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8.xml.rels" ContentType="application/vnd.openxmlformats-package.relationships+xml"/>
  <Override PartName="/xl/worksheets/_rels/sheet9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" sheetId="1" state="visible" r:id="rId4"/>
    <sheet name="විෂය තොරතුරු" sheetId="2" state="visible" r:id="rId5"/>
    <sheet name="B" sheetId="3" state="visible" r:id="rId6"/>
    <sheet name="C" sheetId="4" state="visible" r:id="rId7"/>
    <sheet name="D" sheetId="5" state="visible" r:id="rId8"/>
    <sheet name="E" sheetId="6" state="visible" r:id="rId9"/>
    <sheet name="F" sheetId="7" state="visible" r:id="rId10"/>
    <sheet name="G" sheetId="8" state="visible" r:id="rId11"/>
    <sheet name="H" sheetId="9" state="visible" r:id="rId12"/>
    <sheet name="විෂය ප්‍රතිඵල" sheetId="10" state="visible" r:id="rId13"/>
    <sheet name="ප්‍රතිඵල සාරාංශය" sheetId="11" state="visible" r:id="rId14"/>
  </sheets>
  <definedNames>
    <definedName function="false" hidden="false" localSheetId="0" name="_xlnm.Print_Area" vbProcedure="false">A!$A$175:$AO$256</definedName>
    <definedName function="false" hidden="true" localSheetId="2" name="_xlnm._FilterDatabase" vbProcedure="false">B!$A$14:$CE$85</definedName>
    <definedName function="false" hidden="false" localSheetId="9" name="_xlnm.Print_Area" vbProcedure="false">'විෂය ප්‍රතිඵල'!$A$1:$AF$44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<sst xmlns="http://schemas.openxmlformats.org/spreadsheetml/2006/main" count="7005" uniqueCount="551">
  <si>
    <t xml:space="preserve">පාසලේ නම</t>
  </si>
  <si>
    <t xml:space="preserve">A</t>
  </si>
  <si>
    <t xml:space="preserve">සංඛ්‍යාව</t>
  </si>
  <si>
    <t xml:space="preserve">ප්‍රතිශතය</t>
  </si>
  <si>
    <t xml:space="preserve">පළමු වාරය</t>
  </si>
  <si>
    <t xml:space="preserve">පන්තිය</t>
  </si>
  <si>
    <t xml:space="preserve">B</t>
  </si>
  <si>
    <t xml:space="preserve">මුළු ශිෂ්‍ය සංඛ්‍යාව</t>
  </si>
  <si>
    <t xml:space="preserve">6-3 සමත් ශීෂ්‍ය</t>
  </si>
  <si>
    <t xml:space="preserve">කොට්ඨාසය</t>
  </si>
  <si>
    <t xml:space="preserve">C</t>
  </si>
  <si>
    <t xml:space="preserve">5-3 සමත් ශීෂ්‍ය</t>
  </si>
  <si>
    <t xml:space="preserve">කලාපය</t>
  </si>
  <si>
    <t xml:space="preserve">මීගමුව</t>
  </si>
  <si>
    <t xml:space="preserve">S</t>
  </si>
  <si>
    <t xml:space="preserve">අ.පො.ස.(උ.පෙ.) ට ප්‍රවිශ්ඨ විය හැකි</t>
  </si>
  <si>
    <t xml:space="preserve">වාරය</t>
  </si>
  <si>
    <t xml:space="preserve">පළමු වාර පරීක්ෂණය</t>
  </si>
  <si>
    <t xml:space="preserve">-</t>
  </si>
  <si>
    <t xml:space="preserve">W</t>
  </si>
  <si>
    <t xml:space="preserve">සමත් කළ හැකි මට්ටමේ ශීෂ්‍ය</t>
  </si>
  <si>
    <t xml:space="preserve">තෙවන වාර පරීක්ෂණය</t>
  </si>
  <si>
    <t xml:space="preserve">මෙම වාරය තුල පාසල පැවැත්වූ දින ගණන -</t>
  </si>
  <si>
    <t xml:space="preserve">ඒ අනුව සමත් කළ හැකි මුළු ශිෂ්‍ය</t>
  </si>
  <si>
    <t xml:space="preserve">විෂයන් සියල්ල අසමත් සිසුන් ගණන</t>
  </si>
  <si>
    <t xml:space="preserve">අ.අ.</t>
  </si>
  <si>
    <t xml:space="preserve">මුලකුරු සමඟ ශිෂ්‍ය/ශිෂ්‍යාවගේ නම</t>
  </si>
  <si>
    <t xml:space="preserve">මෙම වාරය තුල පාසල් පැමිණි දින ගණන</t>
  </si>
  <si>
    <t xml:space="preserve">පාසැල් පැමිණි ප්‍රතිශතය</t>
  </si>
  <si>
    <t xml:space="preserve">මව්බස</t>
  </si>
  <si>
    <t xml:space="preserve">ආගම</t>
  </si>
  <si>
    <t xml:space="preserve">ඉංග්‍රීසි</t>
  </si>
  <si>
    <t xml:space="preserve">ගණිතය</t>
  </si>
  <si>
    <t xml:space="preserve">විද්‍යාව</t>
  </si>
  <si>
    <t xml:space="preserve">ඉතිහාසය</t>
  </si>
  <si>
    <t xml:space="preserve">පළමු කාණ්ඩය</t>
  </si>
  <si>
    <t xml:space="preserve">දෙවන කාණ්ඩය</t>
  </si>
  <si>
    <t xml:space="preserve">තෙවන කාණ්ඩය</t>
  </si>
  <si>
    <t xml:space="preserve">මුළු ලකුණු</t>
  </si>
  <si>
    <t xml:space="preserve">සාමාන්‍ය</t>
  </si>
  <si>
    <t xml:space="preserve">ස්ථානය</t>
  </si>
  <si>
    <t xml:space="preserve">සමත් විෂය සංඛ්‍යාව</t>
  </si>
  <si>
    <t xml:space="preserve">සම්මාන ගණන</t>
  </si>
  <si>
    <t xml:space="preserve">සමත් භාවය</t>
  </si>
  <si>
    <t xml:space="preserve">R.W.K.NIPUN SANKALPA DAMSIRI</t>
  </si>
  <si>
    <t xml:space="preserve">H. JANIDU BIMSARA</t>
  </si>
  <si>
    <t xml:space="preserve">W. ACHINTHA DILHARA WIKRAMASINGHE</t>
  </si>
  <si>
    <t xml:space="preserve">MILAN RAJITHA SENARATHNE</t>
  </si>
  <si>
    <t xml:space="preserve">R.P.ADESH PRIYAMAL</t>
  </si>
  <si>
    <t xml:space="preserve">E.A.PRAVEEN KAVINDA</t>
  </si>
  <si>
    <t xml:space="preserve">U.G. AVISHKA SADARUWAN</t>
  </si>
  <si>
    <t xml:space="preserve">M. CHAMIDU RASHINTHA FERNANDO</t>
  </si>
  <si>
    <t xml:space="preserve">AB</t>
  </si>
  <si>
    <t xml:space="preserve">G. NIPUN PRABODH</t>
  </si>
  <si>
    <t xml:space="preserve">D.A.SACHIN MADUSHANKA</t>
  </si>
  <si>
    <t xml:space="preserve">CHATURANGA WEERASINGHE</t>
  </si>
  <si>
    <t xml:space="preserve">D.M.SAHAN DILHARA</t>
  </si>
  <si>
    <t xml:space="preserve">S.H.YASIRU THARUNETH</t>
  </si>
  <si>
    <t xml:space="preserve">K.M.K CHARITHA LAKSHAN KUMARA</t>
  </si>
  <si>
    <t xml:space="preserve">R.H.DAHAM ALOKA RUKMAL</t>
  </si>
  <si>
    <t xml:space="preserve">MIRAL JEMS SHOW</t>
  </si>
  <si>
    <t xml:space="preserve">T. AHSEN SANKA SHAYAMEDDNDRA</t>
  </si>
  <si>
    <t xml:space="preserve">D.P. VISHAD THIKSHANA</t>
  </si>
  <si>
    <t xml:space="preserve">M.R.R.DINESH PRADEEP KUMARA</t>
  </si>
  <si>
    <t xml:space="preserve">K.A.VIMUKTHI PRARTHANA</t>
  </si>
  <si>
    <t xml:space="preserve">D. SENAL DULSHAN PERERA</t>
  </si>
  <si>
    <t xml:space="preserve">W.A.SANDESH MIHIRANGA</t>
  </si>
  <si>
    <t xml:space="preserve">R.M.SUBASH SAMPATH GUNATHILAKA</t>
  </si>
  <si>
    <t xml:space="preserve">U.L.TIMOTH KRISHAN WIJESIRI</t>
  </si>
  <si>
    <t xml:space="preserve">S.G.SHANIKA AKASHI</t>
  </si>
  <si>
    <t xml:space="preserve">I.M.MALSHI IMANSA GUNARATHNE</t>
  </si>
  <si>
    <t xml:space="preserve">H.A. PRAVESHA SENURI THISERA</t>
  </si>
  <si>
    <t xml:space="preserve">T. CHAMODYA KUSHADINI</t>
  </si>
  <si>
    <t xml:space="preserve">S.D.APNA DILMINI</t>
  </si>
  <si>
    <t xml:space="preserve">W.A.ANJALI SITHARA WICRAMASINGHE</t>
  </si>
  <si>
    <t xml:space="preserve">K. NETHMI HIMASARANI</t>
  </si>
  <si>
    <t xml:space="preserve">P.G.MANISHA SEWWANDI</t>
  </si>
  <si>
    <t xml:space="preserve">T. KAVISHA NETHMINI FERNANDO</t>
  </si>
  <si>
    <t xml:space="preserve">J. THIMALI UMANDA PRABODANI</t>
  </si>
  <si>
    <t xml:space="preserve">G.D.SADIPA MADUSHANI</t>
  </si>
  <si>
    <t xml:space="preserve">A. OSHADI AKARSHANA SILVA</t>
  </si>
  <si>
    <t xml:space="preserve">S.H.SANDALI </t>
  </si>
  <si>
    <t xml:space="preserve">NETHMI DANAJANA USMAN</t>
  </si>
  <si>
    <t xml:space="preserve">S.A.KESHANI KAVINDYA JAYATHUNGA</t>
  </si>
  <si>
    <t xml:space="preserve">S. NETHMI BAGYA</t>
  </si>
  <si>
    <t xml:space="preserve">M.G. MALKI DANAJALI RANASINGHE</t>
  </si>
  <si>
    <t xml:space="preserve">SANDAREKA RAMANAYAKE</t>
  </si>
  <si>
    <t xml:space="preserve">W.A.PARAMI SANKAPANI KUMARI</t>
  </si>
  <si>
    <t xml:space="preserve">BUDDINI SEWWANDI SENADIPATHIGE</t>
  </si>
  <si>
    <t xml:space="preserve">N.B.SUBASHINI MADUSHANI</t>
  </si>
  <si>
    <t xml:space="preserve">W.A.THINUKI NAWODA FERNANDO</t>
  </si>
  <si>
    <t xml:space="preserve">M.NIMESHIKA NETHMINI</t>
  </si>
  <si>
    <t xml:space="preserve">H.D.NETHMI VIMANSA GUNASEKARA</t>
  </si>
  <si>
    <t xml:space="preserve">විෂයයයේ මුළු ලකුණු එකතුව</t>
  </si>
  <si>
    <t xml:space="preserve">විෂයයයේ සාමාන්‍ය</t>
  </si>
  <si>
    <t xml:space="preserve">75 හෝ ඊට වැඩි</t>
  </si>
  <si>
    <t xml:space="preserve">65 - 74</t>
  </si>
  <si>
    <t xml:space="preserve">50-64</t>
  </si>
  <si>
    <t xml:space="preserve">55-64</t>
  </si>
  <si>
    <t xml:space="preserve">40-49</t>
  </si>
  <si>
    <t xml:space="preserve">40-54</t>
  </si>
  <si>
    <t xml:space="preserve">35-39</t>
  </si>
  <si>
    <t xml:space="preserve">20-34</t>
  </si>
  <si>
    <t xml:space="preserve">10-19</t>
  </si>
  <si>
    <t xml:space="preserve">0-9</t>
  </si>
  <si>
    <t xml:space="preserve">පෙනී සිටි සංඛ්‍යාව</t>
  </si>
  <si>
    <t xml:space="preserve">35 ට වැඩි</t>
  </si>
  <si>
    <t xml:space="preserve">35 ට වැඩි ප්‍රතිශතය</t>
  </si>
  <si>
    <t xml:space="preserve">සම්මාන ප්‍රතිශතය</t>
  </si>
  <si>
    <t xml:space="preserve">සාමාන්‍ය සාමාර්ත ගණන</t>
  </si>
  <si>
    <t xml:space="preserve">අසමත්</t>
  </si>
  <si>
    <t xml:space="preserve">අසමත් ප්‍රතිශතය</t>
  </si>
  <si>
    <t xml:space="preserve">40 ට වැඩි</t>
  </si>
  <si>
    <t xml:space="preserve">40 ට වැඩි ප්‍රතිශතය</t>
  </si>
  <si>
    <t xml:space="preserve">දෙවන වාරය</t>
  </si>
  <si>
    <t xml:space="preserve">දෙවන වාර පරීක්ෂණය</t>
  </si>
  <si>
    <t xml:space="preserve">Deneth Fernando</t>
  </si>
  <si>
    <t xml:space="preserve">Gayantha Madushan</t>
  </si>
  <si>
    <t xml:space="preserve">Dihain Kemith De Silva</t>
  </si>
  <si>
    <t xml:space="preserve">Raveen Sulakshana</t>
  </si>
  <si>
    <t xml:space="preserve">Withesh Tharusha</t>
  </si>
  <si>
    <t xml:space="preserve">Thrivishka Kawshan</t>
  </si>
  <si>
    <t xml:space="preserve">ab</t>
  </si>
  <si>
    <t xml:space="preserve">Shaluk Kevin Gunarathne</t>
  </si>
  <si>
    <t xml:space="preserve">Rushen Shenal </t>
  </si>
  <si>
    <t xml:space="preserve">Devan Enosh Fernando</t>
  </si>
  <si>
    <t xml:space="preserve">Steve Fedrick</t>
  </si>
  <si>
    <t xml:space="preserve">Robert Rishan</t>
  </si>
  <si>
    <t xml:space="preserve">Mithusha Denuwan</t>
  </si>
  <si>
    <t xml:space="preserve">Senura Theekshana</t>
  </si>
  <si>
    <t xml:space="preserve">Roshen yesaya</t>
  </si>
  <si>
    <t xml:space="preserve">Janith Nikila</t>
  </si>
  <si>
    <t xml:space="preserve">Dilshen Chanuka</t>
  </si>
  <si>
    <t xml:space="preserve">Shalom Kenan</t>
  </si>
  <si>
    <t xml:space="preserve">Nichol Romero</t>
  </si>
  <si>
    <t xml:space="preserve">Shanon Hanz</t>
  </si>
  <si>
    <t xml:space="preserve">Tishan Sathsara</t>
  </si>
  <si>
    <t xml:space="preserve">Chrish piumal</t>
  </si>
  <si>
    <t xml:space="preserve">Diyon Nishan Fernando</t>
  </si>
  <si>
    <t xml:space="preserve">Hemashi Shevinka</t>
  </si>
  <si>
    <t xml:space="preserve">Nethmi Amasha</t>
  </si>
  <si>
    <t xml:space="preserve">Sanuthi Shimaya</t>
  </si>
  <si>
    <t xml:space="preserve">Chathushya Sansani</t>
  </si>
  <si>
    <t xml:space="preserve">Reesha Natharie</t>
  </si>
  <si>
    <t xml:space="preserve">Numaya Pawani</t>
  </si>
  <si>
    <t xml:space="preserve">Shewani Kavindi</t>
  </si>
  <si>
    <t xml:space="preserve">Inomi Athalia</t>
  </si>
  <si>
    <t xml:space="preserve">Senuri Shehara</t>
  </si>
  <si>
    <t xml:space="preserve">Deveesha Ruvindi</t>
  </si>
  <si>
    <t xml:space="preserve">Jeshaya Thanugi</t>
  </si>
  <si>
    <t xml:space="preserve">Tharushi Dilshani</t>
  </si>
  <si>
    <t xml:space="preserve">Sasheli Roshadini</t>
  </si>
  <si>
    <t xml:space="preserve">Dewmi Himashi</t>
  </si>
  <si>
    <t xml:space="preserve">තෙවන වාරය</t>
  </si>
  <si>
    <t xml:space="preserve">විෂයන් සඳහා කාලච්ඡේද වෙන් කළ යුතු ආකාරය ( 10 - 11 )</t>
  </si>
  <si>
    <t xml:space="preserve">සංගණන අංකය</t>
  </si>
  <si>
    <t xml:space="preserve">ශ්‍රේණිය</t>
  </si>
  <si>
    <t xml:space="preserve">වර්ෂය</t>
  </si>
  <si>
    <t xml:space="preserve">භාෂාව</t>
  </si>
  <si>
    <t xml:space="preserve">පාසලේ විද්‍යුත් ලිපිනය</t>
  </si>
  <si>
    <t xml:space="preserve">විෂය අංකය</t>
  </si>
  <si>
    <t xml:space="preserve">ඉංග්‍රිසි</t>
  </si>
  <si>
    <t xml:space="preserve">විෂයය</t>
  </si>
  <si>
    <t xml:space="preserve">බුද්ධ ධර්මය</t>
  </si>
  <si>
    <t xml:space="preserve">කතෝලික ධර්මය</t>
  </si>
  <si>
    <t xml:space="preserve">ක්‍රිස්තියානි ධර්මය</t>
  </si>
  <si>
    <t xml:space="preserve">ක්‍රිස්තියානි ධර්මය (ඉංග්‍රීසි)</t>
  </si>
  <si>
    <t xml:space="preserve">ශෛවනේරි</t>
  </si>
  <si>
    <t xml:space="preserve">Grade</t>
  </si>
  <si>
    <t xml:space="preserve">ඉස්ලාම්</t>
  </si>
  <si>
    <t xml:space="preserve">2 වන කාණ්ඩය</t>
  </si>
  <si>
    <t xml:space="preserve">සිංහල භාෂාව හා සාහිත්‍යය</t>
  </si>
  <si>
    <t xml:space="preserve">දෙමළ භාෂාව හා සාහිත්‍ය</t>
  </si>
  <si>
    <t xml:space="preserve">Marks</t>
  </si>
  <si>
    <t xml:space="preserve">ව්‍යාපාර හා ගිණුම්කරණ අධ්‍යයනය</t>
  </si>
  <si>
    <t xml:space="preserve">භුගෝල විද්‍යාව</t>
  </si>
  <si>
    <t xml:space="preserve">පුරවැසි අධ්‍යාපනය</t>
  </si>
  <si>
    <t xml:space="preserve">ව්‍යවසායකත්ව අධ්‍යයනය</t>
  </si>
  <si>
    <t xml:space="preserve">සම්භාව්‍ය භාෂා හා නූතන භාෂා (පාලි)</t>
  </si>
  <si>
    <t xml:space="preserve">සම්භාව්‍ය භාෂා හා නූතන භාෂා (සංස්කෘත)</t>
  </si>
  <si>
    <t xml:space="preserve">සම්භාව්‍ය භාෂා හා නූතන භාෂා (ප්‍රංශ)</t>
  </si>
  <si>
    <t xml:space="preserve">3 වන කාණ්ඩය</t>
  </si>
  <si>
    <t xml:space="preserve">සම්භාව්‍ය භාෂා හා නූතන භාෂා (ජර්මන්)</t>
  </si>
  <si>
    <t xml:space="preserve">සම්භාව්‍ය භාෂා හා නූතන භාෂා (හින්දි)</t>
  </si>
  <si>
    <t xml:space="preserve">සම්භාව්‍ය භාෂා හා නූතන භාෂා (ජපන්)</t>
  </si>
  <si>
    <t xml:space="preserve">සම්භාව්‍ය භාෂා හා නූතන භාෂා (අරාබි)</t>
  </si>
  <si>
    <t xml:space="preserve">දෙවන භාෂාවක් ලෙස (සිංහල)</t>
  </si>
  <si>
    <t xml:space="preserve">දෙවන භාෂාවක් ලෙස (දෙමල)</t>
  </si>
  <si>
    <t xml:space="preserve">සංගීතය (පෙරදිග)</t>
  </si>
  <si>
    <t xml:space="preserve">සංගීතය (අපරදිග)</t>
  </si>
  <si>
    <t xml:space="preserve">සංගීතය (කර්ණාටක)</t>
  </si>
  <si>
    <t xml:space="preserve">නැටුම් (දේශීය)</t>
  </si>
  <si>
    <t xml:space="preserve">නැටුම් (භාරතීය)</t>
  </si>
  <si>
    <t xml:space="preserve">චිත්‍ර</t>
  </si>
  <si>
    <t xml:space="preserve">නාට්‍ය හා රංග කලාව (සිංහල)</t>
  </si>
  <si>
    <t xml:space="preserve">නාට්‍ය හා රංග කලාව (දෙමළ)</t>
  </si>
  <si>
    <t xml:space="preserve">නාට්‍ය හා රංග කලාව (ඉංග්‍රිසි)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</si>
  <si>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පමුණුගම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</si>
  <si>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negzonal.je1003@gmail.com</t>
  </si>
  <si>
    <t xml:space="preserve">සාහිත්‍ය රසාස්වාදය (සිංහල)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</si>
  <si>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ගොන්සල්වේස්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</si>
  <si>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negzonal.je1005@gmail.com</t>
  </si>
  <si>
    <t xml:space="preserve">සාහිත්‍ය රසාස්වාදය (දෙමල)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</si>
  <si>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උස්වැටකෙයියාව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මරියා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</si>
  <si>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negzonal.je1008@gmail.com</t>
  </si>
  <si>
    <t xml:space="preserve">සාහිත්‍ය රසාස්වාදය (ඉංග්‍රිසි)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</si>
  <si>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දෑලතුර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</si>
  <si>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negzonal.je1019@gmail.com</t>
  </si>
  <si>
    <t xml:space="preserve">සාහිත්‍ය රසාස්වාදය (ආරාබි)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</si>
  <si>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නිව්ස්ටඩ් බාලිකා ජාතික පාසල</t>
    </r>
  </si>
  <si>
    <t xml:space="preserve">negzonal.ng1340@gmail.com</t>
  </si>
  <si>
    <t xml:space="preserve">තොරතුරු සන්නිවේදන තාක්ෂණය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</si>
  <si>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හරිස්චන්ද්‍ර ජාතික පාසල</t>
    </r>
  </si>
  <si>
    <t xml:space="preserve">negzonal.ng1341@gmail.com</t>
  </si>
  <si>
    <t xml:space="preserve">කෘෂි හා ආහාර තාක්ෂණය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</si>
  <si>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මීගමුව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මරියා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</si>
  <si>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negzonal.ng1342@gmail.com</t>
  </si>
  <si>
    <t xml:space="preserve">ධීවර හා ආහාර තාක්ෂණ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</si>
  <si>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කොච්චිකඩේ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</si>
  <si>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negzonal.ng1343@gmail.com</t>
  </si>
  <si>
    <t xml:space="preserve">නිර්මාණකරණය හා ඉදිකිරීම තාක්ෂණවේදය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</si>
  <si>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මීගමුව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පීතර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</si>
  <si>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negzonal.ng1344@gmail.com</t>
  </si>
  <si>
    <t xml:space="preserve">නිර්මාණකරණය හා යාන්ත්‍රික තාක්ෂණවේදය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</si>
  <si>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කුරණ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ආනා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</si>
  <si>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negzonal.ng1345@gmail.com</t>
  </si>
  <si>
    <t xml:space="preserve">නිර්මාණ., විදුලිය හා  ඉලෙක්. තාක්ෂණ.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</si>
  <si>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පිටිපන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</si>
  <si>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negzonal.ng1346@gmail.com</t>
  </si>
  <si>
    <t xml:space="preserve">ශිල්ප කලා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</si>
  <si>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කැපුන්ගොඩ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අන්තෝනි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</si>
  <si>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negzonal.ng01347@gmail.com</t>
  </si>
  <si>
    <t xml:space="preserve">ගෘහ ආර්ථික විද්‍යාව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</si>
  <si>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තලාහේන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</si>
  <si>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negzonal.ng1349@gmail.com</t>
  </si>
  <si>
    <t xml:space="preserve">විද්‍යුත් ලේඛනකරණය හා ලඝුලේඛනය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</si>
  <si>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තිල්ලන්දුව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</si>
  <si>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negzonal.ng01350@gmail.com</t>
  </si>
  <si>
    <t xml:space="preserve">සෞඛ්‍ය හා ශාරීරික අධ්‍යාපනය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</si>
  <si>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දළුපත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</si>
  <si>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negzonal.ng1352@gmail.com</t>
  </si>
  <si>
    <t xml:space="preserve">සන්නිවේදන මාධ්‍ය අධ්‍ය්‍යනය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</si>
  <si>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දුන්ගල්පිටිය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</si>
  <si>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negzonal.ng1354@gmail.com</t>
  </si>
  <si>
    <t xml:space="preserve">පුස්තකාල භාවිතය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</si>
  <si>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දළුවකොටුව සා</t>
    </r>
    <r>
      <rPr>
        <sz val="12"/>
        <color theme="1"/>
        <rFont val="Iskoola Pota"/>
        <family val="2"/>
      </rPr>
      <t xml:space="preserve">. </t>
    </r>
    <r>
      <rPr>
        <sz val="12"/>
        <color theme="1"/>
        <rFont val="Calibri"/>
        <family val="2"/>
      </rPr>
      <t xml:space="preserve">ආනා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</si>
  <si>
    <t xml:space="preserve">negzonal.ng1355@gmail.com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</si>
  <si>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දළුවකොටුව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ආනා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</si>
  <si>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negzonal.ng1356@gmail.com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</si>
  <si>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බසියවත්ත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පීතර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</si>
  <si>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negzonal.ng1357@gmail.com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</si>
  <si>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බෝලවලාන නිමලමරියා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</si>
  <si>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negzonal.ng1358@gmail.com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</si>
  <si>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වැල්ලවීදිය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සෙබස්තියන්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</si>
  <si>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negzonal.ng1359@gmail.com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</si>
  <si>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විද්‍යාලංකාර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</si>
  <si>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negzonal.ng01360@gmail.com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</si>
  <si>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මීගමුව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ජෝශප්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</si>
  <si>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negzonal.ng1361@gmail.com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</si>
  <si>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අසිරිමත් දේව මාතා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</si>
  <si>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negzonal.ng1362@gmail.com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</si>
  <si>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දුවන සිං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මිශ්‍ර වි</t>
    </r>
    <r>
      <rPr>
        <sz val="12"/>
        <color theme="1"/>
        <rFont val="Iskoola Pota"/>
        <family val="2"/>
      </rPr>
      <t xml:space="preserve">.</t>
    </r>
  </si>
  <si>
    <t xml:space="preserve">negzonal.ng1363@gmail.com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</si>
  <si>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ඒත්තූකාල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සිල්වෙස්ටර් සිං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මිශ්‍ර වි</t>
    </r>
    <r>
      <rPr>
        <sz val="12"/>
        <color theme="1"/>
        <rFont val="Iskoola Pota"/>
        <family val="2"/>
      </rPr>
      <t xml:space="preserve">.</t>
    </r>
  </si>
  <si>
    <t xml:space="preserve">negzonal.ng1364@gmail.com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</si>
  <si>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පළගතුරේ සිං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මිශ්‍ර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</si>
  <si>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negzonal.ng1365@gmail.com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</si>
  <si>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දුව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</si>
  <si>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negzonal.ng1366@gmail.com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</si>
  <si>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පල්ලන්සේන රෝ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</si>
  <si>
    <t xml:space="preserve">negzonal.ng1367@gmail.com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</si>
  <si>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මන්කුලිය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අන්තෝනි වි</t>
    </r>
    <r>
      <rPr>
        <sz val="12"/>
        <color theme="1"/>
        <rFont val="Iskoola Pota"/>
        <family val="2"/>
      </rPr>
      <t xml:space="preserve">.</t>
    </r>
  </si>
  <si>
    <t xml:space="preserve">negzonal.ng1369@gmail.com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</si>
  <si>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මුන්නක්කරය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නිකුලා සිං</t>
    </r>
    <r>
      <rPr>
        <sz val="12"/>
        <color theme="1"/>
        <rFont val="Iskoola Pota"/>
        <family val="2"/>
      </rPr>
      <t xml:space="preserve">. 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</si>
  <si>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negzonal.ng1370@gmail.com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</si>
  <si>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කුඩාපාඩුව සිං</t>
    </r>
    <r>
      <rPr>
        <sz val="12"/>
        <color theme="1"/>
        <rFont val="Iskoola Pota"/>
        <family val="2"/>
      </rPr>
      <t xml:space="preserve">. </t>
    </r>
    <r>
      <rPr>
        <sz val="12"/>
        <color theme="1"/>
        <rFont val="Calibri"/>
        <family val="2"/>
      </rPr>
      <t xml:space="preserve">මිශ්‍ර වි</t>
    </r>
    <r>
      <rPr>
        <sz val="12"/>
        <color theme="1"/>
        <rFont val="Iskoola Pota"/>
        <family val="2"/>
      </rPr>
      <t xml:space="preserve">.</t>
    </r>
  </si>
  <si>
    <t xml:space="preserve">negzonal.ng1371@gmail.com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</si>
  <si>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කට්ටුව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ප්‍රැන්සිස් සාලේස් වි</t>
    </r>
    <r>
      <rPr>
        <sz val="12"/>
        <color theme="1"/>
        <rFont val="Iskoola Pota"/>
        <family val="2"/>
      </rPr>
      <t xml:space="preserve">.</t>
    </r>
  </si>
  <si>
    <t xml:space="preserve">negzonal.ng1372@gmail.com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</si>
  <si>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අමන්දොළුව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</si>
  <si>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negzonal.ka1373@gmail.com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</si>
  <si>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ආඩිඅම්බලම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</si>
  <si>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negzonal.ka1374@gmail.com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</si>
  <si>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කටාන විද්‍යාලෝක මහ විදුහල</t>
    </r>
  </si>
  <si>
    <t xml:space="preserve">negzonal.ka1375@gmail.com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</si>
  <si>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කටුනායක මහ විදුහල</t>
    </r>
  </si>
  <si>
    <t xml:space="preserve">negzonal.ka1376@gmail.com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</si>
  <si>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කටුවපිටිය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සෙබස්තියන්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</si>
  <si>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negzonal.ka1377@gmail.com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</si>
  <si>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මුදලිඳු ඩේවිඩ් මෙන්ඩිස්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</si>
  <si>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negzonal.ka1378@gmail.com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</si>
  <si>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පඤ්ඤානන්ද ජාතික පාසල</t>
    </r>
  </si>
  <si>
    <t xml:space="preserve">negzonal.ka1379@gmail.com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</si>
  <si>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දවිසමර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</si>
  <si>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negzonal.ka1380@gmail.com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</si>
  <si>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හීනටියන ධම්මාලෝක මහ විදුහල</t>
    </r>
  </si>
  <si>
    <t xml:space="preserve">negzonal.ka1381@gmail.com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</si>
  <si>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ශ්‍රී ජෝතිරතන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</si>
  <si>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negzonal.ka1382@gmail.com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</si>
  <si>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අලවතුපිටිය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</si>
  <si>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negzonal.ka1383@gmail.com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</si>
  <si>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ආඩිඅම්බලම බෞද්ධ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</si>
  <si>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negzonal.ka1384@gmail.com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</si>
  <si>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ඇත්ගාල රෝ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</si>
  <si>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negzonal.ka1385@gmail.com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</si>
  <si>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මරියරාජිනි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</si>
  <si>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negzonal.ka1387@gmail.com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</si>
  <si>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කඳවල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ජෝශප්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</si>
  <si>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negzonal.ka1388@gmail.com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</si>
  <si>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කටුනායක රෝ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විදුහල</t>
    </r>
  </si>
  <si>
    <t xml:space="preserve">negzonal.ka1389@gmail.com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</si>
  <si>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කදිරාන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විදුහල</t>
    </r>
  </si>
  <si>
    <t xml:space="preserve">negzonal.ka1390@gmail.com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</si>
  <si>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ශ්‍රී ලංකා ගුවන් හමුදා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</si>
  <si>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negzonal.ka1391@gmail.com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</si>
  <si>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කිඹුලපිටිය රෝ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ක</t>
    </r>
    <r>
      <rPr>
        <sz val="12"/>
        <color theme="1"/>
        <rFont val="Iskoola Pota"/>
        <family val="2"/>
      </rPr>
      <t xml:space="preserve">. </t>
    </r>
    <r>
      <rPr>
        <sz val="12"/>
        <color theme="1"/>
        <rFont val="Calibri"/>
        <family val="2"/>
      </rPr>
      <t xml:space="preserve">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</si>
  <si>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negzonal.ka1392@gmail.com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</si>
  <si>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ශ්‍රී මේධංකර ආදර්ශ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</si>
  <si>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negzonal.ka1393@gmail.com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</si>
  <si>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කුස්වල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</si>
  <si>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negzonal.ka1394@gmail.com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</si>
  <si>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කොටුගොඩ රෝ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</si>
  <si>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negzonal.ka1395@gmail.com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</si>
  <si>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කොන්දගම්මුල්ල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</si>
  <si>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negzonal.ka1396@gmail.com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</si>
  <si>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අභයරාජ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</si>
  <si>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negzonal.ka1400@gmail.com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</si>
  <si>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ඩේවිඩ් ද සිල්වා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</si>
  <si>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negzonal.ka1401@gmail.com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</si>
  <si>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බම්බුකුලිය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ජෝන් ද බැප්ටිස්ට්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</si>
  <si>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negzonal.ka1402@gmail.com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</si>
  <si>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බණ්ඩාරවත්ත සා මරියා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</si>
  <si>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negzonal.ka1403@gmail.com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</si>
  <si>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ශ්‍රී විජය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</si>
  <si>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negzonal.ka1404@gmail.com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</si>
  <si>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මිරිස්වත්ත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</si>
  <si>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negzonal.ka1406@gmail.com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</si>
  <si>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මුරුතාන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</si>
  <si>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negzonal.ka1407@gmail.com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</si>
  <si>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බණ්ඩාරනායක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</si>
  <si>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negzonal.ka1408@gmail.com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</si>
  <si>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වලාන ලක්ෂ්මි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</si>
  <si>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negzonal.ka1409@gmail.com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</si>
  <si>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ශ්‍රී රතනසාර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</si>
  <si>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negzonal.ka1410@gmail.com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</si>
  <si>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වැලිහේන සිං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මිශ්‍ර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</si>
  <si>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negzonal.ka1411@gmail.com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</si>
  <si>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සීදුව මෙතෝදිස්ත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</si>
  <si>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negzonal.ka1412@gmail.com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</si>
  <si>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අමන්දොළුව රෝ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ක</t>
    </r>
    <r>
      <rPr>
        <sz val="12"/>
        <color theme="1"/>
        <rFont val="Iskoola Pota"/>
        <family val="2"/>
      </rPr>
      <t xml:space="preserve">. </t>
    </r>
    <r>
      <rPr>
        <sz val="12"/>
        <color theme="1"/>
        <rFont val="Calibri"/>
        <family val="2"/>
      </rPr>
      <t xml:space="preserve">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</si>
  <si>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negzonal.ka1413@gmail.com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</si>
  <si>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ආඩිඅම්බලම රෝ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ක</t>
    </r>
    <r>
      <rPr>
        <sz val="12"/>
        <color theme="1"/>
        <rFont val="Iskoola Pota"/>
        <family val="2"/>
      </rPr>
      <t xml:space="preserve">. </t>
    </r>
    <r>
      <rPr>
        <sz val="12"/>
        <color theme="1"/>
        <rFont val="Calibri"/>
        <family val="2"/>
      </rPr>
      <t xml:space="preserve">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</si>
  <si>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negzonal.ka1414@gmail.com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</si>
  <si>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සීදුව රෝ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</si>
  <si>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negzonal.ka1417@gmail.com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</si>
  <si>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තෝප්පුව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පිලිප්නේරි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</si>
  <si>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negzonal.ka1418@gmail.com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</si>
  <si>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රද්දොළුගම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</si>
  <si>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negzonal.ka1419@gmail.com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</si>
  <si>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ජෙයරාජ් ප්‍රනාන්දුපුල්ලේ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</si>
  <si>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negzonal.ka1420@gmail.com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</si>
  <si>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ආචාර්ය කුලසිංහ මහ විදුහල</t>
    </r>
  </si>
  <si>
    <t xml:space="preserve">negzonal.ka1536@gmail.com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</si>
  <si>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සෙබස්තියන් බාලිකා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</si>
  <si>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negzonal.je1537@gmail.com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</si>
  <si>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නිමලමරියා බා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</si>
  <si>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negzonal.je1538@gmail.com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</si>
  <si>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ක්‍රිස්තුරාජ ජාතික පාසල</t>
    </r>
  </si>
  <si>
    <t xml:space="preserve">negzonal.je1539@gmail.com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</si>
  <si>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කඳාන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සෙබස්තියන් පිරිමි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</si>
  <si>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negzonal.je1540@gmail.com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</si>
  <si>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ජා ඇල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මරියා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</si>
  <si>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negzonal.je1541@gmail.com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</si>
  <si>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නාගොඩ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ජෝන් ද බැප්ටිස්ට්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</si>
  <si>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negzonal.je1542@gmail.com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</si>
  <si>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ජිනරාජ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</si>
  <si>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negzonal.je1543@gmail.com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</si>
  <si>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බටුවත්ත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</si>
  <si>
    <t xml:space="preserve">negzonal.je1544@gmail.com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</si>
  <si>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සෙේවියර්</t>
    </r>
  </si>
  <si>
    <t xml:space="preserve">negzonal.je1545@gmail.com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</si>
  <si>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සිද්ධාර්ථ ප්‍රා</t>
    </r>
    <r>
      <rPr>
        <sz val="12"/>
        <color theme="1"/>
        <rFont val="Iskoola Pota"/>
        <family val="2"/>
      </rPr>
      <t xml:space="preserve">. 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</si>
  <si>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negzonal.je1546@gmail.com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</si>
  <si>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ජී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බී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සේනානායක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</si>
  <si>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negzonal.je1547@gmail.com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</si>
  <si>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කණුවන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ජෝශප්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</si>
  <si>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negzonal.je1548@gmail.com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</si>
  <si>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කුඩහකපොල පඤ්ඤාවාස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</si>
  <si>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negzonal.je1549@gmail.com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</si>
  <si>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ජා ඇල ජයන්ති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</si>
  <si>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negzonal.je1550@gmail.com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</si>
  <si>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ධර්මාශෝක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</si>
  <si>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negzonal.je1551@gmail.com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</si>
  <si>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ලංකා සභා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</si>
  <si>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negzonal.je1552@gmail.com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</si>
  <si>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හෝලි රොසරි වි</t>
    </r>
    <r>
      <rPr>
        <sz val="12"/>
        <color theme="1"/>
        <rFont val="Iskoola Pota"/>
        <family val="2"/>
      </rPr>
      <t xml:space="preserve">.</t>
    </r>
  </si>
  <si>
    <t xml:space="preserve">negzonal.je1553@gmail.com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</si>
  <si>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කරුණාරත්න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</si>
  <si>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negzonal.je1554@gmail.com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</si>
  <si>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පේරලන්ද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ජෝශප්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</si>
  <si>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negzonal.je1555@gmail.com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</si>
  <si>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සිරිවර්ධන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</si>
  <si>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negzonal.je1556@gmail.com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</si>
  <si>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උතුරු බටගම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</si>
  <si>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negzonal.je1557@gmail.com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</si>
  <si>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ධර්මරාජ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</si>
  <si>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negzonal.je1558@gmail.com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</si>
  <si>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යක්කඩුව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</si>
  <si>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negzonal.je1559@gmail.com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</si>
  <si>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ධර්මරතන 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ද්වි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</si>
  <si>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negzonal.je1560@gmail.com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</si>
  <si>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හපුගොඩ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මරියා ආදර්ශ වි</t>
    </r>
    <r>
      <rPr>
        <sz val="12"/>
        <color theme="1"/>
        <rFont val="Iskoola Pota"/>
        <family val="2"/>
      </rPr>
      <t xml:space="preserve">.</t>
    </r>
  </si>
  <si>
    <t xml:space="preserve">negzonal.je1561@gmail.com</t>
  </si>
  <si>
    <r>
      <rPr>
        <sz val="12"/>
        <color theme="1"/>
        <rFont val="Calibri"/>
        <family val="2"/>
      </rPr>
      <t xml:space="preserve">මීග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බැසිලිකා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</si>
  <si>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negzonal.je1562@gmail.com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</si>
  <si>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ශ්‍රී ධර්මරක්ෂිත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</si>
  <si>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negzonal.je1564@gmail.com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</si>
  <si>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කඳාන සා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සෙබස්තියන් බා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</si>
  <si>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negzonal.je1566@gmail.com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</si>
  <si>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කළඑළිය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</si>
  <si>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negzonal.je1567@gmail.com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</si>
  <si>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නාරංගොඩපාළුව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</si>
  <si>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negzonal.je1569@gmail.com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</si>
  <si>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උතුරු බටගම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</si>
  <si>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negzonal.je1570@gmail.com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</si>
  <si>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බටුවත්ත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</si>
  <si>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negzonal.je1571@gmail.com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</si>
  <si>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නිවන්දම රෝ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</si>
  <si>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negzonal.je1572@gmail.com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</si>
  <si>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බැසිලිකා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</si>
  <si>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negzonal.je1573@gmail.com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</si>
  <si>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වෑවල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</si>
  <si>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negzonal.je1574@gmail.com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</si>
  <si>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අල්හිලාල්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</si>
  <si>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negzonal.ng1575@gmail.com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</si>
  <si>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විජේරත්නම් හි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</si>
  <si>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negzonal.ng1576@gmail.com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</si>
  <si>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අල්ෆලාල් 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</si>
  <si>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negzonal.ng1578@gmail.com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</si>
  <si>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තොප්පුව රෝ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දෙ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මහ විදුහල</t>
    </r>
  </si>
  <si>
    <t xml:space="preserve">negzonal.ka1583@gmail.com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</si>
  <si>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වැලිහේන රෝ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ක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දෙ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ම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විදුහල</t>
    </r>
  </si>
  <si>
    <t xml:space="preserve">negzonal.ka1584@gmail.com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</si>
  <si>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ජිනරාජ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</si>
  <si>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negzonal.je1610@gmail.com</t>
  </si>
  <si>
    <r>
      <rPr>
        <sz val="12"/>
        <color theme="1"/>
        <rFont val="Calibri"/>
        <family val="2"/>
      </rPr>
      <t xml:space="preserve">මිග</t>
    </r>
    <r>
      <rPr>
        <sz val="12"/>
        <color theme="1"/>
        <rFont val="Iskoola Pota"/>
        <family val="2"/>
      </rPr>
      <t xml:space="preserve">/</t>
    </r>
    <r>
      <rPr>
        <sz val="12"/>
        <color theme="1"/>
        <rFont val="Calibri"/>
        <family val="2"/>
      </rPr>
      <t xml:space="preserve">ශ්‍රී පඤ්ඤානන්ද ප්‍රා</t>
    </r>
    <r>
      <rPr>
        <sz val="12"/>
        <color theme="1"/>
        <rFont val="Iskoola Pota"/>
        <family val="2"/>
      </rPr>
      <t xml:space="preserve">.</t>
    </r>
    <r>
      <rPr>
        <sz val="12"/>
        <color theme="1"/>
        <rFont val="Calibri"/>
        <family val="2"/>
      </rPr>
      <t xml:space="preserve">වි</t>
    </r>
    <r>
      <rPr>
        <sz val="12"/>
        <color theme="1"/>
        <rFont val="Iskoola Pota"/>
        <family val="2"/>
      </rPr>
      <t xml:space="preserve">.</t>
    </r>
  </si>
  <si>
    <t xml:space="preserve">negzonal.ka1612@gmail.com</t>
  </si>
  <si>
    <t xml:space="preserve">AVE MARIA CONVENT-NEGOMBO</t>
  </si>
  <si>
    <t xml:space="preserve">negzonal.ngpr03@gmail.com</t>
  </si>
  <si>
    <t xml:space="preserve">MARISTELLA COLLEGE - NEGOMBO</t>
  </si>
  <si>
    <t xml:space="preserve">negzonal.ngpr02@gmail.com</t>
  </si>
  <si>
    <t xml:space="preserve">LOYOLA COLLEGE-NEGOMBO</t>
  </si>
  <si>
    <t xml:space="preserve">negzonal.ngpr04@gmail.com</t>
  </si>
  <si>
    <t xml:space="preserve">AVE MARIYA BRANCH SCHOOL - BOLAWALANA</t>
  </si>
  <si>
    <t xml:space="preserve">negzonal.kapr01@gmail.com</t>
  </si>
  <si>
    <t xml:space="preserve">ST. JOSEPH'S DEAF SCHOOL-RAGAMA</t>
  </si>
  <si>
    <t xml:space="preserve">negzonal.jepr09@gmail.com</t>
  </si>
  <si>
    <t xml:space="preserve">DE MAZONED COLLEGE-KANDANA</t>
  </si>
  <si>
    <t xml:space="preserve">negzonal.jepr06@gmail.com</t>
  </si>
  <si>
    <t xml:space="preserve">ST. PETER'S BRANCH SCHOOL- KURANA                                   </t>
  </si>
  <si>
    <t xml:space="preserve">negzonal.ngpr08@gmail.com</t>
  </si>
  <si>
    <t xml:space="preserve">ST. JOSEPH COLLEGE- NEGOMBO BRANCH</t>
  </si>
  <si>
    <t xml:space="preserve">negzonal.ngpr05@gmail.com</t>
  </si>
  <si>
    <t xml:space="preserve">MARISTELLA BRANCH SCHOOL - THIMBIRIGASKATUWA</t>
  </si>
  <si>
    <t xml:space="preserve">negzonal.kapr10@gmail.com</t>
  </si>
  <si>
    <t xml:space="preserve">LOYOLA BRANCH SCHOOL-BOPITIYA</t>
  </si>
  <si>
    <t xml:space="preserve">negzonal.jepr07@gmail.com</t>
  </si>
  <si>
    <t xml:space="preserve">WESLY BRANCH SCHOOL - KUSWALA</t>
  </si>
  <si>
    <t xml:space="preserve">negzonal.kapr11@gmail.com</t>
  </si>
  <si>
    <t xml:space="preserve">LAKPAHANA SCHOOL</t>
  </si>
  <si>
    <t xml:space="preserve">ksdahs@yahoo.com</t>
  </si>
  <si>
    <t xml:space="preserve">Kavindu Nimsara</t>
  </si>
  <si>
    <t xml:space="preserve">Ab</t>
  </si>
  <si>
    <t xml:space="preserve">Chalaka Nidew</t>
  </si>
  <si>
    <t xml:space="preserve">Saniru Sanujaya</t>
  </si>
  <si>
    <t xml:space="preserve">Sinura Sasvindu</t>
  </si>
  <si>
    <t xml:space="preserve">Amasri Isuka</t>
  </si>
  <si>
    <t xml:space="preserve">Chvin Anjana</t>
  </si>
  <si>
    <t xml:space="preserve">Damika Esak</t>
  </si>
  <si>
    <t xml:space="preserve">Manuth Sandil</t>
  </si>
  <si>
    <t xml:space="preserve">Thaviru Chenitha</t>
  </si>
  <si>
    <t xml:space="preserve">Aidan Nathaniyel</t>
  </si>
  <si>
    <t xml:space="preserve">Daham Locxhana</t>
  </si>
  <si>
    <t xml:space="preserve">Dilen Sadanu</t>
  </si>
  <si>
    <t xml:space="preserve">Rometh Dulanaka</t>
  </si>
  <si>
    <t xml:space="preserve">Ishika Dinudaya</t>
  </si>
  <si>
    <t xml:space="preserve">Chullaka Nayananjana</t>
  </si>
  <si>
    <t xml:space="preserve">Charlea Inok</t>
  </si>
  <si>
    <t xml:space="preserve">Shalini Rivithmi                </t>
  </si>
  <si>
    <t xml:space="preserve">Siluni Saduthmi</t>
  </si>
  <si>
    <t xml:space="preserve">Sinethmi Nemushadi</t>
  </si>
  <si>
    <t xml:space="preserve">Anton  Samudra Devthilina</t>
  </si>
  <si>
    <t xml:space="preserve">Nirodosha Sihina Viman</t>
  </si>
  <si>
    <t xml:space="preserve">Anuhas Hasaral Methsara Fernando</t>
  </si>
  <si>
    <t xml:space="preserve">Melan Sethika Dilith Mel</t>
  </si>
  <si>
    <t xml:space="preserve">Manuga Nimtharu Vidanage</t>
  </si>
  <si>
    <t xml:space="preserve">Sanuka Thisanya Fernando</t>
  </si>
  <si>
    <t xml:space="preserve">Poorna Santhuja Amarage</t>
  </si>
  <si>
    <t xml:space="preserve">Nimrod Dewmina</t>
  </si>
  <si>
    <t xml:space="preserve">Jehan Peo Shenal Fernando</t>
  </si>
  <si>
    <t xml:space="preserve">Ishan Udakara Perera</t>
  </si>
  <si>
    <t xml:space="preserve">Senesh Ameesha Silva</t>
  </si>
  <si>
    <t xml:space="preserve">Kithusara Fernando</t>
  </si>
  <si>
    <t xml:space="preserve">Gagani Kavisha</t>
  </si>
  <si>
    <t xml:space="preserve">Anne Sarah Fernando</t>
  </si>
  <si>
    <t xml:space="preserve">Niroma Asheri Jordan Fernando</t>
  </si>
  <si>
    <t xml:space="preserve">Omeshi Chamodya Fernando</t>
  </si>
  <si>
    <t xml:space="preserve">Manishka Suralini Fernando</t>
  </si>
  <si>
    <t xml:space="preserve">Praboda Dewmini Fernando</t>
  </si>
  <si>
    <t xml:space="preserve">Naduni Pahasara Jayalath</t>
  </si>
  <si>
    <t xml:space="preserve">Anne Nishami Abisha Fernando</t>
  </si>
  <si>
    <t xml:space="preserve">Sandali Tharuka Fernando</t>
  </si>
  <si>
    <t xml:space="preserve">Ivana Gabriela Fernando</t>
  </si>
  <si>
    <t xml:space="preserve">Shenuri Sabrina Fernando</t>
  </si>
  <si>
    <t xml:space="preserve">Chamoda Methmi Pabasarani Perera</t>
  </si>
  <si>
    <t xml:space="preserve">Nipuni Devmethimi Paththamperume</t>
  </si>
  <si>
    <t xml:space="preserve">Natasha Jenithi Fernando</t>
  </si>
  <si>
    <t xml:space="preserve">Raninithi Thisansa Vinudini Ranasinghe</t>
  </si>
  <si>
    <t xml:space="preserve">Lahini Kashya Fernando</t>
  </si>
  <si>
    <t xml:space="preserve">Sandithi chamlsha Ellawala</t>
  </si>
  <si>
    <t xml:space="preserve">Yenuli Nimashi Amandika Fernando</t>
  </si>
  <si>
    <t xml:space="preserve">Dahami Diwyanjana</t>
  </si>
  <si>
    <t xml:space="preserve">Rebeca Nathari Fernando</t>
  </si>
  <si>
    <t xml:space="preserve">Dewmini Nihari Fernando</t>
  </si>
  <si>
    <t xml:space="preserve">Sachini Maresha Kadgamuwa</t>
  </si>
  <si>
    <t xml:space="preserve">Thushini Fernando</t>
  </si>
  <si>
    <t xml:space="preserve">Isumini Jesmine Tehara</t>
  </si>
  <si>
    <t xml:space="preserve">Ridmi Amasha Fonseka</t>
  </si>
  <si>
    <t xml:space="preserve">Shenuki Eshel Nethmi</t>
  </si>
  <si>
    <t xml:space="preserve">Yenuli Nelinsa</t>
  </si>
  <si>
    <t xml:space="preserve">W M Sanjana Fernando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</si>
  <si>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</si>
  <si>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</si>
  <si>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</si>
  <si>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</si>
  <si>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</si>
  <si>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විෂය සාරාංශය</t>
  </si>
  <si>
    <t xml:space="preserve">විෂය</t>
  </si>
  <si>
    <t xml:space="preserve">%</t>
  </si>
  <si>
    <t xml:space="preserve">සමස්ත සාරාංශය</t>
  </si>
  <si>
    <t xml:space="preserve">පාසල</t>
  </si>
  <si>
    <t xml:space="preserve">එකතුව</t>
  </si>
  <si>
    <t xml:space="preserve">මුළු ළමයි සංඛ්‍යාව</t>
  </si>
  <si>
    <t xml:space="preserve">6/3 සමත් සංඛ්‍යාව</t>
  </si>
  <si>
    <t xml:space="preserve">6/3 සමත් ප්‍රතිශතය</t>
  </si>
  <si>
    <t xml:space="preserve">5/3 සමත් සංඛ්‍යාව</t>
  </si>
  <si>
    <t xml:space="preserve">5/3 සමත් ප්‍රතිශතය</t>
  </si>
  <si>
    <t xml:space="preserve">අ.පො.ස.(උ.පෙ.) ට ප්‍රවිශ්ඨ විය හැකි ප්‍රතිශතය</t>
  </si>
  <si>
    <t xml:space="preserve">සමත් කළ හැකි මට්ටමේ සිටින සංඛ්‍යාව</t>
  </si>
  <si>
    <t xml:space="preserve">ඒ අනුව සමත් කළ හැකි මුළු සංඛ්‍යාව</t>
  </si>
  <si>
    <t xml:space="preserve">ඒ අනුව සමත් කළ හැකි ප්‍රතිශතය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</si>
</sst>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"/>
    <numFmt numFmtId="166" formatCode="dd\-mmm"/>
    <numFmt numFmtId="167" formatCode="0%"/>
    <numFmt numFmtId="168" formatCode="0"/>
    <numFmt numFmtId="169" formatCode="@"/>
  </numFmts>
  <fonts count="46">
    <font>
      <sz val="11"/>
      <color theme="1"/>
      <name val="Calibri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8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Calibri"/>
      <family val="2"/>
    </font>
    <font>
      <sz val="8"/>
      <color theme="1"/>
      <name val="Calibri"/>
      <family val="2"/>
    </font>
    <font>
      <sz val="12"/>
      <color theme="1"/>
      <name val="Calibri"/>
      <family val="2"/>
    </font>
    <font>
      <b val="true"/>
      <sz val="12"/>
      <color theme="1"/>
      <name val="Calibri"/>
      <family val="2"/>
    </font>
    <font>
      <sz val="24"/>
      <color theme="1"/>
      <name val="Calibri"/>
      <family val="2"/>
    </font>
    <font>
      <sz val="14"/>
      <color theme="1"/>
      <name val="Calibri"/>
      <family val="2"/>
    </font>
    <font>
      <b val="true"/>
      <sz val="11"/>
      <color theme="0"/>
      <name val="Calibri"/>
      <family val="2"/>
    </font>
    <font>
      <sz val="12"/>
      <color theme="0"/>
      <name val="Calibri"/>
      <family val="2"/>
    </font>
    <font>
      <b val="true"/>
      <sz val="10"/>
      <color theme="0"/>
      <name val="Calibri"/>
      <family val="2"/>
    </font>
    <font>
      <sz val="10"/>
      <color theme="1"/>
      <name val="Times New Roman"/>
      <family val="2"/>
    </font>
    <font>
      <sz val="10"/>
      <color theme="1"/>
      <name val="Calibri"/>
      <family val="2"/>
    </font>
    <font>
      <sz val="28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</font>
    <font>
      <b val="true"/>
      <sz val="8"/>
      <color theme="0"/>
      <name val="Calibri"/>
      <family val="2"/>
    </font>
    <font>
      <sz val="9"/>
      <color theme="1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9"/>
      <color theme="1"/>
      <name val="Calibri"/>
      <family val="2"/>
    </font>
    <font>
      <sz val="11"/>
      <color theme="1"/>
      <name val="Iskoola Pota"/>
      <family val="2"/>
    </font>
    <font>
      <sz val="9"/>
      <color theme="1"/>
      <name val="Times New Roman"/>
      <family val="2"/>
    </font>
    <font>
      <sz val="12"/>
      <color theme="1"/>
      <name val="Times New Roman"/>
      <family val="2"/>
    </font>
    <font>
      <sz val="24"/>
      <color theme="1"/>
      <name val="Calibri"/>
      <family val="2"/>
    </font>
    <font>
      <sz val="28"/>
      <color theme="1"/>
      <name val="Calibri"/>
      <family val="2"/>
    </font>
    <font>
      <sz val="11"/>
      <color theme="1"/>
      <name val="Calibri"/>
      <family val="0"/>
    </font>
    <font>
      <sz val="11"/>
      <color theme="1"/>
      <name val="Calibri"/>
      <family val="0"/>
    </font>
    <font>
      <b val="true"/>
      <sz val="11"/>
      <color theme="0" tint="-0.05"/>
      <name val="Calibri"/>
      <family val="2"/>
    </font>
    <font>
      <b val="true"/>
      <sz val="10"/>
      <color theme="0" tint="-0.05"/>
      <name val="Calibri"/>
      <family val="2"/>
    </font>
    <font>
      <b val="true"/>
      <sz val="8"/>
      <color theme="0" tint="-0.05"/>
      <name val="Calibri"/>
      <family val="2"/>
    </font>
    <font>
      <b val="true"/>
      <sz val="12"/>
      <color theme="0"/>
      <name val="Calibri"/>
      <family val="2"/>
    </font>
    <font>
      <sz val="11"/>
      <color theme="0"/>
      <name val="Tahoma"/>
      <family val="2"/>
    </font>
    <font>
      <sz val="11"/>
      <color theme="0"/>
      <name val="Calibri"/>
      <family val="0"/>
    </font>
    <font>
      <sz val="12"/>
      <color theme="0"/>
      <name val="Tahoma"/>
      <family val="2"/>
    </font>
    <font>
      <sz val="10"/>
      <color theme="0"/>
      <name val="Calibri"/>
      <family val="2"/>
    </font>
    <font>
      <sz val="11"/>
      <color theme="0"/>
      <name val="Calibri"/>
      <family val="2"/>
    </font>
    <font>
      <sz val="8"/>
      <color theme="0"/>
      <name val="Calibri"/>
      <family val="2"/>
    </font>
    <font>
      <sz val="12"/>
      <color theme="1"/>
      <name val="Iskoola Pota"/>
      <family val="2"/>
    </font>
    <font>
      <u val="single"/>
      <sz val="11"/>
      <color theme="10"/>
      <name val="Calibri"/>
      <family val="2"/>
    </font>
    <font>
      <sz val="11"/>
      <name val="Arial"/>
      <family val="2"/>
      <charset val="1"/>
    </font>
    <font>
      <sz val="16"/>
      <color theme="1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4" tint="0.3999"/>
        <bgColor rgb="FF9DC3E6"/>
      </patternFill>
    </fill>
    <fill>
      <patternFill patternType="solid">
        <fgColor theme="9" tint="-0.25"/>
        <bgColor rgb="FF808080"/>
      </patternFill>
    </fill>
    <fill>
      <patternFill patternType="solid">
        <fgColor theme="9" tint="0.3999"/>
        <bgColor rgb="FFB7D6A3"/>
      </patternFill>
    </fill>
    <fill>
      <patternFill patternType="solid">
        <fgColor theme="7" tint="0.7999"/>
        <bgColor rgb="FFFBE5D6"/>
      </patternFill>
    </fill>
    <fill>
      <patternFill patternType="solid">
        <fgColor rgb="FFFF0000"/>
        <bgColor rgb="FF800000"/>
      </patternFill>
    </fill>
    <fill>
      <patternFill patternType="solid">
        <fgColor theme="7" tint="0.5999"/>
        <bgColor rgb="FFFFF2CC"/>
      </patternFill>
    </fill>
    <fill>
      <patternFill patternType="solid">
        <fgColor rgb="FF00B0F0"/>
        <bgColor rgb="FF33CCCC"/>
      </patternFill>
    </fill>
    <fill>
      <patternFill patternType="solid">
        <fgColor theme="9" tint="0.5999"/>
        <bgColor rgb="FFB7D6A3"/>
      </patternFill>
    </fill>
    <fill>
      <patternFill patternType="solid">
        <fgColor theme="7" tint="-0.5"/>
        <bgColor rgb="FF843C0B"/>
      </patternFill>
    </fill>
    <fill>
      <patternFill patternType="solid">
        <fgColor rgb="FFFFFF00"/>
        <bgColor rgb="FFFFD966"/>
      </patternFill>
    </fill>
    <fill>
      <patternFill patternType="solid">
        <fgColor rgb="FFFFC000"/>
        <bgColor rgb="FFFFD966"/>
      </patternFill>
    </fill>
    <fill>
      <patternFill patternType="solid">
        <fgColor rgb="FF92D050"/>
        <bgColor rgb="FFA9D18E"/>
      </patternFill>
    </fill>
    <fill>
      <patternFill patternType="solid">
        <fgColor rgb="FFB7D6A3"/>
        <bgColor rgb="FFA9D18E"/>
      </patternFill>
    </fill>
    <fill>
      <patternFill patternType="solid">
        <fgColor rgb="FF00B050"/>
        <bgColor rgb="FF008000"/>
      </patternFill>
    </fill>
    <fill>
      <patternFill patternType="solid">
        <fgColor theme="0"/>
        <bgColor rgb="FFF2F2F2"/>
      </patternFill>
    </fill>
    <fill>
      <patternFill patternType="solid">
        <fgColor rgb="FF0070C0"/>
        <bgColor rgb="FF0563C1"/>
      </patternFill>
    </fill>
    <fill>
      <patternFill patternType="solid">
        <fgColor theme="7" tint="0.3999"/>
        <bgColor rgb="FFFFE699"/>
      </patternFill>
    </fill>
    <fill>
      <patternFill patternType="solid">
        <fgColor theme="8" tint="0.3999"/>
        <bgColor rgb="FFB4C7E7"/>
      </patternFill>
    </fill>
    <fill>
      <patternFill patternType="solid">
        <fgColor theme="5" tint="-0.5"/>
        <bgColor rgb="FF806000"/>
      </patternFill>
    </fill>
    <fill>
      <patternFill patternType="solid">
        <fgColor theme="7" tint="-0.25"/>
        <bgColor rgb="FFFF6600"/>
      </patternFill>
    </fill>
    <fill>
      <patternFill patternType="solid">
        <fgColor theme="9" tint="0.7999"/>
        <bgColor rgb="FFF2F2F2"/>
      </patternFill>
    </fill>
    <fill>
      <patternFill patternType="solid">
        <fgColor theme="4" tint="0.5999"/>
        <bgColor rgb="FF9DC3E6"/>
      </patternFill>
    </fill>
    <fill>
      <patternFill patternType="solid">
        <fgColor theme="5" tint="0.7999"/>
        <bgColor rgb="FFFFF2CC"/>
      </patternFill>
    </fill>
  </fills>
  <borders count="34">
    <border diagonalUp="false" diagonalDown="false">
      <left/>
      <right/>
      <top/>
      <bottom/>
      <diagonal/>
    </border>
    <border diagonalUp="false" diagonalDown="false">
      <left/>
      <right style="double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medium"/>
      <right style="double"/>
      <top style="medium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double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medium"/>
      <top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thin"/>
      <right style="thin"/>
      <top style="thick"/>
      <bottom style="double"/>
      <diagonal/>
    </border>
    <border diagonalUp="false" diagonalDown="false">
      <left style="thin"/>
      <right/>
      <top/>
      <bottom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/>
      <top style="thin"/>
      <bottom style="thin"/>
      <diagonal/>
    </border>
  </borders>
  <cellStyleXfs count="2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3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5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5" fillId="5" borderId="0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6" fillId="5" borderId="0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7" fillId="4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8" fillId="6" borderId="2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4" fillId="5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9" fillId="7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4" borderId="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8" fillId="0" borderId="0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4" fillId="0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8" fillId="0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8" fillId="0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0" fillId="4" borderId="0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6" fillId="5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7" fillId="5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8" fillId="8" borderId="2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11" fillId="9" borderId="0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12" fillId="10" borderId="3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13" fillId="6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13" fillId="6" borderId="3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8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0" fillId="0" borderId="3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5" fontId="8" fillId="0" borderId="3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8" fillId="11" borderId="2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8" fillId="8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8" fillId="8" borderId="3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8" fillId="12" borderId="2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14" fillId="10" borderId="3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8" fillId="13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8" fillId="13" borderId="3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15" fillId="4" borderId="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6" fillId="0" borderId="3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17" fillId="4" borderId="0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6" fillId="5" borderId="0" xfId="0" applyFont="true" applyBorder="false" applyAlignment="true" applyProtection="true">
      <alignment horizontal="center" vertical="center" textRotation="0" wrapText="false" indent="0" shrinkToFit="false"/>
      <protection locked="true" hidden="true"/>
    </xf>
    <xf numFmtId="164" fontId="6" fillId="5" borderId="0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8" fillId="14" borderId="2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8" fillId="15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8" fillId="15" borderId="3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true"/>
    </xf>
    <xf numFmtId="164" fontId="8" fillId="0" borderId="0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18" fillId="5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19" fillId="5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4" fillId="5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6" fillId="16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8" fillId="11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8" fillId="11" borderId="3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0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12" fillId="10" borderId="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0" fillId="10" borderId="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3" fillId="17" borderId="4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13" fillId="17" borderId="4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0" fillId="0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5" fontId="4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8" fillId="11" borderId="3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8" fillId="11" borderId="3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11" borderId="3" xfId="0" applyFont="true" applyBorder="true" applyAlignment="true" applyProtection="true">
      <alignment horizontal="center" vertical="bottom" textRotation="90" wrapText="true" indent="0" shrinkToFit="false"/>
      <protection locked="true" hidden="true"/>
    </xf>
    <xf numFmtId="164" fontId="0" fillId="11" borderId="5" xfId="0" applyFont="true" applyBorder="true" applyAlignment="true" applyProtection="true">
      <alignment horizontal="center" vertical="bottom" textRotation="90" wrapText="true" indent="0" shrinkToFit="false"/>
      <protection locked="true" hidden="true"/>
    </xf>
    <xf numFmtId="164" fontId="4" fillId="18" borderId="6" xfId="0" applyFont="true" applyBorder="true" applyAlignment="true" applyProtection="true">
      <alignment horizontal="center" vertical="top" textRotation="0" wrapText="true" indent="0" shrinkToFit="false"/>
      <protection locked="true" hidden="true"/>
    </xf>
    <xf numFmtId="164" fontId="4" fillId="18" borderId="6" xfId="0" applyFont="true" applyBorder="true" applyAlignment="true" applyProtection="true">
      <alignment horizontal="center" vertical="bottom" textRotation="0" wrapText="true" indent="0" shrinkToFit="false"/>
      <protection locked="true" hidden="true"/>
    </xf>
    <xf numFmtId="164" fontId="4" fillId="11" borderId="7" xfId="0" applyFont="true" applyBorder="true" applyAlignment="true" applyProtection="true">
      <alignment horizontal="center" vertical="bottom" textRotation="90" wrapText="true" indent="0" shrinkToFit="false"/>
      <protection locked="true" hidden="true"/>
    </xf>
    <xf numFmtId="164" fontId="4" fillId="11" borderId="8" xfId="0" applyFont="true" applyBorder="true" applyAlignment="true" applyProtection="true">
      <alignment horizontal="center" vertical="bottom" textRotation="90" wrapText="true" indent="0" shrinkToFit="false"/>
      <protection locked="true" hidden="true"/>
    </xf>
    <xf numFmtId="164" fontId="4" fillId="11" borderId="9" xfId="0" applyFont="true" applyBorder="true" applyAlignment="true" applyProtection="true">
      <alignment horizontal="center" vertical="bottom" textRotation="90" wrapText="true" indent="0" shrinkToFit="false"/>
      <protection locked="true" hidden="true"/>
    </xf>
    <xf numFmtId="164" fontId="4" fillId="18" borderId="6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11" borderId="10" xfId="0" applyFont="true" applyBorder="true" applyAlignment="true" applyProtection="true">
      <alignment horizontal="center" vertical="bottom" textRotation="90" wrapText="true" indent="0" shrinkToFit="false"/>
      <protection locked="true" hidden="true"/>
    </xf>
    <xf numFmtId="164" fontId="0" fillId="11" borderId="8" xfId="0" applyFont="true" applyBorder="true" applyAlignment="true" applyProtection="true">
      <alignment horizontal="center" vertical="bottom" textRotation="90" wrapText="true" indent="0" shrinkToFit="false"/>
      <protection locked="true" hidden="true"/>
    </xf>
    <xf numFmtId="164" fontId="0" fillId="11" borderId="9" xfId="0" applyFont="true" applyBorder="true" applyAlignment="true" applyProtection="true">
      <alignment horizontal="center" vertical="bottom" textRotation="90" wrapText="true" indent="0" shrinkToFit="false"/>
      <protection locked="true" hidden="true"/>
    </xf>
    <xf numFmtId="164" fontId="4" fillId="11" borderId="10" xfId="0" applyFont="true" applyBorder="true" applyAlignment="true" applyProtection="true">
      <alignment horizontal="center" vertical="top" textRotation="0" wrapText="true" indent="0" shrinkToFit="false"/>
      <protection locked="true" hidden="true"/>
    </xf>
    <xf numFmtId="164" fontId="4" fillId="11" borderId="11" xfId="0" applyFont="true" applyBorder="true" applyAlignment="true" applyProtection="true">
      <alignment horizontal="center" vertical="bottom" textRotation="0" wrapText="true" indent="0" shrinkToFit="false"/>
      <protection locked="true" hidden="true"/>
    </xf>
    <xf numFmtId="164" fontId="4" fillId="11" borderId="12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4" fillId="11" borderId="6" xfId="0" applyFont="true" applyBorder="true" applyAlignment="true" applyProtection="true">
      <alignment horizontal="center" vertical="bottom" textRotation="0" wrapText="true" indent="0" shrinkToFit="false"/>
      <protection locked="true" hidden="true"/>
    </xf>
    <xf numFmtId="164" fontId="4" fillId="18" borderId="13" xfId="0" applyFont="true" applyBorder="true" applyAlignment="true" applyProtection="true">
      <alignment horizontal="general" vertical="bottom" textRotation="0" wrapText="true" indent="0" shrinkToFit="false"/>
      <protection locked="true" hidden="true"/>
    </xf>
    <xf numFmtId="164" fontId="8" fillId="11" borderId="14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4" fillId="11" borderId="3" xfId="0" applyFont="true" applyBorder="true" applyAlignment="true" applyProtection="true">
      <alignment horizontal="center" vertical="top" textRotation="0" wrapText="false" indent="0" shrinkToFit="false"/>
      <protection locked="true" hidden="true"/>
    </xf>
    <xf numFmtId="164" fontId="4" fillId="11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11" borderId="3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4" fillId="11" borderId="3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0" fillId="11" borderId="10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0" fillId="11" borderId="8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0" fillId="11" borderId="9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4" fillId="11" borderId="10" xfId="0" applyFont="true" applyBorder="true" applyAlignment="true" applyProtection="true">
      <alignment horizontal="center" vertical="top" textRotation="0" wrapText="false" indent="0" shrinkToFit="false"/>
      <protection locked="true" hidden="true"/>
    </xf>
    <xf numFmtId="164" fontId="4" fillId="11" borderId="11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11" borderId="7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4" fillId="11" borderId="8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4" fillId="11" borderId="9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4" fillId="11" borderId="12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4" fillId="11" borderId="6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0" borderId="7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8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9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1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11" borderId="15" xfId="0" applyFont="true" applyBorder="true" applyAlignment="true" applyProtection="true">
      <alignment horizontal="right" vertical="bottom" textRotation="90" wrapText="true" indent="0" shrinkToFit="false"/>
      <protection locked="true" hidden="true"/>
    </xf>
    <xf numFmtId="164" fontId="4" fillId="11" borderId="16" xfId="0" applyFont="true" applyBorder="true" applyAlignment="true" applyProtection="true">
      <alignment horizontal="right" vertical="bottom" textRotation="90" wrapText="true" indent="0" shrinkToFit="false"/>
      <protection locked="true" hidden="true"/>
    </xf>
    <xf numFmtId="164" fontId="4" fillId="11" borderId="3" xfId="0" applyFont="true" applyBorder="true" applyAlignment="true" applyProtection="true">
      <alignment horizontal="right" vertical="bottom" textRotation="90" wrapText="true" indent="0" shrinkToFit="false"/>
      <protection locked="true" hidden="true"/>
    </xf>
    <xf numFmtId="164" fontId="4" fillId="11" borderId="14" xfId="0" applyFont="true" applyBorder="true" applyAlignment="true" applyProtection="true">
      <alignment horizontal="right" vertical="bottom" textRotation="90" wrapText="true" indent="0" shrinkToFit="false"/>
      <protection locked="true" hidden="true"/>
    </xf>
    <xf numFmtId="164" fontId="4" fillId="11" borderId="5" xfId="0" applyFont="true" applyBorder="true" applyAlignment="true" applyProtection="true">
      <alignment horizontal="right" vertical="bottom" textRotation="90" wrapText="true" indent="0" shrinkToFit="false"/>
      <protection locked="true" hidden="true"/>
    </xf>
    <xf numFmtId="164" fontId="16" fillId="11" borderId="15" xfId="0" applyFont="true" applyBorder="true" applyAlignment="true" applyProtection="true">
      <alignment horizontal="general" vertical="bottom" textRotation="0" wrapText="true" indent="0" shrinkToFit="false"/>
      <protection locked="true" hidden="true"/>
    </xf>
    <xf numFmtId="164" fontId="16" fillId="11" borderId="3" xfId="0" applyFont="true" applyBorder="true" applyAlignment="true" applyProtection="true">
      <alignment horizontal="general" vertical="bottom" textRotation="0" wrapText="true" indent="0" shrinkToFit="false"/>
      <protection locked="true" hidden="true"/>
    </xf>
    <xf numFmtId="164" fontId="16" fillId="11" borderId="16" xfId="0" applyFont="true" applyBorder="true" applyAlignment="true" applyProtection="true">
      <alignment horizontal="general" vertical="bottom" textRotation="0" wrapText="true" indent="0" shrinkToFit="false"/>
      <protection locked="true" hidden="true"/>
    </xf>
    <xf numFmtId="164" fontId="4" fillId="11" borderId="17" xfId="0" applyFont="true" applyBorder="true" applyAlignment="true" applyProtection="true">
      <alignment horizontal="right" vertical="bottom" textRotation="90" wrapText="true" indent="0" shrinkToFit="false"/>
      <protection locked="true" hidden="true"/>
    </xf>
    <xf numFmtId="164" fontId="4" fillId="11" borderId="3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11" borderId="14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11" borderId="5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11" borderId="15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11" borderId="16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16" fillId="0" borderId="1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6" fillId="0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6" fillId="0" borderId="1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15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0" borderId="16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0" borderId="17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8" fillId="3" borderId="3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8" fillId="3" borderId="3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3" borderId="18" xfId="0" applyFont="true" applyBorder="true" applyAlignment="true" applyProtection="true">
      <alignment horizontal="center" vertical="bottom" textRotation="90" wrapText="true" indent="0" shrinkToFit="false"/>
      <protection locked="true" hidden="true"/>
    </xf>
    <xf numFmtId="164" fontId="0" fillId="3" borderId="19" xfId="0" applyFont="true" applyBorder="true" applyAlignment="true" applyProtection="true">
      <alignment horizontal="center" vertical="bottom" textRotation="90" wrapText="true" indent="0" shrinkToFit="false"/>
      <protection locked="true" hidden="true"/>
    </xf>
    <xf numFmtId="164" fontId="4" fillId="3" borderId="15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3" borderId="16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3" borderId="3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3" borderId="15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4" fillId="3" borderId="3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4" fillId="3" borderId="16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0" fillId="3" borderId="14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0" fillId="3" borderId="3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0" fillId="3" borderId="16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4" fillId="11" borderId="15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4" fillId="11" borderId="16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16" fillId="3" borderId="1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6" fillId="3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6" fillId="3" borderId="1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3" borderId="17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18" xfId="0" applyFont="true" applyBorder="true" applyAlignment="true" applyProtection="true">
      <alignment horizontal="center" vertical="bottom" textRotation="90" wrapText="true" indent="0" shrinkToFit="false"/>
      <protection locked="true" hidden="true"/>
    </xf>
    <xf numFmtId="164" fontId="4" fillId="0" borderId="3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0" borderId="3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0" fillId="0" borderId="14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0" fillId="0" borderId="3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0" fillId="0" borderId="16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4" fillId="0" borderId="14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0" borderId="5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0" borderId="15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4" fillId="0" borderId="16" xfId="0" applyFont="true" applyBorder="true" applyAlignment="true" applyProtection="true">
      <alignment horizontal="center" vertical="bottom" textRotation="90" wrapText="false" indent="0" shrinkToFit="false"/>
      <protection locked="true" hidden="true"/>
    </xf>
    <xf numFmtId="164" fontId="4" fillId="0" borderId="15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0" borderId="16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16" fillId="0" borderId="1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6" fillId="0" borderId="1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6" fillId="0" borderId="20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17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0" fillId="0" borderId="3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6" fillId="0" borderId="3" xfId="23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6" fillId="0" borderId="5" xfId="23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5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6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3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1" fillId="0" borderId="1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1" fillId="0" borderId="1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1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1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17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0" borderId="14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2" fillId="0" borderId="3" xfId="23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21" xfId="0" applyFont="fals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23" fillId="0" borderId="3" xfId="24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1" fillId="0" borderId="3" xfId="23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4" fillId="0" borderId="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16" borderId="3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16" borderId="16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3" xfId="21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16" borderId="15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5" fillId="0" borderId="2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0" borderId="4" xfId="21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3" fillId="0" borderId="3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16" fillId="0" borderId="3" xfId="23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6" fillId="0" borderId="3" xfId="22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6" fillId="0" borderId="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1" fillId="16" borderId="15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1" fillId="16" borderId="1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1" fillId="16" borderId="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1" fillId="0" borderId="22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2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2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2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2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0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27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28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5" fillId="0" borderId="3" xfId="21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6" fillId="0" borderId="3" xfId="21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6" fillId="0" borderId="5" xfId="21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6" fillId="0" borderId="3" xfId="21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6" fontId="15" fillId="0" borderId="3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6" fontId="26" fillId="0" borderId="3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6" fontId="26" fillId="0" borderId="5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6" fontId="26" fillId="0" borderId="3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6" fontId="15" fillId="0" borderId="3" xfId="21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6" fontId="26" fillId="0" borderId="3" xfId="21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6" fontId="26" fillId="0" borderId="5" xfId="21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6" fontId="26" fillId="0" borderId="3" xfId="21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7" fillId="0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6" fillId="0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6" fillId="0" borderId="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6" fillId="0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7" fontId="21" fillId="0" borderId="15" xfId="19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21" fillId="0" borderId="3" xfId="19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0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7" fontId="21" fillId="0" borderId="26" xfId="19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1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1" borderId="0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8" fillId="18" borderId="0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4" fillId="18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4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8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8" fillId="18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8" fillId="4" borderId="0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8" fillId="18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12" fillId="20" borderId="3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8" fillId="6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8" fillId="6" borderId="3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8" fillId="8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14" fillId="20" borderId="3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8" fillId="5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8" fillId="5" borderId="3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29" fillId="4" borderId="0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8" fillId="18" borderId="0" xfId="0" applyFont="true" applyBorder="false" applyAlignment="true" applyProtection="true">
      <alignment horizontal="center" vertical="center" textRotation="0" wrapText="false" indent="0" shrinkToFit="false"/>
      <protection locked="true" hidden="true"/>
    </xf>
    <xf numFmtId="164" fontId="8" fillId="18" borderId="0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11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4" fillId="11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8" fillId="16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8" fillId="21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8" fillId="21" borderId="3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12" fillId="20" borderId="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0" fillId="20" borderId="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8" fillId="15" borderId="4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8" fillId="15" borderId="4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5" fontId="4" fillId="4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4" fillId="7" borderId="6" xfId="0" applyFont="true" applyBorder="true" applyAlignment="true" applyProtection="true">
      <alignment horizontal="center" vertical="top" textRotation="0" wrapText="true" indent="0" shrinkToFit="false"/>
      <protection locked="true" hidden="true"/>
    </xf>
    <xf numFmtId="164" fontId="4" fillId="7" borderId="6" xfId="0" applyFont="true" applyBorder="true" applyAlignment="true" applyProtection="true">
      <alignment horizontal="center" vertical="bottom" textRotation="0" wrapText="true" indent="0" shrinkToFit="false"/>
      <protection locked="true" hidden="true"/>
    </xf>
    <xf numFmtId="164" fontId="4" fillId="7" borderId="6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4" fillId="7" borderId="13" xfId="0" applyFont="true" applyBorder="true" applyAlignment="true" applyProtection="true">
      <alignment horizontal="general" vertical="bottom" textRotation="0" wrapText="true" indent="0" shrinkToFit="false"/>
      <protection locked="true" hidden="true"/>
    </xf>
    <xf numFmtId="164" fontId="16" fillId="3" borderId="1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6" fillId="3" borderId="20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30" fillId="0" borderId="18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21" fillId="0" borderId="1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1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1" fillId="0" borderId="1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31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21" fillId="0" borderId="14" xfId="23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30" fillId="0" borderId="3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21" fillId="0" borderId="15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6" fillId="0" borderId="5" xfId="21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6" fontId="26" fillId="0" borderId="5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6" fontId="26" fillId="0" borderId="5" xfId="21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6" fillId="0" borderId="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9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8" fillId="5" borderId="0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8" fillId="9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8" fillId="9" borderId="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19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4" fillId="9" borderId="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28" fillId="9" borderId="0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8" fillId="5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32" fillId="10" borderId="3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8" fillId="6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33" fillId="10" borderId="3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5" fontId="8" fillId="18" borderId="3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29" fillId="9" borderId="0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8" fillId="5" borderId="0" xfId="0" applyFont="true" applyBorder="false" applyAlignment="true" applyProtection="true">
      <alignment horizontal="center" vertical="center" textRotation="0" wrapText="false" indent="0" shrinkToFit="false"/>
      <protection locked="true" hidden="true"/>
    </xf>
    <xf numFmtId="164" fontId="8" fillId="5" borderId="0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32" fillId="10" borderId="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34" fillId="10" borderId="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35" fillId="17" borderId="4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35" fillId="17" borderId="4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5" fontId="4" fillId="9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16" fillId="11" borderId="3" xfId="0" applyFont="true" applyBorder="true" applyAlignment="true" applyProtection="true">
      <alignment horizontal="center" vertical="bottom" textRotation="90" wrapText="true" indent="0" shrinkToFit="false"/>
      <protection locked="true" hidden="true"/>
    </xf>
    <xf numFmtId="164" fontId="16" fillId="11" borderId="5" xfId="0" applyFont="true" applyBorder="true" applyAlignment="true" applyProtection="true">
      <alignment horizontal="center" vertical="bottom" textRotation="90" wrapText="true" indent="0" shrinkToFit="false"/>
      <protection locked="true" hidden="true"/>
    </xf>
    <xf numFmtId="164" fontId="4" fillId="0" borderId="29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0" xfId="0" applyFont="true" applyBorder="false" applyAlignment="true" applyProtection="false">
      <alignment horizontal="right" vertical="bottom" textRotation="90" wrapText="true" indent="0" shrinkToFit="false"/>
      <protection locked="true" hidden="false"/>
    </xf>
    <xf numFmtId="164" fontId="4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16" fillId="11" borderId="0" xfId="0" applyFont="true" applyBorder="true" applyAlignment="true" applyProtection="true">
      <alignment horizontal="left" vertical="top" textRotation="0" wrapText="false" indent="0" shrinkToFit="false"/>
      <protection locked="true" hidden="true"/>
    </xf>
    <xf numFmtId="164" fontId="16" fillId="6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4" fillId="0" borderId="3" xfId="0" applyFont="true" applyBorder="true" applyAlignment="true" applyProtection="true">
      <alignment horizontal="right" vertical="center" textRotation="0" wrapText="false" indent="0" shrinkToFit="false"/>
      <protection locked="true" hidden="true"/>
    </xf>
    <xf numFmtId="164" fontId="4" fillId="0" borderId="5" xfId="0" applyFont="true" applyBorder="true" applyAlignment="true" applyProtection="true">
      <alignment horizontal="right" vertical="center" textRotation="0" wrapText="false" indent="0" shrinkToFit="false"/>
      <protection locked="true" hidden="true"/>
    </xf>
    <xf numFmtId="164" fontId="4" fillId="0" borderId="31" xfId="0" applyFont="true" applyBorder="true" applyAlignment="true" applyProtection="true">
      <alignment horizontal="right" vertical="center" textRotation="0" wrapText="false" indent="0" shrinkToFit="false"/>
      <protection locked="true" hidden="true"/>
    </xf>
    <xf numFmtId="164" fontId="16" fillId="8" borderId="0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4" fontId="4" fillId="0" borderId="0" xfId="0" applyFont="true" applyBorder="true" applyAlignment="true" applyProtection="true">
      <alignment horizontal="right" vertical="center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16" fillId="6" borderId="0" xfId="0" applyFont="true" applyBorder="true" applyAlignment="true" applyProtection="true">
      <alignment horizontal="left" vertical="center" textRotation="0" wrapText="false" indent="0" shrinkToFit="false"/>
      <protection locked="false" hidden="true"/>
    </xf>
    <xf numFmtId="164" fontId="39" fillId="16" borderId="0" xfId="0" applyFont="true" applyBorder="true" applyAlignment="true" applyProtection="true">
      <alignment horizontal="left" vertical="top" textRotation="0" wrapText="false" indent="0" shrinkToFit="false"/>
      <protection locked="true" hidden="true"/>
    </xf>
    <xf numFmtId="164" fontId="39" fillId="16" borderId="0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4" fontId="4" fillId="0" borderId="0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4" fontId="16" fillId="13" borderId="0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4" fontId="16" fillId="11" borderId="5" xfId="0" applyFont="true" applyBorder="true" applyAlignment="true" applyProtection="true">
      <alignment horizontal="right" vertical="center" textRotation="0" wrapText="false" indent="0" shrinkToFit="false"/>
      <protection locked="true" hidden="true"/>
    </xf>
    <xf numFmtId="164" fontId="16" fillId="6" borderId="15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16" fillId="6" borderId="16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16" fillId="6" borderId="14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16" fillId="6" borderId="3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16" fillId="6" borderId="5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16" fillId="6" borderId="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6" fillId="6" borderId="1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6" borderId="1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6" borderId="3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6" borderId="5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6" borderId="15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6" borderId="16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3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4" fillId="0" borderId="0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16" fillId="11" borderId="16" xfId="0" applyFont="true" applyBorder="true" applyAlignment="true" applyProtection="true">
      <alignment horizontal="center" vertical="center" textRotation="90" wrapText="false" indent="0" shrinkToFit="false"/>
      <protection locked="true" hidden="true"/>
    </xf>
    <xf numFmtId="164" fontId="16" fillId="11" borderId="32" xfId="0" applyFont="true" applyBorder="true" applyAlignment="true" applyProtection="true">
      <alignment horizontal="center" vertical="top" textRotation="0" wrapText="false" indent="0" shrinkToFit="false"/>
      <protection locked="true" hidden="true"/>
    </xf>
    <xf numFmtId="164" fontId="16" fillId="11" borderId="20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16" fillId="11" borderId="20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16" fillId="11" borderId="32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16" fillId="8" borderId="15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16" fillId="8" borderId="14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16" fillId="11" borderId="15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16" fillId="11" borderId="3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16" fillId="11" borderId="16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16" fillId="8" borderId="33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16" fillId="8" borderId="3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16" fillId="8" borderId="20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16" fillId="8" borderId="16" xfId="0" applyFont="true" applyBorder="true" applyAlignment="true" applyProtection="true">
      <alignment horizontal="right" vertical="bottom" textRotation="90" wrapText="false" indent="0" shrinkToFit="false"/>
      <protection locked="true" hidden="true"/>
    </xf>
    <xf numFmtId="164" fontId="4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4" fillId="0" borderId="3" xfId="0" applyFont="true" applyBorder="true" applyAlignment="true" applyProtection="true">
      <alignment horizontal="general" vertical="bottom" textRotation="0" wrapText="true" indent="0" shrinkToFit="false"/>
      <protection locked="true" hidden="true"/>
    </xf>
    <xf numFmtId="164" fontId="4" fillId="0" borderId="0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4" fillId="0" borderId="3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40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41" fillId="0" borderId="0" xfId="0" applyFont="true" applyBorder="true" applyAlignment="true" applyProtection="true">
      <alignment horizontal="right" vertical="center" textRotation="0" wrapText="false" indent="0" shrinkToFit="false"/>
      <protection locked="true" hidden="true"/>
    </xf>
    <xf numFmtId="164" fontId="4" fillId="0" borderId="5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4" fillId="0" borderId="14" xfId="0" applyFont="true" applyBorder="true" applyAlignment="true" applyProtection="true">
      <alignment horizontal="right" vertical="center" textRotation="0" wrapText="false" indent="0" shrinkToFit="false"/>
      <protection locked="true" hidden="true"/>
    </xf>
    <xf numFmtId="164" fontId="4" fillId="0" borderId="1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8" fillId="0" borderId="3" xfId="0" applyFont="true" applyBorder="true" applyAlignment="true" applyProtection="true">
      <alignment horizontal="general" vertical="center" textRotation="0" wrapText="true" indent="0" shrinkToFit="false"/>
      <protection locked="true" hidden="true"/>
    </xf>
    <xf numFmtId="164" fontId="43" fillId="0" borderId="3" xfId="2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3" fillId="0" borderId="5" xfId="2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8" fillId="16" borderId="3" xfId="0" applyFont="true" applyBorder="true" applyAlignment="true" applyProtection="true">
      <alignment horizontal="general" vertical="center" textRotation="0" wrapText="true" indent="0" shrinkToFit="false"/>
      <protection locked="true" hidden="true"/>
    </xf>
    <xf numFmtId="169" fontId="43" fillId="16" borderId="3" xfId="2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4" fontId="0" fillId="0" borderId="3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" fillId="5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4" fillId="0" borderId="3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4" fillId="0" borderId="4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21" fillId="0" borderId="16" xfId="19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21" fillId="0" borderId="24" xfId="19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5" fillId="5" borderId="0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5" borderId="0" xfId="0" applyFont="fals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0" fillId="5" borderId="0" xfId="0" applyFont="false" applyBorder="true" applyAlignment="true" applyProtection="true">
      <alignment horizontal="left" vertical="bottom" textRotation="0" wrapText="false" indent="0" shrinkToFit="false"/>
      <protection locked="true" hidden="true"/>
    </xf>
    <xf numFmtId="164" fontId="8" fillId="22" borderId="5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0" fillId="23" borderId="6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9" borderId="6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7" borderId="6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23" borderId="15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23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23" borderId="16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9" borderId="15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9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9" borderId="16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7" borderId="15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7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7" borderId="16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23" borderId="15" xfId="0" applyFont="true" applyBorder="true" applyAlignment="true" applyProtection="true">
      <alignment horizontal="center" vertical="bottom" textRotation="45" wrapText="false" indent="0" shrinkToFit="false"/>
      <protection locked="true" hidden="true"/>
    </xf>
    <xf numFmtId="164" fontId="4" fillId="23" borderId="3" xfId="0" applyFont="true" applyBorder="true" applyAlignment="true" applyProtection="true">
      <alignment horizontal="center" vertical="bottom" textRotation="45" wrapText="false" indent="0" shrinkToFit="false"/>
      <protection locked="true" hidden="true"/>
    </xf>
    <xf numFmtId="164" fontId="4" fillId="9" borderId="15" xfId="0" applyFont="true" applyBorder="true" applyAlignment="true" applyProtection="true">
      <alignment horizontal="center" vertical="bottom" textRotation="45" wrapText="false" indent="0" shrinkToFit="false"/>
      <protection locked="true" hidden="true"/>
    </xf>
    <xf numFmtId="164" fontId="4" fillId="9" borderId="3" xfId="0" applyFont="true" applyBorder="true" applyAlignment="true" applyProtection="true">
      <alignment horizontal="center" vertical="bottom" textRotation="45" wrapText="false" indent="0" shrinkToFit="false"/>
      <protection locked="true" hidden="true"/>
    </xf>
    <xf numFmtId="164" fontId="4" fillId="7" borderId="15" xfId="0" applyFont="true" applyBorder="true" applyAlignment="true" applyProtection="true">
      <alignment horizontal="center" vertical="bottom" textRotation="45" wrapText="false" indent="0" shrinkToFit="false"/>
      <protection locked="true" hidden="true"/>
    </xf>
    <xf numFmtId="164" fontId="4" fillId="7" borderId="3" xfId="0" applyFont="true" applyBorder="true" applyAlignment="true" applyProtection="true">
      <alignment horizontal="center" vertical="bottom" textRotation="45" wrapText="false" indent="0" shrinkToFit="false"/>
      <protection locked="true" hidden="true"/>
    </xf>
    <xf numFmtId="164" fontId="0" fillId="22" borderId="3" xfId="0" applyFont="true" applyBorder="true" applyAlignment="true" applyProtection="true">
      <alignment horizontal="center" vertical="center" textRotation="90" wrapText="false" indent="0" shrinkToFit="false"/>
      <protection locked="true" hidden="true"/>
    </xf>
    <xf numFmtId="164" fontId="0" fillId="22" borderId="5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23" borderId="15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23" borderId="3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23" borderId="16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9" borderId="15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9" borderId="3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9" borderId="16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7" borderId="15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7" borderId="3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7" borderId="16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2" borderId="3" xfId="0" applyFont="false" applyBorder="true" applyAlignment="true" applyProtection="true">
      <alignment horizontal="right" vertical="center" textRotation="90" wrapText="false" indent="0" shrinkToFit="false"/>
      <protection locked="true" hidden="true"/>
    </xf>
    <xf numFmtId="164" fontId="0" fillId="23" borderId="26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23" borderId="23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23" borderId="24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9" borderId="26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9" borderId="23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9" borderId="24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7" borderId="26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7" borderId="23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7" borderId="24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1" fillId="5" borderId="0" xfId="0" applyFont="true" applyBorder="false" applyAlignment="true" applyProtection="true">
      <alignment horizontal="left" vertical="bottom" textRotation="0" wrapText="false" indent="0" shrinkToFit="false"/>
      <protection locked="true" hidden="true"/>
    </xf>
    <xf numFmtId="164" fontId="11" fillId="5" borderId="0" xfId="0" applyFont="true" applyBorder="false" applyAlignment="true" applyProtection="true">
      <alignment horizontal="center" vertical="center" textRotation="0" wrapText="false" indent="0" shrinkToFit="false"/>
      <protection locked="true" hidden="true"/>
    </xf>
    <xf numFmtId="164" fontId="11" fillId="5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0" fillId="24" borderId="0" xfId="0" applyFont="fals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8" fillId="19" borderId="32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8" fillId="4" borderId="32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8" fillId="24" borderId="6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19" borderId="15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19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21" fillId="11" borderId="16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4" borderId="15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4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24" borderId="14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24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24" borderId="16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22" borderId="5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19" borderId="15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19" borderId="3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18" borderId="16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4" borderId="15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4" borderId="3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24" borderId="14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24" borderId="3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24" borderId="16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6" fillId="22" borderId="5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5" fontId="0" fillId="19" borderId="3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7" fontId="0" fillId="18" borderId="16" xfId="19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0" fillId="19" borderId="15" xfId="19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0" fillId="19" borderId="3" xfId="19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0" fillId="4" borderId="15" xfId="19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0" fillId="4" borderId="3" xfId="19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0" fillId="24" borderId="14" xfId="19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0" fillId="24" borderId="3" xfId="19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0" fillId="24" borderId="16" xfId="19" applyFont="true" applyBorder="true" applyAlignment="true" applyProtection="true">
      <alignment horizontal="general" vertical="bottom" textRotation="0" wrapText="false" indent="0" shrinkToFit="false"/>
      <protection locked="true" hidden="true"/>
    </xf>
  </cellXfs>
  <cellStyles count="1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1"/>
    <cellStyle name="Normal 2 2" xfId="22"/>
    <cellStyle name="Normal 3 2" xfId="23"/>
    <cellStyle name="Excel Built-in Normal" xfId="24"/>
    <cellStyle name="*unknown*" xfId="20" builtinId="8"/>
  </cellStyles>
  <dxfs count="35">
    <dxf>
      <font>
        <name val="Calibri"/>
        <family val="2"/>
        <color rgb="FF000000"/>
        <sz val="11"/>
      </font>
      <fill>
        <patternFill>
          <bgColor rgb="FFFF0000"/>
        </patternFill>
      </fill>
    </dxf>
    <dxf>
      <font>
        <name val="Calibri"/>
        <family val="2"/>
        <color rgb="FF000000"/>
        <sz val="11"/>
      </font>
      <fill>
        <patternFill>
          <bgColor rgb="FF00B0F0"/>
        </patternFill>
      </fill>
    </dxf>
    <dxf>
      <font>
        <name val="Calibri"/>
        <family val="2"/>
        <color rgb="FF000000"/>
        <sz val="11"/>
      </font>
      <fill>
        <patternFill>
          <bgColor rgb="FFFFFF00"/>
        </patternFill>
      </fill>
    </dxf>
    <dxf>
      <font>
        <name val="Calibri"/>
        <family val="2"/>
        <color rgb="FF000000"/>
        <sz val="11"/>
      </font>
      <fill>
        <patternFill>
          <bgColor rgb="FFFFC000"/>
        </patternFill>
      </fill>
    </dxf>
    <dxf>
      <font>
        <name val="Calibri"/>
        <family val="2"/>
        <color rgb="FF000000"/>
        <sz val="11"/>
      </font>
      <fill>
        <patternFill>
          <bgColor rgb="FF92D050"/>
        </patternFill>
      </fill>
    </dxf>
    <dxf>
      <font>
        <name val="Calibri"/>
        <family val="2"/>
        <color rgb="FF000000"/>
        <sz val="11"/>
      </font>
      <fill>
        <patternFill>
          <bgColor theme="3" tint="0.7999"/>
        </patternFill>
      </fill>
    </dxf>
    <dxf>
      <font>
        <name val="Calibri"/>
        <family val="2"/>
        <color rgb="FF000000"/>
        <sz val="11"/>
      </font>
      <fill>
        <patternFill>
          <bgColor rgb="FFFF0000"/>
        </patternFill>
      </fill>
    </dxf>
    <dxf>
      <font>
        <name val="Calibri"/>
        <family val="2"/>
        <color rgb="FF000000"/>
        <sz val="11"/>
      </font>
      <fill>
        <patternFill>
          <bgColor rgb="FF00B0F0"/>
        </patternFill>
      </fill>
    </dxf>
    <dxf>
      <font>
        <name val="Calibri"/>
        <family val="2"/>
        <color rgb="FF000000"/>
        <sz val="11"/>
      </font>
      <fill>
        <patternFill>
          <bgColor rgb="FFFFFF00"/>
        </patternFill>
      </fill>
    </dxf>
    <dxf>
      <font>
        <name val="Calibri"/>
        <family val="2"/>
        <color rgb="FF000000"/>
        <sz val="11"/>
      </font>
      <fill>
        <patternFill>
          <bgColor rgb="FFFFC000"/>
        </patternFill>
      </fill>
    </dxf>
    <dxf>
      <font>
        <name val="Calibri"/>
        <family val="2"/>
        <color rgb="FF000000"/>
        <sz val="11"/>
      </font>
      <fill>
        <patternFill>
          <bgColor rgb="FF92D050"/>
        </patternFill>
      </fill>
    </dxf>
    <dxf>
      <font>
        <name val="Calibri"/>
        <family val="2"/>
        <color rgb="FF000000"/>
        <sz val="11"/>
      </font>
      <fill>
        <patternFill>
          <bgColor theme="3" tint="0.7999"/>
        </patternFill>
      </fill>
    </dxf>
    <dxf>
      <font>
        <name val="Calibri"/>
        <family val="2"/>
        <color rgb="FF000000"/>
        <sz val="11"/>
      </font>
      <fill>
        <patternFill>
          <bgColor rgb="FFFF0000"/>
        </patternFill>
      </fill>
    </dxf>
    <dxf>
      <font>
        <name val="Calibri"/>
        <family val="2"/>
        <color rgb="FF000000"/>
        <sz val="11"/>
      </font>
      <fill>
        <patternFill>
          <bgColor rgb="FF00B0F0"/>
        </patternFill>
      </fill>
    </dxf>
    <dxf>
      <font>
        <name val="Calibri"/>
        <family val="2"/>
        <color rgb="FF000000"/>
        <sz val="11"/>
      </font>
      <fill>
        <patternFill>
          <bgColor rgb="FFFFFF00"/>
        </patternFill>
      </fill>
    </dxf>
    <dxf>
      <font>
        <name val="Calibri"/>
        <family val="2"/>
        <color rgb="FF000000"/>
        <sz val="11"/>
      </font>
      <fill>
        <patternFill>
          <bgColor rgb="FFFFC000"/>
        </patternFill>
      </fill>
    </dxf>
    <dxf>
      <font>
        <name val="Calibri"/>
        <family val="2"/>
        <color rgb="FF000000"/>
        <sz val="11"/>
      </font>
      <fill>
        <patternFill>
          <bgColor rgb="FF92D050"/>
        </patternFill>
      </fill>
    </dxf>
    <dxf>
      <font>
        <name val="Calibri"/>
        <family val="2"/>
        <color rgb="FF000000"/>
        <sz val="11"/>
      </font>
      <fill>
        <patternFill>
          <bgColor theme="3" tint="0.7999"/>
        </patternFill>
      </fill>
    </dxf>
    <dxf>
      <font>
        <name val="Calibri"/>
        <family val="2"/>
        <color rgb="FF000000"/>
        <sz val="11"/>
      </font>
      <fill>
        <patternFill>
          <bgColor rgb="FFFF0000"/>
        </patternFill>
      </fill>
    </dxf>
    <dxf>
      <font>
        <name val="Calibri"/>
        <family val="2"/>
        <color rgb="FF000000"/>
        <sz val="11"/>
      </font>
      <fill>
        <patternFill>
          <bgColor rgb="FF00B0F0"/>
        </patternFill>
      </fill>
    </dxf>
    <dxf>
      <font>
        <name val="Calibri"/>
        <family val="2"/>
        <color rgb="FF000000"/>
        <sz val="11"/>
      </font>
      <fill>
        <patternFill>
          <bgColor rgb="FFFFFF00"/>
        </patternFill>
      </fill>
    </dxf>
    <dxf>
      <font>
        <name val="Calibri"/>
        <family val="2"/>
        <color rgb="FF000000"/>
        <sz val="11"/>
      </font>
      <fill>
        <patternFill>
          <bgColor rgb="FFFFC000"/>
        </patternFill>
      </fill>
    </dxf>
    <dxf>
      <font>
        <name val="Calibri"/>
        <family val="2"/>
        <color rgb="FF000000"/>
        <sz val="11"/>
      </font>
      <fill>
        <patternFill>
          <bgColor rgb="FF92D050"/>
        </patternFill>
      </fill>
    </dxf>
    <dxf>
      <font>
        <name val="Calibri"/>
        <family val="2"/>
        <color rgb="FF000000"/>
        <sz val="11"/>
      </font>
      <fill>
        <patternFill>
          <bgColor theme="4" tint="0.7999"/>
        </patternFill>
      </fill>
    </dxf>
    <dxf>
      <fill>
        <patternFill patternType="solid">
          <fgColor rgb="FF548235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ont>
        <name val="Calibri"/>
        <family val="2"/>
        <color rgb="FF000000"/>
        <sz val="11"/>
      </font>
      <fill>
        <patternFill>
          <bgColor rgb="FFFF0000"/>
        </patternFill>
      </fill>
    </dxf>
    <dxf>
      <font>
        <name val="Calibri"/>
        <family val="2"/>
        <color rgb="FF000000"/>
        <sz val="11"/>
      </font>
      <fill>
        <patternFill>
          <bgColor rgb="FF00B0F0"/>
        </patternFill>
      </fill>
    </dxf>
    <dxf>
      <font>
        <name val="Calibri"/>
        <family val="2"/>
        <color rgb="FF000000"/>
        <sz val="11"/>
      </font>
      <fill>
        <patternFill>
          <bgColor rgb="FFFFFF00"/>
        </patternFill>
      </fill>
    </dxf>
    <dxf>
      <font>
        <name val="Calibri"/>
        <family val="2"/>
        <color rgb="FF000000"/>
        <sz val="11"/>
      </font>
      <fill>
        <patternFill>
          <bgColor rgb="FFFFC000"/>
        </patternFill>
      </fill>
    </dxf>
    <dxf>
      <font>
        <name val="Calibri"/>
        <family val="2"/>
        <color rgb="FF000000"/>
        <sz val="11"/>
      </font>
      <fill>
        <patternFill>
          <bgColor rgb="FF92D050"/>
        </patternFill>
      </fill>
    </dxf>
    <dxf>
      <font>
        <name val="Calibri"/>
        <family val="2"/>
        <color rgb="FF000000"/>
        <sz val="11"/>
      </font>
      <fill>
        <patternFill>
          <bgColor theme="3" tint="0.7999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6000"/>
      <rgbColor rgb="FF800080"/>
      <rgbColor rgb="FF0070C0"/>
      <rgbColor rgb="FFB4C7E7"/>
      <rgbColor rgb="FF808080"/>
      <rgbColor rgb="FF8FAADC"/>
      <rgbColor rgb="FF7030A0"/>
      <rgbColor rgb="FFFFF2CC"/>
      <rgbColor rgb="FFDAE3F3"/>
      <rgbColor rgb="FF660066"/>
      <rgbColor rgb="FFFF8080"/>
      <rgbColor rgb="FF0563C1"/>
      <rgbColor rgb="FFD6DCE5"/>
      <rgbColor rgb="FF000080"/>
      <rgbColor rgb="FFFF00FF"/>
      <rgbColor rgb="FFC5E0B4"/>
      <rgbColor rgb="FF00FFFF"/>
      <rgbColor rgb="FF800080"/>
      <rgbColor rgb="FF800000"/>
      <rgbColor rgb="FF00B050"/>
      <rgbColor rgb="FF0000FF"/>
      <rgbColor rgb="FF00B0F0"/>
      <rgbColor rgb="FFF2F2F2"/>
      <rgbColor rgb="FFE2F0D9"/>
      <rgbColor rgb="FFFFE699"/>
      <rgbColor rgb="FF9DC3E6"/>
      <rgbColor rgb="FFFBE5D6"/>
      <rgbColor rgb="FFB7D6A3"/>
      <rgbColor rgb="FFFFD966"/>
      <rgbColor rgb="FF3366FF"/>
      <rgbColor rgb="FF33CCCC"/>
      <rgbColor rgb="FF92D050"/>
      <rgbColor rgb="FFFFC000"/>
      <rgbColor rgb="FFBF9000"/>
      <rgbColor rgb="FFFF6600"/>
      <rgbColor rgb="FF666699"/>
      <rgbColor rgb="FFA9D18E"/>
      <rgbColor rgb="FF003366"/>
      <rgbColor rgb="FF548235"/>
      <rgbColor rgb="FF003300"/>
      <rgbColor rgb="FF333300"/>
      <rgbColor rgb="FF843C0B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46800</xdr:colOff>
      <xdr:row>174</xdr:row>
      <xdr:rowOff>0</xdr:rowOff>
    </xdr:from>
    <xdr:to>
      <xdr:col>14</xdr:col>
      <xdr:colOff>231120</xdr:colOff>
      <xdr:row>175</xdr:row>
      <xdr:rowOff>101520</xdr:rowOff>
    </xdr:to>
    <xdr:sp>
      <xdr:nvSpPr>
        <xdr:cNvPr id="1" name="TextBox 2"/>
        <xdr:cNvSpPr/>
      </xdr:nvSpPr>
      <xdr:spPr>
        <a:xfrm>
          <a:off x="5957280" y="34961040"/>
          <a:ext cx="184320" cy="2642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0</xdr:col>
      <xdr:colOff>33480</xdr:colOff>
      <xdr:row>173</xdr:row>
      <xdr:rowOff>8280</xdr:rowOff>
    </xdr:from>
    <xdr:to>
      <xdr:col>1</xdr:col>
      <xdr:colOff>1104840</xdr:colOff>
      <xdr:row>173</xdr:row>
      <xdr:rowOff>727920</xdr:rowOff>
    </xdr:to>
    <xdr:sp>
      <xdr:nvSpPr>
        <xdr:cNvPr id="2" name="Oval 26"/>
        <xdr:cNvSpPr/>
      </xdr:nvSpPr>
      <xdr:spPr>
        <a:xfrm>
          <a:off x="33480" y="34207560"/>
          <a:ext cx="1337400" cy="719640"/>
        </a:xfrm>
        <a:prstGeom prst="ellipse">
          <a:avLst/>
        </a:prstGeom>
        <a:solidFill>
          <a:srgbClr val="000000"/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1138680</xdr:colOff>
      <xdr:row>173</xdr:row>
      <xdr:rowOff>0</xdr:rowOff>
    </xdr:from>
    <xdr:to>
      <xdr:col>3</xdr:col>
      <xdr:colOff>83160</xdr:colOff>
      <xdr:row>173</xdr:row>
      <xdr:rowOff>744840</xdr:rowOff>
    </xdr:to>
    <xdr:sp>
      <xdr:nvSpPr>
        <xdr:cNvPr id="3" name="Oval 27"/>
        <xdr:cNvSpPr/>
      </xdr:nvSpPr>
      <xdr:spPr>
        <a:xfrm>
          <a:off x="1404720" y="34199280"/>
          <a:ext cx="1153080" cy="744840"/>
        </a:xfrm>
        <a:prstGeom prst="ellipse">
          <a:avLst/>
        </a:prstGeom>
        <a:solidFill>
          <a:schemeClr val="lt2">
            <a:lumMod val="25000"/>
          </a:schemeClr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100440</xdr:colOff>
      <xdr:row>173</xdr:row>
      <xdr:rowOff>16920</xdr:rowOff>
    </xdr:from>
    <xdr:to>
      <xdr:col>11</xdr:col>
      <xdr:colOff>49680</xdr:colOff>
      <xdr:row>173</xdr:row>
      <xdr:rowOff>753480</xdr:rowOff>
    </xdr:to>
    <xdr:sp>
      <xdr:nvSpPr>
        <xdr:cNvPr id="4" name="Oval 30"/>
        <xdr:cNvSpPr/>
      </xdr:nvSpPr>
      <xdr:spPr>
        <a:xfrm>
          <a:off x="2575080" y="34216200"/>
          <a:ext cx="244584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66960</xdr:colOff>
      <xdr:row>173</xdr:row>
      <xdr:rowOff>8280</xdr:rowOff>
    </xdr:from>
    <xdr:to>
      <xdr:col>18</xdr:col>
      <xdr:colOff>66600</xdr:colOff>
      <xdr:row>174</xdr:row>
      <xdr:rowOff>25200</xdr:rowOff>
    </xdr:to>
    <xdr:sp>
      <xdr:nvSpPr>
        <xdr:cNvPr id="5" name="Oval 37"/>
        <xdr:cNvSpPr/>
      </xdr:nvSpPr>
      <xdr:spPr>
        <a:xfrm>
          <a:off x="5038200" y="34207560"/>
          <a:ext cx="2191320" cy="778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හෝ ගණිතය හෝ ඇතුළුව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r>
            <a:rPr b="0" lang="en-GB" sz="1200" strike="noStrike" u="none">
              <a:solidFill>
                <a:schemeClr val="lt1"/>
              </a:solidFill>
              <a:effectLst/>
              <a:uFillTx/>
              <a:latin typeface="Calibri"/>
            </a:rPr>
            <a:t> </a:t>
          </a:r>
          <a:endParaRPr b="0" lang="en-GB" sz="12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83880</xdr:colOff>
      <xdr:row>173</xdr:row>
      <xdr:rowOff>0</xdr:rowOff>
    </xdr:from>
    <xdr:to>
      <xdr:col>23</xdr:col>
      <xdr:colOff>16560</xdr:colOff>
      <xdr:row>173</xdr:row>
      <xdr:rowOff>744840</xdr:rowOff>
    </xdr:to>
    <xdr:sp>
      <xdr:nvSpPr>
        <xdr:cNvPr id="6" name="Oval 42"/>
        <xdr:cNvSpPr/>
      </xdr:nvSpPr>
      <xdr:spPr>
        <a:xfrm>
          <a:off x="7246800" y="34199280"/>
          <a:ext cx="149796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විය හැකි මට්ටමේ සිටින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50400</xdr:colOff>
      <xdr:row>173</xdr:row>
      <xdr:rowOff>25200</xdr:rowOff>
    </xdr:from>
    <xdr:to>
      <xdr:col>26</xdr:col>
      <xdr:colOff>133920</xdr:colOff>
      <xdr:row>173</xdr:row>
      <xdr:rowOff>744840</xdr:rowOff>
    </xdr:to>
    <xdr:sp>
      <xdr:nvSpPr>
        <xdr:cNvPr id="7" name="Oval 46"/>
        <xdr:cNvSpPr/>
      </xdr:nvSpPr>
      <xdr:spPr>
        <a:xfrm>
          <a:off x="8778600" y="34224480"/>
          <a:ext cx="1022400" cy="71964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26</xdr:col>
      <xdr:colOff>167400</xdr:colOff>
      <xdr:row>173</xdr:row>
      <xdr:rowOff>16920</xdr:rowOff>
    </xdr:from>
    <xdr:to>
      <xdr:col>32</xdr:col>
      <xdr:colOff>16200</xdr:colOff>
      <xdr:row>173</xdr:row>
      <xdr:rowOff>761760</xdr:rowOff>
    </xdr:to>
    <xdr:sp>
      <xdr:nvSpPr>
        <xdr:cNvPr id="8" name="Oval 47"/>
        <xdr:cNvSpPr/>
      </xdr:nvSpPr>
      <xdr:spPr>
        <a:xfrm>
          <a:off x="9834480" y="34216200"/>
          <a:ext cx="1727280" cy="74484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32</xdr:col>
      <xdr:colOff>58680</xdr:colOff>
      <xdr:row>173</xdr:row>
      <xdr:rowOff>0</xdr:rowOff>
    </xdr:from>
    <xdr:to>
      <xdr:col>37</xdr:col>
      <xdr:colOff>75240</xdr:colOff>
      <xdr:row>173</xdr:row>
      <xdr:rowOff>744840</xdr:rowOff>
    </xdr:to>
    <xdr:sp>
      <xdr:nvSpPr>
        <xdr:cNvPr id="9" name="Oval 48"/>
        <xdr:cNvSpPr/>
      </xdr:nvSpPr>
      <xdr:spPr>
        <a:xfrm>
          <a:off x="11604240" y="34199280"/>
          <a:ext cx="1581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 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0</xdr:colOff>
      <xdr:row>2</xdr:row>
      <xdr:rowOff>16920</xdr:rowOff>
    </xdr:from>
    <xdr:to>
      <xdr:col>1</xdr:col>
      <xdr:colOff>1021320</xdr:colOff>
      <xdr:row>2</xdr:row>
      <xdr:rowOff>753480</xdr:rowOff>
    </xdr:to>
    <xdr:sp>
      <xdr:nvSpPr>
        <xdr:cNvPr id="10" name="Oval 49"/>
        <xdr:cNvSpPr/>
      </xdr:nvSpPr>
      <xdr:spPr>
        <a:xfrm>
          <a:off x="0" y="39780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1038240</xdr:colOff>
      <xdr:row>2</xdr:row>
      <xdr:rowOff>25200</xdr:rowOff>
    </xdr:from>
    <xdr:to>
      <xdr:col>4</xdr:col>
      <xdr:colOff>24840</xdr:colOff>
      <xdr:row>2</xdr:row>
      <xdr:rowOff>744840</xdr:rowOff>
    </xdr:to>
    <xdr:sp>
      <xdr:nvSpPr>
        <xdr:cNvPr id="11" name="Oval 50"/>
        <xdr:cNvSpPr/>
      </xdr:nvSpPr>
      <xdr:spPr>
        <a:xfrm>
          <a:off x="1304280" y="40608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58680</xdr:colOff>
      <xdr:row>2</xdr:row>
      <xdr:rowOff>2160</xdr:rowOff>
    </xdr:from>
    <xdr:to>
      <xdr:col>11</xdr:col>
      <xdr:colOff>142200</xdr:colOff>
      <xdr:row>3</xdr:row>
      <xdr:rowOff>7920</xdr:rowOff>
    </xdr:to>
    <xdr:sp>
      <xdr:nvSpPr>
        <xdr:cNvPr id="12" name="Oval 51"/>
        <xdr:cNvSpPr/>
      </xdr:nvSpPr>
      <xdr:spPr>
        <a:xfrm>
          <a:off x="2838600" y="383040"/>
          <a:ext cx="227484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167400</xdr:colOff>
      <xdr:row>2</xdr:row>
      <xdr:rowOff>2160</xdr:rowOff>
    </xdr:from>
    <xdr:to>
      <xdr:col>18</xdr:col>
      <xdr:colOff>250920</xdr:colOff>
      <xdr:row>3</xdr:row>
      <xdr:rowOff>7920</xdr:rowOff>
    </xdr:to>
    <xdr:sp>
      <xdr:nvSpPr>
        <xdr:cNvPr id="13" name="Oval 52"/>
        <xdr:cNvSpPr/>
      </xdr:nvSpPr>
      <xdr:spPr>
        <a:xfrm>
          <a:off x="5138640" y="383040"/>
          <a:ext cx="227520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267840</xdr:colOff>
      <xdr:row>2</xdr:row>
      <xdr:rowOff>25200</xdr:rowOff>
    </xdr:from>
    <xdr:to>
      <xdr:col>23</xdr:col>
      <xdr:colOff>183600</xdr:colOff>
      <xdr:row>2</xdr:row>
      <xdr:rowOff>744840</xdr:rowOff>
    </xdr:to>
    <xdr:sp>
      <xdr:nvSpPr>
        <xdr:cNvPr id="14" name="Oval 53"/>
        <xdr:cNvSpPr/>
      </xdr:nvSpPr>
      <xdr:spPr>
        <a:xfrm>
          <a:off x="7430760" y="40608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226080</xdr:colOff>
      <xdr:row>2</xdr:row>
      <xdr:rowOff>27360</xdr:rowOff>
    </xdr:from>
    <xdr:to>
      <xdr:col>28</xdr:col>
      <xdr:colOff>141840</xdr:colOff>
      <xdr:row>2</xdr:row>
      <xdr:rowOff>747000</xdr:rowOff>
    </xdr:to>
    <xdr:sp>
      <xdr:nvSpPr>
        <xdr:cNvPr id="15" name="Oval 54"/>
        <xdr:cNvSpPr/>
      </xdr:nvSpPr>
      <xdr:spPr>
        <a:xfrm>
          <a:off x="895428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159120</xdr:colOff>
      <xdr:row>2</xdr:row>
      <xdr:rowOff>27360</xdr:rowOff>
    </xdr:from>
    <xdr:to>
      <xdr:col>33</xdr:col>
      <xdr:colOff>74880</xdr:colOff>
      <xdr:row>2</xdr:row>
      <xdr:rowOff>747000</xdr:rowOff>
    </xdr:to>
    <xdr:sp>
      <xdr:nvSpPr>
        <xdr:cNvPr id="16" name="Oval 55"/>
        <xdr:cNvSpPr/>
      </xdr:nvSpPr>
      <xdr:spPr>
        <a:xfrm>
          <a:off x="1045260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100440</xdr:colOff>
      <xdr:row>2</xdr:row>
      <xdr:rowOff>27360</xdr:rowOff>
    </xdr:from>
    <xdr:to>
      <xdr:col>38</xdr:col>
      <xdr:colOff>7200</xdr:colOff>
      <xdr:row>2</xdr:row>
      <xdr:rowOff>747000</xdr:rowOff>
    </xdr:to>
    <xdr:sp>
      <xdr:nvSpPr>
        <xdr:cNvPr id="17" name="Oval 56"/>
        <xdr:cNvSpPr/>
      </xdr:nvSpPr>
      <xdr:spPr>
        <a:xfrm>
          <a:off x="11959200" y="408240"/>
          <a:ext cx="1472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16920</xdr:colOff>
      <xdr:row>87</xdr:row>
      <xdr:rowOff>0</xdr:rowOff>
    </xdr:from>
    <xdr:to>
      <xdr:col>1</xdr:col>
      <xdr:colOff>1038240</xdr:colOff>
      <xdr:row>87</xdr:row>
      <xdr:rowOff>736560</xdr:rowOff>
    </xdr:to>
    <xdr:sp>
      <xdr:nvSpPr>
        <xdr:cNvPr id="18" name="Oval 57"/>
        <xdr:cNvSpPr/>
      </xdr:nvSpPr>
      <xdr:spPr>
        <a:xfrm>
          <a:off x="16920" y="1730304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t">
          <a:noAutofit/>
        </a:bodyPr>
        <a:p>
          <a:pPr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1071720</xdr:colOff>
      <xdr:row>87</xdr:row>
      <xdr:rowOff>16920</xdr:rowOff>
    </xdr:from>
    <xdr:to>
      <xdr:col>4</xdr:col>
      <xdr:colOff>58320</xdr:colOff>
      <xdr:row>87</xdr:row>
      <xdr:rowOff>736560</xdr:rowOff>
    </xdr:to>
    <xdr:sp>
      <xdr:nvSpPr>
        <xdr:cNvPr id="19" name="Oval 58"/>
        <xdr:cNvSpPr/>
      </xdr:nvSpPr>
      <xdr:spPr>
        <a:xfrm>
          <a:off x="1337760" y="1731996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92160</xdr:colOff>
      <xdr:row>87</xdr:row>
      <xdr:rowOff>0</xdr:rowOff>
    </xdr:from>
    <xdr:to>
      <xdr:col>11</xdr:col>
      <xdr:colOff>175680</xdr:colOff>
      <xdr:row>87</xdr:row>
      <xdr:rowOff>744840</xdr:rowOff>
    </xdr:to>
    <xdr:sp>
      <xdr:nvSpPr>
        <xdr:cNvPr id="20" name="Oval 59"/>
        <xdr:cNvSpPr/>
      </xdr:nvSpPr>
      <xdr:spPr>
        <a:xfrm>
          <a:off x="2872080" y="17303040"/>
          <a:ext cx="2274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184320</xdr:colOff>
      <xdr:row>87</xdr:row>
      <xdr:rowOff>25200</xdr:rowOff>
    </xdr:from>
    <xdr:to>
      <xdr:col>18</xdr:col>
      <xdr:colOff>267840</xdr:colOff>
      <xdr:row>88</xdr:row>
      <xdr:rowOff>32760</xdr:rowOff>
    </xdr:to>
    <xdr:sp>
      <xdr:nvSpPr>
        <xdr:cNvPr id="21" name="Oval 60"/>
        <xdr:cNvSpPr/>
      </xdr:nvSpPr>
      <xdr:spPr>
        <a:xfrm>
          <a:off x="5155560" y="17328240"/>
          <a:ext cx="2275200" cy="769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293040</xdr:colOff>
      <xdr:row>87</xdr:row>
      <xdr:rowOff>33480</xdr:rowOff>
    </xdr:from>
    <xdr:to>
      <xdr:col>23</xdr:col>
      <xdr:colOff>208800</xdr:colOff>
      <xdr:row>87</xdr:row>
      <xdr:rowOff>753120</xdr:rowOff>
    </xdr:to>
    <xdr:sp>
      <xdr:nvSpPr>
        <xdr:cNvPr id="22" name="Oval 61"/>
        <xdr:cNvSpPr/>
      </xdr:nvSpPr>
      <xdr:spPr>
        <a:xfrm>
          <a:off x="74559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259560</xdr:colOff>
      <xdr:row>87</xdr:row>
      <xdr:rowOff>33480</xdr:rowOff>
    </xdr:from>
    <xdr:to>
      <xdr:col>28</xdr:col>
      <xdr:colOff>175320</xdr:colOff>
      <xdr:row>87</xdr:row>
      <xdr:rowOff>753120</xdr:rowOff>
    </xdr:to>
    <xdr:sp>
      <xdr:nvSpPr>
        <xdr:cNvPr id="23" name="Oval 62"/>
        <xdr:cNvSpPr/>
      </xdr:nvSpPr>
      <xdr:spPr>
        <a:xfrm>
          <a:off x="89877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217800</xdr:colOff>
      <xdr:row>87</xdr:row>
      <xdr:rowOff>0</xdr:rowOff>
    </xdr:from>
    <xdr:to>
      <xdr:col>33</xdr:col>
      <xdr:colOff>133560</xdr:colOff>
      <xdr:row>87</xdr:row>
      <xdr:rowOff>719640</xdr:rowOff>
    </xdr:to>
    <xdr:sp>
      <xdr:nvSpPr>
        <xdr:cNvPr id="24" name="Oval 63"/>
        <xdr:cNvSpPr/>
      </xdr:nvSpPr>
      <xdr:spPr>
        <a:xfrm>
          <a:off x="105112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184320</xdr:colOff>
      <xdr:row>87</xdr:row>
      <xdr:rowOff>0</xdr:rowOff>
    </xdr:from>
    <xdr:to>
      <xdr:col>38</xdr:col>
      <xdr:colOff>100080</xdr:colOff>
      <xdr:row>87</xdr:row>
      <xdr:rowOff>719640</xdr:rowOff>
    </xdr:to>
    <xdr:sp>
      <xdr:nvSpPr>
        <xdr:cNvPr id="25" name="Oval 64"/>
        <xdr:cNvSpPr/>
      </xdr:nvSpPr>
      <xdr:spPr>
        <a:xfrm>
          <a:off x="120430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284760</xdr:colOff>
      <xdr:row>1</xdr:row>
      <xdr:rowOff>159120</xdr:rowOff>
    </xdr:from>
    <xdr:to>
      <xdr:col>79</xdr:col>
      <xdr:colOff>133560</xdr:colOff>
      <xdr:row>2</xdr:row>
      <xdr:rowOff>736560</xdr:rowOff>
    </xdr:to>
    <xdr:sp>
      <xdr:nvSpPr>
        <xdr:cNvPr id="26" name="Isosceles Triangle 1"/>
        <xdr:cNvSpPr/>
      </xdr:nvSpPr>
      <xdr:spPr>
        <a:xfrm>
          <a:off x="13395600" y="349560"/>
          <a:ext cx="10608840" cy="767880"/>
        </a:xfrm>
        <a:prstGeom prst="triangle">
          <a:avLst>
            <a:gd name="adj" fmla="val 50000"/>
          </a:avLst>
        </a:prstGeom>
        <a:solidFill>
          <a:srgbClr val="000000"/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39</xdr:col>
      <xdr:colOff>41760</xdr:colOff>
      <xdr:row>87</xdr:row>
      <xdr:rowOff>0</xdr:rowOff>
    </xdr:from>
    <xdr:to>
      <xdr:col>80</xdr:col>
      <xdr:colOff>16200</xdr:colOff>
      <xdr:row>87</xdr:row>
      <xdr:rowOff>728280</xdr:rowOff>
    </xdr:to>
    <xdr:sp>
      <xdr:nvSpPr>
        <xdr:cNvPr id="27" name="Isosceles Triangle 2"/>
        <xdr:cNvSpPr/>
      </xdr:nvSpPr>
      <xdr:spPr>
        <a:xfrm>
          <a:off x="13731840" y="17303040"/>
          <a:ext cx="1035072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133920</xdr:colOff>
      <xdr:row>173</xdr:row>
      <xdr:rowOff>0</xdr:rowOff>
    </xdr:from>
    <xdr:to>
      <xdr:col>77</xdr:col>
      <xdr:colOff>158760</xdr:colOff>
      <xdr:row>173</xdr:row>
      <xdr:rowOff>728280</xdr:rowOff>
    </xdr:to>
    <xdr:sp>
      <xdr:nvSpPr>
        <xdr:cNvPr id="28" name="Isosceles Triangle 3"/>
        <xdr:cNvSpPr/>
      </xdr:nvSpPr>
      <xdr:spPr>
        <a:xfrm>
          <a:off x="13244760" y="34199280"/>
          <a:ext cx="1039392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46800</xdr:colOff>
      <xdr:row>174</xdr:row>
      <xdr:rowOff>0</xdr:rowOff>
    </xdr:from>
    <xdr:to>
      <xdr:col>14</xdr:col>
      <xdr:colOff>231120</xdr:colOff>
      <xdr:row>175</xdr:row>
      <xdr:rowOff>101880</xdr:rowOff>
    </xdr:to>
    <xdr:sp>
      <xdr:nvSpPr>
        <xdr:cNvPr id="29" name="TextBox 1"/>
        <xdr:cNvSpPr/>
      </xdr:nvSpPr>
      <xdr:spPr>
        <a:xfrm>
          <a:off x="5957280" y="22432680"/>
          <a:ext cx="184320" cy="2642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0</xdr:col>
      <xdr:colOff>33480</xdr:colOff>
      <xdr:row>173</xdr:row>
      <xdr:rowOff>8280</xdr:rowOff>
    </xdr:from>
    <xdr:to>
      <xdr:col>1</xdr:col>
      <xdr:colOff>1104840</xdr:colOff>
      <xdr:row>173</xdr:row>
      <xdr:rowOff>727920</xdr:rowOff>
    </xdr:to>
    <xdr:sp>
      <xdr:nvSpPr>
        <xdr:cNvPr id="30" name="Oval 2"/>
        <xdr:cNvSpPr/>
      </xdr:nvSpPr>
      <xdr:spPr>
        <a:xfrm>
          <a:off x="33480" y="21678840"/>
          <a:ext cx="1337400" cy="719640"/>
        </a:xfrm>
        <a:prstGeom prst="ellipse">
          <a:avLst/>
        </a:prstGeom>
        <a:solidFill>
          <a:srgbClr val="000000"/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1138680</xdr:colOff>
      <xdr:row>173</xdr:row>
      <xdr:rowOff>0</xdr:rowOff>
    </xdr:from>
    <xdr:to>
      <xdr:col>3</xdr:col>
      <xdr:colOff>83160</xdr:colOff>
      <xdr:row>173</xdr:row>
      <xdr:rowOff>744840</xdr:rowOff>
    </xdr:to>
    <xdr:sp>
      <xdr:nvSpPr>
        <xdr:cNvPr id="31" name="Oval 3"/>
        <xdr:cNvSpPr/>
      </xdr:nvSpPr>
      <xdr:spPr>
        <a:xfrm>
          <a:off x="1404720" y="21670560"/>
          <a:ext cx="1153080" cy="744840"/>
        </a:xfrm>
        <a:prstGeom prst="ellipse">
          <a:avLst/>
        </a:prstGeom>
        <a:solidFill>
          <a:schemeClr val="lt2">
            <a:lumMod val="25000"/>
          </a:schemeClr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100440</xdr:colOff>
      <xdr:row>173</xdr:row>
      <xdr:rowOff>16920</xdr:rowOff>
    </xdr:from>
    <xdr:to>
      <xdr:col>11</xdr:col>
      <xdr:colOff>49680</xdr:colOff>
      <xdr:row>173</xdr:row>
      <xdr:rowOff>753480</xdr:rowOff>
    </xdr:to>
    <xdr:sp>
      <xdr:nvSpPr>
        <xdr:cNvPr id="32" name="Oval 4"/>
        <xdr:cNvSpPr/>
      </xdr:nvSpPr>
      <xdr:spPr>
        <a:xfrm>
          <a:off x="2575080" y="21687480"/>
          <a:ext cx="244584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66960</xdr:colOff>
      <xdr:row>173</xdr:row>
      <xdr:rowOff>8280</xdr:rowOff>
    </xdr:from>
    <xdr:to>
      <xdr:col>18</xdr:col>
      <xdr:colOff>66600</xdr:colOff>
      <xdr:row>174</xdr:row>
      <xdr:rowOff>25200</xdr:rowOff>
    </xdr:to>
    <xdr:sp>
      <xdr:nvSpPr>
        <xdr:cNvPr id="33" name="Oval 5"/>
        <xdr:cNvSpPr/>
      </xdr:nvSpPr>
      <xdr:spPr>
        <a:xfrm>
          <a:off x="5038200" y="21678840"/>
          <a:ext cx="2191320" cy="7790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හෝ ගණිතය හෝ ඇතුළුව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r>
            <a:rPr b="0" lang="en-GB" sz="1200" strike="noStrike" u="none">
              <a:solidFill>
                <a:schemeClr val="lt1"/>
              </a:solidFill>
              <a:effectLst/>
              <a:uFillTx/>
              <a:latin typeface="Calibri"/>
            </a:rPr>
            <a:t> </a:t>
          </a:r>
          <a:endParaRPr b="0" lang="en-GB" sz="12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83880</xdr:colOff>
      <xdr:row>173</xdr:row>
      <xdr:rowOff>0</xdr:rowOff>
    </xdr:from>
    <xdr:to>
      <xdr:col>23</xdr:col>
      <xdr:colOff>16560</xdr:colOff>
      <xdr:row>173</xdr:row>
      <xdr:rowOff>744840</xdr:rowOff>
    </xdr:to>
    <xdr:sp>
      <xdr:nvSpPr>
        <xdr:cNvPr id="34" name="Oval 6"/>
        <xdr:cNvSpPr/>
      </xdr:nvSpPr>
      <xdr:spPr>
        <a:xfrm>
          <a:off x="7246800" y="21670560"/>
          <a:ext cx="149796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විය හැකි මට්ටමේ සිටින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50400</xdr:colOff>
      <xdr:row>173</xdr:row>
      <xdr:rowOff>25200</xdr:rowOff>
    </xdr:from>
    <xdr:to>
      <xdr:col>26</xdr:col>
      <xdr:colOff>133920</xdr:colOff>
      <xdr:row>173</xdr:row>
      <xdr:rowOff>744840</xdr:rowOff>
    </xdr:to>
    <xdr:sp>
      <xdr:nvSpPr>
        <xdr:cNvPr id="35" name="Oval 7"/>
        <xdr:cNvSpPr/>
      </xdr:nvSpPr>
      <xdr:spPr>
        <a:xfrm>
          <a:off x="8778600" y="21695760"/>
          <a:ext cx="1022400" cy="71964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26</xdr:col>
      <xdr:colOff>167400</xdr:colOff>
      <xdr:row>173</xdr:row>
      <xdr:rowOff>16920</xdr:rowOff>
    </xdr:from>
    <xdr:to>
      <xdr:col>32</xdr:col>
      <xdr:colOff>16200</xdr:colOff>
      <xdr:row>173</xdr:row>
      <xdr:rowOff>761400</xdr:rowOff>
    </xdr:to>
    <xdr:sp>
      <xdr:nvSpPr>
        <xdr:cNvPr id="36" name="Oval 8"/>
        <xdr:cNvSpPr/>
      </xdr:nvSpPr>
      <xdr:spPr>
        <a:xfrm>
          <a:off x="9834480" y="21687480"/>
          <a:ext cx="1727280" cy="74448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32</xdr:col>
      <xdr:colOff>58680</xdr:colOff>
      <xdr:row>173</xdr:row>
      <xdr:rowOff>0</xdr:rowOff>
    </xdr:from>
    <xdr:to>
      <xdr:col>37</xdr:col>
      <xdr:colOff>75240</xdr:colOff>
      <xdr:row>173</xdr:row>
      <xdr:rowOff>744840</xdr:rowOff>
    </xdr:to>
    <xdr:sp>
      <xdr:nvSpPr>
        <xdr:cNvPr id="37" name="Oval 9"/>
        <xdr:cNvSpPr/>
      </xdr:nvSpPr>
      <xdr:spPr>
        <a:xfrm>
          <a:off x="11604240" y="21670560"/>
          <a:ext cx="1581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 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0</xdr:colOff>
      <xdr:row>2</xdr:row>
      <xdr:rowOff>16920</xdr:rowOff>
    </xdr:from>
    <xdr:to>
      <xdr:col>1</xdr:col>
      <xdr:colOff>1021320</xdr:colOff>
      <xdr:row>2</xdr:row>
      <xdr:rowOff>753480</xdr:rowOff>
    </xdr:to>
    <xdr:sp>
      <xdr:nvSpPr>
        <xdr:cNvPr id="38" name="Oval 10"/>
        <xdr:cNvSpPr/>
      </xdr:nvSpPr>
      <xdr:spPr>
        <a:xfrm>
          <a:off x="0" y="39780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1038240</xdr:colOff>
      <xdr:row>2</xdr:row>
      <xdr:rowOff>25200</xdr:rowOff>
    </xdr:from>
    <xdr:to>
      <xdr:col>4</xdr:col>
      <xdr:colOff>24840</xdr:colOff>
      <xdr:row>2</xdr:row>
      <xdr:rowOff>744840</xdr:rowOff>
    </xdr:to>
    <xdr:sp>
      <xdr:nvSpPr>
        <xdr:cNvPr id="39" name="Oval 11"/>
        <xdr:cNvSpPr/>
      </xdr:nvSpPr>
      <xdr:spPr>
        <a:xfrm>
          <a:off x="1304280" y="40608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58680</xdr:colOff>
      <xdr:row>2</xdr:row>
      <xdr:rowOff>2160</xdr:rowOff>
    </xdr:from>
    <xdr:to>
      <xdr:col>11</xdr:col>
      <xdr:colOff>142200</xdr:colOff>
      <xdr:row>3</xdr:row>
      <xdr:rowOff>7920</xdr:rowOff>
    </xdr:to>
    <xdr:sp>
      <xdr:nvSpPr>
        <xdr:cNvPr id="40" name="Oval 12"/>
        <xdr:cNvSpPr/>
      </xdr:nvSpPr>
      <xdr:spPr>
        <a:xfrm>
          <a:off x="2838600" y="383040"/>
          <a:ext cx="227484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167400</xdr:colOff>
      <xdr:row>2</xdr:row>
      <xdr:rowOff>2160</xdr:rowOff>
    </xdr:from>
    <xdr:to>
      <xdr:col>18</xdr:col>
      <xdr:colOff>250920</xdr:colOff>
      <xdr:row>3</xdr:row>
      <xdr:rowOff>7920</xdr:rowOff>
    </xdr:to>
    <xdr:sp>
      <xdr:nvSpPr>
        <xdr:cNvPr id="41" name="Oval 13"/>
        <xdr:cNvSpPr/>
      </xdr:nvSpPr>
      <xdr:spPr>
        <a:xfrm>
          <a:off x="5138640" y="383040"/>
          <a:ext cx="227520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267840</xdr:colOff>
      <xdr:row>2</xdr:row>
      <xdr:rowOff>25200</xdr:rowOff>
    </xdr:from>
    <xdr:to>
      <xdr:col>23</xdr:col>
      <xdr:colOff>183600</xdr:colOff>
      <xdr:row>2</xdr:row>
      <xdr:rowOff>744840</xdr:rowOff>
    </xdr:to>
    <xdr:sp>
      <xdr:nvSpPr>
        <xdr:cNvPr id="42" name="Oval 14"/>
        <xdr:cNvSpPr/>
      </xdr:nvSpPr>
      <xdr:spPr>
        <a:xfrm>
          <a:off x="7430760" y="40608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226080</xdr:colOff>
      <xdr:row>2</xdr:row>
      <xdr:rowOff>27360</xdr:rowOff>
    </xdr:from>
    <xdr:to>
      <xdr:col>28</xdr:col>
      <xdr:colOff>141840</xdr:colOff>
      <xdr:row>2</xdr:row>
      <xdr:rowOff>747000</xdr:rowOff>
    </xdr:to>
    <xdr:sp>
      <xdr:nvSpPr>
        <xdr:cNvPr id="43" name="Oval 15"/>
        <xdr:cNvSpPr/>
      </xdr:nvSpPr>
      <xdr:spPr>
        <a:xfrm>
          <a:off x="895428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159120</xdr:colOff>
      <xdr:row>2</xdr:row>
      <xdr:rowOff>27360</xdr:rowOff>
    </xdr:from>
    <xdr:to>
      <xdr:col>33</xdr:col>
      <xdr:colOff>74880</xdr:colOff>
      <xdr:row>2</xdr:row>
      <xdr:rowOff>747000</xdr:rowOff>
    </xdr:to>
    <xdr:sp>
      <xdr:nvSpPr>
        <xdr:cNvPr id="44" name="Oval 16"/>
        <xdr:cNvSpPr/>
      </xdr:nvSpPr>
      <xdr:spPr>
        <a:xfrm>
          <a:off x="1045260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100440</xdr:colOff>
      <xdr:row>2</xdr:row>
      <xdr:rowOff>27360</xdr:rowOff>
    </xdr:from>
    <xdr:to>
      <xdr:col>38</xdr:col>
      <xdr:colOff>7200</xdr:colOff>
      <xdr:row>2</xdr:row>
      <xdr:rowOff>747000</xdr:rowOff>
    </xdr:to>
    <xdr:sp>
      <xdr:nvSpPr>
        <xdr:cNvPr id="45" name="Oval 17"/>
        <xdr:cNvSpPr/>
      </xdr:nvSpPr>
      <xdr:spPr>
        <a:xfrm>
          <a:off x="11959200" y="408240"/>
          <a:ext cx="1472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16920</xdr:colOff>
      <xdr:row>87</xdr:row>
      <xdr:rowOff>0</xdr:rowOff>
    </xdr:from>
    <xdr:to>
      <xdr:col>1</xdr:col>
      <xdr:colOff>1038240</xdr:colOff>
      <xdr:row>87</xdr:row>
      <xdr:rowOff>736560</xdr:rowOff>
    </xdr:to>
    <xdr:sp>
      <xdr:nvSpPr>
        <xdr:cNvPr id="46" name="Oval 18"/>
        <xdr:cNvSpPr/>
      </xdr:nvSpPr>
      <xdr:spPr>
        <a:xfrm>
          <a:off x="16920" y="477468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t">
          <a:noAutofit/>
        </a:bodyPr>
        <a:p>
          <a:pPr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1071720</xdr:colOff>
      <xdr:row>87</xdr:row>
      <xdr:rowOff>16920</xdr:rowOff>
    </xdr:from>
    <xdr:to>
      <xdr:col>4</xdr:col>
      <xdr:colOff>58320</xdr:colOff>
      <xdr:row>87</xdr:row>
      <xdr:rowOff>736560</xdr:rowOff>
    </xdr:to>
    <xdr:sp>
      <xdr:nvSpPr>
        <xdr:cNvPr id="47" name="Oval 19"/>
        <xdr:cNvSpPr/>
      </xdr:nvSpPr>
      <xdr:spPr>
        <a:xfrm>
          <a:off x="1337760" y="479160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92160</xdr:colOff>
      <xdr:row>87</xdr:row>
      <xdr:rowOff>0</xdr:rowOff>
    </xdr:from>
    <xdr:to>
      <xdr:col>11</xdr:col>
      <xdr:colOff>175680</xdr:colOff>
      <xdr:row>87</xdr:row>
      <xdr:rowOff>744840</xdr:rowOff>
    </xdr:to>
    <xdr:sp>
      <xdr:nvSpPr>
        <xdr:cNvPr id="48" name="Oval 20"/>
        <xdr:cNvSpPr/>
      </xdr:nvSpPr>
      <xdr:spPr>
        <a:xfrm>
          <a:off x="2872080" y="4774680"/>
          <a:ext cx="2274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184320</xdr:colOff>
      <xdr:row>87</xdr:row>
      <xdr:rowOff>25200</xdr:rowOff>
    </xdr:from>
    <xdr:to>
      <xdr:col>18</xdr:col>
      <xdr:colOff>267840</xdr:colOff>
      <xdr:row>88</xdr:row>
      <xdr:rowOff>32760</xdr:rowOff>
    </xdr:to>
    <xdr:sp>
      <xdr:nvSpPr>
        <xdr:cNvPr id="49" name="Oval 21"/>
        <xdr:cNvSpPr/>
      </xdr:nvSpPr>
      <xdr:spPr>
        <a:xfrm>
          <a:off x="5155560" y="4799880"/>
          <a:ext cx="2275200" cy="76932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293040</xdr:colOff>
      <xdr:row>87</xdr:row>
      <xdr:rowOff>33480</xdr:rowOff>
    </xdr:from>
    <xdr:to>
      <xdr:col>23</xdr:col>
      <xdr:colOff>208800</xdr:colOff>
      <xdr:row>87</xdr:row>
      <xdr:rowOff>753120</xdr:rowOff>
    </xdr:to>
    <xdr:sp>
      <xdr:nvSpPr>
        <xdr:cNvPr id="50" name="Oval 22"/>
        <xdr:cNvSpPr/>
      </xdr:nvSpPr>
      <xdr:spPr>
        <a:xfrm>
          <a:off x="7455960" y="480816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259560</xdr:colOff>
      <xdr:row>87</xdr:row>
      <xdr:rowOff>33480</xdr:rowOff>
    </xdr:from>
    <xdr:to>
      <xdr:col>28</xdr:col>
      <xdr:colOff>175320</xdr:colOff>
      <xdr:row>87</xdr:row>
      <xdr:rowOff>753120</xdr:rowOff>
    </xdr:to>
    <xdr:sp>
      <xdr:nvSpPr>
        <xdr:cNvPr id="51" name="Oval 23"/>
        <xdr:cNvSpPr/>
      </xdr:nvSpPr>
      <xdr:spPr>
        <a:xfrm>
          <a:off x="8987760" y="480816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217800</xdr:colOff>
      <xdr:row>87</xdr:row>
      <xdr:rowOff>0</xdr:rowOff>
    </xdr:from>
    <xdr:to>
      <xdr:col>33</xdr:col>
      <xdr:colOff>133560</xdr:colOff>
      <xdr:row>87</xdr:row>
      <xdr:rowOff>719640</xdr:rowOff>
    </xdr:to>
    <xdr:sp>
      <xdr:nvSpPr>
        <xdr:cNvPr id="52" name="Oval 24"/>
        <xdr:cNvSpPr/>
      </xdr:nvSpPr>
      <xdr:spPr>
        <a:xfrm>
          <a:off x="10511280" y="477468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184320</xdr:colOff>
      <xdr:row>87</xdr:row>
      <xdr:rowOff>0</xdr:rowOff>
    </xdr:from>
    <xdr:to>
      <xdr:col>38</xdr:col>
      <xdr:colOff>100080</xdr:colOff>
      <xdr:row>87</xdr:row>
      <xdr:rowOff>719640</xdr:rowOff>
    </xdr:to>
    <xdr:sp>
      <xdr:nvSpPr>
        <xdr:cNvPr id="53" name="Oval 25"/>
        <xdr:cNvSpPr/>
      </xdr:nvSpPr>
      <xdr:spPr>
        <a:xfrm>
          <a:off x="12043080" y="477468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284760</xdr:colOff>
      <xdr:row>1</xdr:row>
      <xdr:rowOff>159120</xdr:rowOff>
    </xdr:from>
    <xdr:to>
      <xdr:col>79</xdr:col>
      <xdr:colOff>133560</xdr:colOff>
      <xdr:row>2</xdr:row>
      <xdr:rowOff>736560</xdr:rowOff>
    </xdr:to>
    <xdr:sp>
      <xdr:nvSpPr>
        <xdr:cNvPr id="54" name="Isosceles Triangle 26"/>
        <xdr:cNvSpPr/>
      </xdr:nvSpPr>
      <xdr:spPr>
        <a:xfrm>
          <a:off x="13395600" y="349560"/>
          <a:ext cx="1703520" cy="767880"/>
        </a:xfrm>
        <a:prstGeom prst="triangle">
          <a:avLst>
            <a:gd name="adj" fmla="val 50000"/>
          </a:avLst>
        </a:prstGeom>
        <a:solidFill>
          <a:srgbClr val="000000"/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39</xdr:col>
      <xdr:colOff>41760</xdr:colOff>
      <xdr:row>87</xdr:row>
      <xdr:rowOff>0</xdr:rowOff>
    </xdr:from>
    <xdr:to>
      <xdr:col>80</xdr:col>
      <xdr:colOff>16200</xdr:colOff>
      <xdr:row>87</xdr:row>
      <xdr:rowOff>728280</xdr:rowOff>
    </xdr:to>
    <xdr:sp>
      <xdr:nvSpPr>
        <xdr:cNvPr id="55" name="Isosceles Triangle 27"/>
        <xdr:cNvSpPr/>
      </xdr:nvSpPr>
      <xdr:spPr>
        <a:xfrm>
          <a:off x="13731840" y="4774680"/>
          <a:ext cx="144576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133920</xdr:colOff>
      <xdr:row>173</xdr:row>
      <xdr:rowOff>0</xdr:rowOff>
    </xdr:from>
    <xdr:to>
      <xdr:col>77</xdr:col>
      <xdr:colOff>158760</xdr:colOff>
      <xdr:row>173</xdr:row>
      <xdr:rowOff>728280</xdr:rowOff>
    </xdr:to>
    <xdr:sp>
      <xdr:nvSpPr>
        <xdr:cNvPr id="56" name="Isosceles Triangle 28"/>
        <xdr:cNvSpPr/>
      </xdr:nvSpPr>
      <xdr:spPr>
        <a:xfrm>
          <a:off x="13244760" y="21670560"/>
          <a:ext cx="148860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46800</xdr:colOff>
      <xdr:row>174</xdr:row>
      <xdr:rowOff>0</xdr:rowOff>
    </xdr:from>
    <xdr:to>
      <xdr:col>14</xdr:col>
      <xdr:colOff>231120</xdr:colOff>
      <xdr:row>175</xdr:row>
      <xdr:rowOff>101520</xdr:rowOff>
    </xdr:to>
    <xdr:sp>
      <xdr:nvSpPr>
        <xdr:cNvPr id="57" name="TextBox 1"/>
        <xdr:cNvSpPr/>
      </xdr:nvSpPr>
      <xdr:spPr>
        <a:xfrm>
          <a:off x="5957280" y="34961040"/>
          <a:ext cx="184320" cy="2642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0</xdr:col>
      <xdr:colOff>33480</xdr:colOff>
      <xdr:row>173</xdr:row>
      <xdr:rowOff>8280</xdr:rowOff>
    </xdr:from>
    <xdr:to>
      <xdr:col>1</xdr:col>
      <xdr:colOff>1104840</xdr:colOff>
      <xdr:row>173</xdr:row>
      <xdr:rowOff>727920</xdr:rowOff>
    </xdr:to>
    <xdr:sp>
      <xdr:nvSpPr>
        <xdr:cNvPr id="58" name="Oval 2"/>
        <xdr:cNvSpPr/>
      </xdr:nvSpPr>
      <xdr:spPr>
        <a:xfrm>
          <a:off x="33480" y="34207560"/>
          <a:ext cx="1337400" cy="719640"/>
        </a:xfrm>
        <a:prstGeom prst="ellipse">
          <a:avLst/>
        </a:prstGeom>
        <a:solidFill>
          <a:srgbClr val="000000"/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1138680</xdr:colOff>
      <xdr:row>173</xdr:row>
      <xdr:rowOff>0</xdr:rowOff>
    </xdr:from>
    <xdr:to>
      <xdr:col>3</xdr:col>
      <xdr:colOff>83160</xdr:colOff>
      <xdr:row>173</xdr:row>
      <xdr:rowOff>744840</xdr:rowOff>
    </xdr:to>
    <xdr:sp>
      <xdr:nvSpPr>
        <xdr:cNvPr id="59" name="Oval 3"/>
        <xdr:cNvSpPr/>
      </xdr:nvSpPr>
      <xdr:spPr>
        <a:xfrm>
          <a:off x="1404720" y="34199280"/>
          <a:ext cx="1153080" cy="744840"/>
        </a:xfrm>
        <a:prstGeom prst="ellipse">
          <a:avLst/>
        </a:prstGeom>
        <a:solidFill>
          <a:schemeClr val="lt2">
            <a:lumMod val="25000"/>
          </a:schemeClr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100440</xdr:colOff>
      <xdr:row>173</xdr:row>
      <xdr:rowOff>16920</xdr:rowOff>
    </xdr:from>
    <xdr:to>
      <xdr:col>11</xdr:col>
      <xdr:colOff>49680</xdr:colOff>
      <xdr:row>173</xdr:row>
      <xdr:rowOff>753480</xdr:rowOff>
    </xdr:to>
    <xdr:sp>
      <xdr:nvSpPr>
        <xdr:cNvPr id="60" name="Oval 4"/>
        <xdr:cNvSpPr/>
      </xdr:nvSpPr>
      <xdr:spPr>
        <a:xfrm>
          <a:off x="2575080" y="34216200"/>
          <a:ext cx="244584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66960</xdr:colOff>
      <xdr:row>173</xdr:row>
      <xdr:rowOff>8280</xdr:rowOff>
    </xdr:from>
    <xdr:to>
      <xdr:col>18</xdr:col>
      <xdr:colOff>66600</xdr:colOff>
      <xdr:row>174</xdr:row>
      <xdr:rowOff>25200</xdr:rowOff>
    </xdr:to>
    <xdr:sp>
      <xdr:nvSpPr>
        <xdr:cNvPr id="61" name="Oval 5"/>
        <xdr:cNvSpPr/>
      </xdr:nvSpPr>
      <xdr:spPr>
        <a:xfrm>
          <a:off x="5038200" y="34207560"/>
          <a:ext cx="2191320" cy="778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හෝ ගණිතය හෝ ඇතුළුව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r>
            <a:rPr b="0" lang="en-GB" sz="1200" strike="noStrike" u="none">
              <a:solidFill>
                <a:schemeClr val="lt1"/>
              </a:solidFill>
              <a:effectLst/>
              <a:uFillTx/>
              <a:latin typeface="Calibri"/>
            </a:rPr>
            <a:t> </a:t>
          </a:r>
          <a:endParaRPr b="0" lang="en-GB" sz="12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83880</xdr:colOff>
      <xdr:row>173</xdr:row>
      <xdr:rowOff>0</xdr:rowOff>
    </xdr:from>
    <xdr:to>
      <xdr:col>23</xdr:col>
      <xdr:colOff>16560</xdr:colOff>
      <xdr:row>173</xdr:row>
      <xdr:rowOff>744840</xdr:rowOff>
    </xdr:to>
    <xdr:sp>
      <xdr:nvSpPr>
        <xdr:cNvPr id="62" name="Oval 6"/>
        <xdr:cNvSpPr/>
      </xdr:nvSpPr>
      <xdr:spPr>
        <a:xfrm>
          <a:off x="7246800" y="34199280"/>
          <a:ext cx="149796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විය හැකි මට්ටමේ සිටින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50400</xdr:colOff>
      <xdr:row>173</xdr:row>
      <xdr:rowOff>25200</xdr:rowOff>
    </xdr:from>
    <xdr:to>
      <xdr:col>26</xdr:col>
      <xdr:colOff>133920</xdr:colOff>
      <xdr:row>173</xdr:row>
      <xdr:rowOff>744840</xdr:rowOff>
    </xdr:to>
    <xdr:sp>
      <xdr:nvSpPr>
        <xdr:cNvPr id="63" name="Oval 7"/>
        <xdr:cNvSpPr/>
      </xdr:nvSpPr>
      <xdr:spPr>
        <a:xfrm>
          <a:off x="8778600" y="34224480"/>
          <a:ext cx="1022400" cy="71964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26</xdr:col>
      <xdr:colOff>167400</xdr:colOff>
      <xdr:row>173</xdr:row>
      <xdr:rowOff>16920</xdr:rowOff>
    </xdr:from>
    <xdr:to>
      <xdr:col>32</xdr:col>
      <xdr:colOff>16200</xdr:colOff>
      <xdr:row>173</xdr:row>
      <xdr:rowOff>761400</xdr:rowOff>
    </xdr:to>
    <xdr:sp>
      <xdr:nvSpPr>
        <xdr:cNvPr id="64" name="Oval 8"/>
        <xdr:cNvSpPr/>
      </xdr:nvSpPr>
      <xdr:spPr>
        <a:xfrm>
          <a:off x="9834480" y="34216200"/>
          <a:ext cx="1727280" cy="74448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32</xdr:col>
      <xdr:colOff>58680</xdr:colOff>
      <xdr:row>173</xdr:row>
      <xdr:rowOff>0</xdr:rowOff>
    </xdr:from>
    <xdr:to>
      <xdr:col>37</xdr:col>
      <xdr:colOff>75240</xdr:colOff>
      <xdr:row>173</xdr:row>
      <xdr:rowOff>744840</xdr:rowOff>
    </xdr:to>
    <xdr:sp>
      <xdr:nvSpPr>
        <xdr:cNvPr id="65" name="Oval 9"/>
        <xdr:cNvSpPr/>
      </xdr:nvSpPr>
      <xdr:spPr>
        <a:xfrm>
          <a:off x="11604240" y="34199280"/>
          <a:ext cx="1581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 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0</xdr:colOff>
      <xdr:row>2</xdr:row>
      <xdr:rowOff>16920</xdr:rowOff>
    </xdr:from>
    <xdr:to>
      <xdr:col>1</xdr:col>
      <xdr:colOff>1021320</xdr:colOff>
      <xdr:row>2</xdr:row>
      <xdr:rowOff>753480</xdr:rowOff>
    </xdr:to>
    <xdr:sp>
      <xdr:nvSpPr>
        <xdr:cNvPr id="66" name="Oval 10"/>
        <xdr:cNvSpPr/>
      </xdr:nvSpPr>
      <xdr:spPr>
        <a:xfrm>
          <a:off x="0" y="39780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1038240</xdr:colOff>
      <xdr:row>2</xdr:row>
      <xdr:rowOff>25200</xdr:rowOff>
    </xdr:from>
    <xdr:to>
      <xdr:col>4</xdr:col>
      <xdr:colOff>24840</xdr:colOff>
      <xdr:row>2</xdr:row>
      <xdr:rowOff>744840</xdr:rowOff>
    </xdr:to>
    <xdr:sp>
      <xdr:nvSpPr>
        <xdr:cNvPr id="67" name="Oval 11"/>
        <xdr:cNvSpPr/>
      </xdr:nvSpPr>
      <xdr:spPr>
        <a:xfrm>
          <a:off x="1304280" y="40608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58680</xdr:colOff>
      <xdr:row>2</xdr:row>
      <xdr:rowOff>2160</xdr:rowOff>
    </xdr:from>
    <xdr:to>
      <xdr:col>11</xdr:col>
      <xdr:colOff>142200</xdr:colOff>
      <xdr:row>3</xdr:row>
      <xdr:rowOff>7920</xdr:rowOff>
    </xdr:to>
    <xdr:sp>
      <xdr:nvSpPr>
        <xdr:cNvPr id="68" name="Oval 12"/>
        <xdr:cNvSpPr/>
      </xdr:nvSpPr>
      <xdr:spPr>
        <a:xfrm>
          <a:off x="2838600" y="383040"/>
          <a:ext cx="227484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167400</xdr:colOff>
      <xdr:row>2</xdr:row>
      <xdr:rowOff>2160</xdr:rowOff>
    </xdr:from>
    <xdr:to>
      <xdr:col>18</xdr:col>
      <xdr:colOff>250920</xdr:colOff>
      <xdr:row>3</xdr:row>
      <xdr:rowOff>7920</xdr:rowOff>
    </xdr:to>
    <xdr:sp>
      <xdr:nvSpPr>
        <xdr:cNvPr id="69" name="Oval 13"/>
        <xdr:cNvSpPr/>
      </xdr:nvSpPr>
      <xdr:spPr>
        <a:xfrm>
          <a:off x="5138640" y="383040"/>
          <a:ext cx="227520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267840</xdr:colOff>
      <xdr:row>2</xdr:row>
      <xdr:rowOff>25200</xdr:rowOff>
    </xdr:from>
    <xdr:to>
      <xdr:col>23</xdr:col>
      <xdr:colOff>183600</xdr:colOff>
      <xdr:row>2</xdr:row>
      <xdr:rowOff>744840</xdr:rowOff>
    </xdr:to>
    <xdr:sp>
      <xdr:nvSpPr>
        <xdr:cNvPr id="70" name="Oval 14"/>
        <xdr:cNvSpPr/>
      </xdr:nvSpPr>
      <xdr:spPr>
        <a:xfrm>
          <a:off x="7430760" y="40608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226080</xdr:colOff>
      <xdr:row>2</xdr:row>
      <xdr:rowOff>27360</xdr:rowOff>
    </xdr:from>
    <xdr:to>
      <xdr:col>28</xdr:col>
      <xdr:colOff>141840</xdr:colOff>
      <xdr:row>2</xdr:row>
      <xdr:rowOff>747000</xdr:rowOff>
    </xdr:to>
    <xdr:sp>
      <xdr:nvSpPr>
        <xdr:cNvPr id="71" name="Oval 15"/>
        <xdr:cNvSpPr/>
      </xdr:nvSpPr>
      <xdr:spPr>
        <a:xfrm>
          <a:off x="895428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159120</xdr:colOff>
      <xdr:row>2</xdr:row>
      <xdr:rowOff>27360</xdr:rowOff>
    </xdr:from>
    <xdr:to>
      <xdr:col>33</xdr:col>
      <xdr:colOff>74880</xdr:colOff>
      <xdr:row>2</xdr:row>
      <xdr:rowOff>747000</xdr:rowOff>
    </xdr:to>
    <xdr:sp>
      <xdr:nvSpPr>
        <xdr:cNvPr id="72" name="Oval 16"/>
        <xdr:cNvSpPr/>
      </xdr:nvSpPr>
      <xdr:spPr>
        <a:xfrm>
          <a:off x="1045260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100440</xdr:colOff>
      <xdr:row>2</xdr:row>
      <xdr:rowOff>27360</xdr:rowOff>
    </xdr:from>
    <xdr:to>
      <xdr:col>38</xdr:col>
      <xdr:colOff>7200</xdr:colOff>
      <xdr:row>2</xdr:row>
      <xdr:rowOff>747000</xdr:rowOff>
    </xdr:to>
    <xdr:sp>
      <xdr:nvSpPr>
        <xdr:cNvPr id="73" name="Oval 17"/>
        <xdr:cNvSpPr/>
      </xdr:nvSpPr>
      <xdr:spPr>
        <a:xfrm>
          <a:off x="11959200" y="408240"/>
          <a:ext cx="1472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16920</xdr:colOff>
      <xdr:row>87</xdr:row>
      <xdr:rowOff>0</xdr:rowOff>
    </xdr:from>
    <xdr:to>
      <xdr:col>1</xdr:col>
      <xdr:colOff>1038240</xdr:colOff>
      <xdr:row>87</xdr:row>
      <xdr:rowOff>736560</xdr:rowOff>
    </xdr:to>
    <xdr:sp>
      <xdr:nvSpPr>
        <xdr:cNvPr id="74" name="Oval 18"/>
        <xdr:cNvSpPr/>
      </xdr:nvSpPr>
      <xdr:spPr>
        <a:xfrm>
          <a:off x="16920" y="1730304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t">
          <a:noAutofit/>
        </a:bodyPr>
        <a:p>
          <a:pPr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1071720</xdr:colOff>
      <xdr:row>87</xdr:row>
      <xdr:rowOff>16920</xdr:rowOff>
    </xdr:from>
    <xdr:to>
      <xdr:col>4</xdr:col>
      <xdr:colOff>58320</xdr:colOff>
      <xdr:row>87</xdr:row>
      <xdr:rowOff>736560</xdr:rowOff>
    </xdr:to>
    <xdr:sp>
      <xdr:nvSpPr>
        <xdr:cNvPr id="75" name="Oval 19"/>
        <xdr:cNvSpPr/>
      </xdr:nvSpPr>
      <xdr:spPr>
        <a:xfrm>
          <a:off x="1337760" y="1731996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92160</xdr:colOff>
      <xdr:row>87</xdr:row>
      <xdr:rowOff>0</xdr:rowOff>
    </xdr:from>
    <xdr:to>
      <xdr:col>11</xdr:col>
      <xdr:colOff>175680</xdr:colOff>
      <xdr:row>87</xdr:row>
      <xdr:rowOff>744840</xdr:rowOff>
    </xdr:to>
    <xdr:sp>
      <xdr:nvSpPr>
        <xdr:cNvPr id="76" name="Oval 20"/>
        <xdr:cNvSpPr/>
      </xdr:nvSpPr>
      <xdr:spPr>
        <a:xfrm>
          <a:off x="2872080" y="17303040"/>
          <a:ext cx="2274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184320</xdr:colOff>
      <xdr:row>87</xdr:row>
      <xdr:rowOff>25200</xdr:rowOff>
    </xdr:from>
    <xdr:to>
      <xdr:col>18</xdr:col>
      <xdr:colOff>267840</xdr:colOff>
      <xdr:row>88</xdr:row>
      <xdr:rowOff>32760</xdr:rowOff>
    </xdr:to>
    <xdr:sp>
      <xdr:nvSpPr>
        <xdr:cNvPr id="77" name="Oval 21"/>
        <xdr:cNvSpPr/>
      </xdr:nvSpPr>
      <xdr:spPr>
        <a:xfrm>
          <a:off x="5155560" y="17328240"/>
          <a:ext cx="2275200" cy="769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293040</xdr:colOff>
      <xdr:row>87</xdr:row>
      <xdr:rowOff>33480</xdr:rowOff>
    </xdr:from>
    <xdr:to>
      <xdr:col>23</xdr:col>
      <xdr:colOff>208800</xdr:colOff>
      <xdr:row>87</xdr:row>
      <xdr:rowOff>753120</xdr:rowOff>
    </xdr:to>
    <xdr:sp>
      <xdr:nvSpPr>
        <xdr:cNvPr id="78" name="Oval 22"/>
        <xdr:cNvSpPr/>
      </xdr:nvSpPr>
      <xdr:spPr>
        <a:xfrm>
          <a:off x="74559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259560</xdr:colOff>
      <xdr:row>87</xdr:row>
      <xdr:rowOff>33480</xdr:rowOff>
    </xdr:from>
    <xdr:to>
      <xdr:col>28</xdr:col>
      <xdr:colOff>175320</xdr:colOff>
      <xdr:row>87</xdr:row>
      <xdr:rowOff>753120</xdr:rowOff>
    </xdr:to>
    <xdr:sp>
      <xdr:nvSpPr>
        <xdr:cNvPr id="79" name="Oval 23"/>
        <xdr:cNvSpPr/>
      </xdr:nvSpPr>
      <xdr:spPr>
        <a:xfrm>
          <a:off x="89877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217800</xdr:colOff>
      <xdr:row>87</xdr:row>
      <xdr:rowOff>0</xdr:rowOff>
    </xdr:from>
    <xdr:to>
      <xdr:col>33</xdr:col>
      <xdr:colOff>133560</xdr:colOff>
      <xdr:row>87</xdr:row>
      <xdr:rowOff>719640</xdr:rowOff>
    </xdr:to>
    <xdr:sp>
      <xdr:nvSpPr>
        <xdr:cNvPr id="80" name="Oval 24"/>
        <xdr:cNvSpPr/>
      </xdr:nvSpPr>
      <xdr:spPr>
        <a:xfrm>
          <a:off x="105112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184320</xdr:colOff>
      <xdr:row>87</xdr:row>
      <xdr:rowOff>0</xdr:rowOff>
    </xdr:from>
    <xdr:to>
      <xdr:col>38</xdr:col>
      <xdr:colOff>100080</xdr:colOff>
      <xdr:row>87</xdr:row>
      <xdr:rowOff>719640</xdr:rowOff>
    </xdr:to>
    <xdr:sp>
      <xdr:nvSpPr>
        <xdr:cNvPr id="81" name="Oval 25"/>
        <xdr:cNvSpPr/>
      </xdr:nvSpPr>
      <xdr:spPr>
        <a:xfrm>
          <a:off x="120430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284760</xdr:colOff>
      <xdr:row>1</xdr:row>
      <xdr:rowOff>159120</xdr:rowOff>
    </xdr:from>
    <xdr:to>
      <xdr:col>79</xdr:col>
      <xdr:colOff>133560</xdr:colOff>
      <xdr:row>2</xdr:row>
      <xdr:rowOff>736560</xdr:rowOff>
    </xdr:to>
    <xdr:sp>
      <xdr:nvSpPr>
        <xdr:cNvPr id="82" name="Isosceles Triangle 26"/>
        <xdr:cNvSpPr/>
      </xdr:nvSpPr>
      <xdr:spPr>
        <a:xfrm>
          <a:off x="13395600" y="349560"/>
          <a:ext cx="1703520" cy="767880"/>
        </a:xfrm>
        <a:prstGeom prst="triangle">
          <a:avLst>
            <a:gd name="adj" fmla="val 50000"/>
          </a:avLst>
        </a:prstGeom>
        <a:solidFill>
          <a:srgbClr val="000000"/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39</xdr:col>
      <xdr:colOff>41760</xdr:colOff>
      <xdr:row>87</xdr:row>
      <xdr:rowOff>0</xdr:rowOff>
    </xdr:from>
    <xdr:to>
      <xdr:col>80</xdr:col>
      <xdr:colOff>16200</xdr:colOff>
      <xdr:row>87</xdr:row>
      <xdr:rowOff>728280</xdr:rowOff>
    </xdr:to>
    <xdr:sp>
      <xdr:nvSpPr>
        <xdr:cNvPr id="83" name="Isosceles Triangle 27"/>
        <xdr:cNvSpPr/>
      </xdr:nvSpPr>
      <xdr:spPr>
        <a:xfrm>
          <a:off x="13731840" y="17303040"/>
          <a:ext cx="144576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133920</xdr:colOff>
      <xdr:row>173</xdr:row>
      <xdr:rowOff>0</xdr:rowOff>
    </xdr:from>
    <xdr:to>
      <xdr:col>77</xdr:col>
      <xdr:colOff>158760</xdr:colOff>
      <xdr:row>173</xdr:row>
      <xdr:rowOff>728280</xdr:rowOff>
    </xdr:to>
    <xdr:sp>
      <xdr:nvSpPr>
        <xdr:cNvPr id="84" name="Isosceles Triangle 28"/>
        <xdr:cNvSpPr/>
      </xdr:nvSpPr>
      <xdr:spPr>
        <a:xfrm>
          <a:off x="13244760" y="34199280"/>
          <a:ext cx="148860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46800</xdr:colOff>
      <xdr:row>174</xdr:row>
      <xdr:rowOff>0</xdr:rowOff>
    </xdr:from>
    <xdr:to>
      <xdr:col>14</xdr:col>
      <xdr:colOff>231120</xdr:colOff>
      <xdr:row>175</xdr:row>
      <xdr:rowOff>101520</xdr:rowOff>
    </xdr:to>
    <xdr:sp>
      <xdr:nvSpPr>
        <xdr:cNvPr id="85" name="TextBox 1"/>
        <xdr:cNvSpPr/>
      </xdr:nvSpPr>
      <xdr:spPr>
        <a:xfrm>
          <a:off x="5957280" y="34961040"/>
          <a:ext cx="184320" cy="2642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0</xdr:col>
      <xdr:colOff>33480</xdr:colOff>
      <xdr:row>173</xdr:row>
      <xdr:rowOff>8280</xdr:rowOff>
    </xdr:from>
    <xdr:to>
      <xdr:col>1</xdr:col>
      <xdr:colOff>1104840</xdr:colOff>
      <xdr:row>173</xdr:row>
      <xdr:rowOff>727920</xdr:rowOff>
    </xdr:to>
    <xdr:sp>
      <xdr:nvSpPr>
        <xdr:cNvPr id="86" name="Oval 2"/>
        <xdr:cNvSpPr/>
      </xdr:nvSpPr>
      <xdr:spPr>
        <a:xfrm>
          <a:off x="33480" y="34207560"/>
          <a:ext cx="1337400" cy="719640"/>
        </a:xfrm>
        <a:prstGeom prst="ellipse">
          <a:avLst/>
        </a:prstGeom>
        <a:solidFill>
          <a:srgbClr val="000000"/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1138680</xdr:colOff>
      <xdr:row>173</xdr:row>
      <xdr:rowOff>0</xdr:rowOff>
    </xdr:from>
    <xdr:to>
      <xdr:col>3</xdr:col>
      <xdr:colOff>83160</xdr:colOff>
      <xdr:row>173</xdr:row>
      <xdr:rowOff>744840</xdr:rowOff>
    </xdr:to>
    <xdr:sp>
      <xdr:nvSpPr>
        <xdr:cNvPr id="87" name="Oval 3"/>
        <xdr:cNvSpPr/>
      </xdr:nvSpPr>
      <xdr:spPr>
        <a:xfrm>
          <a:off x="1404720" y="34199280"/>
          <a:ext cx="1153080" cy="744840"/>
        </a:xfrm>
        <a:prstGeom prst="ellipse">
          <a:avLst/>
        </a:prstGeom>
        <a:solidFill>
          <a:schemeClr val="lt2">
            <a:lumMod val="25000"/>
          </a:schemeClr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100440</xdr:colOff>
      <xdr:row>173</xdr:row>
      <xdr:rowOff>16920</xdr:rowOff>
    </xdr:from>
    <xdr:to>
      <xdr:col>11</xdr:col>
      <xdr:colOff>49680</xdr:colOff>
      <xdr:row>173</xdr:row>
      <xdr:rowOff>753480</xdr:rowOff>
    </xdr:to>
    <xdr:sp>
      <xdr:nvSpPr>
        <xdr:cNvPr id="88" name="Oval 4"/>
        <xdr:cNvSpPr/>
      </xdr:nvSpPr>
      <xdr:spPr>
        <a:xfrm>
          <a:off x="2575080" y="34216200"/>
          <a:ext cx="244584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66960</xdr:colOff>
      <xdr:row>173</xdr:row>
      <xdr:rowOff>8280</xdr:rowOff>
    </xdr:from>
    <xdr:to>
      <xdr:col>18</xdr:col>
      <xdr:colOff>66600</xdr:colOff>
      <xdr:row>174</xdr:row>
      <xdr:rowOff>25200</xdr:rowOff>
    </xdr:to>
    <xdr:sp>
      <xdr:nvSpPr>
        <xdr:cNvPr id="89" name="Oval 5"/>
        <xdr:cNvSpPr/>
      </xdr:nvSpPr>
      <xdr:spPr>
        <a:xfrm>
          <a:off x="5038200" y="34207560"/>
          <a:ext cx="2191320" cy="778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හෝ ගණිතය හෝ ඇතුළුව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r>
            <a:rPr b="0" lang="en-GB" sz="1200" strike="noStrike" u="none">
              <a:solidFill>
                <a:schemeClr val="lt1"/>
              </a:solidFill>
              <a:effectLst/>
              <a:uFillTx/>
              <a:latin typeface="Calibri"/>
            </a:rPr>
            <a:t> </a:t>
          </a:r>
          <a:endParaRPr b="0" lang="en-GB" sz="12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83880</xdr:colOff>
      <xdr:row>173</xdr:row>
      <xdr:rowOff>0</xdr:rowOff>
    </xdr:from>
    <xdr:to>
      <xdr:col>23</xdr:col>
      <xdr:colOff>16560</xdr:colOff>
      <xdr:row>173</xdr:row>
      <xdr:rowOff>744840</xdr:rowOff>
    </xdr:to>
    <xdr:sp>
      <xdr:nvSpPr>
        <xdr:cNvPr id="90" name="Oval 6"/>
        <xdr:cNvSpPr/>
      </xdr:nvSpPr>
      <xdr:spPr>
        <a:xfrm>
          <a:off x="7246800" y="34199280"/>
          <a:ext cx="149796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විය හැකි මට්ටමේ සිටින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50400</xdr:colOff>
      <xdr:row>173</xdr:row>
      <xdr:rowOff>25200</xdr:rowOff>
    </xdr:from>
    <xdr:to>
      <xdr:col>26</xdr:col>
      <xdr:colOff>133920</xdr:colOff>
      <xdr:row>173</xdr:row>
      <xdr:rowOff>744840</xdr:rowOff>
    </xdr:to>
    <xdr:sp>
      <xdr:nvSpPr>
        <xdr:cNvPr id="91" name="Oval 7"/>
        <xdr:cNvSpPr/>
      </xdr:nvSpPr>
      <xdr:spPr>
        <a:xfrm>
          <a:off x="8778600" y="34224480"/>
          <a:ext cx="1022400" cy="71964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26</xdr:col>
      <xdr:colOff>167400</xdr:colOff>
      <xdr:row>173</xdr:row>
      <xdr:rowOff>16920</xdr:rowOff>
    </xdr:from>
    <xdr:to>
      <xdr:col>32</xdr:col>
      <xdr:colOff>16200</xdr:colOff>
      <xdr:row>173</xdr:row>
      <xdr:rowOff>761400</xdr:rowOff>
    </xdr:to>
    <xdr:sp>
      <xdr:nvSpPr>
        <xdr:cNvPr id="92" name="Oval 8"/>
        <xdr:cNvSpPr/>
      </xdr:nvSpPr>
      <xdr:spPr>
        <a:xfrm>
          <a:off x="9834480" y="34216200"/>
          <a:ext cx="1727280" cy="74448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32</xdr:col>
      <xdr:colOff>58680</xdr:colOff>
      <xdr:row>173</xdr:row>
      <xdr:rowOff>0</xdr:rowOff>
    </xdr:from>
    <xdr:to>
      <xdr:col>37</xdr:col>
      <xdr:colOff>75240</xdr:colOff>
      <xdr:row>173</xdr:row>
      <xdr:rowOff>744840</xdr:rowOff>
    </xdr:to>
    <xdr:sp>
      <xdr:nvSpPr>
        <xdr:cNvPr id="93" name="Oval 9"/>
        <xdr:cNvSpPr/>
      </xdr:nvSpPr>
      <xdr:spPr>
        <a:xfrm>
          <a:off x="11604240" y="34199280"/>
          <a:ext cx="1581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 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0</xdr:colOff>
      <xdr:row>2</xdr:row>
      <xdr:rowOff>16920</xdr:rowOff>
    </xdr:from>
    <xdr:to>
      <xdr:col>1</xdr:col>
      <xdr:colOff>1021320</xdr:colOff>
      <xdr:row>2</xdr:row>
      <xdr:rowOff>753480</xdr:rowOff>
    </xdr:to>
    <xdr:sp>
      <xdr:nvSpPr>
        <xdr:cNvPr id="94" name="Oval 10"/>
        <xdr:cNvSpPr/>
      </xdr:nvSpPr>
      <xdr:spPr>
        <a:xfrm>
          <a:off x="0" y="39780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1038240</xdr:colOff>
      <xdr:row>2</xdr:row>
      <xdr:rowOff>25200</xdr:rowOff>
    </xdr:from>
    <xdr:to>
      <xdr:col>4</xdr:col>
      <xdr:colOff>24840</xdr:colOff>
      <xdr:row>2</xdr:row>
      <xdr:rowOff>744840</xdr:rowOff>
    </xdr:to>
    <xdr:sp>
      <xdr:nvSpPr>
        <xdr:cNvPr id="95" name="Oval 11"/>
        <xdr:cNvSpPr/>
      </xdr:nvSpPr>
      <xdr:spPr>
        <a:xfrm>
          <a:off x="1304280" y="40608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58680</xdr:colOff>
      <xdr:row>2</xdr:row>
      <xdr:rowOff>2160</xdr:rowOff>
    </xdr:from>
    <xdr:to>
      <xdr:col>11</xdr:col>
      <xdr:colOff>142200</xdr:colOff>
      <xdr:row>3</xdr:row>
      <xdr:rowOff>7920</xdr:rowOff>
    </xdr:to>
    <xdr:sp>
      <xdr:nvSpPr>
        <xdr:cNvPr id="96" name="Oval 12"/>
        <xdr:cNvSpPr/>
      </xdr:nvSpPr>
      <xdr:spPr>
        <a:xfrm>
          <a:off x="2838600" y="383040"/>
          <a:ext cx="227484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167400</xdr:colOff>
      <xdr:row>2</xdr:row>
      <xdr:rowOff>2160</xdr:rowOff>
    </xdr:from>
    <xdr:to>
      <xdr:col>18</xdr:col>
      <xdr:colOff>250920</xdr:colOff>
      <xdr:row>3</xdr:row>
      <xdr:rowOff>7920</xdr:rowOff>
    </xdr:to>
    <xdr:sp>
      <xdr:nvSpPr>
        <xdr:cNvPr id="97" name="Oval 13"/>
        <xdr:cNvSpPr/>
      </xdr:nvSpPr>
      <xdr:spPr>
        <a:xfrm>
          <a:off x="5138640" y="383040"/>
          <a:ext cx="227520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267840</xdr:colOff>
      <xdr:row>2</xdr:row>
      <xdr:rowOff>25200</xdr:rowOff>
    </xdr:from>
    <xdr:to>
      <xdr:col>23</xdr:col>
      <xdr:colOff>183600</xdr:colOff>
      <xdr:row>2</xdr:row>
      <xdr:rowOff>744840</xdr:rowOff>
    </xdr:to>
    <xdr:sp>
      <xdr:nvSpPr>
        <xdr:cNvPr id="98" name="Oval 14"/>
        <xdr:cNvSpPr/>
      </xdr:nvSpPr>
      <xdr:spPr>
        <a:xfrm>
          <a:off x="7430760" y="40608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226080</xdr:colOff>
      <xdr:row>2</xdr:row>
      <xdr:rowOff>27360</xdr:rowOff>
    </xdr:from>
    <xdr:to>
      <xdr:col>28</xdr:col>
      <xdr:colOff>141840</xdr:colOff>
      <xdr:row>2</xdr:row>
      <xdr:rowOff>747000</xdr:rowOff>
    </xdr:to>
    <xdr:sp>
      <xdr:nvSpPr>
        <xdr:cNvPr id="99" name="Oval 15"/>
        <xdr:cNvSpPr/>
      </xdr:nvSpPr>
      <xdr:spPr>
        <a:xfrm>
          <a:off x="895428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159120</xdr:colOff>
      <xdr:row>2</xdr:row>
      <xdr:rowOff>27360</xdr:rowOff>
    </xdr:from>
    <xdr:to>
      <xdr:col>33</xdr:col>
      <xdr:colOff>74880</xdr:colOff>
      <xdr:row>2</xdr:row>
      <xdr:rowOff>747000</xdr:rowOff>
    </xdr:to>
    <xdr:sp>
      <xdr:nvSpPr>
        <xdr:cNvPr id="100" name="Oval 16"/>
        <xdr:cNvSpPr/>
      </xdr:nvSpPr>
      <xdr:spPr>
        <a:xfrm>
          <a:off x="1045260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100440</xdr:colOff>
      <xdr:row>2</xdr:row>
      <xdr:rowOff>27360</xdr:rowOff>
    </xdr:from>
    <xdr:to>
      <xdr:col>38</xdr:col>
      <xdr:colOff>7200</xdr:colOff>
      <xdr:row>2</xdr:row>
      <xdr:rowOff>747000</xdr:rowOff>
    </xdr:to>
    <xdr:sp>
      <xdr:nvSpPr>
        <xdr:cNvPr id="101" name="Oval 17"/>
        <xdr:cNvSpPr/>
      </xdr:nvSpPr>
      <xdr:spPr>
        <a:xfrm>
          <a:off x="11959200" y="408240"/>
          <a:ext cx="1472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16920</xdr:colOff>
      <xdr:row>87</xdr:row>
      <xdr:rowOff>0</xdr:rowOff>
    </xdr:from>
    <xdr:to>
      <xdr:col>1</xdr:col>
      <xdr:colOff>1038240</xdr:colOff>
      <xdr:row>87</xdr:row>
      <xdr:rowOff>736560</xdr:rowOff>
    </xdr:to>
    <xdr:sp>
      <xdr:nvSpPr>
        <xdr:cNvPr id="102" name="Oval 18"/>
        <xdr:cNvSpPr/>
      </xdr:nvSpPr>
      <xdr:spPr>
        <a:xfrm>
          <a:off x="16920" y="1730304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t">
          <a:noAutofit/>
        </a:bodyPr>
        <a:p>
          <a:pPr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1071720</xdr:colOff>
      <xdr:row>87</xdr:row>
      <xdr:rowOff>16920</xdr:rowOff>
    </xdr:from>
    <xdr:to>
      <xdr:col>4</xdr:col>
      <xdr:colOff>58320</xdr:colOff>
      <xdr:row>87</xdr:row>
      <xdr:rowOff>736560</xdr:rowOff>
    </xdr:to>
    <xdr:sp>
      <xdr:nvSpPr>
        <xdr:cNvPr id="103" name="Oval 19"/>
        <xdr:cNvSpPr/>
      </xdr:nvSpPr>
      <xdr:spPr>
        <a:xfrm>
          <a:off x="1337760" y="1731996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92160</xdr:colOff>
      <xdr:row>87</xdr:row>
      <xdr:rowOff>0</xdr:rowOff>
    </xdr:from>
    <xdr:to>
      <xdr:col>11</xdr:col>
      <xdr:colOff>175680</xdr:colOff>
      <xdr:row>87</xdr:row>
      <xdr:rowOff>744840</xdr:rowOff>
    </xdr:to>
    <xdr:sp>
      <xdr:nvSpPr>
        <xdr:cNvPr id="104" name="Oval 20"/>
        <xdr:cNvSpPr/>
      </xdr:nvSpPr>
      <xdr:spPr>
        <a:xfrm>
          <a:off x="2872080" y="17303040"/>
          <a:ext cx="2274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184320</xdr:colOff>
      <xdr:row>87</xdr:row>
      <xdr:rowOff>25200</xdr:rowOff>
    </xdr:from>
    <xdr:to>
      <xdr:col>18</xdr:col>
      <xdr:colOff>267840</xdr:colOff>
      <xdr:row>88</xdr:row>
      <xdr:rowOff>32760</xdr:rowOff>
    </xdr:to>
    <xdr:sp>
      <xdr:nvSpPr>
        <xdr:cNvPr id="105" name="Oval 21"/>
        <xdr:cNvSpPr/>
      </xdr:nvSpPr>
      <xdr:spPr>
        <a:xfrm>
          <a:off x="5155560" y="17328240"/>
          <a:ext cx="2275200" cy="769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293040</xdr:colOff>
      <xdr:row>87</xdr:row>
      <xdr:rowOff>33480</xdr:rowOff>
    </xdr:from>
    <xdr:to>
      <xdr:col>23</xdr:col>
      <xdr:colOff>208800</xdr:colOff>
      <xdr:row>87</xdr:row>
      <xdr:rowOff>753120</xdr:rowOff>
    </xdr:to>
    <xdr:sp>
      <xdr:nvSpPr>
        <xdr:cNvPr id="106" name="Oval 22"/>
        <xdr:cNvSpPr/>
      </xdr:nvSpPr>
      <xdr:spPr>
        <a:xfrm>
          <a:off x="74559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259560</xdr:colOff>
      <xdr:row>87</xdr:row>
      <xdr:rowOff>33480</xdr:rowOff>
    </xdr:from>
    <xdr:to>
      <xdr:col>28</xdr:col>
      <xdr:colOff>175320</xdr:colOff>
      <xdr:row>87</xdr:row>
      <xdr:rowOff>753120</xdr:rowOff>
    </xdr:to>
    <xdr:sp>
      <xdr:nvSpPr>
        <xdr:cNvPr id="107" name="Oval 23"/>
        <xdr:cNvSpPr/>
      </xdr:nvSpPr>
      <xdr:spPr>
        <a:xfrm>
          <a:off x="89877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217800</xdr:colOff>
      <xdr:row>87</xdr:row>
      <xdr:rowOff>0</xdr:rowOff>
    </xdr:from>
    <xdr:to>
      <xdr:col>33</xdr:col>
      <xdr:colOff>133560</xdr:colOff>
      <xdr:row>87</xdr:row>
      <xdr:rowOff>719640</xdr:rowOff>
    </xdr:to>
    <xdr:sp>
      <xdr:nvSpPr>
        <xdr:cNvPr id="108" name="Oval 24"/>
        <xdr:cNvSpPr/>
      </xdr:nvSpPr>
      <xdr:spPr>
        <a:xfrm>
          <a:off x="105112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184320</xdr:colOff>
      <xdr:row>87</xdr:row>
      <xdr:rowOff>0</xdr:rowOff>
    </xdr:from>
    <xdr:to>
      <xdr:col>38</xdr:col>
      <xdr:colOff>100080</xdr:colOff>
      <xdr:row>87</xdr:row>
      <xdr:rowOff>719640</xdr:rowOff>
    </xdr:to>
    <xdr:sp>
      <xdr:nvSpPr>
        <xdr:cNvPr id="109" name="Oval 25"/>
        <xdr:cNvSpPr/>
      </xdr:nvSpPr>
      <xdr:spPr>
        <a:xfrm>
          <a:off x="120430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284760</xdr:colOff>
      <xdr:row>1</xdr:row>
      <xdr:rowOff>159120</xdr:rowOff>
    </xdr:from>
    <xdr:to>
      <xdr:col>79</xdr:col>
      <xdr:colOff>133560</xdr:colOff>
      <xdr:row>2</xdr:row>
      <xdr:rowOff>736560</xdr:rowOff>
    </xdr:to>
    <xdr:sp>
      <xdr:nvSpPr>
        <xdr:cNvPr id="110" name="Isosceles Triangle 26"/>
        <xdr:cNvSpPr/>
      </xdr:nvSpPr>
      <xdr:spPr>
        <a:xfrm>
          <a:off x="13395600" y="349560"/>
          <a:ext cx="1703520" cy="767880"/>
        </a:xfrm>
        <a:prstGeom prst="triangle">
          <a:avLst>
            <a:gd name="adj" fmla="val 50000"/>
          </a:avLst>
        </a:prstGeom>
        <a:solidFill>
          <a:srgbClr val="000000"/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39</xdr:col>
      <xdr:colOff>41760</xdr:colOff>
      <xdr:row>87</xdr:row>
      <xdr:rowOff>0</xdr:rowOff>
    </xdr:from>
    <xdr:to>
      <xdr:col>80</xdr:col>
      <xdr:colOff>16200</xdr:colOff>
      <xdr:row>87</xdr:row>
      <xdr:rowOff>728280</xdr:rowOff>
    </xdr:to>
    <xdr:sp>
      <xdr:nvSpPr>
        <xdr:cNvPr id="111" name="Isosceles Triangle 27"/>
        <xdr:cNvSpPr/>
      </xdr:nvSpPr>
      <xdr:spPr>
        <a:xfrm>
          <a:off x="13731840" y="17303040"/>
          <a:ext cx="144576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133920</xdr:colOff>
      <xdr:row>173</xdr:row>
      <xdr:rowOff>0</xdr:rowOff>
    </xdr:from>
    <xdr:to>
      <xdr:col>77</xdr:col>
      <xdr:colOff>158760</xdr:colOff>
      <xdr:row>173</xdr:row>
      <xdr:rowOff>728280</xdr:rowOff>
    </xdr:to>
    <xdr:sp>
      <xdr:nvSpPr>
        <xdr:cNvPr id="112" name="Isosceles Triangle 28"/>
        <xdr:cNvSpPr/>
      </xdr:nvSpPr>
      <xdr:spPr>
        <a:xfrm>
          <a:off x="13244760" y="34199280"/>
          <a:ext cx="148860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46800</xdr:colOff>
      <xdr:row>174</xdr:row>
      <xdr:rowOff>0</xdr:rowOff>
    </xdr:from>
    <xdr:to>
      <xdr:col>14</xdr:col>
      <xdr:colOff>231120</xdr:colOff>
      <xdr:row>175</xdr:row>
      <xdr:rowOff>101520</xdr:rowOff>
    </xdr:to>
    <xdr:sp>
      <xdr:nvSpPr>
        <xdr:cNvPr id="113" name="TextBox 1"/>
        <xdr:cNvSpPr/>
      </xdr:nvSpPr>
      <xdr:spPr>
        <a:xfrm>
          <a:off x="5957280" y="34961040"/>
          <a:ext cx="184320" cy="2642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0</xdr:col>
      <xdr:colOff>33480</xdr:colOff>
      <xdr:row>173</xdr:row>
      <xdr:rowOff>8280</xdr:rowOff>
    </xdr:from>
    <xdr:to>
      <xdr:col>1</xdr:col>
      <xdr:colOff>1104840</xdr:colOff>
      <xdr:row>173</xdr:row>
      <xdr:rowOff>727920</xdr:rowOff>
    </xdr:to>
    <xdr:sp>
      <xdr:nvSpPr>
        <xdr:cNvPr id="114" name="Oval 2"/>
        <xdr:cNvSpPr/>
      </xdr:nvSpPr>
      <xdr:spPr>
        <a:xfrm>
          <a:off x="33480" y="34207560"/>
          <a:ext cx="1337400" cy="719640"/>
        </a:xfrm>
        <a:prstGeom prst="ellipse">
          <a:avLst/>
        </a:prstGeom>
        <a:solidFill>
          <a:srgbClr val="000000"/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1138680</xdr:colOff>
      <xdr:row>173</xdr:row>
      <xdr:rowOff>0</xdr:rowOff>
    </xdr:from>
    <xdr:to>
      <xdr:col>3</xdr:col>
      <xdr:colOff>83160</xdr:colOff>
      <xdr:row>173</xdr:row>
      <xdr:rowOff>744840</xdr:rowOff>
    </xdr:to>
    <xdr:sp>
      <xdr:nvSpPr>
        <xdr:cNvPr id="115" name="Oval 3"/>
        <xdr:cNvSpPr/>
      </xdr:nvSpPr>
      <xdr:spPr>
        <a:xfrm>
          <a:off x="1404720" y="34199280"/>
          <a:ext cx="1153080" cy="744840"/>
        </a:xfrm>
        <a:prstGeom prst="ellipse">
          <a:avLst/>
        </a:prstGeom>
        <a:solidFill>
          <a:schemeClr val="lt2">
            <a:lumMod val="25000"/>
          </a:schemeClr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100440</xdr:colOff>
      <xdr:row>173</xdr:row>
      <xdr:rowOff>16920</xdr:rowOff>
    </xdr:from>
    <xdr:to>
      <xdr:col>11</xdr:col>
      <xdr:colOff>49680</xdr:colOff>
      <xdr:row>173</xdr:row>
      <xdr:rowOff>753480</xdr:rowOff>
    </xdr:to>
    <xdr:sp>
      <xdr:nvSpPr>
        <xdr:cNvPr id="116" name="Oval 4"/>
        <xdr:cNvSpPr/>
      </xdr:nvSpPr>
      <xdr:spPr>
        <a:xfrm>
          <a:off x="2575080" y="34216200"/>
          <a:ext cx="244584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66960</xdr:colOff>
      <xdr:row>173</xdr:row>
      <xdr:rowOff>8280</xdr:rowOff>
    </xdr:from>
    <xdr:to>
      <xdr:col>18</xdr:col>
      <xdr:colOff>66600</xdr:colOff>
      <xdr:row>174</xdr:row>
      <xdr:rowOff>25200</xdr:rowOff>
    </xdr:to>
    <xdr:sp>
      <xdr:nvSpPr>
        <xdr:cNvPr id="117" name="Oval 5"/>
        <xdr:cNvSpPr/>
      </xdr:nvSpPr>
      <xdr:spPr>
        <a:xfrm>
          <a:off x="5038200" y="34207560"/>
          <a:ext cx="2191320" cy="778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හෝ ගණිතය හෝ ඇතුළුව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r>
            <a:rPr b="0" lang="en-GB" sz="1200" strike="noStrike" u="none">
              <a:solidFill>
                <a:schemeClr val="lt1"/>
              </a:solidFill>
              <a:effectLst/>
              <a:uFillTx/>
              <a:latin typeface="Calibri"/>
            </a:rPr>
            <a:t> </a:t>
          </a:r>
          <a:endParaRPr b="0" lang="en-GB" sz="12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83880</xdr:colOff>
      <xdr:row>173</xdr:row>
      <xdr:rowOff>0</xdr:rowOff>
    </xdr:from>
    <xdr:to>
      <xdr:col>23</xdr:col>
      <xdr:colOff>16560</xdr:colOff>
      <xdr:row>173</xdr:row>
      <xdr:rowOff>744840</xdr:rowOff>
    </xdr:to>
    <xdr:sp>
      <xdr:nvSpPr>
        <xdr:cNvPr id="118" name="Oval 6"/>
        <xdr:cNvSpPr/>
      </xdr:nvSpPr>
      <xdr:spPr>
        <a:xfrm>
          <a:off x="7246800" y="34199280"/>
          <a:ext cx="149796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විය හැකි මට්ටමේ සිටින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50400</xdr:colOff>
      <xdr:row>173</xdr:row>
      <xdr:rowOff>25200</xdr:rowOff>
    </xdr:from>
    <xdr:to>
      <xdr:col>26</xdr:col>
      <xdr:colOff>133920</xdr:colOff>
      <xdr:row>173</xdr:row>
      <xdr:rowOff>744840</xdr:rowOff>
    </xdr:to>
    <xdr:sp>
      <xdr:nvSpPr>
        <xdr:cNvPr id="119" name="Oval 7"/>
        <xdr:cNvSpPr/>
      </xdr:nvSpPr>
      <xdr:spPr>
        <a:xfrm>
          <a:off x="8778600" y="34224480"/>
          <a:ext cx="1022400" cy="71964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26</xdr:col>
      <xdr:colOff>167400</xdr:colOff>
      <xdr:row>173</xdr:row>
      <xdr:rowOff>16920</xdr:rowOff>
    </xdr:from>
    <xdr:to>
      <xdr:col>32</xdr:col>
      <xdr:colOff>16200</xdr:colOff>
      <xdr:row>173</xdr:row>
      <xdr:rowOff>761400</xdr:rowOff>
    </xdr:to>
    <xdr:sp>
      <xdr:nvSpPr>
        <xdr:cNvPr id="120" name="Oval 8"/>
        <xdr:cNvSpPr/>
      </xdr:nvSpPr>
      <xdr:spPr>
        <a:xfrm>
          <a:off x="9834480" y="34216200"/>
          <a:ext cx="1727280" cy="74448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32</xdr:col>
      <xdr:colOff>58680</xdr:colOff>
      <xdr:row>173</xdr:row>
      <xdr:rowOff>0</xdr:rowOff>
    </xdr:from>
    <xdr:to>
      <xdr:col>37</xdr:col>
      <xdr:colOff>75240</xdr:colOff>
      <xdr:row>173</xdr:row>
      <xdr:rowOff>744840</xdr:rowOff>
    </xdr:to>
    <xdr:sp>
      <xdr:nvSpPr>
        <xdr:cNvPr id="121" name="Oval 9"/>
        <xdr:cNvSpPr/>
      </xdr:nvSpPr>
      <xdr:spPr>
        <a:xfrm>
          <a:off x="11604240" y="34199280"/>
          <a:ext cx="1581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 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0</xdr:colOff>
      <xdr:row>2</xdr:row>
      <xdr:rowOff>16920</xdr:rowOff>
    </xdr:from>
    <xdr:to>
      <xdr:col>1</xdr:col>
      <xdr:colOff>1021320</xdr:colOff>
      <xdr:row>2</xdr:row>
      <xdr:rowOff>753480</xdr:rowOff>
    </xdr:to>
    <xdr:sp>
      <xdr:nvSpPr>
        <xdr:cNvPr id="122" name="Oval 10"/>
        <xdr:cNvSpPr/>
      </xdr:nvSpPr>
      <xdr:spPr>
        <a:xfrm>
          <a:off x="0" y="39780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1038240</xdr:colOff>
      <xdr:row>2</xdr:row>
      <xdr:rowOff>25200</xdr:rowOff>
    </xdr:from>
    <xdr:to>
      <xdr:col>4</xdr:col>
      <xdr:colOff>24840</xdr:colOff>
      <xdr:row>2</xdr:row>
      <xdr:rowOff>744840</xdr:rowOff>
    </xdr:to>
    <xdr:sp>
      <xdr:nvSpPr>
        <xdr:cNvPr id="123" name="Oval 11"/>
        <xdr:cNvSpPr/>
      </xdr:nvSpPr>
      <xdr:spPr>
        <a:xfrm>
          <a:off x="1304280" y="40608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58680</xdr:colOff>
      <xdr:row>2</xdr:row>
      <xdr:rowOff>2160</xdr:rowOff>
    </xdr:from>
    <xdr:to>
      <xdr:col>11</xdr:col>
      <xdr:colOff>142200</xdr:colOff>
      <xdr:row>3</xdr:row>
      <xdr:rowOff>7920</xdr:rowOff>
    </xdr:to>
    <xdr:sp>
      <xdr:nvSpPr>
        <xdr:cNvPr id="124" name="Oval 12"/>
        <xdr:cNvSpPr/>
      </xdr:nvSpPr>
      <xdr:spPr>
        <a:xfrm>
          <a:off x="2838600" y="383040"/>
          <a:ext cx="227484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167400</xdr:colOff>
      <xdr:row>2</xdr:row>
      <xdr:rowOff>2160</xdr:rowOff>
    </xdr:from>
    <xdr:to>
      <xdr:col>18</xdr:col>
      <xdr:colOff>250920</xdr:colOff>
      <xdr:row>3</xdr:row>
      <xdr:rowOff>7920</xdr:rowOff>
    </xdr:to>
    <xdr:sp>
      <xdr:nvSpPr>
        <xdr:cNvPr id="125" name="Oval 13"/>
        <xdr:cNvSpPr/>
      </xdr:nvSpPr>
      <xdr:spPr>
        <a:xfrm>
          <a:off x="5138640" y="383040"/>
          <a:ext cx="227520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267840</xdr:colOff>
      <xdr:row>2</xdr:row>
      <xdr:rowOff>25200</xdr:rowOff>
    </xdr:from>
    <xdr:to>
      <xdr:col>23</xdr:col>
      <xdr:colOff>183600</xdr:colOff>
      <xdr:row>2</xdr:row>
      <xdr:rowOff>744840</xdr:rowOff>
    </xdr:to>
    <xdr:sp>
      <xdr:nvSpPr>
        <xdr:cNvPr id="126" name="Oval 14"/>
        <xdr:cNvSpPr/>
      </xdr:nvSpPr>
      <xdr:spPr>
        <a:xfrm>
          <a:off x="7430760" y="40608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226080</xdr:colOff>
      <xdr:row>2</xdr:row>
      <xdr:rowOff>27360</xdr:rowOff>
    </xdr:from>
    <xdr:to>
      <xdr:col>28</xdr:col>
      <xdr:colOff>141840</xdr:colOff>
      <xdr:row>2</xdr:row>
      <xdr:rowOff>747000</xdr:rowOff>
    </xdr:to>
    <xdr:sp>
      <xdr:nvSpPr>
        <xdr:cNvPr id="127" name="Oval 15"/>
        <xdr:cNvSpPr/>
      </xdr:nvSpPr>
      <xdr:spPr>
        <a:xfrm>
          <a:off x="895428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159120</xdr:colOff>
      <xdr:row>2</xdr:row>
      <xdr:rowOff>27360</xdr:rowOff>
    </xdr:from>
    <xdr:to>
      <xdr:col>33</xdr:col>
      <xdr:colOff>74880</xdr:colOff>
      <xdr:row>2</xdr:row>
      <xdr:rowOff>747000</xdr:rowOff>
    </xdr:to>
    <xdr:sp>
      <xdr:nvSpPr>
        <xdr:cNvPr id="128" name="Oval 16"/>
        <xdr:cNvSpPr/>
      </xdr:nvSpPr>
      <xdr:spPr>
        <a:xfrm>
          <a:off x="1045260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100440</xdr:colOff>
      <xdr:row>2</xdr:row>
      <xdr:rowOff>27360</xdr:rowOff>
    </xdr:from>
    <xdr:to>
      <xdr:col>38</xdr:col>
      <xdr:colOff>7200</xdr:colOff>
      <xdr:row>2</xdr:row>
      <xdr:rowOff>747000</xdr:rowOff>
    </xdr:to>
    <xdr:sp>
      <xdr:nvSpPr>
        <xdr:cNvPr id="129" name="Oval 17"/>
        <xdr:cNvSpPr/>
      </xdr:nvSpPr>
      <xdr:spPr>
        <a:xfrm>
          <a:off x="11959200" y="408240"/>
          <a:ext cx="1472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16920</xdr:colOff>
      <xdr:row>87</xdr:row>
      <xdr:rowOff>0</xdr:rowOff>
    </xdr:from>
    <xdr:to>
      <xdr:col>1</xdr:col>
      <xdr:colOff>1038240</xdr:colOff>
      <xdr:row>87</xdr:row>
      <xdr:rowOff>736560</xdr:rowOff>
    </xdr:to>
    <xdr:sp>
      <xdr:nvSpPr>
        <xdr:cNvPr id="130" name="Oval 18"/>
        <xdr:cNvSpPr/>
      </xdr:nvSpPr>
      <xdr:spPr>
        <a:xfrm>
          <a:off x="16920" y="1730304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t">
          <a:noAutofit/>
        </a:bodyPr>
        <a:p>
          <a:pPr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1071720</xdr:colOff>
      <xdr:row>87</xdr:row>
      <xdr:rowOff>16920</xdr:rowOff>
    </xdr:from>
    <xdr:to>
      <xdr:col>4</xdr:col>
      <xdr:colOff>58320</xdr:colOff>
      <xdr:row>87</xdr:row>
      <xdr:rowOff>736560</xdr:rowOff>
    </xdr:to>
    <xdr:sp>
      <xdr:nvSpPr>
        <xdr:cNvPr id="131" name="Oval 19"/>
        <xdr:cNvSpPr/>
      </xdr:nvSpPr>
      <xdr:spPr>
        <a:xfrm>
          <a:off x="1337760" y="1731996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92160</xdr:colOff>
      <xdr:row>87</xdr:row>
      <xdr:rowOff>0</xdr:rowOff>
    </xdr:from>
    <xdr:to>
      <xdr:col>11</xdr:col>
      <xdr:colOff>175680</xdr:colOff>
      <xdr:row>87</xdr:row>
      <xdr:rowOff>744840</xdr:rowOff>
    </xdr:to>
    <xdr:sp>
      <xdr:nvSpPr>
        <xdr:cNvPr id="132" name="Oval 20"/>
        <xdr:cNvSpPr/>
      </xdr:nvSpPr>
      <xdr:spPr>
        <a:xfrm>
          <a:off x="2872080" y="17303040"/>
          <a:ext cx="2274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184320</xdr:colOff>
      <xdr:row>87</xdr:row>
      <xdr:rowOff>25200</xdr:rowOff>
    </xdr:from>
    <xdr:to>
      <xdr:col>18</xdr:col>
      <xdr:colOff>267840</xdr:colOff>
      <xdr:row>88</xdr:row>
      <xdr:rowOff>32760</xdr:rowOff>
    </xdr:to>
    <xdr:sp>
      <xdr:nvSpPr>
        <xdr:cNvPr id="133" name="Oval 21"/>
        <xdr:cNvSpPr/>
      </xdr:nvSpPr>
      <xdr:spPr>
        <a:xfrm>
          <a:off x="5155560" y="17328240"/>
          <a:ext cx="2275200" cy="769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293040</xdr:colOff>
      <xdr:row>87</xdr:row>
      <xdr:rowOff>33480</xdr:rowOff>
    </xdr:from>
    <xdr:to>
      <xdr:col>23</xdr:col>
      <xdr:colOff>208800</xdr:colOff>
      <xdr:row>87</xdr:row>
      <xdr:rowOff>753120</xdr:rowOff>
    </xdr:to>
    <xdr:sp>
      <xdr:nvSpPr>
        <xdr:cNvPr id="134" name="Oval 22"/>
        <xdr:cNvSpPr/>
      </xdr:nvSpPr>
      <xdr:spPr>
        <a:xfrm>
          <a:off x="74559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259560</xdr:colOff>
      <xdr:row>87</xdr:row>
      <xdr:rowOff>33480</xdr:rowOff>
    </xdr:from>
    <xdr:to>
      <xdr:col>28</xdr:col>
      <xdr:colOff>175320</xdr:colOff>
      <xdr:row>87</xdr:row>
      <xdr:rowOff>753120</xdr:rowOff>
    </xdr:to>
    <xdr:sp>
      <xdr:nvSpPr>
        <xdr:cNvPr id="135" name="Oval 23"/>
        <xdr:cNvSpPr/>
      </xdr:nvSpPr>
      <xdr:spPr>
        <a:xfrm>
          <a:off x="89877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217800</xdr:colOff>
      <xdr:row>87</xdr:row>
      <xdr:rowOff>0</xdr:rowOff>
    </xdr:from>
    <xdr:to>
      <xdr:col>33</xdr:col>
      <xdr:colOff>133560</xdr:colOff>
      <xdr:row>87</xdr:row>
      <xdr:rowOff>719640</xdr:rowOff>
    </xdr:to>
    <xdr:sp>
      <xdr:nvSpPr>
        <xdr:cNvPr id="136" name="Oval 24"/>
        <xdr:cNvSpPr/>
      </xdr:nvSpPr>
      <xdr:spPr>
        <a:xfrm>
          <a:off x="105112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184320</xdr:colOff>
      <xdr:row>87</xdr:row>
      <xdr:rowOff>0</xdr:rowOff>
    </xdr:from>
    <xdr:to>
      <xdr:col>38</xdr:col>
      <xdr:colOff>100080</xdr:colOff>
      <xdr:row>87</xdr:row>
      <xdr:rowOff>719640</xdr:rowOff>
    </xdr:to>
    <xdr:sp>
      <xdr:nvSpPr>
        <xdr:cNvPr id="137" name="Oval 25"/>
        <xdr:cNvSpPr/>
      </xdr:nvSpPr>
      <xdr:spPr>
        <a:xfrm>
          <a:off x="120430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284760</xdr:colOff>
      <xdr:row>1</xdr:row>
      <xdr:rowOff>159120</xdr:rowOff>
    </xdr:from>
    <xdr:to>
      <xdr:col>79</xdr:col>
      <xdr:colOff>133560</xdr:colOff>
      <xdr:row>2</xdr:row>
      <xdr:rowOff>736560</xdr:rowOff>
    </xdr:to>
    <xdr:sp>
      <xdr:nvSpPr>
        <xdr:cNvPr id="138" name="Isosceles Triangle 26"/>
        <xdr:cNvSpPr/>
      </xdr:nvSpPr>
      <xdr:spPr>
        <a:xfrm>
          <a:off x="13395600" y="349560"/>
          <a:ext cx="1703520" cy="767880"/>
        </a:xfrm>
        <a:prstGeom prst="triangle">
          <a:avLst>
            <a:gd name="adj" fmla="val 50000"/>
          </a:avLst>
        </a:prstGeom>
        <a:solidFill>
          <a:srgbClr val="000000"/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39</xdr:col>
      <xdr:colOff>41760</xdr:colOff>
      <xdr:row>87</xdr:row>
      <xdr:rowOff>0</xdr:rowOff>
    </xdr:from>
    <xdr:to>
      <xdr:col>80</xdr:col>
      <xdr:colOff>16200</xdr:colOff>
      <xdr:row>87</xdr:row>
      <xdr:rowOff>728280</xdr:rowOff>
    </xdr:to>
    <xdr:sp>
      <xdr:nvSpPr>
        <xdr:cNvPr id="139" name="Isosceles Triangle 27"/>
        <xdr:cNvSpPr/>
      </xdr:nvSpPr>
      <xdr:spPr>
        <a:xfrm>
          <a:off x="13731840" y="17303040"/>
          <a:ext cx="144576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133920</xdr:colOff>
      <xdr:row>173</xdr:row>
      <xdr:rowOff>0</xdr:rowOff>
    </xdr:from>
    <xdr:to>
      <xdr:col>77</xdr:col>
      <xdr:colOff>158760</xdr:colOff>
      <xdr:row>173</xdr:row>
      <xdr:rowOff>728280</xdr:rowOff>
    </xdr:to>
    <xdr:sp>
      <xdr:nvSpPr>
        <xdr:cNvPr id="140" name="Isosceles Triangle 28"/>
        <xdr:cNvSpPr/>
      </xdr:nvSpPr>
      <xdr:spPr>
        <a:xfrm>
          <a:off x="13244760" y="34199280"/>
          <a:ext cx="148860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46800</xdr:colOff>
      <xdr:row>174</xdr:row>
      <xdr:rowOff>0</xdr:rowOff>
    </xdr:from>
    <xdr:to>
      <xdr:col>14</xdr:col>
      <xdr:colOff>231120</xdr:colOff>
      <xdr:row>175</xdr:row>
      <xdr:rowOff>101520</xdr:rowOff>
    </xdr:to>
    <xdr:sp>
      <xdr:nvSpPr>
        <xdr:cNvPr id="141" name="TextBox 1"/>
        <xdr:cNvSpPr/>
      </xdr:nvSpPr>
      <xdr:spPr>
        <a:xfrm>
          <a:off x="5957280" y="34961040"/>
          <a:ext cx="184320" cy="2642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0</xdr:col>
      <xdr:colOff>33480</xdr:colOff>
      <xdr:row>173</xdr:row>
      <xdr:rowOff>8280</xdr:rowOff>
    </xdr:from>
    <xdr:to>
      <xdr:col>1</xdr:col>
      <xdr:colOff>1104840</xdr:colOff>
      <xdr:row>173</xdr:row>
      <xdr:rowOff>727920</xdr:rowOff>
    </xdr:to>
    <xdr:sp>
      <xdr:nvSpPr>
        <xdr:cNvPr id="142" name="Oval 2"/>
        <xdr:cNvSpPr/>
      </xdr:nvSpPr>
      <xdr:spPr>
        <a:xfrm>
          <a:off x="33480" y="34207560"/>
          <a:ext cx="1337400" cy="719640"/>
        </a:xfrm>
        <a:prstGeom prst="ellipse">
          <a:avLst/>
        </a:prstGeom>
        <a:solidFill>
          <a:srgbClr val="000000"/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1138680</xdr:colOff>
      <xdr:row>173</xdr:row>
      <xdr:rowOff>0</xdr:rowOff>
    </xdr:from>
    <xdr:to>
      <xdr:col>3</xdr:col>
      <xdr:colOff>83160</xdr:colOff>
      <xdr:row>173</xdr:row>
      <xdr:rowOff>744840</xdr:rowOff>
    </xdr:to>
    <xdr:sp>
      <xdr:nvSpPr>
        <xdr:cNvPr id="143" name="Oval 3"/>
        <xdr:cNvSpPr/>
      </xdr:nvSpPr>
      <xdr:spPr>
        <a:xfrm>
          <a:off x="1404720" y="34199280"/>
          <a:ext cx="1153080" cy="744840"/>
        </a:xfrm>
        <a:prstGeom prst="ellipse">
          <a:avLst/>
        </a:prstGeom>
        <a:solidFill>
          <a:schemeClr val="lt2">
            <a:lumMod val="25000"/>
          </a:schemeClr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100440</xdr:colOff>
      <xdr:row>173</xdr:row>
      <xdr:rowOff>16920</xdr:rowOff>
    </xdr:from>
    <xdr:to>
      <xdr:col>11</xdr:col>
      <xdr:colOff>49680</xdr:colOff>
      <xdr:row>173</xdr:row>
      <xdr:rowOff>753480</xdr:rowOff>
    </xdr:to>
    <xdr:sp>
      <xdr:nvSpPr>
        <xdr:cNvPr id="144" name="Oval 4"/>
        <xdr:cNvSpPr/>
      </xdr:nvSpPr>
      <xdr:spPr>
        <a:xfrm>
          <a:off x="2575080" y="34216200"/>
          <a:ext cx="244584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66960</xdr:colOff>
      <xdr:row>173</xdr:row>
      <xdr:rowOff>8280</xdr:rowOff>
    </xdr:from>
    <xdr:to>
      <xdr:col>18</xdr:col>
      <xdr:colOff>66600</xdr:colOff>
      <xdr:row>174</xdr:row>
      <xdr:rowOff>25200</xdr:rowOff>
    </xdr:to>
    <xdr:sp>
      <xdr:nvSpPr>
        <xdr:cNvPr id="145" name="Oval 5"/>
        <xdr:cNvSpPr/>
      </xdr:nvSpPr>
      <xdr:spPr>
        <a:xfrm>
          <a:off x="5038200" y="34207560"/>
          <a:ext cx="2191320" cy="778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හෝ ගණිතය හෝ ඇතුළුව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r>
            <a:rPr b="0" lang="en-GB" sz="1200" strike="noStrike" u="none">
              <a:solidFill>
                <a:schemeClr val="lt1"/>
              </a:solidFill>
              <a:effectLst/>
              <a:uFillTx/>
              <a:latin typeface="Calibri"/>
            </a:rPr>
            <a:t> </a:t>
          </a:r>
          <a:endParaRPr b="0" lang="en-GB" sz="12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83880</xdr:colOff>
      <xdr:row>173</xdr:row>
      <xdr:rowOff>0</xdr:rowOff>
    </xdr:from>
    <xdr:to>
      <xdr:col>23</xdr:col>
      <xdr:colOff>16560</xdr:colOff>
      <xdr:row>173</xdr:row>
      <xdr:rowOff>744840</xdr:rowOff>
    </xdr:to>
    <xdr:sp>
      <xdr:nvSpPr>
        <xdr:cNvPr id="146" name="Oval 6"/>
        <xdr:cNvSpPr/>
      </xdr:nvSpPr>
      <xdr:spPr>
        <a:xfrm>
          <a:off x="7246800" y="34199280"/>
          <a:ext cx="149796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විය හැකි මට්ටමේ සිටින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50400</xdr:colOff>
      <xdr:row>173</xdr:row>
      <xdr:rowOff>25200</xdr:rowOff>
    </xdr:from>
    <xdr:to>
      <xdr:col>26</xdr:col>
      <xdr:colOff>133920</xdr:colOff>
      <xdr:row>173</xdr:row>
      <xdr:rowOff>744840</xdr:rowOff>
    </xdr:to>
    <xdr:sp>
      <xdr:nvSpPr>
        <xdr:cNvPr id="147" name="Oval 7"/>
        <xdr:cNvSpPr/>
      </xdr:nvSpPr>
      <xdr:spPr>
        <a:xfrm>
          <a:off x="8778600" y="34224480"/>
          <a:ext cx="1022400" cy="71964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26</xdr:col>
      <xdr:colOff>167400</xdr:colOff>
      <xdr:row>173</xdr:row>
      <xdr:rowOff>16920</xdr:rowOff>
    </xdr:from>
    <xdr:to>
      <xdr:col>32</xdr:col>
      <xdr:colOff>16200</xdr:colOff>
      <xdr:row>173</xdr:row>
      <xdr:rowOff>761400</xdr:rowOff>
    </xdr:to>
    <xdr:sp>
      <xdr:nvSpPr>
        <xdr:cNvPr id="148" name="Oval 8"/>
        <xdr:cNvSpPr/>
      </xdr:nvSpPr>
      <xdr:spPr>
        <a:xfrm>
          <a:off x="9834480" y="34216200"/>
          <a:ext cx="1727280" cy="74448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32</xdr:col>
      <xdr:colOff>58680</xdr:colOff>
      <xdr:row>173</xdr:row>
      <xdr:rowOff>0</xdr:rowOff>
    </xdr:from>
    <xdr:to>
      <xdr:col>37</xdr:col>
      <xdr:colOff>75240</xdr:colOff>
      <xdr:row>173</xdr:row>
      <xdr:rowOff>744840</xdr:rowOff>
    </xdr:to>
    <xdr:sp>
      <xdr:nvSpPr>
        <xdr:cNvPr id="149" name="Oval 9"/>
        <xdr:cNvSpPr/>
      </xdr:nvSpPr>
      <xdr:spPr>
        <a:xfrm>
          <a:off x="11604240" y="34199280"/>
          <a:ext cx="1581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 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0</xdr:colOff>
      <xdr:row>2</xdr:row>
      <xdr:rowOff>16920</xdr:rowOff>
    </xdr:from>
    <xdr:to>
      <xdr:col>1</xdr:col>
      <xdr:colOff>1021320</xdr:colOff>
      <xdr:row>2</xdr:row>
      <xdr:rowOff>753480</xdr:rowOff>
    </xdr:to>
    <xdr:sp>
      <xdr:nvSpPr>
        <xdr:cNvPr id="150" name="Oval 10"/>
        <xdr:cNvSpPr/>
      </xdr:nvSpPr>
      <xdr:spPr>
        <a:xfrm>
          <a:off x="0" y="39780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1038240</xdr:colOff>
      <xdr:row>2</xdr:row>
      <xdr:rowOff>25200</xdr:rowOff>
    </xdr:from>
    <xdr:to>
      <xdr:col>4</xdr:col>
      <xdr:colOff>24840</xdr:colOff>
      <xdr:row>2</xdr:row>
      <xdr:rowOff>744840</xdr:rowOff>
    </xdr:to>
    <xdr:sp>
      <xdr:nvSpPr>
        <xdr:cNvPr id="151" name="Oval 11"/>
        <xdr:cNvSpPr/>
      </xdr:nvSpPr>
      <xdr:spPr>
        <a:xfrm>
          <a:off x="1304280" y="40608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58680</xdr:colOff>
      <xdr:row>2</xdr:row>
      <xdr:rowOff>2160</xdr:rowOff>
    </xdr:from>
    <xdr:to>
      <xdr:col>11</xdr:col>
      <xdr:colOff>142200</xdr:colOff>
      <xdr:row>3</xdr:row>
      <xdr:rowOff>7920</xdr:rowOff>
    </xdr:to>
    <xdr:sp>
      <xdr:nvSpPr>
        <xdr:cNvPr id="152" name="Oval 12"/>
        <xdr:cNvSpPr/>
      </xdr:nvSpPr>
      <xdr:spPr>
        <a:xfrm>
          <a:off x="2838600" y="383040"/>
          <a:ext cx="227484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167400</xdr:colOff>
      <xdr:row>2</xdr:row>
      <xdr:rowOff>2160</xdr:rowOff>
    </xdr:from>
    <xdr:to>
      <xdr:col>18</xdr:col>
      <xdr:colOff>250920</xdr:colOff>
      <xdr:row>3</xdr:row>
      <xdr:rowOff>7920</xdr:rowOff>
    </xdr:to>
    <xdr:sp>
      <xdr:nvSpPr>
        <xdr:cNvPr id="153" name="Oval 13"/>
        <xdr:cNvSpPr/>
      </xdr:nvSpPr>
      <xdr:spPr>
        <a:xfrm>
          <a:off x="5138640" y="383040"/>
          <a:ext cx="227520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267840</xdr:colOff>
      <xdr:row>2</xdr:row>
      <xdr:rowOff>25200</xdr:rowOff>
    </xdr:from>
    <xdr:to>
      <xdr:col>23</xdr:col>
      <xdr:colOff>183600</xdr:colOff>
      <xdr:row>2</xdr:row>
      <xdr:rowOff>744840</xdr:rowOff>
    </xdr:to>
    <xdr:sp>
      <xdr:nvSpPr>
        <xdr:cNvPr id="154" name="Oval 14"/>
        <xdr:cNvSpPr/>
      </xdr:nvSpPr>
      <xdr:spPr>
        <a:xfrm>
          <a:off x="7430760" y="40608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226080</xdr:colOff>
      <xdr:row>2</xdr:row>
      <xdr:rowOff>27360</xdr:rowOff>
    </xdr:from>
    <xdr:to>
      <xdr:col>28</xdr:col>
      <xdr:colOff>141840</xdr:colOff>
      <xdr:row>2</xdr:row>
      <xdr:rowOff>747000</xdr:rowOff>
    </xdr:to>
    <xdr:sp>
      <xdr:nvSpPr>
        <xdr:cNvPr id="155" name="Oval 15"/>
        <xdr:cNvSpPr/>
      </xdr:nvSpPr>
      <xdr:spPr>
        <a:xfrm>
          <a:off x="895428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159120</xdr:colOff>
      <xdr:row>2</xdr:row>
      <xdr:rowOff>27360</xdr:rowOff>
    </xdr:from>
    <xdr:to>
      <xdr:col>33</xdr:col>
      <xdr:colOff>74880</xdr:colOff>
      <xdr:row>2</xdr:row>
      <xdr:rowOff>747000</xdr:rowOff>
    </xdr:to>
    <xdr:sp>
      <xdr:nvSpPr>
        <xdr:cNvPr id="156" name="Oval 16"/>
        <xdr:cNvSpPr/>
      </xdr:nvSpPr>
      <xdr:spPr>
        <a:xfrm>
          <a:off x="1045260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100440</xdr:colOff>
      <xdr:row>2</xdr:row>
      <xdr:rowOff>27360</xdr:rowOff>
    </xdr:from>
    <xdr:to>
      <xdr:col>38</xdr:col>
      <xdr:colOff>7200</xdr:colOff>
      <xdr:row>2</xdr:row>
      <xdr:rowOff>747000</xdr:rowOff>
    </xdr:to>
    <xdr:sp>
      <xdr:nvSpPr>
        <xdr:cNvPr id="157" name="Oval 17"/>
        <xdr:cNvSpPr/>
      </xdr:nvSpPr>
      <xdr:spPr>
        <a:xfrm>
          <a:off x="11959200" y="408240"/>
          <a:ext cx="1472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16920</xdr:colOff>
      <xdr:row>87</xdr:row>
      <xdr:rowOff>0</xdr:rowOff>
    </xdr:from>
    <xdr:to>
      <xdr:col>1</xdr:col>
      <xdr:colOff>1038240</xdr:colOff>
      <xdr:row>87</xdr:row>
      <xdr:rowOff>736560</xdr:rowOff>
    </xdr:to>
    <xdr:sp>
      <xdr:nvSpPr>
        <xdr:cNvPr id="158" name="Oval 18"/>
        <xdr:cNvSpPr/>
      </xdr:nvSpPr>
      <xdr:spPr>
        <a:xfrm>
          <a:off x="16920" y="1730304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t">
          <a:noAutofit/>
        </a:bodyPr>
        <a:p>
          <a:pPr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1071720</xdr:colOff>
      <xdr:row>87</xdr:row>
      <xdr:rowOff>16920</xdr:rowOff>
    </xdr:from>
    <xdr:to>
      <xdr:col>4</xdr:col>
      <xdr:colOff>58320</xdr:colOff>
      <xdr:row>87</xdr:row>
      <xdr:rowOff>736560</xdr:rowOff>
    </xdr:to>
    <xdr:sp>
      <xdr:nvSpPr>
        <xdr:cNvPr id="159" name="Oval 19"/>
        <xdr:cNvSpPr/>
      </xdr:nvSpPr>
      <xdr:spPr>
        <a:xfrm>
          <a:off x="1337760" y="1731996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92160</xdr:colOff>
      <xdr:row>87</xdr:row>
      <xdr:rowOff>0</xdr:rowOff>
    </xdr:from>
    <xdr:to>
      <xdr:col>11</xdr:col>
      <xdr:colOff>175680</xdr:colOff>
      <xdr:row>87</xdr:row>
      <xdr:rowOff>744840</xdr:rowOff>
    </xdr:to>
    <xdr:sp>
      <xdr:nvSpPr>
        <xdr:cNvPr id="160" name="Oval 20"/>
        <xdr:cNvSpPr/>
      </xdr:nvSpPr>
      <xdr:spPr>
        <a:xfrm>
          <a:off x="2872080" y="17303040"/>
          <a:ext cx="2274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184320</xdr:colOff>
      <xdr:row>87</xdr:row>
      <xdr:rowOff>25200</xdr:rowOff>
    </xdr:from>
    <xdr:to>
      <xdr:col>18</xdr:col>
      <xdr:colOff>267840</xdr:colOff>
      <xdr:row>88</xdr:row>
      <xdr:rowOff>32760</xdr:rowOff>
    </xdr:to>
    <xdr:sp>
      <xdr:nvSpPr>
        <xdr:cNvPr id="161" name="Oval 21"/>
        <xdr:cNvSpPr/>
      </xdr:nvSpPr>
      <xdr:spPr>
        <a:xfrm>
          <a:off x="5155560" y="17328240"/>
          <a:ext cx="2275200" cy="769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293040</xdr:colOff>
      <xdr:row>87</xdr:row>
      <xdr:rowOff>33480</xdr:rowOff>
    </xdr:from>
    <xdr:to>
      <xdr:col>23</xdr:col>
      <xdr:colOff>208800</xdr:colOff>
      <xdr:row>87</xdr:row>
      <xdr:rowOff>753120</xdr:rowOff>
    </xdr:to>
    <xdr:sp>
      <xdr:nvSpPr>
        <xdr:cNvPr id="162" name="Oval 22"/>
        <xdr:cNvSpPr/>
      </xdr:nvSpPr>
      <xdr:spPr>
        <a:xfrm>
          <a:off x="74559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259560</xdr:colOff>
      <xdr:row>87</xdr:row>
      <xdr:rowOff>33480</xdr:rowOff>
    </xdr:from>
    <xdr:to>
      <xdr:col>28</xdr:col>
      <xdr:colOff>175320</xdr:colOff>
      <xdr:row>87</xdr:row>
      <xdr:rowOff>753120</xdr:rowOff>
    </xdr:to>
    <xdr:sp>
      <xdr:nvSpPr>
        <xdr:cNvPr id="163" name="Oval 23"/>
        <xdr:cNvSpPr/>
      </xdr:nvSpPr>
      <xdr:spPr>
        <a:xfrm>
          <a:off x="89877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217800</xdr:colOff>
      <xdr:row>87</xdr:row>
      <xdr:rowOff>0</xdr:rowOff>
    </xdr:from>
    <xdr:to>
      <xdr:col>33</xdr:col>
      <xdr:colOff>133560</xdr:colOff>
      <xdr:row>87</xdr:row>
      <xdr:rowOff>719640</xdr:rowOff>
    </xdr:to>
    <xdr:sp>
      <xdr:nvSpPr>
        <xdr:cNvPr id="164" name="Oval 24"/>
        <xdr:cNvSpPr/>
      </xdr:nvSpPr>
      <xdr:spPr>
        <a:xfrm>
          <a:off x="105112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184320</xdr:colOff>
      <xdr:row>87</xdr:row>
      <xdr:rowOff>0</xdr:rowOff>
    </xdr:from>
    <xdr:to>
      <xdr:col>38</xdr:col>
      <xdr:colOff>100080</xdr:colOff>
      <xdr:row>87</xdr:row>
      <xdr:rowOff>719640</xdr:rowOff>
    </xdr:to>
    <xdr:sp>
      <xdr:nvSpPr>
        <xdr:cNvPr id="165" name="Oval 25"/>
        <xdr:cNvSpPr/>
      </xdr:nvSpPr>
      <xdr:spPr>
        <a:xfrm>
          <a:off x="120430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284760</xdr:colOff>
      <xdr:row>1</xdr:row>
      <xdr:rowOff>159120</xdr:rowOff>
    </xdr:from>
    <xdr:to>
      <xdr:col>79</xdr:col>
      <xdr:colOff>133560</xdr:colOff>
      <xdr:row>2</xdr:row>
      <xdr:rowOff>736560</xdr:rowOff>
    </xdr:to>
    <xdr:sp>
      <xdr:nvSpPr>
        <xdr:cNvPr id="166" name="Isosceles Triangle 26"/>
        <xdr:cNvSpPr/>
      </xdr:nvSpPr>
      <xdr:spPr>
        <a:xfrm>
          <a:off x="13395600" y="349560"/>
          <a:ext cx="1703520" cy="767880"/>
        </a:xfrm>
        <a:prstGeom prst="triangle">
          <a:avLst>
            <a:gd name="adj" fmla="val 50000"/>
          </a:avLst>
        </a:prstGeom>
        <a:solidFill>
          <a:srgbClr val="000000"/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39</xdr:col>
      <xdr:colOff>41760</xdr:colOff>
      <xdr:row>87</xdr:row>
      <xdr:rowOff>0</xdr:rowOff>
    </xdr:from>
    <xdr:to>
      <xdr:col>80</xdr:col>
      <xdr:colOff>16200</xdr:colOff>
      <xdr:row>87</xdr:row>
      <xdr:rowOff>728280</xdr:rowOff>
    </xdr:to>
    <xdr:sp>
      <xdr:nvSpPr>
        <xdr:cNvPr id="167" name="Isosceles Triangle 27"/>
        <xdr:cNvSpPr/>
      </xdr:nvSpPr>
      <xdr:spPr>
        <a:xfrm>
          <a:off x="13731840" y="17303040"/>
          <a:ext cx="144576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133920</xdr:colOff>
      <xdr:row>173</xdr:row>
      <xdr:rowOff>0</xdr:rowOff>
    </xdr:from>
    <xdr:to>
      <xdr:col>77</xdr:col>
      <xdr:colOff>158760</xdr:colOff>
      <xdr:row>173</xdr:row>
      <xdr:rowOff>728280</xdr:rowOff>
    </xdr:to>
    <xdr:sp>
      <xdr:nvSpPr>
        <xdr:cNvPr id="168" name="Isosceles Triangle 28"/>
        <xdr:cNvSpPr/>
      </xdr:nvSpPr>
      <xdr:spPr>
        <a:xfrm>
          <a:off x="13244760" y="34199280"/>
          <a:ext cx="148860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46800</xdr:colOff>
      <xdr:row>174</xdr:row>
      <xdr:rowOff>0</xdr:rowOff>
    </xdr:from>
    <xdr:to>
      <xdr:col>14</xdr:col>
      <xdr:colOff>231120</xdr:colOff>
      <xdr:row>175</xdr:row>
      <xdr:rowOff>101520</xdr:rowOff>
    </xdr:to>
    <xdr:sp>
      <xdr:nvSpPr>
        <xdr:cNvPr id="169" name="TextBox 1"/>
        <xdr:cNvSpPr/>
      </xdr:nvSpPr>
      <xdr:spPr>
        <a:xfrm>
          <a:off x="5957280" y="34961040"/>
          <a:ext cx="184320" cy="2642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0</xdr:col>
      <xdr:colOff>33480</xdr:colOff>
      <xdr:row>173</xdr:row>
      <xdr:rowOff>8280</xdr:rowOff>
    </xdr:from>
    <xdr:to>
      <xdr:col>1</xdr:col>
      <xdr:colOff>1104840</xdr:colOff>
      <xdr:row>173</xdr:row>
      <xdr:rowOff>727920</xdr:rowOff>
    </xdr:to>
    <xdr:sp>
      <xdr:nvSpPr>
        <xdr:cNvPr id="170" name="Oval 2"/>
        <xdr:cNvSpPr/>
      </xdr:nvSpPr>
      <xdr:spPr>
        <a:xfrm>
          <a:off x="33480" y="34207560"/>
          <a:ext cx="1337400" cy="719640"/>
        </a:xfrm>
        <a:prstGeom prst="ellipse">
          <a:avLst/>
        </a:prstGeom>
        <a:solidFill>
          <a:srgbClr val="000000"/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1138680</xdr:colOff>
      <xdr:row>173</xdr:row>
      <xdr:rowOff>0</xdr:rowOff>
    </xdr:from>
    <xdr:to>
      <xdr:col>3</xdr:col>
      <xdr:colOff>83160</xdr:colOff>
      <xdr:row>173</xdr:row>
      <xdr:rowOff>744840</xdr:rowOff>
    </xdr:to>
    <xdr:sp>
      <xdr:nvSpPr>
        <xdr:cNvPr id="171" name="Oval 3"/>
        <xdr:cNvSpPr/>
      </xdr:nvSpPr>
      <xdr:spPr>
        <a:xfrm>
          <a:off x="1404720" y="34199280"/>
          <a:ext cx="1153080" cy="744840"/>
        </a:xfrm>
        <a:prstGeom prst="ellipse">
          <a:avLst/>
        </a:prstGeom>
        <a:solidFill>
          <a:schemeClr val="lt2">
            <a:lumMod val="25000"/>
          </a:schemeClr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100440</xdr:colOff>
      <xdr:row>173</xdr:row>
      <xdr:rowOff>16920</xdr:rowOff>
    </xdr:from>
    <xdr:to>
      <xdr:col>11</xdr:col>
      <xdr:colOff>49680</xdr:colOff>
      <xdr:row>173</xdr:row>
      <xdr:rowOff>753480</xdr:rowOff>
    </xdr:to>
    <xdr:sp>
      <xdr:nvSpPr>
        <xdr:cNvPr id="172" name="Oval 4"/>
        <xdr:cNvSpPr/>
      </xdr:nvSpPr>
      <xdr:spPr>
        <a:xfrm>
          <a:off x="2575080" y="34216200"/>
          <a:ext cx="244584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66960</xdr:colOff>
      <xdr:row>173</xdr:row>
      <xdr:rowOff>8280</xdr:rowOff>
    </xdr:from>
    <xdr:to>
      <xdr:col>18</xdr:col>
      <xdr:colOff>66600</xdr:colOff>
      <xdr:row>174</xdr:row>
      <xdr:rowOff>25200</xdr:rowOff>
    </xdr:to>
    <xdr:sp>
      <xdr:nvSpPr>
        <xdr:cNvPr id="173" name="Oval 5"/>
        <xdr:cNvSpPr/>
      </xdr:nvSpPr>
      <xdr:spPr>
        <a:xfrm>
          <a:off x="5038200" y="34207560"/>
          <a:ext cx="2191320" cy="778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හෝ ගණිතය හෝ ඇතුළුව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r>
            <a:rPr b="0" lang="en-GB" sz="1200" strike="noStrike" u="none">
              <a:solidFill>
                <a:schemeClr val="lt1"/>
              </a:solidFill>
              <a:effectLst/>
              <a:uFillTx/>
              <a:latin typeface="Calibri"/>
            </a:rPr>
            <a:t> </a:t>
          </a:r>
          <a:endParaRPr b="0" lang="en-GB" sz="12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83880</xdr:colOff>
      <xdr:row>173</xdr:row>
      <xdr:rowOff>0</xdr:rowOff>
    </xdr:from>
    <xdr:to>
      <xdr:col>23</xdr:col>
      <xdr:colOff>16560</xdr:colOff>
      <xdr:row>173</xdr:row>
      <xdr:rowOff>744840</xdr:rowOff>
    </xdr:to>
    <xdr:sp>
      <xdr:nvSpPr>
        <xdr:cNvPr id="174" name="Oval 6"/>
        <xdr:cNvSpPr/>
      </xdr:nvSpPr>
      <xdr:spPr>
        <a:xfrm>
          <a:off x="7246800" y="34199280"/>
          <a:ext cx="149796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විය හැකි මට්ටමේ සිටින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50400</xdr:colOff>
      <xdr:row>173</xdr:row>
      <xdr:rowOff>25200</xdr:rowOff>
    </xdr:from>
    <xdr:to>
      <xdr:col>26</xdr:col>
      <xdr:colOff>133920</xdr:colOff>
      <xdr:row>173</xdr:row>
      <xdr:rowOff>744840</xdr:rowOff>
    </xdr:to>
    <xdr:sp>
      <xdr:nvSpPr>
        <xdr:cNvPr id="175" name="Oval 7"/>
        <xdr:cNvSpPr/>
      </xdr:nvSpPr>
      <xdr:spPr>
        <a:xfrm>
          <a:off x="8778600" y="34224480"/>
          <a:ext cx="1022400" cy="71964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26</xdr:col>
      <xdr:colOff>167400</xdr:colOff>
      <xdr:row>173</xdr:row>
      <xdr:rowOff>16920</xdr:rowOff>
    </xdr:from>
    <xdr:to>
      <xdr:col>32</xdr:col>
      <xdr:colOff>16200</xdr:colOff>
      <xdr:row>173</xdr:row>
      <xdr:rowOff>761400</xdr:rowOff>
    </xdr:to>
    <xdr:sp>
      <xdr:nvSpPr>
        <xdr:cNvPr id="176" name="Oval 8"/>
        <xdr:cNvSpPr/>
      </xdr:nvSpPr>
      <xdr:spPr>
        <a:xfrm>
          <a:off x="9834480" y="34216200"/>
          <a:ext cx="1727280" cy="74448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32</xdr:col>
      <xdr:colOff>58680</xdr:colOff>
      <xdr:row>173</xdr:row>
      <xdr:rowOff>0</xdr:rowOff>
    </xdr:from>
    <xdr:to>
      <xdr:col>37</xdr:col>
      <xdr:colOff>75240</xdr:colOff>
      <xdr:row>173</xdr:row>
      <xdr:rowOff>744840</xdr:rowOff>
    </xdr:to>
    <xdr:sp>
      <xdr:nvSpPr>
        <xdr:cNvPr id="177" name="Oval 9"/>
        <xdr:cNvSpPr/>
      </xdr:nvSpPr>
      <xdr:spPr>
        <a:xfrm>
          <a:off x="11604240" y="34199280"/>
          <a:ext cx="1581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 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0</xdr:colOff>
      <xdr:row>2</xdr:row>
      <xdr:rowOff>16920</xdr:rowOff>
    </xdr:from>
    <xdr:to>
      <xdr:col>1</xdr:col>
      <xdr:colOff>1021320</xdr:colOff>
      <xdr:row>2</xdr:row>
      <xdr:rowOff>753480</xdr:rowOff>
    </xdr:to>
    <xdr:sp>
      <xdr:nvSpPr>
        <xdr:cNvPr id="178" name="Oval 10"/>
        <xdr:cNvSpPr/>
      </xdr:nvSpPr>
      <xdr:spPr>
        <a:xfrm>
          <a:off x="0" y="39780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1038240</xdr:colOff>
      <xdr:row>2</xdr:row>
      <xdr:rowOff>25200</xdr:rowOff>
    </xdr:from>
    <xdr:to>
      <xdr:col>4</xdr:col>
      <xdr:colOff>24840</xdr:colOff>
      <xdr:row>2</xdr:row>
      <xdr:rowOff>744840</xdr:rowOff>
    </xdr:to>
    <xdr:sp>
      <xdr:nvSpPr>
        <xdr:cNvPr id="179" name="Oval 11"/>
        <xdr:cNvSpPr/>
      </xdr:nvSpPr>
      <xdr:spPr>
        <a:xfrm>
          <a:off x="1304280" y="40608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58680</xdr:colOff>
      <xdr:row>2</xdr:row>
      <xdr:rowOff>2160</xdr:rowOff>
    </xdr:from>
    <xdr:to>
      <xdr:col>11</xdr:col>
      <xdr:colOff>142200</xdr:colOff>
      <xdr:row>3</xdr:row>
      <xdr:rowOff>7920</xdr:rowOff>
    </xdr:to>
    <xdr:sp>
      <xdr:nvSpPr>
        <xdr:cNvPr id="180" name="Oval 12"/>
        <xdr:cNvSpPr/>
      </xdr:nvSpPr>
      <xdr:spPr>
        <a:xfrm>
          <a:off x="2838600" y="383040"/>
          <a:ext cx="227484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167400</xdr:colOff>
      <xdr:row>2</xdr:row>
      <xdr:rowOff>2160</xdr:rowOff>
    </xdr:from>
    <xdr:to>
      <xdr:col>18</xdr:col>
      <xdr:colOff>250920</xdr:colOff>
      <xdr:row>3</xdr:row>
      <xdr:rowOff>7920</xdr:rowOff>
    </xdr:to>
    <xdr:sp>
      <xdr:nvSpPr>
        <xdr:cNvPr id="181" name="Oval 13"/>
        <xdr:cNvSpPr/>
      </xdr:nvSpPr>
      <xdr:spPr>
        <a:xfrm>
          <a:off x="5138640" y="383040"/>
          <a:ext cx="227520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267840</xdr:colOff>
      <xdr:row>2</xdr:row>
      <xdr:rowOff>25200</xdr:rowOff>
    </xdr:from>
    <xdr:to>
      <xdr:col>23</xdr:col>
      <xdr:colOff>183600</xdr:colOff>
      <xdr:row>2</xdr:row>
      <xdr:rowOff>744840</xdr:rowOff>
    </xdr:to>
    <xdr:sp>
      <xdr:nvSpPr>
        <xdr:cNvPr id="182" name="Oval 14"/>
        <xdr:cNvSpPr/>
      </xdr:nvSpPr>
      <xdr:spPr>
        <a:xfrm>
          <a:off x="7430760" y="40608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226080</xdr:colOff>
      <xdr:row>2</xdr:row>
      <xdr:rowOff>27360</xdr:rowOff>
    </xdr:from>
    <xdr:to>
      <xdr:col>28</xdr:col>
      <xdr:colOff>141840</xdr:colOff>
      <xdr:row>2</xdr:row>
      <xdr:rowOff>747000</xdr:rowOff>
    </xdr:to>
    <xdr:sp>
      <xdr:nvSpPr>
        <xdr:cNvPr id="183" name="Oval 15"/>
        <xdr:cNvSpPr/>
      </xdr:nvSpPr>
      <xdr:spPr>
        <a:xfrm>
          <a:off x="895428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159120</xdr:colOff>
      <xdr:row>2</xdr:row>
      <xdr:rowOff>27360</xdr:rowOff>
    </xdr:from>
    <xdr:to>
      <xdr:col>33</xdr:col>
      <xdr:colOff>74880</xdr:colOff>
      <xdr:row>2</xdr:row>
      <xdr:rowOff>747000</xdr:rowOff>
    </xdr:to>
    <xdr:sp>
      <xdr:nvSpPr>
        <xdr:cNvPr id="184" name="Oval 16"/>
        <xdr:cNvSpPr/>
      </xdr:nvSpPr>
      <xdr:spPr>
        <a:xfrm>
          <a:off x="1045260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100440</xdr:colOff>
      <xdr:row>2</xdr:row>
      <xdr:rowOff>27360</xdr:rowOff>
    </xdr:from>
    <xdr:to>
      <xdr:col>38</xdr:col>
      <xdr:colOff>7200</xdr:colOff>
      <xdr:row>2</xdr:row>
      <xdr:rowOff>747000</xdr:rowOff>
    </xdr:to>
    <xdr:sp>
      <xdr:nvSpPr>
        <xdr:cNvPr id="185" name="Oval 17"/>
        <xdr:cNvSpPr/>
      </xdr:nvSpPr>
      <xdr:spPr>
        <a:xfrm>
          <a:off x="11959200" y="408240"/>
          <a:ext cx="1472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16920</xdr:colOff>
      <xdr:row>87</xdr:row>
      <xdr:rowOff>0</xdr:rowOff>
    </xdr:from>
    <xdr:to>
      <xdr:col>1</xdr:col>
      <xdr:colOff>1038240</xdr:colOff>
      <xdr:row>87</xdr:row>
      <xdr:rowOff>736560</xdr:rowOff>
    </xdr:to>
    <xdr:sp>
      <xdr:nvSpPr>
        <xdr:cNvPr id="186" name="Oval 18"/>
        <xdr:cNvSpPr/>
      </xdr:nvSpPr>
      <xdr:spPr>
        <a:xfrm>
          <a:off x="16920" y="1730304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t">
          <a:noAutofit/>
        </a:bodyPr>
        <a:p>
          <a:pPr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1071720</xdr:colOff>
      <xdr:row>87</xdr:row>
      <xdr:rowOff>16920</xdr:rowOff>
    </xdr:from>
    <xdr:to>
      <xdr:col>4</xdr:col>
      <xdr:colOff>58320</xdr:colOff>
      <xdr:row>87</xdr:row>
      <xdr:rowOff>736560</xdr:rowOff>
    </xdr:to>
    <xdr:sp>
      <xdr:nvSpPr>
        <xdr:cNvPr id="187" name="Oval 19"/>
        <xdr:cNvSpPr/>
      </xdr:nvSpPr>
      <xdr:spPr>
        <a:xfrm>
          <a:off x="1337760" y="1731996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92160</xdr:colOff>
      <xdr:row>87</xdr:row>
      <xdr:rowOff>0</xdr:rowOff>
    </xdr:from>
    <xdr:to>
      <xdr:col>11</xdr:col>
      <xdr:colOff>175680</xdr:colOff>
      <xdr:row>87</xdr:row>
      <xdr:rowOff>744840</xdr:rowOff>
    </xdr:to>
    <xdr:sp>
      <xdr:nvSpPr>
        <xdr:cNvPr id="188" name="Oval 20"/>
        <xdr:cNvSpPr/>
      </xdr:nvSpPr>
      <xdr:spPr>
        <a:xfrm>
          <a:off x="2872080" y="17303040"/>
          <a:ext cx="2274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184320</xdr:colOff>
      <xdr:row>87</xdr:row>
      <xdr:rowOff>25200</xdr:rowOff>
    </xdr:from>
    <xdr:to>
      <xdr:col>18</xdr:col>
      <xdr:colOff>267840</xdr:colOff>
      <xdr:row>88</xdr:row>
      <xdr:rowOff>32760</xdr:rowOff>
    </xdr:to>
    <xdr:sp>
      <xdr:nvSpPr>
        <xdr:cNvPr id="189" name="Oval 21"/>
        <xdr:cNvSpPr/>
      </xdr:nvSpPr>
      <xdr:spPr>
        <a:xfrm>
          <a:off x="5155560" y="17328240"/>
          <a:ext cx="2275200" cy="769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293040</xdr:colOff>
      <xdr:row>87</xdr:row>
      <xdr:rowOff>33480</xdr:rowOff>
    </xdr:from>
    <xdr:to>
      <xdr:col>23</xdr:col>
      <xdr:colOff>208800</xdr:colOff>
      <xdr:row>87</xdr:row>
      <xdr:rowOff>753120</xdr:rowOff>
    </xdr:to>
    <xdr:sp>
      <xdr:nvSpPr>
        <xdr:cNvPr id="190" name="Oval 22"/>
        <xdr:cNvSpPr/>
      </xdr:nvSpPr>
      <xdr:spPr>
        <a:xfrm>
          <a:off x="74559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259560</xdr:colOff>
      <xdr:row>87</xdr:row>
      <xdr:rowOff>33480</xdr:rowOff>
    </xdr:from>
    <xdr:to>
      <xdr:col>28</xdr:col>
      <xdr:colOff>175320</xdr:colOff>
      <xdr:row>87</xdr:row>
      <xdr:rowOff>753120</xdr:rowOff>
    </xdr:to>
    <xdr:sp>
      <xdr:nvSpPr>
        <xdr:cNvPr id="191" name="Oval 23"/>
        <xdr:cNvSpPr/>
      </xdr:nvSpPr>
      <xdr:spPr>
        <a:xfrm>
          <a:off x="89877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217800</xdr:colOff>
      <xdr:row>87</xdr:row>
      <xdr:rowOff>0</xdr:rowOff>
    </xdr:from>
    <xdr:to>
      <xdr:col>33</xdr:col>
      <xdr:colOff>133560</xdr:colOff>
      <xdr:row>87</xdr:row>
      <xdr:rowOff>719640</xdr:rowOff>
    </xdr:to>
    <xdr:sp>
      <xdr:nvSpPr>
        <xdr:cNvPr id="192" name="Oval 24"/>
        <xdr:cNvSpPr/>
      </xdr:nvSpPr>
      <xdr:spPr>
        <a:xfrm>
          <a:off x="105112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184320</xdr:colOff>
      <xdr:row>87</xdr:row>
      <xdr:rowOff>0</xdr:rowOff>
    </xdr:from>
    <xdr:to>
      <xdr:col>38</xdr:col>
      <xdr:colOff>100080</xdr:colOff>
      <xdr:row>87</xdr:row>
      <xdr:rowOff>719640</xdr:rowOff>
    </xdr:to>
    <xdr:sp>
      <xdr:nvSpPr>
        <xdr:cNvPr id="193" name="Oval 25"/>
        <xdr:cNvSpPr/>
      </xdr:nvSpPr>
      <xdr:spPr>
        <a:xfrm>
          <a:off x="120430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284760</xdr:colOff>
      <xdr:row>1</xdr:row>
      <xdr:rowOff>159120</xdr:rowOff>
    </xdr:from>
    <xdr:to>
      <xdr:col>79</xdr:col>
      <xdr:colOff>133560</xdr:colOff>
      <xdr:row>2</xdr:row>
      <xdr:rowOff>736560</xdr:rowOff>
    </xdr:to>
    <xdr:sp>
      <xdr:nvSpPr>
        <xdr:cNvPr id="194" name="Isosceles Triangle 26"/>
        <xdr:cNvSpPr/>
      </xdr:nvSpPr>
      <xdr:spPr>
        <a:xfrm>
          <a:off x="13395600" y="349560"/>
          <a:ext cx="1703520" cy="767880"/>
        </a:xfrm>
        <a:prstGeom prst="triangle">
          <a:avLst>
            <a:gd name="adj" fmla="val 50000"/>
          </a:avLst>
        </a:prstGeom>
        <a:solidFill>
          <a:srgbClr val="000000"/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39</xdr:col>
      <xdr:colOff>41760</xdr:colOff>
      <xdr:row>87</xdr:row>
      <xdr:rowOff>0</xdr:rowOff>
    </xdr:from>
    <xdr:to>
      <xdr:col>80</xdr:col>
      <xdr:colOff>16200</xdr:colOff>
      <xdr:row>87</xdr:row>
      <xdr:rowOff>728280</xdr:rowOff>
    </xdr:to>
    <xdr:sp>
      <xdr:nvSpPr>
        <xdr:cNvPr id="195" name="Isosceles Triangle 27"/>
        <xdr:cNvSpPr/>
      </xdr:nvSpPr>
      <xdr:spPr>
        <a:xfrm>
          <a:off x="13731840" y="17303040"/>
          <a:ext cx="144576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133920</xdr:colOff>
      <xdr:row>173</xdr:row>
      <xdr:rowOff>0</xdr:rowOff>
    </xdr:from>
    <xdr:to>
      <xdr:col>77</xdr:col>
      <xdr:colOff>158760</xdr:colOff>
      <xdr:row>173</xdr:row>
      <xdr:rowOff>728280</xdr:rowOff>
    </xdr:to>
    <xdr:sp>
      <xdr:nvSpPr>
        <xdr:cNvPr id="196" name="Isosceles Triangle 28"/>
        <xdr:cNvSpPr/>
      </xdr:nvSpPr>
      <xdr:spPr>
        <a:xfrm>
          <a:off x="13244760" y="34199280"/>
          <a:ext cx="148860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46800</xdr:colOff>
      <xdr:row>174</xdr:row>
      <xdr:rowOff>0</xdr:rowOff>
    </xdr:from>
    <xdr:to>
      <xdr:col>14</xdr:col>
      <xdr:colOff>231120</xdr:colOff>
      <xdr:row>175</xdr:row>
      <xdr:rowOff>101520</xdr:rowOff>
    </xdr:to>
    <xdr:sp>
      <xdr:nvSpPr>
        <xdr:cNvPr id="197" name="TextBox 1"/>
        <xdr:cNvSpPr/>
      </xdr:nvSpPr>
      <xdr:spPr>
        <a:xfrm>
          <a:off x="5957280" y="34961040"/>
          <a:ext cx="184320" cy="2642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0</xdr:col>
      <xdr:colOff>33480</xdr:colOff>
      <xdr:row>173</xdr:row>
      <xdr:rowOff>8280</xdr:rowOff>
    </xdr:from>
    <xdr:to>
      <xdr:col>1</xdr:col>
      <xdr:colOff>1104840</xdr:colOff>
      <xdr:row>173</xdr:row>
      <xdr:rowOff>727920</xdr:rowOff>
    </xdr:to>
    <xdr:sp>
      <xdr:nvSpPr>
        <xdr:cNvPr id="198" name="Oval 2"/>
        <xdr:cNvSpPr/>
      </xdr:nvSpPr>
      <xdr:spPr>
        <a:xfrm>
          <a:off x="33480" y="34207560"/>
          <a:ext cx="1337400" cy="719640"/>
        </a:xfrm>
        <a:prstGeom prst="ellipse">
          <a:avLst/>
        </a:prstGeom>
        <a:solidFill>
          <a:srgbClr val="000000"/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1138680</xdr:colOff>
      <xdr:row>173</xdr:row>
      <xdr:rowOff>0</xdr:rowOff>
    </xdr:from>
    <xdr:to>
      <xdr:col>3</xdr:col>
      <xdr:colOff>83160</xdr:colOff>
      <xdr:row>173</xdr:row>
      <xdr:rowOff>744840</xdr:rowOff>
    </xdr:to>
    <xdr:sp>
      <xdr:nvSpPr>
        <xdr:cNvPr id="199" name="Oval 3"/>
        <xdr:cNvSpPr/>
      </xdr:nvSpPr>
      <xdr:spPr>
        <a:xfrm>
          <a:off x="1404720" y="34199280"/>
          <a:ext cx="1153080" cy="744840"/>
        </a:xfrm>
        <a:prstGeom prst="ellipse">
          <a:avLst/>
        </a:prstGeom>
        <a:solidFill>
          <a:schemeClr val="lt2">
            <a:lumMod val="25000"/>
          </a:schemeClr>
        </a:solidFill>
        <a:ln w="3816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</xdr:col>
      <xdr:colOff>100440</xdr:colOff>
      <xdr:row>173</xdr:row>
      <xdr:rowOff>16920</xdr:rowOff>
    </xdr:from>
    <xdr:to>
      <xdr:col>11</xdr:col>
      <xdr:colOff>49680</xdr:colOff>
      <xdr:row>173</xdr:row>
      <xdr:rowOff>753480</xdr:rowOff>
    </xdr:to>
    <xdr:sp>
      <xdr:nvSpPr>
        <xdr:cNvPr id="200" name="Oval 4"/>
        <xdr:cNvSpPr/>
      </xdr:nvSpPr>
      <xdr:spPr>
        <a:xfrm>
          <a:off x="2575080" y="34216200"/>
          <a:ext cx="244584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66960</xdr:colOff>
      <xdr:row>173</xdr:row>
      <xdr:rowOff>8280</xdr:rowOff>
    </xdr:from>
    <xdr:to>
      <xdr:col>18</xdr:col>
      <xdr:colOff>66600</xdr:colOff>
      <xdr:row>174</xdr:row>
      <xdr:rowOff>25200</xdr:rowOff>
    </xdr:to>
    <xdr:sp>
      <xdr:nvSpPr>
        <xdr:cNvPr id="201" name="Oval 5"/>
        <xdr:cNvSpPr/>
      </xdr:nvSpPr>
      <xdr:spPr>
        <a:xfrm>
          <a:off x="5038200" y="34207560"/>
          <a:ext cx="2191320" cy="778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සිංහල හෝ ගණිතය හෝ ඇතුළුව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r>
            <a:rPr b="0" lang="en-GB" sz="1200" strike="noStrike" u="none">
              <a:solidFill>
                <a:schemeClr val="lt1"/>
              </a:solidFill>
              <a:effectLst/>
              <a:uFillTx/>
              <a:latin typeface="Calibri"/>
            </a:rPr>
            <a:t> </a:t>
          </a:r>
          <a:endParaRPr b="0" lang="en-GB" sz="12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83880</xdr:colOff>
      <xdr:row>173</xdr:row>
      <xdr:rowOff>0</xdr:rowOff>
    </xdr:from>
    <xdr:to>
      <xdr:col>23</xdr:col>
      <xdr:colOff>16560</xdr:colOff>
      <xdr:row>173</xdr:row>
      <xdr:rowOff>744840</xdr:rowOff>
    </xdr:to>
    <xdr:sp>
      <xdr:nvSpPr>
        <xdr:cNvPr id="202" name="Oval 6"/>
        <xdr:cNvSpPr/>
      </xdr:nvSpPr>
      <xdr:spPr>
        <a:xfrm>
          <a:off x="7246800" y="34199280"/>
          <a:ext cx="149796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විය හැකි මට්ටමේ සිටින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50400</xdr:colOff>
      <xdr:row>173</xdr:row>
      <xdr:rowOff>25200</xdr:rowOff>
    </xdr:from>
    <xdr:to>
      <xdr:col>26</xdr:col>
      <xdr:colOff>133920</xdr:colOff>
      <xdr:row>173</xdr:row>
      <xdr:rowOff>744840</xdr:rowOff>
    </xdr:to>
    <xdr:sp>
      <xdr:nvSpPr>
        <xdr:cNvPr id="203" name="Oval 7"/>
        <xdr:cNvSpPr/>
      </xdr:nvSpPr>
      <xdr:spPr>
        <a:xfrm>
          <a:off x="8778600" y="34224480"/>
          <a:ext cx="1022400" cy="71964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26</xdr:col>
      <xdr:colOff>167400</xdr:colOff>
      <xdr:row>173</xdr:row>
      <xdr:rowOff>16920</xdr:rowOff>
    </xdr:from>
    <xdr:to>
      <xdr:col>32</xdr:col>
      <xdr:colOff>16200</xdr:colOff>
      <xdr:row>173</xdr:row>
      <xdr:rowOff>761400</xdr:rowOff>
    </xdr:to>
    <xdr:sp>
      <xdr:nvSpPr>
        <xdr:cNvPr id="204" name="Oval 8"/>
        <xdr:cNvSpPr/>
      </xdr:nvSpPr>
      <xdr:spPr>
        <a:xfrm>
          <a:off x="9834480" y="34216200"/>
          <a:ext cx="1727280" cy="744480"/>
        </a:xfrm>
        <a:prstGeom prst="ellipse">
          <a:avLst/>
        </a:prstGeom>
        <a:solidFill>
          <a:schemeClr val="lt2">
            <a:lumMod val="10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32</xdr:col>
      <xdr:colOff>58680</xdr:colOff>
      <xdr:row>173</xdr:row>
      <xdr:rowOff>0</xdr:rowOff>
    </xdr:from>
    <xdr:to>
      <xdr:col>37</xdr:col>
      <xdr:colOff>75240</xdr:colOff>
      <xdr:row>173</xdr:row>
      <xdr:rowOff>744840</xdr:rowOff>
    </xdr:to>
    <xdr:sp>
      <xdr:nvSpPr>
        <xdr:cNvPr id="205" name="Oval 9"/>
        <xdr:cNvSpPr/>
      </xdr:nvSpPr>
      <xdr:spPr>
        <a:xfrm>
          <a:off x="11604240" y="34199280"/>
          <a:ext cx="1581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 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0</xdr:colOff>
      <xdr:row>2</xdr:row>
      <xdr:rowOff>16920</xdr:rowOff>
    </xdr:from>
    <xdr:to>
      <xdr:col>1</xdr:col>
      <xdr:colOff>1021320</xdr:colOff>
      <xdr:row>2</xdr:row>
      <xdr:rowOff>753480</xdr:rowOff>
    </xdr:to>
    <xdr:sp>
      <xdr:nvSpPr>
        <xdr:cNvPr id="206" name="Oval 10"/>
        <xdr:cNvSpPr/>
      </xdr:nvSpPr>
      <xdr:spPr>
        <a:xfrm>
          <a:off x="0" y="39780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1038240</xdr:colOff>
      <xdr:row>2</xdr:row>
      <xdr:rowOff>25200</xdr:rowOff>
    </xdr:from>
    <xdr:to>
      <xdr:col>4</xdr:col>
      <xdr:colOff>24840</xdr:colOff>
      <xdr:row>2</xdr:row>
      <xdr:rowOff>744840</xdr:rowOff>
    </xdr:to>
    <xdr:sp>
      <xdr:nvSpPr>
        <xdr:cNvPr id="207" name="Oval 11"/>
        <xdr:cNvSpPr/>
      </xdr:nvSpPr>
      <xdr:spPr>
        <a:xfrm>
          <a:off x="1304280" y="40608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58680</xdr:colOff>
      <xdr:row>2</xdr:row>
      <xdr:rowOff>2160</xdr:rowOff>
    </xdr:from>
    <xdr:to>
      <xdr:col>11</xdr:col>
      <xdr:colOff>142200</xdr:colOff>
      <xdr:row>3</xdr:row>
      <xdr:rowOff>7920</xdr:rowOff>
    </xdr:to>
    <xdr:sp>
      <xdr:nvSpPr>
        <xdr:cNvPr id="208" name="Oval 12"/>
        <xdr:cNvSpPr/>
      </xdr:nvSpPr>
      <xdr:spPr>
        <a:xfrm>
          <a:off x="2838600" y="383040"/>
          <a:ext cx="227484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167400</xdr:colOff>
      <xdr:row>2</xdr:row>
      <xdr:rowOff>2160</xdr:rowOff>
    </xdr:from>
    <xdr:to>
      <xdr:col>18</xdr:col>
      <xdr:colOff>250920</xdr:colOff>
      <xdr:row>3</xdr:row>
      <xdr:rowOff>7920</xdr:rowOff>
    </xdr:to>
    <xdr:sp>
      <xdr:nvSpPr>
        <xdr:cNvPr id="209" name="Oval 13"/>
        <xdr:cNvSpPr/>
      </xdr:nvSpPr>
      <xdr:spPr>
        <a:xfrm>
          <a:off x="5138640" y="383040"/>
          <a:ext cx="2275200" cy="7678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267840</xdr:colOff>
      <xdr:row>2</xdr:row>
      <xdr:rowOff>25200</xdr:rowOff>
    </xdr:from>
    <xdr:to>
      <xdr:col>23</xdr:col>
      <xdr:colOff>183600</xdr:colOff>
      <xdr:row>2</xdr:row>
      <xdr:rowOff>744840</xdr:rowOff>
    </xdr:to>
    <xdr:sp>
      <xdr:nvSpPr>
        <xdr:cNvPr id="210" name="Oval 14"/>
        <xdr:cNvSpPr/>
      </xdr:nvSpPr>
      <xdr:spPr>
        <a:xfrm>
          <a:off x="7430760" y="40608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226080</xdr:colOff>
      <xdr:row>2</xdr:row>
      <xdr:rowOff>27360</xdr:rowOff>
    </xdr:from>
    <xdr:to>
      <xdr:col>28</xdr:col>
      <xdr:colOff>141840</xdr:colOff>
      <xdr:row>2</xdr:row>
      <xdr:rowOff>747000</xdr:rowOff>
    </xdr:to>
    <xdr:sp>
      <xdr:nvSpPr>
        <xdr:cNvPr id="211" name="Oval 15"/>
        <xdr:cNvSpPr/>
      </xdr:nvSpPr>
      <xdr:spPr>
        <a:xfrm>
          <a:off x="895428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159120</xdr:colOff>
      <xdr:row>2</xdr:row>
      <xdr:rowOff>27360</xdr:rowOff>
    </xdr:from>
    <xdr:to>
      <xdr:col>33</xdr:col>
      <xdr:colOff>74880</xdr:colOff>
      <xdr:row>2</xdr:row>
      <xdr:rowOff>747000</xdr:rowOff>
    </xdr:to>
    <xdr:sp>
      <xdr:nvSpPr>
        <xdr:cNvPr id="212" name="Oval 16"/>
        <xdr:cNvSpPr/>
      </xdr:nvSpPr>
      <xdr:spPr>
        <a:xfrm>
          <a:off x="10452600" y="4082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100440</xdr:colOff>
      <xdr:row>2</xdr:row>
      <xdr:rowOff>27360</xdr:rowOff>
    </xdr:from>
    <xdr:to>
      <xdr:col>38</xdr:col>
      <xdr:colOff>7200</xdr:colOff>
      <xdr:row>2</xdr:row>
      <xdr:rowOff>747000</xdr:rowOff>
    </xdr:to>
    <xdr:sp>
      <xdr:nvSpPr>
        <xdr:cNvPr id="213" name="Oval 17"/>
        <xdr:cNvSpPr/>
      </xdr:nvSpPr>
      <xdr:spPr>
        <a:xfrm>
          <a:off x="11959200" y="408240"/>
          <a:ext cx="1472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16920</xdr:colOff>
      <xdr:row>87</xdr:row>
      <xdr:rowOff>0</xdr:rowOff>
    </xdr:from>
    <xdr:to>
      <xdr:col>1</xdr:col>
      <xdr:colOff>1038240</xdr:colOff>
      <xdr:row>87</xdr:row>
      <xdr:rowOff>736560</xdr:rowOff>
    </xdr:to>
    <xdr:sp>
      <xdr:nvSpPr>
        <xdr:cNvPr id="214" name="Oval 18"/>
        <xdr:cNvSpPr/>
      </xdr:nvSpPr>
      <xdr:spPr>
        <a:xfrm>
          <a:off x="16920" y="17303040"/>
          <a:ext cx="1287360" cy="73656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t">
          <a:noAutofit/>
        </a:bodyPr>
        <a:p>
          <a:pPr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සිසු ලකුණු විශ්ලේෂණය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</xdr:col>
      <xdr:colOff>1071720</xdr:colOff>
      <xdr:row>87</xdr:row>
      <xdr:rowOff>16920</xdr:rowOff>
    </xdr:from>
    <xdr:to>
      <xdr:col>4</xdr:col>
      <xdr:colOff>58320</xdr:colOff>
      <xdr:row>87</xdr:row>
      <xdr:rowOff>736560</xdr:rowOff>
    </xdr:to>
    <xdr:sp>
      <xdr:nvSpPr>
        <xdr:cNvPr id="215" name="Oval 19"/>
        <xdr:cNvSpPr/>
      </xdr:nvSpPr>
      <xdr:spPr>
        <a:xfrm>
          <a:off x="1337760" y="17319960"/>
          <a:ext cx="150048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ලකුණු විශ්ලේෂණ ඉවත් කිරීම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4</xdr:col>
      <xdr:colOff>92160</xdr:colOff>
      <xdr:row>87</xdr:row>
      <xdr:rowOff>0</xdr:rowOff>
    </xdr:from>
    <xdr:to>
      <xdr:col>11</xdr:col>
      <xdr:colOff>175680</xdr:colOff>
      <xdr:row>87</xdr:row>
      <xdr:rowOff>744840</xdr:rowOff>
    </xdr:to>
    <xdr:sp>
      <xdr:nvSpPr>
        <xdr:cNvPr id="216" name="Oval 20"/>
        <xdr:cNvSpPr/>
      </xdr:nvSpPr>
      <xdr:spPr>
        <a:xfrm>
          <a:off x="2872080" y="17303040"/>
          <a:ext cx="2274840" cy="7448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හා ගණිතය ඇතුළුව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6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සිසනුන්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11</xdr:col>
      <xdr:colOff>184320</xdr:colOff>
      <xdr:row>87</xdr:row>
      <xdr:rowOff>25200</xdr:rowOff>
    </xdr:from>
    <xdr:to>
      <xdr:col>18</xdr:col>
      <xdr:colOff>267840</xdr:colOff>
      <xdr:row>88</xdr:row>
      <xdr:rowOff>32760</xdr:rowOff>
    </xdr:to>
    <xdr:sp>
      <xdr:nvSpPr>
        <xdr:cNvPr id="217" name="Oval 21"/>
        <xdr:cNvSpPr/>
      </xdr:nvSpPr>
      <xdr:spPr>
        <a:xfrm>
          <a:off x="5155560" y="17328240"/>
          <a:ext cx="2275200" cy="76968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මව්බස හෝ ගණිතය හෝ සමත් අවම විෂයන්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5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ක් සම්මාන </a:t>
          </a:r>
          <a:r>
            <a:rPr b="0" lang="en-GB" sz="1100" strike="noStrike" u="none">
              <a:solidFill>
                <a:schemeClr val="lt1"/>
              </a:solidFill>
              <a:effectLst/>
              <a:uFillTx/>
              <a:latin typeface="Calibri"/>
            </a:rPr>
            <a:t>3 </a:t>
          </a: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සහිත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18</xdr:col>
      <xdr:colOff>293040</xdr:colOff>
      <xdr:row>87</xdr:row>
      <xdr:rowOff>33480</xdr:rowOff>
    </xdr:from>
    <xdr:to>
      <xdr:col>23</xdr:col>
      <xdr:colOff>208800</xdr:colOff>
      <xdr:row>87</xdr:row>
      <xdr:rowOff>753120</xdr:rowOff>
    </xdr:to>
    <xdr:sp>
      <xdr:nvSpPr>
        <xdr:cNvPr id="218" name="Oval 22"/>
        <xdr:cNvSpPr/>
      </xdr:nvSpPr>
      <xdr:spPr>
        <a:xfrm>
          <a:off x="74559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සමත් කළ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23</xdr:col>
      <xdr:colOff>259560</xdr:colOff>
      <xdr:row>87</xdr:row>
      <xdr:rowOff>33480</xdr:rowOff>
    </xdr:from>
    <xdr:to>
      <xdr:col>28</xdr:col>
      <xdr:colOff>175320</xdr:colOff>
      <xdr:row>87</xdr:row>
      <xdr:rowOff>753120</xdr:rowOff>
    </xdr:to>
    <xdr:sp>
      <xdr:nvSpPr>
        <xdr:cNvPr id="219" name="Oval 23"/>
        <xdr:cNvSpPr/>
      </xdr:nvSpPr>
      <xdr:spPr>
        <a:xfrm>
          <a:off x="8987760" y="1733652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28</xdr:col>
      <xdr:colOff>217800</xdr:colOff>
      <xdr:row>87</xdr:row>
      <xdr:rowOff>0</xdr:rowOff>
    </xdr:from>
    <xdr:to>
      <xdr:col>33</xdr:col>
      <xdr:colOff>133560</xdr:colOff>
      <xdr:row>87</xdr:row>
      <xdr:rowOff>719640</xdr:rowOff>
    </xdr:to>
    <xdr:sp>
      <xdr:nvSpPr>
        <xdr:cNvPr id="220" name="Oval 24"/>
        <xdr:cNvSpPr/>
      </xdr:nvSpPr>
      <xdr:spPr>
        <a:xfrm>
          <a:off x="105112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විෂයන් සියල්ල අසමත් විය හැකි මට්ටමේ සිසුන්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184320</xdr:colOff>
      <xdr:row>87</xdr:row>
      <xdr:rowOff>0</xdr:rowOff>
    </xdr:from>
    <xdr:to>
      <xdr:col>38</xdr:col>
      <xdr:colOff>100080</xdr:colOff>
      <xdr:row>87</xdr:row>
      <xdr:rowOff>719640</xdr:rowOff>
    </xdr:to>
    <xdr:sp>
      <xdr:nvSpPr>
        <xdr:cNvPr id="221" name="Oval 25"/>
        <xdr:cNvSpPr/>
      </xdr:nvSpPr>
      <xdr:spPr>
        <a:xfrm>
          <a:off x="12043080" y="17303040"/>
          <a:ext cx="1481040" cy="719640"/>
        </a:xfrm>
        <a:prstGeom prst="ellipse">
          <a:avLst/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සියළුම සිසුන්ගේ ලකුණු ලැයිස්තුව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284760</xdr:colOff>
      <xdr:row>1</xdr:row>
      <xdr:rowOff>159120</xdr:rowOff>
    </xdr:from>
    <xdr:to>
      <xdr:col>79</xdr:col>
      <xdr:colOff>133560</xdr:colOff>
      <xdr:row>2</xdr:row>
      <xdr:rowOff>736560</xdr:rowOff>
    </xdr:to>
    <xdr:sp>
      <xdr:nvSpPr>
        <xdr:cNvPr id="222" name="Isosceles Triangle 26"/>
        <xdr:cNvSpPr/>
      </xdr:nvSpPr>
      <xdr:spPr>
        <a:xfrm>
          <a:off x="13395600" y="349560"/>
          <a:ext cx="1703520" cy="767880"/>
        </a:xfrm>
        <a:prstGeom prst="triangle">
          <a:avLst>
            <a:gd name="adj" fmla="val 50000"/>
          </a:avLst>
        </a:prstGeom>
        <a:solidFill>
          <a:srgbClr val="000000"/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39</xdr:col>
      <xdr:colOff>41760</xdr:colOff>
      <xdr:row>87</xdr:row>
      <xdr:rowOff>0</xdr:rowOff>
    </xdr:from>
    <xdr:to>
      <xdr:col>80</xdr:col>
      <xdr:colOff>16200</xdr:colOff>
      <xdr:row>87</xdr:row>
      <xdr:rowOff>728280</xdr:rowOff>
    </xdr:to>
    <xdr:sp>
      <xdr:nvSpPr>
        <xdr:cNvPr id="223" name="Isosceles Triangle 27"/>
        <xdr:cNvSpPr/>
      </xdr:nvSpPr>
      <xdr:spPr>
        <a:xfrm>
          <a:off x="13731840" y="17303040"/>
          <a:ext cx="144576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37</xdr:col>
      <xdr:colOff>133920</xdr:colOff>
      <xdr:row>173</xdr:row>
      <xdr:rowOff>0</xdr:rowOff>
    </xdr:from>
    <xdr:to>
      <xdr:col>77</xdr:col>
      <xdr:colOff>158760</xdr:colOff>
      <xdr:row>173</xdr:row>
      <xdr:rowOff>728280</xdr:rowOff>
    </xdr:to>
    <xdr:sp>
      <xdr:nvSpPr>
        <xdr:cNvPr id="224" name="Isosceles Triangle 28"/>
        <xdr:cNvSpPr/>
      </xdr:nvSpPr>
      <xdr:spPr>
        <a:xfrm>
          <a:off x="13244760" y="34199280"/>
          <a:ext cx="1488600" cy="728280"/>
        </a:xfrm>
        <a:prstGeom prst="triangle">
          <a:avLst>
            <a:gd name="adj" fmla="val 50000"/>
          </a:avLst>
        </a:prstGeom>
        <a:solidFill>
          <a:schemeClr val="lt2">
            <a:lumMod val="25000"/>
          </a:schemeClr>
        </a:solidFill>
        <a:ln w="28440">
          <a:solidFill>
            <a:schemeClr val="accent2">
              <a:lumMod val="75000"/>
            </a:schemeClr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0" rIns="0" tIns="0" bIns="0" anchor="ctr">
          <a:noAutofit/>
        </a:bodyPr>
        <a:p>
          <a:pPr algn="ctr">
            <a:lnSpc>
              <a:spcPct val="100000"/>
            </a:lnSpc>
          </a:pPr>
          <a:r>
            <a:rPr b="0" lang="si-LK" sz="1100" strike="noStrike" u="none">
              <a:solidFill>
                <a:schemeClr val="lt1"/>
              </a:solidFill>
              <a:effectLst/>
              <a:uFillTx/>
              <a:latin typeface="Calibri"/>
            </a:rPr>
            <a:t>දත්ත සියල්ල මකා දැමීම</a:t>
          </a:r>
          <a:endParaRPr b="0" lang="en-GB" sz="1100" strike="noStrike" u="none">
            <a:effectLst/>
            <a:uFillTx/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negzonal.je1003@gmail.com" TargetMode="External"/><Relationship Id="rId2" Type="http://schemas.openxmlformats.org/officeDocument/2006/relationships/hyperlink" Target="mailto:negzonal.je1005@gmail.com" TargetMode="External"/><Relationship Id="rId3" Type="http://schemas.openxmlformats.org/officeDocument/2006/relationships/hyperlink" Target="mailto:negzonal.je1008@gmail.com" TargetMode="External"/><Relationship Id="rId4" Type="http://schemas.openxmlformats.org/officeDocument/2006/relationships/hyperlink" Target="mailto:negzonal.je1019@gmail.com" TargetMode="External"/><Relationship Id="rId5" Type="http://schemas.openxmlformats.org/officeDocument/2006/relationships/hyperlink" Target="mailto:negzonal.ng1340@gmail.com" TargetMode="External"/><Relationship Id="rId6" Type="http://schemas.openxmlformats.org/officeDocument/2006/relationships/hyperlink" Target="mailto:negzonal.ng1341@gmail.com" TargetMode="External"/><Relationship Id="rId7" Type="http://schemas.openxmlformats.org/officeDocument/2006/relationships/hyperlink" Target="mailto:negzonal.ng1342@gmail.com" TargetMode="External"/><Relationship Id="rId8" Type="http://schemas.openxmlformats.org/officeDocument/2006/relationships/hyperlink" Target="mailto:negzonal.ng1343@gmail.com" TargetMode="External"/><Relationship Id="rId9" Type="http://schemas.openxmlformats.org/officeDocument/2006/relationships/hyperlink" Target="mailto:negzonal.ng1344@gmail.com" TargetMode="External"/><Relationship Id="rId10" Type="http://schemas.openxmlformats.org/officeDocument/2006/relationships/hyperlink" Target="mailto:negzonal.ng1345@gmail.com" TargetMode="External"/><Relationship Id="rId11" Type="http://schemas.openxmlformats.org/officeDocument/2006/relationships/hyperlink" Target="mailto:negzonal.ng1346@gmail.com" TargetMode="External"/><Relationship Id="rId12" Type="http://schemas.openxmlformats.org/officeDocument/2006/relationships/hyperlink" Target="mailto:negzonal.ng01347@gmail.com" TargetMode="External"/><Relationship Id="rId13" Type="http://schemas.openxmlformats.org/officeDocument/2006/relationships/hyperlink" Target="mailto:negzonal.ng1349@gmail.com" TargetMode="External"/><Relationship Id="rId14" Type="http://schemas.openxmlformats.org/officeDocument/2006/relationships/hyperlink" Target="mailto:negzonal.ng01350@gmail.com" TargetMode="External"/><Relationship Id="rId15" Type="http://schemas.openxmlformats.org/officeDocument/2006/relationships/hyperlink" Target="mailto:negzonal.ng1352@gmail.com" TargetMode="External"/><Relationship Id="rId16" Type="http://schemas.openxmlformats.org/officeDocument/2006/relationships/hyperlink" Target="mailto:negzonal.ng1354@gmail.com" TargetMode="External"/><Relationship Id="rId17" Type="http://schemas.openxmlformats.org/officeDocument/2006/relationships/hyperlink" Target="mailto:negzonal.ng1355@gmail.com" TargetMode="External"/><Relationship Id="rId18" Type="http://schemas.openxmlformats.org/officeDocument/2006/relationships/hyperlink" Target="mailto:negzonal.ng1356@gmail.com" TargetMode="External"/><Relationship Id="rId19" Type="http://schemas.openxmlformats.org/officeDocument/2006/relationships/hyperlink" Target="mailto:negzonal.ng1357@gmail.com" TargetMode="External"/><Relationship Id="rId20" Type="http://schemas.openxmlformats.org/officeDocument/2006/relationships/hyperlink" Target="mailto:negzonal.ng1358@gmail.com" TargetMode="External"/><Relationship Id="rId21" Type="http://schemas.openxmlformats.org/officeDocument/2006/relationships/hyperlink" Target="mailto:negzonal.ng1359@gmail.com" TargetMode="External"/><Relationship Id="rId22" Type="http://schemas.openxmlformats.org/officeDocument/2006/relationships/hyperlink" Target="mailto:negzonal.ng01360@gmail.com" TargetMode="External"/><Relationship Id="rId23" Type="http://schemas.openxmlformats.org/officeDocument/2006/relationships/hyperlink" Target="mailto:negzonal.ng1361@gmail.com" TargetMode="External"/><Relationship Id="rId24" Type="http://schemas.openxmlformats.org/officeDocument/2006/relationships/hyperlink" Target="mailto:negzonal.ng1362@gmail.com" TargetMode="External"/><Relationship Id="rId25" Type="http://schemas.openxmlformats.org/officeDocument/2006/relationships/hyperlink" Target="mailto:negzonal.ng1363@gmail.com" TargetMode="External"/><Relationship Id="rId26" Type="http://schemas.openxmlformats.org/officeDocument/2006/relationships/hyperlink" Target="mailto:negzonal.ng1364@gmail.com" TargetMode="External"/><Relationship Id="rId27" Type="http://schemas.openxmlformats.org/officeDocument/2006/relationships/hyperlink" Target="mailto:negzonal.ng1365@gmail.com" TargetMode="External"/><Relationship Id="rId28" Type="http://schemas.openxmlformats.org/officeDocument/2006/relationships/hyperlink" Target="mailto:negzonal.ng1366@gmail.com" TargetMode="External"/><Relationship Id="rId29" Type="http://schemas.openxmlformats.org/officeDocument/2006/relationships/hyperlink" Target="mailto:negzonal.ng1367@gmail.com" TargetMode="External"/><Relationship Id="rId30" Type="http://schemas.openxmlformats.org/officeDocument/2006/relationships/hyperlink" Target="mailto:negzonal.ng1369@gmail.com" TargetMode="External"/><Relationship Id="rId31" Type="http://schemas.openxmlformats.org/officeDocument/2006/relationships/hyperlink" Target="mailto:negzonal.ng1370@gmail.com" TargetMode="External"/><Relationship Id="rId32" Type="http://schemas.openxmlformats.org/officeDocument/2006/relationships/hyperlink" Target="mailto:negzonal.ng1371@gmail.com" TargetMode="External"/><Relationship Id="rId33" Type="http://schemas.openxmlformats.org/officeDocument/2006/relationships/hyperlink" Target="mailto:negzonal.ng1372@gmail.com" TargetMode="External"/><Relationship Id="rId34" Type="http://schemas.openxmlformats.org/officeDocument/2006/relationships/hyperlink" Target="mailto:negzonal.ka1373@gmail.com" TargetMode="External"/><Relationship Id="rId35" Type="http://schemas.openxmlformats.org/officeDocument/2006/relationships/hyperlink" Target="mailto:negzonal.ka1374@gmail.com" TargetMode="External"/><Relationship Id="rId36" Type="http://schemas.openxmlformats.org/officeDocument/2006/relationships/hyperlink" Target="mailto:negzonal.ka1375@gmail.com" TargetMode="External"/><Relationship Id="rId37" Type="http://schemas.openxmlformats.org/officeDocument/2006/relationships/hyperlink" Target="mailto:negzonal.ka1376@gmail.com" TargetMode="External"/><Relationship Id="rId38" Type="http://schemas.openxmlformats.org/officeDocument/2006/relationships/hyperlink" Target="mailto:negzonal.ka1378@gmail.com" TargetMode="External"/><Relationship Id="rId39" Type="http://schemas.openxmlformats.org/officeDocument/2006/relationships/hyperlink" Target="mailto:negzonal.ka1379@gmail.com" TargetMode="External"/><Relationship Id="rId40" Type="http://schemas.openxmlformats.org/officeDocument/2006/relationships/hyperlink" Target="mailto:negzonal.ka1380@gmail.com" TargetMode="External"/><Relationship Id="rId41" Type="http://schemas.openxmlformats.org/officeDocument/2006/relationships/hyperlink" Target="mailto:negzonal.ka1383@gmail.com" TargetMode="External"/><Relationship Id="rId42" Type="http://schemas.openxmlformats.org/officeDocument/2006/relationships/hyperlink" Target="mailto:negzonal.ka1384@gmail.com" TargetMode="External"/><Relationship Id="rId43" Type="http://schemas.openxmlformats.org/officeDocument/2006/relationships/hyperlink" Target="mailto:negzonal.ka1385@gmail.com" TargetMode="External"/><Relationship Id="rId44" Type="http://schemas.openxmlformats.org/officeDocument/2006/relationships/hyperlink" Target="mailto:negzonal.ka1387@gmail.com" TargetMode="External"/><Relationship Id="rId45" Type="http://schemas.openxmlformats.org/officeDocument/2006/relationships/hyperlink" Target="mailto:negzonal.ka1388@gmail.com" TargetMode="External"/><Relationship Id="rId46" Type="http://schemas.openxmlformats.org/officeDocument/2006/relationships/hyperlink" Target="mailto:negzonal.ka1390@gmail.com" TargetMode="External"/><Relationship Id="rId47" Type="http://schemas.openxmlformats.org/officeDocument/2006/relationships/hyperlink" Target="mailto:negzonal.ka1391@gmail.com" TargetMode="External"/><Relationship Id="rId48" Type="http://schemas.openxmlformats.org/officeDocument/2006/relationships/hyperlink" Target="mailto:negzonal.ka1392@gmail.com" TargetMode="External"/><Relationship Id="rId49" Type="http://schemas.openxmlformats.org/officeDocument/2006/relationships/hyperlink" Target="mailto:negzonal.ka1393@gmail.com" TargetMode="External"/><Relationship Id="rId50" Type="http://schemas.openxmlformats.org/officeDocument/2006/relationships/hyperlink" Target="mailto:negzonal.ka1394@gmail.com" TargetMode="External"/><Relationship Id="rId51" Type="http://schemas.openxmlformats.org/officeDocument/2006/relationships/hyperlink" Target="mailto:negzonal.ka1395@gmail.com" TargetMode="External"/><Relationship Id="rId52" Type="http://schemas.openxmlformats.org/officeDocument/2006/relationships/hyperlink" Target="mailto:negzonal.ka1396@gmail.com" TargetMode="External"/><Relationship Id="rId53" Type="http://schemas.openxmlformats.org/officeDocument/2006/relationships/hyperlink" Target="mailto:negzonal.ka1400@gmail.com" TargetMode="External"/><Relationship Id="rId54" Type="http://schemas.openxmlformats.org/officeDocument/2006/relationships/hyperlink" Target="mailto:negzonal.ka1401@gmail.com" TargetMode="External"/><Relationship Id="rId55" Type="http://schemas.openxmlformats.org/officeDocument/2006/relationships/hyperlink" Target="mailto:negzonal.ka1403@gmail.com" TargetMode="External"/><Relationship Id="rId56" Type="http://schemas.openxmlformats.org/officeDocument/2006/relationships/hyperlink" Target="mailto:negzonal.ka1404@gmail.com" TargetMode="External"/><Relationship Id="rId57" Type="http://schemas.openxmlformats.org/officeDocument/2006/relationships/hyperlink" Target="mailto:negzonal.ka1406@gmail.com" TargetMode="External"/><Relationship Id="rId58" Type="http://schemas.openxmlformats.org/officeDocument/2006/relationships/hyperlink" Target="mailto:negzonal.ka1407@gmail.com" TargetMode="External"/><Relationship Id="rId59" Type="http://schemas.openxmlformats.org/officeDocument/2006/relationships/hyperlink" Target="mailto:negzonal.ka1408@gmail.com" TargetMode="External"/><Relationship Id="rId60" Type="http://schemas.openxmlformats.org/officeDocument/2006/relationships/hyperlink" Target="mailto:negzonal.ka1409@gmail.com" TargetMode="External"/><Relationship Id="rId61" Type="http://schemas.openxmlformats.org/officeDocument/2006/relationships/hyperlink" Target="mailto:negzonal.ka1410@gmail.com" TargetMode="External"/><Relationship Id="rId62" Type="http://schemas.openxmlformats.org/officeDocument/2006/relationships/hyperlink" Target="mailto:negzonal.ka1411@gmail.com" TargetMode="External"/><Relationship Id="rId63" Type="http://schemas.openxmlformats.org/officeDocument/2006/relationships/hyperlink" Target="mailto:negzonal.ka1412@gmail.com" TargetMode="External"/><Relationship Id="rId64" Type="http://schemas.openxmlformats.org/officeDocument/2006/relationships/hyperlink" Target="mailto:negzonal.ka1413@gmail.com" TargetMode="External"/><Relationship Id="rId65" Type="http://schemas.openxmlformats.org/officeDocument/2006/relationships/hyperlink" Target="mailto:negzonal.ka1414@gmail.com" TargetMode="External"/><Relationship Id="rId66" Type="http://schemas.openxmlformats.org/officeDocument/2006/relationships/hyperlink" Target="mailto:negzonal.ka1417@gmail.com" TargetMode="External"/><Relationship Id="rId67" Type="http://schemas.openxmlformats.org/officeDocument/2006/relationships/hyperlink" Target="mailto:negzonal.ka1418@gmail.com" TargetMode="External"/><Relationship Id="rId68" Type="http://schemas.openxmlformats.org/officeDocument/2006/relationships/hyperlink" Target="mailto:negzonal.ka1419@gmail.com" TargetMode="External"/><Relationship Id="rId69" Type="http://schemas.openxmlformats.org/officeDocument/2006/relationships/hyperlink" Target="mailto:negzonal.ka1420@gmail.com" TargetMode="External"/><Relationship Id="rId70" Type="http://schemas.openxmlformats.org/officeDocument/2006/relationships/hyperlink" Target="mailto:negzonal.je1537@gmail.com" TargetMode="External"/><Relationship Id="rId71" Type="http://schemas.openxmlformats.org/officeDocument/2006/relationships/hyperlink" Target="mailto:negzonal.je1538@gmail.com" TargetMode="External"/><Relationship Id="rId72" Type="http://schemas.openxmlformats.org/officeDocument/2006/relationships/hyperlink" Target="mailto:negzonal.je1539@gmail.com" TargetMode="External"/><Relationship Id="rId73" Type="http://schemas.openxmlformats.org/officeDocument/2006/relationships/hyperlink" Target="mailto:negzonal.je1540@gmail.com" TargetMode="External"/><Relationship Id="rId74" Type="http://schemas.openxmlformats.org/officeDocument/2006/relationships/hyperlink" Target="mailto:negzonal.je1541@gmail.com" TargetMode="External"/><Relationship Id="rId75" Type="http://schemas.openxmlformats.org/officeDocument/2006/relationships/hyperlink" Target="mailto:negzonal.je1542@gmail.com" TargetMode="External"/><Relationship Id="rId76" Type="http://schemas.openxmlformats.org/officeDocument/2006/relationships/hyperlink" Target="mailto:negzonal.je1543@gmail.com" TargetMode="External"/><Relationship Id="rId77" Type="http://schemas.openxmlformats.org/officeDocument/2006/relationships/hyperlink" Target="mailto:negzonal.je1544@gmail.com" TargetMode="External"/><Relationship Id="rId78" Type="http://schemas.openxmlformats.org/officeDocument/2006/relationships/hyperlink" Target="mailto:negzonal.je1545@gmail.com" TargetMode="External"/><Relationship Id="rId79" Type="http://schemas.openxmlformats.org/officeDocument/2006/relationships/hyperlink" Target="mailto:negzonal.je1546@gmail.com" TargetMode="External"/><Relationship Id="rId80" Type="http://schemas.openxmlformats.org/officeDocument/2006/relationships/hyperlink" Target="mailto:negzonal.je1547@gmail.com" TargetMode="External"/><Relationship Id="rId81" Type="http://schemas.openxmlformats.org/officeDocument/2006/relationships/hyperlink" Target="mailto:negzonal.je1548@gmail.com" TargetMode="External"/><Relationship Id="rId82" Type="http://schemas.openxmlformats.org/officeDocument/2006/relationships/hyperlink" Target="mailto:negzonal.je1549@gmail.com" TargetMode="External"/><Relationship Id="rId83" Type="http://schemas.openxmlformats.org/officeDocument/2006/relationships/hyperlink" Target="mailto:negzonal.je1550@gmail.com" TargetMode="External"/><Relationship Id="rId84" Type="http://schemas.openxmlformats.org/officeDocument/2006/relationships/hyperlink" Target="mailto:negzonal.je1551@gmail.com" TargetMode="External"/><Relationship Id="rId85" Type="http://schemas.openxmlformats.org/officeDocument/2006/relationships/hyperlink" Target="mailto:negzonal.je1552@gmail.com" TargetMode="External"/><Relationship Id="rId86" Type="http://schemas.openxmlformats.org/officeDocument/2006/relationships/hyperlink" Target="mailto:negzonal.je1553@gmail.com" TargetMode="External"/><Relationship Id="rId87" Type="http://schemas.openxmlformats.org/officeDocument/2006/relationships/hyperlink" Target="mailto:negzonal.je1554@gmail.com" TargetMode="External"/><Relationship Id="rId88" Type="http://schemas.openxmlformats.org/officeDocument/2006/relationships/hyperlink" Target="mailto:negzonal.je1555@gmail.com" TargetMode="External"/><Relationship Id="rId89" Type="http://schemas.openxmlformats.org/officeDocument/2006/relationships/hyperlink" Target="mailto:negzonal.je1556@gmail.com" TargetMode="External"/><Relationship Id="rId90" Type="http://schemas.openxmlformats.org/officeDocument/2006/relationships/hyperlink" Target="mailto:negzonal.je1557@gmail.com" TargetMode="External"/><Relationship Id="rId91" Type="http://schemas.openxmlformats.org/officeDocument/2006/relationships/hyperlink" Target="mailto:negzonal.je1558@gmail.com" TargetMode="External"/><Relationship Id="rId92" Type="http://schemas.openxmlformats.org/officeDocument/2006/relationships/hyperlink" Target="mailto:negzonal.je1559@gmail.com" TargetMode="External"/><Relationship Id="rId93" Type="http://schemas.openxmlformats.org/officeDocument/2006/relationships/hyperlink" Target="mailto:negzonal.je1560@gmail.com" TargetMode="External"/><Relationship Id="rId94" Type="http://schemas.openxmlformats.org/officeDocument/2006/relationships/hyperlink" Target="mailto:negzonal.je1561@gmail.com" TargetMode="External"/><Relationship Id="rId95" Type="http://schemas.openxmlformats.org/officeDocument/2006/relationships/hyperlink" Target="mailto:negzonal.je1562@gmail.com" TargetMode="External"/><Relationship Id="rId96" Type="http://schemas.openxmlformats.org/officeDocument/2006/relationships/hyperlink" Target="mailto:negzonal.je1564@gmail.com" TargetMode="External"/><Relationship Id="rId97" Type="http://schemas.openxmlformats.org/officeDocument/2006/relationships/hyperlink" Target="mailto:negzonal.je1566@gmail.com" TargetMode="External"/><Relationship Id="rId98" Type="http://schemas.openxmlformats.org/officeDocument/2006/relationships/hyperlink" Target="mailto:negzonal.je1567@gmail.com" TargetMode="External"/><Relationship Id="rId99" Type="http://schemas.openxmlformats.org/officeDocument/2006/relationships/hyperlink" Target="mailto:negzonal.je1569@gmail.com" TargetMode="External"/><Relationship Id="rId100" Type="http://schemas.openxmlformats.org/officeDocument/2006/relationships/hyperlink" Target="mailto:negzonal.je1570@gmail.com" TargetMode="External"/><Relationship Id="rId101" Type="http://schemas.openxmlformats.org/officeDocument/2006/relationships/hyperlink" Target="mailto:negzonal.je1571@gmail.com" TargetMode="External"/><Relationship Id="rId102" Type="http://schemas.openxmlformats.org/officeDocument/2006/relationships/hyperlink" Target="mailto:negzonal.je1572@gmail.com" TargetMode="External"/><Relationship Id="rId103" Type="http://schemas.openxmlformats.org/officeDocument/2006/relationships/hyperlink" Target="mailto:negzonal.je1573@gmail.com" TargetMode="External"/><Relationship Id="rId104" Type="http://schemas.openxmlformats.org/officeDocument/2006/relationships/hyperlink" Target="mailto:negzonal.je1574@gmail.com" TargetMode="External"/><Relationship Id="rId105" Type="http://schemas.openxmlformats.org/officeDocument/2006/relationships/hyperlink" Target="mailto:negzonal.ng1575@gmail.com" TargetMode="External"/><Relationship Id="rId106" Type="http://schemas.openxmlformats.org/officeDocument/2006/relationships/hyperlink" Target="mailto:negzonal.ng1576@gmail.com" TargetMode="External"/><Relationship Id="rId107" Type="http://schemas.openxmlformats.org/officeDocument/2006/relationships/hyperlink" Target="mailto:negzonal.ng1578@gmail.com" TargetMode="External"/><Relationship Id="rId108" Type="http://schemas.openxmlformats.org/officeDocument/2006/relationships/hyperlink" Target="mailto:negzonal.ka1583@gmail.com" TargetMode="External"/><Relationship Id="rId109" Type="http://schemas.openxmlformats.org/officeDocument/2006/relationships/hyperlink" Target="mailto:negzonal.ka1584@gmail.com" TargetMode="External"/><Relationship Id="rId110" Type="http://schemas.openxmlformats.org/officeDocument/2006/relationships/hyperlink" Target="mailto:negzonal.je1610@gmail.com" TargetMode="External"/><Relationship Id="rId111" Type="http://schemas.openxmlformats.org/officeDocument/2006/relationships/hyperlink" Target="mailto:negzonal.ka1612@gmail.com" TargetMode="Externa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O290"/>
  <sheetViews>
    <sheetView showFormulas="false" showGridLines="false" showRowColHeaders="true" showZeros="true" rightToLeft="false" tabSelected="true" showOutlineSymbols="true" defaultGridColor="true" view="normal" topLeftCell="A1" colorId="64" zoomScale="118" zoomScaleNormal="118" zoomScalePageLayoutView="100" workbookViewId="0">
      <selection pane="topLeft" activeCell="A1" activeCellId="0" sqref="A1"/>
    </sheetView>
  </sheetViews>
  <sheetFormatPr defaultColWidth="8.88671875" defaultRowHeight="9.75" customHeight="true" zeroHeight="false" outlineLevelRow="0" outlineLevelCol="0"/>
  <cols>
    <col collapsed="false" customWidth="true" hidden="false" outlineLevel="0" max="1" min="1" style="1" width="3.77"/>
    <col collapsed="false" customWidth="true" hidden="false" outlineLevel="0" max="2" min="2" style="1" width="27"/>
    <col collapsed="false" customWidth="true" hidden="false" outlineLevel="0" max="4" min="3" style="1" width="4.33"/>
    <col collapsed="false" customWidth="true" hidden="false" outlineLevel="0" max="38" min="5" style="1" width="4.44"/>
    <col collapsed="false" customWidth="true" hidden="false" outlineLevel="0" max="39" min="39" style="1" width="3.77"/>
    <col collapsed="false" customWidth="true" hidden="false" outlineLevel="0" max="40" min="40" style="1" width="3.34"/>
    <col collapsed="false" customWidth="true" hidden="false" outlineLevel="0" max="41" min="41" style="1" width="3.67"/>
    <col collapsed="false" customWidth="true" hidden="false" outlineLevel="0" max="74" min="42" style="1" width="3.77"/>
    <col collapsed="false" customWidth="true" hidden="false" outlineLevel="0" max="75" min="75" style="1" width="1.77"/>
    <col collapsed="false" customWidth="true" hidden="false" outlineLevel="0" max="80" min="76" style="1" width="2.77"/>
    <col collapsed="false" customWidth="true" hidden="false" outlineLevel="0" max="82" min="81" style="1" width="2.56"/>
    <col collapsed="false" customWidth="true" hidden="false" outlineLevel="0" max="83" min="83" style="1" width="11"/>
    <col collapsed="false" customWidth="true" hidden="false" outlineLevel="0" max="84" min="84" style="2" width="4.56"/>
    <col collapsed="false" customWidth="true" hidden="false" outlineLevel="0" max="85" min="85" style="2" width="32.44"/>
    <col collapsed="false" customWidth="true" hidden="false" outlineLevel="0" max="124" min="86" style="2" width="4.33"/>
    <col collapsed="false" customWidth="true" hidden="true" outlineLevel="0" max="158" min="125" style="2" width="4.33"/>
    <col collapsed="false" customWidth="true" hidden="false" outlineLevel="0" max="165" min="159" style="2" width="4.33"/>
    <col collapsed="false" customWidth="true" hidden="false" outlineLevel="0" max="166" min="166" style="2" width="11"/>
    <col collapsed="false" customWidth="true" hidden="false" outlineLevel="0" max="167" min="167" style="2" width="3.77"/>
    <col collapsed="false" customWidth="true" hidden="false" outlineLevel="0" max="168" min="168" style="2" width="32.44"/>
    <col collapsed="false" customWidth="true" hidden="false" outlineLevel="0" max="207" min="169" style="2" width="4.33"/>
    <col collapsed="false" customWidth="true" hidden="true" outlineLevel="0" max="241" min="208" style="2" width="4.33"/>
    <col collapsed="false" customWidth="true" hidden="false" outlineLevel="0" max="248" min="242" style="2" width="4.33"/>
    <col collapsed="false" customWidth="false" hidden="false" outlineLevel="0" max="16384" min="249" style="2" width="8.88"/>
  </cols>
  <sheetData>
    <row r="1" customFormat="false" ht="15" hidden="false" customHeight="true" outlineLevel="0" collapsed="false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BX1" s="3"/>
      <c r="BY1" s="3"/>
      <c r="BZ1" s="3"/>
      <c r="CA1" s="3"/>
      <c r="CB1" s="3"/>
      <c r="CC1" s="3"/>
      <c r="CD1" s="3"/>
      <c r="CE1" s="3"/>
    </row>
    <row r="2" customFormat="false" ht="15" hidden="false" customHeight="true" outlineLevel="0" collapsed="false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BX2" s="3"/>
      <c r="BY2" s="3"/>
      <c r="BZ2" s="3"/>
      <c r="CA2" s="3"/>
      <c r="CB2" s="3"/>
      <c r="CC2" s="3"/>
      <c r="CD2" s="3"/>
      <c r="CE2" s="3"/>
    </row>
    <row r="3" s="1" customFormat="true" ht="60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5"/>
      <c r="IO3" s="6"/>
    </row>
    <row r="4" s="1" customFormat="true" ht="15" hidden="false" customHeight="true" outlineLevel="0" collapsed="false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8"/>
      <c r="IO4" s="6"/>
    </row>
    <row r="5" s="1" customFormat="true" ht="15" hidden="false" customHeight="false" outlineLevel="0" collapsed="false">
      <c r="A5" s="9"/>
      <c r="B5" s="9"/>
      <c r="C5" s="9"/>
      <c r="D5" s="9"/>
      <c r="E5" s="10" t="s">
        <v>0</v>
      </c>
      <c r="F5" s="10"/>
      <c r="G5" s="10"/>
      <c r="H5" s="11" t="e">
        <f aca="false">'විෂය තොරතුරු'!J5</f>
        <v>#N/A</v>
      </c>
      <c r="I5" s="11"/>
      <c r="J5" s="11"/>
      <c r="K5" s="11"/>
      <c r="L5" s="11"/>
      <c r="M5" s="11"/>
      <c r="N5" s="11"/>
      <c r="O5" s="11"/>
      <c r="P5" s="12"/>
      <c r="Q5" s="9"/>
      <c r="R5" s="9"/>
      <c r="S5" s="13" t="s">
        <v>1</v>
      </c>
      <c r="T5" s="9"/>
      <c r="U5" s="9"/>
      <c r="V5" s="9"/>
      <c r="W5" s="9"/>
      <c r="X5" s="9"/>
      <c r="Y5" s="9"/>
      <c r="Z5" s="14"/>
      <c r="AA5" s="14"/>
      <c r="AB5" s="14"/>
      <c r="AC5" s="14"/>
      <c r="AD5" s="14"/>
      <c r="AE5" s="14"/>
      <c r="AF5" s="14"/>
      <c r="AG5" s="15" t="s">
        <v>2</v>
      </c>
      <c r="AH5" s="15"/>
      <c r="AI5" s="15" t="s">
        <v>3</v>
      </c>
      <c r="AJ5" s="15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16"/>
      <c r="FK5" s="17"/>
      <c r="FL5" s="17"/>
      <c r="FM5" s="17"/>
      <c r="FN5" s="17"/>
      <c r="FO5" s="18" t="s">
        <v>0</v>
      </c>
      <c r="FP5" s="18"/>
      <c r="FQ5" s="18"/>
      <c r="FR5" s="18" t="e">
        <f aca="false">H90</f>
        <v>#N/A</v>
      </c>
      <c r="FS5" s="18"/>
      <c r="FT5" s="18"/>
      <c r="FU5" s="18"/>
      <c r="FV5" s="18"/>
      <c r="FW5" s="18"/>
      <c r="FX5" s="18"/>
      <c r="FY5" s="18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9"/>
      <c r="GK5" s="19"/>
      <c r="GL5" s="19"/>
      <c r="GM5" s="19"/>
      <c r="GN5" s="19"/>
      <c r="GO5" s="19"/>
      <c r="GP5" s="19"/>
      <c r="GQ5" s="20" t="s">
        <v>2</v>
      </c>
      <c r="GR5" s="20"/>
      <c r="GS5" s="21" t="s">
        <v>3</v>
      </c>
      <c r="GT5" s="21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22"/>
    </row>
    <row r="6" s="1" customFormat="true" ht="17.35" hidden="false" customHeight="false" outlineLevel="0" collapsed="false">
      <c r="A6" s="9"/>
      <c r="B6" s="23" t="s">
        <v>4</v>
      </c>
      <c r="C6" s="9"/>
      <c r="D6" s="9"/>
      <c r="E6" s="10" t="s">
        <v>5</v>
      </c>
      <c r="F6" s="10"/>
      <c r="G6" s="10"/>
      <c r="H6" s="24" t="n">
        <f aca="false">'විෂය තොරතුරු'!J6</f>
        <v>11</v>
      </c>
      <c r="I6" s="24" t="s">
        <v>1</v>
      </c>
      <c r="J6" s="24"/>
      <c r="K6" s="24"/>
      <c r="L6" s="25"/>
      <c r="M6" s="25"/>
      <c r="N6" s="25"/>
      <c r="O6" s="25"/>
      <c r="P6" s="12"/>
      <c r="Q6" s="9"/>
      <c r="R6" s="9"/>
      <c r="S6" s="26" t="s">
        <v>6</v>
      </c>
      <c r="T6" s="9"/>
      <c r="U6" s="27" t="s">
        <v>7</v>
      </c>
      <c r="V6" s="27"/>
      <c r="W6" s="27"/>
      <c r="X6" s="27"/>
      <c r="Y6" s="9"/>
      <c r="Z6" s="28" t="s">
        <v>8</v>
      </c>
      <c r="AA6" s="28"/>
      <c r="AB6" s="28"/>
      <c r="AC6" s="28"/>
      <c r="AD6" s="28"/>
      <c r="AE6" s="28"/>
      <c r="AF6" s="28"/>
      <c r="AG6" s="29" t="str">
        <f aca="false">IF($B$15="","",COUNTIF($CE$15:$CE$64,"6/3 සමත්"))</f>
        <v/>
      </c>
      <c r="AH6" s="29"/>
      <c r="AI6" s="30" t="str">
        <f aca="false">IF($B$15="","",(AG6/$U$7)*100)</f>
        <v/>
      </c>
      <c r="AJ6" s="30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16"/>
      <c r="FK6" s="17"/>
      <c r="FL6" s="17"/>
      <c r="FM6" s="17"/>
      <c r="FN6" s="17"/>
      <c r="FO6" s="18" t="s">
        <v>5</v>
      </c>
      <c r="FP6" s="18"/>
      <c r="FQ6" s="18"/>
      <c r="FR6" s="31" t="n">
        <f aca="false">H91</f>
        <v>11</v>
      </c>
      <c r="FS6" s="31" t="s">
        <v>1</v>
      </c>
      <c r="FT6" s="31"/>
      <c r="FU6" s="31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32" t="s">
        <v>8</v>
      </c>
      <c r="GK6" s="32"/>
      <c r="GL6" s="32"/>
      <c r="GM6" s="32"/>
      <c r="GN6" s="32"/>
      <c r="GO6" s="32"/>
      <c r="GP6" s="32"/>
      <c r="GQ6" s="20" t="n">
        <f aca="false">IF($FL$15="","",COUNTIF($IO$15:$IO$64,"6/3 සමත්"))</f>
        <v>6</v>
      </c>
      <c r="GR6" s="20"/>
      <c r="GS6" s="33" t="n">
        <f aca="false">IF($FL$15="","",(GQ6/(50-(COUNTIF($FL$15:$FL$64,""))))*100)</f>
        <v>12.5</v>
      </c>
      <c r="GT6" s="33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22"/>
    </row>
    <row r="7" s="1" customFormat="true" ht="17.35" hidden="false" customHeight="false" outlineLevel="0" collapsed="false">
      <c r="A7" s="9"/>
      <c r="B7" s="23"/>
      <c r="C7" s="9"/>
      <c r="D7" s="9"/>
      <c r="E7" s="10" t="s">
        <v>9</v>
      </c>
      <c r="F7" s="10"/>
      <c r="G7" s="10"/>
      <c r="H7" s="11" t="str">
        <f aca="false">'විෂය තොරතුරු'!J9</f>
        <v/>
      </c>
      <c r="I7" s="11"/>
      <c r="J7" s="24"/>
      <c r="K7" s="24"/>
      <c r="L7" s="25"/>
      <c r="M7" s="25"/>
      <c r="N7" s="25"/>
      <c r="O7" s="25"/>
      <c r="P7" s="12"/>
      <c r="Q7" s="9"/>
      <c r="R7" s="9"/>
      <c r="S7" s="34" t="s">
        <v>10</v>
      </c>
      <c r="T7" s="9"/>
      <c r="U7" s="27" t="n">
        <f aca="false">IF($B$15="",0,50-COUNTIF($B$15:$B$64,""))</f>
        <v>0</v>
      </c>
      <c r="V7" s="27"/>
      <c r="W7" s="27"/>
      <c r="X7" s="27"/>
      <c r="Y7" s="9"/>
      <c r="Z7" s="28" t="s">
        <v>11</v>
      </c>
      <c r="AA7" s="28"/>
      <c r="AB7" s="28"/>
      <c r="AC7" s="28"/>
      <c r="AD7" s="28"/>
      <c r="AE7" s="28"/>
      <c r="AF7" s="28"/>
      <c r="AG7" s="35" t="str">
        <f aca="false">IF($B$15="","",COUNTIF($CE$15:$CE$64,"5/3 සමත්"))</f>
        <v/>
      </c>
      <c r="AH7" s="35"/>
      <c r="AI7" s="36" t="str">
        <f aca="false">IF($B$15="","",(AG7/$U$7)*100)</f>
        <v/>
      </c>
      <c r="AJ7" s="36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16"/>
      <c r="FK7" s="17"/>
      <c r="FL7" s="17"/>
      <c r="FM7" s="17"/>
      <c r="FN7" s="17"/>
      <c r="FO7" s="18" t="s">
        <v>9</v>
      </c>
      <c r="FP7" s="18"/>
      <c r="FQ7" s="18"/>
      <c r="FR7" s="18" t="str">
        <f aca="false">H92</f>
        <v/>
      </c>
      <c r="FS7" s="18"/>
      <c r="FT7" s="31"/>
      <c r="FU7" s="31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32" t="s">
        <v>11</v>
      </c>
      <c r="GK7" s="32"/>
      <c r="GL7" s="32"/>
      <c r="GM7" s="32"/>
      <c r="GN7" s="32"/>
      <c r="GO7" s="32"/>
      <c r="GP7" s="32"/>
      <c r="GQ7" s="20" t="n">
        <f aca="false">IF($FL$15="","",COUNTIF($IO$15:$IO$64,"5/3 සමත්"))</f>
        <v>8</v>
      </c>
      <c r="GR7" s="20"/>
      <c r="GS7" s="33" t="n">
        <f aca="false">IF($FL$15="","",(GQ7/(50-(COUNTIF($FL$15:$FL$64,""))))*100)</f>
        <v>16.6666666666667</v>
      </c>
      <c r="GT7" s="33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22"/>
    </row>
    <row r="8" s="1" customFormat="true" ht="15" hidden="false" customHeight="false" outlineLevel="0" collapsed="false">
      <c r="A8" s="9"/>
      <c r="B8" s="23"/>
      <c r="C8" s="9"/>
      <c r="D8" s="9"/>
      <c r="E8" s="10" t="s">
        <v>12</v>
      </c>
      <c r="F8" s="10"/>
      <c r="G8" s="10"/>
      <c r="H8" s="11" t="s">
        <v>13</v>
      </c>
      <c r="I8" s="11"/>
      <c r="J8" s="24"/>
      <c r="K8" s="24"/>
      <c r="L8" s="25"/>
      <c r="M8" s="25"/>
      <c r="N8" s="25"/>
      <c r="O8" s="25"/>
      <c r="P8" s="12"/>
      <c r="Q8" s="9"/>
      <c r="R8" s="9"/>
      <c r="S8" s="37" t="s">
        <v>14</v>
      </c>
      <c r="T8" s="9"/>
      <c r="U8" s="9"/>
      <c r="V8" s="9"/>
      <c r="W8" s="9"/>
      <c r="X8" s="9"/>
      <c r="Y8" s="9"/>
      <c r="Z8" s="38" t="s">
        <v>15</v>
      </c>
      <c r="AA8" s="38"/>
      <c r="AB8" s="38"/>
      <c r="AC8" s="38"/>
      <c r="AD8" s="38"/>
      <c r="AE8" s="38"/>
      <c r="AF8" s="38"/>
      <c r="AG8" s="39" t="str">
        <f aca="false">IF($B$15="","",SUM(AG6:AG7))</f>
        <v/>
      </c>
      <c r="AH8" s="39"/>
      <c r="AI8" s="40" t="str">
        <f aca="false">IF($B$15="","",(AG8/$U$7)*100)</f>
        <v/>
      </c>
      <c r="AJ8" s="40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41"/>
      <c r="FK8" s="17"/>
      <c r="FL8" s="17"/>
      <c r="FM8" s="17"/>
      <c r="FN8" s="17"/>
      <c r="FO8" s="18" t="s">
        <v>12</v>
      </c>
      <c r="FP8" s="18"/>
      <c r="FQ8" s="18"/>
      <c r="FR8" s="18" t="s">
        <v>13</v>
      </c>
      <c r="FS8" s="18"/>
      <c r="FT8" s="31"/>
      <c r="FU8" s="31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42" t="s">
        <v>15</v>
      </c>
      <c r="GK8" s="42"/>
      <c r="GL8" s="42"/>
      <c r="GM8" s="42"/>
      <c r="GN8" s="42"/>
      <c r="GO8" s="42"/>
      <c r="GP8" s="42"/>
      <c r="GQ8" s="20" t="n">
        <f aca="false">IF($FL$15="","",SUM(GQ6:GQ7))</f>
        <v>14</v>
      </c>
      <c r="GR8" s="20"/>
      <c r="GS8" s="33" t="n">
        <f aca="false">IF($CE$100="","",(GQ8/(50-(COUNTIF($CE$100:$CE$149,""))))*100)</f>
        <v>38.8888888888889</v>
      </c>
      <c r="GT8" s="33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22"/>
    </row>
    <row r="9" s="1" customFormat="true" ht="15" hidden="false" customHeight="false" outlineLevel="0" collapsed="false">
      <c r="A9" s="9"/>
      <c r="B9" s="43" t="n">
        <f aca="false">O9</f>
        <v>2025</v>
      </c>
      <c r="C9" s="9"/>
      <c r="D9" s="9"/>
      <c r="E9" s="10" t="s">
        <v>16</v>
      </c>
      <c r="F9" s="10"/>
      <c r="G9" s="10"/>
      <c r="H9" s="11" t="s">
        <v>17</v>
      </c>
      <c r="I9" s="11"/>
      <c r="J9" s="11"/>
      <c r="K9" s="11"/>
      <c r="L9" s="11"/>
      <c r="M9" s="11"/>
      <c r="N9" s="44" t="s">
        <v>18</v>
      </c>
      <c r="O9" s="45" t="n">
        <f aca="false">'විෂය තොරතුරු'!J8</f>
        <v>2025</v>
      </c>
      <c r="P9" s="45"/>
      <c r="Q9" s="9"/>
      <c r="R9" s="9"/>
      <c r="S9" s="46" t="s">
        <v>19</v>
      </c>
      <c r="T9" s="9"/>
      <c r="U9" s="9"/>
      <c r="V9" s="9"/>
      <c r="W9" s="9"/>
      <c r="X9" s="9"/>
      <c r="Y9" s="9"/>
      <c r="Z9" s="28" t="s">
        <v>20</v>
      </c>
      <c r="AA9" s="28"/>
      <c r="AB9" s="28"/>
      <c r="AC9" s="28"/>
      <c r="AD9" s="28"/>
      <c r="AE9" s="28"/>
      <c r="AF9" s="28"/>
      <c r="AG9" s="47" t="str">
        <f aca="false">IF($B$15="","",COUNTIF($CE$15:$CE$64,"සමත් කළ හැකි"))</f>
        <v/>
      </c>
      <c r="AH9" s="47"/>
      <c r="AI9" s="48" t="str">
        <f aca="false">IF($B$15="","",(AG9/$U$7)*100)</f>
        <v/>
      </c>
      <c r="AJ9" s="48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16"/>
      <c r="FK9" s="17"/>
      <c r="FL9" s="17"/>
      <c r="FM9" s="17"/>
      <c r="FN9" s="17"/>
      <c r="FO9" s="18" t="s">
        <v>16</v>
      </c>
      <c r="FP9" s="18"/>
      <c r="FQ9" s="18"/>
      <c r="FR9" s="18" t="s">
        <v>21</v>
      </c>
      <c r="FS9" s="18"/>
      <c r="FT9" s="18"/>
      <c r="FU9" s="18"/>
      <c r="FV9" s="18"/>
      <c r="FW9" s="18"/>
      <c r="FX9" s="49" t="s">
        <v>18</v>
      </c>
      <c r="FY9" s="50" t="n">
        <f aca="false">O94</f>
        <v>2025</v>
      </c>
      <c r="FZ9" s="50"/>
      <c r="GA9" s="17"/>
      <c r="GB9" s="17"/>
      <c r="GC9" s="17"/>
      <c r="GD9" s="17"/>
      <c r="GE9" s="17"/>
      <c r="GF9" s="17"/>
      <c r="GG9" s="17"/>
      <c r="GH9" s="17"/>
      <c r="GI9" s="17"/>
      <c r="GJ9" s="32" t="s">
        <v>20</v>
      </c>
      <c r="GK9" s="32"/>
      <c r="GL9" s="32"/>
      <c r="GM9" s="32"/>
      <c r="GN9" s="32"/>
      <c r="GO9" s="32"/>
      <c r="GP9" s="32"/>
      <c r="GQ9" s="20" t="n">
        <f aca="false">IF($FL$15="","",COUNTIF($IO$15:$IO$64,"සමත් කළ හැකි"))</f>
        <v>4</v>
      </c>
      <c r="GR9" s="20"/>
      <c r="GS9" s="33" t="n">
        <f aca="false">IF($FL$15="","",(GQ9/(50-(COUNTIF($FL$15:$FL$64,""))))*100)</f>
        <v>8.33333333333333</v>
      </c>
      <c r="GT9" s="33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22"/>
    </row>
    <row r="10" s="1" customFormat="true" ht="15" hidden="false" customHeight="false" outlineLevel="0" collapsed="false">
      <c r="A10" s="9"/>
      <c r="B10" s="43"/>
      <c r="C10" s="9"/>
      <c r="D10" s="9"/>
      <c r="E10" s="51" t="s">
        <v>22</v>
      </c>
      <c r="F10" s="52"/>
      <c r="G10" s="52"/>
      <c r="H10" s="53"/>
      <c r="I10" s="53"/>
      <c r="J10" s="53"/>
      <c r="K10" s="53"/>
      <c r="L10" s="53"/>
      <c r="M10" s="54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28" t="s">
        <v>23</v>
      </c>
      <c r="AA10" s="28"/>
      <c r="AB10" s="28"/>
      <c r="AC10" s="28"/>
      <c r="AD10" s="28"/>
      <c r="AE10" s="28"/>
      <c r="AF10" s="28"/>
      <c r="AG10" s="55" t="str">
        <f aca="false">IF($B$15="","",(+AG6+AG7+AG9))</f>
        <v/>
      </c>
      <c r="AH10" s="55"/>
      <c r="AI10" s="56" t="str">
        <f aca="false">IF($B$15="","",(AG10/$U$7)*100)</f>
        <v/>
      </c>
      <c r="AJ10" s="56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16"/>
      <c r="FK10" s="17"/>
      <c r="FL10" s="17"/>
      <c r="FM10" s="17"/>
      <c r="FN10" s="17"/>
      <c r="FO10" s="57" t="s">
        <v>22</v>
      </c>
      <c r="FP10" s="17"/>
      <c r="FQ10" s="17"/>
      <c r="FR10" s="17"/>
      <c r="FS10" s="17"/>
      <c r="FT10" s="17"/>
      <c r="FU10" s="17"/>
      <c r="FV10" s="17"/>
      <c r="FW10" s="31" t="n">
        <v>25</v>
      </c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32" t="s">
        <v>23</v>
      </c>
      <c r="GK10" s="32"/>
      <c r="GL10" s="32"/>
      <c r="GM10" s="32"/>
      <c r="GN10" s="32"/>
      <c r="GO10" s="32"/>
      <c r="GP10" s="32"/>
      <c r="GQ10" s="20" t="n">
        <f aca="false">IF($FL$15="","",(+GQ6+GQ7+GQ9))</f>
        <v>18</v>
      </c>
      <c r="GR10" s="20"/>
      <c r="GS10" s="33" t="n">
        <f aca="false">IF($FL$15="","",(GQ10/(50-(COUNTIF($FL$15:$FL$64,""))))*100)</f>
        <v>37.5</v>
      </c>
      <c r="GT10" s="33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22"/>
    </row>
    <row r="11" s="1" customFormat="true" ht="19.5" hidden="false" customHeight="true" outlineLevel="0" collapsed="false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58" t="s">
        <v>24</v>
      </c>
      <c r="AA11" s="59"/>
      <c r="AB11" s="59"/>
      <c r="AC11" s="59"/>
      <c r="AD11" s="59"/>
      <c r="AE11" s="59"/>
      <c r="AF11" s="59"/>
      <c r="AG11" s="60" t="str">
        <f aca="false">IF(B15="","",COUNTIF($CE$15:$CE$64,"W9"))</f>
        <v/>
      </c>
      <c r="AH11" s="60"/>
      <c r="AI11" s="61" t="str">
        <f aca="false">IF($B$15="","",(AG11/$U$7)*100)</f>
        <v/>
      </c>
      <c r="AJ11" s="61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16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62" t="s">
        <v>24</v>
      </c>
      <c r="GK11" s="63"/>
      <c r="GL11" s="63"/>
      <c r="GM11" s="63"/>
      <c r="GN11" s="63"/>
      <c r="GO11" s="63"/>
      <c r="GP11" s="63"/>
      <c r="GQ11" s="20" t="n">
        <f aca="false">COUNTIF($IO$15:$IO$64,"W9")</f>
        <v>3</v>
      </c>
      <c r="GR11" s="20"/>
      <c r="GS11" s="33" t="n">
        <f aca="false">IF($FL$15="","",(GQ11/(50-(COUNTIF($FL$15:$FL$64,""))))*100)</f>
        <v>6.25</v>
      </c>
      <c r="GT11" s="33"/>
      <c r="GU11" s="17"/>
      <c r="GV11" s="64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22"/>
    </row>
    <row r="12" customFormat="false" ht="14.25" hidden="false" customHeight="true" outlineLevel="0" collapsed="false">
      <c r="A12" s="65" t="s">
        <v>25</v>
      </c>
      <c r="B12" s="66" t="s">
        <v>26</v>
      </c>
      <c r="C12" s="67" t="s">
        <v>27</v>
      </c>
      <c r="D12" s="68" t="s">
        <v>28</v>
      </c>
      <c r="E12" s="69" t="s">
        <v>29</v>
      </c>
      <c r="F12" s="69"/>
      <c r="G12" s="70" t="s">
        <v>30</v>
      </c>
      <c r="H12" s="70"/>
      <c r="I12" s="70"/>
      <c r="J12" s="70"/>
      <c r="K12" s="71" t="s">
        <v>31</v>
      </c>
      <c r="L12" s="72" t="s">
        <v>32</v>
      </c>
      <c r="M12" s="72" t="s">
        <v>33</v>
      </c>
      <c r="N12" s="73" t="s">
        <v>34</v>
      </c>
      <c r="O12" s="74" t="s">
        <v>35</v>
      </c>
      <c r="P12" s="74"/>
      <c r="Q12" s="74"/>
      <c r="R12" s="74"/>
      <c r="S12" s="74"/>
      <c r="T12" s="74"/>
      <c r="U12" s="74"/>
      <c r="V12" s="74"/>
      <c r="W12" s="70" t="s">
        <v>36</v>
      </c>
      <c r="X12" s="70"/>
      <c r="Y12" s="70"/>
      <c r="Z12" s="70"/>
      <c r="AA12" s="70"/>
      <c r="AB12" s="70"/>
      <c r="AC12" s="70"/>
      <c r="AD12" s="70"/>
      <c r="AE12" s="70" t="s">
        <v>37</v>
      </c>
      <c r="AF12" s="70"/>
      <c r="AG12" s="70"/>
      <c r="AH12" s="70"/>
      <c r="AI12" s="70"/>
      <c r="AJ12" s="70"/>
      <c r="AK12" s="70"/>
      <c r="AL12" s="70"/>
      <c r="AM12" s="75" t="s">
        <v>38</v>
      </c>
      <c r="AN12" s="76" t="s">
        <v>39</v>
      </c>
      <c r="AO12" s="77" t="s">
        <v>40</v>
      </c>
      <c r="AP12" s="78" t="s">
        <v>29</v>
      </c>
      <c r="AQ12" s="78"/>
      <c r="AR12" s="79" t="s">
        <v>30</v>
      </c>
      <c r="AS12" s="79"/>
      <c r="AT12" s="79"/>
      <c r="AU12" s="79"/>
      <c r="AV12" s="71" t="s">
        <v>31</v>
      </c>
      <c r="AW12" s="72" t="s">
        <v>32</v>
      </c>
      <c r="AX12" s="72" t="s">
        <v>33</v>
      </c>
      <c r="AY12" s="73" t="s">
        <v>34</v>
      </c>
      <c r="AZ12" s="80" t="s">
        <v>35</v>
      </c>
      <c r="BA12" s="80"/>
      <c r="BB12" s="80"/>
      <c r="BC12" s="80"/>
      <c r="BD12" s="80"/>
      <c r="BE12" s="80"/>
      <c r="BF12" s="80"/>
      <c r="BG12" s="80"/>
      <c r="BH12" s="81" t="s">
        <v>36</v>
      </c>
      <c r="BI12" s="81"/>
      <c r="BJ12" s="81"/>
      <c r="BK12" s="81"/>
      <c r="BL12" s="81"/>
      <c r="BM12" s="81"/>
      <c r="BN12" s="81"/>
      <c r="BO12" s="81"/>
      <c r="BP12" s="81" t="s">
        <v>37</v>
      </c>
      <c r="BQ12" s="81"/>
      <c r="BR12" s="81"/>
      <c r="BS12" s="81"/>
      <c r="BT12" s="81"/>
      <c r="BU12" s="81"/>
      <c r="BV12" s="81"/>
      <c r="BW12" s="81"/>
      <c r="BX12" s="70"/>
      <c r="BY12" s="70"/>
      <c r="BZ12" s="70"/>
      <c r="CA12" s="70"/>
      <c r="CB12" s="70"/>
      <c r="CC12" s="70"/>
      <c r="CD12" s="70"/>
      <c r="CE12" s="82"/>
      <c r="FK12" s="83" t="s">
        <v>25</v>
      </c>
      <c r="FL12" s="66" t="s">
        <v>26</v>
      </c>
      <c r="FM12" s="67" t="s">
        <v>27</v>
      </c>
      <c r="FN12" s="67" t="s">
        <v>28</v>
      </c>
      <c r="FO12" s="84" t="s">
        <v>29</v>
      </c>
      <c r="FP12" s="84"/>
      <c r="FQ12" s="85" t="s">
        <v>30</v>
      </c>
      <c r="FR12" s="85"/>
      <c r="FS12" s="85"/>
      <c r="FT12" s="85"/>
      <c r="FU12" s="86" t="s">
        <v>31</v>
      </c>
      <c r="FV12" s="86" t="s">
        <v>32</v>
      </c>
      <c r="FW12" s="86" t="s">
        <v>33</v>
      </c>
      <c r="FX12" s="86" t="s">
        <v>34</v>
      </c>
      <c r="FY12" s="87" t="s">
        <v>35</v>
      </c>
      <c r="FZ12" s="87"/>
      <c r="GA12" s="87"/>
      <c r="GB12" s="87"/>
      <c r="GC12" s="87"/>
      <c r="GD12" s="87"/>
      <c r="GE12" s="87"/>
      <c r="GF12" s="87"/>
      <c r="GG12" s="85" t="s">
        <v>36</v>
      </c>
      <c r="GH12" s="85"/>
      <c r="GI12" s="85"/>
      <c r="GJ12" s="85"/>
      <c r="GK12" s="85"/>
      <c r="GL12" s="85"/>
      <c r="GM12" s="85"/>
      <c r="GN12" s="85"/>
      <c r="GO12" s="85" t="s">
        <v>37</v>
      </c>
      <c r="GP12" s="85"/>
      <c r="GQ12" s="85"/>
      <c r="GR12" s="85"/>
      <c r="GS12" s="85"/>
      <c r="GT12" s="85"/>
      <c r="GU12" s="85"/>
      <c r="GV12" s="85"/>
      <c r="GW12" s="88" t="s">
        <v>38</v>
      </c>
      <c r="GX12" s="89" t="s">
        <v>39</v>
      </c>
      <c r="GY12" s="90" t="s">
        <v>40</v>
      </c>
      <c r="GZ12" s="91" t="s">
        <v>29</v>
      </c>
      <c r="HA12" s="91"/>
      <c r="HB12" s="92" t="s">
        <v>30</v>
      </c>
      <c r="HC12" s="92"/>
      <c r="HD12" s="92"/>
      <c r="HE12" s="92"/>
      <c r="HF12" s="93" t="s">
        <v>31</v>
      </c>
      <c r="HG12" s="94" t="s">
        <v>32</v>
      </c>
      <c r="HH12" s="94" t="s">
        <v>33</v>
      </c>
      <c r="HI12" s="95" t="s">
        <v>34</v>
      </c>
      <c r="HJ12" s="96" t="s">
        <v>35</v>
      </c>
      <c r="HK12" s="96"/>
      <c r="HL12" s="96"/>
      <c r="HM12" s="96"/>
      <c r="HN12" s="96"/>
      <c r="HO12" s="96"/>
      <c r="HP12" s="96"/>
      <c r="HQ12" s="96"/>
      <c r="HR12" s="97" t="s">
        <v>36</v>
      </c>
      <c r="HS12" s="97"/>
      <c r="HT12" s="97"/>
      <c r="HU12" s="97"/>
      <c r="HV12" s="97"/>
      <c r="HW12" s="97"/>
      <c r="HX12" s="97"/>
      <c r="HY12" s="97"/>
      <c r="HZ12" s="97" t="s">
        <v>37</v>
      </c>
      <c r="IA12" s="97"/>
      <c r="IB12" s="97"/>
      <c r="IC12" s="97"/>
      <c r="ID12" s="97"/>
      <c r="IE12" s="97"/>
      <c r="IF12" s="97"/>
      <c r="IG12" s="97"/>
      <c r="IH12" s="98"/>
      <c r="II12" s="99"/>
      <c r="IJ12" s="99"/>
      <c r="IK12" s="99"/>
      <c r="IL12" s="100"/>
      <c r="IM12" s="98"/>
      <c r="IN12" s="100"/>
      <c r="IO12" s="101"/>
    </row>
    <row r="13" customFormat="false" ht="99.75" hidden="false" customHeight="true" outlineLevel="0" collapsed="false">
      <c r="A13" s="65"/>
      <c r="B13" s="66"/>
      <c r="C13" s="67"/>
      <c r="D13" s="68"/>
      <c r="E13" s="102" t="str">
        <f aca="false">'විෂය තොරතුරු'!M13</f>
        <v>සිංහල භාෂාව හා සාහිත්‍යය</v>
      </c>
      <c r="F13" s="103" t="str">
        <f aca="false">'විෂය තොරතුරු'!N13</f>
        <v/>
      </c>
      <c r="G13" s="102" t="str">
        <f aca="false">'විෂය තොරතුරු'!O13</f>
        <v>බුද්ධ ධර්මය</v>
      </c>
      <c r="H13" s="104" t="str">
        <f aca="false">'විෂය තොරතුරු'!P13</f>
        <v>කතෝලික ධර්මය</v>
      </c>
      <c r="I13" s="104" t="str">
        <f aca="false">'විෂය තොරතුරු'!Q13</f>
        <v>ක්‍රිස්තියානි ධර්මය (ඉංග්‍රීසි)</v>
      </c>
      <c r="J13" s="103" t="str">
        <f aca="false">'විෂය තොරතුරු'!R13</f>
        <v/>
      </c>
      <c r="K13" s="71"/>
      <c r="L13" s="72"/>
      <c r="M13" s="72"/>
      <c r="N13" s="73"/>
      <c r="O13" s="102" t="str">
        <f aca="false">'විෂය තොරතුරු'!W13</f>
        <v>ව්‍යාපාර හා ගිණුම්කරණ අධ්‍යයනය</v>
      </c>
      <c r="P13" s="104" t="str">
        <f aca="false">'විෂය තොරතුරු'!X13</f>
        <v>පුරවැසි අධ්‍යාපනය</v>
      </c>
      <c r="Q13" s="104" t="str">
        <f aca="false">'විෂය තොරතුරු'!Y13</f>
        <v>දෙවන භාෂාවක් ලෙස (දෙමල)</v>
      </c>
      <c r="R13" s="104" t="str">
        <f aca="false">'විෂය තොරතුරු'!Z13</f>
        <v>භුගෝල විද්‍යාව</v>
      </c>
      <c r="S13" s="104" t="str">
        <f aca="false">'විෂය තොරතුරු'!AA13</f>
        <v/>
      </c>
      <c r="T13" s="104" t="str">
        <f aca="false">'විෂය තොරතුරු'!AB13</f>
        <v/>
      </c>
      <c r="U13" s="104" t="str">
        <f aca="false">'විෂය තොරතුරු'!AC13</f>
        <v/>
      </c>
      <c r="V13" s="103" t="str">
        <f aca="false">'විෂය තොරතුරු'!AD13</f>
        <v/>
      </c>
      <c r="W13" s="102" t="str">
        <f aca="false">'විෂය තොරතුරු'!AE13</f>
        <v>චිත්‍ර</v>
      </c>
      <c r="X13" s="104" t="str">
        <f aca="false">'විෂය තොරතුරු'!AF13</f>
        <v>නැටුම් (දේශීය)</v>
      </c>
      <c r="Y13" s="104" t="str">
        <f aca="false">'විෂය තොරතුරු'!AG13</f>
        <v>සංගීතය (පෙරදිග)</v>
      </c>
      <c r="Z13" s="104" t="str">
        <f aca="false">'විෂය තොරතුරු'!AH13</f>
        <v>සංගීතය (අපරදිග)</v>
      </c>
      <c r="AA13" s="104" t="str">
        <f aca="false">'විෂය තොරතුරු'!AI13</f>
        <v>නාට්‍ය හා රංග කලාව (සිංහල)</v>
      </c>
      <c r="AB13" s="104" t="str">
        <f aca="false">'විෂය තොරතුරු'!AJ13</f>
        <v>සාහිත්‍ය රසාස්වාදය (ඉංග්‍රිසි)</v>
      </c>
      <c r="AC13" s="104" t="str">
        <f aca="false">'විෂය තොරතුරු'!AK13</f>
        <v/>
      </c>
      <c r="AD13" s="103" t="str">
        <f aca="false">'විෂය තොරතුරු'!AL13</f>
        <v/>
      </c>
      <c r="AE13" s="102" t="str">
        <f aca="false">'විෂය තොරතුරු'!AM13</f>
        <v>තොරතුරු සන්නිවේදන තාක්ෂණය</v>
      </c>
      <c r="AF13" s="104" t="str">
        <f aca="false">'විෂය තොරතුරු'!AN13</f>
        <v>සන්නිවේදන මාධ්‍ය අධ්‍ය්‍යනය</v>
      </c>
      <c r="AG13" s="104" t="str">
        <f aca="false">'විෂය තොරතුරු'!AO13</f>
        <v>සෞඛ්‍ය හා ශාරීරික අධ්‍යාපනය</v>
      </c>
      <c r="AH13" s="104" t="str">
        <f aca="false">'විෂය තොරතුරු'!AP13</f>
        <v/>
      </c>
      <c r="AI13" s="104" t="str">
        <f aca="false">'විෂය තොරතුරු'!AQ13</f>
        <v/>
      </c>
      <c r="AJ13" s="104" t="str">
        <f aca="false">'විෂය තොරතුරු'!AR13</f>
        <v/>
      </c>
      <c r="AK13" s="104" t="str">
        <f aca="false">'විෂය තොරතුරු'!AS13</f>
        <v/>
      </c>
      <c r="AL13" s="103" t="str">
        <f aca="false">'විෂය තොරතුරු'!AT13</f>
        <v/>
      </c>
      <c r="AM13" s="75"/>
      <c r="AN13" s="76"/>
      <c r="AO13" s="77"/>
      <c r="AP13" s="105" t="str">
        <f aca="false">E13</f>
        <v>සිංහල භාෂාව හා සාහිත්‍යය</v>
      </c>
      <c r="AQ13" s="104" t="str">
        <f aca="false">F13</f>
        <v/>
      </c>
      <c r="AR13" s="104" t="str">
        <f aca="false">G13</f>
        <v>බුද්ධ ධර්මය</v>
      </c>
      <c r="AS13" s="104" t="str">
        <f aca="false">H13</f>
        <v>කතෝලික ධර්මය</v>
      </c>
      <c r="AT13" s="104" t="str">
        <f aca="false">I13</f>
        <v>ක්‍රිස්තියානි ධර්මය (ඉංග්‍රීසි)</v>
      </c>
      <c r="AU13" s="106" t="str">
        <f aca="false">J13</f>
        <v/>
      </c>
      <c r="AV13" s="71"/>
      <c r="AW13" s="72"/>
      <c r="AX13" s="72"/>
      <c r="AY13" s="73"/>
      <c r="AZ13" s="104" t="str">
        <f aca="false">O13</f>
        <v>ව්‍යාපාර හා ගිණුම්කරණ අධ්‍යයනය</v>
      </c>
      <c r="BA13" s="104" t="str">
        <f aca="false">P13</f>
        <v>පුරවැසි අධ්‍යාපනය</v>
      </c>
      <c r="BB13" s="104" t="str">
        <f aca="false">Q13</f>
        <v>දෙවන භාෂාවක් ලෙස (දෙමල)</v>
      </c>
      <c r="BC13" s="104" t="str">
        <f aca="false">R13</f>
        <v>භුගෝල විද්‍යාව</v>
      </c>
      <c r="BD13" s="104" t="str">
        <f aca="false">S13</f>
        <v/>
      </c>
      <c r="BE13" s="104" t="str">
        <f aca="false">T13</f>
        <v/>
      </c>
      <c r="BF13" s="104" t="str">
        <f aca="false">U13</f>
        <v/>
      </c>
      <c r="BG13" s="106" t="str">
        <f aca="false">V13</f>
        <v/>
      </c>
      <c r="BH13" s="102" t="str">
        <f aca="false">W13</f>
        <v>චිත්‍ර</v>
      </c>
      <c r="BI13" s="104" t="str">
        <f aca="false">X13</f>
        <v>නැටුම් (දේශීය)</v>
      </c>
      <c r="BJ13" s="104" t="str">
        <f aca="false">Y13</f>
        <v>සංගීතය (පෙරදිග)</v>
      </c>
      <c r="BK13" s="104" t="str">
        <f aca="false">Z13</f>
        <v>සංගීතය (අපරදිග)</v>
      </c>
      <c r="BL13" s="104" t="str">
        <f aca="false">AA13</f>
        <v>නාට්‍ය හා රංග කලාව (සිංහල)</v>
      </c>
      <c r="BM13" s="104" t="str">
        <f aca="false">AB13</f>
        <v>සාහිත්‍ය රසාස්වාදය (ඉංග්‍රිසි)</v>
      </c>
      <c r="BN13" s="104" t="str">
        <f aca="false">AC13</f>
        <v/>
      </c>
      <c r="BO13" s="103" t="str">
        <f aca="false">AD13</f>
        <v/>
      </c>
      <c r="BP13" s="102" t="str">
        <f aca="false">AE13</f>
        <v>තොරතුරු සන්නිවේදන තාක්ෂණය</v>
      </c>
      <c r="BQ13" s="104" t="str">
        <f aca="false">AF13</f>
        <v>සන්නිවේදන මාධ්‍ය අධ්‍ය්‍යනය</v>
      </c>
      <c r="BR13" s="104" t="str">
        <f aca="false">AG13</f>
        <v>සෞඛ්‍ය හා ශාරීරික අධ්‍යාපනය</v>
      </c>
      <c r="BS13" s="104" t="str">
        <f aca="false">AH13</f>
        <v/>
      </c>
      <c r="BT13" s="104" t="str">
        <f aca="false">AI13</f>
        <v/>
      </c>
      <c r="BU13" s="104" t="str">
        <f aca="false">AJ13</f>
        <v/>
      </c>
      <c r="BV13" s="104" t="str">
        <f aca="false">AK13</f>
        <v/>
      </c>
      <c r="BW13" s="103" t="str">
        <f aca="false">AL13</f>
        <v/>
      </c>
      <c r="BX13" s="107" t="s">
        <v>1</v>
      </c>
      <c r="BY13" s="108" t="s">
        <v>6</v>
      </c>
      <c r="BZ13" s="108" t="s">
        <v>10</v>
      </c>
      <c r="CA13" s="108" t="s">
        <v>14</v>
      </c>
      <c r="CB13" s="109" t="s">
        <v>19</v>
      </c>
      <c r="CC13" s="102" t="s">
        <v>41</v>
      </c>
      <c r="CD13" s="103" t="s">
        <v>42</v>
      </c>
      <c r="CE13" s="110" t="s">
        <v>43</v>
      </c>
      <c r="FK13" s="83"/>
      <c r="FL13" s="66"/>
      <c r="FM13" s="67"/>
      <c r="FN13" s="67"/>
      <c r="FO13" s="111" t="str">
        <f aca="false">'විෂය තොරතුරු'!M13</f>
        <v>සිංහල භාෂාව හා සාහිත්‍යය</v>
      </c>
      <c r="FP13" s="111" t="str">
        <f aca="false">'විෂය තොරතුරු'!N13</f>
        <v/>
      </c>
      <c r="FQ13" s="111" t="str">
        <f aca="false">'විෂය තොරතුරු'!O13</f>
        <v>බුද්ධ ධර්මය</v>
      </c>
      <c r="FR13" s="111" t="str">
        <f aca="false">'විෂය තොරතුරු'!P13</f>
        <v>කතෝලික ධර්මය</v>
      </c>
      <c r="FS13" s="111" t="str">
        <f aca="false">'විෂය තොරතුරු'!Q13</f>
        <v>ක්‍රිස්තියානි ධර්මය (ඉංග්‍රීසි)</v>
      </c>
      <c r="FT13" s="111" t="str">
        <f aca="false">'විෂය තොරතුරු'!R13</f>
        <v/>
      </c>
      <c r="FU13" s="86"/>
      <c r="FV13" s="86"/>
      <c r="FW13" s="86"/>
      <c r="FX13" s="86"/>
      <c r="FY13" s="111" t="str">
        <f aca="false">'විෂය තොරතුරු'!W13</f>
        <v>ව්‍යාපාර හා ගිණුම්කරණ අධ්‍යයනය</v>
      </c>
      <c r="FZ13" s="111" t="str">
        <f aca="false">'විෂය තොරතුරු'!X13</f>
        <v>පුරවැසි අධ්‍යාපනය</v>
      </c>
      <c r="GA13" s="111" t="str">
        <f aca="false">'විෂය තොරතුරු'!Y13</f>
        <v>දෙවන භාෂාවක් ලෙස (දෙමල)</v>
      </c>
      <c r="GB13" s="111" t="str">
        <f aca="false">'විෂය තොරතුරු'!Z13</f>
        <v>භුගෝල විද්‍යාව</v>
      </c>
      <c r="GC13" s="111" t="str">
        <f aca="false">'විෂය තොරතුරු'!AA13</f>
        <v/>
      </c>
      <c r="GD13" s="111" t="str">
        <f aca="false">'විෂය තොරතුරු'!AB13</f>
        <v/>
      </c>
      <c r="GE13" s="111" t="str">
        <f aca="false">'විෂය තොරතුරු'!AC13</f>
        <v/>
      </c>
      <c r="GF13" s="111" t="str">
        <f aca="false">'විෂය තොරතුරු'!AD13</f>
        <v/>
      </c>
      <c r="GG13" s="111" t="str">
        <f aca="false">'විෂය තොරතුරු'!AE13</f>
        <v>චිත්‍ර</v>
      </c>
      <c r="GH13" s="111" t="str">
        <f aca="false">'විෂය තොරතුරු'!AF13</f>
        <v>නැටුම් (දේශීය)</v>
      </c>
      <c r="GI13" s="111" t="str">
        <f aca="false">'විෂය තොරතුරු'!AG13</f>
        <v>සංගීතය (පෙරදිග)</v>
      </c>
      <c r="GJ13" s="111" t="str">
        <f aca="false">'විෂය තොරතුරු'!AH13</f>
        <v>සංගීතය (අපරදිග)</v>
      </c>
      <c r="GK13" s="111" t="str">
        <f aca="false">'විෂය තොරතුරු'!AI13</f>
        <v>නාට්‍ය හා රංග කලාව (සිංහල)</v>
      </c>
      <c r="GL13" s="111" t="str">
        <f aca="false">'විෂය තොරතුරු'!AJ13</f>
        <v>සාහිත්‍ය රසාස්වාදය (ඉංග්‍රිසි)</v>
      </c>
      <c r="GM13" s="111" t="str">
        <f aca="false">'විෂය තොරතුරු'!AK13</f>
        <v/>
      </c>
      <c r="GN13" s="111" t="str">
        <f aca="false">'විෂය තොරතුරු'!AL13</f>
        <v/>
      </c>
      <c r="GO13" s="111" t="str">
        <f aca="false">'විෂය තොරතුරු'!AM13</f>
        <v>තොරතුරු සන්නිවේදන තාක්ෂණය</v>
      </c>
      <c r="GP13" s="111" t="str">
        <f aca="false">'විෂය තොරතුරු'!AN13</f>
        <v>සන්නිවේදන මාධ්‍ය අධ්‍ය්‍යනය</v>
      </c>
      <c r="GQ13" s="111" t="str">
        <f aca="false">'විෂය තොරතුරු'!AO13</f>
        <v>සෞඛ්‍ය හා ශාරීරික අධ්‍යාපනය</v>
      </c>
      <c r="GR13" s="111" t="str">
        <f aca="false">'විෂය තොරතුරු'!AP13</f>
        <v/>
      </c>
      <c r="GS13" s="111" t="str">
        <f aca="false">'විෂය තොරතුරු'!AQ13</f>
        <v/>
      </c>
      <c r="GT13" s="111" t="str">
        <f aca="false">'විෂය තොරතුරු'!AR13</f>
        <v/>
      </c>
      <c r="GU13" s="111" t="str">
        <f aca="false">'විෂය තොරතුරු'!AS13</f>
        <v/>
      </c>
      <c r="GV13" s="111" t="str">
        <f aca="false">'විෂය තොරතුරු'!AT13</f>
        <v/>
      </c>
      <c r="GW13" s="88"/>
      <c r="GX13" s="89"/>
      <c r="GY13" s="90"/>
      <c r="GZ13" s="112" t="str">
        <f aca="false">FO13</f>
        <v>සිංහල භාෂාව හා සාහිත්‍යය</v>
      </c>
      <c r="HA13" s="111" t="str">
        <f aca="false">FP13</f>
        <v/>
      </c>
      <c r="HB13" s="111" t="str">
        <f aca="false">FQ13</f>
        <v>බුද්ධ ධර්මය</v>
      </c>
      <c r="HC13" s="111" t="str">
        <f aca="false">FR13</f>
        <v>කතෝලික ධර්මය</v>
      </c>
      <c r="HD13" s="111" t="str">
        <f aca="false">FS13</f>
        <v>ක්‍රිස්තියානි ධර්මය (ඉංග්‍රීසි)</v>
      </c>
      <c r="HE13" s="113" t="str">
        <f aca="false">FT13</f>
        <v/>
      </c>
      <c r="HF13" s="93"/>
      <c r="HG13" s="94"/>
      <c r="HH13" s="94"/>
      <c r="HI13" s="95"/>
      <c r="HJ13" s="112" t="str">
        <f aca="false">FY13</f>
        <v>ව්‍යාපාර හා ගිණුම්කරණ අධ්‍යයනය</v>
      </c>
      <c r="HK13" s="111" t="str">
        <f aca="false">FZ13</f>
        <v>පුරවැසි අධ්‍යාපනය</v>
      </c>
      <c r="HL13" s="111" t="str">
        <f aca="false">GA13</f>
        <v>දෙවන භාෂාවක් ලෙස (දෙමල)</v>
      </c>
      <c r="HM13" s="111" t="str">
        <f aca="false">GB13</f>
        <v>භුගෝල විද්‍යාව</v>
      </c>
      <c r="HN13" s="111" t="str">
        <f aca="false">GC13</f>
        <v/>
      </c>
      <c r="HO13" s="111" t="str">
        <f aca="false">GD13</f>
        <v/>
      </c>
      <c r="HP13" s="111" t="str">
        <f aca="false">GE13</f>
        <v/>
      </c>
      <c r="HQ13" s="113" t="str">
        <f aca="false">GF13</f>
        <v/>
      </c>
      <c r="HR13" s="114" t="str">
        <f aca="false">GG13</f>
        <v>චිත්‍ර</v>
      </c>
      <c r="HS13" s="111" t="str">
        <f aca="false">GH13</f>
        <v>නැටුම් (දේශීය)</v>
      </c>
      <c r="HT13" s="111" t="str">
        <f aca="false">GI13</f>
        <v>සංගීතය (පෙරදිග)</v>
      </c>
      <c r="HU13" s="111" t="str">
        <f aca="false">GJ13</f>
        <v>සංගීතය (අපරදිග)</v>
      </c>
      <c r="HV13" s="111" t="str">
        <f aca="false">GK13</f>
        <v>නාට්‍ය හා රංග කලාව (සිංහල)</v>
      </c>
      <c r="HW13" s="111" t="str">
        <f aca="false">GL13</f>
        <v>සාහිත්‍ය රසාස්වාදය (ඉංග්‍රිසි)</v>
      </c>
      <c r="HX13" s="111" t="str">
        <f aca="false">GM13</f>
        <v/>
      </c>
      <c r="HY13" s="115" t="str">
        <f aca="false">GN13</f>
        <v/>
      </c>
      <c r="HZ13" s="114" t="str">
        <f aca="false">GO13</f>
        <v>තොරතුරු සන්නිවේදන තාක්ෂණය</v>
      </c>
      <c r="IA13" s="111" t="str">
        <f aca="false">GP13</f>
        <v>සන්නිවේදන මාධ්‍ය අධ්‍ය්‍යනය</v>
      </c>
      <c r="IB13" s="111" t="str">
        <f aca="false">GQ13</f>
        <v>සෞඛ්‍ය හා ශාරීරික අධ්‍යාපනය</v>
      </c>
      <c r="IC13" s="111" t="str">
        <f aca="false">GR13</f>
        <v/>
      </c>
      <c r="ID13" s="111" t="str">
        <f aca="false">GS13</f>
        <v/>
      </c>
      <c r="IE13" s="111" t="str">
        <f aca="false">GT13</f>
        <v/>
      </c>
      <c r="IF13" s="111" t="str">
        <f aca="false">GU13</f>
        <v/>
      </c>
      <c r="IG13" s="115" t="str">
        <f aca="false">GV13</f>
        <v/>
      </c>
      <c r="IH13" s="116" t="s">
        <v>1</v>
      </c>
      <c r="II13" s="117" t="s">
        <v>6</v>
      </c>
      <c r="IJ13" s="117" t="s">
        <v>10</v>
      </c>
      <c r="IK13" s="117" t="s">
        <v>14</v>
      </c>
      <c r="IL13" s="118" t="s">
        <v>19</v>
      </c>
      <c r="IM13" s="119" t="s">
        <v>41</v>
      </c>
      <c r="IN13" s="120" t="s">
        <v>42</v>
      </c>
      <c r="IO13" s="121" t="s">
        <v>43</v>
      </c>
    </row>
    <row r="14" s="141" customFormat="true" ht="12.75" hidden="false" customHeight="true" outlineLevel="0" collapsed="false">
      <c r="A14" s="122"/>
      <c r="B14" s="123"/>
      <c r="C14" s="124"/>
      <c r="D14" s="125"/>
      <c r="E14" s="126"/>
      <c r="F14" s="127"/>
      <c r="G14" s="126"/>
      <c r="H14" s="128"/>
      <c r="I14" s="128"/>
      <c r="J14" s="127"/>
      <c r="K14" s="129"/>
      <c r="L14" s="130"/>
      <c r="M14" s="130"/>
      <c r="N14" s="131"/>
      <c r="O14" s="126"/>
      <c r="P14" s="128"/>
      <c r="Q14" s="128"/>
      <c r="R14" s="128"/>
      <c r="S14" s="128"/>
      <c r="T14" s="128"/>
      <c r="U14" s="128"/>
      <c r="V14" s="127"/>
      <c r="W14" s="126"/>
      <c r="X14" s="128"/>
      <c r="Y14" s="128"/>
      <c r="Z14" s="128"/>
      <c r="AA14" s="128"/>
      <c r="AB14" s="128"/>
      <c r="AC14" s="128"/>
      <c r="AD14" s="127"/>
      <c r="AE14" s="126"/>
      <c r="AF14" s="128"/>
      <c r="AG14" s="128"/>
      <c r="AH14" s="128"/>
      <c r="AI14" s="128"/>
      <c r="AJ14" s="128"/>
      <c r="AK14" s="128"/>
      <c r="AL14" s="127"/>
      <c r="AM14" s="132"/>
      <c r="AN14" s="133"/>
      <c r="AO14" s="134"/>
      <c r="AP14" s="112"/>
      <c r="AQ14" s="111"/>
      <c r="AR14" s="111"/>
      <c r="AS14" s="111"/>
      <c r="AT14" s="111"/>
      <c r="AU14" s="113"/>
      <c r="AV14" s="135"/>
      <c r="AW14" s="86"/>
      <c r="AX14" s="86"/>
      <c r="AY14" s="136"/>
      <c r="AZ14" s="111"/>
      <c r="BA14" s="111"/>
      <c r="BB14" s="111"/>
      <c r="BC14" s="111"/>
      <c r="BD14" s="111"/>
      <c r="BE14" s="111"/>
      <c r="BF14" s="111"/>
      <c r="BG14" s="113"/>
      <c r="BH14" s="114"/>
      <c r="BI14" s="111"/>
      <c r="BJ14" s="111"/>
      <c r="BK14" s="111"/>
      <c r="BL14" s="111"/>
      <c r="BM14" s="111"/>
      <c r="BN14" s="111"/>
      <c r="BO14" s="115"/>
      <c r="BP14" s="114"/>
      <c r="BQ14" s="111"/>
      <c r="BR14" s="111"/>
      <c r="BS14" s="111"/>
      <c r="BT14" s="111"/>
      <c r="BU14" s="111"/>
      <c r="BV14" s="111"/>
      <c r="BW14" s="115"/>
      <c r="BX14" s="137"/>
      <c r="BY14" s="138"/>
      <c r="BZ14" s="138"/>
      <c r="CA14" s="138"/>
      <c r="CB14" s="139"/>
      <c r="CC14" s="126"/>
      <c r="CD14" s="127"/>
      <c r="CE14" s="140"/>
      <c r="FK14" s="142"/>
      <c r="FL14" s="143"/>
      <c r="FM14" s="144"/>
      <c r="FN14" s="144"/>
      <c r="FO14" s="145"/>
      <c r="FP14" s="145"/>
      <c r="FQ14" s="145"/>
      <c r="FR14" s="145"/>
      <c r="FS14" s="145"/>
      <c r="FT14" s="145"/>
      <c r="FU14" s="146"/>
      <c r="FV14" s="146"/>
      <c r="FW14" s="146"/>
      <c r="FX14" s="146"/>
      <c r="FY14" s="145"/>
      <c r="FZ14" s="145"/>
      <c r="GA14" s="145"/>
      <c r="GB14" s="145"/>
      <c r="GC14" s="145"/>
      <c r="GD14" s="145"/>
      <c r="GE14" s="145"/>
      <c r="GF14" s="145"/>
      <c r="GG14" s="145"/>
      <c r="GH14" s="145"/>
      <c r="GI14" s="145"/>
      <c r="GJ14" s="145"/>
      <c r="GK14" s="145"/>
      <c r="GL14" s="145"/>
      <c r="GM14" s="145"/>
      <c r="GN14" s="145"/>
      <c r="GO14" s="145"/>
      <c r="GP14" s="145"/>
      <c r="GQ14" s="145"/>
      <c r="GR14" s="145"/>
      <c r="GS14" s="145"/>
      <c r="GT14" s="145"/>
      <c r="GU14" s="145"/>
      <c r="GV14" s="145"/>
      <c r="GW14" s="147"/>
      <c r="GX14" s="148"/>
      <c r="GY14" s="149"/>
      <c r="GZ14" s="150"/>
      <c r="HA14" s="145"/>
      <c r="HB14" s="145"/>
      <c r="HC14" s="145"/>
      <c r="HD14" s="145"/>
      <c r="HE14" s="151"/>
      <c r="HF14" s="152"/>
      <c r="HG14" s="146"/>
      <c r="HH14" s="146"/>
      <c r="HI14" s="153"/>
      <c r="HJ14" s="150"/>
      <c r="HK14" s="145"/>
      <c r="HL14" s="145"/>
      <c r="HM14" s="145"/>
      <c r="HN14" s="145"/>
      <c r="HO14" s="145"/>
      <c r="HP14" s="145"/>
      <c r="HQ14" s="151"/>
      <c r="HR14" s="154"/>
      <c r="HS14" s="145"/>
      <c r="HT14" s="145"/>
      <c r="HU14" s="145"/>
      <c r="HV14" s="145"/>
      <c r="HW14" s="145"/>
      <c r="HX14" s="145"/>
      <c r="HY14" s="155"/>
      <c r="HZ14" s="154"/>
      <c r="IA14" s="145"/>
      <c r="IB14" s="145"/>
      <c r="IC14" s="145"/>
      <c r="ID14" s="145"/>
      <c r="IE14" s="145"/>
      <c r="IF14" s="145"/>
      <c r="IG14" s="155"/>
      <c r="IH14" s="156"/>
      <c r="II14" s="157"/>
      <c r="IJ14" s="157"/>
      <c r="IK14" s="157"/>
      <c r="IL14" s="158"/>
      <c r="IM14" s="154"/>
      <c r="IN14" s="155"/>
      <c r="IO14" s="159"/>
    </row>
    <row r="15" customFormat="false" ht="16.5" hidden="false" customHeight="true" outlineLevel="0" collapsed="false">
      <c r="A15" s="160" t="n">
        <v>1</v>
      </c>
      <c r="B15" s="161"/>
      <c r="C15" s="161"/>
      <c r="D15" s="162"/>
      <c r="E15" s="163"/>
      <c r="F15" s="164"/>
      <c r="G15" s="163"/>
      <c r="H15" s="165"/>
      <c r="I15" s="165"/>
      <c r="J15" s="164"/>
      <c r="K15" s="163"/>
      <c r="L15" s="165"/>
      <c r="M15" s="165"/>
      <c r="N15" s="164"/>
      <c r="O15" s="163"/>
      <c r="P15" s="165"/>
      <c r="Q15" s="165"/>
      <c r="R15" s="165"/>
      <c r="S15" s="165"/>
      <c r="T15" s="165"/>
      <c r="U15" s="165"/>
      <c r="V15" s="164"/>
      <c r="W15" s="163"/>
      <c r="X15" s="165"/>
      <c r="Y15" s="165"/>
      <c r="Z15" s="165"/>
      <c r="AA15" s="165"/>
      <c r="AB15" s="165"/>
      <c r="AC15" s="165"/>
      <c r="AD15" s="164"/>
      <c r="AE15" s="163"/>
      <c r="AF15" s="165"/>
      <c r="AG15" s="165"/>
      <c r="AH15" s="165"/>
      <c r="AI15" s="165"/>
      <c r="AJ15" s="165"/>
      <c r="AK15" s="165"/>
      <c r="AL15" s="166"/>
      <c r="AM15" s="167" t="str">
        <f aca="false">IF(B15="","",SUM(E15:AL15))</f>
        <v/>
      </c>
      <c r="AN15" s="168" t="str">
        <f aca="false">IF(B15="","",AM15/9)</f>
        <v/>
      </c>
      <c r="AO15" s="169" t="str">
        <f aca="false">IF(B15="","",IF(AM15=0,"-",RANK(AM15,$AM$15:$AM$64,0)))</f>
        <v/>
      </c>
      <c r="AP15" s="167" t="str">
        <f aca="false">IF(E15="","",IF(E15="-","-",IF(UPPER(E15)="AB","+",VLOOKUP(E15,'විෂය තොරතුරු'!$P$24:$Q$28,2))))</f>
        <v/>
      </c>
      <c r="AQ15" s="168" t="str">
        <f aca="false">IF(F15="","",IF(F15="-","-",IF(UPPER(F15)="AB","+",VLOOKUP(F15,'විෂය තොරතුරු'!$P$24:$Q$28,2))))</f>
        <v/>
      </c>
      <c r="AR15" s="168" t="str">
        <f aca="false">IF(G15="","",IF(G15="-","-",IF(UPPER(G15)="AB","+",VLOOKUP(G15,'විෂය තොරතුරු'!$P$24:$Q$28,2))))</f>
        <v/>
      </c>
      <c r="AS15" s="168" t="str">
        <f aca="false">IF(H15="","",IF(H15="-","-",IF(UPPER(H15)="AB","+",VLOOKUP(H15,'විෂය තොරතුරු'!$P$24:$Q$28,2))))</f>
        <v/>
      </c>
      <c r="AT15" s="168" t="str">
        <f aca="false">IF(I15="","",IF(I15="-","-",IF(UPPER(I15)="AB","+",VLOOKUP(I15,'විෂය තොරතුරු'!$P$24:$Q$28,2))))</f>
        <v/>
      </c>
      <c r="AU15" s="170" t="str">
        <f aca="false">IF(J15="","",IF(J15="-","-",IF(UPPER(J15)="AB","+",VLOOKUP(J15,'විෂය තොරතුරු'!$P$24:$Q$28,2))))</f>
        <v/>
      </c>
      <c r="AV15" s="171" t="str">
        <f aca="false">IF(K15="","",IF(K15="-","-",IF(UPPER(K15)="AB","+",VLOOKUP(K15,'විෂය තොරතුරු'!$P$24:$Q$28,2))))</f>
        <v/>
      </c>
      <c r="AW15" s="168" t="str">
        <f aca="false">IF(L15="","",IF(L15="-","-",IF(UPPER(L15)="AB","+",VLOOKUP(L15,'විෂය තොරතුරු'!$P$24:$Q$28,2))))</f>
        <v/>
      </c>
      <c r="AX15" s="168" t="str">
        <f aca="false">IF(M15="","",IF(M15="-","-",IF(UPPER(M15)="AB","+",VLOOKUP(M15,'විෂය තොරතුරු'!$P$24:$Q$28,2))))</f>
        <v/>
      </c>
      <c r="AY15" s="169" t="str">
        <f aca="false">IF(N15="","",IF(N15="-","-",IF(UPPER(N15)="AB","+",VLOOKUP(N15,'විෂය තොරතුරු'!$P$24:$Q$28,2))))</f>
        <v/>
      </c>
      <c r="AZ15" s="168" t="str">
        <f aca="false">IF(O15="","",IF(O15="-","-",IF(UPPER(O15)="AB","+",VLOOKUP(O15,'විෂය තොරතුරු'!$P$24:$Q$28,2))))</f>
        <v/>
      </c>
      <c r="BA15" s="168" t="str">
        <f aca="false">IF(P15="","",IF(P15="-","-",IF(UPPER(P15)="AB","+",VLOOKUP(P15,'විෂය තොරතුරු'!$P$24:$Q$28,2))))</f>
        <v/>
      </c>
      <c r="BB15" s="168" t="str">
        <f aca="false">IF(Q15="","",IF(Q15="-","-",IF(UPPER(Q15)="AB","+",VLOOKUP(Q15,'විෂය තොරතුරු'!$P$24:$Q$28,2))))</f>
        <v/>
      </c>
      <c r="BC15" s="168" t="str">
        <f aca="false">IF(R15="","",IF(R15="-","-",IF(UPPER(R15)="AB","+",VLOOKUP(R15,'විෂය තොරතුරු'!$P$24:$Q$28,2))))</f>
        <v/>
      </c>
      <c r="BD15" s="168" t="str">
        <f aca="false">IF(S15="","",IF(S15="-","-",IF(UPPER(S15)="AB","+",VLOOKUP(S15,'විෂය තොරතුරු'!$P$24:$Q$28,2))))</f>
        <v/>
      </c>
      <c r="BE15" s="168" t="str">
        <f aca="false">IF(T15="","",IF(T15="-","-",IF(UPPER(T15)="AB","+",VLOOKUP(T15,'විෂය තොරතුරු'!$P$24:$Q$28,2))))</f>
        <v/>
      </c>
      <c r="BF15" s="168" t="str">
        <f aca="false">IF(U15="","",IF(U15="-","-",IF(UPPER(U15)="AB","+",VLOOKUP(U15,'විෂය තොරතුරු'!$P$24:$Q$28,2))))</f>
        <v/>
      </c>
      <c r="BG15" s="170" t="str">
        <f aca="false">IF(V15="","",IF(V15="-","-",IF(UPPER(V15)="AB","+",VLOOKUP(V15,'විෂය තොරතුරු'!$P$24:$Q$28,2))))</f>
        <v/>
      </c>
      <c r="BH15" s="171" t="str">
        <f aca="false">IF(W15="","",IF(W15="-","-",IF(UPPER(W15)="AB","+",VLOOKUP(W15,'විෂය තොරතුරු'!$P$24:$Q$28,2))))</f>
        <v/>
      </c>
      <c r="BI15" s="168" t="str">
        <f aca="false">IF(X15="","",IF(X15="-","-",IF(UPPER(X15)="AB","+",VLOOKUP(X15,'විෂය තොරතුරු'!$P$24:$Q$28,2))))</f>
        <v/>
      </c>
      <c r="BJ15" s="168" t="str">
        <f aca="false">IF(Y15="","",IF(Y15="-","-",IF(UPPER(Y15)="AB","+",VLOOKUP(Y15,'විෂය තොරතුරු'!$P$24:$Q$28,2))))</f>
        <v/>
      </c>
      <c r="BK15" s="168" t="str">
        <f aca="false">IF(Z15="","",IF(Z15="-","-",IF(UPPER(Z15)="AB","+",VLOOKUP(Z15,'විෂය තොරතුරු'!$P$24:$Q$28,2))))</f>
        <v/>
      </c>
      <c r="BL15" s="168" t="str">
        <f aca="false">IF(AA15="","",IF(AA15="-","-",IF(UPPER(AA15)="AB","+",VLOOKUP(AA15,'විෂය තොරතුරු'!$P$24:$Q$28,2))))</f>
        <v/>
      </c>
      <c r="BM15" s="168" t="str">
        <f aca="false">IF(AB15="","",IF(AB15="-","-",IF(UPPER(AB15)="AB","+",VLOOKUP(AB15,'විෂය තොරතුරු'!$P$24:$Q$28,2))))</f>
        <v/>
      </c>
      <c r="BN15" s="168" t="str">
        <f aca="false">IF(AC15="","",IF(AC15="-","-",IF(UPPER(AC15)="AB","+",VLOOKUP(AC15,'විෂය තොරතුරු'!$P$24:$Q$28,2))))</f>
        <v/>
      </c>
      <c r="BO15" s="169" t="str">
        <f aca="false">IF(AD15="","",IF(AD15="-","-",IF(UPPER(AD15)="AB","+",VLOOKUP(AD15,'විෂය තොරතුරු'!$P$24:$Q$28,2))))</f>
        <v/>
      </c>
      <c r="BP15" s="171" t="str">
        <f aca="false">IF(AE15="","",IF(AE15="-","-",IF(UPPER(AE15)="AB","+",VLOOKUP(AE15,'විෂය තොරතුරු'!$P$24:$Q$28,2))))</f>
        <v/>
      </c>
      <c r="BQ15" s="168" t="str">
        <f aca="false">IF(AF15="","",IF(AF15="-","-",IF(UPPER(AF15)="AB","+",VLOOKUP(AF15,'විෂය තොරතුරු'!$P$24:$Q$28,2))))</f>
        <v/>
      </c>
      <c r="BR15" s="168" t="str">
        <f aca="false">IF(AG15="","",IF(AG15="-","-",IF(UPPER(AG15)="AB","+",VLOOKUP(AG15,'විෂය තොරතුරු'!$P$24:$Q$28,2))))</f>
        <v/>
      </c>
      <c r="BS15" s="168" t="str">
        <f aca="false">IF(AH15="","",IF(AH15="-","-",IF(UPPER(AH15)="AB","+",VLOOKUP(AH15,'විෂය තොරතුරු'!$P$24:$Q$28,2))))</f>
        <v/>
      </c>
      <c r="BT15" s="168" t="str">
        <f aca="false">IF(AI15="","",IF(AI15="-","-",IF(UPPER(AI15)="AB","+",VLOOKUP(AI15,'විෂය තොරතුරු'!$P$24:$Q$28,2))))</f>
        <v/>
      </c>
      <c r="BU15" s="168" t="str">
        <f aca="false">IF(AJ15="","",IF(AJ15="-","-",IF(UPPER(AJ15)="AB","+",VLOOKUP(AJ15,'විෂය තොරතුරු'!$P$24:$Q$28,2))))</f>
        <v/>
      </c>
      <c r="BV15" s="168" t="str">
        <f aca="false">IF(AK15="","",IF(AK15="-","-",IF(UPPER(AK15)="AB","+",VLOOKUP(AK15,'විෂය තොරතුරු'!$P$24:$Q$28,2))))</f>
        <v/>
      </c>
      <c r="BW15" s="169" t="str">
        <f aca="false">IF(AL15="","",IF(AL15="-","-",IF(UPPER(AL15)="AB","+",VLOOKUP(AL15,'විෂය තොරතුරු'!$P$24:$Q$28,2))))</f>
        <v/>
      </c>
      <c r="BX15" s="171" t="str">
        <f aca="false">IF($B15="","",COUNTIF($AP15:$BW15,"A"))</f>
        <v/>
      </c>
      <c r="BY15" s="168" t="str">
        <f aca="false">IF($B15="","",COUNTIF($AP15:$BW15,"B"))</f>
        <v/>
      </c>
      <c r="BZ15" s="168" t="str">
        <f aca="false">IF($B15="","",COUNTIF($AP15:$BW15,"C"))</f>
        <v/>
      </c>
      <c r="CA15" s="168" t="str">
        <f aca="false">IF($B15="","",COUNTIF($AP15:$BW15,"S"))</f>
        <v/>
      </c>
      <c r="CB15" s="169" t="str">
        <f aca="false">IF($B15="","",COUNTIF($AP15:$BW15,"W"))</f>
        <v/>
      </c>
      <c r="CC15" s="171" t="str">
        <f aca="false">IF(B15="","",SUM(BX15:CA15))</f>
        <v/>
      </c>
      <c r="CD15" s="169" t="str">
        <f aca="false">IF(B15="","",SUM(BX15:BZ15))</f>
        <v/>
      </c>
      <c r="CE15" s="172" t="str">
        <f aca="false">IF(B15="","",IF(AND(CC15&gt;=6,CD15&gt;=3,OR(E15&gt;=35,F15&gt;=35),L15&gt;=35),"6/3 සමත්",IF(AND(CC15&gt;=5,CD15&gt;=3,OR(E15&gt;=35,F15&gt;=35,L15&gt;=35)),"5/3 සමත්",IF(AND(CC15&gt;=4,CD15&gt;=1,OR(E15&gt;=20,F15&gt;=20,L15&gt;=20)),"සමත් කළ හැකි",IF(CB15=9,"W9","අසමත් ?")))))</f>
        <v/>
      </c>
      <c r="FK15" s="173" t="n">
        <v>1</v>
      </c>
      <c r="FL15" s="161" t="s">
        <v>44</v>
      </c>
      <c r="FM15" s="161"/>
      <c r="FN15" s="161" t="str">
        <f aca="false">IF(FM15="","-",(FM15/$M$95)*100)</f>
        <v>-</v>
      </c>
      <c r="FO15" s="165" t="n">
        <v>45</v>
      </c>
      <c r="FP15" s="165"/>
      <c r="FQ15" s="165" t="n">
        <v>56</v>
      </c>
      <c r="FR15" s="165" t="s">
        <v>18</v>
      </c>
      <c r="FS15" s="165"/>
      <c r="FT15" s="165"/>
      <c r="FU15" s="165" t="n">
        <v>35</v>
      </c>
      <c r="FV15" s="165" t="n">
        <v>48</v>
      </c>
      <c r="FW15" s="165" t="n">
        <v>75</v>
      </c>
      <c r="FX15" s="165" t="n">
        <v>18</v>
      </c>
      <c r="FY15" s="165" t="s">
        <v>18</v>
      </c>
      <c r="FZ15" s="165" t="s">
        <v>18</v>
      </c>
      <c r="GA15" s="165" t="n">
        <v>33</v>
      </c>
      <c r="GB15" s="165"/>
      <c r="GC15" s="165"/>
      <c r="GD15" s="165"/>
      <c r="GE15" s="165"/>
      <c r="GF15" s="165"/>
      <c r="GG15" s="165" t="s">
        <v>18</v>
      </c>
      <c r="GH15" s="165" t="n">
        <v>56</v>
      </c>
      <c r="GI15" s="165" t="s">
        <v>18</v>
      </c>
      <c r="GJ15" s="165"/>
      <c r="GK15" s="165"/>
      <c r="GL15" s="165" t="s">
        <v>18</v>
      </c>
      <c r="GM15" s="165"/>
      <c r="GN15" s="165"/>
      <c r="GO15" s="165" t="s">
        <v>18</v>
      </c>
      <c r="GP15" s="165" t="s">
        <v>18</v>
      </c>
      <c r="GQ15" s="165"/>
      <c r="GR15" s="165" t="n">
        <v>36</v>
      </c>
      <c r="GS15" s="165"/>
      <c r="GT15" s="165"/>
      <c r="GU15" s="165"/>
      <c r="GV15" s="174"/>
      <c r="GW15" s="167" t="n">
        <f aca="false">IF(FL15="","",SUM(FO15:GV15))</f>
        <v>402</v>
      </c>
      <c r="GX15" s="168" t="n">
        <f aca="false">IF(FL15="","",GW15/9)</f>
        <v>44.6666666666667</v>
      </c>
      <c r="GY15" s="169" t="n">
        <f aca="false">IF(FL15="","",IF(GW15=0,"-",RANK(GW15,$GW$15:$GW$64,0)))</f>
        <v>8</v>
      </c>
      <c r="GZ15" s="167" t="str">
        <f aca="false">IF(FO15="","",IF(FO15="-","-",IF(UPPER(FO15)="AB","+",VLOOKUP(FO15,'විෂය තොරතුරු'!$P$24:$Q$28,2))))</f>
        <v>S</v>
      </c>
      <c r="HA15" s="168" t="str">
        <f aca="false">IF(FP15="","",IF(FP15="-","-",IF(UPPER(FP15)="AB","+",VLOOKUP(FP15,'විෂය තොරතුරු'!$P$24:$Q$28,2))))</f>
        <v/>
      </c>
      <c r="HB15" s="168" t="str">
        <f aca="false">IF(FQ15="","",IF(FQ15="-","-",IF(UPPER(FQ15)="AB","+",VLOOKUP(FQ15,'විෂය තොරතුරු'!$P$24:$Q$28,2))))</f>
        <v>C</v>
      </c>
      <c r="HC15" s="168" t="str">
        <f aca="false">IF(FR15="","",IF(FR15="-","-",IF(UPPER(FR15)="AB","+",VLOOKUP(FR15,'විෂය තොරතුරු'!$P$24:$Q$28,2))))</f>
        <v>-</v>
      </c>
      <c r="HD15" s="168" t="str">
        <f aca="false">IF(FS15="","",IF(FS15="-","-",IF(UPPER(FS15)="AB","+",VLOOKUP(FS15,'විෂය තොරතුරු'!$P$24:$Q$28,2))))</f>
        <v/>
      </c>
      <c r="HE15" s="170" t="str">
        <f aca="false">IF(FT15="","",IF(FT15="-","-",IF(UPPER(FT15)="AB","+",VLOOKUP(FT15,'විෂය තොරතුරු'!$P$24:$Q$28,2))))</f>
        <v/>
      </c>
      <c r="HF15" s="171" t="str">
        <f aca="false">IF(FU15="","",IF(FU15="-","-",IF(UPPER(FU15)="AB","+",VLOOKUP(FU15,'විෂය තොරතුරු'!$P$24:$Q$28,2))))</f>
        <v>S</v>
      </c>
      <c r="HG15" s="168" t="str">
        <f aca="false">IF(FV15="","",IF(FV15="-","-",IF(UPPER(FV15)="AB","+",VLOOKUP(FV15,'විෂය තොරතුරු'!$P$24:$Q$28,2))))</f>
        <v>S</v>
      </c>
      <c r="HH15" s="168" t="str">
        <f aca="false">IF(FW15="","",IF(FW15="-","-",IF(UPPER(FW15)="AB","+",VLOOKUP(FW15,'විෂය තොරතුරු'!$P$24:$Q$28,2))))</f>
        <v>A</v>
      </c>
      <c r="HI15" s="169" t="str">
        <f aca="false">IF(FX15="","",IF(FX15="-","-",IF(UPPER(FX15)="AB","+",VLOOKUP(FX15,'විෂය තොරතුරු'!$P$24:$Q$28,2))))</f>
        <v>W</v>
      </c>
      <c r="HJ15" s="167" t="str">
        <f aca="false">IF(FY15="","",IF(FY15="-","-",IF(UPPER(FY15)="AB","+",VLOOKUP(FY15,'විෂය තොරතුරු'!$P$24:$Q$28,2))))</f>
        <v>-</v>
      </c>
      <c r="HK15" s="168" t="str">
        <f aca="false">IF(FZ15="","",IF(FZ15="-","-",IF(UPPER(FZ15)="AB","+",VLOOKUP(FZ15,'විෂය තොරතුරු'!$P$24:$Q$28,2))))</f>
        <v>-</v>
      </c>
      <c r="HL15" s="168" t="str">
        <f aca="false">IF(GA15="","",IF(GA15="-","-",IF(UPPER(GA15)="AB","+",VLOOKUP(GA15,'විෂය තොරතුරු'!$P$24:$Q$28,2))))</f>
        <v>W</v>
      </c>
      <c r="HM15" s="168" t="str">
        <f aca="false">IF(GB15="","",IF(GB15="-","-",IF(UPPER(GB15)="AB","+",VLOOKUP(GB15,'විෂය තොරතුරු'!$P$24:$Q$28,2))))</f>
        <v/>
      </c>
      <c r="HN15" s="168" t="str">
        <f aca="false">IF(GC15="","",IF(GC15="-","-",IF(UPPER(GC15)="AB","+",VLOOKUP(GC15,'විෂය තොරතුරු'!$P$24:$Q$28,2))))</f>
        <v/>
      </c>
      <c r="HO15" s="168" t="str">
        <f aca="false">IF(GD15="","",IF(GD15="-","-",IF(UPPER(GD15)="AB","+",VLOOKUP(GD15,'විෂය තොරතුරු'!$P$24:$Q$28,2))))</f>
        <v/>
      </c>
      <c r="HP15" s="168" t="str">
        <f aca="false">IF(GE15="","",IF(GE15="-","-",IF(UPPER(GE15)="AB","+",VLOOKUP(GE15,'විෂය තොරතුරු'!$P$24:$Q$28,2))))</f>
        <v/>
      </c>
      <c r="HQ15" s="170" t="str">
        <f aca="false">IF(GF15="","",IF(GF15="-","-",IF(UPPER(GF15)="AB","+",VLOOKUP(GF15,'විෂය තොරතුරු'!$P$24:$Q$28,2))))</f>
        <v/>
      </c>
      <c r="HR15" s="171" t="str">
        <f aca="false">IF(GG15="","",IF(GG15="-","-",IF(UPPER(GG15)="AB","+",VLOOKUP(GG15,'විෂය තොරතුරු'!$P$24:$Q$28,2))))</f>
        <v>-</v>
      </c>
      <c r="HS15" s="168" t="str">
        <f aca="false">IF(GH15="","",IF(GH15="-","-",IF(UPPER(GH15)="AB","+",VLOOKUP(GH15,'විෂය තොරතුරු'!$P$24:$Q$28,2))))</f>
        <v>C</v>
      </c>
      <c r="HT15" s="168" t="str">
        <f aca="false">IF(GI15="","",IF(GI15="-","-",IF(UPPER(GI15)="AB","+",VLOOKUP(GI15,'විෂය තොරතුරු'!$P$24:$Q$28,2))))</f>
        <v>-</v>
      </c>
      <c r="HU15" s="168" t="str">
        <f aca="false">IF(GJ15="","",IF(GJ15="-","-",IF(UPPER(GJ15)="AB","+",VLOOKUP(GJ15,'විෂය තොරතුරු'!$P$24:$Q$28,2))))</f>
        <v/>
      </c>
      <c r="HV15" s="168" t="str">
        <f aca="false">IF(GK15="","",IF(GK15="-","-",IF(UPPER(GK15)="AB","+",VLOOKUP(GK15,'විෂය තොරතුරු'!$P$24:$Q$28,2))))</f>
        <v/>
      </c>
      <c r="HW15" s="168" t="str">
        <f aca="false">IF(GL15="","",IF(GL15="-","-",IF(UPPER(GL15)="AB","+",VLOOKUP(GL15,'විෂය තොරතුරු'!$P$24:$Q$28,2))))</f>
        <v>-</v>
      </c>
      <c r="HX15" s="168" t="str">
        <f aca="false">IF(GM15="","",IF(GM15="-","-",IF(UPPER(GM15)="AB","+",VLOOKUP(GM15,'විෂය තොරතුරු'!$P$24:$Q$28,2))))</f>
        <v/>
      </c>
      <c r="HY15" s="169" t="str">
        <f aca="false">IF(GN15="","",IF(GN15="-","-",IF(UPPER(GN15)="AB","+",VLOOKUP(GN15,'විෂය තොරතුරු'!$P$24:$Q$28,2))))</f>
        <v/>
      </c>
      <c r="HZ15" s="171" t="str">
        <f aca="false">IF(GO15="","",IF(GO15="-","-",IF(UPPER(GO15)="AB","+",VLOOKUP(GO15,'විෂය තොරතුරු'!$P$24:$Q$28,2))))</f>
        <v>-</v>
      </c>
      <c r="IA15" s="168" t="str">
        <f aca="false">IF(GP15="","",IF(GP15="-","-",IF(UPPER(GP15)="AB","+",VLOOKUP(GP15,'විෂය තොරතුරු'!$P$24:$Q$28,2))))</f>
        <v>-</v>
      </c>
      <c r="IB15" s="168" t="str">
        <f aca="false">IF(GQ15="","",IF(GQ15="-","-",IF(UPPER(GQ15)="AB","+",VLOOKUP(GQ15,'විෂය තොරතුරු'!$P$24:$Q$28,2))))</f>
        <v/>
      </c>
      <c r="IC15" s="168" t="str">
        <f aca="false">IF(GR15="","",IF(GR15="-","-",IF(UPPER(GR15)="AB","+",VLOOKUP(GR15,'විෂය තොරතුරු'!$P$24:$Q$28,2))))</f>
        <v>S</v>
      </c>
      <c r="ID15" s="168" t="str">
        <f aca="false">IF(GS15="","",IF(GS15="-","-",IF(UPPER(GS15)="AB","+",VLOOKUP(GS15,'විෂය තොරතුරු'!$P$24:$Q$28,2))))</f>
        <v/>
      </c>
      <c r="IE15" s="168" t="str">
        <f aca="false">IF(GT15="","",IF(GT15="-","-",IF(UPPER(GT15)="AB","+",VLOOKUP(GT15,'විෂය තොරතුරු'!$P$24:$Q$28,2))))</f>
        <v/>
      </c>
      <c r="IF15" s="168" t="str">
        <f aca="false">IF(GU15="","",IF(GU15="-","-",IF(UPPER(GU15)="AB","+",VLOOKUP(GU15,'විෂය තොරතුරු'!$P$24:$Q$28,2))))</f>
        <v/>
      </c>
      <c r="IG15" s="169" t="str">
        <f aca="false">IF(GV15="","",IF(GV15="-","-",IF(UPPER(GV15)="AB","+",VLOOKUP(GV15,'විෂය තොරතුරු'!$P$24:$Q$28,2))))</f>
        <v/>
      </c>
      <c r="IH15" s="171" t="n">
        <f aca="false">IF($FL15="","",COUNTIF($GZ15:$IG15,"A"))</f>
        <v>1</v>
      </c>
      <c r="II15" s="171" t="n">
        <f aca="false">IF($FL15="","",COUNTIF($GZ15:$IG15,"B"))</f>
        <v>0</v>
      </c>
      <c r="IJ15" s="171" t="n">
        <f aca="false">IF($FL15="","",COUNTIF($GZ15:$IG15,"C"))</f>
        <v>2</v>
      </c>
      <c r="IK15" s="171" t="n">
        <f aca="false">IF($FL15="","",COUNTIF($GZ15:$IG15,"S"))</f>
        <v>4</v>
      </c>
      <c r="IL15" s="171" t="n">
        <f aca="false">IF($FL15="","",COUNTIF($GZ15:$IG15,"W"))</f>
        <v>2</v>
      </c>
      <c r="IM15" s="171" t="n">
        <f aca="false">IF(FL15="","",SUM(IH15:IK15))</f>
        <v>7</v>
      </c>
      <c r="IN15" s="169" t="n">
        <f aca="false">IF(FL15="","",SUM(IH15:IJ15))</f>
        <v>3</v>
      </c>
      <c r="IO15" s="172" t="str">
        <f aca="false">IF(FL15="","",IF(AND(IM15&gt;=6,IN15&gt;=3,OR(FO15&gt;=35,FP15&gt;=35),FV15&gt;=35),"6/3 සමත්",IF(AND(IM15&gt;=5,IN15&gt;=3,OR(FO15&gt;=35,FP15&gt;=35,FV15&gt;=35)),"5/3 සමත්",IF(AND(IM15&gt;=4,IN15&gt;=1,OR(FO15&gt;=20,FP15&gt;=20,FV15&gt;=20)),"සමත් කළ හැකි",IF(IL15=9,"W9","අසමත් ?")))))</f>
        <v>6/3 සමත්</v>
      </c>
    </row>
    <row r="16" customFormat="false" ht="13.8" hidden="false" customHeight="false" outlineLevel="0" collapsed="false">
      <c r="A16" s="160" t="n">
        <v>2</v>
      </c>
      <c r="B16" s="161"/>
      <c r="C16" s="161"/>
      <c r="D16" s="162"/>
      <c r="E16" s="163"/>
      <c r="F16" s="164"/>
      <c r="G16" s="163"/>
      <c r="H16" s="165"/>
      <c r="I16" s="165"/>
      <c r="J16" s="164"/>
      <c r="K16" s="163"/>
      <c r="L16" s="165"/>
      <c r="M16" s="165"/>
      <c r="N16" s="164"/>
      <c r="O16" s="163"/>
      <c r="P16" s="165"/>
      <c r="Q16" s="165"/>
      <c r="R16" s="165"/>
      <c r="S16" s="165"/>
      <c r="T16" s="165"/>
      <c r="U16" s="165"/>
      <c r="V16" s="164"/>
      <c r="W16" s="163"/>
      <c r="X16" s="165"/>
      <c r="Y16" s="165"/>
      <c r="Z16" s="165"/>
      <c r="AA16" s="165"/>
      <c r="AB16" s="165"/>
      <c r="AC16" s="165"/>
      <c r="AD16" s="164"/>
      <c r="AE16" s="163"/>
      <c r="AF16" s="165"/>
      <c r="AG16" s="165"/>
      <c r="AH16" s="165"/>
      <c r="AI16" s="165"/>
      <c r="AJ16" s="165"/>
      <c r="AK16" s="165"/>
      <c r="AL16" s="166"/>
      <c r="AM16" s="167" t="str">
        <f aca="false">IF(B16="","",SUM(E16:AL16))</f>
        <v/>
      </c>
      <c r="AN16" s="168" t="str">
        <f aca="false">IF(B16="","",AM16/9)</f>
        <v/>
      </c>
      <c r="AO16" s="169" t="str">
        <f aca="false">IF(B16="","",IF(AM16=0,"-",RANK(AM16,$AM$15:$AM$64,0)))</f>
        <v/>
      </c>
      <c r="AP16" s="167" t="str">
        <f aca="false">IF(E16="","",IF(E16="-","-",IF(UPPER(E16)="AB","+",VLOOKUP(E16,'විෂය තොරතුරු'!$P$24:$Q$28,2))))</f>
        <v/>
      </c>
      <c r="AQ16" s="168" t="str">
        <f aca="false">IF(F16="","",IF(F16="-","-",IF(UPPER(F16)="AB","+",VLOOKUP(F16,'විෂය තොරතුරු'!$P$24:$Q$28,2))))</f>
        <v/>
      </c>
      <c r="AR16" s="168" t="str">
        <f aca="false">IF(G16="","",IF(G16="-","-",IF(UPPER(G16)="AB","+",VLOOKUP(G16,'විෂය තොරතුරු'!$P$24:$Q$28,2))))</f>
        <v/>
      </c>
      <c r="AS16" s="168" t="str">
        <f aca="false">IF(H16="","",IF(H16="-","-",IF(UPPER(H16)="AB","+",VLOOKUP(H16,'විෂය තොරතුරු'!$P$24:$Q$28,2))))</f>
        <v/>
      </c>
      <c r="AT16" s="168" t="str">
        <f aca="false">IF(I16="","",IF(I16="-","-",IF(UPPER(I16)="AB","+",VLOOKUP(I16,'විෂය තොරතුරු'!$P$24:$Q$28,2))))</f>
        <v/>
      </c>
      <c r="AU16" s="170" t="str">
        <f aca="false">IF(J16="","",IF(J16="-","-",IF(UPPER(J16)="AB","+",VLOOKUP(J16,'විෂය තොරතුරු'!$P$24:$Q$28,2))))</f>
        <v/>
      </c>
      <c r="AV16" s="171" t="str">
        <f aca="false">IF(K16="","",IF(K16="-","-",IF(UPPER(K16)="AB","+",VLOOKUP(K16,'විෂය තොරතුරු'!$P$24:$Q$28,2))))</f>
        <v/>
      </c>
      <c r="AW16" s="168" t="str">
        <f aca="false">IF(L16="","",IF(L16="-","-",IF(UPPER(L16)="AB","+",VLOOKUP(L16,'විෂය තොරතුරු'!$P$24:$Q$28,2))))</f>
        <v/>
      </c>
      <c r="AX16" s="168" t="str">
        <f aca="false">IF(M16="","",IF(M16="-","-",IF(UPPER(M16)="AB","+",VLOOKUP(M16,'විෂය තොරතුරු'!$P$24:$Q$28,2))))</f>
        <v/>
      </c>
      <c r="AY16" s="169" t="str">
        <f aca="false">IF(N16="","",IF(N16="-","-",IF(UPPER(N16)="AB","+",VLOOKUP(N16,'විෂය තොරතුරු'!$P$24:$Q$28,2))))</f>
        <v/>
      </c>
      <c r="AZ16" s="168" t="str">
        <f aca="false">IF(O16="","",IF(O16="-","-",IF(UPPER(O16)="AB","+",VLOOKUP(O16,'විෂය තොරතුරු'!$P$24:$Q$28,2))))</f>
        <v/>
      </c>
      <c r="BA16" s="168" t="str">
        <f aca="false">IF(P16="","",IF(P16="-","-",IF(UPPER(P16)="AB","+",VLOOKUP(P16,'විෂය තොරතුරු'!$P$24:$Q$28,2))))</f>
        <v/>
      </c>
      <c r="BB16" s="168" t="str">
        <f aca="false">IF(Q16="","",IF(Q16="-","-",IF(UPPER(Q16)="AB","+",VLOOKUP(Q16,'විෂය තොරතුරු'!$P$24:$Q$28,2))))</f>
        <v/>
      </c>
      <c r="BC16" s="168" t="str">
        <f aca="false">IF(R16="","",IF(R16="-","-",IF(UPPER(R16)="AB","+",VLOOKUP(R16,'විෂය තොරතුරු'!$P$24:$Q$28,2))))</f>
        <v/>
      </c>
      <c r="BD16" s="168" t="str">
        <f aca="false">IF(S16="","",IF(S16="-","-",IF(UPPER(S16)="AB","+",VLOOKUP(S16,'විෂය තොරතුරු'!$P$24:$Q$28,2))))</f>
        <v/>
      </c>
      <c r="BE16" s="168" t="str">
        <f aca="false">IF(T16="","",IF(T16="-","-",IF(UPPER(T16)="AB","+",VLOOKUP(T16,'විෂය තොරතුරු'!$P$24:$Q$28,2))))</f>
        <v/>
      </c>
      <c r="BF16" s="168" t="str">
        <f aca="false">IF(U16="","",IF(U16="-","-",IF(UPPER(U16)="AB","+",VLOOKUP(U16,'විෂය තොරතුරු'!$P$24:$Q$28,2))))</f>
        <v/>
      </c>
      <c r="BG16" s="170" t="str">
        <f aca="false">IF(V16="","",IF(V16="-","-",IF(UPPER(V16)="AB","+",VLOOKUP(V16,'විෂය තොරතුරු'!$P$24:$Q$28,2))))</f>
        <v/>
      </c>
      <c r="BH16" s="171" t="str">
        <f aca="false">IF(W16="","",IF(W16="-","-",IF(UPPER(W16)="AB","+",VLOOKUP(W16,'විෂය තොරතුරු'!$P$24:$Q$28,2))))</f>
        <v/>
      </c>
      <c r="BI16" s="168" t="str">
        <f aca="false">IF(X16="","",IF(X16="-","-",IF(UPPER(X16)="AB","+",VLOOKUP(X16,'විෂය තොරතුරු'!$P$24:$Q$28,2))))</f>
        <v/>
      </c>
      <c r="BJ16" s="168" t="str">
        <f aca="false">IF(Y16="","",IF(Y16="-","-",IF(UPPER(Y16)="AB","+",VLOOKUP(Y16,'විෂය තොරතුරු'!$P$24:$Q$28,2))))</f>
        <v/>
      </c>
      <c r="BK16" s="168" t="str">
        <f aca="false">IF(Z16="","",IF(Z16="-","-",IF(UPPER(Z16)="AB","+",VLOOKUP(Z16,'විෂය තොරතුරු'!$P$24:$Q$28,2))))</f>
        <v/>
      </c>
      <c r="BL16" s="168" t="str">
        <f aca="false">IF(AA16="","",IF(AA16="-","-",IF(UPPER(AA16)="AB","+",VLOOKUP(AA16,'විෂය තොරතුරු'!$P$24:$Q$28,2))))</f>
        <v/>
      </c>
      <c r="BM16" s="168" t="str">
        <f aca="false">IF(AB16="","",IF(AB16="-","-",IF(UPPER(AB16)="AB","+",VLOOKUP(AB16,'විෂය තොරතුරු'!$P$24:$Q$28,2))))</f>
        <v/>
      </c>
      <c r="BN16" s="168" t="str">
        <f aca="false">IF(AC16="","",IF(AC16="-","-",IF(UPPER(AC16)="AB","+",VLOOKUP(AC16,'විෂය තොරතුරු'!$P$24:$Q$28,2))))</f>
        <v/>
      </c>
      <c r="BO16" s="169" t="str">
        <f aca="false">IF(AD16="","",IF(AD16="-","-",IF(UPPER(AD16)="AB","+",VLOOKUP(AD16,'විෂය තොරතුරු'!$P$24:$Q$28,2))))</f>
        <v/>
      </c>
      <c r="BP16" s="171" t="str">
        <f aca="false">IF(AE16="","",IF(AE16="-","-",IF(UPPER(AE16)="AB","+",VLOOKUP(AE16,'විෂය තොරතුරු'!$P$24:$Q$28,2))))</f>
        <v/>
      </c>
      <c r="BQ16" s="168" t="str">
        <f aca="false">IF(AF16="","",IF(AF16="-","-",IF(UPPER(AF16)="AB","+",VLOOKUP(AF16,'විෂය තොරතුරු'!$P$24:$Q$28,2))))</f>
        <v/>
      </c>
      <c r="BR16" s="168" t="str">
        <f aca="false">IF(AG16="","",IF(AG16="-","-",IF(UPPER(AG16)="AB","+",VLOOKUP(AG16,'විෂය තොරතුරු'!$P$24:$Q$28,2))))</f>
        <v/>
      </c>
      <c r="BS16" s="168" t="str">
        <f aca="false">IF(AH16="","",IF(AH16="-","-",IF(UPPER(AH16)="AB","+",VLOOKUP(AH16,'විෂය තොරතුරු'!$P$24:$Q$28,2))))</f>
        <v/>
      </c>
      <c r="BT16" s="168" t="str">
        <f aca="false">IF(AI16="","",IF(AI16="-","-",IF(UPPER(AI16)="AB","+",VLOOKUP(AI16,'විෂය තොරතුරු'!$P$24:$Q$28,2))))</f>
        <v/>
      </c>
      <c r="BU16" s="168" t="str">
        <f aca="false">IF(AJ16="","",IF(AJ16="-","-",IF(UPPER(AJ16)="AB","+",VLOOKUP(AJ16,'විෂය තොරතුරු'!$P$24:$Q$28,2))))</f>
        <v/>
      </c>
      <c r="BV16" s="168" t="str">
        <f aca="false">IF(AK16="","",IF(AK16="-","-",IF(UPPER(AK16)="AB","+",VLOOKUP(AK16,'විෂය තොරතුරු'!$P$24:$Q$28,2))))</f>
        <v/>
      </c>
      <c r="BW16" s="169" t="str">
        <f aca="false">IF(AL16="","",IF(AL16="-","-",IF(UPPER(AL16)="AB","+",VLOOKUP(AL16,'විෂය තොරතුරු'!$P$24:$Q$28,2))))</f>
        <v/>
      </c>
      <c r="BX16" s="171" t="str">
        <f aca="false">IF($B16="","",COUNTIF($AP16:$BW16,"A"))</f>
        <v/>
      </c>
      <c r="BY16" s="168" t="str">
        <f aca="false">IF($B16="","",COUNTIF($AP16:$BW16,"B"))</f>
        <v/>
      </c>
      <c r="BZ16" s="168" t="str">
        <f aca="false">IF($B16="","",COUNTIF($AP16:$BW16,"C"))</f>
        <v/>
      </c>
      <c r="CA16" s="168" t="str">
        <f aca="false">IF($B16="","",COUNTIF($AP16:$BW16,"S"))</f>
        <v/>
      </c>
      <c r="CB16" s="169" t="str">
        <f aca="false">IF($B16="","",COUNTIF($AP16:$BW16,"W"))</f>
        <v/>
      </c>
      <c r="CC16" s="171" t="str">
        <f aca="false">IF(B16="","",SUM(BX16:CA16))</f>
        <v/>
      </c>
      <c r="CD16" s="169" t="str">
        <f aca="false">IF(B16="","",SUM(BX16:BZ16))</f>
        <v/>
      </c>
      <c r="CE16" s="172" t="str">
        <f aca="false">IF(B16="","",IF(AND(CC16&gt;=6,CD16&gt;=3,OR(E16&gt;=35,F16&gt;=35),L16&gt;=35),"6/3 සමත්",IF(AND(CC16&gt;=5,CD16&gt;=3,OR(E16&gt;=35,F16&gt;=35,L16&gt;=35)),"5/3 සමත්",IF(AND(CC16&gt;=4,CD16&gt;=1,OR(E16&gt;=20,F16&gt;=20,L16&gt;=20)),"සමත් කළ හැකි",IF(CB16=9,"W9","අසමත් ?")))))</f>
        <v/>
      </c>
      <c r="FK16" s="173" t="n">
        <v>2</v>
      </c>
      <c r="FL16" s="161" t="s">
        <v>45</v>
      </c>
      <c r="FM16" s="161"/>
      <c r="FN16" s="161" t="str">
        <f aca="false">IF(FM16="","-",(FM16/$M$95)*100)</f>
        <v>-</v>
      </c>
      <c r="FO16" s="165" t="n">
        <v>36</v>
      </c>
      <c r="FP16" s="165"/>
      <c r="FQ16" s="165" t="n">
        <v>40</v>
      </c>
      <c r="FR16" s="165" t="s">
        <v>18</v>
      </c>
      <c r="FS16" s="165"/>
      <c r="FT16" s="165"/>
      <c r="FU16" s="165" t="n">
        <v>56</v>
      </c>
      <c r="FV16" s="165" t="n">
        <v>21</v>
      </c>
      <c r="FW16" s="165" t="n">
        <v>48</v>
      </c>
      <c r="FX16" s="165" t="n">
        <v>65</v>
      </c>
      <c r="FY16" s="165" t="s">
        <v>18</v>
      </c>
      <c r="FZ16" s="165" t="n">
        <v>75</v>
      </c>
      <c r="GA16" s="165" t="s">
        <v>18</v>
      </c>
      <c r="GB16" s="165"/>
      <c r="GC16" s="165"/>
      <c r="GD16" s="165"/>
      <c r="GE16" s="165"/>
      <c r="GF16" s="165"/>
      <c r="GG16" s="165" t="n">
        <v>46</v>
      </c>
      <c r="GH16" s="165" t="s">
        <v>18</v>
      </c>
      <c r="GI16" s="165" t="s">
        <v>18</v>
      </c>
      <c r="GJ16" s="165"/>
      <c r="GK16" s="165"/>
      <c r="GL16" s="165" t="n">
        <v>25</v>
      </c>
      <c r="GM16" s="165"/>
      <c r="GN16" s="165"/>
      <c r="GO16" s="165" t="s">
        <v>18</v>
      </c>
      <c r="GP16" s="165" t="s">
        <v>18</v>
      </c>
      <c r="GQ16" s="165"/>
      <c r="GR16" s="165" t="s">
        <v>18</v>
      </c>
      <c r="GS16" s="165"/>
      <c r="GT16" s="165"/>
      <c r="GU16" s="165"/>
      <c r="GV16" s="174"/>
      <c r="GW16" s="167" t="n">
        <f aca="false">IF(FL16="","",SUM(FO16:GV16))</f>
        <v>412</v>
      </c>
      <c r="GX16" s="168" t="n">
        <f aca="false">IF(FL16="","",GW16/9)</f>
        <v>45.7777777777778</v>
      </c>
      <c r="GY16" s="169" t="n">
        <f aca="false">IF(FL16="","",IF(GW16=0,"-",RANK(GW16,$GW$15:$GW$64,0)))</f>
        <v>7</v>
      </c>
      <c r="GZ16" s="167" t="str">
        <f aca="false">IF(FO16="","",IF(FO16="-","-",IF(UPPER(FO16)="AB","+",VLOOKUP(FO16,'විෂය තොරතුරු'!$P$24:$Q$28,2))))</f>
        <v>S</v>
      </c>
      <c r="HA16" s="168" t="str">
        <f aca="false">IF(FP16="","",IF(FP16="-","-",IF(UPPER(FP16)="AB","+",VLOOKUP(FP16,'විෂය තොරතුරු'!$P$24:$Q$28,2))))</f>
        <v/>
      </c>
      <c r="HB16" s="168" t="str">
        <f aca="false">IF(FQ16="","",IF(FQ16="-","-",IF(UPPER(FQ16)="AB","+",VLOOKUP(FQ16,'විෂය තොරතුරු'!$P$24:$Q$28,2))))</f>
        <v>S</v>
      </c>
      <c r="HC16" s="168" t="str">
        <f aca="false">IF(FR16="","",IF(FR16="-","-",IF(UPPER(FR16)="AB","+",VLOOKUP(FR16,'විෂය තොරතුරු'!$P$24:$Q$28,2))))</f>
        <v>-</v>
      </c>
      <c r="HD16" s="168" t="str">
        <f aca="false">IF(FS16="","",IF(FS16="-","-",IF(UPPER(FS16)="AB","+",VLOOKUP(FS16,'විෂය තොරතුරු'!$P$24:$Q$28,2))))</f>
        <v/>
      </c>
      <c r="HE16" s="170" t="str">
        <f aca="false">IF(FT16="","",IF(FT16="-","-",IF(UPPER(FT16)="AB","+",VLOOKUP(FT16,'විෂය තොරතුරු'!$P$24:$Q$28,2))))</f>
        <v/>
      </c>
      <c r="HF16" s="171" t="str">
        <f aca="false">IF(FU16="","",IF(FU16="-","-",IF(UPPER(FU16)="AB","+",VLOOKUP(FU16,'විෂය තොරතුරු'!$P$24:$Q$28,2))))</f>
        <v>C</v>
      </c>
      <c r="HG16" s="168" t="str">
        <f aca="false">IF(FV16="","",IF(FV16="-","-",IF(UPPER(FV16)="AB","+",VLOOKUP(FV16,'විෂය තොරතුරු'!$P$24:$Q$28,2))))</f>
        <v>W</v>
      </c>
      <c r="HH16" s="168" t="str">
        <f aca="false">IF(FW16="","",IF(FW16="-","-",IF(UPPER(FW16)="AB","+",VLOOKUP(FW16,'විෂය තොරතුරු'!$P$24:$Q$28,2))))</f>
        <v>S</v>
      </c>
      <c r="HI16" s="169" t="str">
        <f aca="false">IF(FX16="","",IF(FX16="-","-",IF(UPPER(FX16)="AB","+",VLOOKUP(FX16,'විෂය තොරතුරු'!$P$24:$Q$28,2))))</f>
        <v>B</v>
      </c>
      <c r="HJ16" s="167" t="str">
        <f aca="false">IF(FY16="","",IF(FY16="-","-",IF(UPPER(FY16)="AB","+",VLOOKUP(FY16,'විෂය තොරතුරු'!$P$24:$Q$28,2))))</f>
        <v>-</v>
      </c>
      <c r="HK16" s="168" t="str">
        <f aca="false">IF(FZ16="","",IF(FZ16="-","-",IF(UPPER(FZ16)="AB","+",VLOOKUP(FZ16,'විෂය තොරතුරු'!$P$24:$Q$28,2))))</f>
        <v>A</v>
      </c>
      <c r="HL16" s="168" t="str">
        <f aca="false">IF(GA16="","",IF(GA16="-","-",IF(UPPER(GA16)="AB","+",VLOOKUP(GA16,'විෂය තොරතුරු'!$P$24:$Q$28,2))))</f>
        <v>-</v>
      </c>
      <c r="HM16" s="168" t="str">
        <f aca="false">IF(GB16="","",IF(GB16="-","-",IF(UPPER(GB16)="AB","+",VLOOKUP(GB16,'විෂය තොරතුරු'!$P$24:$Q$28,2))))</f>
        <v/>
      </c>
      <c r="HN16" s="168" t="str">
        <f aca="false">IF(GC16="","",IF(GC16="-","-",IF(UPPER(GC16)="AB","+",VLOOKUP(GC16,'විෂය තොරතුරු'!$P$24:$Q$28,2))))</f>
        <v/>
      </c>
      <c r="HO16" s="168" t="str">
        <f aca="false">IF(GD16="","",IF(GD16="-","-",IF(UPPER(GD16)="AB","+",VLOOKUP(GD16,'විෂය තොරතුරු'!$P$24:$Q$28,2))))</f>
        <v/>
      </c>
      <c r="HP16" s="168" t="str">
        <f aca="false">IF(GE16="","",IF(GE16="-","-",IF(UPPER(GE16)="AB","+",VLOOKUP(GE16,'විෂය තොරතුරු'!$P$24:$Q$28,2))))</f>
        <v/>
      </c>
      <c r="HQ16" s="170" t="str">
        <f aca="false">IF(GF16="","",IF(GF16="-","-",IF(UPPER(GF16)="AB","+",VLOOKUP(GF16,'විෂය තොරතුරු'!$P$24:$Q$28,2))))</f>
        <v/>
      </c>
      <c r="HR16" s="171" t="str">
        <f aca="false">IF(GG16="","",IF(GG16="-","-",IF(UPPER(GG16)="AB","+",VLOOKUP(GG16,'විෂය තොරතුරු'!$P$24:$Q$28,2))))</f>
        <v>S</v>
      </c>
      <c r="HS16" s="168" t="str">
        <f aca="false">IF(GH16="","",IF(GH16="-","-",IF(UPPER(GH16)="AB","+",VLOOKUP(GH16,'විෂය තොරතුරු'!$P$24:$Q$28,2))))</f>
        <v>-</v>
      </c>
      <c r="HT16" s="168" t="str">
        <f aca="false">IF(GI16="","",IF(GI16="-","-",IF(UPPER(GI16)="AB","+",VLOOKUP(GI16,'විෂය තොරතුරු'!$P$24:$Q$28,2))))</f>
        <v>-</v>
      </c>
      <c r="HU16" s="168" t="str">
        <f aca="false">IF(GJ16="","",IF(GJ16="-","-",IF(UPPER(GJ16)="AB","+",VLOOKUP(GJ16,'විෂය තොරතුරු'!$P$24:$Q$28,2))))</f>
        <v/>
      </c>
      <c r="HV16" s="168" t="str">
        <f aca="false">IF(GK16="","",IF(GK16="-","-",IF(UPPER(GK16)="AB","+",VLOOKUP(GK16,'විෂය තොරතුරු'!$P$24:$Q$28,2))))</f>
        <v/>
      </c>
      <c r="HW16" s="168" t="str">
        <f aca="false">IF(GL16="","",IF(GL16="-","-",IF(UPPER(GL16)="AB","+",VLOOKUP(GL16,'විෂය තොරතුරු'!$P$24:$Q$28,2))))</f>
        <v>W</v>
      </c>
      <c r="HX16" s="168" t="str">
        <f aca="false">IF(GM16="","",IF(GM16="-","-",IF(UPPER(GM16)="AB","+",VLOOKUP(GM16,'විෂය තොරතුරු'!$P$24:$Q$28,2))))</f>
        <v/>
      </c>
      <c r="HY16" s="169" t="str">
        <f aca="false">IF(GN16="","",IF(GN16="-","-",IF(UPPER(GN16)="AB","+",VLOOKUP(GN16,'විෂය තොරතුරු'!$P$24:$Q$28,2))))</f>
        <v/>
      </c>
      <c r="HZ16" s="171" t="str">
        <f aca="false">IF(GO16="","",IF(GO16="-","-",IF(UPPER(GO16)="AB","+",VLOOKUP(GO16,'විෂය තොරතුරු'!$P$24:$Q$28,2))))</f>
        <v>-</v>
      </c>
      <c r="IA16" s="168" t="str">
        <f aca="false">IF(GP16="","",IF(GP16="-","-",IF(UPPER(GP16)="AB","+",VLOOKUP(GP16,'විෂය තොරතුරු'!$P$24:$Q$28,2))))</f>
        <v>-</v>
      </c>
      <c r="IB16" s="168" t="str">
        <f aca="false">IF(GQ16="","",IF(GQ16="-","-",IF(UPPER(GQ16)="AB","+",VLOOKUP(GQ16,'විෂය තොරතුරු'!$P$24:$Q$28,2))))</f>
        <v/>
      </c>
      <c r="IC16" s="168" t="str">
        <f aca="false">IF(GR16="","",IF(GR16="-","-",IF(UPPER(GR16)="AB","+",VLOOKUP(GR16,'විෂය තොරතුරු'!$P$24:$Q$28,2))))</f>
        <v>-</v>
      </c>
      <c r="ID16" s="168" t="str">
        <f aca="false">IF(GS16="","",IF(GS16="-","-",IF(UPPER(GS16)="AB","+",VLOOKUP(GS16,'විෂය තොරතුරු'!$P$24:$Q$28,2))))</f>
        <v/>
      </c>
      <c r="IE16" s="168" t="str">
        <f aca="false">IF(GT16="","",IF(GT16="-","-",IF(UPPER(GT16)="AB","+",VLOOKUP(GT16,'විෂය තොරතුරු'!$P$24:$Q$28,2))))</f>
        <v/>
      </c>
      <c r="IF16" s="168" t="str">
        <f aca="false">IF(GU16="","",IF(GU16="-","-",IF(UPPER(GU16)="AB","+",VLOOKUP(GU16,'විෂය තොරතුරු'!$P$24:$Q$28,2))))</f>
        <v/>
      </c>
      <c r="IG16" s="169" t="str">
        <f aca="false">IF(GV16="","",IF(GV16="-","-",IF(UPPER(GV16)="AB","+",VLOOKUP(GV16,'විෂය තොරතුරු'!$P$24:$Q$28,2))))</f>
        <v/>
      </c>
      <c r="IH16" s="171" t="n">
        <f aca="false">IF($FL16="","",COUNTIF($GZ16:$IG16,"A"))</f>
        <v>1</v>
      </c>
      <c r="II16" s="171" t="n">
        <f aca="false">IF($FL16="","",COUNTIF($GZ16:$IG16,"B"))</f>
        <v>1</v>
      </c>
      <c r="IJ16" s="171" t="n">
        <f aca="false">IF($FL16="","",COUNTIF($GZ16:$IG16,"C"))</f>
        <v>1</v>
      </c>
      <c r="IK16" s="171" t="n">
        <f aca="false">IF($FL16="","",COUNTIF($GZ16:$IG16,"S"))</f>
        <v>4</v>
      </c>
      <c r="IL16" s="171" t="n">
        <f aca="false">IF($FL16="","",COUNTIF($GZ16:$IG16,"W"))</f>
        <v>2</v>
      </c>
      <c r="IM16" s="171" t="n">
        <f aca="false">IF(FL16="","",SUM(IH16:IK16))</f>
        <v>7</v>
      </c>
      <c r="IN16" s="169" t="n">
        <f aca="false">IF(FL16="","",SUM(IH16:IJ16))</f>
        <v>3</v>
      </c>
      <c r="IO16" s="172" t="str">
        <f aca="false">IF(FL16="","",IF(AND(IM16&gt;=6,IN16&gt;=3,OR(FO16&gt;=35,FP16&gt;=35),FV16&gt;=35),"6/3 සමත්",IF(AND(IM16&gt;=5,IN16&gt;=3,OR(FO16&gt;=35,FP16&gt;=35,FV16&gt;=35)),"5/3 සමත්",IF(AND(IM16&gt;=4,IN16&gt;=1,OR(FO16&gt;=20,FP16&gt;=20,FV16&gt;=20)),"සමත් කළ හැකි",IF(IL16=9,"W9","අසමත් ?")))))</f>
        <v>5/3 සමත්</v>
      </c>
    </row>
    <row r="17" customFormat="false" ht="13.8" hidden="false" customHeight="false" outlineLevel="0" collapsed="false">
      <c r="A17" s="160" t="n">
        <v>3</v>
      </c>
      <c r="B17" s="161"/>
      <c r="C17" s="161"/>
      <c r="D17" s="162"/>
      <c r="E17" s="163"/>
      <c r="F17" s="164"/>
      <c r="G17" s="163"/>
      <c r="H17" s="165"/>
      <c r="I17" s="165"/>
      <c r="J17" s="164"/>
      <c r="K17" s="163"/>
      <c r="L17" s="165"/>
      <c r="M17" s="165"/>
      <c r="N17" s="164"/>
      <c r="O17" s="163"/>
      <c r="P17" s="165"/>
      <c r="Q17" s="165"/>
      <c r="R17" s="165"/>
      <c r="S17" s="165"/>
      <c r="T17" s="165"/>
      <c r="U17" s="165"/>
      <c r="V17" s="164"/>
      <c r="W17" s="163"/>
      <c r="X17" s="165"/>
      <c r="Y17" s="165"/>
      <c r="Z17" s="165"/>
      <c r="AA17" s="165"/>
      <c r="AB17" s="165"/>
      <c r="AC17" s="165"/>
      <c r="AD17" s="164"/>
      <c r="AE17" s="163"/>
      <c r="AF17" s="165"/>
      <c r="AG17" s="165"/>
      <c r="AH17" s="165"/>
      <c r="AI17" s="165"/>
      <c r="AJ17" s="165"/>
      <c r="AK17" s="165"/>
      <c r="AL17" s="166"/>
      <c r="AM17" s="167" t="str">
        <f aca="false">IF(B17="","",SUM(E17:AL17))</f>
        <v/>
      </c>
      <c r="AN17" s="168" t="str">
        <f aca="false">IF(B17="","",AM17/9)</f>
        <v/>
      </c>
      <c r="AO17" s="169" t="str">
        <f aca="false">IF(B17="","",IF(AM17=0,"-",RANK(AM17,$AM$15:$AM$64,0)))</f>
        <v/>
      </c>
      <c r="AP17" s="167" t="str">
        <f aca="false">IF(E17="","",IF(E17="-","-",IF(UPPER(E17)="AB","+",VLOOKUP(E17,'විෂය තොරතුරු'!$P$24:$Q$28,2))))</f>
        <v/>
      </c>
      <c r="AQ17" s="168" t="str">
        <f aca="false">IF(F17="","",IF(F17="-","-",IF(UPPER(F17)="AB","+",VLOOKUP(F17,'විෂය තොරතුරු'!$P$24:$Q$28,2))))</f>
        <v/>
      </c>
      <c r="AR17" s="168" t="str">
        <f aca="false">IF(G17="","",IF(G17="-","-",IF(UPPER(G17)="AB","+",VLOOKUP(G17,'විෂය තොරතුරු'!$P$24:$Q$28,2))))</f>
        <v/>
      </c>
      <c r="AS17" s="168" t="str">
        <f aca="false">IF(H17="","",IF(H17="-","-",IF(UPPER(H17)="AB","+",VLOOKUP(H17,'විෂය තොරතුරු'!$P$24:$Q$28,2))))</f>
        <v/>
      </c>
      <c r="AT17" s="168" t="str">
        <f aca="false">IF(I17="","",IF(I17="-","-",IF(UPPER(I17)="AB","+",VLOOKUP(I17,'විෂය තොරතුරු'!$P$24:$Q$28,2))))</f>
        <v/>
      </c>
      <c r="AU17" s="170" t="str">
        <f aca="false">IF(J17="","",IF(J17="-","-",IF(UPPER(J17)="AB","+",VLOOKUP(J17,'විෂය තොරතුරු'!$P$24:$Q$28,2))))</f>
        <v/>
      </c>
      <c r="AV17" s="171" t="str">
        <f aca="false">IF(K17="","",IF(K17="-","-",IF(UPPER(K17)="AB","+",VLOOKUP(K17,'විෂය තොරතුරු'!$P$24:$Q$28,2))))</f>
        <v/>
      </c>
      <c r="AW17" s="168" t="str">
        <f aca="false">IF(L17="","",IF(L17="-","-",IF(UPPER(L17)="AB","+",VLOOKUP(L17,'විෂය තොරතුරු'!$P$24:$Q$28,2))))</f>
        <v/>
      </c>
      <c r="AX17" s="168" t="str">
        <f aca="false">IF(M17="","",IF(M17="-","-",IF(UPPER(M17)="AB","+",VLOOKUP(M17,'විෂය තොරතුරු'!$P$24:$Q$28,2))))</f>
        <v/>
      </c>
      <c r="AY17" s="169" t="str">
        <f aca="false">IF(N17="","",IF(N17="-","-",IF(UPPER(N17)="AB","+",VLOOKUP(N17,'විෂය තොරතුරු'!$P$24:$Q$28,2))))</f>
        <v/>
      </c>
      <c r="AZ17" s="168" t="str">
        <f aca="false">IF(O17="","",IF(O17="-","-",IF(UPPER(O17)="AB","+",VLOOKUP(O17,'විෂය තොරතුරු'!$P$24:$Q$28,2))))</f>
        <v/>
      </c>
      <c r="BA17" s="168" t="str">
        <f aca="false">IF(P17="","",IF(P17="-","-",IF(UPPER(P17)="AB","+",VLOOKUP(P17,'විෂය තොරතුරු'!$P$24:$Q$28,2))))</f>
        <v/>
      </c>
      <c r="BB17" s="168" t="str">
        <f aca="false">IF(Q17="","",IF(Q17="-","-",IF(UPPER(Q17)="AB","+",VLOOKUP(Q17,'විෂය තොරතුරු'!$P$24:$Q$28,2))))</f>
        <v/>
      </c>
      <c r="BC17" s="168" t="str">
        <f aca="false">IF(R17="","",IF(R17="-","-",IF(UPPER(R17)="AB","+",VLOOKUP(R17,'විෂය තොරතුරු'!$P$24:$Q$28,2))))</f>
        <v/>
      </c>
      <c r="BD17" s="168" t="str">
        <f aca="false">IF(S17="","",IF(S17="-","-",IF(UPPER(S17)="AB","+",VLOOKUP(S17,'විෂය තොරතුරු'!$P$24:$Q$28,2))))</f>
        <v/>
      </c>
      <c r="BE17" s="168" t="str">
        <f aca="false">IF(T17="","",IF(T17="-","-",IF(UPPER(T17)="AB","+",VLOOKUP(T17,'විෂය තොරතුරු'!$P$24:$Q$28,2))))</f>
        <v/>
      </c>
      <c r="BF17" s="168" t="str">
        <f aca="false">IF(U17="","",IF(U17="-","-",IF(UPPER(U17)="AB","+",VLOOKUP(U17,'විෂය තොරතුරු'!$P$24:$Q$28,2))))</f>
        <v/>
      </c>
      <c r="BG17" s="170" t="str">
        <f aca="false">IF(V17="","",IF(V17="-","-",IF(UPPER(V17)="AB","+",VLOOKUP(V17,'විෂය තොරතුරු'!$P$24:$Q$28,2))))</f>
        <v/>
      </c>
      <c r="BH17" s="171" t="str">
        <f aca="false">IF(W17="","",IF(W17="-","-",IF(UPPER(W17)="AB","+",VLOOKUP(W17,'විෂය තොරතුරු'!$P$24:$Q$28,2))))</f>
        <v/>
      </c>
      <c r="BI17" s="168" t="str">
        <f aca="false">IF(X17="","",IF(X17="-","-",IF(UPPER(X17)="AB","+",VLOOKUP(X17,'විෂය තොරතුරු'!$P$24:$Q$28,2))))</f>
        <v/>
      </c>
      <c r="BJ17" s="168" t="str">
        <f aca="false">IF(Y17="","",IF(Y17="-","-",IF(UPPER(Y17)="AB","+",VLOOKUP(Y17,'විෂය තොරතුරු'!$P$24:$Q$28,2))))</f>
        <v/>
      </c>
      <c r="BK17" s="168" t="str">
        <f aca="false">IF(Z17="","",IF(Z17="-","-",IF(UPPER(Z17)="AB","+",VLOOKUP(Z17,'විෂය තොරතුරු'!$P$24:$Q$28,2))))</f>
        <v/>
      </c>
      <c r="BL17" s="168" t="str">
        <f aca="false">IF(AA17="","",IF(AA17="-","-",IF(UPPER(AA17)="AB","+",VLOOKUP(AA17,'විෂය තොරතුරු'!$P$24:$Q$28,2))))</f>
        <v/>
      </c>
      <c r="BM17" s="168" t="str">
        <f aca="false">IF(AB17="","",IF(AB17="-","-",IF(UPPER(AB17)="AB","+",VLOOKUP(AB17,'විෂය තොරතුරු'!$P$24:$Q$28,2))))</f>
        <v/>
      </c>
      <c r="BN17" s="168" t="str">
        <f aca="false">IF(AC17="","",IF(AC17="-","-",IF(UPPER(AC17)="AB","+",VLOOKUP(AC17,'විෂය තොරතුරු'!$P$24:$Q$28,2))))</f>
        <v/>
      </c>
      <c r="BO17" s="169" t="str">
        <f aca="false">IF(AD17="","",IF(AD17="-","-",IF(UPPER(AD17)="AB","+",VLOOKUP(AD17,'විෂය තොරතුරු'!$P$24:$Q$28,2))))</f>
        <v/>
      </c>
      <c r="BP17" s="171" t="str">
        <f aca="false">IF(AE17="","",IF(AE17="-","-",IF(UPPER(AE17)="AB","+",VLOOKUP(AE17,'විෂය තොරතුරු'!$P$24:$Q$28,2))))</f>
        <v/>
      </c>
      <c r="BQ17" s="168" t="str">
        <f aca="false">IF(AF17="","",IF(AF17="-","-",IF(UPPER(AF17)="AB","+",VLOOKUP(AF17,'විෂය තොරතුරු'!$P$24:$Q$28,2))))</f>
        <v/>
      </c>
      <c r="BR17" s="168" t="str">
        <f aca="false">IF(AG17="","",IF(AG17="-","-",IF(UPPER(AG17)="AB","+",VLOOKUP(AG17,'විෂය තොරතුරු'!$P$24:$Q$28,2))))</f>
        <v/>
      </c>
      <c r="BS17" s="168" t="str">
        <f aca="false">IF(AH17="","",IF(AH17="-","-",IF(UPPER(AH17)="AB","+",VLOOKUP(AH17,'විෂය තොරතුරු'!$P$24:$Q$28,2))))</f>
        <v/>
      </c>
      <c r="BT17" s="168" t="str">
        <f aca="false">IF(AI17="","",IF(AI17="-","-",IF(UPPER(AI17)="AB","+",VLOOKUP(AI17,'විෂය තොරතුරු'!$P$24:$Q$28,2))))</f>
        <v/>
      </c>
      <c r="BU17" s="168" t="str">
        <f aca="false">IF(AJ17="","",IF(AJ17="-","-",IF(UPPER(AJ17)="AB","+",VLOOKUP(AJ17,'විෂය තොරතුරු'!$P$24:$Q$28,2))))</f>
        <v/>
      </c>
      <c r="BV17" s="168" t="str">
        <f aca="false">IF(AK17="","",IF(AK17="-","-",IF(UPPER(AK17)="AB","+",VLOOKUP(AK17,'විෂය තොරතුරු'!$P$24:$Q$28,2))))</f>
        <v/>
      </c>
      <c r="BW17" s="169" t="str">
        <f aca="false">IF(AL17="","",IF(AL17="-","-",IF(UPPER(AL17)="AB","+",VLOOKUP(AL17,'විෂය තොරතුරු'!$P$24:$Q$28,2))))</f>
        <v/>
      </c>
      <c r="BX17" s="171" t="str">
        <f aca="false">IF($B17="","",COUNTIF($AP17:$BW17,"A"))</f>
        <v/>
      </c>
      <c r="BY17" s="168" t="str">
        <f aca="false">IF($B17="","",COUNTIF($AP17:$BW17,"B"))</f>
        <v/>
      </c>
      <c r="BZ17" s="168" t="str">
        <f aca="false">IF($B17="","",COUNTIF($AP17:$BW17,"C"))</f>
        <v/>
      </c>
      <c r="CA17" s="168" t="str">
        <f aca="false">IF($B17="","",COUNTIF($AP17:$BW17,"S"))</f>
        <v/>
      </c>
      <c r="CB17" s="169" t="str">
        <f aca="false">IF($B17="","",COUNTIF($AP17:$BW17,"W"))</f>
        <v/>
      </c>
      <c r="CC17" s="171" t="str">
        <f aca="false">IF(B17="","",SUM(BX17:CA17))</f>
        <v/>
      </c>
      <c r="CD17" s="169" t="str">
        <f aca="false">IF(B17="","",SUM(BX17:BZ17))</f>
        <v/>
      </c>
      <c r="CE17" s="172" t="str">
        <f aca="false">IF(B17="","",IF(AND(CC17&gt;=6,CD17&gt;=3,OR(E17&gt;=35,F17&gt;=35),L17&gt;=35),"6/3 සමත්",IF(AND(CC17&gt;=5,CD17&gt;=3,OR(E17&gt;=35,F17&gt;=35,L17&gt;=35)),"5/3 සමත්",IF(AND(CC17&gt;=4,CD17&gt;=1,OR(E17&gt;=20,F17&gt;=20,L17&gt;=20)),"සමත් කළ හැකි",IF(CB17=9,"W9","අසමත් ?")))))</f>
        <v/>
      </c>
      <c r="FK17" s="173" t="n">
        <v>3</v>
      </c>
      <c r="FL17" s="161" t="s">
        <v>46</v>
      </c>
      <c r="FM17" s="161"/>
      <c r="FN17" s="161" t="str">
        <f aca="false">IF(FM17="","-",(FM17/$M$95)*100)</f>
        <v>-</v>
      </c>
      <c r="FO17" s="165" t="n">
        <v>17</v>
      </c>
      <c r="FP17" s="165"/>
      <c r="FQ17" s="165" t="n">
        <v>45</v>
      </c>
      <c r="FR17" s="165" t="s">
        <v>18</v>
      </c>
      <c r="FS17" s="165"/>
      <c r="FT17" s="165"/>
      <c r="FU17" s="165" t="n">
        <v>56</v>
      </c>
      <c r="FV17" s="165" t="n">
        <v>35</v>
      </c>
      <c r="FW17" s="165" t="n">
        <v>58</v>
      </c>
      <c r="FX17" s="165" t="s">
        <v>18</v>
      </c>
      <c r="FY17" s="165" t="s">
        <v>18</v>
      </c>
      <c r="FZ17" s="165" t="s">
        <v>18</v>
      </c>
      <c r="GA17" s="165" t="n">
        <v>53</v>
      </c>
      <c r="GB17" s="165"/>
      <c r="GC17" s="165"/>
      <c r="GD17" s="165"/>
      <c r="GE17" s="165"/>
      <c r="GF17" s="165"/>
      <c r="GG17" s="165" t="s">
        <v>18</v>
      </c>
      <c r="GH17" s="165" t="s">
        <v>18</v>
      </c>
      <c r="GI17" s="165" t="n">
        <v>39</v>
      </c>
      <c r="GJ17" s="165"/>
      <c r="GK17" s="165"/>
      <c r="GL17" s="165" t="s">
        <v>18</v>
      </c>
      <c r="GM17" s="165"/>
      <c r="GN17" s="165"/>
      <c r="GO17" s="165" t="s">
        <v>18</v>
      </c>
      <c r="GP17" s="165" t="s">
        <v>18</v>
      </c>
      <c r="GQ17" s="165"/>
      <c r="GR17" s="165" t="n">
        <v>52</v>
      </c>
      <c r="GS17" s="165"/>
      <c r="GT17" s="165"/>
      <c r="GU17" s="165"/>
      <c r="GV17" s="174"/>
      <c r="GW17" s="167" t="n">
        <f aca="false">IF(FL17="","",SUM(FO17:GV17))</f>
        <v>355</v>
      </c>
      <c r="GX17" s="168" t="n">
        <f aca="false">IF(FL17="","",GW17/9)</f>
        <v>39.4444444444444</v>
      </c>
      <c r="GY17" s="169" t="n">
        <f aca="false">IF(FL17="","",IF(GW17=0,"-",RANK(GW17,$GW$15:$GW$64,0)))</f>
        <v>13</v>
      </c>
      <c r="GZ17" s="167" t="str">
        <f aca="false">IF(FO17="","",IF(FO17="-","-",IF(UPPER(FO17)="AB","+",VLOOKUP(FO17,'විෂය තොරතුරු'!$P$24:$Q$28,2))))</f>
        <v>W</v>
      </c>
      <c r="HA17" s="168" t="str">
        <f aca="false">IF(FP17="","",IF(FP17="-","-",IF(UPPER(FP17)="AB","+",VLOOKUP(FP17,'විෂය තොරතුරු'!$P$24:$Q$28,2))))</f>
        <v/>
      </c>
      <c r="HB17" s="168" t="str">
        <f aca="false">IF(FQ17="","",IF(FQ17="-","-",IF(UPPER(FQ17)="AB","+",VLOOKUP(FQ17,'විෂය තොරතුරු'!$P$24:$Q$28,2))))</f>
        <v>S</v>
      </c>
      <c r="HC17" s="168" t="str">
        <f aca="false">IF(FR17="","",IF(FR17="-","-",IF(UPPER(FR17)="AB","+",VLOOKUP(FR17,'විෂය තොරතුරු'!$P$24:$Q$28,2))))</f>
        <v>-</v>
      </c>
      <c r="HD17" s="168" t="str">
        <f aca="false">IF(FS17="","",IF(FS17="-","-",IF(UPPER(FS17)="AB","+",VLOOKUP(FS17,'විෂය තොරතුරු'!$P$24:$Q$28,2))))</f>
        <v/>
      </c>
      <c r="HE17" s="170" t="str">
        <f aca="false">IF(FT17="","",IF(FT17="-","-",IF(UPPER(FT17)="AB","+",VLOOKUP(FT17,'විෂය තොරතුරු'!$P$24:$Q$28,2))))</f>
        <v/>
      </c>
      <c r="HF17" s="171" t="str">
        <f aca="false">IF(FU17="","",IF(FU17="-","-",IF(UPPER(FU17)="AB","+",VLOOKUP(FU17,'විෂය තොරතුරු'!$P$24:$Q$28,2))))</f>
        <v>C</v>
      </c>
      <c r="HG17" s="168" t="str">
        <f aca="false">IF(FV17="","",IF(FV17="-","-",IF(UPPER(FV17)="AB","+",VLOOKUP(FV17,'විෂය තොරතුරු'!$P$24:$Q$28,2))))</f>
        <v>S</v>
      </c>
      <c r="HH17" s="168" t="str">
        <f aca="false">IF(FW17="","",IF(FW17="-","-",IF(UPPER(FW17)="AB","+",VLOOKUP(FW17,'විෂය තොරතුරු'!$P$24:$Q$28,2))))</f>
        <v>C</v>
      </c>
      <c r="HI17" s="169" t="str">
        <f aca="false">IF(FX17="","",IF(FX17="-","-",IF(UPPER(FX17)="AB","+",VLOOKUP(FX17,'විෂය තොරතුරු'!$P$24:$Q$28,2))))</f>
        <v>-</v>
      </c>
      <c r="HJ17" s="167" t="str">
        <f aca="false">IF(FY17="","",IF(FY17="-","-",IF(UPPER(FY17)="AB","+",VLOOKUP(FY17,'විෂය තොරතුරු'!$P$24:$Q$28,2))))</f>
        <v>-</v>
      </c>
      <c r="HK17" s="168" t="str">
        <f aca="false">IF(FZ17="","",IF(FZ17="-","-",IF(UPPER(FZ17)="AB","+",VLOOKUP(FZ17,'විෂය තොරතුරු'!$P$24:$Q$28,2))))</f>
        <v>-</v>
      </c>
      <c r="HL17" s="168" t="str">
        <f aca="false">IF(GA17="","",IF(GA17="-","-",IF(UPPER(GA17)="AB","+",VLOOKUP(GA17,'විෂය තොරතුරු'!$P$24:$Q$28,2))))</f>
        <v>C</v>
      </c>
      <c r="HM17" s="168" t="str">
        <f aca="false">IF(GB17="","",IF(GB17="-","-",IF(UPPER(GB17)="AB","+",VLOOKUP(GB17,'විෂය තොරතුරු'!$P$24:$Q$28,2))))</f>
        <v/>
      </c>
      <c r="HN17" s="168" t="str">
        <f aca="false">IF(GC17="","",IF(GC17="-","-",IF(UPPER(GC17)="AB","+",VLOOKUP(GC17,'විෂය තොරතුරු'!$P$24:$Q$28,2))))</f>
        <v/>
      </c>
      <c r="HO17" s="168" t="str">
        <f aca="false">IF(GD17="","",IF(GD17="-","-",IF(UPPER(GD17)="AB","+",VLOOKUP(GD17,'විෂය තොරතුරු'!$P$24:$Q$28,2))))</f>
        <v/>
      </c>
      <c r="HP17" s="168" t="str">
        <f aca="false">IF(GE17="","",IF(GE17="-","-",IF(UPPER(GE17)="AB","+",VLOOKUP(GE17,'විෂය තොරතුරු'!$P$24:$Q$28,2))))</f>
        <v/>
      </c>
      <c r="HQ17" s="170" t="str">
        <f aca="false">IF(GF17="","",IF(GF17="-","-",IF(UPPER(GF17)="AB","+",VLOOKUP(GF17,'විෂය තොරතුරු'!$P$24:$Q$28,2))))</f>
        <v/>
      </c>
      <c r="HR17" s="171" t="str">
        <f aca="false">IF(GG17="","",IF(GG17="-","-",IF(UPPER(GG17)="AB","+",VLOOKUP(GG17,'විෂය තොරතුරු'!$P$24:$Q$28,2))))</f>
        <v>-</v>
      </c>
      <c r="HS17" s="168" t="str">
        <f aca="false">IF(GH17="","",IF(GH17="-","-",IF(UPPER(GH17)="AB","+",VLOOKUP(GH17,'විෂය තොරතුරු'!$P$24:$Q$28,2))))</f>
        <v>-</v>
      </c>
      <c r="HT17" s="168" t="str">
        <f aca="false">IF(GI17="","",IF(GI17="-","-",IF(UPPER(GI17)="AB","+",VLOOKUP(GI17,'විෂය තොරතුරු'!$P$24:$Q$28,2))))</f>
        <v>S</v>
      </c>
      <c r="HU17" s="168" t="str">
        <f aca="false">IF(GJ17="","",IF(GJ17="-","-",IF(UPPER(GJ17)="AB","+",VLOOKUP(GJ17,'විෂය තොරතුරු'!$P$24:$Q$28,2))))</f>
        <v/>
      </c>
      <c r="HV17" s="168" t="str">
        <f aca="false">IF(GK17="","",IF(GK17="-","-",IF(UPPER(GK17)="AB","+",VLOOKUP(GK17,'විෂය තොරතුරු'!$P$24:$Q$28,2))))</f>
        <v/>
      </c>
      <c r="HW17" s="168" t="str">
        <f aca="false">IF(GL17="","",IF(GL17="-","-",IF(UPPER(GL17)="AB","+",VLOOKUP(GL17,'විෂය තොරතුරු'!$P$24:$Q$28,2))))</f>
        <v>-</v>
      </c>
      <c r="HX17" s="168" t="str">
        <f aca="false">IF(GM17="","",IF(GM17="-","-",IF(UPPER(GM17)="AB","+",VLOOKUP(GM17,'විෂය තොරතුරු'!$P$24:$Q$28,2))))</f>
        <v/>
      </c>
      <c r="HY17" s="169" t="str">
        <f aca="false">IF(GN17="","",IF(GN17="-","-",IF(UPPER(GN17)="AB","+",VLOOKUP(GN17,'විෂය තොරතුරු'!$P$24:$Q$28,2))))</f>
        <v/>
      </c>
      <c r="HZ17" s="171" t="str">
        <f aca="false">IF(GO17="","",IF(GO17="-","-",IF(UPPER(GO17)="AB","+",VLOOKUP(GO17,'විෂය තොරතුරු'!$P$24:$Q$28,2))))</f>
        <v>-</v>
      </c>
      <c r="IA17" s="168" t="str">
        <f aca="false">IF(GP17="","",IF(GP17="-","-",IF(UPPER(GP17)="AB","+",VLOOKUP(GP17,'විෂය තොරතුරු'!$P$24:$Q$28,2))))</f>
        <v>-</v>
      </c>
      <c r="IB17" s="168" t="str">
        <f aca="false">IF(GQ17="","",IF(GQ17="-","-",IF(UPPER(GQ17)="AB","+",VLOOKUP(GQ17,'විෂය තොරතුරු'!$P$24:$Q$28,2))))</f>
        <v/>
      </c>
      <c r="IC17" s="168" t="str">
        <f aca="false">IF(GR17="","",IF(GR17="-","-",IF(UPPER(GR17)="AB","+",VLOOKUP(GR17,'විෂය තොරතුරු'!$P$24:$Q$28,2))))</f>
        <v>C</v>
      </c>
      <c r="ID17" s="168" t="str">
        <f aca="false">IF(GS17="","",IF(GS17="-","-",IF(UPPER(GS17)="AB","+",VLOOKUP(GS17,'විෂය තොරතුරු'!$P$24:$Q$28,2))))</f>
        <v/>
      </c>
      <c r="IE17" s="168" t="str">
        <f aca="false">IF(GT17="","",IF(GT17="-","-",IF(UPPER(GT17)="AB","+",VLOOKUP(GT17,'විෂය තොරතුරු'!$P$24:$Q$28,2))))</f>
        <v/>
      </c>
      <c r="IF17" s="168" t="str">
        <f aca="false">IF(GU17="","",IF(GU17="-","-",IF(UPPER(GU17)="AB","+",VLOOKUP(GU17,'විෂය තොරතුරු'!$P$24:$Q$28,2))))</f>
        <v/>
      </c>
      <c r="IG17" s="169" t="str">
        <f aca="false">IF(GV17="","",IF(GV17="-","-",IF(UPPER(GV17)="AB","+",VLOOKUP(GV17,'විෂය තොරතුරු'!$P$24:$Q$28,2))))</f>
        <v/>
      </c>
      <c r="IH17" s="171" t="n">
        <f aca="false">IF($FL17="","",COUNTIF($GZ17:$IG17,"A"))</f>
        <v>0</v>
      </c>
      <c r="II17" s="171" t="n">
        <f aca="false">IF($FL17="","",COUNTIF($GZ17:$IG17,"B"))</f>
        <v>0</v>
      </c>
      <c r="IJ17" s="171" t="n">
        <f aca="false">IF($FL17="","",COUNTIF($GZ17:$IG17,"C"))</f>
        <v>4</v>
      </c>
      <c r="IK17" s="171" t="n">
        <f aca="false">IF($FL17="","",COUNTIF($GZ17:$IG17,"S"))</f>
        <v>3</v>
      </c>
      <c r="IL17" s="171" t="n">
        <f aca="false">IF($FL17="","",COUNTIF($GZ17:$IG17,"W"))</f>
        <v>1</v>
      </c>
      <c r="IM17" s="171" t="n">
        <f aca="false">IF(FL17="","",SUM(IH17:IK17))</f>
        <v>7</v>
      </c>
      <c r="IN17" s="169" t="n">
        <f aca="false">IF(FL17="","",SUM(IH17:IJ17))</f>
        <v>4</v>
      </c>
      <c r="IO17" s="172" t="str">
        <f aca="false">IF(FL17="","",IF(AND(IM17&gt;=6,IN17&gt;=3,OR(FO17&gt;=35,FP17&gt;=35),FV17&gt;=35),"6/3 සමත්",IF(AND(IM17&gt;=5,IN17&gt;=3,OR(FO17&gt;=35,FP17&gt;=35,FV17&gt;=35)),"5/3 සමත්",IF(AND(IM17&gt;=4,IN17&gt;=1,OR(FO17&gt;=20,FP17&gt;=20,FV17&gt;=20)),"සමත් කළ හැකි",IF(IL17=9,"W9","අසමත් ?")))))</f>
        <v>5/3 සමත්</v>
      </c>
    </row>
    <row r="18" customFormat="false" ht="13.8" hidden="false" customHeight="false" outlineLevel="0" collapsed="false">
      <c r="A18" s="160" t="n">
        <v>4</v>
      </c>
      <c r="B18" s="161"/>
      <c r="C18" s="161"/>
      <c r="D18" s="162"/>
      <c r="E18" s="163"/>
      <c r="F18" s="164"/>
      <c r="G18" s="163"/>
      <c r="H18" s="165"/>
      <c r="I18" s="165"/>
      <c r="J18" s="164"/>
      <c r="K18" s="163"/>
      <c r="L18" s="165"/>
      <c r="M18" s="165"/>
      <c r="N18" s="164"/>
      <c r="O18" s="163"/>
      <c r="P18" s="165"/>
      <c r="Q18" s="165"/>
      <c r="R18" s="165"/>
      <c r="S18" s="165"/>
      <c r="T18" s="165"/>
      <c r="U18" s="165"/>
      <c r="V18" s="164"/>
      <c r="W18" s="163"/>
      <c r="X18" s="165"/>
      <c r="Y18" s="165"/>
      <c r="Z18" s="165"/>
      <c r="AA18" s="165"/>
      <c r="AB18" s="165"/>
      <c r="AC18" s="165"/>
      <c r="AD18" s="164"/>
      <c r="AE18" s="163"/>
      <c r="AF18" s="165"/>
      <c r="AG18" s="165"/>
      <c r="AH18" s="165"/>
      <c r="AI18" s="165"/>
      <c r="AJ18" s="165"/>
      <c r="AK18" s="165"/>
      <c r="AL18" s="166"/>
      <c r="AM18" s="167" t="str">
        <f aca="false">IF(B18="","",SUM(E18:AL18))</f>
        <v/>
      </c>
      <c r="AN18" s="168" t="str">
        <f aca="false">IF(B18="","",AM18/9)</f>
        <v/>
      </c>
      <c r="AO18" s="169" t="str">
        <f aca="false">IF(B18="","",IF(AM18=0,"-",RANK(AM18,$AM$15:$AM$64,0)))</f>
        <v/>
      </c>
      <c r="AP18" s="167" t="str">
        <f aca="false">IF(E18="","",IF(E18="-","-",IF(UPPER(E18)="AB","+",VLOOKUP(E18,'විෂය තොරතුරු'!$P$24:$Q$28,2))))</f>
        <v/>
      </c>
      <c r="AQ18" s="168" t="str">
        <f aca="false">IF(F18="","",IF(F18="-","-",IF(UPPER(F18)="AB","+",VLOOKUP(F18,'විෂය තොරතුරු'!$P$24:$Q$28,2))))</f>
        <v/>
      </c>
      <c r="AR18" s="168" t="str">
        <f aca="false">IF(G18="","",IF(G18="-","-",IF(UPPER(G18)="AB","+",VLOOKUP(G18,'විෂය තොරතුරු'!$P$24:$Q$28,2))))</f>
        <v/>
      </c>
      <c r="AS18" s="168" t="str">
        <f aca="false">IF(H18="","",IF(H18="-","-",IF(UPPER(H18)="AB","+",VLOOKUP(H18,'විෂය තොරතුරු'!$P$24:$Q$28,2))))</f>
        <v/>
      </c>
      <c r="AT18" s="168" t="str">
        <f aca="false">IF(I18="","",IF(I18="-","-",IF(UPPER(I18)="AB","+",VLOOKUP(I18,'විෂය තොරතුරු'!$P$24:$Q$28,2))))</f>
        <v/>
      </c>
      <c r="AU18" s="170" t="str">
        <f aca="false">IF(J18="","",IF(J18="-","-",IF(UPPER(J18)="AB","+",VLOOKUP(J18,'විෂය තොරතුරු'!$P$24:$Q$28,2))))</f>
        <v/>
      </c>
      <c r="AV18" s="171" t="str">
        <f aca="false">IF(K18="","",IF(K18="-","-",IF(UPPER(K18)="AB","+",VLOOKUP(K18,'විෂය තොරතුරු'!$P$24:$Q$28,2))))</f>
        <v/>
      </c>
      <c r="AW18" s="168" t="str">
        <f aca="false">IF(L18="","",IF(L18="-","-",IF(UPPER(L18)="AB","+",VLOOKUP(L18,'විෂය තොරතුරු'!$P$24:$Q$28,2))))</f>
        <v/>
      </c>
      <c r="AX18" s="168" t="str">
        <f aca="false">IF(M18="","",IF(M18="-","-",IF(UPPER(M18)="AB","+",VLOOKUP(M18,'විෂය තොරතුරු'!$P$24:$Q$28,2))))</f>
        <v/>
      </c>
      <c r="AY18" s="169" t="str">
        <f aca="false">IF(N18="","",IF(N18="-","-",IF(UPPER(N18)="AB","+",VLOOKUP(N18,'විෂය තොරතුරු'!$P$24:$Q$28,2))))</f>
        <v/>
      </c>
      <c r="AZ18" s="168" t="str">
        <f aca="false">IF(O18="","",IF(O18="-","-",IF(UPPER(O18)="AB","+",VLOOKUP(O18,'විෂය තොරතුරු'!$P$24:$Q$28,2))))</f>
        <v/>
      </c>
      <c r="BA18" s="168" t="str">
        <f aca="false">IF(P18="","",IF(P18="-","-",IF(UPPER(P18)="AB","+",VLOOKUP(P18,'විෂය තොරතුරු'!$P$24:$Q$28,2))))</f>
        <v/>
      </c>
      <c r="BB18" s="168" t="str">
        <f aca="false">IF(Q18="","",IF(Q18="-","-",IF(UPPER(Q18)="AB","+",VLOOKUP(Q18,'විෂය තොරතුරු'!$P$24:$Q$28,2))))</f>
        <v/>
      </c>
      <c r="BC18" s="168" t="str">
        <f aca="false">IF(R18="","",IF(R18="-","-",IF(UPPER(R18)="AB","+",VLOOKUP(R18,'විෂය තොරතුරු'!$P$24:$Q$28,2))))</f>
        <v/>
      </c>
      <c r="BD18" s="168" t="str">
        <f aca="false">IF(S18="","",IF(S18="-","-",IF(UPPER(S18)="AB","+",VLOOKUP(S18,'විෂය තොරතුරු'!$P$24:$Q$28,2))))</f>
        <v/>
      </c>
      <c r="BE18" s="168" t="str">
        <f aca="false">IF(T18="","",IF(T18="-","-",IF(UPPER(T18)="AB","+",VLOOKUP(T18,'විෂය තොරතුරු'!$P$24:$Q$28,2))))</f>
        <v/>
      </c>
      <c r="BF18" s="168" t="str">
        <f aca="false">IF(U18="","",IF(U18="-","-",IF(UPPER(U18)="AB","+",VLOOKUP(U18,'විෂය තොරතුරු'!$P$24:$Q$28,2))))</f>
        <v/>
      </c>
      <c r="BG18" s="170" t="str">
        <f aca="false">IF(V18="","",IF(V18="-","-",IF(UPPER(V18)="AB","+",VLOOKUP(V18,'විෂය තොරතුරු'!$P$24:$Q$28,2))))</f>
        <v/>
      </c>
      <c r="BH18" s="171" t="str">
        <f aca="false">IF(W18="","",IF(W18="-","-",IF(UPPER(W18)="AB","+",VLOOKUP(W18,'විෂය තොරතුරු'!$P$24:$Q$28,2))))</f>
        <v/>
      </c>
      <c r="BI18" s="168" t="str">
        <f aca="false">IF(X18="","",IF(X18="-","-",IF(UPPER(X18)="AB","+",VLOOKUP(X18,'විෂය තොරතුරු'!$P$24:$Q$28,2))))</f>
        <v/>
      </c>
      <c r="BJ18" s="168" t="str">
        <f aca="false">IF(Y18="","",IF(Y18="-","-",IF(UPPER(Y18)="AB","+",VLOOKUP(Y18,'විෂය තොරතුරු'!$P$24:$Q$28,2))))</f>
        <v/>
      </c>
      <c r="BK18" s="168" t="str">
        <f aca="false">IF(Z18="","",IF(Z18="-","-",IF(UPPER(Z18)="AB","+",VLOOKUP(Z18,'විෂය තොරතුරු'!$P$24:$Q$28,2))))</f>
        <v/>
      </c>
      <c r="BL18" s="168" t="str">
        <f aca="false">IF(AA18="","",IF(AA18="-","-",IF(UPPER(AA18)="AB","+",VLOOKUP(AA18,'විෂය තොරතුරු'!$P$24:$Q$28,2))))</f>
        <v/>
      </c>
      <c r="BM18" s="168" t="str">
        <f aca="false">IF(AB18="","",IF(AB18="-","-",IF(UPPER(AB18)="AB","+",VLOOKUP(AB18,'විෂය තොරතුරු'!$P$24:$Q$28,2))))</f>
        <v/>
      </c>
      <c r="BN18" s="168" t="str">
        <f aca="false">IF(AC18="","",IF(AC18="-","-",IF(UPPER(AC18)="AB","+",VLOOKUP(AC18,'විෂය තොරතුරු'!$P$24:$Q$28,2))))</f>
        <v/>
      </c>
      <c r="BO18" s="169" t="str">
        <f aca="false">IF(AD18="","",IF(AD18="-","-",IF(UPPER(AD18)="AB","+",VLOOKUP(AD18,'විෂය තොරතුරු'!$P$24:$Q$28,2))))</f>
        <v/>
      </c>
      <c r="BP18" s="171" t="str">
        <f aca="false">IF(AE18="","",IF(AE18="-","-",IF(UPPER(AE18)="AB","+",VLOOKUP(AE18,'විෂය තොරතුරු'!$P$24:$Q$28,2))))</f>
        <v/>
      </c>
      <c r="BQ18" s="168" t="str">
        <f aca="false">IF(AF18="","",IF(AF18="-","-",IF(UPPER(AF18)="AB","+",VLOOKUP(AF18,'විෂය තොරතුරු'!$P$24:$Q$28,2))))</f>
        <v/>
      </c>
      <c r="BR18" s="168" t="str">
        <f aca="false">IF(AG18="","",IF(AG18="-","-",IF(UPPER(AG18)="AB","+",VLOOKUP(AG18,'විෂය තොරතුරු'!$P$24:$Q$28,2))))</f>
        <v/>
      </c>
      <c r="BS18" s="168" t="str">
        <f aca="false">IF(AH18="","",IF(AH18="-","-",IF(UPPER(AH18)="AB","+",VLOOKUP(AH18,'විෂය තොරතුරු'!$P$24:$Q$28,2))))</f>
        <v/>
      </c>
      <c r="BT18" s="168" t="str">
        <f aca="false">IF(AI18="","",IF(AI18="-","-",IF(UPPER(AI18)="AB","+",VLOOKUP(AI18,'විෂය තොරතුරු'!$P$24:$Q$28,2))))</f>
        <v/>
      </c>
      <c r="BU18" s="168" t="str">
        <f aca="false">IF(AJ18="","",IF(AJ18="-","-",IF(UPPER(AJ18)="AB","+",VLOOKUP(AJ18,'විෂය තොරතුරු'!$P$24:$Q$28,2))))</f>
        <v/>
      </c>
      <c r="BV18" s="168" t="str">
        <f aca="false">IF(AK18="","",IF(AK18="-","-",IF(UPPER(AK18)="AB","+",VLOOKUP(AK18,'විෂය තොරතුරු'!$P$24:$Q$28,2))))</f>
        <v/>
      </c>
      <c r="BW18" s="169" t="str">
        <f aca="false">IF(AL18="","",IF(AL18="-","-",IF(UPPER(AL18)="AB","+",VLOOKUP(AL18,'විෂය තොරතුරු'!$P$24:$Q$28,2))))</f>
        <v/>
      </c>
      <c r="BX18" s="171" t="str">
        <f aca="false">IF($B18="","",COUNTIF($AP18:$BW18,"A"))</f>
        <v/>
      </c>
      <c r="BY18" s="168" t="str">
        <f aca="false">IF($B18="","",COUNTIF($AP18:$BW18,"B"))</f>
        <v/>
      </c>
      <c r="BZ18" s="168" t="str">
        <f aca="false">IF($B18="","",COUNTIF($AP18:$BW18,"C"))</f>
        <v/>
      </c>
      <c r="CA18" s="168" t="str">
        <f aca="false">IF($B18="","",COUNTIF($AP18:$BW18,"S"))</f>
        <v/>
      </c>
      <c r="CB18" s="169" t="str">
        <f aca="false">IF($B18="","",COUNTIF($AP18:$BW18,"W"))</f>
        <v/>
      </c>
      <c r="CC18" s="171" t="str">
        <f aca="false">IF(B18="","",SUM(BX18:CA18))</f>
        <v/>
      </c>
      <c r="CD18" s="169" t="str">
        <f aca="false">IF(B18="","",SUM(BX18:BZ18))</f>
        <v/>
      </c>
      <c r="CE18" s="172" t="str">
        <f aca="false">IF(B18="","",IF(AND(CC18&gt;=6,CD18&gt;=3,OR(E18&gt;=35,F18&gt;=35),L18&gt;=35),"6/3 සමත්",IF(AND(CC18&gt;=5,CD18&gt;=3,OR(E18&gt;=35,F18&gt;=35,L18&gt;=35)),"5/3 සමත්",IF(AND(CC18&gt;=4,CD18&gt;=1,OR(E18&gt;=20,F18&gt;=20,L18&gt;=20)),"සමත් කළ හැකි",IF(CB18=9,"W9","අසමත් ?")))))</f>
        <v/>
      </c>
      <c r="FK18" s="173" t="n">
        <v>4</v>
      </c>
      <c r="FL18" s="161" t="s">
        <v>47</v>
      </c>
      <c r="FM18" s="161"/>
      <c r="FN18" s="161" t="str">
        <f aca="false">IF(FM18="","-",(FM18/$M$95)*100)</f>
        <v>-</v>
      </c>
      <c r="FO18" s="165" t="n">
        <v>34</v>
      </c>
      <c r="FP18" s="165"/>
      <c r="FQ18" s="165" t="n">
        <v>32</v>
      </c>
      <c r="FR18" s="165" t="s">
        <v>18</v>
      </c>
      <c r="FS18" s="165"/>
      <c r="FT18" s="165"/>
      <c r="FU18" s="165" t="n">
        <v>6</v>
      </c>
      <c r="FV18" s="165" t="n">
        <v>7</v>
      </c>
      <c r="FW18" s="165" t="n">
        <v>16</v>
      </c>
      <c r="FX18" s="165" t="n">
        <v>23</v>
      </c>
      <c r="FY18" s="165" t="s">
        <v>18</v>
      </c>
      <c r="FZ18" s="165" t="n">
        <v>25</v>
      </c>
      <c r="GA18" s="165" t="s">
        <v>18</v>
      </c>
      <c r="GB18" s="165"/>
      <c r="GC18" s="165"/>
      <c r="GD18" s="165"/>
      <c r="GE18" s="165"/>
      <c r="GF18" s="165"/>
      <c r="GG18" s="165" t="s">
        <v>18</v>
      </c>
      <c r="GH18" s="165" t="n">
        <v>18</v>
      </c>
      <c r="GI18" s="165" t="s">
        <v>18</v>
      </c>
      <c r="GJ18" s="165"/>
      <c r="GK18" s="165"/>
      <c r="GL18" s="165" t="s">
        <v>18</v>
      </c>
      <c r="GM18" s="165"/>
      <c r="GN18" s="165"/>
      <c r="GO18" s="165" t="s">
        <v>18</v>
      </c>
      <c r="GP18" s="165" t="n">
        <v>17</v>
      </c>
      <c r="GQ18" s="165"/>
      <c r="GR18" s="165" t="s">
        <v>18</v>
      </c>
      <c r="GS18" s="165"/>
      <c r="GT18" s="165"/>
      <c r="GU18" s="165"/>
      <c r="GV18" s="174"/>
      <c r="GW18" s="167" t="n">
        <f aca="false">IF(FL18="","",SUM(FO18:GV18))</f>
        <v>178</v>
      </c>
      <c r="GX18" s="168" t="n">
        <f aca="false">IF(FL18="","",GW18/9)</f>
        <v>19.7777777777778</v>
      </c>
      <c r="GY18" s="169" t="n">
        <f aca="false">IF(FL18="","",IF(GW18=0,"-",RANK(GW18,$GW$15:$GW$64,0)))</f>
        <v>36</v>
      </c>
      <c r="GZ18" s="167" t="str">
        <f aca="false">IF(FO18="","",IF(FO18="-","-",IF(UPPER(FO18)="AB","+",VLOOKUP(FO18,'විෂය තොරතුරු'!$P$24:$Q$28,2))))</f>
        <v>W</v>
      </c>
      <c r="HA18" s="168" t="str">
        <f aca="false">IF(FP18="","",IF(FP18="-","-",IF(UPPER(FP18)="AB","+",VLOOKUP(FP18,'විෂය තොරතුරු'!$P$24:$Q$28,2))))</f>
        <v/>
      </c>
      <c r="HB18" s="168" t="str">
        <f aca="false">IF(FQ18="","",IF(FQ18="-","-",IF(UPPER(FQ18)="AB","+",VLOOKUP(FQ18,'විෂය තොරතුරු'!$P$24:$Q$28,2))))</f>
        <v>W</v>
      </c>
      <c r="HC18" s="168" t="str">
        <f aca="false">IF(FR18="","",IF(FR18="-","-",IF(UPPER(FR18)="AB","+",VLOOKUP(FR18,'විෂය තොරතුරු'!$P$24:$Q$28,2))))</f>
        <v>-</v>
      </c>
      <c r="HD18" s="168" t="str">
        <f aca="false">IF(FS18="","",IF(FS18="-","-",IF(UPPER(FS18)="AB","+",VLOOKUP(FS18,'විෂය තොරතුරු'!$P$24:$Q$28,2))))</f>
        <v/>
      </c>
      <c r="HE18" s="170" t="str">
        <f aca="false">IF(FT18="","",IF(FT18="-","-",IF(UPPER(FT18)="AB","+",VLOOKUP(FT18,'විෂය තොරතුරු'!$P$24:$Q$28,2))))</f>
        <v/>
      </c>
      <c r="HF18" s="171" t="str">
        <f aca="false">IF(FU18="","",IF(FU18="-","-",IF(UPPER(FU18)="AB","+",VLOOKUP(FU18,'විෂය තොරතුරු'!$P$24:$Q$28,2))))</f>
        <v>W</v>
      </c>
      <c r="HG18" s="168" t="str">
        <f aca="false">IF(FV18="","",IF(FV18="-","-",IF(UPPER(FV18)="AB","+",VLOOKUP(FV18,'විෂය තොරතුරු'!$P$24:$Q$28,2))))</f>
        <v>W</v>
      </c>
      <c r="HH18" s="168" t="str">
        <f aca="false">IF(FW18="","",IF(FW18="-","-",IF(UPPER(FW18)="AB","+",VLOOKUP(FW18,'විෂය තොරතුරු'!$P$24:$Q$28,2))))</f>
        <v>W</v>
      </c>
      <c r="HI18" s="169" t="str">
        <f aca="false">IF(FX18="","",IF(FX18="-","-",IF(UPPER(FX18)="AB","+",VLOOKUP(FX18,'විෂය තොරතුරු'!$P$24:$Q$28,2))))</f>
        <v>W</v>
      </c>
      <c r="HJ18" s="167" t="str">
        <f aca="false">IF(FY18="","",IF(FY18="-","-",IF(UPPER(FY18)="AB","+",VLOOKUP(FY18,'විෂය තොරතුරු'!$P$24:$Q$28,2))))</f>
        <v>-</v>
      </c>
      <c r="HK18" s="168" t="str">
        <f aca="false">IF(FZ18="","",IF(FZ18="-","-",IF(UPPER(FZ18)="AB","+",VLOOKUP(FZ18,'විෂය තොරතුරු'!$P$24:$Q$28,2))))</f>
        <v>W</v>
      </c>
      <c r="HL18" s="168" t="str">
        <f aca="false">IF(GA18="","",IF(GA18="-","-",IF(UPPER(GA18)="AB","+",VLOOKUP(GA18,'විෂය තොරතුරු'!$P$24:$Q$28,2))))</f>
        <v>-</v>
      </c>
      <c r="HM18" s="168" t="str">
        <f aca="false">IF(GB18="","",IF(GB18="-","-",IF(UPPER(GB18)="AB","+",VLOOKUP(GB18,'විෂය තොරතුරු'!$P$24:$Q$28,2))))</f>
        <v/>
      </c>
      <c r="HN18" s="168" t="str">
        <f aca="false">IF(GC18="","",IF(GC18="-","-",IF(UPPER(GC18)="AB","+",VLOOKUP(GC18,'විෂය තොරතුරු'!$P$24:$Q$28,2))))</f>
        <v/>
      </c>
      <c r="HO18" s="168" t="str">
        <f aca="false">IF(GD18="","",IF(GD18="-","-",IF(UPPER(GD18)="AB","+",VLOOKUP(GD18,'විෂය තොරතුරු'!$P$24:$Q$28,2))))</f>
        <v/>
      </c>
      <c r="HP18" s="168" t="str">
        <f aca="false">IF(GE18="","",IF(GE18="-","-",IF(UPPER(GE18)="AB","+",VLOOKUP(GE18,'විෂය තොරතුරු'!$P$24:$Q$28,2))))</f>
        <v/>
      </c>
      <c r="HQ18" s="170" t="str">
        <f aca="false">IF(GF18="","",IF(GF18="-","-",IF(UPPER(GF18)="AB","+",VLOOKUP(GF18,'විෂය තොරතුරු'!$P$24:$Q$28,2))))</f>
        <v/>
      </c>
      <c r="HR18" s="171" t="str">
        <f aca="false">IF(GG18="","",IF(GG18="-","-",IF(UPPER(GG18)="AB","+",VLOOKUP(GG18,'විෂය තොරතුරු'!$P$24:$Q$28,2))))</f>
        <v>-</v>
      </c>
      <c r="HS18" s="168" t="str">
        <f aca="false">IF(GH18="","",IF(GH18="-","-",IF(UPPER(GH18)="AB","+",VLOOKUP(GH18,'විෂය තොරතුරු'!$P$24:$Q$28,2))))</f>
        <v>W</v>
      </c>
      <c r="HT18" s="168" t="str">
        <f aca="false">IF(GI18="","",IF(GI18="-","-",IF(UPPER(GI18)="AB","+",VLOOKUP(GI18,'විෂය තොරතුරු'!$P$24:$Q$28,2))))</f>
        <v>-</v>
      </c>
      <c r="HU18" s="168" t="str">
        <f aca="false">IF(GJ18="","",IF(GJ18="-","-",IF(UPPER(GJ18)="AB","+",VLOOKUP(GJ18,'විෂය තොරතුරු'!$P$24:$Q$28,2))))</f>
        <v/>
      </c>
      <c r="HV18" s="168" t="str">
        <f aca="false">IF(GK18="","",IF(GK18="-","-",IF(UPPER(GK18)="AB","+",VLOOKUP(GK18,'විෂය තොරතුරු'!$P$24:$Q$28,2))))</f>
        <v/>
      </c>
      <c r="HW18" s="168" t="str">
        <f aca="false">IF(GL18="","",IF(GL18="-","-",IF(UPPER(GL18)="AB","+",VLOOKUP(GL18,'විෂය තොරතුරු'!$P$24:$Q$28,2))))</f>
        <v>-</v>
      </c>
      <c r="HX18" s="168" t="str">
        <f aca="false">IF(GM18="","",IF(GM18="-","-",IF(UPPER(GM18)="AB","+",VLOOKUP(GM18,'විෂය තොරතුරු'!$P$24:$Q$28,2))))</f>
        <v/>
      </c>
      <c r="HY18" s="169" t="str">
        <f aca="false">IF(GN18="","",IF(GN18="-","-",IF(UPPER(GN18)="AB","+",VLOOKUP(GN18,'විෂය තොරතුරු'!$P$24:$Q$28,2))))</f>
        <v/>
      </c>
      <c r="HZ18" s="171" t="str">
        <f aca="false">IF(GO18="","",IF(GO18="-","-",IF(UPPER(GO18)="AB","+",VLOOKUP(GO18,'විෂය තොරතුරු'!$P$24:$Q$28,2))))</f>
        <v>-</v>
      </c>
      <c r="IA18" s="168" t="str">
        <f aca="false">IF(GP18="","",IF(GP18="-","-",IF(UPPER(GP18)="AB","+",VLOOKUP(GP18,'විෂය තොරතුරු'!$P$24:$Q$28,2))))</f>
        <v>W</v>
      </c>
      <c r="IB18" s="168" t="str">
        <f aca="false">IF(GQ18="","",IF(GQ18="-","-",IF(UPPER(GQ18)="AB","+",VLOOKUP(GQ18,'විෂය තොරතුරු'!$P$24:$Q$28,2))))</f>
        <v/>
      </c>
      <c r="IC18" s="168" t="str">
        <f aca="false">IF(GR18="","",IF(GR18="-","-",IF(UPPER(GR18)="AB","+",VLOOKUP(GR18,'විෂය තොරතුරු'!$P$24:$Q$28,2))))</f>
        <v>-</v>
      </c>
      <c r="ID18" s="168" t="str">
        <f aca="false">IF(GS18="","",IF(GS18="-","-",IF(UPPER(GS18)="AB","+",VLOOKUP(GS18,'විෂය තොරතුරු'!$P$24:$Q$28,2))))</f>
        <v/>
      </c>
      <c r="IE18" s="168" t="str">
        <f aca="false">IF(GT18="","",IF(GT18="-","-",IF(UPPER(GT18)="AB","+",VLOOKUP(GT18,'විෂය තොරතුරු'!$P$24:$Q$28,2))))</f>
        <v/>
      </c>
      <c r="IF18" s="168" t="str">
        <f aca="false">IF(GU18="","",IF(GU18="-","-",IF(UPPER(GU18)="AB","+",VLOOKUP(GU18,'විෂය තොරතුරු'!$P$24:$Q$28,2))))</f>
        <v/>
      </c>
      <c r="IG18" s="169" t="str">
        <f aca="false">IF(GV18="","",IF(GV18="-","-",IF(UPPER(GV18)="AB","+",VLOOKUP(GV18,'විෂය තොරතුරු'!$P$24:$Q$28,2))))</f>
        <v/>
      </c>
      <c r="IH18" s="171" t="n">
        <f aca="false">IF($FL18="","",COUNTIF($GZ18:$IG18,"A"))</f>
        <v>0</v>
      </c>
      <c r="II18" s="171" t="n">
        <f aca="false">IF($FL18="","",COUNTIF($GZ18:$IG18,"B"))</f>
        <v>0</v>
      </c>
      <c r="IJ18" s="171" t="n">
        <f aca="false">IF($FL18="","",COUNTIF($GZ18:$IG18,"C"))</f>
        <v>0</v>
      </c>
      <c r="IK18" s="171" t="n">
        <f aca="false">IF($FL18="","",COUNTIF($GZ18:$IG18,"S"))</f>
        <v>0</v>
      </c>
      <c r="IL18" s="171" t="n">
        <f aca="false">IF($FL18="","",COUNTIF($GZ18:$IG18,"W"))</f>
        <v>9</v>
      </c>
      <c r="IM18" s="171" t="n">
        <f aca="false">IF(FL18="","",SUM(IH18:IK18))</f>
        <v>0</v>
      </c>
      <c r="IN18" s="169" t="n">
        <f aca="false">IF(FL18="","",SUM(IH18:IJ18))</f>
        <v>0</v>
      </c>
      <c r="IO18" s="172" t="str">
        <f aca="false">IF(FL18="","",IF(AND(IM18&gt;=6,IN18&gt;=3,OR(FO18&gt;=35,FP18&gt;=35),FV18&gt;=35),"6/3 සමත්",IF(AND(IM18&gt;=5,IN18&gt;=3,OR(FO18&gt;=35,FP18&gt;=35,FV18&gt;=35)),"5/3 සමත්",IF(AND(IM18&gt;=4,IN18&gt;=1,OR(FO18&gt;=20,FP18&gt;=20,FV18&gt;=20)),"සමත් කළ හැකි",IF(IL18=9,"W9","අසමත් ?")))))</f>
        <v>W9</v>
      </c>
    </row>
    <row r="19" customFormat="false" ht="13.8" hidden="false" customHeight="false" outlineLevel="0" collapsed="false">
      <c r="A19" s="160" t="n">
        <v>5</v>
      </c>
      <c r="B19" s="161"/>
      <c r="C19" s="161"/>
      <c r="D19" s="162"/>
      <c r="E19" s="163"/>
      <c r="F19" s="164"/>
      <c r="G19" s="163"/>
      <c r="H19" s="165"/>
      <c r="I19" s="165"/>
      <c r="J19" s="164"/>
      <c r="K19" s="163"/>
      <c r="L19" s="165"/>
      <c r="M19" s="165"/>
      <c r="N19" s="164"/>
      <c r="O19" s="163"/>
      <c r="P19" s="165"/>
      <c r="Q19" s="165"/>
      <c r="R19" s="165"/>
      <c r="S19" s="165"/>
      <c r="T19" s="165"/>
      <c r="U19" s="165"/>
      <c r="V19" s="164"/>
      <c r="W19" s="163"/>
      <c r="X19" s="165"/>
      <c r="Y19" s="165"/>
      <c r="Z19" s="165"/>
      <c r="AA19" s="165"/>
      <c r="AB19" s="165"/>
      <c r="AC19" s="165"/>
      <c r="AD19" s="164"/>
      <c r="AE19" s="163"/>
      <c r="AF19" s="165"/>
      <c r="AG19" s="165"/>
      <c r="AH19" s="165"/>
      <c r="AI19" s="165"/>
      <c r="AJ19" s="165"/>
      <c r="AK19" s="165"/>
      <c r="AL19" s="166"/>
      <c r="AM19" s="167" t="str">
        <f aca="false">IF(B19="","",SUM(E19:AL19))</f>
        <v/>
      </c>
      <c r="AN19" s="168" t="str">
        <f aca="false">IF(B19="","",AM19/9)</f>
        <v/>
      </c>
      <c r="AO19" s="169" t="str">
        <f aca="false">IF(B19="","",IF(AM19=0,"-",RANK(AM19,$AM$15:$AM$64,0)))</f>
        <v/>
      </c>
      <c r="AP19" s="167" t="str">
        <f aca="false">IF(E19="","",IF(E19="-","-",IF(UPPER(E19)="AB","+",VLOOKUP(E19,'විෂය තොරතුරු'!$P$24:$Q$28,2))))</f>
        <v/>
      </c>
      <c r="AQ19" s="168" t="str">
        <f aca="false">IF(F19="","",IF(F19="-","-",IF(UPPER(F19)="AB","+",VLOOKUP(F19,'විෂය තොරතුරු'!$P$24:$Q$28,2))))</f>
        <v/>
      </c>
      <c r="AR19" s="168" t="str">
        <f aca="false">IF(G19="","",IF(G19="-","-",IF(UPPER(G19)="AB","+",VLOOKUP(G19,'විෂය තොරතුරු'!$P$24:$Q$28,2))))</f>
        <v/>
      </c>
      <c r="AS19" s="168" t="str">
        <f aca="false">IF(H19="","",IF(H19="-","-",IF(UPPER(H19)="AB","+",VLOOKUP(H19,'විෂය තොරතුරු'!$P$24:$Q$28,2))))</f>
        <v/>
      </c>
      <c r="AT19" s="168" t="str">
        <f aca="false">IF(I19="","",IF(I19="-","-",IF(UPPER(I19)="AB","+",VLOOKUP(I19,'විෂය තොරතුරු'!$P$24:$Q$28,2))))</f>
        <v/>
      </c>
      <c r="AU19" s="170" t="str">
        <f aca="false">IF(J19="","",IF(J19="-","-",IF(UPPER(J19)="AB","+",VLOOKUP(J19,'විෂය තොරතුරු'!$P$24:$Q$28,2))))</f>
        <v/>
      </c>
      <c r="AV19" s="171" t="str">
        <f aca="false">IF(K19="","",IF(K19="-","-",IF(UPPER(K19)="AB","+",VLOOKUP(K19,'විෂය තොරතුරු'!$P$24:$Q$28,2))))</f>
        <v/>
      </c>
      <c r="AW19" s="168" t="str">
        <f aca="false">IF(L19="","",IF(L19="-","-",IF(UPPER(L19)="AB","+",VLOOKUP(L19,'විෂය තොරතුරු'!$P$24:$Q$28,2))))</f>
        <v/>
      </c>
      <c r="AX19" s="168" t="str">
        <f aca="false">IF(M19="","",IF(M19="-","-",IF(UPPER(M19)="AB","+",VLOOKUP(M19,'විෂය තොරතුරු'!$P$24:$Q$28,2))))</f>
        <v/>
      </c>
      <c r="AY19" s="169" t="str">
        <f aca="false">IF(N19="","",IF(N19="-","-",IF(UPPER(N19)="AB","+",VLOOKUP(N19,'විෂය තොරතුරු'!$P$24:$Q$28,2))))</f>
        <v/>
      </c>
      <c r="AZ19" s="168" t="str">
        <f aca="false">IF(O19="","",IF(O19="-","-",IF(UPPER(O19)="AB","+",VLOOKUP(O19,'විෂය තොරතුරු'!$P$24:$Q$28,2))))</f>
        <v/>
      </c>
      <c r="BA19" s="168" t="str">
        <f aca="false">IF(P19="","",IF(P19="-","-",IF(UPPER(P19)="AB","+",VLOOKUP(P19,'විෂය තොරතුරු'!$P$24:$Q$28,2))))</f>
        <v/>
      </c>
      <c r="BB19" s="168" t="str">
        <f aca="false">IF(Q19="","",IF(Q19="-","-",IF(UPPER(Q19)="AB","+",VLOOKUP(Q19,'විෂය තොරතුරු'!$P$24:$Q$28,2))))</f>
        <v/>
      </c>
      <c r="BC19" s="168" t="str">
        <f aca="false">IF(R19="","",IF(R19="-","-",IF(UPPER(R19)="AB","+",VLOOKUP(R19,'විෂය තොරතුරු'!$P$24:$Q$28,2))))</f>
        <v/>
      </c>
      <c r="BD19" s="168" t="str">
        <f aca="false">IF(S19="","",IF(S19="-","-",IF(UPPER(S19)="AB","+",VLOOKUP(S19,'විෂය තොරතුරු'!$P$24:$Q$28,2))))</f>
        <v/>
      </c>
      <c r="BE19" s="168" t="str">
        <f aca="false">IF(T19="","",IF(T19="-","-",IF(UPPER(T19)="AB","+",VLOOKUP(T19,'විෂය තොරතුරු'!$P$24:$Q$28,2))))</f>
        <v/>
      </c>
      <c r="BF19" s="168" t="str">
        <f aca="false">IF(U19="","",IF(U19="-","-",IF(UPPER(U19)="AB","+",VLOOKUP(U19,'විෂය තොරතුරු'!$P$24:$Q$28,2))))</f>
        <v/>
      </c>
      <c r="BG19" s="170" t="str">
        <f aca="false">IF(V19="","",IF(V19="-","-",IF(UPPER(V19)="AB","+",VLOOKUP(V19,'විෂය තොරතුරු'!$P$24:$Q$28,2))))</f>
        <v/>
      </c>
      <c r="BH19" s="171" t="str">
        <f aca="false">IF(W19="","",IF(W19="-","-",IF(UPPER(W19)="AB","+",VLOOKUP(W19,'විෂය තොරතුරු'!$P$24:$Q$28,2))))</f>
        <v/>
      </c>
      <c r="BI19" s="168" t="str">
        <f aca="false">IF(X19="","",IF(X19="-","-",IF(UPPER(X19)="AB","+",VLOOKUP(X19,'විෂය තොරතුරු'!$P$24:$Q$28,2))))</f>
        <v/>
      </c>
      <c r="BJ19" s="168" t="str">
        <f aca="false">IF(Y19="","",IF(Y19="-","-",IF(UPPER(Y19)="AB","+",VLOOKUP(Y19,'විෂය තොරතුරු'!$P$24:$Q$28,2))))</f>
        <v/>
      </c>
      <c r="BK19" s="168" t="str">
        <f aca="false">IF(Z19="","",IF(Z19="-","-",IF(UPPER(Z19)="AB","+",VLOOKUP(Z19,'විෂය තොරතුරු'!$P$24:$Q$28,2))))</f>
        <v/>
      </c>
      <c r="BL19" s="168" t="str">
        <f aca="false">IF(AA19="","",IF(AA19="-","-",IF(UPPER(AA19)="AB","+",VLOOKUP(AA19,'විෂය තොරතුරු'!$P$24:$Q$28,2))))</f>
        <v/>
      </c>
      <c r="BM19" s="168" t="str">
        <f aca="false">IF(AB19="","",IF(AB19="-","-",IF(UPPER(AB19)="AB","+",VLOOKUP(AB19,'විෂය තොරතුරු'!$P$24:$Q$28,2))))</f>
        <v/>
      </c>
      <c r="BN19" s="168" t="str">
        <f aca="false">IF(AC19="","",IF(AC19="-","-",IF(UPPER(AC19)="AB","+",VLOOKUP(AC19,'විෂය තොරතුරු'!$P$24:$Q$28,2))))</f>
        <v/>
      </c>
      <c r="BO19" s="169" t="str">
        <f aca="false">IF(AD19="","",IF(AD19="-","-",IF(UPPER(AD19)="AB","+",VLOOKUP(AD19,'විෂය තොරතුරු'!$P$24:$Q$28,2))))</f>
        <v/>
      </c>
      <c r="BP19" s="171" t="str">
        <f aca="false">IF(AE19="","",IF(AE19="-","-",IF(UPPER(AE19)="AB","+",VLOOKUP(AE19,'විෂය තොරතුරු'!$P$24:$Q$28,2))))</f>
        <v/>
      </c>
      <c r="BQ19" s="168" t="str">
        <f aca="false">IF(AF19="","",IF(AF19="-","-",IF(UPPER(AF19)="AB","+",VLOOKUP(AF19,'විෂය තොරතුරු'!$P$24:$Q$28,2))))</f>
        <v/>
      </c>
      <c r="BR19" s="168" t="str">
        <f aca="false">IF(AG19="","",IF(AG19="-","-",IF(UPPER(AG19)="AB","+",VLOOKUP(AG19,'විෂය තොරතුරු'!$P$24:$Q$28,2))))</f>
        <v/>
      </c>
      <c r="BS19" s="168" t="str">
        <f aca="false">IF(AH19="","",IF(AH19="-","-",IF(UPPER(AH19)="AB","+",VLOOKUP(AH19,'විෂය තොරතුරු'!$P$24:$Q$28,2))))</f>
        <v/>
      </c>
      <c r="BT19" s="168" t="str">
        <f aca="false">IF(AI19="","",IF(AI19="-","-",IF(UPPER(AI19)="AB","+",VLOOKUP(AI19,'විෂය තොරතුරු'!$P$24:$Q$28,2))))</f>
        <v/>
      </c>
      <c r="BU19" s="168" t="str">
        <f aca="false">IF(AJ19="","",IF(AJ19="-","-",IF(UPPER(AJ19)="AB","+",VLOOKUP(AJ19,'විෂය තොරතුරු'!$P$24:$Q$28,2))))</f>
        <v/>
      </c>
      <c r="BV19" s="168" t="str">
        <f aca="false">IF(AK19="","",IF(AK19="-","-",IF(UPPER(AK19)="AB","+",VLOOKUP(AK19,'විෂය තොරතුරු'!$P$24:$Q$28,2))))</f>
        <v/>
      </c>
      <c r="BW19" s="169" t="str">
        <f aca="false">IF(AL19="","",IF(AL19="-","-",IF(UPPER(AL19)="AB","+",VLOOKUP(AL19,'විෂය තොරතුරු'!$P$24:$Q$28,2))))</f>
        <v/>
      </c>
      <c r="BX19" s="171" t="str">
        <f aca="false">IF($B19="","",COUNTIF($AP19:$BW19,"A"))</f>
        <v/>
      </c>
      <c r="BY19" s="168" t="str">
        <f aca="false">IF($B19="","",COUNTIF($AP19:$BW19,"B"))</f>
        <v/>
      </c>
      <c r="BZ19" s="168" t="str">
        <f aca="false">IF($B19="","",COUNTIF($AP19:$BW19,"C"))</f>
        <v/>
      </c>
      <c r="CA19" s="168" t="str">
        <f aca="false">IF($B19="","",COUNTIF($AP19:$BW19,"S"))</f>
        <v/>
      </c>
      <c r="CB19" s="169" t="str">
        <f aca="false">IF($B19="","",COUNTIF($AP19:$BW19,"W"))</f>
        <v/>
      </c>
      <c r="CC19" s="171" t="str">
        <f aca="false">IF(B19="","",SUM(BX19:CA19))</f>
        <v/>
      </c>
      <c r="CD19" s="169" t="str">
        <f aca="false">IF(B19="","",SUM(BX19:BZ19))</f>
        <v/>
      </c>
      <c r="CE19" s="172" t="str">
        <f aca="false">IF(B19="","",IF(AND(CC19&gt;=6,CD19&gt;=3,OR(E19&gt;=35,F19&gt;=35),L19&gt;=35),"6/3 සමත්",IF(AND(CC19&gt;=5,CD19&gt;=3,OR(E19&gt;=35,F19&gt;=35,L19&gt;=35)),"5/3 සමත්",IF(AND(CC19&gt;=4,CD19&gt;=1,OR(E19&gt;=20,F19&gt;=20,L19&gt;=20)),"සමත් කළ හැකි",IF(CB19=9,"W9","අසමත් ?")))))</f>
        <v/>
      </c>
      <c r="FK19" s="173" t="n">
        <v>5</v>
      </c>
      <c r="FL19" s="161" t="s">
        <v>48</v>
      </c>
      <c r="FM19" s="161"/>
      <c r="FN19" s="161" t="str">
        <f aca="false">IF(FM19="","-",(FM19/$M$95)*100)</f>
        <v>-</v>
      </c>
      <c r="FO19" s="165" t="n">
        <v>37</v>
      </c>
      <c r="FP19" s="165"/>
      <c r="FQ19" s="165" t="n">
        <v>57</v>
      </c>
      <c r="FR19" s="165" t="s">
        <v>18</v>
      </c>
      <c r="FS19" s="165"/>
      <c r="FT19" s="165"/>
      <c r="FU19" s="165" t="n">
        <v>43</v>
      </c>
      <c r="FV19" s="165" t="n">
        <v>22</v>
      </c>
      <c r="FW19" s="165" t="n">
        <v>32</v>
      </c>
      <c r="FX19" s="165" t="n">
        <v>46</v>
      </c>
      <c r="FY19" s="165" t="n">
        <v>64</v>
      </c>
      <c r="FZ19" s="165" t="s">
        <v>18</v>
      </c>
      <c r="GA19" s="165" t="s">
        <v>18</v>
      </c>
      <c r="GB19" s="165"/>
      <c r="GC19" s="165"/>
      <c r="GD19" s="165"/>
      <c r="GE19" s="165"/>
      <c r="GF19" s="165"/>
      <c r="GG19" s="165" t="n">
        <v>48</v>
      </c>
      <c r="GH19" s="165" t="s">
        <v>18</v>
      </c>
      <c r="GI19" s="165" t="s">
        <v>18</v>
      </c>
      <c r="GJ19" s="165"/>
      <c r="GK19" s="165"/>
      <c r="GL19" s="165" t="s">
        <v>18</v>
      </c>
      <c r="GM19" s="165"/>
      <c r="GN19" s="165"/>
      <c r="GO19" s="165" t="s">
        <v>18</v>
      </c>
      <c r="GP19" s="165" t="n">
        <v>73</v>
      </c>
      <c r="GQ19" s="165"/>
      <c r="GR19" s="165" t="s">
        <v>18</v>
      </c>
      <c r="GS19" s="165"/>
      <c r="GT19" s="165"/>
      <c r="GU19" s="165"/>
      <c r="GV19" s="174"/>
      <c r="GW19" s="167" t="n">
        <f aca="false">IF(FL19="","",SUM(FO19:GV19))</f>
        <v>422</v>
      </c>
      <c r="GX19" s="168" t="n">
        <f aca="false">IF(FL19="","",GW19/9)</f>
        <v>46.8888888888889</v>
      </c>
      <c r="GY19" s="169" t="n">
        <f aca="false">IF(FL19="","",IF(GW19=0,"-",RANK(GW19,$GW$15:$GW$64,0)))</f>
        <v>6</v>
      </c>
      <c r="GZ19" s="167" t="str">
        <f aca="false">IF(FO19="","",IF(FO19="-","-",IF(UPPER(FO19)="AB","+",VLOOKUP(FO19,'විෂය තොරතුරු'!$P$24:$Q$28,2))))</f>
        <v>S</v>
      </c>
      <c r="HA19" s="168" t="str">
        <f aca="false">IF(FP19="","",IF(FP19="-","-",IF(UPPER(FP19)="AB","+",VLOOKUP(FP19,'විෂය තොරතුරු'!$P$24:$Q$28,2))))</f>
        <v/>
      </c>
      <c r="HB19" s="168" t="str">
        <f aca="false">IF(FQ19="","",IF(FQ19="-","-",IF(UPPER(FQ19)="AB","+",VLOOKUP(FQ19,'විෂය තොරතුරු'!$P$24:$Q$28,2))))</f>
        <v>C</v>
      </c>
      <c r="HC19" s="168" t="str">
        <f aca="false">IF(FR19="","",IF(FR19="-","-",IF(UPPER(FR19)="AB","+",VLOOKUP(FR19,'විෂය තොරතුරු'!$P$24:$Q$28,2))))</f>
        <v>-</v>
      </c>
      <c r="HD19" s="168" t="str">
        <f aca="false">IF(FS19="","",IF(FS19="-","-",IF(UPPER(FS19)="AB","+",VLOOKUP(FS19,'විෂය තොරතුරු'!$P$24:$Q$28,2))))</f>
        <v/>
      </c>
      <c r="HE19" s="170" t="str">
        <f aca="false">IF(FT19="","",IF(FT19="-","-",IF(UPPER(FT19)="AB","+",VLOOKUP(FT19,'විෂය තොරතුරු'!$P$24:$Q$28,2))))</f>
        <v/>
      </c>
      <c r="HF19" s="171" t="str">
        <f aca="false">IF(FU19="","",IF(FU19="-","-",IF(UPPER(FU19)="AB","+",VLOOKUP(FU19,'විෂය තොරතුරු'!$P$24:$Q$28,2))))</f>
        <v>S</v>
      </c>
      <c r="HG19" s="168" t="str">
        <f aca="false">IF(FV19="","",IF(FV19="-","-",IF(UPPER(FV19)="AB","+",VLOOKUP(FV19,'විෂය තොරතුරු'!$P$24:$Q$28,2))))</f>
        <v>W</v>
      </c>
      <c r="HH19" s="168" t="str">
        <f aca="false">IF(FW19="","",IF(FW19="-","-",IF(UPPER(FW19)="AB","+",VLOOKUP(FW19,'විෂය තොරතුරු'!$P$24:$Q$28,2))))</f>
        <v>W</v>
      </c>
      <c r="HI19" s="169" t="str">
        <f aca="false">IF(FX19="","",IF(FX19="-","-",IF(UPPER(FX19)="AB","+",VLOOKUP(FX19,'විෂය තොරතුරු'!$P$24:$Q$28,2))))</f>
        <v>S</v>
      </c>
      <c r="HJ19" s="167" t="str">
        <f aca="false">IF(FY19="","",IF(FY19="-","-",IF(UPPER(FY19)="AB","+",VLOOKUP(FY19,'විෂය තොරතුරු'!$P$24:$Q$28,2))))</f>
        <v>C</v>
      </c>
      <c r="HK19" s="168" t="str">
        <f aca="false">IF(FZ19="","",IF(FZ19="-","-",IF(UPPER(FZ19)="AB","+",VLOOKUP(FZ19,'විෂය තොරතුරු'!$P$24:$Q$28,2))))</f>
        <v>-</v>
      </c>
      <c r="HL19" s="168" t="str">
        <f aca="false">IF(GA19="","",IF(GA19="-","-",IF(UPPER(GA19)="AB","+",VLOOKUP(GA19,'විෂය තොරතුරු'!$P$24:$Q$28,2))))</f>
        <v>-</v>
      </c>
      <c r="HM19" s="168" t="str">
        <f aca="false">IF(GB19="","",IF(GB19="-","-",IF(UPPER(GB19)="AB","+",VLOOKUP(GB19,'විෂය තොරතුරු'!$P$24:$Q$28,2))))</f>
        <v/>
      </c>
      <c r="HN19" s="168" t="str">
        <f aca="false">IF(GC19="","",IF(GC19="-","-",IF(UPPER(GC19)="AB","+",VLOOKUP(GC19,'විෂය තොරතුරු'!$P$24:$Q$28,2))))</f>
        <v/>
      </c>
      <c r="HO19" s="168" t="str">
        <f aca="false">IF(GD19="","",IF(GD19="-","-",IF(UPPER(GD19)="AB","+",VLOOKUP(GD19,'විෂය තොරතුරු'!$P$24:$Q$28,2))))</f>
        <v/>
      </c>
      <c r="HP19" s="168" t="str">
        <f aca="false">IF(GE19="","",IF(GE19="-","-",IF(UPPER(GE19)="AB","+",VLOOKUP(GE19,'විෂය තොරතුරු'!$P$24:$Q$28,2))))</f>
        <v/>
      </c>
      <c r="HQ19" s="170" t="str">
        <f aca="false">IF(GF19="","",IF(GF19="-","-",IF(UPPER(GF19)="AB","+",VLOOKUP(GF19,'විෂය තොරතුරු'!$P$24:$Q$28,2))))</f>
        <v/>
      </c>
      <c r="HR19" s="171" t="str">
        <f aca="false">IF(GG19="","",IF(GG19="-","-",IF(UPPER(GG19)="AB","+",VLOOKUP(GG19,'විෂය තොරතුරු'!$P$24:$Q$28,2))))</f>
        <v>S</v>
      </c>
      <c r="HS19" s="168" t="str">
        <f aca="false">IF(GH19="","",IF(GH19="-","-",IF(UPPER(GH19)="AB","+",VLOOKUP(GH19,'විෂය තොරතුරු'!$P$24:$Q$28,2))))</f>
        <v>-</v>
      </c>
      <c r="HT19" s="168" t="str">
        <f aca="false">IF(GI19="","",IF(GI19="-","-",IF(UPPER(GI19)="AB","+",VLOOKUP(GI19,'විෂය තොරතුරු'!$P$24:$Q$28,2))))</f>
        <v>-</v>
      </c>
      <c r="HU19" s="168" t="str">
        <f aca="false">IF(GJ19="","",IF(GJ19="-","-",IF(UPPER(GJ19)="AB","+",VLOOKUP(GJ19,'විෂය තොරතුරු'!$P$24:$Q$28,2))))</f>
        <v/>
      </c>
      <c r="HV19" s="168" t="str">
        <f aca="false">IF(GK19="","",IF(GK19="-","-",IF(UPPER(GK19)="AB","+",VLOOKUP(GK19,'විෂය තොරතුරු'!$P$24:$Q$28,2))))</f>
        <v/>
      </c>
      <c r="HW19" s="168" t="str">
        <f aca="false">IF(GL19="","",IF(GL19="-","-",IF(UPPER(GL19)="AB","+",VLOOKUP(GL19,'විෂය තොරතුරු'!$P$24:$Q$28,2))))</f>
        <v>-</v>
      </c>
      <c r="HX19" s="168" t="str">
        <f aca="false">IF(GM19="","",IF(GM19="-","-",IF(UPPER(GM19)="AB","+",VLOOKUP(GM19,'විෂය තොරතුරු'!$P$24:$Q$28,2))))</f>
        <v/>
      </c>
      <c r="HY19" s="169" t="str">
        <f aca="false">IF(GN19="","",IF(GN19="-","-",IF(UPPER(GN19)="AB","+",VLOOKUP(GN19,'විෂය තොරතුරු'!$P$24:$Q$28,2))))</f>
        <v/>
      </c>
      <c r="HZ19" s="171" t="str">
        <f aca="false">IF(GO19="","",IF(GO19="-","-",IF(UPPER(GO19)="AB","+",VLOOKUP(GO19,'විෂය තොරතුරු'!$P$24:$Q$28,2))))</f>
        <v>-</v>
      </c>
      <c r="IA19" s="168" t="str">
        <f aca="false">IF(GP19="","",IF(GP19="-","-",IF(UPPER(GP19)="AB","+",VLOOKUP(GP19,'විෂය තොරතුරු'!$P$24:$Q$28,2))))</f>
        <v>B</v>
      </c>
      <c r="IB19" s="168" t="str">
        <f aca="false">IF(GQ19="","",IF(GQ19="-","-",IF(UPPER(GQ19)="AB","+",VLOOKUP(GQ19,'විෂය තොරතුරු'!$P$24:$Q$28,2))))</f>
        <v/>
      </c>
      <c r="IC19" s="168" t="str">
        <f aca="false">IF(GR19="","",IF(GR19="-","-",IF(UPPER(GR19)="AB","+",VLOOKUP(GR19,'විෂය තොරතුරු'!$P$24:$Q$28,2))))</f>
        <v>-</v>
      </c>
      <c r="ID19" s="168" t="str">
        <f aca="false">IF(GS19="","",IF(GS19="-","-",IF(UPPER(GS19)="AB","+",VLOOKUP(GS19,'විෂය තොරතුරු'!$P$24:$Q$28,2))))</f>
        <v/>
      </c>
      <c r="IE19" s="168" t="str">
        <f aca="false">IF(GT19="","",IF(GT19="-","-",IF(UPPER(GT19)="AB","+",VLOOKUP(GT19,'විෂය තොරතුරු'!$P$24:$Q$28,2))))</f>
        <v/>
      </c>
      <c r="IF19" s="168" t="str">
        <f aca="false">IF(GU19="","",IF(GU19="-","-",IF(UPPER(GU19)="AB","+",VLOOKUP(GU19,'විෂය තොරතුරු'!$P$24:$Q$28,2))))</f>
        <v/>
      </c>
      <c r="IG19" s="169" t="str">
        <f aca="false">IF(GV19="","",IF(GV19="-","-",IF(UPPER(GV19)="AB","+",VLOOKUP(GV19,'විෂය තොරතුරු'!$P$24:$Q$28,2))))</f>
        <v/>
      </c>
      <c r="IH19" s="171" t="n">
        <f aca="false">IF($FL19="","",COUNTIF($GZ19:$IG19,"A"))</f>
        <v>0</v>
      </c>
      <c r="II19" s="171" t="n">
        <f aca="false">IF($FL19="","",COUNTIF($GZ19:$IG19,"B"))</f>
        <v>1</v>
      </c>
      <c r="IJ19" s="171" t="n">
        <f aca="false">IF($FL19="","",COUNTIF($GZ19:$IG19,"C"))</f>
        <v>2</v>
      </c>
      <c r="IK19" s="171" t="n">
        <f aca="false">IF($FL19="","",COUNTIF($GZ19:$IG19,"S"))</f>
        <v>4</v>
      </c>
      <c r="IL19" s="171" t="n">
        <f aca="false">IF($FL19="","",COUNTIF($GZ19:$IG19,"W"))</f>
        <v>2</v>
      </c>
      <c r="IM19" s="171" t="n">
        <f aca="false">IF(FL19="","",SUM(IH19:IK19))</f>
        <v>7</v>
      </c>
      <c r="IN19" s="169" t="n">
        <f aca="false">IF(FL19="","",SUM(IH19:IJ19))</f>
        <v>3</v>
      </c>
      <c r="IO19" s="172" t="str">
        <f aca="false">IF(FL19="","",IF(AND(IM19&gt;=6,IN19&gt;=3,OR(FO19&gt;=35,FP19&gt;=35),FV19&gt;=35),"6/3 සමත්",IF(AND(IM19&gt;=5,IN19&gt;=3,OR(FO19&gt;=35,FP19&gt;=35,FV19&gt;=35)),"5/3 සමත්",IF(AND(IM19&gt;=4,IN19&gt;=1,OR(FO19&gt;=20,FP19&gt;=20,FV19&gt;=20)),"සමත් කළ හැකි",IF(IL19=9,"W9","අසමත් ?")))))</f>
        <v>5/3 සමත්</v>
      </c>
    </row>
    <row r="20" customFormat="false" ht="13.8" hidden="false" customHeight="false" outlineLevel="0" collapsed="false">
      <c r="A20" s="160" t="n">
        <v>6</v>
      </c>
      <c r="B20" s="175"/>
      <c r="C20" s="161"/>
      <c r="D20" s="162"/>
      <c r="E20" s="163"/>
      <c r="F20" s="164"/>
      <c r="G20" s="163"/>
      <c r="H20" s="165"/>
      <c r="I20" s="165"/>
      <c r="J20" s="164"/>
      <c r="K20" s="163"/>
      <c r="L20" s="165"/>
      <c r="M20" s="165"/>
      <c r="N20" s="164"/>
      <c r="O20" s="163"/>
      <c r="P20" s="165"/>
      <c r="Q20" s="165"/>
      <c r="R20" s="165"/>
      <c r="S20" s="165"/>
      <c r="T20" s="165"/>
      <c r="U20" s="165"/>
      <c r="V20" s="164"/>
      <c r="W20" s="163"/>
      <c r="X20" s="165"/>
      <c r="Y20" s="165"/>
      <c r="Z20" s="165"/>
      <c r="AA20" s="165"/>
      <c r="AB20" s="165"/>
      <c r="AC20" s="165"/>
      <c r="AD20" s="164"/>
      <c r="AE20" s="163"/>
      <c r="AF20" s="165"/>
      <c r="AG20" s="165"/>
      <c r="AH20" s="165"/>
      <c r="AI20" s="165"/>
      <c r="AJ20" s="165"/>
      <c r="AK20" s="165"/>
      <c r="AL20" s="166"/>
      <c r="AM20" s="167" t="str">
        <f aca="false">IF(B20="","",SUM(E20:AL20))</f>
        <v/>
      </c>
      <c r="AN20" s="168" t="str">
        <f aca="false">IF(B20="","",AM20/9)</f>
        <v/>
      </c>
      <c r="AO20" s="169" t="str">
        <f aca="false">IF(B20="","",IF(AM20=0,"-",RANK(AM20,$AM$15:$AM$64,0)))</f>
        <v/>
      </c>
      <c r="AP20" s="167" t="str">
        <f aca="false">IF(E20="","",IF(E20="-","-",IF(UPPER(E20)="AB","+",VLOOKUP(E20,'විෂය තොරතුරු'!$P$24:$Q$28,2))))</f>
        <v/>
      </c>
      <c r="AQ20" s="168" t="str">
        <f aca="false">IF(F20="","",IF(F20="-","-",IF(UPPER(F20)="AB","+",VLOOKUP(F20,'විෂය තොරතුරු'!$P$24:$Q$28,2))))</f>
        <v/>
      </c>
      <c r="AR20" s="168" t="str">
        <f aca="false">IF(G20="","",IF(G20="-","-",IF(UPPER(G20)="AB","+",VLOOKUP(G20,'විෂය තොරතුරු'!$P$24:$Q$28,2))))</f>
        <v/>
      </c>
      <c r="AS20" s="168" t="str">
        <f aca="false">IF(H20="","",IF(H20="-","-",IF(UPPER(H20)="AB","+",VLOOKUP(H20,'විෂය තොරතුරු'!$P$24:$Q$28,2))))</f>
        <v/>
      </c>
      <c r="AT20" s="168" t="str">
        <f aca="false">IF(I20="","",IF(I20="-","-",IF(UPPER(I20)="AB","+",VLOOKUP(I20,'විෂය තොරතුරු'!$P$24:$Q$28,2))))</f>
        <v/>
      </c>
      <c r="AU20" s="170" t="str">
        <f aca="false">IF(J20="","",IF(J20="-","-",IF(UPPER(J20)="AB","+",VLOOKUP(J20,'විෂය තොරතුරු'!$P$24:$Q$28,2))))</f>
        <v/>
      </c>
      <c r="AV20" s="171" t="str">
        <f aca="false">IF(K20="","",IF(K20="-","-",IF(UPPER(K20)="AB","+",VLOOKUP(K20,'විෂය තොරතුරු'!$P$24:$Q$28,2))))</f>
        <v/>
      </c>
      <c r="AW20" s="168" t="str">
        <f aca="false">IF(L20="","",IF(L20="-","-",IF(UPPER(L20)="AB","+",VLOOKUP(L20,'විෂය තොරතුරු'!$P$24:$Q$28,2))))</f>
        <v/>
      </c>
      <c r="AX20" s="168" t="str">
        <f aca="false">IF(M20="","",IF(M20="-","-",IF(UPPER(M20)="AB","+",VLOOKUP(M20,'විෂය තොරතුරු'!$P$24:$Q$28,2))))</f>
        <v/>
      </c>
      <c r="AY20" s="169" t="str">
        <f aca="false">IF(N20="","",IF(N20="-","-",IF(UPPER(N20)="AB","+",VLOOKUP(N20,'විෂය තොරතුරු'!$P$24:$Q$28,2))))</f>
        <v/>
      </c>
      <c r="AZ20" s="168" t="str">
        <f aca="false">IF(O20="","",IF(O20="-","-",IF(UPPER(O20)="AB","+",VLOOKUP(O20,'විෂය තොරතුරු'!$P$24:$Q$28,2))))</f>
        <v/>
      </c>
      <c r="BA20" s="168" t="str">
        <f aca="false">IF(P20="","",IF(P20="-","-",IF(UPPER(P20)="AB","+",VLOOKUP(P20,'විෂය තොරතුරු'!$P$24:$Q$28,2))))</f>
        <v/>
      </c>
      <c r="BB20" s="168" t="str">
        <f aca="false">IF(Q20="","",IF(Q20="-","-",IF(UPPER(Q20)="AB","+",VLOOKUP(Q20,'විෂය තොරතුරු'!$P$24:$Q$28,2))))</f>
        <v/>
      </c>
      <c r="BC20" s="168" t="str">
        <f aca="false">IF(R20="","",IF(R20="-","-",IF(UPPER(R20)="AB","+",VLOOKUP(R20,'විෂය තොරතුරු'!$P$24:$Q$28,2))))</f>
        <v/>
      </c>
      <c r="BD20" s="168" t="str">
        <f aca="false">IF(S20="","",IF(S20="-","-",IF(UPPER(S20)="AB","+",VLOOKUP(S20,'විෂය තොරතුරු'!$P$24:$Q$28,2))))</f>
        <v/>
      </c>
      <c r="BE20" s="168" t="str">
        <f aca="false">IF(T20="","",IF(T20="-","-",IF(UPPER(T20)="AB","+",VLOOKUP(T20,'විෂය තොරතුරු'!$P$24:$Q$28,2))))</f>
        <v/>
      </c>
      <c r="BF20" s="168" t="str">
        <f aca="false">IF(U20="","",IF(U20="-","-",IF(UPPER(U20)="AB","+",VLOOKUP(U20,'විෂය තොරතුරු'!$P$24:$Q$28,2))))</f>
        <v/>
      </c>
      <c r="BG20" s="170" t="str">
        <f aca="false">IF(V20="","",IF(V20="-","-",IF(UPPER(V20)="AB","+",VLOOKUP(V20,'විෂය තොරතුරු'!$P$24:$Q$28,2))))</f>
        <v/>
      </c>
      <c r="BH20" s="171" t="str">
        <f aca="false">IF(W20="","",IF(W20="-","-",IF(UPPER(W20)="AB","+",VLOOKUP(W20,'විෂය තොරතුරු'!$P$24:$Q$28,2))))</f>
        <v/>
      </c>
      <c r="BI20" s="168" t="str">
        <f aca="false">IF(X20="","",IF(X20="-","-",IF(UPPER(X20)="AB","+",VLOOKUP(X20,'විෂය තොරතුරු'!$P$24:$Q$28,2))))</f>
        <v/>
      </c>
      <c r="BJ20" s="168" t="str">
        <f aca="false">IF(Y20="","",IF(Y20="-","-",IF(UPPER(Y20)="AB","+",VLOOKUP(Y20,'විෂය තොරතුරු'!$P$24:$Q$28,2))))</f>
        <v/>
      </c>
      <c r="BK20" s="168" t="str">
        <f aca="false">IF(Z20="","",IF(Z20="-","-",IF(UPPER(Z20)="AB","+",VLOOKUP(Z20,'විෂය තොරතුරු'!$P$24:$Q$28,2))))</f>
        <v/>
      </c>
      <c r="BL20" s="168" t="str">
        <f aca="false">IF(AA20="","",IF(AA20="-","-",IF(UPPER(AA20)="AB","+",VLOOKUP(AA20,'විෂය තොරතුරු'!$P$24:$Q$28,2))))</f>
        <v/>
      </c>
      <c r="BM20" s="168" t="str">
        <f aca="false">IF(AB20="","",IF(AB20="-","-",IF(UPPER(AB20)="AB","+",VLOOKUP(AB20,'විෂය තොරතුරු'!$P$24:$Q$28,2))))</f>
        <v/>
      </c>
      <c r="BN20" s="168" t="str">
        <f aca="false">IF(AC20="","",IF(AC20="-","-",IF(UPPER(AC20)="AB","+",VLOOKUP(AC20,'විෂය තොරතුරු'!$P$24:$Q$28,2))))</f>
        <v/>
      </c>
      <c r="BO20" s="169" t="str">
        <f aca="false">IF(AD20="","",IF(AD20="-","-",IF(UPPER(AD20)="AB","+",VLOOKUP(AD20,'විෂය තොරතුරු'!$P$24:$Q$28,2))))</f>
        <v/>
      </c>
      <c r="BP20" s="171" t="str">
        <f aca="false">IF(AE20="","",IF(AE20="-","-",IF(UPPER(AE20)="AB","+",VLOOKUP(AE20,'විෂය තොරතුරු'!$P$24:$Q$28,2))))</f>
        <v/>
      </c>
      <c r="BQ20" s="168" t="str">
        <f aca="false">IF(AF20="","",IF(AF20="-","-",IF(UPPER(AF20)="AB","+",VLOOKUP(AF20,'විෂය තොරතුරු'!$P$24:$Q$28,2))))</f>
        <v/>
      </c>
      <c r="BR20" s="168" t="str">
        <f aca="false">IF(AG20="","",IF(AG20="-","-",IF(UPPER(AG20)="AB","+",VLOOKUP(AG20,'විෂය තොරතුරු'!$P$24:$Q$28,2))))</f>
        <v/>
      </c>
      <c r="BS20" s="168" t="str">
        <f aca="false">IF(AH20="","",IF(AH20="-","-",IF(UPPER(AH20)="AB","+",VLOOKUP(AH20,'විෂය තොරතුරු'!$P$24:$Q$28,2))))</f>
        <v/>
      </c>
      <c r="BT20" s="168" t="str">
        <f aca="false">IF(AI20="","",IF(AI20="-","-",IF(UPPER(AI20)="AB","+",VLOOKUP(AI20,'විෂය තොරතුරු'!$P$24:$Q$28,2))))</f>
        <v/>
      </c>
      <c r="BU20" s="168" t="str">
        <f aca="false">IF(AJ20="","",IF(AJ20="-","-",IF(UPPER(AJ20)="AB","+",VLOOKUP(AJ20,'විෂය තොරතුරු'!$P$24:$Q$28,2))))</f>
        <v/>
      </c>
      <c r="BV20" s="168" t="str">
        <f aca="false">IF(AK20="","",IF(AK20="-","-",IF(UPPER(AK20)="AB","+",VLOOKUP(AK20,'විෂය තොරතුරු'!$P$24:$Q$28,2))))</f>
        <v/>
      </c>
      <c r="BW20" s="169" t="str">
        <f aca="false">IF(AL20="","",IF(AL20="-","-",IF(UPPER(AL20)="AB","+",VLOOKUP(AL20,'විෂය තොරතුරු'!$P$24:$Q$28,2))))</f>
        <v/>
      </c>
      <c r="BX20" s="171" t="str">
        <f aca="false">IF($B20="","",COUNTIF($AP20:$BW20,"A"))</f>
        <v/>
      </c>
      <c r="BY20" s="168" t="str">
        <f aca="false">IF($B20="","",COUNTIF($AP20:$BW20,"B"))</f>
        <v/>
      </c>
      <c r="BZ20" s="168" t="str">
        <f aca="false">IF($B20="","",COUNTIF($AP20:$BW20,"C"))</f>
        <v/>
      </c>
      <c r="CA20" s="168" t="str">
        <f aca="false">IF($B20="","",COUNTIF($AP20:$BW20,"S"))</f>
        <v/>
      </c>
      <c r="CB20" s="169" t="str">
        <f aca="false">IF($B20="","",COUNTIF($AP20:$BW20,"W"))</f>
        <v/>
      </c>
      <c r="CC20" s="171" t="str">
        <f aca="false">IF(B20="","",SUM(BX20:CA20))</f>
        <v/>
      </c>
      <c r="CD20" s="169" t="str">
        <f aca="false">IF(B20="","",SUM(BX20:BZ20))</f>
        <v/>
      </c>
      <c r="CE20" s="172" t="str">
        <f aca="false">IF(B20="","",IF(AND(CC20&gt;=6,CD20&gt;=3,OR(E20&gt;=35,F20&gt;=35),L20&gt;=35),"6/3 සමත්",IF(AND(CC20&gt;=5,CD20&gt;=3,OR(E20&gt;=35,F20&gt;=35,L20&gt;=35)),"5/3 සමත්",IF(AND(CC20&gt;=4,CD20&gt;=1,OR(E20&gt;=20,F20&gt;=20,L20&gt;=20)),"සමත් කළ හැකි",IF(CB20=9,"W9","අසමත් ?")))))</f>
        <v/>
      </c>
      <c r="FK20" s="173" t="n">
        <v>6</v>
      </c>
      <c r="FL20" s="175" t="s">
        <v>49</v>
      </c>
      <c r="FM20" s="161"/>
      <c r="FN20" s="161" t="str">
        <f aca="false">IF(FM20="","-",(FM20/$M$95)*100)</f>
        <v>-</v>
      </c>
      <c r="FO20" s="165" t="n">
        <v>45</v>
      </c>
      <c r="FP20" s="165"/>
      <c r="FQ20" s="165" t="n">
        <v>35</v>
      </c>
      <c r="FR20" s="165" t="s">
        <v>18</v>
      </c>
      <c r="FS20" s="165"/>
      <c r="FT20" s="165"/>
      <c r="FU20" s="165" t="n">
        <v>42</v>
      </c>
      <c r="FV20" s="165" t="n">
        <v>15</v>
      </c>
      <c r="FW20" s="165" t="n">
        <v>10</v>
      </c>
      <c r="FX20" s="165" t="n">
        <v>18</v>
      </c>
      <c r="FY20" s="165" t="s">
        <v>18</v>
      </c>
      <c r="FZ20" s="165" t="s">
        <v>18</v>
      </c>
      <c r="GA20" s="165" t="n">
        <v>15</v>
      </c>
      <c r="GB20" s="165"/>
      <c r="GC20" s="165"/>
      <c r="GD20" s="165"/>
      <c r="GE20" s="165"/>
      <c r="GF20" s="165"/>
      <c r="GG20" s="165" t="s">
        <v>18</v>
      </c>
      <c r="GH20" s="165" t="n">
        <v>55</v>
      </c>
      <c r="GI20" s="165" t="s">
        <v>18</v>
      </c>
      <c r="GJ20" s="165"/>
      <c r="GK20" s="165"/>
      <c r="GL20" s="165" t="s">
        <v>18</v>
      </c>
      <c r="GM20" s="165"/>
      <c r="GN20" s="165"/>
      <c r="GO20" s="165" t="s">
        <v>18</v>
      </c>
      <c r="GP20" s="165" t="n">
        <v>28</v>
      </c>
      <c r="GQ20" s="165"/>
      <c r="GR20" s="165" t="s">
        <v>18</v>
      </c>
      <c r="GS20" s="165"/>
      <c r="GT20" s="165"/>
      <c r="GU20" s="165"/>
      <c r="GV20" s="174"/>
      <c r="GW20" s="167" t="n">
        <f aca="false">IF(FL20="","",SUM(FO20:GV20))</f>
        <v>263</v>
      </c>
      <c r="GX20" s="168" t="n">
        <f aca="false">IF(FL20="","",GW20/9)</f>
        <v>29.2222222222222</v>
      </c>
      <c r="GY20" s="169" t="n">
        <f aca="false">IF(FL20="","",IF(GW20=0,"-",RANK(GW20,$GW$15:$GW$64,0)))</f>
        <v>17</v>
      </c>
      <c r="GZ20" s="167" t="str">
        <f aca="false">IF(FO20="","",IF(FO20="-","-",IF(UPPER(FO20)="AB","+",VLOOKUP(FO20,'විෂය තොරතුරු'!$P$24:$Q$28,2))))</f>
        <v>S</v>
      </c>
      <c r="HA20" s="168" t="str">
        <f aca="false">IF(FP20="","",IF(FP20="-","-",IF(UPPER(FP20)="AB","+",VLOOKUP(FP20,'විෂය තොරතුරු'!$P$24:$Q$28,2))))</f>
        <v/>
      </c>
      <c r="HB20" s="168" t="str">
        <f aca="false">IF(FQ20="","",IF(FQ20="-","-",IF(UPPER(FQ20)="AB","+",VLOOKUP(FQ20,'විෂය තොරතුරු'!$P$24:$Q$28,2))))</f>
        <v>S</v>
      </c>
      <c r="HC20" s="168" t="str">
        <f aca="false">IF(FR20="","",IF(FR20="-","-",IF(UPPER(FR20)="AB","+",VLOOKUP(FR20,'විෂය තොරතුරු'!$P$24:$Q$28,2))))</f>
        <v>-</v>
      </c>
      <c r="HD20" s="168" t="str">
        <f aca="false">IF(FS20="","",IF(FS20="-","-",IF(UPPER(FS20)="AB","+",VLOOKUP(FS20,'විෂය තොරතුරු'!$P$24:$Q$28,2))))</f>
        <v/>
      </c>
      <c r="HE20" s="170" t="str">
        <f aca="false">IF(FT20="","",IF(FT20="-","-",IF(UPPER(FT20)="AB","+",VLOOKUP(FT20,'විෂය තොරතුරු'!$P$24:$Q$28,2))))</f>
        <v/>
      </c>
      <c r="HF20" s="171" t="str">
        <f aca="false">IF(FU20="","",IF(FU20="-","-",IF(UPPER(FU20)="AB","+",VLOOKUP(FU20,'විෂය තොරතුරු'!$P$24:$Q$28,2))))</f>
        <v>S</v>
      </c>
      <c r="HG20" s="168" t="str">
        <f aca="false">IF(FV20="","",IF(FV20="-","-",IF(UPPER(FV20)="AB","+",VLOOKUP(FV20,'විෂය තොරතුරු'!$P$24:$Q$28,2))))</f>
        <v>W</v>
      </c>
      <c r="HH20" s="168" t="str">
        <f aca="false">IF(FW20="","",IF(FW20="-","-",IF(UPPER(FW20)="AB","+",VLOOKUP(FW20,'විෂය තොරතුරු'!$P$24:$Q$28,2))))</f>
        <v>W</v>
      </c>
      <c r="HI20" s="169" t="str">
        <f aca="false">IF(FX20="","",IF(FX20="-","-",IF(UPPER(FX20)="AB","+",VLOOKUP(FX20,'විෂය තොරතුරු'!$P$24:$Q$28,2))))</f>
        <v>W</v>
      </c>
      <c r="HJ20" s="167" t="str">
        <f aca="false">IF(FY20="","",IF(FY20="-","-",IF(UPPER(FY20)="AB","+",VLOOKUP(FY20,'විෂය තොරතුරු'!$P$24:$Q$28,2))))</f>
        <v>-</v>
      </c>
      <c r="HK20" s="168" t="str">
        <f aca="false">IF(FZ20="","",IF(FZ20="-","-",IF(UPPER(FZ20)="AB","+",VLOOKUP(FZ20,'විෂය තොරතුරු'!$P$24:$Q$28,2))))</f>
        <v>-</v>
      </c>
      <c r="HL20" s="168" t="str">
        <f aca="false">IF(GA20="","",IF(GA20="-","-",IF(UPPER(GA20)="AB","+",VLOOKUP(GA20,'විෂය තොරතුරු'!$P$24:$Q$28,2))))</f>
        <v>W</v>
      </c>
      <c r="HM20" s="168" t="str">
        <f aca="false">IF(GB20="","",IF(GB20="-","-",IF(UPPER(GB20)="AB","+",VLOOKUP(GB20,'විෂය තොරතුරු'!$P$24:$Q$28,2))))</f>
        <v/>
      </c>
      <c r="HN20" s="168" t="str">
        <f aca="false">IF(GC20="","",IF(GC20="-","-",IF(UPPER(GC20)="AB","+",VLOOKUP(GC20,'විෂය තොරතුරු'!$P$24:$Q$28,2))))</f>
        <v/>
      </c>
      <c r="HO20" s="168" t="str">
        <f aca="false">IF(GD20="","",IF(GD20="-","-",IF(UPPER(GD20)="AB","+",VLOOKUP(GD20,'විෂය තොරතුරු'!$P$24:$Q$28,2))))</f>
        <v/>
      </c>
      <c r="HP20" s="168" t="str">
        <f aca="false">IF(GE20="","",IF(GE20="-","-",IF(UPPER(GE20)="AB","+",VLOOKUP(GE20,'විෂය තොරතුරු'!$P$24:$Q$28,2))))</f>
        <v/>
      </c>
      <c r="HQ20" s="170" t="str">
        <f aca="false">IF(GF20="","",IF(GF20="-","-",IF(UPPER(GF20)="AB","+",VLOOKUP(GF20,'විෂය තොරතුරු'!$P$24:$Q$28,2))))</f>
        <v/>
      </c>
      <c r="HR20" s="171" t="str">
        <f aca="false">IF(GG20="","",IF(GG20="-","-",IF(UPPER(GG20)="AB","+",VLOOKUP(GG20,'විෂය තොරතුරු'!$P$24:$Q$28,2))))</f>
        <v>-</v>
      </c>
      <c r="HS20" s="168" t="str">
        <f aca="false">IF(GH20="","",IF(GH20="-","-",IF(UPPER(GH20)="AB","+",VLOOKUP(GH20,'විෂය තොරතුරු'!$P$24:$Q$28,2))))</f>
        <v>C</v>
      </c>
      <c r="HT20" s="168" t="str">
        <f aca="false">IF(GI20="","",IF(GI20="-","-",IF(UPPER(GI20)="AB","+",VLOOKUP(GI20,'විෂය තොරතුරු'!$P$24:$Q$28,2))))</f>
        <v>-</v>
      </c>
      <c r="HU20" s="168" t="str">
        <f aca="false">IF(GJ20="","",IF(GJ20="-","-",IF(UPPER(GJ20)="AB","+",VLOOKUP(GJ20,'විෂය තොරතුරු'!$P$24:$Q$28,2))))</f>
        <v/>
      </c>
      <c r="HV20" s="168" t="str">
        <f aca="false">IF(GK20="","",IF(GK20="-","-",IF(UPPER(GK20)="AB","+",VLOOKUP(GK20,'විෂය තොරතුරු'!$P$24:$Q$28,2))))</f>
        <v/>
      </c>
      <c r="HW20" s="168" t="str">
        <f aca="false">IF(GL20="","",IF(GL20="-","-",IF(UPPER(GL20)="AB","+",VLOOKUP(GL20,'විෂය තොරතුරු'!$P$24:$Q$28,2))))</f>
        <v>-</v>
      </c>
      <c r="HX20" s="168" t="str">
        <f aca="false">IF(GM20="","",IF(GM20="-","-",IF(UPPER(GM20)="AB","+",VLOOKUP(GM20,'විෂය තොරතුරු'!$P$24:$Q$28,2))))</f>
        <v/>
      </c>
      <c r="HY20" s="169" t="str">
        <f aca="false">IF(GN20="","",IF(GN20="-","-",IF(UPPER(GN20)="AB","+",VLOOKUP(GN20,'විෂය තොරතුරු'!$P$24:$Q$28,2))))</f>
        <v/>
      </c>
      <c r="HZ20" s="171" t="str">
        <f aca="false">IF(GO20="","",IF(GO20="-","-",IF(UPPER(GO20)="AB","+",VLOOKUP(GO20,'විෂය තොරතුරු'!$P$24:$Q$28,2))))</f>
        <v>-</v>
      </c>
      <c r="IA20" s="168" t="str">
        <f aca="false">IF(GP20="","",IF(GP20="-","-",IF(UPPER(GP20)="AB","+",VLOOKUP(GP20,'විෂය තොරතුරු'!$P$24:$Q$28,2))))</f>
        <v>W</v>
      </c>
      <c r="IB20" s="168" t="str">
        <f aca="false">IF(GQ20="","",IF(GQ20="-","-",IF(UPPER(GQ20)="AB","+",VLOOKUP(GQ20,'විෂය තොරතුරු'!$P$24:$Q$28,2))))</f>
        <v/>
      </c>
      <c r="IC20" s="168" t="str">
        <f aca="false">IF(GR20="","",IF(GR20="-","-",IF(UPPER(GR20)="AB","+",VLOOKUP(GR20,'විෂය තොරතුරු'!$P$24:$Q$28,2))))</f>
        <v>-</v>
      </c>
      <c r="ID20" s="168" t="str">
        <f aca="false">IF(GS20="","",IF(GS20="-","-",IF(UPPER(GS20)="AB","+",VLOOKUP(GS20,'විෂය තොරතුරු'!$P$24:$Q$28,2))))</f>
        <v/>
      </c>
      <c r="IE20" s="168" t="str">
        <f aca="false">IF(GT20="","",IF(GT20="-","-",IF(UPPER(GT20)="AB","+",VLOOKUP(GT20,'විෂය තොරතුරු'!$P$24:$Q$28,2))))</f>
        <v/>
      </c>
      <c r="IF20" s="168" t="str">
        <f aca="false">IF(GU20="","",IF(GU20="-","-",IF(UPPER(GU20)="AB","+",VLOOKUP(GU20,'විෂය තොරතුරු'!$P$24:$Q$28,2))))</f>
        <v/>
      </c>
      <c r="IG20" s="169" t="str">
        <f aca="false">IF(GV20="","",IF(GV20="-","-",IF(UPPER(GV20)="AB","+",VLOOKUP(GV20,'විෂය තොරතුරු'!$P$24:$Q$28,2))))</f>
        <v/>
      </c>
      <c r="IH20" s="171" t="n">
        <f aca="false">IF($FL20="","",COUNTIF($GZ20:$IG20,"A"))</f>
        <v>0</v>
      </c>
      <c r="II20" s="171" t="n">
        <f aca="false">IF($FL20="","",COUNTIF($GZ20:$IG20,"B"))</f>
        <v>0</v>
      </c>
      <c r="IJ20" s="171" t="n">
        <f aca="false">IF($FL20="","",COUNTIF($GZ20:$IG20,"C"))</f>
        <v>1</v>
      </c>
      <c r="IK20" s="171" t="n">
        <f aca="false">IF($FL20="","",COUNTIF($GZ20:$IG20,"S"))</f>
        <v>3</v>
      </c>
      <c r="IL20" s="171" t="n">
        <f aca="false">IF($FL20="","",COUNTIF($GZ20:$IG20,"W"))</f>
        <v>5</v>
      </c>
      <c r="IM20" s="171" t="n">
        <f aca="false">IF(FL20="","",SUM(IH20:IK20))</f>
        <v>4</v>
      </c>
      <c r="IN20" s="169" t="n">
        <f aca="false">IF(FL20="","",SUM(IH20:IJ20))</f>
        <v>1</v>
      </c>
      <c r="IO20" s="172" t="str">
        <f aca="false">IF(FL20="","",IF(AND(IM20&gt;=6,IN20&gt;=3,OR(FO20&gt;=35,FP20&gt;=35),FV20&gt;=35),"6/3 සමත්",IF(AND(IM20&gt;=5,IN20&gt;=3,OR(FO20&gt;=35,FP20&gt;=35,FV20&gt;=35)),"5/3 සමත්",IF(AND(IM20&gt;=4,IN20&gt;=1,OR(FO20&gt;=20,FP20&gt;=20,FV20&gt;=20)),"සමත් කළ හැකි",IF(IL20=9,"W9","අසමත් ?")))))</f>
        <v>සමත් කළ හැකි</v>
      </c>
    </row>
    <row r="21" customFormat="false" ht="13.8" hidden="false" customHeight="false" outlineLevel="0" collapsed="false">
      <c r="A21" s="160" t="n">
        <v>7</v>
      </c>
      <c r="B21" s="161"/>
      <c r="C21" s="161"/>
      <c r="D21" s="162"/>
      <c r="E21" s="163"/>
      <c r="F21" s="164"/>
      <c r="G21" s="163"/>
      <c r="H21" s="165"/>
      <c r="I21" s="165"/>
      <c r="J21" s="164"/>
      <c r="K21" s="163"/>
      <c r="L21" s="165"/>
      <c r="M21" s="165"/>
      <c r="N21" s="164"/>
      <c r="O21" s="163"/>
      <c r="P21" s="165"/>
      <c r="Q21" s="165"/>
      <c r="R21" s="165"/>
      <c r="S21" s="165"/>
      <c r="T21" s="165"/>
      <c r="U21" s="165"/>
      <c r="V21" s="164"/>
      <c r="W21" s="163"/>
      <c r="X21" s="165"/>
      <c r="Y21" s="165"/>
      <c r="Z21" s="165"/>
      <c r="AA21" s="165"/>
      <c r="AB21" s="165"/>
      <c r="AC21" s="165"/>
      <c r="AD21" s="164"/>
      <c r="AE21" s="163"/>
      <c r="AF21" s="165"/>
      <c r="AG21" s="165"/>
      <c r="AH21" s="165"/>
      <c r="AI21" s="165"/>
      <c r="AJ21" s="165"/>
      <c r="AK21" s="165"/>
      <c r="AL21" s="166"/>
      <c r="AM21" s="167" t="str">
        <f aca="false">IF(B21="","",SUM(E21:AL21))</f>
        <v/>
      </c>
      <c r="AN21" s="168" t="str">
        <f aca="false">IF(B21="","",AM21/9)</f>
        <v/>
      </c>
      <c r="AO21" s="169" t="str">
        <f aca="false">IF(B21="","",IF(AM21=0,"-",RANK(AM21,$AM$15:$AM$64,0)))</f>
        <v/>
      </c>
      <c r="AP21" s="167" t="str">
        <f aca="false">IF(E21="","",IF(E21="-","-",IF(UPPER(E21)="AB","+",VLOOKUP(E21,'විෂය තොරතුරු'!$P$24:$Q$28,2))))</f>
        <v/>
      </c>
      <c r="AQ21" s="168" t="str">
        <f aca="false">IF(F21="","",IF(F21="-","-",IF(UPPER(F21)="AB","+",VLOOKUP(F21,'විෂය තොරතුරු'!$P$24:$Q$28,2))))</f>
        <v/>
      </c>
      <c r="AR21" s="168" t="str">
        <f aca="false">IF(G21="","",IF(G21="-","-",IF(UPPER(G21)="AB","+",VLOOKUP(G21,'විෂය තොරතුරු'!$P$24:$Q$28,2))))</f>
        <v/>
      </c>
      <c r="AS21" s="168" t="str">
        <f aca="false">IF(H21="","",IF(H21="-","-",IF(UPPER(H21)="AB","+",VLOOKUP(H21,'විෂය තොරතුරු'!$P$24:$Q$28,2))))</f>
        <v/>
      </c>
      <c r="AT21" s="168" t="str">
        <f aca="false">IF(I21="","",IF(I21="-","-",IF(UPPER(I21)="AB","+",VLOOKUP(I21,'විෂය තොරතුරු'!$P$24:$Q$28,2))))</f>
        <v/>
      </c>
      <c r="AU21" s="170" t="str">
        <f aca="false">IF(J21="","",IF(J21="-","-",IF(UPPER(J21)="AB","+",VLOOKUP(J21,'විෂය තොරතුරු'!$P$24:$Q$28,2))))</f>
        <v/>
      </c>
      <c r="AV21" s="171" t="str">
        <f aca="false">IF(K21="","",IF(K21="-","-",IF(UPPER(K21)="AB","+",VLOOKUP(K21,'විෂය තොරතුරු'!$P$24:$Q$28,2))))</f>
        <v/>
      </c>
      <c r="AW21" s="168" t="str">
        <f aca="false">IF(L21="","",IF(L21="-","-",IF(UPPER(L21)="AB","+",VLOOKUP(L21,'විෂය තොරතුරු'!$P$24:$Q$28,2))))</f>
        <v/>
      </c>
      <c r="AX21" s="168" t="str">
        <f aca="false">IF(M21="","",IF(M21="-","-",IF(UPPER(M21)="AB","+",VLOOKUP(M21,'විෂය තොරතුරු'!$P$24:$Q$28,2))))</f>
        <v/>
      </c>
      <c r="AY21" s="169" t="str">
        <f aca="false">IF(N21="","",IF(N21="-","-",IF(UPPER(N21)="AB","+",VLOOKUP(N21,'විෂය තොරතුරු'!$P$24:$Q$28,2))))</f>
        <v/>
      </c>
      <c r="AZ21" s="168" t="str">
        <f aca="false">IF(O21="","",IF(O21="-","-",IF(UPPER(O21)="AB","+",VLOOKUP(O21,'විෂය තොරතුරු'!$P$24:$Q$28,2))))</f>
        <v/>
      </c>
      <c r="BA21" s="168" t="str">
        <f aca="false">IF(P21="","",IF(P21="-","-",IF(UPPER(P21)="AB","+",VLOOKUP(P21,'විෂය තොරතුරු'!$P$24:$Q$28,2))))</f>
        <v/>
      </c>
      <c r="BB21" s="168" t="str">
        <f aca="false">IF(Q21="","",IF(Q21="-","-",IF(UPPER(Q21)="AB","+",VLOOKUP(Q21,'විෂය තොරතුරු'!$P$24:$Q$28,2))))</f>
        <v/>
      </c>
      <c r="BC21" s="168" t="str">
        <f aca="false">IF(R21="","",IF(R21="-","-",IF(UPPER(R21)="AB","+",VLOOKUP(R21,'විෂය තොරතුරු'!$P$24:$Q$28,2))))</f>
        <v/>
      </c>
      <c r="BD21" s="168" t="str">
        <f aca="false">IF(S21="","",IF(S21="-","-",IF(UPPER(S21)="AB","+",VLOOKUP(S21,'විෂය තොරතුරු'!$P$24:$Q$28,2))))</f>
        <v/>
      </c>
      <c r="BE21" s="168" t="str">
        <f aca="false">IF(T21="","",IF(T21="-","-",IF(UPPER(T21)="AB","+",VLOOKUP(T21,'විෂය තොරතුරු'!$P$24:$Q$28,2))))</f>
        <v/>
      </c>
      <c r="BF21" s="168" t="str">
        <f aca="false">IF(U21="","",IF(U21="-","-",IF(UPPER(U21)="AB","+",VLOOKUP(U21,'විෂය තොරතුරු'!$P$24:$Q$28,2))))</f>
        <v/>
      </c>
      <c r="BG21" s="170" t="str">
        <f aca="false">IF(V21="","",IF(V21="-","-",IF(UPPER(V21)="AB","+",VLOOKUP(V21,'විෂය තොරතුරු'!$P$24:$Q$28,2))))</f>
        <v/>
      </c>
      <c r="BH21" s="171" t="str">
        <f aca="false">IF(W21="","",IF(W21="-","-",IF(UPPER(W21)="AB","+",VLOOKUP(W21,'විෂය තොරතුරු'!$P$24:$Q$28,2))))</f>
        <v/>
      </c>
      <c r="BI21" s="168" t="str">
        <f aca="false">IF(X21="","",IF(X21="-","-",IF(UPPER(X21)="AB","+",VLOOKUP(X21,'විෂය තොරතුරු'!$P$24:$Q$28,2))))</f>
        <v/>
      </c>
      <c r="BJ21" s="168" t="str">
        <f aca="false">IF(Y21="","",IF(Y21="-","-",IF(UPPER(Y21)="AB","+",VLOOKUP(Y21,'විෂය තොරතුරු'!$P$24:$Q$28,2))))</f>
        <v/>
      </c>
      <c r="BK21" s="168" t="str">
        <f aca="false">IF(Z21="","",IF(Z21="-","-",IF(UPPER(Z21)="AB","+",VLOOKUP(Z21,'විෂය තොරතුරු'!$P$24:$Q$28,2))))</f>
        <v/>
      </c>
      <c r="BL21" s="168" t="str">
        <f aca="false">IF(AA21="","",IF(AA21="-","-",IF(UPPER(AA21)="AB","+",VLOOKUP(AA21,'විෂය තොරතුරු'!$P$24:$Q$28,2))))</f>
        <v/>
      </c>
      <c r="BM21" s="168" t="str">
        <f aca="false">IF(AB21="","",IF(AB21="-","-",IF(UPPER(AB21)="AB","+",VLOOKUP(AB21,'විෂය තොරතුරු'!$P$24:$Q$28,2))))</f>
        <v/>
      </c>
      <c r="BN21" s="168" t="str">
        <f aca="false">IF(AC21="","",IF(AC21="-","-",IF(UPPER(AC21)="AB","+",VLOOKUP(AC21,'විෂය තොරතුරු'!$P$24:$Q$28,2))))</f>
        <v/>
      </c>
      <c r="BO21" s="169" t="str">
        <f aca="false">IF(AD21="","",IF(AD21="-","-",IF(UPPER(AD21)="AB","+",VLOOKUP(AD21,'විෂය තොරතුරු'!$P$24:$Q$28,2))))</f>
        <v/>
      </c>
      <c r="BP21" s="171" t="str">
        <f aca="false">IF(AE21="","",IF(AE21="-","-",IF(UPPER(AE21)="AB","+",VLOOKUP(AE21,'විෂය තොරතුරු'!$P$24:$Q$28,2))))</f>
        <v/>
      </c>
      <c r="BQ21" s="168" t="str">
        <f aca="false">IF(AF21="","",IF(AF21="-","-",IF(UPPER(AF21)="AB","+",VLOOKUP(AF21,'විෂය තොරතුරු'!$P$24:$Q$28,2))))</f>
        <v/>
      </c>
      <c r="BR21" s="168" t="str">
        <f aca="false">IF(AG21="","",IF(AG21="-","-",IF(UPPER(AG21)="AB","+",VLOOKUP(AG21,'විෂය තොරතුරු'!$P$24:$Q$28,2))))</f>
        <v/>
      </c>
      <c r="BS21" s="168" t="str">
        <f aca="false">IF(AH21="","",IF(AH21="-","-",IF(UPPER(AH21)="AB","+",VLOOKUP(AH21,'විෂය තොරතුරු'!$P$24:$Q$28,2))))</f>
        <v/>
      </c>
      <c r="BT21" s="168" t="str">
        <f aca="false">IF(AI21="","",IF(AI21="-","-",IF(UPPER(AI21)="AB","+",VLOOKUP(AI21,'විෂය තොරතුරු'!$P$24:$Q$28,2))))</f>
        <v/>
      </c>
      <c r="BU21" s="168" t="str">
        <f aca="false">IF(AJ21="","",IF(AJ21="-","-",IF(UPPER(AJ21)="AB","+",VLOOKUP(AJ21,'විෂය තොරතුරු'!$P$24:$Q$28,2))))</f>
        <v/>
      </c>
      <c r="BV21" s="168" t="str">
        <f aca="false">IF(AK21="","",IF(AK21="-","-",IF(UPPER(AK21)="AB","+",VLOOKUP(AK21,'විෂය තොරතුරු'!$P$24:$Q$28,2))))</f>
        <v/>
      </c>
      <c r="BW21" s="169" t="str">
        <f aca="false">IF(AL21="","",IF(AL21="-","-",IF(UPPER(AL21)="AB","+",VLOOKUP(AL21,'විෂය තොරතුරු'!$P$24:$Q$28,2))))</f>
        <v/>
      </c>
      <c r="BX21" s="171" t="str">
        <f aca="false">IF($B21="","",COUNTIF($AP21:$BW21,"A"))</f>
        <v/>
      </c>
      <c r="BY21" s="168" t="str">
        <f aca="false">IF($B21="","",COUNTIF($AP21:$BW21,"B"))</f>
        <v/>
      </c>
      <c r="BZ21" s="168" t="str">
        <f aca="false">IF($B21="","",COUNTIF($AP21:$BW21,"C"))</f>
        <v/>
      </c>
      <c r="CA21" s="168" t="str">
        <f aca="false">IF($B21="","",COUNTIF($AP21:$BW21,"S"))</f>
        <v/>
      </c>
      <c r="CB21" s="169" t="str">
        <f aca="false">IF($B21="","",COUNTIF($AP21:$BW21,"W"))</f>
        <v/>
      </c>
      <c r="CC21" s="171" t="str">
        <f aca="false">IF(B21="","",SUM(BX21:CA21))</f>
        <v/>
      </c>
      <c r="CD21" s="169" t="str">
        <f aca="false">IF(B21="","",SUM(BX21:BZ21))</f>
        <v/>
      </c>
      <c r="CE21" s="172" t="str">
        <f aca="false">IF(B21="","",IF(AND(CC21&gt;=6,CD21&gt;=3,OR(E21&gt;=35,F21&gt;=35),L21&gt;=35),"6/3 සමත්",IF(AND(CC21&gt;=5,CD21&gt;=3,OR(E21&gt;=35,F21&gt;=35,L21&gt;=35)),"5/3 සමත්",IF(AND(CC21&gt;=4,CD21&gt;=1,OR(E21&gt;=20,F21&gt;=20,L21&gt;=20)),"සමත් කළ හැකි",IF(CB21=9,"W9","අසමත් ?")))))</f>
        <v/>
      </c>
      <c r="FK21" s="173" t="n">
        <v>7</v>
      </c>
      <c r="FL21" s="161" t="s">
        <v>50</v>
      </c>
      <c r="FM21" s="161"/>
      <c r="FN21" s="161" t="str">
        <f aca="false">IF(FM21="","-",(FM21/$M$95)*100)</f>
        <v>-</v>
      </c>
      <c r="FO21" s="165" t="n">
        <v>25</v>
      </c>
      <c r="FP21" s="165"/>
      <c r="FQ21" s="165" t="n">
        <v>28</v>
      </c>
      <c r="FR21" s="165" t="s">
        <v>18</v>
      </c>
      <c r="FS21" s="165"/>
      <c r="FT21" s="165"/>
      <c r="FU21" s="165" t="n">
        <v>11</v>
      </c>
      <c r="FV21" s="165" t="n">
        <v>14</v>
      </c>
      <c r="FW21" s="165" t="n">
        <v>28</v>
      </c>
      <c r="FX21" s="165" t="n">
        <v>22</v>
      </c>
      <c r="FY21" s="165" t="s">
        <v>18</v>
      </c>
      <c r="FZ21" s="165" t="s">
        <v>18</v>
      </c>
      <c r="GA21" s="165" t="n">
        <v>34</v>
      </c>
      <c r="GB21" s="165"/>
      <c r="GC21" s="165"/>
      <c r="GD21" s="165"/>
      <c r="GE21" s="165"/>
      <c r="GF21" s="165"/>
      <c r="GG21" s="165" t="s">
        <v>18</v>
      </c>
      <c r="GH21" s="165" t="n">
        <v>46</v>
      </c>
      <c r="GI21" s="165" t="s">
        <v>18</v>
      </c>
      <c r="GJ21" s="165"/>
      <c r="GK21" s="165"/>
      <c r="GL21" s="165" t="s">
        <v>18</v>
      </c>
      <c r="GM21" s="165"/>
      <c r="GN21" s="165"/>
      <c r="GO21" s="165" t="s">
        <v>18</v>
      </c>
      <c r="GP21" s="165" t="s">
        <v>18</v>
      </c>
      <c r="GQ21" s="165"/>
      <c r="GR21" s="165" t="n">
        <v>29</v>
      </c>
      <c r="GS21" s="165"/>
      <c r="GT21" s="165"/>
      <c r="GU21" s="165"/>
      <c r="GV21" s="174"/>
      <c r="GW21" s="167" t="n">
        <f aca="false">IF(FL21="","",SUM(FO21:GV21))</f>
        <v>237</v>
      </c>
      <c r="GX21" s="168" t="n">
        <f aca="false">IF(FL21="","",GW21/9)</f>
        <v>26.3333333333333</v>
      </c>
      <c r="GY21" s="169" t="n">
        <f aca="false">IF(FL21="","",IF(GW21=0,"-",RANK(GW21,$GW$15:$GW$64,0)))</f>
        <v>19</v>
      </c>
      <c r="GZ21" s="167" t="str">
        <f aca="false">IF(FO21="","",IF(FO21="-","-",IF(UPPER(FO21)="AB","+",VLOOKUP(FO21,'විෂය තොරතුරු'!$P$24:$Q$28,2))))</f>
        <v>W</v>
      </c>
      <c r="HA21" s="168" t="str">
        <f aca="false">IF(FP21="","",IF(FP21="-","-",IF(UPPER(FP21)="AB","+",VLOOKUP(FP21,'විෂය තොරතුරු'!$P$24:$Q$28,2))))</f>
        <v/>
      </c>
      <c r="HB21" s="168" t="str">
        <f aca="false">IF(FQ21="","",IF(FQ21="-","-",IF(UPPER(FQ21)="AB","+",VLOOKUP(FQ21,'විෂය තොරතුරු'!$P$24:$Q$28,2))))</f>
        <v>W</v>
      </c>
      <c r="HC21" s="168" t="str">
        <f aca="false">IF(FR21="","",IF(FR21="-","-",IF(UPPER(FR21)="AB","+",VLOOKUP(FR21,'විෂය තොරතුරු'!$P$24:$Q$28,2))))</f>
        <v>-</v>
      </c>
      <c r="HD21" s="168" t="str">
        <f aca="false">IF(FS21="","",IF(FS21="-","-",IF(UPPER(FS21)="AB","+",VLOOKUP(FS21,'විෂය තොරතුරු'!$P$24:$Q$28,2))))</f>
        <v/>
      </c>
      <c r="HE21" s="170" t="str">
        <f aca="false">IF(FT21="","",IF(FT21="-","-",IF(UPPER(FT21)="AB","+",VLOOKUP(FT21,'විෂය තොරතුරු'!$P$24:$Q$28,2))))</f>
        <v/>
      </c>
      <c r="HF21" s="171" t="str">
        <f aca="false">IF(FU21="","",IF(FU21="-","-",IF(UPPER(FU21)="AB","+",VLOOKUP(FU21,'විෂය තොරතුරු'!$P$24:$Q$28,2))))</f>
        <v>W</v>
      </c>
      <c r="HG21" s="168" t="str">
        <f aca="false">IF(FV21="","",IF(FV21="-","-",IF(UPPER(FV21)="AB","+",VLOOKUP(FV21,'විෂය තොරතුරු'!$P$24:$Q$28,2))))</f>
        <v>W</v>
      </c>
      <c r="HH21" s="168" t="str">
        <f aca="false">IF(FW21="","",IF(FW21="-","-",IF(UPPER(FW21)="AB","+",VLOOKUP(FW21,'විෂය තොරතුරු'!$P$24:$Q$28,2))))</f>
        <v>W</v>
      </c>
      <c r="HI21" s="169" t="str">
        <f aca="false">IF(FX21="","",IF(FX21="-","-",IF(UPPER(FX21)="AB","+",VLOOKUP(FX21,'විෂය තොරතුරු'!$P$24:$Q$28,2))))</f>
        <v>W</v>
      </c>
      <c r="HJ21" s="167" t="str">
        <f aca="false">IF(FY21="","",IF(FY21="-","-",IF(UPPER(FY21)="AB","+",VLOOKUP(FY21,'විෂය තොරතුරු'!$P$24:$Q$28,2))))</f>
        <v>-</v>
      </c>
      <c r="HK21" s="168" t="str">
        <f aca="false">IF(FZ21="","",IF(FZ21="-","-",IF(UPPER(FZ21)="AB","+",VLOOKUP(FZ21,'විෂය තොරතුරු'!$P$24:$Q$28,2))))</f>
        <v>-</v>
      </c>
      <c r="HL21" s="168" t="str">
        <f aca="false">IF(GA21="","",IF(GA21="-","-",IF(UPPER(GA21)="AB","+",VLOOKUP(GA21,'විෂය තොරතුරු'!$P$24:$Q$28,2))))</f>
        <v>W</v>
      </c>
      <c r="HM21" s="168" t="str">
        <f aca="false">IF(GB21="","",IF(GB21="-","-",IF(UPPER(GB21)="AB","+",VLOOKUP(GB21,'විෂය තොරතුරු'!$P$24:$Q$28,2))))</f>
        <v/>
      </c>
      <c r="HN21" s="168" t="str">
        <f aca="false">IF(GC21="","",IF(GC21="-","-",IF(UPPER(GC21)="AB","+",VLOOKUP(GC21,'විෂය තොරතුරු'!$P$24:$Q$28,2))))</f>
        <v/>
      </c>
      <c r="HO21" s="168" t="str">
        <f aca="false">IF(GD21="","",IF(GD21="-","-",IF(UPPER(GD21)="AB","+",VLOOKUP(GD21,'විෂය තොරතුරු'!$P$24:$Q$28,2))))</f>
        <v/>
      </c>
      <c r="HP21" s="168" t="str">
        <f aca="false">IF(GE21="","",IF(GE21="-","-",IF(UPPER(GE21)="AB","+",VLOOKUP(GE21,'විෂය තොරතුරු'!$P$24:$Q$28,2))))</f>
        <v/>
      </c>
      <c r="HQ21" s="170" t="str">
        <f aca="false">IF(GF21="","",IF(GF21="-","-",IF(UPPER(GF21)="AB","+",VLOOKUP(GF21,'විෂය තොරතුරු'!$P$24:$Q$28,2))))</f>
        <v/>
      </c>
      <c r="HR21" s="171" t="str">
        <f aca="false">IF(GG21="","",IF(GG21="-","-",IF(UPPER(GG21)="AB","+",VLOOKUP(GG21,'විෂය තොරතුරු'!$P$24:$Q$28,2))))</f>
        <v>-</v>
      </c>
      <c r="HS21" s="168" t="str">
        <f aca="false">IF(GH21="","",IF(GH21="-","-",IF(UPPER(GH21)="AB","+",VLOOKUP(GH21,'විෂය තොරතුරු'!$P$24:$Q$28,2))))</f>
        <v>S</v>
      </c>
      <c r="HT21" s="168" t="str">
        <f aca="false">IF(GI21="","",IF(GI21="-","-",IF(UPPER(GI21)="AB","+",VLOOKUP(GI21,'විෂය තොරතුරු'!$P$24:$Q$28,2))))</f>
        <v>-</v>
      </c>
      <c r="HU21" s="168" t="str">
        <f aca="false">IF(GJ21="","",IF(GJ21="-","-",IF(UPPER(GJ21)="AB","+",VLOOKUP(GJ21,'විෂය තොරතුරු'!$P$24:$Q$28,2))))</f>
        <v/>
      </c>
      <c r="HV21" s="168" t="str">
        <f aca="false">IF(GK21="","",IF(GK21="-","-",IF(UPPER(GK21)="AB","+",VLOOKUP(GK21,'විෂය තොරතුරු'!$P$24:$Q$28,2))))</f>
        <v/>
      </c>
      <c r="HW21" s="168" t="str">
        <f aca="false">IF(GL21="","",IF(GL21="-","-",IF(UPPER(GL21)="AB","+",VLOOKUP(GL21,'විෂය තොරතුරු'!$P$24:$Q$28,2))))</f>
        <v>-</v>
      </c>
      <c r="HX21" s="168" t="str">
        <f aca="false">IF(GM21="","",IF(GM21="-","-",IF(UPPER(GM21)="AB","+",VLOOKUP(GM21,'විෂය තොරතුරු'!$P$24:$Q$28,2))))</f>
        <v/>
      </c>
      <c r="HY21" s="169" t="str">
        <f aca="false">IF(GN21="","",IF(GN21="-","-",IF(UPPER(GN21)="AB","+",VLOOKUP(GN21,'විෂය තොරතුරු'!$P$24:$Q$28,2))))</f>
        <v/>
      </c>
      <c r="HZ21" s="171" t="str">
        <f aca="false">IF(GO21="","",IF(GO21="-","-",IF(UPPER(GO21)="AB","+",VLOOKUP(GO21,'විෂය තොරතුරු'!$P$24:$Q$28,2))))</f>
        <v>-</v>
      </c>
      <c r="IA21" s="168" t="str">
        <f aca="false">IF(GP21="","",IF(GP21="-","-",IF(UPPER(GP21)="AB","+",VLOOKUP(GP21,'විෂය තොරතුරු'!$P$24:$Q$28,2))))</f>
        <v>-</v>
      </c>
      <c r="IB21" s="168" t="str">
        <f aca="false">IF(GQ21="","",IF(GQ21="-","-",IF(UPPER(GQ21)="AB","+",VLOOKUP(GQ21,'විෂය තොරතුරු'!$P$24:$Q$28,2))))</f>
        <v/>
      </c>
      <c r="IC21" s="168" t="str">
        <f aca="false">IF(GR21="","",IF(GR21="-","-",IF(UPPER(GR21)="AB","+",VLOOKUP(GR21,'විෂය තොරතුරු'!$P$24:$Q$28,2))))</f>
        <v>W</v>
      </c>
      <c r="ID21" s="168" t="str">
        <f aca="false">IF(GS21="","",IF(GS21="-","-",IF(UPPER(GS21)="AB","+",VLOOKUP(GS21,'විෂය තොරතුරු'!$P$24:$Q$28,2))))</f>
        <v/>
      </c>
      <c r="IE21" s="168" t="str">
        <f aca="false">IF(GT21="","",IF(GT21="-","-",IF(UPPER(GT21)="AB","+",VLOOKUP(GT21,'විෂය තොරතුරු'!$P$24:$Q$28,2))))</f>
        <v/>
      </c>
      <c r="IF21" s="168" t="str">
        <f aca="false">IF(GU21="","",IF(GU21="-","-",IF(UPPER(GU21)="AB","+",VLOOKUP(GU21,'විෂය තොරතුරු'!$P$24:$Q$28,2))))</f>
        <v/>
      </c>
      <c r="IG21" s="169" t="str">
        <f aca="false">IF(GV21="","",IF(GV21="-","-",IF(UPPER(GV21)="AB","+",VLOOKUP(GV21,'විෂය තොරතුරු'!$P$24:$Q$28,2))))</f>
        <v/>
      </c>
      <c r="IH21" s="171" t="n">
        <f aca="false">IF($FL21="","",COUNTIF($GZ21:$IG21,"A"))</f>
        <v>0</v>
      </c>
      <c r="II21" s="171" t="n">
        <f aca="false">IF($FL21="","",COUNTIF($GZ21:$IG21,"B"))</f>
        <v>0</v>
      </c>
      <c r="IJ21" s="171" t="n">
        <f aca="false">IF($FL21="","",COUNTIF($GZ21:$IG21,"C"))</f>
        <v>0</v>
      </c>
      <c r="IK21" s="171" t="n">
        <f aca="false">IF($FL21="","",COUNTIF($GZ21:$IG21,"S"))</f>
        <v>1</v>
      </c>
      <c r="IL21" s="171" t="n">
        <f aca="false">IF($FL21="","",COUNTIF($GZ21:$IG21,"W"))</f>
        <v>8</v>
      </c>
      <c r="IM21" s="171" t="n">
        <f aca="false">IF(FL21="","",SUM(IH21:IK21))</f>
        <v>1</v>
      </c>
      <c r="IN21" s="169" t="n">
        <f aca="false">IF(FL21="","",SUM(IH21:IJ21))</f>
        <v>0</v>
      </c>
      <c r="IO21" s="172" t="str">
        <f aca="false">IF(FL21="","",IF(AND(IM21&gt;=6,IN21&gt;=3,OR(FO21&gt;=35,FP21&gt;=35),FV21&gt;=35),"6/3 සමත්",IF(AND(IM21&gt;=5,IN21&gt;=3,OR(FO21&gt;=35,FP21&gt;=35,FV21&gt;=35)),"5/3 සමත්",IF(AND(IM21&gt;=4,IN21&gt;=1,OR(FO21&gt;=20,FP21&gt;=20,FV21&gt;=20)),"සමත් කළ හැකි",IF(IL21=9,"W9","අසමත් ?")))))</f>
        <v>අසමත් ?</v>
      </c>
    </row>
    <row r="22" customFormat="false" ht="13.8" hidden="false" customHeight="false" outlineLevel="0" collapsed="false">
      <c r="A22" s="160" t="n">
        <v>8</v>
      </c>
      <c r="B22" s="161"/>
      <c r="C22" s="161"/>
      <c r="D22" s="162"/>
      <c r="E22" s="163"/>
      <c r="F22" s="164"/>
      <c r="G22" s="163"/>
      <c r="H22" s="165"/>
      <c r="I22" s="165"/>
      <c r="J22" s="164"/>
      <c r="K22" s="163"/>
      <c r="L22" s="165"/>
      <c r="M22" s="165"/>
      <c r="N22" s="164"/>
      <c r="O22" s="163"/>
      <c r="P22" s="165"/>
      <c r="Q22" s="165"/>
      <c r="R22" s="165"/>
      <c r="S22" s="165"/>
      <c r="T22" s="165"/>
      <c r="U22" s="165"/>
      <c r="V22" s="164"/>
      <c r="W22" s="163"/>
      <c r="X22" s="165"/>
      <c r="Y22" s="165"/>
      <c r="Z22" s="165"/>
      <c r="AA22" s="165"/>
      <c r="AB22" s="165"/>
      <c r="AC22" s="165"/>
      <c r="AD22" s="164"/>
      <c r="AE22" s="163"/>
      <c r="AF22" s="165"/>
      <c r="AG22" s="165"/>
      <c r="AH22" s="165"/>
      <c r="AI22" s="165"/>
      <c r="AJ22" s="165"/>
      <c r="AK22" s="165"/>
      <c r="AL22" s="166"/>
      <c r="AM22" s="167" t="str">
        <f aca="false">IF(B22="","",SUM(E22:AL22))</f>
        <v/>
      </c>
      <c r="AN22" s="168" t="str">
        <f aca="false">IF(B22="","",AM22/9)</f>
        <v/>
      </c>
      <c r="AO22" s="169" t="str">
        <f aca="false">IF(B22="","",IF(AM22=0,"-",RANK(AM22,$AM$15:$AM$64,0)))</f>
        <v/>
      </c>
      <c r="AP22" s="167" t="str">
        <f aca="false">IF(E22="","",IF(E22="-","-",IF(UPPER(E22)="AB","+",VLOOKUP(E22,'විෂය තොරතුරු'!$P$24:$Q$28,2))))</f>
        <v/>
      </c>
      <c r="AQ22" s="168" t="str">
        <f aca="false">IF(F22="","",IF(F22="-","-",IF(UPPER(F22)="AB","+",VLOOKUP(F22,'විෂය තොරතුරු'!$P$24:$Q$28,2))))</f>
        <v/>
      </c>
      <c r="AR22" s="168" t="str">
        <f aca="false">IF(G22="","",IF(G22="-","-",IF(UPPER(G22)="AB","+",VLOOKUP(G22,'විෂය තොරතුරු'!$P$24:$Q$28,2))))</f>
        <v/>
      </c>
      <c r="AS22" s="168" t="str">
        <f aca="false">IF(H22="","",IF(H22="-","-",IF(UPPER(H22)="AB","+",VLOOKUP(H22,'විෂය තොරතුරු'!$P$24:$Q$28,2))))</f>
        <v/>
      </c>
      <c r="AT22" s="168" t="str">
        <f aca="false">IF(I22="","",IF(I22="-","-",IF(UPPER(I22)="AB","+",VLOOKUP(I22,'විෂය තොරතුරු'!$P$24:$Q$28,2))))</f>
        <v/>
      </c>
      <c r="AU22" s="170" t="str">
        <f aca="false">IF(J22="","",IF(J22="-","-",IF(UPPER(J22)="AB","+",VLOOKUP(J22,'විෂය තොරතුරු'!$P$24:$Q$28,2))))</f>
        <v/>
      </c>
      <c r="AV22" s="171" t="str">
        <f aca="false">IF(K22="","",IF(K22="-","-",IF(UPPER(K22)="AB","+",VLOOKUP(K22,'විෂය තොරතුරු'!$P$24:$Q$28,2))))</f>
        <v/>
      </c>
      <c r="AW22" s="168" t="str">
        <f aca="false">IF(L22="","",IF(L22="-","-",IF(UPPER(L22)="AB","+",VLOOKUP(L22,'විෂය තොරතුරු'!$P$24:$Q$28,2))))</f>
        <v/>
      </c>
      <c r="AX22" s="168" t="str">
        <f aca="false">IF(M22="","",IF(M22="-","-",IF(UPPER(M22)="AB","+",VLOOKUP(M22,'විෂය තොරතුරු'!$P$24:$Q$28,2))))</f>
        <v/>
      </c>
      <c r="AY22" s="169" t="str">
        <f aca="false">IF(N22="","",IF(N22="-","-",IF(UPPER(N22)="AB","+",VLOOKUP(N22,'විෂය තොරතුරු'!$P$24:$Q$28,2))))</f>
        <v/>
      </c>
      <c r="AZ22" s="168" t="str">
        <f aca="false">IF(O22="","",IF(O22="-","-",IF(UPPER(O22)="AB","+",VLOOKUP(O22,'විෂය තොරතුරු'!$P$24:$Q$28,2))))</f>
        <v/>
      </c>
      <c r="BA22" s="168" t="str">
        <f aca="false">IF(P22="","",IF(P22="-","-",IF(UPPER(P22)="AB","+",VLOOKUP(P22,'විෂය තොරතුරු'!$P$24:$Q$28,2))))</f>
        <v/>
      </c>
      <c r="BB22" s="168" t="str">
        <f aca="false">IF(Q22="","",IF(Q22="-","-",IF(UPPER(Q22)="AB","+",VLOOKUP(Q22,'විෂය තොරතුරු'!$P$24:$Q$28,2))))</f>
        <v/>
      </c>
      <c r="BC22" s="168" t="str">
        <f aca="false">IF(R22="","",IF(R22="-","-",IF(UPPER(R22)="AB","+",VLOOKUP(R22,'විෂය තොරතුරු'!$P$24:$Q$28,2))))</f>
        <v/>
      </c>
      <c r="BD22" s="168" t="str">
        <f aca="false">IF(S22="","",IF(S22="-","-",IF(UPPER(S22)="AB","+",VLOOKUP(S22,'විෂය තොරතුරු'!$P$24:$Q$28,2))))</f>
        <v/>
      </c>
      <c r="BE22" s="168" t="str">
        <f aca="false">IF(T22="","",IF(T22="-","-",IF(UPPER(T22)="AB","+",VLOOKUP(T22,'විෂය තොරතුරු'!$P$24:$Q$28,2))))</f>
        <v/>
      </c>
      <c r="BF22" s="168" t="str">
        <f aca="false">IF(U22="","",IF(U22="-","-",IF(UPPER(U22)="AB","+",VLOOKUP(U22,'විෂය තොරතුරු'!$P$24:$Q$28,2))))</f>
        <v/>
      </c>
      <c r="BG22" s="170" t="str">
        <f aca="false">IF(V22="","",IF(V22="-","-",IF(UPPER(V22)="AB","+",VLOOKUP(V22,'විෂය තොරතුරු'!$P$24:$Q$28,2))))</f>
        <v/>
      </c>
      <c r="BH22" s="171" t="str">
        <f aca="false">IF(W22="","",IF(W22="-","-",IF(UPPER(W22)="AB","+",VLOOKUP(W22,'විෂය තොරතුරු'!$P$24:$Q$28,2))))</f>
        <v/>
      </c>
      <c r="BI22" s="168" t="str">
        <f aca="false">IF(X22="","",IF(X22="-","-",IF(UPPER(X22)="AB","+",VLOOKUP(X22,'විෂය තොරතුරු'!$P$24:$Q$28,2))))</f>
        <v/>
      </c>
      <c r="BJ22" s="168" t="str">
        <f aca="false">IF(Y22="","",IF(Y22="-","-",IF(UPPER(Y22)="AB","+",VLOOKUP(Y22,'විෂය තොරතුරු'!$P$24:$Q$28,2))))</f>
        <v/>
      </c>
      <c r="BK22" s="168" t="str">
        <f aca="false">IF(Z22="","",IF(Z22="-","-",IF(UPPER(Z22)="AB","+",VLOOKUP(Z22,'විෂය තොරතුරු'!$P$24:$Q$28,2))))</f>
        <v/>
      </c>
      <c r="BL22" s="168" t="str">
        <f aca="false">IF(AA22="","",IF(AA22="-","-",IF(UPPER(AA22)="AB","+",VLOOKUP(AA22,'විෂය තොරතුරු'!$P$24:$Q$28,2))))</f>
        <v/>
      </c>
      <c r="BM22" s="168" t="str">
        <f aca="false">IF(AB22="","",IF(AB22="-","-",IF(UPPER(AB22)="AB","+",VLOOKUP(AB22,'විෂය තොරතුරු'!$P$24:$Q$28,2))))</f>
        <v/>
      </c>
      <c r="BN22" s="168" t="str">
        <f aca="false">IF(AC22="","",IF(AC22="-","-",IF(UPPER(AC22)="AB","+",VLOOKUP(AC22,'විෂය තොරතුරු'!$P$24:$Q$28,2))))</f>
        <v/>
      </c>
      <c r="BO22" s="169" t="str">
        <f aca="false">IF(AD22="","",IF(AD22="-","-",IF(UPPER(AD22)="AB","+",VLOOKUP(AD22,'විෂය තොරතුරු'!$P$24:$Q$28,2))))</f>
        <v/>
      </c>
      <c r="BP22" s="171" t="str">
        <f aca="false">IF(AE22="","",IF(AE22="-","-",IF(UPPER(AE22)="AB","+",VLOOKUP(AE22,'විෂය තොරතුරු'!$P$24:$Q$28,2))))</f>
        <v/>
      </c>
      <c r="BQ22" s="168" t="str">
        <f aca="false">IF(AF22="","",IF(AF22="-","-",IF(UPPER(AF22)="AB","+",VLOOKUP(AF22,'විෂය තොරතුරු'!$P$24:$Q$28,2))))</f>
        <v/>
      </c>
      <c r="BR22" s="168" t="str">
        <f aca="false">IF(AG22="","",IF(AG22="-","-",IF(UPPER(AG22)="AB","+",VLOOKUP(AG22,'විෂය තොරතුරු'!$P$24:$Q$28,2))))</f>
        <v/>
      </c>
      <c r="BS22" s="168" t="str">
        <f aca="false">IF(AH22="","",IF(AH22="-","-",IF(UPPER(AH22)="AB","+",VLOOKUP(AH22,'විෂය තොරතුරු'!$P$24:$Q$28,2))))</f>
        <v/>
      </c>
      <c r="BT22" s="168" t="str">
        <f aca="false">IF(AI22="","",IF(AI22="-","-",IF(UPPER(AI22)="AB","+",VLOOKUP(AI22,'විෂය තොරතුරු'!$P$24:$Q$28,2))))</f>
        <v/>
      </c>
      <c r="BU22" s="168" t="str">
        <f aca="false">IF(AJ22="","",IF(AJ22="-","-",IF(UPPER(AJ22)="AB","+",VLOOKUP(AJ22,'විෂය තොරතුරු'!$P$24:$Q$28,2))))</f>
        <v/>
      </c>
      <c r="BV22" s="168" t="str">
        <f aca="false">IF(AK22="","",IF(AK22="-","-",IF(UPPER(AK22)="AB","+",VLOOKUP(AK22,'විෂය තොරතුරු'!$P$24:$Q$28,2))))</f>
        <v/>
      </c>
      <c r="BW22" s="169" t="str">
        <f aca="false">IF(AL22="","",IF(AL22="-","-",IF(UPPER(AL22)="AB","+",VLOOKUP(AL22,'විෂය තොරතුරු'!$P$24:$Q$28,2))))</f>
        <v/>
      </c>
      <c r="BX22" s="171" t="str">
        <f aca="false">IF($B22="","",COUNTIF($AP22:$BW22,"A"))</f>
        <v/>
      </c>
      <c r="BY22" s="168" t="str">
        <f aca="false">IF($B22="","",COUNTIF($AP22:$BW22,"B"))</f>
        <v/>
      </c>
      <c r="BZ22" s="168" t="str">
        <f aca="false">IF($B22="","",COUNTIF($AP22:$BW22,"C"))</f>
        <v/>
      </c>
      <c r="CA22" s="168" t="str">
        <f aca="false">IF($B22="","",COUNTIF($AP22:$BW22,"S"))</f>
        <v/>
      </c>
      <c r="CB22" s="169" t="str">
        <f aca="false">IF($B22="","",COUNTIF($AP22:$BW22,"W"))</f>
        <v/>
      </c>
      <c r="CC22" s="171" t="str">
        <f aca="false">IF(B22="","",SUM(BX22:CA22))</f>
        <v/>
      </c>
      <c r="CD22" s="169" t="str">
        <f aca="false">IF(B22="","",SUM(BX22:BZ22))</f>
        <v/>
      </c>
      <c r="CE22" s="172" t="str">
        <f aca="false">IF(B22="","",IF(AND(CC22&gt;=6,CD22&gt;=3,OR(E22&gt;=35,F22&gt;=35),L22&gt;=35),"6/3 සමත්",IF(AND(CC22&gt;=5,CD22&gt;=3,OR(E22&gt;=35,F22&gt;=35,L22&gt;=35)),"5/3 සමත්",IF(AND(CC22&gt;=4,CD22&gt;=1,OR(E22&gt;=20,F22&gt;=20,L22&gt;=20)),"සමත් කළ හැකි",IF(CB22=9,"W9","අසමත් ?")))))</f>
        <v/>
      </c>
      <c r="FK22" s="173" t="n">
        <v>8</v>
      </c>
      <c r="FL22" s="161" t="s">
        <v>51</v>
      </c>
      <c r="FM22" s="161"/>
      <c r="FN22" s="161" t="str">
        <f aca="false">IF(FM22="","-",(FM22/$M$95)*100)</f>
        <v>-</v>
      </c>
      <c r="FO22" s="165" t="n">
        <v>45</v>
      </c>
      <c r="FP22" s="165"/>
      <c r="FQ22" s="165" t="n">
        <v>35</v>
      </c>
      <c r="FR22" s="165" t="s">
        <v>18</v>
      </c>
      <c r="FS22" s="165"/>
      <c r="FT22" s="165"/>
      <c r="FU22" s="165" t="n">
        <v>7</v>
      </c>
      <c r="FV22" s="165" t="s">
        <v>52</v>
      </c>
      <c r="FW22" s="165" t="n">
        <v>58</v>
      </c>
      <c r="FX22" s="165" t="n">
        <v>65</v>
      </c>
      <c r="FY22" s="165" t="s">
        <v>18</v>
      </c>
      <c r="FZ22" s="165" t="s">
        <v>18</v>
      </c>
      <c r="GA22" s="165" t="n">
        <v>55</v>
      </c>
      <c r="GB22" s="165"/>
      <c r="GC22" s="165"/>
      <c r="GD22" s="165"/>
      <c r="GE22" s="165"/>
      <c r="GF22" s="165"/>
      <c r="GG22" s="165" t="s">
        <v>18</v>
      </c>
      <c r="GH22" s="165" t="s">
        <v>18</v>
      </c>
      <c r="GI22" s="165" t="s">
        <v>18</v>
      </c>
      <c r="GJ22" s="165"/>
      <c r="GK22" s="165"/>
      <c r="GL22" s="165" t="s">
        <v>18</v>
      </c>
      <c r="GM22" s="165"/>
      <c r="GN22" s="165"/>
      <c r="GO22" s="165" t="s">
        <v>18</v>
      </c>
      <c r="GP22" s="165" t="s">
        <v>18</v>
      </c>
      <c r="GQ22" s="165"/>
      <c r="GR22" s="165" t="s">
        <v>18</v>
      </c>
      <c r="GS22" s="165"/>
      <c r="GT22" s="165"/>
      <c r="GU22" s="165"/>
      <c r="GV22" s="174"/>
      <c r="GW22" s="167" t="n">
        <f aca="false">IF(FL22="","",SUM(FO22:GV22))</f>
        <v>265</v>
      </c>
      <c r="GX22" s="168" t="n">
        <f aca="false">IF(FL22="","",GW22/9)</f>
        <v>29.4444444444444</v>
      </c>
      <c r="GY22" s="169" t="n">
        <f aca="false">IF(FL22="","",IF(GW22=0,"-",RANK(GW22,$GW$15:$GW$64,0)))</f>
        <v>16</v>
      </c>
      <c r="GZ22" s="167" t="str">
        <f aca="false">IF(FO22="","",IF(FO22="-","-",IF(UPPER(FO22)="AB","+",VLOOKUP(FO22,'විෂය තොරතුරු'!$P$24:$Q$28,2))))</f>
        <v>S</v>
      </c>
      <c r="HA22" s="168" t="str">
        <f aca="false">IF(FP22="","",IF(FP22="-","-",IF(UPPER(FP22)="AB","+",VLOOKUP(FP22,'විෂය තොරතුරු'!$P$24:$Q$28,2))))</f>
        <v/>
      </c>
      <c r="HB22" s="168" t="str">
        <f aca="false">IF(FQ22="","",IF(FQ22="-","-",IF(UPPER(FQ22)="AB","+",VLOOKUP(FQ22,'විෂය තොරතුරු'!$P$24:$Q$28,2))))</f>
        <v>S</v>
      </c>
      <c r="HC22" s="168" t="str">
        <f aca="false">IF(FR22="","",IF(FR22="-","-",IF(UPPER(FR22)="AB","+",VLOOKUP(FR22,'විෂය තොරතුරු'!$P$24:$Q$28,2))))</f>
        <v>-</v>
      </c>
      <c r="HD22" s="168" t="str">
        <f aca="false">IF(FS22="","",IF(FS22="-","-",IF(UPPER(FS22)="AB","+",VLOOKUP(FS22,'විෂය තොරතුරු'!$P$24:$Q$28,2))))</f>
        <v/>
      </c>
      <c r="HE22" s="170" t="str">
        <f aca="false">IF(FT22="","",IF(FT22="-","-",IF(UPPER(FT22)="AB","+",VLOOKUP(FT22,'විෂය තොරතුරු'!$P$24:$Q$28,2))))</f>
        <v/>
      </c>
      <c r="HF22" s="171" t="str">
        <f aca="false">IF(FU22="","",IF(FU22="-","-",IF(UPPER(FU22)="AB","+",VLOOKUP(FU22,'විෂය තොරතුරු'!$P$24:$Q$28,2))))</f>
        <v>W</v>
      </c>
      <c r="HG22" s="168" t="str">
        <f aca="false">IF(FV22="","",IF(FV22="-","-",IF(UPPER(FV22)="AB","+",VLOOKUP(FV22,'විෂය තොරතුරු'!$P$24:$Q$28,2))))</f>
        <v>+</v>
      </c>
      <c r="HH22" s="168" t="str">
        <f aca="false">IF(FW22="","",IF(FW22="-","-",IF(UPPER(FW22)="AB","+",VLOOKUP(FW22,'විෂය තොරතුරු'!$P$24:$Q$28,2))))</f>
        <v>C</v>
      </c>
      <c r="HI22" s="169" t="str">
        <f aca="false">IF(FX22="","",IF(FX22="-","-",IF(UPPER(FX22)="AB","+",VLOOKUP(FX22,'විෂය තොරතුරු'!$P$24:$Q$28,2))))</f>
        <v>B</v>
      </c>
      <c r="HJ22" s="167" t="str">
        <f aca="false">IF(FY22="","",IF(FY22="-","-",IF(UPPER(FY22)="AB","+",VLOOKUP(FY22,'විෂය තොරතුරු'!$P$24:$Q$28,2))))</f>
        <v>-</v>
      </c>
      <c r="HK22" s="168" t="str">
        <f aca="false">IF(FZ22="","",IF(FZ22="-","-",IF(UPPER(FZ22)="AB","+",VLOOKUP(FZ22,'විෂය තොරතුරු'!$P$24:$Q$28,2))))</f>
        <v>-</v>
      </c>
      <c r="HL22" s="168" t="str">
        <f aca="false">IF(GA22="","",IF(GA22="-","-",IF(UPPER(GA22)="AB","+",VLOOKUP(GA22,'විෂය තොරතුරු'!$P$24:$Q$28,2))))</f>
        <v>C</v>
      </c>
      <c r="HM22" s="168" t="str">
        <f aca="false">IF(GB22="","",IF(GB22="-","-",IF(UPPER(GB22)="AB","+",VLOOKUP(GB22,'විෂය තොරතුරු'!$P$24:$Q$28,2))))</f>
        <v/>
      </c>
      <c r="HN22" s="168" t="str">
        <f aca="false">IF(GC22="","",IF(GC22="-","-",IF(UPPER(GC22)="AB","+",VLOOKUP(GC22,'විෂය තොරතුරු'!$P$24:$Q$28,2))))</f>
        <v/>
      </c>
      <c r="HO22" s="168" t="str">
        <f aca="false">IF(GD22="","",IF(GD22="-","-",IF(UPPER(GD22)="AB","+",VLOOKUP(GD22,'විෂය තොරතුරු'!$P$24:$Q$28,2))))</f>
        <v/>
      </c>
      <c r="HP22" s="168" t="str">
        <f aca="false">IF(GE22="","",IF(GE22="-","-",IF(UPPER(GE22)="AB","+",VLOOKUP(GE22,'විෂය තොරතුරු'!$P$24:$Q$28,2))))</f>
        <v/>
      </c>
      <c r="HQ22" s="170" t="str">
        <f aca="false">IF(GF22="","",IF(GF22="-","-",IF(UPPER(GF22)="AB","+",VLOOKUP(GF22,'විෂය තොරතුරු'!$P$24:$Q$28,2))))</f>
        <v/>
      </c>
      <c r="HR22" s="171" t="str">
        <f aca="false">IF(GG22="","",IF(GG22="-","-",IF(UPPER(GG22)="AB","+",VLOOKUP(GG22,'විෂය තොරතුරු'!$P$24:$Q$28,2))))</f>
        <v>-</v>
      </c>
      <c r="HS22" s="168" t="str">
        <f aca="false">IF(GH22="","",IF(GH22="-","-",IF(UPPER(GH22)="AB","+",VLOOKUP(GH22,'විෂය තොරතුරු'!$P$24:$Q$28,2))))</f>
        <v>-</v>
      </c>
      <c r="HT22" s="168" t="str">
        <f aca="false">IF(GI22="","",IF(GI22="-","-",IF(UPPER(GI22)="AB","+",VLOOKUP(GI22,'විෂය තොරතුරු'!$P$24:$Q$28,2))))</f>
        <v>-</v>
      </c>
      <c r="HU22" s="168" t="str">
        <f aca="false">IF(GJ22="","",IF(GJ22="-","-",IF(UPPER(GJ22)="AB","+",VLOOKUP(GJ22,'විෂය තොරතුරු'!$P$24:$Q$28,2))))</f>
        <v/>
      </c>
      <c r="HV22" s="168" t="str">
        <f aca="false">IF(GK22="","",IF(GK22="-","-",IF(UPPER(GK22)="AB","+",VLOOKUP(GK22,'විෂය තොරතුරු'!$P$24:$Q$28,2))))</f>
        <v/>
      </c>
      <c r="HW22" s="168" t="str">
        <f aca="false">IF(GL22="","",IF(GL22="-","-",IF(UPPER(GL22)="AB","+",VLOOKUP(GL22,'විෂය තොරතුරු'!$P$24:$Q$28,2))))</f>
        <v>-</v>
      </c>
      <c r="HX22" s="168" t="str">
        <f aca="false">IF(GM22="","",IF(GM22="-","-",IF(UPPER(GM22)="AB","+",VLOOKUP(GM22,'විෂය තොරතුරු'!$P$24:$Q$28,2))))</f>
        <v/>
      </c>
      <c r="HY22" s="169" t="str">
        <f aca="false">IF(GN22="","",IF(GN22="-","-",IF(UPPER(GN22)="AB","+",VLOOKUP(GN22,'විෂය තොරතුරු'!$P$24:$Q$28,2))))</f>
        <v/>
      </c>
      <c r="HZ22" s="171" t="str">
        <f aca="false">IF(GO22="","",IF(GO22="-","-",IF(UPPER(GO22)="AB","+",VLOOKUP(GO22,'විෂය තොරතුරු'!$P$24:$Q$28,2))))</f>
        <v>-</v>
      </c>
      <c r="IA22" s="168" t="str">
        <f aca="false">IF(GP22="","",IF(GP22="-","-",IF(UPPER(GP22)="AB","+",VLOOKUP(GP22,'විෂය තොරතුරු'!$P$24:$Q$28,2))))</f>
        <v>-</v>
      </c>
      <c r="IB22" s="168" t="str">
        <f aca="false">IF(GQ22="","",IF(GQ22="-","-",IF(UPPER(GQ22)="AB","+",VLOOKUP(GQ22,'විෂය තොරතුරු'!$P$24:$Q$28,2))))</f>
        <v/>
      </c>
      <c r="IC22" s="168" t="str">
        <f aca="false">IF(GR22="","",IF(GR22="-","-",IF(UPPER(GR22)="AB","+",VLOOKUP(GR22,'විෂය තොරතුරු'!$P$24:$Q$28,2))))</f>
        <v>-</v>
      </c>
      <c r="ID22" s="168" t="str">
        <f aca="false">IF(GS22="","",IF(GS22="-","-",IF(UPPER(GS22)="AB","+",VLOOKUP(GS22,'විෂය තොරතුරු'!$P$24:$Q$28,2))))</f>
        <v/>
      </c>
      <c r="IE22" s="168" t="str">
        <f aca="false">IF(GT22="","",IF(GT22="-","-",IF(UPPER(GT22)="AB","+",VLOOKUP(GT22,'විෂය තොරතුරු'!$P$24:$Q$28,2))))</f>
        <v/>
      </c>
      <c r="IF22" s="168" t="str">
        <f aca="false">IF(GU22="","",IF(GU22="-","-",IF(UPPER(GU22)="AB","+",VLOOKUP(GU22,'විෂය තොරතුරු'!$P$24:$Q$28,2))))</f>
        <v/>
      </c>
      <c r="IG22" s="169" t="str">
        <f aca="false">IF(GV22="","",IF(GV22="-","-",IF(UPPER(GV22)="AB","+",VLOOKUP(GV22,'විෂය තොරතුරු'!$P$24:$Q$28,2))))</f>
        <v/>
      </c>
      <c r="IH22" s="171" t="n">
        <f aca="false">IF($FL22="","",COUNTIF($GZ22:$IG22,"A"))</f>
        <v>0</v>
      </c>
      <c r="II22" s="171" t="n">
        <f aca="false">IF($FL22="","",COUNTIF($GZ22:$IG22,"B"))</f>
        <v>1</v>
      </c>
      <c r="IJ22" s="171" t="n">
        <f aca="false">IF($FL22="","",COUNTIF($GZ22:$IG22,"C"))</f>
        <v>2</v>
      </c>
      <c r="IK22" s="171" t="n">
        <f aca="false">IF($FL22="","",COUNTIF($GZ22:$IG22,"S"))</f>
        <v>2</v>
      </c>
      <c r="IL22" s="171" t="n">
        <f aca="false">IF($FL22="","",COUNTIF($GZ22:$IG22,"W"))</f>
        <v>1</v>
      </c>
      <c r="IM22" s="171" t="n">
        <f aca="false">IF(FL22="","",SUM(IH22:IK22))</f>
        <v>5</v>
      </c>
      <c r="IN22" s="169" t="n">
        <f aca="false">IF(FL22="","",SUM(IH22:IJ22))</f>
        <v>3</v>
      </c>
      <c r="IO22" s="172" t="str">
        <f aca="false">IF(FL22="","",IF(AND(IM22&gt;=6,IN22&gt;=3,OR(FO22&gt;=35,FP22&gt;=35),FV22&gt;=35),"6/3 සමත්",IF(AND(IM22&gt;=5,IN22&gt;=3,OR(FO22&gt;=35,FP22&gt;=35,FV22&gt;=35)),"5/3 සමත්",IF(AND(IM22&gt;=4,IN22&gt;=1,OR(FO22&gt;=20,FP22&gt;=20,FV22&gt;=20)),"සමත් කළ හැකි",IF(IL22=9,"W9","අසමත් ?")))))</f>
        <v>5/3 සමත්</v>
      </c>
    </row>
    <row r="23" customFormat="false" ht="13.8" hidden="false" customHeight="false" outlineLevel="0" collapsed="false">
      <c r="A23" s="160" t="n">
        <v>9</v>
      </c>
      <c r="B23" s="161"/>
      <c r="C23" s="161"/>
      <c r="D23" s="162"/>
      <c r="E23" s="163"/>
      <c r="F23" s="164"/>
      <c r="G23" s="163"/>
      <c r="H23" s="165"/>
      <c r="I23" s="165"/>
      <c r="J23" s="164"/>
      <c r="K23" s="163"/>
      <c r="L23" s="165"/>
      <c r="M23" s="165"/>
      <c r="N23" s="164"/>
      <c r="O23" s="163"/>
      <c r="P23" s="165"/>
      <c r="Q23" s="165"/>
      <c r="R23" s="165"/>
      <c r="S23" s="165"/>
      <c r="T23" s="165"/>
      <c r="U23" s="165"/>
      <c r="V23" s="164"/>
      <c r="W23" s="163"/>
      <c r="X23" s="165"/>
      <c r="Y23" s="165"/>
      <c r="Z23" s="165"/>
      <c r="AA23" s="165"/>
      <c r="AB23" s="165"/>
      <c r="AC23" s="165"/>
      <c r="AD23" s="164"/>
      <c r="AE23" s="163"/>
      <c r="AF23" s="165"/>
      <c r="AG23" s="165"/>
      <c r="AH23" s="165"/>
      <c r="AI23" s="165"/>
      <c r="AJ23" s="165"/>
      <c r="AK23" s="165"/>
      <c r="AL23" s="166"/>
      <c r="AM23" s="167" t="str">
        <f aca="false">IF(B23="","",SUM(E23:AL23))</f>
        <v/>
      </c>
      <c r="AN23" s="168" t="str">
        <f aca="false">IF(B23="","",AM23/9)</f>
        <v/>
      </c>
      <c r="AO23" s="169" t="str">
        <f aca="false">IF(B23="","",IF(AM23=0,"-",RANK(AM23,$AM$15:$AM$64,0)))</f>
        <v/>
      </c>
      <c r="AP23" s="167" t="str">
        <f aca="false">IF(E23="","",IF(E23="-","-",IF(UPPER(E23)="AB","+",VLOOKUP(E23,'විෂය තොරතුරු'!$P$24:$Q$28,2))))</f>
        <v/>
      </c>
      <c r="AQ23" s="168" t="str">
        <f aca="false">IF(F23="","",IF(F23="-","-",IF(UPPER(F23)="AB","+",VLOOKUP(F23,'විෂය තොරතුරු'!$P$24:$Q$28,2))))</f>
        <v/>
      </c>
      <c r="AR23" s="168" t="str">
        <f aca="false">IF(G23="","",IF(G23="-","-",IF(UPPER(G23)="AB","+",VLOOKUP(G23,'විෂය තොරතුරු'!$P$24:$Q$28,2))))</f>
        <v/>
      </c>
      <c r="AS23" s="168" t="str">
        <f aca="false">IF(H23="","",IF(H23="-","-",IF(UPPER(H23)="AB","+",VLOOKUP(H23,'විෂය තොරතුරු'!$P$24:$Q$28,2))))</f>
        <v/>
      </c>
      <c r="AT23" s="168" t="str">
        <f aca="false">IF(I23="","",IF(I23="-","-",IF(UPPER(I23)="AB","+",VLOOKUP(I23,'විෂය තොරතුරු'!$P$24:$Q$28,2))))</f>
        <v/>
      </c>
      <c r="AU23" s="170" t="str">
        <f aca="false">IF(J23="","",IF(J23="-","-",IF(UPPER(J23)="AB","+",VLOOKUP(J23,'විෂය තොරතුරු'!$P$24:$Q$28,2))))</f>
        <v/>
      </c>
      <c r="AV23" s="171" t="str">
        <f aca="false">IF(K23="","",IF(K23="-","-",IF(UPPER(K23)="AB","+",VLOOKUP(K23,'විෂය තොරතුරු'!$P$24:$Q$28,2))))</f>
        <v/>
      </c>
      <c r="AW23" s="168" t="str">
        <f aca="false">IF(L23="","",IF(L23="-","-",IF(UPPER(L23)="AB","+",VLOOKUP(L23,'විෂය තොරතුරු'!$P$24:$Q$28,2))))</f>
        <v/>
      </c>
      <c r="AX23" s="168" t="str">
        <f aca="false">IF(M23="","",IF(M23="-","-",IF(UPPER(M23)="AB","+",VLOOKUP(M23,'විෂය තොරතුරු'!$P$24:$Q$28,2))))</f>
        <v/>
      </c>
      <c r="AY23" s="169" t="str">
        <f aca="false">IF(N23="","",IF(N23="-","-",IF(UPPER(N23)="AB","+",VLOOKUP(N23,'විෂය තොරතුරු'!$P$24:$Q$28,2))))</f>
        <v/>
      </c>
      <c r="AZ23" s="168" t="str">
        <f aca="false">IF(O23="","",IF(O23="-","-",IF(UPPER(O23)="AB","+",VLOOKUP(O23,'විෂය තොරතුරු'!$P$24:$Q$28,2))))</f>
        <v/>
      </c>
      <c r="BA23" s="168" t="str">
        <f aca="false">IF(P23="","",IF(P23="-","-",IF(UPPER(P23)="AB","+",VLOOKUP(P23,'විෂය තොරතුරු'!$P$24:$Q$28,2))))</f>
        <v/>
      </c>
      <c r="BB23" s="168" t="str">
        <f aca="false">IF(Q23="","",IF(Q23="-","-",IF(UPPER(Q23)="AB","+",VLOOKUP(Q23,'විෂය තොරතුරු'!$P$24:$Q$28,2))))</f>
        <v/>
      </c>
      <c r="BC23" s="168" t="str">
        <f aca="false">IF(R23="","",IF(R23="-","-",IF(UPPER(R23)="AB","+",VLOOKUP(R23,'විෂය තොරතුරු'!$P$24:$Q$28,2))))</f>
        <v/>
      </c>
      <c r="BD23" s="168" t="str">
        <f aca="false">IF(S23="","",IF(S23="-","-",IF(UPPER(S23)="AB","+",VLOOKUP(S23,'විෂය තොරතුරු'!$P$24:$Q$28,2))))</f>
        <v/>
      </c>
      <c r="BE23" s="168" t="str">
        <f aca="false">IF(T23="","",IF(T23="-","-",IF(UPPER(T23)="AB","+",VLOOKUP(T23,'විෂය තොරතුරු'!$P$24:$Q$28,2))))</f>
        <v/>
      </c>
      <c r="BF23" s="168" t="str">
        <f aca="false">IF(U23="","",IF(U23="-","-",IF(UPPER(U23)="AB","+",VLOOKUP(U23,'විෂය තොරතුරු'!$P$24:$Q$28,2))))</f>
        <v/>
      </c>
      <c r="BG23" s="170" t="str">
        <f aca="false">IF(V23="","",IF(V23="-","-",IF(UPPER(V23)="AB","+",VLOOKUP(V23,'විෂය තොරතුරු'!$P$24:$Q$28,2))))</f>
        <v/>
      </c>
      <c r="BH23" s="171" t="str">
        <f aca="false">IF(W23="","",IF(W23="-","-",IF(UPPER(W23)="AB","+",VLOOKUP(W23,'විෂය තොරතුරු'!$P$24:$Q$28,2))))</f>
        <v/>
      </c>
      <c r="BI23" s="168" t="str">
        <f aca="false">IF(X23="","",IF(X23="-","-",IF(UPPER(X23)="AB","+",VLOOKUP(X23,'විෂය තොරතුරු'!$P$24:$Q$28,2))))</f>
        <v/>
      </c>
      <c r="BJ23" s="168" t="str">
        <f aca="false">IF(Y23="","",IF(Y23="-","-",IF(UPPER(Y23)="AB","+",VLOOKUP(Y23,'විෂය තොරතුරු'!$P$24:$Q$28,2))))</f>
        <v/>
      </c>
      <c r="BK23" s="168" t="str">
        <f aca="false">IF(Z23="","",IF(Z23="-","-",IF(UPPER(Z23)="AB","+",VLOOKUP(Z23,'විෂය තොරතුරු'!$P$24:$Q$28,2))))</f>
        <v/>
      </c>
      <c r="BL23" s="168" t="str">
        <f aca="false">IF(AA23="","",IF(AA23="-","-",IF(UPPER(AA23)="AB","+",VLOOKUP(AA23,'විෂය තොරතුරු'!$P$24:$Q$28,2))))</f>
        <v/>
      </c>
      <c r="BM23" s="168" t="str">
        <f aca="false">IF(AB23="","",IF(AB23="-","-",IF(UPPER(AB23)="AB","+",VLOOKUP(AB23,'විෂය තොරතුරු'!$P$24:$Q$28,2))))</f>
        <v/>
      </c>
      <c r="BN23" s="168" t="str">
        <f aca="false">IF(AC23="","",IF(AC23="-","-",IF(UPPER(AC23)="AB","+",VLOOKUP(AC23,'විෂය තොරතුරු'!$P$24:$Q$28,2))))</f>
        <v/>
      </c>
      <c r="BO23" s="169" t="str">
        <f aca="false">IF(AD23="","",IF(AD23="-","-",IF(UPPER(AD23)="AB","+",VLOOKUP(AD23,'විෂය තොරතුරු'!$P$24:$Q$28,2))))</f>
        <v/>
      </c>
      <c r="BP23" s="171" t="str">
        <f aca="false">IF(AE23="","",IF(AE23="-","-",IF(UPPER(AE23)="AB","+",VLOOKUP(AE23,'විෂය තොරතුරු'!$P$24:$Q$28,2))))</f>
        <v/>
      </c>
      <c r="BQ23" s="168" t="str">
        <f aca="false">IF(AF23="","",IF(AF23="-","-",IF(UPPER(AF23)="AB","+",VLOOKUP(AF23,'විෂය තොරතුරු'!$P$24:$Q$28,2))))</f>
        <v/>
      </c>
      <c r="BR23" s="168" t="str">
        <f aca="false">IF(AG23="","",IF(AG23="-","-",IF(UPPER(AG23)="AB","+",VLOOKUP(AG23,'විෂය තොරතුරු'!$P$24:$Q$28,2))))</f>
        <v/>
      </c>
      <c r="BS23" s="168" t="str">
        <f aca="false">IF(AH23="","",IF(AH23="-","-",IF(UPPER(AH23)="AB","+",VLOOKUP(AH23,'විෂය තොරතුරු'!$P$24:$Q$28,2))))</f>
        <v/>
      </c>
      <c r="BT23" s="168" t="str">
        <f aca="false">IF(AI23="","",IF(AI23="-","-",IF(UPPER(AI23)="AB","+",VLOOKUP(AI23,'විෂය තොරතුරු'!$P$24:$Q$28,2))))</f>
        <v/>
      </c>
      <c r="BU23" s="168" t="str">
        <f aca="false">IF(AJ23="","",IF(AJ23="-","-",IF(UPPER(AJ23)="AB","+",VLOOKUP(AJ23,'විෂය තොරතුරු'!$P$24:$Q$28,2))))</f>
        <v/>
      </c>
      <c r="BV23" s="168" t="str">
        <f aca="false">IF(AK23="","",IF(AK23="-","-",IF(UPPER(AK23)="AB","+",VLOOKUP(AK23,'විෂය තොරතුරු'!$P$24:$Q$28,2))))</f>
        <v/>
      </c>
      <c r="BW23" s="169" t="str">
        <f aca="false">IF(AL23="","",IF(AL23="-","-",IF(UPPER(AL23)="AB","+",VLOOKUP(AL23,'විෂය තොරතුරු'!$P$24:$Q$28,2))))</f>
        <v/>
      </c>
      <c r="BX23" s="171" t="str">
        <f aca="false">IF($B23="","",COUNTIF($AP23:$BW23,"A"))</f>
        <v/>
      </c>
      <c r="BY23" s="168" t="str">
        <f aca="false">IF($B23="","",COUNTIF($AP23:$BW23,"B"))</f>
        <v/>
      </c>
      <c r="BZ23" s="168" t="str">
        <f aca="false">IF($B23="","",COUNTIF($AP23:$BW23,"C"))</f>
        <v/>
      </c>
      <c r="CA23" s="168" t="str">
        <f aca="false">IF($B23="","",COUNTIF($AP23:$BW23,"S"))</f>
        <v/>
      </c>
      <c r="CB23" s="169" t="str">
        <f aca="false">IF($B23="","",COUNTIF($AP23:$BW23,"W"))</f>
        <v/>
      </c>
      <c r="CC23" s="171" t="str">
        <f aca="false">IF(B23="","",SUM(BX23:CA23))</f>
        <v/>
      </c>
      <c r="CD23" s="169" t="str">
        <f aca="false">IF(B23="","",SUM(BX23:BZ23))</f>
        <v/>
      </c>
      <c r="CE23" s="172" t="str">
        <f aca="false">IF(B23="","",IF(AND(CC23&gt;=6,CD23&gt;=3,OR(E23&gt;=35,F23&gt;=35),L23&gt;=35),"6/3 සමත්",IF(AND(CC23&gt;=5,CD23&gt;=3,OR(E23&gt;=35,F23&gt;=35,L23&gt;=35)),"5/3 සමත්",IF(AND(CC23&gt;=4,CD23&gt;=1,OR(E23&gt;=20,F23&gt;=20,L23&gt;=20)),"සමත් කළ හැකි",IF(CB23=9,"W9","අසමත් ?")))))</f>
        <v/>
      </c>
      <c r="FK23" s="173" t="n">
        <v>9</v>
      </c>
      <c r="FL23" s="161" t="s">
        <v>53</v>
      </c>
      <c r="FM23" s="161"/>
      <c r="FN23" s="161" t="str">
        <f aca="false">IF(FM23="","-",(FM23/$M$95)*100)</f>
        <v>-</v>
      </c>
      <c r="FO23" s="165" t="n">
        <v>32</v>
      </c>
      <c r="FP23" s="165"/>
      <c r="FQ23" s="165" t="n">
        <v>30</v>
      </c>
      <c r="FR23" s="165" t="s">
        <v>18</v>
      </c>
      <c r="FS23" s="165"/>
      <c r="FT23" s="165"/>
      <c r="FU23" s="165" t="n">
        <v>3</v>
      </c>
      <c r="FV23" s="165" t="n">
        <v>13</v>
      </c>
      <c r="FW23" s="165" t="n">
        <v>5</v>
      </c>
      <c r="FX23" s="165" t="n">
        <v>22</v>
      </c>
      <c r="FY23" s="165" t="s">
        <v>18</v>
      </c>
      <c r="FZ23" s="165" t="s">
        <v>18</v>
      </c>
      <c r="GA23" s="165" t="n">
        <v>14</v>
      </c>
      <c r="GB23" s="165"/>
      <c r="GC23" s="165"/>
      <c r="GD23" s="165"/>
      <c r="GE23" s="165"/>
      <c r="GF23" s="165"/>
      <c r="GG23" s="165" t="n">
        <v>52</v>
      </c>
      <c r="GH23" s="165" t="s">
        <v>18</v>
      </c>
      <c r="GI23" s="165" t="s">
        <v>18</v>
      </c>
      <c r="GJ23" s="165"/>
      <c r="GK23" s="165"/>
      <c r="GL23" s="165" t="n">
        <v>14</v>
      </c>
      <c r="GM23" s="165"/>
      <c r="GN23" s="165"/>
      <c r="GO23" s="165" t="s">
        <v>18</v>
      </c>
      <c r="GP23" s="165" t="s">
        <v>18</v>
      </c>
      <c r="GQ23" s="165"/>
      <c r="GR23" s="165" t="s">
        <v>18</v>
      </c>
      <c r="GS23" s="165"/>
      <c r="GT23" s="165"/>
      <c r="GU23" s="165"/>
      <c r="GV23" s="174"/>
      <c r="GW23" s="167" t="n">
        <f aca="false">IF(FL23="","",SUM(FO23:GV23))</f>
        <v>185</v>
      </c>
      <c r="GX23" s="168" t="n">
        <f aca="false">IF(FL23="","",GW23/9)</f>
        <v>20.5555555555556</v>
      </c>
      <c r="GY23" s="169" t="n">
        <f aca="false">IF(FL23="","",IF(GW23=0,"-",RANK(GW23,$GW$15:$GW$64,0)))</f>
        <v>35</v>
      </c>
      <c r="GZ23" s="167" t="str">
        <f aca="false">IF(FO23="","",IF(FO23="-","-",IF(UPPER(FO23)="AB","+",VLOOKUP(FO23,'විෂය තොරතුරු'!$P$24:$Q$28,2))))</f>
        <v>W</v>
      </c>
      <c r="HA23" s="168" t="str">
        <f aca="false">IF(FP23="","",IF(FP23="-","-",IF(UPPER(FP23)="AB","+",VLOOKUP(FP23,'විෂය තොරතුරු'!$P$24:$Q$28,2))))</f>
        <v/>
      </c>
      <c r="HB23" s="168" t="str">
        <f aca="false">IF(FQ23="","",IF(FQ23="-","-",IF(UPPER(FQ23)="AB","+",VLOOKUP(FQ23,'විෂය තොරතුරු'!$P$24:$Q$28,2))))</f>
        <v>W</v>
      </c>
      <c r="HC23" s="168" t="str">
        <f aca="false">IF(FR23="","",IF(FR23="-","-",IF(UPPER(FR23)="AB","+",VLOOKUP(FR23,'විෂය තොරතුරු'!$P$24:$Q$28,2))))</f>
        <v>-</v>
      </c>
      <c r="HD23" s="168" t="str">
        <f aca="false">IF(FS23="","",IF(FS23="-","-",IF(UPPER(FS23)="AB","+",VLOOKUP(FS23,'විෂය තොරතුරු'!$P$24:$Q$28,2))))</f>
        <v/>
      </c>
      <c r="HE23" s="170" t="str">
        <f aca="false">IF(FT23="","",IF(FT23="-","-",IF(UPPER(FT23)="AB","+",VLOOKUP(FT23,'විෂය තොරතුරු'!$P$24:$Q$28,2))))</f>
        <v/>
      </c>
      <c r="HF23" s="171" t="str">
        <f aca="false">IF(FU23="","",IF(FU23="-","-",IF(UPPER(FU23)="AB","+",VLOOKUP(FU23,'විෂය තොරතුරු'!$P$24:$Q$28,2))))</f>
        <v>W</v>
      </c>
      <c r="HG23" s="168" t="str">
        <f aca="false">IF(FV23="","",IF(FV23="-","-",IF(UPPER(FV23)="AB","+",VLOOKUP(FV23,'විෂය තොරතුරු'!$P$24:$Q$28,2))))</f>
        <v>W</v>
      </c>
      <c r="HH23" s="168" t="str">
        <f aca="false">IF(FW23="","",IF(FW23="-","-",IF(UPPER(FW23)="AB","+",VLOOKUP(FW23,'විෂය තොරතුරු'!$P$24:$Q$28,2))))</f>
        <v>W</v>
      </c>
      <c r="HI23" s="169" t="str">
        <f aca="false">IF(FX23="","",IF(FX23="-","-",IF(UPPER(FX23)="AB","+",VLOOKUP(FX23,'විෂය තොරතුරු'!$P$24:$Q$28,2))))</f>
        <v>W</v>
      </c>
      <c r="HJ23" s="167" t="str">
        <f aca="false">IF(FY23="","",IF(FY23="-","-",IF(UPPER(FY23)="AB","+",VLOOKUP(FY23,'විෂය තොරතුරු'!$P$24:$Q$28,2))))</f>
        <v>-</v>
      </c>
      <c r="HK23" s="168" t="str">
        <f aca="false">IF(FZ23="","",IF(FZ23="-","-",IF(UPPER(FZ23)="AB","+",VLOOKUP(FZ23,'විෂය තොරතුරු'!$P$24:$Q$28,2))))</f>
        <v>-</v>
      </c>
      <c r="HL23" s="168" t="str">
        <f aca="false">IF(GA23="","",IF(GA23="-","-",IF(UPPER(GA23)="AB","+",VLOOKUP(GA23,'විෂය තොරතුරු'!$P$24:$Q$28,2))))</f>
        <v>W</v>
      </c>
      <c r="HM23" s="168" t="str">
        <f aca="false">IF(GB23="","",IF(GB23="-","-",IF(UPPER(GB23)="AB","+",VLOOKUP(GB23,'විෂය තොරතුරු'!$P$24:$Q$28,2))))</f>
        <v/>
      </c>
      <c r="HN23" s="168" t="str">
        <f aca="false">IF(GC23="","",IF(GC23="-","-",IF(UPPER(GC23)="AB","+",VLOOKUP(GC23,'විෂය තොරතුරු'!$P$24:$Q$28,2))))</f>
        <v/>
      </c>
      <c r="HO23" s="168" t="str">
        <f aca="false">IF(GD23="","",IF(GD23="-","-",IF(UPPER(GD23)="AB","+",VLOOKUP(GD23,'විෂය තොරතුරු'!$P$24:$Q$28,2))))</f>
        <v/>
      </c>
      <c r="HP23" s="168" t="str">
        <f aca="false">IF(GE23="","",IF(GE23="-","-",IF(UPPER(GE23)="AB","+",VLOOKUP(GE23,'විෂය තොරතුරු'!$P$24:$Q$28,2))))</f>
        <v/>
      </c>
      <c r="HQ23" s="170" t="str">
        <f aca="false">IF(GF23="","",IF(GF23="-","-",IF(UPPER(GF23)="AB","+",VLOOKUP(GF23,'විෂය තොරතුරු'!$P$24:$Q$28,2))))</f>
        <v/>
      </c>
      <c r="HR23" s="171" t="str">
        <f aca="false">IF(GG23="","",IF(GG23="-","-",IF(UPPER(GG23)="AB","+",VLOOKUP(GG23,'විෂය තොරතුරු'!$P$24:$Q$28,2))))</f>
        <v>C</v>
      </c>
      <c r="HS23" s="168" t="str">
        <f aca="false">IF(GH23="","",IF(GH23="-","-",IF(UPPER(GH23)="AB","+",VLOOKUP(GH23,'විෂය තොරතුරු'!$P$24:$Q$28,2))))</f>
        <v>-</v>
      </c>
      <c r="HT23" s="168" t="str">
        <f aca="false">IF(GI23="","",IF(GI23="-","-",IF(UPPER(GI23)="AB","+",VLOOKUP(GI23,'විෂය තොරතුරු'!$P$24:$Q$28,2))))</f>
        <v>-</v>
      </c>
      <c r="HU23" s="168" t="str">
        <f aca="false">IF(GJ23="","",IF(GJ23="-","-",IF(UPPER(GJ23)="AB","+",VLOOKUP(GJ23,'විෂය තොරතුරු'!$P$24:$Q$28,2))))</f>
        <v/>
      </c>
      <c r="HV23" s="168" t="str">
        <f aca="false">IF(GK23="","",IF(GK23="-","-",IF(UPPER(GK23)="AB","+",VLOOKUP(GK23,'විෂය තොරතුරු'!$P$24:$Q$28,2))))</f>
        <v/>
      </c>
      <c r="HW23" s="168" t="str">
        <f aca="false">IF(GL23="","",IF(GL23="-","-",IF(UPPER(GL23)="AB","+",VLOOKUP(GL23,'විෂය තොරතුරු'!$P$24:$Q$28,2))))</f>
        <v>W</v>
      </c>
      <c r="HX23" s="168" t="str">
        <f aca="false">IF(GM23="","",IF(GM23="-","-",IF(UPPER(GM23)="AB","+",VLOOKUP(GM23,'විෂය තොරතුරු'!$P$24:$Q$28,2))))</f>
        <v/>
      </c>
      <c r="HY23" s="169" t="str">
        <f aca="false">IF(GN23="","",IF(GN23="-","-",IF(UPPER(GN23)="AB","+",VLOOKUP(GN23,'විෂය තොරතුරු'!$P$24:$Q$28,2))))</f>
        <v/>
      </c>
      <c r="HZ23" s="171" t="str">
        <f aca="false">IF(GO23="","",IF(GO23="-","-",IF(UPPER(GO23)="AB","+",VLOOKUP(GO23,'විෂය තොරතුරු'!$P$24:$Q$28,2))))</f>
        <v>-</v>
      </c>
      <c r="IA23" s="168" t="str">
        <f aca="false">IF(GP23="","",IF(GP23="-","-",IF(UPPER(GP23)="AB","+",VLOOKUP(GP23,'විෂය තොරතුරු'!$P$24:$Q$28,2))))</f>
        <v>-</v>
      </c>
      <c r="IB23" s="168" t="str">
        <f aca="false">IF(GQ23="","",IF(GQ23="-","-",IF(UPPER(GQ23)="AB","+",VLOOKUP(GQ23,'විෂය තොරතුරු'!$P$24:$Q$28,2))))</f>
        <v/>
      </c>
      <c r="IC23" s="168" t="str">
        <f aca="false">IF(GR23="","",IF(GR23="-","-",IF(UPPER(GR23)="AB","+",VLOOKUP(GR23,'විෂය තොරතුරු'!$P$24:$Q$28,2))))</f>
        <v>-</v>
      </c>
      <c r="ID23" s="168" t="str">
        <f aca="false">IF(GS23="","",IF(GS23="-","-",IF(UPPER(GS23)="AB","+",VLOOKUP(GS23,'විෂය තොරතුරු'!$P$24:$Q$28,2))))</f>
        <v/>
      </c>
      <c r="IE23" s="168" t="str">
        <f aca="false">IF(GT23="","",IF(GT23="-","-",IF(UPPER(GT23)="AB","+",VLOOKUP(GT23,'විෂය තොරතුරු'!$P$24:$Q$28,2))))</f>
        <v/>
      </c>
      <c r="IF23" s="168" t="str">
        <f aca="false">IF(GU23="","",IF(GU23="-","-",IF(UPPER(GU23)="AB","+",VLOOKUP(GU23,'විෂය තොරතුරු'!$P$24:$Q$28,2))))</f>
        <v/>
      </c>
      <c r="IG23" s="169" t="str">
        <f aca="false">IF(GV23="","",IF(GV23="-","-",IF(UPPER(GV23)="AB","+",VLOOKUP(GV23,'විෂය තොරතුරු'!$P$24:$Q$28,2))))</f>
        <v/>
      </c>
      <c r="IH23" s="171" t="n">
        <f aca="false">IF($FL23="","",COUNTIF($GZ23:$IG23,"A"))</f>
        <v>0</v>
      </c>
      <c r="II23" s="171" t="n">
        <f aca="false">IF($FL23="","",COUNTIF($GZ23:$IG23,"B"))</f>
        <v>0</v>
      </c>
      <c r="IJ23" s="171" t="n">
        <f aca="false">IF($FL23="","",COUNTIF($GZ23:$IG23,"C"))</f>
        <v>1</v>
      </c>
      <c r="IK23" s="171" t="n">
        <f aca="false">IF($FL23="","",COUNTIF($GZ23:$IG23,"S"))</f>
        <v>0</v>
      </c>
      <c r="IL23" s="171" t="n">
        <f aca="false">IF($FL23="","",COUNTIF($GZ23:$IG23,"W"))</f>
        <v>8</v>
      </c>
      <c r="IM23" s="171" t="n">
        <f aca="false">IF(FL23="","",SUM(IH23:IK23))</f>
        <v>1</v>
      </c>
      <c r="IN23" s="169" t="n">
        <f aca="false">IF(FL23="","",SUM(IH23:IJ23))</f>
        <v>1</v>
      </c>
      <c r="IO23" s="172" t="str">
        <f aca="false">IF(FL23="","",IF(AND(IM23&gt;=6,IN23&gt;=3,OR(FO23&gt;=35,FP23&gt;=35),FV23&gt;=35),"6/3 සමත්",IF(AND(IM23&gt;=5,IN23&gt;=3,OR(FO23&gt;=35,FP23&gt;=35,FV23&gt;=35)),"5/3 සමත්",IF(AND(IM23&gt;=4,IN23&gt;=1,OR(FO23&gt;=20,FP23&gt;=20,FV23&gt;=20)),"සමත් කළ හැකි",IF(IL23=9,"W9","අසමත් ?")))))</f>
        <v>අසමත් ?</v>
      </c>
    </row>
    <row r="24" customFormat="false" ht="13.8" hidden="false" customHeight="false" outlineLevel="0" collapsed="false">
      <c r="A24" s="160" t="n">
        <v>10</v>
      </c>
      <c r="B24" s="161"/>
      <c r="C24" s="161"/>
      <c r="D24" s="162"/>
      <c r="E24" s="163"/>
      <c r="F24" s="164"/>
      <c r="G24" s="163"/>
      <c r="H24" s="165"/>
      <c r="I24" s="165"/>
      <c r="J24" s="164"/>
      <c r="K24" s="163"/>
      <c r="L24" s="165"/>
      <c r="M24" s="165"/>
      <c r="N24" s="164"/>
      <c r="O24" s="163"/>
      <c r="P24" s="165"/>
      <c r="Q24" s="165"/>
      <c r="R24" s="165"/>
      <c r="S24" s="165"/>
      <c r="T24" s="165"/>
      <c r="U24" s="165"/>
      <c r="V24" s="164"/>
      <c r="W24" s="163"/>
      <c r="X24" s="165"/>
      <c r="Y24" s="165"/>
      <c r="Z24" s="165"/>
      <c r="AA24" s="165"/>
      <c r="AB24" s="165"/>
      <c r="AC24" s="165"/>
      <c r="AD24" s="164"/>
      <c r="AE24" s="163"/>
      <c r="AF24" s="165"/>
      <c r="AG24" s="165"/>
      <c r="AH24" s="165"/>
      <c r="AI24" s="165"/>
      <c r="AJ24" s="165"/>
      <c r="AK24" s="165"/>
      <c r="AL24" s="166"/>
      <c r="AM24" s="167" t="str">
        <f aca="false">IF(B24="","",SUM(E24:AL24))</f>
        <v/>
      </c>
      <c r="AN24" s="168" t="str">
        <f aca="false">IF(B24="","",AM24/9)</f>
        <v/>
      </c>
      <c r="AO24" s="169" t="str">
        <f aca="false">IF(B24="","",IF(AM24=0,"-",RANK(AM24,$AM$15:$AM$64,0)))</f>
        <v/>
      </c>
      <c r="AP24" s="167" t="str">
        <f aca="false">IF(E24="","",IF(E24="-","-",IF(UPPER(E24)="AB","+",VLOOKUP(E24,'විෂය තොරතුරු'!$P$24:$Q$28,2))))</f>
        <v/>
      </c>
      <c r="AQ24" s="168" t="str">
        <f aca="false">IF(F24="","",IF(F24="-","-",IF(UPPER(F24)="AB","+",VLOOKUP(F24,'විෂය තොරතුරු'!$P$24:$Q$28,2))))</f>
        <v/>
      </c>
      <c r="AR24" s="168" t="str">
        <f aca="false">IF(G24="","",IF(G24="-","-",IF(UPPER(G24)="AB","+",VLOOKUP(G24,'විෂය තොරතුරු'!$P$24:$Q$28,2))))</f>
        <v/>
      </c>
      <c r="AS24" s="168" t="str">
        <f aca="false">IF(H24="","",IF(H24="-","-",IF(UPPER(H24)="AB","+",VLOOKUP(H24,'විෂය තොරතුරු'!$P$24:$Q$28,2))))</f>
        <v/>
      </c>
      <c r="AT24" s="168" t="str">
        <f aca="false">IF(I24="","",IF(I24="-","-",IF(UPPER(I24)="AB","+",VLOOKUP(I24,'විෂය තොරතුරු'!$P$24:$Q$28,2))))</f>
        <v/>
      </c>
      <c r="AU24" s="170" t="str">
        <f aca="false">IF(J24="","",IF(J24="-","-",IF(UPPER(J24)="AB","+",VLOOKUP(J24,'විෂය තොරතුරු'!$P$24:$Q$28,2))))</f>
        <v/>
      </c>
      <c r="AV24" s="171" t="str">
        <f aca="false">IF(K24="","",IF(K24="-","-",IF(UPPER(K24)="AB","+",VLOOKUP(K24,'විෂය තොරතුරු'!$P$24:$Q$28,2))))</f>
        <v/>
      </c>
      <c r="AW24" s="168" t="str">
        <f aca="false">IF(L24="","",IF(L24="-","-",IF(UPPER(L24)="AB","+",VLOOKUP(L24,'විෂය තොරතුරු'!$P$24:$Q$28,2))))</f>
        <v/>
      </c>
      <c r="AX24" s="168" t="str">
        <f aca="false">IF(M24="","",IF(M24="-","-",IF(UPPER(M24)="AB","+",VLOOKUP(M24,'විෂය තොරතුරු'!$P$24:$Q$28,2))))</f>
        <v/>
      </c>
      <c r="AY24" s="169" t="str">
        <f aca="false">IF(N24="","",IF(N24="-","-",IF(UPPER(N24)="AB","+",VLOOKUP(N24,'විෂය තොරතුරු'!$P$24:$Q$28,2))))</f>
        <v/>
      </c>
      <c r="AZ24" s="168" t="str">
        <f aca="false">IF(O24="","",IF(O24="-","-",IF(UPPER(O24)="AB","+",VLOOKUP(O24,'විෂය තොරතුරු'!$P$24:$Q$28,2))))</f>
        <v/>
      </c>
      <c r="BA24" s="168" t="str">
        <f aca="false">IF(P24="","",IF(P24="-","-",IF(UPPER(P24)="AB","+",VLOOKUP(P24,'විෂය තොරතුරු'!$P$24:$Q$28,2))))</f>
        <v/>
      </c>
      <c r="BB24" s="168" t="str">
        <f aca="false">IF(Q24="","",IF(Q24="-","-",IF(UPPER(Q24)="AB","+",VLOOKUP(Q24,'විෂය තොරතුරු'!$P$24:$Q$28,2))))</f>
        <v/>
      </c>
      <c r="BC24" s="168" t="str">
        <f aca="false">IF(R24="","",IF(R24="-","-",IF(UPPER(R24)="AB","+",VLOOKUP(R24,'විෂය තොරතුරු'!$P$24:$Q$28,2))))</f>
        <v/>
      </c>
      <c r="BD24" s="168" t="str">
        <f aca="false">IF(S24="","",IF(S24="-","-",IF(UPPER(S24)="AB","+",VLOOKUP(S24,'විෂය තොරතුරු'!$P$24:$Q$28,2))))</f>
        <v/>
      </c>
      <c r="BE24" s="168" t="str">
        <f aca="false">IF(T24="","",IF(T24="-","-",IF(UPPER(T24)="AB","+",VLOOKUP(T24,'විෂය තොරතුරු'!$P$24:$Q$28,2))))</f>
        <v/>
      </c>
      <c r="BF24" s="168" t="str">
        <f aca="false">IF(U24="","",IF(U24="-","-",IF(UPPER(U24)="AB","+",VLOOKUP(U24,'විෂය තොරතුරු'!$P$24:$Q$28,2))))</f>
        <v/>
      </c>
      <c r="BG24" s="170" t="str">
        <f aca="false">IF(V24="","",IF(V24="-","-",IF(UPPER(V24)="AB","+",VLOOKUP(V24,'විෂය තොරතුරු'!$P$24:$Q$28,2))))</f>
        <v/>
      </c>
      <c r="BH24" s="171" t="str">
        <f aca="false">IF(W24="","",IF(W24="-","-",IF(UPPER(W24)="AB","+",VLOOKUP(W24,'විෂය තොරතුරු'!$P$24:$Q$28,2))))</f>
        <v/>
      </c>
      <c r="BI24" s="168" t="str">
        <f aca="false">IF(X24="","",IF(X24="-","-",IF(UPPER(X24)="AB","+",VLOOKUP(X24,'විෂය තොරතුරු'!$P$24:$Q$28,2))))</f>
        <v/>
      </c>
      <c r="BJ24" s="168" t="str">
        <f aca="false">IF(Y24="","",IF(Y24="-","-",IF(UPPER(Y24)="AB","+",VLOOKUP(Y24,'විෂය තොරතුරු'!$P$24:$Q$28,2))))</f>
        <v/>
      </c>
      <c r="BK24" s="168" t="str">
        <f aca="false">IF(Z24="","",IF(Z24="-","-",IF(UPPER(Z24)="AB","+",VLOOKUP(Z24,'විෂය තොරතුරු'!$P$24:$Q$28,2))))</f>
        <v/>
      </c>
      <c r="BL24" s="168" t="str">
        <f aca="false">IF(AA24="","",IF(AA24="-","-",IF(UPPER(AA24)="AB","+",VLOOKUP(AA24,'විෂය තොරතුරු'!$P$24:$Q$28,2))))</f>
        <v/>
      </c>
      <c r="BM24" s="168" t="str">
        <f aca="false">IF(AB24="","",IF(AB24="-","-",IF(UPPER(AB24)="AB","+",VLOOKUP(AB24,'විෂය තොරතුරු'!$P$24:$Q$28,2))))</f>
        <v/>
      </c>
      <c r="BN24" s="168" t="str">
        <f aca="false">IF(AC24="","",IF(AC24="-","-",IF(UPPER(AC24)="AB","+",VLOOKUP(AC24,'විෂය තොරතුරු'!$P$24:$Q$28,2))))</f>
        <v/>
      </c>
      <c r="BO24" s="169" t="str">
        <f aca="false">IF(AD24="","",IF(AD24="-","-",IF(UPPER(AD24)="AB","+",VLOOKUP(AD24,'විෂය තොරතුරු'!$P$24:$Q$28,2))))</f>
        <v/>
      </c>
      <c r="BP24" s="171" t="str">
        <f aca="false">IF(AE24="","",IF(AE24="-","-",IF(UPPER(AE24)="AB","+",VLOOKUP(AE24,'විෂය තොරතුරු'!$P$24:$Q$28,2))))</f>
        <v/>
      </c>
      <c r="BQ24" s="168" t="str">
        <f aca="false">IF(AF24="","",IF(AF24="-","-",IF(UPPER(AF24)="AB","+",VLOOKUP(AF24,'විෂය තොරතුරු'!$P$24:$Q$28,2))))</f>
        <v/>
      </c>
      <c r="BR24" s="168" t="str">
        <f aca="false">IF(AG24="","",IF(AG24="-","-",IF(UPPER(AG24)="AB","+",VLOOKUP(AG24,'විෂය තොරතුරු'!$P$24:$Q$28,2))))</f>
        <v/>
      </c>
      <c r="BS24" s="168" t="str">
        <f aca="false">IF(AH24="","",IF(AH24="-","-",IF(UPPER(AH24)="AB","+",VLOOKUP(AH24,'විෂය තොරතුරු'!$P$24:$Q$28,2))))</f>
        <v/>
      </c>
      <c r="BT24" s="168" t="str">
        <f aca="false">IF(AI24="","",IF(AI24="-","-",IF(UPPER(AI24)="AB","+",VLOOKUP(AI24,'විෂය තොරතුරු'!$P$24:$Q$28,2))))</f>
        <v/>
      </c>
      <c r="BU24" s="168" t="str">
        <f aca="false">IF(AJ24="","",IF(AJ24="-","-",IF(UPPER(AJ24)="AB","+",VLOOKUP(AJ24,'විෂය තොරතුරු'!$P$24:$Q$28,2))))</f>
        <v/>
      </c>
      <c r="BV24" s="168" t="str">
        <f aca="false">IF(AK24="","",IF(AK24="-","-",IF(UPPER(AK24)="AB","+",VLOOKUP(AK24,'විෂය තොරතුරු'!$P$24:$Q$28,2))))</f>
        <v/>
      </c>
      <c r="BW24" s="169" t="str">
        <f aca="false">IF(AL24="","",IF(AL24="-","-",IF(UPPER(AL24)="AB","+",VLOOKUP(AL24,'විෂය තොරතුරු'!$P$24:$Q$28,2))))</f>
        <v/>
      </c>
      <c r="BX24" s="171" t="str">
        <f aca="false">IF($B24="","",COUNTIF($AP24:$BW24,"A"))</f>
        <v/>
      </c>
      <c r="BY24" s="168" t="str">
        <f aca="false">IF($B24="","",COUNTIF($AP24:$BW24,"B"))</f>
        <v/>
      </c>
      <c r="BZ24" s="168" t="str">
        <f aca="false">IF($B24="","",COUNTIF($AP24:$BW24,"C"))</f>
        <v/>
      </c>
      <c r="CA24" s="168" t="str">
        <f aca="false">IF($B24="","",COUNTIF($AP24:$BW24,"S"))</f>
        <v/>
      </c>
      <c r="CB24" s="169" t="str">
        <f aca="false">IF($B24="","",COUNTIF($AP24:$BW24,"W"))</f>
        <v/>
      </c>
      <c r="CC24" s="171" t="str">
        <f aca="false">IF(B24="","",SUM(BX24:CA24))</f>
        <v/>
      </c>
      <c r="CD24" s="169" t="str">
        <f aca="false">IF(B24="","",SUM(BX24:BZ24))</f>
        <v/>
      </c>
      <c r="CE24" s="172" t="str">
        <f aca="false">IF(B24="","",IF(AND(CC24&gt;=6,CD24&gt;=3,OR(E24&gt;=35,F24&gt;=35),L24&gt;=35),"6/3 සමත්",IF(AND(CC24&gt;=5,CD24&gt;=3,OR(E24&gt;=35,F24&gt;=35,L24&gt;=35)),"5/3 සමත්",IF(AND(CC24&gt;=4,CD24&gt;=1,OR(E24&gt;=20,F24&gt;=20,L24&gt;=20)),"සමත් කළ හැකි",IF(CB24=9,"W9","අසමත් ?")))))</f>
        <v/>
      </c>
      <c r="FK24" s="173" t="n">
        <v>10</v>
      </c>
      <c r="FL24" s="161" t="s">
        <v>54</v>
      </c>
      <c r="FM24" s="161"/>
      <c r="FN24" s="161" t="str">
        <f aca="false">IF(FM24="","-",(FM24/$M$95)*100)</f>
        <v>-</v>
      </c>
      <c r="FO24" s="165" t="n">
        <v>11</v>
      </c>
      <c r="FP24" s="165"/>
      <c r="FQ24" s="165" t="n">
        <v>15</v>
      </c>
      <c r="FR24" s="165" t="s">
        <v>18</v>
      </c>
      <c r="FS24" s="165"/>
      <c r="FT24" s="165"/>
      <c r="FU24" s="165" t="n">
        <v>3</v>
      </c>
      <c r="FV24" s="165" t="n">
        <v>17</v>
      </c>
      <c r="FW24" s="165" t="n">
        <v>4</v>
      </c>
      <c r="FX24" s="165" t="n">
        <v>17</v>
      </c>
      <c r="FY24" s="165" t="s">
        <v>18</v>
      </c>
      <c r="FZ24" s="165" t="s">
        <v>18</v>
      </c>
      <c r="GA24" s="165" t="n">
        <v>12</v>
      </c>
      <c r="GB24" s="165"/>
      <c r="GC24" s="165"/>
      <c r="GD24" s="165"/>
      <c r="GE24" s="165"/>
      <c r="GF24" s="165"/>
      <c r="GG24" s="165" t="n">
        <v>38</v>
      </c>
      <c r="GH24" s="165" t="s">
        <v>18</v>
      </c>
      <c r="GI24" s="165" t="s">
        <v>18</v>
      </c>
      <c r="GJ24" s="165"/>
      <c r="GK24" s="165"/>
      <c r="GL24" s="165" t="n">
        <v>14</v>
      </c>
      <c r="GM24" s="165"/>
      <c r="GN24" s="165"/>
      <c r="GO24" s="165" t="s">
        <v>18</v>
      </c>
      <c r="GP24" s="165" t="s">
        <v>18</v>
      </c>
      <c r="GQ24" s="165"/>
      <c r="GR24" s="165" t="s">
        <v>18</v>
      </c>
      <c r="GS24" s="165"/>
      <c r="GT24" s="165"/>
      <c r="GU24" s="165"/>
      <c r="GV24" s="174"/>
      <c r="GW24" s="167" t="n">
        <f aca="false">IF(FL24="","",SUM(FO24:GV24))</f>
        <v>131</v>
      </c>
      <c r="GX24" s="168" t="n">
        <f aca="false">IF(FL24="","",GW24/9)</f>
        <v>14.5555555555556</v>
      </c>
      <c r="GY24" s="169" t="n">
        <f aca="false">IF(FL24="","",IF(GW24=0,"-",RANK(GW24,$GW$15:$GW$64,0)))</f>
        <v>41</v>
      </c>
      <c r="GZ24" s="167" t="str">
        <f aca="false">IF(FO24="","",IF(FO24="-","-",IF(UPPER(FO24)="AB","+",VLOOKUP(FO24,'විෂය තොරතුරු'!$P$24:$Q$28,2))))</f>
        <v>W</v>
      </c>
      <c r="HA24" s="168" t="str">
        <f aca="false">IF(FP24="","",IF(FP24="-","-",IF(UPPER(FP24)="AB","+",VLOOKUP(FP24,'විෂය තොරතුරු'!$P$24:$Q$28,2))))</f>
        <v/>
      </c>
      <c r="HB24" s="168" t="str">
        <f aca="false">IF(FQ24="","",IF(FQ24="-","-",IF(UPPER(FQ24)="AB","+",VLOOKUP(FQ24,'විෂය තොරතුරු'!$P$24:$Q$28,2))))</f>
        <v>W</v>
      </c>
      <c r="HC24" s="168" t="str">
        <f aca="false">IF(FR24="","",IF(FR24="-","-",IF(UPPER(FR24)="AB","+",VLOOKUP(FR24,'විෂය තොරතුරු'!$P$24:$Q$28,2))))</f>
        <v>-</v>
      </c>
      <c r="HD24" s="168" t="str">
        <f aca="false">IF(FS24="","",IF(FS24="-","-",IF(UPPER(FS24)="AB","+",VLOOKUP(FS24,'විෂය තොරතුරු'!$P$24:$Q$28,2))))</f>
        <v/>
      </c>
      <c r="HE24" s="170" t="str">
        <f aca="false">IF(FT24="","",IF(FT24="-","-",IF(UPPER(FT24)="AB","+",VLOOKUP(FT24,'විෂය තොරතුරු'!$P$24:$Q$28,2))))</f>
        <v/>
      </c>
      <c r="HF24" s="171" t="str">
        <f aca="false">IF(FU24="","",IF(FU24="-","-",IF(UPPER(FU24)="AB","+",VLOOKUP(FU24,'විෂය තොරතුරු'!$P$24:$Q$28,2))))</f>
        <v>W</v>
      </c>
      <c r="HG24" s="168" t="str">
        <f aca="false">IF(FV24="","",IF(FV24="-","-",IF(UPPER(FV24)="AB","+",VLOOKUP(FV24,'විෂය තොරතුරු'!$P$24:$Q$28,2))))</f>
        <v>W</v>
      </c>
      <c r="HH24" s="168" t="str">
        <f aca="false">IF(FW24="","",IF(FW24="-","-",IF(UPPER(FW24)="AB","+",VLOOKUP(FW24,'විෂය තොරතුරු'!$P$24:$Q$28,2))))</f>
        <v>W</v>
      </c>
      <c r="HI24" s="169" t="str">
        <f aca="false">IF(FX24="","",IF(FX24="-","-",IF(UPPER(FX24)="AB","+",VLOOKUP(FX24,'විෂය තොරතුරු'!$P$24:$Q$28,2))))</f>
        <v>W</v>
      </c>
      <c r="HJ24" s="167" t="str">
        <f aca="false">IF(FY24="","",IF(FY24="-","-",IF(UPPER(FY24)="AB","+",VLOOKUP(FY24,'විෂය තොරතුරු'!$P$24:$Q$28,2))))</f>
        <v>-</v>
      </c>
      <c r="HK24" s="168" t="str">
        <f aca="false">IF(FZ24="","",IF(FZ24="-","-",IF(UPPER(FZ24)="AB","+",VLOOKUP(FZ24,'විෂය තොරතුරු'!$P$24:$Q$28,2))))</f>
        <v>-</v>
      </c>
      <c r="HL24" s="168" t="str">
        <f aca="false">IF(GA24="","",IF(GA24="-","-",IF(UPPER(GA24)="AB","+",VLOOKUP(GA24,'විෂය තොරතුරු'!$P$24:$Q$28,2))))</f>
        <v>W</v>
      </c>
      <c r="HM24" s="168" t="str">
        <f aca="false">IF(GB24="","",IF(GB24="-","-",IF(UPPER(GB24)="AB","+",VLOOKUP(GB24,'විෂය තොරතුරු'!$P$24:$Q$28,2))))</f>
        <v/>
      </c>
      <c r="HN24" s="168" t="str">
        <f aca="false">IF(GC24="","",IF(GC24="-","-",IF(UPPER(GC24)="AB","+",VLOOKUP(GC24,'විෂය තොරතුරු'!$P$24:$Q$28,2))))</f>
        <v/>
      </c>
      <c r="HO24" s="168" t="str">
        <f aca="false">IF(GD24="","",IF(GD24="-","-",IF(UPPER(GD24)="AB","+",VLOOKUP(GD24,'විෂය තොරතුරු'!$P$24:$Q$28,2))))</f>
        <v/>
      </c>
      <c r="HP24" s="168" t="str">
        <f aca="false">IF(GE24="","",IF(GE24="-","-",IF(UPPER(GE24)="AB","+",VLOOKUP(GE24,'විෂය තොරතුරු'!$P$24:$Q$28,2))))</f>
        <v/>
      </c>
      <c r="HQ24" s="170" t="str">
        <f aca="false">IF(GF24="","",IF(GF24="-","-",IF(UPPER(GF24)="AB","+",VLOOKUP(GF24,'විෂය තොරතුරු'!$P$24:$Q$28,2))))</f>
        <v/>
      </c>
      <c r="HR24" s="171" t="str">
        <f aca="false">IF(GG24="","",IF(GG24="-","-",IF(UPPER(GG24)="AB","+",VLOOKUP(GG24,'විෂය තොරතුරු'!$P$24:$Q$28,2))))</f>
        <v>S</v>
      </c>
      <c r="HS24" s="168" t="str">
        <f aca="false">IF(GH24="","",IF(GH24="-","-",IF(UPPER(GH24)="AB","+",VLOOKUP(GH24,'විෂය තොරතුරු'!$P$24:$Q$28,2))))</f>
        <v>-</v>
      </c>
      <c r="HT24" s="168" t="str">
        <f aca="false">IF(GI24="","",IF(GI24="-","-",IF(UPPER(GI24)="AB","+",VLOOKUP(GI24,'විෂය තොරතුරු'!$P$24:$Q$28,2))))</f>
        <v>-</v>
      </c>
      <c r="HU24" s="168" t="str">
        <f aca="false">IF(GJ24="","",IF(GJ24="-","-",IF(UPPER(GJ24)="AB","+",VLOOKUP(GJ24,'විෂය තොරතුරු'!$P$24:$Q$28,2))))</f>
        <v/>
      </c>
      <c r="HV24" s="168" t="str">
        <f aca="false">IF(GK24="","",IF(GK24="-","-",IF(UPPER(GK24)="AB","+",VLOOKUP(GK24,'විෂය තොරතුරු'!$P$24:$Q$28,2))))</f>
        <v/>
      </c>
      <c r="HW24" s="168" t="str">
        <f aca="false">IF(GL24="","",IF(GL24="-","-",IF(UPPER(GL24)="AB","+",VLOOKUP(GL24,'විෂය තොරතුරු'!$P$24:$Q$28,2))))</f>
        <v>W</v>
      </c>
      <c r="HX24" s="168" t="str">
        <f aca="false">IF(GM24="","",IF(GM24="-","-",IF(UPPER(GM24)="AB","+",VLOOKUP(GM24,'විෂය තොරතුරු'!$P$24:$Q$28,2))))</f>
        <v/>
      </c>
      <c r="HY24" s="169" t="str">
        <f aca="false">IF(GN24="","",IF(GN24="-","-",IF(UPPER(GN24)="AB","+",VLOOKUP(GN24,'විෂය තොරතුරු'!$P$24:$Q$28,2))))</f>
        <v/>
      </c>
      <c r="HZ24" s="171" t="str">
        <f aca="false">IF(GO24="","",IF(GO24="-","-",IF(UPPER(GO24)="AB","+",VLOOKUP(GO24,'විෂය තොරතුරු'!$P$24:$Q$28,2))))</f>
        <v>-</v>
      </c>
      <c r="IA24" s="168" t="str">
        <f aca="false">IF(GP24="","",IF(GP24="-","-",IF(UPPER(GP24)="AB","+",VLOOKUP(GP24,'විෂය තොරතුරු'!$P$24:$Q$28,2))))</f>
        <v>-</v>
      </c>
      <c r="IB24" s="168" t="str">
        <f aca="false">IF(GQ24="","",IF(GQ24="-","-",IF(UPPER(GQ24)="AB","+",VLOOKUP(GQ24,'විෂය තොරතුරු'!$P$24:$Q$28,2))))</f>
        <v/>
      </c>
      <c r="IC24" s="168" t="str">
        <f aca="false">IF(GR24="","",IF(GR24="-","-",IF(UPPER(GR24)="AB","+",VLOOKUP(GR24,'විෂය තොරතුරු'!$P$24:$Q$28,2))))</f>
        <v>-</v>
      </c>
      <c r="ID24" s="168" t="str">
        <f aca="false">IF(GS24="","",IF(GS24="-","-",IF(UPPER(GS24)="AB","+",VLOOKUP(GS24,'විෂය තොරතුරු'!$P$24:$Q$28,2))))</f>
        <v/>
      </c>
      <c r="IE24" s="168" t="str">
        <f aca="false">IF(GT24="","",IF(GT24="-","-",IF(UPPER(GT24)="AB","+",VLOOKUP(GT24,'විෂය තොරතුරු'!$P$24:$Q$28,2))))</f>
        <v/>
      </c>
      <c r="IF24" s="168" t="str">
        <f aca="false">IF(GU24="","",IF(GU24="-","-",IF(UPPER(GU24)="AB","+",VLOOKUP(GU24,'විෂය තොරතුරු'!$P$24:$Q$28,2))))</f>
        <v/>
      </c>
      <c r="IG24" s="169" t="str">
        <f aca="false">IF(GV24="","",IF(GV24="-","-",IF(UPPER(GV24)="AB","+",VLOOKUP(GV24,'විෂය තොරතුරු'!$P$24:$Q$28,2))))</f>
        <v/>
      </c>
      <c r="IH24" s="171" t="n">
        <f aca="false">IF($FL24="","",COUNTIF($GZ24:$IG24,"A"))</f>
        <v>0</v>
      </c>
      <c r="II24" s="171" t="n">
        <f aca="false">IF($FL24="","",COUNTIF($GZ24:$IG24,"B"))</f>
        <v>0</v>
      </c>
      <c r="IJ24" s="171" t="n">
        <f aca="false">IF($FL24="","",COUNTIF($GZ24:$IG24,"C"))</f>
        <v>0</v>
      </c>
      <c r="IK24" s="171" t="n">
        <f aca="false">IF($FL24="","",COUNTIF($GZ24:$IG24,"S"))</f>
        <v>1</v>
      </c>
      <c r="IL24" s="171" t="n">
        <f aca="false">IF($FL24="","",COUNTIF($GZ24:$IG24,"W"))</f>
        <v>8</v>
      </c>
      <c r="IM24" s="171" t="n">
        <f aca="false">IF(FL24="","",SUM(IH24:IK24))</f>
        <v>1</v>
      </c>
      <c r="IN24" s="169" t="n">
        <f aca="false">IF(FL24="","",SUM(IH24:IJ24))</f>
        <v>0</v>
      </c>
      <c r="IO24" s="172" t="str">
        <f aca="false">IF(FL24="","",IF(AND(IM24&gt;=6,IN24&gt;=3,OR(FO24&gt;=35,FP24&gt;=35),FV24&gt;=35),"6/3 සමත්",IF(AND(IM24&gt;=5,IN24&gt;=3,OR(FO24&gt;=35,FP24&gt;=35,FV24&gt;=35)),"5/3 සමත්",IF(AND(IM24&gt;=4,IN24&gt;=1,OR(FO24&gt;=20,FP24&gt;=20,FV24&gt;=20)),"සමත් කළ හැකි",IF(IL24=9,"W9","අසමත් ?")))))</f>
        <v>අසමත් ?</v>
      </c>
    </row>
    <row r="25" customFormat="false" ht="13.8" hidden="false" customHeight="false" outlineLevel="0" collapsed="false">
      <c r="A25" s="160" t="n">
        <v>11</v>
      </c>
      <c r="B25" s="161"/>
      <c r="C25" s="161"/>
      <c r="D25" s="162"/>
      <c r="E25" s="163"/>
      <c r="F25" s="164"/>
      <c r="G25" s="163"/>
      <c r="H25" s="165"/>
      <c r="I25" s="165"/>
      <c r="J25" s="164"/>
      <c r="K25" s="163"/>
      <c r="L25" s="165"/>
      <c r="M25" s="165"/>
      <c r="N25" s="164"/>
      <c r="O25" s="163"/>
      <c r="P25" s="165"/>
      <c r="Q25" s="165"/>
      <c r="R25" s="165"/>
      <c r="S25" s="165"/>
      <c r="T25" s="165"/>
      <c r="U25" s="165"/>
      <c r="V25" s="164"/>
      <c r="W25" s="163"/>
      <c r="X25" s="165"/>
      <c r="Y25" s="165"/>
      <c r="Z25" s="165"/>
      <c r="AA25" s="165"/>
      <c r="AB25" s="165"/>
      <c r="AC25" s="165"/>
      <c r="AD25" s="164"/>
      <c r="AE25" s="163"/>
      <c r="AF25" s="165"/>
      <c r="AG25" s="165"/>
      <c r="AH25" s="165"/>
      <c r="AI25" s="165"/>
      <c r="AJ25" s="165"/>
      <c r="AK25" s="165"/>
      <c r="AL25" s="166"/>
      <c r="AM25" s="167" t="str">
        <f aca="false">IF(B25="","",SUM(E25:AL25))</f>
        <v/>
      </c>
      <c r="AN25" s="168" t="str">
        <f aca="false">IF(B25="","",AM25/9)</f>
        <v/>
      </c>
      <c r="AO25" s="169" t="str">
        <f aca="false">IF(B25="","",IF(AM25=0,"-",RANK(AM25,$AM$15:$AM$64,0)))</f>
        <v/>
      </c>
      <c r="AP25" s="167" t="str">
        <f aca="false">IF(E25="","",IF(E25="-","-",IF(UPPER(E25)="AB","+",VLOOKUP(E25,'විෂය තොරතුරු'!$P$24:$Q$28,2))))</f>
        <v/>
      </c>
      <c r="AQ25" s="168" t="str">
        <f aca="false">IF(F25="","",IF(F25="-","-",IF(UPPER(F25)="AB","+",VLOOKUP(F25,'විෂය තොරතුරු'!$P$24:$Q$28,2))))</f>
        <v/>
      </c>
      <c r="AR25" s="168" t="str">
        <f aca="false">IF(G25="","",IF(G25="-","-",IF(UPPER(G25)="AB","+",VLOOKUP(G25,'විෂය තොරතුරු'!$P$24:$Q$28,2))))</f>
        <v/>
      </c>
      <c r="AS25" s="168" t="str">
        <f aca="false">IF(H25="","",IF(H25="-","-",IF(UPPER(H25)="AB","+",VLOOKUP(H25,'විෂය තොරතුරු'!$P$24:$Q$28,2))))</f>
        <v/>
      </c>
      <c r="AT25" s="168" t="str">
        <f aca="false">IF(I25="","",IF(I25="-","-",IF(UPPER(I25)="AB","+",VLOOKUP(I25,'විෂය තොරතුරු'!$P$24:$Q$28,2))))</f>
        <v/>
      </c>
      <c r="AU25" s="170" t="str">
        <f aca="false">IF(J25="","",IF(J25="-","-",IF(UPPER(J25)="AB","+",VLOOKUP(J25,'විෂය තොරතුරු'!$P$24:$Q$28,2))))</f>
        <v/>
      </c>
      <c r="AV25" s="171" t="str">
        <f aca="false">IF(K25="","",IF(K25="-","-",IF(UPPER(K25)="AB","+",VLOOKUP(K25,'විෂය තොරතුරු'!$P$24:$Q$28,2))))</f>
        <v/>
      </c>
      <c r="AW25" s="168" t="str">
        <f aca="false">IF(L25="","",IF(L25="-","-",IF(UPPER(L25)="AB","+",VLOOKUP(L25,'විෂය තොරතුරු'!$P$24:$Q$28,2))))</f>
        <v/>
      </c>
      <c r="AX25" s="168" t="str">
        <f aca="false">IF(M25="","",IF(M25="-","-",IF(UPPER(M25)="AB","+",VLOOKUP(M25,'විෂය තොරතුරු'!$P$24:$Q$28,2))))</f>
        <v/>
      </c>
      <c r="AY25" s="169" t="str">
        <f aca="false">IF(N25="","",IF(N25="-","-",IF(UPPER(N25)="AB","+",VLOOKUP(N25,'විෂය තොරතුරු'!$P$24:$Q$28,2))))</f>
        <v/>
      </c>
      <c r="AZ25" s="168" t="str">
        <f aca="false">IF(O25="","",IF(O25="-","-",IF(UPPER(O25)="AB","+",VLOOKUP(O25,'විෂය තොරතුරු'!$P$24:$Q$28,2))))</f>
        <v/>
      </c>
      <c r="BA25" s="168" t="str">
        <f aca="false">IF(P25="","",IF(P25="-","-",IF(UPPER(P25)="AB","+",VLOOKUP(P25,'විෂය තොරතුරු'!$P$24:$Q$28,2))))</f>
        <v/>
      </c>
      <c r="BB25" s="168" t="str">
        <f aca="false">IF(Q25="","",IF(Q25="-","-",IF(UPPER(Q25)="AB","+",VLOOKUP(Q25,'විෂය තොරතුරු'!$P$24:$Q$28,2))))</f>
        <v/>
      </c>
      <c r="BC25" s="168" t="str">
        <f aca="false">IF(R25="","",IF(R25="-","-",IF(UPPER(R25)="AB","+",VLOOKUP(R25,'විෂය තොරතුරු'!$P$24:$Q$28,2))))</f>
        <v/>
      </c>
      <c r="BD25" s="168" t="str">
        <f aca="false">IF(S25="","",IF(S25="-","-",IF(UPPER(S25)="AB","+",VLOOKUP(S25,'විෂය තොරතුරු'!$P$24:$Q$28,2))))</f>
        <v/>
      </c>
      <c r="BE25" s="168" t="str">
        <f aca="false">IF(T25="","",IF(T25="-","-",IF(UPPER(T25)="AB","+",VLOOKUP(T25,'විෂය තොරතුරු'!$P$24:$Q$28,2))))</f>
        <v/>
      </c>
      <c r="BF25" s="168" t="str">
        <f aca="false">IF(U25="","",IF(U25="-","-",IF(UPPER(U25)="AB","+",VLOOKUP(U25,'විෂය තොරතුරු'!$P$24:$Q$28,2))))</f>
        <v/>
      </c>
      <c r="BG25" s="170" t="str">
        <f aca="false">IF(V25="","",IF(V25="-","-",IF(UPPER(V25)="AB","+",VLOOKUP(V25,'විෂය තොරතුරු'!$P$24:$Q$28,2))))</f>
        <v/>
      </c>
      <c r="BH25" s="171" t="str">
        <f aca="false">IF(W25="","",IF(W25="-","-",IF(UPPER(W25)="AB","+",VLOOKUP(W25,'විෂය තොරතුරු'!$P$24:$Q$28,2))))</f>
        <v/>
      </c>
      <c r="BI25" s="168" t="str">
        <f aca="false">IF(X25="","",IF(X25="-","-",IF(UPPER(X25)="AB","+",VLOOKUP(X25,'විෂය තොරතුරු'!$P$24:$Q$28,2))))</f>
        <v/>
      </c>
      <c r="BJ25" s="168" t="str">
        <f aca="false">IF(Y25="","",IF(Y25="-","-",IF(UPPER(Y25)="AB","+",VLOOKUP(Y25,'විෂය තොරතුරු'!$P$24:$Q$28,2))))</f>
        <v/>
      </c>
      <c r="BK25" s="168" t="str">
        <f aca="false">IF(Z25="","",IF(Z25="-","-",IF(UPPER(Z25)="AB","+",VLOOKUP(Z25,'විෂය තොරතුරු'!$P$24:$Q$28,2))))</f>
        <v/>
      </c>
      <c r="BL25" s="168" t="str">
        <f aca="false">IF(AA25="","",IF(AA25="-","-",IF(UPPER(AA25)="AB","+",VLOOKUP(AA25,'විෂය තොරතුරු'!$P$24:$Q$28,2))))</f>
        <v/>
      </c>
      <c r="BM25" s="168" t="str">
        <f aca="false">IF(AB25="","",IF(AB25="-","-",IF(UPPER(AB25)="AB","+",VLOOKUP(AB25,'විෂය තොරතුරු'!$P$24:$Q$28,2))))</f>
        <v/>
      </c>
      <c r="BN25" s="168" t="str">
        <f aca="false">IF(AC25="","",IF(AC25="-","-",IF(UPPER(AC25)="AB","+",VLOOKUP(AC25,'විෂය තොරතුරු'!$P$24:$Q$28,2))))</f>
        <v/>
      </c>
      <c r="BO25" s="169" t="str">
        <f aca="false">IF(AD25="","",IF(AD25="-","-",IF(UPPER(AD25)="AB","+",VLOOKUP(AD25,'විෂය තොරතුරු'!$P$24:$Q$28,2))))</f>
        <v/>
      </c>
      <c r="BP25" s="171" t="str">
        <f aca="false">IF(AE25="","",IF(AE25="-","-",IF(UPPER(AE25)="AB","+",VLOOKUP(AE25,'විෂය තොරතුරු'!$P$24:$Q$28,2))))</f>
        <v/>
      </c>
      <c r="BQ25" s="168" t="str">
        <f aca="false">IF(AF25="","",IF(AF25="-","-",IF(UPPER(AF25)="AB","+",VLOOKUP(AF25,'විෂය තොරතුරු'!$P$24:$Q$28,2))))</f>
        <v/>
      </c>
      <c r="BR25" s="168" t="str">
        <f aca="false">IF(AG25="","",IF(AG25="-","-",IF(UPPER(AG25)="AB","+",VLOOKUP(AG25,'විෂය තොරතුරු'!$P$24:$Q$28,2))))</f>
        <v/>
      </c>
      <c r="BS25" s="168" t="str">
        <f aca="false">IF(AH25="","",IF(AH25="-","-",IF(UPPER(AH25)="AB","+",VLOOKUP(AH25,'විෂය තොරතුරු'!$P$24:$Q$28,2))))</f>
        <v/>
      </c>
      <c r="BT25" s="168" t="str">
        <f aca="false">IF(AI25="","",IF(AI25="-","-",IF(UPPER(AI25)="AB","+",VLOOKUP(AI25,'විෂය තොරතුරු'!$P$24:$Q$28,2))))</f>
        <v/>
      </c>
      <c r="BU25" s="168" t="str">
        <f aca="false">IF(AJ25="","",IF(AJ25="-","-",IF(UPPER(AJ25)="AB","+",VLOOKUP(AJ25,'විෂය තොරතුරු'!$P$24:$Q$28,2))))</f>
        <v/>
      </c>
      <c r="BV25" s="168" t="str">
        <f aca="false">IF(AK25="","",IF(AK25="-","-",IF(UPPER(AK25)="AB","+",VLOOKUP(AK25,'විෂය තොරතුරු'!$P$24:$Q$28,2))))</f>
        <v/>
      </c>
      <c r="BW25" s="169" t="str">
        <f aca="false">IF(AL25="","",IF(AL25="-","-",IF(UPPER(AL25)="AB","+",VLOOKUP(AL25,'විෂය තොරතුරු'!$P$24:$Q$28,2))))</f>
        <v/>
      </c>
      <c r="BX25" s="171" t="str">
        <f aca="false">IF($B25="","",COUNTIF($AP25:$BW25,"A"))</f>
        <v/>
      </c>
      <c r="BY25" s="168" t="str">
        <f aca="false">IF($B25="","",COUNTIF($AP25:$BW25,"B"))</f>
        <v/>
      </c>
      <c r="BZ25" s="168" t="str">
        <f aca="false">IF($B25="","",COUNTIF($AP25:$BW25,"C"))</f>
        <v/>
      </c>
      <c r="CA25" s="168" t="str">
        <f aca="false">IF($B25="","",COUNTIF($AP25:$BW25,"S"))</f>
        <v/>
      </c>
      <c r="CB25" s="169" t="str">
        <f aca="false">IF($B25="","",COUNTIF($AP25:$BW25,"W"))</f>
        <v/>
      </c>
      <c r="CC25" s="171" t="str">
        <f aca="false">IF(B25="","",SUM(BX25:CA25))</f>
        <v/>
      </c>
      <c r="CD25" s="169" t="str">
        <f aca="false">IF(B25="","",SUM(BX25:BZ25))</f>
        <v/>
      </c>
      <c r="CE25" s="172" t="str">
        <f aca="false">IF(B25="","",IF(AND(CC25&gt;=6,CD25&gt;=3,OR(E25&gt;=35,F25&gt;=35),L25&gt;=35),"6/3 සමත්",IF(AND(CC25&gt;=5,CD25&gt;=3,OR(E25&gt;=35,F25&gt;=35,L25&gt;=35)),"5/3 සමත්",IF(AND(CC25&gt;=4,CD25&gt;=1,OR(E25&gt;=20,F25&gt;=20,L25&gt;=20)),"සමත් කළ හැකි",IF(CB25=9,"W9","අසමත් ?")))))</f>
        <v/>
      </c>
      <c r="FK25" s="173" t="n">
        <v>11</v>
      </c>
      <c r="FL25" s="161" t="s">
        <v>55</v>
      </c>
      <c r="FM25" s="161"/>
      <c r="FN25" s="161" t="str">
        <f aca="false">IF(FM25="","-",(FM25/$M$95)*100)</f>
        <v>-</v>
      </c>
      <c r="FO25" s="165" t="n">
        <v>12</v>
      </c>
      <c r="FP25" s="165"/>
      <c r="FQ25" s="165" t="n">
        <v>48</v>
      </c>
      <c r="FR25" s="165" t="s">
        <v>18</v>
      </c>
      <c r="FS25" s="165"/>
      <c r="FT25" s="165"/>
      <c r="FU25" s="165" t="n">
        <v>5</v>
      </c>
      <c r="FV25" s="165" t="n">
        <v>9</v>
      </c>
      <c r="FW25" s="165" t="n">
        <v>8</v>
      </c>
      <c r="FX25" s="165" t="n">
        <v>18</v>
      </c>
      <c r="FY25" s="165" t="s">
        <v>18</v>
      </c>
      <c r="FZ25" s="165" t="s">
        <v>18</v>
      </c>
      <c r="GA25" s="165" t="n">
        <v>19</v>
      </c>
      <c r="GB25" s="165"/>
      <c r="GC25" s="165"/>
      <c r="GD25" s="165"/>
      <c r="GE25" s="165"/>
      <c r="GF25" s="165"/>
      <c r="GG25" s="165" t="s">
        <v>18</v>
      </c>
      <c r="GH25" s="165" t="n">
        <v>41</v>
      </c>
      <c r="GI25" s="165" t="s">
        <v>18</v>
      </c>
      <c r="GJ25" s="165"/>
      <c r="GK25" s="165"/>
      <c r="GL25" s="165" t="s">
        <v>18</v>
      </c>
      <c r="GM25" s="165"/>
      <c r="GN25" s="165"/>
      <c r="GO25" s="165" t="s">
        <v>18</v>
      </c>
      <c r="GP25" s="165" t="n">
        <v>28</v>
      </c>
      <c r="GQ25" s="165"/>
      <c r="GR25" s="165" t="s">
        <v>18</v>
      </c>
      <c r="GS25" s="165"/>
      <c r="GT25" s="165"/>
      <c r="GU25" s="165"/>
      <c r="GV25" s="174"/>
      <c r="GW25" s="167" t="n">
        <f aca="false">IF(FL25="","",SUM(FO25:GV25))</f>
        <v>188</v>
      </c>
      <c r="GX25" s="168" t="n">
        <f aca="false">IF(FL25="","",GW25/9)</f>
        <v>20.8888888888889</v>
      </c>
      <c r="GY25" s="169" t="n">
        <f aca="false">IF(FL25="","",IF(GW25=0,"-",RANK(GW25,$GW$15:$GW$64,0)))</f>
        <v>33</v>
      </c>
      <c r="GZ25" s="167" t="str">
        <f aca="false">IF(FO25="","",IF(FO25="-","-",IF(UPPER(FO25)="AB","+",VLOOKUP(FO25,'විෂය තොරතුරු'!$P$24:$Q$28,2))))</f>
        <v>W</v>
      </c>
      <c r="HA25" s="168" t="str">
        <f aca="false">IF(FP25="","",IF(FP25="-","-",IF(UPPER(FP25)="AB","+",VLOOKUP(FP25,'විෂය තොරතුරු'!$P$24:$Q$28,2))))</f>
        <v/>
      </c>
      <c r="HB25" s="168" t="str">
        <f aca="false">IF(FQ25="","",IF(FQ25="-","-",IF(UPPER(FQ25)="AB","+",VLOOKUP(FQ25,'විෂය තොරතුරු'!$P$24:$Q$28,2))))</f>
        <v>S</v>
      </c>
      <c r="HC25" s="168" t="str">
        <f aca="false">IF(FR25="","",IF(FR25="-","-",IF(UPPER(FR25)="AB","+",VLOOKUP(FR25,'විෂය තොරතුරු'!$P$24:$Q$28,2))))</f>
        <v>-</v>
      </c>
      <c r="HD25" s="168" t="str">
        <f aca="false">IF(FS25="","",IF(FS25="-","-",IF(UPPER(FS25)="AB","+",VLOOKUP(FS25,'විෂය තොරතුරු'!$P$24:$Q$28,2))))</f>
        <v/>
      </c>
      <c r="HE25" s="170" t="str">
        <f aca="false">IF(FT25="","",IF(FT25="-","-",IF(UPPER(FT25)="AB","+",VLOOKUP(FT25,'විෂය තොරතුරු'!$P$24:$Q$28,2))))</f>
        <v/>
      </c>
      <c r="HF25" s="171" t="str">
        <f aca="false">IF(FU25="","",IF(FU25="-","-",IF(UPPER(FU25)="AB","+",VLOOKUP(FU25,'විෂය තොරතුරු'!$P$24:$Q$28,2))))</f>
        <v>W</v>
      </c>
      <c r="HG25" s="168" t="str">
        <f aca="false">IF(FV25="","",IF(FV25="-","-",IF(UPPER(FV25)="AB","+",VLOOKUP(FV25,'විෂය තොරතුරු'!$P$24:$Q$28,2))))</f>
        <v>W</v>
      </c>
      <c r="HH25" s="168" t="str">
        <f aca="false">IF(FW25="","",IF(FW25="-","-",IF(UPPER(FW25)="AB","+",VLOOKUP(FW25,'විෂය තොරතුරු'!$P$24:$Q$28,2))))</f>
        <v>W</v>
      </c>
      <c r="HI25" s="169" t="str">
        <f aca="false">IF(FX25="","",IF(FX25="-","-",IF(UPPER(FX25)="AB","+",VLOOKUP(FX25,'විෂය තොරතුරු'!$P$24:$Q$28,2))))</f>
        <v>W</v>
      </c>
      <c r="HJ25" s="167" t="str">
        <f aca="false">IF(FY25="","",IF(FY25="-","-",IF(UPPER(FY25)="AB","+",VLOOKUP(FY25,'විෂය තොරතුරු'!$P$24:$Q$28,2))))</f>
        <v>-</v>
      </c>
      <c r="HK25" s="168" t="str">
        <f aca="false">IF(FZ25="","",IF(FZ25="-","-",IF(UPPER(FZ25)="AB","+",VLOOKUP(FZ25,'විෂය තොරතුරු'!$P$24:$Q$28,2))))</f>
        <v>-</v>
      </c>
      <c r="HL25" s="168" t="str">
        <f aca="false">IF(GA25="","",IF(GA25="-","-",IF(UPPER(GA25)="AB","+",VLOOKUP(GA25,'විෂය තොරතුරු'!$P$24:$Q$28,2))))</f>
        <v>W</v>
      </c>
      <c r="HM25" s="168" t="str">
        <f aca="false">IF(GB25="","",IF(GB25="-","-",IF(UPPER(GB25)="AB","+",VLOOKUP(GB25,'විෂය තොරතුරු'!$P$24:$Q$28,2))))</f>
        <v/>
      </c>
      <c r="HN25" s="168" t="str">
        <f aca="false">IF(GC25="","",IF(GC25="-","-",IF(UPPER(GC25)="AB","+",VLOOKUP(GC25,'විෂය තොරතුරු'!$P$24:$Q$28,2))))</f>
        <v/>
      </c>
      <c r="HO25" s="168" t="str">
        <f aca="false">IF(GD25="","",IF(GD25="-","-",IF(UPPER(GD25)="AB","+",VLOOKUP(GD25,'විෂය තොරතුරු'!$P$24:$Q$28,2))))</f>
        <v/>
      </c>
      <c r="HP25" s="168" t="str">
        <f aca="false">IF(GE25="","",IF(GE25="-","-",IF(UPPER(GE25)="AB","+",VLOOKUP(GE25,'විෂය තොරතුරු'!$P$24:$Q$28,2))))</f>
        <v/>
      </c>
      <c r="HQ25" s="170" t="str">
        <f aca="false">IF(GF25="","",IF(GF25="-","-",IF(UPPER(GF25)="AB","+",VLOOKUP(GF25,'විෂය තොරතුරු'!$P$24:$Q$28,2))))</f>
        <v/>
      </c>
      <c r="HR25" s="171" t="str">
        <f aca="false">IF(GG25="","",IF(GG25="-","-",IF(UPPER(GG25)="AB","+",VLOOKUP(GG25,'විෂය තොරතුරු'!$P$24:$Q$28,2))))</f>
        <v>-</v>
      </c>
      <c r="HS25" s="168" t="str">
        <f aca="false">IF(GH25="","",IF(GH25="-","-",IF(UPPER(GH25)="AB","+",VLOOKUP(GH25,'විෂය තොරතුරු'!$P$24:$Q$28,2))))</f>
        <v>S</v>
      </c>
      <c r="HT25" s="168" t="str">
        <f aca="false">IF(GI25="","",IF(GI25="-","-",IF(UPPER(GI25)="AB","+",VLOOKUP(GI25,'විෂය තොරතුරු'!$P$24:$Q$28,2))))</f>
        <v>-</v>
      </c>
      <c r="HU25" s="168" t="str">
        <f aca="false">IF(GJ25="","",IF(GJ25="-","-",IF(UPPER(GJ25)="AB","+",VLOOKUP(GJ25,'විෂය තොරතුරු'!$P$24:$Q$28,2))))</f>
        <v/>
      </c>
      <c r="HV25" s="168" t="str">
        <f aca="false">IF(GK25="","",IF(GK25="-","-",IF(UPPER(GK25)="AB","+",VLOOKUP(GK25,'විෂය තොරතුරු'!$P$24:$Q$28,2))))</f>
        <v/>
      </c>
      <c r="HW25" s="168" t="str">
        <f aca="false">IF(GL25="","",IF(GL25="-","-",IF(UPPER(GL25)="AB","+",VLOOKUP(GL25,'විෂය තොරතුරු'!$P$24:$Q$28,2))))</f>
        <v>-</v>
      </c>
      <c r="HX25" s="168" t="str">
        <f aca="false">IF(GM25="","",IF(GM25="-","-",IF(UPPER(GM25)="AB","+",VLOOKUP(GM25,'විෂය තොරතුරු'!$P$24:$Q$28,2))))</f>
        <v/>
      </c>
      <c r="HY25" s="169" t="str">
        <f aca="false">IF(GN25="","",IF(GN25="-","-",IF(UPPER(GN25)="AB","+",VLOOKUP(GN25,'විෂය තොරතුරු'!$P$24:$Q$28,2))))</f>
        <v/>
      </c>
      <c r="HZ25" s="171" t="str">
        <f aca="false">IF(GO25="","",IF(GO25="-","-",IF(UPPER(GO25)="AB","+",VLOOKUP(GO25,'විෂය තොරතුරු'!$P$24:$Q$28,2))))</f>
        <v>-</v>
      </c>
      <c r="IA25" s="168" t="str">
        <f aca="false">IF(GP25="","",IF(GP25="-","-",IF(UPPER(GP25)="AB","+",VLOOKUP(GP25,'විෂය තොරතුරු'!$P$24:$Q$28,2))))</f>
        <v>W</v>
      </c>
      <c r="IB25" s="168" t="str">
        <f aca="false">IF(GQ25="","",IF(GQ25="-","-",IF(UPPER(GQ25)="AB","+",VLOOKUP(GQ25,'විෂය තොරතුරු'!$P$24:$Q$28,2))))</f>
        <v/>
      </c>
      <c r="IC25" s="168" t="str">
        <f aca="false">IF(GR25="","",IF(GR25="-","-",IF(UPPER(GR25)="AB","+",VLOOKUP(GR25,'විෂය තොරතුරු'!$P$24:$Q$28,2))))</f>
        <v>-</v>
      </c>
      <c r="ID25" s="168" t="str">
        <f aca="false">IF(GS25="","",IF(GS25="-","-",IF(UPPER(GS25)="AB","+",VLOOKUP(GS25,'විෂය තොරතුරු'!$P$24:$Q$28,2))))</f>
        <v/>
      </c>
      <c r="IE25" s="168" t="str">
        <f aca="false">IF(GT25="","",IF(GT25="-","-",IF(UPPER(GT25)="AB","+",VLOOKUP(GT25,'විෂය තොරතුරු'!$P$24:$Q$28,2))))</f>
        <v/>
      </c>
      <c r="IF25" s="168" t="str">
        <f aca="false">IF(GU25="","",IF(GU25="-","-",IF(UPPER(GU25)="AB","+",VLOOKUP(GU25,'විෂය තොරතුරු'!$P$24:$Q$28,2))))</f>
        <v/>
      </c>
      <c r="IG25" s="169" t="str">
        <f aca="false">IF(GV25="","",IF(GV25="-","-",IF(UPPER(GV25)="AB","+",VLOOKUP(GV25,'විෂය තොරතුරු'!$P$24:$Q$28,2))))</f>
        <v/>
      </c>
      <c r="IH25" s="171" t="n">
        <f aca="false">IF($FL25="","",COUNTIF($GZ25:$IG25,"A"))</f>
        <v>0</v>
      </c>
      <c r="II25" s="171" t="n">
        <f aca="false">IF($FL25="","",COUNTIF($GZ25:$IG25,"B"))</f>
        <v>0</v>
      </c>
      <c r="IJ25" s="171" t="n">
        <f aca="false">IF($FL25="","",COUNTIF($GZ25:$IG25,"C"))</f>
        <v>0</v>
      </c>
      <c r="IK25" s="171" t="n">
        <f aca="false">IF($FL25="","",COUNTIF($GZ25:$IG25,"S"))</f>
        <v>2</v>
      </c>
      <c r="IL25" s="171" t="n">
        <f aca="false">IF($FL25="","",COUNTIF($GZ25:$IG25,"W"))</f>
        <v>7</v>
      </c>
      <c r="IM25" s="171" t="n">
        <f aca="false">IF(FL25="","",SUM(IH25:IK25))</f>
        <v>2</v>
      </c>
      <c r="IN25" s="169" t="n">
        <f aca="false">IF(FL25="","",SUM(IH25:IJ25))</f>
        <v>0</v>
      </c>
      <c r="IO25" s="172" t="str">
        <f aca="false">IF(FL25="","",IF(AND(IM25&gt;=6,IN25&gt;=3,OR(FO25&gt;=35,FP25&gt;=35),FV25&gt;=35),"6/3 සමත්",IF(AND(IM25&gt;=5,IN25&gt;=3,OR(FO25&gt;=35,FP25&gt;=35,FV25&gt;=35)),"5/3 සමත්",IF(AND(IM25&gt;=4,IN25&gt;=1,OR(FO25&gt;=20,FP25&gt;=20,FV25&gt;=20)),"සමත් කළ හැකි",IF(IL25=9,"W9","අසමත් ?")))))</f>
        <v>අසමත් ?</v>
      </c>
    </row>
    <row r="26" customFormat="false" ht="13.8" hidden="false" customHeight="false" outlineLevel="0" collapsed="false">
      <c r="A26" s="160" t="n">
        <v>12</v>
      </c>
      <c r="B26" s="161"/>
      <c r="C26" s="161"/>
      <c r="D26" s="162"/>
      <c r="E26" s="163"/>
      <c r="F26" s="164"/>
      <c r="G26" s="163"/>
      <c r="H26" s="165"/>
      <c r="I26" s="165"/>
      <c r="J26" s="164"/>
      <c r="K26" s="163"/>
      <c r="L26" s="165"/>
      <c r="M26" s="165"/>
      <c r="N26" s="164"/>
      <c r="O26" s="163"/>
      <c r="P26" s="165"/>
      <c r="Q26" s="165"/>
      <c r="R26" s="165"/>
      <c r="S26" s="165"/>
      <c r="T26" s="165"/>
      <c r="U26" s="165"/>
      <c r="V26" s="164"/>
      <c r="W26" s="163"/>
      <c r="X26" s="165"/>
      <c r="Y26" s="165"/>
      <c r="Z26" s="165"/>
      <c r="AA26" s="165"/>
      <c r="AB26" s="165"/>
      <c r="AC26" s="165"/>
      <c r="AD26" s="164"/>
      <c r="AE26" s="163"/>
      <c r="AF26" s="165"/>
      <c r="AG26" s="165"/>
      <c r="AH26" s="165"/>
      <c r="AI26" s="165"/>
      <c r="AJ26" s="165"/>
      <c r="AK26" s="165"/>
      <c r="AL26" s="166"/>
      <c r="AM26" s="167" t="str">
        <f aca="false">IF(B26="","",SUM(E26:AL26))</f>
        <v/>
      </c>
      <c r="AN26" s="168" t="str">
        <f aca="false">IF(B26="","",AM26/9)</f>
        <v/>
      </c>
      <c r="AO26" s="169" t="str">
        <f aca="false">IF(B26="","",IF(AM26=0,"-",RANK(AM26,$AM$15:$AM$64,0)))</f>
        <v/>
      </c>
      <c r="AP26" s="167" t="str">
        <f aca="false">IF(E26="","",IF(E26="-","-",IF(UPPER(E26)="AB","+",VLOOKUP(E26,'විෂය තොරතුරු'!$P$24:$Q$28,2))))</f>
        <v/>
      </c>
      <c r="AQ26" s="168" t="str">
        <f aca="false">IF(F26="","",IF(F26="-","-",IF(UPPER(F26)="AB","+",VLOOKUP(F26,'විෂය තොරතුරු'!$P$24:$Q$28,2))))</f>
        <v/>
      </c>
      <c r="AR26" s="168" t="str">
        <f aca="false">IF(G26="","",IF(G26="-","-",IF(UPPER(G26)="AB","+",VLOOKUP(G26,'විෂය තොරතුරු'!$P$24:$Q$28,2))))</f>
        <v/>
      </c>
      <c r="AS26" s="168" t="str">
        <f aca="false">IF(H26="","",IF(H26="-","-",IF(UPPER(H26)="AB","+",VLOOKUP(H26,'විෂය තොරතුරු'!$P$24:$Q$28,2))))</f>
        <v/>
      </c>
      <c r="AT26" s="168" t="str">
        <f aca="false">IF(I26="","",IF(I26="-","-",IF(UPPER(I26)="AB","+",VLOOKUP(I26,'විෂය තොරතුරු'!$P$24:$Q$28,2))))</f>
        <v/>
      </c>
      <c r="AU26" s="170" t="str">
        <f aca="false">IF(J26="","",IF(J26="-","-",IF(UPPER(J26)="AB","+",VLOOKUP(J26,'විෂය තොරතුරු'!$P$24:$Q$28,2))))</f>
        <v/>
      </c>
      <c r="AV26" s="171" t="str">
        <f aca="false">IF(K26="","",IF(K26="-","-",IF(UPPER(K26)="AB","+",VLOOKUP(K26,'විෂය තොරතුරු'!$P$24:$Q$28,2))))</f>
        <v/>
      </c>
      <c r="AW26" s="168" t="str">
        <f aca="false">IF(L26="","",IF(L26="-","-",IF(UPPER(L26)="AB","+",VLOOKUP(L26,'විෂය තොරතුරු'!$P$24:$Q$28,2))))</f>
        <v/>
      </c>
      <c r="AX26" s="168" t="str">
        <f aca="false">IF(M26="","",IF(M26="-","-",IF(UPPER(M26)="AB","+",VLOOKUP(M26,'විෂය තොරතුරු'!$P$24:$Q$28,2))))</f>
        <v/>
      </c>
      <c r="AY26" s="169" t="str">
        <f aca="false">IF(N26="","",IF(N26="-","-",IF(UPPER(N26)="AB","+",VLOOKUP(N26,'විෂය තොරතුරු'!$P$24:$Q$28,2))))</f>
        <v/>
      </c>
      <c r="AZ26" s="168" t="str">
        <f aca="false">IF(O26="","",IF(O26="-","-",IF(UPPER(O26)="AB","+",VLOOKUP(O26,'විෂය තොරතුරු'!$P$24:$Q$28,2))))</f>
        <v/>
      </c>
      <c r="BA26" s="168" t="str">
        <f aca="false">IF(P26="","",IF(P26="-","-",IF(UPPER(P26)="AB","+",VLOOKUP(P26,'විෂය තොරතුරු'!$P$24:$Q$28,2))))</f>
        <v/>
      </c>
      <c r="BB26" s="168" t="str">
        <f aca="false">IF(Q26="","",IF(Q26="-","-",IF(UPPER(Q26)="AB","+",VLOOKUP(Q26,'විෂය තොරතුරු'!$P$24:$Q$28,2))))</f>
        <v/>
      </c>
      <c r="BC26" s="168" t="str">
        <f aca="false">IF(R26="","",IF(R26="-","-",IF(UPPER(R26)="AB","+",VLOOKUP(R26,'විෂය තොරතුරු'!$P$24:$Q$28,2))))</f>
        <v/>
      </c>
      <c r="BD26" s="168" t="str">
        <f aca="false">IF(S26="","",IF(S26="-","-",IF(UPPER(S26)="AB","+",VLOOKUP(S26,'විෂය තොරතුරු'!$P$24:$Q$28,2))))</f>
        <v/>
      </c>
      <c r="BE26" s="168" t="str">
        <f aca="false">IF(T26="","",IF(T26="-","-",IF(UPPER(T26)="AB","+",VLOOKUP(T26,'විෂය තොරතුරු'!$P$24:$Q$28,2))))</f>
        <v/>
      </c>
      <c r="BF26" s="168" t="str">
        <f aca="false">IF(U26="","",IF(U26="-","-",IF(UPPER(U26)="AB","+",VLOOKUP(U26,'විෂය තොරතුරු'!$P$24:$Q$28,2))))</f>
        <v/>
      </c>
      <c r="BG26" s="170" t="str">
        <f aca="false">IF(V26="","",IF(V26="-","-",IF(UPPER(V26)="AB","+",VLOOKUP(V26,'විෂය තොරතුරු'!$P$24:$Q$28,2))))</f>
        <v/>
      </c>
      <c r="BH26" s="171" t="str">
        <f aca="false">IF(W26="","",IF(W26="-","-",IF(UPPER(W26)="AB","+",VLOOKUP(W26,'විෂය තොරතුරු'!$P$24:$Q$28,2))))</f>
        <v/>
      </c>
      <c r="BI26" s="168" t="str">
        <f aca="false">IF(X26="","",IF(X26="-","-",IF(UPPER(X26)="AB","+",VLOOKUP(X26,'විෂය තොරතුරු'!$P$24:$Q$28,2))))</f>
        <v/>
      </c>
      <c r="BJ26" s="168" t="str">
        <f aca="false">IF(Y26="","",IF(Y26="-","-",IF(UPPER(Y26)="AB","+",VLOOKUP(Y26,'විෂය තොරතුරු'!$P$24:$Q$28,2))))</f>
        <v/>
      </c>
      <c r="BK26" s="168" t="str">
        <f aca="false">IF(Z26="","",IF(Z26="-","-",IF(UPPER(Z26)="AB","+",VLOOKUP(Z26,'විෂය තොරතුරු'!$P$24:$Q$28,2))))</f>
        <v/>
      </c>
      <c r="BL26" s="168" t="str">
        <f aca="false">IF(AA26="","",IF(AA26="-","-",IF(UPPER(AA26)="AB","+",VLOOKUP(AA26,'විෂය තොරතුරු'!$P$24:$Q$28,2))))</f>
        <v/>
      </c>
      <c r="BM26" s="168" t="str">
        <f aca="false">IF(AB26="","",IF(AB26="-","-",IF(UPPER(AB26)="AB","+",VLOOKUP(AB26,'විෂය තොරතුරු'!$P$24:$Q$28,2))))</f>
        <v/>
      </c>
      <c r="BN26" s="168" t="str">
        <f aca="false">IF(AC26="","",IF(AC26="-","-",IF(UPPER(AC26)="AB","+",VLOOKUP(AC26,'විෂය තොරතුරු'!$P$24:$Q$28,2))))</f>
        <v/>
      </c>
      <c r="BO26" s="169" t="str">
        <f aca="false">IF(AD26="","",IF(AD26="-","-",IF(UPPER(AD26)="AB","+",VLOOKUP(AD26,'විෂය තොරතුරු'!$P$24:$Q$28,2))))</f>
        <v/>
      </c>
      <c r="BP26" s="171" t="str">
        <f aca="false">IF(AE26="","",IF(AE26="-","-",IF(UPPER(AE26)="AB","+",VLOOKUP(AE26,'විෂය තොරතුරු'!$P$24:$Q$28,2))))</f>
        <v/>
      </c>
      <c r="BQ26" s="168" t="str">
        <f aca="false">IF(AF26="","",IF(AF26="-","-",IF(UPPER(AF26)="AB","+",VLOOKUP(AF26,'විෂය තොරතුරු'!$P$24:$Q$28,2))))</f>
        <v/>
      </c>
      <c r="BR26" s="168" t="str">
        <f aca="false">IF(AG26="","",IF(AG26="-","-",IF(UPPER(AG26)="AB","+",VLOOKUP(AG26,'විෂය තොරතුරු'!$P$24:$Q$28,2))))</f>
        <v/>
      </c>
      <c r="BS26" s="168" t="str">
        <f aca="false">IF(AH26="","",IF(AH26="-","-",IF(UPPER(AH26)="AB","+",VLOOKUP(AH26,'විෂය තොරතුරු'!$P$24:$Q$28,2))))</f>
        <v/>
      </c>
      <c r="BT26" s="168" t="str">
        <f aca="false">IF(AI26="","",IF(AI26="-","-",IF(UPPER(AI26)="AB","+",VLOOKUP(AI26,'විෂය තොරතුරු'!$P$24:$Q$28,2))))</f>
        <v/>
      </c>
      <c r="BU26" s="168" t="str">
        <f aca="false">IF(AJ26="","",IF(AJ26="-","-",IF(UPPER(AJ26)="AB","+",VLOOKUP(AJ26,'විෂය තොරතුරු'!$P$24:$Q$28,2))))</f>
        <v/>
      </c>
      <c r="BV26" s="168" t="str">
        <f aca="false">IF(AK26="","",IF(AK26="-","-",IF(UPPER(AK26)="AB","+",VLOOKUP(AK26,'විෂය තොරතුරු'!$P$24:$Q$28,2))))</f>
        <v/>
      </c>
      <c r="BW26" s="169" t="str">
        <f aca="false">IF(AL26="","",IF(AL26="-","-",IF(UPPER(AL26)="AB","+",VLOOKUP(AL26,'විෂය තොරතුරු'!$P$24:$Q$28,2))))</f>
        <v/>
      </c>
      <c r="BX26" s="171" t="str">
        <f aca="false">IF($B26="","",COUNTIF($AP26:$BW26,"A"))</f>
        <v/>
      </c>
      <c r="BY26" s="168" t="str">
        <f aca="false">IF($B26="","",COUNTIF($AP26:$BW26,"B"))</f>
        <v/>
      </c>
      <c r="BZ26" s="168" t="str">
        <f aca="false">IF($B26="","",COUNTIF($AP26:$BW26,"C"))</f>
        <v/>
      </c>
      <c r="CA26" s="168" t="str">
        <f aca="false">IF($B26="","",COUNTIF($AP26:$BW26,"S"))</f>
        <v/>
      </c>
      <c r="CB26" s="169" t="str">
        <f aca="false">IF($B26="","",COUNTIF($AP26:$BW26,"W"))</f>
        <v/>
      </c>
      <c r="CC26" s="171" t="str">
        <f aca="false">IF(B26="","",SUM(BX26:CA26))</f>
        <v/>
      </c>
      <c r="CD26" s="169" t="str">
        <f aca="false">IF(B26="","",SUM(BX26:BZ26))</f>
        <v/>
      </c>
      <c r="CE26" s="172" t="str">
        <f aca="false">IF(B26="","",IF(AND(CC26&gt;=6,CD26&gt;=3,OR(E26&gt;=35,F26&gt;=35),L26&gt;=35),"6/3 සමත්",IF(AND(CC26&gt;=5,CD26&gt;=3,OR(E26&gt;=35,F26&gt;=35,L26&gt;=35)),"5/3 සමත්",IF(AND(CC26&gt;=4,CD26&gt;=1,OR(E26&gt;=20,F26&gt;=20,L26&gt;=20)),"සමත් කළ හැකි",IF(CB26=9,"W9","අසමත් ?")))))</f>
        <v/>
      </c>
      <c r="FK26" s="173" t="n">
        <v>12</v>
      </c>
      <c r="FL26" s="161" t="s">
        <v>56</v>
      </c>
      <c r="FM26" s="161"/>
      <c r="FN26" s="161" t="str">
        <f aca="false">IF(FM26="","-",(FM26/$M$95)*100)</f>
        <v>-</v>
      </c>
      <c r="FO26" s="165" t="n">
        <v>14</v>
      </c>
      <c r="FP26" s="165"/>
      <c r="FQ26" s="165" t="n">
        <v>20</v>
      </c>
      <c r="FR26" s="165" t="s">
        <v>18</v>
      </c>
      <c r="FS26" s="165"/>
      <c r="FT26" s="165"/>
      <c r="FU26" s="165" t="n">
        <v>8</v>
      </c>
      <c r="FV26" s="165" t="n">
        <v>23</v>
      </c>
      <c r="FW26" s="165" t="n">
        <v>6</v>
      </c>
      <c r="FX26" s="165" t="n">
        <v>16</v>
      </c>
      <c r="FY26" s="165" t="s">
        <v>18</v>
      </c>
      <c r="FZ26" s="165" t="n">
        <v>17</v>
      </c>
      <c r="GA26" s="165" t="s">
        <v>18</v>
      </c>
      <c r="GB26" s="165"/>
      <c r="GC26" s="165"/>
      <c r="GD26" s="165"/>
      <c r="GE26" s="165"/>
      <c r="GF26" s="165"/>
      <c r="GG26" s="165" t="n">
        <v>39</v>
      </c>
      <c r="GH26" s="165" t="s">
        <v>18</v>
      </c>
      <c r="GI26" s="165" t="s">
        <v>18</v>
      </c>
      <c r="GJ26" s="165"/>
      <c r="GK26" s="165"/>
      <c r="GL26" s="165" t="n">
        <v>25</v>
      </c>
      <c r="GM26" s="165"/>
      <c r="GN26" s="165"/>
      <c r="GO26" s="165" t="s">
        <v>18</v>
      </c>
      <c r="GP26" s="165" t="s">
        <v>18</v>
      </c>
      <c r="GQ26" s="165"/>
      <c r="GR26" s="165" t="s">
        <v>18</v>
      </c>
      <c r="GS26" s="165"/>
      <c r="GT26" s="165"/>
      <c r="GU26" s="165"/>
      <c r="GV26" s="174"/>
      <c r="GW26" s="167" t="n">
        <f aca="false">IF(FL26="","",SUM(FO26:GV26))</f>
        <v>168</v>
      </c>
      <c r="GX26" s="168" t="n">
        <f aca="false">IF(FL26="","",GW26/9)</f>
        <v>18.6666666666667</v>
      </c>
      <c r="GY26" s="169" t="n">
        <f aca="false">IF(FL26="","",IF(GW26=0,"-",RANK(GW26,$GW$15:$GW$64,0)))</f>
        <v>37</v>
      </c>
      <c r="GZ26" s="167" t="str">
        <f aca="false">IF(FO26="","",IF(FO26="-","-",IF(UPPER(FO26)="AB","+",VLOOKUP(FO26,'විෂය තොරතුරු'!$P$24:$Q$28,2))))</f>
        <v>W</v>
      </c>
      <c r="HA26" s="168" t="str">
        <f aca="false">IF(FP26="","",IF(FP26="-","-",IF(UPPER(FP26)="AB","+",VLOOKUP(FP26,'විෂය තොරතුරු'!$P$24:$Q$28,2))))</f>
        <v/>
      </c>
      <c r="HB26" s="168" t="str">
        <f aca="false">IF(FQ26="","",IF(FQ26="-","-",IF(UPPER(FQ26)="AB","+",VLOOKUP(FQ26,'විෂය තොරතුරු'!$P$24:$Q$28,2))))</f>
        <v>W</v>
      </c>
      <c r="HC26" s="168" t="str">
        <f aca="false">IF(FR26="","",IF(FR26="-","-",IF(UPPER(FR26)="AB","+",VLOOKUP(FR26,'විෂය තොරතුරු'!$P$24:$Q$28,2))))</f>
        <v>-</v>
      </c>
      <c r="HD26" s="168" t="str">
        <f aca="false">IF(FS26="","",IF(FS26="-","-",IF(UPPER(FS26)="AB","+",VLOOKUP(FS26,'විෂය තොරතුරු'!$P$24:$Q$28,2))))</f>
        <v/>
      </c>
      <c r="HE26" s="170" t="str">
        <f aca="false">IF(FT26="","",IF(FT26="-","-",IF(UPPER(FT26)="AB","+",VLOOKUP(FT26,'විෂය තොරතුරු'!$P$24:$Q$28,2))))</f>
        <v/>
      </c>
      <c r="HF26" s="171" t="str">
        <f aca="false">IF(FU26="","",IF(FU26="-","-",IF(UPPER(FU26)="AB","+",VLOOKUP(FU26,'විෂය තොරතුරු'!$P$24:$Q$28,2))))</f>
        <v>W</v>
      </c>
      <c r="HG26" s="168" t="str">
        <f aca="false">IF(FV26="","",IF(FV26="-","-",IF(UPPER(FV26)="AB","+",VLOOKUP(FV26,'විෂය තොරතුරු'!$P$24:$Q$28,2))))</f>
        <v>W</v>
      </c>
      <c r="HH26" s="168" t="str">
        <f aca="false">IF(FW26="","",IF(FW26="-","-",IF(UPPER(FW26)="AB","+",VLOOKUP(FW26,'විෂය තොරතුරු'!$P$24:$Q$28,2))))</f>
        <v>W</v>
      </c>
      <c r="HI26" s="169" t="str">
        <f aca="false">IF(FX26="","",IF(FX26="-","-",IF(UPPER(FX26)="AB","+",VLOOKUP(FX26,'විෂය තොරතුරු'!$P$24:$Q$28,2))))</f>
        <v>W</v>
      </c>
      <c r="HJ26" s="167" t="str">
        <f aca="false">IF(FY26="","",IF(FY26="-","-",IF(UPPER(FY26)="AB","+",VLOOKUP(FY26,'විෂය තොරතුරු'!$P$24:$Q$28,2))))</f>
        <v>-</v>
      </c>
      <c r="HK26" s="168" t="str">
        <f aca="false">IF(FZ26="","",IF(FZ26="-","-",IF(UPPER(FZ26)="AB","+",VLOOKUP(FZ26,'විෂය තොරතුරු'!$P$24:$Q$28,2))))</f>
        <v>W</v>
      </c>
      <c r="HL26" s="168" t="str">
        <f aca="false">IF(GA26="","",IF(GA26="-","-",IF(UPPER(GA26)="AB","+",VLOOKUP(GA26,'විෂය තොරතුරු'!$P$24:$Q$28,2))))</f>
        <v>-</v>
      </c>
      <c r="HM26" s="168" t="str">
        <f aca="false">IF(GB26="","",IF(GB26="-","-",IF(UPPER(GB26)="AB","+",VLOOKUP(GB26,'විෂය තොරතුරු'!$P$24:$Q$28,2))))</f>
        <v/>
      </c>
      <c r="HN26" s="168" t="str">
        <f aca="false">IF(GC26="","",IF(GC26="-","-",IF(UPPER(GC26)="AB","+",VLOOKUP(GC26,'විෂය තොරතුරු'!$P$24:$Q$28,2))))</f>
        <v/>
      </c>
      <c r="HO26" s="168" t="str">
        <f aca="false">IF(GD26="","",IF(GD26="-","-",IF(UPPER(GD26)="AB","+",VLOOKUP(GD26,'විෂය තොරතුරු'!$P$24:$Q$28,2))))</f>
        <v/>
      </c>
      <c r="HP26" s="168" t="str">
        <f aca="false">IF(GE26="","",IF(GE26="-","-",IF(UPPER(GE26)="AB","+",VLOOKUP(GE26,'විෂය තොරතුරු'!$P$24:$Q$28,2))))</f>
        <v/>
      </c>
      <c r="HQ26" s="170" t="str">
        <f aca="false">IF(GF26="","",IF(GF26="-","-",IF(UPPER(GF26)="AB","+",VLOOKUP(GF26,'විෂය තොරතුරු'!$P$24:$Q$28,2))))</f>
        <v/>
      </c>
      <c r="HR26" s="171" t="str">
        <f aca="false">IF(GG26="","",IF(GG26="-","-",IF(UPPER(GG26)="AB","+",VLOOKUP(GG26,'විෂය තොරතුරු'!$P$24:$Q$28,2))))</f>
        <v>S</v>
      </c>
      <c r="HS26" s="168" t="str">
        <f aca="false">IF(GH26="","",IF(GH26="-","-",IF(UPPER(GH26)="AB","+",VLOOKUP(GH26,'විෂය තොරතුරු'!$P$24:$Q$28,2))))</f>
        <v>-</v>
      </c>
      <c r="HT26" s="168" t="str">
        <f aca="false">IF(GI26="","",IF(GI26="-","-",IF(UPPER(GI26)="AB","+",VLOOKUP(GI26,'විෂය තොරතුරු'!$P$24:$Q$28,2))))</f>
        <v>-</v>
      </c>
      <c r="HU26" s="168" t="str">
        <f aca="false">IF(GJ26="","",IF(GJ26="-","-",IF(UPPER(GJ26)="AB","+",VLOOKUP(GJ26,'විෂය තොරතුරු'!$P$24:$Q$28,2))))</f>
        <v/>
      </c>
      <c r="HV26" s="168" t="str">
        <f aca="false">IF(GK26="","",IF(GK26="-","-",IF(UPPER(GK26)="AB","+",VLOOKUP(GK26,'විෂය තොරතුරු'!$P$24:$Q$28,2))))</f>
        <v/>
      </c>
      <c r="HW26" s="168" t="str">
        <f aca="false">IF(GL26="","",IF(GL26="-","-",IF(UPPER(GL26)="AB","+",VLOOKUP(GL26,'විෂය තොරතුරු'!$P$24:$Q$28,2))))</f>
        <v>W</v>
      </c>
      <c r="HX26" s="168" t="str">
        <f aca="false">IF(GM26="","",IF(GM26="-","-",IF(UPPER(GM26)="AB","+",VLOOKUP(GM26,'විෂය තොරතුරු'!$P$24:$Q$28,2))))</f>
        <v/>
      </c>
      <c r="HY26" s="169" t="str">
        <f aca="false">IF(GN26="","",IF(GN26="-","-",IF(UPPER(GN26)="AB","+",VLOOKUP(GN26,'විෂය තොරතුරු'!$P$24:$Q$28,2))))</f>
        <v/>
      </c>
      <c r="HZ26" s="171" t="str">
        <f aca="false">IF(GO26="","",IF(GO26="-","-",IF(UPPER(GO26)="AB","+",VLOOKUP(GO26,'විෂය තොරතුරු'!$P$24:$Q$28,2))))</f>
        <v>-</v>
      </c>
      <c r="IA26" s="168" t="str">
        <f aca="false">IF(GP26="","",IF(GP26="-","-",IF(UPPER(GP26)="AB","+",VLOOKUP(GP26,'විෂය තොරතුරු'!$P$24:$Q$28,2))))</f>
        <v>-</v>
      </c>
      <c r="IB26" s="168" t="str">
        <f aca="false">IF(GQ26="","",IF(GQ26="-","-",IF(UPPER(GQ26)="AB","+",VLOOKUP(GQ26,'විෂය තොරතුරු'!$P$24:$Q$28,2))))</f>
        <v/>
      </c>
      <c r="IC26" s="168" t="str">
        <f aca="false">IF(GR26="","",IF(GR26="-","-",IF(UPPER(GR26)="AB","+",VLOOKUP(GR26,'විෂය තොරතුරු'!$P$24:$Q$28,2))))</f>
        <v>-</v>
      </c>
      <c r="ID26" s="168" t="str">
        <f aca="false">IF(GS26="","",IF(GS26="-","-",IF(UPPER(GS26)="AB","+",VLOOKUP(GS26,'විෂය තොරතුරු'!$P$24:$Q$28,2))))</f>
        <v/>
      </c>
      <c r="IE26" s="168" t="str">
        <f aca="false">IF(GT26="","",IF(GT26="-","-",IF(UPPER(GT26)="AB","+",VLOOKUP(GT26,'විෂය තොරතුරු'!$P$24:$Q$28,2))))</f>
        <v/>
      </c>
      <c r="IF26" s="168" t="str">
        <f aca="false">IF(GU26="","",IF(GU26="-","-",IF(UPPER(GU26)="AB","+",VLOOKUP(GU26,'විෂය තොරතුරු'!$P$24:$Q$28,2))))</f>
        <v/>
      </c>
      <c r="IG26" s="169" t="str">
        <f aca="false">IF(GV26="","",IF(GV26="-","-",IF(UPPER(GV26)="AB","+",VLOOKUP(GV26,'විෂය තොරතුරු'!$P$24:$Q$28,2))))</f>
        <v/>
      </c>
      <c r="IH26" s="171" t="n">
        <f aca="false">IF($FL26="","",COUNTIF($GZ26:$IG26,"A"))</f>
        <v>0</v>
      </c>
      <c r="II26" s="171" t="n">
        <f aca="false">IF($FL26="","",COUNTIF($GZ26:$IG26,"B"))</f>
        <v>0</v>
      </c>
      <c r="IJ26" s="171" t="n">
        <f aca="false">IF($FL26="","",COUNTIF($GZ26:$IG26,"C"))</f>
        <v>0</v>
      </c>
      <c r="IK26" s="171" t="n">
        <f aca="false">IF($FL26="","",COUNTIF($GZ26:$IG26,"S"))</f>
        <v>1</v>
      </c>
      <c r="IL26" s="171" t="n">
        <f aca="false">IF($FL26="","",COUNTIF($GZ26:$IG26,"W"))</f>
        <v>8</v>
      </c>
      <c r="IM26" s="171" t="n">
        <f aca="false">IF(FL26="","",SUM(IH26:IK26))</f>
        <v>1</v>
      </c>
      <c r="IN26" s="169" t="n">
        <f aca="false">IF(FL26="","",SUM(IH26:IJ26))</f>
        <v>0</v>
      </c>
      <c r="IO26" s="172" t="str">
        <f aca="false">IF(FL26="","",IF(AND(IM26&gt;=6,IN26&gt;=3,OR(FO26&gt;=35,FP26&gt;=35),FV26&gt;=35),"6/3 සමත්",IF(AND(IM26&gt;=5,IN26&gt;=3,OR(FO26&gt;=35,FP26&gt;=35,FV26&gt;=35)),"5/3 සමත්",IF(AND(IM26&gt;=4,IN26&gt;=1,OR(FO26&gt;=20,FP26&gt;=20,FV26&gt;=20)),"සමත් කළ හැකි",IF(IL26=9,"W9","අසමත් ?")))))</f>
        <v>අසමත් ?</v>
      </c>
    </row>
    <row r="27" customFormat="false" ht="13.8" hidden="false" customHeight="false" outlineLevel="0" collapsed="false">
      <c r="A27" s="160" t="n">
        <v>13</v>
      </c>
      <c r="B27" s="161"/>
      <c r="C27" s="161"/>
      <c r="D27" s="162"/>
      <c r="E27" s="163"/>
      <c r="F27" s="164"/>
      <c r="G27" s="163"/>
      <c r="H27" s="165"/>
      <c r="I27" s="165"/>
      <c r="J27" s="164"/>
      <c r="K27" s="163"/>
      <c r="L27" s="165"/>
      <c r="M27" s="165"/>
      <c r="N27" s="164"/>
      <c r="O27" s="163"/>
      <c r="P27" s="165"/>
      <c r="Q27" s="165"/>
      <c r="R27" s="165"/>
      <c r="S27" s="165"/>
      <c r="T27" s="165"/>
      <c r="U27" s="165"/>
      <c r="V27" s="164"/>
      <c r="W27" s="163"/>
      <c r="X27" s="165"/>
      <c r="Y27" s="165"/>
      <c r="Z27" s="165"/>
      <c r="AA27" s="165"/>
      <c r="AB27" s="165"/>
      <c r="AC27" s="165"/>
      <c r="AD27" s="164"/>
      <c r="AE27" s="163"/>
      <c r="AF27" s="165"/>
      <c r="AG27" s="165"/>
      <c r="AH27" s="165"/>
      <c r="AI27" s="165"/>
      <c r="AJ27" s="165"/>
      <c r="AK27" s="165"/>
      <c r="AL27" s="166"/>
      <c r="AM27" s="167" t="str">
        <f aca="false">IF(B27="","",SUM(E27:AL27))</f>
        <v/>
      </c>
      <c r="AN27" s="168" t="str">
        <f aca="false">IF(B27="","",AM27/9)</f>
        <v/>
      </c>
      <c r="AO27" s="169" t="str">
        <f aca="false">IF(B27="","",IF(AM27=0,"-",RANK(AM27,$AM$15:$AM$64,0)))</f>
        <v/>
      </c>
      <c r="AP27" s="167" t="str">
        <f aca="false">IF(E27="","",IF(E27="-","-",IF(UPPER(E27)="AB","+",VLOOKUP(E27,'විෂය තොරතුරු'!$P$24:$Q$28,2))))</f>
        <v/>
      </c>
      <c r="AQ27" s="168" t="str">
        <f aca="false">IF(F27="","",IF(F27="-","-",IF(UPPER(F27)="AB","+",VLOOKUP(F27,'විෂය තොරතුරු'!$P$24:$Q$28,2))))</f>
        <v/>
      </c>
      <c r="AR27" s="168" t="str">
        <f aca="false">IF(G27="","",IF(G27="-","-",IF(UPPER(G27)="AB","+",VLOOKUP(G27,'විෂය තොරතුරු'!$P$24:$Q$28,2))))</f>
        <v/>
      </c>
      <c r="AS27" s="168" t="str">
        <f aca="false">IF(H27="","",IF(H27="-","-",IF(UPPER(H27)="AB","+",VLOOKUP(H27,'විෂය තොරතුරු'!$P$24:$Q$28,2))))</f>
        <v/>
      </c>
      <c r="AT27" s="168" t="str">
        <f aca="false">IF(I27="","",IF(I27="-","-",IF(UPPER(I27)="AB","+",VLOOKUP(I27,'විෂය තොරතුරු'!$P$24:$Q$28,2))))</f>
        <v/>
      </c>
      <c r="AU27" s="170" t="str">
        <f aca="false">IF(J27="","",IF(J27="-","-",IF(UPPER(J27)="AB","+",VLOOKUP(J27,'විෂය තොරතුරු'!$P$24:$Q$28,2))))</f>
        <v/>
      </c>
      <c r="AV27" s="171" t="str">
        <f aca="false">IF(K27="","",IF(K27="-","-",IF(UPPER(K27)="AB","+",VLOOKUP(K27,'විෂය තොරතුරු'!$P$24:$Q$28,2))))</f>
        <v/>
      </c>
      <c r="AW27" s="168" t="str">
        <f aca="false">IF(L27="","",IF(L27="-","-",IF(UPPER(L27)="AB","+",VLOOKUP(L27,'විෂය තොරතුරු'!$P$24:$Q$28,2))))</f>
        <v/>
      </c>
      <c r="AX27" s="168" t="str">
        <f aca="false">IF(M27="","",IF(M27="-","-",IF(UPPER(M27)="AB","+",VLOOKUP(M27,'විෂය තොරතුරු'!$P$24:$Q$28,2))))</f>
        <v/>
      </c>
      <c r="AY27" s="169" t="str">
        <f aca="false">IF(N27="","",IF(N27="-","-",IF(UPPER(N27)="AB","+",VLOOKUP(N27,'විෂය තොරතුරු'!$P$24:$Q$28,2))))</f>
        <v/>
      </c>
      <c r="AZ27" s="168" t="str">
        <f aca="false">IF(O27="","",IF(O27="-","-",IF(UPPER(O27)="AB","+",VLOOKUP(O27,'විෂය තොරතුරු'!$P$24:$Q$28,2))))</f>
        <v/>
      </c>
      <c r="BA27" s="168" t="str">
        <f aca="false">IF(P27="","",IF(P27="-","-",IF(UPPER(P27)="AB","+",VLOOKUP(P27,'විෂය තොරතුරු'!$P$24:$Q$28,2))))</f>
        <v/>
      </c>
      <c r="BB27" s="168" t="str">
        <f aca="false">IF(Q27="","",IF(Q27="-","-",IF(UPPER(Q27)="AB","+",VLOOKUP(Q27,'විෂය තොරතුරු'!$P$24:$Q$28,2))))</f>
        <v/>
      </c>
      <c r="BC27" s="168" t="str">
        <f aca="false">IF(R27="","",IF(R27="-","-",IF(UPPER(R27)="AB","+",VLOOKUP(R27,'විෂය තොරතුරු'!$P$24:$Q$28,2))))</f>
        <v/>
      </c>
      <c r="BD27" s="168" t="str">
        <f aca="false">IF(S27="","",IF(S27="-","-",IF(UPPER(S27)="AB","+",VLOOKUP(S27,'විෂය තොරතුරු'!$P$24:$Q$28,2))))</f>
        <v/>
      </c>
      <c r="BE27" s="168" t="str">
        <f aca="false">IF(T27="","",IF(T27="-","-",IF(UPPER(T27)="AB","+",VLOOKUP(T27,'විෂය තොරතුරු'!$P$24:$Q$28,2))))</f>
        <v/>
      </c>
      <c r="BF27" s="168" t="str">
        <f aca="false">IF(U27="","",IF(U27="-","-",IF(UPPER(U27)="AB","+",VLOOKUP(U27,'විෂය තොරතුරු'!$P$24:$Q$28,2))))</f>
        <v/>
      </c>
      <c r="BG27" s="170" t="str">
        <f aca="false">IF(V27="","",IF(V27="-","-",IF(UPPER(V27)="AB","+",VLOOKUP(V27,'විෂය තොරතුරු'!$P$24:$Q$28,2))))</f>
        <v/>
      </c>
      <c r="BH27" s="171" t="str">
        <f aca="false">IF(W27="","",IF(W27="-","-",IF(UPPER(W27)="AB","+",VLOOKUP(W27,'විෂය තොරතුරු'!$P$24:$Q$28,2))))</f>
        <v/>
      </c>
      <c r="BI27" s="168" t="str">
        <f aca="false">IF(X27="","",IF(X27="-","-",IF(UPPER(X27)="AB","+",VLOOKUP(X27,'විෂය තොරතුරු'!$P$24:$Q$28,2))))</f>
        <v/>
      </c>
      <c r="BJ27" s="168" t="str">
        <f aca="false">IF(Y27="","",IF(Y27="-","-",IF(UPPER(Y27)="AB","+",VLOOKUP(Y27,'විෂය තොරතුරු'!$P$24:$Q$28,2))))</f>
        <v/>
      </c>
      <c r="BK27" s="168" t="str">
        <f aca="false">IF(Z27="","",IF(Z27="-","-",IF(UPPER(Z27)="AB","+",VLOOKUP(Z27,'විෂය තොරතුරු'!$P$24:$Q$28,2))))</f>
        <v/>
      </c>
      <c r="BL27" s="168" t="str">
        <f aca="false">IF(AA27="","",IF(AA27="-","-",IF(UPPER(AA27)="AB","+",VLOOKUP(AA27,'විෂය තොරතුරු'!$P$24:$Q$28,2))))</f>
        <v/>
      </c>
      <c r="BM27" s="168" t="str">
        <f aca="false">IF(AB27="","",IF(AB27="-","-",IF(UPPER(AB27)="AB","+",VLOOKUP(AB27,'විෂය තොරතුරු'!$P$24:$Q$28,2))))</f>
        <v/>
      </c>
      <c r="BN27" s="168" t="str">
        <f aca="false">IF(AC27="","",IF(AC27="-","-",IF(UPPER(AC27)="AB","+",VLOOKUP(AC27,'විෂය තොරතුරු'!$P$24:$Q$28,2))))</f>
        <v/>
      </c>
      <c r="BO27" s="169" t="str">
        <f aca="false">IF(AD27="","",IF(AD27="-","-",IF(UPPER(AD27)="AB","+",VLOOKUP(AD27,'විෂය තොරතුරු'!$P$24:$Q$28,2))))</f>
        <v/>
      </c>
      <c r="BP27" s="171" t="str">
        <f aca="false">IF(AE27="","",IF(AE27="-","-",IF(UPPER(AE27)="AB","+",VLOOKUP(AE27,'විෂය තොරතුරු'!$P$24:$Q$28,2))))</f>
        <v/>
      </c>
      <c r="BQ27" s="168" t="str">
        <f aca="false">IF(AF27="","",IF(AF27="-","-",IF(UPPER(AF27)="AB","+",VLOOKUP(AF27,'විෂය තොරතුරු'!$P$24:$Q$28,2))))</f>
        <v/>
      </c>
      <c r="BR27" s="168" t="str">
        <f aca="false">IF(AG27="","",IF(AG27="-","-",IF(UPPER(AG27)="AB","+",VLOOKUP(AG27,'විෂය තොරතුරු'!$P$24:$Q$28,2))))</f>
        <v/>
      </c>
      <c r="BS27" s="168" t="str">
        <f aca="false">IF(AH27="","",IF(AH27="-","-",IF(UPPER(AH27)="AB","+",VLOOKUP(AH27,'විෂය තොරතුරු'!$P$24:$Q$28,2))))</f>
        <v/>
      </c>
      <c r="BT27" s="168" t="str">
        <f aca="false">IF(AI27="","",IF(AI27="-","-",IF(UPPER(AI27)="AB","+",VLOOKUP(AI27,'විෂය තොරතුරු'!$P$24:$Q$28,2))))</f>
        <v/>
      </c>
      <c r="BU27" s="168" t="str">
        <f aca="false">IF(AJ27="","",IF(AJ27="-","-",IF(UPPER(AJ27)="AB","+",VLOOKUP(AJ27,'විෂය තොරතුරු'!$P$24:$Q$28,2))))</f>
        <v/>
      </c>
      <c r="BV27" s="168" t="str">
        <f aca="false">IF(AK27="","",IF(AK27="-","-",IF(UPPER(AK27)="AB","+",VLOOKUP(AK27,'විෂය තොරතුරු'!$P$24:$Q$28,2))))</f>
        <v/>
      </c>
      <c r="BW27" s="169" t="str">
        <f aca="false">IF(AL27="","",IF(AL27="-","-",IF(UPPER(AL27)="AB","+",VLOOKUP(AL27,'විෂය තොරතුරු'!$P$24:$Q$28,2))))</f>
        <v/>
      </c>
      <c r="BX27" s="171" t="str">
        <f aca="false">IF($B27="","",COUNTIF($AP27:$BW27,"A"))</f>
        <v/>
      </c>
      <c r="BY27" s="168" t="str">
        <f aca="false">IF($B27="","",COUNTIF($AP27:$BW27,"B"))</f>
        <v/>
      </c>
      <c r="BZ27" s="168" t="str">
        <f aca="false">IF($B27="","",COUNTIF($AP27:$BW27,"C"))</f>
        <v/>
      </c>
      <c r="CA27" s="168" t="str">
        <f aca="false">IF($B27="","",COUNTIF($AP27:$BW27,"S"))</f>
        <v/>
      </c>
      <c r="CB27" s="169" t="str">
        <f aca="false">IF($B27="","",COUNTIF($AP27:$BW27,"W"))</f>
        <v/>
      </c>
      <c r="CC27" s="171" t="str">
        <f aca="false">IF(B27="","",SUM(BX27:CA27))</f>
        <v/>
      </c>
      <c r="CD27" s="169" t="str">
        <f aca="false">IF(B27="","",SUM(BX27:BZ27))</f>
        <v/>
      </c>
      <c r="CE27" s="172" t="str">
        <f aca="false">IF(B27="","",IF(AND(CC27&gt;=6,CD27&gt;=3,OR(E27&gt;=35,F27&gt;=35),L27&gt;=35),"6/3 සමත්",IF(AND(CC27&gt;=5,CD27&gt;=3,OR(E27&gt;=35,F27&gt;=35,L27&gt;=35)),"5/3 සමත්",IF(AND(CC27&gt;=4,CD27&gt;=1,OR(E27&gt;=20,F27&gt;=20,L27&gt;=20)),"සමත් කළ හැකි",IF(CB27=9,"W9","අසමත් ?")))))</f>
        <v/>
      </c>
      <c r="FK27" s="173" t="n">
        <v>13</v>
      </c>
      <c r="FL27" s="161" t="s">
        <v>57</v>
      </c>
      <c r="FM27" s="161"/>
      <c r="FN27" s="161" t="str">
        <f aca="false">IF(FM27="","-",(FM27/$M$95)*100)</f>
        <v>-</v>
      </c>
      <c r="FO27" s="165" t="n">
        <v>16</v>
      </c>
      <c r="FP27" s="165"/>
      <c r="FQ27" s="165" t="n">
        <v>24</v>
      </c>
      <c r="FR27" s="165" t="s">
        <v>18</v>
      </c>
      <c r="FS27" s="165"/>
      <c r="FT27" s="165"/>
      <c r="FU27" s="165" t="n">
        <v>17</v>
      </c>
      <c r="FV27" s="165" t="n">
        <v>24</v>
      </c>
      <c r="FW27" s="165" t="n">
        <v>11</v>
      </c>
      <c r="FX27" s="165" t="n">
        <v>20</v>
      </c>
      <c r="FY27" s="165" t="s">
        <v>18</v>
      </c>
      <c r="FZ27" s="165" t="n">
        <v>26</v>
      </c>
      <c r="GA27" s="165" t="s">
        <v>18</v>
      </c>
      <c r="GB27" s="165"/>
      <c r="GC27" s="165"/>
      <c r="GD27" s="165"/>
      <c r="GE27" s="165"/>
      <c r="GF27" s="165"/>
      <c r="GG27" s="165" t="n">
        <v>50</v>
      </c>
      <c r="GH27" s="165" t="s">
        <v>18</v>
      </c>
      <c r="GI27" s="165" t="s">
        <v>18</v>
      </c>
      <c r="GJ27" s="165"/>
      <c r="GK27" s="165"/>
      <c r="GL27" s="165" t="s">
        <v>18</v>
      </c>
      <c r="GM27" s="165"/>
      <c r="GN27" s="165"/>
      <c r="GO27" s="165" t="s">
        <v>18</v>
      </c>
      <c r="GP27" s="165" t="s">
        <v>18</v>
      </c>
      <c r="GQ27" s="165"/>
      <c r="GR27" s="165" t="s">
        <v>18</v>
      </c>
      <c r="GS27" s="165"/>
      <c r="GT27" s="165"/>
      <c r="GU27" s="165"/>
      <c r="GV27" s="174"/>
      <c r="GW27" s="167" t="n">
        <f aca="false">IF(FL27="","",SUM(FO27:GV27))</f>
        <v>188</v>
      </c>
      <c r="GX27" s="168" t="n">
        <f aca="false">IF(FL27="","",GW27/9)</f>
        <v>20.8888888888889</v>
      </c>
      <c r="GY27" s="169" t="n">
        <f aca="false">IF(FL27="","",IF(GW27=0,"-",RANK(GW27,$GW$15:$GW$64,0)))</f>
        <v>33</v>
      </c>
      <c r="GZ27" s="167" t="str">
        <f aca="false">IF(FO27="","",IF(FO27="-","-",IF(UPPER(FO27)="AB","+",VLOOKUP(FO27,'විෂය තොරතුරු'!$P$24:$Q$28,2))))</f>
        <v>W</v>
      </c>
      <c r="HA27" s="168" t="str">
        <f aca="false">IF(FP27="","",IF(FP27="-","-",IF(UPPER(FP27)="AB","+",VLOOKUP(FP27,'විෂය තොරතුරු'!$P$24:$Q$28,2))))</f>
        <v/>
      </c>
      <c r="HB27" s="168" t="str">
        <f aca="false">IF(FQ27="","",IF(FQ27="-","-",IF(UPPER(FQ27)="AB","+",VLOOKUP(FQ27,'විෂය තොරතුරු'!$P$24:$Q$28,2))))</f>
        <v>W</v>
      </c>
      <c r="HC27" s="168" t="str">
        <f aca="false">IF(FR27="","",IF(FR27="-","-",IF(UPPER(FR27)="AB","+",VLOOKUP(FR27,'විෂය තොරතුරු'!$P$24:$Q$28,2))))</f>
        <v>-</v>
      </c>
      <c r="HD27" s="168" t="str">
        <f aca="false">IF(FS27="","",IF(FS27="-","-",IF(UPPER(FS27)="AB","+",VLOOKUP(FS27,'විෂය තොරතුරු'!$P$24:$Q$28,2))))</f>
        <v/>
      </c>
      <c r="HE27" s="170" t="str">
        <f aca="false">IF(FT27="","",IF(FT27="-","-",IF(UPPER(FT27)="AB","+",VLOOKUP(FT27,'විෂය තොරතුරු'!$P$24:$Q$28,2))))</f>
        <v/>
      </c>
      <c r="HF27" s="171" t="str">
        <f aca="false">IF(FU27="","",IF(FU27="-","-",IF(UPPER(FU27)="AB","+",VLOOKUP(FU27,'විෂය තොරතුරු'!$P$24:$Q$28,2))))</f>
        <v>W</v>
      </c>
      <c r="HG27" s="168" t="str">
        <f aca="false">IF(FV27="","",IF(FV27="-","-",IF(UPPER(FV27)="AB","+",VLOOKUP(FV27,'විෂය තොරතුරු'!$P$24:$Q$28,2))))</f>
        <v>W</v>
      </c>
      <c r="HH27" s="168" t="str">
        <f aca="false">IF(FW27="","",IF(FW27="-","-",IF(UPPER(FW27)="AB","+",VLOOKUP(FW27,'විෂය තොරතුරු'!$P$24:$Q$28,2))))</f>
        <v>W</v>
      </c>
      <c r="HI27" s="169" t="str">
        <f aca="false">IF(FX27="","",IF(FX27="-","-",IF(UPPER(FX27)="AB","+",VLOOKUP(FX27,'විෂය තොරතුරු'!$P$24:$Q$28,2))))</f>
        <v>W</v>
      </c>
      <c r="HJ27" s="167" t="str">
        <f aca="false">IF(FY27="","",IF(FY27="-","-",IF(UPPER(FY27)="AB","+",VLOOKUP(FY27,'විෂය තොරතුරු'!$P$24:$Q$28,2))))</f>
        <v>-</v>
      </c>
      <c r="HK27" s="168" t="str">
        <f aca="false">IF(FZ27="","",IF(FZ27="-","-",IF(UPPER(FZ27)="AB","+",VLOOKUP(FZ27,'විෂය තොරතුරු'!$P$24:$Q$28,2))))</f>
        <v>W</v>
      </c>
      <c r="HL27" s="168" t="str">
        <f aca="false">IF(GA27="","",IF(GA27="-","-",IF(UPPER(GA27)="AB","+",VLOOKUP(GA27,'විෂය තොරතුරු'!$P$24:$Q$28,2))))</f>
        <v>-</v>
      </c>
      <c r="HM27" s="168" t="str">
        <f aca="false">IF(GB27="","",IF(GB27="-","-",IF(UPPER(GB27)="AB","+",VLOOKUP(GB27,'විෂය තොරතුරු'!$P$24:$Q$28,2))))</f>
        <v/>
      </c>
      <c r="HN27" s="168" t="str">
        <f aca="false">IF(GC27="","",IF(GC27="-","-",IF(UPPER(GC27)="AB","+",VLOOKUP(GC27,'විෂය තොරතුරු'!$P$24:$Q$28,2))))</f>
        <v/>
      </c>
      <c r="HO27" s="168" t="str">
        <f aca="false">IF(GD27="","",IF(GD27="-","-",IF(UPPER(GD27)="AB","+",VLOOKUP(GD27,'විෂය තොරතුරු'!$P$24:$Q$28,2))))</f>
        <v/>
      </c>
      <c r="HP27" s="168" t="str">
        <f aca="false">IF(GE27="","",IF(GE27="-","-",IF(UPPER(GE27)="AB","+",VLOOKUP(GE27,'විෂය තොරතුරු'!$P$24:$Q$28,2))))</f>
        <v/>
      </c>
      <c r="HQ27" s="170" t="str">
        <f aca="false">IF(GF27="","",IF(GF27="-","-",IF(UPPER(GF27)="AB","+",VLOOKUP(GF27,'විෂය තොරතුරු'!$P$24:$Q$28,2))))</f>
        <v/>
      </c>
      <c r="HR27" s="171" t="str">
        <f aca="false">IF(GG27="","",IF(GG27="-","-",IF(UPPER(GG27)="AB","+",VLOOKUP(GG27,'විෂය තොරතුරු'!$P$24:$Q$28,2))))</f>
        <v>C</v>
      </c>
      <c r="HS27" s="168" t="str">
        <f aca="false">IF(GH27="","",IF(GH27="-","-",IF(UPPER(GH27)="AB","+",VLOOKUP(GH27,'විෂය තොරතුරු'!$P$24:$Q$28,2))))</f>
        <v>-</v>
      </c>
      <c r="HT27" s="168" t="str">
        <f aca="false">IF(GI27="","",IF(GI27="-","-",IF(UPPER(GI27)="AB","+",VLOOKUP(GI27,'විෂය තොරතුරු'!$P$24:$Q$28,2))))</f>
        <v>-</v>
      </c>
      <c r="HU27" s="168" t="str">
        <f aca="false">IF(GJ27="","",IF(GJ27="-","-",IF(UPPER(GJ27)="AB","+",VLOOKUP(GJ27,'විෂය තොරතුරු'!$P$24:$Q$28,2))))</f>
        <v/>
      </c>
      <c r="HV27" s="168" t="str">
        <f aca="false">IF(GK27="","",IF(GK27="-","-",IF(UPPER(GK27)="AB","+",VLOOKUP(GK27,'විෂය තොරතුරු'!$P$24:$Q$28,2))))</f>
        <v/>
      </c>
      <c r="HW27" s="168" t="str">
        <f aca="false">IF(GL27="","",IF(GL27="-","-",IF(UPPER(GL27)="AB","+",VLOOKUP(GL27,'විෂය තොරතුරු'!$P$24:$Q$28,2))))</f>
        <v>-</v>
      </c>
      <c r="HX27" s="168" t="str">
        <f aca="false">IF(GM27="","",IF(GM27="-","-",IF(UPPER(GM27)="AB","+",VLOOKUP(GM27,'විෂය තොරතුරු'!$P$24:$Q$28,2))))</f>
        <v/>
      </c>
      <c r="HY27" s="169" t="str">
        <f aca="false">IF(GN27="","",IF(GN27="-","-",IF(UPPER(GN27)="AB","+",VLOOKUP(GN27,'විෂය තොරතුරු'!$P$24:$Q$28,2))))</f>
        <v/>
      </c>
      <c r="HZ27" s="171" t="str">
        <f aca="false">IF(GO27="","",IF(GO27="-","-",IF(UPPER(GO27)="AB","+",VLOOKUP(GO27,'විෂය තොරතුරු'!$P$24:$Q$28,2))))</f>
        <v>-</v>
      </c>
      <c r="IA27" s="168" t="str">
        <f aca="false">IF(GP27="","",IF(GP27="-","-",IF(UPPER(GP27)="AB","+",VLOOKUP(GP27,'විෂය තොරතුරු'!$P$24:$Q$28,2))))</f>
        <v>-</v>
      </c>
      <c r="IB27" s="168" t="str">
        <f aca="false">IF(GQ27="","",IF(GQ27="-","-",IF(UPPER(GQ27)="AB","+",VLOOKUP(GQ27,'විෂය තොරතුරු'!$P$24:$Q$28,2))))</f>
        <v/>
      </c>
      <c r="IC27" s="168" t="str">
        <f aca="false">IF(GR27="","",IF(GR27="-","-",IF(UPPER(GR27)="AB","+",VLOOKUP(GR27,'විෂය තොරතුරු'!$P$24:$Q$28,2))))</f>
        <v>-</v>
      </c>
      <c r="ID27" s="168" t="str">
        <f aca="false">IF(GS27="","",IF(GS27="-","-",IF(UPPER(GS27)="AB","+",VLOOKUP(GS27,'විෂය තොරතුරු'!$P$24:$Q$28,2))))</f>
        <v/>
      </c>
      <c r="IE27" s="168" t="str">
        <f aca="false">IF(GT27="","",IF(GT27="-","-",IF(UPPER(GT27)="AB","+",VLOOKUP(GT27,'විෂය තොරතුරු'!$P$24:$Q$28,2))))</f>
        <v/>
      </c>
      <c r="IF27" s="168" t="str">
        <f aca="false">IF(GU27="","",IF(GU27="-","-",IF(UPPER(GU27)="AB","+",VLOOKUP(GU27,'විෂය තොරතුරු'!$P$24:$Q$28,2))))</f>
        <v/>
      </c>
      <c r="IG27" s="169" t="str">
        <f aca="false">IF(GV27="","",IF(GV27="-","-",IF(UPPER(GV27)="AB","+",VLOOKUP(GV27,'විෂය තොරතුරු'!$P$24:$Q$28,2))))</f>
        <v/>
      </c>
      <c r="IH27" s="171" t="n">
        <f aca="false">IF($FL27="","",COUNTIF($GZ27:$IG27,"A"))</f>
        <v>0</v>
      </c>
      <c r="II27" s="171" t="n">
        <f aca="false">IF($FL27="","",COUNTIF($GZ27:$IG27,"B"))</f>
        <v>0</v>
      </c>
      <c r="IJ27" s="171" t="n">
        <f aca="false">IF($FL27="","",COUNTIF($GZ27:$IG27,"C"))</f>
        <v>1</v>
      </c>
      <c r="IK27" s="171" t="n">
        <f aca="false">IF($FL27="","",COUNTIF($GZ27:$IG27,"S"))</f>
        <v>0</v>
      </c>
      <c r="IL27" s="171" t="n">
        <f aca="false">IF($FL27="","",COUNTIF($GZ27:$IG27,"W"))</f>
        <v>7</v>
      </c>
      <c r="IM27" s="171" t="n">
        <f aca="false">IF(FL27="","",SUM(IH27:IK27))</f>
        <v>1</v>
      </c>
      <c r="IN27" s="169" t="n">
        <f aca="false">IF(FL27="","",SUM(IH27:IJ27))</f>
        <v>1</v>
      </c>
      <c r="IO27" s="172" t="str">
        <f aca="false">IF(FL27="","",IF(AND(IM27&gt;=6,IN27&gt;=3,OR(FO27&gt;=35,FP27&gt;=35),FV27&gt;=35),"6/3 සමත්",IF(AND(IM27&gt;=5,IN27&gt;=3,OR(FO27&gt;=35,FP27&gt;=35,FV27&gt;=35)),"5/3 සමත්",IF(AND(IM27&gt;=4,IN27&gt;=1,OR(FO27&gt;=20,FP27&gt;=20,FV27&gt;=20)),"සමත් කළ හැකි",IF(IL27=9,"W9","අසමත් ?")))))</f>
        <v>අසමත් ?</v>
      </c>
    </row>
    <row r="28" customFormat="false" ht="13.8" hidden="false" customHeight="false" outlineLevel="0" collapsed="false">
      <c r="A28" s="160" t="n">
        <v>14</v>
      </c>
      <c r="B28" s="161"/>
      <c r="C28" s="161"/>
      <c r="D28" s="162"/>
      <c r="E28" s="163"/>
      <c r="F28" s="164"/>
      <c r="G28" s="163"/>
      <c r="H28" s="165"/>
      <c r="I28" s="165"/>
      <c r="J28" s="164"/>
      <c r="K28" s="163"/>
      <c r="L28" s="165"/>
      <c r="M28" s="165"/>
      <c r="N28" s="164"/>
      <c r="O28" s="163"/>
      <c r="P28" s="165"/>
      <c r="Q28" s="165"/>
      <c r="R28" s="165"/>
      <c r="S28" s="165"/>
      <c r="T28" s="165"/>
      <c r="U28" s="165"/>
      <c r="V28" s="164"/>
      <c r="W28" s="163"/>
      <c r="X28" s="165"/>
      <c r="Y28" s="165"/>
      <c r="Z28" s="165"/>
      <c r="AA28" s="165"/>
      <c r="AB28" s="165"/>
      <c r="AC28" s="165"/>
      <c r="AD28" s="164"/>
      <c r="AE28" s="163"/>
      <c r="AF28" s="165"/>
      <c r="AG28" s="165"/>
      <c r="AH28" s="165"/>
      <c r="AI28" s="165"/>
      <c r="AJ28" s="165"/>
      <c r="AK28" s="165"/>
      <c r="AL28" s="166"/>
      <c r="AM28" s="167" t="str">
        <f aca="false">IF(B28="","",SUM(E28:AL28))</f>
        <v/>
      </c>
      <c r="AN28" s="168" t="str">
        <f aca="false">IF(B28="","",AM28/9)</f>
        <v/>
      </c>
      <c r="AO28" s="169" t="str">
        <f aca="false">IF(B28="","",IF(AM28=0,"-",RANK(AM28,$AM$15:$AM$64,0)))</f>
        <v/>
      </c>
      <c r="AP28" s="167" t="str">
        <f aca="false">IF(E28="","",IF(E28="-","-",IF(UPPER(E28)="AB","+",VLOOKUP(E28,'විෂය තොරතුරු'!$P$24:$Q$28,2))))</f>
        <v/>
      </c>
      <c r="AQ28" s="168" t="str">
        <f aca="false">IF(F28="","",IF(F28="-","-",IF(UPPER(F28)="AB","+",VLOOKUP(F28,'විෂය තොරතුරු'!$P$24:$Q$28,2))))</f>
        <v/>
      </c>
      <c r="AR28" s="168" t="str">
        <f aca="false">IF(G28="","",IF(G28="-","-",IF(UPPER(G28)="AB","+",VLOOKUP(G28,'විෂය තොරතුරු'!$P$24:$Q$28,2))))</f>
        <v/>
      </c>
      <c r="AS28" s="168" t="str">
        <f aca="false">IF(H28="","",IF(H28="-","-",IF(UPPER(H28)="AB","+",VLOOKUP(H28,'විෂය තොරතුරු'!$P$24:$Q$28,2))))</f>
        <v/>
      </c>
      <c r="AT28" s="168" t="str">
        <f aca="false">IF(I28="","",IF(I28="-","-",IF(UPPER(I28)="AB","+",VLOOKUP(I28,'විෂය තොරතුරු'!$P$24:$Q$28,2))))</f>
        <v/>
      </c>
      <c r="AU28" s="170" t="str">
        <f aca="false">IF(J28="","",IF(J28="-","-",IF(UPPER(J28)="AB","+",VLOOKUP(J28,'විෂය තොරතුරු'!$P$24:$Q$28,2))))</f>
        <v/>
      </c>
      <c r="AV28" s="171" t="str">
        <f aca="false">IF(K28="","",IF(K28="-","-",IF(UPPER(K28)="AB","+",VLOOKUP(K28,'විෂය තොරතුරු'!$P$24:$Q$28,2))))</f>
        <v/>
      </c>
      <c r="AW28" s="168" t="str">
        <f aca="false">IF(L28="","",IF(L28="-","-",IF(UPPER(L28)="AB","+",VLOOKUP(L28,'විෂය තොරතුරු'!$P$24:$Q$28,2))))</f>
        <v/>
      </c>
      <c r="AX28" s="168" t="str">
        <f aca="false">IF(M28="","",IF(M28="-","-",IF(UPPER(M28)="AB","+",VLOOKUP(M28,'විෂය තොරතුරු'!$P$24:$Q$28,2))))</f>
        <v/>
      </c>
      <c r="AY28" s="169" t="str">
        <f aca="false">IF(N28="","",IF(N28="-","-",IF(UPPER(N28)="AB","+",VLOOKUP(N28,'විෂය තොරතුරු'!$P$24:$Q$28,2))))</f>
        <v/>
      </c>
      <c r="AZ28" s="168" t="str">
        <f aca="false">IF(O28="","",IF(O28="-","-",IF(UPPER(O28)="AB","+",VLOOKUP(O28,'විෂය තොරතුරු'!$P$24:$Q$28,2))))</f>
        <v/>
      </c>
      <c r="BA28" s="168" t="str">
        <f aca="false">IF(P28="","",IF(P28="-","-",IF(UPPER(P28)="AB","+",VLOOKUP(P28,'විෂය තොරතුරු'!$P$24:$Q$28,2))))</f>
        <v/>
      </c>
      <c r="BB28" s="168" t="str">
        <f aca="false">IF(Q28="","",IF(Q28="-","-",IF(UPPER(Q28)="AB","+",VLOOKUP(Q28,'විෂය තොරතුරු'!$P$24:$Q$28,2))))</f>
        <v/>
      </c>
      <c r="BC28" s="168" t="str">
        <f aca="false">IF(R28="","",IF(R28="-","-",IF(UPPER(R28)="AB","+",VLOOKUP(R28,'විෂය තොරතුරු'!$P$24:$Q$28,2))))</f>
        <v/>
      </c>
      <c r="BD28" s="168" t="str">
        <f aca="false">IF(S28="","",IF(S28="-","-",IF(UPPER(S28)="AB","+",VLOOKUP(S28,'විෂය තොරතුරු'!$P$24:$Q$28,2))))</f>
        <v/>
      </c>
      <c r="BE28" s="168" t="str">
        <f aca="false">IF(T28="","",IF(T28="-","-",IF(UPPER(T28)="AB","+",VLOOKUP(T28,'විෂය තොරතුරු'!$P$24:$Q$28,2))))</f>
        <v/>
      </c>
      <c r="BF28" s="168" t="str">
        <f aca="false">IF(U28="","",IF(U28="-","-",IF(UPPER(U28)="AB","+",VLOOKUP(U28,'විෂය තොරතුරු'!$P$24:$Q$28,2))))</f>
        <v/>
      </c>
      <c r="BG28" s="170" t="str">
        <f aca="false">IF(V28="","",IF(V28="-","-",IF(UPPER(V28)="AB","+",VLOOKUP(V28,'විෂය තොරතුරු'!$P$24:$Q$28,2))))</f>
        <v/>
      </c>
      <c r="BH28" s="171" t="str">
        <f aca="false">IF(W28="","",IF(W28="-","-",IF(UPPER(W28)="AB","+",VLOOKUP(W28,'විෂය තොරතුරු'!$P$24:$Q$28,2))))</f>
        <v/>
      </c>
      <c r="BI28" s="168" t="str">
        <f aca="false">IF(X28="","",IF(X28="-","-",IF(UPPER(X28)="AB","+",VLOOKUP(X28,'විෂය තොරතුරු'!$P$24:$Q$28,2))))</f>
        <v/>
      </c>
      <c r="BJ28" s="168" t="str">
        <f aca="false">IF(Y28="","",IF(Y28="-","-",IF(UPPER(Y28)="AB","+",VLOOKUP(Y28,'විෂය තොරතුරු'!$P$24:$Q$28,2))))</f>
        <v/>
      </c>
      <c r="BK28" s="168" t="str">
        <f aca="false">IF(Z28="","",IF(Z28="-","-",IF(UPPER(Z28)="AB","+",VLOOKUP(Z28,'විෂය තොරතුරු'!$P$24:$Q$28,2))))</f>
        <v/>
      </c>
      <c r="BL28" s="168" t="str">
        <f aca="false">IF(AA28="","",IF(AA28="-","-",IF(UPPER(AA28)="AB","+",VLOOKUP(AA28,'විෂය තොරතුරු'!$P$24:$Q$28,2))))</f>
        <v/>
      </c>
      <c r="BM28" s="168" t="str">
        <f aca="false">IF(AB28="","",IF(AB28="-","-",IF(UPPER(AB28)="AB","+",VLOOKUP(AB28,'විෂය තොරතුරු'!$P$24:$Q$28,2))))</f>
        <v/>
      </c>
      <c r="BN28" s="168" t="str">
        <f aca="false">IF(AC28="","",IF(AC28="-","-",IF(UPPER(AC28)="AB","+",VLOOKUP(AC28,'විෂය තොරතුරු'!$P$24:$Q$28,2))))</f>
        <v/>
      </c>
      <c r="BO28" s="169" t="str">
        <f aca="false">IF(AD28="","",IF(AD28="-","-",IF(UPPER(AD28)="AB","+",VLOOKUP(AD28,'විෂය තොරතුරු'!$P$24:$Q$28,2))))</f>
        <v/>
      </c>
      <c r="BP28" s="171" t="str">
        <f aca="false">IF(AE28="","",IF(AE28="-","-",IF(UPPER(AE28)="AB","+",VLOOKUP(AE28,'විෂය තොරතුරු'!$P$24:$Q$28,2))))</f>
        <v/>
      </c>
      <c r="BQ28" s="168" t="str">
        <f aca="false">IF(AF28="","",IF(AF28="-","-",IF(UPPER(AF28)="AB","+",VLOOKUP(AF28,'විෂය තොරතුරු'!$P$24:$Q$28,2))))</f>
        <v/>
      </c>
      <c r="BR28" s="168" t="str">
        <f aca="false">IF(AG28="","",IF(AG28="-","-",IF(UPPER(AG28)="AB","+",VLOOKUP(AG28,'විෂය තොරතුරු'!$P$24:$Q$28,2))))</f>
        <v/>
      </c>
      <c r="BS28" s="168" t="str">
        <f aca="false">IF(AH28="","",IF(AH28="-","-",IF(UPPER(AH28)="AB","+",VLOOKUP(AH28,'විෂය තොරතුරු'!$P$24:$Q$28,2))))</f>
        <v/>
      </c>
      <c r="BT28" s="168" t="str">
        <f aca="false">IF(AI28="","",IF(AI28="-","-",IF(UPPER(AI28)="AB","+",VLOOKUP(AI28,'විෂය තොරතුරු'!$P$24:$Q$28,2))))</f>
        <v/>
      </c>
      <c r="BU28" s="168" t="str">
        <f aca="false">IF(AJ28="","",IF(AJ28="-","-",IF(UPPER(AJ28)="AB","+",VLOOKUP(AJ28,'විෂය තොරතුරු'!$P$24:$Q$28,2))))</f>
        <v/>
      </c>
      <c r="BV28" s="168" t="str">
        <f aca="false">IF(AK28="","",IF(AK28="-","-",IF(UPPER(AK28)="AB","+",VLOOKUP(AK28,'විෂය තොරතුරු'!$P$24:$Q$28,2))))</f>
        <v/>
      </c>
      <c r="BW28" s="169" t="str">
        <f aca="false">IF(AL28="","",IF(AL28="-","-",IF(UPPER(AL28)="AB","+",VLOOKUP(AL28,'විෂය තොරතුරු'!$P$24:$Q$28,2))))</f>
        <v/>
      </c>
      <c r="BX28" s="171" t="str">
        <f aca="false">IF($B28="","",COUNTIF($AP28:$BW28,"A"))</f>
        <v/>
      </c>
      <c r="BY28" s="168" t="str">
        <f aca="false">IF($B28="","",COUNTIF($AP28:$BW28,"B"))</f>
        <v/>
      </c>
      <c r="BZ28" s="168" t="str">
        <f aca="false">IF($B28="","",COUNTIF($AP28:$BW28,"C"))</f>
        <v/>
      </c>
      <c r="CA28" s="168" t="str">
        <f aca="false">IF($B28="","",COUNTIF($AP28:$BW28,"S"))</f>
        <v/>
      </c>
      <c r="CB28" s="169" t="str">
        <f aca="false">IF($B28="","",COUNTIF($AP28:$BW28,"W"))</f>
        <v/>
      </c>
      <c r="CC28" s="171" t="str">
        <f aca="false">IF(B28="","",SUM(BX28:CA28))</f>
        <v/>
      </c>
      <c r="CD28" s="169" t="str">
        <f aca="false">IF(B28="","",SUM(BX28:BZ28))</f>
        <v/>
      </c>
      <c r="CE28" s="172" t="str">
        <f aca="false">IF(B28="","",IF(AND(CC28&gt;=6,CD28&gt;=3,OR(E28&gt;=35,F28&gt;=35),L28&gt;=35),"6/3 සමත්",IF(AND(CC28&gt;=5,CD28&gt;=3,OR(E28&gt;=35,F28&gt;=35,L28&gt;=35)),"5/3 සමත්",IF(AND(CC28&gt;=4,CD28&gt;=1,OR(E28&gt;=20,F28&gt;=20,L28&gt;=20)),"සමත් කළ හැකි",IF(CB28=9,"W9","අසමත් ?")))))</f>
        <v/>
      </c>
      <c r="FK28" s="173" t="n">
        <v>14</v>
      </c>
      <c r="FL28" s="161" t="s">
        <v>58</v>
      </c>
      <c r="FM28" s="161"/>
      <c r="FN28" s="161" t="str">
        <f aca="false">IF(FM28="","-",(FM28/$M$95)*100)</f>
        <v>-</v>
      </c>
      <c r="FO28" s="165" t="n">
        <v>27</v>
      </c>
      <c r="FP28" s="165"/>
      <c r="FQ28" s="165" t="n">
        <v>30</v>
      </c>
      <c r="FR28" s="165" t="s">
        <v>18</v>
      </c>
      <c r="FS28" s="165"/>
      <c r="FT28" s="165"/>
      <c r="FU28" s="165" t="n">
        <v>10</v>
      </c>
      <c r="FV28" s="165" t="n">
        <v>17</v>
      </c>
      <c r="FW28" s="165" t="n">
        <v>12</v>
      </c>
      <c r="FX28" s="165" t="n">
        <v>22</v>
      </c>
      <c r="FY28" s="165" t="s">
        <v>18</v>
      </c>
      <c r="FZ28" s="165" t="s">
        <v>18</v>
      </c>
      <c r="GA28" s="165" t="n">
        <v>19</v>
      </c>
      <c r="GB28" s="165"/>
      <c r="GC28" s="165"/>
      <c r="GD28" s="165"/>
      <c r="GE28" s="165"/>
      <c r="GF28" s="165"/>
      <c r="GG28" s="165" t="s">
        <v>18</v>
      </c>
      <c r="GH28" s="165" t="n">
        <v>43</v>
      </c>
      <c r="GI28" s="165" t="s">
        <v>18</v>
      </c>
      <c r="GJ28" s="165"/>
      <c r="GK28" s="165"/>
      <c r="GL28" s="165" t="s">
        <v>18</v>
      </c>
      <c r="GM28" s="165"/>
      <c r="GN28" s="165"/>
      <c r="GO28" s="165" t="s">
        <v>18</v>
      </c>
      <c r="GP28" s="165" t="n">
        <v>27</v>
      </c>
      <c r="GQ28" s="165"/>
      <c r="GR28" s="165" t="s">
        <v>18</v>
      </c>
      <c r="GS28" s="165"/>
      <c r="GT28" s="165"/>
      <c r="GU28" s="165"/>
      <c r="GV28" s="174"/>
      <c r="GW28" s="167" t="n">
        <f aca="false">IF(FL28="","",SUM(FO28:GV28))</f>
        <v>207</v>
      </c>
      <c r="GX28" s="168" t="n">
        <f aca="false">IF(FL28="","",GW28/9)</f>
        <v>23</v>
      </c>
      <c r="GY28" s="169" t="n">
        <f aca="false">IF(FL28="","",IF(GW28=0,"-",RANK(GW28,$GW$15:$GW$64,0)))</f>
        <v>25</v>
      </c>
      <c r="GZ28" s="167" t="str">
        <f aca="false">IF(FO28="","",IF(FO28="-","-",IF(UPPER(FO28)="AB","+",VLOOKUP(FO28,'විෂය තොරතුරු'!$P$24:$Q$28,2))))</f>
        <v>W</v>
      </c>
      <c r="HA28" s="168" t="str">
        <f aca="false">IF(FP28="","",IF(FP28="-","-",IF(UPPER(FP28)="AB","+",VLOOKUP(FP28,'විෂය තොරතුරු'!$P$24:$Q$28,2))))</f>
        <v/>
      </c>
      <c r="HB28" s="168" t="str">
        <f aca="false">IF(FQ28="","",IF(FQ28="-","-",IF(UPPER(FQ28)="AB","+",VLOOKUP(FQ28,'විෂය තොරතුරු'!$P$24:$Q$28,2))))</f>
        <v>W</v>
      </c>
      <c r="HC28" s="168" t="str">
        <f aca="false">IF(FR28="","",IF(FR28="-","-",IF(UPPER(FR28)="AB","+",VLOOKUP(FR28,'විෂය තොරතුරු'!$P$24:$Q$28,2))))</f>
        <v>-</v>
      </c>
      <c r="HD28" s="168" t="str">
        <f aca="false">IF(FS28="","",IF(FS28="-","-",IF(UPPER(FS28)="AB","+",VLOOKUP(FS28,'විෂය තොරතුරු'!$P$24:$Q$28,2))))</f>
        <v/>
      </c>
      <c r="HE28" s="170" t="str">
        <f aca="false">IF(FT28="","",IF(FT28="-","-",IF(UPPER(FT28)="AB","+",VLOOKUP(FT28,'විෂය තොරතුරු'!$P$24:$Q$28,2))))</f>
        <v/>
      </c>
      <c r="HF28" s="171" t="str">
        <f aca="false">IF(FU28="","",IF(FU28="-","-",IF(UPPER(FU28)="AB","+",VLOOKUP(FU28,'විෂය තොරතුරු'!$P$24:$Q$28,2))))</f>
        <v>W</v>
      </c>
      <c r="HG28" s="168" t="str">
        <f aca="false">IF(FV28="","",IF(FV28="-","-",IF(UPPER(FV28)="AB","+",VLOOKUP(FV28,'විෂය තොරතුරු'!$P$24:$Q$28,2))))</f>
        <v>W</v>
      </c>
      <c r="HH28" s="168" t="str">
        <f aca="false">IF(FW28="","",IF(FW28="-","-",IF(UPPER(FW28)="AB","+",VLOOKUP(FW28,'විෂය තොරතුරු'!$P$24:$Q$28,2))))</f>
        <v>W</v>
      </c>
      <c r="HI28" s="169" t="str">
        <f aca="false">IF(FX28="","",IF(FX28="-","-",IF(UPPER(FX28)="AB","+",VLOOKUP(FX28,'විෂය තොරතුරු'!$P$24:$Q$28,2))))</f>
        <v>W</v>
      </c>
      <c r="HJ28" s="167" t="str">
        <f aca="false">IF(FY28="","",IF(FY28="-","-",IF(UPPER(FY28)="AB","+",VLOOKUP(FY28,'විෂය තොරතුරු'!$P$24:$Q$28,2))))</f>
        <v>-</v>
      </c>
      <c r="HK28" s="168" t="str">
        <f aca="false">IF(FZ28="","",IF(FZ28="-","-",IF(UPPER(FZ28)="AB","+",VLOOKUP(FZ28,'විෂය තොරතුරු'!$P$24:$Q$28,2))))</f>
        <v>-</v>
      </c>
      <c r="HL28" s="168" t="str">
        <f aca="false">IF(GA28="","",IF(GA28="-","-",IF(UPPER(GA28)="AB","+",VLOOKUP(GA28,'විෂය තොරතුරු'!$P$24:$Q$28,2))))</f>
        <v>W</v>
      </c>
      <c r="HM28" s="168" t="str">
        <f aca="false">IF(GB28="","",IF(GB28="-","-",IF(UPPER(GB28)="AB","+",VLOOKUP(GB28,'විෂය තොරතුරු'!$P$24:$Q$28,2))))</f>
        <v/>
      </c>
      <c r="HN28" s="168" t="str">
        <f aca="false">IF(GC28="","",IF(GC28="-","-",IF(UPPER(GC28)="AB","+",VLOOKUP(GC28,'විෂය තොරතුරු'!$P$24:$Q$28,2))))</f>
        <v/>
      </c>
      <c r="HO28" s="168" t="str">
        <f aca="false">IF(GD28="","",IF(GD28="-","-",IF(UPPER(GD28)="AB","+",VLOOKUP(GD28,'විෂය තොරතුරු'!$P$24:$Q$28,2))))</f>
        <v/>
      </c>
      <c r="HP28" s="168" t="str">
        <f aca="false">IF(GE28="","",IF(GE28="-","-",IF(UPPER(GE28)="AB","+",VLOOKUP(GE28,'විෂය තොරතුරු'!$P$24:$Q$28,2))))</f>
        <v/>
      </c>
      <c r="HQ28" s="170" t="str">
        <f aca="false">IF(GF28="","",IF(GF28="-","-",IF(UPPER(GF28)="AB","+",VLOOKUP(GF28,'විෂය තොරතුරු'!$P$24:$Q$28,2))))</f>
        <v/>
      </c>
      <c r="HR28" s="171" t="str">
        <f aca="false">IF(GG28="","",IF(GG28="-","-",IF(UPPER(GG28)="AB","+",VLOOKUP(GG28,'විෂය තොරතුරු'!$P$24:$Q$28,2))))</f>
        <v>-</v>
      </c>
      <c r="HS28" s="168" t="str">
        <f aca="false">IF(GH28="","",IF(GH28="-","-",IF(UPPER(GH28)="AB","+",VLOOKUP(GH28,'විෂය තොරතුරු'!$P$24:$Q$28,2))))</f>
        <v>S</v>
      </c>
      <c r="HT28" s="168" t="str">
        <f aca="false">IF(GI28="","",IF(GI28="-","-",IF(UPPER(GI28)="AB","+",VLOOKUP(GI28,'විෂය තොරතුරු'!$P$24:$Q$28,2))))</f>
        <v>-</v>
      </c>
      <c r="HU28" s="168" t="str">
        <f aca="false">IF(GJ28="","",IF(GJ28="-","-",IF(UPPER(GJ28)="AB","+",VLOOKUP(GJ28,'විෂය තොරතුරු'!$P$24:$Q$28,2))))</f>
        <v/>
      </c>
      <c r="HV28" s="168" t="str">
        <f aca="false">IF(GK28="","",IF(GK28="-","-",IF(UPPER(GK28)="AB","+",VLOOKUP(GK28,'විෂය තොරතුරු'!$P$24:$Q$28,2))))</f>
        <v/>
      </c>
      <c r="HW28" s="168" t="str">
        <f aca="false">IF(GL28="","",IF(GL28="-","-",IF(UPPER(GL28)="AB","+",VLOOKUP(GL28,'විෂය තොරතුරු'!$P$24:$Q$28,2))))</f>
        <v>-</v>
      </c>
      <c r="HX28" s="168" t="str">
        <f aca="false">IF(GM28="","",IF(GM28="-","-",IF(UPPER(GM28)="AB","+",VLOOKUP(GM28,'විෂය තොරතුරු'!$P$24:$Q$28,2))))</f>
        <v/>
      </c>
      <c r="HY28" s="169" t="str">
        <f aca="false">IF(GN28="","",IF(GN28="-","-",IF(UPPER(GN28)="AB","+",VLOOKUP(GN28,'විෂය තොරතුරු'!$P$24:$Q$28,2))))</f>
        <v/>
      </c>
      <c r="HZ28" s="171" t="str">
        <f aca="false">IF(GO28="","",IF(GO28="-","-",IF(UPPER(GO28)="AB","+",VLOOKUP(GO28,'විෂය තොරතුරු'!$P$24:$Q$28,2))))</f>
        <v>-</v>
      </c>
      <c r="IA28" s="168" t="str">
        <f aca="false">IF(GP28="","",IF(GP28="-","-",IF(UPPER(GP28)="AB","+",VLOOKUP(GP28,'විෂය තොරතුරු'!$P$24:$Q$28,2))))</f>
        <v>W</v>
      </c>
      <c r="IB28" s="168" t="str">
        <f aca="false">IF(GQ28="","",IF(GQ28="-","-",IF(UPPER(GQ28)="AB","+",VLOOKUP(GQ28,'විෂය තොරතුරු'!$P$24:$Q$28,2))))</f>
        <v/>
      </c>
      <c r="IC28" s="168" t="str">
        <f aca="false">IF(GR28="","",IF(GR28="-","-",IF(UPPER(GR28)="AB","+",VLOOKUP(GR28,'විෂය තොරතුරු'!$P$24:$Q$28,2))))</f>
        <v>-</v>
      </c>
      <c r="ID28" s="168" t="str">
        <f aca="false">IF(GS28="","",IF(GS28="-","-",IF(UPPER(GS28)="AB","+",VLOOKUP(GS28,'විෂය තොරතුරු'!$P$24:$Q$28,2))))</f>
        <v/>
      </c>
      <c r="IE28" s="168" t="str">
        <f aca="false">IF(GT28="","",IF(GT28="-","-",IF(UPPER(GT28)="AB","+",VLOOKUP(GT28,'විෂය තොරතුරු'!$P$24:$Q$28,2))))</f>
        <v/>
      </c>
      <c r="IF28" s="168" t="str">
        <f aca="false">IF(GU28="","",IF(GU28="-","-",IF(UPPER(GU28)="AB","+",VLOOKUP(GU28,'විෂය තොරතුරු'!$P$24:$Q$28,2))))</f>
        <v/>
      </c>
      <c r="IG28" s="169" t="str">
        <f aca="false">IF(GV28="","",IF(GV28="-","-",IF(UPPER(GV28)="AB","+",VLOOKUP(GV28,'විෂය තොරතුරු'!$P$24:$Q$28,2))))</f>
        <v/>
      </c>
      <c r="IH28" s="171" t="n">
        <f aca="false">IF($FL28="","",COUNTIF($GZ28:$IG28,"A"))</f>
        <v>0</v>
      </c>
      <c r="II28" s="171" t="n">
        <f aca="false">IF($FL28="","",COUNTIF($GZ28:$IG28,"B"))</f>
        <v>0</v>
      </c>
      <c r="IJ28" s="171" t="n">
        <f aca="false">IF($FL28="","",COUNTIF($GZ28:$IG28,"C"))</f>
        <v>0</v>
      </c>
      <c r="IK28" s="171" t="n">
        <f aca="false">IF($FL28="","",COUNTIF($GZ28:$IG28,"S"))</f>
        <v>1</v>
      </c>
      <c r="IL28" s="171" t="n">
        <f aca="false">IF($FL28="","",COUNTIF($GZ28:$IG28,"W"))</f>
        <v>8</v>
      </c>
      <c r="IM28" s="171" t="n">
        <f aca="false">IF(FL28="","",SUM(IH28:IK28))</f>
        <v>1</v>
      </c>
      <c r="IN28" s="169" t="n">
        <f aca="false">IF(FL28="","",SUM(IH28:IJ28))</f>
        <v>0</v>
      </c>
      <c r="IO28" s="172" t="str">
        <f aca="false">IF(FL28="","",IF(AND(IM28&gt;=6,IN28&gt;=3,OR(FO28&gt;=35,FP28&gt;=35),FV28&gt;=35),"6/3 සමත්",IF(AND(IM28&gt;=5,IN28&gt;=3,OR(FO28&gt;=35,FP28&gt;=35,FV28&gt;=35)),"5/3 සමත්",IF(AND(IM28&gt;=4,IN28&gt;=1,OR(FO28&gt;=20,FP28&gt;=20,FV28&gt;=20)),"සමත් කළ හැකි",IF(IL28=9,"W9","අසමත් ?")))))</f>
        <v>අසමත් ?</v>
      </c>
    </row>
    <row r="29" customFormat="false" ht="13.8" hidden="false" customHeight="false" outlineLevel="0" collapsed="false">
      <c r="A29" s="160" t="n">
        <v>15</v>
      </c>
      <c r="B29" s="161"/>
      <c r="C29" s="161"/>
      <c r="D29" s="162"/>
      <c r="E29" s="163"/>
      <c r="F29" s="164"/>
      <c r="G29" s="163"/>
      <c r="H29" s="165"/>
      <c r="I29" s="165"/>
      <c r="J29" s="164"/>
      <c r="K29" s="163"/>
      <c r="L29" s="165"/>
      <c r="M29" s="165"/>
      <c r="N29" s="164"/>
      <c r="O29" s="163"/>
      <c r="P29" s="165"/>
      <c r="Q29" s="165"/>
      <c r="R29" s="165"/>
      <c r="S29" s="165"/>
      <c r="T29" s="165"/>
      <c r="U29" s="165"/>
      <c r="V29" s="164"/>
      <c r="W29" s="163"/>
      <c r="X29" s="165"/>
      <c r="Y29" s="165"/>
      <c r="Z29" s="165"/>
      <c r="AA29" s="165"/>
      <c r="AB29" s="165"/>
      <c r="AC29" s="165"/>
      <c r="AD29" s="164"/>
      <c r="AE29" s="163"/>
      <c r="AF29" s="165"/>
      <c r="AG29" s="165"/>
      <c r="AH29" s="165"/>
      <c r="AI29" s="165"/>
      <c r="AJ29" s="165"/>
      <c r="AK29" s="165"/>
      <c r="AL29" s="166"/>
      <c r="AM29" s="167" t="str">
        <f aca="false">IF(B29="","",SUM(E29:AL29))</f>
        <v/>
      </c>
      <c r="AN29" s="168" t="str">
        <f aca="false">IF(B29="","",AM29/9)</f>
        <v/>
      </c>
      <c r="AO29" s="169" t="str">
        <f aca="false">IF(B29="","",IF(AM29=0,"-",RANK(AM29,$AM$15:$AM$64,0)))</f>
        <v/>
      </c>
      <c r="AP29" s="167" t="str">
        <f aca="false">IF(E29="","",IF(E29="-","-",IF(UPPER(E29)="AB","+",VLOOKUP(E29,'විෂය තොරතුරු'!$P$24:$Q$28,2))))</f>
        <v/>
      </c>
      <c r="AQ29" s="168" t="str">
        <f aca="false">IF(F29="","",IF(F29="-","-",IF(UPPER(F29)="AB","+",VLOOKUP(F29,'විෂය තොරතුරු'!$P$24:$Q$28,2))))</f>
        <v/>
      </c>
      <c r="AR29" s="168" t="str">
        <f aca="false">IF(G29="","",IF(G29="-","-",IF(UPPER(G29)="AB","+",VLOOKUP(G29,'විෂය තොරතුරු'!$P$24:$Q$28,2))))</f>
        <v/>
      </c>
      <c r="AS29" s="168" t="str">
        <f aca="false">IF(H29="","",IF(H29="-","-",IF(UPPER(H29)="AB","+",VLOOKUP(H29,'විෂය තොරතුරු'!$P$24:$Q$28,2))))</f>
        <v/>
      </c>
      <c r="AT29" s="168" t="str">
        <f aca="false">IF(I29="","",IF(I29="-","-",IF(UPPER(I29)="AB","+",VLOOKUP(I29,'විෂය තොරතුරු'!$P$24:$Q$28,2))))</f>
        <v/>
      </c>
      <c r="AU29" s="170" t="str">
        <f aca="false">IF(J29="","",IF(J29="-","-",IF(UPPER(J29)="AB","+",VLOOKUP(J29,'විෂය තොරතුරු'!$P$24:$Q$28,2))))</f>
        <v/>
      </c>
      <c r="AV29" s="171" t="str">
        <f aca="false">IF(K29="","",IF(K29="-","-",IF(UPPER(K29)="AB","+",VLOOKUP(K29,'විෂය තොරතුරු'!$P$24:$Q$28,2))))</f>
        <v/>
      </c>
      <c r="AW29" s="168" t="str">
        <f aca="false">IF(L29="","",IF(L29="-","-",IF(UPPER(L29)="AB","+",VLOOKUP(L29,'විෂය තොරතුරු'!$P$24:$Q$28,2))))</f>
        <v/>
      </c>
      <c r="AX29" s="168" t="str">
        <f aca="false">IF(M29="","",IF(M29="-","-",IF(UPPER(M29)="AB","+",VLOOKUP(M29,'විෂය තොරතුරු'!$P$24:$Q$28,2))))</f>
        <v/>
      </c>
      <c r="AY29" s="169" t="str">
        <f aca="false">IF(N29="","",IF(N29="-","-",IF(UPPER(N29)="AB","+",VLOOKUP(N29,'විෂය තොරතුරු'!$P$24:$Q$28,2))))</f>
        <v/>
      </c>
      <c r="AZ29" s="168" t="str">
        <f aca="false">IF(O29="","",IF(O29="-","-",IF(UPPER(O29)="AB","+",VLOOKUP(O29,'විෂය තොරතුරු'!$P$24:$Q$28,2))))</f>
        <v/>
      </c>
      <c r="BA29" s="168" t="str">
        <f aca="false">IF(P29="","",IF(P29="-","-",IF(UPPER(P29)="AB","+",VLOOKUP(P29,'විෂය තොරතුරු'!$P$24:$Q$28,2))))</f>
        <v/>
      </c>
      <c r="BB29" s="168" t="str">
        <f aca="false">IF(Q29="","",IF(Q29="-","-",IF(UPPER(Q29)="AB","+",VLOOKUP(Q29,'විෂය තොරතුරු'!$P$24:$Q$28,2))))</f>
        <v/>
      </c>
      <c r="BC29" s="168" t="str">
        <f aca="false">IF(R29="","",IF(R29="-","-",IF(UPPER(R29)="AB","+",VLOOKUP(R29,'විෂය තොරතුරු'!$P$24:$Q$28,2))))</f>
        <v/>
      </c>
      <c r="BD29" s="168" t="str">
        <f aca="false">IF(S29="","",IF(S29="-","-",IF(UPPER(S29)="AB","+",VLOOKUP(S29,'විෂය තොරතුරු'!$P$24:$Q$28,2))))</f>
        <v/>
      </c>
      <c r="BE29" s="168" t="str">
        <f aca="false">IF(T29="","",IF(T29="-","-",IF(UPPER(T29)="AB","+",VLOOKUP(T29,'විෂය තොරතුරු'!$P$24:$Q$28,2))))</f>
        <v/>
      </c>
      <c r="BF29" s="168" t="str">
        <f aca="false">IF(U29="","",IF(U29="-","-",IF(UPPER(U29)="AB","+",VLOOKUP(U29,'විෂය තොරතුරු'!$P$24:$Q$28,2))))</f>
        <v/>
      </c>
      <c r="BG29" s="170" t="str">
        <f aca="false">IF(V29="","",IF(V29="-","-",IF(UPPER(V29)="AB","+",VLOOKUP(V29,'විෂය තොරතුරු'!$P$24:$Q$28,2))))</f>
        <v/>
      </c>
      <c r="BH29" s="171" t="str">
        <f aca="false">IF(W29="","",IF(W29="-","-",IF(UPPER(W29)="AB","+",VLOOKUP(W29,'විෂය තොරතුරු'!$P$24:$Q$28,2))))</f>
        <v/>
      </c>
      <c r="BI29" s="168" t="str">
        <f aca="false">IF(X29="","",IF(X29="-","-",IF(UPPER(X29)="AB","+",VLOOKUP(X29,'විෂය තොරතුරු'!$P$24:$Q$28,2))))</f>
        <v/>
      </c>
      <c r="BJ29" s="168" t="str">
        <f aca="false">IF(Y29="","",IF(Y29="-","-",IF(UPPER(Y29)="AB","+",VLOOKUP(Y29,'විෂය තොරතුරු'!$P$24:$Q$28,2))))</f>
        <v/>
      </c>
      <c r="BK29" s="168" t="str">
        <f aca="false">IF(Z29="","",IF(Z29="-","-",IF(UPPER(Z29)="AB","+",VLOOKUP(Z29,'විෂය තොරතුරු'!$P$24:$Q$28,2))))</f>
        <v/>
      </c>
      <c r="BL29" s="168" t="str">
        <f aca="false">IF(AA29="","",IF(AA29="-","-",IF(UPPER(AA29)="AB","+",VLOOKUP(AA29,'විෂය තොරතුරු'!$P$24:$Q$28,2))))</f>
        <v/>
      </c>
      <c r="BM29" s="168" t="str">
        <f aca="false">IF(AB29="","",IF(AB29="-","-",IF(UPPER(AB29)="AB","+",VLOOKUP(AB29,'විෂය තොරතුරු'!$P$24:$Q$28,2))))</f>
        <v/>
      </c>
      <c r="BN29" s="168" t="str">
        <f aca="false">IF(AC29="","",IF(AC29="-","-",IF(UPPER(AC29)="AB","+",VLOOKUP(AC29,'විෂය තොරතුරු'!$P$24:$Q$28,2))))</f>
        <v/>
      </c>
      <c r="BO29" s="169" t="str">
        <f aca="false">IF(AD29="","",IF(AD29="-","-",IF(UPPER(AD29)="AB","+",VLOOKUP(AD29,'විෂය තොරතුරු'!$P$24:$Q$28,2))))</f>
        <v/>
      </c>
      <c r="BP29" s="171" t="str">
        <f aca="false">IF(AE29="","",IF(AE29="-","-",IF(UPPER(AE29)="AB","+",VLOOKUP(AE29,'විෂය තොරතුරු'!$P$24:$Q$28,2))))</f>
        <v/>
      </c>
      <c r="BQ29" s="168" t="str">
        <f aca="false">IF(AF29="","",IF(AF29="-","-",IF(UPPER(AF29)="AB","+",VLOOKUP(AF29,'විෂය තොරතුරු'!$P$24:$Q$28,2))))</f>
        <v/>
      </c>
      <c r="BR29" s="168" t="str">
        <f aca="false">IF(AG29="","",IF(AG29="-","-",IF(UPPER(AG29)="AB","+",VLOOKUP(AG29,'විෂය තොරතුරු'!$P$24:$Q$28,2))))</f>
        <v/>
      </c>
      <c r="BS29" s="168" t="str">
        <f aca="false">IF(AH29="","",IF(AH29="-","-",IF(UPPER(AH29)="AB","+",VLOOKUP(AH29,'විෂය තොරතුරු'!$P$24:$Q$28,2))))</f>
        <v/>
      </c>
      <c r="BT29" s="168" t="str">
        <f aca="false">IF(AI29="","",IF(AI29="-","-",IF(UPPER(AI29)="AB","+",VLOOKUP(AI29,'විෂය තොරතුරු'!$P$24:$Q$28,2))))</f>
        <v/>
      </c>
      <c r="BU29" s="168" t="str">
        <f aca="false">IF(AJ29="","",IF(AJ29="-","-",IF(UPPER(AJ29)="AB","+",VLOOKUP(AJ29,'විෂය තොරතුරු'!$P$24:$Q$28,2))))</f>
        <v/>
      </c>
      <c r="BV29" s="168" t="str">
        <f aca="false">IF(AK29="","",IF(AK29="-","-",IF(UPPER(AK29)="AB","+",VLOOKUP(AK29,'විෂය තොරතුරු'!$P$24:$Q$28,2))))</f>
        <v/>
      </c>
      <c r="BW29" s="169" t="str">
        <f aca="false">IF(AL29="","",IF(AL29="-","-",IF(UPPER(AL29)="AB","+",VLOOKUP(AL29,'විෂය තොරතුරු'!$P$24:$Q$28,2))))</f>
        <v/>
      </c>
      <c r="BX29" s="171" t="str">
        <f aca="false">IF($B29="","",COUNTIF($AP29:$BW29,"A"))</f>
        <v/>
      </c>
      <c r="BY29" s="168" t="str">
        <f aca="false">IF($B29="","",COUNTIF($AP29:$BW29,"B"))</f>
        <v/>
      </c>
      <c r="BZ29" s="168" t="str">
        <f aca="false">IF($B29="","",COUNTIF($AP29:$BW29,"C"))</f>
        <v/>
      </c>
      <c r="CA29" s="168" t="str">
        <f aca="false">IF($B29="","",COUNTIF($AP29:$BW29,"S"))</f>
        <v/>
      </c>
      <c r="CB29" s="169" t="str">
        <f aca="false">IF($B29="","",COUNTIF($AP29:$BW29,"W"))</f>
        <v/>
      </c>
      <c r="CC29" s="171" t="str">
        <f aca="false">IF(B29="","",SUM(BX29:CA29))</f>
        <v/>
      </c>
      <c r="CD29" s="169" t="str">
        <f aca="false">IF(B29="","",SUM(BX29:BZ29))</f>
        <v/>
      </c>
      <c r="CE29" s="172" t="str">
        <f aca="false">IF(B29="","",IF(AND(CC29&gt;=6,CD29&gt;=3,OR(E29&gt;=35,F29&gt;=35),L29&gt;=35),"6/3 සමත්",IF(AND(CC29&gt;=5,CD29&gt;=3,OR(E29&gt;=35,F29&gt;=35,L29&gt;=35)),"5/3 සමත්",IF(AND(CC29&gt;=4,CD29&gt;=1,OR(E29&gt;=20,F29&gt;=20,L29&gt;=20)),"සමත් කළ හැකි",IF(CB29=9,"W9","අසමත් ?")))))</f>
        <v/>
      </c>
      <c r="FK29" s="173" t="n">
        <v>15</v>
      </c>
      <c r="FL29" s="161" t="s">
        <v>59</v>
      </c>
      <c r="FM29" s="161"/>
      <c r="FN29" s="161" t="str">
        <f aca="false">IF(FM29="","-",(FM29/$M$95)*100)</f>
        <v>-</v>
      </c>
      <c r="FO29" s="165" t="n">
        <v>66</v>
      </c>
      <c r="FP29" s="165"/>
      <c r="FQ29" s="165" t="n">
        <v>90</v>
      </c>
      <c r="FR29" s="165" t="s">
        <v>18</v>
      </c>
      <c r="FS29" s="165"/>
      <c r="FT29" s="165"/>
      <c r="FU29" s="165" t="n">
        <v>58</v>
      </c>
      <c r="FV29" s="165" t="n">
        <v>68</v>
      </c>
      <c r="FW29" s="165" t="n">
        <v>69</v>
      </c>
      <c r="FX29" s="165" t="n">
        <v>64</v>
      </c>
      <c r="FY29" s="165" t="n">
        <v>86</v>
      </c>
      <c r="FZ29" s="165" t="s">
        <v>18</v>
      </c>
      <c r="GA29" s="165"/>
      <c r="GB29" s="165"/>
      <c r="GC29" s="165"/>
      <c r="GD29" s="165"/>
      <c r="GE29" s="165"/>
      <c r="GF29" s="165"/>
      <c r="GG29" s="165" t="s">
        <v>18</v>
      </c>
      <c r="GH29" s="165" t="n">
        <v>83</v>
      </c>
      <c r="GI29" s="165" t="s">
        <v>18</v>
      </c>
      <c r="GJ29" s="165"/>
      <c r="GK29" s="165"/>
      <c r="GL29" s="165" t="s">
        <v>18</v>
      </c>
      <c r="GM29" s="165"/>
      <c r="GN29" s="165"/>
      <c r="GO29" s="165" t="s">
        <v>18</v>
      </c>
      <c r="GP29" s="165" t="s">
        <v>18</v>
      </c>
      <c r="GQ29" s="165"/>
      <c r="GR29" s="165" t="n">
        <v>76</v>
      </c>
      <c r="GS29" s="165"/>
      <c r="GT29" s="165"/>
      <c r="GU29" s="165"/>
      <c r="GV29" s="174"/>
      <c r="GW29" s="167" t="n">
        <f aca="false">IF(FL29="","",SUM(FO29:GV29))</f>
        <v>660</v>
      </c>
      <c r="GX29" s="168" t="n">
        <f aca="false">IF(FL29="","",GW29/9)</f>
        <v>73.3333333333333</v>
      </c>
      <c r="GY29" s="169" t="n">
        <f aca="false">IF(FL29="","",IF(GW29=0,"-",RANK(GW29,$GW$15:$GW$64,0)))</f>
        <v>1</v>
      </c>
      <c r="GZ29" s="167" t="str">
        <f aca="false">IF(FO29="","",IF(FO29="-","-",IF(UPPER(FO29)="AB","+",VLOOKUP(FO29,'විෂය තොරතුරු'!$P$24:$Q$28,2))))</f>
        <v>B</v>
      </c>
      <c r="HA29" s="168" t="str">
        <f aca="false">IF(FP29="","",IF(FP29="-","-",IF(UPPER(FP29)="AB","+",VLOOKUP(FP29,'විෂය තොරතුරු'!$P$24:$Q$28,2))))</f>
        <v/>
      </c>
      <c r="HB29" s="168" t="str">
        <f aca="false">IF(FQ29="","",IF(FQ29="-","-",IF(UPPER(FQ29)="AB","+",VLOOKUP(FQ29,'විෂය තොරතුරු'!$P$24:$Q$28,2))))</f>
        <v>A</v>
      </c>
      <c r="HC29" s="168" t="str">
        <f aca="false">IF(FR29="","",IF(FR29="-","-",IF(UPPER(FR29)="AB","+",VLOOKUP(FR29,'විෂය තොරතුරු'!$P$24:$Q$28,2))))</f>
        <v>-</v>
      </c>
      <c r="HD29" s="168" t="str">
        <f aca="false">IF(FS29="","",IF(FS29="-","-",IF(UPPER(FS29)="AB","+",VLOOKUP(FS29,'විෂය තොරතුරු'!$P$24:$Q$28,2))))</f>
        <v/>
      </c>
      <c r="HE29" s="170" t="str">
        <f aca="false">IF(FT29="","",IF(FT29="-","-",IF(UPPER(FT29)="AB","+",VLOOKUP(FT29,'විෂය තොරතුරු'!$P$24:$Q$28,2))))</f>
        <v/>
      </c>
      <c r="HF29" s="171" t="str">
        <f aca="false">IF(FU29="","",IF(FU29="-","-",IF(UPPER(FU29)="AB","+",VLOOKUP(FU29,'විෂය තොරතුරු'!$P$24:$Q$28,2))))</f>
        <v>C</v>
      </c>
      <c r="HG29" s="168" t="str">
        <f aca="false">IF(FV29="","",IF(FV29="-","-",IF(UPPER(FV29)="AB","+",VLOOKUP(FV29,'විෂය තොරතුරු'!$P$24:$Q$28,2))))</f>
        <v>B</v>
      </c>
      <c r="HH29" s="168" t="str">
        <f aca="false">IF(FW29="","",IF(FW29="-","-",IF(UPPER(FW29)="AB","+",VLOOKUP(FW29,'විෂය තොරතුරු'!$P$24:$Q$28,2))))</f>
        <v>B</v>
      </c>
      <c r="HI29" s="169" t="str">
        <f aca="false">IF(FX29="","",IF(FX29="-","-",IF(UPPER(FX29)="AB","+",VLOOKUP(FX29,'විෂය තොරතුරු'!$P$24:$Q$28,2))))</f>
        <v>C</v>
      </c>
      <c r="HJ29" s="167" t="str">
        <f aca="false">IF(FY29="","",IF(FY29="-","-",IF(UPPER(FY29)="AB","+",VLOOKUP(FY29,'විෂය තොරතුරු'!$P$24:$Q$28,2))))</f>
        <v>A</v>
      </c>
      <c r="HK29" s="168" t="str">
        <f aca="false">IF(FZ29="","",IF(FZ29="-","-",IF(UPPER(FZ29)="AB","+",VLOOKUP(FZ29,'විෂය තොරතුරු'!$P$24:$Q$28,2))))</f>
        <v>-</v>
      </c>
      <c r="HL29" s="168" t="str">
        <f aca="false">IF(GA29="","",IF(GA29="-","-",IF(UPPER(GA29)="AB","+",VLOOKUP(GA29,'විෂය තොරතුරු'!$P$24:$Q$28,2))))</f>
        <v/>
      </c>
      <c r="HM29" s="168" t="str">
        <f aca="false">IF(GB29="","",IF(GB29="-","-",IF(UPPER(GB29)="AB","+",VLOOKUP(GB29,'විෂය තොරතුරු'!$P$24:$Q$28,2))))</f>
        <v/>
      </c>
      <c r="HN29" s="168" t="str">
        <f aca="false">IF(GC29="","",IF(GC29="-","-",IF(UPPER(GC29)="AB","+",VLOOKUP(GC29,'විෂය තොරතුරු'!$P$24:$Q$28,2))))</f>
        <v/>
      </c>
      <c r="HO29" s="168" t="str">
        <f aca="false">IF(GD29="","",IF(GD29="-","-",IF(UPPER(GD29)="AB","+",VLOOKUP(GD29,'විෂය තොරතුරු'!$P$24:$Q$28,2))))</f>
        <v/>
      </c>
      <c r="HP29" s="168" t="str">
        <f aca="false">IF(GE29="","",IF(GE29="-","-",IF(UPPER(GE29)="AB","+",VLOOKUP(GE29,'විෂය තොරතුරු'!$P$24:$Q$28,2))))</f>
        <v/>
      </c>
      <c r="HQ29" s="170" t="str">
        <f aca="false">IF(GF29="","",IF(GF29="-","-",IF(UPPER(GF29)="AB","+",VLOOKUP(GF29,'විෂය තොරතුරු'!$P$24:$Q$28,2))))</f>
        <v/>
      </c>
      <c r="HR29" s="171" t="str">
        <f aca="false">IF(GG29="","",IF(GG29="-","-",IF(UPPER(GG29)="AB","+",VLOOKUP(GG29,'විෂය තොරතුරු'!$P$24:$Q$28,2))))</f>
        <v>-</v>
      </c>
      <c r="HS29" s="168" t="str">
        <f aca="false">IF(GH29="","",IF(GH29="-","-",IF(UPPER(GH29)="AB","+",VLOOKUP(GH29,'විෂය තොරතුරු'!$P$24:$Q$28,2))))</f>
        <v>A</v>
      </c>
      <c r="HT29" s="168" t="str">
        <f aca="false">IF(GI29="","",IF(GI29="-","-",IF(UPPER(GI29)="AB","+",VLOOKUP(GI29,'විෂය තොරතුරු'!$P$24:$Q$28,2))))</f>
        <v>-</v>
      </c>
      <c r="HU29" s="168" t="str">
        <f aca="false">IF(GJ29="","",IF(GJ29="-","-",IF(UPPER(GJ29)="AB","+",VLOOKUP(GJ29,'විෂය තොරතුරු'!$P$24:$Q$28,2))))</f>
        <v/>
      </c>
      <c r="HV29" s="168" t="str">
        <f aca="false">IF(GK29="","",IF(GK29="-","-",IF(UPPER(GK29)="AB","+",VLOOKUP(GK29,'විෂය තොරතුරු'!$P$24:$Q$28,2))))</f>
        <v/>
      </c>
      <c r="HW29" s="168" t="str">
        <f aca="false">IF(GL29="","",IF(GL29="-","-",IF(UPPER(GL29)="AB","+",VLOOKUP(GL29,'විෂය තොරතුරු'!$P$24:$Q$28,2))))</f>
        <v>-</v>
      </c>
      <c r="HX29" s="168" t="str">
        <f aca="false">IF(GM29="","",IF(GM29="-","-",IF(UPPER(GM29)="AB","+",VLOOKUP(GM29,'විෂය තොරතුරු'!$P$24:$Q$28,2))))</f>
        <v/>
      </c>
      <c r="HY29" s="169" t="str">
        <f aca="false">IF(GN29="","",IF(GN29="-","-",IF(UPPER(GN29)="AB","+",VLOOKUP(GN29,'විෂය තොරතුරු'!$P$24:$Q$28,2))))</f>
        <v/>
      </c>
      <c r="HZ29" s="171" t="str">
        <f aca="false">IF(GO29="","",IF(GO29="-","-",IF(UPPER(GO29)="AB","+",VLOOKUP(GO29,'විෂය තොරතුරු'!$P$24:$Q$28,2))))</f>
        <v>-</v>
      </c>
      <c r="IA29" s="168" t="str">
        <f aca="false">IF(GP29="","",IF(GP29="-","-",IF(UPPER(GP29)="AB","+",VLOOKUP(GP29,'විෂය තොරතුරු'!$P$24:$Q$28,2))))</f>
        <v>-</v>
      </c>
      <c r="IB29" s="168" t="str">
        <f aca="false">IF(GQ29="","",IF(GQ29="-","-",IF(UPPER(GQ29)="AB","+",VLOOKUP(GQ29,'විෂය තොරතුරු'!$P$24:$Q$28,2))))</f>
        <v/>
      </c>
      <c r="IC29" s="168" t="str">
        <f aca="false">IF(GR29="","",IF(GR29="-","-",IF(UPPER(GR29)="AB","+",VLOOKUP(GR29,'විෂය තොරතුරු'!$P$24:$Q$28,2))))</f>
        <v>A</v>
      </c>
      <c r="ID29" s="168" t="str">
        <f aca="false">IF(GS29="","",IF(GS29="-","-",IF(UPPER(GS29)="AB","+",VLOOKUP(GS29,'විෂය තොරතුරු'!$P$24:$Q$28,2))))</f>
        <v/>
      </c>
      <c r="IE29" s="168" t="str">
        <f aca="false">IF(GT29="","",IF(GT29="-","-",IF(UPPER(GT29)="AB","+",VLOOKUP(GT29,'විෂය තොරතුරු'!$P$24:$Q$28,2))))</f>
        <v/>
      </c>
      <c r="IF29" s="168" t="str">
        <f aca="false">IF(GU29="","",IF(GU29="-","-",IF(UPPER(GU29)="AB","+",VLOOKUP(GU29,'විෂය තොරතුරු'!$P$24:$Q$28,2))))</f>
        <v/>
      </c>
      <c r="IG29" s="169" t="str">
        <f aca="false">IF(GV29="","",IF(GV29="-","-",IF(UPPER(GV29)="AB","+",VLOOKUP(GV29,'විෂය තොරතුරු'!$P$24:$Q$28,2))))</f>
        <v/>
      </c>
      <c r="IH29" s="171" t="n">
        <f aca="false">IF($FL29="","",COUNTIF($GZ29:$IG29,"A"))</f>
        <v>4</v>
      </c>
      <c r="II29" s="171" t="n">
        <f aca="false">IF($FL29="","",COUNTIF($GZ29:$IG29,"B"))</f>
        <v>3</v>
      </c>
      <c r="IJ29" s="171" t="n">
        <f aca="false">IF($FL29="","",COUNTIF($GZ29:$IG29,"C"))</f>
        <v>2</v>
      </c>
      <c r="IK29" s="171" t="n">
        <f aca="false">IF($FL29="","",COUNTIF($GZ29:$IG29,"S"))</f>
        <v>0</v>
      </c>
      <c r="IL29" s="171" t="n">
        <f aca="false">IF($FL29="","",COUNTIF($GZ29:$IG29,"W"))</f>
        <v>0</v>
      </c>
      <c r="IM29" s="171" t="n">
        <f aca="false">IF(FL29="","",SUM(IH29:IK29))</f>
        <v>9</v>
      </c>
      <c r="IN29" s="169" t="n">
        <f aca="false">IF(FL29="","",SUM(IH29:IJ29))</f>
        <v>9</v>
      </c>
      <c r="IO29" s="172" t="str">
        <f aca="false">IF(FL29="","",IF(AND(IM29&gt;=6,IN29&gt;=3,OR(FO29&gt;=35,FP29&gt;=35),FV29&gt;=35),"6/3 සමත්",IF(AND(IM29&gt;=5,IN29&gt;=3,OR(FO29&gt;=35,FP29&gt;=35,FV29&gt;=35)),"5/3 සමත්",IF(AND(IM29&gt;=4,IN29&gt;=1,OR(FO29&gt;=20,FP29&gt;=20,FV29&gt;=20)),"සමත් කළ හැකි",IF(IL29=9,"W9","අසමත් ?")))))</f>
        <v>6/3 සමත්</v>
      </c>
    </row>
    <row r="30" customFormat="false" ht="13.8" hidden="false" customHeight="false" outlineLevel="0" collapsed="false">
      <c r="A30" s="160" t="n">
        <v>16</v>
      </c>
      <c r="B30" s="161"/>
      <c r="C30" s="161"/>
      <c r="D30" s="162"/>
      <c r="E30" s="163"/>
      <c r="F30" s="164"/>
      <c r="G30" s="163"/>
      <c r="H30" s="165"/>
      <c r="I30" s="165"/>
      <c r="J30" s="164"/>
      <c r="K30" s="163"/>
      <c r="L30" s="165"/>
      <c r="M30" s="165"/>
      <c r="N30" s="164"/>
      <c r="O30" s="163"/>
      <c r="P30" s="165"/>
      <c r="Q30" s="165"/>
      <c r="R30" s="165"/>
      <c r="S30" s="165"/>
      <c r="T30" s="165"/>
      <c r="U30" s="165"/>
      <c r="V30" s="164"/>
      <c r="W30" s="163"/>
      <c r="X30" s="165"/>
      <c r="Y30" s="165"/>
      <c r="Z30" s="165"/>
      <c r="AA30" s="165"/>
      <c r="AB30" s="165"/>
      <c r="AC30" s="165"/>
      <c r="AD30" s="164"/>
      <c r="AE30" s="163"/>
      <c r="AF30" s="165"/>
      <c r="AG30" s="165"/>
      <c r="AH30" s="165"/>
      <c r="AI30" s="165"/>
      <c r="AJ30" s="165"/>
      <c r="AK30" s="165"/>
      <c r="AL30" s="166"/>
      <c r="AM30" s="167" t="str">
        <f aca="false">IF(B30="","",SUM(E30:AL30))</f>
        <v/>
      </c>
      <c r="AN30" s="168" t="str">
        <f aca="false">IF(B30="","",AM30/9)</f>
        <v/>
      </c>
      <c r="AO30" s="169" t="str">
        <f aca="false">IF(B30="","",IF(AM30=0,"-",RANK(AM30,$AM$15:$AM$64,0)))</f>
        <v/>
      </c>
      <c r="AP30" s="167" t="str">
        <f aca="false">IF(E30="","",IF(E30="-","-",IF(UPPER(E30)="AB","+",VLOOKUP(E30,'විෂය තොරතුරු'!$P$24:$Q$28,2))))</f>
        <v/>
      </c>
      <c r="AQ30" s="168" t="str">
        <f aca="false">IF(F30="","",IF(F30="-","-",IF(UPPER(F30)="AB","+",VLOOKUP(F30,'විෂය තොරතුරු'!$P$24:$Q$28,2))))</f>
        <v/>
      </c>
      <c r="AR30" s="168" t="str">
        <f aca="false">IF(G30="","",IF(G30="-","-",IF(UPPER(G30)="AB","+",VLOOKUP(G30,'විෂය තොරතුරු'!$P$24:$Q$28,2))))</f>
        <v/>
      </c>
      <c r="AS30" s="168" t="str">
        <f aca="false">IF(H30="","",IF(H30="-","-",IF(UPPER(H30)="AB","+",VLOOKUP(H30,'විෂය තොරතුරු'!$P$24:$Q$28,2))))</f>
        <v/>
      </c>
      <c r="AT30" s="168" t="str">
        <f aca="false">IF(I30="","",IF(I30="-","-",IF(UPPER(I30)="AB","+",VLOOKUP(I30,'විෂය තොරතුරු'!$P$24:$Q$28,2))))</f>
        <v/>
      </c>
      <c r="AU30" s="170" t="str">
        <f aca="false">IF(J30="","",IF(J30="-","-",IF(UPPER(J30)="AB","+",VLOOKUP(J30,'විෂය තොරතුරු'!$P$24:$Q$28,2))))</f>
        <v/>
      </c>
      <c r="AV30" s="171" t="str">
        <f aca="false">IF(K30="","",IF(K30="-","-",IF(UPPER(K30)="AB","+",VLOOKUP(K30,'විෂය තොරතුරු'!$P$24:$Q$28,2))))</f>
        <v/>
      </c>
      <c r="AW30" s="168" t="str">
        <f aca="false">IF(L30="","",IF(L30="-","-",IF(UPPER(L30)="AB","+",VLOOKUP(L30,'විෂය තොරතුරු'!$P$24:$Q$28,2))))</f>
        <v/>
      </c>
      <c r="AX30" s="168" t="str">
        <f aca="false">IF(M30="","",IF(M30="-","-",IF(UPPER(M30)="AB","+",VLOOKUP(M30,'විෂය තොරතුරු'!$P$24:$Q$28,2))))</f>
        <v/>
      </c>
      <c r="AY30" s="169" t="str">
        <f aca="false">IF(N30="","",IF(N30="-","-",IF(UPPER(N30)="AB","+",VLOOKUP(N30,'විෂය තොරතුරු'!$P$24:$Q$28,2))))</f>
        <v/>
      </c>
      <c r="AZ30" s="168" t="str">
        <f aca="false">IF(O30="","",IF(O30="-","-",IF(UPPER(O30)="AB","+",VLOOKUP(O30,'විෂය තොරතුරු'!$P$24:$Q$28,2))))</f>
        <v/>
      </c>
      <c r="BA30" s="168" t="str">
        <f aca="false">IF(P30="","",IF(P30="-","-",IF(UPPER(P30)="AB","+",VLOOKUP(P30,'විෂය තොරතුරු'!$P$24:$Q$28,2))))</f>
        <v/>
      </c>
      <c r="BB30" s="168" t="str">
        <f aca="false">IF(Q30="","",IF(Q30="-","-",IF(UPPER(Q30)="AB","+",VLOOKUP(Q30,'විෂය තොරතුරු'!$P$24:$Q$28,2))))</f>
        <v/>
      </c>
      <c r="BC30" s="168" t="str">
        <f aca="false">IF(R30="","",IF(R30="-","-",IF(UPPER(R30)="AB","+",VLOOKUP(R30,'විෂය තොරතුරු'!$P$24:$Q$28,2))))</f>
        <v/>
      </c>
      <c r="BD30" s="168" t="str">
        <f aca="false">IF(S30="","",IF(S30="-","-",IF(UPPER(S30)="AB","+",VLOOKUP(S30,'විෂය තොරතුරු'!$P$24:$Q$28,2))))</f>
        <v/>
      </c>
      <c r="BE30" s="168" t="str">
        <f aca="false">IF(T30="","",IF(T30="-","-",IF(UPPER(T30)="AB","+",VLOOKUP(T30,'විෂය තොරතුරු'!$P$24:$Q$28,2))))</f>
        <v/>
      </c>
      <c r="BF30" s="168" t="str">
        <f aca="false">IF(U30="","",IF(U30="-","-",IF(UPPER(U30)="AB","+",VLOOKUP(U30,'විෂය තොරතුරු'!$P$24:$Q$28,2))))</f>
        <v/>
      </c>
      <c r="BG30" s="170" t="str">
        <f aca="false">IF(V30="","",IF(V30="-","-",IF(UPPER(V30)="AB","+",VLOOKUP(V30,'විෂය තොරතුරු'!$P$24:$Q$28,2))))</f>
        <v/>
      </c>
      <c r="BH30" s="171" t="str">
        <f aca="false">IF(W30="","",IF(W30="-","-",IF(UPPER(W30)="AB","+",VLOOKUP(W30,'විෂය තොරතුරු'!$P$24:$Q$28,2))))</f>
        <v/>
      </c>
      <c r="BI30" s="168" t="str">
        <f aca="false">IF(X30="","",IF(X30="-","-",IF(UPPER(X30)="AB","+",VLOOKUP(X30,'විෂය තොරතුරු'!$P$24:$Q$28,2))))</f>
        <v/>
      </c>
      <c r="BJ30" s="168" t="str">
        <f aca="false">IF(Y30="","",IF(Y30="-","-",IF(UPPER(Y30)="AB","+",VLOOKUP(Y30,'විෂය තොරතුරු'!$P$24:$Q$28,2))))</f>
        <v/>
      </c>
      <c r="BK30" s="168" t="str">
        <f aca="false">IF(Z30="","",IF(Z30="-","-",IF(UPPER(Z30)="AB","+",VLOOKUP(Z30,'විෂය තොරතුරු'!$P$24:$Q$28,2))))</f>
        <v/>
      </c>
      <c r="BL30" s="168" t="str">
        <f aca="false">IF(AA30="","",IF(AA30="-","-",IF(UPPER(AA30)="AB","+",VLOOKUP(AA30,'විෂය තොරතුරු'!$P$24:$Q$28,2))))</f>
        <v/>
      </c>
      <c r="BM30" s="168" t="str">
        <f aca="false">IF(AB30="","",IF(AB30="-","-",IF(UPPER(AB30)="AB","+",VLOOKUP(AB30,'විෂය තොරතුරු'!$P$24:$Q$28,2))))</f>
        <v/>
      </c>
      <c r="BN30" s="168" t="str">
        <f aca="false">IF(AC30="","",IF(AC30="-","-",IF(UPPER(AC30)="AB","+",VLOOKUP(AC30,'විෂය තොරතුරු'!$P$24:$Q$28,2))))</f>
        <v/>
      </c>
      <c r="BO30" s="169" t="str">
        <f aca="false">IF(AD30="","",IF(AD30="-","-",IF(UPPER(AD30)="AB","+",VLOOKUP(AD30,'විෂය තොරතුරු'!$P$24:$Q$28,2))))</f>
        <v/>
      </c>
      <c r="BP30" s="171" t="str">
        <f aca="false">IF(AE30="","",IF(AE30="-","-",IF(UPPER(AE30)="AB","+",VLOOKUP(AE30,'විෂය තොරතුරු'!$P$24:$Q$28,2))))</f>
        <v/>
      </c>
      <c r="BQ30" s="168" t="str">
        <f aca="false">IF(AF30="","",IF(AF30="-","-",IF(UPPER(AF30)="AB","+",VLOOKUP(AF30,'විෂය තොරතුරු'!$P$24:$Q$28,2))))</f>
        <v/>
      </c>
      <c r="BR30" s="168" t="str">
        <f aca="false">IF(AG30="","",IF(AG30="-","-",IF(UPPER(AG30)="AB","+",VLOOKUP(AG30,'විෂය තොරතුරු'!$P$24:$Q$28,2))))</f>
        <v/>
      </c>
      <c r="BS30" s="168" t="str">
        <f aca="false">IF(AH30="","",IF(AH30="-","-",IF(UPPER(AH30)="AB","+",VLOOKUP(AH30,'විෂය තොරතුරු'!$P$24:$Q$28,2))))</f>
        <v/>
      </c>
      <c r="BT30" s="168" t="str">
        <f aca="false">IF(AI30="","",IF(AI30="-","-",IF(UPPER(AI30)="AB","+",VLOOKUP(AI30,'විෂය තොරතුරු'!$P$24:$Q$28,2))))</f>
        <v/>
      </c>
      <c r="BU30" s="168" t="str">
        <f aca="false">IF(AJ30="","",IF(AJ30="-","-",IF(UPPER(AJ30)="AB","+",VLOOKUP(AJ30,'විෂය තොරතුරු'!$P$24:$Q$28,2))))</f>
        <v/>
      </c>
      <c r="BV30" s="168" t="str">
        <f aca="false">IF(AK30="","",IF(AK30="-","-",IF(UPPER(AK30)="AB","+",VLOOKUP(AK30,'විෂය තොරතුරු'!$P$24:$Q$28,2))))</f>
        <v/>
      </c>
      <c r="BW30" s="169" t="str">
        <f aca="false">IF(AL30="","",IF(AL30="-","-",IF(UPPER(AL30)="AB","+",VLOOKUP(AL30,'විෂය තොරතුරු'!$P$24:$Q$28,2))))</f>
        <v/>
      </c>
      <c r="BX30" s="171" t="str">
        <f aca="false">IF($B30="","",COUNTIF($AP30:$BW30,"A"))</f>
        <v/>
      </c>
      <c r="BY30" s="168" t="str">
        <f aca="false">IF($B30="","",COUNTIF($AP30:$BW30,"B"))</f>
        <v/>
      </c>
      <c r="BZ30" s="168" t="str">
        <f aca="false">IF($B30="","",COUNTIF($AP30:$BW30,"C"))</f>
        <v/>
      </c>
      <c r="CA30" s="168" t="str">
        <f aca="false">IF($B30="","",COUNTIF($AP30:$BW30,"S"))</f>
        <v/>
      </c>
      <c r="CB30" s="169" t="str">
        <f aca="false">IF($B30="","",COUNTIF($AP30:$BW30,"W"))</f>
        <v/>
      </c>
      <c r="CC30" s="171" t="str">
        <f aca="false">IF(B30="","",SUM(BX30:CA30))</f>
        <v/>
      </c>
      <c r="CD30" s="169" t="str">
        <f aca="false">IF(B30="","",SUM(BX30:BZ30))</f>
        <v/>
      </c>
      <c r="CE30" s="172" t="str">
        <f aca="false">IF(B30="","",IF(AND(CC30&gt;=6,CD30&gt;=3,OR(E30&gt;=35,F30&gt;=35),L30&gt;=35),"6/3 සමත්",IF(AND(CC30&gt;=5,CD30&gt;=3,OR(E30&gt;=35,F30&gt;=35,L30&gt;=35)),"5/3 සමත්",IF(AND(CC30&gt;=4,CD30&gt;=1,OR(E30&gt;=20,F30&gt;=20,L30&gt;=20)),"සමත් කළ හැකි",IF(CB30=9,"W9","අසමත් ?")))))</f>
        <v/>
      </c>
      <c r="FK30" s="173" t="n">
        <v>16</v>
      </c>
      <c r="FL30" s="161" t="s">
        <v>60</v>
      </c>
      <c r="FM30" s="161"/>
      <c r="FN30" s="161" t="str">
        <f aca="false">IF(FM30="","-",(FM30/$M$95)*100)</f>
        <v>-</v>
      </c>
      <c r="FO30" s="165" t="n">
        <v>20</v>
      </c>
      <c r="FP30" s="165"/>
      <c r="FQ30" s="165" t="s">
        <v>18</v>
      </c>
      <c r="FR30" s="165" t="n">
        <v>51</v>
      </c>
      <c r="FS30" s="165"/>
      <c r="FT30" s="165"/>
      <c r="FU30" s="165" t="n">
        <v>9</v>
      </c>
      <c r="FV30" s="165" t="n">
        <v>10</v>
      </c>
      <c r="FW30" s="165" t="s">
        <v>18</v>
      </c>
      <c r="FX30" s="165" t="n">
        <v>17</v>
      </c>
      <c r="FY30" s="165" t="s">
        <v>18</v>
      </c>
      <c r="FZ30" s="165" t="s">
        <v>18</v>
      </c>
      <c r="GA30" s="165" t="n">
        <v>18</v>
      </c>
      <c r="GB30" s="165"/>
      <c r="GC30" s="165"/>
      <c r="GD30" s="165"/>
      <c r="GE30" s="165"/>
      <c r="GF30" s="165"/>
      <c r="GG30" s="165" t="n">
        <v>41</v>
      </c>
      <c r="GH30" s="165" t="s">
        <v>18</v>
      </c>
      <c r="GI30" s="165" t="s">
        <v>18</v>
      </c>
      <c r="GJ30" s="165"/>
      <c r="GK30" s="165"/>
      <c r="GL30" s="165" t="s">
        <v>18</v>
      </c>
      <c r="GM30" s="165"/>
      <c r="GN30" s="165"/>
      <c r="GO30" s="165" t="s">
        <v>18</v>
      </c>
      <c r="GP30" s="165" t="s">
        <v>18</v>
      </c>
      <c r="GQ30" s="165"/>
      <c r="GR30" s="165" t="s">
        <v>18</v>
      </c>
      <c r="GS30" s="165"/>
      <c r="GT30" s="165"/>
      <c r="GU30" s="165"/>
      <c r="GV30" s="174"/>
      <c r="GW30" s="167" t="n">
        <f aca="false">IF(FL30="","",SUM(FO30:GV30))</f>
        <v>166</v>
      </c>
      <c r="GX30" s="168" t="n">
        <f aca="false">IF(FL30="","",GW30/9)</f>
        <v>18.4444444444444</v>
      </c>
      <c r="GY30" s="169" t="n">
        <f aca="false">IF(FL30="","",IF(GW30=0,"-",RANK(GW30,$GW$15:$GW$64,0)))</f>
        <v>38</v>
      </c>
      <c r="GZ30" s="167" t="str">
        <f aca="false">IF(FO30="","",IF(FO30="-","-",IF(UPPER(FO30)="AB","+",VLOOKUP(FO30,'විෂය තොරතුරු'!$P$24:$Q$28,2))))</f>
        <v>W</v>
      </c>
      <c r="HA30" s="168" t="str">
        <f aca="false">IF(FP30="","",IF(FP30="-","-",IF(UPPER(FP30)="AB","+",VLOOKUP(FP30,'විෂය තොරතුරු'!$P$24:$Q$28,2))))</f>
        <v/>
      </c>
      <c r="HB30" s="168" t="str">
        <f aca="false">IF(FQ30="","",IF(FQ30="-","-",IF(UPPER(FQ30)="AB","+",VLOOKUP(FQ30,'විෂය තොරතුරු'!$P$24:$Q$28,2))))</f>
        <v>-</v>
      </c>
      <c r="HC30" s="168" t="str">
        <f aca="false">IF(FR30="","",IF(FR30="-","-",IF(UPPER(FR30)="AB","+",VLOOKUP(FR30,'විෂය තොරතුරු'!$P$24:$Q$28,2))))</f>
        <v>C</v>
      </c>
      <c r="HD30" s="168" t="str">
        <f aca="false">IF(FS30="","",IF(FS30="-","-",IF(UPPER(FS30)="AB","+",VLOOKUP(FS30,'විෂය තොරතුරු'!$P$24:$Q$28,2))))</f>
        <v/>
      </c>
      <c r="HE30" s="170" t="str">
        <f aca="false">IF(FT30="","",IF(FT30="-","-",IF(UPPER(FT30)="AB","+",VLOOKUP(FT30,'විෂය තොරතුරු'!$P$24:$Q$28,2))))</f>
        <v/>
      </c>
      <c r="HF30" s="171" t="str">
        <f aca="false">IF(FU30="","",IF(FU30="-","-",IF(UPPER(FU30)="AB","+",VLOOKUP(FU30,'විෂය තොරතුරු'!$P$24:$Q$28,2))))</f>
        <v>W</v>
      </c>
      <c r="HG30" s="168" t="str">
        <f aca="false">IF(FV30="","",IF(FV30="-","-",IF(UPPER(FV30)="AB","+",VLOOKUP(FV30,'විෂය තොරතුරු'!$P$24:$Q$28,2))))</f>
        <v>W</v>
      </c>
      <c r="HH30" s="168" t="str">
        <f aca="false">IF(FW30="","",IF(FW30="-","-",IF(UPPER(FW30)="AB","+",VLOOKUP(FW30,'විෂය තොරතුරු'!$P$24:$Q$28,2))))</f>
        <v>-</v>
      </c>
      <c r="HI30" s="169" t="str">
        <f aca="false">IF(FX30="","",IF(FX30="-","-",IF(UPPER(FX30)="AB","+",VLOOKUP(FX30,'විෂය තොරතුරු'!$P$24:$Q$28,2))))</f>
        <v>W</v>
      </c>
      <c r="HJ30" s="167" t="str">
        <f aca="false">IF(FY30="","",IF(FY30="-","-",IF(UPPER(FY30)="AB","+",VLOOKUP(FY30,'විෂය තොරතුරු'!$P$24:$Q$28,2))))</f>
        <v>-</v>
      </c>
      <c r="HK30" s="168" t="str">
        <f aca="false">IF(FZ30="","",IF(FZ30="-","-",IF(UPPER(FZ30)="AB","+",VLOOKUP(FZ30,'විෂය තොරතුරු'!$P$24:$Q$28,2))))</f>
        <v>-</v>
      </c>
      <c r="HL30" s="168" t="str">
        <f aca="false">IF(GA30="","",IF(GA30="-","-",IF(UPPER(GA30)="AB","+",VLOOKUP(GA30,'විෂය තොරතුරු'!$P$24:$Q$28,2))))</f>
        <v>W</v>
      </c>
      <c r="HM30" s="168" t="str">
        <f aca="false">IF(GB30="","",IF(GB30="-","-",IF(UPPER(GB30)="AB","+",VLOOKUP(GB30,'විෂය තොරතුරු'!$P$24:$Q$28,2))))</f>
        <v/>
      </c>
      <c r="HN30" s="168" t="str">
        <f aca="false">IF(GC30="","",IF(GC30="-","-",IF(UPPER(GC30)="AB","+",VLOOKUP(GC30,'විෂය තොරතුරු'!$P$24:$Q$28,2))))</f>
        <v/>
      </c>
      <c r="HO30" s="168" t="str">
        <f aca="false">IF(GD30="","",IF(GD30="-","-",IF(UPPER(GD30)="AB","+",VLOOKUP(GD30,'විෂය තොරතුරු'!$P$24:$Q$28,2))))</f>
        <v/>
      </c>
      <c r="HP30" s="168" t="str">
        <f aca="false">IF(GE30="","",IF(GE30="-","-",IF(UPPER(GE30)="AB","+",VLOOKUP(GE30,'විෂය තොරතුරු'!$P$24:$Q$28,2))))</f>
        <v/>
      </c>
      <c r="HQ30" s="170" t="str">
        <f aca="false">IF(GF30="","",IF(GF30="-","-",IF(UPPER(GF30)="AB","+",VLOOKUP(GF30,'විෂය තොරතුරු'!$P$24:$Q$28,2))))</f>
        <v/>
      </c>
      <c r="HR30" s="171" t="str">
        <f aca="false">IF(GG30="","",IF(GG30="-","-",IF(UPPER(GG30)="AB","+",VLOOKUP(GG30,'විෂය තොරතුරු'!$P$24:$Q$28,2))))</f>
        <v>S</v>
      </c>
      <c r="HS30" s="168" t="str">
        <f aca="false">IF(GH30="","",IF(GH30="-","-",IF(UPPER(GH30)="AB","+",VLOOKUP(GH30,'විෂය තොරතුරු'!$P$24:$Q$28,2))))</f>
        <v>-</v>
      </c>
      <c r="HT30" s="168" t="str">
        <f aca="false">IF(GI30="","",IF(GI30="-","-",IF(UPPER(GI30)="AB","+",VLOOKUP(GI30,'විෂය තොරතුරු'!$P$24:$Q$28,2))))</f>
        <v>-</v>
      </c>
      <c r="HU30" s="168" t="str">
        <f aca="false">IF(GJ30="","",IF(GJ30="-","-",IF(UPPER(GJ30)="AB","+",VLOOKUP(GJ30,'විෂය තොරතුරු'!$P$24:$Q$28,2))))</f>
        <v/>
      </c>
      <c r="HV30" s="168" t="str">
        <f aca="false">IF(GK30="","",IF(GK30="-","-",IF(UPPER(GK30)="AB","+",VLOOKUP(GK30,'විෂය තොරතුරු'!$P$24:$Q$28,2))))</f>
        <v/>
      </c>
      <c r="HW30" s="168" t="str">
        <f aca="false">IF(GL30="","",IF(GL30="-","-",IF(UPPER(GL30)="AB","+",VLOOKUP(GL30,'විෂය තොරතුරු'!$P$24:$Q$28,2))))</f>
        <v>-</v>
      </c>
      <c r="HX30" s="168" t="str">
        <f aca="false">IF(GM30="","",IF(GM30="-","-",IF(UPPER(GM30)="AB","+",VLOOKUP(GM30,'විෂය තොරතුරු'!$P$24:$Q$28,2))))</f>
        <v/>
      </c>
      <c r="HY30" s="169" t="str">
        <f aca="false">IF(GN30="","",IF(GN30="-","-",IF(UPPER(GN30)="AB","+",VLOOKUP(GN30,'විෂය තොරතුරු'!$P$24:$Q$28,2))))</f>
        <v/>
      </c>
      <c r="HZ30" s="171" t="str">
        <f aca="false">IF(GO30="","",IF(GO30="-","-",IF(UPPER(GO30)="AB","+",VLOOKUP(GO30,'විෂය තොරතුරු'!$P$24:$Q$28,2))))</f>
        <v>-</v>
      </c>
      <c r="IA30" s="168" t="str">
        <f aca="false">IF(GP30="","",IF(GP30="-","-",IF(UPPER(GP30)="AB","+",VLOOKUP(GP30,'විෂය තොරතුරු'!$P$24:$Q$28,2))))</f>
        <v>-</v>
      </c>
      <c r="IB30" s="168" t="str">
        <f aca="false">IF(GQ30="","",IF(GQ30="-","-",IF(UPPER(GQ30)="AB","+",VLOOKUP(GQ30,'විෂය තොරතුරු'!$P$24:$Q$28,2))))</f>
        <v/>
      </c>
      <c r="IC30" s="168" t="str">
        <f aca="false">IF(GR30="","",IF(GR30="-","-",IF(UPPER(GR30)="AB","+",VLOOKUP(GR30,'විෂය තොරතුරු'!$P$24:$Q$28,2))))</f>
        <v>-</v>
      </c>
      <c r="ID30" s="168" t="str">
        <f aca="false">IF(GS30="","",IF(GS30="-","-",IF(UPPER(GS30)="AB","+",VLOOKUP(GS30,'විෂය තොරතුරු'!$P$24:$Q$28,2))))</f>
        <v/>
      </c>
      <c r="IE30" s="168" t="str">
        <f aca="false">IF(GT30="","",IF(GT30="-","-",IF(UPPER(GT30)="AB","+",VLOOKUP(GT30,'විෂය තොරතුරු'!$P$24:$Q$28,2))))</f>
        <v/>
      </c>
      <c r="IF30" s="168" t="str">
        <f aca="false">IF(GU30="","",IF(GU30="-","-",IF(UPPER(GU30)="AB","+",VLOOKUP(GU30,'විෂය තොරතුරු'!$P$24:$Q$28,2))))</f>
        <v/>
      </c>
      <c r="IG30" s="169" t="str">
        <f aca="false">IF(GV30="","",IF(GV30="-","-",IF(UPPER(GV30)="AB","+",VLOOKUP(GV30,'විෂය තොරතුරු'!$P$24:$Q$28,2))))</f>
        <v/>
      </c>
      <c r="IH30" s="171" t="n">
        <f aca="false">IF($FL30="","",COUNTIF($GZ30:$IG30,"A"))</f>
        <v>0</v>
      </c>
      <c r="II30" s="171" t="n">
        <f aca="false">IF($FL30="","",COUNTIF($GZ30:$IG30,"B"))</f>
        <v>0</v>
      </c>
      <c r="IJ30" s="171" t="n">
        <f aca="false">IF($FL30="","",COUNTIF($GZ30:$IG30,"C"))</f>
        <v>1</v>
      </c>
      <c r="IK30" s="171" t="n">
        <f aca="false">IF($FL30="","",COUNTIF($GZ30:$IG30,"S"))</f>
        <v>1</v>
      </c>
      <c r="IL30" s="171" t="n">
        <f aca="false">IF($FL30="","",COUNTIF($GZ30:$IG30,"W"))</f>
        <v>5</v>
      </c>
      <c r="IM30" s="171" t="n">
        <f aca="false">IF(FL30="","",SUM(IH30:IK30))</f>
        <v>2</v>
      </c>
      <c r="IN30" s="169" t="n">
        <f aca="false">IF(FL30="","",SUM(IH30:IJ30))</f>
        <v>1</v>
      </c>
      <c r="IO30" s="172" t="str">
        <f aca="false">IF(FL30="","",IF(AND(IM30&gt;=6,IN30&gt;=3,OR(FO30&gt;=35,FP30&gt;=35),FV30&gt;=35),"6/3 සමත්",IF(AND(IM30&gt;=5,IN30&gt;=3,OR(FO30&gt;=35,FP30&gt;=35,FV30&gt;=35)),"5/3 සමත්",IF(AND(IM30&gt;=4,IN30&gt;=1,OR(FO30&gt;=20,FP30&gt;=20,FV30&gt;=20)),"සමත් කළ හැකි",IF(IL30=9,"W9","අසමත් ?")))))</f>
        <v>අසමත් ?</v>
      </c>
    </row>
    <row r="31" customFormat="false" ht="13.8" hidden="false" customHeight="false" outlineLevel="0" collapsed="false">
      <c r="A31" s="160" t="n">
        <v>17</v>
      </c>
      <c r="B31" s="161"/>
      <c r="C31" s="161"/>
      <c r="D31" s="162"/>
      <c r="E31" s="163"/>
      <c r="F31" s="164"/>
      <c r="G31" s="163"/>
      <c r="H31" s="165"/>
      <c r="I31" s="165"/>
      <c r="J31" s="164"/>
      <c r="K31" s="163"/>
      <c r="L31" s="165"/>
      <c r="M31" s="165"/>
      <c r="N31" s="164"/>
      <c r="O31" s="163"/>
      <c r="P31" s="165"/>
      <c r="Q31" s="165"/>
      <c r="R31" s="165"/>
      <c r="S31" s="165"/>
      <c r="T31" s="165"/>
      <c r="U31" s="165"/>
      <c r="V31" s="164"/>
      <c r="W31" s="163"/>
      <c r="X31" s="165"/>
      <c r="Y31" s="165"/>
      <c r="Z31" s="165"/>
      <c r="AA31" s="165"/>
      <c r="AB31" s="165"/>
      <c r="AC31" s="165"/>
      <c r="AD31" s="164"/>
      <c r="AE31" s="163"/>
      <c r="AF31" s="165"/>
      <c r="AG31" s="165"/>
      <c r="AH31" s="165"/>
      <c r="AI31" s="165"/>
      <c r="AJ31" s="165"/>
      <c r="AK31" s="165"/>
      <c r="AL31" s="166"/>
      <c r="AM31" s="167" t="str">
        <f aca="false">IF(B31="","",SUM(E31:AL31))</f>
        <v/>
      </c>
      <c r="AN31" s="168" t="str">
        <f aca="false">IF(B31="","",AM31/9)</f>
        <v/>
      </c>
      <c r="AO31" s="169" t="str">
        <f aca="false">IF(B31="","",IF(AM31=0,"-",RANK(AM31,$AM$15:$AM$64,0)))</f>
        <v/>
      </c>
      <c r="AP31" s="167" t="str">
        <f aca="false">IF(E31="","",IF(E31="-","-",IF(UPPER(E31)="AB","+",VLOOKUP(E31,'විෂය තොරතුරු'!$P$24:$Q$28,2))))</f>
        <v/>
      </c>
      <c r="AQ31" s="168" t="str">
        <f aca="false">IF(F31="","",IF(F31="-","-",IF(UPPER(F31)="AB","+",VLOOKUP(F31,'විෂය තොරතුරු'!$P$24:$Q$28,2))))</f>
        <v/>
      </c>
      <c r="AR31" s="168" t="str">
        <f aca="false">IF(G31="","",IF(G31="-","-",IF(UPPER(G31)="AB","+",VLOOKUP(G31,'විෂය තොරතුරු'!$P$24:$Q$28,2))))</f>
        <v/>
      </c>
      <c r="AS31" s="168" t="str">
        <f aca="false">IF(H31="","",IF(H31="-","-",IF(UPPER(H31)="AB","+",VLOOKUP(H31,'විෂය තොරතුරු'!$P$24:$Q$28,2))))</f>
        <v/>
      </c>
      <c r="AT31" s="168" t="str">
        <f aca="false">IF(I31="","",IF(I31="-","-",IF(UPPER(I31)="AB","+",VLOOKUP(I31,'විෂය තොරතුරු'!$P$24:$Q$28,2))))</f>
        <v/>
      </c>
      <c r="AU31" s="170" t="str">
        <f aca="false">IF(J31="","",IF(J31="-","-",IF(UPPER(J31)="AB","+",VLOOKUP(J31,'විෂය තොරතුරු'!$P$24:$Q$28,2))))</f>
        <v/>
      </c>
      <c r="AV31" s="171" t="str">
        <f aca="false">IF(K31="","",IF(K31="-","-",IF(UPPER(K31)="AB","+",VLOOKUP(K31,'විෂය තොරතුරු'!$P$24:$Q$28,2))))</f>
        <v/>
      </c>
      <c r="AW31" s="168" t="str">
        <f aca="false">IF(L31="","",IF(L31="-","-",IF(UPPER(L31)="AB","+",VLOOKUP(L31,'විෂය තොරතුරු'!$P$24:$Q$28,2))))</f>
        <v/>
      </c>
      <c r="AX31" s="168" t="str">
        <f aca="false">IF(M31="","",IF(M31="-","-",IF(UPPER(M31)="AB","+",VLOOKUP(M31,'විෂය තොරතුරු'!$P$24:$Q$28,2))))</f>
        <v/>
      </c>
      <c r="AY31" s="169" t="str">
        <f aca="false">IF(N31="","",IF(N31="-","-",IF(UPPER(N31)="AB","+",VLOOKUP(N31,'විෂය තොරතුරු'!$P$24:$Q$28,2))))</f>
        <v/>
      </c>
      <c r="AZ31" s="168" t="str">
        <f aca="false">IF(O31="","",IF(O31="-","-",IF(UPPER(O31)="AB","+",VLOOKUP(O31,'විෂය තොරතුරු'!$P$24:$Q$28,2))))</f>
        <v/>
      </c>
      <c r="BA31" s="168" t="str">
        <f aca="false">IF(P31="","",IF(P31="-","-",IF(UPPER(P31)="AB","+",VLOOKUP(P31,'විෂය තොරතුරු'!$P$24:$Q$28,2))))</f>
        <v/>
      </c>
      <c r="BB31" s="168" t="str">
        <f aca="false">IF(Q31="","",IF(Q31="-","-",IF(UPPER(Q31)="AB","+",VLOOKUP(Q31,'විෂය තොරතුරු'!$P$24:$Q$28,2))))</f>
        <v/>
      </c>
      <c r="BC31" s="168" t="str">
        <f aca="false">IF(R31="","",IF(R31="-","-",IF(UPPER(R31)="AB","+",VLOOKUP(R31,'විෂය තොරතුරු'!$P$24:$Q$28,2))))</f>
        <v/>
      </c>
      <c r="BD31" s="168" t="str">
        <f aca="false">IF(S31="","",IF(S31="-","-",IF(UPPER(S31)="AB","+",VLOOKUP(S31,'විෂය තොරතුරු'!$P$24:$Q$28,2))))</f>
        <v/>
      </c>
      <c r="BE31" s="168" t="str">
        <f aca="false">IF(T31="","",IF(T31="-","-",IF(UPPER(T31)="AB","+",VLOOKUP(T31,'විෂය තොරතුරු'!$P$24:$Q$28,2))))</f>
        <v/>
      </c>
      <c r="BF31" s="168" t="str">
        <f aca="false">IF(U31="","",IF(U31="-","-",IF(UPPER(U31)="AB","+",VLOOKUP(U31,'විෂය තොරතුරු'!$P$24:$Q$28,2))))</f>
        <v/>
      </c>
      <c r="BG31" s="170" t="str">
        <f aca="false">IF(V31="","",IF(V31="-","-",IF(UPPER(V31)="AB","+",VLOOKUP(V31,'විෂය තොරතුරු'!$P$24:$Q$28,2))))</f>
        <v/>
      </c>
      <c r="BH31" s="171" t="str">
        <f aca="false">IF(W31="","",IF(W31="-","-",IF(UPPER(W31)="AB","+",VLOOKUP(W31,'විෂය තොරතුරු'!$P$24:$Q$28,2))))</f>
        <v/>
      </c>
      <c r="BI31" s="168" t="str">
        <f aca="false">IF(X31="","",IF(X31="-","-",IF(UPPER(X31)="AB","+",VLOOKUP(X31,'විෂය තොරතුරු'!$P$24:$Q$28,2))))</f>
        <v/>
      </c>
      <c r="BJ31" s="168" t="str">
        <f aca="false">IF(Y31="","",IF(Y31="-","-",IF(UPPER(Y31)="AB","+",VLOOKUP(Y31,'විෂය තොරතුරු'!$P$24:$Q$28,2))))</f>
        <v/>
      </c>
      <c r="BK31" s="168" t="str">
        <f aca="false">IF(Z31="","",IF(Z31="-","-",IF(UPPER(Z31)="AB","+",VLOOKUP(Z31,'විෂය තොරතුරු'!$P$24:$Q$28,2))))</f>
        <v/>
      </c>
      <c r="BL31" s="168" t="str">
        <f aca="false">IF(AA31="","",IF(AA31="-","-",IF(UPPER(AA31)="AB","+",VLOOKUP(AA31,'විෂය තොරතුරු'!$P$24:$Q$28,2))))</f>
        <v/>
      </c>
      <c r="BM31" s="168" t="str">
        <f aca="false">IF(AB31="","",IF(AB31="-","-",IF(UPPER(AB31)="AB","+",VLOOKUP(AB31,'විෂය තොරතුරු'!$P$24:$Q$28,2))))</f>
        <v/>
      </c>
      <c r="BN31" s="168" t="str">
        <f aca="false">IF(AC31="","",IF(AC31="-","-",IF(UPPER(AC31)="AB","+",VLOOKUP(AC31,'විෂය තොරතුරු'!$P$24:$Q$28,2))))</f>
        <v/>
      </c>
      <c r="BO31" s="169" t="str">
        <f aca="false">IF(AD31="","",IF(AD31="-","-",IF(UPPER(AD31)="AB","+",VLOOKUP(AD31,'විෂය තොරතුරු'!$P$24:$Q$28,2))))</f>
        <v/>
      </c>
      <c r="BP31" s="171" t="str">
        <f aca="false">IF(AE31="","",IF(AE31="-","-",IF(UPPER(AE31)="AB","+",VLOOKUP(AE31,'විෂය තොරතුරු'!$P$24:$Q$28,2))))</f>
        <v/>
      </c>
      <c r="BQ31" s="168" t="str">
        <f aca="false">IF(AF31="","",IF(AF31="-","-",IF(UPPER(AF31)="AB","+",VLOOKUP(AF31,'විෂය තොරතුරු'!$P$24:$Q$28,2))))</f>
        <v/>
      </c>
      <c r="BR31" s="168" t="str">
        <f aca="false">IF(AG31="","",IF(AG31="-","-",IF(UPPER(AG31)="AB","+",VLOOKUP(AG31,'විෂය තොරතුරු'!$P$24:$Q$28,2))))</f>
        <v/>
      </c>
      <c r="BS31" s="168" t="str">
        <f aca="false">IF(AH31="","",IF(AH31="-","-",IF(UPPER(AH31)="AB","+",VLOOKUP(AH31,'විෂය තොරතුරු'!$P$24:$Q$28,2))))</f>
        <v/>
      </c>
      <c r="BT31" s="168" t="str">
        <f aca="false">IF(AI31="","",IF(AI31="-","-",IF(UPPER(AI31)="AB","+",VLOOKUP(AI31,'විෂය තොරතුරු'!$P$24:$Q$28,2))))</f>
        <v/>
      </c>
      <c r="BU31" s="168" t="str">
        <f aca="false">IF(AJ31="","",IF(AJ31="-","-",IF(UPPER(AJ31)="AB","+",VLOOKUP(AJ31,'විෂය තොරතුරු'!$P$24:$Q$28,2))))</f>
        <v/>
      </c>
      <c r="BV31" s="168" t="str">
        <f aca="false">IF(AK31="","",IF(AK31="-","-",IF(UPPER(AK31)="AB","+",VLOOKUP(AK31,'විෂය තොරතුරු'!$P$24:$Q$28,2))))</f>
        <v/>
      </c>
      <c r="BW31" s="169" t="str">
        <f aca="false">IF(AL31="","",IF(AL31="-","-",IF(UPPER(AL31)="AB","+",VLOOKUP(AL31,'විෂය තොරතුරු'!$P$24:$Q$28,2))))</f>
        <v/>
      </c>
      <c r="BX31" s="171" t="str">
        <f aca="false">IF($B31="","",COUNTIF($AP31:$BW31,"A"))</f>
        <v/>
      </c>
      <c r="BY31" s="168" t="str">
        <f aca="false">IF($B31="","",COUNTIF($AP31:$BW31,"B"))</f>
        <v/>
      </c>
      <c r="BZ31" s="168" t="str">
        <f aca="false">IF($B31="","",COUNTIF($AP31:$BW31,"C"))</f>
        <v/>
      </c>
      <c r="CA31" s="168" t="str">
        <f aca="false">IF($B31="","",COUNTIF($AP31:$BW31,"S"))</f>
        <v/>
      </c>
      <c r="CB31" s="169" t="str">
        <f aca="false">IF($B31="","",COUNTIF($AP31:$BW31,"W"))</f>
        <v/>
      </c>
      <c r="CC31" s="171" t="str">
        <f aca="false">IF(B31="","",SUM(BX31:CA31))</f>
        <v/>
      </c>
      <c r="CD31" s="169" t="str">
        <f aca="false">IF(B31="","",SUM(BX31:BZ31))</f>
        <v/>
      </c>
      <c r="CE31" s="172" t="str">
        <f aca="false">IF(B31="","",IF(AND(CC31&gt;=6,CD31&gt;=3,OR(E31&gt;=35,F31&gt;=35),L31&gt;=35),"6/3 සමත්",IF(AND(CC31&gt;=5,CD31&gt;=3,OR(E31&gt;=35,F31&gt;=35,L31&gt;=35)),"5/3 සමත්",IF(AND(CC31&gt;=4,CD31&gt;=1,OR(E31&gt;=20,F31&gt;=20,L31&gt;=20)),"සමත් කළ හැකි",IF(CB31=9,"W9","අසමත් ?")))))</f>
        <v/>
      </c>
      <c r="FK31" s="173" t="n">
        <v>17</v>
      </c>
      <c r="FL31" s="161" t="s">
        <v>61</v>
      </c>
      <c r="FM31" s="161"/>
      <c r="FN31" s="161" t="str">
        <f aca="false">IF(FM31="","-",(FM31/$M$95)*100)</f>
        <v>-</v>
      </c>
      <c r="FO31" s="165" t="n">
        <v>46</v>
      </c>
      <c r="FP31" s="165"/>
      <c r="FQ31" s="165" t="s">
        <v>18</v>
      </c>
      <c r="FR31" s="165" t="n">
        <v>60</v>
      </c>
      <c r="FS31" s="165"/>
      <c r="FT31" s="165"/>
      <c r="FU31" s="165" t="n">
        <v>13</v>
      </c>
      <c r="FV31" s="165" t="n">
        <v>32</v>
      </c>
      <c r="FW31" s="165" t="n">
        <v>29</v>
      </c>
      <c r="FX31" s="165" t="n">
        <v>26</v>
      </c>
      <c r="FY31" s="165" t="n">
        <v>60</v>
      </c>
      <c r="FZ31" s="165" t="s">
        <v>18</v>
      </c>
      <c r="GA31" s="165"/>
      <c r="GB31" s="165"/>
      <c r="GC31" s="165"/>
      <c r="GD31" s="165"/>
      <c r="GE31" s="165"/>
      <c r="GF31" s="165"/>
      <c r="GG31" s="165" t="s">
        <v>18</v>
      </c>
      <c r="GH31" s="165" t="n">
        <v>71</v>
      </c>
      <c r="GI31" s="165" t="s">
        <v>18</v>
      </c>
      <c r="GJ31" s="165"/>
      <c r="GK31" s="165"/>
      <c r="GL31" s="165" t="s">
        <v>18</v>
      </c>
      <c r="GM31" s="165"/>
      <c r="GN31" s="165"/>
      <c r="GO31" s="165" t="s">
        <v>18</v>
      </c>
      <c r="GP31" s="165" t="s">
        <v>18</v>
      </c>
      <c r="GQ31" s="165"/>
      <c r="GR31" s="165" t="n">
        <v>45</v>
      </c>
      <c r="GS31" s="165"/>
      <c r="GT31" s="165"/>
      <c r="GU31" s="165"/>
      <c r="GV31" s="174"/>
      <c r="GW31" s="167" t="n">
        <f aca="false">IF(FL31="","",SUM(FO31:GV31))</f>
        <v>382</v>
      </c>
      <c r="GX31" s="168" t="n">
        <f aca="false">IF(FL31="","",GW31/9)</f>
        <v>42.4444444444444</v>
      </c>
      <c r="GY31" s="169" t="n">
        <f aca="false">IF(FL31="","",IF(GW31=0,"-",RANK(GW31,$GW$15:$GW$64,0)))</f>
        <v>12</v>
      </c>
      <c r="GZ31" s="167" t="str">
        <f aca="false">IF(FO31="","",IF(FO31="-","-",IF(UPPER(FO31)="AB","+",VLOOKUP(FO31,'විෂය තොරතුරු'!$P$24:$Q$28,2))))</f>
        <v>S</v>
      </c>
      <c r="HA31" s="168" t="str">
        <f aca="false">IF(FP31="","",IF(FP31="-","-",IF(UPPER(FP31)="AB","+",VLOOKUP(FP31,'විෂය තොරතුරු'!$P$24:$Q$28,2))))</f>
        <v/>
      </c>
      <c r="HB31" s="168" t="str">
        <f aca="false">IF(FQ31="","",IF(FQ31="-","-",IF(UPPER(FQ31)="AB","+",VLOOKUP(FQ31,'විෂය තොරතුරු'!$P$24:$Q$28,2))))</f>
        <v>-</v>
      </c>
      <c r="HC31" s="168" t="str">
        <f aca="false">IF(FR31="","",IF(FR31="-","-",IF(UPPER(FR31)="AB","+",VLOOKUP(FR31,'විෂය තොරතුරු'!$P$24:$Q$28,2))))</f>
        <v>C</v>
      </c>
      <c r="HD31" s="168" t="str">
        <f aca="false">IF(FS31="","",IF(FS31="-","-",IF(UPPER(FS31)="AB","+",VLOOKUP(FS31,'විෂය තොරතුරු'!$P$24:$Q$28,2))))</f>
        <v/>
      </c>
      <c r="HE31" s="170" t="str">
        <f aca="false">IF(FT31="","",IF(FT31="-","-",IF(UPPER(FT31)="AB","+",VLOOKUP(FT31,'විෂය තොරතුරු'!$P$24:$Q$28,2))))</f>
        <v/>
      </c>
      <c r="HF31" s="171" t="str">
        <f aca="false">IF(FU31="","",IF(FU31="-","-",IF(UPPER(FU31)="AB","+",VLOOKUP(FU31,'විෂය තොරතුරු'!$P$24:$Q$28,2))))</f>
        <v>W</v>
      </c>
      <c r="HG31" s="168" t="str">
        <f aca="false">IF(FV31="","",IF(FV31="-","-",IF(UPPER(FV31)="AB","+",VLOOKUP(FV31,'විෂය තොරතුරු'!$P$24:$Q$28,2))))</f>
        <v>W</v>
      </c>
      <c r="HH31" s="168" t="str">
        <f aca="false">IF(FW31="","",IF(FW31="-","-",IF(UPPER(FW31)="AB","+",VLOOKUP(FW31,'විෂය තොරතුරු'!$P$24:$Q$28,2))))</f>
        <v>W</v>
      </c>
      <c r="HI31" s="169" t="str">
        <f aca="false">IF(FX31="","",IF(FX31="-","-",IF(UPPER(FX31)="AB","+",VLOOKUP(FX31,'විෂය තොරතුරු'!$P$24:$Q$28,2))))</f>
        <v>W</v>
      </c>
      <c r="HJ31" s="167" t="str">
        <f aca="false">IF(FY31="","",IF(FY31="-","-",IF(UPPER(FY31)="AB","+",VLOOKUP(FY31,'විෂය තොරතුරු'!$P$24:$Q$28,2))))</f>
        <v>C</v>
      </c>
      <c r="HK31" s="168" t="str">
        <f aca="false">IF(FZ31="","",IF(FZ31="-","-",IF(UPPER(FZ31)="AB","+",VLOOKUP(FZ31,'විෂය තොරතුරු'!$P$24:$Q$28,2))))</f>
        <v>-</v>
      </c>
      <c r="HL31" s="168" t="str">
        <f aca="false">IF(GA31="","",IF(GA31="-","-",IF(UPPER(GA31)="AB","+",VLOOKUP(GA31,'විෂය තොරතුරු'!$P$24:$Q$28,2))))</f>
        <v/>
      </c>
      <c r="HM31" s="168" t="str">
        <f aca="false">IF(GB31="","",IF(GB31="-","-",IF(UPPER(GB31)="AB","+",VLOOKUP(GB31,'විෂය තොරතුරු'!$P$24:$Q$28,2))))</f>
        <v/>
      </c>
      <c r="HN31" s="168" t="str">
        <f aca="false">IF(GC31="","",IF(GC31="-","-",IF(UPPER(GC31)="AB","+",VLOOKUP(GC31,'විෂය තොරතුරු'!$P$24:$Q$28,2))))</f>
        <v/>
      </c>
      <c r="HO31" s="168" t="str">
        <f aca="false">IF(GD31="","",IF(GD31="-","-",IF(UPPER(GD31)="AB","+",VLOOKUP(GD31,'විෂය තොරතුරු'!$P$24:$Q$28,2))))</f>
        <v/>
      </c>
      <c r="HP31" s="168" t="str">
        <f aca="false">IF(GE31="","",IF(GE31="-","-",IF(UPPER(GE31)="AB","+",VLOOKUP(GE31,'විෂය තොරතුරු'!$P$24:$Q$28,2))))</f>
        <v/>
      </c>
      <c r="HQ31" s="170" t="str">
        <f aca="false">IF(GF31="","",IF(GF31="-","-",IF(UPPER(GF31)="AB","+",VLOOKUP(GF31,'විෂය තොරතුරු'!$P$24:$Q$28,2))))</f>
        <v/>
      </c>
      <c r="HR31" s="171" t="str">
        <f aca="false">IF(GG31="","",IF(GG31="-","-",IF(UPPER(GG31)="AB","+",VLOOKUP(GG31,'විෂය තොරතුරු'!$P$24:$Q$28,2))))</f>
        <v>-</v>
      </c>
      <c r="HS31" s="168" t="str">
        <f aca="false">IF(GH31="","",IF(GH31="-","-",IF(UPPER(GH31)="AB","+",VLOOKUP(GH31,'විෂය තොරතුරු'!$P$24:$Q$28,2))))</f>
        <v>B</v>
      </c>
      <c r="HT31" s="168" t="str">
        <f aca="false">IF(GI31="","",IF(GI31="-","-",IF(UPPER(GI31)="AB","+",VLOOKUP(GI31,'විෂය තොරතුරු'!$P$24:$Q$28,2))))</f>
        <v>-</v>
      </c>
      <c r="HU31" s="168" t="str">
        <f aca="false">IF(GJ31="","",IF(GJ31="-","-",IF(UPPER(GJ31)="AB","+",VLOOKUP(GJ31,'විෂය තොරතුරු'!$P$24:$Q$28,2))))</f>
        <v/>
      </c>
      <c r="HV31" s="168" t="str">
        <f aca="false">IF(GK31="","",IF(GK31="-","-",IF(UPPER(GK31)="AB","+",VLOOKUP(GK31,'විෂය තොරතුරු'!$P$24:$Q$28,2))))</f>
        <v/>
      </c>
      <c r="HW31" s="168" t="str">
        <f aca="false">IF(GL31="","",IF(GL31="-","-",IF(UPPER(GL31)="AB","+",VLOOKUP(GL31,'විෂය තොරතුරු'!$P$24:$Q$28,2))))</f>
        <v>-</v>
      </c>
      <c r="HX31" s="168" t="str">
        <f aca="false">IF(GM31="","",IF(GM31="-","-",IF(UPPER(GM31)="AB","+",VLOOKUP(GM31,'විෂය තොරතුරු'!$P$24:$Q$28,2))))</f>
        <v/>
      </c>
      <c r="HY31" s="169" t="str">
        <f aca="false">IF(GN31="","",IF(GN31="-","-",IF(UPPER(GN31)="AB","+",VLOOKUP(GN31,'විෂය තොරතුරු'!$P$24:$Q$28,2))))</f>
        <v/>
      </c>
      <c r="HZ31" s="171" t="str">
        <f aca="false">IF(GO31="","",IF(GO31="-","-",IF(UPPER(GO31)="AB","+",VLOOKUP(GO31,'විෂය තොරතුරු'!$P$24:$Q$28,2))))</f>
        <v>-</v>
      </c>
      <c r="IA31" s="168" t="str">
        <f aca="false">IF(GP31="","",IF(GP31="-","-",IF(UPPER(GP31)="AB","+",VLOOKUP(GP31,'විෂය තොරතුරු'!$P$24:$Q$28,2))))</f>
        <v>-</v>
      </c>
      <c r="IB31" s="168" t="str">
        <f aca="false">IF(GQ31="","",IF(GQ31="-","-",IF(UPPER(GQ31)="AB","+",VLOOKUP(GQ31,'විෂය තොරතුරු'!$P$24:$Q$28,2))))</f>
        <v/>
      </c>
      <c r="IC31" s="168" t="str">
        <f aca="false">IF(GR31="","",IF(GR31="-","-",IF(UPPER(GR31)="AB","+",VLOOKUP(GR31,'විෂය තොරතුරු'!$P$24:$Q$28,2))))</f>
        <v>S</v>
      </c>
      <c r="ID31" s="168" t="str">
        <f aca="false">IF(GS31="","",IF(GS31="-","-",IF(UPPER(GS31)="AB","+",VLOOKUP(GS31,'විෂය තොරතුරු'!$P$24:$Q$28,2))))</f>
        <v/>
      </c>
      <c r="IE31" s="168" t="str">
        <f aca="false">IF(GT31="","",IF(GT31="-","-",IF(UPPER(GT31)="AB","+",VLOOKUP(GT31,'විෂය තොරතුරු'!$P$24:$Q$28,2))))</f>
        <v/>
      </c>
      <c r="IF31" s="168" t="str">
        <f aca="false">IF(GU31="","",IF(GU31="-","-",IF(UPPER(GU31)="AB","+",VLOOKUP(GU31,'විෂය තොරතුරු'!$P$24:$Q$28,2))))</f>
        <v/>
      </c>
      <c r="IG31" s="169" t="str">
        <f aca="false">IF(GV31="","",IF(GV31="-","-",IF(UPPER(GV31)="AB","+",VLOOKUP(GV31,'විෂය තොරතුරු'!$P$24:$Q$28,2))))</f>
        <v/>
      </c>
      <c r="IH31" s="171" t="n">
        <f aca="false">IF($FL31="","",COUNTIF($GZ31:$IG31,"A"))</f>
        <v>0</v>
      </c>
      <c r="II31" s="171" t="n">
        <f aca="false">IF($FL31="","",COUNTIF($GZ31:$IG31,"B"))</f>
        <v>1</v>
      </c>
      <c r="IJ31" s="171" t="n">
        <f aca="false">IF($FL31="","",COUNTIF($GZ31:$IG31,"C"))</f>
        <v>2</v>
      </c>
      <c r="IK31" s="171" t="n">
        <f aca="false">IF($FL31="","",COUNTIF($GZ31:$IG31,"S"))</f>
        <v>2</v>
      </c>
      <c r="IL31" s="171" t="n">
        <f aca="false">IF($FL31="","",COUNTIF($GZ31:$IG31,"W"))</f>
        <v>4</v>
      </c>
      <c r="IM31" s="171" t="n">
        <f aca="false">IF(FL31="","",SUM(IH31:IK31))</f>
        <v>5</v>
      </c>
      <c r="IN31" s="169" t="n">
        <f aca="false">IF(FL31="","",SUM(IH31:IJ31))</f>
        <v>3</v>
      </c>
      <c r="IO31" s="172" t="str">
        <f aca="false">IF(FL31="","",IF(AND(IM31&gt;=6,IN31&gt;=3,OR(FO31&gt;=35,FP31&gt;=35),FV31&gt;=35),"6/3 සමත්",IF(AND(IM31&gt;=5,IN31&gt;=3,OR(FO31&gt;=35,FP31&gt;=35,FV31&gt;=35)),"5/3 සමත්",IF(AND(IM31&gt;=4,IN31&gt;=1,OR(FO31&gt;=20,FP31&gt;=20,FV31&gt;=20)),"සමත් කළ හැකි",IF(IL31=9,"W9","අසමත් ?")))))</f>
        <v>5/3 සමත්</v>
      </c>
    </row>
    <row r="32" customFormat="false" ht="13.8" hidden="false" customHeight="false" outlineLevel="0" collapsed="false">
      <c r="A32" s="160" t="n">
        <v>18</v>
      </c>
      <c r="B32" s="161"/>
      <c r="C32" s="161"/>
      <c r="D32" s="162"/>
      <c r="E32" s="163"/>
      <c r="F32" s="164"/>
      <c r="G32" s="163"/>
      <c r="H32" s="165"/>
      <c r="I32" s="165"/>
      <c r="J32" s="164"/>
      <c r="K32" s="163"/>
      <c r="L32" s="165"/>
      <c r="M32" s="165"/>
      <c r="N32" s="164"/>
      <c r="O32" s="163"/>
      <c r="P32" s="165"/>
      <c r="Q32" s="165"/>
      <c r="R32" s="165"/>
      <c r="S32" s="165"/>
      <c r="T32" s="165"/>
      <c r="U32" s="165"/>
      <c r="V32" s="164"/>
      <c r="W32" s="163"/>
      <c r="X32" s="165"/>
      <c r="Y32" s="165"/>
      <c r="Z32" s="165"/>
      <c r="AA32" s="165"/>
      <c r="AB32" s="165"/>
      <c r="AC32" s="165"/>
      <c r="AD32" s="164"/>
      <c r="AE32" s="163"/>
      <c r="AF32" s="165"/>
      <c r="AG32" s="165"/>
      <c r="AH32" s="165"/>
      <c r="AI32" s="165"/>
      <c r="AJ32" s="165"/>
      <c r="AK32" s="165"/>
      <c r="AL32" s="166"/>
      <c r="AM32" s="167" t="str">
        <f aca="false">IF(B32="","",SUM(E32:AL32))</f>
        <v/>
      </c>
      <c r="AN32" s="168" t="str">
        <f aca="false">IF(B32="","",AM32/9)</f>
        <v/>
      </c>
      <c r="AO32" s="169" t="str">
        <f aca="false">IF(B32="","",IF(AM32=0,"-",RANK(AM32,$AM$15:$AM$64,0)))</f>
        <v/>
      </c>
      <c r="AP32" s="167" t="str">
        <f aca="false">IF(E32="","",IF(E32="-","-",IF(UPPER(E32)="AB","+",VLOOKUP(E32,'විෂය තොරතුරු'!$P$24:$Q$28,2))))</f>
        <v/>
      </c>
      <c r="AQ32" s="168" t="str">
        <f aca="false">IF(F32="","",IF(F32="-","-",IF(UPPER(F32)="AB","+",VLOOKUP(F32,'විෂය තොරතුරු'!$P$24:$Q$28,2))))</f>
        <v/>
      </c>
      <c r="AR32" s="168" t="str">
        <f aca="false">IF(G32="","",IF(G32="-","-",IF(UPPER(G32)="AB","+",VLOOKUP(G32,'විෂය තොරතුරු'!$P$24:$Q$28,2))))</f>
        <v/>
      </c>
      <c r="AS32" s="168" t="str">
        <f aca="false">IF(H32="","",IF(H32="-","-",IF(UPPER(H32)="AB","+",VLOOKUP(H32,'විෂය තොරතුරු'!$P$24:$Q$28,2))))</f>
        <v/>
      </c>
      <c r="AT32" s="168" t="str">
        <f aca="false">IF(I32="","",IF(I32="-","-",IF(UPPER(I32)="AB","+",VLOOKUP(I32,'විෂය තොරතුරු'!$P$24:$Q$28,2))))</f>
        <v/>
      </c>
      <c r="AU32" s="170" t="str">
        <f aca="false">IF(J32="","",IF(J32="-","-",IF(UPPER(J32)="AB","+",VLOOKUP(J32,'විෂය තොරතුරු'!$P$24:$Q$28,2))))</f>
        <v/>
      </c>
      <c r="AV32" s="171" t="str">
        <f aca="false">IF(K32="","",IF(K32="-","-",IF(UPPER(K32)="AB","+",VLOOKUP(K32,'විෂය තොරතුරු'!$P$24:$Q$28,2))))</f>
        <v/>
      </c>
      <c r="AW32" s="168" t="str">
        <f aca="false">IF(L32="","",IF(L32="-","-",IF(UPPER(L32)="AB","+",VLOOKUP(L32,'විෂය තොරතුරු'!$P$24:$Q$28,2))))</f>
        <v/>
      </c>
      <c r="AX32" s="168" t="str">
        <f aca="false">IF(M32="","",IF(M32="-","-",IF(UPPER(M32)="AB","+",VLOOKUP(M32,'විෂය තොරතුරු'!$P$24:$Q$28,2))))</f>
        <v/>
      </c>
      <c r="AY32" s="169" t="str">
        <f aca="false">IF(N32="","",IF(N32="-","-",IF(UPPER(N32)="AB","+",VLOOKUP(N32,'විෂය තොරතුරු'!$P$24:$Q$28,2))))</f>
        <v/>
      </c>
      <c r="AZ32" s="168" t="str">
        <f aca="false">IF(O32="","",IF(O32="-","-",IF(UPPER(O32)="AB","+",VLOOKUP(O32,'විෂය තොරතුරු'!$P$24:$Q$28,2))))</f>
        <v/>
      </c>
      <c r="BA32" s="168" t="str">
        <f aca="false">IF(P32="","",IF(P32="-","-",IF(UPPER(P32)="AB","+",VLOOKUP(P32,'විෂය තොරතුරු'!$P$24:$Q$28,2))))</f>
        <v/>
      </c>
      <c r="BB32" s="168" t="str">
        <f aca="false">IF(Q32="","",IF(Q32="-","-",IF(UPPER(Q32)="AB","+",VLOOKUP(Q32,'විෂය තොරතුරු'!$P$24:$Q$28,2))))</f>
        <v/>
      </c>
      <c r="BC32" s="168" t="str">
        <f aca="false">IF(R32="","",IF(R32="-","-",IF(UPPER(R32)="AB","+",VLOOKUP(R32,'විෂය තොරතුරු'!$P$24:$Q$28,2))))</f>
        <v/>
      </c>
      <c r="BD32" s="168" t="str">
        <f aca="false">IF(S32="","",IF(S32="-","-",IF(UPPER(S32)="AB","+",VLOOKUP(S32,'විෂය තොරතුරු'!$P$24:$Q$28,2))))</f>
        <v/>
      </c>
      <c r="BE32" s="168" t="str">
        <f aca="false">IF(T32="","",IF(T32="-","-",IF(UPPER(T32)="AB","+",VLOOKUP(T32,'විෂය තොරතුරු'!$P$24:$Q$28,2))))</f>
        <v/>
      </c>
      <c r="BF32" s="168" t="str">
        <f aca="false">IF(U32="","",IF(U32="-","-",IF(UPPER(U32)="AB","+",VLOOKUP(U32,'විෂය තොරතුරු'!$P$24:$Q$28,2))))</f>
        <v/>
      </c>
      <c r="BG32" s="170" t="str">
        <f aca="false">IF(V32="","",IF(V32="-","-",IF(UPPER(V32)="AB","+",VLOOKUP(V32,'විෂය තොරතුරු'!$P$24:$Q$28,2))))</f>
        <v/>
      </c>
      <c r="BH32" s="171" t="str">
        <f aca="false">IF(W32="","",IF(W32="-","-",IF(UPPER(W32)="AB","+",VLOOKUP(W32,'විෂය තොරතුරු'!$P$24:$Q$28,2))))</f>
        <v/>
      </c>
      <c r="BI32" s="168" t="str">
        <f aca="false">IF(X32="","",IF(X32="-","-",IF(UPPER(X32)="AB","+",VLOOKUP(X32,'විෂය තොරතුරු'!$P$24:$Q$28,2))))</f>
        <v/>
      </c>
      <c r="BJ32" s="168" t="str">
        <f aca="false">IF(Y32="","",IF(Y32="-","-",IF(UPPER(Y32)="AB","+",VLOOKUP(Y32,'විෂය තොරතුරු'!$P$24:$Q$28,2))))</f>
        <v/>
      </c>
      <c r="BK32" s="168" t="str">
        <f aca="false">IF(Z32="","",IF(Z32="-","-",IF(UPPER(Z32)="AB","+",VLOOKUP(Z32,'විෂය තොරතුරු'!$P$24:$Q$28,2))))</f>
        <v/>
      </c>
      <c r="BL32" s="168" t="str">
        <f aca="false">IF(AA32="","",IF(AA32="-","-",IF(UPPER(AA32)="AB","+",VLOOKUP(AA32,'විෂය තොරතුරු'!$P$24:$Q$28,2))))</f>
        <v/>
      </c>
      <c r="BM32" s="168" t="str">
        <f aca="false">IF(AB32="","",IF(AB32="-","-",IF(UPPER(AB32)="AB","+",VLOOKUP(AB32,'විෂය තොරතුරු'!$P$24:$Q$28,2))))</f>
        <v/>
      </c>
      <c r="BN32" s="168" t="str">
        <f aca="false">IF(AC32="","",IF(AC32="-","-",IF(UPPER(AC32)="AB","+",VLOOKUP(AC32,'විෂය තොරතුරු'!$P$24:$Q$28,2))))</f>
        <v/>
      </c>
      <c r="BO32" s="169" t="str">
        <f aca="false">IF(AD32="","",IF(AD32="-","-",IF(UPPER(AD32)="AB","+",VLOOKUP(AD32,'විෂය තොරතුරු'!$P$24:$Q$28,2))))</f>
        <v/>
      </c>
      <c r="BP32" s="171" t="str">
        <f aca="false">IF(AE32="","",IF(AE32="-","-",IF(UPPER(AE32)="AB","+",VLOOKUP(AE32,'විෂය තොරතුරු'!$P$24:$Q$28,2))))</f>
        <v/>
      </c>
      <c r="BQ32" s="168" t="str">
        <f aca="false">IF(AF32="","",IF(AF32="-","-",IF(UPPER(AF32)="AB","+",VLOOKUP(AF32,'විෂය තොරතුරු'!$P$24:$Q$28,2))))</f>
        <v/>
      </c>
      <c r="BR32" s="168" t="str">
        <f aca="false">IF(AG32="","",IF(AG32="-","-",IF(UPPER(AG32)="AB","+",VLOOKUP(AG32,'විෂය තොරතුරු'!$P$24:$Q$28,2))))</f>
        <v/>
      </c>
      <c r="BS32" s="168" t="str">
        <f aca="false">IF(AH32="","",IF(AH32="-","-",IF(UPPER(AH32)="AB","+",VLOOKUP(AH32,'විෂය තොරතුරු'!$P$24:$Q$28,2))))</f>
        <v/>
      </c>
      <c r="BT32" s="168" t="str">
        <f aca="false">IF(AI32="","",IF(AI32="-","-",IF(UPPER(AI32)="AB","+",VLOOKUP(AI32,'විෂය තොරතුරු'!$P$24:$Q$28,2))))</f>
        <v/>
      </c>
      <c r="BU32" s="168" t="str">
        <f aca="false">IF(AJ32="","",IF(AJ32="-","-",IF(UPPER(AJ32)="AB","+",VLOOKUP(AJ32,'විෂය තොරතුරු'!$P$24:$Q$28,2))))</f>
        <v/>
      </c>
      <c r="BV32" s="168" t="str">
        <f aca="false">IF(AK32="","",IF(AK32="-","-",IF(UPPER(AK32)="AB","+",VLOOKUP(AK32,'විෂය තොරතුරු'!$P$24:$Q$28,2))))</f>
        <v/>
      </c>
      <c r="BW32" s="169" t="str">
        <f aca="false">IF(AL32="","",IF(AL32="-","-",IF(UPPER(AL32)="AB","+",VLOOKUP(AL32,'විෂය තොරතුරු'!$P$24:$Q$28,2))))</f>
        <v/>
      </c>
      <c r="BX32" s="171" t="str">
        <f aca="false">IF($B32="","",COUNTIF($AP32:$BW32,"A"))</f>
        <v/>
      </c>
      <c r="BY32" s="168" t="str">
        <f aca="false">IF($B32="","",COUNTIF($AP32:$BW32,"B"))</f>
        <v/>
      </c>
      <c r="BZ32" s="168" t="str">
        <f aca="false">IF($B32="","",COUNTIF($AP32:$BW32,"C"))</f>
        <v/>
      </c>
      <c r="CA32" s="168" t="str">
        <f aca="false">IF($B32="","",COUNTIF($AP32:$BW32,"S"))</f>
        <v/>
      </c>
      <c r="CB32" s="169" t="str">
        <f aca="false">IF($B32="","",COUNTIF($AP32:$BW32,"W"))</f>
        <v/>
      </c>
      <c r="CC32" s="171" t="str">
        <f aca="false">IF(B32="","",SUM(BX32:CA32))</f>
        <v/>
      </c>
      <c r="CD32" s="169" t="str">
        <f aca="false">IF(B32="","",SUM(BX32:BZ32))</f>
        <v/>
      </c>
      <c r="CE32" s="172" t="str">
        <f aca="false">IF(B32="","",IF(AND(CC32&gt;=6,CD32&gt;=3,OR(E32&gt;=35,F32&gt;=35),L32&gt;=35),"6/3 සමත්",IF(AND(CC32&gt;=5,CD32&gt;=3,OR(E32&gt;=35,F32&gt;=35,L32&gt;=35)),"5/3 සමත්",IF(AND(CC32&gt;=4,CD32&gt;=1,OR(E32&gt;=20,F32&gt;=20,L32&gt;=20)),"සමත් කළ හැකි",IF(CB32=9,"W9","අසමත් ?")))))</f>
        <v/>
      </c>
      <c r="FK32" s="173" t="n">
        <v>18</v>
      </c>
      <c r="FL32" s="161" t="s">
        <v>62</v>
      </c>
      <c r="FM32" s="161"/>
      <c r="FN32" s="161" t="str">
        <f aca="false">IF(FM32="","-",(FM32/$M$95)*100)</f>
        <v>-</v>
      </c>
      <c r="FO32" s="165" t="n">
        <v>23</v>
      </c>
      <c r="FP32" s="165"/>
      <c r="FQ32" s="165" t="n">
        <v>27</v>
      </c>
      <c r="FR32" s="165" t="s">
        <v>18</v>
      </c>
      <c r="FS32" s="165"/>
      <c r="FT32" s="165"/>
      <c r="FU32" s="165" t="n">
        <v>11</v>
      </c>
      <c r="FV32" s="165" t="n">
        <v>13</v>
      </c>
      <c r="FW32" s="165" t="n">
        <v>13</v>
      </c>
      <c r="FX32" s="165" t="n">
        <v>17</v>
      </c>
      <c r="FY32" s="165" t="s">
        <v>18</v>
      </c>
      <c r="FZ32" s="165" t="s">
        <v>18</v>
      </c>
      <c r="GA32" s="165" t="n">
        <v>17</v>
      </c>
      <c r="GB32" s="165"/>
      <c r="GC32" s="165"/>
      <c r="GD32" s="165"/>
      <c r="GE32" s="165"/>
      <c r="GF32" s="165"/>
      <c r="GG32" s="165" t="s">
        <v>18</v>
      </c>
      <c r="GH32" s="165" t="n">
        <v>50</v>
      </c>
      <c r="GI32" s="165" t="s">
        <v>18</v>
      </c>
      <c r="GJ32" s="165"/>
      <c r="GK32" s="165"/>
      <c r="GL32" s="165" t="n">
        <v>22</v>
      </c>
      <c r="GM32" s="165"/>
      <c r="GN32" s="165"/>
      <c r="GO32" s="165" t="s">
        <v>18</v>
      </c>
      <c r="GP32" s="165" t="s">
        <v>18</v>
      </c>
      <c r="GQ32" s="165"/>
      <c r="GR32" s="165" t="s">
        <v>18</v>
      </c>
      <c r="GS32" s="165"/>
      <c r="GT32" s="165"/>
      <c r="GU32" s="165"/>
      <c r="GV32" s="174"/>
      <c r="GW32" s="167" t="n">
        <f aca="false">IF(FL32="","",SUM(FO32:GV32))</f>
        <v>193</v>
      </c>
      <c r="GX32" s="168" t="n">
        <f aca="false">IF(FL32="","",GW32/9)</f>
        <v>21.4444444444444</v>
      </c>
      <c r="GY32" s="169" t="n">
        <f aca="false">IF(FL32="","",IF(GW32=0,"-",RANK(GW32,$GW$15:$GW$64,0)))</f>
        <v>31</v>
      </c>
      <c r="GZ32" s="167" t="str">
        <f aca="false">IF(FO32="","",IF(FO32="-","-",IF(UPPER(FO32)="AB","+",VLOOKUP(FO32,'විෂය තොරතුරු'!$P$24:$Q$28,2))))</f>
        <v>W</v>
      </c>
      <c r="HA32" s="168" t="str">
        <f aca="false">IF(FP32="","",IF(FP32="-","-",IF(UPPER(FP32)="AB","+",VLOOKUP(FP32,'විෂය තොරතුරු'!$P$24:$Q$28,2))))</f>
        <v/>
      </c>
      <c r="HB32" s="168" t="str">
        <f aca="false">IF(FQ32="","",IF(FQ32="-","-",IF(UPPER(FQ32)="AB","+",VLOOKUP(FQ32,'විෂය තොරතුරු'!$P$24:$Q$28,2))))</f>
        <v>W</v>
      </c>
      <c r="HC32" s="168" t="str">
        <f aca="false">IF(FR32="","",IF(FR32="-","-",IF(UPPER(FR32)="AB","+",VLOOKUP(FR32,'විෂය තොරතුරු'!$P$24:$Q$28,2))))</f>
        <v>-</v>
      </c>
      <c r="HD32" s="168" t="str">
        <f aca="false">IF(FS32="","",IF(FS32="-","-",IF(UPPER(FS32)="AB","+",VLOOKUP(FS32,'විෂය තොරතුරු'!$P$24:$Q$28,2))))</f>
        <v/>
      </c>
      <c r="HE32" s="170" t="str">
        <f aca="false">IF(FT32="","",IF(FT32="-","-",IF(UPPER(FT32)="AB","+",VLOOKUP(FT32,'විෂය තොරතුරු'!$P$24:$Q$28,2))))</f>
        <v/>
      </c>
      <c r="HF32" s="171" t="str">
        <f aca="false">IF(FU32="","",IF(FU32="-","-",IF(UPPER(FU32)="AB","+",VLOOKUP(FU32,'විෂය තොරතුරු'!$P$24:$Q$28,2))))</f>
        <v>W</v>
      </c>
      <c r="HG32" s="168" t="str">
        <f aca="false">IF(FV32="","",IF(FV32="-","-",IF(UPPER(FV32)="AB","+",VLOOKUP(FV32,'විෂය තොරතුරු'!$P$24:$Q$28,2))))</f>
        <v>W</v>
      </c>
      <c r="HH32" s="168" t="str">
        <f aca="false">IF(FW32="","",IF(FW32="-","-",IF(UPPER(FW32)="AB","+",VLOOKUP(FW32,'විෂය තොරතුරු'!$P$24:$Q$28,2))))</f>
        <v>W</v>
      </c>
      <c r="HI32" s="169" t="str">
        <f aca="false">IF(FX32="","",IF(FX32="-","-",IF(UPPER(FX32)="AB","+",VLOOKUP(FX32,'විෂය තොරතුරු'!$P$24:$Q$28,2))))</f>
        <v>W</v>
      </c>
      <c r="HJ32" s="167" t="str">
        <f aca="false">IF(FY32="","",IF(FY32="-","-",IF(UPPER(FY32)="AB","+",VLOOKUP(FY32,'විෂය තොරතුරු'!$P$24:$Q$28,2))))</f>
        <v>-</v>
      </c>
      <c r="HK32" s="168" t="str">
        <f aca="false">IF(FZ32="","",IF(FZ32="-","-",IF(UPPER(FZ32)="AB","+",VLOOKUP(FZ32,'විෂය තොරතුරු'!$P$24:$Q$28,2))))</f>
        <v>-</v>
      </c>
      <c r="HL32" s="168" t="str">
        <f aca="false">IF(GA32="","",IF(GA32="-","-",IF(UPPER(GA32)="AB","+",VLOOKUP(GA32,'විෂය තොරතුරු'!$P$24:$Q$28,2))))</f>
        <v>W</v>
      </c>
      <c r="HM32" s="168" t="str">
        <f aca="false">IF(GB32="","",IF(GB32="-","-",IF(UPPER(GB32)="AB","+",VLOOKUP(GB32,'විෂය තොරතුරු'!$P$24:$Q$28,2))))</f>
        <v/>
      </c>
      <c r="HN32" s="168" t="str">
        <f aca="false">IF(GC32="","",IF(GC32="-","-",IF(UPPER(GC32)="AB","+",VLOOKUP(GC32,'විෂය තොරතුරු'!$P$24:$Q$28,2))))</f>
        <v/>
      </c>
      <c r="HO32" s="168" t="str">
        <f aca="false">IF(GD32="","",IF(GD32="-","-",IF(UPPER(GD32)="AB","+",VLOOKUP(GD32,'විෂය තොරතුරු'!$P$24:$Q$28,2))))</f>
        <v/>
      </c>
      <c r="HP32" s="168" t="str">
        <f aca="false">IF(GE32="","",IF(GE32="-","-",IF(UPPER(GE32)="AB","+",VLOOKUP(GE32,'විෂය තොරතුරු'!$P$24:$Q$28,2))))</f>
        <v/>
      </c>
      <c r="HQ32" s="170" t="str">
        <f aca="false">IF(GF32="","",IF(GF32="-","-",IF(UPPER(GF32)="AB","+",VLOOKUP(GF32,'විෂය තොරතුරු'!$P$24:$Q$28,2))))</f>
        <v/>
      </c>
      <c r="HR32" s="171" t="str">
        <f aca="false">IF(GG32="","",IF(GG32="-","-",IF(UPPER(GG32)="AB","+",VLOOKUP(GG32,'විෂය තොරතුරු'!$P$24:$Q$28,2))))</f>
        <v>-</v>
      </c>
      <c r="HS32" s="168" t="str">
        <f aca="false">IF(GH32="","",IF(GH32="-","-",IF(UPPER(GH32)="AB","+",VLOOKUP(GH32,'විෂය තොරතුරු'!$P$24:$Q$28,2))))</f>
        <v>C</v>
      </c>
      <c r="HT32" s="168" t="str">
        <f aca="false">IF(GI32="","",IF(GI32="-","-",IF(UPPER(GI32)="AB","+",VLOOKUP(GI32,'විෂය තොරතුරු'!$P$24:$Q$28,2))))</f>
        <v>-</v>
      </c>
      <c r="HU32" s="168" t="str">
        <f aca="false">IF(GJ32="","",IF(GJ32="-","-",IF(UPPER(GJ32)="AB","+",VLOOKUP(GJ32,'විෂය තොරතුරු'!$P$24:$Q$28,2))))</f>
        <v/>
      </c>
      <c r="HV32" s="168" t="str">
        <f aca="false">IF(GK32="","",IF(GK32="-","-",IF(UPPER(GK32)="AB","+",VLOOKUP(GK32,'විෂය තොරතුරු'!$P$24:$Q$28,2))))</f>
        <v/>
      </c>
      <c r="HW32" s="168" t="str">
        <f aca="false">IF(GL32="","",IF(GL32="-","-",IF(UPPER(GL32)="AB","+",VLOOKUP(GL32,'විෂය තොරතුරු'!$P$24:$Q$28,2))))</f>
        <v>W</v>
      </c>
      <c r="HX32" s="168" t="str">
        <f aca="false">IF(GM32="","",IF(GM32="-","-",IF(UPPER(GM32)="AB","+",VLOOKUP(GM32,'විෂය තොරතුරු'!$P$24:$Q$28,2))))</f>
        <v/>
      </c>
      <c r="HY32" s="169" t="str">
        <f aca="false">IF(GN32="","",IF(GN32="-","-",IF(UPPER(GN32)="AB","+",VLOOKUP(GN32,'විෂය තොරතුරු'!$P$24:$Q$28,2))))</f>
        <v/>
      </c>
      <c r="HZ32" s="171" t="str">
        <f aca="false">IF(GO32="","",IF(GO32="-","-",IF(UPPER(GO32)="AB","+",VLOOKUP(GO32,'විෂය තොරතුරු'!$P$24:$Q$28,2))))</f>
        <v>-</v>
      </c>
      <c r="IA32" s="168" t="str">
        <f aca="false">IF(GP32="","",IF(GP32="-","-",IF(UPPER(GP32)="AB","+",VLOOKUP(GP32,'විෂය තොරතුරු'!$P$24:$Q$28,2))))</f>
        <v>-</v>
      </c>
      <c r="IB32" s="168" t="str">
        <f aca="false">IF(GQ32="","",IF(GQ32="-","-",IF(UPPER(GQ32)="AB","+",VLOOKUP(GQ32,'විෂය තොරතුරු'!$P$24:$Q$28,2))))</f>
        <v/>
      </c>
      <c r="IC32" s="168" t="str">
        <f aca="false">IF(GR32="","",IF(GR32="-","-",IF(UPPER(GR32)="AB","+",VLOOKUP(GR32,'විෂය තොරතුරු'!$P$24:$Q$28,2))))</f>
        <v>-</v>
      </c>
      <c r="ID32" s="168" t="str">
        <f aca="false">IF(GS32="","",IF(GS32="-","-",IF(UPPER(GS32)="AB","+",VLOOKUP(GS32,'විෂය තොරතුරු'!$P$24:$Q$28,2))))</f>
        <v/>
      </c>
      <c r="IE32" s="168" t="str">
        <f aca="false">IF(GT32="","",IF(GT32="-","-",IF(UPPER(GT32)="AB","+",VLOOKUP(GT32,'විෂය තොරතුරු'!$P$24:$Q$28,2))))</f>
        <v/>
      </c>
      <c r="IF32" s="168" t="str">
        <f aca="false">IF(GU32="","",IF(GU32="-","-",IF(UPPER(GU32)="AB","+",VLOOKUP(GU32,'විෂය තොරතුරු'!$P$24:$Q$28,2))))</f>
        <v/>
      </c>
      <c r="IG32" s="169" t="str">
        <f aca="false">IF(GV32="","",IF(GV32="-","-",IF(UPPER(GV32)="AB","+",VLOOKUP(GV32,'විෂය තොරතුරු'!$P$24:$Q$28,2))))</f>
        <v/>
      </c>
      <c r="IH32" s="171" t="n">
        <f aca="false">IF($FL32="","",COUNTIF($GZ32:$IG32,"A"))</f>
        <v>0</v>
      </c>
      <c r="II32" s="171" t="n">
        <f aca="false">IF($FL32="","",COUNTIF($GZ32:$IG32,"B"))</f>
        <v>0</v>
      </c>
      <c r="IJ32" s="171" t="n">
        <f aca="false">IF($FL32="","",COUNTIF($GZ32:$IG32,"C"))</f>
        <v>1</v>
      </c>
      <c r="IK32" s="171" t="n">
        <f aca="false">IF($FL32="","",COUNTIF($GZ32:$IG32,"S"))</f>
        <v>0</v>
      </c>
      <c r="IL32" s="171" t="n">
        <f aca="false">IF($FL32="","",COUNTIF($GZ32:$IG32,"W"))</f>
        <v>8</v>
      </c>
      <c r="IM32" s="171" t="n">
        <f aca="false">IF(FL32="","",SUM(IH32:IK32))</f>
        <v>1</v>
      </c>
      <c r="IN32" s="169" t="n">
        <f aca="false">IF(FL32="","",SUM(IH32:IJ32))</f>
        <v>1</v>
      </c>
      <c r="IO32" s="172" t="str">
        <f aca="false">IF(FL32="","",IF(AND(IM32&gt;=6,IN32&gt;=3,OR(FO32&gt;=35,FP32&gt;=35),FV32&gt;=35),"6/3 සමත්",IF(AND(IM32&gt;=5,IN32&gt;=3,OR(FO32&gt;=35,FP32&gt;=35,FV32&gt;=35)),"5/3 සමත්",IF(AND(IM32&gt;=4,IN32&gt;=1,OR(FO32&gt;=20,FP32&gt;=20,FV32&gt;=20)),"සමත් කළ හැකි",IF(IL32=9,"W9","අසමත් ?")))))</f>
        <v>අසමත් ?</v>
      </c>
    </row>
    <row r="33" customFormat="false" ht="13.8" hidden="false" customHeight="false" outlineLevel="0" collapsed="false">
      <c r="A33" s="160" t="n">
        <v>19</v>
      </c>
      <c r="B33" s="175"/>
      <c r="C33" s="161"/>
      <c r="D33" s="162"/>
      <c r="E33" s="163"/>
      <c r="F33" s="164"/>
      <c r="G33" s="163"/>
      <c r="H33" s="165"/>
      <c r="I33" s="165"/>
      <c r="J33" s="164"/>
      <c r="K33" s="163"/>
      <c r="L33" s="165"/>
      <c r="M33" s="165"/>
      <c r="N33" s="164"/>
      <c r="O33" s="163"/>
      <c r="P33" s="165"/>
      <c r="Q33" s="165"/>
      <c r="R33" s="165"/>
      <c r="S33" s="165"/>
      <c r="T33" s="165"/>
      <c r="U33" s="165"/>
      <c r="V33" s="164"/>
      <c r="W33" s="163"/>
      <c r="X33" s="165"/>
      <c r="Y33" s="165"/>
      <c r="Z33" s="165"/>
      <c r="AA33" s="165"/>
      <c r="AB33" s="165"/>
      <c r="AC33" s="165"/>
      <c r="AD33" s="164"/>
      <c r="AE33" s="163"/>
      <c r="AF33" s="165"/>
      <c r="AG33" s="165"/>
      <c r="AH33" s="165"/>
      <c r="AI33" s="165"/>
      <c r="AJ33" s="165"/>
      <c r="AK33" s="165"/>
      <c r="AL33" s="166"/>
      <c r="AM33" s="167" t="str">
        <f aca="false">IF(B33="","",SUM(E33:AL33))</f>
        <v/>
      </c>
      <c r="AN33" s="168" t="str">
        <f aca="false">IF(B33="","",AM33/9)</f>
        <v/>
      </c>
      <c r="AO33" s="169" t="str">
        <f aca="false">IF(B33="","",IF(AM33=0,"-",RANK(AM33,$AM$15:$AM$64,0)))</f>
        <v/>
      </c>
      <c r="AP33" s="167" t="str">
        <f aca="false">IF(E33="","",IF(E33="-","-",IF(UPPER(E33)="AB","+",VLOOKUP(E33,'විෂය තොරතුරු'!$P$24:$Q$28,2))))</f>
        <v/>
      </c>
      <c r="AQ33" s="168" t="str">
        <f aca="false">IF(F33="","",IF(F33="-","-",IF(UPPER(F33)="AB","+",VLOOKUP(F33,'විෂය තොරතුරු'!$P$24:$Q$28,2))))</f>
        <v/>
      </c>
      <c r="AR33" s="168" t="str">
        <f aca="false">IF(G33="","",IF(G33="-","-",IF(UPPER(G33)="AB","+",VLOOKUP(G33,'විෂය තොරතුරු'!$P$24:$Q$28,2))))</f>
        <v/>
      </c>
      <c r="AS33" s="168" t="str">
        <f aca="false">IF(H33="","",IF(H33="-","-",IF(UPPER(H33)="AB","+",VLOOKUP(H33,'විෂය තොරතුරු'!$P$24:$Q$28,2))))</f>
        <v/>
      </c>
      <c r="AT33" s="168" t="str">
        <f aca="false">IF(I33="","",IF(I33="-","-",IF(UPPER(I33)="AB","+",VLOOKUP(I33,'විෂය තොරතුරු'!$P$24:$Q$28,2))))</f>
        <v/>
      </c>
      <c r="AU33" s="170" t="str">
        <f aca="false">IF(J33="","",IF(J33="-","-",IF(UPPER(J33)="AB","+",VLOOKUP(J33,'විෂය තොරතුරු'!$P$24:$Q$28,2))))</f>
        <v/>
      </c>
      <c r="AV33" s="171" t="str">
        <f aca="false">IF(K33="","",IF(K33="-","-",IF(UPPER(K33)="AB","+",VLOOKUP(K33,'විෂය තොරතුරු'!$P$24:$Q$28,2))))</f>
        <v/>
      </c>
      <c r="AW33" s="168" t="str">
        <f aca="false">IF(L33="","",IF(L33="-","-",IF(UPPER(L33)="AB","+",VLOOKUP(L33,'විෂය තොරතුරු'!$P$24:$Q$28,2))))</f>
        <v/>
      </c>
      <c r="AX33" s="168" t="str">
        <f aca="false">IF(M33="","",IF(M33="-","-",IF(UPPER(M33)="AB","+",VLOOKUP(M33,'විෂය තොරතුරු'!$P$24:$Q$28,2))))</f>
        <v/>
      </c>
      <c r="AY33" s="169" t="str">
        <f aca="false">IF(N33="","",IF(N33="-","-",IF(UPPER(N33)="AB","+",VLOOKUP(N33,'විෂය තොරතුරු'!$P$24:$Q$28,2))))</f>
        <v/>
      </c>
      <c r="AZ33" s="168" t="str">
        <f aca="false">IF(O33="","",IF(O33="-","-",IF(UPPER(O33)="AB","+",VLOOKUP(O33,'විෂය තොරතුරු'!$P$24:$Q$28,2))))</f>
        <v/>
      </c>
      <c r="BA33" s="168" t="str">
        <f aca="false">IF(P33="","",IF(P33="-","-",IF(UPPER(P33)="AB","+",VLOOKUP(P33,'විෂය තොරතුරු'!$P$24:$Q$28,2))))</f>
        <v/>
      </c>
      <c r="BB33" s="168" t="str">
        <f aca="false">IF(Q33="","",IF(Q33="-","-",IF(UPPER(Q33)="AB","+",VLOOKUP(Q33,'විෂය තොරතුරු'!$P$24:$Q$28,2))))</f>
        <v/>
      </c>
      <c r="BC33" s="168" t="str">
        <f aca="false">IF(R33="","",IF(R33="-","-",IF(UPPER(R33)="AB","+",VLOOKUP(R33,'විෂය තොරතුරු'!$P$24:$Q$28,2))))</f>
        <v/>
      </c>
      <c r="BD33" s="168" t="str">
        <f aca="false">IF(S33="","",IF(S33="-","-",IF(UPPER(S33)="AB","+",VLOOKUP(S33,'විෂය තොරතුරු'!$P$24:$Q$28,2))))</f>
        <v/>
      </c>
      <c r="BE33" s="168" t="str">
        <f aca="false">IF(T33="","",IF(T33="-","-",IF(UPPER(T33)="AB","+",VLOOKUP(T33,'විෂය තොරතුරු'!$P$24:$Q$28,2))))</f>
        <v/>
      </c>
      <c r="BF33" s="168" t="str">
        <f aca="false">IF(U33="","",IF(U33="-","-",IF(UPPER(U33)="AB","+",VLOOKUP(U33,'විෂය තොරතුරු'!$P$24:$Q$28,2))))</f>
        <v/>
      </c>
      <c r="BG33" s="170" t="str">
        <f aca="false">IF(V33="","",IF(V33="-","-",IF(UPPER(V33)="AB","+",VLOOKUP(V33,'විෂය තොරතුරු'!$P$24:$Q$28,2))))</f>
        <v/>
      </c>
      <c r="BH33" s="171" t="str">
        <f aca="false">IF(W33="","",IF(W33="-","-",IF(UPPER(W33)="AB","+",VLOOKUP(W33,'විෂය තොරතුරු'!$P$24:$Q$28,2))))</f>
        <v/>
      </c>
      <c r="BI33" s="168" t="str">
        <f aca="false">IF(X33="","",IF(X33="-","-",IF(UPPER(X33)="AB","+",VLOOKUP(X33,'විෂය තොරතුරු'!$P$24:$Q$28,2))))</f>
        <v/>
      </c>
      <c r="BJ33" s="168" t="str">
        <f aca="false">IF(Y33="","",IF(Y33="-","-",IF(UPPER(Y33)="AB","+",VLOOKUP(Y33,'විෂය තොරතුරු'!$P$24:$Q$28,2))))</f>
        <v/>
      </c>
      <c r="BK33" s="168" t="str">
        <f aca="false">IF(Z33="","",IF(Z33="-","-",IF(UPPER(Z33)="AB","+",VLOOKUP(Z33,'විෂය තොරතුරු'!$P$24:$Q$28,2))))</f>
        <v/>
      </c>
      <c r="BL33" s="168" t="str">
        <f aca="false">IF(AA33="","",IF(AA33="-","-",IF(UPPER(AA33)="AB","+",VLOOKUP(AA33,'විෂය තොරතුරු'!$P$24:$Q$28,2))))</f>
        <v/>
      </c>
      <c r="BM33" s="168" t="str">
        <f aca="false">IF(AB33="","",IF(AB33="-","-",IF(UPPER(AB33)="AB","+",VLOOKUP(AB33,'විෂය තොරතුරු'!$P$24:$Q$28,2))))</f>
        <v/>
      </c>
      <c r="BN33" s="168" t="str">
        <f aca="false">IF(AC33="","",IF(AC33="-","-",IF(UPPER(AC33)="AB","+",VLOOKUP(AC33,'විෂය තොරතුරු'!$P$24:$Q$28,2))))</f>
        <v/>
      </c>
      <c r="BO33" s="169" t="str">
        <f aca="false">IF(AD33="","",IF(AD33="-","-",IF(UPPER(AD33)="AB","+",VLOOKUP(AD33,'විෂය තොරතුරු'!$P$24:$Q$28,2))))</f>
        <v/>
      </c>
      <c r="BP33" s="171" t="str">
        <f aca="false">IF(AE33="","",IF(AE33="-","-",IF(UPPER(AE33)="AB","+",VLOOKUP(AE33,'විෂය තොරතුරු'!$P$24:$Q$28,2))))</f>
        <v/>
      </c>
      <c r="BQ33" s="168" t="str">
        <f aca="false">IF(AF33="","",IF(AF33="-","-",IF(UPPER(AF33)="AB","+",VLOOKUP(AF33,'විෂය තොරතුරු'!$P$24:$Q$28,2))))</f>
        <v/>
      </c>
      <c r="BR33" s="168" t="str">
        <f aca="false">IF(AG33="","",IF(AG33="-","-",IF(UPPER(AG33)="AB","+",VLOOKUP(AG33,'විෂය තොරතුරු'!$P$24:$Q$28,2))))</f>
        <v/>
      </c>
      <c r="BS33" s="168" t="str">
        <f aca="false">IF(AH33="","",IF(AH33="-","-",IF(UPPER(AH33)="AB","+",VLOOKUP(AH33,'විෂය තොරතුරු'!$P$24:$Q$28,2))))</f>
        <v/>
      </c>
      <c r="BT33" s="168" t="str">
        <f aca="false">IF(AI33="","",IF(AI33="-","-",IF(UPPER(AI33)="AB","+",VLOOKUP(AI33,'විෂය තොරතුරු'!$P$24:$Q$28,2))))</f>
        <v/>
      </c>
      <c r="BU33" s="168" t="str">
        <f aca="false">IF(AJ33="","",IF(AJ33="-","-",IF(UPPER(AJ33)="AB","+",VLOOKUP(AJ33,'විෂය තොරතුරු'!$P$24:$Q$28,2))))</f>
        <v/>
      </c>
      <c r="BV33" s="168" t="str">
        <f aca="false">IF(AK33="","",IF(AK33="-","-",IF(UPPER(AK33)="AB","+",VLOOKUP(AK33,'විෂය තොරතුරු'!$P$24:$Q$28,2))))</f>
        <v/>
      </c>
      <c r="BW33" s="169" t="str">
        <f aca="false">IF(AL33="","",IF(AL33="-","-",IF(UPPER(AL33)="AB","+",VLOOKUP(AL33,'විෂය තොරතුරු'!$P$24:$Q$28,2))))</f>
        <v/>
      </c>
      <c r="BX33" s="171" t="str">
        <f aca="false">IF($B33="","",COUNTIF($AP33:$BW33,"A"))</f>
        <v/>
      </c>
      <c r="BY33" s="168" t="str">
        <f aca="false">IF($B33="","",COUNTIF($AP33:$BW33,"B"))</f>
        <v/>
      </c>
      <c r="BZ33" s="168" t="str">
        <f aca="false">IF($B33="","",COUNTIF($AP33:$BW33,"C"))</f>
        <v/>
      </c>
      <c r="CA33" s="168" t="str">
        <f aca="false">IF($B33="","",COUNTIF($AP33:$BW33,"S"))</f>
        <v/>
      </c>
      <c r="CB33" s="169" t="str">
        <f aca="false">IF($B33="","",COUNTIF($AP33:$BW33,"W"))</f>
        <v/>
      </c>
      <c r="CC33" s="171" t="str">
        <f aca="false">IF(B33="","",SUM(BX33:CA33))</f>
        <v/>
      </c>
      <c r="CD33" s="169" t="str">
        <f aca="false">IF(B33="","",SUM(BX33:BZ33))</f>
        <v/>
      </c>
      <c r="CE33" s="172" t="str">
        <f aca="false">IF(B33="","",IF(AND(CC33&gt;=6,CD33&gt;=3,OR(E33&gt;=35,F33&gt;=35),L33&gt;=35),"6/3 සමත්",IF(AND(CC33&gt;=5,CD33&gt;=3,OR(E33&gt;=35,F33&gt;=35,L33&gt;=35)),"5/3 සමත්",IF(AND(CC33&gt;=4,CD33&gt;=1,OR(E33&gt;=20,F33&gt;=20,L33&gt;=20)),"සමත් කළ හැකි",IF(CB33=9,"W9","අසමත් ?")))))</f>
        <v/>
      </c>
      <c r="FK33" s="173" t="n">
        <v>19</v>
      </c>
      <c r="FL33" s="175" t="s">
        <v>63</v>
      </c>
      <c r="FM33" s="161"/>
      <c r="FN33" s="161" t="str">
        <f aca="false">IF(FM33="","-",(FM33/$M$95)*100)</f>
        <v>-</v>
      </c>
      <c r="FO33" s="165" t="n">
        <v>40</v>
      </c>
      <c r="FP33" s="165"/>
      <c r="FQ33" s="165" t="s">
        <v>18</v>
      </c>
      <c r="FR33" s="165" t="s">
        <v>18</v>
      </c>
      <c r="FS33" s="165"/>
      <c r="FT33" s="165"/>
      <c r="FU33" s="165" t="n">
        <v>19</v>
      </c>
      <c r="FV33" s="165" t="n">
        <v>35</v>
      </c>
      <c r="FW33" s="165" t="n">
        <v>11</v>
      </c>
      <c r="FX33" s="165" t="n">
        <v>16</v>
      </c>
      <c r="FY33" s="165" t="s">
        <v>18</v>
      </c>
      <c r="FZ33" s="165" t="s">
        <v>18</v>
      </c>
      <c r="GA33" s="165" t="s">
        <v>18</v>
      </c>
      <c r="GB33" s="165"/>
      <c r="GC33" s="165"/>
      <c r="GD33" s="165"/>
      <c r="GE33" s="165"/>
      <c r="GF33" s="165"/>
      <c r="GG33" s="165" t="s">
        <v>18</v>
      </c>
      <c r="GH33" s="165" t="n">
        <v>50</v>
      </c>
      <c r="GI33" s="165" t="s">
        <v>18</v>
      </c>
      <c r="GJ33" s="165"/>
      <c r="GK33" s="165"/>
      <c r="GL33" s="165" t="s">
        <v>18</v>
      </c>
      <c r="GM33" s="165"/>
      <c r="GN33" s="165"/>
      <c r="GO33" s="165" t="n">
        <v>27</v>
      </c>
      <c r="GP33" s="165" t="s">
        <v>18</v>
      </c>
      <c r="GQ33" s="165"/>
      <c r="GR33" s="165" t="s">
        <v>18</v>
      </c>
      <c r="GS33" s="165"/>
      <c r="GT33" s="165"/>
      <c r="GU33" s="165"/>
      <c r="GV33" s="174"/>
      <c r="GW33" s="167" t="n">
        <f aca="false">IF(FL33="","",SUM(FO33:GV33))</f>
        <v>198</v>
      </c>
      <c r="GX33" s="168" t="n">
        <f aca="false">IF(FL33="","",GW33/9)</f>
        <v>22</v>
      </c>
      <c r="GY33" s="169" t="n">
        <f aca="false">IF(FL33="","",IF(GW33=0,"-",RANK(GW33,$GW$15:$GW$64,0)))</f>
        <v>27</v>
      </c>
      <c r="GZ33" s="167" t="str">
        <f aca="false">IF(FO33="","",IF(FO33="-","-",IF(UPPER(FO33)="AB","+",VLOOKUP(FO33,'විෂය තොරතුරු'!$P$24:$Q$28,2))))</f>
        <v>S</v>
      </c>
      <c r="HA33" s="168" t="str">
        <f aca="false">IF(FP33="","",IF(FP33="-","-",IF(UPPER(FP33)="AB","+",VLOOKUP(FP33,'විෂය තොරතුරු'!$P$24:$Q$28,2))))</f>
        <v/>
      </c>
      <c r="HB33" s="168" t="str">
        <f aca="false">IF(FQ33="","",IF(FQ33="-","-",IF(UPPER(FQ33)="AB","+",VLOOKUP(FQ33,'විෂය තොරතුරු'!$P$24:$Q$28,2))))</f>
        <v>-</v>
      </c>
      <c r="HC33" s="168" t="str">
        <f aca="false">IF(FR33="","",IF(FR33="-","-",IF(UPPER(FR33)="AB","+",VLOOKUP(FR33,'විෂය තොරතුරු'!$P$24:$Q$28,2))))</f>
        <v>-</v>
      </c>
      <c r="HD33" s="168" t="str">
        <f aca="false">IF(FS33="","",IF(FS33="-","-",IF(UPPER(FS33)="AB","+",VLOOKUP(FS33,'විෂය තොරතුරු'!$P$24:$Q$28,2))))</f>
        <v/>
      </c>
      <c r="HE33" s="170" t="str">
        <f aca="false">IF(FT33="","",IF(FT33="-","-",IF(UPPER(FT33)="AB","+",VLOOKUP(FT33,'විෂය තොරතුරු'!$P$24:$Q$28,2))))</f>
        <v/>
      </c>
      <c r="HF33" s="171" t="str">
        <f aca="false">IF(FU33="","",IF(FU33="-","-",IF(UPPER(FU33)="AB","+",VLOOKUP(FU33,'විෂය තොරතුරු'!$P$24:$Q$28,2))))</f>
        <v>W</v>
      </c>
      <c r="HG33" s="168" t="str">
        <f aca="false">IF(FV33="","",IF(FV33="-","-",IF(UPPER(FV33)="AB","+",VLOOKUP(FV33,'විෂය තොරතුරු'!$P$24:$Q$28,2))))</f>
        <v>S</v>
      </c>
      <c r="HH33" s="168" t="str">
        <f aca="false">IF(FW33="","",IF(FW33="-","-",IF(UPPER(FW33)="AB","+",VLOOKUP(FW33,'විෂය තොරතුරු'!$P$24:$Q$28,2))))</f>
        <v>W</v>
      </c>
      <c r="HI33" s="169" t="str">
        <f aca="false">IF(FX33="","",IF(FX33="-","-",IF(UPPER(FX33)="AB","+",VLOOKUP(FX33,'විෂය තොරතුරු'!$P$24:$Q$28,2))))</f>
        <v>W</v>
      </c>
      <c r="HJ33" s="167" t="str">
        <f aca="false">IF(FY33="","",IF(FY33="-","-",IF(UPPER(FY33)="AB","+",VLOOKUP(FY33,'විෂය තොරතුරු'!$P$24:$Q$28,2))))</f>
        <v>-</v>
      </c>
      <c r="HK33" s="168" t="str">
        <f aca="false">IF(FZ33="","",IF(FZ33="-","-",IF(UPPER(FZ33)="AB","+",VLOOKUP(FZ33,'විෂය තොරතුරු'!$P$24:$Q$28,2))))</f>
        <v>-</v>
      </c>
      <c r="HL33" s="168" t="str">
        <f aca="false">IF(GA33="","",IF(GA33="-","-",IF(UPPER(GA33)="AB","+",VLOOKUP(GA33,'විෂය තොරතුරු'!$P$24:$Q$28,2))))</f>
        <v>-</v>
      </c>
      <c r="HM33" s="168" t="str">
        <f aca="false">IF(GB33="","",IF(GB33="-","-",IF(UPPER(GB33)="AB","+",VLOOKUP(GB33,'විෂය තොරතුරු'!$P$24:$Q$28,2))))</f>
        <v/>
      </c>
      <c r="HN33" s="168" t="str">
        <f aca="false">IF(GC33="","",IF(GC33="-","-",IF(UPPER(GC33)="AB","+",VLOOKUP(GC33,'විෂය තොරතුරු'!$P$24:$Q$28,2))))</f>
        <v/>
      </c>
      <c r="HO33" s="168" t="str">
        <f aca="false">IF(GD33="","",IF(GD33="-","-",IF(UPPER(GD33)="AB","+",VLOOKUP(GD33,'විෂය තොරතුරු'!$P$24:$Q$28,2))))</f>
        <v/>
      </c>
      <c r="HP33" s="168" t="str">
        <f aca="false">IF(GE33="","",IF(GE33="-","-",IF(UPPER(GE33)="AB","+",VLOOKUP(GE33,'විෂය තොරතුරු'!$P$24:$Q$28,2))))</f>
        <v/>
      </c>
      <c r="HQ33" s="170" t="str">
        <f aca="false">IF(GF33="","",IF(GF33="-","-",IF(UPPER(GF33)="AB","+",VLOOKUP(GF33,'විෂය තොරතුරු'!$P$24:$Q$28,2))))</f>
        <v/>
      </c>
      <c r="HR33" s="171" t="str">
        <f aca="false">IF(GG33="","",IF(GG33="-","-",IF(UPPER(GG33)="AB","+",VLOOKUP(GG33,'විෂය තොරතුරු'!$P$24:$Q$28,2))))</f>
        <v>-</v>
      </c>
      <c r="HS33" s="168" t="str">
        <f aca="false">IF(GH33="","",IF(GH33="-","-",IF(UPPER(GH33)="AB","+",VLOOKUP(GH33,'විෂය තොරතුරු'!$P$24:$Q$28,2))))</f>
        <v>C</v>
      </c>
      <c r="HT33" s="168" t="str">
        <f aca="false">IF(GI33="","",IF(GI33="-","-",IF(UPPER(GI33)="AB","+",VLOOKUP(GI33,'විෂය තොරතුරු'!$P$24:$Q$28,2))))</f>
        <v>-</v>
      </c>
      <c r="HU33" s="168" t="str">
        <f aca="false">IF(GJ33="","",IF(GJ33="-","-",IF(UPPER(GJ33)="AB","+",VLOOKUP(GJ33,'විෂය තොරතුරු'!$P$24:$Q$28,2))))</f>
        <v/>
      </c>
      <c r="HV33" s="168" t="str">
        <f aca="false">IF(GK33="","",IF(GK33="-","-",IF(UPPER(GK33)="AB","+",VLOOKUP(GK33,'විෂය තොරතුරු'!$P$24:$Q$28,2))))</f>
        <v/>
      </c>
      <c r="HW33" s="168" t="str">
        <f aca="false">IF(GL33="","",IF(GL33="-","-",IF(UPPER(GL33)="AB","+",VLOOKUP(GL33,'විෂය තොරතුරු'!$P$24:$Q$28,2))))</f>
        <v>-</v>
      </c>
      <c r="HX33" s="168" t="str">
        <f aca="false">IF(GM33="","",IF(GM33="-","-",IF(UPPER(GM33)="AB","+",VLOOKUP(GM33,'විෂය තොරතුරු'!$P$24:$Q$28,2))))</f>
        <v/>
      </c>
      <c r="HY33" s="169" t="str">
        <f aca="false">IF(GN33="","",IF(GN33="-","-",IF(UPPER(GN33)="AB","+",VLOOKUP(GN33,'විෂය තොරතුරු'!$P$24:$Q$28,2))))</f>
        <v/>
      </c>
      <c r="HZ33" s="171" t="str">
        <f aca="false">IF(GO33="","",IF(GO33="-","-",IF(UPPER(GO33)="AB","+",VLOOKUP(GO33,'විෂය තොරතුරු'!$P$24:$Q$28,2))))</f>
        <v>W</v>
      </c>
      <c r="IA33" s="168" t="str">
        <f aca="false">IF(GP33="","",IF(GP33="-","-",IF(UPPER(GP33)="AB","+",VLOOKUP(GP33,'විෂය තොරතුරු'!$P$24:$Q$28,2))))</f>
        <v>-</v>
      </c>
      <c r="IB33" s="168" t="str">
        <f aca="false">IF(GQ33="","",IF(GQ33="-","-",IF(UPPER(GQ33)="AB","+",VLOOKUP(GQ33,'විෂය තොරතුරු'!$P$24:$Q$28,2))))</f>
        <v/>
      </c>
      <c r="IC33" s="168" t="str">
        <f aca="false">IF(GR33="","",IF(GR33="-","-",IF(UPPER(GR33)="AB","+",VLOOKUP(GR33,'විෂය තොරතුරු'!$P$24:$Q$28,2))))</f>
        <v>-</v>
      </c>
      <c r="ID33" s="168" t="str">
        <f aca="false">IF(GS33="","",IF(GS33="-","-",IF(UPPER(GS33)="AB","+",VLOOKUP(GS33,'විෂය තොරතුරු'!$P$24:$Q$28,2))))</f>
        <v/>
      </c>
      <c r="IE33" s="168" t="str">
        <f aca="false">IF(GT33="","",IF(GT33="-","-",IF(UPPER(GT33)="AB","+",VLOOKUP(GT33,'විෂය තොරතුරු'!$P$24:$Q$28,2))))</f>
        <v/>
      </c>
      <c r="IF33" s="168" t="str">
        <f aca="false">IF(GU33="","",IF(GU33="-","-",IF(UPPER(GU33)="AB","+",VLOOKUP(GU33,'විෂය තොරතුරු'!$P$24:$Q$28,2))))</f>
        <v/>
      </c>
      <c r="IG33" s="169" t="str">
        <f aca="false">IF(GV33="","",IF(GV33="-","-",IF(UPPER(GV33)="AB","+",VLOOKUP(GV33,'විෂය තොරතුරු'!$P$24:$Q$28,2))))</f>
        <v/>
      </c>
      <c r="IH33" s="171" t="n">
        <f aca="false">IF($FL33="","",COUNTIF($GZ33:$IG33,"A"))</f>
        <v>0</v>
      </c>
      <c r="II33" s="171" t="n">
        <f aca="false">IF($FL33="","",COUNTIF($GZ33:$IG33,"B"))</f>
        <v>0</v>
      </c>
      <c r="IJ33" s="171" t="n">
        <f aca="false">IF($FL33="","",COUNTIF($GZ33:$IG33,"C"))</f>
        <v>1</v>
      </c>
      <c r="IK33" s="171" t="n">
        <f aca="false">IF($FL33="","",COUNTIF($GZ33:$IG33,"S"))</f>
        <v>2</v>
      </c>
      <c r="IL33" s="171" t="n">
        <f aca="false">IF($FL33="","",COUNTIF($GZ33:$IG33,"W"))</f>
        <v>4</v>
      </c>
      <c r="IM33" s="171" t="n">
        <f aca="false">IF(FL33="","",SUM(IH33:IK33))</f>
        <v>3</v>
      </c>
      <c r="IN33" s="169" t="n">
        <f aca="false">IF(FL33="","",SUM(IH33:IJ33))</f>
        <v>1</v>
      </c>
      <c r="IO33" s="172" t="str">
        <f aca="false">IF(FL33="","",IF(AND(IM33&gt;=6,IN33&gt;=3,OR(FO33&gt;=35,FP33&gt;=35),FV33&gt;=35),"6/3 සමත්",IF(AND(IM33&gt;=5,IN33&gt;=3,OR(FO33&gt;=35,FP33&gt;=35,FV33&gt;=35)),"5/3 සමත්",IF(AND(IM33&gt;=4,IN33&gt;=1,OR(FO33&gt;=20,FP33&gt;=20,FV33&gt;=20)),"සමත් කළ හැකි",IF(IL33=9,"W9","අසමත් ?")))))</f>
        <v>අසමත් ?</v>
      </c>
    </row>
    <row r="34" customFormat="false" ht="13.8" hidden="false" customHeight="false" outlineLevel="0" collapsed="false">
      <c r="A34" s="160" t="n">
        <v>20</v>
      </c>
      <c r="B34" s="161"/>
      <c r="C34" s="161"/>
      <c r="D34" s="162"/>
      <c r="E34" s="163"/>
      <c r="F34" s="164"/>
      <c r="G34" s="163"/>
      <c r="H34" s="165"/>
      <c r="I34" s="165"/>
      <c r="J34" s="164"/>
      <c r="K34" s="163"/>
      <c r="L34" s="165"/>
      <c r="M34" s="165"/>
      <c r="N34" s="164"/>
      <c r="O34" s="163"/>
      <c r="P34" s="165"/>
      <c r="Q34" s="165"/>
      <c r="R34" s="165"/>
      <c r="S34" s="165"/>
      <c r="T34" s="165"/>
      <c r="U34" s="165"/>
      <c r="V34" s="164"/>
      <c r="W34" s="163"/>
      <c r="X34" s="165"/>
      <c r="Y34" s="165"/>
      <c r="Z34" s="165"/>
      <c r="AA34" s="165"/>
      <c r="AB34" s="165"/>
      <c r="AC34" s="165"/>
      <c r="AD34" s="164"/>
      <c r="AE34" s="163"/>
      <c r="AF34" s="165"/>
      <c r="AG34" s="165"/>
      <c r="AH34" s="165"/>
      <c r="AI34" s="165"/>
      <c r="AJ34" s="165"/>
      <c r="AK34" s="165"/>
      <c r="AL34" s="166"/>
      <c r="AM34" s="167" t="str">
        <f aca="false">IF(B34="","",SUM(E34:AL34))</f>
        <v/>
      </c>
      <c r="AN34" s="168" t="str">
        <f aca="false">IF(B34="","",AM34/9)</f>
        <v/>
      </c>
      <c r="AO34" s="169" t="str">
        <f aca="false">IF(B34="","",IF(AM34=0,"-",RANK(AM34,$AM$15:$AM$64,0)))</f>
        <v/>
      </c>
      <c r="AP34" s="167" t="str">
        <f aca="false">IF(E34="","",IF(E34="-","-",IF(UPPER(E34)="AB","+",VLOOKUP(E34,'විෂය තොරතුරු'!$P$24:$Q$28,2))))</f>
        <v/>
      </c>
      <c r="AQ34" s="168" t="str">
        <f aca="false">IF(F34="","",IF(F34="-","-",IF(UPPER(F34)="AB","+",VLOOKUP(F34,'විෂය තොරතුරු'!$P$24:$Q$28,2))))</f>
        <v/>
      </c>
      <c r="AR34" s="168" t="str">
        <f aca="false">IF(G34="","",IF(G34="-","-",IF(UPPER(G34)="AB","+",VLOOKUP(G34,'විෂය තොරතුරු'!$P$24:$Q$28,2))))</f>
        <v/>
      </c>
      <c r="AS34" s="168" t="str">
        <f aca="false">IF(H34="","",IF(H34="-","-",IF(UPPER(H34)="AB","+",VLOOKUP(H34,'විෂය තොරතුරු'!$P$24:$Q$28,2))))</f>
        <v/>
      </c>
      <c r="AT34" s="168" t="str">
        <f aca="false">IF(I34="","",IF(I34="-","-",IF(UPPER(I34)="AB","+",VLOOKUP(I34,'විෂය තොරතුරු'!$P$24:$Q$28,2))))</f>
        <v/>
      </c>
      <c r="AU34" s="170" t="str">
        <f aca="false">IF(J34="","",IF(J34="-","-",IF(UPPER(J34)="AB","+",VLOOKUP(J34,'විෂය තොරතුරු'!$P$24:$Q$28,2))))</f>
        <v/>
      </c>
      <c r="AV34" s="171" t="str">
        <f aca="false">IF(K34="","",IF(K34="-","-",IF(UPPER(K34)="AB","+",VLOOKUP(K34,'විෂය තොරතුරු'!$P$24:$Q$28,2))))</f>
        <v/>
      </c>
      <c r="AW34" s="168" t="str">
        <f aca="false">IF(L34="","",IF(L34="-","-",IF(UPPER(L34)="AB","+",VLOOKUP(L34,'විෂය තොරතුරු'!$P$24:$Q$28,2))))</f>
        <v/>
      </c>
      <c r="AX34" s="168" t="str">
        <f aca="false">IF(M34="","",IF(M34="-","-",IF(UPPER(M34)="AB","+",VLOOKUP(M34,'විෂය තොරතුරු'!$P$24:$Q$28,2))))</f>
        <v/>
      </c>
      <c r="AY34" s="169" t="str">
        <f aca="false">IF(N34="","",IF(N34="-","-",IF(UPPER(N34)="AB","+",VLOOKUP(N34,'විෂය තොරතුරු'!$P$24:$Q$28,2))))</f>
        <v/>
      </c>
      <c r="AZ34" s="168" t="str">
        <f aca="false">IF(O34="","",IF(O34="-","-",IF(UPPER(O34)="AB","+",VLOOKUP(O34,'විෂය තොරතුරු'!$P$24:$Q$28,2))))</f>
        <v/>
      </c>
      <c r="BA34" s="168" t="str">
        <f aca="false">IF(P34="","",IF(P34="-","-",IF(UPPER(P34)="AB","+",VLOOKUP(P34,'විෂය තොරතුරු'!$P$24:$Q$28,2))))</f>
        <v/>
      </c>
      <c r="BB34" s="168" t="str">
        <f aca="false">IF(Q34="","",IF(Q34="-","-",IF(UPPER(Q34)="AB","+",VLOOKUP(Q34,'විෂය තොරතුරු'!$P$24:$Q$28,2))))</f>
        <v/>
      </c>
      <c r="BC34" s="168" t="str">
        <f aca="false">IF(R34="","",IF(R34="-","-",IF(UPPER(R34)="AB","+",VLOOKUP(R34,'විෂය තොරතුරු'!$P$24:$Q$28,2))))</f>
        <v/>
      </c>
      <c r="BD34" s="168" t="str">
        <f aca="false">IF(S34="","",IF(S34="-","-",IF(UPPER(S34)="AB","+",VLOOKUP(S34,'විෂය තොරතුරු'!$P$24:$Q$28,2))))</f>
        <v/>
      </c>
      <c r="BE34" s="168" t="str">
        <f aca="false">IF(T34="","",IF(T34="-","-",IF(UPPER(T34)="AB","+",VLOOKUP(T34,'විෂය තොරතුරු'!$P$24:$Q$28,2))))</f>
        <v/>
      </c>
      <c r="BF34" s="168" t="str">
        <f aca="false">IF(U34="","",IF(U34="-","-",IF(UPPER(U34)="AB","+",VLOOKUP(U34,'විෂය තොරතුරු'!$P$24:$Q$28,2))))</f>
        <v/>
      </c>
      <c r="BG34" s="170" t="str">
        <f aca="false">IF(V34="","",IF(V34="-","-",IF(UPPER(V34)="AB","+",VLOOKUP(V34,'විෂය තොරතුරු'!$P$24:$Q$28,2))))</f>
        <v/>
      </c>
      <c r="BH34" s="171" t="str">
        <f aca="false">IF(W34="","",IF(W34="-","-",IF(UPPER(W34)="AB","+",VLOOKUP(W34,'විෂය තොරතුරු'!$P$24:$Q$28,2))))</f>
        <v/>
      </c>
      <c r="BI34" s="168" t="str">
        <f aca="false">IF(X34="","",IF(X34="-","-",IF(UPPER(X34)="AB","+",VLOOKUP(X34,'විෂය තොරතුරු'!$P$24:$Q$28,2))))</f>
        <v/>
      </c>
      <c r="BJ34" s="168" t="str">
        <f aca="false">IF(Y34="","",IF(Y34="-","-",IF(UPPER(Y34)="AB","+",VLOOKUP(Y34,'විෂය තොරතුරු'!$P$24:$Q$28,2))))</f>
        <v/>
      </c>
      <c r="BK34" s="168" t="str">
        <f aca="false">IF(Z34="","",IF(Z34="-","-",IF(UPPER(Z34)="AB","+",VLOOKUP(Z34,'විෂය තොරතුරු'!$P$24:$Q$28,2))))</f>
        <v/>
      </c>
      <c r="BL34" s="168" t="str">
        <f aca="false">IF(AA34="","",IF(AA34="-","-",IF(UPPER(AA34)="AB","+",VLOOKUP(AA34,'විෂය තොරතුරු'!$P$24:$Q$28,2))))</f>
        <v/>
      </c>
      <c r="BM34" s="168" t="str">
        <f aca="false">IF(AB34="","",IF(AB34="-","-",IF(UPPER(AB34)="AB","+",VLOOKUP(AB34,'විෂය තොරතුරු'!$P$24:$Q$28,2))))</f>
        <v/>
      </c>
      <c r="BN34" s="168" t="str">
        <f aca="false">IF(AC34="","",IF(AC34="-","-",IF(UPPER(AC34)="AB","+",VLOOKUP(AC34,'විෂය තොරතුරු'!$P$24:$Q$28,2))))</f>
        <v/>
      </c>
      <c r="BO34" s="169" t="str">
        <f aca="false">IF(AD34="","",IF(AD34="-","-",IF(UPPER(AD34)="AB","+",VLOOKUP(AD34,'විෂය තොරතුරු'!$P$24:$Q$28,2))))</f>
        <v/>
      </c>
      <c r="BP34" s="171" t="str">
        <f aca="false">IF(AE34="","",IF(AE34="-","-",IF(UPPER(AE34)="AB","+",VLOOKUP(AE34,'විෂය තොරතුරු'!$P$24:$Q$28,2))))</f>
        <v/>
      </c>
      <c r="BQ34" s="168" t="str">
        <f aca="false">IF(AF34="","",IF(AF34="-","-",IF(UPPER(AF34)="AB","+",VLOOKUP(AF34,'විෂය තොරතුරු'!$P$24:$Q$28,2))))</f>
        <v/>
      </c>
      <c r="BR34" s="168" t="str">
        <f aca="false">IF(AG34="","",IF(AG34="-","-",IF(UPPER(AG34)="AB","+",VLOOKUP(AG34,'විෂය තොරතුරු'!$P$24:$Q$28,2))))</f>
        <v/>
      </c>
      <c r="BS34" s="168" t="str">
        <f aca="false">IF(AH34="","",IF(AH34="-","-",IF(UPPER(AH34)="AB","+",VLOOKUP(AH34,'විෂය තොරතුරු'!$P$24:$Q$28,2))))</f>
        <v/>
      </c>
      <c r="BT34" s="168" t="str">
        <f aca="false">IF(AI34="","",IF(AI34="-","-",IF(UPPER(AI34)="AB","+",VLOOKUP(AI34,'විෂය තොරතුරු'!$P$24:$Q$28,2))))</f>
        <v/>
      </c>
      <c r="BU34" s="168" t="str">
        <f aca="false">IF(AJ34="","",IF(AJ34="-","-",IF(UPPER(AJ34)="AB","+",VLOOKUP(AJ34,'විෂය තොරතුරු'!$P$24:$Q$28,2))))</f>
        <v/>
      </c>
      <c r="BV34" s="168" t="str">
        <f aca="false">IF(AK34="","",IF(AK34="-","-",IF(UPPER(AK34)="AB","+",VLOOKUP(AK34,'විෂය තොරතුරු'!$P$24:$Q$28,2))))</f>
        <v/>
      </c>
      <c r="BW34" s="169" t="str">
        <f aca="false">IF(AL34="","",IF(AL34="-","-",IF(UPPER(AL34)="AB","+",VLOOKUP(AL34,'විෂය තොරතුරු'!$P$24:$Q$28,2))))</f>
        <v/>
      </c>
      <c r="BX34" s="171" t="str">
        <f aca="false">IF($B34="","",COUNTIF($AP34:$BW34,"A"))</f>
        <v/>
      </c>
      <c r="BY34" s="168" t="str">
        <f aca="false">IF($B34="","",COUNTIF($AP34:$BW34,"B"))</f>
        <v/>
      </c>
      <c r="BZ34" s="168" t="str">
        <f aca="false">IF($B34="","",COUNTIF($AP34:$BW34,"C"))</f>
        <v/>
      </c>
      <c r="CA34" s="168" t="str">
        <f aca="false">IF($B34="","",COUNTIF($AP34:$BW34,"S"))</f>
        <v/>
      </c>
      <c r="CB34" s="169" t="str">
        <f aca="false">IF($B34="","",COUNTIF($AP34:$BW34,"W"))</f>
        <v/>
      </c>
      <c r="CC34" s="171" t="str">
        <f aca="false">IF(B34="","",SUM(BX34:CA34))</f>
        <v/>
      </c>
      <c r="CD34" s="169" t="str">
        <f aca="false">IF(B34="","",SUM(BX34:BZ34))</f>
        <v/>
      </c>
      <c r="CE34" s="172" t="str">
        <f aca="false">IF(B34="","",IF(AND(CC34&gt;=6,CD34&gt;=3,OR(E34&gt;=35,F34&gt;=35),L34&gt;=35),"6/3 සමත්",IF(AND(CC34&gt;=5,CD34&gt;=3,OR(E34&gt;=35,F34&gt;=35,L34&gt;=35)),"5/3 සමත්",IF(AND(CC34&gt;=4,CD34&gt;=1,OR(E34&gt;=20,F34&gt;=20,L34&gt;=20)),"සමත් කළ හැකි",IF(CB34=9,"W9","අසමත් ?")))))</f>
        <v/>
      </c>
      <c r="FK34" s="173" t="n">
        <v>20</v>
      </c>
      <c r="FL34" s="161" t="s">
        <v>64</v>
      </c>
      <c r="FM34" s="161"/>
      <c r="FN34" s="161" t="str">
        <f aca="false">IF(FM34="","-",(FM34/$M$95)*100)</f>
        <v>-</v>
      </c>
      <c r="FO34" s="165" t="n">
        <v>10</v>
      </c>
      <c r="FP34" s="165"/>
      <c r="FQ34" s="165" t="s">
        <v>18</v>
      </c>
      <c r="FR34" s="165" t="n">
        <v>30</v>
      </c>
      <c r="FS34" s="165"/>
      <c r="FT34" s="165"/>
      <c r="FU34" s="165" t="n">
        <v>9</v>
      </c>
      <c r="FV34" s="165" t="s">
        <v>52</v>
      </c>
      <c r="FW34" s="165" t="n">
        <v>21</v>
      </c>
      <c r="FX34" s="165" t="n">
        <v>31</v>
      </c>
      <c r="FY34" s="165" t="s">
        <v>18</v>
      </c>
      <c r="FZ34" s="165" t="n">
        <v>9</v>
      </c>
      <c r="GA34" s="165" t="s">
        <v>18</v>
      </c>
      <c r="GB34" s="165"/>
      <c r="GC34" s="165"/>
      <c r="GD34" s="165"/>
      <c r="GE34" s="165"/>
      <c r="GF34" s="165"/>
      <c r="GG34" s="165" t="s">
        <v>18</v>
      </c>
      <c r="GH34" s="165" t="s">
        <v>18</v>
      </c>
      <c r="GI34" s="165" t="s">
        <v>18</v>
      </c>
      <c r="GJ34" s="165"/>
      <c r="GK34" s="165"/>
      <c r="GL34" s="165" t="s">
        <v>18</v>
      </c>
      <c r="GM34" s="165"/>
      <c r="GN34" s="165"/>
      <c r="GO34" s="165" t="s">
        <v>18</v>
      </c>
      <c r="GP34" s="165" t="n">
        <v>10</v>
      </c>
      <c r="GQ34" s="165"/>
      <c r="GR34" s="165" t="s">
        <v>18</v>
      </c>
      <c r="GS34" s="165"/>
      <c r="GT34" s="165"/>
      <c r="GU34" s="165"/>
      <c r="GV34" s="174"/>
      <c r="GW34" s="167" t="n">
        <f aca="false">IF(FL34="","",SUM(FO34:GV34))</f>
        <v>120</v>
      </c>
      <c r="GX34" s="168" t="n">
        <f aca="false">IF(FL34="","",GW34/9)</f>
        <v>13.3333333333333</v>
      </c>
      <c r="GY34" s="169" t="n">
        <f aca="false">IF(FL34="","",IF(GW34=0,"-",RANK(GW34,$GW$15:$GW$64,0)))</f>
        <v>42</v>
      </c>
      <c r="GZ34" s="167" t="str">
        <f aca="false">IF(FO34="","",IF(FO34="-","-",IF(UPPER(FO34)="AB","+",VLOOKUP(FO34,'විෂය තොරතුරු'!$P$24:$Q$28,2))))</f>
        <v>W</v>
      </c>
      <c r="HA34" s="168" t="str">
        <f aca="false">IF(FP34="","",IF(FP34="-","-",IF(UPPER(FP34)="AB","+",VLOOKUP(FP34,'විෂය තොරතුරු'!$P$24:$Q$28,2))))</f>
        <v/>
      </c>
      <c r="HB34" s="168" t="str">
        <f aca="false">IF(FQ34="","",IF(FQ34="-","-",IF(UPPER(FQ34)="AB","+",VLOOKUP(FQ34,'විෂය තොරතුරු'!$P$24:$Q$28,2))))</f>
        <v>-</v>
      </c>
      <c r="HC34" s="168" t="str">
        <f aca="false">IF(FR34="","",IF(FR34="-","-",IF(UPPER(FR34)="AB","+",VLOOKUP(FR34,'විෂය තොරතුරු'!$P$24:$Q$28,2))))</f>
        <v>W</v>
      </c>
      <c r="HD34" s="168" t="str">
        <f aca="false">IF(FS34="","",IF(FS34="-","-",IF(UPPER(FS34)="AB","+",VLOOKUP(FS34,'විෂය තොරතුරු'!$P$24:$Q$28,2))))</f>
        <v/>
      </c>
      <c r="HE34" s="170" t="str">
        <f aca="false">IF(FT34="","",IF(FT34="-","-",IF(UPPER(FT34)="AB","+",VLOOKUP(FT34,'විෂය තොරතුරු'!$P$24:$Q$28,2))))</f>
        <v/>
      </c>
      <c r="HF34" s="171" t="str">
        <f aca="false">IF(FU34="","",IF(FU34="-","-",IF(UPPER(FU34)="AB","+",VLOOKUP(FU34,'විෂය තොරතුරු'!$P$24:$Q$28,2))))</f>
        <v>W</v>
      </c>
      <c r="HG34" s="168" t="str">
        <f aca="false">IF(FV34="","",IF(FV34="-","-",IF(UPPER(FV34)="AB","+",VLOOKUP(FV34,'විෂය තොරතුරු'!$P$24:$Q$28,2))))</f>
        <v>+</v>
      </c>
      <c r="HH34" s="168" t="str">
        <f aca="false">IF(FW34="","",IF(FW34="-","-",IF(UPPER(FW34)="AB","+",VLOOKUP(FW34,'විෂය තොරතුරු'!$P$24:$Q$28,2))))</f>
        <v>W</v>
      </c>
      <c r="HI34" s="169" t="str">
        <f aca="false">IF(FX34="","",IF(FX34="-","-",IF(UPPER(FX34)="AB","+",VLOOKUP(FX34,'විෂය තොරතුරු'!$P$24:$Q$28,2))))</f>
        <v>W</v>
      </c>
      <c r="HJ34" s="167" t="str">
        <f aca="false">IF(FY34="","",IF(FY34="-","-",IF(UPPER(FY34)="AB","+",VLOOKUP(FY34,'විෂය තොරතුරු'!$P$24:$Q$28,2))))</f>
        <v>-</v>
      </c>
      <c r="HK34" s="168" t="str">
        <f aca="false">IF(FZ34="","",IF(FZ34="-","-",IF(UPPER(FZ34)="AB","+",VLOOKUP(FZ34,'විෂය තොරතුරු'!$P$24:$Q$28,2))))</f>
        <v>W</v>
      </c>
      <c r="HL34" s="168" t="str">
        <f aca="false">IF(GA34="","",IF(GA34="-","-",IF(UPPER(GA34)="AB","+",VLOOKUP(GA34,'විෂය තොරතුරු'!$P$24:$Q$28,2))))</f>
        <v>-</v>
      </c>
      <c r="HM34" s="168" t="str">
        <f aca="false">IF(GB34="","",IF(GB34="-","-",IF(UPPER(GB34)="AB","+",VLOOKUP(GB34,'විෂය තොරතුරු'!$P$24:$Q$28,2))))</f>
        <v/>
      </c>
      <c r="HN34" s="168" t="str">
        <f aca="false">IF(GC34="","",IF(GC34="-","-",IF(UPPER(GC34)="AB","+",VLOOKUP(GC34,'විෂය තොරතුරු'!$P$24:$Q$28,2))))</f>
        <v/>
      </c>
      <c r="HO34" s="168" t="str">
        <f aca="false">IF(GD34="","",IF(GD34="-","-",IF(UPPER(GD34)="AB","+",VLOOKUP(GD34,'විෂය තොරතුරු'!$P$24:$Q$28,2))))</f>
        <v/>
      </c>
      <c r="HP34" s="168" t="str">
        <f aca="false">IF(GE34="","",IF(GE34="-","-",IF(UPPER(GE34)="AB","+",VLOOKUP(GE34,'විෂය තොරතුරු'!$P$24:$Q$28,2))))</f>
        <v/>
      </c>
      <c r="HQ34" s="170" t="str">
        <f aca="false">IF(GF34="","",IF(GF34="-","-",IF(UPPER(GF34)="AB","+",VLOOKUP(GF34,'විෂය තොරතුරු'!$P$24:$Q$28,2))))</f>
        <v/>
      </c>
      <c r="HR34" s="171" t="str">
        <f aca="false">IF(GG34="","",IF(GG34="-","-",IF(UPPER(GG34)="AB","+",VLOOKUP(GG34,'විෂය තොරතුරු'!$P$24:$Q$28,2))))</f>
        <v>-</v>
      </c>
      <c r="HS34" s="168" t="str">
        <f aca="false">IF(GH34="","",IF(GH34="-","-",IF(UPPER(GH34)="AB","+",VLOOKUP(GH34,'විෂය තොරතුරු'!$P$24:$Q$28,2))))</f>
        <v>-</v>
      </c>
      <c r="HT34" s="168" t="str">
        <f aca="false">IF(GI34="","",IF(GI34="-","-",IF(UPPER(GI34)="AB","+",VLOOKUP(GI34,'විෂය තොරතුරු'!$P$24:$Q$28,2))))</f>
        <v>-</v>
      </c>
      <c r="HU34" s="168" t="str">
        <f aca="false">IF(GJ34="","",IF(GJ34="-","-",IF(UPPER(GJ34)="AB","+",VLOOKUP(GJ34,'විෂය තොරතුරු'!$P$24:$Q$28,2))))</f>
        <v/>
      </c>
      <c r="HV34" s="168" t="str">
        <f aca="false">IF(GK34="","",IF(GK34="-","-",IF(UPPER(GK34)="AB","+",VLOOKUP(GK34,'විෂය තොරතුරු'!$P$24:$Q$28,2))))</f>
        <v/>
      </c>
      <c r="HW34" s="168" t="str">
        <f aca="false">IF(GL34="","",IF(GL34="-","-",IF(UPPER(GL34)="AB","+",VLOOKUP(GL34,'විෂය තොරතුරු'!$P$24:$Q$28,2))))</f>
        <v>-</v>
      </c>
      <c r="HX34" s="168" t="str">
        <f aca="false">IF(GM34="","",IF(GM34="-","-",IF(UPPER(GM34)="AB","+",VLOOKUP(GM34,'විෂය තොරතුරු'!$P$24:$Q$28,2))))</f>
        <v/>
      </c>
      <c r="HY34" s="169" t="str">
        <f aca="false">IF(GN34="","",IF(GN34="-","-",IF(UPPER(GN34)="AB","+",VLOOKUP(GN34,'විෂය තොරතුරු'!$P$24:$Q$28,2))))</f>
        <v/>
      </c>
      <c r="HZ34" s="171" t="str">
        <f aca="false">IF(GO34="","",IF(GO34="-","-",IF(UPPER(GO34)="AB","+",VLOOKUP(GO34,'විෂය තොරතුරු'!$P$24:$Q$28,2))))</f>
        <v>-</v>
      </c>
      <c r="IA34" s="168" t="str">
        <f aca="false">IF(GP34="","",IF(GP34="-","-",IF(UPPER(GP34)="AB","+",VLOOKUP(GP34,'විෂය තොරතුරු'!$P$24:$Q$28,2))))</f>
        <v>W</v>
      </c>
      <c r="IB34" s="168" t="str">
        <f aca="false">IF(GQ34="","",IF(GQ34="-","-",IF(UPPER(GQ34)="AB","+",VLOOKUP(GQ34,'විෂය තොරතුරු'!$P$24:$Q$28,2))))</f>
        <v/>
      </c>
      <c r="IC34" s="168" t="str">
        <f aca="false">IF(GR34="","",IF(GR34="-","-",IF(UPPER(GR34)="AB","+",VLOOKUP(GR34,'විෂය තොරතුරු'!$P$24:$Q$28,2))))</f>
        <v>-</v>
      </c>
      <c r="ID34" s="168" t="str">
        <f aca="false">IF(GS34="","",IF(GS34="-","-",IF(UPPER(GS34)="AB","+",VLOOKUP(GS34,'විෂය තොරතුරු'!$P$24:$Q$28,2))))</f>
        <v/>
      </c>
      <c r="IE34" s="168" t="str">
        <f aca="false">IF(GT34="","",IF(GT34="-","-",IF(UPPER(GT34)="AB","+",VLOOKUP(GT34,'විෂය තොරතුරු'!$P$24:$Q$28,2))))</f>
        <v/>
      </c>
      <c r="IF34" s="168" t="str">
        <f aca="false">IF(GU34="","",IF(GU34="-","-",IF(UPPER(GU34)="AB","+",VLOOKUP(GU34,'විෂය තොරතුරු'!$P$24:$Q$28,2))))</f>
        <v/>
      </c>
      <c r="IG34" s="169" t="str">
        <f aca="false">IF(GV34="","",IF(GV34="-","-",IF(UPPER(GV34)="AB","+",VLOOKUP(GV34,'විෂය තොරතුරු'!$P$24:$Q$28,2))))</f>
        <v/>
      </c>
      <c r="IH34" s="171" t="n">
        <f aca="false">IF($FL34="","",COUNTIF($GZ34:$IG34,"A"))</f>
        <v>0</v>
      </c>
      <c r="II34" s="171" t="n">
        <f aca="false">IF($FL34="","",COUNTIF($GZ34:$IG34,"B"))</f>
        <v>0</v>
      </c>
      <c r="IJ34" s="171" t="n">
        <f aca="false">IF($FL34="","",COUNTIF($GZ34:$IG34,"C"))</f>
        <v>0</v>
      </c>
      <c r="IK34" s="171" t="n">
        <f aca="false">IF($FL34="","",COUNTIF($GZ34:$IG34,"S"))</f>
        <v>0</v>
      </c>
      <c r="IL34" s="171" t="n">
        <f aca="false">IF($FL34="","",COUNTIF($GZ34:$IG34,"W"))</f>
        <v>7</v>
      </c>
      <c r="IM34" s="171" t="n">
        <f aca="false">IF(FL34="","",SUM(IH34:IK34))</f>
        <v>0</v>
      </c>
      <c r="IN34" s="169" t="n">
        <f aca="false">IF(FL34="","",SUM(IH34:IJ34))</f>
        <v>0</v>
      </c>
      <c r="IO34" s="172" t="str">
        <f aca="false">IF(FL34="","",IF(AND(IM34&gt;=6,IN34&gt;=3,OR(FO34&gt;=35,FP34&gt;=35),FV34&gt;=35),"6/3 සමත්",IF(AND(IM34&gt;=5,IN34&gt;=3,OR(FO34&gt;=35,FP34&gt;=35,FV34&gt;=35)),"5/3 සමත්",IF(AND(IM34&gt;=4,IN34&gt;=1,OR(FO34&gt;=20,FP34&gt;=20,FV34&gt;=20)),"සමත් කළ හැකි",IF(IL34=9,"W9","අසමත් ?")))))</f>
        <v>අසමත් ?</v>
      </c>
    </row>
    <row r="35" customFormat="false" ht="13.8" hidden="false" customHeight="false" outlineLevel="0" collapsed="false">
      <c r="A35" s="160" t="n">
        <v>21</v>
      </c>
      <c r="B35" s="176"/>
      <c r="C35" s="161"/>
      <c r="D35" s="162"/>
      <c r="E35" s="177"/>
      <c r="F35" s="178"/>
      <c r="G35" s="178"/>
      <c r="H35" s="179"/>
      <c r="I35" s="180"/>
      <c r="J35" s="181"/>
      <c r="K35" s="178"/>
      <c r="L35" s="178"/>
      <c r="M35" s="182"/>
      <c r="N35" s="182"/>
      <c r="O35" s="179"/>
      <c r="P35" s="177"/>
      <c r="Q35" s="180"/>
      <c r="R35" s="180"/>
      <c r="S35" s="180"/>
      <c r="T35" s="180"/>
      <c r="U35" s="180"/>
      <c r="V35" s="181"/>
      <c r="W35" s="178"/>
      <c r="X35" s="178"/>
      <c r="Y35" s="178"/>
      <c r="Z35" s="180"/>
      <c r="AA35" s="180"/>
      <c r="AB35" s="180"/>
      <c r="AC35" s="180"/>
      <c r="AD35" s="181"/>
      <c r="AE35" s="183"/>
      <c r="AF35" s="180"/>
      <c r="AG35" s="180"/>
      <c r="AH35" s="180"/>
      <c r="AI35" s="180"/>
      <c r="AJ35" s="180"/>
      <c r="AK35" s="180"/>
      <c r="AL35" s="166"/>
      <c r="AM35" s="167" t="str">
        <f aca="false">IF(B35="","",SUM(E35:AL35))</f>
        <v/>
      </c>
      <c r="AN35" s="168" t="str">
        <f aca="false">IF(B35="","",AM35/9)</f>
        <v/>
      </c>
      <c r="AO35" s="169" t="str">
        <f aca="false">IF(B35="","",IF(AM35=0,"-",RANK(AM35,$AM$15:$AM$64,0)))</f>
        <v/>
      </c>
      <c r="AP35" s="167" t="str">
        <f aca="false">IF(E35="","",IF(E35="-","-",IF(UPPER(E35)="AB","+",VLOOKUP(E35,'විෂය තොරතුරු'!$P$24:$Q$28,2))))</f>
        <v/>
      </c>
      <c r="AQ35" s="168" t="str">
        <f aca="false">IF(F35="","",IF(F35="-","-",IF(UPPER(F35)="AB","+",VLOOKUP(F35,'විෂය තොරතුරු'!$P$24:$Q$28,2))))</f>
        <v/>
      </c>
      <c r="AR35" s="168" t="str">
        <f aca="false">IF(G35="","",IF(G35="-","-",IF(UPPER(G35)="AB","+",VLOOKUP(G35,'විෂය තොරතුරු'!$P$24:$Q$28,2))))</f>
        <v/>
      </c>
      <c r="AS35" s="168" t="str">
        <f aca="false">IF(H35="","",IF(H35="-","-",IF(UPPER(H35)="AB","+",VLOOKUP(H35,'විෂය තොරතුරු'!$P$24:$Q$28,2))))</f>
        <v/>
      </c>
      <c r="AT35" s="168" t="str">
        <f aca="false">IF(I35="","",IF(I35="-","-",IF(UPPER(I35)="AB","+",VLOOKUP(I35,'විෂය තොරතුරු'!$P$24:$Q$28,2))))</f>
        <v/>
      </c>
      <c r="AU35" s="170" t="str">
        <f aca="false">IF(J35="","",IF(J35="-","-",IF(UPPER(J35)="AB","+",VLOOKUP(J35,'විෂය තොරතුරු'!$P$24:$Q$28,2))))</f>
        <v/>
      </c>
      <c r="AV35" s="171" t="str">
        <f aca="false">IF(K35="","",IF(K35="-","-",IF(UPPER(K35)="AB","+",VLOOKUP(K35,'විෂය තොරතුරු'!$P$24:$Q$28,2))))</f>
        <v/>
      </c>
      <c r="AW35" s="168" t="str">
        <f aca="false">IF(L35="","",IF(L35="-","-",IF(UPPER(L35)="AB","+",VLOOKUP(L35,'විෂය තොරතුරු'!$P$24:$Q$28,2))))</f>
        <v/>
      </c>
      <c r="AX35" s="168" t="str">
        <f aca="false">IF(M35="","",IF(M35="-","-",IF(UPPER(M35)="AB","+",VLOOKUP(M35,'විෂය තොරතුරු'!$P$24:$Q$28,2))))</f>
        <v/>
      </c>
      <c r="AY35" s="169" t="str">
        <f aca="false">IF(N35="","",IF(N35="-","-",IF(UPPER(N35)="AB","+",VLOOKUP(N35,'විෂය තොරතුරු'!$P$24:$Q$28,2))))</f>
        <v/>
      </c>
      <c r="AZ35" s="168" t="str">
        <f aca="false">IF(O35="","",IF(O35="-","-",IF(UPPER(O35)="AB","+",VLOOKUP(O35,'විෂය තොරතුරු'!$P$24:$Q$28,2))))</f>
        <v/>
      </c>
      <c r="BA35" s="168" t="str">
        <f aca="false">IF(P35="","",IF(P35="-","-",IF(UPPER(P35)="AB","+",VLOOKUP(P35,'විෂය තොරතුරු'!$P$24:$Q$28,2))))</f>
        <v/>
      </c>
      <c r="BB35" s="168" t="str">
        <f aca="false">IF(Q35="","",IF(Q35="-","-",IF(UPPER(Q35)="AB","+",VLOOKUP(Q35,'විෂය තොරතුරු'!$P$24:$Q$28,2))))</f>
        <v/>
      </c>
      <c r="BC35" s="168" t="str">
        <f aca="false">IF(R35="","",IF(R35="-","-",IF(UPPER(R35)="AB","+",VLOOKUP(R35,'විෂය තොරතුරු'!$P$24:$Q$28,2))))</f>
        <v/>
      </c>
      <c r="BD35" s="168" t="str">
        <f aca="false">IF(S35="","",IF(S35="-","-",IF(UPPER(S35)="AB","+",VLOOKUP(S35,'විෂය තොරතුරු'!$P$24:$Q$28,2))))</f>
        <v/>
      </c>
      <c r="BE35" s="168" t="str">
        <f aca="false">IF(T35="","",IF(T35="-","-",IF(UPPER(T35)="AB","+",VLOOKUP(T35,'විෂය තොරතුරු'!$P$24:$Q$28,2))))</f>
        <v/>
      </c>
      <c r="BF35" s="168" t="str">
        <f aca="false">IF(U35="","",IF(U35="-","-",IF(UPPER(U35)="AB","+",VLOOKUP(U35,'විෂය තොරතුරු'!$P$24:$Q$28,2))))</f>
        <v/>
      </c>
      <c r="BG35" s="170" t="str">
        <f aca="false">IF(V35="","",IF(V35="-","-",IF(UPPER(V35)="AB","+",VLOOKUP(V35,'විෂය තොරතුරු'!$P$24:$Q$28,2))))</f>
        <v/>
      </c>
      <c r="BH35" s="171" t="str">
        <f aca="false">IF(W35="","",IF(W35="-","-",IF(UPPER(W35)="AB","+",VLOOKUP(W35,'විෂය තොරතුරු'!$P$24:$Q$28,2))))</f>
        <v/>
      </c>
      <c r="BI35" s="168" t="str">
        <f aca="false">IF(X35="","",IF(X35="-","-",IF(UPPER(X35)="AB","+",VLOOKUP(X35,'විෂය තොරතුරු'!$P$24:$Q$28,2))))</f>
        <v/>
      </c>
      <c r="BJ35" s="168" t="str">
        <f aca="false">IF(Y35="","",IF(Y35="-","-",IF(UPPER(Y35)="AB","+",VLOOKUP(Y35,'විෂය තොරතුරු'!$P$24:$Q$28,2))))</f>
        <v/>
      </c>
      <c r="BK35" s="168" t="str">
        <f aca="false">IF(Z35="","",IF(Z35="-","-",IF(UPPER(Z35)="AB","+",VLOOKUP(Z35,'විෂය තොරතුරු'!$P$24:$Q$28,2))))</f>
        <v/>
      </c>
      <c r="BL35" s="168" t="str">
        <f aca="false">IF(AA35="","",IF(AA35="-","-",IF(UPPER(AA35)="AB","+",VLOOKUP(AA35,'විෂය තොරතුරු'!$P$24:$Q$28,2))))</f>
        <v/>
      </c>
      <c r="BM35" s="168" t="str">
        <f aca="false">IF(AB35="","",IF(AB35="-","-",IF(UPPER(AB35)="AB","+",VLOOKUP(AB35,'විෂය තොරතුරු'!$P$24:$Q$28,2))))</f>
        <v/>
      </c>
      <c r="BN35" s="168" t="str">
        <f aca="false">IF(AC35="","",IF(AC35="-","-",IF(UPPER(AC35)="AB","+",VLOOKUP(AC35,'විෂය තොරතුරු'!$P$24:$Q$28,2))))</f>
        <v/>
      </c>
      <c r="BO35" s="169" t="str">
        <f aca="false">IF(AD35="","",IF(AD35="-","-",IF(UPPER(AD35)="AB","+",VLOOKUP(AD35,'විෂය තොරතුරු'!$P$24:$Q$28,2))))</f>
        <v/>
      </c>
      <c r="BP35" s="171" t="str">
        <f aca="false">IF(AE35="","",IF(AE35="-","-",IF(UPPER(AE35)="AB","+",VLOOKUP(AE35,'විෂය තොරතුරු'!$P$24:$Q$28,2))))</f>
        <v/>
      </c>
      <c r="BQ35" s="168" t="str">
        <f aca="false">IF(AF35="","",IF(AF35="-","-",IF(UPPER(AF35)="AB","+",VLOOKUP(AF35,'විෂය තොරතුරු'!$P$24:$Q$28,2))))</f>
        <v/>
      </c>
      <c r="BR35" s="168" t="str">
        <f aca="false">IF(AG35="","",IF(AG35="-","-",IF(UPPER(AG35)="AB","+",VLOOKUP(AG35,'විෂය තොරතුරු'!$P$24:$Q$28,2))))</f>
        <v/>
      </c>
      <c r="BS35" s="168" t="str">
        <f aca="false">IF(AH35="","",IF(AH35="-","-",IF(UPPER(AH35)="AB","+",VLOOKUP(AH35,'විෂය තොරතුරු'!$P$24:$Q$28,2))))</f>
        <v/>
      </c>
      <c r="BT35" s="168" t="str">
        <f aca="false">IF(AI35="","",IF(AI35="-","-",IF(UPPER(AI35)="AB","+",VLOOKUP(AI35,'විෂය තොරතුරු'!$P$24:$Q$28,2))))</f>
        <v/>
      </c>
      <c r="BU35" s="168" t="str">
        <f aca="false">IF(AJ35="","",IF(AJ35="-","-",IF(UPPER(AJ35)="AB","+",VLOOKUP(AJ35,'විෂය තොරතුරු'!$P$24:$Q$28,2))))</f>
        <v/>
      </c>
      <c r="BV35" s="168" t="str">
        <f aca="false">IF(AK35="","",IF(AK35="-","-",IF(UPPER(AK35)="AB","+",VLOOKUP(AK35,'විෂය තොරතුරු'!$P$24:$Q$28,2))))</f>
        <v/>
      </c>
      <c r="BW35" s="169" t="str">
        <f aca="false">IF(AL35="","",IF(AL35="-","-",IF(UPPER(AL35)="AB","+",VLOOKUP(AL35,'විෂය තොරතුරු'!$P$24:$Q$28,2))))</f>
        <v/>
      </c>
      <c r="BX35" s="171" t="str">
        <f aca="false">IF($B35="","",COUNTIF($AP35:$BW35,"A"))</f>
        <v/>
      </c>
      <c r="BY35" s="168" t="str">
        <f aca="false">IF($B35="","",COUNTIF($AP35:$BW35,"B"))</f>
        <v/>
      </c>
      <c r="BZ35" s="168" t="str">
        <f aca="false">IF($B35="","",COUNTIF($AP35:$BW35,"C"))</f>
        <v/>
      </c>
      <c r="CA35" s="168" t="str">
        <f aca="false">IF($B35="","",COUNTIF($AP35:$BW35,"S"))</f>
        <v/>
      </c>
      <c r="CB35" s="169" t="str">
        <f aca="false">IF($B35="","",COUNTIF($AP35:$BW35,"W"))</f>
        <v/>
      </c>
      <c r="CC35" s="171" t="str">
        <f aca="false">IF(B35="","",SUM(BX35:CA35))</f>
        <v/>
      </c>
      <c r="CD35" s="169" t="str">
        <f aca="false">IF(B35="","",SUM(BX35:BZ35))</f>
        <v/>
      </c>
      <c r="CE35" s="172" t="str">
        <f aca="false">IF(B35="","",IF(AND(CC35&gt;=6,CD35&gt;=3,OR(E35&gt;=35,F35&gt;=35),L35&gt;=35),"6/3 සමත්",IF(AND(CC35&gt;=5,CD35&gt;=3,OR(E35&gt;=35,F35&gt;=35,L35&gt;=35)),"5/3 සමත්",IF(AND(CC35&gt;=4,CD35&gt;=1,OR(E35&gt;=20,F35&gt;=20,L35&gt;=20)),"සමත් කළ හැකි",IF(CB35=9,"W9","අසමත් ?")))))</f>
        <v/>
      </c>
      <c r="FK35" s="173" t="n">
        <v>21</v>
      </c>
      <c r="FL35" s="161" t="s">
        <v>65</v>
      </c>
      <c r="FM35" s="161"/>
      <c r="FN35" s="161" t="str">
        <f aca="false">IF(FM35="","-",(FM35/$M$95)*100)</f>
        <v>-</v>
      </c>
      <c r="FO35" s="165" t="n">
        <v>24</v>
      </c>
      <c r="FP35" s="165"/>
      <c r="FQ35" s="165" t="s">
        <v>18</v>
      </c>
      <c r="FR35" s="165" t="n">
        <v>40</v>
      </c>
      <c r="FS35" s="165"/>
      <c r="FT35" s="165"/>
      <c r="FU35" s="165" t="n">
        <v>13</v>
      </c>
      <c r="FV35" s="165" t="s">
        <v>52</v>
      </c>
      <c r="FW35" s="165" t="s">
        <v>18</v>
      </c>
      <c r="FX35" s="165" t="s">
        <v>52</v>
      </c>
      <c r="FY35" s="165" t="s">
        <v>18</v>
      </c>
      <c r="FZ35" s="165" t="n">
        <v>25</v>
      </c>
      <c r="GA35" s="165" t="s">
        <v>18</v>
      </c>
      <c r="GB35" s="165"/>
      <c r="GC35" s="165"/>
      <c r="GD35" s="165"/>
      <c r="GE35" s="165"/>
      <c r="GF35" s="165"/>
      <c r="GG35" s="165" t="s">
        <v>18</v>
      </c>
      <c r="GH35" s="165" t="n">
        <v>49</v>
      </c>
      <c r="GI35" s="165" t="s">
        <v>18</v>
      </c>
      <c r="GJ35" s="165"/>
      <c r="GK35" s="165"/>
      <c r="GL35" s="165" t="s">
        <v>18</v>
      </c>
      <c r="GM35" s="165"/>
      <c r="GN35" s="165"/>
      <c r="GO35" s="165" t="s">
        <v>18</v>
      </c>
      <c r="GP35" s="165" t="s">
        <v>18</v>
      </c>
      <c r="GQ35" s="165"/>
      <c r="GR35" s="165" t="s">
        <v>18</v>
      </c>
      <c r="GS35" s="165"/>
      <c r="GT35" s="165"/>
      <c r="GU35" s="165"/>
      <c r="GV35" s="174"/>
      <c r="GW35" s="167" t="n">
        <f aca="false">IF(FL35="","",SUM(FO35:GV35))</f>
        <v>151</v>
      </c>
      <c r="GX35" s="168" t="n">
        <f aca="false">IF(FL35="","",GW35/9)</f>
        <v>16.7777777777778</v>
      </c>
      <c r="GY35" s="169" t="n">
        <f aca="false">IF(FL35="","",IF(GW35=0,"-",RANK(GW35,$GW$15:$GW$64,0)))</f>
        <v>40</v>
      </c>
      <c r="GZ35" s="167" t="str">
        <f aca="false">IF(FO35="","",IF(FO35="-","-",IF(UPPER(FO35)="AB","+",VLOOKUP(FO35,'විෂය තොරතුරු'!$P$24:$Q$28,2))))</f>
        <v>W</v>
      </c>
      <c r="HA35" s="168" t="str">
        <f aca="false">IF(FP35="","",IF(FP35="-","-",IF(UPPER(FP35)="AB","+",VLOOKUP(FP35,'විෂය තොරතුරු'!$P$24:$Q$28,2))))</f>
        <v/>
      </c>
      <c r="HB35" s="168" t="str">
        <f aca="false">IF(FQ35="","",IF(FQ35="-","-",IF(UPPER(FQ35)="AB","+",VLOOKUP(FQ35,'විෂය තොරතුරු'!$P$24:$Q$28,2))))</f>
        <v>-</v>
      </c>
      <c r="HC35" s="168" t="str">
        <f aca="false">IF(FR35="","",IF(FR35="-","-",IF(UPPER(FR35)="AB","+",VLOOKUP(FR35,'විෂය තොරතුරු'!$P$24:$Q$28,2))))</f>
        <v>S</v>
      </c>
      <c r="HD35" s="168" t="str">
        <f aca="false">IF(FS35="","",IF(FS35="-","-",IF(UPPER(FS35)="AB","+",VLOOKUP(FS35,'විෂය තොරතුරු'!$P$24:$Q$28,2))))</f>
        <v/>
      </c>
      <c r="HE35" s="170" t="str">
        <f aca="false">IF(FT35="","",IF(FT35="-","-",IF(UPPER(FT35)="AB","+",VLOOKUP(FT35,'විෂය තොරතුරු'!$P$24:$Q$28,2))))</f>
        <v/>
      </c>
      <c r="HF35" s="171" t="str">
        <f aca="false">IF(FU35="","",IF(FU35="-","-",IF(UPPER(FU35)="AB","+",VLOOKUP(FU35,'විෂය තොරතුරු'!$P$24:$Q$28,2))))</f>
        <v>W</v>
      </c>
      <c r="HG35" s="168" t="str">
        <f aca="false">IF(FV35="","",IF(FV35="-","-",IF(UPPER(FV35)="AB","+",VLOOKUP(FV35,'විෂය තොරතුරු'!$P$24:$Q$28,2))))</f>
        <v>+</v>
      </c>
      <c r="HH35" s="168" t="str">
        <f aca="false">IF(FW35="","",IF(FW35="-","-",IF(UPPER(FW35)="AB","+",VLOOKUP(FW35,'විෂය තොරතුරු'!$P$24:$Q$28,2))))</f>
        <v>-</v>
      </c>
      <c r="HI35" s="169" t="str">
        <f aca="false">IF(FX35="","",IF(FX35="-","-",IF(UPPER(FX35)="AB","+",VLOOKUP(FX35,'විෂය තොරතුරු'!$P$24:$Q$28,2))))</f>
        <v>+</v>
      </c>
      <c r="HJ35" s="167" t="str">
        <f aca="false">IF(FY35="","",IF(FY35="-","-",IF(UPPER(FY35)="AB","+",VLOOKUP(FY35,'විෂය තොරතුරු'!$P$24:$Q$28,2))))</f>
        <v>-</v>
      </c>
      <c r="HK35" s="168" t="str">
        <f aca="false">IF(FZ35="","",IF(FZ35="-","-",IF(UPPER(FZ35)="AB","+",VLOOKUP(FZ35,'විෂය තොරතුරු'!$P$24:$Q$28,2))))</f>
        <v>W</v>
      </c>
      <c r="HL35" s="168" t="str">
        <f aca="false">IF(GA35="","",IF(GA35="-","-",IF(UPPER(GA35)="AB","+",VLOOKUP(GA35,'විෂය තොරතුරු'!$P$24:$Q$28,2))))</f>
        <v>-</v>
      </c>
      <c r="HM35" s="168" t="str">
        <f aca="false">IF(GB35="","",IF(GB35="-","-",IF(UPPER(GB35)="AB","+",VLOOKUP(GB35,'විෂය තොරතුරු'!$P$24:$Q$28,2))))</f>
        <v/>
      </c>
      <c r="HN35" s="168" t="str">
        <f aca="false">IF(GC35="","",IF(GC35="-","-",IF(UPPER(GC35)="AB","+",VLOOKUP(GC35,'විෂය තොරතුරු'!$P$24:$Q$28,2))))</f>
        <v/>
      </c>
      <c r="HO35" s="168" t="str">
        <f aca="false">IF(GD35="","",IF(GD35="-","-",IF(UPPER(GD35)="AB","+",VLOOKUP(GD35,'විෂය තොරතුරු'!$P$24:$Q$28,2))))</f>
        <v/>
      </c>
      <c r="HP35" s="168" t="str">
        <f aca="false">IF(GE35="","",IF(GE35="-","-",IF(UPPER(GE35)="AB","+",VLOOKUP(GE35,'විෂය තොරතුරු'!$P$24:$Q$28,2))))</f>
        <v/>
      </c>
      <c r="HQ35" s="170" t="str">
        <f aca="false">IF(GF35="","",IF(GF35="-","-",IF(UPPER(GF35)="AB","+",VLOOKUP(GF35,'විෂය තොරතුරු'!$P$24:$Q$28,2))))</f>
        <v/>
      </c>
      <c r="HR35" s="171" t="str">
        <f aca="false">IF(GG35="","",IF(GG35="-","-",IF(UPPER(GG35)="AB","+",VLOOKUP(GG35,'විෂය තොරතුරු'!$P$24:$Q$28,2))))</f>
        <v>-</v>
      </c>
      <c r="HS35" s="168" t="str">
        <f aca="false">IF(GH35="","",IF(GH35="-","-",IF(UPPER(GH35)="AB","+",VLOOKUP(GH35,'විෂය තොරතුරු'!$P$24:$Q$28,2))))</f>
        <v>S</v>
      </c>
      <c r="HT35" s="168" t="str">
        <f aca="false">IF(GI35="","",IF(GI35="-","-",IF(UPPER(GI35)="AB","+",VLOOKUP(GI35,'විෂය තොරතුරු'!$P$24:$Q$28,2))))</f>
        <v>-</v>
      </c>
      <c r="HU35" s="168" t="str">
        <f aca="false">IF(GJ35="","",IF(GJ35="-","-",IF(UPPER(GJ35)="AB","+",VLOOKUP(GJ35,'විෂය තොරතුරු'!$P$24:$Q$28,2))))</f>
        <v/>
      </c>
      <c r="HV35" s="168" t="str">
        <f aca="false">IF(GK35="","",IF(GK35="-","-",IF(UPPER(GK35)="AB","+",VLOOKUP(GK35,'විෂය තොරතුරු'!$P$24:$Q$28,2))))</f>
        <v/>
      </c>
      <c r="HW35" s="168" t="str">
        <f aca="false">IF(GL35="","",IF(GL35="-","-",IF(UPPER(GL35)="AB","+",VLOOKUP(GL35,'විෂය තොරතුරු'!$P$24:$Q$28,2))))</f>
        <v>-</v>
      </c>
      <c r="HX35" s="168" t="str">
        <f aca="false">IF(GM35="","",IF(GM35="-","-",IF(UPPER(GM35)="AB","+",VLOOKUP(GM35,'විෂය තොරතුරු'!$P$24:$Q$28,2))))</f>
        <v/>
      </c>
      <c r="HY35" s="169" t="str">
        <f aca="false">IF(GN35="","",IF(GN35="-","-",IF(UPPER(GN35)="AB","+",VLOOKUP(GN35,'විෂය තොරතුරු'!$P$24:$Q$28,2))))</f>
        <v/>
      </c>
      <c r="HZ35" s="171" t="str">
        <f aca="false">IF(GO35="","",IF(GO35="-","-",IF(UPPER(GO35)="AB","+",VLOOKUP(GO35,'විෂය තොරතුරු'!$P$24:$Q$28,2))))</f>
        <v>-</v>
      </c>
      <c r="IA35" s="168" t="str">
        <f aca="false">IF(GP35="","",IF(GP35="-","-",IF(UPPER(GP35)="AB","+",VLOOKUP(GP35,'විෂය තොරතුරු'!$P$24:$Q$28,2))))</f>
        <v>-</v>
      </c>
      <c r="IB35" s="168" t="str">
        <f aca="false">IF(GQ35="","",IF(GQ35="-","-",IF(UPPER(GQ35)="AB","+",VLOOKUP(GQ35,'විෂය තොරතුරු'!$P$24:$Q$28,2))))</f>
        <v/>
      </c>
      <c r="IC35" s="168" t="str">
        <f aca="false">IF(GR35="","",IF(GR35="-","-",IF(UPPER(GR35)="AB","+",VLOOKUP(GR35,'විෂය තොරතුරු'!$P$24:$Q$28,2))))</f>
        <v>-</v>
      </c>
      <c r="ID35" s="168" t="str">
        <f aca="false">IF(GS35="","",IF(GS35="-","-",IF(UPPER(GS35)="AB","+",VLOOKUP(GS35,'විෂය තොරතුරු'!$P$24:$Q$28,2))))</f>
        <v/>
      </c>
      <c r="IE35" s="168" t="str">
        <f aca="false">IF(GT35="","",IF(GT35="-","-",IF(UPPER(GT35)="AB","+",VLOOKUP(GT35,'විෂය තොරතුරු'!$P$24:$Q$28,2))))</f>
        <v/>
      </c>
      <c r="IF35" s="168" t="str">
        <f aca="false">IF(GU35="","",IF(GU35="-","-",IF(UPPER(GU35)="AB","+",VLOOKUP(GU35,'විෂය තොරතුරු'!$P$24:$Q$28,2))))</f>
        <v/>
      </c>
      <c r="IG35" s="169" t="str">
        <f aca="false">IF(GV35="","",IF(GV35="-","-",IF(UPPER(GV35)="AB","+",VLOOKUP(GV35,'විෂය තොරතුරු'!$P$24:$Q$28,2))))</f>
        <v/>
      </c>
      <c r="IH35" s="171" t="n">
        <f aca="false">IF($FL35="","",COUNTIF($GZ35:$IG35,"A"))</f>
        <v>0</v>
      </c>
      <c r="II35" s="171" t="n">
        <f aca="false">IF($FL35="","",COUNTIF($GZ35:$IG35,"B"))</f>
        <v>0</v>
      </c>
      <c r="IJ35" s="171" t="n">
        <f aca="false">IF($FL35="","",COUNTIF($GZ35:$IG35,"C"))</f>
        <v>0</v>
      </c>
      <c r="IK35" s="171" t="n">
        <f aca="false">IF($FL35="","",COUNTIF($GZ35:$IG35,"S"))</f>
        <v>2</v>
      </c>
      <c r="IL35" s="171" t="n">
        <f aca="false">IF($FL35="","",COUNTIF($GZ35:$IG35,"W"))</f>
        <v>3</v>
      </c>
      <c r="IM35" s="171" t="n">
        <f aca="false">IF(FL35="","",SUM(IH35:IK35))</f>
        <v>2</v>
      </c>
      <c r="IN35" s="169" t="n">
        <f aca="false">IF(FL35="","",SUM(IH35:IJ35))</f>
        <v>0</v>
      </c>
      <c r="IO35" s="172" t="str">
        <f aca="false">IF(FL35="","",IF(AND(IM35&gt;=6,IN35&gt;=3,OR(FO35&gt;=35,FP35&gt;=35),FV35&gt;=35),"6/3 සමත්",IF(AND(IM35&gt;=5,IN35&gt;=3,OR(FO35&gt;=35,FP35&gt;=35,FV35&gt;=35)),"5/3 සමත්",IF(AND(IM35&gt;=4,IN35&gt;=1,OR(FO35&gt;=20,FP35&gt;=20,FV35&gt;=20)),"සමත් කළ හැකි",IF(IL35=9,"W9","අසමත් ?")))))</f>
        <v>අසමත් ?</v>
      </c>
    </row>
    <row r="36" customFormat="false" ht="13.8" hidden="false" customHeight="false" outlineLevel="0" collapsed="false">
      <c r="A36" s="160" t="n">
        <v>22</v>
      </c>
      <c r="B36" s="176"/>
      <c r="C36" s="161"/>
      <c r="D36" s="162"/>
      <c r="E36" s="177"/>
      <c r="F36" s="178"/>
      <c r="G36" s="178"/>
      <c r="H36" s="179"/>
      <c r="I36" s="180"/>
      <c r="J36" s="181"/>
      <c r="K36" s="178"/>
      <c r="L36" s="178"/>
      <c r="M36" s="182"/>
      <c r="N36" s="182"/>
      <c r="O36" s="179"/>
      <c r="P36" s="177"/>
      <c r="Q36" s="180"/>
      <c r="R36" s="180"/>
      <c r="S36" s="180"/>
      <c r="T36" s="180"/>
      <c r="U36" s="180"/>
      <c r="V36" s="181"/>
      <c r="W36" s="178"/>
      <c r="X36" s="178"/>
      <c r="Y36" s="178"/>
      <c r="Z36" s="180"/>
      <c r="AA36" s="180"/>
      <c r="AB36" s="180"/>
      <c r="AC36" s="180"/>
      <c r="AD36" s="181"/>
      <c r="AE36" s="183"/>
      <c r="AF36" s="180"/>
      <c r="AG36" s="180"/>
      <c r="AH36" s="180"/>
      <c r="AI36" s="180"/>
      <c r="AJ36" s="180"/>
      <c r="AK36" s="180"/>
      <c r="AL36" s="166"/>
      <c r="AM36" s="167" t="str">
        <f aca="false">IF(B36="","",SUM(E36:AL36))</f>
        <v/>
      </c>
      <c r="AN36" s="168" t="str">
        <f aca="false">IF(B36="","",AM36/9)</f>
        <v/>
      </c>
      <c r="AO36" s="169" t="str">
        <f aca="false">IF(B36="","",IF(AM36=0,"-",RANK(AM36,$AM$15:$AM$64,0)))</f>
        <v/>
      </c>
      <c r="AP36" s="167" t="str">
        <f aca="false">IF(E36="","",IF(E36="-","-",IF(UPPER(E36)="AB","+",VLOOKUP(E36,'විෂය තොරතුරු'!$P$24:$Q$28,2))))</f>
        <v/>
      </c>
      <c r="AQ36" s="168" t="str">
        <f aca="false">IF(F36="","",IF(F36="-","-",IF(UPPER(F36)="AB","+",VLOOKUP(F36,'විෂය තොරතුරු'!$P$24:$Q$28,2))))</f>
        <v/>
      </c>
      <c r="AR36" s="168" t="str">
        <f aca="false">IF(G36="","",IF(G36="-","-",IF(UPPER(G36)="AB","+",VLOOKUP(G36,'විෂය තොරතුරු'!$P$24:$Q$28,2))))</f>
        <v/>
      </c>
      <c r="AS36" s="168" t="str">
        <f aca="false">IF(H36="","",IF(H36="-","-",IF(UPPER(H36)="AB","+",VLOOKUP(H36,'විෂය තොරතුරු'!$P$24:$Q$28,2))))</f>
        <v/>
      </c>
      <c r="AT36" s="168" t="str">
        <f aca="false">IF(I36="","",IF(I36="-","-",IF(UPPER(I36)="AB","+",VLOOKUP(I36,'විෂය තොරතුරු'!$P$24:$Q$28,2))))</f>
        <v/>
      </c>
      <c r="AU36" s="170" t="str">
        <f aca="false">IF(J36="","",IF(J36="-","-",IF(UPPER(J36)="AB","+",VLOOKUP(J36,'විෂය තොරතුරු'!$P$24:$Q$28,2))))</f>
        <v/>
      </c>
      <c r="AV36" s="171" t="str">
        <f aca="false">IF(K36="","",IF(K36="-","-",IF(UPPER(K36)="AB","+",VLOOKUP(K36,'විෂය තොරතුරු'!$P$24:$Q$28,2))))</f>
        <v/>
      </c>
      <c r="AW36" s="168" t="str">
        <f aca="false">IF(L36="","",IF(L36="-","-",IF(UPPER(L36)="AB","+",VLOOKUP(L36,'විෂය තොරතුරු'!$P$24:$Q$28,2))))</f>
        <v/>
      </c>
      <c r="AX36" s="168" t="str">
        <f aca="false">IF(M36="","",IF(M36="-","-",IF(UPPER(M36)="AB","+",VLOOKUP(M36,'විෂය තොරතුරු'!$P$24:$Q$28,2))))</f>
        <v/>
      </c>
      <c r="AY36" s="169" t="str">
        <f aca="false">IF(N36="","",IF(N36="-","-",IF(UPPER(N36)="AB","+",VLOOKUP(N36,'විෂය තොරතුරු'!$P$24:$Q$28,2))))</f>
        <v/>
      </c>
      <c r="AZ36" s="168" t="str">
        <f aca="false">IF(O36="","",IF(O36="-","-",IF(UPPER(O36)="AB","+",VLOOKUP(O36,'විෂය තොරතුරු'!$P$24:$Q$28,2))))</f>
        <v/>
      </c>
      <c r="BA36" s="168" t="str">
        <f aca="false">IF(P36="","",IF(P36="-","-",IF(UPPER(P36)="AB","+",VLOOKUP(P36,'විෂය තොරතුරු'!$P$24:$Q$28,2))))</f>
        <v/>
      </c>
      <c r="BB36" s="168" t="str">
        <f aca="false">IF(Q36="","",IF(Q36="-","-",IF(UPPER(Q36)="AB","+",VLOOKUP(Q36,'විෂය තොරතුරු'!$P$24:$Q$28,2))))</f>
        <v/>
      </c>
      <c r="BC36" s="168" t="str">
        <f aca="false">IF(R36="","",IF(R36="-","-",IF(UPPER(R36)="AB","+",VLOOKUP(R36,'විෂය තොරතුරු'!$P$24:$Q$28,2))))</f>
        <v/>
      </c>
      <c r="BD36" s="168" t="str">
        <f aca="false">IF(S36="","",IF(S36="-","-",IF(UPPER(S36)="AB","+",VLOOKUP(S36,'විෂය තොරතුරු'!$P$24:$Q$28,2))))</f>
        <v/>
      </c>
      <c r="BE36" s="168" t="str">
        <f aca="false">IF(T36="","",IF(T36="-","-",IF(UPPER(T36)="AB","+",VLOOKUP(T36,'විෂය තොරතුරු'!$P$24:$Q$28,2))))</f>
        <v/>
      </c>
      <c r="BF36" s="168" t="str">
        <f aca="false">IF(U36="","",IF(U36="-","-",IF(UPPER(U36)="AB","+",VLOOKUP(U36,'විෂය තොරතුරු'!$P$24:$Q$28,2))))</f>
        <v/>
      </c>
      <c r="BG36" s="170" t="str">
        <f aca="false">IF(V36="","",IF(V36="-","-",IF(UPPER(V36)="AB","+",VLOOKUP(V36,'විෂය තොරතුරු'!$P$24:$Q$28,2))))</f>
        <v/>
      </c>
      <c r="BH36" s="171" t="str">
        <f aca="false">IF(W36="","",IF(W36="-","-",IF(UPPER(W36)="AB","+",VLOOKUP(W36,'විෂය තොරතුරු'!$P$24:$Q$28,2))))</f>
        <v/>
      </c>
      <c r="BI36" s="168" t="str">
        <f aca="false">IF(X36="","",IF(X36="-","-",IF(UPPER(X36)="AB","+",VLOOKUP(X36,'විෂය තොරතුරු'!$P$24:$Q$28,2))))</f>
        <v/>
      </c>
      <c r="BJ36" s="168" t="str">
        <f aca="false">IF(Y36="","",IF(Y36="-","-",IF(UPPER(Y36)="AB","+",VLOOKUP(Y36,'විෂය තොරතුරු'!$P$24:$Q$28,2))))</f>
        <v/>
      </c>
      <c r="BK36" s="168" t="str">
        <f aca="false">IF(Z36="","",IF(Z36="-","-",IF(UPPER(Z36)="AB","+",VLOOKUP(Z36,'විෂය තොරතුරු'!$P$24:$Q$28,2))))</f>
        <v/>
      </c>
      <c r="BL36" s="168" t="str">
        <f aca="false">IF(AA36="","",IF(AA36="-","-",IF(UPPER(AA36)="AB","+",VLOOKUP(AA36,'විෂය තොරතුරු'!$P$24:$Q$28,2))))</f>
        <v/>
      </c>
      <c r="BM36" s="168" t="str">
        <f aca="false">IF(AB36="","",IF(AB36="-","-",IF(UPPER(AB36)="AB","+",VLOOKUP(AB36,'විෂය තොරතුරු'!$P$24:$Q$28,2))))</f>
        <v/>
      </c>
      <c r="BN36" s="168" t="str">
        <f aca="false">IF(AC36="","",IF(AC36="-","-",IF(UPPER(AC36)="AB","+",VLOOKUP(AC36,'විෂය තොරතුරු'!$P$24:$Q$28,2))))</f>
        <v/>
      </c>
      <c r="BO36" s="169" t="str">
        <f aca="false">IF(AD36="","",IF(AD36="-","-",IF(UPPER(AD36)="AB","+",VLOOKUP(AD36,'විෂය තොරතුරු'!$P$24:$Q$28,2))))</f>
        <v/>
      </c>
      <c r="BP36" s="171" t="str">
        <f aca="false">IF(AE36="","",IF(AE36="-","-",IF(UPPER(AE36)="AB","+",VLOOKUP(AE36,'විෂය තොරතුරු'!$P$24:$Q$28,2))))</f>
        <v/>
      </c>
      <c r="BQ36" s="168" t="str">
        <f aca="false">IF(AF36="","",IF(AF36="-","-",IF(UPPER(AF36)="AB","+",VLOOKUP(AF36,'විෂය තොරතුරු'!$P$24:$Q$28,2))))</f>
        <v/>
      </c>
      <c r="BR36" s="168" t="str">
        <f aca="false">IF(AG36="","",IF(AG36="-","-",IF(UPPER(AG36)="AB","+",VLOOKUP(AG36,'විෂය තොරතුරු'!$P$24:$Q$28,2))))</f>
        <v/>
      </c>
      <c r="BS36" s="168" t="str">
        <f aca="false">IF(AH36="","",IF(AH36="-","-",IF(UPPER(AH36)="AB","+",VLOOKUP(AH36,'විෂය තොරතුරු'!$P$24:$Q$28,2))))</f>
        <v/>
      </c>
      <c r="BT36" s="168" t="str">
        <f aca="false">IF(AI36="","",IF(AI36="-","-",IF(UPPER(AI36)="AB","+",VLOOKUP(AI36,'විෂය තොරතුරු'!$P$24:$Q$28,2))))</f>
        <v/>
      </c>
      <c r="BU36" s="168" t="str">
        <f aca="false">IF(AJ36="","",IF(AJ36="-","-",IF(UPPER(AJ36)="AB","+",VLOOKUP(AJ36,'විෂය තොරතුරු'!$P$24:$Q$28,2))))</f>
        <v/>
      </c>
      <c r="BV36" s="168" t="str">
        <f aca="false">IF(AK36="","",IF(AK36="-","-",IF(UPPER(AK36)="AB","+",VLOOKUP(AK36,'විෂය තොරතුරු'!$P$24:$Q$28,2))))</f>
        <v/>
      </c>
      <c r="BW36" s="169" t="str">
        <f aca="false">IF(AL36="","",IF(AL36="-","-",IF(UPPER(AL36)="AB","+",VLOOKUP(AL36,'විෂය තොරතුරු'!$P$24:$Q$28,2))))</f>
        <v/>
      </c>
      <c r="BX36" s="171" t="str">
        <f aca="false">IF($B36="","",COUNTIF($AP36:$BW36,"A"))</f>
        <v/>
      </c>
      <c r="BY36" s="168" t="str">
        <f aca="false">IF($B36="","",COUNTIF($AP36:$BW36,"B"))</f>
        <v/>
      </c>
      <c r="BZ36" s="168" t="str">
        <f aca="false">IF($B36="","",COUNTIF($AP36:$BW36,"C"))</f>
        <v/>
      </c>
      <c r="CA36" s="168" t="str">
        <f aca="false">IF($B36="","",COUNTIF($AP36:$BW36,"S"))</f>
        <v/>
      </c>
      <c r="CB36" s="169" t="str">
        <f aca="false">IF($B36="","",COUNTIF($AP36:$BW36,"W"))</f>
        <v/>
      </c>
      <c r="CC36" s="171" t="str">
        <f aca="false">IF(B36="","",SUM(BX36:CA36))</f>
        <v/>
      </c>
      <c r="CD36" s="169" t="str">
        <f aca="false">IF(B36="","",SUM(BX36:BZ36))</f>
        <v/>
      </c>
      <c r="CE36" s="172" t="str">
        <f aca="false">IF(B36="","",IF(AND(CC36&gt;=6,CD36&gt;=3,OR(E36&gt;=35,F36&gt;=35),L36&gt;=35),"6/3 සමත්",IF(AND(CC36&gt;=5,CD36&gt;=3,OR(E36&gt;=35,F36&gt;=35,L36&gt;=35)),"5/3 සමත්",IF(AND(CC36&gt;=4,CD36&gt;=1,OR(E36&gt;=20,F36&gt;=20,L36&gt;=20)),"සමත් කළ හැකි",IF(CB36=9,"W9","අසමත් ?")))))</f>
        <v/>
      </c>
      <c r="FK36" s="173" t="n">
        <v>22</v>
      </c>
      <c r="FL36" s="161" t="s">
        <v>66</v>
      </c>
      <c r="FM36" s="161"/>
      <c r="FN36" s="161" t="str">
        <f aca="false">IF(FM36="","-",(FM36/$M$95)*100)</f>
        <v>-</v>
      </c>
      <c r="FO36" s="165" t="n">
        <v>25</v>
      </c>
      <c r="FP36" s="165"/>
      <c r="FQ36" s="165" t="n">
        <v>34</v>
      </c>
      <c r="FR36" s="165" t="s">
        <v>18</v>
      </c>
      <c r="FS36" s="165"/>
      <c r="FT36" s="165"/>
      <c r="FU36" s="165" t="n">
        <v>9</v>
      </c>
      <c r="FV36" s="165" t="n">
        <v>21</v>
      </c>
      <c r="FW36" s="165" t="n">
        <v>10</v>
      </c>
      <c r="FX36" s="165" t="n">
        <v>17</v>
      </c>
      <c r="FY36" s="165" t="s">
        <v>18</v>
      </c>
      <c r="FZ36" s="165" t="n">
        <v>17</v>
      </c>
      <c r="GA36" s="165" t="s">
        <v>18</v>
      </c>
      <c r="GB36" s="165"/>
      <c r="GC36" s="165"/>
      <c r="GD36" s="165"/>
      <c r="GE36" s="165"/>
      <c r="GF36" s="165"/>
      <c r="GG36" s="165" t="n">
        <v>48</v>
      </c>
      <c r="GH36" s="165" t="s">
        <v>18</v>
      </c>
      <c r="GI36" s="165" t="s">
        <v>18</v>
      </c>
      <c r="GJ36" s="165"/>
      <c r="GK36" s="165"/>
      <c r="GL36" s="165" t="n">
        <v>34</v>
      </c>
      <c r="GM36" s="165"/>
      <c r="GN36" s="165"/>
      <c r="GO36" s="165" t="s">
        <v>18</v>
      </c>
      <c r="GP36" s="165" t="s">
        <v>18</v>
      </c>
      <c r="GQ36" s="165"/>
      <c r="GR36" s="165" t="s">
        <v>18</v>
      </c>
      <c r="GS36" s="165"/>
      <c r="GT36" s="165"/>
      <c r="GU36" s="165"/>
      <c r="GV36" s="174"/>
      <c r="GW36" s="167" t="n">
        <f aca="false">IF(FL36="","",SUM(FO36:GV36))</f>
        <v>215</v>
      </c>
      <c r="GX36" s="168" t="n">
        <f aca="false">IF(FL36="","",GW36/9)</f>
        <v>23.8888888888889</v>
      </c>
      <c r="GY36" s="169" t="n">
        <f aca="false">IF(FL36="","",IF(GW36=0,"-",RANK(GW36,$GW$15:$GW$64,0)))</f>
        <v>23</v>
      </c>
      <c r="GZ36" s="167" t="str">
        <f aca="false">IF(FO36="","",IF(FO36="-","-",IF(UPPER(FO36)="AB","+",VLOOKUP(FO36,'විෂය තොරතුරු'!$P$24:$Q$28,2))))</f>
        <v>W</v>
      </c>
      <c r="HA36" s="168" t="str">
        <f aca="false">IF(FP36="","",IF(FP36="-","-",IF(UPPER(FP36)="AB","+",VLOOKUP(FP36,'විෂය තොරතුරු'!$P$24:$Q$28,2))))</f>
        <v/>
      </c>
      <c r="HB36" s="168" t="str">
        <f aca="false">IF(FQ36="","",IF(FQ36="-","-",IF(UPPER(FQ36)="AB","+",VLOOKUP(FQ36,'විෂය තොරතුරු'!$P$24:$Q$28,2))))</f>
        <v>W</v>
      </c>
      <c r="HC36" s="168" t="str">
        <f aca="false">IF(FR36="","",IF(FR36="-","-",IF(UPPER(FR36)="AB","+",VLOOKUP(FR36,'විෂය තොරතුරු'!$P$24:$Q$28,2))))</f>
        <v>-</v>
      </c>
      <c r="HD36" s="168" t="str">
        <f aca="false">IF(FS36="","",IF(FS36="-","-",IF(UPPER(FS36)="AB","+",VLOOKUP(FS36,'විෂය තොරතුරු'!$P$24:$Q$28,2))))</f>
        <v/>
      </c>
      <c r="HE36" s="170" t="str">
        <f aca="false">IF(FT36="","",IF(FT36="-","-",IF(UPPER(FT36)="AB","+",VLOOKUP(FT36,'විෂය තොරතුරු'!$P$24:$Q$28,2))))</f>
        <v/>
      </c>
      <c r="HF36" s="171" t="str">
        <f aca="false">IF(FU36="","",IF(FU36="-","-",IF(UPPER(FU36)="AB","+",VLOOKUP(FU36,'විෂය තොරතුරු'!$P$24:$Q$28,2))))</f>
        <v>W</v>
      </c>
      <c r="HG36" s="168" t="str">
        <f aca="false">IF(FV36="","",IF(FV36="-","-",IF(UPPER(FV36)="AB","+",VLOOKUP(FV36,'විෂය තොරතුරු'!$P$24:$Q$28,2))))</f>
        <v>W</v>
      </c>
      <c r="HH36" s="168" t="str">
        <f aca="false">IF(FW36="","",IF(FW36="-","-",IF(UPPER(FW36)="AB","+",VLOOKUP(FW36,'විෂය තොරතුරු'!$P$24:$Q$28,2))))</f>
        <v>W</v>
      </c>
      <c r="HI36" s="169" t="str">
        <f aca="false">IF(FX36="","",IF(FX36="-","-",IF(UPPER(FX36)="AB","+",VLOOKUP(FX36,'විෂය තොරතුරු'!$P$24:$Q$28,2))))</f>
        <v>W</v>
      </c>
      <c r="HJ36" s="167" t="str">
        <f aca="false">IF(FY36="","",IF(FY36="-","-",IF(UPPER(FY36)="AB","+",VLOOKUP(FY36,'විෂය තොරතුරු'!$P$24:$Q$28,2))))</f>
        <v>-</v>
      </c>
      <c r="HK36" s="168" t="str">
        <f aca="false">IF(FZ36="","",IF(FZ36="-","-",IF(UPPER(FZ36)="AB","+",VLOOKUP(FZ36,'විෂය තොරතුරු'!$P$24:$Q$28,2))))</f>
        <v>W</v>
      </c>
      <c r="HL36" s="168" t="str">
        <f aca="false">IF(GA36="","",IF(GA36="-","-",IF(UPPER(GA36)="AB","+",VLOOKUP(GA36,'විෂය තොරතුරු'!$P$24:$Q$28,2))))</f>
        <v>-</v>
      </c>
      <c r="HM36" s="168" t="str">
        <f aca="false">IF(GB36="","",IF(GB36="-","-",IF(UPPER(GB36)="AB","+",VLOOKUP(GB36,'විෂය තොරතුරු'!$P$24:$Q$28,2))))</f>
        <v/>
      </c>
      <c r="HN36" s="168" t="str">
        <f aca="false">IF(GC36="","",IF(GC36="-","-",IF(UPPER(GC36)="AB","+",VLOOKUP(GC36,'විෂය තොරතුරු'!$P$24:$Q$28,2))))</f>
        <v/>
      </c>
      <c r="HO36" s="168" t="str">
        <f aca="false">IF(GD36="","",IF(GD36="-","-",IF(UPPER(GD36)="AB","+",VLOOKUP(GD36,'විෂය තොරතුරු'!$P$24:$Q$28,2))))</f>
        <v/>
      </c>
      <c r="HP36" s="168" t="str">
        <f aca="false">IF(GE36="","",IF(GE36="-","-",IF(UPPER(GE36)="AB","+",VLOOKUP(GE36,'විෂය තොරතුරු'!$P$24:$Q$28,2))))</f>
        <v/>
      </c>
      <c r="HQ36" s="170" t="str">
        <f aca="false">IF(GF36="","",IF(GF36="-","-",IF(UPPER(GF36)="AB","+",VLOOKUP(GF36,'විෂය තොරතුරු'!$P$24:$Q$28,2))))</f>
        <v/>
      </c>
      <c r="HR36" s="171" t="str">
        <f aca="false">IF(GG36="","",IF(GG36="-","-",IF(UPPER(GG36)="AB","+",VLOOKUP(GG36,'විෂය තොරතුරු'!$P$24:$Q$28,2))))</f>
        <v>S</v>
      </c>
      <c r="HS36" s="168" t="str">
        <f aca="false">IF(GH36="","",IF(GH36="-","-",IF(UPPER(GH36)="AB","+",VLOOKUP(GH36,'විෂය තොරතුරු'!$P$24:$Q$28,2))))</f>
        <v>-</v>
      </c>
      <c r="HT36" s="168" t="str">
        <f aca="false">IF(GI36="","",IF(GI36="-","-",IF(UPPER(GI36)="AB","+",VLOOKUP(GI36,'විෂය තොරතුරු'!$P$24:$Q$28,2))))</f>
        <v>-</v>
      </c>
      <c r="HU36" s="168" t="str">
        <f aca="false">IF(GJ36="","",IF(GJ36="-","-",IF(UPPER(GJ36)="AB","+",VLOOKUP(GJ36,'විෂය තොරතුරු'!$P$24:$Q$28,2))))</f>
        <v/>
      </c>
      <c r="HV36" s="168" t="str">
        <f aca="false">IF(GK36="","",IF(GK36="-","-",IF(UPPER(GK36)="AB","+",VLOOKUP(GK36,'විෂය තොරතුරු'!$P$24:$Q$28,2))))</f>
        <v/>
      </c>
      <c r="HW36" s="168" t="str">
        <f aca="false">IF(GL36="","",IF(GL36="-","-",IF(UPPER(GL36)="AB","+",VLOOKUP(GL36,'විෂය තොරතුරු'!$P$24:$Q$28,2))))</f>
        <v>W</v>
      </c>
      <c r="HX36" s="168" t="str">
        <f aca="false">IF(GM36="","",IF(GM36="-","-",IF(UPPER(GM36)="AB","+",VLOOKUP(GM36,'විෂය තොරතුරු'!$P$24:$Q$28,2))))</f>
        <v/>
      </c>
      <c r="HY36" s="169" t="str">
        <f aca="false">IF(GN36="","",IF(GN36="-","-",IF(UPPER(GN36)="AB","+",VLOOKUP(GN36,'විෂය තොරතුරු'!$P$24:$Q$28,2))))</f>
        <v/>
      </c>
      <c r="HZ36" s="171" t="str">
        <f aca="false">IF(GO36="","",IF(GO36="-","-",IF(UPPER(GO36)="AB","+",VLOOKUP(GO36,'විෂය තොරතුරු'!$P$24:$Q$28,2))))</f>
        <v>-</v>
      </c>
      <c r="IA36" s="168" t="str">
        <f aca="false">IF(GP36="","",IF(GP36="-","-",IF(UPPER(GP36)="AB","+",VLOOKUP(GP36,'විෂය තොරතුරු'!$P$24:$Q$28,2))))</f>
        <v>-</v>
      </c>
      <c r="IB36" s="168" t="str">
        <f aca="false">IF(GQ36="","",IF(GQ36="-","-",IF(UPPER(GQ36)="AB","+",VLOOKUP(GQ36,'විෂය තොරතුරු'!$P$24:$Q$28,2))))</f>
        <v/>
      </c>
      <c r="IC36" s="168" t="str">
        <f aca="false">IF(GR36="","",IF(GR36="-","-",IF(UPPER(GR36)="AB","+",VLOOKUP(GR36,'විෂය තොරතුරු'!$P$24:$Q$28,2))))</f>
        <v>-</v>
      </c>
      <c r="ID36" s="168" t="str">
        <f aca="false">IF(GS36="","",IF(GS36="-","-",IF(UPPER(GS36)="AB","+",VLOOKUP(GS36,'විෂය තොරතුරු'!$P$24:$Q$28,2))))</f>
        <v/>
      </c>
      <c r="IE36" s="168" t="str">
        <f aca="false">IF(GT36="","",IF(GT36="-","-",IF(UPPER(GT36)="AB","+",VLOOKUP(GT36,'විෂය තොරතුරු'!$P$24:$Q$28,2))))</f>
        <v/>
      </c>
      <c r="IF36" s="168" t="str">
        <f aca="false">IF(GU36="","",IF(GU36="-","-",IF(UPPER(GU36)="AB","+",VLOOKUP(GU36,'විෂය තොරතුරු'!$P$24:$Q$28,2))))</f>
        <v/>
      </c>
      <c r="IG36" s="169" t="str">
        <f aca="false">IF(GV36="","",IF(GV36="-","-",IF(UPPER(GV36)="AB","+",VLOOKUP(GV36,'විෂය තොරතුරු'!$P$24:$Q$28,2))))</f>
        <v/>
      </c>
      <c r="IH36" s="171" t="n">
        <f aca="false">IF($FL36="","",COUNTIF($GZ36:$IG36,"A"))</f>
        <v>0</v>
      </c>
      <c r="II36" s="171" t="n">
        <f aca="false">IF($FL36="","",COUNTIF($GZ36:$IG36,"B"))</f>
        <v>0</v>
      </c>
      <c r="IJ36" s="171" t="n">
        <f aca="false">IF($FL36="","",COUNTIF($GZ36:$IG36,"C"))</f>
        <v>0</v>
      </c>
      <c r="IK36" s="171" t="n">
        <f aca="false">IF($FL36="","",COUNTIF($GZ36:$IG36,"S"))</f>
        <v>1</v>
      </c>
      <c r="IL36" s="171" t="n">
        <f aca="false">IF($FL36="","",COUNTIF($GZ36:$IG36,"W"))</f>
        <v>8</v>
      </c>
      <c r="IM36" s="171" t="n">
        <f aca="false">IF(FL36="","",SUM(IH36:IK36))</f>
        <v>1</v>
      </c>
      <c r="IN36" s="169" t="n">
        <f aca="false">IF(FL36="","",SUM(IH36:IJ36))</f>
        <v>0</v>
      </c>
      <c r="IO36" s="172" t="str">
        <f aca="false">IF(FL36="","",IF(AND(IM36&gt;=6,IN36&gt;=3,OR(FO36&gt;=35,FP36&gt;=35),FV36&gt;=35),"6/3 සමත්",IF(AND(IM36&gt;=5,IN36&gt;=3,OR(FO36&gt;=35,FP36&gt;=35,FV36&gt;=35)),"5/3 සමත්",IF(AND(IM36&gt;=4,IN36&gt;=1,OR(FO36&gt;=20,FP36&gt;=20,FV36&gt;=20)),"සමත් කළ හැකි",IF(IL36=9,"W9","අසමත් ?")))))</f>
        <v>අසමත් ?</v>
      </c>
    </row>
    <row r="37" customFormat="false" ht="13.8" hidden="false" customHeight="false" outlineLevel="0" collapsed="false">
      <c r="A37" s="160" t="n">
        <v>23</v>
      </c>
      <c r="B37" s="176"/>
      <c r="C37" s="161"/>
      <c r="D37" s="162"/>
      <c r="E37" s="177"/>
      <c r="F37" s="178"/>
      <c r="G37" s="178"/>
      <c r="H37" s="179"/>
      <c r="I37" s="180"/>
      <c r="J37" s="181"/>
      <c r="K37" s="178"/>
      <c r="L37" s="178"/>
      <c r="M37" s="182"/>
      <c r="N37" s="182"/>
      <c r="O37" s="179"/>
      <c r="P37" s="177"/>
      <c r="Q37" s="180"/>
      <c r="R37" s="180"/>
      <c r="S37" s="180"/>
      <c r="T37" s="180"/>
      <c r="U37" s="180"/>
      <c r="V37" s="181"/>
      <c r="W37" s="178"/>
      <c r="X37" s="178"/>
      <c r="Y37" s="178"/>
      <c r="Z37" s="180"/>
      <c r="AA37" s="180"/>
      <c r="AB37" s="180"/>
      <c r="AC37" s="180"/>
      <c r="AD37" s="181"/>
      <c r="AE37" s="183"/>
      <c r="AF37" s="180"/>
      <c r="AG37" s="180"/>
      <c r="AH37" s="180"/>
      <c r="AI37" s="180"/>
      <c r="AJ37" s="180"/>
      <c r="AK37" s="180"/>
      <c r="AL37" s="166"/>
      <c r="AM37" s="167" t="str">
        <f aca="false">IF(B37="","",SUM(E37:AL37))</f>
        <v/>
      </c>
      <c r="AN37" s="168" t="str">
        <f aca="false">IF(B37="","",AM37/9)</f>
        <v/>
      </c>
      <c r="AO37" s="169" t="str">
        <f aca="false">IF(B37="","",IF(AM37=0,"-",RANK(AM37,$AM$15:$AM$64,0)))</f>
        <v/>
      </c>
      <c r="AP37" s="167" t="str">
        <f aca="false">IF(E37="","",IF(E37="-","-",IF(UPPER(E37)="AB","+",VLOOKUP(E37,'විෂය තොරතුරු'!$P$24:$Q$28,2))))</f>
        <v/>
      </c>
      <c r="AQ37" s="168" t="str">
        <f aca="false">IF(F37="","",IF(F37="-","-",IF(UPPER(F37)="AB","+",VLOOKUP(F37,'විෂය තොරතුරු'!$P$24:$Q$28,2))))</f>
        <v/>
      </c>
      <c r="AR37" s="168" t="str">
        <f aca="false">IF(G37="","",IF(G37="-","-",IF(UPPER(G37)="AB","+",VLOOKUP(G37,'විෂය තොරතුරු'!$P$24:$Q$28,2))))</f>
        <v/>
      </c>
      <c r="AS37" s="168" t="str">
        <f aca="false">IF(H37="","",IF(H37="-","-",IF(UPPER(H37)="AB","+",VLOOKUP(H37,'විෂය තොරතුරු'!$P$24:$Q$28,2))))</f>
        <v/>
      </c>
      <c r="AT37" s="168" t="str">
        <f aca="false">IF(I37="","",IF(I37="-","-",IF(UPPER(I37)="AB","+",VLOOKUP(I37,'විෂය තොරතුරු'!$P$24:$Q$28,2))))</f>
        <v/>
      </c>
      <c r="AU37" s="170" t="str">
        <f aca="false">IF(J37="","",IF(J37="-","-",IF(UPPER(J37)="AB","+",VLOOKUP(J37,'විෂය තොරතුරු'!$P$24:$Q$28,2))))</f>
        <v/>
      </c>
      <c r="AV37" s="171" t="str">
        <f aca="false">IF(K37="","",IF(K37="-","-",IF(UPPER(K37)="AB","+",VLOOKUP(K37,'විෂය තොරතුරු'!$P$24:$Q$28,2))))</f>
        <v/>
      </c>
      <c r="AW37" s="168" t="str">
        <f aca="false">IF(L37="","",IF(L37="-","-",IF(UPPER(L37)="AB","+",VLOOKUP(L37,'විෂය තොරතුරු'!$P$24:$Q$28,2))))</f>
        <v/>
      </c>
      <c r="AX37" s="168" t="str">
        <f aca="false">IF(M37="","",IF(M37="-","-",IF(UPPER(M37)="AB","+",VLOOKUP(M37,'විෂය තොරතුරු'!$P$24:$Q$28,2))))</f>
        <v/>
      </c>
      <c r="AY37" s="169" t="str">
        <f aca="false">IF(N37="","",IF(N37="-","-",IF(UPPER(N37)="AB","+",VLOOKUP(N37,'විෂය තොරතුරු'!$P$24:$Q$28,2))))</f>
        <v/>
      </c>
      <c r="AZ37" s="168" t="str">
        <f aca="false">IF(O37="","",IF(O37="-","-",IF(UPPER(O37)="AB","+",VLOOKUP(O37,'විෂය තොරතුරු'!$P$24:$Q$28,2))))</f>
        <v/>
      </c>
      <c r="BA37" s="168" t="str">
        <f aca="false">IF(P37="","",IF(P37="-","-",IF(UPPER(P37)="AB","+",VLOOKUP(P37,'විෂය තොරතුරු'!$P$24:$Q$28,2))))</f>
        <v/>
      </c>
      <c r="BB37" s="168" t="str">
        <f aca="false">IF(Q37="","",IF(Q37="-","-",IF(UPPER(Q37)="AB","+",VLOOKUP(Q37,'විෂය තොරතුරු'!$P$24:$Q$28,2))))</f>
        <v/>
      </c>
      <c r="BC37" s="168" t="str">
        <f aca="false">IF(R37="","",IF(R37="-","-",IF(UPPER(R37)="AB","+",VLOOKUP(R37,'විෂය තොරතුරු'!$P$24:$Q$28,2))))</f>
        <v/>
      </c>
      <c r="BD37" s="168" t="str">
        <f aca="false">IF(S37="","",IF(S37="-","-",IF(UPPER(S37)="AB","+",VLOOKUP(S37,'විෂය තොරතුරු'!$P$24:$Q$28,2))))</f>
        <v/>
      </c>
      <c r="BE37" s="168" t="str">
        <f aca="false">IF(T37="","",IF(T37="-","-",IF(UPPER(T37)="AB","+",VLOOKUP(T37,'විෂය තොරතුරු'!$P$24:$Q$28,2))))</f>
        <v/>
      </c>
      <c r="BF37" s="168" t="str">
        <f aca="false">IF(U37="","",IF(U37="-","-",IF(UPPER(U37)="AB","+",VLOOKUP(U37,'විෂය තොරතුරු'!$P$24:$Q$28,2))))</f>
        <v/>
      </c>
      <c r="BG37" s="170" t="str">
        <f aca="false">IF(V37="","",IF(V37="-","-",IF(UPPER(V37)="AB","+",VLOOKUP(V37,'විෂය තොරතුරු'!$P$24:$Q$28,2))))</f>
        <v/>
      </c>
      <c r="BH37" s="171" t="str">
        <f aca="false">IF(W37="","",IF(W37="-","-",IF(UPPER(W37)="AB","+",VLOOKUP(W37,'විෂය තොරතුරු'!$P$24:$Q$28,2))))</f>
        <v/>
      </c>
      <c r="BI37" s="168" t="str">
        <f aca="false">IF(X37="","",IF(X37="-","-",IF(UPPER(X37)="AB","+",VLOOKUP(X37,'විෂය තොරතුරු'!$P$24:$Q$28,2))))</f>
        <v/>
      </c>
      <c r="BJ37" s="168" t="str">
        <f aca="false">IF(Y37="","",IF(Y37="-","-",IF(UPPER(Y37)="AB","+",VLOOKUP(Y37,'විෂය තොරතුරු'!$P$24:$Q$28,2))))</f>
        <v/>
      </c>
      <c r="BK37" s="168" t="str">
        <f aca="false">IF(Z37="","",IF(Z37="-","-",IF(UPPER(Z37)="AB","+",VLOOKUP(Z37,'විෂය තොරතුරු'!$P$24:$Q$28,2))))</f>
        <v/>
      </c>
      <c r="BL37" s="168" t="str">
        <f aca="false">IF(AA37="","",IF(AA37="-","-",IF(UPPER(AA37)="AB","+",VLOOKUP(AA37,'විෂය තොරතුරු'!$P$24:$Q$28,2))))</f>
        <v/>
      </c>
      <c r="BM37" s="168" t="str">
        <f aca="false">IF(AB37="","",IF(AB37="-","-",IF(UPPER(AB37)="AB","+",VLOOKUP(AB37,'විෂය තොරතුරු'!$P$24:$Q$28,2))))</f>
        <v/>
      </c>
      <c r="BN37" s="168" t="str">
        <f aca="false">IF(AC37="","",IF(AC37="-","-",IF(UPPER(AC37)="AB","+",VLOOKUP(AC37,'විෂය තොරතුරු'!$P$24:$Q$28,2))))</f>
        <v/>
      </c>
      <c r="BO37" s="169" t="str">
        <f aca="false">IF(AD37="","",IF(AD37="-","-",IF(UPPER(AD37)="AB","+",VLOOKUP(AD37,'විෂය තොරතුරු'!$P$24:$Q$28,2))))</f>
        <v/>
      </c>
      <c r="BP37" s="171" t="str">
        <f aca="false">IF(AE37="","",IF(AE37="-","-",IF(UPPER(AE37)="AB","+",VLOOKUP(AE37,'විෂය තොරතුරු'!$P$24:$Q$28,2))))</f>
        <v/>
      </c>
      <c r="BQ37" s="168" t="str">
        <f aca="false">IF(AF37="","",IF(AF37="-","-",IF(UPPER(AF37)="AB","+",VLOOKUP(AF37,'විෂය තොරතුරු'!$P$24:$Q$28,2))))</f>
        <v/>
      </c>
      <c r="BR37" s="168" t="str">
        <f aca="false">IF(AG37="","",IF(AG37="-","-",IF(UPPER(AG37)="AB","+",VLOOKUP(AG37,'විෂය තොරතුරු'!$P$24:$Q$28,2))))</f>
        <v/>
      </c>
      <c r="BS37" s="168" t="str">
        <f aca="false">IF(AH37="","",IF(AH37="-","-",IF(UPPER(AH37)="AB","+",VLOOKUP(AH37,'විෂය තොරතුරු'!$P$24:$Q$28,2))))</f>
        <v/>
      </c>
      <c r="BT37" s="168" t="str">
        <f aca="false">IF(AI37="","",IF(AI37="-","-",IF(UPPER(AI37)="AB","+",VLOOKUP(AI37,'විෂය තොරතුරු'!$P$24:$Q$28,2))))</f>
        <v/>
      </c>
      <c r="BU37" s="168" t="str">
        <f aca="false">IF(AJ37="","",IF(AJ37="-","-",IF(UPPER(AJ37)="AB","+",VLOOKUP(AJ37,'විෂය තොරතුරු'!$P$24:$Q$28,2))))</f>
        <v/>
      </c>
      <c r="BV37" s="168" t="str">
        <f aca="false">IF(AK37="","",IF(AK37="-","-",IF(UPPER(AK37)="AB","+",VLOOKUP(AK37,'විෂය තොරතුරු'!$P$24:$Q$28,2))))</f>
        <v/>
      </c>
      <c r="BW37" s="169" t="str">
        <f aca="false">IF(AL37="","",IF(AL37="-","-",IF(UPPER(AL37)="AB","+",VLOOKUP(AL37,'විෂය තොරතුරු'!$P$24:$Q$28,2))))</f>
        <v/>
      </c>
      <c r="BX37" s="171" t="str">
        <f aca="false">IF($B37="","",COUNTIF($AP37:$BW37,"A"))</f>
        <v/>
      </c>
      <c r="BY37" s="168" t="str">
        <f aca="false">IF($B37="","",COUNTIF($AP37:$BW37,"B"))</f>
        <v/>
      </c>
      <c r="BZ37" s="168" t="str">
        <f aca="false">IF($B37="","",COUNTIF($AP37:$BW37,"C"))</f>
        <v/>
      </c>
      <c r="CA37" s="168" t="str">
        <f aca="false">IF($B37="","",COUNTIF($AP37:$BW37,"S"))</f>
        <v/>
      </c>
      <c r="CB37" s="169" t="str">
        <f aca="false">IF($B37="","",COUNTIF($AP37:$BW37,"W"))</f>
        <v/>
      </c>
      <c r="CC37" s="171" t="str">
        <f aca="false">IF(B37="","",SUM(BX37:CA37))</f>
        <v/>
      </c>
      <c r="CD37" s="169" t="str">
        <f aca="false">IF(B37="","",SUM(BX37:BZ37))</f>
        <v/>
      </c>
      <c r="CE37" s="172" t="str">
        <f aca="false">IF(B37="","",IF(AND(CC37&gt;=6,CD37&gt;=3,OR(E37&gt;=35,F37&gt;=35),L37&gt;=35),"6/3 සමත්",IF(AND(CC37&gt;=5,CD37&gt;=3,OR(E37&gt;=35,F37&gt;=35,L37&gt;=35)),"5/3 සමත්",IF(AND(CC37&gt;=4,CD37&gt;=1,OR(E37&gt;=20,F37&gt;=20,L37&gt;=20)),"සමත් කළ හැකි",IF(CB37=9,"W9","අසමත් ?")))))</f>
        <v/>
      </c>
      <c r="FK37" s="173" t="n">
        <v>23</v>
      </c>
      <c r="FL37" s="161" t="s">
        <v>67</v>
      </c>
      <c r="FM37" s="161"/>
      <c r="FN37" s="161" t="str">
        <f aca="false">IF(FM37="","-",(FM37/$M$95)*100)</f>
        <v>-</v>
      </c>
      <c r="FO37" s="165" t="n">
        <v>35</v>
      </c>
      <c r="FP37" s="165"/>
      <c r="FQ37" s="165" t="n">
        <v>44</v>
      </c>
      <c r="FR37" s="165" t="s">
        <v>18</v>
      </c>
      <c r="FS37" s="165"/>
      <c r="FT37" s="165"/>
      <c r="FU37" s="165" t="n">
        <v>1</v>
      </c>
      <c r="FV37" s="165" t="n">
        <v>56</v>
      </c>
      <c r="FW37" s="165" t="s">
        <v>18</v>
      </c>
      <c r="FX37" s="165" t="n">
        <v>64</v>
      </c>
      <c r="FY37" s="165" t="s">
        <v>18</v>
      </c>
      <c r="FZ37" s="165" t="s">
        <v>18</v>
      </c>
      <c r="GA37" s="165" t="n">
        <v>8</v>
      </c>
      <c r="GB37" s="165"/>
      <c r="GC37" s="165"/>
      <c r="GD37" s="165"/>
      <c r="GE37" s="165"/>
      <c r="GF37" s="165"/>
      <c r="GG37" s="165" t="s">
        <v>18</v>
      </c>
      <c r="GH37" s="165" t="n">
        <v>42</v>
      </c>
      <c r="GI37" s="165" t="s">
        <v>18</v>
      </c>
      <c r="GJ37" s="165"/>
      <c r="GK37" s="165"/>
      <c r="GL37" s="165" t="s">
        <v>18</v>
      </c>
      <c r="GM37" s="165"/>
      <c r="GN37" s="165"/>
      <c r="GO37" s="165" t="s">
        <v>18</v>
      </c>
      <c r="GP37" s="165" t="s">
        <v>18</v>
      </c>
      <c r="GQ37" s="165"/>
      <c r="GR37" s="165" t="s">
        <v>18</v>
      </c>
      <c r="GS37" s="165"/>
      <c r="GT37" s="165"/>
      <c r="GU37" s="165"/>
      <c r="GV37" s="174"/>
      <c r="GW37" s="167" t="n">
        <f aca="false">IF(FL37="","",SUM(FO37:GV37))</f>
        <v>250</v>
      </c>
      <c r="GX37" s="168" t="n">
        <f aca="false">IF(FL37="","",GW37/9)</f>
        <v>27.7777777777778</v>
      </c>
      <c r="GY37" s="169" t="n">
        <f aca="false">IF(FL37="","",IF(GW37=0,"-",RANK(GW37,$GW$15:$GW$64,0)))</f>
        <v>18</v>
      </c>
      <c r="GZ37" s="167" t="str">
        <f aca="false">IF(FO37="","",IF(FO37="-","-",IF(UPPER(FO37)="AB","+",VLOOKUP(FO37,'විෂය තොරතුරු'!$P$24:$Q$28,2))))</f>
        <v>S</v>
      </c>
      <c r="HA37" s="168" t="str">
        <f aca="false">IF(FP37="","",IF(FP37="-","-",IF(UPPER(FP37)="AB","+",VLOOKUP(FP37,'විෂය තොරතුරු'!$P$24:$Q$28,2))))</f>
        <v/>
      </c>
      <c r="HB37" s="168" t="str">
        <f aca="false">IF(FQ37="","",IF(FQ37="-","-",IF(UPPER(FQ37)="AB","+",VLOOKUP(FQ37,'විෂය තොරතුරු'!$P$24:$Q$28,2))))</f>
        <v>S</v>
      </c>
      <c r="HC37" s="168" t="str">
        <f aca="false">IF(FR37="","",IF(FR37="-","-",IF(UPPER(FR37)="AB","+",VLOOKUP(FR37,'විෂය තොරතුරු'!$P$24:$Q$28,2))))</f>
        <v>-</v>
      </c>
      <c r="HD37" s="168" t="str">
        <f aca="false">IF(FS37="","",IF(FS37="-","-",IF(UPPER(FS37)="AB","+",VLOOKUP(FS37,'විෂය තොරතුරු'!$P$24:$Q$28,2))))</f>
        <v/>
      </c>
      <c r="HE37" s="170" t="str">
        <f aca="false">IF(FT37="","",IF(FT37="-","-",IF(UPPER(FT37)="AB","+",VLOOKUP(FT37,'විෂය තොරතුරු'!$P$24:$Q$28,2))))</f>
        <v/>
      </c>
      <c r="HF37" s="171" t="str">
        <f aca="false">IF(FU37="","",IF(FU37="-","-",IF(UPPER(FU37)="AB","+",VLOOKUP(FU37,'විෂය තොරතුරු'!$P$24:$Q$28,2))))</f>
        <v>W</v>
      </c>
      <c r="HG37" s="168" t="str">
        <f aca="false">IF(FV37="","",IF(FV37="-","-",IF(UPPER(FV37)="AB","+",VLOOKUP(FV37,'විෂය තොරතුරු'!$P$24:$Q$28,2))))</f>
        <v>C</v>
      </c>
      <c r="HH37" s="168" t="str">
        <f aca="false">IF(FW37="","",IF(FW37="-","-",IF(UPPER(FW37)="AB","+",VLOOKUP(FW37,'විෂය තොරතුරු'!$P$24:$Q$28,2))))</f>
        <v>-</v>
      </c>
      <c r="HI37" s="169" t="str">
        <f aca="false">IF(FX37="","",IF(FX37="-","-",IF(UPPER(FX37)="AB","+",VLOOKUP(FX37,'විෂය තොරතුරු'!$P$24:$Q$28,2))))</f>
        <v>C</v>
      </c>
      <c r="HJ37" s="167" t="str">
        <f aca="false">IF(FY37="","",IF(FY37="-","-",IF(UPPER(FY37)="AB","+",VLOOKUP(FY37,'විෂය තොරතුරු'!$P$24:$Q$28,2))))</f>
        <v>-</v>
      </c>
      <c r="HK37" s="168" t="str">
        <f aca="false">IF(FZ37="","",IF(FZ37="-","-",IF(UPPER(FZ37)="AB","+",VLOOKUP(FZ37,'විෂය තොරතුරු'!$P$24:$Q$28,2))))</f>
        <v>-</v>
      </c>
      <c r="HL37" s="168" t="str">
        <f aca="false">IF(GA37="","",IF(GA37="-","-",IF(UPPER(GA37)="AB","+",VLOOKUP(GA37,'විෂය තොරතුරු'!$P$24:$Q$28,2))))</f>
        <v>W</v>
      </c>
      <c r="HM37" s="168" t="str">
        <f aca="false">IF(GB37="","",IF(GB37="-","-",IF(UPPER(GB37)="AB","+",VLOOKUP(GB37,'විෂය තොරතුරු'!$P$24:$Q$28,2))))</f>
        <v/>
      </c>
      <c r="HN37" s="168" t="str">
        <f aca="false">IF(GC37="","",IF(GC37="-","-",IF(UPPER(GC37)="AB","+",VLOOKUP(GC37,'විෂය තොරතුරු'!$P$24:$Q$28,2))))</f>
        <v/>
      </c>
      <c r="HO37" s="168" t="str">
        <f aca="false">IF(GD37="","",IF(GD37="-","-",IF(UPPER(GD37)="AB","+",VLOOKUP(GD37,'විෂය තොරතුරු'!$P$24:$Q$28,2))))</f>
        <v/>
      </c>
      <c r="HP37" s="168" t="str">
        <f aca="false">IF(GE37="","",IF(GE37="-","-",IF(UPPER(GE37)="AB","+",VLOOKUP(GE37,'විෂය තොරතුරු'!$P$24:$Q$28,2))))</f>
        <v/>
      </c>
      <c r="HQ37" s="170" t="str">
        <f aca="false">IF(GF37="","",IF(GF37="-","-",IF(UPPER(GF37)="AB","+",VLOOKUP(GF37,'විෂය තොරතුරු'!$P$24:$Q$28,2))))</f>
        <v/>
      </c>
      <c r="HR37" s="171" t="str">
        <f aca="false">IF(GG37="","",IF(GG37="-","-",IF(UPPER(GG37)="AB","+",VLOOKUP(GG37,'විෂය තොරතුරු'!$P$24:$Q$28,2))))</f>
        <v>-</v>
      </c>
      <c r="HS37" s="168" t="str">
        <f aca="false">IF(GH37="","",IF(GH37="-","-",IF(UPPER(GH37)="AB","+",VLOOKUP(GH37,'විෂය තොරතුරු'!$P$24:$Q$28,2))))</f>
        <v>S</v>
      </c>
      <c r="HT37" s="168" t="str">
        <f aca="false">IF(GI37="","",IF(GI37="-","-",IF(UPPER(GI37)="AB","+",VLOOKUP(GI37,'විෂය තොරතුරු'!$P$24:$Q$28,2))))</f>
        <v>-</v>
      </c>
      <c r="HU37" s="168" t="str">
        <f aca="false">IF(GJ37="","",IF(GJ37="-","-",IF(UPPER(GJ37)="AB","+",VLOOKUP(GJ37,'විෂය තොරතුරු'!$P$24:$Q$28,2))))</f>
        <v/>
      </c>
      <c r="HV37" s="168" t="str">
        <f aca="false">IF(GK37="","",IF(GK37="-","-",IF(UPPER(GK37)="AB","+",VLOOKUP(GK37,'විෂය තොරතුරු'!$P$24:$Q$28,2))))</f>
        <v/>
      </c>
      <c r="HW37" s="168" t="str">
        <f aca="false">IF(GL37="","",IF(GL37="-","-",IF(UPPER(GL37)="AB","+",VLOOKUP(GL37,'විෂය තොරතුරු'!$P$24:$Q$28,2))))</f>
        <v>-</v>
      </c>
      <c r="HX37" s="168" t="str">
        <f aca="false">IF(GM37="","",IF(GM37="-","-",IF(UPPER(GM37)="AB","+",VLOOKUP(GM37,'විෂය තොරතුරු'!$P$24:$Q$28,2))))</f>
        <v/>
      </c>
      <c r="HY37" s="169" t="str">
        <f aca="false">IF(GN37="","",IF(GN37="-","-",IF(UPPER(GN37)="AB","+",VLOOKUP(GN37,'විෂය තොරතුරු'!$P$24:$Q$28,2))))</f>
        <v/>
      </c>
      <c r="HZ37" s="171" t="str">
        <f aca="false">IF(GO37="","",IF(GO37="-","-",IF(UPPER(GO37)="AB","+",VLOOKUP(GO37,'විෂය තොරතුරු'!$P$24:$Q$28,2))))</f>
        <v>-</v>
      </c>
      <c r="IA37" s="168" t="str">
        <f aca="false">IF(GP37="","",IF(GP37="-","-",IF(UPPER(GP37)="AB","+",VLOOKUP(GP37,'විෂය තොරතුරු'!$P$24:$Q$28,2))))</f>
        <v>-</v>
      </c>
      <c r="IB37" s="168" t="str">
        <f aca="false">IF(GQ37="","",IF(GQ37="-","-",IF(UPPER(GQ37)="AB","+",VLOOKUP(GQ37,'විෂය තොරතුරු'!$P$24:$Q$28,2))))</f>
        <v/>
      </c>
      <c r="IC37" s="168" t="str">
        <f aca="false">IF(GR37="","",IF(GR37="-","-",IF(UPPER(GR37)="AB","+",VLOOKUP(GR37,'විෂය තොරතුරු'!$P$24:$Q$28,2))))</f>
        <v>-</v>
      </c>
      <c r="ID37" s="168" t="str">
        <f aca="false">IF(GS37="","",IF(GS37="-","-",IF(UPPER(GS37)="AB","+",VLOOKUP(GS37,'විෂය තොරතුරු'!$P$24:$Q$28,2))))</f>
        <v/>
      </c>
      <c r="IE37" s="168" t="str">
        <f aca="false">IF(GT37="","",IF(GT37="-","-",IF(UPPER(GT37)="AB","+",VLOOKUP(GT37,'විෂය තොරතුරු'!$P$24:$Q$28,2))))</f>
        <v/>
      </c>
      <c r="IF37" s="168" t="str">
        <f aca="false">IF(GU37="","",IF(GU37="-","-",IF(UPPER(GU37)="AB","+",VLOOKUP(GU37,'විෂය තොරතුරු'!$P$24:$Q$28,2))))</f>
        <v/>
      </c>
      <c r="IG37" s="169" t="str">
        <f aca="false">IF(GV37="","",IF(GV37="-","-",IF(UPPER(GV37)="AB","+",VLOOKUP(GV37,'විෂය තොරතුරු'!$P$24:$Q$28,2))))</f>
        <v/>
      </c>
      <c r="IH37" s="171" t="n">
        <f aca="false">IF($FL37="","",COUNTIF($GZ37:$IG37,"A"))</f>
        <v>0</v>
      </c>
      <c r="II37" s="171" t="n">
        <f aca="false">IF($FL37="","",COUNTIF($GZ37:$IG37,"B"))</f>
        <v>0</v>
      </c>
      <c r="IJ37" s="171" t="n">
        <f aca="false">IF($FL37="","",COUNTIF($GZ37:$IG37,"C"))</f>
        <v>2</v>
      </c>
      <c r="IK37" s="171" t="n">
        <f aca="false">IF($FL37="","",COUNTIF($GZ37:$IG37,"S"))</f>
        <v>3</v>
      </c>
      <c r="IL37" s="171" t="n">
        <f aca="false">IF($FL37="","",COUNTIF($GZ37:$IG37,"W"))</f>
        <v>2</v>
      </c>
      <c r="IM37" s="171" t="n">
        <f aca="false">IF(FL37="","",SUM(IH37:IK37))</f>
        <v>5</v>
      </c>
      <c r="IN37" s="169" t="n">
        <f aca="false">IF(FL37="","",SUM(IH37:IJ37))</f>
        <v>2</v>
      </c>
      <c r="IO37" s="172" t="str">
        <f aca="false">IF(FL37="","",IF(AND(IM37&gt;=6,IN37&gt;=3,OR(FO37&gt;=35,FP37&gt;=35),FV37&gt;=35),"6/3 සමත්",IF(AND(IM37&gt;=5,IN37&gt;=3,OR(FO37&gt;=35,FP37&gt;=35,FV37&gt;=35)),"5/3 සමත්",IF(AND(IM37&gt;=4,IN37&gt;=1,OR(FO37&gt;=20,FP37&gt;=20,FV37&gt;=20)),"සමත් කළ හැකි",IF(IL37=9,"W9","අසමත් ?")))))</f>
        <v>සමත් කළ හැකි</v>
      </c>
    </row>
    <row r="38" customFormat="false" ht="13.8" hidden="false" customHeight="false" outlineLevel="0" collapsed="false">
      <c r="A38" s="160" t="n">
        <v>24</v>
      </c>
      <c r="B38" s="184"/>
      <c r="C38" s="161"/>
      <c r="D38" s="162"/>
      <c r="E38" s="177"/>
      <c r="F38" s="178"/>
      <c r="G38" s="178"/>
      <c r="H38" s="179"/>
      <c r="I38" s="180"/>
      <c r="J38" s="181"/>
      <c r="K38" s="178"/>
      <c r="L38" s="178"/>
      <c r="M38" s="185"/>
      <c r="N38" s="182"/>
      <c r="O38" s="179"/>
      <c r="P38" s="177"/>
      <c r="Q38" s="180"/>
      <c r="R38" s="180"/>
      <c r="S38" s="180"/>
      <c r="T38" s="180"/>
      <c r="U38" s="180"/>
      <c r="V38" s="181"/>
      <c r="W38" s="178"/>
      <c r="X38" s="178"/>
      <c r="Y38" s="178"/>
      <c r="Z38" s="180"/>
      <c r="AA38" s="180"/>
      <c r="AB38" s="180"/>
      <c r="AC38" s="180"/>
      <c r="AD38" s="181"/>
      <c r="AE38" s="183"/>
      <c r="AF38" s="180"/>
      <c r="AG38" s="180"/>
      <c r="AH38" s="180"/>
      <c r="AI38" s="180"/>
      <c r="AJ38" s="180"/>
      <c r="AK38" s="180"/>
      <c r="AL38" s="166"/>
      <c r="AM38" s="167" t="str">
        <f aca="false">IF(B38="","",SUM(E38:AL38))</f>
        <v/>
      </c>
      <c r="AN38" s="168" t="str">
        <f aca="false">IF(B38="","",AM38/9)</f>
        <v/>
      </c>
      <c r="AO38" s="169" t="str">
        <f aca="false">IF(B38="","",IF(AM38=0,"-",RANK(AM38,$AM$15:$AM$64,0)))</f>
        <v/>
      </c>
      <c r="AP38" s="167" t="str">
        <f aca="false">IF(E38="","",IF(E38="-","-",IF(UPPER(E38)="AB","+",VLOOKUP(E38,'විෂය තොරතුරු'!$P$24:$Q$28,2))))</f>
        <v/>
      </c>
      <c r="AQ38" s="168" t="str">
        <f aca="false">IF(F38="","",IF(F38="-","-",IF(UPPER(F38)="AB","+",VLOOKUP(F38,'විෂය තොරතුරු'!$P$24:$Q$28,2))))</f>
        <v/>
      </c>
      <c r="AR38" s="168" t="str">
        <f aca="false">IF(G38="","",IF(G38="-","-",IF(UPPER(G38)="AB","+",VLOOKUP(G38,'විෂය තොරතුරු'!$P$24:$Q$28,2))))</f>
        <v/>
      </c>
      <c r="AS38" s="168" t="str">
        <f aca="false">IF(H38="","",IF(H38="-","-",IF(UPPER(H38)="AB","+",VLOOKUP(H38,'විෂය තොරතුරු'!$P$24:$Q$28,2))))</f>
        <v/>
      </c>
      <c r="AT38" s="168" t="str">
        <f aca="false">IF(I38="","",IF(I38="-","-",IF(UPPER(I38)="AB","+",VLOOKUP(I38,'විෂය තොරතුරු'!$P$24:$Q$28,2))))</f>
        <v/>
      </c>
      <c r="AU38" s="170" t="str">
        <f aca="false">IF(J38="","",IF(J38="-","-",IF(UPPER(J38)="AB","+",VLOOKUP(J38,'විෂය තොරතුරු'!$P$24:$Q$28,2))))</f>
        <v/>
      </c>
      <c r="AV38" s="171" t="str">
        <f aca="false">IF(K38="","",IF(K38="-","-",IF(UPPER(K38)="AB","+",VLOOKUP(K38,'විෂය තොරතුරු'!$P$24:$Q$28,2))))</f>
        <v/>
      </c>
      <c r="AW38" s="168" t="str">
        <f aca="false">IF(L38="","",IF(L38="-","-",IF(UPPER(L38)="AB","+",VLOOKUP(L38,'විෂය තොරතුරු'!$P$24:$Q$28,2))))</f>
        <v/>
      </c>
      <c r="AX38" s="168" t="str">
        <f aca="false">IF(M38="","",IF(M38="-","-",IF(UPPER(M38)="AB","+",VLOOKUP(M38,'විෂය තොරතුරු'!$P$24:$Q$28,2))))</f>
        <v/>
      </c>
      <c r="AY38" s="169" t="str">
        <f aca="false">IF(N38="","",IF(N38="-","-",IF(UPPER(N38)="AB","+",VLOOKUP(N38,'විෂය තොරතුරු'!$P$24:$Q$28,2))))</f>
        <v/>
      </c>
      <c r="AZ38" s="168" t="str">
        <f aca="false">IF(O38="","",IF(O38="-","-",IF(UPPER(O38)="AB","+",VLOOKUP(O38,'විෂය තොරතුරු'!$P$24:$Q$28,2))))</f>
        <v/>
      </c>
      <c r="BA38" s="168" t="str">
        <f aca="false">IF(P38="","",IF(P38="-","-",IF(UPPER(P38)="AB","+",VLOOKUP(P38,'විෂය තොරතුරු'!$P$24:$Q$28,2))))</f>
        <v/>
      </c>
      <c r="BB38" s="168" t="str">
        <f aca="false">IF(Q38="","",IF(Q38="-","-",IF(UPPER(Q38)="AB","+",VLOOKUP(Q38,'විෂය තොරතුරු'!$P$24:$Q$28,2))))</f>
        <v/>
      </c>
      <c r="BC38" s="168" t="str">
        <f aca="false">IF(R38="","",IF(R38="-","-",IF(UPPER(R38)="AB","+",VLOOKUP(R38,'විෂය තොරතුරු'!$P$24:$Q$28,2))))</f>
        <v/>
      </c>
      <c r="BD38" s="168" t="str">
        <f aca="false">IF(S38="","",IF(S38="-","-",IF(UPPER(S38)="AB","+",VLOOKUP(S38,'විෂය තොරතුරු'!$P$24:$Q$28,2))))</f>
        <v/>
      </c>
      <c r="BE38" s="168" t="str">
        <f aca="false">IF(T38="","",IF(T38="-","-",IF(UPPER(T38)="AB","+",VLOOKUP(T38,'විෂය තොරතුරු'!$P$24:$Q$28,2))))</f>
        <v/>
      </c>
      <c r="BF38" s="168" t="str">
        <f aca="false">IF(U38="","",IF(U38="-","-",IF(UPPER(U38)="AB","+",VLOOKUP(U38,'විෂය තොරතුරු'!$P$24:$Q$28,2))))</f>
        <v/>
      </c>
      <c r="BG38" s="170" t="str">
        <f aca="false">IF(V38="","",IF(V38="-","-",IF(UPPER(V38)="AB","+",VLOOKUP(V38,'විෂය තොරතුරු'!$P$24:$Q$28,2))))</f>
        <v/>
      </c>
      <c r="BH38" s="171" t="str">
        <f aca="false">IF(W38="","",IF(W38="-","-",IF(UPPER(W38)="AB","+",VLOOKUP(W38,'විෂය තොරතුරු'!$P$24:$Q$28,2))))</f>
        <v/>
      </c>
      <c r="BI38" s="168" t="str">
        <f aca="false">IF(X38="","",IF(X38="-","-",IF(UPPER(X38)="AB","+",VLOOKUP(X38,'විෂය තොරතුරු'!$P$24:$Q$28,2))))</f>
        <v/>
      </c>
      <c r="BJ38" s="168" t="str">
        <f aca="false">IF(Y38="","",IF(Y38="-","-",IF(UPPER(Y38)="AB","+",VLOOKUP(Y38,'විෂය තොරතුරු'!$P$24:$Q$28,2))))</f>
        <v/>
      </c>
      <c r="BK38" s="168" t="str">
        <f aca="false">IF(Z38="","",IF(Z38="-","-",IF(UPPER(Z38)="AB","+",VLOOKUP(Z38,'විෂය තොරතුරු'!$P$24:$Q$28,2))))</f>
        <v/>
      </c>
      <c r="BL38" s="168" t="str">
        <f aca="false">IF(AA38="","",IF(AA38="-","-",IF(UPPER(AA38)="AB","+",VLOOKUP(AA38,'විෂය තොරතුරු'!$P$24:$Q$28,2))))</f>
        <v/>
      </c>
      <c r="BM38" s="168" t="str">
        <f aca="false">IF(AB38="","",IF(AB38="-","-",IF(UPPER(AB38)="AB","+",VLOOKUP(AB38,'විෂය තොරතුරු'!$P$24:$Q$28,2))))</f>
        <v/>
      </c>
      <c r="BN38" s="168" t="str">
        <f aca="false">IF(AC38="","",IF(AC38="-","-",IF(UPPER(AC38)="AB","+",VLOOKUP(AC38,'විෂය තොරතුරු'!$P$24:$Q$28,2))))</f>
        <v/>
      </c>
      <c r="BO38" s="169" t="str">
        <f aca="false">IF(AD38="","",IF(AD38="-","-",IF(UPPER(AD38)="AB","+",VLOOKUP(AD38,'විෂය තොරතුරු'!$P$24:$Q$28,2))))</f>
        <v/>
      </c>
      <c r="BP38" s="171" t="str">
        <f aca="false">IF(AE38="","",IF(AE38="-","-",IF(UPPER(AE38)="AB","+",VLOOKUP(AE38,'විෂය තොරතුරු'!$P$24:$Q$28,2))))</f>
        <v/>
      </c>
      <c r="BQ38" s="168" t="str">
        <f aca="false">IF(AF38="","",IF(AF38="-","-",IF(UPPER(AF38)="AB","+",VLOOKUP(AF38,'විෂය තොරතුරු'!$P$24:$Q$28,2))))</f>
        <v/>
      </c>
      <c r="BR38" s="168" t="str">
        <f aca="false">IF(AG38="","",IF(AG38="-","-",IF(UPPER(AG38)="AB","+",VLOOKUP(AG38,'විෂය තොරතුරු'!$P$24:$Q$28,2))))</f>
        <v/>
      </c>
      <c r="BS38" s="168" t="str">
        <f aca="false">IF(AH38="","",IF(AH38="-","-",IF(UPPER(AH38)="AB","+",VLOOKUP(AH38,'විෂය තොරතුරු'!$P$24:$Q$28,2))))</f>
        <v/>
      </c>
      <c r="BT38" s="168" t="str">
        <f aca="false">IF(AI38="","",IF(AI38="-","-",IF(UPPER(AI38)="AB","+",VLOOKUP(AI38,'විෂය තොරතුරු'!$P$24:$Q$28,2))))</f>
        <v/>
      </c>
      <c r="BU38" s="168" t="str">
        <f aca="false">IF(AJ38="","",IF(AJ38="-","-",IF(UPPER(AJ38)="AB","+",VLOOKUP(AJ38,'විෂය තොරතුරු'!$P$24:$Q$28,2))))</f>
        <v/>
      </c>
      <c r="BV38" s="168" t="str">
        <f aca="false">IF(AK38="","",IF(AK38="-","-",IF(UPPER(AK38)="AB","+",VLOOKUP(AK38,'විෂය තොරතුරු'!$P$24:$Q$28,2))))</f>
        <v/>
      </c>
      <c r="BW38" s="169" t="str">
        <f aca="false">IF(AL38="","",IF(AL38="-","-",IF(UPPER(AL38)="AB","+",VLOOKUP(AL38,'විෂය තොරතුරු'!$P$24:$Q$28,2))))</f>
        <v/>
      </c>
      <c r="BX38" s="171" t="str">
        <f aca="false">IF($B38="","",COUNTIF($AP38:$BW38,"A"))</f>
        <v/>
      </c>
      <c r="BY38" s="168" t="str">
        <f aca="false">IF($B38="","",COUNTIF($AP38:$BW38,"B"))</f>
        <v/>
      </c>
      <c r="BZ38" s="168" t="str">
        <f aca="false">IF($B38="","",COUNTIF($AP38:$BW38,"C"))</f>
        <v/>
      </c>
      <c r="CA38" s="168" t="str">
        <f aca="false">IF($B38="","",COUNTIF($AP38:$BW38,"S"))</f>
        <v/>
      </c>
      <c r="CB38" s="169" t="str">
        <f aca="false">IF($B38="","",COUNTIF($AP38:$BW38,"W"))</f>
        <v/>
      </c>
      <c r="CC38" s="171" t="str">
        <f aca="false">IF(B38="","",SUM(BX38:CA38))</f>
        <v/>
      </c>
      <c r="CD38" s="169" t="str">
        <f aca="false">IF(B38="","",SUM(BX38:BZ38))</f>
        <v/>
      </c>
      <c r="CE38" s="172" t="str">
        <f aca="false">IF(B38="","",IF(AND(CC38&gt;=6,CD38&gt;=3,OR(E38&gt;=35,F38&gt;=35),L38&gt;=35),"6/3 සමත්",IF(AND(CC38&gt;=5,CD38&gt;=3,OR(E38&gt;=35,F38&gt;=35,L38&gt;=35)),"5/3 සමත්",IF(AND(CC38&gt;=4,CD38&gt;=1,OR(E38&gt;=20,F38&gt;=20,L38&gt;=20)),"සමත් කළ හැකි",IF(CB38=9,"W9","අසමත් ?")))))</f>
        <v/>
      </c>
      <c r="FK38" s="173" t="n">
        <v>24</v>
      </c>
      <c r="FL38" s="161" t="s">
        <v>68</v>
      </c>
      <c r="FM38" s="161"/>
      <c r="FN38" s="161" t="str">
        <f aca="false">IF(FM38="","-",(FM38/$M$95)*100)</f>
        <v>-</v>
      </c>
      <c r="FO38" s="165" t="n">
        <v>56</v>
      </c>
      <c r="FP38" s="165"/>
      <c r="FQ38" s="165" t="s">
        <v>18</v>
      </c>
      <c r="FR38" s="165" t="n">
        <v>65</v>
      </c>
      <c r="FS38" s="165"/>
      <c r="FT38" s="165"/>
      <c r="FU38" s="165" t="n">
        <v>33</v>
      </c>
      <c r="FV38" s="165" t="n">
        <v>36</v>
      </c>
      <c r="FW38" s="165" t="n">
        <v>37</v>
      </c>
      <c r="FX38" s="165" t="n">
        <v>31</v>
      </c>
      <c r="FY38" s="165" t="n">
        <v>63</v>
      </c>
      <c r="FZ38" s="165" t="s">
        <v>18</v>
      </c>
      <c r="GA38" s="165" t="s">
        <v>18</v>
      </c>
      <c r="GB38" s="165"/>
      <c r="GC38" s="165"/>
      <c r="GD38" s="165"/>
      <c r="GE38" s="165"/>
      <c r="GF38" s="165"/>
      <c r="GG38" s="165" t="n">
        <v>49</v>
      </c>
      <c r="GH38" s="165" t="s">
        <v>18</v>
      </c>
      <c r="GI38" s="165" t="s">
        <v>18</v>
      </c>
      <c r="GJ38" s="165"/>
      <c r="GK38" s="165"/>
      <c r="GL38" s="165" t="s">
        <v>18</v>
      </c>
      <c r="GM38" s="165"/>
      <c r="GN38" s="165"/>
      <c r="GO38" s="165" t="s">
        <v>18</v>
      </c>
      <c r="GP38" s="165" t="s">
        <v>18</v>
      </c>
      <c r="GQ38" s="165"/>
      <c r="GR38" s="165" t="n">
        <v>64</v>
      </c>
      <c r="GS38" s="165"/>
      <c r="GT38" s="165"/>
      <c r="GU38" s="165"/>
      <c r="GV38" s="174"/>
      <c r="GW38" s="167" t="n">
        <f aca="false">IF(FL38="","",SUM(FO38:GV38))</f>
        <v>434</v>
      </c>
      <c r="GX38" s="168" t="n">
        <f aca="false">IF(FL38="","",GW38/9)</f>
        <v>48.2222222222222</v>
      </c>
      <c r="GY38" s="169" t="n">
        <f aca="false">IF(FL38="","",IF(GW38=0,"-",RANK(GW38,$GW$15:$GW$64,0)))</f>
        <v>5</v>
      </c>
      <c r="GZ38" s="167" t="str">
        <f aca="false">IF(FO38="","",IF(FO38="-","-",IF(UPPER(FO38)="AB","+",VLOOKUP(FO38,'විෂය තොරතුරු'!$P$24:$Q$28,2))))</f>
        <v>C</v>
      </c>
      <c r="HA38" s="168" t="str">
        <f aca="false">IF(FP38="","",IF(FP38="-","-",IF(UPPER(FP38)="AB","+",VLOOKUP(FP38,'විෂය තොරතුරු'!$P$24:$Q$28,2))))</f>
        <v/>
      </c>
      <c r="HB38" s="168" t="str">
        <f aca="false">IF(FQ38="","",IF(FQ38="-","-",IF(UPPER(FQ38)="AB","+",VLOOKUP(FQ38,'විෂය තොරතුරු'!$P$24:$Q$28,2))))</f>
        <v>-</v>
      </c>
      <c r="HC38" s="168" t="str">
        <f aca="false">IF(FR38="","",IF(FR38="-","-",IF(UPPER(FR38)="AB","+",VLOOKUP(FR38,'විෂය තොරතුරු'!$P$24:$Q$28,2))))</f>
        <v>B</v>
      </c>
      <c r="HD38" s="168" t="str">
        <f aca="false">IF(FS38="","",IF(FS38="-","-",IF(UPPER(FS38)="AB","+",VLOOKUP(FS38,'විෂය තොරතුරු'!$P$24:$Q$28,2))))</f>
        <v/>
      </c>
      <c r="HE38" s="170" t="str">
        <f aca="false">IF(FT38="","",IF(FT38="-","-",IF(UPPER(FT38)="AB","+",VLOOKUP(FT38,'විෂය තොරතුරු'!$P$24:$Q$28,2))))</f>
        <v/>
      </c>
      <c r="HF38" s="171" t="str">
        <f aca="false">IF(FU38="","",IF(FU38="-","-",IF(UPPER(FU38)="AB","+",VLOOKUP(FU38,'විෂය තොරතුරු'!$P$24:$Q$28,2))))</f>
        <v>W</v>
      </c>
      <c r="HG38" s="168" t="str">
        <f aca="false">IF(FV38="","",IF(FV38="-","-",IF(UPPER(FV38)="AB","+",VLOOKUP(FV38,'විෂය තොරතුරු'!$P$24:$Q$28,2))))</f>
        <v>S</v>
      </c>
      <c r="HH38" s="168" t="str">
        <f aca="false">IF(FW38="","",IF(FW38="-","-",IF(UPPER(FW38)="AB","+",VLOOKUP(FW38,'විෂය තොරතුරු'!$P$24:$Q$28,2))))</f>
        <v>S</v>
      </c>
      <c r="HI38" s="169" t="str">
        <f aca="false">IF(FX38="","",IF(FX38="-","-",IF(UPPER(FX38)="AB","+",VLOOKUP(FX38,'විෂය තොරතුරු'!$P$24:$Q$28,2))))</f>
        <v>W</v>
      </c>
      <c r="HJ38" s="167" t="str">
        <f aca="false">IF(FY38="","",IF(FY38="-","-",IF(UPPER(FY38)="AB","+",VLOOKUP(FY38,'විෂය තොරතුරු'!$P$24:$Q$28,2))))</f>
        <v>C</v>
      </c>
      <c r="HK38" s="168" t="str">
        <f aca="false">IF(FZ38="","",IF(FZ38="-","-",IF(UPPER(FZ38)="AB","+",VLOOKUP(FZ38,'විෂය තොරතුරු'!$P$24:$Q$28,2))))</f>
        <v>-</v>
      </c>
      <c r="HL38" s="168" t="str">
        <f aca="false">IF(GA38="","",IF(GA38="-","-",IF(UPPER(GA38)="AB","+",VLOOKUP(GA38,'විෂය තොරතුරු'!$P$24:$Q$28,2))))</f>
        <v>-</v>
      </c>
      <c r="HM38" s="168" t="str">
        <f aca="false">IF(GB38="","",IF(GB38="-","-",IF(UPPER(GB38)="AB","+",VLOOKUP(GB38,'විෂය තොරතුරු'!$P$24:$Q$28,2))))</f>
        <v/>
      </c>
      <c r="HN38" s="168" t="str">
        <f aca="false">IF(GC38="","",IF(GC38="-","-",IF(UPPER(GC38)="AB","+",VLOOKUP(GC38,'විෂය තොරතුරු'!$P$24:$Q$28,2))))</f>
        <v/>
      </c>
      <c r="HO38" s="168" t="str">
        <f aca="false">IF(GD38="","",IF(GD38="-","-",IF(UPPER(GD38)="AB","+",VLOOKUP(GD38,'විෂය තොරතුරු'!$P$24:$Q$28,2))))</f>
        <v/>
      </c>
      <c r="HP38" s="168" t="str">
        <f aca="false">IF(GE38="","",IF(GE38="-","-",IF(UPPER(GE38)="AB","+",VLOOKUP(GE38,'විෂය තොරතුරු'!$P$24:$Q$28,2))))</f>
        <v/>
      </c>
      <c r="HQ38" s="170" t="str">
        <f aca="false">IF(GF38="","",IF(GF38="-","-",IF(UPPER(GF38)="AB","+",VLOOKUP(GF38,'විෂය තොරතුරු'!$P$24:$Q$28,2))))</f>
        <v/>
      </c>
      <c r="HR38" s="171" t="str">
        <f aca="false">IF(GG38="","",IF(GG38="-","-",IF(UPPER(GG38)="AB","+",VLOOKUP(GG38,'විෂය තොරතුරු'!$P$24:$Q$28,2))))</f>
        <v>S</v>
      </c>
      <c r="HS38" s="168" t="str">
        <f aca="false">IF(GH38="","",IF(GH38="-","-",IF(UPPER(GH38)="AB","+",VLOOKUP(GH38,'විෂය තොරතුරු'!$P$24:$Q$28,2))))</f>
        <v>-</v>
      </c>
      <c r="HT38" s="168" t="str">
        <f aca="false">IF(GI38="","",IF(GI38="-","-",IF(UPPER(GI38)="AB","+",VLOOKUP(GI38,'විෂය තොරතුරු'!$P$24:$Q$28,2))))</f>
        <v>-</v>
      </c>
      <c r="HU38" s="168" t="str">
        <f aca="false">IF(GJ38="","",IF(GJ38="-","-",IF(UPPER(GJ38)="AB","+",VLOOKUP(GJ38,'විෂය තොරතුරු'!$P$24:$Q$28,2))))</f>
        <v/>
      </c>
      <c r="HV38" s="168" t="str">
        <f aca="false">IF(GK38="","",IF(GK38="-","-",IF(UPPER(GK38)="AB","+",VLOOKUP(GK38,'විෂය තොරතුරු'!$P$24:$Q$28,2))))</f>
        <v/>
      </c>
      <c r="HW38" s="168" t="str">
        <f aca="false">IF(GL38="","",IF(GL38="-","-",IF(UPPER(GL38)="AB","+",VLOOKUP(GL38,'විෂය තොරතුරු'!$P$24:$Q$28,2))))</f>
        <v>-</v>
      </c>
      <c r="HX38" s="168" t="str">
        <f aca="false">IF(GM38="","",IF(GM38="-","-",IF(UPPER(GM38)="AB","+",VLOOKUP(GM38,'විෂය තොරතුරු'!$P$24:$Q$28,2))))</f>
        <v/>
      </c>
      <c r="HY38" s="169" t="str">
        <f aca="false">IF(GN38="","",IF(GN38="-","-",IF(UPPER(GN38)="AB","+",VLOOKUP(GN38,'විෂය තොරතුරු'!$P$24:$Q$28,2))))</f>
        <v/>
      </c>
      <c r="HZ38" s="171" t="str">
        <f aca="false">IF(GO38="","",IF(GO38="-","-",IF(UPPER(GO38)="AB","+",VLOOKUP(GO38,'විෂය තොරතුරු'!$P$24:$Q$28,2))))</f>
        <v>-</v>
      </c>
      <c r="IA38" s="168" t="str">
        <f aca="false">IF(GP38="","",IF(GP38="-","-",IF(UPPER(GP38)="AB","+",VLOOKUP(GP38,'විෂය තොරතුරු'!$P$24:$Q$28,2))))</f>
        <v>-</v>
      </c>
      <c r="IB38" s="168" t="str">
        <f aca="false">IF(GQ38="","",IF(GQ38="-","-",IF(UPPER(GQ38)="AB","+",VLOOKUP(GQ38,'විෂය තොරතුරු'!$P$24:$Q$28,2))))</f>
        <v/>
      </c>
      <c r="IC38" s="168" t="str">
        <f aca="false">IF(GR38="","",IF(GR38="-","-",IF(UPPER(GR38)="AB","+",VLOOKUP(GR38,'විෂය තොරතුරු'!$P$24:$Q$28,2))))</f>
        <v>C</v>
      </c>
      <c r="ID38" s="168" t="str">
        <f aca="false">IF(GS38="","",IF(GS38="-","-",IF(UPPER(GS38)="AB","+",VLOOKUP(GS38,'විෂය තොරතුරු'!$P$24:$Q$28,2))))</f>
        <v/>
      </c>
      <c r="IE38" s="168" t="str">
        <f aca="false">IF(GT38="","",IF(GT38="-","-",IF(UPPER(GT38)="AB","+",VLOOKUP(GT38,'විෂය තොරතුරු'!$P$24:$Q$28,2))))</f>
        <v/>
      </c>
      <c r="IF38" s="168" t="str">
        <f aca="false">IF(GU38="","",IF(GU38="-","-",IF(UPPER(GU38)="AB","+",VLOOKUP(GU38,'විෂය තොරතුරු'!$P$24:$Q$28,2))))</f>
        <v/>
      </c>
      <c r="IG38" s="169" t="str">
        <f aca="false">IF(GV38="","",IF(GV38="-","-",IF(UPPER(GV38)="AB","+",VLOOKUP(GV38,'විෂය තොරතුරු'!$P$24:$Q$28,2))))</f>
        <v/>
      </c>
      <c r="IH38" s="171" t="n">
        <f aca="false">IF($FL38="","",COUNTIF($GZ38:$IG38,"A"))</f>
        <v>0</v>
      </c>
      <c r="II38" s="171" t="n">
        <f aca="false">IF($FL38="","",COUNTIF($GZ38:$IG38,"B"))</f>
        <v>1</v>
      </c>
      <c r="IJ38" s="171" t="n">
        <f aca="false">IF($FL38="","",COUNTIF($GZ38:$IG38,"C"))</f>
        <v>3</v>
      </c>
      <c r="IK38" s="171" t="n">
        <f aca="false">IF($FL38="","",COUNTIF($GZ38:$IG38,"S"))</f>
        <v>3</v>
      </c>
      <c r="IL38" s="171" t="n">
        <f aca="false">IF($FL38="","",COUNTIF($GZ38:$IG38,"W"))</f>
        <v>2</v>
      </c>
      <c r="IM38" s="171" t="n">
        <f aca="false">IF(FL38="","",SUM(IH38:IK38))</f>
        <v>7</v>
      </c>
      <c r="IN38" s="169" t="n">
        <f aca="false">IF(FL38="","",SUM(IH38:IJ38))</f>
        <v>4</v>
      </c>
      <c r="IO38" s="172" t="str">
        <f aca="false">IF(FL38="","",IF(AND(IM38&gt;=6,IN38&gt;=3,OR(FO38&gt;=35,FP38&gt;=35),FV38&gt;=35),"6/3 සමත්",IF(AND(IM38&gt;=5,IN38&gt;=3,OR(FO38&gt;=35,FP38&gt;=35,FV38&gt;=35)),"5/3 සමත්",IF(AND(IM38&gt;=4,IN38&gt;=1,OR(FO38&gt;=20,FP38&gt;=20,FV38&gt;=20)),"සමත් කළ හැකි",IF(IL38=9,"W9","අසමත් ?")))))</f>
        <v>6/3 සමත්</v>
      </c>
    </row>
    <row r="39" customFormat="false" ht="13.8" hidden="false" customHeight="false" outlineLevel="0" collapsed="false">
      <c r="A39" s="160" t="n">
        <v>25</v>
      </c>
      <c r="B39" s="186"/>
      <c r="C39" s="161"/>
      <c r="D39" s="162"/>
      <c r="E39" s="177"/>
      <c r="F39" s="178"/>
      <c r="G39" s="178"/>
      <c r="H39" s="177"/>
      <c r="I39" s="180"/>
      <c r="J39" s="181"/>
      <c r="K39" s="178"/>
      <c r="L39" s="178"/>
      <c r="M39" s="185"/>
      <c r="N39" s="182"/>
      <c r="O39" s="179"/>
      <c r="P39" s="177"/>
      <c r="Q39" s="180"/>
      <c r="R39" s="180"/>
      <c r="S39" s="180"/>
      <c r="T39" s="180"/>
      <c r="U39" s="180"/>
      <c r="V39" s="181"/>
      <c r="W39" s="178"/>
      <c r="X39" s="178"/>
      <c r="Y39" s="178"/>
      <c r="Z39" s="180"/>
      <c r="AA39" s="180"/>
      <c r="AB39" s="180"/>
      <c r="AC39" s="180"/>
      <c r="AD39" s="181"/>
      <c r="AE39" s="183"/>
      <c r="AF39" s="180"/>
      <c r="AG39" s="180"/>
      <c r="AH39" s="180"/>
      <c r="AI39" s="180"/>
      <c r="AJ39" s="180"/>
      <c r="AK39" s="180"/>
      <c r="AL39" s="166"/>
      <c r="AM39" s="167" t="str">
        <f aca="false">IF(B39="","",SUM(E39:AL39))</f>
        <v/>
      </c>
      <c r="AN39" s="168" t="str">
        <f aca="false">IF(B39="","",AM39/9)</f>
        <v/>
      </c>
      <c r="AO39" s="169" t="str">
        <f aca="false">IF(B39="","",IF(AM39=0,"-",RANK(AM39,$AM$15:$AM$64,0)))</f>
        <v/>
      </c>
      <c r="AP39" s="167" t="str">
        <f aca="false">IF(E39="","",IF(E39="-","-",IF(UPPER(E39)="AB","+",VLOOKUP(E39,'විෂය තොරතුරු'!$P$24:$Q$28,2))))</f>
        <v/>
      </c>
      <c r="AQ39" s="168" t="str">
        <f aca="false">IF(F39="","",IF(F39="-","-",IF(UPPER(F39)="AB","+",VLOOKUP(F39,'විෂය තොරතුරු'!$P$24:$Q$28,2))))</f>
        <v/>
      </c>
      <c r="AR39" s="168" t="str">
        <f aca="false">IF(G39="","",IF(G39="-","-",IF(UPPER(G39)="AB","+",VLOOKUP(G39,'විෂය තොරතුරු'!$P$24:$Q$28,2))))</f>
        <v/>
      </c>
      <c r="AS39" s="168" t="str">
        <f aca="false">IF(H39="","",IF(H39="-","-",IF(UPPER(H39)="AB","+",VLOOKUP(H39,'විෂය තොරතුරු'!$P$24:$Q$28,2))))</f>
        <v/>
      </c>
      <c r="AT39" s="168" t="str">
        <f aca="false">IF(I39="","",IF(I39="-","-",IF(UPPER(I39)="AB","+",VLOOKUP(I39,'විෂය තොරතුරු'!$P$24:$Q$28,2))))</f>
        <v/>
      </c>
      <c r="AU39" s="170" t="str">
        <f aca="false">IF(J39="","",IF(J39="-","-",IF(UPPER(J39)="AB","+",VLOOKUP(J39,'විෂය තොරතුරු'!$P$24:$Q$28,2))))</f>
        <v/>
      </c>
      <c r="AV39" s="171" t="str">
        <f aca="false">IF(K39="","",IF(K39="-","-",IF(UPPER(K39)="AB","+",VLOOKUP(K39,'විෂය තොරතුරු'!$P$24:$Q$28,2))))</f>
        <v/>
      </c>
      <c r="AW39" s="168" t="str">
        <f aca="false">IF(L39="","",IF(L39="-","-",IF(UPPER(L39)="AB","+",VLOOKUP(L39,'විෂය තොරතුරු'!$P$24:$Q$28,2))))</f>
        <v/>
      </c>
      <c r="AX39" s="168" t="str">
        <f aca="false">IF(M39="","",IF(M39="-","-",IF(UPPER(M39)="AB","+",VLOOKUP(M39,'විෂය තොරතුරු'!$P$24:$Q$28,2))))</f>
        <v/>
      </c>
      <c r="AY39" s="169" t="str">
        <f aca="false">IF(N39="","",IF(N39="-","-",IF(UPPER(N39)="AB","+",VLOOKUP(N39,'විෂය තොරතුරු'!$P$24:$Q$28,2))))</f>
        <v/>
      </c>
      <c r="AZ39" s="168" t="str">
        <f aca="false">IF(O39="","",IF(O39="-","-",IF(UPPER(O39)="AB","+",VLOOKUP(O39,'විෂය තොරතුරු'!$P$24:$Q$28,2))))</f>
        <v/>
      </c>
      <c r="BA39" s="168" t="str">
        <f aca="false">IF(P39="","",IF(P39="-","-",IF(UPPER(P39)="AB","+",VLOOKUP(P39,'විෂය තොරතුරු'!$P$24:$Q$28,2))))</f>
        <v/>
      </c>
      <c r="BB39" s="168" t="str">
        <f aca="false">IF(Q39="","",IF(Q39="-","-",IF(UPPER(Q39)="AB","+",VLOOKUP(Q39,'විෂය තොරතුරු'!$P$24:$Q$28,2))))</f>
        <v/>
      </c>
      <c r="BC39" s="168" t="str">
        <f aca="false">IF(R39="","",IF(R39="-","-",IF(UPPER(R39)="AB","+",VLOOKUP(R39,'විෂය තොරතුරු'!$P$24:$Q$28,2))))</f>
        <v/>
      </c>
      <c r="BD39" s="168" t="str">
        <f aca="false">IF(S39="","",IF(S39="-","-",IF(UPPER(S39)="AB","+",VLOOKUP(S39,'විෂය තොරතුරු'!$P$24:$Q$28,2))))</f>
        <v/>
      </c>
      <c r="BE39" s="168" t="str">
        <f aca="false">IF(T39="","",IF(T39="-","-",IF(UPPER(T39)="AB","+",VLOOKUP(T39,'විෂය තොරතුරු'!$P$24:$Q$28,2))))</f>
        <v/>
      </c>
      <c r="BF39" s="168" t="str">
        <f aca="false">IF(U39="","",IF(U39="-","-",IF(UPPER(U39)="AB","+",VLOOKUP(U39,'විෂය තොරතුරු'!$P$24:$Q$28,2))))</f>
        <v/>
      </c>
      <c r="BG39" s="170" t="str">
        <f aca="false">IF(V39="","",IF(V39="-","-",IF(UPPER(V39)="AB","+",VLOOKUP(V39,'විෂය තොරතුරු'!$P$24:$Q$28,2))))</f>
        <v/>
      </c>
      <c r="BH39" s="171" t="str">
        <f aca="false">IF(W39="","",IF(W39="-","-",IF(UPPER(W39)="AB","+",VLOOKUP(W39,'විෂය තොරතුරු'!$P$24:$Q$28,2))))</f>
        <v/>
      </c>
      <c r="BI39" s="168" t="str">
        <f aca="false">IF(X39="","",IF(X39="-","-",IF(UPPER(X39)="AB","+",VLOOKUP(X39,'විෂය තොරතුරු'!$P$24:$Q$28,2))))</f>
        <v/>
      </c>
      <c r="BJ39" s="168" t="str">
        <f aca="false">IF(Y39="","",IF(Y39="-","-",IF(UPPER(Y39)="AB","+",VLOOKUP(Y39,'විෂය තොරතුරු'!$P$24:$Q$28,2))))</f>
        <v/>
      </c>
      <c r="BK39" s="168" t="str">
        <f aca="false">IF(Z39="","",IF(Z39="-","-",IF(UPPER(Z39)="AB","+",VLOOKUP(Z39,'විෂය තොරතුරු'!$P$24:$Q$28,2))))</f>
        <v/>
      </c>
      <c r="BL39" s="168" t="str">
        <f aca="false">IF(AA39="","",IF(AA39="-","-",IF(UPPER(AA39)="AB","+",VLOOKUP(AA39,'විෂය තොරතුරු'!$P$24:$Q$28,2))))</f>
        <v/>
      </c>
      <c r="BM39" s="168" t="str">
        <f aca="false">IF(AB39="","",IF(AB39="-","-",IF(UPPER(AB39)="AB","+",VLOOKUP(AB39,'විෂය තොරතුරු'!$P$24:$Q$28,2))))</f>
        <v/>
      </c>
      <c r="BN39" s="168" t="str">
        <f aca="false">IF(AC39="","",IF(AC39="-","-",IF(UPPER(AC39)="AB","+",VLOOKUP(AC39,'විෂය තොරතුරු'!$P$24:$Q$28,2))))</f>
        <v/>
      </c>
      <c r="BO39" s="169" t="str">
        <f aca="false">IF(AD39="","",IF(AD39="-","-",IF(UPPER(AD39)="AB","+",VLOOKUP(AD39,'විෂය තොරතුරු'!$P$24:$Q$28,2))))</f>
        <v/>
      </c>
      <c r="BP39" s="171" t="str">
        <f aca="false">IF(AE39="","",IF(AE39="-","-",IF(UPPER(AE39)="AB","+",VLOOKUP(AE39,'විෂය තොරතුරු'!$P$24:$Q$28,2))))</f>
        <v/>
      </c>
      <c r="BQ39" s="168" t="str">
        <f aca="false">IF(AF39="","",IF(AF39="-","-",IF(UPPER(AF39)="AB","+",VLOOKUP(AF39,'විෂය තොරතුරු'!$P$24:$Q$28,2))))</f>
        <v/>
      </c>
      <c r="BR39" s="168" t="str">
        <f aca="false">IF(AG39="","",IF(AG39="-","-",IF(UPPER(AG39)="AB","+",VLOOKUP(AG39,'විෂය තොරතුරු'!$P$24:$Q$28,2))))</f>
        <v/>
      </c>
      <c r="BS39" s="168" t="str">
        <f aca="false">IF(AH39="","",IF(AH39="-","-",IF(UPPER(AH39)="AB","+",VLOOKUP(AH39,'විෂය තොරතුරු'!$P$24:$Q$28,2))))</f>
        <v/>
      </c>
      <c r="BT39" s="168" t="str">
        <f aca="false">IF(AI39="","",IF(AI39="-","-",IF(UPPER(AI39)="AB","+",VLOOKUP(AI39,'විෂය තොරතුරු'!$P$24:$Q$28,2))))</f>
        <v/>
      </c>
      <c r="BU39" s="168" t="str">
        <f aca="false">IF(AJ39="","",IF(AJ39="-","-",IF(UPPER(AJ39)="AB","+",VLOOKUP(AJ39,'විෂය තොරතුරු'!$P$24:$Q$28,2))))</f>
        <v/>
      </c>
      <c r="BV39" s="168" t="str">
        <f aca="false">IF(AK39="","",IF(AK39="-","-",IF(UPPER(AK39)="AB","+",VLOOKUP(AK39,'විෂය තොරතුරු'!$P$24:$Q$28,2))))</f>
        <v/>
      </c>
      <c r="BW39" s="169" t="str">
        <f aca="false">IF(AL39="","",IF(AL39="-","-",IF(UPPER(AL39)="AB","+",VLOOKUP(AL39,'විෂය තොරතුරු'!$P$24:$Q$28,2))))</f>
        <v/>
      </c>
      <c r="BX39" s="171" t="str">
        <f aca="false">IF($B39="","",COUNTIF($AP39:$BW39,"A"))</f>
        <v/>
      </c>
      <c r="BY39" s="168" t="str">
        <f aca="false">IF($B39="","",COUNTIF($AP39:$BW39,"B"))</f>
        <v/>
      </c>
      <c r="BZ39" s="168" t="str">
        <f aca="false">IF($B39="","",COUNTIF($AP39:$BW39,"C"))</f>
        <v/>
      </c>
      <c r="CA39" s="168" t="str">
        <f aca="false">IF($B39="","",COUNTIF($AP39:$BW39,"S"))</f>
        <v/>
      </c>
      <c r="CB39" s="169" t="str">
        <f aca="false">IF($B39="","",COUNTIF($AP39:$BW39,"W"))</f>
        <v/>
      </c>
      <c r="CC39" s="171" t="str">
        <f aca="false">IF(B39="","",SUM(BX39:CA39))</f>
        <v/>
      </c>
      <c r="CD39" s="169" t="str">
        <f aca="false">IF(B39="","",SUM(BX39:BZ39))</f>
        <v/>
      </c>
      <c r="CE39" s="172" t="str">
        <f aca="false">IF(B39="","",IF(AND(CC39&gt;=6,CD39&gt;=3,OR(E39&gt;=35,F39&gt;=35),L39&gt;=35),"6/3 සමත්",IF(AND(CC39&gt;=5,CD39&gt;=3,OR(E39&gt;=35,F39&gt;=35,L39&gt;=35)),"5/3 සමත්",IF(AND(CC39&gt;=4,CD39&gt;=1,OR(E39&gt;=20,F39&gt;=20,L39&gt;=20)),"සමත් කළ හැකි",IF(CB39=9,"W9","අසමත් ?")))))</f>
        <v/>
      </c>
      <c r="FK39" s="173" t="n">
        <v>25</v>
      </c>
      <c r="FL39" s="161"/>
      <c r="FM39" s="161"/>
      <c r="FN39" s="161" t="str">
        <f aca="false">IF(FM39="","-",(FM39/$M$95)*100)</f>
        <v>-</v>
      </c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5"/>
      <c r="FZ39" s="165"/>
      <c r="GA39" s="165"/>
      <c r="GB39" s="165"/>
      <c r="GC39" s="165"/>
      <c r="GD39" s="165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74"/>
      <c r="GW39" s="167" t="str">
        <f aca="false">IF(FL39="","",SUM(FO39:GV39))</f>
        <v/>
      </c>
      <c r="GX39" s="168" t="str">
        <f aca="false">IF(FL39="","",GW39/9)</f>
        <v/>
      </c>
      <c r="GY39" s="169" t="str">
        <f aca="false">IF(FL39="","",IF(GW39=0,"-",RANK(GW39,$GW$15:$GW$64,0)))</f>
        <v/>
      </c>
      <c r="GZ39" s="167" t="str">
        <f aca="false">IF(FO39="","",IF(FO39="-","-",IF(UPPER(FO39)="AB","+",VLOOKUP(FO39,'විෂය තොරතුරු'!$P$24:$Q$28,2))))</f>
        <v/>
      </c>
      <c r="HA39" s="168" t="str">
        <f aca="false">IF(FP39="","",IF(FP39="-","-",IF(UPPER(FP39)="AB","+",VLOOKUP(FP39,'විෂය තොරතුරු'!$P$24:$Q$28,2))))</f>
        <v/>
      </c>
      <c r="HB39" s="168" t="str">
        <f aca="false">IF(FQ39="","",IF(FQ39="-","-",IF(UPPER(FQ39)="AB","+",VLOOKUP(FQ39,'විෂය තොරතුරු'!$P$24:$Q$28,2))))</f>
        <v/>
      </c>
      <c r="HC39" s="168" t="str">
        <f aca="false">IF(FR39="","",IF(FR39="-","-",IF(UPPER(FR39)="AB","+",VLOOKUP(FR39,'විෂය තොරතුරු'!$P$24:$Q$28,2))))</f>
        <v/>
      </c>
      <c r="HD39" s="168" t="str">
        <f aca="false">IF(FS39="","",IF(FS39="-","-",IF(UPPER(FS39)="AB","+",VLOOKUP(FS39,'විෂය තොරතුරු'!$P$24:$Q$28,2))))</f>
        <v/>
      </c>
      <c r="HE39" s="170" t="str">
        <f aca="false">IF(FT39="","",IF(FT39="-","-",IF(UPPER(FT39)="AB","+",VLOOKUP(FT39,'විෂය තොරතුරු'!$P$24:$Q$28,2))))</f>
        <v/>
      </c>
      <c r="HF39" s="171" t="str">
        <f aca="false">IF(FU39="","",IF(FU39="-","-",IF(UPPER(FU39)="AB","+",VLOOKUP(FU39,'විෂය තොරතුරු'!$P$24:$Q$28,2))))</f>
        <v/>
      </c>
      <c r="HG39" s="168" t="str">
        <f aca="false">IF(FV39="","",IF(FV39="-","-",IF(UPPER(FV39)="AB","+",VLOOKUP(FV39,'විෂය තොරතුරු'!$P$24:$Q$28,2))))</f>
        <v/>
      </c>
      <c r="HH39" s="168" t="str">
        <f aca="false">IF(FW39="","",IF(FW39="-","-",IF(UPPER(FW39)="AB","+",VLOOKUP(FW39,'විෂය තොරතුරු'!$P$24:$Q$28,2))))</f>
        <v/>
      </c>
      <c r="HI39" s="169" t="str">
        <f aca="false">IF(FX39="","",IF(FX39="-","-",IF(UPPER(FX39)="AB","+",VLOOKUP(FX39,'විෂය තොරතුරු'!$P$24:$Q$28,2))))</f>
        <v/>
      </c>
      <c r="HJ39" s="167" t="str">
        <f aca="false">IF(FY39="","",IF(FY39="-","-",IF(UPPER(FY39)="AB","+",VLOOKUP(FY39,'විෂය තොරතුරු'!$P$24:$Q$28,2))))</f>
        <v/>
      </c>
      <c r="HK39" s="168" t="str">
        <f aca="false">IF(FZ39="","",IF(FZ39="-","-",IF(UPPER(FZ39)="AB","+",VLOOKUP(FZ39,'විෂය තොරතුරු'!$P$24:$Q$28,2))))</f>
        <v/>
      </c>
      <c r="HL39" s="168" t="str">
        <f aca="false">IF(GA39="","",IF(GA39="-","-",IF(UPPER(GA39)="AB","+",VLOOKUP(GA39,'විෂය තොරතුරු'!$P$24:$Q$28,2))))</f>
        <v/>
      </c>
      <c r="HM39" s="168" t="str">
        <f aca="false">IF(GB39="","",IF(GB39="-","-",IF(UPPER(GB39)="AB","+",VLOOKUP(GB39,'විෂය තොරතුරු'!$P$24:$Q$28,2))))</f>
        <v/>
      </c>
      <c r="HN39" s="168" t="str">
        <f aca="false">IF(GC39="","",IF(GC39="-","-",IF(UPPER(GC39)="AB","+",VLOOKUP(GC39,'විෂය තොරතුරු'!$P$24:$Q$28,2))))</f>
        <v/>
      </c>
      <c r="HO39" s="168" t="str">
        <f aca="false">IF(GD39="","",IF(GD39="-","-",IF(UPPER(GD39)="AB","+",VLOOKUP(GD39,'විෂය තොරතුරු'!$P$24:$Q$28,2))))</f>
        <v/>
      </c>
      <c r="HP39" s="168" t="str">
        <f aca="false">IF(GE39="","",IF(GE39="-","-",IF(UPPER(GE39)="AB","+",VLOOKUP(GE39,'විෂය තොරතුරු'!$P$24:$Q$28,2))))</f>
        <v/>
      </c>
      <c r="HQ39" s="170" t="str">
        <f aca="false">IF(GF39="","",IF(GF39="-","-",IF(UPPER(GF39)="AB","+",VLOOKUP(GF39,'විෂය තොරතුරු'!$P$24:$Q$28,2))))</f>
        <v/>
      </c>
      <c r="HR39" s="171" t="str">
        <f aca="false">IF(GG39="","",IF(GG39="-","-",IF(UPPER(GG39)="AB","+",VLOOKUP(GG39,'විෂය තොරතුරු'!$P$24:$Q$28,2))))</f>
        <v/>
      </c>
      <c r="HS39" s="168" t="str">
        <f aca="false">IF(GH39="","",IF(GH39="-","-",IF(UPPER(GH39)="AB","+",VLOOKUP(GH39,'විෂය තොරතුරු'!$P$24:$Q$28,2))))</f>
        <v/>
      </c>
      <c r="HT39" s="168" t="str">
        <f aca="false">IF(GI39="","",IF(GI39="-","-",IF(UPPER(GI39)="AB","+",VLOOKUP(GI39,'විෂය තොරතුරු'!$P$24:$Q$28,2))))</f>
        <v/>
      </c>
      <c r="HU39" s="168" t="str">
        <f aca="false">IF(GJ39="","",IF(GJ39="-","-",IF(UPPER(GJ39)="AB","+",VLOOKUP(GJ39,'විෂය තොරතුරු'!$P$24:$Q$28,2))))</f>
        <v/>
      </c>
      <c r="HV39" s="168" t="str">
        <f aca="false">IF(GK39="","",IF(GK39="-","-",IF(UPPER(GK39)="AB","+",VLOOKUP(GK39,'විෂය තොරතුරු'!$P$24:$Q$28,2))))</f>
        <v/>
      </c>
      <c r="HW39" s="168" t="str">
        <f aca="false">IF(GL39="","",IF(GL39="-","-",IF(UPPER(GL39)="AB","+",VLOOKUP(GL39,'විෂය තොරතුරු'!$P$24:$Q$28,2))))</f>
        <v/>
      </c>
      <c r="HX39" s="168" t="str">
        <f aca="false">IF(GM39="","",IF(GM39="-","-",IF(UPPER(GM39)="AB","+",VLOOKUP(GM39,'විෂය තොරතුරු'!$P$24:$Q$28,2))))</f>
        <v/>
      </c>
      <c r="HY39" s="169" t="str">
        <f aca="false">IF(GN39="","",IF(GN39="-","-",IF(UPPER(GN39)="AB","+",VLOOKUP(GN39,'විෂය තොරතුරු'!$P$24:$Q$28,2))))</f>
        <v/>
      </c>
      <c r="HZ39" s="171" t="str">
        <f aca="false">IF(GO39="","",IF(GO39="-","-",IF(UPPER(GO39)="AB","+",VLOOKUP(GO39,'විෂය තොරතුරු'!$P$24:$Q$28,2))))</f>
        <v/>
      </c>
      <c r="IA39" s="168" t="str">
        <f aca="false">IF(GP39="","",IF(GP39="-","-",IF(UPPER(GP39)="AB","+",VLOOKUP(GP39,'විෂය තොරතුරු'!$P$24:$Q$28,2))))</f>
        <v/>
      </c>
      <c r="IB39" s="168" t="str">
        <f aca="false">IF(GQ39="","",IF(GQ39="-","-",IF(UPPER(GQ39)="AB","+",VLOOKUP(GQ39,'විෂය තොරතුරු'!$P$24:$Q$28,2))))</f>
        <v/>
      </c>
      <c r="IC39" s="168" t="str">
        <f aca="false">IF(GR39="","",IF(GR39="-","-",IF(UPPER(GR39)="AB","+",VLOOKUP(GR39,'විෂය තොරතුරු'!$P$24:$Q$28,2))))</f>
        <v/>
      </c>
      <c r="ID39" s="168" t="str">
        <f aca="false">IF(GS39="","",IF(GS39="-","-",IF(UPPER(GS39)="AB","+",VLOOKUP(GS39,'විෂය තොරතුරු'!$P$24:$Q$28,2))))</f>
        <v/>
      </c>
      <c r="IE39" s="168" t="str">
        <f aca="false">IF(GT39="","",IF(GT39="-","-",IF(UPPER(GT39)="AB","+",VLOOKUP(GT39,'විෂය තොරතුරු'!$P$24:$Q$28,2))))</f>
        <v/>
      </c>
      <c r="IF39" s="168" t="str">
        <f aca="false">IF(GU39="","",IF(GU39="-","-",IF(UPPER(GU39)="AB","+",VLOOKUP(GU39,'විෂය තොරතුරු'!$P$24:$Q$28,2))))</f>
        <v/>
      </c>
      <c r="IG39" s="169" t="str">
        <f aca="false">IF(GV39="","",IF(GV39="-","-",IF(UPPER(GV39)="AB","+",VLOOKUP(GV39,'විෂය තොරතුරු'!$P$24:$Q$28,2))))</f>
        <v/>
      </c>
      <c r="IH39" s="171" t="str">
        <f aca="false">IF($FL39="","",COUNTIF($GZ39:$IG39,"A"))</f>
        <v/>
      </c>
      <c r="II39" s="171" t="str">
        <f aca="false">IF($FL39="","",COUNTIF($GZ39:$IG39,"B"))</f>
        <v/>
      </c>
      <c r="IJ39" s="171" t="str">
        <f aca="false">IF($FL39="","",COUNTIF($GZ39:$IG39,"C"))</f>
        <v/>
      </c>
      <c r="IK39" s="171" t="str">
        <f aca="false">IF($FL39="","",COUNTIF($GZ39:$IG39,"S"))</f>
        <v/>
      </c>
      <c r="IL39" s="171" t="str">
        <f aca="false">IF($FL39="","",COUNTIF($GZ39:$IG39,"W"))</f>
        <v/>
      </c>
      <c r="IM39" s="171" t="str">
        <f aca="false">IF(FL39="","",SUM(IH39:IK39))</f>
        <v/>
      </c>
      <c r="IN39" s="169" t="str">
        <f aca="false">IF(FL39="","",SUM(IH39:IJ39))</f>
        <v/>
      </c>
      <c r="IO39" s="172" t="str">
        <f aca="false">IF(FL39="","",IF(AND(IM39&gt;=6,IN39&gt;=3,OR(FO39&gt;=35,FP39&gt;=35),FV39&gt;=35),"6/3 සමත්",IF(AND(IM39&gt;=5,IN39&gt;=3,OR(FO39&gt;=35,FP39&gt;=35,FV39&gt;=35)),"5/3 සමත්",IF(AND(IM39&gt;=4,IN39&gt;=1,OR(FO39&gt;=20,FP39&gt;=20,FV39&gt;=20)),"සමත් කළ හැකි",IF(IL39=9,"W9","අසමත් ?")))))</f>
        <v/>
      </c>
    </row>
    <row r="40" customFormat="false" ht="13.8" hidden="false" customHeight="false" outlineLevel="0" collapsed="false">
      <c r="A40" s="160" t="n">
        <v>26</v>
      </c>
      <c r="B40" s="161"/>
      <c r="C40" s="161"/>
      <c r="D40" s="162"/>
      <c r="E40" s="183"/>
      <c r="F40" s="181"/>
      <c r="G40" s="183"/>
      <c r="H40" s="180"/>
      <c r="I40" s="180"/>
      <c r="J40" s="181"/>
      <c r="K40" s="183"/>
      <c r="L40" s="180"/>
      <c r="M40" s="180"/>
      <c r="N40" s="181"/>
      <c r="O40" s="183"/>
      <c r="P40" s="180"/>
      <c r="Q40" s="180"/>
      <c r="R40" s="180"/>
      <c r="S40" s="180"/>
      <c r="T40" s="180"/>
      <c r="U40" s="180"/>
      <c r="V40" s="181"/>
      <c r="W40" s="183"/>
      <c r="X40" s="180"/>
      <c r="Y40" s="180"/>
      <c r="Z40" s="180"/>
      <c r="AA40" s="180"/>
      <c r="AB40" s="180"/>
      <c r="AC40" s="180"/>
      <c r="AD40" s="181"/>
      <c r="AE40" s="183"/>
      <c r="AF40" s="180"/>
      <c r="AG40" s="180"/>
      <c r="AH40" s="180"/>
      <c r="AI40" s="180"/>
      <c r="AJ40" s="180"/>
      <c r="AK40" s="180"/>
      <c r="AL40" s="166"/>
      <c r="AM40" s="167" t="str">
        <f aca="false">IF(B40="","",SUM(E40:AL40))</f>
        <v/>
      </c>
      <c r="AN40" s="168" t="str">
        <f aca="false">IF(B40="","",AM40/9)</f>
        <v/>
      </c>
      <c r="AO40" s="169" t="str">
        <f aca="false">IF(B40="","",IF(AM40=0,"-",RANK(AM40,$AM$15:$AM$64,0)))</f>
        <v/>
      </c>
      <c r="AP40" s="167" t="str">
        <f aca="false">IF(E40="","",IF(E40="-","-",IF(UPPER(E40)="AB","+",VLOOKUP(E40,'විෂය තොරතුරු'!$P$24:$Q$28,2))))</f>
        <v/>
      </c>
      <c r="AQ40" s="168" t="str">
        <f aca="false">IF(F40="","",IF(F40="-","-",IF(UPPER(F40)="AB","+",VLOOKUP(F40,'විෂය තොරතුරු'!$P$24:$Q$28,2))))</f>
        <v/>
      </c>
      <c r="AR40" s="168" t="str">
        <f aca="false">IF(G40="","",IF(G40="-","-",IF(UPPER(G40)="AB","+",VLOOKUP(G40,'විෂය තොරතුරු'!$P$24:$Q$28,2))))</f>
        <v/>
      </c>
      <c r="AS40" s="168" t="str">
        <f aca="false">IF(H40="","",IF(H40="-","-",IF(UPPER(H40)="AB","+",VLOOKUP(H40,'විෂය තොරතුරු'!$P$24:$Q$28,2))))</f>
        <v/>
      </c>
      <c r="AT40" s="168" t="str">
        <f aca="false">IF(I40="","",IF(I40="-","-",IF(UPPER(I40)="AB","+",VLOOKUP(I40,'විෂය තොරතුරු'!$P$24:$Q$28,2))))</f>
        <v/>
      </c>
      <c r="AU40" s="170" t="str">
        <f aca="false">IF(J40="","",IF(J40="-","-",IF(UPPER(J40)="AB","+",VLOOKUP(J40,'විෂය තොරතුරු'!$P$24:$Q$28,2))))</f>
        <v/>
      </c>
      <c r="AV40" s="171" t="str">
        <f aca="false">IF(K40="","",IF(K40="-","-",IF(UPPER(K40)="AB","+",VLOOKUP(K40,'විෂය තොරතුරු'!$P$24:$Q$28,2))))</f>
        <v/>
      </c>
      <c r="AW40" s="168" t="str">
        <f aca="false">IF(L40="","",IF(L40="-","-",IF(UPPER(L40)="AB","+",VLOOKUP(L40,'විෂය තොරතුරු'!$P$24:$Q$28,2))))</f>
        <v/>
      </c>
      <c r="AX40" s="168" t="str">
        <f aca="false">IF(M40="","",IF(M40="-","-",IF(UPPER(M40)="AB","+",VLOOKUP(M40,'විෂය තොරතුරු'!$P$24:$Q$28,2))))</f>
        <v/>
      </c>
      <c r="AY40" s="169" t="str">
        <f aca="false">IF(N40="","",IF(N40="-","-",IF(UPPER(N40)="AB","+",VLOOKUP(N40,'විෂය තොරතුරු'!$P$24:$Q$28,2))))</f>
        <v/>
      </c>
      <c r="AZ40" s="168" t="str">
        <f aca="false">IF(O40="","",IF(O40="-","-",IF(UPPER(O40)="AB","+",VLOOKUP(O40,'විෂය තොරතුරු'!$P$24:$Q$28,2))))</f>
        <v/>
      </c>
      <c r="BA40" s="168" t="str">
        <f aca="false">IF(P40="","",IF(P40="-","-",IF(UPPER(P40)="AB","+",VLOOKUP(P40,'විෂය තොරතුරු'!$P$24:$Q$28,2))))</f>
        <v/>
      </c>
      <c r="BB40" s="168" t="str">
        <f aca="false">IF(Q40="","",IF(Q40="-","-",IF(UPPER(Q40)="AB","+",VLOOKUP(Q40,'විෂය තොරතුරු'!$P$24:$Q$28,2))))</f>
        <v/>
      </c>
      <c r="BC40" s="168" t="str">
        <f aca="false">IF(R40="","",IF(R40="-","-",IF(UPPER(R40)="AB","+",VLOOKUP(R40,'විෂය තොරතුරු'!$P$24:$Q$28,2))))</f>
        <v/>
      </c>
      <c r="BD40" s="168" t="str">
        <f aca="false">IF(S40="","",IF(S40="-","-",IF(UPPER(S40)="AB","+",VLOOKUP(S40,'විෂය තොරතුරු'!$P$24:$Q$28,2))))</f>
        <v/>
      </c>
      <c r="BE40" s="168" t="str">
        <f aca="false">IF(T40="","",IF(T40="-","-",IF(UPPER(T40)="AB","+",VLOOKUP(T40,'විෂය තොරතුරු'!$P$24:$Q$28,2))))</f>
        <v/>
      </c>
      <c r="BF40" s="168" t="str">
        <f aca="false">IF(U40="","",IF(U40="-","-",IF(UPPER(U40)="AB","+",VLOOKUP(U40,'විෂය තොරතුරු'!$P$24:$Q$28,2))))</f>
        <v/>
      </c>
      <c r="BG40" s="170" t="str">
        <f aca="false">IF(V40="","",IF(V40="-","-",IF(UPPER(V40)="AB","+",VLOOKUP(V40,'විෂය තොරතුරු'!$P$24:$Q$28,2))))</f>
        <v/>
      </c>
      <c r="BH40" s="171" t="str">
        <f aca="false">IF(W40="","",IF(W40="-","-",IF(UPPER(W40)="AB","+",VLOOKUP(W40,'විෂය තොරතුරු'!$P$24:$Q$28,2))))</f>
        <v/>
      </c>
      <c r="BI40" s="168" t="str">
        <f aca="false">IF(X40="","",IF(X40="-","-",IF(UPPER(X40)="AB","+",VLOOKUP(X40,'විෂය තොරතුරු'!$P$24:$Q$28,2))))</f>
        <v/>
      </c>
      <c r="BJ40" s="168" t="str">
        <f aca="false">IF(Y40="","",IF(Y40="-","-",IF(UPPER(Y40)="AB","+",VLOOKUP(Y40,'විෂය තොරතුරු'!$P$24:$Q$28,2))))</f>
        <v/>
      </c>
      <c r="BK40" s="168" t="str">
        <f aca="false">IF(Z40="","",IF(Z40="-","-",IF(UPPER(Z40)="AB","+",VLOOKUP(Z40,'විෂය තොරතුරු'!$P$24:$Q$28,2))))</f>
        <v/>
      </c>
      <c r="BL40" s="168" t="str">
        <f aca="false">IF(AA40="","",IF(AA40="-","-",IF(UPPER(AA40)="AB","+",VLOOKUP(AA40,'විෂය තොරතුරු'!$P$24:$Q$28,2))))</f>
        <v/>
      </c>
      <c r="BM40" s="168" t="str">
        <f aca="false">IF(AB40="","",IF(AB40="-","-",IF(UPPER(AB40)="AB","+",VLOOKUP(AB40,'විෂය තොරතුරු'!$P$24:$Q$28,2))))</f>
        <v/>
      </c>
      <c r="BN40" s="168" t="str">
        <f aca="false">IF(AC40="","",IF(AC40="-","-",IF(UPPER(AC40)="AB","+",VLOOKUP(AC40,'විෂය තොරතුරු'!$P$24:$Q$28,2))))</f>
        <v/>
      </c>
      <c r="BO40" s="169" t="str">
        <f aca="false">IF(AD40="","",IF(AD40="-","-",IF(UPPER(AD40)="AB","+",VLOOKUP(AD40,'විෂය තොරතුරු'!$P$24:$Q$28,2))))</f>
        <v/>
      </c>
      <c r="BP40" s="171" t="str">
        <f aca="false">IF(AE40="","",IF(AE40="-","-",IF(UPPER(AE40)="AB","+",VLOOKUP(AE40,'විෂය තොරතුරු'!$P$24:$Q$28,2))))</f>
        <v/>
      </c>
      <c r="BQ40" s="168" t="str">
        <f aca="false">IF(AF40="","",IF(AF40="-","-",IF(UPPER(AF40)="AB","+",VLOOKUP(AF40,'විෂය තොරතුරු'!$P$24:$Q$28,2))))</f>
        <v/>
      </c>
      <c r="BR40" s="168" t="str">
        <f aca="false">IF(AG40="","",IF(AG40="-","-",IF(UPPER(AG40)="AB","+",VLOOKUP(AG40,'විෂය තොරතුරු'!$P$24:$Q$28,2))))</f>
        <v/>
      </c>
      <c r="BS40" s="168" t="str">
        <f aca="false">IF(AH40="","",IF(AH40="-","-",IF(UPPER(AH40)="AB","+",VLOOKUP(AH40,'විෂය තොරතුරු'!$P$24:$Q$28,2))))</f>
        <v/>
      </c>
      <c r="BT40" s="168" t="str">
        <f aca="false">IF(AI40="","",IF(AI40="-","-",IF(UPPER(AI40)="AB","+",VLOOKUP(AI40,'විෂය තොරතුරු'!$P$24:$Q$28,2))))</f>
        <v/>
      </c>
      <c r="BU40" s="168" t="str">
        <f aca="false">IF(AJ40="","",IF(AJ40="-","-",IF(UPPER(AJ40)="AB","+",VLOOKUP(AJ40,'විෂය තොරතුරු'!$P$24:$Q$28,2))))</f>
        <v/>
      </c>
      <c r="BV40" s="168" t="str">
        <f aca="false">IF(AK40="","",IF(AK40="-","-",IF(UPPER(AK40)="AB","+",VLOOKUP(AK40,'විෂය තොරතුරු'!$P$24:$Q$28,2))))</f>
        <v/>
      </c>
      <c r="BW40" s="169" t="str">
        <f aca="false">IF(AL40="","",IF(AL40="-","-",IF(UPPER(AL40)="AB","+",VLOOKUP(AL40,'විෂය තොරතුරු'!$P$24:$Q$28,2))))</f>
        <v/>
      </c>
      <c r="BX40" s="171" t="str">
        <f aca="false">IF($B40="","",COUNTIF($AP40:$BW40,"A"))</f>
        <v/>
      </c>
      <c r="BY40" s="168" t="str">
        <f aca="false">IF($B40="","",COUNTIF($AP40:$BW40,"B"))</f>
        <v/>
      </c>
      <c r="BZ40" s="168" t="str">
        <f aca="false">IF($B40="","",COUNTIF($AP40:$BW40,"C"))</f>
        <v/>
      </c>
      <c r="CA40" s="168" t="str">
        <f aca="false">IF($B40="","",COUNTIF($AP40:$BW40,"S"))</f>
        <v/>
      </c>
      <c r="CB40" s="169" t="str">
        <f aca="false">IF($B40="","",COUNTIF($AP40:$BW40,"W"))</f>
        <v/>
      </c>
      <c r="CC40" s="171" t="str">
        <f aca="false">IF(B40="","",SUM(BX40:CA40))</f>
        <v/>
      </c>
      <c r="CD40" s="169" t="str">
        <f aca="false">IF(B40="","",SUM(BX40:BZ40))</f>
        <v/>
      </c>
      <c r="CE40" s="172" t="str">
        <f aca="false">IF(B40="","",IF(AND(CC40&gt;=6,CD40&gt;=3,OR(E40&gt;=35,F40&gt;=35),L40&gt;=35),"6/3 සමත්",IF(AND(CC40&gt;=5,CD40&gt;=3,OR(E40&gt;=35,F40&gt;=35,L40&gt;=35)),"5/3 සමත්",IF(AND(CC40&gt;=4,CD40&gt;=1,OR(E40&gt;=20,F40&gt;=20,L40&gt;=20)),"සමත් කළ හැකි",IF(CB40=9,"W9","අසමත් ?")))))</f>
        <v/>
      </c>
      <c r="FK40" s="173" t="n">
        <v>26</v>
      </c>
      <c r="FL40" s="161" t="s">
        <v>69</v>
      </c>
      <c r="FM40" s="161"/>
      <c r="FN40" s="161" t="str">
        <f aca="false">IF(FM40="","-",(FM40/$M$95)*100)</f>
        <v>-</v>
      </c>
      <c r="FO40" s="165" t="s">
        <v>52</v>
      </c>
      <c r="FP40" s="165"/>
      <c r="FQ40" s="165" t="s">
        <v>52</v>
      </c>
      <c r="FR40" s="165" t="s">
        <v>18</v>
      </c>
      <c r="FS40" s="165"/>
      <c r="FT40" s="165"/>
      <c r="FU40" s="165" t="s">
        <v>52</v>
      </c>
      <c r="FV40" s="165" t="s">
        <v>52</v>
      </c>
      <c r="FW40" s="165" t="s">
        <v>52</v>
      </c>
      <c r="FX40" s="165" t="s">
        <v>52</v>
      </c>
      <c r="FY40" s="165" t="s">
        <v>18</v>
      </c>
      <c r="FZ40" s="165" t="s">
        <v>18</v>
      </c>
      <c r="GA40" s="165" t="s">
        <v>18</v>
      </c>
      <c r="GB40" s="165"/>
      <c r="GC40" s="165"/>
      <c r="GD40" s="165"/>
      <c r="GE40" s="165"/>
      <c r="GF40" s="165"/>
      <c r="GG40" s="165" t="s">
        <v>18</v>
      </c>
      <c r="GH40" s="165" t="s">
        <v>18</v>
      </c>
      <c r="GI40" s="165" t="s">
        <v>18</v>
      </c>
      <c r="GJ40" s="165"/>
      <c r="GK40" s="165"/>
      <c r="GL40" s="165" t="s">
        <v>18</v>
      </c>
      <c r="GM40" s="165"/>
      <c r="GN40" s="165"/>
      <c r="GO40" s="165" t="s">
        <v>18</v>
      </c>
      <c r="GP40" s="165" t="s">
        <v>18</v>
      </c>
      <c r="GQ40" s="165"/>
      <c r="GR40" s="165" t="s">
        <v>18</v>
      </c>
      <c r="GS40" s="165"/>
      <c r="GT40" s="165"/>
      <c r="GU40" s="165"/>
      <c r="GV40" s="174"/>
      <c r="GW40" s="167" t="n">
        <f aca="false">IF(FL40="","",SUM(FO40:GV40))</f>
        <v>0</v>
      </c>
      <c r="GX40" s="168" t="n">
        <f aca="false">IF(FL40="","",GW40/9)</f>
        <v>0</v>
      </c>
      <c r="GY40" s="169" t="str">
        <f aca="false">IF(FL40="","",IF(GW40=0,"-",RANK(GW40,$GW$15:$GW$64,0)))</f>
        <v>-</v>
      </c>
      <c r="GZ40" s="167" t="str">
        <f aca="false">IF(FO40="","",IF(FO40="-","-",IF(UPPER(FO40)="AB","+",VLOOKUP(FO40,'විෂය තොරතුරු'!$P$24:$Q$28,2))))</f>
        <v>+</v>
      </c>
      <c r="HA40" s="168" t="str">
        <f aca="false">IF(FP40="","",IF(FP40="-","-",IF(UPPER(FP40)="AB","+",VLOOKUP(FP40,'විෂය තොරතුරු'!$P$24:$Q$28,2))))</f>
        <v/>
      </c>
      <c r="HB40" s="168" t="str">
        <f aca="false">IF(FQ40="","",IF(FQ40="-","-",IF(UPPER(FQ40)="AB","+",VLOOKUP(FQ40,'විෂය තොරතුරු'!$P$24:$Q$28,2))))</f>
        <v>+</v>
      </c>
      <c r="HC40" s="168" t="str">
        <f aca="false">IF(FR40="","",IF(FR40="-","-",IF(UPPER(FR40)="AB","+",VLOOKUP(FR40,'විෂය තොරතුරු'!$P$24:$Q$28,2))))</f>
        <v>-</v>
      </c>
      <c r="HD40" s="168" t="str">
        <f aca="false">IF(FS40="","",IF(FS40="-","-",IF(UPPER(FS40)="AB","+",VLOOKUP(FS40,'විෂය තොරතුරු'!$P$24:$Q$28,2))))</f>
        <v/>
      </c>
      <c r="HE40" s="170" t="str">
        <f aca="false">IF(FT40="","",IF(FT40="-","-",IF(UPPER(FT40)="AB","+",VLOOKUP(FT40,'විෂය තොරතුරු'!$P$24:$Q$28,2))))</f>
        <v/>
      </c>
      <c r="HF40" s="171" t="str">
        <f aca="false">IF(FU40="","",IF(FU40="-","-",IF(UPPER(FU40)="AB","+",VLOOKUP(FU40,'විෂය තොරතුරු'!$P$24:$Q$28,2))))</f>
        <v>+</v>
      </c>
      <c r="HG40" s="168" t="str">
        <f aca="false">IF(FV40="","",IF(FV40="-","-",IF(UPPER(FV40)="AB","+",VLOOKUP(FV40,'විෂය තොරතුරු'!$P$24:$Q$28,2))))</f>
        <v>+</v>
      </c>
      <c r="HH40" s="168" t="str">
        <f aca="false">IF(FW40="","",IF(FW40="-","-",IF(UPPER(FW40)="AB","+",VLOOKUP(FW40,'විෂය තොරතුරු'!$P$24:$Q$28,2))))</f>
        <v>+</v>
      </c>
      <c r="HI40" s="169" t="str">
        <f aca="false">IF(FX40="","",IF(FX40="-","-",IF(UPPER(FX40)="AB","+",VLOOKUP(FX40,'විෂය තොරතුරු'!$P$24:$Q$28,2))))</f>
        <v>+</v>
      </c>
      <c r="HJ40" s="167" t="str">
        <f aca="false">IF(FY40="","",IF(FY40="-","-",IF(UPPER(FY40)="AB","+",VLOOKUP(FY40,'විෂය තොරතුරු'!$P$24:$Q$28,2))))</f>
        <v>-</v>
      </c>
      <c r="HK40" s="168" t="str">
        <f aca="false">IF(FZ40="","",IF(FZ40="-","-",IF(UPPER(FZ40)="AB","+",VLOOKUP(FZ40,'විෂය තොරතුරු'!$P$24:$Q$28,2))))</f>
        <v>-</v>
      </c>
      <c r="HL40" s="168" t="str">
        <f aca="false">IF(GA40="","",IF(GA40="-","-",IF(UPPER(GA40)="AB","+",VLOOKUP(GA40,'විෂය තොරතුරු'!$P$24:$Q$28,2))))</f>
        <v>-</v>
      </c>
      <c r="HM40" s="168" t="str">
        <f aca="false">IF(GB40="","",IF(GB40="-","-",IF(UPPER(GB40)="AB","+",VLOOKUP(GB40,'විෂය තොරතුරු'!$P$24:$Q$28,2))))</f>
        <v/>
      </c>
      <c r="HN40" s="168" t="str">
        <f aca="false">IF(GC40="","",IF(GC40="-","-",IF(UPPER(GC40)="AB","+",VLOOKUP(GC40,'විෂය තොරතුරු'!$P$24:$Q$28,2))))</f>
        <v/>
      </c>
      <c r="HO40" s="168" t="str">
        <f aca="false">IF(GD40="","",IF(GD40="-","-",IF(UPPER(GD40)="AB","+",VLOOKUP(GD40,'විෂය තොරතුරු'!$P$24:$Q$28,2))))</f>
        <v/>
      </c>
      <c r="HP40" s="168" t="str">
        <f aca="false">IF(GE40="","",IF(GE40="-","-",IF(UPPER(GE40)="AB","+",VLOOKUP(GE40,'විෂය තොරතුරු'!$P$24:$Q$28,2))))</f>
        <v/>
      </c>
      <c r="HQ40" s="170" t="str">
        <f aca="false">IF(GF40="","",IF(GF40="-","-",IF(UPPER(GF40)="AB","+",VLOOKUP(GF40,'විෂය තොරතුරු'!$P$24:$Q$28,2))))</f>
        <v/>
      </c>
      <c r="HR40" s="171" t="str">
        <f aca="false">IF(GG40="","",IF(GG40="-","-",IF(UPPER(GG40)="AB","+",VLOOKUP(GG40,'විෂය තොරතුරු'!$P$24:$Q$28,2))))</f>
        <v>-</v>
      </c>
      <c r="HS40" s="168" t="str">
        <f aca="false">IF(GH40="","",IF(GH40="-","-",IF(UPPER(GH40)="AB","+",VLOOKUP(GH40,'විෂය තොරතුරු'!$P$24:$Q$28,2))))</f>
        <v>-</v>
      </c>
      <c r="HT40" s="168" t="str">
        <f aca="false">IF(GI40="","",IF(GI40="-","-",IF(UPPER(GI40)="AB","+",VLOOKUP(GI40,'විෂය තොරතුරු'!$P$24:$Q$28,2))))</f>
        <v>-</v>
      </c>
      <c r="HU40" s="168" t="str">
        <f aca="false">IF(GJ40="","",IF(GJ40="-","-",IF(UPPER(GJ40)="AB","+",VLOOKUP(GJ40,'විෂය තොරතුරු'!$P$24:$Q$28,2))))</f>
        <v/>
      </c>
      <c r="HV40" s="168" t="str">
        <f aca="false">IF(GK40="","",IF(GK40="-","-",IF(UPPER(GK40)="AB","+",VLOOKUP(GK40,'විෂය තොරතුරු'!$P$24:$Q$28,2))))</f>
        <v/>
      </c>
      <c r="HW40" s="168" t="str">
        <f aca="false">IF(GL40="","",IF(GL40="-","-",IF(UPPER(GL40)="AB","+",VLOOKUP(GL40,'විෂය තොරතුරු'!$P$24:$Q$28,2))))</f>
        <v>-</v>
      </c>
      <c r="HX40" s="168" t="str">
        <f aca="false">IF(GM40="","",IF(GM40="-","-",IF(UPPER(GM40)="AB","+",VLOOKUP(GM40,'විෂය තොරතුරු'!$P$24:$Q$28,2))))</f>
        <v/>
      </c>
      <c r="HY40" s="169" t="str">
        <f aca="false">IF(GN40="","",IF(GN40="-","-",IF(UPPER(GN40)="AB","+",VLOOKUP(GN40,'විෂය තොරතුරු'!$P$24:$Q$28,2))))</f>
        <v/>
      </c>
      <c r="HZ40" s="171" t="str">
        <f aca="false">IF(GO40="","",IF(GO40="-","-",IF(UPPER(GO40)="AB","+",VLOOKUP(GO40,'විෂය තොරතුරු'!$P$24:$Q$28,2))))</f>
        <v>-</v>
      </c>
      <c r="IA40" s="168" t="str">
        <f aca="false">IF(GP40="","",IF(GP40="-","-",IF(UPPER(GP40)="AB","+",VLOOKUP(GP40,'විෂය තොරතුරු'!$P$24:$Q$28,2))))</f>
        <v>-</v>
      </c>
      <c r="IB40" s="168" t="str">
        <f aca="false">IF(GQ40="","",IF(GQ40="-","-",IF(UPPER(GQ40)="AB","+",VLOOKUP(GQ40,'විෂය තොරතුරු'!$P$24:$Q$28,2))))</f>
        <v/>
      </c>
      <c r="IC40" s="168" t="str">
        <f aca="false">IF(GR40="","",IF(GR40="-","-",IF(UPPER(GR40)="AB","+",VLOOKUP(GR40,'විෂය තොරතුරු'!$P$24:$Q$28,2))))</f>
        <v>-</v>
      </c>
      <c r="ID40" s="168" t="str">
        <f aca="false">IF(GS40="","",IF(GS40="-","-",IF(UPPER(GS40)="AB","+",VLOOKUP(GS40,'විෂය තොරතුරු'!$P$24:$Q$28,2))))</f>
        <v/>
      </c>
      <c r="IE40" s="168" t="str">
        <f aca="false">IF(GT40="","",IF(GT40="-","-",IF(UPPER(GT40)="AB","+",VLOOKUP(GT40,'විෂය තොරතුරු'!$P$24:$Q$28,2))))</f>
        <v/>
      </c>
      <c r="IF40" s="168" t="str">
        <f aca="false">IF(GU40="","",IF(GU40="-","-",IF(UPPER(GU40)="AB","+",VLOOKUP(GU40,'විෂය තොරතුරු'!$P$24:$Q$28,2))))</f>
        <v/>
      </c>
      <c r="IG40" s="169" t="str">
        <f aca="false">IF(GV40="","",IF(GV40="-","-",IF(UPPER(GV40)="AB","+",VLOOKUP(GV40,'විෂය තොරතුරු'!$P$24:$Q$28,2))))</f>
        <v/>
      </c>
      <c r="IH40" s="171" t="n">
        <f aca="false">IF($FL40="","",COUNTIF($GZ40:$IG40,"A"))</f>
        <v>0</v>
      </c>
      <c r="II40" s="171" t="n">
        <f aca="false">IF($FL40="","",COUNTIF($GZ40:$IG40,"B"))</f>
        <v>0</v>
      </c>
      <c r="IJ40" s="171" t="n">
        <f aca="false">IF($FL40="","",COUNTIF($GZ40:$IG40,"C"))</f>
        <v>0</v>
      </c>
      <c r="IK40" s="171" t="n">
        <f aca="false">IF($FL40="","",COUNTIF($GZ40:$IG40,"S"))</f>
        <v>0</v>
      </c>
      <c r="IL40" s="171" t="n">
        <f aca="false">IF($FL40="","",COUNTIF($GZ40:$IG40,"W"))</f>
        <v>0</v>
      </c>
      <c r="IM40" s="171" t="n">
        <f aca="false">IF(FL40="","",SUM(IH40:IK40))</f>
        <v>0</v>
      </c>
      <c r="IN40" s="169" t="n">
        <f aca="false">IF(FL40="","",SUM(IH40:IJ40))</f>
        <v>0</v>
      </c>
      <c r="IO40" s="172" t="str">
        <f aca="false">IF(FL40="","",IF(AND(IM40&gt;=6,IN40&gt;=3,OR(FO40&gt;=35,FP40&gt;=35),FV40&gt;=35),"6/3 සමත්",IF(AND(IM40&gt;=5,IN40&gt;=3,OR(FO40&gt;=35,FP40&gt;=35,FV40&gt;=35)),"5/3 සමත්",IF(AND(IM40&gt;=4,IN40&gt;=1,OR(FO40&gt;=20,FP40&gt;=20,FV40&gt;=20)),"සමත් කළ හැකි",IF(IL40=9,"W9","අසමත් ?")))))</f>
        <v>අසමත් ?</v>
      </c>
    </row>
    <row r="41" customFormat="false" ht="17.25" hidden="false" customHeight="true" outlineLevel="0" collapsed="false">
      <c r="A41" s="160" t="n">
        <v>27</v>
      </c>
      <c r="B41" s="187"/>
      <c r="C41" s="161"/>
      <c r="D41" s="162"/>
      <c r="E41" s="183"/>
      <c r="F41" s="181"/>
      <c r="G41" s="183"/>
      <c r="H41" s="180"/>
      <c r="I41" s="180"/>
      <c r="J41" s="181"/>
      <c r="K41" s="183"/>
      <c r="L41" s="180"/>
      <c r="M41" s="180"/>
      <c r="N41" s="181"/>
      <c r="O41" s="183"/>
      <c r="P41" s="180"/>
      <c r="Q41" s="180"/>
      <c r="R41" s="180"/>
      <c r="S41" s="180"/>
      <c r="T41" s="180"/>
      <c r="U41" s="180"/>
      <c r="V41" s="181"/>
      <c r="W41" s="183"/>
      <c r="X41" s="180"/>
      <c r="Y41" s="180"/>
      <c r="Z41" s="180"/>
      <c r="AA41" s="180"/>
      <c r="AB41" s="180"/>
      <c r="AC41" s="180"/>
      <c r="AD41" s="181"/>
      <c r="AE41" s="183"/>
      <c r="AF41" s="180"/>
      <c r="AG41" s="180"/>
      <c r="AH41" s="180"/>
      <c r="AI41" s="180"/>
      <c r="AJ41" s="180"/>
      <c r="AK41" s="180"/>
      <c r="AL41" s="166"/>
      <c r="AM41" s="167" t="str">
        <f aca="false">IF(B41="","",SUM(E41:AL41))</f>
        <v/>
      </c>
      <c r="AN41" s="168" t="str">
        <f aca="false">IF(B41="","",AM41/9)</f>
        <v/>
      </c>
      <c r="AO41" s="169" t="str">
        <f aca="false">IF(B41="","",IF(AM41=0,"-",RANK(AM41,$AM$15:$AM$64,0)))</f>
        <v/>
      </c>
      <c r="AP41" s="167" t="str">
        <f aca="false">IF(E41="","",IF(E41="-","-",IF(UPPER(E41)="AB","+",VLOOKUP(E41,'විෂය තොරතුරු'!$P$24:$Q$28,2))))</f>
        <v/>
      </c>
      <c r="AQ41" s="168" t="str">
        <f aca="false">IF(F41="","",IF(F41="-","-",IF(UPPER(F41)="AB","+",VLOOKUP(F41,'විෂය තොරතුරු'!$P$24:$Q$28,2))))</f>
        <v/>
      </c>
      <c r="AR41" s="168" t="str">
        <f aca="false">IF(G41="","",IF(G41="-","-",IF(UPPER(G41)="AB","+",VLOOKUP(G41,'විෂය තොරතුරු'!$P$24:$Q$28,2))))</f>
        <v/>
      </c>
      <c r="AS41" s="168" t="str">
        <f aca="false">IF(H41="","",IF(H41="-","-",IF(UPPER(H41)="AB","+",VLOOKUP(H41,'විෂය තොරතුරු'!$P$24:$Q$28,2))))</f>
        <v/>
      </c>
      <c r="AT41" s="168" t="str">
        <f aca="false">IF(I41="","",IF(I41="-","-",IF(UPPER(I41)="AB","+",VLOOKUP(I41,'විෂය තොරතුරු'!$P$24:$Q$28,2))))</f>
        <v/>
      </c>
      <c r="AU41" s="170" t="str">
        <f aca="false">IF(J41="","",IF(J41="-","-",IF(UPPER(J41)="AB","+",VLOOKUP(J41,'විෂය තොරතුරු'!$P$24:$Q$28,2))))</f>
        <v/>
      </c>
      <c r="AV41" s="171" t="str">
        <f aca="false">IF(K41="","",IF(K41="-","-",IF(UPPER(K41)="AB","+",VLOOKUP(K41,'විෂය තොරතුරු'!$P$24:$Q$28,2))))</f>
        <v/>
      </c>
      <c r="AW41" s="168" t="str">
        <f aca="false">IF(L41="","",IF(L41="-","-",IF(UPPER(L41)="AB","+",VLOOKUP(L41,'විෂය තොරතුරු'!$P$24:$Q$28,2))))</f>
        <v/>
      </c>
      <c r="AX41" s="168" t="str">
        <f aca="false">IF(M41="","",IF(M41="-","-",IF(UPPER(M41)="AB","+",VLOOKUP(M41,'විෂය තොරතුරු'!$P$24:$Q$28,2))))</f>
        <v/>
      </c>
      <c r="AY41" s="169" t="str">
        <f aca="false">IF(N41="","",IF(N41="-","-",IF(UPPER(N41)="AB","+",VLOOKUP(N41,'විෂය තොරතුරු'!$P$24:$Q$28,2))))</f>
        <v/>
      </c>
      <c r="AZ41" s="168" t="str">
        <f aca="false">IF(O41="","",IF(O41="-","-",IF(UPPER(O41)="AB","+",VLOOKUP(O41,'විෂය තොරතුරු'!$P$24:$Q$28,2))))</f>
        <v/>
      </c>
      <c r="BA41" s="168" t="str">
        <f aca="false">IF(P41="","",IF(P41="-","-",IF(UPPER(P41)="AB","+",VLOOKUP(P41,'විෂය තොරතුරු'!$P$24:$Q$28,2))))</f>
        <v/>
      </c>
      <c r="BB41" s="168" t="str">
        <f aca="false">IF(Q41="","",IF(Q41="-","-",IF(UPPER(Q41)="AB","+",VLOOKUP(Q41,'විෂය තොරතුරු'!$P$24:$Q$28,2))))</f>
        <v/>
      </c>
      <c r="BC41" s="168" t="str">
        <f aca="false">IF(R41="","",IF(R41="-","-",IF(UPPER(R41)="AB","+",VLOOKUP(R41,'විෂය තොරතුරු'!$P$24:$Q$28,2))))</f>
        <v/>
      </c>
      <c r="BD41" s="168" t="str">
        <f aca="false">IF(S41="","",IF(S41="-","-",IF(UPPER(S41)="AB","+",VLOOKUP(S41,'විෂය තොරතුරු'!$P$24:$Q$28,2))))</f>
        <v/>
      </c>
      <c r="BE41" s="168" t="str">
        <f aca="false">IF(T41="","",IF(T41="-","-",IF(UPPER(T41)="AB","+",VLOOKUP(T41,'විෂය තොරතුරු'!$P$24:$Q$28,2))))</f>
        <v/>
      </c>
      <c r="BF41" s="168" t="str">
        <f aca="false">IF(U41="","",IF(U41="-","-",IF(UPPER(U41)="AB","+",VLOOKUP(U41,'විෂය තොරතුරු'!$P$24:$Q$28,2))))</f>
        <v/>
      </c>
      <c r="BG41" s="170" t="str">
        <f aca="false">IF(V41="","",IF(V41="-","-",IF(UPPER(V41)="AB","+",VLOOKUP(V41,'විෂය තොරතුරු'!$P$24:$Q$28,2))))</f>
        <v/>
      </c>
      <c r="BH41" s="171" t="str">
        <f aca="false">IF(W41="","",IF(W41="-","-",IF(UPPER(W41)="AB","+",VLOOKUP(W41,'විෂය තොරතුරු'!$P$24:$Q$28,2))))</f>
        <v/>
      </c>
      <c r="BI41" s="168" t="str">
        <f aca="false">IF(X41="","",IF(X41="-","-",IF(UPPER(X41)="AB","+",VLOOKUP(X41,'විෂය තොරතුරු'!$P$24:$Q$28,2))))</f>
        <v/>
      </c>
      <c r="BJ41" s="168" t="str">
        <f aca="false">IF(Y41="","",IF(Y41="-","-",IF(UPPER(Y41)="AB","+",VLOOKUP(Y41,'විෂය තොරතුරු'!$P$24:$Q$28,2))))</f>
        <v/>
      </c>
      <c r="BK41" s="168" t="str">
        <f aca="false">IF(Z41="","",IF(Z41="-","-",IF(UPPER(Z41)="AB","+",VLOOKUP(Z41,'විෂය තොරතුරු'!$P$24:$Q$28,2))))</f>
        <v/>
      </c>
      <c r="BL41" s="168" t="str">
        <f aca="false">IF(AA41="","",IF(AA41="-","-",IF(UPPER(AA41)="AB","+",VLOOKUP(AA41,'විෂය තොරතුරු'!$P$24:$Q$28,2))))</f>
        <v/>
      </c>
      <c r="BM41" s="168" t="str">
        <f aca="false">IF(AB41="","",IF(AB41="-","-",IF(UPPER(AB41)="AB","+",VLOOKUP(AB41,'විෂය තොරතුරු'!$P$24:$Q$28,2))))</f>
        <v/>
      </c>
      <c r="BN41" s="168" t="str">
        <f aca="false">IF(AC41="","",IF(AC41="-","-",IF(UPPER(AC41)="AB","+",VLOOKUP(AC41,'විෂය තොරතුරු'!$P$24:$Q$28,2))))</f>
        <v/>
      </c>
      <c r="BO41" s="169" t="str">
        <f aca="false">IF(AD41="","",IF(AD41="-","-",IF(UPPER(AD41)="AB","+",VLOOKUP(AD41,'විෂය තොරතුරු'!$P$24:$Q$28,2))))</f>
        <v/>
      </c>
      <c r="BP41" s="171" t="str">
        <f aca="false">IF(AE41="","",IF(AE41="-","-",IF(UPPER(AE41)="AB","+",VLOOKUP(AE41,'විෂය තොරතුරු'!$P$24:$Q$28,2))))</f>
        <v/>
      </c>
      <c r="BQ41" s="168" t="str">
        <f aca="false">IF(AF41="","",IF(AF41="-","-",IF(UPPER(AF41)="AB","+",VLOOKUP(AF41,'විෂය තොරතුරු'!$P$24:$Q$28,2))))</f>
        <v/>
      </c>
      <c r="BR41" s="168" t="str">
        <f aca="false">IF(AG41="","",IF(AG41="-","-",IF(UPPER(AG41)="AB","+",VLOOKUP(AG41,'විෂය තොරතුරු'!$P$24:$Q$28,2))))</f>
        <v/>
      </c>
      <c r="BS41" s="168" t="str">
        <f aca="false">IF(AH41="","",IF(AH41="-","-",IF(UPPER(AH41)="AB","+",VLOOKUP(AH41,'විෂය තොරතුරු'!$P$24:$Q$28,2))))</f>
        <v/>
      </c>
      <c r="BT41" s="168" t="str">
        <f aca="false">IF(AI41="","",IF(AI41="-","-",IF(UPPER(AI41)="AB","+",VLOOKUP(AI41,'විෂය තොරතුරු'!$P$24:$Q$28,2))))</f>
        <v/>
      </c>
      <c r="BU41" s="168" t="str">
        <f aca="false">IF(AJ41="","",IF(AJ41="-","-",IF(UPPER(AJ41)="AB","+",VLOOKUP(AJ41,'විෂය තොරතුරු'!$P$24:$Q$28,2))))</f>
        <v/>
      </c>
      <c r="BV41" s="168" t="str">
        <f aca="false">IF(AK41="","",IF(AK41="-","-",IF(UPPER(AK41)="AB","+",VLOOKUP(AK41,'විෂය තොරතුරු'!$P$24:$Q$28,2))))</f>
        <v/>
      </c>
      <c r="BW41" s="169" t="str">
        <f aca="false">IF(AL41="","",IF(AL41="-","-",IF(UPPER(AL41)="AB","+",VLOOKUP(AL41,'විෂය තොරතුරු'!$P$24:$Q$28,2))))</f>
        <v/>
      </c>
      <c r="BX41" s="171" t="str">
        <f aca="false">IF($B41="","",COUNTIF($AP41:$BW41,"A"))</f>
        <v/>
      </c>
      <c r="BY41" s="168" t="str">
        <f aca="false">IF($B41="","",COUNTIF($AP41:$BW41,"B"))</f>
        <v/>
      </c>
      <c r="BZ41" s="168" t="str">
        <f aca="false">IF($B41="","",COUNTIF($AP41:$BW41,"C"))</f>
        <v/>
      </c>
      <c r="CA41" s="168" t="str">
        <f aca="false">IF($B41="","",COUNTIF($AP41:$BW41,"S"))</f>
        <v/>
      </c>
      <c r="CB41" s="169" t="str">
        <f aca="false">IF($B41="","",COUNTIF($AP41:$BW41,"W"))</f>
        <v/>
      </c>
      <c r="CC41" s="171" t="str">
        <f aca="false">IF(B41="","",SUM(BX41:CA41))</f>
        <v/>
      </c>
      <c r="CD41" s="169" t="str">
        <f aca="false">IF(B41="","",SUM(BX41:BZ41))</f>
        <v/>
      </c>
      <c r="CE41" s="172" t="str">
        <f aca="false">IF(B41="","",IF(AND(CC41&gt;=6,CD41&gt;=3,OR(E41&gt;=35,F41&gt;=35),L41&gt;=35),"6/3 සමත්",IF(AND(CC41&gt;=5,CD41&gt;=3,OR(E41&gt;=35,F41&gt;=35,L41&gt;=35)),"5/3 සමත්",IF(AND(CC41&gt;=4,CD41&gt;=1,OR(E41&gt;=20,F41&gt;=20,L41&gt;=20)),"සමත් කළ හැකි",IF(CB41=9,"W9","අසමත් ?")))))</f>
        <v/>
      </c>
      <c r="FK41" s="173" t="n">
        <v>27</v>
      </c>
      <c r="FL41" s="187" t="s">
        <v>70</v>
      </c>
      <c r="FM41" s="161"/>
      <c r="FN41" s="161" t="str">
        <f aca="false">IF(FM41="","-",(FM41/$M$95)*100)</f>
        <v>-</v>
      </c>
      <c r="FO41" s="165" t="n">
        <v>18</v>
      </c>
      <c r="FP41" s="165"/>
      <c r="FQ41" s="165" t="n">
        <v>12</v>
      </c>
      <c r="FR41" s="165" t="s">
        <v>18</v>
      </c>
      <c r="FS41" s="165"/>
      <c r="FT41" s="165"/>
      <c r="FU41" s="165" t="n">
        <v>9</v>
      </c>
      <c r="FV41" s="165" t="n">
        <v>21</v>
      </c>
      <c r="FW41" s="165" t="n">
        <v>20</v>
      </c>
      <c r="FX41" s="165" t="n">
        <v>28</v>
      </c>
      <c r="FY41" s="165" t="s">
        <v>18</v>
      </c>
      <c r="FZ41" s="165" t="s">
        <v>18</v>
      </c>
      <c r="GA41" s="165" t="n">
        <v>26</v>
      </c>
      <c r="GB41" s="165"/>
      <c r="GC41" s="165"/>
      <c r="GD41" s="165"/>
      <c r="GE41" s="165"/>
      <c r="GF41" s="165"/>
      <c r="GG41" s="165" t="s">
        <v>18</v>
      </c>
      <c r="GH41" s="165" t="s">
        <v>18</v>
      </c>
      <c r="GI41" s="165" t="n">
        <v>32</v>
      </c>
      <c r="GJ41" s="165"/>
      <c r="GK41" s="165"/>
      <c r="GL41" s="165" t="s">
        <v>18</v>
      </c>
      <c r="GM41" s="165"/>
      <c r="GN41" s="165"/>
      <c r="GO41" s="165" t="n">
        <v>33</v>
      </c>
      <c r="GP41" s="165" t="s">
        <v>18</v>
      </c>
      <c r="GQ41" s="165"/>
      <c r="GR41" s="165" t="s">
        <v>18</v>
      </c>
      <c r="GS41" s="165"/>
      <c r="GT41" s="165"/>
      <c r="GU41" s="165"/>
      <c r="GV41" s="174"/>
      <c r="GW41" s="167" t="n">
        <f aca="false">IF(FL41="","",SUM(FO41:GV41))</f>
        <v>199</v>
      </c>
      <c r="GX41" s="168" t="n">
        <f aca="false">IF(FL41="","",GW41/9)</f>
        <v>22.1111111111111</v>
      </c>
      <c r="GY41" s="169" t="n">
        <f aca="false">IF(FL41="","",IF(GW41=0,"-",RANK(GW41,$GW$15:$GW$64,0)))</f>
        <v>26</v>
      </c>
      <c r="GZ41" s="167" t="str">
        <f aca="false">IF(FO41="","",IF(FO41="-","-",IF(UPPER(FO41)="AB","+",VLOOKUP(FO41,'විෂය තොරතුරු'!$P$24:$Q$28,2))))</f>
        <v>W</v>
      </c>
      <c r="HA41" s="168" t="str">
        <f aca="false">IF(FP41="","",IF(FP41="-","-",IF(UPPER(FP41)="AB","+",VLOOKUP(FP41,'විෂය තොරතුරු'!$P$24:$Q$28,2))))</f>
        <v/>
      </c>
      <c r="HB41" s="168" t="str">
        <f aca="false">IF(FQ41="","",IF(FQ41="-","-",IF(UPPER(FQ41)="AB","+",VLOOKUP(FQ41,'විෂය තොරතුරු'!$P$24:$Q$28,2))))</f>
        <v>W</v>
      </c>
      <c r="HC41" s="168" t="str">
        <f aca="false">IF(FR41="","",IF(FR41="-","-",IF(UPPER(FR41)="AB","+",VLOOKUP(FR41,'විෂය තොරතුරු'!$P$24:$Q$28,2))))</f>
        <v>-</v>
      </c>
      <c r="HD41" s="168" t="str">
        <f aca="false">IF(FS41="","",IF(FS41="-","-",IF(UPPER(FS41)="AB","+",VLOOKUP(FS41,'විෂය තොරතුරු'!$P$24:$Q$28,2))))</f>
        <v/>
      </c>
      <c r="HE41" s="170" t="str">
        <f aca="false">IF(FT41="","",IF(FT41="-","-",IF(UPPER(FT41)="AB","+",VLOOKUP(FT41,'විෂය තොරතුරු'!$P$24:$Q$28,2))))</f>
        <v/>
      </c>
      <c r="HF41" s="171" t="str">
        <f aca="false">IF(FU41="","",IF(FU41="-","-",IF(UPPER(FU41)="AB","+",VLOOKUP(FU41,'විෂය තොරතුරු'!$P$24:$Q$28,2))))</f>
        <v>W</v>
      </c>
      <c r="HG41" s="168" t="str">
        <f aca="false">IF(FV41="","",IF(FV41="-","-",IF(UPPER(FV41)="AB","+",VLOOKUP(FV41,'විෂය තොරතුරු'!$P$24:$Q$28,2))))</f>
        <v>W</v>
      </c>
      <c r="HH41" s="168" t="str">
        <f aca="false">IF(FW41="","",IF(FW41="-","-",IF(UPPER(FW41)="AB","+",VLOOKUP(FW41,'විෂය තොරතුරු'!$P$24:$Q$28,2))))</f>
        <v>W</v>
      </c>
      <c r="HI41" s="169" t="str">
        <f aca="false">IF(FX41="","",IF(FX41="-","-",IF(UPPER(FX41)="AB","+",VLOOKUP(FX41,'විෂය තොරතුරු'!$P$24:$Q$28,2))))</f>
        <v>W</v>
      </c>
      <c r="HJ41" s="167" t="str">
        <f aca="false">IF(FY41="","",IF(FY41="-","-",IF(UPPER(FY41)="AB","+",VLOOKUP(FY41,'විෂය තොරතුරු'!$P$24:$Q$28,2))))</f>
        <v>-</v>
      </c>
      <c r="HK41" s="168" t="str">
        <f aca="false">IF(FZ41="","",IF(FZ41="-","-",IF(UPPER(FZ41)="AB","+",VLOOKUP(FZ41,'විෂය තොරතුරු'!$P$24:$Q$28,2))))</f>
        <v>-</v>
      </c>
      <c r="HL41" s="168" t="str">
        <f aca="false">IF(GA41="","",IF(GA41="-","-",IF(UPPER(GA41)="AB","+",VLOOKUP(GA41,'විෂය තොරතුරු'!$P$24:$Q$28,2))))</f>
        <v>W</v>
      </c>
      <c r="HM41" s="168" t="str">
        <f aca="false">IF(GB41="","",IF(GB41="-","-",IF(UPPER(GB41)="AB","+",VLOOKUP(GB41,'විෂය තොරතුරු'!$P$24:$Q$28,2))))</f>
        <v/>
      </c>
      <c r="HN41" s="168" t="str">
        <f aca="false">IF(GC41="","",IF(GC41="-","-",IF(UPPER(GC41)="AB","+",VLOOKUP(GC41,'විෂය තොරතුරු'!$P$24:$Q$28,2))))</f>
        <v/>
      </c>
      <c r="HO41" s="168" t="str">
        <f aca="false">IF(GD41="","",IF(GD41="-","-",IF(UPPER(GD41)="AB","+",VLOOKUP(GD41,'විෂය තොරතුරු'!$P$24:$Q$28,2))))</f>
        <v/>
      </c>
      <c r="HP41" s="168" t="str">
        <f aca="false">IF(GE41="","",IF(GE41="-","-",IF(UPPER(GE41)="AB","+",VLOOKUP(GE41,'විෂය තොරතුරු'!$P$24:$Q$28,2))))</f>
        <v/>
      </c>
      <c r="HQ41" s="170" t="str">
        <f aca="false">IF(GF41="","",IF(GF41="-","-",IF(UPPER(GF41)="AB","+",VLOOKUP(GF41,'විෂය තොරතුරු'!$P$24:$Q$28,2))))</f>
        <v/>
      </c>
      <c r="HR41" s="171" t="str">
        <f aca="false">IF(GG41="","",IF(GG41="-","-",IF(UPPER(GG41)="AB","+",VLOOKUP(GG41,'විෂය තොරතුරු'!$P$24:$Q$28,2))))</f>
        <v>-</v>
      </c>
      <c r="HS41" s="168" t="str">
        <f aca="false">IF(GH41="","",IF(GH41="-","-",IF(UPPER(GH41)="AB","+",VLOOKUP(GH41,'විෂය තොරතුරු'!$P$24:$Q$28,2))))</f>
        <v>-</v>
      </c>
      <c r="HT41" s="168" t="str">
        <f aca="false">IF(GI41="","",IF(GI41="-","-",IF(UPPER(GI41)="AB","+",VLOOKUP(GI41,'විෂය තොරතුරු'!$P$24:$Q$28,2))))</f>
        <v>W</v>
      </c>
      <c r="HU41" s="168" t="str">
        <f aca="false">IF(GJ41="","",IF(GJ41="-","-",IF(UPPER(GJ41)="AB","+",VLOOKUP(GJ41,'විෂය තොරතුරු'!$P$24:$Q$28,2))))</f>
        <v/>
      </c>
      <c r="HV41" s="168" t="str">
        <f aca="false">IF(GK41="","",IF(GK41="-","-",IF(UPPER(GK41)="AB","+",VLOOKUP(GK41,'විෂය තොරතුරු'!$P$24:$Q$28,2))))</f>
        <v/>
      </c>
      <c r="HW41" s="168" t="str">
        <f aca="false">IF(GL41="","",IF(GL41="-","-",IF(UPPER(GL41)="AB","+",VLOOKUP(GL41,'විෂය තොරතුරු'!$P$24:$Q$28,2))))</f>
        <v>-</v>
      </c>
      <c r="HX41" s="168" t="str">
        <f aca="false">IF(GM41="","",IF(GM41="-","-",IF(UPPER(GM41)="AB","+",VLOOKUP(GM41,'විෂය තොරතුරු'!$P$24:$Q$28,2))))</f>
        <v/>
      </c>
      <c r="HY41" s="169" t="str">
        <f aca="false">IF(GN41="","",IF(GN41="-","-",IF(UPPER(GN41)="AB","+",VLOOKUP(GN41,'විෂය තොරතුරු'!$P$24:$Q$28,2))))</f>
        <v/>
      </c>
      <c r="HZ41" s="171" t="str">
        <f aca="false">IF(GO41="","",IF(GO41="-","-",IF(UPPER(GO41)="AB","+",VLOOKUP(GO41,'විෂය තොරතුරු'!$P$24:$Q$28,2))))</f>
        <v>W</v>
      </c>
      <c r="IA41" s="168" t="str">
        <f aca="false">IF(GP41="","",IF(GP41="-","-",IF(UPPER(GP41)="AB","+",VLOOKUP(GP41,'විෂය තොරතුරු'!$P$24:$Q$28,2))))</f>
        <v>-</v>
      </c>
      <c r="IB41" s="168" t="str">
        <f aca="false">IF(GQ41="","",IF(GQ41="-","-",IF(UPPER(GQ41)="AB","+",VLOOKUP(GQ41,'විෂය තොරතුරු'!$P$24:$Q$28,2))))</f>
        <v/>
      </c>
      <c r="IC41" s="168" t="str">
        <f aca="false">IF(GR41="","",IF(GR41="-","-",IF(UPPER(GR41)="AB","+",VLOOKUP(GR41,'විෂය තොරතුරු'!$P$24:$Q$28,2))))</f>
        <v>-</v>
      </c>
      <c r="ID41" s="168" t="str">
        <f aca="false">IF(GS41="","",IF(GS41="-","-",IF(UPPER(GS41)="AB","+",VLOOKUP(GS41,'විෂය තොරතුරු'!$P$24:$Q$28,2))))</f>
        <v/>
      </c>
      <c r="IE41" s="168" t="str">
        <f aca="false">IF(GT41="","",IF(GT41="-","-",IF(UPPER(GT41)="AB","+",VLOOKUP(GT41,'විෂය තොරතුරු'!$P$24:$Q$28,2))))</f>
        <v/>
      </c>
      <c r="IF41" s="168" t="str">
        <f aca="false">IF(GU41="","",IF(GU41="-","-",IF(UPPER(GU41)="AB","+",VLOOKUP(GU41,'විෂය තොරතුරු'!$P$24:$Q$28,2))))</f>
        <v/>
      </c>
      <c r="IG41" s="169" t="str">
        <f aca="false">IF(GV41="","",IF(GV41="-","-",IF(UPPER(GV41)="AB","+",VLOOKUP(GV41,'විෂය තොරතුරු'!$P$24:$Q$28,2))))</f>
        <v/>
      </c>
      <c r="IH41" s="171" t="n">
        <f aca="false">IF($FL41="","",COUNTIF($GZ41:$IG41,"A"))</f>
        <v>0</v>
      </c>
      <c r="II41" s="171" t="n">
        <f aca="false">IF($FL41="","",COUNTIF($GZ41:$IG41,"B"))</f>
        <v>0</v>
      </c>
      <c r="IJ41" s="171" t="n">
        <f aca="false">IF($FL41="","",COUNTIF($GZ41:$IG41,"C"))</f>
        <v>0</v>
      </c>
      <c r="IK41" s="171" t="n">
        <f aca="false">IF($FL41="","",COUNTIF($GZ41:$IG41,"S"))</f>
        <v>0</v>
      </c>
      <c r="IL41" s="171" t="n">
        <f aca="false">IF($FL41="","",COUNTIF($GZ41:$IG41,"W"))</f>
        <v>9</v>
      </c>
      <c r="IM41" s="171" t="n">
        <f aca="false">IF(FL41="","",SUM(IH41:IK41))</f>
        <v>0</v>
      </c>
      <c r="IN41" s="169" t="n">
        <f aca="false">IF(FL41="","",SUM(IH41:IJ41))</f>
        <v>0</v>
      </c>
      <c r="IO41" s="172" t="str">
        <f aca="false">IF(FL41="","",IF(AND(IM41&gt;=6,IN41&gt;=3,OR(FO41&gt;=35,FP41&gt;=35),FV41&gt;=35),"6/3 සමත්",IF(AND(IM41&gt;=5,IN41&gt;=3,OR(FO41&gt;=35,FP41&gt;=35,FV41&gt;=35)),"5/3 සමත්",IF(AND(IM41&gt;=4,IN41&gt;=1,OR(FO41&gt;=20,FP41&gt;=20,FV41&gt;=20)),"සමත් කළ හැකි",IF(IL41=9,"W9","අසමත් ?")))))</f>
        <v>W9</v>
      </c>
    </row>
    <row r="42" customFormat="false" ht="13.8" hidden="false" customHeight="false" outlineLevel="0" collapsed="false">
      <c r="A42" s="160" t="n">
        <v>28</v>
      </c>
      <c r="B42" s="161"/>
      <c r="C42" s="161"/>
      <c r="D42" s="162"/>
      <c r="E42" s="183"/>
      <c r="F42" s="181"/>
      <c r="G42" s="183"/>
      <c r="H42" s="180"/>
      <c r="I42" s="180"/>
      <c r="J42" s="181"/>
      <c r="K42" s="183"/>
      <c r="L42" s="180"/>
      <c r="M42" s="180"/>
      <c r="N42" s="181"/>
      <c r="O42" s="183"/>
      <c r="P42" s="180"/>
      <c r="Q42" s="180"/>
      <c r="R42" s="180"/>
      <c r="S42" s="180"/>
      <c r="T42" s="180"/>
      <c r="U42" s="180"/>
      <c r="V42" s="181"/>
      <c r="W42" s="183"/>
      <c r="X42" s="180"/>
      <c r="Y42" s="180"/>
      <c r="Z42" s="180"/>
      <c r="AA42" s="180"/>
      <c r="AB42" s="180"/>
      <c r="AC42" s="180"/>
      <c r="AD42" s="181"/>
      <c r="AE42" s="183"/>
      <c r="AF42" s="180"/>
      <c r="AG42" s="180"/>
      <c r="AH42" s="180"/>
      <c r="AI42" s="180"/>
      <c r="AJ42" s="180"/>
      <c r="AK42" s="180"/>
      <c r="AL42" s="166"/>
      <c r="AM42" s="167" t="str">
        <f aca="false">IF(B42="","",SUM(E42:AL42))</f>
        <v/>
      </c>
      <c r="AN42" s="168" t="str">
        <f aca="false">IF(B42="","",AM42/9)</f>
        <v/>
      </c>
      <c r="AO42" s="169" t="str">
        <f aca="false">IF(B42="","",IF(AM42=0,"-",RANK(AM42,$AM$15:$AM$64,0)))</f>
        <v/>
      </c>
      <c r="AP42" s="167" t="str">
        <f aca="false">IF(E42="","",IF(E42="-","-",IF(UPPER(E42)="AB","+",VLOOKUP(E42,'විෂය තොරතුරු'!$P$24:$Q$28,2))))</f>
        <v/>
      </c>
      <c r="AQ42" s="168" t="str">
        <f aca="false">IF(F42="","",IF(F42="-","-",IF(UPPER(F42)="AB","+",VLOOKUP(F42,'විෂය තොරතුරු'!$P$24:$Q$28,2))))</f>
        <v/>
      </c>
      <c r="AR42" s="168" t="str">
        <f aca="false">IF(G42="","",IF(G42="-","-",IF(UPPER(G42)="AB","+",VLOOKUP(G42,'විෂය තොරතුරු'!$P$24:$Q$28,2))))</f>
        <v/>
      </c>
      <c r="AS42" s="168" t="str">
        <f aca="false">IF(H42="","",IF(H42="-","-",IF(UPPER(H42)="AB","+",VLOOKUP(H42,'විෂය තොරතුරු'!$P$24:$Q$28,2))))</f>
        <v/>
      </c>
      <c r="AT42" s="168" t="str">
        <f aca="false">IF(I42="","",IF(I42="-","-",IF(UPPER(I42)="AB","+",VLOOKUP(I42,'විෂය තොරතුරු'!$P$24:$Q$28,2))))</f>
        <v/>
      </c>
      <c r="AU42" s="170" t="str">
        <f aca="false">IF(J42="","",IF(J42="-","-",IF(UPPER(J42)="AB","+",VLOOKUP(J42,'විෂය තොරතුරු'!$P$24:$Q$28,2))))</f>
        <v/>
      </c>
      <c r="AV42" s="171" t="str">
        <f aca="false">IF(K42="","",IF(K42="-","-",IF(UPPER(K42)="AB","+",VLOOKUP(K42,'විෂය තොරතුරු'!$P$24:$Q$28,2))))</f>
        <v/>
      </c>
      <c r="AW42" s="168" t="str">
        <f aca="false">IF(L42="","",IF(L42="-","-",IF(UPPER(L42)="AB","+",VLOOKUP(L42,'විෂය තොරතුරු'!$P$24:$Q$28,2))))</f>
        <v/>
      </c>
      <c r="AX42" s="168" t="str">
        <f aca="false">IF(M42="","",IF(M42="-","-",IF(UPPER(M42)="AB","+",VLOOKUP(M42,'විෂය තොරතුරු'!$P$24:$Q$28,2))))</f>
        <v/>
      </c>
      <c r="AY42" s="169" t="str">
        <f aca="false">IF(N42="","",IF(N42="-","-",IF(UPPER(N42)="AB","+",VLOOKUP(N42,'විෂය තොරතුරු'!$P$24:$Q$28,2))))</f>
        <v/>
      </c>
      <c r="AZ42" s="168" t="str">
        <f aca="false">IF(O42="","",IF(O42="-","-",IF(UPPER(O42)="AB","+",VLOOKUP(O42,'විෂය තොරතුරු'!$P$24:$Q$28,2))))</f>
        <v/>
      </c>
      <c r="BA42" s="168" t="str">
        <f aca="false">IF(P42="","",IF(P42="-","-",IF(UPPER(P42)="AB","+",VLOOKUP(P42,'විෂය තොරතුරු'!$P$24:$Q$28,2))))</f>
        <v/>
      </c>
      <c r="BB42" s="168" t="str">
        <f aca="false">IF(Q42="","",IF(Q42="-","-",IF(UPPER(Q42)="AB","+",VLOOKUP(Q42,'විෂය තොරතුරු'!$P$24:$Q$28,2))))</f>
        <v/>
      </c>
      <c r="BC42" s="168" t="str">
        <f aca="false">IF(R42="","",IF(R42="-","-",IF(UPPER(R42)="AB","+",VLOOKUP(R42,'විෂය තොරතුරු'!$P$24:$Q$28,2))))</f>
        <v/>
      </c>
      <c r="BD42" s="168" t="str">
        <f aca="false">IF(S42="","",IF(S42="-","-",IF(UPPER(S42)="AB","+",VLOOKUP(S42,'විෂය තොරතුරු'!$P$24:$Q$28,2))))</f>
        <v/>
      </c>
      <c r="BE42" s="168" t="str">
        <f aca="false">IF(T42="","",IF(T42="-","-",IF(UPPER(T42)="AB","+",VLOOKUP(T42,'විෂය තොරතුරු'!$P$24:$Q$28,2))))</f>
        <v/>
      </c>
      <c r="BF42" s="168" t="str">
        <f aca="false">IF(U42="","",IF(U42="-","-",IF(UPPER(U42)="AB","+",VLOOKUP(U42,'විෂය තොරතුරු'!$P$24:$Q$28,2))))</f>
        <v/>
      </c>
      <c r="BG42" s="170" t="str">
        <f aca="false">IF(V42="","",IF(V42="-","-",IF(UPPER(V42)="AB","+",VLOOKUP(V42,'විෂය තොරතුරු'!$P$24:$Q$28,2))))</f>
        <v/>
      </c>
      <c r="BH42" s="171" t="str">
        <f aca="false">IF(W42="","",IF(W42="-","-",IF(UPPER(W42)="AB","+",VLOOKUP(W42,'විෂය තොරතුරු'!$P$24:$Q$28,2))))</f>
        <v/>
      </c>
      <c r="BI42" s="168" t="str">
        <f aca="false">IF(X42="","",IF(X42="-","-",IF(UPPER(X42)="AB","+",VLOOKUP(X42,'විෂය තොරතුරු'!$P$24:$Q$28,2))))</f>
        <v/>
      </c>
      <c r="BJ42" s="168" t="str">
        <f aca="false">IF(Y42="","",IF(Y42="-","-",IF(UPPER(Y42)="AB","+",VLOOKUP(Y42,'විෂය තොරතුරු'!$P$24:$Q$28,2))))</f>
        <v/>
      </c>
      <c r="BK42" s="168" t="str">
        <f aca="false">IF(Z42="","",IF(Z42="-","-",IF(UPPER(Z42)="AB","+",VLOOKUP(Z42,'විෂය තොරතුරු'!$P$24:$Q$28,2))))</f>
        <v/>
      </c>
      <c r="BL42" s="168" t="str">
        <f aca="false">IF(AA42="","",IF(AA42="-","-",IF(UPPER(AA42)="AB","+",VLOOKUP(AA42,'විෂය තොරතුරු'!$P$24:$Q$28,2))))</f>
        <v/>
      </c>
      <c r="BM42" s="168" t="str">
        <f aca="false">IF(AB42="","",IF(AB42="-","-",IF(UPPER(AB42)="AB","+",VLOOKUP(AB42,'විෂය තොරතුරු'!$P$24:$Q$28,2))))</f>
        <v/>
      </c>
      <c r="BN42" s="168" t="str">
        <f aca="false">IF(AC42="","",IF(AC42="-","-",IF(UPPER(AC42)="AB","+",VLOOKUP(AC42,'විෂය තොරතුරු'!$P$24:$Q$28,2))))</f>
        <v/>
      </c>
      <c r="BO42" s="169" t="str">
        <f aca="false">IF(AD42="","",IF(AD42="-","-",IF(UPPER(AD42)="AB","+",VLOOKUP(AD42,'විෂය තොරතුරු'!$P$24:$Q$28,2))))</f>
        <v/>
      </c>
      <c r="BP42" s="171" t="str">
        <f aca="false">IF(AE42="","",IF(AE42="-","-",IF(UPPER(AE42)="AB","+",VLOOKUP(AE42,'විෂය තොරතුරු'!$P$24:$Q$28,2))))</f>
        <v/>
      </c>
      <c r="BQ42" s="168" t="str">
        <f aca="false">IF(AF42="","",IF(AF42="-","-",IF(UPPER(AF42)="AB","+",VLOOKUP(AF42,'විෂය තොරතුරු'!$P$24:$Q$28,2))))</f>
        <v/>
      </c>
      <c r="BR42" s="168" t="str">
        <f aca="false">IF(AG42="","",IF(AG42="-","-",IF(UPPER(AG42)="AB","+",VLOOKUP(AG42,'විෂය තොරතුරු'!$P$24:$Q$28,2))))</f>
        <v/>
      </c>
      <c r="BS42" s="168" t="str">
        <f aca="false">IF(AH42="","",IF(AH42="-","-",IF(UPPER(AH42)="AB","+",VLOOKUP(AH42,'විෂය තොරතුරු'!$P$24:$Q$28,2))))</f>
        <v/>
      </c>
      <c r="BT42" s="168" t="str">
        <f aca="false">IF(AI42="","",IF(AI42="-","-",IF(UPPER(AI42)="AB","+",VLOOKUP(AI42,'විෂය තොරතුරු'!$P$24:$Q$28,2))))</f>
        <v/>
      </c>
      <c r="BU42" s="168" t="str">
        <f aca="false">IF(AJ42="","",IF(AJ42="-","-",IF(UPPER(AJ42)="AB","+",VLOOKUP(AJ42,'විෂය තොරතුරු'!$P$24:$Q$28,2))))</f>
        <v/>
      </c>
      <c r="BV42" s="168" t="str">
        <f aca="false">IF(AK42="","",IF(AK42="-","-",IF(UPPER(AK42)="AB","+",VLOOKUP(AK42,'විෂය තොරතුරු'!$P$24:$Q$28,2))))</f>
        <v/>
      </c>
      <c r="BW42" s="169" t="str">
        <f aca="false">IF(AL42="","",IF(AL42="-","-",IF(UPPER(AL42)="AB","+",VLOOKUP(AL42,'විෂය තොරතුරු'!$P$24:$Q$28,2))))</f>
        <v/>
      </c>
      <c r="BX42" s="171" t="str">
        <f aca="false">IF($B42="","",COUNTIF($AP42:$BW42,"A"))</f>
        <v/>
      </c>
      <c r="BY42" s="168" t="str">
        <f aca="false">IF($B42="","",COUNTIF($AP42:$BW42,"B"))</f>
        <v/>
      </c>
      <c r="BZ42" s="168" t="str">
        <f aca="false">IF($B42="","",COUNTIF($AP42:$BW42,"C"))</f>
        <v/>
      </c>
      <c r="CA42" s="168" t="str">
        <f aca="false">IF($B42="","",COUNTIF($AP42:$BW42,"S"))</f>
        <v/>
      </c>
      <c r="CB42" s="169" t="str">
        <f aca="false">IF($B42="","",COUNTIF($AP42:$BW42,"W"))</f>
        <v/>
      </c>
      <c r="CC42" s="171" t="str">
        <f aca="false">IF(B42="","",SUM(BX42:CA42))</f>
        <v/>
      </c>
      <c r="CD42" s="169" t="str">
        <f aca="false">IF(B42="","",SUM(BX42:BZ42))</f>
        <v/>
      </c>
      <c r="CE42" s="172" t="str">
        <f aca="false">IF(B42="","",IF(AND(CC42&gt;=6,CD42&gt;=3,OR(E42&gt;=35,F42&gt;=35),L42&gt;=35),"6/3 සමත්",IF(AND(CC42&gt;=5,CD42&gt;=3,OR(E42&gt;=35,F42&gt;=35,L42&gt;=35)),"5/3 සමත්",IF(AND(CC42&gt;=4,CD42&gt;=1,OR(E42&gt;=20,F42&gt;=20,L42&gt;=20)),"සමත් කළ හැකි",IF(CB42=9,"W9","අසමත් ?")))))</f>
        <v/>
      </c>
      <c r="FK42" s="173" t="n">
        <v>28</v>
      </c>
      <c r="FL42" s="161" t="s">
        <v>71</v>
      </c>
      <c r="FM42" s="161"/>
      <c r="FN42" s="161" t="str">
        <f aca="false">IF(FM42="","-",(FM42/$M$95)*100)</f>
        <v>-</v>
      </c>
      <c r="FO42" s="165" t="n">
        <v>41</v>
      </c>
      <c r="FP42" s="165"/>
      <c r="FQ42" s="165" t="n">
        <v>38</v>
      </c>
      <c r="FR42" s="165" t="s">
        <v>18</v>
      </c>
      <c r="FS42" s="165"/>
      <c r="FT42" s="165"/>
      <c r="FU42" s="165" t="n">
        <v>18</v>
      </c>
      <c r="FV42" s="165" t="n">
        <v>32</v>
      </c>
      <c r="FW42" s="165" t="n">
        <v>16</v>
      </c>
      <c r="FX42" s="165" t="n">
        <v>25</v>
      </c>
      <c r="FY42" s="165" t="s">
        <v>18</v>
      </c>
      <c r="FZ42" s="165" t="s">
        <v>18</v>
      </c>
      <c r="GA42" s="165" t="n">
        <v>47</v>
      </c>
      <c r="GB42" s="165"/>
      <c r="GC42" s="165"/>
      <c r="GD42" s="165"/>
      <c r="GE42" s="165"/>
      <c r="GF42" s="165"/>
      <c r="GG42" s="165" t="s">
        <v>18</v>
      </c>
      <c r="GH42" s="165" t="s">
        <v>18</v>
      </c>
      <c r="GI42" s="165" t="n">
        <v>51</v>
      </c>
      <c r="GJ42" s="165"/>
      <c r="GK42" s="165"/>
      <c r="GL42" s="165" t="s">
        <v>18</v>
      </c>
      <c r="GM42" s="165"/>
      <c r="GN42" s="165"/>
      <c r="GO42" s="165" t="s">
        <v>18</v>
      </c>
      <c r="GP42" s="165" t="s">
        <v>18</v>
      </c>
      <c r="GQ42" s="165"/>
      <c r="GR42" s="165" t="n">
        <v>36</v>
      </c>
      <c r="GS42" s="165"/>
      <c r="GT42" s="165"/>
      <c r="GU42" s="165"/>
      <c r="GV42" s="174"/>
      <c r="GW42" s="167" t="n">
        <f aca="false">IF(FL42="","",SUM(FO42:GV42))</f>
        <v>304</v>
      </c>
      <c r="GX42" s="168" t="n">
        <f aca="false">IF(FL42="","",GW42/9)</f>
        <v>33.7777777777778</v>
      </c>
      <c r="GY42" s="169" t="n">
        <f aca="false">IF(FL42="","",IF(GW42=0,"-",RANK(GW42,$GW$15:$GW$64,0)))</f>
        <v>14</v>
      </c>
      <c r="GZ42" s="167" t="str">
        <f aca="false">IF(FO42="","",IF(FO42="-","-",IF(UPPER(FO42)="AB","+",VLOOKUP(FO42,'විෂය තොරතුරු'!$P$24:$Q$28,2))))</f>
        <v>S</v>
      </c>
      <c r="HA42" s="168" t="str">
        <f aca="false">IF(FP42="","",IF(FP42="-","-",IF(UPPER(FP42)="AB","+",VLOOKUP(FP42,'විෂය තොරතුරු'!$P$24:$Q$28,2))))</f>
        <v/>
      </c>
      <c r="HB42" s="168" t="str">
        <f aca="false">IF(FQ42="","",IF(FQ42="-","-",IF(UPPER(FQ42)="AB","+",VLOOKUP(FQ42,'විෂය තොරතුරු'!$P$24:$Q$28,2))))</f>
        <v>S</v>
      </c>
      <c r="HC42" s="168" t="str">
        <f aca="false">IF(FR42="","",IF(FR42="-","-",IF(UPPER(FR42)="AB","+",VLOOKUP(FR42,'විෂය තොරතුරු'!$P$24:$Q$28,2))))</f>
        <v>-</v>
      </c>
      <c r="HD42" s="168" t="str">
        <f aca="false">IF(FS42="","",IF(FS42="-","-",IF(UPPER(FS42)="AB","+",VLOOKUP(FS42,'විෂය තොරතුරු'!$P$24:$Q$28,2))))</f>
        <v/>
      </c>
      <c r="HE42" s="170" t="str">
        <f aca="false">IF(FT42="","",IF(FT42="-","-",IF(UPPER(FT42)="AB","+",VLOOKUP(FT42,'විෂය තොරතුරු'!$P$24:$Q$28,2))))</f>
        <v/>
      </c>
      <c r="HF42" s="171" t="str">
        <f aca="false">IF(FU42="","",IF(FU42="-","-",IF(UPPER(FU42)="AB","+",VLOOKUP(FU42,'විෂය තොරතුරු'!$P$24:$Q$28,2))))</f>
        <v>W</v>
      </c>
      <c r="HG42" s="168" t="str">
        <f aca="false">IF(FV42="","",IF(FV42="-","-",IF(UPPER(FV42)="AB","+",VLOOKUP(FV42,'විෂය තොරතුරු'!$P$24:$Q$28,2))))</f>
        <v>W</v>
      </c>
      <c r="HH42" s="168" t="str">
        <f aca="false">IF(FW42="","",IF(FW42="-","-",IF(UPPER(FW42)="AB","+",VLOOKUP(FW42,'විෂය තොරතුරු'!$P$24:$Q$28,2))))</f>
        <v>W</v>
      </c>
      <c r="HI42" s="169" t="str">
        <f aca="false">IF(FX42="","",IF(FX42="-","-",IF(UPPER(FX42)="AB","+",VLOOKUP(FX42,'විෂය තොරතුරු'!$P$24:$Q$28,2))))</f>
        <v>W</v>
      </c>
      <c r="HJ42" s="167" t="str">
        <f aca="false">IF(FY42="","",IF(FY42="-","-",IF(UPPER(FY42)="AB","+",VLOOKUP(FY42,'විෂය තොරතුරු'!$P$24:$Q$28,2))))</f>
        <v>-</v>
      </c>
      <c r="HK42" s="168" t="str">
        <f aca="false">IF(FZ42="","",IF(FZ42="-","-",IF(UPPER(FZ42)="AB","+",VLOOKUP(FZ42,'විෂය තොරතුරු'!$P$24:$Q$28,2))))</f>
        <v>-</v>
      </c>
      <c r="HL42" s="168" t="str">
        <f aca="false">IF(GA42="","",IF(GA42="-","-",IF(UPPER(GA42)="AB","+",VLOOKUP(GA42,'විෂය තොරතුරු'!$P$24:$Q$28,2))))</f>
        <v>S</v>
      </c>
      <c r="HM42" s="168" t="str">
        <f aca="false">IF(GB42="","",IF(GB42="-","-",IF(UPPER(GB42)="AB","+",VLOOKUP(GB42,'විෂය තොරතුරු'!$P$24:$Q$28,2))))</f>
        <v/>
      </c>
      <c r="HN42" s="168" t="str">
        <f aca="false">IF(GC42="","",IF(GC42="-","-",IF(UPPER(GC42)="AB","+",VLOOKUP(GC42,'විෂය තොරතුරු'!$P$24:$Q$28,2))))</f>
        <v/>
      </c>
      <c r="HO42" s="168" t="str">
        <f aca="false">IF(GD42="","",IF(GD42="-","-",IF(UPPER(GD42)="AB","+",VLOOKUP(GD42,'විෂය තොරතුරු'!$P$24:$Q$28,2))))</f>
        <v/>
      </c>
      <c r="HP42" s="168" t="str">
        <f aca="false">IF(GE42="","",IF(GE42="-","-",IF(UPPER(GE42)="AB","+",VLOOKUP(GE42,'විෂය තොරතුරු'!$P$24:$Q$28,2))))</f>
        <v/>
      </c>
      <c r="HQ42" s="170" t="str">
        <f aca="false">IF(GF42="","",IF(GF42="-","-",IF(UPPER(GF42)="AB","+",VLOOKUP(GF42,'විෂය තොරතුරු'!$P$24:$Q$28,2))))</f>
        <v/>
      </c>
      <c r="HR42" s="171" t="str">
        <f aca="false">IF(GG42="","",IF(GG42="-","-",IF(UPPER(GG42)="AB","+",VLOOKUP(GG42,'විෂය තොරතුරු'!$P$24:$Q$28,2))))</f>
        <v>-</v>
      </c>
      <c r="HS42" s="168" t="str">
        <f aca="false">IF(GH42="","",IF(GH42="-","-",IF(UPPER(GH42)="AB","+",VLOOKUP(GH42,'විෂය තොරතුරු'!$P$24:$Q$28,2))))</f>
        <v>-</v>
      </c>
      <c r="HT42" s="168" t="str">
        <f aca="false">IF(GI42="","",IF(GI42="-","-",IF(UPPER(GI42)="AB","+",VLOOKUP(GI42,'විෂය තොරතුරු'!$P$24:$Q$28,2))))</f>
        <v>C</v>
      </c>
      <c r="HU42" s="168" t="str">
        <f aca="false">IF(GJ42="","",IF(GJ42="-","-",IF(UPPER(GJ42)="AB","+",VLOOKUP(GJ42,'විෂය තොරතුරු'!$P$24:$Q$28,2))))</f>
        <v/>
      </c>
      <c r="HV42" s="168" t="str">
        <f aca="false">IF(GK42="","",IF(GK42="-","-",IF(UPPER(GK42)="AB","+",VLOOKUP(GK42,'විෂය තොරතුරු'!$P$24:$Q$28,2))))</f>
        <v/>
      </c>
      <c r="HW42" s="168" t="str">
        <f aca="false">IF(GL42="","",IF(GL42="-","-",IF(UPPER(GL42)="AB","+",VLOOKUP(GL42,'විෂය තොරතුරු'!$P$24:$Q$28,2))))</f>
        <v>-</v>
      </c>
      <c r="HX42" s="168" t="str">
        <f aca="false">IF(GM42="","",IF(GM42="-","-",IF(UPPER(GM42)="AB","+",VLOOKUP(GM42,'විෂය තොරතුරු'!$P$24:$Q$28,2))))</f>
        <v/>
      </c>
      <c r="HY42" s="169" t="str">
        <f aca="false">IF(GN42="","",IF(GN42="-","-",IF(UPPER(GN42)="AB","+",VLOOKUP(GN42,'විෂය තොරතුරු'!$P$24:$Q$28,2))))</f>
        <v/>
      </c>
      <c r="HZ42" s="171" t="str">
        <f aca="false">IF(GO42="","",IF(GO42="-","-",IF(UPPER(GO42)="AB","+",VLOOKUP(GO42,'විෂය තොරතුරු'!$P$24:$Q$28,2))))</f>
        <v>-</v>
      </c>
      <c r="IA42" s="168" t="str">
        <f aca="false">IF(GP42="","",IF(GP42="-","-",IF(UPPER(GP42)="AB","+",VLOOKUP(GP42,'විෂය තොරතුරු'!$P$24:$Q$28,2))))</f>
        <v>-</v>
      </c>
      <c r="IB42" s="168" t="str">
        <f aca="false">IF(GQ42="","",IF(GQ42="-","-",IF(UPPER(GQ42)="AB","+",VLOOKUP(GQ42,'විෂය තොරතුරු'!$P$24:$Q$28,2))))</f>
        <v/>
      </c>
      <c r="IC42" s="168" t="str">
        <f aca="false">IF(GR42="","",IF(GR42="-","-",IF(UPPER(GR42)="AB","+",VLOOKUP(GR42,'විෂය තොරතුරු'!$P$24:$Q$28,2))))</f>
        <v>S</v>
      </c>
      <c r="ID42" s="168" t="str">
        <f aca="false">IF(GS42="","",IF(GS42="-","-",IF(UPPER(GS42)="AB","+",VLOOKUP(GS42,'විෂය තොරතුරු'!$P$24:$Q$28,2))))</f>
        <v/>
      </c>
      <c r="IE42" s="168" t="str">
        <f aca="false">IF(GT42="","",IF(GT42="-","-",IF(UPPER(GT42)="AB","+",VLOOKUP(GT42,'විෂය තොරතුරු'!$P$24:$Q$28,2))))</f>
        <v/>
      </c>
      <c r="IF42" s="168" t="str">
        <f aca="false">IF(GU42="","",IF(GU42="-","-",IF(UPPER(GU42)="AB","+",VLOOKUP(GU42,'විෂය තොරතුරු'!$P$24:$Q$28,2))))</f>
        <v/>
      </c>
      <c r="IG42" s="169" t="str">
        <f aca="false">IF(GV42="","",IF(GV42="-","-",IF(UPPER(GV42)="AB","+",VLOOKUP(GV42,'විෂය තොරතුරු'!$P$24:$Q$28,2))))</f>
        <v/>
      </c>
      <c r="IH42" s="171" t="n">
        <f aca="false">IF($FL42="","",COUNTIF($GZ42:$IG42,"A"))</f>
        <v>0</v>
      </c>
      <c r="II42" s="171" t="n">
        <f aca="false">IF($FL42="","",COUNTIF($GZ42:$IG42,"B"))</f>
        <v>0</v>
      </c>
      <c r="IJ42" s="171" t="n">
        <f aca="false">IF($FL42="","",COUNTIF($GZ42:$IG42,"C"))</f>
        <v>1</v>
      </c>
      <c r="IK42" s="171" t="n">
        <f aca="false">IF($FL42="","",COUNTIF($GZ42:$IG42,"S"))</f>
        <v>4</v>
      </c>
      <c r="IL42" s="171" t="n">
        <f aca="false">IF($FL42="","",COUNTIF($GZ42:$IG42,"W"))</f>
        <v>4</v>
      </c>
      <c r="IM42" s="171" t="n">
        <f aca="false">IF(FL42="","",SUM(IH42:IK42))</f>
        <v>5</v>
      </c>
      <c r="IN42" s="169" t="n">
        <f aca="false">IF(FL42="","",SUM(IH42:IJ42))</f>
        <v>1</v>
      </c>
      <c r="IO42" s="172" t="str">
        <f aca="false">IF(FL42="","",IF(AND(IM42&gt;=6,IN42&gt;=3,OR(FO42&gt;=35,FP42&gt;=35),FV42&gt;=35),"6/3 සමත්",IF(AND(IM42&gt;=5,IN42&gt;=3,OR(FO42&gt;=35,FP42&gt;=35,FV42&gt;=35)),"5/3 සමත්",IF(AND(IM42&gt;=4,IN42&gt;=1,OR(FO42&gt;=20,FP42&gt;=20,FV42&gt;=20)),"සමත් කළ හැකි",IF(IL42=9,"W9","අසමත් ?")))))</f>
        <v>සමත් කළ හැකි</v>
      </c>
    </row>
    <row r="43" customFormat="false" ht="13.8" hidden="false" customHeight="false" outlineLevel="0" collapsed="false">
      <c r="A43" s="160" t="n">
        <v>29</v>
      </c>
      <c r="B43" s="161"/>
      <c r="C43" s="161"/>
      <c r="D43" s="162"/>
      <c r="E43" s="183"/>
      <c r="F43" s="181"/>
      <c r="G43" s="183"/>
      <c r="H43" s="180"/>
      <c r="I43" s="180"/>
      <c r="J43" s="181"/>
      <c r="K43" s="183"/>
      <c r="L43" s="180"/>
      <c r="M43" s="180"/>
      <c r="N43" s="181"/>
      <c r="O43" s="183"/>
      <c r="P43" s="180"/>
      <c r="Q43" s="180"/>
      <c r="R43" s="180"/>
      <c r="S43" s="180"/>
      <c r="T43" s="180"/>
      <c r="U43" s="180"/>
      <c r="V43" s="181"/>
      <c r="W43" s="183"/>
      <c r="X43" s="180"/>
      <c r="Y43" s="180"/>
      <c r="Z43" s="180"/>
      <c r="AA43" s="180"/>
      <c r="AB43" s="180"/>
      <c r="AC43" s="180"/>
      <c r="AD43" s="181"/>
      <c r="AE43" s="183"/>
      <c r="AF43" s="180"/>
      <c r="AG43" s="180"/>
      <c r="AH43" s="180"/>
      <c r="AI43" s="180"/>
      <c r="AJ43" s="180"/>
      <c r="AK43" s="180"/>
      <c r="AL43" s="166"/>
      <c r="AM43" s="167" t="str">
        <f aca="false">IF(B43="","",SUM(E43:AL43))</f>
        <v/>
      </c>
      <c r="AN43" s="168" t="str">
        <f aca="false">IF(B43="","",AM43/9)</f>
        <v/>
      </c>
      <c r="AO43" s="169" t="str">
        <f aca="false">IF(B43="","",IF(AM43=0,"-",RANK(AM43,$AM$15:$AM$64,0)))</f>
        <v/>
      </c>
      <c r="AP43" s="167" t="str">
        <f aca="false">IF(E43="","",IF(E43="-","-",IF(UPPER(E43)="AB","+",VLOOKUP(E43,'විෂය තොරතුරු'!$P$24:$Q$28,2))))</f>
        <v/>
      </c>
      <c r="AQ43" s="168" t="str">
        <f aca="false">IF(F43="","",IF(F43="-","-",IF(UPPER(F43)="AB","+",VLOOKUP(F43,'විෂය තොරතුරු'!$P$24:$Q$28,2))))</f>
        <v/>
      </c>
      <c r="AR43" s="168" t="str">
        <f aca="false">IF(G43="","",IF(G43="-","-",IF(UPPER(G43)="AB","+",VLOOKUP(G43,'විෂය තොරතුරු'!$P$24:$Q$28,2))))</f>
        <v/>
      </c>
      <c r="AS43" s="168" t="str">
        <f aca="false">IF(H43="","",IF(H43="-","-",IF(UPPER(H43)="AB","+",VLOOKUP(H43,'විෂය තොරතුරු'!$P$24:$Q$28,2))))</f>
        <v/>
      </c>
      <c r="AT43" s="168" t="str">
        <f aca="false">IF(I43="","",IF(I43="-","-",IF(UPPER(I43)="AB","+",VLOOKUP(I43,'විෂය තොරතුරු'!$P$24:$Q$28,2))))</f>
        <v/>
      </c>
      <c r="AU43" s="170" t="str">
        <f aca="false">IF(J43="","",IF(J43="-","-",IF(UPPER(J43)="AB","+",VLOOKUP(J43,'විෂය තොරතුරු'!$P$24:$Q$28,2))))</f>
        <v/>
      </c>
      <c r="AV43" s="171" t="str">
        <f aca="false">IF(K43="","",IF(K43="-","-",IF(UPPER(K43)="AB","+",VLOOKUP(K43,'විෂය තොරතුරු'!$P$24:$Q$28,2))))</f>
        <v/>
      </c>
      <c r="AW43" s="168" t="str">
        <f aca="false">IF(L43="","",IF(L43="-","-",IF(UPPER(L43)="AB","+",VLOOKUP(L43,'විෂය තොරතුරු'!$P$24:$Q$28,2))))</f>
        <v/>
      </c>
      <c r="AX43" s="168" t="str">
        <f aca="false">IF(M43="","",IF(M43="-","-",IF(UPPER(M43)="AB","+",VLOOKUP(M43,'විෂය තොරතුරු'!$P$24:$Q$28,2))))</f>
        <v/>
      </c>
      <c r="AY43" s="169" t="str">
        <f aca="false">IF(N43="","",IF(N43="-","-",IF(UPPER(N43)="AB","+",VLOOKUP(N43,'විෂය තොරතුරු'!$P$24:$Q$28,2))))</f>
        <v/>
      </c>
      <c r="AZ43" s="168" t="str">
        <f aca="false">IF(O43="","",IF(O43="-","-",IF(UPPER(O43)="AB","+",VLOOKUP(O43,'විෂය තොරතුරු'!$P$24:$Q$28,2))))</f>
        <v/>
      </c>
      <c r="BA43" s="168" t="str">
        <f aca="false">IF(P43="","",IF(P43="-","-",IF(UPPER(P43)="AB","+",VLOOKUP(P43,'විෂය තොරතුරු'!$P$24:$Q$28,2))))</f>
        <v/>
      </c>
      <c r="BB43" s="168" t="str">
        <f aca="false">IF(Q43="","",IF(Q43="-","-",IF(UPPER(Q43)="AB","+",VLOOKUP(Q43,'විෂය තොරතුරු'!$P$24:$Q$28,2))))</f>
        <v/>
      </c>
      <c r="BC43" s="168" t="str">
        <f aca="false">IF(R43="","",IF(R43="-","-",IF(UPPER(R43)="AB","+",VLOOKUP(R43,'විෂය තොරතුරු'!$P$24:$Q$28,2))))</f>
        <v/>
      </c>
      <c r="BD43" s="168" t="str">
        <f aca="false">IF(S43="","",IF(S43="-","-",IF(UPPER(S43)="AB","+",VLOOKUP(S43,'විෂය තොරතුරු'!$P$24:$Q$28,2))))</f>
        <v/>
      </c>
      <c r="BE43" s="168" t="str">
        <f aca="false">IF(T43="","",IF(T43="-","-",IF(UPPER(T43)="AB","+",VLOOKUP(T43,'විෂය තොරතුරු'!$P$24:$Q$28,2))))</f>
        <v/>
      </c>
      <c r="BF43" s="168" t="str">
        <f aca="false">IF(U43="","",IF(U43="-","-",IF(UPPER(U43)="AB","+",VLOOKUP(U43,'විෂය තොරතුරු'!$P$24:$Q$28,2))))</f>
        <v/>
      </c>
      <c r="BG43" s="170" t="str">
        <f aca="false">IF(V43="","",IF(V43="-","-",IF(UPPER(V43)="AB","+",VLOOKUP(V43,'විෂය තොරතුරු'!$P$24:$Q$28,2))))</f>
        <v/>
      </c>
      <c r="BH43" s="171" t="str">
        <f aca="false">IF(W43="","",IF(W43="-","-",IF(UPPER(W43)="AB","+",VLOOKUP(W43,'විෂය තොරතුරු'!$P$24:$Q$28,2))))</f>
        <v/>
      </c>
      <c r="BI43" s="168" t="str">
        <f aca="false">IF(X43="","",IF(X43="-","-",IF(UPPER(X43)="AB","+",VLOOKUP(X43,'විෂය තොරතුරු'!$P$24:$Q$28,2))))</f>
        <v/>
      </c>
      <c r="BJ43" s="168" t="str">
        <f aca="false">IF(Y43="","",IF(Y43="-","-",IF(UPPER(Y43)="AB","+",VLOOKUP(Y43,'විෂය තොරතුරු'!$P$24:$Q$28,2))))</f>
        <v/>
      </c>
      <c r="BK43" s="168" t="str">
        <f aca="false">IF(Z43="","",IF(Z43="-","-",IF(UPPER(Z43)="AB","+",VLOOKUP(Z43,'විෂය තොරතුරු'!$P$24:$Q$28,2))))</f>
        <v/>
      </c>
      <c r="BL43" s="168" t="str">
        <f aca="false">IF(AA43="","",IF(AA43="-","-",IF(UPPER(AA43)="AB","+",VLOOKUP(AA43,'විෂය තොරතුරු'!$P$24:$Q$28,2))))</f>
        <v/>
      </c>
      <c r="BM43" s="168" t="str">
        <f aca="false">IF(AB43="","",IF(AB43="-","-",IF(UPPER(AB43)="AB","+",VLOOKUP(AB43,'විෂය තොරතුරු'!$P$24:$Q$28,2))))</f>
        <v/>
      </c>
      <c r="BN43" s="168" t="str">
        <f aca="false">IF(AC43="","",IF(AC43="-","-",IF(UPPER(AC43)="AB","+",VLOOKUP(AC43,'විෂය තොරතුරු'!$P$24:$Q$28,2))))</f>
        <v/>
      </c>
      <c r="BO43" s="169" t="str">
        <f aca="false">IF(AD43="","",IF(AD43="-","-",IF(UPPER(AD43)="AB","+",VLOOKUP(AD43,'විෂය තොරතුරු'!$P$24:$Q$28,2))))</f>
        <v/>
      </c>
      <c r="BP43" s="171" t="str">
        <f aca="false">IF(AE43="","",IF(AE43="-","-",IF(UPPER(AE43)="AB","+",VLOOKUP(AE43,'විෂය තොරතුරු'!$P$24:$Q$28,2))))</f>
        <v/>
      </c>
      <c r="BQ43" s="168" t="str">
        <f aca="false">IF(AF43="","",IF(AF43="-","-",IF(UPPER(AF43)="AB","+",VLOOKUP(AF43,'විෂය තොරතුරු'!$P$24:$Q$28,2))))</f>
        <v/>
      </c>
      <c r="BR43" s="168" t="str">
        <f aca="false">IF(AG43="","",IF(AG43="-","-",IF(UPPER(AG43)="AB","+",VLOOKUP(AG43,'විෂය තොරතුරු'!$P$24:$Q$28,2))))</f>
        <v/>
      </c>
      <c r="BS43" s="168" t="str">
        <f aca="false">IF(AH43="","",IF(AH43="-","-",IF(UPPER(AH43)="AB","+",VLOOKUP(AH43,'විෂය තොරතුරු'!$P$24:$Q$28,2))))</f>
        <v/>
      </c>
      <c r="BT43" s="168" t="str">
        <f aca="false">IF(AI43="","",IF(AI43="-","-",IF(UPPER(AI43)="AB","+",VLOOKUP(AI43,'විෂය තොරතුරු'!$P$24:$Q$28,2))))</f>
        <v/>
      </c>
      <c r="BU43" s="168" t="str">
        <f aca="false">IF(AJ43="","",IF(AJ43="-","-",IF(UPPER(AJ43)="AB","+",VLOOKUP(AJ43,'විෂය තොරතුරු'!$P$24:$Q$28,2))))</f>
        <v/>
      </c>
      <c r="BV43" s="168" t="str">
        <f aca="false">IF(AK43="","",IF(AK43="-","-",IF(UPPER(AK43)="AB","+",VLOOKUP(AK43,'විෂය තොරතුරු'!$P$24:$Q$28,2))))</f>
        <v/>
      </c>
      <c r="BW43" s="169" t="str">
        <f aca="false">IF(AL43="","",IF(AL43="-","-",IF(UPPER(AL43)="AB","+",VLOOKUP(AL43,'විෂය තොරතුරු'!$P$24:$Q$28,2))))</f>
        <v/>
      </c>
      <c r="BX43" s="171" t="str">
        <f aca="false">IF($B43="","",COUNTIF($AP43:$BW43,"A"))</f>
        <v/>
      </c>
      <c r="BY43" s="168" t="str">
        <f aca="false">IF($B43="","",COUNTIF($AP43:$BW43,"B"))</f>
        <v/>
      </c>
      <c r="BZ43" s="168" t="str">
        <f aca="false">IF($B43="","",COUNTIF($AP43:$BW43,"C"))</f>
        <v/>
      </c>
      <c r="CA43" s="168" t="str">
        <f aca="false">IF($B43="","",COUNTIF($AP43:$BW43,"S"))</f>
        <v/>
      </c>
      <c r="CB43" s="169" t="str">
        <f aca="false">IF($B43="","",COUNTIF($AP43:$BW43,"W"))</f>
        <v/>
      </c>
      <c r="CC43" s="171" t="str">
        <f aca="false">IF(B43="","",SUM(BX43:CA43))</f>
        <v/>
      </c>
      <c r="CD43" s="169" t="str">
        <f aca="false">IF(B43="","",SUM(BX43:BZ43))</f>
        <v/>
      </c>
      <c r="CE43" s="172" t="str">
        <f aca="false">IF(B43="","",IF(AND(CC43&gt;=6,CD43&gt;=3,OR(E43&gt;=35,F43&gt;=35),L43&gt;=35),"6/3 සමත්",IF(AND(CC43&gt;=5,CD43&gt;=3,OR(E43&gt;=35,F43&gt;=35,L43&gt;=35)),"5/3 සමත්",IF(AND(CC43&gt;=4,CD43&gt;=1,OR(E43&gt;=20,F43&gt;=20,L43&gt;=20)),"සමත් කළ හැකි",IF(CB43=9,"W9","අසමත් ?")))))</f>
        <v/>
      </c>
      <c r="FK43" s="173" t="n">
        <v>29</v>
      </c>
      <c r="FL43" s="161" t="s">
        <v>72</v>
      </c>
      <c r="FM43" s="161"/>
      <c r="FN43" s="161" t="str">
        <f aca="false">IF(FM43="","-",(FM43/$M$95)*100)</f>
        <v>-</v>
      </c>
      <c r="FO43" s="165" t="n">
        <v>25</v>
      </c>
      <c r="FP43" s="165"/>
      <c r="FQ43" s="165" t="n">
        <v>43</v>
      </c>
      <c r="FR43" s="165" t="s">
        <v>18</v>
      </c>
      <c r="FS43" s="165"/>
      <c r="FT43" s="165"/>
      <c r="FU43" s="165" t="n">
        <v>20</v>
      </c>
      <c r="FV43" s="165" t="n">
        <v>18</v>
      </c>
      <c r="FW43" s="165" t="n">
        <v>13</v>
      </c>
      <c r="FX43" s="165" t="n">
        <v>23</v>
      </c>
      <c r="FY43" s="165" t="s">
        <v>18</v>
      </c>
      <c r="FZ43" s="165" t="s">
        <v>18</v>
      </c>
      <c r="GA43" s="165" t="n">
        <v>33</v>
      </c>
      <c r="GB43" s="165"/>
      <c r="GC43" s="165"/>
      <c r="GD43" s="165"/>
      <c r="GE43" s="165"/>
      <c r="GF43" s="165"/>
      <c r="GG43" s="165" t="n">
        <v>38</v>
      </c>
      <c r="GH43" s="165" t="s">
        <v>18</v>
      </c>
      <c r="GI43" s="165" t="s">
        <v>18</v>
      </c>
      <c r="GJ43" s="165"/>
      <c r="GK43" s="165"/>
      <c r="GL43" s="165" t="s">
        <v>18</v>
      </c>
      <c r="GM43" s="165"/>
      <c r="GN43" s="165"/>
      <c r="GO43" s="165" t="n">
        <v>20</v>
      </c>
      <c r="GP43" s="165" t="s">
        <v>18</v>
      </c>
      <c r="GQ43" s="165"/>
      <c r="GR43" s="165" t="s">
        <v>18</v>
      </c>
      <c r="GS43" s="165"/>
      <c r="GT43" s="165"/>
      <c r="GU43" s="165"/>
      <c r="GV43" s="174"/>
      <c r="GW43" s="167" t="n">
        <f aca="false">IF(FL43="","",SUM(FO43:GV43))</f>
        <v>233</v>
      </c>
      <c r="GX43" s="168" t="n">
        <f aca="false">IF(FL43="","",GW43/9)</f>
        <v>25.8888888888889</v>
      </c>
      <c r="GY43" s="169" t="n">
        <f aca="false">IF(FL43="","",IF(GW43=0,"-",RANK(GW43,$GW$15:$GW$64,0)))</f>
        <v>20</v>
      </c>
      <c r="GZ43" s="167" t="str">
        <f aca="false">IF(FO43="","",IF(FO43="-","-",IF(UPPER(FO43)="AB","+",VLOOKUP(FO43,'විෂය තොරතුරු'!$P$24:$Q$28,2))))</f>
        <v>W</v>
      </c>
      <c r="HA43" s="168" t="str">
        <f aca="false">IF(FP43="","",IF(FP43="-","-",IF(UPPER(FP43)="AB","+",VLOOKUP(FP43,'විෂය තොරතුරු'!$P$24:$Q$28,2))))</f>
        <v/>
      </c>
      <c r="HB43" s="168" t="str">
        <f aca="false">IF(FQ43="","",IF(FQ43="-","-",IF(UPPER(FQ43)="AB","+",VLOOKUP(FQ43,'විෂය තොරතුරු'!$P$24:$Q$28,2))))</f>
        <v>S</v>
      </c>
      <c r="HC43" s="168" t="str">
        <f aca="false">IF(FR43="","",IF(FR43="-","-",IF(UPPER(FR43)="AB","+",VLOOKUP(FR43,'විෂය තොරතුරු'!$P$24:$Q$28,2))))</f>
        <v>-</v>
      </c>
      <c r="HD43" s="168" t="str">
        <f aca="false">IF(FS43="","",IF(FS43="-","-",IF(UPPER(FS43)="AB","+",VLOOKUP(FS43,'විෂය තොරතුරු'!$P$24:$Q$28,2))))</f>
        <v/>
      </c>
      <c r="HE43" s="170" t="str">
        <f aca="false">IF(FT43="","",IF(FT43="-","-",IF(UPPER(FT43)="AB","+",VLOOKUP(FT43,'විෂය තොරතුරු'!$P$24:$Q$28,2))))</f>
        <v/>
      </c>
      <c r="HF43" s="171" t="str">
        <f aca="false">IF(FU43="","",IF(FU43="-","-",IF(UPPER(FU43)="AB","+",VLOOKUP(FU43,'විෂය තොරතුරු'!$P$24:$Q$28,2))))</f>
        <v>W</v>
      </c>
      <c r="HG43" s="168" t="str">
        <f aca="false">IF(FV43="","",IF(FV43="-","-",IF(UPPER(FV43)="AB","+",VLOOKUP(FV43,'විෂය තොරතුරු'!$P$24:$Q$28,2))))</f>
        <v>W</v>
      </c>
      <c r="HH43" s="168" t="str">
        <f aca="false">IF(FW43="","",IF(FW43="-","-",IF(UPPER(FW43)="AB","+",VLOOKUP(FW43,'විෂය තොරතුරු'!$P$24:$Q$28,2))))</f>
        <v>W</v>
      </c>
      <c r="HI43" s="169" t="str">
        <f aca="false">IF(FX43="","",IF(FX43="-","-",IF(UPPER(FX43)="AB","+",VLOOKUP(FX43,'විෂය තොරතුරු'!$P$24:$Q$28,2))))</f>
        <v>W</v>
      </c>
      <c r="HJ43" s="167" t="str">
        <f aca="false">IF(FY43="","",IF(FY43="-","-",IF(UPPER(FY43)="AB","+",VLOOKUP(FY43,'විෂය තොරතුරු'!$P$24:$Q$28,2))))</f>
        <v>-</v>
      </c>
      <c r="HK43" s="168" t="str">
        <f aca="false">IF(FZ43="","",IF(FZ43="-","-",IF(UPPER(FZ43)="AB","+",VLOOKUP(FZ43,'විෂය තොරතුරු'!$P$24:$Q$28,2))))</f>
        <v>-</v>
      </c>
      <c r="HL43" s="168" t="str">
        <f aca="false">IF(GA43="","",IF(GA43="-","-",IF(UPPER(GA43)="AB","+",VLOOKUP(GA43,'විෂය තොරතුරු'!$P$24:$Q$28,2))))</f>
        <v>W</v>
      </c>
      <c r="HM43" s="168" t="str">
        <f aca="false">IF(GB43="","",IF(GB43="-","-",IF(UPPER(GB43)="AB","+",VLOOKUP(GB43,'විෂය තොරතුරු'!$P$24:$Q$28,2))))</f>
        <v/>
      </c>
      <c r="HN43" s="168" t="str">
        <f aca="false">IF(GC43="","",IF(GC43="-","-",IF(UPPER(GC43)="AB","+",VLOOKUP(GC43,'විෂය තොරතුරු'!$P$24:$Q$28,2))))</f>
        <v/>
      </c>
      <c r="HO43" s="168" t="str">
        <f aca="false">IF(GD43="","",IF(GD43="-","-",IF(UPPER(GD43)="AB","+",VLOOKUP(GD43,'විෂය තොරතුරු'!$P$24:$Q$28,2))))</f>
        <v/>
      </c>
      <c r="HP43" s="168" t="str">
        <f aca="false">IF(GE43="","",IF(GE43="-","-",IF(UPPER(GE43)="AB","+",VLOOKUP(GE43,'විෂය තොරතුරු'!$P$24:$Q$28,2))))</f>
        <v/>
      </c>
      <c r="HQ43" s="170" t="str">
        <f aca="false">IF(GF43="","",IF(GF43="-","-",IF(UPPER(GF43)="AB","+",VLOOKUP(GF43,'විෂය තොරතුරු'!$P$24:$Q$28,2))))</f>
        <v/>
      </c>
      <c r="HR43" s="171" t="str">
        <f aca="false">IF(GG43="","",IF(GG43="-","-",IF(UPPER(GG43)="AB","+",VLOOKUP(GG43,'විෂය තොරතුරු'!$P$24:$Q$28,2))))</f>
        <v>S</v>
      </c>
      <c r="HS43" s="168" t="str">
        <f aca="false">IF(GH43="","",IF(GH43="-","-",IF(UPPER(GH43)="AB","+",VLOOKUP(GH43,'විෂය තොරතුරු'!$P$24:$Q$28,2))))</f>
        <v>-</v>
      </c>
      <c r="HT43" s="168" t="str">
        <f aca="false">IF(GI43="","",IF(GI43="-","-",IF(UPPER(GI43)="AB","+",VLOOKUP(GI43,'විෂය තොරතුරු'!$P$24:$Q$28,2))))</f>
        <v>-</v>
      </c>
      <c r="HU43" s="168" t="str">
        <f aca="false">IF(GJ43="","",IF(GJ43="-","-",IF(UPPER(GJ43)="AB","+",VLOOKUP(GJ43,'විෂය තොරතුරු'!$P$24:$Q$28,2))))</f>
        <v/>
      </c>
      <c r="HV43" s="168" t="str">
        <f aca="false">IF(GK43="","",IF(GK43="-","-",IF(UPPER(GK43)="AB","+",VLOOKUP(GK43,'විෂය තොරතුරු'!$P$24:$Q$28,2))))</f>
        <v/>
      </c>
      <c r="HW43" s="168" t="str">
        <f aca="false">IF(GL43="","",IF(GL43="-","-",IF(UPPER(GL43)="AB","+",VLOOKUP(GL43,'විෂය තොරතුරු'!$P$24:$Q$28,2))))</f>
        <v>-</v>
      </c>
      <c r="HX43" s="168" t="str">
        <f aca="false">IF(GM43="","",IF(GM43="-","-",IF(UPPER(GM43)="AB","+",VLOOKUP(GM43,'විෂය තොරතුරු'!$P$24:$Q$28,2))))</f>
        <v/>
      </c>
      <c r="HY43" s="169" t="str">
        <f aca="false">IF(GN43="","",IF(GN43="-","-",IF(UPPER(GN43)="AB","+",VLOOKUP(GN43,'විෂය තොරතුරු'!$P$24:$Q$28,2))))</f>
        <v/>
      </c>
      <c r="HZ43" s="171" t="str">
        <f aca="false">IF(GO43="","",IF(GO43="-","-",IF(UPPER(GO43)="AB","+",VLOOKUP(GO43,'විෂය තොරතුරු'!$P$24:$Q$28,2))))</f>
        <v>W</v>
      </c>
      <c r="IA43" s="168" t="str">
        <f aca="false">IF(GP43="","",IF(GP43="-","-",IF(UPPER(GP43)="AB","+",VLOOKUP(GP43,'විෂය තොරතුරු'!$P$24:$Q$28,2))))</f>
        <v>-</v>
      </c>
      <c r="IB43" s="168" t="str">
        <f aca="false">IF(GQ43="","",IF(GQ43="-","-",IF(UPPER(GQ43)="AB","+",VLOOKUP(GQ43,'විෂය තොරතුරු'!$P$24:$Q$28,2))))</f>
        <v/>
      </c>
      <c r="IC43" s="168" t="str">
        <f aca="false">IF(GR43="","",IF(GR43="-","-",IF(UPPER(GR43)="AB","+",VLOOKUP(GR43,'විෂය තොරතුරු'!$P$24:$Q$28,2))))</f>
        <v>-</v>
      </c>
      <c r="ID43" s="168" t="str">
        <f aca="false">IF(GS43="","",IF(GS43="-","-",IF(UPPER(GS43)="AB","+",VLOOKUP(GS43,'විෂය තොරතුරු'!$P$24:$Q$28,2))))</f>
        <v/>
      </c>
      <c r="IE43" s="168" t="str">
        <f aca="false">IF(GT43="","",IF(GT43="-","-",IF(UPPER(GT43)="AB","+",VLOOKUP(GT43,'විෂය තොරතුරු'!$P$24:$Q$28,2))))</f>
        <v/>
      </c>
      <c r="IF43" s="168" t="str">
        <f aca="false">IF(GU43="","",IF(GU43="-","-",IF(UPPER(GU43)="AB","+",VLOOKUP(GU43,'විෂය තොරතුරු'!$P$24:$Q$28,2))))</f>
        <v/>
      </c>
      <c r="IG43" s="169" t="str">
        <f aca="false">IF(GV43="","",IF(GV43="-","-",IF(UPPER(GV43)="AB","+",VLOOKUP(GV43,'විෂය තොරතුරු'!$P$24:$Q$28,2))))</f>
        <v/>
      </c>
      <c r="IH43" s="171" t="n">
        <f aca="false">IF($FL43="","",COUNTIF($GZ43:$IG43,"A"))</f>
        <v>0</v>
      </c>
      <c r="II43" s="171" t="n">
        <f aca="false">IF($FL43="","",COUNTIF($GZ43:$IG43,"B"))</f>
        <v>0</v>
      </c>
      <c r="IJ43" s="171" t="n">
        <f aca="false">IF($FL43="","",COUNTIF($GZ43:$IG43,"C"))</f>
        <v>0</v>
      </c>
      <c r="IK43" s="171" t="n">
        <f aca="false">IF($FL43="","",COUNTIF($GZ43:$IG43,"S"))</f>
        <v>2</v>
      </c>
      <c r="IL43" s="171" t="n">
        <f aca="false">IF($FL43="","",COUNTIF($GZ43:$IG43,"W"))</f>
        <v>7</v>
      </c>
      <c r="IM43" s="171" t="n">
        <f aca="false">IF(FL43="","",SUM(IH43:IK43))</f>
        <v>2</v>
      </c>
      <c r="IN43" s="169" t="n">
        <f aca="false">IF(FL43="","",SUM(IH43:IJ43))</f>
        <v>0</v>
      </c>
      <c r="IO43" s="172" t="str">
        <f aca="false">IF(FL43="","",IF(AND(IM43&gt;=6,IN43&gt;=3,OR(FO43&gt;=35,FP43&gt;=35),FV43&gt;=35),"6/3 සමත්",IF(AND(IM43&gt;=5,IN43&gt;=3,OR(FO43&gt;=35,FP43&gt;=35,FV43&gt;=35)),"5/3 සමත්",IF(AND(IM43&gt;=4,IN43&gt;=1,OR(FO43&gt;=20,FP43&gt;=20,FV43&gt;=20)),"සමත් කළ හැකි",IF(IL43=9,"W9","අසමත් ?")))))</f>
        <v>අසමත් ?</v>
      </c>
    </row>
    <row r="44" customFormat="false" ht="13.8" hidden="false" customHeight="false" outlineLevel="0" collapsed="false">
      <c r="A44" s="160" t="n">
        <v>30</v>
      </c>
      <c r="B44" s="161"/>
      <c r="C44" s="161"/>
      <c r="D44" s="162"/>
      <c r="E44" s="183"/>
      <c r="F44" s="181"/>
      <c r="G44" s="183"/>
      <c r="H44" s="180"/>
      <c r="I44" s="180"/>
      <c r="J44" s="181"/>
      <c r="K44" s="183"/>
      <c r="L44" s="180"/>
      <c r="M44" s="180"/>
      <c r="N44" s="181"/>
      <c r="O44" s="183"/>
      <c r="P44" s="180"/>
      <c r="Q44" s="180"/>
      <c r="R44" s="180"/>
      <c r="S44" s="180"/>
      <c r="T44" s="180"/>
      <c r="U44" s="180"/>
      <c r="V44" s="181"/>
      <c r="W44" s="183"/>
      <c r="X44" s="180"/>
      <c r="Y44" s="180"/>
      <c r="Z44" s="180"/>
      <c r="AA44" s="180"/>
      <c r="AB44" s="180"/>
      <c r="AC44" s="180"/>
      <c r="AD44" s="181"/>
      <c r="AE44" s="183"/>
      <c r="AF44" s="180"/>
      <c r="AG44" s="180"/>
      <c r="AH44" s="180"/>
      <c r="AI44" s="180"/>
      <c r="AJ44" s="180"/>
      <c r="AK44" s="180"/>
      <c r="AL44" s="166"/>
      <c r="AM44" s="167" t="str">
        <f aca="false">IF(B44="","",SUM(E44:AL44))</f>
        <v/>
      </c>
      <c r="AN44" s="168" t="str">
        <f aca="false">IF(B44="","",AM44/9)</f>
        <v/>
      </c>
      <c r="AO44" s="169" t="str">
        <f aca="false">IF(B44="","",IF(AM44=0,"-",RANK(AM44,$AM$15:$AM$64,0)))</f>
        <v/>
      </c>
      <c r="AP44" s="167" t="str">
        <f aca="false">IF(E44="","",IF(E44="-","-",IF(UPPER(E44)="AB","+",VLOOKUP(E44,'විෂය තොරතුරු'!$P$24:$Q$28,2))))</f>
        <v/>
      </c>
      <c r="AQ44" s="168" t="str">
        <f aca="false">IF(F44="","",IF(F44="-","-",IF(UPPER(F44)="AB","+",VLOOKUP(F44,'විෂය තොරතුරු'!$P$24:$Q$28,2))))</f>
        <v/>
      </c>
      <c r="AR44" s="168" t="str">
        <f aca="false">IF(G44="","",IF(G44="-","-",IF(UPPER(G44)="AB","+",VLOOKUP(G44,'විෂය තොරතුරු'!$P$24:$Q$28,2))))</f>
        <v/>
      </c>
      <c r="AS44" s="168" t="str">
        <f aca="false">IF(H44="","",IF(H44="-","-",IF(UPPER(H44)="AB","+",VLOOKUP(H44,'විෂය තොරතුරු'!$P$24:$Q$28,2))))</f>
        <v/>
      </c>
      <c r="AT44" s="168" t="str">
        <f aca="false">IF(I44="","",IF(I44="-","-",IF(UPPER(I44)="AB","+",VLOOKUP(I44,'විෂය තොරතුරු'!$P$24:$Q$28,2))))</f>
        <v/>
      </c>
      <c r="AU44" s="170" t="str">
        <f aca="false">IF(J44="","",IF(J44="-","-",IF(UPPER(J44)="AB","+",VLOOKUP(J44,'විෂය තොරතුරු'!$P$24:$Q$28,2))))</f>
        <v/>
      </c>
      <c r="AV44" s="171" t="str">
        <f aca="false">IF(K44="","",IF(K44="-","-",IF(UPPER(K44)="AB","+",VLOOKUP(K44,'විෂය තොරතුරු'!$P$24:$Q$28,2))))</f>
        <v/>
      </c>
      <c r="AW44" s="168" t="str">
        <f aca="false">IF(L44="","",IF(L44="-","-",IF(UPPER(L44)="AB","+",VLOOKUP(L44,'විෂය තොරතුරු'!$P$24:$Q$28,2))))</f>
        <v/>
      </c>
      <c r="AX44" s="168" t="str">
        <f aca="false">IF(M44="","",IF(M44="-","-",IF(UPPER(M44)="AB","+",VLOOKUP(M44,'විෂය තොරතුරු'!$P$24:$Q$28,2))))</f>
        <v/>
      </c>
      <c r="AY44" s="169" t="str">
        <f aca="false">IF(N44="","",IF(N44="-","-",IF(UPPER(N44)="AB","+",VLOOKUP(N44,'විෂය තොරතුරු'!$P$24:$Q$28,2))))</f>
        <v/>
      </c>
      <c r="AZ44" s="168" t="str">
        <f aca="false">IF(O44="","",IF(O44="-","-",IF(UPPER(O44)="AB","+",VLOOKUP(O44,'විෂය තොරතුරු'!$P$24:$Q$28,2))))</f>
        <v/>
      </c>
      <c r="BA44" s="168" t="str">
        <f aca="false">IF(P44="","",IF(P44="-","-",IF(UPPER(P44)="AB","+",VLOOKUP(P44,'විෂය තොරතුරු'!$P$24:$Q$28,2))))</f>
        <v/>
      </c>
      <c r="BB44" s="168" t="str">
        <f aca="false">IF(Q44="","",IF(Q44="-","-",IF(UPPER(Q44)="AB","+",VLOOKUP(Q44,'විෂය තොරතුරු'!$P$24:$Q$28,2))))</f>
        <v/>
      </c>
      <c r="BC44" s="168" t="str">
        <f aca="false">IF(R44="","",IF(R44="-","-",IF(UPPER(R44)="AB","+",VLOOKUP(R44,'විෂය තොරතුරු'!$P$24:$Q$28,2))))</f>
        <v/>
      </c>
      <c r="BD44" s="168" t="str">
        <f aca="false">IF(S44="","",IF(S44="-","-",IF(UPPER(S44)="AB","+",VLOOKUP(S44,'විෂය තොරතුරු'!$P$24:$Q$28,2))))</f>
        <v/>
      </c>
      <c r="BE44" s="168" t="str">
        <f aca="false">IF(T44="","",IF(T44="-","-",IF(UPPER(T44)="AB","+",VLOOKUP(T44,'විෂය තොරතුරු'!$P$24:$Q$28,2))))</f>
        <v/>
      </c>
      <c r="BF44" s="168" t="str">
        <f aca="false">IF(U44="","",IF(U44="-","-",IF(UPPER(U44)="AB","+",VLOOKUP(U44,'විෂය තොරතුරු'!$P$24:$Q$28,2))))</f>
        <v/>
      </c>
      <c r="BG44" s="170" t="str">
        <f aca="false">IF(V44="","",IF(V44="-","-",IF(UPPER(V44)="AB","+",VLOOKUP(V44,'විෂය තොරතුරු'!$P$24:$Q$28,2))))</f>
        <v/>
      </c>
      <c r="BH44" s="171" t="str">
        <f aca="false">IF(W44="","",IF(W44="-","-",IF(UPPER(W44)="AB","+",VLOOKUP(W44,'විෂය තොරතුරු'!$P$24:$Q$28,2))))</f>
        <v/>
      </c>
      <c r="BI44" s="168" t="str">
        <f aca="false">IF(X44="","",IF(X44="-","-",IF(UPPER(X44)="AB","+",VLOOKUP(X44,'විෂය තොරතුරු'!$P$24:$Q$28,2))))</f>
        <v/>
      </c>
      <c r="BJ44" s="168" t="str">
        <f aca="false">IF(Y44="","",IF(Y44="-","-",IF(UPPER(Y44)="AB","+",VLOOKUP(Y44,'විෂය තොරතුරු'!$P$24:$Q$28,2))))</f>
        <v/>
      </c>
      <c r="BK44" s="168" t="str">
        <f aca="false">IF(Z44="","",IF(Z44="-","-",IF(UPPER(Z44)="AB","+",VLOOKUP(Z44,'විෂය තොරතුරු'!$P$24:$Q$28,2))))</f>
        <v/>
      </c>
      <c r="BL44" s="168" t="str">
        <f aca="false">IF(AA44="","",IF(AA44="-","-",IF(UPPER(AA44)="AB","+",VLOOKUP(AA44,'විෂය තොරතුරු'!$P$24:$Q$28,2))))</f>
        <v/>
      </c>
      <c r="BM44" s="168" t="str">
        <f aca="false">IF(AB44="","",IF(AB44="-","-",IF(UPPER(AB44)="AB","+",VLOOKUP(AB44,'විෂය තොරතුරු'!$P$24:$Q$28,2))))</f>
        <v/>
      </c>
      <c r="BN44" s="168" t="str">
        <f aca="false">IF(AC44="","",IF(AC44="-","-",IF(UPPER(AC44)="AB","+",VLOOKUP(AC44,'විෂය තොරතුරු'!$P$24:$Q$28,2))))</f>
        <v/>
      </c>
      <c r="BO44" s="169" t="str">
        <f aca="false">IF(AD44="","",IF(AD44="-","-",IF(UPPER(AD44)="AB","+",VLOOKUP(AD44,'විෂය තොරතුරු'!$P$24:$Q$28,2))))</f>
        <v/>
      </c>
      <c r="BP44" s="171" t="str">
        <f aca="false">IF(AE44="","",IF(AE44="-","-",IF(UPPER(AE44)="AB","+",VLOOKUP(AE44,'විෂය තොරතුරු'!$P$24:$Q$28,2))))</f>
        <v/>
      </c>
      <c r="BQ44" s="168" t="str">
        <f aca="false">IF(AF44="","",IF(AF44="-","-",IF(UPPER(AF44)="AB","+",VLOOKUP(AF44,'විෂය තොරතුරු'!$P$24:$Q$28,2))))</f>
        <v/>
      </c>
      <c r="BR44" s="168" t="str">
        <f aca="false">IF(AG44="","",IF(AG44="-","-",IF(UPPER(AG44)="AB","+",VLOOKUP(AG44,'විෂය තොරතුරු'!$P$24:$Q$28,2))))</f>
        <v/>
      </c>
      <c r="BS44" s="168" t="str">
        <f aca="false">IF(AH44="","",IF(AH44="-","-",IF(UPPER(AH44)="AB","+",VLOOKUP(AH44,'විෂය තොරතුරු'!$P$24:$Q$28,2))))</f>
        <v/>
      </c>
      <c r="BT44" s="168" t="str">
        <f aca="false">IF(AI44="","",IF(AI44="-","-",IF(UPPER(AI44)="AB","+",VLOOKUP(AI44,'විෂය තොරතුරු'!$P$24:$Q$28,2))))</f>
        <v/>
      </c>
      <c r="BU44" s="168" t="str">
        <f aca="false">IF(AJ44="","",IF(AJ44="-","-",IF(UPPER(AJ44)="AB","+",VLOOKUP(AJ44,'විෂය තොරතුරු'!$P$24:$Q$28,2))))</f>
        <v/>
      </c>
      <c r="BV44" s="168" t="str">
        <f aca="false">IF(AK44="","",IF(AK44="-","-",IF(UPPER(AK44)="AB","+",VLOOKUP(AK44,'විෂය තොරතුරු'!$P$24:$Q$28,2))))</f>
        <v/>
      </c>
      <c r="BW44" s="169" t="str">
        <f aca="false">IF(AL44="","",IF(AL44="-","-",IF(UPPER(AL44)="AB","+",VLOOKUP(AL44,'විෂය තොරතුරු'!$P$24:$Q$28,2))))</f>
        <v/>
      </c>
      <c r="BX44" s="171" t="str">
        <f aca="false">IF($B44="","",COUNTIF($AP44:$BW44,"A"))</f>
        <v/>
      </c>
      <c r="BY44" s="168" t="str">
        <f aca="false">IF($B44="","",COUNTIF($AP44:$BW44,"B"))</f>
        <v/>
      </c>
      <c r="BZ44" s="168" t="str">
        <f aca="false">IF($B44="","",COUNTIF($AP44:$BW44,"C"))</f>
        <v/>
      </c>
      <c r="CA44" s="168" t="str">
        <f aca="false">IF($B44="","",COUNTIF($AP44:$BW44,"S"))</f>
        <v/>
      </c>
      <c r="CB44" s="169" t="str">
        <f aca="false">IF($B44="","",COUNTIF($AP44:$BW44,"W"))</f>
        <v/>
      </c>
      <c r="CC44" s="171" t="str">
        <f aca="false">IF(B44="","",SUM(BX44:CA44))</f>
        <v/>
      </c>
      <c r="CD44" s="169" t="str">
        <f aca="false">IF(B44="","",SUM(BX44:BZ44))</f>
        <v/>
      </c>
      <c r="CE44" s="172" t="str">
        <f aca="false">IF(B44="","",IF(AND(CC44&gt;=6,CD44&gt;=3,OR(E44&gt;=35,F44&gt;=35),L44&gt;=35),"6/3 සමත්",IF(AND(CC44&gt;=5,CD44&gt;=3,OR(E44&gt;=35,F44&gt;=35,L44&gt;=35)),"5/3 සමත්",IF(AND(CC44&gt;=4,CD44&gt;=1,OR(E44&gt;=20,F44&gt;=20,L44&gt;=20)),"සමත් කළ හැකි",IF(CB44=9,"W9","අසමත් ?")))))</f>
        <v/>
      </c>
      <c r="FK44" s="173" t="n">
        <v>30</v>
      </c>
      <c r="FL44" s="161" t="s">
        <v>73</v>
      </c>
      <c r="FM44" s="161"/>
      <c r="FN44" s="161" t="str">
        <f aca="false">IF(FM44="","-",(FM44/$M$95)*100)</f>
        <v>-</v>
      </c>
      <c r="FO44" s="165" t="s">
        <v>52</v>
      </c>
      <c r="FP44" s="165"/>
      <c r="FQ44" s="165" t="s">
        <v>52</v>
      </c>
      <c r="FR44" s="165" t="s">
        <v>18</v>
      </c>
      <c r="FS44" s="165"/>
      <c r="FT44" s="165"/>
      <c r="FU44" s="165" t="s">
        <v>52</v>
      </c>
      <c r="FV44" s="165" t="s">
        <v>52</v>
      </c>
      <c r="FW44" s="165" t="s">
        <v>52</v>
      </c>
      <c r="FX44" s="165" t="s">
        <v>52</v>
      </c>
      <c r="FY44" s="165" t="s">
        <v>18</v>
      </c>
      <c r="FZ44" s="165" t="s">
        <v>18</v>
      </c>
      <c r="GA44" s="165" t="s">
        <v>18</v>
      </c>
      <c r="GB44" s="165"/>
      <c r="GC44" s="165"/>
      <c r="GD44" s="165"/>
      <c r="GE44" s="165"/>
      <c r="GF44" s="165"/>
      <c r="GG44" s="165" t="s">
        <v>18</v>
      </c>
      <c r="GH44" s="165" t="s">
        <v>18</v>
      </c>
      <c r="GI44" s="165" t="s">
        <v>18</v>
      </c>
      <c r="GJ44" s="165"/>
      <c r="GK44" s="165"/>
      <c r="GL44" s="165" t="s">
        <v>18</v>
      </c>
      <c r="GM44" s="165"/>
      <c r="GN44" s="165"/>
      <c r="GO44" s="165" t="s">
        <v>18</v>
      </c>
      <c r="GP44" s="165" t="s">
        <v>18</v>
      </c>
      <c r="GQ44" s="165"/>
      <c r="GR44" s="165" t="s">
        <v>18</v>
      </c>
      <c r="GS44" s="165"/>
      <c r="GT44" s="165"/>
      <c r="GU44" s="165"/>
      <c r="GV44" s="174"/>
      <c r="GW44" s="167" t="n">
        <f aca="false">IF(FL44="","",SUM(FO44:GV44))</f>
        <v>0</v>
      </c>
      <c r="GX44" s="168" t="n">
        <f aca="false">IF(FL44="","",GW44/9)</f>
        <v>0</v>
      </c>
      <c r="GY44" s="169" t="str">
        <f aca="false">IF(FL44="","",IF(GW44=0,"-",RANK(GW44,$GW$15:$GW$64,0)))</f>
        <v>-</v>
      </c>
      <c r="GZ44" s="167" t="str">
        <f aca="false">IF(FO44="","",IF(FO44="-","-",IF(UPPER(FO44)="AB","+",VLOOKUP(FO44,'විෂය තොරතුරු'!$P$24:$Q$28,2))))</f>
        <v>+</v>
      </c>
      <c r="HA44" s="168" t="str">
        <f aca="false">IF(FP44="","",IF(FP44="-","-",IF(UPPER(FP44)="AB","+",VLOOKUP(FP44,'විෂය තොරතුරු'!$P$24:$Q$28,2))))</f>
        <v/>
      </c>
      <c r="HB44" s="168" t="str">
        <f aca="false">IF(FQ44="","",IF(FQ44="-","-",IF(UPPER(FQ44)="AB","+",VLOOKUP(FQ44,'විෂය තොරතුරු'!$P$24:$Q$28,2))))</f>
        <v>+</v>
      </c>
      <c r="HC44" s="168" t="str">
        <f aca="false">IF(FR44="","",IF(FR44="-","-",IF(UPPER(FR44)="AB","+",VLOOKUP(FR44,'විෂය තොරතුරු'!$P$24:$Q$28,2))))</f>
        <v>-</v>
      </c>
      <c r="HD44" s="168" t="str">
        <f aca="false">IF(FS44="","",IF(FS44="-","-",IF(UPPER(FS44)="AB","+",VLOOKUP(FS44,'විෂය තොරතුරු'!$P$24:$Q$28,2))))</f>
        <v/>
      </c>
      <c r="HE44" s="170" t="str">
        <f aca="false">IF(FT44="","",IF(FT44="-","-",IF(UPPER(FT44)="AB","+",VLOOKUP(FT44,'විෂය තොරතුරු'!$P$24:$Q$28,2))))</f>
        <v/>
      </c>
      <c r="HF44" s="171" t="str">
        <f aca="false">IF(FU44="","",IF(FU44="-","-",IF(UPPER(FU44)="AB","+",VLOOKUP(FU44,'විෂය තොරතුරු'!$P$24:$Q$28,2))))</f>
        <v>+</v>
      </c>
      <c r="HG44" s="168" t="str">
        <f aca="false">IF(FV44="","",IF(FV44="-","-",IF(UPPER(FV44)="AB","+",VLOOKUP(FV44,'විෂය තොරතුරු'!$P$24:$Q$28,2))))</f>
        <v>+</v>
      </c>
      <c r="HH44" s="168" t="str">
        <f aca="false">IF(FW44="","",IF(FW44="-","-",IF(UPPER(FW44)="AB","+",VLOOKUP(FW44,'විෂය තොරතුරු'!$P$24:$Q$28,2))))</f>
        <v>+</v>
      </c>
      <c r="HI44" s="169" t="str">
        <f aca="false">IF(FX44="","",IF(FX44="-","-",IF(UPPER(FX44)="AB","+",VLOOKUP(FX44,'විෂය තොරතුරු'!$P$24:$Q$28,2))))</f>
        <v>+</v>
      </c>
      <c r="HJ44" s="167" t="str">
        <f aca="false">IF(FY44="","",IF(FY44="-","-",IF(UPPER(FY44)="AB","+",VLOOKUP(FY44,'විෂය තොරතුරු'!$P$24:$Q$28,2))))</f>
        <v>-</v>
      </c>
      <c r="HK44" s="168" t="str">
        <f aca="false">IF(FZ44="","",IF(FZ44="-","-",IF(UPPER(FZ44)="AB","+",VLOOKUP(FZ44,'විෂය තොරතුරු'!$P$24:$Q$28,2))))</f>
        <v>-</v>
      </c>
      <c r="HL44" s="168" t="str">
        <f aca="false">IF(GA44="","",IF(GA44="-","-",IF(UPPER(GA44)="AB","+",VLOOKUP(GA44,'විෂය තොරතුරු'!$P$24:$Q$28,2))))</f>
        <v>-</v>
      </c>
      <c r="HM44" s="168" t="str">
        <f aca="false">IF(GB44="","",IF(GB44="-","-",IF(UPPER(GB44)="AB","+",VLOOKUP(GB44,'විෂය තොරතුරු'!$P$24:$Q$28,2))))</f>
        <v/>
      </c>
      <c r="HN44" s="168" t="str">
        <f aca="false">IF(GC44="","",IF(GC44="-","-",IF(UPPER(GC44)="AB","+",VLOOKUP(GC44,'විෂය තොරතුරු'!$P$24:$Q$28,2))))</f>
        <v/>
      </c>
      <c r="HO44" s="168" t="str">
        <f aca="false">IF(GD44="","",IF(GD44="-","-",IF(UPPER(GD44)="AB","+",VLOOKUP(GD44,'විෂය තොරතුරු'!$P$24:$Q$28,2))))</f>
        <v/>
      </c>
      <c r="HP44" s="168" t="str">
        <f aca="false">IF(GE44="","",IF(GE44="-","-",IF(UPPER(GE44)="AB","+",VLOOKUP(GE44,'විෂය තොරතුරු'!$P$24:$Q$28,2))))</f>
        <v/>
      </c>
      <c r="HQ44" s="170" t="str">
        <f aca="false">IF(GF44="","",IF(GF44="-","-",IF(UPPER(GF44)="AB","+",VLOOKUP(GF44,'විෂය තොරතුරු'!$P$24:$Q$28,2))))</f>
        <v/>
      </c>
      <c r="HR44" s="171" t="str">
        <f aca="false">IF(GG44="","",IF(GG44="-","-",IF(UPPER(GG44)="AB","+",VLOOKUP(GG44,'විෂය තොරතුරු'!$P$24:$Q$28,2))))</f>
        <v>-</v>
      </c>
      <c r="HS44" s="168" t="str">
        <f aca="false">IF(GH44="","",IF(GH44="-","-",IF(UPPER(GH44)="AB","+",VLOOKUP(GH44,'විෂය තොරතුරු'!$P$24:$Q$28,2))))</f>
        <v>-</v>
      </c>
      <c r="HT44" s="168" t="str">
        <f aca="false">IF(GI44="","",IF(GI44="-","-",IF(UPPER(GI44)="AB","+",VLOOKUP(GI44,'විෂය තොරතුරු'!$P$24:$Q$28,2))))</f>
        <v>-</v>
      </c>
      <c r="HU44" s="168" t="str">
        <f aca="false">IF(GJ44="","",IF(GJ44="-","-",IF(UPPER(GJ44)="AB","+",VLOOKUP(GJ44,'විෂය තොරතුරු'!$P$24:$Q$28,2))))</f>
        <v/>
      </c>
      <c r="HV44" s="168" t="str">
        <f aca="false">IF(GK44="","",IF(GK44="-","-",IF(UPPER(GK44)="AB","+",VLOOKUP(GK44,'විෂය තොරතුරු'!$P$24:$Q$28,2))))</f>
        <v/>
      </c>
      <c r="HW44" s="168" t="str">
        <f aca="false">IF(GL44="","",IF(GL44="-","-",IF(UPPER(GL44)="AB","+",VLOOKUP(GL44,'විෂය තොරතුරු'!$P$24:$Q$28,2))))</f>
        <v>-</v>
      </c>
      <c r="HX44" s="168" t="str">
        <f aca="false">IF(GM44="","",IF(GM44="-","-",IF(UPPER(GM44)="AB","+",VLOOKUP(GM44,'විෂය තොරතුරු'!$P$24:$Q$28,2))))</f>
        <v/>
      </c>
      <c r="HY44" s="169" t="str">
        <f aca="false">IF(GN44="","",IF(GN44="-","-",IF(UPPER(GN44)="AB","+",VLOOKUP(GN44,'විෂය තොරතුරු'!$P$24:$Q$28,2))))</f>
        <v/>
      </c>
      <c r="HZ44" s="171" t="str">
        <f aca="false">IF(GO44="","",IF(GO44="-","-",IF(UPPER(GO44)="AB","+",VLOOKUP(GO44,'විෂය තොරතුරු'!$P$24:$Q$28,2))))</f>
        <v>-</v>
      </c>
      <c r="IA44" s="168" t="str">
        <f aca="false">IF(GP44="","",IF(GP44="-","-",IF(UPPER(GP44)="AB","+",VLOOKUP(GP44,'විෂය තොරතුරු'!$P$24:$Q$28,2))))</f>
        <v>-</v>
      </c>
      <c r="IB44" s="168" t="str">
        <f aca="false">IF(GQ44="","",IF(GQ44="-","-",IF(UPPER(GQ44)="AB","+",VLOOKUP(GQ44,'විෂය තොරතුරු'!$P$24:$Q$28,2))))</f>
        <v/>
      </c>
      <c r="IC44" s="168" t="str">
        <f aca="false">IF(GR44="","",IF(GR44="-","-",IF(UPPER(GR44)="AB","+",VLOOKUP(GR44,'විෂය තොරතුරු'!$P$24:$Q$28,2))))</f>
        <v>-</v>
      </c>
      <c r="ID44" s="168" t="str">
        <f aca="false">IF(GS44="","",IF(GS44="-","-",IF(UPPER(GS44)="AB","+",VLOOKUP(GS44,'විෂය තොරතුරු'!$P$24:$Q$28,2))))</f>
        <v/>
      </c>
      <c r="IE44" s="168" t="str">
        <f aca="false">IF(GT44="","",IF(GT44="-","-",IF(UPPER(GT44)="AB","+",VLOOKUP(GT44,'විෂය තොරතුරු'!$P$24:$Q$28,2))))</f>
        <v/>
      </c>
      <c r="IF44" s="168" t="str">
        <f aca="false">IF(GU44="","",IF(GU44="-","-",IF(UPPER(GU44)="AB","+",VLOOKUP(GU44,'විෂය තොරතුරු'!$P$24:$Q$28,2))))</f>
        <v/>
      </c>
      <c r="IG44" s="169" t="str">
        <f aca="false">IF(GV44="","",IF(GV44="-","-",IF(UPPER(GV44)="AB","+",VLOOKUP(GV44,'විෂය තොරතුරු'!$P$24:$Q$28,2))))</f>
        <v/>
      </c>
      <c r="IH44" s="171" t="n">
        <f aca="false">IF($FL44="","",COUNTIF($GZ44:$IG44,"A"))</f>
        <v>0</v>
      </c>
      <c r="II44" s="171" t="n">
        <f aca="false">IF($FL44="","",COUNTIF($GZ44:$IG44,"B"))</f>
        <v>0</v>
      </c>
      <c r="IJ44" s="171" t="n">
        <f aca="false">IF($FL44="","",COUNTIF($GZ44:$IG44,"C"))</f>
        <v>0</v>
      </c>
      <c r="IK44" s="171" t="n">
        <f aca="false">IF($FL44="","",COUNTIF($GZ44:$IG44,"S"))</f>
        <v>0</v>
      </c>
      <c r="IL44" s="171" t="n">
        <f aca="false">IF($FL44="","",COUNTIF($GZ44:$IG44,"W"))</f>
        <v>0</v>
      </c>
      <c r="IM44" s="171" t="n">
        <f aca="false">IF(FL44="","",SUM(IH44:IK44))</f>
        <v>0</v>
      </c>
      <c r="IN44" s="169" t="n">
        <f aca="false">IF(FL44="","",SUM(IH44:IJ44))</f>
        <v>0</v>
      </c>
      <c r="IO44" s="172" t="str">
        <f aca="false">IF(FL44="","",IF(AND(IM44&gt;=6,IN44&gt;=3,OR(FO44&gt;=35,FP44&gt;=35),FV44&gt;=35),"6/3 සමත්",IF(AND(IM44&gt;=5,IN44&gt;=3,OR(FO44&gt;=35,FP44&gt;=35,FV44&gt;=35)),"5/3 සමත්",IF(AND(IM44&gt;=4,IN44&gt;=1,OR(FO44&gt;=20,FP44&gt;=20,FV44&gt;=20)),"සමත් කළ හැකි",IF(IL44=9,"W9","අසමත් ?")))))</f>
        <v>අසමත් ?</v>
      </c>
    </row>
    <row r="45" customFormat="false" ht="16.5" hidden="false" customHeight="true" outlineLevel="0" collapsed="false">
      <c r="A45" s="160" t="n">
        <v>31</v>
      </c>
      <c r="B45" s="187"/>
      <c r="C45" s="161"/>
      <c r="D45" s="162"/>
      <c r="E45" s="183"/>
      <c r="F45" s="181"/>
      <c r="G45" s="183"/>
      <c r="H45" s="180"/>
      <c r="I45" s="180"/>
      <c r="J45" s="181"/>
      <c r="K45" s="183"/>
      <c r="L45" s="180"/>
      <c r="M45" s="180"/>
      <c r="N45" s="181"/>
      <c r="O45" s="183"/>
      <c r="P45" s="180"/>
      <c r="Q45" s="180"/>
      <c r="R45" s="180"/>
      <c r="S45" s="180"/>
      <c r="T45" s="180"/>
      <c r="U45" s="180"/>
      <c r="V45" s="181"/>
      <c r="W45" s="183"/>
      <c r="X45" s="180"/>
      <c r="Y45" s="180"/>
      <c r="Z45" s="180"/>
      <c r="AA45" s="180"/>
      <c r="AB45" s="180"/>
      <c r="AC45" s="180"/>
      <c r="AD45" s="181"/>
      <c r="AE45" s="183"/>
      <c r="AF45" s="180"/>
      <c r="AG45" s="180"/>
      <c r="AH45" s="180"/>
      <c r="AI45" s="180"/>
      <c r="AJ45" s="180"/>
      <c r="AK45" s="180"/>
      <c r="AL45" s="166"/>
      <c r="AM45" s="167" t="str">
        <f aca="false">IF(B45="","",SUM(E45:AL45))</f>
        <v/>
      </c>
      <c r="AN45" s="168" t="str">
        <f aca="false">IF(B45="","",AM45/9)</f>
        <v/>
      </c>
      <c r="AO45" s="169" t="str">
        <f aca="false">IF(B45="","",IF(AM45=0,"-",RANK(AM45,$AM$15:$AM$64,0)))</f>
        <v/>
      </c>
      <c r="AP45" s="167" t="str">
        <f aca="false">IF(E45="","",IF(E45="-","-",IF(UPPER(E45)="AB","+",VLOOKUP(E45,'විෂය තොරතුරු'!$P$24:$Q$28,2))))</f>
        <v/>
      </c>
      <c r="AQ45" s="168" t="str">
        <f aca="false">IF(F45="","",IF(F45="-","-",IF(UPPER(F45)="AB","+",VLOOKUP(F45,'විෂය තොරතුරු'!$P$24:$Q$28,2))))</f>
        <v/>
      </c>
      <c r="AR45" s="168" t="str">
        <f aca="false">IF(G45="","",IF(G45="-","-",IF(UPPER(G45)="AB","+",VLOOKUP(G45,'විෂය තොරතුරු'!$P$24:$Q$28,2))))</f>
        <v/>
      </c>
      <c r="AS45" s="168" t="str">
        <f aca="false">IF(H45="","",IF(H45="-","-",IF(UPPER(H45)="AB","+",VLOOKUP(H45,'විෂය තොරතුරු'!$P$24:$Q$28,2))))</f>
        <v/>
      </c>
      <c r="AT45" s="168" t="str">
        <f aca="false">IF(I45="","",IF(I45="-","-",IF(UPPER(I45)="AB","+",VLOOKUP(I45,'විෂය තොරතුරු'!$P$24:$Q$28,2))))</f>
        <v/>
      </c>
      <c r="AU45" s="170" t="str">
        <f aca="false">IF(J45="","",IF(J45="-","-",IF(UPPER(J45)="AB","+",VLOOKUP(J45,'විෂය තොරතුරු'!$P$24:$Q$28,2))))</f>
        <v/>
      </c>
      <c r="AV45" s="171" t="str">
        <f aca="false">IF(K45="","",IF(K45="-","-",IF(UPPER(K45)="AB","+",VLOOKUP(K45,'විෂය තොරතුරු'!$P$24:$Q$28,2))))</f>
        <v/>
      </c>
      <c r="AW45" s="168" t="str">
        <f aca="false">IF(L45="","",IF(L45="-","-",IF(UPPER(L45)="AB","+",VLOOKUP(L45,'විෂය තොරතුරු'!$P$24:$Q$28,2))))</f>
        <v/>
      </c>
      <c r="AX45" s="168" t="str">
        <f aca="false">IF(M45="","",IF(M45="-","-",IF(UPPER(M45)="AB","+",VLOOKUP(M45,'විෂය තොරතුරු'!$P$24:$Q$28,2))))</f>
        <v/>
      </c>
      <c r="AY45" s="169" t="str">
        <f aca="false">IF(N45="","",IF(N45="-","-",IF(UPPER(N45)="AB","+",VLOOKUP(N45,'විෂය තොරතුරු'!$P$24:$Q$28,2))))</f>
        <v/>
      </c>
      <c r="AZ45" s="168" t="str">
        <f aca="false">IF(O45="","",IF(O45="-","-",IF(UPPER(O45)="AB","+",VLOOKUP(O45,'විෂය තොරතුරු'!$P$24:$Q$28,2))))</f>
        <v/>
      </c>
      <c r="BA45" s="168" t="str">
        <f aca="false">IF(P45="","",IF(P45="-","-",IF(UPPER(P45)="AB","+",VLOOKUP(P45,'විෂය තොරතුරු'!$P$24:$Q$28,2))))</f>
        <v/>
      </c>
      <c r="BB45" s="168" t="str">
        <f aca="false">IF(Q45="","",IF(Q45="-","-",IF(UPPER(Q45)="AB","+",VLOOKUP(Q45,'විෂය තොරතුරු'!$P$24:$Q$28,2))))</f>
        <v/>
      </c>
      <c r="BC45" s="168" t="str">
        <f aca="false">IF(R45="","",IF(R45="-","-",IF(UPPER(R45)="AB","+",VLOOKUP(R45,'විෂය තොරතුරු'!$P$24:$Q$28,2))))</f>
        <v/>
      </c>
      <c r="BD45" s="168" t="str">
        <f aca="false">IF(S45="","",IF(S45="-","-",IF(UPPER(S45)="AB","+",VLOOKUP(S45,'විෂය තොරතුරු'!$P$24:$Q$28,2))))</f>
        <v/>
      </c>
      <c r="BE45" s="168" t="str">
        <f aca="false">IF(T45="","",IF(T45="-","-",IF(UPPER(T45)="AB","+",VLOOKUP(T45,'විෂය තොරතුරු'!$P$24:$Q$28,2))))</f>
        <v/>
      </c>
      <c r="BF45" s="168" t="str">
        <f aca="false">IF(U45="","",IF(U45="-","-",IF(UPPER(U45)="AB","+",VLOOKUP(U45,'විෂය තොරතුරු'!$P$24:$Q$28,2))))</f>
        <v/>
      </c>
      <c r="BG45" s="170" t="str">
        <f aca="false">IF(V45="","",IF(V45="-","-",IF(UPPER(V45)="AB","+",VLOOKUP(V45,'විෂය තොරතුරු'!$P$24:$Q$28,2))))</f>
        <v/>
      </c>
      <c r="BH45" s="171" t="str">
        <f aca="false">IF(W45="","",IF(W45="-","-",IF(UPPER(W45)="AB","+",VLOOKUP(W45,'විෂය තොරතුරු'!$P$24:$Q$28,2))))</f>
        <v/>
      </c>
      <c r="BI45" s="168" t="str">
        <f aca="false">IF(X45="","",IF(X45="-","-",IF(UPPER(X45)="AB","+",VLOOKUP(X45,'විෂය තොරතුරු'!$P$24:$Q$28,2))))</f>
        <v/>
      </c>
      <c r="BJ45" s="168" t="str">
        <f aca="false">IF(Y45="","",IF(Y45="-","-",IF(UPPER(Y45)="AB","+",VLOOKUP(Y45,'විෂය තොරතුරු'!$P$24:$Q$28,2))))</f>
        <v/>
      </c>
      <c r="BK45" s="168" t="str">
        <f aca="false">IF(Z45="","",IF(Z45="-","-",IF(UPPER(Z45)="AB","+",VLOOKUP(Z45,'විෂය තොරතුරු'!$P$24:$Q$28,2))))</f>
        <v/>
      </c>
      <c r="BL45" s="168" t="str">
        <f aca="false">IF(AA45="","",IF(AA45="-","-",IF(UPPER(AA45)="AB","+",VLOOKUP(AA45,'විෂය තොරතුරු'!$P$24:$Q$28,2))))</f>
        <v/>
      </c>
      <c r="BM45" s="168" t="str">
        <f aca="false">IF(AB45="","",IF(AB45="-","-",IF(UPPER(AB45)="AB","+",VLOOKUP(AB45,'විෂය තොරතුරු'!$P$24:$Q$28,2))))</f>
        <v/>
      </c>
      <c r="BN45" s="168" t="str">
        <f aca="false">IF(AC45="","",IF(AC45="-","-",IF(UPPER(AC45)="AB","+",VLOOKUP(AC45,'විෂය තොරතුරු'!$P$24:$Q$28,2))))</f>
        <v/>
      </c>
      <c r="BO45" s="169" t="str">
        <f aca="false">IF(AD45="","",IF(AD45="-","-",IF(UPPER(AD45)="AB","+",VLOOKUP(AD45,'විෂය තොරතුරු'!$P$24:$Q$28,2))))</f>
        <v/>
      </c>
      <c r="BP45" s="171" t="str">
        <f aca="false">IF(AE45="","",IF(AE45="-","-",IF(UPPER(AE45)="AB","+",VLOOKUP(AE45,'විෂය තොරතුරු'!$P$24:$Q$28,2))))</f>
        <v/>
      </c>
      <c r="BQ45" s="168" t="str">
        <f aca="false">IF(AF45="","",IF(AF45="-","-",IF(UPPER(AF45)="AB","+",VLOOKUP(AF45,'විෂය තොරතුරු'!$P$24:$Q$28,2))))</f>
        <v/>
      </c>
      <c r="BR45" s="168" t="str">
        <f aca="false">IF(AG45="","",IF(AG45="-","-",IF(UPPER(AG45)="AB","+",VLOOKUP(AG45,'විෂය තොරතුරු'!$P$24:$Q$28,2))))</f>
        <v/>
      </c>
      <c r="BS45" s="168" t="str">
        <f aca="false">IF(AH45="","",IF(AH45="-","-",IF(UPPER(AH45)="AB","+",VLOOKUP(AH45,'විෂය තොරතුරු'!$P$24:$Q$28,2))))</f>
        <v/>
      </c>
      <c r="BT45" s="168" t="str">
        <f aca="false">IF(AI45="","",IF(AI45="-","-",IF(UPPER(AI45)="AB","+",VLOOKUP(AI45,'විෂය තොරතුරු'!$P$24:$Q$28,2))))</f>
        <v/>
      </c>
      <c r="BU45" s="168" t="str">
        <f aca="false">IF(AJ45="","",IF(AJ45="-","-",IF(UPPER(AJ45)="AB","+",VLOOKUP(AJ45,'විෂය තොරතුරු'!$P$24:$Q$28,2))))</f>
        <v/>
      </c>
      <c r="BV45" s="168" t="str">
        <f aca="false">IF(AK45="","",IF(AK45="-","-",IF(UPPER(AK45)="AB","+",VLOOKUP(AK45,'විෂය තොරතුරු'!$P$24:$Q$28,2))))</f>
        <v/>
      </c>
      <c r="BW45" s="169" t="str">
        <f aca="false">IF(AL45="","",IF(AL45="-","-",IF(UPPER(AL45)="AB","+",VLOOKUP(AL45,'විෂය තොරතුරු'!$P$24:$Q$28,2))))</f>
        <v/>
      </c>
      <c r="BX45" s="171" t="str">
        <f aca="false">IF($B45="","",COUNTIF($AP45:$BW45,"A"))</f>
        <v/>
      </c>
      <c r="BY45" s="168" t="str">
        <f aca="false">IF($B45="","",COUNTIF($AP45:$BW45,"B"))</f>
        <v/>
      </c>
      <c r="BZ45" s="168" t="str">
        <f aca="false">IF($B45="","",COUNTIF($AP45:$BW45,"C"))</f>
        <v/>
      </c>
      <c r="CA45" s="168" t="str">
        <f aca="false">IF($B45="","",COUNTIF($AP45:$BW45,"S"))</f>
        <v/>
      </c>
      <c r="CB45" s="169" t="str">
        <f aca="false">IF($B45="","",COUNTIF($AP45:$BW45,"W"))</f>
        <v/>
      </c>
      <c r="CC45" s="171" t="str">
        <f aca="false">IF(B45="","",SUM(BX45:CA45))</f>
        <v/>
      </c>
      <c r="CD45" s="169" t="str">
        <f aca="false">IF(B45="","",SUM(BX45:BZ45))</f>
        <v/>
      </c>
      <c r="CE45" s="172" t="str">
        <f aca="false">IF(B45="","",IF(AND(CC45&gt;=6,CD45&gt;=3,OR(E45&gt;=35,F45&gt;=35),L45&gt;=35),"6/3 සමත්",IF(AND(CC45&gt;=5,CD45&gt;=3,OR(E45&gt;=35,F45&gt;=35,L45&gt;=35)),"5/3 සමත්",IF(AND(CC45&gt;=4,CD45&gt;=1,OR(E45&gt;=20,F45&gt;=20,L45&gt;=20)),"සමත් කළ හැකි",IF(CB45=9,"W9","අසමත් ?")))))</f>
        <v/>
      </c>
      <c r="FK45" s="173" t="n">
        <v>31</v>
      </c>
      <c r="FL45" s="187" t="s">
        <v>74</v>
      </c>
      <c r="FM45" s="161"/>
      <c r="FN45" s="161" t="str">
        <f aca="false">IF(FM45="","-",(FM45/$M$95)*100)</f>
        <v>-</v>
      </c>
      <c r="FO45" s="165" t="n">
        <v>21</v>
      </c>
      <c r="FP45" s="165"/>
      <c r="FQ45" s="165" t="n">
        <v>48</v>
      </c>
      <c r="FR45" s="165" t="s">
        <v>18</v>
      </c>
      <c r="FS45" s="165"/>
      <c r="FT45" s="165"/>
      <c r="FU45" s="165" t="n">
        <v>3</v>
      </c>
      <c r="FV45" s="165" t="n">
        <v>15</v>
      </c>
      <c r="FW45" s="165" t="n">
        <v>19</v>
      </c>
      <c r="FX45" s="165" t="s">
        <v>18</v>
      </c>
      <c r="FY45" s="165" t="s">
        <v>18</v>
      </c>
      <c r="FZ45" s="165" t="s">
        <v>18</v>
      </c>
      <c r="GA45" s="165" t="n">
        <v>8</v>
      </c>
      <c r="GB45" s="165"/>
      <c r="GC45" s="165"/>
      <c r="GD45" s="165"/>
      <c r="GE45" s="165"/>
      <c r="GF45" s="165"/>
      <c r="GG45" s="165" t="n">
        <v>41</v>
      </c>
      <c r="GH45" s="165" t="s">
        <v>18</v>
      </c>
      <c r="GI45" s="165" t="s">
        <v>18</v>
      </c>
      <c r="GJ45" s="165"/>
      <c r="GK45" s="165"/>
      <c r="GL45" s="165" t="n">
        <v>39</v>
      </c>
      <c r="GM45" s="165"/>
      <c r="GN45" s="165"/>
      <c r="GO45" s="165" t="s">
        <v>18</v>
      </c>
      <c r="GP45" s="165" t="s">
        <v>18</v>
      </c>
      <c r="GQ45" s="165"/>
      <c r="GR45" s="165" t="s">
        <v>18</v>
      </c>
      <c r="GS45" s="165"/>
      <c r="GT45" s="165"/>
      <c r="GU45" s="165"/>
      <c r="GV45" s="174"/>
      <c r="GW45" s="167" t="n">
        <f aca="false">IF(FL45="","",SUM(FO45:GV45))</f>
        <v>194</v>
      </c>
      <c r="GX45" s="168" t="n">
        <f aca="false">IF(FL45="","",GW45/9)</f>
        <v>21.5555555555556</v>
      </c>
      <c r="GY45" s="169" t="n">
        <f aca="false">IF(FL45="","",IF(GW45=0,"-",RANK(GW45,$GW$15:$GW$64,0)))</f>
        <v>30</v>
      </c>
      <c r="GZ45" s="167" t="str">
        <f aca="false">IF(FO45="","",IF(FO45="-","-",IF(UPPER(FO45)="AB","+",VLOOKUP(FO45,'විෂය තොරතුරු'!$P$24:$Q$28,2))))</f>
        <v>W</v>
      </c>
      <c r="HA45" s="168" t="str">
        <f aca="false">IF(FP45="","",IF(FP45="-","-",IF(UPPER(FP45)="AB","+",VLOOKUP(FP45,'විෂය තොරතුරු'!$P$24:$Q$28,2))))</f>
        <v/>
      </c>
      <c r="HB45" s="168" t="str">
        <f aca="false">IF(FQ45="","",IF(FQ45="-","-",IF(UPPER(FQ45)="AB","+",VLOOKUP(FQ45,'විෂය තොරතුරු'!$P$24:$Q$28,2))))</f>
        <v>S</v>
      </c>
      <c r="HC45" s="168" t="str">
        <f aca="false">IF(FR45="","",IF(FR45="-","-",IF(UPPER(FR45)="AB","+",VLOOKUP(FR45,'විෂය තොරතුරු'!$P$24:$Q$28,2))))</f>
        <v>-</v>
      </c>
      <c r="HD45" s="168" t="str">
        <f aca="false">IF(FS45="","",IF(FS45="-","-",IF(UPPER(FS45)="AB","+",VLOOKUP(FS45,'විෂය තොරතුරු'!$P$24:$Q$28,2))))</f>
        <v/>
      </c>
      <c r="HE45" s="170" t="str">
        <f aca="false">IF(FT45="","",IF(FT45="-","-",IF(UPPER(FT45)="AB","+",VLOOKUP(FT45,'විෂය තොරතුරු'!$P$24:$Q$28,2))))</f>
        <v/>
      </c>
      <c r="HF45" s="171" t="str">
        <f aca="false">IF(FU45="","",IF(FU45="-","-",IF(UPPER(FU45)="AB","+",VLOOKUP(FU45,'විෂය තොරතුරු'!$P$24:$Q$28,2))))</f>
        <v>W</v>
      </c>
      <c r="HG45" s="168" t="str">
        <f aca="false">IF(FV45="","",IF(FV45="-","-",IF(UPPER(FV45)="AB","+",VLOOKUP(FV45,'විෂය තොරතුරු'!$P$24:$Q$28,2))))</f>
        <v>W</v>
      </c>
      <c r="HH45" s="168" t="str">
        <f aca="false">IF(FW45="","",IF(FW45="-","-",IF(UPPER(FW45)="AB","+",VLOOKUP(FW45,'විෂය තොරතුරු'!$P$24:$Q$28,2))))</f>
        <v>W</v>
      </c>
      <c r="HI45" s="169" t="str">
        <f aca="false">IF(FX45="","",IF(FX45="-","-",IF(UPPER(FX45)="AB","+",VLOOKUP(FX45,'විෂය තොරතුරු'!$P$24:$Q$28,2))))</f>
        <v>-</v>
      </c>
      <c r="HJ45" s="167" t="str">
        <f aca="false">IF(FY45="","",IF(FY45="-","-",IF(UPPER(FY45)="AB","+",VLOOKUP(FY45,'විෂය තොරතුරු'!$P$24:$Q$28,2))))</f>
        <v>-</v>
      </c>
      <c r="HK45" s="168" t="str">
        <f aca="false">IF(FZ45="","",IF(FZ45="-","-",IF(UPPER(FZ45)="AB","+",VLOOKUP(FZ45,'විෂය තොරතුරු'!$P$24:$Q$28,2))))</f>
        <v>-</v>
      </c>
      <c r="HL45" s="168" t="str">
        <f aca="false">IF(GA45="","",IF(GA45="-","-",IF(UPPER(GA45)="AB","+",VLOOKUP(GA45,'විෂය තොරතුරු'!$P$24:$Q$28,2))))</f>
        <v>W</v>
      </c>
      <c r="HM45" s="168" t="str">
        <f aca="false">IF(GB45="","",IF(GB45="-","-",IF(UPPER(GB45)="AB","+",VLOOKUP(GB45,'විෂය තොරතුරු'!$P$24:$Q$28,2))))</f>
        <v/>
      </c>
      <c r="HN45" s="168" t="str">
        <f aca="false">IF(GC45="","",IF(GC45="-","-",IF(UPPER(GC45)="AB","+",VLOOKUP(GC45,'විෂය තොරතුරු'!$P$24:$Q$28,2))))</f>
        <v/>
      </c>
      <c r="HO45" s="168" t="str">
        <f aca="false">IF(GD45="","",IF(GD45="-","-",IF(UPPER(GD45)="AB","+",VLOOKUP(GD45,'විෂය තොරතුරු'!$P$24:$Q$28,2))))</f>
        <v/>
      </c>
      <c r="HP45" s="168" t="str">
        <f aca="false">IF(GE45="","",IF(GE45="-","-",IF(UPPER(GE45)="AB","+",VLOOKUP(GE45,'විෂය තොරතුරු'!$P$24:$Q$28,2))))</f>
        <v/>
      </c>
      <c r="HQ45" s="170" t="str">
        <f aca="false">IF(GF45="","",IF(GF45="-","-",IF(UPPER(GF45)="AB","+",VLOOKUP(GF45,'විෂය තොරතුරු'!$P$24:$Q$28,2))))</f>
        <v/>
      </c>
      <c r="HR45" s="171" t="str">
        <f aca="false">IF(GG45="","",IF(GG45="-","-",IF(UPPER(GG45)="AB","+",VLOOKUP(GG45,'විෂය තොරතුරු'!$P$24:$Q$28,2))))</f>
        <v>S</v>
      </c>
      <c r="HS45" s="168" t="str">
        <f aca="false">IF(GH45="","",IF(GH45="-","-",IF(UPPER(GH45)="AB","+",VLOOKUP(GH45,'විෂය තොරතුරු'!$P$24:$Q$28,2))))</f>
        <v>-</v>
      </c>
      <c r="HT45" s="168" t="str">
        <f aca="false">IF(GI45="","",IF(GI45="-","-",IF(UPPER(GI45)="AB","+",VLOOKUP(GI45,'විෂය තොරතුරු'!$P$24:$Q$28,2))))</f>
        <v>-</v>
      </c>
      <c r="HU45" s="168" t="str">
        <f aca="false">IF(GJ45="","",IF(GJ45="-","-",IF(UPPER(GJ45)="AB","+",VLOOKUP(GJ45,'විෂය තොරතුරු'!$P$24:$Q$28,2))))</f>
        <v/>
      </c>
      <c r="HV45" s="168" t="str">
        <f aca="false">IF(GK45="","",IF(GK45="-","-",IF(UPPER(GK45)="AB","+",VLOOKUP(GK45,'විෂය තොරතුරු'!$P$24:$Q$28,2))))</f>
        <v/>
      </c>
      <c r="HW45" s="168" t="str">
        <f aca="false">IF(GL45="","",IF(GL45="-","-",IF(UPPER(GL45)="AB","+",VLOOKUP(GL45,'විෂය තොරතුරු'!$P$24:$Q$28,2))))</f>
        <v>S</v>
      </c>
      <c r="HX45" s="168" t="str">
        <f aca="false">IF(GM45="","",IF(GM45="-","-",IF(UPPER(GM45)="AB","+",VLOOKUP(GM45,'විෂය තොරතුරු'!$P$24:$Q$28,2))))</f>
        <v/>
      </c>
      <c r="HY45" s="169" t="str">
        <f aca="false">IF(GN45="","",IF(GN45="-","-",IF(UPPER(GN45)="AB","+",VLOOKUP(GN45,'විෂය තොරතුරු'!$P$24:$Q$28,2))))</f>
        <v/>
      </c>
      <c r="HZ45" s="171" t="str">
        <f aca="false">IF(GO45="","",IF(GO45="-","-",IF(UPPER(GO45)="AB","+",VLOOKUP(GO45,'විෂය තොරතුරු'!$P$24:$Q$28,2))))</f>
        <v>-</v>
      </c>
      <c r="IA45" s="168" t="str">
        <f aca="false">IF(GP45="","",IF(GP45="-","-",IF(UPPER(GP45)="AB","+",VLOOKUP(GP45,'විෂය තොරතුරු'!$P$24:$Q$28,2))))</f>
        <v>-</v>
      </c>
      <c r="IB45" s="168" t="str">
        <f aca="false">IF(GQ45="","",IF(GQ45="-","-",IF(UPPER(GQ45)="AB","+",VLOOKUP(GQ45,'විෂය තොරතුරු'!$P$24:$Q$28,2))))</f>
        <v/>
      </c>
      <c r="IC45" s="168" t="str">
        <f aca="false">IF(GR45="","",IF(GR45="-","-",IF(UPPER(GR45)="AB","+",VLOOKUP(GR45,'විෂය තොරතුරු'!$P$24:$Q$28,2))))</f>
        <v>-</v>
      </c>
      <c r="ID45" s="168" t="str">
        <f aca="false">IF(GS45="","",IF(GS45="-","-",IF(UPPER(GS45)="AB","+",VLOOKUP(GS45,'විෂය තොරතුරු'!$P$24:$Q$28,2))))</f>
        <v/>
      </c>
      <c r="IE45" s="168" t="str">
        <f aca="false">IF(GT45="","",IF(GT45="-","-",IF(UPPER(GT45)="AB","+",VLOOKUP(GT45,'විෂය තොරතුරු'!$P$24:$Q$28,2))))</f>
        <v/>
      </c>
      <c r="IF45" s="168" t="str">
        <f aca="false">IF(GU45="","",IF(GU45="-","-",IF(UPPER(GU45)="AB","+",VLOOKUP(GU45,'විෂය තොරතුරු'!$P$24:$Q$28,2))))</f>
        <v/>
      </c>
      <c r="IG45" s="169" t="str">
        <f aca="false">IF(GV45="","",IF(GV45="-","-",IF(UPPER(GV45)="AB","+",VLOOKUP(GV45,'විෂය තොරතුරු'!$P$24:$Q$28,2))))</f>
        <v/>
      </c>
      <c r="IH45" s="171" t="n">
        <f aca="false">IF($FL45="","",COUNTIF($GZ45:$IG45,"A"))</f>
        <v>0</v>
      </c>
      <c r="II45" s="171" t="n">
        <f aca="false">IF($FL45="","",COUNTIF($GZ45:$IG45,"B"))</f>
        <v>0</v>
      </c>
      <c r="IJ45" s="171" t="n">
        <f aca="false">IF($FL45="","",COUNTIF($GZ45:$IG45,"C"))</f>
        <v>0</v>
      </c>
      <c r="IK45" s="171" t="n">
        <f aca="false">IF($FL45="","",COUNTIF($GZ45:$IG45,"S"))</f>
        <v>3</v>
      </c>
      <c r="IL45" s="171" t="n">
        <f aca="false">IF($FL45="","",COUNTIF($GZ45:$IG45,"W"))</f>
        <v>5</v>
      </c>
      <c r="IM45" s="171" t="n">
        <f aca="false">IF(FL45="","",SUM(IH45:IK45))</f>
        <v>3</v>
      </c>
      <c r="IN45" s="169" t="n">
        <f aca="false">IF(FL45="","",SUM(IH45:IJ45))</f>
        <v>0</v>
      </c>
      <c r="IO45" s="172" t="str">
        <f aca="false">IF(FL45="","",IF(AND(IM45&gt;=6,IN45&gt;=3,OR(FO45&gt;=35,FP45&gt;=35),FV45&gt;=35),"6/3 සමත්",IF(AND(IM45&gt;=5,IN45&gt;=3,OR(FO45&gt;=35,FP45&gt;=35,FV45&gt;=35)),"5/3 සමත්",IF(AND(IM45&gt;=4,IN45&gt;=1,OR(FO45&gt;=20,FP45&gt;=20,FV45&gt;=20)),"සමත් කළ හැකි",IF(IL45=9,"W9","අසමත් ?")))))</f>
        <v>අසමත් ?</v>
      </c>
    </row>
    <row r="46" customFormat="false" ht="13.8" hidden="false" customHeight="false" outlineLevel="0" collapsed="false">
      <c r="A46" s="160" t="n">
        <v>32</v>
      </c>
      <c r="B46" s="161"/>
      <c r="C46" s="161"/>
      <c r="D46" s="162"/>
      <c r="E46" s="183"/>
      <c r="F46" s="181"/>
      <c r="G46" s="183"/>
      <c r="H46" s="180"/>
      <c r="I46" s="180"/>
      <c r="J46" s="181"/>
      <c r="K46" s="183"/>
      <c r="L46" s="180"/>
      <c r="M46" s="180"/>
      <c r="N46" s="181"/>
      <c r="O46" s="183"/>
      <c r="P46" s="180"/>
      <c r="Q46" s="180"/>
      <c r="R46" s="180"/>
      <c r="S46" s="180"/>
      <c r="T46" s="180"/>
      <c r="U46" s="180"/>
      <c r="V46" s="181"/>
      <c r="W46" s="183"/>
      <c r="X46" s="180"/>
      <c r="Y46" s="180"/>
      <c r="Z46" s="180"/>
      <c r="AA46" s="180"/>
      <c r="AB46" s="180"/>
      <c r="AC46" s="180"/>
      <c r="AD46" s="181"/>
      <c r="AE46" s="183"/>
      <c r="AF46" s="180"/>
      <c r="AG46" s="180"/>
      <c r="AH46" s="180"/>
      <c r="AI46" s="180"/>
      <c r="AJ46" s="180"/>
      <c r="AK46" s="180"/>
      <c r="AL46" s="166"/>
      <c r="AM46" s="167" t="str">
        <f aca="false">IF(B46="","",SUM(E46:AL46))</f>
        <v/>
      </c>
      <c r="AN46" s="168" t="str">
        <f aca="false">IF(B46="","",AM46/9)</f>
        <v/>
      </c>
      <c r="AO46" s="169" t="str">
        <f aca="false">IF(B46="","",IF(AM46=0,"-",RANK(AM46,$AM$15:$AM$64,0)))</f>
        <v/>
      </c>
      <c r="AP46" s="167" t="str">
        <f aca="false">IF(E46="","",IF(E46="-","-",IF(UPPER(E46)="AB","+",VLOOKUP(E46,'විෂය තොරතුරු'!$P$24:$Q$28,2))))</f>
        <v/>
      </c>
      <c r="AQ46" s="168" t="str">
        <f aca="false">IF(F46="","",IF(F46="-","-",IF(UPPER(F46)="AB","+",VLOOKUP(F46,'විෂය තොරතුරු'!$P$24:$Q$28,2))))</f>
        <v/>
      </c>
      <c r="AR46" s="168" t="str">
        <f aca="false">IF(G46="","",IF(G46="-","-",IF(UPPER(G46)="AB","+",VLOOKUP(G46,'විෂය තොරතුරු'!$P$24:$Q$28,2))))</f>
        <v/>
      </c>
      <c r="AS46" s="168" t="str">
        <f aca="false">IF(H46="","",IF(H46="-","-",IF(UPPER(H46)="AB","+",VLOOKUP(H46,'විෂය තොරතුරු'!$P$24:$Q$28,2))))</f>
        <v/>
      </c>
      <c r="AT46" s="168" t="str">
        <f aca="false">IF(I46="","",IF(I46="-","-",IF(UPPER(I46)="AB","+",VLOOKUP(I46,'විෂය තොරතුරු'!$P$24:$Q$28,2))))</f>
        <v/>
      </c>
      <c r="AU46" s="170" t="str">
        <f aca="false">IF(J46="","",IF(J46="-","-",IF(UPPER(J46)="AB","+",VLOOKUP(J46,'විෂය තොරතුරු'!$P$24:$Q$28,2))))</f>
        <v/>
      </c>
      <c r="AV46" s="171" t="str">
        <f aca="false">IF(K46="","",IF(K46="-","-",IF(UPPER(K46)="AB","+",VLOOKUP(K46,'විෂය තොරතුරු'!$P$24:$Q$28,2))))</f>
        <v/>
      </c>
      <c r="AW46" s="168" t="str">
        <f aca="false">IF(L46="","",IF(L46="-","-",IF(UPPER(L46)="AB","+",VLOOKUP(L46,'විෂය තොරතුරු'!$P$24:$Q$28,2))))</f>
        <v/>
      </c>
      <c r="AX46" s="168" t="str">
        <f aca="false">IF(M46="","",IF(M46="-","-",IF(UPPER(M46)="AB","+",VLOOKUP(M46,'විෂය තොරතුරු'!$P$24:$Q$28,2))))</f>
        <v/>
      </c>
      <c r="AY46" s="169" t="str">
        <f aca="false">IF(N46="","",IF(N46="-","-",IF(UPPER(N46)="AB","+",VLOOKUP(N46,'විෂය තොරතුරු'!$P$24:$Q$28,2))))</f>
        <v/>
      </c>
      <c r="AZ46" s="168" t="str">
        <f aca="false">IF(O46="","",IF(O46="-","-",IF(UPPER(O46)="AB","+",VLOOKUP(O46,'විෂය තොරතුරු'!$P$24:$Q$28,2))))</f>
        <v/>
      </c>
      <c r="BA46" s="168" t="str">
        <f aca="false">IF(P46="","",IF(P46="-","-",IF(UPPER(P46)="AB","+",VLOOKUP(P46,'විෂය තොරතුරු'!$P$24:$Q$28,2))))</f>
        <v/>
      </c>
      <c r="BB46" s="168" t="str">
        <f aca="false">IF(Q46="","",IF(Q46="-","-",IF(UPPER(Q46)="AB","+",VLOOKUP(Q46,'විෂය තොරතුරු'!$P$24:$Q$28,2))))</f>
        <v/>
      </c>
      <c r="BC46" s="168" t="str">
        <f aca="false">IF(R46="","",IF(R46="-","-",IF(UPPER(R46)="AB","+",VLOOKUP(R46,'විෂය තොරතුරු'!$P$24:$Q$28,2))))</f>
        <v/>
      </c>
      <c r="BD46" s="168" t="str">
        <f aca="false">IF(S46="","",IF(S46="-","-",IF(UPPER(S46)="AB","+",VLOOKUP(S46,'විෂය තොරතුරු'!$P$24:$Q$28,2))))</f>
        <v/>
      </c>
      <c r="BE46" s="168" t="str">
        <f aca="false">IF(T46="","",IF(T46="-","-",IF(UPPER(T46)="AB","+",VLOOKUP(T46,'විෂය තොරතුරු'!$P$24:$Q$28,2))))</f>
        <v/>
      </c>
      <c r="BF46" s="168" t="str">
        <f aca="false">IF(U46="","",IF(U46="-","-",IF(UPPER(U46)="AB","+",VLOOKUP(U46,'විෂය තොරතුරු'!$P$24:$Q$28,2))))</f>
        <v/>
      </c>
      <c r="BG46" s="170" t="str">
        <f aca="false">IF(V46="","",IF(V46="-","-",IF(UPPER(V46)="AB","+",VLOOKUP(V46,'විෂය තොරතුරු'!$P$24:$Q$28,2))))</f>
        <v/>
      </c>
      <c r="BH46" s="171" t="str">
        <f aca="false">IF(W46="","",IF(W46="-","-",IF(UPPER(W46)="AB","+",VLOOKUP(W46,'විෂය තොරතුරු'!$P$24:$Q$28,2))))</f>
        <v/>
      </c>
      <c r="BI46" s="168" t="str">
        <f aca="false">IF(X46="","",IF(X46="-","-",IF(UPPER(X46)="AB","+",VLOOKUP(X46,'විෂය තොරතුරු'!$P$24:$Q$28,2))))</f>
        <v/>
      </c>
      <c r="BJ46" s="168" t="str">
        <f aca="false">IF(Y46="","",IF(Y46="-","-",IF(UPPER(Y46)="AB","+",VLOOKUP(Y46,'විෂය තොරතුරු'!$P$24:$Q$28,2))))</f>
        <v/>
      </c>
      <c r="BK46" s="168" t="str">
        <f aca="false">IF(Z46="","",IF(Z46="-","-",IF(UPPER(Z46)="AB","+",VLOOKUP(Z46,'විෂය තොරතුරු'!$P$24:$Q$28,2))))</f>
        <v/>
      </c>
      <c r="BL46" s="168" t="str">
        <f aca="false">IF(AA46="","",IF(AA46="-","-",IF(UPPER(AA46)="AB","+",VLOOKUP(AA46,'විෂය තොරතුරු'!$P$24:$Q$28,2))))</f>
        <v/>
      </c>
      <c r="BM46" s="168" t="str">
        <f aca="false">IF(AB46="","",IF(AB46="-","-",IF(UPPER(AB46)="AB","+",VLOOKUP(AB46,'විෂය තොරතුරු'!$P$24:$Q$28,2))))</f>
        <v/>
      </c>
      <c r="BN46" s="168" t="str">
        <f aca="false">IF(AC46="","",IF(AC46="-","-",IF(UPPER(AC46)="AB","+",VLOOKUP(AC46,'විෂය තොරතුරු'!$P$24:$Q$28,2))))</f>
        <v/>
      </c>
      <c r="BO46" s="169" t="str">
        <f aca="false">IF(AD46="","",IF(AD46="-","-",IF(UPPER(AD46)="AB","+",VLOOKUP(AD46,'විෂය තොරතුරු'!$P$24:$Q$28,2))))</f>
        <v/>
      </c>
      <c r="BP46" s="171" t="str">
        <f aca="false">IF(AE46="","",IF(AE46="-","-",IF(UPPER(AE46)="AB","+",VLOOKUP(AE46,'විෂය තොරතුරු'!$P$24:$Q$28,2))))</f>
        <v/>
      </c>
      <c r="BQ46" s="168" t="str">
        <f aca="false">IF(AF46="","",IF(AF46="-","-",IF(UPPER(AF46)="AB","+",VLOOKUP(AF46,'විෂය තොරතුරු'!$P$24:$Q$28,2))))</f>
        <v/>
      </c>
      <c r="BR46" s="168" t="str">
        <f aca="false">IF(AG46="","",IF(AG46="-","-",IF(UPPER(AG46)="AB","+",VLOOKUP(AG46,'විෂය තොරතුරු'!$P$24:$Q$28,2))))</f>
        <v/>
      </c>
      <c r="BS46" s="168" t="str">
        <f aca="false">IF(AH46="","",IF(AH46="-","-",IF(UPPER(AH46)="AB","+",VLOOKUP(AH46,'විෂය තොරතුරු'!$P$24:$Q$28,2))))</f>
        <v/>
      </c>
      <c r="BT46" s="168" t="str">
        <f aca="false">IF(AI46="","",IF(AI46="-","-",IF(UPPER(AI46)="AB","+",VLOOKUP(AI46,'විෂය තොරතුරු'!$P$24:$Q$28,2))))</f>
        <v/>
      </c>
      <c r="BU46" s="168" t="str">
        <f aca="false">IF(AJ46="","",IF(AJ46="-","-",IF(UPPER(AJ46)="AB","+",VLOOKUP(AJ46,'විෂය තොරතුරු'!$P$24:$Q$28,2))))</f>
        <v/>
      </c>
      <c r="BV46" s="168" t="str">
        <f aca="false">IF(AK46="","",IF(AK46="-","-",IF(UPPER(AK46)="AB","+",VLOOKUP(AK46,'විෂය තොරතුරු'!$P$24:$Q$28,2))))</f>
        <v/>
      </c>
      <c r="BW46" s="169" t="str">
        <f aca="false">IF(AL46="","",IF(AL46="-","-",IF(UPPER(AL46)="AB","+",VLOOKUP(AL46,'විෂය තොරතුරු'!$P$24:$Q$28,2))))</f>
        <v/>
      </c>
      <c r="BX46" s="171" t="str">
        <f aca="false">IF($B46="","",COUNTIF($AP46:$BW46,"A"))</f>
        <v/>
      </c>
      <c r="BY46" s="168" t="str">
        <f aca="false">IF($B46="","",COUNTIF($AP46:$BW46,"B"))</f>
        <v/>
      </c>
      <c r="BZ46" s="168" t="str">
        <f aca="false">IF($B46="","",COUNTIF($AP46:$BW46,"C"))</f>
        <v/>
      </c>
      <c r="CA46" s="168" t="str">
        <f aca="false">IF($B46="","",COUNTIF($AP46:$BW46,"S"))</f>
        <v/>
      </c>
      <c r="CB46" s="169" t="str">
        <f aca="false">IF($B46="","",COUNTIF($AP46:$BW46,"W"))</f>
        <v/>
      </c>
      <c r="CC46" s="171" t="str">
        <f aca="false">IF(B46="","",SUM(BX46:CA46))</f>
        <v/>
      </c>
      <c r="CD46" s="169" t="str">
        <f aca="false">IF(B46="","",SUM(BX46:BZ46))</f>
        <v/>
      </c>
      <c r="CE46" s="172" t="str">
        <f aca="false">IF(B46="","",IF(AND(CC46&gt;=6,CD46&gt;=3,OR(E46&gt;=35,F46&gt;=35),L46&gt;=35),"6/3 සමත්",IF(AND(CC46&gt;=5,CD46&gt;=3,OR(E46&gt;=35,F46&gt;=35,L46&gt;=35)),"5/3 සමත්",IF(AND(CC46&gt;=4,CD46&gt;=1,OR(E46&gt;=20,F46&gt;=20,L46&gt;=20)),"සමත් කළ හැකි",IF(CB46=9,"W9","අසමත් ?")))))</f>
        <v/>
      </c>
      <c r="FK46" s="173" t="n">
        <v>32</v>
      </c>
      <c r="FL46" s="161" t="s">
        <v>75</v>
      </c>
      <c r="FM46" s="161"/>
      <c r="FN46" s="161" t="str">
        <f aca="false">IF(FM46="","-",(FM46/$M$95)*100)</f>
        <v>-</v>
      </c>
      <c r="FO46" s="165" t="n">
        <v>25</v>
      </c>
      <c r="FP46" s="165"/>
      <c r="FQ46" s="165" t="n">
        <v>38</v>
      </c>
      <c r="FR46" s="165" t="s">
        <v>18</v>
      </c>
      <c r="FS46" s="165"/>
      <c r="FT46" s="165"/>
      <c r="FU46" s="165" t="n">
        <v>0</v>
      </c>
      <c r="FV46" s="165" t="n">
        <v>26</v>
      </c>
      <c r="FW46" s="165" t="n">
        <v>26</v>
      </c>
      <c r="FX46" s="165" t="n">
        <v>29</v>
      </c>
      <c r="FY46" s="165" t="s">
        <v>18</v>
      </c>
      <c r="FZ46" s="165" t="s">
        <v>18</v>
      </c>
      <c r="GA46" s="165" t="n">
        <v>9</v>
      </c>
      <c r="GB46" s="165"/>
      <c r="GC46" s="165"/>
      <c r="GD46" s="165"/>
      <c r="GE46" s="165"/>
      <c r="GF46" s="165"/>
      <c r="GG46" s="165" t="s">
        <v>18</v>
      </c>
      <c r="GH46" s="165" t="s">
        <v>18</v>
      </c>
      <c r="GI46" s="165" t="n">
        <v>32</v>
      </c>
      <c r="GJ46" s="165"/>
      <c r="GK46" s="165"/>
      <c r="GL46" s="165" t="n">
        <v>26</v>
      </c>
      <c r="GM46" s="165"/>
      <c r="GN46" s="165"/>
      <c r="GO46" s="165" t="s">
        <v>18</v>
      </c>
      <c r="GP46" s="165" t="s">
        <v>18</v>
      </c>
      <c r="GQ46" s="165"/>
      <c r="GR46" s="165" t="s">
        <v>18</v>
      </c>
      <c r="GS46" s="165"/>
      <c r="GT46" s="165"/>
      <c r="GU46" s="165"/>
      <c r="GV46" s="174"/>
      <c r="GW46" s="167" t="n">
        <f aca="false">IF(FL46="","",SUM(FO46:GV46))</f>
        <v>211</v>
      </c>
      <c r="GX46" s="168" t="n">
        <f aca="false">IF(FL46="","",GW46/9)</f>
        <v>23.4444444444444</v>
      </c>
      <c r="GY46" s="169" t="n">
        <f aca="false">IF(FL46="","",IF(GW46=0,"-",RANK(GW46,$GW$15:$GW$64,0)))</f>
        <v>24</v>
      </c>
      <c r="GZ46" s="167" t="str">
        <f aca="false">IF(FO46="","",IF(FO46="-","-",IF(UPPER(FO46)="AB","+",VLOOKUP(FO46,'විෂය තොරතුරු'!$P$24:$Q$28,2))))</f>
        <v>W</v>
      </c>
      <c r="HA46" s="168" t="str">
        <f aca="false">IF(FP46="","",IF(FP46="-","-",IF(UPPER(FP46)="AB","+",VLOOKUP(FP46,'විෂය තොරතුරු'!$P$24:$Q$28,2))))</f>
        <v/>
      </c>
      <c r="HB46" s="168" t="str">
        <f aca="false">IF(FQ46="","",IF(FQ46="-","-",IF(UPPER(FQ46)="AB","+",VLOOKUP(FQ46,'විෂය තොරතුරු'!$P$24:$Q$28,2))))</f>
        <v>S</v>
      </c>
      <c r="HC46" s="168" t="str">
        <f aca="false">IF(FR46="","",IF(FR46="-","-",IF(UPPER(FR46)="AB","+",VLOOKUP(FR46,'විෂය තොරතුරු'!$P$24:$Q$28,2))))</f>
        <v>-</v>
      </c>
      <c r="HD46" s="168" t="str">
        <f aca="false">IF(FS46="","",IF(FS46="-","-",IF(UPPER(FS46)="AB","+",VLOOKUP(FS46,'විෂය තොරතුරු'!$P$24:$Q$28,2))))</f>
        <v/>
      </c>
      <c r="HE46" s="170" t="str">
        <f aca="false">IF(FT46="","",IF(FT46="-","-",IF(UPPER(FT46)="AB","+",VLOOKUP(FT46,'විෂය තොරතුරු'!$P$24:$Q$28,2))))</f>
        <v/>
      </c>
      <c r="HF46" s="171" t="str">
        <f aca="false">IF(FU46="","",IF(FU46="-","-",IF(UPPER(FU46)="AB","+",VLOOKUP(FU46,'විෂය තොරතුරු'!$P$24:$Q$28,2))))</f>
        <v>W</v>
      </c>
      <c r="HG46" s="168" t="str">
        <f aca="false">IF(FV46="","",IF(FV46="-","-",IF(UPPER(FV46)="AB","+",VLOOKUP(FV46,'විෂය තොරතුරු'!$P$24:$Q$28,2))))</f>
        <v>W</v>
      </c>
      <c r="HH46" s="168" t="str">
        <f aca="false">IF(FW46="","",IF(FW46="-","-",IF(UPPER(FW46)="AB","+",VLOOKUP(FW46,'විෂය තොරතුරු'!$P$24:$Q$28,2))))</f>
        <v>W</v>
      </c>
      <c r="HI46" s="169" t="str">
        <f aca="false">IF(FX46="","",IF(FX46="-","-",IF(UPPER(FX46)="AB","+",VLOOKUP(FX46,'විෂය තොරතුරු'!$P$24:$Q$28,2))))</f>
        <v>W</v>
      </c>
      <c r="HJ46" s="167" t="str">
        <f aca="false">IF(FY46="","",IF(FY46="-","-",IF(UPPER(FY46)="AB","+",VLOOKUP(FY46,'විෂය තොරතුරු'!$P$24:$Q$28,2))))</f>
        <v>-</v>
      </c>
      <c r="HK46" s="168" t="str">
        <f aca="false">IF(FZ46="","",IF(FZ46="-","-",IF(UPPER(FZ46)="AB","+",VLOOKUP(FZ46,'විෂය තොරතුරු'!$P$24:$Q$28,2))))</f>
        <v>-</v>
      </c>
      <c r="HL46" s="168" t="str">
        <f aca="false">IF(GA46="","",IF(GA46="-","-",IF(UPPER(GA46)="AB","+",VLOOKUP(GA46,'විෂය තොරතුරු'!$P$24:$Q$28,2))))</f>
        <v>W</v>
      </c>
      <c r="HM46" s="168" t="str">
        <f aca="false">IF(GB46="","",IF(GB46="-","-",IF(UPPER(GB46)="AB","+",VLOOKUP(GB46,'විෂය තොරතුරු'!$P$24:$Q$28,2))))</f>
        <v/>
      </c>
      <c r="HN46" s="168" t="str">
        <f aca="false">IF(GC46="","",IF(GC46="-","-",IF(UPPER(GC46)="AB","+",VLOOKUP(GC46,'විෂය තොරතුරු'!$P$24:$Q$28,2))))</f>
        <v/>
      </c>
      <c r="HO46" s="168" t="str">
        <f aca="false">IF(GD46="","",IF(GD46="-","-",IF(UPPER(GD46)="AB","+",VLOOKUP(GD46,'විෂය තොරතුරු'!$P$24:$Q$28,2))))</f>
        <v/>
      </c>
      <c r="HP46" s="168" t="str">
        <f aca="false">IF(GE46="","",IF(GE46="-","-",IF(UPPER(GE46)="AB","+",VLOOKUP(GE46,'විෂය තොරතුරු'!$P$24:$Q$28,2))))</f>
        <v/>
      </c>
      <c r="HQ46" s="170" t="str">
        <f aca="false">IF(GF46="","",IF(GF46="-","-",IF(UPPER(GF46)="AB","+",VLOOKUP(GF46,'විෂය තොරතුරු'!$P$24:$Q$28,2))))</f>
        <v/>
      </c>
      <c r="HR46" s="171" t="str">
        <f aca="false">IF(GG46="","",IF(GG46="-","-",IF(UPPER(GG46)="AB","+",VLOOKUP(GG46,'විෂය තොරතුරු'!$P$24:$Q$28,2))))</f>
        <v>-</v>
      </c>
      <c r="HS46" s="168" t="str">
        <f aca="false">IF(GH46="","",IF(GH46="-","-",IF(UPPER(GH46)="AB","+",VLOOKUP(GH46,'විෂය තොරතුරු'!$P$24:$Q$28,2))))</f>
        <v>-</v>
      </c>
      <c r="HT46" s="168" t="str">
        <f aca="false">IF(GI46="","",IF(GI46="-","-",IF(UPPER(GI46)="AB","+",VLOOKUP(GI46,'විෂය තොරතුරු'!$P$24:$Q$28,2))))</f>
        <v>W</v>
      </c>
      <c r="HU46" s="168" t="str">
        <f aca="false">IF(GJ46="","",IF(GJ46="-","-",IF(UPPER(GJ46)="AB","+",VLOOKUP(GJ46,'විෂය තොරතුරු'!$P$24:$Q$28,2))))</f>
        <v/>
      </c>
      <c r="HV46" s="168" t="str">
        <f aca="false">IF(GK46="","",IF(GK46="-","-",IF(UPPER(GK46)="AB","+",VLOOKUP(GK46,'විෂය තොරතුරු'!$P$24:$Q$28,2))))</f>
        <v/>
      </c>
      <c r="HW46" s="168" t="str">
        <f aca="false">IF(GL46="","",IF(GL46="-","-",IF(UPPER(GL46)="AB","+",VLOOKUP(GL46,'විෂය තොරතුරු'!$P$24:$Q$28,2))))</f>
        <v>W</v>
      </c>
      <c r="HX46" s="168" t="str">
        <f aca="false">IF(GM46="","",IF(GM46="-","-",IF(UPPER(GM46)="AB","+",VLOOKUP(GM46,'විෂය තොරතුරු'!$P$24:$Q$28,2))))</f>
        <v/>
      </c>
      <c r="HY46" s="169" t="str">
        <f aca="false">IF(GN46="","",IF(GN46="-","-",IF(UPPER(GN46)="AB","+",VLOOKUP(GN46,'විෂය තොරතුරු'!$P$24:$Q$28,2))))</f>
        <v/>
      </c>
      <c r="HZ46" s="171" t="str">
        <f aca="false">IF(GO46="","",IF(GO46="-","-",IF(UPPER(GO46)="AB","+",VLOOKUP(GO46,'විෂය තොරතුරු'!$P$24:$Q$28,2))))</f>
        <v>-</v>
      </c>
      <c r="IA46" s="168" t="str">
        <f aca="false">IF(GP46="","",IF(GP46="-","-",IF(UPPER(GP46)="AB","+",VLOOKUP(GP46,'විෂය තොරතුරු'!$P$24:$Q$28,2))))</f>
        <v>-</v>
      </c>
      <c r="IB46" s="168" t="str">
        <f aca="false">IF(GQ46="","",IF(GQ46="-","-",IF(UPPER(GQ46)="AB","+",VLOOKUP(GQ46,'විෂය තොරතුරු'!$P$24:$Q$28,2))))</f>
        <v/>
      </c>
      <c r="IC46" s="168" t="str">
        <f aca="false">IF(GR46="","",IF(GR46="-","-",IF(UPPER(GR46)="AB","+",VLOOKUP(GR46,'විෂය තොරතුරු'!$P$24:$Q$28,2))))</f>
        <v>-</v>
      </c>
      <c r="ID46" s="168" t="str">
        <f aca="false">IF(GS46="","",IF(GS46="-","-",IF(UPPER(GS46)="AB","+",VLOOKUP(GS46,'විෂය තොරතුරු'!$P$24:$Q$28,2))))</f>
        <v/>
      </c>
      <c r="IE46" s="168" t="str">
        <f aca="false">IF(GT46="","",IF(GT46="-","-",IF(UPPER(GT46)="AB","+",VLOOKUP(GT46,'විෂය තොරතුරු'!$P$24:$Q$28,2))))</f>
        <v/>
      </c>
      <c r="IF46" s="168" t="str">
        <f aca="false">IF(GU46="","",IF(GU46="-","-",IF(UPPER(GU46)="AB","+",VLOOKUP(GU46,'විෂය තොරතුරු'!$P$24:$Q$28,2))))</f>
        <v/>
      </c>
      <c r="IG46" s="169" t="str">
        <f aca="false">IF(GV46="","",IF(GV46="-","-",IF(UPPER(GV46)="AB","+",VLOOKUP(GV46,'විෂය තොරතුරු'!$P$24:$Q$28,2))))</f>
        <v/>
      </c>
      <c r="IH46" s="171" t="n">
        <f aca="false">IF($FL46="","",COUNTIF($GZ46:$IG46,"A"))</f>
        <v>0</v>
      </c>
      <c r="II46" s="171" t="n">
        <f aca="false">IF($FL46="","",COUNTIF($GZ46:$IG46,"B"))</f>
        <v>0</v>
      </c>
      <c r="IJ46" s="171" t="n">
        <f aca="false">IF($FL46="","",COUNTIF($GZ46:$IG46,"C"))</f>
        <v>0</v>
      </c>
      <c r="IK46" s="171" t="n">
        <f aca="false">IF($FL46="","",COUNTIF($GZ46:$IG46,"S"))</f>
        <v>1</v>
      </c>
      <c r="IL46" s="171" t="n">
        <f aca="false">IF($FL46="","",COUNTIF($GZ46:$IG46,"W"))</f>
        <v>8</v>
      </c>
      <c r="IM46" s="171" t="n">
        <f aca="false">IF(FL46="","",SUM(IH46:IK46))</f>
        <v>1</v>
      </c>
      <c r="IN46" s="169" t="n">
        <f aca="false">IF(FL46="","",SUM(IH46:IJ46))</f>
        <v>0</v>
      </c>
      <c r="IO46" s="172" t="str">
        <f aca="false">IF(FL46="","",IF(AND(IM46&gt;=6,IN46&gt;=3,OR(FO46&gt;=35,FP46&gt;=35),FV46&gt;=35),"6/3 සමත්",IF(AND(IM46&gt;=5,IN46&gt;=3,OR(FO46&gt;=35,FP46&gt;=35,FV46&gt;=35)),"5/3 සමත්",IF(AND(IM46&gt;=4,IN46&gt;=1,OR(FO46&gt;=20,FP46&gt;=20,FV46&gt;=20)),"සමත් කළ හැකි",IF(IL46=9,"W9","අසමත් ?")))))</f>
        <v>අසමත් ?</v>
      </c>
    </row>
    <row r="47" customFormat="false" ht="13.8" hidden="false" customHeight="false" outlineLevel="0" collapsed="false">
      <c r="A47" s="160" t="n">
        <v>33</v>
      </c>
      <c r="B47" s="161"/>
      <c r="C47" s="161"/>
      <c r="D47" s="162"/>
      <c r="E47" s="183"/>
      <c r="F47" s="181"/>
      <c r="G47" s="183"/>
      <c r="H47" s="180"/>
      <c r="I47" s="180"/>
      <c r="J47" s="181"/>
      <c r="K47" s="183"/>
      <c r="L47" s="180"/>
      <c r="M47" s="180"/>
      <c r="N47" s="181"/>
      <c r="O47" s="183"/>
      <c r="P47" s="180"/>
      <c r="Q47" s="180"/>
      <c r="R47" s="180"/>
      <c r="S47" s="180"/>
      <c r="T47" s="180"/>
      <c r="U47" s="180"/>
      <c r="V47" s="181"/>
      <c r="W47" s="183"/>
      <c r="X47" s="180"/>
      <c r="Y47" s="180"/>
      <c r="Z47" s="180"/>
      <c r="AA47" s="180"/>
      <c r="AB47" s="180"/>
      <c r="AC47" s="180"/>
      <c r="AD47" s="181"/>
      <c r="AE47" s="183"/>
      <c r="AF47" s="180"/>
      <c r="AG47" s="180"/>
      <c r="AH47" s="180"/>
      <c r="AI47" s="180"/>
      <c r="AJ47" s="180"/>
      <c r="AK47" s="180"/>
      <c r="AL47" s="166"/>
      <c r="AM47" s="167" t="str">
        <f aca="false">IF(B47="","",SUM(E47:AL47))</f>
        <v/>
      </c>
      <c r="AN47" s="168" t="str">
        <f aca="false">IF(B47="","",AM47/9)</f>
        <v/>
      </c>
      <c r="AO47" s="169" t="str">
        <f aca="false">IF(B47="","",IF(AM47=0,"-",RANK(AM47,$AM$15:$AM$64,0)))</f>
        <v/>
      </c>
      <c r="AP47" s="167" t="str">
        <f aca="false">IF(E47="","",IF(E47="-","-",IF(UPPER(E47)="AB","+",VLOOKUP(E47,'විෂය තොරතුරු'!$P$24:$Q$28,2))))</f>
        <v/>
      </c>
      <c r="AQ47" s="168" t="str">
        <f aca="false">IF(F47="","",IF(F47="-","-",IF(UPPER(F47)="AB","+",VLOOKUP(F47,'විෂය තොරතුරු'!$P$24:$Q$28,2))))</f>
        <v/>
      </c>
      <c r="AR47" s="168" t="str">
        <f aca="false">IF(G47="","",IF(G47="-","-",IF(UPPER(G47)="AB","+",VLOOKUP(G47,'විෂය තොරතුරු'!$P$24:$Q$28,2))))</f>
        <v/>
      </c>
      <c r="AS47" s="168" t="str">
        <f aca="false">IF(H47="","",IF(H47="-","-",IF(UPPER(H47)="AB","+",VLOOKUP(H47,'විෂය තොරතුරු'!$P$24:$Q$28,2))))</f>
        <v/>
      </c>
      <c r="AT47" s="168" t="str">
        <f aca="false">IF(I47="","",IF(I47="-","-",IF(UPPER(I47)="AB","+",VLOOKUP(I47,'විෂය තොරතුරු'!$P$24:$Q$28,2))))</f>
        <v/>
      </c>
      <c r="AU47" s="170" t="str">
        <f aca="false">IF(J47="","",IF(J47="-","-",IF(UPPER(J47)="AB","+",VLOOKUP(J47,'විෂය තොරතුරු'!$P$24:$Q$28,2))))</f>
        <v/>
      </c>
      <c r="AV47" s="171" t="str">
        <f aca="false">IF(K47="","",IF(K47="-","-",IF(UPPER(K47)="AB","+",VLOOKUP(K47,'විෂය තොරතුරු'!$P$24:$Q$28,2))))</f>
        <v/>
      </c>
      <c r="AW47" s="168" t="str">
        <f aca="false">IF(L47="","",IF(L47="-","-",IF(UPPER(L47)="AB","+",VLOOKUP(L47,'විෂය තොරතුරු'!$P$24:$Q$28,2))))</f>
        <v/>
      </c>
      <c r="AX47" s="168" t="str">
        <f aca="false">IF(M47="","",IF(M47="-","-",IF(UPPER(M47)="AB","+",VLOOKUP(M47,'විෂය තොරතුරු'!$P$24:$Q$28,2))))</f>
        <v/>
      </c>
      <c r="AY47" s="169" t="str">
        <f aca="false">IF(N47="","",IF(N47="-","-",IF(UPPER(N47)="AB","+",VLOOKUP(N47,'විෂය තොරතුරු'!$P$24:$Q$28,2))))</f>
        <v/>
      </c>
      <c r="AZ47" s="168" t="str">
        <f aca="false">IF(O47="","",IF(O47="-","-",IF(UPPER(O47)="AB","+",VLOOKUP(O47,'විෂය තොරතුරු'!$P$24:$Q$28,2))))</f>
        <v/>
      </c>
      <c r="BA47" s="168" t="str">
        <f aca="false">IF(P47="","",IF(P47="-","-",IF(UPPER(P47)="AB","+",VLOOKUP(P47,'විෂය තොරතුරු'!$P$24:$Q$28,2))))</f>
        <v/>
      </c>
      <c r="BB47" s="168" t="str">
        <f aca="false">IF(Q47="","",IF(Q47="-","-",IF(UPPER(Q47)="AB","+",VLOOKUP(Q47,'විෂය තොරතුරු'!$P$24:$Q$28,2))))</f>
        <v/>
      </c>
      <c r="BC47" s="168" t="str">
        <f aca="false">IF(R47="","",IF(R47="-","-",IF(UPPER(R47)="AB","+",VLOOKUP(R47,'විෂය තොරතුරු'!$P$24:$Q$28,2))))</f>
        <v/>
      </c>
      <c r="BD47" s="168" t="str">
        <f aca="false">IF(S47="","",IF(S47="-","-",IF(UPPER(S47)="AB","+",VLOOKUP(S47,'විෂය තොරතුරු'!$P$24:$Q$28,2))))</f>
        <v/>
      </c>
      <c r="BE47" s="168" t="str">
        <f aca="false">IF(T47="","",IF(T47="-","-",IF(UPPER(T47)="AB","+",VLOOKUP(T47,'විෂය තොරතුරු'!$P$24:$Q$28,2))))</f>
        <v/>
      </c>
      <c r="BF47" s="168" t="str">
        <f aca="false">IF(U47="","",IF(U47="-","-",IF(UPPER(U47)="AB","+",VLOOKUP(U47,'විෂය තොරතුරු'!$P$24:$Q$28,2))))</f>
        <v/>
      </c>
      <c r="BG47" s="170" t="str">
        <f aca="false">IF(V47="","",IF(V47="-","-",IF(UPPER(V47)="AB","+",VLOOKUP(V47,'විෂය තොරතුරු'!$P$24:$Q$28,2))))</f>
        <v/>
      </c>
      <c r="BH47" s="171" t="str">
        <f aca="false">IF(W47="","",IF(W47="-","-",IF(UPPER(W47)="AB","+",VLOOKUP(W47,'විෂය තොරතුරු'!$P$24:$Q$28,2))))</f>
        <v/>
      </c>
      <c r="BI47" s="168" t="str">
        <f aca="false">IF(X47="","",IF(X47="-","-",IF(UPPER(X47)="AB","+",VLOOKUP(X47,'විෂය තොරතුරු'!$P$24:$Q$28,2))))</f>
        <v/>
      </c>
      <c r="BJ47" s="168" t="str">
        <f aca="false">IF(Y47="","",IF(Y47="-","-",IF(UPPER(Y47)="AB","+",VLOOKUP(Y47,'විෂය තොරතුරු'!$P$24:$Q$28,2))))</f>
        <v/>
      </c>
      <c r="BK47" s="168" t="str">
        <f aca="false">IF(Z47="","",IF(Z47="-","-",IF(UPPER(Z47)="AB","+",VLOOKUP(Z47,'විෂය තොරතුරු'!$P$24:$Q$28,2))))</f>
        <v/>
      </c>
      <c r="BL47" s="168" t="str">
        <f aca="false">IF(AA47="","",IF(AA47="-","-",IF(UPPER(AA47)="AB","+",VLOOKUP(AA47,'විෂය තොරතුරු'!$P$24:$Q$28,2))))</f>
        <v/>
      </c>
      <c r="BM47" s="168" t="str">
        <f aca="false">IF(AB47="","",IF(AB47="-","-",IF(UPPER(AB47)="AB","+",VLOOKUP(AB47,'විෂය තොරතුරු'!$P$24:$Q$28,2))))</f>
        <v/>
      </c>
      <c r="BN47" s="168" t="str">
        <f aca="false">IF(AC47="","",IF(AC47="-","-",IF(UPPER(AC47)="AB","+",VLOOKUP(AC47,'විෂය තොරතුරු'!$P$24:$Q$28,2))))</f>
        <v/>
      </c>
      <c r="BO47" s="169" t="str">
        <f aca="false">IF(AD47="","",IF(AD47="-","-",IF(UPPER(AD47)="AB","+",VLOOKUP(AD47,'විෂය තොරතුරු'!$P$24:$Q$28,2))))</f>
        <v/>
      </c>
      <c r="BP47" s="171" t="str">
        <f aca="false">IF(AE47="","",IF(AE47="-","-",IF(UPPER(AE47)="AB","+",VLOOKUP(AE47,'විෂය තොරතුරු'!$P$24:$Q$28,2))))</f>
        <v/>
      </c>
      <c r="BQ47" s="168" t="str">
        <f aca="false">IF(AF47="","",IF(AF47="-","-",IF(UPPER(AF47)="AB","+",VLOOKUP(AF47,'විෂය තොරතුරු'!$P$24:$Q$28,2))))</f>
        <v/>
      </c>
      <c r="BR47" s="168" t="str">
        <f aca="false">IF(AG47="","",IF(AG47="-","-",IF(UPPER(AG47)="AB","+",VLOOKUP(AG47,'විෂය තොරතුරු'!$P$24:$Q$28,2))))</f>
        <v/>
      </c>
      <c r="BS47" s="168" t="str">
        <f aca="false">IF(AH47="","",IF(AH47="-","-",IF(UPPER(AH47)="AB","+",VLOOKUP(AH47,'විෂය තොරතුරු'!$P$24:$Q$28,2))))</f>
        <v/>
      </c>
      <c r="BT47" s="168" t="str">
        <f aca="false">IF(AI47="","",IF(AI47="-","-",IF(UPPER(AI47)="AB","+",VLOOKUP(AI47,'විෂය තොරතුරු'!$P$24:$Q$28,2))))</f>
        <v/>
      </c>
      <c r="BU47" s="168" t="str">
        <f aca="false">IF(AJ47="","",IF(AJ47="-","-",IF(UPPER(AJ47)="AB","+",VLOOKUP(AJ47,'විෂය තොරතුරු'!$P$24:$Q$28,2))))</f>
        <v/>
      </c>
      <c r="BV47" s="168" t="str">
        <f aca="false">IF(AK47="","",IF(AK47="-","-",IF(UPPER(AK47)="AB","+",VLOOKUP(AK47,'විෂය තොරතුරු'!$P$24:$Q$28,2))))</f>
        <v/>
      </c>
      <c r="BW47" s="169" t="str">
        <f aca="false">IF(AL47="","",IF(AL47="-","-",IF(UPPER(AL47)="AB","+",VLOOKUP(AL47,'විෂය තොරතුරු'!$P$24:$Q$28,2))))</f>
        <v/>
      </c>
      <c r="BX47" s="171" t="str">
        <f aca="false">IF($B47="","",COUNTIF($AP47:$BW47,"A"))</f>
        <v/>
      </c>
      <c r="BY47" s="168" t="str">
        <f aca="false">IF($B47="","",COUNTIF($AP47:$BW47,"B"))</f>
        <v/>
      </c>
      <c r="BZ47" s="168" t="str">
        <f aca="false">IF($B47="","",COUNTIF($AP47:$BW47,"C"))</f>
        <v/>
      </c>
      <c r="CA47" s="168" t="str">
        <f aca="false">IF($B47="","",COUNTIF($AP47:$BW47,"S"))</f>
        <v/>
      </c>
      <c r="CB47" s="169" t="str">
        <f aca="false">IF($B47="","",COUNTIF($AP47:$BW47,"W"))</f>
        <v/>
      </c>
      <c r="CC47" s="171" t="str">
        <f aca="false">IF(B47="","",SUM(BX47:CA47))</f>
        <v/>
      </c>
      <c r="CD47" s="169" t="str">
        <f aca="false">IF(B47="","",SUM(BX47:BZ47))</f>
        <v/>
      </c>
      <c r="CE47" s="172" t="str">
        <f aca="false">IF(B47="","",IF(AND(CC47&gt;=6,CD47&gt;=3,OR(E47&gt;=35,F47&gt;=35),L47&gt;=35),"6/3 සමත්",IF(AND(CC47&gt;=5,CD47&gt;=3,OR(E47&gt;=35,F47&gt;=35,L47&gt;=35)),"5/3 සමත්",IF(AND(CC47&gt;=4,CD47&gt;=1,OR(E47&gt;=20,F47&gt;=20,L47&gt;=20)),"සමත් කළ හැකි",IF(CB47=9,"W9","අසමත් ?")))))</f>
        <v/>
      </c>
      <c r="FK47" s="173" t="n">
        <v>33</v>
      </c>
      <c r="FL47" s="161" t="s">
        <v>76</v>
      </c>
      <c r="FM47" s="161"/>
      <c r="FN47" s="161" t="str">
        <f aca="false">IF(FM47="","-",(FM47/$M$95)*100)</f>
        <v>-</v>
      </c>
      <c r="FO47" s="165" t="n">
        <v>29</v>
      </c>
      <c r="FP47" s="165"/>
      <c r="FQ47" s="165" t="n">
        <v>48</v>
      </c>
      <c r="FR47" s="165" t="s">
        <v>18</v>
      </c>
      <c r="FS47" s="165"/>
      <c r="FT47" s="165"/>
      <c r="FU47" s="165" t="n">
        <v>6</v>
      </c>
      <c r="FV47" s="165" t="n">
        <v>14</v>
      </c>
      <c r="FW47" s="165" t="n">
        <v>13</v>
      </c>
      <c r="FX47" s="165" t="n">
        <v>16</v>
      </c>
      <c r="FY47" s="165" t="s">
        <v>18</v>
      </c>
      <c r="FZ47" s="165" t="s">
        <v>18</v>
      </c>
      <c r="GA47" s="165" t="n">
        <v>21</v>
      </c>
      <c r="GB47" s="165"/>
      <c r="GC47" s="165"/>
      <c r="GD47" s="165"/>
      <c r="GE47" s="165"/>
      <c r="GF47" s="165"/>
      <c r="GG47" s="165" t="s">
        <v>18</v>
      </c>
      <c r="GH47" s="165" t="s">
        <v>18</v>
      </c>
      <c r="GI47" s="165" t="n">
        <v>44</v>
      </c>
      <c r="GJ47" s="165"/>
      <c r="GK47" s="165"/>
      <c r="GL47" s="165" t="s">
        <v>18</v>
      </c>
      <c r="GM47" s="165"/>
      <c r="GN47" s="165"/>
      <c r="GO47" s="165" t="n">
        <v>35</v>
      </c>
      <c r="GP47" s="165" t="s">
        <v>18</v>
      </c>
      <c r="GQ47" s="165"/>
      <c r="GR47" s="165" t="s">
        <v>18</v>
      </c>
      <c r="GS47" s="165"/>
      <c r="GT47" s="165"/>
      <c r="GU47" s="165"/>
      <c r="GV47" s="174"/>
      <c r="GW47" s="167" t="n">
        <f aca="false">IF(FL47="","",SUM(FO47:GV47))</f>
        <v>226</v>
      </c>
      <c r="GX47" s="168" t="n">
        <f aca="false">IF(FL47="","",GW47/9)</f>
        <v>25.1111111111111</v>
      </c>
      <c r="GY47" s="169" t="n">
        <f aca="false">IF(FL47="","",IF(GW47=0,"-",RANK(GW47,$GW$15:$GW$64,0)))</f>
        <v>21</v>
      </c>
      <c r="GZ47" s="167" t="str">
        <f aca="false">IF(FO47="","",IF(FO47="-","-",IF(UPPER(FO47)="AB","+",VLOOKUP(FO47,'විෂය තොරතුරු'!$P$24:$Q$28,2))))</f>
        <v>W</v>
      </c>
      <c r="HA47" s="168" t="str">
        <f aca="false">IF(FP47="","",IF(FP47="-","-",IF(UPPER(FP47)="AB","+",VLOOKUP(FP47,'විෂය තොරතුරු'!$P$24:$Q$28,2))))</f>
        <v/>
      </c>
      <c r="HB47" s="168" t="str">
        <f aca="false">IF(FQ47="","",IF(FQ47="-","-",IF(UPPER(FQ47)="AB","+",VLOOKUP(FQ47,'විෂය තොරතුරු'!$P$24:$Q$28,2))))</f>
        <v>S</v>
      </c>
      <c r="HC47" s="168" t="str">
        <f aca="false">IF(FR47="","",IF(FR47="-","-",IF(UPPER(FR47)="AB","+",VLOOKUP(FR47,'විෂය තොරතුරු'!$P$24:$Q$28,2))))</f>
        <v>-</v>
      </c>
      <c r="HD47" s="168" t="str">
        <f aca="false">IF(FS47="","",IF(FS47="-","-",IF(UPPER(FS47)="AB","+",VLOOKUP(FS47,'විෂය තොරතුරු'!$P$24:$Q$28,2))))</f>
        <v/>
      </c>
      <c r="HE47" s="170" t="str">
        <f aca="false">IF(FT47="","",IF(FT47="-","-",IF(UPPER(FT47)="AB","+",VLOOKUP(FT47,'විෂය තොරතුරු'!$P$24:$Q$28,2))))</f>
        <v/>
      </c>
      <c r="HF47" s="171" t="str">
        <f aca="false">IF(FU47="","",IF(FU47="-","-",IF(UPPER(FU47)="AB","+",VLOOKUP(FU47,'විෂය තොරතුරු'!$P$24:$Q$28,2))))</f>
        <v>W</v>
      </c>
      <c r="HG47" s="168" t="str">
        <f aca="false">IF(FV47="","",IF(FV47="-","-",IF(UPPER(FV47)="AB","+",VLOOKUP(FV47,'විෂය තොරතුරු'!$P$24:$Q$28,2))))</f>
        <v>W</v>
      </c>
      <c r="HH47" s="168" t="str">
        <f aca="false">IF(FW47="","",IF(FW47="-","-",IF(UPPER(FW47)="AB","+",VLOOKUP(FW47,'විෂය තොරතුරු'!$P$24:$Q$28,2))))</f>
        <v>W</v>
      </c>
      <c r="HI47" s="169" t="str">
        <f aca="false">IF(FX47="","",IF(FX47="-","-",IF(UPPER(FX47)="AB","+",VLOOKUP(FX47,'විෂය තොරතුරු'!$P$24:$Q$28,2))))</f>
        <v>W</v>
      </c>
      <c r="HJ47" s="167" t="str">
        <f aca="false">IF(FY47="","",IF(FY47="-","-",IF(UPPER(FY47)="AB","+",VLOOKUP(FY47,'විෂය තොරතුරු'!$P$24:$Q$28,2))))</f>
        <v>-</v>
      </c>
      <c r="HK47" s="168" t="str">
        <f aca="false">IF(FZ47="","",IF(FZ47="-","-",IF(UPPER(FZ47)="AB","+",VLOOKUP(FZ47,'විෂය තොරතුරු'!$P$24:$Q$28,2))))</f>
        <v>-</v>
      </c>
      <c r="HL47" s="168" t="str">
        <f aca="false">IF(GA47="","",IF(GA47="-","-",IF(UPPER(GA47)="AB","+",VLOOKUP(GA47,'විෂය තොරතුරු'!$P$24:$Q$28,2))))</f>
        <v>W</v>
      </c>
      <c r="HM47" s="168" t="str">
        <f aca="false">IF(GB47="","",IF(GB47="-","-",IF(UPPER(GB47)="AB","+",VLOOKUP(GB47,'විෂය තොරතුරු'!$P$24:$Q$28,2))))</f>
        <v/>
      </c>
      <c r="HN47" s="168" t="str">
        <f aca="false">IF(GC47="","",IF(GC47="-","-",IF(UPPER(GC47)="AB","+",VLOOKUP(GC47,'විෂය තොරතුරු'!$P$24:$Q$28,2))))</f>
        <v/>
      </c>
      <c r="HO47" s="168" t="str">
        <f aca="false">IF(GD47="","",IF(GD47="-","-",IF(UPPER(GD47)="AB","+",VLOOKUP(GD47,'විෂය තොරතුරු'!$P$24:$Q$28,2))))</f>
        <v/>
      </c>
      <c r="HP47" s="168" t="str">
        <f aca="false">IF(GE47="","",IF(GE47="-","-",IF(UPPER(GE47)="AB","+",VLOOKUP(GE47,'විෂය තොරතුරු'!$P$24:$Q$28,2))))</f>
        <v/>
      </c>
      <c r="HQ47" s="170" t="str">
        <f aca="false">IF(GF47="","",IF(GF47="-","-",IF(UPPER(GF47)="AB","+",VLOOKUP(GF47,'විෂය තොරතුරු'!$P$24:$Q$28,2))))</f>
        <v/>
      </c>
      <c r="HR47" s="171" t="str">
        <f aca="false">IF(GG47="","",IF(GG47="-","-",IF(UPPER(GG47)="AB","+",VLOOKUP(GG47,'විෂය තොරතුරු'!$P$24:$Q$28,2))))</f>
        <v>-</v>
      </c>
      <c r="HS47" s="168" t="str">
        <f aca="false">IF(GH47="","",IF(GH47="-","-",IF(UPPER(GH47)="AB","+",VLOOKUP(GH47,'විෂය තොරතුරු'!$P$24:$Q$28,2))))</f>
        <v>-</v>
      </c>
      <c r="HT47" s="168" t="str">
        <f aca="false">IF(GI47="","",IF(GI47="-","-",IF(UPPER(GI47)="AB","+",VLOOKUP(GI47,'විෂය තොරතුරු'!$P$24:$Q$28,2))))</f>
        <v>S</v>
      </c>
      <c r="HU47" s="168" t="str">
        <f aca="false">IF(GJ47="","",IF(GJ47="-","-",IF(UPPER(GJ47)="AB","+",VLOOKUP(GJ47,'විෂය තොරතුරු'!$P$24:$Q$28,2))))</f>
        <v/>
      </c>
      <c r="HV47" s="168" t="str">
        <f aca="false">IF(GK47="","",IF(GK47="-","-",IF(UPPER(GK47)="AB","+",VLOOKUP(GK47,'විෂය තොරතුරු'!$P$24:$Q$28,2))))</f>
        <v/>
      </c>
      <c r="HW47" s="168" t="str">
        <f aca="false">IF(GL47="","",IF(GL47="-","-",IF(UPPER(GL47)="AB","+",VLOOKUP(GL47,'විෂය තොරතුරු'!$P$24:$Q$28,2))))</f>
        <v>-</v>
      </c>
      <c r="HX47" s="168" t="str">
        <f aca="false">IF(GM47="","",IF(GM47="-","-",IF(UPPER(GM47)="AB","+",VLOOKUP(GM47,'විෂය තොරතුරු'!$P$24:$Q$28,2))))</f>
        <v/>
      </c>
      <c r="HY47" s="169" t="str">
        <f aca="false">IF(GN47="","",IF(GN47="-","-",IF(UPPER(GN47)="AB","+",VLOOKUP(GN47,'විෂය තොරතුරු'!$P$24:$Q$28,2))))</f>
        <v/>
      </c>
      <c r="HZ47" s="171" t="str">
        <f aca="false">IF(GO47="","",IF(GO47="-","-",IF(UPPER(GO47)="AB","+",VLOOKUP(GO47,'විෂය තොරතුරු'!$P$24:$Q$28,2))))</f>
        <v>S</v>
      </c>
      <c r="IA47" s="168" t="str">
        <f aca="false">IF(GP47="","",IF(GP47="-","-",IF(UPPER(GP47)="AB","+",VLOOKUP(GP47,'විෂය තොරතුරු'!$P$24:$Q$28,2))))</f>
        <v>-</v>
      </c>
      <c r="IB47" s="168" t="str">
        <f aca="false">IF(GQ47="","",IF(GQ47="-","-",IF(UPPER(GQ47)="AB","+",VLOOKUP(GQ47,'විෂය තොරතුරු'!$P$24:$Q$28,2))))</f>
        <v/>
      </c>
      <c r="IC47" s="168" t="str">
        <f aca="false">IF(GR47="","",IF(GR47="-","-",IF(UPPER(GR47)="AB","+",VLOOKUP(GR47,'විෂය තොරතුරු'!$P$24:$Q$28,2))))</f>
        <v>-</v>
      </c>
      <c r="ID47" s="168" t="str">
        <f aca="false">IF(GS47="","",IF(GS47="-","-",IF(UPPER(GS47)="AB","+",VLOOKUP(GS47,'විෂය තොරතුරු'!$P$24:$Q$28,2))))</f>
        <v/>
      </c>
      <c r="IE47" s="168" t="str">
        <f aca="false">IF(GT47="","",IF(GT47="-","-",IF(UPPER(GT47)="AB","+",VLOOKUP(GT47,'විෂය තොරතුරු'!$P$24:$Q$28,2))))</f>
        <v/>
      </c>
      <c r="IF47" s="168" t="str">
        <f aca="false">IF(GU47="","",IF(GU47="-","-",IF(UPPER(GU47)="AB","+",VLOOKUP(GU47,'විෂය තොරතුරු'!$P$24:$Q$28,2))))</f>
        <v/>
      </c>
      <c r="IG47" s="169" t="str">
        <f aca="false">IF(GV47="","",IF(GV47="-","-",IF(UPPER(GV47)="AB","+",VLOOKUP(GV47,'විෂය තොරතුරු'!$P$24:$Q$28,2))))</f>
        <v/>
      </c>
      <c r="IH47" s="171" t="n">
        <f aca="false">IF($FL47="","",COUNTIF($GZ47:$IG47,"A"))</f>
        <v>0</v>
      </c>
      <c r="II47" s="171" t="n">
        <f aca="false">IF($FL47="","",COUNTIF($GZ47:$IG47,"B"))</f>
        <v>0</v>
      </c>
      <c r="IJ47" s="171" t="n">
        <f aca="false">IF($FL47="","",COUNTIF($GZ47:$IG47,"C"))</f>
        <v>0</v>
      </c>
      <c r="IK47" s="171" t="n">
        <f aca="false">IF($FL47="","",COUNTIF($GZ47:$IG47,"S"))</f>
        <v>3</v>
      </c>
      <c r="IL47" s="171" t="n">
        <f aca="false">IF($FL47="","",COUNTIF($GZ47:$IG47,"W"))</f>
        <v>6</v>
      </c>
      <c r="IM47" s="171" t="n">
        <f aca="false">IF(FL47="","",SUM(IH47:IK47))</f>
        <v>3</v>
      </c>
      <c r="IN47" s="169" t="n">
        <f aca="false">IF(FL47="","",SUM(IH47:IJ47))</f>
        <v>0</v>
      </c>
      <c r="IO47" s="172" t="str">
        <f aca="false">IF(FL47="","",IF(AND(IM47&gt;=6,IN47&gt;=3,OR(FO47&gt;=35,FP47&gt;=35),FV47&gt;=35),"6/3 සමත්",IF(AND(IM47&gt;=5,IN47&gt;=3,OR(FO47&gt;=35,FP47&gt;=35,FV47&gt;=35)),"5/3 සමත්",IF(AND(IM47&gt;=4,IN47&gt;=1,OR(FO47&gt;=20,FP47&gt;=20,FV47&gt;=20)),"සමත් කළ හැකි",IF(IL47=9,"W9","අසමත් ?")))))</f>
        <v>අසමත් ?</v>
      </c>
    </row>
    <row r="48" customFormat="false" ht="13.8" hidden="false" customHeight="false" outlineLevel="0" collapsed="false">
      <c r="A48" s="160" t="n">
        <v>34</v>
      </c>
      <c r="B48" s="161"/>
      <c r="C48" s="161"/>
      <c r="D48" s="162"/>
      <c r="E48" s="183"/>
      <c r="F48" s="181"/>
      <c r="G48" s="183"/>
      <c r="H48" s="180"/>
      <c r="I48" s="180"/>
      <c r="J48" s="181"/>
      <c r="K48" s="183"/>
      <c r="L48" s="180"/>
      <c r="M48" s="180"/>
      <c r="N48" s="181"/>
      <c r="O48" s="183"/>
      <c r="P48" s="180"/>
      <c r="Q48" s="180"/>
      <c r="R48" s="180"/>
      <c r="S48" s="180"/>
      <c r="T48" s="180"/>
      <c r="U48" s="180"/>
      <c r="V48" s="181"/>
      <c r="W48" s="183"/>
      <c r="X48" s="180"/>
      <c r="Y48" s="180"/>
      <c r="Z48" s="180"/>
      <c r="AA48" s="180"/>
      <c r="AB48" s="180"/>
      <c r="AC48" s="180"/>
      <c r="AD48" s="181"/>
      <c r="AE48" s="183"/>
      <c r="AF48" s="180"/>
      <c r="AG48" s="180"/>
      <c r="AH48" s="180"/>
      <c r="AI48" s="180"/>
      <c r="AJ48" s="180"/>
      <c r="AK48" s="180"/>
      <c r="AL48" s="166"/>
      <c r="AM48" s="167" t="str">
        <f aca="false">IF(B48="","",SUM(E48:AL48))</f>
        <v/>
      </c>
      <c r="AN48" s="168" t="str">
        <f aca="false">IF(B48="","",AM48/9)</f>
        <v/>
      </c>
      <c r="AO48" s="169" t="str">
        <f aca="false">IF(B48="","",IF(AM48=0,"-",RANK(AM48,$AM$15:$AM$64,0)))</f>
        <v/>
      </c>
      <c r="AP48" s="167" t="str">
        <f aca="false">IF(E48="","",IF(E48="-","-",IF(UPPER(E48)="AB","+",VLOOKUP(E48,'විෂය තොරතුරු'!$P$24:$Q$28,2))))</f>
        <v/>
      </c>
      <c r="AQ48" s="168" t="str">
        <f aca="false">IF(F48="","",IF(F48="-","-",IF(UPPER(F48)="AB","+",VLOOKUP(F48,'විෂය තොරතුරු'!$P$24:$Q$28,2))))</f>
        <v/>
      </c>
      <c r="AR48" s="168" t="str">
        <f aca="false">IF(G48="","",IF(G48="-","-",IF(UPPER(G48)="AB","+",VLOOKUP(G48,'විෂය තොරතුරු'!$P$24:$Q$28,2))))</f>
        <v/>
      </c>
      <c r="AS48" s="168" t="str">
        <f aca="false">IF(H48="","",IF(H48="-","-",IF(UPPER(H48)="AB","+",VLOOKUP(H48,'විෂය තොරතුරු'!$P$24:$Q$28,2))))</f>
        <v/>
      </c>
      <c r="AT48" s="168" t="str">
        <f aca="false">IF(I48="","",IF(I48="-","-",IF(UPPER(I48)="AB","+",VLOOKUP(I48,'විෂය තොරතුරු'!$P$24:$Q$28,2))))</f>
        <v/>
      </c>
      <c r="AU48" s="170" t="str">
        <f aca="false">IF(J48="","",IF(J48="-","-",IF(UPPER(J48)="AB","+",VLOOKUP(J48,'විෂය තොරතුරු'!$P$24:$Q$28,2))))</f>
        <v/>
      </c>
      <c r="AV48" s="171" t="str">
        <f aca="false">IF(K48="","",IF(K48="-","-",IF(UPPER(K48)="AB","+",VLOOKUP(K48,'විෂය තොරතුරු'!$P$24:$Q$28,2))))</f>
        <v/>
      </c>
      <c r="AW48" s="168" t="str">
        <f aca="false">IF(L48="","",IF(L48="-","-",IF(UPPER(L48)="AB","+",VLOOKUP(L48,'විෂය තොරතුරු'!$P$24:$Q$28,2))))</f>
        <v/>
      </c>
      <c r="AX48" s="168" t="str">
        <f aca="false">IF(M48="","",IF(M48="-","-",IF(UPPER(M48)="AB","+",VLOOKUP(M48,'විෂය තොරතුරු'!$P$24:$Q$28,2))))</f>
        <v/>
      </c>
      <c r="AY48" s="169" t="str">
        <f aca="false">IF(N48="","",IF(N48="-","-",IF(UPPER(N48)="AB","+",VLOOKUP(N48,'විෂය තොරතුරු'!$P$24:$Q$28,2))))</f>
        <v/>
      </c>
      <c r="AZ48" s="168" t="str">
        <f aca="false">IF(O48="","",IF(O48="-","-",IF(UPPER(O48)="AB","+",VLOOKUP(O48,'විෂය තොරතුරු'!$P$24:$Q$28,2))))</f>
        <v/>
      </c>
      <c r="BA48" s="168" t="str">
        <f aca="false">IF(P48="","",IF(P48="-","-",IF(UPPER(P48)="AB","+",VLOOKUP(P48,'විෂය තොරතුරු'!$P$24:$Q$28,2))))</f>
        <v/>
      </c>
      <c r="BB48" s="168" t="str">
        <f aca="false">IF(Q48="","",IF(Q48="-","-",IF(UPPER(Q48)="AB","+",VLOOKUP(Q48,'විෂය තොරතුරු'!$P$24:$Q$28,2))))</f>
        <v/>
      </c>
      <c r="BC48" s="168" t="str">
        <f aca="false">IF(R48="","",IF(R48="-","-",IF(UPPER(R48)="AB","+",VLOOKUP(R48,'විෂය තොරතුරු'!$P$24:$Q$28,2))))</f>
        <v/>
      </c>
      <c r="BD48" s="168" t="str">
        <f aca="false">IF(S48="","",IF(S48="-","-",IF(UPPER(S48)="AB","+",VLOOKUP(S48,'විෂය තොරතුරු'!$P$24:$Q$28,2))))</f>
        <v/>
      </c>
      <c r="BE48" s="168" t="str">
        <f aca="false">IF(T48="","",IF(T48="-","-",IF(UPPER(T48)="AB","+",VLOOKUP(T48,'විෂය තොරතුරු'!$P$24:$Q$28,2))))</f>
        <v/>
      </c>
      <c r="BF48" s="168" t="str">
        <f aca="false">IF(U48="","",IF(U48="-","-",IF(UPPER(U48)="AB","+",VLOOKUP(U48,'විෂය තොරතුරු'!$P$24:$Q$28,2))))</f>
        <v/>
      </c>
      <c r="BG48" s="170" t="str">
        <f aca="false">IF(V48="","",IF(V48="-","-",IF(UPPER(V48)="AB","+",VLOOKUP(V48,'විෂය තොරතුරු'!$P$24:$Q$28,2))))</f>
        <v/>
      </c>
      <c r="BH48" s="171" t="str">
        <f aca="false">IF(W48="","",IF(W48="-","-",IF(UPPER(W48)="AB","+",VLOOKUP(W48,'විෂය තොරතුරු'!$P$24:$Q$28,2))))</f>
        <v/>
      </c>
      <c r="BI48" s="168" t="str">
        <f aca="false">IF(X48="","",IF(X48="-","-",IF(UPPER(X48)="AB","+",VLOOKUP(X48,'විෂය තොරතුරු'!$P$24:$Q$28,2))))</f>
        <v/>
      </c>
      <c r="BJ48" s="168" t="str">
        <f aca="false">IF(Y48="","",IF(Y48="-","-",IF(UPPER(Y48)="AB","+",VLOOKUP(Y48,'විෂය තොරතුරු'!$P$24:$Q$28,2))))</f>
        <v/>
      </c>
      <c r="BK48" s="168" t="str">
        <f aca="false">IF(Z48="","",IF(Z48="-","-",IF(UPPER(Z48)="AB","+",VLOOKUP(Z48,'විෂය තොරතුරු'!$P$24:$Q$28,2))))</f>
        <v/>
      </c>
      <c r="BL48" s="168" t="str">
        <f aca="false">IF(AA48="","",IF(AA48="-","-",IF(UPPER(AA48)="AB","+",VLOOKUP(AA48,'විෂය තොරතුරු'!$P$24:$Q$28,2))))</f>
        <v/>
      </c>
      <c r="BM48" s="168" t="str">
        <f aca="false">IF(AB48="","",IF(AB48="-","-",IF(UPPER(AB48)="AB","+",VLOOKUP(AB48,'විෂය තොරතුරු'!$P$24:$Q$28,2))))</f>
        <v/>
      </c>
      <c r="BN48" s="168" t="str">
        <f aca="false">IF(AC48="","",IF(AC48="-","-",IF(UPPER(AC48)="AB","+",VLOOKUP(AC48,'විෂය තොරතුරු'!$P$24:$Q$28,2))))</f>
        <v/>
      </c>
      <c r="BO48" s="169" t="str">
        <f aca="false">IF(AD48="","",IF(AD48="-","-",IF(UPPER(AD48)="AB","+",VLOOKUP(AD48,'විෂය තොරතුරු'!$P$24:$Q$28,2))))</f>
        <v/>
      </c>
      <c r="BP48" s="171" t="str">
        <f aca="false">IF(AE48="","",IF(AE48="-","-",IF(UPPER(AE48)="AB","+",VLOOKUP(AE48,'විෂය තොරතුරු'!$P$24:$Q$28,2))))</f>
        <v/>
      </c>
      <c r="BQ48" s="168" t="str">
        <f aca="false">IF(AF48="","",IF(AF48="-","-",IF(UPPER(AF48)="AB","+",VLOOKUP(AF48,'විෂය තොරතුරු'!$P$24:$Q$28,2))))</f>
        <v/>
      </c>
      <c r="BR48" s="168" t="str">
        <f aca="false">IF(AG48="","",IF(AG48="-","-",IF(UPPER(AG48)="AB","+",VLOOKUP(AG48,'විෂය තොරතුරු'!$P$24:$Q$28,2))))</f>
        <v/>
      </c>
      <c r="BS48" s="168" t="str">
        <f aca="false">IF(AH48="","",IF(AH48="-","-",IF(UPPER(AH48)="AB","+",VLOOKUP(AH48,'විෂය තොරතුරු'!$P$24:$Q$28,2))))</f>
        <v/>
      </c>
      <c r="BT48" s="168" t="str">
        <f aca="false">IF(AI48="","",IF(AI48="-","-",IF(UPPER(AI48)="AB","+",VLOOKUP(AI48,'විෂය තොරතුරු'!$P$24:$Q$28,2))))</f>
        <v/>
      </c>
      <c r="BU48" s="168" t="str">
        <f aca="false">IF(AJ48="","",IF(AJ48="-","-",IF(UPPER(AJ48)="AB","+",VLOOKUP(AJ48,'විෂය තොරතුරු'!$P$24:$Q$28,2))))</f>
        <v/>
      </c>
      <c r="BV48" s="168" t="str">
        <f aca="false">IF(AK48="","",IF(AK48="-","-",IF(UPPER(AK48)="AB","+",VLOOKUP(AK48,'විෂය තොරතුරු'!$P$24:$Q$28,2))))</f>
        <v/>
      </c>
      <c r="BW48" s="169" t="str">
        <f aca="false">IF(AL48="","",IF(AL48="-","-",IF(UPPER(AL48)="AB","+",VLOOKUP(AL48,'විෂය තොරතුරු'!$P$24:$Q$28,2))))</f>
        <v/>
      </c>
      <c r="BX48" s="171" t="str">
        <f aca="false">IF($B48="","",COUNTIF($AP48:$BW48,"A"))</f>
        <v/>
      </c>
      <c r="BY48" s="168" t="str">
        <f aca="false">IF($B48="","",COUNTIF($AP48:$BW48,"B"))</f>
        <v/>
      </c>
      <c r="BZ48" s="168" t="str">
        <f aca="false">IF($B48="","",COUNTIF($AP48:$BW48,"C"))</f>
        <v/>
      </c>
      <c r="CA48" s="168" t="str">
        <f aca="false">IF($B48="","",COUNTIF($AP48:$BW48,"S"))</f>
        <v/>
      </c>
      <c r="CB48" s="169" t="str">
        <f aca="false">IF($B48="","",COUNTIF($AP48:$BW48,"W"))</f>
        <v/>
      </c>
      <c r="CC48" s="171" t="str">
        <f aca="false">IF(B48="","",SUM(BX48:CA48))</f>
        <v/>
      </c>
      <c r="CD48" s="169" t="str">
        <f aca="false">IF(B48="","",SUM(BX48:BZ48))</f>
        <v/>
      </c>
      <c r="CE48" s="172" t="str">
        <f aca="false">IF(B48="","",IF(AND(CC48&gt;=6,CD48&gt;=3,OR(E48&gt;=35,F48&gt;=35),L48&gt;=35),"6/3 සමත්",IF(AND(CC48&gt;=5,CD48&gt;=3,OR(E48&gt;=35,F48&gt;=35,L48&gt;=35)),"5/3 සමත්",IF(AND(CC48&gt;=4,CD48&gt;=1,OR(E48&gt;=20,F48&gt;=20,L48&gt;=20)),"සමත් කළ හැකි",IF(CB48=9,"W9","අසමත් ?")))))</f>
        <v/>
      </c>
      <c r="FK48" s="173" t="n">
        <v>34</v>
      </c>
      <c r="FL48" s="161" t="s">
        <v>77</v>
      </c>
      <c r="FM48" s="161"/>
      <c r="FN48" s="161" t="str">
        <f aca="false">IF(FM48="","-",(FM48/$M$95)*100)</f>
        <v>-</v>
      </c>
      <c r="FO48" s="165" t="n">
        <v>42</v>
      </c>
      <c r="FP48" s="165"/>
      <c r="FQ48" s="165" t="n">
        <v>56</v>
      </c>
      <c r="FR48" s="165" t="s">
        <v>18</v>
      </c>
      <c r="FS48" s="165"/>
      <c r="FT48" s="165"/>
      <c r="FU48" s="165" t="n">
        <v>26</v>
      </c>
      <c r="FV48" s="165" t="n">
        <v>28</v>
      </c>
      <c r="FW48" s="165" t="n">
        <v>51</v>
      </c>
      <c r="FX48" s="165" t="n">
        <v>39</v>
      </c>
      <c r="FY48" s="165" t="n">
        <v>61</v>
      </c>
      <c r="FZ48" s="165" t="s">
        <v>18</v>
      </c>
      <c r="GA48" s="165" t="s">
        <v>18</v>
      </c>
      <c r="GB48" s="165"/>
      <c r="GC48" s="165"/>
      <c r="GD48" s="165"/>
      <c r="GE48" s="165"/>
      <c r="GF48" s="165"/>
      <c r="GG48" s="165" t="s">
        <v>18</v>
      </c>
      <c r="GH48" s="165" t="s">
        <v>18</v>
      </c>
      <c r="GI48" s="165" t="n">
        <v>48</v>
      </c>
      <c r="GJ48" s="165"/>
      <c r="GK48" s="165"/>
      <c r="GL48" s="165" t="s">
        <v>18</v>
      </c>
      <c r="GM48" s="165"/>
      <c r="GN48" s="165"/>
      <c r="GO48" s="165" t="n">
        <v>45</v>
      </c>
      <c r="GP48" s="165" t="s">
        <v>18</v>
      </c>
      <c r="GQ48" s="165"/>
      <c r="GR48" s="165" t="s">
        <v>18</v>
      </c>
      <c r="GS48" s="165"/>
      <c r="GT48" s="165"/>
      <c r="GU48" s="165"/>
      <c r="GV48" s="174"/>
      <c r="GW48" s="167" t="n">
        <f aca="false">IF(FL48="","",SUM(FO48:GV48))</f>
        <v>396</v>
      </c>
      <c r="GX48" s="168" t="n">
        <f aca="false">IF(FL48="","",GW48/9)</f>
        <v>44</v>
      </c>
      <c r="GY48" s="169" t="n">
        <f aca="false">IF(FL48="","",IF(GW48=0,"-",RANK(GW48,$GW$15:$GW$64,0)))</f>
        <v>10</v>
      </c>
      <c r="GZ48" s="167" t="str">
        <f aca="false">IF(FO48="","",IF(FO48="-","-",IF(UPPER(FO48)="AB","+",VLOOKUP(FO48,'විෂය තොරතුරු'!$P$24:$Q$28,2))))</f>
        <v>S</v>
      </c>
      <c r="HA48" s="168" t="str">
        <f aca="false">IF(FP48="","",IF(FP48="-","-",IF(UPPER(FP48)="AB","+",VLOOKUP(FP48,'විෂය තොරතුරු'!$P$24:$Q$28,2))))</f>
        <v/>
      </c>
      <c r="HB48" s="168" t="str">
        <f aca="false">IF(FQ48="","",IF(FQ48="-","-",IF(UPPER(FQ48)="AB","+",VLOOKUP(FQ48,'විෂය තොරතුරු'!$P$24:$Q$28,2))))</f>
        <v>C</v>
      </c>
      <c r="HC48" s="168" t="str">
        <f aca="false">IF(FR48="","",IF(FR48="-","-",IF(UPPER(FR48)="AB","+",VLOOKUP(FR48,'විෂය තොරතුරු'!$P$24:$Q$28,2))))</f>
        <v>-</v>
      </c>
      <c r="HD48" s="168" t="str">
        <f aca="false">IF(FS48="","",IF(FS48="-","-",IF(UPPER(FS48)="AB","+",VLOOKUP(FS48,'විෂය තොරතුරු'!$P$24:$Q$28,2))))</f>
        <v/>
      </c>
      <c r="HE48" s="170" t="str">
        <f aca="false">IF(FT48="","",IF(FT48="-","-",IF(UPPER(FT48)="AB","+",VLOOKUP(FT48,'විෂය තොරතුරු'!$P$24:$Q$28,2))))</f>
        <v/>
      </c>
      <c r="HF48" s="171" t="str">
        <f aca="false">IF(FU48="","",IF(FU48="-","-",IF(UPPER(FU48)="AB","+",VLOOKUP(FU48,'විෂය තොරතුරු'!$P$24:$Q$28,2))))</f>
        <v>W</v>
      </c>
      <c r="HG48" s="168" t="str">
        <f aca="false">IF(FV48="","",IF(FV48="-","-",IF(UPPER(FV48)="AB","+",VLOOKUP(FV48,'විෂය තොරතුරු'!$P$24:$Q$28,2))))</f>
        <v>W</v>
      </c>
      <c r="HH48" s="168" t="str">
        <f aca="false">IF(FW48="","",IF(FW48="-","-",IF(UPPER(FW48)="AB","+",VLOOKUP(FW48,'විෂය තොරතුරු'!$P$24:$Q$28,2))))</f>
        <v>C</v>
      </c>
      <c r="HI48" s="169" t="str">
        <f aca="false">IF(FX48="","",IF(FX48="-","-",IF(UPPER(FX48)="AB","+",VLOOKUP(FX48,'විෂය තොරතුරු'!$P$24:$Q$28,2))))</f>
        <v>S</v>
      </c>
      <c r="HJ48" s="167" t="str">
        <f aca="false">IF(FY48="","",IF(FY48="-","-",IF(UPPER(FY48)="AB","+",VLOOKUP(FY48,'විෂය තොරතුරු'!$P$24:$Q$28,2))))</f>
        <v>C</v>
      </c>
      <c r="HK48" s="168" t="str">
        <f aca="false">IF(FZ48="","",IF(FZ48="-","-",IF(UPPER(FZ48)="AB","+",VLOOKUP(FZ48,'විෂය තොරතුරු'!$P$24:$Q$28,2))))</f>
        <v>-</v>
      </c>
      <c r="HL48" s="168" t="str">
        <f aca="false">IF(GA48="","",IF(GA48="-","-",IF(UPPER(GA48)="AB","+",VLOOKUP(GA48,'විෂය තොරතුරු'!$P$24:$Q$28,2))))</f>
        <v>-</v>
      </c>
      <c r="HM48" s="168" t="str">
        <f aca="false">IF(GB48="","",IF(GB48="-","-",IF(UPPER(GB48)="AB","+",VLOOKUP(GB48,'විෂය තොරතුරු'!$P$24:$Q$28,2))))</f>
        <v/>
      </c>
      <c r="HN48" s="168" t="str">
        <f aca="false">IF(GC48="","",IF(GC48="-","-",IF(UPPER(GC48)="AB","+",VLOOKUP(GC48,'විෂය තොරතුරු'!$P$24:$Q$28,2))))</f>
        <v/>
      </c>
      <c r="HO48" s="168" t="str">
        <f aca="false">IF(GD48="","",IF(GD48="-","-",IF(UPPER(GD48)="AB","+",VLOOKUP(GD48,'විෂය තොරතුරු'!$P$24:$Q$28,2))))</f>
        <v/>
      </c>
      <c r="HP48" s="168" t="str">
        <f aca="false">IF(GE48="","",IF(GE48="-","-",IF(UPPER(GE48)="AB","+",VLOOKUP(GE48,'විෂය තොරතුරු'!$P$24:$Q$28,2))))</f>
        <v/>
      </c>
      <c r="HQ48" s="170" t="str">
        <f aca="false">IF(GF48="","",IF(GF48="-","-",IF(UPPER(GF48)="AB","+",VLOOKUP(GF48,'විෂය තොරතුරු'!$P$24:$Q$28,2))))</f>
        <v/>
      </c>
      <c r="HR48" s="171" t="str">
        <f aca="false">IF(GG48="","",IF(GG48="-","-",IF(UPPER(GG48)="AB","+",VLOOKUP(GG48,'විෂය තොරතුරු'!$P$24:$Q$28,2))))</f>
        <v>-</v>
      </c>
      <c r="HS48" s="168" t="str">
        <f aca="false">IF(GH48="","",IF(GH48="-","-",IF(UPPER(GH48)="AB","+",VLOOKUP(GH48,'විෂය තොරතුරු'!$P$24:$Q$28,2))))</f>
        <v>-</v>
      </c>
      <c r="HT48" s="168" t="str">
        <f aca="false">IF(GI48="","",IF(GI48="-","-",IF(UPPER(GI48)="AB","+",VLOOKUP(GI48,'විෂය තොරතුරු'!$P$24:$Q$28,2))))</f>
        <v>S</v>
      </c>
      <c r="HU48" s="168" t="str">
        <f aca="false">IF(GJ48="","",IF(GJ48="-","-",IF(UPPER(GJ48)="AB","+",VLOOKUP(GJ48,'විෂය තොරතුරු'!$P$24:$Q$28,2))))</f>
        <v/>
      </c>
      <c r="HV48" s="168" t="str">
        <f aca="false">IF(GK48="","",IF(GK48="-","-",IF(UPPER(GK48)="AB","+",VLOOKUP(GK48,'විෂය තොරතුරු'!$P$24:$Q$28,2))))</f>
        <v/>
      </c>
      <c r="HW48" s="168" t="str">
        <f aca="false">IF(GL48="","",IF(GL48="-","-",IF(UPPER(GL48)="AB","+",VLOOKUP(GL48,'විෂය තොරතුරු'!$P$24:$Q$28,2))))</f>
        <v>-</v>
      </c>
      <c r="HX48" s="168" t="str">
        <f aca="false">IF(GM48="","",IF(GM48="-","-",IF(UPPER(GM48)="AB","+",VLOOKUP(GM48,'විෂය තොරතුරු'!$P$24:$Q$28,2))))</f>
        <v/>
      </c>
      <c r="HY48" s="169" t="str">
        <f aca="false">IF(GN48="","",IF(GN48="-","-",IF(UPPER(GN48)="AB","+",VLOOKUP(GN48,'විෂය තොරතුරු'!$P$24:$Q$28,2))))</f>
        <v/>
      </c>
      <c r="HZ48" s="171" t="str">
        <f aca="false">IF(GO48="","",IF(GO48="-","-",IF(UPPER(GO48)="AB","+",VLOOKUP(GO48,'විෂය තොරතුරු'!$P$24:$Q$28,2))))</f>
        <v>S</v>
      </c>
      <c r="IA48" s="168" t="str">
        <f aca="false">IF(GP48="","",IF(GP48="-","-",IF(UPPER(GP48)="AB","+",VLOOKUP(GP48,'විෂය තොරතුරු'!$P$24:$Q$28,2))))</f>
        <v>-</v>
      </c>
      <c r="IB48" s="168" t="str">
        <f aca="false">IF(GQ48="","",IF(GQ48="-","-",IF(UPPER(GQ48)="AB","+",VLOOKUP(GQ48,'විෂය තොරතුරු'!$P$24:$Q$28,2))))</f>
        <v/>
      </c>
      <c r="IC48" s="168" t="str">
        <f aca="false">IF(GR48="","",IF(GR48="-","-",IF(UPPER(GR48)="AB","+",VLOOKUP(GR48,'විෂය තොරතුරු'!$P$24:$Q$28,2))))</f>
        <v>-</v>
      </c>
      <c r="ID48" s="168" t="str">
        <f aca="false">IF(GS48="","",IF(GS48="-","-",IF(UPPER(GS48)="AB","+",VLOOKUP(GS48,'විෂය තොරතුරු'!$P$24:$Q$28,2))))</f>
        <v/>
      </c>
      <c r="IE48" s="168" t="str">
        <f aca="false">IF(GT48="","",IF(GT48="-","-",IF(UPPER(GT48)="AB","+",VLOOKUP(GT48,'විෂය තොරතුරු'!$P$24:$Q$28,2))))</f>
        <v/>
      </c>
      <c r="IF48" s="168" t="str">
        <f aca="false">IF(GU48="","",IF(GU48="-","-",IF(UPPER(GU48)="AB","+",VLOOKUP(GU48,'විෂය තොරතුරු'!$P$24:$Q$28,2))))</f>
        <v/>
      </c>
      <c r="IG48" s="169" t="str">
        <f aca="false">IF(GV48="","",IF(GV48="-","-",IF(UPPER(GV48)="AB","+",VLOOKUP(GV48,'විෂය තොරතුරු'!$P$24:$Q$28,2))))</f>
        <v/>
      </c>
      <c r="IH48" s="171" t="n">
        <f aca="false">IF($FL48="","",COUNTIF($GZ48:$IG48,"A"))</f>
        <v>0</v>
      </c>
      <c r="II48" s="171" t="n">
        <f aca="false">IF($FL48="","",COUNTIF($GZ48:$IG48,"B"))</f>
        <v>0</v>
      </c>
      <c r="IJ48" s="171" t="n">
        <f aca="false">IF($FL48="","",COUNTIF($GZ48:$IG48,"C"))</f>
        <v>3</v>
      </c>
      <c r="IK48" s="171" t="n">
        <f aca="false">IF($FL48="","",COUNTIF($GZ48:$IG48,"S"))</f>
        <v>4</v>
      </c>
      <c r="IL48" s="171" t="n">
        <f aca="false">IF($FL48="","",COUNTIF($GZ48:$IG48,"W"))</f>
        <v>2</v>
      </c>
      <c r="IM48" s="171" t="n">
        <f aca="false">IF(FL48="","",SUM(IH48:IK48))</f>
        <v>7</v>
      </c>
      <c r="IN48" s="169" t="n">
        <f aca="false">IF(FL48="","",SUM(IH48:IJ48))</f>
        <v>3</v>
      </c>
      <c r="IO48" s="172" t="str">
        <f aca="false">IF(FL48="","",IF(AND(IM48&gt;=6,IN48&gt;=3,OR(FO48&gt;=35,FP48&gt;=35),FV48&gt;=35),"6/3 සමත්",IF(AND(IM48&gt;=5,IN48&gt;=3,OR(FO48&gt;=35,FP48&gt;=35,FV48&gt;=35)),"5/3 සමත්",IF(AND(IM48&gt;=4,IN48&gt;=1,OR(FO48&gt;=20,FP48&gt;=20,FV48&gt;=20)),"සමත් කළ හැකි",IF(IL48=9,"W9","අසමත් ?")))))</f>
        <v>5/3 සමත්</v>
      </c>
    </row>
    <row r="49" customFormat="false" ht="13.8" hidden="false" customHeight="false" outlineLevel="0" collapsed="false">
      <c r="A49" s="160" t="n">
        <v>35</v>
      </c>
      <c r="B49" s="161"/>
      <c r="C49" s="161"/>
      <c r="D49" s="162"/>
      <c r="E49" s="183"/>
      <c r="F49" s="181"/>
      <c r="G49" s="183"/>
      <c r="H49" s="180"/>
      <c r="I49" s="180"/>
      <c r="J49" s="181"/>
      <c r="K49" s="183"/>
      <c r="L49" s="180"/>
      <c r="M49" s="180"/>
      <c r="N49" s="181"/>
      <c r="O49" s="183"/>
      <c r="P49" s="180"/>
      <c r="Q49" s="180"/>
      <c r="R49" s="180"/>
      <c r="S49" s="180"/>
      <c r="T49" s="180"/>
      <c r="U49" s="180"/>
      <c r="V49" s="181"/>
      <c r="W49" s="183"/>
      <c r="X49" s="180"/>
      <c r="Y49" s="180"/>
      <c r="Z49" s="180"/>
      <c r="AA49" s="180"/>
      <c r="AB49" s="180"/>
      <c r="AC49" s="180"/>
      <c r="AD49" s="181"/>
      <c r="AE49" s="183"/>
      <c r="AF49" s="180"/>
      <c r="AG49" s="180"/>
      <c r="AH49" s="180"/>
      <c r="AI49" s="180"/>
      <c r="AJ49" s="180"/>
      <c r="AK49" s="180"/>
      <c r="AL49" s="166"/>
      <c r="AM49" s="167" t="str">
        <f aca="false">IF(B49="","",SUM(E49:AL49))</f>
        <v/>
      </c>
      <c r="AN49" s="168" t="str">
        <f aca="false">IF(B49="","",AM49/9)</f>
        <v/>
      </c>
      <c r="AO49" s="169" t="str">
        <f aca="false">IF(B49="","",IF(AM49=0,"-",RANK(AM49,$AM$15:$AM$64,0)))</f>
        <v/>
      </c>
      <c r="AP49" s="167" t="str">
        <f aca="false">IF(E49="","",IF(E49="-","-",IF(UPPER(E49)="AB","+",VLOOKUP(E49,'විෂය තොරතුරු'!$P$24:$Q$28,2))))</f>
        <v/>
      </c>
      <c r="AQ49" s="168" t="str">
        <f aca="false">IF(F49="","",IF(F49="-","-",IF(UPPER(F49)="AB","+",VLOOKUP(F49,'විෂය තොරතුරු'!$P$24:$Q$28,2))))</f>
        <v/>
      </c>
      <c r="AR49" s="168" t="str">
        <f aca="false">IF(G49="","",IF(G49="-","-",IF(UPPER(G49)="AB","+",VLOOKUP(G49,'විෂය තොරතුරු'!$P$24:$Q$28,2))))</f>
        <v/>
      </c>
      <c r="AS49" s="168" t="str">
        <f aca="false">IF(H49="","",IF(H49="-","-",IF(UPPER(H49)="AB","+",VLOOKUP(H49,'විෂය තොරතුරු'!$P$24:$Q$28,2))))</f>
        <v/>
      </c>
      <c r="AT49" s="168" t="str">
        <f aca="false">IF(I49="","",IF(I49="-","-",IF(UPPER(I49)="AB","+",VLOOKUP(I49,'විෂය තොරතුරු'!$P$24:$Q$28,2))))</f>
        <v/>
      </c>
      <c r="AU49" s="170" t="str">
        <f aca="false">IF(J49="","",IF(J49="-","-",IF(UPPER(J49)="AB","+",VLOOKUP(J49,'විෂය තොරතුරු'!$P$24:$Q$28,2))))</f>
        <v/>
      </c>
      <c r="AV49" s="171" t="str">
        <f aca="false">IF(K49="","",IF(K49="-","-",IF(UPPER(K49)="AB","+",VLOOKUP(K49,'විෂය තොරතුරු'!$P$24:$Q$28,2))))</f>
        <v/>
      </c>
      <c r="AW49" s="168" t="str">
        <f aca="false">IF(L49="","",IF(L49="-","-",IF(UPPER(L49)="AB","+",VLOOKUP(L49,'විෂය තොරතුරු'!$P$24:$Q$28,2))))</f>
        <v/>
      </c>
      <c r="AX49" s="168" t="str">
        <f aca="false">IF(M49="","",IF(M49="-","-",IF(UPPER(M49)="AB","+",VLOOKUP(M49,'විෂය තොරතුරු'!$P$24:$Q$28,2))))</f>
        <v/>
      </c>
      <c r="AY49" s="169" t="str">
        <f aca="false">IF(N49="","",IF(N49="-","-",IF(UPPER(N49)="AB","+",VLOOKUP(N49,'විෂය තොරතුරු'!$P$24:$Q$28,2))))</f>
        <v/>
      </c>
      <c r="AZ49" s="168" t="str">
        <f aca="false">IF(O49="","",IF(O49="-","-",IF(UPPER(O49)="AB","+",VLOOKUP(O49,'විෂය තොරතුරු'!$P$24:$Q$28,2))))</f>
        <v/>
      </c>
      <c r="BA49" s="168" t="str">
        <f aca="false">IF(P49="","",IF(P49="-","-",IF(UPPER(P49)="AB","+",VLOOKUP(P49,'විෂය තොරතුරු'!$P$24:$Q$28,2))))</f>
        <v/>
      </c>
      <c r="BB49" s="168" t="str">
        <f aca="false">IF(Q49="","",IF(Q49="-","-",IF(UPPER(Q49)="AB","+",VLOOKUP(Q49,'විෂය තොරතුරු'!$P$24:$Q$28,2))))</f>
        <v/>
      </c>
      <c r="BC49" s="168" t="str">
        <f aca="false">IF(R49="","",IF(R49="-","-",IF(UPPER(R49)="AB","+",VLOOKUP(R49,'විෂය තොරතුරු'!$P$24:$Q$28,2))))</f>
        <v/>
      </c>
      <c r="BD49" s="168" t="str">
        <f aca="false">IF(S49="","",IF(S49="-","-",IF(UPPER(S49)="AB","+",VLOOKUP(S49,'විෂය තොරතුරු'!$P$24:$Q$28,2))))</f>
        <v/>
      </c>
      <c r="BE49" s="168" t="str">
        <f aca="false">IF(T49="","",IF(T49="-","-",IF(UPPER(T49)="AB","+",VLOOKUP(T49,'විෂය තොරතුරු'!$P$24:$Q$28,2))))</f>
        <v/>
      </c>
      <c r="BF49" s="168" t="str">
        <f aca="false">IF(U49="","",IF(U49="-","-",IF(UPPER(U49)="AB","+",VLOOKUP(U49,'විෂය තොරතුරු'!$P$24:$Q$28,2))))</f>
        <v/>
      </c>
      <c r="BG49" s="170" t="str">
        <f aca="false">IF(V49="","",IF(V49="-","-",IF(UPPER(V49)="AB","+",VLOOKUP(V49,'විෂය තොරතුරු'!$P$24:$Q$28,2))))</f>
        <v/>
      </c>
      <c r="BH49" s="171" t="str">
        <f aca="false">IF(W49="","",IF(W49="-","-",IF(UPPER(W49)="AB","+",VLOOKUP(W49,'විෂය තොරතුරු'!$P$24:$Q$28,2))))</f>
        <v/>
      </c>
      <c r="BI49" s="168" t="str">
        <f aca="false">IF(X49="","",IF(X49="-","-",IF(UPPER(X49)="AB","+",VLOOKUP(X49,'විෂය තොරතුරු'!$P$24:$Q$28,2))))</f>
        <v/>
      </c>
      <c r="BJ49" s="168" t="str">
        <f aca="false">IF(Y49="","",IF(Y49="-","-",IF(UPPER(Y49)="AB","+",VLOOKUP(Y49,'විෂය තොරතුරු'!$P$24:$Q$28,2))))</f>
        <v/>
      </c>
      <c r="BK49" s="168" t="str">
        <f aca="false">IF(Z49="","",IF(Z49="-","-",IF(UPPER(Z49)="AB","+",VLOOKUP(Z49,'විෂය තොරතුරු'!$P$24:$Q$28,2))))</f>
        <v/>
      </c>
      <c r="BL49" s="168" t="str">
        <f aca="false">IF(AA49="","",IF(AA49="-","-",IF(UPPER(AA49)="AB","+",VLOOKUP(AA49,'විෂය තොරතුරු'!$P$24:$Q$28,2))))</f>
        <v/>
      </c>
      <c r="BM49" s="168" t="str">
        <f aca="false">IF(AB49="","",IF(AB49="-","-",IF(UPPER(AB49)="AB","+",VLOOKUP(AB49,'විෂය තොරතුරු'!$P$24:$Q$28,2))))</f>
        <v/>
      </c>
      <c r="BN49" s="168" t="str">
        <f aca="false">IF(AC49="","",IF(AC49="-","-",IF(UPPER(AC49)="AB","+",VLOOKUP(AC49,'විෂය තොරතුරු'!$P$24:$Q$28,2))))</f>
        <v/>
      </c>
      <c r="BO49" s="169" t="str">
        <f aca="false">IF(AD49="","",IF(AD49="-","-",IF(UPPER(AD49)="AB","+",VLOOKUP(AD49,'විෂය තොරතුරු'!$P$24:$Q$28,2))))</f>
        <v/>
      </c>
      <c r="BP49" s="171" t="str">
        <f aca="false">IF(AE49="","",IF(AE49="-","-",IF(UPPER(AE49)="AB","+",VLOOKUP(AE49,'විෂය තොරතුරු'!$P$24:$Q$28,2))))</f>
        <v/>
      </c>
      <c r="BQ49" s="168" t="str">
        <f aca="false">IF(AF49="","",IF(AF49="-","-",IF(UPPER(AF49)="AB","+",VLOOKUP(AF49,'විෂය තොරතුරු'!$P$24:$Q$28,2))))</f>
        <v/>
      </c>
      <c r="BR49" s="168" t="str">
        <f aca="false">IF(AG49="","",IF(AG49="-","-",IF(UPPER(AG49)="AB","+",VLOOKUP(AG49,'විෂය තොරතුරු'!$P$24:$Q$28,2))))</f>
        <v/>
      </c>
      <c r="BS49" s="168" t="str">
        <f aca="false">IF(AH49="","",IF(AH49="-","-",IF(UPPER(AH49)="AB","+",VLOOKUP(AH49,'විෂය තොරතුරු'!$P$24:$Q$28,2))))</f>
        <v/>
      </c>
      <c r="BT49" s="168" t="str">
        <f aca="false">IF(AI49="","",IF(AI49="-","-",IF(UPPER(AI49)="AB","+",VLOOKUP(AI49,'විෂය තොරතුරු'!$P$24:$Q$28,2))))</f>
        <v/>
      </c>
      <c r="BU49" s="168" t="str">
        <f aca="false">IF(AJ49="","",IF(AJ49="-","-",IF(UPPER(AJ49)="AB","+",VLOOKUP(AJ49,'විෂය තොරතුරු'!$P$24:$Q$28,2))))</f>
        <v/>
      </c>
      <c r="BV49" s="168" t="str">
        <f aca="false">IF(AK49="","",IF(AK49="-","-",IF(UPPER(AK49)="AB","+",VLOOKUP(AK49,'විෂය තොරතුරු'!$P$24:$Q$28,2))))</f>
        <v/>
      </c>
      <c r="BW49" s="169" t="str">
        <f aca="false">IF(AL49="","",IF(AL49="-","-",IF(UPPER(AL49)="AB","+",VLOOKUP(AL49,'විෂය තොරතුරු'!$P$24:$Q$28,2))))</f>
        <v/>
      </c>
      <c r="BX49" s="171" t="str">
        <f aca="false">IF($B49="","",COUNTIF($AP49:$BW49,"A"))</f>
        <v/>
      </c>
      <c r="BY49" s="168" t="str">
        <f aca="false">IF($B49="","",COUNTIF($AP49:$BW49,"B"))</f>
        <v/>
      </c>
      <c r="BZ49" s="168" t="str">
        <f aca="false">IF($B49="","",COUNTIF($AP49:$BW49,"C"))</f>
        <v/>
      </c>
      <c r="CA49" s="168" t="str">
        <f aca="false">IF($B49="","",COUNTIF($AP49:$BW49,"S"))</f>
        <v/>
      </c>
      <c r="CB49" s="169" t="str">
        <f aca="false">IF($B49="","",COUNTIF($AP49:$BW49,"W"))</f>
        <v/>
      </c>
      <c r="CC49" s="171" t="str">
        <f aca="false">IF(B49="","",SUM(BX49:CA49))</f>
        <v/>
      </c>
      <c r="CD49" s="169" t="str">
        <f aca="false">IF(B49="","",SUM(BX49:BZ49))</f>
        <v/>
      </c>
      <c r="CE49" s="172" t="str">
        <f aca="false">IF(B49="","",IF(AND(CC49&gt;=6,CD49&gt;=3,OR(E49&gt;=35,F49&gt;=35),L49&gt;=35),"6/3 සමත්",IF(AND(CC49&gt;=5,CD49&gt;=3,OR(E49&gt;=35,F49&gt;=35,L49&gt;=35)),"5/3 සමත්",IF(AND(CC49&gt;=4,CD49&gt;=1,OR(E49&gt;=20,F49&gt;=20,L49&gt;=20)),"සමත් කළ හැකි",IF(CB49=9,"W9","අසමත් ?")))))</f>
        <v/>
      </c>
      <c r="FK49" s="173" t="n">
        <v>35</v>
      </c>
      <c r="FL49" s="161" t="s">
        <v>78</v>
      </c>
      <c r="FM49" s="161"/>
      <c r="FN49" s="161" t="str">
        <f aca="false">IF(FM49="","-",(FM49/$M$95)*100)</f>
        <v>-</v>
      </c>
      <c r="FO49" s="165" t="n">
        <v>51</v>
      </c>
      <c r="FP49" s="165"/>
      <c r="FQ49" s="165" t="n">
        <v>77</v>
      </c>
      <c r="FR49" s="165" t="s">
        <v>18</v>
      </c>
      <c r="FS49" s="165"/>
      <c r="FT49" s="165"/>
      <c r="FU49" s="165" t="n">
        <v>21</v>
      </c>
      <c r="FV49" s="165" t="n">
        <v>29</v>
      </c>
      <c r="FW49" s="165" t="n">
        <v>40</v>
      </c>
      <c r="FX49" s="165" t="n">
        <v>43</v>
      </c>
      <c r="FY49" s="165" t="n">
        <v>75</v>
      </c>
      <c r="FZ49" s="165" t="s">
        <v>18</v>
      </c>
      <c r="GA49" s="165" t="s">
        <v>18</v>
      </c>
      <c r="GB49" s="165"/>
      <c r="GC49" s="165"/>
      <c r="GD49" s="165"/>
      <c r="GE49" s="165"/>
      <c r="GF49" s="165"/>
      <c r="GG49" s="165" t="n">
        <v>51</v>
      </c>
      <c r="GH49" s="165" t="s">
        <v>18</v>
      </c>
      <c r="GI49" s="165" t="s">
        <v>18</v>
      </c>
      <c r="GJ49" s="165"/>
      <c r="GK49" s="165"/>
      <c r="GL49" s="165" t="s">
        <v>18</v>
      </c>
      <c r="GM49" s="165"/>
      <c r="GN49" s="165"/>
      <c r="GO49" s="165" t="n">
        <v>71</v>
      </c>
      <c r="GP49" s="165" t="s">
        <v>18</v>
      </c>
      <c r="GQ49" s="165"/>
      <c r="GR49" s="165" t="s">
        <v>18</v>
      </c>
      <c r="GS49" s="165"/>
      <c r="GT49" s="165"/>
      <c r="GU49" s="165"/>
      <c r="GV49" s="174"/>
      <c r="GW49" s="167" t="n">
        <f aca="false">IF(FL49="","",SUM(FO49:GV49))</f>
        <v>458</v>
      </c>
      <c r="GX49" s="168" t="n">
        <f aca="false">IF(FL49="","",GW49/9)</f>
        <v>50.8888888888889</v>
      </c>
      <c r="GY49" s="169" t="n">
        <f aca="false">IF(FL49="","",IF(GW49=0,"-",RANK(GW49,$GW$15:$GW$64,0)))</f>
        <v>4</v>
      </c>
      <c r="GZ49" s="167" t="str">
        <f aca="false">IF(FO49="","",IF(FO49="-","-",IF(UPPER(FO49)="AB","+",VLOOKUP(FO49,'විෂය තොරතුරු'!$P$24:$Q$28,2))))</f>
        <v>C</v>
      </c>
      <c r="HA49" s="168" t="str">
        <f aca="false">IF(FP49="","",IF(FP49="-","-",IF(UPPER(FP49)="AB","+",VLOOKUP(FP49,'විෂය තොරතුරු'!$P$24:$Q$28,2))))</f>
        <v/>
      </c>
      <c r="HB49" s="168" t="str">
        <f aca="false">IF(FQ49="","",IF(FQ49="-","-",IF(UPPER(FQ49)="AB","+",VLOOKUP(FQ49,'විෂය තොරතුරු'!$P$24:$Q$28,2))))</f>
        <v>A</v>
      </c>
      <c r="HC49" s="168" t="str">
        <f aca="false">IF(FR49="","",IF(FR49="-","-",IF(UPPER(FR49)="AB","+",VLOOKUP(FR49,'විෂය තොරතුරු'!$P$24:$Q$28,2))))</f>
        <v>-</v>
      </c>
      <c r="HD49" s="168" t="str">
        <f aca="false">IF(FS49="","",IF(FS49="-","-",IF(UPPER(FS49)="AB","+",VLOOKUP(FS49,'විෂය තොරතුරු'!$P$24:$Q$28,2))))</f>
        <v/>
      </c>
      <c r="HE49" s="170" t="str">
        <f aca="false">IF(FT49="","",IF(FT49="-","-",IF(UPPER(FT49)="AB","+",VLOOKUP(FT49,'විෂය තොරතුරු'!$P$24:$Q$28,2))))</f>
        <v/>
      </c>
      <c r="HF49" s="171" t="str">
        <f aca="false">IF(FU49="","",IF(FU49="-","-",IF(UPPER(FU49)="AB","+",VLOOKUP(FU49,'විෂය තොරතුරු'!$P$24:$Q$28,2))))</f>
        <v>W</v>
      </c>
      <c r="HG49" s="168" t="str">
        <f aca="false">IF(FV49="","",IF(FV49="-","-",IF(UPPER(FV49)="AB","+",VLOOKUP(FV49,'විෂය තොරතුරු'!$P$24:$Q$28,2))))</f>
        <v>W</v>
      </c>
      <c r="HH49" s="168" t="str">
        <f aca="false">IF(FW49="","",IF(FW49="-","-",IF(UPPER(FW49)="AB","+",VLOOKUP(FW49,'විෂය තොරතුරු'!$P$24:$Q$28,2))))</f>
        <v>S</v>
      </c>
      <c r="HI49" s="169" t="str">
        <f aca="false">IF(FX49="","",IF(FX49="-","-",IF(UPPER(FX49)="AB","+",VLOOKUP(FX49,'විෂය තොරතුරු'!$P$24:$Q$28,2))))</f>
        <v>S</v>
      </c>
      <c r="HJ49" s="167" t="str">
        <f aca="false">IF(FY49="","",IF(FY49="-","-",IF(UPPER(FY49)="AB","+",VLOOKUP(FY49,'විෂය තොරතුරු'!$P$24:$Q$28,2))))</f>
        <v>A</v>
      </c>
      <c r="HK49" s="168" t="str">
        <f aca="false">IF(FZ49="","",IF(FZ49="-","-",IF(UPPER(FZ49)="AB","+",VLOOKUP(FZ49,'විෂය තොරතුරු'!$P$24:$Q$28,2))))</f>
        <v>-</v>
      </c>
      <c r="HL49" s="168" t="str">
        <f aca="false">IF(GA49="","",IF(GA49="-","-",IF(UPPER(GA49)="AB","+",VLOOKUP(GA49,'විෂය තොරතුරු'!$P$24:$Q$28,2))))</f>
        <v>-</v>
      </c>
      <c r="HM49" s="168" t="str">
        <f aca="false">IF(GB49="","",IF(GB49="-","-",IF(UPPER(GB49)="AB","+",VLOOKUP(GB49,'විෂය තොරතුරු'!$P$24:$Q$28,2))))</f>
        <v/>
      </c>
      <c r="HN49" s="168" t="str">
        <f aca="false">IF(GC49="","",IF(GC49="-","-",IF(UPPER(GC49)="AB","+",VLOOKUP(GC49,'විෂය තොරතුරු'!$P$24:$Q$28,2))))</f>
        <v/>
      </c>
      <c r="HO49" s="168" t="str">
        <f aca="false">IF(GD49="","",IF(GD49="-","-",IF(UPPER(GD49)="AB","+",VLOOKUP(GD49,'විෂය තොරතුරු'!$P$24:$Q$28,2))))</f>
        <v/>
      </c>
      <c r="HP49" s="168" t="str">
        <f aca="false">IF(GE49="","",IF(GE49="-","-",IF(UPPER(GE49)="AB","+",VLOOKUP(GE49,'විෂය තොරතුරු'!$P$24:$Q$28,2))))</f>
        <v/>
      </c>
      <c r="HQ49" s="170" t="str">
        <f aca="false">IF(GF49="","",IF(GF49="-","-",IF(UPPER(GF49)="AB","+",VLOOKUP(GF49,'විෂය තොරතුරු'!$P$24:$Q$28,2))))</f>
        <v/>
      </c>
      <c r="HR49" s="171" t="str">
        <f aca="false">IF(GG49="","",IF(GG49="-","-",IF(UPPER(GG49)="AB","+",VLOOKUP(GG49,'විෂය තොරතුරු'!$P$24:$Q$28,2))))</f>
        <v>C</v>
      </c>
      <c r="HS49" s="168" t="str">
        <f aca="false">IF(GH49="","",IF(GH49="-","-",IF(UPPER(GH49)="AB","+",VLOOKUP(GH49,'විෂය තොරතුරු'!$P$24:$Q$28,2))))</f>
        <v>-</v>
      </c>
      <c r="HT49" s="168" t="str">
        <f aca="false">IF(GI49="","",IF(GI49="-","-",IF(UPPER(GI49)="AB","+",VLOOKUP(GI49,'විෂය තොරතුරු'!$P$24:$Q$28,2))))</f>
        <v>-</v>
      </c>
      <c r="HU49" s="168" t="str">
        <f aca="false">IF(GJ49="","",IF(GJ49="-","-",IF(UPPER(GJ49)="AB","+",VLOOKUP(GJ49,'විෂය තොරතුරු'!$P$24:$Q$28,2))))</f>
        <v/>
      </c>
      <c r="HV49" s="168" t="str">
        <f aca="false">IF(GK49="","",IF(GK49="-","-",IF(UPPER(GK49)="AB","+",VLOOKUP(GK49,'විෂය තොරතුරු'!$P$24:$Q$28,2))))</f>
        <v/>
      </c>
      <c r="HW49" s="168" t="str">
        <f aca="false">IF(GL49="","",IF(GL49="-","-",IF(UPPER(GL49)="AB","+",VLOOKUP(GL49,'විෂය තොරතුරු'!$P$24:$Q$28,2))))</f>
        <v>-</v>
      </c>
      <c r="HX49" s="168" t="str">
        <f aca="false">IF(GM49="","",IF(GM49="-","-",IF(UPPER(GM49)="AB","+",VLOOKUP(GM49,'විෂය තොරතුරු'!$P$24:$Q$28,2))))</f>
        <v/>
      </c>
      <c r="HY49" s="169" t="str">
        <f aca="false">IF(GN49="","",IF(GN49="-","-",IF(UPPER(GN49)="AB","+",VLOOKUP(GN49,'විෂය තොරතුරු'!$P$24:$Q$28,2))))</f>
        <v/>
      </c>
      <c r="HZ49" s="171" t="str">
        <f aca="false">IF(GO49="","",IF(GO49="-","-",IF(UPPER(GO49)="AB","+",VLOOKUP(GO49,'විෂය තොරතුරු'!$P$24:$Q$28,2))))</f>
        <v>B</v>
      </c>
      <c r="IA49" s="168" t="str">
        <f aca="false">IF(GP49="","",IF(GP49="-","-",IF(UPPER(GP49)="AB","+",VLOOKUP(GP49,'විෂය තොරතුරු'!$P$24:$Q$28,2))))</f>
        <v>-</v>
      </c>
      <c r="IB49" s="168" t="str">
        <f aca="false">IF(GQ49="","",IF(GQ49="-","-",IF(UPPER(GQ49)="AB","+",VLOOKUP(GQ49,'විෂය තොරතුරු'!$P$24:$Q$28,2))))</f>
        <v/>
      </c>
      <c r="IC49" s="168" t="str">
        <f aca="false">IF(GR49="","",IF(GR49="-","-",IF(UPPER(GR49)="AB","+",VLOOKUP(GR49,'විෂය තොරතුරු'!$P$24:$Q$28,2))))</f>
        <v>-</v>
      </c>
      <c r="ID49" s="168" t="str">
        <f aca="false">IF(GS49="","",IF(GS49="-","-",IF(UPPER(GS49)="AB","+",VLOOKUP(GS49,'විෂය තොරතුරු'!$P$24:$Q$28,2))))</f>
        <v/>
      </c>
      <c r="IE49" s="168" t="str">
        <f aca="false">IF(GT49="","",IF(GT49="-","-",IF(UPPER(GT49)="AB","+",VLOOKUP(GT49,'විෂය තොරතුරු'!$P$24:$Q$28,2))))</f>
        <v/>
      </c>
      <c r="IF49" s="168" t="str">
        <f aca="false">IF(GU49="","",IF(GU49="-","-",IF(UPPER(GU49)="AB","+",VLOOKUP(GU49,'විෂය තොරතුරු'!$P$24:$Q$28,2))))</f>
        <v/>
      </c>
      <c r="IG49" s="169" t="str">
        <f aca="false">IF(GV49="","",IF(GV49="-","-",IF(UPPER(GV49)="AB","+",VLOOKUP(GV49,'විෂය තොරතුරු'!$P$24:$Q$28,2))))</f>
        <v/>
      </c>
      <c r="IH49" s="171" t="n">
        <f aca="false">IF($FL49="","",COUNTIF($GZ49:$IG49,"A"))</f>
        <v>2</v>
      </c>
      <c r="II49" s="171" t="n">
        <f aca="false">IF($FL49="","",COUNTIF($GZ49:$IG49,"B"))</f>
        <v>1</v>
      </c>
      <c r="IJ49" s="171" t="n">
        <f aca="false">IF($FL49="","",COUNTIF($GZ49:$IG49,"C"))</f>
        <v>2</v>
      </c>
      <c r="IK49" s="171" t="n">
        <f aca="false">IF($FL49="","",COUNTIF($GZ49:$IG49,"S"))</f>
        <v>2</v>
      </c>
      <c r="IL49" s="171" t="n">
        <f aca="false">IF($FL49="","",COUNTIF($GZ49:$IG49,"W"))</f>
        <v>2</v>
      </c>
      <c r="IM49" s="171" t="n">
        <f aca="false">IF(FL49="","",SUM(IH49:IK49))</f>
        <v>7</v>
      </c>
      <c r="IN49" s="169" t="n">
        <f aca="false">IF(FL49="","",SUM(IH49:IJ49))</f>
        <v>5</v>
      </c>
      <c r="IO49" s="172" t="str">
        <f aca="false">IF(FL49="","",IF(AND(IM49&gt;=6,IN49&gt;=3,OR(FO49&gt;=35,FP49&gt;=35),FV49&gt;=35),"6/3 සමත්",IF(AND(IM49&gt;=5,IN49&gt;=3,OR(FO49&gt;=35,FP49&gt;=35,FV49&gt;=35)),"5/3 සමත්",IF(AND(IM49&gt;=4,IN49&gt;=1,OR(FO49&gt;=20,FP49&gt;=20,FV49&gt;=20)),"සමත් කළ හැකි",IF(IL49=9,"W9","අසමත් ?")))))</f>
        <v>5/3 සමත්</v>
      </c>
    </row>
    <row r="50" customFormat="false" ht="13.8" hidden="false" customHeight="false" outlineLevel="0" collapsed="false">
      <c r="A50" s="160" t="n">
        <v>36</v>
      </c>
      <c r="B50" s="161"/>
      <c r="C50" s="161"/>
      <c r="D50" s="162"/>
      <c r="E50" s="183"/>
      <c r="F50" s="181"/>
      <c r="G50" s="183"/>
      <c r="H50" s="180"/>
      <c r="I50" s="180"/>
      <c r="J50" s="181"/>
      <c r="K50" s="183"/>
      <c r="L50" s="180"/>
      <c r="M50" s="180"/>
      <c r="N50" s="181"/>
      <c r="O50" s="183"/>
      <c r="P50" s="180"/>
      <c r="Q50" s="180"/>
      <c r="R50" s="180"/>
      <c r="S50" s="180"/>
      <c r="T50" s="180"/>
      <c r="U50" s="180"/>
      <c r="V50" s="181"/>
      <c r="W50" s="183"/>
      <c r="X50" s="180"/>
      <c r="Y50" s="180"/>
      <c r="Z50" s="180"/>
      <c r="AA50" s="180"/>
      <c r="AB50" s="180"/>
      <c r="AC50" s="180"/>
      <c r="AD50" s="181"/>
      <c r="AE50" s="183"/>
      <c r="AF50" s="180"/>
      <c r="AG50" s="180"/>
      <c r="AH50" s="180"/>
      <c r="AI50" s="180"/>
      <c r="AJ50" s="180"/>
      <c r="AK50" s="180"/>
      <c r="AL50" s="166"/>
      <c r="AM50" s="167" t="str">
        <f aca="false">IF(B50="","",SUM(E50:AL50))</f>
        <v/>
      </c>
      <c r="AN50" s="168" t="str">
        <f aca="false">IF(B50="","",AM50/9)</f>
        <v/>
      </c>
      <c r="AO50" s="169" t="str">
        <f aca="false">IF(B50="","",IF(AM50=0,"-",RANK(AM50,$AM$15:$AM$64,0)))</f>
        <v/>
      </c>
      <c r="AP50" s="167" t="str">
        <f aca="false">IF(E50="","",IF(E50="-","-",IF(UPPER(E50)="AB","+",VLOOKUP(E50,'විෂය තොරතුරු'!$P$24:$Q$28,2))))</f>
        <v/>
      </c>
      <c r="AQ50" s="168" t="str">
        <f aca="false">IF(F50="","",IF(F50="-","-",IF(UPPER(F50)="AB","+",VLOOKUP(F50,'විෂය තොරතුරු'!$P$24:$Q$28,2))))</f>
        <v/>
      </c>
      <c r="AR50" s="168" t="str">
        <f aca="false">IF(G50="","",IF(G50="-","-",IF(UPPER(G50)="AB","+",VLOOKUP(G50,'විෂය තොරතුරු'!$P$24:$Q$28,2))))</f>
        <v/>
      </c>
      <c r="AS50" s="168" t="str">
        <f aca="false">IF(H50="","",IF(H50="-","-",IF(UPPER(H50)="AB","+",VLOOKUP(H50,'විෂය තොරතුරු'!$P$24:$Q$28,2))))</f>
        <v/>
      </c>
      <c r="AT50" s="168" t="str">
        <f aca="false">IF(I50="","",IF(I50="-","-",IF(UPPER(I50)="AB","+",VLOOKUP(I50,'විෂය තොරතුරු'!$P$24:$Q$28,2))))</f>
        <v/>
      </c>
      <c r="AU50" s="170" t="str">
        <f aca="false">IF(J50="","",IF(J50="-","-",IF(UPPER(J50)="AB","+",VLOOKUP(J50,'විෂය තොරතුරු'!$P$24:$Q$28,2))))</f>
        <v/>
      </c>
      <c r="AV50" s="171" t="str">
        <f aca="false">IF(K50="","",IF(K50="-","-",IF(UPPER(K50)="AB","+",VLOOKUP(K50,'විෂය තොරතුරු'!$P$24:$Q$28,2))))</f>
        <v/>
      </c>
      <c r="AW50" s="168" t="str">
        <f aca="false">IF(L50="","",IF(L50="-","-",IF(UPPER(L50)="AB","+",VLOOKUP(L50,'විෂය තොරතුරු'!$P$24:$Q$28,2))))</f>
        <v/>
      </c>
      <c r="AX50" s="168" t="str">
        <f aca="false">IF(M50="","",IF(M50="-","-",IF(UPPER(M50)="AB","+",VLOOKUP(M50,'විෂය තොරතුරු'!$P$24:$Q$28,2))))</f>
        <v/>
      </c>
      <c r="AY50" s="169" t="str">
        <f aca="false">IF(N50="","",IF(N50="-","-",IF(UPPER(N50)="AB","+",VLOOKUP(N50,'විෂය තොරතුරු'!$P$24:$Q$28,2))))</f>
        <v/>
      </c>
      <c r="AZ50" s="168" t="str">
        <f aca="false">IF(O50="","",IF(O50="-","-",IF(UPPER(O50)="AB","+",VLOOKUP(O50,'විෂය තොරතුරු'!$P$24:$Q$28,2))))</f>
        <v/>
      </c>
      <c r="BA50" s="168" t="str">
        <f aca="false">IF(P50="","",IF(P50="-","-",IF(UPPER(P50)="AB","+",VLOOKUP(P50,'විෂය තොරතුරු'!$P$24:$Q$28,2))))</f>
        <v/>
      </c>
      <c r="BB50" s="168" t="str">
        <f aca="false">IF(Q50="","",IF(Q50="-","-",IF(UPPER(Q50)="AB","+",VLOOKUP(Q50,'විෂය තොරතුරු'!$P$24:$Q$28,2))))</f>
        <v/>
      </c>
      <c r="BC50" s="168" t="str">
        <f aca="false">IF(R50="","",IF(R50="-","-",IF(UPPER(R50)="AB","+",VLOOKUP(R50,'විෂය තොරතුරු'!$P$24:$Q$28,2))))</f>
        <v/>
      </c>
      <c r="BD50" s="168" t="str">
        <f aca="false">IF(S50="","",IF(S50="-","-",IF(UPPER(S50)="AB","+",VLOOKUP(S50,'විෂය තොරතුරු'!$P$24:$Q$28,2))))</f>
        <v/>
      </c>
      <c r="BE50" s="168" t="str">
        <f aca="false">IF(T50="","",IF(T50="-","-",IF(UPPER(T50)="AB","+",VLOOKUP(T50,'විෂය තොරතුරු'!$P$24:$Q$28,2))))</f>
        <v/>
      </c>
      <c r="BF50" s="168" t="str">
        <f aca="false">IF(U50="","",IF(U50="-","-",IF(UPPER(U50)="AB","+",VLOOKUP(U50,'විෂය තොරතුරු'!$P$24:$Q$28,2))))</f>
        <v/>
      </c>
      <c r="BG50" s="170" t="str">
        <f aca="false">IF(V50="","",IF(V50="-","-",IF(UPPER(V50)="AB","+",VLOOKUP(V50,'විෂය තොරතුරු'!$P$24:$Q$28,2))))</f>
        <v/>
      </c>
      <c r="BH50" s="171" t="str">
        <f aca="false">IF(W50="","",IF(W50="-","-",IF(UPPER(W50)="AB","+",VLOOKUP(W50,'විෂය තොරතුරු'!$P$24:$Q$28,2))))</f>
        <v/>
      </c>
      <c r="BI50" s="168" t="str">
        <f aca="false">IF(X50="","",IF(X50="-","-",IF(UPPER(X50)="AB","+",VLOOKUP(X50,'විෂය තොරතුරු'!$P$24:$Q$28,2))))</f>
        <v/>
      </c>
      <c r="BJ50" s="168" t="str">
        <f aca="false">IF(Y50="","",IF(Y50="-","-",IF(UPPER(Y50)="AB","+",VLOOKUP(Y50,'විෂය තොරතුරු'!$P$24:$Q$28,2))))</f>
        <v/>
      </c>
      <c r="BK50" s="168" t="str">
        <f aca="false">IF(Z50="","",IF(Z50="-","-",IF(UPPER(Z50)="AB","+",VLOOKUP(Z50,'විෂය තොරතුරු'!$P$24:$Q$28,2))))</f>
        <v/>
      </c>
      <c r="BL50" s="168" t="str">
        <f aca="false">IF(AA50="","",IF(AA50="-","-",IF(UPPER(AA50)="AB","+",VLOOKUP(AA50,'විෂය තොරතුරු'!$P$24:$Q$28,2))))</f>
        <v/>
      </c>
      <c r="BM50" s="168" t="str">
        <f aca="false">IF(AB50="","",IF(AB50="-","-",IF(UPPER(AB50)="AB","+",VLOOKUP(AB50,'විෂය තොරතුරු'!$P$24:$Q$28,2))))</f>
        <v/>
      </c>
      <c r="BN50" s="168" t="str">
        <f aca="false">IF(AC50="","",IF(AC50="-","-",IF(UPPER(AC50)="AB","+",VLOOKUP(AC50,'විෂය තොරතුරු'!$P$24:$Q$28,2))))</f>
        <v/>
      </c>
      <c r="BO50" s="169" t="str">
        <f aca="false">IF(AD50="","",IF(AD50="-","-",IF(UPPER(AD50)="AB","+",VLOOKUP(AD50,'විෂය තොරතුරු'!$P$24:$Q$28,2))))</f>
        <v/>
      </c>
      <c r="BP50" s="171" t="str">
        <f aca="false">IF(AE50="","",IF(AE50="-","-",IF(UPPER(AE50)="AB","+",VLOOKUP(AE50,'විෂය තොරතුරු'!$P$24:$Q$28,2))))</f>
        <v/>
      </c>
      <c r="BQ50" s="168" t="str">
        <f aca="false">IF(AF50="","",IF(AF50="-","-",IF(UPPER(AF50)="AB","+",VLOOKUP(AF50,'විෂය තොරතුරු'!$P$24:$Q$28,2))))</f>
        <v/>
      </c>
      <c r="BR50" s="168" t="str">
        <f aca="false">IF(AG50="","",IF(AG50="-","-",IF(UPPER(AG50)="AB","+",VLOOKUP(AG50,'විෂය තොරතුරු'!$P$24:$Q$28,2))))</f>
        <v/>
      </c>
      <c r="BS50" s="168" t="str">
        <f aca="false">IF(AH50="","",IF(AH50="-","-",IF(UPPER(AH50)="AB","+",VLOOKUP(AH50,'විෂය තොරතුරු'!$P$24:$Q$28,2))))</f>
        <v/>
      </c>
      <c r="BT50" s="168" t="str">
        <f aca="false">IF(AI50="","",IF(AI50="-","-",IF(UPPER(AI50)="AB","+",VLOOKUP(AI50,'විෂය තොරතුරු'!$P$24:$Q$28,2))))</f>
        <v/>
      </c>
      <c r="BU50" s="168" t="str">
        <f aca="false">IF(AJ50="","",IF(AJ50="-","-",IF(UPPER(AJ50)="AB","+",VLOOKUP(AJ50,'විෂය තොරතුරු'!$P$24:$Q$28,2))))</f>
        <v/>
      </c>
      <c r="BV50" s="168" t="str">
        <f aca="false">IF(AK50="","",IF(AK50="-","-",IF(UPPER(AK50)="AB","+",VLOOKUP(AK50,'විෂය තොරතුරු'!$P$24:$Q$28,2))))</f>
        <v/>
      </c>
      <c r="BW50" s="169" t="str">
        <f aca="false">IF(AL50="","",IF(AL50="-","-",IF(UPPER(AL50)="AB","+",VLOOKUP(AL50,'විෂය තොරතුරු'!$P$24:$Q$28,2))))</f>
        <v/>
      </c>
      <c r="BX50" s="171" t="str">
        <f aca="false">IF($B50="","",COUNTIF($AP50:$BW50,"A"))</f>
        <v/>
      </c>
      <c r="BY50" s="168" t="str">
        <f aca="false">IF($B50="","",COUNTIF($AP50:$BW50,"B"))</f>
        <v/>
      </c>
      <c r="BZ50" s="168" t="str">
        <f aca="false">IF($B50="","",COUNTIF($AP50:$BW50,"C"))</f>
        <v/>
      </c>
      <c r="CA50" s="168" t="str">
        <f aca="false">IF($B50="","",COUNTIF($AP50:$BW50,"S"))</f>
        <v/>
      </c>
      <c r="CB50" s="169" t="str">
        <f aca="false">IF($B50="","",COUNTIF($AP50:$BW50,"W"))</f>
        <v/>
      </c>
      <c r="CC50" s="171" t="str">
        <f aca="false">IF(B50="","",SUM(BX50:CA50))</f>
        <v/>
      </c>
      <c r="CD50" s="169" t="str">
        <f aca="false">IF(B50="","",SUM(BX50:BZ50))</f>
        <v/>
      </c>
      <c r="CE50" s="172" t="str">
        <f aca="false">IF(B50="","",IF(AND(CC50&gt;=6,CD50&gt;=3,OR(E50&gt;=35,F50&gt;=35),L50&gt;=35),"6/3 සමත්",IF(AND(CC50&gt;=5,CD50&gt;=3,OR(E50&gt;=35,F50&gt;=35,L50&gt;=35)),"5/3 සමත්",IF(AND(CC50&gt;=4,CD50&gt;=1,OR(E50&gt;=20,F50&gt;=20,L50&gt;=20)),"සමත් කළ හැකි",IF(CB50=9,"W9","අසමත් ?")))))</f>
        <v/>
      </c>
      <c r="FK50" s="173" t="n">
        <v>36</v>
      </c>
      <c r="FL50" s="161" t="s">
        <v>79</v>
      </c>
      <c r="FM50" s="161"/>
      <c r="FN50" s="161" t="str">
        <f aca="false">IF(FM50="","-",(FM50/$M$95)*100)</f>
        <v>-</v>
      </c>
      <c r="FO50" s="165" t="n">
        <v>29</v>
      </c>
      <c r="FP50" s="165"/>
      <c r="FQ50" s="165" t="n">
        <v>32</v>
      </c>
      <c r="FR50" s="165" t="s">
        <v>18</v>
      </c>
      <c r="FS50" s="165"/>
      <c r="FT50" s="165"/>
      <c r="FU50" s="165" t="n">
        <v>5</v>
      </c>
      <c r="FV50" s="165" t="n">
        <v>14</v>
      </c>
      <c r="FW50" s="165" t="n">
        <v>11</v>
      </c>
      <c r="FX50" s="165" t="n">
        <v>16</v>
      </c>
      <c r="FY50" s="165" t="s">
        <v>18</v>
      </c>
      <c r="FZ50" s="165" t="s">
        <v>18</v>
      </c>
      <c r="GA50" s="165" t="n">
        <v>26</v>
      </c>
      <c r="GB50" s="165"/>
      <c r="GC50" s="165"/>
      <c r="GD50" s="165"/>
      <c r="GE50" s="165"/>
      <c r="GF50" s="165"/>
      <c r="GG50" s="165" t="s">
        <v>18</v>
      </c>
      <c r="GH50" s="165" t="s">
        <v>18</v>
      </c>
      <c r="GI50" s="165" t="n">
        <v>41</v>
      </c>
      <c r="GJ50" s="165"/>
      <c r="GK50" s="165"/>
      <c r="GL50" s="165" t="s">
        <v>18</v>
      </c>
      <c r="GM50" s="165"/>
      <c r="GN50" s="165"/>
      <c r="GO50" s="165" t="n">
        <v>24</v>
      </c>
      <c r="GP50" s="165" t="s">
        <v>18</v>
      </c>
      <c r="GQ50" s="165"/>
      <c r="GR50" s="165" t="s">
        <v>18</v>
      </c>
      <c r="GS50" s="165"/>
      <c r="GT50" s="165"/>
      <c r="GU50" s="165"/>
      <c r="GV50" s="174"/>
      <c r="GW50" s="167" t="n">
        <f aca="false">IF(FL50="","",SUM(FO50:GV50))</f>
        <v>198</v>
      </c>
      <c r="GX50" s="168" t="n">
        <f aca="false">IF(FL50="","",GW50/9)</f>
        <v>22</v>
      </c>
      <c r="GY50" s="169" t="n">
        <f aca="false">IF(FL50="","",IF(GW50=0,"-",RANK(GW50,$GW$15:$GW$64,0)))</f>
        <v>27</v>
      </c>
      <c r="GZ50" s="167" t="str">
        <f aca="false">IF(FO50="","",IF(FO50="-","-",IF(UPPER(FO50)="AB","+",VLOOKUP(FO50,'විෂය තොරතුරු'!$P$24:$Q$28,2))))</f>
        <v>W</v>
      </c>
      <c r="HA50" s="168" t="str">
        <f aca="false">IF(FP50="","",IF(FP50="-","-",IF(UPPER(FP50)="AB","+",VLOOKUP(FP50,'විෂය තොරතුරු'!$P$24:$Q$28,2))))</f>
        <v/>
      </c>
      <c r="HB50" s="168" t="str">
        <f aca="false">IF(FQ50="","",IF(FQ50="-","-",IF(UPPER(FQ50)="AB","+",VLOOKUP(FQ50,'විෂය තොරතුරු'!$P$24:$Q$28,2))))</f>
        <v>W</v>
      </c>
      <c r="HC50" s="168" t="str">
        <f aca="false">IF(FR50="","",IF(FR50="-","-",IF(UPPER(FR50)="AB","+",VLOOKUP(FR50,'විෂය තොරතුරු'!$P$24:$Q$28,2))))</f>
        <v>-</v>
      </c>
      <c r="HD50" s="168" t="str">
        <f aca="false">IF(FS50="","",IF(FS50="-","-",IF(UPPER(FS50)="AB","+",VLOOKUP(FS50,'විෂය තොරතුරු'!$P$24:$Q$28,2))))</f>
        <v/>
      </c>
      <c r="HE50" s="170" t="str">
        <f aca="false">IF(FT50="","",IF(FT50="-","-",IF(UPPER(FT50)="AB","+",VLOOKUP(FT50,'විෂය තොරතුරු'!$P$24:$Q$28,2))))</f>
        <v/>
      </c>
      <c r="HF50" s="171" t="str">
        <f aca="false">IF(FU50="","",IF(FU50="-","-",IF(UPPER(FU50)="AB","+",VLOOKUP(FU50,'විෂය තොරතුරු'!$P$24:$Q$28,2))))</f>
        <v>W</v>
      </c>
      <c r="HG50" s="168" t="str">
        <f aca="false">IF(FV50="","",IF(FV50="-","-",IF(UPPER(FV50)="AB","+",VLOOKUP(FV50,'විෂය තොරතුරු'!$P$24:$Q$28,2))))</f>
        <v>W</v>
      </c>
      <c r="HH50" s="168" t="str">
        <f aca="false">IF(FW50="","",IF(FW50="-","-",IF(UPPER(FW50)="AB","+",VLOOKUP(FW50,'විෂය තොරතුරු'!$P$24:$Q$28,2))))</f>
        <v>W</v>
      </c>
      <c r="HI50" s="169" t="str">
        <f aca="false">IF(FX50="","",IF(FX50="-","-",IF(UPPER(FX50)="AB","+",VLOOKUP(FX50,'විෂය තොරතුරු'!$P$24:$Q$28,2))))</f>
        <v>W</v>
      </c>
      <c r="HJ50" s="167" t="str">
        <f aca="false">IF(FY50="","",IF(FY50="-","-",IF(UPPER(FY50)="AB","+",VLOOKUP(FY50,'විෂය තොරතුරු'!$P$24:$Q$28,2))))</f>
        <v>-</v>
      </c>
      <c r="HK50" s="168" t="str">
        <f aca="false">IF(FZ50="","",IF(FZ50="-","-",IF(UPPER(FZ50)="AB","+",VLOOKUP(FZ50,'විෂය තොරතුරු'!$P$24:$Q$28,2))))</f>
        <v>-</v>
      </c>
      <c r="HL50" s="168" t="str">
        <f aca="false">IF(GA50="","",IF(GA50="-","-",IF(UPPER(GA50)="AB","+",VLOOKUP(GA50,'විෂය තොරතුරු'!$P$24:$Q$28,2))))</f>
        <v>W</v>
      </c>
      <c r="HM50" s="168" t="str">
        <f aca="false">IF(GB50="","",IF(GB50="-","-",IF(UPPER(GB50)="AB","+",VLOOKUP(GB50,'විෂය තොරතුරු'!$P$24:$Q$28,2))))</f>
        <v/>
      </c>
      <c r="HN50" s="168" t="str">
        <f aca="false">IF(GC50="","",IF(GC50="-","-",IF(UPPER(GC50)="AB","+",VLOOKUP(GC50,'විෂය තොරතුරු'!$P$24:$Q$28,2))))</f>
        <v/>
      </c>
      <c r="HO50" s="168" t="str">
        <f aca="false">IF(GD50="","",IF(GD50="-","-",IF(UPPER(GD50)="AB","+",VLOOKUP(GD50,'විෂය තොරතුරු'!$P$24:$Q$28,2))))</f>
        <v/>
      </c>
      <c r="HP50" s="168" t="str">
        <f aca="false">IF(GE50="","",IF(GE50="-","-",IF(UPPER(GE50)="AB","+",VLOOKUP(GE50,'විෂය තොරතුරු'!$P$24:$Q$28,2))))</f>
        <v/>
      </c>
      <c r="HQ50" s="170" t="str">
        <f aca="false">IF(GF50="","",IF(GF50="-","-",IF(UPPER(GF50)="AB","+",VLOOKUP(GF50,'විෂය තොරතුරු'!$P$24:$Q$28,2))))</f>
        <v/>
      </c>
      <c r="HR50" s="171" t="str">
        <f aca="false">IF(GG50="","",IF(GG50="-","-",IF(UPPER(GG50)="AB","+",VLOOKUP(GG50,'විෂය තොරතුරු'!$P$24:$Q$28,2))))</f>
        <v>-</v>
      </c>
      <c r="HS50" s="168" t="str">
        <f aca="false">IF(GH50="","",IF(GH50="-","-",IF(UPPER(GH50)="AB","+",VLOOKUP(GH50,'විෂය තොරතුරු'!$P$24:$Q$28,2))))</f>
        <v>-</v>
      </c>
      <c r="HT50" s="168" t="str">
        <f aca="false">IF(GI50="","",IF(GI50="-","-",IF(UPPER(GI50)="AB","+",VLOOKUP(GI50,'විෂය තොරතුරු'!$P$24:$Q$28,2))))</f>
        <v>S</v>
      </c>
      <c r="HU50" s="168" t="str">
        <f aca="false">IF(GJ50="","",IF(GJ50="-","-",IF(UPPER(GJ50)="AB","+",VLOOKUP(GJ50,'විෂය තොරතුරු'!$P$24:$Q$28,2))))</f>
        <v/>
      </c>
      <c r="HV50" s="168" t="str">
        <f aca="false">IF(GK50="","",IF(GK50="-","-",IF(UPPER(GK50)="AB","+",VLOOKUP(GK50,'විෂය තොරතුරු'!$P$24:$Q$28,2))))</f>
        <v/>
      </c>
      <c r="HW50" s="168" t="str">
        <f aca="false">IF(GL50="","",IF(GL50="-","-",IF(UPPER(GL50)="AB","+",VLOOKUP(GL50,'විෂය තොරතුරු'!$P$24:$Q$28,2))))</f>
        <v>-</v>
      </c>
      <c r="HX50" s="168" t="str">
        <f aca="false">IF(GM50="","",IF(GM50="-","-",IF(UPPER(GM50)="AB","+",VLOOKUP(GM50,'විෂය තොරතුරු'!$P$24:$Q$28,2))))</f>
        <v/>
      </c>
      <c r="HY50" s="169" t="str">
        <f aca="false">IF(GN50="","",IF(GN50="-","-",IF(UPPER(GN50)="AB","+",VLOOKUP(GN50,'විෂය තොරතුරු'!$P$24:$Q$28,2))))</f>
        <v/>
      </c>
      <c r="HZ50" s="171" t="str">
        <f aca="false">IF(GO50="","",IF(GO50="-","-",IF(UPPER(GO50)="AB","+",VLOOKUP(GO50,'විෂය තොරතුරු'!$P$24:$Q$28,2))))</f>
        <v>W</v>
      </c>
      <c r="IA50" s="168" t="str">
        <f aca="false">IF(GP50="","",IF(GP50="-","-",IF(UPPER(GP50)="AB","+",VLOOKUP(GP50,'විෂය තොරතුරු'!$P$24:$Q$28,2))))</f>
        <v>-</v>
      </c>
      <c r="IB50" s="168" t="str">
        <f aca="false">IF(GQ50="","",IF(GQ50="-","-",IF(UPPER(GQ50)="AB","+",VLOOKUP(GQ50,'විෂය තොරතුරු'!$P$24:$Q$28,2))))</f>
        <v/>
      </c>
      <c r="IC50" s="168" t="str">
        <f aca="false">IF(GR50="","",IF(GR50="-","-",IF(UPPER(GR50)="AB","+",VLOOKUP(GR50,'විෂය තොරතුරු'!$P$24:$Q$28,2))))</f>
        <v>-</v>
      </c>
      <c r="ID50" s="168" t="str">
        <f aca="false">IF(GS50="","",IF(GS50="-","-",IF(UPPER(GS50)="AB","+",VLOOKUP(GS50,'විෂය තොරතුරු'!$P$24:$Q$28,2))))</f>
        <v/>
      </c>
      <c r="IE50" s="168" t="str">
        <f aca="false">IF(GT50="","",IF(GT50="-","-",IF(UPPER(GT50)="AB","+",VLOOKUP(GT50,'විෂය තොරතුරු'!$P$24:$Q$28,2))))</f>
        <v/>
      </c>
      <c r="IF50" s="168" t="str">
        <f aca="false">IF(GU50="","",IF(GU50="-","-",IF(UPPER(GU50)="AB","+",VLOOKUP(GU50,'විෂය තොරතුරු'!$P$24:$Q$28,2))))</f>
        <v/>
      </c>
      <c r="IG50" s="169" t="str">
        <f aca="false">IF(GV50="","",IF(GV50="-","-",IF(UPPER(GV50)="AB","+",VLOOKUP(GV50,'විෂය තොරතුරු'!$P$24:$Q$28,2))))</f>
        <v/>
      </c>
      <c r="IH50" s="171" t="n">
        <f aca="false">IF($FL50="","",COUNTIF($GZ50:$IG50,"A"))</f>
        <v>0</v>
      </c>
      <c r="II50" s="171" t="n">
        <f aca="false">IF($FL50="","",COUNTIF($GZ50:$IG50,"B"))</f>
        <v>0</v>
      </c>
      <c r="IJ50" s="171" t="n">
        <f aca="false">IF($FL50="","",COUNTIF($GZ50:$IG50,"C"))</f>
        <v>0</v>
      </c>
      <c r="IK50" s="171" t="n">
        <f aca="false">IF($FL50="","",COUNTIF($GZ50:$IG50,"S"))</f>
        <v>1</v>
      </c>
      <c r="IL50" s="171" t="n">
        <f aca="false">IF($FL50="","",COUNTIF($GZ50:$IG50,"W"))</f>
        <v>8</v>
      </c>
      <c r="IM50" s="171" t="n">
        <f aca="false">IF(FL50="","",SUM(IH50:IK50))</f>
        <v>1</v>
      </c>
      <c r="IN50" s="169" t="n">
        <f aca="false">IF(FL50="","",SUM(IH50:IJ50))</f>
        <v>0</v>
      </c>
      <c r="IO50" s="172" t="str">
        <f aca="false">IF(FL50="","",IF(AND(IM50&gt;=6,IN50&gt;=3,OR(FO50&gt;=35,FP50&gt;=35),FV50&gt;=35),"6/3 සමත්",IF(AND(IM50&gt;=5,IN50&gt;=3,OR(FO50&gt;=35,FP50&gt;=35,FV50&gt;=35)),"5/3 සමත්",IF(AND(IM50&gt;=4,IN50&gt;=1,OR(FO50&gt;=20,FP50&gt;=20,FV50&gt;=20)),"සමත් කළ හැකි",IF(IL50=9,"W9","අසමත් ?")))))</f>
        <v>අසමත් ?</v>
      </c>
    </row>
    <row r="51" customFormat="false" ht="13.8" hidden="false" customHeight="false" outlineLevel="0" collapsed="false">
      <c r="A51" s="160" t="n">
        <v>37</v>
      </c>
      <c r="B51" s="161"/>
      <c r="C51" s="161"/>
      <c r="D51" s="162"/>
      <c r="E51" s="183"/>
      <c r="F51" s="181"/>
      <c r="G51" s="183"/>
      <c r="H51" s="180"/>
      <c r="I51" s="180"/>
      <c r="J51" s="181"/>
      <c r="K51" s="183"/>
      <c r="L51" s="180"/>
      <c r="M51" s="180"/>
      <c r="N51" s="181"/>
      <c r="O51" s="183"/>
      <c r="P51" s="180"/>
      <c r="Q51" s="180"/>
      <c r="R51" s="180"/>
      <c r="S51" s="180"/>
      <c r="T51" s="180"/>
      <c r="U51" s="180"/>
      <c r="V51" s="181"/>
      <c r="W51" s="183"/>
      <c r="X51" s="180"/>
      <c r="Y51" s="180"/>
      <c r="Z51" s="180"/>
      <c r="AA51" s="180"/>
      <c r="AB51" s="180"/>
      <c r="AC51" s="180"/>
      <c r="AD51" s="181"/>
      <c r="AE51" s="183"/>
      <c r="AF51" s="180"/>
      <c r="AG51" s="180"/>
      <c r="AH51" s="180"/>
      <c r="AI51" s="180"/>
      <c r="AJ51" s="180"/>
      <c r="AK51" s="180"/>
      <c r="AL51" s="166"/>
      <c r="AM51" s="167" t="str">
        <f aca="false">IF(B51="","",SUM(E51:AL51))</f>
        <v/>
      </c>
      <c r="AN51" s="168" t="str">
        <f aca="false">IF(B51="","",AM51/9)</f>
        <v/>
      </c>
      <c r="AO51" s="169" t="str">
        <f aca="false">IF(B51="","",IF(AM51=0,"-",RANK(AM51,$AM$15:$AM$64,0)))</f>
        <v/>
      </c>
      <c r="AP51" s="167" t="str">
        <f aca="false">IF(E51="","",IF(E51="-","-",IF(UPPER(E51)="AB","+",VLOOKUP(E51,'විෂය තොරතුරු'!$P$24:$Q$28,2))))</f>
        <v/>
      </c>
      <c r="AQ51" s="168" t="str">
        <f aca="false">IF(F51="","",IF(F51="-","-",IF(UPPER(F51)="AB","+",VLOOKUP(F51,'විෂය තොරතුරු'!$P$24:$Q$28,2))))</f>
        <v/>
      </c>
      <c r="AR51" s="168" t="str">
        <f aca="false">IF(G51="","",IF(G51="-","-",IF(UPPER(G51)="AB","+",VLOOKUP(G51,'විෂය තොරතුරු'!$P$24:$Q$28,2))))</f>
        <v/>
      </c>
      <c r="AS51" s="168" t="str">
        <f aca="false">IF(H51="","",IF(H51="-","-",IF(UPPER(H51)="AB","+",VLOOKUP(H51,'විෂය තොරතුරු'!$P$24:$Q$28,2))))</f>
        <v/>
      </c>
      <c r="AT51" s="168" t="str">
        <f aca="false">IF(I51="","",IF(I51="-","-",IF(UPPER(I51)="AB","+",VLOOKUP(I51,'විෂය තොරතුරු'!$P$24:$Q$28,2))))</f>
        <v/>
      </c>
      <c r="AU51" s="170" t="str">
        <f aca="false">IF(J51="","",IF(J51="-","-",IF(UPPER(J51)="AB","+",VLOOKUP(J51,'විෂය තොරතුරු'!$P$24:$Q$28,2))))</f>
        <v/>
      </c>
      <c r="AV51" s="171" t="str">
        <f aca="false">IF(K51="","",IF(K51="-","-",IF(UPPER(K51)="AB","+",VLOOKUP(K51,'විෂය තොරතුරු'!$P$24:$Q$28,2))))</f>
        <v/>
      </c>
      <c r="AW51" s="168" t="str">
        <f aca="false">IF(L51="","",IF(L51="-","-",IF(UPPER(L51)="AB","+",VLOOKUP(L51,'විෂය තොරතුරු'!$P$24:$Q$28,2))))</f>
        <v/>
      </c>
      <c r="AX51" s="168" t="str">
        <f aca="false">IF(M51="","",IF(M51="-","-",IF(UPPER(M51)="AB","+",VLOOKUP(M51,'විෂය තොරතුරු'!$P$24:$Q$28,2))))</f>
        <v/>
      </c>
      <c r="AY51" s="169" t="str">
        <f aca="false">IF(N51="","",IF(N51="-","-",IF(UPPER(N51)="AB","+",VLOOKUP(N51,'විෂය තොරතුරු'!$P$24:$Q$28,2))))</f>
        <v/>
      </c>
      <c r="AZ51" s="168" t="str">
        <f aca="false">IF(O51="","",IF(O51="-","-",IF(UPPER(O51)="AB","+",VLOOKUP(O51,'විෂය තොරතුරු'!$P$24:$Q$28,2))))</f>
        <v/>
      </c>
      <c r="BA51" s="168" t="str">
        <f aca="false">IF(P51="","",IF(P51="-","-",IF(UPPER(P51)="AB","+",VLOOKUP(P51,'විෂය තොරතුරු'!$P$24:$Q$28,2))))</f>
        <v/>
      </c>
      <c r="BB51" s="168" t="str">
        <f aca="false">IF(Q51="","",IF(Q51="-","-",IF(UPPER(Q51)="AB","+",VLOOKUP(Q51,'විෂය තොරතුරු'!$P$24:$Q$28,2))))</f>
        <v/>
      </c>
      <c r="BC51" s="168" t="str">
        <f aca="false">IF(R51="","",IF(R51="-","-",IF(UPPER(R51)="AB","+",VLOOKUP(R51,'විෂය තොරතුරු'!$P$24:$Q$28,2))))</f>
        <v/>
      </c>
      <c r="BD51" s="168" t="str">
        <f aca="false">IF(S51="","",IF(S51="-","-",IF(UPPER(S51)="AB","+",VLOOKUP(S51,'විෂය තොරතුරු'!$P$24:$Q$28,2))))</f>
        <v/>
      </c>
      <c r="BE51" s="168" t="str">
        <f aca="false">IF(T51="","",IF(T51="-","-",IF(UPPER(T51)="AB","+",VLOOKUP(T51,'විෂය තොරතුරු'!$P$24:$Q$28,2))))</f>
        <v/>
      </c>
      <c r="BF51" s="168" t="str">
        <f aca="false">IF(U51="","",IF(U51="-","-",IF(UPPER(U51)="AB","+",VLOOKUP(U51,'විෂය තොරතුරු'!$P$24:$Q$28,2))))</f>
        <v/>
      </c>
      <c r="BG51" s="170" t="str">
        <f aca="false">IF(V51="","",IF(V51="-","-",IF(UPPER(V51)="AB","+",VLOOKUP(V51,'විෂය තොරතුරු'!$P$24:$Q$28,2))))</f>
        <v/>
      </c>
      <c r="BH51" s="171" t="str">
        <f aca="false">IF(W51="","",IF(W51="-","-",IF(UPPER(W51)="AB","+",VLOOKUP(W51,'විෂය තොරතුරු'!$P$24:$Q$28,2))))</f>
        <v/>
      </c>
      <c r="BI51" s="168" t="str">
        <f aca="false">IF(X51="","",IF(X51="-","-",IF(UPPER(X51)="AB","+",VLOOKUP(X51,'විෂය තොරතුරු'!$P$24:$Q$28,2))))</f>
        <v/>
      </c>
      <c r="BJ51" s="168" t="str">
        <f aca="false">IF(Y51="","",IF(Y51="-","-",IF(UPPER(Y51)="AB","+",VLOOKUP(Y51,'විෂය තොරතුරු'!$P$24:$Q$28,2))))</f>
        <v/>
      </c>
      <c r="BK51" s="168" t="str">
        <f aca="false">IF(Z51="","",IF(Z51="-","-",IF(UPPER(Z51)="AB","+",VLOOKUP(Z51,'විෂය තොරතුරු'!$P$24:$Q$28,2))))</f>
        <v/>
      </c>
      <c r="BL51" s="168" t="str">
        <f aca="false">IF(AA51="","",IF(AA51="-","-",IF(UPPER(AA51)="AB","+",VLOOKUP(AA51,'විෂය තොරතුරු'!$P$24:$Q$28,2))))</f>
        <v/>
      </c>
      <c r="BM51" s="168" t="str">
        <f aca="false">IF(AB51="","",IF(AB51="-","-",IF(UPPER(AB51)="AB","+",VLOOKUP(AB51,'විෂය තොරතුරු'!$P$24:$Q$28,2))))</f>
        <v/>
      </c>
      <c r="BN51" s="168" t="str">
        <f aca="false">IF(AC51="","",IF(AC51="-","-",IF(UPPER(AC51)="AB","+",VLOOKUP(AC51,'විෂය තොරතුරු'!$P$24:$Q$28,2))))</f>
        <v/>
      </c>
      <c r="BO51" s="169" t="str">
        <f aca="false">IF(AD51="","",IF(AD51="-","-",IF(UPPER(AD51)="AB","+",VLOOKUP(AD51,'විෂය තොරතුරු'!$P$24:$Q$28,2))))</f>
        <v/>
      </c>
      <c r="BP51" s="171" t="str">
        <f aca="false">IF(AE51="","",IF(AE51="-","-",IF(UPPER(AE51)="AB","+",VLOOKUP(AE51,'විෂය තොරතුරු'!$P$24:$Q$28,2))))</f>
        <v/>
      </c>
      <c r="BQ51" s="168" t="str">
        <f aca="false">IF(AF51="","",IF(AF51="-","-",IF(UPPER(AF51)="AB","+",VLOOKUP(AF51,'විෂය තොරතුරු'!$P$24:$Q$28,2))))</f>
        <v/>
      </c>
      <c r="BR51" s="168" t="str">
        <f aca="false">IF(AG51="","",IF(AG51="-","-",IF(UPPER(AG51)="AB","+",VLOOKUP(AG51,'විෂය තොරතුරු'!$P$24:$Q$28,2))))</f>
        <v/>
      </c>
      <c r="BS51" s="168" t="str">
        <f aca="false">IF(AH51="","",IF(AH51="-","-",IF(UPPER(AH51)="AB","+",VLOOKUP(AH51,'විෂය තොරතුරු'!$P$24:$Q$28,2))))</f>
        <v/>
      </c>
      <c r="BT51" s="168" t="str">
        <f aca="false">IF(AI51="","",IF(AI51="-","-",IF(UPPER(AI51)="AB","+",VLOOKUP(AI51,'විෂය තොරතුරු'!$P$24:$Q$28,2))))</f>
        <v/>
      </c>
      <c r="BU51" s="168" t="str">
        <f aca="false">IF(AJ51="","",IF(AJ51="-","-",IF(UPPER(AJ51)="AB","+",VLOOKUP(AJ51,'විෂය තොරතුරු'!$P$24:$Q$28,2))))</f>
        <v/>
      </c>
      <c r="BV51" s="168" t="str">
        <f aca="false">IF(AK51="","",IF(AK51="-","-",IF(UPPER(AK51)="AB","+",VLOOKUP(AK51,'විෂය තොරතුරු'!$P$24:$Q$28,2))))</f>
        <v/>
      </c>
      <c r="BW51" s="169" t="str">
        <f aca="false">IF(AL51="","",IF(AL51="-","-",IF(UPPER(AL51)="AB","+",VLOOKUP(AL51,'විෂය තොරතුරු'!$P$24:$Q$28,2))))</f>
        <v/>
      </c>
      <c r="BX51" s="171" t="str">
        <f aca="false">IF($B51="","",COUNTIF($AP51:$BW51,"A"))</f>
        <v/>
      </c>
      <c r="BY51" s="168" t="str">
        <f aca="false">IF($B51="","",COUNTIF($AP51:$BW51,"B"))</f>
        <v/>
      </c>
      <c r="BZ51" s="168" t="str">
        <f aca="false">IF($B51="","",COUNTIF($AP51:$BW51,"C"))</f>
        <v/>
      </c>
      <c r="CA51" s="168" t="str">
        <f aca="false">IF($B51="","",COUNTIF($AP51:$BW51,"S"))</f>
        <v/>
      </c>
      <c r="CB51" s="169" t="str">
        <f aca="false">IF($B51="","",COUNTIF($AP51:$BW51,"W"))</f>
        <v/>
      </c>
      <c r="CC51" s="171" t="str">
        <f aca="false">IF(B51="","",SUM(BX51:CA51))</f>
        <v/>
      </c>
      <c r="CD51" s="169" t="str">
        <f aca="false">IF(B51="","",SUM(BX51:BZ51))</f>
        <v/>
      </c>
      <c r="CE51" s="172" t="str">
        <f aca="false">IF(B51="","",IF(AND(CC51&gt;=6,CD51&gt;=3,OR(E51&gt;=35,F51&gt;=35),L51&gt;=35),"6/3 සමත්",IF(AND(CC51&gt;=5,CD51&gt;=3,OR(E51&gt;=35,F51&gt;=35,L51&gt;=35)),"5/3 සමත්",IF(AND(CC51&gt;=4,CD51&gt;=1,OR(E51&gt;=20,F51&gt;=20,L51&gt;=20)),"සමත් කළ හැකි",IF(CB51=9,"W9","අසමත් ?")))))</f>
        <v/>
      </c>
      <c r="FK51" s="173" t="n">
        <v>37</v>
      </c>
      <c r="FL51" s="161" t="s">
        <v>80</v>
      </c>
      <c r="FM51" s="161"/>
      <c r="FN51" s="161" t="str">
        <f aca="false">IF(FM51="","-",(FM51/$M$95)*100)</f>
        <v>-</v>
      </c>
      <c r="FO51" s="165" t="n">
        <v>47</v>
      </c>
      <c r="FP51" s="165"/>
      <c r="FQ51" s="165" t="s">
        <v>18</v>
      </c>
      <c r="FR51" s="165" t="n">
        <v>70</v>
      </c>
      <c r="FS51" s="165"/>
      <c r="FT51" s="165"/>
      <c r="FU51" s="165" t="n">
        <v>62</v>
      </c>
      <c r="FV51" s="165" t="n">
        <v>48</v>
      </c>
      <c r="FW51" s="165" t="n">
        <v>45</v>
      </c>
      <c r="FX51" s="165" t="n">
        <v>44</v>
      </c>
      <c r="FY51" s="165" t="n">
        <v>49</v>
      </c>
      <c r="FZ51" s="165" t="s">
        <v>18</v>
      </c>
      <c r="GA51" s="165" t="s">
        <v>18</v>
      </c>
      <c r="GB51" s="165"/>
      <c r="GC51" s="165"/>
      <c r="GD51" s="165"/>
      <c r="GE51" s="165"/>
      <c r="GF51" s="165"/>
      <c r="GG51" s="165" t="s">
        <v>18</v>
      </c>
      <c r="GH51" s="165" t="s">
        <v>18</v>
      </c>
      <c r="GI51" s="165" t="n">
        <v>37</v>
      </c>
      <c r="GJ51" s="165"/>
      <c r="GK51" s="165"/>
      <c r="GL51" s="165" t="s">
        <v>18</v>
      </c>
      <c r="GM51" s="165"/>
      <c r="GN51" s="165"/>
      <c r="GO51" s="165" t="s">
        <v>18</v>
      </c>
      <c r="GP51" s="165" t="s">
        <v>18</v>
      </c>
      <c r="GQ51" s="165"/>
      <c r="GR51" s="165" t="n">
        <v>72</v>
      </c>
      <c r="GS51" s="165"/>
      <c r="GT51" s="165"/>
      <c r="GU51" s="165"/>
      <c r="GV51" s="174"/>
      <c r="GW51" s="167" t="n">
        <f aca="false">IF(FL51="","",SUM(FO51:GV51))</f>
        <v>474</v>
      </c>
      <c r="GX51" s="168" t="n">
        <f aca="false">IF(FL51="","",GW51/9)</f>
        <v>52.6666666666667</v>
      </c>
      <c r="GY51" s="169" t="n">
        <f aca="false">IF(FL51="","",IF(GW51=0,"-",RANK(GW51,$GW$15:$GW$64,0)))</f>
        <v>2</v>
      </c>
      <c r="GZ51" s="167" t="str">
        <f aca="false">IF(FO51="","",IF(FO51="-","-",IF(UPPER(FO51)="AB","+",VLOOKUP(FO51,'විෂය තොරතුරු'!$P$24:$Q$28,2))))</f>
        <v>S</v>
      </c>
      <c r="HA51" s="168" t="str">
        <f aca="false">IF(FP51="","",IF(FP51="-","-",IF(UPPER(FP51)="AB","+",VLOOKUP(FP51,'විෂය තොරතුරු'!$P$24:$Q$28,2))))</f>
        <v/>
      </c>
      <c r="HB51" s="168" t="str">
        <f aca="false">IF(FQ51="","",IF(FQ51="-","-",IF(UPPER(FQ51)="AB","+",VLOOKUP(FQ51,'විෂය තොරතුරු'!$P$24:$Q$28,2))))</f>
        <v>-</v>
      </c>
      <c r="HC51" s="168" t="str">
        <f aca="false">IF(FR51="","",IF(FR51="-","-",IF(UPPER(FR51)="AB","+",VLOOKUP(FR51,'විෂය තොරතුරු'!$P$24:$Q$28,2))))</f>
        <v>B</v>
      </c>
      <c r="HD51" s="168" t="str">
        <f aca="false">IF(FS51="","",IF(FS51="-","-",IF(UPPER(FS51)="AB","+",VLOOKUP(FS51,'විෂය තොරතුරු'!$P$24:$Q$28,2))))</f>
        <v/>
      </c>
      <c r="HE51" s="170" t="str">
        <f aca="false">IF(FT51="","",IF(FT51="-","-",IF(UPPER(FT51)="AB","+",VLOOKUP(FT51,'විෂය තොරතුරු'!$P$24:$Q$28,2))))</f>
        <v/>
      </c>
      <c r="HF51" s="171" t="str">
        <f aca="false">IF(FU51="","",IF(FU51="-","-",IF(UPPER(FU51)="AB","+",VLOOKUP(FU51,'විෂය තොරතුරු'!$P$24:$Q$28,2))))</f>
        <v>C</v>
      </c>
      <c r="HG51" s="168" t="str">
        <f aca="false">IF(FV51="","",IF(FV51="-","-",IF(UPPER(FV51)="AB","+",VLOOKUP(FV51,'විෂය තොරතුරු'!$P$24:$Q$28,2))))</f>
        <v>S</v>
      </c>
      <c r="HH51" s="168" t="str">
        <f aca="false">IF(FW51="","",IF(FW51="-","-",IF(UPPER(FW51)="AB","+",VLOOKUP(FW51,'විෂය තොරතුරු'!$P$24:$Q$28,2))))</f>
        <v>S</v>
      </c>
      <c r="HI51" s="169" t="str">
        <f aca="false">IF(FX51="","",IF(FX51="-","-",IF(UPPER(FX51)="AB","+",VLOOKUP(FX51,'විෂය තොරතුරු'!$P$24:$Q$28,2))))</f>
        <v>S</v>
      </c>
      <c r="HJ51" s="167" t="str">
        <f aca="false">IF(FY51="","",IF(FY51="-","-",IF(UPPER(FY51)="AB","+",VLOOKUP(FY51,'විෂය තොරතුරු'!$P$24:$Q$28,2))))</f>
        <v>S</v>
      </c>
      <c r="HK51" s="168" t="str">
        <f aca="false">IF(FZ51="","",IF(FZ51="-","-",IF(UPPER(FZ51)="AB","+",VLOOKUP(FZ51,'විෂය තොරතුරු'!$P$24:$Q$28,2))))</f>
        <v>-</v>
      </c>
      <c r="HL51" s="168" t="str">
        <f aca="false">IF(GA51="","",IF(GA51="-","-",IF(UPPER(GA51)="AB","+",VLOOKUP(GA51,'විෂය තොරතුරු'!$P$24:$Q$28,2))))</f>
        <v>-</v>
      </c>
      <c r="HM51" s="168" t="str">
        <f aca="false">IF(GB51="","",IF(GB51="-","-",IF(UPPER(GB51)="AB","+",VLOOKUP(GB51,'විෂය තොරතුරු'!$P$24:$Q$28,2))))</f>
        <v/>
      </c>
      <c r="HN51" s="168" t="str">
        <f aca="false">IF(GC51="","",IF(GC51="-","-",IF(UPPER(GC51)="AB","+",VLOOKUP(GC51,'විෂය තොරතුරු'!$P$24:$Q$28,2))))</f>
        <v/>
      </c>
      <c r="HO51" s="168" t="str">
        <f aca="false">IF(GD51="","",IF(GD51="-","-",IF(UPPER(GD51)="AB","+",VLOOKUP(GD51,'විෂය තොරතුරු'!$P$24:$Q$28,2))))</f>
        <v/>
      </c>
      <c r="HP51" s="168" t="str">
        <f aca="false">IF(GE51="","",IF(GE51="-","-",IF(UPPER(GE51)="AB","+",VLOOKUP(GE51,'විෂය තොරතුරු'!$P$24:$Q$28,2))))</f>
        <v/>
      </c>
      <c r="HQ51" s="170" t="str">
        <f aca="false">IF(GF51="","",IF(GF51="-","-",IF(UPPER(GF51)="AB","+",VLOOKUP(GF51,'විෂය තොරතුරු'!$P$24:$Q$28,2))))</f>
        <v/>
      </c>
      <c r="HR51" s="171" t="str">
        <f aca="false">IF(GG51="","",IF(GG51="-","-",IF(UPPER(GG51)="AB","+",VLOOKUP(GG51,'විෂය තොරතුරු'!$P$24:$Q$28,2))))</f>
        <v>-</v>
      </c>
      <c r="HS51" s="168" t="str">
        <f aca="false">IF(GH51="","",IF(GH51="-","-",IF(UPPER(GH51)="AB","+",VLOOKUP(GH51,'විෂය තොරතුරු'!$P$24:$Q$28,2))))</f>
        <v>-</v>
      </c>
      <c r="HT51" s="168" t="str">
        <f aca="false">IF(GI51="","",IF(GI51="-","-",IF(UPPER(GI51)="AB","+",VLOOKUP(GI51,'විෂය තොරතුරු'!$P$24:$Q$28,2))))</f>
        <v>S</v>
      </c>
      <c r="HU51" s="168" t="str">
        <f aca="false">IF(GJ51="","",IF(GJ51="-","-",IF(UPPER(GJ51)="AB","+",VLOOKUP(GJ51,'විෂය තොරතුරු'!$P$24:$Q$28,2))))</f>
        <v/>
      </c>
      <c r="HV51" s="168" t="str">
        <f aca="false">IF(GK51="","",IF(GK51="-","-",IF(UPPER(GK51)="AB","+",VLOOKUP(GK51,'විෂය තොරතුරු'!$P$24:$Q$28,2))))</f>
        <v/>
      </c>
      <c r="HW51" s="168" t="str">
        <f aca="false">IF(GL51="","",IF(GL51="-","-",IF(UPPER(GL51)="AB","+",VLOOKUP(GL51,'විෂය තොරතුරු'!$P$24:$Q$28,2))))</f>
        <v>-</v>
      </c>
      <c r="HX51" s="168" t="str">
        <f aca="false">IF(GM51="","",IF(GM51="-","-",IF(UPPER(GM51)="AB","+",VLOOKUP(GM51,'විෂය තොරතුරු'!$P$24:$Q$28,2))))</f>
        <v/>
      </c>
      <c r="HY51" s="169" t="str">
        <f aca="false">IF(GN51="","",IF(GN51="-","-",IF(UPPER(GN51)="AB","+",VLOOKUP(GN51,'විෂය තොරතුරු'!$P$24:$Q$28,2))))</f>
        <v/>
      </c>
      <c r="HZ51" s="171" t="str">
        <f aca="false">IF(GO51="","",IF(GO51="-","-",IF(UPPER(GO51)="AB","+",VLOOKUP(GO51,'විෂය තොරතුරු'!$P$24:$Q$28,2))))</f>
        <v>-</v>
      </c>
      <c r="IA51" s="168" t="str">
        <f aca="false">IF(GP51="","",IF(GP51="-","-",IF(UPPER(GP51)="AB","+",VLOOKUP(GP51,'විෂය තොරතුරු'!$P$24:$Q$28,2))))</f>
        <v>-</v>
      </c>
      <c r="IB51" s="168" t="str">
        <f aca="false">IF(GQ51="","",IF(GQ51="-","-",IF(UPPER(GQ51)="AB","+",VLOOKUP(GQ51,'විෂය තොරතුරු'!$P$24:$Q$28,2))))</f>
        <v/>
      </c>
      <c r="IC51" s="168" t="str">
        <f aca="false">IF(GR51="","",IF(GR51="-","-",IF(UPPER(GR51)="AB","+",VLOOKUP(GR51,'විෂය තොරතුරු'!$P$24:$Q$28,2))))</f>
        <v>B</v>
      </c>
      <c r="ID51" s="168" t="str">
        <f aca="false">IF(GS51="","",IF(GS51="-","-",IF(UPPER(GS51)="AB","+",VLOOKUP(GS51,'විෂය තොරතුරු'!$P$24:$Q$28,2))))</f>
        <v/>
      </c>
      <c r="IE51" s="168" t="str">
        <f aca="false">IF(GT51="","",IF(GT51="-","-",IF(UPPER(GT51)="AB","+",VLOOKUP(GT51,'විෂය තොරතුරු'!$P$24:$Q$28,2))))</f>
        <v/>
      </c>
      <c r="IF51" s="168" t="str">
        <f aca="false">IF(GU51="","",IF(GU51="-","-",IF(UPPER(GU51)="AB","+",VLOOKUP(GU51,'විෂය තොරතුරු'!$P$24:$Q$28,2))))</f>
        <v/>
      </c>
      <c r="IG51" s="169" t="str">
        <f aca="false">IF(GV51="","",IF(GV51="-","-",IF(UPPER(GV51)="AB","+",VLOOKUP(GV51,'විෂය තොරතුරු'!$P$24:$Q$28,2))))</f>
        <v/>
      </c>
      <c r="IH51" s="171" t="n">
        <f aca="false">IF($FL51="","",COUNTIF($GZ51:$IG51,"A"))</f>
        <v>0</v>
      </c>
      <c r="II51" s="171" t="n">
        <f aca="false">IF($FL51="","",COUNTIF($GZ51:$IG51,"B"))</f>
        <v>2</v>
      </c>
      <c r="IJ51" s="171" t="n">
        <f aca="false">IF($FL51="","",COUNTIF($GZ51:$IG51,"C"))</f>
        <v>1</v>
      </c>
      <c r="IK51" s="171" t="n">
        <f aca="false">IF($FL51="","",COUNTIF($GZ51:$IG51,"S"))</f>
        <v>6</v>
      </c>
      <c r="IL51" s="171" t="n">
        <f aca="false">IF($FL51="","",COUNTIF($GZ51:$IG51,"W"))</f>
        <v>0</v>
      </c>
      <c r="IM51" s="171" t="n">
        <f aca="false">IF(FL51="","",SUM(IH51:IK51))</f>
        <v>9</v>
      </c>
      <c r="IN51" s="169" t="n">
        <f aca="false">IF(FL51="","",SUM(IH51:IJ51))</f>
        <v>3</v>
      </c>
      <c r="IO51" s="172" t="str">
        <f aca="false">IF(FL51="","",IF(AND(IM51&gt;=6,IN51&gt;=3,OR(FO51&gt;=35,FP51&gt;=35),FV51&gt;=35),"6/3 සමත්",IF(AND(IM51&gt;=5,IN51&gt;=3,OR(FO51&gt;=35,FP51&gt;=35,FV51&gt;=35)),"5/3 සමත්",IF(AND(IM51&gt;=4,IN51&gt;=1,OR(FO51&gt;=20,FP51&gt;=20,FV51&gt;=20)),"සමත් කළ හැකි",IF(IL51=9,"W9","අසමත් ?")))))</f>
        <v>6/3 සමත්</v>
      </c>
    </row>
    <row r="52" customFormat="false" ht="13.8" hidden="false" customHeight="false" outlineLevel="0" collapsed="false">
      <c r="A52" s="160" t="n">
        <v>38</v>
      </c>
      <c r="B52" s="161"/>
      <c r="C52" s="161"/>
      <c r="D52" s="162"/>
      <c r="E52" s="183"/>
      <c r="F52" s="181"/>
      <c r="G52" s="183"/>
      <c r="H52" s="180"/>
      <c r="I52" s="180"/>
      <c r="J52" s="181"/>
      <c r="K52" s="183"/>
      <c r="L52" s="180"/>
      <c r="M52" s="180"/>
      <c r="N52" s="181"/>
      <c r="O52" s="183"/>
      <c r="P52" s="180"/>
      <c r="Q52" s="180"/>
      <c r="R52" s="180"/>
      <c r="S52" s="180"/>
      <c r="T52" s="180"/>
      <c r="U52" s="180"/>
      <c r="V52" s="181"/>
      <c r="W52" s="183"/>
      <c r="X52" s="180"/>
      <c r="Y52" s="180"/>
      <c r="Z52" s="180"/>
      <c r="AA52" s="180"/>
      <c r="AB52" s="180"/>
      <c r="AC52" s="180"/>
      <c r="AD52" s="181"/>
      <c r="AE52" s="183"/>
      <c r="AF52" s="180"/>
      <c r="AG52" s="180"/>
      <c r="AH52" s="180"/>
      <c r="AI52" s="180"/>
      <c r="AJ52" s="180"/>
      <c r="AK52" s="180"/>
      <c r="AL52" s="166"/>
      <c r="AM52" s="167" t="str">
        <f aca="false">IF(B52="","",SUM(E52:AL52))</f>
        <v/>
      </c>
      <c r="AN52" s="168" t="str">
        <f aca="false">IF(B52="","",AM52/9)</f>
        <v/>
      </c>
      <c r="AO52" s="169" t="str">
        <f aca="false">IF(B52="","",IF(AM52=0,"-",RANK(AM52,$AM$15:$AM$64,0)))</f>
        <v/>
      </c>
      <c r="AP52" s="167" t="str">
        <f aca="false">IF(E52="","",IF(E52="-","-",IF(UPPER(E52)="AB","+",VLOOKUP(E52,'විෂය තොරතුරු'!$P$24:$Q$28,2))))</f>
        <v/>
      </c>
      <c r="AQ52" s="168" t="str">
        <f aca="false">IF(F52="","",IF(F52="-","-",IF(UPPER(F52)="AB","+",VLOOKUP(F52,'විෂය තොරතුරු'!$P$24:$Q$28,2))))</f>
        <v/>
      </c>
      <c r="AR52" s="168" t="str">
        <f aca="false">IF(G52="","",IF(G52="-","-",IF(UPPER(G52)="AB","+",VLOOKUP(G52,'විෂය තොරතුරු'!$P$24:$Q$28,2))))</f>
        <v/>
      </c>
      <c r="AS52" s="168" t="str">
        <f aca="false">IF(H52="","",IF(H52="-","-",IF(UPPER(H52)="AB","+",VLOOKUP(H52,'විෂය තොරතුරු'!$P$24:$Q$28,2))))</f>
        <v/>
      </c>
      <c r="AT52" s="168" t="str">
        <f aca="false">IF(I52="","",IF(I52="-","-",IF(UPPER(I52)="AB","+",VLOOKUP(I52,'විෂය තොරතුරු'!$P$24:$Q$28,2))))</f>
        <v/>
      </c>
      <c r="AU52" s="170" t="str">
        <f aca="false">IF(J52="","",IF(J52="-","-",IF(UPPER(J52)="AB","+",VLOOKUP(J52,'විෂය තොරතුරු'!$P$24:$Q$28,2))))</f>
        <v/>
      </c>
      <c r="AV52" s="171" t="str">
        <f aca="false">IF(K52="","",IF(K52="-","-",IF(UPPER(K52)="AB","+",VLOOKUP(K52,'විෂය තොරතුරු'!$P$24:$Q$28,2))))</f>
        <v/>
      </c>
      <c r="AW52" s="168" t="str">
        <f aca="false">IF(L52="","",IF(L52="-","-",IF(UPPER(L52)="AB","+",VLOOKUP(L52,'විෂය තොරතුරු'!$P$24:$Q$28,2))))</f>
        <v/>
      </c>
      <c r="AX52" s="168" t="str">
        <f aca="false">IF(M52="","",IF(M52="-","-",IF(UPPER(M52)="AB","+",VLOOKUP(M52,'විෂය තොරතුරු'!$P$24:$Q$28,2))))</f>
        <v/>
      </c>
      <c r="AY52" s="169" t="str">
        <f aca="false">IF(N52="","",IF(N52="-","-",IF(UPPER(N52)="AB","+",VLOOKUP(N52,'විෂය තොරතුරු'!$P$24:$Q$28,2))))</f>
        <v/>
      </c>
      <c r="AZ52" s="168" t="str">
        <f aca="false">IF(O52="","",IF(O52="-","-",IF(UPPER(O52)="AB","+",VLOOKUP(O52,'විෂය තොරතුරු'!$P$24:$Q$28,2))))</f>
        <v/>
      </c>
      <c r="BA52" s="168" t="str">
        <f aca="false">IF(P52="","",IF(P52="-","-",IF(UPPER(P52)="AB","+",VLOOKUP(P52,'විෂය තොරතුරු'!$P$24:$Q$28,2))))</f>
        <v/>
      </c>
      <c r="BB52" s="168" t="str">
        <f aca="false">IF(Q52="","",IF(Q52="-","-",IF(UPPER(Q52)="AB","+",VLOOKUP(Q52,'විෂය තොරතුරු'!$P$24:$Q$28,2))))</f>
        <v/>
      </c>
      <c r="BC52" s="168" t="str">
        <f aca="false">IF(R52="","",IF(R52="-","-",IF(UPPER(R52)="AB","+",VLOOKUP(R52,'විෂය තොරතුරු'!$P$24:$Q$28,2))))</f>
        <v/>
      </c>
      <c r="BD52" s="168" t="str">
        <f aca="false">IF(S52="","",IF(S52="-","-",IF(UPPER(S52)="AB","+",VLOOKUP(S52,'විෂය තොරතුරු'!$P$24:$Q$28,2))))</f>
        <v/>
      </c>
      <c r="BE52" s="168" t="str">
        <f aca="false">IF(T52="","",IF(T52="-","-",IF(UPPER(T52)="AB","+",VLOOKUP(T52,'විෂය තොරතුරු'!$P$24:$Q$28,2))))</f>
        <v/>
      </c>
      <c r="BF52" s="168" t="str">
        <f aca="false">IF(U52="","",IF(U52="-","-",IF(UPPER(U52)="AB","+",VLOOKUP(U52,'විෂය තොරතුරු'!$P$24:$Q$28,2))))</f>
        <v/>
      </c>
      <c r="BG52" s="170" t="str">
        <f aca="false">IF(V52="","",IF(V52="-","-",IF(UPPER(V52)="AB","+",VLOOKUP(V52,'විෂය තොරතුරු'!$P$24:$Q$28,2))))</f>
        <v/>
      </c>
      <c r="BH52" s="171" t="str">
        <f aca="false">IF(W52="","",IF(W52="-","-",IF(UPPER(W52)="AB","+",VLOOKUP(W52,'විෂය තොරතුරු'!$P$24:$Q$28,2))))</f>
        <v/>
      </c>
      <c r="BI52" s="168" t="str">
        <f aca="false">IF(X52="","",IF(X52="-","-",IF(UPPER(X52)="AB","+",VLOOKUP(X52,'විෂය තොරතුරු'!$P$24:$Q$28,2))))</f>
        <v/>
      </c>
      <c r="BJ52" s="168" t="str">
        <f aca="false">IF(Y52="","",IF(Y52="-","-",IF(UPPER(Y52)="AB","+",VLOOKUP(Y52,'විෂය තොරතුරු'!$P$24:$Q$28,2))))</f>
        <v/>
      </c>
      <c r="BK52" s="168" t="str">
        <f aca="false">IF(Z52="","",IF(Z52="-","-",IF(UPPER(Z52)="AB","+",VLOOKUP(Z52,'විෂය තොරතුරු'!$P$24:$Q$28,2))))</f>
        <v/>
      </c>
      <c r="BL52" s="168" t="str">
        <f aca="false">IF(AA52="","",IF(AA52="-","-",IF(UPPER(AA52)="AB","+",VLOOKUP(AA52,'විෂය තොරතුරු'!$P$24:$Q$28,2))))</f>
        <v/>
      </c>
      <c r="BM52" s="168" t="str">
        <f aca="false">IF(AB52="","",IF(AB52="-","-",IF(UPPER(AB52)="AB","+",VLOOKUP(AB52,'විෂය තොරතුරු'!$P$24:$Q$28,2))))</f>
        <v/>
      </c>
      <c r="BN52" s="168" t="str">
        <f aca="false">IF(AC52="","",IF(AC52="-","-",IF(UPPER(AC52)="AB","+",VLOOKUP(AC52,'විෂය තොරතුරු'!$P$24:$Q$28,2))))</f>
        <v/>
      </c>
      <c r="BO52" s="169" t="str">
        <f aca="false">IF(AD52="","",IF(AD52="-","-",IF(UPPER(AD52)="AB","+",VLOOKUP(AD52,'විෂය තොරතුරු'!$P$24:$Q$28,2))))</f>
        <v/>
      </c>
      <c r="BP52" s="171" t="str">
        <f aca="false">IF(AE52="","",IF(AE52="-","-",IF(UPPER(AE52)="AB","+",VLOOKUP(AE52,'විෂය තොරතුරු'!$P$24:$Q$28,2))))</f>
        <v/>
      </c>
      <c r="BQ52" s="168" t="str">
        <f aca="false">IF(AF52="","",IF(AF52="-","-",IF(UPPER(AF52)="AB","+",VLOOKUP(AF52,'විෂය තොරතුරු'!$P$24:$Q$28,2))))</f>
        <v/>
      </c>
      <c r="BR52" s="168" t="str">
        <f aca="false">IF(AG52="","",IF(AG52="-","-",IF(UPPER(AG52)="AB","+",VLOOKUP(AG52,'විෂය තොරතුරු'!$P$24:$Q$28,2))))</f>
        <v/>
      </c>
      <c r="BS52" s="168" t="str">
        <f aca="false">IF(AH52="","",IF(AH52="-","-",IF(UPPER(AH52)="AB","+",VLOOKUP(AH52,'විෂය තොරතුරු'!$P$24:$Q$28,2))))</f>
        <v/>
      </c>
      <c r="BT52" s="168" t="str">
        <f aca="false">IF(AI52="","",IF(AI52="-","-",IF(UPPER(AI52)="AB","+",VLOOKUP(AI52,'විෂය තොරතුරු'!$P$24:$Q$28,2))))</f>
        <v/>
      </c>
      <c r="BU52" s="168" t="str">
        <f aca="false">IF(AJ52="","",IF(AJ52="-","-",IF(UPPER(AJ52)="AB","+",VLOOKUP(AJ52,'විෂය තොරතුරු'!$P$24:$Q$28,2))))</f>
        <v/>
      </c>
      <c r="BV52" s="168" t="str">
        <f aca="false">IF(AK52="","",IF(AK52="-","-",IF(UPPER(AK52)="AB","+",VLOOKUP(AK52,'විෂය තොරතුරු'!$P$24:$Q$28,2))))</f>
        <v/>
      </c>
      <c r="BW52" s="169" t="str">
        <f aca="false">IF(AL52="","",IF(AL52="-","-",IF(UPPER(AL52)="AB","+",VLOOKUP(AL52,'විෂය තොරතුරු'!$P$24:$Q$28,2))))</f>
        <v/>
      </c>
      <c r="BX52" s="171" t="str">
        <f aca="false">IF($B52="","",COUNTIF($AP52:$BW52,"A"))</f>
        <v/>
      </c>
      <c r="BY52" s="168" t="str">
        <f aca="false">IF($B52="","",COUNTIF($AP52:$BW52,"B"))</f>
        <v/>
      </c>
      <c r="BZ52" s="168" t="str">
        <f aca="false">IF($B52="","",COUNTIF($AP52:$BW52,"C"))</f>
        <v/>
      </c>
      <c r="CA52" s="168" t="str">
        <f aca="false">IF($B52="","",COUNTIF($AP52:$BW52,"S"))</f>
        <v/>
      </c>
      <c r="CB52" s="169" t="str">
        <f aca="false">IF($B52="","",COUNTIF($AP52:$BW52,"W"))</f>
        <v/>
      </c>
      <c r="CC52" s="171" t="str">
        <f aca="false">IF(B52="","",SUM(BX52:CA52))</f>
        <v/>
      </c>
      <c r="CD52" s="169" t="str">
        <f aca="false">IF(B52="","",SUM(BX52:BZ52))</f>
        <v/>
      </c>
      <c r="CE52" s="172" t="str">
        <f aca="false">IF(B52="","",IF(AND(CC52&gt;=6,CD52&gt;=3,OR(E52&gt;=35,F52&gt;=35),L52&gt;=35),"6/3 සමත්",IF(AND(CC52&gt;=5,CD52&gt;=3,OR(E52&gt;=35,F52&gt;=35,L52&gt;=35)),"5/3 සමත්",IF(AND(CC52&gt;=4,CD52&gt;=1,OR(E52&gt;=20,F52&gt;=20,L52&gt;=20)),"සමත් කළ හැකි",IF(CB52=9,"W9","අසමත් ?")))))</f>
        <v/>
      </c>
      <c r="FK52" s="173" t="n">
        <v>38</v>
      </c>
      <c r="FL52" s="161" t="s">
        <v>81</v>
      </c>
      <c r="FM52" s="161"/>
      <c r="FN52" s="161" t="str">
        <f aca="false">IF(FM52="","-",(FM52/$M$95)*100)</f>
        <v>-</v>
      </c>
      <c r="FO52" s="165" t="n">
        <v>60</v>
      </c>
      <c r="FP52" s="165"/>
      <c r="FQ52" s="165" t="n">
        <v>57</v>
      </c>
      <c r="FR52" s="165" t="s">
        <v>18</v>
      </c>
      <c r="FS52" s="165"/>
      <c r="FT52" s="165"/>
      <c r="FU52" s="165" t="n">
        <v>10</v>
      </c>
      <c r="FV52" s="165" t="n">
        <v>30</v>
      </c>
      <c r="FW52" s="165" t="s">
        <v>18</v>
      </c>
      <c r="FX52" s="165" t="n">
        <v>29</v>
      </c>
      <c r="FY52" s="165" t="s">
        <v>18</v>
      </c>
      <c r="FZ52" s="165" t="s">
        <v>18</v>
      </c>
      <c r="GA52" s="165" t="n">
        <v>36</v>
      </c>
      <c r="GB52" s="165"/>
      <c r="GC52" s="165"/>
      <c r="GD52" s="165"/>
      <c r="GE52" s="165"/>
      <c r="GF52" s="165"/>
      <c r="GG52" s="165" t="s">
        <v>18</v>
      </c>
      <c r="GH52" s="165" t="s">
        <v>18</v>
      </c>
      <c r="GI52" s="165" t="n">
        <v>45</v>
      </c>
      <c r="GJ52" s="165"/>
      <c r="GK52" s="165"/>
      <c r="GL52" s="165" t="s">
        <v>18</v>
      </c>
      <c r="GM52" s="165"/>
      <c r="GN52" s="165"/>
      <c r="GO52" s="165" t="s">
        <v>18</v>
      </c>
      <c r="GP52" s="165" t="s">
        <v>18</v>
      </c>
      <c r="GQ52" s="165"/>
      <c r="GR52" s="165" t="s">
        <v>18</v>
      </c>
      <c r="GS52" s="165"/>
      <c r="GT52" s="165"/>
      <c r="GU52" s="165"/>
      <c r="GV52" s="174"/>
      <c r="GW52" s="167" t="n">
        <f aca="false">IF(FL52="","",SUM(FO52:GV52))</f>
        <v>267</v>
      </c>
      <c r="GX52" s="168" t="n">
        <f aca="false">IF(FL52="","",GW52/9)</f>
        <v>29.6666666666667</v>
      </c>
      <c r="GY52" s="169" t="n">
        <f aca="false">IF(FL52="","",IF(GW52=0,"-",RANK(GW52,$GW$15:$GW$64,0)))</f>
        <v>15</v>
      </c>
      <c r="GZ52" s="167" t="str">
        <f aca="false">IF(FO52="","",IF(FO52="-","-",IF(UPPER(FO52)="AB","+",VLOOKUP(FO52,'විෂය තොරතුරු'!$P$24:$Q$28,2))))</f>
        <v>C</v>
      </c>
      <c r="HA52" s="168" t="str">
        <f aca="false">IF(FP52="","",IF(FP52="-","-",IF(UPPER(FP52)="AB","+",VLOOKUP(FP52,'විෂය තොරතුරු'!$P$24:$Q$28,2))))</f>
        <v/>
      </c>
      <c r="HB52" s="168" t="str">
        <f aca="false">IF(FQ52="","",IF(FQ52="-","-",IF(UPPER(FQ52)="AB","+",VLOOKUP(FQ52,'විෂය තොරතුරු'!$P$24:$Q$28,2))))</f>
        <v>C</v>
      </c>
      <c r="HC52" s="168" t="str">
        <f aca="false">IF(FR52="","",IF(FR52="-","-",IF(UPPER(FR52)="AB","+",VLOOKUP(FR52,'විෂය තොරතුරු'!$P$24:$Q$28,2))))</f>
        <v>-</v>
      </c>
      <c r="HD52" s="168" t="str">
        <f aca="false">IF(FS52="","",IF(FS52="-","-",IF(UPPER(FS52)="AB","+",VLOOKUP(FS52,'විෂය තොරතුරු'!$P$24:$Q$28,2))))</f>
        <v/>
      </c>
      <c r="HE52" s="170" t="str">
        <f aca="false">IF(FT52="","",IF(FT52="-","-",IF(UPPER(FT52)="AB","+",VLOOKUP(FT52,'විෂය තොරතුරු'!$P$24:$Q$28,2))))</f>
        <v/>
      </c>
      <c r="HF52" s="171" t="str">
        <f aca="false">IF(FU52="","",IF(FU52="-","-",IF(UPPER(FU52)="AB","+",VLOOKUP(FU52,'විෂය තොරතුරු'!$P$24:$Q$28,2))))</f>
        <v>W</v>
      </c>
      <c r="HG52" s="168" t="str">
        <f aca="false">IF(FV52="","",IF(FV52="-","-",IF(UPPER(FV52)="AB","+",VLOOKUP(FV52,'විෂය තොරතුරු'!$P$24:$Q$28,2))))</f>
        <v>W</v>
      </c>
      <c r="HH52" s="168" t="str">
        <f aca="false">IF(FW52="","",IF(FW52="-","-",IF(UPPER(FW52)="AB","+",VLOOKUP(FW52,'විෂය තොරතුරු'!$P$24:$Q$28,2))))</f>
        <v>-</v>
      </c>
      <c r="HI52" s="169" t="str">
        <f aca="false">IF(FX52="","",IF(FX52="-","-",IF(UPPER(FX52)="AB","+",VLOOKUP(FX52,'විෂය තොරතුරු'!$P$24:$Q$28,2))))</f>
        <v>W</v>
      </c>
      <c r="HJ52" s="167" t="str">
        <f aca="false">IF(FY52="","",IF(FY52="-","-",IF(UPPER(FY52)="AB","+",VLOOKUP(FY52,'විෂය තොරතුරු'!$P$24:$Q$28,2))))</f>
        <v>-</v>
      </c>
      <c r="HK52" s="168" t="str">
        <f aca="false">IF(FZ52="","",IF(FZ52="-","-",IF(UPPER(FZ52)="AB","+",VLOOKUP(FZ52,'විෂය තොරතුරු'!$P$24:$Q$28,2))))</f>
        <v>-</v>
      </c>
      <c r="HL52" s="168" t="str">
        <f aca="false">IF(GA52="","",IF(GA52="-","-",IF(UPPER(GA52)="AB","+",VLOOKUP(GA52,'විෂය තොරතුරු'!$P$24:$Q$28,2))))</f>
        <v>S</v>
      </c>
      <c r="HM52" s="168" t="str">
        <f aca="false">IF(GB52="","",IF(GB52="-","-",IF(UPPER(GB52)="AB","+",VLOOKUP(GB52,'විෂය තොරතුරු'!$P$24:$Q$28,2))))</f>
        <v/>
      </c>
      <c r="HN52" s="168" t="str">
        <f aca="false">IF(GC52="","",IF(GC52="-","-",IF(UPPER(GC52)="AB","+",VLOOKUP(GC52,'විෂය තොරතුරු'!$P$24:$Q$28,2))))</f>
        <v/>
      </c>
      <c r="HO52" s="168" t="str">
        <f aca="false">IF(GD52="","",IF(GD52="-","-",IF(UPPER(GD52)="AB","+",VLOOKUP(GD52,'විෂය තොරතුරු'!$P$24:$Q$28,2))))</f>
        <v/>
      </c>
      <c r="HP52" s="168" t="str">
        <f aca="false">IF(GE52="","",IF(GE52="-","-",IF(UPPER(GE52)="AB","+",VLOOKUP(GE52,'විෂය තොරතුරු'!$P$24:$Q$28,2))))</f>
        <v/>
      </c>
      <c r="HQ52" s="170" t="str">
        <f aca="false">IF(GF52="","",IF(GF52="-","-",IF(UPPER(GF52)="AB","+",VLOOKUP(GF52,'විෂය තොරතුරු'!$P$24:$Q$28,2))))</f>
        <v/>
      </c>
      <c r="HR52" s="171" t="str">
        <f aca="false">IF(GG52="","",IF(GG52="-","-",IF(UPPER(GG52)="AB","+",VLOOKUP(GG52,'විෂය තොරතුරු'!$P$24:$Q$28,2))))</f>
        <v>-</v>
      </c>
      <c r="HS52" s="168" t="str">
        <f aca="false">IF(GH52="","",IF(GH52="-","-",IF(UPPER(GH52)="AB","+",VLOOKUP(GH52,'විෂය තොරතුරු'!$P$24:$Q$28,2))))</f>
        <v>-</v>
      </c>
      <c r="HT52" s="168" t="str">
        <f aca="false">IF(GI52="","",IF(GI52="-","-",IF(UPPER(GI52)="AB","+",VLOOKUP(GI52,'විෂය තොරතුරු'!$P$24:$Q$28,2))))</f>
        <v>S</v>
      </c>
      <c r="HU52" s="168" t="str">
        <f aca="false">IF(GJ52="","",IF(GJ52="-","-",IF(UPPER(GJ52)="AB","+",VLOOKUP(GJ52,'විෂය තොරතුරු'!$P$24:$Q$28,2))))</f>
        <v/>
      </c>
      <c r="HV52" s="168" t="str">
        <f aca="false">IF(GK52="","",IF(GK52="-","-",IF(UPPER(GK52)="AB","+",VLOOKUP(GK52,'විෂය තොරතුරු'!$P$24:$Q$28,2))))</f>
        <v/>
      </c>
      <c r="HW52" s="168" t="str">
        <f aca="false">IF(GL52="","",IF(GL52="-","-",IF(UPPER(GL52)="AB","+",VLOOKUP(GL52,'විෂය තොරතුරු'!$P$24:$Q$28,2))))</f>
        <v>-</v>
      </c>
      <c r="HX52" s="168" t="str">
        <f aca="false">IF(GM52="","",IF(GM52="-","-",IF(UPPER(GM52)="AB","+",VLOOKUP(GM52,'විෂය තොරතුරු'!$P$24:$Q$28,2))))</f>
        <v/>
      </c>
      <c r="HY52" s="169" t="str">
        <f aca="false">IF(GN52="","",IF(GN52="-","-",IF(UPPER(GN52)="AB","+",VLOOKUP(GN52,'විෂය තොරතුරු'!$P$24:$Q$28,2))))</f>
        <v/>
      </c>
      <c r="HZ52" s="171" t="str">
        <f aca="false">IF(GO52="","",IF(GO52="-","-",IF(UPPER(GO52)="AB","+",VLOOKUP(GO52,'විෂය තොරතුරු'!$P$24:$Q$28,2))))</f>
        <v>-</v>
      </c>
      <c r="IA52" s="168" t="str">
        <f aca="false">IF(GP52="","",IF(GP52="-","-",IF(UPPER(GP52)="AB","+",VLOOKUP(GP52,'විෂය තොරතුරු'!$P$24:$Q$28,2))))</f>
        <v>-</v>
      </c>
      <c r="IB52" s="168" t="str">
        <f aca="false">IF(GQ52="","",IF(GQ52="-","-",IF(UPPER(GQ52)="AB","+",VLOOKUP(GQ52,'විෂය තොරතුරු'!$P$24:$Q$28,2))))</f>
        <v/>
      </c>
      <c r="IC52" s="168" t="str">
        <f aca="false">IF(GR52="","",IF(GR52="-","-",IF(UPPER(GR52)="AB","+",VLOOKUP(GR52,'විෂය තොරතුරු'!$P$24:$Q$28,2))))</f>
        <v>-</v>
      </c>
      <c r="ID52" s="168" t="str">
        <f aca="false">IF(GS52="","",IF(GS52="-","-",IF(UPPER(GS52)="AB","+",VLOOKUP(GS52,'විෂය තොරතුරු'!$P$24:$Q$28,2))))</f>
        <v/>
      </c>
      <c r="IE52" s="168" t="str">
        <f aca="false">IF(GT52="","",IF(GT52="-","-",IF(UPPER(GT52)="AB","+",VLOOKUP(GT52,'විෂය තොරතුරු'!$P$24:$Q$28,2))))</f>
        <v/>
      </c>
      <c r="IF52" s="168" t="str">
        <f aca="false">IF(GU52="","",IF(GU52="-","-",IF(UPPER(GU52)="AB","+",VLOOKUP(GU52,'විෂය තොරතුරු'!$P$24:$Q$28,2))))</f>
        <v/>
      </c>
      <c r="IG52" s="169" t="str">
        <f aca="false">IF(GV52="","",IF(GV52="-","-",IF(UPPER(GV52)="AB","+",VLOOKUP(GV52,'විෂය තොරතුරු'!$P$24:$Q$28,2))))</f>
        <v/>
      </c>
      <c r="IH52" s="171" t="n">
        <f aca="false">IF($FL52="","",COUNTIF($GZ52:$IG52,"A"))</f>
        <v>0</v>
      </c>
      <c r="II52" s="171" t="n">
        <f aca="false">IF($FL52="","",COUNTIF($GZ52:$IG52,"B"))</f>
        <v>0</v>
      </c>
      <c r="IJ52" s="171" t="n">
        <f aca="false">IF($FL52="","",COUNTIF($GZ52:$IG52,"C"))</f>
        <v>2</v>
      </c>
      <c r="IK52" s="171" t="n">
        <f aca="false">IF($FL52="","",COUNTIF($GZ52:$IG52,"S"))</f>
        <v>2</v>
      </c>
      <c r="IL52" s="171" t="n">
        <f aca="false">IF($FL52="","",COUNTIF($GZ52:$IG52,"W"))</f>
        <v>3</v>
      </c>
      <c r="IM52" s="171" t="n">
        <f aca="false">IF(FL52="","",SUM(IH52:IK52))</f>
        <v>4</v>
      </c>
      <c r="IN52" s="169" t="n">
        <f aca="false">IF(FL52="","",SUM(IH52:IJ52))</f>
        <v>2</v>
      </c>
      <c r="IO52" s="172" t="str">
        <f aca="false">IF(FL52="","",IF(AND(IM52&gt;=6,IN52&gt;=3,OR(FO52&gt;=35,FP52&gt;=35),FV52&gt;=35),"6/3 සමත්",IF(AND(IM52&gt;=5,IN52&gt;=3,OR(FO52&gt;=35,FP52&gt;=35,FV52&gt;=35)),"5/3 සමත්",IF(AND(IM52&gt;=4,IN52&gt;=1,OR(FO52&gt;=20,FP52&gt;=20,FV52&gt;=20)),"සමත් කළ හැකි",IF(IL52=9,"W9","අසමත් ?")))))</f>
        <v>සමත් කළ හැකි</v>
      </c>
    </row>
    <row r="53" customFormat="false" ht="13.8" hidden="false" customHeight="false" outlineLevel="0" collapsed="false">
      <c r="A53" s="160" t="n">
        <v>39</v>
      </c>
      <c r="B53" s="161"/>
      <c r="C53" s="161"/>
      <c r="D53" s="162"/>
      <c r="E53" s="183"/>
      <c r="F53" s="181"/>
      <c r="G53" s="183"/>
      <c r="H53" s="180"/>
      <c r="I53" s="180"/>
      <c r="J53" s="181"/>
      <c r="K53" s="183"/>
      <c r="L53" s="180"/>
      <c r="M53" s="180"/>
      <c r="N53" s="181"/>
      <c r="O53" s="183"/>
      <c r="P53" s="180"/>
      <c r="Q53" s="180"/>
      <c r="R53" s="180"/>
      <c r="S53" s="180"/>
      <c r="T53" s="180"/>
      <c r="U53" s="180"/>
      <c r="V53" s="181"/>
      <c r="W53" s="183"/>
      <c r="X53" s="180"/>
      <c r="Y53" s="180"/>
      <c r="Z53" s="180"/>
      <c r="AA53" s="180"/>
      <c r="AB53" s="180"/>
      <c r="AC53" s="180"/>
      <c r="AD53" s="181"/>
      <c r="AE53" s="183"/>
      <c r="AF53" s="180"/>
      <c r="AG53" s="180"/>
      <c r="AH53" s="180"/>
      <c r="AI53" s="180"/>
      <c r="AJ53" s="180"/>
      <c r="AK53" s="180"/>
      <c r="AL53" s="166"/>
      <c r="AM53" s="167" t="str">
        <f aca="false">IF(B53="","",SUM(E53:AL53))</f>
        <v/>
      </c>
      <c r="AN53" s="168" t="str">
        <f aca="false">IF(B53="","",AM53/9)</f>
        <v/>
      </c>
      <c r="AO53" s="169" t="str">
        <f aca="false">IF(B53="","",IF(AM53=0,"-",RANK(AM53,$AM$15:$AM$64,0)))</f>
        <v/>
      </c>
      <c r="AP53" s="167" t="str">
        <f aca="false">IF(E53="","",IF(E53="-","-",IF(UPPER(E53)="AB","+",VLOOKUP(E53,'විෂය තොරතුරු'!$P$24:$Q$28,2))))</f>
        <v/>
      </c>
      <c r="AQ53" s="168" t="str">
        <f aca="false">IF(F53="","",IF(F53="-","-",IF(UPPER(F53)="AB","+",VLOOKUP(F53,'විෂය තොරතුරු'!$P$24:$Q$28,2))))</f>
        <v/>
      </c>
      <c r="AR53" s="168" t="str">
        <f aca="false">IF(G53="","",IF(G53="-","-",IF(UPPER(G53)="AB","+",VLOOKUP(G53,'විෂය තොරතුරු'!$P$24:$Q$28,2))))</f>
        <v/>
      </c>
      <c r="AS53" s="168" t="str">
        <f aca="false">IF(H53="","",IF(H53="-","-",IF(UPPER(H53)="AB","+",VLOOKUP(H53,'විෂය තොරතුරු'!$P$24:$Q$28,2))))</f>
        <v/>
      </c>
      <c r="AT53" s="168" t="str">
        <f aca="false">IF(I53="","",IF(I53="-","-",IF(UPPER(I53)="AB","+",VLOOKUP(I53,'විෂය තොරතුරු'!$P$24:$Q$28,2))))</f>
        <v/>
      </c>
      <c r="AU53" s="170" t="str">
        <f aca="false">IF(J53="","",IF(J53="-","-",IF(UPPER(J53)="AB","+",VLOOKUP(J53,'විෂය තොරතුරු'!$P$24:$Q$28,2))))</f>
        <v/>
      </c>
      <c r="AV53" s="171" t="str">
        <f aca="false">IF(K53="","",IF(K53="-","-",IF(UPPER(K53)="AB","+",VLOOKUP(K53,'විෂය තොරතුරු'!$P$24:$Q$28,2))))</f>
        <v/>
      </c>
      <c r="AW53" s="168" t="str">
        <f aca="false">IF(L53="","",IF(L53="-","-",IF(UPPER(L53)="AB","+",VLOOKUP(L53,'විෂය තොරතුරු'!$P$24:$Q$28,2))))</f>
        <v/>
      </c>
      <c r="AX53" s="168" t="str">
        <f aca="false">IF(M53="","",IF(M53="-","-",IF(UPPER(M53)="AB","+",VLOOKUP(M53,'විෂය තොරතුරු'!$P$24:$Q$28,2))))</f>
        <v/>
      </c>
      <c r="AY53" s="169" t="str">
        <f aca="false">IF(N53="","",IF(N53="-","-",IF(UPPER(N53)="AB","+",VLOOKUP(N53,'විෂය තොරතුරු'!$P$24:$Q$28,2))))</f>
        <v/>
      </c>
      <c r="AZ53" s="168" t="str">
        <f aca="false">IF(O53="","",IF(O53="-","-",IF(UPPER(O53)="AB","+",VLOOKUP(O53,'විෂය තොරතුරු'!$P$24:$Q$28,2))))</f>
        <v/>
      </c>
      <c r="BA53" s="168" t="str">
        <f aca="false">IF(P53="","",IF(P53="-","-",IF(UPPER(P53)="AB","+",VLOOKUP(P53,'විෂය තොරතුරු'!$P$24:$Q$28,2))))</f>
        <v/>
      </c>
      <c r="BB53" s="168" t="str">
        <f aca="false">IF(Q53="","",IF(Q53="-","-",IF(UPPER(Q53)="AB","+",VLOOKUP(Q53,'විෂය තොරතුරු'!$P$24:$Q$28,2))))</f>
        <v/>
      </c>
      <c r="BC53" s="168" t="str">
        <f aca="false">IF(R53="","",IF(R53="-","-",IF(UPPER(R53)="AB","+",VLOOKUP(R53,'විෂය තොරතුරු'!$P$24:$Q$28,2))))</f>
        <v/>
      </c>
      <c r="BD53" s="168" t="str">
        <f aca="false">IF(S53="","",IF(S53="-","-",IF(UPPER(S53)="AB","+",VLOOKUP(S53,'විෂය තොරතුරු'!$P$24:$Q$28,2))))</f>
        <v/>
      </c>
      <c r="BE53" s="168" t="str">
        <f aca="false">IF(T53="","",IF(T53="-","-",IF(UPPER(T53)="AB","+",VLOOKUP(T53,'විෂය තොරතුරු'!$P$24:$Q$28,2))))</f>
        <v/>
      </c>
      <c r="BF53" s="168" t="str">
        <f aca="false">IF(U53="","",IF(U53="-","-",IF(UPPER(U53)="AB","+",VLOOKUP(U53,'විෂය තොරතුරු'!$P$24:$Q$28,2))))</f>
        <v/>
      </c>
      <c r="BG53" s="170" t="str">
        <f aca="false">IF(V53="","",IF(V53="-","-",IF(UPPER(V53)="AB","+",VLOOKUP(V53,'විෂය තොරතුරු'!$P$24:$Q$28,2))))</f>
        <v/>
      </c>
      <c r="BH53" s="171" t="str">
        <f aca="false">IF(W53="","",IF(W53="-","-",IF(UPPER(W53)="AB","+",VLOOKUP(W53,'විෂය තොරතුරු'!$P$24:$Q$28,2))))</f>
        <v/>
      </c>
      <c r="BI53" s="168" t="str">
        <f aca="false">IF(X53="","",IF(X53="-","-",IF(UPPER(X53)="AB","+",VLOOKUP(X53,'විෂය තොරතුරු'!$P$24:$Q$28,2))))</f>
        <v/>
      </c>
      <c r="BJ53" s="168" t="str">
        <f aca="false">IF(Y53="","",IF(Y53="-","-",IF(UPPER(Y53)="AB","+",VLOOKUP(Y53,'විෂය තොරතුරු'!$P$24:$Q$28,2))))</f>
        <v/>
      </c>
      <c r="BK53" s="168" t="str">
        <f aca="false">IF(Z53="","",IF(Z53="-","-",IF(UPPER(Z53)="AB","+",VLOOKUP(Z53,'විෂය තොරතුරු'!$P$24:$Q$28,2))))</f>
        <v/>
      </c>
      <c r="BL53" s="168" t="str">
        <f aca="false">IF(AA53="","",IF(AA53="-","-",IF(UPPER(AA53)="AB","+",VLOOKUP(AA53,'විෂය තොරතුරු'!$P$24:$Q$28,2))))</f>
        <v/>
      </c>
      <c r="BM53" s="168" t="str">
        <f aca="false">IF(AB53="","",IF(AB53="-","-",IF(UPPER(AB53)="AB","+",VLOOKUP(AB53,'විෂය තොරතුරු'!$P$24:$Q$28,2))))</f>
        <v/>
      </c>
      <c r="BN53" s="168" t="str">
        <f aca="false">IF(AC53="","",IF(AC53="-","-",IF(UPPER(AC53)="AB","+",VLOOKUP(AC53,'විෂය තොරතුරු'!$P$24:$Q$28,2))))</f>
        <v/>
      </c>
      <c r="BO53" s="169" t="str">
        <f aca="false">IF(AD53="","",IF(AD53="-","-",IF(UPPER(AD53)="AB","+",VLOOKUP(AD53,'විෂය තොරතුරු'!$P$24:$Q$28,2))))</f>
        <v/>
      </c>
      <c r="BP53" s="171" t="str">
        <f aca="false">IF(AE53="","",IF(AE53="-","-",IF(UPPER(AE53)="AB","+",VLOOKUP(AE53,'විෂය තොරතුරු'!$P$24:$Q$28,2))))</f>
        <v/>
      </c>
      <c r="BQ53" s="168" t="str">
        <f aca="false">IF(AF53="","",IF(AF53="-","-",IF(UPPER(AF53)="AB","+",VLOOKUP(AF53,'විෂය තොරතුරු'!$P$24:$Q$28,2))))</f>
        <v/>
      </c>
      <c r="BR53" s="168" t="str">
        <f aca="false">IF(AG53="","",IF(AG53="-","-",IF(UPPER(AG53)="AB","+",VLOOKUP(AG53,'විෂය තොරතුරු'!$P$24:$Q$28,2))))</f>
        <v/>
      </c>
      <c r="BS53" s="168" t="str">
        <f aca="false">IF(AH53="","",IF(AH53="-","-",IF(UPPER(AH53)="AB","+",VLOOKUP(AH53,'විෂය තොරතුරු'!$P$24:$Q$28,2))))</f>
        <v/>
      </c>
      <c r="BT53" s="168" t="str">
        <f aca="false">IF(AI53="","",IF(AI53="-","-",IF(UPPER(AI53)="AB","+",VLOOKUP(AI53,'විෂය තොරතුරු'!$P$24:$Q$28,2))))</f>
        <v/>
      </c>
      <c r="BU53" s="168" t="str">
        <f aca="false">IF(AJ53="","",IF(AJ53="-","-",IF(UPPER(AJ53)="AB","+",VLOOKUP(AJ53,'විෂය තොරතුරු'!$P$24:$Q$28,2))))</f>
        <v/>
      </c>
      <c r="BV53" s="168" t="str">
        <f aca="false">IF(AK53="","",IF(AK53="-","-",IF(UPPER(AK53)="AB","+",VLOOKUP(AK53,'විෂය තොරතුරු'!$P$24:$Q$28,2))))</f>
        <v/>
      </c>
      <c r="BW53" s="169" t="str">
        <f aca="false">IF(AL53="","",IF(AL53="-","-",IF(UPPER(AL53)="AB","+",VLOOKUP(AL53,'විෂය තොරතුරු'!$P$24:$Q$28,2))))</f>
        <v/>
      </c>
      <c r="BX53" s="171" t="str">
        <f aca="false">IF($B53="","",COUNTIF($AP53:$BW53,"A"))</f>
        <v/>
      </c>
      <c r="BY53" s="168" t="str">
        <f aca="false">IF($B53="","",COUNTIF($AP53:$BW53,"B"))</f>
        <v/>
      </c>
      <c r="BZ53" s="168" t="str">
        <f aca="false">IF($B53="","",COUNTIF($AP53:$BW53,"C"))</f>
        <v/>
      </c>
      <c r="CA53" s="168" t="str">
        <f aca="false">IF($B53="","",COUNTIF($AP53:$BW53,"S"))</f>
        <v/>
      </c>
      <c r="CB53" s="169" t="str">
        <f aca="false">IF($B53="","",COUNTIF($AP53:$BW53,"W"))</f>
        <v/>
      </c>
      <c r="CC53" s="171" t="str">
        <f aca="false">IF(B53="","",SUM(BX53:CA53))</f>
        <v/>
      </c>
      <c r="CD53" s="169" t="str">
        <f aca="false">IF(B53="","",SUM(BX53:BZ53))</f>
        <v/>
      </c>
      <c r="CE53" s="172" t="str">
        <f aca="false">IF(B53="","",IF(AND(CC53&gt;=6,CD53&gt;=3,OR(E53&gt;=35,F53&gt;=35),L53&gt;=35),"6/3 සමත්",IF(AND(CC53&gt;=5,CD53&gt;=3,OR(E53&gt;=35,F53&gt;=35,L53&gt;=35)),"5/3 සමත්",IF(AND(CC53&gt;=4,CD53&gt;=1,OR(E53&gt;=20,F53&gt;=20,L53&gt;=20)),"සමත් කළ හැකි",IF(CB53=9,"W9","අසමත් ?")))))</f>
        <v/>
      </c>
      <c r="FK53" s="173" t="n">
        <v>39</v>
      </c>
      <c r="FL53" s="161" t="s">
        <v>82</v>
      </c>
      <c r="FM53" s="161"/>
      <c r="FN53" s="161" t="str">
        <f aca="false">IF(FM53="","-",(FM53/$M$95)*100)</f>
        <v>-</v>
      </c>
      <c r="FO53" s="165" t="n">
        <v>57</v>
      </c>
      <c r="FP53" s="165"/>
      <c r="FQ53" s="165" t="s">
        <v>18</v>
      </c>
      <c r="FR53" s="165" t="n">
        <v>79</v>
      </c>
      <c r="FS53" s="165"/>
      <c r="FT53" s="165"/>
      <c r="FU53" s="165" t="n">
        <v>33</v>
      </c>
      <c r="FV53" s="165" t="n">
        <v>32</v>
      </c>
      <c r="FW53" s="165" t="n">
        <v>35</v>
      </c>
      <c r="FX53" s="165" t="n">
        <v>37</v>
      </c>
      <c r="FY53" s="165" t="n">
        <v>82</v>
      </c>
      <c r="FZ53" s="165" t="s">
        <v>18</v>
      </c>
      <c r="GA53" s="165" t="s">
        <v>18</v>
      </c>
      <c r="GB53" s="165"/>
      <c r="GC53" s="165"/>
      <c r="GD53" s="165"/>
      <c r="GE53" s="165"/>
      <c r="GF53" s="165"/>
      <c r="GG53" s="165" t="s">
        <v>18</v>
      </c>
      <c r="GH53" s="165" t="s">
        <v>18</v>
      </c>
      <c r="GI53" s="165" t="n">
        <v>62</v>
      </c>
      <c r="GJ53" s="165"/>
      <c r="GK53" s="165"/>
      <c r="GL53" s="165" t="s">
        <v>18</v>
      </c>
      <c r="GM53" s="165"/>
      <c r="GN53" s="165"/>
      <c r="GO53" s="165" t="s">
        <v>18</v>
      </c>
      <c r="GP53" s="165" t="s">
        <v>18</v>
      </c>
      <c r="GQ53" s="165"/>
      <c r="GR53" s="165" t="n">
        <v>46</v>
      </c>
      <c r="GS53" s="165"/>
      <c r="GT53" s="165"/>
      <c r="GU53" s="165"/>
      <c r="GV53" s="174"/>
      <c r="GW53" s="167" t="n">
        <f aca="false">IF(FL53="","",SUM(FO53:GV53))</f>
        <v>463</v>
      </c>
      <c r="GX53" s="168" t="n">
        <f aca="false">IF(FL53="","",GW53/9)</f>
        <v>51.4444444444444</v>
      </c>
      <c r="GY53" s="169" t="n">
        <f aca="false">IF(FL53="","",IF(GW53=0,"-",RANK(GW53,$GW$15:$GW$64,0)))</f>
        <v>3</v>
      </c>
      <c r="GZ53" s="167" t="str">
        <f aca="false">IF(FO53="","",IF(FO53="-","-",IF(UPPER(FO53)="AB","+",VLOOKUP(FO53,'විෂය තොරතුරු'!$P$24:$Q$28,2))))</f>
        <v>C</v>
      </c>
      <c r="HA53" s="168" t="str">
        <f aca="false">IF(FP53="","",IF(FP53="-","-",IF(UPPER(FP53)="AB","+",VLOOKUP(FP53,'විෂය තොරතුරු'!$P$24:$Q$28,2))))</f>
        <v/>
      </c>
      <c r="HB53" s="168" t="str">
        <f aca="false">IF(FQ53="","",IF(FQ53="-","-",IF(UPPER(FQ53)="AB","+",VLOOKUP(FQ53,'විෂය තොරතුරු'!$P$24:$Q$28,2))))</f>
        <v>-</v>
      </c>
      <c r="HC53" s="168" t="str">
        <f aca="false">IF(FR53="","",IF(FR53="-","-",IF(UPPER(FR53)="AB","+",VLOOKUP(FR53,'විෂය තොරතුරු'!$P$24:$Q$28,2))))</f>
        <v>A</v>
      </c>
      <c r="HD53" s="168" t="str">
        <f aca="false">IF(FS53="","",IF(FS53="-","-",IF(UPPER(FS53)="AB","+",VLOOKUP(FS53,'විෂය තොරතුරු'!$P$24:$Q$28,2))))</f>
        <v/>
      </c>
      <c r="HE53" s="170" t="str">
        <f aca="false">IF(FT53="","",IF(FT53="-","-",IF(UPPER(FT53)="AB","+",VLOOKUP(FT53,'විෂය තොරතුරු'!$P$24:$Q$28,2))))</f>
        <v/>
      </c>
      <c r="HF53" s="171" t="str">
        <f aca="false">IF(FU53="","",IF(FU53="-","-",IF(UPPER(FU53)="AB","+",VLOOKUP(FU53,'විෂය තොරතුරු'!$P$24:$Q$28,2))))</f>
        <v>W</v>
      </c>
      <c r="HG53" s="168" t="str">
        <f aca="false">IF(FV53="","",IF(FV53="-","-",IF(UPPER(FV53)="AB","+",VLOOKUP(FV53,'විෂය තොරතුරු'!$P$24:$Q$28,2))))</f>
        <v>W</v>
      </c>
      <c r="HH53" s="168" t="str">
        <f aca="false">IF(FW53="","",IF(FW53="-","-",IF(UPPER(FW53)="AB","+",VLOOKUP(FW53,'විෂය තොරතුරු'!$P$24:$Q$28,2))))</f>
        <v>S</v>
      </c>
      <c r="HI53" s="169" t="str">
        <f aca="false">IF(FX53="","",IF(FX53="-","-",IF(UPPER(FX53)="AB","+",VLOOKUP(FX53,'විෂය තොරතුරු'!$P$24:$Q$28,2))))</f>
        <v>S</v>
      </c>
      <c r="HJ53" s="167" t="str">
        <f aca="false">IF(FY53="","",IF(FY53="-","-",IF(UPPER(FY53)="AB","+",VLOOKUP(FY53,'විෂය තොරතුරු'!$P$24:$Q$28,2))))</f>
        <v>A</v>
      </c>
      <c r="HK53" s="168" t="str">
        <f aca="false">IF(FZ53="","",IF(FZ53="-","-",IF(UPPER(FZ53)="AB","+",VLOOKUP(FZ53,'විෂය තොරතුරු'!$P$24:$Q$28,2))))</f>
        <v>-</v>
      </c>
      <c r="HL53" s="168" t="str">
        <f aca="false">IF(GA53="","",IF(GA53="-","-",IF(UPPER(GA53)="AB","+",VLOOKUP(GA53,'විෂය තොරතුරු'!$P$24:$Q$28,2))))</f>
        <v>-</v>
      </c>
      <c r="HM53" s="168" t="str">
        <f aca="false">IF(GB53="","",IF(GB53="-","-",IF(UPPER(GB53)="AB","+",VLOOKUP(GB53,'විෂය තොරතුරු'!$P$24:$Q$28,2))))</f>
        <v/>
      </c>
      <c r="HN53" s="168" t="str">
        <f aca="false">IF(GC53="","",IF(GC53="-","-",IF(UPPER(GC53)="AB","+",VLOOKUP(GC53,'විෂය තොරතුරු'!$P$24:$Q$28,2))))</f>
        <v/>
      </c>
      <c r="HO53" s="168" t="str">
        <f aca="false">IF(GD53="","",IF(GD53="-","-",IF(UPPER(GD53)="AB","+",VLOOKUP(GD53,'විෂය තොරතුරු'!$P$24:$Q$28,2))))</f>
        <v/>
      </c>
      <c r="HP53" s="168" t="str">
        <f aca="false">IF(GE53="","",IF(GE53="-","-",IF(UPPER(GE53)="AB","+",VLOOKUP(GE53,'විෂය තොරතුරු'!$P$24:$Q$28,2))))</f>
        <v/>
      </c>
      <c r="HQ53" s="170" t="str">
        <f aca="false">IF(GF53="","",IF(GF53="-","-",IF(UPPER(GF53)="AB","+",VLOOKUP(GF53,'විෂය තොරතුරු'!$P$24:$Q$28,2))))</f>
        <v/>
      </c>
      <c r="HR53" s="171" t="str">
        <f aca="false">IF(GG53="","",IF(GG53="-","-",IF(UPPER(GG53)="AB","+",VLOOKUP(GG53,'විෂය තොරතුරු'!$P$24:$Q$28,2))))</f>
        <v>-</v>
      </c>
      <c r="HS53" s="168" t="str">
        <f aca="false">IF(GH53="","",IF(GH53="-","-",IF(UPPER(GH53)="AB","+",VLOOKUP(GH53,'විෂය තොරතුරු'!$P$24:$Q$28,2))))</f>
        <v>-</v>
      </c>
      <c r="HT53" s="168" t="str">
        <f aca="false">IF(GI53="","",IF(GI53="-","-",IF(UPPER(GI53)="AB","+",VLOOKUP(GI53,'විෂය තොරතුරු'!$P$24:$Q$28,2))))</f>
        <v>C</v>
      </c>
      <c r="HU53" s="168" t="str">
        <f aca="false">IF(GJ53="","",IF(GJ53="-","-",IF(UPPER(GJ53)="AB","+",VLOOKUP(GJ53,'විෂය තොරතුරු'!$P$24:$Q$28,2))))</f>
        <v/>
      </c>
      <c r="HV53" s="168" t="str">
        <f aca="false">IF(GK53="","",IF(GK53="-","-",IF(UPPER(GK53)="AB","+",VLOOKUP(GK53,'විෂය තොරතුරු'!$P$24:$Q$28,2))))</f>
        <v/>
      </c>
      <c r="HW53" s="168" t="str">
        <f aca="false">IF(GL53="","",IF(GL53="-","-",IF(UPPER(GL53)="AB","+",VLOOKUP(GL53,'විෂය තොරතුරු'!$P$24:$Q$28,2))))</f>
        <v>-</v>
      </c>
      <c r="HX53" s="168" t="str">
        <f aca="false">IF(GM53="","",IF(GM53="-","-",IF(UPPER(GM53)="AB","+",VLOOKUP(GM53,'විෂය තොරතුරු'!$P$24:$Q$28,2))))</f>
        <v/>
      </c>
      <c r="HY53" s="169" t="str">
        <f aca="false">IF(GN53="","",IF(GN53="-","-",IF(UPPER(GN53)="AB","+",VLOOKUP(GN53,'විෂය තොරතුරු'!$P$24:$Q$28,2))))</f>
        <v/>
      </c>
      <c r="HZ53" s="171" t="str">
        <f aca="false">IF(GO53="","",IF(GO53="-","-",IF(UPPER(GO53)="AB","+",VLOOKUP(GO53,'විෂය තොරතුරු'!$P$24:$Q$28,2))))</f>
        <v>-</v>
      </c>
      <c r="IA53" s="168" t="str">
        <f aca="false">IF(GP53="","",IF(GP53="-","-",IF(UPPER(GP53)="AB","+",VLOOKUP(GP53,'විෂය තොරතුරු'!$P$24:$Q$28,2))))</f>
        <v>-</v>
      </c>
      <c r="IB53" s="168" t="str">
        <f aca="false">IF(GQ53="","",IF(GQ53="-","-",IF(UPPER(GQ53)="AB","+",VLOOKUP(GQ53,'විෂය තොරතුරු'!$P$24:$Q$28,2))))</f>
        <v/>
      </c>
      <c r="IC53" s="168" t="str">
        <f aca="false">IF(GR53="","",IF(GR53="-","-",IF(UPPER(GR53)="AB","+",VLOOKUP(GR53,'විෂය තොරතුරු'!$P$24:$Q$28,2))))</f>
        <v>S</v>
      </c>
      <c r="ID53" s="168" t="str">
        <f aca="false">IF(GS53="","",IF(GS53="-","-",IF(UPPER(GS53)="AB","+",VLOOKUP(GS53,'විෂය තොරතුරු'!$P$24:$Q$28,2))))</f>
        <v/>
      </c>
      <c r="IE53" s="168" t="str">
        <f aca="false">IF(GT53="","",IF(GT53="-","-",IF(UPPER(GT53)="AB","+",VLOOKUP(GT53,'විෂය තොරතුරු'!$P$24:$Q$28,2))))</f>
        <v/>
      </c>
      <c r="IF53" s="168" t="str">
        <f aca="false">IF(GU53="","",IF(GU53="-","-",IF(UPPER(GU53)="AB","+",VLOOKUP(GU53,'විෂය තොරතුරු'!$P$24:$Q$28,2))))</f>
        <v/>
      </c>
      <c r="IG53" s="169" t="str">
        <f aca="false">IF(GV53="","",IF(GV53="-","-",IF(UPPER(GV53)="AB","+",VLOOKUP(GV53,'විෂය තොරතුරු'!$P$24:$Q$28,2))))</f>
        <v/>
      </c>
      <c r="IH53" s="171" t="n">
        <f aca="false">IF($FL53="","",COUNTIF($GZ53:$IG53,"A"))</f>
        <v>2</v>
      </c>
      <c r="II53" s="171" t="n">
        <f aca="false">IF($FL53="","",COUNTIF($GZ53:$IG53,"B"))</f>
        <v>0</v>
      </c>
      <c r="IJ53" s="171" t="n">
        <f aca="false">IF($FL53="","",COUNTIF($GZ53:$IG53,"C"))</f>
        <v>2</v>
      </c>
      <c r="IK53" s="171" t="n">
        <f aca="false">IF($FL53="","",COUNTIF($GZ53:$IG53,"S"))</f>
        <v>3</v>
      </c>
      <c r="IL53" s="171" t="n">
        <f aca="false">IF($FL53="","",COUNTIF($GZ53:$IG53,"W"))</f>
        <v>2</v>
      </c>
      <c r="IM53" s="171" t="n">
        <f aca="false">IF(FL53="","",SUM(IH53:IK53))</f>
        <v>7</v>
      </c>
      <c r="IN53" s="169" t="n">
        <f aca="false">IF(FL53="","",SUM(IH53:IJ53))</f>
        <v>4</v>
      </c>
      <c r="IO53" s="172" t="str">
        <f aca="false">IF(FL53="","",IF(AND(IM53&gt;=6,IN53&gt;=3,OR(FO53&gt;=35,FP53&gt;=35),FV53&gt;=35),"6/3 සමත්",IF(AND(IM53&gt;=5,IN53&gt;=3,OR(FO53&gt;=35,FP53&gt;=35,FV53&gt;=35)),"5/3 සමත්",IF(AND(IM53&gt;=4,IN53&gt;=1,OR(FO53&gt;=20,FP53&gt;=20,FV53&gt;=20)),"සමත් කළ හැකි",IF(IL53=9,"W9","අසමත් ?")))))</f>
        <v>5/3 සමත්</v>
      </c>
    </row>
    <row r="54" customFormat="false" ht="13.8" hidden="false" customHeight="false" outlineLevel="0" collapsed="false">
      <c r="A54" s="160" t="n">
        <v>40</v>
      </c>
      <c r="B54" s="161"/>
      <c r="C54" s="161"/>
      <c r="D54" s="162"/>
      <c r="E54" s="183"/>
      <c r="F54" s="181"/>
      <c r="G54" s="183"/>
      <c r="H54" s="180"/>
      <c r="I54" s="180"/>
      <c r="J54" s="181"/>
      <c r="K54" s="183"/>
      <c r="L54" s="180"/>
      <c r="M54" s="180"/>
      <c r="N54" s="181"/>
      <c r="O54" s="183"/>
      <c r="P54" s="180"/>
      <c r="Q54" s="180"/>
      <c r="R54" s="180"/>
      <c r="S54" s="180"/>
      <c r="T54" s="180"/>
      <c r="U54" s="180"/>
      <c r="V54" s="181"/>
      <c r="W54" s="183"/>
      <c r="X54" s="180"/>
      <c r="Y54" s="180"/>
      <c r="Z54" s="180"/>
      <c r="AA54" s="180"/>
      <c r="AB54" s="180"/>
      <c r="AC54" s="180"/>
      <c r="AD54" s="181"/>
      <c r="AE54" s="183"/>
      <c r="AF54" s="180"/>
      <c r="AG54" s="180"/>
      <c r="AH54" s="180"/>
      <c r="AI54" s="180"/>
      <c r="AJ54" s="180"/>
      <c r="AK54" s="180"/>
      <c r="AL54" s="166"/>
      <c r="AM54" s="167" t="str">
        <f aca="false">IF(B54="","",SUM(E54:AL54))</f>
        <v/>
      </c>
      <c r="AN54" s="168" t="str">
        <f aca="false">IF(B54="","",AM54/9)</f>
        <v/>
      </c>
      <c r="AO54" s="169" t="str">
        <f aca="false">IF(B54="","",IF(AM54=0,"-",RANK(AM54,$AM$15:$AM$64,0)))</f>
        <v/>
      </c>
      <c r="AP54" s="167" t="str">
        <f aca="false">IF(E54="","",IF(E54="-","-",IF(UPPER(E54)="AB","+",VLOOKUP(E54,'විෂය තොරතුරු'!$P$24:$Q$28,2))))</f>
        <v/>
      </c>
      <c r="AQ54" s="168" t="str">
        <f aca="false">IF(F54="","",IF(F54="-","-",IF(UPPER(F54)="AB","+",VLOOKUP(F54,'විෂය තොරතුරු'!$P$24:$Q$28,2))))</f>
        <v/>
      </c>
      <c r="AR54" s="168" t="str">
        <f aca="false">IF(G54="","",IF(G54="-","-",IF(UPPER(G54)="AB","+",VLOOKUP(G54,'විෂය තොරතුරු'!$P$24:$Q$28,2))))</f>
        <v/>
      </c>
      <c r="AS54" s="168" t="str">
        <f aca="false">IF(H54="","",IF(H54="-","-",IF(UPPER(H54)="AB","+",VLOOKUP(H54,'විෂය තොරතුරු'!$P$24:$Q$28,2))))</f>
        <v/>
      </c>
      <c r="AT54" s="168" t="str">
        <f aca="false">IF(I54="","",IF(I54="-","-",IF(UPPER(I54)="AB","+",VLOOKUP(I54,'විෂය තොරතුරු'!$P$24:$Q$28,2))))</f>
        <v/>
      </c>
      <c r="AU54" s="170" t="str">
        <f aca="false">IF(J54="","",IF(J54="-","-",IF(UPPER(J54)="AB","+",VLOOKUP(J54,'විෂය තොරතුරු'!$P$24:$Q$28,2))))</f>
        <v/>
      </c>
      <c r="AV54" s="171" t="str">
        <f aca="false">IF(K54="","",IF(K54="-","-",IF(UPPER(K54)="AB","+",VLOOKUP(K54,'විෂය තොරතුරු'!$P$24:$Q$28,2))))</f>
        <v/>
      </c>
      <c r="AW54" s="168" t="str">
        <f aca="false">IF(L54="","",IF(L54="-","-",IF(UPPER(L54)="AB","+",VLOOKUP(L54,'විෂය තොරතුරු'!$P$24:$Q$28,2))))</f>
        <v/>
      </c>
      <c r="AX54" s="168" t="str">
        <f aca="false">IF(M54="","",IF(M54="-","-",IF(UPPER(M54)="AB","+",VLOOKUP(M54,'විෂය තොරතුරු'!$P$24:$Q$28,2))))</f>
        <v/>
      </c>
      <c r="AY54" s="169" t="str">
        <f aca="false">IF(N54="","",IF(N54="-","-",IF(UPPER(N54)="AB","+",VLOOKUP(N54,'විෂය තොරතුරු'!$P$24:$Q$28,2))))</f>
        <v/>
      </c>
      <c r="AZ54" s="168" t="str">
        <f aca="false">IF(O54="","",IF(O54="-","-",IF(UPPER(O54)="AB","+",VLOOKUP(O54,'විෂය තොරතුරු'!$P$24:$Q$28,2))))</f>
        <v/>
      </c>
      <c r="BA54" s="168" t="str">
        <f aca="false">IF(P54="","",IF(P54="-","-",IF(UPPER(P54)="AB","+",VLOOKUP(P54,'විෂය තොරතුරු'!$P$24:$Q$28,2))))</f>
        <v/>
      </c>
      <c r="BB54" s="168" t="str">
        <f aca="false">IF(Q54="","",IF(Q54="-","-",IF(UPPER(Q54)="AB","+",VLOOKUP(Q54,'විෂය තොරතුරු'!$P$24:$Q$28,2))))</f>
        <v/>
      </c>
      <c r="BC54" s="168" t="str">
        <f aca="false">IF(R54="","",IF(R54="-","-",IF(UPPER(R54)="AB","+",VLOOKUP(R54,'විෂය තොරතුරු'!$P$24:$Q$28,2))))</f>
        <v/>
      </c>
      <c r="BD54" s="168" t="str">
        <f aca="false">IF(S54="","",IF(S54="-","-",IF(UPPER(S54)="AB","+",VLOOKUP(S54,'විෂය තොරතුරු'!$P$24:$Q$28,2))))</f>
        <v/>
      </c>
      <c r="BE54" s="168" t="str">
        <f aca="false">IF(T54="","",IF(T54="-","-",IF(UPPER(T54)="AB","+",VLOOKUP(T54,'විෂය තොරතුරු'!$P$24:$Q$28,2))))</f>
        <v/>
      </c>
      <c r="BF54" s="168" t="str">
        <f aca="false">IF(U54="","",IF(U54="-","-",IF(UPPER(U54)="AB","+",VLOOKUP(U54,'විෂය තොරතුරු'!$P$24:$Q$28,2))))</f>
        <v/>
      </c>
      <c r="BG54" s="170" t="str">
        <f aca="false">IF(V54="","",IF(V54="-","-",IF(UPPER(V54)="AB","+",VLOOKUP(V54,'විෂය තොරතුරු'!$P$24:$Q$28,2))))</f>
        <v/>
      </c>
      <c r="BH54" s="171" t="str">
        <f aca="false">IF(W54="","",IF(W54="-","-",IF(UPPER(W54)="AB","+",VLOOKUP(W54,'විෂය තොරතුරු'!$P$24:$Q$28,2))))</f>
        <v/>
      </c>
      <c r="BI54" s="168" t="str">
        <f aca="false">IF(X54="","",IF(X54="-","-",IF(UPPER(X54)="AB","+",VLOOKUP(X54,'විෂය තොරතුරු'!$P$24:$Q$28,2))))</f>
        <v/>
      </c>
      <c r="BJ54" s="168" t="str">
        <f aca="false">IF(Y54="","",IF(Y54="-","-",IF(UPPER(Y54)="AB","+",VLOOKUP(Y54,'විෂය තොරතුරු'!$P$24:$Q$28,2))))</f>
        <v/>
      </c>
      <c r="BK54" s="168" t="str">
        <f aca="false">IF(Z54="","",IF(Z54="-","-",IF(UPPER(Z54)="AB","+",VLOOKUP(Z54,'විෂය තොරතුරු'!$P$24:$Q$28,2))))</f>
        <v/>
      </c>
      <c r="BL54" s="168" t="str">
        <f aca="false">IF(AA54="","",IF(AA54="-","-",IF(UPPER(AA54)="AB","+",VLOOKUP(AA54,'විෂය තොරතුරු'!$P$24:$Q$28,2))))</f>
        <v/>
      </c>
      <c r="BM54" s="168" t="str">
        <f aca="false">IF(AB54="","",IF(AB54="-","-",IF(UPPER(AB54)="AB","+",VLOOKUP(AB54,'විෂය තොරතුරු'!$P$24:$Q$28,2))))</f>
        <v/>
      </c>
      <c r="BN54" s="168" t="str">
        <f aca="false">IF(AC54="","",IF(AC54="-","-",IF(UPPER(AC54)="AB","+",VLOOKUP(AC54,'විෂය තොරතුරු'!$P$24:$Q$28,2))))</f>
        <v/>
      </c>
      <c r="BO54" s="169" t="str">
        <f aca="false">IF(AD54="","",IF(AD54="-","-",IF(UPPER(AD54)="AB","+",VLOOKUP(AD54,'විෂය තොරතුරු'!$P$24:$Q$28,2))))</f>
        <v/>
      </c>
      <c r="BP54" s="171" t="str">
        <f aca="false">IF(AE54="","",IF(AE54="-","-",IF(UPPER(AE54)="AB","+",VLOOKUP(AE54,'විෂය තොරතුරු'!$P$24:$Q$28,2))))</f>
        <v/>
      </c>
      <c r="BQ54" s="168" t="str">
        <f aca="false">IF(AF54="","",IF(AF54="-","-",IF(UPPER(AF54)="AB","+",VLOOKUP(AF54,'විෂය තොරතුරු'!$P$24:$Q$28,2))))</f>
        <v/>
      </c>
      <c r="BR54" s="168" t="str">
        <f aca="false">IF(AG54="","",IF(AG54="-","-",IF(UPPER(AG54)="AB","+",VLOOKUP(AG54,'විෂය තොරතුරු'!$P$24:$Q$28,2))))</f>
        <v/>
      </c>
      <c r="BS54" s="168" t="str">
        <f aca="false">IF(AH54="","",IF(AH54="-","-",IF(UPPER(AH54)="AB","+",VLOOKUP(AH54,'විෂය තොරතුරු'!$P$24:$Q$28,2))))</f>
        <v/>
      </c>
      <c r="BT54" s="168" t="str">
        <f aca="false">IF(AI54="","",IF(AI54="-","-",IF(UPPER(AI54)="AB","+",VLOOKUP(AI54,'විෂය තොරතුරු'!$P$24:$Q$28,2))))</f>
        <v/>
      </c>
      <c r="BU54" s="168" t="str">
        <f aca="false">IF(AJ54="","",IF(AJ54="-","-",IF(UPPER(AJ54)="AB","+",VLOOKUP(AJ54,'විෂය තොරතුරු'!$P$24:$Q$28,2))))</f>
        <v/>
      </c>
      <c r="BV54" s="168" t="str">
        <f aca="false">IF(AK54="","",IF(AK54="-","-",IF(UPPER(AK54)="AB","+",VLOOKUP(AK54,'විෂය තොරතුරු'!$P$24:$Q$28,2))))</f>
        <v/>
      </c>
      <c r="BW54" s="169" t="str">
        <f aca="false">IF(AL54="","",IF(AL54="-","-",IF(UPPER(AL54)="AB","+",VLOOKUP(AL54,'විෂය තොරතුරු'!$P$24:$Q$28,2))))</f>
        <v/>
      </c>
      <c r="BX54" s="171" t="str">
        <f aca="false">IF($B54="","",COUNTIF($AP54:$BW54,"A"))</f>
        <v/>
      </c>
      <c r="BY54" s="168" t="str">
        <f aca="false">IF($B54="","",COUNTIF($AP54:$BW54,"B"))</f>
        <v/>
      </c>
      <c r="BZ54" s="168" t="str">
        <f aca="false">IF($B54="","",COUNTIF($AP54:$BW54,"C"))</f>
        <v/>
      </c>
      <c r="CA54" s="168" t="str">
        <f aca="false">IF($B54="","",COUNTIF($AP54:$BW54,"S"))</f>
        <v/>
      </c>
      <c r="CB54" s="169" t="str">
        <f aca="false">IF($B54="","",COUNTIF($AP54:$BW54,"W"))</f>
        <v/>
      </c>
      <c r="CC54" s="171" t="str">
        <f aca="false">IF(B54="","",SUM(BX54:CA54))</f>
        <v/>
      </c>
      <c r="CD54" s="169" t="str">
        <f aca="false">IF(B54="","",SUM(BX54:BZ54))</f>
        <v/>
      </c>
      <c r="CE54" s="172" t="str">
        <f aca="false">IF(B54="","",IF(AND(CC54&gt;=6,CD54&gt;=3,OR(E54&gt;=35,F54&gt;=35),L54&gt;=35),"6/3 සමත්",IF(AND(CC54&gt;=5,CD54&gt;=3,OR(E54&gt;=35,F54&gt;=35,L54&gt;=35)),"5/3 සමත්",IF(AND(CC54&gt;=4,CD54&gt;=1,OR(E54&gt;=20,F54&gt;=20,L54&gt;=20)),"සමත් කළ හැකි",IF(CB54=9,"W9","අසමත් ?")))))</f>
        <v/>
      </c>
      <c r="FK54" s="173" t="n">
        <v>40</v>
      </c>
      <c r="FL54" s="161" t="s">
        <v>83</v>
      </c>
      <c r="FM54" s="161"/>
      <c r="FN54" s="161" t="str">
        <f aca="false">IF(FM54="","-",(FM54/$M$95)*100)</f>
        <v>-</v>
      </c>
      <c r="FO54" s="165" t="n">
        <v>45</v>
      </c>
      <c r="FP54" s="165"/>
      <c r="FQ54" s="165" t="n">
        <v>63</v>
      </c>
      <c r="FR54" s="165" t="s">
        <v>18</v>
      </c>
      <c r="FS54" s="165"/>
      <c r="FT54" s="165"/>
      <c r="FU54" s="165" t="n">
        <v>19</v>
      </c>
      <c r="FV54" s="165" t="n">
        <v>37</v>
      </c>
      <c r="FW54" s="165" t="n">
        <v>35</v>
      </c>
      <c r="FX54" s="165" t="n">
        <v>31</v>
      </c>
      <c r="FY54" s="165" t="s">
        <v>18</v>
      </c>
      <c r="FZ54" s="165" t="s">
        <v>18</v>
      </c>
      <c r="GA54" s="165" t="n">
        <v>53</v>
      </c>
      <c r="GB54" s="165"/>
      <c r="GC54" s="165"/>
      <c r="GD54" s="165"/>
      <c r="GE54" s="165"/>
      <c r="GF54" s="165"/>
      <c r="GG54" s="165" t="s">
        <v>18</v>
      </c>
      <c r="GH54" s="165" t="s">
        <v>18</v>
      </c>
      <c r="GI54" s="165" t="n">
        <v>41</v>
      </c>
      <c r="GJ54" s="165"/>
      <c r="GK54" s="165"/>
      <c r="GL54" s="165" t="s">
        <v>18</v>
      </c>
      <c r="GM54" s="165"/>
      <c r="GN54" s="165"/>
      <c r="GO54" s="165" t="s">
        <v>18</v>
      </c>
      <c r="GP54" s="165" t="s">
        <v>18</v>
      </c>
      <c r="GQ54" s="165"/>
      <c r="GR54" s="165" t="n">
        <v>75</v>
      </c>
      <c r="GS54" s="165"/>
      <c r="GT54" s="165"/>
      <c r="GU54" s="165"/>
      <c r="GV54" s="174"/>
      <c r="GW54" s="167" t="n">
        <f aca="false">IF(FL54="","",SUM(FO54:GV54))</f>
        <v>399</v>
      </c>
      <c r="GX54" s="168" t="n">
        <f aca="false">IF(FL54="","",GW54/9)</f>
        <v>44.3333333333333</v>
      </c>
      <c r="GY54" s="169" t="n">
        <f aca="false">IF(FL54="","",IF(GW54=0,"-",RANK(GW54,$GW$15:$GW$64,0)))</f>
        <v>9</v>
      </c>
      <c r="GZ54" s="167" t="str">
        <f aca="false">IF(FO54="","",IF(FO54="-","-",IF(UPPER(FO54)="AB","+",VLOOKUP(FO54,'විෂය තොරතුරු'!$P$24:$Q$28,2))))</f>
        <v>S</v>
      </c>
      <c r="HA54" s="168" t="str">
        <f aca="false">IF(FP54="","",IF(FP54="-","-",IF(UPPER(FP54)="AB","+",VLOOKUP(FP54,'විෂය තොරතුරු'!$P$24:$Q$28,2))))</f>
        <v/>
      </c>
      <c r="HB54" s="168" t="str">
        <f aca="false">IF(FQ54="","",IF(FQ54="-","-",IF(UPPER(FQ54)="AB","+",VLOOKUP(FQ54,'විෂය තොරතුරු'!$P$24:$Q$28,2))))</f>
        <v>C</v>
      </c>
      <c r="HC54" s="168" t="str">
        <f aca="false">IF(FR54="","",IF(FR54="-","-",IF(UPPER(FR54)="AB","+",VLOOKUP(FR54,'විෂය තොරතුරු'!$P$24:$Q$28,2))))</f>
        <v>-</v>
      </c>
      <c r="HD54" s="168" t="str">
        <f aca="false">IF(FS54="","",IF(FS54="-","-",IF(UPPER(FS54)="AB","+",VLOOKUP(FS54,'විෂය තොරතුරු'!$P$24:$Q$28,2))))</f>
        <v/>
      </c>
      <c r="HE54" s="170" t="str">
        <f aca="false">IF(FT54="","",IF(FT54="-","-",IF(UPPER(FT54)="AB","+",VLOOKUP(FT54,'විෂය තොරතුරු'!$P$24:$Q$28,2))))</f>
        <v/>
      </c>
      <c r="HF54" s="171" t="str">
        <f aca="false">IF(FU54="","",IF(FU54="-","-",IF(UPPER(FU54)="AB","+",VLOOKUP(FU54,'විෂය තොරතුරු'!$P$24:$Q$28,2))))</f>
        <v>W</v>
      </c>
      <c r="HG54" s="168" t="str">
        <f aca="false">IF(FV54="","",IF(FV54="-","-",IF(UPPER(FV54)="AB","+",VLOOKUP(FV54,'විෂය තොරතුරු'!$P$24:$Q$28,2))))</f>
        <v>S</v>
      </c>
      <c r="HH54" s="168" t="str">
        <f aca="false">IF(FW54="","",IF(FW54="-","-",IF(UPPER(FW54)="AB","+",VLOOKUP(FW54,'විෂය තොරතුරු'!$P$24:$Q$28,2))))</f>
        <v>S</v>
      </c>
      <c r="HI54" s="169" t="str">
        <f aca="false">IF(FX54="","",IF(FX54="-","-",IF(UPPER(FX54)="AB","+",VLOOKUP(FX54,'විෂය තොරතුරු'!$P$24:$Q$28,2))))</f>
        <v>W</v>
      </c>
      <c r="HJ54" s="167" t="str">
        <f aca="false">IF(FY54="","",IF(FY54="-","-",IF(UPPER(FY54)="AB","+",VLOOKUP(FY54,'විෂය තොරතුරු'!$P$24:$Q$28,2))))</f>
        <v>-</v>
      </c>
      <c r="HK54" s="168" t="str">
        <f aca="false">IF(FZ54="","",IF(FZ54="-","-",IF(UPPER(FZ54)="AB","+",VLOOKUP(FZ54,'විෂය තොරතුරු'!$P$24:$Q$28,2))))</f>
        <v>-</v>
      </c>
      <c r="HL54" s="168" t="str">
        <f aca="false">IF(GA54="","",IF(GA54="-","-",IF(UPPER(GA54)="AB","+",VLOOKUP(GA54,'විෂය තොරතුරු'!$P$24:$Q$28,2))))</f>
        <v>C</v>
      </c>
      <c r="HM54" s="168" t="str">
        <f aca="false">IF(GB54="","",IF(GB54="-","-",IF(UPPER(GB54)="AB","+",VLOOKUP(GB54,'විෂය තොරතුරු'!$P$24:$Q$28,2))))</f>
        <v/>
      </c>
      <c r="HN54" s="168" t="str">
        <f aca="false">IF(GC54="","",IF(GC54="-","-",IF(UPPER(GC54)="AB","+",VLOOKUP(GC54,'විෂය තොරතුරු'!$P$24:$Q$28,2))))</f>
        <v/>
      </c>
      <c r="HO54" s="168" t="str">
        <f aca="false">IF(GD54="","",IF(GD54="-","-",IF(UPPER(GD54)="AB","+",VLOOKUP(GD54,'විෂය තොරතුරු'!$P$24:$Q$28,2))))</f>
        <v/>
      </c>
      <c r="HP54" s="168" t="str">
        <f aca="false">IF(GE54="","",IF(GE54="-","-",IF(UPPER(GE54)="AB","+",VLOOKUP(GE54,'විෂය තොරතුරු'!$P$24:$Q$28,2))))</f>
        <v/>
      </c>
      <c r="HQ54" s="170" t="str">
        <f aca="false">IF(GF54="","",IF(GF54="-","-",IF(UPPER(GF54)="AB","+",VLOOKUP(GF54,'විෂය තොරතුරු'!$P$24:$Q$28,2))))</f>
        <v/>
      </c>
      <c r="HR54" s="171" t="str">
        <f aca="false">IF(GG54="","",IF(GG54="-","-",IF(UPPER(GG54)="AB","+",VLOOKUP(GG54,'විෂය තොරතුරු'!$P$24:$Q$28,2))))</f>
        <v>-</v>
      </c>
      <c r="HS54" s="168" t="str">
        <f aca="false">IF(GH54="","",IF(GH54="-","-",IF(UPPER(GH54)="AB","+",VLOOKUP(GH54,'විෂය තොරතුරු'!$P$24:$Q$28,2))))</f>
        <v>-</v>
      </c>
      <c r="HT54" s="168" t="str">
        <f aca="false">IF(GI54="","",IF(GI54="-","-",IF(UPPER(GI54)="AB","+",VLOOKUP(GI54,'විෂය තොරතුරු'!$P$24:$Q$28,2))))</f>
        <v>S</v>
      </c>
      <c r="HU54" s="168" t="str">
        <f aca="false">IF(GJ54="","",IF(GJ54="-","-",IF(UPPER(GJ54)="AB","+",VLOOKUP(GJ54,'විෂය තොරතුරු'!$P$24:$Q$28,2))))</f>
        <v/>
      </c>
      <c r="HV54" s="168" t="str">
        <f aca="false">IF(GK54="","",IF(GK54="-","-",IF(UPPER(GK54)="AB","+",VLOOKUP(GK54,'විෂය තොරතුරු'!$P$24:$Q$28,2))))</f>
        <v/>
      </c>
      <c r="HW54" s="168" t="str">
        <f aca="false">IF(GL54="","",IF(GL54="-","-",IF(UPPER(GL54)="AB","+",VLOOKUP(GL54,'විෂය තොරතුරු'!$P$24:$Q$28,2))))</f>
        <v>-</v>
      </c>
      <c r="HX54" s="168" t="str">
        <f aca="false">IF(GM54="","",IF(GM54="-","-",IF(UPPER(GM54)="AB","+",VLOOKUP(GM54,'විෂය තොරතුරු'!$P$24:$Q$28,2))))</f>
        <v/>
      </c>
      <c r="HY54" s="169" t="str">
        <f aca="false">IF(GN54="","",IF(GN54="-","-",IF(UPPER(GN54)="AB","+",VLOOKUP(GN54,'විෂය තොරතුරු'!$P$24:$Q$28,2))))</f>
        <v/>
      </c>
      <c r="HZ54" s="171" t="str">
        <f aca="false">IF(GO54="","",IF(GO54="-","-",IF(UPPER(GO54)="AB","+",VLOOKUP(GO54,'විෂය තොරතුරු'!$P$24:$Q$28,2))))</f>
        <v>-</v>
      </c>
      <c r="IA54" s="168" t="str">
        <f aca="false">IF(GP54="","",IF(GP54="-","-",IF(UPPER(GP54)="AB","+",VLOOKUP(GP54,'විෂය තොරතුරු'!$P$24:$Q$28,2))))</f>
        <v>-</v>
      </c>
      <c r="IB54" s="168" t="str">
        <f aca="false">IF(GQ54="","",IF(GQ54="-","-",IF(UPPER(GQ54)="AB","+",VLOOKUP(GQ54,'විෂය තොරතුරු'!$P$24:$Q$28,2))))</f>
        <v/>
      </c>
      <c r="IC54" s="168" t="str">
        <f aca="false">IF(GR54="","",IF(GR54="-","-",IF(UPPER(GR54)="AB","+",VLOOKUP(GR54,'විෂය තොරතුරු'!$P$24:$Q$28,2))))</f>
        <v>A</v>
      </c>
      <c r="ID54" s="168" t="str">
        <f aca="false">IF(GS54="","",IF(GS54="-","-",IF(UPPER(GS54)="AB","+",VLOOKUP(GS54,'විෂය තොරතුරු'!$P$24:$Q$28,2))))</f>
        <v/>
      </c>
      <c r="IE54" s="168" t="str">
        <f aca="false">IF(GT54="","",IF(GT54="-","-",IF(UPPER(GT54)="AB","+",VLOOKUP(GT54,'විෂය තොරතුරු'!$P$24:$Q$28,2))))</f>
        <v/>
      </c>
      <c r="IF54" s="168" t="str">
        <f aca="false">IF(GU54="","",IF(GU54="-","-",IF(UPPER(GU54)="AB","+",VLOOKUP(GU54,'විෂය තොරතුරු'!$P$24:$Q$28,2))))</f>
        <v/>
      </c>
      <c r="IG54" s="169" t="str">
        <f aca="false">IF(GV54="","",IF(GV54="-","-",IF(UPPER(GV54)="AB","+",VLOOKUP(GV54,'විෂය තොරතුරු'!$P$24:$Q$28,2))))</f>
        <v/>
      </c>
      <c r="IH54" s="171" t="n">
        <f aca="false">IF($FL54="","",COUNTIF($GZ54:$IG54,"A"))</f>
        <v>1</v>
      </c>
      <c r="II54" s="171" t="n">
        <f aca="false">IF($FL54="","",COUNTIF($GZ54:$IG54,"B"))</f>
        <v>0</v>
      </c>
      <c r="IJ54" s="171" t="n">
        <f aca="false">IF($FL54="","",COUNTIF($GZ54:$IG54,"C"))</f>
        <v>2</v>
      </c>
      <c r="IK54" s="171" t="n">
        <f aca="false">IF($FL54="","",COUNTIF($GZ54:$IG54,"S"))</f>
        <v>4</v>
      </c>
      <c r="IL54" s="171" t="n">
        <f aca="false">IF($FL54="","",COUNTIF($GZ54:$IG54,"W"))</f>
        <v>2</v>
      </c>
      <c r="IM54" s="171" t="n">
        <f aca="false">IF(FL54="","",SUM(IH54:IK54))</f>
        <v>7</v>
      </c>
      <c r="IN54" s="169" t="n">
        <f aca="false">IF(FL54="","",SUM(IH54:IJ54))</f>
        <v>3</v>
      </c>
      <c r="IO54" s="172" t="str">
        <f aca="false">IF(FL54="","",IF(AND(IM54&gt;=6,IN54&gt;=3,OR(FO54&gt;=35,FP54&gt;=35),FV54&gt;=35),"6/3 සමත්",IF(AND(IM54&gt;=5,IN54&gt;=3,OR(FO54&gt;=35,FP54&gt;=35,FV54&gt;=35)),"5/3 සමත්",IF(AND(IM54&gt;=4,IN54&gt;=1,OR(FO54&gt;=20,FP54&gt;=20,FV54&gt;=20)),"සමත් කළ හැකි",IF(IL54=9,"W9","අසමත් ?")))))</f>
        <v>6/3 සමත්</v>
      </c>
    </row>
    <row r="55" customFormat="false" ht="13.8" hidden="false" customHeight="false" outlineLevel="0" collapsed="false">
      <c r="A55" s="160" t="n">
        <v>41</v>
      </c>
      <c r="B55" s="161"/>
      <c r="C55" s="161"/>
      <c r="D55" s="162"/>
      <c r="E55" s="183"/>
      <c r="F55" s="181"/>
      <c r="G55" s="183"/>
      <c r="H55" s="180"/>
      <c r="I55" s="180"/>
      <c r="J55" s="181"/>
      <c r="K55" s="183"/>
      <c r="L55" s="180"/>
      <c r="M55" s="180"/>
      <c r="N55" s="181"/>
      <c r="O55" s="183"/>
      <c r="P55" s="180"/>
      <c r="Q55" s="180"/>
      <c r="R55" s="180"/>
      <c r="S55" s="180"/>
      <c r="T55" s="180"/>
      <c r="U55" s="180"/>
      <c r="V55" s="181"/>
      <c r="W55" s="183"/>
      <c r="X55" s="180"/>
      <c r="Y55" s="180"/>
      <c r="Z55" s="180"/>
      <c r="AA55" s="180"/>
      <c r="AB55" s="180"/>
      <c r="AC55" s="180"/>
      <c r="AD55" s="181"/>
      <c r="AE55" s="183"/>
      <c r="AF55" s="180"/>
      <c r="AG55" s="180"/>
      <c r="AH55" s="180"/>
      <c r="AI55" s="180"/>
      <c r="AJ55" s="180"/>
      <c r="AK55" s="180"/>
      <c r="AL55" s="166"/>
      <c r="AM55" s="167" t="str">
        <f aca="false">IF(B55="","",SUM(E55:AL55))</f>
        <v/>
      </c>
      <c r="AN55" s="168" t="str">
        <f aca="false">IF(B55="","",AM55/9)</f>
        <v/>
      </c>
      <c r="AO55" s="169" t="str">
        <f aca="false">IF(B55="","",IF(AM55=0,"-",RANK(AM55,$AM$15:$AM$64,0)))</f>
        <v/>
      </c>
      <c r="AP55" s="167" t="str">
        <f aca="false">IF(E55="","",IF(E55="-","-",IF(UPPER(E55)="AB","+",VLOOKUP(E55,'විෂය තොරතුරු'!$P$24:$Q$28,2))))</f>
        <v/>
      </c>
      <c r="AQ55" s="168" t="str">
        <f aca="false">IF(F55="","",IF(F55="-","-",IF(UPPER(F55)="AB","+",VLOOKUP(F55,'විෂය තොරතුරු'!$P$24:$Q$28,2))))</f>
        <v/>
      </c>
      <c r="AR55" s="168" t="str">
        <f aca="false">IF(G55="","",IF(G55="-","-",IF(UPPER(G55)="AB","+",VLOOKUP(G55,'විෂය තොරතුරු'!$P$24:$Q$28,2))))</f>
        <v/>
      </c>
      <c r="AS55" s="168" t="str">
        <f aca="false">IF(H55="","",IF(H55="-","-",IF(UPPER(H55)="AB","+",VLOOKUP(H55,'විෂය තොරතුරු'!$P$24:$Q$28,2))))</f>
        <v/>
      </c>
      <c r="AT55" s="168" t="str">
        <f aca="false">IF(I55="","",IF(I55="-","-",IF(UPPER(I55)="AB","+",VLOOKUP(I55,'විෂය තොරතුරු'!$P$24:$Q$28,2))))</f>
        <v/>
      </c>
      <c r="AU55" s="170" t="str">
        <f aca="false">IF(J55="","",IF(J55="-","-",IF(UPPER(J55)="AB","+",VLOOKUP(J55,'විෂය තොරතුරු'!$P$24:$Q$28,2))))</f>
        <v/>
      </c>
      <c r="AV55" s="171" t="str">
        <f aca="false">IF(K55="","",IF(K55="-","-",IF(UPPER(K55)="AB","+",VLOOKUP(K55,'විෂය තොරතුරු'!$P$24:$Q$28,2))))</f>
        <v/>
      </c>
      <c r="AW55" s="168" t="str">
        <f aca="false">IF(L55="","",IF(L55="-","-",IF(UPPER(L55)="AB","+",VLOOKUP(L55,'විෂය තොරතුරු'!$P$24:$Q$28,2))))</f>
        <v/>
      </c>
      <c r="AX55" s="168" t="str">
        <f aca="false">IF(M55="","",IF(M55="-","-",IF(UPPER(M55)="AB","+",VLOOKUP(M55,'විෂය තොරතුරු'!$P$24:$Q$28,2))))</f>
        <v/>
      </c>
      <c r="AY55" s="169" t="str">
        <f aca="false">IF(N55="","",IF(N55="-","-",IF(UPPER(N55)="AB","+",VLOOKUP(N55,'විෂය තොරතුරු'!$P$24:$Q$28,2))))</f>
        <v/>
      </c>
      <c r="AZ55" s="168" t="str">
        <f aca="false">IF(O55="","",IF(O55="-","-",IF(UPPER(O55)="AB","+",VLOOKUP(O55,'විෂය තොරතුරු'!$P$24:$Q$28,2))))</f>
        <v/>
      </c>
      <c r="BA55" s="168" t="str">
        <f aca="false">IF(P55="","",IF(P55="-","-",IF(UPPER(P55)="AB","+",VLOOKUP(P55,'විෂය තොරතුරු'!$P$24:$Q$28,2))))</f>
        <v/>
      </c>
      <c r="BB55" s="168" t="str">
        <f aca="false">IF(Q55="","",IF(Q55="-","-",IF(UPPER(Q55)="AB","+",VLOOKUP(Q55,'විෂය තොරතුරු'!$P$24:$Q$28,2))))</f>
        <v/>
      </c>
      <c r="BC55" s="168" t="str">
        <f aca="false">IF(R55="","",IF(R55="-","-",IF(UPPER(R55)="AB","+",VLOOKUP(R55,'විෂය තොරතුරු'!$P$24:$Q$28,2))))</f>
        <v/>
      </c>
      <c r="BD55" s="168" t="str">
        <f aca="false">IF(S55="","",IF(S55="-","-",IF(UPPER(S55)="AB","+",VLOOKUP(S55,'විෂය තොරතුරු'!$P$24:$Q$28,2))))</f>
        <v/>
      </c>
      <c r="BE55" s="168" t="str">
        <f aca="false">IF(T55="","",IF(T55="-","-",IF(UPPER(T55)="AB","+",VLOOKUP(T55,'විෂය තොරතුරු'!$P$24:$Q$28,2))))</f>
        <v/>
      </c>
      <c r="BF55" s="168" t="str">
        <f aca="false">IF(U55="","",IF(U55="-","-",IF(UPPER(U55)="AB","+",VLOOKUP(U55,'විෂය තොරතුරු'!$P$24:$Q$28,2))))</f>
        <v/>
      </c>
      <c r="BG55" s="170" t="str">
        <f aca="false">IF(V55="","",IF(V55="-","-",IF(UPPER(V55)="AB","+",VLOOKUP(V55,'විෂය තොරතුරු'!$P$24:$Q$28,2))))</f>
        <v/>
      </c>
      <c r="BH55" s="171" t="str">
        <f aca="false">IF(W55="","",IF(W55="-","-",IF(UPPER(W55)="AB","+",VLOOKUP(W55,'විෂය තොරතුරු'!$P$24:$Q$28,2))))</f>
        <v/>
      </c>
      <c r="BI55" s="168" t="str">
        <f aca="false">IF(X55="","",IF(X55="-","-",IF(UPPER(X55)="AB","+",VLOOKUP(X55,'විෂය තොරතුරු'!$P$24:$Q$28,2))))</f>
        <v/>
      </c>
      <c r="BJ55" s="168" t="str">
        <f aca="false">IF(Y55="","",IF(Y55="-","-",IF(UPPER(Y55)="AB","+",VLOOKUP(Y55,'විෂය තොරතුරු'!$P$24:$Q$28,2))))</f>
        <v/>
      </c>
      <c r="BK55" s="168" t="str">
        <f aca="false">IF(Z55="","",IF(Z55="-","-",IF(UPPER(Z55)="AB","+",VLOOKUP(Z55,'විෂය තොරතුරු'!$P$24:$Q$28,2))))</f>
        <v/>
      </c>
      <c r="BL55" s="168" t="str">
        <f aca="false">IF(AA55="","",IF(AA55="-","-",IF(UPPER(AA55)="AB","+",VLOOKUP(AA55,'විෂය තොරතුරු'!$P$24:$Q$28,2))))</f>
        <v/>
      </c>
      <c r="BM55" s="168" t="str">
        <f aca="false">IF(AB55="","",IF(AB55="-","-",IF(UPPER(AB55)="AB","+",VLOOKUP(AB55,'විෂය තොරතුරු'!$P$24:$Q$28,2))))</f>
        <v/>
      </c>
      <c r="BN55" s="168" t="str">
        <f aca="false">IF(AC55="","",IF(AC55="-","-",IF(UPPER(AC55)="AB","+",VLOOKUP(AC55,'විෂය තොරතුරු'!$P$24:$Q$28,2))))</f>
        <v/>
      </c>
      <c r="BO55" s="169" t="str">
        <f aca="false">IF(AD55="","",IF(AD55="-","-",IF(UPPER(AD55)="AB","+",VLOOKUP(AD55,'විෂය තොරතුරු'!$P$24:$Q$28,2))))</f>
        <v/>
      </c>
      <c r="BP55" s="171" t="str">
        <f aca="false">IF(AE55="","",IF(AE55="-","-",IF(UPPER(AE55)="AB","+",VLOOKUP(AE55,'විෂය තොරතුරු'!$P$24:$Q$28,2))))</f>
        <v/>
      </c>
      <c r="BQ55" s="168" t="str">
        <f aca="false">IF(AF55="","",IF(AF55="-","-",IF(UPPER(AF55)="AB","+",VLOOKUP(AF55,'විෂය තොරතුරු'!$P$24:$Q$28,2))))</f>
        <v/>
      </c>
      <c r="BR55" s="168" t="str">
        <f aca="false">IF(AG55="","",IF(AG55="-","-",IF(UPPER(AG55)="AB","+",VLOOKUP(AG55,'විෂය තොරතුරු'!$P$24:$Q$28,2))))</f>
        <v/>
      </c>
      <c r="BS55" s="168" t="str">
        <f aca="false">IF(AH55="","",IF(AH55="-","-",IF(UPPER(AH55)="AB","+",VLOOKUP(AH55,'විෂය තොරතුරු'!$P$24:$Q$28,2))))</f>
        <v/>
      </c>
      <c r="BT55" s="168" t="str">
        <f aca="false">IF(AI55="","",IF(AI55="-","-",IF(UPPER(AI55)="AB","+",VLOOKUP(AI55,'විෂය තොරතුරු'!$P$24:$Q$28,2))))</f>
        <v/>
      </c>
      <c r="BU55" s="168" t="str">
        <f aca="false">IF(AJ55="","",IF(AJ55="-","-",IF(UPPER(AJ55)="AB","+",VLOOKUP(AJ55,'විෂය තොරතුරු'!$P$24:$Q$28,2))))</f>
        <v/>
      </c>
      <c r="BV55" s="168" t="str">
        <f aca="false">IF(AK55="","",IF(AK55="-","-",IF(UPPER(AK55)="AB","+",VLOOKUP(AK55,'විෂය තොරතුරු'!$P$24:$Q$28,2))))</f>
        <v/>
      </c>
      <c r="BW55" s="169" t="str">
        <f aca="false">IF(AL55="","",IF(AL55="-","-",IF(UPPER(AL55)="AB","+",VLOOKUP(AL55,'විෂය තොරතුරු'!$P$24:$Q$28,2))))</f>
        <v/>
      </c>
      <c r="BX55" s="171" t="str">
        <f aca="false">IF($B55="","",COUNTIF($AP55:$BW55,"A"))</f>
        <v/>
      </c>
      <c r="BY55" s="168" t="str">
        <f aca="false">IF($B55="","",COUNTIF($AP55:$BW55,"B"))</f>
        <v/>
      </c>
      <c r="BZ55" s="168" t="str">
        <f aca="false">IF($B55="","",COUNTIF($AP55:$BW55,"C"))</f>
        <v/>
      </c>
      <c r="CA55" s="168" t="str">
        <f aca="false">IF($B55="","",COUNTIF($AP55:$BW55,"S"))</f>
        <v/>
      </c>
      <c r="CB55" s="169" t="str">
        <f aca="false">IF($B55="","",COUNTIF($AP55:$BW55,"W"))</f>
        <v/>
      </c>
      <c r="CC55" s="171" t="str">
        <f aca="false">IF(B55="","",SUM(BX55:CA55))</f>
        <v/>
      </c>
      <c r="CD55" s="169" t="str">
        <f aca="false">IF(B55="","",SUM(BX55:BZ55))</f>
        <v/>
      </c>
      <c r="CE55" s="172" t="str">
        <f aca="false">IF(B55="","",IF(AND(CC55&gt;=6,CD55&gt;=3,OR(E55&gt;=35,F55&gt;=35),L55&gt;=35),"6/3 සමත්",IF(AND(CC55&gt;=5,CD55&gt;=3,OR(E55&gt;=35,F55&gt;=35,L55&gt;=35)),"5/3 සමත්",IF(AND(CC55&gt;=4,CD55&gt;=1,OR(E55&gt;=20,F55&gt;=20,L55&gt;=20)),"සමත් කළ හැකි",IF(CB55=9,"W9","අසමත් ?")))))</f>
        <v/>
      </c>
      <c r="FK55" s="173" t="n">
        <v>41</v>
      </c>
      <c r="FL55" s="161" t="s">
        <v>84</v>
      </c>
      <c r="FM55" s="161"/>
      <c r="FN55" s="161" t="str">
        <f aca="false">IF(FM55="","-",(FM55/$M$95)*100)</f>
        <v>-</v>
      </c>
      <c r="FO55" s="165" t="n">
        <v>8</v>
      </c>
      <c r="FP55" s="165"/>
      <c r="FQ55" s="165" t="s">
        <v>18</v>
      </c>
      <c r="FR55" s="165" t="s">
        <v>18</v>
      </c>
      <c r="FS55" s="165"/>
      <c r="FT55" s="165"/>
      <c r="FU55" s="165" t="n">
        <v>3</v>
      </c>
      <c r="FV55" s="165" t="n">
        <v>14</v>
      </c>
      <c r="FW55" s="165" t="n">
        <v>7</v>
      </c>
      <c r="FX55" s="165" t="n">
        <v>11</v>
      </c>
      <c r="FY55" s="165" t="s">
        <v>18</v>
      </c>
      <c r="FZ55" s="165" t="s">
        <v>18</v>
      </c>
      <c r="GA55" s="165" t="n">
        <v>13</v>
      </c>
      <c r="GB55" s="165"/>
      <c r="GC55" s="165"/>
      <c r="GD55" s="165"/>
      <c r="GE55" s="165"/>
      <c r="GF55" s="165"/>
      <c r="GG55" s="165" t="s">
        <v>18</v>
      </c>
      <c r="GH55" s="165" t="s">
        <v>18</v>
      </c>
      <c r="GI55" s="165" t="n">
        <v>20</v>
      </c>
      <c r="GJ55" s="165"/>
      <c r="GK55" s="165"/>
      <c r="GL55" s="165" t="s">
        <v>18</v>
      </c>
      <c r="GM55" s="165"/>
      <c r="GN55" s="165"/>
      <c r="GO55" s="165" t="n">
        <v>5</v>
      </c>
      <c r="GP55" s="165" t="s">
        <v>18</v>
      </c>
      <c r="GQ55" s="165"/>
      <c r="GR55" s="165" t="s">
        <v>18</v>
      </c>
      <c r="GS55" s="165"/>
      <c r="GT55" s="165"/>
      <c r="GU55" s="165"/>
      <c r="GV55" s="174"/>
      <c r="GW55" s="167" t="n">
        <f aca="false">IF(FL55="","",SUM(FO55:GV55))</f>
        <v>81</v>
      </c>
      <c r="GX55" s="168" t="n">
        <f aca="false">IF(FL55="","",GW55/9)</f>
        <v>9</v>
      </c>
      <c r="GY55" s="169" t="n">
        <f aca="false">IF(FL55="","",IF(GW55=0,"-",RANK(GW55,$GW$15:$GW$64,0)))</f>
        <v>44</v>
      </c>
      <c r="GZ55" s="167" t="str">
        <f aca="false">IF(FO55="","",IF(FO55="-","-",IF(UPPER(FO55)="AB","+",VLOOKUP(FO55,'විෂය තොරතුරු'!$P$24:$Q$28,2))))</f>
        <v>W</v>
      </c>
      <c r="HA55" s="168" t="str">
        <f aca="false">IF(FP55="","",IF(FP55="-","-",IF(UPPER(FP55)="AB","+",VLOOKUP(FP55,'විෂය තොරතුරු'!$P$24:$Q$28,2))))</f>
        <v/>
      </c>
      <c r="HB55" s="168" t="str">
        <f aca="false">IF(FQ55="","",IF(FQ55="-","-",IF(UPPER(FQ55)="AB","+",VLOOKUP(FQ55,'විෂය තොරතුරු'!$P$24:$Q$28,2))))</f>
        <v>-</v>
      </c>
      <c r="HC55" s="168" t="str">
        <f aca="false">IF(FR55="","",IF(FR55="-","-",IF(UPPER(FR55)="AB","+",VLOOKUP(FR55,'විෂය තොරතුරු'!$P$24:$Q$28,2))))</f>
        <v>-</v>
      </c>
      <c r="HD55" s="168" t="str">
        <f aca="false">IF(FS55="","",IF(FS55="-","-",IF(UPPER(FS55)="AB","+",VLOOKUP(FS55,'විෂය තොරතුරු'!$P$24:$Q$28,2))))</f>
        <v/>
      </c>
      <c r="HE55" s="170" t="str">
        <f aca="false">IF(FT55="","",IF(FT55="-","-",IF(UPPER(FT55)="AB","+",VLOOKUP(FT55,'විෂය තොරතුරු'!$P$24:$Q$28,2))))</f>
        <v/>
      </c>
      <c r="HF55" s="171" t="str">
        <f aca="false">IF(FU55="","",IF(FU55="-","-",IF(UPPER(FU55)="AB","+",VLOOKUP(FU55,'විෂය තොරතුරු'!$P$24:$Q$28,2))))</f>
        <v>W</v>
      </c>
      <c r="HG55" s="168" t="str">
        <f aca="false">IF(FV55="","",IF(FV55="-","-",IF(UPPER(FV55)="AB","+",VLOOKUP(FV55,'විෂය තොරතුරු'!$P$24:$Q$28,2))))</f>
        <v>W</v>
      </c>
      <c r="HH55" s="168" t="str">
        <f aca="false">IF(FW55="","",IF(FW55="-","-",IF(UPPER(FW55)="AB","+",VLOOKUP(FW55,'විෂය තොරතුරු'!$P$24:$Q$28,2))))</f>
        <v>W</v>
      </c>
      <c r="HI55" s="169" t="str">
        <f aca="false">IF(FX55="","",IF(FX55="-","-",IF(UPPER(FX55)="AB","+",VLOOKUP(FX55,'විෂය තොරතුරු'!$P$24:$Q$28,2))))</f>
        <v>W</v>
      </c>
      <c r="HJ55" s="167" t="str">
        <f aca="false">IF(FY55="","",IF(FY55="-","-",IF(UPPER(FY55)="AB","+",VLOOKUP(FY55,'විෂය තොරතුරු'!$P$24:$Q$28,2))))</f>
        <v>-</v>
      </c>
      <c r="HK55" s="168" t="str">
        <f aca="false">IF(FZ55="","",IF(FZ55="-","-",IF(UPPER(FZ55)="AB","+",VLOOKUP(FZ55,'විෂය තොරතුරු'!$P$24:$Q$28,2))))</f>
        <v>-</v>
      </c>
      <c r="HL55" s="168" t="str">
        <f aca="false">IF(GA55="","",IF(GA55="-","-",IF(UPPER(GA55)="AB","+",VLOOKUP(GA55,'විෂය තොරතුරු'!$P$24:$Q$28,2))))</f>
        <v>W</v>
      </c>
      <c r="HM55" s="168" t="str">
        <f aca="false">IF(GB55="","",IF(GB55="-","-",IF(UPPER(GB55)="AB","+",VLOOKUP(GB55,'විෂය තොරතුරු'!$P$24:$Q$28,2))))</f>
        <v/>
      </c>
      <c r="HN55" s="168" t="str">
        <f aca="false">IF(GC55="","",IF(GC55="-","-",IF(UPPER(GC55)="AB","+",VLOOKUP(GC55,'විෂය තොරතුරු'!$P$24:$Q$28,2))))</f>
        <v/>
      </c>
      <c r="HO55" s="168" t="str">
        <f aca="false">IF(GD55="","",IF(GD55="-","-",IF(UPPER(GD55)="AB","+",VLOOKUP(GD55,'විෂය තොරතුරු'!$P$24:$Q$28,2))))</f>
        <v/>
      </c>
      <c r="HP55" s="168" t="str">
        <f aca="false">IF(GE55="","",IF(GE55="-","-",IF(UPPER(GE55)="AB","+",VLOOKUP(GE55,'විෂය තොරතුරු'!$P$24:$Q$28,2))))</f>
        <v/>
      </c>
      <c r="HQ55" s="170" t="str">
        <f aca="false">IF(GF55="","",IF(GF55="-","-",IF(UPPER(GF55)="AB","+",VLOOKUP(GF55,'විෂය තොරතුරු'!$P$24:$Q$28,2))))</f>
        <v/>
      </c>
      <c r="HR55" s="171" t="str">
        <f aca="false">IF(GG55="","",IF(GG55="-","-",IF(UPPER(GG55)="AB","+",VLOOKUP(GG55,'විෂය තොරතුරු'!$P$24:$Q$28,2))))</f>
        <v>-</v>
      </c>
      <c r="HS55" s="168" t="str">
        <f aca="false">IF(GH55="","",IF(GH55="-","-",IF(UPPER(GH55)="AB","+",VLOOKUP(GH55,'විෂය තොරතුරු'!$P$24:$Q$28,2))))</f>
        <v>-</v>
      </c>
      <c r="HT55" s="168" t="str">
        <f aca="false">IF(GI55="","",IF(GI55="-","-",IF(UPPER(GI55)="AB","+",VLOOKUP(GI55,'විෂය තොරතුරු'!$P$24:$Q$28,2))))</f>
        <v>W</v>
      </c>
      <c r="HU55" s="168" t="str">
        <f aca="false">IF(GJ55="","",IF(GJ55="-","-",IF(UPPER(GJ55)="AB","+",VLOOKUP(GJ55,'විෂය තොරතුරු'!$P$24:$Q$28,2))))</f>
        <v/>
      </c>
      <c r="HV55" s="168" t="str">
        <f aca="false">IF(GK55="","",IF(GK55="-","-",IF(UPPER(GK55)="AB","+",VLOOKUP(GK55,'විෂය තොරතුරු'!$P$24:$Q$28,2))))</f>
        <v/>
      </c>
      <c r="HW55" s="168" t="str">
        <f aca="false">IF(GL55="","",IF(GL55="-","-",IF(UPPER(GL55)="AB","+",VLOOKUP(GL55,'විෂය තොරතුරු'!$P$24:$Q$28,2))))</f>
        <v>-</v>
      </c>
      <c r="HX55" s="168" t="str">
        <f aca="false">IF(GM55="","",IF(GM55="-","-",IF(UPPER(GM55)="AB","+",VLOOKUP(GM55,'විෂය තොරතුරු'!$P$24:$Q$28,2))))</f>
        <v/>
      </c>
      <c r="HY55" s="169" t="str">
        <f aca="false">IF(GN55="","",IF(GN55="-","-",IF(UPPER(GN55)="AB","+",VLOOKUP(GN55,'විෂය තොරතුරු'!$P$24:$Q$28,2))))</f>
        <v/>
      </c>
      <c r="HZ55" s="171" t="str">
        <f aca="false">IF(GO55="","",IF(GO55="-","-",IF(UPPER(GO55)="AB","+",VLOOKUP(GO55,'විෂය තොරතුරු'!$P$24:$Q$28,2))))</f>
        <v>W</v>
      </c>
      <c r="IA55" s="168" t="str">
        <f aca="false">IF(GP55="","",IF(GP55="-","-",IF(UPPER(GP55)="AB","+",VLOOKUP(GP55,'විෂය තොරතුරු'!$P$24:$Q$28,2))))</f>
        <v>-</v>
      </c>
      <c r="IB55" s="168" t="str">
        <f aca="false">IF(GQ55="","",IF(GQ55="-","-",IF(UPPER(GQ55)="AB","+",VLOOKUP(GQ55,'විෂය තොරතුරු'!$P$24:$Q$28,2))))</f>
        <v/>
      </c>
      <c r="IC55" s="168" t="str">
        <f aca="false">IF(GR55="","",IF(GR55="-","-",IF(UPPER(GR55)="AB","+",VLOOKUP(GR55,'විෂය තොරතුරු'!$P$24:$Q$28,2))))</f>
        <v>-</v>
      </c>
      <c r="ID55" s="168" t="str">
        <f aca="false">IF(GS55="","",IF(GS55="-","-",IF(UPPER(GS55)="AB","+",VLOOKUP(GS55,'විෂය තොරතුරු'!$P$24:$Q$28,2))))</f>
        <v/>
      </c>
      <c r="IE55" s="168" t="str">
        <f aca="false">IF(GT55="","",IF(GT55="-","-",IF(UPPER(GT55)="AB","+",VLOOKUP(GT55,'විෂය තොරතුරු'!$P$24:$Q$28,2))))</f>
        <v/>
      </c>
      <c r="IF55" s="168" t="str">
        <f aca="false">IF(GU55="","",IF(GU55="-","-",IF(UPPER(GU55)="AB","+",VLOOKUP(GU55,'විෂය තොරතුරු'!$P$24:$Q$28,2))))</f>
        <v/>
      </c>
      <c r="IG55" s="169" t="str">
        <f aca="false">IF(GV55="","",IF(GV55="-","-",IF(UPPER(GV55)="AB","+",VLOOKUP(GV55,'විෂය තොරතුරු'!$P$24:$Q$28,2))))</f>
        <v/>
      </c>
      <c r="IH55" s="171" t="n">
        <f aca="false">IF($FL55="","",COUNTIF($GZ55:$IG55,"A"))</f>
        <v>0</v>
      </c>
      <c r="II55" s="171" t="n">
        <f aca="false">IF($FL55="","",COUNTIF($GZ55:$IG55,"B"))</f>
        <v>0</v>
      </c>
      <c r="IJ55" s="171" t="n">
        <f aca="false">IF($FL55="","",COUNTIF($GZ55:$IG55,"C"))</f>
        <v>0</v>
      </c>
      <c r="IK55" s="171" t="n">
        <f aca="false">IF($FL55="","",COUNTIF($GZ55:$IG55,"S"))</f>
        <v>0</v>
      </c>
      <c r="IL55" s="171" t="n">
        <f aca="false">IF($FL55="","",COUNTIF($GZ55:$IG55,"W"))</f>
        <v>8</v>
      </c>
      <c r="IM55" s="171" t="n">
        <f aca="false">IF(FL55="","",SUM(IH55:IK55))</f>
        <v>0</v>
      </c>
      <c r="IN55" s="169" t="n">
        <f aca="false">IF(FL55="","",SUM(IH55:IJ55))</f>
        <v>0</v>
      </c>
      <c r="IO55" s="172" t="str">
        <f aca="false">IF(FL55="","",IF(AND(IM55&gt;=6,IN55&gt;=3,OR(FO55&gt;=35,FP55&gt;=35),FV55&gt;=35),"6/3 සමත්",IF(AND(IM55&gt;=5,IN55&gt;=3,OR(FO55&gt;=35,FP55&gt;=35,FV55&gt;=35)),"5/3 සමත්",IF(AND(IM55&gt;=4,IN55&gt;=1,OR(FO55&gt;=20,FP55&gt;=20,FV55&gt;=20)),"සමත් කළ හැකි",IF(IL55=9,"W9","අසමත් ?")))))</f>
        <v>අසමත් ?</v>
      </c>
    </row>
    <row r="56" customFormat="false" ht="13.8" hidden="false" customHeight="false" outlineLevel="0" collapsed="false">
      <c r="A56" s="160" t="n">
        <v>42</v>
      </c>
      <c r="B56" s="175"/>
      <c r="C56" s="161"/>
      <c r="D56" s="162"/>
      <c r="E56" s="183"/>
      <c r="F56" s="181"/>
      <c r="G56" s="183"/>
      <c r="H56" s="180"/>
      <c r="I56" s="180"/>
      <c r="J56" s="181"/>
      <c r="K56" s="183"/>
      <c r="L56" s="180"/>
      <c r="M56" s="180"/>
      <c r="N56" s="181"/>
      <c r="O56" s="183"/>
      <c r="P56" s="180"/>
      <c r="Q56" s="180"/>
      <c r="R56" s="180"/>
      <c r="S56" s="180"/>
      <c r="T56" s="180"/>
      <c r="U56" s="180"/>
      <c r="V56" s="181"/>
      <c r="W56" s="183"/>
      <c r="X56" s="180"/>
      <c r="Y56" s="180"/>
      <c r="Z56" s="180"/>
      <c r="AA56" s="180"/>
      <c r="AB56" s="180"/>
      <c r="AC56" s="180"/>
      <c r="AD56" s="181"/>
      <c r="AE56" s="183"/>
      <c r="AF56" s="180"/>
      <c r="AG56" s="180"/>
      <c r="AH56" s="180"/>
      <c r="AI56" s="180"/>
      <c r="AJ56" s="180"/>
      <c r="AK56" s="180"/>
      <c r="AL56" s="166"/>
      <c r="AM56" s="167" t="str">
        <f aca="false">IF(B56="","",SUM(E56:AL56))</f>
        <v/>
      </c>
      <c r="AN56" s="168" t="str">
        <f aca="false">IF(B56="","",AM56/9)</f>
        <v/>
      </c>
      <c r="AO56" s="169" t="str">
        <f aca="false">IF(B56="","",IF(AM56=0,"-",RANK(AM56,$AM$15:$AM$64,0)))</f>
        <v/>
      </c>
      <c r="AP56" s="167" t="str">
        <f aca="false">IF(E56="","",IF(E56="-","-",IF(UPPER(E56)="AB","+",VLOOKUP(E56,'විෂය තොරතුරු'!$P$24:$Q$28,2))))</f>
        <v/>
      </c>
      <c r="AQ56" s="168" t="str">
        <f aca="false">IF(F56="","",IF(F56="-","-",IF(UPPER(F56)="AB","+",VLOOKUP(F56,'විෂය තොරතුරු'!$P$24:$Q$28,2))))</f>
        <v/>
      </c>
      <c r="AR56" s="168" t="str">
        <f aca="false">IF(G56="","",IF(G56="-","-",IF(UPPER(G56)="AB","+",VLOOKUP(G56,'විෂය තොරතුරු'!$P$24:$Q$28,2))))</f>
        <v/>
      </c>
      <c r="AS56" s="168" t="str">
        <f aca="false">IF(H56="","",IF(H56="-","-",IF(UPPER(H56)="AB","+",VLOOKUP(H56,'විෂය තොරතුරු'!$P$24:$Q$28,2))))</f>
        <v/>
      </c>
      <c r="AT56" s="168" t="str">
        <f aca="false">IF(I56="","",IF(I56="-","-",IF(UPPER(I56)="AB","+",VLOOKUP(I56,'විෂය තොරතුරු'!$P$24:$Q$28,2))))</f>
        <v/>
      </c>
      <c r="AU56" s="170" t="str">
        <f aca="false">IF(J56="","",IF(J56="-","-",IF(UPPER(J56)="AB","+",VLOOKUP(J56,'විෂය තොරතුරු'!$P$24:$Q$28,2))))</f>
        <v/>
      </c>
      <c r="AV56" s="171" t="str">
        <f aca="false">IF(K56="","",IF(K56="-","-",IF(UPPER(K56)="AB","+",VLOOKUP(K56,'විෂය තොරතුරු'!$P$24:$Q$28,2))))</f>
        <v/>
      </c>
      <c r="AW56" s="168" t="str">
        <f aca="false">IF(L56="","",IF(L56="-","-",IF(UPPER(L56)="AB","+",VLOOKUP(L56,'විෂය තොරතුරු'!$P$24:$Q$28,2))))</f>
        <v/>
      </c>
      <c r="AX56" s="168" t="str">
        <f aca="false">IF(M56="","",IF(M56="-","-",IF(UPPER(M56)="AB","+",VLOOKUP(M56,'විෂය තොරතුරු'!$P$24:$Q$28,2))))</f>
        <v/>
      </c>
      <c r="AY56" s="169" t="str">
        <f aca="false">IF(N56="","",IF(N56="-","-",IF(UPPER(N56)="AB","+",VLOOKUP(N56,'විෂය තොරතුරු'!$P$24:$Q$28,2))))</f>
        <v/>
      </c>
      <c r="AZ56" s="168" t="str">
        <f aca="false">IF(O56="","",IF(O56="-","-",IF(UPPER(O56)="AB","+",VLOOKUP(O56,'විෂය තොරතුරු'!$P$24:$Q$28,2))))</f>
        <v/>
      </c>
      <c r="BA56" s="168" t="str">
        <f aca="false">IF(P56="","",IF(P56="-","-",IF(UPPER(P56)="AB","+",VLOOKUP(P56,'විෂය තොරතුරු'!$P$24:$Q$28,2))))</f>
        <v/>
      </c>
      <c r="BB56" s="168" t="str">
        <f aca="false">IF(Q56="","",IF(Q56="-","-",IF(UPPER(Q56)="AB","+",VLOOKUP(Q56,'විෂය තොරතුරු'!$P$24:$Q$28,2))))</f>
        <v/>
      </c>
      <c r="BC56" s="168" t="str">
        <f aca="false">IF(R56="","",IF(R56="-","-",IF(UPPER(R56)="AB","+",VLOOKUP(R56,'විෂය තොරතුරු'!$P$24:$Q$28,2))))</f>
        <v/>
      </c>
      <c r="BD56" s="168" t="str">
        <f aca="false">IF(S56="","",IF(S56="-","-",IF(UPPER(S56)="AB","+",VLOOKUP(S56,'විෂය තොරතුරු'!$P$24:$Q$28,2))))</f>
        <v/>
      </c>
      <c r="BE56" s="168" t="str">
        <f aca="false">IF(T56="","",IF(T56="-","-",IF(UPPER(T56)="AB","+",VLOOKUP(T56,'විෂය තොරතුරු'!$P$24:$Q$28,2))))</f>
        <v/>
      </c>
      <c r="BF56" s="168" t="str">
        <f aca="false">IF(U56="","",IF(U56="-","-",IF(UPPER(U56)="AB","+",VLOOKUP(U56,'විෂය තොරතුරු'!$P$24:$Q$28,2))))</f>
        <v/>
      </c>
      <c r="BG56" s="170" t="str">
        <f aca="false">IF(V56="","",IF(V56="-","-",IF(UPPER(V56)="AB","+",VLOOKUP(V56,'විෂය තොරතුරු'!$P$24:$Q$28,2))))</f>
        <v/>
      </c>
      <c r="BH56" s="171" t="str">
        <f aca="false">IF(W56="","",IF(W56="-","-",IF(UPPER(W56)="AB","+",VLOOKUP(W56,'විෂය තොරතුරු'!$P$24:$Q$28,2))))</f>
        <v/>
      </c>
      <c r="BI56" s="168" t="str">
        <f aca="false">IF(X56="","",IF(X56="-","-",IF(UPPER(X56)="AB","+",VLOOKUP(X56,'විෂය තොරතුරු'!$P$24:$Q$28,2))))</f>
        <v/>
      </c>
      <c r="BJ56" s="168" t="str">
        <f aca="false">IF(Y56="","",IF(Y56="-","-",IF(UPPER(Y56)="AB","+",VLOOKUP(Y56,'විෂය තොරතුරු'!$P$24:$Q$28,2))))</f>
        <v/>
      </c>
      <c r="BK56" s="168" t="str">
        <f aca="false">IF(Z56="","",IF(Z56="-","-",IF(UPPER(Z56)="AB","+",VLOOKUP(Z56,'විෂය තොරතුරු'!$P$24:$Q$28,2))))</f>
        <v/>
      </c>
      <c r="BL56" s="168" t="str">
        <f aca="false">IF(AA56="","",IF(AA56="-","-",IF(UPPER(AA56)="AB","+",VLOOKUP(AA56,'විෂය තොරතුරු'!$P$24:$Q$28,2))))</f>
        <v/>
      </c>
      <c r="BM56" s="168" t="str">
        <f aca="false">IF(AB56="","",IF(AB56="-","-",IF(UPPER(AB56)="AB","+",VLOOKUP(AB56,'විෂය තොරතුරු'!$P$24:$Q$28,2))))</f>
        <v/>
      </c>
      <c r="BN56" s="168" t="str">
        <f aca="false">IF(AC56="","",IF(AC56="-","-",IF(UPPER(AC56)="AB","+",VLOOKUP(AC56,'විෂය තොරතුරු'!$P$24:$Q$28,2))))</f>
        <v/>
      </c>
      <c r="BO56" s="169" t="str">
        <f aca="false">IF(AD56="","",IF(AD56="-","-",IF(UPPER(AD56)="AB","+",VLOOKUP(AD56,'විෂය තොරතුරු'!$P$24:$Q$28,2))))</f>
        <v/>
      </c>
      <c r="BP56" s="171" t="str">
        <f aca="false">IF(AE56="","",IF(AE56="-","-",IF(UPPER(AE56)="AB","+",VLOOKUP(AE56,'විෂය තොරතුරු'!$P$24:$Q$28,2))))</f>
        <v/>
      </c>
      <c r="BQ56" s="168" t="str">
        <f aca="false">IF(AF56="","",IF(AF56="-","-",IF(UPPER(AF56)="AB","+",VLOOKUP(AF56,'විෂය තොරතුරු'!$P$24:$Q$28,2))))</f>
        <v/>
      </c>
      <c r="BR56" s="168" t="str">
        <f aca="false">IF(AG56="","",IF(AG56="-","-",IF(UPPER(AG56)="AB","+",VLOOKUP(AG56,'විෂය තොරතුරු'!$P$24:$Q$28,2))))</f>
        <v/>
      </c>
      <c r="BS56" s="168" t="str">
        <f aca="false">IF(AH56="","",IF(AH56="-","-",IF(UPPER(AH56)="AB","+",VLOOKUP(AH56,'විෂය තොරතුරු'!$P$24:$Q$28,2))))</f>
        <v/>
      </c>
      <c r="BT56" s="168" t="str">
        <f aca="false">IF(AI56="","",IF(AI56="-","-",IF(UPPER(AI56)="AB","+",VLOOKUP(AI56,'විෂය තොරතුරු'!$P$24:$Q$28,2))))</f>
        <v/>
      </c>
      <c r="BU56" s="168" t="str">
        <f aca="false">IF(AJ56="","",IF(AJ56="-","-",IF(UPPER(AJ56)="AB","+",VLOOKUP(AJ56,'විෂය තොරතුරු'!$P$24:$Q$28,2))))</f>
        <v/>
      </c>
      <c r="BV56" s="168" t="str">
        <f aca="false">IF(AK56="","",IF(AK56="-","-",IF(UPPER(AK56)="AB","+",VLOOKUP(AK56,'විෂය තොරතුරු'!$P$24:$Q$28,2))))</f>
        <v/>
      </c>
      <c r="BW56" s="169" t="str">
        <f aca="false">IF(AL56="","",IF(AL56="-","-",IF(UPPER(AL56)="AB","+",VLOOKUP(AL56,'විෂය තොරතුරු'!$P$24:$Q$28,2))))</f>
        <v/>
      </c>
      <c r="BX56" s="171" t="str">
        <f aca="false">IF($B56="","",COUNTIF($AP56:$BW56,"A"))</f>
        <v/>
      </c>
      <c r="BY56" s="168" t="str">
        <f aca="false">IF($B56="","",COUNTIF($AP56:$BW56,"B"))</f>
        <v/>
      </c>
      <c r="BZ56" s="168" t="str">
        <f aca="false">IF($B56="","",COUNTIF($AP56:$BW56,"C"))</f>
        <v/>
      </c>
      <c r="CA56" s="168" t="str">
        <f aca="false">IF($B56="","",COUNTIF($AP56:$BW56,"S"))</f>
        <v/>
      </c>
      <c r="CB56" s="169" t="str">
        <f aca="false">IF($B56="","",COUNTIF($AP56:$BW56,"W"))</f>
        <v/>
      </c>
      <c r="CC56" s="171" t="str">
        <f aca="false">IF(B56="","",SUM(BX56:CA56))</f>
        <v/>
      </c>
      <c r="CD56" s="169" t="str">
        <f aca="false">IF(B56="","",SUM(BX56:BZ56))</f>
        <v/>
      </c>
      <c r="CE56" s="172" t="str">
        <f aca="false">IF(B56="","",IF(AND(CC56&gt;=6,CD56&gt;=3,OR(E56&gt;=35,F56&gt;=35),L56&gt;=35),"6/3 සමත්",IF(AND(CC56&gt;=5,CD56&gt;=3,OR(E56&gt;=35,F56&gt;=35,L56&gt;=35)),"5/3 සමත්",IF(AND(CC56&gt;=4,CD56&gt;=1,OR(E56&gt;=20,F56&gt;=20,L56&gt;=20)),"සමත් කළ හැකි",IF(CB56=9,"W9","අසමත් ?")))))</f>
        <v/>
      </c>
      <c r="FK56" s="173" t="n">
        <v>42</v>
      </c>
      <c r="FL56" s="175" t="s">
        <v>85</v>
      </c>
      <c r="FM56" s="161"/>
      <c r="FN56" s="161" t="str">
        <f aca="false">IF(FM56="","-",(FM56/$M$95)*100)</f>
        <v>-</v>
      </c>
      <c r="FO56" s="165" t="n">
        <v>23</v>
      </c>
      <c r="FP56" s="165"/>
      <c r="FQ56" s="165" t="n">
        <v>47</v>
      </c>
      <c r="FR56" s="165" t="s">
        <v>18</v>
      </c>
      <c r="FS56" s="165"/>
      <c r="FT56" s="165"/>
      <c r="FU56" s="165" t="s">
        <v>52</v>
      </c>
      <c r="FV56" s="165" t="n">
        <v>14</v>
      </c>
      <c r="FW56" s="165" t="n">
        <v>7</v>
      </c>
      <c r="FX56" s="165" t="s">
        <v>52</v>
      </c>
      <c r="FY56" s="165" t="s">
        <v>18</v>
      </c>
      <c r="FZ56" s="165" t="s">
        <v>18</v>
      </c>
      <c r="GA56" s="165" t="n">
        <v>26</v>
      </c>
      <c r="GB56" s="165"/>
      <c r="GC56" s="165"/>
      <c r="GD56" s="165"/>
      <c r="GE56" s="165"/>
      <c r="GF56" s="165"/>
      <c r="GG56" s="165" t="n">
        <v>46</v>
      </c>
      <c r="GH56" s="165" t="s">
        <v>18</v>
      </c>
      <c r="GI56" s="165" t="s">
        <v>18</v>
      </c>
      <c r="GJ56" s="165"/>
      <c r="GK56" s="165"/>
      <c r="GL56" s="165" t="s">
        <v>18</v>
      </c>
      <c r="GM56" s="165"/>
      <c r="GN56" s="165"/>
      <c r="GO56" s="165" t="s">
        <v>18</v>
      </c>
      <c r="GP56" s="165" t="s">
        <v>18</v>
      </c>
      <c r="GQ56" s="165"/>
      <c r="GR56" s="165" t="s">
        <v>18</v>
      </c>
      <c r="GS56" s="165"/>
      <c r="GT56" s="165"/>
      <c r="GU56" s="165"/>
      <c r="GV56" s="174"/>
      <c r="GW56" s="167" t="n">
        <f aca="false">IF(FL56="","",SUM(FO56:GV56))</f>
        <v>163</v>
      </c>
      <c r="GX56" s="168" t="n">
        <f aca="false">IF(FL56="","",GW56/9)</f>
        <v>18.1111111111111</v>
      </c>
      <c r="GY56" s="169" t="n">
        <f aca="false">IF(FL56="","",IF(GW56=0,"-",RANK(GW56,$GW$15:$GW$64,0)))</f>
        <v>39</v>
      </c>
      <c r="GZ56" s="167" t="str">
        <f aca="false">IF(FO56="","",IF(FO56="-","-",IF(UPPER(FO56)="AB","+",VLOOKUP(FO56,'විෂය තොරතුරු'!$P$24:$Q$28,2))))</f>
        <v>W</v>
      </c>
      <c r="HA56" s="168" t="str">
        <f aca="false">IF(FP56="","",IF(FP56="-","-",IF(UPPER(FP56)="AB","+",VLOOKUP(FP56,'විෂය තොරතුරු'!$P$24:$Q$28,2))))</f>
        <v/>
      </c>
      <c r="HB56" s="168" t="str">
        <f aca="false">IF(FQ56="","",IF(FQ56="-","-",IF(UPPER(FQ56)="AB","+",VLOOKUP(FQ56,'විෂය තොරතුරු'!$P$24:$Q$28,2))))</f>
        <v>S</v>
      </c>
      <c r="HC56" s="168" t="str">
        <f aca="false">IF(FR56="","",IF(FR56="-","-",IF(UPPER(FR56)="AB","+",VLOOKUP(FR56,'විෂය තොරතුරු'!$P$24:$Q$28,2))))</f>
        <v>-</v>
      </c>
      <c r="HD56" s="168" t="str">
        <f aca="false">IF(FS56="","",IF(FS56="-","-",IF(UPPER(FS56)="AB","+",VLOOKUP(FS56,'විෂය තොරතුරු'!$P$24:$Q$28,2))))</f>
        <v/>
      </c>
      <c r="HE56" s="170" t="str">
        <f aca="false">IF(FT56="","",IF(FT56="-","-",IF(UPPER(FT56)="AB","+",VLOOKUP(FT56,'විෂය තොරතුරු'!$P$24:$Q$28,2))))</f>
        <v/>
      </c>
      <c r="HF56" s="171" t="str">
        <f aca="false">IF(FU56="","",IF(FU56="-","-",IF(UPPER(FU56)="AB","+",VLOOKUP(FU56,'විෂය තොරතුරු'!$P$24:$Q$28,2))))</f>
        <v>+</v>
      </c>
      <c r="HG56" s="168" t="str">
        <f aca="false">IF(FV56="","",IF(FV56="-","-",IF(UPPER(FV56)="AB","+",VLOOKUP(FV56,'විෂය තොරතුරු'!$P$24:$Q$28,2))))</f>
        <v>W</v>
      </c>
      <c r="HH56" s="168" t="str">
        <f aca="false">IF(FW56="","",IF(FW56="-","-",IF(UPPER(FW56)="AB","+",VLOOKUP(FW56,'විෂය තොරතුරු'!$P$24:$Q$28,2))))</f>
        <v>W</v>
      </c>
      <c r="HI56" s="169" t="str">
        <f aca="false">IF(FX56="","",IF(FX56="-","-",IF(UPPER(FX56)="AB","+",VLOOKUP(FX56,'විෂය තොරතුරු'!$P$24:$Q$28,2))))</f>
        <v>+</v>
      </c>
      <c r="HJ56" s="167" t="str">
        <f aca="false">IF(FY56="","",IF(FY56="-","-",IF(UPPER(FY56)="AB","+",VLOOKUP(FY56,'විෂය තොරතුරු'!$P$24:$Q$28,2))))</f>
        <v>-</v>
      </c>
      <c r="HK56" s="168" t="str">
        <f aca="false">IF(FZ56="","",IF(FZ56="-","-",IF(UPPER(FZ56)="AB","+",VLOOKUP(FZ56,'විෂය තොරතුරු'!$P$24:$Q$28,2))))</f>
        <v>-</v>
      </c>
      <c r="HL56" s="168" t="str">
        <f aca="false">IF(GA56="","",IF(GA56="-","-",IF(UPPER(GA56)="AB","+",VLOOKUP(GA56,'විෂය තොරතුරු'!$P$24:$Q$28,2))))</f>
        <v>W</v>
      </c>
      <c r="HM56" s="168" t="str">
        <f aca="false">IF(GB56="","",IF(GB56="-","-",IF(UPPER(GB56)="AB","+",VLOOKUP(GB56,'විෂය තොරතුරු'!$P$24:$Q$28,2))))</f>
        <v/>
      </c>
      <c r="HN56" s="168" t="str">
        <f aca="false">IF(GC56="","",IF(GC56="-","-",IF(UPPER(GC56)="AB","+",VLOOKUP(GC56,'විෂය තොරතුරු'!$P$24:$Q$28,2))))</f>
        <v/>
      </c>
      <c r="HO56" s="168" t="str">
        <f aca="false">IF(GD56="","",IF(GD56="-","-",IF(UPPER(GD56)="AB","+",VLOOKUP(GD56,'විෂය තොරතුරු'!$P$24:$Q$28,2))))</f>
        <v/>
      </c>
      <c r="HP56" s="168" t="str">
        <f aca="false">IF(GE56="","",IF(GE56="-","-",IF(UPPER(GE56)="AB","+",VLOOKUP(GE56,'විෂය තොරතුරු'!$P$24:$Q$28,2))))</f>
        <v/>
      </c>
      <c r="HQ56" s="170" t="str">
        <f aca="false">IF(GF56="","",IF(GF56="-","-",IF(UPPER(GF56)="AB","+",VLOOKUP(GF56,'විෂය තොරතුරු'!$P$24:$Q$28,2))))</f>
        <v/>
      </c>
      <c r="HR56" s="171" t="str">
        <f aca="false">IF(GG56="","",IF(GG56="-","-",IF(UPPER(GG56)="AB","+",VLOOKUP(GG56,'විෂය තොරතුරු'!$P$24:$Q$28,2))))</f>
        <v>S</v>
      </c>
      <c r="HS56" s="168" t="str">
        <f aca="false">IF(GH56="","",IF(GH56="-","-",IF(UPPER(GH56)="AB","+",VLOOKUP(GH56,'විෂය තොරතුරු'!$P$24:$Q$28,2))))</f>
        <v>-</v>
      </c>
      <c r="HT56" s="168" t="str">
        <f aca="false">IF(GI56="","",IF(GI56="-","-",IF(UPPER(GI56)="AB","+",VLOOKUP(GI56,'විෂය තොරතුරු'!$P$24:$Q$28,2))))</f>
        <v>-</v>
      </c>
      <c r="HU56" s="168" t="str">
        <f aca="false">IF(GJ56="","",IF(GJ56="-","-",IF(UPPER(GJ56)="AB","+",VLOOKUP(GJ56,'විෂය තොරතුරු'!$P$24:$Q$28,2))))</f>
        <v/>
      </c>
      <c r="HV56" s="168" t="str">
        <f aca="false">IF(GK56="","",IF(GK56="-","-",IF(UPPER(GK56)="AB","+",VLOOKUP(GK56,'විෂය තොරතුරු'!$P$24:$Q$28,2))))</f>
        <v/>
      </c>
      <c r="HW56" s="168" t="str">
        <f aca="false">IF(GL56="","",IF(GL56="-","-",IF(UPPER(GL56)="AB","+",VLOOKUP(GL56,'විෂය තොරතුරු'!$P$24:$Q$28,2))))</f>
        <v>-</v>
      </c>
      <c r="HX56" s="168" t="str">
        <f aca="false">IF(GM56="","",IF(GM56="-","-",IF(UPPER(GM56)="AB","+",VLOOKUP(GM56,'විෂය තොරතුරු'!$P$24:$Q$28,2))))</f>
        <v/>
      </c>
      <c r="HY56" s="169" t="str">
        <f aca="false">IF(GN56="","",IF(GN56="-","-",IF(UPPER(GN56)="AB","+",VLOOKUP(GN56,'විෂය තොරතුරු'!$P$24:$Q$28,2))))</f>
        <v/>
      </c>
      <c r="HZ56" s="171" t="str">
        <f aca="false">IF(GO56="","",IF(GO56="-","-",IF(UPPER(GO56)="AB","+",VLOOKUP(GO56,'විෂය තොරතුරු'!$P$24:$Q$28,2))))</f>
        <v>-</v>
      </c>
      <c r="IA56" s="168" t="str">
        <f aca="false">IF(GP56="","",IF(GP56="-","-",IF(UPPER(GP56)="AB","+",VLOOKUP(GP56,'විෂය තොරතුරු'!$P$24:$Q$28,2))))</f>
        <v>-</v>
      </c>
      <c r="IB56" s="168" t="str">
        <f aca="false">IF(GQ56="","",IF(GQ56="-","-",IF(UPPER(GQ56)="AB","+",VLOOKUP(GQ56,'විෂය තොරතුරු'!$P$24:$Q$28,2))))</f>
        <v/>
      </c>
      <c r="IC56" s="168" t="str">
        <f aca="false">IF(GR56="","",IF(GR56="-","-",IF(UPPER(GR56)="AB","+",VLOOKUP(GR56,'විෂය තොරතුරු'!$P$24:$Q$28,2))))</f>
        <v>-</v>
      </c>
      <c r="ID56" s="168" t="str">
        <f aca="false">IF(GS56="","",IF(GS56="-","-",IF(UPPER(GS56)="AB","+",VLOOKUP(GS56,'විෂය තොරතුරු'!$P$24:$Q$28,2))))</f>
        <v/>
      </c>
      <c r="IE56" s="168" t="str">
        <f aca="false">IF(GT56="","",IF(GT56="-","-",IF(UPPER(GT56)="AB","+",VLOOKUP(GT56,'විෂය තොරතුරු'!$P$24:$Q$28,2))))</f>
        <v/>
      </c>
      <c r="IF56" s="168" t="str">
        <f aca="false">IF(GU56="","",IF(GU56="-","-",IF(UPPER(GU56)="AB","+",VLOOKUP(GU56,'විෂය තොරතුරු'!$P$24:$Q$28,2))))</f>
        <v/>
      </c>
      <c r="IG56" s="169" t="str">
        <f aca="false">IF(GV56="","",IF(GV56="-","-",IF(UPPER(GV56)="AB","+",VLOOKUP(GV56,'විෂය තොරතුරු'!$P$24:$Q$28,2))))</f>
        <v/>
      </c>
      <c r="IH56" s="171" t="n">
        <f aca="false">IF($FL56="","",COUNTIF($GZ56:$IG56,"A"))</f>
        <v>0</v>
      </c>
      <c r="II56" s="171" t="n">
        <f aca="false">IF($FL56="","",COUNTIF($GZ56:$IG56,"B"))</f>
        <v>0</v>
      </c>
      <c r="IJ56" s="171" t="n">
        <f aca="false">IF($FL56="","",COUNTIF($GZ56:$IG56,"C"))</f>
        <v>0</v>
      </c>
      <c r="IK56" s="171" t="n">
        <f aca="false">IF($FL56="","",COUNTIF($GZ56:$IG56,"S"))</f>
        <v>2</v>
      </c>
      <c r="IL56" s="171" t="n">
        <f aca="false">IF($FL56="","",COUNTIF($GZ56:$IG56,"W"))</f>
        <v>4</v>
      </c>
      <c r="IM56" s="171" t="n">
        <f aca="false">IF(FL56="","",SUM(IH56:IK56))</f>
        <v>2</v>
      </c>
      <c r="IN56" s="169" t="n">
        <f aca="false">IF(FL56="","",SUM(IH56:IJ56))</f>
        <v>0</v>
      </c>
      <c r="IO56" s="172" t="str">
        <f aca="false">IF(FL56="","",IF(AND(IM56&gt;=6,IN56&gt;=3,OR(FO56&gt;=35,FP56&gt;=35),FV56&gt;=35),"6/3 සමත්",IF(AND(IM56&gt;=5,IN56&gt;=3,OR(FO56&gt;=35,FP56&gt;=35,FV56&gt;=35)),"5/3 සමත්",IF(AND(IM56&gt;=4,IN56&gt;=1,OR(FO56&gt;=20,FP56&gt;=20,FV56&gt;=20)),"සමත් කළ හැකි",IF(IL56=9,"W9","අසමත් ?")))))</f>
        <v>අසමත් ?</v>
      </c>
    </row>
    <row r="57" customFormat="false" ht="13.8" hidden="false" customHeight="false" outlineLevel="0" collapsed="false">
      <c r="A57" s="160" t="n">
        <v>43</v>
      </c>
      <c r="B57" s="161"/>
      <c r="C57" s="161"/>
      <c r="D57" s="162"/>
      <c r="E57" s="183"/>
      <c r="F57" s="181"/>
      <c r="G57" s="183"/>
      <c r="H57" s="180"/>
      <c r="I57" s="180"/>
      <c r="J57" s="181"/>
      <c r="K57" s="183"/>
      <c r="L57" s="180"/>
      <c r="M57" s="180"/>
      <c r="N57" s="181"/>
      <c r="O57" s="183"/>
      <c r="P57" s="180"/>
      <c r="Q57" s="180"/>
      <c r="R57" s="180"/>
      <c r="S57" s="180"/>
      <c r="T57" s="180"/>
      <c r="U57" s="180"/>
      <c r="V57" s="181"/>
      <c r="W57" s="183"/>
      <c r="X57" s="180"/>
      <c r="Y57" s="180"/>
      <c r="Z57" s="180"/>
      <c r="AA57" s="180"/>
      <c r="AB57" s="180"/>
      <c r="AC57" s="180"/>
      <c r="AD57" s="181"/>
      <c r="AE57" s="183"/>
      <c r="AF57" s="180"/>
      <c r="AG57" s="180"/>
      <c r="AH57" s="180"/>
      <c r="AI57" s="180"/>
      <c r="AJ57" s="180"/>
      <c r="AK57" s="180"/>
      <c r="AL57" s="166"/>
      <c r="AM57" s="167" t="str">
        <f aca="false">IF(B57="","",SUM(E57:AL57))</f>
        <v/>
      </c>
      <c r="AN57" s="168" t="str">
        <f aca="false">IF(B57="","",AM57/9)</f>
        <v/>
      </c>
      <c r="AO57" s="169" t="str">
        <f aca="false">IF(B57="","",IF(AM57=0,"-",RANK(AM57,$AM$15:$AM$64,0)))</f>
        <v/>
      </c>
      <c r="AP57" s="167" t="str">
        <f aca="false">IF(E57="","",IF(E57="-","-",IF(UPPER(E57)="AB","+",VLOOKUP(E57,'විෂය තොරතුරු'!$P$24:$Q$28,2))))</f>
        <v/>
      </c>
      <c r="AQ57" s="168" t="str">
        <f aca="false">IF(F57="","",IF(F57="-","-",IF(UPPER(F57)="AB","+",VLOOKUP(F57,'විෂය තොරතුරු'!$P$24:$Q$28,2))))</f>
        <v/>
      </c>
      <c r="AR57" s="168" t="str">
        <f aca="false">IF(G57="","",IF(G57="-","-",IF(UPPER(G57)="AB","+",VLOOKUP(G57,'විෂය තොරතුරු'!$P$24:$Q$28,2))))</f>
        <v/>
      </c>
      <c r="AS57" s="168" t="str">
        <f aca="false">IF(H57="","",IF(H57="-","-",IF(UPPER(H57)="AB","+",VLOOKUP(H57,'විෂය තොරතුරු'!$P$24:$Q$28,2))))</f>
        <v/>
      </c>
      <c r="AT57" s="168" t="str">
        <f aca="false">IF(I57="","",IF(I57="-","-",IF(UPPER(I57)="AB","+",VLOOKUP(I57,'විෂය තොරතුරු'!$P$24:$Q$28,2))))</f>
        <v/>
      </c>
      <c r="AU57" s="170" t="str">
        <f aca="false">IF(J57="","",IF(J57="-","-",IF(UPPER(J57)="AB","+",VLOOKUP(J57,'විෂය තොරතුරු'!$P$24:$Q$28,2))))</f>
        <v/>
      </c>
      <c r="AV57" s="171" t="str">
        <f aca="false">IF(K57="","",IF(K57="-","-",IF(UPPER(K57)="AB","+",VLOOKUP(K57,'විෂය තොරතුරු'!$P$24:$Q$28,2))))</f>
        <v/>
      </c>
      <c r="AW57" s="168" t="str">
        <f aca="false">IF(L57="","",IF(L57="-","-",IF(UPPER(L57)="AB","+",VLOOKUP(L57,'විෂය තොරතුරු'!$P$24:$Q$28,2))))</f>
        <v/>
      </c>
      <c r="AX57" s="168" t="str">
        <f aca="false">IF(M57="","",IF(M57="-","-",IF(UPPER(M57)="AB","+",VLOOKUP(M57,'විෂය තොරතුරු'!$P$24:$Q$28,2))))</f>
        <v/>
      </c>
      <c r="AY57" s="169" t="str">
        <f aca="false">IF(N57="","",IF(N57="-","-",IF(UPPER(N57)="AB","+",VLOOKUP(N57,'විෂය තොරතුරු'!$P$24:$Q$28,2))))</f>
        <v/>
      </c>
      <c r="AZ57" s="168" t="str">
        <f aca="false">IF(O57="","",IF(O57="-","-",IF(UPPER(O57)="AB","+",VLOOKUP(O57,'විෂය තොරතුරු'!$P$24:$Q$28,2))))</f>
        <v/>
      </c>
      <c r="BA57" s="168" t="str">
        <f aca="false">IF(P57="","",IF(P57="-","-",IF(UPPER(P57)="AB","+",VLOOKUP(P57,'විෂය තොරතුරු'!$P$24:$Q$28,2))))</f>
        <v/>
      </c>
      <c r="BB57" s="168" t="str">
        <f aca="false">IF(Q57="","",IF(Q57="-","-",IF(UPPER(Q57)="AB","+",VLOOKUP(Q57,'විෂය තොරතුරු'!$P$24:$Q$28,2))))</f>
        <v/>
      </c>
      <c r="BC57" s="168" t="str">
        <f aca="false">IF(R57="","",IF(R57="-","-",IF(UPPER(R57)="AB","+",VLOOKUP(R57,'විෂය තොරතුරු'!$P$24:$Q$28,2))))</f>
        <v/>
      </c>
      <c r="BD57" s="168" t="str">
        <f aca="false">IF(S57="","",IF(S57="-","-",IF(UPPER(S57)="AB","+",VLOOKUP(S57,'විෂය තොරතුරු'!$P$24:$Q$28,2))))</f>
        <v/>
      </c>
      <c r="BE57" s="168" t="str">
        <f aca="false">IF(T57="","",IF(T57="-","-",IF(UPPER(T57)="AB","+",VLOOKUP(T57,'විෂය තොරතුරු'!$P$24:$Q$28,2))))</f>
        <v/>
      </c>
      <c r="BF57" s="168" t="str">
        <f aca="false">IF(U57="","",IF(U57="-","-",IF(UPPER(U57)="AB","+",VLOOKUP(U57,'විෂය තොරතුරු'!$P$24:$Q$28,2))))</f>
        <v/>
      </c>
      <c r="BG57" s="170" t="str">
        <f aca="false">IF(V57="","",IF(V57="-","-",IF(UPPER(V57)="AB","+",VLOOKUP(V57,'විෂය තොරතුරු'!$P$24:$Q$28,2))))</f>
        <v/>
      </c>
      <c r="BH57" s="171" t="str">
        <f aca="false">IF(W57="","",IF(W57="-","-",IF(UPPER(W57)="AB","+",VLOOKUP(W57,'විෂය තොරතුරු'!$P$24:$Q$28,2))))</f>
        <v/>
      </c>
      <c r="BI57" s="168" t="str">
        <f aca="false">IF(X57="","",IF(X57="-","-",IF(UPPER(X57)="AB","+",VLOOKUP(X57,'විෂය තොරතුරු'!$P$24:$Q$28,2))))</f>
        <v/>
      </c>
      <c r="BJ57" s="168" t="str">
        <f aca="false">IF(Y57="","",IF(Y57="-","-",IF(UPPER(Y57)="AB","+",VLOOKUP(Y57,'විෂය තොරතුරු'!$P$24:$Q$28,2))))</f>
        <v/>
      </c>
      <c r="BK57" s="168" t="str">
        <f aca="false">IF(Z57="","",IF(Z57="-","-",IF(UPPER(Z57)="AB","+",VLOOKUP(Z57,'විෂය තොරතුරු'!$P$24:$Q$28,2))))</f>
        <v/>
      </c>
      <c r="BL57" s="168" t="str">
        <f aca="false">IF(AA57="","",IF(AA57="-","-",IF(UPPER(AA57)="AB","+",VLOOKUP(AA57,'විෂය තොරතුරු'!$P$24:$Q$28,2))))</f>
        <v/>
      </c>
      <c r="BM57" s="168" t="str">
        <f aca="false">IF(AB57="","",IF(AB57="-","-",IF(UPPER(AB57)="AB","+",VLOOKUP(AB57,'විෂය තොරතුරු'!$P$24:$Q$28,2))))</f>
        <v/>
      </c>
      <c r="BN57" s="168" t="str">
        <f aca="false">IF(AC57="","",IF(AC57="-","-",IF(UPPER(AC57)="AB","+",VLOOKUP(AC57,'විෂය තොරතුරු'!$P$24:$Q$28,2))))</f>
        <v/>
      </c>
      <c r="BO57" s="169" t="str">
        <f aca="false">IF(AD57="","",IF(AD57="-","-",IF(UPPER(AD57)="AB","+",VLOOKUP(AD57,'විෂය තොරතුරු'!$P$24:$Q$28,2))))</f>
        <v/>
      </c>
      <c r="BP57" s="171" t="str">
        <f aca="false">IF(AE57="","",IF(AE57="-","-",IF(UPPER(AE57)="AB","+",VLOOKUP(AE57,'විෂය තොරතුරු'!$P$24:$Q$28,2))))</f>
        <v/>
      </c>
      <c r="BQ57" s="168" t="str">
        <f aca="false">IF(AF57="","",IF(AF57="-","-",IF(UPPER(AF57)="AB","+",VLOOKUP(AF57,'විෂය තොරතුරු'!$P$24:$Q$28,2))))</f>
        <v/>
      </c>
      <c r="BR57" s="168" t="str">
        <f aca="false">IF(AG57="","",IF(AG57="-","-",IF(UPPER(AG57)="AB","+",VLOOKUP(AG57,'විෂය තොරතුරු'!$P$24:$Q$28,2))))</f>
        <v/>
      </c>
      <c r="BS57" s="168" t="str">
        <f aca="false">IF(AH57="","",IF(AH57="-","-",IF(UPPER(AH57)="AB","+",VLOOKUP(AH57,'විෂය තොරතුරු'!$P$24:$Q$28,2))))</f>
        <v/>
      </c>
      <c r="BT57" s="168" t="str">
        <f aca="false">IF(AI57="","",IF(AI57="-","-",IF(UPPER(AI57)="AB","+",VLOOKUP(AI57,'විෂය තොරතුරු'!$P$24:$Q$28,2))))</f>
        <v/>
      </c>
      <c r="BU57" s="168" t="str">
        <f aca="false">IF(AJ57="","",IF(AJ57="-","-",IF(UPPER(AJ57)="AB","+",VLOOKUP(AJ57,'විෂය තොරතුරු'!$P$24:$Q$28,2))))</f>
        <v/>
      </c>
      <c r="BV57" s="168" t="str">
        <f aca="false">IF(AK57="","",IF(AK57="-","-",IF(UPPER(AK57)="AB","+",VLOOKUP(AK57,'විෂය තොරතුරු'!$P$24:$Q$28,2))))</f>
        <v/>
      </c>
      <c r="BW57" s="169" t="str">
        <f aca="false">IF(AL57="","",IF(AL57="-","-",IF(UPPER(AL57)="AB","+",VLOOKUP(AL57,'විෂය තොරතුරු'!$P$24:$Q$28,2))))</f>
        <v/>
      </c>
      <c r="BX57" s="171" t="str">
        <f aca="false">IF($B57="","",COUNTIF($AP57:$BW57,"A"))</f>
        <v/>
      </c>
      <c r="BY57" s="168" t="str">
        <f aca="false">IF($B57="","",COUNTIF($AP57:$BW57,"B"))</f>
        <v/>
      </c>
      <c r="BZ57" s="168" t="str">
        <f aca="false">IF($B57="","",COUNTIF($AP57:$BW57,"C"))</f>
        <v/>
      </c>
      <c r="CA57" s="168" t="str">
        <f aca="false">IF($B57="","",COUNTIF($AP57:$BW57,"S"))</f>
        <v/>
      </c>
      <c r="CB57" s="169" t="str">
        <f aca="false">IF($B57="","",COUNTIF($AP57:$BW57,"W"))</f>
        <v/>
      </c>
      <c r="CC57" s="171" t="str">
        <f aca="false">IF(B57="","",SUM(BX57:CA57))</f>
        <v/>
      </c>
      <c r="CD57" s="169" t="str">
        <f aca="false">IF(B57="","",SUM(BX57:BZ57))</f>
        <v/>
      </c>
      <c r="CE57" s="172" t="str">
        <f aca="false">IF(B57="","",IF(AND(CC57&gt;=6,CD57&gt;=3,OR(E57&gt;=35,F57&gt;=35),L57&gt;=35),"6/3 සමත්",IF(AND(CC57&gt;=5,CD57&gt;=3,OR(E57&gt;=35,F57&gt;=35,L57&gt;=35)),"5/3 සමත්",IF(AND(CC57&gt;=4,CD57&gt;=1,OR(E57&gt;=20,F57&gt;=20,L57&gt;=20)),"සමත් කළ හැකි",IF(CB57=9,"W9","අසමත් ?")))))</f>
        <v/>
      </c>
      <c r="FK57" s="173" t="n">
        <v>43</v>
      </c>
      <c r="FL57" s="161" t="s">
        <v>86</v>
      </c>
      <c r="FM57" s="161"/>
      <c r="FN57" s="161" t="str">
        <f aca="false">IF(FM57="","-",(FM57/$M$95)*100)</f>
        <v>-</v>
      </c>
      <c r="FO57" s="165" t="n">
        <v>28</v>
      </c>
      <c r="FP57" s="165"/>
      <c r="FQ57" s="165" t="n">
        <v>35</v>
      </c>
      <c r="FR57" s="165" t="s">
        <v>18</v>
      </c>
      <c r="FS57" s="165"/>
      <c r="FT57" s="165"/>
      <c r="FU57" s="165" t="s">
        <v>52</v>
      </c>
      <c r="FV57" s="165" t="n">
        <v>14</v>
      </c>
      <c r="FW57" s="165" t="n">
        <v>5</v>
      </c>
      <c r="FX57" s="165" t="n">
        <v>6</v>
      </c>
      <c r="FY57" s="165" t="s">
        <v>18</v>
      </c>
      <c r="FZ57" s="165" t="s">
        <v>18</v>
      </c>
      <c r="GA57" s="165" t="n">
        <v>21</v>
      </c>
      <c r="GB57" s="165"/>
      <c r="GC57" s="165"/>
      <c r="GD57" s="165"/>
      <c r="GE57" s="165"/>
      <c r="GF57" s="165"/>
      <c r="GG57" s="165" t="s">
        <v>18</v>
      </c>
      <c r="GH57" s="165" t="n">
        <v>37</v>
      </c>
      <c r="GI57" s="165" t="s">
        <v>18</v>
      </c>
      <c r="GJ57" s="165"/>
      <c r="GK57" s="165"/>
      <c r="GL57" s="165" t="n">
        <v>44</v>
      </c>
      <c r="GM57" s="165"/>
      <c r="GN57" s="165"/>
      <c r="GO57" s="165" t="s">
        <v>18</v>
      </c>
      <c r="GP57" s="165" t="s">
        <v>18</v>
      </c>
      <c r="GQ57" s="165"/>
      <c r="GR57" s="165" t="s">
        <v>18</v>
      </c>
      <c r="GS57" s="165"/>
      <c r="GT57" s="165"/>
      <c r="GU57" s="165"/>
      <c r="GV57" s="174"/>
      <c r="GW57" s="167" t="n">
        <f aca="false">IF(FL57="","",SUM(FO57:GV57))</f>
        <v>190</v>
      </c>
      <c r="GX57" s="168" t="n">
        <f aca="false">IF(FL57="","",GW57/9)</f>
        <v>21.1111111111111</v>
      </c>
      <c r="GY57" s="169" t="n">
        <f aca="false">IF(FL57="","",IF(GW57=0,"-",RANK(GW57,$GW$15:$GW$64,0)))</f>
        <v>32</v>
      </c>
      <c r="GZ57" s="167" t="str">
        <f aca="false">IF(FO57="","",IF(FO57="-","-",IF(UPPER(FO57)="AB","+",VLOOKUP(FO57,'විෂය තොරතුරු'!$P$24:$Q$28,2))))</f>
        <v>W</v>
      </c>
      <c r="HA57" s="168" t="str">
        <f aca="false">IF(FP57="","",IF(FP57="-","-",IF(UPPER(FP57)="AB","+",VLOOKUP(FP57,'විෂය තොරතුරු'!$P$24:$Q$28,2))))</f>
        <v/>
      </c>
      <c r="HB57" s="168" t="str">
        <f aca="false">IF(FQ57="","",IF(FQ57="-","-",IF(UPPER(FQ57)="AB","+",VLOOKUP(FQ57,'විෂය තොරතුරු'!$P$24:$Q$28,2))))</f>
        <v>S</v>
      </c>
      <c r="HC57" s="168" t="str">
        <f aca="false">IF(FR57="","",IF(FR57="-","-",IF(UPPER(FR57)="AB","+",VLOOKUP(FR57,'විෂය තොරතුරු'!$P$24:$Q$28,2))))</f>
        <v>-</v>
      </c>
      <c r="HD57" s="168" t="str">
        <f aca="false">IF(FS57="","",IF(FS57="-","-",IF(UPPER(FS57)="AB","+",VLOOKUP(FS57,'විෂය තොරතුරු'!$P$24:$Q$28,2))))</f>
        <v/>
      </c>
      <c r="HE57" s="170" t="str">
        <f aca="false">IF(FT57="","",IF(FT57="-","-",IF(UPPER(FT57)="AB","+",VLOOKUP(FT57,'විෂය තොරතුරු'!$P$24:$Q$28,2))))</f>
        <v/>
      </c>
      <c r="HF57" s="171" t="str">
        <f aca="false">IF(FU57="","",IF(FU57="-","-",IF(UPPER(FU57)="AB","+",VLOOKUP(FU57,'විෂය තොරතුරු'!$P$24:$Q$28,2))))</f>
        <v>+</v>
      </c>
      <c r="HG57" s="168" t="str">
        <f aca="false">IF(FV57="","",IF(FV57="-","-",IF(UPPER(FV57)="AB","+",VLOOKUP(FV57,'විෂය තොරතුරු'!$P$24:$Q$28,2))))</f>
        <v>W</v>
      </c>
      <c r="HH57" s="168" t="str">
        <f aca="false">IF(FW57="","",IF(FW57="-","-",IF(UPPER(FW57)="AB","+",VLOOKUP(FW57,'විෂය තොරතුරු'!$P$24:$Q$28,2))))</f>
        <v>W</v>
      </c>
      <c r="HI57" s="169" t="str">
        <f aca="false">IF(FX57="","",IF(FX57="-","-",IF(UPPER(FX57)="AB","+",VLOOKUP(FX57,'විෂය තොරතුරු'!$P$24:$Q$28,2))))</f>
        <v>W</v>
      </c>
      <c r="HJ57" s="167" t="str">
        <f aca="false">IF(FY57="","",IF(FY57="-","-",IF(UPPER(FY57)="AB","+",VLOOKUP(FY57,'විෂය තොරතුරු'!$P$24:$Q$28,2))))</f>
        <v>-</v>
      </c>
      <c r="HK57" s="168" t="str">
        <f aca="false">IF(FZ57="","",IF(FZ57="-","-",IF(UPPER(FZ57)="AB","+",VLOOKUP(FZ57,'විෂය තොරතුරු'!$P$24:$Q$28,2))))</f>
        <v>-</v>
      </c>
      <c r="HL57" s="168" t="str">
        <f aca="false">IF(GA57="","",IF(GA57="-","-",IF(UPPER(GA57)="AB","+",VLOOKUP(GA57,'විෂය තොරතුරු'!$P$24:$Q$28,2))))</f>
        <v>W</v>
      </c>
      <c r="HM57" s="168" t="str">
        <f aca="false">IF(GB57="","",IF(GB57="-","-",IF(UPPER(GB57)="AB","+",VLOOKUP(GB57,'විෂය තොරතුරු'!$P$24:$Q$28,2))))</f>
        <v/>
      </c>
      <c r="HN57" s="168" t="str">
        <f aca="false">IF(GC57="","",IF(GC57="-","-",IF(UPPER(GC57)="AB","+",VLOOKUP(GC57,'විෂය තොරතුරු'!$P$24:$Q$28,2))))</f>
        <v/>
      </c>
      <c r="HO57" s="168" t="str">
        <f aca="false">IF(GD57="","",IF(GD57="-","-",IF(UPPER(GD57)="AB","+",VLOOKUP(GD57,'විෂය තොරතුරු'!$P$24:$Q$28,2))))</f>
        <v/>
      </c>
      <c r="HP57" s="168" t="str">
        <f aca="false">IF(GE57="","",IF(GE57="-","-",IF(UPPER(GE57)="AB","+",VLOOKUP(GE57,'විෂය තොරතුරු'!$P$24:$Q$28,2))))</f>
        <v/>
      </c>
      <c r="HQ57" s="170" t="str">
        <f aca="false">IF(GF57="","",IF(GF57="-","-",IF(UPPER(GF57)="AB","+",VLOOKUP(GF57,'විෂය තොරතුරු'!$P$24:$Q$28,2))))</f>
        <v/>
      </c>
      <c r="HR57" s="171" t="str">
        <f aca="false">IF(GG57="","",IF(GG57="-","-",IF(UPPER(GG57)="AB","+",VLOOKUP(GG57,'විෂය තොරතුරු'!$P$24:$Q$28,2))))</f>
        <v>-</v>
      </c>
      <c r="HS57" s="168" t="str">
        <f aca="false">IF(GH57="","",IF(GH57="-","-",IF(UPPER(GH57)="AB","+",VLOOKUP(GH57,'විෂය තොරතුරු'!$P$24:$Q$28,2))))</f>
        <v>S</v>
      </c>
      <c r="HT57" s="168" t="str">
        <f aca="false">IF(GI57="","",IF(GI57="-","-",IF(UPPER(GI57)="AB","+",VLOOKUP(GI57,'විෂය තොරතුරු'!$P$24:$Q$28,2))))</f>
        <v>-</v>
      </c>
      <c r="HU57" s="168" t="str">
        <f aca="false">IF(GJ57="","",IF(GJ57="-","-",IF(UPPER(GJ57)="AB","+",VLOOKUP(GJ57,'විෂය තොරතුරු'!$P$24:$Q$28,2))))</f>
        <v/>
      </c>
      <c r="HV57" s="168" t="str">
        <f aca="false">IF(GK57="","",IF(GK57="-","-",IF(UPPER(GK57)="AB","+",VLOOKUP(GK57,'විෂය තොරතුරු'!$P$24:$Q$28,2))))</f>
        <v/>
      </c>
      <c r="HW57" s="168" t="str">
        <f aca="false">IF(GL57="","",IF(GL57="-","-",IF(UPPER(GL57)="AB","+",VLOOKUP(GL57,'විෂය තොරතුරු'!$P$24:$Q$28,2))))</f>
        <v>S</v>
      </c>
      <c r="HX57" s="168" t="str">
        <f aca="false">IF(GM57="","",IF(GM57="-","-",IF(UPPER(GM57)="AB","+",VLOOKUP(GM57,'විෂය තොරතුරු'!$P$24:$Q$28,2))))</f>
        <v/>
      </c>
      <c r="HY57" s="169" t="str">
        <f aca="false">IF(GN57="","",IF(GN57="-","-",IF(UPPER(GN57)="AB","+",VLOOKUP(GN57,'විෂය තොරතුරු'!$P$24:$Q$28,2))))</f>
        <v/>
      </c>
      <c r="HZ57" s="171" t="str">
        <f aca="false">IF(GO57="","",IF(GO57="-","-",IF(UPPER(GO57)="AB","+",VLOOKUP(GO57,'විෂය තොරතුරු'!$P$24:$Q$28,2))))</f>
        <v>-</v>
      </c>
      <c r="IA57" s="168" t="str">
        <f aca="false">IF(GP57="","",IF(GP57="-","-",IF(UPPER(GP57)="AB","+",VLOOKUP(GP57,'විෂය තොරතුරු'!$P$24:$Q$28,2))))</f>
        <v>-</v>
      </c>
      <c r="IB57" s="168" t="str">
        <f aca="false">IF(GQ57="","",IF(GQ57="-","-",IF(UPPER(GQ57)="AB","+",VLOOKUP(GQ57,'විෂය තොරතුරු'!$P$24:$Q$28,2))))</f>
        <v/>
      </c>
      <c r="IC57" s="168" t="str">
        <f aca="false">IF(GR57="","",IF(GR57="-","-",IF(UPPER(GR57)="AB","+",VLOOKUP(GR57,'විෂය තොරතුරු'!$P$24:$Q$28,2))))</f>
        <v>-</v>
      </c>
      <c r="ID57" s="168" t="str">
        <f aca="false">IF(GS57="","",IF(GS57="-","-",IF(UPPER(GS57)="AB","+",VLOOKUP(GS57,'විෂය තොරතුරු'!$P$24:$Q$28,2))))</f>
        <v/>
      </c>
      <c r="IE57" s="168" t="str">
        <f aca="false">IF(GT57="","",IF(GT57="-","-",IF(UPPER(GT57)="AB","+",VLOOKUP(GT57,'විෂය තොරතුරු'!$P$24:$Q$28,2))))</f>
        <v/>
      </c>
      <c r="IF57" s="168" t="str">
        <f aca="false">IF(GU57="","",IF(GU57="-","-",IF(UPPER(GU57)="AB","+",VLOOKUP(GU57,'විෂය තොරතුරු'!$P$24:$Q$28,2))))</f>
        <v/>
      </c>
      <c r="IG57" s="169" t="str">
        <f aca="false">IF(GV57="","",IF(GV57="-","-",IF(UPPER(GV57)="AB","+",VLOOKUP(GV57,'විෂය තොරතුරු'!$P$24:$Q$28,2))))</f>
        <v/>
      </c>
      <c r="IH57" s="171" t="n">
        <f aca="false">IF($FL57="","",COUNTIF($GZ57:$IG57,"A"))</f>
        <v>0</v>
      </c>
      <c r="II57" s="171" t="n">
        <f aca="false">IF($FL57="","",COUNTIF($GZ57:$IG57,"B"))</f>
        <v>0</v>
      </c>
      <c r="IJ57" s="171" t="n">
        <f aca="false">IF($FL57="","",COUNTIF($GZ57:$IG57,"C"))</f>
        <v>0</v>
      </c>
      <c r="IK57" s="171" t="n">
        <f aca="false">IF($FL57="","",COUNTIF($GZ57:$IG57,"S"))</f>
        <v>3</v>
      </c>
      <c r="IL57" s="171" t="n">
        <f aca="false">IF($FL57="","",COUNTIF($GZ57:$IG57,"W"))</f>
        <v>5</v>
      </c>
      <c r="IM57" s="171" t="n">
        <f aca="false">IF(FL57="","",SUM(IH57:IK57))</f>
        <v>3</v>
      </c>
      <c r="IN57" s="169" t="n">
        <f aca="false">IF(FL57="","",SUM(IH57:IJ57))</f>
        <v>0</v>
      </c>
      <c r="IO57" s="172" t="str">
        <f aca="false">IF(FL57="","",IF(AND(IM57&gt;=6,IN57&gt;=3,OR(FO57&gt;=35,FP57&gt;=35),FV57&gt;=35),"6/3 සමත්",IF(AND(IM57&gt;=5,IN57&gt;=3,OR(FO57&gt;=35,FP57&gt;=35,FV57&gt;=35)),"5/3 සමත්",IF(AND(IM57&gt;=4,IN57&gt;=1,OR(FO57&gt;=20,FP57&gt;=20,FV57&gt;=20)),"සමත් කළ හැකි",IF(IL57=9,"W9","අසමත් ?")))))</f>
        <v>අසමත් ?</v>
      </c>
    </row>
    <row r="58" customFormat="false" ht="13.8" hidden="false" customHeight="false" outlineLevel="0" collapsed="false">
      <c r="A58" s="160" t="n">
        <v>44</v>
      </c>
      <c r="B58" s="188"/>
      <c r="C58" s="161"/>
      <c r="D58" s="162"/>
      <c r="E58" s="183"/>
      <c r="F58" s="181"/>
      <c r="G58" s="183"/>
      <c r="H58" s="180"/>
      <c r="I58" s="180"/>
      <c r="J58" s="181"/>
      <c r="K58" s="183"/>
      <c r="L58" s="180"/>
      <c r="M58" s="180"/>
      <c r="N58" s="181"/>
      <c r="O58" s="183"/>
      <c r="P58" s="180"/>
      <c r="Q58" s="180"/>
      <c r="R58" s="180"/>
      <c r="S58" s="180"/>
      <c r="T58" s="180"/>
      <c r="U58" s="180"/>
      <c r="V58" s="181"/>
      <c r="W58" s="183"/>
      <c r="X58" s="180"/>
      <c r="Y58" s="180"/>
      <c r="Z58" s="180"/>
      <c r="AA58" s="180"/>
      <c r="AB58" s="180"/>
      <c r="AC58" s="180"/>
      <c r="AD58" s="181"/>
      <c r="AE58" s="183"/>
      <c r="AF58" s="180"/>
      <c r="AG58" s="180"/>
      <c r="AH58" s="180"/>
      <c r="AI58" s="180"/>
      <c r="AJ58" s="180"/>
      <c r="AK58" s="180"/>
      <c r="AL58" s="166"/>
      <c r="AM58" s="167" t="str">
        <f aca="false">IF(B58="","",SUM(E58:AL58))</f>
        <v/>
      </c>
      <c r="AN58" s="168" t="str">
        <f aca="false">IF(B58="","",AM58/9)</f>
        <v/>
      </c>
      <c r="AO58" s="169" t="str">
        <f aca="false">IF(B58="","",IF(AM58=0,"-",RANK(AM58,$AM$15:$AM$64,0)))</f>
        <v/>
      </c>
      <c r="AP58" s="167" t="str">
        <f aca="false">IF(E58="","",IF(E58="-","-",IF(UPPER(E58)="AB","+",VLOOKUP(E58,'විෂය තොරතුරු'!$P$24:$Q$28,2))))</f>
        <v/>
      </c>
      <c r="AQ58" s="168" t="str">
        <f aca="false">IF(F58="","",IF(F58="-","-",IF(UPPER(F58)="AB","+",VLOOKUP(F58,'විෂය තොරතුරු'!$P$24:$Q$28,2))))</f>
        <v/>
      </c>
      <c r="AR58" s="168" t="str">
        <f aca="false">IF(G58="","",IF(G58="-","-",IF(UPPER(G58)="AB","+",VLOOKUP(G58,'විෂය තොරතුරු'!$P$24:$Q$28,2))))</f>
        <v/>
      </c>
      <c r="AS58" s="168" t="str">
        <f aca="false">IF(H58="","",IF(H58="-","-",IF(UPPER(H58)="AB","+",VLOOKUP(H58,'විෂය තොරතුරු'!$P$24:$Q$28,2))))</f>
        <v/>
      </c>
      <c r="AT58" s="168" t="str">
        <f aca="false">IF(I58="","",IF(I58="-","-",IF(UPPER(I58)="AB","+",VLOOKUP(I58,'විෂය තොරතුරු'!$P$24:$Q$28,2))))</f>
        <v/>
      </c>
      <c r="AU58" s="170" t="str">
        <f aca="false">IF(J58="","",IF(J58="-","-",IF(UPPER(J58)="AB","+",VLOOKUP(J58,'විෂය තොරතුරු'!$P$24:$Q$28,2))))</f>
        <v/>
      </c>
      <c r="AV58" s="171" t="str">
        <f aca="false">IF(K58="","",IF(K58="-","-",IF(UPPER(K58)="AB","+",VLOOKUP(K58,'විෂය තොරතුරු'!$P$24:$Q$28,2))))</f>
        <v/>
      </c>
      <c r="AW58" s="168" t="str">
        <f aca="false">IF(L58="","",IF(L58="-","-",IF(UPPER(L58)="AB","+",VLOOKUP(L58,'විෂය තොරතුරු'!$P$24:$Q$28,2))))</f>
        <v/>
      </c>
      <c r="AX58" s="168" t="str">
        <f aca="false">IF(M58="","",IF(M58="-","-",IF(UPPER(M58)="AB","+",VLOOKUP(M58,'විෂය තොරතුරු'!$P$24:$Q$28,2))))</f>
        <v/>
      </c>
      <c r="AY58" s="169" t="str">
        <f aca="false">IF(N58="","",IF(N58="-","-",IF(UPPER(N58)="AB","+",VLOOKUP(N58,'විෂය තොරතුරු'!$P$24:$Q$28,2))))</f>
        <v/>
      </c>
      <c r="AZ58" s="168" t="str">
        <f aca="false">IF(O58="","",IF(O58="-","-",IF(UPPER(O58)="AB","+",VLOOKUP(O58,'විෂය තොරතුරු'!$P$24:$Q$28,2))))</f>
        <v/>
      </c>
      <c r="BA58" s="168" t="str">
        <f aca="false">IF(P58="","",IF(P58="-","-",IF(UPPER(P58)="AB","+",VLOOKUP(P58,'විෂය තොරතුරු'!$P$24:$Q$28,2))))</f>
        <v/>
      </c>
      <c r="BB58" s="168" t="str">
        <f aca="false">IF(Q58="","",IF(Q58="-","-",IF(UPPER(Q58)="AB","+",VLOOKUP(Q58,'විෂය තොරතුරු'!$P$24:$Q$28,2))))</f>
        <v/>
      </c>
      <c r="BC58" s="168" t="str">
        <f aca="false">IF(R58="","",IF(R58="-","-",IF(UPPER(R58)="AB","+",VLOOKUP(R58,'විෂය තොරතුරු'!$P$24:$Q$28,2))))</f>
        <v/>
      </c>
      <c r="BD58" s="168" t="str">
        <f aca="false">IF(S58="","",IF(S58="-","-",IF(UPPER(S58)="AB","+",VLOOKUP(S58,'විෂය තොරතුරු'!$P$24:$Q$28,2))))</f>
        <v/>
      </c>
      <c r="BE58" s="168" t="str">
        <f aca="false">IF(T58="","",IF(T58="-","-",IF(UPPER(T58)="AB","+",VLOOKUP(T58,'විෂය තොරතුරු'!$P$24:$Q$28,2))))</f>
        <v/>
      </c>
      <c r="BF58" s="168" t="str">
        <f aca="false">IF(U58="","",IF(U58="-","-",IF(UPPER(U58)="AB","+",VLOOKUP(U58,'විෂය තොරතුරු'!$P$24:$Q$28,2))))</f>
        <v/>
      </c>
      <c r="BG58" s="170" t="str">
        <f aca="false">IF(V58="","",IF(V58="-","-",IF(UPPER(V58)="AB","+",VLOOKUP(V58,'විෂය තොරතුරු'!$P$24:$Q$28,2))))</f>
        <v/>
      </c>
      <c r="BH58" s="171" t="str">
        <f aca="false">IF(W58="","",IF(W58="-","-",IF(UPPER(W58)="AB","+",VLOOKUP(W58,'විෂය තොරතුරු'!$P$24:$Q$28,2))))</f>
        <v/>
      </c>
      <c r="BI58" s="168" t="str">
        <f aca="false">IF(X58="","",IF(X58="-","-",IF(UPPER(X58)="AB","+",VLOOKUP(X58,'විෂය තොරතුරු'!$P$24:$Q$28,2))))</f>
        <v/>
      </c>
      <c r="BJ58" s="168" t="str">
        <f aca="false">IF(Y58="","",IF(Y58="-","-",IF(UPPER(Y58)="AB","+",VLOOKUP(Y58,'විෂය තොරතුරු'!$P$24:$Q$28,2))))</f>
        <v/>
      </c>
      <c r="BK58" s="168" t="str">
        <f aca="false">IF(Z58="","",IF(Z58="-","-",IF(UPPER(Z58)="AB","+",VLOOKUP(Z58,'විෂය තොරතුරු'!$P$24:$Q$28,2))))</f>
        <v/>
      </c>
      <c r="BL58" s="168" t="str">
        <f aca="false">IF(AA58="","",IF(AA58="-","-",IF(UPPER(AA58)="AB","+",VLOOKUP(AA58,'විෂය තොරතුරු'!$P$24:$Q$28,2))))</f>
        <v/>
      </c>
      <c r="BM58" s="168" t="str">
        <f aca="false">IF(AB58="","",IF(AB58="-","-",IF(UPPER(AB58)="AB","+",VLOOKUP(AB58,'විෂය තොරතුරු'!$P$24:$Q$28,2))))</f>
        <v/>
      </c>
      <c r="BN58" s="168" t="str">
        <f aca="false">IF(AC58="","",IF(AC58="-","-",IF(UPPER(AC58)="AB","+",VLOOKUP(AC58,'විෂය තොරතුරු'!$P$24:$Q$28,2))))</f>
        <v/>
      </c>
      <c r="BO58" s="169" t="str">
        <f aca="false">IF(AD58="","",IF(AD58="-","-",IF(UPPER(AD58)="AB","+",VLOOKUP(AD58,'විෂය තොරතුරු'!$P$24:$Q$28,2))))</f>
        <v/>
      </c>
      <c r="BP58" s="171" t="str">
        <f aca="false">IF(AE58="","",IF(AE58="-","-",IF(UPPER(AE58)="AB","+",VLOOKUP(AE58,'විෂය තොරතුරු'!$P$24:$Q$28,2))))</f>
        <v/>
      </c>
      <c r="BQ58" s="168" t="str">
        <f aca="false">IF(AF58="","",IF(AF58="-","-",IF(UPPER(AF58)="AB","+",VLOOKUP(AF58,'විෂය තොරතුරු'!$P$24:$Q$28,2))))</f>
        <v/>
      </c>
      <c r="BR58" s="168" t="str">
        <f aca="false">IF(AG58="","",IF(AG58="-","-",IF(UPPER(AG58)="AB","+",VLOOKUP(AG58,'විෂය තොරතුරු'!$P$24:$Q$28,2))))</f>
        <v/>
      </c>
      <c r="BS58" s="168" t="str">
        <f aca="false">IF(AH58="","",IF(AH58="-","-",IF(UPPER(AH58)="AB","+",VLOOKUP(AH58,'විෂය තොරතුරු'!$P$24:$Q$28,2))))</f>
        <v/>
      </c>
      <c r="BT58" s="168" t="str">
        <f aca="false">IF(AI58="","",IF(AI58="-","-",IF(UPPER(AI58)="AB","+",VLOOKUP(AI58,'විෂය තොරතුරු'!$P$24:$Q$28,2))))</f>
        <v/>
      </c>
      <c r="BU58" s="168" t="str">
        <f aca="false">IF(AJ58="","",IF(AJ58="-","-",IF(UPPER(AJ58)="AB","+",VLOOKUP(AJ58,'විෂය තොරතුරු'!$P$24:$Q$28,2))))</f>
        <v/>
      </c>
      <c r="BV58" s="168" t="str">
        <f aca="false">IF(AK58="","",IF(AK58="-","-",IF(UPPER(AK58)="AB","+",VLOOKUP(AK58,'විෂය තොරතුරු'!$P$24:$Q$28,2))))</f>
        <v/>
      </c>
      <c r="BW58" s="169" t="str">
        <f aca="false">IF(AL58="","",IF(AL58="-","-",IF(UPPER(AL58)="AB","+",VLOOKUP(AL58,'විෂය තොරතුරු'!$P$24:$Q$28,2))))</f>
        <v/>
      </c>
      <c r="BX58" s="171" t="str">
        <f aca="false">IF($B58="","",COUNTIF($AP58:$BW58,"A"))</f>
        <v/>
      </c>
      <c r="BY58" s="168" t="str">
        <f aca="false">IF($B58="","",COUNTIF($AP58:$BW58,"B"))</f>
        <v/>
      </c>
      <c r="BZ58" s="168" t="str">
        <f aca="false">IF($B58="","",COUNTIF($AP58:$BW58,"C"))</f>
        <v/>
      </c>
      <c r="CA58" s="168" t="str">
        <f aca="false">IF($B58="","",COUNTIF($AP58:$BW58,"S"))</f>
        <v/>
      </c>
      <c r="CB58" s="169" t="str">
        <f aca="false">IF($B58="","",COUNTIF($AP58:$BW58,"W"))</f>
        <v/>
      </c>
      <c r="CC58" s="171" t="str">
        <f aca="false">IF(B58="","",SUM(BX58:CA58))</f>
        <v/>
      </c>
      <c r="CD58" s="169" t="str">
        <f aca="false">IF(B58="","",SUM(BX58:BZ58))</f>
        <v/>
      </c>
      <c r="CE58" s="172" t="str">
        <f aca="false">IF(B58="","",IF(AND(CC58&gt;=6,CD58&gt;=3,OR(E58&gt;=35,F58&gt;=35),L58&gt;=35),"6/3 සමත්",IF(AND(CC58&gt;=5,CD58&gt;=3,OR(E58&gt;=35,F58&gt;=35,L58&gt;=35)),"5/3 සමත්",IF(AND(CC58&gt;=4,CD58&gt;=1,OR(E58&gt;=20,F58&gt;=20,L58&gt;=20)),"සමත් කළ හැකි",IF(CB58=9,"W9","අසමත් ?")))))</f>
        <v/>
      </c>
      <c r="FK58" s="173" t="n">
        <v>44</v>
      </c>
      <c r="FL58" s="188" t="s">
        <v>87</v>
      </c>
      <c r="FM58" s="161"/>
      <c r="FN58" s="161" t="str">
        <f aca="false">IF(FM58="","-",(FM58/$M$95)*100)</f>
        <v>-</v>
      </c>
      <c r="FO58" s="165" t="n">
        <v>21</v>
      </c>
      <c r="FP58" s="165"/>
      <c r="FQ58" s="165" t="n">
        <v>21</v>
      </c>
      <c r="FR58" s="165" t="s">
        <v>18</v>
      </c>
      <c r="FS58" s="165"/>
      <c r="FT58" s="165"/>
      <c r="FU58" s="165" t="n">
        <v>8</v>
      </c>
      <c r="FV58" s="165" t="n">
        <v>16</v>
      </c>
      <c r="FW58" s="165" t="n">
        <v>13</v>
      </c>
      <c r="FX58" s="165" t="n">
        <v>13</v>
      </c>
      <c r="FY58" s="165" t="s">
        <v>18</v>
      </c>
      <c r="FZ58" s="165" t="s">
        <v>18</v>
      </c>
      <c r="GA58" s="165" t="n">
        <v>30</v>
      </c>
      <c r="GB58" s="165"/>
      <c r="GC58" s="165"/>
      <c r="GD58" s="165"/>
      <c r="GE58" s="165"/>
      <c r="GF58" s="165"/>
      <c r="GG58" s="165" t="s">
        <v>18</v>
      </c>
      <c r="GH58" s="165" t="s">
        <v>18</v>
      </c>
      <c r="GI58" s="165" t="n">
        <v>30</v>
      </c>
      <c r="GJ58" s="165"/>
      <c r="GK58" s="165"/>
      <c r="GL58" s="165" t="n">
        <v>43</v>
      </c>
      <c r="GM58" s="165"/>
      <c r="GN58" s="165"/>
      <c r="GO58" s="165" t="s">
        <v>18</v>
      </c>
      <c r="GP58" s="165" t="s">
        <v>18</v>
      </c>
      <c r="GQ58" s="165"/>
      <c r="GR58" s="165" t="s">
        <v>18</v>
      </c>
      <c r="GS58" s="165"/>
      <c r="GT58" s="165"/>
      <c r="GU58" s="165"/>
      <c r="GV58" s="174"/>
      <c r="GW58" s="167" t="n">
        <f aca="false">IF(FL58="","",SUM(FO58:GV58))</f>
        <v>195</v>
      </c>
      <c r="GX58" s="168" t="n">
        <f aca="false">IF(FL58="","",GW58/9)</f>
        <v>21.6666666666667</v>
      </c>
      <c r="GY58" s="169" t="n">
        <f aca="false">IF(FL58="","",IF(GW58=0,"-",RANK(GW58,$GW$15:$GW$64,0)))</f>
        <v>29</v>
      </c>
      <c r="GZ58" s="167" t="str">
        <f aca="false">IF(FO58="","",IF(FO58="-","-",IF(UPPER(FO58)="AB","+",VLOOKUP(FO58,'විෂය තොරතුරු'!$P$24:$Q$28,2))))</f>
        <v>W</v>
      </c>
      <c r="HA58" s="168" t="str">
        <f aca="false">IF(FP58="","",IF(FP58="-","-",IF(UPPER(FP58)="AB","+",VLOOKUP(FP58,'විෂය තොරතුරු'!$P$24:$Q$28,2))))</f>
        <v/>
      </c>
      <c r="HB58" s="168" t="str">
        <f aca="false">IF(FQ58="","",IF(FQ58="-","-",IF(UPPER(FQ58)="AB","+",VLOOKUP(FQ58,'විෂය තොරතුරු'!$P$24:$Q$28,2))))</f>
        <v>W</v>
      </c>
      <c r="HC58" s="168" t="str">
        <f aca="false">IF(FR58="","",IF(FR58="-","-",IF(UPPER(FR58)="AB","+",VLOOKUP(FR58,'විෂය තොරතුරු'!$P$24:$Q$28,2))))</f>
        <v>-</v>
      </c>
      <c r="HD58" s="168" t="str">
        <f aca="false">IF(FS58="","",IF(FS58="-","-",IF(UPPER(FS58)="AB","+",VLOOKUP(FS58,'විෂය තොරතුරු'!$P$24:$Q$28,2))))</f>
        <v/>
      </c>
      <c r="HE58" s="170" t="str">
        <f aca="false">IF(FT58="","",IF(FT58="-","-",IF(UPPER(FT58)="AB","+",VLOOKUP(FT58,'විෂය තොරතුරු'!$P$24:$Q$28,2))))</f>
        <v/>
      </c>
      <c r="HF58" s="171" t="str">
        <f aca="false">IF(FU58="","",IF(FU58="-","-",IF(UPPER(FU58)="AB","+",VLOOKUP(FU58,'විෂය තොරතුරු'!$P$24:$Q$28,2))))</f>
        <v>W</v>
      </c>
      <c r="HG58" s="168" t="str">
        <f aca="false">IF(FV58="","",IF(FV58="-","-",IF(UPPER(FV58)="AB","+",VLOOKUP(FV58,'විෂය තොරතුරු'!$P$24:$Q$28,2))))</f>
        <v>W</v>
      </c>
      <c r="HH58" s="168" t="str">
        <f aca="false">IF(FW58="","",IF(FW58="-","-",IF(UPPER(FW58)="AB","+",VLOOKUP(FW58,'විෂය තොරතුරු'!$P$24:$Q$28,2))))</f>
        <v>W</v>
      </c>
      <c r="HI58" s="169" t="str">
        <f aca="false">IF(FX58="","",IF(FX58="-","-",IF(UPPER(FX58)="AB","+",VLOOKUP(FX58,'විෂය තොරතුරු'!$P$24:$Q$28,2))))</f>
        <v>W</v>
      </c>
      <c r="HJ58" s="167" t="str">
        <f aca="false">IF(FY58="","",IF(FY58="-","-",IF(UPPER(FY58)="AB","+",VLOOKUP(FY58,'විෂය තොරතුරු'!$P$24:$Q$28,2))))</f>
        <v>-</v>
      </c>
      <c r="HK58" s="168" t="str">
        <f aca="false">IF(FZ58="","",IF(FZ58="-","-",IF(UPPER(FZ58)="AB","+",VLOOKUP(FZ58,'විෂය තොරතුරු'!$P$24:$Q$28,2))))</f>
        <v>-</v>
      </c>
      <c r="HL58" s="168" t="str">
        <f aca="false">IF(GA58="","",IF(GA58="-","-",IF(UPPER(GA58)="AB","+",VLOOKUP(GA58,'විෂය තොරතුරු'!$P$24:$Q$28,2))))</f>
        <v>W</v>
      </c>
      <c r="HM58" s="168" t="str">
        <f aca="false">IF(GB58="","",IF(GB58="-","-",IF(UPPER(GB58)="AB","+",VLOOKUP(GB58,'විෂය තොරතුරු'!$P$24:$Q$28,2))))</f>
        <v/>
      </c>
      <c r="HN58" s="168" t="str">
        <f aca="false">IF(GC58="","",IF(GC58="-","-",IF(UPPER(GC58)="AB","+",VLOOKUP(GC58,'විෂය තොරතුරු'!$P$24:$Q$28,2))))</f>
        <v/>
      </c>
      <c r="HO58" s="168" t="str">
        <f aca="false">IF(GD58="","",IF(GD58="-","-",IF(UPPER(GD58)="AB","+",VLOOKUP(GD58,'විෂය තොරතුරු'!$P$24:$Q$28,2))))</f>
        <v/>
      </c>
      <c r="HP58" s="168" t="str">
        <f aca="false">IF(GE58="","",IF(GE58="-","-",IF(UPPER(GE58)="AB","+",VLOOKUP(GE58,'විෂය තොරතුරු'!$P$24:$Q$28,2))))</f>
        <v/>
      </c>
      <c r="HQ58" s="170" t="str">
        <f aca="false">IF(GF58="","",IF(GF58="-","-",IF(UPPER(GF58)="AB","+",VLOOKUP(GF58,'විෂය තොරතුරු'!$P$24:$Q$28,2))))</f>
        <v/>
      </c>
      <c r="HR58" s="171" t="str">
        <f aca="false">IF(GG58="","",IF(GG58="-","-",IF(UPPER(GG58)="AB","+",VLOOKUP(GG58,'විෂය තොරතුරු'!$P$24:$Q$28,2))))</f>
        <v>-</v>
      </c>
      <c r="HS58" s="168" t="str">
        <f aca="false">IF(GH58="","",IF(GH58="-","-",IF(UPPER(GH58)="AB","+",VLOOKUP(GH58,'විෂය තොරතුරු'!$P$24:$Q$28,2))))</f>
        <v>-</v>
      </c>
      <c r="HT58" s="168" t="str">
        <f aca="false">IF(GI58="","",IF(GI58="-","-",IF(UPPER(GI58)="AB","+",VLOOKUP(GI58,'විෂය තොරතුරු'!$P$24:$Q$28,2))))</f>
        <v>W</v>
      </c>
      <c r="HU58" s="168" t="str">
        <f aca="false">IF(GJ58="","",IF(GJ58="-","-",IF(UPPER(GJ58)="AB","+",VLOOKUP(GJ58,'විෂය තොරතුරු'!$P$24:$Q$28,2))))</f>
        <v/>
      </c>
      <c r="HV58" s="168" t="str">
        <f aca="false">IF(GK58="","",IF(GK58="-","-",IF(UPPER(GK58)="AB","+",VLOOKUP(GK58,'විෂය තොරතුරු'!$P$24:$Q$28,2))))</f>
        <v/>
      </c>
      <c r="HW58" s="168" t="str">
        <f aca="false">IF(GL58="","",IF(GL58="-","-",IF(UPPER(GL58)="AB","+",VLOOKUP(GL58,'විෂය තොරතුරු'!$P$24:$Q$28,2))))</f>
        <v>S</v>
      </c>
      <c r="HX58" s="168" t="str">
        <f aca="false">IF(GM58="","",IF(GM58="-","-",IF(UPPER(GM58)="AB","+",VLOOKUP(GM58,'විෂය තොරතුරු'!$P$24:$Q$28,2))))</f>
        <v/>
      </c>
      <c r="HY58" s="169" t="str">
        <f aca="false">IF(GN58="","",IF(GN58="-","-",IF(UPPER(GN58)="AB","+",VLOOKUP(GN58,'විෂය තොරතුරු'!$P$24:$Q$28,2))))</f>
        <v/>
      </c>
      <c r="HZ58" s="171" t="str">
        <f aca="false">IF(GO58="","",IF(GO58="-","-",IF(UPPER(GO58)="AB","+",VLOOKUP(GO58,'විෂය තොරතුරු'!$P$24:$Q$28,2))))</f>
        <v>-</v>
      </c>
      <c r="IA58" s="168" t="str">
        <f aca="false">IF(GP58="","",IF(GP58="-","-",IF(UPPER(GP58)="AB","+",VLOOKUP(GP58,'විෂය තොරතුරු'!$P$24:$Q$28,2))))</f>
        <v>-</v>
      </c>
      <c r="IB58" s="168" t="str">
        <f aca="false">IF(GQ58="","",IF(GQ58="-","-",IF(UPPER(GQ58)="AB","+",VLOOKUP(GQ58,'විෂය තොරතුරු'!$P$24:$Q$28,2))))</f>
        <v/>
      </c>
      <c r="IC58" s="168" t="str">
        <f aca="false">IF(GR58="","",IF(GR58="-","-",IF(UPPER(GR58)="AB","+",VLOOKUP(GR58,'විෂය තොරතුරු'!$P$24:$Q$28,2))))</f>
        <v>-</v>
      </c>
      <c r="ID58" s="168" t="str">
        <f aca="false">IF(GS58="","",IF(GS58="-","-",IF(UPPER(GS58)="AB","+",VLOOKUP(GS58,'විෂය තොරතුරු'!$P$24:$Q$28,2))))</f>
        <v/>
      </c>
      <c r="IE58" s="168" t="str">
        <f aca="false">IF(GT58="","",IF(GT58="-","-",IF(UPPER(GT58)="AB","+",VLOOKUP(GT58,'විෂය තොරතුරු'!$P$24:$Q$28,2))))</f>
        <v/>
      </c>
      <c r="IF58" s="168" t="str">
        <f aca="false">IF(GU58="","",IF(GU58="-","-",IF(UPPER(GU58)="AB","+",VLOOKUP(GU58,'විෂය තොරතුරු'!$P$24:$Q$28,2))))</f>
        <v/>
      </c>
      <c r="IG58" s="169" t="str">
        <f aca="false">IF(GV58="","",IF(GV58="-","-",IF(UPPER(GV58)="AB","+",VLOOKUP(GV58,'විෂය තොරතුරු'!$P$24:$Q$28,2))))</f>
        <v/>
      </c>
      <c r="IH58" s="171" t="n">
        <f aca="false">IF($FL58="","",COUNTIF($GZ58:$IG58,"A"))</f>
        <v>0</v>
      </c>
      <c r="II58" s="171" t="n">
        <f aca="false">IF($FL58="","",COUNTIF($GZ58:$IG58,"B"))</f>
        <v>0</v>
      </c>
      <c r="IJ58" s="171" t="n">
        <f aca="false">IF($FL58="","",COUNTIF($GZ58:$IG58,"C"))</f>
        <v>0</v>
      </c>
      <c r="IK58" s="171" t="n">
        <f aca="false">IF($FL58="","",COUNTIF($GZ58:$IG58,"S"))</f>
        <v>1</v>
      </c>
      <c r="IL58" s="171" t="n">
        <f aca="false">IF($FL58="","",COUNTIF($GZ58:$IG58,"W"))</f>
        <v>8</v>
      </c>
      <c r="IM58" s="171" t="n">
        <f aca="false">IF(FL58="","",SUM(IH58:IK58))</f>
        <v>1</v>
      </c>
      <c r="IN58" s="169" t="n">
        <f aca="false">IF(FL58="","",SUM(IH58:IJ58))</f>
        <v>0</v>
      </c>
      <c r="IO58" s="172" t="str">
        <f aca="false">IF(FL58="","",IF(AND(IM58&gt;=6,IN58&gt;=3,OR(FO58&gt;=35,FP58&gt;=35),FV58&gt;=35),"6/3 සමත්",IF(AND(IM58&gt;=5,IN58&gt;=3,OR(FO58&gt;=35,FP58&gt;=35,FV58&gt;=35)),"5/3 සමත්",IF(AND(IM58&gt;=4,IN58&gt;=1,OR(FO58&gt;=20,FP58&gt;=20,FV58&gt;=20)),"සමත් කළ හැකි",IF(IL58=9,"W9","අසමත් ?")))))</f>
        <v>අසමත් ?</v>
      </c>
    </row>
    <row r="59" customFormat="false" ht="13.8" hidden="false" customHeight="false" outlineLevel="0" collapsed="false">
      <c r="A59" s="160" t="n">
        <v>45</v>
      </c>
      <c r="B59" s="188"/>
      <c r="C59" s="161"/>
      <c r="D59" s="162"/>
      <c r="E59" s="183"/>
      <c r="F59" s="181"/>
      <c r="G59" s="183"/>
      <c r="H59" s="180"/>
      <c r="I59" s="180"/>
      <c r="J59" s="181"/>
      <c r="K59" s="183"/>
      <c r="L59" s="180"/>
      <c r="M59" s="180"/>
      <c r="N59" s="181"/>
      <c r="O59" s="183"/>
      <c r="P59" s="180"/>
      <c r="Q59" s="180"/>
      <c r="R59" s="180"/>
      <c r="S59" s="180"/>
      <c r="T59" s="180"/>
      <c r="U59" s="180"/>
      <c r="V59" s="181"/>
      <c r="W59" s="183"/>
      <c r="X59" s="180"/>
      <c r="Y59" s="180"/>
      <c r="Z59" s="180"/>
      <c r="AA59" s="180"/>
      <c r="AB59" s="180"/>
      <c r="AC59" s="180"/>
      <c r="AD59" s="181"/>
      <c r="AE59" s="183"/>
      <c r="AF59" s="180"/>
      <c r="AG59" s="180"/>
      <c r="AH59" s="180"/>
      <c r="AI59" s="180"/>
      <c r="AJ59" s="180"/>
      <c r="AK59" s="180"/>
      <c r="AL59" s="166"/>
      <c r="AM59" s="167" t="str">
        <f aca="false">IF(B59="","",SUM(E59:AL59))</f>
        <v/>
      </c>
      <c r="AN59" s="168" t="str">
        <f aca="false">IF(B59="","",AM59/9)</f>
        <v/>
      </c>
      <c r="AO59" s="169" t="str">
        <f aca="false">IF(B59="","",IF(AM59=0,"-",RANK(AM59,$AM$15:$AM$64,0)))</f>
        <v/>
      </c>
      <c r="AP59" s="167" t="str">
        <f aca="false">IF(E59="","",IF(E59="-","-",IF(UPPER(E59)="AB","+",VLOOKUP(E59,'විෂය තොරතුරු'!$P$24:$Q$28,2))))</f>
        <v/>
      </c>
      <c r="AQ59" s="168" t="str">
        <f aca="false">IF(F59="","",IF(F59="-","-",IF(UPPER(F59)="AB","+",VLOOKUP(F59,'විෂය තොරතුරු'!$P$24:$Q$28,2))))</f>
        <v/>
      </c>
      <c r="AR59" s="168" t="str">
        <f aca="false">IF(G59="","",IF(G59="-","-",IF(UPPER(G59)="AB","+",VLOOKUP(G59,'විෂය තොරතුරු'!$P$24:$Q$28,2))))</f>
        <v/>
      </c>
      <c r="AS59" s="168" t="str">
        <f aca="false">IF(H59="","",IF(H59="-","-",IF(UPPER(H59)="AB","+",VLOOKUP(H59,'විෂය තොරතුරු'!$P$24:$Q$28,2))))</f>
        <v/>
      </c>
      <c r="AT59" s="168" t="str">
        <f aca="false">IF(I59="","",IF(I59="-","-",IF(UPPER(I59)="AB","+",VLOOKUP(I59,'විෂය තොරතුරු'!$P$24:$Q$28,2))))</f>
        <v/>
      </c>
      <c r="AU59" s="170" t="str">
        <f aca="false">IF(J59="","",IF(J59="-","-",IF(UPPER(J59)="AB","+",VLOOKUP(J59,'විෂය තොරතුරු'!$P$24:$Q$28,2))))</f>
        <v/>
      </c>
      <c r="AV59" s="171" t="str">
        <f aca="false">IF(K59="","",IF(K59="-","-",IF(UPPER(K59)="AB","+",VLOOKUP(K59,'විෂය තොරතුරු'!$P$24:$Q$28,2))))</f>
        <v/>
      </c>
      <c r="AW59" s="168" t="str">
        <f aca="false">IF(L59="","",IF(L59="-","-",IF(UPPER(L59)="AB","+",VLOOKUP(L59,'විෂය තොරතුරු'!$P$24:$Q$28,2))))</f>
        <v/>
      </c>
      <c r="AX59" s="168" t="str">
        <f aca="false">IF(M59="","",IF(M59="-","-",IF(UPPER(M59)="AB","+",VLOOKUP(M59,'විෂය තොරතුරු'!$P$24:$Q$28,2))))</f>
        <v/>
      </c>
      <c r="AY59" s="169" t="str">
        <f aca="false">IF(N59="","",IF(N59="-","-",IF(UPPER(N59)="AB","+",VLOOKUP(N59,'විෂය තොරතුරු'!$P$24:$Q$28,2))))</f>
        <v/>
      </c>
      <c r="AZ59" s="168" t="str">
        <f aca="false">IF(O59="","",IF(O59="-","-",IF(UPPER(O59)="AB","+",VLOOKUP(O59,'විෂය තොරතුරු'!$P$24:$Q$28,2))))</f>
        <v/>
      </c>
      <c r="BA59" s="168" t="str">
        <f aca="false">IF(P59="","",IF(P59="-","-",IF(UPPER(P59)="AB","+",VLOOKUP(P59,'විෂය තොරතුරු'!$P$24:$Q$28,2))))</f>
        <v/>
      </c>
      <c r="BB59" s="168" t="str">
        <f aca="false">IF(Q59="","",IF(Q59="-","-",IF(UPPER(Q59)="AB","+",VLOOKUP(Q59,'විෂය තොරතුරු'!$P$24:$Q$28,2))))</f>
        <v/>
      </c>
      <c r="BC59" s="168" t="str">
        <f aca="false">IF(R59="","",IF(R59="-","-",IF(UPPER(R59)="AB","+",VLOOKUP(R59,'විෂය තොරතුරු'!$P$24:$Q$28,2))))</f>
        <v/>
      </c>
      <c r="BD59" s="168" t="str">
        <f aca="false">IF(S59="","",IF(S59="-","-",IF(UPPER(S59)="AB","+",VLOOKUP(S59,'විෂය තොරතුරු'!$P$24:$Q$28,2))))</f>
        <v/>
      </c>
      <c r="BE59" s="168" t="str">
        <f aca="false">IF(T59="","",IF(T59="-","-",IF(UPPER(T59)="AB","+",VLOOKUP(T59,'විෂය තොරතුරු'!$P$24:$Q$28,2))))</f>
        <v/>
      </c>
      <c r="BF59" s="168" t="str">
        <f aca="false">IF(U59="","",IF(U59="-","-",IF(UPPER(U59)="AB","+",VLOOKUP(U59,'විෂය තොරතුරු'!$P$24:$Q$28,2))))</f>
        <v/>
      </c>
      <c r="BG59" s="170" t="str">
        <f aca="false">IF(V59="","",IF(V59="-","-",IF(UPPER(V59)="AB","+",VLOOKUP(V59,'විෂය තොරතුරු'!$P$24:$Q$28,2))))</f>
        <v/>
      </c>
      <c r="BH59" s="171" t="str">
        <f aca="false">IF(W59="","",IF(W59="-","-",IF(UPPER(W59)="AB","+",VLOOKUP(W59,'විෂය තොරතුරු'!$P$24:$Q$28,2))))</f>
        <v/>
      </c>
      <c r="BI59" s="168" t="str">
        <f aca="false">IF(X59="","",IF(X59="-","-",IF(UPPER(X59)="AB","+",VLOOKUP(X59,'විෂය තොරතුරු'!$P$24:$Q$28,2))))</f>
        <v/>
      </c>
      <c r="BJ59" s="168" t="str">
        <f aca="false">IF(Y59="","",IF(Y59="-","-",IF(UPPER(Y59)="AB","+",VLOOKUP(Y59,'විෂය තොරතුරු'!$P$24:$Q$28,2))))</f>
        <v/>
      </c>
      <c r="BK59" s="168" t="str">
        <f aca="false">IF(Z59="","",IF(Z59="-","-",IF(UPPER(Z59)="AB","+",VLOOKUP(Z59,'විෂය තොරතුරු'!$P$24:$Q$28,2))))</f>
        <v/>
      </c>
      <c r="BL59" s="168" t="str">
        <f aca="false">IF(AA59="","",IF(AA59="-","-",IF(UPPER(AA59)="AB","+",VLOOKUP(AA59,'විෂය තොරතුරු'!$P$24:$Q$28,2))))</f>
        <v/>
      </c>
      <c r="BM59" s="168" t="str">
        <f aca="false">IF(AB59="","",IF(AB59="-","-",IF(UPPER(AB59)="AB","+",VLOOKUP(AB59,'විෂය තොරතුරු'!$P$24:$Q$28,2))))</f>
        <v/>
      </c>
      <c r="BN59" s="168" t="str">
        <f aca="false">IF(AC59="","",IF(AC59="-","-",IF(UPPER(AC59)="AB","+",VLOOKUP(AC59,'විෂය තොරතුරු'!$P$24:$Q$28,2))))</f>
        <v/>
      </c>
      <c r="BO59" s="169" t="str">
        <f aca="false">IF(AD59="","",IF(AD59="-","-",IF(UPPER(AD59)="AB","+",VLOOKUP(AD59,'විෂය තොරතුරු'!$P$24:$Q$28,2))))</f>
        <v/>
      </c>
      <c r="BP59" s="171" t="str">
        <f aca="false">IF(AE59="","",IF(AE59="-","-",IF(UPPER(AE59)="AB","+",VLOOKUP(AE59,'විෂය තොරතුරු'!$P$24:$Q$28,2))))</f>
        <v/>
      </c>
      <c r="BQ59" s="168" t="str">
        <f aca="false">IF(AF59="","",IF(AF59="-","-",IF(UPPER(AF59)="AB","+",VLOOKUP(AF59,'විෂය තොරතුරු'!$P$24:$Q$28,2))))</f>
        <v/>
      </c>
      <c r="BR59" s="168" t="str">
        <f aca="false">IF(AG59="","",IF(AG59="-","-",IF(UPPER(AG59)="AB","+",VLOOKUP(AG59,'විෂය තොරතුරු'!$P$24:$Q$28,2))))</f>
        <v/>
      </c>
      <c r="BS59" s="168" t="str">
        <f aca="false">IF(AH59="","",IF(AH59="-","-",IF(UPPER(AH59)="AB","+",VLOOKUP(AH59,'විෂය තොරතුරු'!$P$24:$Q$28,2))))</f>
        <v/>
      </c>
      <c r="BT59" s="168" t="str">
        <f aca="false">IF(AI59="","",IF(AI59="-","-",IF(UPPER(AI59)="AB","+",VLOOKUP(AI59,'විෂය තොරතුරු'!$P$24:$Q$28,2))))</f>
        <v/>
      </c>
      <c r="BU59" s="168" t="str">
        <f aca="false">IF(AJ59="","",IF(AJ59="-","-",IF(UPPER(AJ59)="AB","+",VLOOKUP(AJ59,'විෂය තොරතුරු'!$P$24:$Q$28,2))))</f>
        <v/>
      </c>
      <c r="BV59" s="168" t="str">
        <f aca="false">IF(AK59="","",IF(AK59="-","-",IF(UPPER(AK59)="AB","+",VLOOKUP(AK59,'විෂය තොරතුරු'!$P$24:$Q$28,2))))</f>
        <v/>
      </c>
      <c r="BW59" s="169" t="str">
        <f aca="false">IF(AL59="","",IF(AL59="-","-",IF(UPPER(AL59)="AB","+",VLOOKUP(AL59,'විෂය තොරතුරු'!$P$24:$Q$28,2))))</f>
        <v/>
      </c>
      <c r="BX59" s="171" t="str">
        <f aca="false">IF($B59="","",COUNTIF($AP59:$BW59,"A"))</f>
        <v/>
      </c>
      <c r="BY59" s="168" t="str">
        <f aca="false">IF($B59="","",COUNTIF($AP59:$BW59,"B"))</f>
        <v/>
      </c>
      <c r="BZ59" s="168" t="str">
        <f aca="false">IF($B59="","",COUNTIF($AP59:$BW59,"C"))</f>
        <v/>
      </c>
      <c r="CA59" s="168" t="str">
        <f aca="false">IF($B59="","",COUNTIF($AP59:$BW59,"S"))</f>
        <v/>
      </c>
      <c r="CB59" s="169" t="str">
        <f aca="false">IF($B59="","",COUNTIF($AP59:$BW59,"W"))</f>
        <v/>
      </c>
      <c r="CC59" s="171" t="str">
        <f aca="false">IF(B59="","",SUM(BX59:CA59))</f>
        <v/>
      </c>
      <c r="CD59" s="169" t="str">
        <f aca="false">IF(B59="","",SUM(BX59:BZ59))</f>
        <v/>
      </c>
      <c r="CE59" s="172" t="str">
        <f aca="false">IF(B59="","",IF(AND(CC59&gt;=6,CD59&gt;=3,OR(E59&gt;=35,F59&gt;=35),L59&gt;=35),"6/3 සමත්",IF(AND(CC59&gt;=5,CD59&gt;=3,OR(E59&gt;=35,F59&gt;=35,L59&gt;=35)),"5/3 සමත්",IF(AND(CC59&gt;=4,CD59&gt;=1,OR(E59&gt;=20,F59&gt;=20,L59&gt;=20)),"සමත් කළ හැකි",IF(CB59=9,"W9","අසමත් ?")))))</f>
        <v/>
      </c>
      <c r="FK59" s="173" t="n">
        <v>45</v>
      </c>
      <c r="FL59" s="188" t="s">
        <v>88</v>
      </c>
      <c r="FM59" s="161"/>
      <c r="FN59" s="161" t="str">
        <f aca="false">IF(FM59="","-",(FM59/$M$95)*100)</f>
        <v>-</v>
      </c>
      <c r="FO59" s="165" t="n">
        <v>17</v>
      </c>
      <c r="FP59" s="165"/>
      <c r="FQ59" s="165" t="n">
        <v>18</v>
      </c>
      <c r="FR59" s="165" t="s">
        <v>18</v>
      </c>
      <c r="FS59" s="165"/>
      <c r="FT59" s="165"/>
      <c r="FU59" s="165" t="n">
        <v>4</v>
      </c>
      <c r="FV59" s="165" t="n">
        <v>12</v>
      </c>
      <c r="FW59" s="165" t="n">
        <v>7</v>
      </c>
      <c r="FX59" s="165" t="n">
        <v>18</v>
      </c>
      <c r="FY59" s="165" t="s">
        <v>18</v>
      </c>
      <c r="FZ59" s="165" t="n">
        <v>2</v>
      </c>
      <c r="GA59" s="165" t="s">
        <v>18</v>
      </c>
      <c r="GB59" s="165"/>
      <c r="GC59" s="165"/>
      <c r="GD59" s="165"/>
      <c r="GE59" s="165"/>
      <c r="GF59" s="165"/>
      <c r="GG59" s="165" t="s">
        <v>18</v>
      </c>
      <c r="GH59" s="165" t="s">
        <v>18</v>
      </c>
      <c r="GI59" s="165" t="n">
        <v>25</v>
      </c>
      <c r="GJ59" s="165"/>
      <c r="GK59" s="165"/>
      <c r="GL59" s="165" t="s">
        <v>18</v>
      </c>
      <c r="GM59" s="165"/>
      <c r="GN59" s="165"/>
      <c r="GO59" s="165" t="n">
        <v>15</v>
      </c>
      <c r="GP59" s="165" t="s">
        <v>18</v>
      </c>
      <c r="GQ59" s="165"/>
      <c r="GR59" s="165" t="s">
        <v>18</v>
      </c>
      <c r="GS59" s="165"/>
      <c r="GT59" s="165"/>
      <c r="GU59" s="165"/>
      <c r="GV59" s="174"/>
      <c r="GW59" s="167" t="n">
        <f aca="false">IF(FL59="","",SUM(FO59:GV59))</f>
        <v>118</v>
      </c>
      <c r="GX59" s="168" t="n">
        <f aca="false">IF(FL59="","",GW59/9)</f>
        <v>13.1111111111111</v>
      </c>
      <c r="GY59" s="169" t="n">
        <f aca="false">IF(FL59="","",IF(GW59=0,"-",RANK(GW59,$GW$15:$GW$64,0)))</f>
        <v>43</v>
      </c>
      <c r="GZ59" s="167" t="str">
        <f aca="false">IF(FO59="","",IF(FO59="-","-",IF(UPPER(FO59)="AB","+",VLOOKUP(FO59,'විෂය තොරතුරු'!$P$24:$Q$28,2))))</f>
        <v>W</v>
      </c>
      <c r="HA59" s="168" t="str">
        <f aca="false">IF(FP59="","",IF(FP59="-","-",IF(UPPER(FP59)="AB","+",VLOOKUP(FP59,'විෂය තොරතුරු'!$P$24:$Q$28,2))))</f>
        <v/>
      </c>
      <c r="HB59" s="168" t="str">
        <f aca="false">IF(FQ59="","",IF(FQ59="-","-",IF(UPPER(FQ59)="AB","+",VLOOKUP(FQ59,'විෂය තොරතුරු'!$P$24:$Q$28,2))))</f>
        <v>W</v>
      </c>
      <c r="HC59" s="168" t="str">
        <f aca="false">IF(FR59="","",IF(FR59="-","-",IF(UPPER(FR59)="AB","+",VLOOKUP(FR59,'විෂය තොරතුරු'!$P$24:$Q$28,2))))</f>
        <v>-</v>
      </c>
      <c r="HD59" s="168" t="str">
        <f aca="false">IF(FS59="","",IF(FS59="-","-",IF(UPPER(FS59)="AB","+",VLOOKUP(FS59,'විෂය තොරතුරු'!$P$24:$Q$28,2))))</f>
        <v/>
      </c>
      <c r="HE59" s="170" t="str">
        <f aca="false">IF(FT59="","",IF(FT59="-","-",IF(UPPER(FT59)="AB","+",VLOOKUP(FT59,'විෂය තොරතුරු'!$P$24:$Q$28,2))))</f>
        <v/>
      </c>
      <c r="HF59" s="171" t="str">
        <f aca="false">IF(FU59="","",IF(FU59="-","-",IF(UPPER(FU59)="AB","+",VLOOKUP(FU59,'විෂය තොරතුරු'!$P$24:$Q$28,2))))</f>
        <v>W</v>
      </c>
      <c r="HG59" s="168" t="str">
        <f aca="false">IF(FV59="","",IF(FV59="-","-",IF(UPPER(FV59)="AB","+",VLOOKUP(FV59,'විෂය තොරතුරු'!$P$24:$Q$28,2))))</f>
        <v>W</v>
      </c>
      <c r="HH59" s="168" t="str">
        <f aca="false">IF(FW59="","",IF(FW59="-","-",IF(UPPER(FW59)="AB","+",VLOOKUP(FW59,'විෂය තොරතුරු'!$P$24:$Q$28,2))))</f>
        <v>W</v>
      </c>
      <c r="HI59" s="169" t="str">
        <f aca="false">IF(FX59="","",IF(FX59="-","-",IF(UPPER(FX59)="AB","+",VLOOKUP(FX59,'විෂය තොරතුරු'!$P$24:$Q$28,2))))</f>
        <v>W</v>
      </c>
      <c r="HJ59" s="167" t="str">
        <f aca="false">IF(FY59="","",IF(FY59="-","-",IF(UPPER(FY59)="AB","+",VLOOKUP(FY59,'විෂය තොරතුරු'!$P$24:$Q$28,2))))</f>
        <v>-</v>
      </c>
      <c r="HK59" s="168" t="str">
        <f aca="false">IF(FZ59="","",IF(FZ59="-","-",IF(UPPER(FZ59)="AB","+",VLOOKUP(FZ59,'විෂය තොරතුරු'!$P$24:$Q$28,2))))</f>
        <v>W</v>
      </c>
      <c r="HL59" s="168" t="str">
        <f aca="false">IF(GA59="","",IF(GA59="-","-",IF(UPPER(GA59)="AB","+",VLOOKUP(GA59,'විෂය තොරතුරු'!$P$24:$Q$28,2))))</f>
        <v>-</v>
      </c>
      <c r="HM59" s="168" t="str">
        <f aca="false">IF(GB59="","",IF(GB59="-","-",IF(UPPER(GB59)="AB","+",VLOOKUP(GB59,'විෂය තොරතුරු'!$P$24:$Q$28,2))))</f>
        <v/>
      </c>
      <c r="HN59" s="168" t="str">
        <f aca="false">IF(GC59="","",IF(GC59="-","-",IF(UPPER(GC59)="AB","+",VLOOKUP(GC59,'විෂය තොරතුරු'!$P$24:$Q$28,2))))</f>
        <v/>
      </c>
      <c r="HO59" s="168" t="str">
        <f aca="false">IF(GD59="","",IF(GD59="-","-",IF(UPPER(GD59)="AB","+",VLOOKUP(GD59,'විෂය තොරතුරු'!$P$24:$Q$28,2))))</f>
        <v/>
      </c>
      <c r="HP59" s="168" t="str">
        <f aca="false">IF(GE59="","",IF(GE59="-","-",IF(UPPER(GE59)="AB","+",VLOOKUP(GE59,'විෂය තොරතුරු'!$P$24:$Q$28,2))))</f>
        <v/>
      </c>
      <c r="HQ59" s="170" t="str">
        <f aca="false">IF(GF59="","",IF(GF59="-","-",IF(UPPER(GF59)="AB","+",VLOOKUP(GF59,'විෂය තොරතුරු'!$P$24:$Q$28,2))))</f>
        <v/>
      </c>
      <c r="HR59" s="171" t="str">
        <f aca="false">IF(GG59="","",IF(GG59="-","-",IF(UPPER(GG59)="AB","+",VLOOKUP(GG59,'විෂය තොරතුරු'!$P$24:$Q$28,2))))</f>
        <v>-</v>
      </c>
      <c r="HS59" s="168" t="str">
        <f aca="false">IF(GH59="","",IF(GH59="-","-",IF(UPPER(GH59)="AB","+",VLOOKUP(GH59,'විෂය තොරතුරු'!$P$24:$Q$28,2))))</f>
        <v>-</v>
      </c>
      <c r="HT59" s="168" t="str">
        <f aca="false">IF(GI59="","",IF(GI59="-","-",IF(UPPER(GI59)="AB","+",VLOOKUP(GI59,'විෂය තොරතුරු'!$P$24:$Q$28,2))))</f>
        <v>W</v>
      </c>
      <c r="HU59" s="168" t="str">
        <f aca="false">IF(GJ59="","",IF(GJ59="-","-",IF(UPPER(GJ59)="AB","+",VLOOKUP(GJ59,'විෂය තොරතුරු'!$P$24:$Q$28,2))))</f>
        <v/>
      </c>
      <c r="HV59" s="168" t="str">
        <f aca="false">IF(GK59="","",IF(GK59="-","-",IF(UPPER(GK59)="AB","+",VLOOKUP(GK59,'විෂය තොරතුරු'!$P$24:$Q$28,2))))</f>
        <v/>
      </c>
      <c r="HW59" s="168" t="str">
        <f aca="false">IF(GL59="","",IF(GL59="-","-",IF(UPPER(GL59)="AB","+",VLOOKUP(GL59,'විෂය තොරතුරු'!$P$24:$Q$28,2))))</f>
        <v>-</v>
      </c>
      <c r="HX59" s="168" t="str">
        <f aca="false">IF(GM59="","",IF(GM59="-","-",IF(UPPER(GM59)="AB","+",VLOOKUP(GM59,'විෂය තොරතුරු'!$P$24:$Q$28,2))))</f>
        <v/>
      </c>
      <c r="HY59" s="169" t="str">
        <f aca="false">IF(GN59="","",IF(GN59="-","-",IF(UPPER(GN59)="AB","+",VLOOKUP(GN59,'විෂය තොරතුරු'!$P$24:$Q$28,2))))</f>
        <v/>
      </c>
      <c r="HZ59" s="171" t="str">
        <f aca="false">IF(GO59="","",IF(GO59="-","-",IF(UPPER(GO59)="AB","+",VLOOKUP(GO59,'විෂය තොරතුරු'!$P$24:$Q$28,2))))</f>
        <v>W</v>
      </c>
      <c r="IA59" s="168" t="str">
        <f aca="false">IF(GP59="","",IF(GP59="-","-",IF(UPPER(GP59)="AB","+",VLOOKUP(GP59,'විෂය තොරතුරු'!$P$24:$Q$28,2))))</f>
        <v>-</v>
      </c>
      <c r="IB59" s="168" t="str">
        <f aca="false">IF(GQ59="","",IF(GQ59="-","-",IF(UPPER(GQ59)="AB","+",VLOOKUP(GQ59,'විෂය තොරතුරු'!$P$24:$Q$28,2))))</f>
        <v/>
      </c>
      <c r="IC59" s="168" t="str">
        <f aca="false">IF(GR59="","",IF(GR59="-","-",IF(UPPER(GR59)="AB","+",VLOOKUP(GR59,'විෂය තොරතුරු'!$P$24:$Q$28,2))))</f>
        <v>-</v>
      </c>
      <c r="ID59" s="168" t="str">
        <f aca="false">IF(GS59="","",IF(GS59="-","-",IF(UPPER(GS59)="AB","+",VLOOKUP(GS59,'විෂය තොරතුරු'!$P$24:$Q$28,2))))</f>
        <v/>
      </c>
      <c r="IE59" s="168" t="str">
        <f aca="false">IF(GT59="","",IF(GT59="-","-",IF(UPPER(GT59)="AB","+",VLOOKUP(GT59,'විෂය තොරතුරු'!$P$24:$Q$28,2))))</f>
        <v/>
      </c>
      <c r="IF59" s="168" t="str">
        <f aca="false">IF(GU59="","",IF(GU59="-","-",IF(UPPER(GU59)="AB","+",VLOOKUP(GU59,'විෂය තොරතුරු'!$P$24:$Q$28,2))))</f>
        <v/>
      </c>
      <c r="IG59" s="169" t="str">
        <f aca="false">IF(GV59="","",IF(GV59="-","-",IF(UPPER(GV59)="AB","+",VLOOKUP(GV59,'විෂය තොරතුරු'!$P$24:$Q$28,2))))</f>
        <v/>
      </c>
      <c r="IH59" s="171" t="n">
        <f aca="false">IF($FL59="","",COUNTIF($GZ59:$IG59,"A"))</f>
        <v>0</v>
      </c>
      <c r="II59" s="171" t="n">
        <f aca="false">IF($FL59="","",COUNTIF($GZ59:$IG59,"B"))</f>
        <v>0</v>
      </c>
      <c r="IJ59" s="171" t="n">
        <f aca="false">IF($FL59="","",COUNTIF($GZ59:$IG59,"C"))</f>
        <v>0</v>
      </c>
      <c r="IK59" s="171" t="n">
        <f aca="false">IF($FL59="","",COUNTIF($GZ59:$IG59,"S"))</f>
        <v>0</v>
      </c>
      <c r="IL59" s="171" t="n">
        <f aca="false">IF($FL59="","",COUNTIF($GZ59:$IG59,"W"))</f>
        <v>9</v>
      </c>
      <c r="IM59" s="171" t="n">
        <f aca="false">IF(FL59="","",SUM(IH59:IK59))</f>
        <v>0</v>
      </c>
      <c r="IN59" s="169" t="n">
        <f aca="false">IF(FL59="","",SUM(IH59:IJ59))</f>
        <v>0</v>
      </c>
      <c r="IO59" s="172" t="str">
        <f aca="false">IF(FL59="","",IF(AND(IM59&gt;=6,IN59&gt;=3,OR(FO59&gt;=35,FP59&gt;=35),FV59&gt;=35),"6/3 සමත්",IF(AND(IM59&gt;=5,IN59&gt;=3,OR(FO59&gt;=35,FP59&gt;=35,FV59&gt;=35)),"5/3 සමත්",IF(AND(IM59&gt;=4,IN59&gt;=1,OR(FO59&gt;=20,FP59&gt;=20,FV59&gt;=20)),"සමත් කළ හැකි",IF(IL59=9,"W9","අසමත් ?")))))</f>
        <v>W9</v>
      </c>
    </row>
    <row r="60" customFormat="false" ht="13.8" hidden="false" customHeight="false" outlineLevel="0" collapsed="false">
      <c r="A60" s="160" t="n">
        <v>46</v>
      </c>
      <c r="B60" s="189"/>
      <c r="C60" s="161"/>
      <c r="D60" s="162"/>
      <c r="E60" s="183"/>
      <c r="F60" s="181"/>
      <c r="G60" s="183"/>
      <c r="H60" s="180"/>
      <c r="I60" s="180"/>
      <c r="J60" s="181"/>
      <c r="K60" s="183"/>
      <c r="L60" s="180"/>
      <c r="M60" s="180"/>
      <c r="N60" s="181"/>
      <c r="O60" s="183"/>
      <c r="P60" s="180"/>
      <c r="Q60" s="180"/>
      <c r="R60" s="180"/>
      <c r="S60" s="180"/>
      <c r="T60" s="180"/>
      <c r="U60" s="180"/>
      <c r="V60" s="181"/>
      <c r="W60" s="183"/>
      <c r="X60" s="180"/>
      <c r="Y60" s="180"/>
      <c r="Z60" s="180"/>
      <c r="AA60" s="180"/>
      <c r="AB60" s="180"/>
      <c r="AC60" s="180"/>
      <c r="AD60" s="181"/>
      <c r="AE60" s="183"/>
      <c r="AF60" s="180"/>
      <c r="AG60" s="180"/>
      <c r="AH60" s="180"/>
      <c r="AI60" s="180"/>
      <c r="AJ60" s="180"/>
      <c r="AK60" s="180"/>
      <c r="AL60" s="166"/>
      <c r="AM60" s="167" t="str">
        <f aca="false">IF(B60="","",SUM(E60:AL60))</f>
        <v/>
      </c>
      <c r="AN60" s="168" t="str">
        <f aca="false">IF(B60="","",AM60/9)</f>
        <v/>
      </c>
      <c r="AO60" s="169" t="str">
        <f aca="false">IF(B60="","",IF(AM60=0,"-",RANK(AM60,$AM$15:$AM$64,0)))</f>
        <v/>
      </c>
      <c r="AP60" s="167" t="str">
        <f aca="false">IF(E60="","",IF(E60="-","-",IF(UPPER(E60)="AB","+",VLOOKUP(E60,'විෂය තොරතුරු'!$P$24:$Q$28,2))))</f>
        <v/>
      </c>
      <c r="AQ60" s="168" t="str">
        <f aca="false">IF(F60="","",IF(F60="-","-",IF(UPPER(F60)="AB","+",VLOOKUP(F60,'විෂය තොරතුරු'!$P$24:$Q$28,2))))</f>
        <v/>
      </c>
      <c r="AR60" s="168" t="str">
        <f aca="false">IF(G60="","",IF(G60="-","-",IF(UPPER(G60)="AB","+",VLOOKUP(G60,'විෂය තොරතුරු'!$P$24:$Q$28,2))))</f>
        <v/>
      </c>
      <c r="AS60" s="168" t="str">
        <f aca="false">IF(H60="","",IF(H60="-","-",IF(UPPER(H60)="AB","+",VLOOKUP(H60,'විෂය තොරතුරු'!$P$24:$Q$28,2))))</f>
        <v/>
      </c>
      <c r="AT60" s="168" t="str">
        <f aca="false">IF(I60="","",IF(I60="-","-",IF(UPPER(I60)="AB","+",VLOOKUP(I60,'විෂය තොරතුරු'!$P$24:$Q$28,2))))</f>
        <v/>
      </c>
      <c r="AU60" s="170" t="str">
        <f aca="false">IF(J60="","",IF(J60="-","-",IF(UPPER(J60)="AB","+",VLOOKUP(J60,'විෂය තොරතුරු'!$P$24:$Q$28,2))))</f>
        <v/>
      </c>
      <c r="AV60" s="171" t="str">
        <f aca="false">IF(K60="","",IF(K60="-","-",IF(UPPER(K60)="AB","+",VLOOKUP(K60,'විෂය තොරතුරු'!$P$24:$Q$28,2))))</f>
        <v/>
      </c>
      <c r="AW60" s="168" t="str">
        <f aca="false">IF(L60="","",IF(L60="-","-",IF(UPPER(L60)="AB","+",VLOOKUP(L60,'විෂය තොරතුරු'!$P$24:$Q$28,2))))</f>
        <v/>
      </c>
      <c r="AX60" s="168" t="str">
        <f aca="false">IF(M60="","",IF(M60="-","-",IF(UPPER(M60)="AB","+",VLOOKUP(M60,'විෂය තොරතුරු'!$P$24:$Q$28,2))))</f>
        <v/>
      </c>
      <c r="AY60" s="169" t="str">
        <f aca="false">IF(N60="","",IF(N60="-","-",IF(UPPER(N60)="AB","+",VLOOKUP(N60,'විෂය තොරතුරු'!$P$24:$Q$28,2))))</f>
        <v/>
      </c>
      <c r="AZ60" s="168" t="str">
        <f aca="false">IF(O60="","",IF(O60="-","-",IF(UPPER(O60)="AB","+",VLOOKUP(O60,'විෂය තොරතුරු'!$P$24:$Q$28,2))))</f>
        <v/>
      </c>
      <c r="BA60" s="168" t="str">
        <f aca="false">IF(P60="","",IF(P60="-","-",IF(UPPER(P60)="AB","+",VLOOKUP(P60,'විෂය තොරතුරු'!$P$24:$Q$28,2))))</f>
        <v/>
      </c>
      <c r="BB60" s="168" t="str">
        <f aca="false">IF(Q60="","",IF(Q60="-","-",IF(UPPER(Q60)="AB","+",VLOOKUP(Q60,'විෂය තොරතුරු'!$P$24:$Q$28,2))))</f>
        <v/>
      </c>
      <c r="BC60" s="168" t="str">
        <f aca="false">IF(R60="","",IF(R60="-","-",IF(UPPER(R60)="AB","+",VLOOKUP(R60,'විෂය තොරතුරු'!$P$24:$Q$28,2))))</f>
        <v/>
      </c>
      <c r="BD60" s="168" t="str">
        <f aca="false">IF(S60="","",IF(S60="-","-",IF(UPPER(S60)="AB","+",VLOOKUP(S60,'විෂය තොරතුරු'!$P$24:$Q$28,2))))</f>
        <v/>
      </c>
      <c r="BE60" s="168" t="str">
        <f aca="false">IF(T60="","",IF(T60="-","-",IF(UPPER(T60)="AB","+",VLOOKUP(T60,'විෂය තොරතුරු'!$P$24:$Q$28,2))))</f>
        <v/>
      </c>
      <c r="BF60" s="168" t="str">
        <f aca="false">IF(U60="","",IF(U60="-","-",IF(UPPER(U60)="AB","+",VLOOKUP(U60,'විෂය තොරතුරු'!$P$24:$Q$28,2))))</f>
        <v/>
      </c>
      <c r="BG60" s="170" t="str">
        <f aca="false">IF(V60="","",IF(V60="-","-",IF(UPPER(V60)="AB","+",VLOOKUP(V60,'විෂය තොරතුරු'!$P$24:$Q$28,2))))</f>
        <v/>
      </c>
      <c r="BH60" s="171" t="str">
        <f aca="false">IF(W60="","",IF(W60="-","-",IF(UPPER(W60)="AB","+",VLOOKUP(W60,'විෂය තොරතුරු'!$P$24:$Q$28,2))))</f>
        <v/>
      </c>
      <c r="BI60" s="168" t="str">
        <f aca="false">IF(X60="","",IF(X60="-","-",IF(UPPER(X60)="AB","+",VLOOKUP(X60,'විෂය තොරතුරු'!$P$24:$Q$28,2))))</f>
        <v/>
      </c>
      <c r="BJ60" s="168" t="str">
        <f aca="false">IF(Y60="","",IF(Y60="-","-",IF(UPPER(Y60)="AB","+",VLOOKUP(Y60,'විෂය තොරතුරු'!$P$24:$Q$28,2))))</f>
        <v/>
      </c>
      <c r="BK60" s="168" t="str">
        <f aca="false">IF(Z60="","",IF(Z60="-","-",IF(UPPER(Z60)="AB","+",VLOOKUP(Z60,'විෂය තොරතුරු'!$P$24:$Q$28,2))))</f>
        <v/>
      </c>
      <c r="BL60" s="168" t="str">
        <f aca="false">IF(AA60="","",IF(AA60="-","-",IF(UPPER(AA60)="AB","+",VLOOKUP(AA60,'විෂය තොරතුරු'!$P$24:$Q$28,2))))</f>
        <v/>
      </c>
      <c r="BM60" s="168" t="str">
        <f aca="false">IF(AB60="","",IF(AB60="-","-",IF(UPPER(AB60)="AB","+",VLOOKUP(AB60,'විෂය තොරතුරු'!$P$24:$Q$28,2))))</f>
        <v/>
      </c>
      <c r="BN60" s="168" t="str">
        <f aca="false">IF(AC60="","",IF(AC60="-","-",IF(UPPER(AC60)="AB","+",VLOOKUP(AC60,'විෂය තොරතුරු'!$P$24:$Q$28,2))))</f>
        <v/>
      </c>
      <c r="BO60" s="169" t="str">
        <f aca="false">IF(AD60="","",IF(AD60="-","-",IF(UPPER(AD60)="AB","+",VLOOKUP(AD60,'විෂය තොරතුරු'!$P$24:$Q$28,2))))</f>
        <v/>
      </c>
      <c r="BP60" s="171" t="str">
        <f aca="false">IF(AE60="","",IF(AE60="-","-",IF(UPPER(AE60)="AB","+",VLOOKUP(AE60,'විෂය තොරතුරු'!$P$24:$Q$28,2))))</f>
        <v/>
      </c>
      <c r="BQ60" s="168" t="str">
        <f aca="false">IF(AF60="","",IF(AF60="-","-",IF(UPPER(AF60)="AB","+",VLOOKUP(AF60,'විෂය තොරතුරු'!$P$24:$Q$28,2))))</f>
        <v/>
      </c>
      <c r="BR60" s="168" t="str">
        <f aca="false">IF(AG60="","",IF(AG60="-","-",IF(UPPER(AG60)="AB","+",VLOOKUP(AG60,'විෂය තොරතුරු'!$P$24:$Q$28,2))))</f>
        <v/>
      </c>
      <c r="BS60" s="168" t="str">
        <f aca="false">IF(AH60="","",IF(AH60="-","-",IF(UPPER(AH60)="AB","+",VLOOKUP(AH60,'විෂය තොරතුරු'!$P$24:$Q$28,2))))</f>
        <v/>
      </c>
      <c r="BT60" s="168" t="str">
        <f aca="false">IF(AI60="","",IF(AI60="-","-",IF(UPPER(AI60)="AB","+",VLOOKUP(AI60,'විෂය තොරතුරු'!$P$24:$Q$28,2))))</f>
        <v/>
      </c>
      <c r="BU60" s="168" t="str">
        <f aca="false">IF(AJ60="","",IF(AJ60="-","-",IF(UPPER(AJ60)="AB","+",VLOOKUP(AJ60,'විෂය තොරතුරු'!$P$24:$Q$28,2))))</f>
        <v/>
      </c>
      <c r="BV60" s="168" t="str">
        <f aca="false">IF(AK60="","",IF(AK60="-","-",IF(UPPER(AK60)="AB","+",VLOOKUP(AK60,'විෂය තොරතුරු'!$P$24:$Q$28,2))))</f>
        <v/>
      </c>
      <c r="BW60" s="169" t="str">
        <f aca="false">IF(AL60="","",IF(AL60="-","-",IF(UPPER(AL60)="AB","+",VLOOKUP(AL60,'විෂය තොරතුරු'!$P$24:$Q$28,2))))</f>
        <v/>
      </c>
      <c r="BX60" s="171" t="str">
        <f aca="false">IF($B60="","",COUNTIF($AP60:$BW60,"A"))</f>
        <v/>
      </c>
      <c r="BY60" s="168" t="str">
        <f aca="false">IF($B60="","",COUNTIF($AP60:$BW60,"B"))</f>
        <v/>
      </c>
      <c r="BZ60" s="168" t="str">
        <f aca="false">IF($B60="","",COUNTIF($AP60:$BW60,"C"))</f>
        <v/>
      </c>
      <c r="CA60" s="168" t="str">
        <f aca="false">IF($B60="","",COUNTIF($AP60:$BW60,"S"))</f>
        <v/>
      </c>
      <c r="CB60" s="169" t="str">
        <f aca="false">IF($B60="","",COUNTIF($AP60:$BW60,"W"))</f>
        <v/>
      </c>
      <c r="CC60" s="171" t="str">
        <f aca="false">IF(B60="","",SUM(BX60:CA60))</f>
        <v/>
      </c>
      <c r="CD60" s="169" t="str">
        <f aca="false">IF(B60="","",SUM(BX60:BZ60))</f>
        <v/>
      </c>
      <c r="CE60" s="172" t="str">
        <f aca="false">IF(B60="","",IF(AND(CC60&gt;=6,CD60&gt;=3,OR(E60&gt;=35,F60&gt;=35),L60&gt;=35),"6/3 සමත්",IF(AND(CC60&gt;=5,CD60&gt;=3,OR(E60&gt;=35,F60&gt;=35,L60&gt;=35)),"5/3 සමත්",IF(AND(CC60&gt;=4,CD60&gt;=1,OR(E60&gt;=20,F60&gt;=20,L60&gt;=20)),"සමත් කළ හැකි",IF(CB60=9,"W9","අසමත් ?")))))</f>
        <v/>
      </c>
      <c r="FK60" s="173" t="n">
        <v>46</v>
      </c>
      <c r="FL60" s="189" t="s">
        <v>89</v>
      </c>
      <c r="FM60" s="161"/>
      <c r="FN60" s="161" t="str">
        <f aca="false">IF(FM60="","-",(FM60/$M$95)*100)</f>
        <v>-</v>
      </c>
      <c r="FO60" s="165" t="s">
        <v>52</v>
      </c>
      <c r="FP60" s="165"/>
      <c r="FQ60" s="165" t="s">
        <v>52</v>
      </c>
      <c r="FR60" s="165" t="s">
        <v>18</v>
      </c>
      <c r="FS60" s="165"/>
      <c r="FT60" s="165"/>
      <c r="FU60" s="165" t="s">
        <v>52</v>
      </c>
      <c r="FV60" s="165" t="n">
        <v>14</v>
      </c>
      <c r="FW60" s="165" t="n">
        <v>12</v>
      </c>
      <c r="FX60" s="165" t="n">
        <v>12</v>
      </c>
      <c r="FY60" s="165" t="s">
        <v>18</v>
      </c>
      <c r="FZ60" s="165" t="s">
        <v>18</v>
      </c>
      <c r="GA60" s="165" t="s">
        <v>18</v>
      </c>
      <c r="GB60" s="165"/>
      <c r="GC60" s="165"/>
      <c r="GD60" s="165"/>
      <c r="GE60" s="165"/>
      <c r="GF60" s="165"/>
      <c r="GG60" s="165" t="s">
        <v>18</v>
      </c>
      <c r="GH60" s="165" t="s">
        <v>18</v>
      </c>
      <c r="GI60" s="165" t="s">
        <v>18</v>
      </c>
      <c r="GJ60" s="165"/>
      <c r="GK60" s="165"/>
      <c r="GL60" s="165" t="s">
        <v>18</v>
      </c>
      <c r="GM60" s="165"/>
      <c r="GN60" s="165"/>
      <c r="GO60" s="165" t="n">
        <v>21</v>
      </c>
      <c r="GP60" s="165" t="s">
        <v>18</v>
      </c>
      <c r="GQ60" s="165"/>
      <c r="GR60" s="165" t="s">
        <v>18</v>
      </c>
      <c r="GS60" s="165"/>
      <c r="GT60" s="165"/>
      <c r="GU60" s="165"/>
      <c r="GV60" s="174"/>
      <c r="GW60" s="167" t="n">
        <f aca="false">IF(FL60="","",SUM(FO60:GV60))</f>
        <v>59</v>
      </c>
      <c r="GX60" s="168" t="n">
        <f aca="false">IF(FL60="","",GW60/9)</f>
        <v>6.55555555555556</v>
      </c>
      <c r="GY60" s="169" t="n">
        <f aca="false">IF(FL60="","",IF(GW60=0,"-",RANK(GW60,$GW$15:$GW$64,0)))</f>
        <v>46</v>
      </c>
      <c r="GZ60" s="167" t="str">
        <f aca="false">IF(FO60="","",IF(FO60="-","-",IF(UPPER(FO60)="AB","+",VLOOKUP(FO60,'විෂය තොරතුරු'!$P$24:$Q$28,2))))</f>
        <v>+</v>
      </c>
      <c r="HA60" s="168" t="str">
        <f aca="false">IF(FP60="","",IF(FP60="-","-",IF(UPPER(FP60)="AB","+",VLOOKUP(FP60,'විෂය තොරතුරු'!$P$24:$Q$28,2))))</f>
        <v/>
      </c>
      <c r="HB60" s="168" t="str">
        <f aca="false">IF(FQ60="","",IF(FQ60="-","-",IF(UPPER(FQ60)="AB","+",VLOOKUP(FQ60,'විෂය තොරතුරු'!$P$24:$Q$28,2))))</f>
        <v>+</v>
      </c>
      <c r="HC60" s="168" t="str">
        <f aca="false">IF(FR60="","",IF(FR60="-","-",IF(UPPER(FR60)="AB","+",VLOOKUP(FR60,'විෂය තොරතුරු'!$P$24:$Q$28,2))))</f>
        <v>-</v>
      </c>
      <c r="HD60" s="168" t="str">
        <f aca="false">IF(FS60="","",IF(FS60="-","-",IF(UPPER(FS60)="AB","+",VLOOKUP(FS60,'විෂය තොරතුරු'!$P$24:$Q$28,2))))</f>
        <v/>
      </c>
      <c r="HE60" s="170" t="str">
        <f aca="false">IF(FT60="","",IF(FT60="-","-",IF(UPPER(FT60)="AB","+",VLOOKUP(FT60,'විෂය තොරතුරු'!$P$24:$Q$28,2))))</f>
        <v/>
      </c>
      <c r="HF60" s="171" t="str">
        <f aca="false">IF(FU60="","",IF(FU60="-","-",IF(UPPER(FU60)="AB","+",VLOOKUP(FU60,'විෂය තොරතුරු'!$P$24:$Q$28,2))))</f>
        <v>+</v>
      </c>
      <c r="HG60" s="168" t="str">
        <f aca="false">IF(FV60="","",IF(FV60="-","-",IF(UPPER(FV60)="AB","+",VLOOKUP(FV60,'විෂය තොරතුරු'!$P$24:$Q$28,2))))</f>
        <v>W</v>
      </c>
      <c r="HH60" s="168" t="str">
        <f aca="false">IF(FW60="","",IF(FW60="-","-",IF(UPPER(FW60)="AB","+",VLOOKUP(FW60,'විෂය තොරතුරු'!$P$24:$Q$28,2))))</f>
        <v>W</v>
      </c>
      <c r="HI60" s="169" t="str">
        <f aca="false">IF(FX60="","",IF(FX60="-","-",IF(UPPER(FX60)="AB","+",VLOOKUP(FX60,'විෂය තොරතුරු'!$P$24:$Q$28,2))))</f>
        <v>W</v>
      </c>
      <c r="HJ60" s="167" t="str">
        <f aca="false">IF(FY60="","",IF(FY60="-","-",IF(UPPER(FY60)="AB","+",VLOOKUP(FY60,'විෂය තොරතුරු'!$P$24:$Q$28,2))))</f>
        <v>-</v>
      </c>
      <c r="HK60" s="168" t="str">
        <f aca="false">IF(FZ60="","",IF(FZ60="-","-",IF(UPPER(FZ60)="AB","+",VLOOKUP(FZ60,'විෂය තොරතුරු'!$P$24:$Q$28,2))))</f>
        <v>-</v>
      </c>
      <c r="HL60" s="168" t="str">
        <f aca="false">IF(GA60="","",IF(GA60="-","-",IF(UPPER(GA60)="AB","+",VLOOKUP(GA60,'විෂය තොරතුරු'!$P$24:$Q$28,2))))</f>
        <v>-</v>
      </c>
      <c r="HM60" s="168" t="str">
        <f aca="false">IF(GB60="","",IF(GB60="-","-",IF(UPPER(GB60)="AB","+",VLOOKUP(GB60,'විෂය තොරතුරු'!$P$24:$Q$28,2))))</f>
        <v/>
      </c>
      <c r="HN60" s="168" t="str">
        <f aca="false">IF(GC60="","",IF(GC60="-","-",IF(UPPER(GC60)="AB","+",VLOOKUP(GC60,'විෂය තොරතුරු'!$P$24:$Q$28,2))))</f>
        <v/>
      </c>
      <c r="HO60" s="168" t="str">
        <f aca="false">IF(GD60="","",IF(GD60="-","-",IF(UPPER(GD60)="AB","+",VLOOKUP(GD60,'විෂය තොරතුරු'!$P$24:$Q$28,2))))</f>
        <v/>
      </c>
      <c r="HP60" s="168" t="str">
        <f aca="false">IF(GE60="","",IF(GE60="-","-",IF(UPPER(GE60)="AB","+",VLOOKUP(GE60,'විෂය තොරතුරු'!$P$24:$Q$28,2))))</f>
        <v/>
      </c>
      <c r="HQ60" s="170" t="str">
        <f aca="false">IF(GF60="","",IF(GF60="-","-",IF(UPPER(GF60)="AB","+",VLOOKUP(GF60,'විෂය තොරතුරු'!$P$24:$Q$28,2))))</f>
        <v/>
      </c>
      <c r="HR60" s="171" t="str">
        <f aca="false">IF(GG60="","",IF(GG60="-","-",IF(UPPER(GG60)="AB","+",VLOOKUP(GG60,'විෂය තොරතුරු'!$P$24:$Q$28,2))))</f>
        <v>-</v>
      </c>
      <c r="HS60" s="168" t="str">
        <f aca="false">IF(GH60="","",IF(GH60="-","-",IF(UPPER(GH60)="AB","+",VLOOKUP(GH60,'විෂය තොරතුරු'!$P$24:$Q$28,2))))</f>
        <v>-</v>
      </c>
      <c r="HT60" s="168" t="str">
        <f aca="false">IF(GI60="","",IF(GI60="-","-",IF(UPPER(GI60)="AB","+",VLOOKUP(GI60,'විෂය තොරතුරු'!$P$24:$Q$28,2))))</f>
        <v>-</v>
      </c>
      <c r="HU60" s="168" t="str">
        <f aca="false">IF(GJ60="","",IF(GJ60="-","-",IF(UPPER(GJ60)="AB","+",VLOOKUP(GJ60,'විෂය තොරතුරු'!$P$24:$Q$28,2))))</f>
        <v/>
      </c>
      <c r="HV60" s="168" t="str">
        <f aca="false">IF(GK60="","",IF(GK60="-","-",IF(UPPER(GK60)="AB","+",VLOOKUP(GK60,'විෂය තොරතුරු'!$P$24:$Q$28,2))))</f>
        <v/>
      </c>
      <c r="HW60" s="168" t="str">
        <f aca="false">IF(GL60="","",IF(GL60="-","-",IF(UPPER(GL60)="AB","+",VLOOKUP(GL60,'විෂය තොරතුරු'!$P$24:$Q$28,2))))</f>
        <v>-</v>
      </c>
      <c r="HX60" s="168" t="str">
        <f aca="false">IF(GM60="","",IF(GM60="-","-",IF(UPPER(GM60)="AB","+",VLOOKUP(GM60,'විෂය තොරතුරු'!$P$24:$Q$28,2))))</f>
        <v/>
      </c>
      <c r="HY60" s="169" t="str">
        <f aca="false">IF(GN60="","",IF(GN60="-","-",IF(UPPER(GN60)="AB","+",VLOOKUP(GN60,'විෂය තොරතුරු'!$P$24:$Q$28,2))))</f>
        <v/>
      </c>
      <c r="HZ60" s="171" t="str">
        <f aca="false">IF(GO60="","",IF(GO60="-","-",IF(UPPER(GO60)="AB","+",VLOOKUP(GO60,'විෂය තොරතුරු'!$P$24:$Q$28,2))))</f>
        <v>W</v>
      </c>
      <c r="IA60" s="168" t="str">
        <f aca="false">IF(GP60="","",IF(GP60="-","-",IF(UPPER(GP60)="AB","+",VLOOKUP(GP60,'විෂය තොරතුරු'!$P$24:$Q$28,2))))</f>
        <v>-</v>
      </c>
      <c r="IB60" s="168" t="str">
        <f aca="false">IF(GQ60="","",IF(GQ60="-","-",IF(UPPER(GQ60)="AB","+",VLOOKUP(GQ60,'විෂය තොරතුරු'!$P$24:$Q$28,2))))</f>
        <v/>
      </c>
      <c r="IC60" s="168" t="str">
        <f aca="false">IF(GR60="","",IF(GR60="-","-",IF(UPPER(GR60)="AB","+",VLOOKUP(GR60,'විෂය තොරතුරු'!$P$24:$Q$28,2))))</f>
        <v>-</v>
      </c>
      <c r="ID60" s="168" t="str">
        <f aca="false">IF(GS60="","",IF(GS60="-","-",IF(UPPER(GS60)="AB","+",VLOOKUP(GS60,'විෂය තොරතුරු'!$P$24:$Q$28,2))))</f>
        <v/>
      </c>
      <c r="IE60" s="168" t="str">
        <f aca="false">IF(GT60="","",IF(GT60="-","-",IF(UPPER(GT60)="AB","+",VLOOKUP(GT60,'විෂය තොරතුරු'!$P$24:$Q$28,2))))</f>
        <v/>
      </c>
      <c r="IF60" s="168" t="str">
        <f aca="false">IF(GU60="","",IF(GU60="-","-",IF(UPPER(GU60)="AB","+",VLOOKUP(GU60,'විෂය තොරතුරු'!$P$24:$Q$28,2))))</f>
        <v/>
      </c>
      <c r="IG60" s="169" t="str">
        <f aca="false">IF(GV60="","",IF(GV60="-","-",IF(UPPER(GV60)="AB","+",VLOOKUP(GV60,'විෂය තොරතුරු'!$P$24:$Q$28,2))))</f>
        <v/>
      </c>
      <c r="IH60" s="171" t="n">
        <f aca="false">IF($FL60="","",COUNTIF($GZ60:$IG60,"A"))</f>
        <v>0</v>
      </c>
      <c r="II60" s="171" t="n">
        <f aca="false">IF($FL60="","",COUNTIF($GZ60:$IG60,"B"))</f>
        <v>0</v>
      </c>
      <c r="IJ60" s="171" t="n">
        <f aca="false">IF($FL60="","",COUNTIF($GZ60:$IG60,"C"))</f>
        <v>0</v>
      </c>
      <c r="IK60" s="171" t="n">
        <f aca="false">IF($FL60="","",COUNTIF($GZ60:$IG60,"S"))</f>
        <v>0</v>
      </c>
      <c r="IL60" s="171" t="n">
        <f aca="false">IF($FL60="","",COUNTIF($GZ60:$IG60,"W"))</f>
        <v>4</v>
      </c>
      <c r="IM60" s="171" t="n">
        <f aca="false">IF(FL60="","",SUM(IH60:IK60))</f>
        <v>0</v>
      </c>
      <c r="IN60" s="169" t="n">
        <f aca="false">IF(FL60="","",SUM(IH60:IJ60))</f>
        <v>0</v>
      </c>
      <c r="IO60" s="172" t="str">
        <f aca="false">IF(FL60="","",IF(AND(IM60&gt;=6,IN60&gt;=3,OR(FO60&gt;=35,FP60&gt;=35),FV60&gt;=35),"6/3 සමත්",IF(AND(IM60&gt;=5,IN60&gt;=3,OR(FO60&gt;=35,FP60&gt;=35,FV60&gt;=35)),"5/3 සමත්",IF(AND(IM60&gt;=4,IN60&gt;=1,OR(FO60&gt;=20,FP60&gt;=20,FV60&gt;=20)),"සමත් කළ හැකි",IF(IL60=9,"W9","අසමත් ?")))))</f>
        <v>අසමත් ?</v>
      </c>
    </row>
    <row r="61" customFormat="false" ht="13.8" hidden="false" customHeight="false" outlineLevel="0" collapsed="false">
      <c r="A61" s="160" t="n">
        <v>47</v>
      </c>
      <c r="B61" s="189"/>
      <c r="C61" s="161"/>
      <c r="D61" s="162"/>
      <c r="E61" s="183"/>
      <c r="F61" s="181"/>
      <c r="G61" s="183"/>
      <c r="H61" s="180"/>
      <c r="I61" s="180"/>
      <c r="J61" s="181"/>
      <c r="K61" s="183"/>
      <c r="L61" s="180"/>
      <c r="M61" s="180"/>
      <c r="N61" s="181"/>
      <c r="O61" s="183"/>
      <c r="P61" s="180"/>
      <c r="Q61" s="180"/>
      <c r="R61" s="180"/>
      <c r="S61" s="180"/>
      <c r="T61" s="180"/>
      <c r="U61" s="180"/>
      <c r="V61" s="181"/>
      <c r="W61" s="183"/>
      <c r="X61" s="180"/>
      <c r="Y61" s="180"/>
      <c r="Z61" s="180"/>
      <c r="AA61" s="180"/>
      <c r="AB61" s="180"/>
      <c r="AC61" s="180"/>
      <c r="AD61" s="181"/>
      <c r="AE61" s="183"/>
      <c r="AF61" s="180"/>
      <c r="AG61" s="180"/>
      <c r="AH61" s="180"/>
      <c r="AI61" s="180"/>
      <c r="AJ61" s="180"/>
      <c r="AK61" s="180"/>
      <c r="AL61" s="166"/>
      <c r="AM61" s="167" t="str">
        <f aca="false">IF(B61="","",SUM(E61:AL61))</f>
        <v/>
      </c>
      <c r="AN61" s="168" t="str">
        <f aca="false">IF(B61="","",AM61/9)</f>
        <v/>
      </c>
      <c r="AO61" s="169" t="str">
        <f aca="false">IF(B61="","",IF(AM61=0,"-",RANK(AM61,$AM$15:$AM$64,0)))</f>
        <v/>
      </c>
      <c r="AP61" s="167" t="str">
        <f aca="false">IF(E61="","",IF(E61="-","-",IF(UPPER(E61)="AB","+",VLOOKUP(E61,'විෂය තොරතුරු'!$P$24:$Q$28,2))))</f>
        <v/>
      </c>
      <c r="AQ61" s="168" t="str">
        <f aca="false">IF(F61="","",IF(F61="-","-",IF(UPPER(F61)="AB","+",VLOOKUP(F61,'විෂය තොරතුරු'!$P$24:$Q$28,2))))</f>
        <v/>
      </c>
      <c r="AR61" s="168" t="str">
        <f aca="false">IF(G61="","",IF(G61="-","-",IF(UPPER(G61)="AB","+",VLOOKUP(G61,'විෂය තොරතුරු'!$P$24:$Q$28,2))))</f>
        <v/>
      </c>
      <c r="AS61" s="168" t="str">
        <f aca="false">IF(H61="","",IF(H61="-","-",IF(UPPER(H61)="AB","+",VLOOKUP(H61,'විෂය තොරතුරු'!$P$24:$Q$28,2))))</f>
        <v/>
      </c>
      <c r="AT61" s="168" t="str">
        <f aca="false">IF(I61="","",IF(I61="-","-",IF(UPPER(I61)="AB","+",VLOOKUP(I61,'විෂය තොරතුරු'!$P$24:$Q$28,2))))</f>
        <v/>
      </c>
      <c r="AU61" s="170" t="str">
        <f aca="false">IF(J61="","",IF(J61="-","-",IF(UPPER(J61)="AB","+",VLOOKUP(J61,'විෂය තොරතුරු'!$P$24:$Q$28,2))))</f>
        <v/>
      </c>
      <c r="AV61" s="171" t="str">
        <f aca="false">IF(K61="","",IF(K61="-","-",IF(UPPER(K61)="AB","+",VLOOKUP(K61,'විෂය තොරතුරු'!$P$24:$Q$28,2))))</f>
        <v/>
      </c>
      <c r="AW61" s="168" t="str">
        <f aca="false">IF(L61="","",IF(L61="-","-",IF(UPPER(L61)="AB","+",VLOOKUP(L61,'විෂය තොරතුරු'!$P$24:$Q$28,2))))</f>
        <v/>
      </c>
      <c r="AX61" s="168" t="str">
        <f aca="false">IF(M61="","",IF(M61="-","-",IF(UPPER(M61)="AB","+",VLOOKUP(M61,'විෂය තොරතුරු'!$P$24:$Q$28,2))))</f>
        <v/>
      </c>
      <c r="AY61" s="169" t="str">
        <f aca="false">IF(N61="","",IF(N61="-","-",IF(UPPER(N61)="AB","+",VLOOKUP(N61,'විෂය තොරතුරු'!$P$24:$Q$28,2))))</f>
        <v/>
      </c>
      <c r="AZ61" s="168" t="str">
        <f aca="false">IF(O61="","",IF(O61="-","-",IF(UPPER(O61)="AB","+",VLOOKUP(O61,'විෂය තොරතුරු'!$P$24:$Q$28,2))))</f>
        <v/>
      </c>
      <c r="BA61" s="168" t="str">
        <f aca="false">IF(P61="","",IF(P61="-","-",IF(UPPER(P61)="AB","+",VLOOKUP(P61,'විෂය තොරතුරු'!$P$24:$Q$28,2))))</f>
        <v/>
      </c>
      <c r="BB61" s="168" t="str">
        <f aca="false">IF(Q61="","",IF(Q61="-","-",IF(UPPER(Q61)="AB","+",VLOOKUP(Q61,'විෂය තොරතුරු'!$P$24:$Q$28,2))))</f>
        <v/>
      </c>
      <c r="BC61" s="168" t="str">
        <f aca="false">IF(R61="","",IF(R61="-","-",IF(UPPER(R61)="AB","+",VLOOKUP(R61,'විෂය තොරතුරු'!$P$24:$Q$28,2))))</f>
        <v/>
      </c>
      <c r="BD61" s="168" t="str">
        <f aca="false">IF(S61="","",IF(S61="-","-",IF(UPPER(S61)="AB","+",VLOOKUP(S61,'විෂය තොරතුරු'!$P$24:$Q$28,2))))</f>
        <v/>
      </c>
      <c r="BE61" s="168" t="str">
        <f aca="false">IF(T61="","",IF(T61="-","-",IF(UPPER(T61)="AB","+",VLOOKUP(T61,'විෂය තොරතුරු'!$P$24:$Q$28,2))))</f>
        <v/>
      </c>
      <c r="BF61" s="168" t="str">
        <f aca="false">IF(U61="","",IF(U61="-","-",IF(UPPER(U61)="AB","+",VLOOKUP(U61,'විෂය තොරතුරු'!$P$24:$Q$28,2))))</f>
        <v/>
      </c>
      <c r="BG61" s="170" t="str">
        <f aca="false">IF(V61="","",IF(V61="-","-",IF(UPPER(V61)="AB","+",VLOOKUP(V61,'විෂය තොරතුරු'!$P$24:$Q$28,2))))</f>
        <v/>
      </c>
      <c r="BH61" s="171" t="str">
        <f aca="false">IF(W61="","",IF(W61="-","-",IF(UPPER(W61)="AB","+",VLOOKUP(W61,'විෂය තොරතුරු'!$P$24:$Q$28,2))))</f>
        <v/>
      </c>
      <c r="BI61" s="168" t="str">
        <f aca="false">IF(X61="","",IF(X61="-","-",IF(UPPER(X61)="AB","+",VLOOKUP(X61,'විෂය තොරතුරු'!$P$24:$Q$28,2))))</f>
        <v/>
      </c>
      <c r="BJ61" s="168" t="str">
        <f aca="false">IF(Y61="","",IF(Y61="-","-",IF(UPPER(Y61)="AB","+",VLOOKUP(Y61,'විෂය තොරතුරු'!$P$24:$Q$28,2))))</f>
        <v/>
      </c>
      <c r="BK61" s="168" t="str">
        <f aca="false">IF(Z61="","",IF(Z61="-","-",IF(UPPER(Z61)="AB","+",VLOOKUP(Z61,'විෂය තොරතුරු'!$P$24:$Q$28,2))))</f>
        <v/>
      </c>
      <c r="BL61" s="168" t="str">
        <f aca="false">IF(AA61="","",IF(AA61="-","-",IF(UPPER(AA61)="AB","+",VLOOKUP(AA61,'විෂය තොරතුරු'!$P$24:$Q$28,2))))</f>
        <v/>
      </c>
      <c r="BM61" s="168" t="str">
        <f aca="false">IF(AB61="","",IF(AB61="-","-",IF(UPPER(AB61)="AB","+",VLOOKUP(AB61,'විෂය තොරතුරු'!$P$24:$Q$28,2))))</f>
        <v/>
      </c>
      <c r="BN61" s="168" t="str">
        <f aca="false">IF(AC61="","",IF(AC61="-","-",IF(UPPER(AC61)="AB","+",VLOOKUP(AC61,'විෂය තොරතුරු'!$P$24:$Q$28,2))))</f>
        <v/>
      </c>
      <c r="BO61" s="169" t="str">
        <f aca="false">IF(AD61="","",IF(AD61="-","-",IF(UPPER(AD61)="AB","+",VLOOKUP(AD61,'විෂය තොරතුරු'!$P$24:$Q$28,2))))</f>
        <v/>
      </c>
      <c r="BP61" s="171" t="str">
        <f aca="false">IF(AE61="","",IF(AE61="-","-",IF(UPPER(AE61)="AB","+",VLOOKUP(AE61,'විෂය තොරතුරු'!$P$24:$Q$28,2))))</f>
        <v/>
      </c>
      <c r="BQ61" s="168" t="str">
        <f aca="false">IF(AF61="","",IF(AF61="-","-",IF(UPPER(AF61)="AB","+",VLOOKUP(AF61,'විෂය තොරතුරු'!$P$24:$Q$28,2))))</f>
        <v/>
      </c>
      <c r="BR61" s="168" t="str">
        <f aca="false">IF(AG61="","",IF(AG61="-","-",IF(UPPER(AG61)="AB","+",VLOOKUP(AG61,'විෂය තොරතුරු'!$P$24:$Q$28,2))))</f>
        <v/>
      </c>
      <c r="BS61" s="168" t="str">
        <f aca="false">IF(AH61="","",IF(AH61="-","-",IF(UPPER(AH61)="AB","+",VLOOKUP(AH61,'විෂය තොරතුරු'!$P$24:$Q$28,2))))</f>
        <v/>
      </c>
      <c r="BT61" s="168" t="str">
        <f aca="false">IF(AI61="","",IF(AI61="-","-",IF(UPPER(AI61)="AB","+",VLOOKUP(AI61,'විෂය තොරතුරු'!$P$24:$Q$28,2))))</f>
        <v/>
      </c>
      <c r="BU61" s="168" t="str">
        <f aca="false">IF(AJ61="","",IF(AJ61="-","-",IF(UPPER(AJ61)="AB","+",VLOOKUP(AJ61,'විෂය තොරතුරු'!$P$24:$Q$28,2))))</f>
        <v/>
      </c>
      <c r="BV61" s="168" t="str">
        <f aca="false">IF(AK61="","",IF(AK61="-","-",IF(UPPER(AK61)="AB","+",VLOOKUP(AK61,'විෂය තොරතුරු'!$P$24:$Q$28,2))))</f>
        <v/>
      </c>
      <c r="BW61" s="169" t="str">
        <f aca="false">IF(AL61="","",IF(AL61="-","-",IF(UPPER(AL61)="AB","+",VLOOKUP(AL61,'විෂය තොරතුරු'!$P$24:$Q$28,2))))</f>
        <v/>
      </c>
      <c r="BX61" s="171" t="str">
        <f aca="false">IF($B61="","",COUNTIF($AP61:$BW61,"A"))</f>
        <v/>
      </c>
      <c r="BY61" s="168" t="str">
        <f aca="false">IF($B61="","",COUNTIF($AP61:$BW61,"B"))</f>
        <v/>
      </c>
      <c r="BZ61" s="168" t="str">
        <f aca="false">IF($B61="","",COUNTIF($AP61:$BW61,"C"))</f>
        <v/>
      </c>
      <c r="CA61" s="168" t="str">
        <f aca="false">IF($B61="","",COUNTIF($AP61:$BW61,"S"))</f>
        <v/>
      </c>
      <c r="CB61" s="169" t="str">
        <f aca="false">IF($B61="","",COUNTIF($AP61:$BW61,"W"))</f>
        <v/>
      </c>
      <c r="CC61" s="171" t="str">
        <f aca="false">IF(B61="","",SUM(BX61:CA61))</f>
        <v/>
      </c>
      <c r="CD61" s="169" t="str">
        <f aca="false">IF(B61="","",SUM(BX61:BZ61))</f>
        <v/>
      </c>
      <c r="CE61" s="172" t="str">
        <f aca="false">IF(B61="","",IF(AND(CC61&gt;=6,CD61&gt;=3,OR(E61&gt;=35,F61&gt;=35),L61&gt;=35),"6/3 සමත්",IF(AND(CC61&gt;=5,CD61&gt;=3,OR(E61&gt;=35,F61&gt;=35,L61&gt;=35)),"5/3 සමත්",IF(AND(CC61&gt;=4,CD61&gt;=1,OR(E61&gt;=20,F61&gt;=20,L61&gt;=20)),"සමත් කළ හැකි",IF(CB61=9,"W9","අසමත් ?")))))</f>
        <v/>
      </c>
      <c r="FK61" s="173" t="n">
        <v>47</v>
      </c>
      <c r="FL61" s="189" t="s">
        <v>90</v>
      </c>
      <c r="FM61" s="161"/>
      <c r="FN61" s="161" t="str">
        <f aca="false">IF(FM61="","-",(FM61/$M$95)*100)</f>
        <v>-</v>
      </c>
      <c r="FO61" s="165" t="n">
        <v>38</v>
      </c>
      <c r="FP61" s="165"/>
      <c r="FQ61" s="165" t="n">
        <v>66</v>
      </c>
      <c r="FR61" s="165" t="s">
        <v>18</v>
      </c>
      <c r="FS61" s="165"/>
      <c r="FT61" s="165"/>
      <c r="FU61" s="165" t="n">
        <v>22</v>
      </c>
      <c r="FV61" s="165" t="n">
        <v>46</v>
      </c>
      <c r="FW61" s="165" t="n">
        <v>17</v>
      </c>
      <c r="FX61" s="165" t="n">
        <v>35</v>
      </c>
      <c r="FY61" s="165" t="s">
        <v>18</v>
      </c>
      <c r="FZ61" s="165" t="s">
        <v>18</v>
      </c>
      <c r="GA61" s="165" t="n">
        <v>53</v>
      </c>
      <c r="GB61" s="165"/>
      <c r="GC61" s="165"/>
      <c r="GD61" s="165"/>
      <c r="GE61" s="165"/>
      <c r="GF61" s="165"/>
      <c r="GG61" s="165" t="s">
        <v>18</v>
      </c>
      <c r="GH61" s="165" t="n">
        <v>64</v>
      </c>
      <c r="GI61" s="165" t="s">
        <v>18</v>
      </c>
      <c r="GJ61" s="165"/>
      <c r="GK61" s="165"/>
      <c r="GL61" s="165" t="s">
        <v>18</v>
      </c>
      <c r="GM61" s="165"/>
      <c r="GN61" s="165"/>
      <c r="GO61" s="165" t="s">
        <v>18</v>
      </c>
      <c r="GP61" s="165" t="s">
        <v>18</v>
      </c>
      <c r="GQ61" s="165"/>
      <c r="GR61" s="165" t="n">
        <v>54</v>
      </c>
      <c r="GS61" s="165"/>
      <c r="GT61" s="165"/>
      <c r="GU61" s="165"/>
      <c r="GV61" s="174"/>
      <c r="GW61" s="167" t="n">
        <f aca="false">IF(FL61="","",SUM(FO61:GV61))</f>
        <v>395</v>
      </c>
      <c r="GX61" s="168" t="n">
        <f aca="false">IF(FL61="","",GW61/9)</f>
        <v>43.8888888888889</v>
      </c>
      <c r="GY61" s="169" t="n">
        <f aca="false">IF(FL61="","",IF(GW61=0,"-",RANK(GW61,$GW$15:$GW$64,0)))</f>
        <v>11</v>
      </c>
      <c r="GZ61" s="167" t="str">
        <f aca="false">IF(FO61="","",IF(FO61="-","-",IF(UPPER(FO61)="AB","+",VLOOKUP(FO61,'විෂය තොරතුරු'!$P$24:$Q$28,2))))</f>
        <v>S</v>
      </c>
      <c r="HA61" s="168" t="str">
        <f aca="false">IF(FP61="","",IF(FP61="-","-",IF(UPPER(FP61)="AB","+",VLOOKUP(FP61,'විෂය තොරතුරු'!$P$24:$Q$28,2))))</f>
        <v/>
      </c>
      <c r="HB61" s="168" t="str">
        <f aca="false">IF(FQ61="","",IF(FQ61="-","-",IF(UPPER(FQ61)="AB","+",VLOOKUP(FQ61,'විෂය තොරතුරු'!$P$24:$Q$28,2))))</f>
        <v>B</v>
      </c>
      <c r="HC61" s="168" t="str">
        <f aca="false">IF(FR61="","",IF(FR61="-","-",IF(UPPER(FR61)="AB","+",VLOOKUP(FR61,'විෂය තොරතුරු'!$P$24:$Q$28,2))))</f>
        <v>-</v>
      </c>
      <c r="HD61" s="168" t="str">
        <f aca="false">IF(FS61="","",IF(FS61="-","-",IF(UPPER(FS61)="AB","+",VLOOKUP(FS61,'විෂය තොරතුරු'!$P$24:$Q$28,2))))</f>
        <v/>
      </c>
      <c r="HE61" s="170" t="str">
        <f aca="false">IF(FT61="","",IF(FT61="-","-",IF(UPPER(FT61)="AB","+",VLOOKUP(FT61,'විෂය තොරතුරු'!$P$24:$Q$28,2))))</f>
        <v/>
      </c>
      <c r="HF61" s="171" t="str">
        <f aca="false">IF(FU61="","",IF(FU61="-","-",IF(UPPER(FU61)="AB","+",VLOOKUP(FU61,'විෂය තොරතුරු'!$P$24:$Q$28,2))))</f>
        <v>W</v>
      </c>
      <c r="HG61" s="168" t="str">
        <f aca="false">IF(FV61="","",IF(FV61="-","-",IF(UPPER(FV61)="AB","+",VLOOKUP(FV61,'විෂය තොරතුරු'!$P$24:$Q$28,2))))</f>
        <v>S</v>
      </c>
      <c r="HH61" s="168" t="str">
        <f aca="false">IF(FW61="","",IF(FW61="-","-",IF(UPPER(FW61)="AB","+",VLOOKUP(FW61,'විෂය තොරතුරු'!$P$24:$Q$28,2))))</f>
        <v>W</v>
      </c>
      <c r="HI61" s="169" t="str">
        <f aca="false">IF(FX61="","",IF(FX61="-","-",IF(UPPER(FX61)="AB","+",VLOOKUP(FX61,'විෂය තොරතුරු'!$P$24:$Q$28,2))))</f>
        <v>S</v>
      </c>
      <c r="HJ61" s="167" t="str">
        <f aca="false">IF(FY61="","",IF(FY61="-","-",IF(UPPER(FY61)="AB","+",VLOOKUP(FY61,'විෂය තොරතුරු'!$P$24:$Q$28,2))))</f>
        <v>-</v>
      </c>
      <c r="HK61" s="168" t="str">
        <f aca="false">IF(FZ61="","",IF(FZ61="-","-",IF(UPPER(FZ61)="AB","+",VLOOKUP(FZ61,'විෂය තොරතුරු'!$P$24:$Q$28,2))))</f>
        <v>-</v>
      </c>
      <c r="HL61" s="168" t="str">
        <f aca="false">IF(GA61="","",IF(GA61="-","-",IF(UPPER(GA61)="AB","+",VLOOKUP(GA61,'විෂය තොරතුරු'!$P$24:$Q$28,2))))</f>
        <v>C</v>
      </c>
      <c r="HM61" s="168" t="str">
        <f aca="false">IF(GB61="","",IF(GB61="-","-",IF(UPPER(GB61)="AB","+",VLOOKUP(GB61,'විෂය තොරතුරු'!$P$24:$Q$28,2))))</f>
        <v/>
      </c>
      <c r="HN61" s="168" t="str">
        <f aca="false">IF(GC61="","",IF(GC61="-","-",IF(UPPER(GC61)="AB","+",VLOOKUP(GC61,'විෂය තොරතුරු'!$P$24:$Q$28,2))))</f>
        <v/>
      </c>
      <c r="HO61" s="168" t="str">
        <f aca="false">IF(GD61="","",IF(GD61="-","-",IF(UPPER(GD61)="AB","+",VLOOKUP(GD61,'විෂය තොරතුරු'!$P$24:$Q$28,2))))</f>
        <v/>
      </c>
      <c r="HP61" s="168" t="str">
        <f aca="false">IF(GE61="","",IF(GE61="-","-",IF(UPPER(GE61)="AB","+",VLOOKUP(GE61,'විෂය තොරතුරු'!$P$24:$Q$28,2))))</f>
        <v/>
      </c>
      <c r="HQ61" s="170" t="str">
        <f aca="false">IF(GF61="","",IF(GF61="-","-",IF(UPPER(GF61)="AB","+",VLOOKUP(GF61,'විෂය තොරතුරු'!$P$24:$Q$28,2))))</f>
        <v/>
      </c>
      <c r="HR61" s="171" t="str">
        <f aca="false">IF(GG61="","",IF(GG61="-","-",IF(UPPER(GG61)="AB","+",VLOOKUP(GG61,'විෂය තොරතුරු'!$P$24:$Q$28,2))))</f>
        <v>-</v>
      </c>
      <c r="HS61" s="168" t="str">
        <f aca="false">IF(GH61="","",IF(GH61="-","-",IF(UPPER(GH61)="AB","+",VLOOKUP(GH61,'විෂය තොරතුරු'!$P$24:$Q$28,2))))</f>
        <v>C</v>
      </c>
      <c r="HT61" s="168" t="str">
        <f aca="false">IF(GI61="","",IF(GI61="-","-",IF(UPPER(GI61)="AB","+",VLOOKUP(GI61,'විෂය තොරතුරු'!$P$24:$Q$28,2))))</f>
        <v>-</v>
      </c>
      <c r="HU61" s="168" t="str">
        <f aca="false">IF(GJ61="","",IF(GJ61="-","-",IF(UPPER(GJ61)="AB","+",VLOOKUP(GJ61,'විෂය තොරතුරු'!$P$24:$Q$28,2))))</f>
        <v/>
      </c>
      <c r="HV61" s="168" t="str">
        <f aca="false">IF(GK61="","",IF(GK61="-","-",IF(UPPER(GK61)="AB","+",VLOOKUP(GK61,'විෂය තොරතුරු'!$P$24:$Q$28,2))))</f>
        <v/>
      </c>
      <c r="HW61" s="168" t="str">
        <f aca="false">IF(GL61="","",IF(GL61="-","-",IF(UPPER(GL61)="AB","+",VLOOKUP(GL61,'විෂය තොරතුරු'!$P$24:$Q$28,2))))</f>
        <v>-</v>
      </c>
      <c r="HX61" s="168" t="str">
        <f aca="false">IF(GM61="","",IF(GM61="-","-",IF(UPPER(GM61)="AB","+",VLOOKUP(GM61,'විෂය තොරතුරු'!$P$24:$Q$28,2))))</f>
        <v/>
      </c>
      <c r="HY61" s="169" t="str">
        <f aca="false">IF(GN61="","",IF(GN61="-","-",IF(UPPER(GN61)="AB","+",VLOOKUP(GN61,'විෂය තොරතුරු'!$P$24:$Q$28,2))))</f>
        <v/>
      </c>
      <c r="HZ61" s="171" t="str">
        <f aca="false">IF(GO61="","",IF(GO61="-","-",IF(UPPER(GO61)="AB","+",VLOOKUP(GO61,'විෂය තොරතුරු'!$P$24:$Q$28,2))))</f>
        <v>-</v>
      </c>
      <c r="IA61" s="168" t="str">
        <f aca="false">IF(GP61="","",IF(GP61="-","-",IF(UPPER(GP61)="AB","+",VLOOKUP(GP61,'විෂය තොරතුරු'!$P$24:$Q$28,2))))</f>
        <v>-</v>
      </c>
      <c r="IB61" s="168" t="str">
        <f aca="false">IF(GQ61="","",IF(GQ61="-","-",IF(UPPER(GQ61)="AB","+",VLOOKUP(GQ61,'විෂය තොරතුරු'!$P$24:$Q$28,2))))</f>
        <v/>
      </c>
      <c r="IC61" s="168" t="str">
        <f aca="false">IF(GR61="","",IF(GR61="-","-",IF(UPPER(GR61)="AB","+",VLOOKUP(GR61,'විෂය තොරතුරු'!$P$24:$Q$28,2))))</f>
        <v>C</v>
      </c>
      <c r="ID61" s="168" t="str">
        <f aca="false">IF(GS61="","",IF(GS61="-","-",IF(UPPER(GS61)="AB","+",VLOOKUP(GS61,'විෂය තොරතුරු'!$P$24:$Q$28,2))))</f>
        <v/>
      </c>
      <c r="IE61" s="168" t="str">
        <f aca="false">IF(GT61="","",IF(GT61="-","-",IF(UPPER(GT61)="AB","+",VLOOKUP(GT61,'විෂය තොරතුරු'!$P$24:$Q$28,2))))</f>
        <v/>
      </c>
      <c r="IF61" s="168" t="str">
        <f aca="false">IF(GU61="","",IF(GU61="-","-",IF(UPPER(GU61)="AB","+",VLOOKUP(GU61,'විෂය තොරතුරු'!$P$24:$Q$28,2))))</f>
        <v/>
      </c>
      <c r="IG61" s="169" t="str">
        <f aca="false">IF(GV61="","",IF(GV61="-","-",IF(UPPER(GV61)="AB","+",VLOOKUP(GV61,'විෂය තොරතුරු'!$P$24:$Q$28,2))))</f>
        <v/>
      </c>
      <c r="IH61" s="171" t="n">
        <f aca="false">IF($FL61="","",COUNTIF($GZ61:$IG61,"A"))</f>
        <v>0</v>
      </c>
      <c r="II61" s="171" t="n">
        <f aca="false">IF($FL61="","",COUNTIF($GZ61:$IG61,"B"))</f>
        <v>1</v>
      </c>
      <c r="IJ61" s="171" t="n">
        <f aca="false">IF($FL61="","",COUNTIF($GZ61:$IG61,"C"))</f>
        <v>3</v>
      </c>
      <c r="IK61" s="171" t="n">
        <f aca="false">IF($FL61="","",COUNTIF($GZ61:$IG61,"S"))</f>
        <v>3</v>
      </c>
      <c r="IL61" s="171" t="n">
        <f aca="false">IF($FL61="","",COUNTIF($GZ61:$IG61,"W"))</f>
        <v>2</v>
      </c>
      <c r="IM61" s="171" t="n">
        <f aca="false">IF(FL61="","",SUM(IH61:IK61))</f>
        <v>7</v>
      </c>
      <c r="IN61" s="169" t="n">
        <f aca="false">IF(FL61="","",SUM(IH61:IJ61))</f>
        <v>4</v>
      </c>
      <c r="IO61" s="172" t="str">
        <f aca="false">IF(FL61="","",IF(AND(IM61&gt;=6,IN61&gt;=3,OR(FO61&gt;=35,FP61&gt;=35),FV61&gt;=35),"6/3 සමත්",IF(AND(IM61&gt;=5,IN61&gt;=3,OR(FO61&gt;=35,FP61&gt;=35,FV61&gt;=35)),"5/3 සමත්",IF(AND(IM61&gt;=4,IN61&gt;=1,OR(FO61&gt;=20,FP61&gt;=20,FV61&gt;=20)),"සමත් කළ හැකි",IF(IL61=9,"W9","අසමත් ?")))))</f>
        <v>6/3 සමත්</v>
      </c>
    </row>
    <row r="62" customFormat="false" ht="13.8" hidden="false" customHeight="false" outlineLevel="0" collapsed="false">
      <c r="A62" s="160" t="n">
        <v>48</v>
      </c>
      <c r="B62" s="189"/>
      <c r="C62" s="161"/>
      <c r="D62" s="162"/>
      <c r="E62" s="183"/>
      <c r="F62" s="181"/>
      <c r="G62" s="183"/>
      <c r="H62" s="180"/>
      <c r="I62" s="180"/>
      <c r="J62" s="181"/>
      <c r="K62" s="183"/>
      <c r="L62" s="180"/>
      <c r="M62" s="180"/>
      <c r="N62" s="181"/>
      <c r="O62" s="183"/>
      <c r="P62" s="180"/>
      <c r="Q62" s="180"/>
      <c r="R62" s="180"/>
      <c r="S62" s="180"/>
      <c r="T62" s="180"/>
      <c r="U62" s="180"/>
      <c r="V62" s="181"/>
      <c r="W62" s="183"/>
      <c r="X62" s="180"/>
      <c r="Y62" s="180"/>
      <c r="Z62" s="180"/>
      <c r="AA62" s="180"/>
      <c r="AB62" s="180"/>
      <c r="AC62" s="180"/>
      <c r="AD62" s="181"/>
      <c r="AE62" s="183"/>
      <c r="AF62" s="180"/>
      <c r="AG62" s="180"/>
      <c r="AH62" s="180"/>
      <c r="AI62" s="180"/>
      <c r="AJ62" s="180"/>
      <c r="AK62" s="180"/>
      <c r="AL62" s="166"/>
      <c r="AM62" s="167" t="str">
        <f aca="false">IF(B62="","",SUM(E62:AL62))</f>
        <v/>
      </c>
      <c r="AN62" s="168" t="str">
        <f aca="false">IF(B62="","",AM62/9)</f>
        <v/>
      </c>
      <c r="AO62" s="169" t="str">
        <f aca="false">IF(B62="","",IF(AM62=0,"-",RANK(AM62,$AM$15:$AM$64,0)))</f>
        <v/>
      </c>
      <c r="AP62" s="167" t="str">
        <f aca="false">IF(E62="","",IF(E62="-","-",IF(UPPER(E62)="AB","+",VLOOKUP(E62,'විෂය තොරතුරු'!$P$24:$Q$28,2))))</f>
        <v/>
      </c>
      <c r="AQ62" s="168" t="str">
        <f aca="false">IF(F62="","",IF(F62="-","-",IF(UPPER(F62)="AB","+",VLOOKUP(F62,'විෂය තොරතුරු'!$P$24:$Q$28,2))))</f>
        <v/>
      </c>
      <c r="AR62" s="168" t="str">
        <f aca="false">IF(G62="","",IF(G62="-","-",IF(UPPER(G62)="AB","+",VLOOKUP(G62,'විෂය තොරතුරු'!$P$24:$Q$28,2))))</f>
        <v/>
      </c>
      <c r="AS62" s="168" t="str">
        <f aca="false">IF(H62="","",IF(H62="-","-",IF(UPPER(H62)="AB","+",VLOOKUP(H62,'විෂය තොරතුරු'!$P$24:$Q$28,2))))</f>
        <v/>
      </c>
      <c r="AT62" s="168" t="str">
        <f aca="false">IF(I62="","",IF(I62="-","-",IF(UPPER(I62)="AB","+",VLOOKUP(I62,'විෂය තොරතුරු'!$P$24:$Q$28,2))))</f>
        <v/>
      </c>
      <c r="AU62" s="170" t="str">
        <f aca="false">IF(J62="","",IF(J62="-","-",IF(UPPER(J62)="AB","+",VLOOKUP(J62,'විෂය තොරතුරු'!$P$24:$Q$28,2))))</f>
        <v/>
      </c>
      <c r="AV62" s="171" t="str">
        <f aca="false">IF(K62="","",IF(K62="-","-",IF(UPPER(K62)="AB","+",VLOOKUP(K62,'විෂය තොරතුරු'!$P$24:$Q$28,2))))</f>
        <v/>
      </c>
      <c r="AW62" s="168" t="str">
        <f aca="false">IF(L62="","",IF(L62="-","-",IF(UPPER(L62)="AB","+",VLOOKUP(L62,'විෂය තොරතුරු'!$P$24:$Q$28,2))))</f>
        <v/>
      </c>
      <c r="AX62" s="168" t="str">
        <f aca="false">IF(M62="","",IF(M62="-","-",IF(UPPER(M62)="AB","+",VLOOKUP(M62,'විෂය තොරතුරු'!$P$24:$Q$28,2))))</f>
        <v/>
      </c>
      <c r="AY62" s="169" t="str">
        <f aca="false">IF(N62="","",IF(N62="-","-",IF(UPPER(N62)="AB","+",VLOOKUP(N62,'විෂය තොරතුරු'!$P$24:$Q$28,2))))</f>
        <v/>
      </c>
      <c r="AZ62" s="168" t="str">
        <f aca="false">IF(O62="","",IF(O62="-","-",IF(UPPER(O62)="AB","+",VLOOKUP(O62,'විෂය තොරතුරු'!$P$24:$Q$28,2))))</f>
        <v/>
      </c>
      <c r="BA62" s="168" t="str">
        <f aca="false">IF(P62="","",IF(P62="-","-",IF(UPPER(P62)="AB","+",VLOOKUP(P62,'විෂය තොරතුරු'!$P$24:$Q$28,2))))</f>
        <v/>
      </c>
      <c r="BB62" s="168" t="str">
        <f aca="false">IF(Q62="","",IF(Q62="-","-",IF(UPPER(Q62)="AB","+",VLOOKUP(Q62,'විෂය තොරතුරු'!$P$24:$Q$28,2))))</f>
        <v/>
      </c>
      <c r="BC62" s="168" t="str">
        <f aca="false">IF(R62="","",IF(R62="-","-",IF(UPPER(R62)="AB","+",VLOOKUP(R62,'විෂය තොරතුරු'!$P$24:$Q$28,2))))</f>
        <v/>
      </c>
      <c r="BD62" s="168" t="str">
        <f aca="false">IF(S62="","",IF(S62="-","-",IF(UPPER(S62)="AB","+",VLOOKUP(S62,'විෂය තොරතුරු'!$P$24:$Q$28,2))))</f>
        <v/>
      </c>
      <c r="BE62" s="168" t="str">
        <f aca="false">IF(T62="","",IF(T62="-","-",IF(UPPER(T62)="AB","+",VLOOKUP(T62,'විෂය තොරතුරු'!$P$24:$Q$28,2))))</f>
        <v/>
      </c>
      <c r="BF62" s="168" t="str">
        <f aca="false">IF(U62="","",IF(U62="-","-",IF(UPPER(U62)="AB","+",VLOOKUP(U62,'විෂය තොරතුරු'!$P$24:$Q$28,2))))</f>
        <v/>
      </c>
      <c r="BG62" s="170" t="str">
        <f aca="false">IF(V62="","",IF(V62="-","-",IF(UPPER(V62)="AB","+",VLOOKUP(V62,'විෂය තොරතුරු'!$P$24:$Q$28,2))))</f>
        <v/>
      </c>
      <c r="BH62" s="171" t="str">
        <f aca="false">IF(W62="","",IF(W62="-","-",IF(UPPER(W62)="AB","+",VLOOKUP(W62,'විෂය තොරතුරු'!$P$24:$Q$28,2))))</f>
        <v/>
      </c>
      <c r="BI62" s="168" t="str">
        <f aca="false">IF(X62="","",IF(X62="-","-",IF(UPPER(X62)="AB","+",VLOOKUP(X62,'විෂය තොරතුරු'!$P$24:$Q$28,2))))</f>
        <v/>
      </c>
      <c r="BJ62" s="168" t="str">
        <f aca="false">IF(Y62="","",IF(Y62="-","-",IF(UPPER(Y62)="AB","+",VLOOKUP(Y62,'විෂය තොරතුරු'!$P$24:$Q$28,2))))</f>
        <v/>
      </c>
      <c r="BK62" s="168" t="str">
        <f aca="false">IF(Z62="","",IF(Z62="-","-",IF(UPPER(Z62)="AB","+",VLOOKUP(Z62,'විෂය තොරතුරු'!$P$24:$Q$28,2))))</f>
        <v/>
      </c>
      <c r="BL62" s="168" t="str">
        <f aca="false">IF(AA62="","",IF(AA62="-","-",IF(UPPER(AA62)="AB","+",VLOOKUP(AA62,'විෂය තොරතුරු'!$P$24:$Q$28,2))))</f>
        <v/>
      </c>
      <c r="BM62" s="168" t="str">
        <f aca="false">IF(AB62="","",IF(AB62="-","-",IF(UPPER(AB62)="AB","+",VLOOKUP(AB62,'විෂය තොරතුරු'!$P$24:$Q$28,2))))</f>
        <v/>
      </c>
      <c r="BN62" s="168" t="str">
        <f aca="false">IF(AC62="","",IF(AC62="-","-",IF(UPPER(AC62)="AB","+",VLOOKUP(AC62,'විෂය තොරතුරු'!$P$24:$Q$28,2))))</f>
        <v/>
      </c>
      <c r="BO62" s="169" t="str">
        <f aca="false">IF(AD62="","",IF(AD62="-","-",IF(UPPER(AD62)="AB","+",VLOOKUP(AD62,'විෂය තොරතුරු'!$P$24:$Q$28,2))))</f>
        <v/>
      </c>
      <c r="BP62" s="171" t="str">
        <f aca="false">IF(AE62="","",IF(AE62="-","-",IF(UPPER(AE62)="AB","+",VLOOKUP(AE62,'විෂය තොරතුරු'!$P$24:$Q$28,2))))</f>
        <v/>
      </c>
      <c r="BQ62" s="168" t="str">
        <f aca="false">IF(AF62="","",IF(AF62="-","-",IF(UPPER(AF62)="AB","+",VLOOKUP(AF62,'විෂය තොරතුරු'!$P$24:$Q$28,2))))</f>
        <v/>
      </c>
      <c r="BR62" s="168" t="str">
        <f aca="false">IF(AG62="","",IF(AG62="-","-",IF(UPPER(AG62)="AB","+",VLOOKUP(AG62,'විෂය තොරතුරු'!$P$24:$Q$28,2))))</f>
        <v/>
      </c>
      <c r="BS62" s="168" t="str">
        <f aca="false">IF(AH62="","",IF(AH62="-","-",IF(UPPER(AH62)="AB","+",VLOOKUP(AH62,'විෂය තොරතුරු'!$P$24:$Q$28,2))))</f>
        <v/>
      </c>
      <c r="BT62" s="168" t="str">
        <f aca="false">IF(AI62="","",IF(AI62="-","-",IF(UPPER(AI62)="AB","+",VLOOKUP(AI62,'විෂය තොරතුරු'!$P$24:$Q$28,2))))</f>
        <v/>
      </c>
      <c r="BU62" s="168" t="str">
        <f aca="false">IF(AJ62="","",IF(AJ62="-","-",IF(UPPER(AJ62)="AB","+",VLOOKUP(AJ62,'විෂය තොරතුරු'!$P$24:$Q$28,2))))</f>
        <v/>
      </c>
      <c r="BV62" s="168" t="str">
        <f aca="false">IF(AK62="","",IF(AK62="-","-",IF(UPPER(AK62)="AB","+",VLOOKUP(AK62,'විෂය තොරතුරු'!$P$24:$Q$28,2))))</f>
        <v/>
      </c>
      <c r="BW62" s="169" t="str">
        <f aca="false">IF(AL62="","",IF(AL62="-","-",IF(UPPER(AL62)="AB","+",VLOOKUP(AL62,'විෂය තොරතුරු'!$P$24:$Q$28,2))))</f>
        <v/>
      </c>
      <c r="BX62" s="171" t="str">
        <f aca="false">IF($B62="","",COUNTIF($AP62:$BW62,"A"))</f>
        <v/>
      </c>
      <c r="BY62" s="168" t="str">
        <f aca="false">IF($B62="","",COUNTIF($AP62:$BW62,"B"))</f>
        <v/>
      </c>
      <c r="BZ62" s="168" t="str">
        <f aca="false">IF($B62="","",COUNTIF($AP62:$BW62,"C"))</f>
        <v/>
      </c>
      <c r="CA62" s="168" t="str">
        <f aca="false">IF($B62="","",COUNTIF($AP62:$BW62,"S"))</f>
        <v/>
      </c>
      <c r="CB62" s="169" t="str">
        <f aca="false">IF($B62="","",COUNTIF($AP62:$BW62,"W"))</f>
        <v/>
      </c>
      <c r="CC62" s="171" t="str">
        <f aca="false">IF(B62="","",SUM(BX62:CA62))</f>
        <v/>
      </c>
      <c r="CD62" s="169" t="str">
        <f aca="false">IF(B62="","",SUM(BX62:BZ62))</f>
        <v/>
      </c>
      <c r="CE62" s="172" t="str">
        <f aca="false">IF(B62="","",IF(AND(CC62&gt;=6,CD62&gt;=3,OR(E62&gt;=35,F62&gt;=35),L62&gt;=35),"6/3 සමත්",IF(AND(CC62&gt;=5,CD62&gt;=3,OR(E62&gt;=35,F62&gt;=35,L62&gt;=35)),"5/3 සමත්",IF(AND(CC62&gt;=4,CD62&gt;=1,OR(E62&gt;=20,F62&gt;=20,L62&gt;=20)),"සමත් කළ හැකි",IF(CB62=9,"W9","අසමත් ?")))))</f>
        <v/>
      </c>
      <c r="FK62" s="173" t="n">
        <v>48</v>
      </c>
      <c r="FL62" s="189" t="s">
        <v>91</v>
      </c>
      <c r="FM62" s="161"/>
      <c r="FN62" s="161" t="str">
        <f aca="false">IF(FM62="","-",(FM62/$M$95)*100)</f>
        <v>-</v>
      </c>
      <c r="FO62" s="165" t="n">
        <v>24</v>
      </c>
      <c r="FP62" s="165"/>
      <c r="FQ62" s="165" t="s">
        <v>18</v>
      </c>
      <c r="FR62" s="165" t="n">
        <v>57</v>
      </c>
      <c r="FS62" s="165"/>
      <c r="FT62" s="165"/>
      <c r="FU62" s="165" t="n">
        <v>9</v>
      </c>
      <c r="FV62" s="165" t="n">
        <v>13</v>
      </c>
      <c r="FW62" s="165" t="n">
        <v>9</v>
      </c>
      <c r="FX62" s="165" t="n">
        <v>19</v>
      </c>
      <c r="FY62" s="165" t="s">
        <v>18</v>
      </c>
      <c r="FZ62" s="165" t="s">
        <v>18</v>
      </c>
      <c r="GA62" s="165" t="n">
        <v>16</v>
      </c>
      <c r="GB62" s="165"/>
      <c r="GC62" s="165"/>
      <c r="GD62" s="165"/>
      <c r="GE62" s="165"/>
      <c r="GF62" s="165"/>
      <c r="GG62" s="165" t="s">
        <v>18</v>
      </c>
      <c r="GH62" s="165" t="n">
        <v>52</v>
      </c>
      <c r="GI62" s="165" t="s">
        <v>18</v>
      </c>
      <c r="GJ62" s="165"/>
      <c r="GK62" s="165"/>
      <c r="GL62" s="165" t="s">
        <v>18</v>
      </c>
      <c r="GM62" s="165"/>
      <c r="GN62" s="165"/>
      <c r="GO62" s="165" t="n">
        <v>25</v>
      </c>
      <c r="GP62" s="165" t="s">
        <v>18</v>
      </c>
      <c r="GQ62" s="165"/>
      <c r="GR62" s="165" t="s">
        <v>18</v>
      </c>
      <c r="GS62" s="165"/>
      <c r="GT62" s="165"/>
      <c r="GU62" s="165"/>
      <c r="GV62" s="174"/>
      <c r="GW62" s="167" t="n">
        <f aca="false">IF(FL62="","",SUM(FO62:GV62))</f>
        <v>224</v>
      </c>
      <c r="GX62" s="168" t="n">
        <f aca="false">IF(FL62="","",GW62/9)</f>
        <v>24.8888888888889</v>
      </c>
      <c r="GY62" s="169" t="n">
        <f aca="false">IF(FL62="","",IF(GW62=0,"-",RANK(GW62,$GW$15:$GW$64,0)))</f>
        <v>22</v>
      </c>
      <c r="GZ62" s="167" t="str">
        <f aca="false">IF(FO62="","",IF(FO62="-","-",IF(UPPER(FO62)="AB","+",VLOOKUP(FO62,'විෂය තොරතුරු'!$P$24:$Q$28,2))))</f>
        <v>W</v>
      </c>
      <c r="HA62" s="168" t="str">
        <f aca="false">IF(FP62="","",IF(FP62="-","-",IF(UPPER(FP62)="AB","+",VLOOKUP(FP62,'විෂය තොරතුරු'!$P$24:$Q$28,2))))</f>
        <v/>
      </c>
      <c r="HB62" s="168" t="str">
        <f aca="false">IF(FQ62="","",IF(FQ62="-","-",IF(UPPER(FQ62)="AB","+",VLOOKUP(FQ62,'විෂය තොරතුරු'!$P$24:$Q$28,2))))</f>
        <v>-</v>
      </c>
      <c r="HC62" s="168" t="str">
        <f aca="false">IF(FR62="","",IF(FR62="-","-",IF(UPPER(FR62)="AB","+",VLOOKUP(FR62,'විෂය තොරතුරු'!$P$24:$Q$28,2))))</f>
        <v>C</v>
      </c>
      <c r="HD62" s="168" t="str">
        <f aca="false">IF(FS62="","",IF(FS62="-","-",IF(UPPER(FS62)="AB","+",VLOOKUP(FS62,'විෂය තොරතුරු'!$P$24:$Q$28,2))))</f>
        <v/>
      </c>
      <c r="HE62" s="170" t="str">
        <f aca="false">IF(FT62="","",IF(FT62="-","-",IF(UPPER(FT62)="AB","+",VLOOKUP(FT62,'විෂය තොරතුරු'!$P$24:$Q$28,2))))</f>
        <v/>
      </c>
      <c r="HF62" s="171" t="str">
        <f aca="false">IF(FU62="","",IF(FU62="-","-",IF(UPPER(FU62)="AB","+",VLOOKUP(FU62,'විෂය තොරතුරු'!$P$24:$Q$28,2))))</f>
        <v>W</v>
      </c>
      <c r="HG62" s="168" t="str">
        <f aca="false">IF(FV62="","",IF(FV62="-","-",IF(UPPER(FV62)="AB","+",VLOOKUP(FV62,'විෂය තොරතුරු'!$P$24:$Q$28,2))))</f>
        <v>W</v>
      </c>
      <c r="HH62" s="168" t="str">
        <f aca="false">IF(FW62="","",IF(FW62="-","-",IF(UPPER(FW62)="AB","+",VLOOKUP(FW62,'විෂය තොරතුරු'!$P$24:$Q$28,2))))</f>
        <v>W</v>
      </c>
      <c r="HI62" s="169" t="str">
        <f aca="false">IF(FX62="","",IF(FX62="-","-",IF(UPPER(FX62)="AB","+",VLOOKUP(FX62,'විෂය තොරතුරු'!$P$24:$Q$28,2))))</f>
        <v>W</v>
      </c>
      <c r="HJ62" s="167" t="str">
        <f aca="false">IF(FY62="","",IF(FY62="-","-",IF(UPPER(FY62)="AB","+",VLOOKUP(FY62,'විෂය තොරතුරු'!$P$24:$Q$28,2))))</f>
        <v>-</v>
      </c>
      <c r="HK62" s="168" t="str">
        <f aca="false">IF(FZ62="","",IF(FZ62="-","-",IF(UPPER(FZ62)="AB","+",VLOOKUP(FZ62,'විෂය තොරතුරු'!$P$24:$Q$28,2))))</f>
        <v>-</v>
      </c>
      <c r="HL62" s="168" t="str">
        <f aca="false">IF(GA62="","",IF(GA62="-","-",IF(UPPER(GA62)="AB","+",VLOOKUP(GA62,'විෂය තොරතුරු'!$P$24:$Q$28,2))))</f>
        <v>W</v>
      </c>
      <c r="HM62" s="168" t="str">
        <f aca="false">IF(GB62="","",IF(GB62="-","-",IF(UPPER(GB62)="AB","+",VLOOKUP(GB62,'විෂය තොරතුරු'!$P$24:$Q$28,2))))</f>
        <v/>
      </c>
      <c r="HN62" s="168" t="str">
        <f aca="false">IF(GC62="","",IF(GC62="-","-",IF(UPPER(GC62)="AB","+",VLOOKUP(GC62,'විෂය තොරතුරු'!$P$24:$Q$28,2))))</f>
        <v/>
      </c>
      <c r="HO62" s="168" t="str">
        <f aca="false">IF(GD62="","",IF(GD62="-","-",IF(UPPER(GD62)="AB","+",VLOOKUP(GD62,'විෂය තොරතුරු'!$P$24:$Q$28,2))))</f>
        <v/>
      </c>
      <c r="HP62" s="168" t="str">
        <f aca="false">IF(GE62="","",IF(GE62="-","-",IF(UPPER(GE62)="AB","+",VLOOKUP(GE62,'විෂය තොරතුරු'!$P$24:$Q$28,2))))</f>
        <v/>
      </c>
      <c r="HQ62" s="170" t="str">
        <f aca="false">IF(GF62="","",IF(GF62="-","-",IF(UPPER(GF62)="AB","+",VLOOKUP(GF62,'විෂය තොරතුරු'!$P$24:$Q$28,2))))</f>
        <v/>
      </c>
      <c r="HR62" s="171" t="str">
        <f aca="false">IF(GG62="","",IF(GG62="-","-",IF(UPPER(GG62)="AB","+",VLOOKUP(GG62,'විෂය තොරතුරු'!$P$24:$Q$28,2))))</f>
        <v>-</v>
      </c>
      <c r="HS62" s="168" t="str">
        <f aca="false">IF(GH62="","",IF(GH62="-","-",IF(UPPER(GH62)="AB","+",VLOOKUP(GH62,'විෂය තොරතුරු'!$P$24:$Q$28,2))))</f>
        <v>C</v>
      </c>
      <c r="HT62" s="168" t="str">
        <f aca="false">IF(GI62="","",IF(GI62="-","-",IF(UPPER(GI62)="AB","+",VLOOKUP(GI62,'විෂය තොරතුරු'!$P$24:$Q$28,2))))</f>
        <v>-</v>
      </c>
      <c r="HU62" s="168" t="str">
        <f aca="false">IF(GJ62="","",IF(GJ62="-","-",IF(UPPER(GJ62)="AB","+",VLOOKUP(GJ62,'විෂය තොරතුරු'!$P$24:$Q$28,2))))</f>
        <v/>
      </c>
      <c r="HV62" s="168" t="str">
        <f aca="false">IF(GK62="","",IF(GK62="-","-",IF(UPPER(GK62)="AB","+",VLOOKUP(GK62,'විෂය තොරතුරු'!$P$24:$Q$28,2))))</f>
        <v/>
      </c>
      <c r="HW62" s="168" t="str">
        <f aca="false">IF(GL62="","",IF(GL62="-","-",IF(UPPER(GL62)="AB","+",VLOOKUP(GL62,'විෂය තොරතුරු'!$P$24:$Q$28,2))))</f>
        <v>-</v>
      </c>
      <c r="HX62" s="168" t="str">
        <f aca="false">IF(GM62="","",IF(GM62="-","-",IF(UPPER(GM62)="AB","+",VLOOKUP(GM62,'විෂය තොරතුරු'!$P$24:$Q$28,2))))</f>
        <v/>
      </c>
      <c r="HY62" s="169" t="str">
        <f aca="false">IF(GN62="","",IF(GN62="-","-",IF(UPPER(GN62)="AB","+",VLOOKUP(GN62,'විෂය තොරතුරු'!$P$24:$Q$28,2))))</f>
        <v/>
      </c>
      <c r="HZ62" s="171" t="str">
        <f aca="false">IF(GO62="","",IF(GO62="-","-",IF(UPPER(GO62)="AB","+",VLOOKUP(GO62,'විෂය තොරතුරු'!$P$24:$Q$28,2))))</f>
        <v>W</v>
      </c>
      <c r="IA62" s="168" t="str">
        <f aca="false">IF(GP62="","",IF(GP62="-","-",IF(UPPER(GP62)="AB","+",VLOOKUP(GP62,'විෂය තොරතුරු'!$P$24:$Q$28,2))))</f>
        <v>-</v>
      </c>
      <c r="IB62" s="168" t="str">
        <f aca="false">IF(GQ62="","",IF(GQ62="-","-",IF(UPPER(GQ62)="AB","+",VLOOKUP(GQ62,'විෂය තොරතුරු'!$P$24:$Q$28,2))))</f>
        <v/>
      </c>
      <c r="IC62" s="168" t="str">
        <f aca="false">IF(GR62="","",IF(GR62="-","-",IF(UPPER(GR62)="AB","+",VLOOKUP(GR62,'විෂය තොරතුරු'!$P$24:$Q$28,2))))</f>
        <v>-</v>
      </c>
      <c r="ID62" s="168" t="str">
        <f aca="false">IF(GS62="","",IF(GS62="-","-",IF(UPPER(GS62)="AB","+",VLOOKUP(GS62,'විෂය තොරතුරු'!$P$24:$Q$28,2))))</f>
        <v/>
      </c>
      <c r="IE62" s="168" t="str">
        <f aca="false">IF(GT62="","",IF(GT62="-","-",IF(UPPER(GT62)="AB","+",VLOOKUP(GT62,'විෂය තොරතුරු'!$P$24:$Q$28,2))))</f>
        <v/>
      </c>
      <c r="IF62" s="168" t="str">
        <f aca="false">IF(GU62="","",IF(GU62="-","-",IF(UPPER(GU62)="AB","+",VLOOKUP(GU62,'විෂය තොරතුරු'!$P$24:$Q$28,2))))</f>
        <v/>
      </c>
      <c r="IG62" s="169" t="str">
        <f aca="false">IF(GV62="","",IF(GV62="-","-",IF(UPPER(GV62)="AB","+",VLOOKUP(GV62,'විෂය තොරතුරු'!$P$24:$Q$28,2))))</f>
        <v/>
      </c>
      <c r="IH62" s="171" t="n">
        <f aca="false">IF($FL62="","",COUNTIF($GZ62:$IG62,"A"))</f>
        <v>0</v>
      </c>
      <c r="II62" s="171" t="n">
        <f aca="false">IF($FL62="","",COUNTIF($GZ62:$IG62,"B"))</f>
        <v>0</v>
      </c>
      <c r="IJ62" s="171" t="n">
        <f aca="false">IF($FL62="","",COUNTIF($GZ62:$IG62,"C"))</f>
        <v>2</v>
      </c>
      <c r="IK62" s="171" t="n">
        <f aca="false">IF($FL62="","",COUNTIF($GZ62:$IG62,"S"))</f>
        <v>0</v>
      </c>
      <c r="IL62" s="171" t="n">
        <f aca="false">IF($FL62="","",COUNTIF($GZ62:$IG62,"W"))</f>
        <v>7</v>
      </c>
      <c r="IM62" s="171" t="n">
        <f aca="false">IF(FL62="","",SUM(IH62:IK62))</f>
        <v>2</v>
      </c>
      <c r="IN62" s="169" t="n">
        <f aca="false">IF(FL62="","",SUM(IH62:IJ62))</f>
        <v>2</v>
      </c>
      <c r="IO62" s="172" t="str">
        <f aca="false">IF(FL62="","",IF(AND(IM62&gt;=6,IN62&gt;=3,OR(FO62&gt;=35,FP62&gt;=35),FV62&gt;=35),"6/3 සමත්",IF(AND(IM62&gt;=5,IN62&gt;=3,OR(FO62&gt;=35,FP62&gt;=35,FV62&gt;=35)),"5/3 සමත්",IF(AND(IM62&gt;=4,IN62&gt;=1,OR(FO62&gt;=20,FP62&gt;=20,FV62&gt;=20)),"සමත් කළ හැකි",IF(IL62=9,"W9","අසමත් ?")))))</f>
        <v>අසමත් ?</v>
      </c>
    </row>
    <row r="63" customFormat="false" ht="13.8" hidden="false" customHeight="false" outlineLevel="0" collapsed="false">
      <c r="A63" s="160" t="n">
        <v>49</v>
      </c>
      <c r="B63" s="189"/>
      <c r="C63" s="161"/>
      <c r="D63" s="162"/>
      <c r="E63" s="183"/>
      <c r="F63" s="181"/>
      <c r="G63" s="183"/>
      <c r="H63" s="180"/>
      <c r="I63" s="180"/>
      <c r="J63" s="181"/>
      <c r="K63" s="183"/>
      <c r="L63" s="180"/>
      <c r="M63" s="180"/>
      <c r="N63" s="181"/>
      <c r="O63" s="183"/>
      <c r="P63" s="180"/>
      <c r="Q63" s="180"/>
      <c r="R63" s="180"/>
      <c r="S63" s="180"/>
      <c r="T63" s="180"/>
      <c r="U63" s="180"/>
      <c r="V63" s="181"/>
      <c r="W63" s="183"/>
      <c r="X63" s="180"/>
      <c r="Y63" s="180"/>
      <c r="Z63" s="180"/>
      <c r="AA63" s="180"/>
      <c r="AB63" s="180"/>
      <c r="AC63" s="180"/>
      <c r="AD63" s="181"/>
      <c r="AE63" s="183"/>
      <c r="AF63" s="180"/>
      <c r="AG63" s="180"/>
      <c r="AH63" s="180"/>
      <c r="AI63" s="180"/>
      <c r="AJ63" s="180"/>
      <c r="AK63" s="180"/>
      <c r="AL63" s="166"/>
      <c r="AM63" s="167" t="str">
        <f aca="false">IF(B63="","",SUM(E63:AL63))</f>
        <v/>
      </c>
      <c r="AN63" s="168" t="str">
        <f aca="false">IF(B63="","",AM63/9)</f>
        <v/>
      </c>
      <c r="AO63" s="169" t="str">
        <f aca="false">IF(B63="","",IF(AM63=0,"-",RANK(AM63,$AM$15:$AM$64,0)))</f>
        <v/>
      </c>
      <c r="AP63" s="167" t="str">
        <f aca="false">IF(E63="","",IF(E63="-","-",IF(UPPER(E63)="AB","+",VLOOKUP(E63,'විෂය තොරතුරු'!$P$24:$Q$28,2))))</f>
        <v/>
      </c>
      <c r="AQ63" s="168" t="str">
        <f aca="false">IF(F63="","",IF(F63="-","-",IF(UPPER(F63)="AB","+",VLOOKUP(F63,'විෂය තොරතුරු'!$P$24:$Q$28,2))))</f>
        <v/>
      </c>
      <c r="AR63" s="168" t="str">
        <f aca="false">IF(G63="","",IF(G63="-","-",IF(UPPER(G63)="AB","+",VLOOKUP(G63,'විෂය තොරතුරු'!$P$24:$Q$28,2))))</f>
        <v/>
      </c>
      <c r="AS63" s="168" t="str">
        <f aca="false">IF(H63="","",IF(H63="-","-",IF(UPPER(H63)="AB","+",VLOOKUP(H63,'විෂය තොරතුරු'!$P$24:$Q$28,2))))</f>
        <v/>
      </c>
      <c r="AT63" s="168" t="str">
        <f aca="false">IF(I63="","",IF(I63="-","-",IF(UPPER(I63)="AB","+",VLOOKUP(I63,'විෂය තොරතුරු'!$P$24:$Q$28,2))))</f>
        <v/>
      </c>
      <c r="AU63" s="170" t="str">
        <f aca="false">IF(J63="","",IF(J63="-","-",IF(UPPER(J63)="AB","+",VLOOKUP(J63,'විෂය තොරතුරු'!$P$24:$Q$28,2))))</f>
        <v/>
      </c>
      <c r="AV63" s="171" t="str">
        <f aca="false">IF(K63="","",IF(K63="-","-",IF(UPPER(K63)="AB","+",VLOOKUP(K63,'විෂය තොරතුරු'!$P$24:$Q$28,2))))</f>
        <v/>
      </c>
      <c r="AW63" s="168" t="str">
        <f aca="false">IF(L63="","",IF(L63="-","-",IF(UPPER(L63)="AB","+",VLOOKUP(L63,'විෂය තොරතුරු'!$P$24:$Q$28,2))))</f>
        <v/>
      </c>
      <c r="AX63" s="168" t="str">
        <f aca="false">IF(M63="","",IF(M63="-","-",IF(UPPER(M63)="AB","+",VLOOKUP(M63,'විෂය තොරතුරු'!$P$24:$Q$28,2))))</f>
        <v/>
      </c>
      <c r="AY63" s="169" t="str">
        <f aca="false">IF(N63="","",IF(N63="-","-",IF(UPPER(N63)="AB","+",VLOOKUP(N63,'විෂය තොරතුරු'!$P$24:$Q$28,2))))</f>
        <v/>
      </c>
      <c r="AZ63" s="168" t="str">
        <f aca="false">IF(O63="","",IF(O63="-","-",IF(UPPER(O63)="AB","+",VLOOKUP(O63,'විෂය තොරතුරු'!$P$24:$Q$28,2))))</f>
        <v/>
      </c>
      <c r="BA63" s="168" t="str">
        <f aca="false">IF(P63="","",IF(P63="-","-",IF(UPPER(P63)="AB","+",VLOOKUP(P63,'විෂය තොරතුරු'!$P$24:$Q$28,2))))</f>
        <v/>
      </c>
      <c r="BB63" s="168" t="str">
        <f aca="false">IF(Q63="","",IF(Q63="-","-",IF(UPPER(Q63)="AB","+",VLOOKUP(Q63,'විෂය තොරතුරු'!$P$24:$Q$28,2))))</f>
        <v/>
      </c>
      <c r="BC63" s="168" t="str">
        <f aca="false">IF(R63="","",IF(R63="-","-",IF(UPPER(R63)="AB","+",VLOOKUP(R63,'විෂය තොරතුරු'!$P$24:$Q$28,2))))</f>
        <v/>
      </c>
      <c r="BD63" s="168" t="str">
        <f aca="false">IF(S63="","",IF(S63="-","-",IF(UPPER(S63)="AB","+",VLOOKUP(S63,'විෂය තොරතුරු'!$P$24:$Q$28,2))))</f>
        <v/>
      </c>
      <c r="BE63" s="168" t="str">
        <f aca="false">IF(T63="","",IF(T63="-","-",IF(UPPER(T63)="AB","+",VLOOKUP(T63,'විෂය තොරතුරු'!$P$24:$Q$28,2))))</f>
        <v/>
      </c>
      <c r="BF63" s="168" t="str">
        <f aca="false">IF(U63="","",IF(U63="-","-",IF(UPPER(U63)="AB","+",VLOOKUP(U63,'විෂය තොරතුරු'!$P$24:$Q$28,2))))</f>
        <v/>
      </c>
      <c r="BG63" s="170" t="str">
        <f aca="false">IF(V63="","",IF(V63="-","-",IF(UPPER(V63)="AB","+",VLOOKUP(V63,'විෂය තොරතුරු'!$P$24:$Q$28,2))))</f>
        <v/>
      </c>
      <c r="BH63" s="171" t="str">
        <f aca="false">IF(W63="","",IF(W63="-","-",IF(UPPER(W63)="AB","+",VLOOKUP(W63,'විෂය තොරතුරු'!$P$24:$Q$28,2))))</f>
        <v/>
      </c>
      <c r="BI63" s="168" t="str">
        <f aca="false">IF(X63="","",IF(X63="-","-",IF(UPPER(X63)="AB","+",VLOOKUP(X63,'විෂය තොරතුරු'!$P$24:$Q$28,2))))</f>
        <v/>
      </c>
      <c r="BJ63" s="168" t="str">
        <f aca="false">IF(Y63="","",IF(Y63="-","-",IF(UPPER(Y63)="AB","+",VLOOKUP(Y63,'විෂය තොරතුරු'!$P$24:$Q$28,2))))</f>
        <v/>
      </c>
      <c r="BK63" s="168" t="str">
        <f aca="false">IF(Z63="","",IF(Z63="-","-",IF(UPPER(Z63)="AB","+",VLOOKUP(Z63,'විෂය තොරතුරු'!$P$24:$Q$28,2))))</f>
        <v/>
      </c>
      <c r="BL63" s="168" t="str">
        <f aca="false">IF(AA63="","",IF(AA63="-","-",IF(UPPER(AA63)="AB","+",VLOOKUP(AA63,'විෂය තොරතුරු'!$P$24:$Q$28,2))))</f>
        <v/>
      </c>
      <c r="BM63" s="168" t="str">
        <f aca="false">IF(AB63="","",IF(AB63="-","-",IF(UPPER(AB63)="AB","+",VLOOKUP(AB63,'විෂය තොරතුරු'!$P$24:$Q$28,2))))</f>
        <v/>
      </c>
      <c r="BN63" s="168" t="str">
        <f aca="false">IF(AC63="","",IF(AC63="-","-",IF(UPPER(AC63)="AB","+",VLOOKUP(AC63,'විෂය තොරතුරු'!$P$24:$Q$28,2))))</f>
        <v/>
      </c>
      <c r="BO63" s="169" t="str">
        <f aca="false">IF(AD63="","",IF(AD63="-","-",IF(UPPER(AD63)="AB","+",VLOOKUP(AD63,'විෂය තොරතුරු'!$P$24:$Q$28,2))))</f>
        <v/>
      </c>
      <c r="BP63" s="171" t="str">
        <f aca="false">IF(AE63="","",IF(AE63="-","-",IF(UPPER(AE63)="AB","+",VLOOKUP(AE63,'විෂය තොරතුරු'!$P$24:$Q$28,2))))</f>
        <v/>
      </c>
      <c r="BQ63" s="168" t="str">
        <f aca="false">IF(AF63="","",IF(AF63="-","-",IF(UPPER(AF63)="AB","+",VLOOKUP(AF63,'විෂය තොරතුරු'!$P$24:$Q$28,2))))</f>
        <v/>
      </c>
      <c r="BR63" s="168" t="str">
        <f aca="false">IF(AG63="","",IF(AG63="-","-",IF(UPPER(AG63)="AB","+",VLOOKUP(AG63,'විෂය තොරතුරු'!$P$24:$Q$28,2))))</f>
        <v/>
      </c>
      <c r="BS63" s="168" t="str">
        <f aca="false">IF(AH63="","",IF(AH63="-","-",IF(UPPER(AH63)="AB","+",VLOOKUP(AH63,'විෂය තොරතුරු'!$P$24:$Q$28,2))))</f>
        <v/>
      </c>
      <c r="BT63" s="168" t="str">
        <f aca="false">IF(AI63="","",IF(AI63="-","-",IF(UPPER(AI63)="AB","+",VLOOKUP(AI63,'විෂය තොරතුරු'!$P$24:$Q$28,2))))</f>
        <v/>
      </c>
      <c r="BU63" s="168" t="str">
        <f aca="false">IF(AJ63="","",IF(AJ63="-","-",IF(UPPER(AJ63)="AB","+",VLOOKUP(AJ63,'විෂය තොරතුරු'!$P$24:$Q$28,2))))</f>
        <v/>
      </c>
      <c r="BV63" s="168" t="str">
        <f aca="false">IF(AK63="","",IF(AK63="-","-",IF(UPPER(AK63)="AB","+",VLOOKUP(AK63,'විෂය තොරතුරු'!$P$24:$Q$28,2))))</f>
        <v/>
      </c>
      <c r="BW63" s="169" t="str">
        <f aca="false">IF(AL63="","",IF(AL63="-","-",IF(UPPER(AL63)="AB","+",VLOOKUP(AL63,'විෂය තොරතුරු'!$P$24:$Q$28,2))))</f>
        <v/>
      </c>
      <c r="BX63" s="171" t="str">
        <f aca="false">IF($B63="","",COUNTIF($AP63:$BW63,"A"))</f>
        <v/>
      </c>
      <c r="BY63" s="168" t="str">
        <f aca="false">IF($B63="","",COUNTIF($AP63:$BW63,"B"))</f>
        <v/>
      </c>
      <c r="BZ63" s="168" t="str">
        <f aca="false">IF($B63="","",COUNTIF($AP63:$BW63,"C"))</f>
        <v/>
      </c>
      <c r="CA63" s="168" t="str">
        <f aca="false">IF($B63="","",COUNTIF($AP63:$BW63,"S"))</f>
        <v/>
      </c>
      <c r="CB63" s="169" t="str">
        <f aca="false">IF($B63="","",COUNTIF($AP63:$BW63,"W"))</f>
        <v/>
      </c>
      <c r="CC63" s="171" t="str">
        <f aca="false">IF(B63="","",SUM(BX63:CA63))</f>
        <v/>
      </c>
      <c r="CD63" s="169" t="str">
        <f aca="false">IF(B63="","",SUM(BX63:BZ63))</f>
        <v/>
      </c>
      <c r="CE63" s="172" t="str">
        <f aca="false">IF(B63="","",IF(AND(CC63&gt;=6,CD63&gt;=3,OR(E63&gt;=35,F63&gt;=35),L63&gt;=35),"6/3 සමත්",IF(AND(CC63&gt;=5,CD63&gt;=3,OR(E63&gt;=35,F63&gt;=35,L63&gt;=35)),"5/3 සමත්",IF(AND(CC63&gt;=4,CD63&gt;=1,OR(E63&gt;=20,F63&gt;=20,L63&gt;=20)),"සමත් කළ හැකි",IF(CB63=9,"W9","අසමත් ?")))))</f>
        <v/>
      </c>
      <c r="FK63" s="173" t="n">
        <v>49</v>
      </c>
      <c r="FL63" s="189" t="s">
        <v>92</v>
      </c>
      <c r="FM63" s="161"/>
      <c r="FN63" s="161" t="str">
        <f aca="false">IF(FM63="","-",(FM63/$M$95)*100)</f>
        <v>-</v>
      </c>
      <c r="FO63" s="165" t="s">
        <v>52</v>
      </c>
      <c r="FP63" s="165"/>
      <c r="FQ63" s="165" t="s">
        <v>18</v>
      </c>
      <c r="FR63" s="165" t="s">
        <v>18</v>
      </c>
      <c r="FS63" s="165"/>
      <c r="FT63" s="165"/>
      <c r="FU63" s="165" t="s">
        <v>52</v>
      </c>
      <c r="FV63" s="165" t="n">
        <v>19</v>
      </c>
      <c r="FW63" s="165" t="n">
        <v>8</v>
      </c>
      <c r="FX63" s="165" t="n">
        <v>15</v>
      </c>
      <c r="FY63" s="165" t="s">
        <v>18</v>
      </c>
      <c r="FZ63" s="165" t="s">
        <v>18</v>
      </c>
      <c r="GA63" s="165" t="s">
        <v>18</v>
      </c>
      <c r="GB63" s="165"/>
      <c r="GC63" s="165"/>
      <c r="GD63" s="165"/>
      <c r="GE63" s="165"/>
      <c r="GF63" s="165"/>
      <c r="GG63" s="165" t="s">
        <v>18</v>
      </c>
      <c r="GH63" s="165" t="s">
        <v>18</v>
      </c>
      <c r="GI63" s="165" t="s">
        <v>18</v>
      </c>
      <c r="GJ63" s="165"/>
      <c r="GK63" s="165"/>
      <c r="GL63" s="165" t="n">
        <v>39</v>
      </c>
      <c r="GM63" s="165"/>
      <c r="GN63" s="165"/>
      <c r="GO63" s="165" t="s">
        <v>18</v>
      </c>
      <c r="GP63" s="165" t="s">
        <v>18</v>
      </c>
      <c r="GQ63" s="165"/>
      <c r="GR63" s="165" t="s">
        <v>18</v>
      </c>
      <c r="GS63" s="165"/>
      <c r="GT63" s="165"/>
      <c r="GU63" s="165"/>
      <c r="GV63" s="174"/>
      <c r="GW63" s="167" t="n">
        <f aca="false">IF(FL63="","",SUM(FO63:GV63))</f>
        <v>81</v>
      </c>
      <c r="GX63" s="168" t="n">
        <f aca="false">IF(FL63="","",GW63/9)</f>
        <v>9</v>
      </c>
      <c r="GY63" s="169" t="n">
        <f aca="false">IF(FL63="","",IF(GW63=0,"-",RANK(GW63,$GW$15:$GW$64,0)))</f>
        <v>44</v>
      </c>
      <c r="GZ63" s="167" t="str">
        <f aca="false">IF(FO63="","",IF(FO63="-","-",IF(UPPER(FO63)="AB","+",VLOOKUP(FO63,'විෂය තොරතුරු'!$P$24:$Q$28,2))))</f>
        <v>+</v>
      </c>
      <c r="HA63" s="168" t="str">
        <f aca="false">IF(FP63="","",IF(FP63="-","-",IF(UPPER(FP63)="AB","+",VLOOKUP(FP63,'විෂය තොරතුරු'!$P$24:$Q$28,2))))</f>
        <v/>
      </c>
      <c r="HB63" s="168" t="str">
        <f aca="false">IF(FQ63="","",IF(FQ63="-","-",IF(UPPER(FQ63)="AB","+",VLOOKUP(FQ63,'විෂය තොරතුරු'!$P$24:$Q$28,2))))</f>
        <v>-</v>
      </c>
      <c r="HC63" s="168" t="str">
        <f aca="false">IF(FR63="","",IF(FR63="-","-",IF(UPPER(FR63)="AB","+",VLOOKUP(FR63,'විෂය තොරතුරු'!$P$24:$Q$28,2))))</f>
        <v>-</v>
      </c>
      <c r="HD63" s="168" t="str">
        <f aca="false">IF(FS63="","",IF(FS63="-","-",IF(UPPER(FS63)="AB","+",VLOOKUP(FS63,'විෂය තොරතුරු'!$P$24:$Q$28,2))))</f>
        <v/>
      </c>
      <c r="HE63" s="170" t="str">
        <f aca="false">IF(FT63="","",IF(FT63="-","-",IF(UPPER(FT63)="AB","+",VLOOKUP(FT63,'විෂය තොරතුරු'!$P$24:$Q$28,2))))</f>
        <v/>
      </c>
      <c r="HF63" s="171" t="str">
        <f aca="false">IF(FU63="","",IF(FU63="-","-",IF(UPPER(FU63)="AB","+",VLOOKUP(FU63,'විෂය තොරතුරු'!$P$24:$Q$28,2))))</f>
        <v>+</v>
      </c>
      <c r="HG63" s="168" t="str">
        <f aca="false">IF(FV63="","",IF(FV63="-","-",IF(UPPER(FV63)="AB","+",VLOOKUP(FV63,'විෂය තොරතුරු'!$P$24:$Q$28,2))))</f>
        <v>W</v>
      </c>
      <c r="HH63" s="168" t="str">
        <f aca="false">IF(FW63="","",IF(FW63="-","-",IF(UPPER(FW63)="AB","+",VLOOKUP(FW63,'විෂය තොරතුරු'!$P$24:$Q$28,2))))</f>
        <v>W</v>
      </c>
      <c r="HI63" s="169" t="str">
        <f aca="false">IF(FX63="","",IF(FX63="-","-",IF(UPPER(FX63)="AB","+",VLOOKUP(FX63,'විෂය තොරතුරු'!$P$24:$Q$28,2))))</f>
        <v>W</v>
      </c>
      <c r="HJ63" s="167" t="str">
        <f aca="false">IF(FY63="","",IF(FY63="-","-",IF(UPPER(FY63)="AB","+",VLOOKUP(FY63,'විෂය තොරතුරු'!$P$24:$Q$28,2))))</f>
        <v>-</v>
      </c>
      <c r="HK63" s="168" t="str">
        <f aca="false">IF(FZ63="","",IF(FZ63="-","-",IF(UPPER(FZ63)="AB","+",VLOOKUP(FZ63,'විෂය තොරතුරු'!$P$24:$Q$28,2))))</f>
        <v>-</v>
      </c>
      <c r="HL63" s="168" t="str">
        <f aca="false">IF(GA63="","",IF(GA63="-","-",IF(UPPER(GA63)="AB","+",VLOOKUP(GA63,'විෂය තොරතුරු'!$P$24:$Q$28,2))))</f>
        <v>-</v>
      </c>
      <c r="HM63" s="168" t="str">
        <f aca="false">IF(GB63="","",IF(GB63="-","-",IF(UPPER(GB63)="AB","+",VLOOKUP(GB63,'විෂය තොරතුරු'!$P$24:$Q$28,2))))</f>
        <v/>
      </c>
      <c r="HN63" s="168" t="str">
        <f aca="false">IF(GC63="","",IF(GC63="-","-",IF(UPPER(GC63)="AB","+",VLOOKUP(GC63,'විෂය තොරතුරු'!$P$24:$Q$28,2))))</f>
        <v/>
      </c>
      <c r="HO63" s="168" t="str">
        <f aca="false">IF(GD63="","",IF(GD63="-","-",IF(UPPER(GD63)="AB","+",VLOOKUP(GD63,'විෂය තොරතුරු'!$P$24:$Q$28,2))))</f>
        <v/>
      </c>
      <c r="HP63" s="168" t="str">
        <f aca="false">IF(GE63="","",IF(GE63="-","-",IF(UPPER(GE63)="AB","+",VLOOKUP(GE63,'විෂය තොරතුරු'!$P$24:$Q$28,2))))</f>
        <v/>
      </c>
      <c r="HQ63" s="170" t="str">
        <f aca="false">IF(GF63="","",IF(GF63="-","-",IF(UPPER(GF63)="AB","+",VLOOKUP(GF63,'විෂය තොරතුරු'!$P$24:$Q$28,2))))</f>
        <v/>
      </c>
      <c r="HR63" s="171" t="str">
        <f aca="false">IF(GG63="","",IF(GG63="-","-",IF(UPPER(GG63)="AB","+",VLOOKUP(GG63,'විෂය තොරතුරු'!$P$24:$Q$28,2))))</f>
        <v>-</v>
      </c>
      <c r="HS63" s="168" t="str">
        <f aca="false">IF(GH63="","",IF(GH63="-","-",IF(UPPER(GH63)="AB","+",VLOOKUP(GH63,'විෂය තොරතුරු'!$P$24:$Q$28,2))))</f>
        <v>-</v>
      </c>
      <c r="HT63" s="168" t="str">
        <f aca="false">IF(GI63="","",IF(GI63="-","-",IF(UPPER(GI63)="AB","+",VLOOKUP(GI63,'විෂය තොරතුරු'!$P$24:$Q$28,2))))</f>
        <v>-</v>
      </c>
      <c r="HU63" s="168" t="str">
        <f aca="false">IF(GJ63="","",IF(GJ63="-","-",IF(UPPER(GJ63)="AB","+",VLOOKUP(GJ63,'විෂය තොරතුරු'!$P$24:$Q$28,2))))</f>
        <v/>
      </c>
      <c r="HV63" s="168" t="str">
        <f aca="false">IF(GK63="","",IF(GK63="-","-",IF(UPPER(GK63)="AB","+",VLOOKUP(GK63,'විෂය තොරතුරු'!$P$24:$Q$28,2))))</f>
        <v/>
      </c>
      <c r="HW63" s="168" t="str">
        <f aca="false">IF(GL63="","",IF(GL63="-","-",IF(UPPER(GL63)="AB","+",VLOOKUP(GL63,'විෂය තොරතුරු'!$P$24:$Q$28,2))))</f>
        <v>S</v>
      </c>
      <c r="HX63" s="168" t="str">
        <f aca="false">IF(GM63="","",IF(GM63="-","-",IF(UPPER(GM63)="AB","+",VLOOKUP(GM63,'විෂය තොරතුරු'!$P$24:$Q$28,2))))</f>
        <v/>
      </c>
      <c r="HY63" s="169" t="str">
        <f aca="false">IF(GN63="","",IF(GN63="-","-",IF(UPPER(GN63)="AB","+",VLOOKUP(GN63,'විෂය තොරතුරු'!$P$24:$Q$28,2))))</f>
        <v/>
      </c>
      <c r="HZ63" s="171" t="str">
        <f aca="false">IF(GO63="","",IF(GO63="-","-",IF(UPPER(GO63)="AB","+",VLOOKUP(GO63,'විෂය තොරතුරු'!$P$24:$Q$28,2))))</f>
        <v>-</v>
      </c>
      <c r="IA63" s="168" t="str">
        <f aca="false">IF(GP63="","",IF(GP63="-","-",IF(UPPER(GP63)="AB","+",VLOOKUP(GP63,'විෂය තොරතුරු'!$P$24:$Q$28,2))))</f>
        <v>-</v>
      </c>
      <c r="IB63" s="168" t="str">
        <f aca="false">IF(GQ63="","",IF(GQ63="-","-",IF(UPPER(GQ63)="AB","+",VLOOKUP(GQ63,'විෂය තොරතුරු'!$P$24:$Q$28,2))))</f>
        <v/>
      </c>
      <c r="IC63" s="168" t="str">
        <f aca="false">IF(GR63="","",IF(GR63="-","-",IF(UPPER(GR63)="AB","+",VLOOKUP(GR63,'විෂය තොරතුරු'!$P$24:$Q$28,2))))</f>
        <v>-</v>
      </c>
      <c r="ID63" s="168" t="str">
        <f aca="false">IF(GS63="","",IF(GS63="-","-",IF(UPPER(GS63)="AB","+",VLOOKUP(GS63,'විෂය තොරතුරු'!$P$24:$Q$28,2))))</f>
        <v/>
      </c>
      <c r="IE63" s="168" t="str">
        <f aca="false">IF(GT63="","",IF(GT63="-","-",IF(UPPER(GT63)="AB","+",VLOOKUP(GT63,'විෂය තොරතුරු'!$P$24:$Q$28,2))))</f>
        <v/>
      </c>
      <c r="IF63" s="168" t="str">
        <f aca="false">IF(GU63="","",IF(GU63="-","-",IF(UPPER(GU63)="AB","+",VLOOKUP(GU63,'විෂය තොරතුරු'!$P$24:$Q$28,2))))</f>
        <v/>
      </c>
      <c r="IG63" s="169" t="str">
        <f aca="false">IF(GV63="","",IF(GV63="-","-",IF(UPPER(GV63)="AB","+",VLOOKUP(GV63,'විෂය තොරතුරු'!$P$24:$Q$28,2))))</f>
        <v/>
      </c>
      <c r="IH63" s="171" t="n">
        <f aca="false">IF($FL63="","",COUNTIF($GZ63:$IG63,"A"))</f>
        <v>0</v>
      </c>
      <c r="II63" s="171" t="n">
        <f aca="false">IF($FL63="","",COUNTIF($GZ63:$IG63,"B"))</f>
        <v>0</v>
      </c>
      <c r="IJ63" s="171" t="n">
        <f aca="false">IF($FL63="","",COUNTIF($GZ63:$IG63,"C"))</f>
        <v>0</v>
      </c>
      <c r="IK63" s="171" t="n">
        <f aca="false">IF($FL63="","",COUNTIF($GZ63:$IG63,"S"))</f>
        <v>1</v>
      </c>
      <c r="IL63" s="171" t="n">
        <f aca="false">IF($FL63="","",COUNTIF($GZ63:$IG63,"W"))</f>
        <v>3</v>
      </c>
      <c r="IM63" s="171" t="n">
        <f aca="false">IF(FL63="","",SUM(IH63:IK63))</f>
        <v>1</v>
      </c>
      <c r="IN63" s="169" t="n">
        <f aca="false">IF(FL63="","",SUM(IH63:IJ63))</f>
        <v>0</v>
      </c>
      <c r="IO63" s="172" t="str">
        <f aca="false">IF(FL63="","",IF(AND(IM63&gt;=6,IN63&gt;=3,OR(FO63&gt;=35,FP63&gt;=35),FV63&gt;=35),"6/3 සමත්",IF(AND(IM63&gt;=5,IN63&gt;=3,OR(FO63&gt;=35,FP63&gt;=35,FV63&gt;=35)),"5/3 සමත්",IF(AND(IM63&gt;=4,IN63&gt;=1,OR(FO63&gt;=20,FP63&gt;=20,FV63&gt;=20)),"සමත් කළ හැකි",IF(IL63=9,"W9","අසමත් ?")))))</f>
        <v>අසමත් ?</v>
      </c>
    </row>
    <row r="64" customFormat="false" ht="13.8" hidden="false" customHeight="false" outlineLevel="0" collapsed="false">
      <c r="A64" s="160" t="n">
        <v>50</v>
      </c>
      <c r="B64" s="174"/>
      <c r="C64" s="161"/>
      <c r="D64" s="162"/>
      <c r="E64" s="190"/>
      <c r="F64" s="191"/>
      <c r="G64" s="190"/>
      <c r="H64" s="192"/>
      <c r="I64" s="192"/>
      <c r="J64" s="191"/>
      <c r="K64" s="190"/>
      <c r="L64" s="192"/>
      <c r="M64" s="192"/>
      <c r="N64" s="191"/>
      <c r="O64" s="190"/>
      <c r="P64" s="192"/>
      <c r="Q64" s="192"/>
      <c r="R64" s="192"/>
      <c r="S64" s="192"/>
      <c r="T64" s="192"/>
      <c r="U64" s="192"/>
      <c r="V64" s="191"/>
      <c r="W64" s="190"/>
      <c r="X64" s="192"/>
      <c r="Y64" s="192"/>
      <c r="Z64" s="192"/>
      <c r="AA64" s="192"/>
      <c r="AB64" s="192"/>
      <c r="AC64" s="192"/>
      <c r="AD64" s="191"/>
      <c r="AE64" s="190"/>
      <c r="AF64" s="192"/>
      <c r="AG64" s="192"/>
      <c r="AH64" s="192"/>
      <c r="AI64" s="192"/>
      <c r="AJ64" s="192"/>
      <c r="AK64" s="192"/>
      <c r="AL64" s="166"/>
      <c r="AM64" s="193" t="str">
        <f aca="false">IF(B64="","",SUM(E64:AL64))</f>
        <v/>
      </c>
      <c r="AN64" s="194" t="str">
        <f aca="false">IF(B64="","",AM64/9)</f>
        <v/>
      </c>
      <c r="AO64" s="195" t="str">
        <f aca="false">IF(B64="","",IF(AM64=0,"-",RANK(AM64,$AM$15:$AM$64,0)))</f>
        <v/>
      </c>
      <c r="AP64" s="193" t="str">
        <f aca="false">IF(E64="","",IF(E64="-","-",IF(UPPER(E64)="AB","+",VLOOKUP(E64,'විෂය තොරතුරු'!$P$24:$Q$28,2))))</f>
        <v/>
      </c>
      <c r="AQ64" s="194" t="str">
        <f aca="false">IF(F64="","",IF(F64="-","-",IF(UPPER(F64)="AB","+",VLOOKUP(F64,'විෂය තොරතුරු'!$P$24:$Q$28,2))))</f>
        <v/>
      </c>
      <c r="AR64" s="194" t="str">
        <f aca="false">IF(G64="","",IF(G64="-","-",IF(UPPER(G64)="AB","+",VLOOKUP(G64,'විෂය තොරතුරු'!$P$24:$Q$28,2))))</f>
        <v/>
      </c>
      <c r="AS64" s="194" t="str">
        <f aca="false">IF(H64="","",IF(H64="-","-",IF(UPPER(H64)="AB","+",VLOOKUP(H64,'විෂය තොරතුරු'!$P$24:$Q$28,2))))</f>
        <v/>
      </c>
      <c r="AT64" s="194" t="str">
        <f aca="false">IF(I64="","",IF(I64="-","-",IF(UPPER(I64)="AB","+",VLOOKUP(I64,'විෂය තොරතුරු'!$P$24:$Q$28,2))))</f>
        <v/>
      </c>
      <c r="AU64" s="196" t="str">
        <f aca="false">IF(J64="","",IF(J64="-","-",IF(UPPER(J64)="AB","+",VLOOKUP(J64,'විෂය තොරතුරු'!$P$24:$Q$28,2))))</f>
        <v/>
      </c>
      <c r="AV64" s="197" t="str">
        <f aca="false">IF(K64="","",IF(K64="-","-",IF(UPPER(K64)="AB","+",VLOOKUP(K64,'විෂය තොරතුරු'!$P$24:$Q$28,2))))</f>
        <v/>
      </c>
      <c r="AW64" s="194" t="str">
        <f aca="false">IF(L64="","",IF(L64="-","-",IF(UPPER(L64)="AB","+",VLOOKUP(L64,'විෂය තොරතුරු'!$P$24:$Q$28,2))))</f>
        <v/>
      </c>
      <c r="AX64" s="194" t="str">
        <f aca="false">IF(M64="","",IF(M64="-","-",IF(UPPER(M64)="AB","+",VLOOKUP(M64,'විෂය තොරතුරු'!$P$24:$Q$28,2))))</f>
        <v/>
      </c>
      <c r="AY64" s="195" t="str">
        <f aca="false">IF(N64="","",IF(N64="-","-",IF(UPPER(N64)="AB","+",VLOOKUP(N64,'විෂය තොරතුරු'!$P$24:$Q$28,2))))</f>
        <v/>
      </c>
      <c r="AZ64" s="194" t="str">
        <f aca="false">IF(O64="","",IF(O64="-","-",IF(UPPER(O64)="AB","+",VLOOKUP(O64,'විෂය තොරතුරු'!$P$24:$Q$28,2))))</f>
        <v/>
      </c>
      <c r="BA64" s="194" t="str">
        <f aca="false">IF(P64="","",IF(P64="-","-",IF(UPPER(P64)="AB","+",VLOOKUP(P64,'විෂය තොරතුරු'!$P$24:$Q$28,2))))</f>
        <v/>
      </c>
      <c r="BB64" s="194" t="str">
        <f aca="false">IF(Q64="","",IF(Q64="-","-",IF(UPPER(Q64)="AB","+",VLOOKUP(Q64,'විෂය තොරතුරු'!$P$24:$Q$28,2))))</f>
        <v/>
      </c>
      <c r="BC64" s="194" t="str">
        <f aca="false">IF(R64="","",IF(R64="-","-",IF(UPPER(R64)="AB","+",VLOOKUP(R64,'විෂය තොරතුරු'!$P$24:$Q$28,2))))</f>
        <v/>
      </c>
      <c r="BD64" s="194" t="str">
        <f aca="false">IF(S64="","",IF(S64="-","-",IF(UPPER(S64)="AB","+",VLOOKUP(S64,'විෂය තොරතුරු'!$P$24:$Q$28,2))))</f>
        <v/>
      </c>
      <c r="BE64" s="194" t="str">
        <f aca="false">IF(T64="","",IF(T64="-","-",IF(UPPER(T64)="AB","+",VLOOKUP(T64,'විෂය තොරතුරු'!$P$24:$Q$28,2))))</f>
        <v/>
      </c>
      <c r="BF64" s="194" t="str">
        <f aca="false">IF(U64="","",IF(U64="-","-",IF(UPPER(U64)="AB","+",VLOOKUP(U64,'විෂය තොරතුරු'!$P$24:$Q$28,2))))</f>
        <v/>
      </c>
      <c r="BG64" s="196" t="str">
        <f aca="false">IF(V64="","",IF(V64="-","-",IF(UPPER(V64)="AB","+",VLOOKUP(V64,'විෂය තොරතුරු'!$P$24:$Q$28,2))))</f>
        <v/>
      </c>
      <c r="BH64" s="197" t="str">
        <f aca="false">IF(W64="","",IF(W64="-","-",IF(UPPER(W64)="AB","+",VLOOKUP(W64,'විෂය තොරතුරු'!$P$24:$Q$28,2))))</f>
        <v/>
      </c>
      <c r="BI64" s="194" t="str">
        <f aca="false">IF(X64="","",IF(X64="-","-",IF(UPPER(X64)="AB","+",VLOOKUP(X64,'විෂය තොරතුරු'!$P$24:$Q$28,2))))</f>
        <v/>
      </c>
      <c r="BJ64" s="194" t="str">
        <f aca="false">IF(Y64="","",IF(Y64="-","-",IF(UPPER(Y64)="AB","+",VLOOKUP(Y64,'විෂය තොරතුරු'!$P$24:$Q$28,2))))</f>
        <v/>
      </c>
      <c r="BK64" s="194" t="str">
        <f aca="false">IF(Z64="","",IF(Z64="-","-",IF(UPPER(Z64)="AB","+",VLOOKUP(Z64,'විෂය තොරතුරු'!$P$24:$Q$28,2))))</f>
        <v/>
      </c>
      <c r="BL64" s="194" t="str">
        <f aca="false">IF(AA64="","",IF(AA64="-","-",IF(UPPER(AA64)="AB","+",VLOOKUP(AA64,'විෂය තොරතුරු'!$P$24:$Q$28,2))))</f>
        <v/>
      </c>
      <c r="BM64" s="194" t="str">
        <f aca="false">IF(AB64="","",IF(AB64="-","-",IF(UPPER(AB64)="AB","+",VLOOKUP(AB64,'විෂය තොරතුරු'!$P$24:$Q$28,2))))</f>
        <v/>
      </c>
      <c r="BN64" s="194" t="str">
        <f aca="false">IF(AC64="","",IF(AC64="-","-",IF(UPPER(AC64)="AB","+",VLOOKUP(AC64,'විෂය තොරතුරු'!$P$24:$Q$28,2))))</f>
        <v/>
      </c>
      <c r="BO64" s="195" t="str">
        <f aca="false">IF(AD64="","",IF(AD64="-","-",IF(UPPER(AD64)="AB","+",VLOOKUP(AD64,'විෂය තොරතුරු'!$P$24:$Q$28,2))))</f>
        <v/>
      </c>
      <c r="BP64" s="197" t="str">
        <f aca="false">IF(AE64="","",IF(AE64="-","-",IF(UPPER(AE64)="AB","+",VLOOKUP(AE64,'විෂය තොරතුරු'!$P$24:$Q$28,2))))</f>
        <v/>
      </c>
      <c r="BQ64" s="194" t="str">
        <f aca="false">IF(AF64="","",IF(AF64="-","-",IF(UPPER(AF64)="AB","+",VLOOKUP(AF64,'විෂය තොරතුරු'!$P$24:$Q$28,2))))</f>
        <v/>
      </c>
      <c r="BR64" s="194" t="str">
        <f aca="false">IF(AG64="","",IF(AG64="-","-",IF(UPPER(AG64)="AB","+",VLOOKUP(AG64,'විෂය තොරතුරු'!$P$24:$Q$28,2))))</f>
        <v/>
      </c>
      <c r="BS64" s="194" t="str">
        <f aca="false">IF(AH64="","",IF(AH64="-","-",IF(UPPER(AH64)="AB","+",VLOOKUP(AH64,'විෂය තොරතුරු'!$P$24:$Q$28,2))))</f>
        <v/>
      </c>
      <c r="BT64" s="194" t="str">
        <f aca="false">IF(AI64="","",IF(AI64="-","-",IF(UPPER(AI64)="AB","+",VLOOKUP(AI64,'විෂය තොරතුරු'!$P$24:$Q$28,2))))</f>
        <v/>
      </c>
      <c r="BU64" s="194" t="str">
        <f aca="false">IF(AJ64="","",IF(AJ64="-","-",IF(UPPER(AJ64)="AB","+",VLOOKUP(AJ64,'විෂය තොරතුරු'!$P$24:$Q$28,2))))</f>
        <v/>
      </c>
      <c r="BV64" s="194" t="str">
        <f aca="false">IF(AK64="","",IF(AK64="-","-",IF(UPPER(AK64)="AB","+",VLOOKUP(AK64,'විෂය තොරතුරු'!$P$24:$Q$28,2))))</f>
        <v/>
      </c>
      <c r="BW64" s="195" t="str">
        <f aca="false">IF(AL64="","",IF(AL64="-","-",IF(UPPER(AL64)="AB","+",VLOOKUP(AL64,'විෂය තොරතුරු'!$P$24:$Q$28,2))))</f>
        <v/>
      </c>
      <c r="BX64" s="197" t="str">
        <f aca="false">IF($B64="","",COUNTIF($AP64:$BW64,"A"))</f>
        <v/>
      </c>
      <c r="BY64" s="194" t="str">
        <f aca="false">IF($B64="","",COUNTIF($AP64:$BW64,"B"))</f>
        <v/>
      </c>
      <c r="BZ64" s="194" t="str">
        <f aca="false">IF($B64="","",COUNTIF($AP64:$BW64,"C"))</f>
        <v/>
      </c>
      <c r="CA64" s="194" t="str">
        <f aca="false">IF($B64="","",COUNTIF($AP64:$BW64,"S"))</f>
        <v/>
      </c>
      <c r="CB64" s="195" t="str">
        <f aca="false">IF($B64="","",COUNTIF($AP64:$BW64,"W"))</f>
        <v/>
      </c>
      <c r="CC64" s="197" t="str">
        <f aca="false">IF(B64="","",SUM(BX64:CA64))</f>
        <v/>
      </c>
      <c r="CD64" s="195" t="str">
        <f aca="false">IF(B64="","",SUM(BX64:BZ64))</f>
        <v/>
      </c>
      <c r="CE64" s="172" t="str">
        <f aca="false">IF(B64="","",IF(AND(CC64&gt;=6,CD64&gt;=3,OR(E64&gt;=35,F64&gt;=35),L64&gt;=35),"6/3 සමත්",IF(AND(CC64&gt;=5,CD64&gt;=3,OR(E64&gt;=35,F64&gt;=35,L64&gt;=35)),"5/3 සමත්",IF(AND(CC64&gt;=4,CD64&gt;=1,OR(E64&gt;=20,F64&gt;=20,L64&gt;=20)),"සමත් කළ හැකි",IF(CB64=9,"W9","අසමත් ?")))))</f>
        <v/>
      </c>
      <c r="FK64" s="173" t="n">
        <v>50</v>
      </c>
      <c r="FL64" s="174"/>
      <c r="FM64" s="161"/>
      <c r="FN64" s="161" t="str">
        <f aca="false">IF(FM64="","-",(FM64/$M$95)*100)</f>
        <v>-</v>
      </c>
      <c r="FO64" s="174"/>
      <c r="FP64" s="174"/>
      <c r="FQ64" s="174"/>
      <c r="FR64" s="174"/>
      <c r="FS64" s="174"/>
      <c r="FT64" s="174"/>
      <c r="FU64" s="174"/>
      <c r="FV64" s="174"/>
      <c r="FW64" s="174"/>
      <c r="FX64" s="174"/>
      <c r="FY64" s="174"/>
      <c r="FZ64" s="174"/>
      <c r="GA64" s="174"/>
      <c r="GB64" s="174"/>
      <c r="GC64" s="174"/>
      <c r="GD64" s="174"/>
      <c r="GE64" s="174"/>
      <c r="GF64" s="174"/>
      <c r="GG64" s="174"/>
      <c r="GH64" s="174"/>
      <c r="GI64" s="174"/>
      <c r="GJ64" s="174"/>
      <c r="GK64" s="174"/>
      <c r="GL64" s="174"/>
      <c r="GM64" s="174"/>
      <c r="GN64" s="174"/>
      <c r="GO64" s="174"/>
      <c r="GP64" s="174"/>
      <c r="GQ64" s="174"/>
      <c r="GR64" s="174"/>
      <c r="GS64" s="174"/>
      <c r="GT64" s="174"/>
      <c r="GU64" s="174"/>
      <c r="GV64" s="174"/>
      <c r="GW64" s="193" t="str">
        <f aca="false">IF(FL64="","",SUM(FO64:GV64))</f>
        <v/>
      </c>
      <c r="GX64" s="194" t="str">
        <f aca="false">IF(FL64="","",GW64/9)</f>
        <v/>
      </c>
      <c r="GY64" s="169" t="str">
        <f aca="false">IF(FL64="","",IF(GW64=0,"-",RANK(GW64,$GW$15:$GW$64,0)))</f>
        <v/>
      </c>
      <c r="GZ64" s="193" t="str">
        <f aca="false">IF(FO64="","",IF(FO64="-","-",IF(UPPER(FO64)="AB","+",VLOOKUP(FO64,'විෂය තොරතුරු'!$P$24:$Q$28,2))))</f>
        <v/>
      </c>
      <c r="HA64" s="194" t="str">
        <f aca="false">IF(FP64="","",IF(FP64="-","-",IF(UPPER(FP64)="AB","+",VLOOKUP(FP64,'විෂය තොරතුරු'!$P$24:$Q$28,2))))</f>
        <v/>
      </c>
      <c r="HB64" s="194" t="str">
        <f aca="false">IF(FQ64="","",IF(FQ64="-","-",IF(UPPER(FQ64)="AB","+",VLOOKUP(FQ64,'විෂය තොරතුරු'!$P$24:$Q$28,2))))</f>
        <v/>
      </c>
      <c r="HC64" s="194" t="str">
        <f aca="false">IF(FR64="","",IF(FR64="-","-",IF(UPPER(FR64)="AB","+",VLOOKUP(FR64,'විෂය තොරතුරු'!$P$24:$Q$28,2))))</f>
        <v/>
      </c>
      <c r="HD64" s="194" t="str">
        <f aca="false">IF(FS64="","",IF(FS64="-","-",IF(UPPER(FS64)="AB","+",VLOOKUP(FS64,'විෂය තොරතුරු'!$P$24:$Q$28,2))))</f>
        <v/>
      </c>
      <c r="HE64" s="196" t="str">
        <f aca="false">IF(FT64="","",IF(FT64="-","-",IF(UPPER(FT64)="AB","+",VLOOKUP(FT64,'විෂය තොරතුරු'!$P$24:$Q$28,2))))</f>
        <v/>
      </c>
      <c r="HF64" s="197" t="str">
        <f aca="false">IF(FU64="","",IF(FU64="-","-",IF(UPPER(FU64)="AB","+",VLOOKUP(FU64,'විෂය තොරතුරු'!$P$24:$Q$28,2))))</f>
        <v/>
      </c>
      <c r="HG64" s="194" t="str">
        <f aca="false">IF(FV64="","",IF(FV64="-","-",IF(UPPER(FV64)="AB","+",VLOOKUP(FV64,'විෂය තොරතුරු'!$P$24:$Q$28,2))))</f>
        <v/>
      </c>
      <c r="HH64" s="194" t="str">
        <f aca="false">IF(FW64="","",IF(FW64="-","-",IF(UPPER(FW64)="AB","+",VLOOKUP(FW64,'විෂය තොරතුරු'!$P$24:$Q$28,2))))</f>
        <v/>
      </c>
      <c r="HI64" s="195" t="str">
        <f aca="false">IF(FX64="","",IF(FX64="-","-",IF(UPPER(FX64)="AB","+",VLOOKUP(FX64,'විෂය තොරතුරු'!$P$24:$Q$28,2))))</f>
        <v/>
      </c>
      <c r="HJ64" s="193" t="str">
        <f aca="false">IF(FY64="","",IF(FY64="-","-",IF(UPPER(FY64)="AB","+",VLOOKUP(FY64,'විෂය තොරතුරු'!$P$24:$Q$28,2))))</f>
        <v/>
      </c>
      <c r="HK64" s="194" t="str">
        <f aca="false">IF(FZ64="","",IF(FZ64="-","-",IF(UPPER(FZ64)="AB","+",VLOOKUP(FZ64,'විෂය තොරතුරු'!$P$24:$Q$28,2))))</f>
        <v/>
      </c>
      <c r="HL64" s="194" t="str">
        <f aca="false">IF(GA64="","",IF(GA64="-","-",IF(UPPER(GA64)="AB","+",VLOOKUP(GA64,'විෂය තොරතුරු'!$P$24:$Q$28,2))))</f>
        <v/>
      </c>
      <c r="HM64" s="194" t="str">
        <f aca="false">IF(GB64="","",IF(GB64="-","-",IF(UPPER(GB64)="AB","+",VLOOKUP(GB64,'විෂය තොරතුරු'!$P$24:$Q$28,2))))</f>
        <v/>
      </c>
      <c r="HN64" s="194" t="str">
        <f aca="false">IF(GC64="","",IF(GC64="-","-",IF(UPPER(GC64)="AB","+",VLOOKUP(GC64,'විෂය තොරතුරු'!$P$24:$Q$28,2))))</f>
        <v/>
      </c>
      <c r="HO64" s="194" t="str">
        <f aca="false">IF(GD64="","",IF(GD64="-","-",IF(UPPER(GD64)="AB","+",VLOOKUP(GD64,'විෂය තොරතුරු'!$P$24:$Q$28,2))))</f>
        <v/>
      </c>
      <c r="HP64" s="194" t="str">
        <f aca="false">IF(GE64="","",IF(GE64="-","-",IF(UPPER(GE64)="AB","+",VLOOKUP(GE64,'විෂය තොරතුරු'!$P$24:$Q$28,2))))</f>
        <v/>
      </c>
      <c r="HQ64" s="196" t="str">
        <f aca="false">IF(GF64="","",IF(GF64="-","-",IF(UPPER(GF64)="AB","+",VLOOKUP(GF64,'විෂය තොරතුරු'!$P$24:$Q$28,2))))</f>
        <v/>
      </c>
      <c r="HR64" s="197" t="str">
        <f aca="false">IF(GG64="","",IF(GG64="-","-",IF(UPPER(GG64)="AB","+",VLOOKUP(GG64,'විෂය තොරතුරු'!$P$24:$Q$28,2))))</f>
        <v/>
      </c>
      <c r="HS64" s="194" t="str">
        <f aca="false">IF(GH64="","",IF(GH64="-","-",IF(UPPER(GH64)="AB","+",VLOOKUP(GH64,'විෂය තොරතුරු'!$P$24:$Q$28,2))))</f>
        <v/>
      </c>
      <c r="HT64" s="194" t="str">
        <f aca="false">IF(GI64="","",IF(GI64="-","-",IF(UPPER(GI64)="AB","+",VLOOKUP(GI64,'විෂය තොරතුරු'!$P$24:$Q$28,2))))</f>
        <v/>
      </c>
      <c r="HU64" s="194" t="str">
        <f aca="false">IF(GJ64="","",IF(GJ64="-","-",IF(UPPER(GJ64)="AB","+",VLOOKUP(GJ64,'විෂය තොරතුරු'!$P$24:$Q$28,2))))</f>
        <v/>
      </c>
      <c r="HV64" s="194" t="str">
        <f aca="false">IF(GK64="","",IF(GK64="-","-",IF(UPPER(GK64)="AB","+",VLOOKUP(GK64,'විෂය තොරතුරු'!$P$24:$Q$28,2))))</f>
        <v/>
      </c>
      <c r="HW64" s="194" t="str">
        <f aca="false">IF(GL64="","",IF(GL64="-","-",IF(UPPER(GL64)="AB","+",VLOOKUP(GL64,'විෂය තොරතුරු'!$P$24:$Q$28,2))))</f>
        <v/>
      </c>
      <c r="HX64" s="194" t="str">
        <f aca="false">IF(GM64="","",IF(GM64="-","-",IF(UPPER(GM64)="AB","+",VLOOKUP(GM64,'විෂය තොරතුරු'!$P$24:$Q$28,2))))</f>
        <v/>
      </c>
      <c r="HY64" s="195" t="str">
        <f aca="false">IF(GN64="","",IF(GN64="-","-",IF(UPPER(GN64)="AB","+",VLOOKUP(GN64,'විෂය තොරතුරු'!$P$24:$Q$28,2))))</f>
        <v/>
      </c>
      <c r="HZ64" s="197" t="str">
        <f aca="false">IF(GO64="","",IF(GO64="-","-",IF(UPPER(GO64)="AB","+",VLOOKUP(GO64,'විෂය තොරතුරු'!$P$24:$Q$28,2))))</f>
        <v/>
      </c>
      <c r="IA64" s="194" t="str">
        <f aca="false">IF(GP64="","",IF(GP64="-","-",IF(UPPER(GP64)="AB","+",VLOOKUP(GP64,'විෂය තොරතුරු'!$P$24:$Q$28,2))))</f>
        <v/>
      </c>
      <c r="IB64" s="194" t="str">
        <f aca="false">IF(GQ64="","",IF(GQ64="-","-",IF(UPPER(GQ64)="AB","+",VLOOKUP(GQ64,'විෂය තොරතුරු'!$P$24:$Q$28,2))))</f>
        <v/>
      </c>
      <c r="IC64" s="194" t="str">
        <f aca="false">IF(GR64="","",IF(GR64="-","-",IF(UPPER(GR64)="AB","+",VLOOKUP(GR64,'විෂය තොරතුරු'!$P$24:$Q$28,2))))</f>
        <v/>
      </c>
      <c r="ID64" s="194" t="str">
        <f aca="false">IF(GS64="","",IF(GS64="-","-",IF(UPPER(GS64)="AB","+",VLOOKUP(GS64,'විෂය තොරතුරු'!$P$24:$Q$28,2))))</f>
        <v/>
      </c>
      <c r="IE64" s="194" t="str">
        <f aca="false">IF(GT64="","",IF(GT64="-","-",IF(UPPER(GT64)="AB","+",VLOOKUP(GT64,'විෂය තොරතුරු'!$P$24:$Q$28,2))))</f>
        <v/>
      </c>
      <c r="IF64" s="194" t="str">
        <f aca="false">IF(GU64="","",IF(GU64="-","-",IF(UPPER(GU64)="AB","+",VLOOKUP(GU64,'විෂය තොරතුරු'!$P$24:$Q$28,2))))</f>
        <v/>
      </c>
      <c r="IG64" s="195" t="str">
        <f aca="false">IF(GV64="","",IF(GV64="-","-",IF(UPPER(GV64)="AB","+",VLOOKUP(GV64,'විෂය තොරතුරු'!$P$24:$Q$28,2))))</f>
        <v/>
      </c>
      <c r="IH64" s="171" t="str">
        <f aca="false">IF($FL64="","",COUNTIF($GZ64:$IG64,"A"))</f>
        <v/>
      </c>
      <c r="II64" s="171" t="str">
        <f aca="false">IF($FL64="","",COUNTIF($GZ64:$IG64,"B"))</f>
        <v/>
      </c>
      <c r="IJ64" s="171" t="str">
        <f aca="false">IF($FL64="","",COUNTIF($GZ64:$IG64,"C"))</f>
        <v/>
      </c>
      <c r="IK64" s="171" t="str">
        <f aca="false">IF($FL64="","",COUNTIF($GZ64:$IG64,"S"))</f>
        <v/>
      </c>
      <c r="IL64" s="171" t="str">
        <f aca="false">IF($FL64="","",COUNTIF($GZ64:$IG64,"W"))</f>
        <v/>
      </c>
      <c r="IM64" s="197" t="str">
        <f aca="false">IF(FL64="","",SUM(IH64:IK64))</f>
        <v/>
      </c>
      <c r="IN64" s="195" t="str">
        <f aca="false">IF(FL64="","",SUM(IH64:IJ64))</f>
        <v/>
      </c>
      <c r="IO64" s="172" t="str">
        <f aca="false">IF(FL64="","",IF(AND(IM64&gt;=6,IN64&gt;=3,OR(FO64&gt;=35,FP64&gt;=35),FV64&gt;=35),"6/3 සමත්",IF(AND(IM64&gt;=5,IN64&gt;=3,OR(FO64&gt;=35,FP64&gt;=35,FV64&gt;=35)),"5/3 සමත්",IF(AND(IM64&gt;=4,IN64&gt;=1,OR(FO64&gt;=20,FP64&gt;=20,FV64&gt;=20)),"සමත් කළ හැකි",IF(IL64=9,"W9","අසමත් ?")))))</f>
        <v/>
      </c>
    </row>
    <row r="65" customFormat="false" ht="12.8" hidden="false" customHeight="false" outlineLevel="0" collapsed="false">
      <c r="A65" s="198"/>
      <c r="B65" s="63" t="s">
        <v>93</v>
      </c>
      <c r="C65" s="199"/>
      <c r="D65" s="200"/>
      <c r="E65" s="171" t="str">
        <f aca="false">IF($B15="","-",SUM(E15:E64))</f>
        <v>-</v>
      </c>
      <c r="F65" s="169" t="str">
        <f aca="false">IF($B15="","-",SUM(F15:F64))</f>
        <v>-</v>
      </c>
      <c r="G65" s="171" t="str">
        <f aca="false">IF($B15="","-",SUM(G15:G64))</f>
        <v>-</v>
      </c>
      <c r="H65" s="168" t="str">
        <f aca="false">IF($B15="","-",SUM(H15:H64))</f>
        <v>-</v>
      </c>
      <c r="I65" s="168" t="str">
        <f aca="false">IF($B15="","-",SUM(I15:I64))</f>
        <v>-</v>
      </c>
      <c r="J65" s="169" t="str">
        <f aca="false">IF($B15="","-",SUM(J15:J64))</f>
        <v>-</v>
      </c>
      <c r="K65" s="171" t="str">
        <f aca="false">IF($B15="","-",SUM(K15:K64))</f>
        <v>-</v>
      </c>
      <c r="L65" s="168" t="str">
        <f aca="false">IF($B15="","-",SUM(L15:L64))</f>
        <v>-</v>
      </c>
      <c r="M65" s="168" t="str">
        <f aca="false">IF($B15="","-",SUM(M15:M64))</f>
        <v>-</v>
      </c>
      <c r="N65" s="169" t="str">
        <f aca="false">IF($B15="","-",SUM(N15:N64))</f>
        <v>-</v>
      </c>
      <c r="O65" s="171" t="str">
        <f aca="false">IF($B15="","-",SUM(O15:O64))</f>
        <v>-</v>
      </c>
      <c r="P65" s="168" t="str">
        <f aca="false">IF($B15="","-",SUM(P15:P64))</f>
        <v>-</v>
      </c>
      <c r="Q65" s="168" t="str">
        <f aca="false">IF($B15="","-",SUM(Q15:Q64))</f>
        <v>-</v>
      </c>
      <c r="R65" s="168" t="str">
        <f aca="false">IF($B15="","-",SUM(R15:R64))</f>
        <v>-</v>
      </c>
      <c r="S65" s="168" t="str">
        <f aca="false">IF($B15="","-",SUM(S15:S64))</f>
        <v>-</v>
      </c>
      <c r="T65" s="168" t="str">
        <f aca="false">IF($B15="","-",SUM(T15:T64))</f>
        <v>-</v>
      </c>
      <c r="U65" s="168" t="str">
        <f aca="false">IF($B15="","-",SUM(U15:U64))</f>
        <v>-</v>
      </c>
      <c r="V65" s="169" t="str">
        <f aca="false">IF($B15="","-",SUM(V15:V64))</f>
        <v>-</v>
      </c>
      <c r="W65" s="171" t="str">
        <f aca="false">IF($B15="","-",SUM(W15:W64))</f>
        <v>-</v>
      </c>
      <c r="X65" s="168" t="str">
        <f aca="false">IF($B15="","-",SUM(X15:X64))</f>
        <v>-</v>
      </c>
      <c r="Y65" s="168" t="str">
        <f aca="false">IF($B15="","-",SUM(Y15:Y64))</f>
        <v>-</v>
      </c>
      <c r="Z65" s="168" t="str">
        <f aca="false">IF($B15="","-",SUM(Z15:Z64))</f>
        <v>-</v>
      </c>
      <c r="AA65" s="168" t="str">
        <f aca="false">IF($B15="","-",SUM(AA15:AA64))</f>
        <v>-</v>
      </c>
      <c r="AB65" s="168" t="str">
        <f aca="false">IF($B15="","-",SUM(AB15:AB64))</f>
        <v>-</v>
      </c>
      <c r="AC65" s="168" t="str">
        <f aca="false">IF($B15="","-",SUM(AC15:AC64))</f>
        <v>-</v>
      </c>
      <c r="AD65" s="169" t="str">
        <f aca="false">IF($B15="","-",SUM(AD15:AD64))</f>
        <v>-</v>
      </c>
      <c r="AE65" s="171" t="str">
        <f aca="false">IF($B15="","-",SUM(AE15:AE64))</f>
        <v>-</v>
      </c>
      <c r="AF65" s="168" t="str">
        <f aca="false">IF($B15="","-",SUM(AF15:AF64))</f>
        <v>-</v>
      </c>
      <c r="AG65" s="168" t="str">
        <f aca="false">IF($B15="","-",SUM(AG15:AG64))</f>
        <v>-</v>
      </c>
      <c r="AH65" s="168" t="str">
        <f aca="false">IF($B15="","-",SUM(AH15:AH64))</f>
        <v>-</v>
      </c>
      <c r="AI65" s="168" t="str">
        <f aca="false">IF($B15="","-",SUM(AI15:AI64))</f>
        <v>-</v>
      </c>
      <c r="AJ65" s="168" t="str">
        <f aca="false">IF($B15="","-",SUM(AJ15:AJ64))</f>
        <v>-</v>
      </c>
      <c r="AK65" s="168" t="str">
        <f aca="false">IF($B15="","-",SUM(AK15:AK64))</f>
        <v>-</v>
      </c>
      <c r="AL65" s="169" t="str">
        <f aca="false">IF($B15="","-",SUM(AL15:AL64))</f>
        <v>-</v>
      </c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201"/>
      <c r="FK65" s="202"/>
      <c r="FL65" s="63" t="s">
        <v>93</v>
      </c>
      <c r="FM65" s="168"/>
      <c r="FN65" s="168"/>
      <c r="FO65" s="168" t="n">
        <f aca="false">IF($B100="","-",SUM(FO15:FO64))</f>
        <v>1390</v>
      </c>
      <c r="FP65" s="168" t="n">
        <f aca="false">IF($B100="","-",SUM(FP15:FP64))</f>
        <v>0</v>
      </c>
      <c r="FQ65" s="168" t="n">
        <f aca="false">IF($B100="","-",SUM(FQ15:FQ64))</f>
        <v>1389</v>
      </c>
      <c r="FR65" s="168" t="n">
        <f aca="false">IF($B100="","-",SUM(FR15:FR64))</f>
        <v>452</v>
      </c>
      <c r="FS65" s="168" t="n">
        <f aca="false">IF($B100="","-",SUM(FS15:FS64))</f>
        <v>0</v>
      </c>
      <c r="FT65" s="168" t="n">
        <f aca="false">IF($B100="","-",SUM(FT15:FT64))</f>
        <v>0</v>
      </c>
      <c r="FU65" s="168" t="n">
        <f aca="false">IF($B100="","-",SUM(FU15:FU64))</f>
        <v>755</v>
      </c>
      <c r="FV65" s="168" t="n">
        <f aca="false">IF($B100="","-",SUM(FV15:FV64))</f>
        <v>1042</v>
      </c>
      <c r="FW65" s="168" t="n">
        <f aca="false">IF($B100="","-",SUM(FW15:FW64))</f>
        <v>970</v>
      </c>
      <c r="FX65" s="168" t="n">
        <f aca="false">IF($B100="","-",SUM(FX15:FX64))</f>
        <v>1144</v>
      </c>
      <c r="FY65" s="168" t="n">
        <f aca="false">IF($B100="","-",SUM(FY15:FY64))</f>
        <v>540</v>
      </c>
      <c r="FZ65" s="168" t="n">
        <f aca="false">IF($B100="","-",SUM(FZ15:FZ64))</f>
        <v>196</v>
      </c>
      <c r="GA65" s="168" t="n">
        <f aca="false">IF($B100="","-",SUM(GA15:GA64))</f>
        <v>715</v>
      </c>
      <c r="GB65" s="168" t="n">
        <f aca="false">IF($B100="","-",SUM(GB15:GB64))</f>
        <v>0</v>
      </c>
      <c r="GC65" s="168" t="n">
        <f aca="false">IF($B100="","-",SUM(GC15:GC64))</f>
        <v>0</v>
      </c>
      <c r="GD65" s="168" t="n">
        <f aca="false">IF($B100="","-",SUM(GD15:GD64))</f>
        <v>0</v>
      </c>
      <c r="GE65" s="168" t="n">
        <f aca="false">IF($B100="","-",SUM(GE15:GE64))</f>
        <v>0</v>
      </c>
      <c r="GF65" s="168" t="n">
        <f aca="false">IF($B100="","-",SUM(GF15:GF64))</f>
        <v>0</v>
      </c>
      <c r="GG65" s="168" t="n">
        <f aca="false">IF($B100="","-",SUM(GG15:GG64))</f>
        <v>587</v>
      </c>
      <c r="GH65" s="168" t="n">
        <f aca="false">IF($B100="","-",SUM(GH15:GH64))</f>
        <v>757</v>
      </c>
      <c r="GI65" s="168" t="n">
        <f aca="false">IF($B100="","-",SUM(GI15:GI64))</f>
        <v>547</v>
      </c>
      <c r="GJ65" s="168" t="n">
        <f aca="false">IF($B100="","-",SUM(GJ15:GJ64))</f>
        <v>0</v>
      </c>
      <c r="GK65" s="168" t="n">
        <f aca="false">IF($B100="","-",SUM(GK15:GK64))</f>
        <v>0</v>
      </c>
      <c r="GL65" s="168" t="n">
        <f aca="false">IF($B100="","-",SUM(GL15:GL64))</f>
        <v>325</v>
      </c>
      <c r="GM65" s="168" t="n">
        <f aca="false">IF($B100="","-",SUM(GM15:GM64))</f>
        <v>0</v>
      </c>
      <c r="GN65" s="168" t="n">
        <f aca="false">IF($B100="","-",SUM(GN15:GN64))</f>
        <v>0</v>
      </c>
      <c r="GO65" s="168" t="n">
        <f aca="false">IF($B100="","-",SUM(GO15:GO64))</f>
        <v>321</v>
      </c>
      <c r="GP65" s="168" t="n">
        <f aca="false">IF($B100="","-",SUM(GP15:GP64))</f>
        <v>183</v>
      </c>
      <c r="GQ65" s="168" t="n">
        <f aca="false">IF($B100="","-",SUM(GQ15:GQ64))</f>
        <v>0</v>
      </c>
      <c r="GR65" s="168" t="n">
        <f aca="false">IF($B100="","-",SUM(GR15:GR64))</f>
        <v>585</v>
      </c>
      <c r="GS65" s="168" t="n">
        <f aca="false">IF($B100="","-",SUM(GS15:GS64))</f>
        <v>0</v>
      </c>
      <c r="GT65" s="168" t="n">
        <f aca="false">IF($B100="","-",SUM(GT15:GT64))</f>
        <v>0</v>
      </c>
      <c r="GU65" s="168" t="n">
        <f aca="false">IF($B100="","-",SUM(GU15:GU64))</f>
        <v>0</v>
      </c>
      <c r="GV65" s="168" t="n">
        <f aca="false">IF($B100="","-",SUM(GV15:GV64))</f>
        <v>0</v>
      </c>
      <c r="GW65" s="17"/>
      <c r="GX65" s="17"/>
      <c r="GY65" s="17"/>
      <c r="GZ65" s="17"/>
      <c r="HA65" s="17"/>
      <c r="HB65" s="17"/>
      <c r="HC65" s="17"/>
      <c r="HD65" s="17"/>
      <c r="HE65" s="17"/>
      <c r="HF65" s="17"/>
      <c r="HG65" s="17"/>
      <c r="HH65" s="17"/>
      <c r="HI65" s="17"/>
      <c r="HJ65" s="17"/>
      <c r="HK65" s="17"/>
      <c r="HL65" s="17"/>
      <c r="HM65" s="17"/>
      <c r="HN65" s="17"/>
      <c r="HO65" s="17"/>
      <c r="HP65" s="17"/>
      <c r="HQ65" s="17"/>
      <c r="HR65" s="17"/>
      <c r="HS65" s="17"/>
      <c r="HT65" s="17"/>
      <c r="HU65" s="17"/>
      <c r="HV65" s="17"/>
      <c r="HW65" s="17"/>
      <c r="HX65" s="17"/>
      <c r="HY65" s="17"/>
      <c r="HZ65" s="17"/>
      <c r="IA65" s="17"/>
      <c r="IB65" s="17"/>
      <c r="IC65" s="17"/>
      <c r="ID65" s="17"/>
      <c r="IE65" s="17"/>
      <c r="IF65" s="17"/>
      <c r="IG65" s="17"/>
      <c r="IH65" s="17"/>
      <c r="II65" s="17"/>
      <c r="IJ65" s="17"/>
      <c r="IK65" s="17"/>
      <c r="IL65" s="17"/>
      <c r="IM65" s="17"/>
      <c r="IN65" s="17"/>
      <c r="IO65" s="22"/>
    </row>
    <row r="66" customFormat="false" ht="12.8" hidden="false" customHeight="false" outlineLevel="0" collapsed="false">
      <c r="A66" s="203"/>
      <c r="B66" s="63" t="s">
        <v>94</v>
      </c>
      <c r="C66" s="199"/>
      <c r="D66" s="200"/>
      <c r="E66" s="171" t="str">
        <f aca="false">IF(OR(E$65=0,E$65="-"),"-",E65/E75)</f>
        <v>-</v>
      </c>
      <c r="F66" s="171" t="str">
        <f aca="false">IF(OR(F$65=0,F$65="-"),"-",F65/F75)</f>
        <v>-</v>
      </c>
      <c r="G66" s="171" t="str">
        <f aca="false">IF(OR(G$65=0,G$65="-"),"-",G65/G75)</f>
        <v>-</v>
      </c>
      <c r="H66" s="171" t="str">
        <f aca="false">IF(OR(H$65=0,H$65="-"),"-",H65/H75)</f>
        <v>-</v>
      </c>
      <c r="I66" s="171" t="str">
        <f aca="false">IF(OR(I$65=0,I$65="-"),"-",I65/I75)</f>
        <v>-</v>
      </c>
      <c r="J66" s="171" t="str">
        <f aca="false">IF(OR(J$65=0,J$65="-"),"-",J65/J75)</f>
        <v>-</v>
      </c>
      <c r="K66" s="171" t="str">
        <f aca="false">IF(OR(K$65=0,K$65="-"),"-",K65/K75)</f>
        <v>-</v>
      </c>
      <c r="L66" s="171" t="str">
        <f aca="false">IF(OR(L$65=0,L$65="-"),"-",L65/L75)</f>
        <v>-</v>
      </c>
      <c r="M66" s="171" t="str">
        <f aca="false">IF(OR(M$65=0,M$65="-"),"-",M65/M75)</f>
        <v>-</v>
      </c>
      <c r="N66" s="171" t="str">
        <f aca="false">IF(OR(N$65=0,N$65="-"),"-",N65/N75)</f>
        <v>-</v>
      </c>
      <c r="O66" s="171" t="str">
        <f aca="false">IF(OR(O$65=0,O$65="-"),"-",O65/O75)</f>
        <v>-</v>
      </c>
      <c r="P66" s="171" t="str">
        <f aca="false">IF(OR(P$65=0,P$65="-"),"-",P65/P75)</f>
        <v>-</v>
      </c>
      <c r="Q66" s="171" t="str">
        <f aca="false">IF(OR(Q$65=0,Q$65="-"),"-",Q65/Q75)</f>
        <v>-</v>
      </c>
      <c r="R66" s="171" t="str">
        <f aca="false">IF(OR(R$65=0,R$65="-"),"-",R65/R75)</f>
        <v>-</v>
      </c>
      <c r="S66" s="171" t="str">
        <f aca="false">IF(OR(S$65=0,S$65="-"),"-",S65/S75)</f>
        <v>-</v>
      </c>
      <c r="T66" s="171" t="str">
        <f aca="false">IF(OR(T$65=0,T$65="-"),"-",T65/T75)</f>
        <v>-</v>
      </c>
      <c r="U66" s="171" t="str">
        <f aca="false">IF(OR(U$65=0,U$65="-"),"-",U65/U75)</f>
        <v>-</v>
      </c>
      <c r="V66" s="171" t="str">
        <f aca="false">IF(OR(V$65=0,V$65="-"),"-",V65/V75)</f>
        <v>-</v>
      </c>
      <c r="W66" s="171" t="str">
        <f aca="false">IF(OR(W$65=0,W$65="-"),"-",W65/W75)</f>
        <v>-</v>
      </c>
      <c r="X66" s="171" t="str">
        <f aca="false">IF(OR(X$65=0,X$65="-"),"-",X65/X75)</f>
        <v>-</v>
      </c>
      <c r="Y66" s="171" t="str">
        <f aca="false">IF(OR(Y$65=0,Y$65="-"),"-",Y65/Y75)</f>
        <v>-</v>
      </c>
      <c r="Z66" s="171" t="str">
        <f aca="false">IF(OR(Z$65=0,Z$65="-"),"-",Z65/Z75)</f>
        <v>-</v>
      </c>
      <c r="AA66" s="171" t="str">
        <f aca="false">IF(OR(AA$65=0,AA$65="-"),"-",AA65/AA75)</f>
        <v>-</v>
      </c>
      <c r="AB66" s="171" t="str">
        <f aca="false">IF(OR(AB$65=0,AB$65="-"),"-",AB65/AB75)</f>
        <v>-</v>
      </c>
      <c r="AC66" s="171" t="str">
        <f aca="false">IF(OR(AC$65=0,AC$65="-"),"-",AC65/AC75)</f>
        <v>-</v>
      </c>
      <c r="AD66" s="171" t="str">
        <f aca="false">IF(OR(AD$65=0,AD$65="-"),"-",AD65/AD75)</f>
        <v>-</v>
      </c>
      <c r="AE66" s="171" t="str">
        <f aca="false">IF(OR(AE$65=0,AE$65="-"),"-",AE65/AE75)</f>
        <v>-</v>
      </c>
      <c r="AF66" s="171" t="str">
        <f aca="false">IF(OR(AF$65=0,AF$65="-"),"-",AF65/AF75)</f>
        <v>-</v>
      </c>
      <c r="AG66" s="171" t="str">
        <f aca="false">IF(OR(AG$65=0,AG$65="-"),"-",AG65/AG75)</f>
        <v>-</v>
      </c>
      <c r="AH66" s="171" t="str">
        <f aca="false">IF(OR(AH$65=0,AH$65="-"),"-",AH65/AH75)</f>
        <v>-</v>
      </c>
      <c r="AI66" s="171" t="str">
        <f aca="false">IF(OR(AI$65=0,AI$65="-"),"-",AI65/AI75)</f>
        <v>-</v>
      </c>
      <c r="AJ66" s="171" t="str">
        <f aca="false">IF(OR(AJ$65=0,AJ$65="-"),"-",AJ65/AJ75)</f>
        <v>-</v>
      </c>
      <c r="AK66" s="171" t="str">
        <f aca="false">IF(OR(AK$65=0,AK$65="-"),"-",AK65/AK75)</f>
        <v>-</v>
      </c>
      <c r="AL66" s="171" t="str">
        <f aca="false">IF(OR(AL$65=0,AL$65="-"),"-",AL65/AL75)</f>
        <v>-</v>
      </c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201"/>
      <c r="FK66" s="203"/>
      <c r="FL66" s="63" t="s">
        <v>94</v>
      </c>
      <c r="FM66" s="168"/>
      <c r="FN66" s="168"/>
      <c r="FO66" s="168" t="n">
        <f aca="false">IF(FO$65=0,"-",FO65/FO75)</f>
        <v>31.5909090909091</v>
      </c>
      <c r="FP66" s="168" t="str">
        <f aca="false">IF(FP$65=0,"-",FP65/FP75)</f>
        <v>-</v>
      </c>
      <c r="FQ66" s="168" t="n">
        <f aca="false">IF(FQ$65=0,"-",FQ65/FQ75)</f>
        <v>40.8529411764706</v>
      </c>
      <c r="FR66" s="168" t="n">
        <f aca="false">IF(FR$65=0,"-",FR65/FR75)</f>
        <v>56.5</v>
      </c>
      <c r="FS66" s="168" t="str">
        <f aca="false">IF(FS$65=0,"-",FS65/FS75)</f>
        <v>-</v>
      </c>
      <c r="FT66" s="168" t="str">
        <f aca="false">IF(FT$65=0,"-",FT65/FT75)</f>
        <v>-</v>
      </c>
      <c r="FU66" s="168" t="n">
        <f aca="false">IF(FU$65=0,"-",FU65/FU75)</f>
        <v>17.9761904761905</v>
      </c>
      <c r="FV66" s="168" t="n">
        <f aca="false">IF(FV$65=0,"-",FV65/FV75)</f>
        <v>24.2325581395349</v>
      </c>
      <c r="FW66" s="168" t="n">
        <f aca="false">IF(FW$65=0,"-",FW65/FW75)</f>
        <v>23.0952380952381</v>
      </c>
      <c r="FX66" s="168" t="n">
        <f aca="false">IF(FX$65=0,"-",FX65/FX75)</f>
        <v>27.2380952380952</v>
      </c>
      <c r="FY66" s="168" t="n">
        <f aca="false">IF(FY$65=0,"-",FY65/FY75)</f>
        <v>67.5</v>
      </c>
      <c r="FZ66" s="168" t="n">
        <f aca="false">IF(FZ$65=0,"-",FZ65/FZ75)</f>
        <v>24.5</v>
      </c>
      <c r="GA66" s="168" t="n">
        <f aca="false">IF(GA$65=0,"-",GA65/GA75)</f>
        <v>26.4814814814815</v>
      </c>
      <c r="GB66" s="168" t="str">
        <f aca="false">IF(GB$65=0,"-",GB65/GB75)</f>
        <v>-</v>
      </c>
      <c r="GC66" s="168" t="str">
        <f aca="false">IF(GC$65=0,"-",GC65/GC75)</f>
        <v>-</v>
      </c>
      <c r="GD66" s="168" t="str">
        <f aca="false">IF(GD$65=0,"-",GD65/GD75)</f>
        <v>-</v>
      </c>
      <c r="GE66" s="168" t="str">
        <f aca="false">IF(GE$65=0,"-",GE65/GE75)</f>
        <v>-</v>
      </c>
      <c r="GF66" s="168" t="str">
        <f aca="false">IF(GF$65=0,"-",GF65/GF75)</f>
        <v>-</v>
      </c>
      <c r="GG66" s="168" t="n">
        <f aca="false">IF(GG$65=0,"-",GG65/GG75)</f>
        <v>45.1538461538462</v>
      </c>
      <c r="GH66" s="168" t="n">
        <f aca="false">IF(GH$65=0,"-",GH65/GH75)</f>
        <v>50.4666666666667</v>
      </c>
      <c r="GI66" s="168" t="n">
        <f aca="false">IF(GI$65=0,"-",GI65/GI75)</f>
        <v>39.0714285714286</v>
      </c>
      <c r="GJ66" s="168" t="str">
        <f aca="false">IF(GJ$65=0,"-",GJ65/GJ75)</f>
        <v>-</v>
      </c>
      <c r="GK66" s="168" t="str">
        <f aca="false">IF(GK$65=0,"-",GK65/GK75)</f>
        <v>-</v>
      </c>
      <c r="GL66" s="168" t="n">
        <f aca="false">IF(GL$65=0,"-",GL65/GL75)</f>
        <v>29.5454545454545</v>
      </c>
      <c r="GM66" s="168" t="str">
        <f aca="false">IF(GM$65=0,"-",GM65/GM75)</f>
        <v>-</v>
      </c>
      <c r="GN66" s="168" t="str">
        <f aca="false">IF(GN$65=0,"-",GN65/GN75)</f>
        <v>-</v>
      </c>
      <c r="GO66" s="168" t="n">
        <f aca="false">IF(GO$65=0,"-",GO65/GO75)</f>
        <v>29.1818181818182</v>
      </c>
      <c r="GP66" s="168" t="n">
        <f aca="false">IF(GP$65=0,"-",GP65/GP75)</f>
        <v>30.5</v>
      </c>
      <c r="GQ66" s="168" t="str">
        <f aca="false">IF(GQ$65=0,"-",GQ65/GQ75)</f>
        <v>-</v>
      </c>
      <c r="GR66" s="168" t="n">
        <f aca="false">IF(GR$65=0,"-",GR65/GR75)</f>
        <v>53.1818181818182</v>
      </c>
      <c r="GS66" s="168" t="str">
        <f aca="false">IF(GS$65=0,"-",GS65/GS75)</f>
        <v>-</v>
      </c>
      <c r="GT66" s="168" t="str">
        <f aca="false">IF(GT$65=0,"-",GT65/GT75)</f>
        <v>-</v>
      </c>
      <c r="GU66" s="168" t="str">
        <f aca="false">IF(GU$65=0,"-",GU65/GU75)</f>
        <v>-</v>
      </c>
      <c r="GV66" s="168" t="str">
        <f aca="false">IF(GV$65=0,"-",GV65/GV75)</f>
        <v>-</v>
      </c>
      <c r="GW66" s="17"/>
      <c r="GX66" s="17"/>
      <c r="GY66" s="17"/>
      <c r="GZ66" s="17"/>
      <c r="HA66" s="17"/>
      <c r="HB66" s="17"/>
      <c r="HC66" s="17"/>
      <c r="HD66" s="17"/>
      <c r="HE66" s="17"/>
      <c r="HF66" s="17"/>
      <c r="HG66" s="17"/>
      <c r="HH66" s="17"/>
      <c r="HI66" s="17"/>
      <c r="HJ66" s="17"/>
      <c r="HK66" s="17"/>
      <c r="HL66" s="17"/>
      <c r="HM66" s="17"/>
      <c r="HN66" s="17"/>
      <c r="HO66" s="17"/>
      <c r="HP66" s="17"/>
      <c r="HQ66" s="17"/>
      <c r="HR66" s="17"/>
      <c r="HS66" s="17"/>
      <c r="HT66" s="17"/>
      <c r="HU66" s="17"/>
      <c r="HV66" s="17"/>
      <c r="HW66" s="17"/>
      <c r="HX66" s="17"/>
      <c r="HY66" s="17"/>
      <c r="HZ66" s="17"/>
      <c r="IA66" s="17"/>
      <c r="IB66" s="17"/>
      <c r="IC66" s="17"/>
      <c r="ID66" s="17"/>
      <c r="IE66" s="17"/>
      <c r="IF66" s="17"/>
      <c r="IG66" s="17"/>
      <c r="IH66" s="17"/>
      <c r="II66" s="17"/>
      <c r="IJ66" s="17"/>
      <c r="IK66" s="17"/>
      <c r="IL66" s="17"/>
      <c r="IM66" s="17"/>
      <c r="IN66" s="17"/>
      <c r="IO66" s="22"/>
    </row>
    <row r="67" customFormat="false" ht="12.8" hidden="false" customHeight="false" outlineLevel="0" collapsed="false">
      <c r="A67" s="203"/>
      <c r="B67" s="204" t="s">
        <v>95</v>
      </c>
      <c r="C67" s="205"/>
      <c r="D67" s="206"/>
      <c r="E67" s="171" t="n">
        <f aca="false">IF(E$65=0,"-",COUNTIFS(E$15:E$64,"&gt;74"))</f>
        <v>0</v>
      </c>
      <c r="F67" s="169" t="n">
        <f aca="false">IF(F$65=0,"-",COUNTIFS(F$15:F$64,"&gt;74"))</f>
        <v>0</v>
      </c>
      <c r="G67" s="171" t="n">
        <f aca="false">IF(G$65=0,"-",COUNTIFS(G$15:G$64,"&gt;74"))</f>
        <v>0</v>
      </c>
      <c r="H67" s="168" t="n">
        <f aca="false">IF(H$65=0,"-",COUNTIFS(H$15:H$64,"&gt;74"))</f>
        <v>0</v>
      </c>
      <c r="I67" s="168" t="n">
        <f aca="false">IF(I$65=0,"-",COUNTIFS(I$15:I$64,"&gt;74"))</f>
        <v>0</v>
      </c>
      <c r="J67" s="169" t="n">
        <f aca="false">IF(J$65=0,"-",COUNTIFS(J$15:J$64,"&gt;74"))</f>
        <v>0</v>
      </c>
      <c r="K67" s="171" t="n">
        <f aca="false">IF(K$65=0,"-",COUNTIFS(K$15:K$64,"&gt;74"))</f>
        <v>0</v>
      </c>
      <c r="L67" s="168" t="n">
        <f aca="false">IF(L$65=0,"-",COUNTIFS(L$15:L$64,"&gt;74"))</f>
        <v>0</v>
      </c>
      <c r="M67" s="168" t="n">
        <f aca="false">IF(M$65=0,"-",COUNTIFS(M$15:M$64,"&gt;74"))</f>
        <v>0</v>
      </c>
      <c r="N67" s="169" t="n">
        <f aca="false">IF(N$65=0,"-",COUNTIFS(N$15:N$64,"&gt;74"))</f>
        <v>0</v>
      </c>
      <c r="O67" s="171" t="n">
        <f aca="false">IF(O$65=0,"-",COUNTIFS(O$15:O$64,"&gt;74"))</f>
        <v>0</v>
      </c>
      <c r="P67" s="168" t="n">
        <f aca="false">IF(P$65=0,"-",COUNTIFS(P$15:P$64,"&gt;74"))</f>
        <v>0</v>
      </c>
      <c r="Q67" s="168" t="n">
        <f aca="false">IF(Q$65=0,"-",COUNTIFS(Q$15:Q$64,"&gt;74"))</f>
        <v>0</v>
      </c>
      <c r="R67" s="168" t="n">
        <f aca="false">IF(R$65=0,"-",COUNTIFS(R$15:R$64,"&gt;74"))</f>
        <v>0</v>
      </c>
      <c r="S67" s="168" t="n">
        <f aca="false">IF(S$65=0,"-",COUNTIFS(S$15:S$64,"&gt;74"))</f>
        <v>0</v>
      </c>
      <c r="T67" s="168" t="n">
        <f aca="false">IF(T$65=0,"-",COUNTIFS(T$15:T$64,"&gt;74"))</f>
        <v>0</v>
      </c>
      <c r="U67" s="168" t="n">
        <f aca="false">IF(U$65=0,"-",COUNTIFS(U$15:U$64,"&gt;74"))</f>
        <v>0</v>
      </c>
      <c r="V67" s="169" t="n">
        <f aca="false">IF(V$65=0,"-",COUNTIFS(V$15:V$64,"&gt;74"))</f>
        <v>0</v>
      </c>
      <c r="W67" s="171" t="n">
        <f aca="false">IF(W$65=0,"-",COUNTIFS(W$15:W$64,"&gt;74"))</f>
        <v>0</v>
      </c>
      <c r="X67" s="168" t="n">
        <f aca="false">IF(X$65=0,"-",COUNTIFS(X$15:X$64,"&gt;74"))</f>
        <v>0</v>
      </c>
      <c r="Y67" s="168" t="n">
        <f aca="false">IF(Y$65=0,"-",COUNTIFS(Y$15:Y$64,"&gt;74"))</f>
        <v>0</v>
      </c>
      <c r="Z67" s="168" t="n">
        <f aca="false">IF(Z$65=0,"-",COUNTIFS(Z$15:Z$64,"&gt;74"))</f>
        <v>0</v>
      </c>
      <c r="AA67" s="168" t="n">
        <f aca="false">IF(AA$65=0,"-",COUNTIFS(AA$15:AA$64,"&gt;74"))</f>
        <v>0</v>
      </c>
      <c r="AB67" s="168" t="n">
        <f aca="false">IF(AB$65=0,"-",COUNTIFS(AB$15:AB$64,"&gt;74"))</f>
        <v>0</v>
      </c>
      <c r="AC67" s="168" t="n">
        <f aca="false">IF(AC$65=0,"-",COUNTIFS(AC$15:AC$64,"&gt;74"))</f>
        <v>0</v>
      </c>
      <c r="AD67" s="169" t="n">
        <f aca="false">IF(AD$65=0,"-",COUNTIFS(AD$15:AD$64,"&gt;74"))</f>
        <v>0</v>
      </c>
      <c r="AE67" s="171" t="n">
        <f aca="false">IF(AE$65=0,"-",COUNTIFS(AE$15:AE$64,"&gt;74"))</f>
        <v>0</v>
      </c>
      <c r="AF67" s="168" t="n">
        <f aca="false">IF(AF$65=0,"-",COUNTIFS(AF$15:AF$64,"&gt;74"))</f>
        <v>0</v>
      </c>
      <c r="AG67" s="168" t="n">
        <f aca="false">IF(AG$65=0,"-",COUNTIFS(AG$15:AG$64,"&gt;74"))</f>
        <v>0</v>
      </c>
      <c r="AH67" s="168" t="n">
        <f aca="false">IF(AH$65=0,"-",COUNTIFS(AH$15:AH$64,"&gt;74"))</f>
        <v>0</v>
      </c>
      <c r="AI67" s="168" t="n">
        <f aca="false">IF(AI$65=0,"-",COUNTIFS(AI$15:AI$64,"&gt;74"))</f>
        <v>0</v>
      </c>
      <c r="AJ67" s="168" t="n">
        <f aca="false">IF(AJ$65=0,"-",COUNTIFS(AJ$15:AJ$64,"&gt;74"))</f>
        <v>0</v>
      </c>
      <c r="AK67" s="168" t="n">
        <f aca="false">IF(AK$65=0,"-",COUNTIFS(AK$15:AK$64,"&gt;74"))</f>
        <v>0</v>
      </c>
      <c r="AL67" s="169" t="n">
        <f aca="false">IF(AL$65=0,"-",COUNTIFS(AL$15:AL$64,"&gt;74"))</f>
        <v>0</v>
      </c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201"/>
      <c r="FK67" s="203"/>
      <c r="FL67" s="204" t="s">
        <v>95</v>
      </c>
      <c r="FM67" s="207"/>
      <c r="FN67" s="207"/>
      <c r="FO67" s="168" t="n">
        <f aca="false">IF(FO$65=0,"-",COUNTIFS(FO$15:FO$64,"&gt;74"))</f>
        <v>0</v>
      </c>
      <c r="FP67" s="168" t="str">
        <f aca="false">IF(FP$65=0,"-",COUNTIFS(FP$15:FP$64,"&gt;74"))</f>
        <v>-</v>
      </c>
      <c r="FQ67" s="168" t="n">
        <f aca="false">IF(FQ$65=0,"-",COUNTIFS(FQ$15:FQ$64,"&gt;74"))</f>
        <v>2</v>
      </c>
      <c r="FR67" s="168" t="n">
        <f aca="false">IF(FR$65=0,"-",COUNTIFS(FR$15:FR$64,"&gt;74"))</f>
        <v>1</v>
      </c>
      <c r="FS67" s="168" t="str">
        <f aca="false">IF(FS$65=0,"-",COUNTIFS(FS$15:FS$64,"&gt;74"))</f>
        <v>-</v>
      </c>
      <c r="FT67" s="168" t="str">
        <f aca="false">IF(FT$65=0,"-",COUNTIFS(FT$15:FT$64,"&gt;74"))</f>
        <v>-</v>
      </c>
      <c r="FU67" s="168" t="n">
        <f aca="false">IF(FU$65=0,"-",COUNTIFS(FU$15:FU$64,"&gt;74"))</f>
        <v>0</v>
      </c>
      <c r="FV67" s="168" t="n">
        <f aca="false">IF(FV$65=0,"-",COUNTIFS(FV$15:FV$64,"&gt;74"))</f>
        <v>0</v>
      </c>
      <c r="FW67" s="168" t="n">
        <f aca="false">IF(FW$65=0,"-",COUNTIFS(FW$15:FW$64,"&gt;74"))</f>
        <v>1</v>
      </c>
      <c r="FX67" s="168" t="n">
        <f aca="false">IF(FX$65=0,"-",COUNTIFS(FX$15:FX$64,"&gt;74"))</f>
        <v>0</v>
      </c>
      <c r="FY67" s="168" t="n">
        <f aca="false">IF(FY$65=0,"-",COUNTIFS(FY$15:FY$64,"&gt;74"))</f>
        <v>3</v>
      </c>
      <c r="FZ67" s="168" t="n">
        <f aca="false">IF(FZ$65=0,"-",COUNTIFS(FZ$15:FZ$64,"&gt;74"))</f>
        <v>1</v>
      </c>
      <c r="GA67" s="168" t="n">
        <f aca="false">IF(GA$65=0,"-",COUNTIFS(GA$15:GA$64,"&gt;74"))</f>
        <v>0</v>
      </c>
      <c r="GB67" s="168" t="str">
        <f aca="false">IF(GB$65=0,"-",COUNTIFS(GB$15:GB$64,"&gt;74"))</f>
        <v>-</v>
      </c>
      <c r="GC67" s="168" t="str">
        <f aca="false">IF(GC$65=0,"-",COUNTIFS(GC$15:GC$64,"&gt;74"))</f>
        <v>-</v>
      </c>
      <c r="GD67" s="168" t="str">
        <f aca="false">IF(GD$65=0,"-",COUNTIFS(GD$15:GD$64,"&gt;74"))</f>
        <v>-</v>
      </c>
      <c r="GE67" s="168" t="str">
        <f aca="false">IF(GE$65=0,"-",COUNTIFS(GE$15:GE$64,"&gt;74"))</f>
        <v>-</v>
      </c>
      <c r="GF67" s="168" t="str">
        <f aca="false">IF(GF$65=0,"-",COUNTIFS(GF$15:GF$64,"&gt;74"))</f>
        <v>-</v>
      </c>
      <c r="GG67" s="168" t="n">
        <f aca="false">IF(GG$65=0,"-",COUNTIFS(GG$15:GG$64,"&gt;74"))</f>
        <v>0</v>
      </c>
      <c r="GH67" s="168" t="n">
        <f aca="false">IF(GH$65=0,"-",COUNTIFS(GH$15:GH$64,"&gt;74"))</f>
        <v>1</v>
      </c>
      <c r="GI67" s="168" t="n">
        <f aca="false">IF(GI$65=0,"-",COUNTIFS(GI$15:GI$64,"&gt;74"))</f>
        <v>0</v>
      </c>
      <c r="GJ67" s="168" t="str">
        <f aca="false">IF(GJ$65=0,"-",COUNTIFS(GJ$15:GJ$64,"&gt;74"))</f>
        <v>-</v>
      </c>
      <c r="GK67" s="168" t="str">
        <f aca="false">IF(GK$65=0,"-",COUNTIFS(GK$15:GK$64,"&gt;74"))</f>
        <v>-</v>
      </c>
      <c r="GL67" s="168" t="n">
        <f aca="false">IF(GL$65=0,"-",COUNTIFS(GL$15:GL$64,"&gt;74"))</f>
        <v>0</v>
      </c>
      <c r="GM67" s="168" t="str">
        <f aca="false">IF(GM$65=0,"-",COUNTIFS(GM$15:GM$64,"&gt;74"))</f>
        <v>-</v>
      </c>
      <c r="GN67" s="168" t="str">
        <f aca="false">IF(GN$65=0,"-",COUNTIFS(GN$15:GN$64,"&gt;74"))</f>
        <v>-</v>
      </c>
      <c r="GO67" s="168" t="n">
        <f aca="false">IF(GO$65=0,"-",COUNTIFS(GO$15:GO$64,"&gt;74"))</f>
        <v>0</v>
      </c>
      <c r="GP67" s="168" t="n">
        <f aca="false">IF(GP$65=0,"-",COUNTIFS(GP$15:GP$64,"&gt;74"))</f>
        <v>0</v>
      </c>
      <c r="GQ67" s="168" t="str">
        <f aca="false">IF(GQ$65=0,"-",COUNTIFS(GQ$15:GQ$64,"&gt;74"))</f>
        <v>-</v>
      </c>
      <c r="GR67" s="168" t="n">
        <f aca="false">IF(GR$65=0,"-",COUNTIFS(GR$15:GR$64,"&gt;74"))</f>
        <v>2</v>
      </c>
      <c r="GS67" s="168" t="str">
        <f aca="false">IF(GS$65=0,"-",COUNTIFS(GS$15:GS$64,"&gt;74"))</f>
        <v>-</v>
      </c>
      <c r="GT67" s="168" t="str">
        <f aca="false">IF(GT$65=0,"-",COUNTIFS(GT$15:GT$64,"&gt;74"))</f>
        <v>-</v>
      </c>
      <c r="GU67" s="168" t="str">
        <f aca="false">IF(GU$65=0,"-",COUNTIFS(GU$15:GU$64,"&gt;74"))</f>
        <v>-</v>
      </c>
      <c r="GV67" s="168" t="str">
        <f aca="false">IF(GV$65=0,"-",COUNTIFS(GV$15:GV$64,"&gt;74"))</f>
        <v>-</v>
      </c>
      <c r="GW67" s="17"/>
      <c r="GX67" s="17"/>
      <c r="GY67" s="17"/>
      <c r="GZ67" s="17"/>
      <c r="HA67" s="17"/>
      <c r="HB67" s="17"/>
      <c r="HC67" s="17"/>
      <c r="HD67" s="17"/>
      <c r="HE67" s="17"/>
      <c r="HF67" s="17"/>
      <c r="HG67" s="17"/>
      <c r="HH67" s="17"/>
      <c r="HI67" s="17"/>
      <c r="HJ67" s="17"/>
      <c r="HK67" s="17"/>
      <c r="HL67" s="17"/>
      <c r="HM67" s="17"/>
      <c r="HN67" s="17"/>
      <c r="HO67" s="17"/>
      <c r="HP67" s="17"/>
      <c r="HQ67" s="17"/>
      <c r="HR67" s="17"/>
      <c r="HS67" s="17"/>
      <c r="HT67" s="17"/>
      <c r="HU67" s="17"/>
      <c r="HV67" s="17"/>
      <c r="HW67" s="17"/>
      <c r="HX67" s="17"/>
      <c r="HY67" s="17"/>
      <c r="HZ67" s="17"/>
      <c r="IA67" s="17"/>
      <c r="IB67" s="17"/>
      <c r="IC67" s="17"/>
      <c r="ID67" s="17"/>
      <c r="IE67" s="17"/>
      <c r="IF67" s="17"/>
      <c r="IG67" s="17"/>
      <c r="IH67" s="17"/>
      <c r="II67" s="17"/>
      <c r="IJ67" s="17"/>
      <c r="IK67" s="17"/>
      <c r="IL67" s="17"/>
      <c r="IM67" s="17"/>
      <c r="IN67" s="17"/>
      <c r="IO67" s="22"/>
    </row>
    <row r="68" customFormat="false" ht="12.8" hidden="false" customHeight="false" outlineLevel="0" collapsed="false">
      <c r="A68" s="203"/>
      <c r="B68" s="204" t="s">
        <v>96</v>
      </c>
      <c r="C68" s="205"/>
      <c r="D68" s="206"/>
      <c r="E68" s="171" t="n">
        <f aca="false">IF(E$65=0,"-",COUNTIFS(E$15:E$64,"&gt;64",E$15:E$64,"&lt;75"))</f>
        <v>0</v>
      </c>
      <c r="F68" s="169" t="n">
        <f aca="false">IF(F$65=0,"-",COUNTIFS(F$15:F$64,"&gt;64",F$15:F$64,"&lt;75"))</f>
        <v>0</v>
      </c>
      <c r="G68" s="171" t="n">
        <f aca="false">IF(G$65=0,"-",COUNTIFS(G$15:G$64,"&gt;64",G$15:G$64,"&lt;75"))</f>
        <v>0</v>
      </c>
      <c r="H68" s="168" t="n">
        <f aca="false">IF(H$65=0,"-",COUNTIFS(H$15:H$64,"&gt;64",H$15:H$64,"&lt;75"))</f>
        <v>0</v>
      </c>
      <c r="I68" s="168" t="n">
        <f aca="false">IF(I$65=0,"-",COUNTIFS(I$15:I$64,"&gt;64",I$15:I$64,"&lt;75"))</f>
        <v>0</v>
      </c>
      <c r="J68" s="169" t="n">
        <f aca="false">IF(J$65=0,"-",COUNTIFS(J$15:J$64,"&gt;64",J$15:J$64,"&lt;75"))</f>
        <v>0</v>
      </c>
      <c r="K68" s="171" t="n">
        <f aca="false">IF(K$65=0,"-",COUNTIFS(K$15:K$64,"&gt;64",K$15:K$64,"&lt;75"))</f>
        <v>0</v>
      </c>
      <c r="L68" s="168" t="n">
        <f aca="false">IF(L$65=0,"-",COUNTIFS(L$15:L$64,"&gt;64",L$15:L$64,"&lt;75"))</f>
        <v>0</v>
      </c>
      <c r="M68" s="168" t="n">
        <f aca="false">IF(M$65=0,"-",COUNTIFS(M$15:M$64,"&gt;64",M$15:M$64,"&lt;75"))</f>
        <v>0</v>
      </c>
      <c r="N68" s="169" t="n">
        <f aca="false">IF(N$65=0,"-",COUNTIFS(N$15:N$64,"&gt;64",N$15:N$64,"&lt;75"))</f>
        <v>0</v>
      </c>
      <c r="O68" s="171" t="n">
        <f aca="false">IF(O$65=0,"-",COUNTIFS(O$15:O$64,"&gt;64",O$15:O$64,"&lt;75"))</f>
        <v>0</v>
      </c>
      <c r="P68" s="168" t="n">
        <f aca="false">IF(P$65=0,"-",COUNTIFS(P$15:P$64,"&gt;64",P$15:P$64,"&lt;75"))</f>
        <v>0</v>
      </c>
      <c r="Q68" s="168" t="n">
        <f aca="false">IF(Q$65=0,"-",COUNTIFS(Q$15:Q$64,"&gt;64",Q$15:Q$64,"&lt;75"))</f>
        <v>0</v>
      </c>
      <c r="R68" s="168" t="n">
        <f aca="false">IF(R$65=0,"-",COUNTIFS(R$15:R$64,"&gt;64",R$15:R$64,"&lt;75"))</f>
        <v>0</v>
      </c>
      <c r="S68" s="168" t="n">
        <f aca="false">IF(S$65=0,"-",COUNTIFS(S$15:S$64,"&gt;64",S$15:S$64,"&lt;75"))</f>
        <v>0</v>
      </c>
      <c r="T68" s="168" t="n">
        <f aca="false">IF(T$65=0,"-",COUNTIFS(T$15:T$64,"&gt;64",T$15:T$64,"&lt;75"))</f>
        <v>0</v>
      </c>
      <c r="U68" s="168" t="n">
        <f aca="false">IF(U$65=0,"-",COUNTIFS(U$15:U$64,"&gt;64",U$15:U$64,"&lt;75"))</f>
        <v>0</v>
      </c>
      <c r="V68" s="169" t="n">
        <f aca="false">IF(V$65=0,"-",COUNTIFS(V$15:V$64,"&gt;64",V$15:V$64,"&lt;75"))</f>
        <v>0</v>
      </c>
      <c r="W68" s="171" t="n">
        <f aca="false">IF(W$65=0,"-",COUNTIFS(W$15:W$64,"&gt;64",W$15:W$64,"&lt;75"))</f>
        <v>0</v>
      </c>
      <c r="X68" s="168" t="n">
        <f aca="false">IF(X$65=0,"-",COUNTIFS(X$15:X$64,"&gt;64",X$15:X$64,"&lt;75"))</f>
        <v>0</v>
      </c>
      <c r="Y68" s="168" t="n">
        <f aca="false">IF(Y$65=0,"-",COUNTIFS(Y$15:Y$64,"&gt;64",Y$15:Y$64,"&lt;75"))</f>
        <v>0</v>
      </c>
      <c r="Z68" s="168" t="n">
        <f aca="false">IF(Z$65=0,"-",COUNTIFS(Z$15:Z$64,"&gt;64",Z$15:Z$64,"&lt;75"))</f>
        <v>0</v>
      </c>
      <c r="AA68" s="168" t="n">
        <f aca="false">IF(AA$65=0,"-",COUNTIFS(AA$15:AA$64,"&gt;64",AA$15:AA$64,"&lt;75"))</f>
        <v>0</v>
      </c>
      <c r="AB68" s="168" t="n">
        <f aca="false">IF(AB$65=0,"-",COUNTIFS(AB$15:AB$64,"&gt;64",AB$15:AB$64,"&lt;75"))</f>
        <v>0</v>
      </c>
      <c r="AC68" s="168" t="n">
        <f aca="false">IF(AC$65=0,"-",COUNTIFS(AC$15:AC$64,"&gt;64",AC$15:AC$64,"&lt;75"))</f>
        <v>0</v>
      </c>
      <c r="AD68" s="169" t="n">
        <f aca="false">IF(AD$65=0,"-",COUNTIFS(AD$15:AD$64,"&gt;64",AD$15:AD$64,"&lt;75"))</f>
        <v>0</v>
      </c>
      <c r="AE68" s="171" t="n">
        <f aca="false">IF(AE$65=0,"-",COUNTIFS(AE$15:AE$64,"&gt;64",AE$15:AE$64,"&lt;75"))</f>
        <v>0</v>
      </c>
      <c r="AF68" s="168" t="n">
        <f aca="false">IF(AF$65=0,"-",COUNTIFS(AF$15:AF$64,"&gt;64",AF$15:AF$64,"&lt;75"))</f>
        <v>0</v>
      </c>
      <c r="AG68" s="168" t="n">
        <f aca="false">IF(AG$65=0,"-",COUNTIFS(AG$15:AG$64,"&gt;64",AG$15:AG$64,"&lt;75"))</f>
        <v>0</v>
      </c>
      <c r="AH68" s="168" t="n">
        <f aca="false">IF(AH$65=0,"-",COUNTIFS(AH$15:AH$64,"&gt;64",AH$15:AH$64,"&lt;75"))</f>
        <v>0</v>
      </c>
      <c r="AI68" s="168" t="n">
        <f aca="false">IF(AI$65=0,"-",COUNTIFS(AI$15:AI$64,"&gt;64",AI$15:AI$64,"&lt;75"))</f>
        <v>0</v>
      </c>
      <c r="AJ68" s="168" t="n">
        <f aca="false">IF(AJ$65=0,"-",COUNTIFS(AJ$15:AJ$64,"&gt;64",AJ$15:AJ$64,"&lt;75"))</f>
        <v>0</v>
      </c>
      <c r="AK68" s="168" t="n">
        <f aca="false">IF(AK$65=0,"-",COUNTIFS(AK$15:AK$64,"&gt;64",AK$15:AK$64,"&lt;75"))</f>
        <v>0</v>
      </c>
      <c r="AL68" s="169" t="n">
        <f aca="false">IF(AL$65=0,"-",COUNTIFS(AL$15:AL$64,"&gt;64",AL$15:AL$64,"&lt;75"))</f>
        <v>0</v>
      </c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201"/>
      <c r="FK68" s="203"/>
      <c r="FL68" s="204" t="s">
        <v>96</v>
      </c>
      <c r="FM68" s="207"/>
      <c r="FN68" s="207"/>
      <c r="FO68" s="168" t="n">
        <f aca="false">IF(FO$65=0,"-",COUNTIFS(FO$15:FO$64,"&gt;64",FO$15:FO$64,"&lt;75"))</f>
        <v>1</v>
      </c>
      <c r="FP68" s="168" t="str">
        <f aca="false">IF(FP$65=0,"-",COUNTIFS(FP$15:FP$64,"&gt;64",FP$15:FP$64,"&lt;75"))</f>
        <v>-</v>
      </c>
      <c r="FQ68" s="168" t="n">
        <f aca="false">IF(FQ$65=0,"-",COUNTIFS(FQ$15:FQ$64,"&gt;64",FQ$15:FQ$64,"&lt;75"))</f>
        <v>1</v>
      </c>
      <c r="FR68" s="168" t="n">
        <f aca="false">IF(FR$65=0,"-",COUNTIFS(FR$15:FR$64,"&gt;64",FR$15:FR$64,"&lt;75"))</f>
        <v>2</v>
      </c>
      <c r="FS68" s="168" t="str">
        <f aca="false">IF(FS$65=0,"-",COUNTIFS(FS$15:FS$64,"&gt;64",FS$15:FS$64,"&lt;75"))</f>
        <v>-</v>
      </c>
      <c r="FT68" s="168" t="str">
        <f aca="false">IF(FT$65=0,"-",COUNTIFS(FT$15:FT$64,"&gt;64",FT$15:FT$64,"&lt;75"))</f>
        <v>-</v>
      </c>
      <c r="FU68" s="168" t="n">
        <f aca="false">IF(FU$65=0,"-",COUNTIFS(FU$15:FU$64,"&gt;64",FU$15:FU$64,"&lt;75"))</f>
        <v>0</v>
      </c>
      <c r="FV68" s="168" t="n">
        <f aca="false">IF(FV$65=0,"-",COUNTIFS(FV$15:FV$64,"&gt;64",FV$15:FV$64,"&lt;75"))</f>
        <v>1</v>
      </c>
      <c r="FW68" s="168" t="n">
        <f aca="false">IF(FW$65=0,"-",COUNTIFS(FW$15:FW$64,"&gt;64",FW$15:FW$64,"&lt;75"))</f>
        <v>1</v>
      </c>
      <c r="FX68" s="168" t="n">
        <f aca="false">IF(FX$65=0,"-",COUNTIFS(FX$15:FX$64,"&gt;64",FX$15:FX$64,"&lt;75"))</f>
        <v>2</v>
      </c>
      <c r="FY68" s="168" t="n">
        <f aca="false">IF(FY$65=0,"-",COUNTIFS(FY$15:FY$64,"&gt;64",FY$15:FY$64,"&lt;75"))</f>
        <v>0</v>
      </c>
      <c r="FZ68" s="168" t="n">
        <f aca="false">IF(FZ$65=0,"-",COUNTIFS(FZ$15:FZ$64,"&gt;64",FZ$15:FZ$64,"&lt;75"))</f>
        <v>0</v>
      </c>
      <c r="GA68" s="168" t="n">
        <f aca="false">IF(GA$65=0,"-",COUNTIFS(GA$15:GA$64,"&gt;64",GA$15:GA$64,"&lt;75"))</f>
        <v>0</v>
      </c>
      <c r="GB68" s="168" t="str">
        <f aca="false">IF(GB$65=0,"-",COUNTIFS(GB$15:GB$64,"&gt;64",GB$15:GB$64,"&lt;75"))</f>
        <v>-</v>
      </c>
      <c r="GC68" s="168" t="str">
        <f aca="false">IF(GC$65=0,"-",COUNTIFS(GC$15:GC$64,"&gt;64",GC$15:GC$64,"&lt;75"))</f>
        <v>-</v>
      </c>
      <c r="GD68" s="168" t="str">
        <f aca="false">IF(GD$65=0,"-",COUNTIFS(GD$15:GD$64,"&gt;64",GD$15:GD$64,"&lt;75"))</f>
        <v>-</v>
      </c>
      <c r="GE68" s="168" t="str">
        <f aca="false">IF(GE$65=0,"-",COUNTIFS(GE$15:GE$64,"&gt;64",GE$15:GE$64,"&lt;75"))</f>
        <v>-</v>
      </c>
      <c r="GF68" s="168" t="str">
        <f aca="false">IF(GF$65=0,"-",COUNTIFS(GF$15:GF$64,"&gt;64",GF$15:GF$64,"&lt;75"))</f>
        <v>-</v>
      </c>
      <c r="GG68" s="168" t="n">
        <f aca="false">IF(GG$65=0,"-",COUNTIFS(GG$15:GG$64,"&gt;64",GG$15:GG$64,"&lt;75"))</f>
        <v>0</v>
      </c>
      <c r="GH68" s="168" t="n">
        <f aca="false">IF(GH$65=0,"-",COUNTIFS(GH$15:GH$64,"&gt;64",GH$15:GH$64,"&lt;75"))</f>
        <v>1</v>
      </c>
      <c r="GI68" s="168" t="n">
        <f aca="false">IF(GI$65=0,"-",COUNTIFS(GI$15:GI$64,"&gt;64",GI$15:GI$64,"&lt;75"))</f>
        <v>0</v>
      </c>
      <c r="GJ68" s="168" t="str">
        <f aca="false">IF(GJ$65=0,"-",COUNTIFS(GJ$15:GJ$64,"&gt;64",GJ$15:GJ$64,"&lt;75"))</f>
        <v>-</v>
      </c>
      <c r="GK68" s="168" t="str">
        <f aca="false">IF(GK$65=0,"-",COUNTIFS(GK$15:GK$64,"&gt;64",GK$15:GK$64,"&lt;75"))</f>
        <v>-</v>
      </c>
      <c r="GL68" s="168" t="n">
        <f aca="false">IF(GL$65=0,"-",COUNTIFS(GL$15:GL$64,"&gt;64",GL$15:GL$64,"&lt;75"))</f>
        <v>0</v>
      </c>
      <c r="GM68" s="168" t="str">
        <f aca="false">IF(GM$65=0,"-",COUNTIFS(GM$15:GM$64,"&gt;64",GM$15:GM$64,"&lt;75"))</f>
        <v>-</v>
      </c>
      <c r="GN68" s="168" t="str">
        <f aca="false">IF(GN$65=0,"-",COUNTIFS(GN$15:GN$64,"&gt;64",GN$15:GN$64,"&lt;75"))</f>
        <v>-</v>
      </c>
      <c r="GO68" s="168" t="n">
        <f aca="false">IF(GO$65=0,"-",COUNTIFS(GO$15:GO$64,"&gt;64",GO$15:GO$64,"&lt;75"))</f>
        <v>1</v>
      </c>
      <c r="GP68" s="168" t="n">
        <f aca="false">IF(GP$65=0,"-",COUNTIFS(GP$15:GP$64,"&gt;64",GP$15:GP$64,"&lt;75"))</f>
        <v>1</v>
      </c>
      <c r="GQ68" s="168" t="str">
        <f aca="false">IF(GQ$65=0,"-",COUNTIFS(GQ$15:GQ$64,"&gt;64",GQ$15:GQ$64,"&lt;75"))</f>
        <v>-</v>
      </c>
      <c r="GR68" s="168" t="n">
        <f aca="false">IF(GR$65=0,"-",COUNTIFS(GR$15:GR$64,"&gt;64",GR$15:GR$64,"&lt;75"))</f>
        <v>1</v>
      </c>
      <c r="GS68" s="168" t="str">
        <f aca="false">IF(GS$65=0,"-",COUNTIFS(GS$15:GS$64,"&gt;64",GS$15:GS$64,"&lt;75"))</f>
        <v>-</v>
      </c>
      <c r="GT68" s="168" t="str">
        <f aca="false">IF(GT$65=0,"-",COUNTIFS(GT$15:GT$64,"&gt;64",GT$15:GT$64,"&lt;75"))</f>
        <v>-</v>
      </c>
      <c r="GU68" s="168" t="str">
        <f aca="false">IF(GU$65=0,"-",COUNTIFS(GU$15:GU$64,"&gt;64",GU$15:GU$64,"&lt;75"))</f>
        <v>-</v>
      </c>
      <c r="GV68" s="168" t="str">
        <f aca="false">IF(GV$65=0,"-",COUNTIFS(GV$15:GV$64,"&gt;64",GV$15:GV$64,"&lt;75"))</f>
        <v>-</v>
      </c>
      <c r="GW68" s="17"/>
      <c r="GX68" s="17"/>
      <c r="GY68" s="17"/>
      <c r="GZ68" s="17"/>
      <c r="HA68" s="17"/>
      <c r="HB68" s="17"/>
      <c r="HC68" s="17"/>
      <c r="HD68" s="17"/>
      <c r="HE68" s="17"/>
      <c r="HF68" s="17"/>
      <c r="HG68" s="17"/>
      <c r="HH68" s="17"/>
      <c r="HI68" s="17"/>
      <c r="HJ68" s="17"/>
      <c r="HK68" s="17"/>
      <c r="HL68" s="17"/>
      <c r="HM68" s="17"/>
      <c r="HN68" s="17"/>
      <c r="HO68" s="17"/>
      <c r="HP68" s="17"/>
      <c r="HQ68" s="17"/>
      <c r="HR68" s="17"/>
      <c r="HS68" s="17"/>
      <c r="HT68" s="17"/>
      <c r="HU68" s="17"/>
      <c r="HV68" s="17"/>
      <c r="HW68" s="17"/>
      <c r="HX68" s="17"/>
      <c r="HY68" s="17"/>
      <c r="HZ68" s="17"/>
      <c r="IA68" s="17"/>
      <c r="IB68" s="17"/>
      <c r="IC68" s="17"/>
      <c r="ID68" s="17"/>
      <c r="IE68" s="17"/>
      <c r="IF68" s="17"/>
      <c r="IG68" s="17"/>
      <c r="IH68" s="17"/>
      <c r="II68" s="17"/>
      <c r="IJ68" s="17"/>
      <c r="IK68" s="17"/>
      <c r="IL68" s="17"/>
      <c r="IM68" s="17"/>
      <c r="IN68" s="17"/>
      <c r="IO68" s="22"/>
    </row>
    <row r="69" customFormat="false" ht="12.8" hidden="false" customHeight="false" outlineLevel="0" collapsed="false">
      <c r="A69" s="203"/>
      <c r="B69" s="204" t="s">
        <v>97</v>
      </c>
      <c r="C69" s="205"/>
      <c r="D69" s="206"/>
      <c r="E69" s="171" t="n">
        <f aca="false">IF(E$65=0,"-",COUNTIFS(E$15:E$64,"&gt;49",E$15:E$64,"&lt;65"))</f>
        <v>0</v>
      </c>
      <c r="F69" s="171" t="n">
        <f aca="false">IF(F$65=0,"-",COUNTIFS(F$15:F$64,"&gt;49",F$15:F$64,"&lt;65"))</f>
        <v>0</v>
      </c>
      <c r="G69" s="171" t="n">
        <f aca="false">IF(G$65=0,"-",COUNTIFS(G$15:G$64,"&gt;49",G$15:G$64,"&lt;65"))</f>
        <v>0</v>
      </c>
      <c r="H69" s="171" t="n">
        <f aca="false">IF(H$65=0,"-",COUNTIFS(H$15:H$64,"&gt;49",H$15:H$64,"&lt;65"))</f>
        <v>0</v>
      </c>
      <c r="I69" s="171" t="n">
        <f aca="false">IF(I$65=0,"-",COUNTIFS(I$15:I$64,"&gt;49",I$15:I$64,"&lt;65"))</f>
        <v>0</v>
      </c>
      <c r="J69" s="171" t="n">
        <f aca="false">IF(J$65=0,"-",COUNTIFS(J$15:J$64,"&gt;49",J$15:J$64,"&lt;65"))</f>
        <v>0</v>
      </c>
      <c r="K69" s="171" t="n">
        <f aca="false">IF(K$65=0,"-",COUNTIFS(K$15:K$64,"&gt;49",K$15:K$64,"&lt;65"))</f>
        <v>0</v>
      </c>
      <c r="L69" s="171" t="n">
        <f aca="false">IF(L$65=0,"-",COUNTIFS(L$15:L$64,"&gt;49",L$15:L$64,"&lt;65"))</f>
        <v>0</v>
      </c>
      <c r="M69" s="171" t="n">
        <f aca="false">IF(M$65=0,"-",COUNTIFS(M$15:M$64,"&gt;49",M$15:M$64,"&lt;65"))</f>
        <v>0</v>
      </c>
      <c r="N69" s="171" t="n">
        <f aca="false">IF(N$65=0,"-",COUNTIFS(N$15:N$64,"&gt;49",N$15:N$64,"&lt;65"))</f>
        <v>0</v>
      </c>
      <c r="O69" s="171" t="n">
        <f aca="false">IF(O$65=0,"-",COUNTIFS(O$15:O$64,"&gt;49",O$15:O$64,"&lt;65"))</f>
        <v>0</v>
      </c>
      <c r="P69" s="171" t="n">
        <f aca="false">IF(P$65=0,"-",COUNTIFS(P$15:P$64,"&gt;49",P$15:P$64,"&lt;65"))</f>
        <v>0</v>
      </c>
      <c r="Q69" s="171" t="n">
        <f aca="false">IF(Q$65=0,"-",COUNTIFS(Q$15:Q$64,"&gt;49",Q$15:Q$64,"&lt;65"))</f>
        <v>0</v>
      </c>
      <c r="R69" s="171" t="n">
        <f aca="false">IF(R$65=0,"-",COUNTIFS(R$15:R$64,"&gt;49",R$15:R$64,"&lt;65"))</f>
        <v>0</v>
      </c>
      <c r="S69" s="171" t="n">
        <f aca="false">IF(S$65=0,"-",COUNTIFS(S$15:S$64,"&gt;49",S$15:S$64,"&lt;65"))</f>
        <v>0</v>
      </c>
      <c r="T69" s="171" t="n">
        <f aca="false">IF(T$65=0,"-",COUNTIFS(T$15:T$64,"&gt;49",T$15:T$64,"&lt;65"))</f>
        <v>0</v>
      </c>
      <c r="U69" s="171" t="n">
        <f aca="false">IF(U$65=0,"-",COUNTIFS(U$15:U$64,"&gt;49",U$15:U$64,"&lt;65"))</f>
        <v>0</v>
      </c>
      <c r="V69" s="171" t="n">
        <f aca="false">IF(V$65=0,"-",COUNTIFS(V$15:V$64,"&gt;49",V$15:V$64,"&lt;65"))</f>
        <v>0</v>
      </c>
      <c r="W69" s="171" t="n">
        <f aca="false">IF(W$65=0,"-",COUNTIFS(W$15:W$64,"&gt;49",W$15:W$64,"&lt;65"))</f>
        <v>0</v>
      </c>
      <c r="X69" s="171" t="n">
        <f aca="false">IF(X$65=0,"-",COUNTIFS(X$15:X$64,"&gt;49",X$15:X$64,"&lt;65"))</f>
        <v>0</v>
      </c>
      <c r="Y69" s="171" t="n">
        <f aca="false">IF(Y$65=0,"-",COUNTIFS(Y$15:Y$64,"&gt;49",Y$15:Y$64,"&lt;65"))</f>
        <v>0</v>
      </c>
      <c r="Z69" s="171" t="n">
        <f aca="false">IF(Z$65=0,"-",COUNTIFS(Z$15:Z$64,"&gt;49",Z$15:Z$64,"&lt;65"))</f>
        <v>0</v>
      </c>
      <c r="AA69" s="171" t="n">
        <f aca="false">IF(AA$65=0,"-",COUNTIFS(AA$15:AA$64,"&gt;49",AA$15:AA$64,"&lt;65"))</f>
        <v>0</v>
      </c>
      <c r="AB69" s="171" t="n">
        <f aca="false">IF(AB$65=0,"-",COUNTIFS(AB$15:AB$64,"&gt;49",AB$15:AB$64,"&lt;65"))</f>
        <v>0</v>
      </c>
      <c r="AC69" s="171" t="n">
        <f aca="false">IF(AC$65=0,"-",COUNTIFS(AC$15:AC$64,"&gt;49",AC$15:AC$64,"&lt;65"))</f>
        <v>0</v>
      </c>
      <c r="AD69" s="171" t="n">
        <f aca="false">IF(AD$65=0,"-",COUNTIFS(AD$15:AD$64,"&gt;49",AD$15:AD$64,"&lt;65"))</f>
        <v>0</v>
      </c>
      <c r="AE69" s="171" t="n">
        <f aca="false">IF(AE$65=0,"-",COUNTIFS(AE$15:AE$64,"&gt;49",AE$15:AE$64,"&lt;65"))</f>
        <v>0</v>
      </c>
      <c r="AF69" s="171" t="n">
        <f aca="false">IF(AF$65=0,"-",COUNTIFS(AF$15:AF$64,"&gt;49",AF$15:AF$64,"&lt;65"))</f>
        <v>0</v>
      </c>
      <c r="AG69" s="171" t="n">
        <f aca="false">IF(AG$65=0,"-",COUNTIFS(AG$15:AG$64,"&gt;49",AG$15:AG$64,"&lt;65"))</f>
        <v>0</v>
      </c>
      <c r="AH69" s="171" t="n">
        <f aca="false">IF(AH$65=0,"-",COUNTIFS(AH$15:AH$64,"&gt;49",AH$15:AH$64,"&lt;65"))</f>
        <v>0</v>
      </c>
      <c r="AI69" s="171" t="n">
        <f aca="false">IF(AI$65=0,"-",COUNTIFS(AI$15:AI$64,"&gt;49",AI$15:AI$64,"&lt;65"))</f>
        <v>0</v>
      </c>
      <c r="AJ69" s="171" t="n">
        <f aca="false">IF(AJ$65=0,"-",COUNTIFS(AJ$15:AJ$64,"&gt;49",AJ$15:AJ$64,"&lt;65"))</f>
        <v>0</v>
      </c>
      <c r="AK69" s="171" t="n">
        <f aca="false">IF(AK$65=0,"-",COUNTIFS(AK$15:AK$64,"&gt;49",AK$15:AK$64,"&lt;65"))</f>
        <v>0</v>
      </c>
      <c r="AL69" s="171" t="n">
        <f aca="false">IF(AL$65=0,"-",COUNTIFS(AL$15:AL$64,"&gt;49",AL$15:AL$64,"&lt;65"))</f>
        <v>0</v>
      </c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201"/>
      <c r="FK69" s="203"/>
      <c r="FL69" s="204" t="s">
        <v>98</v>
      </c>
      <c r="FM69" s="207"/>
      <c r="FN69" s="207"/>
      <c r="FO69" s="168" t="n">
        <f aca="false">IF(FO$65=0,"-",COUNTIFS(FO$15:FO$64,"&gt;54",FO$15:FO$64,"&lt;65"))</f>
        <v>3</v>
      </c>
      <c r="FP69" s="168" t="str">
        <f aca="false">IF(FP$65=0,"-",COUNTIFS(FP$15:FP$64,"&gt;54",FP$15:FP$64,"&lt;65"))</f>
        <v>-</v>
      </c>
      <c r="FQ69" s="168" t="n">
        <f aca="false">IF(FQ$65=0,"-",COUNTIFS(FQ$15:FQ$64,"&gt;54",FQ$15:FQ$64,"&lt;65"))</f>
        <v>5</v>
      </c>
      <c r="FR69" s="168" t="n">
        <f aca="false">IF(FR$65=0,"-",COUNTIFS(FR$15:FR$64,"&gt;54",FR$15:FR$64,"&lt;65"))</f>
        <v>2</v>
      </c>
      <c r="FS69" s="168" t="str">
        <f aca="false">IF(FS$65=0,"-",COUNTIFS(FS$15:FS$64,"&gt;54",FS$15:FS$64,"&lt;65"))</f>
        <v>-</v>
      </c>
      <c r="FT69" s="168" t="str">
        <f aca="false">IF(FT$65=0,"-",COUNTIFS(FT$15:FT$64,"&gt;54",FT$15:FT$64,"&lt;65"))</f>
        <v>-</v>
      </c>
      <c r="FU69" s="168" t="n">
        <f aca="false">IF(FU$65=0,"-",COUNTIFS(FU$15:FU$64,"&gt;54",FU$15:FU$64,"&lt;65"))</f>
        <v>4</v>
      </c>
      <c r="FV69" s="168" t="n">
        <f aca="false">IF(FV$65=0,"-",COUNTIFS(FV$15:FV$64,"&gt;54",FV$15:FV$64,"&lt;65"))</f>
        <v>1</v>
      </c>
      <c r="FW69" s="168" t="n">
        <f aca="false">IF(FW$65=0,"-",COUNTIFS(FW$15:FW$64,"&gt;54",FW$15:FW$64,"&lt;65"))</f>
        <v>2</v>
      </c>
      <c r="FX69" s="168" t="n">
        <f aca="false">IF(FX$65=0,"-",COUNTIFS(FX$15:FX$64,"&gt;54",FX$15:FX$64,"&lt;65"))</f>
        <v>2</v>
      </c>
      <c r="FY69" s="168" t="n">
        <f aca="false">IF(FY$65=0,"-",COUNTIFS(FY$15:FY$64,"&gt;54",FY$15:FY$64,"&lt;65"))</f>
        <v>4</v>
      </c>
      <c r="FZ69" s="168" t="n">
        <f aca="false">IF(FZ$65=0,"-",COUNTIFS(FZ$15:FZ$64,"&gt;54",FZ$15:FZ$64,"&lt;65"))</f>
        <v>0</v>
      </c>
      <c r="GA69" s="168" t="n">
        <f aca="false">IF(GA$65=0,"-",COUNTIFS(GA$15:GA$64,"&gt;54",GA$15:GA$64,"&lt;65"))</f>
        <v>1</v>
      </c>
      <c r="GB69" s="168" t="str">
        <f aca="false">IF(GB$65=0,"-",COUNTIFS(GB$15:GB$64,"&gt;54",GB$15:GB$64,"&lt;65"))</f>
        <v>-</v>
      </c>
      <c r="GC69" s="168" t="str">
        <f aca="false">IF(GC$65=0,"-",COUNTIFS(GC$15:GC$64,"&gt;54",GC$15:GC$64,"&lt;65"))</f>
        <v>-</v>
      </c>
      <c r="GD69" s="168" t="str">
        <f aca="false">IF(GD$65=0,"-",COUNTIFS(GD$15:GD$64,"&gt;54",GD$15:GD$64,"&lt;65"))</f>
        <v>-</v>
      </c>
      <c r="GE69" s="168" t="str">
        <f aca="false">IF(GE$65=0,"-",COUNTIFS(GE$15:GE$64,"&gt;54",GE$15:GE$64,"&lt;65"))</f>
        <v>-</v>
      </c>
      <c r="GF69" s="168" t="str">
        <f aca="false">IF(GF$65=0,"-",COUNTIFS(GF$15:GF$64,"&gt;54",GF$15:GF$64,"&lt;65"))</f>
        <v>-</v>
      </c>
      <c r="GG69" s="168" t="n">
        <f aca="false">IF(GG$65=0,"-",COUNTIFS(GG$15:GG$64,"&gt;54",GG$15:GG$64,"&lt;65"))</f>
        <v>0</v>
      </c>
      <c r="GH69" s="168" t="n">
        <f aca="false">IF(GH$65=0,"-",COUNTIFS(GH$15:GH$64,"&gt;54",GH$15:GH$64,"&lt;65"))</f>
        <v>3</v>
      </c>
      <c r="GI69" s="168" t="n">
        <f aca="false">IF(GI$65=0,"-",COUNTIFS(GI$15:GI$64,"&gt;54",GI$15:GI$64,"&lt;65"))</f>
        <v>1</v>
      </c>
      <c r="GJ69" s="168" t="str">
        <f aca="false">IF(GJ$65=0,"-",COUNTIFS(GJ$15:GJ$64,"&gt;54",GJ$15:GJ$64,"&lt;65"))</f>
        <v>-</v>
      </c>
      <c r="GK69" s="168" t="str">
        <f aca="false">IF(GK$65=0,"-",COUNTIFS(GK$15:GK$64,"&gt;54",GK$15:GK$64,"&lt;65"))</f>
        <v>-</v>
      </c>
      <c r="GL69" s="168" t="n">
        <f aca="false">IF(GL$65=0,"-",COUNTIFS(GL$15:GL$64,"&gt;54",GL$15:GL$64,"&lt;65"))</f>
        <v>0</v>
      </c>
      <c r="GM69" s="168" t="str">
        <f aca="false">IF(GM$65=0,"-",COUNTIFS(GM$15:GM$64,"&gt;54",GM$15:GM$64,"&lt;65"))</f>
        <v>-</v>
      </c>
      <c r="GN69" s="168" t="str">
        <f aca="false">IF(GN$65=0,"-",COUNTIFS(GN$15:GN$64,"&gt;54",GN$15:GN$64,"&lt;65"))</f>
        <v>-</v>
      </c>
      <c r="GO69" s="168" t="n">
        <f aca="false">IF(GO$65=0,"-",COUNTIFS(GO$15:GO$64,"&gt;54",GO$15:GO$64,"&lt;65"))</f>
        <v>0</v>
      </c>
      <c r="GP69" s="168" t="n">
        <f aca="false">IF(GP$65=0,"-",COUNTIFS(GP$15:GP$64,"&gt;54",GP$15:GP$64,"&lt;65"))</f>
        <v>0</v>
      </c>
      <c r="GQ69" s="168" t="str">
        <f aca="false">IF(GQ$65=0,"-",COUNTIFS(GQ$15:GQ$64,"&gt;54",GQ$15:GQ$64,"&lt;65"))</f>
        <v>-</v>
      </c>
      <c r="GR69" s="168" t="n">
        <f aca="false">IF(GR$65=0,"-",COUNTIFS(GR$15:GR$64,"&gt;54",GR$15:GR$64,"&lt;65"))</f>
        <v>1</v>
      </c>
      <c r="GS69" s="168" t="str">
        <f aca="false">IF(GS$65=0,"-",COUNTIFS(GS$15:GS$64,"&gt;54",GS$15:GS$64,"&lt;65"))</f>
        <v>-</v>
      </c>
      <c r="GT69" s="168" t="str">
        <f aca="false">IF(GT$65=0,"-",COUNTIFS(GT$15:GT$64,"&gt;54",GT$15:GT$64,"&lt;65"))</f>
        <v>-</v>
      </c>
      <c r="GU69" s="168" t="str">
        <f aca="false">IF(GU$65=0,"-",COUNTIFS(GU$15:GU$64,"&gt;54",GU$15:GU$64,"&lt;65"))</f>
        <v>-</v>
      </c>
      <c r="GV69" s="168" t="str">
        <f aca="false">IF(GV$65=0,"-",COUNTIFS(GV$15:GV$64,"&gt;54",GV$15:GV$64,"&lt;65"))</f>
        <v>-</v>
      </c>
      <c r="GW69" s="17"/>
      <c r="GX69" s="17"/>
      <c r="GY69" s="17"/>
      <c r="GZ69" s="17"/>
      <c r="HA69" s="17"/>
      <c r="HB69" s="17"/>
      <c r="HC69" s="17"/>
      <c r="HD69" s="17"/>
      <c r="HE69" s="17"/>
      <c r="HF69" s="17"/>
      <c r="HG69" s="17"/>
      <c r="HH69" s="17"/>
      <c r="HI69" s="17"/>
      <c r="HJ69" s="17"/>
      <c r="HK69" s="17"/>
      <c r="HL69" s="17"/>
      <c r="HM69" s="17"/>
      <c r="HN69" s="17"/>
      <c r="HO69" s="17"/>
      <c r="HP69" s="17"/>
      <c r="HQ69" s="17"/>
      <c r="HR69" s="17"/>
      <c r="HS69" s="17"/>
      <c r="HT69" s="17"/>
      <c r="HU69" s="17"/>
      <c r="HV69" s="17"/>
      <c r="HW69" s="17"/>
      <c r="HX69" s="17"/>
      <c r="HY69" s="17"/>
      <c r="HZ69" s="17"/>
      <c r="IA69" s="17"/>
      <c r="IB69" s="17"/>
      <c r="IC69" s="17"/>
      <c r="ID69" s="17"/>
      <c r="IE69" s="17"/>
      <c r="IF69" s="17"/>
      <c r="IG69" s="17"/>
      <c r="IH69" s="17"/>
      <c r="II69" s="17"/>
      <c r="IJ69" s="17"/>
      <c r="IK69" s="17"/>
      <c r="IL69" s="17"/>
      <c r="IM69" s="17"/>
      <c r="IN69" s="17"/>
      <c r="IO69" s="22"/>
    </row>
    <row r="70" customFormat="false" ht="12.8" hidden="false" customHeight="false" outlineLevel="0" collapsed="false">
      <c r="A70" s="203"/>
      <c r="B70" s="204" t="s">
        <v>99</v>
      </c>
      <c r="C70" s="205"/>
      <c r="D70" s="206"/>
      <c r="E70" s="171" t="n">
        <f aca="false">IF(E$65=0,"-",COUNTIFS(E$15:E$64,"&gt;39",E$15:E$64,"&lt;50"))</f>
        <v>0</v>
      </c>
      <c r="F70" s="171" t="n">
        <f aca="false">IF(F$65=0,"-",COUNTIFS(F$15:F$64,"&gt;39",F$15:F$64,"&lt;50"))</f>
        <v>0</v>
      </c>
      <c r="G70" s="171" t="n">
        <f aca="false">IF(G$65=0,"-",COUNTIFS(G$15:G$64,"&gt;39",G$15:G$64,"&lt;50"))</f>
        <v>0</v>
      </c>
      <c r="H70" s="171" t="n">
        <f aca="false">IF(H$65=0,"-",COUNTIFS(H$15:H$64,"&gt;39",H$15:H$64,"&lt;50"))</f>
        <v>0</v>
      </c>
      <c r="I70" s="171" t="n">
        <f aca="false">IF(I$65=0,"-",COUNTIFS(I$15:I$64,"&gt;39",I$15:I$64,"&lt;50"))</f>
        <v>0</v>
      </c>
      <c r="J70" s="171" t="n">
        <f aca="false">IF(J$65=0,"-",COUNTIFS(J$15:J$64,"&gt;39",J$15:J$64,"&lt;50"))</f>
        <v>0</v>
      </c>
      <c r="K70" s="171" t="n">
        <f aca="false">IF(K$65=0,"-",COUNTIFS(K$15:K$64,"&gt;39",K$15:K$64,"&lt;50"))</f>
        <v>0</v>
      </c>
      <c r="L70" s="171" t="n">
        <f aca="false">IF(L$65=0,"-",COUNTIFS(L$15:L$64,"&gt;39",L$15:L$64,"&lt;50"))</f>
        <v>0</v>
      </c>
      <c r="M70" s="171" t="n">
        <f aca="false">IF(M$65=0,"-",COUNTIFS(M$15:M$64,"&gt;39",M$15:M$64,"&lt;50"))</f>
        <v>0</v>
      </c>
      <c r="N70" s="171" t="n">
        <f aca="false">IF(N$65=0,"-",COUNTIFS(N$15:N$64,"&gt;39",N$15:N$64,"&lt;50"))</f>
        <v>0</v>
      </c>
      <c r="O70" s="171" t="n">
        <f aca="false">IF(O$65=0,"-",COUNTIFS(O$15:O$64,"&gt;39",O$15:O$64,"&lt;50"))</f>
        <v>0</v>
      </c>
      <c r="P70" s="171" t="n">
        <f aca="false">IF(P$65=0,"-",COUNTIFS(P$15:P$64,"&gt;39",P$15:P$64,"&lt;50"))</f>
        <v>0</v>
      </c>
      <c r="Q70" s="171" t="n">
        <f aca="false">IF(Q$65=0,"-",COUNTIFS(Q$15:Q$64,"&gt;39",Q$15:Q$64,"&lt;50"))</f>
        <v>0</v>
      </c>
      <c r="R70" s="171" t="n">
        <f aca="false">IF(R$65=0,"-",COUNTIFS(R$15:R$64,"&gt;39",R$15:R$64,"&lt;50"))</f>
        <v>0</v>
      </c>
      <c r="S70" s="171" t="n">
        <f aca="false">IF(S$65=0,"-",COUNTIFS(S$15:S$64,"&gt;39",S$15:S$64,"&lt;50"))</f>
        <v>0</v>
      </c>
      <c r="T70" s="171" t="n">
        <f aca="false">IF(T$65=0,"-",COUNTIFS(T$15:T$64,"&gt;39",T$15:T$64,"&lt;50"))</f>
        <v>0</v>
      </c>
      <c r="U70" s="171" t="n">
        <f aca="false">IF(U$65=0,"-",COUNTIFS(U$15:U$64,"&gt;39",U$15:U$64,"&lt;50"))</f>
        <v>0</v>
      </c>
      <c r="V70" s="171" t="n">
        <f aca="false">IF(V$65=0,"-",COUNTIFS(V$15:V$64,"&gt;39",V$15:V$64,"&lt;50"))</f>
        <v>0</v>
      </c>
      <c r="W70" s="171" t="n">
        <f aca="false">IF(W$65=0,"-",COUNTIFS(W$15:W$64,"&gt;39",W$15:W$64,"&lt;50"))</f>
        <v>0</v>
      </c>
      <c r="X70" s="171" t="n">
        <f aca="false">IF(X$65=0,"-",COUNTIFS(X$15:X$64,"&gt;39",X$15:X$64,"&lt;50"))</f>
        <v>0</v>
      </c>
      <c r="Y70" s="171" t="n">
        <f aca="false">IF(Y$65=0,"-",COUNTIFS(Y$15:Y$64,"&gt;39",Y$15:Y$64,"&lt;50"))</f>
        <v>0</v>
      </c>
      <c r="Z70" s="171" t="n">
        <f aca="false">IF(Z$65=0,"-",COUNTIFS(Z$15:Z$64,"&gt;39",Z$15:Z$64,"&lt;50"))</f>
        <v>0</v>
      </c>
      <c r="AA70" s="171" t="n">
        <f aca="false">IF(AA$65=0,"-",COUNTIFS(AA$15:AA$64,"&gt;39",AA$15:AA$64,"&lt;50"))</f>
        <v>0</v>
      </c>
      <c r="AB70" s="171" t="n">
        <f aca="false">IF(AB$65=0,"-",COUNTIFS(AB$15:AB$64,"&gt;39",AB$15:AB$64,"&lt;50"))</f>
        <v>0</v>
      </c>
      <c r="AC70" s="171" t="n">
        <f aca="false">IF(AC$65=0,"-",COUNTIFS(AC$15:AC$64,"&gt;39",AC$15:AC$64,"&lt;50"))</f>
        <v>0</v>
      </c>
      <c r="AD70" s="171" t="n">
        <f aca="false">IF(AD$65=0,"-",COUNTIFS(AD$15:AD$64,"&gt;39",AD$15:AD$64,"&lt;50"))</f>
        <v>0</v>
      </c>
      <c r="AE70" s="171" t="n">
        <f aca="false">IF(AE$65=0,"-",COUNTIFS(AE$15:AE$64,"&gt;39",AE$15:AE$64,"&lt;50"))</f>
        <v>0</v>
      </c>
      <c r="AF70" s="171" t="n">
        <f aca="false">IF(AF$65=0,"-",COUNTIFS(AF$15:AF$64,"&gt;39",AF$15:AF$64,"&lt;50"))</f>
        <v>0</v>
      </c>
      <c r="AG70" s="171" t="n">
        <f aca="false">IF(AG$65=0,"-",COUNTIFS(AG$15:AG$64,"&gt;39",AG$15:AG$64,"&lt;50"))</f>
        <v>0</v>
      </c>
      <c r="AH70" s="171" t="n">
        <f aca="false">IF(AH$65=0,"-",COUNTIFS(AH$15:AH$64,"&gt;39",AH$15:AH$64,"&lt;50"))</f>
        <v>0</v>
      </c>
      <c r="AI70" s="171" t="n">
        <f aca="false">IF(AI$65=0,"-",COUNTIFS(AI$15:AI$64,"&gt;39",AI$15:AI$64,"&lt;50"))</f>
        <v>0</v>
      </c>
      <c r="AJ70" s="171" t="n">
        <f aca="false">IF(AJ$65=0,"-",COUNTIFS(AJ$15:AJ$64,"&gt;39",AJ$15:AJ$64,"&lt;50"))</f>
        <v>0</v>
      </c>
      <c r="AK70" s="171" t="n">
        <f aca="false">IF(AK$65=0,"-",COUNTIFS(AK$15:AK$64,"&gt;39",AK$15:AK$64,"&lt;50"))</f>
        <v>0</v>
      </c>
      <c r="AL70" s="171" t="n">
        <f aca="false">IF(AL$65=0,"-",COUNTIFS(AL$15:AL$64,"&gt;39",AL$15:AL$64,"&lt;50"))</f>
        <v>0</v>
      </c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201"/>
      <c r="FK70" s="203"/>
      <c r="FL70" s="204" t="s">
        <v>100</v>
      </c>
      <c r="FM70" s="207"/>
      <c r="FN70" s="207"/>
      <c r="FO70" s="168" t="n">
        <f aca="false">IF(FO$65=0,"-",COUNTIFS(FO$15:FO$64,"&gt;39",FO$15:FO$64,"&lt;55"))</f>
        <v>10</v>
      </c>
      <c r="FP70" s="168" t="str">
        <f aca="false">IF(FP$65=0,"-",COUNTIFS(FP$15:FP$64,"&gt;39",FP$15:FP$64,"&lt;55"))</f>
        <v>-</v>
      </c>
      <c r="FQ70" s="168" t="n">
        <f aca="false">IF(FQ$65=0,"-",COUNTIFS(FQ$15:FQ$64,"&gt;39",FQ$15:FQ$64,"&lt;55"))</f>
        <v>8</v>
      </c>
      <c r="FR70" s="168" t="n">
        <f aca="false">IF(FR$65=0,"-",COUNTIFS(FR$15:FR$64,"&gt;39",FR$15:FR$64,"&lt;55"))</f>
        <v>2</v>
      </c>
      <c r="FS70" s="168" t="str">
        <f aca="false">IF(FS$65=0,"-",COUNTIFS(FS$15:FS$64,"&gt;39",FS$15:FS$64,"&lt;55"))</f>
        <v>-</v>
      </c>
      <c r="FT70" s="168" t="str">
        <f aca="false">IF(FT$65=0,"-",COUNTIFS(FT$15:FT$64,"&gt;39",FT$15:FT$64,"&lt;55"))</f>
        <v>-</v>
      </c>
      <c r="FU70" s="168" t="n">
        <f aca="false">IF(FU$65=0,"-",COUNTIFS(FU$15:FU$64,"&gt;39",FU$15:FU$64,"&lt;55"))</f>
        <v>2</v>
      </c>
      <c r="FV70" s="168" t="n">
        <f aca="false">IF(FV$65=0,"-",COUNTIFS(FV$15:FV$64,"&gt;39",FV$15:FV$64,"&lt;55"))</f>
        <v>3</v>
      </c>
      <c r="FW70" s="168" t="n">
        <f aca="false">IF(FW$65=0,"-",COUNTIFS(FW$15:FW$64,"&gt;39",FW$15:FW$64,"&lt;55"))</f>
        <v>4</v>
      </c>
      <c r="FX70" s="168" t="n">
        <f aca="false">IF(FX$65=0,"-",COUNTIFS(FX$15:FX$64,"&gt;39",FX$15:FX$64,"&lt;55"))</f>
        <v>3</v>
      </c>
      <c r="FY70" s="168" t="n">
        <f aca="false">IF(FY$65=0,"-",COUNTIFS(FY$15:FY$64,"&gt;39",FY$15:FY$64,"&lt;55"))</f>
        <v>1</v>
      </c>
      <c r="FZ70" s="168" t="n">
        <f aca="false">IF(FZ$65=0,"-",COUNTIFS(FZ$15:FZ$64,"&gt;39",FZ$15:FZ$64,"&lt;55"))</f>
        <v>0</v>
      </c>
      <c r="GA70" s="168" t="n">
        <f aca="false">IF(GA$65=0,"-",COUNTIFS(GA$15:GA$64,"&gt;39",GA$15:GA$64,"&lt;55"))</f>
        <v>4</v>
      </c>
      <c r="GB70" s="168" t="str">
        <f aca="false">IF(GB$65=0,"-",COUNTIFS(GB$15:GB$64,"&gt;39",GB$15:GB$64,"&lt;55"))</f>
        <v>-</v>
      </c>
      <c r="GC70" s="168" t="str">
        <f aca="false">IF(GC$65=0,"-",COUNTIFS(GC$15:GC$64,"&gt;39",GC$15:GC$64,"&lt;55"))</f>
        <v>-</v>
      </c>
      <c r="GD70" s="168" t="str">
        <f aca="false">IF(GD$65=0,"-",COUNTIFS(GD$15:GD$64,"&gt;39",GD$15:GD$64,"&lt;55"))</f>
        <v>-</v>
      </c>
      <c r="GE70" s="168" t="str">
        <f aca="false">IF(GE$65=0,"-",COUNTIFS(GE$15:GE$64,"&gt;39",GE$15:GE$64,"&lt;55"))</f>
        <v>-</v>
      </c>
      <c r="GF70" s="168" t="str">
        <f aca="false">IF(GF$65=0,"-",COUNTIFS(GF$15:GF$64,"&gt;39",GF$15:GF$64,"&lt;55"))</f>
        <v>-</v>
      </c>
      <c r="GG70" s="168" t="n">
        <f aca="false">IF(GG$65=0,"-",COUNTIFS(GG$15:GG$64,"&gt;39",GG$15:GG$64,"&lt;55"))</f>
        <v>10</v>
      </c>
      <c r="GH70" s="168" t="n">
        <f aca="false">IF(GH$65=0,"-",COUNTIFS(GH$15:GH$64,"&gt;39",GH$15:GH$64,"&lt;55"))</f>
        <v>8</v>
      </c>
      <c r="GI70" s="168" t="n">
        <f aca="false">IF(GI$65=0,"-",COUNTIFS(GI$15:GI$64,"&gt;39",GI$15:GI$64,"&lt;55"))</f>
        <v>6</v>
      </c>
      <c r="GJ70" s="168" t="str">
        <f aca="false">IF(GJ$65=0,"-",COUNTIFS(GJ$15:GJ$64,"&gt;39",GJ$15:GJ$64,"&lt;55"))</f>
        <v>-</v>
      </c>
      <c r="GK70" s="168" t="str">
        <f aca="false">IF(GK$65=0,"-",COUNTIFS(GK$15:GK$64,"&gt;39",GK$15:GK$64,"&lt;55"))</f>
        <v>-</v>
      </c>
      <c r="GL70" s="168" t="n">
        <f aca="false">IF(GL$65=0,"-",COUNTIFS(GL$15:GL$64,"&gt;39",GL$15:GL$64,"&lt;55"))</f>
        <v>2</v>
      </c>
      <c r="GM70" s="168" t="str">
        <f aca="false">IF(GM$65=0,"-",COUNTIFS(GM$15:GM$64,"&gt;39",GM$15:GM$64,"&lt;55"))</f>
        <v>-</v>
      </c>
      <c r="GN70" s="168" t="str">
        <f aca="false">IF(GN$65=0,"-",COUNTIFS(GN$15:GN$64,"&gt;39",GN$15:GN$64,"&lt;55"))</f>
        <v>-</v>
      </c>
      <c r="GO70" s="168" t="n">
        <f aca="false">IF(GO$65=0,"-",COUNTIFS(GO$15:GO$64,"&gt;39",GO$15:GO$64,"&lt;55"))</f>
        <v>1</v>
      </c>
      <c r="GP70" s="168" t="n">
        <f aca="false">IF(GP$65=0,"-",COUNTIFS(GP$15:GP$64,"&gt;39",GP$15:GP$64,"&lt;55"))</f>
        <v>0</v>
      </c>
      <c r="GQ70" s="168" t="str">
        <f aca="false">IF(GQ$65=0,"-",COUNTIFS(GQ$15:GQ$64,"&gt;39",GQ$15:GQ$64,"&lt;55"))</f>
        <v>-</v>
      </c>
      <c r="GR70" s="168" t="n">
        <f aca="false">IF(GR$65=0,"-",COUNTIFS(GR$15:GR$64,"&gt;39",GR$15:GR$64,"&lt;55"))</f>
        <v>4</v>
      </c>
      <c r="GS70" s="168" t="str">
        <f aca="false">IF(GS$65=0,"-",COUNTIFS(GS$15:GS$64,"&gt;39",GS$15:GS$64,"&lt;55"))</f>
        <v>-</v>
      </c>
      <c r="GT70" s="168" t="str">
        <f aca="false">IF(GT$65=0,"-",COUNTIFS(GT$15:GT$64,"&gt;39",GT$15:GT$64,"&lt;55"))</f>
        <v>-</v>
      </c>
      <c r="GU70" s="168" t="str">
        <f aca="false">IF(GU$65=0,"-",COUNTIFS(GU$15:GU$64,"&gt;39",GU$15:GU$64,"&lt;55"))</f>
        <v>-</v>
      </c>
      <c r="GV70" s="168" t="str">
        <f aca="false">IF(GV$65=0,"-",COUNTIFS(GV$15:GV$64,"&gt;39",GV$15:GV$64,"&lt;55"))</f>
        <v>-</v>
      </c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  <c r="IA70" s="17"/>
      <c r="IB70" s="17"/>
      <c r="IC70" s="17"/>
      <c r="ID70" s="17"/>
      <c r="IE70" s="17"/>
      <c r="IF70" s="17"/>
      <c r="IG70" s="17"/>
      <c r="IH70" s="17"/>
      <c r="II70" s="17"/>
      <c r="IJ70" s="17"/>
      <c r="IK70" s="17"/>
      <c r="IL70" s="17"/>
      <c r="IM70" s="17"/>
      <c r="IN70" s="17"/>
      <c r="IO70" s="22"/>
    </row>
    <row r="71" customFormat="false" ht="12.8" hidden="false" customHeight="false" outlineLevel="0" collapsed="false">
      <c r="A71" s="203"/>
      <c r="B71" s="204" t="s">
        <v>101</v>
      </c>
      <c r="C71" s="205"/>
      <c r="D71" s="206"/>
      <c r="E71" s="171" t="n">
        <f aca="false">IF(E$65=0,"-",COUNTIFS(E$15:E$64,"&gt;34",E$15:E$64,"&lt;40"))</f>
        <v>0</v>
      </c>
      <c r="F71" s="169" t="n">
        <f aca="false">IF(F$65=0,"-",COUNTIFS(F$15:F$64,"&gt;34",F$15:F$64,"&lt;40"))</f>
        <v>0</v>
      </c>
      <c r="G71" s="171" t="n">
        <f aca="false">IF(G$65=0,"-",COUNTIFS(G$15:G$64,"&gt;34",G$15:G$64,"&lt;40"))</f>
        <v>0</v>
      </c>
      <c r="H71" s="168" t="n">
        <f aca="false">IF(H$65=0,"-",COUNTIFS(H$15:H$64,"&gt;34",H$15:H$64,"&lt;40"))</f>
        <v>0</v>
      </c>
      <c r="I71" s="168" t="n">
        <f aca="false">IF(I$65=0,"-",COUNTIFS(I$15:I$64,"&gt;34",I$15:I$64,"&lt;40"))</f>
        <v>0</v>
      </c>
      <c r="J71" s="169" t="n">
        <f aca="false">IF(J$65=0,"-",COUNTIFS(J$15:J$64,"&gt;34",J$15:J$64,"&lt;40"))</f>
        <v>0</v>
      </c>
      <c r="K71" s="171" t="n">
        <f aca="false">IF(K$65=0,"-",COUNTIFS(K$15:K$64,"&gt;34",K$15:K$64,"&lt;40"))</f>
        <v>0</v>
      </c>
      <c r="L71" s="168" t="n">
        <f aca="false">IF(L$65=0,"-",COUNTIFS(L$15:L$64,"&gt;34",L$15:L$64,"&lt;40"))</f>
        <v>0</v>
      </c>
      <c r="M71" s="168" t="n">
        <f aca="false">IF(M$65=0,"-",COUNTIFS(M$15:M$64,"&gt;34",M$15:M$64,"&lt;40"))</f>
        <v>0</v>
      </c>
      <c r="N71" s="169" t="n">
        <f aca="false">IF(N$65=0,"-",COUNTIFS(N$15:N$64,"&gt;34",N$15:N$64,"&lt;40"))</f>
        <v>0</v>
      </c>
      <c r="O71" s="171" t="n">
        <f aca="false">IF(O$65=0,"-",COUNTIFS(O$15:O$64,"&gt;34",O$15:O$64,"&lt;40"))</f>
        <v>0</v>
      </c>
      <c r="P71" s="168" t="n">
        <f aca="false">IF(P$65=0,"-",COUNTIFS(P$15:P$64,"&gt;34",P$15:P$64,"&lt;40"))</f>
        <v>0</v>
      </c>
      <c r="Q71" s="168" t="n">
        <f aca="false">IF(Q$65=0,"-",COUNTIFS(Q$15:Q$64,"&gt;34",Q$15:Q$64,"&lt;40"))</f>
        <v>0</v>
      </c>
      <c r="R71" s="168" t="n">
        <f aca="false">IF(R$65=0,"-",COUNTIFS(R$15:R$64,"&gt;34",R$15:R$64,"&lt;40"))</f>
        <v>0</v>
      </c>
      <c r="S71" s="168" t="n">
        <f aca="false">IF(S$65=0,"-",COUNTIFS(S$15:S$64,"&gt;34",S$15:S$64,"&lt;40"))</f>
        <v>0</v>
      </c>
      <c r="T71" s="168" t="n">
        <f aca="false">IF(T$65=0,"-",COUNTIFS(T$15:T$64,"&gt;34",T$15:T$64,"&lt;40"))</f>
        <v>0</v>
      </c>
      <c r="U71" s="168" t="n">
        <f aca="false">IF(U$65=0,"-",COUNTIFS(U$15:U$64,"&gt;34",U$15:U$64,"&lt;40"))</f>
        <v>0</v>
      </c>
      <c r="V71" s="169" t="n">
        <f aca="false">IF(V$65=0,"-",COUNTIFS(V$15:V$64,"&gt;34",V$15:V$64,"&lt;40"))</f>
        <v>0</v>
      </c>
      <c r="W71" s="171" t="n">
        <f aca="false">IF(W$65=0,"-",COUNTIFS(W$15:W$64,"&gt;34",W$15:W$64,"&lt;40"))</f>
        <v>0</v>
      </c>
      <c r="X71" s="168" t="n">
        <f aca="false">IF(X$65=0,"-",COUNTIFS(X$15:X$64,"&gt;34",X$15:X$64,"&lt;40"))</f>
        <v>0</v>
      </c>
      <c r="Y71" s="168" t="n">
        <f aca="false">IF(Y$65=0,"-",COUNTIFS(Y$15:Y$64,"&gt;34",Y$15:Y$64,"&lt;40"))</f>
        <v>0</v>
      </c>
      <c r="Z71" s="168" t="n">
        <f aca="false">IF(Z$65=0,"-",COUNTIFS(Z$15:Z$64,"&gt;34",Z$15:Z$64,"&lt;40"))</f>
        <v>0</v>
      </c>
      <c r="AA71" s="168" t="n">
        <f aca="false">IF(AA$65=0,"-",COUNTIFS(AA$15:AA$64,"&gt;34",AA$15:AA$64,"&lt;40"))</f>
        <v>0</v>
      </c>
      <c r="AB71" s="168" t="n">
        <f aca="false">IF(AB$65=0,"-",COUNTIFS(AB$15:AB$64,"&gt;34",AB$15:AB$64,"&lt;40"))</f>
        <v>0</v>
      </c>
      <c r="AC71" s="168" t="n">
        <f aca="false">IF(AC$65=0,"-",COUNTIFS(AC$15:AC$64,"&gt;34",AC$15:AC$64,"&lt;40"))</f>
        <v>0</v>
      </c>
      <c r="AD71" s="169" t="n">
        <f aca="false">IF(AD$65=0,"-",COUNTIFS(AD$15:AD$64,"&gt;34",AD$15:AD$64,"&lt;40"))</f>
        <v>0</v>
      </c>
      <c r="AE71" s="171" t="n">
        <f aca="false">IF(AE$65=0,"-",COUNTIFS(AE$15:AE$64,"&gt;34",AE$15:AE$64,"&lt;40"))</f>
        <v>0</v>
      </c>
      <c r="AF71" s="168" t="n">
        <f aca="false">IF(AF$65=0,"-",COUNTIFS(AF$15:AF$64,"&gt;34",AF$15:AF$64,"&lt;40"))</f>
        <v>0</v>
      </c>
      <c r="AG71" s="168" t="n">
        <f aca="false">IF(AG$65=0,"-",COUNTIFS(AG$15:AG$64,"&gt;34",AG$15:AG$64,"&lt;40"))</f>
        <v>0</v>
      </c>
      <c r="AH71" s="168" t="n">
        <f aca="false">IF(AH$65=0,"-",COUNTIFS(AH$15:AH$64,"&gt;34",AH$15:AH$64,"&lt;40"))</f>
        <v>0</v>
      </c>
      <c r="AI71" s="168" t="n">
        <f aca="false">IF(AI$65=0,"-",COUNTIFS(AI$15:AI$64,"&gt;34",AI$15:AI$64,"&lt;40"))</f>
        <v>0</v>
      </c>
      <c r="AJ71" s="168" t="n">
        <f aca="false">IF(AJ$65=0,"-",COUNTIFS(AJ$15:AJ$64,"&gt;34",AJ$15:AJ$64,"&lt;40"))</f>
        <v>0</v>
      </c>
      <c r="AK71" s="168" t="n">
        <f aca="false">IF(AK$65=0,"-",COUNTIFS(AK$15:AK$64,"&gt;34",AK$15:AK$64,"&lt;40"))</f>
        <v>0</v>
      </c>
      <c r="AL71" s="169" t="n">
        <f aca="false">IF(AL$65=0,"-",COUNTIFS(AL$15:AL$64,"&gt;34",AL$15:AL$64,"&lt;40"))</f>
        <v>0</v>
      </c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201"/>
      <c r="FK71" s="203"/>
      <c r="FL71" s="204" t="s">
        <v>101</v>
      </c>
      <c r="FM71" s="207"/>
      <c r="FN71" s="207"/>
      <c r="FO71" s="168" t="n">
        <f aca="false">IF(FO$65=0,"-",COUNTIFS(FO$15:FO$64,"&gt;34",FO$15:FO$64,"&lt;40"))</f>
        <v>4</v>
      </c>
      <c r="FP71" s="168" t="str">
        <f aca="false">IF(FP$65=0,"-",COUNTIFS(FP$15:FP$64,"&gt;34",FP$15:FP$64,"&lt;40"))</f>
        <v>-</v>
      </c>
      <c r="FQ71" s="168" t="n">
        <f aca="false">IF(FQ$65=0,"-",COUNTIFS(FQ$15:FQ$64,"&gt;34",FQ$15:FQ$64,"&lt;40"))</f>
        <v>5</v>
      </c>
      <c r="FR71" s="168" t="n">
        <f aca="false">IF(FR$65=0,"-",COUNTIFS(FR$15:FR$64,"&gt;34",FR$15:FR$64,"&lt;40"))</f>
        <v>0</v>
      </c>
      <c r="FS71" s="168" t="str">
        <f aca="false">IF(FS$65=0,"-",COUNTIFS(FS$15:FS$64,"&gt;34",FS$15:FS$64,"&lt;40"))</f>
        <v>-</v>
      </c>
      <c r="FT71" s="168" t="str">
        <f aca="false">IF(FT$65=0,"-",COUNTIFS(FT$15:FT$64,"&gt;34",FT$15:FT$64,"&lt;40"))</f>
        <v>-</v>
      </c>
      <c r="FU71" s="168" t="n">
        <f aca="false">IF(FU$65=0,"-",COUNTIFS(FU$15:FU$64,"&gt;34",FU$15:FU$64,"&lt;40"))</f>
        <v>1</v>
      </c>
      <c r="FV71" s="168" t="n">
        <f aca="false">IF(FV$65=0,"-",COUNTIFS(FV$15:FV$64,"&gt;34",FV$15:FV$64,"&lt;40"))</f>
        <v>4</v>
      </c>
      <c r="FW71" s="168" t="n">
        <f aca="false">IF(FW$65=0,"-",COUNTIFS(FW$15:FW$64,"&gt;34",FW$15:FW$64,"&lt;40"))</f>
        <v>3</v>
      </c>
      <c r="FX71" s="168" t="n">
        <f aca="false">IF(FX$65=0,"-",COUNTIFS(FX$15:FX$64,"&gt;34",FX$15:FX$64,"&lt;40"))</f>
        <v>3</v>
      </c>
      <c r="FY71" s="168" t="n">
        <f aca="false">IF(FY$65=0,"-",COUNTIFS(FY$15:FY$64,"&gt;34",FY$15:FY$64,"&lt;40"))</f>
        <v>0</v>
      </c>
      <c r="FZ71" s="168" t="n">
        <f aca="false">IF(FZ$65=0,"-",COUNTIFS(FZ$15:FZ$64,"&gt;34",FZ$15:FZ$64,"&lt;40"))</f>
        <v>0</v>
      </c>
      <c r="GA71" s="168" t="n">
        <f aca="false">IF(GA$65=0,"-",COUNTIFS(GA$15:GA$64,"&gt;34",GA$15:GA$64,"&lt;40"))</f>
        <v>1</v>
      </c>
      <c r="GB71" s="168" t="str">
        <f aca="false">IF(GB$65=0,"-",COUNTIFS(GB$15:GB$64,"&gt;34",GB$15:GB$64,"&lt;40"))</f>
        <v>-</v>
      </c>
      <c r="GC71" s="168" t="str">
        <f aca="false">IF(GC$65=0,"-",COUNTIFS(GC$15:GC$64,"&gt;34",GC$15:GC$64,"&lt;40"))</f>
        <v>-</v>
      </c>
      <c r="GD71" s="168" t="str">
        <f aca="false">IF(GD$65=0,"-",COUNTIFS(GD$15:GD$64,"&gt;34",GD$15:GD$64,"&lt;40"))</f>
        <v>-</v>
      </c>
      <c r="GE71" s="168" t="str">
        <f aca="false">IF(GE$65=0,"-",COUNTIFS(GE$15:GE$64,"&gt;34",GE$15:GE$64,"&lt;40"))</f>
        <v>-</v>
      </c>
      <c r="GF71" s="168" t="str">
        <f aca="false">IF(GF$65=0,"-",COUNTIFS(GF$15:GF$64,"&gt;34",GF$15:GF$64,"&lt;40"))</f>
        <v>-</v>
      </c>
      <c r="GG71" s="168" t="n">
        <f aca="false">IF(GG$65=0,"-",COUNTIFS(GG$15:GG$64,"&gt;34",GG$15:GG$64,"&lt;40"))</f>
        <v>3</v>
      </c>
      <c r="GH71" s="168" t="n">
        <f aca="false">IF(GH$65=0,"-",COUNTIFS(GH$15:GH$64,"&gt;34",GH$15:GH$64,"&lt;40"))</f>
        <v>1</v>
      </c>
      <c r="GI71" s="168" t="n">
        <f aca="false">IF(GI$65=0,"-",COUNTIFS(GI$15:GI$64,"&gt;34",GI$15:GI$64,"&lt;40"))</f>
        <v>2</v>
      </c>
      <c r="GJ71" s="168" t="str">
        <f aca="false">IF(GJ$65=0,"-",COUNTIFS(GJ$15:GJ$64,"&gt;34",GJ$15:GJ$64,"&lt;40"))</f>
        <v>-</v>
      </c>
      <c r="GK71" s="168" t="str">
        <f aca="false">IF(GK$65=0,"-",COUNTIFS(GK$15:GK$64,"&gt;34",GK$15:GK$64,"&lt;40"))</f>
        <v>-</v>
      </c>
      <c r="GL71" s="168" t="n">
        <f aca="false">IF(GL$65=0,"-",COUNTIFS(GL$15:GL$64,"&gt;34",GL$15:GL$64,"&lt;40"))</f>
        <v>2</v>
      </c>
      <c r="GM71" s="168" t="str">
        <f aca="false">IF(GM$65=0,"-",COUNTIFS(GM$15:GM$64,"&gt;34",GM$15:GM$64,"&lt;40"))</f>
        <v>-</v>
      </c>
      <c r="GN71" s="168" t="str">
        <f aca="false">IF(GN$65=0,"-",COUNTIFS(GN$15:GN$64,"&gt;34",GN$15:GN$64,"&lt;40"))</f>
        <v>-</v>
      </c>
      <c r="GO71" s="168" t="n">
        <f aca="false">IF(GO$65=0,"-",COUNTIFS(GO$15:GO$64,"&gt;34",GO$15:GO$64,"&lt;40"))</f>
        <v>1</v>
      </c>
      <c r="GP71" s="168" t="n">
        <f aca="false">IF(GP$65=0,"-",COUNTIFS(GP$15:GP$64,"&gt;34",GP$15:GP$64,"&lt;40"))</f>
        <v>0</v>
      </c>
      <c r="GQ71" s="168" t="str">
        <f aca="false">IF(GQ$65=0,"-",COUNTIFS(GQ$15:GQ$64,"&gt;34",GQ$15:GQ$64,"&lt;40"))</f>
        <v>-</v>
      </c>
      <c r="GR71" s="168" t="n">
        <f aca="false">IF(GR$65=0,"-",COUNTIFS(GR$15:GR$64,"&gt;34",GR$15:GR$64,"&lt;40"))</f>
        <v>2</v>
      </c>
      <c r="GS71" s="168" t="str">
        <f aca="false">IF(GS$65=0,"-",COUNTIFS(GS$15:GS$64,"&gt;34",GS$15:GS$64,"&lt;40"))</f>
        <v>-</v>
      </c>
      <c r="GT71" s="168" t="str">
        <f aca="false">IF(GT$65=0,"-",COUNTIFS(GT$15:GT$64,"&gt;34",GT$15:GT$64,"&lt;40"))</f>
        <v>-</v>
      </c>
      <c r="GU71" s="168" t="str">
        <f aca="false">IF(GU$65=0,"-",COUNTIFS(GU$15:GU$64,"&gt;34",GU$15:GU$64,"&lt;40"))</f>
        <v>-</v>
      </c>
      <c r="GV71" s="168" t="str">
        <f aca="false">IF(GV$65=0,"-",COUNTIFS(GV$15:GV$64,"&gt;34",GV$15:GV$64,"&lt;40"))</f>
        <v>-</v>
      </c>
      <c r="GW71" s="17"/>
      <c r="GX71" s="17"/>
      <c r="GY71" s="17"/>
      <c r="GZ71" s="17"/>
      <c r="HA71" s="17"/>
      <c r="HB71" s="17"/>
      <c r="HC71" s="17"/>
      <c r="HD71" s="17"/>
      <c r="HE71" s="17"/>
      <c r="HF71" s="17"/>
      <c r="HG71" s="17"/>
      <c r="HH71" s="17"/>
      <c r="HI71" s="17"/>
      <c r="HJ71" s="17"/>
      <c r="HK71" s="17"/>
      <c r="HL71" s="17"/>
      <c r="HM71" s="17"/>
      <c r="HN71" s="17"/>
      <c r="HO71" s="17"/>
      <c r="HP71" s="17"/>
      <c r="HQ71" s="17"/>
      <c r="HR71" s="17"/>
      <c r="HS71" s="17"/>
      <c r="HT71" s="17"/>
      <c r="HU71" s="17"/>
      <c r="HV71" s="17"/>
      <c r="HW71" s="17"/>
      <c r="HX71" s="17"/>
      <c r="HY71" s="17"/>
      <c r="HZ71" s="17"/>
      <c r="IA71" s="17"/>
      <c r="IB71" s="17"/>
      <c r="IC71" s="17"/>
      <c r="ID71" s="17"/>
      <c r="IE71" s="17"/>
      <c r="IF71" s="17"/>
      <c r="IG71" s="17"/>
      <c r="IH71" s="17"/>
      <c r="II71" s="17"/>
      <c r="IJ71" s="17"/>
      <c r="IK71" s="17"/>
      <c r="IL71" s="17"/>
      <c r="IM71" s="17"/>
      <c r="IN71" s="17"/>
      <c r="IO71" s="22"/>
    </row>
    <row r="72" customFormat="false" ht="12.8" hidden="false" customHeight="false" outlineLevel="0" collapsed="false">
      <c r="A72" s="203"/>
      <c r="B72" s="208" t="s">
        <v>102</v>
      </c>
      <c r="C72" s="209"/>
      <c r="D72" s="210"/>
      <c r="E72" s="171" t="n">
        <f aca="false">IF(E$65=0,"-",COUNTIFS(E$15:E$64,"&gt;19",E$15:E$64,"&lt;35"))</f>
        <v>0</v>
      </c>
      <c r="F72" s="169" t="n">
        <f aca="false">IF(F$65=0,"-",COUNTIFS(F$15:F$64,"&gt;19",F$15:F$64,"&lt;35"))</f>
        <v>0</v>
      </c>
      <c r="G72" s="171" t="n">
        <f aca="false">IF(G$65=0,"-",COUNTIFS(G$15:G$64,"&gt;19",G$15:G$64,"&lt;35"))</f>
        <v>0</v>
      </c>
      <c r="H72" s="168" t="n">
        <f aca="false">IF(H$65=0,"-",COUNTIFS(H$15:H$64,"&gt;19",H$15:H$64,"&lt;35"))</f>
        <v>0</v>
      </c>
      <c r="I72" s="168" t="n">
        <f aca="false">IF(I$65=0,"-",COUNTIFS(I$15:I$64,"&gt;19",I$15:I$64,"&lt;35"))</f>
        <v>0</v>
      </c>
      <c r="J72" s="169" t="n">
        <f aca="false">IF(J$65=0,"-",COUNTIFS(J$15:J$64,"&gt;19",J$15:J$64,"&lt;35"))</f>
        <v>0</v>
      </c>
      <c r="K72" s="171" t="n">
        <f aca="false">IF(K$65=0,"-",COUNTIFS(K$15:K$64,"&gt;19",K$15:K$64,"&lt;35"))</f>
        <v>0</v>
      </c>
      <c r="L72" s="168" t="n">
        <f aca="false">IF(L$65=0,"-",COUNTIFS(L$15:L$64,"&gt;19",L$15:L$64,"&lt;35"))</f>
        <v>0</v>
      </c>
      <c r="M72" s="168" t="n">
        <f aca="false">IF(M$65=0,"-",COUNTIFS(M$15:M$64,"&gt;19",M$15:M$64,"&lt;35"))</f>
        <v>0</v>
      </c>
      <c r="N72" s="169" t="n">
        <f aca="false">IF(N$65=0,"-",COUNTIFS(N$15:N$64,"&gt;19",N$15:N$64,"&lt;35"))</f>
        <v>0</v>
      </c>
      <c r="O72" s="171" t="n">
        <f aca="false">IF(O$65=0,"-",COUNTIFS(O$15:O$64,"&gt;19",O$15:O$64,"&lt;35"))</f>
        <v>0</v>
      </c>
      <c r="P72" s="168" t="n">
        <f aca="false">IF(P$65=0,"-",COUNTIFS(P$15:P$64,"&gt;19",P$15:P$64,"&lt;35"))</f>
        <v>0</v>
      </c>
      <c r="Q72" s="168" t="n">
        <f aca="false">IF(Q$65=0,"-",COUNTIFS(Q$15:Q$64,"&gt;19",Q$15:Q$64,"&lt;35"))</f>
        <v>0</v>
      </c>
      <c r="R72" s="168" t="n">
        <f aca="false">IF(R$65=0,"-",COUNTIFS(R$15:R$64,"&gt;19",R$15:R$64,"&lt;35"))</f>
        <v>0</v>
      </c>
      <c r="S72" s="168" t="n">
        <f aca="false">IF(S$65=0,"-",COUNTIFS(S$15:S$64,"&gt;19",S$15:S$64,"&lt;35"))</f>
        <v>0</v>
      </c>
      <c r="T72" s="168" t="n">
        <f aca="false">IF(T$65=0,"-",COUNTIFS(T$15:T$64,"&gt;19",T$15:T$64,"&lt;35"))</f>
        <v>0</v>
      </c>
      <c r="U72" s="168" t="n">
        <f aca="false">IF(U$65=0,"-",COUNTIFS(U$15:U$64,"&gt;19",U$15:U$64,"&lt;35"))</f>
        <v>0</v>
      </c>
      <c r="V72" s="169" t="n">
        <f aca="false">IF(V$65=0,"-",COUNTIFS(V$15:V$64,"&gt;19",V$15:V$64,"&lt;35"))</f>
        <v>0</v>
      </c>
      <c r="W72" s="171" t="n">
        <f aca="false">IF(W$65=0,"-",COUNTIFS(W$15:W$64,"&gt;19",W$15:W$64,"&lt;35"))</f>
        <v>0</v>
      </c>
      <c r="X72" s="168" t="n">
        <f aca="false">IF(X$65=0,"-",COUNTIFS(X$15:X$64,"&gt;19",X$15:X$64,"&lt;35"))</f>
        <v>0</v>
      </c>
      <c r="Y72" s="168" t="n">
        <f aca="false">IF(Y$65=0,"-",COUNTIFS(Y$15:Y$64,"&gt;19",Y$15:Y$64,"&lt;35"))</f>
        <v>0</v>
      </c>
      <c r="Z72" s="168" t="n">
        <f aca="false">IF(Z$65=0,"-",COUNTIFS(Z$15:Z$64,"&gt;19",Z$15:Z$64,"&lt;35"))</f>
        <v>0</v>
      </c>
      <c r="AA72" s="168" t="n">
        <f aca="false">IF(AA$65=0,"-",COUNTIFS(AA$15:AA$64,"&gt;19",AA$15:AA$64,"&lt;35"))</f>
        <v>0</v>
      </c>
      <c r="AB72" s="168" t="n">
        <f aca="false">IF(AB$65=0,"-",COUNTIFS(AB$15:AB$64,"&gt;19",AB$15:AB$64,"&lt;35"))</f>
        <v>0</v>
      </c>
      <c r="AC72" s="168" t="n">
        <f aca="false">IF(AC$65=0,"-",COUNTIFS(AC$15:AC$64,"&gt;19",AC$15:AC$64,"&lt;35"))</f>
        <v>0</v>
      </c>
      <c r="AD72" s="169" t="n">
        <f aca="false">IF(AD$65=0,"-",COUNTIFS(AD$15:AD$64,"&gt;19",AD$15:AD$64,"&lt;35"))</f>
        <v>0</v>
      </c>
      <c r="AE72" s="171" t="n">
        <f aca="false">IF(AE$65=0,"-",COUNTIFS(AE$15:AE$64,"&gt;19",AE$15:AE$64,"&lt;35"))</f>
        <v>0</v>
      </c>
      <c r="AF72" s="168" t="n">
        <f aca="false">IF(AF$65=0,"-",COUNTIFS(AF$15:AF$64,"&gt;19",AF$15:AF$64,"&lt;35"))</f>
        <v>0</v>
      </c>
      <c r="AG72" s="168" t="n">
        <f aca="false">IF(AG$65=0,"-",COUNTIFS(AG$15:AG$64,"&gt;19",AG$15:AG$64,"&lt;35"))</f>
        <v>0</v>
      </c>
      <c r="AH72" s="168" t="n">
        <f aca="false">IF(AH$65=0,"-",COUNTIFS(AH$15:AH$64,"&gt;19",AH$15:AH$64,"&lt;35"))</f>
        <v>0</v>
      </c>
      <c r="AI72" s="168" t="n">
        <f aca="false">IF(AI$65=0,"-",COUNTIFS(AI$15:AI$64,"&gt;19",AI$15:AI$64,"&lt;35"))</f>
        <v>0</v>
      </c>
      <c r="AJ72" s="168" t="n">
        <f aca="false">IF(AJ$65=0,"-",COUNTIFS(AJ$15:AJ$64,"&gt;19",AJ$15:AJ$64,"&lt;35"))</f>
        <v>0</v>
      </c>
      <c r="AK72" s="168" t="n">
        <f aca="false">IF(AK$65=0,"-",COUNTIFS(AK$15:AK$64,"&gt;19",AK$15:AK$64,"&lt;35"))</f>
        <v>0</v>
      </c>
      <c r="AL72" s="169" t="n">
        <f aca="false">IF(AL$65=0,"-",COUNTIFS(AL$15:AL$64,"&gt;19",AL$15:AL$64,"&lt;35"))</f>
        <v>0</v>
      </c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201"/>
      <c r="FK72" s="203"/>
      <c r="FL72" s="208" t="s">
        <v>102</v>
      </c>
      <c r="FM72" s="211"/>
      <c r="FN72" s="211"/>
      <c r="FO72" s="168" t="n">
        <f aca="false">IF(FO$65=0,"-",COUNTIFS(FO$15:FO$64,"&gt;19",FO$15:FO$64,"&lt;35"))</f>
        <v>17</v>
      </c>
      <c r="FP72" s="168" t="str">
        <f aca="false">IF(FP$65=0,"-",COUNTIFS(FP$15:FP$64,"&gt;19",FP$15:FP$64,"&lt;35"))</f>
        <v>-</v>
      </c>
      <c r="FQ72" s="168" t="n">
        <f aca="false">IF(FQ$65=0,"-",COUNTIFS(FQ$15:FQ$64,"&gt;19",FQ$15:FQ$64,"&lt;35"))</f>
        <v>10</v>
      </c>
      <c r="FR72" s="168" t="n">
        <f aca="false">IF(FR$65=0,"-",COUNTIFS(FR$15:FR$64,"&gt;19",FR$15:FR$64,"&lt;35"))</f>
        <v>1</v>
      </c>
      <c r="FS72" s="168" t="str">
        <f aca="false">IF(FS$65=0,"-",COUNTIFS(FS$15:FS$64,"&gt;19",FS$15:FS$64,"&lt;35"))</f>
        <v>-</v>
      </c>
      <c r="FT72" s="168" t="str">
        <f aca="false">IF(FT$65=0,"-",COUNTIFS(FT$15:FT$64,"&gt;19",FT$15:FT$64,"&lt;35"))</f>
        <v>-</v>
      </c>
      <c r="FU72" s="168" t="n">
        <f aca="false">IF(FU$65=0,"-",COUNTIFS(FU$15:FU$64,"&gt;19",FU$15:FU$64,"&lt;35"))</f>
        <v>6</v>
      </c>
      <c r="FV72" s="168" t="n">
        <f aca="false">IF(FV$65=0,"-",COUNTIFS(FV$15:FV$64,"&gt;19",FV$15:FV$64,"&lt;35"))</f>
        <v>13</v>
      </c>
      <c r="FW72" s="168" t="n">
        <f aca="false">IF(FW$65=0,"-",COUNTIFS(FW$15:FW$64,"&gt;19",FW$15:FW$64,"&lt;35"))</f>
        <v>6</v>
      </c>
      <c r="FX72" s="168" t="n">
        <f aca="false">IF(FX$65=0,"-",COUNTIFS(FX$15:FX$64,"&gt;19",FX$15:FX$64,"&lt;35"))</f>
        <v>14</v>
      </c>
      <c r="FY72" s="168" t="n">
        <f aca="false">IF(FY$65=0,"-",COUNTIFS(FY$15:FY$64,"&gt;19",FY$15:FY$64,"&lt;35"))</f>
        <v>0</v>
      </c>
      <c r="FZ72" s="168" t="n">
        <f aca="false">IF(FZ$65=0,"-",COUNTIFS(FZ$15:FZ$64,"&gt;19",FZ$15:FZ$64,"&lt;35"))</f>
        <v>3</v>
      </c>
      <c r="GA72" s="168" t="n">
        <f aca="false">IF(GA$65=0,"-",COUNTIFS(GA$15:GA$64,"&gt;19",GA$15:GA$64,"&lt;35"))</f>
        <v>9</v>
      </c>
      <c r="GB72" s="168" t="str">
        <f aca="false">IF(GB$65=0,"-",COUNTIFS(GB$15:GB$64,"&gt;19",GB$15:GB$64,"&lt;35"))</f>
        <v>-</v>
      </c>
      <c r="GC72" s="168" t="str">
        <f aca="false">IF(GC$65=0,"-",COUNTIFS(GC$15:GC$64,"&gt;19",GC$15:GC$64,"&lt;35"))</f>
        <v>-</v>
      </c>
      <c r="GD72" s="168" t="str">
        <f aca="false">IF(GD$65=0,"-",COUNTIFS(GD$15:GD$64,"&gt;19",GD$15:GD$64,"&lt;35"))</f>
        <v>-</v>
      </c>
      <c r="GE72" s="168" t="str">
        <f aca="false">IF(GE$65=0,"-",COUNTIFS(GE$15:GE$64,"&gt;19",GE$15:GE$64,"&lt;35"))</f>
        <v>-</v>
      </c>
      <c r="GF72" s="168" t="str">
        <f aca="false">IF(GF$65=0,"-",COUNTIFS(GF$15:GF$64,"&gt;19",GF$15:GF$64,"&lt;35"))</f>
        <v>-</v>
      </c>
      <c r="GG72" s="168" t="n">
        <f aca="false">IF(GG$65=0,"-",COUNTIFS(GG$15:GG$64,"&gt;19",GG$15:GG$64,"&lt;35"))</f>
        <v>0</v>
      </c>
      <c r="GH72" s="168" t="n">
        <f aca="false">IF(GH$65=0,"-",COUNTIFS(GH$15:GH$64,"&gt;19",GH$15:GH$64,"&lt;35"))</f>
        <v>0</v>
      </c>
      <c r="GI72" s="168" t="n">
        <f aca="false">IF(GI$65=0,"-",COUNTIFS(GI$15:GI$64,"&gt;19",GI$15:GI$64,"&lt;35"))</f>
        <v>5</v>
      </c>
      <c r="GJ72" s="168" t="str">
        <f aca="false">IF(GJ$65=0,"-",COUNTIFS(GJ$15:GJ$64,"&gt;19",GJ$15:GJ$64,"&lt;35"))</f>
        <v>-</v>
      </c>
      <c r="GK72" s="168" t="str">
        <f aca="false">IF(GK$65=0,"-",COUNTIFS(GK$15:GK$64,"&gt;19",GK$15:GK$64,"&lt;35"))</f>
        <v>-</v>
      </c>
      <c r="GL72" s="168" t="n">
        <f aca="false">IF(GL$65=0,"-",COUNTIFS(GL$15:GL$64,"&gt;19",GL$15:GL$64,"&lt;35"))</f>
        <v>5</v>
      </c>
      <c r="GM72" s="168" t="str">
        <f aca="false">IF(GM$65=0,"-",COUNTIFS(GM$15:GM$64,"&gt;19",GM$15:GM$64,"&lt;35"))</f>
        <v>-</v>
      </c>
      <c r="GN72" s="168" t="str">
        <f aca="false">IF(GN$65=0,"-",COUNTIFS(GN$15:GN$64,"&gt;19",GN$15:GN$64,"&lt;35"))</f>
        <v>-</v>
      </c>
      <c r="GO72" s="168" t="n">
        <f aca="false">IF(GO$65=0,"-",COUNTIFS(GO$15:GO$64,"&gt;19",GO$15:GO$64,"&lt;35"))</f>
        <v>6</v>
      </c>
      <c r="GP72" s="168" t="n">
        <f aca="false">IF(GP$65=0,"-",COUNTIFS(GP$15:GP$64,"&gt;19",GP$15:GP$64,"&lt;35"))</f>
        <v>3</v>
      </c>
      <c r="GQ72" s="168" t="str">
        <f aca="false">IF(GQ$65=0,"-",COUNTIFS(GQ$15:GQ$64,"&gt;19",GQ$15:GQ$64,"&lt;35"))</f>
        <v>-</v>
      </c>
      <c r="GR72" s="168" t="n">
        <f aca="false">IF(GR$65=0,"-",COUNTIFS(GR$15:GR$64,"&gt;19",GR$15:GR$64,"&lt;35"))</f>
        <v>1</v>
      </c>
      <c r="GS72" s="168" t="str">
        <f aca="false">IF(GS$65=0,"-",COUNTIFS(GS$15:GS$64,"&gt;19",GS$15:GS$64,"&lt;35"))</f>
        <v>-</v>
      </c>
      <c r="GT72" s="168" t="str">
        <f aca="false">IF(GT$65=0,"-",COUNTIFS(GT$15:GT$64,"&gt;19",GT$15:GT$64,"&lt;35"))</f>
        <v>-</v>
      </c>
      <c r="GU72" s="168" t="str">
        <f aca="false">IF(GU$65=0,"-",COUNTIFS(GU$15:GU$64,"&gt;19",GU$15:GU$64,"&lt;35"))</f>
        <v>-</v>
      </c>
      <c r="GV72" s="168" t="str">
        <f aca="false">IF(GV$65=0,"-",COUNTIFS(GV$15:GV$64,"&gt;19",GV$15:GV$64,"&lt;35"))</f>
        <v>-</v>
      </c>
      <c r="GW72" s="17"/>
      <c r="GX72" s="17"/>
      <c r="GY72" s="17"/>
      <c r="GZ72" s="17"/>
      <c r="HA72" s="17"/>
      <c r="HB72" s="17"/>
      <c r="HC72" s="17"/>
      <c r="HD72" s="17"/>
      <c r="HE72" s="17"/>
      <c r="HF72" s="17"/>
      <c r="HG72" s="17"/>
      <c r="HH72" s="17"/>
      <c r="HI72" s="17"/>
      <c r="HJ72" s="17"/>
      <c r="HK72" s="17"/>
      <c r="HL72" s="17"/>
      <c r="HM72" s="17"/>
      <c r="HN72" s="17"/>
      <c r="HO72" s="17"/>
      <c r="HP72" s="17"/>
      <c r="HQ72" s="17"/>
      <c r="HR72" s="17"/>
      <c r="HS72" s="17"/>
      <c r="HT72" s="17"/>
      <c r="HU72" s="17"/>
      <c r="HV72" s="17"/>
      <c r="HW72" s="17"/>
      <c r="HX72" s="17"/>
      <c r="HY72" s="17"/>
      <c r="HZ72" s="17"/>
      <c r="IA72" s="17"/>
      <c r="IB72" s="17"/>
      <c r="IC72" s="17"/>
      <c r="ID72" s="17"/>
      <c r="IE72" s="17"/>
      <c r="IF72" s="17"/>
      <c r="IG72" s="17"/>
      <c r="IH72" s="17"/>
      <c r="II72" s="17"/>
      <c r="IJ72" s="17"/>
      <c r="IK72" s="17"/>
      <c r="IL72" s="17"/>
      <c r="IM72" s="17"/>
      <c r="IN72" s="17"/>
      <c r="IO72" s="22"/>
    </row>
    <row r="73" customFormat="false" ht="12.8" hidden="false" customHeight="false" outlineLevel="0" collapsed="false">
      <c r="A73" s="203"/>
      <c r="B73" s="212" t="s">
        <v>103</v>
      </c>
      <c r="C73" s="213"/>
      <c r="D73" s="214"/>
      <c r="E73" s="171" t="n">
        <f aca="false">IF(E$65=0,"-",COUNTIFS(E$15:E$64,"&gt;9",E$15:E$64,"&lt;20"))</f>
        <v>0</v>
      </c>
      <c r="F73" s="169" t="n">
        <f aca="false">IF(F$65=0,"-",COUNTIFS(F$15:F$64,"&gt;9",F$15:F$64,"&lt;20"))</f>
        <v>0</v>
      </c>
      <c r="G73" s="171" t="n">
        <f aca="false">IF(G$65=0,"-",COUNTIFS(G$15:G$64,"&gt;9",G$15:G$64,"&lt;20"))</f>
        <v>0</v>
      </c>
      <c r="H73" s="168" t="n">
        <f aca="false">IF(H$65=0,"-",COUNTIFS(H$15:H$64,"&gt;9",H$15:H$64,"&lt;20"))</f>
        <v>0</v>
      </c>
      <c r="I73" s="168" t="n">
        <f aca="false">IF(I$65=0,"-",COUNTIFS(I$15:I$64,"&gt;9",I$15:I$64,"&lt;20"))</f>
        <v>0</v>
      </c>
      <c r="J73" s="169" t="n">
        <f aca="false">IF(J$65=0,"-",COUNTIFS(J$15:J$64,"&gt;9",J$15:J$64,"&lt;20"))</f>
        <v>0</v>
      </c>
      <c r="K73" s="171" t="n">
        <f aca="false">IF(K$65=0,"-",COUNTIFS(K$15:K$64,"&gt;9",K$15:K$64,"&lt;20"))</f>
        <v>0</v>
      </c>
      <c r="L73" s="168" t="n">
        <f aca="false">IF(L$65=0,"-",COUNTIFS(L$15:L$64,"&gt;9",L$15:L$64,"&lt;20"))</f>
        <v>0</v>
      </c>
      <c r="M73" s="168" t="n">
        <f aca="false">IF(M$65=0,"-",COUNTIFS(M$15:M$64,"&gt;9",M$15:M$64,"&lt;20"))</f>
        <v>0</v>
      </c>
      <c r="N73" s="169" t="n">
        <f aca="false">IF(N$65=0,"-",COUNTIFS(N$15:N$64,"&gt;9",N$15:N$64,"&lt;20"))</f>
        <v>0</v>
      </c>
      <c r="O73" s="171" t="n">
        <f aca="false">IF(O$65=0,"-",COUNTIFS(O$15:O$64,"&gt;9",O$15:O$64,"&lt;20"))</f>
        <v>0</v>
      </c>
      <c r="P73" s="168" t="n">
        <f aca="false">IF(P$65=0,"-",COUNTIFS(P$15:P$64,"&gt;9",P$15:P$64,"&lt;20"))</f>
        <v>0</v>
      </c>
      <c r="Q73" s="168" t="n">
        <f aca="false">IF(Q$65=0,"-",COUNTIFS(Q$15:Q$64,"&gt;9",Q$15:Q$64,"&lt;20"))</f>
        <v>0</v>
      </c>
      <c r="R73" s="168" t="n">
        <f aca="false">IF(R$65=0,"-",COUNTIFS(R$15:R$64,"&gt;9",R$15:R$64,"&lt;20"))</f>
        <v>0</v>
      </c>
      <c r="S73" s="168" t="n">
        <f aca="false">IF(S$65=0,"-",COUNTIFS(S$15:S$64,"&gt;9",S$15:S$64,"&lt;20"))</f>
        <v>0</v>
      </c>
      <c r="T73" s="168" t="n">
        <f aca="false">IF(T$65=0,"-",COUNTIFS(T$15:T$64,"&gt;9",T$15:T$64,"&lt;20"))</f>
        <v>0</v>
      </c>
      <c r="U73" s="168" t="n">
        <f aca="false">IF(U$65=0,"-",COUNTIFS(U$15:U$64,"&gt;9",U$15:U$64,"&lt;20"))</f>
        <v>0</v>
      </c>
      <c r="V73" s="169" t="n">
        <f aca="false">IF(V$65=0,"-",COUNTIFS(V$15:V$64,"&gt;9",V$15:V$64,"&lt;20"))</f>
        <v>0</v>
      </c>
      <c r="W73" s="171" t="n">
        <f aca="false">IF(W$65=0,"-",COUNTIFS(W$15:W$64,"&gt;9",W$15:W$64,"&lt;20"))</f>
        <v>0</v>
      </c>
      <c r="X73" s="168" t="n">
        <f aca="false">IF(X$65=0,"-",COUNTIFS(X$15:X$64,"&gt;9",X$15:X$64,"&lt;20"))</f>
        <v>0</v>
      </c>
      <c r="Y73" s="168" t="n">
        <f aca="false">IF(Y$65=0,"-",COUNTIFS(Y$15:Y$64,"&gt;9",Y$15:Y$64,"&lt;20"))</f>
        <v>0</v>
      </c>
      <c r="Z73" s="168" t="n">
        <f aca="false">IF(Z$65=0,"-",COUNTIFS(Z$15:Z$64,"&gt;9",Z$15:Z$64,"&lt;20"))</f>
        <v>0</v>
      </c>
      <c r="AA73" s="168" t="n">
        <f aca="false">IF(AA$65=0,"-",COUNTIFS(AA$15:AA$64,"&gt;9",AA$15:AA$64,"&lt;20"))</f>
        <v>0</v>
      </c>
      <c r="AB73" s="168" t="n">
        <f aca="false">IF(AB$65=0,"-",COUNTIFS(AB$15:AB$64,"&gt;9",AB$15:AB$64,"&lt;20"))</f>
        <v>0</v>
      </c>
      <c r="AC73" s="168" t="n">
        <f aca="false">IF(AC$65=0,"-",COUNTIFS(AC$15:AC$64,"&gt;9",AC$15:AC$64,"&lt;20"))</f>
        <v>0</v>
      </c>
      <c r="AD73" s="169" t="n">
        <f aca="false">IF(AD$65=0,"-",COUNTIFS(AD$15:AD$64,"&gt;9",AD$15:AD$64,"&lt;20"))</f>
        <v>0</v>
      </c>
      <c r="AE73" s="171" t="n">
        <f aca="false">IF(AE$65=0,"-",COUNTIFS(AE$15:AE$64,"&gt;9",AE$15:AE$64,"&lt;20"))</f>
        <v>0</v>
      </c>
      <c r="AF73" s="168" t="n">
        <f aca="false">IF(AF$65=0,"-",COUNTIFS(AF$15:AF$64,"&gt;9",AF$15:AF$64,"&lt;20"))</f>
        <v>0</v>
      </c>
      <c r="AG73" s="168" t="n">
        <f aca="false">IF(AG$65=0,"-",COUNTIFS(AG$15:AG$64,"&gt;9",AG$15:AG$64,"&lt;20"))</f>
        <v>0</v>
      </c>
      <c r="AH73" s="168" t="n">
        <f aca="false">IF(AH$65=0,"-",COUNTIFS(AH$15:AH$64,"&gt;9",AH$15:AH$64,"&lt;20"))</f>
        <v>0</v>
      </c>
      <c r="AI73" s="168" t="n">
        <f aca="false">IF(AI$65=0,"-",COUNTIFS(AI$15:AI$64,"&gt;9",AI$15:AI$64,"&lt;20"))</f>
        <v>0</v>
      </c>
      <c r="AJ73" s="168" t="n">
        <f aca="false">IF(AJ$65=0,"-",COUNTIFS(AJ$15:AJ$64,"&gt;9",AJ$15:AJ$64,"&lt;20"))</f>
        <v>0</v>
      </c>
      <c r="AK73" s="168" t="n">
        <f aca="false">IF(AK$65=0,"-",COUNTIFS(AK$15:AK$64,"&gt;9",AK$15:AK$64,"&lt;20"))</f>
        <v>0</v>
      </c>
      <c r="AL73" s="169" t="n">
        <f aca="false">IF(AL$65=0,"-",COUNTIFS(AL$15:AL$64,"&gt;9",AL$15:AL$64,"&lt;20"))</f>
        <v>0</v>
      </c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201"/>
      <c r="FK73" s="203"/>
      <c r="FL73" s="212" t="s">
        <v>103</v>
      </c>
      <c r="FM73" s="215"/>
      <c r="FN73" s="215"/>
      <c r="FO73" s="168" t="n">
        <f aca="false">IF(FO$65=0,"-",COUNTIFS(FO$15:FO$64,"&gt;9",FO$15:FO$64,"&lt;20"))</f>
        <v>8</v>
      </c>
      <c r="FP73" s="168" t="str">
        <f aca="false">IF(FP$65=0,"-",COUNTIFS(FP$15:FP$64,"&gt;9",FP$15:FP$64,"&lt;20"))</f>
        <v>-</v>
      </c>
      <c r="FQ73" s="168" t="n">
        <f aca="false">IF(FQ$65=0,"-",COUNTIFS(FQ$15:FQ$64,"&gt;9",FQ$15:FQ$64,"&lt;20"))</f>
        <v>3</v>
      </c>
      <c r="FR73" s="168" t="n">
        <f aca="false">IF(FR$65=0,"-",COUNTIFS(FR$15:FR$64,"&gt;9",FR$15:FR$64,"&lt;20"))</f>
        <v>0</v>
      </c>
      <c r="FS73" s="168" t="str">
        <f aca="false">IF(FS$65=0,"-",COUNTIFS(FS$15:FS$64,"&gt;9",FS$15:FS$64,"&lt;20"))</f>
        <v>-</v>
      </c>
      <c r="FT73" s="168" t="str">
        <f aca="false">IF(FT$65=0,"-",COUNTIFS(FT$15:FT$64,"&gt;9",FT$15:FT$64,"&lt;20"))</f>
        <v>-</v>
      </c>
      <c r="FU73" s="168" t="n">
        <f aca="false">IF(FU$65=0,"-",COUNTIFS(FU$15:FU$64,"&gt;9",FU$15:FU$64,"&lt;20"))</f>
        <v>10</v>
      </c>
      <c r="FV73" s="168" t="n">
        <f aca="false">IF(FV$65=0,"-",COUNTIFS(FV$15:FV$64,"&gt;9",FV$15:FV$64,"&lt;20"))</f>
        <v>19</v>
      </c>
      <c r="FW73" s="168" t="n">
        <f aca="false">IF(FW$65=0,"-",COUNTIFS(FW$15:FW$64,"&gt;9",FW$15:FW$64,"&lt;20"))</f>
        <v>15</v>
      </c>
      <c r="FX73" s="168" t="n">
        <f aca="false">IF(FX$65=0,"-",COUNTIFS(FX$15:FX$64,"&gt;9",FX$15:FX$64,"&lt;20"))</f>
        <v>17</v>
      </c>
      <c r="FY73" s="168" t="n">
        <f aca="false">IF(FY$65=0,"-",COUNTIFS(FY$15:FY$64,"&gt;9",FY$15:FY$64,"&lt;20"))</f>
        <v>0</v>
      </c>
      <c r="FZ73" s="168" t="n">
        <f aca="false">IF(FZ$65=0,"-",COUNTIFS(FZ$15:FZ$64,"&gt;9",FZ$15:FZ$64,"&lt;20"))</f>
        <v>2</v>
      </c>
      <c r="GA73" s="168" t="n">
        <f aca="false">IF(GA$65=0,"-",COUNTIFS(GA$15:GA$64,"&gt;9",GA$15:GA$64,"&lt;20"))</f>
        <v>9</v>
      </c>
      <c r="GB73" s="168" t="str">
        <f aca="false">IF(GB$65=0,"-",COUNTIFS(GB$15:GB$64,"&gt;9",GB$15:GB$64,"&lt;20"))</f>
        <v>-</v>
      </c>
      <c r="GC73" s="168" t="str">
        <f aca="false">IF(GC$65=0,"-",COUNTIFS(GC$15:GC$64,"&gt;9",GC$15:GC$64,"&lt;20"))</f>
        <v>-</v>
      </c>
      <c r="GD73" s="168" t="str">
        <f aca="false">IF(GD$65=0,"-",COUNTIFS(GD$15:GD$64,"&gt;9",GD$15:GD$64,"&lt;20"))</f>
        <v>-</v>
      </c>
      <c r="GE73" s="168" t="str">
        <f aca="false">IF(GE$65=0,"-",COUNTIFS(GE$15:GE$64,"&gt;9",GE$15:GE$64,"&lt;20"))</f>
        <v>-</v>
      </c>
      <c r="GF73" s="168" t="str">
        <f aca="false">IF(GF$65=0,"-",COUNTIFS(GF$15:GF$64,"&gt;9",GF$15:GF$64,"&lt;20"))</f>
        <v>-</v>
      </c>
      <c r="GG73" s="168" t="n">
        <f aca="false">IF(GG$65=0,"-",COUNTIFS(GG$15:GG$64,"&gt;9",GG$15:GG$64,"&lt;20"))</f>
        <v>0</v>
      </c>
      <c r="GH73" s="168" t="n">
        <f aca="false">IF(GH$65=0,"-",COUNTIFS(GH$15:GH$64,"&gt;9",GH$15:GH$64,"&lt;20"))</f>
        <v>1</v>
      </c>
      <c r="GI73" s="168" t="n">
        <f aca="false">IF(GI$65=0,"-",COUNTIFS(GI$15:GI$64,"&gt;9",GI$15:GI$64,"&lt;20"))</f>
        <v>0</v>
      </c>
      <c r="GJ73" s="168" t="str">
        <f aca="false">IF(GJ$65=0,"-",COUNTIFS(GJ$15:GJ$64,"&gt;9",GJ$15:GJ$64,"&lt;20"))</f>
        <v>-</v>
      </c>
      <c r="GK73" s="168" t="str">
        <f aca="false">IF(GK$65=0,"-",COUNTIFS(GK$15:GK$64,"&gt;9",GK$15:GK$64,"&lt;20"))</f>
        <v>-</v>
      </c>
      <c r="GL73" s="168" t="n">
        <f aca="false">IF(GL$65=0,"-",COUNTIFS(GL$15:GL$64,"&gt;9",GL$15:GL$64,"&lt;20"))</f>
        <v>2</v>
      </c>
      <c r="GM73" s="168" t="str">
        <f aca="false">IF(GM$65=0,"-",COUNTIFS(GM$15:GM$64,"&gt;9",GM$15:GM$64,"&lt;20"))</f>
        <v>-</v>
      </c>
      <c r="GN73" s="168" t="str">
        <f aca="false">IF(GN$65=0,"-",COUNTIFS(GN$15:GN$64,"&gt;9",GN$15:GN$64,"&lt;20"))</f>
        <v>-</v>
      </c>
      <c r="GO73" s="168" t="n">
        <f aca="false">IF(GO$65=0,"-",COUNTIFS(GO$15:GO$64,"&gt;9",GO$15:GO$64,"&lt;20"))</f>
        <v>1</v>
      </c>
      <c r="GP73" s="168" t="n">
        <f aca="false">IF(GP$65=0,"-",COUNTIFS(GP$15:GP$64,"&gt;9",GP$15:GP$64,"&lt;20"))</f>
        <v>2</v>
      </c>
      <c r="GQ73" s="168" t="str">
        <f aca="false">IF(GQ$65=0,"-",COUNTIFS(GQ$15:GQ$64,"&gt;9",GQ$15:GQ$64,"&lt;20"))</f>
        <v>-</v>
      </c>
      <c r="GR73" s="168" t="n">
        <f aca="false">IF(GR$65=0,"-",COUNTIFS(GR$15:GR$64,"&gt;9",GR$15:GR$64,"&lt;20"))</f>
        <v>0</v>
      </c>
      <c r="GS73" s="168" t="str">
        <f aca="false">IF(GS$65=0,"-",COUNTIFS(GS$15:GS$64,"&gt;9",GS$15:GS$64,"&lt;20"))</f>
        <v>-</v>
      </c>
      <c r="GT73" s="168" t="str">
        <f aca="false">IF(GT$65=0,"-",COUNTIFS(GT$15:GT$64,"&gt;9",GT$15:GT$64,"&lt;20"))</f>
        <v>-</v>
      </c>
      <c r="GU73" s="168" t="str">
        <f aca="false">IF(GU$65=0,"-",COUNTIFS(GU$15:GU$64,"&gt;9",GU$15:GU$64,"&lt;20"))</f>
        <v>-</v>
      </c>
      <c r="GV73" s="168" t="str">
        <f aca="false">IF(GV$65=0,"-",COUNTIFS(GV$15:GV$64,"&gt;9",GV$15:GV$64,"&lt;20"))</f>
        <v>-</v>
      </c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  <c r="IA73" s="17"/>
      <c r="IB73" s="17"/>
      <c r="IC73" s="17"/>
      <c r="ID73" s="17"/>
      <c r="IE73" s="17"/>
      <c r="IF73" s="17"/>
      <c r="IG73" s="17"/>
      <c r="IH73" s="17"/>
      <c r="II73" s="17"/>
      <c r="IJ73" s="17"/>
      <c r="IK73" s="17"/>
      <c r="IL73" s="17"/>
      <c r="IM73" s="17"/>
      <c r="IN73" s="17"/>
      <c r="IO73" s="22"/>
    </row>
    <row r="74" customFormat="false" ht="12.8" hidden="false" customHeight="false" outlineLevel="0" collapsed="false">
      <c r="A74" s="203"/>
      <c r="B74" s="204" t="s">
        <v>104</v>
      </c>
      <c r="C74" s="205"/>
      <c r="D74" s="206"/>
      <c r="E74" s="171" t="n">
        <f aca="false">IF(E$65=0,"-",COUNTIFS(E$15:E$64,"&gt;=0",E$15:E$64,"&lt;10"))</f>
        <v>0</v>
      </c>
      <c r="F74" s="169" t="n">
        <f aca="false">IF(F$65=0,"-",COUNTIFS(F$15:F$64,"&gt;=0",F$15:F$64,"&lt;10"))</f>
        <v>0</v>
      </c>
      <c r="G74" s="171" t="n">
        <f aca="false">IF(G$65=0,"-",COUNTIFS(G$15:G$64,"&gt;=0",G$15:G$64,"&lt;10"))</f>
        <v>0</v>
      </c>
      <c r="H74" s="168" t="n">
        <f aca="false">IF(H$65=0,"-",COUNTIFS(H$15:H$64,"&gt;=0",H$15:H$64,"&lt;10"))</f>
        <v>0</v>
      </c>
      <c r="I74" s="168" t="n">
        <f aca="false">IF(I$65=0,"-",COUNTIFS(I$15:I$64,"&gt;=0",I$15:I$64,"&lt;10"))</f>
        <v>0</v>
      </c>
      <c r="J74" s="169" t="n">
        <f aca="false">IF(J$65=0,"-",COUNTIFS(J$15:J$64,"&gt;=0",J$15:J$64,"&lt;10"))</f>
        <v>0</v>
      </c>
      <c r="K74" s="171" t="n">
        <f aca="false">IF(K$65=0,"-",COUNTIFS(K$15:K$64,"&gt;=0",K$15:K$64,"&lt;10"))</f>
        <v>0</v>
      </c>
      <c r="L74" s="168" t="n">
        <f aca="false">IF(L$65=0,"-",COUNTIFS(L$15:L$64,"&gt;=0",L$15:L$64,"&lt;10"))</f>
        <v>0</v>
      </c>
      <c r="M74" s="168" t="n">
        <f aca="false">IF(M$65=0,"-",COUNTIFS(M$15:M$64,"&gt;=0",M$15:M$64,"&lt;10"))</f>
        <v>0</v>
      </c>
      <c r="N74" s="169" t="n">
        <f aca="false">IF(N$65=0,"-",COUNTIFS(N$15:N$64,"&gt;=0",N$15:N$64,"&lt;10"))</f>
        <v>0</v>
      </c>
      <c r="O74" s="171" t="n">
        <f aca="false">IF(O$65=0,"-",COUNTIFS(O$15:O$64,"&gt;=0",O$15:O$64,"&lt;10"))</f>
        <v>0</v>
      </c>
      <c r="P74" s="168" t="n">
        <f aca="false">IF(P$65=0,"-",COUNTIFS(P$15:P$64,"&gt;=0",P$15:P$64,"&lt;10"))</f>
        <v>0</v>
      </c>
      <c r="Q74" s="168" t="n">
        <f aca="false">IF(Q$65=0,"-",COUNTIFS(Q$15:Q$64,"&gt;=0",Q$15:Q$64,"&lt;10"))</f>
        <v>0</v>
      </c>
      <c r="R74" s="168" t="n">
        <f aca="false">IF(R$65=0,"-",COUNTIFS(R$15:R$64,"&gt;=0",R$15:R$64,"&lt;10"))</f>
        <v>0</v>
      </c>
      <c r="S74" s="168" t="n">
        <f aca="false">IF(S$65=0,"-",COUNTIFS(S$15:S$64,"&gt;=0",S$15:S$64,"&lt;10"))</f>
        <v>0</v>
      </c>
      <c r="T74" s="168" t="n">
        <f aca="false">IF(T$65=0,"-",COUNTIFS(T$15:T$64,"&gt;=0",T$15:T$64,"&lt;10"))</f>
        <v>0</v>
      </c>
      <c r="U74" s="168" t="n">
        <f aca="false">IF(U$65=0,"-",COUNTIFS(U$15:U$64,"&gt;=0",U$15:U$64,"&lt;10"))</f>
        <v>0</v>
      </c>
      <c r="V74" s="169" t="n">
        <f aca="false">IF(V$65=0,"-",COUNTIFS(V$15:V$64,"&gt;=0",V$15:V$64,"&lt;10"))</f>
        <v>0</v>
      </c>
      <c r="W74" s="171" t="n">
        <f aca="false">IF(W$65=0,"-",COUNTIFS(W$15:W$64,"&gt;=0",W$15:W$64,"&lt;10"))</f>
        <v>0</v>
      </c>
      <c r="X74" s="168" t="n">
        <f aca="false">IF(X$65=0,"-",COUNTIFS(X$15:X$64,"&gt;=0",X$15:X$64,"&lt;10"))</f>
        <v>0</v>
      </c>
      <c r="Y74" s="168" t="n">
        <f aca="false">IF(Y$65=0,"-",COUNTIFS(Y$15:Y$64,"&gt;=0",Y$15:Y$64,"&lt;10"))</f>
        <v>0</v>
      </c>
      <c r="Z74" s="168" t="n">
        <f aca="false">IF(Z$65=0,"-",COUNTIFS(Z$15:Z$64,"&gt;=0",Z$15:Z$64,"&lt;10"))</f>
        <v>0</v>
      </c>
      <c r="AA74" s="168" t="n">
        <f aca="false">IF(AA$65=0,"-",COUNTIFS(AA$15:AA$64,"&gt;=0",AA$15:AA$64,"&lt;10"))</f>
        <v>0</v>
      </c>
      <c r="AB74" s="168" t="n">
        <f aca="false">IF(AB$65=0,"-",COUNTIFS(AB$15:AB$64,"&gt;=0",AB$15:AB$64,"&lt;10"))</f>
        <v>0</v>
      </c>
      <c r="AC74" s="168" t="n">
        <f aca="false">IF(AC$65=0,"-",COUNTIFS(AC$15:AC$64,"&gt;=0",AC$15:AC$64,"&lt;10"))</f>
        <v>0</v>
      </c>
      <c r="AD74" s="169" t="n">
        <f aca="false">IF(AD$65=0,"-",COUNTIFS(AD$15:AD$64,"&gt;=0",AD$15:AD$64,"&lt;10"))</f>
        <v>0</v>
      </c>
      <c r="AE74" s="171" t="n">
        <f aca="false">IF(AE$65=0,"-",COUNTIFS(AE$15:AE$64,"&gt;=0",AE$15:AE$64,"&lt;10"))</f>
        <v>0</v>
      </c>
      <c r="AF74" s="168" t="n">
        <f aca="false">IF(AF$65=0,"-",COUNTIFS(AF$15:AF$64,"&gt;=0",AF$15:AF$64,"&lt;10"))</f>
        <v>0</v>
      </c>
      <c r="AG74" s="168" t="n">
        <f aca="false">IF(AG$65=0,"-",COUNTIFS(AG$15:AG$64,"&gt;=0",AG$15:AG$64,"&lt;10"))</f>
        <v>0</v>
      </c>
      <c r="AH74" s="168" t="n">
        <f aca="false">IF(AH$65=0,"-",COUNTIFS(AH$15:AH$64,"&gt;=0",AH$15:AH$64,"&lt;10"))</f>
        <v>0</v>
      </c>
      <c r="AI74" s="168" t="n">
        <f aca="false">IF(AI$65=0,"-",COUNTIFS(AI$15:AI$64,"&gt;=0",AI$15:AI$64,"&lt;10"))</f>
        <v>0</v>
      </c>
      <c r="AJ74" s="168" t="n">
        <f aca="false">IF(AJ$65=0,"-",COUNTIFS(AJ$15:AJ$64,"&gt;=0",AJ$15:AJ$64,"&lt;10"))</f>
        <v>0</v>
      </c>
      <c r="AK74" s="168" t="n">
        <f aca="false">IF(AK$65=0,"-",COUNTIFS(AK$15:AK$64,"&gt;=0",AK$15:AK$64,"&lt;10"))</f>
        <v>0</v>
      </c>
      <c r="AL74" s="169" t="n">
        <f aca="false">IF(AL$65=0,"-",COUNTIFS(AL$15:AL$64,"&gt;=0",AL$15:AL$64,"&lt;10"))</f>
        <v>0</v>
      </c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201"/>
      <c r="FK74" s="203"/>
      <c r="FL74" s="204" t="s">
        <v>104</v>
      </c>
      <c r="FM74" s="207"/>
      <c r="FN74" s="207"/>
      <c r="FO74" s="168" t="n">
        <f aca="false">IF(FO$65=0,"-",COUNTIFS(FO$15:FO$64,"&gt;=0",FO$15:FO$64,"&lt;10"))</f>
        <v>1</v>
      </c>
      <c r="FP74" s="168" t="str">
        <f aca="false">IF(FP$65=0,"-",COUNTIFS(FP$15:FP$64,"&gt;=0",FP$15:FP$64,"&lt;10"))</f>
        <v>-</v>
      </c>
      <c r="FQ74" s="168" t="n">
        <f aca="false">IF(FQ$65=0,"-",COUNTIFS(FQ$15:FQ$64,"&gt;=0",FQ$15:FQ$64,"&lt;10"))</f>
        <v>0</v>
      </c>
      <c r="FR74" s="168" t="n">
        <f aca="false">IF(FR$65=0,"-",COUNTIFS(FR$15:FR$64,"&gt;=0",FR$15:FR$64,"&lt;10"))</f>
        <v>0</v>
      </c>
      <c r="FS74" s="168" t="str">
        <f aca="false">IF(FS$65=0,"-",COUNTIFS(FS$15:FS$64,"&gt;=0",FS$15:FS$64,"&lt;10"))</f>
        <v>-</v>
      </c>
      <c r="FT74" s="168" t="str">
        <f aca="false">IF(FT$65=0,"-",COUNTIFS(FT$15:FT$64,"&gt;=0",FT$15:FT$64,"&lt;10"))</f>
        <v>-</v>
      </c>
      <c r="FU74" s="168" t="n">
        <f aca="false">IF(FU$65=0,"-",COUNTIFS(FU$15:FU$64,"&gt;=0",FU$15:FU$64,"&lt;10"))</f>
        <v>19</v>
      </c>
      <c r="FV74" s="168" t="n">
        <f aca="false">IF(FV$65=0,"-",COUNTIFS(FV$15:FV$64,"&gt;=0",FV$15:FV$64,"&lt;10"))</f>
        <v>2</v>
      </c>
      <c r="FW74" s="168" t="n">
        <f aca="false">IF(FW$65=0,"-",COUNTIFS(FW$15:FW$64,"&gt;=0",FW$15:FW$64,"&lt;10"))</f>
        <v>10</v>
      </c>
      <c r="FX74" s="168" t="n">
        <f aca="false">IF(FX$65=0,"-",COUNTIFS(FX$15:FX$64,"&gt;=0",FX$15:FX$64,"&lt;10"))</f>
        <v>1</v>
      </c>
      <c r="FY74" s="168" t="n">
        <f aca="false">IF(FY$65=0,"-",COUNTIFS(FY$15:FY$64,"&gt;=0",FY$15:FY$64,"&lt;10"))</f>
        <v>0</v>
      </c>
      <c r="FZ74" s="168" t="n">
        <f aca="false">IF(FZ$65=0,"-",COUNTIFS(FZ$15:FZ$64,"&gt;=0",FZ$15:FZ$64,"&lt;10"))</f>
        <v>2</v>
      </c>
      <c r="GA74" s="168" t="n">
        <f aca="false">IF(GA$65=0,"-",COUNTIFS(GA$15:GA$64,"&gt;=0",GA$15:GA$64,"&lt;10"))</f>
        <v>3</v>
      </c>
      <c r="GB74" s="168" t="str">
        <f aca="false">IF(GB$65=0,"-",COUNTIFS(GB$15:GB$64,"&gt;=0",GB$15:GB$64,"&lt;10"))</f>
        <v>-</v>
      </c>
      <c r="GC74" s="168" t="str">
        <f aca="false">IF(GC$65=0,"-",COUNTIFS(GC$15:GC$64,"&gt;=0",GC$15:GC$64,"&lt;10"))</f>
        <v>-</v>
      </c>
      <c r="GD74" s="168" t="str">
        <f aca="false">IF(GD$65=0,"-",COUNTIFS(GD$15:GD$64,"&gt;=0",GD$15:GD$64,"&lt;10"))</f>
        <v>-</v>
      </c>
      <c r="GE74" s="168" t="str">
        <f aca="false">IF(GE$65=0,"-",COUNTIFS(GE$15:GE$64,"&gt;=0",GE$15:GE$64,"&lt;10"))</f>
        <v>-</v>
      </c>
      <c r="GF74" s="168" t="str">
        <f aca="false">IF(GF$65=0,"-",COUNTIFS(GF$15:GF$64,"&gt;=0",GF$15:GF$64,"&lt;10"))</f>
        <v>-</v>
      </c>
      <c r="GG74" s="168" t="n">
        <f aca="false">IF(GG$65=0,"-",COUNTIFS(GG$15:GG$64,"&gt;=0",GG$15:GG$64,"&lt;10"))</f>
        <v>0</v>
      </c>
      <c r="GH74" s="168" t="n">
        <f aca="false">IF(GH$65=0,"-",COUNTIFS(GH$15:GH$64,"&gt;=0",GH$15:GH$64,"&lt;10"))</f>
        <v>0</v>
      </c>
      <c r="GI74" s="168" t="n">
        <f aca="false">IF(GI$65=0,"-",COUNTIFS(GI$15:GI$64,"&gt;=0",GI$15:GI$64,"&lt;10"))</f>
        <v>0</v>
      </c>
      <c r="GJ74" s="168" t="str">
        <f aca="false">IF(GJ$65=0,"-",COUNTIFS(GJ$15:GJ$64,"&gt;=0",GJ$15:GJ$64,"&lt;10"))</f>
        <v>-</v>
      </c>
      <c r="GK74" s="168" t="str">
        <f aca="false">IF(GK$65=0,"-",COUNTIFS(GK$15:GK$64,"&gt;=0",GK$15:GK$64,"&lt;10"))</f>
        <v>-</v>
      </c>
      <c r="GL74" s="168" t="n">
        <f aca="false">IF(GL$65=0,"-",COUNTIFS(GL$15:GL$64,"&gt;=0",GL$15:GL$64,"&lt;10"))</f>
        <v>0</v>
      </c>
      <c r="GM74" s="168" t="str">
        <f aca="false">IF(GM$65=0,"-",COUNTIFS(GM$15:GM$64,"&gt;=0",GM$15:GM$64,"&lt;10"))</f>
        <v>-</v>
      </c>
      <c r="GN74" s="168" t="str">
        <f aca="false">IF(GN$65=0,"-",COUNTIFS(GN$15:GN$64,"&gt;=0",GN$15:GN$64,"&lt;10"))</f>
        <v>-</v>
      </c>
      <c r="GO74" s="168" t="n">
        <f aca="false">IF(GO$65=0,"-",COUNTIFS(GO$15:GO$64,"&gt;=0",GO$15:GO$64,"&lt;10"))</f>
        <v>1</v>
      </c>
      <c r="GP74" s="168" t="n">
        <f aca="false">IF(GP$65=0,"-",COUNTIFS(GP$15:GP$64,"&gt;=0",GP$15:GP$64,"&lt;10"))</f>
        <v>0</v>
      </c>
      <c r="GQ74" s="168" t="str">
        <f aca="false">IF(GQ$65=0,"-",COUNTIFS(GQ$15:GQ$64,"&gt;=0",GQ$15:GQ$64,"&lt;10"))</f>
        <v>-</v>
      </c>
      <c r="GR74" s="168" t="n">
        <f aca="false">IF(GR$65=0,"-",COUNTIFS(GR$15:GR$64,"&gt;=0",GR$15:GR$64,"&lt;10"))</f>
        <v>0</v>
      </c>
      <c r="GS74" s="168" t="str">
        <f aca="false">IF(GS$65=0,"-",COUNTIFS(GS$15:GS$64,"&gt;=0",GS$15:GS$64,"&lt;10"))</f>
        <v>-</v>
      </c>
      <c r="GT74" s="168" t="str">
        <f aca="false">IF(GT$65=0,"-",COUNTIFS(GT$15:GT$64,"&gt;=0",GT$15:GT$64,"&lt;10"))</f>
        <v>-</v>
      </c>
      <c r="GU74" s="168" t="str">
        <f aca="false">IF(GU$65=0,"-",COUNTIFS(GU$15:GU$64,"&gt;=0",GU$15:GU$64,"&lt;10"))</f>
        <v>-</v>
      </c>
      <c r="GV74" s="168" t="str">
        <f aca="false">IF(GV$65=0,"-",COUNTIFS(GV$15:GV$64,"&gt;=0",GV$15:GV$64,"&lt;10"))</f>
        <v>-</v>
      </c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  <c r="IA74" s="17"/>
      <c r="IB74" s="17"/>
      <c r="IC74" s="17"/>
      <c r="ID74" s="17"/>
      <c r="IE74" s="17"/>
      <c r="IF74" s="17"/>
      <c r="IG74" s="17"/>
      <c r="IH74" s="17"/>
      <c r="II74" s="17"/>
      <c r="IJ74" s="17"/>
      <c r="IK74" s="17"/>
      <c r="IL74" s="17"/>
      <c r="IM74" s="17"/>
      <c r="IN74" s="17"/>
      <c r="IO74" s="22"/>
    </row>
    <row r="75" customFormat="false" ht="15" hidden="false" customHeight="false" outlineLevel="0" collapsed="false">
      <c r="A75" s="203"/>
      <c r="B75" s="216" t="s">
        <v>105</v>
      </c>
      <c r="C75" s="217"/>
      <c r="D75" s="218"/>
      <c r="E75" s="171" t="n">
        <f aca="false">IF(E$65=0,"-",SUM(E67:E74))</f>
        <v>0</v>
      </c>
      <c r="F75" s="169" t="n">
        <f aca="false">IF(F$65=0,"-",SUM(F67:F74))</f>
        <v>0</v>
      </c>
      <c r="G75" s="171" t="n">
        <f aca="false">IF(G$65=0,"-",SUM(G67:G74))</f>
        <v>0</v>
      </c>
      <c r="H75" s="168" t="n">
        <f aca="false">IF(H$65=0,"-",SUM(H67:H74))</f>
        <v>0</v>
      </c>
      <c r="I75" s="168" t="n">
        <f aca="false">IF(I$65=0,"-",SUM(I67:I74))</f>
        <v>0</v>
      </c>
      <c r="J75" s="169" t="n">
        <f aca="false">IF(J$65=0,"-",SUM(J67:J74))</f>
        <v>0</v>
      </c>
      <c r="K75" s="171" t="n">
        <f aca="false">IF(K$65=0,"-",SUM(K67:K74))</f>
        <v>0</v>
      </c>
      <c r="L75" s="168" t="n">
        <f aca="false">IF(L$65=0,"-",SUM(L67:L74))</f>
        <v>0</v>
      </c>
      <c r="M75" s="168" t="n">
        <f aca="false">IF(M$65=0,"-",SUM(M67:M74))</f>
        <v>0</v>
      </c>
      <c r="N75" s="169" t="n">
        <f aca="false">IF(N$65=0,"-",SUM(N67:N74))</f>
        <v>0</v>
      </c>
      <c r="O75" s="171" t="n">
        <f aca="false">IF(O$65=0,"-",SUM(O67:O74))</f>
        <v>0</v>
      </c>
      <c r="P75" s="168" t="n">
        <f aca="false">IF(P$65=0,"-",SUM(P67:P74))</f>
        <v>0</v>
      </c>
      <c r="Q75" s="168" t="n">
        <f aca="false">IF(Q$65=0,"-",SUM(Q67:Q74))</f>
        <v>0</v>
      </c>
      <c r="R75" s="168" t="n">
        <f aca="false">IF(R$65=0,"-",SUM(R67:R74))</f>
        <v>0</v>
      </c>
      <c r="S75" s="168" t="n">
        <f aca="false">IF(S$65=0,"-",SUM(S67:S74))</f>
        <v>0</v>
      </c>
      <c r="T75" s="168" t="n">
        <f aca="false">IF(T$65=0,"-",SUM(T67:T74))</f>
        <v>0</v>
      </c>
      <c r="U75" s="168" t="n">
        <f aca="false">IF(U$65=0,"-",SUM(U67:U74))</f>
        <v>0</v>
      </c>
      <c r="V75" s="169" t="n">
        <f aca="false">IF(V$65=0,"-",SUM(V67:V74))</f>
        <v>0</v>
      </c>
      <c r="W75" s="171" t="n">
        <f aca="false">IF(W$65=0,"-",SUM(W67:W74))</f>
        <v>0</v>
      </c>
      <c r="X75" s="168" t="n">
        <f aca="false">IF(X$65=0,"-",SUM(X67:X74))</f>
        <v>0</v>
      </c>
      <c r="Y75" s="168" t="n">
        <f aca="false">IF(Y$65=0,"-",SUM(Y67:Y74))</f>
        <v>0</v>
      </c>
      <c r="Z75" s="168" t="n">
        <f aca="false">IF(Z$65=0,"-",SUM(Z67:Z74))</f>
        <v>0</v>
      </c>
      <c r="AA75" s="168" t="n">
        <f aca="false">IF(AA$65=0,"-",SUM(AA67:AA74))</f>
        <v>0</v>
      </c>
      <c r="AB75" s="168" t="n">
        <f aca="false">IF(AB$65=0,"-",SUM(AB67:AB74))</f>
        <v>0</v>
      </c>
      <c r="AC75" s="168" t="n">
        <f aca="false">IF(AC$65=0,"-",SUM(AC67:AC74))</f>
        <v>0</v>
      </c>
      <c r="AD75" s="169" t="n">
        <f aca="false">IF(AD$65=0,"-",SUM(AD67:AD74))</f>
        <v>0</v>
      </c>
      <c r="AE75" s="171" t="n">
        <f aca="false">IF(AE$65=0,"-",SUM(AE67:AE74))</f>
        <v>0</v>
      </c>
      <c r="AF75" s="168" t="n">
        <f aca="false">IF(AF$65=0,"-",SUM(AF67:AF74))</f>
        <v>0</v>
      </c>
      <c r="AG75" s="168" t="n">
        <f aca="false">IF(AG$65=0,"-",SUM(AG67:AG74))</f>
        <v>0</v>
      </c>
      <c r="AH75" s="168" t="n">
        <f aca="false">IF(AH$65=0,"-",SUM(AH67:AH74))</f>
        <v>0</v>
      </c>
      <c r="AI75" s="168" t="n">
        <f aca="false">IF(AI$65=0,"-",SUM(AI67:AI74))</f>
        <v>0</v>
      </c>
      <c r="AJ75" s="168" t="n">
        <f aca="false">IF(AJ$65=0,"-",SUM(AJ67:AJ74))</f>
        <v>0</v>
      </c>
      <c r="AK75" s="168" t="n">
        <f aca="false">IF(AK$65=0,"-",SUM(AK67:AK74))</f>
        <v>0</v>
      </c>
      <c r="AL75" s="169" t="n">
        <f aca="false">IF(AL$65=0,"-",SUM(AL67:AL74))</f>
        <v>0</v>
      </c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201"/>
      <c r="FK75" s="203"/>
      <c r="FL75" s="216" t="s">
        <v>105</v>
      </c>
      <c r="FM75" s="219"/>
      <c r="FN75" s="219"/>
      <c r="FO75" s="168" t="n">
        <f aca="false">IF(FO$65=0,"-",SUM(FO67:FO74))</f>
        <v>44</v>
      </c>
      <c r="FP75" s="168" t="str">
        <f aca="false">IF(FP$65=0,"-",SUM(FP67:FP74))</f>
        <v>-</v>
      </c>
      <c r="FQ75" s="168" t="n">
        <f aca="false">IF(FQ$65=0,"-",SUM(FQ67:FQ74))</f>
        <v>34</v>
      </c>
      <c r="FR75" s="168" t="n">
        <f aca="false">IF(FR$65=0,"-",SUM(FR67:FR74))</f>
        <v>8</v>
      </c>
      <c r="FS75" s="168" t="str">
        <f aca="false">IF(FS$65=0,"-",SUM(FS67:FS74))</f>
        <v>-</v>
      </c>
      <c r="FT75" s="168" t="str">
        <f aca="false">IF(FT$65=0,"-",SUM(FT67:FT74))</f>
        <v>-</v>
      </c>
      <c r="FU75" s="168" t="n">
        <f aca="false">IF(FU$65=0,"-",SUM(FU67:FU74))</f>
        <v>42</v>
      </c>
      <c r="FV75" s="168" t="n">
        <f aca="false">IF(FV$65=0,"-",SUM(FV67:FV74))</f>
        <v>43</v>
      </c>
      <c r="FW75" s="168" t="n">
        <f aca="false">IF(FW$65=0,"-",SUM(FW67:FW74))</f>
        <v>42</v>
      </c>
      <c r="FX75" s="168" t="n">
        <f aca="false">IF(FX$65=0,"-",SUM(FX67:FX74))</f>
        <v>42</v>
      </c>
      <c r="FY75" s="168" t="n">
        <f aca="false">IF(FY$65=0,"-",SUM(FY67:FY74))</f>
        <v>8</v>
      </c>
      <c r="FZ75" s="168" t="n">
        <f aca="false">IF(FZ$65=0,"-",SUM(FZ67:FZ74))</f>
        <v>8</v>
      </c>
      <c r="GA75" s="168" t="n">
        <f aca="false">IF(GA$65=0,"-",SUM(GA67:GA74))</f>
        <v>27</v>
      </c>
      <c r="GB75" s="168" t="str">
        <f aca="false">IF(GB$65=0,"-",SUM(GB67:GB74))</f>
        <v>-</v>
      </c>
      <c r="GC75" s="168" t="str">
        <f aca="false">IF(GC$65=0,"-",SUM(GC67:GC74))</f>
        <v>-</v>
      </c>
      <c r="GD75" s="168" t="str">
        <f aca="false">IF(GD$65=0,"-",SUM(GD67:GD74))</f>
        <v>-</v>
      </c>
      <c r="GE75" s="168" t="str">
        <f aca="false">IF(GE$65=0,"-",SUM(GE67:GE74))</f>
        <v>-</v>
      </c>
      <c r="GF75" s="168" t="str">
        <f aca="false">IF(GF$65=0,"-",SUM(GF67:GF74))</f>
        <v>-</v>
      </c>
      <c r="GG75" s="168" t="n">
        <f aca="false">IF(GG$65=0,"-",SUM(GG67:GG74))</f>
        <v>13</v>
      </c>
      <c r="GH75" s="168" t="n">
        <f aca="false">IF(GH$65=0,"-",SUM(GH67:GH74))</f>
        <v>15</v>
      </c>
      <c r="GI75" s="168" t="n">
        <f aca="false">IF(GI$65=0,"-",SUM(GI67:GI74))</f>
        <v>14</v>
      </c>
      <c r="GJ75" s="168" t="str">
        <f aca="false">IF(GJ$65=0,"-",SUM(GJ67:GJ74))</f>
        <v>-</v>
      </c>
      <c r="GK75" s="168" t="str">
        <f aca="false">IF(GK$65=0,"-",SUM(GK67:GK74))</f>
        <v>-</v>
      </c>
      <c r="GL75" s="168" t="n">
        <f aca="false">IF(GL$65=0,"-",SUM(GL67:GL74))</f>
        <v>11</v>
      </c>
      <c r="GM75" s="168" t="str">
        <f aca="false">IF(GM$65=0,"-",SUM(GM67:GM74))</f>
        <v>-</v>
      </c>
      <c r="GN75" s="168" t="str">
        <f aca="false">IF(GN$65=0,"-",SUM(GN67:GN74))</f>
        <v>-</v>
      </c>
      <c r="GO75" s="168" t="n">
        <f aca="false">IF(GO$65=0,"-",SUM(GO67:GO74))</f>
        <v>11</v>
      </c>
      <c r="GP75" s="168" t="n">
        <f aca="false">IF(GP$65=0,"-",SUM(GP67:GP74))</f>
        <v>6</v>
      </c>
      <c r="GQ75" s="168" t="str">
        <f aca="false">IF(GQ$65=0,"-",SUM(GQ67:GQ74))</f>
        <v>-</v>
      </c>
      <c r="GR75" s="168" t="n">
        <f aca="false">IF(GR$65=0,"-",SUM(GR67:GR74))</f>
        <v>11</v>
      </c>
      <c r="GS75" s="168" t="str">
        <f aca="false">IF(GS$65=0,"-",SUM(GS67:GS74))</f>
        <v>-</v>
      </c>
      <c r="GT75" s="168" t="str">
        <f aca="false">IF(GT$65=0,"-",SUM(GT67:GT74))</f>
        <v>-</v>
      </c>
      <c r="GU75" s="168" t="str">
        <f aca="false">IF(GU$65=0,"-",SUM(GU67:GU74))</f>
        <v>-</v>
      </c>
      <c r="GV75" s="168" t="str">
        <f aca="false">IF(GV$65=0,"-",SUM(GV67:GV74))</f>
        <v>-</v>
      </c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  <c r="IA75" s="17"/>
      <c r="IB75" s="17"/>
      <c r="IC75" s="17"/>
      <c r="ID75" s="17"/>
      <c r="IE75" s="17"/>
      <c r="IF75" s="17"/>
      <c r="IG75" s="17"/>
      <c r="IH75" s="17"/>
      <c r="II75" s="17"/>
      <c r="IJ75" s="17"/>
      <c r="IK75" s="17"/>
      <c r="IL75" s="17"/>
      <c r="IM75" s="17"/>
      <c r="IN75" s="17"/>
      <c r="IO75" s="22"/>
    </row>
    <row r="76" customFormat="false" ht="15" hidden="false" customHeight="false" outlineLevel="0" collapsed="false">
      <c r="A76" s="203"/>
      <c r="B76" s="216" t="s">
        <v>7</v>
      </c>
      <c r="C76" s="217"/>
      <c r="D76" s="218"/>
      <c r="E76" s="171" t="str">
        <f aca="false">IF(OR($B$15="",E65=0),"-",50-COUNTIF($B$15:$B$64,""))</f>
        <v>-</v>
      </c>
      <c r="F76" s="171" t="str">
        <f aca="false">IF(OR($B$15="",F65=0),"-",50-COUNTIF($B$15:$B$64,""))</f>
        <v>-</v>
      </c>
      <c r="G76" s="171" t="str">
        <f aca="false">IF(OR($B$15="",G65=0),"-",50-COUNTIF($B$15:$B$64,""))</f>
        <v>-</v>
      </c>
      <c r="H76" s="171" t="str">
        <f aca="false">IF(OR($B$15="",H65=0),"-",50-COUNTIF($B$15:$B$64,""))</f>
        <v>-</v>
      </c>
      <c r="I76" s="171" t="str">
        <f aca="false">IF(OR($B$15="",I65=0),"-",50-COUNTIF($B$15:$B$64,""))</f>
        <v>-</v>
      </c>
      <c r="J76" s="171" t="str">
        <f aca="false">IF(OR($B$15="",J65=0),"-",50-COUNTIF($B$15:$B$64,""))</f>
        <v>-</v>
      </c>
      <c r="K76" s="171" t="str">
        <f aca="false">IF(OR($B$15="",K65=0),"-",50-COUNTIF($B$15:$B$64,""))</f>
        <v>-</v>
      </c>
      <c r="L76" s="171" t="str">
        <f aca="false">IF(OR($B$15="",L65=0),"-",50-COUNTIF($B$15:$B$64,""))</f>
        <v>-</v>
      </c>
      <c r="M76" s="171" t="str">
        <f aca="false">IF(OR($B$15="",M65=0),"-",50-COUNTIF($B$15:$B$64,""))</f>
        <v>-</v>
      </c>
      <c r="N76" s="171" t="str">
        <f aca="false">IF(OR($B$15="",N65=0),"-",50-COUNTIF($B$15:$B$64,""))</f>
        <v>-</v>
      </c>
      <c r="O76" s="171" t="str">
        <f aca="false">IF(OR($B$15="",O65=0),"-",50-COUNTIF($B$15:$B$64,""))</f>
        <v>-</v>
      </c>
      <c r="P76" s="171" t="str">
        <f aca="false">IF(OR($B$15="",P65=0),"-",50-COUNTIF($B$15:$B$64,""))</f>
        <v>-</v>
      </c>
      <c r="Q76" s="171" t="str">
        <f aca="false">IF(OR($B$15="",Q65=0),"-",50-COUNTIF($B$15:$B$64,""))</f>
        <v>-</v>
      </c>
      <c r="R76" s="171" t="str">
        <f aca="false">IF(OR($B$15="",R65=0),"-",50-COUNTIF($B$15:$B$64,""))</f>
        <v>-</v>
      </c>
      <c r="S76" s="171" t="str">
        <f aca="false">IF(OR($B$15="",S65=0),"-",50-COUNTIF($B$15:$B$64,""))</f>
        <v>-</v>
      </c>
      <c r="T76" s="171" t="str">
        <f aca="false">IF(OR($B$15="",T65=0),"-",50-COUNTIF($B$15:$B$64,""))</f>
        <v>-</v>
      </c>
      <c r="U76" s="171" t="str">
        <f aca="false">IF(OR($B$15="",U65=0),"-",50-COUNTIF($B$15:$B$64,""))</f>
        <v>-</v>
      </c>
      <c r="V76" s="171" t="str">
        <f aca="false">IF(OR($B$15="",V65=0),"-",50-COUNTIF($B$15:$B$64,""))</f>
        <v>-</v>
      </c>
      <c r="W76" s="171" t="str">
        <f aca="false">IF(OR($B$15="",W65=0),"-",50-COUNTIF($B$15:$B$64,""))</f>
        <v>-</v>
      </c>
      <c r="X76" s="171" t="str">
        <f aca="false">IF(OR($B$15="",X65=0),"-",50-COUNTIF($B$15:$B$64,""))</f>
        <v>-</v>
      </c>
      <c r="Y76" s="171" t="str">
        <f aca="false">IF(OR($B$15="",Y65=0),"-",50-COUNTIF($B$15:$B$64,""))</f>
        <v>-</v>
      </c>
      <c r="Z76" s="171" t="str">
        <f aca="false">IF(OR($B$15="",Z65=0),"-",50-COUNTIF($B$15:$B$64,""))</f>
        <v>-</v>
      </c>
      <c r="AA76" s="171" t="str">
        <f aca="false">IF(OR($B$15="",AA65=0),"-",50-COUNTIF($B$15:$B$64,""))</f>
        <v>-</v>
      </c>
      <c r="AB76" s="171" t="str">
        <f aca="false">IF(OR($B$15="",AB65=0),"-",50-COUNTIF($B$15:$B$64,""))</f>
        <v>-</v>
      </c>
      <c r="AC76" s="171" t="str">
        <f aca="false">IF(OR($B$15="",AC65=0),"-",50-COUNTIF($B$15:$B$64,""))</f>
        <v>-</v>
      </c>
      <c r="AD76" s="171" t="str">
        <f aca="false">IF(OR($B$15="",AD65=0),"-",50-COUNTIF($B$15:$B$64,""))</f>
        <v>-</v>
      </c>
      <c r="AE76" s="171" t="str">
        <f aca="false">IF(OR($B$15="",AE65=0),"-",50-COUNTIF($B$15:$B$64,""))</f>
        <v>-</v>
      </c>
      <c r="AF76" s="171" t="str">
        <f aca="false">IF(OR($B$15="",AF65=0),"-",50-COUNTIF($B$15:$B$64,""))</f>
        <v>-</v>
      </c>
      <c r="AG76" s="171" t="str">
        <f aca="false">IF(OR($B$15="",AG65=0),"-",50-COUNTIF($B$15:$B$64,""))</f>
        <v>-</v>
      </c>
      <c r="AH76" s="171" t="str">
        <f aca="false">IF(OR($B$15="",AH65=0),"-",50-COUNTIF($B$15:$B$64,""))</f>
        <v>-</v>
      </c>
      <c r="AI76" s="171" t="str">
        <f aca="false">IF(OR($B$15="",AI65=0),"-",50-COUNTIF($B$15:$B$64,""))</f>
        <v>-</v>
      </c>
      <c r="AJ76" s="171" t="str">
        <f aca="false">IF(OR($B$15="",AJ65=0),"-",50-COUNTIF($B$15:$B$64,""))</f>
        <v>-</v>
      </c>
      <c r="AK76" s="171" t="str">
        <f aca="false">IF(OR($B$15="",AK65=0),"-",50-COUNTIF($B$15:$B$64,""))</f>
        <v>-</v>
      </c>
      <c r="AL76" s="171" t="str">
        <f aca="false">IF(OR($B$15="",AL65=0),"-",50-COUNTIF($B$15:$B$64,""))</f>
        <v>-</v>
      </c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201"/>
      <c r="FK76" s="203"/>
      <c r="FL76" s="216" t="s">
        <v>7</v>
      </c>
      <c r="FM76" s="219"/>
      <c r="FN76" s="219"/>
      <c r="FO76" s="168" t="n">
        <f aca="false">IF(FO$65=0,"-",COUNTIF(FO15:FO64,UPPER("AB"))+FO75)</f>
        <v>48</v>
      </c>
      <c r="FP76" s="168" t="str">
        <f aca="false">IF(FP$65=0,"-",COUNTIF(FP15:FP64,UPPER("AB"))+FP75)</f>
        <v>-</v>
      </c>
      <c r="FQ76" s="168" t="n">
        <f aca="false">IF(FQ$65=0,"-",COUNTIF(FQ15:FQ64,UPPER("AB"))+FQ75)</f>
        <v>37</v>
      </c>
      <c r="FR76" s="168" t="n">
        <f aca="false">IF(FR$65=0,"-",COUNTIF(FR15:FR64,UPPER("AB"))+FR75)</f>
        <v>8</v>
      </c>
      <c r="FS76" s="168" t="str">
        <f aca="false">IF(FS$65=0,"-",COUNTIF(FS15:FS64,UPPER("AB"))+FS75)</f>
        <v>-</v>
      </c>
      <c r="FT76" s="168" t="str">
        <f aca="false">IF(FT$65=0,"-",COUNTIF(FT15:FT64,UPPER("AB"))+FT75)</f>
        <v>-</v>
      </c>
      <c r="FU76" s="168" t="n">
        <f aca="false">IF(FU$65=0,"-",COUNTIF(FU15:FU64,UPPER("AB"))+FU75)</f>
        <v>48</v>
      </c>
      <c r="FV76" s="168" t="n">
        <f aca="false">IF(FV$65=0,"-",COUNTIF(FV15:FV64,UPPER("AB"))+FV75)</f>
        <v>48</v>
      </c>
      <c r="FW76" s="168" t="n">
        <f aca="false">IF(FW$65=0,"-",COUNTIF(FW15:FW64,UPPER("AB"))+FW75)</f>
        <v>44</v>
      </c>
      <c r="FX76" s="168" t="n">
        <f aca="false">IF(FX$65=0,"-",COUNTIF(FX15:FX64,UPPER("AB"))+FX75)</f>
        <v>46</v>
      </c>
      <c r="FY76" s="168" t="n">
        <f aca="false">IF(FY$65=0,"-",COUNTIF(FY15:FY64,UPPER("AB"))+FY75)</f>
        <v>8</v>
      </c>
      <c r="FZ76" s="168" t="n">
        <f aca="false">IF(FZ$65=0,"-",COUNTIF(FZ15:FZ64,UPPER("AB"))+FZ75)</f>
        <v>8</v>
      </c>
      <c r="GA76" s="168" t="n">
        <f aca="false">IF(GA$65=0,"-",COUNTIF(GA15:GA64,UPPER("AB"))+GA75)</f>
        <v>27</v>
      </c>
      <c r="GB76" s="168" t="str">
        <f aca="false">IF(GB$65=0,"-",COUNTIF(GB15:GB64,UPPER("AB"))+GB75)</f>
        <v>-</v>
      </c>
      <c r="GC76" s="168" t="str">
        <f aca="false">IF(GC$65=0,"-",COUNTIF(GC15:GC64,UPPER("AB"))+GC75)</f>
        <v>-</v>
      </c>
      <c r="GD76" s="168" t="str">
        <f aca="false">IF(GD$65=0,"-",COUNTIF(GD15:GD64,UPPER("AB"))+GD75)</f>
        <v>-</v>
      </c>
      <c r="GE76" s="168" t="str">
        <f aca="false">IF(GE$65=0,"-",COUNTIF(GE15:GE64,UPPER("AB"))+GE75)</f>
        <v>-</v>
      </c>
      <c r="GF76" s="168" t="str">
        <f aca="false">IF(GF$65=0,"-",COUNTIF(GF15:GF64,UPPER("AB"))+GF75)</f>
        <v>-</v>
      </c>
      <c r="GG76" s="168" t="n">
        <f aca="false">IF(GG$65=0,"-",COUNTIF(GG15:GG64,UPPER("AB"))+GG75)</f>
        <v>13</v>
      </c>
      <c r="GH76" s="168" t="n">
        <f aca="false">IF(GH$65=0,"-",COUNTIF(GH15:GH64,UPPER("AB"))+GH75)</f>
        <v>15</v>
      </c>
      <c r="GI76" s="168" t="n">
        <f aca="false">IF(GI$65=0,"-",COUNTIF(GI15:GI64,UPPER("AB"))+GI75)</f>
        <v>14</v>
      </c>
      <c r="GJ76" s="168" t="str">
        <f aca="false">IF(GJ$65=0,"-",COUNTIF(GJ15:GJ64,UPPER("AB"))+GJ75)</f>
        <v>-</v>
      </c>
      <c r="GK76" s="168" t="str">
        <f aca="false">IF(GK$65=0,"-",COUNTIF(GK15:GK64,UPPER("AB"))+GK75)</f>
        <v>-</v>
      </c>
      <c r="GL76" s="168" t="n">
        <f aca="false">IF(GL$65=0,"-",COUNTIF(GL15:GL64,UPPER("AB"))+GL75)</f>
        <v>11</v>
      </c>
      <c r="GM76" s="168" t="str">
        <f aca="false">IF(GM$65=0,"-",COUNTIF(GM15:GM64,UPPER("AB"))+GM75)</f>
        <v>-</v>
      </c>
      <c r="GN76" s="168" t="str">
        <f aca="false">IF(GN$65=0,"-",COUNTIF(GN15:GN64,UPPER("AB"))+GN75)</f>
        <v>-</v>
      </c>
      <c r="GO76" s="168" t="n">
        <f aca="false">IF(GO$65=0,"-",COUNTIF(GO15:GO64,UPPER("AB"))+GO75)</f>
        <v>11</v>
      </c>
      <c r="GP76" s="168" t="n">
        <f aca="false">IF(GP$65=0,"-",COUNTIF(GP15:GP64,UPPER("AB"))+GP75)</f>
        <v>6</v>
      </c>
      <c r="GQ76" s="168" t="str">
        <f aca="false">IF(GQ$65=0,"-",COUNTIF(GQ15:GQ64,UPPER("AB"))+GQ75)</f>
        <v>-</v>
      </c>
      <c r="GR76" s="168" t="n">
        <f aca="false">IF(GR$65=0,"-",COUNTIF(GR15:GR64,UPPER("AB"))+GR75)</f>
        <v>11</v>
      </c>
      <c r="GS76" s="168" t="str">
        <f aca="false">IF(GS$65=0,"-",COUNTIF(GS15:GS64,UPPER("AB"))+GS75)</f>
        <v>-</v>
      </c>
      <c r="GT76" s="168" t="str">
        <f aca="false">IF(GT$65=0,"-",COUNTIF(GT15:GT64,UPPER("AB"))+GT75)</f>
        <v>-</v>
      </c>
      <c r="GU76" s="168" t="str">
        <f aca="false">IF(GU$65=0,"-",COUNTIF(GU15:GU64,UPPER("AB"))+GU75)</f>
        <v>-</v>
      </c>
      <c r="GV76" s="168" t="str">
        <f aca="false">IF(GV$65=0,"-",COUNTIF(GV15:GV64,UPPER("AB"))+GV75)</f>
        <v>-</v>
      </c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  <c r="IA76" s="17"/>
      <c r="IB76" s="17"/>
      <c r="IC76" s="17"/>
      <c r="ID76" s="17"/>
      <c r="IE76" s="17"/>
      <c r="IF76" s="17"/>
      <c r="IG76" s="17"/>
      <c r="IH76" s="17"/>
      <c r="II76" s="17"/>
      <c r="IJ76" s="17"/>
      <c r="IK76" s="17"/>
      <c r="IL76" s="17"/>
      <c r="IM76" s="17"/>
      <c r="IN76" s="17"/>
      <c r="IO76" s="22"/>
    </row>
    <row r="77" customFormat="false" ht="14.15" hidden="false" customHeight="false" outlineLevel="0" collapsed="false">
      <c r="A77" s="203"/>
      <c r="B77" s="216" t="s">
        <v>106</v>
      </c>
      <c r="C77" s="217"/>
      <c r="D77" s="218"/>
      <c r="E77" s="171" t="n">
        <f aca="false">IF(E$65=0,"-",SUM(E67:E71))</f>
        <v>0</v>
      </c>
      <c r="F77" s="169" t="n">
        <f aca="false">IF(F$65=0,"-",SUM(F67:F71))</f>
        <v>0</v>
      </c>
      <c r="G77" s="171" t="n">
        <f aca="false">IF(G$65=0,"-",SUM(G67:G71))</f>
        <v>0</v>
      </c>
      <c r="H77" s="168" t="n">
        <f aca="false">IF(H$65=0,"-",SUM(H67:H71))</f>
        <v>0</v>
      </c>
      <c r="I77" s="168" t="n">
        <f aca="false">IF(I$65=0,"-",SUM(I67:I71))</f>
        <v>0</v>
      </c>
      <c r="J77" s="169" t="n">
        <f aca="false">IF(J$65=0,"-",SUM(J67:J71))</f>
        <v>0</v>
      </c>
      <c r="K77" s="171" t="n">
        <f aca="false">IF(K$65=0,"-",SUM(K67:K71))</f>
        <v>0</v>
      </c>
      <c r="L77" s="168" t="n">
        <f aca="false">IF(L$65=0,"-",SUM(L67:L71))</f>
        <v>0</v>
      </c>
      <c r="M77" s="168" t="n">
        <f aca="false">IF(M$65=0,"-",SUM(M67:M71))</f>
        <v>0</v>
      </c>
      <c r="N77" s="169" t="n">
        <f aca="false">IF(N$65=0,"-",SUM(N67:N71))</f>
        <v>0</v>
      </c>
      <c r="O77" s="171" t="n">
        <f aca="false">IF(O$65=0,"-",SUM(O67:O71))</f>
        <v>0</v>
      </c>
      <c r="P77" s="168" t="n">
        <f aca="false">IF(P$65=0,"-",SUM(P67:P71))</f>
        <v>0</v>
      </c>
      <c r="Q77" s="168" t="n">
        <f aca="false">IF(Q$65=0,"-",SUM(Q67:Q71))</f>
        <v>0</v>
      </c>
      <c r="R77" s="168" t="n">
        <f aca="false">IF(R$65=0,"-",SUM(R67:R71))</f>
        <v>0</v>
      </c>
      <c r="S77" s="168" t="n">
        <f aca="false">IF(S$65=0,"-",SUM(S67:S71))</f>
        <v>0</v>
      </c>
      <c r="T77" s="168" t="n">
        <f aca="false">IF(T$65=0,"-",SUM(T67:T71))</f>
        <v>0</v>
      </c>
      <c r="U77" s="168" t="n">
        <f aca="false">IF(U$65=0,"-",SUM(U67:U71))</f>
        <v>0</v>
      </c>
      <c r="V77" s="169" t="n">
        <f aca="false">IF(V$65=0,"-",SUM(V67:V71))</f>
        <v>0</v>
      </c>
      <c r="W77" s="171" t="n">
        <f aca="false">IF(W$65=0,"-",SUM(W67:W71))</f>
        <v>0</v>
      </c>
      <c r="X77" s="168" t="n">
        <f aca="false">IF(X$65=0,"-",SUM(X67:X71))</f>
        <v>0</v>
      </c>
      <c r="Y77" s="168" t="n">
        <f aca="false">IF(Y$65=0,"-",SUM(Y67:Y71))</f>
        <v>0</v>
      </c>
      <c r="Z77" s="168" t="n">
        <f aca="false">IF(Z$65=0,"-",SUM(Z67:Z71))</f>
        <v>0</v>
      </c>
      <c r="AA77" s="168" t="n">
        <f aca="false">IF(AA$65=0,"-",SUM(AA67:AA71))</f>
        <v>0</v>
      </c>
      <c r="AB77" s="168" t="n">
        <f aca="false">IF(AB$65=0,"-",SUM(AB67:AB71))</f>
        <v>0</v>
      </c>
      <c r="AC77" s="168" t="n">
        <f aca="false">IF(AC$65=0,"-",SUM(AC67:AC71))</f>
        <v>0</v>
      </c>
      <c r="AD77" s="169" t="n">
        <f aca="false">IF(AD$65=0,"-",SUM(AD67:AD71))</f>
        <v>0</v>
      </c>
      <c r="AE77" s="171" t="n">
        <f aca="false">IF(AE$65=0,"-",SUM(AE67:AE71))</f>
        <v>0</v>
      </c>
      <c r="AF77" s="168" t="n">
        <f aca="false">IF(AF$65=0,"-",SUM(AF67:AF71))</f>
        <v>0</v>
      </c>
      <c r="AG77" s="168" t="n">
        <f aca="false">IF(AG$65=0,"-",SUM(AG67:AG71))</f>
        <v>0</v>
      </c>
      <c r="AH77" s="168" t="n">
        <f aca="false">IF(AH$65=0,"-",SUM(AH67:AH71))</f>
        <v>0</v>
      </c>
      <c r="AI77" s="168" t="n">
        <f aca="false">IF(AI$65=0,"-",SUM(AI67:AI71))</f>
        <v>0</v>
      </c>
      <c r="AJ77" s="168" t="n">
        <f aca="false">IF(AJ$65=0,"-",SUM(AJ67:AJ71))</f>
        <v>0</v>
      </c>
      <c r="AK77" s="168" t="n">
        <f aca="false">IF(AK$65=0,"-",SUM(AK67:AK71))</f>
        <v>0</v>
      </c>
      <c r="AL77" s="169" t="n">
        <f aca="false">IF(AL$65=0,"-",SUM(AL67:AL71))</f>
        <v>0</v>
      </c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201"/>
      <c r="FK77" s="203"/>
      <c r="FL77" s="216" t="s">
        <v>106</v>
      </c>
      <c r="FM77" s="219"/>
      <c r="FN77" s="219"/>
      <c r="FO77" s="168" t="n">
        <f aca="false">IF(FO$65=0,"-",SUM(FO67:FO71))</f>
        <v>18</v>
      </c>
      <c r="FP77" s="168" t="str">
        <f aca="false">IF(FP$65=0,"-",SUM(FP67:FP71))</f>
        <v>-</v>
      </c>
      <c r="FQ77" s="168" t="n">
        <f aca="false">IF(FQ$65=0,"-",SUM(FQ67:FQ71))</f>
        <v>21</v>
      </c>
      <c r="FR77" s="168" t="n">
        <f aca="false">IF(FR$65=0,"-",SUM(FR67:FR71))</f>
        <v>7</v>
      </c>
      <c r="FS77" s="168" t="str">
        <f aca="false">IF(FS$65=0,"-",SUM(FS67:FS71))</f>
        <v>-</v>
      </c>
      <c r="FT77" s="168" t="str">
        <f aca="false">IF(FT$65=0,"-",SUM(FT67:FT71))</f>
        <v>-</v>
      </c>
      <c r="FU77" s="168" t="n">
        <f aca="false">IF(FU$65=0,"-",SUM(FU67:FU71))</f>
        <v>7</v>
      </c>
      <c r="FV77" s="168" t="n">
        <f aca="false">IF(FV$65=0,"-",SUM(FV67:FV71))</f>
        <v>9</v>
      </c>
      <c r="FW77" s="168" t="n">
        <f aca="false">IF(FW$65=0,"-",SUM(FW67:FW71))</f>
        <v>11</v>
      </c>
      <c r="FX77" s="168" t="n">
        <f aca="false">IF(FX$65=0,"-",SUM(FX67:FX71))</f>
        <v>10</v>
      </c>
      <c r="FY77" s="168" t="n">
        <f aca="false">IF(FY$65=0,"-",SUM(FY67:FY71))</f>
        <v>8</v>
      </c>
      <c r="FZ77" s="168" t="n">
        <f aca="false">IF(FZ$65=0,"-",SUM(FZ67:FZ71))</f>
        <v>1</v>
      </c>
      <c r="GA77" s="168" t="n">
        <f aca="false">IF(GA$65=0,"-",SUM(GA67:GA71))</f>
        <v>6</v>
      </c>
      <c r="GB77" s="168" t="str">
        <f aca="false">IF(GB$65=0,"-",SUM(GB67:GB71))</f>
        <v>-</v>
      </c>
      <c r="GC77" s="168" t="str">
        <f aca="false">IF(GC$65=0,"-",SUM(GC67:GC71))</f>
        <v>-</v>
      </c>
      <c r="GD77" s="168" t="str">
        <f aca="false">IF(GD$65=0,"-",SUM(GD67:GD71))</f>
        <v>-</v>
      </c>
      <c r="GE77" s="168" t="str">
        <f aca="false">IF(GE$65=0,"-",SUM(GE67:GE71))</f>
        <v>-</v>
      </c>
      <c r="GF77" s="168" t="str">
        <f aca="false">IF(GF$65=0,"-",SUM(GF67:GF71))</f>
        <v>-</v>
      </c>
      <c r="GG77" s="168" t="n">
        <f aca="false">IF(GG$65=0,"-",SUM(GG67:GG71))</f>
        <v>13</v>
      </c>
      <c r="GH77" s="168" t="n">
        <f aca="false">IF(GH$65=0,"-",SUM(GH67:GH71))</f>
        <v>14</v>
      </c>
      <c r="GI77" s="168" t="n">
        <f aca="false">IF(GI$65=0,"-",SUM(GI67:GI71))</f>
        <v>9</v>
      </c>
      <c r="GJ77" s="168" t="str">
        <f aca="false">IF(GJ$65=0,"-",SUM(GJ67:GJ71))</f>
        <v>-</v>
      </c>
      <c r="GK77" s="168" t="str">
        <f aca="false">IF(GK$65=0,"-",SUM(GK67:GK71))</f>
        <v>-</v>
      </c>
      <c r="GL77" s="168" t="n">
        <f aca="false">IF(GL$65=0,"-",SUM(GL67:GL71))</f>
        <v>4</v>
      </c>
      <c r="GM77" s="168" t="str">
        <f aca="false">IF(GM$65=0,"-",SUM(GM67:GM71))</f>
        <v>-</v>
      </c>
      <c r="GN77" s="168" t="str">
        <f aca="false">IF(GN$65=0,"-",SUM(GN67:GN71))</f>
        <v>-</v>
      </c>
      <c r="GO77" s="168" t="n">
        <f aca="false">IF(GO$65=0,"-",SUM(GO67:GO71))</f>
        <v>3</v>
      </c>
      <c r="GP77" s="168" t="n">
        <f aca="false">IF(GP$65=0,"-",SUM(GP67:GP71))</f>
        <v>1</v>
      </c>
      <c r="GQ77" s="168" t="str">
        <f aca="false">IF(GQ$65=0,"-",SUM(GQ67:GQ71))</f>
        <v>-</v>
      </c>
      <c r="GR77" s="168" t="n">
        <f aca="false">IF(GR$65=0,"-",SUM(GR67:GR71))</f>
        <v>10</v>
      </c>
      <c r="GS77" s="168" t="str">
        <f aca="false">IF(GS$65=0,"-",SUM(GS67:GS71))</f>
        <v>-</v>
      </c>
      <c r="GT77" s="168" t="str">
        <f aca="false">IF(GT$65=0,"-",SUM(GT67:GT71))</f>
        <v>-</v>
      </c>
      <c r="GU77" s="168" t="str">
        <f aca="false">IF(GU$65=0,"-",SUM(GU67:GU71))</f>
        <v>-</v>
      </c>
      <c r="GV77" s="168" t="str">
        <f aca="false">IF(GV$65=0,"-",SUM(GV67:GV71))</f>
        <v>-</v>
      </c>
      <c r="GW77" s="17"/>
      <c r="GX77" s="17"/>
      <c r="GY77" s="17"/>
      <c r="GZ77" s="17"/>
      <c r="HA77" s="17"/>
      <c r="HB77" s="17"/>
      <c r="HC77" s="17"/>
      <c r="HD77" s="17"/>
      <c r="HE77" s="17"/>
      <c r="HF77" s="17"/>
      <c r="HG77" s="17"/>
      <c r="HH77" s="17"/>
      <c r="HI77" s="17"/>
      <c r="HJ77" s="17"/>
      <c r="HK77" s="17"/>
      <c r="HL77" s="17"/>
      <c r="HM77" s="17"/>
      <c r="HN77" s="17"/>
      <c r="HO77" s="17"/>
      <c r="HP77" s="17"/>
      <c r="HQ77" s="17"/>
      <c r="HR77" s="17"/>
      <c r="HS77" s="17"/>
      <c r="HT77" s="17"/>
      <c r="HU77" s="17"/>
      <c r="HV77" s="17"/>
      <c r="HW77" s="17"/>
      <c r="HX77" s="17"/>
      <c r="HY77" s="17"/>
      <c r="HZ77" s="17"/>
      <c r="IA77" s="17"/>
      <c r="IB77" s="17"/>
      <c r="IC77" s="17"/>
      <c r="ID77" s="17"/>
      <c r="IE77" s="17"/>
      <c r="IF77" s="17"/>
      <c r="IG77" s="17"/>
      <c r="IH77" s="17"/>
      <c r="II77" s="17"/>
      <c r="IJ77" s="17"/>
      <c r="IK77" s="17"/>
      <c r="IL77" s="17"/>
      <c r="IM77" s="17"/>
      <c r="IN77" s="17"/>
      <c r="IO77" s="22"/>
    </row>
    <row r="78" customFormat="false" ht="14.15" hidden="false" customHeight="false" outlineLevel="0" collapsed="false">
      <c r="A78" s="203"/>
      <c r="B78" s="216" t="s">
        <v>107</v>
      </c>
      <c r="C78" s="217"/>
      <c r="D78" s="218"/>
      <c r="E78" s="220" t="str">
        <f aca="false">IF(OR(E$65=0,E$65="-"),"-",E77/E75)</f>
        <v>-</v>
      </c>
      <c r="F78" s="220" t="str">
        <f aca="false">IF(OR(F$65=0,F$65="-"),"-",F77/F75)</f>
        <v>-</v>
      </c>
      <c r="G78" s="220" t="str">
        <f aca="false">IF(OR(G$65=0,G$65="-"),"-",G77/G75)</f>
        <v>-</v>
      </c>
      <c r="H78" s="220" t="str">
        <f aca="false">IF(OR(H$65=0,H$65="-"),"-",H77/H75)</f>
        <v>-</v>
      </c>
      <c r="I78" s="220" t="str">
        <f aca="false">IF(OR(I$65=0,I$65="-"),"-",I77/I75)</f>
        <v>-</v>
      </c>
      <c r="J78" s="220" t="str">
        <f aca="false">IF(OR(J$65=0,J$65="-"),"-",J77/J75)</f>
        <v>-</v>
      </c>
      <c r="K78" s="220" t="str">
        <f aca="false">IF(OR(K$65=0,K$65="-"),"-",K77/K75)</f>
        <v>-</v>
      </c>
      <c r="L78" s="220" t="str">
        <f aca="false">IF(OR(L$65=0,L$65="-"),"-",L77/L75)</f>
        <v>-</v>
      </c>
      <c r="M78" s="220" t="str">
        <f aca="false">IF(OR(M$65=0,M$65="-"),"-",M77/M75)</f>
        <v>-</v>
      </c>
      <c r="N78" s="220" t="str">
        <f aca="false">IF(OR(N$65=0,N$65="-"),"-",N77/N75)</f>
        <v>-</v>
      </c>
      <c r="O78" s="220" t="str">
        <f aca="false">IF(OR(O$65=0,O$65="-"),"-",O77/O75)</f>
        <v>-</v>
      </c>
      <c r="P78" s="220" t="str">
        <f aca="false">IF(OR(P$65=0,P$65="-"),"-",P77/P75)</f>
        <v>-</v>
      </c>
      <c r="Q78" s="220" t="str">
        <f aca="false">IF(OR(Q$65=0,Q$65="-"),"-",Q77/Q75)</f>
        <v>-</v>
      </c>
      <c r="R78" s="220" t="str">
        <f aca="false">IF(OR(R$65=0,R$65="-"),"-",R77/R75)</f>
        <v>-</v>
      </c>
      <c r="S78" s="220" t="str">
        <f aca="false">IF(OR(S$65=0,S$65="-"),"-",S77/S75)</f>
        <v>-</v>
      </c>
      <c r="T78" s="220" t="str">
        <f aca="false">IF(OR(T$65=0,T$65="-"),"-",T77/T75)</f>
        <v>-</v>
      </c>
      <c r="U78" s="220" t="str">
        <f aca="false">IF(OR(U$65=0,U$65="-"),"-",U77/U75)</f>
        <v>-</v>
      </c>
      <c r="V78" s="220" t="str">
        <f aca="false">IF(OR(V$65=0,V$65="-"),"-",V77/V75)</f>
        <v>-</v>
      </c>
      <c r="W78" s="220" t="str">
        <f aca="false">IF(OR(W$65=0,W$65="-"),"-",W77/W75)</f>
        <v>-</v>
      </c>
      <c r="X78" s="220" t="str">
        <f aca="false">IF(OR(X$65=0,X$65="-"),"-",X77/X75)</f>
        <v>-</v>
      </c>
      <c r="Y78" s="220" t="str">
        <f aca="false">IF(OR(Y$65=0,Y$65="-"),"-",Y77/Y75)</f>
        <v>-</v>
      </c>
      <c r="Z78" s="220" t="str">
        <f aca="false">IF(OR(Z$65=0,Z$65="-"),"-",Z77/Z75)</f>
        <v>-</v>
      </c>
      <c r="AA78" s="220" t="str">
        <f aca="false">IF(OR(AA$65=0,AA$65="-"),"-",AA77/AA75)</f>
        <v>-</v>
      </c>
      <c r="AB78" s="220" t="str">
        <f aca="false">IF(OR(AB$65=0,AB$65="-"),"-",AB77/AB75)</f>
        <v>-</v>
      </c>
      <c r="AC78" s="220" t="str">
        <f aca="false">IF(OR(AC$65=0,AC$65="-"),"-",AC77/AC75)</f>
        <v>-</v>
      </c>
      <c r="AD78" s="220" t="str">
        <f aca="false">IF(OR(AD$65=0,AD$65="-"),"-",AD77/AD75)</f>
        <v>-</v>
      </c>
      <c r="AE78" s="220" t="str">
        <f aca="false">IF(OR(AE$65=0,AE$65="-"),"-",AE77/AE75)</f>
        <v>-</v>
      </c>
      <c r="AF78" s="220" t="str">
        <f aca="false">IF(OR(AF$65=0,AF$65="-"),"-",AF77/AF75)</f>
        <v>-</v>
      </c>
      <c r="AG78" s="220" t="str">
        <f aca="false">IF(OR(AG$65=0,AG$65="-"),"-",AG77/AG75)</f>
        <v>-</v>
      </c>
      <c r="AH78" s="220" t="str">
        <f aca="false">IF(OR(AH$65=0,AH$65="-"),"-",AH77/AH75)</f>
        <v>-</v>
      </c>
      <c r="AI78" s="220" t="str">
        <f aca="false">IF(OR(AI$65=0,AI$65="-"),"-",AI77/AI75)</f>
        <v>-</v>
      </c>
      <c r="AJ78" s="220" t="str">
        <f aca="false">IF(OR(AJ$65=0,AJ$65="-"),"-",AJ77/AJ75)</f>
        <v>-</v>
      </c>
      <c r="AK78" s="220" t="str">
        <f aca="false">IF(OR(AK$65=0,AK$65="-"),"-",AK77/AK75)</f>
        <v>-</v>
      </c>
      <c r="AL78" s="220" t="str">
        <f aca="false">IF(OR(AL$65=0,AL$65="-"),"-",AL77/AL75)</f>
        <v>-</v>
      </c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201"/>
      <c r="FK78" s="203"/>
      <c r="FL78" s="216" t="s">
        <v>107</v>
      </c>
      <c r="FM78" s="219"/>
      <c r="FN78" s="219"/>
      <c r="FO78" s="221" t="n">
        <f aca="false">IF(FO$65=0,"-",FO77/FO75)</f>
        <v>0.409090909090909</v>
      </c>
      <c r="FP78" s="221" t="str">
        <f aca="false">IF(FP$65=0,"-",FP77/FP75)</f>
        <v>-</v>
      </c>
      <c r="FQ78" s="221" t="n">
        <f aca="false">IF(FQ$65=0,"-",FQ77/FQ75)</f>
        <v>0.617647058823529</v>
      </c>
      <c r="FR78" s="221" t="n">
        <f aca="false">IF(FR$65=0,"-",FR77/FR75)</f>
        <v>0.875</v>
      </c>
      <c r="FS78" s="221" t="str">
        <f aca="false">IF(FS$65=0,"-",FS77/FS75)</f>
        <v>-</v>
      </c>
      <c r="FT78" s="221" t="str">
        <f aca="false">IF(FT$65=0,"-",FT77/FT75)</f>
        <v>-</v>
      </c>
      <c r="FU78" s="221" t="n">
        <f aca="false">IF(FU$65=0,"-",FU77/FU75)</f>
        <v>0.166666666666667</v>
      </c>
      <c r="FV78" s="221" t="n">
        <f aca="false">IF(FV$65=0,"-",FV77/FV75)</f>
        <v>0.209302325581395</v>
      </c>
      <c r="FW78" s="221" t="n">
        <f aca="false">IF(FW$65=0,"-",FW77/FW75)</f>
        <v>0.261904761904762</v>
      </c>
      <c r="FX78" s="221" t="n">
        <f aca="false">IF(FX$65=0,"-",FX77/FX75)</f>
        <v>0.238095238095238</v>
      </c>
      <c r="FY78" s="221" t="n">
        <f aca="false">IF(FY$65=0,"-",FY77/FY75)</f>
        <v>1</v>
      </c>
      <c r="FZ78" s="221" t="n">
        <f aca="false">IF(FZ$65=0,"-",FZ77/FZ75)</f>
        <v>0.125</v>
      </c>
      <c r="GA78" s="221" t="n">
        <f aca="false">IF(GA$65=0,"-",GA77/GA75)</f>
        <v>0.222222222222222</v>
      </c>
      <c r="GB78" s="221" t="str">
        <f aca="false">IF(GB$65=0,"-",GB77/GB75)</f>
        <v>-</v>
      </c>
      <c r="GC78" s="221" t="str">
        <f aca="false">IF(GC$65=0,"-",GC77/GC75)</f>
        <v>-</v>
      </c>
      <c r="GD78" s="221" t="str">
        <f aca="false">IF(GD$65=0,"-",GD77/GD75)</f>
        <v>-</v>
      </c>
      <c r="GE78" s="221" t="str">
        <f aca="false">IF(GE$65=0,"-",GE77/GE75)</f>
        <v>-</v>
      </c>
      <c r="GF78" s="221" t="str">
        <f aca="false">IF(GF$65=0,"-",GF77/GF75)</f>
        <v>-</v>
      </c>
      <c r="GG78" s="221" t="n">
        <f aca="false">IF(GG$65=0,"-",GG77/GG75)</f>
        <v>1</v>
      </c>
      <c r="GH78" s="221" t="n">
        <f aca="false">IF(GH$65=0,"-",GH77/GH75)</f>
        <v>0.933333333333333</v>
      </c>
      <c r="GI78" s="221" t="n">
        <f aca="false">IF(GI$65=0,"-",GI77/GI75)</f>
        <v>0.642857142857143</v>
      </c>
      <c r="GJ78" s="221" t="str">
        <f aca="false">IF(GJ$65=0,"-",GJ77/GJ75)</f>
        <v>-</v>
      </c>
      <c r="GK78" s="221" t="str">
        <f aca="false">IF(GK$65=0,"-",GK77/GK75)</f>
        <v>-</v>
      </c>
      <c r="GL78" s="221" t="n">
        <f aca="false">IF(GL$65=0,"-",GL77/GL75)</f>
        <v>0.363636363636364</v>
      </c>
      <c r="GM78" s="221" t="str">
        <f aca="false">IF(GM$65=0,"-",GM77/GM75)</f>
        <v>-</v>
      </c>
      <c r="GN78" s="221" t="str">
        <f aca="false">IF(GN$65=0,"-",GN77/GN75)</f>
        <v>-</v>
      </c>
      <c r="GO78" s="221" t="n">
        <f aca="false">IF(GO$65=0,"-",GO77/GO75)</f>
        <v>0.272727272727273</v>
      </c>
      <c r="GP78" s="221" t="n">
        <f aca="false">IF(GP$65=0,"-",GP77/GP75)</f>
        <v>0.166666666666667</v>
      </c>
      <c r="GQ78" s="221" t="str">
        <f aca="false">IF(GQ$65=0,"-",GQ77/GQ75)</f>
        <v>-</v>
      </c>
      <c r="GR78" s="221" t="n">
        <f aca="false">IF(GR$65=0,"-",GR77/GR75)</f>
        <v>0.909090909090909</v>
      </c>
      <c r="GS78" s="221" t="str">
        <f aca="false">IF(GS$65=0,"-",GS77/GS75)</f>
        <v>-</v>
      </c>
      <c r="GT78" s="221" t="str">
        <f aca="false">IF(GT$65=0,"-",GT77/GT75)</f>
        <v>-</v>
      </c>
      <c r="GU78" s="221" t="str">
        <f aca="false">IF(GU$65=0,"-",GU77/GU75)</f>
        <v>-</v>
      </c>
      <c r="GV78" s="221" t="str">
        <f aca="false">IF(GV$65=0,"-",GV77/GV75)</f>
        <v>-</v>
      </c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22"/>
    </row>
    <row r="79" customFormat="false" ht="15" hidden="false" customHeight="false" outlineLevel="0" collapsed="false">
      <c r="A79" s="203"/>
      <c r="B79" s="216" t="s">
        <v>42</v>
      </c>
      <c r="C79" s="217"/>
      <c r="D79" s="218"/>
      <c r="E79" s="171" t="n">
        <f aca="false">IF(E$65=0,"-",SUM(E67:E69))</f>
        <v>0</v>
      </c>
      <c r="F79" s="169" t="n">
        <f aca="false">IF(F$65=0,"-",SUM(F67:F69))</f>
        <v>0</v>
      </c>
      <c r="G79" s="171" t="n">
        <f aca="false">IF(G$65=0,"-",SUM(G67:G69))</f>
        <v>0</v>
      </c>
      <c r="H79" s="168" t="n">
        <f aca="false">IF(H$65=0,"-",SUM(H67:H69))</f>
        <v>0</v>
      </c>
      <c r="I79" s="168" t="n">
        <f aca="false">IF(I$65=0,"-",SUM(I67:I69))</f>
        <v>0</v>
      </c>
      <c r="J79" s="169" t="n">
        <f aca="false">IF(J$65=0,"-",SUM(J67:J69))</f>
        <v>0</v>
      </c>
      <c r="K79" s="171" t="n">
        <f aca="false">IF(K$65=0,"-",SUM(K67:K69))</f>
        <v>0</v>
      </c>
      <c r="L79" s="168" t="n">
        <f aca="false">IF(L$65=0,"-",SUM(L67:L69))</f>
        <v>0</v>
      </c>
      <c r="M79" s="168" t="n">
        <f aca="false">IF(M$65=0,"-",SUM(M67:M69))</f>
        <v>0</v>
      </c>
      <c r="N79" s="169" t="n">
        <f aca="false">IF(N$65=0,"-",SUM(N67:N69))</f>
        <v>0</v>
      </c>
      <c r="O79" s="171" t="n">
        <f aca="false">IF(O$65=0,"-",SUM(O67:O69))</f>
        <v>0</v>
      </c>
      <c r="P79" s="168" t="n">
        <f aca="false">IF(P$65=0,"-",SUM(P67:P69))</f>
        <v>0</v>
      </c>
      <c r="Q79" s="168" t="n">
        <f aca="false">IF(Q$65=0,"-",SUM(Q67:Q69))</f>
        <v>0</v>
      </c>
      <c r="R79" s="168" t="n">
        <f aca="false">IF(R$65=0,"-",SUM(R67:R69))</f>
        <v>0</v>
      </c>
      <c r="S79" s="168" t="n">
        <f aca="false">IF(S$65=0,"-",SUM(S67:S69))</f>
        <v>0</v>
      </c>
      <c r="T79" s="168" t="n">
        <f aca="false">IF(T$65=0,"-",SUM(T67:T69))</f>
        <v>0</v>
      </c>
      <c r="U79" s="168" t="n">
        <f aca="false">IF(U$65=0,"-",SUM(U67:U69))</f>
        <v>0</v>
      </c>
      <c r="V79" s="169" t="n">
        <f aca="false">IF(V$65=0,"-",SUM(V67:V69))</f>
        <v>0</v>
      </c>
      <c r="W79" s="171" t="n">
        <f aca="false">IF(W$65=0,"-",SUM(W67:W69))</f>
        <v>0</v>
      </c>
      <c r="X79" s="168" t="n">
        <f aca="false">IF(X$65=0,"-",SUM(X67:X69))</f>
        <v>0</v>
      </c>
      <c r="Y79" s="168" t="n">
        <f aca="false">IF(Y$65=0,"-",SUM(Y67:Y69))</f>
        <v>0</v>
      </c>
      <c r="Z79" s="168" t="n">
        <f aca="false">IF(Z$65=0,"-",SUM(Z67:Z69))</f>
        <v>0</v>
      </c>
      <c r="AA79" s="168" t="n">
        <f aca="false">IF(AA$65=0,"-",SUM(AA67:AA69))</f>
        <v>0</v>
      </c>
      <c r="AB79" s="168" t="n">
        <f aca="false">IF(AB$65=0,"-",SUM(AB67:AB69))</f>
        <v>0</v>
      </c>
      <c r="AC79" s="168" t="n">
        <f aca="false">IF(AC$65=0,"-",SUM(AC67:AC69))</f>
        <v>0</v>
      </c>
      <c r="AD79" s="169" t="n">
        <f aca="false">IF(AD$65=0,"-",SUM(AD67:AD69))</f>
        <v>0</v>
      </c>
      <c r="AE79" s="171" t="n">
        <f aca="false">IF(AE$65=0,"-",SUM(AE67:AE69))</f>
        <v>0</v>
      </c>
      <c r="AF79" s="168" t="n">
        <f aca="false">IF(AF$65=0,"-",SUM(AF67:AF69))</f>
        <v>0</v>
      </c>
      <c r="AG79" s="168" t="n">
        <f aca="false">IF(AG$65=0,"-",SUM(AG67:AG69))</f>
        <v>0</v>
      </c>
      <c r="AH79" s="168" t="n">
        <f aca="false">IF(AH$65=0,"-",SUM(AH67:AH69))</f>
        <v>0</v>
      </c>
      <c r="AI79" s="168" t="n">
        <f aca="false">IF(AI$65=0,"-",SUM(AI67:AI69))</f>
        <v>0</v>
      </c>
      <c r="AJ79" s="168" t="n">
        <f aca="false">IF(AJ$65=0,"-",SUM(AJ67:AJ69))</f>
        <v>0</v>
      </c>
      <c r="AK79" s="168" t="n">
        <f aca="false">IF(AK$65=0,"-",SUM(AK67:AK69))</f>
        <v>0</v>
      </c>
      <c r="AL79" s="169" t="n">
        <f aca="false">IF(AL$65=0,"-",SUM(AL67:AL69))</f>
        <v>0</v>
      </c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201"/>
      <c r="FK79" s="203"/>
      <c r="FL79" s="216" t="s">
        <v>42</v>
      </c>
      <c r="FM79" s="219"/>
      <c r="FN79" s="219"/>
      <c r="FO79" s="168" t="n">
        <f aca="false">IF(FO$65=0,"-",SUM(FO67:FO69))</f>
        <v>4</v>
      </c>
      <c r="FP79" s="168" t="str">
        <f aca="false">IF(FP$65=0,"-",SUM(FP67:FP69))</f>
        <v>-</v>
      </c>
      <c r="FQ79" s="168" t="n">
        <f aca="false">IF(FQ$65=0,"-",SUM(FQ67:FQ69))</f>
        <v>8</v>
      </c>
      <c r="FR79" s="168" t="n">
        <f aca="false">IF(FR$65=0,"-",SUM(FR67:FR69))</f>
        <v>5</v>
      </c>
      <c r="FS79" s="168" t="str">
        <f aca="false">IF(FS$65=0,"-",SUM(FS67:FS69))</f>
        <v>-</v>
      </c>
      <c r="FT79" s="168" t="str">
        <f aca="false">IF(FT$65=0,"-",SUM(FT67:FT69))</f>
        <v>-</v>
      </c>
      <c r="FU79" s="168" t="n">
        <f aca="false">IF(FU$65=0,"-",SUM(FU67:FU69))</f>
        <v>4</v>
      </c>
      <c r="FV79" s="168" t="n">
        <f aca="false">IF(FV$65=0,"-",SUM(FV67:FV69))</f>
        <v>2</v>
      </c>
      <c r="FW79" s="168" t="n">
        <f aca="false">IF(FW$65=0,"-",SUM(FW67:FW69))</f>
        <v>4</v>
      </c>
      <c r="FX79" s="168" t="n">
        <f aca="false">IF(FX$65=0,"-",SUM(FX67:FX69))</f>
        <v>4</v>
      </c>
      <c r="FY79" s="168" t="n">
        <f aca="false">IF(FY$65=0,"-",SUM(FY67:FY69))</f>
        <v>7</v>
      </c>
      <c r="FZ79" s="168" t="n">
        <f aca="false">IF(FZ$65=0,"-",SUM(FZ67:FZ69))</f>
        <v>1</v>
      </c>
      <c r="GA79" s="168" t="n">
        <f aca="false">IF(GA$65=0,"-",SUM(GA67:GA69))</f>
        <v>1</v>
      </c>
      <c r="GB79" s="168" t="str">
        <f aca="false">IF(GB$65=0,"-",SUM(GB67:GB69))</f>
        <v>-</v>
      </c>
      <c r="GC79" s="168" t="str">
        <f aca="false">IF(GC$65=0,"-",SUM(GC67:GC69))</f>
        <v>-</v>
      </c>
      <c r="GD79" s="168" t="str">
        <f aca="false">IF(GD$65=0,"-",SUM(GD67:GD69))</f>
        <v>-</v>
      </c>
      <c r="GE79" s="168" t="str">
        <f aca="false">IF(GE$65=0,"-",SUM(GE67:GE69))</f>
        <v>-</v>
      </c>
      <c r="GF79" s="168" t="str">
        <f aca="false">IF(GF$65=0,"-",SUM(GF67:GF69))</f>
        <v>-</v>
      </c>
      <c r="GG79" s="168" t="n">
        <f aca="false">IF(GG$65=0,"-",SUM(GG67:GG69))</f>
        <v>0</v>
      </c>
      <c r="GH79" s="168" t="n">
        <f aca="false">IF(GH$65=0,"-",SUM(GH67:GH69))</f>
        <v>5</v>
      </c>
      <c r="GI79" s="168" t="n">
        <f aca="false">IF(GI$65=0,"-",SUM(GI67:GI69))</f>
        <v>1</v>
      </c>
      <c r="GJ79" s="168" t="str">
        <f aca="false">IF(GJ$65=0,"-",SUM(GJ67:GJ69))</f>
        <v>-</v>
      </c>
      <c r="GK79" s="168" t="str">
        <f aca="false">IF(GK$65=0,"-",SUM(GK67:GK69))</f>
        <v>-</v>
      </c>
      <c r="GL79" s="168" t="n">
        <f aca="false">IF(GL$65=0,"-",SUM(GL67:GL69))</f>
        <v>0</v>
      </c>
      <c r="GM79" s="168" t="str">
        <f aca="false">IF(GM$65=0,"-",SUM(GM67:GM69))</f>
        <v>-</v>
      </c>
      <c r="GN79" s="168" t="str">
        <f aca="false">IF(GN$65=0,"-",SUM(GN67:GN69))</f>
        <v>-</v>
      </c>
      <c r="GO79" s="168" t="n">
        <f aca="false">IF(GO$65=0,"-",SUM(GO67:GO69))</f>
        <v>1</v>
      </c>
      <c r="GP79" s="168" t="n">
        <f aca="false">IF(GP$65=0,"-",SUM(GP67:GP69))</f>
        <v>1</v>
      </c>
      <c r="GQ79" s="168" t="str">
        <f aca="false">IF(GQ$65=0,"-",SUM(GQ67:GQ69))</f>
        <v>-</v>
      </c>
      <c r="GR79" s="168" t="n">
        <f aca="false">IF(GR$65=0,"-",SUM(GR67:GR69))</f>
        <v>4</v>
      </c>
      <c r="GS79" s="168" t="str">
        <f aca="false">IF(GS$65=0,"-",SUM(GS67:GS69))</f>
        <v>-</v>
      </c>
      <c r="GT79" s="168" t="str">
        <f aca="false">IF(GT$65=0,"-",SUM(GT67:GT69))</f>
        <v>-</v>
      </c>
      <c r="GU79" s="168" t="str">
        <f aca="false">IF(GU$65=0,"-",SUM(GU67:GU69))</f>
        <v>-</v>
      </c>
      <c r="GV79" s="168" t="str">
        <f aca="false">IF(GV$65=0,"-",SUM(GV67:GV69))</f>
        <v>-</v>
      </c>
      <c r="GW79" s="17"/>
      <c r="GX79" s="17"/>
      <c r="GY79" s="17"/>
      <c r="GZ79" s="17"/>
      <c r="HA79" s="17"/>
      <c r="HB79" s="17"/>
      <c r="HC79" s="17"/>
      <c r="HD79" s="17"/>
      <c r="HE79" s="17"/>
      <c r="HF79" s="17"/>
      <c r="HG79" s="17"/>
      <c r="HH79" s="17"/>
      <c r="HI79" s="17"/>
      <c r="HJ79" s="17"/>
      <c r="HK79" s="17"/>
      <c r="HL79" s="17"/>
      <c r="HM79" s="17"/>
      <c r="HN79" s="17"/>
      <c r="HO79" s="17"/>
      <c r="HP79" s="17"/>
      <c r="HQ79" s="17"/>
      <c r="HR79" s="17"/>
      <c r="HS79" s="17"/>
      <c r="HT79" s="17"/>
      <c r="HU79" s="17"/>
      <c r="HV79" s="17"/>
      <c r="HW79" s="17"/>
      <c r="HX79" s="17"/>
      <c r="HY79" s="17"/>
      <c r="HZ79" s="17"/>
      <c r="IA79" s="17"/>
      <c r="IB79" s="17"/>
      <c r="IC79" s="17"/>
      <c r="ID79" s="17"/>
      <c r="IE79" s="17"/>
      <c r="IF79" s="17"/>
      <c r="IG79" s="17"/>
      <c r="IH79" s="17"/>
      <c r="II79" s="17"/>
      <c r="IJ79" s="17"/>
      <c r="IK79" s="17"/>
      <c r="IL79" s="17"/>
      <c r="IM79" s="17"/>
      <c r="IN79" s="17"/>
      <c r="IO79" s="22"/>
    </row>
    <row r="80" customFormat="false" ht="15" hidden="false" customHeight="false" outlineLevel="0" collapsed="false">
      <c r="A80" s="203"/>
      <c r="B80" s="216" t="s">
        <v>108</v>
      </c>
      <c r="C80" s="217"/>
      <c r="D80" s="218"/>
      <c r="E80" s="220" t="str">
        <f aca="false">IF(OR(E$65=0,E$65="-"),"-",E79/E75)</f>
        <v>-</v>
      </c>
      <c r="F80" s="220" t="str">
        <f aca="false">IF(OR(F$65=0,F$65="-"),"-",F79/F75)</f>
        <v>-</v>
      </c>
      <c r="G80" s="220" t="str">
        <f aca="false">IF(OR(G$65=0,G$65="-"),"-",G79/G75)</f>
        <v>-</v>
      </c>
      <c r="H80" s="220" t="str">
        <f aca="false">IF(OR(H$65=0,H$65="-"),"-",H79/H75)</f>
        <v>-</v>
      </c>
      <c r="I80" s="220" t="str">
        <f aca="false">IF(OR(I$65=0,I$65="-"),"-",I79/I75)</f>
        <v>-</v>
      </c>
      <c r="J80" s="220" t="str">
        <f aca="false">IF(OR(J$65=0,J$65="-"),"-",J79/J75)</f>
        <v>-</v>
      </c>
      <c r="K80" s="220" t="str">
        <f aca="false">IF(OR(K$65=0,K$65="-"),"-",K79/K75)</f>
        <v>-</v>
      </c>
      <c r="L80" s="220" t="str">
        <f aca="false">IF(OR(L$65=0,L$65="-"),"-",L79/L75)</f>
        <v>-</v>
      </c>
      <c r="M80" s="220" t="str">
        <f aca="false">IF(OR(M$65=0,M$65="-"),"-",M79/M75)</f>
        <v>-</v>
      </c>
      <c r="N80" s="220" t="str">
        <f aca="false">IF(OR(N$65=0,N$65="-"),"-",N79/N75)</f>
        <v>-</v>
      </c>
      <c r="O80" s="220" t="str">
        <f aca="false">IF(OR(O$65=0,O$65="-"),"-",O79/O75)</f>
        <v>-</v>
      </c>
      <c r="P80" s="220" t="str">
        <f aca="false">IF(OR(P$65=0,P$65="-"),"-",P79/P75)</f>
        <v>-</v>
      </c>
      <c r="Q80" s="220" t="str">
        <f aca="false">IF(OR(Q$65=0,Q$65="-"),"-",Q79/Q75)</f>
        <v>-</v>
      </c>
      <c r="R80" s="220" t="str">
        <f aca="false">IF(OR(R$65=0,R$65="-"),"-",R79/R75)</f>
        <v>-</v>
      </c>
      <c r="S80" s="220" t="str">
        <f aca="false">IF(OR(S$65=0,S$65="-"),"-",S79/S75)</f>
        <v>-</v>
      </c>
      <c r="T80" s="220" t="str">
        <f aca="false">IF(OR(T$65=0,T$65="-"),"-",T79/T75)</f>
        <v>-</v>
      </c>
      <c r="U80" s="220" t="str">
        <f aca="false">IF(OR(U$65=0,U$65="-"),"-",U79/U75)</f>
        <v>-</v>
      </c>
      <c r="V80" s="220" t="str">
        <f aca="false">IF(OR(V$65=0,V$65="-"),"-",V79/V75)</f>
        <v>-</v>
      </c>
      <c r="W80" s="220" t="str">
        <f aca="false">IF(OR(W$65=0,W$65="-"),"-",W79/W75)</f>
        <v>-</v>
      </c>
      <c r="X80" s="220" t="str">
        <f aca="false">IF(OR(X$65=0,X$65="-"),"-",X79/X75)</f>
        <v>-</v>
      </c>
      <c r="Y80" s="220" t="str">
        <f aca="false">IF(OR(Y$65=0,Y$65="-"),"-",Y79/Y75)</f>
        <v>-</v>
      </c>
      <c r="Z80" s="220" t="str">
        <f aca="false">IF(OR(Z$65=0,Z$65="-"),"-",Z79/Z75)</f>
        <v>-</v>
      </c>
      <c r="AA80" s="220" t="str">
        <f aca="false">IF(OR(AA$65=0,AA$65="-"),"-",AA79/AA75)</f>
        <v>-</v>
      </c>
      <c r="AB80" s="220" t="str">
        <f aca="false">IF(OR(AB$65=0,AB$65="-"),"-",AB79/AB75)</f>
        <v>-</v>
      </c>
      <c r="AC80" s="220" t="str">
        <f aca="false">IF(OR(AC$65=0,AC$65="-"),"-",AC79/AC75)</f>
        <v>-</v>
      </c>
      <c r="AD80" s="220" t="str">
        <f aca="false">IF(OR(AD$65=0,AD$65="-"),"-",AD79/AD75)</f>
        <v>-</v>
      </c>
      <c r="AE80" s="220" t="str">
        <f aca="false">IF(OR(AE$65=0,AE$65="-"),"-",AE79/AE75)</f>
        <v>-</v>
      </c>
      <c r="AF80" s="220" t="str">
        <f aca="false">IF(OR(AF$65=0,AF$65="-"),"-",AF79/AF75)</f>
        <v>-</v>
      </c>
      <c r="AG80" s="220" t="str">
        <f aca="false">IF(OR(AG$65=0,AG$65="-"),"-",AG79/AG75)</f>
        <v>-</v>
      </c>
      <c r="AH80" s="220" t="str">
        <f aca="false">IF(OR(AH$65=0,AH$65="-"),"-",AH79/AH75)</f>
        <v>-</v>
      </c>
      <c r="AI80" s="220" t="str">
        <f aca="false">IF(OR(AI$65=0,AI$65="-"),"-",AI79/AI75)</f>
        <v>-</v>
      </c>
      <c r="AJ80" s="220" t="str">
        <f aca="false">IF(OR(AJ$65=0,AJ$65="-"),"-",AJ79/AJ75)</f>
        <v>-</v>
      </c>
      <c r="AK80" s="220" t="str">
        <f aca="false">IF(OR(AK$65=0,AK$65="-"),"-",AK79/AK75)</f>
        <v>-</v>
      </c>
      <c r="AL80" s="220" t="str">
        <f aca="false">IF(OR(AL$65=0,AL$65="-"),"-",AL79/AL75)</f>
        <v>-</v>
      </c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201"/>
      <c r="FK80" s="203"/>
      <c r="FL80" s="216" t="s">
        <v>108</v>
      </c>
      <c r="FM80" s="219"/>
      <c r="FN80" s="219"/>
      <c r="FO80" s="221" t="n">
        <f aca="false">IF(FO$65=0,"-",FO79/FO75)</f>
        <v>0.0909090909090909</v>
      </c>
      <c r="FP80" s="221" t="str">
        <f aca="false">IF(FP$65=0,"-",FP79/FP75)</f>
        <v>-</v>
      </c>
      <c r="FQ80" s="221" t="n">
        <f aca="false">IF(FQ$65=0,"-",FQ79/FQ75)</f>
        <v>0.235294117647059</v>
      </c>
      <c r="FR80" s="221" t="n">
        <f aca="false">IF(FR$65=0,"-",FR79/FR75)</f>
        <v>0.625</v>
      </c>
      <c r="FS80" s="221" t="str">
        <f aca="false">IF(FS$65=0,"-",FS79/FS75)</f>
        <v>-</v>
      </c>
      <c r="FT80" s="221" t="str">
        <f aca="false">IF(FT$65=0,"-",FT79/FT75)</f>
        <v>-</v>
      </c>
      <c r="FU80" s="221" t="n">
        <f aca="false">IF(FU$65=0,"-",FU79/FU75)</f>
        <v>0.0952380952380952</v>
      </c>
      <c r="FV80" s="221" t="n">
        <f aca="false">IF(FV$65=0,"-",FV79/FV75)</f>
        <v>0.0465116279069767</v>
      </c>
      <c r="FW80" s="221" t="n">
        <f aca="false">IF(FW$65=0,"-",FW79/FW75)</f>
        <v>0.0952380952380952</v>
      </c>
      <c r="FX80" s="221" t="n">
        <f aca="false">IF(FX$65=0,"-",FX79/FX75)</f>
        <v>0.0952380952380952</v>
      </c>
      <c r="FY80" s="221" t="n">
        <f aca="false">IF(FY$65=0,"-",FY79/FY75)</f>
        <v>0.875</v>
      </c>
      <c r="FZ80" s="221" t="n">
        <f aca="false">IF(FZ$65=0,"-",FZ79/FZ75)</f>
        <v>0.125</v>
      </c>
      <c r="GA80" s="221" t="n">
        <f aca="false">IF(GA$65=0,"-",GA79/GA75)</f>
        <v>0.037037037037037</v>
      </c>
      <c r="GB80" s="221" t="str">
        <f aca="false">IF(GB$65=0,"-",GB79/GB75)</f>
        <v>-</v>
      </c>
      <c r="GC80" s="221" t="str">
        <f aca="false">IF(GC$65=0,"-",GC79/GC75)</f>
        <v>-</v>
      </c>
      <c r="GD80" s="221" t="str">
        <f aca="false">IF(GD$65=0,"-",GD79/GD75)</f>
        <v>-</v>
      </c>
      <c r="GE80" s="221" t="str">
        <f aca="false">IF(GE$65=0,"-",GE79/GE75)</f>
        <v>-</v>
      </c>
      <c r="GF80" s="221" t="str">
        <f aca="false">IF(GF$65=0,"-",GF79/GF75)</f>
        <v>-</v>
      </c>
      <c r="GG80" s="221" t="n">
        <f aca="false">IF(GG$65=0,"-",GG79/GG75)</f>
        <v>0</v>
      </c>
      <c r="GH80" s="221" t="n">
        <f aca="false">IF(GH$65=0,"-",GH79/GH75)</f>
        <v>0.333333333333333</v>
      </c>
      <c r="GI80" s="221" t="n">
        <f aca="false">IF(GI$65=0,"-",GI79/GI75)</f>
        <v>0.0714285714285714</v>
      </c>
      <c r="GJ80" s="221" t="str">
        <f aca="false">IF(GJ$65=0,"-",GJ79/GJ75)</f>
        <v>-</v>
      </c>
      <c r="GK80" s="221" t="str">
        <f aca="false">IF(GK$65=0,"-",GK79/GK75)</f>
        <v>-</v>
      </c>
      <c r="GL80" s="221" t="n">
        <f aca="false">IF(GL$65=0,"-",GL79/GL75)</f>
        <v>0</v>
      </c>
      <c r="GM80" s="221" t="str">
        <f aca="false">IF(GM$65=0,"-",GM79/GM75)</f>
        <v>-</v>
      </c>
      <c r="GN80" s="221" t="str">
        <f aca="false">IF(GN$65=0,"-",GN79/GN75)</f>
        <v>-</v>
      </c>
      <c r="GO80" s="221" t="n">
        <f aca="false">IF(GO$65=0,"-",GO79/GO75)</f>
        <v>0.0909090909090909</v>
      </c>
      <c r="GP80" s="221" t="n">
        <f aca="false">IF(GP$65=0,"-",GP79/GP75)</f>
        <v>0.166666666666667</v>
      </c>
      <c r="GQ80" s="221" t="str">
        <f aca="false">IF(GQ$65=0,"-",GQ79/GQ75)</f>
        <v>-</v>
      </c>
      <c r="GR80" s="221" t="n">
        <f aca="false">IF(GR$65=0,"-",GR79/GR75)</f>
        <v>0.363636363636364</v>
      </c>
      <c r="GS80" s="221" t="str">
        <f aca="false">IF(GS$65=0,"-",GS79/GS75)</f>
        <v>-</v>
      </c>
      <c r="GT80" s="221" t="str">
        <f aca="false">IF(GT$65=0,"-",GT79/GT75)</f>
        <v>-</v>
      </c>
      <c r="GU80" s="221" t="str">
        <f aca="false">IF(GU$65=0,"-",GU79/GU75)</f>
        <v>-</v>
      </c>
      <c r="GV80" s="221" t="str">
        <f aca="false">IF(GV$65=0,"-",GV79/GV75)</f>
        <v>-</v>
      </c>
      <c r="GW80" s="17"/>
      <c r="GX80" s="17"/>
      <c r="GY80" s="17"/>
      <c r="GZ80" s="17"/>
      <c r="HA80" s="17"/>
      <c r="HB80" s="17"/>
      <c r="HC80" s="17"/>
      <c r="HD80" s="17"/>
      <c r="HE80" s="17"/>
      <c r="HF80" s="17"/>
      <c r="HG80" s="17"/>
      <c r="HH80" s="17"/>
      <c r="HI80" s="17"/>
      <c r="HJ80" s="17"/>
      <c r="HK80" s="17"/>
      <c r="HL80" s="17"/>
      <c r="HM80" s="17"/>
      <c r="HN80" s="17"/>
      <c r="HO80" s="17"/>
      <c r="HP80" s="17"/>
      <c r="HQ80" s="17"/>
      <c r="HR80" s="17"/>
      <c r="HS80" s="17"/>
      <c r="HT80" s="17"/>
      <c r="HU80" s="17"/>
      <c r="HV80" s="17"/>
      <c r="HW80" s="17"/>
      <c r="HX80" s="17"/>
      <c r="HY80" s="17"/>
      <c r="HZ80" s="17"/>
      <c r="IA80" s="17"/>
      <c r="IB80" s="17"/>
      <c r="IC80" s="17"/>
      <c r="ID80" s="17"/>
      <c r="IE80" s="17"/>
      <c r="IF80" s="17"/>
      <c r="IG80" s="17"/>
      <c r="IH80" s="17"/>
      <c r="II80" s="17"/>
      <c r="IJ80" s="17"/>
      <c r="IK80" s="17"/>
      <c r="IL80" s="17"/>
      <c r="IM80" s="17"/>
      <c r="IN80" s="17"/>
      <c r="IO80" s="22"/>
    </row>
    <row r="81" customFormat="false" ht="15" hidden="false" customHeight="false" outlineLevel="0" collapsed="false">
      <c r="A81" s="203"/>
      <c r="B81" s="216" t="s">
        <v>109</v>
      </c>
      <c r="C81" s="217"/>
      <c r="D81" s="218"/>
      <c r="E81" s="171" t="n">
        <f aca="false">IF(E$65=0,"-",SUM(E70:E71))</f>
        <v>0</v>
      </c>
      <c r="F81" s="169" t="n">
        <f aca="false">IF(F$65=0,"-",SUM(F70:F71))</f>
        <v>0</v>
      </c>
      <c r="G81" s="171" t="n">
        <f aca="false">IF(G$65=0,"-",SUM(G70:G71))</f>
        <v>0</v>
      </c>
      <c r="H81" s="168" t="n">
        <f aca="false">IF(H$65=0,"-",SUM(H70:H71))</f>
        <v>0</v>
      </c>
      <c r="I81" s="168" t="n">
        <f aca="false">IF(I$65=0,"-",SUM(I70:I71))</f>
        <v>0</v>
      </c>
      <c r="J81" s="169" t="n">
        <f aca="false">IF(J$65=0,"-",SUM(J70:J71))</f>
        <v>0</v>
      </c>
      <c r="K81" s="171" t="n">
        <f aca="false">IF(K$65=0,"-",SUM(K70:K71))</f>
        <v>0</v>
      </c>
      <c r="L81" s="168" t="n">
        <f aca="false">IF(L$65=0,"-",SUM(L70:L71))</f>
        <v>0</v>
      </c>
      <c r="M81" s="168" t="n">
        <f aca="false">IF(M$65=0,"-",SUM(M70:M71))</f>
        <v>0</v>
      </c>
      <c r="N81" s="169" t="n">
        <f aca="false">IF(N$65=0,"-",SUM(N70:N71))</f>
        <v>0</v>
      </c>
      <c r="O81" s="171" t="n">
        <f aca="false">IF(O$65=0,"-",SUM(O70:O71))</f>
        <v>0</v>
      </c>
      <c r="P81" s="168" t="n">
        <f aca="false">IF(P$65=0,"-",SUM(P70:P71))</f>
        <v>0</v>
      </c>
      <c r="Q81" s="168" t="n">
        <f aca="false">IF(Q$65=0,"-",SUM(Q70:Q71))</f>
        <v>0</v>
      </c>
      <c r="R81" s="168" t="n">
        <f aca="false">IF(R$65=0,"-",SUM(R70:R71))</f>
        <v>0</v>
      </c>
      <c r="S81" s="168" t="n">
        <f aca="false">IF(S$65=0,"-",SUM(S70:S71))</f>
        <v>0</v>
      </c>
      <c r="T81" s="168" t="n">
        <f aca="false">IF(T$65=0,"-",SUM(T70:T71))</f>
        <v>0</v>
      </c>
      <c r="U81" s="168" t="n">
        <f aca="false">IF(U$65=0,"-",SUM(U70:U71))</f>
        <v>0</v>
      </c>
      <c r="V81" s="169" t="n">
        <f aca="false">IF(V$65=0,"-",SUM(V70:V71))</f>
        <v>0</v>
      </c>
      <c r="W81" s="171" t="n">
        <f aca="false">IF(W$65=0,"-",SUM(W70:W71))</f>
        <v>0</v>
      </c>
      <c r="X81" s="168" t="n">
        <f aca="false">IF(X$65=0,"-",SUM(X70:X71))</f>
        <v>0</v>
      </c>
      <c r="Y81" s="168" t="n">
        <f aca="false">IF(Y$65=0,"-",SUM(Y70:Y71))</f>
        <v>0</v>
      </c>
      <c r="Z81" s="168" t="n">
        <f aca="false">IF(Z$65=0,"-",SUM(Z70:Z71))</f>
        <v>0</v>
      </c>
      <c r="AA81" s="168" t="n">
        <f aca="false">IF(AA$65=0,"-",SUM(AA70:AA71))</f>
        <v>0</v>
      </c>
      <c r="AB81" s="168" t="n">
        <f aca="false">IF(AB$65=0,"-",SUM(AB70:AB71))</f>
        <v>0</v>
      </c>
      <c r="AC81" s="168" t="n">
        <f aca="false">IF(AC$65=0,"-",SUM(AC70:AC71))</f>
        <v>0</v>
      </c>
      <c r="AD81" s="169" t="n">
        <f aca="false">IF(AD$65=0,"-",SUM(AD70:AD71))</f>
        <v>0</v>
      </c>
      <c r="AE81" s="171" t="n">
        <f aca="false">IF(AE$65=0,"-",SUM(AE70:AE71))</f>
        <v>0</v>
      </c>
      <c r="AF81" s="168" t="n">
        <f aca="false">IF(AF$65=0,"-",SUM(AF70:AF71))</f>
        <v>0</v>
      </c>
      <c r="AG81" s="168" t="n">
        <f aca="false">IF(AG$65=0,"-",SUM(AG70:AG71))</f>
        <v>0</v>
      </c>
      <c r="AH81" s="168" t="n">
        <f aca="false">IF(AH$65=0,"-",SUM(AH70:AH71))</f>
        <v>0</v>
      </c>
      <c r="AI81" s="168" t="n">
        <f aca="false">IF(AI$65=0,"-",SUM(AI70:AI71))</f>
        <v>0</v>
      </c>
      <c r="AJ81" s="168" t="n">
        <f aca="false">IF(AJ$65=0,"-",SUM(AJ70:AJ71))</f>
        <v>0</v>
      </c>
      <c r="AK81" s="168" t="n">
        <f aca="false">IF(AK$65=0,"-",SUM(AK70:AK71))</f>
        <v>0</v>
      </c>
      <c r="AL81" s="169" t="n">
        <f aca="false">IF(AL$65=0,"-",SUM(AL70:AL71))</f>
        <v>0</v>
      </c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201"/>
      <c r="FK81" s="203"/>
      <c r="FL81" s="216" t="s">
        <v>109</v>
      </c>
      <c r="FM81" s="219"/>
      <c r="FN81" s="219"/>
      <c r="FO81" s="168" t="n">
        <f aca="false">IF(FO$65=0,"-",SUM(FO70:FO71))</f>
        <v>14</v>
      </c>
      <c r="FP81" s="168" t="str">
        <f aca="false">IF(FP$65=0,"-",SUM(FP70:FP71))</f>
        <v>-</v>
      </c>
      <c r="FQ81" s="168" t="n">
        <f aca="false">IF(FQ$65=0,"-",SUM(FQ70:FQ71))</f>
        <v>13</v>
      </c>
      <c r="FR81" s="168" t="n">
        <f aca="false">IF(FR$65=0,"-",SUM(FR70:FR71))</f>
        <v>2</v>
      </c>
      <c r="FS81" s="168" t="str">
        <f aca="false">IF(FS$65=0,"-",SUM(FS70:FS71))</f>
        <v>-</v>
      </c>
      <c r="FT81" s="168" t="str">
        <f aca="false">IF(FT$65=0,"-",SUM(FT70:FT71))</f>
        <v>-</v>
      </c>
      <c r="FU81" s="168" t="n">
        <f aca="false">IF(FU$65=0,"-",SUM(FU70:FU71))</f>
        <v>3</v>
      </c>
      <c r="FV81" s="168" t="n">
        <f aca="false">IF(FV$65=0,"-",SUM(FV70:FV71))</f>
        <v>7</v>
      </c>
      <c r="FW81" s="168" t="n">
        <f aca="false">IF(FW$65=0,"-",SUM(FW70:FW71))</f>
        <v>7</v>
      </c>
      <c r="FX81" s="168" t="n">
        <f aca="false">IF(FX$65=0,"-",SUM(FX70:FX71))</f>
        <v>6</v>
      </c>
      <c r="FY81" s="168" t="n">
        <f aca="false">IF(FY$65=0,"-",SUM(FY70:FY71))</f>
        <v>1</v>
      </c>
      <c r="FZ81" s="168" t="n">
        <f aca="false">IF(FZ$65=0,"-",SUM(FZ70:FZ71))</f>
        <v>0</v>
      </c>
      <c r="GA81" s="168" t="n">
        <f aca="false">IF(GA$65=0,"-",SUM(GA70:GA71))</f>
        <v>5</v>
      </c>
      <c r="GB81" s="168" t="str">
        <f aca="false">IF(GB$65=0,"-",SUM(GB70:GB71))</f>
        <v>-</v>
      </c>
      <c r="GC81" s="168" t="str">
        <f aca="false">IF(GC$65=0,"-",SUM(GC70:GC71))</f>
        <v>-</v>
      </c>
      <c r="GD81" s="168" t="str">
        <f aca="false">IF(GD$65=0,"-",SUM(GD70:GD71))</f>
        <v>-</v>
      </c>
      <c r="GE81" s="168" t="str">
        <f aca="false">IF(GE$65=0,"-",SUM(GE70:GE71))</f>
        <v>-</v>
      </c>
      <c r="GF81" s="168" t="str">
        <f aca="false">IF(GF$65=0,"-",SUM(GF70:GF71))</f>
        <v>-</v>
      </c>
      <c r="GG81" s="168" t="n">
        <f aca="false">IF(GG$65=0,"-",SUM(GG70:GG71))</f>
        <v>13</v>
      </c>
      <c r="GH81" s="168" t="n">
        <f aca="false">IF(GH$65=0,"-",SUM(GH70:GH71))</f>
        <v>9</v>
      </c>
      <c r="GI81" s="168" t="n">
        <f aca="false">IF(GI$65=0,"-",SUM(GI70:GI71))</f>
        <v>8</v>
      </c>
      <c r="GJ81" s="168" t="str">
        <f aca="false">IF(GJ$65=0,"-",SUM(GJ70:GJ71))</f>
        <v>-</v>
      </c>
      <c r="GK81" s="168" t="str">
        <f aca="false">IF(GK$65=0,"-",SUM(GK70:GK71))</f>
        <v>-</v>
      </c>
      <c r="GL81" s="168" t="n">
        <f aca="false">IF(GL$65=0,"-",SUM(GL70:GL71))</f>
        <v>4</v>
      </c>
      <c r="GM81" s="168" t="str">
        <f aca="false">IF(GM$65=0,"-",SUM(GM70:GM71))</f>
        <v>-</v>
      </c>
      <c r="GN81" s="168" t="str">
        <f aca="false">IF(GN$65=0,"-",SUM(GN70:GN71))</f>
        <v>-</v>
      </c>
      <c r="GO81" s="168" t="n">
        <f aca="false">IF(GO$65=0,"-",SUM(GO70:GO71))</f>
        <v>2</v>
      </c>
      <c r="GP81" s="168" t="n">
        <f aca="false">IF(GP$65=0,"-",SUM(GP70:GP71))</f>
        <v>0</v>
      </c>
      <c r="GQ81" s="168" t="str">
        <f aca="false">IF(GQ$65=0,"-",SUM(GQ70:GQ71))</f>
        <v>-</v>
      </c>
      <c r="GR81" s="168" t="n">
        <f aca="false">IF(GR$65=0,"-",SUM(GR70:GR71))</f>
        <v>6</v>
      </c>
      <c r="GS81" s="168" t="str">
        <f aca="false">IF(GS$65=0,"-",SUM(GS70:GS71))</f>
        <v>-</v>
      </c>
      <c r="GT81" s="168" t="str">
        <f aca="false">IF(GT$65=0,"-",SUM(GT70:GT71))</f>
        <v>-</v>
      </c>
      <c r="GU81" s="168" t="str">
        <f aca="false">IF(GU$65=0,"-",SUM(GU70:GU71))</f>
        <v>-</v>
      </c>
      <c r="GV81" s="168" t="str">
        <f aca="false">IF(GV$65=0,"-",SUM(GV70:GV71))</f>
        <v>-</v>
      </c>
      <c r="GW81" s="17"/>
      <c r="GX81" s="17"/>
      <c r="GY81" s="17"/>
      <c r="GZ81" s="17"/>
      <c r="HA81" s="17"/>
      <c r="HB81" s="17"/>
      <c r="HC81" s="17"/>
      <c r="HD81" s="17"/>
      <c r="HE81" s="17"/>
      <c r="HF81" s="17"/>
      <c r="HG81" s="17"/>
      <c r="HH81" s="17"/>
      <c r="HI81" s="17"/>
      <c r="HJ81" s="17"/>
      <c r="HK81" s="17"/>
      <c r="HL81" s="17"/>
      <c r="HM81" s="17"/>
      <c r="HN81" s="17"/>
      <c r="HO81" s="17"/>
      <c r="HP81" s="17"/>
      <c r="HQ81" s="17"/>
      <c r="HR81" s="17"/>
      <c r="HS81" s="17"/>
      <c r="HT81" s="17"/>
      <c r="HU81" s="17"/>
      <c r="HV81" s="17"/>
      <c r="HW81" s="17"/>
      <c r="HX81" s="17"/>
      <c r="HY81" s="17"/>
      <c r="HZ81" s="17"/>
      <c r="IA81" s="17"/>
      <c r="IB81" s="17"/>
      <c r="IC81" s="17"/>
      <c r="ID81" s="17"/>
      <c r="IE81" s="17"/>
      <c r="IF81" s="17"/>
      <c r="IG81" s="17"/>
      <c r="IH81" s="17"/>
      <c r="II81" s="17"/>
      <c r="IJ81" s="17"/>
      <c r="IK81" s="17"/>
      <c r="IL81" s="17"/>
      <c r="IM81" s="17"/>
      <c r="IN81" s="17"/>
      <c r="IO81" s="22"/>
    </row>
    <row r="82" customFormat="false" ht="15" hidden="false" customHeight="false" outlineLevel="0" collapsed="false">
      <c r="A82" s="203"/>
      <c r="B82" s="216" t="s">
        <v>110</v>
      </c>
      <c r="C82" s="217"/>
      <c r="D82" s="218"/>
      <c r="E82" s="171" t="n">
        <f aca="false">IF(E$65=0,"-",SUM(E72:E74))</f>
        <v>0</v>
      </c>
      <c r="F82" s="171" t="n">
        <f aca="false">IF(F$65=0,"-",SUM(F72:F74))</f>
        <v>0</v>
      </c>
      <c r="G82" s="171" t="n">
        <f aca="false">IF(G$65=0,"-",SUM(G72:G74))</f>
        <v>0</v>
      </c>
      <c r="H82" s="171" t="n">
        <f aca="false">IF(H$65=0,"-",SUM(H72:H74))</f>
        <v>0</v>
      </c>
      <c r="I82" s="171" t="n">
        <f aca="false">IF(I$65=0,"-",SUM(I72:I74))</f>
        <v>0</v>
      </c>
      <c r="J82" s="171" t="n">
        <f aca="false">IF(J$65=0,"-",SUM(J72:J74))</f>
        <v>0</v>
      </c>
      <c r="K82" s="171" t="n">
        <f aca="false">IF(K$65=0,"-",SUM(K72:K74))</f>
        <v>0</v>
      </c>
      <c r="L82" s="171" t="n">
        <f aca="false">IF(L$65=0,"-",SUM(L72:L74))</f>
        <v>0</v>
      </c>
      <c r="M82" s="171" t="n">
        <f aca="false">IF(M$65=0,"-",SUM(M72:M74))</f>
        <v>0</v>
      </c>
      <c r="N82" s="171" t="n">
        <f aca="false">IF(N$65=0,"-",SUM(N72:N74))</f>
        <v>0</v>
      </c>
      <c r="O82" s="171" t="n">
        <f aca="false">IF(O$65=0,"-",SUM(O72:O74))</f>
        <v>0</v>
      </c>
      <c r="P82" s="171" t="n">
        <f aca="false">IF(P$65=0,"-",SUM(P72:P74))</f>
        <v>0</v>
      </c>
      <c r="Q82" s="171" t="n">
        <f aca="false">IF(Q$65=0,"-",SUM(Q72:Q74))</f>
        <v>0</v>
      </c>
      <c r="R82" s="171" t="n">
        <f aca="false">IF(R$65=0,"-",SUM(R72:R74))</f>
        <v>0</v>
      </c>
      <c r="S82" s="171" t="n">
        <f aca="false">IF(S$65=0,"-",SUM(S72:S74))</f>
        <v>0</v>
      </c>
      <c r="T82" s="171" t="n">
        <f aca="false">IF(T$65=0,"-",SUM(T72:T74))</f>
        <v>0</v>
      </c>
      <c r="U82" s="171" t="n">
        <f aca="false">IF(U$65=0,"-",SUM(U72:U74))</f>
        <v>0</v>
      </c>
      <c r="V82" s="171" t="n">
        <f aca="false">IF(V$65=0,"-",SUM(V72:V74))</f>
        <v>0</v>
      </c>
      <c r="W82" s="171" t="n">
        <f aca="false">IF(W$65=0,"-",SUM(W72:W74))</f>
        <v>0</v>
      </c>
      <c r="X82" s="171" t="n">
        <f aca="false">IF(X$65=0,"-",SUM(X72:X74))</f>
        <v>0</v>
      </c>
      <c r="Y82" s="171" t="n">
        <f aca="false">IF(Y$65=0,"-",SUM(Y72:Y74))</f>
        <v>0</v>
      </c>
      <c r="Z82" s="171" t="n">
        <f aca="false">IF(Z$65=0,"-",SUM(Z72:Z74))</f>
        <v>0</v>
      </c>
      <c r="AA82" s="171" t="n">
        <f aca="false">IF(AA$65=0,"-",SUM(AA72:AA74))</f>
        <v>0</v>
      </c>
      <c r="AB82" s="171" t="n">
        <f aca="false">IF(AB$65=0,"-",SUM(AB72:AB74))</f>
        <v>0</v>
      </c>
      <c r="AC82" s="171" t="n">
        <f aca="false">IF(AC$65=0,"-",SUM(AC72:AC74))</f>
        <v>0</v>
      </c>
      <c r="AD82" s="171" t="n">
        <f aca="false">IF(AD$65=0,"-",SUM(AD72:AD74))</f>
        <v>0</v>
      </c>
      <c r="AE82" s="171" t="n">
        <f aca="false">IF(AE$65=0,"-",SUM(AE72:AE74))</f>
        <v>0</v>
      </c>
      <c r="AF82" s="171" t="n">
        <f aca="false">IF(AF$65=0,"-",SUM(AF72:AF74))</f>
        <v>0</v>
      </c>
      <c r="AG82" s="171" t="n">
        <f aca="false">IF(AG$65=0,"-",SUM(AG72:AG74))</f>
        <v>0</v>
      </c>
      <c r="AH82" s="171" t="n">
        <f aca="false">IF(AH$65=0,"-",SUM(AH72:AH74))</f>
        <v>0</v>
      </c>
      <c r="AI82" s="171" t="n">
        <f aca="false">IF(AI$65=0,"-",SUM(AI72:AI74))</f>
        <v>0</v>
      </c>
      <c r="AJ82" s="168" t="n">
        <f aca="false">IF(AJ$65=0,"-",SUM(AJ72:AJ74))</f>
        <v>0</v>
      </c>
      <c r="AK82" s="168" t="n">
        <f aca="false">IF(AK$65=0,"-",SUM(AK72:AK74))</f>
        <v>0</v>
      </c>
      <c r="AL82" s="169" t="n">
        <f aca="false">IF(AL$65=0,"-",SUM(AL72:AL74))</f>
        <v>0</v>
      </c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201"/>
      <c r="FK82" s="203"/>
      <c r="FL82" s="216" t="s">
        <v>110</v>
      </c>
      <c r="FM82" s="219"/>
      <c r="FN82" s="219"/>
      <c r="FO82" s="168" t="n">
        <f aca="false">IF(FO$65=0,"-",SUM(FO72:FO74))</f>
        <v>26</v>
      </c>
      <c r="FP82" s="168" t="str">
        <f aca="false">IF(FP$65=0,"-",SUM(FP72:FP74))</f>
        <v>-</v>
      </c>
      <c r="FQ82" s="168" t="n">
        <f aca="false">IF(FQ$65=0,"-",SUM(FQ72:FQ74))</f>
        <v>13</v>
      </c>
      <c r="FR82" s="168" t="n">
        <f aca="false">IF(FR$65=0,"-",SUM(FR72:FR74))</f>
        <v>1</v>
      </c>
      <c r="FS82" s="168" t="str">
        <f aca="false">IF(FS$65=0,"-",SUM(FS72:FS74))</f>
        <v>-</v>
      </c>
      <c r="FT82" s="168" t="str">
        <f aca="false">IF(FT$65=0,"-",SUM(FT72:FT74))</f>
        <v>-</v>
      </c>
      <c r="FU82" s="168" t="n">
        <f aca="false">IF(FU$65=0,"-",SUM(FU72:FU74))</f>
        <v>35</v>
      </c>
      <c r="FV82" s="168" t="n">
        <f aca="false">IF(FV$65=0,"-",SUM(FV72:FV74))</f>
        <v>34</v>
      </c>
      <c r="FW82" s="168" t="n">
        <f aca="false">IF(FW$65=0,"-",SUM(FW72:FW74))</f>
        <v>31</v>
      </c>
      <c r="FX82" s="168" t="n">
        <f aca="false">IF(FX$65=0,"-",SUM(FX72:FX74))</f>
        <v>32</v>
      </c>
      <c r="FY82" s="168" t="n">
        <f aca="false">IF(FY$65=0,"-",SUM(FY72:FY74))</f>
        <v>0</v>
      </c>
      <c r="FZ82" s="168" t="n">
        <f aca="false">IF(FZ$65=0,"-",SUM(FZ72:FZ74))</f>
        <v>7</v>
      </c>
      <c r="GA82" s="168" t="n">
        <f aca="false">IF(GA$65=0,"-",SUM(GA72:GA74))</f>
        <v>21</v>
      </c>
      <c r="GB82" s="168" t="str">
        <f aca="false">IF(GB$65=0,"-",SUM(GB72:GB74))</f>
        <v>-</v>
      </c>
      <c r="GC82" s="168" t="str">
        <f aca="false">IF(GC$65=0,"-",SUM(GC72:GC74))</f>
        <v>-</v>
      </c>
      <c r="GD82" s="168" t="str">
        <f aca="false">IF(GD$65=0,"-",SUM(GD72:GD74))</f>
        <v>-</v>
      </c>
      <c r="GE82" s="168" t="str">
        <f aca="false">IF(GE$65=0,"-",SUM(GE72:GE74))</f>
        <v>-</v>
      </c>
      <c r="GF82" s="168" t="str">
        <f aca="false">IF(GF$65=0,"-",SUM(GF72:GF74))</f>
        <v>-</v>
      </c>
      <c r="GG82" s="168" t="n">
        <f aca="false">IF(GG$65=0,"-",SUM(GG72:GG74))</f>
        <v>0</v>
      </c>
      <c r="GH82" s="168" t="n">
        <f aca="false">IF(GH$65=0,"-",SUM(GH72:GH74))</f>
        <v>1</v>
      </c>
      <c r="GI82" s="168" t="n">
        <f aca="false">IF(GI$65=0,"-",SUM(GI72:GI74))</f>
        <v>5</v>
      </c>
      <c r="GJ82" s="168" t="str">
        <f aca="false">IF(GJ$65=0,"-",SUM(GJ72:GJ74))</f>
        <v>-</v>
      </c>
      <c r="GK82" s="168" t="str">
        <f aca="false">IF(GK$65=0,"-",SUM(GK72:GK74))</f>
        <v>-</v>
      </c>
      <c r="GL82" s="168" t="n">
        <f aca="false">IF(GL$65=0,"-",SUM(GL72:GL74))</f>
        <v>7</v>
      </c>
      <c r="GM82" s="168" t="str">
        <f aca="false">IF(GM$65=0,"-",SUM(GM72:GM74))</f>
        <v>-</v>
      </c>
      <c r="GN82" s="168" t="str">
        <f aca="false">IF(GN$65=0,"-",SUM(GN72:GN74))</f>
        <v>-</v>
      </c>
      <c r="GO82" s="168" t="n">
        <f aca="false">IF(GO$65=0,"-",SUM(GO72:GO74))</f>
        <v>8</v>
      </c>
      <c r="GP82" s="168" t="n">
        <f aca="false">IF(GP$65=0,"-",SUM(GP72:GP74))</f>
        <v>5</v>
      </c>
      <c r="GQ82" s="168" t="str">
        <f aca="false">IF(GQ$65=0,"-",SUM(GQ72:GQ74))</f>
        <v>-</v>
      </c>
      <c r="GR82" s="168" t="n">
        <f aca="false">IF(GR$65=0,"-",SUM(GR72:GR74))</f>
        <v>1</v>
      </c>
      <c r="GS82" s="168" t="str">
        <f aca="false">IF(GS$65=0,"-",SUM(GS72:GS74))</f>
        <v>-</v>
      </c>
      <c r="GT82" s="168" t="str">
        <f aca="false">IF(GT$65=0,"-",SUM(GT72:GT74))</f>
        <v>-</v>
      </c>
      <c r="GU82" s="168" t="str">
        <f aca="false">IF(GU$65=0,"-",SUM(GU72:GU74))</f>
        <v>-</v>
      </c>
      <c r="GV82" s="168" t="str">
        <f aca="false">IF(GV$65=0,"-",SUM(GV72:GV74))</f>
        <v>-</v>
      </c>
      <c r="GW82" s="17"/>
      <c r="GX82" s="17"/>
      <c r="GY82" s="17"/>
      <c r="GZ82" s="17"/>
      <c r="HA82" s="17"/>
      <c r="HB82" s="17"/>
      <c r="HC82" s="17"/>
      <c r="HD82" s="17"/>
      <c r="HE82" s="17"/>
      <c r="HF82" s="17"/>
      <c r="HG82" s="17"/>
      <c r="HH82" s="17"/>
      <c r="HI82" s="17"/>
      <c r="HJ82" s="17"/>
      <c r="HK82" s="17"/>
      <c r="HL82" s="17"/>
      <c r="HM82" s="17"/>
      <c r="HN82" s="17"/>
      <c r="HO82" s="17"/>
      <c r="HP82" s="17"/>
      <c r="HQ82" s="17"/>
      <c r="HR82" s="17"/>
      <c r="HS82" s="17"/>
      <c r="HT82" s="17"/>
      <c r="HU82" s="17"/>
      <c r="HV82" s="17"/>
      <c r="HW82" s="17"/>
      <c r="HX82" s="17"/>
      <c r="HY82" s="17"/>
      <c r="HZ82" s="17"/>
      <c r="IA82" s="17"/>
      <c r="IB82" s="17"/>
      <c r="IC82" s="17"/>
      <c r="ID82" s="17"/>
      <c r="IE82" s="17"/>
      <c r="IF82" s="17"/>
      <c r="IG82" s="17"/>
      <c r="IH82" s="17"/>
      <c r="II82" s="17"/>
      <c r="IJ82" s="17"/>
      <c r="IK82" s="17"/>
      <c r="IL82" s="17"/>
      <c r="IM82" s="17"/>
      <c r="IN82" s="17"/>
      <c r="IO82" s="22"/>
    </row>
    <row r="83" customFormat="false" ht="13.8" hidden="false" customHeight="false" outlineLevel="0" collapsed="false">
      <c r="A83" s="203"/>
      <c r="B83" s="160" t="s">
        <v>111</v>
      </c>
      <c r="C83" s="199"/>
      <c r="D83" s="200"/>
      <c r="E83" s="220" t="str">
        <f aca="false">IF(OR(E$65=0,E$65="-"),"-",E82/E75)</f>
        <v>-</v>
      </c>
      <c r="F83" s="220" t="str">
        <f aca="false">IF(OR(F$65=0,F$65="-"),"-",F82/F75)</f>
        <v>-</v>
      </c>
      <c r="G83" s="220" t="str">
        <f aca="false">IF(OR(G$65=0,G$65="-"),"-",G82/G75)</f>
        <v>-</v>
      </c>
      <c r="H83" s="220" t="str">
        <f aca="false">IF(OR(H$65=0,H$65="-"),"-",H82/H75)</f>
        <v>-</v>
      </c>
      <c r="I83" s="220" t="str">
        <f aca="false">IF(OR(I$65=0,I$65="-"),"-",I82/I75)</f>
        <v>-</v>
      </c>
      <c r="J83" s="220" t="str">
        <f aca="false">IF(OR(J$65=0,J$65="-"),"-",J82/J75)</f>
        <v>-</v>
      </c>
      <c r="K83" s="220" t="str">
        <f aca="false">IF(OR(K$65=0,K$65="-"),"-",K82/K75)</f>
        <v>-</v>
      </c>
      <c r="L83" s="220" t="str">
        <f aca="false">IF(OR(L$65=0,L$65="-"),"-",L82/L75)</f>
        <v>-</v>
      </c>
      <c r="M83" s="220" t="str">
        <f aca="false">IF(OR(M$65=0,M$65="-"),"-",M82/M75)</f>
        <v>-</v>
      </c>
      <c r="N83" s="220" t="str">
        <f aca="false">IF(OR(N$65=0,N$65="-"),"-",N82/N75)</f>
        <v>-</v>
      </c>
      <c r="O83" s="220" t="str">
        <f aca="false">IF(OR(O$65=0,O$65="-"),"-",O82/O75)</f>
        <v>-</v>
      </c>
      <c r="P83" s="220" t="str">
        <f aca="false">IF(OR(P$65=0,P$65="-"),"-",P82/P75)</f>
        <v>-</v>
      </c>
      <c r="Q83" s="220" t="str">
        <f aca="false">IF(OR(Q$65=0,Q$65="-"),"-",Q82/Q75)</f>
        <v>-</v>
      </c>
      <c r="R83" s="220" t="str">
        <f aca="false">IF(OR(R$65=0,R$65="-"),"-",R82/R75)</f>
        <v>-</v>
      </c>
      <c r="S83" s="220" t="str">
        <f aca="false">IF(OR(S$65=0,S$65="-"),"-",S82/S75)</f>
        <v>-</v>
      </c>
      <c r="T83" s="220" t="str">
        <f aca="false">IF(OR(T$65=0,T$65="-"),"-",T82/T75)</f>
        <v>-</v>
      </c>
      <c r="U83" s="220" t="str">
        <f aca="false">IF(OR(U$65=0,U$65="-"),"-",U82/U75)</f>
        <v>-</v>
      </c>
      <c r="V83" s="220" t="str">
        <f aca="false">IF(OR(V$65=0,V$65="-"),"-",V82/V75)</f>
        <v>-</v>
      </c>
      <c r="W83" s="220" t="str">
        <f aca="false">IF(OR(W$65=0,W$65="-"),"-",W82/W75)</f>
        <v>-</v>
      </c>
      <c r="X83" s="220" t="str">
        <f aca="false">IF(OR(X$65=0,X$65="-"),"-",X82/X75)</f>
        <v>-</v>
      </c>
      <c r="Y83" s="220" t="str">
        <f aca="false">IF(OR(Y$65=0,Y$65="-"),"-",Y82/Y75)</f>
        <v>-</v>
      </c>
      <c r="Z83" s="220" t="str">
        <f aca="false">IF(OR(Z$65=0,Z$65="-"),"-",Z82/Z75)</f>
        <v>-</v>
      </c>
      <c r="AA83" s="220" t="str">
        <f aca="false">IF(OR(AA$65=0,AA$65="-"),"-",AA82/AA75)</f>
        <v>-</v>
      </c>
      <c r="AB83" s="220" t="str">
        <f aca="false">IF(OR(AB$65=0,AB$65="-"),"-",AB82/AB75)</f>
        <v>-</v>
      </c>
      <c r="AC83" s="220" t="str">
        <f aca="false">IF(OR(AC$65=0,AC$65="-"),"-",AC82/AC75)</f>
        <v>-</v>
      </c>
      <c r="AD83" s="220" t="str">
        <f aca="false">IF(OR(AD$65=0,AD$65="-"),"-",AD82/AD75)</f>
        <v>-</v>
      </c>
      <c r="AE83" s="220" t="str">
        <f aca="false">IF(OR(AE$65=0,AE$65="-"),"-",AE82/AE75)</f>
        <v>-</v>
      </c>
      <c r="AF83" s="220" t="str">
        <f aca="false">IF(OR(AF$65=0,AF$65="-"),"-",AF82/AF75)</f>
        <v>-</v>
      </c>
      <c r="AG83" s="220" t="str">
        <f aca="false">IF(OR(AG$65=0,AG$65="-"),"-",AG82/AG75)</f>
        <v>-</v>
      </c>
      <c r="AH83" s="220" t="str">
        <f aca="false">IF(OR(AH$65=0,AH$65="-"),"-",AH82/AH75)</f>
        <v>-</v>
      </c>
      <c r="AI83" s="220" t="str">
        <f aca="false">IF(OR(AI$65=0,AI$65="-"),"-",AI82/AI75)</f>
        <v>-</v>
      </c>
      <c r="AJ83" s="220" t="str">
        <f aca="false">IF(OR(AJ$65=0,AJ$65="-"),"-",AJ82/AJ75)</f>
        <v>-</v>
      </c>
      <c r="AK83" s="220" t="str">
        <f aca="false">IF(OR(AK$65=0,AK$65="-"),"-",AK82/AK75)</f>
        <v>-</v>
      </c>
      <c r="AL83" s="220" t="str">
        <f aca="false">IF(OR(AL$65=0,AL$65="-"),"-",AL82/AL75)</f>
        <v>-</v>
      </c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201"/>
      <c r="FK83" s="203"/>
      <c r="FL83" s="160" t="s">
        <v>111</v>
      </c>
      <c r="FM83" s="168"/>
      <c r="FN83" s="168"/>
      <c r="FO83" s="221" t="n">
        <f aca="false">IF(FO$65=0,"-",FO82/FO75)</f>
        <v>0.590909090909091</v>
      </c>
      <c r="FP83" s="221" t="str">
        <f aca="false">IF(FP$65=0,"-",FP82/FP75)</f>
        <v>-</v>
      </c>
      <c r="FQ83" s="221" t="n">
        <f aca="false">IF(FQ$65=0,"-",FQ82/FQ75)</f>
        <v>0.382352941176471</v>
      </c>
      <c r="FR83" s="221" t="n">
        <f aca="false">IF(FR$65=0,"-",FR82/FR75)</f>
        <v>0.125</v>
      </c>
      <c r="FS83" s="221" t="str">
        <f aca="false">IF(FS$65=0,"-",FS82/FS75)</f>
        <v>-</v>
      </c>
      <c r="FT83" s="221" t="str">
        <f aca="false">IF(FT$65=0,"-",FT82/FT75)</f>
        <v>-</v>
      </c>
      <c r="FU83" s="221" t="n">
        <f aca="false">IF(FU$65=0,"-",FU82/FU75)</f>
        <v>0.833333333333333</v>
      </c>
      <c r="FV83" s="221" t="n">
        <f aca="false">IF(FV$65=0,"-",FV82/FV75)</f>
        <v>0.790697674418605</v>
      </c>
      <c r="FW83" s="221" t="n">
        <f aca="false">IF(FW$65=0,"-",FW82/FW75)</f>
        <v>0.738095238095238</v>
      </c>
      <c r="FX83" s="221" t="n">
        <f aca="false">IF(FX$65=0,"-",FX82/FX75)</f>
        <v>0.761904761904762</v>
      </c>
      <c r="FY83" s="221" t="n">
        <f aca="false">IF(FY$65=0,"-",FY82/FY75)</f>
        <v>0</v>
      </c>
      <c r="FZ83" s="221" t="n">
        <f aca="false">IF(FZ$65=0,"-",FZ82/FZ75)</f>
        <v>0.875</v>
      </c>
      <c r="GA83" s="221" t="n">
        <f aca="false">IF(GA$65=0,"-",GA82/GA75)</f>
        <v>0.777777777777778</v>
      </c>
      <c r="GB83" s="221" t="str">
        <f aca="false">IF(GB$65=0,"-",GB82/GB75)</f>
        <v>-</v>
      </c>
      <c r="GC83" s="221" t="str">
        <f aca="false">IF(GC$65=0,"-",GC82/GC75)</f>
        <v>-</v>
      </c>
      <c r="GD83" s="221" t="str">
        <f aca="false">IF(GD$65=0,"-",GD82/GD75)</f>
        <v>-</v>
      </c>
      <c r="GE83" s="221" t="str">
        <f aca="false">IF(GE$65=0,"-",GE82/GE75)</f>
        <v>-</v>
      </c>
      <c r="GF83" s="221" t="str">
        <f aca="false">IF(GF$65=0,"-",GF82/GF75)</f>
        <v>-</v>
      </c>
      <c r="GG83" s="221" t="n">
        <f aca="false">IF(GG$65=0,"-",GG82/GG75)</f>
        <v>0</v>
      </c>
      <c r="GH83" s="221" t="n">
        <f aca="false">IF(GH$65=0,"-",GH82/GH75)</f>
        <v>0.0666666666666667</v>
      </c>
      <c r="GI83" s="221" t="n">
        <f aca="false">IF(GI$65=0,"-",GI82/GI75)</f>
        <v>0.357142857142857</v>
      </c>
      <c r="GJ83" s="221" t="str">
        <f aca="false">IF(GJ$65=0,"-",GJ82/GJ75)</f>
        <v>-</v>
      </c>
      <c r="GK83" s="221" t="str">
        <f aca="false">IF(GK$65=0,"-",GK82/GK75)</f>
        <v>-</v>
      </c>
      <c r="GL83" s="221" t="n">
        <f aca="false">IF(GL$65=0,"-",GL82/GL75)</f>
        <v>0.636363636363636</v>
      </c>
      <c r="GM83" s="221" t="str">
        <f aca="false">IF(GM$65=0,"-",GM82/GM75)</f>
        <v>-</v>
      </c>
      <c r="GN83" s="221" t="str">
        <f aca="false">IF(GN$65=0,"-",GN82/GN75)</f>
        <v>-</v>
      </c>
      <c r="GO83" s="221" t="n">
        <f aca="false">IF(GO$65=0,"-",GO82/GO75)</f>
        <v>0.727272727272727</v>
      </c>
      <c r="GP83" s="221" t="n">
        <f aca="false">IF(GP$65=0,"-",GP82/GP75)</f>
        <v>0.833333333333333</v>
      </c>
      <c r="GQ83" s="221" t="str">
        <f aca="false">IF(GQ$65=0,"-",GQ82/GQ75)</f>
        <v>-</v>
      </c>
      <c r="GR83" s="221" t="n">
        <f aca="false">IF(GR$65=0,"-",GR82/GR75)</f>
        <v>0.0909090909090909</v>
      </c>
      <c r="GS83" s="221" t="str">
        <f aca="false">IF(GS$65=0,"-",GS82/GS75)</f>
        <v>-</v>
      </c>
      <c r="GT83" s="221" t="str">
        <f aca="false">IF(GT$65=0,"-",GT82/GT75)</f>
        <v>-</v>
      </c>
      <c r="GU83" s="221" t="str">
        <f aca="false">IF(GU$65=0,"-",GU82/GU75)</f>
        <v>-</v>
      </c>
      <c r="GV83" s="221" t="str">
        <f aca="false">IF(GV$65=0,"-",GV82/GV75)</f>
        <v>-</v>
      </c>
      <c r="GW83" s="17"/>
      <c r="GX83" s="17"/>
      <c r="GY83" s="17"/>
      <c r="GZ83" s="17"/>
      <c r="HA83" s="17"/>
      <c r="HB83" s="17"/>
      <c r="HC83" s="17"/>
      <c r="HD83" s="17"/>
      <c r="HE83" s="17"/>
      <c r="HF83" s="17"/>
      <c r="HG83" s="17"/>
      <c r="HH83" s="17"/>
      <c r="HI83" s="17"/>
      <c r="HJ83" s="17"/>
      <c r="HK83" s="17"/>
      <c r="HL83" s="17"/>
      <c r="HM83" s="17"/>
      <c r="HN83" s="17"/>
      <c r="HO83" s="17"/>
      <c r="HP83" s="17"/>
      <c r="HQ83" s="17"/>
      <c r="HR83" s="17"/>
      <c r="HS83" s="17"/>
      <c r="HT83" s="17"/>
      <c r="HU83" s="17"/>
      <c r="HV83" s="17"/>
      <c r="HW83" s="17"/>
      <c r="HX83" s="17"/>
      <c r="HY83" s="17"/>
      <c r="HZ83" s="17"/>
      <c r="IA83" s="17"/>
      <c r="IB83" s="17"/>
      <c r="IC83" s="17"/>
      <c r="ID83" s="17"/>
      <c r="IE83" s="17"/>
      <c r="IF83" s="17"/>
      <c r="IG83" s="17"/>
      <c r="IH83" s="17"/>
      <c r="II83" s="17"/>
      <c r="IJ83" s="17"/>
      <c r="IK83" s="17"/>
      <c r="IL83" s="17"/>
      <c r="IM83" s="17"/>
      <c r="IN83" s="17"/>
      <c r="IO83" s="22"/>
    </row>
    <row r="84" customFormat="false" ht="13.4" hidden="false" customHeight="false" outlineLevel="0" collapsed="false">
      <c r="A84" s="203"/>
      <c r="B84" s="21" t="s">
        <v>112</v>
      </c>
      <c r="C84" s="222"/>
      <c r="D84" s="223"/>
      <c r="E84" s="171" t="n">
        <f aca="false">IF(E$65=0,"-",SUM(E67:E70))</f>
        <v>0</v>
      </c>
      <c r="F84" s="169" t="n">
        <f aca="false">IF(F$65=0,"-",SUM(F67:F70))</f>
        <v>0</v>
      </c>
      <c r="G84" s="171" t="n">
        <f aca="false">IF(G$65=0,"-",SUM(G67:G70))</f>
        <v>0</v>
      </c>
      <c r="H84" s="168" t="n">
        <f aca="false">IF(H$65=0,"-",SUM(H67:H70))</f>
        <v>0</v>
      </c>
      <c r="I84" s="168" t="n">
        <f aca="false">IF(I$65=0,"-",SUM(I67:I70))</f>
        <v>0</v>
      </c>
      <c r="J84" s="169" t="n">
        <f aca="false">IF(J$65=0,"-",SUM(J67:J70))</f>
        <v>0</v>
      </c>
      <c r="K84" s="171" t="n">
        <f aca="false">IF(K$65=0,"-",SUM(K67:K70))</f>
        <v>0</v>
      </c>
      <c r="L84" s="168" t="n">
        <f aca="false">IF(L$65=0,"-",SUM(L67:L70))</f>
        <v>0</v>
      </c>
      <c r="M84" s="168" t="n">
        <f aca="false">IF(M$65=0,"-",SUM(M67:M70))</f>
        <v>0</v>
      </c>
      <c r="N84" s="169" t="n">
        <f aca="false">IF(N$65=0,"-",SUM(N67:N70))</f>
        <v>0</v>
      </c>
      <c r="O84" s="171" t="n">
        <f aca="false">IF(O$65=0,"-",SUM(O67:O70))</f>
        <v>0</v>
      </c>
      <c r="P84" s="168" t="n">
        <f aca="false">IF(P$65=0,"-",SUM(P67:P70))</f>
        <v>0</v>
      </c>
      <c r="Q84" s="168" t="n">
        <f aca="false">IF(Q$65=0,"-",SUM(Q67:Q70))</f>
        <v>0</v>
      </c>
      <c r="R84" s="168" t="n">
        <f aca="false">IF(R$65=0,"-",SUM(R67:R70))</f>
        <v>0</v>
      </c>
      <c r="S84" s="168" t="n">
        <f aca="false">IF(S$65=0,"-",SUM(S67:S70))</f>
        <v>0</v>
      </c>
      <c r="T84" s="168" t="n">
        <f aca="false">IF(T$65=0,"-",SUM(T67:T70))</f>
        <v>0</v>
      </c>
      <c r="U84" s="168" t="n">
        <f aca="false">IF(U$65=0,"-",SUM(U67:U70))</f>
        <v>0</v>
      </c>
      <c r="V84" s="169" t="n">
        <f aca="false">IF(V$65=0,"-",SUM(V67:V70))</f>
        <v>0</v>
      </c>
      <c r="W84" s="171" t="n">
        <f aca="false">IF(W$65=0,"-",SUM(W67:W70))</f>
        <v>0</v>
      </c>
      <c r="X84" s="168" t="n">
        <f aca="false">IF(X$65=0,"-",SUM(X67:X70))</f>
        <v>0</v>
      </c>
      <c r="Y84" s="168" t="n">
        <f aca="false">IF(Y$65=0,"-",SUM(Y67:Y70))</f>
        <v>0</v>
      </c>
      <c r="Z84" s="168" t="n">
        <f aca="false">IF(Z$65=0,"-",SUM(Z67:Z70))</f>
        <v>0</v>
      </c>
      <c r="AA84" s="168" t="n">
        <f aca="false">IF(AA$65=0,"-",SUM(AA67:AA70))</f>
        <v>0</v>
      </c>
      <c r="AB84" s="168" t="n">
        <f aca="false">IF(AB$65=0,"-",SUM(AB67:AB70))</f>
        <v>0</v>
      </c>
      <c r="AC84" s="168" t="n">
        <f aca="false">IF(AC$65=0,"-",SUM(AC67:AC70))</f>
        <v>0</v>
      </c>
      <c r="AD84" s="169" t="n">
        <f aca="false">IF(AD$65=0,"-",SUM(AD67:AD70))</f>
        <v>0</v>
      </c>
      <c r="AE84" s="171" t="n">
        <f aca="false">IF(AE$65=0,"-",SUM(AE67:AE70))</f>
        <v>0</v>
      </c>
      <c r="AF84" s="168" t="n">
        <f aca="false">IF(AF$65=0,"-",SUM(AF67:AF70))</f>
        <v>0</v>
      </c>
      <c r="AG84" s="168" t="n">
        <f aca="false">IF(AG$65=0,"-",SUM(AG67:AG70))</f>
        <v>0</v>
      </c>
      <c r="AH84" s="168" t="n">
        <f aca="false">IF(AH$65=0,"-",SUM(AH67:AH70))</f>
        <v>0</v>
      </c>
      <c r="AI84" s="168" t="n">
        <f aca="false">IF(AI$65=0,"-",SUM(AI67:AI70))</f>
        <v>0</v>
      </c>
      <c r="AJ84" s="168" t="n">
        <f aca="false">IF(AJ$65=0,"-",SUM(AJ67:AJ70))</f>
        <v>0</v>
      </c>
      <c r="AK84" s="168" t="n">
        <f aca="false">IF(AK$65=0,"-",SUM(AK67:AK70))</f>
        <v>0</v>
      </c>
      <c r="AL84" s="169" t="n">
        <f aca="false">IF(AL$65=0,"-",SUM(AL67:AL70))</f>
        <v>0</v>
      </c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FK84" s="201"/>
      <c r="FL84" s="21" t="s">
        <v>112</v>
      </c>
      <c r="FM84" s="63"/>
      <c r="FN84" s="63"/>
      <c r="FO84" s="168" t="n">
        <f aca="false">IF(FO$65=0,"-",SUM(FO67:FO70))</f>
        <v>14</v>
      </c>
      <c r="FP84" s="168" t="str">
        <f aca="false">IF(FP$65=0,"-",SUM(FP67:FP70))</f>
        <v>-</v>
      </c>
      <c r="FQ84" s="168" t="n">
        <f aca="false">IF(FQ$65=0,"-",SUM(FQ67:FQ70))</f>
        <v>16</v>
      </c>
      <c r="FR84" s="168" t="n">
        <f aca="false">IF(FR$65=0,"-",SUM(FR67:FR70))</f>
        <v>7</v>
      </c>
      <c r="FS84" s="168" t="str">
        <f aca="false">IF(FS$65=0,"-",SUM(FS67:FS70))</f>
        <v>-</v>
      </c>
      <c r="FT84" s="168" t="str">
        <f aca="false">IF(FT$65=0,"-",SUM(FT67:FT70))</f>
        <v>-</v>
      </c>
      <c r="FU84" s="168" t="n">
        <f aca="false">IF(FU$65=0,"-",SUM(FU67:FU70))</f>
        <v>6</v>
      </c>
      <c r="FV84" s="168" t="n">
        <f aca="false">IF(FV$65=0,"-",SUM(FV67:FV70))</f>
        <v>5</v>
      </c>
      <c r="FW84" s="168" t="n">
        <f aca="false">IF(FW$65=0,"-",SUM(FW67:FW70))</f>
        <v>8</v>
      </c>
      <c r="FX84" s="168" t="n">
        <f aca="false">IF(FX$65=0,"-",SUM(FX67:FX70))</f>
        <v>7</v>
      </c>
      <c r="FY84" s="168" t="n">
        <f aca="false">IF(FY$65=0,"-",SUM(FY67:FY70))</f>
        <v>8</v>
      </c>
      <c r="FZ84" s="168" t="n">
        <f aca="false">IF(FZ$65=0,"-",SUM(FZ67:FZ70))</f>
        <v>1</v>
      </c>
      <c r="GA84" s="168" t="n">
        <f aca="false">IF(GA$65=0,"-",SUM(GA67:GA70))</f>
        <v>5</v>
      </c>
      <c r="GB84" s="168" t="str">
        <f aca="false">IF(GB$65=0,"-",SUM(GB67:GB70))</f>
        <v>-</v>
      </c>
      <c r="GC84" s="168" t="str">
        <f aca="false">IF(GC$65=0,"-",SUM(GC67:GC70))</f>
        <v>-</v>
      </c>
      <c r="GD84" s="168" t="str">
        <f aca="false">IF(GD$65=0,"-",SUM(GD67:GD70))</f>
        <v>-</v>
      </c>
      <c r="GE84" s="168" t="str">
        <f aca="false">IF(GE$65=0,"-",SUM(GE67:GE70))</f>
        <v>-</v>
      </c>
      <c r="GF84" s="168" t="str">
        <f aca="false">IF(GF$65=0,"-",SUM(GF67:GF70))</f>
        <v>-</v>
      </c>
      <c r="GG84" s="168" t="n">
        <f aca="false">IF(GG$65=0,"-",SUM(GG67:GG70))</f>
        <v>10</v>
      </c>
      <c r="GH84" s="168" t="n">
        <f aca="false">IF(GH$65=0,"-",SUM(GH67:GH70))</f>
        <v>13</v>
      </c>
      <c r="GI84" s="168" t="n">
        <f aca="false">IF(GI$65=0,"-",SUM(GI67:GI70))</f>
        <v>7</v>
      </c>
      <c r="GJ84" s="168" t="str">
        <f aca="false">IF(GJ$65=0,"-",SUM(GJ67:GJ70))</f>
        <v>-</v>
      </c>
      <c r="GK84" s="168" t="str">
        <f aca="false">IF(GK$65=0,"-",SUM(GK67:GK70))</f>
        <v>-</v>
      </c>
      <c r="GL84" s="168" t="n">
        <f aca="false">IF(GL$65=0,"-",SUM(GL67:GL70))</f>
        <v>2</v>
      </c>
      <c r="GM84" s="168" t="str">
        <f aca="false">IF(GM$65=0,"-",SUM(GM67:GM70))</f>
        <v>-</v>
      </c>
      <c r="GN84" s="168" t="str">
        <f aca="false">IF(GN$65=0,"-",SUM(GN67:GN70))</f>
        <v>-</v>
      </c>
      <c r="GO84" s="168" t="n">
        <f aca="false">IF(GO$65=0,"-",SUM(GO67:GO70))</f>
        <v>2</v>
      </c>
      <c r="GP84" s="168" t="n">
        <f aca="false">IF(GP$65=0,"-",SUM(GP67:GP70))</f>
        <v>1</v>
      </c>
      <c r="GQ84" s="168" t="str">
        <f aca="false">IF(GQ$65=0,"-",SUM(GQ67:GQ70))</f>
        <v>-</v>
      </c>
      <c r="GR84" s="168" t="n">
        <f aca="false">IF(GR$65=0,"-",SUM(GR67:GR70))</f>
        <v>8</v>
      </c>
      <c r="GS84" s="168" t="str">
        <f aca="false">IF(GS$65=0,"-",SUM(GS67:GS70))</f>
        <v>-</v>
      </c>
      <c r="GT84" s="168" t="str">
        <f aca="false">IF(GT$65=0,"-",SUM(GT67:GT70))</f>
        <v>-</v>
      </c>
      <c r="GU84" s="168" t="str">
        <f aca="false">IF(GU$65=0,"-",SUM(GU67:GU70))</f>
        <v>-</v>
      </c>
      <c r="GV84" s="168" t="str">
        <f aca="false">IF(GV$65=0,"-",SUM(GV67:GV70))</f>
        <v>-</v>
      </c>
      <c r="GW84" s="201"/>
      <c r="GX84" s="201"/>
      <c r="GY84" s="201"/>
      <c r="GZ84" s="201"/>
      <c r="HA84" s="201"/>
      <c r="HB84" s="201"/>
      <c r="HC84" s="201"/>
      <c r="HD84" s="201"/>
      <c r="HE84" s="201"/>
      <c r="HF84" s="201"/>
      <c r="HG84" s="201"/>
      <c r="HH84" s="201"/>
      <c r="HI84" s="201"/>
      <c r="HJ84" s="201"/>
      <c r="HK84" s="201"/>
      <c r="HL84" s="201"/>
      <c r="HM84" s="201"/>
      <c r="HN84" s="201"/>
      <c r="HO84" s="201"/>
      <c r="HP84" s="201"/>
      <c r="HQ84" s="201"/>
      <c r="HR84" s="201"/>
      <c r="HS84" s="201"/>
      <c r="HT84" s="201"/>
      <c r="HU84" s="201"/>
      <c r="HV84" s="201"/>
      <c r="HW84" s="201"/>
      <c r="HX84" s="201"/>
      <c r="HY84" s="201"/>
      <c r="HZ84" s="201"/>
      <c r="IA84" s="201"/>
      <c r="IB84" s="201"/>
      <c r="IC84" s="201"/>
      <c r="ID84" s="201"/>
      <c r="IE84" s="201"/>
      <c r="IF84" s="201"/>
      <c r="IG84" s="201"/>
      <c r="IH84" s="201"/>
      <c r="II84" s="201"/>
      <c r="IJ84" s="201"/>
      <c r="IK84" s="201"/>
      <c r="IL84" s="201"/>
      <c r="IM84" s="201"/>
      <c r="IN84" s="201"/>
      <c r="IO84" s="201"/>
    </row>
    <row r="85" customFormat="false" ht="14.15" hidden="false" customHeight="false" outlineLevel="0" collapsed="false">
      <c r="A85" s="202"/>
      <c r="B85" s="216" t="s">
        <v>113</v>
      </c>
      <c r="C85" s="222"/>
      <c r="D85" s="223"/>
      <c r="E85" s="224" t="str">
        <f aca="false">IF(OR(E$65=0,E$65="-"),"-",E84/E75)</f>
        <v>-</v>
      </c>
      <c r="F85" s="224" t="str">
        <f aca="false">IF(OR(F$65=0,F$65="-"),"-",F84/F75)</f>
        <v>-</v>
      </c>
      <c r="G85" s="224" t="str">
        <f aca="false">IF(OR(G$65=0,G$65="-"),"-",G84/G75)</f>
        <v>-</v>
      </c>
      <c r="H85" s="224" t="str">
        <f aca="false">IF(OR(H$65=0,H$65="-"),"-",H84/H75)</f>
        <v>-</v>
      </c>
      <c r="I85" s="224" t="str">
        <f aca="false">IF(OR(I$65=0,I$65="-"),"-",I84/I75)</f>
        <v>-</v>
      </c>
      <c r="J85" s="224" t="str">
        <f aca="false">IF(OR(J$65=0,J$65="-"),"-",J84/J75)</f>
        <v>-</v>
      </c>
      <c r="K85" s="224" t="str">
        <f aca="false">IF(OR(K$65=0,K$65="-"),"-",K84/K75)</f>
        <v>-</v>
      </c>
      <c r="L85" s="224" t="str">
        <f aca="false">IF(OR(L$65=0,L$65="-"),"-",L84/L75)</f>
        <v>-</v>
      </c>
      <c r="M85" s="224" t="str">
        <f aca="false">IF(OR(M$65=0,M$65="-"),"-",M84/M75)</f>
        <v>-</v>
      </c>
      <c r="N85" s="224" t="str">
        <f aca="false">IF(OR(N$65=0,N$65="-"),"-",N84/N75)</f>
        <v>-</v>
      </c>
      <c r="O85" s="224" t="str">
        <f aca="false">IF(OR(O$65=0,O$65="-"),"-",O84/O75)</f>
        <v>-</v>
      </c>
      <c r="P85" s="224" t="str">
        <f aca="false">IF(OR(P$65=0,P$65="-"),"-",P84/P75)</f>
        <v>-</v>
      </c>
      <c r="Q85" s="224" t="str">
        <f aca="false">IF(OR(Q$65=0,Q$65="-"),"-",Q84/Q75)</f>
        <v>-</v>
      </c>
      <c r="R85" s="224" t="str">
        <f aca="false">IF(OR(R$65=0,R$65="-"),"-",R84/R75)</f>
        <v>-</v>
      </c>
      <c r="S85" s="224" t="str">
        <f aca="false">IF(OR(S$65=0,S$65="-"),"-",S84/S75)</f>
        <v>-</v>
      </c>
      <c r="T85" s="224" t="str">
        <f aca="false">IF(OR(T$65=0,T$65="-"),"-",T84/T75)</f>
        <v>-</v>
      </c>
      <c r="U85" s="224" t="str">
        <f aca="false">IF(OR(U$65=0,U$65="-"),"-",U84/U75)</f>
        <v>-</v>
      </c>
      <c r="V85" s="224" t="str">
        <f aca="false">IF(OR(V$65=0,V$65="-"),"-",V84/V75)</f>
        <v>-</v>
      </c>
      <c r="W85" s="224" t="str">
        <f aca="false">IF(OR(W$65=0,W$65="-"),"-",W84/W75)</f>
        <v>-</v>
      </c>
      <c r="X85" s="224" t="str">
        <f aca="false">IF(OR(X$65=0,X$65="-"),"-",X84/X75)</f>
        <v>-</v>
      </c>
      <c r="Y85" s="224" t="str">
        <f aca="false">IF(OR(Y$65=0,Y$65="-"),"-",Y84/Y75)</f>
        <v>-</v>
      </c>
      <c r="Z85" s="224" t="str">
        <f aca="false">IF(OR(Z$65=0,Z$65="-"),"-",Z84/Z75)</f>
        <v>-</v>
      </c>
      <c r="AA85" s="224" t="str">
        <f aca="false">IF(OR(AA$65=0,AA$65="-"),"-",AA84/AA75)</f>
        <v>-</v>
      </c>
      <c r="AB85" s="224" t="str">
        <f aca="false">IF(OR(AB$65=0,AB$65="-"),"-",AB84/AB75)</f>
        <v>-</v>
      </c>
      <c r="AC85" s="224" t="str">
        <f aca="false">IF(OR(AC$65=0,AC$65="-"),"-",AC84/AC75)</f>
        <v>-</v>
      </c>
      <c r="AD85" s="224" t="str">
        <f aca="false">IF(OR(AD$65=0,AD$65="-"),"-",AD84/AD75)</f>
        <v>-</v>
      </c>
      <c r="AE85" s="224" t="str">
        <f aca="false">IF(OR(AE$65=0,AE$65="-"),"-",AE84/AE75)</f>
        <v>-</v>
      </c>
      <c r="AF85" s="224" t="str">
        <f aca="false">IF(OR(AF$65=0,AF$65="-"),"-",AF84/AF75)</f>
        <v>-</v>
      </c>
      <c r="AG85" s="224" t="str">
        <f aca="false">IF(OR(AG$65=0,AG$65="-"),"-",AG84/AG75)</f>
        <v>-</v>
      </c>
      <c r="AH85" s="224" t="str">
        <f aca="false">IF(OR(AH$65=0,AH$65="-"),"-",AH84/AH75)</f>
        <v>-</v>
      </c>
      <c r="AI85" s="224" t="str">
        <f aca="false">IF(OR(AI$65=0,AI$65="-"),"-",AI84/AI75)</f>
        <v>-</v>
      </c>
      <c r="AJ85" s="224" t="str">
        <f aca="false">IF(OR(AJ$65=0,AJ$65="-"),"-",AJ84/AJ75)</f>
        <v>-</v>
      </c>
      <c r="AK85" s="224" t="str">
        <f aca="false">IF(OR(AK$65=0,AK$65="-"),"-",AK84/AK75)</f>
        <v>-</v>
      </c>
      <c r="AL85" s="224" t="str">
        <f aca="false">IF(OR(AL$65=0,AL$65="-"),"-",AL84/AL75)</f>
        <v>-</v>
      </c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FK85" s="201"/>
      <c r="FL85" s="216" t="s">
        <v>113</v>
      </c>
      <c r="FM85" s="63"/>
      <c r="FN85" s="63"/>
      <c r="FO85" s="221" t="n">
        <f aca="false">IF(FO$65=0,"-",FO84/FO75)</f>
        <v>0.318181818181818</v>
      </c>
      <c r="FP85" s="221" t="str">
        <f aca="false">IF(FP$65=0,"-",FP84/FP75)</f>
        <v>-</v>
      </c>
      <c r="FQ85" s="221" t="n">
        <f aca="false">IF(FQ$65=0,"-",FQ84/FQ75)</f>
        <v>0.470588235294118</v>
      </c>
      <c r="FR85" s="221" t="n">
        <f aca="false">IF(FR$65=0,"-",FR84/FR75)</f>
        <v>0.875</v>
      </c>
      <c r="FS85" s="221" t="str">
        <f aca="false">IF(FS$65=0,"-",FS84/FS75)</f>
        <v>-</v>
      </c>
      <c r="FT85" s="221" t="str">
        <f aca="false">IF(FT$65=0,"-",FT84/FT75)</f>
        <v>-</v>
      </c>
      <c r="FU85" s="221" t="n">
        <f aca="false">IF(FU$65=0,"-",FU84/FU75)</f>
        <v>0.142857142857143</v>
      </c>
      <c r="FV85" s="221" t="n">
        <f aca="false">IF(FV$65=0,"-",FV84/FV75)</f>
        <v>0.116279069767442</v>
      </c>
      <c r="FW85" s="221" t="n">
        <f aca="false">IF(FW$65=0,"-",FW84/FW75)</f>
        <v>0.19047619047619</v>
      </c>
      <c r="FX85" s="221" t="n">
        <f aca="false">IF(FX$65=0,"-",FX84/FX75)</f>
        <v>0.166666666666667</v>
      </c>
      <c r="FY85" s="221" t="n">
        <f aca="false">IF(FY$65=0,"-",FY84/FY75)</f>
        <v>1</v>
      </c>
      <c r="FZ85" s="221" t="n">
        <f aca="false">IF(FZ$65=0,"-",FZ84/FZ75)</f>
        <v>0.125</v>
      </c>
      <c r="GA85" s="221" t="n">
        <f aca="false">IF(GA$65=0,"-",GA84/GA75)</f>
        <v>0.185185185185185</v>
      </c>
      <c r="GB85" s="221" t="str">
        <f aca="false">IF(GB$65=0,"-",GB84/GB75)</f>
        <v>-</v>
      </c>
      <c r="GC85" s="221" t="str">
        <f aca="false">IF(GC$65=0,"-",GC84/GC75)</f>
        <v>-</v>
      </c>
      <c r="GD85" s="221" t="str">
        <f aca="false">IF(GD$65=0,"-",GD84/GD75)</f>
        <v>-</v>
      </c>
      <c r="GE85" s="221" t="str">
        <f aca="false">IF(GE$65=0,"-",GE84/GE75)</f>
        <v>-</v>
      </c>
      <c r="GF85" s="221" t="str">
        <f aca="false">IF(GF$65=0,"-",GF84/GF75)</f>
        <v>-</v>
      </c>
      <c r="GG85" s="221" t="n">
        <f aca="false">IF(GG$65=0,"-",GG84/GG75)</f>
        <v>0.769230769230769</v>
      </c>
      <c r="GH85" s="221" t="n">
        <f aca="false">IF(GH$65=0,"-",GH84/GH75)</f>
        <v>0.866666666666667</v>
      </c>
      <c r="GI85" s="221" t="n">
        <f aca="false">IF(GI$65=0,"-",GI84/GI75)</f>
        <v>0.5</v>
      </c>
      <c r="GJ85" s="221" t="str">
        <f aca="false">IF(GJ$65=0,"-",GJ84/GJ75)</f>
        <v>-</v>
      </c>
      <c r="GK85" s="221" t="str">
        <f aca="false">IF(GK$65=0,"-",GK84/GK75)</f>
        <v>-</v>
      </c>
      <c r="GL85" s="221" t="n">
        <f aca="false">IF(GL$65=0,"-",GL84/GL75)</f>
        <v>0.181818181818182</v>
      </c>
      <c r="GM85" s="221" t="str">
        <f aca="false">IF(GM$65=0,"-",GM84/GM75)</f>
        <v>-</v>
      </c>
      <c r="GN85" s="221" t="str">
        <f aca="false">IF(GN$65=0,"-",GN84/GN75)</f>
        <v>-</v>
      </c>
      <c r="GO85" s="221" t="n">
        <f aca="false">IF(GO$65=0,"-",GO84/GO75)</f>
        <v>0.181818181818182</v>
      </c>
      <c r="GP85" s="221" t="n">
        <f aca="false">IF(GP$65=0,"-",GP84/GP75)</f>
        <v>0.166666666666667</v>
      </c>
      <c r="GQ85" s="221" t="str">
        <f aca="false">IF(GQ$65=0,"-",GQ84/GQ75)</f>
        <v>-</v>
      </c>
      <c r="GR85" s="221" t="n">
        <f aca="false">IF(GR$65=0,"-",GR84/GR75)</f>
        <v>0.727272727272727</v>
      </c>
      <c r="GS85" s="221" t="str">
        <f aca="false">IF(GS$65=0,"-",GS84/GS75)</f>
        <v>-</v>
      </c>
      <c r="GT85" s="221" t="str">
        <f aca="false">IF(GT$65=0,"-",GT84/GT75)</f>
        <v>-</v>
      </c>
      <c r="GU85" s="221" t="str">
        <f aca="false">IF(GU$65=0,"-",GU84/GU75)</f>
        <v>-</v>
      </c>
      <c r="GV85" s="221" t="str">
        <f aca="false">IF(GV$65=0,"-",GV84/GV75)</f>
        <v>-</v>
      </c>
      <c r="GW85" s="201"/>
      <c r="GX85" s="201"/>
      <c r="GY85" s="201"/>
      <c r="GZ85" s="201"/>
      <c r="HA85" s="201"/>
      <c r="HB85" s="201"/>
      <c r="HC85" s="201"/>
      <c r="HD85" s="201"/>
      <c r="HE85" s="201"/>
      <c r="HF85" s="201"/>
      <c r="HG85" s="201"/>
      <c r="HH85" s="201"/>
      <c r="HI85" s="201"/>
      <c r="HJ85" s="201"/>
      <c r="HK85" s="201"/>
      <c r="HL85" s="201"/>
      <c r="HM85" s="201"/>
      <c r="HN85" s="201"/>
      <c r="HO85" s="201"/>
      <c r="HP85" s="201"/>
      <c r="HQ85" s="201"/>
      <c r="HR85" s="201"/>
      <c r="HS85" s="201"/>
      <c r="HT85" s="201"/>
      <c r="HU85" s="201"/>
      <c r="HV85" s="201"/>
      <c r="HW85" s="201"/>
      <c r="HX85" s="201"/>
      <c r="HY85" s="201"/>
      <c r="HZ85" s="201"/>
      <c r="IA85" s="201"/>
      <c r="IB85" s="201"/>
      <c r="IC85" s="201"/>
      <c r="ID85" s="201"/>
      <c r="IE85" s="201"/>
      <c r="IF85" s="201"/>
      <c r="IG85" s="201"/>
      <c r="IH85" s="201"/>
      <c r="II85" s="201"/>
      <c r="IJ85" s="201"/>
      <c r="IK85" s="201"/>
      <c r="IL85" s="201"/>
      <c r="IM85" s="201"/>
      <c r="IN85" s="201"/>
      <c r="IO85" s="201"/>
    </row>
    <row r="86" customFormat="false" ht="15" hidden="false" customHeight="true" outlineLevel="0" collapsed="false"/>
    <row r="87" customFormat="false" ht="15" hidden="false" customHeight="true" outlineLevel="0" collapsed="false">
      <c r="A87" s="225"/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5"/>
      <c r="AC87" s="225"/>
      <c r="AD87" s="225"/>
      <c r="AE87" s="225"/>
      <c r="AF87" s="225"/>
      <c r="AG87" s="225"/>
      <c r="AH87" s="225"/>
      <c r="AI87" s="225"/>
      <c r="AJ87" s="225"/>
      <c r="AK87" s="225"/>
      <c r="AL87" s="225"/>
      <c r="AM87" s="225"/>
      <c r="AN87" s="225"/>
      <c r="AO87" s="225"/>
      <c r="AP87" s="225"/>
      <c r="AQ87" s="225"/>
      <c r="AR87" s="225"/>
      <c r="AS87" s="225"/>
      <c r="AT87" s="225"/>
      <c r="AU87" s="225"/>
      <c r="AV87" s="225"/>
      <c r="AW87" s="225"/>
      <c r="AX87" s="225"/>
      <c r="AY87" s="225"/>
      <c r="AZ87" s="225"/>
      <c r="BA87" s="225"/>
      <c r="BB87" s="225"/>
      <c r="BC87" s="225"/>
      <c r="BD87" s="225"/>
      <c r="BE87" s="225"/>
      <c r="BF87" s="225"/>
      <c r="BG87" s="225"/>
      <c r="BH87" s="225"/>
      <c r="BI87" s="225"/>
      <c r="BJ87" s="225"/>
      <c r="BK87" s="225"/>
      <c r="BL87" s="225"/>
      <c r="BM87" s="225"/>
      <c r="BN87" s="225"/>
      <c r="BO87" s="225"/>
      <c r="BP87" s="225"/>
      <c r="BQ87" s="225"/>
      <c r="BR87" s="225"/>
      <c r="BS87" s="225"/>
      <c r="BT87" s="225"/>
      <c r="BU87" s="225"/>
      <c r="BV87" s="225"/>
      <c r="BW87" s="225"/>
      <c r="BX87" s="225"/>
      <c r="BY87" s="225"/>
      <c r="BZ87" s="225"/>
      <c r="CA87" s="225"/>
      <c r="CB87" s="225"/>
      <c r="CC87" s="225"/>
      <c r="CD87" s="225"/>
      <c r="CE87" s="225"/>
    </row>
    <row r="88" customFormat="false" ht="60" hidden="false" customHeight="true" outlineLevel="0" collapsed="false">
      <c r="A88" s="226"/>
      <c r="B88" s="226"/>
      <c r="C88" s="226"/>
      <c r="D88" s="226"/>
      <c r="E88" s="226"/>
      <c r="F88" s="226"/>
      <c r="G88" s="226"/>
      <c r="H88" s="226"/>
      <c r="I88" s="226"/>
      <c r="J88" s="226"/>
      <c r="K88" s="226"/>
      <c r="L88" s="226"/>
      <c r="M88" s="226"/>
      <c r="N88" s="226"/>
      <c r="O88" s="226"/>
      <c r="P88" s="226"/>
      <c r="Q88" s="226"/>
      <c r="R88" s="226"/>
      <c r="S88" s="226"/>
      <c r="T88" s="226"/>
      <c r="U88" s="226"/>
      <c r="V88" s="226"/>
      <c r="W88" s="226"/>
      <c r="X88" s="226"/>
      <c r="Y88" s="226"/>
      <c r="Z88" s="226"/>
      <c r="AA88" s="226"/>
      <c r="AB88" s="226"/>
      <c r="AC88" s="226"/>
      <c r="AD88" s="226"/>
      <c r="AE88" s="226"/>
      <c r="AF88" s="226"/>
      <c r="AG88" s="226"/>
      <c r="AH88" s="226"/>
      <c r="AI88" s="226"/>
      <c r="AJ88" s="226"/>
      <c r="AK88" s="226"/>
      <c r="AL88" s="226"/>
      <c r="AM88" s="226"/>
      <c r="AN88" s="226"/>
      <c r="AO88" s="226"/>
      <c r="AP88" s="226"/>
      <c r="AQ88" s="226"/>
      <c r="AR88" s="226"/>
      <c r="AS88" s="226"/>
      <c r="AT88" s="226"/>
      <c r="AU88" s="226"/>
      <c r="AV88" s="226"/>
      <c r="AW88" s="226"/>
      <c r="AX88" s="226"/>
      <c r="AY88" s="226"/>
      <c r="AZ88" s="226"/>
      <c r="BA88" s="226"/>
      <c r="BB88" s="226"/>
      <c r="BC88" s="226"/>
      <c r="BD88" s="226"/>
      <c r="BE88" s="226"/>
      <c r="BF88" s="226"/>
      <c r="BG88" s="226"/>
      <c r="BH88" s="226"/>
      <c r="BI88" s="226"/>
      <c r="BJ88" s="226"/>
      <c r="BK88" s="226"/>
      <c r="BL88" s="226"/>
      <c r="BM88" s="226"/>
      <c r="BN88" s="226"/>
      <c r="BO88" s="226"/>
      <c r="BP88" s="226"/>
      <c r="BQ88" s="226"/>
      <c r="BR88" s="226"/>
      <c r="BS88" s="226"/>
      <c r="BT88" s="226"/>
      <c r="BU88" s="226"/>
      <c r="BV88" s="226"/>
      <c r="BW88" s="226"/>
      <c r="BX88" s="226"/>
      <c r="BY88" s="226"/>
      <c r="BZ88" s="226"/>
      <c r="CA88" s="226"/>
      <c r="CB88" s="226"/>
      <c r="CC88" s="226"/>
      <c r="CD88" s="226"/>
      <c r="CE88" s="226"/>
    </row>
    <row r="89" customFormat="false" ht="15" hidden="false" customHeight="tru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8"/>
    </row>
    <row r="90" customFormat="false" ht="15" hidden="false" customHeight="true" outlineLevel="0" collapsed="false">
      <c r="A90" s="9"/>
      <c r="B90" s="9"/>
      <c r="C90" s="9"/>
      <c r="D90" s="9"/>
      <c r="E90" s="227" t="s">
        <v>0</v>
      </c>
      <c r="F90" s="227"/>
      <c r="G90" s="227"/>
      <c r="H90" s="228" t="e">
        <f aca="false">'විෂය තොරතුරු'!J5</f>
        <v>#N/A</v>
      </c>
      <c r="I90" s="228"/>
      <c r="J90" s="228"/>
      <c r="K90" s="228"/>
      <c r="L90" s="228"/>
      <c r="M90" s="228"/>
      <c r="N90" s="228"/>
      <c r="O90" s="228"/>
      <c r="P90" s="229"/>
      <c r="Q90" s="9"/>
      <c r="R90" s="9"/>
      <c r="S90" s="13" t="s">
        <v>1</v>
      </c>
      <c r="T90" s="9"/>
      <c r="U90" s="9"/>
      <c r="V90" s="9"/>
      <c r="W90" s="9"/>
      <c r="X90" s="9"/>
      <c r="Y90" s="9"/>
      <c r="Z90" s="230"/>
      <c r="AA90" s="230"/>
      <c r="AB90" s="230"/>
      <c r="AC90" s="230"/>
      <c r="AD90" s="230"/>
      <c r="AE90" s="230"/>
      <c r="AF90" s="230"/>
      <c r="AG90" s="231" t="s">
        <v>2</v>
      </c>
      <c r="AH90" s="231"/>
      <c r="AI90" s="232" t="s">
        <v>3</v>
      </c>
      <c r="AJ90" s="232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16"/>
    </row>
    <row r="91" customFormat="false" ht="17.35" hidden="false" customHeight="false" outlineLevel="0" collapsed="false">
      <c r="A91" s="9"/>
      <c r="B91" s="233" t="s">
        <v>114</v>
      </c>
      <c r="C91" s="9"/>
      <c r="D91" s="9"/>
      <c r="E91" s="227" t="s">
        <v>5</v>
      </c>
      <c r="F91" s="227"/>
      <c r="G91" s="227"/>
      <c r="H91" s="234" t="n">
        <f aca="false">'විෂය තොරතුරු'!J6</f>
        <v>11</v>
      </c>
      <c r="I91" s="234" t="str">
        <f aca="false">I6</f>
        <v>A</v>
      </c>
      <c r="J91" s="234"/>
      <c r="K91" s="234"/>
      <c r="L91" s="229"/>
      <c r="M91" s="229"/>
      <c r="N91" s="229"/>
      <c r="O91" s="229"/>
      <c r="P91" s="229"/>
      <c r="Q91" s="9"/>
      <c r="R91" s="9"/>
      <c r="S91" s="26" t="s">
        <v>6</v>
      </c>
      <c r="T91" s="9"/>
      <c r="U91" s="27" t="s">
        <v>7</v>
      </c>
      <c r="V91" s="27"/>
      <c r="W91" s="27"/>
      <c r="X91" s="27"/>
      <c r="Y91" s="9"/>
      <c r="Z91" s="235" t="s">
        <v>8</v>
      </c>
      <c r="AA91" s="235"/>
      <c r="AB91" s="235"/>
      <c r="AC91" s="235"/>
      <c r="AD91" s="235"/>
      <c r="AE91" s="235"/>
      <c r="AF91" s="235"/>
      <c r="AG91" s="236" t="n">
        <f aca="false">IF($B$100="","",COUNTIF($CE$100:$CE$149,"6/3 සමත්"))</f>
        <v>12</v>
      </c>
      <c r="AH91" s="236"/>
      <c r="AI91" s="237" t="n">
        <f aca="false">IF($B$100="","",(AG91/$U$92)*100)</f>
        <v>33.3333333333333</v>
      </c>
      <c r="AJ91" s="237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16"/>
    </row>
    <row r="92" customFormat="false" ht="17.35" hidden="false" customHeight="false" outlineLevel="0" collapsed="false">
      <c r="A92" s="9"/>
      <c r="B92" s="233"/>
      <c r="C92" s="9"/>
      <c r="D92" s="9"/>
      <c r="E92" s="227" t="s">
        <v>9</v>
      </c>
      <c r="F92" s="227"/>
      <c r="G92" s="227"/>
      <c r="H92" s="228" t="str">
        <f aca="false">'විෂය තොරතුරු'!J9</f>
        <v/>
      </c>
      <c r="I92" s="228"/>
      <c r="J92" s="234"/>
      <c r="K92" s="234"/>
      <c r="L92" s="229"/>
      <c r="M92" s="229"/>
      <c r="N92" s="229"/>
      <c r="O92" s="229"/>
      <c r="P92" s="229"/>
      <c r="Q92" s="9"/>
      <c r="R92" s="9"/>
      <c r="S92" s="34" t="s">
        <v>10</v>
      </c>
      <c r="T92" s="9"/>
      <c r="U92" s="27" t="n">
        <f aca="false">IF($B$100="",0,50-COUNTIF($B$100:$B$149,""))</f>
        <v>36</v>
      </c>
      <c r="V92" s="27"/>
      <c r="W92" s="27"/>
      <c r="X92" s="27"/>
      <c r="Y92" s="9"/>
      <c r="Z92" s="235" t="s">
        <v>11</v>
      </c>
      <c r="AA92" s="235"/>
      <c r="AB92" s="235"/>
      <c r="AC92" s="235"/>
      <c r="AD92" s="235"/>
      <c r="AE92" s="235"/>
      <c r="AF92" s="235"/>
      <c r="AG92" s="238" t="n">
        <f aca="false">IF($B$100="","",COUNTIF($CE$100:$CE$149,"5/3 සමත්"))</f>
        <v>9</v>
      </c>
      <c r="AH92" s="238"/>
      <c r="AI92" s="36" t="n">
        <f aca="false">IF($B$100="","",(AG92/$U$92)*100)</f>
        <v>25</v>
      </c>
      <c r="AJ92" s="36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16"/>
    </row>
    <row r="93" customFormat="false" ht="15" hidden="false" customHeight="false" outlineLevel="0" collapsed="false">
      <c r="A93" s="9"/>
      <c r="B93" s="233"/>
      <c r="C93" s="9"/>
      <c r="D93" s="9"/>
      <c r="E93" s="227" t="s">
        <v>12</v>
      </c>
      <c r="F93" s="227"/>
      <c r="G93" s="227"/>
      <c r="H93" s="228" t="s">
        <v>13</v>
      </c>
      <c r="I93" s="228"/>
      <c r="J93" s="234"/>
      <c r="K93" s="234"/>
      <c r="L93" s="229"/>
      <c r="M93" s="229"/>
      <c r="N93" s="229"/>
      <c r="O93" s="229"/>
      <c r="P93" s="229"/>
      <c r="Q93" s="9"/>
      <c r="R93" s="9"/>
      <c r="S93" s="37" t="s">
        <v>14</v>
      </c>
      <c r="T93" s="9"/>
      <c r="U93" s="9"/>
      <c r="V93" s="9"/>
      <c r="W93" s="9"/>
      <c r="X93" s="9"/>
      <c r="Y93" s="9"/>
      <c r="Z93" s="239" t="s">
        <v>15</v>
      </c>
      <c r="AA93" s="239"/>
      <c r="AB93" s="239"/>
      <c r="AC93" s="239"/>
      <c r="AD93" s="239"/>
      <c r="AE93" s="239"/>
      <c r="AF93" s="239"/>
      <c r="AG93" s="240" t="n">
        <f aca="false">IF($B$100="","",SUM(AG91:AG92))</f>
        <v>21</v>
      </c>
      <c r="AH93" s="240"/>
      <c r="AI93" s="241" t="n">
        <f aca="false">IF($B$100="","",(AG93/$U$92)*100)</f>
        <v>58.3333333333333</v>
      </c>
      <c r="AJ93" s="241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16"/>
    </row>
    <row r="94" customFormat="false" ht="15" hidden="false" customHeight="false" outlineLevel="0" collapsed="false">
      <c r="A94" s="9"/>
      <c r="B94" s="242" t="n">
        <f aca="false">B9</f>
        <v>2025</v>
      </c>
      <c r="C94" s="9"/>
      <c r="D94" s="9"/>
      <c r="E94" s="227" t="s">
        <v>16</v>
      </c>
      <c r="F94" s="227"/>
      <c r="G94" s="227"/>
      <c r="H94" s="228" t="s">
        <v>115</v>
      </c>
      <c r="I94" s="228"/>
      <c r="J94" s="228"/>
      <c r="K94" s="228"/>
      <c r="L94" s="228"/>
      <c r="M94" s="228"/>
      <c r="N94" s="243" t="s">
        <v>18</v>
      </c>
      <c r="O94" s="244" t="n">
        <f aca="false">O9</f>
        <v>2025</v>
      </c>
      <c r="P94" s="244"/>
      <c r="Q94" s="9"/>
      <c r="R94" s="9"/>
      <c r="S94" s="46" t="s">
        <v>19</v>
      </c>
      <c r="T94" s="9"/>
      <c r="U94" s="9"/>
      <c r="V94" s="9"/>
      <c r="W94" s="9"/>
      <c r="X94" s="9"/>
      <c r="Y94" s="9"/>
      <c r="Z94" s="235" t="s">
        <v>20</v>
      </c>
      <c r="AA94" s="235"/>
      <c r="AB94" s="235"/>
      <c r="AC94" s="235"/>
      <c r="AD94" s="235"/>
      <c r="AE94" s="235"/>
      <c r="AF94" s="235"/>
      <c r="AG94" s="55" t="n">
        <f aca="false">IF($B$100="","",COUNTIF($CE$100:$CE$149,"සමත් කළ හැකි"))</f>
        <v>7</v>
      </c>
      <c r="AH94" s="55"/>
      <c r="AI94" s="56" t="n">
        <f aca="false">IF($B$100="","",(AG94/$U$92)*100)</f>
        <v>19.4444444444444</v>
      </c>
      <c r="AJ94" s="56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16"/>
    </row>
    <row r="95" customFormat="false" ht="15" hidden="false" customHeight="false" outlineLevel="0" collapsed="false">
      <c r="A95" s="9"/>
      <c r="B95" s="242"/>
      <c r="C95" s="9"/>
      <c r="D95" s="9"/>
      <c r="E95" s="245" t="s">
        <v>22</v>
      </c>
      <c r="F95" s="246"/>
      <c r="G95" s="246"/>
      <c r="H95" s="229"/>
      <c r="I95" s="229"/>
      <c r="J95" s="229"/>
      <c r="K95" s="229"/>
      <c r="L95" s="229"/>
      <c r="M95" s="247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235" t="s">
        <v>23</v>
      </c>
      <c r="AA95" s="235"/>
      <c r="AB95" s="235"/>
      <c r="AC95" s="235"/>
      <c r="AD95" s="235"/>
      <c r="AE95" s="235"/>
      <c r="AF95" s="235"/>
      <c r="AG95" s="248" t="n">
        <f aca="false">IF($B$100="","",(+AG91+AG92+AG94))</f>
        <v>28</v>
      </c>
      <c r="AH95" s="248"/>
      <c r="AI95" s="249" t="n">
        <f aca="false">IF($B$100="","",(AG95/$U$92)*100)</f>
        <v>77.7777777777778</v>
      </c>
      <c r="AJ95" s="24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16"/>
    </row>
    <row r="96" customFormat="false" ht="15" hidden="false" customHeight="false" outlineLevel="0" collapsed="false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250" t="s">
        <v>24</v>
      </c>
      <c r="AA96" s="251"/>
      <c r="AB96" s="251"/>
      <c r="AC96" s="251"/>
      <c r="AD96" s="251"/>
      <c r="AE96" s="251"/>
      <c r="AF96" s="251"/>
      <c r="AG96" s="252" t="n">
        <f aca="false">IF(B100="","",COUNTIF($CE$100:$CE$149,"W9"))</f>
        <v>0</v>
      </c>
      <c r="AH96" s="252"/>
      <c r="AI96" s="253" t="n">
        <f aca="false">IF($B$100="","",(AG96/$U$92)*100)</f>
        <v>0</v>
      </c>
      <c r="AJ96" s="253"/>
      <c r="AK96" s="9"/>
      <c r="AL96" s="254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16"/>
    </row>
    <row r="97" customFormat="false" ht="14.25" hidden="false" customHeight="true" outlineLevel="0" collapsed="false">
      <c r="A97" s="65" t="s">
        <v>25</v>
      </c>
      <c r="B97" s="66" t="s">
        <v>26</v>
      </c>
      <c r="C97" s="67" t="s">
        <v>27</v>
      </c>
      <c r="D97" s="68" t="s">
        <v>28</v>
      </c>
      <c r="E97" s="255" t="s">
        <v>29</v>
      </c>
      <c r="F97" s="255"/>
      <c r="G97" s="256" t="s">
        <v>30</v>
      </c>
      <c r="H97" s="256"/>
      <c r="I97" s="256"/>
      <c r="J97" s="256"/>
      <c r="K97" s="71" t="s">
        <v>31</v>
      </c>
      <c r="L97" s="72" t="s">
        <v>32</v>
      </c>
      <c r="M97" s="72" t="s">
        <v>33</v>
      </c>
      <c r="N97" s="73" t="s">
        <v>34</v>
      </c>
      <c r="O97" s="257" t="s">
        <v>35</v>
      </c>
      <c r="P97" s="257"/>
      <c r="Q97" s="257"/>
      <c r="R97" s="257"/>
      <c r="S97" s="257"/>
      <c r="T97" s="257"/>
      <c r="U97" s="257"/>
      <c r="V97" s="257"/>
      <c r="W97" s="256" t="s">
        <v>36</v>
      </c>
      <c r="X97" s="256"/>
      <c r="Y97" s="256"/>
      <c r="Z97" s="256"/>
      <c r="AA97" s="256"/>
      <c r="AB97" s="256"/>
      <c r="AC97" s="256"/>
      <c r="AD97" s="256"/>
      <c r="AE97" s="256" t="s">
        <v>37</v>
      </c>
      <c r="AF97" s="256"/>
      <c r="AG97" s="256"/>
      <c r="AH97" s="256"/>
      <c r="AI97" s="256"/>
      <c r="AJ97" s="256"/>
      <c r="AK97" s="256"/>
      <c r="AL97" s="256"/>
      <c r="AM97" s="75" t="s">
        <v>38</v>
      </c>
      <c r="AN97" s="76" t="s">
        <v>39</v>
      </c>
      <c r="AO97" s="77" t="s">
        <v>40</v>
      </c>
      <c r="AP97" s="78" t="s">
        <v>29</v>
      </c>
      <c r="AQ97" s="78"/>
      <c r="AR97" s="79" t="s">
        <v>30</v>
      </c>
      <c r="AS97" s="79"/>
      <c r="AT97" s="79"/>
      <c r="AU97" s="79"/>
      <c r="AV97" s="71" t="s">
        <v>31</v>
      </c>
      <c r="AW97" s="72" t="s">
        <v>32</v>
      </c>
      <c r="AX97" s="72" t="s">
        <v>33</v>
      </c>
      <c r="AY97" s="73" t="s">
        <v>34</v>
      </c>
      <c r="AZ97" s="80" t="s">
        <v>35</v>
      </c>
      <c r="BA97" s="80"/>
      <c r="BB97" s="80"/>
      <c r="BC97" s="80"/>
      <c r="BD97" s="80"/>
      <c r="BE97" s="80"/>
      <c r="BF97" s="80"/>
      <c r="BG97" s="80"/>
      <c r="BH97" s="81" t="s">
        <v>36</v>
      </c>
      <c r="BI97" s="81"/>
      <c r="BJ97" s="81"/>
      <c r="BK97" s="81"/>
      <c r="BL97" s="81"/>
      <c r="BM97" s="81"/>
      <c r="BN97" s="81"/>
      <c r="BO97" s="81"/>
      <c r="BP97" s="81" t="s">
        <v>37</v>
      </c>
      <c r="BQ97" s="81"/>
      <c r="BR97" s="81"/>
      <c r="BS97" s="81"/>
      <c r="BT97" s="81"/>
      <c r="BU97" s="81"/>
      <c r="BV97" s="81"/>
      <c r="BW97" s="81"/>
      <c r="BX97" s="256"/>
      <c r="BY97" s="256"/>
      <c r="BZ97" s="256"/>
      <c r="CA97" s="256"/>
      <c r="CB97" s="256"/>
      <c r="CC97" s="256"/>
      <c r="CD97" s="256"/>
      <c r="CE97" s="258"/>
    </row>
    <row r="98" customFormat="false" ht="93.75" hidden="false" customHeight="true" outlineLevel="0" collapsed="false">
      <c r="A98" s="65"/>
      <c r="B98" s="66"/>
      <c r="C98" s="67"/>
      <c r="D98" s="68"/>
      <c r="E98" s="102" t="str">
        <f aca="false">'විෂය තොරතුරු'!M13</f>
        <v>සිංහල භාෂාව හා සාහිත්‍යය</v>
      </c>
      <c r="F98" s="103" t="str">
        <f aca="false">'විෂය තොරතුරු'!N13</f>
        <v/>
      </c>
      <c r="G98" s="102" t="str">
        <f aca="false">'විෂය තොරතුරු'!O13</f>
        <v>බුද්ධ ධර්මය</v>
      </c>
      <c r="H98" s="104" t="str">
        <f aca="false">'විෂය තොරතුරු'!P13</f>
        <v>කතෝලික ධර්මය</v>
      </c>
      <c r="I98" s="104" t="str">
        <f aca="false">'විෂය තොරතුරු'!Q13</f>
        <v>ක්‍රිස්තියානි ධර්මය (ඉංග්‍රීසි)</v>
      </c>
      <c r="J98" s="103" t="str">
        <f aca="false">'විෂය තොරතුරු'!R13</f>
        <v/>
      </c>
      <c r="K98" s="71"/>
      <c r="L98" s="72"/>
      <c r="M98" s="72"/>
      <c r="N98" s="73"/>
      <c r="O98" s="102" t="str">
        <f aca="false">'විෂය තොරතුරු'!W13</f>
        <v>ව්‍යාපාර හා ගිණුම්කරණ අධ්‍යයනය</v>
      </c>
      <c r="P98" s="104" t="str">
        <f aca="false">'විෂය තොරතුරු'!X13</f>
        <v>පුරවැසි අධ්‍යාපනය</v>
      </c>
      <c r="Q98" s="104" t="str">
        <f aca="false">'විෂය තොරතුරු'!Y13</f>
        <v>දෙවන භාෂාවක් ලෙස (දෙමල)</v>
      </c>
      <c r="R98" s="104" t="str">
        <f aca="false">'විෂය තොරතුරු'!Z13</f>
        <v>භුගෝල විද්‍යාව</v>
      </c>
      <c r="S98" s="104" t="str">
        <f aca="false">'විෂය තොරතුරු'!AA13</f>
        <v/>
      </c>
      <c r="T98" s="104" t="str">
        <f aca="false">'විෂය තොරතුරු'!AB13</f>
        <v/>
      </c>
      <c r="U98" s="104" t="str">
        <f aca="false">'විෂය තොරතුරු'!AC13</f>
        <v/>
      </c>
      <c r="V98" s="103" t="str">
        <f aca="false">'විෂය තොරතුරු'!AD13</f>
        <v/>
      </c>
      <c r="W98" s="102" t="str">
        <f aca="false">'විෂය තොරතුරු'!AE13</f>
        <v>චිත්‍ර</v>
      </c>
      <c r="X98" s="104" t="str">
        <f aca="false">'විෂය තොරතුරු'!AF13</f>
        <v>නැටුම් (දේශීය)</v>
      </c>
      <c r="Y98" s="104" t="str">
        <f aca="false">'විෂය තොරතුරු'!AG13</f>
        <v>සංගීතය (පෙරදිග)</v>
      </c>
      <c r="Z98" s="104" t="str">
        <f aca="false">'විෂය තොරතුරු'!AH13</f>
        <v>සංගීතය (අපරදිග)</v>
      </c>
      <c r="AA98" s="104" t="str">
        <f aca="false">'විෂය තොරතුරු'!AI13</f>
        <v>නාට්‍ය හා රංග කලාව (සිංහල)</v>
      </c>
      <c r="AB98" s="104" t="str">
        <f aca="false">'විෂය තොරතුරු'!AJ13</f>
        <v>සාහිත්‍ය රසාස්වාදය (ඉංග්‍රිසි)</v>
      </c>
      <c r="AC98" s="104" t="str">
        <f aca="false">'විෂය තොරතුරු'!AK13</f>
        <v/>
      </c>
      <c r="AD98" s="103" t="str">
        <f aca="false">'විෂය තොරතුරු'!AL13</f>
        <v/>
      </c>
      <c r="AE98" s="102" t="str">
        <f aca="false">'විෂය තොරතුරු'!AM13</f>
        <v>තොරතුරු සන්නිවේදන තාක්ෂණය</v>
      </c>
      <c r="AF98" s="104" t="str">
        <f aca="false">'විෂය තොරතුරු'!AN13</f>
        <v>සන්නිවේදන මාධ්‍ය අධ්‍ය්‍යනය</v>
      </c>
      <c r="AG98" s="104" t="str">
        <f aca="false">'විෂය තොරතුරු'!AO13</f>
        <v>සෞඛ්‍ය හා ශාරීරික අධ්‍යාපනය</v>
      </c>
      <c r="AH98" s="104" t="str">
        <f aca="false">'විෂය තොරතුරු'!AP13</f>
        <v/>
      </c>
      <c r="AI98" s="104" t="str">
        <f aca="false">'විෂය තොරතුරු'!AQ13</f>
        <v/>
      </c>
      <c r="AJ98" s="104" t="str">
        <f aca="false">'විෂය තොරතුරු'!AR13</f>
        <v/>
      </c>
      <c r="AK98" s="104" t="str">
        <f aca="false">'විෂය තොරතුරු'!AS13</f>
        <v/>
      </c>
      <c r="AL98" s="103" t="str">
        <f aca="false">'විෂය තොරතුරු'!AT13</f>
        <v/>
      </c>
      <c r="AM98" s="75"/>
      <c r="AN98" s="76"/>
      <c r="AO98" s="77"/>
      <c r="AP98" s="105" t="str">
        <f aca="false">E98</f>
        <v>සිංහල භාෂාව හා සාහිත්‍යය</v>
      </c>
      <c r="AQ98" s="104" t="str">
        <f aca="false">F98</f>
        <v/>
      </c>
      <c r="AR98" s="104" t="str">
        <f aca="false">G98</f>
        <v>බුද්ධ ධර්මය</v>
      </c>
      <c r="AS98" s="104" t="str">
        <f aca="false">H98</f>
        <v>කතෝලික ධර්මය</v>
      </c>
      <c r="AT98" s="104" t="str">
        <f aca="false">I98</f>
        <v>ක්‍රිස්තියානි ධර්මය (ඉංග්‍රීසි)</v>
      </c>
      <c r="AU98" s="106" t="str">
        <f aca="false">J98</f>
        <v/>
      </c>
      <c r="AV98" s="71"/>
      <c r="AW98" s="72"/>
      <c r="AX98" s="72"/>
      <c r="AY98" s="73"/>
      <c r="AZ98" s="105" t="str">
        <f aca="false">O98</f>
        <v>ව්‍යාපාර හා ගිණුම්කරණ අධ්‍යයනය</v>
      </c>
      <c r="BA98" s="104" t="str">
        <f aca="false">P98</f>
        <v>පුරවැසි අධ්‍යාපනය</v>
      </c>
      <c r="BB98" s="104" t="str">
        <f aca="false">Q98</f>
        <v>දෙවන භාෂාවක් ලෙස (දෙමල)</v>
      </c>
      <c r="BC98" s="104" t="str">
        <f aca="false">R98</f>
        <v>භුගෝල විද්‍යාව</v>
      </c>
      <c r="BD98" s="104" t="str">
        <f aca="false">S98</f>
        <v/>
      </c>
      <c r="BE98" s="104" t="str">
        <f aca="false">T98</f>
        <v/>
      </c>
      <c r="BF98" s="104" t="str">
        <f aca="false">U98</f>
        <v/>
      </c>
      <c r="BG98" s="106" t="str">
        <f aca="false">V98</f>
        <v/>
      </c>
      <c r="BH98" s="102" t="str">
        <f aca="false">W98</f>
        <v>චිත්‍ර</v>
      </c>
      <c r="BI98" s="104" t="str">
        <f aca="false">X98</f>
        <v>නැටුම් (දේශීය)</v>
      </c>
      <c r="BJ98" s="104" t="str">
        <f aca="false">Y98</f>
        <v>සංගීතය (පෙරදිග)</v>
      </c>
      <c r="BK98" s="104" t="str">
        <f aca="false">Z98</f>
        <v>සංගීතය (අපරදිග)</v>
      </c>
      <c r="BL98" s="104" t="str">
        <f aca="false">AA98</f>
        <v>නාට්‍ය හා රංග කලාව (සිංහල)</v>
      </c>
      <c r="BM98" s="104" t="str">
        <f aca="false">AB98</f>
        <v>සාහිත්‍ය රසාස්වාදය (ඉංග්‍රිසි)</v>
      </c>
      <c r="BN98" s="104" t="str">
        <f aca="false">AC98</f>
        <v/>
      </c>
      <c r="BO98" s="103" t="str">
        <f aca="false">AD98</f>
        <v/>
      </c>
      <c r="BP98" s="102" t="str">
        <f aca="false">AE98</f>
        <v>තොරතුරු සන්නිවේදන තාක්ෂණය</v>
      </c>
      <c r="BQ98" s="104" t="str">
        <f aca="false">AF98</f>
        <v>සන්නිවේදන මාධ්‍ය අධ්‍ය්‍යනය</v>
      </c>
      <c r="BR98" s="104" t="str">
        <f aca="false">AG98</f>
        <v>සෞඛ්‍ය හා ශාරීරික අධ්‍යාපනය</v>
      </c>
      <c r="BS98" s="104" t="str">
        <f aca="false">AH98</f>
        <v/>
      </c>
      <c r="BT98" s="104" t="str">
        <f aca="false">AI98</f>
        <v/>
      </c>
      <c r="BU98" s="104" t="str">
        <f aca="false">AJ98</f>
        <v/>
      </c>
      <c r="BV98" s="104" t="str">
        <f aca="false">AK98</f>
        <v/>
      </c>
      <c r="BW98" s="103" t="str">
        <f aca="false">AL98</f>
        <v/>
      </c>
      <c r="BX98" s="107" t="s">
        <v>1</v>
      </c>
      <c r="BY98" s="108" t="s">
        <v>6</v>
      </c>
      <c r="BZ98" s="108" t="s">
        <v>10</v>
      </c>
      <c r="CA98" s="108" t="s">
        <v>14</v>
      </c>
      <c r="CB98" s="109" t="s">
        <v>19</v>
      </c>
      <c r="CC98" s="102" t="s">
        <v>41</v>
      </c>
      <c r="CD98" s="103" t="s">
        <v>42</v>
      </c>
      <c r="CE98" s="110" t="s">
        <v>43</v>
      </c>
    </row>
    <row r="99" customFormat="false" ht="17.25" hidden="false" customHeight="true" outlineLevel="0" collapsed="false">
      <c r="A99" s="122"/>
      <c r="B99" s="123"/>
      <c r="C99" s="124"/>
      <c r="D99" s="125"/>
      <c r="E99" s="126"/>
      <c r="F99" s="127"/>
      <c r="G99" s="126"/>
      <c r="H99" s="128"/>
      <c r="I99" s="128"/>
      <c r="J99" s="127"/>
      <c r="K99" s="129"/>
      <c r="L99" s="130"/>
      <c r="M99" s="130"/>
      <c r="N99" s="131"/>
      <c r="O99" s="126"/>
      <c r="P99" s="128"/>
      <c r="Q99" s="128"/>
      <c r="R99" s="128"/>
      <c r="S99" s="128"/>
      <c r="T99" s="128"/>
      <c r="U99" s="128"/>
      <c r="V99" s="127"/>
      <c r="W99" s="126"/>
      <c r="X99" s="128"/>
      <c r="Y99" s="128"/>
      <c r="Z99" s="128"/>
      <c r="AA99" s="128"/>
      <c r="AB99" s="128"/>
      <c r="AC99" s="128"/>
      <c r="AD99" s="127"/>
      <c r="AE99" s="126"/>
      <c r="AF99" s="128"/>
      <c r="AG99" s="128"/>
      <c r="AH99" s="128"/>
      <c r="AI99" s="128"/>
      <c r="AJ99" s="128"/>
      <c r="AK99" s="128"/>
      <c r="AL99" s="127"/>
      <c r="AM99" s="132"/>
      <c r="AN99" s="133"/>
      <c r="AO99" s="134"/>
      <c r="AP99" s="112"/>
      <c r="AQ99" s="111"/>
      <c r="AR99" s="111"/>
      <c r="AS99" s="111"/>
      <c r="AT99" s="111"/>
      <c r="AU99" s="113"/>
      <c r="AV99" s="135"/>
      <c r="AW99" s="86"/>
      <c r="AX99" s="86"/>
      <c r="AY99" s="136"/>
      <c r="AZ99" s="112"/>
      <c r="BA99" s="111"/>
      <c r="BB99" s="111"/>
      <c r="BC99" s="111"/>
      <c r="BD99" s="111"/>
      <c r="BE99" s="111"/>
      <c r="BF99" s="111"/>
      <c r="BG99" s="113"/>
      <c r="BH99" s="114"/>
      <c r="BI99" s="111"/>
      <c r="BJ99" s="111"/>
      <c r="BK99" s="111"/>
      <c r="BL99" s="111"/>
      <c r="BM99" s="111"/>
      <c r="BN99" s="111"/>
      <c r="BO99" s="115"/>
      <c r="BP99" s="114"/>
      <c r="BQ99" s="111"/>
      <c r="BR99" s="111"/>
      <c r="BS99" s="111"/>
      <c r="BT99" s="111"/>
      <c r="BU99" s="111"/>
      <c r="BV99" s="111"/>
      <c r="BW99" s="115"/>
      <c r="BX99" s="137"/>
      <c r="BY99" s="259"/>
      <c r="BZ99" s="259"/>
      <c r="CA99" s="259"/>
      <c r="CB99" s="260"/>
      <c r="CC99" s="126"/>
      <c r="CD99" s="127"/>
      <c r="CE99" s="140"/>
    </row>
    <row r="100" customFormat="false" ht="13.8" hidden="false" customHeight="false" outlineLevel="0" collapsed="false">
      <c r="A100" s="160" t="n">
        <v>1</v>
      </c>
      <c r="B100" s="261" t="s">
        <v>116</v>
      </c>
      <c r="C100" s="161"/>
      <c r="D100" s="162"/>
      <c r="E100" s="163" t="n">
        <v>39</v>
      </c>
      <c r="F100" s="164"/>
      <c r="G100" s="163"/>
      <c r="H100" s="165" t="n">
        <v>82</v>
      </c>
      <c r="I100" s="165"/>
      <c r="J100" s="164"/>
      <c r="K100" s="163" t="n">
        <v>49</v>
      </c>
      <c r="L100" s="165" t="n">
        <v>25</v>
      </c>
      <c r="M100" s="165" t="n">
        <v>31</v>
      </c>
      <c r="N100" s="164" t="n">
        <v>33</v>
      </c>
      <c r="O100" s="163"/>
      <c r="P100" s="165" t="n">
        <v>38</v>
      </c>
      <c r="Q100" s="165"/>
      <c r="R100" s="165"/>
      <c r="S100" s="165"/>
      <c r="T100" s="165"/>
      <c r="U100" s="165"/>
      <c r="V100" s="164"/>
      <c r="W100" s="163"/>
      <c r="X100" s="165"/>
      <c r="Y100" s="165"/>
      <c r="Z100" s="165"/>
      <c r="AA100" s="165" t="n">
        <v>47</v>
      </c>
      <c r="AB100" s="165"/>
      <c r="AC100" s="165"/>
      <c r="AD100" s="164"/>
      <c r="AE100" s="163"/>
      <c r="AF100" s="165"/>
      <c r="AG100" s="165" t="n">
        <v>82</v>
      </c>
      <c r="AH100" s="165"/>
      <c r="AI100" s="165"/>
      <c r="AJ100" s="165"/>
      <c r="AK100" s="165"/>
      <c r="AL100" s="166"/>
      <c r="AM100" s="262" t="n">
        <f aca="false">IF(B100="","",SUM(E100:AL100))</f>
        <v>426</v>
      </c>
      <c r="AN100" s="263" t="n">
        <f aca="false">IF(B100="","",AM100/9)</f>
        <v>47.3333333333333</v>
      </c>
      <c r="AO100" s="264" t="n">
        <f aca="false">IF(B100="","",IF(AM100=0,"-",RANK(AM100,$AM$100:$AM$149,0)))</f>
        <v>17</v>
      </c>
      <c r="AP100" s="167" t="str">
        <f aca="false">IF(E100="","",IF(E100="-","-",IF(UPPER(E100)="AB","+",VLOOKUP(E100,'විෂය තොරතුරු'!$P$24:$Q$28,2))))</f>
        <v>S</v>
      </c>
      <c r="AQ100" s="168" t="str">
        <f aca="false">IF(F100="","",IF(F100="-","-",IF(UPPER(F100)="AB","+",VLOOKUP(F100,'විෂය තොරතුරු'!$P$24:$Q$28,2))))</f>
        <v/>
      </c>
      <c r="AR100" s="168" t="str">
        <f aca="false">IF(G100="","",IF(G100="-","-",IF(UPPER(G100)="AB","+",VLOOKUP(G100,'විෂය තොරතුරු'!$P$24:$Q$28,2))))</f>
        <v/>
      </c>
      <c r="AS100" s="168" t="str">
        <f aca="false">IF(H100="","",IF(H100="-","-",IF(UPPER(H100)="AB","+",VLOOKUP(H100,'විෂය තොරතුරු'!$P$24:$Q$28,2))))</f>
        <v>A</v>
      </c>
      <c r="AT100" s="168" t="str">
        <f aca="false">IF(I100="","",IF(I100="-","-",IF(UPPER(I100)="AB","+",VLOOKUP(I100,'විෂය තොරතුරු'!$P$24:$Q$28,2))))</f>
        <v/>
      </c>
      <c r="AU100" s="170" t="str">
        <f aca="false">IF(J100="","",IF(J100="-","-",IF(UPPER(J100)="AB","+",VLOOKUP(J100,'විෂය තොරතුරු'!$P$24:$Q$28,2))))</f>
        <v/>
      </c>
      <c r="AV100" s="171" t="str">
        <f aca="false">IF(K100="","",IF(K100="-","-",IF(UPPER(K100)="AB","+",VLOOKUP(K100,'විෂය තොරතුරු'!$P$24:$Q$28,2))))</f>
        <v>S</v>
      </c>
      <c r="AW100" s="168" t="str">
        <f aca="false">IF(L100="","",IF(L100="-","-",IF(UPPER(L100)="AB","+",VLOOKUP(L100,'විෂය තොරතුරු'!$P$24:$Q$28,2))))</f>
        <v>W</v>
      </c>
      <c r="AX100" s="168" t="str">
        <f aca="false">IF(M100="","",IF(M100="-","-",IF(UPPER(M100)="AB","+",VLOOKUP(M100,'විෂය තොරතුරු'!$P$24:$Q$28,2))))</f>
        <v>W</v>
      </c>
      <c r="AY100" s="169" t="str">
        <f aca="false">IF(N100="","",IF(N100="-","-",IF(UPPER(N100)="AB","+",VLOOKUP(N100,'විෂය තොරතුරු'!$P$24:$Q$28,2))))</f>
        <v>W</v>
      </c>
      <c r="AZ100" s="167" t="str">
        <f aca="false">IF(O100="","",IF(O100="-","-",IF(UPPER(O100)="AB","+",VLOOKUP(O100,'විෂය තොරතුරු'!$P$24:$Q$28,2))))</f>
        <v/>
      </c>
      <c r="BA100" s="168" t="str">
        <f aca="false">IF(P100="","",IF(P100="-","-",IF(UPPER(P100)="AB","+",VLOOKUP(P100,'විෂය තොරතුරු'!$P$24:$Q$28,2))))</f>
        <v>S</v>
      </c>
      <c r="BB100" s="168" t="str">
        <f aca="false">IF(Q100="","",IF(Q100="-","-",IF(UPPER(Q100)="AB","+",VLOOKUP(Q100,'විෂය තොරතුරු'!$P$24:$Q$28,2))))</f>
        <v/>
      </c>
      <c r="BC100" s="168" t="str">
        <f aca="false">IF(R100="","",IF(R100="-","-",IF(UPPER(R100)="AB","+",VLOOKUP(R100,'විෂය තොරතුරු'!$P$24:$Q$28,2))))</f>
        <v/>
      </c>
      <c r="BD100" s="168" t="str">
        <f aca="false">IF(S100="","",IF(S100="-","-",IF(UPPER(S100)="AB","+",VLOOKUP(S100,'විෂය තොරතුරු'!$P$24:$Q$28,2))))</f>
        <v/>
      </c>
      <c r="BE100" s="168" t="str">
        <f aca="false">IF(T100="","",IF(T100="-","-",IF(UPPER(T100)="AB","+",VLOOKUP(T100,'විෂය තොරතුරු'!$P$24:$Q$28,2))))</f>
        <v/>
      </c>
      <c r="BF100" s="168" t="str">
        <f aca="false">IF(U100="","",IF(U100="-","-",IF(UPPER(U100)="AB","+",VLOOKUP(U100,'විෂය තොරතුරු'!$P$24:$Q$28,2))))</f>
        <v/>
      </c>
      <c r="BG100" s="170" t="str">
        <f aca="false">IF(V100="","",IF(V100="-","-",IF(UPPER(V100)="AB","+",VLOOKUP(V100,'විෂය තොරතුරු'!$P$24:$Q$28,2))))</f>
        <v/>
      </c>
      <c r="BH100" s="171" t="str">
        <f aca="false">IF(W100="","",IF(W100="-","-",IF(UPPER(W100)="AB","+",VLOOKUP(W100,'විෂය තොරතුරු'!$P$24:$Q$28,2))))</f>
        <v/>
      </c>
      <c r="BI100" s="168" t="str">
        <f aca="false">IF(X100="","",IF(X100="-","-",IF(UPPER(X100)="AB","+",VLOOKUP(X100,'විෂය තොරතුරු'!$P$24:$Q$28,2))))</f>
        <v/>
      </c>
      <c r="BJ100" s="168" t="str">
        <f aca="false">IF(Y100="","",IF(Y100="-","-",IF(UPPER(Y100)="AB","+",VLOOKUP(Y100,'විෂය තොරතුරු'!$P$24:$Q$28,2))))</f>
        <v/>
      </c>
      <c r="BK100" s="168" t="str">
        <f aca="false">IF(Z100="","",IF(Z100="-","-",IF(UPPER(Z100)="AB","+",VLOOKUP(Z100,'විෂය තොරතුරු'!$P$24:$Q$28,2))))</f>
        <v/>
      </c>
      <c r="BL100" s="168" t="str">
        <f aca="false">IF(AA100="","",IF(AA100="-","-",IF(UPPER(AA100)="AB","+",VLOOKUP(AA100,'විෂය තොරතුරු'!$P$24:$Q$28,2))))</f>
        <v>S</v>
      </c>
      <c r="BM100" s="168" t="str">
        <f aca="false">IF(AB100="","",IF(AB100="-","-",IF(UPPER(AB100)="AB","+",VLOOKUP(AB100,'විෂය තොරතුරු'!$P$24:$Q$28,2))))</f>
        <v/>
      </c>
      <c r="BN100" s="168" t="str">
        <f aca="false">IF(AC100="","",IF(AC100="-","-",IF(UPPER(AC100)="AB","+",VLOOKUP(AC100,'විෂය තොරතුරු'!$P$24:$Q$28,2))))</f>
        <v/>
      </c>
      <c r="BO100" s="169" t="str">
        <f aca="false">IF(AD100="","",IF(AD100="-","-",IF(UPPER(AD100)="AB","+",VLOOKUP(AD100,'විෂය තොරතුරු'!$P$24:$Q$28,2))))</f>
        <v/>
      </c>
      <c r="BP100" s="171" t="str">
        <f aca="false">IF(AE100="","",IF(AE100="-","-",IF(UPPER(AE100)="AB","+",VLOOKUP(AE100,'විෂය තොරතුරු'!$P$24:$Q$28,2))))</f>
        <v/>
      </c>
      <c r="BQ100" s="168" t="str">
        <f aca="false">IF(AF100="","",IF(AF100="-","-",IF(UPPER(AF100)="AB","+",VLOOKUP(AF100,'විෂය තොරතුරු'!$P$24:$Q$28,2))))</f>
        <v/>
      </c>
      <c r="BR100" s="168" t="str">
        <f aca="false">IF(AG100="","",IF(AG100="-","-",IF(UPPER(AG100)="AB","+",VLOOKUP(AG100,'විෂය තොරතුරු'!$P$24:$Q$28,2))))</f>
        <v>A</v>
      </c>
      <c r="BS100" s="168" t="str">
        <f aca="false">IF(AH100="","",IF(AH100="-","-",IF(UPPER(AH100)="AB","+",VLOOKUP(AH100,'විෂය තොරතුරු'!$P$24:$Q$28,2))))</f>
        <v/>
      </c>
      <c r="BT100" s="168" t="str">
        <f aca="false">IF(AI100="","",IF(AI100="-","-",IF(UPPER(AI100)="AB","+",VLOOKUP(AI100,'විෂය තොරතුරු'!$P$24:$Q$28,2))))</f>
        <v/>
      </c>
      <c r="BU100" s="168" t="str">
        <f aca="false">IF(AJ100="","",IF(AJ100="-","-",IF(UPPER(AJ100)="AB","+",VLOOKUP(AJ100,'විෂය තොරතුරු'!$P$24:$Q$28,2))))</f>
        <v/>
      </c>
      <c r="BV100" s="168" t="str">
        <f aca="false">IF(AK100="","",IF(AK100="-","-",IF(UPPER(AK100)="AB","+",VLOOKUP(AK100,'විෂය තොරතුරු'!$P$24:$Q$28,2))))</f>
        <v/>
      </c>
      <c r="BW100" s="169" t="str">
        <f aca="false">IF(AL100="","",IF(AL100="-","-",IF(UPPER(AL100)="AB","+",VLOOKUP(AL100,'විෂය තොරතුරු'!$P$24:$Q$28,2))))</f>
        <v/>
      </c>
      <c r="BX100" s="265" t="n">
        <f aca="false">IF($B100="","",COUNTIF($AP100:$BW100,"A"))</f>
        <v>2</v>
      </c>
      <c r="BY100" s="265" t="n">
        <f aca="false">IF($B100="","",COUNTIF($AP100:$BW100,"B"))</f>
        <v>0</v>
      </c>
      <c r="BZ100" s="265" t="n">
        <f aca="false">IF($B100="","",COUNTIF($AP100:$BW100,"C"))</f>
        <v>0</v>
      </c>
      <c r="CA100" s="265" t="n">
        <f aca="false">IF($B100="","",COUNTIF($AP100:$BW100,"S"))</f>
        <v>4</v>
      </c>
      <c r="CB100" s="265" t="n">
        <f aca="false">IF($B100="","",COUNTIF($AP100:$BW100,"W"))</f>
        <v>3</v>
      </c>
      <c r="CC100" s="265" t="n">
        <f aca="false">IF(B100="","",SUM(BX100:CA100))</f>
        <v>6</v>
      </c>
      <c r="CD100" s="264" t="n">
        <f aca="false">IF(B100="","",SUM(BX100:BZ100))</f>
        <v>2</v>
      </c>
      <c r="CE100" s="172" t="str">
        <f aca="false">IF(B100="","",IF(AND(CC100&gt;=6,CD100&gt;=3,OR(E100&gt;=35,F100&gt;=35),L100&gt;=35),"6/3 සමත්",IF(AND(CC100&gt;=5,CD100&gt;=3,OR(E100&gt;=35,F100&gt;=35,L100&gt;=35)),"5/3 සමත්",IF(AND(CC100&gt;=4,CD100&gt;=1,OR(E100&gt;=20,F100&gt;=20,L100&gt;=20)),"සමත් කළ හැකි",IF(CB100=9,"W9","අසමත් ?")))))</f>
        <v>සමත් කළ හැකි</v>
      </c>
    </row>
    <row r="101" customFormat="false" ht="13.8" hidden="false" customHeight="false" outlineLevel="0" collapsed="false">
      <c r="A101" s="160" t="n">
        <v>2</v>
      </c>
      <c r="B101" s="261" t="s">
        <v>117</v>
      </c>
      <c r="C101" s="161"/>
      <c r="D101" s="162"/>
      <c r="E101" s="163" t="n">
        <v>31</v>
      </c>
      <c r="F101" s="164"/>
      <c r="G101" s="163"/>
      <c r="H101" s="165" t="n">
        <v>61</v>
      </c>
      <c r="I101" s="165"/>
      <c r="J101" s="164"/>
      <c r="K101" s="163" t="n">
        <v>28</v>
      </c>
      <c r="L101" s="165" t="n">
        <v>30</v>
      </c>
      <c r="M101" s="165" t="n">
        <v>41</v>
      </c>
      <c r="N101" s="164" t="n">
        <v>25</v>
      </c>
      <c r="O101" s="163" t="n">
        <v>31</v>
      </c>
      <c r="P101" s="165"/>
      <c r="Q101" s="165"/>
      <c r="R101" s="165"/>
      <c r="S101" s="165"/>
      <c r="T101" s="165"/>
      <c r="U101" s="165"/>
      <c r="V101" s="164"/>
      <c r="W101" s="163" t="n">
        <v>48</v>
      </c>
      <c r="X101" s="165"/>
      <c r="Y101" s="165"/>
      <c r="Z101" s="165"/>
      <c r="AA101" s="165"/>
      <c r="AB101" s="165"/>
      <c r="AC101" s="165"/>
      <c r="AD101" s="164"/>
      <c r="AE101" s="163"/>
      <c r="AF101" s="165"/>
      <c r="AG101" s="165" t="n">
        <v>59</v>
      </c>
      <c r="AH101" s="165"/>
      <c r="AI101" s="165"/>
      <c r="AJ101" s="165"/>
      <c r="AK101" s="165"/>
      <c r="AL101" s="166"/>
      <c r="AM101" s="262" t="n">
        <f aca="false">IF(B101="","",SUM(E101:AL101))</f>
        <v>354</v>
      </c>
      <c r="AN101" s="263" t="n">
        <f aca="false">IF(B101="","",AM101/9)</f>
        <v>39.3333333333333</v>
      </c>
      <c r="AO101" s="264" t="n">
        <f aca="false">IF(B101="","",IF(AM101=0,"-",RANK(AM101,$AM$100:$AM$149,0)))</f>
        <v>23</v>
      </c>
      <c r="AP101" s="167" t="str">
        <f aca="false">IF(E101="","",IF(E101="-","-",IF(UPPER(E101)="AB","+",VLOOKUP(E101,'විෂය තොරතුරු'!$P$24:$Q$28,2))))</f>
        <v>W</v>
      </c>
      <c r="AQ101" s="168" t="str">
        <f aca="false">IF(F101="","",IF(F101="-","-",IF(UPPER(F101)="AB","+",VLOOKUP(F101,'විෂය තොරතුරු'!$P$24:$Q$28,2))))</f>
        <v/>
      </c>
      <c r="AR101" s="168" t="str">
        <f aca="false">IF(G101="","",IF(G101="-","-",IF(UPPER(G101)="AB","+",VLOOKUP(G101,'විෂය තොරතුරු'!$P$24:$Q$28,2))))</f>
        <v/>
      </c>
      <c r="AS101" s="168" t="str">
        <f aca="false">IF(H101="","",IF(H101="-","-",IF(UPPER(H101)="AB","+",VLOOKUP(H101,'විෂය තොරතුරු'!$P$24:$Q$28,2))))</f>
        <v>C</v>
      </c>
      <c r="AT101" s="168" t="str">
        <f aca="false">IF(I101="","",IF(I101="-","-",IF(UPPER(I101)="AB","+",VLOOKUP(I101,'විෂය තොරතුරු'!$P$24:$Q$28,2))))</f>
        <v/>
      </c>
      <c r="AU101" s="170" t="str">
        <f aca="false">IF(J101="","",IF(J101="-","-",IF(UPPER(J101)="AB","+",VLOOKUP(J101,'විෂය තොරතුරු'!$P$24:$Q$28,2))))</f>
        <v/>
      </c>
      <c r="AV101" s="171" t="str">
        <f aca="false">IF(K101="","",IF(K101="-","-",IF(UPPER(K101)="AB","+",VLOOKUP(K101,'විෂය තොරතුරු'!$P$24:$Q$28,2))))</f>
        <v>W</v>
      </c>
      <c r="AW101" s="168" t="str">
        <f aca="false">IF(L101="","",IF(L101="-","-",IF(UPPER(L101)="AB","+",VLOOKUP(L101,'විෂය තොරතුරු'!$P$24:$Q$28,2))))</f>
        <v>W</v>
      </c>
      <c r="AX101" s="168" t="str">
        <f aca="false">IF(M101="","",IF(M101="-","-",IF(UPPER(M101)="AB","+",VLOOKUP(M101,'විෂය තොරතුරු'!$P$24:$Q$28,2))))</f>
        <v>S</v>
      </c>
      <c r="AY101" s="169" t="str">
        <f aca="false">IF(N101="","",IF(N101="-","-",IF(UPPER(N101)="AB","+",VLOOKUP(N101,'විෂය තොරතුරු'!$P$24:$Q$28,2))))</f>
        <v>W</v>
      </c>
      <c r="AZ101" s="167" t="str">
        <f aca="false">IF(O101="","",IF(O101="-","-",IF(UPPER(O101)="AB","+",VLOOKUP(O101,'විෂය තොරතුරු'!$P$24:$Q$28,2))))</f>
        <v>W</v>
      </c>
      <c r="BA101" s="168" t="str">
        <f aca="false">IF(P101="","",IF(P101="-","-",IF(UPPER(P101)="AB","+",VLOOKUP(P101,'විෂය තොරතුරු'!$P$24:$Q$28,2))))</f>
        <v/>
      </c>
      <c r="BB101" s="168" t="str">
        <f aca="false">IF(Q101="","",IF(Q101="-","-",IF(UPPER(Q101)="AB","+",VLOOKUP(Q101,'විෂය තොරතුරු'!$P$24:$Q$28,2))))</f>
        <v/>
      </c>
      <c r="BC101" s="168" t="str">
        <f aca="false">IF(R101="","",IF(R101="-","-",IF(UPPER(R101)="AB","+",VLOOKUP(R101,'විෂය තොරතුරු'!$P$24:$Q$28,2))))</f>
        <v/>
      </c>
      <c r="BD101" s="168" t="str">
        <f aca="false">IF(S101="","",IF(S101="-","-",IF(UPPER(S101)="AB","+",VLOOKUP(S101,'විෂය තොරතුරු'!$P$24:$Q$28,2))))</f>
        <v/>
      </c>
      <c r="BE101" s="168" t="str">
        <f aca="false">IF(T101="","",IF(T101="-","-",IF(UPPER(T101)="AB","+",VLOOKUP(T101,'විෂය තොරතුරු'!$P$24:$Q$28,2))))</f>
        <v/>
      </c>
      <c r="BF101" s="168" t="str">
        <f aca="false">IF(U101="","",IF(U101="-","-",IF(UPPER(U101)="AB","+",VLOOKUP(U101,'විෂය තොරතුරු'!$P$24:$Q$28,2))))</f>
        <v/>
      </c>
      <c r="BG101" s="170" t="str">
        <f aca="false">IF(V101="","",IF(V101="-","-",IF(UPPER(V101)="AB","+",VLOOKUP(V101,'විෂය තොරතුරු'!$P$24:$Q$28,2))))</f>
        <v/>
      </c>
      <c r="BH101" s="171" t="str">
        <f aca="false">IF(W101="","",IF(W101="-","-",IF(UPPER(W101)="AB","+",VLOOKUP(W101,'විෂය තොරතුරු'!$P$24:$Q$28,2))))</f>
        <v>S</v>
      </c>
      <c r="BI101" s="168" t="str">
        <f aca="false">IF(X101="","",IF(X101="-","-",IF(UPPER(X101)="AB","+",VLOOKUP(X101,'විෂය තොරතුරු'!$P$24:$Q$28,2))))</f>
        <v/>
      </c>
      <c r="BJ101" s="168" t="str">
        <f aca="false">IF(Y101="","",IF(Y101="-","-",IF(UPPER(Y101)="AB","+",VLOOKUP(Y101,'විෂය තොරතුරු'!$P$24:$Q$28,2))))</f>
        <v/>
      </c>
      <c r="BK101" s="168" t="str">
        <f aca="false">IF(Z101="","",IF(Z101="-","-",IF(UPPER(Z101)="AB","+",VLOOKUP(Z101,'විෂය තොරතුරු'!$P$24:$Q$28,2))))</f>
        <v/>
      </c>
      <c r="BL101" s="168" t="str">
        <f aca="false">IF(AA101="","",IF(AA101="-","-",IF(UPPER(AA101)="AB","+",VLOOKUP(AA101,'විෂය තොරතුරු'!$P$24:$Q$28,2))))</f>
        <v/>
      </c>
      <c r="BM101" s="168" t="str">
        <f aca="false">IF(AB101="","",IF(AB101="-","-",IF(UPPER(AB101)="AB","+",VLOOKUP(AB101,'විෂය තොරතුරු'!$P$24:$Q$28,2))))</f>
        <v/>
      </c>
      <c r="BN101" s="168" t="str">
        <f aca="false">IF(AC101="","",IF(AC101="-","-",IF(UPPER(AC101)="AB","+",VLOOKUP(AC101,'විෂය තොරතුරු'!$P$24:$Q$28,2))))</f>
        <v/>
      </c>
      <c r="BO101" s="169" t="str">
        <f aca="false">IF(AD101="","",IF(AD101="-","-",IF(UPPER(AD101)="AB","+",VLOOKUP(AD101,'විෂය තොරතුරු'!$P$24:$Q$28,2))))</f>
        <v/>
      </c>
      <c r="BP101" s="171" t="str">
        <f aca="false">IF(AE101="","",IF(AE101="-","-",IF(UPPER(AE101)="AB","+",VLOOKUP(AE101,'විෂය තොරතුරු'!$P$24:$Q$28,2))))</f>
        <v/>
      </c>
      <c r="BQ101" s="168" t="str">
        <f aca="false">IF(AF101="","",IF(AF101="-","-",IF(UPPER(AF101)="AB","+",VLOOKUP(AF101,'විෂය තොරතුරු'!$P$24:$Q$28,2))))</f>
        <v/>
      </c>
      <c r="BR101" s="168" t="str">
        <f aca="false">IF(AG101="","",IF(AG101="-","-",IF(UPPER(AG101)="AB","+",VLOOKUP(AG101,'විෂය තොරතුරු'!$P$24:$Q$28,2))))</f>
        <v>C</v>
      </c>
      <c r="BS101" s="168" t="str">
        <f aca="false">IF(AH101="","",IF(AH101="-","-",IF(UPPER(AH101)="AB","+",VLOOKUP(AH101,'විෂය තොරතුරු'!$P$24:$Q$28,2))))</f>
        <v/>
      </c>
      <c r="BT101" s="168" t="str">
        <f aca="false">IF(AI101="","",IF(AI101="-","-",IF(UPPER(AI101)="AB","+",VLOOKUP(AI101,'විෂය තොරතුරු'!$P$24:$Q$28,2))))</f>
        <v/>
      </c>
      <c r="BU101" s="168" t="str">
        <f aca="false">IF(AJ101="","",IF(AJ101="-","-",IF(UPPER(AJ101)="AB","+",VLOOKUP(AJ101,'විෂය තොරතුරු'!$P$24:$Q$28,2))))</f>
        <v/>
      </c>
      <c r="BV101" s="168" t="str">
        <f aca="false">IF(AK101="","",IF(AK101="-","-",IF(UPPER(AK101)="AB","+",VLOOKUP(AK101,'විෂය තොරතුරු'!$P$24:$Q$28,2))))</f>
        <v/>
      </c>
      <c r="BW101" s="169" t="str">
        <f aca="false">IF(AL101="","",IF(AL101="-","-",IF(UPPER(AL101)="AB","+",VLOOKUP(AL101,'විෂය තොරතුරු'!$P$24:$Q$28,2))))</f>
        <v/>
      </c>
      <c r="BX101" s="265" t="n">
        <f aca="false">IF($B101="","",COUNTIF($AP101:$BW101,"A"))</f>
        <v>0</v>
      </c>
      <c r="BY101" s="265" t="n">
        <f aca="false">IF($B101="","",COUNTIF($AP101:$BW101,"B"))</f>
        <v>0</v>
      </c>
      <c r="BZ101" s="265" t="n">
        <f aca="false">IF($B101="","",COUNTIF($AP101:$BW101,"C"))</f>
        <v>2</v>
      </c>
      <c r="CA101" s="265" t="n">
        <f aca="false">IF($B101="","",COUNTIF($AP101:$BW101,"S"))</f>
        <v>2</v>
      </c>
      <c r="CB101" s="265" t="n">
        <f aca="false">IF($B101="","",COUNTIF($AP101:$BW101,"W"))</f>
        <v>5</v>
      </c>
      <c r="CC101" s="265" t="n">
        <f aca="false">IF(B101="","",SUM(BX101:CA101))</f>
        <v>4</v>
      </c>
      <c r="CD101" s="264" t="n">
        <f aca="false">IF(B101="","",SUM(BX101:BZ101))</f>
        <v>2</v>
      </c>
      <c r="CE101" s="172" t="str">
        <f aca="false">IF(B101="","",IF(AND(CC101&gt;=6,CD101&gt;=3,OR(E101&gt;=35,F101&gt;=35),L101&gt;=35),"6/3 සමත්",IF(AND(CC101&gt;=5,CD101&gt;=3,OR(E101&gt;=35,F101&gt;=35,L101&gt;=35)),"5/3 සමත්",IF(AND(CC101&gt;=4,CD101&gt;=1,OR(E101&gt;=20,F101&gt;=20,L101&gt;=20)),"සමත් කළ හැකි",IF(CB101=9,"W9","අසමත් ?")))))</f>
        <v>සමත් කළ හැකි</v>
      </c>
    </row>
    <row r="102" customFormat="false" ht="13.8" hidden="false" customHeight="false" outlineLevel="0" collapsed="false">
      <c r="A102" s="160" t="n">
        <v>3</v>
      </c>
      <c r="B102" s="261" t="s">
        <v>118</v>
      </c>
      <c r="C102" s="161"/>
      <c r="D102" s="162"/>
      <c r="E102" s="163" t="n">
        <v>41</v>
      </c>
      <c r="F102" s="164"/>
      <c r="G102" s="163"/>
      <c r="H102" s="165" t="n">
        <v>53</v>
      </c>
      <c r="I102" s="165"/>
      <c r="J102" s="164"/>
      <c r="K102" s="163" t="n">
        <v>39</v>
      </c>
      <c r="L102" s="165" t="n">
        <v>27</v>
      </c>
      <c r="M102" s="165" t="n">
        <v>19</v>
      </c>
      <c r="N102" s="164" t="n">
        <v>23</v>
      </c>
      <c r="O102" s="163"/>
      <c r="P102" s="165" t="n">
        <v>29</v>
      </c>
      <c r="Q102" s="165"/>
      <c r="R102" s="165"/>
      <c r="S102" s="165"/>
      <c r="T102" s="165"/>
      <c r="U102" s="165"/>
      <c r="V102" s="164"/>
      <c r="W102" s="163"/>
      <c r="X102" s="165"/>
      <c r="Y102" s="165"/>
      <c r="Z102" s="165" t="n">
        <v>22</v>
      </c>
      <c r="AA102" s="165"/>
      <c r="AB102" s="165"/>
      <c r="AC102" s="165"/>
      <c r="AD102" s="164"/>
      <c r="AE102" s="163" t="n">
        <v>15</v>
      </c>
      <c r="AF102" s="165"/>
      <c r="AG102" s="165"/>
      <c r="AH102" s="165"/>
      <c r="AI102" s="165"/>
      <c r="AJ102" s="165"/>
      <c r="AK102" s="165"/>
      <c r="AL102" s="166"/>
      <c r="AM102" s="262" t="n">
        <f aca="false">IF(B102="","",SUM(E102:AL102))</f>
        <v>268</v>
      </c>
      <c r="AN102" s="263" t="n">
        <f aca="false">IF(B102="","",AM102/9)</f>
        <v>29.7777777777778</v>
      </c>
      <c r="AO102" s="264" t="n">
        <f aca="false">IF(B102="","",IF(AM102=0,"-",RANK(AM102,$AM$100:$AM$149,0)))</f>
        <v>30</v>
      </c>
      <c r="AP102" s="167" t="str">
        <f aca="false">IF(E102="","",IF(E102="-","-",IF(UPPER(E102)="AB","+",VLOOKUP(E102,'විෂය තොරතුරු'!$P$24:$Q$28,2))))</f>
        <v>S</v>
      </c>
      <c r="AQ102" s="168" t="str">
        <f aca="false">IF(F102="","",IF(F102="-","-",IF(UPPER(F102)="AB","+",VLOOKUP(F102,'විෂය තොරතුරු'!$P$24:$Q$28,2))))</f>
        <v/>
      </c>
      <c r="AR102" s="168" t="str">
        <f aca="false">IF(G102="","",IF(G102="-","-",IF(UPPER(G102)="AB","+",VLOOKUP(G102,'විෂය තොරතුරු'!$P$24:$Q$28,2))))</f>
        <v/>
      </c>
      <c r="AS102" s="168" t="str">
        <f aca="false">IF(H102="","",IF(H102="-","-",IF(UPPER(H102)="AB","+",VLOOKUP(H102,'විෂය තොරතුරු'!$P$24:$Q$28,2))))</f>
        <v>C</v>
      </c>
      <c r="AT102" s="168" t="str">
        <f aca="false">IF(I102="","",IF(I102="-","-",IF(UPPER(I102)="AB","+",VLOOKUP(I102,'විෂය තොරතුරු'!$P$24:$Q$28,2))))</f>
        <v/>
      </c>
      <c r="AU102" s="170" t="str">
        <f aca="false">IF(J102="","",IF(J102="-","-",IF(UPPER(J102)="AB","+",VLOOKUP(J102,'විෂය තොරතුරු'!$P$24:$Q$28,2))))</f>
        <v/>
      </c>
      <c r="AV102" s="171" t="str">
        <f aca="false">IF(K102="","",IF(K102="-","-",IF(UPPER(K102)="AB","+",VLOOKUP(K102,'විෂය තොරතුරු'!$P$24:$Q$28,2))))</f>
        <v>S</v>
      </c>
      <c r="AW102" s="168" t="str">
        <f aca="false">IF(L102="","",IF(L102="-","-",IF(UPPER(L102)="AB","+",VLOOKUP(L102,'විෂය තොරතුරු'!$P$24:$Q$28,2))))</f>
        <v>W</v>
      </c>
      <c r="AX102" s="168" t="str">
        <f aca="false">IF(M102="","",IF(M102="-","-",IF(UPPER(M102)="AB","+",VLOOKUP(M102,'විෂය තොරතුරු'!$P$24:$Q$28,2))))</f>
        <v>W</v>
      </c>
      <c r="AY102" s="169" t="str">
        <f aca="false">IF(N102="","",IF(N102="-","-",IF(UPPER(N102)="AB","+",VLOOKUP(N102,'විෂය තොරතුරු'!$P$24:$Q$28,2))))</f>
        <v>W</v>
      </c>
      <c r="AZ102" s="167" t="str">
        <f aca="false">IF(O102="","",IF(O102="-","-",IF(UPPER(O102)="AB","+",VLOOKUP(O102,'විෂය තොරතුරු'!$P$24:$Q$28,2))))</f>
        <v/>
      </c>
      <c r="BA102" s="168" t="str">
        <f aca="false">IF(P102="","",IF(P102="-","-",IF(UPPER(P102)="AB","+",VLOOKUP(P102,'විෂය තොරතුරු'!$P$24:$Q$28,2))))</f>
        <v>W</v>
      </c>
      <c r="BB102" s="168" t="str">
        <f aca="false">IF(Q102="","",IF(Q102="-","-",IF(UPPER(Q102)="AB","+",VLOOKUP(Q102,'විෂය තොරතුරු'!$P$24:$Q$28,2))))</f>
        <v/>
      </c>
      <c r="BC102" s="168" t="str">
        <f aca="false">IF(R102="","",IF(R102="-","-",IF(UPPER(R102)="AB","+",VLOOKUP(R102,'විෂය තොරතුරු'!$P$24:$Q$28,2))))</f>
        <v/>
      </c>
      <c r="BD102" s="168" t="str">
        <f aca="false">IF(S102="","",IF(S102="-","-",IF(UPPER(S102)="AB","+",VLOOKUP(S102,'විෂය තොරතුරු'!$P$24:$Q$28,2))))</f>
        <v/>
      </c>
      <c r="BE102" s="168" t="str">
        <f aca="false">IF(T102="","",IF(T102="-","-",IF(UPPER(T102)="AB","+",VLOOKUP(T102,'විෂය තොරතුරු'!$P$24:$Q$28,2))))</f>
        <v/>
      </c>
      <c r="BF102" s="168" t="str">
        <f aca="false">IF(U102="","",IF(U102="-","-",IF(UPPER(U102)="AB","+",VLOOKUP(U102,'විෂය තොරතුරු'!$P$24:$Q$28,2))))</f>
        <v/>
      </c>
      <c r="BG102" s="170" t="str">
        <f aca="false">IF(V102="","",IF(V102="-","-",IF(UPPER(V102)="AB","+",VLOOKUP(V102,'විෂය තොරතුරු'!$P$24:$Q$28,2))))</f>
        <v/>
      </c>
      <c r="BH102" s="171" t="str">
        <f aca="false">IF(W102="","",IF(W102="-","-",IF(UPPER(W102)="AB","+",VLOOKUP(W102,'විෂය තොරතුරු'!$P$24:$Q$28,2))))</f>
        <v/>
      </c>
      <c r="BI102" s="168" t="str">
        <f aca="false">IF(X102="","",IF(X102="-","-",IF(UPPER(X102)="AB","+",VLOOKUP(X102,'විෂය තොරතුරු'!$P$24:$Q$28,2))))</f>
        <v/>
      </c>
      <c r="BJ102" s="168" t="str">
        <f aca="false">IF(Y102="","",IF(Y102="-","-",IF(UPPER(Y102)="AB","+",VLOOKUP(Y102,'විෂය තොරතුරු'!$P$24:$Q$28,2))))</f>
        <v/>
      </c>
      <c r="BK102" s="168" t="str">
        <f aca="false">IF(Z102="","",IF(Z102="-","-",IF(UPPER(Z102)="AB","+",VLOOKUP(Z102,'විෂය තොරතුරු'!$P$24:$Q$28,2))))</f>
        <v>W</v>
      </c>
      <c r="BL102" s="168" t="str">
        <f aca="false">IF(AA102="","",IF(AA102="-","-",IF(UPPER(AA102)="AB","+",VLOOKUP(AA102,'විෂය තොරතුරු'!$P$24:$Q$28,2))))</f>
        <v/>
      </c>
      <c r="BM102" s="168" t="str">
        <f aca="false">IF(AB102="","",IF(AB102="-","-",IF(UPPER(AB102)="AB","+",VLOOKUP(AB102,'විෂය තොරතුරු'!$P$24:$Q$28,2))))</f>
        <v/>
      </c>
      <c r="BN102" s="168" t="str">
        <f aca="false">IF(AC102="","",IF(AC102="-","-",IF(UPPER(AC102)="AB","+",VLOOKUP(AC102,'විෂය තොරතුරු'!$P$24:$Q$28,2))))</f>
        <v/>
      </c>
      <c r="BO102" s="169" t="str">
        <f aca="false">IF(AD102="","",IF(AD102="-","-",IF(UPPER(AD102)="AB","+",VLOOKUP(AD102,'විෂය තොරතුරු'!$P$24:$Q$28,2))))</f>
        <v/>
      </c>
      <c r="BP102" s="171" t="str">
        <f aca="false">IF(AE102="","",IF(AE102="-","-",IF(UPPER(AE102)="AB","+",VLOOKUP(AE102,'විෂය තොරතුරු'!$P$24:$Q$28,2))))</f>
        <v>W</v>
      </c>
      <c r="BQ102" s="168" t="str">
        <f aca="false">IF(AF102="","",IF(AF102="-","-",IF(UPPER(AF102)="AB","+",VLOOKUP(AF102,'විෂය තොරතුරු'!$P$24:$Q$28,2))))</f>
        <v/>
      </c>
      <c r="BR102" s="168" t="str">
        <f aca="false">IF(AG102="","",IF(AG102="-","-",IF(UPPER(AG102)="AB","+",VLOOKUP(AG102,'විෂය තොරතුරු'!$P$24:$Q$28,2))))</f>
        <v/>
      </c>
      <c r="BS102" s="168" t="str">
        <f aca="false">IF(AH102="","",IF(AH102="-","-",IF(UPPER(AH102)="AB","+",VLOOKUP(AH102,'විෂය තොරතුරු'!$P$24:$Q$28,2))))</f>
        <v/>
      </c>
      <c r="BT102" s="168" t="str">
        <f aca="false">IF(AI102="","",IF(AI102="-","-",IF(UPPER(AI102)="AB","+",VLOOKUP(AI102,'විෂය තොරතුරු'!$P$24:$Q$28,2))))</f>
        <v/>
      </c>
      <c r="BU102" s="168" t="str">
        <f aca="false">IF(AJ102="","",IF(AJ102="-","-",IF(UPPER(AJ102)="AB","+",VLOOKUP(AJ102,'විෂය තොරතුරු'!$P$24:$Q$28,2))))</f>
        <v/>
      </c>
      <c r="BV102" s="168" t="str">
        <f aca="false">IF(AK102="","",IF(AK102="-","-",IF(UPPER(AK102)="AB","+",VLOOKUP(AK102,'විෂය තොරතුරු'!$P$24:$Q$28,2))))</f>
        <v/>
      </c>
      <c r="BW102" s="169" t="str">
        <f aca="false">IF(AL102="","",IF(AL102="-","-",IF(UPPER(AL102)="AB","+",VLOOKUP(AL102,'විෂය තොරතුරු'!$P$24:$Q$28,2))))</f>
        <v/>
      </c>
      <c r="BX102" s="265" t="n">
        <f aca="false">IF($B102="","",COUNTIF($AP102:$BW102,"A"))</f>
        <v>0</v>
      </c>
      <c r="BY102" s="265" t="n">
        <f aca="false">IF($B102="","",COUNTIF($AP102:$BW102,"B"))</f>
        <v>0</v>
      </c>
      <c r="BZ102" s="265" t="n">
        <f aca="false">IF($B102="","",COUNTIF($AP102:$BW102,"C"))</f>
        <v>1</v>
      </c>
      <c r="CA102" s="265" t="n">
        <f aca="false">IF($B102="","",COUNTIF($AP102:$BW102,"S"))</f>
        <v>2</v>
      </c>
      <c r="CB102" s="265" t="n">
        <f aca="false">IF($B102="","",COUNTIF($AP102:$BW102,"W"))</f>
        <v>6</v>
      </c>
      <c r="CC102" s="265" t="n">
        <f aca="false">IF(B102="","",SUM(BX102:CA102))</f>
        <v>3</v>
      </c>
      <c r="CD102" s="264" t="n">
        <f aca="false">IF(B102="","",SUM(BX102:BZ102))</f>
        <v>1</v>
      </c>
      <c r="CE102" s="172" t="str">
        <f aca="false">IF(B102="","",IF(AND(CC102&gt;=6,CD102&gt;=3,OR(E102&gt;=35,F102&gt;=35),L102&gt;=35),"6/3 සමත්",IF(AND(CC102&gt;=5,CD102&gt;=3,OR(E102&gt;=35,F102&gt;=35,L102&gt;=35)),"5/3 සමත්",IF(AND(CC102&gt;=4,CD102&gt;=1,OR(E102&gt;=20,F102&gt;=20,L102&gt;=20)),"සමත් කළ හැකි",IF(CB102=9,"W9","අසමත් ?")))))</f>
        <v>අසමත් ?</v>
      </c>
    </row>
    <row r="103" customFormat="false" ht="13.8" hidden="false" customHeight="false" outlineLevel="0" collapsed="false">
      <c r="A103" s="160" t="n">
        <v>4</v>
      </c>
      <c r="B103" s="261" t="s">
        <v>119</v>
      </c>
      <c r="C103" s="161"/>
      <c r="D103" s="162"/>
      <c r="E103" s="163" t="n">
        <v>44</v>
      </c>
      <c r="F103" s="164"/>
      <c r="G103" s="163"/>
      <c r="H103" s="165" t="n">
        <v>53</v>
      </c>
      <c r="I103" s="165"/>
      <c r="J103" s="164"/>
      <c r="K103" s="163" t="n">
        <v>45</v>
      </c>
      <c r="L103" s="165" t="n">
        <v>26</v>
      </c>
      <c r="M103" s="165" t="n">
        <v>22</v>
      </c>
      <c r="N103" s="164" t="n">
        <v>28</v>
      </c>
      <c r="O103" s="163"/>
      <c r="P103" s="165" t="n">
        <v>28</v>
      </c>
      <c r="Q103" s="165"/>
      <c r="R103" s="165"/>
      <c r="S103" s="165"/>
      <c r="T103" s="165"/>
      <c r="U103" s="165"/>
      <c r="V103" s="164"/>
      <c r="W103" s="163"/>
      <c r="X103" s="165"/>
      <c r="Y103" s="165"/>
      <c r="Z103" s="165"/>
      <c r="AA103" s="165" t="n">
        <v>81</v>
      </c>
      <c r="AB103" s="165"/>
      <c r="AC103" s="165"/>
      <c r="AD103" s="164"/>
      <c r="AE103" s="163"/>
      <c r="AF103" s="165"/>
      <c r="AG103" s="165"/>
      <c r="AH103" s="165"/>
      <c r="AI103" s="165"/>
      <c r="AJ103" s="165"/>
      <c r="AK103" s="165"/>
      <c r="AL103" s="166"/>
      <c r="AM103" s="262" t="n">
        <f aca="false">IF(B103="","",SUM(E103:AL103))</f>
        <v>327</v>
      </c>
      <c r="AN103" s="263" t="n">
        <f aca="false">IF(B103="","",AM103/9)</f>
        <v>36.3333333333333</v>
      </c>
      <c r="AO103" s="264" t="n">
        <f aca="false">IF(B103="","",IF(AM103=0,"-",RANK(AM103,$AM$100:$AM$149,0)))</f>
        <v>24</v>
      </c>
      <c r="AP103" s="167" t="str">
        <f aca="false">IF(E103="","",IF(E103="-","-",IF(UPPER(E103)="AB","+",VLOOKUP(E103,'විෂය තොරතුරු'!$P$24:$Q$28,2))))</f>
        <v>S</v>
      </c>
      <c r="AQ103" s="168" t="str">
        <f aca="false">IF(F103="","",IF(F103="-","-",IF(UPPER(F103)="AB","+",VLOOKUP(F103,'විෂය තොරතුරු'!$P$24:$Q$28,2))))</f>
        <v/>
      </c>
      <c r="AR103" s="168" t="str">
        <f aca="false">IF(G103="","",IF(G103="-","-",IF(UPPER(G103)="AB","+",VLOOKUP(G103,'විෂය තොරතුරු'!$P$24:$Q$28,2))))</f>
        <v/>
      </c>
      <c r="AS103" s="168" t="str">
        <f aca="false">IF(H103="","",IF(H103="-","-",IF(UPPER(H103)="AB","+",VLOOKUP(H103,'විෂය තොරතුරු'!$P$24:$Q$28,2))))</f>
        <v>C</v>
      </c>
      <c r="AT103" s="168" t="str">
        <f aca="false">IF(I103="","",IF(I103="-","-",IF(UPPER(I103)="AB","+",VLOOKUP(I103,'විෂය තොරතුරු'!$P$24:$Q$28,2))))</f>
        <v/>
      </c>
      <c r="AU103" s="170" t="str">
        <f aca="false">IF(J103="","",IF(J103="-","-",IF(UPPER(J103)="AB","+",VLOOKUP(J103,'විෂය තොරතුරු'!$P$24:$Q$28,2))))</f>
        <v/>
      </c>
      <c r="AV103" s="171" t="str">
        <f aca="false">IF(K103="","",IF(K103="-","-",IF(UPPER(K103)="AB","+",VLOOKUP(K103,'විෂය තොරතුරු'!$P$24:$Q$28,2))))</f>
        <v>S</v>
      </c>
      <c r="AW103" s="168" t="str">
        <f aca="false">IF(L103="","",IF(L103="-","-",IF(UPPER(L103)="AB","+",VLOOKUP(L103,'විෂය තොරතුරු'!$P$24:$Q$28,2))))</f>
        <v>W</v>
      </c>
      <c r="AX103" s="168" t="str">
        <f aca="false">IF(M103="","",IF(M103="-","-",IF(UPPER(M103)="AB","+",VLOOKUP(M103,'විෂය තොරතුරු'!$P$24:$Q$28,2))))</f>
        <v>W</v>
      </c>
      <c r="AY103" s="169" t="str">
        <f aca="false">IF(N103="","",IF(N103="-","-",IF(UPPER(N103)="AB","+",VLOOKUP(N103,'විෂය තොරතුරු'!$P$24:$Q$28,2))))</f>
        <v>W</v>
      </c>
      <c r="AZ103" s="167" t="str">
        <f aca="false">IF(O103="","",IF(O103="-","-",IF(UPPER(O103)="AB","+",VLOOKUP(O103,'විෂය තොරතුරු'!$P$24:$Q$28,2))))</f>
        <v/>
      </c>
      <c r="BA103" s="168" t="str">
        <f aca="false">IF(P103="","",IF(P103="-","-",IF(UPPER(P103)="AB","+",VLOOKUP(P103,'විෂය තොරතුරු'!$P$24:$Q$28,2))))</f>
        <v>W</v>
      </c>
      <c r="BB103" s="168" t="str">
        <f aca="false">IF(Q103="","",IF(Q103="-","-",IF(UPPER(Q103)="AB","+",VLOOKUP(Q103,'විෂය තොරතුරු'!$P$24:$Q$28,2))))</f>
        <v/>
      </c>
      <c r="BC103" s="168" t="str">
        <f aca="false">IF(R103="","",IF(R103="-","-",IF(UPPER(R103)="AB","+",VLOOKUP(R103,'විෂය තොරතුරු'!$P$24:$Q$28,2))))</f>
        <v/>
      </c>
      <c r="BD103" s="168" t="str">
        <f aca="false">IF(S103="","",IF(S103="-","-",IF(UPPER(S103)="AB","+",VLOOKUP(S103,'විෂය තොරතුරු'!$P$24:$Q$28,2))))</f>
        <v/>
      </c>
      <c r="BE103" s="168" t="str">
        <f aca="false">IF(T103="","",IF(T103="-","-",IF(UPPER(T103)="AB","+",VLOOKUP(T103,'විෂය තොරතුරු'!$P$24:$Q$28,2))))</f>
        <v/>
      </c>
      <c r="BF103" s="168" t="str">
        <f aca="false">IF(U103="","",IF(U103="-","-",IF(UPPER(U103)="AB","+",VLOOKUP(U103,'විෂය තොරතුරු'!$P$24:$Q$28,2))))</f>
        <v/>
      </c>
      <c r="BG103" s="170" t="str">
        <f aca="false">IF(V103="","",IF(V103="-","-",IF(UPPER(V103)="AB","+",VLOOKUP(V103,'විෂය තොරතුරු'!$P$24:$Q$28,2))))</f>
        <v/>
      </c>
      <c r="BH103" s="171" t="str">
        <f aca="false">IF(W103="","",IF(W103="-","-",IF(UPPER(W103)="AB","+",VLOOKUP(W103,'විෂය තොරතුරු'!$P$24:$Q$28,2))))</f>
        <v/>
      </c>
      <c r="BI103" s="168" t="str">
        <f aca="false">IF(X103="","",IF(X103="-","-",IF(UPPER(X103)="AB","+",VLOOKUP(X103,'විෂය තොරතුරු'!$P$24:$Q$28,2))))</f>
        <v/>
      </c>
      <c r="BJ103" s="168" t="str">
        <f aca="false">IF(Y103="","",IF(Y103="-","-",IF(UPPER(Y103)="AB","+",VLOOKUP(Y103,'විෂය තොරතුරු'!$P$24:$Q$28,2))))</f>
        <v/>
      </c>
      <c r="BK103" s="168" t="str">
        <f aca="false">IF(Z103="","",IF(Z103="-","-",IF(UPPER(Z103)="AB","+",VLOOKUP(Z103,'විෂය තොරතුරු'!$P$24:$Q$28,2))))</f>
        <v/>
      </c>
      <c r="BL103" s="168" t="str">
        <f aca="false">IF(AA103="","",IF(AA103="-","-",IF(UPPER(AA103)="AB","+",VLOOKUP(AA103,'විෂය තොරතුරු'!$P$24:$Q$28,2))))</f>
        <v>A</v>
      </c>
      <c r="BM103" s="168" t="str">
        <f aca="false">IF(AB103="","",IF(AB103="-","-",IF(UPPER(AB103)="AB","+",VLOOKUP(AB103,'විෂය තොරතුරු'!$P$24:$Q$28,2))))</f>
        <v/>
      </c>
      <c r="BN103" s="168" t="str">
        <f aca="false">IF(AC103="","",IF(AC103="-","-",IF(UPPER(AC103)="AB","+",VLOOKUP(AC103,'විෂය තොරතුරු'!$P$24:$Q$28,2))))</f>
        <v/>
      </c>
      <c r="BO103" s="169" t="str">
        <f aca="false">IF(AD103="","",IF(AD103="-","-",IF(UPPER(AD103)="AB","+",VLOOKUP(AD103,'විෂය තොරතුරු'!$P$24:$Q$28,2))))</f>
        <v/>
      </c>
      <c r="BP103" s="171" t="str">
        <f aca="false">IF(AE103="","",IF(AE103="-","-",IF(UPPER(AE103)="AB","+",VLOOKUP(AE103,'විෂය තොරතුරු'!$P$24:$Q$28,2))))</f>
        <v/>
      </c>
      <c r="BQ103" s="168" t="str">
        <f aca="false">IF(AF103="","",IF(AF103="-","-",IF(UPPER(AF103)="AB","+",VLOOKUP(AF103,'විෂය තොරතුරු'!$P$24:$Q$28,2))))</f>
        <v/>
      </c>
      <c r="BR103" s="168" t="str">
        <f aca="false">IF(AG103="","",IF(AG103="-","-",IF(UPPER(AG103)="AB","+",VLOOKUP(AG103,'විෂය තොරතුරු'!$P$24:$Q$28,2))))</f>
        <v/>
      </c>
      <c r="BS103" s="168" t="str">
        <f aca="false">IF(AH103="","",IF(AH103="-","-",IF(UPPER(AH103)="AB","+",VLOOKUP(AH103,'විෂය තොරතුරු'!$P$24:$Q$28,2))))</f>
        <v/>
      </c>
      <c r="BT103" s="168" t="str">
        <f aca="false">IF(AI103="","",IF(AI103="-","-",IF(UPPER(AI103)="AB","+",VLOOKUP(AI103,'විෂය තොරතුරු'!$P$24:$Q$28,2))))</f>
        <v/>
      </c>
      <c r="BU103" s="168" t="str">
        <f aca="false">IF(AJ103="","",IF(AJ103="-","-",IF(UPPER(AJ103)="AB","+",VLOOKUP(AJ103,'විෂය තොරතුරු'!$P$24:$Q$28,2))))</f>
        <v/>
      </c>
      <c r="BV103" s="168" t="str">
        <f aca="false">IF(AK103="","",IF(AK103="-","-",IF(UPPER(AK103)="AB","+",VLOOKUP(AK103,'විෂය තොරතුරු'!$P$24:$Q$28,2))))</f>
        <v/>
      </c>
      <c r="BW103" s="169" t="str">
        <f aca="false">IF(AL103="","",IF(AL103="-","-",IF(UPPER(AL103)="AB","+",VLOOKUP(AL103,'විෂය තොරතුරු'!$P$24:$Q$28,2))))</f>
        <v/>
      </c>
      <c r="BX103" s="265" t="n">
        <f aca="false">IF($B103="","",COUNTIF($AP103:$BW103,"A"))</f>
        <v>1</v>
      </c>
      <c r="BY103" s="265" t="n">
        <f aca="false">IF($B103="","",COUNTIF($AP103:$BW103,"B"))</f>
        <v>0</v>
      </c>
      <c r="BZ103" s="265" t="n">
        <f aca="false">IF($B103="","",COUNTIF($AP103:$BW103,"C"))</f>
        <v>1</v>
      </c>
      <c r="CA103" s="265" t="n">
        <f aca="false">IF($B103="","",COUNTIF($AP103:$BW103,"S"))</f>
        <v>2</v>
      </c>
      <c r="CB103" s="265" t="n">
        <f aca="false">IF($B103="","",COUNTIF($AP103:$BW103,"W"))</f>
        <v>4</v>
      </c>
      <c r="CC103" s="265" t="n">
        <f aca="false">IF(B103="","",SUM(BX103:CA103))</f>
        <v>4</v>
      </c>
      <c r="CD103" s="264" t="n">
        <f aca="false">IF(B103="","",SUM(BX103:BZ103))</f>
        <v>2</v>
      </c>
      <c r="CE103" s="172" t="str">
        <f aca="false">IF(B103="","",IF(AND(CC103&gt;=6,CD103&gt;=3,OR(E103&gt;=35,F103&gt;=35),L103&gt;=35),"6/3 සමත්",IF(AND(CC103&gt;=5,CD103&gt;=3,OR(E103&gt;=35,F103&gt;=35,L103&gt;=35)),"5/3 සමත්",IF(AND(CC103&gt;=4,CD103&gt;=1,OR(E103&gt;=20,F103&gt;=20,L103&gt;=20)),"සමත් කළ හැකි",IF(CB103=9,"W9","අසමත් ?")))))</f>
        <v>සමත් කළ හැකි</v>
      </c>
    </row>
    <row r="104" customFormat="false" ht="13.8" hidden="false" customHeight="false" outlineLevel="0" collapsed="false">
      <c r="A104" s="160" t="n">
        <v>5</v>
      </c>
      <c r="B104" s="261" t="s">
        <v>120</v>
      </c>
      <c r="C104" s="161"/>
      <c r="D104" s="162"/>
      <c r="E104" s="163" t="n">
        <v>18</v>
      </c>
      <c r="F104" s="164"/>
      <c r="G104" s="163"/>
      <c r="H104" s="165" t="n">
        <v>17</v>
      </c>
      <c r="I104" s="165"/>
      <c r="J104" s="164"/>
      <c r="K104" s="163" t="n">
        <v>47</v>
      </c>
      <c r="L104" s="165"/>
      <c r="M104" s="165"/>
      <c r="N104" s="164"/>
      <c r="O104" s="163"/>
      <c r="P104" s="165" t="n">
        <v>11</v>
      </c>
      <c r="Q104" s="165"/>
      <c r="R104" s="165"/>
      <c r="S104" s="165"/>
      <c r="T104" s="165"/>
      <c r="U104" s="165"/>
      <c r="V104" s="164"/>
      <c r="W104" s="163"/>
      <c r="X104" s="165"/>
      <c r="Y104" s="165"/>
      <c r="Z104" s="165"/>
      <c r="AA104" s="165"/>
      <c r="AB104" s="165"/>
      <c r="AC104" s="165"/>
      <c r="AD104" s="164"/>
      <c r="AE104" s="163"/>
      <c r="AF104" s="165"/>
      <c r="AG104" s="165" t="n">
        <v>26</v>
      </c>
      <c r="AH104" s="165"/>
      <c r="AI104" s="165"/>
      <c r="AJ104" s="165"/>
      <c r="AK104" s="165"/>
      <c r="AL104" s="166"/>
      <c r="AM104" s="262" t="n">
        <f aca="false">IF(B104="","",SUM(E104:AL104))</f>
        <v>119</v>
      </c>
      <c r="AN104" s="263" t="n">
        <f aca="false">IF(B104="","",AM104/9)</f>
        <v>13.2222222222222</v>
      </c>
      <c r="AO104" s="264" t="n">
        <f aca="false">IF(B104="","",IF(AM104=0,"-",RANK(AM104,$AM$100:$AM$149,0)))</f>
        <v>36</v>
      </c>
      <c r="AP104" s="167" t="str">
        <f aca="false">IF(E104="","",IF(E104="-","-",IF(UPPER(E104)="AB","+",VLOOKUP(E104,'විෂය තොරතුරු'!$P$24:$Q$28,2))))</f>
        <v>W</v>
      </c>
      <c r="AQ104" s="168" t="str">
        <f aca="false">IF(F104="","",IF(F104="-","-",IF(UPPER(F104)="AB","+",VLOOKUP(F104,'විෂය තොරතුරු'!$P$24:$Q$28,2))))</f>
        <v/>
      </c>
      <c r="AR104" s="168" t="str">
        <f aca="false">IF(G104="","",IF(G104="-","-",IF(UPPER(G104)="AB","+",VLOOKUP(G104,'විෂය තොරතුරු'!$P$24:$Q$28,2))))</f>
        <v/>
      </c>
      <c r="AS104" s="168" t="str">
        <f aca="false">IF(H104="","",IF(H104="-","-",IF(UPPER(H104)="AB","+",VLOOKUP(H104,'විෂය තොරතුරු'!$P$24:$Q$28,2))))</f>
        <v>W</v>
      </c>
      <c r="AT104" s="168" t="str">
        <f aca="false">IF(I104="","",IF(I104="-","-",IF(UPPER(I104)="AB","+",VLOOKUP(I104,'විෂය තොරතුරු'!$P$24:$Q$28,2))))</f>
        <v/>
      </c>
      <c r="AU104" s="170" t="str">
        <f aca="false">IF(J104="","",IF(J104="-","-",IF(UPPER(J104)="AB","+",VLOOKUP(J104,'විෂය තොරතුරු'!$P$24:$Q$28,2))))</f>
        <v/>
      </c>
      <c r="AV104" s="171" t="str">
        <f aca="false">IF(K104="","",IF(K104="-","-",IF(UPPER(K104)="AB","+",VLOOKUP(K104,'විෂය තොරතුරු'!$P$24:$Q$28,2))))</f>
        <v>S</v>
      </c>
      <c r="AW104" s="168" t="str">
        <f aca="false">IF(L104="","",IF(L104="-","-",IF(UPPER(L104)="AB","+",VLOOKUP(L104,'විෂය තොරතුරු'!$P$24:$Q$28,2))))</f>
        <v/>
      </c>
      <c r="AX104" s="168" t="str">
        <f aca="false">IF(M104="","",IF(M104="-","-",IF(UPPER(M104)="AB","+",VLOOKUP(M104,'විෂය තොරතුරු'!$P$24:$Q$28,2))))</f>
        <v/>
      </c>
      <c r="AY104" s="169" t="str">
        <f aca="false">IF(N104="","",IF(N104="-","-",IF(UPPER(N104)="AB","+",VLOOKUP(N104,'විෂය තොරතුරු'!$P$24:$Q$28,2))))</f>
        <v/>
      </c>
      <c r="AZ104" s="167" t="str">
        <f aca="false">IF(O104="","",IF(O104="-","-",IF(UPPER(O104)="AB","+",VLOOKUP(O104,'විෂය තොරතුරු'!$P$24:$Q$28,2))))</f>
        <v/>
      </c>
      <c r="BA104" s="168" t="str">
        <f aca="false">IF(P104="","",IF(P104="-","-",IF(UPPER(P104)="AB","+",VLOOKUP(P104,'විෂය තොරතුරු'!$P$24:$Q$28,2))))</f>
        <v>W</v>
      </c>
      <c r="BB104" s="168" t="str">
        <f aca="false">IF(Q104="","",IF(Q104="-","-",IF(UPPER(Q104)="AB","+",VLOOKUP(Q104,'විෂය තොරතුරු'!$P$24:$Q$28,2))))</f>
        <v/>
      </c>
      <c r="BC104" s="168" t="str">
        <f aca="false">IF(R104="","",IF(R104="-","-",IF(UPPER(R104)="AB","+",VLOOKUP(R104,'විෂය තොරතුරු'!$P$24:$Q$28,2))))</f>
        <v/>
      </c>
      <c r="BD104" s="168" t="str">
        <f aca="false">IF(S104="","",IF(S104="-","-",IF(UPPER(S104)="AB","+",VLOOKUP(S104,'විෂය තොරතුරු'!$P$24:$Q$28,2))))</f>
        <v/>
      </c>
      <c r="BE104" s="168" t="str">
        <f aca="false">IF(T104="","",IF(T104="-","-",IF(UPPER(T104)="AB","+",VLOOKUP(T104,'විෂය තොරතුරු'!$P$24:$Q$28,2))))</f>
        <v/>
      </c>
      <c r="BF104" s="168" t="str">
        <f aca="false">IF(U104="","",IF(U104="-","-",IF(UPPER(U104)="AB","+",VLOOKUP(U104,'විෂය තොරතුරු'!$P$24:$Q$28,2))))</f>
        <v/>
      </c>
      <c r="BG104" s="170" t="str">
        <f aca="false">IF(V104="","",IF(V104="-","-",IF(UPPER(V104)="AB","+",VLOOKUP(V104,'විෂය තොරතුරු'!$P$24:$Q$28,2))))</f>
        <v/>
      </c>
      <c r="BH104" s="171" t="str">
        <f aca="false">IF(W104="","",IF(W104="-","-",IF(UPPER(W104)="AB","+",VLOOKUP(W104,'විෂය තොරතුරු'!$P$24:$Q$28,2))))</f>
        <v/>
      </c>
      <c r="BI104" s="168" t="str">
        <f aca="false">IF(X104="","",IF(X104="-","-",IF(UPPER(X104)="AB","+",VLOOKUP(X104,'විෂය තොරතුරු'!$P$24:$Q$28,2))))</f>
        <v/>
      </c>
      <c r="BJ104" s="168" t="str">
        <f aca="false">IF(Y104="","",IF(Y104="-","-",IF(UPPER(Y104)="AB","+",VLOOKUP(Y104,'විෂය තොරතුරු'!$P$24:$Q$28,2))))</f>
        <v/>
      </c>
      <c r="BK104" s="168" t="str">
        <f aca="false">IF(Z104="","",IF(Z104="-","-",IF(UPPER(Z104)="AB","+",VLOOKUP(Z104,'විෂය තොරතුරු'!$P$24:$Q$28,2))))</f>
        <v/>
      </c>
      <c r="BL104" s="168" t="str">
        <f aca="false">IF(AA104="","",IF(AA104="-","-",IF(UPPER(AA104)="AB","+",VLOOKUP(AA104,'විෂය තොරතුරු'!$P$24:$Q$28,2))))</f>
        <v/>
      </c>
      <c r="BM104" s="168" t="str">
        <f aca="false">IF(AB104="","",IF(AB104="-","-",IF(UPPER(AB104)="AB","+",VLOOKUP(AB104,'විෂය තොරතුරු'!$P$24:$Q$28,2))))</f>
        <v/>
      </c>
      <c r="BN104" s="168" t="str">
        <f aca="false">IF(AC104="","",IF(AC104="-","-",IF(UPPER(AC104)="AB","+",VLOOKUP(AC104,'විෂය තොරතුරු'!$P$24:$Q$28,2))))</f>
        <v/>
      </c>
      <c r="BO104" s="169" t="str">
        <f aca="false">IF(AD104="","",IF(AD104="-","-",IF(UPPER(AD104)="AB","+",VLOOKUP(AD104,'විෂය තොරතුරු'!$P$24:$Q$28,2))))</f>
        <v/>
      </c>
      <c r="BP104" s="171" t="str">
        <f aca="false">IF(AE104="","",IF(AE104="-","-",IF(UPPER(AE104)="AB","+",VLOOKUP(AE104,'විෂය තොරතුරු'!$P$24:$Q$28,2))))</f>
        <v/>
      </c>
      <c r="BQ104" s="168" t="str">
        <f aca="false">IF(AF104="","",IF(AF104="-","-",IF(UPPER(AF104)="AB","+",VLOOKUP(AF104,'විෂය තොරතුරු'!$P$24:$Q$28,2))))</f>
        <v/>
      </c>
      <c r="BR104" s="168" t="str">
        <f aca="false">IF(AG104="","",IF(AG104="-","-",IF(UPPER(AG104)="AB","+",VLOOKUP(AG104,'විෂය තොරතුරු'!$P$24:$Q$28,2))))</f>
        <v>W</v>
      </c>
      <c r="BS104" s="168" t="str">
        <f aca="false">IF(AH104="","",IF(AH104="-","-",IF(UPPER(AH104)="AB","+",VLOOKUP(AH104,'විෂය තොරතුරු'!$P$24:$Q$28,2))))</f>
        <v/>
      </c>
      <c r="BT104" s="168" t="str">
        <f aca="false">IF(AI104="","",IF(AI104="-","-",IF(UPPER(AI104)="AB","+",VLOOKUP(AI104,'විෂය තොරතුරු'!$P$24:$Q$28,2))))</f>
        <v/>
      </c>
      <c r="BU104" s="168" t="str">
        <f aca="false">IF(AJ104="","",IF(AJ104="-","-",IF(UPPER(AJ104)="AB","+",VLOOKUP(AJ104,'විෂය තොරතුරු'!$P$24:$Q$28,2))))</f>
        <v/>
      </c>
      <c r="BV104" s="168" t="str">
        <f aca="false">IF(AK104="","",IF(AK104="-","-",IF(UPPER(AK104)="AB","+",VLOOKUP(AK104,'විෂය තොරතුරු'!$P$24:$Q$28,2))))</f>
        <v/>
      </c>
      <c r="BW104" s="169" t="str">
        <f aca="false">IF(AL104="","",IF(AL104="-","-",IF(UPPER(AL104)="AB","+",VLOOKUP(AL104,'විෂය තොරතුරු'!$P$24:$Q$28,2))))</f>
        <v/>
      </c>
      <c r="BX104" s="265" t="n">
        <f aca="false">IF($B104="","",COUNTIF($AP104:$BW104,"A"))</f>
        <v>0</v>
      </c>
      <c r="BY104" s="265" t="n">
        <f aca="false">IF($B104="","",COUNTIF($AP104:$BW104,"B"))</f>
        <v>0</v>
      </c>
      <c r="BZ104" s="265" t="n">
        <f aca="false">IF($B104="","",COUNTIF($AP104:$BW104,"C"))</f>
        <v>0</v>
      </c>
      <c r="CA104" s="265" t="n">
        <f aca="false">IF($B104="","",COUNTIF($AP104:$BW104,"S"))</f>
        <v>1</v>
      </c>
      <c r="CB104" s="265" t="n">
        <f aca="false">IF($B104="","",COUNTIF($AP104:$BW104,"W"))</f>
        <v>4</v>
      </c>
      <c r="CC104" s="265" t="n">
        <f aca="false">IF(B104="","",SUM(BX104:CA104))</f>
        <v>1</v>
      </c>
      <c r="CD104" s="264" t="n">
        <f aca="false">IF(B104="","",SUM(BX104:BZ104))</f>
        <v>0</v>
      </c>
      <c r="CE104" s="172" t="str">
        <f aca="false">IF(B104="","",IF(AND(CC104&gt;=6,CD104&gt;=3,OR(E104&gt;=35,F104&gt;=35),L104&gt;=35),"6/3 සමත්",IF(AND(CC104&gt;=5,CD104&gt;=3,OR(E104&gt;=35,F104&gt;=35,L104&gt;=35)),"5/3 සමත්",IF(AND(CC104&gt;=4,CD104&gt;=1,OR(E104&gt;=20,F104&gt;=20,L104&gt;=20)),"සමත් කළ හැකි",IF(CB104=9,"W9","අසමත් ?")))))</f>
        <v>අසමත් ?</v>
      </c>
    </row>
    <row r="105" customFormat="false" ht="13.8" hidden="false" customHeight="false" outlineLevel="0" collapsed="false">
      <c r="A105" s="160" t="n">
        <v>6</v>
      </c>
      <c r="B105" s="261" t="s">
        <v>121</v>
      </c>
      <c r="C105" s="161"/>
      <c r="D105" s="162"/>
      <c r="E105" s="163" t="n">
        <v>17</v>
      </c>
      <c r="F105" s="164"/>
      <c r="G105" s="163"/>
      <c r="H105" s="165" t="n">
        <v>20</v>
      </c>
      <c r="I105" s="165"/>
      <c r="J105" s="164"/>
      <c r="K105" s="163"/>
      <c r="L105" s="165" t="n">
        <v>10</v>
      </c>
      <c r="M105" s="165" t="n">
        <v>14</v>
      </c>
      <c r="N105" s="164" t="n">
        <v>20</v>
      </c>
      <c r="O105" s="163" t="n">
        <v>38</v>
      </c>
      <c r="P105" s="165"/>
      <c r="Q105" s="165"/>
      <c r="R105" s="165"/>
      <c r="S105" s="165"/>
      <c r="T105" s="165"/>
      <c r="U105" s="165"/>
      <c r="V105" s="164"/>
      <c r="W105" s="163" t="n">
        <v>34</v>
      </c>
      <c r="X105" s="165"/>
      <c r="Y105" s="165"/>
      <c r="Z105" s="165"/>
      <c r="AA105" s="165"/>
      <c r="AB105" s="165"/>
      <c r="AC105" s="165"/>
      <c r="AD105" s="164"/>
      <c r="AE105" s="163"/>
      <c r="AF105" s="165" t="s">
        <v>122</v>
      </c>
      <c r="AG105" s="165"/>
      <c r="AH105" s="165"/>
      <c r="AI105" s="165"/>
      <c r="AJ105" s="165"/>
      <c r="AK105" s="165"/>
      <c r="AL105" s="166"/>
      <c r="AM105" s="262" t="n">
        <f aca="false">IF(B105="","",SUM(E105:AL105))</f>
        <v>153</v>
      </c>
      <c r="AN105" s="263" t="n">
        <f aca="false">IF(B105="","",AM105/9)</f>
        <v>17</v>
      </c>
      <c r="AO105" s="264" t="n">
        <f aca="false">IF(B105="","",IF(AM105=0,"-",RANK(AM105,$AM$100:$AM$149,0)))</f>
        <v>35</v>
      </c>
      <c r="AP105" s="167" t="str">
        <f aca="false">IF(E105="","",IF(E105="-","-",IF(UPPER(E105)="AB","+",VLOOKUP(E105,'විෂය තොරතුරු'!$P$24:$Q$28,2))))</f>
        <v>W</v>
      </c>
      <c r="AQ105" s="168" t="str">
        <f aca="false">IF(F105="","",IF(F105="-","-",IF(UPPER(F105)="AB","+",VLOOKUP(F105,'විෂය තොරතුරු'!$P$24:$Q$28,2))))</f>
        <v/>
      </c>
      <c r="AR105" s="168" t="str">
        <f aca="false">IF(G105="","",IF(G105="-","-",IF(UPPER(G105)="AB","+",VLOOKUP(G105,'විෂය තොරතුරු'!$P$24:$Q$28,2))))</f>
        <v/>
      </c>
      <c r="AS105" s="168" t="str">
        <f aca="false">IF(H105="","",IF(H105="-","-",IF(UPPER(H105)="AB","+",VLOOKUP(H105,'විෂය තොරතුරු'!$P$24:$Q$28,2))))</f>
        <v>W</v>
      </c>
      <c r="AT105" s="168" t="str">
        <f aca="false">IF(I105="","",IF(I105="-","-",IF(UPPER(I105)="AB","+",VLOOKUP(I105,'විෂය තොරතුරු'!$P$24:$Q$28,2))))</f>
        <v/>
      </c>
      <c r="AU105" s="170" t="str">
        <f aca="false">IF(J105="","",IF(J105="-","-",IF(UPPER(J105)="AB","+",VLOOKUP(J105,'විෂය තොරතුරු'!$P$24:$Q$28,2))))</f>
        <v/>
      </c>
      <c r="AV105" s="171" t="str">
        <f aca="false">IF(K105="","",IF(K105="-","-",IF(UPPER(K105)="AB","+",VLOOKUP(K105,'විෂය තොරතුරු'!$P$24:$Q$28,2))))</f>
        <v/>
      </c>
      <c r="AW105" s="168" t="str">
        <f aca="false">IF(L105="","",IF(L105="-","-",IF(UPPER(L105)="AB","+",VLOOKUP(L105,'විෂය තොරතුරු'!$P$24:$Q$28,2))))</f>
        <v>W</v>
      </c>
      <c r="AX105" s="168" t="str">
        <f aca="false">IF(M105="","",IF(M105="-","-",IF(UPPER(M105)="AB","+",VLOOKUP(M105,'විෂය තොරතුරු'!$P$24:$Q$28,2))))</f>
        <v>W</v>
      </c>
      <c r="AY105" s="169" t="str">
        <f aca="false">IF(N105="","",IF(N105="-","-",IF(UPPER(N105)="AB","+",VLOOKUP(N105,'විෂය තොරතුරු'!$P$24:$Q$28,2))))</f>
        <v>W</v>
      </c>
      <c r="AZ105" s="167" t="str">
        <f aca="false">IF(O105="","",IF(O105="-","-",IF(UPPER(O105)="AB","+",VLOOKUP(O105,'විෂය තොරතුරු'!$P$24:$Q$28,2))))</f>
        <v>S</v>
      </c>
      <c r="BA105" s="168" t="str">
        <f aca="false">IF(P105="","",IF(P105="-","-",IF(UPPER(P105)="AB","+",VLOOKUP(P105,'විෂය තොරතුරු'!$P$24:$Q$28,2))))</f>
        <v/>
      </c>
      <c r="BB105" s="168" t="str">
        <f aca="false">IF(Q105="","",IF(Q105="-","-",IF(UPPER(Q105)="AB","+",VLOOKUP(Q105,'විෂය තොරතුරු'!$P$24:$Q$28,2))))</f>
        <v/>
      </c>
      <c r="BC105" s="168" t="str">
        <f aca="false">IF(R105="","",IF(R105="-","-",IF(UPPER(R105)="AB","+",VLOOKUP(R105,'විෂය තොරතුරු'!$P$24:$Q$28,2))))</f>
        <v/>
      </c>
      <c r="BD105" s="168" t="str">
        <f aca="false">IF(S105="","",IF(S105="-","-",IF(UPPER(S105)="AB","+",VLOOKUP(S105,'විෂය තොරතුරු'!$P$24:$Q$28,2))))</f>
        <v/>
      </c>
      <c r="BE105" s="168" t="str">
        <f aca="false">IF(T105="","",IF(T105="-","-",IF(UPPER(T105)="AB","+",VLOOKUP(T105,'විෂය තොරතුරු'!$P$24:$Q$28,2))))</f>
        <v/>
      </c>
      <c r="BF105" s="168" t="str">
        <f aca="false">IF(U105="","",IF(U105="-","-",IF(UPPER(U105)="AB","+",VLOOKUP(U105,'විෂය තොරතුරු'!$P$24:$Q$28,2))))</f>
        <v/>
      </c>
      <c r="BG105" s="170" t="str">
        <f aca="false">IF(V105="","",IF(V105="-","-",IF(UPPER(V105)="AB","+",VLOOKUP(V105,'විෂය තොරතුරු'!$P$24:$Q$28,2))))</f>
        <v/>
      </c>
      <c r="BH105" s="171" t="str">
        <f aca="false">IF(W105="","",IF(W105="-","-",IF(UPPER(W105)="AB","+",VLOOKUP(W105,'විෂය තොරතුරු'!$P$24:$Q$28,2))))</f>
        <v>W</v>
      </c>
      <c r="BI105" s="168" t="str">
        <f aca="false">IF(X105="","",IF(X105="-","-",IF(UPPER(X105)="AB","+",VLOOKUP(X105,'විෂය තොරතුරු'!$P$24:$Q$28,2))))</f>
        <v/>
      </c>
      <c r="BJ105" s="168" t="str">
        <f aca="false">IF(Y105="","",IF(Y105="-","-",IF(UPPER(Y105)="AB","+",VLOOKUP(Y105,'විෂය තොරතුරු'!$P$24:$Q$28,2))))</f>
        <v/>
      </c>
      <c r="BK105" s="168" t="str">
        <f aca="false">IF(Z105="","",IF(Z105="-","-",IF(UPPER(Z105)="AB","+",VLOOKUP(Z105,'විෂය තොරතුරු'!$P$24:$Q$28,2))))</f>
        <v/>
      </c>
      <c r="BL105" s="168" t="str">
        <f aca="false">IF(AA105="","",IF(AA105="-","-",IF(UPPER(AA105)="AB","+",VLOOKUP(AA105,'විෂය තොරතුරු'!$P$24:$Q$28,2))))</f>
        <v/>
      </c>
      <c r="BM105" s="168" t="str">
        <f aca="false">IF(AB105="","",IF(AB105="-","-",IF(UPPER(AB105)="AB","+",VLOOKUP(AB105,'විෂය තොරතුරු'!$P$24:$Q$28,2))))</f>
        <v/>
      </c>
      <c r="BN105" s="168" t="str">
        <f aca="false">IF(AC105="","",IF(AC105="-","-",IF(UPPER(AC105)="AB","+",VLOOKUP(AC105,'විෂය තොරතුරු'!$P$24:$Q$28,2))))</f>
        <v/>
      </c>
      <c r="BO105" s="169" t="str">
        <f aca="false">IF(AD105="","",IF(AD105="-","-",IF(UPPER(AD105)="AB","+",VLOOKUP(AD105,'විෂය තොරතුරු'!$P$24:$Q$28,2))))</f>
        <v/>
      </c>
      <c r="BP105" s="171" t="str">
        <f aca="false">IF(AE105="","",IF(AE105="-","-",IF(UPPER(AE105)="AB","+",VLOOKUP(AE105,'විෂය තොරතුරු'!$P$24:$Q$28,2))))</f>
        <v/>
      </c>
      <c r="BQ105" s="168" t="str">
        <f aca="false">IF(AF105="","",IF(AF105="-","-",IF(UPPER(AF105)="AB","+",VLOOKUP(AF105,'විෂය තොරතුරු'!$P$24:$Q$28,2))))</f>
        <v>+</v>
      </c>
      <c r="BR105" s="168" t="str">
        <f aca="false">IF(AG105="","",IF(AG105="-","-",IF(UPPER(AG105)="AB","+",VLOOKUP(AG105,'විෂය තොරතුරු'!$P$24:$Q$28,2))))</f>
        <v/>
      </c>
      <c r="BS105" s="168" t="str">
        <f aca="false">IF(AH105="","",IF(AH105="-","-",IF(UPPER(AH105)="AB","+",VLOOKUP(AH105,'විෂය තොරතුරු'!$P$24:$Q$28,2))))</f>
        <v/>
      </c>
      <c r="BT105" s="168" t="str">
        <f aca="false">IF(AI105="","",IF(AI105="-","-",IF(UPPER(AI105)="AB","+",VLOOKUP(AI105,'විෂය තොරතුරු'!$P$24:$Q$28,2))))</f>
        <v/>
      </c>
      <c r="BU105" s="168" t="str">
        <f aca="false">IF(AJ105="","",IF(AJ105="-","-",IF(UPPER(AJ105)="AB","+",VLOOKUP(AJ105,'විෂය තොරතුරු'!$P$24:$Q$28,2))))</f>
        <v/>
      </c>
      <c r="BV105" s="168" t="str">
        <f aca="false">IF(AK105="","",IF(AK105="-","-",IF(UPPER(AK105)="AB","+",VLOOKUP(AK105,'විෂය තොරතුරු'!$P$24:$Q$28,2))))</f>
        <v/>
      </c>
      <c r="BW105" s="169" t="str">
        <f aca="false">IF(AL105="","",IF(AL105="-","-",IF(UPPER(AL105)="AB","+",VLOOKUP(AL105,'විෂය තොරතුරු'!$P$24:$Q$28,2))))</f>
        <v/>
      </c>
      <c r="BX105" s="265" t="n">
        <f aca="false">IF($B105="","",COUNTIF($AP105:$BW105,"A"))</f>
        <v>0</v>
      </c>
      <c r="BY105" s="265" t="n">
        <f aca="false">IF($B105="","",COUNTIF($AP105:$BW105,"B"))</f>
        <v>0</v>
      </c>
      <c r="BZ105" s="265" t="n">
        <f aca="false">IF($B105="","",COUNTIF($AP105:$BW105,"C"))</f>
        <v>0</v>
      </c>
      <c r="CA105" s="265" t="n">
        <f aca="false">IF($B105="","",COUNTIF($AP105:$BW105,"S"))</f>
        <v>1</v>
      </c>
      <c r="CB105" s="265" t="n">
        <f aca="false">IF($B105="","",COUNTIF($AP105:$BW105,"W"))</f>
        <v>6</v>
      </c>
      <c r="CC105" s="265" t="n">
        <f aca="false">IF(B105="","",SUM(BX105:CA105))</f>
        <v>1</v>
      </c>
      <c r="CD105" s="264" t="n">
        <f aca="false">IF(B105="","",SUM(BX105:BZ105))</f>
        <v>0</v>
      </c>
      <c r="CE105" s="172" t="str">
        <f aca="false">IF(B105="","",IF(AND(CC105&gt;=6,CD105&gt;=3,OR(E105&gt;=35,F105&gt;=35),L105&gt;=35),"6/3 සමත්",IF(AND(CC105&gt;=5,CD105&gt;=3,OR(E105&gt;=35,F105&gt;=35,L105&gt;=35)),"5/3 සමත්",IF(AND(CC105&gt;=4,CD105&gt;=1,OR(E105&gt;=20,F105&gt;=20,L105&gt;=20)),"සමත් කළ හැකි",IF(CB105=9,"W9","අසමත් ?")))))</f>
        <v>අසමත් ?</v>
      </c>
    </row>
    <row r="106" customFormat="false" ht="13.8" hidden="false" customHeight="false" outlineLevel="0" collapsed="false">
      <c r="A106" s="160" t="n">
        <v>7</v>
      </c>
      <c r="B106" s="261" t="s">
        <v>123</v>
      </c>
      <c r="C106" s="161"/>
      <c r="D106" s="162"/>
      <c r="E106" s="163" t="n">
        <v>31</v>
      </c>
      <c r="F106" s="164"/>
      <c r="G106" s="163"/>
      <c r="H106" s="165" t="n">
        <v>59</v>
      </c>
      <c r="I106" s="165"/>
      <c r="J106" s="164"/>
      <c r="K106" s="163" t="n">
        <v>62</v>
      </c>
      <c r="L106" s="165" t="n">
        <v>22</v>
      </c>
      <c r="M106" s="165" t="n">
        <v>15</v>
      </c>
      <c r="N106" s="164" t="n">
        <v>31</v>
      </c>
      <c r="O106" s="163"/>
      <c r="P106" s="165" t="n">
        <v>31</v>
      </c>
      <c r="Q106" s="165"/>
      <c r="R106" s="165"/>
      <c r="S106" s="165"/>
      <c r="T106" s="165"/>
      <c r="U106" s="165"/>
      <c r="V106" s="164"/>
      <c r="W106" s="163" t="n">
        <v>43</v>
      </c>
      <c r="X106" s="165"/>
      <c r="Y106" s="165"/>
      <c r="Z106" s="165"/>
      <c r="AA106" s="165"/>
      <c r="AB106" s="165"/>
      <c r="AC106" s="165"/>
      <c r="AD106" s="164"/>
      <c r="AE106" s="163"/>
      <c r="AF106" s="165"/>
      <c r="AG106" s="165"/>
      <c r="AH106" s="165"/>
      <c r="AI106" s="165"/>
      <c r="AJ106" s="165"/>
      <c r="AK106" s="165"/>
      <c r="AL106" s="166"/>
      <c r="AM106" s="262" t="n">
        <f aca="false">IF(B106="","",SUM(E106:AL106))</f>
        <v>294</v>
      </c>
      <c r="AN106" s="263" t="n">
        <f aca="false">IF(B106="","",AM106/9)</f>
        <v>32.6666666666667</v>
      </c>
      <c r="AO106" s="264" t="n">
        <f aca="false">IF(B106="","",IF(AM106=0,"-",RANK(AM106,$AM$100:$AM$149,0)))</f>
        <v>28</v>
      </c>
      <c r="AP106" s="167" t="str">
        <f aca="false">IF(E106="","",IF(E106="-","-",IF(UPPER(E106)="AB","+",VLOOKUP(E106,'විෂය තොරතුරු'!$P$24:$Q$28,2))))</f>
        <v>W</v>
      </c>
      <c r="AQ106" s="168" t="str">
        <f aca="false">IF(F106="","",IF(F106="-","-",IF(UPPER(F106)="AB","+",VLOOKUP(F106,'විෂය තොරතුරු'!$P$24:$Q$28,2))))</f>
        <v/>
      </c>
      <c r="AR106" s="168" t="str">
        <f aca="false">IF(G106="","",IF(G106="-","-",IF(UPPER(G106)="AB","+",VLOOKUP(G106,'විෂය තොරතුරු'!$P$24:$Q$28,2))))</f>
        <v/>
      </c>
      <c r="AS106" s="168" t="str">
        <f aca="false">IF(H106="","",IF(H106="-","-",IF(UPPER(H106)="AB","+",VLOOKUP(H106,'විෂය තොරතුරු'!$P$24:$Q$28,2))))</f>
        <v>C</v>
      </c>
      <c r="AT106" s="168" t="str">
        <f aca="false">IF(I106="","",IF(I106="-","-",IF(UPPER(I106)="AB","+",VLOOKUP(I106,'විෂය තොරතුරු'!$P$24:$Q$28,2))))</f>
        <v/>
      </c>
      <c r="AU106" s="170" t="str">
        <f aca="false">IF(J106="","",IF(J106="-","-",IF(UPPER(J106)="AB","+",VLOOKUP(J106,'විෂය තොරතුරු'!$P$24:$Q$28,2))))</f>
        <v/>
      </c>
      <c r="AV106" s="171" t="str">
        <f aca="false">IF(K106="","",IF(K106="-","-",IF(UPPER(K106)="AB","+",VLOOKUP(K106,'විෂය තොරතුරු'!$P$24:$Q$28,2))))</f>
        <v>C</v>
      </c>
      <c r="AW106" s="168" t="str">
        <f aca="false">IF(L106="","",IF(L106="-","-",IF(UPPER(L106)="AB","+",VLOOKUP(L106,'විෂය තොරතුරු'!$P$24:$Q$28,2))))</f>
        <v>W</v>
      </c>
      <c r="AX106" s="168" t="str">
        <f aca="false">IF(M106="","",IF(M106="-","-",IF(UPPER(M106)="AB","+",VLOOKUP(M106,'විෂය තොරතුරු'!$P$24:$Q$28,2))))</f>
        <v>W</v>
      </c>
      <c r="AY106" s="169" t="str">
        <f aca="false">IF(N106="","",IF(N106="-","-",IF(UPPER(N106)="AB","+",VLOOKUP(N106,'විෂය තොරතුරු'!$P$24:$Q$28,2))))</f>
        <v>W</v>
      </c>
      <c r="AZ106" s="167" t="str">
        <f aca="false">IF(O106="","",IF(O106="-","-",IF(UPPER(O106)="AB","+",VLOOKUP(O106,'විෂය තොරතුරු'!$P$24:$Q$28,2))))</f>
        <v/>
      </c>
      <c r="BA106" s="168" t="str">
        <f aca="false">IF(P106="","",IF(P106="-","-",IF(UPPER(P106)="AB","+",VLOOKUP(P106,'විෂය තොරතුරු'!$P$24:$Q$28,2))))</f>
        <v>W</v>
      </c>
      <c r="BB106" s="168" t="str">
        <f aca="false">IF(Q106="","",IF(Q106="-","-",IF(UPPER(Q106)="AB","+",VLOOKUP(Q106,'විෂය තොරතුරු'!$P$24:$Q$28,2))))</f>
        <v/>
      </c>
      <c r="BC106" s="168" t="str">
        <f aca="false">IF(R106="","",IF(R106="-","-",IF(UPPER(R106)="AB","+",VLOOKUP(R106,'විෂය තොරතුරු'!$P$24:$Q$28,2))))</f>
        <v/>
      </c>
      <c r="BD106" s="168" t="str">
        <f aca="false">IF(S106="","",IF(S106="-","-",IF(UPPER(S106)="AB","+",VLOOKUP(S106,'විෂය තොරතුරු'!$P$24:$Q$28,2))))</f>
        <v/>
      </c>
      <c r="BE106" s="168" t="str">
        <f aca="false">IF(T106="","",IF(T106="-","-",IF(UPPER(T106)="AB","+",VLOOKUP(T106,'විෂය තොරතුරු'!$P$24:$Q$28,2))))</f>
        <v/>
      </c>
      <c r="BF106" s="168" t="str">
        <f aca="false">IF(U106="","",IF(U106="-","-",IF(UPPER(U106)="AB","+",VLOOKUP(U106,'විෂය තොරතුරු'!$P$24:$Q$28,2))))</f>
        <v/>
      </c>
      <c r="BG106" s="170" t="str">
        <f aca="false">IF(V106="","",IF(V106="-","-",IF(UPPER(V106)="AB","+",VLOOKUP(V106,'විෂය තොරතුරු'!$P$24:$Q$28,2))))</f>
        <v/>
      </c>
      <c r="BH106" s="171" t="str">
        <f aca="false">IF(W106="","",IF(W106="-","-",IF(UPPER(W106)="AB","+",VLOOKUP(W106,'විෂය තොරතුරු'!$P$24:$Q$28,2))))</f>
        <v>S</v>
      </c>
      <c r="BI106" s="168" t="str">
        <f aca="false">IF(X106="","",IF(X106="-","-",IF(UPPER(X106)="AB","+",VLOOKUP(X106,'විෂය තොරතුරු'!$P$24:$Q$28,2))))</f>
        <v/>
      </c>
      <c r="BJ106" s="168" t="str">
        <f aca="false">IF(Y106="","",IF(Y106="-","-",IF(UPPER(Y106)="AB","+",VLOOKUP(Y106,'විෂය තොරතුරු'!$P$24:$Q$28,2))))</f>
        <v/>
      </c>
      <c r="BK106" s="168" t="str">
        <f aca="false">IF(Z106="","",IF(Z106="-","-",IF(UPPER(Z106)="AB","+",VLOOKUP(Z106,'විෂය තොරතුරු'!$P$24:$Q$28,2))))</f>
        <v/>
      </c>
      <c r="BL106" s="168" t="str">
        <f aca="false">IF(AA106="","",IF(AA106="-","-",IF(UPPER(AA106)="AB","+",VLOOKUP(AA106,'විෂය තොරතුරු'!$P$24:$Q$28,2))))</f>
        <v/>
      </c>
      <c r="BM106" s="168" t="str">
        <f aca="false">IF(AB106="","",IF(AB106="-","-",IF(UPPER(AB106)="AB","+",VLOOKUP(AB106,'විෂය තොරතුරු'!$P$24:$Q$28,2))))</f>
        <v/>
      </c>
      <c r="BN106" s="168" t="str">
        <f aca="false">IF(AC106="","",IF(AC106="-","-",IF(UPPER(AC106)="AB","+",VLOOKUP(AC106,'විෂය තොරතුරු'!$P$24:$Q$28,2))))</f>
        <v/>
      </c>
      <c r="BO106" s="169" t="str">
        <f aca="false">IF(AD106="","",IF(AD106="-","-",IF(UPPER(AD106)="AB","+",VLOOKUP(AD106,'විෂය තොරතුරු'!$P$24:$Q$28,2))))</f>
        <v/>
      </c>
      <c r="BP106" s="171" t="str">
        <f aca="false">IF(AE106="","",IF(AE106="-","-",IF(UPPER(AE106)="AB","+",VLOOKUP(AE106,'විෂය තොරතුරු'!$P$24:$Q$28,2))))</f>
        <v/>
      </c>
      <c r="BQ106" s="168" t="str">
        <f aca="false">IF(AF106="","",IF(AF106="-","-",IF(UPPER(AF106)="AB","+",VLOOKUP(AF106,'විෂය තොරතුරු'!$P$24:$Q$28,2))))</f>
        <v/>
      </c>
      <c r="BR106" s="168" t="str">
        <f aca="false">IF(AG106="","",IF(AG106="-","-",IF(UPPER(AG106)="AB","+",VLOOKUP(AG106,'විෂය තොරතුරු'!$P$24:$Q$28,2))))</f>
        <v/>
      </c>
      <c r="BS106" s="168" t="str">
        <f aca="false">IF(AH106="","",IF(AH106="-","-",IF(UPPER(AH106)="AB","+",VLOOKUP(AH106,'විෂය තොරතුරු'!$P$24:$Q$28,2))))</f>
        <v/>
      </c>
      <c r="BT106" s="168" t="str">
        <f aca="false">IF(AI106="","",IF(AI106="-","-",IF(UPPER(AI106)="AB","+",VLOOKUP(AI106,'විෂය තොරතුරු'!$P$24:$Q$28,2))))</f>
        <v/>
      </c>
      <c r="BU106" s="168" t="str">
        <f aca="false">IF(AJ106="","",IF(AJ106="-","-",IF(UPPER(AJ106)="AB","+",VLOOKUP(AJ106,'විෂය තොරතුරු'!$P$24:$Q$28,2))))</f>
        <v/>
      </c>
      <c r="BV106" s="168" t="str">
        <f aca="false">IF(AK106="","",IF(AK106="-","-",IF(UPPER(AK106)="AB","+",VLOOKUP(AK106,'විෂය තොරතුරු'!$P$24:$Q$28,2))))</f>
        <v/>
      </c>
      <c r="BW106" s="169" t="str">
        <f aca="false">IF(AL106="","",IF(AL106="-","-",IF(UPPER(AL106)="AB","+",VLOOKUP(AL106,'විෂය තොරතුරු'!$P$24:$Q$28,2))))</f>
        <v/>
      </c>
      <c r="BX106" s="265" t="n">
        <f aca="false">IF($B106="","",COUNTIF($AP106:$BW106,"A"))</f>
        <v>0</v>
      </c>
      <c r="BY106" s="265" t="n">
        <f aca="false">IF($B106="","",COUNTIF($AP106:$BW106,"B"))</f>
        <v>0</v>
      </c>
      <c r="BZ106" s="265" t="n">
        <f aca="false">IF($B106="","",COUNTIF($AP106:$BW106,"C"))</f>
        <v>2</v>
      </c>
      <c r="CA106" s="265" t="n">
        <f aca="false">IF($B106="","",COUNTIF($AP106:$BW106,"S"))</f>
        <v>1</v>
      </c>
      <c r="CB106" s="265" t="n">
        <f aca="false">IF($B106="","",COUNTIF($AP106:$BW106,"W"))</f>
        <v>5</v>
      </c>
      <c r="CC106" s="265" t="n">
        <f aca="false">IF(B106="","",SUM(BX106:CA106))</f>
        <v>3</v>
      </c>
      <c r="CD106" s="264" t="n">
        <f aca="false">IF(B106="","",SUM(BX106:BZ106))</f>
        <v>2</v>
      </c>
      <c r="CE106" s="172" t="str">
        <f aca="false">IF(B106="","",IF(AND(CC106&gt;=6,CD106&gt;=3,OR(E106&gt;=35,F106&gt;=35),L106&gt;=35),"6/3 සමත්",IF(AND(CC106&gt;=5,CD106&gt;=3,OR(E106&gt;=35,F106&gt;=35,L106&gt;=35)),"5/3 සමත්",IF(AND(CC106&gt;=4,CD106&gt;=1,OR(E106&gt;=20,F106&gt;=20,L106&gt;=20)),"සමත් කළ හැකි",IF(CB106=9,"W9","අසමත් ?")))))</f>
        <v>අසමත් ?</v>
      </c>
    </row>
    <row r="107" customFormat="false" ht="13.8" hidden="false" customHeight="false" outlineLevel="0" collapsed="false">
      <c r="A107" s="160" t="n">
        <v>8</v>
      </c>
      <c r="B107" s="266" t="s">
        <v>124</v>
      </c>
      <c r="C107" s="161"/>
      <c r="D107" s="162"/>
      <c r="E107" s="163" t="n">
        <v>22</v>
      </c>
      <c r="F107" s="164"/>
      <c r="G107" s="163"/>
      <c r="H107" s="165" t="n">
        <v>38</v>
      </c>
      <c r="I107" s="165"/>
      <c r="J107" s="164"/>
      <c r="K107" s="163" t="n">
        <v>41</v>
      </c>
      <c r="L107" s="165" t="n">
        <v>36</v>
      </c>
      <c r="M107" s="165" t="n">
        <v>18</v>
      </c>
      <c r="N107" s="164" t="n">
        <v>31</v>
      </c>
      <c r="O107" s="163"/>
      <c r="P107" s="165" t="n">
        <v>34</v>
      </c>
      <c r="Q107" s="165"/>
      <c r="R107" s="165"/>
      <c r="S107" s="165"/>
      <c r="T107" s="165"/>
      <c r="U107" s="165"/>
      <c r="V107" s="164"/>
      <c r="W107" s="163"/>
      <c r="X107" s="165"/>
      <c r="Y107" s="165"/>
      <c r="Z107" s="165"/>
      <c r="AA107" s="165" t="n">
        <v>19</v>
      </c>
      <c r="AB107" s="165"/>
      <c r="AC107" s="165"/>
      <c r="AD107" s="164"/>
      <c r="AE107" s="163"/>
      <c r="AF107" s="165"/>
      <c r="AG107" s="165"/>
      <c r="AH107" s="165"/>
      <c r="AI107" s="165"/>
      <c r="AJ107" s="165"/>
      <c r="AK107" s="165"/>
      <c r="AL107" s="166"/>
      <c r="AM107" s="262" t="n">
        <f aca="false">IF(B107="","",SUM(E107:AL107))</f>
        <v>239</v>
      </c>
      <c r="AN107" s="263" t="n">
        <f aca="false">IF(B107="","",AM107/9)</f>
        <v>26.5555555555556</v>
      </c>
      <c r="AO107" s="264" t="n">
        <f aca="false">IF(B107="","",IF(AM107=0,"-",RANK(AM107,$AM$100:$AM$149,0)))</f>
        <v>33</v>
      </c>
      <c r="AP107" s="167" t="str">
        <f aca="false">IF(E107="","",IF(E107="-","-",IF(UPPER(E107)="AB","+",VLOOKUP(E107,'විෂය තොරතුරු'!$P$24:$Q$28,2))))</f>
        <v>W</v>
      </c>
      <c r="AQ107" s="168" t="str">
        <f aca="false">IF(F107="","",IF(F107="-","-",IF(UPPER(F107)="AB","+",VLOOKUP(F107,'විෂය තොරතුරු'!$P$24:$Q$28,2))))</f>
        <v/>
      </c>
      <c r="AR107" s="168" t="str">
        <f aca="false">IF(G107="","",IF(G107="-","-",IF(UPPER(G107)="AB","+",VLOOKUP(G107,'විෂය තොරතුරු'!$P$24:$Q$28,2))))</f>
        <v/>
      </c>
      <c r="AS107" s="168" t="str">
        <f aca="false">IF(H107="","",IF(H107="-","-",IF(UPPER(H107)="AB","+",VLOOKUP(H107,'විෂය තොරතුරු'!$P$24:$Q$28,2))))</f>
        <v>S</v>
      </c>
      <c r="AT107" s="168" t="str">
        <f aca="false">IF(I107="","",IF(I107="-","-",IF(UPPER(I107)="AB","+",VLOOKUP(I107,'විෂය තොරතුරු'!$P$24:$Q$28,2))))</f>
        <v/>
      </c>
      <c r="AU107" s="170" t="str">
        <f aca="false">IF(J107="","",IF(J107="-","-",IF(UPPER(J107)="AB","+",VLOOKUP(J107,'විෂය තොරතුරු'!$P$24:$Q$28,2))))</f>
        <v/>
      </c>
      <c r="AV107" s="171" t="str">
        <f aca="false">IF(K107="","",IF(K107="-","-",IF(UPPER(K107)="AB","+",VLOOKUP(K107,'විෂය තොරතුරු'!$P$24:$Q$28,2))))</f>
        <v>S</v>
      </c>
      <c r="AW107" s="168" t="str">
        <f aca="false">IF(L107="","",IF(L107="-","-",IF(UPPER(L107)="AB","+",VLOOKUP(L107,'විෂය තොරතුරු'!$P$24:$Q$28,2))))</f>
        <v>S</v>
      </c>
      <c r="AX107" s="168" t="str">
        <f aca="false">IF(M107="","",IF(M107="-","-",IF(UPPER(M107)="AB","+",VLOOKUP(M107,'විෂය තොරතුරු'!$P$24:$Q$28,2))))</f>
        <v>W</v>
      </c>
      <c r="AY107" s="169" t="str">
        <f aca="false">IF(N107="","",IF(N107="-","-",IF(UPPER(N107)="AB","+",VLOOKUP(N107,'විෂය තොරතුරු'!$P$24:$Q$28,2))))</f>
        <v>W</v>
      </c>
      <c r="AZ107" s="167" t="str">
        <f aca="false">IF(O107="","",IF(O107="-","-",IF(UPPER(O107)="AB","+",VLOOKUP(O107,'විෂය තොරතුරු'!$P$24:$Q$28,2))))</f>
        <v/>
      </c>
      <c r="BA107" s="168" t="str">
        <f aca="false">IF(P107="","",IF(P107="-","-",IF(UPPER(P107)="AB","+",VLOOKUP(P107,'විෂය තොරතුරු'!$P$24:$Q$28,2))))</f>
        <v>W</v>
      </c>
      <c r="BB107" s="168" t="str">
        <f aca="false">IF(Q107="","",IF(Q107="-","-",IF(UPPER(Q107)="AB","+",VLOOKUP(Q107,'විෂය තොරතුරු'!$P$24:$Q$28,2))))</f>
        <v/>
      </c>
      <c r="BC107" s="168" t="str">
        <f aca="false">IF(R107="","",IF(R107="-","-",IF(UPPER(R107)="AB","+",VLOOKUP(R107,'විෂය තොරතුරු'!$P$24:$Q$28,2))))</f>
        <v/>
      </c>
      <c r="BD107" s="168" t="str">
        <f aca="false">IF(S107="","",IF(S107="-","-",IF(UPPER(S107)="AB","+",VLOOKUP(S107,'විෂය තොරතුරු'!$P$24:$Q$28,2))))</f>
        <v/>
      </c>
      <c r="BE107" s="168" t="str">
        <f aca="false">IF(T107="","",IF(T107="-","-",IF(UPPER(T107)="AB","+",VLOOKUP(T107,'විෂය තොරතුරු'!$P$24:$Q$28,2))))</f>
        <v/>
      </c>
      <c r="BF107" s="168" t="str">
        <f aca="false">IF(U107="","",IF(U107="-","-",IF(UPPER(U107)="AB","+",VLOOKUP(U107,'විෂය තොරතුරු'!$P$24:$Q$28,2))))</f>
        <v/>
      </c>
      <c r="BG107" s="170" t="str">
        <f aca="false">IF(V107="","",IF(V107="-","-",IF(UPPER(V107)="AB","+",VLOOKUP(V107,'විෂය තොරතුරු'!$P$24:$Q$28,2))))</f>
        <v/>
      </c>
      <c r="BH107" s="171" t="str">
        <f aca="false">IF(W107="","",IF(W107="-","-",IF(UPPER(W107)="AB","+",VLOOKUP(W107,'විෂය තොරතුරු'!$P$24:$Q$28,2))))</f>
        <v/>
      </c>
      <c r="BI107" s="168" t="str">
        <f aca="false">IF(X107="","",IF(X107="-","-",IF(UPPER(X107)="AB","+",VLOOKUP(X107,'විෂය තොරතුරු'!$P$24:$Q$28,2))))</f>
        <v/>
      </c>
      <c r="BJ107" s="168" t="str">
        <f aca="false">IF(Y107="","",IF(Y107="-","-",IF(UPPER(Y107)="AB","+",VLOOKUP(Y107,'විෂය තොරතුරු'!$P$24:$Q$28,2))))</f>
        <v/>
      </c>
      <c r="BK107" s="168" t="str">
        <f aca="false">IF(Z107="","",IF(Z107="-","-",IF(UPPER(Z107)="AB","+",VLOOKUP(Z107,'විෂය තොරතුරු'!$P$24:$Q$28,2))))</f>
        <v/>
      </c>
      <c r="BL107" s="168" t="str">
        <f aca="false">IF(AA107="","",IF(AA107="-","-",IF(UPPER(AA107)="AB","+",VLOOKUP(AA107,'විෂය තොරතුරු'!$P$24:$Q$28,2))))</f>
        <v>W</v>
      </c>
      <c r="BM107" s="168" t="str">
        <f aca="false">IF(AB107="","",IF(AB107="-","-",IF(UPPER(AB107)="AB","+",VLOOKUP(AB107,'විෂය තොරතුරු'!$P$24:$Q$28,2))))</f>
        <v/>
      </c>
      <c r="BN107" s="168" t="str">
        <f aca="false">IF(AC107="","",IF(AC107="-","-",IF(UPPER(AC107)="AB","+",VLOOKUP(AC107,'විෂය තොරතුරු'!$P$24:$Q$28,2))))</f>
        <v/>
      </c>
      <c r="BO107" s="169" t="str">
        <f aca="false">IF(AD107="","",IF(AD107="-","-",IF(UPPER(AD107)="AB","+",VLOOKUP(AD107,'විෂය තොරතුරු'!$P$24:$Q$28,2))))</f>
        <v/>
      </c>
      <c r="BP107" s="171" t="str">
        <f aca="false">IF(AE107="","",IF(AE107="-","-",IF(UPPER(AE107)="AB","+",VLOOKUP(AE107,'විෂය තොරතුරු'!$P$24:$Q$28,2))))</f>
        <v/>
      </c>
      <c r="BQ107" s="168" t="str">
        <f aca="false">IF(AF107="","",IF(AF107="-","-",IF(UPPER(AF107)="AB","+",VLOOKUP(AF107,'විෂය තොරතුරු'!$P$24:$Q$28,2))))</f>
        <v/>
      </c>
      <c r="BR107" s="168" t="str">
        <f aca="false">IF(AG107="","",IF(AG107="-","-",IF(UPPER(AG107)="AB","+",VLOOKUP(AG107,'විෂය තොරතුරු'!$P$24:$Q$28,2))))</f>
        <v/>
      </c>
      <c r="BS107" s="168" t="str">
        <f aca="false">IF(AH107="","",IF(AH107="-","-",IF(UPPER(AH107)="AB","+",VLOOKUP(AH107,'විෂය තොරතුරු'!$P$24:$Q$28,2))))</f>
        <v/>
      </c>
      <c r="BT107" s="168" t="str">
        <f aca="false">IF(AI107="","",IF(AI107="-","-",IF(UPPER(AI107)="AB","+",VLOOKUP(AI107,'විෂය තොරතුරු'!$P$24:$Q$28,2))))</f>
        <v/>
      </c>
      <c r="BU107" s="168" t="str">
        <f aca="false">IF(AJ107="","",IF(AJ107="-","-",IF(UPPER(AJ107)="AB","+",VLOOKUP(AJ107,'විෂය තොරතුරු'!$P$24:$Q$28,2))))</f>
        <v/>
      </c>
      <c r="BV107" s="168" t="str">
        <f aca="false">IF(AK107="","",IF(AK107="-","-",IF(UPPER(AK107)="AB","+",VLOOKUP(AK107,'විෂය තොරතුරු'!$P$24:$Q$28,2))))</f>
        <v/>
      </c>
      <c r="BW107" s="169" t="str">
        <f aca="false">IF(AL107="","",IF(AL107="-","-",IF(UPPER(AL107)="AB","+",VLOOKUP(AL107,'විෂය තොරතුරු'!$P$24:$Q$28,2))))</f>
        <v/>
      </c>
      <c r="BX107" s="265" t="n">
        <f aca="false">IF($B107="","",COUNTIF($AP107:$BW107,"A"))</f>
        <v>0</v>
      </c>
      <c r="BY107" s="265" t="n">
        <f aca="false">IF($B107="","",COUNTIF($AP107:$BW107,"B"))</f>
        <v>0</v>
      </c>
      <c r="BZ107" s="265" t="n">
        <f aca="false">IF($B107="","",COUNTIF($AP107:$BW107,"C"))</f>
        <v>0</v>
      </c>
      <c r="CA107" s="265" t="n">
        <f aca="false">IF($B107="","",COUNTIF($AP107:$BW107,"S"))</f>
        <v>3</v>
      </c>
      <c r="CB107" s="265" t="n">
        <f aca="false">IF($B107="","",COUNTIF($AP107:$BW107,"W"))</f>
        <v>5</v>
      </c>
      <c r="CC107" s="265" t="n">
        <f aca="false">IF(B107="","",SUM(BX107:CA107))</f>
        <v>3</v>
      </c>
      <c r="CD107" s="264" t="n">
        <f aca="false">IF(B107="","",SUM(BX107:BZ107))</f>
        <v>0</v>
      </c>
      <c r="CE107" s="172" t="str">
        <f aca="false">IF(B107="","",IF(AND(CC107&gt;=6,CD107&gt;=3,OR(E107&gt;=35,F107&gt;=35),L107&gt;=35),"6/3 සමත්",IF(AND(CC107&gt;=5,CD107&gt;=3,OR(E107&gt;=35,F107&gt;=35,L107&gt;=35)),"5/3 සමත්",IF(AND(CC107&gt;=4,CD107&gt;=1,OR(E107&gt;=20,F107&gt;=20,L107&gt;=20)),"සමත් කළ හැකි",IF(CB107=9,"W9","අසමත් ?")))))</f>
        <v>අසමත් ?</v>
      </c>
    </row>
    <row r="108" customFormat="false" ht="13.8" hidden="false" customHeight="false" outlineLevel="0" collapsed="false">
      <c r="A108" s="160" t="n">
        <v>9</v>
      </c>
      <c r="B108" s="261" t="s">
        <v>125</v>
      </c>
      <c r="C108" s="161"/>
      <c r="D108" s="162"/>
      <c r="E108" s="163" t="n">
        <v>48</v>
      </c>
      <c r="F108" s="164"/>
      <c r="G108" s="163"/>
      <c r="H108" s="165" t="n">
        <v>72</v>
      </c>
      <c r="I108" s="165"/>
      <c r="J108" s="164"/>
      <c r="K108" s="163" t="n">
        <v>77</v>
      </c>
      <c r="L108" s="165" t="n">
        <v>55</v>
      </c>
      <c r="M108" s="165" t="n">
        <v>38</v>
      </c>
      <c r="N108" s="164" t="n">
        <v>44</v>
      </c>
      <c r="O108" s="163" t="n">
        <v>72</v>
      </c>
      <c r="P108" s="165"/>
      <c r="Q108" s="165"/>
      <c r="R108" s="165"/>
      <c r="S108" s="165"/>
      <c r="T108" s="165"/>
      <c r="U108" s="165"/>
      <c r="V108" s="164"/>
      <c r="W108" s="163" t="n">
        <v>60</v>
      </c>
      <c r="X108" s="165"/>
      <c r="Y108" s="165"/>
      <c r="Z108" s="165"/>
      <c r="AA108" s="165"/>
      <c r="AB108" s="165"/>
      <c r="AC108" s="165"/>
      <c r="AD108" s="164"/>
      <c r="AE108" s="163" t="n">
        <v>45</v>
      </c>
      <c r="AF108" s="165"/>
      <c r="AG108" s="165"/>
      <c r="AH108" s="165"/>
      <c r="AI108" s="165"/>
      <c r="AJ108" s="165"/>
      <c r="AK108" s="165"/>
      <c r="AL108" s="166"/>
      <c r="AM108" s="262" t="n">
        <f aca="false">IF(B108="","",SUM(E108:AL108))</f>
        <v>511</v>
      </c>
      <c r="AN108" s="263" t="n">
        <f aca="false">IF(B108="","",AM108/9)</f>
        <v>56.7777777777778</v>
      </c>
      <c r="AO108" s="264" t="n">
        <f aca="false">IF(B108="","",IF(AM108=0,"-",RANK(AM108,$AM$100:$AM$149,0)))</f>
        <v>7</v>
      </c>
      <c r="AP108" s="167" t="str">
        <f aca="false">IF(E108="","",IF(E108="-","-",IF(UPPER(E108)="AB","+",VLOOKUP(E108,'විෂය තොරතුරු'!$P$24:$Q$28,2))))</f>
        <v>S</v>
      </c>
      <c r="AQ108" s="168" t="str">
        <f aca="false">IF(F108="","",IF(F108="-","-",IF(UPPER(F108)="AB","+",VLOOKUP(F108,'විෂය තොරතුරු'!$P$24:$Q$28,2))))</f>
        <v/>
      </c>
      <c r="AR108" s="168" t="str">
        <f aca="false">IF(G108="","",IF(G108="-","-",IF(UPPER(G108)="AB","+",VLOOKUP(G108,'විෂය තොරතුරු'!$P$24:$Q$28,2))))</f>
        <v/>
      </c>
      <c r="AS108" s="168" t="str">
        <f aca="false">IF(H108="","",IF(H108="-","-",IF(UPPER(H108)="AB","+",VLOOKUP(H108,'විෂය තොරතුරු'!$P$24:$Q$28,2))))</f>
        <v>B</v>
      </c>
      <c r="AT108" s="168" t="str">
        <f aca="false">IF(I108="","",IF(I108="-","-",IF(UPPER(I108)="AB","+",VLOOKUP(I108,'විෂය තොරතුරු'!$P$24:$Q$28,2))))</f>
        <v/>
      </c>
      <c r="AU108" s="170" t="str">
        <f aca="false">IF(J108="","",IF(J108="-","-",IF(UPPER(J108)="AB","+",VLOOKUP(J108,'විෂය තොරතුරු'!$P$24:$Q$28,2))))</f>
        <v/>
      </c>
      <c r="AV108" s="171" t="str">
        <f aca="false">IF(K108="","",IF(K108="-","-",IF(UPPER(K108)="AB","+",VLOOKUP(K108,'විෂය තොරතුරු'!$P$24:$Q$28,2))))</f>
        <v>A</v>
      </c>
      <c r="AW108" s="168" t="str">
        <f aca="false">IF(L108="","",IF(L108="-","-",IF(UPPER(L108)="AB","+",VLOOKUP(L108,'විෂය තොරතුරු'!$P$24:$Q$28,2))))</f>
        <v>C</v>
      </c>
      <c r="AX108" s="168" t="str">
        <f aca="false">IF(M108="","",IF(M108="-","-",IF(UPPER(M108)="AB","+",VLOOKUP(M108,'විෂය තොරතුරු'!$P$24:$Q$28,2))))</f>
        <v>S</v>
      </c>
      <c r="AY108" s="169" t="str">
        <f aca="false">IF(N108="","",IF(N108="-","-",IF(UPPER(N108)="AB","+",VLOOKUP(N108,'විෂය තොරතුරු'!$P$24:$Q$28,2))))</f>
        <v>S</v>
      </c>
      <c r="AZ108" s="167" t="str">
        <f aca="false">IF(O108="","",IF(O108="-","-",IF(UPPER(O108)="AB","+",VLOOKUP(O108,'විෂය තොරතුරු'!$P$24:$Q$28,2))))</f>
        <v>B</v>
      </c>
      <c r="BA108" s="168" t="str">
        <f aca="false">IF(P108="","",IF(P108="-","-",IF(UPPER(P108)="AB","+",VLOOKUP(P108,'විෂය තොරතුරු'!$P$24:$Q$28,2))))</f>
        <v/>
      </c>
      <c r="BB108" s="168" t="str">
        <f aca="false">IF(Q108="","",IF(Q108="-","-",IF(UPPER(Q108)="AB","+",VLOOKUP(Q108,'විෂය තොරතුරු'!$P$24:$Q$28,2))))</f>
        <v/>
      </c>
      <c r="BC108" s="168" t="str">
        <f aca="false">IF(R108="","",IF(R108="-","-",IF(UPPER(R108)="AB","+",VLOOKUP(R108,'විෂය තොරතුරු'!$P$24:$Q$28,2))))</f>
        <v/>
      </c>
      <c r="BD108" s="168" t="str">
        <f aca="false">IF(S108="","",IF(S108="-","-",IF(UPPER(S108)="AB","+",VLOOKUP(S108,'විෂය තොරතුරු'!$P$24:$Q$28,2))))</f>
        <v/>
      </c>
      <c r="BE108" s="168" t="str">
        <f aca="false">IF(T108="","",IF(T108="-","-",IF(UPPER(T108)="AB","+",VLOOKUP(T108,'විෂය තොරතුරු'!$P$24:$Q$28,2))))</f>
        <v/>
      </c>
      <c r="BF108" s="168" t="str">
        <f aca="false">IF(U108="","",IF(U108="-","-",IF(UPPER(U108)="AB","+",VLOOKUP(U108,'විෂය තොරතුරු'!$P$24:$Q$28,2))))</f>
        <v/>
      </c>
      <c r="BG108" s="170" t="str">
        <f aca="false">IF(V108="","",IF(V108="-","-",IF(UPPER(V108)="AB","+",VLOOKUP(V108,'විෂය තොරතුරු'!$P$24:$Q$28,2))))</f>
        <v/>
      </c>
      <c r="BH108" s="171" t="str">
        <f aca="false">IF(W108="","",IF(W108="-","-",IF(UPPER(W108)="AB","+",VLOOKUP(W108,'විෂය තොරතුරු'!$P$24:$Q$28,2))))</f>
        <v>C</v>
      </c>
      <c r="BI108" s="168" t="str">
        <f aca="false">IF(X108="","",IF(X108="-","-",IF(UPPER(X108)="AB","+",VLOOKUP(X108,'විෂය තොරතුරු'!$P$24:$Q$28,2))))</f>
        <v/>
      </c>
      <c r="BJ108" s="168" t="str">
        <f aca="false">IF(Y108="","",IF(Y108="-","-",IF(UPPER(Y108)="AB","+",VLOOKUP(Y108,'විෂය තොරතුරු'!$P$24:$Q$28,2))))</f>
        <v/>
      </c>
      <c r="BK108" s="168" t="str">
        <f aca="false">IF(Z108="","",IF(Z108="-","-",IF(UPPER(Z108)="AB","+",VLOOKUP(Z108,'විෂය තොරතුරු'!$P$24:$Q$28,2))))</f>
        <v/>
      </c>
      <c r="BL108" s="168" t="str">
        <f aca="false">IF(AA108="","",IF(AA108="-","-",IF(UPPER(AA108)="AB","+",VLOOKUP(AA108,'විෂය තොරතුරු'!$P$24:$Q$28,2))))</f>
        <v/>
      </c>
      <c r="BM108" s="168" t="str">
        <f aca="false">IF(AB108="","",IF(AB108="-","-",IF(UPPER(AB108)="AB","+",VLOOKUP(AB108,'විෂය තොරතුරු'!$P$24:$Q$28,2))))</f>
        <v/>
      </c>
      <c r="BN108" s="168" t="str">
        <f aca="false">IF(AC108="","",IF(AC108="-","-",IF(UPPER(AC108)="AB","+",VLOOKUP(AC108,'විෂය තොරතුරු'!$P$24:$Q$28,2))))</f>
        <v/>
      </c>
      <c r="BO108" s="169" t="str">
        <f aca="false">IF(AD108="","",IF(AD108="-","-",IF(UPPER(AD108)="AB","+",VLOOKUP(AD108,'විෂය තොරතුරු'!$P$24:$Q$28,2))))</f>
        <v/>
      </c>
      <c r="BP108" s="171" t="str">
        <f aca="false">IF(AE108="","",IF(AE108="-","-",IF(UPPER(AE108)="AB","+",VLOOKUP(AE108,'විෂය තොරතුරු'!$P$24:$Q$28,2))))</f>
        <v>S</v>
      </c>
      <c r="BQ108" s="168" t="str">
        <f aca="false">IF(AF108="","",IF(AF108="-","-",IF(UPPER(AF108)="AB","+",VLOOKUP(AF108,'විෂය තොරතුරු'!$P$24:$Q$28,2))))</f>
        <v/>
      </c>
      <c r="BR108" s="168" t="str">
        <f aca="false">IF(AG108="","",IF(AG108="-","-",IF(UPPER(AG108)="AB","+",VLOOKUP(AG108,'විෂය තොරතුරු'!$P$24:$Q$28,2))))</f>
        <v/>
      </c>
      <c r="BS108" s="168" t="str">
        <f aca="false">IF(AH108="","",IF(AH108="-","-",IF(UPPER(AH108)="AB","+",VLOOKUP(AH108,'විෂය තොරතුරු'!$P$24:$Q$28,2))))</f>
        <v/>
      </c>
      <c r="BT108" s="168" t="str">
        <f aca="false">IF(AI108="","",IF(AI108="-","-",IF(UPPER(AI108)="AB","+",VLOOKUP(AI108,'විෂය තොරතුරු'!$P$24:$Q$28,2))))</f>
        <v/>
      </c>
      <c r="BU108" s="168" t="str">
        <f aca="false">IF(AJ108="","",IF(AJ108="-","-",IF(UPPER(AJ108)="AB","+",VLOOKUP(AJ108,'විෂය තොරතුරු'!$P$24:$Q$28,2))))</f>
        <v/>
      </c>
      <c r="BV108" s="168" t="str">
        <f aca="false">IF(AK108="","",IF(AK108="-","-",IF(UPPER(AK108)="AB","+",VLOOKUP(AK108,'විෂය තොරතුරු'!$P$24:$Q$28,2))))</f>
        <v/>
      </c>
      <c r="BW108" s="169" t="str">
        <f aca="false">IF(AL108="","",IF(AL108="-","-",IF(UPPER(AL108)="AB","+",VLOOKUP(AL108,'විෂය තොරතුරු'!$P$24:$Q$28,2))))</f>
        <v/>
      </c>
      <c r="BX108" s="265" t="n">
        <f aca="false">IF($B108="","",COUNTIF($AP108:$BW108,"A"))</f>
        <v>1</v>
      </c>
      <c r="BY108" s="265" t="n">
        <f aca="false">IF($B108="","",COUNTIF($AP108:$BW108,"B"))</f>
        <v>2</v>
      </c>
      <c r="BZ108" s="265" t="n">
        <f aca="false">IF($B108="","",COUNTIF($AP108:$BW108,"C"))</f>
        <v>2</v>
      </c>
      <c r="CA108" s="265" t="n">
        <f aca="false">IF($B108="","",COUNTIF($AP108:$BW108,"S"))</f>
        <v>4</v>
      </c>
      <c r="CB108" s="265" t="n">
        <f aca="false">IF($B108="","",COUNTIF($AP108:$BW108,"W"))</f>
        <v>0</v>
      </c>
      <c r="CC108" s="265" t="n">
        <f aca="false">IF(B108="","",SUM(BX108:CA108))</f>
        <v>9</v>
      </c>
      <c r="CD108" s="264" t="n">
        <f aca="false">IF(B108="","",SUM(BX108:BZ108))</f>
        <v>5</v>
      </c>
      <c r="CE108" s="172" t="str">
        <f aca="false">IF(B108="","",IF(AND(CC108&gt;=6,CD108&gt;=3,OR(E108&gt;=35,F108&gt;=35),L108&gt;=35),"6/3 සමත්",IF(AND(CC108&gt;=5,CD108&gt;=3,OR(E108&gt;=35,F108&gt;=35,L108&gt;=35)),"5/3 සමත්",IF(AND(CC108&gt;=4,CD108&gt;=1,OR(E108&gt;=20,F108&gt;=20,L108&gt;=20)),"සමත් කළ හැකි",IF(CB108=9,"W9","අසමත් ?")))))</f>
        <v>6/3 සමත්</v>
      </c>
    </row>
    <row r="109" customFormat="false" ht="13.8" hidden="false" customHeight="false" outlineLevel="0" collapsed="false">
      <c r="A109" s="160" t="n">
        <v>10</v>
      </c>
      <c r="B109" s="261" t="s">
        <v>126</v>
      </c>
      <c r="C109" s="161"/>
      <c r="D109" s="162"/>
      <c r="E109" s="163" t="n">
        <v>24</v>
      </c>
      <c r="F109" s="164"/>
      <c r="G109" s="163"/>
      <c r="H109" s="165" t="n">
        <v>52</v>
      </c>
      <c r="I109" s="165"/>
      <c r="J109" s="164"/>
      <c r="K109" s="163" t="n">
        <v>27</v>
      </c>
      <c r="L109" s="165" t="n">
        <v>16</v>
      </c>
      <c r="M109" s="165" t="n">
        <v>19</v>
      </c>
      <c r="N109" s="164" t="n">
        <v>23</v>
      </c>
      <c r="O109" s="163"/>
      <c r="P109" s="165"/>
      <c r="Q109" s="165" t="n">
        <v>36</v>
      </c>
      <c r="R109" s="165"/>
      <c r="S109" s="165"/>
      <c r="T109" s="165"/>
      <c r="U109" s="165"/>
      <c r="V109" s="164"/>
      <c r="W109" s="163"/>
      <c r="X109" s="165"/>
      <c r="Y109" s="165"/>
      <c r="Z109" s="165" t="n">
        <v>14</v>
      </c>
      <c r="AA109" s="165"/>
      <c r="AB109" s="165"/>
      <c r="AC109" s="165"/>
      <c r="AD109" s="164"/>
      <c r="AE109" s="163"/>
      <c r="AF109" s="165"/>
      <c r="AG109" s="165" t="n">
        <v>40</v>
      </c>
      <c r="AH109" s="165"/>
      <c r="AI109" s="165"/>
      <c r="AJ109" s="165"/>
      <c r="AK109" s="165"/>
      <c r="AL109" s="166"/>
      <c r="AM109" s="262" t="n">
        <f aca="false">IF(B109="","",SUM(E109:AL109))</f>
        <v>251</v>
      </c>
      <c r="AN109" s="263" t="n">
        <f aca="false">IF(B109="","",AM109/9)</f>
        <v>27.8888888888889</v>
      </c>
      <c r="AO109" s="264" t="n">
        <f aca="false">IF(B109="","",IF(AM109=0,"-",RANK(AM109,$AM$100:$AM$149,0)))</f>
        <v>32</v>
      </c>
      <c r="AP109" s="167" t="str">
        <f aca="false">IF(E109="","",IF(E109="-","-",IF(UPPER(E109)="AB","+",VLOOKUP(E109,'විෂය තොරතුරු'!$P$24:$Q$28,2))))</f>
        <v>W</v>
      </c>
      <c r="AQ109" s="168" t="str">
        <f aca="false">IF(F109="","",IF(F109="-","-",IF(UPPER(F109)="AB","+",VLOOKUP(F109,'විෂය තොරතුරු'!$P$24:$Q$28,2))))</f>
        <v/>
      </c>
      <c r="AR109" s="168" t="str">
        <f aca="false">IF(G109="","",IF(G109="-","-",IF(UPPER(G109)="AB","+",VLOOKUP(G109,'විෂය තොරතුරු'!$P$24:$Q$28,2))))</f>
        <v/>
      </c>
      <c r="AS109" s="168" t="str">
        <f aca="false">IF(H109="","",IF(H109="-","-",IF(UPPER(H109)="AB","+",VLOOKUP(H109,'විෂය තොරතුරු'!$P$24:$Q$28,2))))</f>
        <v>C</v>
      </c>
      <c r="AT109" s="168" t="str">
        <f aca="false">IF(I109="","",IF(I109="-","-",IF(UPPER(I109)="AB","+",VLOOKUP(I109,'විෂය තොරතුරු'!$P$24:$Q$28,2))))</f>
        <v/>
      </c>
      <c r="AU109" s="170" t="str">
        <f aca="false">IF(J109="","",IF(J109="-","-",IF(UPPER(J109)="AB","+",VLOOKUP(J109,'විෂය තොරතුරු'!$P$24:$Q$28,2))))</f>
        <v/>
      </c>
      <c r="AV109" s="171" t="str">
        <f aca="false">IF(K109="","",IF(K109="-","-",IF(UPPER(K109)="AB","+",VLOOKUP(K109,'විෂය තොරතුරු'!$P$24:$Q$28,2))))</f>
        <v>W</v>
      </c>
      <c r="AW109" s="168" t="str">
        <f aca="false">IF(L109="","",IF(L109="-","-",IF(UPPER(L109)="AB","+",VLOOKUP(L109,'විෂය තොරතුරු'!$P$24:$Q$28,2))))</f>
        <v>W</v>
      </c>
      <c r="AX109" s="168" t="str">
        <f aca="false">IF(M109="","",IF(M109="-","-",IF(UPPER(M109)="AB","+",VLOOKUP(M109,'විෂය තොරතුරු'!$P$24:$Q$28,2))))</f>
        <v>W</v>
      </c>
      <c r="AY109" s="169" t="str">
        <f aca="false">IF(N109="","",IF(N109="-","-",IF(UPPER(N109)="AB","+",VLOOKUP(N109,'විෂය තොරතුරු'!$P$24:$Q$28,2))))</f>
        <v>W</v>
      </c>
      <c r="AZ109" s="167" t="str">
        <f aca="false">IF(O109="","",IF(O109="-","-",IF(UPPER(O109)="AB","+",VLOOKUP(O109,'විෂය තොරතුරු'!$P$24:$Q$28,2))))</f>
        <v/>
      </c>
      <c r="BA109" s="168" t="str">
        <f aca="false">IF(P109="","",IF(P109="-","-",IF(UPPER(P109)="AB","+",VLOOKUP(P109,'විෂය තොරතුරු'!$P$24:$Q$28,2))))</f>
        <v/>
      </c>
      <c r="BB109" s="168" t="str">
        <f aca="false">IF(Q109="","",IF(Q109="-","-",IF(UPPER(Q109)="AB","+",VLOOKUP(Q109,'විෂය තොරතුරු'!$P$24:$Q$28,2))))</f>
        <v>S</v>
      </c>
      <c r="BC109" s="168" t="str">
        <f aca="false">IF(R109="","",IF(R109="-","-",IF(UPPER(R109)="AB","+",VLOOKUP(R109,'විෂය තොරතුරු'!$P$24:$Q$28,2))))</f>
        <v/>
      </c>
      <c r="BD109" s="168" t="str">
        <f aca="false">IF(S109="","",IF(S109="-","-",IF(UPPER(S109)="AB","+",VLOOKUP(S109,'විෂය තොරතුරු'!$P$24:$Q$28,2))))</f>
        <v/>
      </c>
      <c r="BE109" s="168" t="str">
        <f aca="false">IF(T109="","",IF(T109="-","-",IF(UPPER(T109)="AB","+",VLOOKUP(T109,'විෂය තොරතුරු'!$P$24:$Q$28,2))))</f>
        <v/>
      </c>
      <c r="BF109" s="168" t="str">
        <f aca="false">IF(U109="","",IF(U109="-","-",IF(UPPER(U109)="AB","+",VLOOKUP(U109,'විෂය තොරතුරු'!$P$24:$Q$28,2))))</f>
        <v/>
      </c>
      <c r="BG109" s="170" t="str">
        <f aca="false">IF(V109="","",IF(V109="-","-",IF(UPPER(V109)="AB","+",VLOOKUP(V109,'විෂය තොරතුරු'!$P$24:$Q$28,2))))</f>
        <v/>
      </c>
      <c r="BH109" s="171" t="str">
        <f aca="false">IF(W109="","",IF(W109="-","-",IF(UPPER(W109)="AB","+",VLOOKUP(W109,'විෂය තොරතුරු'!$P$24:$Q$28,2))))</f>
        <v/>
      </c>
      <c r="BI109" s="168" t="str">
        <f aca="false">IF(X109="","",IF(X109="-","-",IF(UPPER(X109)="AB","+",VLOOKUP(X109,'විෂය තොරතුරු'!$P$24:$Q$28,2))))</f>
        <v/>
      </c>
      <c r="BJ109" s="168" t="str">
        <f aca="false">IF(Y109="","",IF(Y109="-","-",IF(UPPER(Y109)="AB","+",VLOOKUP(Y109,'විෂය තොරතුරු'!$P$24:$Q$28,2))))</f>
        <v/>
      </c>
      <c r="BK109" s="168" t="str">
        <f aca="false">IF(Z109="","",IF(Z109="-","-",IF(UPPER(Z109)="AB","+",VLOOKUP(Z109,'විෂය තොරතුරු'!$P$24:$Q$28,2))))</f>
        <v>W</v>
      </c>
      <c r="BL109" s="168" t="str">
        <f aca="false">IF(AA109="","",IF(AA109="-","-",IF(UPPER(AA109)="AB","+",VLOOKUP(AA109,'විෂය තොරතුරු'!$P$24:$Q$28,2))))</f>
        <v/>
      </c>
      <c r="BM109" s="168" t="str">
        <f aca="false">IF(AB109="","",IF(AB109="-","-",IF(UPPER(AB109)="AB","+",VLOOKUP(AB109,'විෂය තොරතුරු'!$P$24:$Q$28,2))))</f>
        <v/>
      </c>
      <c r="BN109" s="168" t="str">
        <f aca="false">IF(AC109="","",IF(AC109="-","-",IF(UPPER(AC109)="AB","+",VLOOKUP(AC109,'විෂය තොරතුරු'!$P$24:$Q$28,2))))</f>
        <v/>
      </c>
      <c r="BO109" s="169" t="str">
        <f aca="false">IF(AD109="","",IF(AD109="-","-",IF(UPPER(AD109)="AB","+",VLOOKUP(AD109,'විෂය තොරතුරු'!$P$24:$Q$28,2))))</f>
        <v/>
      </c>
      <c r="BP109" s="171" t="str">
        <f aca="false">IF(AE109="","",IF(AE109="-","-",IF(UPPER(AE109)="AB","+",VLOOKUP(AE109,'විෂය තොරතුරු'!$P$24:$Q$28,2))))</f>
        <v/>
      </c>
      <c r="BQ109" s="168" t="str">
        <f aca="false">IF(AF109="","",IF(AF109="-","-",IF(UPPER(AF109)="AB","+",VLOOKUP(AF109,'විෂය තොරතුරු'!$P$24:$Q$28,2))))</f>
        <v/>
      </c>
      <c r="BR109" s="168" t="str">
        <f aca="false">IF(AG109="","",IF(AG109="-","-",IF(UPPER(AG109)="AB","+",VLOOKUP(AG109,'විෂය තොරතුරු'!$P$24:$Q$28,2))))</f>
        <v>S</v>
      </c>
      <c r="BS109" s="168" t="str">
        <f aca="false">IF(AH109="","",IF(AH109="-","-",IF(UPPER(AH109)="AB","+",VLOOKUP(AH109,'විෂය තොරතුරු'!$P$24:$Q$28,2))))</f>
        <v/>
      </c>
      <c r="BT109" s="168" t="str">
        <f aca="false">IF(AI109="","",IF(AI109="-","-",IF(UPPER(AI109)="AB","+",VLOOKUP(AI109,'විෂය තොරතුරු'!$P$24:$Q$28,2))))</f>
        <v/>
      </c>
      <c r="BU109" s="168" t="str">
        <f aca="false">IF(AJ109="","",IF(AJ109="-","-",IF(UPPER(AJ109)="AB","+",VLOOKUP(AJ109,'විෂය තොරතුරු'!$P$24:$Q$28,2))))</f>
        <v/>
      </c>
      <c r="BV109" s="168" t="str">
        <f aca="false">IF(AK109="","",IF(AK109="-","-",IF(UPPER(AK109)="AB","+",VLOOKUP(AK109,'විෂය තොරතුරු'!$P$24:$Q$28,2))))</f>
        <v/>
      </c>
      <c r="BW109" s="169" t="str">
        <f aca="false">IF(AL109="","",IF(AL109="-","-",IF(UPPER(AL109)="AB","+",VLOOKUP(AL109,'විෂය තොරතුරු'!$P$24:$Q$28,2))))</f>
        <v/>
      </c>
      <c r="BX109" s="265" t="n">
        <f aca="false">IF($B109="","",COUNTIF($AP109:$BW109,"A"))</f>
        <v>0</v>
      </c>
      <c r="BY109" s="265" t="n">
        <f aca="false">IF($B109="","",COUNTIF($AP109:$BW109,"B"))</f>
        <v>0</v>
      </c>
      <c r="BZ109" s="265" t="n">
        <f aca="false">IF($B109="","",COUNTIF($AP109:$BW109,"C"))</f>
        <v>1</v>
      </c>
      <c r="CA109" s="265" t="n">
        <f aca="false">IF($B109="","",COUNTIF($AP109:$BW109,"S"))</f>
        <v>2</v>
      </c>
      <c r="CB109" s="265" t="n">
        <f aca="false">IF($B109="","",COUNTIF($AP109:$BW109,"W"))</f>
        <v>6</v>
      </c>
      <c r="CC109" s="265" t="n">
        <f aca="false">IF(B109="","",SUM(BX109:CA109))</f>
        <v>3</v>
      </c>
      <c r="CD109" s="264" t="n">
        <f aca="false">IF(B109="","",SUM(BX109:BZ109))</f>
        <v>1</v>
      </c>
      <c r="CE109" s="172" t="str">
        <f aca="false">IF(B109="","",IF(AND(CC109&gt;=6,CD109&gt;=3,OR(E109&gt;=35,F109&gt;=35),L109&gt;=35),"6/3 සමත්",IF(AND(CC109&gt;=5,CD109&gt;=3,OR(E109&gt;=35,F109&gt;=35,L109&gt;=35)),"5/3 සමත්",IF(AND(CC109&gt;=4,CD109&gt;=1,OR(E109&gt;=20,F109&gt;=20,L109&gt;=20)),"සමත් කළ හැකි",IF(CB109=9,"W9","අසමත් ?")))))</f>
        <v>අසමත් ?</v>
      </c>
    </row>
    <row r="110" customFormat="false" ht="13.8" hidden="false" customHeight="false" outlineLevel="0" collapsed="false">
      <c r="A110" s="160" t="n">
        <v>11</v>
      </c>
      <c r="B110" s="261" t="s">
        <v>127</v>
      </c>
      <c r="C110" s="161"/>
      <c r="D110" s="162"/>
      <c r="E110" s="163" t="n">
        <v>71</v>
      </c>
      <c r="F110" s="164"/>
      <c r="G110" s="163"/>
      <c r="H110" s="165" t="n">
        <v>97</v>
      </c>
      <c r="I110" s="165"/>
      <c r="J110" s="164"/>
      <c r="K110" s="163" t="n">
        <v>87</v>
      </c>
      <c r="L110" s="165" t="n">
        <v>54</v>
      </c>
      <c r="M110" s="165" t="n">
        <v>46</v>
      </c>
      <c r="N110" s="164" t="n">
        <v>79</v>
      </c>
      <c r="O110" s="163"/>
      <c r="P110" s="165"/>
      <c r="Q110" s="165" t="n">
        <v>99</v>
      </c>
      <c r="R110" s="165"/>
      <c r="S110" s="165"/>
      <c r="T110" s="165"/>
      <c r="U110" s="165"/>
      <c r="V110" s="164"/>
      <c r="W110" s="163"/>
      <c r="X110" s="165"/>
      <c r="Y110" s="165"/>
      <c r="Z110" s="165"/>
      <c r="AA110" s="165" t="n">
        <v>93</v>
      </c>
      <c r="AB110" s="165"/>
      <c r="AC110" s="165"/>
      <c r="AD110" s="164"/>
      <c r="AE110" s="163"/>
      <c r="AF110" s="165"/>
      <c r="AG110" s="165" t="n">
        <v>77</v>
      </c>
      <c r="AH110" s="165"/>
      <c r="AI110" s="165"/>
      <c r="AJ110" s="165"/>
      <c r="AK110" s="165"/>
      <c r="AL110" s="166"/>
      <c r="AM110" s="262" t="n">
        <f aca="false">IF(B110="","",SUM(E110:AL110))</f>
        <v>703</v>
      </c>
      <c r="AN110" s="263" t="n">
        <f aca="false">IF(B110="","",AM110/9)</f>
        <v>78.1111111111111</v>
      </c>
      <c r="AO110" s="264" t="n">
        <f aca="false">IF(B110="","",IF(AM110=0,"-",RANK(AM110,$AM$100:$AM$149,0)))</f>
        <v>3</v>
      </c>
      <c r="AP110" s="167" t="str">
        <f aca="false">IF(E110="","",IF(E110="-","-",IF(UPPER(E110)="AB","+",VLOOKUP(E110,'විෂය තොරතුරු'!$P$24:$Q$28,2))))</f>
        <v>B</v>
      </c>
      <c r="AQ110" s="168" t="str">
        <f aca="false">IF(F110="","",IF(F110="-","-",IF(UPPER(F110)="AB","+",VLOOKUP(F110,'විෂය තොරතුරු'!$P$24:$Q$28,2))))</f>
        <v/>
      </c>
      <c r="AR110" s="168" t="str">
        <f aca="false">IF(G110="","",IF(G110="-","-",IF(UPPER(G110)="AB","+",VLOOKUP(G110,'විෂය තොරතුරු'!$P$24:$Q$28,2))))</f>
        <v/>
      </c>
      <c r="AS110" s="168" t="str">
        <f aca="false">IF(H110="","",IF(H110="-","-",IF(UPPER(H110)="AB","+",VLOOKUP(H110,'විෂය තොරතුරු'!$P$24:$Q$28,2))))</f>
        <v>A</v>
      </c>
      <c r="AT110" s="168" t="str">
        <f aca="false">IF(I110="","",IF(I110="-","-",IF(UPPER(I110)="AB","+",VLOOKUP(I110,'විෂය තොරතුරු'!$P$24:$Q$28,2))))</f>
        <v/>
      </c>
      <c r="AU110" s="170" t="str">
        <f aca="false">IF(J110="","",IF(J110="-","-",IF(UPPER(J110)="AB","+",VLOOKUP(J110,'විෂය තොරතුරු'!$P$24:$Q$28,2))))</f>
        <v/>
      </c>
      <c r="AV110" s="171" t="str">
        <f aca="false">IF(K110="","",IF(K110="-","-",IF(UPPER(K110)="AB","+",VLOOKUP(K110,'විෂය තොරතුරු'!$P$24:$Q$28,2))))</f>
        <v>A</v>
      </c>
      <c r="AW110" s="168" t="str">
        <f aca="false">IF(L110="","",IF(L110="-","-",IF(UPPER(L110)="AB","+",VLOOKUP(L110,'විෂය තොරතුරු'!$P$24:$Q$28,2))))</f>
        <v>C</v>
      </c>
      <c r="AX110" s="168" t="str">
        <f aca="false">IF(M110="","",IF(M110="-","-",IF(UPPER(M110)="AB","+",VLOOKUP(M110,'විෂය තොරතුරු'!$P$24:$Q$28,2))))</f>
        <v>S</v>
      </c>
      <c r="AY110" s="169" t="str">
        <f aca="false">IF(N110="","",IF(N110="-","-",IF(UPPER(N110)="AB","+",VLOOKUP(N110,'විෂය තොරතුරු'!$P$24:$Q$28,2))))</f>
        <v>A</v>
      </c>
      <c r="AZ110" s="167" t="str">
        <f aca="false">IF(O110="","",IF(O110="-","-",IF(UPPER(O110)="AB","+",VLOOKUP(O110,'විෂය තොරතුරු'!$P$24:$Q$28,2))))</f>
        <v/>
      </c>
      <c r="BA110" s="168" t="str">
        <f aca="false">IF(P110="","",IF(P110="-","-",IF(UPPER(P110)="AB","+",VLOOKUP(P110,'විෂය තොරතුරු'!$P$24:$Q$28,2))))</f>
        <v/>
      </c>
      <c r="BB110" s="168" t="str">
        <f aca="false">IF(Q110="","",IF(Q110="-","-",IF(UPPER(Q110)="AB","+",VLOOKUP(Q110,'විෂය තොරතුරු'!$P$24:$Q$28,2))))</f>
        <v>A</v>
      </c>
      <c r="BC110" s="168" t="str">
        <f aca="false">IF(R110="","",IF(R110="-","-",IF(UPPER(R110)="AB","+",VLOOKUP(R110,'විෂය තොරතුරු'!$P$24:$Q$28,2))))</f>
        <v/>
      </c>
      <c r="BD110" s="168" t="str">
        <f aca="false">IF(S110="","",IF(S110="-","-",IF(UPPER(S110)="AB","+",VLOOKUP(S110,'විෂය තොරතුරු'!$P$24:$Q$28,2))))</f>
        <v/>
      </c>
      <c r="BE110" s="168" t="str">
        <f aca="false">IF(T110="","",IF(T110="-","-",IF(UPPER(T110)="AB","+",VLOOKUP(T110,'විෂය තොරතුරු'!$P$24:$Q$28,2))))</f>
        <v/>
      </c>
      <c r="BF110" s="168" t="str">
        <f aca="false">IF(U110="","",IF(U110="-","-",IF(UPPER(U110)="AB","+",VLOOKUP(U110,'විෂය තොරතුරු'!$P$24:$Q$28,2))))</f>
        <v/>
      </c>
      <c r="BG110" s="170" t="str">
        <f aca="false">IF(V110="","",IF(V110="-","-",IF(UPPER(V110)="AB","+",VLOOKUP(V110,'විෂය තොරතුරු'!$P$24:$Q$28,2))))</f>
        <v/>
      </c>
      <c r="BH110" s="171" t="str">
        <f aca="false">IF(W110="","",IF(W110="-","-",IF(UPPER(W110)="AB","+",VLOOKUP(W110,'විෂය තොරතුරු'!$P$24:$Q$28,2))))</f>
        <v/>
      </c>
      <c r="BI110" s="168" t="str">
        <f aca="false">IF(X110="","",IF(X110="-","-",IF(UPPER(X110)="AB","+",VLOOKUP(X110,'විෂය තොරතුරු'!$P$24:$Q$28,2))))</f>
        <v/>
      </c>
      <c r="BJ110" s="168" t="str">
        <f aca="false">IF(Y110="","",IF(Y110="-","-",IF(UPPER(Y110)="AB","+",VLOOKUP(Y110,'විෂය තොරතුරු'!$P$24:$Q$28,2))))</f>
        <v/>
      </c>
      <c r="BK110" s="168" t="str">
        <f aca="false">IF(Z110="","",IF(Z110="-","-",IF(UPPER(Z110)="AB","+",VLOOKUP(Z110,'විෂය තොරතුරු'!$P$24:$Q$28,2))))</f>
        <v/>
      </c>
      <c r="BL110" s="168" t="str">
        <f aca="false">IF(AA110="","",IF(AA110="-","-",IF(UPPER(AA110)="AB","+",VLOOKUP(AA110,'විෂය තොරතුරු'!$P$24:$Q$28,2))))</f>
        <v>A</v>
      </c>
      <c r="BM110" s="168" t="str">
        <f aca="false">IF(AB110="","",IF(AB110="-","-",IF(UPPER(AB110)="AB","+",VLOOKUP(AB110,'විෂය තොරතුරු'!$P$24:$Q$28,2))))</f>
        <v/>
      </c>
      <c r="BN110" s="168" t="str">
        <f aca="false">IF(AC110="","",IF(AC110="-","-",IF(UPPER(AC110)="AB","+",VLOOKUP(AC110,'විෂය තොරතුරු'!$P$24:$Q$28,2))))</f>
        <v/>
      </c>
      <c r="BO110" s="169" t="str">
        <f aca="false">IF(AD110="","",IF(AD110="-","-",IF(UPPER(AD110)="AB","+",VLOOKUP(AD110,'විෂය තොරතුරු'!$P$24:$Q$28,2))))</f>
        <v/>
      </c>
      <c r="BP110" s="171" t="str">
        <f aca="false">IF(AE110="","",IF(AE110="-","-",IF(UPPER(AE110)="AB","+",VLOOKUP(AE110,'විෂය තොරතුරු'!$P$24:$Q$28,2))))</f>
        <v/>
      </c>
      <c r="BQ110" s="168" t="str">
        <f aca="false">IF(AF110="","",IF(AF110="-","-",IF(UPPER(AF110)="AB","+",VLOOKUP(AF110,'විෂය තොරතුරු'!$P$24:$Q$28,2))))</f>
        <v/>
      </c>
      <c r="BR110" s="168" t="str">
        <f aca="false">IF(AG110="","",IF(AG110="-","-",IF(UPPER(AG110)="AB","+",VLOOKUP(AG110,'විෂය තොරතුරු'!$P$24:$Q$28,2))))</f>
        <v>A</v>
      </c>
      <c r="BS110" s="168" t="str">
        <f aca="false">IF(AH110="","",IF(AH110="-","-",IF(UPPER(AH110)="AB","+",VLOOKUP(AH110,'විෂය තොරතුරු'!$P$24:$Q$28,2))))</f>
        <v/>
      </c>
      <c r="BT110" s="168" t="str">
        <f aca="false">IF(AI110="","",IF(AI110="-","-",IF(UPPER(AI110)="AB","+",VLOOKUP(AI110,'විෂය තොරතුරු'!$P$24:$Q$28,2))))</f>
        <v/>
      </c>
      <c r="BU110" s="168" t="str">
        <f aca="false">IF(AJ110="","",IF(AJ110="-","-",IF(UPPER(AJ110)="AB","+",VLOOKUP(AJ110,'විෂය තොරතුරු'!$P$24:$Q$28,2))))</f>
        <v/>
      </c>
      <c r="BV110" s="168" t="str">
        <f aca="false">IF(AK110="","",IF(AK110="-","-",IF(UPPER(AK110)="AB","+",VLOOKUP(AK110,'විෂය තොරතුරු'!$P$24:$Q$28,2))))</f>
        <v/>
      </c>
      <c r="BW110" s="169" t="str">
        <f aca="false">IF(AL110="","",IF(AL110="-","-",IF(UPPER(AL110)="AB","+",VLOOKUP(AL110,'විෂය තොරතුරු'!$P$24:$Q$28,2))))</f>
        <v/>
      </c>
      <c r="BX110" s="265" t="n">
        <f aca="false">IF($B110="","",COUNTIF($AP110:$BW110,"A"))</f>
        <v>6</v>
      </c>
      <c r="BY110" s="265" t="n">
        <f aca="false">IF($B110="","",COUNTIF($AP110:$BW110,"B"))</f>
        <v>1</v>
      </c>
      <c r="BZ110" s="265" t="n">
        <f aca="false">IF($B110="","",COUNTIF($AP110:$BW110,"C"))</f>
        <v>1</v>
      </c>
      <c r="CA110" s="265" t="n">
        <f aca="false">IF($B110="","",COUNTIF($AP110:$BW110,"S"))</f>
        <v>1</v>
      </c>
      <c r="CB110" s="265" t="n">
        <f aca="false">IF($B110="","",COUNTIF($AP110:$BW110,"W"))</f>
        <v>0</v>
      </c>
      <c r="CC110" s="265" t="n">
        <f aca="false">IF(B110="","",SUM(BX110:CA110))</f>
        <v>9</v>
      </c>
      <c r="CD110" s="264" t="n">
        <f aca="false">IF(B110="","",SUM(BX110:BZ110))</f>
        <v>8</v>
      </c>
      <c r="CE110" s="172" t="str">
        <f aca="false">IF(B110="","",IF(AND(CC110&gt;=6,CD110&gt;=3,OR(E110&gt;=35,F110&gt;=35),L110&gt;=35),"6/3 සමත්",IF(AND(CC110&gt;=5,CD110&gt;=3,OR(E110&gt;=35,F110&gt;=35,L110&gt;=35)),"5/3 සමත්",IF(AND(CC110&gt;=4,CD110&gt;=1,OR(E110&gt;=20,F110&gt;=20,L110&gt;=20)),"සමත් කළ හැකි",IF(CB110=9,"W9","අසමත් ?")))))</f>
        <v>6/3 සමත්</v>
      </c>
    </row>
    <row r="111" customFormat="false" ht="13.8" hidden="false" customHeight="false" outlineLevel="0" collapsed="false">
      <c r="A111" s="160" t="n">
        <v>12</v>
      </c>
      <c r="B111" s="261" t="s">
        <v>128</v>
      </c>
      <c r="C111" s="161"/>
      <c r="D111" s="162"/>
      <c r="E111" s="163" t="n">
        <v>41</v>
      </c>
      <c r="F111" s="164"/>
      <c r="G111" s="163"/>
      <c r="H111" s="165" t="n">
        <v>55</v>
      </c>
      <c r="I111" s="165"/>
      <c r="J111" s="164"/>
      <c r="K111" s="163" t="n">
        <v>67</v>
      </c>
      <c r="L111" s="165" t="n">
        <v>44</v>
      </c>
      <c r="M111" s="165" t="n">
        <v>29</v>
      </c>
      <c r="N111" s="164" t="n">
        <v>32</v>
      </c>
      <c r="O111" s="163" t="n">
        <v>47</v>
      </c>
      <c r="P111" s="165"/>
      <c r="Q111" s="165"/>
      <c r="R111" s="165"/>
      <c r="S111" s="165"/>
      <c r="T111" s="165"/>
      <c r="U111" s="165"/>
      <c r="V111" s="164"/>
      <c r="W111" s="163"/>
      <c r="X111" s="165"/>
      <c r="Y111" s="165"/>
      <c r="Z111" s="165"/>
      <c r="AA111" s="165" t="n">
        <v>46</v>
      </c>
      <c r="AB111" s="165"/>
      <c r="AC111" s="165"/>
      <c r="AD111" s="164"/>
      <c r="AE111" s="163"/>
      <c r="AF111" s="165"/>
      <c r="AG111" s="165" t="n">
        <v>65</v>
      </c>
      <c r="AH111" s="165"/>
      <c r="AI111" s="165"/>
      <c r="AJ111" s="165"/>
      <c r="AK111" s="165"/>
      <c r="AL111" s="166"/>
      <c r="AM111" s="262" t="n">
        <f aca="false">IF(B111="","",SUM(E111:AL111))</f>
        <v>426</v>
      </c>
      <c r="AN111" s="263" t="n">
        <f aca="false">IF(B111="","",AM111/9)</f>
        <v>47.3333333333333</v>
      </c>
      <c r="AO111" s="264" t="n">
        <f aca="false">IF(B111="","",IF(AM111=0,"-",RANK(AM111,$AM$100:$AM$149,0)))</f>
        <v>17</v>
      </c>
      <c r="AP111" s="167" t="str">
        <f aca="false">IF(E111="","",IF(E111="-","-",IF(UPPER(E111)="AB","+",VLOOKUP(E111,'විෂය තොරතුරු'!$P$24:$Q$28,2))))</f>
        <v>S</v>
      </c>
      <c r="AQ111" s="168" t="str">
        <f aca="false">IF(F111="","",IF(F111="-","-",IF(UPPER(F111)="AB","+",VLOOKUP(F111,'විෂය තොරතුරු'!$P$24:$Q$28,2))))</f>
        <v/>
      </c>
      <c r="AR111" s="168" t="str">
        <f aca="false">IF(G111="","",IF(G111="-","-",IF(UPPER(G111)="AB","+",VLOOKUP(G111,'විෂය තොරතුරු'!$P$24:$Q$28,2))))</f>
        <v/>
      </c>
      <c r="AS111" s="168" t="str">
        <f aca="false">IF(H111="","",IF(H111="-","-",IF(UPPER(H111)="AB","+",VLOOKUP(H111,'විෂය තොරතුරු'!$P$24:$Q$28,2))))</f>
        <v>C</v>
      </c>
      <c r="AT111" s="168" t="str">
        <f aca="false">IF(I111="","",IF(I111="-","-",IF(UPPER(I111)="AB","+",VLOOKUP(I111,'විෂය තොරතුරු'!$P$24:$Q$28,2))))</f>
        <v/>
      </c>
      <c r="AU111" s="170" t="str">
        <f aca="false">IF(J111="","",IF(J111="-","-",IF(UPPER(J111)="AB","+",VLOOKUP(J111,'විෂය තොරතුරු'!$P$24:$Q$28,2))))</f>
        <v/>
      </c>
      <c r="AV111" s="171" t="str">
        <f aca="false">IF(K111="","",IF(K111="-","-",IF(UPPER(K111)="AB","+",VLOOKUP(K111,'විෂය තොරතුරු'!$P$24:$Q$28,2))))</f>
        <v>B</v>
      </c>
      <c r="AW111" s="168" t="str">
        <f aca="false">IF(L111="","",IF(L111="-","-",IF(UPPER(L111)="AB","+",VLOOKUP(L111,'විෂය තොරතුරු'!$P$24:$Q$28,2))))</f>
        <v>S</v>
      </c>
      <c r="AX111" s="168" t="str">
        <f aca="false">IF(M111="","",IF(M111="-","-",IF(UPPER(M111)="AB","+",VLOOKUP(M111,'විෂය තොරතුරු'!$P$24:$Q$28,2))))</f>
        <v>W</v>
      </c>
      <c r="AY111" s="169" t="str">
        <f aca="false">IF(N111="","",IF(N111="-","-",IF(UPPER(N111)="AB","+",VLOOKUP(N111,'විෂය තොරතුරු'!$P$24:$Q$28,2))))</f>
        <v>W</v>
      </c>
      <c r="AZ111" s="167" t="str">
        <f aca="false">IF(O111="","",IF(O111="-","-",IF(UPPER(O111)="AB","+",VLOOKUP(O111,'විෂය තොරතුරු'!$P$24:$Q$28,2))))</f>
        <v>S</v>
      </c>
      <c r="BA111" s="168" t="str">
        <f aca="false">IF(P111="","",IF(P111="-","-",IF(UPPER(P111)="AB","+",VLOOKUP(P111,'විෂය තොරතුරු'!$P$24:$Q$28,2))))</f>
        <v/>
      </c>
      <c r="BB111" s="168" t="str">
        <f aca="false">IF(Q111="","",IF(Q111="-","-",IF(UPPER(Q111)="AB","+",VLOOKUP(Q111,'විෂය තොරතුරු'!$P$24:$Q$28,2))))</f>
        <v/>
      </c>
      <c r="BC111" s="168" t="str">
        <f aca="false">IF(R111="","",IF(R111="-","-",IF(UPPER(R111)="AB","+",VLOOKUP(R111,'විෂය තොරතුරු'!$P$24:$Q$28,2))))</f>
        <v/>
      </c>
      <c r="BD111" s="168" t="str">
        <f aca="false">IF(S111="","",IF(S111="-","-",IF(UPPER(S111)="AB","+",VLOOKUP(S111,'විෂය තොරතුරු'!$P$24:$Q$28,2))))</f>
        <v/>
      </c>
      <c r="BE111" s="168" t="str">
        <f aca="false">IF(T111="","",IF(T111="-","-",IF(UPPER(T111)="AB","+",VLOOKUP(T111,'විෂය තොරතුරු'!$P$24:$Q$28,2))))</f>
        <v/>
      </c>
      <c r="BF111" s="168" t="str">
        <f aca="false">IF(U111="","",IF(U111="-","-",IF(UPPER(U111)="AB","+",VLOOKUP(U111,'විෂය තොරතුරු'!$P$24:$Q$28,2))))</f>
        <v/>
      </c>
      <c r="BG111" s="170" t="str">
        <f aca="false">IF(V111="","",IF(V111="-","-",IF(UPPER(V111)="AB","+",VLOOKUP(V111,'විෂය තොරතුරු'!$P$24:$Q$28,2))))</f>
        <v/>
      </c>
      <c r="BH111" s="171" t="str">
        <f aca="false">IF(W111="","",IF(W111="-","-",IF(UPPER(W111)="AB","+",VLOOKUP(W111,'විෂය තොරතුරු'!$P$24:$Q$28,2))))</f>
        <v/>
      </c>
      <c r="BI111" s="168" t="str">
        <f aca="false">IF(X111="","",IF(X111="-","-",IF(UPPER(X111)="AB","+",VLOOKUP(X111,'විෂය තොරතුරු'!$P$24:$Q$28,2))))</f>
        <v/>
      </c>
      <c r="BJ111" s="168" t="str">
        <f aca="false">IF(Y111="","",IF(Y111="-","-",IF(UPPER(Y111)="AB","+",VLOOKUP(Y111,'විෂය තොරතුරු'!$P$24:$Q$28,2))))</f>
        <v/>
      </c>
      <c r="BK111" s="168" t="str">
        <f aca="false">IF(Z111="","",IF(Z111="-","-",IF(UPPER(Z111)="AB","+",VLOOKUP(Z111,'විෂය තොරතුරු'!$P$24:$Q$28,2))))</f>
        <v/>
      </c>
      <c r="BL111" s="168" t="str">
        <f aca="false">IF(AA111="","",IF(AA111="-","-",IF(UPPER(AA111)="AB","+",VLOOKUP(AA111,'විෂය තොරතුරු'!$P$24:$Q$28,2))))</f>
        <v>S</v>
      </c>
      <c r="BM111" s="168" t="str">
        <f aca="false">IF(AB111="","",IF(AB111="-","-",IF(UPPER(AB111)="AB","+",VLOOKUP(AB111,'විෂය තොරතුරු'!$P$24:$Q$28,2))))</f>
        <v/>
      </c>
      <c r="BN111" s="168" t="str">
        <f aca="false">IF(AC111="","",IF(AC111="-","-",IF(UPPER(AC111)="AB","+",VLOOKUP(AC111,'විෂය තොරතුරු'!$P$24:$Q$28,2))))</f>
        <v/>
      </c>
      <c r="BO111" s="169" t="str">
        <f aca="false">IF(AD111="","",IF(AD111="-","-",IF(UPPER(AD111)="AB","+",VLOOKUP(AD111,'විෂය තොරතුරු'!$P$24:$Q$28,2))))</f>
        <v/>
      </c>
      <c r="BP111" s="171" t="str">
        <f aca="false">IF(AE111="","",IF(AE111="-","-",IF(UPPER(AE111)="AB","+",VLOOKUP(AE111,'විෂය තොරතුරු'!$P$24:$Q$28,2))))</f>
        <v/>
      </c>
      <c r="BQ111" s="168" t="str">
        <f aca="false">IF(AF111="","",IF(AF111="-","-",IF(UPPER(AF111)="AB","+",VLOOKUP(AF111,'විෂය තොරතුරු'!$P$24:$Q$28,2))))</f>
        <v/>
      </c>
      <c r="BR111" s="168" t="str">
        <f aca="false">IF(AG111="","",IF(AG111="-","-",IF(UPPER(AG111)="AB","+",VLOOKUP(AG111,'විෂය තොරතුරු'!$P$24:$Q$28,2))))</f>
        <v>B</v>
      </c>
      <c r="BS111" s="168" t="str">
        <f aca="false">IF(AH111="","",IF(AH111="-","-",IF(UPPER(AH111)="AB","+",VLOOKUP(AH111,'විෂය තොරතුරු'!$P$24:$Q$28,2))))</f>
        <v/>
      </c>
      <c r="BT111" s="168" t="str">
        <f aca="false">IF(AI111="","",IF(AI111="-","-",IF(UPPER(AI111)="AB","+",VLOOKUP(AI111,'විෂය තොරතුරු'!$P$24:$Q$28,2))))</f>
        <v/>
      </c>
      <c r="BU111" s="168" t="str">
        <f aca="false">IF(AJ111="","",IF(AJ111="-","-",IF(UPPER(AJ111)="AB","+",VLOOKUP(AJ111,'විෂය තොරතුරු'!$P$24:$Q$28,2))))</f>
        <v/>
      </c>
      <c r="BV111" s="168" t="str">
        <f aca="false">IF(AK111="","",IF(AK111="-","-",IF(UPPER(AK111)="AB","+",VLOOKUP(AK111,'විෂය තොරතුරු'!$P$24:$Q$28,2))))</f>
        <v/>
      </c>
      <c r="BW111" s="169" t="str">
        <f aca="false">IF(AL111="","",IF(AL111="-","-",IF(UPPER(AL111)="AB","+",VLOOKUP(AL111,'විෂය තොරතුරු'!$P$24:$Q$28,2))))</f>
        <v/>
      </c>
      <c r="BX111" s="265" t="n">
        <f aca="false">IF($B111="","",COUNTIF($AP111:$BW111,"A"))</f>
        <v>0</v>
      </c>
      <c r="BY111" s="265" t="n">
        <f aca="false">IF($B111="","",COUNTIF($AP111:$BW111,"B"))</f>
        <v>2</v>
      </c>
      <c r="BZ111" s="265" t="n">
        <f aca="false">IF($B111="","",COUNTIF($AP111:$BW111,"C"))</f>
        <v>1</v>
      </c>
      <c r="CA111" s="265" t="n">
        <f aca="false">IF($B111="","",COUNTIF($AP111:$BW111,"S"))</f>
        <v>4</v>
      </c>
      <c r="CB111" s="265" t="n">
        <f aca="false">IF($B111="","",COUNTIF($AP111:$BW111,"W"))</f>
        <v>2</v>
      </c>
      <c r="CC111" s="265" t="n">
        <f aca="false">IF(B111="","",SUM(BX111:CA111))</f>
        <v>7</v>
      </c>
      <c r="CD111" s="264" t="n">
        <f aca="false">IF(B111="","",SUM(BX111:BZ111))</f>
        <v>3</v>
      </c>
      <c r="CE111" s="172" t="str">
        <f aca="false">IF(B111="","",IF(AND(CC111&gt;=6,CD111&gt;=3,OR(E111&gt;=35,F111&gt;=35),L111&gt;=35),"6/3 සමත්",IF(AND(CC111&gt;=5,CD111&gt;=3,OR(E111&gt;=35,F111&gt;=35,L111&gt;=35)),"5/3 සමත්",IF(AND(CC111&gt;=4,CD111&gt;=1,OR(E111&gt;=20,F111&gt;=20,L111&gt;=20)),"සමත් කළ හැකි",IF(CB111=9,"W9","අසමත් ?")))))</f>
        <v>6/3 සමත්</v>
      </c>
    </row>
    <row r="112" customFormat="false" ht="13.8" hidden="false" customHeight="false" outlineLevel="0" collapsed="false">
      <c r="A112" s="160" t="n">
        <v>13</v>
      </c>
      <c r="B112" s="261" t="s">
        <v>129</v>
      </c>
      <c r="C112" s="161"/>
      <c r="D112" s="162"/>
      <c r="E112" s="163" t="n">
        <v>39</v>
      </c>
      <c r="F112" s="164"/>
      <c r="G112" s="163"/>
      <c r="H112" s="165" t="n">
        <v>73</v>
      </c>
      <c r="I112" s="165"/>
      <c r="J112" s="164"/>
      <c r="K112" s="163" t="n">
        <v>87</v>
      </c>
      <c r="L112" s="165" t="n">
        <v>30</v>
      </c>
      <c r="M112" s="165" t="n">
        <v>19</v>
      </c>
      <c r="N112" s="164" t="n">
        <v>46</v>
      </c>
      <c r="O112" s="163"/>
      <c r="P112" s="165"/>
      <c r="Q112" s="165"/>
      <c r="R112" s="165" t="n">
        <v>57</v>
      </c>
      <c r="S112" s="165"/>
      <c r="T112" s="165"/>
      <c r="U112" s="165"/>
      <c r="V112" s="164"/>
      <c r="W112" s="163"/>
      <c r="X112" s="165"/>
      <c r="Y112" s="165" t="n">
        <v>48</v>
      </c>
      <c r="Z112" s="165"/>
      <c r="AA112" s="165"/>
      <c r="AB112" s="165"/>
      <c r="AC112" s="165"/>
      <c r="AD112" s="164"/>
      <c r="AE112" s="163" t="n">
        <v>52</v>
      </c>
      <c r="AF112" s="165"/>
      <c r="AG112" s="165"/>
      <c r="AH112" s="165"/>
      <c r="AI112" s="165"/>
      <c r="AJ112" s="165"/>
      <c r="AK112" s="165"/>
      <c r="AL112" s="166"/>
      <c r="AM112" s="262" t="n">
        <f aca="false">IF(B112="","",SUM(E112:AL112))</f>
        <v>451</v>
      </c>
      <c r="AN112" s="263" t="n">
        <f aca="false">IF(B112="","",AM112/9)</f>
        <v>50.1111111111111</v>
      </c>
      <c r="AO112" s="264" t="n">
        <f aca="false">IF(B112="","",IF(AM112=0,"-",RANK(AM112,$AM$100:$AM$149,0)))</f>
        <v>13</v>
      </c>
      <c r="AP112" s="167" t="str">
        <f aca="false">IF(E112="","",IF(E112="-","-",IF(UPPER(E112)="AB","+",VLOOKUP(E112,'විෂය තොරතුරු'!$P$24:$Q$28,2))))</f>
        <v>S</v>
      </c>
      <c r="AQ112" s="168" t="str">
        <f aca="false">IF(F112="","",IF(F112="-","-",IF(UPPER(F112)="AB","+",VLOOKUP(F112,'විෂය තොරතුරු'!$P$24:$Q$28,2))))</f>
        <v/>
      </c>
      <c r="AR112" s="168" t="str">
        <f aca="false">IF(G112="","",IF(G112="-","-",IF(UPPER(G112)="AB","+",VLOOKUP(G112,'විෂය තොරතුරු'!$P$24:$Q$28,2))))</f>
        <v/>
      </c>
      <c r="AS112" s="168" t="str">
        <f aca="false">IF(H112="","",IF(H112="-","-",IF(UPPER(H112)="AB","+",VLOOKUP(H112,'විෂය තොරතුරු'!$P$24:$Q$28,2))))</f>
        <v>B</v>
      </c>
      <c r="AT112" s="168" t="str">
        <f aca="false">IF(I112="","",IF(I112="-","-",IF(UPPER(I112)="AB","+",VLOOKUP(I112,'විෂය තොරතුරු'!$P$24:$Q$28,2))))</f>
        <v/>
      </c>
      <c r="AU112" s="170" t="str">
        <f aca="false">IF(J112="","",IF(J112="-","-",IF(UPPER(J112)="AB","+",VLOOKUP(J112,'විෂය තොරතුරු'!$P$24:$Q$28,2))))</f>
        <v/>
      </c>
      <c r="AV112" s="171" t="str">
        <f aca="false">IF(K112="","",IF(K112="-","-",IF(UPPER(K112)="AB","+",VLOOKUP(K112,'විෂය තොරතුරු'!$P$24:$Q$28,2))))</f>
        <v>A</v>
      </c>
      <c r="AW112" s="168" t="str">
        <f aca="false">IF(L112="","",IF(L112="-","-",IF(UPPER(L112)="AB","+",VLOOKUP(L112,'විෂය තොරතුරු'!$P$24:$Q$28,2))))</f>
        <v>W</v>
      </c>
      <c r="AX112" s="168" t="str">
        <f aca="false">IF(M112="","",IF(M112="-","-",IF(UPPER(M112)="AB","+",VLOOKUP(M112,'විෂය තොරතුරු'!$P$24:$Q$28,2))))</f>
        <v>W</v>
      </c>
      <c r="AY112" s="169" t="str">
        <f aca="false">IF(N112="","",IF(N112="-","-",IF(UPPER(N112)="AB","+",VLOOKUP(N112,'විෂය තොරතුරු'!$P$24:$Q$28,2))))</f>
        <v>S</v>
      </c>
      <c r="AZ112" s="167" t="str">
        <f aca="false">IF(O112="","",IF(O112="-","-",IF(UPPER(O112)="AB","+",VLOOKUP(O112,'විෂය තොරතුරු'!$P$24:$Q$28,2))))</f>
        <v/>
      </c>
      <c r="BA112" s="168" t="str">
        <f aca="false">IF(P112="","",IF(P112="-","-",IF(UPPER(P112)="AB","+",VLOOKUP(P112,'විෂය තොරතුරු'!$P$24:$Q$28,2))))</f>
        <v/>
      </c>
      <c r="BB112" s="168" t="str">
        <f aca="false">IF(Q112="","",IF(Q112="-","-",IF(UPPER(Q112)="AB","+",VLOOKUP(Q112,'විෂය තොරතුරු'!$P$24:$Q$28,2))))</f>
        <v/>
      </c>
      <c r="BC112" s="168" t="str">
        <f aca="false">IF(R112="","",IF(R112="-","-",IF(UPPER(R112)="AB","+",VLOOKUP(R112,'විෂය තොරතුරු'!$P$24:$Q$28,2))))</f>
        <v>C</v>
      </c>
      <c r="BD112" s="168" t="str">
        <f aca="false">IF(S112="","",IF(S112="-","-",IF(UPPER(S112)="AB","+",VLOOKUP(S112,'විෂය තොරතුරු'!$P$24:$Q$28,2))))</f>
        <v/>
      </c>
      <c r="BE112" s="168" t="str">
        <f aca="false">IF(T112="","",IF(T112="-","-",IF(UPPER(T112)="AB","+",VLOOKUP(T112,'විෂය තොරතුරු'!$P$24:$Q$28,2))))</f>
        <v/>
      </c>
      <c r="BF112" s="168" t="str">
        <f aca="false">IF(U112="","",IF(U112="-","-",IF(UPPER(U112)="AB","+",VLOOKUP(U112,'විෂය තොරතුරු'!$P$24:$Q$28,2))))</f>
        <v/>
      </c>
      <c r="BG112" s="170" t="str">
        <f aca="false">IF(V112="","",IF(V112="-","-",IF(UPPER(V112)="AB","+",VLOOKUP(V112,'විෂය තොරතුරු'!$P$24:$Q$28,2))))</f>
        <v/>
      </c>
      <c r="BH112" s="171" t="str">
        <f aca="false">IF(W112="","",IF(W112="-","-",IF(UPPER(W112)="AB","+",VLOOKUP(W112,'විෂය තොරතුරු'!$P$24:$Q$28,2))))</f>
        <v/>
      </c>
      <c r="BI112" s="168" t="str">
        <f aca="false">IF(X112="","",IF(X112="-","-",IF(UPPER(X112)="AB","+",VLOOKUP(X112,'විෂය තොරතුරු'!$P$24:$Q$28,2))))</f>
        <v/>
      </c>
      <c r="BJ112" s="168" t="str">
        <f aca="false">IF(Y112="","",IF(Y112="-","-",IF(UPPER(Y112)="AB","+",VLOOKUP(Y112,'විෂය තොරතුරු'!$P$24:$Q$28,2))))</f>
        <v>S</v>
      </c>
      <c r="BK112" s="168" t="str">
        <f aca="false">IF(Z112="","",IF(Z112="-","-",IF(UPPER(Z112)="AB","+",VLOOKUP(Z112,'විෂය තොරතුරු'!$P$24:$Q$28,2))))</f>
        <v/>
      </c>
      <c r="BL112" s="168" t="str">
        <f aca="false">IF(AA112="","",IF(AA112="-","-",IF(UPPER(AA112)="AB","+",VLOOKUP(AA112,'විෂය තොරතුරු'!$P$24:$Q$28,2))))</f>
        <v/>
      </c>
      <c r="BM112" s="168" t="str">
        <f aca="false">IF(AB112="","",IF(AB112="-","-",IF(UPPER(AB112)="AB","+",VLOOKUP(AB112,'විෂය තොරතුරු'!$P$24:$Q$28,2))))</f>
        <v/>
      </c>
      <c r="BN112" s="168" t="str">
        <f aca="false">IF(AC112="","",IF(AC112="-","-",IF(UPPER(AC112)="AB","+",VLOOKUP(AC112,'විෂය තොරතුරු'!$P$24:$Q$28,2))))</f>
        <v/>
      </c>
      <c r="BO112" s="169" t="str">
        <f aca="false">IF(AD112="","",IF(AD112="-","-",IF(UPPER(AD112)="AB","+",VLOOKUP(AD112,'විෂය තොරතුරු'!$P$24:$Q$28,2))))</f>
        <v/>
      </c>
      <c r="BP112" s="171" t="str">
        <f aca="false">IF(AE112="","",IF(AE112="-","-",IF(UPPER(AE112)="AB","+",VLOOKUP(AE112,'විෂය තොරතුරු'!$P$24:$Q$28,2))))</f>
        <v>C</v>
      </c>
      <c r="BQ112" s="168" t="str">
        <f aca="false">IF(AF112="","",IF(AF112="-","-",IF(UPPER(AF112)="AB","+",VLOOKUP(AF112,'විෂය තොරතුරු'!$P$24:$Q$28,2))))</f>
        <v/>
      </c>
      <c r="BR112" s="168" t="str">
        <f aca="false">IF(AG112="","",IF(AG112="-","-",IF(UPPER(AG112)="AB","+",VLOOKUP(AG112,'විෂය තොරතුරු'!$P$24:$Q$28,2))))</f>
        <v/>
      </c>
      <c r="BS112" s="168" t="str">
        <f aca="false">IF(AH112="","",IF(AH112="-","-",IF(UPPER(AH112)="AB","+",VLOOKUP(AH112,'විෂය තොරතුරු'!$P$24:$Q$28,2))))</f>
        <v/>
      </c>
      <c r="BT112" s="168" t="str">
        <f aca="false">IF(AI112="","",IF(AI112="-","-",IF(UPPER(AI112)="AB","+",VLOOKUP(AI112,'විෂය තොරතුරු'!$P$24:$Q$28,2))))</f>
        <v/>
      </c>
      <c r="BU112" s="168" t="str">
        <f aca="false">IF(AJ112="","",IF(AJ112="-","-",IF(UPPER(AJ112)="AB","+",VLOOKUP(AJ112,'විෂය තොරතුරු'!$P$24:$Q$28,2))))</f>
        <v/>
      </c>
      <c r="BV112" s="168" t="str">
        <f aca="false">IF(AK112="","",IF(AK112="-","-",IF(UPPER(AK112)="AB","+",VLOOKUP(AK112,'විෂය තොරතුරු'!$P$24:$Q$28,2))))</f>
        <v/>
      </c>
      <c r="BW112" s="169" t="str">
        <f aca="false">IF(AL112="","",IF(AL112="-","-",IF(UPPER(AL112)="AB","+",VLOOKUP(AL112,'විෂය තොරතුරු'!$P$24:$Q$28,2))))</f>
        <v/>
      </c>
      <c r="BX112" s="265" t="n">
        <f aca="false">IF($B112="","",COUNTIF($AP112:$BW112,"A"))</f>
        <v>1</v>
      </c>
      <c r="BY112" s="265" t="n">
        <f aca="false">IF($B112="","",COUNTIF($AP112:$BW112,"B"))</f>
        <v>1</v>
      </c>
      <c r="BZ112" s="265" t="n">
        <f aca="false">IF($B112="","",COUNTIF($AP112:$BW112,"C"))</f>
        <v>2</v>
      </c>
      <c r="CA112" s="265" t="n">
        <f aca="false">IF($B112="","",COUNTIF($AP112:$BW112,"S"))</f>
        <v>3</v>
      </c>
      <c r="CB112" s="265" t="n">
        <f aca="false">IF($B112="","",COUNTIF($AP112:$BW112,"W"))</f>
        <v>2</v>
      </c>
      <c r="CC112" s="265" t="n">
        <f aca="false">IF(B112="","",SUM(BX112:CA112))</f>
        <v>7</v>
      </c>
      <c r="CD112" s="264" t="n">
        <f aca="false">IF(B112="","",SUM(BX112:BZ112))</f>
        <v>4</v>
      </c>
      <c r="CE112" s="172" t="str">
        <f aca="false">IF(B112="","",IF(AND(CC112&gt;=6,CD112&gt;=3,OR(E112&gt;=35,F112&gt;=35),L112&gt;=35),"6/3 සමත්",IF(AND(CC112&gt;=5,CD112&gt;=3,OR(E112&gt;=35,F112&gt;=35,L112&gt;=35)),"5/3 සමත්",IF(AND(CC112&gt;=4,CD112&gt;=1,OR(E112&gt;=20,F112&gt;=20,L112&gt;=20)),"සමත් කළ හැකි",IF(CB112=9,"W9","අසමත් ?")))))</f>
        <v>5/3 සමත්</v>
      </c>
    </row>
    <row r="113" customFormat="false" ht="13.8" hidden="false" customHeight="false" outlineLevel="0" collapsed="false">
      <c r="A113" s="160" t="n">
        <v>14</v>
      </c>
      <c r="B113" s="261" t="s">
        <v>130</v>
      </c>
      <c r="C113" s="161"/>
      <c r="D113" s="162"/>
      <c r="E113" s="163" t="n">
        <v>35</v>
      </c>
      <c r="F113" s="164"/>
      <c r="G113" s="163"/>
      <c r="H113" s="165" t="n">
        <v>61</v>
      </c>
      <c r="I113" s="165"/>
      <c r="J113" s="164"/>
      <c r="K113" s="163" t="n">
        <v>64</v>
      </c>
      <c r="L113" s="165" t="n">
        <v>23</v>
      </c>
      <c r="M113" s="165" t="n">
        <v>18</v>
      </c>
      <c r="N113" s="164" t="n">
        <v>15</v>
      </c>
      <c r="O113" s="163"/>
      <c r="P113" s="165" t="n">
        <v>40</v>
      </c>
      <c r="Q113" s="165"/>
      <c r="R113" s="165"/>
      <c r="S113" s="165"/>
      <c r="T113" s="165"/>
      <c r="U113" s="165"/>
      <c r="V113" s="164"/>
      <c r="W113" s="163"/>
      <c r="X113" s="165"/>
      <c r="Y113" s="165"/>
      <c r="Z113" s="165"/>
      <c r="AA113" s="165"/>
      <c r="AB113" s="165"/>
      <c r="AC113" s="165"/>
      <c r="AD113" s="164"/>
      <c r="AE113" s="163"/>
      <c r="AF113" s="165"/>
      <c r="AG113" s="165" t="n">
        <v>57</v>
      </c>
      <c r="AH113" s="165"/>
      <c r="AI113" s="165"/>
      <c r="AJ113" s="165"/>
      <c r="AK113" s="165"/>
      <c r="AL113" s="166"/>
      <c r="AM113" s="262" t="n">
        <f aca="false">IF(B113="","",SUM(E113:AL113))</f>
        <v>313</v>
      </c>
      <c r="AN113" s="263" t="n">
        <f aca="false">IF(B113="","",AM113/9)</f>
        <v>34.7777777777778</v>
      </c>
      <c r="AO113" s="264" t="n">
        <f aca="false">IF(B113="","",IF(AM113=0,"-",RANK(AM113,$AM$100:$AM$149,0)))</f>
        <v>26</v>
      </c>
      <c r="AP113" s="167" t="str">
        <f aca="false">IF(E113="","",IF(E113="-","-",IF(UPPER(E113)="AB","+",VLOOKUP(E113,'විෂය තොරතුරු'!$P$24:$Q$28,2))))</f>
        <v>S</v>
      </c>
      <c r="AQ113" s="168" t="str">
        <f aca="false">IF(F113="","",IF(F113="-","-",IF(UPPER(F113)="AB","+",VLOOKUP(F113,'විෂය තොරතුරු'!$P$24:$Q$28,2))))</f>
        <v/>
      </c>
      <c r="AR113" s="168" t="str">
        <f aca="false">IF(G113="","",IF(G113="-","-",IF(UPPER(G113)="AB","+",VLOOKUP(G113,'විෂය තොරතුරු'!$P$24:$Q$28,2))))</f>
        <v/>
      </c>
      <c r="AS113" s="168" t="str">
        <f aca="false">IF(H113="","",IF(H113="-","-",IF(UPPER(H113)="AB","+",VLOOKUP(H113,'විෂය තොරතුරු'!$P$24:$Q$28,2))))</f>
        <v>C</v>
      </c>
      <c r="AT113" s="168" t="str">
        <f aca="false">IF(I113="","",IF(I113="-","-",IF(UPPER(I113)="AB","+",VLOOKUP(I113,'විෂය තොරතුරු'!$P$24:$Q$28,2))))</f>
        <v/>
      </c>
      <c r="AU113" s="170" t="str">
        <f aca="false">IF(J113="","",IF(J113="-","-",IF(UPPER(J113)="AB","+",VLOOKUP(J113,'විෂය තොරතුරු'!$P$24:$Q$28,2))))</f>
        <v/>
      </c>
      <c r="AV113" s="171" t="str">
        <f aca="false">IF(K113="","",IF(K113="-","-",IF(UPPER(K113)="AB","+",VLOOKUP(K113,'විෂය තොරතුරු'!$P$24:$Q$28,2))))</f>
        <v>C</v>
      </c>
      <c r="AW113" s="168" t="str">
        <f aca="false">IF(L113="","",IF(L113="-","-",IF(UPPER(L113)="AB","+",VLOOKUP(L113,'විෂය තොරතුරු'!$P$24:$Q$28,2))))</f>
        <v>W</v>
      </c>
      <c r="AX113" s="168" t="str">
        <f aca="false">IF(M113="","",IF(M113="-","-",IF(UPPER(M113)="AB","+",VLOOKUP(M113,'විෂය තොරතුරු'!$P$24:$Q$28,2))))</f>
        <v>W</v>
      </c>
      <c r="AY113" s="169" t="str">
        <f aca="false">IF(N113="","",IF(N113="-","-",IF(UPPER(N113)="AB","+",VLOOKUP(N113,'විෂය තොරතුරු'!$P$24:$Q$28,2))))</f>
        <v>W</v>
      </c>
      <c r="AZ113" s="167" t="str">
        <f aca="false">IF(O113="","",IF(O113="-","-",IF(UPPER(O113)="AB","+",VLOOKUP(O113,'විෂය තොරතුරු'!$P$24:$Q$28,2))))</f>
        <v/>
      </c>
      <c r="BA113" s="168" t="str">
        <f aca="false">IF(P113="","",IF(P113="-","-",IF(UPPER(P113)="AB","+",VLOOKUP(P113,'විෂය තොරතුරු'!$P$24:$Q$28,2))))</f>
        <v>S</v>
      </c>
      <c r="BB113" s="168" t="str">
        <f aca="false">IF(Q113="","",IF(Q113="-","-",IF(UPPER(Q113)="AB","+",VLOOKUP(Q113,'විෂය තොරතුරු'!$P$24:$Q$28,2))))</f>
        <v/>
      </c>
      <c r="BC113" s="168" t="str">
        <f aca="false">IF(R113="","",IF(R113="-","-",IF(UPPER(R113)="AB","+",VLOOKUP(R113,'විෂය තොරතුරු'!$P$24:$Q$28,2))))</f>
        <v/>
      </c>
      <c r="BD113" s="168" t="str">
        <f aca="false">IF(S113="","",IF(S113="-","-",IF(UPPER(S113)="AB","+",VLOOKUP(S113,'විෂය තොරතුරු'!$P$24:$Q$28,2))))</f>
        <v/>
      </c>
      <c r="BE113" s="168" t="str">
        <f aca="false">IF(T113="","",IF(T113="-","-",IF(UPPER(T113)="AB","+",VLOOKUP(T113,'විෂය තොරතුරු'!$P$24:$Q$28,2))))</f>
        <v/>
      </c>
      <c r="BF113" s="168" t="str">
        <f aca="false">IF(U113="","",IF(U113="-","-",IF(UPPER(U113)="AB","+",VLOOKUP(U113,'විෂය තොරතුරු'!$P$24:$Q$28,2))))</f>
        <v/>
      </c>
      <c r="BG113" s="170" t="str">
        <f aca="false">IF(V113="","",IF(V113="-","-",IF(UPPER(V113)="AB","+",VLOOKUP(V113,'විෂය තොරතුරු'!$P$24:$Q$28,2))))</f>
        <v/>
      </c>
      <c r="BH113" s="171" t="str">
        <f aca="false">IF(W113="","",IF(W113="-","-",IF(UPPER(W113)="AB","+",VLOOKUP(W113,'විෂය තොරතුරු'!$P$24:$Q$28,2))))</f>
        <v/>
      </c>
      <c r="BI113" s="168" t="str">
        <f aca="false">IF(X113="","",IF(X113="-","-",IF(UPPER(X113)="AB","+",VLOOKUP(X113,'විෂය තොරතුරු'!$P$24:$Q$28,2))))</f>
        <v/>
      </c>
      <c r="BJ113" s="168" t="str">
        <f aca="false">IF(Y113="","",IF(Y113="-","-",IF(UPPER(Y113)="AB","+",VLOOKUP(Y113,'විෂය තොරතුරු'!$P$24:$Q$28,2))))</f>
        <v/>
      </c>
      <c r="BK113" s="168" t="str">
        <f aca="false">IF(Z113="","",IF(Z113="-","-",IF(UPPER(Z113)="AB","+",VLOOKUP(Z113,'විෂය තොරතුරු'!$P$24:$Q$28,2))))</f>
        <v/>
      </c>
      <c r="BL113" s="168" t="str">
        <f aca="false">IF(AA113="","",IF(AA113="-","-",IF(UPPER(AA113)="AB","+",VLOOKUP(AA113,'විෂය තොරතුරු'!$P$24:$Q$28,2))))</f>
        <v/>
      </c>
      <c r="BM113" s="168" t="str">
        <f aca="false">IF(AB113="","",IF(AB113="-","-",IF(UPPER(AB113)="AB","+",VLOOKUP(AB113,'විෂය තොරතුරු'!$P$24:$Q$28,2))))</f>
        <v/>
      </c>
      <c r="BN113" s="168" t="str">
        <f aca="false">IF(AC113="","",IF(AC113="-","-",IF(UPPER(AC113)="AB","+",VLOOKUP(AC113,'විෂය තොරතුරු'!$P$24:$Q$28,2))))</f>
        <v/>
      </c>
      <c r="BO113" s="169" t="str">
        <f aca="false">IF(AD113="","",IF(AD113="-","-",IF(UPPER(AD113)="AB","+",VLOOKUP(AD113,'විෂය තොරතුරු'!$P$24:$Q$28,2))))</f>
        <v/>
      </c>
      <c r="BP113" s="171" t="str">
        <f aca="false">IF(AE113="","",IF(AE113="-","-",IF(UPPER(AE113)="AB","+",VLOOKUP(AE113,'විෂය තොරතුරු'!$P$24:$Q$28,2))))</f>
        <v/>
      </c>
      <c r="BQ113" s="168" t="str">
        <f aca="false">IF(AF113="","",IF(AF113="-","-",IF(UPPER(AF113)="AB","+",VLOOKUP(AF113,'විෂය තොරතුරු'!$P$24:$Q$28,2))))</f>
        <v/>
      </c>
      <c r="BR113" s="168" t="str">
        <f aca="false">IF(AG113="","",IF(AG113="-","-",IF(UPPER(AG113)="AB","+",VLOOKUP(AG113,'විෂය තොරතුරු'!$P$24:$Q$28,2))))</f>
        <v>C</v>
      </c>
      <c r="BS113" s="168" t="str">
        <f aca="false">IF(AH113="","",IF(AH113="-","-",IF(UPPER(AH113)="AB","+",VLOOKUP(AH113,'විෂය තොරතුරු'!$P$24:$Q$28,2))))</f>
        <v/>
      </c>
      <c r="BT113" s="168" t="str">
        <f aca="false">IF(AI113="","",IF(AI113="-","-",IF(UPPER(AI113)="AB","+",VLOOKUP(AI113,'විෂය තොරතුරු'!$P$24:$Q$28,2))))</f>
        <v/>
      </c>
      <c r="BU113" s="168" t="str">
        <f aca="false">IF(AJ113="","",IF(AJ113="-","-",IF(UPPER(AJ113)="AB","+",VLOOKUP(AJ113,'විෂය තොරතුරු'!$P$24:$Q$28,2))))</f>
        <v/>
      </c>
      <c r="BV113" s="168" t="str">
        <f aca="false">IF(AK113="","",IF(AK113="-","-",IF(UPPER(AK113)="AB","+",VLOOKUP(AK113,'විෂය තොරතුරු'!$P$24:$Q$28,2))))</f>
        <v/>
      </c>
      <c r="BW113" s="169" t="str">
        <f aca="false">IF(AL113="","",IF(AL113="-","-",IF(UPPER(AL113)="AB","+",VLOOKUP(AL113,'විෂය තොරතුරු'!$P$24:$Q$28,2))))</f>
        <v/>
      </c>
      <c r="BX113" s="265" t="n">
        <f aca="false">IF($B113="","",COUNTIF($AP113:$BW113,"A"))</f>
        <v>0</v>
      </c>
      <c r="BY113" s="265" t="n">
        <f aca="false">IF($B113="","",COUNTIF($AP113:$BW113,"B"))</f>
        <v>0</v>
      </c>
      <c r="BZ113" s="265" t="n">
        <f aca="false">IF($B113="","",COUNTIF($AP113:$BW113,"C"))</f>
        <v>3</v>
      </c>
      <c r="CA113" s="265" t="n">
        <f aca="false">IF($B113="","",COUNTIF($AP113:$BW113,"S"))</f>
        <v>2</v>
      </c>
      <c r="CB113" s="265" t="n">
        <f aca="false">IF($B113="","",COUNTIF($AP113:$BW113,"W"))</f>
        <v>3</v>
      </c>
      <c r="CC113" s="265" t="n">
        <f aca="false">IF(B113="","",SUM(BX113:CA113))</f>
        <v>5</v>
      </c>
      <c r="CD113" s="264" t="n">
        <f aca="false">IF(B113="","",SUM(BX113:BZ113))</f>
        <v>3</v>
      </c>
      <c r="CE113" s="172" t="str">
        <f aca="false">IF(B113="","",IF(AND(CC113&gt;=6,CD113&gt;=3,OR(E113&gt;=35,F113&gt;=35),L113&gt;=35),"6/3 සමත්",IF(AND(CC113&gt;=5,CD113&gt;=3,OR(E113&gt;=35,F113&gt;=35,L113&gt;=35)),"5/3 සමත්",IF(AND(CC113&gt;=4,CD113&gt;=1,OR(E113&gt;=20,F113&gt;=20,L113&gt;=20)),"සමත් කළ හැකි",IF(CB113=9,"W9","අසමත් ?")))))</f>
        <v>5/3 සමත්</v>
      </c>
    </row>
    <row r="114" customFormat="false" ht="13.8" hidden="false" customHeight="false" outlineLevel="0" collapsed="false">
      <c r="A114" s="160" t="n">
        <v>15</v>
      </c>
      <c r="B114" s="261" t="s">
        <v>131</v>
      </c>
      <c r="C114" s="161"/>
      <c r="D114" s="162"/>
      <c r="E114" s="163" t="n">
        <v>51</v>
      </c>
      <c r="F114" s="164"/>
      <c r="G114" s="163"/>
      <c r="H114" s="165" t="n">
        <v>72</v>
      </c>
      <c r="I114" s="165"/>
      <c r="J114" s="164"/>
      <c r="K114" s="163" t="n">
        <v>57</v>
      </c>
      <c r="L114" s="165" t="n">
        <v>35</v>
      </c>
      <c r="M114" s="165" t="n">
        <v>51</v>
      </c>
      <c r="N114" s="164" t="n">
        <v>60</v>
      </c>
      <c r="O114" s="163" t="n">
        <v>63</v>
      </c>
      <c r="P114" s="165"/>
      <c r="Q114" s="165"/>
      <c r="R114" s="165"/>
      <c r="S114" s="165"/>
      <c r="T114" s="165"/>
      <c r="U114" s="165"/>
      <c r="V114" s="164"/>
      <c r="W114" s="163"/>
      <c r="X114" s="165"/>
      <c r="Y114" s="165"/>
      <c r="Z114" s="165"/>
      <c r="AA114" s="165" t="n">
        <v>55</v>
      </c>
      <c r="AB114" s="165"/>
      <c r="AC114" s="165"/>
      <c r="AD114" s="164"/>
      <c r="AE114" s="163" t="n">
        <v>53</v>
      </c>
      <c r="AF114" s="165"/>
      <c r="AG114" s="165"/>
      <c r="AH114" s="165"/>
      <c r="AI114" s="165"/>
      <c r="AJ114" s="165"/>
      <c r="AK114" s="165"/>
      <c r="AL114" s="166"/>
      <c r="AM114" s="262" t="n">
        <f aca="false">IF(B114="","",SUM(E114:AL114))</f>
        <v>497</v>
      </c>
      <c r="AN114" s="263" t="n">
        <f aca="false">IF(B114="","",AM114/9)</f>
        <v>55.2222222222222</v>
      </c>
      <c r="AO114" s="264" t="n">
        <f aca="false">IF(B114="","",IF(AM114=0,"-",RANK(AM114,$AM$100:$AM$149,0)))</f>
        <v>8</v>
      </c>
      <c r="AP114" s="167" t="str">
        <f aca="false">IF(E114="","",IF(E114="-","-",IF(UPPER(E114)="AB","+",VLOOKUP(E114,'විෂය තොරතුරු'!$P$24:$Q$28,2))))</f>
        <v>C</v>
      </c>
      <c r="AQ114" s="168" t="str">
        <f aca="false">IF(F114="","",IF(F114="-","-",IF(UPPER(F114)="AB","+",VLOOKUP(F114,'විෂය තොරතුරු'!$P$24:$Q$28,2))))</f>
        <v/>
      </c>
      <c r="AR114" s="168" t="str">
        <f aca="false">IF(G114="","",IF(G114="-","-",IF(UPPER(G114)="AB","+",VLOOKUP(G114,'විෂය තොරතුරු'!$P$24:$Q$28,2))))</f>
        <v/>
      </c>
      <c r="AS114" s="168" t="str">
        <f aca="false">IF(H114="","",IF(H114="-","-",IF(UPPER(H114)="AB","+",VLOOKUP(H114,'විෂය තොරතුරු'!$P$24:$Q$28,2))))</f>
        <v>B</v>
      </c>
      <c r="AT114" s="168" t="str">
        <f aca="false">IF(I114="","",IF(I114="-","-",IF(UPPER(I114)="AB","+",VLOOKUP(I114,'විෂය තොරතුරු'!$P$24:$Q$28,2))))</f>
        <v/>
      </c>
      <c r="AU114" s="170" t="str">
        <f aca="false">IF(J114="","",IF(J114="-","-",IF(UPPER(J114)="AB","+",VLOOKUP(J114,'විෂය තොරතුරු'!$P$24:$Q$28,2))))</f>
        <v/>
      </c>
      <c r="AV114" s="171" t="str">
        <f aca="false">IF(K114="","",IF(K114="-","-",IF(UPPER(K114)="AB","+",VLOOKUP(K114,'විෂය තොරතුරු'!$P$24:$Q$28,2))))</f>
        <v>C</v>
      </c>
      <c r="AW114" s="168" t="str">
        <f aca="false">IF(L114="","",IF(L114="-","-",IF(UPPER(L114)="AB","+",VLOOKUP(L114,'විෂය තොරතුරු'!$P$24:$Q$28,2))))</f>
        <v>S</v>
      </c>
      <c r="AX114" s="168" t="str">
        <f aca="false">IF(M114="","",IF(M114="-","-",IF(UPPER(M114)="AB","+",VLOOKUP(M114,'විෂය තොරතුරු'!$P$24:$Q$28,2))))</f>
        <v>C</v>
      </c>
      <c r="AY114" s="169" t="str">
        <f aca="false">IF(N114="","",IF(N114="-","-",IF(UPPER(N114)="AB","+",VLOOKUP(N114,'විෂය තොරතුරු'!$P$24:$Q$28,2))))</f>
        <v>C</v>
      </c>
      <c r="AZ114" s="167" t="str">
        <f aca="false">IF(O114="","",IF(O114="-","-",IF(UPPER(O114)="AB","+",VLOOKUP(O114,'විෂය තොරතුරු'!$P$24:$Q$28,2))))</f>
        <v>C</v>
      </c>
      <c r="BA114" s="168" t="str">
        <f aca="false">IF(P114="","",IF(P114="-","-",IF(UPPER(P114)="AB","+",VLOOKUP(P114,'විෂය තොරතුරු'!$P$24:$Q$28,2))))</f>
        <v/>
      </c>
      <c r="BB114" s="168" t="str">
        <f aca="false">IF(Q114="","",IF(Q114="-","-",IF(UPPER(Q114)="AB","+",VLOOKUP(Q114,'විෂය තොරතුරු'!$P$24:$Q$28,2))))</f>
        <v/>
      </c>
      <c r="BC114" s="168" t="str">
        <f aca="false">IF(R114="","",IF(R114="-","-",IF(UPPER(R114)="AB","+",VLOOKUP(R114,'විෂය තොරතුරු'!$P$24:$Q$28,2))))</f>
        <v/>
      </c>
      <c r="BD114" s="168" t="str">
        <f aca="false">IF(S114="","",IF(S114="-","-",IF(UPPER(S114)="AB","+",VLOOKUP(S114,'විෂය තොරතුරු'!$P$24:$Q$28,2))))</f>
        <v/>
      </c>
      <c r="BE114" s="168" t="str">
        <f aca="false">IF(T114="","",IF(T114="-","-",IF(UPPER(T114)="AB","+",VLOOKUP(T114,'විෂය තොරතුරු'!$P$24:$Q$28,2))))</f>
        <v/>
      </c>
      <c r="BF114" s="168" t="str">
        <f aca="false">IF(U114="","",IF(U114="-","-",IF(UPPER(U114)="AB","+",VLOOKUP(U114,'විෂය තොරතුරු'!$P$24:$Q$28,2))))</f>
        <v/>
      </c>
      <c r="BG114" s="170" t="str">
        <f aca="false">IF(V114="","",IF(V114="-","-",IF(UPPER(V114)="AB","+",VLOOKUP(V114,'විෂය තොරතුරු'!$P$24:$Q$28,2))))</f>
        <v/>
      </c>
      <c r="BH114" s="171" t="str">
        <f aca="false">IF(W114="","",IF(W114="-","-",IF(UPPER(W114)="AB","+",VLOOKUP(W114,'විෂය තොරතුරු'!$P$24:$Q$28,2))))</f>
        <v/>
      </c>
      <c r="BI114" s="168" t="str">
        <f aca="false">IF(X114="","",IF(X114="-","-",IF(UPPER(X114)="AB","+",VLOOKUP(X114,'විෂය තොරතුරු'!$P$24:$Q$28,2))))</f>
        <v/>
      </c>
      <c r="BJ114" s="168" t="str">
        <f aca="false">IF(Y114="","",IF(Y114="-","-",IF(UPPER(Y114)="AB","+",VLOOKUP(Y114,'විෂය තොරතුරු'!$P$24:$Q$28,2))))</f>
        <v/>
      </c>
      <c r="BK114" s="168" t="str">
        <f aca="false">IF(Z114="","",IF(Z114="-","-",IF(UPPER(Z114)="AB","+",VLOOKUP(Z114,'විෂය තොරතුරු'!$P$24:$Q$28,2))))</f>
        <v/>
      </c>
      <c r="BL114" s="168" t="str">
        <f aca="false">IF(AA114="","",IF(AA114="-","-",IF(UPPER(AA114)="AB","+",VLOOKUP(AA114,'විෂය තොරතුරු'!$P$24:$Q$28,2))))</f>
        <v>C</v>
      </c>
      <c r="BM114" s="168" t="str">
        <f aca="false">IF(AB114="","",IF(AB114="-","-",IF(UPPER(AB114)="AB","+",VLOOKUP(AB114,'විෂය තොරතුරු'!$P$24:$Q$28,2))))</f>
        <v/>
      </c>
      <c r="BN114" s="168" t="str">
        <f aca="false">IF(AC114="","",IF(AC114="-","-",IF(UPPER(AC114)="AB","+",VLOOKUP(AC114,'විෂය තොරතුරු'!$P$24:$Q$28,2))))</f>
        <v/>
      </c>
      <c r="BO114" s="169" t="str">
        <f aca="false">IF(AD114="","",IF(AD114="-","-",IF(UPPER(AD114)="AB","+",VLOOKUP(AD114,'විෂය තොරතුරු'!$P$24:$Q$28,2))))</f>
        <v/>
      </c>
      <c r="BP114" s="171" t="str">
        <f aca="false">IF(AE114="","",IF(AE114="-","-",IF(UPPER(AE114)="AB","+",VLOOKUP(AE114,'විෂය තොරතුරු'!$P$24:$Q$28,2))))</f>
        <v>C</v>
      </c>
      <c r="BQ114" s="168" t="str">
        <f aca="false">IF(AF114="","",IF(AF114="-","-",IF(UPPER(AF114)="AB","+",VLOOKUP(AF114,'විෂය තොරතුරු'!$P$24:$Q$28,2))))</f>
        <v/>
      </c>
      <c r="BR114" s="168" t="str">
        <f aca="false">IF(AG114="","",IF(AG114="-","-",IF(UPPER(AG114)="AB","+",VLOOKUP(AG114,'විෂය තොරතුරු'!$P$24:$Q$28,2))))</f>
        <v/>
      </c>
      <c r="BS114" s="168" t="str">
        <f aca="false">IF(AH114="","",IF(AH114="-","-",IF(UPPER(AH114)="AB","+",VLOOKUP(AH114,'විෂය තොරතුරු'!$P$24:$Q$28,2))))</f>
        <v/>
      </c>
      <c r="BT114" s="168" t="str">
        <f aca="false">IF(AI114="","",IF(AI114="-","-",IF(UPPER(AI114)="AB","+",VLOOKUP(AI114,'විෂය තොරතුරු'!$P$24:$Q$28,2))))</f>
        <v/>
      </c>
      <c r="BU114" s="168" t="str">
        <f aca="false">IF(AJ114="","",IF(AJ114="-","-",IF(UPPER(AJ114)="AB","+",VLOOKUP(AJ114,'විෂය තොරතුරු'!$P$24:$Q$28,2))))</f>
        <v/>
      </c>
      <c r="BV114" s="168" t="str">
        <f aca="false">IF(AK114="","",IF(AK114="-","-",IF(UPPER(AK114)="AB","+",VLOOKUP(AK114,'විෂය තොරතුරු'!$P$24:$Q$28,2))))</f>
        <v/>
      </c>
      <c r="BW114" s="169" t="str">
        <f aca="false">IF(AL114="","",IF(AL114="-","-",IF(UPPER(AL114)="AB","+",VLOOKUP(AL114,'විෂය තොරතුරු'!$P$24:$Q$28,2))))</f>
        <v/>
      </c>
      <c r="BX114" s="265" t="n">
        <f aca="false">IF($B114="","",COUNTIF($AP114:$BW114,"A"))</f>
        <v>0</v>
      </c>
      <c r="BY114" s="265" t="n">
        <f aca="false">IF($B114="","",COUNTIF($AP114:$BW114,"B"))</f>
        <v>1</v>
      </c>
      <c r="BZ114" s="265" t="n">
        <f aca="false">IF($B114="","",COUNTIF($AP114:$BW114,"C"))</f>
        <v>7</v>
      </c>
      <c r="CA114" s="265" t="n">
        <f aca="false">IF($B114="","",COUNTIF($AP114:$BW114,"S"))</f>
        <v>1</v>
      </c>
      <c r="CB114" s="265" t="n">
        <f aca="false">IF($B114="","",COUNTIF($AP114:$BW114,"W"))</f>
        <v>0</v>
      </c>
      <c r="CC114" s="265" t="n">
        <f aca="false">IF(B114="","",SUM(BX114:CA114))</f>
        <v>9</v>
      </c>
      <c r="CD114" s="264" t="n">
        <f aca="false">IF(B114="","",SUM(BX114:BZ114))</f>
        <v>8</v>
      </c>
      <c r="CE114" s="172" t="str">
        <f aca="false">IF(B114="","",IF(AND(CC114&gt;=6,CD114&gt;=3,OR(E114&gt;=35,F114&gt;=35),L114&gt;=35),"6/3 සමත්",IF(AND(CC114&gt;=5,CD114&gt;=3,OR(E114&gt;=35,F114&gt;=35,L114&gt;=35)),"5/3 සමත්",IF(AND(CC114&gt;=4,CD114&gt;=1,OR(E114&gt;=20,F114&gt;=20,L114&gt;=20)),"සමත් කළ හැකි",IF(CB114=9,"W9","අසමත් ?")))))</f>
        <v>6/3 සමත්</v>
      </c>
    </row>
    <row r="115" customFormat="false" ht="13.8" hidden="false" customHeight="false" outlineLevel="0" collapsed="false">
      <c r="A115" s="160" t="n">
        <v>16</v>
      </c>
      <c r="B115" s="261" t="s">
        <v>132</v>
      </c>
      <c r="C115" s="161"/>
      <c r="D115" s="162"/>
      <c r="E115" s="163" t="n">
        <v>38</v>
      </c>
      <c r="F115" s="164"/>
      <c r="G115" s="163"/>
      <c r="H115" s="165" t="n">
        <v>70</v>
      </c>
      <c r="I115" s="165"/>
      <c r="J115" s="164"/>
      <c r="K115" s="163" t="n">
        <v>33</v>
      </c>
      <c r="L115" s="165" t="n">
        <v>37</v>
      </c>
      <c r="M115" s="165" t="n">
        <v>29</v>
      </c>
      <c r="N115" s="164" t="n">
        <v>45</v>
      </c>
      <c r="O115" s="163"/>
      <c r="P115" s="165"/>
      <c r="Q115" s="165" t="n">
        <v>26</v>
      </c>
      <c r="R115" s="165"/>
      <c r="S115" s="165"/>
      <c r="T115" s="165"/>
      <c r="U115" s="165"/>
      <c r="V115" s="164"/>
      <c r="W115" s="163" t="n">
        <v>52</v>
      </c>
      <c r="X115" s="165"/>
      <c r="Y115" s="165"/>
      <c r="Z115" s="165"/>
      <c r="AA115" s="165"/>
      <c r="AB115" s="165"/>
      <c r="AC115" s="165"/>
      <c r="AD115" s="164"/>
      <c r="AE115" s="163" t="n">
        <v>30</v>
      </c>
      <c r="AF115" s="165"/>
      <c r="AG115" s="165"/>
      <c r="AH115" s="165"/>
      <c r="AI115" s="165"/>
      <c r="AJ115" s="165"/>
      <c r="AK115" s="165"/>
      <c r="AL115" s="166"/>
      <c r="AM115" s="262" t="n">
        <f aca="false">IF(B115="","",SUM(E115:AL115))</f>
        <v>360</v>
      </c>
      <c r="AN115" s="263" t="n">
        <f aca="false">IF(B115="","",AM115/9)</f>
        <v>40</v>
      </c>
      <c r="AO115" s="264" t="n">
        <f aca="false">IF(B115="","",IF(AM115=0,"-",RANK(AM115,$AM$100:$AM$149,0)))</f>
        <v>22</v>
      </c>
      <c r="AP115" s="167" t="str">
        <f aca="false">IF(E115="","",IF(E115="-","-",IF(UPPER(E115)="AB","+",VLOOKUP(E115,'විෂය තොරතුරු'!$P$24:$Q$28,2))))</f>
        <v>S</v>
      </c>
      <c r="AQ115" s="168" t="str">
        <f aca="false">IF(F115="","",IF(F115="-","-",IF(UPPER(F115)="AB","+",VLOOKUP(F115,'විෂය තොරතුරු'!$P$24:$Q$28,2))))</f>
        <v/>
      </c>
      <c r="AR115" s="168" t="str">
        <f aca="false">IF(G115="","",IF(G115="-","-",IF(UPPER(G115)="AB","+",VLOOKUP(G115,'විෂය තොරතුරු'!$P$24:$Q$28,2))))</f>
        <v/>
      </c>
      <c r="AS115" s="168" t="str">
        <f aca="false">IF(H115="","",IF(H115="-","-",IF(UPPER(H115)="AB","+",VLOOKUP(H115,'විෂය තොරතුරු'!$P$24:$Q$28,2))))</f>
        <v>B</v>
      </c>
      <c r="AT115" s="168" t="str">
        <f aca="false">IF(I115="","",IF(I115="-","-",IF(UPPER(I115)="AB","+",VLOOKUP(I115,'විෂය තොරතුරු'!$P$24:$Q$28,2))))</f>
        <v/>
      </c>
      <c r="AU115" s="170" t="str">
        <f aca="false">IF(J115="","",IF(J115="-","-",IF(UPPER(J115)="AB","+",VLOOKUP(J115,'විෂය තොරතුරු'!$P$24:$Q$28,2))))</f>
        <v/>
      </c>
      <c r="AV115" s="171" t="str">
        <f aca="false">IF(K115="","",IF(K115="-","-",IF(UPPER(K115)="AB","+",VLOOKUP(K115,'විෂය තොරතුරු'!$P$24:$Q$28,2))))</f>
        <v>W</v>
      </c>
      <c r="AW115" s="168" t="str">
        <f aca="false">IF(L115="","",IF(L115="-","-",IF(UPPER(L115)="AB","+",VLOOKUP(L115,'විෂය තොරතුරු'!$P$24:$Q$28,2))))</f>
        <v>S</v>
      </c>
      <c r="AX115" s="168" t="str">
        <f aca="false">IF(M115="","",IF(M115="-","-",IF(UPPER(M115)="AB","+",VLOOKUP(M115,'විෂය තොරතුරු'!$P$24:$Q$28,2))))</f>
        <v>W</v>
      </c>
      <c r="AY115" s="169" t="str">
        <f aca="false">IF(N115="","",IF(N115="-","-",IF(UPPER(N115)="AB","+",VLOOKUP(N115,'විෂය තොරතුරු'!$P$24:$Q$28,2))))</f>
        <v>S</v>
      </c>
      <c r="AZ115" s="167" t="str">
        <f aca="false">IF(O115="","",IF(O115="-","-",IF(UPPER(O115)="AB","+",VLOOKUP(O115,'විෂය තොරතුරු'!$P$24:$Q$28,2))))</f>
        <v/>
      </c>
      <c r="BA115" s="168" t="str">
        <f aca="false">IF(P115="","",IF(P115="-","-",IF(UPPER(P115)="AB","+",VLOOKUP(P115,'විෂය තොරතුරු'!$P$24:$Q$28,2))))</f>
        <v/>
      </c>
      <c r="BB115" s="168" t="str">
        <f aca="false">IF(Q115="","",IF(Q115="-","-",IF(UPPER(Q115)="AB","+",VLOOKUP(Q115,'විෂය තොරතුරු'!$P$24:$Q$28,2))))</f>
        <v>W</v>
      </c>
      <c r="BC115" s="168" t="str">
        <f aca="false">IF(R115="","",IF(R115="-","-",IF(UPPER(R115)="AB","+",VLOOKUP(R115,'විෂය තොරතුරු'!$P$24:$Q$28,2))))</f>
        <v/>
      </c>
      <c r="BD115" s="168" t="str">
        <f aca="false">IF(S115="","",IF(S115="-","-",IF(UPPER(S115)="AB","+",VLOOKUP(S115,'විෂය තොරතුරු'!$P$24:$Q$28,2))))</f>
        <v/>
      </c>
      <c r="BE115" s="168" t="str">
        <f aca="false">IF(T115="","",IF(T115="-","-",IF(UPPER(T115)="AB","+",VLOOKUP(T115,'විෂය තොරතුරු'!$P$24:$Q$28,2))))</f>
        <v/>
      </c>
      <c r="BF115" s="168" t="str">
        <f aca="false">IF(U115="","",IF(U115="-","-",IF(UPPER(U115)="AB","+",VLOOKUP(U115,'විෂය තොරතුරු'!$P$24:$Q$28,2))))</f>
        <v/>
      </c>
      <c r="BG115" s="170" t="str">
        <f aca="false">IF(V115="","",IF(V115="-","-",IF(UPPER(V115)="AB","+",VLOOKUP(V115,'විෂය තොරතුරු'!$P$24:$Q$28,2))))</f>
        <v/>
      </c>
      <c r="BH115" s="171" t="str">
        <f aca="false">IF(W115="","",IF(W115="-","-",IF(UPPER(W115)="AB","+",VLOOKUP(W115,'විෂය තොරතුරු'!$P$24:$Q$28,2))))</f>
        <v>C</v>
      </c>
      <c r="BI115" s="168" t="str">
        <f aca="false">IF(X115="","",IF(X115="-","-",IF(UPPER(X115)="AB","+",VLOOKUP(X115,'විෂය තොරතුරු'!$P$24:$Q$28,2))))</f>
        <v/>
      </c>
      <c r="BJ115" s="168" t="str">
        <f aca="false">IF(Y115="","",IF(Y115="-","-",IF(UPPER(Y115)="AB","+",VLOOKUP(Y115,'විෂය තොරතුරු'!$P$24:$Q$28,2))))</f>
        <v/>
      </c>
      <c r="BK115" s="168" t="str">
        <f aca="false">IF(Z115="","",IF(Z115="-","-",IF(UPPER(Z115)="AB","+",VLOOKUP(Z115,'විෂය තොරතුරු'!$P$24:$Q$28,2))))</f>
        <v/>
      </c>
      <c r="BL115" s="168" t="str">
        <f aca="false">IF(AA115="","",IF(AA115="-","-",IF(UPPER(AA115)="AB","+",VLOOKUP(AA115,'විෂය තොරතුරු'!$P$24:$Q$28,2))))</f>
        <v/>
      </c>
      <c r="BM115" s="168" t="str">
        <f aca="false">IF(AB115="","",IF(AB115="-","-",IF(UPPER(AB115)="AB","+",VLOOKUP(AB115,'විෂය තොරතුරු'!$P$24:$Q$28,2))))</f>
        <v/>
      </c>
      <c r="BN115" s="168" t="str">
        <f aca="false">IF(AC115="","",IF(AC115="-","-",IF(UPPER(AC115)="AB","+",VLOOKUP(AC115,'විෂය තොරතුරු'!$P$24:$Q$28,2))))</f>
        <v/>
      </c>
      <c r="BO115" s="169" t="str">
        <f aca="false">IF(AD115="","",IF(AD115="-","-",IF(UPPER(AD115)="AB","+",VLOOKUP(AD115,'විෂය තොරතුරු'!$P$24:$Q$28,2))))</f>
        <v/>
      </c>
      <c r="BP115" s="171" t="str">
        <f aca="false">IF(AE115="","",IF(AE115="-","-",IF(UPPER(AE115)="AB","+",VLOOKUP(AE115,'විෂය තොරතුරු'!$P$24:$Q$28,2))))</f>
        <v>W</v>
      </c>
      <c r="BQ115" s="168" t="str">
        <f aca="false">IF(AF115="","",IF(AF115="-","-",IF(UPPER(AF115)="AB","+",VLOOKUP(AF115,'විෂය තොරතුරු'!$P$24:$Q$28,2))))</f>
        <v/>
      </c>
      <c r="BR115" s="168" t="str">
        <f aca="false">IF(AG115="","",IF(AG115="-","-",IF(UPPER(AG115)="AB","+",VLOOKUP(AG115,'විෂය තොරතුරු'!$P$24:$Q$28,2))))</f>
        <v/>
      </c>
      <c r="BS115" s="168" t="str">
        <f aca="false">IF(AH115="","",IF(AH115="-","-",IF(UPPER(AH115)="AB","+",VLOOKUP(AH115,'විෂය තොරතුරු'!$P$24:$Q$28,2))))</f>
        <v/>
      </c>
      <c r="BT115" s="168" t="str">
        <f aca="false">IF(AI115="","",IF(AI115="-","-",IF(UPPER(AI115)="AB","+",VLOOKUP(AI115,'විෂය තොරතුරු'!$P$24:$Q$28,2))))</f>
        <v/>
      </c>
      <c r="BU115" s="168" t="str">
        <f aca="false">IF(AJ115="","",IF(AJ115="-","-",IF(UPPER(AJ115)="AB","+",VLOOKUP(AJ115,'විෂය තොරතුරු'!$P$24:$Q$28,2))))</f>
        <v/>
      </c>
      <c r="BV115" s="168" t="str">
        <f aca="false">IF(AK115="","",IF(AK115="-","-",IF(UPPER(AK115)="AB","+",VLOOKUP(AK115,'විෂය තොරතුරු'!$P$24:$Q$28,2))))</f>
        <v/>
      </c>
      <c r="BW115" s="169" t="str">
        <f aca="false">IF(AL115="","",IF(AL115="-","-",IF(UPPER(AL115)="AB","+",VLOOKUP(AL115,'විෂය තොරතුරු'!$P$24:$Q$28,2))))</f>
        <v/>
      </c>
      <c r="BX115" s="265" t="n">
        <f aca="false">IF($B115="","",COUNTIF($AP115:$BW115,"A"))</f>
        <v>0</v>
      </c>
      <c r="BY115" s="265" t="n">
        <f aca="false">IF($B115="","",COUNTIF($AP115:$BW115,"B"))</f>
        <v>1</v>
      </c>
      <c r="BZ115" s="265" t="n">
        <f aca="false">IF($B115="","",COUNTIF($AP115:$BW115,"C"))</f>
        <v>1</v>
      </c>
      <c r="CA115" s="265" t="n">
        <f aca="false">IF($B115="","",COUNTIF($AP115:$BW115,"S"))</f>
        <v>3</v>
      </c>
      <c r="CB115" s="265" t="n">
        <f aca="false">IF($B115="","",COUNTIF($AP115:$BW115,"W"))</f>
        <v>4</v>
      </c>
      <c r="CC115" s="265" t="n">
        <f aca="false">IF(B115="","",SUM(BX115:CA115))</f>
        <v>5</v>
      </c>
      <c r="CD115" s="264" t="n">
        <f aca="false">IF(B115="","",SUM(BX115:BZ115))</f>
        <v>2</v>
      </c>
      <c r="CE115" s="172" t="str">
        <f aca="false">IF(B115="","",IF(AND(CC115&gt;=6,CD115&gt;=3,OR(E115&gt;=35,F115&gt;=35),L115&gt;=35),"6/3 සමත්",IF(AND(CC115&gt;=5,CD115&gt;=3,OR(E115&gt;=35,F115&gt;=35,L115&gt;=35)),"5/3 සමත්",IF(AND(CC115&gt;=4,CD115&gt;=1,OR(E115&gt;=20,F115&gt;=20,L115&gt;=20)),"සමත් කළ හැකි",IF(CB115=9,"W9","අසමත් ?")))))</f>
        <v>සමත් කළ හැකි</v>
      </c>
    </row>
    <row r="116" customFormat="false" ht="13.8" hidden="false" customHeight="false" outlineLevel="0" collapsed="false">
      <c r="A116" s="160" t="n">
        <v>17</v>
      </c>
      <c r="B116" s="261" t="s">
        <v>133</v>
      </c>
      <c r="C116" s="161"/>
      <c r="D116" s="162"/>
      <c r="E116" s="163" t="n">
        <v>34</v>
      </c>
      <c r="F116" s="164"/>
      <c r="G116" s="163"/>
      <c r="H116" s="165" t="n">
        <v>22</v>
      </c>
      <c r="I116" s="165"/>
      <c r="J116" s="164"/>
      <c r="K116" s="163" t="n">
        <v>79</v>
      </c>
      <c r="L116" s="165" t="n">
        <v>11</v>
      </c>
      <c r="M116" s="165" t="n">
        <v>16</v>
      </c>
      <c r="N116" s="164" t="n">
        <v>16</v>
      </c>
      <c r="O116" s="163"/>
      <c r="P116" s="165"/>
      <c r="Q116" s="165"/>
      <c r="R116" s="165" t="n">
        <v>34</v>
      </c>
      <c r="S116" s="165"/>
      <c r="T116" s="165"/>
      <c r="U116" s="165"/>
      <c r="V116" s="164"/>
      <c r="W116" s="163" t="n">
        <v>26</v>
      </c>
      <c r="X116" s="165"/>
      <c r="Y116" s="165"/>
      <c r="Z116" s="165"/>
      <c r="AA116" s="165"/>
      <c r="AB116" s="165"/>
      <c r="AC116" s="165"/>
      <c r="AD116" s="164"/>
      <c r="AE116" s="163"/>
      <c r="AF116" s="165"/>
      <c r="AG116" s="165"/>
      <c r="AH116" s="165"/>
      <c r="AI116" s="165"/>
      <c r="AJ116" s="165"/>
      <c r="AK116" s="165"/>
      <c r="AL116" s="166"/>
      <c r="AM116" s="262" t="n">
        <f aca="false">IF(B116="","",SUM(E116:AL116))</f>
        <v>238</v>
      </c>
      <c r="AN116" s="263" t="n">
        <f aca="false">IF(B116="","",AM116/9)</f>
        <v>26.4444444444444</v>
      </c>
      <c r="AO116" s="264" t="n">
        <f aca="false">IF(B116="","",IF(AM116=0,"-",RANK(AM116,$AM$100:$AM$149,0)))</f>
        <v>34</v>
      </c>
      <c r="AP116" s="167" t="str">
        <f aca="false">IF(E116="","",IF(E116="-","-",IF(UPPER(E116)="AB","+",VLOOKUP(E116,'විෂය තොරතුරු'!$P$24:$Q$28,2))))</f>
        <v>W</v>
      </c>
      <c r="AQ116" s="168" t="str">
        <f aca="false">IF(F116="","",IF(F116="-","-",IF(UPPER(F116)="AB","+",VLOOKUP(F116,'විෂය තොරතුරු'!$P$24:$Q$28,2))))</f>
        <v/>
      </c>
      <c r="AR116" s="168" t="str">
        <f aca="false">IF(G116="","",IF(G116="-","-",IF(UPPER(G116)="AB","+",VLOOKUP(G116,'විෂය තොරතුරු'!$P$24:$Q$28,2))))</f>
        <v/>
      </c>
      <c r="AS116" s="168" t="str">
        <f aca="false">IF(H116="","",IF(H116="-","-",IF(UPPER(H116)="AB","+",VLOOKUP(H116,'විෂය තොරතුරු'!$P$24:$Q$28,2))))</f>
        <v>W</v>
      </c>
      <c r="AT116" s="168" t="str">
        <f aca="false">IF(I116="","",IF(I116="-","-",IF(UPPER(I116)="AB","+",VLOOKUP(I116,'විෂය තොරතුරු'!$P$24:$Q$28,2))))</f>
        <v/>
      </c>
      <c r="AU116" s="170" t="str">
        <f aca="false">IF(J116="","",IF(J116="-","-",IF(UPPER(J116)="AB","+",VLOOKUP(J116,'විෂය තොරතුරු'!$P$24:$Q$28,2))))</f>
        <v/>
      </c>
      <c r="AV116" s="171" t="str">
        <f aca="false">IF(K116="","",IF(K116="-","-",IF(UPPER(K116)="AB","+",VLOOKUP(K116,'විෂය තොරතුරු'!$P$24:$Q$28,2))))</f>
        <v>A</v>
      </c>
      <c r="AW116" s="168" t="str">
        <f aca="false">IF(L116="","",IF(L116="-","-",IF(UPPER(L116)="AB","+",VLOOKUP(L116,'විෂය තොරතුරු'!$P$24:$Q$28,2))))</f>
        <v>W</v>
      </c>
      <c r="AX116" s="168" t="str">
        <f aca="false">IF(M116="","",IF(M116="-","-",IF(UPPER(M116)="AB","+",VLOOKUP(M116,'විෂය තොරතුරු'!$P$24:$Q$28,2))))</f>
        <v>W</v>
      </c>
      <c r="AY116" s="169" t="str">
        <f aca="false">IF(N116="","",IF(N116="-","-",IF(UPPER(N116)="AB","+",VLOOKUP(N116,'විෂය තොරතුරු'!$P$24:$Q$28,2))))</f>
        <v>W</v>
      </c>
      <c r="AZ116" s="167" t="str">
        <f aca="false">IF(O116="","",IF(O116="-","-",IF(UPPER(O116)="AB","+",VLOOKUP(O116,'විෂය තොරතුරු'!$P$24:$Q$28,2))))</f>
        <v/>
      </c>
      <c r="BA116" s="168" t="str">
        <f aca="false">IF(P116="","",IF(P116="-","-",IF(UPPER(P116)="AB","+",VLOOKUP(P116,'විෂය තොරතුරු'!$P$24:$Q$28,2))))</f>
        <v/>
      </c>
      <c r="BB116" s="168" t="str">
        <f aca="false">IF(Q116="","",IF(Q116="-","-",IF(UPPER(Q116)="AB","+",VLOOKUP(Q116,'විෂය තොරතුරු'!$P$24:$Q$28,2))))</f>
        <v/>
      </c>
      <c r="BC116" s="168" t="str">
        <f aca="false">IF(R116="","",IF(R116="-","-",IF(UPPER(R116)="AB","+",VLOOKUP(R116,'විෂය තොරතුරු'!$P$24:$Q$28,2))))</f>
        <v>W</v>
      </c>
      <c r="BD116" s="168" t="str">
        <f aca="false">IF(S116="","",IF(S116="-","-",IF(UPPER(S116)="AB","+",VLOOKUP(S116,'විෂය තොරතුරු'!$P$24:$Q$28,2))))</f>
        <v/>
      </c>
      <c r="BE116" s="168" t="str">
        <f aca="false">IF(T116="","",IF(T116="-","-",IF(UPPER(T116)="AB","+",VLOOKUP(T116,'විෂය තොරතුරු'!$P$24:$Q$28,2))))</f>
        <v/>
      </c>
      <c r="BF116" s="168" t="str">
        <f aca="false">IF(U116="","",IF(U116="-","-",IF(UPPER(U116)="AB","+",VLOOKUP(U116,'විෂය තොරතුරු'!$P$24:$Q$28,2))))</f>
        <v/>
      </c>
      <c r="BG116" s="170" t="str">
        <f aca="false">IF(V116="","",IF(V116="-","-",IF(UPPER(V116)="AB","+",VLOOKUP(V116,'විෂය තොරතුරු'!$P$24:$Q$28,2))))</f>
        <v/>
      </c>
      <c r="BH116" s="171" t="str">
        <f aca="false">IF(W116="","",IF(W116="-","-",IF(UPPER(W116)="AB","+",VLOOKUP(W116,'විෂය තොරතුරු'!$P$24:$Q$28,2))))</f>
        <v>W</v>
      </c>
      <c r="BI116" s="168" t="str">
        <f aca="false">IF(X116="","",IF(X116="-","-",IF(UPPER(X116)="AB","+",VLOOKUP(X116,'විෂය තොරතුරු'!$P$24:$Q$28,2))))</f>
        <v/>
      </c>
      <c r="BJ116" s="168" t="str">
        <f aca="false">IF(Y116="","",IF(Y116="-","-",IF(UPPER(Y116)="AB","+",VLOOKUP(Y116,'විෂය තොරතුරු'!$P$24:$Q$28,2))))</f>
        <v/>
      </c>
      <c r="BK116" s="168" t="str">
        <f aca="false">IF(Z116="","",IF(Z116="-","-",IF(UPPER(Z116)="AB","+",VLOOKUP(Z116,'විෂය තොරතුරු'!$P$24:$Q$28,2))))</f>
        <v/>
      </c>
      <c r="BL116" s="168" t="str">
        <f aca="false">IF(AA116="","",IF(AA116="-","-",IF(UPPER(AA116)="AB","+",VLOOKUP(AA116,'විෂය තොරතුරු'!$P$24:$Q$28,2))))</f>
        <v/>
      </c>
      <c r="BM116" s="168" t="str">
        <f aca="false">IF(AB116="","",IF(AB116="-","-",IF(UPPER(AB116)="AB","+",VLOOKUP(AB116,'විෂය තොරතුරු'!$P$24:$Q$28,2))))</f>
        <v/>
      </c>
      <c r="BN116" s="168" t="str">
        <f aca="false">IF(AC116="","",IF(AC116="-","-",IF(UPPER(AC116)="AB","+",VLOOKUP(AC116,'විෂය තොරතුරු'!$P$24:$Q$28,2))))</f>
        <v/>
      </c>
      <c r="BO116" s="169" t="str">
        <f aca="false">IF(AD116="","",IF(AD116="-","-",IF(UPPER(AD116)="AB","+",VLOOKUP(AD116,'විෂය තොරතුරු'!$P$24:$Q$28,2))))</f>
        <v/>
      </c>
      <c r="BP116" s="171" t="str">
        <f aca="false">IF(AE116="","",IF(AE116="-","-",IF(UPPER(AE116)="AB","+",VLOOKUP(AE116,'විෂය තොරතුරු'!$P$24:$Q$28,2))))</f>
        <v/>
      </c>
      <c r="BQ116" s="168" t="str">
        <f aca="false">IF(AF116="","",IF(AF116="-","-",IF(UPPER(AF116)="AB","+",VLOOKUP(AF116,'විෂය තොරතුරු'!$P$24:$Q$28,2))))</f>
        <v/>
      </c>
      <c r="BR116" s="168" t="str">
        <f aca="false">IF(AG116="","",IF(AG116="-","-",IF(UPPER(AG116)="AB","+",VLOOKUP(AG116,'විෂය තොරතුරු'!$P$24:$Q$28,2))))</f>
        <v/>
      </c>
      <c r="BS116" s="168" t="str">
        <f aca="false">IF(AH116="","",IF(AH116="-","-",IF(UPPER(AH116)="AB","+",VLOOKUP(AH116,'විෂය තොරතුරු'!$P$24:$Q$28,2))))</f>
        <v/>
      </c>
      <c r="BT116" s="168" t="str">
        <f aca="false">IF(AI116="","",IF(AI116="-","-",IF(UPPER(AI116)="AB","+",VLOOKUP(AI116,'විෂය තොරතුරු'!$P$24:$Q$28,2))))</f>
        <v/>
      </c>
      <c r="BU116" s="168" t="str">
        <f aca="false">IF(AJ116="","",IF(AJ116="-","-",IF(UPPER(AJ116)="AB","+",VLOOKUP(AJ116,'විෂය තොරතුරු'!$P$24:$Q$28,2))))</f>
        <v/>
      </c>
      <c r="BV116" s="168" t="str">
        <f aca="false">IF(AK116="","",IF(AK116="-","-",IF(UPPER(AK116)="AB","+",VLOOKUP(AK116,'විෂය තොරතුරු'!$P$24:$Q$28,2))))</f>
        <v/>
      </c>
      <c r="BW116" s="169" t="str">
        <f aca="false">IF(AL116="","",IF(AL116="-","-",IF(UPPER(AL116)="AB","+",VLOOKUP(AL116,'විෂය තොරතුරු'!$P$24:$Q$28,2))))</f>
        <v/>
      </c>
      <c r="BX116" s="265" t="n">
        <f aca="false">IF($B116="","",COUNTIF($AP116:$BW116,"A"))</f>
        <v>1</v>
      </c>
      <c r="BY116" s="265" t="n">
        <f aca="false">IF($B116="","",COUNTIF($AP116:$BW116,"B"))</f>
        <v>0</v>
      </c>
      <c r="BZ116" s="265" t="n">
        <f aca="false">IF($B116="","",COUNTIF($AP116:$BW116,"C"))</f>
        <v>0</v>
      </c>
      <c r="CA116" s="265" t="n">
        <f aca="false">IF($B116="","",COUNTIF($AP116:$BW116,"S"))</f>
        <v>0</v>
      </c>
      <c r="CB116" s="265" t="n">
        <f aca="false">IF($B116="","",COUNTIF($AP116:$BW116,"W"))</f>
        <v>7</v>
      </c>
      <c r="CC116" s="265" t="n">
        <f aca="false">IF(B116="","",SUM(BX116:CA116))</f>
        <v>1</v>
      </c>
      <c r="CD116" s="264" t="n">
        <f aca="false">IF(B116="","",SUM(BX116:BZ116))</f>
        <v>1</v>
      </c>
      <c r="CE116" s="172" t="str">
        <f aca="false">IF(B116="","",IF(AND(CC116&gt;=6,CD116&gt;=3,OR(E116&gt;=35,F116&gt;=35),L116&gt;=35),"6/3 සමත්",IF(AND(CC116&gt;=5,CD116&gt;=3,OR(E116&gt;=35,F116&gt;=35,L116&gt;=35)),"5/3 සමත්",IF(AND(CC116&gt;=4,CD116&gt;=1,OR(E116&gt;=20,F116&gt;=20,L116&gt;=20)),"සමත් කළ හැකි",IF(CB116=9,"W9","අසමත් ?")))))</f>
        <v>අසමත් ?</v>
      </c>
    </row>
    <row r="117" customFormat="false" ht="13.8" hidden="false" customHeight="false" outlineLevel="0" collapsed="false">
      <c r="A117" s="160" t="n">
        <v>18</v>
      </c>
      <c r="B117" s="261" t="s">
        <v>134</v>
      </c>
      <c r="C117" s="161"/>
      <c r="D117" s="162"/>
      <c r="E117" s="163" t="n">
        <v>47</v>
      </c>
      <c r="F117" s="164"/>
      <c r="G117" s="163"/>
      <c r="H117" s="165" t="n">
        <v>75</v>
      </c>
      <c r="I117" s="165"/>
      <c r="J117" s="164"/>
      <c r="K117" s="163" t="n">
        <v>58</v>
      </c>
      <c r="L117" s="165" t="n">
        <v>34</v>
      </c>
      <c r="M117" s="165" t="n">
        <v>27</v>
      </c>
      <c r="N117" s="164" t="n">
        <v>63</v>
      </c>
      <c r="O117" s="163" t="n">
        <v>39</v>
      </c>
      <c r="P117" s="165"/>
      <c r="Q117" s="165"/>
      <c r="R117" s="165"/>
      <c r="S117" s="165"/>
      <c r="T117" s="165"/>
      <c r="U117" s="165"/>
      <c r="V117" s="164"/>
      <c r="W117" s="163" t="n">
        <v>56</v>
      </c>
      <c r="X117" s="165"/>
      <c r="Y117" s="165"/>
      <c r="Z117" s="165"/>
      <c r="AA117" s="165"/>
      <c r="AB117" s="165"/>
      <c r="AC117" s="165"/>
      <c r="AD117" s="164"/>
      <c r="AE117" s="163" t="n">
        <v>48</v>
      </c>
      <c r="AF117" s="165"/>
      <c r="AG117" s="165"/>
      <c r="AH117" s="165"/>
      <c r="AI117" s="165"/>
      <c r="AJ117" s="165"/>
      <c r="AK117" s="165"/>
      <c r="AL117" s="166"/>
      <c r="AM117" s="262" t="n">
        <f aca="false">IF(B117="","",SUM(E117:AL117))</f>
        <v>447</v>
      </c>
      <c r="AN117" s="263" t="n">
        <f aca="false">IF(B117="","",AM117/9)</f>
        <v>49.6666666666667</v>
      </c>
      <c r="AO117" s="264" t="n">
        <f aca="false">IF(B117="","",IF(AM117=0,"-",RANK(AM117,$AM$100:$AM$149,0)))</f>
        <v>14</v>
      </c>
      <c r="AP117" s="167" t="str">
        <f aca="false">IF(E117="","",IF(E117="-","-",IF(UPPER(E117)="AB","+",VLOOKUP(E117,'විෂය තොරතුරු'!$P$24:$Q$28,2))))</f>
        <v>S</v>
      </c>
      <c r="AQ117" s="168" t="str">
        <f aca="false">IF(F117="","",IF(F117="-","-",IF(UPPER(F117)="AB","+",VLOOKUP(F117,'විෂය තොරතුරු'!$P$24:$Q$28,2))))</f>
        <v/>
      </c>
      <c r="AR117" s="168" t="str">
        <f aca="false">IF(G117="","",IF(G117="-","-",IF(UPPER(G117)="AB","+",VLOOKUP(G117,'විෂය තොරතුරු'!$P$24:$Q$28,2))))</f>
        <v/>
      </c>
      <c r="AS117" s="168" t="str">
        <f aca="false">IF(H117="","",IF(H117="-","-",IF(UPPER(H117)="AB","+",VLOOKUP(H117,'විෂය තොරතුරු'!$P$24:$Q$28,2))))</f>
        <v>A</v>
      </c>
      <c r="AT117" s="168" t="str">
        <f aca="false">IF(I117="","",IF(I117="-","-",IF(UPPER(I117)="AB","+",VLOOKUP(I117,'විෂය තොරතුරු'!$P$24:$Q$28,2))))</f>
        <v/>
      </c>
      <c r="AU117" s="170" t="str">
        <f aca="false">IF(J117="","",IF(J117="-","-",IF(UPPER(J117)="AB","+",VLOOKUP(J117,'විෂය තොරතුරු'!$P$24:$Q$28,2))))</f>
        <v/>
      </c>
      <c r="AV117" s="171" t="str">
        <f aca="false">IF(K117="","",IF(K117="-","-",IF(UPPER(K117)="AB","+",VLOOKUP(K117,'විෂය තොරතුරු'!$P$24:$Q$28,2))))</f>
        <v>C</v>
      </c>
      <c r="AW117" s="168" t="str">
        <f aca="false">IF(L117="","",IF(L117="-","-",IF(UPPER(L117)="AB","+",VLOOKUP(L117,'විෂය තොරතුරු'!$P$24:$Q$28,2))))</f>
        <v>W</v>
      </c>
      <c r="AX117" s="168" t="str">
        <f aca="false">IF(M117="","",IF(M117="-","-",IF(UPPER(M117)="AB","+",VLOOKUP(M117,'විෂය තොරතුරු'!$P$24:$Q$28,2))))</f>
        <v>W</v>
      </c>
      <c r="AY117" s="169" t="str">
        <f aca="false">IF(N117="","",IF(N117="-","-",IF(UPPER(N117)="AB","+",VLOOKUP(N117,'විෂය තොරතුරු'!$P$24:$Q$28,2))))</f>
        <v>C</v>
      </c>
      <c r="AZ117" s="167" t="str">
        <f aca="false">IF(O117="","",IF(O117="-","-",IF(UPPER(O117)="AB","+",VLOOKUP(O117,'විෂය තොරතුරු'!$P$24:$Q$28,2))))</f>
        <v>S</v>
      </c>
      <c r="BA117" s="168" t="str">
        <f aca="false">IF(P117="","",IF(P117="-","-",IF(UPPER(P117)="AB","+",VLOOKUP(P117,'විෂය තොරතුරු'!$P$24:$Q$28,2))))</f>
        <v/>
      </c>
      <c r="BB117" s="168" t="str">
        <f aca="false">IF(Q117="","",IF(Q117="-","-",IF(UPPER(Q117)="AB","+",VLOOKUP(Q117,'විෂය තොරතුරු'!$P$24:$Q$28,2))))</f>
        <v/>
      </c>
      <c r="BC117" s="168" t="str">
        <f aca="false">IF(R117="","",IF(R117="-","-",IF(UPPER(R117)="AB","+",VLOOKUP(R117,'විෂය තොරතුරු'!$P$24:$Q$28,2))))</f>
        <v/>
      </c>
      <c r="BD117" s="168" t="str">
        <f aca="false">IF(S117="","",IF(S117="-","-",IF(UPPER(S117)="AB","+",VLOOKUP(S117,'විෂය තොරතුරු'!$P$24:$Q$28,2))))</f>
        <v/>
      </c>
      <c r="BE117" s="168" t="str">
        <f aca="false">IF(T117="","",IF(T117="-","-",IF(UPPER(T117)="AB","+",VLOOKUP(T117,'විෂය තොරතුරු'!$P$24:$Q$28,2))))</f>
        <v/>
      </c>
      <c r="BF117" s="168" t="str">
        <f aca="false">IF(U117="","",IF(U117="-","-",IF(UPPER(U117)="AB","+",VLOOKUP(U117,'විෂය තොරතුරු'!$P$24:$Q$28,2))))</f>
        <v/>
      </c>
      <c r="BG117" s="170" t="str">
        <f aca="false">IF(V117="","",IF(V117="-","-",IF(UPPER(V117)="AB","+",VLOOKUP(V117,'විෂය තොරතුරු'!$P$24:$Q$28,2))))</f>
        <v/>
      </c>
      <c r="BH117" s="171" t="str">
        <f aca="false">IF(W117="","",IF(W117="-","-",IF(UPPER(W117)="AB","+",VLOOKUP(W117,'විෂය තොරතුරු'!$P$24:$Q$28,2))))</f>
        <v>C</v>
      </c>
      <c r="BI117" s="168" t="str">
        <f aca="false">IF(X117="","",IF(X117="-","-",IF(UPPER(X117)="AB","+",VLOOKUP(X117,'විෂය තොරතුරු'!$P$24:$Q$28,2))))</f>
        <v/>
      </c>
      <c r="BJ117" s="168" t="str">
        <f aca="false">IF(Y117="","",IF(Y117="-","-",IF(UPPER(Y117)="AB","+",VLOOKUP(Y117,'විෂය තොරතුරු'!$P$24:$Q$28,2))))</f>
        <v/>
      </c>
      <c r="BK117" s="168" t="str">
        <f aca="false">IF(Z117="","",IF(Z117="-","-",IF(UPPER(Z117)="AB","+",VLOOKUP(Z117,'විෂය තොරතුරු'!$P$24:$Q$28,2))))</f>
        <v/>
      </c>
      <c r="BL117" s="168" t="str">
        <f aca="false">IF(AA117="","",IF(AA117="-","-",IF(UPPER(AA117)="AB","+",VLOOKUP(AA117,'විෂය තොරතුරු'!$P$24:$Q$28,2))))</f>
        <v/>
      </c>
      <c r="BM117" s="168" t="str">
        <f aca="false">IF(AB117="","",IF(AB117="-","-",IF(UPPER(AB117)="AB","+",VLOOKUP(AB117,'විෂය තොරතුරු'!$P$24:$Q$28,2))))</f>
        <v/>
      </c>
      <c r="BN117" s="168" t="str">
        <f aca="false">IF(AC117="","",IF(AC117="-","-",IF(UPPER(AC117)="AB","+",VLOOKUP(AC117,'විෂය තොරතුරු'!$P$24:$Q$28,2))))</f>
        <v/>
      </c>
      <c r="BO117" s="169" t="str">
        <f aca="false">IF(AD117="","",IF(AD117="-","-",IF(UPPER(AD117)="AB","+",VLOOKUP(AD117,'විෂය තොරතුරු'!$P$24:$Q$28,2))))</f>
        <v/>
      </c>
      <c r="BP117" s="171" t="str">
        <f aca="false">IF(AE117="","",IF(AE117="-","-",IF(UPPER(AE117)="AB","+",VLOOKUP(AE117,'විෂය තොරතුරු'!$P$24:$Q$28,2))))</f>
        <v>S</v>
      </c>
      <c r="BQ117" s="168" t="str">
        <f aca="false">IF(AF117="","",IF(AF117="-","-",IF(UPPER(AF117)="AB","+",VLOOKUP(AF117,'විෂය තොරතුරු'!$P$24:$Q$28,2))))</f>
        <v/>
      </c>
      <c r="BR117" s="168" t="str">
        <f aca="false">IF(AG117="","",IF(AG117="-","-",IF(UPPER(AG117)="AB","+",VLOOKUP(AG117,'විෂය තොරතුරු'!$P$24:$Q$28,2))))</f>
        <v/>
      </c>
      <c r="BS117" s="168" t="str">
        <f aca="false">IF(AH117="","",IF(AH117="-","-",IF(UPPER(AH117)="AB","+",VLOOKUP(AH117,'විෂය තොරතුරු'!$P$24:$Q$28,2))))</f>
        <v/>
      </c>
      <c r="BT117" s="168" t="str">
        <f aca="false">IF(AI117="","",IF(AI117="-","-",IF(UPPER(AI117)="AB","+",VLOOKUP(AI117,'විෂය තොරතුරු'!$P$24:$Q$28,2))))</f>
        <v/>
      </c>
      <c r="BU117" s="168" t="str">
        <f aca="false">IF(AJ117="","",IF(AJ117="-","-",IF(UPPER(AJ117)="AB","+",VLOOKUP(AJ117,'විෂය තොරතුරු'!$P$24:$Q$28,2))))</f>
        <v/>
      </c>
      <c r="BV117" s="168" t="str">
        <f aca="false">IF(AK117="","",IF(AK117="-","-",IF(UPPER(AK117)="AB","+",VLOOKUP(AK117,'විෂය තොරතුරු'!$P$24:$Q$28,2))))</f>
        <v/>
      </c>
      <c r="BW117" s="169" t="str">
        <f aca="false">IF(AL117="","",IF(AL117="-","-",IF(UPPER(AL117)="AB","+",VLOOKUP(AL117,'විෂය තොරතුරු'!$P$24:$Q$28,2))))</f>
        <v/>
      </c>
      <c r="BX117" s="265" t="n">
        <f aca="false">IF($B117="","",COUNTIF($AP117:$BW117,"A"))</f>
        <v>1</v>
      </c>
      <c r="BY117" s="265" t="n">
        <f aca="false">IF($B117="","",COUNTIF($AP117:$BW117,"B"))</f>
        <v>0</v>
      </c>
      <c r="BZ117" s="265" t="n">
        <f aca="false">IF($B117="","",COUNTIF($AP117:$BW117,"C"))</f>
        <v>3</v>
      </c>
      <c r="CA117" s="265" t="n">
        <f aca="false">IF($B117="","",COUNTIF($AP117:$BW117,"S"))</f>
        <v>3</v>
      </c>
      <c r="CB117" s="265" t="n">
        <f aca="false">IF($B117="","",COUNTIF($AP117:$BW117,"W"))</f>
        <v>2</v>
      </c>
      <c r="CC117" s="265" t="n">
        <f aca="false">IF(B117="","",SUM(BX117:CA117))</f>
        <v>7</v>
      </c>
      <c r="CD117" s="264" t="n">
        <f aca="false">IF(B117="","",SUM(BX117:BZ117))</f>
        <v>4</v>
      </c>
      <c r="CE117" s="172" t="str">
        <f aca="false">IF(B117="","",IF(AND(CC117&gt;=6,CD117&gt;=3,OR(E117&gt;=35,F117&gt;=35),L117&gt;=35),"6/3 සමත්",IF(AND(CC117&gt;=5,CD117&gt;=3,OR(E117&gt;=35,F117&gt;=35,L117&gt;=35)),"5/3 සමත්",IF(AND(CC117&gt;=4,CD117&gt;=1,OR(E117&gt;=20,F117&gt;=20,L117&gt;=20)),"සමත් කළ හැකි",IF(CB117=9,"W9","අසමත් ?")))))</f>
        <v>5/3 සමත්</v>
      </c>
    </row>
    <row r="118" customFormat="false" ht="13.8" hidden="false" customHeight="false" outlineLevel="0" collapsed="false">
      <c r="A118" s="160" t="n">
        <v>19</v>
      </c>
      <c r="B118" s="261" t="s">
        <v>135</v>
      </c>
      <c r="C118" s="161"/>
      <c r="D118" s="162"/>
      <c r="E118" s="163" t="n">
        <v>49</v>
      </c>
      <c r="F118" s="164"/>
      <c r="G118" s="163"/>
      <c r="H118" s="165" t="n">
        <v>45</v>
      </c>
      <c r="I118" s="165"/>
      <c r="J118" s="164"/>
      <c r="K118" s="163" t="n">
        <v>69</v>
      </c>
      <c r="L118" s="165" t="n">
        <v>50</v>
      </c>
      <c r="M118" s="165" t="n">
        <v>46</v>
      </c>
      <c r="N118" s="164" t="n">
        <v>32</v>
      </c>
      <c r="O118" s="163"/>
      <c r="P118" s="165"/>
      <c r="Q118" s="165"/>
      <c r="R118" s="165" t="n">
        <v>67</v>
      </c>
      <c r="S118" s="165"/>
      <c r="T118" s="165"/>
      <c r="U118" s="165"/>
      <c r="V118" s="164"/>
      <c r="W118" s="163"/>
      <c r="X118" s="165"/>
      <c r="Y118" s="165"/>
      <c r="Z118" s="165"/>
      <c r="AA118" s="165" t="n">
        <v>61</v>
      </c>
      <c r="AB118" s="165"/>
      <c r="AC118" s="165"/>
      <c r="AD118" s="164"/>
      <c r="AE118" s="163"/>
      <c r="AF118" s="165"/>
      <c r="AG118" s="165" t="n">
        <v>75</v>
      </c>
      <c r="AH118" s="165"/>
      <c r="AI118" s="165"/>
      <c r="AJ118" s="165"/>
      <c r="AK118" s="165"/>
      <c r="AL118" s="166"/>
      <c r="AM118" s="262" t="n">
        <f aca="false">IF(B118="","",SUM(E118:AL118))</f>
        <v>494</v>
      </c>
      <c r="AN118" s="263" t="n">
        <f aca="false">IF(B118="","",AM118/9)</f>
        <v>54.8888888888889</v>
      </c>
      <c r="AO118" s="264" t="n">
        <f aca="false">IF(B118="","",IF(AM118=0,"-",RANK(AM118,$AM$100:$AM$149,0)))</f>
        <v>9</v>
      </c>
      <c r="AP118" s="167" t="str">
        <f aca="false">IF(E118="","",IF(E118="-","-",IF(UPPER(E118)="AB","+",VLOOKUP(E118,'විෂය තොරතුරු'!$P$24:$Q$28,2))))</f>
        <v>S</v>
      </c>
      <c r="AQ118" s="168" t="str">
        <f aca="false">IF(F118="","",IF(F118="-","-",IF(UPPER(F118)="AB","+",VLOOKUP(F118,'විෂය තොරතුරු'!$P$24:$Q$28,2))))</f>
        <v/>
      </c>
      <c r="AR118" s="168" t="str">
        <f aca="false">IF(G118="","",IF(G118="-","-",IF(UPPER(G118)="AB","+",VLOOKUP(G118,'විෂය තොරතුරු'!$P$24:$Q$28,2))))</f>
        <v/>
      </c>
      <c r="AS118" s="168" t="str">
        <f aca="false">IF(H118="","",IF(H118="-","-",IF(UPPER(H118)="AB","+",VLOOKUP(H118,'විෂය තොරතුරු'!$P$24:$Q$28,2))))</f>
        <v>S</v>
      </c>
      <c r="AT118" s="168" t="str">
        <f aca="false">IF(I118="","",IF(I118="-","-",IF(UPPER(I118)="AB","+",VLOOKUP(I118,'විෂය තොරතුරු'!$P$24:$Q$28,2))))</f>
        <v/>
      </c>
      <c r="AU118" s="170" t="str">
        <f aca="false">IF(J118="","",IF(J118="-","-",IF(UPPER(J118)="AB","+",VLOOKUP(J118,'විෂය තොරතුරු'!$P$24:$Q$28,2))))</f>
        <v/>
      </c>
      <c r="AV118" s="171" t="str">
        <f aca="false">IF(K118="","",IF(K118="-","-",IF(UPPER(K118)="AB","+",VLOOKUP(K118,'විෂය තොරතුරු'!$P$24:$Q$28,2))))</f>
        <v>B</v>
      </c>
      <c r="AW118" s="168" t="str">
        <f aca="false">IF(L118="","",IF(L118="-","-",IF(UPPER(L118)="AB","+",VLOOKUP(L118,'විෂය තොරතුරු'!$P$24:$Q$28,2))))</f>
        <v>C</v>
      </c>
      <c r="AX118" s="168" t="str">
        <f aca="false">IF(M118="","",IF(M118="-","-",IF(UPPER(M118)="AB","+",VLOOKUP(M118,'විෂය තොරතුරු'!$P$24:$Q$28,2))))</f>
        <v>S</v>
      </c>
      <c r="AY118" s="169" t="str">
        <f aca="false">IF(N118="","",IF(N118="-","-",IF(UPPER(N118)="AB","+",VLOOKUP(N118,'විෂය තොරතුරු'!$P$24:$Q$28,2))))</f>
        <v>W</v>
      </c>
      <c r="AZ118" s="167" t="str">
        <f aca="false">IF(O118="","",IF(O118="-","-",IF(UPPER(O118)="AB","+",VLOOKUP(O118,'විෂය තොරතුරු'!$P$24:$Q$28,2))))</f>
        <v/>
      </c>
      <c r="BA118" s="168" t="str">
        <f aca="false">IF(P118="","",IF(P118="-","-",IF(UPPER(P118)="AB","+",VLOOKUP(P118,'විෂය තොරතුරු'!$P$24:$Q$28,2))))</f>
        <v/>
      </c>
      <c r="BB118" s="168" t="str">
        <f aca="false">IF(Q118="","",IF(Q118="-","-",IF(UPPER(Q118)="AB","+",VLOOKUP(Q118,'විෂය තොරතුරු'!$P$24:$Q$28,2))))</f>
        <v/>
      </c>
      <c r="BC118" s="168" t="str">
        <f aca="false">IF(R118="","",IF(R118="-","-",IF(UPPER(R118)="AB","+",VLOOKUP(R118,'විෂය තොරතුරු'!$P$24:$Q$28,2))))</f>
        <v>B</v>
      </c>
      <c r="BD118" s="168" t="str">
        <f aca="false">IF(S118="","",IF(S118="-","-",IF(UPPER(S118)="AB","+",VLOOKUP(S118,'විෂය තොරතුරු'!$P$24:$Q$28,2))))</f>
        <v/>
      </c>
      <c r="BE118" s="168" t="str">
        <f aca="false">IF(T118="","",IF(T118="-","-",IF(UPPER(T118)="AB","+",VLOOKUP(T118,'විෂය තොරතුරු'!$P$24:$Q$28,2))))</f>
        <v/>
      </c>
      <c r="BF118" s="168" t="str">
        <f aca="false">IF(U118="","",IF(U118="-","-",IF(UPPER(U118)="AB","+",VLOOKUP(U118,'විෂය තොරතුරු'!$P$24:$Q$28,2))))</f>
        <v/>
      </c>
      <c r="BG118" s="170" t="str">
        <f aca="false">IF(V118="","",IF(V118="-","-",IF(UPPER(V118)="AB","+",VLOOKUP(V118,'විෂය තොරතුරු'!$P$24:$Q$28,2))))</f>
        <v/>
      </c>
      <c r="BH118" s="171" t="str">
        <f aca="false">IF(W118="","",IF(W118="-","-",IF(UPPER(W118)="AB","+",VLOOKUP(W118,'විෂය තොරතුරු'!$P$24:$Q$28,2))))</f>
        <v/>
      </c>
      <c r="BI118" s="168" t="str">
        <f aca="false">IF(X118="","",IF(X118="-","-",IF(UPPER(X118)="AB","+",VLOOKUP(X118,'විෂය තොරතුරු'!$P$24:$Q$28,2))))</f>
        <v/>
      </c>
      <c r="BJ118" s="168" t="str">
        <f aca="false">IF(Y118="","",IF(Y118="-","-",IF(UPPER(Y118)="AB","+",VLOOKUP(Y118,'විෂය තොරතුරු'!$P$24:$Q$28,2))))</f>
        <v/>
      </c>
      <c r="BK118" s="168" t="str">
        <f aca="false">IF(Z118="","",IF(Z118="-","-",IF(UPPER(Z118)="AB","+",VLOOKUP(Z118,'විෂය තොරතුරු'!$P$24:$Q$28,2))))</f>
        <v/>
      </c>
      <c r="BL118" s="168" t="str">
        <f aca="false">IF(AA118="","",IF(AA118="-","-",IF(UPPER(AA118)="AB","+",VLOOKUP(AA118,'විෂය තොරතුරු'!$P$24:$Q$28,2))))</f>
        <v>C</v>
      </c>
      <c r="BM118" s="168" t="str">
        <f aca="false">IF(AB118="","",IF(AB118="-","-",IF(UPPER(AB118)="AB","+",VLOOKUP(AB118,'විෂය තොරතුරු'!$P$24:$Q$28,2))))</f>
        <v/>
      </c>
      <c r="BN118" s="168" t="str">
        <f aca="false">IF(AC118="","",IF(AC118="-","-",IF(UPPER(AC118)="AB","+",VLOOKUP(AC118,'විෂය තොරතුරු'!$P$24:$Q$28,2))))</f>
        <v/>
      </c>
      <c r="BO118" s="169" t="str">
        <f aca="false">IF(AD118="","",IF(AD118="-","-",IF(UPPER(AD118)="AB","+",VLOOKUP(AD118,'විෂය තොරතුරු'!$P$24:$Q$28,2))))</f>
        <v/>
      </c>
      <c r="BP118" s="171" t="str">
        <f aca="false">IF(AE118="","",IF(AE118="-","-",IF(UPPER(AE118)="AB","+",VLOOKUP(AE118,'විෂය තොරතුරු'!$P$24:$Q$28,2))))</f>
        <v/>
      </c>
      <c r="BQ118" s="168" t="str">
        <f aca="false">IF(AF118="","",IF(AF118="-","-",IF(UPPER(AF118)="AB","+",VLOOKUP(AF118,'විෂය තොරතුරු'!$P$24:$Q$28,2))))</f>
        <v/>
      </c>
      <c r="BR118" s="168" t="str">
        <f aca="false">IF(AG118="","",IF(AG118="-","-",IF(UPPER(AG118)="AB","+",VLOOKUP(AG118,'විෂය තොරතුරු'!$P$24:$Q$28,2))))</f>
        <v>A</v>
      </c>
      <c r="BS118" s="168" t="str">
        <f aca="false">IF(AH118="","",IF(AH118="-","-",IF(UPPER(AH118)="AB","+",VLOOKUP(AH118,'විෂය තොරතුරු'!$P$24:$Q$28,2))))</f>
        <v/>
      </c>
      <c r="BT118" s="168" t="str">
        <f aca="false">IF(AI118="","",IF(AI118="-","-",IF(UPPER(AI118)="AB","+",VLOOKUP(AI118,'විෂය තොරතුරු'!$P$24:$Q$28,2))))</f>
        <v/>
      </c>
      <c r="BU118" s="168" t="str">
        <f aca="false">IF(AJ118="","",IF(AJ118="-","-",IF(UPPER(AJ118)="AB","+",VLOOKUP(AJ118,'විෂය තොරතුරු'!$P$24:$Q$28,2))))</f>
        <v/>
      </c>
      <c r="BV118" s="168" t="str">
        <f aca="false">IF(AK118="","",IF(AK118="-","-",IF(UPPER(AK118)="AB","+",VLOOKUP(AK118,'විෂය තොරතුරු'!$P$24:$Q$28,2))))</f>
        <v/>
      </c>
      <c r="BW118" s="169" t="str">
        <f aca="false">IF(AL118="","",IF(AL118="-","-",IF(UPPER(AL118)="AB","+",VLOOKUP(AL118,'විෂය තොරතුරු'!$P$24:$Q$28,2))))</f>
        <v/>
      </c>
      <c r="BX118" s="265" t="n">
        <f aca="false">IF($B118="","",COUNTIF($AP118:$BW118,"A"))</f>
        <v>1</v>
      </c>
      <c r="BY118" s="265" t="n">
        <f aca="false">IF($B118="","",COUNTIF($AP118:$BW118,"B"))</f>
        <v>2</v>
      </c>
      <c r="BZ118" s="265" t="n">
        <f aca="false">IF($B118="","",COUNTIF($AP118:$BW118,"C"))</f>
        <v>2</v>
      </c>
      <c r="CA118" s="265" t="n">
        <f aca="false">IF($B118="","",COUNTIF($AP118:$BW118,"S"))</f>
        <v>3</v>
      </c>
      <c r="CB118" s="265" t="n">
        <f aca="false">IF($B118="","",COUNTIF($AP118:$BW118,"W"))</f>
        <v>1</v>
      </c>
      <c r="CC118" s="265" t="n">
        <f aca="false">IF(B118="","",SUM(BX118:CA118))</f>
        <v>8</v>
      </c>
      <c r="CD118" s="264" t="n">
        <f aca="false">IF(B118="","",SUM(BX118:BZ118))</f>
        <v>5</v>
      </c>
      <c r="CE118" s="172" t="str">
        <f aca="false">IF(B118="","",IF(AND(CC118&gt;=6,CD118&gt;=3,OR(E118&gt;=35,F118&gt;=35),L118&gt;=35),"6/3 සමත්",IF(AND(CC118&gt;=5,CD118&gt;=3,OR(E118&gt;=35,F118&gt;=35,L118&gt;=35)),"5/3 සමත්",IF(AND(CC118&gt;=4,CD118&gt;=1,OR(E118&gt;=20,F118&gt;=20,L118&gt;=20)),"සමත් කළ හැකි",IF(CB118=9,"W9","අසමත් ?")))))</f>
        <v>6/3 සමත්</v>
      </c>
    </row>
    <row r="119" customFormat="false" ht="13.8" hidden="false" customHeight="false" outlineLevel="0" collapsed="false">
      <c r="A119" s="160" t="n">
        <v>20</v>
      </c>
      <c r="B119" s="261" t="s">
        <v>136</v>
      </c>
      <c r="C119" s="161"/>
      <c r="D119" s="162"/>
      <c r="E119" s="163" t="n">
        <v>47</v>
      </c>
      <c r="F119" s="164"/>
      <c r="G119" s="163"/>
      <c r="H119" s="165" t="n">
        <v>65</v>
      </c>
      <c r="I119" s="165"/>
      <c r="J119" s="164"/>
      <c r="K119" s="163" t="n">
        <v>56</v>
      </c>
      <c r="L119" s="165" t="n">
        <v>36</v>
      </c>
      <c r="M119" s="165" t="n">
        <v>47</v>
      </c>
      <c r="N119" s="164" t="n">
        <v>54</v>
      </c>
      <c r="O119" s="163"/>
      <c r="P119" s="165" t="n">
        <v>36</v>
      </c>
      <c r="Q119" s="165"/>
      <c r="R119" s="165"/>
      <c r="S119" s="165"/>
      <c r="T119" s="165"/>
      <c r="U119" s="165"/>
      <c r="V119" s="164"/>
      <c r="W119" s="163" t="n">
        <v>52</v>
      </c>
      <c r="X119" s="165"/>
      <c r="Y119" s="165"/>
      <c r="Z119" s="165"/>
      <c r="AA119" s="165"/>
      <c r="AB119" s="165"/>
      <c r="AC119" s="165"/>
      <c r="AD119" s="164"/>
      <c r="AE119" s="163"/>
      <c r="AF119" s="165"/>
      <c r="AG119" s="165" t="n">
        <v>61</v>
      </c>
      <c r="AH119" s="165"/>
      <c r="AI119" s="165"/>
      <c r="AJ119" s="165"/>
      <c r="AK119" s="165"/>
      <c r="AL119" s="166"/>
      <c r="AM119" s="262" t="n">
        <f aca="false">IF(B119="","",SUM(E119:AL119))</f>
        <v>454</v>
      </c>
      <c r="AN119" s="263" t="n">
        <f aca="false">IF(B119="","",AM119/9)</f>
        <v>50.4444444444444</v>
      </c>
      <c r="AO119" s="264" t="n">
        <f aca="false">IF(B119="","",IF(AM119=0,"-",RANK(AM119,$AM$100:$AM$149,0)))</f>
        <v>12</v>
      </c>
      <c r="AP119" s="167" t="str">
        <f aca="false">IF(E119="","",IF(E119="-","-",IF(UPPER(E119)="AB","+",VLOOKUP(E119,'විෂය තොරතුරු'!$P$24:$Q$28,2))))</f>
        <v>S</v>
      </c>
      <c r="AQ119" s="168" t="str">
        <f aca="false">IF(F119="","",IF(F119="-","-",IF(UPPER(F119)="AB","+",VLOOKUP(F119,'විෂය තොරතුරු'!$P$24:$Q$28,2))))</f>
        <v/>
      </c>
      <c r="AR119" s="168" t="str">
        <f aca="false">IF(G119="","",IF(G119="-","-",IF(UPPER(G119)="AB","+",VLOOKUP(G119,'විෂය තොරතුරු'!$P$24:$Q$28,2))))</f>
        <v/>
      </c>
      <c r="AS119" s="168" t="str">
        <f aca="false">IF(H119="","",IF(H119="-","-",IF(UPPER(H119)="AB","+",VLOOKUP(H119,'විෂය තොරතුරු'!$P$24:$Q$28,2))))</f>
        <v>B</v>
      </c>
      <c r="AT119" s="168" t="str">
        <f aca="false">IF(I119="","",IF(I119="-","-",IF(UPPER(I119)="AB","+",VLOOKUP(I119,'විෂය තොරතුරු'!$P$24:$Q$28,2))))</f>
        <v/>
      </c>
      <c r="AU119" s="170" t="str">
        <f aca="false">IF(J119="","",IF(J119="-","-",IF(UPPER(J119)="AB","+",VLOOKUP(J119,'විෂය තොරතුරු'!$P$24:$Q$28,2))))</f>
        <v/>
      </c>
      <c r="AV119" s="171" t="str">
        <f aca="false">IF(K119="","",IF(K119="-","-",IF(UPPER(K119)="AB","+",VLOOKUP(K119,'විෂය තොරතුරු'!$P$24:$Q$28,2))))</f>
        <v>C</v>
      </c>
      <c r="AW119" s="168" t="str">
        <f aca="false">IF(L119="","",IF(L119="-","-",IF(UPPER(L119)="AB","+",VLOOKUP(L119,'විෂය තොරතුරු'!$P$24:$Q$28,2))))</f>
        <v>S</v>
      </c>
      <c r="AX119" s="168" t="str">
        <f aca="false">IF(M119="","",IF(M119="-","-",IF(UPPER(M119)="AB","+",VLOOKUP(M119,'විෂය තොරතුරු'!$P$24:$Q$28,2))))</f>
        <v>S</v>
      </c>
      <c r="AY119" s="169" t="str">
        <f aca="false">IF(N119="","",IF(N119="-","-",IF(UPPER(N119)="AB","+",VLOOKUP(N119,'විෂය තොරතුරු'!$P$24:$Q$28,2))))</f>
        <v>C</v>
      </c>
      <c r="AZ119" s="167" t="str">
        <f aca="false">IF(O119="","",IF(O119="-","-",IF(UPPER(O119)="AB","+",VLOOKUP(O119,'විෂය තොරතුරු'!$P$24:$Q$28,2))))</f>
        <v/>
      </c>
      <c r="BA119" s="168" t="str">
        <f aca="false">IF(P119="","",IF(P119="-","-",IF(UPPER(P119)="AB","+",VLOOKUP(P119,'විෂය තොරතුරු'!$P$24:$Q$28,2))))</f>
        <v>S</v>
      </c>
      <c r="BB119" s="168" t="str">
        <f aca="false">IF(Q119="","",IF(Q119="-","-",IF(UPPER(Q119)="AB","+",VLOOKUP(Q119,'විෂය තොරතුරු'!$P$24:$Q$28,2))))</f>
        <v/>
      </c>
      <c r="BC119" s="168" t="str">
        <f aca="false">IF(R119="","",IF(R119="-","-",IF(UPPER(R119)="AB","+",VLOOKUP(R119,'විෂය තොරතුරු'!$P$24:$Q$28,2))))</f>
        <v/>
      </c>
      <c r="BD119" s="168" t="str">
        <f aca="false">IF(S119="","",IF(S119="-","-",IF(UPPER(S119)="AB","+",VLOOKUP(S119,'විෂය තොරතුරු'!$P$24:$Q$28,2))))</f>
        <v/>
      </c>
      <c r="BE119" s="168" t="str">
        <f aca="false">IF(T119="","",IF(T119="-","-",IF(UPPER(T119)="AB","+",VLOOKUP(T119,'විෂය තොරතුරු'!$P$24:$Q$28,2))))</f>
        <v/>
      </c>
      <c r="BF119" s="168" t="str">
        <f aca="false">IF(U119="","",IF(U119="-","-",IF(UPPER(U119)="AB","+",VLOOKUP(U119,'විෂය තොරතුරු'!$P$24:$Q$28,2))))</f>
        <v/>
      </c>
      <c r="BG119" s="170" t="str">
        <f aca="false">IF(V119="","",IF(V119="-","-",IF(UPPER(V119)="AB","+",VLOOKUP(V119,'විෂය තොරතුරු'!$P$24:$Q$28,2))))</f>
        <v/>
      </c>
      <c r="BH119" s="171" t="str">
        <f aca="false">IF(W119="","",IF(W119="-","-",IF(UPPER(W119)="AB","+",VLOOKUP(W119,'විෂය තොරතුරු'!$P$24:$Q$28,2))))</f>
        <v>C</v>
      </c>
      <c r="BI119" s="168" t="str">
        <f aca="false">IF(X119="","",IF(X119="-","-",IF(UPPER(X119)="AB","+",VLOOKUP(X119,'විෂය තොරතුරු'!$P$24:$Q$28,2))))</f>
        <v/>
      </c>
      <c r="BJ119" s="168" t="str">
        <f aca="false">IF(Y119="","",IF(Y119="-","-",IF(UPPER(Y119)="AB","+",VLOOKUP(Y119,'විෂය තොරතුරු'!$P$24:$Q$28,2))))</f>
        <v/>
      </c>
      <c r="BK119" s="168" t="str">
        <f aca="false">IF(Z119="","",IF(Z119="-","-",IF(UPPER(Z119)="AB","+",VLOOKUP(Z119,'විෂය තොරතුරු'!$P$24:$Q$28,2))))</f>
        <v/>
      </c>
      <c r="BL119" s="168" t="str">
        <f aca="false">IF(AA119="","",IF(AA119="-","-",IF(UPPER(AA119)="AB","+",VLOOKUP(AA119,'විෂය තොරතුරු'!$P$24:$Q$28,2))))</f>
        <v/>
      </c>
      <c r="BM119" s="168" t="str">
        <f aca="false">IF(AB119="","",IF(AB119="-","-",IF(UPPER(AB119)="AB","+",VLOOKUP(AB119,'විෂය තොරතුරු'!$P$24:$Q$28,2))))</f>
        <v/>
      </c>
      <c r="BN119" s="168" t="str">
        <f aca="false">IF(AC119="","",IF(AC119="-","-",IF(UPPER(AC119)="AB","+",VLOOKUP(AC119,'විෂය තොරතුරු'!$P$24:$Q$28,2))))</f>
        <v/>
      </c>
      <c r="BO119" s="169" t="str">
        <f aca="false">IF(AD119="","",IF(AD119="-","-",IF(UPPER(AD119)="AB","+",VLOOKUP(AD119,'විෂය තොරතුරු'!$P$24:$Q$28,2))))</f>
        <v/>
      </c>
      <c r="BP119" s="171" t="str">
        <f aca="false">IF(AE119="","",IF(AE119="-","-",IF(UPPER(AE119)="AB","+",VLOOKUP(AE119,'විෂය තොරතුරු'!$P$24:$Q$28,2))))</f>
        <v/>
      </c>
      <c r="BQ119" s="168" t="str">
        <f aca="false">IF(AF119="","",IF(AF119="-","-",IF(UPPER(AF119)="AB","+",VLOOKUP(AF119,'විෂය තොරතුරු'!$P$24:$Q$28,2))))</f>
        <v/>
      </c>
      <c r="BR119" s="168" t="str">
        <f aca="false">IF(AG119="","",IF(AG119="-","-",IF(UPPER(AG119)="AB","+",VLOOKUP(AG119,'විෂය තොරතුරු'!$P$24:$Q$28,2))))</f>
        <v>C</v>
      </c>
      <c r="BS119" s="168" t="str">
        <f aca="false">IF(AH119="","",IF(AH119="-","-",IF(UPPER(AH119)="AB","+",VLOOKUP(AH119,'විෂය තොරතුරු'!$P$24:$Q$28,2))))</f>
        <v/>
      </c>
      <c r="BT119" s="168" t="str">
        <f aca="false">IF(AI119="","",IF(AI119="-","-",IF(UPPER(AI119)="AB","+",VLOOKUP(AI119,'විෂය තොරතුරු'!$P$24:$Q$28,2))))</f>
        <v/>
      </c>
      <c r="BU119" s="168" t="str">
        <f aca="false">IF(AJ119="","",IF(AJ119="-","-",IF(UPPER(AJ119)="AB","+",VLOOKUP(AJ119,'විෂය තොරතුරු'!$P$24:$Q$28,2))))</f>
        <v/>
      </c>
      <c r="BV119" s="168" t="str">
        <f aca="false">IF(AK119="","",IF(AK119="-","-",IF(UPPER(AK119)="AB","+",VLOOKUP(AK119,'විෂය තොරතුරු'!$P$24:$Q$28,2))))</f>
        <v/>
      </c>
      <c r="BW119" s="169" t="str">
        <f aca="false">IF(AL119="","",IF(AL119="-","-",IF(UPPER(AL119)="AB","+",VLOOKUP(AL119,'විෂය තොරතුරු'!$P$24:$Q$28,2))))</f>
        <v/>
      </c>
      <c r="BX119" s="265" t="n">
        <f aca="false">IF($B119="","",COUNTIF($AP119:$BW119,"A"))</f>
        <v>0</v>
      </c>
      <c r="BY119" s="265" t="n">
        <f aca="false">IF($B119="","",COUNTIF($AP119:$BW119,"B"))</f>
        <v>1</v>
      </c>
      <c r="BZ119" s="265" t="n">
        <f aca="false">IF($B119="","",COUNTIF($AP119:$BW119,"C"))</f>
        <v>4</v>
      </c>
      <c r="CA119" s="265" t="n">
        <f aca="false">IF($B119="","",COUNTIF($AP119:$BW119,"S"))</f>
        <v>4</v>
      </c>
      <c r="CB119" s="265" t="n">
        <f aca="false">IF($B119="","",COUNTIF($AP119:$BW119,"W"))</f>
        <v>0</v>
      </c>
      <c r="CC119" s="265" t="n">
        <f aca="false">IF(B119="","",SUM(BX119:CA119))</f>
        <v>9</v>
      </c>
      <c r="CD119" s="264" t="n">
        <f aca="false">IF(B119="","",SUM(BX119:BZ119))</f>
        <v>5</v>
      </c>
      <c r="CE119" s="172" t="str">
        <f aca="false">IF(B119="","",IF(AND(CC119&gt;=6,CD119&gt;=3,OR(E119&gt;=35,F119&gt;=35),L119&gt;=35),"6/3 සමත්",IF(AND(CC119&gt;=5,CD119&gt;=3,OR(E119&gt;=35,F119&gt;=35,L119&gt;=35)),"5/3 සමත්",IF(AND(CC119&gt;=4,CD119&gt;=1,OR(E119&gt;=20,F119&gt;=20,L119&gt;=20)),"සමත් කළ හැකි",IF(CB119=9,"W9","අසමත් ?")))))</f>
        <v>6/3 සමත්</v>
      </c>
    </row>
    <row r="120" customFormat="false" ht="13.8" hidden="false" customHeight="false" outlineLevel="0" collapsed="false">
      <c r="A120" s="160" t="n">
        <v>21</v>
      </c>
      <c r="B120" s="261" t="s">
        <v>137</v>
      </c>
      <c r="C120" s="161"/>
      <c r="D120" s="162"/>
      <c r="E120" s="177" t="n">
        <v>66</v>
      </c>
      <c r="F120" s="178"/>
      <c r="G120" s="178"/>
      <c r="H120" s="179" t="n">
        <v>93</v>
      </c>
      <c r="I120" s="165"/>
      <c r="J120" s="164"/>
      <c r="K120" s="178" t="n">
        <v>91</v>
      </c>
      <c r="L120" s="178" t="n">
        <v>80</v>
      </c>
      <c r="M120" s="182" t="n">
        <v>85</v>
      </c>
      <c r="N120" s="182" t="n">
        <v>75</v>
      </c>
      <c r="O120" s="179"/>
      <c r="P120" s="177"/>
      <c r="Q120" s="165"/>
      <c r="R120" s="165" t="n">
        <v>87</v>
      </c>
      <c r="S120" s="165"/>
      <c r="T120" s="165"/>
      <c r="U120" s="165"/>
      <c r="V120" s="164"/>
      <c r="W120" s="178"/>
      <c r="X120" s="178"/>
      <c r="Y120" s="178"/>
      <c r="Z120" s="165"/>
      <c r="AA120" s="165" t="n">
        <v>70</v>
      </c>
      <c r="AB120" s="165"/>
      <c r="AC120" s="165"/>
      <c r="AD120" s="164"/>
      <c r="AE120" s="267" t="n">
        <v>68</v>
      </c>
      <c r="AF120" s="165"/>
      <c r="AG120" s="165"/>
      <c r="AH120" s="165"/>
      <c r="AI120" s="165"/>
      <c r="AJ120" s="165"/>
      <c r="AK120" s="165"/>
      <c r="AL120" s="166"/>
      <c r="AM120" s="262" t="n">
        <f aca="false">IF(B120="","",SUM(E120:AL120))</f>
        <v>715</v>
      </c>
      <c r="AN120" s="263" t="n">
        <f aca="false">IF(B120="","",AM120/9)</f>
        <v>79.4444444444444</v>
      </c>
      <c r="AO120" s="264" t="n">
        <f aca="false">IF(B120="","",IF(AM120=0,"-",RANK(AM120,$AM$100:$AM$149,0)))</f>
        <v>2</v>
      </c>
      <c r="AP120" s="167" t="str">
        <f aca="false">IF(E120="","",IF(E120="-","-",IF(UPPER(E120)="AB","+",VLOOKUP(E120,'විෂය තොරතුරු'!$P$24:$Q$28,2))))</f>
        <v>B</v>
      </c>
      <c r="AQ120" s="168" t="str">
        <f aca="false">IF(F120="","",IF(F120="-","-",IF(UPPER(F120)="AB","+",VLOOKUP(F120,'විෂය තොරතුරු'!$P$24:$Q$28,2))))</f>
        <v/>
      </c>
      <c r="AR120" s="168" t="str">
        <f aca="false">IF(G120="","",IF(G120="-","-",IF(UPPER(G120)="AB","+",VLOOKUP(G120,'විෂය තොරතුරු'!$P$24:$Q$28,2))))</f>
        <v/>
      </c>
      <c r="AS120" s="168" t="str">
        <f aca="false">IF(H120="","",IF(H120="-","-",IF(UPPER(H120)="AB","+",VLOOKUP(H120,'විෂය තොරතුරු'!$P$24:$Q$28,2))))</f>
        <v>A</v>
      </c>
      <c r="AT120" s="168" t="str">
        <f aca="false">IF(I120="","",IF(I120="-","-",IF(UPPER(I120)="AB","+",VLOOKUP(I120,'විෂය තොරතුරු'!$P$24:$Q$28,2))))</f>
        <v/>
      </c>
      <c r="AU120" s="170" t="str">
        <f aca="false">IF(J120="","",IF(J120="-","-",IF(UPPER(J120)="AB","+",VLOOKUP(J120,'විෂය තොරතුරු'!$P$24:$Q$28,2))))</f>
        <v/>
      </c>
      <c r="AV120" s="171" t="str">
        <f aca="false">IF(K120="","",IF(K120="-","-",IF(UPPER(K120)="AB","+",VLOOKUP(K120,'විෂය තොරතුරු'!$P$24:$Q$28,2))))</f>
        <v>A</v>
      </c>
      <c r="AW120" s="168" t="str">
        <f aca="false">IF(L120="","",IF(L120="-","-",IF(UPPER(L120)="AB","+",VLOOKUP(L120,'විෂය තොරතුරු'!$P$24:$Q$28,2))))</f>
        <v>A</v>
      </c>
      <c r="AX120" s="168" t="str">
        <f aca="false">IF(M120="","",IF(M120="-","-",IF(UPPER(M120)="AB","+",VLOOKUP(M120,'විෂය තොරතුරු'!$P$24:$Q$28,2))))</f>
        <v>A</v>
      </c>
      <c r="AY120" s="169" t="str">
        <f aca="false">IF(N120="","",IF(N120="-","-",IF(UPPER(N120)="AB","+",VLOOKUP(N120,'විෂය තොරතුරු'!$P$24:$Q$28,2))))</f>
        <v>A</v>
      </c>
      <c r="AZ120" s="167" t="str">
        <f aca="false">IF(O120="","",IF(O120="-","-",IF(UPPER(O120)="AB","+",VLOOKUP(O120,'විෂය තොරතුරු'!$P$24:$Q$28,2))))</f>
        <v/>
      </c>
      <c r="BA120" s="168" t="str">
        <f aca="false">IF(P120="","",IF(P120="-","-",IF(UPPER(P120)="AB","+",VLOOKUP(P120,'විෂය තොරතුරු'!$P$24:$Q$28,2))))</f>
        <v/>
      </c>
      <c r="BB120" s="168" t="str">
        <f aca="false">IF(Q120="","",IF(Q120="-","-",IF(UPPER(Q120)="AB","+",VLOOKUP(Q120,'විෂය තොරතුරු'!$P$24:$Q$28,2))))</f>
        <v/>
      </c>
      <c r="BC120" s="168" t="str">
        <f aca="false">IF(R120="","",IF(R120="-","-",IF(UPPER(R120)="AB","+",VLOOKUP(R120,'විෂය තොරතුරු'!$P$24:$Q$28,2))))</f>
        <v>A</v>
      </c>
      <c r="BD120" s="168" t="str">
        <f aca="false">IF(S120="","",IF(S120="-","-",IF(UPPER(S120)="AB","+",VLOOKUP(S120,'විෂය තොරතුරු'!$P$24:$Q$28,2))))</f>
        <v/>
      </c>
      <c r="BE120" s="168" t="str">
        <f aca="false">IF(T120="","",IF(T120="-","-",IF(UPPER(T120)="AB","+",VLOOKUP(T120,'විෂය තොරතුරු'!$P$24:$Q$28,2))))</f>
        <v/>
      </c>
      <c r="BF120" s="168" t="str">
        <f aca="false">IF(U120="","",IF(U120="-","-",IF(UPPER(U120)="AB","+",VLOOKUP(U120,'විෂය තොරතුරු'!$P$24:$Q$28,2))))</f>
        <v/>
      </c>
      <c r="BG120" s="170" t="str">
        <f aca="false">IF(V120="","",IF(V120="-","-",IF(UPPER(V120)="AB","+",VLOOKUP(V120,'විෂය තොරතුරු'!$P$24:$Q$28,2))))</f>
        <v/>
      </c>
      <c r="BH120" s="171" t="str">
        <f aca="false">IF(W120="","",IF(W120="-","-",IF(UPPER(W120)="AB","+",VLOOKUP(W120,'විෂය තොරතුරු'!$P$24:$Q$28,2))))</f>
        <v/>
      </c>
      <c r="BI120" s="168" t="str">
        <f aca="false">IF(X120="","",IF(X120="-","-",IF(UPPER(X120)="AB","+",VLOOKUP(X120,'විෂය තොරතුරු'!$P$24:$Q$28,2))))</f>
        <v/>
      </c>
      <c r="BJ120" s="168" t="str">
        <f aca="false">IF(Y120="","",IF(Y120="-","-",IF(UPPER(Y120)="AB","+",VLOOKUP(Y120,'විෂය තොරතුරු'!$P$24:$Q$28,2))))</f>
        <v/>
      </c>
      <c r="BK120" s="168" t="str">
        <f aca="false">IF(Z120="","",IF(Z120="-","-",IF(UPPER(Z120)="AB","+",VLOOKUP(Z120,'විෂය තොරතුරු'!$P$24:$Q$28,2))))</f>
        <v/>
      </c>
      <c r="BL120" s="168" t="str">
        <f aca="false">IF(AA120="","",IF(AA120="-","-",IF(UPPER(AA120)="AB","+",VLOOKUP(AA120,'විෂය තොරතුරු'!$P$24:$Q$28,2))))</f>
        <v>B</v>
      </c>
      <c r="BM120" s="168" t="str">
        <f aca="false">IF(AB120="","",IF(AB120="-","-",IF(UPPER(AB120)="AB","+",VLOOKUP(AB120,'විෂය තොරතුරු'!$P$24:$Q$28,2))))</f>
        <v/>
      </c>
      <c r="BN120" s="168" t="str">
        <f aca="false">IF(AC120="","",IF(AC120="-","-",IF(UPPER(AC120)="AB","+",VLOOKUP(AC120,'විෂය තොරතුරු'!$P$24:$Q$28,2))))</f>
        <v/>
      </c>
      <c r="BO120" s="169" t="str">
        <f aca="false">IF(AD120="","",IF(AD120="-","-",IF(UPPER(AD120)="AB","+",VLOOKUP(AD120,'විෂය තොරතුරු'!$P$24:$Q$28,2))))</f>
        <v/>
      </c>
      <c r="BP120" s="171" t="str">
        <f aca="false">IF(AE120="","",IF(AE120="-","-",IF(UPPER(AE120)="AB","+",VLOOKUP(AE120,'විෂය තොරතුරු'!$P$24:$Q$28,2))))</f>
        <v>B</v>
      </c>
      <c r="BQ120" s="168" t="str">
        <f aca="false">IF(AF120="","",IF(AF120="-","-",IF(UPPER(AF120)="AB","+",VLOOKUP(AF120,'විෂය තොරතුරු'!$P$24:$Q$28,2))))</f>
        <v/>
      </c>
      <c r="BR120" s="168" t="str">
        <f aca="false">IF(AG120="","",IF(AG120="-","-",IF(UPPER(AG120)="AB","+",VLOOKUP(AG120,'විෂය තොරතුරු'!$P$24:$Q$28,2))))</f>
        <v/>
      </c>
      <c r="BS120" s="168" t="str">
        <f aca="false">IF(AH120="","",IF(AH120="-","-",IF(UPPER(AH120)="AB","+",VLOOKUP(AH120,'විෂය තොරතුරු'!$P$24:$Q$28,2))))</f>
        <v/>
      </c>
      <c r="BT120" s="168" t="str">
        <f aca="false">IF(AI120="","",IF(AI120="-","-",IF(UPPER(AI120)="AB","+",VLOOKUP(AI120,'විෂය තොරතුරු'!$P$24:$Q$28,2))))</f>
        <v/>
      </c>
      <c r="BU120" s="168" t="str">
        <f aca="false">IF(AJ120="","",IF(AJ120="-","-",IF(UPPER(AJ120)="AB","+",VLOOKUP(AJ120,'විෂය තොරතුරු'!$P$24:$Q$28,2))))</f>
        <v/>
      </c>
      <c r="BV120" s="168" t="str">
        <f aca="false">IF(AK120="","",IF(AK120="-","-",IF(UPPER(AK120)="AB","+",VLOOKUP(AK120,'විෂය තොරතුරු'!$P$24:$Q$28,2))))</f>
        <v/>
      </c>
      <c r="BW120" s="169" t="str">
        <f aca="false">IF(AL120="","",IF(AL120="-","-",IF(UPPER(AL120)="AB","+",VLOOKUP(AL120,'විෂය තොරතුරු'!$P$24:$Q$28,2))))</f>
        <v/>
      </c>
      <c r="BX120" s="265" t="n">
        <f aca="false">IF($B120="","",COUNTIF($AP120:$BW120,"A"))</f>
        <v>6</v>
      </c>
      <c r="BY120" s="265" t="n">
        <f aca="false">IF($B120="","",COUNTIF($AP120:$BW120,"B"))</f>
        <v>3</v>
      </c>
      <c r="BZ120" s="265" t="n">
        <f aca="false">IF($B120="","",COUNTIF($AP120:$BW120,"C"))</f>
        <v>0</v>
      </c>
      <c r="CA120" s="265" t="n">
        <f aca="false">IF($B120="","",COUNTIF($AP120:$BW120,"S"))</f>
        <v>0</v>
      </c>
      <c r="CB120" s="265" t="n">
        <f aca="false">IF($B120="","",COUNTIF($AP120:$BW120,"W"))</f>
        <v>0</v>
      </c>
      <c r="CC120" s="265" t="n">
        <f aca="false">IF(B120="","",SUM(BX120:CA120))</f>
        <v>9</v>
      </c>
      <c r="CD120" s="264" t="n">
        <f aca="false">IF(B120="","",SUM(BX120:BZ120))</f>
        <v>9</v>
      </c>
      <c r="CE120" s="172" t="str">
        <f aca="false">IF(B120="","",IF(AND(CC120&gt;=6,CD120&gt;=3,OR(E120&gt;=35,F120&gt;=35),L120&gt;=35),"6/3 සමත්",IF(AND(CC120&gt;=5,CD120&gt;=3,OR(E120&gt;=35,F120&gt;=35,L120&gt;=35)),"5/3 සමත්",IF(AND(CC120&gt;=4,CD120&gt;=1,OR(E120&gt;=20,F120&gt;=20,L120&gt;=20)),"සමත් කළ හැකි",IF(CB120=9,"W9","අසමත් ?")))))</f>
        <v>6/3 සමත්</v>
      </c>
    </row>
    <row r="121" customFormat="false" ht="13.8" hidden="false" customHeight="false" outlineLevel="0" collapsed="false">
      <c r="A121" s="160" t="n">
        <v>22</v>
      </c>
      <c r="B121" s="266" t="s">
        <v>138</v>
      </c>
      <c r="C121" s="161"/>
      <c r="D121" s="162"/>
      <c r="E121" s="177" t="n">
        <v>32</v>
      </c>
      <c r="F121" s="178"/>
      <c r="G121" s="178"/>
      <c r="H121" s="179" t="n">
        <v>66</v>
      </c>
      <c r="I121" s="165"/>
      <c r="J121" s="164"/>
      <c r="K121" s="178" t="n">
        <v>53</v>
      </c>
      <c r="L121" s="178" t="n">
        <v>52</v>
      </c>
      <c r="M121" s="182" t="n">
        <v>43</v>
      </c>
      <c r="N121" s="182" t="n">
        <v>31</v>
      </c>
      <c r="O121" s="179"/>
      <c r="P121" s="177" t="n">
        <v>63</v>
      </c>
      <c r="Q121" s="165"/>
      <c r="R121" s="165"/>
      <c r="S121" s="165"/>
      <c r="T121" s="165"/>
      <c r="U121" s="165"/>
      <c r="V121" s="164"/>
      <c r="W121" s="178"/>
      <c r="X121" s="178"/>
      <c r="Y121" s="178"/>
      <c r="Z121" s="165"/>
      <c r="AA121" s="165" t="n">
        <v>63</v>
      </c>
      <c r="AB121" s="165"/>
      <c r="AC121" s="165"/>
      <c r="AD121" s="164"/>
      <c r="AE121" s="267"/>
      <c r="AF121" s="165"/>
      <c r="AG121" s="165" t="n">
        <v>66</v>
      </c>
      <c r="AH121" s="165"/>
      <c r="AI121" s="165"/>
      <c r="AJ121" s="165"/>
      <c r="AK121" s="165"/>
      <c r="AL121" s="166"/>
      <c r="AM121" s="262" t="n">
        <f aca="false">IF(B121="","",SUM(E121:AL121))</f>
        <v>469</v>
      </c>
      <c r="AN121" s="263" t="n">
        <f aca="false">IF(B121="","",AM121/9)</f>
        <v>52.1111111111111</v>
      </c>
      <c r="AO121" s="264" t="n">
        <f aca="false">IF(B121="","",IF(AM121=0,"-",RANK(AM121,$AM$100:$AM$149,0)))</f>
        <v>11</v>
      </c>
      <c r="AP121" s="167" t="str">
        <f aca="false">IF(E121="","",IF(E121="-","-",IF(UPPER(E121)="AB","+",VLOOKUP(E121,'විෂය තොරතුරු'!$P$24:$Q$28,2))))</f>
        <v>W</v>
      </c>
      <c r="AQ121" s="168" t="str">
        <f aca="false">IF(F121="","",IF(F121="-","-",IF(UPPER(F121)="AB","+",VLOOKUP(F121,'විෂය තොරතුරු'!$P$24:$Q$28,2))))</f>
        <v/>
      </c>
      <c r="AR121" s="168" t="str">
        <f aca="false">IF(G121="","",IF(G121="-","-",IF(UPPER(G121)="AB","+",VLOOKUP(G121,'විෂය තොරතුරු'!$P$24:$Q$28,2))))</f>
        <v/>
      </c>
      <c r="AS121" s="168" t="str">
        <f aca="false">IF(H121="","",IF(H121="-","-",IF(UPPER(H121)="AB","+",VLOOKUP(H121,'විෂය තොරතුරු'!$P$24:$Q$28,2))))</f>
        <v>B</v>
      </c>
      <c r="AT121" s="168" t="str">
        <f aca="false">IF(I121="","",IF(I121="-","-",IF(UPPER(I121)="AB","+",VLOOKUP(I121,'විෂය තොරතුරු'!$P$24:$Q$28,2))))</f>
        <v/>
      </c>
      <c r="AU121" s="170" t="str">
        <f aca="false">IF(J121="","",IF(J121="-","-",IF(UPPER(J121)="AB","+",VLOOKUP(J121,'විෂය තොරතුරු'!$P$24:$Q$28,2))))</f>
        <v/>
      </c>
      <c r="AV121" s="171" t="str">
        <f aca="false">IF(K121="","",IF(K121="-","-",IF(UPPER(K121)="AB","+",VLOOKUP(K121,'විෂය තොරතුරු'!$P$24:$Q$28,2))))</f>
        <v>C</v>
      </c>
      <c r="AW121" s="168" t="str">
        <f aca="false">IF(L121="","",IF(L121="-","-",IF(UPPER(L121)="AB","+",VLOOKUP(L121,'විෂය තොරතුරු'!$P$24:$Q$28,2))))</f>
        <v>C</v>
      </c>
      <c r="AX121" s="168" t="str">
        <f aca="false">IF(M121="","",IF(M121="-","-",IF(UPPER(M121)="AB","+",VLOOKUP(M121,'විෂය තොරතුරු'!$P$24:$Q$28,2))))</f>
        <v>S</v>
      </c>
      <c r="AY121" s="169" t="str">
        <f aca="false">IF(N121="","",IF(N121="-","-",IF(UPPER(N121)="AB","+",VLOOKUP(N121,'විෂය තොරතුරු'!$P$24:$Q$28,2))))</f>
        <v>W</v>
      </c>
      <c r="AZ121" s="167" t="str">
        <f aca="false">IF(O121="","",IF(O121="-","-",IF(UPPER(O121)="AB","+",VLOOKUP(O121,'විෂය තොරතුරු'!$P$24:$Q$28,2))))</f>
        <v/>
      </c>
      <c r="BA121" s="168" t="str">
        <f aca="false">IF(P121="","",IF(P121="-","-",IF(UPPER(P121)="AB","+",VLOOKUP(P121,'විෂය තොරතුරු'!$P$24:$Q$28,2))))</f>
        <v>C</v>
      </c>
      <c r="BB121" s="168" t="str">
        <f aca="false">IF(Q121="","",IF(Q121="-","-",IF(UPPER(Q121)="AB","+",VLOOKUP(Q121,'විෂය තොරතුරු'!$P$24:$Q$28,2))))</f>
        <v/>
      </c>
      <c r="BC121" s="168" t="str">
        <f aca="false">IF(R121="","",IF(R121="-","-",IF(UPPER(R121)="AB","+",VLOOKUP(R121,'විෂය තොරතුරු'!$P$24:$Q$28,2))))</f>
        <v/>
      </c>
      <c r="BD121" s="168" t="str">
        <f aca="false">IF(S121="","",IF(S121="-","-",IF(UPPER(S121)="AB","+",VLOOKUP(S121,'විෂය තොරතුරු'!$P$24:$Q$28,2))))</f>
        <v/>
      </c>
      <c r="BE121" s="168" t="str">
        <f aca="false">IF(T121="","",IF(T121="-","-",IF(UPPER(T121)="AB","+",VLOOKUP(T121,'විෂය තොරතුරු'!$P$24:$Q$28,2))))</f>
        <v/>
      </c>
      <c r="BF121" s="168" t="str">
        <f aca="false">IF(U121="","",IF(U121="-","-",IF(UPPER(U121)="AB","+",VLOOKUP(U121,'විෂය තොරතුරු'!$P$24:$Q$28,2))))</f>
        <v/>
      </c>
      <c r="BG121" s="170" t="str">
        <f aca="false">IF(V121="","",IF(V121="-","-",IF(UPPER(V121)="AB","+",VLOOKUP(V121,'විෂය තොරතුරු'!$P$24:$Q$28,2))))</f>
        <v/>
      </c>
      <c r="BH121" s="171" t="str">
        <f aca="false">IF(W121="","",IF(W121="-","-",IF(UPPER(W121)="AB","+",VLOOKUP(W121,'විෂය තොරතුරු'!$P$24:$Q$28,2))))</f>
        <v/>
      </c>
      <c r="BI121" s="168" t="str">
        <f aca="false">IF(X121="","",IF(X121="-","-",IF(UPPER(X121)="AB","+",VLOOKUP(X121,'විෂය තොරතුරු'!$P$24:$Q$28,2))))</f>
        <v/>
      </c>
      <c r="BJ121" s="168" t="str">
        <f aca="false">IF(Y121="","",IF(Y121="-","-",IF(UPPER(Y121)="AB","+",VLOOKUP(Y121,'විෂය තොරතුරු'!$P$24:$Q$28,2))))</f>
        <v/>
      </c>
      <c r="BK121" s="168" t="str">
        <f aca="false">IF(Z121="","",IF(Z121="-","-",IF(UPPER(Z121)="AB","+",VLOOKUP(Z121,'විෂය තොරතුරු'!$P$24:$Q$28,2))))</f>
        <v/>
      </c>
      <c r="BL121" s="168" t="str">
        <f aca="false">IF(AA121="","",IF(AA121="-","-",IF(UPPER(AA121)="AB","+",VLOOKUP(AA121,'විෂය තොරතුරු'!$P$24:$Q$28,2))))</f>
        <v>C</v>
      </c>
      <c r="BM121" s="168" t="str">
        <f aca="false">IF(AB121="","",IF(AB121="-","-",IF(UPPER(AB121)="AB","+",VLOOKUP(AB121,'විෂය තොරතුරු'!$P$24:$Q$28,2))))</f>
        <v/>
      </c>
      <c r="BN121" s="168" t="str">
        <f aca="false">IF(AC121="","",IF(AC121="-","-",IF(UPPER(AC121)="AB","+",VLOOKUP(AC121,'විෂය තොරතුරු'!$P$24:$Q$28,2))))</f>
        <v/>
      </c>
      <c r="BO121" s="169" t="str">
        <f aca="false">IF(AD121="","",IF(AD121="-","-",IF(UPPER(AD121)="AB","+",VLOOKUP(AD121,'විෂය තොරතුරු'!$P$24:$Q$28,2))))</f>
        <v/>
      </c>
      <c r="BP121" s="171" t="str">
        <f aca="false">IF(AE121="","",IF(AE121="-","-",IF(UPPER(AE121)="AB","+",VLOOKUP(AE121,'විෂය තොරතුරු'!$P$24:$Q$28,2))))</f>
        <v/>
      </c>
      <c r="BQ121" s="168" t="str">
        <f aca="false">IF(AF121="","",IF(AF121="-","-",IF(UPPER(AF121)="AB","+",VLOOKUP(AF121,'විෂය තොරතුරු'!$P$24:$Q$28,2))))</f>
        <v/>
      </c>
      <c r="BR121" s="168" t="str">
        <f aca="false">IF(AG121="","",IF(AG121="-","-",IF(UPPER(AG121)="AB","+",VLOOKUP(AG121,'විෂය තොරතුරු'!$P$24:$Q$28,2))))</f>
        <v>B</v>
      </c>
      <c r="BS121" s="168" t="str">
        <f aca="false">IF(AH121="","",IF(AH121="-","-",IF(UPPER(AH121)="AB","+",VLOOKUP(AH121,'විෂය තොරතුරු'!$P$24:$Q$28,2))))</f>
        <v/>
      </c>
      <c r="BT121" s="168" t="str">
        <f aca="false">IF(AI121="","",IF(AI121="-","-",IF(UPPER(AI121)="AB","+",VLOOKUP(AI121,'විෂය තොරතුරු'!$P$24:$Q$28,2))))</f>
        <v/>
      </c>
      <c r="BU121" s="168" t="str">
        <f aca="false">IF(AJ121="","",IF(AJ121="-","-",IF(UPPER(AJ121)="AB","+",VLOOKUP(AJ121,'විෂය තොරතුරු'!$P$24:$Q$28,2))))</f>
        <v/>
      </c>
      <c r="BV121" s="168" t="str">
        <f aca="false">IF(AK121="","",IF(AK121="-","-",IF(UPPER(AK121)="AB","+",VLOOKUP(AK121,'විෂය තොරතුරු'!$P$24:$Q$28,2))))</f>
        <v/>
      </c>
      <c r="BW121" s="169" t="str">
        <f aca="false">IF(AL121="","",IF(AL121="-","-",IF(UPPER(AL121)="AB","+",VLOOKUP(AL121,'විෂය තොරතුරු'!$P$24:$Q$28,2))))</f>
        <v/>
      </c>
      <c r="BX121" s="265" t="n">
        <f aca="false">IF($B121="","",COUNTIF($AP121:$BW121,"A"))</f>
        <v>0</v>
      </c>
      <c r="BY121" s="265" t="n">
        <f aca="false">IF($B121="","",COUNTIF($AP121:$BW121,"B"))</f>
        <v>2</v>
      </c>
      <c r="BZ121" s="265" t="n">
        <f aca="false">IF($B121="","",COUNTIF($AP121:$BW121,"C"))</f>
        <v>4</v>
      </c>
      <c r="CA121" s="265" t="n">
        <f aca="false">IF($B121="","",COUNTIF($AP121:$BW121,"S"))</f>
        <v>1</v>
      </c>
      <c r="CB121" s="265" t="n">
        <f aca="false">IF($B121="","",COUNTIF($AP121:$BW121,"W"))</f>
        <v>2</v>
      </c>
      <c r="CC121" s="265" t="n">
        <f aca="false">IF(B121="","",SUM(BX121:CA121))</f>
        <v>7</v>
      </c>
      <c r="CD121" s="264" t="n">
        <f aca="false">IF(B121="","",SUM(BX121:BZ121))</f>
        <v>6</v>
      </c>
      <c r="CE121" s="172" t="str">
        <f aca="false">IF(B121="","",IF(AND(CC121&gt;=6,CD121&gt;=3,OR(E121&gt;=35,F121&gt;=35),L121&gt;=35),"6/3 සමත්",IF(AND(CC121&gt;=5,CD121&gt;=3,OR(E121&gt;=35,F121&gt;=35,L121&gt;=35)),"5/3 සමත්",IF(AND(CC121&gt;=4,CD121&gt;=1,OR(E121&gt;=20,F121&gt;=20,L121&gt;=20)),"සමත් කළ හැකි",IF(CB121=9,"W9","අසමත් ?")))))</f>
        <v>5/3 සමත්</v>
      </c>
    </row>
    <row r="122" customFormat="false" ht="13.8" hidden="false" customHeight="false" outlineLevel="0" collapsed="false">
      <c r="A122" s="160" t="n">
        <v>23</v>
      </c>
      <c r="B122" s="261" t="s">
        <v>139</v>
      </c>
      <c r="C122" s="161"/>
      <c r="D122" s="162"/>
      <c r="E122" s="177" t="n">
        <v>29</v>
      </c>
      <c r="F122" s="178"/>
      <c r="G122" s="178"/>
      <c r="H122" s="179" t="n">
        <v>63</v>
      </c>
      <c r="I122" s="165"/>
      <c r="J122" s="164"/>
      <c r="K122" s="178" t="n">
        <v>53</v>
      </c>
      <c r="L122" s="178" t="n">
        <v>14</v>
      </c>
      <c r="M122" s="182"/>
      <c r="N122" s="182"/>
      <c r="O122" s="179"/>
      <c r="P122" s="177" t="n">
        <v>23</v>
      </c>
      <c r="Q122" s="165"/>
      <c r="R122" s="165"/>
      <c r="S122" s="165"/>
      <c r="T122" s="165"/>
      <c r="U122" s="165"/>
      <c r="V122" s="164"/>
      <c r="W122" s="178"/>
      <c r="X122" s="178" t="n">
        <v>37</v>
      </c>
      <c r="Y122" s="178"/>
      <c r="Z122" s="165"/>
      <c r="AA122" s="165"/>
      <c r="AB122" s="165"/>
      <c r="AC122" s="165"/>
      <c r="AD122" s="164"/>
      <c r="AE122" s="267"/>
      <c r="AF122" s="165"/>
      <c r="AG122" s="165" t="n">
        <v>40</v>
      </c>
      <c r="AH122" s="165"/>
      <c r="AI122" s="165"/>
      <c r="AJ122" s="165"/>
      <c r="AK122" s="165"/>
      <c r="AL122" s="166"/>
      <c r="AM122" s="262" t="n">
        <f aca="false">IF(B122="","",SUM(E122:AL122))</f>
        <v>259</v>
      </c>
      <c r="AN122" s="263" t="n">
        <f aca="false">IF(B122="","",AM122/9)</f>
        <v>28.7777777777778</v>
      </c>
      <c r="AO122" s="264" t="n">
        <f aca="false">IF(B122="","",IF(AM122=0,"-",RANK(AM122,$AM$100:$AM$149,0)))</f>
        <v>31</v>
      </c>
      <c r="AP122" s="167" t="str">
        <f aca="false">IF(E122="","",IF(E122="-","-",IF(UPPER(E122)="AB","+",VLOOKUP(E122,'විෂය තොරතුරු'!$P$24:$Q$28,2))))</f>
        <v>W</v>
      </c>
      <c r="AQ122" s="168" t="str">
        <f aca="false">IF(F122="","",IF(F122="-","-",IF(UPPER(F122)="AB","+",VLOOKUP(F122,'විෂය තොරතුරු'!$P$24:$Q$28,2))))</f>
        <v/>
      </c>
      <c r="AR122" s="168" t="str">
        <f aca="false">IF(G122="","",IF(G122="-","-",IF(UPPER(G122)="AB","+",VLOOKUP(G122,'විෂය තොරතුරු'!$P$24:$Q$28,2))))</f>
        <v/>
      </c>
      <c r="AS122" s="168" t="str">
        <f aca="false">IF(H122="","",IF(H122="-","-",IF(UPPER(H122)="AB","+",VLOOKUP(H122,'විෂය තොරතුරු'!$P$24:$Q$28,2))))</f>
        <v>C</v>
      </c>
      <c r="AT122" s="168" t="str">
        <f aca="false">IF(I122="","",IF(I122="-","-",IF(UPPER(I122)="AB","+",VLOOKUP(I122,'විෂය තොරතුරු'!$P$24:$Q$28,2))))</f>
        <v/>
      </c>
      <c r="AU122" s="170" t="str">
        <f aca="false">IF(J122="","",IF(J122="-","-",IF(UPPER(J122)="AB","+",VLOOKUP(J122,'විෂය තොරතුරු'!$P$24:$Q$28,2))))</f>
        <v/>
      </c>
      <c r="AV122" s="171" t="str">
        <f aca="false">IF(K122="","",IF(K122="-","-",IF(UPPER(K122)="AB","+",VLOOKUP(K122,'විෂය තොරතුරු'!$P$24:$Q$28,2))))</f>
        <v>C</v>
      </c>
      <c r="AW122" s="168" t="str">
        <f aca="false">IF(L122="","",IF(L122="-","-",IF(UPPER(L122)="AB","+",VLOOKUP(L122,'විෂය තොරතුරු'!$P$24:$Q$28,2))))</f>
        <v>W</v>
      </c>
      <c r="AX122" s="168" t="str">
        <f aca="false">IF(M122="","",IF(M122="-","-",IF(UPPER(M122)="AB","+",VLOOKUP(M122,'විෂය තොරතුරු'!$P$24:$Q$28,2))))</f>
        <v/>
      </c>
      <c r="AY122" s="169" t="str">
        <f aca="false">IF(N122="","",IF(N122="-","-",IF(UPPER(N122)="AB","+",VLOOKUP(N122,'විෂය තොරතුරු'!$P$24:$Q$28,2))))</f>
        <v/>
      </c>
      <c r="AZ122" s="167" t="str">
        <f aca="false">IF(O122="","",IF(O122="-","-",IF(UPPER(O122)="AB","+",VLOOKUP(O122,'විෂය තොරතුරු'!$P$24:$Q$28,2))))</f>
        <v/>
      </c>
      <c r="BA122" s="168" t="str">
        <f aca="false">IF(P122="","",IF(P122="-","-",IF(UPPER(P122)="AB","+",VLOOKUP(P122,'විෂය තොරතුරු'!$P$24:$Q$28,2))))</f>
        <v>W</v>
      </c>
      <c r="BB122" s="168" t="str">
        <f aca="false">IF(Q122="","",IF(Q122="-","-",IF(UPPER(Q122)="AB","+",VLOOKUP(Q122,'විෂය තොරතුරු'!$P$24:$Q$28,2))))</f>
        <v/>
      </c>
      <c r="BC122" s="168" t="str">
        <f aca="false">IF(R122="","",IF(R122="-","-",IF(UPPER(R122)="AB","+",VLOOKUP(R122,'විෂය තොරතුරු'!$P$24:$Q$28,2))))</f>
        <v/>
      </c>
      <c r="BD122" s="168" t="str">
        <f aca="false">IF(S122="","",IF(S122="-","-",IF(UPPER(S122)="AB","+",VLOOKUP(S122,'විෂය තොරතුරු'!$P$24:$Q$28,2))))</f>
        <v/>
      </c>
      <c r="BE122" s="168" t="str">
        <f aca="false">IF(T122="","",IF(T122="-","-",IF(UPPER(T122)="AB","+",VLOOKUP(T122,'විෂය තොරතුරු'!$P$24:$Q$28,2))))</f>
        <v/>
      </c>
      <c r="BF122" s="168" t="str">
        <f aca="false">IF(U122="","",IF(U122="-","-",IF(UPPER(U122)="AB","+",VLOOKUP(U122,'විෂය තොරතුරු'!$P$24:$Q$28,2))))</f>
        <v/>
      </c>
      <c r="BG122" s="170" t="str">
        <f aca="false">IF(V122="","",IF(V122="-","-",IF(UPPER(V122)="AB","+",VLOOKUP(V122,'විෂය තොරතුරු'!$P$24:$Q$28,2))))</f>
        <v/>
      </c>
      <c r="BH122" s="171" t="str">
        <f aca="false">IF(W122="","",IF(W122="-","-",IF(UPPER(W122)="AB","+",VLOOKUP(W122,'විෂය තොරතුරු'!$P$24:$Q$28,2))))</f>
        <v/>
      </c>
      <c r="BI122" s="168" t="str">
        <f aca="false">IF(X122="","",IF(X122="-","-",IF(UPPER(X122)="AB","+",VLOOKUP(X122,'විෂය තොරතුරු'!$P$24:$Q$28,2))))</f>
        <v>S</v>
      </c>
      <c r="BJ122" s="168" t="str">
        <f aca="false">IF(Y122="","",IF(Y122="-","-",IF(UPPER(Y122)="AB","+",VLOOKUP(Y122,'විෂය තොරතුරු'!$P$24:$Q$28,2))))</f>
        <v/>
      </c>
      <c r="BK122" s="168" t="str">
        <f aca="false">IF(Z122="","",IF(Z122="-","-",IF(UPPER(Z122)="AB","+",VLOOKUP(Z122,'විෂය තොරතුරු'!$P$24:$Q$28,2))))</f>
        <v/>
      </c>
      <c r="BL122" s="168" t="str">
        <f aca="false">IF(AA122="","",IF(AA122="-","-",IF(UPPER(AA122)="AB","+",VLOOKUP(AA122,'විෂය තොරතුරු'!$P$24:$Q$28,2))))</f>
        <v/>
      </c>
      <c r="BM122" s="168" t="str">
        <f aca="false">IF(AB122="","",IF(AB122="-","-",IF(UPPER(AB122)="AB","+",VLOOKUP(AB122,'විෂය තොරතුරු'!$P$24:$Q$28,2))))</f>
        <v/>
      </c>
      <c r="BN122" s="168" t="str">
        <f aca="false">IF(AC122="","",IF(AC122="-","-",IF(UPPER(AC122)="AB","+",VLOOKUP(AC122,'විෂය තොරතුරු'!$P$24:$Q$28,2))))</f>
        <v/>
      </c>
      <c r="BO122" s="169" t="str">
        <f aca="false">IF(AD122="","",IF(AD122="-","-",IF(UPPER(AD122)="AB","+",VLOOKUP(AD122,'විෂය තොරතුරු'!$P$24:$Q$28,2))))</f>
        <v/>
      </c>
      <c r="BP122" s="171" t="str">
        <f aca="false">IF(AE122="","",IF(AE122="-","-",IF(UPPER(AE122)="AB","+",VLOOKUP(AE122,'විෂය තොරතුරු'!$P$24:$Q$28,2))))</f>
        <v/>
      </c>
      <c r="BQ122" s="168" t="str">
        <f aca="false">IF(AF122="","",IF(AF122="-","-",IF(UPPER(AF122)="AB","+",VLOOKUP(AF122,'විෂය තොරතුරු'!$P$24:$Q$28,2))))</f>
        <v/>
      </c>
      <c r="BR122" s="168" t="str">
        <f aca="false">IF(AG122="","",IF(AG122="-","-",IF(UPPER(AG122)="AB","+",VLOOKUP(AG122,'විෂය තොරතුරු'!$P$24:$Q$28,2))))</f>
        <v>S</v>
      </c>
      <c r="BS122" s="168" t="str">
        <f aca="false">IF(AH122="","",IF(AH122="-","-",IF(UPPER(AH122)="AB","+",VLOOKUP(AH122,'විෂය තොරතුරු'!$P$24:$Q$28,2))))</f>
        <v/>
      </c>
      <c r="BT122" s="168" t="str">
        <f aca="false">IF(AI122="","",IF(AI122="-","-",IF(UPPER(AI122)="AB","+",VLOOKUP(AI122,'විෂය තොරතුරු'!$P$24:$Q$28,2))))</f>
        <v/>
      </c>
      <c r="BU122" s="168" t="str">
        <f aca="false">IF(AJ122="","",IF(AJ122="-","-",IF(UPPER(AJ122)="AB","+",VLOOKUP(AJ122,'විෂය තොරතුරු'!$P$24:$Q$28,2))))</f>
        <v/>
      </c>
      <c r="BV122" s="168" t="str">
        <f aca="false">IF(AK122="","",IF(AK122="-","-",IF(UPPER(AK122)="AB","+",VLOOKUP(AK122,'විෂය තොරතුරු'!$P$24:$Q$28,2))))</f>
        <v/>
      </c>
      <c r="BW122" s="169" t="str">
        <f aca="false">IF(AL122="","",IF(AL122="-","-",IF(UPPER(AL122)="AB","+",VLOOKUP(AL122,'විෂය තොරතුරු'!$P$24:$Q$28,2))))</f>
        <v/>
      </c>
      <c r="BX122" s="265" t="n">
        <f aca="false">IF($B122="","",COUNTIF($AP122:$BW122,"A"))</f>
        <v>0</v>
      </c>
      <c r="BY122" s="265" t="n">
        <f aca="false">IF($B122="","",COUNTIF($AP122:$BW122,"B"))</f>
        <v>0</v>
      </c>
      <c r="BZ122" s="265" t="n">
        <f aca="false">IF($B122="","",COUNTIF($AP122:$BW122,"C"))</f>
        <v>2</v>
      </c>
      <c r="CA122" s="265" t="n">
        <f aca="false">IF($B122="","",COUNTIF($AP122:$BW122,"S"))</f>
        <v>2</v>
      </c>
      <c r="CB122" s="265" t="n">
        <f aca="false">IF($B122="","",COUNTIF($AP122:$BW122,"W"))</f>
        <v>3</v>
      </c>
      <c r="CC122" s="265" t="n">
        <f aca="false">IF(B122="","",SUM(BX122:CA122))</f>
        <v>4</v>
      </c>
      <c r="CD122" s="264" t="n">
        <f aca="false">IF(B122="","",SUM(BX122:BZ122))</f>
        <v>2</v>
      </c>
      <c r="CE122" s="172" t="str">
        <f aca="false">IF(B122="","",IF(AND(CC122&gt;=6,CD122&gt;=3,OR(E122&gt;=35,F122&gt;=35),L122&gt;=35),"6/3 සමත්",IF(AND(CC122&gt;=5,CD122&gt;=3,OR(E122&gt;=35,F122&gt;=35,L122&gt;=35)),"5/3 සමත්",IF(AND(CC122&gt;=4,CD122&gt;=1,OR(E122&gt;=20,F122&gt;=20,L122&gt;=20)),"සමත් කළ හැකි",IF(CB122=9,"W9","අසමත් ?")))))</f>
        <v>සමත් කළ හැකි</v>
      </c>
    </row>
    <row r="123" customFormat="false" ht="13.8" hidden="false" customHeight="false" outlineLevel="0" collapsed="false">
      <c r="A123" s="160" t="n">
        <v>24</v>
      </c>
      <c r="B123" s="261" t="s">
        <v>140</v>
      </c>
      <c r="C123" s="161"/>
      <c r="D123" s="162"/>
      <c r="E123" s="177" t="n">
        <v>31</v>
      </c>
      <c r="F123" s="178"/>
      <c r="G123" s="178"/>
      <c r="H123" s="179" t="n">
        <v>49</v>
      </c>
      <c r="I123" s="165"/>
      <c r="J123" s="164"/>
      <c r="K123" s="178" t="n">
        <v>41</v>
      </c>
      <c r="L123" s="178" t="n">
        <v>25</v>
      </c>
      <c r="M123" s="185" t="n">
        <v>25</v>
      </c>
      <c r="N123" s="182" t="n">
        <v>28</v>
      </c>
      <c r="O123" s="179"/>
      <c r="P123" s="177" t="n">
        <v>40</v>
      </c>
      <c r="Q123" s="165"/>
      <c r="R123" s="165"/>
      <c r="S123" s="165"/>
      <c r="T123" s="165"/>
      <c r="U123" s="165"/>
      <c r="V123" s="164"/>
      <c r="W123" s="178"/>
      <c r="X123" s="178"/>
      <c r="Y123" s="178"/>
      <c r="Z123" s="165"/>
      <c r="AA123" s="165" t="n">
        <v>49</v>
      </c>
      <c r="AB123" s="165"/>
      <c r="AC123" s="165"/>
      <c r="AD123" s="164"/>
      <c r="AE123" s="267"/>
      <c r="AF123" s="165"/>
      <c r="AG123" s="165"/>
      <c r="AH123" s="165"/>
      <c r="AI123" s="165"/>
      <c r="AJ123" s="165"/>
      <c r="AK123" s="165"/>
      <c r="AL123" s="166"/>
      <c r="AM123" s="262" t="n">
        <f aca="false">IF(B123="","",SUM(E123:AL123))</f>
        <v>288</v>
      </c>
      <c r="AN123" s="263" t="n">
        <f aca="false">IF(B123="","",AM123/9)</f>
        <v>32</v>
      </c>
      <c r="AO123" s="264" t="n">
        <f aca="false">IF(B123="","",IF(AM123=0,"-",RANK(AM123,$AM$100:$AM$149,0)))</f>
        <v>29</v>
      </c>
      <c r="AP123" s="167" t="str">
        <f aca="false">IF(E123="","",IF(E123="-","-",IF(UPPER(E123)="AB","+",VLOOKUP(E123,'විෂය තොරතුරු'!$P$24:$Q$28,2))))</f>
        <v>W</v>
      </c>
      <c r="AQ123" s="168" t="str">
        <f aca="false">IF(F123="","",IF(F123="-","-",IF(UPPER(F123)="AB","+",VLOOKUP(F123,'විෂය තොරතුරු'!$P$24:$Q$28,2))))</f>
        <v/>
      </c>
      <c r="AR123" s="168" t="str">
        <f aca="false">IF(G123="","",IF(G123="-","-",IF(UPPER(G123)="AB","+",VLOOKUP(G123,'විෂය තොරතුරු'!$P$24:$Q$28,2))))</f>
        <v/>
      </c>
      <c r="AS123" s="168" t="str">
        <f aca="false">IF(H123="","",IF(H123="-","-",IF(UPPER(H123)="AB","+",VLOOKUP(H123,'විෂය තොරතුරු'!$P$24:$Q$28,2))))</f>
        <v>S</v>
      </c>
      <c r="AT123" s="168" t="str">
        <f aca="false">IF(I123="","",IF(I123="-","-",IF(UPPER(I123)="AB","+",VLOOKUP(I123,'විෂය තොරතුරු'!$P$24:$Q$28,2))))</f>
        <v/>
      </c>
      <c r="AU123" s="170" t="str">
        <f aca="false">IF(J123="","",IF(J123="-","-",IF(UPPER(J123)="AB","+",VLOOKUP(J123,'විෂය තොරතුරු'!$P$24:$Q$28,2))))</f>
        <v/>
      </c>
      <c r="AV123" s="171" t="str">
        <f aca="false">IF(K123="","",IF(K123="-","-",IF(UPPER(K123)="AB","+",VLOOKUP(K123,'විෂය තොරතුරු'!$P$24:$Q$28,2))))</f>
        <v>S</v>
      </c>
      <c r="AW123" s="168" t="str">
        <f aca="false">IF(L123="","",IF(L123="-","-",IF(UPPER(L123)="AB","+",VLOOKUP(L123,'විෂය තොරතුරු'!$P$24:$Q$28,2))))</f>
        <v>W</v>
      </c>
      <c r="AX123" s="168" t="str">
        <f aca="false">IF(M123="","",IF(M123="-","-",IF(UPPER(M123)="AB","+",VLOOKUP(M123,'විෂය තොරතුරු'!$P$24:$Q$28,2))))</f>
        <v>W</v>
      </c>
      <c r="AY123" s="169" t="str">
        <f aca="false">IF(N123="","",IF(N123="-","-",IF(UPPER(N123)="AB","+",VLOOKUP(N123,'විෂය තොරතුරු'!$P$24:$Q$28,2))))</f>
        <v>W</v>
      </c>
      <c r="AZ123" s="167" t="str">
        <f aca="false">IF(O123="","",IF(O123="-","-",IF(UPPER(O123)="AB","+",VLOOKUP(O123,'විෂය තොරතුරු'!$P$24:$Q$28,2))))</f>
        <v/>
      </c>
      <c r="BA123" s="168" t="str">
        <f aca="false">IF(P123="","",IF(P123="-","-",IF(UPPER(P123)="AB","+",VLOOKUP(P123,'විෂය තොරතුරු'!$P$24:$Q$28,2))))</f>
        <v>S</v>
      </c>
      <c r="BB123" s="168" t="str">
        <f aca="false">IF(Q123="","",IF(Q123="-","-",IF(UPPER(Q123)="AB","+",VLOOKUP(Q123,'විෂය තොරතුරු'!$P$24:$Q$28,2))))</f>
        <v/>
      </c>
      <c r="BC123" s="168" t="str">
        <f aca="false">IF(R123="","",IF(R123="-","-",IF(UPPER(R123)="AB","+",VLOOKUP(R123,'විෂය තොරතුරු'!$P$24:$Q$28,2))))</f>
        <v/>
      </c>
      <c r="BD123" s="168" t="str">
        <f aca="false">IF(S123="","",IF(S123="-","-",IF(UPPER(S123)="AB","+",VLOOKUP(S123,'විෂය තොරතුරු'!$P$24:$Q$28,2))))</f>
        <v/>
      </c>
      <c r="BE123" s="168" t="str">
        <f aca="false">IF(T123="","",IF(T123="-","-",IF(UPPER(T123)="AB","+",VLOOKUP(T123,'විෂය තොරතුරු'!$P$24:$Q$28,2))))</f>
        <v/>
      </c>
      <c r="BF123" s="168" t="str">
        <f aca="false">IF(U123="","",IF(U123="-","-",IF(UPPER(U123)="AB","+",VLOOKUP(U123,'විෂය තොරතුරු'!$P$24:$Q$28,2))))</f>
        <v/>
      </c>
      <c r="BG123" s="170" t="str">
        <f aca="false">IF(V123="","",IF(V123="-","-",IF(UPPER(V123)="AB","+",VLOOKUP(V123,'විෂය තොරතුරු'!$P$24:$Q$28,2))))</f>
        <v/>
      </c>
      <c r="BH123" s="171" t="str">
        <f aca="false">IF(W123="","",IF(W123="-","-",IF(UPPER(W123)="AB","+",VLOOKUP(W123,'විෂය තොරතුරු'!$P$24:$Q$28,2))))</f>
        <v/>
      </c>
      <c r="BI123" s="168" t="str">
        <f aca="false">IF(X123="","",IF(X123="-","-",IF(UPPER(X123)="AB","+",VLOOKUP(X123,'විෂය තොරතුරු'!$P$24:$Q$28,2))))</f>
        <v/>
      </c>
      <c r="BJ123" s="168" t="str">
        <f aca="false">IF(Y123="","",IF(Y123="-","-",IF(UPPER(Y123)="AB","+",VLOOKUP(Y123,'විෂය තොරතුරු'!$P$24:$Q$28,2))))</f>
        <v/>
      </c>
      <c r="BK123" s="168" t="str">
        <f aca="false">IF(Z123="","",IF(Z123="-","-",IF(UPPER(Z123)="AB","+",VLOOKUP(Z123,'විෂය තොරතුරු'!$P$24:$Q$28,2))))</f>
        <v/>
      </c>
      <c r="BL123" s="168" t="str">
        <f aca="false">IF(AA123="","",IF(AA123="-","-",IF(UPPER(AA123)="AB","+",VLOOKUP(AA123,'විෂය තොරතුරු'!$P$24:$Q$28,2))))</f>
        <v>S</v>
      </c>
      <c r="BM123" s="168" t="str">
        <f aca="false">IF(AB123="","",IF(AB123="-","-",IF(UPPER(AB123)="AB","+",VLOOKUP(AB123,'විෂය තොරතුරු'!$P$24:$Q$28,2))))</f>
        <v/>
      </c>
      <c r="BN123" s="168" t="str">
        <f aca="false">IF(AC123="","",IF(AC123="-","-",IF(UPPER(AC123)="AB","+",VLOOKUP(AC123,'විෂය තොරතුරු'!$P$24:$Q$28,2))))</f>
        <v/>
      </c>
      <c r="BO123" s="169" t="str">
        <f aca="false">IF(AD123="","",IF(AD123="-","-",IF(UPPER(AD123)="AB","+",VLOOKUP(AD123,'විෂය තොරතුරු'!$P$24:$Q$28,2))))</f>
        <v/>
      </c>
      <c r="BP123" s="171" t="str">
        <f aca="false">IF(AE123="","",IF(AE123="-","-",IF(UPPER(AE123)="AB","+",VLOOKUP(AE123,'විෂය තොරතුරු'!$P$24:$Q$28,2))))</f>
        <v/>
      </c>
      <c r="BQ123" s="168" t="str">
        <f aca="false">IF(AF123="","",IF(AF123="-","-",IF(UPPER(AF123)="AB","+",VLOOKUP(AF123,'විෂය තොරතුරු'!$P$24:$Q$28,2))))</f>
        <v/>
      </c>
      <c r="BR123" s="168" t="str">
        <f aca="false">IF(AG123="","",IF(AG123="-","-",IF(UPPER(AG123)="AB","+",VLOOKUP(AG123,'විෂය තොරතුරු'!$P$24:$Q$28,2))))</f>
        <v/>
      </c>
      <c r="BS123" s="168" t="str">
        <f aca="false">IF(AH123="","",IF(AH123="-","-",IF(UPPER(AH123)="AB","+",VLOOKUP(AH123,'විෂය තොරතුරු'!$P$24:$Q$28,2))))</f>
        <v/>
      </c>
      <c r="BT123" s="168" t="str">
        <f aca="false">IF(AI123="","",IF(AI123="-","-",IF(UPPER(AI123)="AB","+",VLOOKUP(AI123,'විෂය තොරතුරු'!$P$24:$Q$28,2))))</f>
        <v/>
      </c>
      <c r="BU123" s="168" t="str">
        <f aca="false">IF(AJ123="","",IF(AJ123="-","-",IF(UPPER(AJ123)="AB","+",VLOOKUP(AJ123,'විෂය තොරතුරු'!$P$24:$Q$28,2))))</f>
        <v/>
      </c>
      <c r="BV123" s="168" t="str">
        <f aca="false">IF(AK123="","",IF(AK123="-","-",IF(UPPER(AK123)="AB","+",VLOOKUP(AK123,'විෂය තොරතුරු'!$P$24:$Q$28,2))))</f>
        <v/>
      </c>
      <c r="BW123" s="169" t="str">
        <f aca="false">IF(AL123="","",IF(AL123="-","-",IF(UPPER(AL123)="AB","+",VLOOKUP(AL123,'විෂය තොරතුරු'!$P$24:$Q$28,2))))</f>
        <v/>
      </c>
      <c r="BX123" s="265" t="n">
        <f aca="false">IF($B123="","",COUNTIF($AP123:$BW123,"A"))</f>
        <v>0</v>
      </c>
      <c r="BY123" s="265" t="n">
        <f aca="false">IF($B123="","",COUNTIF($AP123:$BW123,"B"))</f>
        <v>0</v>
      </c>
      <c r="BZ123" s="265" t="n">
        <f aca="false">IF($B123="","",COUNTIF($AP123:$BW123,"C"))</f>
        <v>0</v>
      </c>
      <c r="CA123" s="265" t="n">
        <f aca="false">IF($B123="","",COUNTIF($AP123:$BW123,"S"))</f>
        <v>4</v>
      </c>
      <c r="CB123" s="265" t="n">
        <f aca="false">IF($B123="","",COUNTIF($AP123:$BW123,"W"))</f>
        <v>4</v>
      </c>
      <c r="CC123" s="265" t="n">
        <f aca="false">IF(B123="","",SUM(BX123:CA123))</f>
        <v>4</v>
      </c>
      <c r="CD123" s="264" t="n">
        <f aca="false">IF(B123="","",SUM(BX123:BZ123))</f>
        <v>0</v>
      </c>
      <c r="CE123" s="172" t="str">
        <f aca="false">IF(B123="","",IF(AND(CC123&gt;=6,CD123&gt;=3,OR(E123&gt;=35,F123&gt;=35),L123&gt;=35),"6/3 සමත්",IF(AND(CC123&gt;=5,CD123&gt;=3,OR(E123&gt;=35,F123&gt;=35,L123&gt;=35)),"5/3 සමත්",IF(AND(CC123&gt;=4,CD123&gt;=1,OR(E123&gt;=20,F123&gt;=20,L123&gt;=20)),"සමත් කළ හැකි",IF(CB123=9,"W9","අසමත් ?")))))</f>
        <v>අසමත් ?</v>
      </c>
    </row>
    <row r="124" customFormat="false" ht="13.8" hidden="false" customHeight="false" outlineLevel="0" collapsed="false">
      <c r="A124" s="160" t="n">
        <v>25</v>
      </c>
      <c r="B124" s="261" t="s">
        <v>141</v>
      </c>
      <c r="C124" s="161"/>
      <c r="D124" s="162"/>
      <c r="E124" s="177" t="n">
        <v>72</v>
      </c>
      <c r="F124" s="178"/>
      <c r="G124" s="178"/>
      <c r="H124" s="177" t="n">
        <v>95</v>
      </c>
      <c r="I124" s="165"/>
      <c r="J124" s="164"/>
      <c r="K124" s="178" t="n">
        <v>92</v>
      </c>
      <c r="L124" s="178" t="n">
        <v>88</v>
      </c>
      <c r="M124" s="185" t="n">
        <v>79</v>
      </c>
      <c r="N124" s="182" t="n">
        <v>76</v>
      </c>
      <c r="O124" s="179"/>
      <c r="P124" s="177"/>
      <c r="Q124" s="165" t="n">
        <v>92</v>
      </c>
      <c r="R124" s="165"/>
      <c r="S124" s="165"/>
      <c r="T124" s="165"/>
      <c r="U124" s="165"/>
      <c r="V124" s="164"/>
      <c r="W124" s="178"/>
      <c r="X124" s="178"/>
      <c r="Y124" s="178"/>
      <c r="Z124" s="165"/>
      <c r="AA124" s="165"/>
      <c r="AB124" s="165" t="n">
        <v>63</v>
      </c>
      <c r="AC124" s="165"/>
      <c r="AD124" s="164"/>
      <c r="AE124" s="267" t="n">
        <v>83</v>
      </c>
      <c r="AF124" s="165"/>
      <c r="AG124" s="165"/>
      <c r="AH124" s="165"/>
      <c r="AI124" s="165"/>
      <c r="AJ124" s="165"/>
      <c r="AK124" s="165"/>
      <c r="AL124" s="166"/>
      <c r="AM124" s="262" t="n">
        <f aca="false">IF(B124="","",SUM(E124:AL124))</f>
        <v>740</v>
      </c>
      <c r="AN124" s="263" t="n">
        <f aca="false">IF(B124="","",AM124/9)</f>
        <v>82.2222222222222</v>
      </c>
      <c r="AO124" s="264" t="n">
        <f aca="false">IF(B124="","",IF(AM124=0,"-",RANK(AM124,$AM$100:$AM$149,0)))</f>
        <v>1</v>
      </c>
      <c r="AP124" s="167" t="str">
        <f aca="false">IF(E124="","",IF(E124="-","-",IF(UPPER(E124)="AB","+",VLOOKUP(E124,'විෂය තොරතුරු'!$P$24:$Q$28,2))))</f>
        <v>B</v>
      </c>
      <c r="AQ124" s="168" t="str">
        <f aca="false">IF(F124="","",IF(F124="-","-",IF(UPPER(F124)="AB","+",VLOOKUP(F124,'විෂය තොරතුරු'!$P$24:$Q$28,2))))</f>
        <v/>
      </c>
      <c r="AR124" s="168" t="str">
        <f aca="false">IF(G124="","",IF(G124="-","-",IF(UPPER(G124)="AB","+",VLOOKUP(G124,'විෂය තොරතුරු'!$P$24:$Q$28,2))))</f>
        <v/>
      </c>
      <c r="AS124" s="168" t="str">
        <f aca="false">IF(H124="","",IF(H124="-","-",IF(UPPER(H124)="AB","+",VLOOKUP(H124,'විෂය තොරතුරු'!$P$24:$Q$28,2))))</f>
        <v>A</v>
      </c>
      <c r="AT124" s="168" t="str">
        <f aca="false">IF(I124="","",IF(I124="-","-",IF(UPPER(I124)="AB","+",VLOOKUP(I124,'විෂය තොරතුරු'!$P$24:$Q$28,2))))</f>
        <v/>
      </c>
      <c r="AU124" s="170" t="str">
        <f aca="false">IF(J124="","",IF(J124="-","-",IF(UPPER(J124)="AB","+",VLOOKUP(J124,'විෂය තොරතුරු'!$P$24:$Q$28,2))))</f>
        <v/>
      </c>
      <c r="AV124" s="171" t="str">
        <f aca="false">IF(K124="","",IF(K124="-","-",IF(UPPER(K124)="AB","+",VLOOKUP(K124,'විෂය තොරතුරු'!$P$24:$Q$28,2))))</f>
        <v>A</v>
      </c>
      <c r="AW124" s="168" t="str">
        <f aca="false">IF(L124="","",IF(L124="-","-",IF(UPPER(L124)="AB","+",VLOOKUP(L124,'විෂය තොරතුරු'!$P$24:$Q$28,2))))</f>
        <v>A</v>
      </c>
      <c r="AX124" s="168" t="str">
        <f aca="false">IF(M124="","",IF(M124="-","-",IF(UPPER(M124)="AB","+",VLOOKUP(M124,'විෂය තොරතුරු'!$P$24:$Q$28,2))))</f>
        <v>A</v>
      </c>
      <c r="AY124" s="169" t="str">
        <f aca="false">IF(N124="","",IF(N124="-","-",IF(UPPER(N124)="AB","+",VLOOKUP(N124,'විෂය තොරතුරු'!$P$24:$Q$28,2))))</f>
        <v>A</v>
      </c>
      <c r="AZ124" s="167" t="str">
        <f aca="false">IF(O124="","",IF(O124="-","-",IF(UPPER(O124)="AB","+",VLOOKUP(O124,'විෂය තොරතුරු'!$P$24:$Q$28,2))))</f>
        <v/>
      </c>
      <c r="BA124" s="168" t="str">
        <f aca="false">IF(P124="","",IF(P124="-","-",IF(UPPER(P124)="AB","+",VLOOKUP(P124,'විෂය තොරතුරු'!$P$24:$Q$28,2))))</f>
        <v/>
      </c>
      <c r="BB124" s="168" t="str">
        <f aca="false">IF(Q124="","",IF(Q124="-","-",IF(UPPER(Q124)="AB","+",VLOOKUP(Q124,'විෂය තොරතුරු'!$P$24:$Q$28,2))))</f>
        <v>A</v>
      </c>
      <c r="BC124" s="168" t="str">
        <f aca="false">IF(R124="","",IF(R124="-","-",IF(UPPER(R124)="AB","+",VLOOKUP(R124,'විෂය තොරතුරු'!$P$24:$Q$28,2))))</f>
        <v/>
      </c>
      <c r="BD124" s="168" t="str">
        <f aca="false">IF(S124="","",IF(S124="-","-",IF(UPPER(S124)="AB","+",VLOOKUP(S124,'විෂය තොරතුරු'!$P$24:$Q$28,2))))</f>
        <v/>
      </c>
      <c r="BE124" s="168" t="str">
        <f aca="false">IF(T124="","",IF(T124="-","-",IF(UPPER(T124)="AB","+",VLOOKUP(T124,'විෂය තොරතුරු'!$P$24:$Q$28,2))))</f>
        <v/>
      </c>
      <c r="BF124" s="168" t="str">
        <f aca="false">IF(U124="","",IF(U124="-","-",IF(UPPER(U124)="AB","+",VLOOKUP(U124,'විෂය තොරතුරු'!$P$24:$Q$28,2))))</f>
        <v/>
      </c>
      <c r="BG124" s="170" t="str">
        <f aca="false">IF(V124="","",IF(V124="-","-",IF(UPPER(V124)="AB","+",VLOOKUP(V124,'විෂය තොරතුරු'!$P$24:$Q$28,2))))</f>
        <v/>
      </c>
      <c r="BH124" s="171" t="str">
        <f aca="false">IF(W124="","",IF(W124="-","-",IF(UPPER(W124)="AB","+",VLOOKUP(W124,'විෂය තොරතුරු'!$P$24:$Q$28,2))))</f>
        <v/>
      </c>
      <c r="BI124" s="168" t="str">
        <f aca="false">IF(X124="","",IF(X124="-","-",IF(UPPER(X124)="AB","+",VLOOKUP(X124,'විෂය තොරතුරු'!$P$24:$Q$28,2))))</f>
        <v/>
      </c>
      <c r="BJ124" s="168" t="str">
        <f aca="false">IF(Y124="","",IF(Y124="-","-",IF(UPPER(Y124)="AB","+",VLOOKUP(Y124,'විෂය තොරතුරු'!$P$24:$Q$28,2))))</f>
        <v/>
      </c>
      <c r="BK124" s="168" t="str">
        <f aca="false">IF(Z124="","",IF(Z124="-","-",IF(UPPER(Z124)="AB","+",VLOOKUP(Z124,'විෂය තොරතුරු'!$P$24:$Q$28,2))))</f>
        <v/>
      </c>
      <c r="BL124" s="168" t="str">
        <f aca="false">IF(AA124="","",IF(AA124="-","-",IF(UPPER(AA124)="AB","+",VLOOKUP(AA124,'විෂය තොරතුරු'!$P$24:$Q$28,2))))</f>
        <v/>
      </c>
      <c r="BM124" s="168" t="str">
        <f aca="false">IF(AB124="","",IF(AB124="-","-",IF(UPPER(AB124)="AB","+",VLOOKUP(AB124,'විෂය තොරතුරු'!$P$24:$Q$28,2))))</f>
        <v>C</v>
      </c>
      <c r="BN124" s="168" t="str">
        <f aca="false">IF(AC124="","",IF(AC124="-","-",IF(UPPER(AC124)="AB","+",VLOOKUP(AC124,'විෂය තොරතුරු'!$P$24:$Q$28,2))))</f>
        <v/>
      </c>
      <c r="BO124" s="169" t="str">
        <f aca="false">IF(AD124="","",IF(AD124="-","-",IF(UPPER(AD124)="AB","+",VLOOKUP(AD124,'විෂය තොරතුරු'!$P$24:$Q$28,2))))</f>
        <v/>
      </c>
      <c r="BP124" s="171" t="str">
        <f aca="false">IF(AE124="","",IF(AE124="-","-",IF(UPPER(AE124)="AB","+",VLOOKUP(AE124,'විෂය තොරතුරු'!$P$24:$Q$28,2))))</f>
        <v>A</v>
      </c>
      <c r="BQ124" s="168" t="str">
        <f aca="false">IF(AF124="","",IF(AF124="-","-",IF(UPPER(AF124)="AB","+",VLOOKUP(AF124,'විෂය තොරතුරු'!$P$24:$Q$28,2))))</f>
        <v/>
      </c>
      <c r="BR124" s="168" t="str">
        <f aca="false">IF(AG124="","",IF(AG124="-","-",IF(UPPER(AG124)="AB","+",VLOOKUP(AG124,'විෂය තොරතුරු'!$P$24:$Q$28,2))))</f>
        <v/>
      </c>
      <c r="BS124" s="168" t="str">
        <f aca="false">IF(AH124="","",IF(AH124="-","-",IF(UPPER(AH124)="AB","+",VLOOKUP(AH124,'විෂය තොරතුරු'!$P$24:$Q$28,2))))</f>
        <v/>
      </c>
      <c r="BT124" s="168" t="str">
        <f aca="false">IF(AI124="","",IF(AI124="-","-",IF(UPPER(AI124)="AB","+",VLOOKUP(AI124,'විෂය තොරතුරු'!$P$24:$Q$28,2))))</f>
        <v/>
      </c>
      <c r="BU124" s="168" t="str">
        <f aca="false">IF(AJ124="","",IF(AJ124="-","-",IF(UPPER(AJ124)="AB","+",VLOOKUP(AJ124,'විෂය තොරතුරු'!$P$24:$Q$28,2))))</f>
        <v/>
      </c>
      <c r="BV124" s="168" t="str">
        <f aca="false">IF(AK124="","",IF(AK124="-","-",IF(UPPER(AK124)="AB","+",VLOOKUP(AK124,'විෂය තොරතුරු'!$P$24:$Q$28,2))))</f>
        <v/>
      </c>
      <c r="BW124" s="169" t="str">
        <f aca="false">IF(AL124="","",IF(AL124="-","-",IF(UPPER(AL124)="AB","+",VLOOKUP(AL124,'විෂය තොරතුරු'!$P$24:$Q$28,2))))</f>
        <v/>
      </c>
      <c r="BX124" s="265" t="n">
        <f aca="false">IF($B124="","",COUNTIF($AP124:$BW124,"A"))</f>
        <v>7</v>
      </c>
      <c r="BY124" s="265" t="n">
        <f aca="false">IF($B124="","",COUNTIF($AP124:$BW124,"B"))</f>
        <v>1</v>
      </c>
      <c r="BZ124" s="265" t="n">
        <f aca="false">IF($B124="","",COUNTIF($AP124:$BW124,"C"))</f>
        <v>1</v>
      </c>
      <c r="CA124" s="265" t="n">
        <f aca="false">IF($B124="","",COUNTIF($AP124:$BW124,"S"))</f>
        <v>0</v>
      </c>
      <c r="CB124" s="265" t="n">
        <f aca="false">IF($B124="","",COUNTIF($AP124:$BW124,"W"))</f>
        <v>0</v>
      </c>
      <c r="CC124" s="265" t="n">
        <f aca="false">IF(B124="","",SUM(BX124:CA124))</f>
        <v>9</v>
      </c>
      <c r="CD124" s="264" t="n">
        <f aca="false">IF(B124="","",SUM(BX124:BZ124))</f>
        <v>9</v>
      </c>
      <c r="CE124" s="172" t="str">
        <f aca="false">IF(B124="","",IF(AND(CC124&gt;=6,CD124&gt;=3,OR(E124&gt;=35,F124&gt;=35),L124&gt;=35),"6/3 සමත්",IF(AND(CC124&gt;=5,CD124&gt;=3,OR(E124&gt;=35,F124&gt;=35,L124&gt;=35)),"5/3 සමත්",IF(AND(CC124&gt;=4,CD124&gt;=1,OR(E124&gt;=20,F124&gt;=20,L124&gt;=20)),"සමත් කළ හැකි",IF(CB124=9,"W9","අසමත් ?")))))</f>
        <v>6/3 සමත්</v>
      </c>
    </row>
    <row r="125" customFormat="false" ht="13.8" hidden="false" customHeight="false" outlineLevel="0" collapsed="false">
      <c r="A125" s="160" t="n">
        <v>26</v>
      </c>
      <c r="B125" s="261" t="s">
        <v>142</v>
      </c>
      <c r="C125" s="161"/>
      <c r="D125" s="162"/>
      <c r="E125" s="163" t="n">
        <v>43</v>
      </c>
      <c r="F125" s="164"/>
      <c r="G125" s="163"/>
      <c r="H125" s="165" t="n">
        <v>71</v>
      </c>
      <c r="I125" s="165"/>
      <c r="J125" s="164"/>
      <c r="K125" s="163" t="n">
        <v>43</v>
      </c>
      <c r="L125" s="165" t="n">
        <v>38</v>
      </c>
      <c r="M125" s="165" t="n">
        <v>21</v>
      </c>
      <c r="N125" s="164" t="n">
        <v>33</v>
      </c>
      <c r="O125" s="163" t="n">
        <v>65</v>
      </c>
      <c r="P125" s="165"/>
      <c r="Q125" s="165"/>
      <c r="R125" s="165"/>
      <c r="S125" s="165"/>
      <c r="T125" s="165"/>
      <c r="U125" s="165"/>
      <c r="V125" s="164"/>
      <c r="W125" s="163"/>
      <c r="X125" s="165"/>
      <c r="Y125" s="165"/>
      <c r="Z125" s="165"/>
      <c r="AA125" s="165" t="n">
        <v>62</v>
      </c>
      <c r="AB125" s="165"/>
      <c r="AC125" s="165"/>
      <c r="AD125" s="164"/>
      <c r="AE125" s="163"/>
      <c r="AF125" s="165"/>
      <c r="AG125" s="165"/>
      <c r="AH125" s="165"/>
      <c r="AI125" s="165"/>
      <c r="AJ125" s="165"/>
      <c r="AK125" s="165"/>
      <c r="AL125" s="166"/>
      <c r="AM125" s="262" t="n">
        <f aca="false">IF(B125="","",SUM(E125:AL125))</f>
        <v>376</v>
      </c>
      <c r="AN125" s="263" t="n">
        <f aca="false">IF(B125="","",AM125/9)</f>
        <v>41.7777777777778</v>
      </c>
      <c r="AO125" s="264" t="n">
        <f aca="false">IF(B125="","",IF(AM125=0,"-",RANK(AM125,$AM$100:$AM$149,0)))</f>
        <v>21</v>
      </c>
      <c r="AP125" s="167" t="str">
        <f aca="false">IF(E125="","",IF(E125="-","-",IF(UPPER(E125)="AB","+",VLOOKUP(E125,'විෂය තොරතුරු'!$P$24:$Q$28,2))))</f>
        <v>S</v>
      </c>
      <c r="AQ125" s="168" t="str">
        <f aca="false">IF(F125="","",IF(F125="-","-",IF(UPPER(F125)="AB","+",VLOOKUP(F125,'විෂය තොරතුරු'!$P$24:$Q$28,2))))</f>
        <v/>
      </c>
      <c r="AR125" s="168" t="str">
        <f aca="false">IF(G125="","",IF(G125="-","-",IF(UPPER(G125)="AB","+",VLOOKUP(G125,'විෂය තොරතුරු'!$P$24:$Q$28,2))))</f>
        <v/>
      </c>
      <c r="AS125" s="168" t="str">
        <f aca="false">IF(H125="","",IF(H125="-","-",IF(UPPER(H125)="AB","+",VLOOKUP(H125,'විෂය තොරතුරු'!$P$24:$Q$28,2))))</f>
        <v>B</v>
      </c>
      <c r="AT125" s="168" t="str">
        <f aca="false">IF(I125="","",IF(I125="-","-",IF(UPPER(I125)="AB","+",VLOOKUP(I125,'විෂය තොරතුරු'!$P$24:$Q$28,2))))</f>
        <v/>
      </c>
      <c r="AU125" s="170" t="str">
        <f aca="false">IF(J125="","",IF(J125="-","-",IF(UPPER(J125)="AB","+",VLOOKUP(J125,'විෂය තොරතුරු'!$P$24:$Q$28,2))))</f>
        <v/>
      </c>
      <c r="AV125" s="171" t="str">
        <f aca="false">IF(K125="","",IF(K125="-","-",IF(UPPER(K125)="AB","+",VLOOKUP(K125,'විෂය තොරතුරු'!$P$24:$Q$28,2))))</f>
        <v>S</v>
      </c>
      <c r="AW125" s="168" t="str">
        <f aca="false">IF(L125="","",IF(L125="-","-",IF(UPPER(L125)="AB","+",VLOOKUP(L125,'විෂය තොරතුරු'!$P$24:$Q$28,2))))</f>
        <v>S</v>
      </c>
      <c r="AX125" s="168" t="str">
        <f aca="false">IF(M125="","",IF(M125="-","-",IF(UPPER(M125)="AB","+",VLOOKUP(M125,'විෂය තොරතුරු'!$P$24:$Q$28,2))))</f>
        <v>W</v>
      </c>
      <c r="AY125" s="169" t="str">
        <f aca="false">IF(N125="","",IF(N125="-","-",IF(UPPER(N125)="AB","+",VLOOKUP(N125,'විෂය තොරතුරු'!$P$24:$Q$28,2))))</f>
        <v>W</v>
      </c>
      <c r="AZ125" s="167" t="str">
        <f aca="false">IF(O125="","",IF(O125="-","-",IF(UPPER(O125)="AB","+",VLOOKUP(O125,'විෂය තොරතුරු'!$P$24:$Q$28,2))))</f>
        <v>B</v>
      </c>
      <c r="BA125" s="168" t="str">
        <f aca="false">IF(P125="","",IF(P125="-","-",IF(UPPER(P125)="AB","+",VLOOKUP(P125,'විෂය තොරතුරු'!$P$24:$Q$28,2))))</f>
        <v/>
      </c>
      <c r="BB125" s="168" t="str">
        <f aca="false">IF(Q125="","",IF(Q125="-","-",IF(UPPER(Q125)="AB","+",VLOOKUP(Q125,'විෂය තොරතුරු'!$P$24:$Q$28,2))))</f>
        <v/>
      </c>
      <c r="BC125" s="168" t="str">
        <f aca="false">IF(R125="","",IF(R125="-","-",IF(UPPER(R125)="AB","+",VLOOKUP(R125,'විෂය තොරතුරු'!$P$24:$Q$28,2))))</f>
        <v/>
      </c>
      <c r="BD125" s="168" t="str">
        <f aca="false">IF(S125="","",IF(S125="-","-",IF(UPPER(S125)="AB","+",VLOOKUP(S125,'විෂය තොරතුරු'!$P$24:$Q$28,2))))</f>
        <v/>
      </c>
      <c r="BE125" s="168" t="str">
        <f aca="false">IF(T125="","",IF(T125="-","-",IF(UPPER(T125)="AB","+",VLOOKUP(T125,'විෂය තොරතුරු'!$P$24:$Q$28,2))))</f>
        <v/>
      </c>
      <c r="BF125" s="168" t="str">
        <f aca="false">IF(U125="","",IF(U125="-","-",IF(UPPER(U125)="AB","+",VLOOKUP(U125,'විෂය තොරතුරු'!$P$24:$Q$28,2))))</f>
        <v/>
      </c>
      <c r="BG125" s="170" t="str">
        <f aca="false">IF(V125="","",IF(V125="-","-",IF(UPPER(V125)="AB","+",VLOOKUP(V125,'විෂය තොරතුරු'!$P$24:$Q$28,2))))</f>
        <v/>
      </c>
      <c r="BH125" s="171" t="str">
        <f aca="false">IF(W125="","",IF(W125="-","-",IF(UPPER(W125)="AB","+",VLOOKUP(W125,'විෂය තොරතුරු'!$P$24:$Q$28,2))))</f>
        <v/>
      </c>
      <c r="BI125" s="168" t="str">
        <f aca="false">IF(X125="","",IF(X125="-","-",IF(UPPER(X125)="AB","+",VLOOKUP(X125,'විෂය තොරතුරු'!$P$24:$Q$28,2))))</f>
        <v/>
      </c>
      <c r="BJ125" s="168" t="str">
        <f aca="false">IF(Y125="","",IF(Y125="-","-",IF(UPPER(Y125)="AB","+",VLOOKUP(Y125,'විෂය තොරතුරු'!$P$24:$Q$28,2))))</f>
        <v/>
      </c>
      <c r="BK125" s="168" t="str">
        <f aca="false">IF(Z125="","",IF(Z125="-","-",IF(UPPER(Z125)="AB","+",VLOOKUP(Z125,'විෂය තොරතුරු'!$P$24:$Q$28,2))))</f>
        <v/>
      </c>
      <c r="BL125" s="168" t="str">
        <f aca="false">IF(AA125="","",IF(AA125="-","-",IF(UPPER(AA125)="AB","+",VLOOKUP(AA125,'විෂය තොරතුරු'!$P$24:$Q$28,2))))</f>
        <v>C</v>
      </c>
      <c r="BM125" s="168" t="str">
        <f aca="false">IF(AB125="","",IF(AB125="-","-",IF(UPPER(AB125)="AB","+",VLOOKUP(AB125,'විෂය තොරතුරු'!$P$24:$Q$28,2))))</f>
        <v/>
      </c>
      <c r="BN125" s="168" t="str">
        <f aca="false">IF(AC125="","",IF(AC125="-","-",IF(UPPER(AC125)="AB","+",VLOOKUP(AC125,'විෂය තොරතුරු'!$P$24:$Q$28,2))))</f>
        <v/>
      </c>
      <c r="BO125" s="169" t="str">
        <f aca="false">IF(AD125="","",IF(AD125="-","-",IF(UPPER(AD125)="AB","+",VLOOKUP(AD125,'විෂය තොරතුරු'!$P$24:$Q$28,2))))</f>
        <v/>
      </c>
      <c r="BP125" s="171" t="str">
        <f aca="false">IF(AE125="","",IF(AE125="-","-",IF(UPPER(AE125)="AB","+",VLOOKUP(AE125,'විෂය තොරතුරු'!$P$24:$Q$28,2))))</f>
        <v/>
      </c>
      <c r="BQ125" s="168" t="str">
        <f aca="false">IF(AF125="","",IF(AF125="-","-",IF(UPPER(AF125)="AB","+",VLOOKUP(AF125,'විෂය තොරතුරු'!$P$24:$Q$28,2))))</f>
        <v/>
      </c>
      <c r="BR125" s="168" t="str">
        <f aca="false">IF(AG125="","",IF(AG125="-","-",IF(UPPER(AG125)="AB","+",VLOOKUP(AG125,'විෂය තොරතුරු'!$P$24:$Q$28,2))))</f>
        <v/>
      </c>
      <c r="BS125" s="168" t="str">
        <f aca="false">IF(AH125="","",IF(AH125="-","-",IF(UPPER(AH125)="AB","+",VLOOKUP(AH125,'විෂය තොරතුරු'!$P$24:$Q$28,2))))</f>
        <v/>
      </c>
      <c r="BT125" s="168" t="str">
        <f aca="false">IF(AI125="","",IF(AI125="-","-",IF(UPPER(AI125)="AB","+",VLOOKUP(AI125,'විෂය තොරතුරු'!$P$24:$Q$28,2))))</f>
        <v/>
      </c>
      <c r="BU125" s="168" t="str">
        <f aca="false">IF(AJ125="","",IF(AJ125="-","-",IF(UPPER(AJ125)="AB","+",VLOOKUP(AJ125,'විෂය තොරතුරු'!$P$24:$Q$28,2))))</f>
        <v/>
      </c>
      <c r="BV125" s="168" t="str">
        <f aca="false">IF(AK125="","",IF(AK125="-","-",IF(UPPER(AK125)="AB","+",VLOOKUP(AK125,'විෂය තොරතුරු'!$P$24:$Q$28,2))))</f>
        <v/>
      </c>
      <c r="BW125" s="169" t="str">
        <f aca="false">IF(AL125="","",IF(AL125="-","-",IF(UPPER(AL125)="AB","+",VLOOKUP(AL125,'විෂය තොරතුරු'!$P$24:$Q$28,2))))</f>
        <v/>
      </c>
      <c r="BX125" s="265" t="n">
        <f aca="false">IF($B125="","",COUNTIF($AP125:$BW125,"A"))</f>
        <v>0</v>
      </c>
      <c r="BY125" s="265" t="n">
        <f aca="false">IF($B125="","",COUNTIF($AP125:$BW125,"B"))</f>
        <v>2</v>
      </c>
      <c r="BZ125" s="265" t="n">
        <f aca="false">IF($B125="","",COUNTIF($AP125:$BW125,"C"))</f>
        <v>1</v>
      </c>
      <c r="CA125" s="265" t="n">
        <f aca="false">IF($B125="","",COUNTIF($AP125:$BW125,"S"))</f>
        <v>3</v>
      </c>
      <c r="CB125" s="265" t="n">
        <f aca="false">IF($B125="","",COUNTIF($AP125:$BW125,"W"))</f>
        <v>2</v>
      </c>
      <c r="CC125" s="265" t="n">
        <f aca="false">IF(B125="","",SUM(BX125:CA125))</f>
        <v>6</v>
      </c>
      <c r="CD125" s="264" t="n">
        <f aca="false">IF(B125="","",SUM(BX125:BZ125))</f>
        <v>3</v>
      </c>
      <c r="CE125" s="172" t="str">
        <f aca="false">IF(B125="","",IF(AND(CC125&gt;=6,CD125&gt;=3,OR(E125&gt;=35,F125&gt;=35),L125&gt;=35),"6/3 සමත්",IF(AND(CC125&gt;=5,CD125&gt;=3,OR(E125&gt;=35,F125&gt;=35,L125&gt;=35)),"5/3 සමත්",IF(AND(CC125&gt;=4,CD125&gt;=1,OR(E125&gt;=20,F125&gt;=20,L125&gt;=20)),"සමත් කළ හැකි",IF(CB125=9,"W9","අසමත් ?")))))</f>
        <v>6/3 සමත්</v>
      </c>
    </row>
    <row r="126" customFormat="false" ht="13.8" hidden="false" customHeight="false" outlineLevel="0" collapsed="false">
      <c r="A126" s="160" t="n">
        <v>27</v>
      </c>
      <c r="B126" s="261" t="s">
        <v>143</v>
      </c>
      <c r="C126" s="161"/>
      <c r="D126" s="162"/>
      <c r="E126" s="163" t="n">
        <v>63</v>
      </c>
      <c r="F126" s="164"/>
      <c r="G126" s="163"/>
      <c r="H126" s="165" t="n">
        <v>85</v>
      </c>
      <c r="I126" s="165"/>
      <c r="J126" s="164"/>
      <c r="K126" s="163" t="n">
        <v>84</v>
      </c>
      <c r="L126" s="165" t="n">
        <v>51</v>
      </c>
      <c r="M126" s="165" t="n">
        <v>62</v>
      </c>
      <c r="N126" s="164" t="n">
        <v>66</v>
      </c>
      <c r="O126" s="163"/>
      <c r="P126" s="165"/>
      <c r="Q126" s="165" t="n">
        <v>90</v>
      </c>
      <c r="R126" s="165"/>
      <c r="S126" s="165"/>
      <c r="T126" s="165"/>
      <c r="U126" s="165"/>
      <c r="V126" s="164"/>
      <c r="W126" s="163"/>
      <c r="X126" s="165"/>
      <c r="Y126" s="165"/>
      <c r="Z126" s="165"/>
      <c r="AA126" s="165"/>
      <c r="AB126" s="165" t="n">
        <v>71</v>
      </c>
      <c r="AC126" s="165"/>
      <c r="AD126" s="164"/>
      <c r="AE126" s="163" t="n">
        <v>52</v>
      </c>
      <c r="AF126" s="165"/>
      <c r="AG126" s="165"/>
      <c r="AH126" s="165"/>
      <c r="AI126" s="165"/>
      <c r="AJ126" s="165"/>
      <c r="AK126" s="165"/>
      <c r="AL126" s="166"/>
      <c r="AM126" s="262" t="n">
        <f aca="false">IF(B126="","",SUM(E126:AL126))</f>
        <v>624</v>
      </c>
      <c r="AN126" s="263" t="n">
        <f aca="false">IF(B126="","",AM126/9)</f>
        <v>69.3333333333333</v>
      </c>
      <c r="AO126" s="264" t="n">
        <f aca="false">IF(B126="","",IF(AM126=0,"-",RANK(AM126,$AM$100:$AM$149,0)))</f>
        <v>4</v>
      </c>
      <c r="AP126" s="167" t="str">
        <f aca="false">IF(E126="","",IF(E126="-","-",IF(UPPER(E126)="AB","+",VLOOKUP(E126,'විෂය තොරතුරු'!$P$24:$Q$28,2))))</f>
        <v>C</v>
      </c>
      <c r="AQ126" s="168" t="str">
        <f aca="false">IF(F126="","",IF(F126="-","-",IF(UPPER(F126)="AB","+",VLOOKUP(F126,'විෂය තොරතුරු'!$P$24:$Q$28,2))))</f>
        <v/>
      </c>
      <c r="AR126" s="168" t="str">
        <f aca="false">IF(G126="","",IF(G126="-","-",IF(UPPER(G126)="AB","+",VLOOKUP(G126,'විෂය තොරතුරු'!$P$24:$Q$28,2))))</f>
        <v/>
      </c>
      <c r="AS126" s="168" t="str">
        <f aca="false">IF(H126="","",IF(H126="-","-",IF(UPPER(H126)="AB","+",VLOOKUP(H126,'විෂය තොරතුරු'!$P$24:$Q$28,2))))</f>
        <v>A</v>
      </c>
      <c r="AT126" s="168" t="str">
        <f aca="false">IF(I126="","",IF(I126="-","-",IF(UPPER(I126)="AB","+",VLOOKUP(I126,'විෂය තොරතුරු'!$P$24:$Q$28,2))))</f>
        <v/>
      </c>
      <c r="AU126" s="170" t="str">
        <f aca="false">IF(J126="","",IF(J126="-","-",IF(UPPER(J126)="AB","+",VLOOKUP(J126,'විෂය තොරතුරු'!$P$24:$Q$28,2))))</f>
        <v/>
      </c>
      <c r="AV126" s="171" t="str">
        <f aca="false">IF(K126="","",IF(K126="-","-",IF(UPPER(K126)="AB","+",VLOOKUP(K126,'විෂය තොරතුරු'!$P$24:$Q$28,2))))</f>
        <v>A</v>
      </c>
      <c r="AW126" s="168" t="str">
        <f aca="false">IF(L126="","",IF(L126="-","-",IF(UPPER(L126)="AB","+",VLOOKUP(L126,'විෂය තොරතුරු'!$P$24:$Q$28,2))))</f>
        <v>C</v>
      </c>
      <c r="AX126" s="168" t="str">
        <f aca="false">IF(M126="","",IF(M126="-","-",IF(UPPER(M126)="AB","+",VLOOKUP(M126,'විෂය තොරතුරු'!$P$24:$Q$28,2))))</f>
        <v>C</v>
      </c>
      <c r="AY126" s="169" t="str">
        <f aca="false">IF(N126="","",IF(N126="-","-",IF(UPPER(N126)="AB","+",VLOOKUP(N126,'විෂය තොරතුරු'!$P$24:$Q$28,2))))</f>
        <v>B</v>
      </c>
      <c r="AZ126" s="167" t="str">
        <f aca="false">IF(O126="","",IF(O126="-","-",IF(UPPER(O126)="AB","+",VLOOKUP(O126,'විෂය තොරතුරු'!$P$24:$Q$28,2))))</f>
        <v/>
      </c>
      <c r="BA126" s="168" t="str">
        <f aca="false">IF(P126="","",IF(P126="-","-",IF(UPPER(P126)="AB","+",VLOOKUP(P126,'විෂය තොරතුරු'!$P$24:$Q$28,2))))</f>
        <v/>
      </c>
      <c r="BB126" s="168" t="str">
        <f aca="false">IF(Q126="","",IF(Q126="-","-",IF(UPPER(Q126)="AB","+",VLOOKUP(Q126,'විෂය තොරතුරු'!$P$24:$Q$28,2))))</f>
        <v>A</v>
      </c>
      <c r="BC126" s="168" t="str">
        <f aca="false">IF(R126="","",IF(R126="-","-",IF(UPPER(R126)="AB","+",VLOOKUP(R126,'විෂය තොරතුරු'!$P$24:$Q$28,2))))</f>
        <v/>
      </c>
      <c r="BD126" s="168" t="str">
        <f aca="false">IF(S126="","",IF(S126="-","-",IF(UPPER(S126)="AB","+",VLOOKUP(S126,'විෂය තොරතුරු'!$P$24:$Q$28,2))))</f>
        <v/>
      </c>
      <c r="BE126" s="168" t="str">
        <f aca="false">IF(T126="","",IF(T126="-","-",IF(UPPER(T126)="AB","+",VLOOKUP(T126,'විෂය තොරතුරු'!$P$24:$Q$28,2))))</f>
        <v/>
      </c>
      <c r="BF126" s="168" t="str">
        <f aca="false">IF(U126="","",IF(U126="-","-",IF(UPPER(U126)="AB","+",VLOOKUP(U126,'විෂය තොරතුරු'!$P$24:$Q$28,2))))</f>
        <v/>
      </c>
      <c r="BG126" s="170" t="str">
        <f aca="false">IF(V126="","",IF(V126="-","-",IF(UPPER(V126)="AB","+",VLOOKUP(V126,'විෂය තොරතුරු'!$P$24:$Q$28,2))))</f>
        <v/>
      </c>
      <c r="BH126" s="171" t="str">
        <f aca="false">IF(W126="","",IF(W126="-","-",IF(UPPER(W126)="AB","+",VLOOKUP(W126,'විෂය තොරතුරු'!$P$24:$Q$28,2))))</f>
        <v/>
      </c>
      <c r="BI126" s="168" t="str">
        <f aca="false">IF(X126="","",IF(X126="-","-",IF(UPPER(X126)="AB","+",VLOOKUP(X126,'විෂය තොරතුරු'!$P$24:$Q$28,2))))</f>
        <v/>
      </c>
      <c r="BJ126" s="168" t="str">
        <f aca="false">IF(Y126="","",IF(Y126="-","-",IF(UPPER(Y126)="AB","+",VLOOKUP(Y126,'විෂය තොරතුරු'!$P$24:$Q$28,2))))</f>
        <v/>
      </c>
      <c r="BK126" s="168" t="str">
        <f aca="false">IF(Z126="","",IF(Z126="-","-",IF(UPPER(Z126)="AB","+",VLOOKUP(Z126,'විෂය තොරතුරු'!$P$24:$Q$28,2))))</f>
        <v/>
      </c>
      <c r="BL126" s="168" t="str">
        <f aca="false">IF(AA126="","",IF(AA126="-","-",IF(UPPER(AA126)="AB","+",VLOOKUP(AA126,'විෂය තොරතුරු'!$P$24:$Q$28,2))))</f>
        <v/>
      </c>
      <c r="BM126" s="168" t="str">
        <f aca="false">IF(AB126="","",IF(AB126="-","-",IF(UPPER(AB126)="AB","+",VLOOKUP(AB126,'විෂය තොරතුරු'!$P$24:$Q$28,2))))</f>
        <v>B</v>
      </c>
      <c r="BN126" s="168" t="str">
        <f aca="false">IF(AC126="","",IF(AC126="-","-",IF(UPPER(AC126)="AB","+",VLOOKUP(AC126,'විෂය තොරතුරු'!$P$24:$Q$28,2))))</f>
        <v/>
      </c>
      <c r="BO126" s="169" t="str">
        <f aca="false">IF(AD126="","",IF(AD126="-","-",IF(UPPER(AD126)="AB","+",VLOOKUP(AD126,'විෂය තොරතුරු'!$P$24:$Q$28,2))))</f>
        <v/>
      </c>
      <c r="BP126" s="171" t="str">
        <f aca="false">IF(AE126="","",IF(AE126="-","-",IF(UPPER(AE126)="AB","+",VLOOKUP(AE126,'විෂය තොරතුරු'!$P$24:$Q$28,2))))</f>
        <v>C</v>
      </c>
      <c r="BQ126" s="168" t="str">
        <f aca="false">IF(AF126="","",IF(AF126="-","-",IF(UPPER(AF126)="AB","+",VLOOKUP(AF126,'විෂය තොරතුරු'!$P$24:$Q$28,2))))</f>
        <v/>
      </c>
      <c r="BR126" s="168" t="str">
        <f aca="false">IF(AG126="","",IF(AG126="-","-",IF(UPPER(AG126)="AB","+",VLOOKUP(AG126,'විෂය තොරතුරු'!$P$24:$Q$28,2))))</f>
        <v/>
      </c>
      <c r="BS126" s="168" t="str">
        <f aca="false">IF(AH126="","",IF(AH126="-","-",IF(UPPER(AH126)="AB","+",VLOOKUP(AH126,'විෂය තොරතුරු'!$P$24:$Q$28,2))))</f>
        <v/>
      </c>
      <c r="BT126" s="168" t="str">
        <f aca="false">IF(AI126="","",IF(AI126="-","-",IF(UPPER(AI126)="AB","+",VLOOKUP(AI126,'විෂය තොරතුරු'!$P$24:$Q$28,2))))</f>
        <v/>
      </c>
      <c r="BU126" s="168" t="str">
        <f aca="false">IF(AJ126="","",IF(AJ126="-","-",IF(UPPER(AJ126)="AB","+",VLOOKUP(AJ126,'විෂය තොරතුරු'!$P$24:$Q$28,2))))</f>
        <v/>
      </c>
      <c r="BV126" s="168" t="str">
        <f aca="false">IF(AK126="","",IF(AK126="-","-",IF(UPPER(AK126)="AB","+",VLOOKUP(AK126,'විෂය තොරතුරු'!$P$24:$Q$28,2))))</f>
        <v/>
      </c>
      <c r="BW126" s="169" t="str">
        <f aca="false">IF(AL126="","",IF(AL126="-","-",IF(UPPER(AL126)="AB","+",VLOOKUP(AL126,'විෂය තොරතුරු'!$P$24:$Q$28,2))))</f>
        <v/>
      </c>
      <c r="BX126" s="265" t="n">
        <f aca="false">IF($B126="","",COUNTIF($AP126:$BW126,"A"))</f>
        <v>3</v>
      </c>
      <c r="BY126" s="265" t="n">
        <f aca="false">IF($B126="","",COUNTIF($AP126:$BW126,"B"))</f>
        <v>2</v>
      </c>
      <c r="BZ126" s="265" t="n">
        <f aca="false">IF($B126="","",COUNTIF($AP126:$BW126,"C"))</f>
        <v>4</v>
      </c>
      <c r="CA126" s="265" t="n">
        <f aca="false">IF($B126="","",COUNTIF($AP126:$BW126,"S"))</f>
        <v>0</v>
      </c>
      <c r="CB126" s="265" t="n">
        <f aca="false">IF($B126="","",COUNTIF($AP126:$BW126,"W"))</f>
        <v>0</v>
      </c>
      <c r="CC126" s="265" t="n">
        <f aca="false">IF(B126="","",SUM(BX126:CA126))</f>
        <v>9</v>
      </c>
      <c r="CD126" s="264" t="n">
        <f aca="false">IF(B126="","",SUM(BX126:BZ126))</f>
        <v>9</v>
      </c>
      <c r="CE126" s="172" t="str">
        <f aca="false">IF(B126="","",IF(AND(CC126&gt;=6,CD126&gt;=3,OR(E126&gt;=35,F126&gt;=35),L126&gt;=35),"6/3 සමත්",IF(AND(CC126&gt;=5,CD126&gt;=3,OR(E126&gt;=35,F126&gt;=35,L126&gt;=35)),"5/3 සමත්",IF(AND(CC126&gt;=4,CD126&gt;=1,OR(E126&gt;=20,F126&gt;=20,L126&gt;=20)),"සමත් කළ හැකි",IF(CB126=9,"W9","අසමත් ?")))))</f>
        <v>6/3 සමත්</v>
      </c>
    </row>
    <row r="127" customFormat="false" ht="13.8" hidden="false" customHeight="false" outlineLevel="0" collapsed="false">
      <c r="A127" s="160" t="n">
        <v>28</v>
      </c>
      <c r="B127" s="261" t="s">
        <v>144</v>
      </c>
      <c r="C127" s="161"/>
      <c r="D127" s="162"/>
      <c r="E127" s="163" t="n">
        <v>45</v>
      </c>
      <c r="F127" s="164"/>
      <c r="G127" s="163"/>
      <c r="H127" s="165" t="n">
        <v>69</v>
      </c>
      <c r="I127" s="165"/>
      <c r="J127" s="164"/>
      <c r="K127" s="163" t="n">
        <v>48</v>
      </c>
      <c r="L127" s="165" t="n">
        <v>38</v>
      </c>
      <c r="M127" s="165" t="n">
        <v>36</v>
      </c>
      <c r="N127" s="164" t="n">
        <v>38</v>
      </c>
      <c r="O127" s="163" t="n">
        <v>62</v>
      </c>
      <c r="P127" s="165"/>
      <c r="Q127" s="165"/>
      <c r="R127" s="165"/>
      <c r="S127" s="165"/>
      <c r="T127" s="165"/>
      <c r="U127" s="165"/>
      <c r="V127" s="164"/>
      <c r="W127" s="163" t="n">
        <v>23</v>
      </c>
      <c r="X127" s="165"/>
      <c r="Y127" s="165"/>
      <c r="Z127" s="165"/>
      <c r="AA127" s="165"/>
      <c r="AB127" s="165"/>
      <c r="AC127" s="165"/>
      <c r="AD127" s="164"/>
      <c r="AE127" s="163"/>
      <c r="AF127" s="165"/>
      <c r="AG127" s="165" t="n">
        <v>63</v>
      </c>
      <c r="AH127" s="165"/>
      <c r="AI127" s="165"/>
      <c r="AJ127" s="165"/>
      <c r="AK127" s="165"/>
      <c r="AL127" s="166"/>
      <c r="AM127" s="262" t="n">
        <f aca="false">IF(B127="","",SUM(E127:AL127))</f>
        <v>422</v>
      </c>
      <c r="AN127" s="263" t="n">
        <f aca="false">IF(B127="","",AM127/9)</f>
        <v>46.8888888888889</v>
      </c>
      <c r="AO127" s="264" t="n">
        <f aca="false">IF(B127="","",IF(AM127=0,"-",RANK(AM127,$AM$100:$AM$149,0)))</f>
        <v>19</v>
      </c>
      <c r="AP127" s="167" t="str">
        <f aca="false">IF(E127="","",IF(E127="-","-",IF(UPPER(E127)="AB","+",VLOOKUP(E127,'විෂය තොරතුරු'!$P$24:$Q$28,2))))</f>
        <v>S</v>
      </c>
      <c r="AQ127" s="168" t="str">
        <f aca="false">IF(F127="","",IF(F127="-","-",IF(UPPER(F127)="AB","+",VLOOKUP(F127,'විෂය තොරතුරු'!$P$24:$Q$28,2))))</f>
        <v/>
      </c>
      <c r="AR127" s="168" t="str">
        <f aca="false">IF(G127="","",IF(G127="-","-",IF(UPPER(G127)="AB","+",VLOOKUP(G127,'විෂය තොරතුරු'!$P$24:$Q$28,2))))</f>
        <v/>
      </c>
      <c r="AS127" s="168" t="str">
        <f aca="false">IF(H127="","",IF(H127="-","-",IF(UPPER(H127)="AB","+",VLOOKUP(H127,'විෂය තොරතුරු'!$P$24:$Q$28,2))))</f>
        <v>B</v>
      </c>
      <c r="AT127" s="168" t="str">
        <f aca="false">IF(I127="","",IF(I127="-","-",IF(UPPER(I127)="AB","+",VLOOKUP(I127,'විෂය තොරතුරු'!$P$24:$Q$28,2))))</f>
        <v/>
      </c>
      <c r="AU127" s="170" t="str">
        <f aca="false">IF(J127="","",IF(J127="-","-",IF(UPPER(J127)="AB","+",VLOOKUP(J127,'විෂය තොරතුරු'!$P$24:$Q$28,2))))</f>
        <v/>
      </c>
      <c r="AV127" s="171" t="str">
        <f aca="false">IF(K127="","",IF(K127="-","-",IF(UPPER(K127)="AB","+",VLOOKUP(K127,'විෂය තොරතුරු'!$P$24:$Q$28,2))))</f>
        <v>S</v>
      </c>
      <c r="AW127" s="168" t="str">
        <f aca="false">IF(L127="","",IF(L127="-","-",IF(UPPER(L127)="AB","+",VLOOKUP(L127,'විෂය තොරතුරු'!$P$24:$Q$28,2))))</f>
        <v>S</v>
      </c>
      <c r="AX127" s="168" t="str">
        <f aca="false">IF(M127="","",IF(M127="-","-",IF(UPPER(M127)="AB","+",VLOOKUP(M127,'විෂය තොරතුරු'!$P$24:$Q$28,2))))</f>
        <v>S</v>
      </c>
      <c r="AY127" s="169" t="str">
        <f aca="false">IF(N127="","",IF(N127="-","-",IF(UPPER(N127)="AB","+",VLOOKUP(N127,'විෂය තොරතුරු'!$P$24:$Q$28,2))))</f>
        <v>S</v>
      </c>
      <c r="AZ127" s="167" t="str">
        <f aca="false">IF(O127="","",IF(O127="-","-",IF(UPPER(O127)="AB","+",VLOOKUP(O127,'විෂය තොරතුරු'!$P$24:$Q$28,2))))</f>
        <v>C</v>
      </c>
      <c r="BA127" s="168" t="str">
        <f aca="false">IF(P127="","",IF(P127="-","-",IF(UPPER(P127)="AB","+",VLOOKUP(P127,'විෂය තොරතුරු'!$P$24:$Q$28,2))))</f>
        <v/>
      </c>
      <c r="BB127" s="168" t="str">
        <f aca="false">IF(Q127="","",IF(Q127="-","-",IF(UPPER(Q127)="AB","+",VLOOKUP(Q127,'විෂය තොරතුරු'!$P$24:$Q$28,2))))</f>
        <v/>
      </c>
      <c r="BC127" s="168" t="str">
        <f aca="false">IF(R127="","",IF(R127="-","-",IF(UPPER(R127)="AB","+",VLOOKUP(R127,'විෂය තොරතුරු'!$P$24:$Q$28,2))))</f>
        <v/>
      </c>
      <c r="BD127" s="168" t="str">
        <f aca="false">IF(S127="","",IF(S127="-","-",IF(UPPER(S127)="AB","+",VLOOKUP(S127,'විෂය තොරතුරු'!$P$24:$Q$28,2))))</f>
        <v/>
      </c>
      <c r="BE127" s="168" t="str">
        <f aca="false">IF(T127="","",IF(T127="-","-",IF(UPPER(T127)="AB","+",VLOOKUP(T127,'විෂය තොරතුරු'!$P$24:$Q$28,2))))</f>
        <v/>
      </c>
      <c r="BF127" s="168" t="str">
        <f aca="false">IF(U127="","",IF(U127="-","-",IF(UPPER(U127)="AB","+",VLOOKUP(U127,'විෂය තොරතුරු'!$P$24:$Q$28,2))))</f>
        <v/>
      </c>
      <c r="BG127" s="170" t="str">
        <f aca="false">IF(V127="","",IF(V127="-","-",IF(UPPER(V127)="AB","+",VLOOKUP(V127,'විෂය තොරතුරු'!$P$24:$Q$28,2))))</f>
        <v/>
      </c>
      <c r="BH127" s="171" t="str">
        <f aca="false">IF(W127="","",IF(W127="-","-",IF(UPPER(W127)="AB","+",VLOOKUP(W127,'විෂය තොරතුරු'!$P$24:$Q$28,2))))</f>
        <v>W</v>
      </c>
      <c r="BI127" s="168" t="str">
        <f aca="false">IF(X127="","",IF(X127="-","-",IF(UPPER(X127)="AB","+",VLOOKUP(X127,'විෂය තොරතුරු'!$P$24:$Q$28,2))))</f>
        <v/>
      </c>
      <c r="BJ127" s="168" t="str">
        <f aca="false">IF(Y127="","",IF(Y127="-","-",IF(UPPER(Y127)="AB","+",VLOOKUP(Y127,'විෂය තොරතුරු'!$P$24:$Q$28,2))))</f>
        <v/>
      </c>
      <c r="BK127" s="168" t="str">
        <f aca="false">IF(Z127="","",IF(Z127="-","-",IF(UPPER(Z127)="AB","+",VLOOKUP(Z127,'විෂය තොරතුරු'!$P$24:$Q$28,2))))</f>
        <v/>
      </c>
      <c r="BL127" s="168" t="str">
        <f aca="false">IF(AA127="","",IF(AA127="-","-",IF(UPPER(AA127)="AB","+",VLOOKUP(AA127,'විෂය තොරතුරු'!$P$24:$Q$28,2))))</f>
        <v/>
      </c>
      <c r="BM127" s="168" t="str">
        <f aca="false">IF(AB127="","",IF(AB127="-","-",IF(UPPER(AB127)="AB","+",VLOOKUP(AB127,'විෂය තොරතුරු'!$P$24:$Q$28,2))))</f>
        <v/>
      </c>
      <c r="BN127" s="168" t="str">
        <f aca="false">IF(AC127="","",IF(AC127="-","-",IF(UPPER(AC127)="AB","+",VLOOKUP(AC127,'විෂය තොරතුරු'!$P$24:$Q$28,2))))</f>
        <v/>
      </c>
      <c r="BO127" s="169" t="str">
        <f aca="false">IF(AD127="","",IF(AD127="-","-",IF(UPPER(AD127)="AB","+",VLOOKUP(AD127,'විෂය තොරතුරු'!$P$24:$Q$28,2))))</f>
        <v/>
      </c>
      <c r="BP127" s="171" t="str">
        <f aca="false">IF(AE127="","",IF(AE127="-","-",IF(UPPER(AE127)="AB","+",VLOOKUP(AE127,'විෂය තොරතුරු'!$P$24:$Q$28,2))))</f>
        <v/>
      </c>
      <c r="BQ127" s="168" t="str">
        <f aca="false">IF(AF127="","",IF(AF127="-","-",IF(UPPER(AF127)="AB","+",VLOOKUP(AF127,'විෂය තොරතුරු'!$P$24:$Q$28,2))))</f>
        <v/>
      </c>
      <c r="BR127" s="168" t="str">
        <f aca="false">IF(AG127="","",IF(AG127="-","-",IF(UPPER(AG127)="AB","+",VLOOKUP(AG127,'විෂය තොරතුරු'!$P$24:$Q$28,2))))</f>
        <v>C</v>
      </c>
      <c r="BS127" s="168" t="str">
        <f aca="false">IF(AH127="","",IF(AH127="-","-",IF(UPPER(AH127)="AB","+",VLOOKUP(AH127,'විෂය තොරතුරු'!$P$24:$Q$28,2))))</f>
        <v/>
      </c>
      <c r="BT127" s="168" t="str">
        <f aca="false">IF(AI127="","",IF(AI127="-","-",IF(UPPER(AI127)="AB","+",VLOOKUP(AI127,'විෂය තොරතුරු'!$P$24:$Q$28,2))))</f>
        <v/>
      </c>
      <c r="BU127" s="168" t="str">
        <f aca="false">IF(AJ127="","",IF(AJ127="-","-",IF(UPPER(AJ127)="AB","+",VLOOKUP(AJ127,'විෂය තොරතුරු'!$P$24:$Q$28,2))))</f>
        <v/>
      </c>
      <c r="BV127" s="168" t="str">
        <f aca="false">IF(AK127="","",IF(AK127="-","-",IF(UPPER(AK127)="AB","+",VLOOKUP(AK127,'විෂය තොරතුරු'!$P$24:$Q$28,2))))</f>
        <v/>
      </c>
      <c r="BW127" s="169" t="str">
        <f aca="false">IF(AL127="","",IF(AL127="-","-",IF(UPPER(AL127)="AB","+",VLOOKUP(AL127,'විෂය තොරතුරු'!$P$24:$Q$28,2))))</f>
        <v/>
      </c>
      <c r="BX127" s="265" t="n">
        <f aca="false">IF($B127="","",COUNTIF($AP127:$BW127,"A"))</f>
        <v>0</v>
      </c>
      <c r="BY127" s="265" t="n">
        <f aca="false">IF($B127="","",COUNTIF($AP127:$BW127,"B"))</f>
        <v>1</v>
      </c>
      <c r="BZ127" s="265" t="n">
        <f aca="false">IF($B127="","",COUNTIF($AP127:$BW127,"C"))</f>
        <v>2</v>
      </c>
      <c r="CA127" s="265" t="n">
        <f aca="false">IF($B127="","",COUNTIF($AP127:$BW127,"S"))</f>
        <v>5</v>
      </c>
      <c r="CB127" s="265" t="n">
        <f aca="false">IF($B127="","",COUNTIF($AP127:$BW127,"W"))</f>
        <v>1</v>
      </c>
      <c r="CC127" s="265" t="n">
        <f aca="false">IF(B127="","",SUM(BX127:CA127))</f>
        <v>8</v>
      </c>
      <c r="CD127" s="264" t="n">
        <f aca="false">IF(B127="","",SUM(BX127:BZ127))</f>
        <v>3</v>
      </c>
      <c r="CE127" s="172" t="str">
        <f aca="false">IF(B127="","",IF(AND(CC127&gt;=6,CD127&gt;=3,OR(E127&gt;=35,F127&gt;=35),L127&gt;=35),"6/3 සමත්",IF(AND(CC127&gt;=5,CD127&gt;=3,OR(E127&gt;=35,F127&gt;=35,L127&gt;=35)),"5/3 සමත්",IF(AND(CC127&gt;=4,CD127&gt;=1,OR(E127&gt;=20,F127&gt;=20,L127&gt;=20)),"සමත් කළ හැකි",IF(CB127=9,"W9","අසමත් ?")))))</f>
        <v>6/3 සමත්</v>
      </c>
    </row>
    <row r="128" customFormat="false" ht="13.8" hidden="false" customHeight="false" outlineLevel="0" collapsed="false">
      <c r="A128" s="160" t="n">
        <v>29</v>
      </c>
      <c r="B128" s="261" t="s">
        <v>145</v>
      </c>
      <c r="C128" s="161"/>
      <c r="D128" s="162"/>
      <c r="E128" s="163" t="n">
        <v>40</v>
      </c>
      <c r="F128" s="164"/>
      <c r="G128" s="163"/>
      <c r="H128" s="165" t="n">
        <v>73</v>
      </c>
      <c r="I128" s="165"/>
      <c r="J128" s="164"/>
      <c r="K128" s="163" t="n">
        <v>72</v>
      </c>
      <c r="L128" s="165" t="n">
        <v>25</v>
      </c>
      <c r="M128" s="165" t="n">
        <v>32</v>
      </c>
      <c r="N128" s="164" t="n">
        <v>34</v>
      </c>
      <c r="O128" s="163"/>
      <c r="P128" s="165"/>
      <c r="Q128" s="165" t="n">
        <v>51</v>
      </c>
      <c r="R128" s="165"/>
      <c r="S128" s="165"/>
      <c r="T128" s="165"/>
      <c r="U128" s="165"/>
      <c r="V128" s="164"/>
      <c r="W128" s="163" t="n">
        <v>47</v>
      </c>
      <c r="X128" s="165"/>
      <c r="Y128" s="165"/>
      <c r="Z128" s="165"/>
      <c r="AA128" s="165"/>
      <c r="AB128" s="165"/>
      <c r="AC128" s="165"/>
      <c r="AD128" s="164"/>
      <c r="AE128" s="163"/>
      <c r="AF128" s="165"/>
      <c r="AG128" s="165" t="n">
        <v>61</v>
      </c>
      <c r="AH128" s="165"/>
      <c r="AI128" s="165"/>
      <c r="AJ128" s="165"/>
      <c r="AK128" s="165"/>
      <c r="AL128" s="166"/>
      <c r="AM128" s="262" t="n">
        <f aca="false">IF(B128="","",SUM(E128:AL128))</f>
        <v>435</v>
      </c>
      <c r="AN128" s="263" t="n">
        <f aca="false">IF(B128="","",AM128/9)</f>
        <v>48.3333333333333</v>
      </c>
      <c r="AO128" s="264" t="n">
        <f aca="false">IF(B128="","",IF(AM128=0,"-",RANK(AM128,$AM$100:$AM$149,0)))</f>
        <v>15</v>
      </c>
      <c r="AP128" s="167" t="str">
        <f aca="false">IF(E128="","",IF(E128="-","-",IF(UPPER(E128)="AB","+",VLOOKUP(E128,'විෂය තොරතුරු'!$P$24:$Q$28,2))))</f>
        <v>S</v>
      </c>
      <c r="AQ128" s="168" t="str">
        <f aca="false">IF(F128="","",IF(F128="-","-",IF(UPPER(F128)="AB","+",VLOOKUP(F128,'විෂය තොරතුරු'!$P$24:$Q$28,2))))</f>
        <v/>
      </c>
      <c r="AR128" s="168" t="str">
        <f aca="false">IF(G128="","",IF(G128="-","-",IF(UPPER(G128)="AB","+",VLOOKUP(G128,'විෂය තොරතුරු'!$P$24:$Q$28,2))))</f>
        <v/>
      </c>
      <c r="AS128" s="168" t="str">
        <f aca="false">IF(H128="","",IF(H128="-","-",IF(UPPER(H128)="AB","+",VLOOKUP(H128,'විෂය තොරතුරු'!$P$24:$Q$28,2))))</f>
        <v>B</v>
      </c>
      <c r="AT128" s="168" t="str">
        <f aca="false">IF(I128="","",IF(I128="-","-",IF(UPPER(I128)="AB","+",VLOOKUP(I128,'විෂය තොරතුරු'!$P$24:$Q$28,2))))</f>
        <v/>
      </c>
      <c r="AU128" s="170" t="str">
        <f aca="false">IF(J128="","",IF(J128="-","-",IF(UPPER(J128)="AB","+",VLOOKUP(J128,'විෂය තොරතුරු'!$P$24:$Q$28,2))))</f>
        <v/>
      </c>
      <c r="AV128" s="171" t="str">
        <f aca="false">IF(K128="","",IF(K128="-","-",IF(UPPER(K128)="AB","+",VLOOKUP(K128,'විෂය තොරතුරු'!$P$24:$Q$28,2))))</f>
        <v>B</v>
      </c>
      <c r="AW128" s="168" t="str">
        <f aca="false">IF(L128="","",IF(L128="-","-",IF(UPPER(L128)="AB","+",VLOOKUP(L128,'විෂය තොරතුරු'!$P$24:$Q$28,2))))</f>
        <v>W</v>
      </c>
      <c r="AX128" s="168" t="str">
        <f aca="false">IF(M128="","",IF(M128="-","-",IF(UPPER(M128)="AB","+",VLOOKUP(M128,'විෂය තොරතුරු'!$P$24:$Q$28,2))))</f>
        <v>W</v>
      </c>
      <c r="AY128" s="169" t="str">
        <f aca="false">IF(N128="","",IF(N128="-","-",IF(UPPER(N128)="AB","+",VLOOKUP(N128,'විෂය තොරතුරු'!$P$24:$Q$28,2))))</f>
        <v>W</v>
      </c>
      <c r="AZ128" s="167" t="str">
        <f aca="false">IF(O128="","",IF(O128="-","-",IF(UPPER(O128)="AB","+",VLOOKUP(O128,'විෂය තොරතුරු'!$P$24:$Q$28,2))))</f>
        <v/>
      </c>
      <c r="BA128" s="168" t="str">
        <f aca="false">IF(P128="","",IF(P128="-","-",IF(UPPER(P128)="AB","+",VLOOKUP(P128,'විෂය තොරතුරු'!$P$24:$Q$28,2))))</f>
        <v/>
      </c>
      <c r="BB128" s="168" t="str">
        <f aca="false">IF(Q128="","",IF(Q128="-","-",IF(UPPER(Q128)="AB","+",VLOOKUP(Q128,'විෂය තොරතුරු'!$P$24:$Q$28,2))))</f>
        <v>C</v>
      </c>
      <c r="BC128" s="168" t="str">
        <f aca="false">IF(R128="","",IF(R128="-","-",IF(UPPER(R128)="AB","+",VLOOKUP(R128,'විෂය තොරතුරු'!$P$24:$Q$28,2))))</f>
        <v/>
      </c>
      <c r="BD128" s="168" t="str">
        <f aca="false">IF(S128="","",IF(S128="-","-",IF(UPPER(S128)="AB","+",VLOOKUP(S128,'විෂය තොරතුරු'!$P$24:$Q$28,2))))</f>
        <v/>
      </c>
      <c r="BE128" s="168" t="str">
        <f aca="false">IF(T128="","",IF(T128="-","-",IF(UPPER(T128)="AB","+",VLOOKUP(T128,'විෂය තොරතුරු'!$P$24:$Q$28,2))))</f>
        <v/>
      </c>
      <c r="BF128" s="168" t="str">
        <f aca="false">IF(U128="","",IF(U128="-","-",IF(UPPER(U128)="AB","+",VLOOKUP(U128,'විෂය තොරතුරු'!$P$24:$Q$28,2))))</f>
        <v/>
      </c>
      <c r="BG128" s="170" t="str">
        <f aca="false">IF(V128="","",IF(V128="-","-",IF(UPPER(V128)="AB","+",VLOOKUP(V128,'විෂය තොරතුරු'!$P$24:$Q$28,2))))</f>
        <v/>
      </c>
      <c r="BH128" s="171" t="str">
        <f aca="false">IF(W128="","",IF(W128="-","-",IF(UPPER(W128)="AB","+",VLOOKUP(W128,'විෂය තොරතුරු'!$P$24:$Q$28,2))))</f>
        <v>S</v>
      </c>
      <c r="BI128" s="168" t="str">
        <f aca="false">IF(X128="","",IF(X128="-","-",IF(UPPER(X128)="AB","+",VLOOKUP(X128,'විෂය තොරතුරු'!$P$24:$Q$28,2))))</f>
        <v/>
      </c>
      <c r="BJ128" s="168" t="str">
        <f aca="false">IF(Y128="","",IF(Y128="-","-",IF(UPPER(Y128)="AB","+",VLOOKUP(Y128,'විෂය තොරතුරු'!$P$24:$Q$28,2))))</f>
        <v/>
      </c>
      <c r="BK128" s="168" t="str">
        <f aca="false">IF(Z128="","",IF(Z128="-","-",IF(UPPER(Z128)="AB","+",VLOOKUP(Z128,'විෂය තොරතුරු'!$P$24:$Q$28,2))))</f>
        <v/>
      </c>
      <c r="BL128" s="168" t="str">
        <f aca="false">IF(AA128="","",IF(AA128="-","-",IF(UPPER(AA128)="AB","+",VLOOKUP(AA128,'විෂය තොරතුරු'!$P$24:$Q$28,2))))</f>
        <v/>
      </c>
      <c r="BM128" s="168" t="str">
        <f aca="false">IF(AB128="","",IF(AB128="-","-",IF(UPPER(AB128)="AB","+",VLOOKUP(AB128,'විෂය තොරතුරු'!$P$24:$Q$28,2))))</f>
        <v/>
      </c>
      <c r="BN128" s="168" t="str">
        <f aca="false">IF(AC128="","",IF(AC128="-","-",IF(UPPER(AC128)="AB","+",VLOOKUP(AC128,'විෂය තොරතුරු'!$P$24:$Q$28,2))))</f>
        <v/>
      </c>
      <c r="BO128" s="169" t="str">
        <f aca="false">IF(AD128="","",IF(AD128="-","-",IF(UPPER(AD128)="AB","+",VLOOKUP(AD128,'විෂය තොරතුරු'!$P$24:$Q$28,2))))</f>
        <v/>
      </c>
      <c r="BP128" s="171" t="str">
        <f aca="false">IF(AE128="","",IF(AE128="-","-",IF(UPPER(AE128)="AB","+",VLOOKUP(AE128,'විෂය තොරතුරු'!$P$24:$Q$28,2))))</f>
        <v/>
      </c>
      <c r="BQ128" s="168" t="str">
        <f aca="false">IF(AF128="","",IF(AF128="-","-",IF(UPPER(AF128)="AB","+",VLOOKUP(AF128,'විෂය තොරතුරු'!$P$24:$Q$28,2))))</f>
        <v/>
      </c>
      <c r="BR128" s="168" t="str">
        <f aca="false">IF(AG128="","",IF(AG128="-","-",IF(UPPER(AG128)="AB","+",VLOOKUP(AG128,'විෂය තොරතුරු'!$P$24:$Q$28,2))))</f>
        <v>C</v>
      </c>
      <c r="BS128" s="168" t="str">
        <f aca="false">IF(AH128="","",IF(AH128="-","-",IF(UPPER(AH128)="AB","+",VLOOKUP(AH128,'විෂය තොරතුරු'!$P$24:$Q$28,2))))</f>
        <v/>
      </c>
      <c r="BT128" s="168" t="str">
        <f aca="false">IF(AI128="","",IF(AI128="-","-",IF(UPPER(AI128)="AB","+",VLOOKUP(AI128,'විෂය තොරතුරු'!$P$24:$Q$28,2))))</f>
        <v/>
      </c>
      <c r="BU128" s="168" t="str">
        <f aca="false">IF(AJ128="","",IF(AJ128="-","-",IF(UPPER(AJ128)="AB","+",VLOOKUP(AJ128,'විෂය තොරතුරු'!$P$24:$Q$28,2))))</f>
        <v/>
      </c>
      <c r="BV128" s="168" t="str">
        <f aca="false">IF(AK128="","",IF(AK128="-","-",IF(UPPER(AK128)="AB","+",VLOOKUP(AK128,'විෂය තොරතුරු'!$P$24:$Q$28,2))))</f>
        <v/>
      </c>
      <c r="BW128" s="169" t="str">
        <f aca="false">IF(AL128="","",IF(AL128="-","-",IF(UPPER(AL128)="AB","+",VLOOKUP(AL128,'විෂය තොරතුරු'!$P$24:$Q$28,2))))</f>
        <v/>
      </c>
      <c r="BX128" s="265" t="n">
        <f aca="false">IF($B128="","",COUNTIF($AP128:$BW128,"A"))</f>
        <v>0</v>
      </c>
      <c r="BY128" s="265" t="n">
        <f aca="false">IF($B128="","",COUNTIF($AP128:$BW128,"B"))</f>
        <v>2</v>
      </c>
      <c r="BZ128" s="265" t="n">
        <f aca="false">IF($B128="","",COUNTIF($AP128:$BW128,"C"))</f>
        <v>2</v>
      </c>
      <c r="CA128" s="265" t="n">
        <f aca="false">IF($B128="","",COUNTIF($AP128:$BW128,"S"))</f>
        <v>2</v>
      </c>
      <c r="CB128" s="265" t="n">
        <f aca="false">IF($B128="","",COUNTIF($AP128:$BW128,"W"))</f>
        <v>3</v>
      </c>
      <c r="CC128" s="265" t="n">
        <f aca="false">IF(B128="","",SUM(BX128:CA128))</f>
        <v>6</v>
      </c>
      <c r="CD128" s="264" t="n">
        <f aca="false">IF(B128="","",SUM(BX128:BZ128))</f>
        <v>4</v>
      </c>
      <c r="CE128" s="172" t="str">
        <f aca="false">IF(B128="","",IF(AND(CC128&gt;=6,CD128&gt;=3,OR(E128&gt;=35,F128&gt;=35),L128&gt;=35),"6/3 සමත්",IF(AND(CC128&gt;=5,CD128&gt;=3,OR(E128&gt;=35,F128&gt;=35,L128&gt;=35)),"5/3 සමත්",IF(AND(CC128&gt;=4,CD128&gt;=1,OR(E128&gt;=20,F128&gt;=20,L128&gt;=20)),"සමත් කළ හැකි",IF(CB128=9,"W9","අසමත් ?")))))</f>
        <v>5/3 සමත්</v>
      </c>
    </row>
    <row r="129" customFormat="false" ht="13.8" hidden="false" customHeight="false" outlineLevel="0" collapsed="false">
      <c r="A129" s="160" t="n">
        <v>30</v>
      </c>
      <c r="B129" s="261" t="s">
        <v>146</v>
      </c>
      <c r="C129" s="161"/>
      <c r="D129" s="162"/>
      <c r="E129" s="163" t="n">
        <v>37</v>
      </c>
      <c r="F129" s="164"/>
      <c r="G129" s="163"/>
      <c r="H129" s="165" t="n">
        <v>50</v>
      </c>
      <c r="I129" s="165"/>
      <c r="J129" s="164"/>
      <c r="K129" s="163" t="n">
        <v>42</v>
      </c>
      <c r="L129" s="165" t="n">
        <v>41</v>
      </c>
      <c r="M129" s="165" t="n">
        <v>33</v>
      </c>
      <c r="N129" s="164" t="n">
        <v>18</v>
      </c>
      <c r="O129" s="163"/>
      <c r="P129" s="165"/>
      <c r="Q129" s="165"/>
      <c r="R129" s="165" t="n">
        <v>37</v>
      </c>
      <c r="S129" s="165"/>
      <c r="T129" s="165"/>
      <c r="U129" s="165"/>
      <c r="V129" s="164"/>
      <c r="W129" s="163"/>
      <c r="X129" s="165"/>
      <c r="Y129" s="165"/>
      <c r="Z129" s="165"/>
      <c r="AA129" s="165"/>
      <c r="AB129" s="165"/>
      <c r="AC129" s="165"/>
      <c r="AD129" s="164"/>
      <c r="AE129" s="163"/>
      <c r="AF129" s="165"/>
      <c r="AG129" s="165" t="n">
        <v>48</v>
      </c>
      <c r="AH129" s="165"/>
      <c r="AI129" s="165"/>
      <c r="AJ129" s="165"/>
      <c r="AK129" s="165"/>
      <c r="AL129" s="166"/>
      <c r="AM129" s="262" t="n">
        <f aca="false">IF(B129="","",SUM(E129:AL129))</f>
        <v>306</v>
      </c>
      <c r="AN129" s="263" t="n">
        <f aca="false">IF(B129="","",AM129/9)</f>
        <v>34</v>
      </c>
      <c r="AO129" s="264" t="n">
        <f aca="false">IF(B129="","",IF(AM129=0,"-",RANK(AM129,$AM$100:$AM$149,0)))</f>
        <v>27</v>
      </c>
      <c r="AP129" s="167" t="str">
        <f aca="false">IF(E129="","",IF(E129="-","-",IF(UPPER(E129)="AB","+",VLOOKUP(E129,'විෂය තොරතුරු'!$P$24:$Q$28,2))))</f>
        <v>S</v>
      </c>
      <c r="AQ129" s="168" t="str">
        <f aca="false">IF(F129="","",IF(F129="-","-",IF(UPPER(F129)="AB","+",VLOOKUP(F129,'විෂය තොරතුරු'!$P$24:$Q$28,2))))</f>
        <v/>
      </c>
      <c r="AR129" s="168" t="str">
        <f aca="false">IF(G129="","",IF(G129="-","-",IF(UPPER(G129)="AB","+",VLOOKUP(G129,'විෂය තොරතුරු'!$P$24:$Q$28,2))))</f>
        <v/>
      </c>
      <c r="AS129" s="168" t="str">
        <f aca="false">IF(H129="","",IF(H129="-","-",IF(UPPER(H129)="AB","+",VLOOKUP(H129,'විෂය තොරතුරු'!$P$24:$Q$28,2))))</f>
        <v>C</v>
      </c>
      <c r="AT129" s="168" t="str">
        <f aca="false">IF(I129="","",IF(I129="-","-",IF(UPPER(I129)="AB","+",VLOOKUP(I129,'විෂය තොරතුරු'!$P$24:$Q$28,2))))</f>
        <v/>
      </c>
      <c r="AU129" s="170" t="str">
        <f aca="false">IF(J129="","",IF(J129="-","-",IF(UPPER(J129)="AB","+",VLOOKUP(J129,'විෂය තොරතුරු'!$P$24:$Q$28,2))))</f>
        <v/>
      </c>
      <c r="AV129" s="171" t="str">
        <f aca="false">IF(K129="","",IF(K129="-","-",IF(UPPER(K129)="AB","+",VLOOKUP(K129,'විෂය තොරතුරු'!$P$24:$Q$28,2))))</f>
        <v>S</v>
      </c>
      <c r="AW129" s="168" t="str">
        <f aca="false">IF(L129="","",IF(L129="-","-",IF(UPPER(L129)="AB","+",VLOOKUP(L129,'විෂය තොරතුරු'!$P$24:$Q$28,2))))</f>
        <v>S</v>
      </c>
      <c r="AX129" s="168" t="str">
        <f aca="false">IF(M129="","",IF(M129="-","-",IF(UPPER(M129)="AB","+",VLOOKUP(M129,'විෂය තොරතුරු'!$P$24:$Q$28,2))))</f>
        <v>W</v>
      </c>
      <c r="AY129" s="169" t="str">
        <f aca="false">IF(N129="","",IF(N129="-","-",IF(UPPER(N129)="AB","+",VLOOKUP(N129,'විෂය තොරතුරු'!$P$24:$Q$28,2))))</f>
        <v>W</v>
      </c>
      <c r="AZ129" s="167" t="str">
        <f aca="false">IF(O129="","",IF(O129="-","-",IF(UPPER(O129)="AB","+",VLOOKUP(O129,'විෂය තොරතුරු'!$P$24:$Q$28,2))))</f>
        <v/>
      </c>
      <c r="BA129" s="168" t="str">
        <f aca="false">IF(P129="","",IF(P129="-","-",IF(UPPER(P129)="AB","+",VLOOKUP(P129,'විෂය තොරතුරු'!$P$24:$Q$28,2))))</f>
        <v/>
      </c>
      <c r="BB129" s="168" t="str">
        <f aca="false">IF(Q129="","",IF(Q129="-","-",IF(UPPER(Q129)="AB","+",VLOOKUP(Q129,'විෂය තොරතුරු'!$P$24:$Q$28,2))))</f>
        <v/>
      </c>
      <c r="BC129" s="168" t="str">
        <f aca="false">IF(R129="","",IF(R129="-","-",IF(UPPER(R129)="AB","+",VLOOKUP(R129,'විෂය තොරතුරු'!$P$24:$Q$28,2))))</f>
        <v>S</v>
      </c>
      <c r="BD129" s="168" t="str">
        <f aca="false">IF(S129="","",IF(S129="-","-",IF(UPPER(S129)="AB","+",VLOOKUP(S129,'විෂය තොරතුරු'!$P$24:$Q$28,2))))</f>
        <v/>
      </c>
      <c r="BE129" s="168" t="str">
        <f aca="false">IF(T129="","",IF(T129="-","-",IF(UPPER(T129)="AB","+",VLOOKUP(T129,'විෂය තොරතුරු'!$P$24:$Q$28,2))))</f>
        <v/>
      </c>
      <c r="BF129" s="168" t="str">
        <f aca="false">IF(U129="","",IF(U129="-","-",IF(UPPER(U129)="AB","+",VLOOKUP(U129,'විෂය තොරතුරු'!$P$24:$Q$28,2))))</f>
        <v/>
      </c>
      <c r="BG129" s="170" t="str">
        <f aca="false">IF(V129="","",IF(V129="-","-",IF(UPPER(V129)="AB","+",VLOOKUP(V129,'විෂය තොරතුරු'!$P$24:$Q$28,2))))</f>
        <v/>
      </c>
      <c r="BH129" s="171" t="str">
        <f aca="false">IF(W129="","",IF(W129="-","-",IF(UPPER(W129)="AB","+",VLOOKUP(W129,'විෂය තොරතුරු'!$P$24:$Q$28,2))))</f>
        <v/>
      </c>
      <c r="BI129" s="168" t="str">
        <f aca="false">IF(X129="","",IF(X129="-","-",IF(UPPER(X129)="AB","+",VLOOKUP(X129,'විෂය තොරතුරු'!$P$24:$Q$28,2))))</f>
        <v/>
      </c>
      <c r="BJ129" s="168" t="str">
        <f aca="false">IF(Y129="","",IF(Y129="-","-",IF(UPPER(Y129)="AB","+",VLOOKUP(Y129,'විෂය තොරතුරු'!$P$24:$Q$28,2))))</f>
        <v/>
      </c>
      <c r="BK129" s="168" t="str">
        <f aca="false">IF(Z129="","",IF(Z129="-","-",IF(UPPER(Z129)="AB","+",VLOOKUP(Z129,'විෂය තොරතුරු'!$P$24:$Q$28,2))))</f>
        <v/>
      </c>
      <c r="BL129" s="168" t="str">
        <f aca="false">IF(AA129="","",IF(AA129="-","-",IF(UPPER(AA129)="AB","+",VLOOKUP(AA129,'විෂය තොරතුරු'!$P$24:$Q$28,2))))</f>
        <v/>
      </c>
      <c r="BM129" s="168" t="str">
        <f aca="false">IF(AB129="","",IF(AB129="-","-",IF(UPPER(AB129)="AB","+",VLOOKUP(AB129,'විෂය තොරතුරු'!$P$24:$Q$28,2))))</f>
        <v/>
      </c>
      <c r="BN129" s="168" t="str">
        <f aca="false">IF(AC129="","",IF(AC129="-","-",IF(UPPER(AC129)="AB","+",VLOOKUP(AC129,'විෂය තොරතුරු'!$P$24:$Q$28,2))))</f>
        <v/>
      </c>
      <c r="BO129" s="169" t="str">
        <f aca="false">IF(AD129="","",IF(AD129="-","-",IF(UPPER(AD129)="AB","+",VLOOKUP(AD129,'විෂය තොරතුරු'!$P$24:$Q$28,2))))</f>
        <v/>
      </c>
      <c r="BP129" s="171" t="str">
        <f aca="false">IF(AE129="","",IF(AE129="-","-",IF(UPPER(AE129)="AB","+",VLOOKUP(AE129,'විෂය තොරතුරු'!$P$24:$Q$28,2))))</f>
        <v/>
      </c>
      <c r="BQ129" s="168" t="str">
        <f aca="false">IF(AF129="","",IF(AF129="-","-",IF(UPPER(AF129)="AB","+",VLOOKUP(AF129,'විෂය තොරතුරු'!$P$24:$Q$28,2))))</f>
        <v/>
      </c>
      <c r="BR129" s="168" t="str">
        <f aca="false">IF(AG129="","",IF(AG129="-","-",IF(UPPER(AG129)="AB","+",VLOOKUP(AG129,'විෂය තොරතුරු'!$P$24:$Q$28,2))))</f>
        <v>S</v>
      </c>
      <c r="BS129" s="168" t="str">
        <f aca="false">IF(AH129="","",IF(AH129="-","-",IF(UPPER(AH129)="AB","+",VLOOKUP(AH129,'විෂය තොරතුරු'!$P$24:$Q$28,2))))</f>
        <v/>
      </c>
      <c r="BT129" s="168" t="str">
        <f aca="false">IF(AI129="","",IF(AI129="-","-",IF(UPPER(AI129)="AB","+",VLOOKUP(AI129,'විෂය තොරතුරු'!$P$24:$Q$28,2))))</f>
        <v/>
      </c>
      <c r="BU129" s="168" t="str">
        <f aca="false">IF(AJ129="","",IF(AJ129="-","-",IF(UPPER(AJ129)="AB","+",VLOOKUP(AJ129,'විෂය තොරතුරු'!$P$24:$Q$28,2))))</f>
        <v/>
      </c>
      <c r="BV129" s="168" t="str">
        <f aca="false">IF(AK129="","",IF(AK129="-","-",IF(UPPER(AK129)="AB","+",VLOOKUP(AK129,'විෂය තොරතුරු'!$P$24:$Q$28,2))))</f>
        <v/>
      </c>
      <c r="BW129" s="169" t="str">
        <f aca="false">IF(AL129="","",IF(AL129="-","-",IF(UPPER(AL129)="AB","+",VLOOKUP(AL129,'විෂය තොරතුරු'!$P$24:$Q$28,2))))</f>
        <v/>
      </c>
      <c r="BX129" s="265" t="n">
        <f aca="false">IF($B129="","",COUNTIF($AP129:$BW129,"A"))</f>
        <v>0</v>
      </c>
      <c r="BY129" s="265" t="n">
        <f aca="false">IF($B129="","",COUNTIF($AP129:$BW129,"B"))</f>
        <v>0</v>
      </c>
      <c r="BZ129" s="265" t="n">
        <f aca="false">IF($B129="","",COUNTIF($AP129:$BW129,"C"))</f>
        <v>1</v>
      </c>
      <c r="CA129" s="265" t="n">
        <f aca="false">IF($B129="","",COUNTIF($AP129:$BW129,"S"))</f>
        <v>5</v>
      </c>
      <c r="CB129" s="265" t="n">
        <f aca="false">IF($B129="","",COUNTIF($AP129:$BW129,"W"))</f>
        <v>2</v>
      </c>
      <c r="CC129" s="265" t="n">
        <f aca="false">IF(B129="","",SUM(BX129:CA129))</f>
        <v>6</v>
      </c>
      <c r="CD129" s="264" t="n">
        <f aca="false">IF(B129="","",SUM(BX129:BZ129))</f>
        <v>1</v>
      </c>
      <c r="CE129" s="172" t="str">
        <f aca="false">IF(B129="","",IF(AND(CC129&gt;=6,CD129&gt;=3,OR(E129&gt;=35,F129&gt;=35),L129&gt;=35),"6/3 සමත්",IF(AND(CC129&gt;=5,CD129&gt;=3,OR(E129&gt;=35,F129&gt;=35,L129&gt;=35)),"5/3 සමත්",IF(AND(CC129&gt;=4,CD129&gt;=1,OR(E129&gt;=20,F129&gt;=20,L129&gt;=20)),"සමත් කළ හැකි",IF(CB129=9,"W9","අසමත් ?")))))</f>
        <v>සමත් කළ හැකි</v>
      </c>
    </row>
    <row r="130" customFormat="false" ht="13.8" hidden="false" customHeight="false" outlineLevel="0" collapsed="false">
      <c r="A130" s="160" t="n">
        <v>31</v>
      </c>
      <c r="B130" s="261" t="s">
        <v>147</v>
      </c>
      <c r="C130" s="161"/>
      <c r="D130" s="162"/>
      <c r="E130" s="163" t="n">
        <v>53</v>
      </c>
      <c r="F130" s="164"/>
      <c r="G130" s="163"/>
      <c r="H130" s="165" t="n">
        <v>77</v>
      </c>
      <c r="I130" s="165"/>
      <c r="J130" s="164"/>
      <c r="K130" s="163" t="n">
        <v>74</v>
      </c>
      <c r="L130" s="165" t="n">
        <v>28</v>
      </c>
      <c r="M130" s="165" t="n">
        <v>29</v>
      </c>
      <c r="N130" s="164" t="n">
        <v>42</v>
      </c>
      <c r="O130" s="163"/>
      <c r="P130" s="165" t="n">
        <v>63</v>
      </c>
      <c r="Q130" s="165"/>
      <c r="R130" s="165"/>
      <c r="S130" s="165"/>
      <c r="T130" s="165"/>
      <c r="U130" s="165"/>
      <c r="V130" s="164"/>
      <c r="W130" s="163"/>
      <c r="X130" s="165"/>
      <c r="Y130" s="165" t="n">
        <v>56</v>
      </c>
      <c r="Z130" s="165"/>
      <c r="AA130" s="165"/>
      <c r="AB130" s="165"/>
      <c r="AC130" s="165"/>
      <c r="AD130" s="164"/>
      <c r="AE130" s="163"/>
      <c r="AF130" s="165"/>
      <c r="AG130" s="165" t="n">
        <v>70</v>
      </c>
      <c r="AH130" s="165"/>
      <c r="AI130" s="165"/>
      <c r="AJ130" s="165"/>
      <c r="AK130" s="165"/>
      <c r="AL130" s="166"/>
      <c r="AM130" s="262" t="n">
        <f aca="false">IF(B130="","",SUM(E130:AL130))</f>
        <v>492</v>
      </c>
      <c r="AN130" s="263" t="n">
        <f aca="false">IF(B130="","",AM130/9)</f>
        <v>54.6666666666667</v>
      </c>
      <c r="AO130" s="264" t="n">
        <f aca="false">IF(B130="","",IF(AM130=0,"-",RANK(AM130,$AM$100:$AM$149,0)))</f>
        <v>10</v>
      </c>
      <c r="AP130" s="167" t="str">
        <f aca="false">IF(E130="","",IF(E130="-","-",IF(UPPER(E130)="AB","+",VLOOKUP(E130,'විෂය තොරතුරු'!$P$24:$Q$28,2))))</f>
        <v>C</v>
      </c>
      <c r="AQ130" s="168" t="str">
        <f aca="false">IF(F130="","",IF(F130="-","-",IF(UPPER(F130)="AB","+",VLOOKUP(F130,'විෂය තොරතුරු'!$P$24:$Q$28,2))))</f>
        <v/>
      </c>
      <c r="AR130" s="168" t="str">
        <f aca="false">IF(G130="","",IF(G130="-","-",IF(UPPER(G130)="AB","+",VLOOKUP(G130,'විෂය තොරතුරු'!$P$24:$Q$28,2))))</f>
        <v/>
      </c>
      <c r="AS130" s="168" t="str">
        <f aca="false">IF(H130="","",IF(H130="-","-",IF(UPPER(H130)="AB","+",VLOOKUP(H130,'විෂය තොරතුරු'!$P$24:$Q$28,2))))</f>
        <v>A</v>
      </c>
      <c r="AT130" s="168" t="str">
        <f aca="false">IF(I130="","",IF(I130="-","-",IF(UPPER(I130)="AB","+",VLOOKUP(I130,'විෂය තොරතුරු'!$P$24:$Q$28,2))))</f>
        <v/>
      </c>
      <c r="AU130" s="170" t="str">
        <f aca="false">IF(J130="","",IF(J130="-","-",IF(UPPER(J130)="AB","+",VLOOKUP(J130,'විෂය තොරතුරු'!$P$24:$Q$28,2))))</f>
        <v/>
      </c>
      <c r="AV130" s="171" t="str">
        <f aca="false">IF(K130="","",IF(K130="-","-",IF(UPPER(K130)="AB","+",VLOOKUP(K130,'විෂය තොරතුරු'!$P$24:$Q$28,2))))</f>
        <v>B</v>
      </c>
      <c r="AW130" s="168" t="str">
        <f aca="false">IF(L130="","",IF(L130="-","-",IF(UPPER(L130)="AB","+",VLOOKUP(L130,'විෂය තොරතුරු'!$P$24:$Q$28,2))))</f>
        <v>W</v>
      </c>
      <c r="AX130" s="168" t="str">
        <f aca="false">IF(M130="","",IF(M130="-","-",IF(UPPER(M130)="AB","+",VLOOKUP(M130,'විෂය තොරතුරු'!$P$24:$Q$28,2))))</f>
        <v>W</v>
      </c>
      <c r="AY130" s="169" t="str">
        <f aca="false">IF(N130="","",IF(N130="-","-",IF(UPPER(N130)="AB","+",VLOOKUP(N130,'විෂය තොරතුරු'!$P$24:$Q$28,2))))</f>
        <v>S</v>
      </c>
      <c r="AZ130" s="167" t="str">
        <f aca="false">IF(O130="","",IF(O130="-","-",IF(UPPER(O130)="AB","+",VLOOKUP(O130,'විෂය තොරතුරු'!$P$24:$Q$28,2))))</f>
        <v/>
      </c>
      <c r="BA130" s="168" t="str">
        <f aca="false">IF(P130="","",IF(P130="-","-",IF(UPPER(P130)="AB","+",VLOOKUP(P130,'විෂය තොරතුරු'!$P$24:$Q$28,2))))</f>
        <v>C</v>
      </c>
      <c r="BB130" s="168" t="str">
        <f aca="false">IF(Q130="","",IF(Q130="-","-",IF(UPPER(Q130)="AB","+",VLOOKUP(Q130,'විෂය තොරතුරු'!$P$24:$Q$28,2))))</f>
        <v/>
      </c>
      <c r="BC130" s="168" t="str">
        <f aca="false">IF(R130="","",IF(R130="-","-",IF(UPPER(R130)="AB","+",VLOOKUP(R130,'විෂය තොරතුරු'!$P$24:$Q$28,2))))</f>
        <v/>
      </c>
      <c r="BD130" s="168" t="str">
        <f aca="false">IF(S130="","",IF(S130="-","-",IF(UPPER(S130)="AB","+",VLOOKUP(S130,'විෂය තොරතුරු'!$P$24:$Q$28,2))))</f>
        <v/>
      </c>
      <c r="BE130" s="168" t="str">
        <f aca="false">IF(T130="","",IF(T130="-","-",IF(UPPER(T130)="AB","+",VLOOKUP(T130,'විෂය තොරතුරු'!$P$24:$Q$28,2))))</f>
        <v/>
      </c>
      <c r="BF130" s="168" t="str">
        <f aca="false">IF(U130="","",IF(U130="-","-",IF(UPPER(U130)="AB","+",VLOOKUP(U130,'විෂය තොරතුරු'!$P$24:$Q$28,2))))</f>
        <v/>
      </c>
      <c r="BG130" s="170" t="str">
        <f aca="false">IF(V130="","",IF(V130="-","-",IF(UPPER(V130)="AB","+",VLOOKUP(V130,'විෂය තොරතුරු'!$P$24:$Q$28,2))))</f>
        <v/>
      </c>
      <c r="BH130" s="171" t="str">
        <f aca="false">IF(W130="","",IF(W130="-","-",IF(UPPER(W130)="AB","+",VLOOKUP(W130,'විෂය තොරතුරු'!$P$24:$Q$28,2))))</f>
        <v/>
      </c>
      <c r="BI130" s="168" t="str">
        <f aca="false">IF(X130="","",IF(X130="-","-",IF(UPPER(X130)="AB","+",VLOOKUP(X130,'විෂය තොරතුරු'!$P$24:$Q$28,2))))</f>
        <v/>
      </c>
      <c r="BJ130" s="168" t="str">
        <f aca="false">IF(Y130="","",IF(Y130="-","-",IF(UPPER(Y130)="AB","+",VLOOKUP(Y130,'විෂය තොරතුරු'!$P$24:$Q$28,2))))</f>
        <v>C</v>
      </c>
      <c r="BK130" s="168" t="str">
        <f aca="false">IF(Z130="","",IF(Z130="-","-",IF(UPPER(Z130)="AB","+",VLOOKUP(Z130,'විෂය තොරතුරු'!$P$24:$Q$28,2))))</f>
        <v/>
      </c>
      <c r="BL130" s="168" t="str">
        <f aca="false">IF(AA130="","",IF(AA130="-","-",IF(UPPER(AA130)="AB","+",VLOOKUP(AA130,'විෂය තොරතුරු'!$P$24:$Q$28,2))))</f>
        <v/>
      </c>
      <c r="BM130" s="168" t="str">
        <f aca="false">IF(AB130="","",IF(AB130="-","-",IF(UPPER(AB130)="AB","+",VLOOKUP(AB130,'විෂය තොරතුරු'!$P$24:$Q$28,2))))</f>
        <v/>
      </c>
      <c r="BN130" s="168" t="str">
        <f aca="false">IF(AC130="","",IF(AC130="-","-",IF(UPPER(AC130)="AB","+",VLOOKUP(AC130,'විෂය තොරතුරු'!$P$24:$Q$28,2))))</f>
        <v/>
      </c>
      <c r="BO130" s="169" t="str">
        <f aca="false">IF(AD130="","",IF(AD130="-","-",IF(UPPER(AD130)="AB","+",VLOOKUP(AD130,'විෂය තොරතුරු'!$P$24:$Q$28,2))))</f>
        <v/>
      </c>
      <c r="BP130" s="171" t="str">
        <f aca="false">IF(AE130="","",IF(AE130="-","-",IF(UPPER(AE130)="AB","+",VLOOKUP(AE130,'විෂය තොරතුරු'!$P$24:$Q$28,2))))</f>
        <v/>
      </c>
      <c r="BQ130" s="168" t="str">
        <f aca="false">IF(AF130="","",IF(AF130="-","-",IF(UPPER(AF130)="AB","+",VLOOKUP(AF130,'විෂය තොරතුරු'!$P$24:$Q$28,2))))</f>
        <v/>
      </c>
      <c r="BR130" s="168" t="str">
        <f aca="false">IF(AG130="","",IF(AG130="-","-",IF(UPPER(AG130)="AB","+",VLOOKUP(AG130,'විෂය තොරතුරු'!$P$24:$Q$28,2))))</f>
        <v>B</v>
      </c>
      <c r="BS130" s="168" t="str">
        <f aca="false">IF(AH130="","",IF(AH130="-","-",IF(UPPER(AH130)="AB","+",VLOOKUP(AH130,'විෂය තොරතුරු'!$P$24:$Q$28,2))))</f>
        <v/>
      </c>
      <c r="BT130" s="168" t="str">
        <f aca="false">IF(AI130="","",IF(AI130="-","-",IF(UPPER(AI130)="AB","+",VLOOKUP(AI130,'විෂය තොරතුරු'!$P$24:$Q$28,2))))</f>
        <v/>
      </c>
      <c r="BU130" s="168" t="str">
        <f aca="false">IF(AJ130="","",IF(AJ130="-","-",IF(UPPER(AJ130)="AB","+",VLOOKUP(AJ130,'විෂය තොරතුරු'!$P$24:$Q$28,2))))</f>
        <v/>
      </c>
      <c r="BV130" s="168" t="str">
        <f aca="false">IF(AK130="","",IF(AK130="-","-",IF(UPPER(AK130)="AB","+",VLOOKUP(AK130,'විෂය තොරතුරු'!$P$24:$Q$28,2))))</f>
        <v/>
      </c>
      <c r="BW130" s="169" t="str">
        <f aca="false">IF(AL130="","",IF(AL130="-","-",IF(UPPER(AL130)="AB","+",VLOOKUP(AL130,'විෂය තොරතුරු'!$P$24:$Q$28,2))))</f>
        <v/>
      </c>
      <c r="BX130" s="265" t="n">
        <f aca="false">IF($B130="","",COUNTIF($AP130:$BW130,"A"))</f>
        <v>1</v>
      </c>
      <c r="BY130" s="265" t="n">
        <f aca="false">IF($B130="","",COUNTIF($AP130:$BW130,"B"))</f>
        <v>2</v>
      </c>
      <c r="BZ130" s="265" t="n">
        <f aca="false">IF($B130="","",COUNTIF($AP130:$BW130,"C"))</f>
        <v>3</v>
      </c>
      <c r="CA130" s="265" t="n">
        <f aca="false">IF($B130="","",COUNTIF($AP130:$BW130,"S"))</f>
        <v>1</v>
      </c>
      <c r="CB130" s="265" t="n">
        <f aca="false">IF($B130="","",COUNTIF($AP130:$BW130,"W"))</f>
        <v>2</v>
      </c>
      <c r="CC130" s="265" t="n">
        <f aca="false">IF(B130="","",SUM(BX130:CA130))</f>
        <v>7</v>
      </c>
      <c r="CD130" s="264" t="n">
        <f aca="false">IF(B130="","",SUM(BX130:BZ130))</f>
        <v>6</v>
      </c>
      <c r="CE130" s="172" t="str">
        <f aca="false">IF(B130="","",IF(AND(CC130&gt;=6,CD130&gt;=3,OR(E130&gt;=35,F130&gt;=35),L130&gt;=35),"6/3 සමත්",IF(AND(CC130&gt;=5,CD130&gt;=3,OR(E130&gt;=35,F130&gt;=35,L130&gt;=35)),"5/3 සමත්",IF(AND(CC130&gt;=4,CD130&gt;=1,OR(E130&gt;=20,F130&gt;=20,L130&gt;=20)),"සමත් කළ හැකි",IF(CB130=9,"W9","අසමත් ?")))))</f>
        <v>5/3 සමත්</v>
      </c>
    </row>
    <row r="131" customFormat="false" ht="13.8" hidden="false" customHeight="false" outlineLevel="0" collapsed="false">
      <c r="A131" s="160" t="n">
        <v>32</v>
      </c>
      <c r="B131" s="261" t="s">
        <v>148</v>
      </c>
      <c r="C131" s="161"/>
      <c r="D131" s="162"/>
      <c r="E131" s="163" t="n">
        <v>59</v>
      </c>
      <c r="F131" s="164"/>
      <c r="G131" s="163"/>
      <c r="H131" s="165" t="n">
        <v>66</v>
      </c>
      <c r="I131" s="165"/>
      <c r="J131" s="164"/>
      <c r="K131" s="163" t="n">
        <v>70</v>
      </c>
      <c r="L131" s="165" t="n">
        <v>33</v>
      </c>
      <c r="M131" s="165" t="n">
        <v>43</v>
      </c>
      <c r="N131" s="164" t="n">
        <v>42</v>
      </c>
      <c r="O131" s="163"/>
      <c r="P131" s="165" t="n">
        <v>72</v>
      </c>
      <c r="Q131" s="165"/>
      <c r="R131" s="165"/>
      <c r="S131" s="165"/>
      <c r="T131" s="165"/>
      <c r="U131" s="165"/>
      <c r="V131" s="164"/>
      <c r="W131" s="163"/>
      <c r="X131" s="165" t="n">
        <v>63</v>
      </c>
      <c r="Y131" s="165"/>
      <c r="Z131" s="165"/>
      <c r="AA131" s="165"/>
      <c r="AB131" s="165"/>
      <c r="AC131" s="165"/>
      <c r="AD131" s="164"/>
      <c r="AE131" s="163"/>
      <c r="AF131" s="165"/>
      <c r="AG131" s="165" t="n">
        <v>69</v>
      </c>
      <c r="AH131" s="165"/>
      <c r="AI131" s="165"/>
      <c r="AJ131" s="165"/>
      <c r="AK131" s="165"/>
      <c r="AL131" s="166"/>
      <c r="AM131" s="262" t="n">
        <f aca="false">IF(B131="","",SUM(E131:AL131))</f>
        <v>517</v>
      </c>
      <c r="AN131" s="263" t="n">
        <f aca="false">IF(B131="","",AM131/9)</f>
        <v>57.4444444444444</v>
      </c>
      <c r="AO131" s="264" t="n">
        <f aca="false">IF(B131="","",IF(AM131=0,"-",RANK(AM131,$AM$100:$AM$149,0)))</f>
        <v>6</v>
      </c>
      <c r="AP131" s="167" t="str">
        <f aca="false">IF(E131="","",IF(E131="-","-",IF(UPPER(E131)="AB","+",VLOOKUP(E131,'විෂය තොරතුරු'!$P$24:$Q$28,2))))</f>
        <v>C</v>
      </c>
      <c r="AQ131" s="168" t="str">
        <f aca="false">IF(F131="","",IF(F131="-","-",IF(UPPER(F131)="AB","+",VLOOKUP(F131,'විෂය තොරතුරු'!$P$24:$Q$28,2))))</f>
        <v/>
      </c>
      <c r="AR131" s="168" t="str">
        <f aca="false">IF(G131="","",IF(G131="-","-",IF(UPPER(G131)="AB","+",VLOOKUP(G131,'විෂය තොරතුරු'!$P$24:$Q$28,2))))</f>
        <v/>
      </c>
      <c r="AS131" s="168" t="str">
        <f aca="false">IF(H131="","",IF(H131="-","-",IF(UPPER(H131)="AB","+",VLOOKUP(H131,'විෂය තොරතුරු'!$P$24:$Q$28,2))))</f>
        <v>B</v>
      </c>
      <c r="AT131" s="168" t="str">
        <f aca="false">IF(I131="","",IF(I131="-","-",IF(UPPER(I131)="AB","+",VLOOKUP(I131,'විෂය තොරතුරු'!$P$24:$Q$28,2))))</f>
        <v/>
      </c>
      <c r="AU131" s="170" t="str">
        <f aca="false">IF(J131="","",IF(J131="-","-",IF(UPPER(J131)="AB","+",VLOOKUP(J131,'විෂය තොරතුරු'!$P$24:$Q$28,2))))</f>
        <v/>
      </c>
      <c r="AV131" s="171" t="str">
        <f aca="false">IF(K131="","",IF(K131="-","-",IF(UPPER(K131)="AB","+",VLOOKUP(K131,'විෂය තොරතුරු'!$P$24:$Q$28,2))))</f>
        <v>B</v>
      </c>
      <c r="AW131" s="168" t="str">
        <f aca="false">IF(L131="","",IF(L131="-","-",IF(UPPER(L131)="AB","+",VLOOKUP(L131,'විෂය තොරතුරු'!$P$24:$Q$28,2))))</f>
        <v>W</v>
      </c>
      <c r="AX131" s="168" t="str">
        <f aca="false">IF(M131="","",IF(M131="-","-",IF(UPPER(M131)="AB","+",VLOOKUP(M131,'විෂය තොරතුරු'!$P$24:$Q$28,2))))</f>
        <v>S</v>
      </c>
      <c r="AY131" s="169" t="str">
        <f aca="false">IF(N131="","",IF(N131="-","-",IF(UPPER(N131)="AB","+",VLOOKUP(N131,'විෂය තොරතුරු'!$P$24:$Q$28,2))))</f>
        <v>S</v>
      </c>
      <c r="AZ131" s="167" t="str">
        <f aca="false">IF(O131="","",IF(O131="-","-",IF(UPPER(O131)="AB","+",VLOOKUP(O131,'විෂය තොරතුරු'!$P$24:$Q$28,2))))</f>
        <v/>
      </c>
      <c r="BA131" s="168" t="str">
        <f aca="false">IF(P131="","",IF(P131="-","-",IF(UPPER(P131)="AB","+",VLOOKUP(P131,'විෂය තොරතුරු'!$P$24:$Q$28,2))))</f>
        <v>B</v>
      </c>
      <c r="BB131" s="168" t="str">
        <f aca="false">IF(Q131="","",IF(Q131="-","-",IF(UPPER(Q131)="AB","+",VLOOKUP(Q131,'විෂය තොරතුරු'!$P$24:$Q$28,2))))</f>
        <v/>
      </c>
      <c r="BC131" s="168" t="str">
        <f aca="false">IF(R131="","",IF(R131="-","-",IF(UPPER(R131)="AB","+",VLOOKUP(R131,'විෂය තොරතුරු'!$P$24:$Q$28,2))))</f>
        <v/>
      </c>
      <c r="BD131" s="168" t="str">
        <f aca="false">IF(S131="","",IF(S131="-","-",IF(UPPER(S131)="AB","+",VLOOKUP(S131,'විෂය තොරතුරු'!$P$24:$Q$28,2))))</f>
        <v/>
      </c>
      <c r="BE131" s="168" t="str">
        <f aca="false">IF(T131="","",IF(T131="-","-",IF(UPPER(T131)="AB","+",VLOOKUP(T131,'විෂය තොරතුරු'!$P$24:$Q$28,2))))</f>
        <v/>
      </c>
      <c r="BF131" s="168" t="str">
        <f aca="false">IF(U131="","",IF(U131="-","-",IF(UPPER(U131)="AB","+",VLOOKUP(U131,'විෂය තොරතුරු'!$P$24:$Q$28,2))))</f>
        <v/>
      </c>
      <c r="BG131" s="170" t="str">
        <f aca="false">IF(V131="","",IF(V131="-","-",IF(UPPER(V131)="AB","+",VLOOKUP(V131,'විෂය තොරතුරු'!$P$24:$Q$28,2))))</f>
        <v/>
      </c>
      <c r="BH131" s="171" t="str">
        <f aca="false">IF(W131="","",IF(W131="-","-",IF(UPPER(W131)="AB","+",VLOOKUP(W131,'විෂය තොරතුරු'!$P$24:$Q$28,2))))</f>
        <v/>
      </c>
      <c r="BI131" s="168" t="str">
        <f aca="false">IF(X131="","",IF(X131="-","-",IF(UPPER(X131)="AB","+",VLOOKUP(X131,'විෂය තොරතුරු'!$P$24:$Q$28,2))))</f>
        <v>C</v>
      </c>
      <c r="BJ131" s="168" t="str">
        <f aca="false">IF(Y131="","",IF(Y131="-","-",IF(UPPER(Y131)="AB","+",VLOOKUP(Y131,'විෂය තොරතුරු'!$P$24:$Q$28,2))))</f>
        <v/>
      </c>
      <c r="BK131" s="168" t="str">
        <f aca="false">IF(Z131="","",IF(Z131="-","-",IF(UPPER(Z131)="AB","+",VLOOKUP(Z131,'විෂය තොරතුරු'!$P$24:$Q$28,2))))</f>
        <v/>
      </c>
      <c r="BL131" s="168" t="str">
        <f aca="false">IF(AA131="","",IF(AA131="-","-",IF(UPPER(AA131)="AB","+",VLOOKUP(AA131,'විෂය තොරතුරු'!$P$24:$Q$28,2))))</f>
        <v/>
      </c>
      <c r="BM131" s="168" t="str">
        <f aca="false">IF(AB131="","",IF(AB131="-","-",IF(UPPER(AB131)="AB","+",VLOOKUP(AB131,'විෂය තොරතුරු'!$P$24:$Q$28,2))))</f>
        <v/>
      </c>
      <c r="BN131" s="168" t="str">
        <f aca="false">IF(AC131="","",IF(AC131="-","-",IF(UPPER(AC131)="AB","+",VLOOKUP(AC131,'විෂය තොරතුරු'!$P$24:$Q$28,2))))</f>
        <v/>
      </c>
      <c r="BO131" s="169" t="str">
        <f aca="false">IF(AD131="","",IF(AD131="-","-",IF(UPPER(AD131)="AB","+",VLOOKUP(AD131,'විෂය තොරතුරු'!$P$24:$Q$28,2))))</f>
        <v/>
      </c>
      <c r="BP131" s="171" t="str">
        <f aca="false">IF(AE131="","",IF(AE131="-","-",IF(UPPER(AE131)="AB","+",VLOOKUP(AE131,'විෂය තොරතුරු'!$P$24:$Q$28,2))))</f>
        <v/>
      </c>
      <c r="BQ131" s="168" t="str">
        <f aca="false">IF(AF131="","",IF(AF131="-","-",IF(UPPER(AF131)="AB","+",VLOOKUP(AF131,'විෂය තොරතුරු'!$P$24:$Q$28,2))))</f>
        <v/>
      </c>
      <c r="BR131" s="168" t="str">
        <f aca="false">IF(AG131="","",IF(AG131="-","-",IF(UPPER(AG131)="AB","+",VLOOKUP(AG131,'විෂය තොරතුරු'!$P$24:$Q$28,2))))</f>
        <v>B</v>
      </c>
      <c r="BS131" s="168" t="str">
        <f aca="false">IF(AH131="","",IF(AH131="-","-",IF(UPPER(AH131)="AB","+",VLOOKUP(AH131,'විෂය තොරතුරු'!$P$24:$Q$28,2))))</f>
        <v/>
      </c>
      <c r="BT131" s="168" t="str">
        <f aca="false">IF(AI131="","",IF(AI131="-","-",IF(UPPER(AI131)="AB","+",VLOOKUP(AI131,'විෂය තොරතුරු'!$P$24:$Q$28,2))))</f>
        <v/>
      </c>
      <c r="BU131" s="168" t="str">
        <f aca="false">IF(AJ131="","",IF(AJ131="-","-",IF(UPPER(AJ131)="AB","+",VLOOKUP(AJ131,'විෂය තොරතුරු'!$P$24:$Q$28,2))))</f>
        <v/>
      </c>
      <c r="BV131" s="168" t="str">
        <f aca="false">IF(AK131="","",IF(AK131="-","-",IF(UPPER(AK131)="AB","+",VLOOKUP(AK131,'විෂය තොරතුරු'!$P$24:$Q$28,2))))</f>
        <v/>
      </c>
      <c r="BW131" s="169" t="str">
        <f aca="false">IF(AL131="","",IF(AL131="-","-",IF(UPPER(AL131)="AB","+",VLOOKUP(AL131,'විෂය තොරතුරු'!$P$24:$Q$28,2))))</f>
        <v/>
      </c>
      <c r="BX131" s="265" t="n">
        <f aca="false">IF($B131="","",COUNTIF($AP131:$BW131,"A"))</f>
        <v>0</v>
      </c>
      <c r="BY131" s="265" t="n">
        <f aca="false">IF($B131="","",COUNTIF($AP131:$BW131,"B"))</f>
        <v>4</v>
      </c>
      <c r="BZ131" s="265" t="n">
        <f aca="false">IF($B131="","",COUNTIF($AP131:$BW131,"C"))</f>
        <v>2</v>
      </c>
      <c r="CA131" s="265" t="n">
        <f aca="false">IF($B131="","",COUNTIF($AP131:$BW131,"S"))</f>
        <v>2</v>
      </c>
      <c r="CB131" s="265" t="n">
        <f aca="false">IF($B131="","",COUNTIF($AP131:$BW131,"W"))</f>
        <v>1</v>
      </c>
      <c r="CC131" s="265" t="n">
        <f aca="false">IF(B131="","",SUM(BX131:CA131))</f>
        <v>8</v>
      </c>
      <c r="CD131" s="264" t="n">
        <f aca="false">IF(B131="","",SUM(BX131:BZ131))</f>
        <v>6</v>
      </c>
      <c r="CE131" s="172" t="str">
        <f aca="false">IF(B131="","",IF(AND(CC131&gt;=6,CD131&gt;=3,OR(E131&gt;=35,F131&gt;=35),L131&gt;=35),"6/3 සමත්",IF(AND(CC131&gt;=5,CD131&gt;=3,OR(E131&gt;=35,F131&gt;=35,L131&gt;=35)),"5/3 සමත්",IF(AND(CC131&gt;=4,CD131&gt;=1,OR(E131&gt;=20,F131&gt;=20,L131&gt;=20)),"සමත් කළ හැකි",IF(CB131=9,"W9","අසමත් ?")))))</f>
        <v>5/3 සමත්</v>
      </c>
    </row>
    <row r="132" customFormat="false" ht="13.8" hidden="false" customHeight="false" outlineLevel="0" collapsed="false">
      <c r="A132" s="160" t="n">
        <v>33</v>
      </c>
      <c r="B132" s="261" t="s">
        <v>149</v>
      </c>
      <c r="C132" s="161"/>
      <c r="D132" s="162"/>
      <c r="E132" s="163" t="n">
        <v>31</v>
      </c>
      <c r="F132" s="164"/>
      <c r="G132" s="163"/>
      <c r="H132" s="165" t="n">
        <v>49</v>
      </c>
      <c r="I132" s="165"/>
      <c r="J132" s="164"/>
      <c r="K132" s="163" t="n">
        <v>34</v>
      </c>
      <c r="L132" s="165" t="n">
        <v>14</v>
      </c>
      <c r="M132" s="165" t="n">
        <v>18</v>
      </c>
      <c r="N132" s="164" t="n">
        <v>28</v>
      </c>
      <c r="O132" s="163"/>
      <c r="P132" s="165" t="n">
        <v>41</v>
      </c>
      <c r="Q132" s="165"/>
      <c r="R132" s="165"/>
      <c r="S132" s="165"/>
      <c r="T132" s="165"/>
      <c r="U132" s="165"/>
      <c r="V132" s="164"/>
      <c r="W132" s="163"/>
      <c r="X132" s="165"/>
      <c r="Y132" s="165"/>
      <c r="Z132" s="165"/>
      <c r="AA132" s="165" t="n">
        <v>54</v>
      </c>
      <c r="AB132" s="165"/>
      <c r="AC132" s="165"/>
      <c r="AD132" s="164"/>
      <c r="AE132" s="163"/>
      <c r="AF132" s="165"/>
      <c r="AG132" s="165" t="n">
        <v>48</v>
      </c>
      <c r="AH132" s="165"/>
      <c r="AI132" s="165"/>
      <c r="AJ132" s="165"/>
      <c r="AK132" s="165"/>
      <c r="AL132" s="166"/>
      <c r="AM132" s="262" t="n">
        <f aca="false">IF(B132="","",SUM(E132:AL132))</f>
        <v>317</v>
      </c>
      <c r="AN132" s="263" t="n">
        <f aca="false">IF(B132="","",AM132/9)</f>
        <v>35.2222222222222</v>
      </c>
      <c r="AO132" s="264" t="n">
        <f aca="false">IF(B132="","",IF(AM132=0,"-",RANK(AM132,$AM$100:$AM$149,0)))</f>
        <v>25</v>
      </c>
      <c r="AP132" s="167" t="str">
        <f aca="false">IF(E132="","",IF(E132="-","-",IF(UPPER(E132)="AB","+",VLOOKUP(E132,'විෂය තොරතුරු'!$P$24:$Q$28,2))))</f>
        <v>W</v>
      </c>
      <c r="AQ132" s="168" t="str">
        <f aca="false">IF(F132="","",IF(F132="-","-",IF(UPPER(F132)="AB","+",VLOOKUP(F132,'විෂය තොරතුරු'!$P$24:$Q$28,2))))</f>
        <v/>
      </c>
      <c r="AR132" s="168" t="str">
        <f aca="false">IF(G132="","",IF(G132="-","-",IF(UPPER(G132)="AB","+",VLOOKUP(G132,'විෂය තොරතුරු'!$P$24:$Q$28,2))))</f>
        <v/>
      </c>
      <c r="AS132" s="168" t="str">
        <f aca="false">IF(H132="","",IF(H132="-","-",IF(UPPER(H132)="AB","+",VLOOKUP(H132,'විෂය තොරතුරු'!$P$24:$Q$28,2))))</f>
        <v>S</v>
      </c>
      <c r="AT132" s="168" t="str">
        <f aca="false">IF(I132="","",IF(I132="-","-",IF(UPPER(I132)="AB","+",VLOOKUP(I132,'විෂය තොරතුරු'!$P$24:$Q$28,2))))</f>
        <v/>
      </c>
      <c r="AU132" s="170" t="str">
        <f aca="false">IF(J132="","",IF(J132="-","-",IF(UPPER(J132)="AB","+",VLOOKUP(J132,'විෂය තොරතුරු'!$P$24:$Q$28,2))))</f>
        <v/>
      </c>
      <c r="AV132" s="171" t="str">
        <f aca="false">IF(K132="","",IF(K132="-","-",IF(UPPER(K132)="AB","+",VLOOKUP(K132,'විෂය තොරතුරු'!$P$24:$Q$28,2))))</f>
        <v>W</v>
      </c>
      <c r="AW132" s="168" t="str">
        <f aca="false">IF(L132="","",IF(L132="-","-",IF(UPPER(L132)="AB","+",VLOOKUP(L132,'විෂය තොරතුරු'!$P$24:$Q$28,2))))</f>
        <v>W</v>
      </c>
      <c r="AX132" s="168" t="str">
        <f aca="false">IF(M132="","",IF(M132="-","-",IF(UPPER(M132)="AB","+",VLOOKUP(M132,'විෂය තොරතුරු'!$P$24:$Q$28,2))))</f>
        <v>W</v>
      </c>
      <c r="AY132" s="169" t="str">
        <f aca="false">IF(N132="","",IF(N132="-","-",IF(UPPER(N132)="AB","+",VLOOKUP(N132,'විෂය තොරතුරු'!$P$24:$Q$28,2))))</f>
        <v>W</v>
      </c>
      <c r="AZ132" s="167" t="str">
        <f aca="false">IF(O132="","",IF(O132="-","-",IF(UPPER(O132)="AB","+",VLOOKUP(O132,'විෂය තොරතුරු'!$P$24:$Q$28,2))))</f>
        <v/>
      </c>
      <c r="BA132" s="168" t="str">
        <f aca="false">IF(P132="","",IF(P132="-","-",IF(UPPER(P132)="AB","+",VLOOKUP(P132,'විෂය තොරතුරු'!$P$24:$Q$28,2))))</f>
        <v>S</v>
      </c>
      <c r="BB132" s="168" t="str">
        <f aca="false">IF(Q132="","",IF(Q132="-","-",IF(UPPER(Q132)="AB","+",VLOOKUP(Q132,'විෂය තොරතුරු'!$P$24:$Q$28,2))))</f>
        <v/>
      </c>
      <c r="BC132" s="168" t="str">
        <f aca="false">IF(R132="","",IF(R132="-","-",IF(UPPER(R132)="AB","+",VLOOKUP(R132,'විෂය තොරතුරු'!$P$24:$Q$28,2))))</f>
        <v/>
      </c>
      <c r="BD132" s="168" t="str">
        <f aca="false">IF(S132="","",IF(S132="-","-",IF(UPPER(S132)="AB","+",VLOOKUP(S132,'විෂය තොරතුරු'!$P$24:$Q$28,2))))</f>
        <v/>
      </c>
      <c r="BE132" s="168" t="str">
        <f aca="false">IF(T132="","",IF(T132="-","-",IF(UPPER(T132)="AB","+",VLOOKUP(T132,'විෂය තොරතුරු'!$P$24:$Q$28,2))))</f>
        <v/>
      </c>
      <c r="BF132" s="168" t="str">
        <f aca="false">IF(U132="","",IF(U132="-","-",IF(UPPER(U132)="AB","+",VLOOKUP(U132,'විෂය තොරතුරු'!$P$24:$Q$28,2))))</f>
        <v/>
      </c>
      <c r="BG132" s="170" t="str">
        <f aca="false">IF(V132="","",IF(V132="-","-",IF(UPPER(V132)="AB","+",VLOOKUP(V132,'විෂය තොරතුරු'!$P$24:$Q$28,2))))</f>
        <v/>
      </c>
      <c r="BH132" s="171" t="str">
        <f aca="false">IF(W132="","",IF(W132="-","-",IF(UPPER(W132)="AB","+",VLOOKUP(W132,'විෂය තොරතුරු'!$P$24:$Q$28,2))))</f>
        <v/>
      </c>
      <c r="BI132" s="168" t="str">
        <f aca="false">IF(X132="","",IF(X132="-","-",IF(UPPER(X132)="AB","+",VLOOKUP(X132,'විෂය තොරතුරු'!$P$24:$Q$28,2))))</f>
        <v/>
      </c>
      <c r="BJ132" s="168" t="str">
        <f aca="false">IF(Y132="","",IF(Y132="-","-",IF(UPPER(Y132)="AB","+",VLOOKUP(Y132,'විෂය තොරතුරු'!$P$24:$Q$28,2))))</f>
        <v/>
      </c>
      <c r="BK132" s="168" t="str">
        <f aca="false">IF(Z132="","",IF(Z132="-","-",IF(UPPER(Z132)="AB","+",VLOOKUP(Z132,'විෂය තොරතුරු'!$P$24:$Q$28,2))))</f>
        <v/>
      </c>
      <c r="BL132" s="168" t="str">
        <f aca="false">IF(AA132="","",IF(AA132="-","-",IF(UPPER(AA132)="AB","+",VLOOKUP(AA132,'විෂය තොරතුරු'!$P$24:$Q$28,2))))</f>
        <v>C</v>
      </c>
      <c r="BM132" s="168" t="str">
        <f aca="false">IF(AB132="","",IF(AB132="-","-",IF(UPPER(AB132)="AB","+",VLOOKUP(AB132,'විෂය තොරතුරු'!$P$24:$Q$28,2))))</f>
        <v/>
      </c>
      <c r="BN132" s="168" t="str">
        <f aca="false">IF(AC132="","",IF(AC132="-","-",IF(UPPER(AC132)="AB","+",VLOOKUP(AC132,'විෂය තොරතුරු'!$P$24:$Q$28,2))))</f>
        <v/>
      </c>
      <c r="BO132" s="169" t="str">
        <f aca="false">IF(AD132="","",IF(AD132="-","-",IF(UPPER(AD132)="AB","+",VLOOKUP(AD132,'විෂය තොරතුරු'!$P$24:$Q$28,2))))</f>
        <v/>
      </c>
      <c r="BP132" s="171" t="str">
        <f aca="false">IF(AE132="","",IF(AE132="-","-",IF(UPPER(AE132)="AB","+",VLOOKUP(AE132,'විෂය තොරතුරු'!$P$24:$Q$28,2))))</f>
        <v/>
      </c>
      <c r="BQ132" s="168" t="str">
        <f aca="false">IF(AF132="","",IF(AF132="-","-",IF(UPPER(AF132)="AB","+",VLOOKUP(AF132,'විෂය තොරතුරු'!$P$24:$Q$28,2))))</f>
        <v/>
      </c>
      <c r="BR132" s="168" t="str">
        <f aca="false">IF(AG132="","",IF(AG132="-","-",IF(UPPER(AG132)="AB","+",VLOOKUP(AG132,'විෂය තොරතුරු'!$P$24:$Q$28,2))))</f>
        <v>S</v>
      </c>
      <c r="BS132" s="168" t="str">
        <f aca="false">IF(AH132="","",IF(AH132="-","-",IF(UPPER(AH132)="AB","+",VLOOKUP(AH132,'විෂය තොරතුරු'!$P$24:$Q$28,2))))</f>
        <v/>
      </c>
      <c r="BT132" s="168" t="str">
        <f aca="false">IF(AI132="","",IF(AI132="-","-",IF(UPPER(AI132)="AB","+",VLOOKUP(AI132,'විෂය තොරතුරු'!$P$24:$Q$28,2))))</f>
        <v/>
      </c>
      <c r="BU132" s="168" t="str">
        <f aca="false">IF(AJ132="","",IF(AJ132="-","-",IF(UPPER(AJ132)="AB","+",VLOOKUP(AJ132,'විෂය තොරතුරු'!$P$24:$Q$28,2))))</f>
        <v/>
      </c>
      <c r="BV132" s="168" t="str">
        <f aca="false">IF(AK132="","",IF(AK132="-","-",IF(UPPER(AK132)="AB","+",VLOOKUP(AK132,'විෂය තොරතුරු'!$P$24:$Q$28,2))))</f>
        <v/>
      </c>
      <c r="BW132" s="169" t="str">
        <f aca="false">IF(AL132="","",IF(AL132="-","-",IF(UPPER(AL132)="AB","+",VLOOKUP(AL132,'විෂය තොරතුරු'!$P$24:$Q$28,2))))</f>
        <v/>
      </c>
      <c r="BX132" s="265" t="n">
        <f aca="false">IF($B132="","",COUNTIF($AP132:$BW132,"A"))</f>
        <v>0</v>
      </c>
      <c r="BY132" s="265" t="n">
        <f aca="false">IF($B132="","",COUNTIF($AP132:$BW132,"B"))</f>
        <v>0</v>
      </c>
      <c r="BZ132" s="265" t="n">
        <f aca="false">IF($B132="","",COUNTIF($AP132:$BW132,"C"))</f>
        <v>1</v>
      </c>
      <c r="CA132" s="265" t="n">
        <f aca="false">IF($B132="","",COUNTIF($AP132:$BW132,"S"))</f>
        <v>3</v>
      </c>
      <c r="CB132" s="265" t="n">
        <f aca="false">IF($B132="","",COUNTIF($AP132:$BW132,"W"))</f>
        <v>5</v>
      </c>
      <c r="CC132" s="265" t="n">
        <f aca="false">IF(B132="","",SUM(BX132:CA132))</f>
        <v>4</v>
      </c>
      <c r="CD132" s="264" t="n">
        <f aca="false">IF(B132="","",SUM(BX132:BZ132))</f>
        <v>1</v>
      </c>
      <c r="CE132" s="172" t="str">
        <f aca="false">IF(B132="","",IF(AND(CC132&gt;=6,CD132&gt;=3,OR(E132&gt;=35,F132&gt;=35),L132&gt;=35),"6/3 සමත්",IF(AND(CC132&gt;=5,CD132&gt;=3,OR(E132&gt;=35,F132&gt;=35,L132&gt;=35)),"5/3 සමත්",IF(AND(CC132&gt;=4,CD132&gt;=1,OR(E132&gt;=20,F132&gt;=20,L132&gt;=20)),"සමත් කළ හැකි",IF(CB132=9,"W9","අසමත් ?")))))</f>
        <v>සමත් කළ හැකි</v>
      </c>
    </row>
    <row r="133" customFormat="false" ht="13.8" hidden="false" customHeight="false" outlineLevel="0" collapsed="false">
      <c r="A133" s="160" t="n">
        <v>34</v>
      </c>
      <c r="B133" s="261" t="s">
        <v>150</v>
      </c>
      <c r="C133" s="161"/>
      <c r="D133" s="162"/>
      <c r="E133" s="163" t="n">
        <v>55</v>
      </c>
      <c r="F133" s="164"/>
      <c r="G133" s="163"/>
      <c r="H133" s="165" t="n">
        <v>73</v>
      </c>
      <c r="I133" s="165"/>
      <c r="J133" s="164"/>
      <c r="K133" s="163" t="n">
        <v>73</v>
      </c>
      <c r="L133" s="165" t="n">
        <v>38</v>
      </c>
      <c r="M133" s="165" t="n">
        <v>48</v>
      </c>
      <c r="N133" s="164" t="n">
        <v>48</v>
      </c>
      <c r="O133" s="163"/>
      <c r="P133" s="165" t="n">
        <v>65</v>
      </c>
      <c r="Q133" s="165"/>
      <c r="R133" s="165"/>
      <c r="S133" s="165"/>
      <c r="T133" s="165"/>
      <c r="U133" s="165"/>
      <c r="V133" s="164"/>
      <c r="W133" s="163"/>
      <c r="X133" s="165"/>
      <c r="Y133" s="165"/>
      <c r="Z133" s="165"/>
      <c r="AA133" s="165" t="n">
        <v>66</v>
      </c>
      <c r="AB133" s="165"/>
      <c r="AC133" s="165"/>
      <c r="AD133" s="164"/>
      <c r="AE133" s="163"/>
      <c r="AF133" s="165"/>
      <c r="AG133" s="165" t="n">
        <v>75</v>
      </c>
      <c r="AH133" s="165"/>
      <c r="AI133" s="165"/>
      <c r="AJ133" s="165"/>
      <c r="AK133" s="165"/>
      <c r="AL133" s="166"/>
      <c r="AM133" s="262" t="n">
        <f aca="false">IF(B133="","",SUM(E133:AL133))</f>
        <v>541</v>
      </c>
      <c r="AN133" s="263" t="n">
        <f aca="false">IF(B133="","",AM133/9)</f>
        <v>60.1111111111111</v>
      </c>
      <c r="AO133" s="264" t="n">
        <f aca="false">IF(B133="","",IF(AM133=0,"-",RANK(AM133,$AM$100:$AM$149,0)))</f>
        <v>5</v>
      </c>
      <c r="AP133" s="167" t="str">
        <f aca="false">IF(E133="","",IF(E133="-","-",IF(UPPER(E133)="AB","+",VLOOKUP(E133,'විෂය තොරතුරු'!$P$24:$Q$28,2))))</f>
        <v>C</v>
      </c>
      <c r="AQ133" s="168" t="str">
        <f aca="false">IF(F133="","",IF(F133="-","-",IF(UPPER(F133)="AB","+",VLOOKUP(F133,'විෂය තොරතුරු'!$P$24:$Q$28,2))))</f>
        <v/>
      </c>
      <c r="AR133" s="168" t="str">
        <f aca="false">IF(G133="","",IF(G133="-","-",IF(UPPER(G133)="AB","+",VLOOKUP(G133,'විෂය තොරතුරු'!$P$24:$Q$28,2))))</f>
        <v/>
      </c>
      <c r="AS133" s="168" t="str">
        <f aca="false">IF(H133="","",IF(H133="-","-",IF(UPPER(H133)="AB","+",VLOOKUP(H133,'විෂය තොරතුරු'!$P$24:$Q$28,2))))</f>
        <v>B</v>
      </c>
      <c r="AT133" s="168" t="str">
        <f aca="false">IF(I133="","",IF(I133="-","-",IF(UPPER(I133)="AB","+",VLOOKUP(I133,'විෂය තොරතුරු'!$P$24:$Q$28,2))))</f>
        <v/>
      </c>
      <c r="AU133" s="170" t="str">
        <f aca="false">IF(J133="","",IF(J133="-","-",IF(UPPER(J133)="AB","+",VLOOKUP(J133,'විෂය තොරතුරු'!$P$24:$Q$28,2))))</f>
        <v/>
      </c>
      <c r="AV133" s="171" t="str">
        <f aca="false">IF(K133="","",IF(K133="-","-",IF(UPPER(K133)="AB","+",VLOOKUP(K133,'විෂය තොරතුරු'!$P$24:$Q$28,2))))</f>
        <v>B</v>
      </c>
      <c r="AW133" s="168" t="str">
        <f aca="false">IF(L133="","",IF(L133="-","-",IF(UPPER(L133)="AB","+",VLOOKUP(L133,'විෂය තොරතුරු'!$P$24:$Q$28,2))))</f>
        <v>S</v>
      </c>
      <c r="AX133" s="168" t="str">
        <f aca="false">IF(M133="","",IF(M133="-","-",IF(UPPER(M133)="AB","+",VLOOKUP(M133,'විෂය තොරතුරු'!$P$24:$Q$28,2))))</f>
        <v>S</v>
      </c>
      <c r="AY133" s="169" t="str">
        <f aca="false">IF(N133="","",IF(N133="-","-",IF(UPPER(N133)="AB","+",VLOOKUP(N133,'විෂය තොරතුරු'!$P$24:$Q$28,2))))</f>
        <v>S</v>
      </c>
      <c r="AZ133" s="167" t="str">
        <f aca="false">IF(O133="","",IF(O133="-","-",IF(UPPER(O133)="AB","+",VLOOKUP(O133,'විෂය තොරතුරු'!$P$24:$Q$28,2))))</f>
        <v/>
      </c>
      <c r="BA133" s="168" t="str">
        <f aca="false">IF(P133="","",IF(P133="-","-",IF(UPPER(P133)="AB","+",VLOOKUP(P133,'විෂය තොරතුරු'!$P$24:$Q$28,2))))</f>
        <v>B</v>
      </c>
      <c r="BB133" s="168" t="str">
        <f aca="false">IF(Q133="","",IF(Q133="-","-",IF(UPPER(Q133)="AB","+",VLOOKUP(Q133,'විෂය තොරතුරු'!$P$24:$Q$28,2))))</f>
        <v/>
      </c>
      <c r="BC133" s="168" t="str">
        <f aca="false">IF(R133="","",IF(R133="-","-",IF(UPPER(R133)="AB","+",VLOOKUP(R133,'විෂය තොරතුරු'!$P$24:$Q$28,2))))</f>
        <v/>
      </c>
      <c r="BD133" s="168" t="str">
        <f aca="false">IF(S133="","",IF(S133="-","-",IF(UPPER(S133)="AB","+",VLOOKUP(S133,'විෂය තොරතුරු'!$P$24:$Q$28,2))))</f>
        <v/>
      </c>
      <c r="BE133" s="168" t="str">
        <f aca="false">IF(T133="","",IF(T133="-","-",IF(UPPER(T133)="AB","+",VLOOKUP(T133,'විෂය තොරතුරු'!$P$24:$Q$28,2))))</f>
        <v/>
      </c>
      <c r="BF133" s="168" t="str">
        <f aca="false">IF(U133="","",IF(U133="-","-",IF(UPPER(U133)="AB","+",VLOOKUP(U133,'විෂය තොරතුරු'!$P$24:$Q$28,2))))</f>
        <v/>
      </c>
      <c r="BG133" s="170" t="str">
        <f aca="false">IF(V133="","",IF(V133="-","-",IF(UPPER(V133)="AB","+",VLOOKUP(V133,'විෂය තොරතුරු'!$P$24:$Q$28,2))))</f>
        <v/>
      </c>
      <c r="BH133" s="171" t="str">
        <f aca="false">IF(W133="","",IF(W133="-","-",IF(UPPER(W133)="AB","+",VLOOKUP(W133,'විෂය තොරතුරු'!$P$24:$Q$28,2))))</f>
        <v/>
      </c>
      <c r="BI133" s="168" t="str">
        <f aca="false">IF(X133="","",IF(X133="-","-",IF(UPPER(X133)="AB","+",VLOOKUP(X133,'විෂය තොරතුරු'!$P$24:$Q$28,2))))</f>
        <v/>
      </c>
      <c r="BJ133" s="168" t="str">
        <f aca="false">IF(Y133="","",IF(Y133="-","-",IF(UPPER(Y133)="AB","+",VLOOKUP(Y133,'විෂය තොරතුරු'!$P$24:$Q$28,2))))</f>
        <v/>
      </c>
      <c r="BK133" s="168" t="str">
        <f aca="false">IF(Z133="","",IF(Z133="-","-",IF(UPPER(Z133)="AB","+",VLOOKUP(Z133,'විෂය තොරතුරු'!$P$24:$Q$28,2))))</f>
        <v/>
      </c>
      <c r="BL133" s="168" t="str">
        <f aca="false">IF(AA133="","",IF(AA133="-","-",IF(UPPER(AA133)="AB","+",VLOOKUP(AA133,'විෂය තොරතුරු'!$P$24:$Q$28,2))))</f>
        <v>B</v>
      </c>
      <c r="BM133" s="168" t="str">
        <f aca="false">IF(AB133="","",IF(AB133="-","-",IF(UPPER(AB133)="AB","+",VLOOKUP(AB133,'විෂය තොරතුරු'!$P$24:$Q$28,2))))</f>
        <v/>
      </c>
      <c r="BN133" s="168" t="str">
        <f aca="false">IF(AC133="","",IF(AC133="-","-",IF(UPPER(AC133)="AB","+",VLOOKUP(AC133,'විෂය තොරතුරු'!$P$24:$Q$28,2))))</f>
        <v/>
      </c>
      <c r="BO133" s="169" t="str">
        <f aca="false">IF(AD133="","",IF(AD133="-","-",IF(UPPER(AD133)="AB","+",VLOOKUP(AD133,'විෂය තොරතුරු'!$P$24:$Q$28,2))))</f>
        <v/>
      </c>
      <c r="BP133" s="171" t="str">
        <f aca="false">IF(AE133="","",IF(AE133="-","-",IF(UPPER(AE133)="AB","+",VLOOKUP(AE133,'විෂය තොරතුරු'!$P$24:$Q$28,2))))</f>
        <v/>
      </c>
      <c r="BQ133" s="168" t="str">
        <f aca="false">IF(AF133="","",IF(AF133="-","-",IF(UPPER(AF133)="AB","+",VLOOKUP(AF133,'විෂය තොරතුරු'!$P$24:$Q$28,2))))</f>
        <v/>
      </c>
      <c r="BR133" s="168" t="str">
        <f aca="false">IF(AG133="","",IF(AG133="-","-",IF(UPPER(AG133)="AB","+",VLOOKUP(AG133,'විෂය තොරතුරු'!$P$24:$Q$28,2))))</f>
        <v>A</v>
      </c>
      <c r="BS133" s="168" t="str">
        <f aca="false">IF(AH133="","",IF(AH133="-","-",IF(UPPER(AH133)="AB","+",VLOOKUP(AH133,'විෂය තොරතුරු'!$P$24:$Q$28,2))))</f>
        <v/>
      </c>
      <c r="BT133" s="168" t="str">
        <f aca="false">IF(AI133="","",IF(AI133="-","-",IF(UPPER(AI133)="AB","+",VLOOKUP(AI133,'විෂය තොරතුරු'!$P$24:$Q$28,2))))</f>
        <v/>
      </c>
      <c r="BU133" s="168" t="str">
        <f aca="false">IF(AJ133="","",IF(AJ133="-","-",IF(UPPER(AJ133)="AB","+",VLOOKUP(AJ133,'විෂය තොරතුරු'!$P$24:$Q$28,2))))</f>
        <v/>
      </c>
      <c r="BV133" s="168" t="str">
        <f aca="false">IF(AK133="","",IF(AK133="-","-",IF(UPPER(AK133)="AB","+",VLOOKUP(AK133,'විෂය තොරතුරු'!$P$24:$Q$28,2))))</f>
        <v/>
      </c>
      <c r="BW133" s="169" t="str">
        <f aca="false">IF(AL133="","",IF(AL133="-","-",IF(UPPER(AL133)="AB","+",VLOOKUP(AL133,'විෂය තොරතුරු'!$P$24:$Q$28,2))))</f>
        <v/>
      </c>
      <c r="BX133" s="265" t="n">
        <f aca="false">IF($B133="","",COUNTIF($AP133:$BW133,"A"))</f>
        <v>1</v>
      </c>
      <c r="BY133" s="265" t="n">
        <f aca="false">IF($B133="","",COUNTIF($AP133:$BW133,"B"))</f>
        <v>4</v>
      </c>
      <c r="BZ133" s="265" t="n">
        <f aca="false">IF($B133="","",COUNTIF($AP133:$BW133,"C"))</f>
        <v>1</v>
      </c>
      <c r="CA133" s="265" t="n">
        <f aca="false">IF($B133="","",COUNTIF($AP133:$BW133,"S"))</f>
        <v>3</v>
      </c>
      <c r="CB133" s="265" t="n">
        <f aca="false">IF($B133="","",COUNTIF($AP133:$BW133,"W"))</f>
        <v>0</v>
      </c>
      <c r="CC133" s="265" t="n">
        <f aca="false">IF(B133="","",SUM(BX133:CA133))</f>
        <v>9</v>
      </c>
      <c r="CD133" s="264" t="n">
        <f aca="false">IF(B133="","",SUM(BX133:BZ133))</f>
        <v>6</v>
      </c>
      <c r="CE133" s="172" t="str">
        <f aca="false">IF(B133="","",IF(AND(CC133&gt;=6,CD133&gt;=3,OR(E133&gt;=35,F133&gt;=35),L133&gt;=35),"6/3 සමත්",IF(AND(CC133&gt;=5,CD133&gt;=3,OR(E133&gt;=35,F133&gt;=35,L133&gt;=35)),"5/3 සමත්",IF(AND(CC133&gt;=4,CD133&gt;=1,OR(E133&gt;=20,F133&gt;=20,L133&gt;=20)),"සමත් කළ හැකි",IF(CB133=9,"W9","අසමත් ?")))))</f>
        <v>6/3 සමත්</v>
      </c>
    </row>
    <row r="134" customFormat="false" ht="13.8" hidden="false" customHeight="false" outlineLevel="0" collapsed="false">
      <c r="A134" s="160" t="n">
        <v>35</v>
      </c>
      <c r="B134" s="261" t="s">
        <v>151</v>
      </c>
      <c r="C134" s="161"/>
      <c r="D134" s="162"/>
      <c r="E134" s="163" t="n">
        <v>51</v>
      </c>
      <c r="F134" s="164"/>
      <c r="G134" s="163"/>
      <c r="H134" s="165" t="n">
        <v>72</v>
      </c>
      <c r="I134" s="165"/>
      <c r="J134" s="164"/>
      <c r="K134" s="163" t="n">
        <v>61</v>
      </c>
      <c r="L134" s="165" t="n">
        <v>18</v>
      </c>
      <c r="M134" s="165" t="n">
        <v>34</v>
      </c>
      <c r="N134" s="164" t="n">
        <v>40</v>
      </c>
      <c r="O134" s="163"/>
      <c r="P134" s="165"/>
      <c r="Q134" s="165" t="n">
        <v>51</v>
      </c>
      <c r="R134" s="165"/>
      <c r="S134" s="165"/>
      <c r="T134" s="165"/>
      <c r="U134" s="165"/>
      <c r="V134" s="164"/>
      <c r="W134" s="163"/>
      <c r="X134" s="165" t="n">
        <v>42</v>
      </c>
      <c r="Y134" s="165"/>
      <c r="Z134" s="165"/>
      <c r="AA134" s="165"/>
      <c r="AB134" s="165"/>
      <c r="AC134" s="165"/>
      <c r="AD134" s="164"/>
      <c r="AE134" s="163"/>
      <c r="AF134" s="165"/>
      <c r="AG134" s="165" t="n">
        <v>48</v>
      </c>
      <c r="AH134" s="165"/>
      <c r="AI134" s="165"/>
      <c r="AJ134" s="165"/>
      <c r="AK134" s="165"/>
      <c r="AL134" s="166"/>
      <c r="AM134" s="262" t="n">
        <f aca="false">IF(B134="","",SUM(E134:AL134))</f>
        <v>417</v>
      </c>
      <c r="AN134" s="263" t="n">
        <f aca="false">IF(B134="","",AM134/9)</f>
        <v>46.3333333333333</v>
      </c>
      <c r="AO134" s="264" t="n">
        <f aca="false">IF(B134="","",IF(AM134=0,"-",RANK(AM134,$AM$100:$AM$149,0)))</f>
        <v>20</v>
      </c>
      <c r="AP134" s="167" t="str">
        <f aca="false">IF(E134="","",IF(E134="-","-",IF(UPPER(E134)="AB","+",VLOOKUP(E134,'විෂය තොරතුරු'!$P$24:$Q$28,2))))</f>
        <v>C</v>
      </c>
      <c r="AQ134" s="168" t="str">
        <f aca="false">IF(F134="","",IF(F134="-","-",IF(UPPER(F134)="AB","+",VLOOKUP(F134,'විෂය තොරතුරු'!$P$24:$Q$28,2))))</f>
        <v/>
      </c>
      <c r="AR134" s="168" t="str">
        <f aca="false">IF(G134="","",IF(G134="-","-",IF(UPPER(G134)="AB","+",VLOOKUP(G134,'විෂය තොරතුරු'!$P$24:$Q$28,2))))</f>
        <v/>
      </c>
      <c r="AS134" s="168" t="str">
        <f aca="false">IF(H134="","",IF(H134="-","-",IF(UPPER(H134)="AB","+",VLOOKUP(H134,'විෂය තොරතුරු'!$P$24:$Q$28,2))))</f>
        <v>B</v>
      </c>
      <c r="AT134" s="168" t="str">
        <f aca="false">IF(I134="","",IF(I134="-","-",IF(UPPER(I134)="AB","+",VLOOKUP(I134,'විෂය තොරතුරු'!$P$24:$Q$28,2))))</f>
        <v/>
      </c>
      <c r="AU134" s="170" t="str">
        <f aca="false">IF(J134="","",IF(J134="-","-",IF(UPPER(J134)="AB","+",VLOOKUP(J134,'විෂය තොරතුරු'!$P$24:$Q$28,2))))</f>
        <v/>
      </c>
      <c r="AV134" s="171" t="str">
        <f aca="false">IF(K134="","",IF(K134="-","-",IF(UPPER(K134)="AB","+",VLOOKUP(K134,'විෂය තොරතුරු'!$P$24:$Q$28,2))))</f>
        <v>C</v>
      </c>
      <c r="AW134" s="168" t="str">
        <f aca="false">IF(L134="","",IF(L134="-","-",IF(UPPER(L134)="AB","+",VLOOKUP(L134,'විෂය තොරතුරු'!$P$24:$Q$28,2))))</f>
        <v>W</v>
      </c>
      <c r="AX134" s="168" t="str">
        <f aca="false">IF(M134="","",IF(M134="-","-",IF(UPPER(M134)="AB","+",VLOOKUP(M134,'විෂය තොරතුරු'!$P$24:$Q$28,2))))</f>
        <v>W</v>
      </c>
      <c r="AY134" s="169" t="str">
        <f aca="false">IF(N134="","",IF(N134="-","-",IF(UPPER(N134)="AB","+",VLOOKUP(N134,'විෂය තොරතුරු'!$P$24:$Q$28,2))))</f>
        <v>S</v>
      </c>
      <c r="AZ134" s="167" t="str">
        <f aca="false">IF(O134="","",IF(O134="-","-",IF(UPPER(O134)="AB","+",VLOOKUP(O134,'විෂය තොරතුරු'!$P$24:$Q$28,2))))</f>
        <v/>
      </c>
      <c r="BA134" s="168" t="str">
        <f aca="false">IF(P134="","",IF(P134="-","-",IF(UPPER(P134)="AB","+",VLOOKUP(P134,'විෂය තොරතුරු'!$P$24:$Q$28,2))))</f>
        <v/>
      </c>
      <c r="BB134" s="168" t="str">
        <f aca="false">IF(Q134="","",IF(Q134="-","-",IF(UPPER(Q134)="AB","+",VLOOKUP(Q134,'විෂය තොරතුරු'!$P$24:$Q$28,2))))</f>
        <v>C</v>
      </c>
      <c r="BC134" s="168" t="str">
        <f aca="false">IF(R134="","",IF(R134="-","-",IF(UPPER(R134)="AB","+",VLOOKUP(R134,'විෂය තොරතුරු'!$P$24:$Q$28,2))))</f>
        <v/>
      </c>
      <c r="BD134" s="168" t="str">
        <f aca="false">IF(S134="","",IF(S134="-","-",IF(UPPER(S134)="AB","+",VLOOKUP(S134,'විෂය තොරතුරු'!$P$24:$Q$28,2))))</f>
        <v/>
      </c>
      <c r="BE134" s="168" t="str">
        <f aca="false">IF(T134="","",IF(T134="-","-",IF(UPPER(T134)="AB","+",VLOOKUP(T134,'විෂය තොරතුරු'!$P$24:$Q$28,2))))</f>
        <v/>
      </c>
      <c r="BF134" s="168" t="str">
        <f aca="false">IF(U134="","",IF(U134="-","-",IF(UPPER(U134)="AB","+",VLOOKUP(U134,'විෂය තොරතුරු'!$P$24:$Q$28,2))))</f>
        <v/>
      </c>
      <c r="BG134" s="170" t="str">
        <f aca="false">IF(V134="","",IF(V134="-","-",IF(UPPER(V134)="AB","+",VLOOKUP(V134,'විෂය තොරතුරු'!$P$24:$Q$28,2))))</f>
        <v/>
      </c>
      <c r="BH134" s="171" t="str">
        <f aca="false">IF(W134="","",IF(W134="-","-",IF(UPPER(W134)="AB","+",VLOOKUP(W134,'විෂය තොරතුරු'!$P$24:$Q$28,2))))</f>
        <v/>
      </c>
      <c r="BI134" s="168" t="str">
        <f aca="false">IF(X134="","",IF(X134="-","-",IF(UPPER(X134)="AB","+",VLOOKUP(X134,'විෂය තොරතුරු'!$P$24:$Q$28,2))))</f>
        <v>S</v>
      </c>
      <c r="BJ134" s="168" t="str">
        <f aca="false">IF(Y134="","",IF(Y134="-","-",IF(UPPER(Y134)="AB","+",VLOOKUP(Y134,'විෂය තොරතුරු'!$P$24:$Q$28,2))))</f>
        <v/>
      </c>
      <c r="BK134" s="168" t="str">
        <f aca="false">IF(Z134="","",IF(Z134="-","-",IF(UPPER(Z134)="AB","+",VLOOKUP(Z134,'විෂය තොරතුරු'!$P$24:$Q$28,2))))</f>
        <v/>
      </c>
      <c r="BL134" s="168" t="str">
        <f aca="false">IF(AA134="","",IF(AA134="-","-",IF(UPPER(AA134)="AB","+",VLOOKUP(AA134,'විෂය තොරතුරු'!$P$24:$Q$28,2))))</f>
        <v/>
      </c>
      <c r="BM134" s="168" t="str">
        <f aca="false">IF(AB134="","",IF(AB134="-","-",IF(UPPER(AB134)="AB","+",VLOOKUP(AB134,'විෂය තොරතුරු'!$P$24:$Q$28,2))))</f>
        <v/>
      </c>
      <c r="BN134" s="168" t="str">
        <f aca="false">IF(AC134="","",IF(AC134="-","-",IF(UPPER(AC134)="AB","+",VLOOKUP(AC134,'විෂය තොරතුරු'!$P$24:$Q$28,2))))</f>
        <v/>
      </c>
      <c r="BO134" s="169" t="str">
        <f aca="false">IF(AD134="","",IF(AD134="-","-",IF(UPPER(AD134)="AB","+",VLOOKUP(AD134,'විෂය තොරතුරු'!$P$24:$Q$28,2))))</f>
        <v/>
      </c>
      <c r="BP134" s="171" t="str">
        <f aca="false">IF(AE134="","",IF(AE134="-","-",IF(UPPER(AE134)="AB","+",VLOOKUP(AE134,'විෂය තොරතුරු'!$P$24:$Q$28,2))))</f>
        <v/>
      </c>
      <c r="BQ134" s="168" t="str">
        <f aca="false">IF(AF134="","",IF(AF134="-","-",IF(UPPER(AF134)="AB","+",VLOOKUP(AF134,'විෂය තොරතුරු'!$P$24:$Q$28,2))))</f>
        <v/>
      </c>
      <c r="BR134" s="168" t="str">
        <f aca="false">IF(AG134="","",IF(AG134="-","-",IF(UPPER(AG134)="AB","+",VLOOKUP(AG134,'විෂය තොරතුරු'!$P$24:$Q$28,2))))</f>
        <v>S</v>
      </c>
      <c r="BS134" s="168" t="str">
        <f aca="false">IF(AH134="","",IF(AH134="-","-",IF(UPPER(AH134)="AB","+",VLOOKUP(AH134,'විෂය තොරතුරු'!$P$24:$Q$28,2))))</f>
        <v/>
      </c>
      <c r="BT134" s="168" t="str">
        <f aca="false">IF(AI134="","",IF(AI134="-","-",IF(UPPER(AI134)="AB","+",VLOOKUP(AI134,'විෂය තොරතුරු'!$P$24:$Q$28,2))))</f>
        <v/>
      </c>
      <c r="BU134" s="168" t="str">
        <f aca="false">IF(AJ134="","",IF(AJ134="-","-",IF(UPPER(AJ134)="AB","+",VLOOKUP(AJ134,'විෂය තොරතුරු'!$P$24:$Q$28,2))))</f>
        <v/>
      </c>
      <c r="BV134" s="168" t="str">
        <f aca="false">IF(AK134="","",IF(AK134="-","-",IF(UPPER(AK134)="AB","+",VLOOKUP(AK134,'විෂය තොරතුරු'!$P$24:$Q$28,2))))</f>
        <v/>
      </c>
      <c r="BW134" s="169" t="str">
        <f aca="false">IF(AL134="","",IF(AL134="-","-",IF(UPPER(AL134)="AB","+",VLOOKUP(AL134,'විෂය තොරතුරු'!$P$24:$Q$28,2))))</f>
        <v/>
      </c>
      <c r="BX134" s="265" t="n">
        <f aca="false">IF($B134="","",COUNTIF($AP134:$BW134,"A"))</f>
        <v>0</v>
      </c>
      <c r="BY134" s="265" t="n">
        <f aca="false">IF($B134="","",COUNTIF($AP134:$BW134,"B"))</f>
        <v>1</v>
      </c>
      <c r="BZ134" s="265" t="n">
        <f aca="false">IF($B134="","",COUNTIF($AP134:$BW134,"C"))</f>
        <v>3</v>
      </c>
      <c r="CA134" s="265" t="n">
        <f aca="false">IF($B134="","",COUNTIF($AP134:$BW134,"S"))</f>
        <v>3</v>
      </c>
      <c r="CB134" s="265" t="n">
        <f aca="false">IF($B134="","",COUNTIF($AP134:$BW134,"W"))</f>
        <v>2</v>
      </c>
      <c r="CC134" s="265" t="n">
        <f aca="false">IF(B134="","",SUM(BX134:CA134))</f>
        <v>7</v>
      </c>
      <c r="CD134" s="264" t="n">
        <f aca="false">IF(B134="","",SUM(BX134:BZ134))</f>
        <v>4</v>
      </c>
      <c r="CE134" s="172" t="str">
        <f aca="false">IF(B134="","",IF(AND(CC134&gt;=6,CD134&gt;=3,OR(E134&gt;=35,F134&gt;=35),L134&gt;=35),"6/3 සමත්",IF(AND(CC134&gt;=5,CD134&gt;=3,OR(E134&gt;=35,F134&gt;=35,L134&gt;=35)),"5/3 සමත්",IF(AND(CC134&gt;=4,CD134&gt;=1,OR(E134&gt;=20,F134&gt;=20,L134&gt;=20)),"සමත් කළ හැකි",IF(CB134=9,"W9","අසමත් ?")))))</f>
        <v>5/3 සමත්</v>
      </c>
    </row>
    <row r="135" customFormat="false" ht="13.8" hidden="false" customHeight="false" outlineLevel="0" collapsed="false">
      <c r="A135" s="160" t="n">
        <v>36</v>
      </c>
      <c r="B135" s="268" t="s">
        <v>152</v>
      </c>
      <c r="C135" s="161"/>
      <c r="D135" s="162"/>
      <c r="E135" s="163" t="n">
        <v>56</v>
      </c>
      <c r="F135" s="164"/>
      <c r="G135" s="163"/>
      <c r="H135" s="165" t="n">
        <v>68</v>
      </c>
      <c r="I135" s="165"/>
      <c r="J135" s="164"/>
      <c r="K135" s="163" t="n">
        <v>45</v>
      </c>
      <c r="L135" s="165" t="n">
        <v>31</v>
      </c>
      <c r="M135" s="165" t="n">
        <v>21</v>
      </c>
      <c r="N135" s="164" t="n">
        <v>41</v>
      </c>
      <c r="O135" s="163"/>
      <c r="P135" s="165"/>
      <c r="Q135" s="165" t="n">
        <v>76</v>
      </c>
      <c r="R135" s="165"/>
      <c r="S135" s="165"/>
      <c r="T135" s="165"/>
      <c r="U135" s="165"/>
      <c r="V135" s="164"/>
      <c r="W135" s="163"/>
      <c r="X135" s="165"/>
      <c r="Y135" s="165"/>
      <c r="Z135" s="165"/>
      <c r="AA135" s="165" t="n">
        <v>30</v>
      </c>
      <c r="AB135" s="165"/>
      <c r="AC135" s="165"/>
      <c r="AD135" s="164"/>
      <c r="AE135" s="163"/>
      <c r="AF135" s="165"/>
      <c r="AG135" s="165" t="n">
        <v>61</v>
      </c>
      <c r="AH135" s="165"/>
      <c r="AI135" s="165"/>
      <c r="AJ135" s="165"/>
      <c r="AK135" s="165"/>
      <c r="AL135" s="166"/>
      <c r="AM135" s="262" t="n">
        <f aca="false">IF(B135="","",SUM(E135:AL135))</f>
        <v>429</v>
      </c>
      <c r="AN135" s="263" t="n">
        <f aca="false">IF(B135="","",AM135/9)</f>
        <v>47.6666666666667</v>
      </c>
      <c r="AO135" s="264" t="n">
        <f aca="false">IF(B135="","",IF(AM135=0,"-",RANK(AM135,$AM$100:$AM$149,0)))</f>
        <v>16</v>
      </c>
      <c r="AP135" s="167" t="str">
        <f aca="false">IF(E135="","",IF(E135="-","-",IF(UPPER(E135)="AB","+",VLOOKUP(E135,'විෂය තොරතුරු'!$P$24:$Q$28,2))))</f>
        <v>C</v>
      </c>
      <c r="AQ135" s="168" t="str">
        <f aca="false">IF(F135="","",IF(F135="-","-",IF(UPPER(F135)="AB","+",VLOOKUP(F135,'විෂය තොරතුරු'!$P$24:$Q$28,2))))</f>
        <v/>
      </c>
      <c r="AR135" s="168" t="str">
        <f aca="false">IF(G135="","",IF(G135="-","-",IF(UPPER(G135)="AB","+",VLOOKUP(G135,'විෂය තොරතුරු'!$P$24:$Q$28,2))))</f>
        <v/>
      </c>
      <c r="AS135" s="168" t="str">
        <f aca="false">IF(H135="","",IF(H135="-","-",IF(UPPER(H135)="AB","+",VLOOKUP(H135,'විෂය තොරතුරු'!$P$24:$Q$28,2))))</f>
        <v>B</v>
      </c>
      <c r="AT135" s="168" t="str">
        <f aca="false">IF(I135="","",IF(I135="-","-",IF(UPPER(I135)="AB","+",VLOOKUP(I135,'විෂය තොරතුරු'!$P$24:$Q$28,2))))</f>
        <v/>
      </c>
      <c r="AU135" s="170" t="str">
        <f aca="false">IF(J135="","",IF(J135="-","-",IF(UPPER(J135)="AB","+",VLOOKUP(J135,'විෂය තොරතුරු'!$P$24:$Q$28,2))))</f>
        <v/>
      </c>
      <c r="AV135" s="171" t="str">
        <f aca="false">IF(K135="","",IF(K135="-","-",IF(UPPER(K135)="AB","+",VLOOKUP(K135,'විෂය තොරතුරු'!$P$24:$Q$28,2))))</f>
        <v>S</v>
      </c>
      <c r="AW135" s="168" t="str">
        <f aca="false">IF(L135="","",IF(L135="-","-",IF(UPPER(L135)="AB","+",VLOOKUP(L135,'විෂය තොරතුරු'!$P$24:$Q$28,2))))</f>
        <v>W</v>
      </c>
      <c r="AX135" s="168" t="str">
        <f aca="false">IF(M135="","",IF(M135="-","-",IF(UPPER(M135)="AB","+",VLOOKUP(M135,'විෂය තොරතුරු'!$P$24:$Q$28,2))))</f>
        <v>W</v>
      </c>
      <c r="AY135" s="169" t="str">
        <f aca="false">IF(N135="","",IF(N135="-","-",IF(UPPER(N135)="AB","+",VLOOKUP(N135,'විෂය තොරතුරු'!$P$24:$Q$28,2))))</f>
        <v>S</v>
      </c>
      <c r="AZ135" s="167" t="str">
        <f aca="false">IF(O135="","",IF(O135="-","-",IF(UPPER(O135)="AB","+",VLOOKUP(O135,'විෂය තොරතුරු'!$P$24:$Q$28,2))))</f>
        <v/>
      </c>
      <c r="BA135" s="168" t="str">
        <f aca="false">IF(P135="","",IF(P135="-","-",IF(UPPER(P135)="AB","+",VLOOKUP(P135,'විෂය තොරතුරු'!$P$24:$Q$28,2))))</f>
        <v/>
      </c>
      <c r="BB135" s="168" t="str">
        <f aca="false">IF(Q135="","",IF(Q135="-","-",IF(UPPER(Q135)="AB","+",VLOOKUP(Q135,'විෂය තොරතුරු'!$P$24:$Q$28,2))))</f>
        <v>A</v>
      </c>
      <c r="BC135" s="168" t="str">
        <f aca="false">IF(R135="","",IF(R135="-","-",IF(UPPER(R135)="AB","+",VLOOKUP(R135,'විෂය තොරතුරු'!$P$24:$Q$28,2))))</f>
        <v/>
      </c>
      <c r="BD135" s="168" t="str">
        <f aca="false">IF(S135="","",IF(S135="-","-",IF(UPPER(S135)="AB","+",VLOOKUP(S135,'විෂය තොරතුරු'!$P$24:$Q$28,2))))</f>
        <v/>
      </c>
      <c r="BE135" s="168" t="str">
        <f aca="false">IF(T135="","",IF(T135="-","-",IF(UPPER(T135)="AB","+",VLOOKUP(T135,'විෂය තොරතුරු'!$P$24:$Q$28,2))))</f>
        <v/>
      </c>
      <c r="BF135" s="168" t="str">
        <f aca="false">IF(U135="","",IF(U135="-","-",IF(UPPER(U135)="AB","+",VLOOKUP(U135,'විෂය තොරතුරු'!$P$24:$Q$28,2))))</f>
        <v/>
      </c>
      <c r="BG135" s="170" t="str">
        <f aca="false">IF(V135="","",IF(V135="-","-",IF(UPPER(V135)="AB","+",VLOOKUP(V135,'විෂය තොරතුරු'!$P$24:$Q$28,2))))</f>
        <v/>
      </c>
      <c r="BH135" s="171" t="str">
        <f aca="false">IF(W135="","",IF(W135="-","-",IF(UPPER(W135)="AB","+",VLOOKUP(W135,'විෂය තොරතුරු'!$P$24:$Q$28,2))))</f>
        <v/>
      </c>
      <c r="BI135" s="168" t="str">
        <f aca="false">IF(X135="","",IF(X135="-","-",IF(UPPER(X135)="AB","+",VLOOKUP(X135,'විෂය තොරතුරු'!$P$24:$Q$28,2))))</f>
        <v/>
      </c>
      <c r="BJ135" s="168" t="str">
        <f aca="false">IF(Y135="","",IF(Y135="-","-",IF(UPPER(Y135)="AB","+",VLOOKUP(Y135,'විෂය තොරතුරු'!$P$24:$Q$28,2))))</f>
        <v/>
      </c>
      <c r="BK135" s="168" t="str">
        <f aca="false">IF(Z135="","",IF(Z135="-","-",IF(UPPER(Z135)="AB","+",VLOOKUP(Z135,'විෂය තොරතුරු'!$P$24:$Q$28,2))))</f>
        <v/>
      </c>
      <c r="BL135" s="168" t="str">
        <f aca="false">IF(AA135="","",IF(AA135="-","-",IF(UPPER(AA135)="AB","+",VLOOKUP(AA135,'විෂය තොරතුරු'!$P$24:$Q$28,2))))</f>
        <v>W</v>
      </c>
      <c r="BM135" s="168" t="str">
        <f aca="false">IF(AB135="","",IF(AB135="-","-",IF(UPPER(AB135)="AB","+",VLOOKUP(AB135,'විෂය තොරතුරු'!$P$24:$Q$28,2))))</f>
        <v/>
      </c>
      <c r="BN135" s="168" t="str">
        <f aca="false">IF(AC135="","",IF(AC135="-","-",IF(UPPER(AC135)="AB","+",VLOOKUP(AC135,'විෂය තොරතුරු'!$P$24:$Q$28,2))))</f>
        <v/>
      </c>
      <c r="BO135" s="169" t="str">
        <f aca="false">IF(AD135="","",IF(AD135="-","-",IF(UPPER(AD135)="AB","+",VLOOKUP(AD135,'විෂය තොරතුරු'!$P$24:$Q$28,2))))</f>
        <v/>
      </c>
      <c r="BP135" s="171" t="str">
        <f aca="false">IF(AE135="","",IF(AE135="-","-",IF(UPPER(AE135)="AB","+",VLOOKUP(AE135,'විෂය තොරතුරු'!$P$24:$Q$28,2))))</f>
        <v/>
      </c>
      <c r="BQ135" s="168" t="str">
        <f aca="false">IF(AF135="","",IF(AF135="-","-",IF(UPPER(AF135)="AB","+",VLOOKUP(AF135,'විෂය තොරතුරු'!$P$24:$Q$28,2))))</f>
        <v/>
      </c>
      <c r="BR135" s="168" t="str">
        <f aca="false">IF(AG135="","",IF(AG135="-","-",IF(UPPER(AG135)="AB","+",VLOOKUP(AG135,'විෂය තොරතුරු'!$P$24:$Q$28,2))))</f>
        <v>C</v>
      </c>
      <c r="BS135" s="168" t="str">
        <f aca="false">IF(AH135="","",IF(AH135="-","-",IF(UPPER(AH135)="AB","+",VLOOKUP(AH135,'විෂය තොරතුරු'!$P$24:$Q$28,2))))</f>
        <v/>
      </c>
      <c r="BT135" s="168" t="str">
        <f aca="false">IF(AI135="","",IF(AI135="-","-",IF(UPPER(AI135)="AB","+",VLOOKUP(AI135,'විෂය තොරතුරු'!$P$24:$Q$28,2))))</f>
        <v/>
      </c>
      <c r="BU135" s="168" t="str">
        <f aca="false">IF(AJ135="","",IF(AJ135="-","-",IF(UPPER(AJ135)="AB","+",VLOOKUP(AJ135,'විෂය තොරතුරු'!$P$24:$Q$28,2))))</f>
        <v/>
      </c>
      <c r="BV135" s="168" t="str">
        <f aca="false">IF(AK135="","",IF(AK135="-","-",IF(UPPER(AK135)="AB","+",VLOOKUP(AK135,'විෂය තොරතුරු'!$P$24:$Q$28,2))))</f>
        <v/>
      </c>
      <c r="BW135" s="169" t="str">
        <f aca="false">IF(AL135="","",IF(AL135="-","-",IF(UPPER(AL135)="AB","+",VLOOKUP(AL135,'විෂය තොරතුරු'!$P$24:$Q$28,2))))</f>
        <v/>
      </c>
      <c r="BX135" s="265" t="n">
        <f aca="false">IF($B135="","",COUNTIF($AP135:$BW135,"A"))</f>
        <v>1</v>
      </c>
      <c r="BY135" s="265" t="n">
        <f aca="false">IF($B135="","",COUNTIF($AP135:$BW135,"B"))</f>
        <v>1</v>
      </c>
      <c r="BZ135" s="265" t="n">
        <f aca="false">IF($B135="","",COUNTIF($AP135:$BW135,"C"))</f>
        <v>2</v>
      </c>
      <c r="CA135" s="265" t="n">
        <f aca="false">IF($B135="","",COUNTIF($AP135:$BW135,"S"))</f>
        <v>2</v>
      </c>
      <c r="CB135" s="265" t="n">
        <f aca="false">IF($B135="","",COUNTIF($AP135:$BW135,"W"))</f>
        <v>3</v>
      </c>
      <c r="CC135" s="265" t="n">
        <f aca="false">IF(B135="","",SUM(BX135:CA135))</f>
        <v>6</v>
      </c>
      <c r="CD135" s="264" t="n">
        <f aca="false">IF(B135="","",SUM(BX135:BZ135))</f>
        <v>4</v>
      </c>
      <c r="CE135" s="172" t="str">
        <f aca="false">IF(B135="","",IF(AND(CC135&gt;=6,CD135&gt;=3,OR(E135&gt;=35,F135&gt;=35),L135&gt;=35),"6/3 සමත්",IF(AND(CC135&gt;=5,CD135&gt;=3,OR(E135&gt;=35,F135&gt;=35,L135&gt;=35)),"5/3 සමත්",IF(AND(CC135&gt;=4,CD135&gt;=1,OR(E135&gt;=20,F135&gt;=20,L135&gt;=20)),"සමත් කළ හැකි",IF(CB135=9,"W9","අසමත් ?")))))</f>
        <v>5/3 සමත්</v>
      </c>
    </row>
    <row r="136" customFormat="false" ht="13.8" hidden="false" customHeight="false" outlineLevel="0" collapsed="false">
      <c r="A136" s="160" t="n">
        <v>37</v>
      </c>
      <c r="B136" s="161"/>
      <c r="C136" s="161"/>
      <c r="D136" s="162"/>
      <c r="E136" s="163"/>
      <c r="F136" s="164"/>
      <c r="G136" s="163"/>
      <c r="H136" s="165"/>
      <c r="I136" s="165"/>
      <c r="J136" s="164"/>
      <c r="K136" s="163"/>
      <c r="L136" s="165"/>
      <c r="M136" s="165"/>
      <c r="N136" s="164"/>
      <c r="O136" s="163"/>
      <c r="P136" s="165"/>
      <c r="Q136" s="165"/>
      <c r="R136" s="165"/>
      <c r="S136" s="165"/>
      <c r="T136" s="165"/>
      <c r="U136" s="165"/>
      <c r="V136" s="164"/>
      <c r="W136" s="163"/>
      <c r="X136" s="165"/>
      <c r="Y136" s="165"/>
      <c r="Z136" s="165"/>
      <c r="AA136" s="165"/>
      <c r="AB136" s="165"/>
      <c r="AC136" s="165"/>
      <c r="AD136" s="164"/>
      <c r="AE136" s="163"/>
      <c r="AF136" s="165"/>
      <c r="AG136" s="165"/>
      <c r="AH136" s="165"/>
      <c r="AI136" s="165"/>
      <c r="AJ136" s="165"/>
      <c r="AK136" s="165"/>
      <c r="AL136" s="166"/>
      <c r="AM136" s="167" t="str">
        <f aca="false">IF(B136="","",SUM(E136:AL136))</f>
        <v/>
      </c>
      <c r="AN136" s="168" t="str">
        <f aca="false">IF(B136="","",AM136/9)</f>
        <v/>
      </c>
      <c r="AO136" s="169" t="str">
        <f aca="false">IF(B136="","",IF(AM136=0,"-",RANK(AM136,$AM$100:$AM$149,0)))</f>
        <v/>
      </c>
      <c r="AP136" s="167" t="str">
        <f aca="false">IF(E136="","",IF(E136="-","-",IF(UPPER(E136)="AB","+",VLOOKUP(E136,'විෂය තොරතුරු'!$P$24:$Q$28,2))))</f>
        <v/>
      </c>
      <c r="AQ136" s="168" t="str">
        <f aca="false">IF(F136="","",IF(F136="-","-",IF(UPPER(F136)="AB","+",VLOOKUP(F136,'විෂය තොරතුරු'!$P$24:$Q$28,2))))</f>
        <v/>
      </c>
      <c r="AR136" s="168" t="str">
        <f aca="false">IF(G136="","",IF(G136="-","-",IF(UPPER(G136)="AB","+",VLOOKUP(G136,'විෂය තොරතුරු'!$P$24:$Q$28,2))))</f>
        <v/>
      </c>
      <c r="AS136" s="168" t="str">
        <f aca="false">IF(H136="","",IF(H136="-","-",IF(UPPER(H136)="AB","+",VLOOKUP(H136,'විෂය තොරතුරු'!$P$24:$Q$28,2))))</f>
        <v/>
      </c>
      <c r="AT136" s="168" t="str">
        <f aca="false">IF(I136="","",IF(I136="-","-",IF(UPPER(I136)="AB","+",VLOOKUP(I136,'විෂය තොරතුරු'!$P$24:$Q$28,2))))</f>
        <v/>
      </c>
      <c r="AU136" s="170" t="str">
        <f aca="false">IF(J136="","",IF(J136="-","-",IF(UPPER(J136)="AB","+",VLOOKUP(J136,'විෂය තොරතුරු'!$P$24:$Q$28,2))))</f>
        <v/>
      </c>
      <c r="AV136" s="171" t="str">
        <f aca="false">IF(K136="","",IF(K136="-","-",IF(UPPER(K136)="AB","+",VLOOKUP(K136,'විෂය තොරතුරු'!$P$24:$Q$28,2))))</f>
        <v/>
      </c>
      <c r="AW136" s="168" t="str">
        <f aca="false">IF(L136="","",IF(L136="-","-",IF(UPPER(L136)="AB","+",VLOOKUP(L136,'විෂය තොරතුරු'!$P$24:$Q$28,2))))</f>
        <v/>
      </c>
      <c r="AX136" s="168" t="str">
        <f aca="false">IF(M136="","",IF(M136="-","-",IF(UPPER(M136)="AB","+",VLOOKUP(M136,'විෂය තොරතුරු'!$P$24:$Q$28,2))))</f>
        <v/>
      </c>
      <c r="AY136" s="169" t="str">
        <f aca="false">IF(N136="","",IF(N136="-","-",IF(UPPER(N136)="AB","+",VLOOKUP(N136,'විෂය තොරතුරු'!$P$24:$Q$28,2))))</f>
        <v/>
      </c>
      <c r="AZ136" s="167" t="str">
        <f aca="false">IF(O136="","",IF(O136="-","-",IF(UPPER(O136)="AB","+",VLOOKUP(O136,'විෂය තොරතුරු'!$P$24:$Q$28,2))))</f>
        <v/>
      </c>
      <c r="BA136" s="168" t="str">
        <f aca="false">IF(P136="","",IF(P136="-","-",IF(UPPER(P136)="AB","+",VLOOKUP(P136,'විෂය තොරතුරු'!$P$24:$Q$28,2))))</f>
        <v/>
      </c>
      <c r="BB136" s="168" t="str">
        <f aca="false">IF(Q136="","",IF(Q136="-","-",IF(UPPER(Q136)="AB","+",VLOOKUP(Q136,'විෂය තොරතුරු'!$P$24:$Q$28,2))))</f>
        <v/>
      </c>
      <c r="BC136" s="168" t="str">
        <f aca="false">IF(R136="","",IF(R136="-","-",IF(UPPER(R136)="AB","+",VLOOKUP(R136,'විෂය තොරතුරු'!$P$24:$Q$28,2))))</f>
        <v/>
      </c>
      <c r="BD136" s="168" t="str">
        <f aca="false">IF(S136="","",IF(S136="-","-",IF(UPPER(S136)="AB","+",VLOOKUP(S136,'විෂය තොරතුරු'!$P$24:$Q$28,2))))</f>
        <v/>
      </c>
      <c r="BE136" s="168" t="str">
        <f aca="false">IF(T136="","",IF(T136="-","-",IF(UPPER(T136)="AB","+",VLOOKUP(T136,'විෂය තොරතුරු'!$P$24:$Q$28,2))))</f>
        <v/>
      </c>
      <c r="BF136" s="168" t="str">
        <f aca="false">IF(U136="","",IF(U136="-","-",IF(UPPER(U136)="AB","+",VLOOKUP(U136,'විෂය තොරතුරු'!$P$24:$Q$28,2))))</f>
        <v/>
      </c>
      <c r="BG136" s="170" t="str">
        <f aca="false">IF(V136="","",IF(V136="-","-",IF(UPPER(V136)="AB","+",VLOOKUP(V136,'විෂය තොරතුරු'!$P$24:$Q$28,2))))</f>
        <v/>
      </c>
      <c r="BH136" s="171" t="str">
        <f aca="false">IF(W136="","",IF(W136="-","-",IF(UPPER(W136)="AB","+",VLOOKUP(W136,'විෂය තොරතුරු'!$P$24:$Q$28,2))))</f>
        <v/>
      </c>
      <c r="BI136" s="168" t="str">
        <f aca="false">IF(X136="","",IF(X136="-","-",IF(UPPER(X136)="AB","+",VLOOKUP(X136,'විෂය තොරතුරු'!$P$24:$Q$28,2))))</f>
        <v/>
      </c>
      <c r="BJ136" s="168" t="str">
        <f aca="false">IF(Y136="","",IF(Y136="-","-",IF(UPPER(Y136)="AB","+",VLOOKUP(Y136,'විෂය තොරතුරු'!$P$24:$Q$28,2))))</f>
        <v/>
      </c>
      <c r="BK136" s="168" t="str">
        <f aca="false">IF(Z136="","",IF(Z136="-","-",IF(UPPER(Z136)="AB","+",VLOOKUP(Z136,'විෂය තොරතුරු'!$P$24:$Q$28,2))))</f>
        <v/>
      </c>
      <c r="BL136" s="168" t="str">
        <f aca="false">IF(AA136="","",IF(AA136="-","-",IF(UPPER(AA136)="AB","+",VLOOKUP(AA136,'විෂය තොරතුරු'!$P$24:$Q$28,2))))</f>
        <v/>
      </c>
      <c r="BM136" s="168" t="str">
        <f aca="false">IF(AB136="","",IF(AB136="-","-",IF(UPPER(AB136)="AB","+",VLOOKUP(AB136,'විෂය තොරතුරු'!$P$24:$Q$28,2))))</f>
        <v/>
      </c>
      <c r="BN136" s="168" t="str">
        <f aca="false">IF(AC136="","",IF(AC136="-","-",IF(UPPER(AC136)="AB","+",VLOOKUP(AC136,'විෂය තොරතුරු'!$P$24:$Q$28,2))))</f>
        <v/>
      </c>
      <c r="BO136" s="169" t="str">
        <f aca="false">IF(AD136="","",IF(AD136="-","-",IF(UPPER(AD136)="AB","+",VLOOKUP(AD136,'විෂය තොරතුරු'!$P$24:$Q$28,2))))</f>
        <v/>
      </c>
      <c r="BP136" s="171" t="str">
        <f aca="false">IF(AE136="","",IF(AE136="-","-",IF(UPPER(AE136)="AB","+",VLOOKUP(AE136,'විෂය තොරතුරු'!$P$24:$Q$28,2))))</f>
        <v/>
      </c>
      <c r="BQ136" s="168" t="str">
        <f aca="false">IF(AF136="","",IF(AF136="-","-",IF(UPPER(AF136)="AB","+",VLOOKUP(AF136,'විෂය තොරතුරු'!$P$24:$Q$28,2))))</f>
        <v/>
      </c>
      <c r="BR136" s="168" t="str">
        <f aca="false">IF(AG136="","",IF(AG136="-","-",IF(UPPER(AG136)="AB","+",VLOOKUP(AG136,'විෂය තොරතුරු'!$P$24:$Q$28,2))))</f>
        <v/>
      </c>
      <c r="BS136" s="168" t="str">
        <f aca="false">IF(AH136="","",IF(AH136="-","-",IF(UPPER(AH136)="AB","+",VLOOKUP(AH136,'විෂය තොරතුරු'!$P$24:$Q$28,2))))</f>
        <v/>
      </c>
      <c r="BT136" s="168" t="str">
        <f aca="false">IF(AI136="","",IF(AI136="-","-",IF(UPPER(AI136)="AB","+",VLOOKUP(AI136,'විෂය තොරතුරු'!$P$24:$Q$28,2))))</f>
        <v/>
      </c>
      <c r="BU136" s="168" t="str">
        <f aca="false">IF(AJ136="","",IF(AJ136="-","-",IF(UPPER(AJ136)="AB","+",VLOOKUP(AJ136,'විෂය තොරතුරු'!$P$24:$Q$28,2))))</f>
        <v/>
      </c>
      <c r="BV136" s="168" t="str">
        <f aca="false">IF(AK136="","",IF(AK136="-","-",IF(UPPER(AK136)="AB","+",VLOOKUP(AK136,'විෂය තොරතුරු'!$P$24:$Q$28,2))))</f>
        <v/>
      </c>
      <c r="BW136" s="169" t="str">
        <f aca="false">IF(AL136="","",IF(AL136="-","-",IF(UPPER(AL136)="AB","+",VLOOKUP(AL136,'විෂය තොරතුරු'!$P$24:$Q$28,2))))</f>
        <v/>
      </c>
      <c r="BX136" s="171" t="str">
        <f aca="false">IF($B136="","",COUNTIF($AP136:$BW136,"A"))</f>
        <v/>
      </c>
      <c r="BY136" s="171" t="str">
        <f aca="false">IF($B136="","",COUNTIF($AP136:$BW136,"B"))</f>
        <v/>
      </c>
      <c r="BZ136" s="171" t="str">
        <f aca="false">IF($B136="","",COUNTIF($AP136:$BW136,"C"))</f>
        <v/>
      </c>
      <c r="CA136" s="171" t="str">
        <f aca="false">IF($B136="","",COUNTIF($AP136:$BW136,"S"))</f>
        <v/>
      </c>
      <c r="CB136" s="171" t="str">
        <f aca="false">IF($B136="","",COUNTIF($AP136:$BW136,"W"))</f>
        <v/>
      </c>
      <c r="CC136" s="171" t="str">
        <f aca="false">IF(B136="","",SUM(BX136:CA136))</f>
        <v/>
      </c>
      <c r="CD136" s="169" t="str">
        <f aca="false">IF(B136="","",SUM(BX136:BZ136))</f>
        <v/>
      </c>
      <c r="CE136" s="172" t="str">
        <f aca="false">IF(B136="","",IF(AND(CC136&gt;=6,CD136&gt;=3,OR(E136&gt;=35,F136&gt;=35),L136&gt;=35),"6/3 සමත්",IF(AND(CC136&gt;=5,CD136&gt;=3,OR(E136&gt;=35,F136&gt;=35,L136&gt;=35)),"5/3 සමත්",IF(AND(CC136&gt;=4,CD136&gt;=1,OR(E136&gt;=20,F136&gt;=20,L136&gt;=20)),"සමත් කළ හැකි",IF(CB136=9,"W9","අසමත් ?")))))</f>
        <v/>
      </c>
    </row>
    <row r="137" customFormat="false" ht="13.8" hidden="false" customHeight="false" outlineLevel="0" collapsed="false">
      <c r="A137" s="160" t="n">
        <v>38</v>
      </c>
      <c r="B137" s="161"/>
      <c r="C137" s="161"/>
      <c r="D137" s="162"/>
      <c r="E137" s="163"/>
      <c r="F137" s="164"/>
      <c r="G137" s="163"/>
      <c r="H137" s="165"/>
      <c r="I137" s="165"/>
      <c r="J137" s="164"/>
      <c r="K137" s="163"/>
      <c r="L137" s="165"/>
      <c r="M137" s="165"/>
      <c r="N137" s="164"/>
      <c r="O137" s="163"/>
      <c r="P137" s="165"/>
      <c r="Q137" s="165"/>
      <c r="R137" s="165"/>
      <c r="S137" s="165"/>
      <c r="T137" s="165"/>
      <c r="U137" s="165"/>
      <c r="V137" s="164"/>
      <c r="W137" s="163"/>
      <c r="X137" s="165"/>
      <c r="Y137" s="165"/>
      <c r="Z137" s="165"/>
      <c r="AA137" s="165"/>
      <c r="AB137" s="165"/>
      <c r="AC137" s="165"/>
      <c r="AD137" s="164"/>
      <c r="AE137" s="163"/>
      <c r="AF137" s="165"/>
      <c r="AG137" s="165"/>
      <c r="AH137" s="165"/>
      <c r="AI137" s="165"/>
      <c r="AJ137" s="165"/>
      <c r="AK137" s="165"/>
      <c r="AL137" s="166"/>
      <c r="AM137" s="167" t="str">
        <f aca="false">IF(B137="","",SUM(E137:AL137))</f>
        <v/>
      </c>
      <c r="AN137" s="168" t="str">
        <f aca="false">IF(B137="","",AM137/9)</f>
        <v/>
      </c>
      <c r="AO137" s="169" t="str">
        <f aca="false">IF(B137="","",IF(AM137=0,"-",RANK(AM137,$AM$100:$AM$149,0)))</f>
        <v/>
      </c>
      <c r="AP137" s="167" t="str">
        <f aca="false">IF(E137="","",IF(E137="-","-",IF(UPPER(E137)="AB","+",VLOOKUP(E137,'විෂය තොරතුරු'!$P$24:$Q$28,2))))</f>
        <v/>
      </c>
      <c r="AQ137" s="168" t="str">
        <f aca="false">IF(F137="","",IF(F137="-","-",IF(UPPER(F137)="AB","+",VLOOKUP(F137,'විෂය තොරතුරු'!$P$24:$Q$28,2))))</f>
        <v/>
      </c>
      <c r="AR137" s="168" t="str">
        <f aca="false">IF(G137="","",IF(G137="-","-",IF(UPPER(G137)="AB","+",VLOOKUP(G137,'විෂය තොරතුරු'!$P$24:$Q$28,2))))</f>
        <v/>
      </c>
      <c r="AS137" s="168" t="str">
        <f aca="false">IF(H137="","",IF(H137="-","-",IF(UPPER(H137)="AB","+",VLOOKUP(H137,'විෂය තොරතුරු'!$P$24:$Q$28,2))))</f>
        <v/>
      </c>
      <c r="AT137" s="168" t="str">
        <f aca="false">IF(I137="","",IF(I137="-","-",IF(UPPER(I137)="AB","+",VLOOKUP(I137,'විෂය තොරතුරු'!$P$24:$Q$28,2))))</f>
        <v/>
      </c>
      <c r="AU137" s="170" t="str">
        <f aca="false">IF(J137="","",IF(J137="-","-",IF(UPPER(J137)="AB","+",VLOOKUP(J137,'විෂය තොරතුරු'!$P$24:$Q$28,2))))</f>
        <v/>
      </c>
      <c r="AV137" s="171" t="str">
        <f aca="false">IF(K137="","",IF(K137="-","-",IF(UPPER(K137)="AB","+",VLOOKUP(K137,'විෂය තොරතුරු'!$P$24:$Q$28,2))))</f>
        <v/>
      </c>
      <c r="AW137" s="168" t="str">
        <f aca="false">IF(L137="","",IF(L137="-","-",IF(UPPER(L137)="AB","+",VLOOKUP(L137,'විෂය තොරතුරු'!$P$24:$Q$28,2))))</f>
        <v/>
      </c>
      <c r="AX137" s="168" t="str">
        <f aca="false">IF(M137="","",IF(M137="-","-",IF(UPPER(M137)="AB","+",VLOOKUP(M137,'විෂය තොරතුරු'!$P$24:$Q$28,2))))</f>
        <v/>
      </c>
      <c r="AY137" s="169" t="str">
        <f aca="false">IF(N137="","",IF(N137="-","-",IF(UPPER(N137)="AB","+",VLOOKUP(N137,'විෂය තොරතුරු'!$P$24:$Q$28,2))))</f>
        <v/>
      </c>
      <c r="AZ137" s="167" t="str">
        <f aca="false">IF(O137="","",IF(O137="-","-",IF(UPPER(O137)="AB","+",VLOOKUP(O137,'විෂය තොරතුරු'!$P$24:$Q$28,2))))</f>
        <v/>
      </c>
      <c r="BA137" s="168" t="str">
        <f aca="false">IF(P137="","",IF(P137="-","-",IF(UPPER(P137)="AB","+",VLOOKUP(P137,'විෂය තොරතුරු'!$P$24:$Q$28,2))))</f>
        <v/>
      </c>
      <c r="BB137" s="168" t="str">
        <f aca="false">IF(Q137="","",IF(Q137="-","-",IF(UPPER(Q137)="AB","+",VLOOKUP(Q137,'විෂය තොරතුරු'!$P$24:$Q$28,2))))</f>
        <v/>
      </c>
      <c r="BC137" s="168" t="str">
        <f aca="false">IF(R137="","",IF(R137="-","-",IF(UPPER(R137)="AB","+",VLOOKUP(R137,'විෂය තොරතුරු'!$P$24:$Q$28,2))))</f>
        <v/>
      </c>
      <c r="BD137" s="168" t="str">
        <f aca="false">IF(S137="","",IF(S137="-","-",IF(UPPER(S137)="AB","+",VLOOKUP(S137,'විෂය තොරතුරු'!$P$24:$Q$28,2))))</f>
        <v/>
      </c>
      <c r="BE137" s="168" t="str">
        <f aca="false">IF(T137="","",IF(T137="-","-",IF(UPPER(T137)="AB","+",VLOOKUP(T137,'විෂය තොරතුරු'!$P$24:$Q$28,2))))</f>
        <v/>
      </c>
      <c r="BF137" s="168" t="str">
        <f aca="false">IF(U137="","",IF(U137="-","-",IF(UPPER(U137)="AB","+",VLOOKUP(U137,'විෂය තොරතුරු'!$P$24:$Q$28,2))))</f>
        <v/>
      </c>
      <c r="BG137" s="170" t="str">
        <f aca="false">IF(V137="","",IF(V137="-","-",IF(UPPER(V137)="AB","+",VLOOKUP(V137,'විෂය තොරතුරු'!$P$24:$Q$28,2))))</f>
        <v/>
      </c>
      <c r="BH137" s="171" t="str">
        <f aca="false">IF(W137="","",IF(W137="-","-",IF(UPPER(W137)="AB","+",VLOOKUP(W137,'විෂය තොරතුරු'!$P$24:$Q$28,2))))</f>
        <v/>
      </c>
      <c r="BI137" s="168" t="str">
        <f aca="false">IF(X137="","",IF(X137="-","-",IF(UPPER(X137)="AB","+",VLOOKUP(X137,'විෂය තොරතුරු'!$P$24:$Q$28,2))))</f>
        <v/>
      </c>
      <c r="BJ137" s="168" t="str">
        <f aca="false">IF(Y137="","",IF(Y137="-","-",IF(UPPER(Y137)="AB","+",VLOOKUP(Y137,'විෂය තොරතුරු'!$P$24:$Q$28,2))))</f>
        <v/>
      </c>
      <c r="BK137" s="168" t="str">
        <f aca="false">IF(Z137="","",IF(Z137="-","-",IF(UPPER(Z137)="AB","+",VLOOKUP(Z137,'විෂය තොරතුරු'!$P$24:$Q$28,2))))</f>
        <v/>
      </c>
      <c r="BL137" s="168" t="str">
        <f aca="false">IF(AA137="","",IF(AA137="-","-",IF(UPPER(AA137)="AB","+",VLOOKUP(AA137,'විෂය තොරතුරු'!$P$24:$Q$28,2))))</f>
        <v/>
      </c>
      <c r="BM137" s="168" t="str">
        <f aca="false">IF(AB137="","",IF(AB137="-","-",IF(UPPER(AB137)="AB","+",VLOOKUP(AB137,'විෂය තොරතුරු'!$P$24:$Q$28,2))))</f>
        <v/>
      </c>
      <c r="BN137" s="168" t="str">
        <f aca="false">IF(AC137="","",IF(AC137="-","-",IF(UPPER(AC137)="AB","+",VLOOKUP(AC137,'විෂය තොරතුරු'!$P$24:$Q$28,2))))</f>
        <v/>
      </c>
      <c r="BO137" s="169" t="str">
        <f aca="false">IF(AD137="","",IF(AD137="-","-",IF(UPPER(AD137)="AB","+",VLOOKUP(AD137,'විෂය තොරතුරු'!$P$24:$Q$28,2))))</f>
        <v/>
      </c>
      <c r="BP137" s="171" t="str">
        <f aca="false">IF(AE137="","",IF(AE137="-","-",IF(UPPER(AE137)="AB","+",VLOOKUP(AE137,'විෂය තොරතුරු'!$P$24:$Q$28,2))))</f>
        <v/>
      </c>
      <c r="BQ137" s="168" t="str">
        <f aca="false">IF(AF137="","",IF(AF137="-","-",IF(UPPER(AF137)="AB","+",VLOOKUP(AF137,'විෂය තොරතුරු'!$P$24:$Q$28,2))))</f>
        <v/>
      </c>
      <c r="BR137" s="168" t="str">
        <f aca="false">IF(AG137="","",IF(AG137="-","-",IF(UPPER(AG137)="AB","+",VLOOKUP(AG137,'විෂය තොරතුරු'!$P$24:$Q$28,2))))</f>
        <v/>
      </c>
      <c r="BS137" s="168" t="str">
        <f aca="false">IF(AH137="","",IF(AH137="-","-",IF(UPPER(AH137)="AB","+",VLOOKUP(AH137,'විෂය තොරතුරු'!$P$24:$Q$28,2))))</f>
        <v/>
      </c>
      <c r="BT137" s="168" t="str">
        <f aca="false">IF(AI137="","",IF(AI137="-","-",IF(UPPER(AI137)="AB","+",VLOOKUP(AI137,'විෂය තොරතුරු'!$P$24:$Q$28,2))))</f>
        <v/>
      </c>
      <c r="BU137" s="168" t="str">
        <f aca="false">IF(AJ137="","",IF(AJ137="-","-",IF(UPPER(AJ137)="AB","+",VLOOKUP(AJ137,'විෂය තොරතුරු'!$P$24:$Q$28,2))))</f>
        <v/>
      </c>
      <c r="BV137" s="168" t="str">
        <f aca="false">IF(AK137="","",IF(AK137="-","-",IF(UPPER(AK137)="AB","+",VLOOKUP(AK137,'විෂය තොරතුරු'!$P$24:$Q$28,2))))</f>
        <v/>
      </c>
      <c r="BW137" s="169" t="str">
        <f aca="false">IF(AL137="","",IF(AL137="-","-",IF(UPPER(AL137)="AB","+",VLOOKUP(AL137,'විෂය තොරතුරු'!$P$24:$Q$28,2))))</f>
        <v/>
      </c>
      <c r="BX137" s="171" t="str">
        <f aca="false">IF($B137="","",COUNTIF($AP137:$BW137,"A"))</f>
        <v/>
      </c>
      <c r="BY137" s="171" t="str">
        <f aca="false">IF($B137="","",COUNTIF($AP137:$BW137,"B"))</f>
        <v/>
      </c>
      <c r="BZ137" s="171" t="str">
        <f aca="false">IF($B137="","",COUNTIF($AP137:$BW137,"C"))</f>
        <v/>
      </c>
      <c r="CA137" s="171" t="str">
        <f aca="false">IF($B137="","",COUNTIF($AP137:$BW137,"S"))</f>
        <v/>
      </c>
      <c r="CB137" s="171" t="str">
        <f aca="false">IF($B137="","",COUNTIF($AP137:$BW137,"W"))</f>
        <v/>
      </c>
      <c r="CC137" s="171" t="str">
        <f aca="false">IF(B137="","",SUM(BX137:CA137))</f>
        <v/>
      </c>
      <c r="CD137" s="169" t="str">
        <f aca="false">IF(B137="","",SUM(BX137:BZ137))</f>
        <v/>
      </c>
      <c r="CE137" s="172" t="str">
        <f aca="false">IF(B137="","",IF(AND(CC137&gt;=6,CD137&gt;=3,OR(E137&gt;=35,F137&gt;=35),L137&gt;=35),"6/3 සමත්",IF(AND(CC137&gt;=5,CD137&gt;=3,OR(E137&gt;=35,F137&gt;=35,L137&gt;=35)),"5/3 සමත්",IF(AND(CC137&gt;=4,CD137&gt;=1,OR(E137&gt;=20,F137&gt;=20,L137&gt;=20)),"සමත් කළ හැකි",IF(CB137=9,"W9","අසමත් ?")))))</f>
        <v/>
      </c>
    </row>
    <row r="138" customFormat="false" ht="13.8" hidden="false" customHeight="false" outlineLevel="0" collapsed="false">
      <c r="A138" s="160" t="n">
        <v>39</v>
      </c>
      <c r="B138" s="161"/>
      <c r="C138" s="161"/>
      <c r="D138" s="162"/>
      <c r="E138" s="163"/>
      <c r="F138" s="164"/>
      <c r="G138" s="163"/>
      <c r="H138" s="165"/>
      <c r="I138" s="165"/>
      <c r="J138" s="164"/>
      <c r="K138" s="163"/>
      <c r="L138" s="165"/>
      <c r="M138" s="165"/>
      <c r="N138" s="164"/>
      <c r="O138" s="163"/>
      <c r="P138" s="165"/>
      <c r="Q138" s="165"/>
      <c r="R138" s="165"/>
      <c r="S138" s="165"/>
      <c r="T138" s="165"/>
      <c r="U138" s="165"/>
      <c r="V138" s="164"/>
      <c r="W138" s="163"/>
      <c r="X138" s="165"/>
      <c r="Y138" s="165"/>
      <c r="Z138" s="165"/>
      <c r="AA138" s="165"/>
      <c r="AB138" s="165"/>
      <c r="AC138" s="165"/>
      <c r="AD138" s="164"/>
      <c r="AE138" s="163"/>
      <c r="AF138" s="165"/>
      <c r="AG138" s="165"/>
      <c r="AH138" s="165"/>
      <c r="AI138" s="165"/>
      <c r="AJ138" s="165"/>
      <c r="AK138" s="165"/>
      <c r="AL138" s="166"/>
      <c r="AM138" s="167" t="str">
        <f aca="false">IF(B138="","",SUM(E138:AL138))</f>
        <v/>
      </c>
      <c r="AN138" s="168" t="str">
        <f aca="false">IF(B138="","",AM138/9)</f>
        <v/>
      </c>
      <c r="AO138" s="169" t="str">
        <f aca="false">IF(B138="","",IF(AM138=0,"-",RANK(AM138,$AM$100:$AM$149,0)))</f>
        <v/>
      </c>
      <c r="AP138" s="167" t="str">
        <f aca="false">IF(E138="","",IF(E138="-","-",IF(UPPER(E138)="AB","+",VLOOKUP(E138,'විෂය තොරතුරු'!$P$24:$Q$28,2))))</f>
        <v/>
      </c>
      <c r="AQ138" s="168" t="str">
        <f aca="false">IF(F138="","",IF(F138="-","-",IF(UPPER(F138)="AB","+",VLOOKUP(F138,'විෂය තොරතුරු'!$P$24:$Q$28,2))))</f>
        <v/>
      </c>
      <c r="AR138" s="168" t="str">
        <f aca="false">IF(G138="","",IF(G138="-","-",IF(UPPER(G138)="AB","+",VLOOKUP(G138,'විෂය තොරතුරු'!$P$24:$Q$28,2))))</f>
        <v/>
      </c>
      <c r="AS138" s="168" t="str">
        <f aca="false">IF(H138="","",IF(H138="-","-",IF(UPPER(H138)="AB","+",VLOOKUP(H138,'විෂය තොරතුරු'!$P$24:$Q$28,2))))</f>
        <v/>
      </c>
      <c r="AT138" s="168" t="str">
        <f aca="false">IF(I138="","",IF(I138="-","-",IF(UPPER(I138)="AB","+",VLOOKUP(I138,'විෂය තොරතුරු'!$P$24:$Q$28,2))))</f>
        <v/>
      </c>
      <c r="AU138" s="170" t="str">
        <f aca="false">IF(J138="","",IF(J138="-","-",IF(UPPER(J138)="AB","+",VLOOKUP(J138,'විෂය තොරතුරු'!$P$24:$Q$28,2))))</f>
        <v/>
      </c>
      <c r="AV138" s="171" t="str">
        <f aca="false">IF(K138="","",IF(K138="-","-",IF(UPPER(K138)="AB","+",VLOOKUP(K138,'විෂය තොරතුරු'!$P$24:$Q$28,2))))</f>
        <v/>
      </c>
      <c r="AW138" s="168" t="str">
        <f aca="false">IF(L138="","",IF(L138="-","-",IF(UPPER(L138)="AB","+",VLOOKUP(L138,'විෂය තොරතුරු'!$P$24:$Q$28,2))))</f>
        <v/>
      </c>
      <c r="AX138" s="168" t="str">
        <f aca="false">IF(M138="","",IF(M138="-","-",IF(UPPER(M138)="AB","+",VLOOKUP(M138,'විෂය තොරතුරු'!$P$24:$Q$28,2))))</f>
        <v/>
      </c>
      <c r="AY138" s="169" t="str">
        <f aca="false">IF(N138="","",IF(N138="-","-",IF(UPPER(N138)="AB","+",VLOOKUP(N138,'විෂය තොරතුරු'!$P$24:$Q$28,2))))</f>
        <v/>
      </c>
      <c r="AZ138" s="167" t="str">
        <f aca="false">IF(O138="","",IF(O138="-","-",IF(UPPER(O138)="AB","+",VLOOKUP(O138,'විෂය තොරතුරු'!$P$24:$Q$28,2))))</f>
        <v/>
      </c>
      <c r="BA138" s="168" t="str">
        <f aca="false">IF(P138="","",IF(P138="-","-",IF(UPPER(P138)="AB","+",VLOOKUP(P138,'විෂය තොරතුරු'!$P$24:$Q$28,2))))</f>
        <v/>
      </c>
      <c r="BB138" s="168" t="str">
        <f aca="false">IF(Q138="","",IF(Q138="-","-",IF(UPPER(Q138)="AB","+",VLOOKUP(Q138,'විෂය තොරතුරු'!$P$24:$Q$28,2))))</f>
        <v/>
      </c>
      <c r="BC138" s="168" t="str">
        <f aca="false">IF(R138="","",IF(R138="-","-",IF(UPPER(R138)="AB","+",VLOOKUP(R138,'විෂය තොරතුරු'!$P$24:$Q$28,2))))</f>
        <v/>
      </c>
      <c r="BD138" s="168" t="str">
        <f aca="false">IF(S138="","",IF(S138="-","-",IF(UPPER(S138)="AB","+",VLOOKUP(S138,'විෂය තොරතුරු'!$P$24:$Q$28,2))))</f>
        <v/>
      </c>
      <c r="BE138" s="168" t="str">
        <f aca="false">IF(T138="","",IF(T138="-","-",IF(UPPER(T138)="AB","+",VLOOKUP(T138,'විෂය තොරතුරු'!$P$24:$Q$28,2))))</f>
        <v/>
      </c>
      <c r="BF138" s="168" t="str">
        <f aca="false">IF(U138="","",IF(U138="-","-",IF(UPPER(U138)="AB","+",VLOOKUP(U138,'විෂය තොරතුරු'!$P$24:$Q$28,2))))</f>
        <v/>
      </c>
      <c r="BG138" s="170" t="str">
        <f aca="false">IF(V138="","",IF(V138="-","-",IF(UPPER(V138)="AB","+",VLOOKUP(V138,'විෂය තොරතුරු'!$P$24:$Q$28,2))))</f>
        <v/>
      </c>
      <c r="BH138" s="171" t="str">
        <f aca="false">IF(W138="","",IF(W138="-","-",IF(UPPER(W138)="AB","+",VLOOKUP(W138,'විෂය තොරතුරු'!$P$24:$Q$28,2))))</f>
        <v/>
      </c>
      <c r="BI138" s="168" t="str">
        <f aca="false">IF(X138="","",IF(X138="-","-",IF(UPPER(X138)="AB","+",VLOOKUP(X138,'විෂය තොරතුරු'!$P$24:$Q$28,2))))</f>
        <v/>
      </c>
      <c r="BJ138" s="168" t="str">
        <f aca="false">IF(Y138="","",IF(Y138="-","-",IF(UPPER(Y138)="AB","+",VLOOKUP(Y138,'විෂය තොරතුරු'!$P$24:$Q$28,2))))</f>
        <v/>
      </c>
      <c r="BK138" s="168" t="str">
        <f aca="false">IF(Z138="","",IF(Z138="-","-",IF(UPPER(Z138)="AB","+",VLOOKUP(Z138,'විෂය තොරතුරු'!$P$24:$Q$28,2))))</f>
        <v/>
      </c>
      <c r="BL138" s="168" t="str">
        <f aca="false">IF(AA138="","",IF(AA138="-","-",IF(UPPER(AA138)="AB","+",VLOOKUP(AA138,'විෂය තොරතුරු'!$P$24:$Q$28,2))))</f>
        <v/>
      </c>
      <c r="BM138" s="168" t="str">
        <f aca="false">IF(AB138="","",IF(AB138="-","-",IF(UPPER(AB138)="AB","+",VLOOKUP(AB138,'විෂය තොරතුරු'!$P$24:$Q$28,2))))</f>
        <v/>
      </c>
      <c r="BN138" s="168" t="str">
        <f aca="false">IF(AC138="","",IF(AC138="-","-",IF(UPPER(AC138)="AB","+",VLOOKUP(AC138,'විෂය තොරතුරු'!$P$24:$Q$28,2))))</f>
        <v/>
      </c>
      <c r="BO138" s="169" t="str">
        <f aca="false">IF(AD138="","",IF(AD138="-","-",IF(UPPER(AD138)="AB","+",VLOOKUP(AD138,'විෂය තොරතුරු'!$P$24:$Q$28,2))))</f>
        <v/>
      </c>
      <c r="BP138" s="171" t="str">
        <f aca="false">IF(AE138="","",IF(AE138="-","-",IF(UPPER(AE138)="AB","+",VLOOKUP(AE138,'විෂය තොරතුරු'!$P$24:$Q$28,2))))</f>
        <v/>
      </c>
      <c r="BQ138" s="168" t="str">
        <f aca="false">IF(AF138="","",IF(AF138="-","-",IF(UPPER(AF138)="AB","+",VLOOKUP(AF138,'විෂය තොරතුරු'!$P$24:$Q$28,2))))</f>
        <v/>
      </c>
      <c r="BR138" s="168" t="str">
        <f aca="false">IF(AG138="","",IF(AG138="-","-",IF(UPPER(AG138)="AB","+",VLOOKUP(AG138,'විෂය තොරතුරු'!$P$24:$Q$28,2))))</f>
        <v/>
      </c>
      <c r="BS138" s="168" t="str">
        <f aca="false">IF(AH138="","",IF(AH138="-","-",IF(UPPER(AH138)="AB","+",VLOOKUP(AH138,'විෂය තොරතුරු'!$P$24:$Q$28,2))))</f>
        <v/>
      </c>
      <c r="BT138" s="168" t="str">
        <f aca="false">IF(AI138="","",IF(AI138="-","-",IF(UPPER(AI138)="AB","+",VLOOKUP(AI138,'විෂය තොරතුරු'!$P$24:$Q$28,2))))</f>
        <v/>
      </c>
      <c r="BU138" s="168" t="str">
        <f aca="false">IF(AJ138="","",IF(AJ138="-","-",IF(UPPER(AJ138)="AB","+",VLOOKUP(AJ138,'විෂය තොරතුරු'!$P$24:$Q$28,2))))</f>
        <v/>
      </c>
      <c r="BV138" s="168" t="str">
        <f aca="false">IF(AK138="","",IF(AK138="-","-",IF(UPPER(AK138)="AB","+",VLOOKUP(AK138,'විෂය තොරතුරු'!$P$24:$Q$28,2))))</f>
        <v/>
      </c>
      <c r="BW138" s="169" t="str">
        <f aca="false">IF(AL138="","",IF(AL138="-","-",IF(UPPER(AL138)="AB","+",VLOOKUP(AL138,'විෂය තොරතුරු'!$P$24:$Q$28,2))))</f>
        <v/>
      </c>
      <c r="BX138" s="171" t="str">
        <f aca="false">IF($B138="","",COUNTIF($AP138:$BW138,"A"))</f>
        <v/>
      </c>
      <c r="BY138" s="171" t="str">
        <f aca="false">IF($B138="","",COUNTIF($AP138:$BW138,"B"))</f>
        <v/>
      </c>
      <c r="BZ138" s="171" t="str">
        <f aca="false">IF($B138="","",COUNTIF($AP138:$BW138,"C"))</f>
        <v/>
      </c>
      <c r="CA138" s="171" t="str">
        <f aca="false">IF($B138="","",COUNTIF($AP138:$BW138,"S"))</f>
        <v/>
      </c>
      <c r="CB138" s="171" t="str">
        <f aca="false">IF($B138="","",COUNTIF($AP138:$BW138,"W"))</f>
        <v/>
      </c>
      <c r="CC138" s="171" t="str">
        <f aca="false">IF(B138="","",SUM(BX138:CA138))</f>
        <v/>
      </c>
      <c r="CD138" s="169" t="str">
        <f aca="false">IF(B138="","",SUM(BX138:BZ138))</f>
        <v/>
      </c>
      <c r="CE138" s="172" t="str">
        <f aca="false">IF(B138="","",IF(AND(CC138&gt;=6,CD138&gt;=3,OR(E138&gt;=35,F138&gt;=35),L138&gt;=35),"6/3 සමත්",IF(AND(CC138&gt;=5,CD138&gt;=3,OR(E138&gt;=35,F138&gt;=35,L138&gt;=35)),"5/3 සමත්",IF(AND(CC138&gt;=4,CD138&gt;=1,OR(E138&gt;=20,F138&gt;=20,L138&gt;=20)),"සමත් කළ හැකි",IF(CB138=9,"W9","අසමත් ?")))))</f>
        <v/>
      </c>
    </row>
    <row r="139" customFormat="false" ht="13.8" hidden="false" customHeight="false" outlineLevel="0" collapsed="false">
      <c r="A139" s="160" t="n">
        <v>40</v>
      </c>
      <c r="B139" s="161"/>
      <c r="C139" s="161"/>
      <c r="D139" s="162"/>
      <c r="E139" s="163"/>
      <c r="F139" s="164"/>
      <c r="G139" s="163"/>
      <c r="H139" s="165"/>
      <c r="I139" s="165"/>
      <c r="J139" s="164"/>
      <c r="K139" s="163"/>
      <c r="L139" s="165"/>
      <c r="M139" s="165"/>
      <c r="N139" s="164"/>
      <c r="O139" s="163"/>
      <c r="P139" s="165"/>
      <c r="Q139" s="165"/>
      <c r="R139" s="165"/>
      <c r="S139" s="165"/>
      <c r="T139" s="165"/>
      <c r="U139" s="165"/>
      <c r="V139" s="164"/>
      <c r="W139" s="163"/>
      <c r="X139" s="165"/>
      <c r="Y139" s="165"/>
      <c r="Z139" s="165"/>
      <c r="AA139" s="165"/>
      <c r="AB139" s="165"/>
      <c r="AC139" s="165"/>
      <c r="AD139" s="164"/>
      <c r="AE139" s="163"/>
      <c r="AF139" s="165"/>
      <c r="AG139" s="165"/>
      <c r="AH139" s="165"/>
      <c r="AI139" s="165"/>
      <c r="AJ139" s="165"/>
      <c r="AK139" s="165"/>
      <c r="AL139" s="166"/>
      <c r="AM139" s="167" t="str">
        <f aca="false">IF(B139="","",SUM(E139:AL139))</f>
        <v/>
      </c>
      <c r="AN139" s="168" t="str">
        <f aca="false">IF(B139="","",AM139/9)</f>
        <v/>
      </c>
      <c r="AO139" s="169" t="str">
        <f aca="false">IF(B139="","",IF(AM139=0,"-",RANK(AM139,$AM$100:$AM$149,0)))</f>
        <v/>
      </c>
      <c r="AP139" s="167" t="str">
        <f aca="false">IF(E139="","",IF(E139="-","-",IF(UPPER(E139)="AB","+",VLOOKUP(E139,'විෂය තොරතුරු'!$P$24:$Q$28,2))))</f>
        <v/>
      </c>
      <c r="AQ139" s="168" t="str">
        <f aca="false">IF(F139="","",IF(F139="-","-",IF(UPPER(F139)="AB","+",VLOOKUP(F139,'විෂය තොරතුරු'!$P$24:$Q$28,2))))</f>
        <v/>
      </c>
      <c r="AR139" s="168" t="str">
        <f aca="false">IF(G139="","",IF(G139="-","-",IF(UPPER(G139)="AB","+",VLOOKUP(G139,'විෂය තොරතුරු'!$P$24:$Q$28,2))))</f>
        <v/>
      </c>
      <c r="AS139" s="168" t="str">
        <f aca="false">IF(H139="","",IF(H139="-","-",IF(UPPER(H139)="AB","+",VLOOKUP(H139,'විෂය තොරතුරු'!$P$24:$Q$28,2))))</f>
        <v/>
      </c>
      <c r="AT139" s="168" t="str">
        <f aca="false">IF(I139="","",IF(I139="-","-",IF(UPPER(I139)="AB","+",VLOOKUP(I139,'විෂය තොරතුරු'!$P$24:$Q$28,2))))</f>
        <v/>
      </c>
      <c r="AU139" s="170" t="str">
        <f aca="false">IF(J139="","",IF(J139="-","-",IF(UPPER(J139)="AB","+",VLOOKUP(J139,'විෂය තොරතුරු'!$P$24:$Q$28,2))))</f>
        <v/>
      </c>
      <c r="AV139" s="171" t="str">
        <f aca="false">IF(K139="","",IF(K139="-","-",IF(UPPER(K139)="AB","+",VLOOKUP(K139,'විෂය තොරතුරු'!$P$24:$Q$28,2))))</f>
        <v/>
      </c>
      <c r="AW139" s="168" t="str">
        <f aca="false">IF(L139="","",IF(L139="-","-",IF(UPPER(L139)="AB","+",VLOOKUP(L139,'විෂය තොරතුරු'!$P$24:$Q$28,2))))</f>
        <v/>
      </c>
      <c r="AX139" s="168" t="str">
        <f aca="false">IF(M139="","",IF(M139="-","-",IF(UPPER(M139)="AB","+",VLOOKUP(M139,'විෂය තොරතුරු'!$P$24:$Q$28,2))))</f>
        <v/>
      </c>
      <c r="AY139" s="169" t="str">
        <f aca="false">IF(N139="","",IF(N139="-","-",IF(UPPER(N139)="AB","+",VLOOKUP(N139,'විෂය තොරතුරු'!$P$24:$Q$28,2))))</f>
        <v/>
      </c>
      <c r="AZ139" s="167" t="str">
        <f aca="false">IF(O139="","",IF(O139="-","-",IF(UPPER(O139)="AB","+",VLOOKUP(O139,'විෂය තොරතුරු'!$P$24:$Q$28,2))))</f>
        <v/>
      </c>
      <c r="BA139" s="168" t="str">
        <f aca="false">IF(P139="","",IF(P139="-","-",IF(UPPER(P139)="AB","+",VLOOKUP(P139,'විෂය තොරතුරු'!$P$24:$Q$28,2))))</f>
        <v/>
      </c>
      <c r="BB139" s="168" t="str">
        <f aca="false">IF(Q139="","",IF(Q139="-","-",IF(UPPER(Q139)="AB","+",VLOOKUP(Q139,'විෂය තොරතුරු'!$P$24:$Q$28,2))))</f>
        <v/>
      </c>
      <c r="BC139" s="168" t="str">
        <f aca="false">IF(R139="","",IF(R139="-","-",IF(UPPER(R139)="AB","+",VLOOKUP(R139,'විෂය තොරතුරු'!$P$24:$Q$28,2))))</f>
        <v/>
      </c>
      <c r="BD139" s="168" t="str">
        <f aca="false">IF(S139="","",IF(S139="-","-",IF(UPPER(S139)="AB","+",VLOOKUP(S139,'විෂය තොරතුරු'!$P$24:$Q$28,2))))</f>
        <v/>
      </c>
      <c r="BE139" s="168" t="str">
        <f aca="false">IF(T139="","",IF(T139="-","-",IF(UPPER(T139)="AB","+",VLOOKUP(T139,'විෂය තොරතුරු'!$P$24:$Q$28,2))))</f>
        <v/>
      </c>
      <c r="BF139" s="168" t="str">
        <f aca="false">IF(U139="","",IF(U139="-","-",IF(UPPER(U139)="AB","+",VLOOKUP(U139,'විෂය තොරතුරු'!$P$24:$Q$28,2))))</f>
        <v/>
      </c>
      <c r="BG139" s="170" t="str">
        <f aca="false">IF(V139="","",IF(V139="-","-",IF(UPPER(V139)="AB","+",VLOOKUP(V139,'විෂය තොරතුරු'!$P$24:$Q$28,2))))</f>
        <v/>
      </c>
      <c r="BH139" s="171" t="str">
        <f aca="false">IF(W139="","",IF(W139="-","-",IF(UPPER(W139)="AB","+",VLOOKUP(W139,'විෂය තොරතුරු'!$P$24:$Q$28,2))))</f>
        <v/>
      </c>
      <c r="BI139" s="168" t="str">
        <f aca="false">IF(X139="","",IF(X139="-","-",IF(UPPER(X139)="AB","+",VLOOKUP(X139,'විෂය තොරතුරු'!$P$24:$Q$28,2))))</f>
        <v/>
      </c>
      <c r="BJ139" s="168" t="str">
        <f aca="false">IF(Y139="","",IF(Y139="-","-",IF(UPPER(Y139)="AB","+",VLOOKUP(Y139,'විෂය තොරතුරු'!$P$24:$Q$28,2))))</f>
        <v/>
      </c>
      <c r="BK139" s="168" t="str">
        <f aca="false">IF(Z139="","",IF(Z139="-","-",IF(UPPER(Z139)="AB","+",VLOOKUP(Z139,'විෂය තොරතුරු'!$P$24:$Q$28,2))))</f>
        <v/>
      </c>
      <c r="BL139" s="168" t="str">
        <f aca="false">IF(AA139="","",IF(AA139="-","-",IF(UPPER(AA139)="AB","+",VLOOKUP(AA139,'විෂය තොරතුරු'!$P$24:$Q$28,2))))</f>
        <v/>
      </c>
      <c r="BM139" s="168" t="str">
        <f aca="false">IF(AB139="","",IF(AB139="-","-",IF(UPPER(AB139)="AB","+",VLOOKUP(AB139,'විෂය තොරතුරු'!$P$24:$Q$28,2))))</f>
        <v/>
      </c>
      <c r="BN139" s="168" t="str">
        <f aca="false">IF(AC139="","",IF(AC139="-","-",IF(UPPER(AC139)="AB","+",VLOOKUP(AC139,'විෂය තොරතුරු'!$P$24:$Q$28,2))))</f>
        <v/>
      </c>
      <c r="BO139" s="169" t="str">
        <f aca="false">IF(AD139="","",IF(AD139="-","-",IF(UPPER(AD139)="AB","+",VLOOKUP(AD139,'විෂය තොරතුරු'!$P$24:$Q$28,2))))</f>
        <v/>
      </c>
      <c r="BP139" s="171" t="str">
        <f aca="false">IF(AE139="","",IF(AE139="-","-",IF(UPPER(AE139)="AB","+",VLOOKUP(AE139,'විෂය තොරතුරු'!$P$24:$Q$28,2))))</f>
        <v/>
      </c>
      <c r="BQ139" s="168" t="str">
        <f aca="false">IF(AF139="","",IF(AF139="-","-",IF(UPPER(AF139)="AB","+",VLOOKUP(AF139,'විෂය තොරතුරු'!$P$24:$Q$28,2))))</f>
        <v/>
      </c>
      <c r="BR139" s="168" t="str">
        <f aca="false">IF(AG139="","",IF(AG139="-","-",IF(UPPER(AG139)="AB","+",VLOOKUP(AG139,'විෂය තොරතුරු'!$P$24:$Q$28,2))))</f>
        <v/>
      </c>
      <c r="BS139" s="168" t="str">
        <f aca="false">IF(AH139="","",IF(AH139="-","-",IF(UPPER(AH139)="AB","+",VLOOKUP(AH139,'විෂය තොරතුරු'!$P$24:$Q$28,2))))</f>
        <v/>
      </c>
      <c r="BT139" s="168" t="str">
        <f aca="false">IF(AI139="","",IF(AI139="-","-",IF(UPPER(AI139)="AB","+",VLOOKUP(AI139,'විෂය තොරතුරු'!$P$24:$Q$28,2))))</f>
        <v/>
      </c>
      <c r="BU139" s="168" t="str">
        <f aca="false">IF(AJ139="","",IF(AJ139="-","-",IF(UPPER(AJ139)="AB","+",VLOOKUP(AJ139,'විෂය තොරතුරු'!$P$24:$Q$28,2))))</f>
        <v/>
      </c>
      <c r="BV139" s="168" t="str">
        <f aca="false">IF(AK139="","",IF(AK139="-","-",IF(UPPER(AK139)="AB","+",VLOOKUP(AK139,'විෂය තොරතුරු'!$P$24:$Q$28,2))))</f>
        <v/>
      </c>
      <c r="BW139" s="169" t="str">
        <f aca="false">IF(AL139="","",IF(AL139="-","-",IF(UPPER(AL139)="AB","+",VLOOKUP(AL139,'විෂය තොරතුරු'!$P$24:$Q$28,2))))</f>
        <v/>
      </c>
      <c r="BX139" s="171" t="str">
        <f aca="false">IF($B139="","",COUNTIF($AP139:$BW139,"A"))</f>
        <v/>
      </c>
      <c r="BY139" s="171" t="str">
        <f aca="false">IF($B139="","",COUNTIF($AP139:$BW139,"B"))</f>
        <v/>
      </c>
      <c r="BZ139" s="171" t="str">
        <f aca="false">IF($B139="","",COUNTIF($AP139:$BW139,"C"))</f>
        <v/>
      </c>
      <c r="CA139" s="171" t="str">
        <f aca="false">IF($B139="","",COUNTIF($AP139:$BW139,"S"))</f>
        <v/>
      </c>
      <c r="CB139" s="171" t="str">
        <f aca="false">IF($B139="","",COUNTIF($AP139:$BW139,"W"))</f>
        <v/>
      </c>
      <c r="CC139" s="171" t="str">
        <f aca="false">IF(B139="","",SUM(BX139:CA139))</f>
        <v/>
      </c>
      <c r="CD139" s="169" t="str">
        <f aca="false">IF(B139="","",SUM(BX139:BZ139))</f>
        <v/>
      </c>
      <c r="CE139" s="172" t="str">
        <f aca="false">IF(B139="","",IF(AND(CC139&gt;=6,CD139&gt;=3,OR(E139&gt;=35,F139&gt;=35),L139&gt;=35),"6/3 සමත්",IF(AND(CC139&gt;=5,CD139&gt;=3,OR(E139&gt;=35,F139&gt;=35,L139&gt;=35)),"5/3 සමත්",IF(AND(CC139&gt;=4,CD139&gt;=1,OR(E139&gt;=20,F139&gt;=20,L139&gt;=20)),"සමත් කළ හැකි",IF(CB139=9,"W9","අසමත් ?")))))</f>
        <v/>
      </c>
    </row>
    <row r="140" customFormat="false" ht="13.8" hidden="false" customHeight="false" outlineLevel="0" collapsed="false">
      <c r="A140" s="160" t="n">
        <v>41</v>
      </c>
      <c r="B140" s="161"/>
      <c r="C140" s="161"/>
      <c r="D140" s="162"/>
      <c r="E140" s="163"/>
      <c r="F140" s="164"/>
      <c r="G140" s="163"/>
      <c r="H140" s="165"/>
      <c r="I140" s="165"/>
      <c r="J140" s="164"/>
      <c r="K140" s="163"/>
      <c r="L140" s="165"/>
      <c r="M140" s="165"/>
      <c r="N140" s="164"/>
      <c r="O140" s="163"/>
      <c r="P140" s="165"/>
      <c r="Q140" s="165"/>
      <c r="R140" s="165"/>
      <c r="S140" s="165"/>
      <c r="T140" s="165"/>
      <c r="U140" s="165"/>
      <c r="V140" s="164"/>
      <c r="W140" s="163"/>
      <c r="X140" s="165"/>
      <c r="Y140" s="165"/>
      <c r="Z140" s="165"/>
      <c r="AA140" s="165"/>
      <c r="AB140" s="165"/>
      <c r="AC140" s="165"/>
      <c r="AD140" s="164"/>
      <c r="AE140" s="163"/>
      <c r="AF140" s="165"/>
      <c r="AG140" s="165"/>
      <c r="AH140" s="165"/>
      <c r="AI140" s="165"/>
      <c r="AJ140" s="165"/>
      <c r="AK140" s="165"/>
      <c r="AL140" s="166"/>
      <c r="AM140" s="167" t="str">
        <f aca="false">IF(B140="","",SUM(E140:AL140))</f>
        <v/>
      </c>
      <c r="AN140" s="168" t="str">
        <f aca="false">IF(B140="","",AM140/9)</f>
        <v/>
      </c>
      <c r="AO140" s="169" t="str">
        <f aca="false">IF(B140="","",IF(AM140=0,"-",RANK(AM140,$AM$100:$AM$149,0)))</f>
        <v/>
      </c>
      <c r="AP140" s="167" t="str">
        <f aca="false">IF(E140="","",IF(E140="-","-",IF(UPPER(E140)="AB","+",VLOOKUP(E140,'විෂය තොරතුරු'!$P$24:$Q$28,2))))</f>
        <v/>
      </c>
      <c r="AQ140" s="168" t="str">
        <f aca="false">IF(F140="","",IF(F140="-","-",IF(UPPER(F140)="AB","+",VLOOKUP(F140,'විෂය තොරතුරු'!$P$24:$Q$28,2))))</f>
        <v/>
      </c>
      <c r="AR140" s="168" t="str">
        <f aca="false">IF(G140="","",IF(G140="-","-",IF(UPPER(G140)="AB","+",VLOOKUP(G140,'විෂය තොරතුරු'!$P$24:$Q$28,2))))</f>
        <v/>
      </c>
      <c r="AS140" s="168" t="str">
        <f aca="false">IF(H140="","",IF(H140="-","-",IF(UPPER(H140)="AB","+",VLOOKUP(H140,'විෂය තොරතුරු'!$P$24:$Q$28,2))))</f>
        <v/>
      </c>
      <c r="AT140" s="168" t="str">
        <f aca="false">IF(I140="","",IF(I140="-","-",IF(UPPER(I140)="AB","+",VLOOKUP(I140,'විෂය තොරතුරු'!$P$24:$Q$28,2))))</f>
        <v/>
      </c>
      <c r="AU140" s="170" t="str">
        <f aca="false">IF(J140="","",IF(J140="-","-",IF(UPPER(J140)="AB","+",VLOOKUP(J140,'විෂය තොරතුරු'!$P$24:$Q$28,2))))</f>
        <v/>
      </c>
      <c r="AV140" s="171" t="str">
        <f aca="false">IF(K140="","",IF(K140="-","-",IF(UPPER(K140)="AB","+",VLOOKUP(K140,'විෂය තොරතුරු'!$P$24:$Q$28,2))))</f>
        <v/>
      </c>
      <c r="AW140" s="168" t="str">
        <f aca="false">IF(L140="","",IF(L140="-","-",IF(UPPER(L140)="AB","+",VLOOKUP(L140,'විෂය තොරතුරු'!$P$24:$Q$28,2))))</f>
        <v/>
      </c>
      <c r="AX140" s="168" t="str">
        <f aca="false">IF(M140="","",IF(M140="-","-",IF(UPPER(M140)="AB","+",VLOOKUP(M140,'විෂය තොරතුරු'!$P$24:$Q$28,2))))</f>
        <v/>
      </c>
      <c r="AY140" s="169" t="str">
        <f aca="false">IF(N140="","",IF(N140="-","-",IF(UPPER(N140)="AB","+",VLOOKUP(N140,'විෂය තොරතුරු'!$P$24:$Q$28,2))))</f>
        <v/>
      </c>
      <c r="AZ140" s="167" t="str">
        <f aca="false">IF(O140="","",IF(O140="-","-",IF(UPPER(O140)="AB","+",VLOOKUP(O140,'විෂය තොරතුරු'!$P$24:$Q$28,2))))</f>
        <v/>
      </c>
      <c r="BA140" s="168" t="str">
        <f aca="false">IF(P140="","",IF(P140="-","-",IF(UPPER(P140)="AB","+",VLOOKUP(P140,'විෂය තොරතුරු'!$P$24:$Q$28,2))))</f>
        <v/>
      </c>
      <c r="BB140" s="168" t="str">
        <f aca="false">IF(Q140="","",IF(Q140="-","-",IF(UPPER(Q140)="AB","+",VLOOKUP(Q140,'විෂය තොරතුරු'!$P$24:$Q$28,2))))</f>
        <v/>
      </c>
      <c r="BC140" s="168" t="str">
        <f aca="false">IF(R140="","",IF(R140="-","-",IF(UPPER(R140)="AB","+",VLOOKUP(R140,'විෂය තොරතුරු'!$P$24:$Q$28,2))))</f>
        <v/>
      </c>
      <c r="BD140" s="168" t="str">
        <f aca="false">IF(S140="","",IF(S140="-","-",IF(UPPER(S140)="AB","+",VLOOKUP(S140,'විෂය තොරතුරු'!$P$24:$Q$28,2))))</f>
        <v/>
      </c>
      <c r="BE140" s="168" t="str">
        <f aca="false">IF(T140="","",IF(T140="-","-",IF(UPPER(T140)="AB","+",VLOOKUP(T140,'විෂය තොරතුරු'!$P$24:$Q$28,2))))</f>
        <v/>
      </c>
      <c r="BF140" s="168" t="str">
        <f aca="false">IF(U140="","",IF(U140="-","-",IF(UPPER(U140)="AB","+",VLOOKUP(U140,'විෂය තොරතුරු'!$P$24:$Q$28,2))))</f>
        <v/>
      </c>
      <c r="BG140" s="170" t="str">
        <f aca="false">IF(V140="","",IF(V140="-","-",IF(UPPER(V140)="AB","+",VLOOKUP(V140,'විෂය තොරතුරු'!$P$24:$Q$28,2))))</f>
        <v/>
      </c>
      <c r="BH140" s="171" t="str">
        <f aca="false">IF(W140="","",IF(W140="-","-",IF(UPPER(W140)="AB","+",VLOOKUP(W140,'විෂය තොරතුරු'!$P$24:$Q$28,2))))</f>
        <v/>
      </c>
      <c r="BI140" s="168" t="str">
        <f aca="false">IF(X140="","",IF(X140="-","-",IF(UPPER(X140)="AB","+",VLOOKUP(X140,'විෂය තොරතුරු'!$P$24:$Q$28,2))))</f>
        <v/>
      </c>
      <c r="BJ140" s="168" t="str">
        <f aca="false">IF(Y140="","",IF(Y140="-","-",IF(UPPER(Y140)="AB","+",VLOOKUP(Y140,'විෂය තොරතුරු'!$P$24:$Q$28,2))))</f>
        <v/>
      </c>
      <c r="BK140" s="168" t="str">
        <f aca="false">IF(Z140="","",IF(Z140="-","-",IF(UPPER(Z140)="AB","+",VLOOKUP(Z140,'විෂය තොරතුරු'!$P$24:$Q$28,2))))</f>
        <v/>
      </c>
      <c r="BL140" s="168" t="str">
        <f aca="false">IF(AA140="","",IF(AA140="-","-",IF(UPPER(AA140)="AB","+",VLOOKUP(AA140,'විෂය තොරතුරු'!$P$24:$Q$28,2))))</f>
        <v/>
      </c>
      <c r="BM140" s="168" t="str">
        <f aca="false">IF(AB140="","",IF(AB140="-","-",IF(UPPER(AB140)="AB","+",VLOOKUP(AB140,'විෂය තොරතුරු'!$P$24:$Q$28,2))))</f>
        <v/>
      </c>
      <c r="BN140" s="168" t="str">
        <f aca="false">IF(AC140="","",IF(AC140="-","-",IF(UPPER(AC140)="AB","+",VLOOKUP(AC140,'විෂය තොරතුරු'!$P$24:$Q$28,2))))</f>
        <v/>
      </c>
      <c r="BO140" s="169" t="str">
        <f aca="false">IF(AD140="","",IF(AD140="-","-",IF(UPPER(AD140)="AB","+",VLOOKUP(AD140,'විෂය තොරතුරු'!$P$24:$Q$28,2))))</f>
        <v/>
      </c>
      <c r="BP140" s="171" t="str">
        <f aca="false">IF(AE140="","",IF(AE140="-","-",IF(UPPER(AE140)="AB","+",VLOOKUP(AE140,'විෂය තොරතුරු'!$P$24:$Q$28,2))))</f>
        <v/>
      </c>
      <c r="BQ140" s="168" t="str">
        <f aca="false">IF(AF140="","",IF(AF140="-","-",IF(UPPER(AF140)="AB","+",VLOOKUP(AF140,'විෂය තොරතුරු'!$P$24:$Q$28,2))))</f>
        <v/>
      </c>
      <c r="BR140" s="168" t="str">
        <f aca="false">IF(AG140="","",IF(AG140="-","-",IF(UPPER(AG140)="AB","+",VLOOKUP(AG140,'විෂය තොරතුරු'!$P$24:$Q$28,2))))</f>
        <v/>
      </c>
      <c r="BS140" s="168" t="str">
        <f aca="false">IF(AH140="","",IF(AH140="-","-",IF(UPPER(AH140)="AB","+",VLOOKUP(AH140,'විෂය තොරතුරු'!$P$24:$Q$28,2))))</f>
        <v/>
      </c>
      <c r="BT140" s="168" t="str">
        <f aca="false">IF(AI140="","",IF(AI140="-","-",IF(UPPER(AI140)="AB","+",VLOOKUP(AI140,'විෂය තොරතුරු'!$P$24:$Q$28,2))))</f>
        <v/>
      </c>
      <c r="BU140" s="168" t="str">
        <f aca="false">IF(AJ140="","",IF(AJ140="-","-",IF(UPPER(AJ140)="AB","+",VLOOKUP(AJ140,'විෂය තොරතුරු'!$P$24:$Q$28,2))))</f>
        <v/>
      </c>
      <c r="BV140" s="168" t="str">
        <f aca="false">IF(AK140="","",IF(AK140="-","-",IF(UPPER(AK140)="AB","+",VLOOKUP(AK140,'විෂය තොරතුරු'!$P$24:$Q$28,2))))</f>
        <v/>
      </c>
      <c r="BW140" s="169" t="str">
        <f aca="false">IF(AL140="","",IF(AL140="-","-",IF(UPPER(AL140)="AB","+",VLOOKUP(AL140,'විෂය තොරතුරු'!$P$24:$Q$28,2))))</f>
        <v/>
      </c>
      <c r="BX140" s="171" t="str">
        <f aca="false">IF($B140="","",COUNTIF($AP140:$BW140,"A"))</f>
        <v/>
      </c>
      <c r="BY140" s="171" t="str">
        <f aca="false">IF($B140="","",COUNTIF($AP140:$BW140,"B"))</f>
        <v/>
      </c>
      <c r="BZ140" s="171" t="str">
        <f aca="false">IF($B140="","",COUNTIF($AP140:$BW140,"C"))</f>
        <v/>
      </c>
      <c r="CA140" s="171" t="str">
        <f aca="false">IF($B140="","",COUNTIF($AP140:$BW140,"S"))</f>
        <v/>
      </c>
      <c r="CB140" s="171" t="str">
        <f aca="false">IF($B140="","",COUNTIF($AP140:$BW140,"W"))</f>
        <v/>
      </c>
      <c r="CC140" s="171" t="str">
        <f aca="false">IF(B140="","",SUM(BX140:CA140))</f>
        <v/>
      </c>
      <c r="CD140" s="169" t="str">
        <f aca="false">IF(B140="","",SUM(BX140:BZ140))</f>
        <v/>
      </c>
      <c r="CE140" s="172" t="str">
        <f aca="false">IF(B140="","",IF(AND(CC140&gt;=6,CD140&gt;=3,OR(E140&gt;=35,F140&gt;=35),L140&gt;=35),"6/3 සමත්",IF(AND(CC140&gt;=5,CD140&gt;=3,OR(E140&gt;=35,F140&gt;=35,L140&gt;=35)),"5/3 සමත්",IF(AND(CC140&gt;=4,CD140&gt;=1,OR(E140&gt;=20,F140&gt;=20,L140&gt;=20)),"සමත් කළ හැකි",IF(CB140=9,"W9","අසමත් ?")))))</f>
        <v/>
      </c>
    </row>
    <row r="141" customFormat="false" ht="13.8" hidden="false" customHeight="false" outlineLevel="0" collapsed="false">
      <c r="A141" s="160" t="n">
        <v>42</v>
      </c>
      <c r="B141" s="175"/>
      <c r="C141" s="161"/>
      <c r="D141" s="162"/>
      <c r="E141" s="163"/>
      <c r="F141" s="164"/>
      <c r="G141" s="163"/>
      <c r="H141" s="165"/>
      <c r="I141" s="165"/>
      <c r="J141" s="164"/>
      <c r="K141" s="163"/>
      <c r="L141" s="165"/>
      <c r="M141" s="165"/>
      <c r="N141" s="164"/>
      <c r="O141" s="163"/>
      <c r="P141" s="165"/>
      <c r="Q141" s="165"/>
      <c r="R141" s="165"/>
      <c r="S141" s="165"/>
      <c r="T141" s="165"/>
      <c r="U141" s="165"/>
      <c r="V141" s="164"/>
      <c r="W141" s="163"/>
      <c r="X141" s="165"/>
      <c r="Y141" s="165"/>
      <c r="Z141" s="165"/>
      <c r="AA141" s="165"/>
      <c r="AB141" s="165"/>
      <c r="AC141" s="165"/>
      <c r="AD141" s="164"/>
      <c r="AE141" s="163"/>
      <c r="AF141" s="165"/>
      <c r="AG141" s="165"/>
      <c r="AH141" s="165"/>
      <c r="AI141" s="165"/>
      <c r="AJ141" s="165"/>
      <c r="AK141" s="165"/>
      <c r="AL141" s="166"/>
      <c r="AM141" s="167" t="str">
        <f aca="false">IF(B141="","",SUM(E141:AL141))</f>
        <v/>
      </c>
      <c r="AN141" s="168" t="str">
        <f aca="false">IF(B141="","",AM141/9)</f>
        <v/>
      </c>
      <c r="AO141" s="169" t="str">
        <f aca="false">IF(B141="","",IF(AM141=0,"-",RANK(AM141,$AM$100:$AM$149,0)))</f>
        <v/>
      </c>
      <c r="AP141" s="167" t="str">
        <f aca="false">IF(E141="","",IF(E141="-","-",IF(UPPER(E141)="AB","+",VLOOKUP(E141,'විෂය තොරතුරු'!$P$24:$Q$28,2))))</f>
        <v/>
      </c>
      <c r="AQ141" s="168" t="str">
        <f aca="false">IF(F141="","",IF(F141="-","-",IF(UPPER(F141)="AB","+",VLOOKUP(F141,'විෂය තොරතුරු'!$P$24:$Q$28,2))))</f>
        <v/>
      </c>
      <c r="AR141" s="168" t="str">
        <f aca="false">IF(G141="","",IF(G141="-","-",IF(UPPER(G141)="AB","+",VLOOKUP(G141,'විෂය තොරතුරු'!$P$24:$Q$28,2))))</f>
        <v/>
      </c>
      <c r="AS141" s="168" t="str">
        <f aca="false">IF(H141="","",IF(H141="-","-",IF(UPPER(H141)="AB","+",VLOOKUP(H141,'විෂය තොරතුරු'!$P$24:$Q$28,2))))</f>
        <v/>
      </c>
      <c r="AT141" s="168" t="str">
        <f aca="false">IF(I141="","",IF(I141="-","-",IF(UPPER(I141)="AB","+",VLOOKUP(I141,'විෂය තොරතුරු'!$P$24:$Q$28,2))))</f>
        <v/>
      </c>
      <c r="AU141" s="170" t="str">
        <f aca="false">IF(J141="","",IF(J141="-","-",IF(UPPER(J141)="AB","+",VLOOKUP(J141,'විෂය තොරතුරු'!$P$24:$Q$28,2))))</f>
        <v/>
      </c>
      <c r="AV141" s="171" t="str">
        <f aca="false">IF(K141="","",IF(K141="-","-",IF(UPPER(K141)="AB","+",VLOOKUP(K141,'විෂය තොරතුරු'!$P$24:$Q$28,2))))</f>
        <v/>
      </c>
      <c r="AW141" s="168" t="str">
        <f aca="false">IF(L141="","",IF(L141="-","-",IF(UPPER(L141)="AB","+",VLOOKUP(L141,'විෂය තොරතුරු'!$P$24:$Q$28,2))))</f>
        <v/>
      </c>
      <c r="AX141" s="168" t="str">
        <f aca="false">IF(M141="","",IF(M141="-","-",IF(UPPER(M141)="AB","+",VLOOKUP(M141,'විෂය තොරතුරු'!$P$24:$Q$28,2))))</f>
        <v/>
      </c>
      <c r="AY141" s="169" t="str">
        <f aca="false">IF(N141="","",IF(N141="-","-",IF(UPPER(N141)="AB","+",VLOOKUP(N141,'විෂය තොරතුරු'!$P$24:$Q$28,2))))</f>
        <v/>
      </c>
      <c r="AZ141" s="167" t="str">
        <f aca="false">IF(O141="","",IF(O141="-","-",IF(UPPER(O141)="AB","+",VLOOKUP(O141,'විෂය තොරතුරු'!$P$24:$Q$28,2))))</f>
        <v/>
      </c>
      <c r="BA141" s="168" t="str">
        <f aca="false">IF(P141="","",IF(P141="-","-",IF(UPPER(P141)="AB","+",VLOOKUP(P141,'විෂය තොරතුරු'!$P$24:$Q$28,2))))</f>
        <v/>
      </c>
      <c r="BB141" s="168" t="str">
        <f aca="false">IF(Q141="","",IF(Q141="-","-",IF(UPPER(Q141)="AB","+",VLOOKUP(Q141,'විෂය තොරතුරු'!$P$24:$Q$28,2))))</f>
        <v/>
      </c>
      <c r="BC141" s="168" t="str">
        <f aca="false">IF(R141="","",IF(R141="-","-",IF(UPPER(R141)="AB","+",VLOOKUP(R141,'විෂය තොරතුරු'!$P$24:$Q$28,2))))</f>
        <v/>
      </c>
      <c r="BD141" s="168" t="str">
        <f aca="false">IF(S141="","",IF(S141="-","-",IF(UPPER(S141)="AB","+",VLOOKUP(S141,'විෂය තොරතුරු'!$P$24:$Q$28,2))))</f>
        <v/>
      </c>
      <c r="BE141" s="168" t="str">
        <f aca="false">IF(T141="","",IF(T141="-","-",IF(UPPER(T141)="AB","+",VLOOKUP(T141,'විෂය තොරතුරු'!$P$24:$Q$28,2))))</f>
        <v/>
      </c>
      <c r="BF141" s="168" t="str">
        <f aca="false">IF(U141="","",IF(U141="-","-",IF(UPPER(U141)="AB","+",VLOOKUP(U141,'විෂය තොරතුරු'!$P$24:$Q$28,2))))</f>
        <v/>
      </c>
      <c r="BG141" s="170" t="str">
        <f aca="false">IF(V141="","",IF(V141="-","-",IF(UPPER(V141)="AB","+",VLOOKUP(V141,'විෂය තොරතුරු'!$P$24:$Q$28,2))))</f>
        <v/>
      </c>
      <c r="BH141" s="171" t="str">
        <f aca="false">IF(W141="","",IF(W141="-","-",IF(UPPER(W141)="AB","+",VLOOKUP(W141,'විෂය තොරතුරු'!$P$24:$Q$28,2))))</f>
        <v/>
      </c>
      <c r="BI141" s="168" t="str">
        <f aca="false">IF(X141="","",IF(X141="-","-",IF(UPPER(X141)="AB","+",VLOOKUP(X141,'විෂය තොරතුරු'!$P$24:$Q$28,2))))</f>
        <v/>
      </c>
      <c r="BJ141" s="168" t="str">
        <f aca="false">IF(Y141="","",IF(Y141="-","-",IF(UPPER(Y141)="AB","+",VLOOKUP(Y141,'විෂය තොරතුරු'!$P$24:$Q$28,2))))</f>
        <v/>
      </c>
      <c r="BK141" s="168" t="str">
        <f aca="false">IF(Z141="","",IF(Z141="-","-",IF(UPPER(Z141)="AB","+",VLOOKUP(Z141,'විෂය තොරතුරු'!$P$24:$Q$28,2))))</f>
        <v/>
      </c>
      <c r="BL141" s="168" t="str">
        <f aca="false">IF(AA141="","",IF(AA141="-","-",IF(UPPER(AA141)="AB","+",VLOOKUP(AA141,'විෂය තොරතුරු'!$P$24:$Q$28,2))))</f>
        <v/>
      </c>
      <c r="BM141" s="168" t="str">
        <f aca="false">IF(AB141="","",IF(AB141="-","-",IF(UPPER(AB141)="AB","+",VLOOKUP(AB141,'විෂය තොරතුරු'!$P$24:$Q$28,2))))</f>
        <v/>
      </c>
      <c r="BN141" s="168" t="str">
        <f aca="false">IF(AC141="","",IF(AC141="-","-",IF(UPPER(AC141)="AB","+",VLOOKUP(AC141,'විෂය තොරතුරු'!$P$24:$Q$28,2))))</f>
        <v/>
      </c>
      <c r="BO141" s="169" t="str">
        <f aca="false">IF(AD141="","",IF(AD141="-","-",IF(UPPER(AD141)="AB","+",VLOOKUP(AD141,'විෂය තොරතුරු'!$P$24:$Q$28,2))))</f>
        <v/>
      </c>
      <c r="BP141" s="171" t="str">
        <f aca="false">IF(AE141="","",IF(AE141="-","-",IF(UPPER(AE141)="AB","+",VLOOKUP(AE141,'විෂය තොරතුරු'!$P$24:$Q$28,2))))</f>
        <v/>
      </c>
      <c r="BQ141" s="168" t="str">
        <f aca="false">IF(AF141="","",IF(AF141="-","-",IF(UPPER(AF141)="AB","+",VLOOKUP(AF141,'විෂය තොරතුරු'!$P$24:$Q$28,2))))</f>
        <v/>
      </c>
      <c r="BR141" s="168" t="str">
        <f aca="false">IF(AG141="","",IF(AG141="-","-",IF(UPPER(AG141)="AB","+",VLOOKUP(AG141,'විෂය තොරතුරු'!$P$24:$Q$28,2))))</f>
        <v/>
      </c>
      <c r="BS141" s="168" t="str">
        <f aca="false">IF(AH141="","",IF(AH141="-","-",IF(UPPER(AH141)="AB","+",VLOOKUP(AH141,'විෂය තොරතුරු'!$P$24:$Q$28,2))))</f>
        <v/>
      </c>
      <c r="BT141" s="168" t="str">
        <f aca="false">IF(AI141="","",IF(AI141="-","-",IF(UPPER(AI141)="AB","+",VLOOKUP(AI141,'විෂය තොරතුරු'!$P$24:$Q$28,2))))</f>
        <v/>
      </c>
      <c r="BU141" s="168" t="str">
        <f aca="false">IF(AJ141="","",IF(AJ141="-","-",IF(UPPER(AJ141)="AB","+",VLOOKUP(AJ141,'විෂය තොරතුරු'!$P$24:$Q$28,2))))</f>
        <v/>
      </c>
      <c r="BV141" s="168" t="str">
        <f aca="false">IF(AK141="","",IF(AK141="-","-",IF(UPPER(AK141)="AB","+",VLOOKUP(AK141,'විෂය තොරතුරු'!$P$24:$Q$28,2))))</f>
        <v/>
      </c>
      <c r="BW141" s="169" t="str">
        <f aca="false">IF(AL141="","",IF(AL141="-","-",IF(UPPER(AL141)="AB","+",VLOOKUP(AL141,'විෂය තොරතුරු'!$P$24:$Q$28,2))))</f>
        <v/>
      </c>
      <c r="BX141" s="171" t="str">
        <f aca="false">IF($B141="","",COUNTIF($AP141:$BW141,"A"))</f>
        <v/>
      </c>
      <c r="BY141" s="171" t="str">
        <f aca="false">IF($B141="","",COUNTIF($AP141:$BW141,"B"))</f>
        <v/>
      </c>
      <c r="BZ141" s="171" t="str">
        <f aca="false">IF($B141="","",COUNTIF($AP141:$BW141,"C"))</f>
        <v/>
      </c>
      <c r="CA141" s="171" t="str">
        <f aca="false">IF($B141="","",COUNTIF($AP141:$BW141,"S"))</f>
        <v/>
      </c>
      <c r="CB141" s="171" t="str">
        <f aca="false">IF($B141="","",COUNTIF($AP141:$BW141,"W"))</f>
        <v/>
      </c>
      <c r="CC141" s="171" t="str">
        <f aca="false">IF(B141="","",SUM(BX141:CA141))</f>
        <v/>
      </c>
      <c r="CD141" s="169" t="str">
        <f aca="false">IF(B141="","",SUM(BX141:BZ141))</f>
        <v/>
      </c>
      <c r="CE141" s="172" t="str">
        <f aca="false">IF(B141="","",IF(AND(CC141&gt;=6,CD141&gt;=3,OR(E141&gt;=35,F141&gt;=35),L141&gt;=35),"6/3 සමත්",IF(AND(CC141&gt;=5,CD141&gt;=3,OR(E141&gt;=35,F141&gt;=35,L141&gt;=35)),"5/3 සමත්",IF(AND(CC141&gt;=4,CD141&gt;=1,OR(E141&gt;=20,F141&gt;=20,L141&gt;=20)),"සමත් කළ හැකි",IF(CB141=9,"W9","අසමත් ?")))))</f>
        <v/>
      </c>
    </row>
    <row r="142" customFormat="false" ht="13.8" hidden="false" customHeight="false" outlineLevel="0" collapsed="false">
      <c r="A142" s="160" t="n">
        <v>43</v>
      </c>
      <c r="B142" s="161"/>
      <c r="C142" s="161"/>
      <c r="D142" s="162"/>
      <c r="E142" s="163"/>
      <c r="F142" s="164"/>
      <c r="G142" s="163"/>
      <c r="H142" s="165"/>
      <c r="I142" s="165"/>
      <c r="J142" s="164"/>
      <c r="K142" s="163"/>
      <c r="L142" s="165"/>
      <c r="M142" s="165"/>
      <c r="N142" s="164"/>
      <c r="O142" s="163"/>
      <c r="P142" s="165"/>
      <c r="Q142" s="165"/>
      <c r="R142" s="165"/>
      <c r="S142" s="165"/>
      <c r="T142" s="165"/>
      <c r="U142" s="165"/>
      <c r="V142" s="164"/>
      <c r="W142" s="163"/>
      <c r="X142" s="165"/>
      <c r="Y142" s="165"/>
      <c r="Z142" s="165"/>
      <c r="AA142" s="165"/>
      <c r="AB142" s="165"/>
      <c r="AC142" s="165"/>
      <c r="AD142" s="164"/>
      <c r="AE142" s="163"/>
      <c r="AF142" s="165"/>
      <c r="AG142" s="165"/>
      <c r="AH142" s="165"/>
      <c r="AI142" s="165"/>
      <c r="AJ142" s="165"/>
      <c r="AK142" s="165"/>
      <c r="AL142" s="166"/>
      <c r="AM142" s="167" t="str">
        <f aca="false">IF(B142="","",SUM(E142:AL142))</f>
        <v/>
      </c>
      <c r="AN142" s="168" t="str">
        <f aca="false">IF(B142="","",AM142/9)</f>
        <v/>
      </c>
      <c r="AO142" s="169" t="str">
        <f aca="false">IF(B142="","",IF(AM142=0,"-",RANK(AM142,$AM$100:$AM$149,0)))</f>
        <v/>
      </c>
      <c r="AP142" s="167" t="str">
        <f aca="false">IF(E142="","",IF(E142="-","-",IF(UPPER(E142)="AB","+",VLOOKUP(E142,'විෂය තොරතුරු'!$P$24:$Q$28,2))))</f>
        <v/>
      </c>
      <c r="AQ142" s="168" t="str">
        <f aca="false">IF(F142="","",IF(F142="-","-",IF(UPPER(F142)="AB","+",VLOOKUP(F142,'විෂය තොරතුරු'!$P$24:$Q$28,2))))</f>
        <v/>
      </c>
      <c r="AR142" s="168" t="str">
        <f aca="false">IF(G142="","",IF(G142="-","-",IF(UPPER(G142)="AB","+",VLOOKUP(G142,'විෂය තොරතුරු'!$P$24:$Q$28,2))))</f>
        <v/>
      </c>
      <c r="AS142" s="168" t="str">
        <f aca="false">IF(H142="","",IF(H142="-","-",IF(UPPER(H142)="AB","+",VLOOKUP(H142,'විෂය තොරතුරු'!$P$24:$Q$28,2))))</f>
        <v/>
      </c>
      <c r="AT142" s="168" t="str">
        <f aca="false">IF(I142="","",IF(I142="-","-",IF(UPPER(I142)="AB","+",VLOOKUP(I142,'විෂය තොරතුරු'!$P$24:$Q$28,2))))</f>
        <v/>
      </c>
      <c r="AU142" s="170" t="str">
        <f aca="false">IF(J142="","",IF(J142="-","-",IF(UPPER(J142)="AB","+",VLOOKUP(J142,'විෂය තොරතුරු'!$P$24:$Q$28,2))))</f>
        <v/>
      </c>
      <c r="AV142" s="171" t="str">
        <f aca="false">IF(K142="","",IF(K142="-","-",IF(UPPER(K142)="AB","+",VLOOKUP(K142,'විෂය තොරතුරු'!$P$24:$Q$28,2))))</f>
        <v/>
      </c>
      <c r="AW142" s="168" t="str">
        <f aca="false">IF(L142="","",IF(L142="-","-",IF(UPPER(L142)="AB","+",VLOOKUP(L142,'විෂය තොරතුරු'!$P$24:$Q$28,2))))</f>
        <v/>
      </c>
      <c r="AX142" s="168" t="str">
        <f aca="false">IF(M142="","",IF(M142="-","-",IF(UPPER(M142)="AB","+",VLOOKUP(M142,'විෂය තොරතුරු'!$P$24:$Q$28,2))))</f>
        <v/>
      </c>
      <c r="AY142" s="169" t="str">
        <f aca="false">IF(N142="","",IF(N142="-","-",IF(UPPER(N142)="AB","+",VLOOKUP(N142,'විෂය තොරතුරු'!$P$24:$Q$28,2))))</f>
        <v/>
      </c>
      <c r="AZ142" s="167" t="str">
        <f aca="false">IF(O142="","",IF(O142="-","-",IF(UPPER(O142)="AB","+",VLOOKUP(O142,'විෂය තොරතුරු'!$P$24:$Q$28,2))))</f>
        <v/>
      </c>
      <c r="BA142" s="168" t="str">
        <f aca="false">IF(P142="","",IF(P142="-","-",IF(UPPER(P142)="AB","+",VLOOKUP(P142,'විෂය තොරතුරු'!$P$24:$Q$28,2))))</f>
        <v/>
      </c>
      <c r="BB142" s="168" t="str">
        <f aca="false">IF(Q142="","",IF(Q142="-","-",IF(UPPER(Q142)="AB","+",VLOOKUP(Q142,'විෂය තොරතුරු'!$P$24:$Q$28,2))))</f>
        <v/>
      </c>
      <c r="BC142" s="168" t="str">
        <f aca="false">IF(R142="","",IF(R142="-","-",IF(UPPER(R142)="AB","+",VLOOKUP(R142,'විෂය තොරතුරු'!$P$24:$Q$28,2))))</f>
        <v/>
      </c>
      <c r="BD142" s="168" t="str">
        <f aca="false">IF(S142="","",IF(S142="-","-",IF(UPPER(S142)="AB","+",VLOOKUP(S142,'විෂය තොරතුරු'!$P$24:$Q$28,2))))</f>
        <v/>
      </c>
      <c r="BE142" s="168" t="str">
        <f aca="false">IF(T142="","",IF(T142="-","-",IF(UPPER(T142)="AB","+",VLOOKUP(T142,'විෂය තොරතුරු'!$P$24:$Q$28,2))))</f>
        <v/>
      </c>
      <c r="BF142" s="168" t="str">
        <f aca="false">IF(U142="","",IF(U142="-","-",IF(UPPER(U142)="AB","+",VLOOKUP(U142,'විෂය තොරතුරු'!$P$24:$Q$28,2))))</f>
        <v/>
      </c>
      <c r="BG142" s="170" t="str">
        <f aca="false">IF(V142="","",IF(V142="-","-",IF(UPPER(V142)="AB","+",VLOOKUP(V142,'විෂය තොරතුරු'!$P$24:$Q$28,2))))</f>
        <v/>
      </c>
      <c r="BH142" s="171" t="str">
        <f aca="false">IF(W142="","",IF(W142="-","-",IF(UPPER(W142)="AB","+",VLOOKUP(W142,'විෂය තොරතුරු'!$P$24:$Q$28,2))))</f>
        <v/>
      </c>
      <c r="BI142" s="168" t="str">
        <f aca="false">IF(X142="","",IF(X142="-","-",IF(UPPER(X142)="AB","+",VLOOKUP(X142,'විෂය තොරතුරු'!$P$24:$Q$28,2))))</f>
        <v/>
      </c>
      <c r="BJ142" s="168" t="str">
        <f aca="false">IF(Y142="","",IF(Y142="-","-",IF(UPPER(Y142)="AB","+",VLOOKUP(Y142,'විෂය තොරතුරු'!$P$24:$Q$28,2))))</f>
        <v/>
      </c>
      <c r="BK142" s="168" t="str">
        <f aca="false">IF(Z142="","",IF(Z142="-","-",IF(UPPER(Z142)="AB","+",VLOOKUP(Z142,'විෂය තොරතුරු'!$P$24:$Q$28,2))))</f>
        <v/>
      </c>
      <c r="BL142" s="168" t="str">
        <f aca="false">IF(AA142="","",IF(AA142="-","-",IF(UPPER(AA142)="AB","+",VLOOKUP(AA142,'විෂය තොරතුරු'!$P$24:$Q$28,2))))</f>
        <v/>
      </c>
      <c r="BM142" s="168" t="str">
        <f aca="false">IF(AB142="","",IF(AB142="-","-",IF(UPPER(AB142)="AB","+",VLOOKUP(AB142,'විෂය තොරතුරු'!$P$24:$Q$28,2))))</f>
        <v/>
      </c>
      <c r="BN142" s="168" t="str">
        <f aca="false">IF(AC142="","",IF(AC142="-","-",IF(UPPER(AC142)="AB","+",VLOOKUP(AC142,'විෂය තොරතුරු'!$P$24:$Q$28,2))))</f>
        <v/>
      </c>
      <c r="BO142" s="169" t="str">
        <f aca="false">IF(AD142="","",IF(AD142="-","-",IF(UPPER(AD142)="AB","+",VLOOKUP(AD142,'විෂය තොරතුරු'!$P$24:$Q$28,2))))</f>
        <v/>
      </c>
      <c r="BP142" s="171" t="str">
        <f aca="false">IF(AE142="","",IF(AE142="-","-",IF(UPPER(AE142)="AB","+",VLOOKUP(AE142,'විෂය තොරතුරු'!$P$24:$Q$28,2))))</f>
        <v/>
      </c>
      <c r="BQ142" s="168" t="str">
        <f aca="false">IF(AF142="","",IF(AF142="-","-",IF(UPPER(AF142)="AB","+",VLOOKUP(AF142,'විෂය තොරතුරු'!$P$24:$Q$28,2))))</f>
        <v/>
      </c>
      <c r="BR142" s="168" t="str">
        <f aca="false">IF(AG142="","",IF(AG142="-","-",IF(UPPER(AG142)="AB","+",VLOOKUP(AG142,'විෂය තොරතුරු'!$P$24:$Q$28,2))))</f>
        <v/>
      </c>
      <c r="BS142" s="168" t="str">
        <f aca="false">IF(AH142="","",IF(AH142="-","-",IF(UPPER(AH142)="AB","+",VLOOKUP(AH142,'විෂය තොරතුරු'!$P$24:$Q$28,2))))</f>
        <v/>
      </c>
      <c r="BT142" s="168" t="str">
        <f aca="false">IF(AI142="","",IF(AI142="-","-",IF(UPPER(AI142)="AB","+",VLOOKUP(AI142,'විෂය තොරතුරු'!$P$24:$Q$28,2))))</f>
        <v/>
      </c>
      <c r="BU142" s="168" t="str">
        <f aca="false">IF(AJ142="","",IF(AJ142="-","-",IF(UPPER(AJ142)="AB","+",VLOOKUP(AJ142,'විෂය තොරතුරු'!$P$24:$Q$28,2))))</f>
        <v/>
      </c>
      <c r="BV142" s="168" t="str">
        <f aca="false">IF(AK142="","",IF(AK142="-","-",IF(UPPER(AK142)="AB","+",VLOOKUP(AK142,'විෂය තොරතුරු'!$P$24:$Q$28,2))))</f>
        <v/>
      </c>
      <c r="BW142" s="169" t="str">
        <f aca="false">IF(AL142="","",IF(AL142="-","-",IF(UPPER(AL142)="AB","+",VLOOKUP(AL142,'විෂය තොරතුරු'!$P$24:$Q$28,2))))</f>
        <v/>
      </c>
      <c r="BX142" s="171" t="str">
        <f aca="false">IF($B142="","",COUNTIF($AP142:$BW142,"A"))</f>
        <v/>
      </c>
      <c r="BY142" s="171" t="str">
        <f aca="false">IF($B142="","",COUNTIF($AP142:$BW142,"B"))</f>
        <v/>
      </c>
      <c r="BZ142" s="171" t="str">
        <f aca="false">IF($B142="","",COUNTIF($AP142:$BW142,"C"))</f>
        <v/>
      </c>
      <c r="CA142" s="171" t="str">
        <f aca="false">IF($B142="","",COUNTIF($AP142:$BW142,"S"))</f>
        <v/>
      </c>
      <c r="CB142" s="171" t="str">
        <f aca="false">IF($B142="","",COUNTIF($AP142:$BW142,"W"))</f>
        <v/>
      </c>
      <c r="CC142" s="171" t="str">
        <f aca="false">IF(B142="","",SUM(BX142:CA142))</f>
        <v/>
      </c>
      <c r="CD142" s="169" t="str">
        <f aca="false">IF(B142="","",SUM(BX142:BZ142))</f>
        <v/>
      </c>
      <c r="CE142" s="172" t="str">
        <f aca="false">IF(B142="","",IF(AND(CC142&gt;=6,CD142&gt;=3,OR(E142&gt;=35,F142&gt;=35),L142&gt;=35),"6/3 සමත්",IF(AND(CC142&gt;=5,CD142&gt;=3,OR(E142&gt;=35,F142&gt;=35,L142&gt;=35)),"5/3 සමත්",IF(AND(CC142&gt;=4,CD142&gt;=1,OR(E142&gt;=20,F142&gt;=20,L142&gt;=20)),"සමත් කළ හැකි",IF(CB142=9,"W9","අසමත් ?")))))</f>
        <v/>
      </c>
    </row>
    <row r="143" customFormat="false" ht="13.8" hidden="false" customHeight="false" outlineLevel="0" collapsed="false">
      <c r="A143" s="160" t="n">
        <v>44</v>
      </c>
      <c r="B143" s="188"/>
      <c r="C143" s="161"/>
      <c r="D143" s="162"/>
      <c r="E143" s="163"/>
      <c r="F143" s="164"/>
      <c r="G143" s="163"/>
      <c r="H143" s="165"/>
      <c r="I143" s="165"/>
      <c r="J143" s="164"/>
      <c r="K143" s="163"/>
      <c r="L143" s="165"/>
      <c r="M143" s="165"/>
      <c r="N143" s="164"/>
      <c r="O143" s="163"/>
      <c r="P143" s="165"/>
      <c r="Q143" s="165"/>
      <c r="R143" s="165"/>
      <c r="S143" s="165"/>
      <c r="T143" s="165"/>
      <c r="U143" s="165"/>
      <c r="V143" s="164"/>
      <c r="W143" s="163"/>
      <c r="X143" s="165"/>
      <c r="Y143" s="165"/>
      <c r="Z143" s="165"/>
      <c r="AA143" s="165"/>
      <c r="AB143" s="165"/>
      <c r="AC143" s="165"/>
      <c r="AD143" s="164"/>
      <c r="AE143" s="163"/>
      <c r="AF143" s="165"/>
      <c r="AG143" s="165"/>
      <c r="AH143" s="165"/>
      <c r="AI143" s="165"/>
      <c r="AJ143" s="165"/>
      <c r="AK143" s="165"/>
      <c r="AL143" s="166"/>
      <c r="AM143" s="167" t="str">
        <f aca="false">IF(B143="","",SUM(E143:AL143))</f>
        <v/>
      </c>
      <c r="AN143" s="168" t="str">
        <f aca="false">IF(B143="","",AM143/9)</f>
        <v/>
      </c>
      <c r="AO143" s="169" t="str">
        <f aca="false">IF(B143="","",IF(AM143=0,"-",RANK(AM143,$AM$100:$AM$149,0)))</f>
        <v/>
      </c>
      <c r="AP143" s="167" t="str">
        <f aca="false">IF(E143="","",IF(E143="-","-",IF(UPPER(E143)="AB","+",VLOOKUP(E143,'විෂය තොරතුරු'!$P$24:$Q$28,2))))</f>
        <v/>
      </c>
      <c r="AQ143" s="168" t="str">
        <f aca="false">IF(F143="","",IF(F143="-","-",IF(UPPER(F143)="AB","+",VLOOKUP(F143,'විෂය තොරතුරු'!$P$24:$Q$28,2))))</f>
        <v/>
      </c>
      <c r="AR143" s="168" t="str">
        <f aca="false">IF(G143="","",IF(G143="-","-",IF(UPPER(G143)="AB","+",VLOOKUP(G143,'විෂය තොරතුරු'!$P$24:$Q$28,2))))</f>
        <v/>
      </c>
      <c r="AS143" s="168" t="str">
        <f aca="false">IF(H143="","",IF(H143="-","-",IF(UPPER(H143)="AB","+",VLOOKUP(H143,'විෂය තොරතුරු'!$P$24:$Q$28,2))))</f>
        <v/>
      </c>
      <c r="AT143" s="168" t="str">
        <f aca="false">IF(I143="","",IF(I143="-","-",IF(UPPER(I143)="AB","+",VLOOKUP(I143,'විෂය තොරතුරු'!$P$24:$Q$28,2))))</f>
        <v/>
      </c>
      <c r="AU143" s="170" t="str">
        <f aca="false">IF(J143="","",IF(J143="-","-",IF(UPPER(J143)="AB","+",VLOOKUP(J143,'විෂය තොරතුරු'!$P$24:$Q$28,2))))</f>
        <v/>
      </c>
      <c r="AV143" s="171" t="str">
        <f aca="false">IF(K143="","",IF(K143="-","-",IF(UPPER(K143)="AB","+",VLOOKUP(K143,'විෂය තොරතුරු'!$P$24:$Q$28,2))))</f>
        <v/>
      </c>
      <c r="AW143" s="168" t="str">
        <f aca="false">IF(L143="","",IF(L143="-","-",IF(UPPER(L143)="AB","+",VLOOKUP(L143,'විෂය තොරතුරු'!$P$24:$Q$28,2))))</f>
        <v/>
      </c>
      <c r="AX143" s="168" t="str">
        <f aca="false">IF(M143="","",IF(M143="-","-",IF(UPPER(M143)="AB","+",VLOOKUP(M143,'විෂය තොරතුරු'!$P$24:$Q$28,2))))</f>
        <v/>
      </c>
      <c r="AY143" s="169" t="str">
        <f aca="false">IF(N143="","",IF(N143="-","-",IF(UPPER(N143)="AB","+",VLOOKUP(N143,'විෂය තොරතුරු'!$P$24:$Q$28,2))))</f>
        <v/>
      </c>
      <c r="AZ143" s="167" t="str">
        <f aca="false">IF(O143="","",IF(O143="-","-",IF(UPPER(O143)="AB","+",VLOOKUP(O143,'විෂය තොරතුරු'!$P$24:$Q$28,2))))</f>
        <v/>
      </c>
      <c r="BA143" s="168" t="str">
        <f aca="false">IF(P143="","",IF(P143="-","-",IF(UPPER(P143)="AB","+",VLOOKUP(P143,'විෂය තොරතුරු'!$P$24:$Q$28,2))))</f>
        <v/>
      </c>
      <c r="BB143" s="168" t="str">
        <f aca="false">IF(Q143="","",IF(Q143="-","-",IF(UPPER(Q143)="AB","+",VLOOKUP(Q143,'විෂය තොරතුරු'!$P$24:$Q$28,2))))</f>
        <v/>
      </c>
      <c r="BC143" s="168" t="str">
        <f aca="false">IF(R143="","",IF(R143="-","-",IF(UPPER(R143)="AB","+",VLOOKUP(R143,'විෂය තොරතුරු'!$P$24:$Q$28,2))))</f>
        <v/>
      </c>
      <c r="BD143" s="168" t="str">
        <f aca="false">IF(S143="","",IF(S143="-","-",IF(UPPER(S143)="AB","+",VLOOKUP(S143,'විෂය තොරතුරු'!$P$24:$Q$28,2))))</f>
        <v/>
      </c>
      <c r="BE143" s="168" t="str">
        <f aca="false">IF(T143="","",IF(T143="-","-",IF(UPPER(T143)="AB","+",VLOOKUP(T143,'විෂය තොරතුරු'!$P$24:$Q$28,2))))</f>
        <v/>
      </c>
      <c r="BF143" s="168" t="str">
        <f aca="false">IF(U143="","",IF(U143="-","-",IF(UPPER(U143)="AB","+",VLOOKUP(U143,'විෂය තොරතුරු'!$P$24:$Q$28,2))))</f>
        <v/>
      </c>
      <c r="BG143" s="170" t="str">
        <f aca="false">IF(V143="","",IF(V143="-","-",IF(UPPER(V143)="AB","+",VLOOKUP(V143,'විෂය තොරතුරු'!$P$24:$Q$28,2))))</f>
        <v/>
      </c>
      <c r="BH143" s="171" t="str">
        <f aca="false">IF(W143="","",IF(W143="-","-",IF(UPPER(W143)="AB","+",VLOOKUP(W143,'විෂය තොරතුරු'!$P$24:$Q$28,2))))</f>
        <v/>
      </c>
      <c r="BI143" s="168" t="str">
        <f aca="false">IF(X143="","",IF(X143="-","-",IF(UPPER(X143)="AB","+",VLOOKUP(X143,'විෂය තොරතුරු'!$P$24:$Q$28,2))))</f>
        <v/>
      </c>
      <c r="BJ143" s="168" t="str">
        <f aca="false">IF(Y143="","",IF(Y143="-","-",IF(UPPER(Y143)="AB","+",VLOOKUP(Y143,'විෂය තොරතුරු'!$P$24:$Q$28,2))))</f>
        <v/>
      </c>
      <c r="BK143" s="168" t="str">
        <f aca="false">IF(Z143="","",IF(Z143="-","-",IF(UPPER(Z143)="AB","+",VLOOKUP(Z143,'විෂය තොරතුරු'!$P$24:$Q$28,2))))</f>
        <v/>
      </c>
      <c r="BL143" s="168" t="str">
        <f aca="false">IF(AA143="","",IF(AA143="-","-",IF(UPPER(AA143)="AB","+",VLOOKUP(AA143,'විෂය තොරතුරු'!$P$24:$Q$28,2))))</f>
        <v/>
      </c>
      <c r="BM143" s="168" t="str">
        <f aca="false">IF(AB143="","",IF(AB143="-","-",IF(UPPER(AB143)="AB","+",VLOOKUP(AB143,'විෂය තොරතුරු'!$P$24:$Q$28,2))))</f>
        <v/>
      </c>
      <c r="BN143" s="168" t="str">
        <f aca="false">IF(AC143="","",IF(AC143="-","-",IF(UPPER(AC143)="AB","+",VLOOKUP(AC143,'විෂය තොරතුරු'!$P$24:$Q$28,2))))</f>
        <v/>
      </c>
      <c r="BO143" s="169" t="str">
        <f aca="false">IF(AD143="","",IF(AD143="-","-",IF(UPPER(AD143)="AB","+",VLOOKUP(AD143,'විෂය තොරතුරු'!$P$24:$Q$28,2))))</f>
        <v/>
      </c>
      <c r="BP143" s="171" t="str">
        <f aca="false">IF(AE143="","",IF(AE143="-","-",IF(UPPER(AE143)="AB","+",VLOOKUP(AE143,'විෂය තොරතුරු'!$P$24:$Q$28,2))))</f>
        <v/>
      </c>
      <c r="BQ143" s="168" t="str">
        <f aca="false">IF(AF143="","",IF(AF143="-","-",IF(UPPER(AF143)="AB","+",VLOOKUP(AF143,'විෂය තොරතුරු'!$P$24:$Q$28,2))))</f>
        <v/>
      </c>
      <c r="BR143" s="168" t="str">
        <f aca="false">IF(AG143="","",IF(AG143="-","-",IF(UPPER(AG143)="AB","+",VLOOKUP(AG143,'විෂය තොරතුරු'!$P$24:$Q$28,2))))</f>
        <v/>
      </c>
      <c r="BS143" s="168" t="str">
        <f aca="false">IF(AH143="","",IF(AH143="-","-",IF(UPPER(AH143)="AB","+",VLOOKUP(AH143,'විෂය තොරතුරු'!$P$24:$Q$28,2))))</f>
        <v/>
      </c>
      <c r="BT143" s="168" t="str">
        <f aca="false">IF(AI143="","",IF(AI143="-","-",IF(UPPER(AI143)="AB","+",VLOOKUP(AI143,'විෂය තොරතුරු'!$P$24:$Q$28,2))))</f>
        <v/>
      </c>
      <c r="BU143" s="168" t="str">
        <f aca="false">IF(AJ143="","",IF(AJ143="-","-",IF(UPPER(AJ143)="AB","+",VLOOKUP(AJ143,'විෂය තොරතුරු'!$P$24:$Q$28,2))))</f>
        <v/>
      </c>
      <c r="BV143" s="168" t="str">
        <f aca="false">IF(AK143="","",IF(AK143="-","-",IF(UPPER(AK143)="AB","+",VLOOKUP(AK143,'විෂය තොරතුරු'!$P$24:$Q$28,2))))</f>
        <v/>
      </c>
      <c r="BW143" s="169" t="str">
        <f aca="false">IF(AL143="","",IF(AL143="-","-",IF(UPPER(AL143)="AB","+",VLOOKUP(AL143,'විෂය තොරතුරු'!$P$24:$Q$28,2))))</f>
        <v/>
      </c>
      <c r="BX143" s="171" t="str">
        <f aca="false">IF($B143="","",COUNTIF($AP143:$BW143,"A"))</f>
        <v/>
      </c>
      <c r="BY143" s="171" t="str">
        <f aca="false">IF($B143="","",COUNTIF($AP143:$BW143,"B"))</f>
        <v/>
      </c>
      <c r="BZ143" s="171" t="str">
        <f aca="false">IF($B143="","",COUNTIF($AP143:$BW143,"C"))</f>
        <v/>
      </c>
      <c r="CA143" s="171" t="str">
        <f aca="false">IF($B143="","",COUNTIF($AP143:$BW143,"S"))</f>
        <v/>
      </c>
      <c r="CB143" s="171" t="str">
        <f aca="false">IF($B143="","",COUNTIF($AP143:$BW143,"W"))</f>
        <v/>
      </c>
      <c r="CC143" s="171" t="str">
        <f aca="false">IF(B143="","",SUM(BX143:CA143))</f>
        <v/>
      </c>
      <c r="CD143" s="169" t="str">
        <f aca="false">IF(B143="","",SUM(BX143:BZ143))</f>
        <v/>
      </c>
      <c r="CE143" s="172" t="str">
        <f aca="false">IF(B143="","",IF(AND(CC143&gt;=6,CD143&gt;=3,OR(E143&gt;=35,F143&gt;=35),L143&gt;=35),"6/3 සමත්",IF(AND(CC143&gt;=5,CD143&gt;=3,OR(E143&gt;=35,F143&gt;=35,L143&gt;=35)),"5/3 සමත්",IF(AND(CC143&gt;=4,CD143&gt;=1,OR(E143&gt;=20,F143&gt;=20,L143&gt;=20)),"සමත් කළ හැකි",IF(CB143=9,"W9","අසමත් ?")))))</f>
        <v/>
      </c>
    </row>
    <row r="144" customFormat="false" ht="13.8" hidden="false" customHeight="false" outlineLevel="0" collapsed="false">
      <c r="A144" s="160" t="n">
        <v>45</v>
      </c>
      <c r="B144" s="188"/>
      <c r="C144" s="161"/>
      <c r="D144" s="162"/>
      <c r="E144" s="163"/>
      <c r="F144" s="164"/>
      <c r="G144" s="163"/>
      <c r="H144" s="165"/>
      <c r="I144" s="165"/>
      <c r="J144" s="164"/>
      <c r="K144" s="163"/>
      <c r="L144" s="165"/>
      <c r="M144" s="165"/>
      <c r="N144" s="164"/>
      <c r="O144" s="163"/>
      <c r="P144" s="165"/>
      <c r="Q144" s="165"/>
      <c r="R144" s="165"/>
      <c r="S144" s="165"/>
      <c r="T144" s="165"/>
      <c r="U144" s="165"/>
      <c r="V144" s="164"/>
      <c r="W144" s="163"/>
      <c r="X144" s="165"/>
      <c r="Y144" s="165"/>
      <c r="Z144" s="165"/>
      <c r="AA144" s="165"/>
      <c r="AB144" s="165"/>
      <c r="AC144" s="165"/>
      <c r="AD144" s="164"/>
      <c r="AE144" s="163"/>
      <c r="AF144" s="165"/>
      <c r="AG144" s="165"/>
      <c r="AH144" s="165"/>
      <c r="AI144" s="165"/>
      <c r="AJ144" s="165"/>
      <c r="AK144" s="165"/>
      <c r="AL144" s="166"/>
      <c r="AM144" s="167" t="str">
        <f aca="false">IF(B144="","",SUM(E144:AL144))</f>
        <v/>
      </c>
      <c r="AN144" s="168" t="str">
        <f aca="false">IF(B144="","",AM144/9)</f>
        <v/>
      </c>
      <c r="AO144" s="169" t="str">
        <f aca="false">IF(B144="","",IF(AM144=0,"-",RANK(AM144,$AM$100:$AM$149,0)))</f>
        <v/>
      </c>
      <c r="AP144" s="167" t="str">
        <f aca="false">IF(E144="","",IF(E144="-","-",IF(UPPER(E144)="AB","+",VLOOKUP(E144,'විෂය තොරතුරු'!$P$24:$Q$28,2))))</f>
        <v/>
      </c>
      <c r="AQ144" s="168" t="str">
        <f aca="false">IF(F144="","",IF(F144="-","-",IF(UPPER(F144)="AB","+",VLOOKUP(F144,'විෂය තොරතුරු'!$P$24:$Q$28,2))))</f>
        <v/>
      </c>
      <c r="AR144" s="168" t="str">
        <f aca="false">IF(G144="","",IF(G144="-","-",IF(UPPER(G144)="AB","+",VLOOKUP(G144,'විෂය තොරතුරු'!$P$24:$Q$28,2))))</f>
        <v/>
      </c>
      <c r="AS144" s="168" t="str">
        <f aca="false">IF(H144="","",IF(H144="-","-",IF(UPPER(H144)="AB","+",VLOOKUP(H144,'විෂය තොරතුරු'!$P$24:$Q$28,2))))</f>
        <v/>
      </c>
      <c r="AT144" s="168" t="str">
        <f aca="false">IF(I144="","",IF(I144="-","-",IF(UPPER(I144)="AB","+",VLOOKUP(I144,'විෂය තොරතුරු'!$P$24:$Q$28,2))))</f>
        <v/>
      </c>
      <c r="AU144" s="170" t="str">
        <f aca="false">IF(J144="","",IF(J144="-","-",IF(UPPER(J144)="AB","+",VLOOKUP(J144,'විෂය තොරතුරු'!$P$24:$Q$28,2))))</f>
        <v/>
      </c>
      <c r="AV144" s="171" t="str">
        <f aca="false">IF(K144="","",IF(K144="-","-",IF(UPPER(K144)="AB","+",VLOOKUP(K144,'විෂය තොරතුරු'!$P$24:$Q$28,2))))</f>
        <v/>
      </c>
      <c r="AW144" s="168" t="str">
        <f aca="false">IF(L144="","",IF(L144="-","-",IF(UPPER(L144)="AB","+",VLOOKUP(L144,'විෂය තොරතුරු'!$P$24:$Q$28,2))))</f>
        <v/>
      </c>
      <c r="AX144" s="168" t="str">
        <f aca="false">IF(M144="","",IF(M144="-","-",IF(UPPER(M144)="AB","+",VLOOKUP(M144,'විෂය තොරතුරු'!$P$24:$Q$28,2))))</f>
        <v/>
      </c>
      <c r="AY144" s="169" t="str">
        <f aca="false">IF(N144="","",IF(N144="-","-",IF(UPPER(N144)="AB","+",VLOOKUP(N144,'විෂය තොරතුරු'!$P$24:$Q$28,2))))</f>
        <v/>
      </c>
      <c r="AZ144" s="167" t="str">
        <f aca="false">IF(O144="","",IF(O144="-","-",IF(UPPER(O144)="AB","+",VLOOKUP(O144,'විෂය තොරතුරු'!$P$24:$Q$28,2))))</f>
        <v/>
      </c>
      <c r="BA144" s="168" t="str">
        <f aca="false">IF(P144="","",IF(P144="-","-",IF(UPPER(P144)="AB","+",VLOOKUP(P144,'විෂය තොරතුරු'!$P$24:$Q$28,2))))</f>
        <v/>
      </c>
      <c r="BB144" s="168" t="str">
        <f aca="false">IF(Q144="","",IF(Q144="-","-",IF(UPPER(Q144)="AB","+",VLOOKUP(Q144,'විෂය තොරතුරු'!$P$24:$Q$28,2))))</f>
        <v/>
      </c>
      <c r="BC144" s="168" t="str">
        <f aca="false">IF(R144="","",IF(R144="-","-",IF(UPPER(R144)="AB","+",VLOOKUP(R144,'විෂය තොරතුරු'!$P$24:$Q$28,2))))</f>
        <v/>
      </c>
      <c r="BD144" s="168" t="str">
        <f aca="false">IF(S144="","",IF(S144="-","-",IF(UPPER(S144)="AB","+",VLOOKUP(S144,'විෂය තොරතුරු'!$P$24:$Q$28,2))))</f>
        <v/>
      </c>
      <c r="BE144" s="168" t="str">
        <f aca="false">IF(T144="","",IF(T144="-","-",IF(UPPER(T144)="AB","+",VLOOKUP(T144,'විෂය තොරතුරු'!$P$24:$Q$28,2))))</f>
        <v/>
      </c>
      <c r="BF144" s="168" t="str">
        <f aca="false">IF(U144="","",IF(U144="-","-",IF(UPPER(U144)="AB","+",VLOOKUP(U144,'විෂය තොරතුරු'!$P$24:$Q$28,2))))</f>
        <v/>
      </c>
      <c r="BG144" s="170" t="str">
        <f aca="false">IF(V144="","",IF(V144="-","-",IF(UPPER(V144)="AB","+",VLOOKUP(V144,'විෂය තොරතුරු'!$P$24:$Q$28,2))))</f>
        <v/>
      </c>
      <c r="BH144" s="171" t="str">
        <f aca="false">IF(W144="","",IF(W144="-","-",IF(UPPER(W144)="AB","+",VLOOKUP(W144,'විෂය තොරතුරු'!$P$24:$Q$28,2))))</f>
        <v/>
      </c>
      <c r="BI144" s="168" t="str">
        <f aca="false">IF(X144="","",IF(X144="-","-",IF(UPPER(X144)="AB","+",VLOOKUP(X144,'විෂය තොරතුරු'!$P$24:$Q$28,2))))</f>
        <v/>
      </c>
      <c r="BJ144" s="168" t="str">
        <f aca="false">IF(Y144="","",IF(Y144="-","-",IF(UPPER(Y144)="AB","+",VLOOKUP(Y144,'විෂය තොරතුරු'!$P$24:$Q$28,2))))</f>
        <v/>
      </c>
      <c r="BK144" s="168" t="str">
        <f aca="false">IF(Z144="","",IF(Z144="-","-",IF(UPPER(Z144)="AB","+",VLOOKUP(Z144,'විෂය තොරතුරු'!$P$24:$Q$28,2))))</f>
        <v/>
      </c>
      <c r="BL144" s="168" t="str">
        <f aca="false">IF(AA144="","",IF(AA144="-","-",IF(UPPER(AA144)="AB","+",VLOOKUP(AA144,'විෂය තොරතුරු'!$P$24:$Q$28,2))))</f>
        <v/>
      </c>
      <c r="BM144" s="168" t="str">
        <f aca="false">IF(AB144="","",IF(AB144="-","-",IF(UPPER(AB144)="AB","+",VLOOKUP(AB144,'විෂය තොරතුරු'!$P$24:$Q$28,2))))</f>
        <v/>
      </c>
      <c r="BN144" s="168" t="str">
        <f aca="false">IF(AC144="","",IF(AC144="-","-",IF(UPPER(AC144)="AB","+",VLOOKUP(AC144,'විෂය තොරතුරු'!$P$24:$Q$28,2))))</f>
        <v/>
      </c>
      <c r="BO144" s="169" t="str">
        <f aca="false">IF(AD144="","",IF(AD144="-","-",IF(UPPER(AD144)="AB","+",VLOOKUP(AD144,'විෂය තොරතුරු'!$P$24:$Q$28,2))))</f>
        <v/>
      </c>
      <c r="BP144" s="171" t="str">
        <f aca="false">IF(AE144="","",IF(AE144="-","-",IF(UPPER(AE144)="AB","+",VLOOKUP(AE144,'විෂය තොරතුරු'!$P$24:$Q$28,2))))</f>
        <v/>
      </c>
      <c r="BQ144" s="168" t="str">
        <f aca="false">IF(AF144="","",IF(AF144="-","-",IF(UPPER(AF144)="AB","+",VLOOKUP(AF144,'විෂය තොරතුරු'!$P$24:$Q$28,2))))</f>
        <v/>
      </c>
      <c r="BR144" s="168" t="str">
        <f aca="false">IF(AG144="","",IF(AG144="-","-",IF(UPPER(AG144)="AB","+",VLOOKUP(AG144,'විෂය තොරතුරු'!$P$24:$Q$28,2))))</f>
        <v/>
      </c>
      <c r="BS144" s="168" t="str">
        <f aca="false">IF(AH144="","",IF(AH144="-","-",IF(UPPER(AH144)="AB","+",VLOOKUP(AH144,'විෂය තොරතුරු'!$P$24:$Q$28,2))))</f>
        <v/>
      </c>
      <c r="BT144" s="168" t="str">
        <f aca="false">IF(AI144="","",IF(AI144="-","-",IF(UPPER(AI144)="AB","+",VLOOKUP(AI144,'විෂය තොරතුරු'!$P$24:$Q$28,2))))</f>
        <v/>
      </c>
      <c r="BU144" s="168" t="str">
        <f aca="false">IF(AJ144="","",IF(AJ144="-","-",IF(UPPER(AJ144)="AB","+",VLOOKUP(AJ144,'විෂය තොරතුරු'!$P$24:$Q$28,2))))</f>
        <v/>
      </c>
      <c r="BV144" s="168" t="str">
        <f aca="false">IF(AK144="","",IF(AK144="-","-",IF(UPPER(AK144)="AB","+",VLOOKUP(AK144,'විෂය තොරතුරු'!$P$24:$Q$28,2))))</f>
        <v/>
      </c>
      <c r="BW144" s="169" t="str">
        <f aca="false">IF(AL144="","",IF(AL144="-","-",IF(UPPER(AL144)="AB","+",VLOOKUP(AL144,'විෂය තොරතුරු'!$P$24:$Q$28,2))))</f>
        <v/>
      </c>
      <c r="BX144" s="171" t="str">
        <f aca="false">IF($B144="","",COUNTIF($AP144:$BW144,"A"))</f>
        <v/>
      </c>
      <c r="BY144" s="171" t="str">
        <f aca="false">IF($B144="","",COUNTIF($AP144:$BW144,"B"))</f>
        <v/>
      </c>
      <c r="BZ144" s="171" t="str">
        <f aca="false">IF($B144="","",COUNTIF($AP144:$BW144,"C"))</f>
        <v/>
      </c>
      <c r="CA144" s="171" t="str">
        <f aca="false">IF($B144="","",COUNTIF($AP144:$BW144,"S"))</f>
        <v/>
      </c>
      <c r="CB144" s="171" t="str">
        <f aca="false">IF($B144="","",COUNTIF($AP144:$BW144,"W"))</f>
        <v/>
      </c>
      <c r="CC144" s="171" t="str">
        <f aca="false">IF(B144="","",SUM(BX144:CA144))</f>
        <v/>
      </c>
      <c r="CD144" s="169" t="str">
        <f aca="false">IF(B144="","",SUM(BX144:BZ144))</f>
        <v/>
      </c>
      <c r="CE144" s="172" t="str">
        <f aca="false">IF(B144="","",IF(AND(CC144&gt;=6,CD144&gt;=3,OR(E144&gt;=35,F144&gt;=35),L144&gt;=35),"6/3 සමත්",IF(AND(CC144&gt;=5,CD144&gt;=3,OR(E144&gt;=35,F144&gt;=35,L144&gt;=35)),"5/3 සමත්",IF(AND(CC144&gt;=4,CD144&gt;=1,OR(E144&gt;=20,F144&gt;=20,L144&gt;=20)),"සමත් කළ හැකි",IF(CB144=9,"W9","අසමත් ?")))))</f>
        <v/>
      </c>
    </row>
    <row r="145" customFormat="false" ht="13.8" hidden="false" customHeight="false" outlineLevel="0" collapsed="false">
      <c r="A145" s="160" t="n">
        <v>46</v>
      </c>
      <c r="B145" s="189"/>
      <c r="C145" s="161"/>
      <c r="D145" s="162"/>
      <c r="E145" s="163"/>
      <c r="F145" s="164"/>
      <c r="G145" s="163"/>
      <c r="H145" s="165"/>
      <c r="I145" s="165"/>
      <c r="J145" s="164"/>
      <c r="K145" s="163"/>
      <c r="L145" s="165"/>
      <c r="M145" s="165"/>
      <c r="N145" s="164"/>
      <c r="O145" s="163"/>
      <c r="P145" s="165"/>
      <c r="Q145" s="165"/>
      <c r="R145" s="165"/>
      <c r="S145" s="165"/>
      <c r="T145" s="165"/>
      <c r="U145" s="165"/>
      <c r="V145" s="164"/>
      <c r="W145" s="163"/>
      <c r="X145" s="165"/>
      <c r="Y145" s="165"/>
      <c r="Z145" s="165"/>
      <c r="AA145" s="165"/>
      <c r="AB145" s="165"/>
      <c r="AC145" s="165"/>
      <c r="AD145" s="164"/>
      <c r="AE145" s="163"/>
      <c r="AF145" s="165"/>
      <c r="AG145" s="165"/>
      <c r="AH145" s="165"/>
      <c r="AI145" s="165"/>
      <c r="AJ145" s="165"/>
      <c r="AK145" s="165"/>
      <c r="AL145" s="166"/>
      <c r="AM145" s="167" t="str">
        <f aca="false">IF(B145="","",SUM(E145:AL145))</f>
        <v/>
      </c>
      <c r="AN145" s="168" t="str">
        <f aca="false">IF(B145="","",AM145/9)</f>
        <v/>
      </c>
      <c r="AO145" s="169" t="str">
        <f aca="false">IF(B145="","",IF(AM145=0,"-",RANK(AM145,$AM$100:$AM$149,0)))</f>
        <v/>
      </c>
      <c r="AP145" s="167" t="str">
        <f aca="false">IF(E145="","",IF(E145="-","-",IF(UPPER(E145)="AB","+",VLOOKUP(E145,'විෂය තොරතුරු'!$P$24:$Q$28,2))))</f>
        <v/>
      </c>
      <c r="AQ145" s="168" t="str">
        <f aca="false">IF(F145="","",IF(F145="-","-",IF(UPPER(F145)="AB","+",VLOOKUP(F145,'විෂය තොරතුරු'!$P$24:$Q$28,2))))</f>
        <v/>
      </c>
      <c r="AR145" s="168" t="str">
        <f aca="false">IF(G145="","",IF(G145="-","-",IF(UPPER(G145)="AB","+",VLOOKUP(G145,'විෂය තොරතුරු'!$P$24:$Q$28,2))))</f>
        <v/>
      </c>
      <c r="AS145" s="168" t="str">
        <f aca="false">IF(H145="","",IF(H145="-","-",IF(UPPER(H145)="AB","+",VLOOKUP(H145,'විෂය තොරතුරු'!$P$24:$Q$28,2))))</f>
        <v/>
      </c>
      <c r="AT145" s="168" t="str">
        <f aca="false">IF(I145="","",IF(I145="-","-",IF(UPPER(I145)="AB","+",VLOOKUP(I145,'විෂය තොරතුරු'!$P$24:$Q$28,2))))</f>
        <v/>
      </c>
      <c r="AU145" s="170" t="str">
        <f aca="false">IF(J145="","",IF(J145="-","-",IF(UPPER(J145)="AB","+",VLOOKUP(J145,'විෂය තොරතුරු'!$P$24:$Q$28,2))))</f>
        <v/>
      </c>
      <c r="AV145" s="171" t="str">
        <f aca="false">IF(K145="","",IF(K145="-","-",IF(UPPER(K145)="AB","+",VLOOKUP(K145,'විෂය තොරතුරු'!$P$24:$Q$28,2))))</f>
        <v/>
      </c>
      <c r="AW145" s="168" t="str">
        <f aca="false">IF(L145="","",IF(L145="-","-",IF(UPPER(L145)="AB","+",VLOOKUP(L145,'විෂය තොරතුරු'!$P$24:$Q$28,2))))</f>
        <v/>
      </c>
      <c r="AX145" s="168" t="str">
        <f aca="false">IF(M145="","",IF(M145="-","-",IF(UPPER(M145)="AB","+",VLOOKUP(M145,'විෂය තොරතුරු'!$P$24:$Q$28,2))))</f>
        <v/>
      </c>
      <c r="AY145" s="169" t="str">
        <f aca="false">IF(N145="","",IF(N145="-","-",IF(UPPER(N145)="AB","+",VLOOKUP(N145,'විෂය තොරතුරු'!$P$24:$Q$28,2))))</f>
        <v/>
      </c>
      <c r="AZ145" s="167" t="str">
        <f aca="false">IF(O145="","",IF(O145="-","-",IF(UPPER(O145)="AB","+",VLOOKUP(O145,'විෂය තොරතුරු'!$P$24:$Q$28,2))))</f>
        <v/>
      </c>
      <c r="BA145" s="168" t="str">
        <f aca="false">IF(P145="","",IF(P145="-","-",IF(UPPER(P145)="AB","+",VLOOKUP(P145,'විෂය තොරතුරු'!$P$24:$Q$28,2))))</f>
        <v/>
      </c>
      <c r="BB145" s="168" t="str">
        <f aca="false">IF(Q145="","",IF(Q145="-","-",IF(UPPER(Q145)="AB","+",VLOOKUP(Q145,'විෂය තොරතුරු'!$P$24:$Q$28,2))))</f>
        <v/>
      </c>
      <c r="BC145" s="168" t="str">
        <f aca="false">IF(R145="","",IF(R145="-","-",IF(UPPER(R145)="AB","+",VLOOKUP(R145,'විෂය තොරතුරු'!$P$24:$Q$28,2))))</f>
        <v/>
      </c>
      <c r="BD145" s="168" t="str">
        <f aca="false">IF(S145="","",IF(S145="-","-",IF(UPPER(S145)="AB","+",VLOOKUP(S145,'විෂය තොරතුරු'!$P$24:$Q$28,2))))</f>
        <v/>
      </c>
      <c r="BE145" s="168" t="str">
        <f aca="false">IF(T145="","",IF(T145="-","-",IF(UPPER(T145)="AB","+",VLOOKUP(T145,'විෂය තොරතුරු'!$P$24:$Q$28,2))))</f>
        <v/>
      </c>
      <c r="BF145" s="168" t="str">
        <f aca="false">IF(U145="","",IF(U145="-","-",IF(UPPER(U145)="AB","+",VLOOKUP(U145,'විෂය තොරතුරු'!$P$24:$Q$28,2))))</f>
        <v/>
      </c>
      <c r="BG145" s="170" t="str">
        <f aca="false">IF(V145="","",IF(V145="-","-",IF(UPPER(V145)="AB","+",VLOOKUP(V145,'විෂය තොරතුරු'!$P$24:$Q$28,2))))</f>
        <v/>
      </c>
      <c r="BH145" s="171" t="str">
        <f aca="false">IF(W145="","",IF(W145="-","-",IF(UPPER(W145)="AB","+",VLOOKUP(W145,'විෂය තොරතුරු'!$P$24:$Q$28,2))))</f>
        <v/>
      </c>
      <c r="BI145" s="168" t="str">
        <f aca="false">IF(X145="","",IF(X145="-","-",IF(UPPER(X145)="AB","+",VLOOKUP(X145,'විෂය තොරතුරු'!$P$24:$Q$28,2))))</f>
        <v/>
      </c>
      <c r="BJ145" s="168" t="str">
        <f aca="false">IF(Y145="","",IF(Y145="-","-",IF(UPPER(Y145)="AB","+",VLOOKUP(Y145,'විෂය තොරතුරු'!$P$24:$Q$28,2))))</f>
        <v/>
      </c>
      <c r="BK145" s="168" t="str">
        <f aca="false">IF(Z145="","",IF(Z145="-","-",IF(UPPER(Z145)="AB","+",VLOOKUP(Z145,'විෂය තොරතුරු'!$P$24:$Q$28,2))))</f>
        <v/>
      </c>
      <c r="BL145" s="168" t="str">
        <f aca="false">IF(AA145="","",IF(AA145="-","-",IF(UPPER(AA145)="AB","+",VLOOKUP(AA145,'විෂය තොරතුරු'!$P$24:$Q$28,2))))</f>
        <v/>
      </c>
      <c r="BM145" s="168" t="str">
        <f aca="false">IF(AB145="","",IF(AB145="-","-",IF(UPPER(AB145)="AB","+",VLOOKUP(AB145,'විෂය තොරතුරු'!$P$24:$Q$28,2))))</f>
        <v/>
      </c>
      <c r="BN145" s="168" t="str">
        <f aca="false">IF(AC145="","",IF(AC145="-","-",IF(UPPER(AC145)="AB","+",VLOOKUP(AC145,'විෂය තොරතුරු'!$P$24:$Q$28,2))))</f>
        <v/>
      </c>
      <c r="BO145" s="169" t="str">
        <f aca="false">IF(AD145="","",IF(AD145="-","-",IF(UPPER(AD145)="AB","+",VLOOKUP(AD145,'විෂය තොරතුරු'!$P$24:$Q$28,2))))</f>
        <v/>
      </c>
      <c r="BP145" s="171" t="str">
        <f aca="false">IF(AE145="","",IF(AE145="-","-",IF(UPPER(AE145)="AB","+",VLOOKUP(AE145,'විෂය තොරතුරු'!$P$24:$Q$28,2))))</f>
        <v/>
      </c>
      <c r="BQ145" s="168" t="str">
        <f aca="false">IF(AF145="","",IF(AF145="-","-",IF(UPPER(AF145)="AB","+",VLOOKUP(AF145,'විෂය තොරතුරු'!$P$24:$Q$28,2))))</f>
        <v/>
      </c>
      <c r="BR145" s="168" t="str">
        <f aca="false">IF(AG145="","",IF(AG145="-","-",IF(UPPER(AG145)="AB","+",VLOOKUP(AG145,'විෂය තොරතුරු'!$P$24:$Q$28,2))))</f>
        <v/>
      </c>
      <c r="BS145" s="168" t="str">
        <f aca="false">IF(AH145="","",IF(AH145="-","-",IF(UPPER(AH145)="AB","+",VLOOKUP(AH145,'විෂය තොරතුරු'!$P$24:$Q$28,2))))</f>
        <v/>
      </c>
      <c r="BT145" s="168" t="str">
        <f aca="false">IF(AI145="","",IF(AI145="-","-",IF(UPPER(AI145)="AB","+",VLOOKUP(AI145,'විෂය තොරතුරු'!$P$24:$Q$28,2))))</f>
        <v/>
      </c>
      <c r="BU145" s="168" t="str">
        <f aca="false">IF(AJ145="","",IF(AJ145="-","-",IF(UPPER(AJ145)="AB","+",VLOOKUP(AJ145,'විෂය තොරතුරු'!$P$24:$Q$28,2))))</f>
        <v/>
      </c>
      <c r="BV145" s="168" t="str">
        <f aca="false">IF(AK145="","",IF(AK145="-","-",IF(UPPER(AK145)="AB","+",VLOOKUP(AK145,'විෂය තොරතුරු'!$P$24:$Q$28,2))))</f>
        <v/>
      </c>
      <c r="BW145" s="169" t="str">
        <f aca="false">IF(AL145="","",IF(AL145="-","-",IF(UPPER(AL145)="AB","+",VLOOKUP(AL145,'විෂය තොරතුරු'!$P$24:$Q$28,2))))</f>
        <v/>
      </c>
      <c r="BX145" s="171" t="str">
        <f aca="false">IF($B145="","",COUNTIF($AP145:$BW145,"A"))</f>
        <v/>
      </c>
      <c r="BY145" s="171" t="str">
        <f aca="false">IF($B145="","",COUNTIF($AP145:$BW145,"B"))</f>
        <v/>
      </c>
      <c r="BZ145" s="171" t="str">
        <f aca="false">IF($B145="","",COUNTIF($AP145:$BW145,"C"))</f>
        <v/>
      </c>
      <c r="CA145" s="171" t="str">
        <f aca="false">IF($B145="","",COUNTIF($AP145:$BW145,"S"))</f>
        <v/>
      </c>
      <c r="CB145" s="171" t="str">
        <f aca="false">IF($B145="","",COUNTIF($AP145:$BW145,"W"))</f>
        <v/>
      </c>
      <c r="CC145" s="171" t="str">
        <f aca="false">IF(B145="","",SUM(BX145:CA145))</f>
        <v/>
      </c>
      <c r="CD145" s="169" t="str">
        <f aca="false">IF(B145="","",SUM(BX145:BZ145))</f>
        <v/>
      </c>
      <c r="CE145" s="172" t="str">
        <f aca="false">IF(B145="","",IF(AND(CC145&gt;=6,CD145&gt;=3,OR(E145&gt;=35,F145&gt;=35),L145&gt;=35),"6/3 සමත්",IF(AND(CC145&gt;=5,CD145&gt;=3,OR(E145&gt;=35,F145&gt;=35,L145&gt;=35)),"5/3 සමත්",IF(AND(CC145&gt;=4,CD145&gt;=1,OR(E145&gt;=20,F145&gt;=20,L145&gt;=20)),"සමත් කළ හැකි",IF(CB145=9,"W9","අසමත් ?")))))</f>
        <v/>
      </c>
    </row>
    <row r="146" customFormat="false" ht="13.8" hidden="false" customHeight="false" outlineLevel="0" collapsed="false">
      <c r="A146" s="160" t="n">
        <v>47</v>
      </c>
      <c r="B146" s="189"/>
      <c r="C146" s="161"/>
      <c r="D146" s="162"/>
      <c r="E146" s="163"/>
      <c r="F146" s="164"/>
      <c r="G146" s="163"/>
      <c r="H146" s="165"/>
      <c r="I146" s="165"/>
      <c r="J146" s="164"/>
      <c r="K146" s="163"/>
      <c r="L146" s="165"/>
      <c r="M146" s="165"/>
      <c r="N146" s="164"/>
      <c r="O146" s="163"/>
      <c r="P146" s="165"/>
      <c r="Q146" s="165"/>
      <c r="R146" s="165"/>
      <c r="S146" s="165"/>
      <c r="T146" s="165"/>
      <c r="U146" s="165"/>
      <c r="V146" s="164"/>
      <c r="W146" s="163"/>
      <c r="X146" s="165"/>
      <c r="Y146" s="165"/>
      <c r="Z146" s="165"/>
      <c r="AA146" s="165"/>
      <c r="AB146" s="165"/>
      <c r="AC146" s="165"/>
      <c r="AD146" s="164"/>
      <c r="AE146" s="163"/>
      <c r="AF146" s="165"/>
      <c r="AG146" s="165"/>
      <c r="AH146" s="165"/>
      <c r="AI146" s="165"/>
      <c r="AJ146" s="165"/>
      <c r="AK146" s="165"/>
      <c r="AL146" s="166"/>
      <c r="AM146" s="167" t="str">
        <f aca="false">IF(B146="","",SUM(E146:AL146))</f>
        <v/>
      </c>
      <c r="AN146" s="168" t="str">
        <f aca="false">IF(B146="","",AM146/9)</f>
        <v/>
      </c>
      <c r="AO146" s="169" t="str">
        <f aca="false">IF(B146="","",IF(AM146=0,"-",RANK(AM146,$AM$100:$AM$149,0)))</f>
        <v/>
      </c>
      <c r="AP146" s="167" t="str">
        <f aca="false">IF(E146="","",IF(E146="-","-",IF(UPPER(E146)="AB","+",VLOOKUP(E146,'විෂය තොරතුරු'!$P$24:$Q$28,2))))</f>
        <v/>
      </c>
      <c r="AQ146" s="168" t="str">
        <f aca="false">IF(F146="","",IF(F146="-","-",IF(UPPER(F146)="AB","+",VLOOKUP(F146,'විෂය තොරතුරු'!$P$24:$Q$28,2))))</f>
        <v/>
      </c>
      <c r="AR146" s="168" t="str">
        <f aca="false">IF(G146="","",IF(G146="-","-",IF(UPPER(G146)="AB","+",VLOOKUP(G146,'විෂය තොරතුරු'!$P$24:$Q$28,2))))</f>
        <v/>
      </c>
      <c r="AS146" s="168" t="str">
        <f aca="false">IF(H146="","",IF(H146="-","-",IF(UPPER(H146)="AB","+",VLOOKUP(H146,'විෂය තොරතුරු'!$P$24:$Q$28,2))))</f>
        <v/>
      </c>
      <c r="AT146" s="168" t="str">
        <f aca="false">IF(I146="","",IF(I146="-","-",IF(UPPER(I146)="AB","+",VLOOKUP(I146,'විෂය තොරතුරු'!$P$24:$Q$28,2))))</f>
        <v/>
      </c>
      <c r="AU146" s="170" t="str">
        <f aca="false">IF(J146="","",IF(J146="-","-",IF(UPPER(J146)="AB","+",VLOOKUP(J146,'විෂය තොරතුරු'!$P$24:$Q$28,2))))</f>
        <v/>
      </c>
      <c r="AV146" s="171" t="str">
        <f aca="false">IF(K146="","",IF(K146="-","-",IF(UPPER(K146)="AB","+",VLOOKUP(K146,'විෂය තොරතුරු'!$P$24:$Q$28,2))))</f>
        <v/>
      </c>
      <c r="AW146" s="168" t="str">
        <f aca="false">IF(L146="","",IF(L146="-","-",IF(UPPER(L146)="AB","+",VLOOKUP(L146,'විෂය තොරතුරු'!$P$24:$Q$28,2))))</f>
        <v/>
      </c>
      <c r="AX146" s="168" t="str">
        <f aca="false">IF(M146="","",IF(M146="-","-",IF(UPPER(M146)="AB","+",VLOOKUP(M146,'විෂය තොරතුරු'!$P$24:$Q$28,2))))</f>
        <v/>
      </c>
      <c r="AY146" s="169" t="str">
        <f aca="false">IF(N146="","",IF(N146="-","-",IF(UPPER(N146)="AB","+",VLOOKUP(N146,'විෂය තොරතුරු'!$P$24:$Q$28,2))))</f>
        <v/>
      </c>
      <c r="AZ146" s="167" t="str">
        <f aca="false">IF(O146="","",IF(O146="-","-",IF(UPPER(O146)="AB","+",VLOOKUP(O146,'විෂය තොරතුරු'!$P$24:$Q$28,2))))</f>
        <v/>
      </c>
      <c r="BA146" s="168" t="str">
        <f aca="false">IF(P146="","",IF(P146="-","-",IF(UPPER(P146)="AB","+",VLOOKUP(P146,'විෂය තොරතුරු'!$P$24:$Q$28,2))))</f>
        <v/>
      </c>
      <c r="BB146" s="168" t="str">
        <f aca="false">IF(Q146="","",IF(Q146="-","-",IF(UPPER(Q146)="AB","+",VLOOKUP(Q146,'විෂය තොරතුරු'!$P$24:$Q$28,2))))</f>
        <v/>
      </c>
      <c r="BC146" s="168" t="str">
        <f aca="false">IF(R146="","",IF(R146="-","-",IF(UPPER(R146)="AB","+",VLOOKUP(R146,'විෂය තොරතුරු'!$P$24:$Q$28,2))))</f>
        <v/>
      </c>
      <c r="BD146" s="168" t="str">
        <f aca="false">IF(S146="","",IF(S146="-","-",IF(UPPER(S146)="AB","+",VLOOKUP(S146,'විෂය තොරතුරු'!$P$24:$Q$28,2))))</f>
        <v/>
      </c>
      <c r="BE146" s="168" t="str">
        <f aca="false">IF(T146="","",IF(T146="-","-",IF(UPPER(T146)="AB","+",VLOOKUP(T146,'විෂය තොරතුරු'!$P$24:$Q$28,2))))</f>
        <v/>
      </c>
      <c r="BF146" s="168" t="str">
        <f aca="false">IF(U146="","",IF(U146="-","-",IF(UPPER(U146)="AB","+",VLOOKUP(U146,'විෂය තොරතුරු'!$P$24:$Q$28,2))))</f>
        <v/>
      </c>
      <c r="BG146" s="170" t="str">
        <f aca="false">IF(V146="","",IF(V146="-","-",IF(UPPER(V146)="AB","+",VLOOKUP(V146,'විෂය තොරතුරු'!$P$24:$Q$28,2))))</f>
        <v/>
      </c>
      <c r="BH146" s="171" t="str">
        <f aca="false">IF(W146="","",IF(W146="-","-",IF(UPPER(W146)="AB","+",VLOOKUP(W146,'විෂය තොරතුරු'!$P$24:$Q$28,2))))</f>
        <v/>
      </c>
      <c r="BI146" s="168" t="str">
        <f aca="false">IF(X146="","",IF(X146="-","-",IF(UPPER(X146)="AB","+",VLOOKUP(X146,'විෂය තොරතුරු'!$P$24:$Q$28,2))))</f>
        <v/>
      </c>
      <c r="BJ146" s="168" t="str">
        <f aca="false">IF(Y146="","",IF(Y146="-","-",IF(UPPER(Y146)="AB","+",VLOOKUP(Y146,'විෂය තොරතුරු'!$P$24:$Q$28,2))))</f>
        <v/>
      </c>
      <c r="BK146" s="168" t="str">
        <f aca="false">IF(Z146="","",IF(Z146="-","-",IF(UPPER(Z146)="AB","+",VLOOKUP(Z146,'විෂය තොරතුරු'!$P$24:$Q$28,2))))</f>
        <v/>
      </c>
      <c r="BL146" s="168" t="str">
        <f aca="false">IF(AA146="","",IF(AA146="-","-",IF(UPPER(AA146)="AB","+",VLOOKUP(AA146,'විෂය තොරතුරු'!$P$24:$Q$28,2))))</f>
        <v/>
      </c>
      <c r="BM146" s="168" t="str">
        <f aca="false">IF(AB146="","",IF(AB146="-","-",IF(UPPER(AB146)="AB","+",VLOOKUP(AB146,'විෂය තොරතුරු'!$P$24:$Q$28,2))))</f>
        <v/>
      </c>
      <c r="BN146" s="168" t="str">
        <f aca="false">IF(AC146="","",IF(AC146="-","-",IF(UPPER(AC146)="AB","+",VLOOKUP(AC146,'විෂය තොරතුරු'!$P$24:$Q$28,2))))</f>
        <v/>
      </c>
      <c r="BO146" s="169" t="str">
        <f aca="false">IF(AD146="","",IF(AD146="-","-",IF(UPPER(AD146)="AB","+",VLOOKUP(AD146,'විෂය තොරතුරු'!$P$24:$Q$28,2))))</f>
        <v/>
      </c>
      <c r="BP146" s="171" t="str">
        <f aca="false">IF(AE146="","",IF(AE146="-","-",IF(UPPER(AE146)="AB","+",VLOOKUP(AE146,'විෂය තොරතුරු'!$P$24:$Q$28,2))))</f>
        <v/>
      </c>
      <c r="BQ146" s="168" t="str">
        <f aca="false">IF(AF146="","",IF(AF146="-","-",IF(UPPER(AF146)="AB","+",VLOOKUP(AF146,'විෂය තොරතුරු'!$P$24:$Q$28,2))))</f>
        <v/>
      </c>
      <c r="BR146" s="168" t="str">
        <f aca="false">IF(AG146="","",IF(AG146="-","-",IF(UPPER(AG146)="AB","+",VLOOKUP(AG146,'විෂය තොරතුරු'!$P$24:$Q$28,2))))</f>
        <v/>
      </c>
      <c r="BS146" s="168" t="str">
        <f aca="false">IF(AH146="","",IF(AH146="-","-",IF(UPPER(AH146)="AB","+",VLOOKUP(AH146,'විෂය තොරතුරු'!$P$24:$Q$28,2))))</f>
        <v/>
      </c>
      <c r="BT146" s="168" t="str">
        <f aca="false">IF(AI146="","",IF(AI146="-","-",IF(UPPER(AI146)="AB","+",VLOOKUP(AI146,'විෂය තොරතුරු'!$P$24:$Q$28,2))))</f>
        <v/>
      </c>
      <c r="BU146" s="168" t="str">
        <f aca="false">IF(AJ146="","",IF(AJ146="-","-",IF(UPPER(AJ146)="AB","+",VLOOKUP(AJ146,'විෂය තොරතුරු'!$P$24:$Q$28,2))))</f>
        <v/>
      </c>
      <c r="BV146" s="168" t="str">
        <f aca="false">IF(AK146="","",IF(AK146="-","-",IF(UPPER(AK146)="AB","+",VLOOKUP(AK146,'විෂය තොරතුරු'!$P$24:$Q$28,2))))</f>
        <v/>
      </c>
      <c r="BW146" s="169" t="str">
        <f aca="false">IF(AL146="","",IF(AL146="-","-",IF(UPPER(AL146)="AB","+",VLOOKUP(AL146,'විෂය තොරතුරු'!$P$24:$Q$28,2))))</f>
        <v/>
      </c>
      <c r="BX146" s="171" t="str">
        <f aca="false">IF($B146="","",COUNTIF($AP146:$BW146,"A"))</f>
        <v/>
      </c>
      <c r="BY146" s="171" t="str">
        <f aca="false">IF($B146="","",COUNTIF($AP146:$BW146,"B"))</f>
        <v/>
      </c>
      <c r="BZ146" s="171" t="str">
        <f aca="false">IF($B146="","",COUNTIF($AP146:$BW146,"C"))</f>
        <v/>
      </c>
      <c r="CA146" s="171" t="str">
        <f aca="false">IF($B146="","",COUNTIF($AP146:$BW146,"S"))</f>
        <v/>
      </c>
      <c r="CB146" s="171" t="str">
        <f aca="false">IF($B146="","",COUNTIF($AP146:$BW146,"W"))</f>
        <v/>
      </c>
      <c r="CC146" s="171" t="str">
        <f aca="false">IF(B146="","",SUM(BX146:CA146))</f>
        <v/>
      </c>
      <c r="CD146" s="169" t="str">
        <f aca="false">IF(B146="","",SUM(BX146:BZ146))</f>
        <v/>
      </c>
      <c r="CE146" s="172" t="str">
        <f aca="false">IF(B146="","",IF(AND(CC146&gt;=6,CD146&gt;=3,OR(E146&gt;=35,F146&gt;=35),L146&gt;=35),"6/3 සමත්",IF(AND(CC146&gt;=5,CD146&gt;=3,OR(E146&gt;=35,F146&gt;=35,L146&gt;=35)),"5/3 සමත්",IF(AND(CC146&gt;=4,CD146&gt;=1,OR(E146&gt;=20,F146&gt;=20,L146&gt;=20)),"සමත් කළ හැකි",IF(CB146=9,"W9","අසමත් ?")))))</f>
        <v/>
      </c>
    </row>
    <row r="147" customFormat="false" ht="13.8" hidden="false" customHeight="false" outlineLevel="0" collapsed="false">
      <c r="A147" s="160" t="n">
        <v>48</v>
      </c>
      <c r="B147" s="189"/>
      <c r="C147" s="161"/>
      <c r="D147" s="162"/>
      <c r="E147" s="163"/>
      <c r="F147" s="164"/>
      <c r="G147" s="163"/>
      <c r="H147" s="165"/>
      <c r="I147" s="165"/>
      <c r="J147" s="164"/>
      <c r="K147" s="163"/>
      <c r="L147" s="165"/>
      <c r="M147" s="165"/>
      <c r="N147" s="164"/>
      <c r="O147" s="163"/>
      <c r="P147" s="165"/>
      <c r="Q147" s="165"/>
      <c r="R147" s="165"/>
      <c r="S147" s="165"/>
      <c r="T147" s="165"/>
      <c r="U147" s="165"/>
      <c r="V147" s="164"/>
      <c r="W147" s="163"/>
      <c r="X147" s="165"/>
      <c r="Y147" s="165"/>
      <c r="Z147" s="165"/>
      <c r="AA147" s="165"/>
      <c r="AB147" s="165"/>
      <c r="AC147" s="165"/>
      <c r="AD147" s="164"/>
      <c r="AE147" s="163"/>
      <c r="AF147" s="165"/>
      <c r="AG147" s="165"/>
      <c r="AH147" s="165"/>
      <c r="AI147" s="165"/>
      <c r="AJ147" s="165"/>
      <c r="AK147" s="165"/>
      <c r="AL147" s="166"/>
      <c r="AM147" s="167" t="str">
        <f aca="false">IF(B147="","",SUM(E147:AL147))</f>
        <v/>
      </c>
      <c r="AN147" s="168" t="str">
        <f aca="false">IF(B147="","",AM147/9)</f>
        <v/>
      </c>
      <c r="AO147" s="169" t="str">
        <f aca="false">IF(B147="","",IF(AM147=0,"-",RANK(AM147,$AM$100:$AM$149,0)))</f>
        <v/>
      </c>
      <c r="AP147" s="167" t="str">
        <f aca="false">IF(E147="","",IF(E147="-","-",IF(UPPER(E147)="AB","+",VLOOKUP(E147,'විෂය තොරතුරු'!$P$24:$Q$28,2))))</f>
        <v/>
      </c>
      <c r="AQ147" s="168" t="str">
        <f aca="false">IF(F147="","",IF(F147="-","-",IF(UPPER(F147)="AB","+",VLOOKUP(F147,'විෂය තොරතුරු'!$P$24:$Q$28,2))))</f>
        <v/>
      </c>
      <c r="AR147" s="168" t="str">
        <f aca="false">IF(G147="","",IF(G147="-","-",IF(UPPER(G147)="AB","+",VLOOKUP(G147,'විෂය තොරතුරු'!$P$24:$Q$28,2))))</f>
        <v/>
      </c>
      <c r="AS147" s="168" t="str">
        <f aca="false">IF(H147="","",IF(H147="-","-",IF(UPPER(H147)="AB","+",VLOOKUP(H147,'විෂය තොරතුරු'!$P$24:$Q$28,2))))</f>
        <v/>
      </c>
      <c r="AT147" s="168" t="str">
        <f aca="false">IF(I147="","",IF(I147="-","-",IF(UPPER(I147)="AB","+",VLOOKUP(I147,'විෂය තොරතුරු'!$P$24:$Q$28,2))))</f>
        <v/>
      </c>
      <c r="AU147" s="170" t="str">
        <f aca="false">IF(J147="","",IF(J147="-","-",IF(UPPER(J147)="AB","+",VLOOKUP(J147,'විෂය තොරතුරු'!$P$24:$Q$28,2))))</f>
        <v/>
      </c>
      <c r="AV147" s="171" t="str">
        <f aca="false">IF(K147="","",IF(K147="-","-",IF(UPPER(K147)="AB","+",VLOOKUP(K147,'විෂය තොරතුරු'!$P$24:$Q$28,2))))</f>
        <v/>
      </c>
      <c r="AW147" s="168" t="str">
        <f aca="false">IF(L147="","",IF(L147="-","-",IF(UPPER(L147)="AB","+",VLOOKUP(L147,'විෂය තොරතුරු'!$P$24:$Q$28,2))))</f>
        <v/>
      </c>
      <c r="AX147" s="168" t="str">
        <f aca="false">IF(M147="","",IF(M147="-","-",IF(UPPER(M147)="AB","+",VLOOKUP(M147,'විෂය තොරතුරු'!$P$24:$Q$28,2))))</f>
        <v/>
      </c>
      <c r="AY147" s="169" t="str">
        <f aca="false">IF(N147="","",IF(N147="-","-",IF(UPPER(N147)="AB","+",VLOOKUP(N147,'විෂය තොරතුරු'!$P$24:$Q$28,2))))</f>
        <v/>
      </c>
      <c r="AZ147" s="167" t="str">
        <f aca="false">IF(O147="","",IF(O147="-","-",IF(UPPER(O147)="AB","+",VLOOKUP(O147,'විෂය තොරතුරු'!$P$24:$Q$28,2))))</f>
        <v/>
      </c>
      <c r="BA147" s="168" t="str">
        <f aca="false">IF(P147="","",IF(P147="-","-",IF(UPPER(P147)="AB","+",VLOOKUP(P147,'විෂය තොරතුරු'!$P$24:$Q$28,2))))</f>
        <v/>
      </c>
      <c r="BB147" s="168" t="str">
        <f aca="false">IF(Q147="","",IF(Q147="-","-",IF(UPPER(Q147)="AB","+",VLOOKUP(Q147,'විෂය තොරතුරු'!$P$24:$Q$28,2))))</f>
        <v/>
      </c>
      <c r="BC147" s="168" t="str">
        <f aca="false">IF(R147="","",IF(R147="-","-",IF(UPPER(R147)="AB","+",VLOOKUP(R147,'විෂය තොරතුරු'!$P$24:$Q$28,2))))</f>
        <v/>
      </c>
      <c r="BD147" s="168" t="str">
        <f aca="false">IF(S147="","",IF(S147="-","-",IF(UPPER(S147)="AB","+",VLOOKUP(S147,'විෂය තොරතුරු'!$P$24:$Q$28,2))))</f>
        <v/>
      </c>
      <c r="BE147" s="168" t="str">
        <f aca="false">IF(T147="","",IF(T147="-","-",IF(UPPER(T147)="AB","+",VLOOKUP(T147,'විෂය තොරතුරු'!$P$24:$Q$28,2))))</f>
        <v/>
      </c>
      <c r="BF147" s="168" t="str">
        <f aca="false">IF(U147="","",IF(U147="-","-",IF(UPPER(U147)="AB","+",VLOOKUP(U147,'විෂය තොරතුරු'!$P$24:$Q$28,2))))</f>
        <v/>
      </c>
      <c r="BG147" s="170" t="str">
        <f aca="false">IF(V147="","",IF(V147="-","-",IF(UPPER(V147)="AB","+",VLOOKUP(V147,'විෂය තොරතුරු'!$P$24:$Q$28,2))))</f>
        <v/>
      </c>
      <c r="BH147" s="171" t="str">
        <f aca="false">IF(W147="","",IF(W147="-","-",IF(UPPER(W147)="AB","+",VLOOKUP(W147,'විෂය තොරතුරු'!$P$24:$Q$28,2))))</f>
        <v/>
      </c>
      <c r="BI147" s="168" t="str">
        <f aca="false">IF(X147="","",IF(X147="-","-",IF(UPPER(X147)="AB","+",VLOOKUP(X147,'විෂය තොරතුරු'!$P$24:$Q$28,2))))</f>
        <v/>
      </c>
      <c r="BJ147" s="168" t="str">
        <f aca="false">IF(Y147="","",IF(Y147="-","-",IF(UPPER(Y147)="AB","+",VLOOKUP(Y147,'විෂය තොරතුරු'!$P$24:$Q$28,2))))</f>
        <v/>
      </c>
      <c r="BK147" s="168" t="str">
        <f aca="false">IF(Z147="","",IF(Z147="-","-",IF(UPPER(Z147)="AB","+",VLOOKUP(Z147,'විෂය තොරතුරු'!$P$24:$Q$28,2))))</f>
        <v/>
      </c>
      <c r="BL147" s="168" t="str">
        <f aca="false">IF(AA147="","",IF(AA147="-","-",IF(UPPER(AA147)="AB","+",VLOOKUP(AA147,'විෂය තොරතුරු'!$P$24:$Q$28,2))))</f>
        <v/>
      </c>
      <c r="BM147" s="168" t="str">
        <f aca="false">IF(AB147="","",IF(AB147="-","-",IF(UPPER(AB147)="AB","+",VLOOKUP(AB147,'විෂය තොරතුරු'!$P$24:$Q$28,2))))</f>
        <v/>
      </c>
      <c r="BN147" s="168" t="str">
        <f aca="false">IF(AC147="","",IF(AC147="-","-",IF(UPPER(AC147)="AB","+",VLOOKUP(AC147,'විෂය තොරතුරු'!$P$24:$Q$28,2))))</f>
        <v/>
      </c>
      <c r="BO147" s="169" t="str">
        <f aca="false">IF(AD147="","",IF(AD147="-","-",IF(UPPER(AD147)="AB","+",VLOOKUP(AD147,'විෂය තොරතුරු'!$P$24:$Q$28,2))))</f>
        <v/>
      </c>
      <c r="BP147" s="171" t="str">
        <f aca="false">IF(AE147="","",IF(AE147="-","-",IF(UPPER(AE147)="AB","+",VLOOKUP(AE147,'විෂය තොරතුරු'!$P$24:$Q$28,2))))</f>
        <v/>
      </c>
      <c r="BQ147" s="168" t="str">
        <f aca="false">IF(AF147="","",IF(AF147="-","-",IF(UPPER(AF147)="AB","+",VLOOKUP(AF147,'විෂය තොරතුරු'!$P$24:$Q$28,2))))</f>
        <v/>
      </c>
      <c r="BR147" s="168" t="str">
        <f aca="false">IF(AG147="","",IF(AG147="-","-",IF(UPPER(AG147)="AB","+",VLOOKUP(AG147,'විෂය තොරතුරු'!$P$24:$Q$28,2))))</f>
        <v/>
      </c>
      <c r="BS147" s="168" t="str">
        <f aca="false">IF(AH147="","",IF(AH147="-","-",IF(UPPER(AH147)="AB","+",VLOOKUP(AH147,'විෂය තොරතුරු'!$P$24:$Q$28,2))))</f>
        <v/>
      </c>
      <c r="BT147" s="168" t="str">
        <f aca="false">IF(AI147="","",IF(AI147="-","-",IF(UPPER(AI147)="AB","+",VLOOKUP(AI147,'විෂය තොරතුරු'!$P$24:$Q$28,2))))</f>
        <v/>
      </c>
      <c r="BU147" s="168" t="str">
        <f aca="false">IF(AJ147="","",IF(AJ147="-","-",IF(UPPER(AJ147)="AB","+",VLOOKUP(AJ147,'විෂය තොරතුරු'!$P$24:$Q$28,2))))</f>
        <v/>
      </c>
      <c r="BV147" s="168" t="str">
        <f aca="false">IF(AK147="","",IF(AK147="-","-",IF(UPPER(AK147)="AB","+",VLOOKUP(AK147,'විෂය තොරතුරු'!$P$24:$Q$28,2))))</f>
        <v/>
      </c>
      <c r="BW147" s="169" t="str">
        <f aca="false">IF(AL147="","",IF(AL147="-","-",IF(UPPER(AL147)="AB","+",VLOOKUP(AL147,'විෂය තොරතුරු'!$P$24:$Q$28,2))))</f>
        <v/>
      </c>
      <c r="BX147" s="171" t="str">
        <f aca="false">IF($B147="","",COUNTIF($AP147:$BW147,"A"))</f>
        <v/>
      </c>
      <c r="BY147" s="171" t="str">
        <f aca="false">IF($B147="","",COUNTIF($AP147:$BW147,"B"))</f>
        <v/>
      </c>
      <c r="BZ147" s="171" t="str">
        <f aca="false">IF($B147="","",COUNTIF($AP147:$BW147,"C"))</f>
        <v/>
      </c>
      <c r="CA147" s="171" t="str">
        <f aca="false">IF($B147="","",COUNTIF($AP147:$BW147,"S"))</f>
        <v/>
      </c>
      <c r="CB147" s="171" t="str">
        <f aca="false">IF($B147="","",COUNTIF($AP147:$BW147,"W"))</f>
        <v/>
      </c>
      <c r="CC147" s="171" t="str">
        <f aca="false">IF(B147="","",SUM(BX147:CA147))</f>
        <v/>
      </c>
      <c r="CD147" s="169" t="str">
        <f aca="false">IF(B147="","",SUM(BX147:BZ147))</f>
        <v/>
      </c>
      <c r="CE147" s="172" t="str">
        <f aca="false">IF(B147="","",IF(AND(CC147&gt;=6,CD147&gt;=3,OR(E147&gt;=35,F147&gt;=35),L147&gt;=35),"6/3 සමත්",IF(AND(CC147&gt;=5,CD147&gt;=3,OR(E147&gt;=35,F147&gt;=35,L147&gt;=35)),"5/3 සමත්",IF(AND(CC147&gt;=4,CD147&gt;=1,OR(E147&gt;=20,F147&gt;=20,L147&gt;=20)),"සමත් කළ හැකි",IF(CB147=9,"W9","අසමත් ?")))))</f>
        <v/>
      </c>
    </row>
    <row r="148" customFormat="false" ht="13.8" hidden="false" customHeight="false" outlineLevel="0" collapsed="false">
      <c r="A148" s="160" t="n">
        <v>49</v>
      </c>
      <c r="B148" s="189"/>
      <c r="C148" s="161"/>
      <c r="D148" s="162"/>
      <c r="E148" s="163"/>
      <c r="F148" s="164"/>
      <c r="G148" s="163"/>
      <c r="H148" s="165"/>
      <c r="I148" s="165"/>
      <c r="J148" s="164"/>
      <c r="K148" s="163"/>
      <c r="L148" s="165"/>
      <c r="M148" s="165"/>
      <c r="N148" s="164"/>
      <c r="O148" s="163"/>
      <c r="P148" s="165"/>
      <c r="Q148" s="165"/>
      <c r="R148" s="165"/>
      <c r="S148" s="165"/>
      <c r="T148" s="165"/>
      <c r="U148" s="165"/>
      <c r="V148" s="164"/>
      <c r="W148" s="163"/>
      <c r="X148" s="165"/>
      <c r="Y148" s="165"/>
      <c r="Z148" s="165"/>
      <c r="AA148" s="165"/>
      <c r="AB148" s="165"/>
      <c r="AC148" s="165"/>
      <c r="AD148" s="164"/>
      <c r="AE148" s="163"/>
      <c r="AF148" s="165"/>
      <c r="AG148" s="165"/>
      <c r="AH148" s="165"/>
      <c r="AI148" s="165"/>
      <c r="AJ148" s="165"/>
      <c r="AK148" s="165"/>
      <c r="AL148" s="166"/>
      <c r="AM148" s="167" t="str">
        <f aca="false">IF(B148="","",SUM(E148:AL148))</f>
        <v/>
      </c>
      <c r="AN148" s="168" t="str">
        <f aca="false">IF(B148="","",AM148/9)</f>
        <v/>
      </c>
      <c r="AO148" s="169" t="str">
        <f aca="false">IF(B148="","",IF(AM148=0,"-",RANK(AM148,$AM$100:$AM$149,0)))</f>
        <v/>
      </c>
      <c r="AP148" s="167" t="str">
        <f aca="false">IF(E148="","",IF(E148="-","-",IF(UPPER(E148)="AB","+",VLOOKUP(E148,'විෂය තොරතුරු'!$P$24:$Q$28,2))))</f>
        <v/>
      </c>
      <c r="AQ148" s="168" t="str">
        <f aca="false">IF(F148="","",IF(F148="-","-",IF(UPPER(F148)="AB","+",VLOOKUP(F148,'විෂය තොරතුරු'!$P$24:$Q$28,2))))</f>
        <v/>
      </c>
      <c r="AR148" s="168" t="str">
        <f aca="false">IF(G148="","",IF(G148="-","-",IF(UPPER(G148)="AB","+",VLOOKUP(G148,'විෂය තොරතුරු'!$P$24:$Q$28,2))))</f>
        <v/>
      </c>
      <c r="AS148" s="168" t="str">
        <f aca="false">IF(H148="","",IF(H148="-","-",IF(UPPER(H148)="AB","+",VLOOKUP(H148,'විෂය තොරතුරු'!$P$24:$Q$28,2))))</f>
        <v/>
      </c>
      <c r="AT148" s="168" t="str">
        <f aca="false">IF(I148="","",IF(I148="-","-",IF(UPPER(I148)="AB","+",VLOOKUP(I148,'විෂය තොරතුරු'!$P$24:$Q$28,2))))</f>
        <v/>
      </c>
      <c r="AU148" s="170" t="str">
        <f aca="false">IF(J148="","",IF(J148="-","-",IF(UPPER(J148)="AB","+",VLOOKUP(J148,'විෂය තොරතුරු'!$P$24:$Q$28,2))))</f>
        <v/>
      </c>
      <c r="AV148" s="171" t="str">
        <f aca="false">IF(K148="","",IF(K148="-","-",IF(UPPER(K148)="AB","+",VLOOKUP(K148,'විෂය තොරතුරු'!$P$24:$Q$28,2))))</f>
        <v/>
      </c>
      <c r="AW148" s="168" t="str">
        <f aca="false">IF(L148="","",IF(L148="-","-",IF(UPPER(L148)="AB","+",VLOOKUP(L148,'විෂය තොරතුරු'!$P$24:$Q$28,2))))</f>
        <v/>
      </c>
      <c r="AX148" s="168" t="str">
        <f aca="false">IF(M148="","",IF(M148="-","-",IF(UPPER(M148)="AB","+",VLOOKUP(M148,'විෂය තොරතුරු'!$P$24:$Q$28,2))))</f>
        <v/>
      </c>
      <c r="AY148" s="169" t="str">
        <f aca="false">IF(N148="","",IF(N148="-","-",IF(UPPER(N148)="AB","+",VLOOKUP(N148,'විෂය තොරතුරු'!$P$24:$Q$28,2))))</f>
        <v/>
      </c>
      <c r="AZ148" s="167" t="str">
        <f aca="false">IF(O148="","",IF(O148="-","-",IF(UPPER(O148)="AB","+",VLOOKUP(O148,'විෂය තොරතුරු'!$P$24:$Q$28,2))))</f>
        <v/>
      </c>
      <c r="BA148" s="168" t="str">
        <f aca="false">IF(P148="","",IF(P148="-","-",IF(UPPER(P148)="AB","+",VLOOKUP(P148,'විෂය තොරතුරු'!$P$24:$Q$28,2))))</f>
        <v/>
      </c>
      <c r="BB148" s="168" t="str">
        <f aca="false">IF(Q148="","",IF(Q148="-","-",IF(UPPER(Q148)="AB","+",VLOOKUP(Q148,'විෂය තොරතුරු'!$P$24:$Q$28,2))))</f>
        <v/>
      </c>
      <c r="BC148" s="168" t="str">
        <f aca="false">IF(R148="","",IF(R148="-","-",IF(UPPER(R148)="AB","+",VLOOKUP(R148,'විෂය තොරතුරු'!$P$24:$Q$28,2))))</f>
        <v/>
      </c>
      <c r="BD148" s="168" t="str">
        <f aca="false">IF(S148="","",IF(S148="-","-",IF(UPPER(S148)="AB","+",VLOOKUP(S148,'විෂය තොරතුරු'!$P$24:$Q$28,2))))</f>
        <v/>
      </c>
      <c r="BE148" s="168" t="str">
        <f aca="false">IF(T148="","",IF(T148="-","-",IF(UPPER(T148)="AB","+",VLOOKUP(T148,'විෂය තොරතුරු'!$P$24:$Q$28,2))))</f>
        <v/>
      </c>
      <c r="BF148" s="168" t="str">
        <f aca="false">IF(U148="","",IF(U148="-","-",IF(UPPER(U148)="AB","+",VLOOKUP(U148,'විෂය තොරතුරු'!$P$24:$Q$28,2))))</f>
        <v/>
      </c>
      <c r="BG148" s="170" t="str">
        <f aca="false">IF(V148="","",IF(V148="-","-",IF(UPPER(V148)="AB","+",VLOOKUP(V148,'විෂය තොරතුරු'!$P$24:$Q$28,2))))</f>
        <v/>
      </c>
      <c r="BH148" s="171" t="str">
        <f aca="false">IF(W148="","",IF(W148="-","-",IF(UPPER(W148)="AB","+",VLOOKUP(W148,'විෂය තොරතුරු'!$P$24:$Q$28,2))))</f>
        <v/>
      </c>
      <c r="BI148" s="168" t="str">
        <f aca="false">IF(X148="","",IF(X148="-","-",IF(UPPER(X148)="AB","+",VLOOKUP(X148,'විෂය තොරතුරු'!$P$24:$Q$28,2))))</f>
        <v/>
      </c>
      <c r="BJ148" s="168" t="str">
        <f aca="false">IF(Y148="","",IF(Y148="-","-",IF(UPPER(Y148)="AB","+",VLOOKUP(Y148,'විෂය තොරතුරු'!$P$24:$Q$28,2))))</f>
        <v/>
      </c>
      <c r="BK148" s="168" t="str">
        <f aca="false">IF(Z148="","",IF(Z148="-","-",IF(UPPER(Z148)="AB","+",VLOOKUP(Z148,'විෂය තොරතුරු'!$P$24:$Q$28,2))))</f>
        <v/>
      </c>
      <c r="BL148" s="168" t="str">
        <f aca="false">IF(AA148="","",IF(AA148="-","-",IF(UPPER(AA148)="AB","+",VLOOKUP(AA148,'විෂය තොරතුරු'!$P$24:$Q$28,2))))</f>
        <v/>
      </c>
      <c r="BM148" s="168" t="str">
        <f aca="false">IF(AB148="","",IF(AB148="-","-",IF(UPPER(AB148)="AB","+",VLOOKUP(AB148,'විෂය තොරතුරු'!$P$24:$Q$28,2))))</f>
        <v/>
      </c>
      <c r="BN148" s="168" t="str">
        <f aca="false">IF(AC148="","",IF(AC148="-","-",IF(UPPER(AC148)="AB","+",VLOOKUP(AC148,'විෂය තොරතුරු'!$P$24:$Q$28,2))))</f>
        <v/>
      </c>
      <c r="BO148" s="169" t="str">
        <f aca="false">IF(AD148="","",IF(AD148="-","-",IF(UPPER(AD148)="AB","+",VLOOKUP(AD148,'විෂය තොරතුරු'!$P$24:$Q$28,2))))</f>
        <v/>
      </c>
      <c r="BP148" s="171" t="str">
        <f aca="false">IF(AE148="","",IF(AE148="-","-",IF(UPPER(AE148)="AB","+",VLOOKUP(AE148,'විෂය තොරතුරු'!$P$24:$Q$28,2))))</f>
        <v/>
      </c>
      <c r="BQ148" s="168" t="str">
        <f aca="false">IF(AF148="","",IF(AF148="-","-",IF(UPPER(AF148)="AB","+",VLOOKUP(AF148,'විෂය තොරතුරු'!$P$24:$Q$28,2))))</f>
        <v/>
      </c>
      <c r="BR148" s="168" t="str">
        <f aca="false">IF(AG148="","",IF(AG148="-","-",IF(UPPER(AG148)="AB","+",VLOOKUP(AG148,'විෂය තොරතුරු'!$P$24:$Q$28,2))))</f>
        <v/>
      </c>
      <c r="BS148" s="168" t="str">
        <f aca="false">IF(AH148="","",IF(AH148="-","-",IF(UPPER(AH148)="AB","+",VLOOKUP(AH148,'විෂය තොරතුරු'!$P$24:$Q$28,2))))</f>
        <v/>
      </c>
      <c r="BT148" s="168" t="str">
        <f aca="false">IF(AI148="","",IF(AI148="-","-",IF(UPPER(AI148)="AB","+",VLOOKUP(AI148,'විෂය තොරතුරු'!$P$24:$Q$28,2))))</f>
        <v/>
      </c>
      <c r="BU148" s="168" t="str">
        <f aca="false">IF(AJ148="","",IF(AJ148="-","-",IF(UPPER(AJ148)="AB","+",VLOOKUP(AJ148,'විෂය තොරතුරු'!$P$24:$Q$28,2))))</f>
        <v/>
      </c>
      <c r="BV148" s="168" t="str">
        <f aca="false">IF(AK148="","",IF(AK148="-","-",IF(UPPER(AK148)="AB","+",VLOOKUP(AK148,'විෂය තොරතුරු'!$P$24:$Q$28,2))))</f>
        <v/>
      </c>
      <c r="BW148" s="169" t="str">
        <f aca="false">IF(AL148="","",IF(AL148="-","-",IF(UPPER(AL148)="AB","+",VLOOKUP(AL148,'විෂය තොරතුරු'!$P$24:$Q$28,2))))</f>
        <v/>
      </c>
      <c r="BX148" s="171" t="str">
        <f aca="false">IF($B148="","",COUNTIF($AP148:$BW148,"A"))</f>
        <v/>
      </c>
      <c r="BY148" s="171" t="str">
        <f aca="false">IF($B148="","",COUNTIF($AP148:$BW148,"B"))</f>
        <v/>
      </c>
      <c r="BZ148" s="171" t="str">
        <f aca="false">IF($B148="","",COUNTIF($AP148:$BW148,"C"))</f>
        <v/>
      </c>
      <c r="CA148" s="171" t="str">
        <f aca="false">IF($B148="","",COUNTIF($AP148:$BW148,"S"))</f>
        <v/>
      </c>
      <c r="CB148" s="171" t="str">
        <f aca="false">IF($B148="","",COUNTIF($AP148:$BW148,"W"))</f>
        <v/>
      </c>
      <c r="CC148" s="171" t="str">
        <f aca="false">IF(B148="","",SUM(BX148:CA148))</f>
        <v/>
      </c>
      <c r="CD148" s="169" t="str">
        <f aca="false">IF(B148="","",SUM(BX148:BZ148))</f>
        <v/>
      </c>
      <c r="CE148" s="172" t="str">
        <f aca="false">IF(B148="","",IF(AND(CC148&gt;=6,CD148&gt;=3,OR(E148&gt;=35,F148&gt;=35),L148&gt;=35),"6/3 සමත්",IF(AND(CC148&gt;=5,CD148&gt;=3,OR(E148&gt;=35,F148&gt;=35,L148&gt;=35)),"5/3 සමත්",IF(AND(CC148&gt;=4,CD148&gt;=1,OR(E148&gt;=20,F148&gt;=20,L148&gt;=20)),"සමත් කළ හැකි",IF(CB148=9,"W9","අසමත් ?")))))</f>
        <v/>
      </c>
    </row>
    <row r="149" customFormat="false" ht="13.8" hidden="false" customHeight="false" outlineLevel="0" collapsed="false">
      <c r="A149" s="160" t="n">
        <v>50</v>
      </c>
      <c r="B149" s="174"/>
      <c r="C149" s="161"/>
      <c r="D149" s="162"/>
      <c r="E149" s="269"/>
      <c r="F149" s="166"/>
      <c r="G149" s="269"/>
      <c r="H149" s="174"/>
      <c r="I149" s="174"/>
      <c r="J149" s="166"/>
      <c r="K149" s="269"/>
      <c r="L149" s="174"/>
      <c r="M149" s="174"/>
      <c r="N149" s="166"/>
      <c r="O149" s="269"/>
      <c r="P149" s="174"/>
      <c r="Q149" s="174"/>
      <c r="R149" s="174"/>
      <c r="S149" s="174"/>
      <c r="T149" s="174"/>
      <c r="U149" s="174"/>
      <c r="V149" s="166"/>
      <c r="W149" s="269"/>
      <c r="X149" s="174"/>
      <c r="Y149" s="174"/>
      <c r="Z149" s="174"/>
      <c r="AA149" s="174"/>
      <c r="AB149" s="174"/>
      <c r="AC149" s="174"/>
      <c r="AD149" s="166"/>
      <c r="AE149" s="269"/>
      <c r="AF149" s="174"/>
      <c r="AG149" s="174"/>
      <c r="AH149" s="174"/>
      <c r="AI149" s="174"/>
      <c r="AJ149" s="174"/>
      <c r="AK149" s="174"/>
      <c r="AL149" s="166"/>
      <c r="AM149" s="193" t="str">
        <f aca="false">IF(B149="","",SUM(E149:AL149))</f>
        <v/>
      </c>
      <c r="AN149" s="194" t="str">
        <f aca="false">IF(B149="","",AM149/9)</f>
        <v/>
      </c>
      <c r="AO149" s="169" t="str">
        <f aca="false">IF(B149="","",IF(AM149=0,"-",RANK(AM149,$AM$100:$AM$149,0)))</f>
        <v/>
      </c>
      <c r="AP149" s="193" t="str">
        <f aca="false">IF(E149="","",IF(E149="-","-",IF(UPPER(E149)="AB","+",VLOOKUP(E149,'විෂය තොරතුරු'!$P$24:$Q$28,2))))</f>
        <v/>
      </c>
      <c r="AQ149" s="194" t="str">
        <f aca="false">IF(F149="","",IF(F149="-","-",IF(UPPER(F149)="AB","+",VLOOKUP(F149,'විෂය තොරතුරු'!$P$24:$Q$28,2))))</f>
        <v/>
      </c>
      <c r="AR149" s="194" t="str">
        <f aca="false">IF(G149="","",IF(G149="-","-",IF(UPPER(G149)="AB","+",VLOOKUP(G149,'විෂය තොරතුරු'!$P$24:$Q$28,2))))</f>
        <v/>
      </c>
      <c r="AS149" s="194" t="str">
        <f aca="false">IF(H149="","",IF(H149="-","-",IF(UPPER(H149)="AB","+",VLOOKUP(H149,'විෂය තොරතුරු'!$P$24:$Q$28,2))))</f>
        <v/>
      </c>
      <c r="AT149" s="194" t="str">
        <f aca="false">IF(I149="","",IF(I149="-","-",IF(UPPER(I149)="AB","+",VLOOKUP(I149,'විෂය තොරතුරු'!$P$24:$Q$28,2))))</f>
        <v/>
      </c>
      <c r="AU149" s="196" t="str">
        <f aca="false">IF(J149="","",IF(J149="-","-",IF(UPPER(J149)="AB","+",VLOOKUP(J149,'විෂය තොරතුරු'!$P$24:$Q$28,2))))</f>
        <v/>
      </c>
      <c r="AV149" s="197" t="str">
        <f aca="false">IF(K149="","",IF(K149="-","-",IF(UPPER(K149)="AB","+",VLOOKUP(K149,'විෂය තොරතුරු'!$P$24:$Q$28,2))))</f>
        <v/>
      </c>
      <c r="AW149" s="194" t="str">
        <f aca="false">IF(L149="","",IF(L149="-","-",IF(UPPER(L149)="AB","+",VLOOKUP(L149,'විෂය තොරතුරු'!$P$24:$Q$28,2))))</f>
        <v/>
      </c>
      <c r="AX149" s="194" t="str">
        <f aca="false">IF(M149="","",IF(M149="-","-",IF(UPPER(M149)="AB","+",VLOOKUP(M149,'විෂය තොරතුරු'!$P$24:$Q$28,2))))</f>
        <v/>
      </c>
      <c r="AY149" s="195" t="str">
        <f aca="false">IF(N149="","",IF(N149="-","-",IF(UPPER(N149)="AB","+",VLOOKUP(N149,'විෂය තොරතුරු'!$P$24:$Q$28,2))))</f>
        <v/>
      </c>
      <c r="AZ149" s="193" t="str">
        <f aca="false">IF(O149="","",IF(O149="-","-",IF(UPPER(O149)="AB","+",VLOOKUP(O149,'විෂය තොරතුරු'!$P$24:$Q$28,2))))</f>
        <v/>
      </c>
      <c r="BA149" s="194" t="str">
        <f aca="false">IF(P149="","",IF(P149="-","-",IF(UPPER(P149)="AB","+",VLOOKUP(P149,'විෂය තොරතුරු'!$P$24:$Q$28,2))))</f>
        <v/>
      </c>
      <c r="BB149" s="194" t="str">
        <f aca="false">IF(Q149="","",IF(Q149="-","-",IF(UPPER(Q149)="AB","+",VLOOKUP(Q149,'විෂය තොරතුරු'!$P$24:$Q$28,2))))</f>
        <v/>
      </c>
      <c r="BC149" s="194" t="str">
        <f aca="false">IF(R149="","",IF(R149="-","-",IF(UPPER(R149)="AB","+",VLOOKUP(R149,'විෂය තොරතුරු'!$P$24:$Q$28,2))))</f>
        <v/>
      </c>
      <c r="BD149" s="194" t="str">
        <f aca="false">IF(S149="","",IF(S149="-","-",IF(UPPER(S149)="AB","+",VLOOKUP(S149,'විෂය තොරතුරු'!$P$24:$Q$28,2))))</f>
        <v/>
      </c>
      <c r="BE149" s="194" t="str">
        <f aca="false">IF(T149="","",IF(T149="-","-",IF(UPPER(T149)="AB","+",VLOOKUP(T149,'විෂය තොරතුරු'!$P$24:$Q$28,2))))</f>
        <v/>
      </c>
      <c r="BF149" s="194" t="str">
        <f aca="false">IF(U149="","",IF(U149="-","-",IF(UPPER(U149)="AB","+",VLOOKUP(U149,'විෂය තොරතුරු'!$P$24:$Q$28,2))))</f>
        <v/>
      </c>
      <c r="BG149" s="196" t="str">
        <f aca="false">IF(V149="","",IF(V149="-","-",IF(UPPER(V149)="AB","+",VLOOKUP(V149,'විෂය තොරතුරු'!$P$24:$Q$28,2))))</f>
        <v/>
      </c>
      <c r="BH149" s="197" t="str">
        <f aca="false">IF(W149="","",IF(W149="-","-",IF(UPPER(W149)="AB","+",VLOOKUP(W149,'විෂය තොරතුරු'!$P$24:$Q$28,2))))</f>
        <v/>
      </c>
      <c r="BI149" s="194" t="str">
        <f aca="false">IF(X149="","",IF(X149="-","-",IF(UPPER(X149)="AB","+",VLOOKUP(X149,'විෂය තොරතුරු'!$P$24:$Q$28,2))))</f>
        <v/>
      </c>
      <c r="BJ149" s="194" t="str">
        <f aca="false">IF(Y149="","",IF(Y149="-","-",IF(UPPER(Y149)="AB","+",VLOOKUP(Y149,'විෂය තොරතුරු'!$P$24:$Q$28,2))))</f>
        <v/>
      </c>
      <c r="BK149" s="194" t="str">
        <f aca="false">IF(Z149="","",IF(Z149="-","-",IF(UPPER(Z149)="AB","+",VLOOKUP(Z149,'විෂය තොරතුරු'!$P$24:$Q$28,2))))</f>
        <v/>
      </c>
      <c r="BL149" s="194" t="str">
        <f aca="false">IF(AA149="","",IF(AA149="-","-",IF(UPPER(AA149)="AB","+",VLOOKUP(AA149,'විෂය තොරතුරු'!$P$24:$Q$28,2))))</f>
        <v/>
      </c>
      <c r="BM149" s="194" t="str">
        <f aca="false">IF(AB149="","",IF(AB149="-","-",IF(UPPER(AB149)="AB","+",VLOOKUP(AB149,'විෂය තොරතුරු'!$P$24:$Q$28,2))))</f>
        <v/>
      </c>
      <c r="BN149" s="194" t="str">
        <f aca="false">IF(AC149="","",IF(AC149="-","-",IF(UPPER(AC149)="AB","+",VLOOKUP(AC149,'විෂය තොරතුරු'!$P$24:$Q$28,2))))</f>
        <v/>
      </c>
      <c r="BO149" s="195" t="str">
        <f aca="false">IF(AD149="","",IF(AD149="-","-",IF(UPPER(AD149)="AB","+",VLOOKUP(AD149,'විෂය තොරතුරු'!$P$24:$Q$28,2))))</f>
        <v/>
      </c>
      <c r="BP149" s="197" t="str">
        <f aca="false">IF(AE149="","",IF(AE149="-","-",IF(UPPER(AE149)="AB","+",VLOOKUP(AE149,'විෂය තොරතුරු'!$P$24:$Q$28,2))))</f>
        <v/>
      </c>
      <c r="BQ149" s="194" t="str">
        <f aca="false">IF(AF149="","",IF(AF149="-","-",IF(UPPER(AF149)="AB","+",VLOOKUP(AF149,'විෂය තොරතුරු'!$P$24:$Q$28,2))))</f>
        <v/>
      </c>
      <c r="BR149" s="194" t="str">
        <f aca="false">IF(AG149="","",IF(AG149="-","-",IF(UPPER(AG149)="AB","+",VLOOKUP(AG149,'විෂය තොරතුරු'!$P$24:$Q$28,2))))</f>
        <v/>
      </c>
      <c r="BS149" s="194" t="str">
        <f aca="false">IF(AH149="","",IF(AH149="-","-",IF(UPPER(AH149)="AB","+",VLOOKUP(AH149,'විෂය තොරතුරු'!$P$24:$Q$28,2))))</f>
        <v/>
      </c>
      <c r="BT149" s="194" t="str">
        <f aca="false">IF(AI149="","",IF(AI149="-","-",IF(UPPER(AI149)="AB","+",VLOOKUP(AI149,'විෂය තොරතුරු'!$P$24:$Q$28,2))))</f>
        <v/>
      </c>
      <c r="BU149" s="194" t="str">
        <f aca="false">IF(AJ149="","",IF(AJ149="-","-",IF(UPPER(AJ149)="AB","+",VLOOKUP(AJ149,'විෂය තොරතුරු'!$P$24:$Q$28,2))))</f>
        <v/>
      </c>
      <c r="BV149" s="194" t="str">
        <f aca="false">IF(AK149="","",IF(AK149="-","-",IF(UPPER(AK149)="AB","+",VLOOKUP(AK149,'විෂය තොරතුරු'!$P$24:$Q$28,2))))</f>
        <v/>
      </c>
      <c r="BW149" s="195" t="str">
        <f aca="false">IF(AL149="","",IF(AL149="-","-",IF(UPPER(AL149)="AB","+",VLOOKUP(AL149,'විෂය තොරතුරු'!$P$24:$Q$28,2))))</f>
        <v/>
      </c>
      <c r="BX149" s="171" t="str">
        <f aca="false">IF($B149="","",COUNTIF($AP149:$BW149,"A"))</f>
        <v/>
      </c>
      <c r="BY149" s="171" t="str">
        <f aca="false">IF($B149="","",COUNTIF($AP149:$BW149,"B"))</f>
        <v/>
      </c>
      <c r="BZ149" s="171" t="str">
        <f aca="false">IF($B149="","",COUNTIF($AP149:$BW149,"C"))</f>
        <v/>
      </c>
      <c r="CA149" s="171" t="str">
        <f aca="false">IF($B149="","",COUNTIF($AP149:$BW149,"S"))</f>
        <v/>
      </c>
      <c r="CB149" s="171" t="str">
        <f aca="false">IF($B149="","",COUNTIF($AP149:$BW149,"W"))</f>
        <v/>
      </c>
      <c r="CC149" s="197" t="str">
        <f aca="false">IF(B149="","",SUM(BX149:CA149))</f>
        <v/>
      </c>
      <c r="CD149" s="195" t="str">
        <f aca="false">IF(B149="","",SUM(BX149:BZ149))</f>
        <v/>
      </c>
      <c r="CE149" s="172" t="str">
        <f aca="false">IF(B149="","",IF(AND(CC149&gt;=6,CD149&gt;=3,OR(E149&gt;=35,F149&gt;=35),L149&gt;=35),"6/3 සමත්",IF(AND(CC149&gt;=5,CD149&gt;=3,OR(E149&gt;=35,F149&gt;=35,L149&gt;=35)),"5/3 සමත්",IF(AND(CC149&gt;=4,CD149&gt;=1,OR(E149&gt;=20,F149&gt;=20,L149&gt;=20)),"සමත් කළ හැකි",IF(CB149=9,"W9","අසමත් ?")))))</f>
        <v/>
      </c>
    </row>
    <row r="150" customFormat="false" ht="12.8" hidden="false" customHeight="false" outlineLevel="0" collapsed="false">
      <c r="A150" s="202"/>
      <c r="B150" s="63" t="s">
        <v>93</v>
      </c>
      <c r="C150" s="168"/>
      <c r="D150" s="170"/>
      <c r="E150" s="171" t="n">
        <f aca="false">IF($B100="","-",SUM(E100:E149))</f>
        <v>1530</v>
      </c>
      <c r="F150" s="169" t="n">
        <f aca="false">IF($B100="","-",SUM(F100:F149))</f>
        <v>0</v>
      </c>
      <c r="G150" s="171" t="n">
        <f aca="false">IF($B100="","-",SUM(G100:G149))</f>
        <v>0</v>
      </c>
      <c r="H150" s="168" t="n">
        <f aca="false">IF($B100="","-",SUM(H100:H149))</f>
        <v>2261</v>
      </c>
      <c r="I150" s="168" t="n">
        <f aca="false">IF($B100="","-",SUM(I100:I149))</f>
        <v>0</v>
      </c>
      <c r="J150" s="169" t="n">
        <f aca="false">IF($B100="","-",SUM(J100:J149))</f>
        <v>0</v>
      </c>
      <c r="K150" s="171" t="n">
        <f aca="false">IF($B100="","-",SUM(K100:K149))</f>
        <v>2048</v>
      </c>
      <c r="L150" s="168" t="n">
        <f aca="false">IF($B100="","-",SUM(L100:L149))</f>
        <v>1215</v>
      </c>
      <c r="M150" s="168" t="n">
        <f aca="false">IF($B100="","-",SUM(M100:M149))</f>
        <v>1154</v>
      </c>
      <c r="N150" s="169" t="n">
        <f aca="false">IF($B100="","-",SUM(N100:N149))</f>
        <v>1340</v>
      </c>
      <c r="O150" s="171" t="n">
        <f aca="false">IF($B100="","-",SUM(O100:O149))</f>
        <v>417</v>
      </c>
      <c r="P150" s="168" t="n">
        <f aca="false">IF($B100="","-",SUM(P100:P149))</f>
        <v>614</v>
      </c>
      <c r="Q150" s="168" t="n">
        <f aca="false">IF($B100="","-",SUM(Q100:Q149))</f>
        <v>521</v>
      </c>
      <c r="R150" s="168" t="n">
        <f aca="false">IF($B100="","-",SUM(R100:R149))</f>
        <v>282</v>
      </c>
      <c r="S150" s="168" t="n">
        <f aca="false">IF($B100="","-",SUM(S100:S149))</f>
        <v>0</v>
      </c>
      <c r="T150" s="168" t="n">
        <f aca="false">IF($B100="","-",SUM(T100:T149))</f>
        <v>0</v>
      </c>
      <c r="U150" s="168" t="n">
        <f aca="false">IF($B100="","-",SUM(U100:U149))</f>
        <v>0</v>
      </c>
      <c r="V150" s="169" t="n">
        <f aca="false">IF($B100="","-",SUM(V100:V149))</f>
        <v>0</v>
      </c>
      <c r="W150" s="171" t="n">
        <f aca="false">IF($B100="","-",SUM(W100:W149))</f>
        <v>441</v>
      </c>
      <c r="X150" s="168" t="n">
        <f aca="false">IF($B100="","-",SUM(X100:X149))</f>
        <v>142</v>
      </c>
      <c r="Y150" s="168" t="n">
        <f aca="false">IF($B100="","-",SUM(Y100:Y149))</f>
        <v>104</v>
      </c>
      <c r="Z150" s="168" t="n">
        <f aca="false">IF($B100="","-",SUM(Z100:Z149))</f>
        <v>36</v>
      </c>
      <c r="AA150" s="168" t="n">
        <f aca="false">IF($B100="","-",SUM(AA100:AA149))</f>
        <v>796</v>
      </c>
      <c r="AB150" s="168" t="n">
        <f aca="false">IF($B100="","-",SUM(AB100:AB149))</f>
        <v>134</v>
      </c>
      <c r="AC150" s="168" t="n">
        <f aca="false">IF($B100="","-",SUM(AC100:AC149))</f>
        <v>0</v>
      </c>
      <c r="AD150" s="169" t="n">
        <f aca="false">IF($B100="","-",SUM(AD100:AD149))</f>
        <v>0</v>
      </c>
      <c r="AE150" s="171" t="n">
        <f aca="false">IF($B100="","-",SUM(AE100:AE149))</f>
        <v>446</v>
      </c>
      <c r="AF150" s="168" t="n">
        <f aca="false">IF($B100="","-",SUM(AF100:AF149))</f>
        <v>0</v>
      </c>
      <c r="AG150" s="168" t="n">
        <f aca="false">IF($B100="","-",SUM(AG100:AG149))</f>
        <v>1191</v>
      </c>
      <c r="AH150" s="168" t="n">
        <f aca="false">IF($B100="","-",SUM(AH100:AH149))</f>
        <v>0</v>
      </c>
      <c r="AI150" s="168" t="n">
        <f aca="false">IF($B100="","-",SUM(AI100:AI149))</f>
        <v>0</v>
      </c>
      <c r="AJ150" s="168" t="n">
        <f aca="false">IF($B100="","-",SUM(AJ100:AJ149))</f>
        <v>0</v>
      </c>
      <c r="AK150" s="168" t="n">
        <f aca="false">IF($B100="","-",SUM(AK100:AK149))</f>
        <v>0</v>
      </c>
      <c r="AL150" s="169" t="n">
        <f aca="false">IF($B100="","-",SUM(AL100:AL149))</f>
        <v>0</v>
      </c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201"/>
    </row>
    <row r="151" customFormat="false" ht="12.8" hidden="false" customHeight="false" outlineLevel="0" collapsed="false">
      <c r="A151" s="203"/>
      <c r="B151" s="63" t="s">
        <v>94</v>
      </c>
      <c r="C151" s="168"/>
      <c r="D151" s="170"/>
      <c r="E151" s="171" t="n">
        <f aca="false">IF(OR(E$150=0,E$150="-"),"-",E150/E160)</f>
        <v>42.5</v>
      </c>
      <c r="F151" s="171" t="str">
        <f aca="false">IF(OR(F$150=0,F$150="-"),"-",F150/F160)</f>
        <v>-</v>
      </c>
      <c r="G151" s="171" t="str">
        <f aca="false">IF(OR(G$150=0,G$150="-"),"-",G150/G160)</f>
        <v>-</v>
      </c>
      <c r="H151" s="171" t="n">
        <f aca="false">IF(OR(H$150=0,H$150="-"),"-",H150/H160)</f>
        <v>62.8055555555556</v>
      </c>
      <c r="I151" s="171" t="str">
        <f aca="false">IF(OR(I$150=0,I$150="-"),"-",I150/I160)</f>
        <v>-</v>
      </c>
      <c r="J151" s="171" t="str">
        <f aca="false">IF(OR(J$150=0,J$150="-"),"-",J150/J160)</f>
        <v>-</v>
      </c>
      <c r="K151" s="171" t="n">
        <f aca="false">IF(OR(K$150=0,K$150="-"),"-",K150/K160)</f>
        <v>58.5142857142857</v>
      </c>
      <c r="L151" s="171" t="n">
        <f aca="false">IF(OR(L$150=0,L$150="-"),"-",L150/L160)</f>
        <v>34.7142857142857</v>
      </c>
      <c r="M151" s="171" t="n">
        <f aca="false">IF(OR(M$150=0,M$150="-"),"-",M150/M160)</f>
        <v>33.9411764705882</v>
      </c>
      <c r="N151" s="171" t="n">
        <f aca="false">IF(OR(N$150=0,N$150="-"),"-",N150/N160)</f>
        <v>39.4117647058824</v>
      </c>
      <c r="O151" s="171" t="n">
        <f aca="false">IF(OR(O$150=0,O$150="-"),"-",O150/O160)</f>
        <v>52.125</v>
      </c>
      <c r="P151" s="171" t="n">
        <f aca="false">IF(OR(P$150=0,P$150="-"),"-",P150/P160)</f>
        <v>40.9333333333333</v>
      </c>
      <c r="Q151" s="171" t="n">
        <f aca="false">IF(OR(Q$150=0,Q$150="-"),"-",Q150/Q160)</f>
        <v>65.125</v>
      </c>
      <c r="R151" s="171" t="n">
        <f aca="false">IF(OR(R$150=0,R$150="-"),"-",R150/R160)</f>
        <v>56.4</v>
      </c>
      <c r="S151" s="171" t="str">
        <f aca="false">IF(OR(S$150=0,S$150="-"),"-",S150/S160)</f>
        <v>-</v>
      </c>
      <c r="T151" s="171" t="str">
        <f aca="false">IF(OR(T$150=0,T$150="-"),"-",T150/T160)</f>
        <v>-</v>
      </c>
      <c r="U151" s="171" t="str">
        <f aca="false">IF(OR(U$150=0,U$150="-"),"-",U150/U160)</f>
        <v>-</v>
      </c>
      <c r="V151" s="171" t="str">
        <f aca="false">IF(OR(V$150=0,V$150="-"),"-",V150/V160)</f>
        <v>-</v>
      </c>
      <c r="W151" s="171" t="n">
        <f aca="false">IF(OR(W$150=0,W$150="-"),"-",W150/W160)</f>
        <v>44.1</v>
      </c>
      <c r="X151" s="171" t="n">
        <f aca="false">IF(OR(X$150=0,X$150="-"),"-",X150/X160)</f>
        <v>47.3333333333333</v>
      </c>
      <c r="Y151" s="171" t="n">
        <f aca="false">IF(OR(Y$150=0,Y$150="-"),"-",Y150/Y160)</f>
        <v>52</v>
      </c>
      <c r="Z151" s="171" t="n">
        <f aca="false">IF(OR(Z$150=0,Z$150="-"),"-",Z150/Z160)</f>
        <v>18</v>
      </c>
      <c r="AA151" s="171" t="n">
        <f aca="false">IF(OR(AA$150=0,AA$150="-"),"-",AA150/AA160)</f>
        <v>56.8571428571429</v>
      </c>
      <c r="AB151" s="171" t="n">
        <f aca="false">IF(OR(AB$150=0,AB$150="-"),"-",AB150/AB160)</f>
        <v>67</v>
      </c>
      <c r="AC151" s="171" t="str">
        <f aca="false">IF(OR(AC$150=0,AC$150="-"),"-",AC150/AC160)</f>
        <v>-</v>
      </c>
      <c r="AD151" s="171" t="str">
        <f aca="false">IF(OR(AD$150=0,AD$150="-"),"-",AD150/AD160)</f>
        <v>-</v>
      </c>
      <c r="AE151" s="171" t="n">
        <f aca="false">IF(OR(AE$150=0,AE$150="-"),"-",AE150/AE160)</f>
        <v>49.5555555555556</v>
      </c>
      <c r="AF151" s="171" t="str">
        <f aca="false">IF(OR(AF$150=0,AF$150="-"),"-",AF150/AF160)</f>
        <v>-</v>
      </c>
      <c r="AG151" s="171" t="n">
        <f aca="false">IF(OR(AG$150=0,AG$150="-"),"-",AG150/AG160)</f>
        <v>59.55</v>
      </c>
      <c r="AH151" s="171" t="str">
        <f aca="false">IF(OR(AH$150=0,AH$150="-"),"-",AH150/AH160)</f>
        <v>-</v>
      </c>
      <c r="AI151" s="171" t="str">
        <f aca="false">IF(OR(AI$150=0,AI$150="-"),"-",AI150/AI160)</f>
        <v>-</v>
      </c>
      <c r="AJ151" s="171" t="str">
        <f aca="false">IF(OR(AJ$150=0,AJ$150="-"),"-",AJ150/AJ160)</f>
        <v>-</v>
      </c>
      <c r="AK151" s="171" t="str">
        <f aca="false">IF(OR(AK$150=0,AK$150="-"),"-",AK150/AK160)</f>
        <v>-</v>
      </c>
      <c r="AL151" s="171" t="str">
        <f aca="false">IF(OR(AL$150=0,AL$150="-"),"-",AL150/AL160)</f>
        <v>-</v>
      </c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201"/>
    </row>
    <row r="152" customFormat="false" ht="12.8" hidden="false" customHeight="false" outlineLevel="0" collapsed="false">
      <c r="A152" s="203"/>
      <c r="B152" s="204" t="s">
        <v>95</v>
      </c>
      <c r="C152" s="207"/>
      <c r="D152" s="270"/>
      <c r="E152" s="171" t="n">
        <f aca="false">IF(E$150=0,"-",COUNTIFS(E$100:E$149,"&gt;74"))</f>
        <v>0</v>
      </c>
      <c r="F152" s="169" t="str">
        <f aca="false">IF(F$150=0,"-",COUNTIFS(F$100:F$149,"&gt;74"))</f>
        <v>-</v>
      </c>
      <c r="G152" s="171" t="str">
        <f aca="false">IF(G$150=0,"-",COUNTIFS(G$100:G$149,"&gt;74"))</f>
        <v>-</v>
      </c>
      <c r="H152" s="168" t="n">
        <f aca="false">IF(H$150=0,"-",COUNTIFS(H$100:H$149,"&gt;74"))</f>
        <v>7</v>
      </c>
      <c r="I152" s="168" t="str">
        <f aca="false">IF(I$150=0,"-",COUNTIFS(I$100:I$149,"&gt;74"))</f>
        <v>-</v>
      </c>
      <c r="J152" s="169" t="str">
        <f aca="false">IF(J$150=0,"-",COUNTIFS(J$100:J$149,"&gt;74"))</f>
        <v>-</v>
      </c>
      <c r="K152" s="171" t="n">
        <f aca="false">IF(K$150=0,"-",COUNTIFS(K$100:K$149,"&gt;74"))</f>
        <v>7</v>
      </c>
      <c r="L152" s="168" t="n">
        <f aca="false">IF(L$150=0,"-",COUNTIFS(L$100:L$149,"&gt;74"))</f>
        <v>2</v>
      </c>
      <c r="M152" s="168" t="n">
        <f aca="false">IF(M$150=0,"-",COUNTIFS(M$100:M$149,"&gt;74"))</f>
        <v>2</v>
      </c>
      <c r="N152" s="169" t="n">
        <f aca="false">IF(N$150=0,"-",COUNTIFS(N$100:N$149,"&gt;74"))</f>
        <v>3</v>
      </c>
      <c r="O152" s="171" t="n">
        <f aca="false">IF(O$150=0,"-",COUNTIFS(O$100:O$149,"&gt;74"))</f>
        <v>0</v>
      </c>
      <c r="P152" s="168" t="n">
        <f aca="false">IF(P$150=0,"-",COUNTIFS(P$100:P$149,"&gt;74"))</f>
        <v>0</v>
      </c>
      <c r="Q152" s="168" t="n">
        <f aca="false">IF(Q$150=0,"-",COUNTIFS(Q$100:Q$149,"&gt;74"))</f>
        <v>4</v>
      </c>
      <c r="R152" s="168" t="n">
        <f aca="false">IF(R$150=0,"-",COUNTIFS(R$100:R$149,"&gt;74"))</f>
        <v>1</v>
      </c>
      <c r="S152" s="168" t="str">
        <f aca="false">IF(S$150=0,"-",COUNTIFS(S$100:S$149,"&gt;74"))</f>
        <v>-</v>
      </c>
      <c r="T152" s="168" t="str">
        <f aca="false">IF(T$150=0,"-",COUNTIFS(T$100:T$149,"&gt;74"))</f>
        <v>-</v>
      </c>
      <c r="U152" s="168" t="str">
        <f aca="false">IF(U$150=0,"-",COUNTIFS(U$100:U$149,"&gt;74"))</f>
        <v>-</v>
      </c>
      <c r="V152" s="169" t="str">
        <f aca="false">IF(V$150=0,"-",COUNTIFS(V$100:V$149,"&gt;74"))</f>
        <v>-</v>
      </c>
      <c r="W152" s="171" t="n">
        <f aca="false">IF(W$150=0,"-",COUNTIFS(W$100:W$149,"&gt;74"))</f>
        <v>0</v>
      </c>
      <c r="X152" s="168" t="n">
        <f aca="false">IF(X$150=0,"-",COUNTIFS(X$100:X$149,"&gt;74"))</f>
        <v>0</v>
      </c>
      <c r="Y152" s="168" t="n">
        <f aca="false">IF(Y$150=0,"-",COUNTIFS(Y$100:Y$149,"&gt;74"))</f>
        <v>0</v>
      </c>
      <c r="Z152" s="168" t="n">
        <f aca="false">IF(Z$150=0,"-",COUNTIFS(Z$100:Z$149,"&gt;74"))</f>
        <v>0</v>
      </c>
      <c r="AA152" s="168" t="n">
        <f aca="false">IF(AA$150=0,"-",COUNTIFS(AA$100:AA$149,"&gt;74"))</f>
        <v>2</v>
      </c>
      <c r="AB152" s="168" t="n">
        <f aca="false">IF(AB$150=0,"-",COUNTIFS(AB$100:AB$149,"&gt;74"))</f>
        <v>0</v>
      </c>
      <c r="AC152" s="168" t="str">
        <f aca="false">IF(AC$150=0,"-",COUNTIFS(AC$100:AC$149,"&gt;74"))</f>
        <v>-</v>
      </c>
      <c r="AD152" s="169" t="str">
        <f aca="false">IF(AD$150=0,"-",COUNTIFS(AD$100:AD$149,"&gt;74"))</f>
        <v>-</v>
      </c>
      <c r="AE152" s="171" t="n">
        <f aca="false">IF(AE$150=0,"-",COUNTIFS(AE$100:AE$149,"&gt;74"))</f>
        <v>1</v>
      </c>
      <c r="AF152" s="168" t="str">
        <f aca="false">IF(AF$150=0,"-",COUNTIFS(AF$100:AF$149,"&gt;74"))</f>
        <v>-</v>
      </c>
      <c r="AG152" s="168" t="n">
        <f aca="false">IF(AG$150=0,"-",COUNTIFS(AG$100:AG$149,"&gt;74"))</f>
        <v>4</v>
      </c>
      <c r="AH152" s="168" t="str">
        <f aca="false">IF(AH$150=0,"-",COUNTIFS(AH$100:AH$149,"&gt;74"))</f>
        <v>-</v>
      </c>
      <c r="AI152" s="168" t="str">
        <f aca="false">IF(AI$150=0,"-",COUNTIFS(AI$100:AI$149,"&gt;74"))</f>
        <v>-</v>
      </c>
      <c r="AJ152" s="168" t="str">
        <f aca="false">IF(AJ$150=0,"-",COUNTIFS(AJ$100:AJ$149,"&gt;74"))</f>
        <v>-</v>
      </c>
      <c r="AK152" s="168" t="str">
        <f aca="false">IF(AK$150=0,"-",COUNTIFS(AK$100:AK$149,"&gt;74"))</f>
        <v>-</v>
      </c>
      <c r="AL152" s="169" t="str">
        <f aca="false">IF(AL$150=0,"-",COUNTIFS(AL$100:AL$149,"&gt;74"))</f>
        <v>-</v>
      </c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201"/>
    </row>
    <row r="153" customFormat="false" ht="12.8" hidden="false" customHeight="false" outlineLevel="0" collapsed="false">
      <c r="A153" s="203"/>
      <c r="B153" s="204" t="s">
        <v>96</v>
      </c>
      <c r="C153" s="207"/>
      <c r="D153" s="270"/>
      <c r="E153" s="171" t="n">
        <f aca="false">IF(E$150=0,"-",COUNTIFS(E$100:E$149,"&gt;64",E$100:E$149,"&lt;75"))</f>
        <v>3</v>
      </c>
      <c r="F153" s="169" t="str">
        <f aca="false">IF(F$150=0,"-",COUNTIFS(F$100:F$149,"&gt;64",F$100:F$149,"&lt;75"))</f>
        <v>-</v>
      </c>
      <c r="G153" s="171" t="str">
        <f aca="false">IF(G$150=0,"-",COUNTIFS(G$100:G$149,"&gt;64",G$100:G$149,"&lt;75"))</f>
        <v>-</v>
      </c>
      <c r="H153" s="168" t="n">
        <f aca="false">IF(H$150=0,"-",COUNTIFS(H$100:H$149,"&gt;64",H$100:H$149,"&lt;75"))</f>
        <v>13</v>
      </c>
      <c r="I153" s="168" t="str">
        <f aca="false">IF(I$150=0,"-",COUNTIFS(I$100:I$149,"&gt;64",I$100:I$149,"&lt;75"))</f>
        <v>-</v>
      </c>
      <c r="J153" s="169" t="str">
        <f aca="false">IF(J$150=0,"-",COUNTIFS(J$100:J$149,"&gt;64",J$100:J$149,"&lt;75"))</f>
        <v>-</v>
      </c>
      <c r="K153" s="171" t="n">
        <f aca="false">IF(K$150=0,"-",COUNTIFS(K$100:K$149,"&gt;64",K$100:K$149,"&lt;75"))</f>
        <v>6</v>
      </c>
      <c r="L153" s="168" t="n">
        <f aca="false">IF(L$150=0,"-",COUNTIFS(L$100:L$149,"&gt;64",L$100:L$149,"&lt;75"))</f>
        <v>0</v>
      </c>
      <c r="M153" s="168" t="n">
        <f aca="false">IF(M$150=0,"-",COUNTIFS(M$100:M$149,"&gt;64",M$100:M$149,"&lt;75"))</f>
        <v>0</v>
      </c>
      <c r="N153" s="169" t="n">
        <f aca="false">IF(N$150=0,"-",COUNTIFS(N$100:N$149,"&gt;64",N$100:N$149,"&lt;75"))</f>
        <v>1</v>
      </c>
      <c r="O153" s="171" t="n">
        <f aca="false">IF(O$150=0,"-",COUNTIFS(O$100:O$149,"&gt;64",O$100:O$149,"&lt;75"))</f>
        <v>2</v>
      </c>
      <c r="P153" s="168" t="n">
        <f aca="false">IF(P$150=0,"-",COUNTIFS(P$100:P$149,"&gt;64",P$100:P$149,"&lt;75"))</f>
        <v>2</v>
      </c>
      <c r="Q153" s="168" t="n">
        <f aca="false">IF(Q$150=0,"-",COUNTIFS(Q$100:Q$149,"&gt;64",Q$100:Q$149,"&lt;75"))</f>
        <v>0</v>
      </c>
      <c r="R153" s="168" t="n">
        <f aca="false">IF(R$150=0,"-",COUNTIFS(R$100:R$149,"&gt;64",R$100:R$149,"&lt;75"))</f>
        <v>1</v>
      </c>
      <c r="S153" s="168" t="str">
        <f aca="false">IF(S$150=0,"-",COUNTIFS(S$100:S$149,"&gt;64",S$100:S$149,"&lt;75"))</f>
        <v>-</v>
      </c>
      <c r="T153" s="168" t="str">
        <f aca="false">IF(T$150=0,"-",COUNTIFS(T$100:T$149,"&gt;64",T$100:T$149,"&lt;75"))</f>
        <v>-</v>
      </c>
      <c r="U153" s="168" t="str">
        <f aca="false">IF(U$150=0,"-",COUNTIFS(U$100:U$149,"&gt;64",U$100:U$149,"&lt;75"))</f>
        <v>-</v>
      </c>
      <c r="V153" s="169" t="str">
        <f aca="false">IF(V$150=0,"-",COUNTIFS(V$100:V$149,"&gt;64",V$100:V$149,"&lt;75"))</f>
        <v>-</v>
      </c>
      <c r="W153" s="171" t="n">
        <f aca="false">IF(W$150=0,"-",COUNTIFS(W$100:W$149,"&gt;64",W$100:W$149,"&lt;75"))</f>
        <v>0</v>
      </c>
      <c r="X153" s="168" t="n">
        <f aca="false">IF(X$150=0,"-",COUNTIFS(X$100:X$149,"&gt;64",X$100:X$149,"&lt;75"))</f>
        <v>0</v>
      </c>
      <c r="Y153" s="168" t="n">
        <f aca="false">IF(Y$150=0,"-",COUNTIFS(Y$100:Y$149,"&gt;64",Y$100:Y$149,"&lt;75"))</f>
        <v>0</v>
      </c>
      <c r="Z153" s="168" t="n">
        <f aca="false">IF(Z$150=0,"-",COUNTIFS(Z$100:Z$149,"&gt;64",Z$100:Z$149,"&lt;75"))</f>
        <v>0</v>
      </c>
      <c r="AA153" s="168" t="n">
        <f aca="false">IF(AA$150=0,"-",COUNTIFS(AA$100:AA$149,"&gt;64",AA$100:AA$149,"&lt;75"))</f>
        <v>2</v>
      </c>
      <c r="AB153" s="168" t="n">
        <f aca="false">IF(AB$150=0,"-",COUNTIFS(AB$100:AB$149,"&gt;64",AB$100:AB$149,"&lt;75"))</f>
        <v>1</v>
      </c>
      <c r="AC153" s="168" t="str">
        <f aca="false">IF(AC$150=0,"-",COUNTIFS(AC$100:AC$149,"&gt;64",AC$100:AC$149,"&lt;75"))</f>
        <v>-</v>
      </c>
      <c r="AD153" s="169" t="str">
        <f aca="false">IF(AD$150=0,"-",COUNTIFS(AD$100:AD$149,"&gt;64",AD$100:AD$149,"&lt;75"))</f>
        <v>-</v>
      </c>
      <c r="AE153" s="171" t="n">
        <f aca="false">IF(AE$150=0,"-",COUNTIFS(AE$100:AE$149,"&gt;64",AE$100:AE$149,"&lt;75"))</f>
        <v>1</v>
      </c>
      <c r="AF153" s="168" t="str">
        <f aca="false">IF(AF$150=0,"-",COUNTIFS(AF$100:AF$149,"&gt;64",AF$100:AF$149,"&lt;75"))</f>
        <v>-</v>
      </c>
      <c r="AG153" s="168" t="n">
        <f aca="false">IF(AG$150=0,"-",COUNTIFS(AG$100:AG$149,"&gt;64",AG$100:AG$149,"&lt;75"))</f>
        <v>4</v>
      </c>
      <c r="AH153" s="168" t="str">
        <f aca="false">IF(AH$150=0,"-",COUNTIFS(AH$100:AH$149,"&gt;64",AH$100:AH$149,"&lt;75"))</f>
        <v>-</v>
      </c>
      <c r="AI153" s="168" t="str">
        <f aca="false">IF(AI$150=0,"-",COUNTIFS(AI$100:AI$149,"&gt;64",AI$100:AI$149,"&lt;75"))</f>
        <v>-</v>
      </c>
      <c r="AJ153" s="168" t="str">
        <f aca="false">IF(AJ$150=0,"-",COUNTIFS(AJ$100:AJ$149,"&gt;64",AJ$100:AJ$149,"&lt;75"))</f>
        <v>-</v>
      </c>
      <c r="AK153" s="168" t="str">
        <f aca="false">IF(AK$150=0,"-",COUNTIFS(AK$100:AK$149,"&gt;64",AK$100:AK$149,"&lt;75"))</f>
        <v>-</v>
      </c>
      <c r="AL153" s="169" t="str">
        <f aca="false">IF(AL$150=0,"-",COUNTIFS(AL$100:AL$149,"&gt;64",AL$100:AL$149,"&lt;75"))</f>
        <v>-</v>
      </c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201"/>
    </row>
    <row r="154" customFormat="false" ht="12.8" hidden="false" customHeight="false" outlineLevel="0" collapsed="false">
      <c r="A154" s="203"/>
      <c r="B154" s="204" t="s">
        <v>97</v>
      </c>
      <c r="C154" s="207"/>
      <c r="D154" s="270"/>
      <c r="E154" s="171" t="n">
        <f aca="false">IF(E$150=0,"-",COUNTIFS(E$100:E$149,"&gt;49",E$100:E$149,"&lt;65"))</f>
        <v>7</v>
      </c>
      <c r="F154" s="171" t="str">
        <f aca="false">IF(F$150=0,"-",COUNTIFS(F$100:F$149,"&gt;49",F$100:F$149,"&lt;65"))</f>
        <v>-</v>
      </c>
      <c r="G154" s="171" t="str">
        <f aca="false">IF(G$150=0,"-",COUNTIFS(G$100:G$149,"&gt;49",G$100:G$149,"&lt;65"))</f>
        <v>-</v>
      </c>
      <c r="H154" s="171" t="n">
        <f aca="false">IF(H$150=0,"-",COUNTIFS(H$100:H$149,"&gt;49",H$100:H$149,"&lt;65"))</f>
        <v>9</v>
      </c>
      <c r="I154" s="171" t="str">
        <f aca="false">IF(I$150=0,"-",COUNTIFS(I$100:I$149,"&gt;49",I$100:I$149,"&lt;65"))</f>
        <v>-</v>
      </c>
      <c r="J154" s="171" t="str">
        <f aca="false">IF(J$150=0,"-",COUNTIFS(J$100:J$149,"&gt;49",J$100:J$149,"&lt;65"))</f>
        <v>-</v>
      </c>
      <c r="K154" s="171" t="n">
        <f aca="false">IF(K$150=0,"-",COUNTIFS(K$100:K$149,"&gt;49",K$100:K$149,"&lt;65"))</f>
        <v>8</v>
      </c>
      <c r="L154" s="171" t="n">
        <f aca="false">IF(L$150=0,"-",COUNTIFS(L$100:L$149,"&gt;49",L$100:L$149,"&lt;65"))</f>
        <v>5</v>
      </c>
      <c r="M154" s="171" t="n">
        <f aca="false">IF(M$150=0,"-",COUNTIFS(M$100:M$149,"&gt;49",M$100:M$149,"&lt;65"))</f>
        <v>2</v>
      </c>
      <c r="N154" s="171" t="n">
        <f aca="false">IF(N$150=0,"-",COUNTIFS(N$100:N$149,"&gt;49",N$100:N$149,"&lt;65"))</f>
        <v>3</v>
      </c>
      <c r="O154" s="171" t="n">
        <f aca="false">IF(O$150=0,"-",COUNTIFS(O$100:O$149,"&gt;49",O$100:O$149,"&lt;65"))</f>
        <v>2</v>
      </c>
      <c r="P154" s="171" t="n">
        <f aca="false">IF(P$150=0,"-",COUNTIFS(P$100:P$149,"&gt;49",P$100:P$149,"&lt;65"))</f>
        <v>2</v>
      </c>
      <c r="Q154" s="171" t="n">
        <f aca="false">IF(Q$150=0,"-",COUNTIFS(Q$100:Q$149,"&gt;49",Q$100:Q$149,"&lt;65"))</f>
        <v>2</v>
      </c>
      <c r="R154" s="171" t="n">
        <f aca="false">IF(R$150=0,"-",COUNTIFS(R$100:R$149,"&gt;49",R$100:R$149,"&lt;65"))</f>
        <v>1</v>
      </c>
      <c r="S154" s="171" t="str">
        <f aca="false">IF(S$150=0,"-",COUNTIFS(S$100:S$149,"&gt;49",S$100:S$149,"&lt;65"))</f>
        <v>-</v>
      </c>
      <c r="T154" s="171" t="str">
        <f aca="false">IF(T$150=0,"-",COUNTIFS(T$100:T$149,"&gt;49",T$100:T$149,"&lt;65"))</f>
        <v>-</v>
      </c>
      <c r="U154" s="171" t="str">
        <f aca="false">IF(U$150=0,"-",COUNTIFS(U$100:U$149,"&gt;49",U$100:U$149,"&lt;65"))</f>
        <v>-</v>
      </c>
      <c r="V154" s="171" t="str">
        <f aca="false">IF(V$150=0,"-",COUNTIFS(V$100:V$149,"&gt;49",V$100:V$149,"&lt;65"))</f>
        <v>-</v>
      </c>
      <c r="W154" s="171" t="n">
        <f aca="false">IF(W$150=0,"-",COUNTIFS(W$100:W$149,"&gt;49",W$100:W$149,"&lt;65"))</f>
        <v>4</v>
      </c>
      <c r="X154" s="171" t="n">
        <f aca="false">IF(X$150=0,"-",COUNTIFS(X$100:X$149,"&gt;49",X$100:X$149,"&lt;65"))</f>
        <v>1</v>
      </c>
      <c r="Y154" s="171" t="n">
        <f aca="false">IF(Y$150=0,"-",COUNTIFS(Y$100:Y$149,"&gt;49",Y$100:Y$149,"&lt;65"))</f>
        <v>1</v>
      </c>
      <c r="Z154" s="171" t="n">
        <f aca="false">IF(Z$150=0,"-",COUNTIFS(Z$100:Z$149,"&gt;49",Z$100:Z$149,"&lt;65"))</f>
        <v>0</v>
      </c>
      <c r="AA154" s="171" t="n">
        <f aca="false">IF(AA$150=0,"-",COUNTIFS(AA$100:AA$149,"&gt;49",AA$100:AA$149,"&lt;65"))</f>
        <v>5</v>
      </c>
      <c r="AB154" s="171" t="n">
        <f aca="false">IF(AB$150=0,"-",COUNTIFS(AB$100:AB$149,"&gt;49",AB$100:AB$149,"&lt;65"))</f>
        <v>1</v>
      </c>
      <c r="AC154" s="171" t="str">
        <f aca="false">IF(AC$150=0,"-",COUNTIFS(AC$100:AC$149,"&gt;49",AC$100:AC$149,"&lt;65"))</f>
        <v>-</v>
      </c>
      <c r="AD154" s="171" t="str">
        <f aca="false">IF(AD$150=0,"-",COUNTIFS(AD$100:AD$149,"&gt;49",AD$100:AD$149,"&lt;65"))</f>
        <v>-</v>
      </c>
      <c r="AE154" s="171" t="n">
        <f aca="false">IF(AE$150=0,"-",COUNTIFS(AE$100:AE$149,"&gt;49",AE$100:AE$149,"&lt;65"))</f>
        <v>3</v>
      </c>
      <c r="AF154" s="171" t="str">
        <f aca="false">IF(AF$150=0,"-",COUNTIFS(AF$100:AF$149,"&gt;49",AF$100:AF$149,"&lt;65"))</f>
        <v>-</v>
      </c>
      <c r="AG154" s="171" t="n">
        <f aca="false">IF(AG$150=0,"-",COUNTIFS(AG$100:AG$149,"&gt;49",AG$100:AG$149,"&lt;65"))</f>
        <v>6</v>
      </c>
      <c r="AH154" s="171" t="str">
        <f aca="false">IF(AH$150=0,"-",COUNTIFS(AH$100:AH$149,"&gt;49",AH$100:AH$149,"&lt;65"))</f>
        <v>-</v>
      </c>
      <c r="AI154" s="171" t="str">
        <f aca="false">IF(AI$150=0,"-",COUNTIFS(AI$100:AI$149,"&gt;49",AI$100:AI$149,"&lt;65"))</f>
        <v>-</v>
      </c>
      <c r="AJ154" s="171" t="str">
        <f aca="false">IF(AJ$150=0,"-",COUNTIFS(AJ$100:AJ$149,"&gt;49",AJ$100:AJ$149,"&lt;65"))</f>
        <v>-</v>
      </c>
      <c r="AK154" s="171" t="str">
        <f aca="false">IF(AK$150=0,"-",COUNTIFS(AK$100:AK$149,"&gt;49",AK$100:AK$149,"&lt;65"))</f>
        <v>-</v>
      </c>
      <c r="AL154" s="171" t="str">
        <f aca="false">IF(AL$150=0,"-",COUNTIFS(AL$100:AL$149,"&gt;49",AL$100:AL$149,"&lt;65"))</f>
        <v>-</v>
      </c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201"/>
    </row>
    <row r="155" customFormat="false" ht="12.8" hidden="false" customHeight="false" outlineLevel="0" collapsed="false">
      <c r="A155" s="203"/>
      <c r="B155" s="204" t="s">
        <v>99</v>
      </c>
      <c r="C155" s="207"/>
      <c r="D155" s="270"/>
      <c r="E155" s="171" t="n">
        <f aca="false">IF(E$150=0,"-",COUNTIFS(E$100:E$149,"&gt;39",E$100:E$149,"&lt;50"))</f>
        <v>10</v>
      </c>
      <c r="F155" s="171" t="str">
        <f aca="false">IF(F$150=0,"-",COUNTIFS(F$100:F$149,"&gt;39",F$100:F$149,"&lt;50"))</f>
        <v>-</v>
      </c>
      <c r="G155" s="171" t="str">
        <f aca="false">IF(G$150=0,"-",COUNTIFS(G$100:G$149,"&gt;39",G$100:G$149,"&lt;50"))</f>
        <v>-</v>
      </c>
      <c r="H155" s="171" t="n">
        <f aca="false">IF(H$150=0,"-",COUNTIFS(H$100:H$149,"&gt;39",H$100:H$149,"&lt;50"))</f>
        <v>3</v>
      </c>
      <c r="I155" s="171" t="str">
        <f aca="false">IF(I$150=0,"-",COUNTIFS(I$100:I$149,"&gt;39",I$100:I$149,"&lt;50"))</f>
        <v>-</v>
      </c>
      <c r="J155" s="171" t="str">
        <f aca="false">IF(J$150=0,"-",COUNTIFS(J$100:J$149,"&gt;39",J$100:J$149,"&lt;50"))</f>
        <v>-</v>
      </c>
      <c r="K155" s="171" t="n">
        <f aca="false">IF(K$150=0,"-",COUNTIFS(K$100:K$149,"&gt;39",K$100:K$149,"&lt;50"))</f>
        <v>9</v>
      </c>
      <c r="L155" s="171" t="n">
        <f aca="false">IF(L$150=0,"-",COUNTIFS(L$100:L$149,"&gt;39",L$100:L$149,"&lt;50"))</f>
        <v>2</v>
      </c>
      <c r="M155" s="171" t="n">
        <f aca="false">IF(M$150=0,"-",COUNTIFS(M$100:M$149,"&gt;39",M$100:M$149,"&lt;50"))</f>
        <v>7</v>
      </c>
      <c r="N155" s="171" t="n">
        <f aca="false">IF(N$150=0,"-",COUNTIFS(N$100:N$149,"&gt;39",N$100:N$149,"&lt;50"))</f>
        <v>8</v>
      </c>
      <c r="O155" s="171" t="n">
        <f aca="false">IF(O$150=0,"-",COUNTIFS(O$100:O$149,"&gt;39",O$100:O$149,"&lt;50"))</f>
        <v>1</v>
      </c>
      <c r="P155" s="171" t="n">
        <f aca="false">IF(P$150=0,"-",COUNTIFS(P$100:P$149,"&gt;39",P$100:P$149,"&lt;50"))</f>
        <v>3</v>
      </c>
      <c r="Q155" s="171" t="n">
        <f aca="false">IF(Q$150=0,"-",COUNTIFS(Q$100:Q$149,"&gt;39",Q$100:Q$149,"&lt;50"))</f>
        <v>0</v>
      </c>
      <c r="R155" s="171" t="n">
        <f aca="false">IF(R$150=0,"-",COUNTIFS(R$100:R$149,"&gt;39",R$100:R$149,"&lt;50"))</f>
        <v>0</v>
      </c>
      <c r="S155" s="171" t="str">
        <f aca="false">IF(S$150=0,"-",COUNTIFS(S$100:S$149,"&gt;39",S$100:S$149,"&lt;50"))</f>
        <v>-</v>
      </c>
      <c r="T155" s="171" t="str">
        <f aca="false">IF(T$150=0,"-",COUNTIFS(T$100:T$149,"&gt;39",T$100:T$149,"&lt;50"))</f>
        <v>-</v>
      </c>
      <c r="U155" s="171" t="str">
        <f aca="false">IF(U$150=0,"-",COUNTIFS(U$100:U$149,"&gt;39",U$100:U$149,"&lt;50"))</f>
        <v>-</v>
      </c>
      <c r="V155" s="171" t="str">
        <f aca="false">IF(V$150=0,"-",COUNTIFS(V$100:V$149,"&gt;39",V$100:V$149,"&lt;50"))</f>
        <v>-</v>
      </c>
      <c r="W155" s="171" t="n">
        <f aca="false">IF(W$150=0,"-",COUNTIFS(W$100:W$149,"&gt;39",W$100:W$149,"&lt;50"))</f>
        <v>3</v>
      </c>
      <c r="X155" s="171" t="n">
        <f aca="false">IF(X$150=0,"-",COUNTIFS(X$100:X$149,"&gt;39",X$100:X$149,"&lt;50"))</f>
        <v>1</v>
      </c>
      <c r="Y155" s="171" t="n">
        <f aca="false">IF(Y$150=0,"-",COUNTIFS(Y$100:Y$149,"&gt;39",Y$100:Y$149,"&lt;50"))</f>
        <v>1</v>
      </c>
      <c r="Z155" s="171" t="n">
        <f aca="false">IF(Z$150=0,"-",COUNTIFS(Z$100:Z$149,"&gt;39",Z$100:Z$149,"&lt;50"))</f>
        <v>0</v>
      </c>
      <c r="AA155" s="171" t="n">
        <f aca="false">IF(AA$150=0,"-",COUNTIFS(AA$100:AA$149,"&gt;39",AA$100:AA$149,"&lt;50"))</f>
        <v>3</v>
      </c>
      <c r="AB155" s="171" t="n">
        <f aca="false">IF(AB$150=0,"-",COUNTIFS(AB$100:AB$149,"&gt;39",AB$100:AB$149,"&lt;50"))</f>
        <v>0</v>
      </c>
      <c r="AC155" s="171" t="str">
        <f aca="false">IF(AC$150=0,"-",COUNTIFS(AC$100:AC$149,"&gt;39",AC$100:AC$149,"&lt;50"))</f>
        <v>-</v>
      </c>
      <c r="AD155" s="171" t="str">
        <f aca="false">IF(AD$150=0,"-",COUNTIFS(AD$100:AD$149,"&gt;39",AD$100:AD$149,"&lt;50"))</f>
        <v>-</v>
      </c>
      <c r="AE155" s="171" t="n">
        <f aca="false">IF(AE$150=0,"-",COUNTIFS(AE$100:AE$149,"&gt;39",AE$100:AE$149,"&lt;50"))</f>
        <v>2</v>
      </c>
      <c r="AF155" s="171" t="str">
        <f aca="false">IF(AF$150=0,"-",COUNTIFS(AF$100:AF$149,"&gt;39",AF$100:AF$149,"&lt;50"))</f>
        <v>-</v>
      </c>
      <c r="AG155" s="171" t="n">
        <f aca="false">IF(AG$150=0,"-",COUNTIFS(AG$100:AG$149,"&gt;39",AG$100:AG$149,"&lt;50"))</f>
        <v>5</v>
      </c>
      <c r="AH155" s="171" t="str">
        <f aca="false">IF(AH$150=0,"-",COUNTIFS(AH$100:AH$149,"&gt;39",AH$100:AH$149,"&lt;50"))</f>
        <v>-</v>
      </c>
      <c r="AI155" s="171" t="str">
        <f aca="false">IF(AI$150=0,"-",COUNTIFS(AI$100:AI$149,"&gt;39",AI$100:AI$149,"&lt;50"))</f>
        <v>-</v>
      </c>
      <c r="AJ155" s="171" t="str">
        <f aca="false">IF(AJ$150=0,"-",COUNTIFS(AJ$100:AJ$149,"&gt;39",AJ$100:AJ$149,"&lt;50"))</f>
        <v>-</v>
      </c>
      <c r="AK155" s="171" t="str">
        <f aca="false">IF(AK$150=0,"-",COUNTIFS(AK$100:AK$149,"&gt;39",AK$100:AK$149,"&lt;50"))</f>
        <v>-</v>
      </c>
      <c r="AL155" s="171" t="str">
        <f aca="false">IF(AL$150=0,"-",COUNTIFS(AL$100:AL$149,"&gt;39",AL$100:AL$149,"&lt;50"))</f>
        <v>-</v>
      </c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201"/>
    </row>
    <row r="156" customFormat="false" ht="12.8" hidden="false" customHeight="false" outlineLevel="0" collapsed="false">
      <c r="A156" s="203"/>
      <c r="B156" s="204" t="s">
        <v>101</v>
      </c>
      <c r="C156" s="207"/>
      <c r="D156" s="270"/>
      <c r="E156" s="171" t="n">
        <f aca="false">IF(E$150=0,"-",COUNTIFS(E$100:E$149,"&gt;34",E$100:E$149,"&lt;40"))</f>
        <v>5</v>
      </c>
      <c r="F156" s="169" t="str">
        <f aca="false">IF(F$150=0,"-",COUNTIFS(F$100:F$149,"&gt;34",F$100:F$149,"&lt;40"))</f>
        <v>-</v>
      </c>
      <c r="G156" s="171" t="str">
        <f aca="false">IF(G$150=0,"-",COUNTIFS(G$100:G$149,"&gt;34",G$100:G$149,"&lt;40"))</f>
        <v>-</v>
      </c>
      <c r="H156" s="168" t="n">
        <f aca="false">IF(H$150=0,"-",COUNTIFS(H$100:H$149,"&gt;34",H$100:H$149,"&lt;40"))</f>
        <v>1</v>
      </c>
      <c r="I156" s="168" t="str">
        <f aca="false">IF(I$150=0,"-",COUNTIFS(I$100:I$149,"&gt;34",I$100:I$149,"&lt;40"))</f>
        <v>-</v>
      </c>
      <c r="J156" s="169" t="str">
        <f aca="false">IF(J$150=0,"-",COUNTIFS(J$100:J$149,"&gt;34",J$100:J$149,"&lt;40"))</f>
        <v>-</v>
      </c>
      <c r="K156" s="171" t="n">
        <f aca="false">IF(K$150=0,"-",COUNTIFS(K$100:K$149,"&gt;34",K$100:K$149,"&lt;40"))</f>
        <v>1</v>
      </c>
      <c r="L156" s="168" t="n">
        <f aca="false">IF(L$150=0,"-",COUNTIFS(L$100:L$149,"&gt;34",L$100:L$149,"&lt;40"))</f>
        <v>7</v>
      </c>
      <c r="M156" s="168" t="n">
        <f aca="false">IF(M$150=0,"-",COUNTIFS(M$100:M$149,"&gt;34",M$100:M$149,"&lt;40"))</f>
        <v>2</v>
      </c>
      <c r="N156" s="169" t="n">
        <f aca="false">IF(N$150=0,"-",COUNTIFS(N$100:N$149,"&gt;34",N$100:N$149,"&lt;40"))</f>
        <v>1</v>
      </c>
      <c r="O156" s="171" t="n">
        <f aca="false">IF(O$150=0,"-",COUNTIFS(O$100:O$149,"&gt;34",O$100:O$149,"&lt;40"))</f>
        <v>2</v>
      </c>
      <c r="P156" s="168" t="n">
        <f aca="false">IF(P$150=0,"-",COUNTIFS(P$100:P$149,"&gt;34",P$100:P$149,"&lt;40"))</f>
        <v>2</v>
      </c>
      <c r="Q156" s="168" t="n">
        <f aca="false">IF(Q$150=0,"-",COUNTIFS(Q$100:Q$149,"&gt;34",Q$100:Q$149,"&lt;40"))</f>
        <v>1</v>
      </c>
      <c r="R156" s="168" t="n">
        <f aca="false">IF(R$150=0,"-",COUNTIFS(R$100:R$149,"&gt;34",R$100:R$149,"&lt;40"))</f>
        <v>1</v>
      </c>
      <c r="S156" s="168" t="str">
        <f aca="false">IF(S$150=0,"-",COUNTIFS(S$100:S$149,"&gt;34",S$100:S$149,"&lt;40"))</f>
        <v>-</v>
      </c>
      <c r="T156" s="168" t="str">
        <f aca="false">IF(T$150=0,"-",COUNTIFS(T$100:T$149,"&gt;34",T$100:T$149,"&lt;40"))</f>
        <v>-</v>
      </c>
      <c r="U156" s="168" t="str">
        <f aca="false">IF(U$150=0,"-",COUNTIFS(U$100:U$149,"&gt;34",U$100:U$149,"&lt;40"))</f>
        <v>-</v>
      </c>
      <c r="V156" s="169" t="str">
        <f aca="false">IF(V$150=0,"-",COUNTIFS(V$100:V$149,"&gt;34",V$100:V$149,"&lt;40"))</f>
        <v>-</v>
      </c>
      <c r="W156" s="171" t="n">
        <f aca="false">IF(W$150=0,"-",COUNTIFS(W$100:W$149,"&gt;34",W$100:W$149,"&lt;40"))</f>
        <v>0</v>
      </c>
      <c r="X156" s="168" t="n">
        <f aca="false">IF(X$150=0,"-",COUNTIFS(X$100:X$149,"&gt;34",X$100:X$149,"&lt;40"))</f>
        <v>1</v>
      </c>
      <c r="Y156" s="168" t="n">
        <f aca="false">IF(Y$150=0,"-",COUNTIFS(Y$100:Y$149,"&gt;34",Y$100:Y$149,"&lt;40"))</f>
        <v>0</v>
      </c>
      <c r="Z156" s="168" t="n">
        <f aca="false">IF(Z$150=0,"-",COUNTIFS(Z$100:Z$149,"&gt;34",Z$100:Z$149,"&lt;40"))</f>
        <v>0</v>
      </c>
      <c r="AA156" s="168" t="n">
        <f aca="false">IF(AA$150=0,"-",COUNTIFS(AA$100:AA$149,"&gt;34",AA$100:AA$149,"&lt;40"))</f>
        <v>0</v>
      </c>
      <c r="AB156" s="168" t="n">
        <f aca="false">IF(AB$150=0,"-",COUNTIFS(AB$100:AB$149,"&gt;34",AB$100:AB$149,"&lt;40"))</f>
        <v>0</v>
      </c>
      <c r="AC156" s="168" t="str">
        <f aca="false">IF(AC$150=0,"-",COUNTIFS(AC$100:AC$149,"&gt;34",AC$100:AC$149,"&lt;40"))</f>
        <v>-</v>
      </c>
      <c r="AD156" s="169" t="str">
        <f aca="false">IF(AD$150=0,"-",COUNTIFS(AD$100:AD$149,"&gt;34",AD$100:AD$149,"&lt;40"))</f>
        <v>-</v>
      </c>
      <c r="AE156" s="171" t="n">
        <f aca="false">IF(AE$150=0,"-",COUNTIFS(AE$100:AE$149,"&gt;34",AE$100:AE$149,"&lt;40"))</f>
        <v>0</v>
      </c>
      <c r="AF156" s="168" t="str">
        <f aca="false">IF(AF$150=0,"-",COUNTIFS(AF$100:AF$149,"&gt;34",AF$100:AF$149,"&lt;40"))</f>
        <v>-</v>
      </c>
      <c r="AG156" s="168" t="n">
        <f aca="false">IF(AG$150=0,"-",COUNTIFS(AG$100:AG$149,"&gt;34",AG$100:AG$149,"&lt;40"))</f>
        <v>0</v>
      </c>
      <c r="AH156" s="168" t="str">
        <f aca="false">IF(AH$150=0,"-",COUNTIFS(AH$100:AH$149,"&gt;34",AH$100:AH$149,"&lt;40"))</f>
        <v>-</v>
      </c>
      <c r="AI156" s="168" t="str">
        <f aca="false">IF(AI$150=0,"-",COUNTIFS(AI$100:AI$149,"&gt;34",AI$100:AI$149,"&lt;40"))</f>
        <v>-</v>
      </c>
      <c r="AJ156" s="168" t="str">
        <f aca="false">IF(AJ$150=0,"-",COUNTIFS(AJ$100:AJ$149,"&gt;34",AJ$100:AJ$149,"&lt;40"))</f>
        <v>-</v>
      </c>
      <c r="AK156" s="168" t="str">
        <f aca="false">IF(AK$150=0,"-",COUNTIFS(AK$100:AK$149,"&gt;34",AK$100:AK$149,"&lt;40"))</f>
        <v>-</v>
      </c>
      <c r="AL156" s="169" t="str">
        <f aca="false">IF(AL$150=0,"-",COUNTIFS(AL$100:AL$149,"&gt;34",AL$100:AL$149,"&lt;40"))</f>
        <v>-</v>
      </c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201"/>
    </row>
    <row r="157" customFormat="false" ht="12.8" hidden="false" customHeight="false" outlineLevel="0" collapsed="false">
      <c r="A157" s="203"/>
      <c r="B157" s="208" t="s">
        <v>102</v>
      </c>
      <c r="C157" s="211"/>
      <c r="D157" s="271"/>
      <c r="E157" s="171" t="n">
        <f aca="false">IF(E$150=0,"-",COUNTIFS(E$100:E$149,"&gt;19",E$100:E$149,"&lt;35"))</f>
        <v>9</v>
      </c>
      <c r="F157" s="169" t="str">
        <f aca="false">IF(F$150=0,"-",COUNTIFS(F$100:F$149,"&gt;19",F$100:F$149,"&lt;35"))</f>
        <v>-</v>
      </c>
      <c r="G157" s="171" t="str">
        <f aca="false">IF(G$150=0,"-",COUNTIFS(G$100:G$149,"&gt;19",G$100:G$149,"&lt;35"))</f>
        <v>-</v>
      </c>
      <c r="H157" s="168" t="n">
        <f aca="false">IF(H$150=0,"-",COUNTIFS(H$100:H$149,"&gt;19",H$100:H$149,"&lt;35"))</f>
        <v>2</v>
      </c>
      <c r="I157" s="168" t="str">
        <f aca="false">IF(I$150=0,"-",COUNTIFS(I$100:I$149,"&gt;19",I$100:I$149,"&lt;35"))</f>
        <v>-</v>
      </c>
      <c r="J157" s="169" t="str">
        <f aca="false">IF(J$150=0,"-",COUNTIFS(J$100:J$149,"&gt;19",J$100:J$149,"&lt;35"))</f>
        <v>-</v>
      </c>
      <c r="K157" s="171" t="n">
        <f aca="false">IF(K$150=0,"-",COUNTIFS(K$100:K$149,"&gt;19",K$100:K$149,"&lt;35"))</f>
        <v>4</v>
      </c>
      <c r="L157" s="168" t="n">
        <f aca="false">IF(L$150=0,"-",COUNTIFS(L$100:L$149,"&gt;19",L$100:L$149,"&lt;35"))</f>
        <v>13</v>
      </c>
      <c r="M157" s="168" t="n">
        <f aca="false">IF(M$150=0,"-",COUNTIFS(M$100:M$149,"&gt;19",M$100:M$149,"&lt;35"))</f>
        <v>12</v>
      </c>
      <c r="N157" s="169" t="n">
        <f aca="false">IF(N$150=0,"-",COUNTIFS(N$100:N$149,"&gt;19",N$100:N$149,"&lt;35"))</f>
        <v>15</v>
      </c>
      <c r="O157" s="171" t="n">
        <f aca="false">IF(O$150=0,"-",COUNTIFS(O$100:O$149,"&gt;19",O$100:O$149,"&lt;35"))</f>
        <v>1</v>
      </c>
      <c r="P157" s="168" t="n">
        <f aca="false">IF(P$150=0,"-",COUNTIFS(P$100:P$149,"&gt;19",P$100:P$149,"&lt;35"))</f>
        <v>5</v>
      </c>
      <c r="Q157" s="168" t="n">
        <f aca="false">IF(Q$150=0,"-",COUNTIFS(Q$100:Q$149,"&gt;19",Q$100:Q$149,"&lt;35"))</f>
        <v>1</v>
      </c>
      <c r="R157" s="168" t="n">
        <f aca="false">IF(R$150=0,"-",COUNTIFS(R$100:R$149,"&gt;19",R$100:R$149,"&lt;35"))</f>
        <v>1</v>
      </c>
      <c r="S157" s="168" t="str">
        <f aca="false">IF(S$150=0,"-",COUNTIFS(S$100:S$149,"&gt;19",S$100:S$149,"&lt;35"))</f>
        <v>-</v>
      </c>
      <c r="T157" s="168" t="str">
        <f aca="false">IF(T$150=0,"-",COUNTIFS(T$100:T$149,"&gt;19",T$100:T$149,"&lt;35"))</f>
        <v>-</v>
      </c>
      <c r="U157" s="168" t="str">
        <f aca="false">IF(U$150=0,"-",COUNTIFS(U$100:U$149,"&gt;19",U$100:U$149,"&lt;35"))</f>
        <v>-</v>
      </c>
      <c r="V157" s="169" t="str">
        <f aca="false">IF(V$150=0,"-",COUNTIFS(V$100:V$149,"&gt;19",V$100:V$149,"&lt;35"))</f>
        <v>-</v>
      </c>
      <c r="W157" s="171" t="n">
        <f aca="false">IF(W$150=0,"-",COUNTIFS(W$100:W$149,"&gt;19",W$100:W$149,"&lt;35"))</f>
        <v>3</v>
      </c>
      <c r="X157" s="168" t="n">
        <f aca="false">IF(X$150=0,"-",COUNTIFS(X$100:X$149,"&gt;19",X$100:X$149,"&lt;35"))</f>
        <v>0</v>
      </c>
      <c r="Y157" s="168" t="n">
        <f aca="false">IF(Y$150=0,"-",COUNTIFS(Y$100:Y$149,"&gt;19",Y$100:Y$149,"&lt;35"))</f>
        <v>0</v>
      </c>
      <c r="Z157" s="168" t="n">
        <f aca="false">IF(Z$150=0,"-",COUNTIFS(Z$100:Z$149,"&gt;19",Z$100:Z$149,"&lt;35"))</f>
        <v>1</v>
      </c>
      <c r="AA157" s="168" t="n">
        <f aca="false">IF(AA$150=0,"-",COUNTIFS(AA$100:AA$149,"&gt;19",AA$100:AA$149,"&lt;35"))</f>
        <v>1</v>
      </c>
      <c r="AB157" s="168" t="n">
        <f aca="false">IF(AB$150=0,"-",COUNTIFS(AB$100:AB$149,"&gt;19",AB$100:AB$149,"&lt;35"))</f>
        <v>0</v>
      </c>
      <c r="AC157" s="168" t="str">
        <f aca="false">IF(AC$150=0,"-",COUNTIFS(AC$100:AC$149,"&gt;19",AC$100:AC$149,"&lt;35"))</f>
        <v>-</v>
      </c>
      <c r="AD157" s="169" t="str">
        <f aca="false">IF(AD$150=0,"-",COUNTIFS(AD$100:AD$149,"&gt;19",AD$100:AD$149,"&lt;35"))</f>
        <v>-</v>
      </c>
      <c r="AE157" s="171" t="n">
        <f aca="false">IF(AE$150=0,"-",COUNTIFS(AE$100:AE$149,"&gt;19",AE$100:AE$149,"&lt;35"))</f>
        <v>1</v>
      </c>
      <c r="AF157" s="168" t="str">
        <f aca="false">IF(AF$150=0,"-",COUNTIFS(AF$100:AF$149,"&gt;19",AF$100:AF$149,"&lt;35"))</f>
        <v>-</v>
      </c>
      <c r="AG157" s="168" t="n">
        <f aca="false">IF(AG$150=0,"-",COUNTIFS(AG$100:AG$149,"&gt;19",AG$100:AG$149,"&lt;35"))</f>
        <v>1</v>
      </c>
      <c r="AH157" s="168" t="str">
        <f aca="false">IF(AH$150=0,"-",COUNTIFS(AH$100:AH$149,"&gt;19",AH$100:AH$149,"&lt;35"))</f>
        <v>-</v>
      </c>
      <c r="AI157" s="168" t="str">
        <f aca="false">IF(AI$150=0,"-",COUNTIFS(AI$100:AI$149,"&gt;19",AI$100:AI$149,"&lt;35"))</f>
        <v>-</v>
      </c>
      <c r="AJ157" s="168" t="str">
        <f aca="false">IF(AJ$150=0,"-",COUNTIFS(AJ$100:AJ$149,"&gt;19",AJ$100:AJ$149,"&lt;35"))</f>
        <v>-</v>
      </c>
      <c r="AK157" s="168" t="str">
        <f aca="false">IF(AK$150=0,"-",COUNTIFS(AK$100:AK$149,"&gt;19",AK$100:AK$149,"&lt;35"))</f>
        <v>-</v>
      </c>
      <c r="AL157" s="169" t="str">
        <f aca="false">IF(AL$150=0,"-",COUNTIFS(AL$100:AL$149,"&gt;19",AL$100:AL$149,"&lt;35"))</f>
        <v>-</v>
      </c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201"/>
    </row>
    <row r="158" customFormat="false" ht="12.8" hidden="false" customHeight="false" outlineLevel="0" collapsed="false">
      <c r="A158" s="203"/>
      <c r="B158" s="212" t="s">
        <v>103</v>
      </c>
      <c r="C158" s="215"/>
      <c r="D158" s="272"/>
      <c r="E158" s="171" t="n">
        <f aca="false">IF(E$150=0,"-",COUNTIFS(E$100:E$149,"&gt;9",E$100:E$149,"&lt;20"))</f>
        <v>2</v>
      </c>
      <c r="F158" s="169" t="str">
        <f aca="false">IF(F$150=0,"-",COUNTIFS(F$100:F$149,"&gt;9",F$100:F$149,"&lt;20"))</f>
        <v>-</v>
      </c>
      <c r="G158" s="171" t="str">
        <f aca="false">IF(G$150=0,"-",COUNTIFS(G$100:G$149,"&gt;9",G$100:G$149,"&lt;20"))</f>
        <v>-</v>
      </c>
      <c r="H158" s="168" t="n">
        <f aca="false">IF(H$150=0,"-",COUNTIFS(H$100:H$149,"&gt;9",H$100:H$149,"&lt;20"))</f>
        <v>1</v>
      </c>
      <c r="I158" s="168" t="str">
        <f aca="false">IF(I$150=0,"-",COUNTIFS(I$100:I$149,"&gt;9",I$100:I$149,"&lt;20"))</f>
        <v>-</v>
      </c>
      <c r="J158" s="169" t="str">
        <f aca="false">IF(J$150=0,"-",COUNTIFS(J$100:J$149,"&gt;9",J$100:J$149,"&lt;20"))</f>
        <v>-</v>
      </c>
      <c r="K158" s="171" t="n">
        <f aca="false">IF(K$150=0,"-",COUNTIFS(K$100:K$149,"&gt;9",K$100:K$149,"&lt;20"))</f>
        <v>0</v>
      </c>
      <c r="L158" s="168" t="n">
        <f aca="false">IF(L$150=0,"-",COUNTIFS(L$100:L$149,"&gt;9",L$100:L$149,"&lt;20"))</f>
        <v>6</v>
      </c>
      <c r="M158" s="168" t="n">
        <f aca="false">IF(M$150=0,"-",COUNTIFS(M$100:M$149,"&gt;9",M$100:M$149,"&lt;20"))</f>
        <v>9</v>
      </c>
      <c r="N158" s="169" t="n">
        <f aca="false">IF(N$150=0,"-",COUNTIFS(N$100:N$149,"&gt;9",N$100:N$149,"&lt;20"))</f>
        <v>3</v>
      </c>
      <c r="O158" s="171" t="n">
        <f aca="false">IF(O$150=0,"-",COUNTIFS(O$100:O$149,"&gt;9",O$100:O$149,"&lt;20"))</f>
        <v>0</v>
      </c>
      <c r="P158" s="168" t="n">
        <f aca="false">IF(P$150=0,"-",COUNTIFS(P$100:P$149,"&gt;9",P$100:P$149,"&lt;20"))</f>
        <v>1</v>
      </c>
      <c r="Q158" s="168" t="n">
        <f aca="false">IF(Q$150=0,"-",COUNTIFS(Q$100:Q$149,"&gt;9",Q$100:Q$149,"&lt;20"))</f>
        <v>0</v>
      </c>
      <c r="R158" s="168" t="n">
        <f aca="false">IF(R$150=0,"-",COUNTIFS(R$100:R$149,"&gt;9",R$100:R$149,"&lt;20"))</f>
        <v>0</v>
      </c>
      <c r="S158" s="168" t="str">
        <f aca="false">IF(S$150=0,"-",COUNTIFS(S$100:S$149,"&gt;9",S$100:S$149,"&lt;20"))</f>
        <v>-</v>
      </c>
      <c r="T158" s="168" t="str">
        <f aca="false">IF(T$150=0,"-",COUNTIFS(T$100:T$149,"&gt;9",T$100:T$149,"&lt;20"))</f>
        <v>-</v>
      </c>
      <c r="U158" s="168" t="str">
        <f aca="false">IF(U$150=0,"-",COUNTIFS(U$100:U$149,"&gt;9",U$100:U$149,"&lt;20"))</f>
        <v>-</v>
      </c>
      <c r="V158" s="169" t="str">
        <f aca="false">IF(V$150=0,"-",COUNTIFS(V$100:V$149,"&gt;9",V$100:V$149,"&lt;20"))</f>
        <v>-</v>
      </c>
      <c r="W158" s="171" t="n">
        <f aca="false">IF(W$150=0,"-",COUNTIFS(W$100:W$149,"&gt;9",W$100:W$149,"&lt;20"))</f>
        <v>0</v>
      </c>
      <c r="X158" s="168" t="n">
        <f aca="false">IF(X$150=0,"-",COUNTIFS(X$100:X$149,"&gt;9",X$100:X$149,"&lt;20"))</f>
        <v>0</v>
      </c>
      <c r="Y158" s="168" t="n">
        <f aca="false">IF(Y$150=0,"-",COUNTIFS(Y$100:Y$149,"&gt;9",Y$100:Y$149,"&lt;20"))</f>
        <v>0</v>
      </c>
      <c r="Z158" s="168" t="n">
        <f aca="false">IF(Z$150=0,"-",COUNTIFS(Z$100:Z$149,"&gt;9",Z$100:Z$149,"&lt;20"))</f>
        <v>1</v>
      </c>
      <c r="AA158" s="168" t="n">
        <f aca="false">IF(AA$150=0,"-",COUNTIFS(AA$100:AA$149,"&gt;9",AA$100:AA$149,"&lt;20"))</f>
        <v>1</v>
      </c>
      <c r="AB158" s="168" t="n">
        <f aca="false">IF(AB$150=0,"-",COUNTIFS(AB$100:AB$149,"&gt;9",AB$100:AB$149,"&lt;20"))</f>
        <v>0</v>
      </c>
      <c r="AC158" s="168" t="str">
        <f aca="false">IF(AC$150=0,"-",COUNTIFS(AC$100:AC$149,"&gt;9",AC$100:AC$149,"&lt;20"))</f>
        <v>-</v>
      </c>
      <c r="AD158" s="169" t="str">
        <f aca="false">IF(AD$150=0,"-",COUNTIFS(AD$100:AD$149,"&gt;9",AD$100:AD$149,"&lt;20"))</f>
        <v>-</v>
      </c>
      <c r="AE158" s="171" t="n">
        <f aca="false">IF(AE$150=0,"-",COUNTIFS(AE$100:AE$149,"&gt;9",AE$100:AE$149,"&lt;20"))</f>
        <v>1</v>
      </c>
      <c r="AF158" s="168" t="str">
        <f aca="false">IF(AF$150=0,"-",COUNTIFS(AF$100:AF$149,"&gt;9",AF$100:AF$149,"&lt;20"))</f>
        <v>-</v>
      </c>
      <c r="AG158" s="168" t="n">
        <f aca="false">IF(AG$150=0,"-",COUNTIFS(AG$100:AG$149,"&gt;9",AG$100:AG$149,"&lt;20"))</f>
        <v>0</v>
      </c>
      <c r="AH158" s="168" t="str">
        <f aca="false">IF(AH$150=0,"-",COUNTIFS(AH$100:AH$149,"&gt;9",AH$100:AH$149,"&lt;20"))</f>
        <v>-</v>
      </c>
      <c r="AI158" s="168" t="str">
        <f aca="false">IF(AI$150=0,"-",COUNTIFS(AI$100:AI$149,"&gt;9",AI$100:AI$149,"&lt;20"))</f>
        <v>-</v>
      </c>
      <c r="AJ158" s="168" t="str">
        <f aca="false">IF(AJ$150=0,"-",COUNTIFS(AJ$100:AJ$149,"&gt;9",AJ$100:AJ$149,"&lt;20"))</f>
        <v>-</v>
      </c>
      <c r="AK158" s="168" t="str">
        <f aca="false">IF(AK$150=0,"-",COUNTIFS(AK$100:AK$149,"&gt;9",AK$100:AK$149,"&lt;20"))</f>
        <v>-</v>
      </c>
      <c r="AL158" s="169" t="str">
        <f aca="false">IF(AL$150=0,"-",COUNTIFS(AL$100:AL$149,"&gt;9",AL$100:AL$149,"&lt;20"))</f>
        <v>-</v>
      </c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201"/>
    </row>
    <row r="159" customFormat="false" ht="12.8" hidden="false" customHeight="false" outlineLevel="0" collapsed="false">
      <c r="A159" s="203"/>
      <c r="B159" s="204" t="s">
        <v>104</v>
      </c>
      <c r="C159" s="207"/>
      <c r="D159" s="270"/>
      <c r="E159" s="171" t="n">
        <f aca="false">IF(E$150=0,"-",COUNTIFS(E$100:E$149,"&gt;=0",E$100:E$149,"&lt;10"))</f>
        <v>0</v>
      </c>
      <c r="F159" s="169" t="str">
        <f aca="false">IF(F$150=0,"-",COUNTIFS(F$100:F$149,"&gt;=0",F$100:F$149,"&lt;10"))</f>
        <v>-</v>
      </c>
      <c r="G159" s="171" t="str">
        <f aca="false">IF(G$150=0,"-",COUNTIFS(G$100:G$149,"&gt;=0",G$100:G$149,"&lt;10"))</f>
        <v>-</v>
      </c>
      <c r="H159" s="168" t="n">
        <f aca="false">IF(H$150=0,"-",COUNTIFS(H$100:H$149,"&gt;=0",H$100:H$149,"&lt;10"))</f>
        <v>0</v>
      </c>
      <c r="I159" s="168" t="str">
        <f aca="false">IF(I$150=0,"-",COUNTIFS(I$100:I$149,"&gt;=0",I$100:I$149,"&lt;10"))</f>
        <v>-</v>
      </c>
      <c r="J159" s="169" t="str">
        <f aca="false">IF(J$150=0,"-",COUNTIFS(J$100:J$149,"&gt;=0",J$100:J$149,"&lt;10"))</f>
        <v>-</v>
      </c>
      <c r="K159" s="171" t="n">
        <f aca="false">IF(K$150=0,"-",COUNTIFS(K$100:K$149,"&gt;=0",K$100:K$149,"&lt;10"))</f>
        <v>0</v>
      </c>
      <c r="L159" s="168" t="n">
        <f aca="false">IF(L$150=0,"-",COUNTIFS(L$100:L$149,"&gt;=0",L$100:L$149,"&lt;10"))</f>
        <v>0</v>
      </c>
      <c r="M159" s="168" t="n">
        <f aca="false">IF(M$150=0,"-",COUNTIFS(M$100:M$149,"&gt;=0",M$100:M$149,"&lt;10"))</f>
        <v>0</v>
      </c>
      <c r="N159" s="169" t="n">
        <f aca="false">IF(N$150=0,"-",COUNTIFS(N$100:N$149,"&gt;=0",N$100:N$149,"&lt;10"))</f>
        <v>0</v>
      </c>
      <c r="O159" s="171" t="n">
        <f aca="false">IF(O$150=0,"-",COUNTIFS(O$100:O$149,"&gt;=0",O$100:O$149,"&lt;10"))</f>
        <v>0</v>
      </c>
      <c r="P159" s="168" t="n">
        <f aca="false">IF(P$150=0,"-",COUNTIFS(P$100:P$149,"&gt;=0",P$100:P$149,"&lt;10"))</f>
        <v>0</v>
      </c>
      <c r="Q159" s="168" t="n">
        <f aca="false">IF(Q$150=0,"-",COUNTIFS(Q$100:Q$149,"&gt;=0",Q$100:Q$149,"&lt;10"))</f>
        <v>0</v>
      </c>
      <c r="R159" s="168" t="n">
        <f aca="false">IF(R$150=0,"-",COUNTIFS(R$100:R$149,"&gt;=0",R$100:R$149,"&lt;10"))</f>
        <v>0</v>
      </c>
      <c r="S159" s="168" t="str">
        <f aca="false">IF(S$150=0,"-",COUNTIFS(S$100:S$149,"&gt;=0",S$100:S$149,"&lt;10"))</f>
        <v>-</v>
      </c>
      <c r="T159" s="168" t="str">
        <f aca="false">IF(T$150=0,"-",COUNTIFS(T$100:T$149,"&gt;=0",T$100:T$149,"&lt;10"))</f>
        <v>-</v>
      </c>
      <c r="U159" s="168" t="str">
        <f aca="false">IF(U$150=0,"-",COUNTIFS(U$100:U$149,"&gt;=0",U$100:U$149,"&lt;10"))</f>
        <v>-</v>
      </c>
      <c r="V159" s="169" t="str">
        <f aca="false">IF(V$150=0,"-",COUNTIFS(V$100:V$149,"&gt;=0",V$100:V$149,"&lt;10"))</f>
        <v>-</v>
      </c>
      <c r="W159" s="171" t="n">
        <f aca="false">IF(W$150=0,"-",COUNTIFS(W$100:W$149,"&gt;=0",W$100:W$149,"&lt;10"))</f>
        <v>0</v>
      </c>
      <c r="X159" s="168" t="n">
        <f aca="false">IF(X$150=0,"-",COUNTIFS(X$100:X$149,"&gt;=0",X$100:X$149,"&lt;10"))</f>
        <v>0</v>
      </c>
      <c r="Y159" s="168" t="n">
        <f aca="false">IF(Y$150=0,"-",COUNTIFS(Y$100:Y$149,"&gt;=0",Y$100:Y$149,"&lt;10"))</f>
        <v>0</v>
      </c>
      <c r="Z159" s="168" t="n">
        <f aca="false">IF(Z$150=0,"-",COUNTIFS(Z$100:Z$149,"&gt;=0",Z$100:Z$149,"&lt;10"))</f>
        <v>0</v>
      </c>
      <c r="AA159" s="168" t="n">
        <f aca="false">IF(AA$150=0,"-",COUNTIFS(AA$100:AA$149,"&gt;=0",AA$100:AA$149,"&lt;10"))</f>
        <v>0</v>
      </c>
      <c r="AB159" s="168" t="n">
        <f aca="false">IF(AB$150=0,"-",COUNTIFS(AB$100:AB$149,"&gt;=0",AB$100:AB$149,"&lt;10"))</f>
        <v>0</v>
      </c>
      <c r="AC159" s="168" t="str">
        <f aca="false">IF(AC$150=0,"-",COUNTIFS(AC$100:AC$149,"&gt;=0",AC$100:AC$149,"&lt;10"))</f>
        <v>-</v>
      </c>
      <c r="AD159" s="169" t="str">
        <f aca="false">IF(AD$150=0,"-",COUNTIFS(AD$100:AD$149,"&gt;=0",AD$100:AD$149,"&lt;10"))</f>
        <v>-</v>
      </c>
      <c r="AE159" s="171" t="n">
        <f aca="false">IF(AE$150=0,"-",COUNTIFS(AE$100:AE$149,"&gt;=0",AE$100:AE$149,"&lt;10"))</f>
        <v>0</v>
      </c>
      <c r="AF159" s="168" t="str">
        <f aca="false">IF(AF$150=0,"-",COUNTIFS(AF$100:AF$149,"&gt;=0",AF$100:AF$149,"&lt;10"))</f>
        <v>-</v>
      </c>
      <c r="AG159" s="168" t="n">
        <f aca="false">IF(AG$150=0,"-",COUNTIFS(AG$100:AG$149,"&gt;=0",AG$100:AG$149,"&lt;10"))</f>
        <v>0</v>
      </c>
      <c r="AH159" s="168" t="str">
        <f aca="false">IF(AH$150=0,"-",COUNTIFS(AH$100:AH$149,"&gt;=0",AH$100:AH$149,"&lt;10"))</f>
        <v>-</v>
      </c>
      <c r="AI159" s="168" t="str">
        <f aca="false">IF(AI$150=0,"-",COUNTIFS(AI$100:AI$149,"&gt;=0",AI$100:AI$149,"&lt;10"))</f>
        <v>-</v>
      </c>
      <c r="AJ159" s="168" t="str">
        <f aca="false">IF(AJ$150=0,"-",COUNTIFS(AJ$100:AJ$149,"&gt;=0",AJ$100:AJ$149,"&lt;10"))</f>
        <v>-</v>
      </c>
      <c r="AK159" s="168" t="str">
        <f aca="false">IF(AK$150=0,"-",COUNTIFS(AK$100:AK$149,"&gt;=0",AK$100:AK$149,"&lt;10"))</f>
        <v>-</v>
      </c>
      <c r="AL159" s="169" t="str">
        <f aca="false">IF(AL$150=0,"-",COUNTIFS(AL$100:AL$149,"&gt;=0",AL$100:AL$149,"&lt;10"))</f>
        <v>-</v>
      </c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201"/>
    </row>
    <row r="160" customFormat="false" ht="15" hidden="false" customHeight="false" outlineLevel="0" collapsed="false">
      <c r="A160" s="203"/>
      <c r="B160" s="216" t="s">
        <v>105</v>
      </c>
      <c r="C160" s="219"/>
      <c r="D160" s="273"/>
      <c r="E160" s="171" t="n">
        <f aca="false">IF(E$150=0,"-",SUM(E152:E159))</f>
        <v>36</v>
      </c>
      <c r="F160" s="169" t="str">
        <f aca="false">IF(F$150=0,"-",SUM(F152:F159))</f>
        <v>-</v>
      </c>
      <c r="G160" s="171" t="str">
        <f aca="false">IF(G$150=0,"-",SUM(G152:G159))</f>
        <v>-</v>
      </c>
      <c r="H160" s="168" t="n">
        <f aca="false">IF(H$150=0,"-",SUM(H152:H159))</f>
        <v>36</v>
      </c>
      <c r="I160" s="168" t="str">
        <f aca="false">IF(I$150=0,"-",SUM(I152:I159))</f>
        <v>-</v>
      </c>
      <c r="J160" s="169" t="str">
        <f aca="false">IF(J$150=0,"-",SUM(J152:J159))</f>
        <v>-</v>
      </c>
      <c r="K160" s="171" t="n">
        <f aca="false">IF(K$150=0,"-",SUM(K152:K159))</f>
        <v>35</v>
      </c>
      <c r="L160" s="168" t="n">
        <f aca="false">IF(L$150=0,"-",SUM(L152:L159))</f>
        <v>35</v>
      </c>
      <c r="M160" s="168" t="n">
        <f aca="false">IF(M$150=0,"-",SUM(M152:M159))</f>
        <v>34</v>
      </c>
      <c r="N160" s="169" t="n">
        <f aca="false">IF(N$150=0,"-",SUM(N152:N159))</f>
        <v>34</v>
      </c>
      <c r="O160" s="171" t="n">
        <f aca="false">IF(O$150=0,"-",SUM(O152:O159))</f>
        <v>8</v>
      </c>
      <c r="P160" s="168" t="n">
        <f aca="false">IF(P$150=0,"-",SUM(P152:P159))</f>
        <v>15</v>
      </c>
      <c r="Q160" s="168" t="n">
        <f aca="false">IF(Q$150=0,"-",SUM(Q152:Q159))</f>
        <v>8</v>
      </c>
      <c r="R160" s="168" t="n">
        <f aca="false">IF(R$150=0,"-",SUM(R152:R159))</f>
        <v>5</v>
      </c>
      <c r="S160" s="168" t="str">
        <f aca="false">IF(S$150=0,"-",SUM(S152:S159))</f>
        <v>-</v>
      </c>
      <c r="T160" s="168" t="str">
        <f aca="false">IF(T$150=0,"-",SUM(T152:T159))</f>
        <v>-</v>
      </c>
      <c r="U160" s="168" t="str">
        <f aca="false">IF(U$150=0,"-",SUM(U152:U159))</f>
        <v>-</v>
      </c>
      <c r="V160" s="169" t="str">
        <f aca="false">IF(V$150=0,"-",SUM(V152:V159))</f>
        <v>-</v>
      </c>
      <c r="W160" s="171" t="n">
        <f aca="false">IF(W$150=0,"-",SUM(W152:W159))</f>
        <v>10</v>
      </c>
      <c r="X160" s="168" t="n">
        <f aca="false">IF(X$150=0,"-",SUM(X152:X159))</f>
        <v>3</v>
      </c>
      <c r="Y160" s="168" t="n">
        <f aca="false">IF(Y$150=0,"-",SUM(Y152:Y159))</f>
        <v>2</v>
      </c>
      <c r="Z160" s="168" t="n">
        <f aca="false">IF(Z$150=0,"-",SUM(Z152:Z159))</f>
        <v>2</v>
      </c>
      <c r="AA160" s="168" t="n">
        <f aca="false">IF(AA$150=0,"-",SUM(AA152:AA159))</f>
        <v>14</v>
      </c>
      <c r="AB160" s="168" t="n">
        <f aca="false">IF(AB$150=0,"-",SUM(AB152:AB159))</f>
        <v>2</v>
      </c>
      <c r="AC160" s="168" t="str">
        <f aca="false">IF(AC$150=0,"-",SUM(AC152:AC159))</f>
        <v>-</v>
      </c>
      <c r="AD160" s="169" t="str">
        <f aca="false">IF(AD$150=0,"-",SUM(AD152:AD159))</f>
        <v>-</v>
      </c>
      <c r="AE160" s="171" t="n">
        <f aca="false">IF(AE$150=0,"-",SUM(AE152:AE159))</f>
        <v>9</v>
      </c>
      <c r="AF160" s="168" t="str">
        <f aca="false">IF(AF$150=0,"-",SUM(AF152:AF159))</f>
        <v>-</v>
      </c>
      <c r="AG160" s="168" t="n">
        <f aca="false">IF(AG$150=0,"-",SUM(AG152:AG159))</f>
        <v>20</v>
      </c>
      <c r="AH160" s="168" t="str">
        <f aca="false">IF(AH$150=0,"-",SUM(AH152:AH159))</f>
        <v>-</v>
      </c>
      <c r="AI160" s="168" t="str">
        <f aca="false">IF(AI$150=0,"-",SUM(AI152:AI159))</f>
        <v>-</v>
      </c>
      <c r="AJ160" s="168" t="str">
        <f aca="false">IF(AJ$150=0,"-",SUM(AJ152:AJ159))</f>
        <v>-</v>
      </c>
      <c r="AK160" s="168" t="str">
        <f aca="false">IF(AK$150=0,"-",SUM(AK152:AK159))</f>
        <v>-</v>
      </c>
      <c r="AL160" s="169" t="str">
        <f aca="false">IF(AL$150=0,"-",SUM(AL152:AL159))</f>
        <v>-</v>
      </c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201"/>
    </row>
    <row r="161" customFormat="false" ht="15" hidden="false" customHeight="false" outlineLevel="0" collapsed="false">
      <c r="A161" s="203"/>
      <c r="B161" s="216" t="s">
        <v>7</v>
      </c>
      <c r="C161" s="219"/>
      <c r="D161" s="273"/>
      <c r="E161" s="171" t="n">
        <f aca="false">IF(OR($B$100="",E150=0),"-",50-COUNTIF($B$100:$B$149,""))</f>
        <v>36</v>
      </c>
      <c r="F161" s="171" t="str">
        <f aca="false">IF(OR($B$100="",F150=0),"-",50-COUNTIF($B$100:$B$149,""))</f>
        <v>-</v>
      </c>
      <c r="G161" s="171" t="str">
        <f aca="false">IF(OR($B$100="",G150=0),"-",50-COUNTIF($B$100:$B$149,""))</f>
        <v>-</v>
      </c>
      <c r="H161" s="171" t="n">
        <f aca="false">IF(OR($B$100="",H150=0),"-",50-COUNTIF($B$100:$B$149,""))</f>
        <v>36</v>
      </c>
      <c r="I161" s="171" t="str">
        <f aca="false">IF(OR($B$100="",I150=0),"-",50-COUNTIF($B$100:$B$149,""))</f>
        <v>-</v>
      </c>
      <c r="J161" s="171" t="str">
        <f aca="false">IF(OR($B$100="",J150=0),"-",50-COUNTIF($B$100:$B$149,""))</f>
        <v>-</v>
      </c>
      <c r="K161" s="171" t="n">
        <f aca="false">IF(OR($B$100="",K150=0),"-",50-COUNTIF($B$100:$B$149,""))</f>
        <v>36</v>
      </c>
      <c r="L161" s="171" t="n">
        <f aca="false">IF(OR($B$100="",L150=0),"-",50-COUNTIF($B$100:$B$149,""))</f>
        <v>36</v>
      </c>
      <c r="M161" s="171" t="n">
        <f aca="false">IF(OR($B$100="",M150=0),"-",50-COUNTIF($B$100:$B$149,""))</f>
        <v>36</v>
      </c>
      <c r="N161" s="171" t="n">
        <f aca="false">IF(OR($B$100="",N150=0),"-",50-COUNTIF($B$100:$B$149,""))</f>
        <v>36</v>
      </c>
      <c r="O161" s="171" t="n">
        <f aca="false">IF(OR($B$100="",O150=0),"-",50-COUNTIF($B$100:$B$149,""))</f>
        <v>36</v>
      </c>
      <c r="P161" s="171" t="n">
        <f aca="false">IF(OR($B$100="",P150=0),"-",50-COUNTIF($B$100:$B$149,""))</f>
        <v>36</v>
      </c>
      <c r="Q161" s="171" t="n">
        <f aca="false">IF(OR($B$100="",Q150=0),"-",50-COUNTIF($B$100:$B$149,""))</f>
        <v>36</v>
      </c>
      <c r="R161" s="171" t="n">
        <f aca="false">IF(OR($B$100="",R150=0),"-",50-COUNTIF($B$100:$B$149,""))</f>
        <v>36</v>
      </c>
      <c r="S161" s="171" t="str">
        <f aca="false">IF(OR($B$100="",S150=0),"-",50-COUNTIF($B$100:$B$149,""))</f>
        <v>-</v>
      </c>
      <c r="T161" s="171" t="str">
        <f aca="false">IF(OR($B$100="",T150=0),"-",50-COUNTIF($B$100:$B$149,""))</f>
        <v>-</v>
      </c>
      <c r="U161" s="171" t="str">
        <f aca="false">IF(OR($B$100="",U150=0),"-",50-COUNTIF($B$100:$B$149,""))</f>
        <v>-</v>
      </c>
      <c r="V161" s="171" t="str">
        <f aca="false">IF(OR($B$100="",V150=0),"-",50-COUNTIF($B$100:$B$149,""))</f>
        <v>-</v>
      </c>
      <c r="W161" s="171" t="n">
        <f aca="false">IF(OR($B$100="",W150=0),"-",50-COUNTIF($B$100:$B$149,""))</f>
        <v>36</v>
      </c>
      <c r="X161" s="171" t="n">
        <f aca="false">IF(OR($B$100="",X150=0),"-",50-COUNTIF($B$100:$B$149,""))</f>
        <v>36</v>
      </c>
      <c r="Y161" s="171" t="n">
        <f aca="false">IF(OR($B$100="",Y150=0),"-",50-COUNTIF($B$100:$B$149,""))</f>
        <v>36</v>
      </c>
      <c r="Z161" s="171" t="n">
        <f aca="false">IF(OR($B$100="",Z150=0),"-",50-COUNTIF($B$100:$B$149,""))</f>
        <v>36</v>
      </c>
      <c r="AA161" s="171" t="n">
        <f aca="false">IF(OR($B$100="",AA150=0),"-",50-COUNTIF($B$100:$B$149,""))</f>
        <v>36</v>
      </c>
      <c r="AB161" s="171" t="n">
        <f aca="false">IF(OR($B$100="",AB150=0),"-",50-COUNTIF($B$100:$B$149,""))</f>
        <v>36</v>
      </c>
      <c r="AC161" s="171" t="str">
        <f aca="false">IF(OR($B$100="",AC150=0),"-",50-COUNTIF($B$100:$B$149,""))</f>
        <v>-</v>
      </c>
      <c r="AD161" s="171" t="str">
        <f aca="false">IF(OR($B$100="",AD150=0),"-",50-COUNTIF($B$100:$B$149,""))</f>
        <v>-</v>
      </c>
      <c r="AE161" s="171" t="n">
        <f aca="false">IF(OR($B$100="",AE150=0),"-",50-COUNTIF($B$100:$B$149,""))</f>
        <v>36</v>
      </c>
      <c r="AF161" s="171" t="str">
        <f aca="false">IF(OR($B$100="",AF150=0),"-",50-COUNTIF($B$100:$B$149,""))</f>
        <v>-</v>
      </c>
      <c r="AG161" s="171" t="n">
        <f aca="false">IF(OR($B$100="",AG150=0),"-",50-COUNTIF($B$100:$B$149,""))</f>
        <v>36</v>
      </c>
      <c r="AH161" s="171" t="str">
        <f aca="false">IF(OR($B$100="",AH150=0),"-",50-COUNTIF($B$100:$B$149,""))</f>
        <v>-</v>
      </c>
      <c r="AI161" s="171" t="str">
        <f aca="false">IF(OR($B$100="",AI150=0),"-",50-COUNTIF($B$100:$B$149,""))</f>
        <v>-</v>
      </c>
      <c r="AJ161" s="171" t="str">
        <f aca="false">IF(OR($B$100="",AJ150=0),"-",50-COUNTIF($B$100:$B$149,""))</f>
        <v>-</v>
      </c>
      <c r="AK161" s="171" t="str">
        <f aca="false">IF(OR($B$100="",AK150=0),"-",50-COUNTIF($B$100:$B$149,""))</f>
        <v>-</v>
      </c>
      <c r="AL161" s="171" t="str">
        <f aca="false">IF(OR($B$100="",AL150=0),"-",50-COUNTIF($B$100:$B$149,""))</f>
        <v>-</v>
      </c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201"/>
    </row>
    <row r="162" customFormat="false" ht="14.15" hidden="false" customHeight="false" outlineLevel="0" collapsed="false">
      <c r="A162" s="203"/>
      <c r="B162" s="216" t="s">
        <v>106</v>
      </c>
      <c r="C162" s="219"/>
      <c r="D162" s="273"/>
      <c r="E162" s="171" t="n">
        <f aca="false">IF(E$150=0,"-",SUM(E152:E156))</f>
        <v>25</v>
      </c>
      <c r="F162" s="169" t="str">
        <f aca="false">IF(F$150=0,"-",SUM(F152:F156))</f>
        <v>-</v>
      </c>
      <c r="G162" s="171" t="str">
        <f aca="false">IF(G$150=0,"-",SUM(G152:G156))</f>
        <v>-</v>
      </c>
      <c r="H162" s="168" t="n">
        <f aca="false">IF(H$150=0,"-",SUM(H152:H156))</f>
        <v>33</v>
      </c>
      <c r="I162" s="168" t="str">
        <f aca="false">IF(I$150=0,"-",SUM(I152:I156))</f>
        <v>-</v>
      </c>
      <c r="J162" s="169" t="str">
        <f aca="false">IF(J$150=0,"-",SUM(J152:J156))</f>
        <v>-</v>
      </c>
      <c r="K162" s="171" t="n">
        <f aca="false">IF(K$150=0,"-",SUM(K152:K156))</f>
        <v>31</v>
      </c>
      <c r="L162" s="168" t="n">
        <f aca="false">IF(L$150=0,"-",SUM(L152:L156))</f>
        <v>16</v>
      </c>
      <c r="M162" s="168" t="n">
        <f aca="false">IF(M$150=0,"-",SUM(M152:M156))</f>
        <v>13</v>
      </c>
      <c r="N162" s="169" t="n">
        <f aca="false">IF(N$150=0,"-",SUM(N152:N156))</f>
        <v>16</v>
      </c>
      <c r="O162" s="171" t="n">
        <f aca="false">IF(O$150=0,"-",SUM(O152:O156))</f>
        <v>7</v>
      </c>
      <c r="P162" s="168" t="n">
        <f aca="false">IF(P$150=0,"-",SUM(P152:P156))</f>
        <v>9</v>
      </c>
      <c r="Q162" s="168" t="n">
        <f aca="false">IF(Q$150=0,"-",SUM(Q152:Q156))</f>
        <v>7</v>
      </c>
      <c r="R162" s="168" t="n">
        <f aca="false">IF(R$150=0,"-",SUM(R152:R156))</f>
        <v>4</v>
      </c>
      <c r="S162" s="168" t="str">
        <f aca="false">IF(S$150=0,"-",SUM(S152:S156))</f>
        <v>-</v>
      </c>
      <c r="T162" s="168" t="str">
        <f aca="false">IF(T$150=0,"-",SUM(T152:T156))</f>
        <v>-</v>
      </c>
      <c r="U162" s="168" t="str">
        <f aca="false">IF(U$150=0,"-",SUM(U152:U156))</f>
        <v>-</v>
      </c>
      <c r="V162" s="169" t="str">
        <f aca="false">IF(V$150=0,"-",SUM(V152:V156))</f>
        <v>-</v>
      </c>
      <c r="W162" s="171" t="n">
        <f aca="false">IF(W$150=0,"-",SUM(W152:W156))</f>
        <v>7</v>
      </c>
      <c r="X162" s="168" t="n">
        <f aca="false">IF(X$150=0,"-",SUM(X152:X156))</f>
        <v>3</v>
      </c>
      <c r="Y162" s="168" t="n">
        <f aca="false">IF(Y$150=0,"-",SUM(Y152:Y156))</f>
        <v>2</v>
      </c>
      <c r="Z162" s="168" t="n">
        <f aca="false">IF(Z$150=0,"-",SUM(Z152:Z156))</f>
        <v>0</v>
      </c>
      <c r="AA162" s="168" t="n">
        <f aca="false">IF(AA$150=0,"-",SUM(AA152:AA156))</f>
        <v>12</v>
      </c>
      <c r="AB162" s="168" t="n">
        <f aca="false">IF(AB$150=0,"-",SUM(AB152:AB156))</f>
        <v>2</v>
      </c>
      <c r="AC162" s="168" t="str">
        <f aca="false">IF(AC$150=0,"-",SUM(AC152:AC156))</f>
        <v>-</v>
      </c>
      <c r="AD162" s="169" t="str">
        <f aca="false">IF(AD$150=0,"-",SUM(AD152:AD156))</f>
        <v>-</v>
      </c>
      <c r="AE162" s="171" t="n">
        <f aca="false">IF(AE$150=0,"-",SUM(AE152:AE156))</f>
        <v>7</v>
      </c>
      <c r="AF162" s="168" t="str">
        <f aca="false">IF(AF$150=0,"-",SUM(AF152:AF156))</f>
        <v>-</v>
      </c>
      <c r="AG162" s="168" t="n">
        <f aca="false">IF(AG$150=0,"-",SUM(AG152:AG156))</f>
        <v>19</v>
      </c>
      <c r="AH162" s="168" t="str">
        <f aca="false">IF(AH$150=0,"-",SUM(AH152:AH156))</f>
        <v>-</v>
      </c>
      <c r="AI162" s="168" t="str">
        <f aca="false">IF(AI$150=0,"-",SUM(AI152:AI156))</f>
        <v>-</v>
      </c>
      <c r="AJ162" s="168" t="str">
        <f aca="false">IF(AJ$150=0,"-",SUM(AJ152:AJ156))</f>
        <v>-</v>
      </c>
      <c r="AK162" s="168" t="str">
        <f aca="false">IF(AK$150=0,"-",SUM(AK152:AK156))</f>
        <v>-</v>
      </c>
      <c r="AL162" s="169" t="str">
        <f aca="false">IF(AL$150=0,"-",SUM(AL152:AL156))</f>
        <v>-</v>
      </c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201"/>
    </row>
    <row r="163" customFormat="false" ht="14.15" hidden="false" customHeight="false" outlineLevel="0" collapsed="false">
      <c r="A163" s="203"/>
      <c r="B163" s="216" t="s">
        <v>107</v>
      </c>
      <c r="C163" s="219"/>
      <c r="D163" s="273"/>
      <c r="E163" s="220" t="n">
        <f aca="false">IF(OR(E$150=0,E$150="-"),"-",E162/E160)</f>
        <v>0.694444444444444</v>
      </c>
      <c r="F163" s="220" t="str">
        <f aca="false">IF(OR(F$150=0,F$150="-"),"-",F162/F160)</f>
        <v>-</v>
      </c>
      <c r="G163" s="220" t="str">
        <f aca="false">IF(OR(G$150=0,G$150="-"),"-",G162/G160)</f>
        <v>-</v>
      </c>
      <c r="H163" s="220" t="n">
        <f aca="false">IF(OR(H$150=0,H$150="-"),"-",H162/H160)</f>
        <v>0.916666666666667</v>
      </c>
      <c r="I163" s="220" t="str">
        <f aca="false">IF(OR(I$150=0,I$150="-"),"-",I162/I160)</f>
        <v>-</v>
      </c>
      <c r="J163" s="220" t="str">
        <f aca="false">IF(OR(J$150=0,J$150="-"),"-",J162/J160)</f>
        <v>-</v>
      </c>
      <c r="K163" s="220" t="n">
        <f aca="false">IF(OR(K$150=0,K$150="-"),"-",K162/K160)</f>
        <v>0.885714285714286</v>
      </c>
      <c r="L163" s="220" t="n">
        <f aca="false">IF(OR(L$150=0,L$150="-"),"-",L162/L160)</f>
        <v>0.457142857142857</v>
      </c>
      <c r="M163" s="220" t="n">
        <f aca="false">IF(OR(M$150=0,M$150="-"),"-",M162/M160)</f>
        <v>0.382352941176471</v>
      </c>
      <c r="N163" s="220" t="n">
        <f aca="false">IF(OR(N$150=0,N$150="-"),"-",N162/N160)</f>
        <v>0.470588235294118</v>
      </c>
      <c r="O163" s="220" t="n">
        <f aca="false">IF(OR(O$150=0,O$150="-"),"-",O162/O160)</f>
        <v>0.875</v>
      </c>
      <c r="P163" s="220" t="n">
        <f aca="false">IF(OR(P$150=0,P$150="-"),"-",P162/P160)</f>
        <v>0.6</v>
      </c>
      <c r="Q163" s="220" t="n">
        <f aca="false">IF(OR(Q$150=0,Q$150="-"),"-",Q162/Q160)</f>
        <v>0.875</v>
      </c>
      <c r="R163" s="220" t="n">
        <f aca="false">IF(OR(R$150=0,R$150="-"),"-",R162/R160)</f>
        <v>0.8</v>
      </c>
      <c r="S163" s="220" t="str">
        <f aca="false">IF(OR(S$150=0,S$150="-"),"-",S162/S160)</f>
        <v>-</v>
      </c>
      <c r="T163" s="220" t="str">
        <f aca="false">IF(OR(T$150=0,T$150="-"),"-",T162/T160)</f>
        <v>-</v>
      </c>
      <c r="U163" s="220" t="str">
        <f aca="false">IF(OR(U$150=0,U$150="-"),"-",U162/U160)</f>
        <v>-</v>
      </c>
      <c r="V163" s="220" t="str">
        <f aca="false">IF(OR(V$150=0,V$150="-"),"-",V162/V160)</f>
        <v>-</v>
      </c>
      <c r="W163" s="220" t="n">
        <f aca="false">IF(OR(W$150=0,W$150="-"),"-",W162/W160)</f>
        <v>0.7</v>
      </c>
      <c r="X163" s="220" t="n">
        <f aca="false">IF(OR(X$150=0,X$150="-"),"-",X162/X160)</f>
        <v>1</v>
      </c>
      <c r="Y163" s="220" t="n">
        <f aca="false">IF(OR(Y$150=0,Y$150="-"),"-",Y162/Y160)</f>
        <v>1</v>
      </c>
      <c r="Z163" s="220" t="n">
        <f aca="false">IF(OR(Z$150=0,Z$150="-"),"-",Z162/Z160)</f>
        <v>0</v>
      </c>
      <c r="AA163" s="220" t="n">
        <f aca="false">IF(OR(AA$150=0,AA$150="-"),"-",AA162/AA160)</f>
        <v>0.857142857142857</v>
      </c>
      <c r="AB163" s="220" t="n">
        <f aca="false">IF(OR(AB$150=0,AB$150="-"),"-",AB162/AB160)</f>
        <v>1</v>
      </c>
      <c r="AC163" s="220" t="str">
        <f aca="false">IF(OR(AC$150=0,AC$150="-"),"-",AC162/AC160)</f>
        <v>-</v>
      </c>
      <c r="AD163" s="220" t="str">
        <f aca="false">IF(OR(AD$150=0,AD$150="-"),"-",AD162/AD160)</f>
        <v>-</v>
      </c>
      <c r="AE163" s="220" t="n">
        <f aca="false">IF(OR(AE$150=0,AE$150="-"),"-",AE162/AE160)</f>
        <v>0.777777777777778</v>
      </c>
      <c r="AF163" s="220" t="str">
        <f aca="false">IF(OR(AF$150=0,AF$150="-"),"-",AF162/AF160)</f>
        <v>-</v>
      </c>
      <c r="AG163" s="220" t="n">
        <f aca="false">IF(OR(AG$150=0,AG$150="-"),"-",AG162/AG160)</f>
        <v>0.95</v>
      </c>
      <c r="AH163" s="220" t="str">
        <f aca="false">IF(OR(AH$150=0,AH$150="-"),"-",AH162/AH160)</f>
        <v>-</v>
      </c>
      <c r="AI163" s="220" t="str">
        <f aca="false">IF(OR(AI$150=0,AI$150="-"),"-",AI162/AI160)</f>
        <v>-</v>
      </c>
      <c r="AJ163" s="220" t="str">
        <f aca="false">IF(OR(AJ$150=0,AJ$150="-"),"-",AJ162/AJ160)</f>
        <v>-</v>
      </c>
      <c r="AK163" s="220" t="str">
        <f aca="false">IF(OR(AK$150=0,AK$150="-"),"-",AK162/AK160)</f>
        <v>-</v>
      </c>
      <c r="AL163" s="220" t="str">
        <f aca="false">IF(OR(AL$150=0,AL$150="-"),"-",AL162/AL160)</f>
        <v>-</v>
      </c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201"/>
    </row>
    <row r="164" customFormat="false" ht="15" hidden="false" customHeight="false" outlineLevel="0" collapsed="false">
      <c r="A164" s="203"/>
      <c r="B164" s="216" t="s">
        <v>42</v>
      </c>
      <c r="C164" s="219"/>
      <c r="D164" s="273"/>
      <c r="E164" s="171" t="n">
        <f aca="false">IF(E$150=0,"-",SUM(E152:E154))</f>
        <v>10</v>
      </c>
      <c r="F164" s="169" t="str">
        <f aca="false">IF(F$150=0,"-",SUM(F152:F154))</f>
        <v>-</v>
      </c>
      <c r="G164" s="171" t="str">
        <f aca="false">IF(G$150=0,"-",SUM(G152:G154))</f>
        <v>-</v>
      </c>
      <c r="H164" s="168" t="n">
        <f aca="false">IF(H$150=0,"-",SUM(H152:H154))</f>
        <v>29</v>
      </c>
      <c r="I164" s="168" t="str">
        <f aca="false">IF(I$150=0,"-",SUM(I152:I154))</f>
        <v>-</v>
      </c>
      <c r="J164" s="169" t="str">
        <f aca="false">IF(J$150=0,"-",SUM(J152:J154))</f>
        <v>-</v>
      </c>
      <c r="K164" s="171" t="n">
        <f aca="false">IF(K$150=0,"-",SUM(K152:K154))</f>
        <v>21</v>
      </c>
      <c r="L164" s="168" t="n">
        <f aca="false">IF(L$150=0,"-",SUM(L152:L154))</f>
        <v>7</v>
      </c>
      <c r="M164" s="168" t="n">
        <f aca="false">IF(M$150=0,"-",SUM(M152:M154))</f>
        <v>4</v>
      </c>
      <c r="N164" s="169" t="n">
        <f aca="false">IF(N$150=0,"-",SUM(N152:N154))</f>
        <v>7</v>
      </c>
      <c r="O164" s="171" t="n">
        <f aca="false">IF(O$150=0,"-",SUM(O152:O154))</f>
        <v>4</v>
      </c>
      <c r="P164" s="168" t="n">
        <f aca="false">IF(P$150=0,"-",SUM(P152:P154))</f>
        <v>4</v>
      </c>
      <c r="Q164" s="168" t="n">
        <f aca="false">IF(Q$150=0,"-",SUM(Q152:Q154))</f>
        <v>6</v>
      </c>
      <c r="R164" s="168" t="n">
        <f aca="false">IF(R$150=0,"-",SUM(R152:R154))</f>
        <v>3</v>
      </c>
      <c r="S164" s="168" t="str">
        <f aca="false">IF(S$150=0,"-",SUM(S152:S154))</f>
        <v>-</v>
      </c>
      <c r="T164" s="168" t="str">
        <f aca="false">IF(T$150=0,"-",SUM(T152:T154))</f>
        <v>-</v>
      </c>
      <c r="U164" s="168" t="str">
        <f aca="false">IF(U$150=0,"-",SUM(U152:U154))</f>
        <v>-</v>
      </c>
      <c r="V164" s="169" t="str">
        <f aca="false">IF(V$150=0,"-",SUM(V152:V154))</f>
        <v>-</v>
      </c>
      <c r="W164" s="171" t="n">
        <f aca="false">IF(W$150=0,"-",SUM(W152:W154))</f>
        <v>4</v>
      </c>
      <c r="X164" s="168" t="n">
        <f aca="false">IF(X$150=0,"-",SUM(X152:X154))</f>
        <v>1</v>
      </c>
      <c r="Y164" s="168" t="n">
        <f aca="false">IF(Y$150=0,"-",SUM(Y152:Y154))</f>
        <v>1</v>
      </c>
      <c r="Z164" s="168" t="n">
        <f aca="false">IF(Z$150=0,"-",SUM(Z152:Z154))</f>
        <v>0</v>
      </c>
      <c r="AA164" s="168" t="n">
        <f aca="false">IF(AA$150=0,"-",SUM(AA152:AA154))</f>
        <v>9</v>
      </c>
      <c r="AB164" s="168" t="n">
        <f aca="false">IF(AB$150=0,"-",SUM(AB152:AB154))</f>
        <v>2</v>
      </c>
      <c r="AC164" s="168" t="str">
        <f aca="false">IF(AC$150=0,"-",SUM(AC152:AC154))</f>
        <v>-</v>
      </c>
      <c r="AD164" s="169" t="str">
        <f aca="false">IF(AD$150=0,"-",SUM(AD152:AD154))</f>
        <v>-</v>
      </c>
      <c r="AE164" s="171" t="n">
        <f aca="false">IF(AE$150=0,"-",SUM(AE152:AE154))</f>
        <v>5</v>
      </c>
      <c r="AF164" s="168" t="str">
        <f aca="false">IF(AF$150=0,"-",SUM(AF152:AF154))</f>
        <v>-</v>
      </c>
      <c r="AG164" s="168" t="n">
        <f aca="false">IF(AG$150=0,"-",SUM(AG152:AG154))</f>
        <v>14</v>
      </c>
      <c r="AH164" s="168" t="str">
        <f aca="false">IF(AH$150=0,"-",SUM(AH152:AH154))</f>
        <v>-</v>
      </c>
      <c r="AI164" s="168" t="str">
        <f aca="false">IF(AI$150=0,"-",SUM(AI152:AI154))</f>
        <v>-</v>
      </c>
      <c r="AJ164" s="168" t="str">
        <f aca="false">IF(AJ$150=0,"-",SUM(AJ152:AJ154))</f>
        <v>-</v>
      </c>
      <c r="AK164" s="168" t="str">
        <f aca="false">IF(AK$150=0,"-",SUM(AK152:AK154))</f>
        <v>-</v>
      </c>
      <c r="AL164" s="169" t="str">
        <f aca="false">IF(AL$150=0,"-",SUM(AL152:AL154))</f>
        <v>-</v>
      </c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201"/>
    </row>
    <row r="165" customFormat="false" ht="15" hidden="false" customHeight="false" outlineLevel="0" collapsed="false">
      <c r="A165" s="203"/>
      <c r="B165" s="216" t="s">
        <v>108</v>
      </c>
      <c r="C165" s="219"/>
      <c r="D165" s="273"/>
      <c r="E165" s="220" t="n">
        <f aca="false">IF(OR(E$150=0,E$150="-"),"-",E164/E160)</f>
        <v>0.277777777777778</v>
      </c>
      <c r="F165" s="220" t="str">
        <f aca="false">IF(OR(F$150=0,F$150="-"),"-",F164/F160)</f>
        <v>-</v>
      </c>
      <c r="G165" s="220" t="str">
        <f aca="false">IF(OR(G$150=0,G$150="-"),"-",G164/G160)</f>
        <v>-</v>
      </c>
      <c r="H165" s="220" t="n">
        <f aca="false">IF(OR(H$150=0,H$150="-"),"-",H164/H160)</f>
        <v>0.805555555555556</v>
      </c>
      <c r="I165" s="220" t="str">
        <f aca="false">IF(OR(I$150=0,I$150="-"),"-",I164/I160)</f>
        <v>-</v>
      </c>
      <c r="J165" s="220" t="str">
        <f aca="false">IF(OR(J$150=0,J$150="-"),"-",J164/J160)</f>
        <v>-</v>
      </c>
      <c r="K165" s="220" t="n">
        <f aca="false">IF(OR(K$150=0,K$150="-"),"-",K164/K160)</f>
        <v>0.6</v>
      </c>
      <c r="L165" s="220" t="n">
        <f aca="false">IF(OR(L$150=0,L$150="-"),"-",L164/L160)</f>
        <v>0.2</v>
      </c>
      <c r="M165" s="220" t="n">
        <f aca="false">IF(OR(M$150=0,M$150="-"),"-",M164/M160)</f>
        <v>0.117647058823529</v>
      </c>
      <c r="N165" s="220" t="n">
        <f aca="false">IF(OR(N$150=0,N$150="-"),"-",N164/N160)</f>
        <v>0.205882352941176</v>
      </c>
      <c r="O165" s="220" t="n">
        <f aca="false">IF(OR(O$150=0,O$150="-"),"-",O164/O160)</f>
        <v>0.5</v>
      </c>
      <c r="P165" s="220" t="n">
        <f aca="false">IF(OR(P$150=0,P$150="-"),"-",P164/P160)</f>
        <v>0.266666666666667</v>
      </c>
      <c r="Q165" s="220" t="n">
        <f aca="false">IF(OR(Q$150=0,Q$150="-"),"-",Q164/Q160)</f>
        <v>0.75</v>
      </c>
      <c r="R165" s="220" t="n">
        <f aca="false">IF(OR(R$150=0,R$150="-"),"-",R164/R160)</f>
        <v>0.6</v>
      </c>
      <c r="S165" s="220" t="str">
        <f aca="false">IF(OR(S$150=0,S$150="-"),"-",S164/S160)</f>
        <v>-</v>
      </c>
      <c r="T165" s="220" t="str">
        <f aca="false">IF(OR(T$150=0,T$150="-"),"-",T164/T160)</f>
        <v>-</v>
      </c>
      <c r="U165" s="220" t="str">
        <f aca="false">IF(OR(U$150=0,U$150="-"),"-",U164/U160)</f>
        <v>-</v>
      </c>
      <c r="V165" s="220" t="str">
        <f aca="false">IF(OR(V$150=0,V$150="-"),"-",V164/V160)</f>
        <v>-</v>
      </c>
      <c r="W165" s="220" t="n">
        <f aca="false">IF(OR(W$150=0,W$150="-"),"-",W164/W160)</f>
        <v>0.4</v>
      </c>
      <c r="X165" s="220" t="n">
        <f aca="false">IF(OR(X$150=0,X$150="-"),"-",X164/X160)</f>
        <v>0.333333333333333</v>
      </c>
      <c r="Y165" s="220" t="n">
        <f aca="false">IF(OR(Y$150=0,Y$150="-"),"-",Y164/Y160)</f>
        <v>0.5</v>
      </c>
      <c r="Z165" s="220" t="n">
        <f aca="false">IF(OR(Z$150=0,Z$150="-"),"-",Z164/Z160)</f>
        <v>0</v>
      </c>
      <c r="AA165" s="220" t="n">
        <f aca="false">IF(OR(AA$150=0,AA$150="-"),"-",AA164/AA160)</f>
        <v>0.642857142857143</v>
      </c>
      <c r="AB165" s="220" t="n">
        <f aca="false">IF(OR(AB$150=0,AB$150="-"),"-",AB164/AB160)</f>
        <v>1</v>
      </c>
      <c r="AC165" s="220" t="str">
        <f aca="false">IF(OR(AC$150=0,AC$150="-"),"-",AC164/AC160)</f>
        <v>-</v>
      </c>
      <c r="AD165" s="220" t="str">
        <f aca="false">IF(OR(AD$150=0,AD$150="-"),"-",AD164/AD160)</f>
        <v>-</v>
      </c>
      <c r="AE165" s="220" t="n">
        <f aca="false">IF(OR(AE$150=0,AE$150="-"),"-",AE164/AE160)</f>
        <v>0.555555555555556</v>
      </c>
      <c r="AF165" s="220" t="str">
        <f aca="false">IF(OR(AF$150=0,AF$150="-"),"-",AF164/AF160)</f>
        <v>-</v>
      </c>
      <c r="AG165" s="220" t="n">
        <f aca="false">IF(OR(AG$150=0,AG$150="-"),"-",AG164/AG160)</f>
        <v>0.7</v>
      </c>
      <c r="AH165" s="220" t="str">
        <f aca="false">IF(OR(AH$150=0,AH$150="-"),"-",AH164/AH160)</f>
        <v>-</v>
      </c>
      <c r="AI165" s="220" t="str">
        <f aca="false">IF(OR(AI$150=0,AI$150="-"),"-",AI164/AI160)</f>
        <v>-</v>
      </c>
      <c r="AJ165" s="220" t="str">
        <f aca="false">IF(OR(AJ$150=0,AJ$150="-"),"-",AJ164/AJ160)</f>
        <v>-</v>
      </c>
      <c r="AK165" s="220" t="str">
        <f aca="false">IF(OR(AK$150=0,AK$150="-"),"-",AK164/AK160)</f>
        <v>-</v>
      </c>
      <c r="AL165" s="220" t="str">
        <f aca="false">IF(OR(AL$150=0,AL$150="-"),"-",AL164/AL160)</f>
        <v>-</v>
      </c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201"/>
    </row>
    <row r="166" customFormat="false" ht="15" hidden="false" customHeight="false" outlineLevel="0" collapsed="false">
      <c r="A166" s="203"/>
      <c r="B166" s="216" t="s">
        <v>109</v>
      </c>
      <c r="C166" s="219"/>
      <c r="D166" s="273"/>
      <c r="E166" s="171" t="n">
        <f aca="false">IF(E$150=0,"-",SUM(E155:E156))</f>
        <v>15</v>
      </c>
      <c r="F166" s="169" t="str">
        <f aca="false">IF(F$150=0,"-",SUM(F155:F156))</f>
        <v>-</v>
      </c>
      <c r="G166" s="171" t="str">
        <f aca="false">IF(G$150=0,"-",SUM(G155:G156))</f>
        <v>-</v>
      </c>
      <c r="H166" s="168" t="n">
        <f aca="false">IF(H$150=0,"-",SUM(H155:H156))</f>
        <v>4</v>
      </c>
      <c r="I166" s="168" t="str">
        <f aca="false">IF(I$150=0,"-",SUM(I155:I156))</f>
        <v>-</v>
      </c>
      <c r="J166" s="169" t="str">
        <f aca="false">IF(J$150=0,"-",SUM(J155:J156))</f>
        <v>-</v>
      </c>
      <c r="K166" s="171" t="n">
        <f aca="false">IF(K$150=0,"-",SUM(K155:K156))</f>
        <v>10</v>
      </c>
      <c r="L166" s="168" t="n">
        <f aca="false">IF(L$150=0,"-",SUM(L155:L156))</f>
        <v>9</v>
      </c>
      <c r="M166" s="168" t="n">
        <f aca="false">IF(M$150=0,"-",SUM(M155:M156))</f>
        <v>9</v>
      </c>
      <c r="N166" s="169" t="n">
        <f aca="false">IF(N$150=0,"-",SUM(N155:N156))</f>
        <v>9</v>
      </c>
      <c r="O166" s="171" t="n">
        <f aca="false">IF(O$150=0,"-",SUM(O155:O156))</f>
        <v>3</v>
      </c>
      <c r="P166" s="168" t="n">
        <f aca="false">IF(P$150=0,"-",SUM(P155:P156))</f>
        <v>5</v>
      </c>
      <c r="Q166" s="168" t="n">
        <f aca="false">IF(Q$150=0,"-",SUM(Q155:Q156))</f>
        <v>1</v>
      </c>
      <c r="R166" s="168" t="n">
        <f aca="false">IF(R$150=0,"-",SUM(R155:R156))</f>
        <v>1</v>
      </c>
      <c r="S166" s="168" t="str">
        <f aca="false">IF(S$150=0,"-",SUM(S155:S156))</f>
        <v>-</v>
      </c>
      <c r="T166" s="168" t="str">
        <f aca="false">IF(T$150=0,"-",SUM(T155:T156))</f>
        <v>-</v>
      </c>
      <c r="U166" s="168" t="str">
        <f aca="false">IF(U$150=0,"-",SUM(U155:U156))</f>
        <v>-</v>
      </c>
      <c r="V166" s="169" t="str">
        <f aca="false">IF(V$150=0,"-",SUM(V155:V156))</f>
        <v>-</v>
      </c>
      <c r="W166" s="171" t="n">
        <f aca="false">IF(W$150=0,"-",SUM(W155:W156))</f>
        <v>3</v>
      </c>
      <c r="X166" s="168" t="n">
        <f aca="false">IF(X$150=0,"-",SUM(X155:X156))</f>
        <v>2</v>
      </c>
      <c r="Y166" s="168" t="n">
        <f aca="false">IF(Y$150=0,"-",SUM(Y155:Y156))</f>
        <v>1</v>
      </c>
      <c r="Z166" s="168" t="n">
        <f aca="false">IF(Z$150=0,"-",SUM(Z155:Z156))</f>
        <v>0</v>
      </c>
      <c r="AA166" s="168" t="n">
        <f aca="false">IF(AA$150=0,"-",SUM(AA155:AA156))</f>
        <v>3</v>
      </c>
      <c r="AB166" s="168" t="n">
        <f aca="false">IF(AB$150=0,"-",SUM(AB155:AB156))</f>
        <v>0</v>
      </c>
      <c r="AC166" s="168" t="str">
        <f aca="false">IF(AC$150=0,"-",SUM(AC155:AC156))</f>
        <v>-</v>
      </c>
      <c r="AD166" s="169" t="str">
        <f aca="false">IF(AD$150=0,"-",SUM(AD155:AD156))</f>
        <v>-</v>
      </c>
      <c r="AE166" s="171" t="n">
        <f aca="false">IF(AE$150=0,"-",SUM(AE155:AE156))</f>
        <v>2</v>
      </c>
      <c r="AF166" s="168" t="str">
        <f aca="false">IF(AF$150=0,"-",SUM(AF155:AF156))</f>
        <v>-</v>
      </c>
      <c r="AG166" s="168" t="n">
        <f aca="false">IF(AG$150=0,"-",SUM(AG155:AG156))</f>
        <v>5</v>
      </c>
      <c r="AH166" s="168" t="str">
        <f aca="false">IF(AH$150=0,"-",SUM(AH155:AH156))</f>
        <v>-</v>
      </c>
      <c r="AI166" s="168" t="str">
        <f aca="false">IF(AI$150=0,"-",SUM(AI155:AI156))</f>
        <v>-</v>
      </c>
      <c r="AJ166" s="168" t="str">
        <f aca="false">IF(AJ$150=0,"-",SUM(AJ155:AJ156))</f>
        <v>-</v>
      </c>
      <c r="AK166" s="168" t="str">
        <f aca="false">IF(AK$150=0,"-",SUM(AK155:AK156))</f>
        <v>-</v>
      </c>
      <c r="AL166" s="169" t="str">
        <f aca="false">IF(AL$150=0,"-",SUM(AL155:AL156))</f>
        <v>-</v>
      </c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201"/>
    </row>
    <row r="167" customFormat="false" ht="15" hidden="false" customHeight="false" outlineLevel="0" collapsed="false">
      <c r="A167" s="203"/>
      <c r="B167" s="216" t="s">
        <v>110</v>
      </c>
      <c r="C167" s="219"/>
      <c r="D167" s="273"/>
      <c r="E167" s="171" t="n">
        <f aca="false">IF(E$150=0,"-",SUM(E157:E159))</f>
        <v>11</v>
      </c>
      <c r="F167" s="169" t="str">
        <f aca="false">IF(F$150=0,"-",SUM(F157:F159))</f>
        <v>-</v>
      </c>
      <c r="G167" s="171" t="str">
        <f aca="false">IF(G$150=0,"-",SUM(G157:G159))</f>
        <v>-</v>
      </c>
      <c r="H167" s="168" t="n">
        <f aca="false">IF(H$150=0,"-",SUM(H157:H159))</f>
        <v>3</v>
      </c>
      <c r="I167" s="168" t="str">
        <f aca="false">IF(I$150=0,"-",SUM(I157:I159))</f>
        <v>-</v>
      </c>
      <c r="J167" s="169" t="str">
        <f aca="false">IF(J$150=0,"-",SUM(J157:J159))</f>
        <v>-</v>
      </c>
      <c r="K167" s="171" t="n">
        <f aca="false">IF(K$150=0,"-",SUM(K157:K159))</f>
        <v>4</v>
      </c>
      <c r="L167" s="168" t="n">
        <f aca="false">IF(L$150=0,"-",SUM(L157:L159))</f>
        <v>19</v>
      </c>
      <c r="M167" s="168" t="n">
        <f aca="false">IF(M$150=0,"-",SUM(M157:M159))</f>
        <v>21</v>
      </c>
      <c r="N167" s="169" t="n">
        <f aca="false">IF(N$150=0,"-",SUM(N157:N159))</f>
        <v>18</v>
      </c>
      <c r="O167" s="171" t="n">
        <f aca="false">IF(O$150=0,"-",SUM(O157:O159))</f>
        <v>1</v>
      </c>
      <c r="P167" s="168" t="n">
        <f aca="false">IF(P$150=0,"-",SUM(P157:P159))</f>
        <v>6</v>
      </c>
      <c r="Q167" s="168" t="n">
        <f aca="false">IF(Q$150=0,"-",SUM(Q157:Q159))</f>
        <v>1</v>
      </c>
      <c r="R167" s="168" t="n">
        <f aca="false">IF(R$150=0,"-",SUM(R157:R159))</f>
        <v>1</v>
      </c>
      <c r="S167" s="168" t="str">
        <f aca="false">IF(S$150=0,"-",SUM(S157:S159))</f>
        <v>-</v>
      </c>
      <c r="T167" s="168" t="str">
        <f aca="false">IF(T$150=0,"-",SUM(T157:T159))</f>
        <v>-</v>
      </c>
      <c r="U167" s="168" t="str">
        <f aca="false">IF(U$150=0,"-",SUM(U157:U159))</f>
        <v>-</v>
      </c>
      <c r="V167" s="169" t="str">
        <f aca="false">IF(V$150=0,"-",SUM(V157:V159))</f>
        <v>-</v>
      </c>
      <c r="W167" s="171" t="n">
        <f aca="false">IF(W$150=0,"-",SUM(W157:W159))</f>
        <v>3</v>
      </c>
      <c r="X167" s="168" t="n">
        <f aca="false">IF(X$150=0,"-",SUM(X157:X159))</f>
        <v>0</v>
      </c>
      <c r="Y167" s="168" t="n">
        <f aca="false">IF(Y$150=0,"-",SUM(Y157:Y159))</f>
        <v>0</v>
      </c>
      <c r="Z167" s="168" t="n">
        <f aca="false">IF(Z$150=0,"-",SUM(Z157:Z159))</f>
        <v>2</v>
      </c>
      <c r="AA167" s="168" t="n">
        <f aca="false">IF(AA$150=0,"-",SUM(AA157:AA159))</f>
        <v>2</v>
      </c>
      <c r="AB167" s="168" t="n">
        <f aca="false">IF(AB$150=0,"-",SUM(AB157:AB159))</f>
        <v>0</v>
      </c>
      <c r="AC167" s="168" t="str">
        <f aca="false">IF(AC$150=0,"-",SUM(AC157:AC159))</f>
        <v>-</v>
      </c>
      <c r="AD167" s="169" t="str">
        <f aca="false">IF(AD$150=0,"-",SUM(AD157:AD159))</f>
        <v>-</v>
      </c>
      <c r="AE167" s="171" t="n">
        <f aca="false">IF(AE$150=0,"-",SUM(AE157:AE159))</f>
        <v>2</v>
      </c>
      <c r="AF167" s="168" t="str">
        <f aca="false">IF(AF$150=0,"-",SUM(AF157:AF159))</f>
        <v>-</v>
      </c>
      <c r="AG167" s="168" t="n">
        <f aca="false">IF(AG$150=0,"-",SUM(AG157:AG159))</f>
        <v>1</v>
      </c>
      <c r="AH167" s="168" t="str">
        <f aca="false">IF(AH$150=0,"-",SUM(AH157:AH159))</f>
        <v>-</v>
      </c>
      <c r="AI167" s="168" t="str">
        <f aca="false">IF(AI$150=0,"-",SUM(AI157:AI159))</f>
        <v>-</v>
      </c>
      <c r="AJ167" s="168" t="str">
        <f aca="false">IF(AJ$150=0,"-",SUM(AJ157:AJ159))</f>
        <v>-</v>
      </c>
      <c r="AK167" s="168" t="str">
        <f aca="false">IF(AK$150=0,"-",SUM(AK157:AK159))</f>
        <v>-</v>
      </c>
      <c r="AL167" s="169" t="str">
        <f aca="false">IF(AL$150=0,"-",SUM(AL157:AL159))</f>
        <v>-</v>
      </c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201"/>
    </row>
    <row r="168" customFormat="false" ht="13.8" hidden="false" customHeight="false" outlineLevel="0" collapsed="false">
      <c r="A168" s="203"/>
      <c r="B168" s="160" t="s">
        <v>111</v>
      </c>
      <c r="C168" s="168"/>
      <c r="D168" s="170"/>
      <c r="E168" s="220" t="n">
        <f aca="false">IF(OR(E$150=0,E$150="-"),"-",E167/E160)</f>
        <v>0.305555555555556</v>
      </c>
      <c r="F168" s="220" t="str">
        <f aca="false">IF(OR(F$150=0,F$150="-"),"-",F167/F160)</f>
        <v>-</v>
      </c>
      <c r="G168" s="220" t="str">
        <f aca="false">IF(OR(G$150=0,G$150="-"),"-",G167/G160)</f>
        <v>-</v>
      </c>
      <c r="H168" s="220" t="n">
        <f aca="false">IF(OR(H$150=0,H$150="-"),"-",H167/H160)</f>
        <v>0.0833333333333333</v>
      </c>
      <c r="I168" s="220" t="str">
        <f aca="false">IF(OR(I$150=0,I$150="-"),"-",I167/I160)</f>
        <v>-</v>
      </c>
      <c r="J168" s="220" t="str">
        <f aca="false">IF(OR(J$150=0,J$150="-"),"-",J167/J160)</f>
        <v>-</v>
      </c>
      <c r="K168" s="220" t="n">
        <f aca="false">IF(OR(K$150=0,K$150="-"),"-",K167/K160)</f>
        <v>0.114285714285714</v>
      </c>
      <c r="L168" s="220" t="n">
        <f aca="false">IF(OR(L$150=0,L$150="-"),"-",L167/L160)</f>
        <v>0.542857142857143</v>
      </c>
      <c r="M168" s="220" t="n">
        <f aca="false">IF(OR(M$150=0,M$150="-"),"-",M167/M160)</f>
        <v>0.617647058823529</v>
      </c>
      <c r="N168" s="220" t="n">
        <f aca="false">IF(OR(N$150=0,N$150="-"),"-",N167/N160)</f>
        <v>0.529411764705882</v>
      </c>
      <c r="O168" s="220" t="n">
        <f aca="false">IF(OR(O$150=0,O$150="-"),"-",O167/O160)</f>
        <v>0.125</v>
      </c>
      <c r="P168" s="220" t="n">
        <f aca="false">IF(OR(P$150=0,P$150="-"),"-",P167/P160)</f>
        <v>0.4</v>
      </c>
      <c r="Q168" s="220" t="n">
        <f aca="false">IF(OR(Q$150=0,Q$150="-"),"-",Q167/Q160)</f>
        <v>0.125</v>
      </c>
      <c r="R168" s="220" t="n">
        <f aca="false">IF(OR(R$150=0,R$150="-"),"-",R167/R160)</f>
        <v>0.2</v>
      </c>
      <c r="S168" s="220" t="str">
        <f aca="false">IF(OR(S$150=0,S$150="-"),"-",S167/S160)</f>
        <v>-</v>
      </c>
      <c r="T168" s="220" t="str">
        <f aca="false">IF(OR(T$150=0,T$150="-"),"-",T167/T160)</f>
        <v>-</v>
      </c>
      <c r="U168" s="220" t="str">
        <f aca="false">IF(OR(U$150=0,U$150="-"),"-",U167/U160)</f>
        <v>-</v>
      </c>
      <c r="V168" s="220" t="str">
        <f aca="false">IF(OR(V$150=0,V$150="-"),"-",V167/V160)</f>
        <v>-</v>
      </c>
      <c r="W168" s="220" t="n">
        <f aca="false">IF(OR(W$150=0,W$150="-"),"-",W167/W160)</f>
        <v>0.3</v>
      </c>
      <c r="X168" s="220" t="n">
        <f aca="false">IF(OR(X$150=0,X$150="-"),"-",X167/X160)</f>
        <v>0</v>
      </c>
      <c r="Y168" s="220" t="n">
        <f aca="false">IF(OR(Y$150=0,Y$150="-"),"-",Y167/Y160)</f>
        <v>0</v>
      </c>
      <c r="Z168" s="220" t="n">
        <f aca="false">IF(OR(Z$150=0,Z$150="-"),"-",Z167/Z160)</f>
        <v>1</v>
      </c>
      <c r="AA168" s="220" t="n">
        <f aca="false">IF(OR(AA$150=0,AA$150="-"),"-",AA167/AA160)</f>
        <v>0.142857142857143</v>
      </c>
      <c r="AB168" s="220" t="n">
        <f aca="false">IF(OR(AB$150=0,AB$150="-"),"-",AB167/AB160)</f>
        <v>0</v>
      </c>
      <c r="AC168" s="220" t="str">
        <f aca="false">IF(OR(AC$150=0,AC$150="-"),"-",AC167/AC160)</f>
        <v>-</v>
      </c>
      <c r="AD168" s="220" t="str">
        <f aca="false">IF(OR(AD$150=0,AD$150="-"),"-",AD167/AD160)</f>
        <v>-</v>
      </c>
      <c r="AE168" s="220" t="n">
        <f aca="false">IF(OR(AE$150=0,AE$150="-"),"-",AE167/AE160)</f>
        <v>0.222222222222222</v>
      </c>
      <c r="AF168" s="220" t="str">
        <f aca="false">IF(OR(AF$150=0,AF$150="-"),"-",AF167/AF160)</f>
        <v>-</v>
      </c>
      <c r="AG168" s="220" t="n">
        <f aca="false">IF(OR(AG$150=0,AG$150="-"),"-",AG167/AG160)</f>
        <v>0.05</v>
      </c>
      <c r="AH168" s="220" t="str">
        <f aca="false">IF(OR(AH$150=0,AH$150="-"),"-",AH167/AH160)</f>
        <v>-</v>
      </c>
      <c r="AI168" s="220" t="str">
        <f aca="false">IF(OR(AI$150=0,AI$150="-"),"-",AI167/AI160)</f>
        <v>-</v>
      </c>
      <c r="AJ168" s="220" t="str">
        <f aca="false">IF(OR(AJ$150=0,AJ$150="-"),"-",AJ167/AJ160)</f>
        <v>-</v>
      </c>
      <c r="AK168" s="220" t="str">
        <f aca="false">IF(OR(AK$150=0,AK$150="-"),"-",AK167/AK160)</f>
        <v>-</v>
      </c>
      <c r="AL168" s="220" t="str">
        <f aca="false">IF(OR(AL$150=0,AL$150="-"),"-",AL167/AL160)</f>
        <v>-</v>
      </c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201"/>
    </row>
    <row r="169" customFormat="false" ht="13.4" hidden="false" customHeight="false" outlineLevel="0" collapsed="false">
      <c r="A169" s="201"/>
      <c r="B169" s="21" t="s">
        <v>112</v>
      </c>
      <c r="C169" s="63"/>
      <c r="D169" s="274"/>
      <c r="E169" s="171" t="n">
        <f aca="false">IF(E$150=0,"-",SUM(E152:E155))</f>
        <v>20</v>
      </c>
      <c r="F169" s="169" t="str">
        <f aca="false">IF(F$150=0,"-",SUM(F152:F155))</f>
        <v>-</v>
      </c>
      <c r="G169" s="171" t="str">
        <f aca="false">IF(G$150=0,"-",SUM(G152:G155))</f>
        <v>-</v>
      </c>
      <c r="H169" s="168" t="n">
        <f aca="false">IF(H$150=0,"-",SUM(H152:H155))</f>
        <v>32</v>
      </c>
      <c r="I169" s="168" t="str">
        <f aca="false">IF(I$150=0,"-",SUM(I152:I155))</f>
        <v>-</v>
      </c>
      <c r="J169" s="169" t="str">
        <f aca="false">IF(J$150=0,"-",SUM(J152:J155))</f>
        <v>-</v>
      </c>
      <c r="K169" s="171" t="n">
        <f aca="false">IF(K$150=0,"-",SUM(K152:K155))</f>
        <v>30</v>
      </c>
      <c r="L169" s="168" t="n">
        <f aca="false">IF(L$150=0,"-",SUM(L152:L155))</f>
        <v>9</v>
      </c>
      <c r="M169" s="168" t="n">
        <f aca="false">IF(M$150=0,"-",SUM(M152:M155))</f>
        <v>11</v>
      </c>
      <c r="N169" s="169" t="n">
        <f aca="false">IF(N$150=0,"-",SUM(N152:N155))</f>
        <v>15</v>
      </c>
      <c r="O169" s="171" t="n">
        <f aca="false">IF(O$150=0,"-",SUM(O152:O155))</f>
        <v>5</v>
      </c>
      <c r="P169" s="168" t="n">
        <f aca="false">IF(P$150=0,"-",SUM(P152:P155))</f>
        <v>7</v>
      </c>
      <c r="Q169" s="168" t="n">
        <f aca="false">IF(Q$150=0,"-",SUM(Q152:Q155))</f>
        <v>6</v>
      </c>
      <c r="R169" s="168" t="n">
        <f aca="false">IF(R$150=0,"-",SUM(R152:R155))</f>
        <v>3</v>
      </c>
      <c r="S169" s="168" t="str">
        <f aca="false">IF(S$150=0,"-",SUM(S152:S155))</f>
        <v>-</v>
      </c>
      <c r="T169" s="168" t="str">
        <f aca="false">IF(T$150=0,"-",SUM(T152:T155))</f>
        <v>-</v>
      </c>
      <c r="U169" s="168" t="str">
        <f aca="false">IF(U$150=0,"-",SUM(U152:U155))</f>
        <v>-</v>
      </c>
      <c r="V169" s="169" t="str">
        <f aca="false">IF(V$150=0,"-",SUM(V152:V155))</f>
        <v>-</v>
      </c>
      <c r="W169" s="171" t="n">
        <f aca="false">IF(W$150=0,"-",SUM(W152:W155))</f>
        <v>7</v>
      </c>
      <c r="X169" s="168" t="n">
        <f aca="false">IF(X$150=0,"-",SUM(X152:X155))</f>
        <v>2</v>
      </c>
      <c r="Y169" s="168" t="n">
        <f aca="false">IF(Y$150=0,"-",SUM(Y152:Y155))</f>
        <v>2</v>
      </c>
      <c r="Z169" s="168" t="n">
        <f aca="false">IF(Z$150=0,"-",SUM(Z152:Z155))</f>
        <v>0</v>
      </c>
      <c r="AA169" s="168" t="n">
        <f aca="false">IF(AA$150=0,"-",SUM(AA152:AA155))</f>
        <v>12</v>
      </c>
      <c r="AB169" s="168" t="n">
        <f aca="false">IF(AB$150=0,"-",SUM(AB152:AB155))</f>
        <v>2</v>
      </c>
      <c r="AC169" s="168" t="str">
        <f aca="false">IF(AC$150=0,"-",SUM(AC152:AC155))</f>
        <v>-</v>
      </c>
      <c r="AD169" s="169" t="str">
        <f aca="false">IF(AD$150=0,"-",SUM(AD152:AD155))</f>
        <v>-</v>
      </c>
      <c r="AE169" s="171" t="n">
        <f aca="false">IF(AE$150=0,"-",SUM(AE152:AE155))</f>
        <v>7</v>
      </c>
      <c r="AF169" s="168" t="str">
        <f aca="false">IF(AF$150=0,"-",SUM(AF152:AF155))</f>
        <v>-</v>
      </c>
      <c r="AG169" s="168" t="n">
        <f aca="false">IF(AG$150=0,"-",SUM(AG152:AG155))</f>
        <v>19</v>
      </c>
      <c r="AH169" s="168" t="str">
        <f aca="false">IF(AH$150=0,"-",SUM(AH152:AH155))</f>
        <v>-</v>
      </c>
      <c r="AI169" s="168" t="str">
        <f aca="false">IF(AI$150=0,"-",SUM(AI152:AI155))</f>
        <v>-</v>
      </c>
      <c r="AJ169" s="168" t="str">
        <f aca="false">IF(AJ$150=0,"-",SUM(AJ152:AJ155))</f>
        <v>-</v>
      </c>
      <c r="AK169" s="168" t="str">
        <f aca="false">IF(AK$150=0,"-",SUM(AK152:AK155))</f>
        <v>-</v>
      </c>
      <c r="AL169" s="169" t="str">
        <f aca="false">IF(AL$150=0,"-",SUM(AL152:AL155))</f>
        <v>-</v>
      </c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  <c r="BY169" s="201"/>
      <c r="BZ169" s="201"/>
      <c r="CA169" s="201"/>
      <c r="CB169" s="201"/>
      <c r="CC169" s="201"/>
      <c r="CD169" s="201"/>
      <c r="CE169" s="201"/>
    </row>
    <row r="170" customFormat="false" ht="14.15" hidden="false" customHeight="false" outlineLevel="0" collapsed="false">
      <c r="A170" s="201"/>
      <c r="B170" s="216" t="s">
        <v>113</v>
      </c>
      <c r="C170" s="63"/>
      <c r="D170" s="274"/>
      <c r="E170" s="224" t="n">
        <f aca="false">IF(OR(E$150=0,E$150="-"),"-",E169/E160)</f>
        <v>0.555555555555556</v>
      </c>
      <c r="F170" s="224" t="str">
        <f aca="false">IF(OR(F$150=0,F$150="-"),"-",F169/F160)</f>
        <v>-</v>
      </c>
      <c r="G170" s="224" t="str">
        <f aca="false">IF(OR(G$150=0,G$150="-"),"-",G169/G160)</f>
        <v>-</v>
      </c>
      <c r="H170" s="224" t="n">
        <f aca="false">IF(OR(H$150=0,H$150="-"),"-",H169/H160)</f>
        <v>0.888888888888889</v>
      </c>
      <c r="I170" s="224" t="str">
        <f aca="false">IF(OR(I$150=0,I$150="-"),"-",I169/I160)</f>
        <v>-</v>
      </c>
      <c r="J170" s="224" t="str">
        <f aca="false">IF(OR(J$150=0,J$150="-"),"-",J169/J160)</f>
        <v>-</v>
      </c>
      <c r="K170" s="224" t="n">
        <f aca="false">IF(OR(K$150=0,K$150="-"),"-",K169/K160)</f>
        <v>0.857142857142857</v>
      </c>
      <c r="L170" s="224" t="n">
        <f aca="false">IF(OR(L$150=0,L$150="-"),"-",L169/L160)</f>
        <v>0.257142857142857</v>
      </c>
      <c r="M170" s="224" t="n">
        <f aca="false">IF(OR(M$150=0,M$150="-"),"-",M169/M160)</f>
        <v>0.323529411764706</v>
      </c>
      <c r="N170" s="224" t="n">
        <f aca="false">IF(OR(N$150=0,N$150="-"),"-",N169/N160)</f>
        <v>0.441176470588235</v>
      </c>
      <c r="O170" s="224" t="n">
        <f aca="false">IF(OR(O$150=0,O$150="-"),"-",O169/O160)</f>
        <v>0.625</v>
      </c>
      <c r="P170" s="224" t="n">
        <f aca="false">IF(OR(P$150=0,P$150="-"),"-",P169/P160)</f>
        <v>0.466666666666667</v>
      </c>
      <c r="Q170" s="224" t="n">
        <f aca="false">IF(OR(Q$150=0,Q$150="-"),"-",Q169/Q160)</f>
        <v>0.75</v>
      </c>
      <c r="R170" s="224" t="n">
        <f aca="false">IF(OR(R$150=0,R$150="-"),"-",R169/R160)</f>
        <v>0.6</v>
      </c>
      <c r="S170" s="224" t="str">
        <f aca="false">IF(OR(S$150=0,S$150="-"),"-",S169/S160)</f>
        <v>-</v>
      </c>
      <c r="T170" s="224" t="str">
        <f aca="false">IF(OR(T$150=0,T$150="-"),"-",T169/T160)</f>
        <v>-</v>
      </c>
      <c r="U170" s="224" t="str">
        <f aca="false">IF(OR(U$150=0,U$150="-"),"-",U169/U160)</f>
        <v>-</v>
      </c>
      <c r="V170" s="224" t="str">
        <f aca="false">IF(OR(V$150=0,V$150="-"),"-",V169/V160)</f>
        <v>-</v>
      </c>
      <c r="W170" s="224" t="n">
        <f aca="false">IF(OR(W$150=0,W$150="-"),"-",W169/W160)</f>
        <v>0.7</v>
      </c>
      <c r="X170" s="224" t="n">
        <f aca="false">IF(OR(X$150=0,X$150="-"),"-",X169/X160)</f>
        <v>0.666666666666667</v>
      </c>
      <c r="Y170" s="224" t="n">
        <f aca="false">IF(OR(Y$150=0,Y$150="-"),"-",Y169/Y160)</f>
        <v>1</v>
      </c>
      <c r="Z170" s="224" t="n">
        <f aca="false">IF(OR(Z$150=0,Z$150="-"),"-",Z169/Z160)</f>
        <v>0</v>
      </c>
      <c r="AA170" s="224" t="n">
        <f aca="false">IF(OR(AA$150=0,AA$150="-"),"-",AA169/AA160)</f>
        <v>0.857142857142857</v>
      </c>
      <c r="AB170" s="224" t="n">
        <f aca="false">IF(OR(AB$150=0,AB$150="-"),"-",AB169/AB160)</f>
        <v>1</v>
      </c>
      <c r="AC170" s="224" t="str">
        <f aca="false">IF(OR(AC$150=0,AC$150="-"),"-",AC169/AC160)</f>
        <v>-</v>
      </c>
      <c r="AD170" s="224" t="str">
        <f aca="false">IF(OR(AD$150=0,AD$150="-"),"-",AD169/AD160)</f>
        <v>-</v>
      </c>
      <c r="AE170" s="224" t="n">
        <f aca="false">IF(OR(AE$150=0,AE$150="-"),"-",AE169/AE160)</f>
        <v>0.777777777777778</v>
      </c>
      <c r="AF170" s="224" t="str">
        <f aca="false">IF(OR(AF$150=0,AF$150="-"),"-",AF169/AF160)</f>
        <v>-</v>
      </c>
      <c r="AG170" s="224" t="n">
        <f aca="false">IF(OR(AG$150=0,AG$150="-"),"-",AG169/AG160)</f>
        <v>0.95</v>
      </c>
      <c r="AH170" s="224" t="str">
        <f aca="false">IF(OR(AH$150=0,AH$150="-"),"-",AH169/AH160)</f>
        <v>-</v>
      </c>
      <c r="AI170" s="224" t="str">
        <f aca="false">IF(OR(AI$150=0,AI$150="-"),"-",AI169/AI160)</f>
        <v>-</v>
      </c>
      <c r="AJ170" s="224" t="str">
        <f aca="false">IF(OR(AJ$150=0,AJ$150="-"),"-",AJ169/AJ160)</f>
        <v>-</v>
      </c>
      <c r="AK170" s="224" t="str">
        <f aca="false">IF(OR(AK$150=0,AK$150="-"),"-",AK169/AK160)</f>
        <v>-</v>
      </c>
      <c r="AL170" s="224" t="str">
        <f aca="false">IF(OR(AL$150=0,AL$150="-"),"-",AL169/AL160)</f>
        <v>-</v>
      </c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  <c r="BY170" s="201"/>
      <c r="BZ170" s="201"/>
      <c r="CA170" s="201"/>
      <c r="CB170" s="201"/>
      <c r="CC170" s="201"/>
      <c r="CD170" s="201"/>
      <c r="CE170" s="201"/>
    </row>
    <row r="171" customFormat="false" ht="15" hidden="false" customHeight="true" outlineLevel="0" collapsed="false"/>
    <row r="172" customFormat="false" ht="15" hidden="false" customHeight="true" outlineLevel="0" collapsed="false">
      <c r="A172" s="225"/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25"/>
      <c r="S172" s="225"/>
      <c r="T172" s="225"/>
      <c r="U172" s="225"/>
      <c r="V172" s="225"/>
      <c r="W172" s="225"/>
      <c r="X172" s="225"/>
      <c r="Y172" s="225"/>
      <c r="Z172" s="225"/>
      <c r="AA172" s="225"/>
      <c r="AB172" s="225"/>
      <c r="AC172" s="225"/>
      <c r="AD172" s="225"/>
      <c r="AE172" s="225"/>
      <c r="AF172" s="225"/>
      <c r="AG172" s="225"/>
      <c r="AH172" s="225"/>
      <c r="AI172" s="225"/>
      <c r="AJ172" s="225"/>
      <c r="AK172" s="225"/>
      <c r="AL172" s="225"/>
      <c r="AM172" s="225"/>
      <c r="AN172" s="225"/>
      <c r="AO172" s="225"/>
      <c r="AP172" s="225"/>
      <c r="AQ172" s="225"/>
      <c r="AR172" s="225"/>
      <c r="AS172" s="225"/>
      <c r="AT172" s="225"/>
      <c r="AU172" s="225"/>
      <c r="AV172" s="225"/>
      <c r="AW172" s="225"/>
      <c r="AX172" s="225"/>
      <c r="AY172" s="225"/>
      <c r="AZ172" s="225"/>
      <c r="BA172" s="225"/>
      <c r="BB172" s="225"/>
      <c r="BC172" s="225"/>
      <c r="BD172" s="225"/>
      <c r="BE172" s="225"/>
      <c r="BF172" s="225"/>
      <c r="BG172" s="225"/>
      <c r="BH172" s="225"/>
      <c r="BI172" s="225"/>
      <c r="BJ172" s="225"/>
      <c r="BK172" s="225"/>
      <c r="BL172" s="225"/>
      <c r="BM172" s="225"/>
      <c r="BN172" s="225"/>
      <c r="BO172" s="225"/>
      <c r="BP172" s="225"/>
      <c r="BQ172" s="225"/>
      <c r="BR172" s="225"/>
      <c r="BS172" s="225"/>
      <c r="BT172" s="225"/>
      <c r="BU172" s="225"/>
      <c r="BV172" s="225"/>
      <c r="BW172" s="225"/>
      <c r="BX172" s="225"/>
      <c r="BY172" s="225"/>
      <c r="BZ172" s="225"/>
      <c r="CA172" s="225"/>
      <c r="CB172" s="225"/>
      <c r="CC172" s="225"/>
      <c r="CD172" s="225"/>
      <c r="CE172" s="225"/>
    </row>
    <row r="173" customFormat="false" ht="12.8" hidden="false" customHeight="false" outlineLevel="0" collapsed="false">
      <c r="A173" s="225"/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25"/>
      <c r="S173" s="225"/>
      <c r="T173" s="225"/>
      <c r="U173" s="225"/>
      <c r="V173" s="225"/>
      <c r="W173" s="225"/>
      <c r="X173" s="225"/>
      <c r="Y173" s="225"/>
      <c r="Z173" s="225"/>
      <c r="AA173" s="225"/>
      <c r="AB173" s="225"/>
      <c r="AC173" s="225"/>
      <c r="AD173" s="225"/>
      <c r="AE173" s="225"/>
      <c r="AF173" s="225"/>
      <c r="AG173" s="225"/>
      <c r="AH173" s="225"/>
      <c r="AI173" s="225"/>
      <c r="AJ173" s="225"/>
      <c r="AK173" s="225"/>
      <c r="AL173" s="225"/>
      <c r="AM173" s="225"/>
      <c r="AN173" s="225"/>
      <c r="AO173" s="225"/>
      <c r="AP173" s="225"/>
      <c r="AQ173" s="225"/>
      <c r="AR173" s="225"/>
      <c r="AS173" s="225"/>
      <c r="AT173" s="225"/>
      <c r="AU173" s="225"/>
      <c r="AV173" s="225"/>
      <c r="AW173" s="225"/>
      <c r="AX173" s="225"/>
      <c r="AY173" s="225"/>
      <c r="AZ173" s="225"/>
      <c r="BA173" s="225"/>
      <c r="BB173" s="225"/>
      <c r="BC173" s="225"/>
      <c r="BD173" s="225"/>
      <c r="BE173" s="225"/>
      <c r="BF173" s="225"/>
      <c r="BG173" s="225"/>
      <c r="BH173" s="225"/>
      <c r="BI173" s="225"/>
      <c r="BJ173" s="225"/>
      <c r="BK173" s="225"/>
      <c r="BL173" s="225"/>
      <c r="BM173" s="225"/>
      <c r="BN173" s="225"/>
      <c r="BO173" s="225"/>
      <c r="BP173" s="225"/>
      <c r="BQ173" s="225"/>
      <c r="BR173" s="225"/>
      <c r="BS173" s="225"/>
      <c r="BT173" s="225"/>
      <c r="BU173" s="225"/>
      <c r="BV173" s="225"/>
      <c r="BW173" s="225"/>
      <c r="BX173" s="225"/>
      <c r="BY173" s="225"/>
      <c r="BZ173" s="225"/>
      <c r="CA173" s="225"/>
      <c r="CB173" s="225"/>
      <c r="CC173" s="225"/>
      <c r="CD173" s="225"/>
      <c r="CE173" s="225"/>
    </row>
    <row r="174" customFormat="false" ht="60" hidden="false" customHeight="true" outlineLevel="0" collapsed="false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275"/>
      <c r="BX174" s="4"/>
      <c r="BY174" s="4"/>
      <c r="BZ174" s="4"/>
      <c r="CA174" s="4"/>
      <c r="CB174" s="4"/>
      <c r="CC174" s="4"/>
      <c r="CD174" s="4"/>
      <c r="CE174" s="4"/>
    </row>
    <row r="175" customFormat="false" ht="12.8" hidden="false" customHeight="false" outlineLevel="0" collapsed="false">
      <c r="A175" s="276"/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  <c r="AF175" s="276"/>
      <c r="AG175" s="276"/>
      <c r="AH175" s="276"/>
      <c r="AI175" s="276"/>
      <c r="AJ175" s="276"/>
      <c r="AK175" s="276"/>
      <c r="AL175" s="276"/>
      <c r="AM175" s="276"/>
      <c r="AN175" s="276"/>
      <c r="AO175" s="276"/>
      <c r="AP175" s="225"/>
      <c r="AQ175" s="225"/>
      <c r="AR175" s="225"/>
      <c r="AS175" s="225"/>
      <c r="AT175" s="225"/>
      <c r="AU175" s="225"/>
      <c r="AV175" s="225"/>
      <c r="AW175" s="225"/>
      <c r="AX175" s="225"/>
      <c r="AY175" s="225"/>
      <c r="AZ175" s="225"/>
      <c r="BA175" s="225"/>
      <c r="BB175" s="225"/>
      <c r="BC175" s="225"/>
      <c r="BD175" s="225"/>
      <c r="BE175" s="225"/>
      <c r="BF175" s="225"/>
      <c r="BG175" s="225"/>
      <c r="BH175" s="225"/>
      <c r="BI175" s="225"/>
      <c r="BJ175" s="225"/>
      <c r="BK175" s="225"/>
      <c r="BL175" s="225"/>
      <c r="BM175" s="225"/>
      <c r="BN175" s="225"/>
      <c r="BO175" s="225"/>
      <c r="BP175" s="225"/>
      <c r="BQ175" s="225"/>
      <c r="BR175" s="225"/>
      <c r="BS175" s="225"/>
      <c r="BT175" s="225"/>
      <c r="BU175" s="225"/>
      <c r="BV175" s="225"/>
      <c r="BW175" s="225"/>
      <c r="BX175" s="276"/>
      <c r="BY175" s="276"/>
      <c r="BZ175" s="276"/>
      <c r="CA175" s="276"/>
      <c r="CB175" s="276"/>
      <c r="CC175" s="276"/>
      <c r="CD175" s="276"/>
      <c r="CE175" s="276"/>
    </row>
    <row r="176" customFormat="false" ht="15" hidden="false" customHeight="false" outlineLevel="0" collapsed="false">
      <c r="A176" s="277"/>
      <c r="B176" s="277"/>
      <c r="C176" s="277"/>
      <c r="D176" s="277"/>
      <c r="E176" s="227" t="s">
        <v>0</v>
      </c>
      <c r="F176" s="227"/>
      <c r="G176" s="227"/>
      <c r="H176" s="278" t="e">
        <f aca="false">H90</f>
        <v>#N/A</v>
      </c>
      <c r="I176" s="278"/>
      <c r="J176" s="278"/>
      <c r="K176" s="278"/>
      <c r="L176" s="278"/>
      <c r="M176" s="278"/>
      <c r="N176" s="278"/>
      <c r="O176" s="278"/>
      <c r="P176" s="53"/>
      <c r="Q176" s="277"/>
      <c r="R176" s="277"/>
      <c r="S176" s="13" t="s">
        <v>1</v>
      </c>
      <c r="T176" s="277"/>
      <c r="U176" s="277"/>
      <c r="V176" s="277"/>
      <c r="W176" s="277"/>
      <c r="X176" s="277"/>
      <c r="Y176" s="277"/>
      <c r="Z176" s="230"/>
      <c r="AA176" s="230"/>
      <c r="AB176" s="230"/>
      <c r="AC176" s="230"/>
      <c r="AD176" s="230"/>
      <c r="AE176" s="230"/>
      <c r="AF176" s="230"/>
      <c r="AG176" s="279" t="s">
        <v>2</v>
      </c>
      <c r="AH176" s="279"/>
      <c r="AI176" s="280" t="s">
        <v>3</v>
      </c>
      <c r="AJ176" s="280"/>
      <c r="AK176" s="277"/>
      <c r="AL176" s="277"/>
      <c r="AM176" s="277"/>
      <c r="AN176" s="277"/>
      <c r="AO176" s="277"/>
      <c r="AP176" s="281"/>
      <c r="AQ176" s="281"/>
      <c r="AR176" s="281"/>
      <c r="AS176" s="281"/>
      <c r="AT176" s="281"/>
      <c r="AU176" s="281"/>
      <c r="AV176" s="281"/>
      <c r="AW176" s="281"/>
      <c r="AX176" s="281"/>
      <c r="AY176" s="281"/>
      <c r="AZ176" s="281"/>
      <c r="BA176" s="281"/>
      <c r="BB176" s="281"/>
      <c r="BC176" s="281"/>
      <c r="BD176" s="281"/>
      <c r="BE176" s="281"/>
      <c r="BF176" s="281"/>
      <c r="BG176" s="281"/>
      <c r="BH176" s="281"/>
      <c r="BI176" s="281"/>
      <c r="BJ176" s="281"/>
      <c r="BK176" s="281"/>
      <c r="BL176" s="281"/>
      <c r="BM176" s="281"/>
      <c r="BN176" s="281"/>
      <c r="BO176" s="281"/>
      <c r="BP176" s="281"/>
      <c r="BQ176" s="281"/>
      <c r="BR176" s="281"/>
      <c r="BS176" s="281"/>
      <c r="BT176" s="281"/>
      <c r="BU176" s="281"/>
      <c r="BV176" s="281"/>
      <c r="BW176" s="281"/>
      <c r="BX176" s="277"/>
      <c r="BY176" s="277"/>
      <c r="BZ176" s="277"/>
      <c r="CA176" s="277"/>
      <c r="CB176" s="277"/>
      <c r="CC176" s="277"/>
      <c r="CD176" s="277"/>
      <c r="CE176" s="282"/>
    </row>
    <row r="177" customFormat="false" ht="17.35" hidden="false" customHeight="false" outlineLevel="0" collapsed="false">
      <c r="A177" s="277"/>
      <c r="B177" s="283" t="s">
        <v>153</v>
      </c>
      <c r="C177" s="277"/>
      <c r="D177" s="277"/>
      <c r="E177" s="227" t="s">
        <v>5</v>
      </c>
      <c r="F177" s="227"/>
      <c r="G177" s="227"/>
      <c r="H177" s="284" t="n">
        <f aca="false">H91</f>
        <v>11</v>
      </c>
      <c r="I177" s="284" t="str">
        <f aca="false">I6</f>
        <v>A</v>
      </c>
      <c r="J177" s="284"/>
      <c r="K177" s="284"/>
      <c r="L177" s="53"/>
      <c r="M177" s="53"/>
      <c r="N177" s="53"/>
      <c r="O177" s="53"/>
      <c r="P177" s="53"/>
      <c r="Q177" s="277"/>
      <c r="R177" s="277"/>
      <c r="S177" s="26" t="s">
        <v>6</v>
      </c>
      <c r="T177" s="277"/>
      <c r="U177" s="27" t="s">
        <v>7</v>
      </c>
      <c r="V177" s="27"/>
      <c r="W177" s="27"/>
      <c r="X177" s="27"/>
      <c r="Y177" s="277"/>
      <c r="Z177" s="285" t="s">
        <v>8</v>
      </c>
      <c r="AA177" s="285"/>
      <c r="AB177" s="285"/>
      <c r="AC177" s="285"/>
      <c r="AD177" s="285"/>
      <c r="AE177" s="285"/>
      <c r="AF177" s="285"/>
      <c r="AG177" s="286" t="str">
        <f aca="false">IF($B$186="","",COUNTIF($CE$186:$CE$235,"6/3 සමත්"))</f>
        <v/>
      </c>
      <c r="AH177" s="286"/>
      <c r="AI177" s="237" t="str">
        <f aca="false">IF($B$186="","",(AG177/$U$178)*100)</f>
        <v/>
      </c>
      <c r="AJ177" s="237"/>
      <c r="AK177" s="277"/>
      <c r="AL177" s="277"/>
      <c r="AM177" s="277"/>
      <c r="AN177" s="277"/>
      <c r="AO177" s="277"/>
      <c r="AP177" s="281"/>
      <c r="AQ177" s="281"/>
      <c r="AR177" s="281"/>
      <c r="AS177" s="281"/>
      <c r="AT177" s="281"/>
      <c r="AU177" s="281"/>
      <c r="AV177" s="281"/>
      <c r="AW177" s="281"/>
      <c r="AX177" s="281"/>
      <c r="AY177" s="281"/>
      <c r="AZ177" s="281"/>
      <c r="BA177" s="281"/>
      <c r="BB177" s="281"/>
      <c r="BC177" s="281"/>
      <c r="BD177" s="281"/>
      <c r="BE177" s="281"/>
      <c r="BF177" s="281"/>
      <c r="BG177" s="281"/>
      <c r="BH177" s="281"/>
      <c r="BI177" s="281"/>
      <c r="BJ177" s="281"/>
      <c r="BK177" s="281"/>
      <c r="BL177" s="281"/>
      <c r="BM177" s="281"/>
      <c r="BN177" s="281"/>
      <c r="BO177" s="281"/>
      <c r="BP177" s="281"/>
      <c r="BQ177" s="281"/>
      <c r="BR177" s="281"/>
      <c r="BS177" s="281"/>
      <c r="BT177" s="281"/>
      <c r="BU177" s="281"/>
      <c r="BV177" s="281"/>
      <c r="BW177" s="281"/>
      <c r="BX177" s="277"/>
      <c r="BY177" s="277"/>
      <c r="BZ177" s="277"/>
      <c r="CA177" s="277"/>
      <c r="CB177" s="277"/>
      <c r="CC177" s="277"/>
      <c r="CD177" s="277"/>
      <c r="CE177" s="282"/>
    </row>
    <row r="178" customFormat="false" ht="17.35" hidden="false" customHeight="false" outlineLevel="0" collapsed="false">
      <c r="A178" s="277"/>
      <c r="B178" s="283"/>
      <c r="C178" s="277"/>
      <c r="D178" s="277"/>
      <c r="E178" s="227" t="s">
        <v>9</v>
      </c>
      <c r="F178" s="227"/>
      <c r="G178" s="227"/>
      <c r="H178" s="278" t="str">
        <f aca="false">H92</f>
        <v/>
      </c>
      <c r="I178" s="278"/>
      <c r="J178" s="284"/>
      <c r="K178" s="284"/>
      <c r="L178" s="53"/>
      <c r="M178" s="53"/>
      <c r="N178" s="53"/>
      <c r="O178" s="53"/>
      <c r="P178" s="53"/>
      <c r="Q178" s="277"/>
      <c r="R178" s="277"/>
      <c r="S178" s="34" t="s">
        <v>10</v>
      </c>
      <c r="T178" s="277"/>
      <c r="U178" s="27" t="n">
        <f aca="false">IF($B$186="",0,50-COUNTIF($B$186:$B$235,""))</f>
        <v>0</v>
      </c>
      <c r="V178" s="27"/>
      <c r="W178" s="27"/>
      <c r="X178" s="27"/>
      <c r="Y178" s="277"/>
      <c r="Z178" s="285" t="s">
        <v>11</v>
      </c>
      <c r="AA178" s="285"/>
      <c r="AB178" s="285"/>
      <c r="AC178" s="285"/>
      <c r="AD178" s="285"/>
      <c r="AE178" s="285"/>
      <c r="AF178" s="285"/>
      <c r="AG178" s="35" t="str">
        <f aca="false">IF($B$186="","",COUNTIF($CE$186:$CE$235,"5/3 සමත්"))</f>
        <v/>
      </c>
      <c r="AH178" s="35"/>
      <c r="AI178" s="36" t="str">
        <f aca="false">IF($B$186="","",(AG178/$U$178)*100)</f>
        <v/>
      </c>
      <c r="AJ178" s="36"/>
      <c r="AK178" s="277"/>
      <c r="AL178" s="277"/>
      <c r="AM178" s="277"/>
      <c r="AN178" s="277"/>
      <c r="AO178" s="277"/>
      <c r="AP178" s="281"/>
      <c r="AQ178" s="281"/>
      <c r="AR178" s="281"/>
      <c r="AS178" s="281"/>
      <c r="AT178" s="281"/>
      <c r="AU178" s="281"/>
      <c r="AV178" s="281"/>
      <c r="AW178" s="281"/>
      <c r="AX178" s="281"/>
      <c r="AY178" s="281"/>
      <c r="AZ178" s="281"/>
      <c r="BA178" s="281"/>
      <c r="BB178" s="281"/>
      <c r="BC178" s="281"/>
      <c r="BD178" s="281"/>
      <c r="BE178" s="281"/>
      <c r="BF178" s="281"/>
      <c r="BG178" s="281"/>
      <c r="BH178" s="281"/>
      <c r="BI178" s="281"/>
      <c r="BJ178" s="281"/>
      <c r="BK178" s="281"/>
      <c r="BL178" s="281"/>
      <c r="BM178" s="281"/>
      <c r="BN178" s="281"/>
      <c r="BO178" s="281"/>
      <c r="BP178" s="281"/>
      <c r="BQ178" s="281"/>
      <c r="BR178" s="281"/>
      <c r="BS178" s="281"/>
      <c r="BT178" s="281"/>
      <c r="BU178" s="281"/>
      <c r="BV178" s="281"/>
      <c r="BW178" s="281"/>
      <c r="BX178" s="277"/>
      <c r="BY178" s="277"/>
      <c r="BZ178" s="277"/>
      <c r="CA178" s="277"/>
      <c r="CB178" s="277"/>
      <c r="CC178" s="277"/>
      <c r="CD178" s="277"/>
      <c r="CE178" s="282"/>
    </row>
    <row r="179" customFormat="false" ht="15" hidden="false" customHeight="false" outlineLevel="0" collapsed="false">
      <c r="A179" s="277"/>
      <c r="B179" s="283"/>
      <c r="C179" s="277"/>
      <c r="D179" s="277"/>
      <c r="E179" s="227" t="s">
        <v>12</v>
      </c>
      <c r="F179" s="227"/>
      <c r="G179" s="227"/>
      <c r="H179" s="278" t="s">
        <v>13</v>
      </c>
      <c r="I179" s="278"/>
      <c r="J179" s="284"/>
      <c r="K179" s="284"/>
      <c r="L179" s="53"/>
      <c r="M179" s="53"/>
      <c r="N179" s="53"/>
      <c r="O179" s="53"/>
      <c r="P179" s="53"/>
      <c r="Q179" s="277"/>
      <c r="R179" s="277"/>
      <c r="S179" s="37" t="s">
        <v>14</v>
      </c>
      <c r="T179" s="277"/>
      <c r="U179" s="277"/>
      <c r="V179" s="277"/>
      <c r="W179" s="277"/>
      <c r="X179" s="277"/>
      <c r="Y179" s="277"/>
      <c r="Z179" s="287" t="s">
        <v>15</v>
      </c>
      <c r="AA179" s="287"/>
      <c r="AB179" s="287"/>
      <c r="AC179" s="287"/>
      <c r="AD179" s="287"/>
      <c r="AE179" s="287"/>
      <c r="AF179" s="287"/>
      <c r="AG179" s="231" t="str">
        <f aca="false">IF($B$186="","",SUM(AG177:AG178))</f>
        <v/>
      </c>
      <c r="AH179" s="231"/>
      <c r="AI179" s="288" t="str">
        <f aca="false">IF($B$186="","",(AG179/$U$178)*100)</f>
        <v/>
      </c>
      <c r="AJ179" s="288"/>
      <c r="AK179" s="277"/>
      <c r="AL179" s="277"/>
      <c r="AM179" s="277"/>
      <c r="AN179" s="277"/>
      <c r="AO179" s="277"/>
      <c r="AP179" s="281"/>
      <c r="AQ179" s="281"/>
      <c r="AR179" s="281"/>
      <c r="AS179" s="281"/>
      <c r="AT179" s="281"/>
      <c r="AU179" s="281"/>
      <c r="AV179" s="281"/>
      <c r="AW179" s="281"/>
      <c r="AX179" s="281"/>
      <c r="AY179" s="281"/>
      <c r="AZ179" s="281"/>
      <c r="BA179" s="281"/>
      <c r="BB179" s="281"/>
      <c r="BC179" s="281"/>
      <c r="BD179" s="281"/>
      <c r="BE179" s="281"/>
      <c r="BF179" s="281"/>
      <c r="BG179" s="281"/>
      <c r="BH179" s="281"/>
      <c r="BI179" s="281"/>
      <c r="BJ179" s="281"/>
      <c r="BK179" s="281"/>
      <c r="BL179" s="281"/>
      <c r="BM179" s="281"/>
      <c r="BN179" s="281"/>
      <c r="BO179" s="281"/>
      <c r="BP179" s="281"/>
      <c r="BQ179" s="281"/>
      <c r="BR179" s="281"/>
      <c r="BS179" s="281"/>
      <c r="BT179" s="281"/>
      <c r="BU179" s="281"/>
      <c r="BV179" s="281"/>
      <c r="BW179" s="281"/>
      <c r="BX179" s="277"/>
      <c r="BY179" s="277"/>
      <c r="BZ179" s="277"/>
      <c r="CA179" s="277"/>
      <c r="CB179" s="277"/>
      <c r="CC179" s="277"/>
      <c r="CD179" s="277"/>
      <c r="CE179" s="282"/>
    </row>
    <row r="180" customFormat="false" ht="15" hidden="false" customHeight="false" outlineLevel="0" collapsed="false">
      <c r="A180" s="277"/>
      <c r="B180" s="289" t="n">
        <f aca="false">B94</f>
        <v>2025</v>
      </c>
      <c r="C180" s="277"/>
      <c r="D180" s="277"/>
      <c r="E180" s="227" t="s">
        <v>16</v>
      </c>
      <c r="F180" s="227"/>
      <c r="G180" s="227"/>
      <c r="H180" s="278" t="s">
        <v>21</v>
      </c>
      <c r="I180" s="278"/>
      <c r="J180" s="278"/>
      <c r="K180" s="278"/>
      <c r="L180" s="278"/>
      <c r="M180" s="278"/>
      <c r="N180" s="290" t="s">
        <v>18</v>
      </c>
      <c r="O180" s="291" t="n">
        <f aca="false">O94</f>
        <v>2025</v>
      </c>
      <c r="P180" s="291"/>
      <c r="Q180" s="277"/>
      <c r="R180" s="277"/>
      <c r="S180" s="46" t="s">
        <v>19</v>
      </c>
      <c r="T180" s="277"/>
      <c r="U180" s="277"/>
      <c r="V180" s="277"/>
      <c r="W180" s="277"/>
      <c r="X180" s="277"/>
      <c r="Y180" s="277"/>
      <c r="Z180" s="285" t="s">
        <v>20</v>
      </c>
      <c r="AA180" s="285"/>
      <c r="AB180" s="285"/>
      <c r="AC180" s="285"/>
      <c r="AD180" s="285"/>
      <c r="AE180" s="285"/>
      <c r="AF180" s="285"/>
      <c r="AG180" s="47" t="str">
        <f aca="false">IF($B$186="","",COUNTIF($CE$186:$CE$235,"සමත් කළ හැකි"))</f>
        <v/>
      </c>
      <c r="AH180" s="47"/>
      <c r="AI180" s="48" t="str">
        <f aca="false">IF($B$186="","",(AG180/$U$178)*100)</f>
        <v/>
      </c>
      <c r="AJ180" s="48"/>
      <c r="AK180" s="277"/>
      <c r="AL180" s="277"/>
      <c r="AM180" s="277"/>
      <c r="AN180" s="277"/>
      <c r="AO180" s="277"/>
      <c r="AP180" s="281"/>
      <c r="AQ180" s="281"/>
      <c r="AR180" s="281"/>
      <c r="AS180" s="281"/>
      <c r="AT180" s="281"/>
      <c r="AU180" s="281"/>
      <c r="AV180" s="281"/>
      <c r="AW180" s="281"/>
      <c r="AX180" s="281"/>
      <c r="AY180" s="281"/>
      <c r="AZ180" s="281"/>
      <c r="BA180" s="281"/>
      <c r="BB180" s="281"/>
      <c r="BC180" s="281"/>
      <c r="BD180" s="281"/>
      <c r="BE180" s="281"/>
      <c r="BF180" s="281"/>
      <c r="BG180" s="281"/>
      <c r="BH180" s="281"/>
      <c r="BI180" s="281"/>
      <c r="BJ180" s="281"/>
      <c r="BK180" s="281"/>
      <c r="BL180" s="281"/>
      <c r="BM180" s="281"/>
      <c r="BN180" s="281"/>
      <c r="BO180" s="281"/>
      <c r="BP180" s="281"/>
      <c r="BQ180" s="281"/>
      <c r="BR180" s="281"/>
      <c r="BS180" s="281"/>
      <c r="BT180" s="281"/>
      <c r="BU180" s="281"/>
      <c r="BV180" s="281"/>
      <c r="BW180" s="281"/>
      <c r="BX180" s="277"/>
      <c r="BY180" s="277"/>
      <c r="BZ180" s="277"/>
      <c r="CA180" s="277"/>
      <c r="CB180" s="277"/>
      <c r="CC180" s="277"/>
      <c r="CD180" s="277"/>
      <c r="CE180" s="282"/>
    </row>
    <row r="181" customFormat="false" ht="15" hidden="false" customHeight="false" outlineLevel="0" collapsed="false">
      <c r="A181" s="277"/>
      <c r="B181" s="289"/>
      <c r="C181" s="277"/>
      <c r="D181" s="277"/>
      <c r="E181" s="245" t="s">
        <v>22</v>
      </c>
      <c r="F181" s="246"/>
      <c r="G181" s="246"/>
      <c r="H181" s="53"/>
      <c r="I181" s="53"/>
      <c r="J181" s="53"/>
      <c r="K181" s="53"/>
      <c r="L181" s="53"/>
      <c r="M181" s="247"/>
      <c r="N181" s="277"/>
      <c r="O181" s="277"/>
      <c r="P181" s="277"/>
      <c r="Q181" s="277"/>
      <c r="R181" s="277"/>
      <c r="S181" s="277"/>
      <c r="T181" s="277"/>
      <c r="U181" s="277"/>
      <c r="V181" s="277"/>
      <c r="W181" s="277"/>
      <c r="X181" s="277"/>
      <c r="Y181" s="277"/>
      <c r="Z181" s="285" t="s">
        <v>23</v>
      </c>
      <c r="AA181" s="285"/>
      <c r="AB181" s="285"/>
      <c r="AC181" s="285"/>
      <c r="AD181" s="285"/>
      <c r="AE181" s="285"/>
      <c r="AF181" s="285"/>
      <c r="AG181" s="55" t="str">
        <f aca="false">IF($B$186="","",(+AG177+AG178+AG180))</f>
        <v/>
      </c>
      <c r="AH181" s="55"/>
      <c r="AI181" s="56" t="str">
        <f aca="false">IF($B$186="","",(AG181/$U$178)*100)</f>
        <v/>
      </c>
      <c r="AJ181" s="56"/>
      <c r="AK181" s="277"/>
      <c r="AL181" s="277"/>
      <c r="AM181" s="277"/>
      <c r="AN181" s="277"/>
      <c r="AO181" s="277"/>
      <c r="AP181" s="281"/>
      <c r="AQ181" s="281"/>
      <c r="AR181" s="281"/>
      <c r="AS181" s="281"/>
      <c r="AT181" s="281"/>
      <c r="AU181" s="281"/>
      <c r="AV181" s="281"/>
      <c r="AW181" s="281"/>
      <c r="AX181" s="281"/>
      <c r="AY181" s="281"/>
      <c r="AZ181" s="281"/>
      <c r="BA181" s="281"/>
      <c r="BB181" s="281"/>
      <c r="BC181" s="281"/>
      <c r="BD181" s="281"/>
      <c r="BE181" s="281"/>
      <c r="BF181" s="281"/>
      <c r="BG181" s="281"/>
      <c r="BH181" s="281"/>
      <c r="BI181" s="281"/>
      <c r="BJ181" s="281"/>
      <c r="BK181" s="281"/>
      <c r="BL181" s="281"/>
      <c r="BM181" s="281"/>
      <c r="BN181" s="281"/>
      <c r="BO181" s="281"/>
      <c r="BP181" s="281"/>
      <c r="BQ181" s="281"/>
      <c r="BR181" s="281"/>
      <c r="BS181" s="281"/>
      <c r="BT181" s="281"/>
      <c r="BU181" s="281"/>
      <c r="BV181" s="281"/>
      <c r="BW181" s="281"/>
      <c r="BX181" s="277"/>
      <c r="BY181" s="277"/>
      <c r="BZ181" s="277"/>
      <c r="CA181" s="277"/>
      <c r="CB181" s="277"/>
      <c r="CC181" s="277"/>
      <c r="CD181" s="277"/>
      <c r="CE181" s="282"/>
    </row>
    <row r="182" customFormat="false" ht="15" hidden="false" customHeight="false" outlineLevel="0" collapsed="false">
      <c r="A182" s="277"/>
      <c r="B182" s="277"/>
      <c r="C182" s="277"/>
      <c r="D182" s="277"/>
      <c r="E182" s="277"/>
      <c r="F182" s="277"/>
      <c r="G182" s="277"/>
      <c r="H182" s="277"/>
      <c r="I182" s="277"/>
      <c r="J182" s="277"/>
      <c r="K182" s="277"/>
      <c r="L182" s="277"/>
      <c r="M182" s="277"/>
      <c r="N182" s="277"/>
      <c r="O182" s="277"/>
      <c r="P182" s="277"/>
      <c r="Q182" s="277"/>
      <c r="R182" s="277"/>
      <c r="S182" s="277"/>
      <c r="T182" s="277"/>
      <c r="U182" s="277"/>
      <c r="V182" s="277"/>
      <c r="W182" s="277"/>
      <c r="X182" s="277"/>
      <c r="Y182" s="277"/>
      <c r="Z182" s="292" t="s">
        <v>24</v>
      </c>
      <c r="AA182" s="293"/>
      <c r="AB182" s="293"/>
      <c r="AC182" s="293"/>
      <c r="AD182" s="293"/>
      <c r="AE182" s="293"/>
      <c r="AF182" s="293"/>
      <c r="AG182" s="294" t="str">
        <f aca="false">IF(B186="","",COUNTIF($CE$186:$CE$235,"W9"))</f>
        <v/>
      </c>
      <c r="AH182" s="294"/>
      <c r="AI182" s="295" t="str">
        <f aca="false">IF($B$186="","",(AG182/$U$178)*100)</f>
        <v/>
      </c>
      <c r="AJ182" s="295"/>
      <c r="AK182" s="277"/>
      <c r="AL182" s="296"/>
      <c r="AM182" s="277"/>
      <c r="AN182" s="277"/>
      <c r="AO182" s="277"/>
      <c r="AP182" s="281"/>
      <c r="AQ182" s="281"/>
      <c r="AR182" s="281"/>
      <c r="AS182" s="281"/>
      <c r="AT182" s="281"/>
      <c r="AU182" s="281"/>
      <c r="AV182" s="281"/>
      <c r="AW182" s="281"/>
      <c r="AX182" s="281"/>
      <c r="AY182" s="281"/>
      <c r="AZ182" s="281"/>
      <c r="BA182" s="281"/>
      <c r="BB182" s="281"/>
      <c r="BC182" s="281"/>
      <c r="BD182" s="281"/>
      <c r="BE182" s="281"/>
      <c r="BF182" s="281"/>
      <c r="BG182" s="281"/>
      <c r="BH182" s="281"/>
      <c r="BI182" s="281"/>
      <c r="BJ182" s="281"/>
      <c r="BK182" s="281"/>
      <c r="BL182" s="281"/>
      <c r="BM182" s="281"/>
      <c r="BN182" s="281"/>
      <c r="BO182" s="281"/>
      <c r="BP182" s="281"/>
      <c r="BQ182" s="281"/>
      <c r="BR182" s="281"/>
      <c r="BS182" s="281"/>
      <c r="BT182" s="281"/>
      <c r="BU182" s="281"/>
      <c r="BV182" s="281"/>
      <c r="BW182" s="281"/>
      <c r="BX182" s="277"/>
      <c r="BY182" s="277"/>
      <c r="BZ182" s="277"/>
      <c r="CA182" s="277"/>
      <c r="CB182" s="277"/>
      <c r="CC182" s="277"/>
      <c r="CD182" s="277"/>
      <c r="CE182" s="282"/>
    </row>
    <row r="183" customFormat="false" ht="14.25" hidden="false" customHeight="true" outlineLevel="0" collapsed="false">
      <c r="A183" s="65" t="s">
        <v>25</v>
      </c>
      <c r="B183" s="66" t="s">
        <v>26</v>
      </c>
      <c r="C183" s="297" t="s">
        <v>27</v>
      </c>
      <c r="D183" s="298" t="s">
        <v>28</v>
      </c>
      <c r="E183" s="69" t="s">
        <v>29</v>
      </c>
      <c r="F183" s="69"/>
      <c r="G183" s="70" t="s">
        <v>30</v>
      </c>
      <c r="H183" s="70"/>
      <c r="I183" s="70"/>
      <c r="J183" s="70"/>
      <c r="K183" s="71" t="s">
        <v>31</v>
      </c>
      <c r="L183" s="72" t="s">
        <v>32</v>
      </c>
      <c r="M183" s="72" t="s">
        <v>33</v>
      </c>
      <c r="N183" s="73" t="s">
        <v>34</v>
      </c>
      <c r="O183" s="74" t="s">
        <v>35</v>
      </c>
      <c r="P183" s="74"/>
      <c r="Q183" s="74"/>
      <c r="R183" s="74"/>
      <c r="S183" s="74"/>
      <c r="T183" s="74"/>
      <c r="U183" s="74"/>
      <c r="V183" s="74"/>
      <c r="W183" s="70" t="s">
        <v>36</v>
      </c>
      <c r="X183" s="70"/>
      <c r="Y183" s="70"/>
      <c r="Z183" s="70"/>
      <c r="AA183" s="70"/>
      <c r="AB183" s="70"/>
      <c r="AC183" s="70"/>
      <c r="AD183" s="70"/>
      <c r="AE183" s="70" t="s">
        <v>37</v>
      </c>
      <c r="AF183" s="70"/>
      <c r="AG183" s="70"/>
      <c r="AH183" s="70"/>
      <c r="AI183" s="70"/>
      <c r="AJ183" s="70"/>
      <c r="AK183" s="70"/>
      <c r="AL183" s="70"/>
      <c r="AM183" s="75" t="s">
        <v>38</v>
      </c>
      <c r="AN183" s="76" t="s">
        <v>39</v>
      </c>
      <c r="AO183" s="77" t="s">
        <v>40</v>
      </c>
      <c r="AP183" s="78" t="s">
        <v>29</v>
      </c>
      <c r="AQ183" s="78"/>
      <c r="AR183" s="79" t="s">
        <v>30</v>
      </c>
      <c r="AS183" s="79"/>
      <c r="AT183" s="79"/>
      <c r="AU183" s="79"/>
      <c r="AV183" s="71" t="s">
        <v>31</v>
      </c>
      <c r="AW183" s="72" t="s">
        <v>32</v>
      </c>
      <c r="AX183" s="72" t="s">
        <v>33</v>
      </c>
      <c r="AY183" s="73" t="s">
        <v>34</v>
      </c>
      <c r="AZ183" s="80" t="s">
        <v>35</v>
      </c>
      <c r="BA183" s="80"/>
      <c r="BB183" s="80"/>
      <c r="BC183" s="80"/>
      <c r="BD183" s="80"/>
      <c r="BE183" s="80"/>
      <c r="BF183" s="80"/>
      <c r="BG183" s="80"/>
      <c r="BH183" s="81" t="s">
        <v>36</v>
      </c>
      <c r="BI183" s="81"/>
      <c r="BJ183" s="81"/>
      <c r="BK183" s="81"/>
      <c r="BL183" s="81"/>
      <c r="BM183" s="81"/>
      <c r="BN183" s="81"/>
      <c r="BO183" s="81"/>
      <c r="BP183" s="81" t="s">
        <v>37</v>
      </c>
      <c r="BQ183" s="81"/>
      <c r="BR183" s="81"/>
      <c r="BS183" s="81"/>
      <c r="BT183" s="81"/>
      <c r="BU183" s="81"/>
      <c r="BV183" s="81"/>
      <c r="BW183" s="81"/>
      <c r="BX183" s="70"/>
      <c r="BY183" s="70"/>
      <c r="BZ183" s="70"/>
      <c r="CA183" s="70"/>
      <c r="CB183" s="70"/>
      <c r="CC183" s="70"/>
      <c r="CD183" s="70"/>
      <c r="CE183" s="82"/>
    </row>
    <row r="184" customFormat="false" ht="104.25" hidden="false" customHeight="true" outlineLevel="0" collapsed="false">
      <c r="A184" s="65"/>
      <c r="B184" s="66"/>
      <c r="C184" s="297"/>
      <c r="D184" s="298"/>
      <c r="E184" s="102" t="str">
        <f aca="false">'විෂය තොරතුරු'!M13</f>
        <v>සිංහල භාෂාව හා සාහිත්‍යය</v>
      </c>
      <c r="F184" s="103" t="str">
        <f aca="false">'විෂය තොරතුරු'!N13</f>
        <v/>
      </c>
      <c r="G184" s="102" t="str">
        <f aca="false">'විෂය තොරතුරු'!O13</f>
        <v>බුද්ධ ධර්මය</v>
      </c>
      <c r="H184" s="104" t="str">
        <f aca="false">'විෂය තොරතුරු'!P13</f>
        <v>කතෝලික ධර්මය</v>
      </c>
      <c r="I184" s="104" t="str">
        <f aca="false">'විෂය තොරතුරු'!Q13</f>
        <v>ක්‍රිස්තියානි ධර්මය (ඉංග්‍රීසි)</v>
      </c>
      <c r="J184" s="103" t="str">
        <f aca="false">'විෂය තොරතුරු'!R13</f>
        <v/>
      </c>
      <c r="K184" s="71"/>
      <c r="L184" s="72"/>
      <c r="M184" s="72"/>
      <c r="N184" s="73"/>
      <c r="O184" s="102" t="str">
        <f aca="false">'විෂය තොරතුරු'!W13</f>
        <v>ව්‍යාපාර හා ගිණුම්කරණ අධ්‍යයනය</v>
      </c>
      <c r="P184" s="104" t="str">
        <f aca="false">'විෂය තොරතුරු'!X13</f>
        <v>පුරවැසි අධ්‍යාපනය</v>
      </c>
      <c r="Q184" s="104" t="str">
        <f aca="false">'විෂය තොරතුරු'!Y13</f>
        <v>දෙවන භාෂාවක් ලෙස (දෙමල)</v>
      </c>
      <c r="R184" s="104" t="str">
        <f aca="false">'විෂය තොරතුරු'!Z13</f>
        <v>භුගෝල විද්‍යාව</v>
      </c>
      <c r="S184" s="104" t="str">
        <f aca="false">'විෂය තොරතුරු'!AA13</f>
        <v/>
      </c>
      <c r="T184" s="104" t="str">
        <f aca="false">'විෂය තොරතුරු'!AB13</f>
        <v/>
      </c>
      <c r="U184" s="104" t="str">
        <f aca="false">'විෂය තොරතුරු'!AC13</f>
        <v/>
      </c>
      <c r="V184" s="103" t="str">
        <f aca="false">'විෂය තොරතුරු'!AD13</f>
        <v/>
      </c>
      <c r="W184" s="102" t="str">
        <f aca="false">'විෂය තොරතුරු'!AE13</f>
        <v>චිත්‍ර</v>
      </c>
      <c r="X184" s="104" t="str">
        <f aca="false">'විෂය තොරතුරු'!AF13</f>
        <v>නැටුම් (දේශීය)</v>
      </c>
      <c r="Y184" s="104" t="str">
        <f aca="false">'විෂය තොරතුරු'!AG13</f>
        <v>සංගීතය (පෙරදිග)</v>
      </c>
      <c r="Z184" s="104" t="str">
        <f aca="false">'විෂය තොරතුරු'!AH13</f>
        <v>සංගීතය (අපරදිග)</v>
      </c>
      <c r="AA184" s="104" t="str">
        <f aca="false">'විෂය තොරතුරු'!AI13</f>
        <v>නාට්‍ය හා රංග කලාව (සිංහල)</v>
      </c>
      <c r="AB184" s="104" t="str">
        <f aca="false">'විෂය තොරතුරු'!AJ13</f>
        <v>සාහිත්‍ය රසාස්වාදය (ඉංග්‍රිසි)</v>
      </c>
      <c r="AC184" s="104" t="str">
        <f aca="false">'විෂය තොරතුරු'!AK13</f>
        <v/>
      </c>
      <c r="AD184" s="103" t="str">
        <f aca="false">'විෂය තොරතුරු'!AL13</f>
        <v/>
      </c>
      <c r="AE184" s="102" t="str">
        <f aca="false">'විෂය තොරතුරු'!AM13</f>
        <v>තොරතුරු සන්නිවේදන තාක්ෂණය</v>
      </c>
      <c r="AF184" s="104" t="str">
        <f aca="false">'විෂය තොරතුරු'!AN13</f>
        <v>සන්නිවේදන මාධ්‍ය අධ්‍ය්‍යනය</v>
      </c>
      <c r="AG184" s="104" t="str">
        <f aca="false">'විෂය තොරතුරු'!AO13</f>
        <v>සෞඛ්‍ය හා ශාරීරික අධ්‍යාපනය</v>
      </c>
      <c r="AH184" s="104" t="str">
        <f aca="false">'විෂය තොරතුරු'!AP13</f>
        <v/>
      </c>
      <c r="AI184" s="104" t="str">
        <f aca="false">'විෂය තොරතුරු'!AQ13</f>
        <v/>
      </c>
      <c r="AJ184" s="104" t="str">
        <f aca="false">'විෂය තොරතුරු'!AR13</f>
        <v/>
      </c>
      <c r="AK184" s="104" t="str">
        <f aca="false">'විෂය තොරතුරු'!AS13</f>
        <v/>
      </c>
      <c r="AL184" s="103" t="str">
        <f aca="false">'විෂය තොරතුරු'!AT13</f>
        <v/>
      </c>
      <c r="AM184" s="75"/>
      <c r="AN184" s="76"/>
      <c r="AO184" s="77"/>
      <c r="AP184" s="105" t="str">
        <f aca="false">E184</f>
        <v>සිංහල භාෂාව හා සාහිත්‍යය</v>
      </c>
      <c r="AQ184" s="104" t="str">
        <f aca="false">F184</f>
        <v/>
      </c>
      <c r="AR184" s="104" t="str">
        <f aca="false">G184</f>
        <v>බුද්ධ ධර්මය</v>
      </c>
      <c r="AS184" s="104" t="str">
        <f aca="false">H184</f>
        <v>කතෝලික ධර්මය</v>
      </c>
      <c r="AT184" s="104" t="str">
        <f aca="false">I184</f>
        <v>ක්‍රිස්තියානි ධර්මය (ඉංග්‍රීසි)</v>
      </c>
      <c r="AU184" s="106" t="str">
        <f aca="false">J184</f>
        <v/>
      </c>
      <c r="AV184" s="71"/>
      <c r="AW184" s="72"/>
      <c r="AX184" s="72"/>
      <c r="AY184" s="73"/>
      <c r="AZ184" s="105" t="str">
        <f aca="false">O184</f>
        <v>ව්‍යාපාර හා ගිණුම්කරණ අධ්‍යයනය</v>
      </c>
      <c r="BA184" s="104" t="str">
        <f aca="false">P184</f>
        <v>පුරවැසි අධ්‍යාපනය</v>
      </c>
      <c r="BB184" s="104" t="str">
        <f aca="false">Q184</f>
        <v>දෙවන භාෂාවක් ලෙස (දෙමල)</v>
      </c>
      <c r="BC184" s="104" t="str">
        <f aca="false">R184</f>
        <v>භුගෝල විද්‍යාව</v>
      </c>
      <c r="BD184" s="104" t="str">
        <f aca="false">S184</f>
        <v/>
      </c>
      <c r="BE184" s="104" t="str">
        <f aca="false">T184</f>
        <v/>
      </c>
      <c r="BF184" s="104" t="str">
        <f aca="false">U184</f>
        <v/>
      </c>
      <c r="BG184" s="106" t="str">
        <f aca="false">V184</f>
        <v/>
      </c>
      <c r="BH184" s="102" t="str">
        <f aca="false">W184</f>
        <v>චිත්‍ර</v>
      </c>
      <c r="BI184" s="104" t="str">
        <f aca="false">X184</f>
        <v>නැටුම් (දේශීය)</v>
      </c>
      <c r="BJ184" s="104" t="str">
        <f aca="false">Y184</f>
        <v>සංගීතය (පෙරදිග)</v>
      </c>
      <c r="BK184" s="104" t="str">
        <f aca="false">Z184</f>
        <v>සංගීතය (අපරදිග)</v>
      </c>
      <c r="BL184" s="104" t="str">
        <f aca="false">AA184</f>
        <v>නාට්‍ය හා රංග කලාව (සිංහල)</v>
      </c>
      <c r="BM184" s="104" t="str">
        <f aca="false">AB184</f>
        <v>සාහිත්‍ය රසාස්වාදය (ඉංග්‍රිසි)</v>
      </c>
      <c r="BN184" s="104" t="str">
        <f aca="false">AC184</f>
        <v/>
      </c>
      <c r="BO184" s="103" t="str">
        <f aca="false">AD184</f>
        <v/>
      </c>
      <c r="BP184" s="102" t="str">
        <f aca="false">AE184</f>
        <v>තොරතුරු සන්නිවේදන තාක්ෂණය</v>
      </c>
      <c r="BQ184" s="104" t="str">
        <f aca="false">AF184</f>
        <v>සන්නිවේදන මාධ්‍ය අධ්‍ය්‍යනය</v>
      </c>
      <c r="BR184" s="104" t="str">
        <f aca="false">AG184</f>
        <v>සෞඛ්‍ය හා ශාරීරික අධ්‍යාපනය</v>
      </c>
      <c r="BS184" s="104" t="str">
        <f aca="false">AH184</f>
        <v/>
      </c>
      <c r="BT184" s="104" t="str">
        <f aca="false">AI184</f>
        <v/>
      </c>
      <c r="BU184" s="104" t="str">
        <f aca="false">AJ184</f>
        <v/>
      </c>
      <c r="BV184" s="104" t="str">
        <f aca="false">AK184</f>
        <v/>
      </c>
      <c r="BW184" s="103" t="str">
        <f aca="false">AL184</f>
        <v/>
      </c>
      <c r="BX184" s="107" t="s">
        <v>1</v>
      </c>
      <c r="BY184" s="108" t="s">
        <v>6</v>
      </c>
      <c r="BZ184" s="108" t="s">
        <v>10</v>
      </c>
      <c r="CA184" s="108" t="s">
        <v>14</v>
      </c>
      <c r="CB184" s="109" t="s">
        <v>19</v>
      </c>
      <c r="CC184" s="102" t="s">
        <v>41</v>
      </c>
      <c r="CD184" s="103" t="s">
        <v>42</v>
      </c>
      <c r="CE184" s="110" t="s">
        <v>43</v>
      </c>
    </row>
    <row r="185" customFormat="false" ht="15" hidden="false" customHeight="false" outlineLevel="0" collapsed="false">
      <c r="A185" s="122"/>
      <c r="B185" s="123"/>
      <c r="C185" s="124"/>
      <c r="D185" s="125"/>
      <c r="E185" s="126"/>
      <c r="F185" s="127"/>
      <c r="G185" s="126"/>
      <c r="H185" s="128"/>
      <c r="I185" s="128"/>
      <c r="J185" s="127"/>
      <c r="K185" s="129"/>
      <c r="L185" s="130"/>
      <c r="M185" s="130"/>
      <c r="N185" s="131"/>
      <c r="O185" s="126"/>
      <c r="P185" s="128"/>
      <c r="Q185" s="128"/>
      <c r="R185" s="128"/>
      <c r="S185" s="128"/>
      <c r="T185" s="128"/>
      <c r="U185" s="128"/>
      <c r="V185" s="127"/>
      <c r="W185" s="126"/>
      <c r="X185" s="128"/>
      <c r="Y185" s="128"/>
      <c r="Z185" s="128"/>
      <c r="AA185" s="128"/>
      <c r="AB185" s="128"/>
      <c r="AC185" s="128"/>
      <c r="AD185" s="127"/>
      <c r="AE185" s="126"/>
      <c r="AF185" s="128"/>
      <c r="AG185" s="128"/>
      <c r="AH185" s="128"/>
      <c r="AI185" s="128"/>
      <c r="AJ185" s="128"/>
      <c r="AK185" s="128"/>
      <c r="AL185" s="127"/>
      <c r="AM185" s="132"/>
      <c r="AN185" s="133"/>
      <c r="AO185" s="134"/>
      <c r="AP185" s="112"/>
      <c r="AQ185" s="111"/>
      <c r="AR185" s="111"/>
      <c r="AS185" s="111"/>
      <c r="AT185" s="111"/>
      <c r="AU185" s="113"/>
      <c r="AV185" s="135"/>
      <c r="AW185" s="86"/>
      <c r="AX185" s="86"/>
      <c r="AY185" s="136"/>
      <c r="AZ185" s="112"/>
      <c r="BA185" s="111"/>
      <c r="BB185" s="111"/>
      <c r="BC185" s="111"/>
      <c r="BD185" s="111"/>
      <c r="BE185" s="111"/>
      <c r="BF185" s="111"/>
      <c r="BG185" s="113"/>
      <c r="BH185" s="114"/>
      <c r="BI185" s="111"/>
      <c r="BJ185" s="111"/>
      <c r="BK185" s="111"/>
      <c r="BL185" s="111"/>
      <c r="BM185" s="111"/>
      <c r="BN185" s="111"/>
      <c r="BO185" s="115"/>
      <c r="BP185" s="114"/>
      <c r="BQ185" s="111"/>
      <c r="BR185" s="111"/>
      <c r="BS185" s="111"/>
      <c r="BT185" s="111"/>
      <c r="BU185" s="111"/>
      <c r="BV185" s="111"/>
      <c r="BW185" s="115"/>
      <c r="BX185" s="137"/>
      <c r="BY185" s="259"/>
      <c r="BZ185" s="259"/>
      <c r="CA185" s="259"/>
      <c r="CB185" s="260"/>
      <c r="CC185" s="126"/>
      <c r="CD185" s="127"/>
      <c r="CE185" s="140"/>
    </row>
    <row r="186" customFormat="false" ht="13.8" hidden="false" customHeight="false" outlineLevel="0" collapsed="false">
      <c r="A186" s="160" t="n">
        <v>1</v>
      </c>
      <c r="B186" s="161"/>
      <c r="C186" s="161"/>
      <c r="D186" s="162"/>
      <c r="E186" s="163"/>
      <c r="F186" s="164"/>
      <c r="G186" s="163"/>
      <c r="H186" s="165"/>
      <c r="I186" s="165"/>
      <c r="J186" s="164"/>
      <c r="K186" s="163"/>
      <c r="L186" s="165"/>
      <c r="M186" s="165"/>
      <c r="N186" s="164"/>
      <c r="O186" s="163"/>
      <c r="P186" s="165"/>
      <c r="Q186" s="165"/>
      <c r="R186" s="165"/>
      <c r="S186" s="165"/>
      <c r="T186" s="165"/>
      <c r="U186" s="165"/>
      <c r="V186" s="164"/>
      <c r="W186" s="163"/>
      <c r="X186" s="165"/>
      <c r="Y186" s="165"/>
      <c r="Z186" s="165"/>
      <c r="AA186" s="165"/>
      <c r="AB186" s="165"/>
      <c r="AC186" s="165"/>
      <c r="AD186" s="164"/>
      <c r="AE186" s="163"/>
      <c r="AF186" s="165"/>
      <c r="AG186" s="165"/>
      <c r="AH186" s="165"/>
      <c r="AI186" s="165"/>
      <c r="AJ186" s="165"/>
      <c r="AK186" s="165"/>
      <c r="AL186" s="166"/>
      <c r="AM186" s="167" t="str">
        <f aca="false">IF(B186="","",SUM(E186:AL186))</f>
        <v/>
      </c>
      <c r="AN186" s="168" t="str">
        <f aca="false">IF(B186="","",AM186/9)</f>
        <v/>
      </c>
      <c r="AO186" s="169" t="str">
        <f aca="false">IF(B186="","",IF(AM186=0,"-",RANK(AM186,$AM$186:$AM$235,0)))</f>
        <v/>
      </c>
      <c r="AP186" s="167" t="str">
        <f aca="false">IF(E186="","",IF(E186="-","-",IF(UPPER(E186)="AB","+",VLOOKUP(E186,'විෂය තොරතුරු'!$P$24:$Q$28,2))))</f>
        <v/>
      </c>
      <c r="AQ186" s="168" t="str">
        <f aca="false">IF(F186="","",IF(F186="-","-",IF(UPPER(F186)="AB","+",VLOOKUP(F186,'විෂය තොරතුරු'!$P$24:$Q$28,2))))</f>
        <v/>
      </c>
      <c r="AR186" s="168" t="str">
        <f aca="false">IF(G186="","",IF(G186="-","-",IF(UPPER(G186)="AB","+",VLOOKUP(G186,'විෂය තොරතුරු'!$P$24:$Q$28,2))))</f>
        <v/>
      </c>
      <c r="AS186" s="168" t="str">
        <f aca="false">IF(H186="","",IF(H186="-","-",IF(UPPER(H186)="AB","+",VLOOKUP(H186,'විෂය තොරතුරු'!$P$24:$Q$28,2))))</f>
        <v/>
      </c>
      <c r="AT186" s="168" t="str">
        <f aca="false">IF(I186="","",IF(I186="-","-",IF(UPPER(I186)="AB","+",VLOOKUP(I186,'විෂය තොරතුරු'!$P$24:$Q$28,2))))</f>
        <v/>
      </c>
      <c r="AU186" s="170" t="str">
        <f aca="false">IF(J186="","",IF(J186="-","-",IF(UPPER(J186)="AB","+",VLOOKUP(J186,'විෂය තොරතුරු'!$P$24:$Q$28,2))))</f>
        <v/>
      </c>
      <c r="AV186" s="171" t="str">
        <f aca="false">IF(K186="","",IF(K186="-","-",IF(UPPER(K186)="AB","+",VLOOKUP(K186,'විෂය තොරතුරු'!$P$24:$Q$28,2))))</f>
        <v/>
      </c>
      <c r="AW186" s="168" t="str">
        <f aca="false">IF(L186="","",IF(L186="-","-",IF(UPPER(L186)="AB","+",VLOOKUP(L186,'විෂය තොරතුරු'!$P$24:$Q$28,2))))</f>
        <v/>
      </c>
      <c r="AX186" s="168" t="str">
        <f aca="false">IF(M186="","",IF(M186="-","-",IF(UPPER(M186)="AB","+",VLOOKUP(M186,'විෂය තොරතුරු'!$P$24:$Q$28,2))))</f>
        <v/>
      </c>
      <c r="AY186" s="169" t="str">
        <f aca="false">IF(N186="","",IF(N186="-","-",IF(UPPER(N186)="AB","+",VLOOKUP(N186,'විෂය තොරතුරු'!$P$24:$Q$28,2))))</f>
        <v/>
      </c>
      <c r="AZ186" s="167" t="str">
        <f aca="false">IF(O186="","",IF(O186="-","-",IF(UPPER(O186)="AB","+",VLOOKUP(O186,'විෂය තොරතුරු'!$P$24:$Q$28,2))))</f>
        <v/>
      </c>
      <c r="BA186" s="168" t="str">
        <f aca="false">IF(P186="","",IF(P186="-","-",IF(UPPER(P186)="AB","+",VLOOKUP(P186,'විෂය තොරතුරු'!$P$24:$Q$28,2))))</f>
        <v/>
      </c>
      <c r="BB186" s="168" t="str">
        <f aca="false">IF(Q186="","",IF(Q186="-","-",IF(UPPER(Q186)="AB","+",VLOOKUP(Q186,'විෂය තොරතුරු'!$P$24:$Q$28,2))))</f>
        <v/>
      </c>
      <c r="BC186" s="168" t="str">
        <f aca="false">IF(R186="","",IF(R186="-","-",IF(UPPER(R186)="AB","+",VLOOKUP(R186,'විෂය තොරතුරු'!$P$24:$Q$28,2))))</f>
        <v/>
      </c>
      <c r="BD186" s="168" t="str">
        <f aca="false">IF(S186="","",IF(S186="-","-",IF(UPPER(S186)="AB","+",VLOOKUP(S186,'විෂය තොරතුරු'!$P$24:$Q$28,2))))</f>
        <v/>
      </c>
      <c r="BE186" s="168" t="str">
        <f aca="false">IF(T186="","",IF(T186="-","-",IF(UPPER(T186)="AB","+",VLOOKUP(T186,'විෂය තොරතුරු'!$P$24:$Q$28,2))))</f>
        <v/>
      </c>
      <c r="BF186" s="168" t="str">
        <f aca="false">IF(U186="","",IF(U186="-","-",IF(UPPER(U186)="AB","+",VLOOKUP(U186,'විෂය තොරතුරු'!$P$24:$Q$28,2))))</f>
        <v/>
      </c>
      <c r="BG186" s="170" t="str">
        <f aca="false">IF(V186="","",IF(V186="-","-",IF(UPPER(V186)="AB","+",VLOOKUP(V186,'විෂය තොරතුරු'!$P$24:$Q$28,2))))</f>
        <v/>
      </c>
      <c r="BH186" s="171" t="str">
        <f aca="false">IF(W186="","",IF(W186="-","-",IF(UPPER(W186)="AB","+",VLOOKUP(W186,'විෂය තොරතුරු'!$P$24:$Q$28,2))))</f>
        <v/>
      </c>
      <c r="BI186" s="168" t="str">
        <f aca="false">IF(X186="","",IF(X186="-","-",IF(UPPER(X186)="AB","+",VLOOKUP(X186,'විෂය තොරතුරු'!$P$24:$Q$28,2))))</f>
        <v/>
      </c>
      <c r="BJ186" s="168" t="str">
        <f aca="false">IF(Y186="","",IF(Y186="-","-",IF(UPPER(Y186)="AB","+",VLOOKUP(Y186,'විෂය තොරතුරු'!$P$24:$Q$28,2))))</f>
        <v/>
      </c>
      <c r="BK186" s="168" t="str">
        <f aca="false">IF(Z186="","",IF(Z186="-","-",IF(UPPER(Z186)="AB","+",VLOOKUP(Z186,'විෂය තොරතුරු'!$P$24:$Q$28,2))))</f>
        <v/>
      </c>
      <c r="BL186" s="168" t="str">
        <f aca="false">IF(AA186="","",IF(AA186="-","-",IF(UPPER(AA186)="AB","+",VLOOKUP(AA186,'විෂය තොරතුරු'!$P$24:$Q$28,2))))</f>
        <v/>
      </c>
      <c r="BM186" s="168" t="str">
        <f aca="false">IF(AB186="","",IF(AB186="-","-",IF(UPPER(AB186)="AB","+",VLOOKUP(AB186,'විෂය තොරතුරු'!$P$24:$Q$28,2))))</f>
        <v/>
      </c>
      <c r="BN186" s="168" t="str">
        <f aca="false">IF(AC186="","",IF(AC186="-","-",IF(UPPER(AC186)="AB","+",VLOOKUP(AC186,'විෂය තොරතුරු'!$P$24:$Q$28,2))))</f>
        <v/>
      </c>
      <c r="BO186" s="169" t="str">
        <f aca="false">IF(AD186="","",IF(AD186="-","-",IF(UPPER(AD186)="AB","+",VLOOKUP(AD186,'විෂය තොරතුරු'!$P$24:$Q$28,2))))</f>
        <v/>
      </c>
      <c r="BP186" s="171" t="str">
        <f aca="false">IF(AE186="","",IF(AE186="-","-",IF(UPPER(AE186)="AB","+",VLOOKUP(AE186,'විෂය තොරතුරු'!$P$24:$Q$28,2))))</f>
        <v/>
      </c>
      <c r="BQ186" s="168" t="str">
        <f aca="false">IF(AF186="","",IF(AF186="-","-",IF(UPPER(AF186)="AB","+",VLOOKUP(AF186,'විෂය තොරතුරු'!$P$24:$Q$28,2))))</f>
        <v/>
      </c>
      <c r="BR186" s="168" t="str">
        <f aca="false">IF(AG186="","",IF(AG186="-","-",IF(UPPER(AG186)="AB","+",VLOOKUP(AG186,'විෂය තොරතුරු'!$P$24:$Q$28,2))))</f>
        <v/>
      </c>
      <c r="BS186" s="168" t="str">
        <f aca="false">IF(AH186="","",IF(AH186="-","-",IF(UPPER(AH186)="AB","+",VLOOKUP(AH186,'විෂය තොරතුරු'!$P$24:$Q$28,2))))</f>
        <v/>
      </c>
      <c r="BT186" s="168" t="str">
        <f aca="false">IF(AI186="","",IF(AI186="-","-",IF(UPPER(AI186)="AB","+",VLOOKUP(AI186,'විෂය තොරතුරු'!$P$24:$Q$28,2))))</f>
        <v/>
      </c>
      <c r="BU186" s="168" t="str">
        <f aca="false">IF(AJ186="","",IF(AJ186="-","-",IF(UPPER(AJ186)="AB","+",VLOOKUP(AJ186,'විෂය තොරතුරු'!$P$24:$Q$28,2))))</f>
        <v/>
      </c>
      <c r="BV186" s="168" t="str">
        <f aca="false">IF(AK186="","",IF(AK186="-","-",IF(UPPER(AK186)="AB","+",VLOOKUP(AK186,'විෂය තොරතුරු'!$P$24:$Q$28,2))))</f>
        <v/>
      </c>
      <c r="BW186" s="169" t="str">
        <f aca="false">IF(AL186="","",IF(AL186="-","-",IF(UPPER(AL186)="AB","+",VLOOKUP(AL186,'විෂය තොරතුරු'!$P$24:$Q$28,2))))</f>
        <v/>
      </c>
      <c r="BX186" s="171" t="str">
        <f aca="false">IF($B186="","",COUNTIF($AP186:$BW186,"A"))</f>
        <v/>
      </c>
      <c r="BY186" s="171" t="str">
        <f aca="false">IF($B186="","",COUNTIF($AP186:$BW186,"B"))</f>
        <v/>
      </c>
      <c r="BZ186" s="171" t="str">
        <f aca="false">IF($B186="","",COUNTIF($AP186:$BW186,"C"))</f>
        <v/>
      </c>
      <c r="CA186" s="171" t="str">
        <f aca="false">IF($B186="","",COUNTIF($AP186:$BW186,"S"))</f>
        <v/>
      </c>
      <c r="CB186" s="171" t="str">
        <f aca="false">IF($B186="","",COUNTIF($AP186:$BW186,"W"))</f>
        <v/>
      </c>
      <c r="CC186" s="171" t="str">
        <f aca="false">IF(B186="","",SUM(BX186:CA186))</f>
        <v/>
      </c>
      <c r="CD186" s="169" t="str">
        <f aca="false">IF(B186="","",SUM(BX186:BZ186))</f>
        <v/>
      </c>
      <c r="CE186" s="172" t="str">
        <f aca="false">IF(B186="","",IF(AND(CC186&gt;=6,CD186&gt;=3,OR(E186&gt;=35,F186&gt;=35),L186&gt;=35),"6/3 සමත්",IF(AND(CC186&gt;=5,CD186&gt;=3,OR(E186&gt;=35,F186&gt;=35,L186&gt;=35)),"5/3 සමත්",IF(AND(CC186&gt;=4,CD186&gt;=1,OR(E186&gt;=20,F186&gt;=20,L186&gt;=20)),"සමත් කළ හැකි",IF(CB186=9,"W9","අසමත් ?")))))</f>
        <v/>
      </c>
      <c r="CG186" s="2" t="n">
        <f aca="false">50-COUNTIF($CE$186:$CE$235,"")</f>
        <v>0</v>
      </c>
    </row>
    <row r="187" customFormat="false" ht="13.8" hidden="false" customHeight="false" outlineLevel="0" collapsed="false">
      <c r="A187" s="160" t="n">
        <v>2</v>
      </c>
      <c r="B187" s="161"/>
      <c r="C187" s="161"/>
      <c r="D187" s="162"/>
      <c r="E187" s="163"/>
      <c r="F187" s="164"/>
      <c r="G187" s="163"/>
      <c r="H187" s="165"/>
      <c r="I187" s="165"/>
      <c r="J187" s="164"/>
      <c r="K187" s="163"/>
      <c r="L187" s="165"/>
      <c r="M187" s="165"/>
      <c r="N187" s="164"/>
      <c r="O187" s="163"/>
      <c r="P187" s="165"/>
      <c r="Q187" s="165"/>
      <c r="R187" s="165"/>
      <c r="S187" s="165"/>
      <c r="T187" s="165"/>
      <c r="U187" s="165"/>
      <c r="V187" s="164"/>
      <c r="W187" s="163"/>
      <c r="X187" s="165"/>
      <c r="Y187" s="165"/>
      <c r="Z187" s="165"/>
      <c r="AA187" s="165"/>
      <c r="AB187" s="165"/>
      <c r="AC187" s="165"/>
      <c r="AD187" s="164"/>
      <c r="AE187" s="163"/>
      <c r="AF187" s="165"/>
      <c r="AG187" s="165"/>
      <c r="AH187" s="165"/>
      <c r="AI187" s="165"/>
      <c r="AJ187" s="165"/>
      <c r="AK187" s="165"/>
      <c r="AL187" s="166"/>
      <c r="AM187" s="167" t="str">
        <f aca="false">IF(B187="","",SUM(E187:AL187))</f>
        <v/>
      </c>
      <c r="AN187" s="168" t="str">
        <f aca="false">IF(B187="","",AM187/9)</f>
        <v/>
      </c>
      <c r="AO187" s="169" t="str">
        <f aca="false">IF(B187="","",IF(AM187=0,"-",RANK(AM187,$AM$186:$AM$235,0)))</f>
        <v/>
      </c>
      <c r="AP187" s="167" t="str">
        <f aca="false">IF(E187="","",IF(E187="-","-",IF(UPPER(E187)="AB","+",VLOOKUP(E187,'විෂය තොරතුරු'!$P$24:$Q$28,2))))</f>
        <v/>
      </c>
      <c r="AQ187" s="168" t="str">
        <f aca="false">IF(F187="","",IF(F187="-","-",IF(UPPER(F187)="AB","+",VLOOKUP(F187,'විෂය තොරතුරු'!$P$24:$Q$28,2))))</f>
        <v/>
      </c>
      <c r="AR187" s="168" t="str">
        <f aca="false">IF(G187="","",IF(G187="-","-",IF(UPPER(G187)="AB","+",VLOOKUP(G187,'විෂය තොරතුරු'!$P$24:$Q$28,2))))</f>
        <v/>
      </c>
      <c r="AS187" s="168" t="str">
        <f aca="false">IF(H187="","",IF(H187="-","-",IF(UPPER(H187)="AB","+",VLOOKUP(H187,'විෂය තොරතුරු'!$P$24:$Q$28,2))))</f>
        <v/>
      </c>
      <c r="AT187" s="168" t="str">
        <f aca="false">IF(I187="","",IF(I187="-","-",IF(UPPER(I187)="AB","+",VLOOKUP(I187,'විෂය තොරතුරු'!$P$24:$Q$28,2))))</f>
        <v/>
      </c>
      <c r="AU187" s="170" t="str">
        <f aca="false">IF(J187="","",IF(J187="-","-",IF(UPPER(J187)="AB","+",VLOOKUP(J187,'විෂය තොරතුරු'!$P$24:$Q$28,2))))</f>
        <v/>
      </c>
      <c r="AV187" s="171" t="str">
        <f aca="false">IF(K187="","",IF(K187="-","-",IF(UPPER(K187)="AB","+",VLOOKUP(K187,'විෂය තොරතුරු'!$P$24:$Q$28,2))))</f>
        <v/>
      </c>
      <c r="AW187" s="168" t="str">
        <f aca="false">IF(L187="","",IF(L187="-","-",IF(UPPER(L187)="AB","+",VLOOKUP(L187,'විෂය තොරතුරු'!$P$24:$Q$28,2))))</f>
        <v/>
      </c>
      <c r="AX187" s="168" t="str">
        <f aca="false">IF(M187="","",IF(M187="-","-",IF(UPPER(M187)="AB","+",VLOOKUP(M187,'විෂය තොරතුරු'!$P$24:$Q$28,2))))</f>
        <v/>
      </c>
      <c r="AY187" s="169" t="str">
        <f aca="false">IF(N187="","",IF(N187="-","-",IF(UPPER(N187)="AB","+",VLOOKUP(N187,'විෂය තොරතුරු'!$P$24:$Q$28,2))))</f>
        <v/>
      </c>
      <c r="AZ187" s="167" t="str">
        <f aca="false">IF(O187="","",IF(O187="-","-",IF(UPPER(O187)="AB","+",VLOOKUP(O187,'විෂය තොරතුරු'!$P$24:$Q$28,2))))</f>
        <v/>
      </c>
      <c r="BA187" s="168" t="str">
        <f aca="false">IF(P187="","",IF(P187="-","-",IF(UPPER(P187)="AB","+",VLOOKUP(P187,'විෂය තොරතුරු'!$P$24:$Q$28,2))))</f>
        <v/>
      </c>
      <c r="BB187" s="168" t="str">
        <f aca="false">IF(Q187="","",IF(Q187="-","-",IF(UPPER(Q187)="AB","+",VLOOKUP(Q187,'විෂය තොරතුරු'!$P$24:$Q$28,2))))</f>
        <v/>
      </c>
      <c r="BC187" s="168" t="str">
        <f aca="false">IF(R187="","",IF(R187="-","-",IF(UPPER(R187)="AB","+",VLOOKUP(R187,'විෂය තොරතුරු'!$P$24:$Q$28,2))))</f>
        <v/>
      </c>
      <c r="BD187" s="168" t="str">
        <f aca="false">IF(S187="","",IF(S187="-","-",IF(UPPER(S187)="AB","+",VLOOKUP(S187,'විෂය තොරතුරු'!$P$24:$Q$28,2))))</f>
        <v/>
      </c>
      <c r="BE187" s="168" t="str">
        <f aca="false">IF(T187="","",IF(T187="-","-",IF(UPPER(T187)="AB","+",VLOOKUP(T187,'විෂය තොරතුරු'!$P$24:$Q$28,2))))</f>
        <v/>
      </c>
      <c r="BF187" s="168" t="str">
        <f aca="false">IF(U187="","",IF(U187="-","-",IF(UPPER(U187)="AB","+",VLOOKUP(U187,'විෂය තොරතුරු'!$P$24:$Q$28,2))))</f>
        <v/>
      </c>
      <c r="BG187" s="170" t="str">
        <f aca="false">IF(V187="","",IF(V187="-","-",IF(UPPER(V187)="AB","+",VLOOKUP(V187,'විෂය තොරතුරු'!$P$24:$Q$28,2))))</f>
        <v/>
      </c>
      <c r="BH187" s="171" t="str">
        <f aca="false">IF(W187="","",IF(W187="-","-",IF(UPPER(W187)="AB","+",VLOOKUP(W187,'විෂය තොරතුරු'!$P$24:$Q$28,2))))</f>
        <v/>
      </c>
      <c r="BI187" s="168" t="str">
        <f aca="false">IF(X187="","",IF(X187="-","-",IF(UPPER(X187)="AB","+",VLOOKUP(X187,'විෂය තොරතුරු'!$P$24:$Q$28,2))))</f>
        <v/>
      </c>
      <c r="BJ187" s="168" t="str">
        <f aca="false">IF(Y187="","",IF(Y187="-","-",IF(UPPER(Y187)="AB","+",VLOOKUP(Y187,'විෂය තොරතුරු'!$P$24:$Q$28,2))))</f>
        <v/>
      </c>
      <c r="BK187" s="168" t="str">
        <f aca="false">IF(Z187="","",IF(Z187="-","-",IF(UPPER(Z187)="AB","+",VLOOKUP(Z187,'විෂය තොරතුරු'!$P$24:$Q$28,2))))</f>
        <v/>
      </c>
      <c r="BL187" s="168" t="str">
        <f aca="false">IF(AA187="","",IF(AA187="-","-",IF(UPPER(AA187)="AB","+",VLOOKUP(AA187,'විෂය තොරතුරු'!$P$24:$Q$28,2))))</f>
        <v/>
      </c>
      <c r="BM187" s="168" t="str">
        <f aca="false">IF(AB187="","",IF(AB187="-","-",IF(UPPER(AB187)="AB","+",VLOOKUP(AB187,'විෂය තොරතුරු'!$P$24:$Q$28,2))))</f>
        <v/>
      </c>
      <c r="BN187" s="168" t="str">
        <f aca="false">IF(AC187="","",IF(AC187="-","-",IF(UPPER(AC187)="AB","+",VLOOKUP(AC187,'විෂය තොරතුරු'!$P$24:$Q$28,2))))</f>
        <v/>
      </c>
      <c r="BO187" s="169" t="str">
        <f aca="false">IF(AD187="","",IF(AD187="-","-",IF(UPPER(AD187)="AB","+",VLOOKUP(AD187,'විෂය තොරතුරු'!$P$24:$Q$28,2))))</f>
        <v/>
      </c>
      <c r="BP187" s="171" t="str">
        <f aca="false">IF(AE187="","",IF(AE187="-","-",IF(UPPER(AE187)="AB","+",VLOOKUP(AE187,'විෂය තොරතුරු'!$P$24:$Q$28,2))))</f>
        <v/>
      </c>
      <c r="BQ187" s="168" t="str">
        <f aca="false">IF(AF187="","",IF(AF187="-","-",IF(UPPER(AF187)="AB","+",VLOOKUP(AF187,'විෂය තොරතුරු'!$P$24:$Q$28,2))))</f>
        <v/>
      </c>
      <c r="BR187" s="168" t="str">
        <f aca="false">IF(AG187="","",IF(AG187="-","-",IF(UPPER(AG187)="AB","+",VLOOKUP(AG187,'විෂය තොරතුරු'!$P$24:$Q$28,2))))</f>
        <v/>
      </c>
      <c r="BS187" s="168" t="str">
        <f aca="false">IF(AH187="","",IF(AH187="-","-",IF(UPPER(AH187)="AB","+",VLOOKUP(AH187,'විෂය තොරතුරු'!$P$24:$Q$28,2))))</f>
        <v/>
      </c>
      <c r="BT187" s="168" t="str">
        <f aca="false">IF(AI187="","",IF(AI187="-","-",IF(UPPER(AI187)="AB","+",VLOOKUP(AI187,'විෂය තොරතුරු'!$P$24:$Q$28,2))))</f>
        <v/>
      </c>
      <c r="BU187" s="168" t="str">
        <f aca="false">IF(AJ187="","",IF(AJ187="-","-",IF(UPPER(AJ187)="AB","+",VLOOKUP(AJ187,'විෂය තොරතුරු'!$P$24:$Q$28,2))))</f>
        <v/>
      </c>
      <c r="BV187" s="168" t="str">
        <f aca="false">IF(AK187="","",IF(AK187="-","-",IF(UPPER(AK187)="AB","+",VLOOKUP(AK187,'විෂය තොරතුරු'!$P$24:$Q$28,2))))</f>
        <v/>
      </c>
      <c r="BW187" s="169" t="str">
        <f aca="false">IF(AL187="","",IF(AL187="-","-",IF(UPPER(AL187)="AB","+",VLOOKUP(AL187,'විෂය තොරතුරු'!$P$24:$Q$28,2))))</f>
        <v/>
      </c>
      <c r="BX187" s="171" t="str">
        <f aca="false">IF($B187="","",COUNTIF($AP187:$BW187,"A"))</f>
        <v/>
      </c>
      <c r="BY187" s="171" t="str">
        <f aca="false">IF($B187="","",COUNTIF($AP187:$BW187,"B"))</f>
        <v/>
      </c>
      <c r="BZ187" s="171" t="str">
        <f aca="false">IF($B187="","",COUNTIF($AP187:$BW187,"C"))</f>
        <v/>
      </c>
      <c r="CA187" s="171" t="str">
        <f aca="false">IF($B187="","",COUNTIF($AP187:$BW187,"S"))</f>
        <v/>
      </c>
      <c r="CB187" s="171" t="str">
        <f aca="false">IF($B187="","",COUNTIF($AP187:$BW187,"W"))</f>
        <v/>
      </c>
      <c r="CC187" s="171" t="str">
        <f aca="false">IF(B187="","",SUM(BX187:CA187))</f>
        <v/>
      </c>
      <c r="CD187" s="169" t="str">
        <f aca="false">IF(B187="","",SUM(BX187:BZ187))</f>
        <v/>
      </c>
      <c r="CE187" s="172" t="str">
        <f aca="false">IF(B187="","",IF(AND(CC187&gt;=6,CD187&gt;=3,OR(E187&gt;=35,F187&gt;=35),L187&gt;=35),"6/3 සමත්",IF(AND(CC187&gt;=5,CD187&gt;=3,OR(E187&gt;=35,F187&gt;=35,L187&gt;=35)),"5/3 සමත්",IF(AND(CC187&gt;=4,CD187&gt;=1,OR(E187&gt;=20,F187&gt;=20,L187&gt;=20)),"සමත් කළ හැකි",IF(CB187=9,"W9","අසමත් ?")))))</f>
        <v/>
      </c>
      <c r="CG187" s="2" t="e">
        <f aca="false">AG177/CG186</f>
        <v>#VALUE!</v>
      </c>
    </row>
    <row r="188" customFormat="false" ht="13.8" hidden="false" customHeight="false" outlineLevel="0" collapsed="false">
      <c r="A188" s="160" t="n">
        <v>3</v>
      </c>
      <c r="B188" s="161"/>
      <c r="C188" s="161"/>
      <c r="D188" s="162"/>
      <c r="E188" s="163"/>
      <c r="F188" s="164"/>
      <c r="G188" s="163"/>
      <c r="H188" s="165"/>
      <c r="I188" s="165"/>
      <c r="J188" s="164"/>
      <c r="K188" s="163"/>
      <c r="L188" s="165"/>
      <c r="M188" s="165"/>
      <c r="N188" s="164"/>
      <c r="O188" s="163"/>
      <c r="P188" s="165"/>
      <c r="Q188" s="165"/>
      <c r="R188" s="165"/>
      <c r="S188" s="165"/>
      <c r="T188" s="165"/>
      <c r="U188" s="165"/>
      <c r="V188" s="164"/>
      <c r="W188" s="163"/>
      <c r="X188" s="165"/>
      <c r="Y188" s="165"/>
      <c r="Z188" s="165"/>
      <c r="AA188" s="165"/>
      <c r="AB188" s="165"/>
      <c r="AC188" s="165"/>
      <c r="AD188" s="164"/>
      <c r="AE188" s="163"/>
      <c r="AF188" s="165"/>
      <c r="AG188" s="165"/>
      <c r="AH188" s="165"/>
      <c r="AI188" s="165"/>
      <c r="AJ188" s="165"/>
      <c r="AK188" s="165"/>
      <c r="AL188" s="166"/>
      <c r="AM188" s="167" t="str">
        <f aca="false">IF(B188="","",SUM(E188:AL188))</f>
        <v/>
      </c>
      <c r="AN188" s="168" t="str">
        <f aca="false">IF(B188="","",AM188/9)</f>
        <v/>
      </c>
      <c r="AO188" s="169" t="str">
        <f aca="false">IF(B188="","",IF(AM188=0,"-",RANK(AM188,$AM$186:$AM$235,0)))</f>
        <v/>
      </c>
      <c r="AP188" s="167" t="str">
        <f aca="false">IF(E188="","",IF(E188="-","-",IF(UPPER(E188)="AB","+",VLOOKUP(E188,'විෂය තොරතුරු'!$P$24:$Q$28,2))))</f>
        <v/>
      </c>
      <c r="AQ188" s="168" t="str">
        <f aca="false">IF(F188="","",IF(F188="-","-",IF(UPPER(F188)="AB","+",VLOOKUP(F188,'විෂය තොරතුරු'!$P$24:$Q$28,2))))</f>
        <v/>
      </c>
      <c r="AR188" s="168" t="str">
        <f aca="false">IF(G188="","",IF(G188="-","-",IF(UPPER(G188)="AB","+",VLOOKUP(G188,'විෂය තොරතුරු'!$P$24:$Q$28,2))))</f>
        <v/>
      </c>
      <c r="AS188" s="168" t="str">
        <f aca="false">IF(H188="","",IF(H188="-","-",IF(UPPER(H188)="AB","+",VLOOKUP(H188,'විෂය තොරතුරු'!$P$24:$Q$28,2))))</f>
        <v/>
      </c>
      <c r="AT188" s="168" t="str">
        <f aca="false">IF(I188="","",IF(I188="-","-",IF(UPPER(I188)="AB","+",VLOOKUP(I188,'විෂය තොරතුරු'!$P$24:$Q$28,2))))</f>
        <v/>
      </c>
      <c r="AU188" s="170" t="str">
        <f aca="false">IF(J188="","",IF(J188="-","-",IF(UPPER(J188)="AB","+",VLOOKUP(J188,'විෂය තොරතුරු'!$P$24:$Q$28,2))))</f>
        <v/>
      </c>
      <c r="AV188" s="171" t="str">
        <f aca="false">IF(K188="","",IF(K188="-","-",IF(UPPER(K188)="AB","+",VLOOKUP(K188,'විෂය තොරතුරු'!$P$24:$Q$28,2))))</f>
        <v/>
      </c>
      <c r="AW188" s="168" t="str">
        <f aca="false">IF(L188="","",IF(L188="-","-",IF(UPPER(L188)="AB","+",VLOOKUP(L188,'විෂය තොරතුරු'!$P$24:$Q$28,2))))</f>
        <v/>
      </c>
      <c r="AX188" s="168" t="str">
        <f aca="false">IF(M188="","",IF(M188="-","-",IF(UPPER(M188)="AB","+",VLOOKUP(M188,'විෂය තොරතුරු'!$P$24:$Q$28,2))))</f>
        <v/>
      </c>
      <c r="AY188" s="169" t="str">
        <f aca="false">IF(N188="","",IF(N188="-","-",IF(UPPER(N188)="AB","+",VLOOKUP(N188,'විෂය තොරතුරු'!$P$24:$Q$28,2))))</f>
        <v/>
      </c>
      <c r="AZ188" s="167" t="str">
        <f aca="false">IF(O188="","",IF(O188="-","-",IF(UPPER(O188)="AB","+",VLOOKUP(O188,'විෂය තොරතුරු'!$P$24:$Q$28,2))))</f>
        <v/>
      </c>
      <c r="BA188" s="168" t="str">
        <f aca="false">IF(P188="","",IF(P188="-","-",IF(UPPER(P188)="AB","+",VLOOKUP(P188,'විෂය තොරතුරු'!$P$24:$Q$28,2))))</f>
        <v/>
      </c>
      <c r="BB188" s="168" t="str">
        <f aca="false">IF(Q188="","",IF(Q188="-","-",IF(UPPER(Q188)="AB","+",VLOOKUP(Q188,'විෂය තොරතුරු'!$P$24:$Q$28,2))))</f>
        <v/>
      </c>
      <c r="BC188" s="168" t="str">
        <f aca="false">IF(R188="","",IF(R188="-","-",IF(UPPER(R188)="AB","+",VLOOKUP(R188,'විෂය තොරතුරු'!$P$24:$Q$28,2))))</f>
        <v/>
      </c>
      <c r="BD188" s="168" t="str">
        <f aca="false">IF(S188="","",IF(S188="-","-",IF(UPPER(S188)="AB","+",VLOOKUP(S188,'විෂය තොරතුරු'!$P$24:$Q$28,2))))</f>
        <v/>
      </c>
      <c r="BE188" s="168" t="str">
        <f aca="false">IF(T188="","",IF(T188="-","-",IF(UPPER(T188)="AB","+",VLOOKUP(T188,'විෂය තොරතුරු'!$P$24:$Q$28,2))))</f>
        <v/>
      </c>
      <c r="BF188" s="168" t="str">
        <f aca="false">IF(U188="","",IF(U188="-","-",IF(UPPER(U188)="AB","+",VLOOKUP(U188,'විෂය තොරතුරු'!$P$24:$Q$28,2))))</f>
        <v/>
      </c>
      <c r="BG188" s="170" t="str">
        <f aca="false">IF(V188="","",IF(V188="-","-",IF(UPPER(V188)="AB","+",VLOOKUP(V188,'විෂය තොරතුරු'!$P$24:$Q$28,2))))</f>
        <v/>
      </c>
      <c r="BH188" s="171" t="str">
        <f aca="false">IF(W188="","",IF(W188="-","-",IF(UPPER(W188)="AB","+",VLOOKUP(W188,'විෂය තොරතුරු'!$P$24:$Q$28,2))))</f>
        <v/>
      </c>
      <c r="BI188" s="168" t="str">
        <f aca="false">IF(X188="","",IF(X188="-","-",IF(UPPER(X188)="AB","+",VLOOKUP(X188,'විෂය තොරතුරු'!$P$24:$Q$28,2))))</f>
        <v/>
      </c>
      <c r="BJ188" s="168" t="str">
        <f aca="false">IF(Y188="","",IF(Y188="-","-",IF(UPPER(Y188)="AB","+",VLOOKUP(Y188,'විෂය තොරතුරු'!$P$24:$Q$28,2))))</f>
        <v/>
      </c>
      <c r="BK188" s="168" t="str">
        <f aca="false">IF(Z188="","",IF(Z188="-","-",IF(UPPER(Z188)="AB","+",VLOOKUP(Z188,'විෂය තොරතුරු'!$P$24:$Q$28,2))))</f>
        <v/>
      </c>
      <c r="BL188" s="168" t="str">
        <f aca="false">IF(AA188="","",IF(AA188="-","-",IF(UPPER(AA188)="AB","+",VLOOKUP(AA188,'විෂය තොරතුරු'!$P$24:$Q$28,2))))</f>
        <v/>
      </c>
      <c r="BM188" s="168" t="str">
        <f aca="false">IF(AB188="","",IF(AB188="-","-",IF(UPPER(AB188)="AB","+",VLOOKUP(AB188,'විෂය තොරතුරු'!$P$24:$Q$28,2))))</f>
        <v/>
      </c>
      <c r="BN188" s="168" t="str">
        <f aca="false">IF(AC188="","",IF(AC188="-","-",IF(UPPER(AC188)="AB","+",VLOOKUP(AC188,'විෂය තොරතුරු'!$P$24:$Q$28,2))))</f>
        <v/>
      </c>
      <c r="BO188" s="169" t="str">
        <f aca="false">IF(AD188="","",IF(AD188="-","-",IF(UPPER(AD188)="AB","+",VLOOKUP(AD188,'විෂය තොරතුරු'!$P$24:$Q$28,2))))</f>
        <v/>
      </c>
      <c r="BP188" s="171" t="str">
        <f aca="false">IF(AE188="","",IF(AE188="-","-",IF(UPPER(AE188)="AB","+",VLOOKUP(AE188,'විෂය තොරතුරු'!$P$24:$Q$28,2))))</f>
        <v/>
      </c>
      <c r="BQ188" s="168" t="str">
        <f aca="false">IF(AF188="","",IF(AF188="-","-",IF(UPPER(AF188)="AB","+",VLOOKUP(AF188,'විෂය තොරතුරු'!$P$24:$Q$28,2))))</f>
        <v/>
      </c>
      <c r="BR188" s="168" t="str">
        <f aca="false">IF(AG188="","",IF(AG188="-","-",IF(UPPER(AG188)="AB","+",VLOOKUP(AG188,'විෂය තොරතුරු'!$P$24:$Q$28,2))))</f>
        <v/>
      </c>
      <c r="BS188" s="168" t="str">
        <f aca="false">IF(AH188="","",IF(AH188="-","-",IF(UPPER(AH188)="AB","+",VLOOKUP(AH188,'විෂය තොරතුරු'!$P$24:$Q$28,2))))</f>
        <v/>
      </c>
      <c r="BT188" s="168" t="str">
        <f aca="false">IF(AI188="","",IF(AI188="-","-",IF(UPPER(AI188)="AB","+",VLOOKUP(AI188,'විෂය තොරතුරු'!$P$24:$Q$28,2))))</f>
        <v/>
      </c>
      <c r="BU188" s="168" t="str">
        <f aca="false">IF(AJ188="","",IF(AJ188="-","-",IF(UPPER(AJ188)="AB","+",VLOOKUP(AJ188,'විෂය තොරතුරු'!$P$24:$Q$28,2))))</f>
        <v/>
      </c>
      <c r="BV188" s="168" t="str">
        <f aca="false">IF(AK188="","",IF(AK188="-","-",IF(UPPER(AK188)="AB","+",VLOOKUP(AK188,'විෂය තොරතුරු'!$P$24:$Q$28,2))))</f>
        <v/>
      </c>
      <c r="BW188" s="169" t="str">
        <f aca="false">IF(AL188="","",IF(AL188="-","-",IF(UPPER(AL188)="AB","+",VLOOKUP(AL188,'විෂය තොරතුරු'!$P$24:$Q$28,2))))</f>
        <v/>
      </c>
      <c r="BX188" s="171" t="str">
        <f aca="false">IF($B188="","",COUNTIF($AP188:$BW188,"A"))</f>
        <v/>
      </c>
      <c r="BY188" s="171" t="str">
        <f aca="false">IF($B188="","",COUNTIF($AP188:$BW188,"B"))</f>
        <v/>
      </c>
      <c r="BZ188" s="171" t="str">
        <f aca="false">IF($B188="","",COUNTIF($AP188:$BW188,"C"))</f>
        <v/>
      </c>
      <c r="CA188" s="171" t="str">
        <f aca="false">IF($B188="","",COUNTIF($AP188:$BW188,"S"))</f>
        <v/>
      </c>
      <c r="CB188" s="171" t="str">
        <f aca="false">IF($B188="","",COUNTIF($AP188:$BW188,"W"))</f>
        <v/>
      </c>
      <c r="CC188" s="171" t="str">
        <f aca="false">IF(B188="","",SUM(BX188:CA188))</f>
        <v/>
      </c>
      <c r="CD188" s="169" t="str">
        <f aca="false">IF(B188="","",SUM(BX188:BZ188))</f>
        <v/>
      </c>
      <c r="CE188" s="172" t="str">
        <f aca="false">IF(B188="","",IF(AND(CC188&gt;=6,CD188&gt;=3,OR(E188&gt;=35,F188&gt;=35),L188&gt;=35),"6/3 සමත්",IF(AND(CC188&gt;=5,CD188&gt;=3,OR(E188&gt;=35,F188&gt;=35,L188&gt;=35)),"5/3 සමත්",IF(AND(CC188&gt;=4,CD188&gt;=1,OR(E188&gt;=20,F188&gt;=20,L188&gt;=20)),"සමත් කළ හැකි",IF(CB188=9,"W9","අසමත් ?")))))</f>
        <v/>
      </c>
    </row>
    <row r="189" customFormat="false" ht="13.8" hidden="false" customHeight="false" outlineLevel="0" collapsed="false">
      <c r="A189" s="160" t="n">
        <v>4</v>
      </c>
      <c r="B189" s="161"/>
      <c r="C189" s="161"/>
      <c r="D189" s="162"/>
      <c r="E189" s="163"/>
      <c r="F189" s="164"/>
      <c r="G189" s="163"/>
      <c r="H189" s="165"/>
      <c r="I189" s="165"/>
      <c r="J189" s="164"/>
      <c r="K189" s="163"/>
      <c r="L189" s="165"/>
      <c r="M189" s="165"/>
      <c r="N189" s="164"/>
      <c r="O189" s="163"/>
      <c r="P189" s="165"/>
      <c r="Q189" s="165"/>
      <c r="R189" s="165"/>
      <c r="S189" s="165"/>
      <c r="T189" s="165"/>
      <c r="U189" s="165"/>
      <c r="V189" s="164"/>
      <c r="W189" s="163"/>
      <c r="X189" s="165"/>
      <c r="Y189" s="165"/>
      <c r="Z189" s="165"/>
      <c r="AA189" s="165"/>
      <c r="AB189" s="165"/>
      <c r="AC189" s="165"/>
      <c r="AD189" s="164"/>
      <c r="AE189" s="163"/>
      <c r="AF189" s="165"/>
      <c r="AG189" s="165"/>
      <c r="AH189" s="165"/>
      <c r="AI189" s="165"/>
      <c r="AJ189" s="165"/>
      <c r="AK189" s="165"/>
      <c r="AL189" s="166"/>
      <c r="AM189" s="167" t="str">
        <f aca="false">IF(B189="","",SUM(E189:AL189))</f>
        <v/>
      </c>
      <c r="AN189" s="168" t="str">
        <f aca="false">IF(B189="","",AM189/9)</f>
        <v/>
      </c>
      <c r="AO189" s="169" t="str">
        <f aca="false">IF(B189="","",IF(AM189=0,"-",RANK(AM189,$AM$186:$AM$235,0)))</f>
        <v/>
      </c>
      <c r="AP189" s="167" t="str">
        <f aca="false">IF(E189="","",IF(E189="-","-",IF(UPPER(E189)="AB","+",VLOOKUP(E189,'විෂය තොරතුරු'!$P$24:$Q$28,2))))</f>
        <v/>
      </c>
      <c r="AQ189" s="168" t="str">
        <f aca="false">IF(F189="","",IF(F189="-","-",IF(UPPER(F189)="AB","+",VLOOKUP(F189,'විෂය තොරතුරු'!$P$24:$Q$28,2))))</f>
        <v/>
      </c>
      <c r="AR189" s="168" t="str">
        <f aca="false">IF(G189="","",IF(G189="-","-",IF(UPPER(G189)="AB","+",VLOOKUP(G189,'විෂය තොරතුරු'!$P$24:$Q$28,2))))</f>
        <v/>
      </c>
      <c r="AS189" s="168" t="str">
        <f aca="false">IF(H189="","",IF(H189="-","-",IF(UPPER(H189)="AB","+",VLOOKUP(H189,'විෂය තොරතුරු'!$P$24:$Q$28,2))))</f>
        <v/>
      </c>
      <c r="AT189" s="168" t="str">
        <f aca="false">IF(I189="","",IF(I189="-","-",IF(UPPER(I189)="AB","+",VLOOKUP(I189,'විෂය තොරතුරු'!$P$24:$Q$28,2))))</f>
        <v/>
      </c>
      <c r="AU189" s="170" t="str">
        <f aca="false">IF(J189="","",IF(J189="-","-",IF(UPPER(J189)="AB","+",VLOOKUP(J189,'විෂය තොරතුරු'!$P$24:$Q$28,2))))</f>
        <v/>
      </c>
      <c r="AV189" s="171" t="str">
        <f aca="false">IF(K189="","",IF(K189="-","-",IF(UPPER(K189)="AB","+",VLOOKUP(K189,'විෂය තොරතුරු'!$P$24:$Q$28,2))))</f>
        <v/>
      </c>
      <c r="AW189" s="168" t="str">
        <f aca="false">IF(L189="","",IF(L189="-","-",IF(UPPER(L189)="AB","+",VLOOKUP(L189,'විෂය තොරතුරු'!$P$24:$Q$28,2))))</f>
        <v/>
      </c>
      <c r="AX189" s="168" t="str">
        <f aca="false">IF(M189="","",IF(M189="-","-",IF(UPPER(M189)="AB","+",VLOOKUP(M189,'විෂය තොරතුරු'!$P$24:$Q$28,2))))</f>
        <v/>
      </c>
      <c r="AY189" s="169" t="str">
        <f aca="false">IF(N189="","",IF(N189="-","-",IF(UPPER(N189)="AB","+",VLOOKUP(N189,'විෂය තොරතුරු'!$P$24:$Q$28,2))))</f>
        <v/>
      </c>
      <c r="AZ189" s="167" t="str">
        <f aca="false">IF(O189="","",IF(O189="-","-",IF(UPPER(O189)="AB","+",VLOOKUP(O189,'විෂය තොරතුරු'!$P$24:$Q$28,2))))</f>
        <v/>
      </c>
      <c r="BA189" s="168" t="str">
        <f aca="false">IF(P189="","",IF(P189="-","-",IF(UPPER(P189)="AB","+",VLOOKUP(P189,'විෂය තොරතුරු'!$P$24:$Q$28,2))))</f>
        <v/>
      </c>
      <c r="BB189" s="168" t="str">
        <f aca="false">IF(Q189="","",IF(Q189="-","-",IF(UPPER(Q189)="AB","+",VLOOKUP(Q189,'විෂය තොරතුරු'!$P$24:$Q$28,2))))</f>
        <v/>
      </c>
      <c r="BC189" s="168" t="str">
        <f aca="false">IF(R189="","",IF(R189="-","-",IF(UPPER(R189)="AB","+",VLOOKUP(R189,'විෂය තොරතුරු'!$P$24:$Q$28,2))))</f>
        <v/>
      </c>
      <c r="BD189" s="168" t="str">
        <f aca="false">IF(S189="","",IF(S189="-","-",IF(UPPER(S189)="AB","+",VLOOKUP(S189,'විෂය තොරතුරු'!$P$24:$Q$28,2))))</f>
        <v/>
      </c>
      <c r="BE189" s="168" t="str">
        <f aca="false">IF(T189="","",IF(T189="-","-",IF(UPPER(T189)="AB","+",VLOOKUP(T189,'විෂය තොරතුරු'!$P$24:$Q$28,2))))</f>
        <v/>
      </c>
      <c r="BF189" s="168" t="str">
        <f aca="false">IF(U189="","",IF(U189="-","-",IF(UPPER(U189)="AB","+",VLOOKUP(U189,'විෂය තොරතුරු'!$P$24:$Q$28,2))))</f>
        <v/>
      </c>
      <c r="BG189" s="170" t="str">
        <f aca="false">IF(V189="","",IF(V189="-","-",IF(UPPER(V189)="AB","+",VLOOKUP(V189,'විෂය තොරතුරු'!$P$24:$Q$28,2))))</f>
        <v/>
      </c>
      <c r="BH189" s="171" t="str">
        <f aca="false">IF(W189="","",IF(W189="-","-",IF(UPPER(W189)="AB","+",VLOOKUP(W189,'විෂය තොරතුරු'!$P$24:$Q$28,2))))</f>
        <v/>
      </c>
      <c r="BI189" s="168" t="str">
        <f aca="false">IF(X189="","",IF(X189="-","-",IF(UPPER(X189)="AB","+",VLOOKUP(X189,'විෂය තොරතුරු'!$P$24:$Q$28,2))))</f>
        <v/>
      </c>
      <c r="BJ189" s="168" t="str">
        <f aca="false">IF(Y189="","",IF(Y189="-","-",IF(UPPER(Y189)="AB","+",VLOOKUP(Y189,'විෂය තොරතුරු'!$P$24:$Q$28,2))))</f>
        <v/>
      </c>
      <c r="BK189" s="168" t="str">
        <f aca="false">IF(Z189="","",IF(Z189="-","-",IF(UPPER(Z189)="AB","+",VLOOKUP(Z189,'විෂය තොරතුරු'!$P$24:$Q$28,2))))</f>
        <v/>
      </c>
      <c r="BL189" s="168" t="str">
        <f aca="false">IF(AA189="","",IF(AA189="-","-",IF(UPPER(AA189)="AB","+",VLOOKUP(AA189,'විෂය තොරතුරු'!$P$24:$Q$28,2))))</f>
        <v/>
      </c>
      <c r="BM189" s="168" t="str">
        <f aca="false">IF(AB189="","",IF(AB189="-","-",IF(UPPER(AB189)="AB","+",VLOOKUP(AB189,'විෂය තොරතුරු'!$P$24:$Q$28,2))))</f>
        <v/>
      </c>
      <c r="BN189" s="168" t="str">
        <f aca="false">IF(AC189="","",IF(AC189="-","-",IF(UPPER(AC189)="AB","+",VLOOKUP(AC189,'විෂය තොරතුරු'!$P$24:$Q$28,2))))</f>
        <v/>
      </c>
      <c r="BO189" s="169" t="str">
        <f aca="false">IF(AD189="","",IF(AD189="-","-",IF(UPPER(AD189)="AB","+",VLOOKUP(AD189,'විෂය තොරතුරු'!$P$24:$Q$28,2))))</f>
        <v/>
      </c>
      <c r="BP189" s="171" t="str">
        <f aca="false">IF(AE189="","",IF(AE189="-","-",IF(UPPER(AE189)="AB","+",VLOOKUP(AE189,'විෂය තොරතුරු'!$P$24:$Q$28,2))))</f>
        <v/>
      </c>
      <c r="BQ189" s="168" t="str">
        <f aca="false">IF(AF189="","",IF(AF189="-","-",IF(UPPER(AF189)="AB","+",VLOOKUP(AF189,'විෂය තොරතුරු'!$P$24:$Q$28,2))))</f>
        <v/>
      </c>
      <c r="BR189" s="168" t="str">
        <f aca="false">IF(AG189="","",IF(AG189="-","-",IF(UPPER(AG189)="AB","+",VLOOKUP(AG189,'විෂය තොරතුරු'!$P$24:$Q$28,2))))</f>
        <v/>
      </c>
      <c r="BS189" s="168" t="str">
        <f aca="false">IF(AH189="","",IF(AH189="-","-",IF(UPPER(AH189)="AB","+",VLOOKUP(AH189,'විෂය තොරතුරු'!$P$24:$Q$28,2))))</f>
        <v/>
      </c>
      <c r="BT189" s="168" t="str">
        <f aca="false">IF(AI189="","",IF(AI189="-","-",IF(UPPER(AI189)="AB","+",VLOOKUP(AI189,'විෂය තොරතුරු'!$P$24:$Q$28,2))))</f>
        <v/>
      </c>
      <c r="BU189" s="168" t="str">
        <f aca="false">IF(AJ189="","",IF(AJ189="-","-",IF(UPPER(AJ189)="AB","+",VLOOKUP(AJ189,'විෂය තොරතුරු'!$P$24:$Q$28,2))))</f>
        <v/>
      </c>
      <c r="BV189" s="168" t="str">
        <f aca="false">IF(AK189="","",IF(AK189="-","-",IF(UPPER(AK189)="AB","+",VLOOKUP(AK189,'විෂය තොරතුරු'!$P$24:$Q$28,2))))</f>
        <v/>
      </c>
      <c r="BW189" s="169" t="str">
        <f aca="false">IF(AL189="","",IF(AL189="-","-",IF(UPPER(AL189)="AB","+",VLOOKUP(AL189,'විෂය තොරතුරු'!$P$24:$Q$28,2))))</f>
        <v/>
      </c>
      <c r="BX189" s="171" t="str">
        <f aca="false">IF($B189="","",COUNTIF($AP189:$BW189,"A"))</f>
        <v/>
      </c>
      <c r="BY189" s="171" t="str">
        <f aca="false">IF($B189="","",COUNTIF($AP189:$BW189,"B"))</f>
        <v/>
      </c>
      <c r="BZ189" s="171" t="str">
        <f aca="false">IF($B189="","",COUNTIF($AP189:$BW189,"C"))</f>
        <v/>
      </c>
      <c r="CA189" s="171" t="str">
        <f aca="false">IF($B189="","",COUNTIF($AP189:$BW189,"S"))</f>
        <v/>
      </c>
      <c r="CB189" s="171" t="str">
        <f aca="false">IF($B189="","",COUNTIF($AP189:$BW189,"W"))</f>
        <v/>
      </c>
      <c r="CC189" s="171" t="str">
        <f aca="false">IF(B189="","",SUM(BX189:CA189))</f>
        <v/>
      </c>
      <c r="CD189" s="169" t="str">
        <f aca="false">IF(B189="","",SUM(BX189:BZ189))</f>
        <v/>
      </c>
      <c r="CE189" s="172" t="str">
        <f aca="false">IF(B189="","",IF(AND(CC189&gt;=6,CD189&gt;=3,OR(E189&gt;=35,F189&gt;=35),L189&gt;=35),"6/3 සමත්",IF(AND(CC189&gt;=5,CD189&gt;=3,OR(E189&gt;=35,F189&gt;=35,L189&gt;=35)),"5/3 සමත්",IF(AND(CC189&gt;=4,CD189&gt;=1,OR(E189&gt;=20,F189&gt;=20,L189&gt;=20)),"සමත් කළ හැකි",IF(CB189=9,"W9","අසමත් ?")))))</f>
        <v/>
      </c>
    </row>
    <row r="190" customFormat="false" ht="13.8" hidden="false" customHeight="false" outlineLevel="0" collapsed="false">
      <c r="A190" s="160" t="n">
        <v>5</v>
      </c>
      <c r="B190" s="161"/>
      <c r="C190" s="161"/>
      <c r="D190" s="162"/>
      <c r="E190" s="163"/>
      <c r="F190" s="164"/>
      <c r="G190" s="163"/>
      <c r="H190" s="165"/>
      <c r="I190" s="165"/>
      <c r="J190" s="164"/>
      <c r="K190" s="163"/>
      <c r="L190" s="165"/>
      <c r="M190" s="165"/>
      <c r="N190" s="164"/>
      <c r="O190" s="163"/>
      <c r="P190" s="165"/>
      <c r="Q190" s="165"/>
      <c r="R190" s="165"/>
      <c r="S190" s="165"/>
      <c r="T190" s="165"/>
      <c r="U190" s="165"/>
      <c r="V190" s="164"/>
      <c r="W190" s="163"/>
      <c r="X190" s="165"/>
      <c r="Y190" s="165"/>
      <c r="Z190" s="165"/>
      <c r="AA190" s="165"/>
      <c r="AB190" s="165"/>
      <c r="AC190" s="165"/>
      <c r="AD190" s="164"/>
      <c r="AE190" s="163"/>
      <c r="AF190" s="165"/>
      <c r="AG190" s="165"/>
      <c r="AH190" s="165"/>
      <c r="AI190" s="165"/>
      <c r="AJ190" s="165"/>
      <c r="AK190" s="165"/>
      <c r="AL190" s="166"/>
      <c r="AM190" s="167" t="str">
        <f aca="false">IF(B190="","",SUM(E190:AL190))</f>
        <v/>
      </c>
      <c r="AN190" s="168" t="str">
        <f aca="false">IF(B190="","",AM190/9)</f>
        <v/>
      </c>
      <c r="AO190" s="169" t="str">
        <f aca="false">IF(B190="","",IF(AM190=0,"-",RANK(AM190,$AM$186:$AM$235,0)))</f>
        <v/>
      </c>
      <c r="AP190" s="167" t="str">
        <f aca="false">IF(E190="","",IF(E190="-","-",IF(UPPER(E190)="AB","+",VLOOKUP(E190,'විෂය තොරතුරු'!$P$24:$Q$28,2))))</f>
        <v/>
      </c>
      <c r="AQ190" s="168" t="str">
        <f aca="false">IF(F190="","",IF(F190="-","-",IF(UPPER(F190)="AB","+",VLOOKUP(F190,'විෂය තොරතුරු'!$P$24:$Q$28,2))))</f>
        <v/>
      </c>
      <c r="AR190" s="168" t="str">
        <f aca="false">IF(G190="","",IF(G190="-","-",IF(UPPER(G190)="AB","+",VLOOKUP(G190,'විෂය තොරතුරු'!$P$24:$Q$28,2))))</f>
        <v/>
      </c>
      <c r="AS190" s="168" t="str">
        <f aca="false">IF(H190="","",IF(H190="-","-",IF(UPPER(H190)="AB","+",VLOOKUP(H190,'විෂය තොරතුරු'!$P$24:$Q$28,2))))</f>
        <v/>
      </c>
      <c r="AT190" s="168" t="str">
        <f aca="false">IF(I190="","",IF(I190="-","-",IF(UPPER(I190)="AB","+",VLOOKUP(I190,'විෂය තොරතුරු'!$P$24:$Q$28,2))))</f>
        <v/>
      </c>
      <c r="AU190" s="170" t="str">
        <f aca="false">IF(J190="","",IF(J190="-","-",IF(UPPER(J190)="AB","+",VLOOKUP(J190,'විෂය තොරතුරු'!$P$24:$Q$28,2))))</f>
        <v/>
      </c>
      <c r="AV190" s="171" t="str">
        <f aca="false">IF(K190="","",IF(K190="-","-",IF(UPPER(K190)="AB","+",VLOOKUP(K190,'විෂය තොරතුරු'!$P$24:$Q$28,2))))</f>
        <v/>
      </c>
      <c r="AW190" s="168" t="str">
        <f aca="false">IF(L190="","",IF(L190="-","-",IF(UPPER(L190)="AB","+",VLOOKUP(L190,'විෂය තොරතුරු'!$P$24:$Q$28,2))))</f>
        <v/>
      </c>
      <c r="AX190" s="168" t="str">
        <f aca="false">IF(M190="","",IF(M190="-","-",IF(UPPER(M190)="AB","+",VLOOKUP(M190,'විෂය තොරතුරු'!$P$24:$Q$28,2))))</f>
        <v/>
      </c>
      <c r="AY190" s="169" t="str">
        <f aca="false">IF(N190="","",IF(N190="-","-",IF(UPPER(N190)="AB","+",VLOOKUP(N190,'විෂය තොරතුරු'!$P$24:$Q$28,2))))</f>
        <v/>
      </c>
      <c r="AZ190" s="167" t="str">
        <f aca="false">IF(O190="","",IF(O190="-","-",IF(UPPER(O190)="AB","+",VLOOKUP(O190,'විෂය තොරතුරු'!$P$24:$Q$28,2))))</f>
        <v/>
      </c>
      <c r="BA190" s="168" t="str">
        <f aca="false">IF(P190="","",IF(P190="-","-",IF(UPPER(P190)="AB","+",VLOOKUP(P190,'විෂය තොරතුරු'!$P$24:$Q$28,2))))</f>
        <v/>
      </c>
      <c r="BB190" s="168" t="str">
        <f aca="false">IF(Q190="","",IF(Q190="-","-",IF(UPPER(Q190)="AB","+",VLOOKUP(Q190,'විෂය තොරතුරු'!$P$24:$Q$28,2))))</f>
        <v/>
      </c>
      <c r="BC190" s="168" t="str">
        <f aca="false">IF(R190="","",IF(R190="-","-",IF(UPPER(R190)="AB","+",VLOOKUP(R190,'විෂය තොරතුරු'!$P$24:$Q$28,2))))</f>
        <v/>
      </c>
      <c r="BD190" s="168" t="str">
        <f aca="false">IF(S190="","",IF(S190="-","-",IF(UPPER(S190)="AB","+",VLOOKUP(S190,'විෂය තොරතුරු'!$P$24:$Q$28,2))))</f>
        <v/>
      </c>
      <c r="BE190" s="168" t="str">
        <f aca="false">IF(T190="","",IF(T190="-","-",IF(UPPER(T190)="AB","+",VLOOKUP(T190,'විෂය තොරතුරු'!$P$24:$Q$28,2))))</f>
        <v/>
      </c>
      <c r="BF190" s="168" t="str">
        <f aca="false">IF(U190="","",IF(U190="-","-",IF(UPPER(U190)="AB","+",VLOOKUP(U190,'විෂය තොරතුරු'!$P$24:$Q$28,2))))</f>
        <v/>
      </c>
      <c r="BG190" s="170" t="str">
        <f aca="false">IF(V190="","",IF(V190="-","-",IF(UPPER(V190)="AB","+",VLOOKUP(V190,'විෂය තොරතුරු'!$P$24:$Q$28,2))))</f>
        <v/>
      </c>
      <c r="BH190" s="171" t="str">
        <f aca="false">IF(W190="","",IF(W190="-","-",IF(UPPER(W190)="AB","+",VLOOKUP(W190,'විෂය තොරතුරු'!$P$24:$Q$28,2))))</f>
        <v/>
      </c>
      <c r="BI190" s="168" t="str">
        <f aca="false">IF(X190="","",IF(X190="-","-",IF(UPPER(X190)="AB","+",VLOOKUP(X190,'විෂය තොරතුරු'!$P$24:$Q$28,2))))</f>
        <v/>
      </c>
      <c r="BJ190" s="168" t="str">
        <f aca="false">IF(Y190="","",IF(Y190="-","-",IF(UPPER(Y190)="AB","+",VLOOKUP(Y190,'විෂය තොරතුරු'!$P$24:$Q$28,2))))</f>
        <v/>
      </c>
      <c r="BK190" s="168" t="str">
        <f aca="false">IF(Z190="","",IF(Z190="-","-",IF(UPPER(Z190)="AB","+",VLOOKUP(Z190,'විෂය තොරතුරු'!$P$24:$Q$28,2))))</f>
        <v/>
      </c>
      <c r="BL190" s="168" t="str">
        <f aca="false">IF(AA190="","",IF(AA190="-","-",IF(UPPER(AA190)="AB","+",VLOOKUP(AA190,'විෂය තොරතුරු'!$P$24:$Q$28,2))))</f>
        <v/>
      </c>
      <c r="BM190" s="168" t="str">
        <f aca="false">IF(AB190="","",IF(AB190="-","-",IF(UPPER(AB190)="AB","+",VLOOKUP(AB190,'විෂය තොරතුරු'!$P$24:$Q$28,2))))</f>
        <v/>
      </c>
      <c r="BN190" s="168" t="str">
        <f aca="false">IF(AC190="","",IF(AC190="-","-",IF(UPPER(AC190)="AB","+",VLOOKUP(AC190,'විෂය තොරතුරු'!$P$24:$Q$28,2))))</f>
        <v/>
      </c>
      <c r="BO190" s="169" t="str">
        <f aca="false">IF(AD190="","",IF(AD190="-","-",IF(UPPER(AD190)="AB","+",VLOOKUP(AD190,'විෂය තොරතුරු'!$P$24:$Q$28,2))))</f>
        <v/>
      </c>
      <c r="BP190" s="171" t="str">
        <f aca="false">IF(AE190="","",IF(AE190="-","-",IF(UPPER(AE190)="AB","+",VLOOKUP(AE190,'විෂය තොරතුරු'!$P$24:$Q$28,2))))</f>
        <v/>
      </c>
      <c r="BQ190" s="168" t="str">
        <f aca="false">IF(AF190="","",IF(AF190="-","-",IF(UPPER(AF190)="AB","+",VLOOKUP(AF190,'විෂය තොරතුරු'!$P$24:$Q$28,2))))</f>
        <v/>
      </c>
      <c r="BR190" s="168" t="str">
        <f aca="false">IF(AG190="","",IF(AG190="-","-",IF(UPPER(AG190)="AB","+",VLOOKUP(AG190,'විෂය තොරතුරු'!$P$24:$Q$28,2))))</f>
        <v/>
      </c>
      <c r="BS190" s="168" t="str">
        <f aca="false">IF(AH190="","",IF(AH190="-","-",IF(UPPER(AH190)="AB","+",VLOOKUP(AH190,'විෂය තොරතුරු'!$P$24:$Q$28,2))))</f>
        <v/>
      </c>
      <c r="BT190" s="168" t="str">
        <f aca="false">IF(AI190="","",IF(AI190="-","-",IF(UPPER(AI190)="AB","+",VLOOKUP(AI190,'විෂය තොරතුරු'!$P$24:$Q$28,2))))</f>
        <v/>
      </c>
      <c r="BU190" s="168" t="str">
        <f aca="false">IF(AJ190="","",IF(AJ190="-","-",IF(UPPER(AJ190)="AB","+",VLOOKUP(AJ190,'විෂය තොරතුරු'!$P$24:$Q$28,2))))</f>
        <v/>
      </c>
      <c r="BV190" s="168" t="str">
        <f aca="false">IF(AK190="","",IF(AK190="-","-",IF(UPPER(AK190)="AB","+",VLOOKUP(AK190,'විෂය තොරතුරු'!$P$24:$Q$28,2))))</f>
        <v/>
      </c>
      <c r="BW190" s="169" t="str">
        <f aca="false">IF(AL190="","",IF(AL190="-","-",IF(UPPER(AL190)="AB","+",VLOOKUP(AL190,'විෂය තොරතුරු'!$P$24:$Q$28,2))))</f>
        <v/>
      </c>
      <c r="BX190" s="171" t="str">
        <f aca="false">IF($B190="","",COUNTIF($AP190:$BW190,"A"))</f>
        <v/>
      </c>
      <c r="BY190" s="171" t="str">
        <f aca="false">IF($B190="","",COUNTIF($AP190:$BW190,"B"))</f>
        <v/>
      </c>
      <c r="BZ190" s="171" t="str">
        <f aca="false">IF($B190="","",COUNTIF($AP190:$BW190,"C"))</f>
        <v/>
      </c>
      <c r="CA190" s="171" t="str">
        <f aca="false">IF($B190="","",COUNTIF($AP190:$BW190,"S"))</f>
        <v/>
      </c>
      <c r="CB190" s="171" t="str">
        <f aca="false">IF($B190="","",COUNTIF($AP190:$BW190,"W"))</f>
        <v/>
      </c>
      <c r="CC190" s="171" t="str">
        <f aca="false">IF(B190="","",SUM(BX190:CA190))</f>
        <v/>
      </c>
      <c r="CD190" s="169" t="str">
        <f aca="false">IF(B190="","",SUM(BX190:BZ190))</f>
        <v/>
      </c>
      <c r="CE190" s="172" t="str">
        <f aca="false">IF(B190="","",IF(AND(CC190&gt;=6,CD190&gt;=3,OR(E190&gt;=35,F190&gt;=35),L190&gt;=35),"6/3 සමත්",IF(AND(CC190&gt;=5,CD190&gt;=3,OR(E190&gt;=35,F190&gt;=35,L190&gt;=35)),"5/3 සමත්",IF(AND(CC190&gt;=4,CD190&gt;=1,OR(E190&gt;=20,F190&gt;=20,L190&gt;=20)),"සමත් කළ හැකි",IF(CB190=9,"W9","අසමත් ?")))))</f>
        <v/>
      </c>
    </row>
    <row r="191" customFormat="false" ht="13.8" hidden="false" customHeight="false" outlineLevel="0" collapsed="false">
      <c r="A191" s="160" t="n">
        <v>6</v>
      </c>
      <c r="B191" s="175"/>
      <c r="C191" s="161"/>
      <c r="D191" s="162"/>
      <c r="E191" s="163"/>
      <c r="F191" s="164"/>
      <c r="G191" s="163"/>
      <c r="H191" s="165"/>
      <c r="I191" s="165"/>
      <c r="J191" s="164"/>
      <c r="K191" s="163"/>
      <c r="L191" s="165"/>
      <c r="M191" s="165"/>
      <c r="N191" s="164"/>
      <c r="O191" s="163"/>
      <c r="P191" s="165"/>
      <c r="Q191" s="165"/>
      <c r="R191" s="165"/>
      <c r="S191" s="165"/>
      <c r="T191" s="165"/>
      <c r="U191" s="165"/>
      <c r="V191" s="164"/>
      <c r="W191" s="163"/>
      <c r="X191" s="165"/>
      <c r="Y191" s="165"/>
      <c r="Z191" s="165"/>
      <c r="AA191" s="165"/>
      <c r="AB191" s="165"/>
      <c r="AC191" s="165"/>
      <c r="AD191" s="164"/>
      <c r="AE191" s="163"/>
      <c r="AF191" s="165"/>
      <c r="AG191" s="165"/>
      <c r="AH191" s="165"/>
      <c r="AI191" s="165"/>
      <c r="AJ191" s="165"/>
      <c r="AK191" s="165"/>
      <c r="AL191" s="166"/>
      <c r="AM191" s="167" t="str">
        <f aca="false">IF(B191="","",SUM(E191:AL191))</f>
        <v/>
      </c>
      <c r="AN191" s="168" t="str">
        <f aca="false">IF(B191="","",AM191/9)</f>
        <v/>
      </c>
      <c r="AO191" s="169" t="str">
        <f aca="false">IF(B191="","",IF(AM191=0,"-",RANK(AM191,$AM$186:$AM$235,0)))</f>
        <v/>
      </c>
      <c r="AP191" s="167" t="str">
        <f aca="false">IF(E191="","",IF(E191="-","-",IF(UPPER(E191)="AB","+",VLOOKUP(E191,'විෂය තොරතුරු'!$P$24:$Q$28,2))))</f>
        <v/>
      </c>
      <c r="AQ191" s="168" t="str">
        <f aca="false">IF(F191="","",IF(F191="-","-",IF(UPPER(F191)="AB","+",VLOOKUP(F191,'විෂය තොරතුරු'!$P$24:$Q$28,2))))</f>
        <v/>
      </c>
      <c r="AR191" s="168" t="str">
        <f aca="false">IF(G191="","",IF(G191="-","-",IF(UPPER(G191)="AB","+",VLOOKUP(G191,'විෂය තොරතුරු'!$P$24:$Q$28,2))))</f>
        <v/>
      </c>
      <c r="AS191" s="168" t="str">
        <f aca="false">IF(H191="","",IF(H191="-","-",IF(UPPER(H191)="AB","+",VLOOKUP(H191,'විෂය තොරතුරු'!$P$24:$Q$28,2))))</f>
        <v/>
      </c>
      <c r="AT191" s="168" t="str">
        <f aca="false">IF(I191="","",IF(I191="-","-",IF(UPPER(I191)="AB","+",VLOOKUP(I191,'විෂය තොරතුරු'!$P$24:$Q$28,2))))</f>
        <v/>
      </c>
      <c r="AU191" s="170" t="str">
        <f aca="false">IF(J191="","",IF(J191="-","-",IF(UPPER(J191)="AB","+",VLOOKUP(J191,'විෂය තොරතුරු'!$P$24:$Q$28,2))))</f>
        <v/>
      </c>
      <c r="AV191" s="171" t="str">
        <f aca="false">IF(K191="","",IF(K191="-","-",IF(UPPER(K191)="AB","+",VLOOKUP(K191,'විෂය තොරතුරු'!$P$24:$Q$28,2))))</f>
        <v/>
      </c>
      <c r="AW191" s="168" t="str">
        <f aca="false">IF(L191="","",IF(L191="-","-",IF(UPPER(L191)="AB","+",VLOOKUP(L191,'විෂය තොරතුරු'!$P$24:$Q$28,2))))</f>
        <v/>
      </c>
      <c r="AX191" s="168" t="str">
        <f aca="false">IF(M191="","",IF(M191="-","-",IF(UPPER(M191)="AB","+",VLOOKUP(M191,'විෂය තොරතුරු'!$P$24:$Q$28,2))))</f>
        <v/>
      </c>
      <c r="AY191" s="169" t="str">
        <f aca="false">IF(N191="","",IF(N191="-","-",IF(UPPER(N191)="AB","+",VLOOKUP(N191,'විෂය තොරතුරු'!$P$24:$Q$28,2))))</f>
        <v/>
      </c>
      <c r="AZ191" s="167" t="str">
        <f aca="false">IF(O191="","",IF(O191="-","-",IF(UPPER(O191)="AB","+",VLOOKUP(O191,'විෂය තොරතුරු'!$P$24:$Q$28,2))))</f>
        <v/>
      </c>
      <c r="BA191" s="168" t="str">
        <f aca="false">IF(P191="","",IF(P191="-","-",IF(UPPER(P191)="AB","+",VLOOKUP(P191,'විෂය තොරතුරු'!$P$24:$Q$28,2))))</f>
        <v/>
      </c>
      <c r="BB191" s="168" t="str">
        <f aca="false">IF(Q191="","",IF(Q191="-","-",IF(UPPER(Q191)="AB","+",VLOOKUP(Q191,'විෂය තොරතුරු'!$P$24:$Q$28,2))))</f>
        <v/>
      </c>
      <c r="BC191" s="168" t="str">
        <f aca="false">IF(R191="","",IF(R191="-","-",IF(UPPER(R191)="AB","+",VLOOKUP(R191,'විෂය තොරතුරු'!$P$24:$Q$28,2))))</f>
        <v/>
      </c>
      <c r="BD191" s="168" t="str">
        <f aca="false">IF(S191="","",IF(S191="-","-",IF(UPPER(S191)="AB","+",VLOOKUP(S191,'විෂය තොරතුරු'!$P$24:$Q$28,2))))</f>
        <v/>
      </c>
      <c r="BE191" s="168" t="str">
        <f aca="false">IF(T191="","",IF(T191="-","-",IF(UPPER(T191)="AB","+",VLOOKUP(T191,'විෂය තොරතුරු'!$P$24:$Q$28,2))))</f>
        <v/>
      </c>
      <c r="BF191" s="168" t="str">
        <f aca="false">IF(U191="","",IF(U191="-","-",IF(UPPER(U191)="AB","+",VLOOKUP(U191,'විෂය තොරතුරු'!$P$24:$Q$28,2))))</f>
        <v/>
      </c>
      <c r="BG191" s="170" t="str">
        <f aca="false">IF(V191="","",IF(V191="-","-",IF(UPPER(V191)="AB","+",VLOOKUP(V191,'විෂය තොරතුරු'!$P$24:$Q$28,2))))</f>
        <v/>
      </c>
      <c r="BH191" s="171" t="str">
        <f aca="false">IF(W191="","",IF(W191="-","-",IF(UPPER(W191)="AB","+",VLOOKUP(W191,'විෂය තොරතුරු'!$P$24:$Q$28,2))))</f>
        <v/>
      </c>
      <c r="BI191" s="168" t="str">
        <f aca="false">IF(X191="","",IF(X191="-","-",IF(UPPER(X191)="AB","+",VLOOKUP(X191,'විෂය තොරතුරු'!$P$24:$Q$28,2))))</f>
        <v/>
      </c>
      <c r="BJ191" s="168" t="str">
        <f aca="false">IF(Y191="","",IF(Y191="-","-",IF(UPPER(Y191)="AB","+",VLOOKUP(Y191,'විෂය තොරතුරු'!$P$24:$Q$28,2))))</f>
        <v/>
      </c>
      <c r="BK191" s="168" t="str">
        <f aca="false">IF(Z191="","",IF(Z191="-","-",IF(UPPER(Z191)="AB","+",VLOOKUP(Z191,'විෂය තොරතුරු'!$P$24:$Q$28,2))))</f>
        <v/>
      </c>
      <c r="BL191" s="168" t="str">
        <f aca="false">IF(AA191="","",IF(AA191="-","-",IF(UPPER(AA191)="AB","+",VLOOKUP(AA191,'විෂය තොරතුරු'!$P$24:$Q$28,2))))</f>
        <v/>
      </c>
      <c r="BM191" s="168" t="str">
        <f aca="false">IF(AB191="","",IF(AB191="-","-",IF(UPPER(AB191)="AB","+",VLOOKUP(AB191,'විෂය තොරතුරු'!$P$24:$Q$28,2))))</f>
        <v/>
      </c>
      <c r="BN191" s="168" t="str">
        <f aca="false">IF(AC191="","",IF(AC191="-","-",IF(UPPER(AC191)="AB","+",VLOOKUP(AC191,'විෂය තොරතුරු'!$P$24:$Q$28,2))))</f>
        <v/>
      </c>
      <c r="BO191" s="169" t="str">
        <f aca="false">IF(AD191="","",IF(AD191="-","-",IF(UPPER(AD191)="AB","+",VLOOKUP(AD191,'විෂය තොරතුරු'!$P$24:$Q$28,2))))</f>
        <v/>
      </c>
      <c r="BP191" s="171" t="str">
        <f aca="false">IF(AE191="","",IF(AE191="-","-",IF(UPPER(AE191)="AB","+",VLOOKUP(AE191,'විෂය තොරතුරු'!$P$24:$Q$28,2))))</f>
        <v/>
      </c>
      <c r="BQ191" s="168" t="str">
        <f aca="false">IF(AF191="","",IF(AF191="-","-",IF(UPPER(AF191)="AB","+",VLOOKUP(AF191,'විෂය තොරතුරු'!$P$24:$Q$28,2))))</f>
        <v/>
      </c>
      <c r="BR191" s="168" t="str">
        <f aca="false">IF(AG191="","",IF(AG191="-","-",IF(UPPER(AG191)="AB","+",VLOOKUP(AG191,'විෂය තොරතුරු'!$P$24:$Q$28,2))))</f>
        <v/>
      </c>
      <c r="BS191" s="168" t="str">
        <f aca="false">IF(AH191="","",IF(AH191="-","-",IF(UPPER(AH191)="AB","+",VLOOKUP(AH191,'විෂය තොරතුරු'!$P$24:$Q$28,2))))</f>
        <v/>
      </c>
      <c r="BT191" s="168" t="str">
        <f aca="false">IF(AI191="","",IF(AI191="-","-",IF(UPPER(AI191)="AB","+",VLOOKUP(AI191,'විෂය තොරතුරු'!$P$24:$Q$28,2))))</f>
        <v/>
      </c>
      <c r="BU191" s="168" t="str">
        <f aca="false">IF(AJ191="","",IF(AJ191="-","-",IF(UPPER(AJ191)="AB","+",VLOOKUP(AJ191,'විෂය තොරතුරු'!$P$24:$Q$28,2))))</f>
        <v/>
      </c>
      <c r="BV191" s="168" t="str">
        <f aca="false">IF(AK191="","",IF(AK191="-","-",IF(UPPER(AK191)="AB","+",VLOOKUP(AK191,'විෂය තොරතුරු'!$P$24:$Q$28,2))))</f>
        <v/>
      </c>
      <c r="BW191" s="169" t="str">
        <f aca="false">IF(AL191="","",IF(AL191="-","-",IF(UPPER(AL191)="AB","+",VLOOKUP(AL191,'විෂය තොරතුරු'!$P$24:$Q$28,2))))</f>
        <v/>
      </c>
      <c r="BX191" s="171" t="str">
        <f aca="false">IF($B191="","",COUNTIF($AP191:$BW191,"A"))</f>
        <v/>
      </c>
      <c r="BY191" s="171" t="str">
        <f aca="false">IF($B191="","",COUNTIF($AP191:$BW191,"B"))</f>
        <v/>
      </c>
      <c r="BZ191" s="171" t="str">
        <f aca="false">IF($B191="","",COUNTIF($AP191:$BW191,"C"))</f>
        <v/>
      </c>
      <c r="CA191" s="171" t="str">
        <f aca="false">IF($B191="","",COUNTIF($AP191:$BW191,"S"))</f>
        <v/>
      </c>
      <c r="CB191" s="171" t="str">
        <f aca="false">IF($B191="","",COUNTIF($AP191:$BW191,"W"))</f>
        <v/>
      </c>
      <c r="CC191" s="171" t="str">
        <f aca="false">IF(B191="","",SUM(BX191:CA191))</f>
        <v/>
      </c>
      <c r="CD191" s="169" t="str">
        <f aca="false">IF(B191="","",SUM(BX191:BZ191))</f>
        <v/>
      </c>
      <c r="CE191" s="172" t="str">
        <f aca="false">IF(B191="","",IF(AND(CC191&gt;=6,CD191&gt;=3,OR(E191&gt;=35,F191&gt;=35),L191&gt;=35),"6/3 සමත්",IF(AND(CC191&gt;=5,CD191&gt;=3,OR(E191&gt;=35,F191&gt;=35,L191&gt;=35)),"5/3 සමත්",IF(AND(CC191&gt;=4,CD191&gt;=1,OR(E191&gt;=20,F191&gt;=20,L191&gt;=20)),"සමත් කළ හැකි",IF(CB191=9,"W9","අසමත් ?")))))</f>
        <v/>
      </c>
    </row>
    <row r="192" customFormat="false" ht="13.8" hidden="false" customHeight="false" outlineLevel="0" collapsed="false">
      <c r="A192" s="160" t="n">
        <v>7</v>
      </c>
      <c r="B192" s="161"/>
      <c r="C192" s="161"/>
      <c r="D192" s="162"/>
      <c r="E192" s="163"/>
      <c r="F192" s="164"/>
      <c r="G192" s="163"/>
      <c r="H192" s="165"/>
      <c r="I192" s="165"/>
      <c r="J192" s="164"/>
      <c r="K192" s="163"/>
      <c r="L192" s="165"/>
      <c r="M192" s="165"/>
      <c r="N192" s="164"/>
      <c r="O192" s="163"/>
      <c r="P192" s="165"/>
      <c r="Q192" s="165"/>
      <c r="R192" s="165"/>
      <c r="S192" s="165"/>
      <c r="T192" s="165"/>
      <c r="U192" s="165"/>
      <c r="V192" s="164"/>
      <c r="W192" s="163"/>
      <c r="X192" s="165"/>
      <c r="Y192" s="165"/>
      <c r="Z192" s="165"/>
      <c r="AA192" s="165"/>
      <c r="AB192" s="165"/>
      <c r="AC192" s="165"/>
      <c r="AD192" s="164"/>
      <c r="AE192" s="163"/>
      <c r="AF192" s="165"/>
      <c r="AG192" s="165"/>
      <c r="AH192" s="165"/>
      <c r="AI192" s="165"/>
      <c r="AJ192" s="165"/>
      <c r="AK192" s="165"/>
      <c r="AL192" s="166"/>
      <c r="AM192" s="167" t="str">
        <f aca="false">IF(B192="","",SUM(E192:AL192))</f>
        <v/>
      </c>
      <c r="AN192" s="168" t="str">
        <f aca="false">IF(B192="","",AM192/9)</f>
        <v/>
      </c>
      <c r="AO192" s="169" t="str">
        <f aca="false">IF(B192="","",IF(AM192=0,"-",RANK(AM192,$AM$186:$AM$235,0)))</f>
        <v/>
      </c>
      <c r="AP192" s="167" t="str">
        <f aca="false">IF(E192="","",IF(E192="-","-",IF(UPPER(E192)="AB","+",VLOOKUP(E192,'විෂය තොරතුරු'!$P$24:$Q$28,2))))</f>
        <v/>
      </c>
      <c r="AQ192" s="168" t="str">
        <f aca="false">IF(F192="","",IF(F192="-","-",IF(UPPER(F192)="AB","+",VLOOKUP(F192,'විෂය තොරතුරු'!$P$24:$Q$28,2))))</f>
        <v/>
      </c>
      <c r="AR192" s="168" t="str">
        <f aca="false">IF(G192="","",IF(G192="-","-",IF(UPPER(G192)="AB","+",VLOOKUP(G192,'විෂය තොරතුරු'!$P$24:$Q$28,2))))</f>
        <v/>
      </c>
      <c r="AS192" s="168" t="str">
        <f aca="false">IF(H192="","",IF(H192="-","-",IF(UPPER(H192)="AB","+",VLOOKUP(H192,'විෂය තොරතුරු'!$P$24:$Q$28,2))))</f>
        <v/>
      </c>
      <c r="AT192" s="168" t="str">
        <f aca="false">IF(I192="","",IF(I192="-","-",IF(UPPER(I192)="AB","+",VLOOKUP(I192,'විෂය තොරතුරු'!$P$24:$Q$28,2))))</f>
        <v/>
      </c>
      <c r="AU192" s="170" t="str">
        <f aca="false">IF(J192="","",IF(J192="-","-",IF(UPPER(J192)="AB","+",VLOOKUP(J192,'විෂය තොරතුරු'!$P$24:$Q$28,2))))</f>
        <v/>
      </c>
      <c r="AV192" s="171" t="str">
        <f aca="false">IF(K192="","",IF(K192="-","-",IF(UPPER(K192)="AB","+",VLOOKUP(K192,'විෂය තොරතුරු'!$P$24:$Q$28,2))))</f>
        <v/>
      </c>
      <c r="AW192" s="168" t="str">
        <f aca="false">IF(L192="","",IF(L192="-","-",IF(UPPER(L192)="AB","+",VLOOKUP(L192,'විෂය තොරතුරු'!$P$24:$Q$28,2))))</f>
        <v/>
      </c>
      <c r="AX192" s="168" t="str">
        <f aca="false">IF(M192="","",IF(M192="-","-",IF(UPPER(M192)="AB","+",VLOOKUP(M192,'විෂය තොරතුරු'!$P$24:$Q$28,2))))</f>
        <v/>
      </c>
      <c r="AY192" s="169" t="str">
        <f aca="false">IF(N192="","",IF(N192="-","-",IF(UPPER(N192)="AB","+",VLOOKUP(N192,'විෂය තොරතුරු'!$P$24:$Q$28,2))))</f>
        <v/>
      </c>
      <c r="AZ192" s="167" t="str">
        <f aca="false">IF(O192="","",IF(O192="-","-",IF(UPPER(O192)="AB","+",VLOOKUP(O192,'විෂය තොරතුරු'!$P$24:$Q$28,2))))</f>
        <v/>
      </c>
      <c r="BA192" s="168" t="str">
        <f aca="false">IF(P192="","",IF(P192="-","-",IF(UPPER(P192)="AB","+",VLOOKUP(P192,'විෂය තොරතුරු'!$P$24:$Q$28,2))))</f>
        <v/>
      </c>
      <c r="BB192" s="168" t="str">
        <f aca="false">IF(Q192="","",IF(Q192="-","-",IF(UPPER(Q192)="AB","+",VLOOKUP(Q192,'විෂය තොරතුරු'!$P$24:$Q$28,2))))</f>
        <v/>
      </c>
      <c r="BC192" s="168" t="str">
        <f aca="false">IF(R192="","",IF(R192="-","-",IF(UPPER(R192)="AB","+",VLOOKUP(R192,'විෂය තොරතුරු'!$P$24:$Q$28,2))))</f>
        <v/>
      </c>
      <c r="BD192" s="168" t="str">
        <f aca="false">IF(S192="","",IF(S192="-","-",IF(UPPER(S192)="AB","+",VLOOKUP(S192,'විෂය තොරතුරු'!$P$24:$Q$28,2))))</f>
        <v/>
      </c>
      <c r="BE192" s="168" t="str">
        <f aca="false">IF(T192="","",IF(T192="-","-",IF(UPPER(T192)="AB","+",VLOOKUP(T192,'විෂය තොරතුරු'!$P$24:$Q$28,2))))</f>
        <v/>
      </c>
      <c r="BF192" s="168" t="str">
        <f aca="false">IF(U192="","",IF(U192="-","-",IF(UPPER(U192)="AB","+",VLOOKUP(U192,'විෂය තොරතුරු'!$P$24:$Q$28,2))))</f>
        <v/>
      </c>
      <c r="BG192" s="170" t="str">
        <f aca="false">IF(V192="","",IF(V192="-","-",IF(UPPER(V192)="AB","+",VLOOKUP(V192,'විෂය තොරතුරු'!$P$24:$Q$28,2))))</f>
        <v/>
      </c>
      <c r="BH192" s="171" t="str">
        <f aca="false">IF(W192="","",IF(W192="-","-",IF(UPPER(W192)="AB","+",VLOOKUP(W192,'විෂය තොරතුරු'!$P$24:$Q$28,2))))</f>
        <v/>
      </c>
      <c r="BI192" s="168" t="str">
        <f aca="false">IF(X192="","",IF(X192="-","-",IF(UPPER(X192)="AB","+",VLOOKUP(X192,'විෂය තොරතුරු'!$P$24:$Q$28,2))))</f>
        <v/>
      </c>
      <c r="BJ192" s="168" t="str">
        <f aca="false">IF(Y192="","",IF(Y192="-","-",IF(UPPER(Y192)="AB","+",VLOOKUP(Y192,'විෂය තොරතුරු'!$P$24:$Q$28,2))))</f>
        <v/>
      </c>
      <c r="BK192" s="168" t="str">
        <f aca="false">IF(Z192="","",IF(Z192="-","-",IF(UPPER(Z192)="AB","+",VLOOKUP(Z192,'විෂය තොරතුරු'!$P$24:$Q$28,2))))</f>
        <v/>
      </c>
      <c r="BL192" s="168" t="str">
        <f aca="false">IF(AA192="","",IF(AA192="-","-",IF(UPPER(AA192)="AB","+",VLOOKUP(AA192,'විෂය තොරතුරු'!$P$24:$Q$28,2))))</f>
        <v/>
      </c>
      <c r="BM192" s="168" t="str">
        <f aca="false">IF(AB192="","",IF(AB192="-","-",IF(UPPER(AB192)="AB","+",VLOOKUP(AB192,'විෂය තොරතුරු'!$P$24:$Q$28,2))))</f>
        <v/>
      </c>
      <c r="BN192" s="168" t="str">
        <f aca="false">IF(AC192="","",IF(AC192="-","-",IF(UPPER(AC192)="AB","+",VLOOKUP(AC192,'විෂය තොරතුරු'!$P$24:$Q$28,2))))</f>
        <v/>
      </c>
      <c r="BO192" s="169" t="str">
        <f aca="false">IF(AD192="","",IF(AD192="-","-",IF(UPPER(AD192)="AB","+",VLOOKUP(AD192,'විෂය තොරතුරු'!$P$24:$Q$28,2))))</f>
        <v/>
      </c>
      <c r="BP192" s="171" t="str">
        <f aca="false">IF(AE192="","",IF(AE192="-","-",IF(UPPER(AE192)="AB","+",VLOOKUP(AE192,'විෂය තොරතුරු'!$P$24:$Q$28,2))))</f>
        <v/>
      </c>
      <c r="BQ192" s="168" t="str">
        <f aca="false">IF(AF192="","",IF(AF192="-","-",IF(UPPER(AF192)="AB","+",VLOOKUP(AF192,'විෂය තොරතුරු'!$P$24:$Q$28,2))))</f>
        <v/>
      </c>
      <c r="BR192" s="168" t="str">
        <f aca="false">IF(AG192="","",IF(AG192="-","-",IF(UPPER(AG192)="AB","+",VLOOKUP(AG192,'විෂය තොරතුරු'!$P$24:$Q$28,2))))</f>
        <v/>
      </c>
      <c r="BS192" s="168" t="str">
        <f aca="false">IF(AH192="","",IF(AH192="-","-",IF(UPPER(AH192)="AB","+",VLOOKUP(AH192,'විෂය තොරතුරු'!$P$24:$Q$28,2))))</f>
        <v/>
      </c>
      <c r="BT192" s="168" t="str">
        <f aca="false">IF(AI192="","",IF(AI192="-","-",IF(UPPER(AI192)="AB","+",VLOOKUP(AI192,'විෂය තොරතුරු'!$P$24:$Q$28,2))))</f>
        <v/>
      </c>
      <c r="BU192" s="168" t="str">
        <f aca="false">IF(AJ192="","",IF(AJ192="-","-",IF(UPPER(AJ192)="AB","+",VLOOKUP(AJ192,'විෂය තොරතුරු'!$P$24:$Q$28,2))))</f>
        <v/>
      </c>
      <c r="BV192" s="168" t="str">
        <f aca="false">IF(AK192="","",IF(AK192="-","-",IF(UPPER(AK192)="AB","+",VLOOKUP(AK192,'විෂය තොරතුරු'!$P$24:$Q$28,2))))</f>
        <v/>
      </c>
      <c r="BW192" s="169" t="str">
        <f aca="false">IF(AL192="","",IF(AL192="-","-",IF(UPPER(AL192)="AB","+",VLOOKUP(AL192,'විෂය තොරතුරු'!$P$24:$Q$28,2))))</f>
        <v/>
      </c>
      <c r="BX192" s="171" t="str">
        <f aca="false">IF($B192="","",COUNTIF($AP192:$BW192,"A"))</f>
        <v/>
      </c>
      <c r="BY192" s="171" t="str">
        <f aca="false">IF($B192="","",COUNTIF($AP192:$BW192,"B"))</f>
        <v/>
      </c>
      <c r="BZ192" s="171" t="str">
        <f aca="false">IF($B192="","",COUNTIF($AP192:$BW192,"C"))</f>
        <v/>
      </c>
      <c r="CA192" s="171" t="str">
        <f aca="false">IF($B192="","",COUNTIF($AP192:$BW192,"S"))</f>
        <v/>
      </c>
      <c r="CB192" s="171" t="str">
        <f aca="false">IF($B192="","",COUNTIF($AP192:$BW192,"W"))</f>
        <v/>
      </c>
      <c r="CC192" s="171" t="str">
        <f aca="false">IF(B192="","",SUM(BX192:CA192))</f>
        <v/>
      </c>
      <c r="CD192" s="169" t="str">
        <f aca="false">IF(B192="","",SUM(BX192:BZ192))</f>
        <v/>
      </c>
      <c r="CE192" s="172" t="str">
        <f aca="false">IF(B192="","",IF(AND(CC192&gt;=6,CD192&gt;=3,OR(E192&gt;=35,F192&gt;=35),L192&gt;=35),"6/3 සමත්",IF(AND(CC192&gt;=5,CD192&gt;=3,OR(E192&gt;=35,F192&gt;=35,L192&gt;=35)),"5/3 සමත්",IF(AND(CC192&gt;=4,CD192&gt;=1,OR(E192&gt;=20,F192&gt;=20,L192&gt;=20)),"සමත් කළ හැකි",IF(CB192=9,"W9","අසමත් ?")))))</f>
        <v/>
      </c>
    </row>
    <row r="193" customFormat="false" ht="13.8" hidden="false" customHeight="false" outlineLevel="0" collapsed="false">
      <c r="A193" s="160" t="n">
        <v>8</v>
      </c>
      <c r="B193" s="161"/>
      <c r="C193" s="161"/>
      <c r="D193" s="162"/>
      <c r="E193" s="163"/>
      <c r="F193" s="164"/>
      <c r="G193" s="163"/>
      <c r="H193" s="165"/>
      <c r="I193" s="165"/>
      <c r="J193" s="164"/>
      <c r="K193" s="163"/>
      <c r="L193" s="165"/>
      <c r="M193" s="165"/>
      <c r="N193" s="164"/>
      <c r="O193" s="163"/>
      <c r="P193" s="165"/>
      <c r="Q193" s="165"/>
      <c r="R193" s="165"/>
      <c r="S193" s="165"/>
      <c r="T193" s="165"/>
      <c r="U193" s="165"/>
      <c r="V193" s="164"/>
      <c r="W193" s="163"/>
      <c r="X193" s="165"/>
      <c r="Y193" s="165"/>
      <c r="Z193" s="165"/>
      <c r="AA193" s="165"/>
      <c r="AB193" s="165"/>
      <c r="AC193" s="165"/>
      <c r="AD193" s="164"/>
      <c r="AE193" s="163"/>
      <c r="AF193" s="165"/>
      <c r="AG193" s="165"/>
      <c r="AH193" s="165"/>
      <c r="AI193" s="165"/>
      <c r="AJ193" s="165"/>
      <c r="AK193" s="165"/>
      <c r="AL193" s="166"/>
      <c r="AM193" s="167" t="str">
        <f aca="false">IF(B193="","",SUM(E193:AL193))</f>
        <v/>
      </c>
      <c r="AN193" s="168" t="str">
        <f aca="false">IF(B193="","",AM193/9)</f>
        <v/>
      </c>
      <c r="AO193" s="169" t="str">
        <f aca="false">IF(B193="","",IF(AM193=0,"-",RANK(AM193,$AM$186:$AM$235,0)))</f>
        <v/>
      </c>
      <c r="AP193" s="167" t="str">
        <f aca="false">IF(E193="","",IF(E193="-","-",IF(UPPER(E193)="AB","+",VLOOKUP(E193,'විෂය තොරතුරු'!$P$24:$Q$28,2))))</f>
        <v/>
      </c>
      <c r="AQ193" s="168" t="str">
        <f aca="false">IF(F193="","",IF(F193="-","-",IF(UPPER(F193)="AB","+",VLOOKUP(F193,'විෂය තොරතුරු'!$P$24:$Q$28,2))))</f>
        <v/>
      </c>
      <c r="AR193" s="168" t="str">
        <f aca="false">IF(G193="","",IF(G193="-","-",IF(UPPER(G193)="AB","+",VLOOKUP(G193,'විෂය තොරතුරු'!$P$24:$Q$28,2))))</f>
        <v/>
      </c>
      <c r="AS193" s="168" t="str">
        <f aca="false">IF(H193="","",IF(H193="-","-",IF(UPPER(H193)="AB","+",VLOOKUP(H193,'විෂය තොරතුරු'!$P$24:$Q$28,2))))</f>
        <v/>
      </c>
      <c r="AT193" s="168" t="str">
        <f aca="false">IF(I193="","",IF(I193="-","-",IF(UPPER(I193)="AB","+",VLOOKUP(I193,'විෂය තොරතුරු'!$P$24:$Q$28,2))))</f>
        <v/>
      </c>
      <c r="AU193" s="170" t="str">
        <f aca="false">IF(J193="","",IF(J193="-","-",IF(UPPER(J193)="AB","+",VLOOKUP(J193,'විෂය තොරතුරු'!$P$24:$Q$28,2))))</f>
        <v/>
      </c>
      <c r="AV193" s="171" t="str">
        <f aca="false">IF(K193="","",IF(K193="-","-",IF(UPPER(K193)="AB","+",VLOOKUP(K193,'විෂය තොරතුරු'!$P$24:$Q$28,2))))</f>
        <v/>
      </c>
      <c r="AW193" s="168" t="str">
        <f aca="false">IF(L193="","",IF(L193="-","-",IF(UPPER(L193)="AB","+",VLOOKUP(L193,'විෂය තොරතුරු'!$P$24:$Q$28,2))))</f>
        <v/>
      </c>
      <c r="AX193" s="168" t="str">
        <f aca="false">IF(M193="","",IF(M193="-","-",IF(UPPER(M193)="AB","+",VLOOKUP(M193,'විෂය තොරතුරු'!$P$24:$Q$28,2))))</f>
        <v/>
      </c>
      <c r="AY193" s="169" t="str">
        <f aca="false">IF(N193="","",IF(N193="-","-",IF(UPPER(N193)="AB","+",VLOOKUP(N193,'විෂය තොරතුරු'!$P$24:$Q$28,2))))</f>
        <v/>
      </c>
      <c r="AZ193" s="167" t="str">
        <f aca="false">IF(O193="","",IF(O193="-","-",IF(UPPER(O193)="AB","+",VLOOKUP(O193,'විෂය තොරතුරු'!$P$24:$Q$28,2))))</f>
        <v/>
      </c>
      <c r="BA193" s="168" t="str">
        <f aca="false">IF(P193="","",IF(P193="-","-",IF(UPPER(P193)="AB","+",VLOOKUP(P193,'විෂය තොරතුරු'!$P$24:$Q$28,2))))</f>
        <v/>
      </c>
      <c r="BB193" s="168" t="str">
        <f aca="false">IF(Q193="","",IF(Q193="-","-",IF(UPPER(Q193)="AB","+",VLOOKUP(Q193,'විෂය තොරතුරු'!$P$24:$Q$28,2))))</f>
        <v/>
      </c>
      <c r="BC193" s="168" t="str">
        <f aca="false">IF(R193="","",IF(R193="-","-",IF(UPPER(R193)="AB","+",VLOOKUP(R193,'විෂය තොරතුරු'!$P$24:$Q$28,2))))</f>
        <v/>
      </c>
      <c r="BD193" s="168" t="str">
        <f aca="false">IF(S193="","",IF(S193="-","-",IF(UPPER(S193)="AB","+",VLOOKUP(S193,'විෂය තොරතුරු'!$P$24:$Q$28,2))))</f>
        <v/>
      </c>
      <c r="BE193" s="168" t="str">
        <f aca="false">IF(T193="","",IF(T193="-","-",IF(UPPER(T193)="AB","+",VLOOKUP(T193,'විෂය තොරතුරු'!$P$24:$Q$28,2))))</f>
        <v/>
      </c>
      <c r="BF193" s="168" t="str">
        <f aca="false">IF(U193="","",IF(U193="-","-",IF(UPPER(U193)="AB","+",VLOOKUP(U193,'විෂය තොරතුරු'!$P$24:$Q$28,2))))</f>
        <v/>
      </c>
      <c r="BG193" s="170" t="str">
        <f aca="false">IF(V193="","",IF(V193="-","-",IF(UPPER(V193)="AB","+",VLOOKUP(V193,'විෂය තොරතුරු'!$P$24:$Q$28,2))))</f>
        <v/>
      </c>
      <c r="BH193" s="171" t="str">
        <f aca="false">IF(W193="","",IF(W193="-","-",IF(UPPER(W193)="AB","+",VLOOKUP(W193,'විෂය තොරතුරු'!$P$24:$Q$28,2))))</f>
        <v/>
      </c>
      <c r="BI193" s="168" t="str">
        <f aca="false">IF(X193="","",IF(X193="-","-",IF(UPPER(X193)="AB","+",VLOOKUP(X193,'විෂය තොරතුරු'!$P$24:$Q$28,2))))</f>
        <v/>
      </c>
      <c r="BJ193" s="168" t="str">
        <f aca="false">IF(Y193="","",IF(Y193="-","-",IF(UPPER(Y193)="AB","+",VLOOKUP(Y193,'විෂය තොරතුරු'!$P$24:$Q$28,2))))</f>
        <v/>
      </c>
      <c r="BK193" s="168" t="str">
        <f aca="false">IF(Z193="","",IF(Z193="-","-",IF(UPPER(Z193)="AB","+",VLOOKUP(Z193,'විෂය තොරතුරු'!$P$24:$Q$28,2))))</f>
        <v/>
      </c>
      <c r="BL193" s="168" t="str">
        <f aca="false">IF(AA193="","",IF(AA193="-","-",IF(UPPER(AA193)="AB","+",VLOOKUP(AA193,'විෂය තොරතුරු'!$P$24:$Q$28,2))))</f>
        <v/>
      </c>
      <c r="BM193" s="168" t="str">
        <f aca="false">IF(AB193="","",IF(AB193="-","-",IF(UPPER(AB193)="AB","+",VLOOKUP(AB193,'විෂය තොරතුරු'!$P$24:$Q$28,2))))</f>
        <v/>
      </c>
      <c r="BN193" s="168" t="str">
        <f aca="false">IF(AC193="","",IF(AC193="-","-",IF(UPPER(AC193)="AB","+",VLOOKUP(AC193,'විෂය තොරතුරු'!$P$24:$Q$28,2))))</f>
        <v/>
      </c>
      <c r="BO193" s="169" t="str">
        <f aca="false">IF(AD193="","",IF(AD193="-","-",IF(UPPER(AD193)="AB","+",VLOOKUP(AD193,'විෂය තොරතුරු'!$P$24:$Q$28,2))))</f>
        <v/>
      </c>
      <c r="BP193" s="171" t="str">
        <f aca="false">IF(AE193="","",IF(AE193="-","-",IF(UPPER(AE193)="AB","+",VLOOKUP(AE193,'විෂය තොරතුරු'!$P$24:$Q$28,2))))</f>
        <v/>
      </c>
      <c r="BQ193" s="168" t="str">
        <f aca="false">IF(AF193="","",IF(AF193="-","-",IF(UPPER(AF193)="AB","+",VLOOKUP(AF193,'විෂය තොරතුරු'!$P$24:$Q$28,2))))</f>
        <v/>
      </c>
      <c r="BR193" s="168" t="str">
        <f aca="false">IF(AG193="","",IF(AG193="-","-",IF(UPPER(AG193)="AB","+",VLOOKUP(AG193,'විෂය තොරතුරු'!$P$24:$Q$28,2))))</f>
        <v/>
      </c>
      <c r="BS193" s="168" t="str">
        <f aca="false">IF(AH193="","",IF(AH193="-","-",IF(UPPER(AH193)="AB","+",VLOOKUP(AH193,'විෂය තොරතුරු'!$P$24:$Q$28,2))))</f>
        <v/>
      </c>
      <c r="BT193" s="168" t="str">
        <f aca="false">IF(AI193="","",IF(AI193="-","-",IF(UPPER(AI193)="AB","+",VLOOKUP(AI193,'විෂය තොරතුරු'!$P$24:$Q$28,2))))</f>
        <v/>
      </c>
      <c r="BU193" s="168" t="str">
        <f aca="false">IF(AJ193="","",IF(AJ193="-","-",IF(UPPER(AJ193)="AB","+",VLOOKUP(AJ193,'විෂය තොරතුරු'!$P$24:$Q$28,2))))</f>
        <v/>
      </c>
      <c r="BV193" s="168" t="str">
        <f aca="false">IF(AK193="","",IF(AK193="-","-",IF(UPPER(AK193)="AB","+",VLOOKUP(AK193,'විෂය තොරතුරු'!$P$24:$Q$28,2))))</f>
        <v/>
      </c>
      <c r="BW193" s="169" t="str">
        <f aca="false">IF(AL193="","",IF(AL193="-","-",IF(UPPER(AL193)="AB","+",VLOOKUP(AL193,'විෂය තොරතුරු'!$P$24:$Q$28,2))))</f>
        <v/>
      </c>
      <c r="BX193" s="171" t="str">
        <f aca="false">IF($B193="","",COUNTIF($AP193:$BW193,"A"))</f>
        <v/>
      </c>
      <c r="BY193" s="171" t="str">
        <f aca="false">IF($B193="","",COUNTIF($AP193:$BW193,"B"))</f>
        <v/>
      </c>
      <c r="BZ193" s="171" t="str">
        <f aca="false">IF($B193="","",COUNTIF($AP193:$BW193,"C"))</f>
        <v/>
      </c>
      <c r="CA193" s="171" t="str">
        <f aca="false">IF($B193="","",COUNTIF($AP193:$BW193,"S"))</f>
        <v/>
      </c>
      <c r="CB193" s="171" t="str">
        <f aca="false">IF($B193="","",COUNTIF($AP193:$BW193,"W"))</f>
        <v/>
      </c>
      <c r="CC193" s="171" t="str">
        <f aca="false">IF(B193="","",SUM(BX193:CA193))</f>
        <v/>
      </c>
      <c r="CD193" s="169" t="str">
        <f aca="false">IF(B193="","",SUM(BX193:BZ193))</f>
        <v/>
      </c>
      <c r="CE193" s="172" t="str">
        <f aca="false">IF(B193="","",IF(AND(CC193&gt;=6,CD193&gt;=3,OR(E193&gt;=35,F193&gt;=35),L193&gt;=35),"6/3 සමත්",IF(AND(CC193&gt;=5,CD193&gt;=3,OR(E193&gt;=35,F193&gt;=35,L193&gt;=35)),"5/3 සමත්",IF(AND(CC193&gt;=4,CD193&gt;=1,OR(E193&gt;=20,F193&gt;=20,L193&gt;=20)),"සමත් කළ හැකි",IF(CB193=9,"W9","අසමත් ?")))))</f>
        <v/>
      </c>
    </row>
    <row r="194" customFormat="false" ht="13.8" hidden="false" customHeight="false" outlineLevel="0" collapsed="false">
      <c r="A194" s="160" t="n">
        <v>9</v>
      </c>
      <c r="B194" s="161"/>
      <c r="C194" s="161"/>
      <c r="D194" s="162"/>
      <c r="E194" s="163"/>
      <c r="F194" s="164"/>
      <c r="G194" s="163"/>
      <c r="H194" s="165"/>
      <c r="I194" s="165"/>
      <c r="J194" s="164"/>
      <c r="K194" s="163"/>
      <c r="L194" s="165"/>
      <c r="M194" s="165"/>
      <c r="N194" s="164"/>
      <c r="O194" s="163"/>
      <c r="P194" s="165"/>
      <c r="Q194" s="165"/>
      <c r="R194" s="165"/>
      <c r="S194" s="165"/>
      <c r="T194" s="165"/>
      <c r="U194" s="165"/>
      <c r="V194" s="164"/>
      <c r="W194" s="163"/>
      <c r="X194" s="165"/>
      <c r="Y194" s="165"/>
      <c r="Z194" s="165"/>
      <c r="AA194" s="165"/>
      <c r="AB194" s="165"/>
      <c r="AC194" s="165"/>
      <c r="AD194" s="164"/>
      <c r="AE194" s="163"/>
      <c r="AF194" s="165"/>
      <c r="AG194" s="165"/>
      <c r="AH194" s="165"/>
      <c r="AI194" s="165"/>
      <c r="AJ194" s="165"/>
      <c r="AK194" s="165"/>
      <c r="AL194" s="166"/>
      <c r="AM194" s="167" t="str">
        <f aca="false">IF(B194="","",SUM(E194:AL194))</f>
        <v/>
      </c>
      <c r="AN194" s="168" t="str">
        <f aca="false">IF(B194="","",AM194/9)</f>
        <v/>
      </c>
      <c r="AO194" s="169" t="str">
        <f aca="false">IF(B194="","",IF(AM194=0,"-",RANK(AM194,$AM$186:$AM$235,0)))</f>
        <v/>
      </c>
      <c r="AP194" s="167" t="str">
        <f aca="false">IF(E194="","",IF(E194="-","-",IF(UPPER(E194)="AB","+",VLOOKUP(E194,'විෂය තොරතුරු'!$P$24:$Q$28,2))))</f>
        <v/>
      </c>
      <c r="AQ194" s="168" t="str">
        <f aca="false">IF(F194="","",IF(F194="-","-",IF(UPPER(F194)="AB","+",VLOOKUP(F194,'විෂය තොරතුරු'!$P$24:$Q$28,2))))</f>
        <v/>
      </c>
      <c r="AR194" s="168" t="str">
        <f aca="false">IF(G194="","",IF(G194="-","-",IF(UPPER(G194)="AB","+",VLOOKUP(G194,'විෂය තොරතුරු'!$P$24:$Q$28,2))))</f>
        <v/>
      </c>
      <c r="AS194" s="168" t="str">
        <f aca="false">IF(H194="","",IF(H194="-","-",IF(UPPER(H194)="AB","+",VLOOKUP(H194,'විෂය තොරතුරු'!$P$24:$Q$28,2))))</f>
        <v/>
      </c>
      <c r="AT194" s="168" t="str">
        <f aca="false">IF(I194="","",IF(I194="-","-",IF(UPPER(I194)="AB","+",VLOOKUP(I194,'විෂය තොරතුරු'!$P$24:$Q$28,2))))</f>
        <v/>
      </c>
      <c r="AU194" s="170" t="str">
        <f aca="false">IF(J194="","",IF(J194="-","-",IF(UPPER(J194)="AB","+",VLOOKUP(J194,'විෂය තොරතුරු'!$P$24:$Q$28,2))))</f>
        <v/>
      </c>
      <c r="AV194" s="171" t="str">
        <f aca="false">IF(K194="","",IF(K194="-","-",IF(UPPER(K194)="AB","+",VLOOKUP(K194,'විෂය තොරතුරු'!$P$24:$Q$28,2))))</f>
        <v/>
      </c>
      <c r="AW194" s="168" t="str">
        <f aca="false">IF(L194="","",IF(L194="-","-",IF(UPPER(L194)="AB","+",VLOOKUP(L194,'විෂය තොරතුරු'!$P$24:$Q$28,2))))</f>
        <v/>
      </c>
      <c r="AX194" s="168" t="str">
        <f aca="false">IF(M194="","",IF(M194="-","-",IF(UPPER(M194)="AB","+",VLOOKUP(M194,'විෂය තොරතුරු'!$P$24:$Q$28,2))))</f>
        <v/>
      </c>
      <c r="AY194" s="169" t="str">
        <f aca="false">IF(N194="","",IF(N194="-","-",IF(UPPER(N194)="AB","+",VLOOKUP(N194,'විෂය තොරතුරු'!$P$24:$Q$28,2))))</f>
        <v/>
      </c>
      <c r="AZ194" s="167" t="str">
        <f aca="false">IF(O194="","",IF(O194="-","-",IF(UPPER(O194)="AB","+",VLOOKUP(O194,'විෂය තොරතුරු'!$P$24:$Q$28,2))))</f>
        <v/>
      </c>
      <c r="BA194" s="168" t="str">
        <f aca="false">IF(P194="","",IF(P194="-","-",IF(UPPER(P194)="AB","+",VLOOKUP(P194,'විෂය තොරතුරු'!$P$24:$Q$28,2))))</f>
        <v/>
      </c>
      <c r="BB194" s="168" t="str">
        <f aca="false">IF(Q194="","",IF(Q194="-","-",IF(UPPER(Q194)="AB","+",VLOOKUP(Q194,'විෂය තොරතුරු'!$P$24:$Q$28,2))))</f>
        <v/>
      </c>
      <c r="BC194" s="168" t="str">
        <f aca="false">IF(R194="","",IF(R194="-","-",IF(UPPER(R194)="AB","+",VLOOKUP(R194,'විෂය තොරතුරු'!$P$24:$Q$28,2))))</f>
        <v/>
      </c>
      <c r="BD194" s="168" t="str">
        <f aca="false">IF(S194="","",IF(S194="-","-",IF(UPPER(S194)="AB","+",VLOOKUP(S194,'විෂය තොරතුරු'!$P$24:$Q$28,2))))</f>
        <v/>
      </c>
      <c r="BE194" s="168" t="str">
        <f aca="false">IF(T194="","",IF(T194="-","-",IF(UPPER(T194)="AB","+",VLOOKUP(T194,'විෂය තොරතුරු'!$P$24:$Q$28,2))))</f>
        <v/>
      </c>
      <c r="BF194" s="168" t="str">
        <f aca="false">IF(U194="","",IF(U194="-","-",IF(UPPER(U194)="AB","+",VLOOKUP(U194,'විෂය තොරතුරු'!$P$24:$Q$28,2))))</f>
        <v/>
      </c>
      <c r="BG194" s="170" t="str">
        <f aca="false">IF(V194="","",IF(V194="-","-",IF(UPPER(V194)="AB","+",VLOOKUP(V194,'විෂය තොරතුරු'!$P$24:$Q$28,2))))</f>
        <v/>
      </c>
      <c r="BH194" s="171" t="str">
        <f aca="false">IF(W194="","",IF(W194="-","-",IF(UPPER(W194)="AB","+",VLOOKUP(W194,'විෂය තොරතුරු'!$P$24:$Q$28,2))))</f>
        <v/>
      </c>
      <c r="BI194" s="168" t="str">
        <f aca="false">IF(X194="","",IF(X194="-","-",IF(UPPER(X194)="AB","+",VLOOKUP(X194,'විෂය තොරතුරු'!$P$24:$Q$28,2))))</f>
        <v/>
      </c>
      <c r="BJ194" s="168" t="str">
        <f aca="false">IF(Y194="","",IF(Y194="-","-",IF(UPPER(Y194)="AB","+",VLOOKUP(Y194,'විෂය තොරතුරු'!$P$24:$Q$28,2))))</f>
        <v/>
      </c>
      <c r="BK194" s="168" t="str">
        <f aca="false">IF(Z194="","",IF(Z194="-","-",IF(UPPER(Z194)="AB","+",VLOOKUP(Z194,'විෂය තොරතුරු'!$P$24:$Q$28,2))))</f>
        <v/>
      </c>
      <c r="BL194" s="168" t="str">
        <f aca="false">IF(AA194="","",IF(AA194="-","-",IF(UPPER(AA194)="AB","+",VLOOKUP(AA194,'විෂය තොරතුරු'!$P$24:$Q$28,2))))</f>
        <v/>
      </c>
      <c r="BM194" s="168" t="str">
        <f aca="false">IF(AB194="","",IF(AB194="-","-",IF(UPPER(AB194)="AB","+",VLOOKUP(AB194,'විෂය තොරතුරු'!$P$24:$Q$28,2))))</f>
        <v/>
      </c>
      <c r="BN194" s="168" t="str">
        <f aca="false">IF(AC194="","",IF(AC194="-","-",IF(UPPER(AC194)="AB","+",VLOOKUP(AC194,'විෂය තොරතුරු'!$P$24:$Q$28,2))))</f>
        <v/>
      </c>
      <c r="BO194" s="169" t="str">
        <f aca="false">IF(AD194="","",IF(AD194="-","-",IF(UPPER(AD194)="AB","+",VLOOKUP(AD194,'විෂය තොරතුරු'!$P$24:$Q$28,2))))</f>
        <v/>
      </c>
      <c r="BP194" s="171" t="str">
        <f aca="false">IF(AE194="","",IF(AE194="-","-",IF(UPPER(AE194)="AB","+",VLOOKUP(AE194,'විෂය තොරතුරු'!$P$24:$Q$28,2))))</f>
        <v/>
      </c>
      <c r="BQ194" s="168" t="str">
        <f aca="false">IF(AF194="","",IF(AF194="-","-",IF(UPPER(AF194)="AB","+",VLOOKUP(AF194,'විෂය තොරතුරු'!$P$24:$Q$28,2))))</f>
        <v/>
      </c>
      <c r="BR194" s="168" t="str">
        <f aca="false">IF(AG194="","",IF(AG194="-","-",IF(UPPER(AG194)="AB","+",VLOOKUP(AG194,'විෂය තොරතුරු'!$P$24:$Q$28,2))))</f>
        <v/>
      </c>
      <c r="BS194" s="168" t="str">
        <f aca="false">IF(AH194="","",IF(AH194="-","-",IF(UPPER(AH194)="AB","+",VLOOKUP(AH194,'විෂය තොරතුරු'!$P$24:$Q$28,2))))</f>
        <v/>
      </c>
      <c r="BT194" s="168" t="str">
        <f aca="false">IF(AI194="","",IF(AI194="-","-",IF(UPPER(AI194)="AB","+",VLOOKUP(AI194,'විෂය තොරතුරු'!$P$24:$Q$28,2))))</f>
        <v/>
      </c>
      <c r="BU194" s="168" t="str">
        <f aca="false">IF(AJ194="","",IF(AJ194="-","-",IF(UPPER(AJ194)="AB","+",VLOOKUP(AJ194,'විෂය තොරතුරු'!$P$24:$Q$28,2))))</f>
        <v/>
      </c>
      <c r="BV194" s="168" t="str">
        <f aca="false">IF(AK194="","",IF(AK194="-","-",IF(UPPER(AK194)="AB","+",VLOOKUP(AK194,'විෂය තොරතුරු'!$P$24:$Q$28,2))))</f>
        <v/>
      </c>
      <c r="BW194" s="169" t="str">
        <f aca="false">IF(AL194="","",IF(AL194="-","-",IF(UPPER(AL194)="AB","+",VLOOKUP(AL194,'විෂය තොරතුරු'!$P$24:$Q$28,2))))</f>
        <v/>
      </c>
      <c r="BX194" s="171" t="str">
        <f aca="false">IF($B194="","",COUNTIF($AP194:$BW194,"A"))</f>
        <v/>
      </c>
      <c r="BY194" s="171" t="str">
        <f aca="false">IF($B194="","",COUNTIF($AP194:$BW194,"B"))</f>
        <v/>
      </c>
      <c r="BZ194" s="171" t="str">
        <f aca="false">IF($B194="","",COUNTIF($AP194:$BW194,"C"))</f>
        <v/>
      </c>
      <c r="CA194" s="171" t="str">
        <f aca="false">IF($B194="","",COUNTIF($AP194:$BW194,"S"))</f>
        <v/>
      </c>
      <c r="CB194" s="171" t="str">
        <f aca="false">IF($B194="","",COUNTIF($AP194:$BW194,"W"))</f>
        <v/>
      </c>
      <c r="CC194" s="171" t="str">
        <f aca="false">IF(B194="","",SUM(BX194:CA194))</f>
        <v/>
      </c>
      <c r="CD194" s="169" t="str">
        <f aca="false">IF(B194="","",SUM(BX194:BZ194))</f>
        <v/>
      </c>
      <c r="CE194" s="172" t="str">
        <f aca="false">IF(B194="","",IF(AND(CC194&gt;=6,CD194&gt;=3,OR(E194&gt;=35,F194&gt;=35),L194&gt;=35),"6/3 සමත්",IF(AND(CC194&gt;=5,CD194&gt;=3,OR(E194&gt;=35,F194&gt;=35,L194&gt;=35)),"5/3 සමත්",IF(AND(CC194&gt;=4,CD194&gt;=1,OR(E194&gt;=20,F194&gt;=20,L194&gt;=20)),"සමත් කළ හැකි",IF(CB194=9,"W9","අසමත් ?")))))</f>
        <v/>
      </c>
    </row>
    <row r="195" customFormat="false" ht="13.8" hidden="false" customHeight="false" outlineLevel="0" collapsed="false">
      <c r="A195" s="160" t="n">
        <v>10</v>
      </c>
      <c r="B195" s="161"/>
      <c r="C195" s="161"/>
      <c r="D195" s="162"/>
      <c r="E195" s="163"/>
      <c r="F195" s="164"/>
      <c r="G195" s="163"/>
      <c r="H195" s="165"/>
      <c r="I195" s="165"/>
      <c r="J195" s="164"/>
      <c r="K195" s="163"/>
      <c r="L195" s="165"/>
      <c r="M195" s="165"/>
      <c r="N195" s="164"/>
      <c r="O195" s="163"/>
      <c r="P195" s="165"/>
      <c r="Q195" s="165"/>
      <c r="R195" s="165"/>
      <c r="S195" s="165"/>
      <c r="T195" s="165"/>
      <c r="U195" s="165"/>
      <c r="V195" s="164"/>
      <c r="W195" s="163"/>
      <c r="X195" s="165"/>
      <c r="Y195" s="165"/>
      <c r="Z195" s="165"/>
      <c r="AA195" s="165"/>
      <c r="AB195" s="165"/>
      <c r="AC195" s="165"/>
      <c r="AD195" s="164"/>
      <c r="AE195" s="163"/>
      <c r="AF195" s="165"/>
      <c r="AG195" s="165"/>
      <c r="AH195" s="165"/>
      <c r="AI195" s="165"/>
      <c r="AJ195" s="165"/>
      <c r="AK195" s="165"/>
      <c r="AL195" s="166"/>
      <c r="AM195" s="167" t="str">
        <f aca="false">IF(B195="","",SUM(E195:AL195))</f>
        <v/>
      </c>
      <c r="AN195" s="168" t="str">
        <f aca="false">IF(B195="","",AM195/9)</f>
        <v/>
      </c>
      <c r="AO195" s="169" t="str">
        <f aca="false">IF(B195="","",IF(AM195=0,"-",RANK(AM195,$AM$186:$AM$235,0)))</f>
        <v/>
      </c>
      <c r="AP195" s="167" t="str">
        <f aca="false">IF(E195="","",IF(E195="-","-",IF(UPPER(E195)="AB","+",VLOOKUP(E195,'විෂය තොරතුරු'!$P$24:$Q$28,2))))</f>
        <v/>
      </c>
      <c r="AQ195" s="168" t="str">
        <f aca="false">IF(F195="","",IF(F195="-","-",IF(UPPER(F195)="AB","+",VLOOKUP(F195,'විෂය තොරතුරු'!$P$24:$Q$28,2))))</f>
        <v/>
      </c>
      <c r="AR195" s="168" t="str">
        <f aca="false">IF(G195="","",IF(G195="-","-",IF(UPPER(G195)="AB","+",VLOOKUP(G195,'විෂය තොරතුරු'!$P$24:$Q$28,2))))</f>
        <v/>
      </c>
      <c r="AS195" s="168" t="str">
        <f aca="false">IF(H195="","",IF(H195="-","-",IF(UPPER(H195)="AB","+",VLOOKUP(H195,'විෂය තොරතුරු'!$P$24:$Q$28,2))))</f>
        <v/>
      </c>
      <c r="AT195" s="168" t="str">
        <f aca="false">IF(I195="","",IF(I195="-","-",IF(UPPER(I195)="AB","+",VLOOKUP(I195,'විෂය තොරතුරු'!$P$24:$Q$28,2))))</f>
        <v/>
      </c>
      <c r="AU195" s="170" t="str">
        <f aca="false">IF(J195="","",IF(J195="-","-",IF(UPPER(J195)="AB","+",VLOOKUP(J195,'විෂය තොරතුරු'!$P$24:$Q$28,2))))</f>
        <v/>
      </c>
      <c r="AV195" s="171" t="str">
        <f aca="false">IF(K195="","",IF(K195="-","-",IF(UPPER(K195)="AB","+",VLOOKUP(K195,'විෂය තොරතුරු'!$P$24:$Q$28,2))))</f>
        <v/>
      </c>
      <c r="AW195" s="168" t="str">
        <f aca="false">IF(L195="","",IF(L195="-","-",IF(UPPER(L195)="AB","+",VLOOKUP(L195,'විෂය තොරතුරු'!$P$24:$Q$28,2))))</f>
        <v/>
      </c>
      <c r="AX195" s="168" t="str">
        <f aca="false">IF(M195="","",IF(M195="-","-",IF(UPPER(M195)="AB","+",VLOOKUP(M195,'විෂය තොරතුරු'!$P$24:$Q$28,2))))</f>
        <v/>
      </c>
      <c r="AY195" s="169" t="str">
        <f aca="false">IF(N195="","",IF(N195="-","-",IF(UPPER(N195)="AB","+",VLOOKUP(N195,'විෂය තොරතුරු'!$P$24:$Q$28,2))))</f>
        <v/>
      </c>
      <c r="AZ195" s="167" t="str">
        <f aca="false">IF(O195="","",IF(O195="-","-",IF(UPPER(O195)="AB","+",VLOOKUP(O195,'විෂය තොරතුරු'!$P$24:$Q$28,2))))</f>
        <v/>
      </c>
      <c r="BA195" s="168" t="str">
        <f aca="false">IF(P195="","",IF(P195="-","-",IF(UPPER(P195)="AB","+",VLOOKUP(P195,'විෂය තොරතුරු'!$P$24:$Q$28,2))))</f>
        <v/>
      </c>
      <c r="BB195" s="168" t="str">
        <f aca="false">IF(Q195="","",IF(Q195="-","-",IF(UPPER(Q195)="AB","+",VLOOKUP(Q195,'විෂය තොරතුරු'!$P$24:$Q$28,2))))</f>
        <v/>
      </c>
      <c r="BC195" s="168" t="str">
        <f aca="false">IF(R195="","",IF(R195="-","-",IF(UPPER(R195)="AB","+",VLOOKUP(R195,'විෂය තොරතුරු'!$P$24:$Q$28,2))))</f>
        <v/>
      </c>
      <c r="BD195" s="168" t="str">
        <f aca="false">IF(S195="","",IF(S195="-","-",IF(UPPER(S195)="AB","+",VLOOKUP(S195,'විෂය තොරතුරු'!$P$24:$Q$28,2))))</f>
        <v/>
      </c>
      <c r="BE195" s="168" t="str">
        <f aca="false">IF(T195="","",IF(T195="-","-",IF(UPPER(T195)="AB","+",VLOOKUP(T195,'විෂය තොරතුරු'!$P$24:$Q$28,2))))</f>
        <v/>
      </c>
      <c r="BF195" s="168" t="str">
        <f aca="false">IF(U195="","",IF(U195="-","-",IF(UPPER(U195)="AB","+",VLOOKUP(U195,'විෂය තොරතුරු'!$P$24:$Q$28,2))))</f>
        <v/>
      </c>
      <c r="BG195" s="170" t="str">
        <f aca="false">IF(V195="","",IF(V195="-","-",IF(UPPER(V195)="AB","+",VLOOKUP(V195,'විෂය තොරතුරු'!$P$24:$Q$28,2))))</f>
        <v/>
      </c>
      <c r="BH195" s="171" t="str">
        <f aca="false">IF(W195="","",IF(W195="-","-",IF(UPPER(W195)="AB","+",VLOOKUP(W195,'විෂය තොරතුරු'!$P$24:$Q$28,2))))</f>
        <v/>
      </c>
      <c r="BI195" s="168" t="str">
        <f aca="false">IF(X195="","",IF(X195="-","-",IF(UPPER(X195)="AB","+",VLOOKUP(X195,'විෂය තොරතුරු'!$P$24:$Q$28,2))))</f>
        <v/>
      </c>
      <c r="BJ195" s="168" t="str">
        <f aca="false">IF(Y195="","",IF(Y195="-","-",IF(UPPER(Y195)="AB","+",VLOOKUP(Y195,'විෂය තොරතුරු'!$P$24:$Q$28,2))))</f>
        <v/>
      </c>
      <c r="BK195" s="168" t="str">
        <f aca="false">IF(Z195="","",IF(Z195="-","-",IF(UPPER(Z195)="AB","+",VLOOKUP(Z195,'විෂය තොරතුරු'!$P$24:$Q$28,2))))</f>
        <v/>
      </c>
      <c r="BL195" s="168" t="str">
        <f aca="false">IF(AA195="","",IF(AA195="-","-",IF(UPPER(AA195)="AB","+",VLOOKUP(AA195,'විෂය තොරතුරු'!$P$24:$Q$28,2))))</f>
        <v/>
      </c>
      <c r="BM195" s="168" t="str">
        <f aca="false">IF(AB195="","",IF(AB195="-","-",IF(UPPER(AB195)="AB","+",VLOOKUP(AB195,'විෂය තොරතුරු'!$P$24:$Q$28,2))))</f>
        <v/>
      </c>
      <c r="BN195" s="168" t="str">
        <f aca="false">IF(AC195="","",IF(AC195="-","-",IF(UPPER(AC195)="AB","+",VLOOKUP(AC195,'විෂය තොරතුරු'!$P$24:$Q$28,2))))</f>
        <v/>
      </c>
      <c r="BO195" s="169" t="str">
        <f aca="false">IF(AD195="","",IF(AD195="-","-",IF(UPPER(AD195)="AB","+",VLOOKUP(AD195,'විෂය තොරතුරු'!$P$24:$Q$28,2))))</f>
        <v/>
      </c>
      <c r="BP195" s="171" t="str">
        <f aca="false">IF(AE195="","",IF(AE195="-","-",IF(UPPER(AE195)="AB","+",VLOOKUP(AE195,'විෂය තොරතුරු'!$P$24:$Q$28,2))))</f>
        <v/>
      </c>
      <c r="BQ195" s="168" t="str">
        <f aca="false">IF(AF195="","",IF(AF195="-","-",IF(UPPER(AF195)="AB","+",VLOOKUP(AF195,'විෂය තොරතුරු'!$P$24:$Q$28,2))))</f>
        <v/>
      </c>
      <c r="BR195" s="168" t="str">
        <f aca="false">IF(AG195="","",IF(AG195="-","-",IF(UPPER(AG195)="AB","+",VLOOKUP(AG195,'විෂය තොරතුරු'!$P$24:$Q$28,2))))</f>
        <v/>
      </c>
      <c r="BS195" s="168" t="str">
        <f aca="false">IF(AH195="","",IF(AH195="-","-",IF(UPPER(AH195)="AB","+",VLOOKUP(AH195,'විෂය තොරතුරු'!$P$24:$Q$28,2))))</f>
        <v/>
      </c>
      <c r="BT195" s="168" t="str">
        <f aca="false">IF(AI195="","",IF(AI195="-","-",IF(UPPER(AI195)="AB","+",VLOOKUP(AI195,'විෂය තොරතුරු'!$P$24:$Q$28,2))))</f>
        <v/>
      </c>
      <c r="BU195" s="168" t="str">
        <f aca="false">IF(AJ195="","",IF(AJ195="-","-",IF(UPPER(AJ195)="AB","+",VLOOKUP(AJ195,'විෂය තොරතුරු'!$P$24:$Q$28,2))))</f>
        <v/>
      </c>
      <c r="BV195" s="168" t="str">
        <f aca="false">IF(AK195="","",IF(AK195="-","-",IF(UPPER(AK195)="AB","+",VLOOKUP(AK195,'විෂය තොරතුරු'!$P$24:$Q$28,2))))</f>
        <v/>
      </c>
      <c r="BW195" s="169" t="str">
        <f aca="false">IF(AL195="","",IF(AL195="-","-",IF(UPPER(AL195)="AB","+",VLOOKUP(AL195,'විෂය තොරතුරු'!$P$24:$Q$28,2))))</f>
        <v/>
      </c>
      <c r="BX195" s="171" t="str">
        <f aca="false">IF($B195="","",COUNTIF($AP195:$BW195,"A"))</f>
        <v/>
      </c>
      <c r="BY195" s="171" t="str">
        <f aca="false">IF($B195="","",COUNTIF($AP195:$BW195,"B"))</f>
        <v/>
      </c>
      <c r="BZ195" s="171" t="str">
        <f aca="false">IF($B195="","",COUNTIF($AP195:$BW195,"C"))</f>
        <v/>
      </c>
      <c r="CA195" s="171" t="str">
        <f aca="false">IF($B195="","",COUNTIF($AP195:$BW195,"S"))</f>
        <v/>
      </c>
      <c r="CB195" s="171" t="str">
        <f aca="false">IF($B195="","",COUNTIF($AP195:$BW195,"W"))</f>
        <v/>
      </c>
      <c r="CC195" s="171" t="str">
        <f aca="false">IF(B195="","",SUM(BX195:CA195))</f>
        <v/>
      </c>
      <c r="CD195" s="169" t="str">
        <f aca="false">IF(B195="","",SUM(BX195:BZ195))</f>
        <v/>
      </c>
      <c r="CE195" s="172" t="str">
        <f aca="false">IF(B195="","",IF(AND(CC195&gt;=6,CD195&gt;=3,OR(E195&gt;=35,F195&gt;=35),L195&gt;=35),"6/3 සමත්",IF(AND(CC195&gt;=5,CD195&gt;=3,OR(E195&gt;=35,F195&gt;=35,L195&gt;=35)),"5/3 සමත්",IF(AND(CC195&gt;=4,CD195&gt;=1,OR(E195&gt;=20,F195&gt;=20,L195&gt;=20)),"සමත් කළ හැකි",IF(CB195=9,"W9","අසමත් ?")))))</f>
        <v/>
      </c>
    </row>
    <row r="196" customFormat="false" ht="13.8" hidden="false" customHeight="false" outlineLevel="0" collapsed="false">
      <c r="A196" s="160" t="n">
        <v>11</v>
      </c>
      <c r="B196" s="161"/>
      <c r="C196" s="161"/>
      <c r="D196" s="162"/>
      <c r="E196" s="163"/>
      <c r="F196" s="164"/>
      <c r="G196" s="163"/>
      <c r="H196" s="165"/>
      <c r="I196" s="165"/>
      <c r="J196" s="164"/>
      <c r="K196" s="163"/>
      <c r="L196" s="165"/>
      <c r="M196" s="165"/>
      <c r="N196" s="164"/>
      <c r="O196" s="163"/>
      <c r="P196" s="165"/>
      <c r="Q196" s="165"/>
      <c r="R196" s="165"/>
      <c r="S196" s="165"/>
      <c r="T196" s="165"/>
      <c r="U196" s="165"/>
      <c r="V196" s="164"/>
      <c r="W196" s="163"/>
      <c r="X196" s="165"/>
      <c r="Y196" s="165"/>
      <c r="Z196" s="165"/>
      <c r="AA196" s="165"/>
      <c r="AB196" s="165"/>
      <c r="AC196" s="165"/>
      <c r="AD196" s="164"/>
      <c r="AE196" s="163"/>
      <c r="AF196" s="165"/>
      <c r="AG196" s="165"/>
      <c r="AH196" s="165"/>
      <c r="AI196" s="165"/>
      <c r="AJ196" s="165"/>
      <c r="AK196" s="165"/>
      <c r="AL196" s="166"/>
      <c r="AM196" s="167" t="str">
        <f aca="false">IF(B196="","",SUM(E196:AL196))</f>
        <v/>
      </c>
      <c r="AN196" s="168" t="str">
        <f aca="false">IF(B196="","",AM196/9)</f>
        <v/>
      </c>
      <c r="AO196" s="169" t="str">
        <f aca="false">IF(B196="","",IF(AM196=0,"-",RANK(AM196,$AM$186:$AM$235,0)))</f>
        <v/>
      </c>
      <c r="AP196" s="167" t="str">
        <f aca="false">IF(E196="","",IF(E196="-","-",IF(UPPER(E196)="AB","+",VLOOKUP(E196,'විෂය තොරතුරු'!$P$24:$Q$28,2))))</f>
        <v/>
      </c>
      <c r="AQ196" s="168" t="str">
        <f aca="false">IF(F196="","",IF(F196="-","-",IF(UPPER(F196)="AB","+",VLOOKUP(F196,'විෂය තොරතුරු'!$P$24:$Q$28,2))))</f>
        <v/>
      </c>
      <c r="AR196" s="168" t="str">
        <f aca="false">IF(G196="","",IF(G196="-","-",IF(UPPER(G196)="AB","+",VLOOKUP(G196,'විෂය තොරතුරු'!$P$24:$Q$28,2))))</f>
        <v/>
      </c>
      <c r="AS196" s="168" t="str">
        <f aca="false">IF(H196="","",IF(H196="-","-",IF(UPPER(H196)="AB","+",VLOOKUP(H196,'විෂය තොරතුරු'!$P$24:$Q$28,2))))</f>
        <v/>
      </c>
      <c r="AT196" s="168" t="str">
        <f aca="false">IF(I196="","",IF(I196="-","-",IF(UPPER(I196)="AB","+",VLOOKUP(I196,'විෂය තොරතුරු'!$P$24:$Q$28,2))))</f>
        <v/>
      </c>
      <c r="AU196" s="170" t="str">
        <f aca="false">IF(J196="","",IF(J196="-","-",IF(UPPER(J196)="AB","+",VLOOKUP(J196,'විෂය තොරතුරු'!$P$24:$Q$28,2))))</f>
        <v/>
      </c>
      <c r="AV196" s="171" t="str">
        <f aca="false">IF(K196="","",IF(K196="-","-",IF(UPPER(K196)="AB","+",VLOOKUP(K196,'විෂය තොරතුරු'!$P$24:$Q$28,2))))</f>
        <v/>
      </c>
      <c r="AW196" s="168" t="str">
        <f aca="false">IF(L196="","",IF(L196="-","-",IF(UPPER(L196)="AB","+",VLOOKUP(L196,'විෂය තොරතුරු'!$P$24:$Q$28,2))))</f>
        <v/>
      </c>
      <c r="AX196" s="168" t="str">
        <f aca="false">IF(M196="","",IF(M196="-","-",IF(UPPER(M196)="AB","+",VLOOKUP(M196,'විෂය තොරතුරු'!$P$24:$Q$28,2))))</f>
        <v/>
      </c>
      <c r="AY196" s="169" t="str">
        <f aca="false">IF(N196="","",IF(N196="-","-",IF(UPPER(N196)="AB","+",VLOOKUP(N196,'විෂය තොරතුරු'!$P$24:$Q$28,2))))</f>
        <v/>
      </c>
      <c r="AZ196" s="167" t="str">
        <f aca="false">IF(O196="","",IF(O196="-","-",IF(UPPER(O196)="AB","+",VLOOKUP(O196,'විෂය තොරතුරු'!$P$24:$Q$28,2))))</f>
        <v/>
      </c>
      <c r="BA196" s="168" t="str">
        <f aca="false">IF(P196="","",IF(P196="-","-",IF(UPPER(P196)="AB","+",VLOOKUP(P196,'විෂය තොරතුරු'!$P$24:$Q$28,2))))</f>
        <v/>
      </c>
      <c r="BB196" s="168" t="str">
        <f aca="false">IF(Q196="","",IF(Q196="-","-",IF(UPPER(Q196)="AB","+",VLOOKUP(Q196,'විෂය තොරතුරු'!$P$24:$Q$28,2))))</f>
        <v/>
      </c>
      <c r="BC196" s="168" t="str">
        <f aca="false">IF(R196="","",IF(R196="-","-",IF(UPPER(R196)="AB","+",VLOOKUP(R196,'විෂය තොරතුරු'!$P$24:$Q$28,2))))</f>
        <v/>
      </c>
      <c r="BD196" s="168" t="str">
        <f aca="false">IF(S196="","",IF(S196="-","-",IF(UPPER(S196)="AB","+",VLOOKUP(S196,'විෂය තොරතුරු'!$P$24:$Q$28,2))))</f>
        <v/>
      </c>
      <c r="BE196" s="168" t="str">
        <f aca="false">IF(T196="","",IF(T196="-","-",IF(UPPER(T196)="AB","+",VLOOKUP(T196,'විෂය තොරතුරු'!$P$24:$Q$28,2))))</f>
        <v/>
      </c>
      <c r="BF196" s="168" t="str">
        <f aca="false">IF(U196="","",IF(U196="-","-",IF(UPPER(U196)="AB","+",VLOOKUP(U196,'විෂය තොරතුරු'!$P$24:$Q$28,2))))</f>
        <v/>
      </c>
      <c r="BG196" s="170" t="str">
        <f aca="false">IF(V196="","",IF(V196="-","-",IF(UPPER(V196)="AB","+",VLOOKUP(V196,'විෂය තොරතුරු'!$P$24:$Q$28,2))))</f>
        <v/>
      </c>
      <c r="BH196" s="171" t="str">
        <f aca="false">IF(W196="","",IF(W196="-","-",IF(UPPER(W196)="AB","+",VLOOKUP(W196,'විෂය තොරතුරු'!$P$24:$Q$28,2))))</f>
        <v/>
      </c>
      <c r="BI196" s="168" t="str">
        <f aca="false">IF(X196="","",IF(X196="-","-",IF(UPPER(X196)="AB","+",VLOOKUP(X196,'විෂය තොරතුරු'!$P$24:$Q$28,2))))</f>
        <v/>
      </c>
      <c r="BJ196" s="168" t="str">
        <f aca="false">IF(Y196="","",IF(Y196="-","-",IF(UPPER(Y196)="AB","+",VLOOKUP(Y196,'විෂය තොරතුරු'!$P$24:$Q$28,2))))</f>
        <v/>
      </c>
      <c r="BK196" s="168" t="str">
        <f aca="false">IF(Z196="","",IF(Z196="-","-",IF(UPPER(Z196)="AB","+",VLOOKUP(Z196,'විෂය තොරතුරු'!$P$24:$Q$28,2))))</f>
        <v/>
      </c>
      <c r="BL196" s="168" t="str">
        <f aca="false">IF(AA196="","",IF(AA196="-","-",IF(UPPER(AA196)="AB","+",VLOOKUP(AA196,'විෂය තොරතුරු'!$P$24:$Q$28,2))))</f>
        <v/>
      </c>
      <c r="BM196" s="168" t="str">
        <f aca="false">IF(AB196="","",IF(AB196="-","-",IF(UPPER(AB196)="AB","+",VLOOKUP(AB196,'විෂය තොරතුරු'!$P$24:$Q$28,2))))</f>
        <v/>
      </c>
      <c r="BN196" s="168" t="str">
        <f aca="false">IF(AC196="","",IF(AC196="-","-",IF(UPPER(AC196)="AB","+",VLOOKUP(AC196,'විෂය තොරතුරු'!$P$24:$Q$28,2))))</f>
        <v/>
      </c>
      <c r="BO196" s="169" t="str">
        <f aca="false">IF(AD196="","",IF(AD196="-","-",IF(UPPER(AD196)="AB","+",VLOOKUP(AD196,'විෂය තොරතුරු'!$P$24:$Q$28,2))))</f>
        <v/>
      </c>
      <c r="BP196" s="171" t="str">
        <f aca="false">IF(AE196="","",IF(AE196="-","-",IF(UPPER(AE196)="AB","+",VLOOKUP(AE196,'විෂය තොරතුරු'!$P$24:$Q$28,2))))</f>
        <v/>
      </c>
      <c r="BQ196" s="168" t="str">
        <f aca="false">IF(AF196="","",IF(AF196="-","-",IF(UPPER(AF196)="AB","+",VLOOKUP(AF196,'විෂය තොරතුරු'!$P$24:$Q$28,2))))</f>
        <v/>
      </c>
      <c r="BR196" s="168" t="str">
        <f aca="false">IF(AG196="","",IF(AG196="-","-",IF(UPPER(AG196)="AB","+",VLOOKUP(AG196,'විෂය තොරතුරු'!$P$24:$Q$28,2))))</f>
        <v/>
      </c>
      <c r="BS196" s="168" t="str">
        <f aca="false">IF(AH196="","",IF(AH196="-","-",IF(UPPER(AH196)="AB","+",VLOOKUP(AH196,'විෂය තොරතුරු'!$P$24:$Q$28,2))))</f>
        <v/>
      </c>
      <c r="BT196" s="168" t="str">
        <f aca="false">IF(AI196="","",IF(AI196="-","-",IF(UPPER(AI196)="AB","+",VLOOKUP(AI196,'විෂය තොරතුරු'!$P$24:$Q$28,2))))</f>
        <v/>
      </c>
      <c r="BU196" s="168" t="str">
        <f aca="false">IF(AJ196="","",IF(AJ196="-","-",IF(UPPER(AJ196)="AB","+",VLOOKUP(AJ196,'විෂය තොරතුරු'!$P$24:$Q$28,2))))</f>
        <v/>
      </c>
      <c r="BV196" s="168" t="str">
        <f aca="false">IF(AK196="","",IF(AK196="-","-",IF(UPPER(AK196)="AB","+",VLOOKUP(AK196,'විෂය තොරතුරු'!$P$24:$Q$28,2))))</f>
        <v/>
      </c>
      <c r="BW196" s="169" t="str">
        <f aca="false">IF(AL196="","",IF(AL196="-","-",IF(UPPER(AL196)="AB","+",VLOOKUP(AL196,'විෂය තොරතුරු'!$P$24:$Q$28,2))))</f>
        <v/>
      </c>
      <c r="BX196" s="171" t="str">
        <f aca="false">IF($B196="","",COUNTIF($AP196:$BW196,"A"))</f>
        <v/>
      </c>
      <c r="BY196" s="171" t="str">
        <f aca="false">IF($B196="","",COUNTIF($AP196:$BW196,"B"))</f>
        <v/>
      </c>
      <c r="BZ196" s="171" t="str">
        <f aca="false">IF($B196="","",COUNTIF($AP196:$BW196,"C"))</f>
        <v/>
      </c>
      <c r="CA196" s="171" t="str">
        <f aca="false">IF($B196="","",COUNTIF($AP196:$BW196,"S"))</f>
        <v/>
      </c>
      <c r="CB196" s="171" t="str">
        <f aca="false">IF($B196="","",COUNTIF($AP196:$BW196,"W"))</f>
        <v/>
      </c>
      <c r="CC196" s="171" t="str">
        <f aca="false">IF(B196="","",SUM(BX196:CA196))</f>
        <v/>
      </c>
      <c r="CD196" s="169" t="str">
        <f aca="false">IF(B196="","",SUM(BX196:BZ196))</f>
        <v/>
      </c>
      <c r="CE196" s="172" t="str">
        <f aca="false">IF(B196="","",IF(AND(CC196&gt;=6,CD196&gt;=3,OR(E196&gt;=35,F196&gt;=35),L196&gt;=35),"6/3 සමත්",IF(AND(CC196&gt;=5,CD196&gt;=3,OR(E196&gt;=35,F196&gt;=35,L196&gt;=35)),"5/3 සමත්",IF(AND(CC196&gt;=4,CD196&gt;=1,OR(E196&gt;=20,F196&gt;=20,L196&gt;=20)),"සමත් කළ හැකි",IF(CB196=9,"W9","අසමත් ?")))))</f>
        <v/>
      </c>
    </row>
    <row r="197" customFormat="false" ht="13.8" hidden="false" customHeight="false" outlineLevel="0" collapsed="false">
      <c r="A197" s="160" t="n">
        <v>12</v>
      </c>
      <c r="B197" s="161"/>
      <c r="C197" s="161"/>
      <c r="D197" s="162"/>
      <c r="E197" s="163"/>
      <c r="F197" s="164"/>
      <c r="G197" s="163"/>
      <c r="H197" s="165"/>
      <c r="I197" s="165"/>
      <c r="J197" s="164"/>
      <c r="K197" s="163"/>
      <c r="L197" s="165"/>
      <c r="M197" s="165"/>
      <c r="N197" s="164"/>
      <c r="O197" s="163"/>
      <c r="P197" s="165"/>
      <c r="Q197" s="165"/>
      <c r="R197" s="165"/>
      <c r="S197" s="165"/>
      <c r="T197" s="165"/>
      <c r="U197" s="165"/>
      <c r="V197" s="164"/>
      <c r="W197" s="163"/>
      <c r="X197" s="165"/>
      <c r="Y197" s="165"/>
      <c r="Z197" s="165"/>
      <c r="AA197" s="165"/>
      <c r="AB197" s="165"/>
      <c r="AC197" s="165"/>
      <c r="AD197" s="164"/>
      <c r="AE197" s="163"/>
      <c r="AF197" s="165"/>
      <c r="AG197" s="165"/>
      <c r="AH197" s="165"/>
      <c r="AI197" s="165"/>
      <c r="AJ197" s="165"/>
      <c r="AK197" s="165"/>
      <c r="AL197" s="166"/>
      <c r="AM197" s="167" t="str">
        <f aca="false">IF(B197="","",SUM(E197:AL197))</f>
        <v/>
      </c>
      <c r="AN197" s="168" t="str">
        <f aca="false">IF(B197="","",AM197/9)</f>
        <v/>
      </c>
      <c r="AO197" s="169" t="str">
        <f aca="false">IF(B197="","",IF(AM197=0,"-",RANK(AM197,$AM$186:$AM$235,0)))</f>
        <v/>
      </c>
      <c r="AP197" s="167" t="str">
        <f aca="false">IF(E197="","",IF(E197="-","-",IF(UPPER(E197)="AB","+",VLOOKUP(E197,'විෂය තොරතුරු'!$P$24:$Q$28,2))))</f>
        <v/>
      </c>
      <c r="AQ197" s="168" t="str">
        <f aca="false">IF(F197="","",IF(F197="-","-",IF(UPPER(F197)="AB","+",VLOOKUP(F197,'විෂය තොරතුරු'!$P$24:$Q$28,2))))</f>
        <v/>
      </c>
      <c r="AR197" s="168" t="str">
        <f aca="false">IF(G197="","",IF(G197="-","-",IF(UPPER(G197)="AB","+",VLOOKUP(G197,'විෂය තොරතුරු'!$P$24:$Q$28,2))))</f>
        <v/>
      </c>
      <c r="AS197" s="168" t="str">
        <f aca="false">IF(H197="","",IF(H197="-","-",IF(UPPER(H197)="AB","+",VLOOKUP(H197,'විෂය තොරතුරු'!$P$24:$Q$28,2))))</f>
        <v/>
      </c>
      <c r="AT197" s="168" t="str">
        <f aca="false">IF(I197="","",IF(I197="-","-",IF(UPPER(I197)="AB","+",VLOOKUP(I197,'විෂය තොරතුරු'!$P$24:$Q$28,2))))</f>
        <v/>
      </c>
      <c r="AU197" s="170" t="str">
        <f aca="false">IF(J197="","",IF(J197="-","-",IF(UPPER(J197)="AB","+",VLOOKUP(J197,'විෂය තොරතුරු'!$P$24:$Q$28,2))))</f>
        <v/>
      </c>
      <c r="AV197" s="171" t="str">
        <f aca="false">IF(K197="","",IF(K197="-","-",IF(UPPER(K197)="AB","+",VLOOKUP(K197,'විෂය තොරතුරු'!$P$24:$Q$28,2))))</f>
        <v/>
      </c>
      <c r="AW197" s="168" t="str">
        <f aca="false">IF(L197="","",IF(L197="-","-",IF(UPPER(L197)="AB","+",VLOOKUP(L197,'විෂය තොරතුරු'!$P$24:$Q$28,2))))</f>
        <v/>
      </c>
      <c r="AX197" s="168" t="str">
        <f aca="false">IF(M197="","",IF(M197="-","-",IF(UPPER(M197)="AB","+",VLOOKUP(M197,'විෂය තොරතුරු'!$P$24:$Q$28,2))))</f>
        <v/>
      </c>
      <c r="AY197" s="169" t="str">
        <f aca="false">IF(N197="","",IF(N197="-","-",IF(UPPER(N197)="AB","+",VLOOKUP(N197,'විෂය තොරතුරු'!$P$24:$Q$28,2))))</f>
        <v/>
      </c>
      <c r="AZ197" s="167" t="str">
        <f aca="false">IF(O197="","",IF(O197="-","-",IF(UPPER(O197)="AB","+",VLOOKUP(O197,'විෂය තොරතුරු'!$P$24:$Q$28,2))))</f>
        <v/>
      </c>
      <c r="BA197" s="168" t="str">
        <f aca="false">IF(P197="","",IF(P197="-","-",IF(UPPER(P197)="AB","+",VLOOKUP(P197,'විෂය තොරතුරු'!$P$24:$Q$28,2))))</f>
        <v/>
      </c>
      <c r="BB197" s="168" t="str">
        <f aca="false">IF(Q197="","",IF(Q197="-","-",IF(UPPER(Q197)="AB","+",VLOOKUP(Q197,'විෂය තොරතුරු'!$P$24:$Q$28,2))))</f>
        <v/>
      </c>
      <c r="BC197" s="168" t="str">
        <f aca="false">IF(R197="","",IF(R197="-","-",IF(UPPER(R197)="AB","+",VLOOKUP(R197,'විෂය තොරතුරු'!$P$24:$Q$28,2))))</f>
        <v/>
      </c>
      <c r="BD197" s="168" t="str">
        <f aca="false">IF(S197="","",IF(S197="-","-",IF(UPPER(S197)="AB","+",VLOOKUP(S197,'විෂය තොරතුරු'!$P$24:$Q$28,2))))</f>
        <v/>
      </c>
      <c r="BE197" s="168" t="str">
        <f aca="false">IF(T197="","",IF(T197="-","-",IF(UPPER(T197)="AB","+",VLOOKUP(T197,'විෂය තොරතුරු'!$P$24:$Q$28,2))))</f>
        <v/>
      </c>
      <c r="BF197" s="168" t="str">
        <f aca="false">IF(U197="","",IF(U197="-","-",IF(UPPER(U197)="AB","+",VLOOKUP(U197,'විෂය තොරතුරු'!$P$24:$Q$28,2))))</f>
        <v/>
      </c>
      <c r="BG197" s="170" t="str">
        <f aca="false">IF(V197="","",IF(V197="-","-",IF(UPPER(V197)="AB","+",VLOOKUP(V197,'විෂය තොරතුරු'!$P$24:$Q$28,2))))</f>
        <v/>
      </c>
      <c r="BH197" s="171" t="str">
        <f aca="false">IF(W197="","",IF(W197="-","-",IF(UPPER(W197)="AB","+",VLOOKUP(W197,'විෂය තොරතුරු'!$P$24:$Q$28,2))))</f>
        <v/>
      </c>
      <c r="BI197" s="168" t="str">
        <f aca="false">IF(X197="","",IF(X197="-","-",IF(UPPER(X197)="AB","+",VLOOKUP(X197,'විෂය තොරතුරු'!$P$24:$Q$28,2))))</f>
        <v/>
      </c>
      <c r="BJ197" s="168" t="str">
        <f aca="false">IF(Y197="","",IF(Y197="-","-",IF(UPPER(Y197)="AB","+",VLOOKUP(Y197,'විෂය තොරතුරු'!$P$24:$Q$28,2))))</f>
        <v/>
      </c>
      <c r="BK197" s="168" t="str">
        <f aca="false">IF(Z197="","",IF(Z197="-","-",IF(UPPER(Z197)="AB","+",VLOOKUP(Z197,'විෂය තොරතුරු'!$P$24:$Q$28,2))))</f>
        <v/>
      </c>
      <c r="BL197" s="168" t="str">
        <f aca="false">IF(AA197="","",IF(AA197="-","-",IF(UPPER(AA197)="AB","+",VLOOKUP(AA197,'විෂය තොරතුරු'!$P$24:$Q$28,2))))</f>
        <v/>
      </c>
      <c r="BM197" s="168" t="str">
        <f aca="false">IF(AB197="","",IF(AB197="-","-",IF(UPPER(AB197)="AB","+",VLOOKUP(AB197,'විෂය තොරතුරු'!$P$24:$Q$28,2))))</f>
        <v/>
      </c>
      <c r="BN197" s="168" t="str">
        <f aca="false">IF(AC197="","",IF(AC197="-","-",IF(UPPER(AC197)="AB","+",VLOOKUP(AC197,'විෂය තොරතුරු'!$P$24:$Q$28,2))))</f>
        <v/>
      </c>
      <c r="BO197" s="169" t="str">
        <f aca="false">IF(AD197="","",IF(AD197="-","-",IF(UPPER(AD197)="AB","+",VLOOKUP(AD197,'විෂය තොරතුරු'!$P$24:$Q$28,2))))</f>
        <v/>
      </c>
      <c r="BP197" s="171" t="str">
        <f aca="false">IF(AE197="","",IF(AE197="-","-",IF(UPPER(AE197)="AB","+",VLOOKUP(AE197,'විෂය තොරතුරු'!$P$24:$Q$28,2))))</f>
        <v/>
      </c>
      <c r="BQ197" s="168" t="str">
        <f aca="false">IF(AF197="","",IF(AF197="-","-",IF(UPPER(AF197)="AB","+",VLOOKUP(AF197,'විෂය තොරතුරු'!$P$24:$Q$28,2))))</f>
        <v/>
      </c>
      <c r="BR197" s="168" t="str">
        <f aca="false">IF(AG197="","",IF(AG197="-","-",IF(UPPER(AG197)="AB","+",VLOOKUP(AG197,'විෂය තොරතුරු'!$P$24:$Q$28,2))))</f>
        <v/>
      </c>
      <c r="BS197" s="168" t="str">
        <f aca="false">IF(AH197="","",IF(AH197="-","-",IF(UPPER(AH197)="AB","+",VLOOKUP(AH197,'විෂය තොරතුරු'!$P$24:$Q$28,2))))</f>
        <v/>
      </c>
      <c r="BT197" s="168" t="str">
        <f aca="false">IF(AI197="","",IF(AI197="-","-",IF(UPPER(AI197)="AB","+",VLOOKUP(AI197,'විෂය තොරතුරු'!$P$24:$Q$28,2))))</f>
        <v/>
      </c>
      <c r="BU197" s="168" t="str">
        <f aca="false">IF(AJ197="","",IF(AJ197="-","-",IF(UPPER(AJ197)="AB","+",VLOOKUP(AJ197,'විෂය තොරතුරු'!$P$24:$Q$28,2))))</f>
        <v/>
      </c>
      <c r="BV197" s="168" t="str">
        <f aca="false">IF(AK197="","",IF(AK197="-","-",IF(UPPER(AK197)="AB","+",VLOOKUP(AK197,'විෂය තොරතුරු'!$P$24:$Q$28,2))))</f>
        <v/>
      </c>
      <c r="BW197" s="169" t="str">
        <f aca="false">IF(AL197="","",IF(AL197="-","-",IF(UPPER(AL197)="AB","+",VLOOKUP(AL197,'විෂය තොරතුරු'!$P$24:$Q$28,2))))</f>
        <v/>
      </c>
      <c r="BX197" s="171" t="str">
        <f aca="false">IF($B197="","",COUNTIF($AP197:$BW197,"A"))</f>
        <v/>
      </c>
      <c r="BY197" s="171" t="str">
        <f aca="false">IF($B197="","",COUNTIF($AP197:$BW197,"B"))</f>
        <v/>
      </c>
      <c r="BZ197" s="171" t="str">
        <f aca="false">IF($B197="","",COUNTIF($AP197:$BW197,"C"))</f>
        <v/>
      </c>
      <c r="CA197" s="171" t="str">
        <f aca="false">IF($B197="","",COUNTIF($AP197:$BW197,"S"))</f>
        <v/>
      </c>
      <c r="CB197" s="171" t="str">
        <f aca="false">IF($B197="","",COUNTIF($AP197:$BW197,"W"))</f>
        <v/>
      </c>
      <c r="CC197" s="171" t="str">
        <f aca="false">IF(B197="","",SUM(BX197:CA197))</f>
        <v/>
      </c>
      <c r="CD197" s="169" t="str">
        <f aca="false">IF(B197="","",SUM(BX197:BZ197))</f>
        <v/>
      </c>
      <c r="CE197" s="172" t="str">
        <f aca="false">IF(B197="","",IF(AND(CC197&gt;=6,CD197&gt;=3,OR(E197&gt;=35,F197&gt;=35),L197&gt;=35),"6/3 සමත්",IF(AND(CC197&gt;=5,CD197&gt;=3,OR(E197&gt;=35,F197&gt;=35,L197&gt;=35)),"5/3 සමත්",IF(AND(CC197&gt;=4,CD197&gt;=1,OR(E197&gt;=20,F197&gt;=20,L197&gt;=20)),"සමත් කළ හැකි",IF(CB197=9,"W9","අසමත් ?")))))</f>
        <v/>
      </c>
    </row>
    <row r="198" customFormat="false" ht="13.8" hidden="false" customHeight="false" outlineLevel="0" collapsed="false">
      <c r="A198" s="160" t="n">
        <v>13</v>
      </c>
      <c r="B198" s="161"/>
      <c r="C198" s="161"/>
      <c r="D198" s="162"/>
      <c r="E198" s="163"/>
      <c r="F198" s="164"/>
      <c r="G198" s="163"/>
      <c r="H198" s="165"/>
      <c r="I198" s="165"/>
      <c r="J198" s="164"/>
      <c r="K198" s="163"/>
      <c r="L198" s="165"/>
      <c r="M198" s="165"/>
      <c r="N198" s="164"/>
      <c r="O198" s="163"/>
      <c r="P198" s="165"/>
      <c r="Q198" s="165"/>
      <c r="R198" s="165"/>
      <c r="S198" s="165"/>
      <c r="T198" s="165"/>
      <c r="U198" s="165"/>
      <c r="V198" s="164"/>
      <c r="W198" s="163"/>
      <c r="X198" s="165"/>
      <c r="Y198" s="165"/>
      <c r="Z198" s="165"/>
      <c r="AA198" s="165"/>
      <c r="AB198" s="165"/>
      <c r="AC198" s="165"/>
      <c r="AD198" s="164"/>
      <c r="AE198" s="163"/>
      <c r="AF198" s="165"/>
      <c r="AG198" s="165"/>
      <c r="AH198" s="165"/>
      <c r="AI198" s="165"/>
      <c r="AJ198" s="165"/>
      <c r="AK198" s="165"/>
      <c r="AL198" s="166"/>
      <c r="AM198" s="167" t="str">
        <f aca="false">IF(B198="","",SUM(E198:AL198))</f>
        <v/>
      </c>
      <c r="AN198" s="168" t="str">
        <f aca="false">IF(B198="","",AM198/9)</f>
        <v/>
      </c>
      <c r="AO198" s="169" t="str">
        <f aca="false">IF(B198="","",IF(AM198=0,"-",RANK(AM198,$AM$186:$AM$235,0)))</f>
        <v/>
      </c>
      <c r="AP198" s="167" t="str">
        <f aca="false">IF(E198="","",IF(E198="-","-",IF(UPPER(E198)="AB","+",VLOOKUP(E198,'විෂය තොරතුරු'!$P$24:$Q$28,2))))</f>
        <v/>
      </c>
      <c r="AQ198" s="168" t="str">
        <f aca="false">IF(F198="","",IF(F198="-","-",IF(UPPER(F198)="AB","+",VLOOKUP(F198,'විෂය තොරතුරු'!$P$24:$Q$28,2))))</f>
        <v/>
      </c>
      <c r="AR198" s="168" t="str">
        <f aca="false">IF(G198="","",IF(G198="-","-",IF(UPPER(G198)="AB","+",VLOOKUP(G198,'විෂය තොරතුරු'!$P$24:$Q$28,2))))</f>
        <v/>
      </c>
      <c r="AS198" s="168" t="str">
        <f aca="false">IF(H198="","",IF(H198="-","-",IF(UPPER(H198)="AB","+",VLOOKUP(H198,'විෂය තොරතුරු'!$P$24:$Q$28,2))))</f>
        <v/>
      </c>
      <c r="AT198" s="168" t="str">
        <f aca="false">IF(I198="","",IF(I198="-","-",IF(UPPER(I198)="AB","+",VLOOKUP(I198,'විෂය තොරතුරු'!$P$24:$Q$28,2))))</f>
        <v/>
      </c>
      <c r="AU198" s="170" t="str">
        <f aca="false">IF(J198="","",IF(J198="-","-",IF(UPPER(J198)="AB","+",VLOOKUP(J198,'විෂය තොරතුරු'!$P$24:$Q$28,2))))</f>
        <v/>
      </c>
      <c r="AV198" s="171" t="str">
        <f aca="false">IF(K198="","",IF(K198="-","-",IF(UPPER(K198)="AB","+",VLOOKUP(K198,'විෂය තොරතුරු'!$P$24:$Q$28,2))))</f>
        <v/>
      </c>
      <c r="AW198" s="168" t="str">
        <f aca="false">IF(L198="","",IF(L198="-","-",IF(UPPER(L198)="AB","+",VLOOKUP(L198,'විෂය තොරතුරු'!$P$24:$Q$28,2))))</f>
        <v/>
      </c>
      <c r="AX198" s="168" t="str">
        <f aca="false">IF(M198="","",IF(M198="-","-",IF(UPPER(M198)="AB","+",VLOOKUP(M198,'විෂය තොරතුරු'!$P$24:$Q$28,2))))</f>
        <v/>
      </c>
      <c r="AY198" s="169" t="str">
        <f aca="false">IF(N198="","",IF(N198="-","-",IF(UPPER(N198)="AB","+",VLOOKUP(N198,'විෂය තොරතුරු'!$P$24:$Q$28,2))))</f>
        <v/>
      </c>
      <c r="AZ198" s="167" t="str">
        <f aca="false">IF(O198="","",IF(O198="-","-",IF(UPPER(O198)="AB","+",VLOOKUP(O198,'විෂය තොරතුරු'!$P$24:$Q$28,2))))</f>
        <v/>
      </c>
      <c r="BA198" s="168" t="str">
        <f aca="false">IF(P198="","",IF(P198="-","-",IF(UPPER(P198)="AB","+",VLOOKUP(P198,'විෂය තොරතුරු'!$P$24:$Q$28,2))))</f>
        <v/>
      </c>
      <c r="BB198" s="168" t="str">
        <f aca="false">IF(Q198="","",IF(Q198="-","-",IF(UPPER(Q198)="AB","+",VLOOKUP(Q198,'විෂය තොරතුරු'!$P$24:$Q$28,2))))</f>
        <v/>
      </c>
      <c r="BC198" s="168" t="str">
        <f aca="false">IF(R198="","",IF(R198="-","-",IF(UPPER(R198)="AB","+",VLOOKUP(R198,'විෂය තොරතුරු'!$P$24:$Q$28,2))))</f>
        <v/>
      </c>
      <c r="BD198" s="168" t="str">
        <f aca="false">IF(S198="","",IF(S198="-","-",IF(UPPER(S198)="AB","+",VLOOKUP(S198,'විෂය තොරතුරු'!$P$24:$Q$28,2))))</f>
        <v/>
      </c>
      <c r="BE198" s="168" t="str">
        <f aca="false">IF(T198="","",IF(T198="-","-",IF(UPPER(T198)="AB","+",VLOOKUP(T198,'විෂය තොරතුරු'!$P$24:$Q$28,2))))</f>
        <v/>
      </c>
      <c r="BF198" s="168" t="str">
        <f aca="false">IF(U198="","",IF(U198="-","-",IF(UPPER(U198)="AB","+",VLOOKUP(U198,'විෂය තොරතුරු'!$P$24:$Q$28,2))))</f>
        <v/>
      </c>
      <c r="BG198" s="170" t="str">
        <f aca="false">IF(V198="","",IF(V198="-","-",IF(UPPER(V198)="AB","+",VLOOKUP(V198,'විෂය තොරතුරු'!$P$24:$Q$28,2))))</f>
        <v/>
      </c>
      <c r="BH198" s="171" t="str">
        <f aca="false">IF(W198="","",IF(W198="-","-",IF(UPPER(W198)="AB","+",VLOOKUP(W198,'විෂය තොරතුරු'!$P$24:$Q$28,2))))</f>
        <v/>
      </c>
      <c r="BI198" s="168" t="str">
        <f aca="false">IF(X198="","",IF(X198="-","-",IF(UPPER(X198)="AB","+",VLOOKUP(X198,'විෂය තොරතුරු'!$P$24:$Q$28,2))))</f>
        <v/>
      </c>
      <c r="BJ198" s="168" t="str">
        <f aca="false">IF(Y198="","",IF(Y198="-","-",IF(UPPER(Y198)="AB","+",VLOOKUP(Y198,'විෂය තොරතුරු'!$P$24:$Q$28,2))))</f>
        <v/>
      </c>
      <c r="BK198" s="168" t="str">
        <f aca="false">IF(Z198="","",IF(Z198="-","-",IF(UPPER(Z198)="AB","+",VLOOKUP(Z198,'විෂය තොරතුරු'!$P$24:$Q$28,2))))</f>
        <v/>
      </c>
      <c r="BL198" s="168" t="str">
        <f aca="false">IF(AA198="","",IF(AA198="-","-",IF(UPPER(AA198)="AB","+",VLOOKUP(AA198,'විෂය තොරතුරු'!$P$24:$Q$28,2))))</f>
        <v/>
      </c>
      <c r="BM198" s="168" t="str">
        <f aca="false">IF(AB198="","",IF(AB198="-","-",IF(UPPER(AB198)="AB","+",VLOOKUP(AB198,'විෂය තොරතුරු'!$P$24:$Q$28,2))))</f>
        <v/>
      </c>
      <c r="BN198" s="168" t="str">
        <f aca="false">IF(AC198="","",IF(AC198="-","-",IF(UPPER(AC198)="AB","+",VLOOKUP(AC198,'විෂය තොරතුරු'!$P$24:$Q$28,2))))</f>
        <v/>
      </c>
      <c r="BO198" s="169" t="str">
        <f aca="false">IF(AD198="","",IF(AD198="-","-",IF(UPPER(AD198)="AB","+",VLOOKUP(AD198,'විෂය තොරතුරු'!$P$24:$Q$28,2))))</f>
        <v/>
      </c>
      <c r="BP198" s="171" t="str">
        <f aca="false">IF(AE198="","",IF(AE198="-","-",IF(UPPER(AE198)="AB","+",VLOOKUP(AE198,'විෂය තොරතුරු'!$P$24:$Q$28,2))))</f>
        <v/>
      </c>
      <c r="BQ198" s="168" t="str">
        <f aca="false">IF(AF198="","",IF(AF198="-","-",IF(UPPER(AF198)="AB","+",VLOOKUP(AF198,'විෂය තොරතුරු'!$P$24:$Q$28,2))))</f>
        <v/>
      </c>
      <c r="BR198" s="168" t="str">
        <f aca="false">IF(AG198="","",IF(AG198="-","-",IF(UPPER(AG198)="AB","+",VLOOKUP(AG198,'විෂය තොරතුරු'!$P$24:$Q$28,2))))</f>
        <v/>
      </c>
      <c r="BS198" s="168" t="str">
        <f aca="false">IF(AH198="","",IF(AH198="-","-",IF(UPPER(AH198)="AB","+",VLOOKUP(AH198,'විෂය තොරතුරු'!$P$24:$Q$28,2))))</f>
        <v/>
      </c>
      <c r="BT198" s="168" t="str">
        <f aca="false">IF(AI198="","",IF(AI198="-","-",IF(UPPER(AI198)="AB","+",VLOOKUP(AI198,'විෂය තොරතුරු'!$P$24:$Q$28,2))))</f>
        <v/>
      </c>
      <c r="BU198" s="168" t="str">
        <f aca="false">IF(AJ198="","",IF(AJ198="-","-",IF(UPPER(AJ198)="AB","+",VLOOKUP(AJ198,'විෂය තොරතුරු'!$P$24:$Q$28,2))))</f>
        <v/>
      </c>
      <c r="BV198" s="168" t="str">
        <f aca="false">IF(AK198="","",IF(AK198="-","-",IF(UPPER(AK198)="AB","+",VLOOKUP(AK198,'විෂය තොරතුරු'!$P$24:$Q$28,2))))</f>
        <v/>
      </c>
      <c r="BW198" s="169" t="str">
        <f aca="false">IF(AL198="","",IF(AL198="-","-",IF(UPPER(AL198)="AB","+",VLOOKUP(AL198,'විෂය තොරතුරු'!$P$24:$Q$28,2))))</f>
        <v/>
      </c>
      <c r="BX198" s="171" t="str">
        <f aca="false">IF($B198="","",COUNTIF($AP198:$BW198,"A"))</f>
        <v/>
      </c>
      <c r="BY198" s="171" t="str">
        <f aca="false">IF($B198="","",COUNTIF($AP198:$BW198,"B"))</f>
        <v/>
      </c>
      <c r="BZ198" s="171" t="str">
        <f aca="false">IF($B198="","",COUNTIF($AP198:$BW198,"C"))</f>
        <v/>
      </c>
      <c r="CA198" s="171" t="str">
        <f aca="false">IF($B198="","",COUNTIF($AP198:$BW198,"S"))</f>
        <v/>
      </c>
      <c r="CB198" s="171" t="str">
        <f aca="false">IF($B198="","",COUNTIF($AP198:$BW198,"W"))</f>
        <v/>
      </c>
      <c r="CC198" s="171" t="str">
        <f aca="false">IF(B198="","",SUM(BX198:CA198))</f>
        <v/>
      </c>
      <c r="CD198" s="169" t="str">
        <f aca="false">IF(B198="","",SUM(BX198:BZ198))</f>
        <v/>
      </c>
      <c r="CE198" s="172" t="str">
        <f aca="false">IF(B198="","",IF(AND(CC198&gt;=6,CD198&gt;=3,OR(E198&gt;=35,F198&gt;=35),L198&gt;=35),"6/3 සමත්",IF(AND(CC198&gt;=5,CD198&gt;=3,OR(E198&gt;=35,F198&gt;=35,L198&gt;=35)),"5/3 සමත්",IF(AND(CC198&gt;=4,CD198&gt;=1,OR(E198&gt;=20,F198&gt;=20,L198&gt;=20)),"සමත් කළ හැකි",IF(CB198=9,"W9","අසමත් ?")))))</f>
        <v/>
      </c>
    </row>
    <row r="199" customFormat="false" ht="13.8" hidden="false" customHeight="false" outlineLevel="0" collapsed="false">
      <c r="A199" s="160" t="n">
        <v>14</v>
      </c>
      <c r="B199" s="161"/>
      <c r="C199" s="161"/>
      <c r="D199" s="162"/>
      <c r="E199" s="163"/>
      <c r="F199" s="164"/>
      <c r="G199" s="163"/>
      <c r="H199" s="165"/>
      <c r="I199" s="165"/>
      <c r="J199" s="164"/>
      <c r="K199" s="163"/>
      <c r="L199" s="165"/>
      <c r="M199" s="165"/>
      <c r="N199" s="164"/>
      <c r="O199" s="163"/>
      <c r="P199" s="165"/>
      <c r="Q199" s="165"/>
      <c r="R199" s="165"/>
      <c r="S199" s="165"/>
      <c r="T199" s="165"/>
      <c r="U199" s="165"/>
      <c r="V199" s="164"/>
      <c r="W199" s="163"/>
      <c r="X199" s="165"/>
      <c r="Y199" s="165"/>
      <c r="Z199" s="165"/>
      <c r="AA199" s="165"/>
      <c r="AB199" s="165"/>
      <c r="AC199" s="165"/>
      <c r="AD199" s="164"/>
      <c r="AE199" s="163"/>
      <c r="AF199" s="165"/>
      <c r="AG199" s="165"/>
      <c r="AH199" s="165"/>
      <c r="AI199" s="165"/>
      <c r="AJ199" s="165"/>
      <c r="AK199" s="165"/>
      <c r="AL199" s="166"/>
      <c r="AM199" s="167" t="str">
        <f aca="false">IF(B199="","",SUM(E199:AL199))</f>
        <v/>
      </c>
      <c r="AN199" s="168" t="str">
        <f aca="false">IF(B199="","",AM199/9)</f>
        <v/>
      </c>
      <c r="AO199" s="169" t="str">
        <f aca="false">IF(B199="","",IF(AM199=0,"-",RANK(AM199,$AM$186:$AM$235,0)))</f>
        <v/>
      </c>
      <c r="AP199" s="167" t="str">
        <f aca="false">IF(E199="","",IF(E199="-","-",IF(UPPER(E199)="AB","+",VLOOKUP(E199,'විෂය තොරතුරු'!$P$24:$Q$28,2))))</f>
        <v/>
      </c>
      <c r="AQ199" s="168" t="str">
        <f aca="false">IF(F199="","",IF(F199="-","-",IF(UPPER(F199)="AB","+",VLOOKUP(F199,'විෂය තොරතුරු'!$P$24:$Q$28,2))))</f>
        <v/>
      </c>
      <c r="AR199" s="168" t="str">
        <f aca="false">IF(G199="","",IF(G199="-","-",IF(UPPER(G199)="AB","+",VLOOKUP(G199,'විෂය තොරතුරු'!$P$24:$Q$28,2))))</f>
        <v/>
      </c>
      <c r="AS199" s="168" t="str">
        <f aca="false">IF(H199="","",IF(H199="-","-",IF(UPPER(H199)="AB","+",VLOOKUP(H199,'විෂය තොරතුරු'!$P$24:$Q$28,2))))</f>
        <v/>
      </c>
      <c r="AT199" s="168" t="str">
        <f aca="false">IF(I199="","",IF(I199="-","-",IF(UPPER(I199)="AB","+",VLOOKUP(I199,'විෂය තොරතුරු'!$P$24:$Q$28,2))))</f>
        <v/>
      </c>
      <c r="AU199" s="170" t="str">
        <f aca="false">IF(J199="","",IF(J199="-","-",IF(UPPER(J199)="AB","+",VLOOKUP(J199,'විෂය තොරතුරු'!$P$24:$Q$28,2))))</f>
        <v/>
      </c>
      <c r="AV199" s="171" t="str">
        <f aca="false">IF(K199="","",IF(K199="-","-",IF(UPPER(K199)="AB","+",VLOOKUP(K199,'විෂය තොරතුරු'!$P$24:$Q$28,2))))</f>
        <v/>
      </c>
      <c r="AW199" s="168" t="str">
        <f aca="false">IF(L199="","",IF(L199="-","-",IF(UPPER(L199)="AB","+",VLOOKUP(L199,'විෂය තොරතුරු'!$P$24:$Q$28,2))))</f>
        <v/>
      </c>
      <c r="AX199" s="168" t="str">
        <f aca="false">IF(M199="","",IF(M199="-","-",IF(UPPER(M199)="AB","+",VLOOKUP(M199,'විෂය තොරතුරු'!$P$24:$Q$28,2))))</f>
        <v/>
      </c>
      <c r="AY199" s="169" t="str">
        <f aca="false">IF(N199="","",IF(N199="-","-",IF(UPPER(N199)="AB","+",VLOOKUP(N199,'විෂය තොරතුරු'!$P$24:$Q$28,2))))</f>
        <v/>
      </c>
      <c r="AZ199" s="167" t="str">
        <f aca="false">IF(O199="","",IF(O199="-","-",IF(UPPER(O199)="AB","+",VLOOKUP(O199,'විෂය තොරතුරු'!$P$24:$Q$28,2))))</f>
        <v/>
      </c>
      <c r="BA199" s="168" t="str">
        <f aca="false">IF(P199="","",IF(P199="-","-",IF(UPPER(P199)="AB","+",VLOOKUP(P199,'විෂය තොරතුරු'!$P$24:$Q$28,2))))</f>
        <v/>
      </c>
      <c r="BB199" s="168" t="str">
        <f aca="false">IF(Q199="","",IF(Q199="-","-",IF(UPPER(Q199)="AB","+",VLOOKUP(Q199,'විෂය තොරතුරු'!$P$24:$Q$28,2))))</f>
        <v/>
      </c>
      <c r="BC199" s="168" t="str">
        <f aca="false">IF(R199="","",IF(R199="-","-",IF(UPPER(R199)="AB","+",VLOOKUP(R199,'විෂය තොරතුරු'!$P$24:$Q$28,2))))</f>
        <v/>
      </c>
      <c r="BD199" s="168" t="str">
        <f aca="false">IF(S199="","",IF(S199="-","-",IF(UPPER(S199)="AB","+",VLOOKUP(S199,'විෂය තොරතුරු'!$P$24:$Q$28,2))))</f>
        <v/>
      </c>
      <c r="BE199" s="168" t="str">
        <f aca="false">IF(T199="","",IF(T199="-","-",IF(UPPER(T199)="AB","+",VLOOKUP(T199,'විෂය තොරතුරු'!$P$24:$Q$28,2))))</f>
        <v/>
      </c>
      <c r="BF199" s="168" t="str">
        <f aca="false">IF(U199="","",IF(U199="-","-",IF(UPPER(U199)="AB","+",VLOOKUP(U199,'විෂය තොරතුරු'!$P$24:$Q$28,2))))</f>
        <v/>
      </c>
      <c r="BG199" s="170" t="str">
        <f aca="false">IF(V199="","",IF(V199="-","-",IF(UPPER(V199)="AB","+",VLOOKUP(V199,'විෂය තොරතුරු'!$P$24:$Q$28,2))))</f>
        <v/>
      </c>
      <c r="BH199" s="171" t="str">
        <f aca="false">IF(W199="","",IF(W199="-","-",IF(UPPER(W199)="AB","+",VLOOKUP(W199,'විෂය තොරතුරු'!$P$24:$Q$28,2))))</f>
        <v/>
      </c>
      <c r="BI199" s="168" t="str">
        <f aca="false">IF(X199="","",IF(X199="-","-",IF(UPPER(X199)="AB","+",VLOOKUP(X199,'විෂය තොරතුරු'!$P$24:$Q$28,2))))</f>
        <v/>
      </c>
      <c r="BJ199" s="168" t="str">
        <f aca="false">IF(Y199="","",IF(Y199="-","-",IF(UPPER(Y199)="AB","+",VLOOKUP(Y199,'විෂය තොරතුරු'!$P$24:$Q$28,2))))</f>
        <v/>
      </c>
      <c r="BK199" s="168" t="str">
        <f aca="false">IF(Z199="","",IF(Z199="-","-",IF(UPPER(Z199)="AB","+",VLOOKUP(Z199,'විෂය තොරතුරු'!$P$24:$Q$28,2))))</f>
        <v/>
      </c>
      <c r="BL199" s="168" t="str">
        <f aca="false">IF(AA199="","",IF(AA199="-","-",IF(UPPER(AA199)="AB","+",VLOOKUP(AA199,'විෂය තොරතුරු'!$P$24:$Q$28,2))))</f>
        <v/>
      </c>
      <c r="BM199" s="168" t="str">
        <f aca="false">IF(AB199="","",IF(AB199="-","-",IF(UPPER(AB199)="AB","+",VLOOKUP(AB199,'විෂය තොරතුරු'!$P$24:$Q$28,2))))</f>
        <v/>
      </c>
      <c r="BN199" s="168" t="str">
        <f aca="false">IF(AC199="","",IF(AC199="-","-",IF(UPPER(AC199)="AB","+",VLOOKUP(AC199,'විෂය තොරතුරු'!$P$24:$Q$28,2))))</f>
        <v/>
      </c>
      <c r="BO199" s="169" t="str">
        <f aca="false">IF(AD199="","",IF(AD199="-","-",IF(UPPER(AD199)="AB","+",VLOOKUP(AD199,'විෂය තොරතුරු'!$P$24:$Q$28,2))))</f>
        <v/>
      </c>
      <c r="BP199" s="171" t="str">
        <f aca="false">IF(AE199="","",IF(AE199="-","-",IF(UPPER(AE199)="AB","+",VLOOKUP(AE199,'විෂය තොරතුරු'!$P$24:$Q$28,2))))</f>
        <v/>
      </c>
      <c r="BQ199" s="168" t="str">
        <f aca="false">IF(AF199="","",IF(AF199="-","-",IF(UPPER(AF199)="AB","+",VLOOKUP(AF199,'විෂය තොරතුරු'!$P$24:$Q$28,2))))</f>
        <v/>
      </c>
      <c r="BR199" s="168" t="str">
        <f aca="false">IF(AG199="","",IF(AG199="-","-",IF(UPPER(AG199)="AB","+",VLOOKUP(AG199,'විෂය තොරතුරු'!$P$24:$Q$28,2))))</f>
        <v/>
      </c>
      <c r="BS199" s="168" t="str">
        <f aca="false">IF(AH199="","",IF(AH199="-","-",IF(UPPER(AH199)="AB","+",VLOOKUP(AH199,'විෂය තොරතුරු'!$P$24:$Q$28,2))))</f>
        <v/>
      </c>
      <c r="BT199" s="168" t="str">
        <f aca="false">IF(AI199="","",IF(AI199="-","-",IF(UPPER(AI199)="AB","+",VLOOKUP(AI199,'විෂය තොරතුරු'!$P$24:$Q$28,2))))</f>
        <v/>
      </c>
      <c r="BU199" s="168" t="str">
        <f aca="false">IF(AJ199="","",IF(AJ199="-","-",IF(UPPER(AJ199)="AB","+",VLOOKUP(AJ199,'විෂය තොරතුරු'!$P$24:$Q$28,2))))</f>
        <v/>
      </c>
      <c r="BV199" s="168" t="str">
        <f aca="false">IF(AK199="","",IF(AK199="-","-",IF(UPPER(AK199)="AB","+",VLOOKUP(AK199,'විෂය තොරතුරු'!$P$24:$Q$28,2))))</f>
        <v/>
      </c>
      <c r="BW199" s="169" t="str">
        <f aca="false">IF(AL199="","",IF(AL199="-","-",IF(UPPER(AL199)="AB","+",VLOOKUP(AL199,'විෂය තොරතුරු'!$P$24:$Q$28,2))))</f>
        <v/>
      </c>
      <c r="BX199" s="171" t="str">
        <f aca="false">IF($B199="","",COUNTIF($AP199:$BW199,"A"))</f>
        <v/>
      </c>
      <c r="BY199" s="171" t="str">
        <f aca="false">IF($B199="","",COUNTIF($AP199:$BW199,"B"))</f>
        <v/>
      </c>
      <c r="BZ199" s="171" t="str">
        <f aca="false">IF($B199="","",COUNTIF($AP199:$BW199,"C"))</f>
        <v/>
      </c>
      <c r="CA199" s="171" t="str">
        <f aca="false">IF($B199="","",COUNTIF($AP199:$BW199,"S"))</f>
        <v/>
      </c>
      <c r="CB199" s="171" t="str">
        <f aca="false">IF($B199="","",COUNTIF($AP199:$BW199,"W"))</f>
        <v/>
      </c>
      <c r="CC199" s="171" t="str">
        <f aca="false">IF(B199="","",SUM(BX199:CA199))</f>
        <v/>
      </c>
      <c r="CD199" s="169" t="str">
        <f aca="false">IF(B199="","",SUM(BX199:BZ199))</f>
        <v/>
      </c>
      <c r="CE199" s="172" t="str">
        <f aca="false">IF(B199="","",IF(AND(CC199&gt;=6,CD199&gt;=3,OR(E199&gt;=35,F199&gt;=35),L199&gt;=35),"6/3 සමත්",IF(AND(CC199&gt;=5,CD199&gt;=3,OR(E199&gt;=35,F199&gt;=35,L199&gt;=35)),"5/3 සමත්",IF(AND(CC199&gt;=4,CD199&gt;=1,OR(E199&gt;=20,F199&gt;=20,L199&gt;=20)),"සමත් කළ හැකි",IF(CB199=9,"W9","අසමත් ?")))))</f>
        <v/>
      </c>
    </row>
    <row r="200" customFormat="false" ht="13.8" hidden="false" customHeight="false" outlineLevel="0" collapsed="false">
      <c r="A200" s="160" t="n">
        <v>15</v>
      </c>
      <c r="B200" s="161"/>
      <c r="C200" s="161"/>
      <c r="D200" s="162"/>
      <c r="E200" s="163"/>
      <c r="F200" s="164"/>
      <c r="G200" s="163"/>
      <c r="H200" s="165"/>
      <c r="I200" s="165"/>
      <c r="J200" s="164"/>
      <c r="K200" s="163"/>
      <c r="L200" s="165"/>
      <c r="M200" s="165"/>
      <c r="N200" s="164"/>
      <c r="O200" s="163"/>
      <c r="P200" s="165"/>
      <c r="Q200" s="165"/>
      <c r="R200" s="165"/>
      <c r="S200" s="165"/>
      <c r="T200" s="165"/>
      <c r="U200" s="165"/>
      <c r="V200" s="164"/>
      <c r="W200" s="163"/>
      <c r="X200" s="165"/>
      <c r="Y200" s="165"/>
      <c r="Z200" s="165"/>
      <c r="AA200" s="165"/>
      <c r="AB200" s="165"/>
      <c r="AC200" s="165"/>
      <c r="AD200" s="164"/>
      <c r="AE200" s="163"/>
      <c r="AF200" s="165"/>
      <c r="AG200" s="165"/>
      <c r="AH200" s="165"/>
      <c r="AI200" s="165"/>
      <c r="AJ200" s="165"/>
      <c r="AK200" s="165"/>
      <c r="AL200" s="166"/>
      <c r="AM200" s="167" t="str">
        <f aca="false">IF(B200="","",SUM(E200:AL200))</f>
        <v/>
      </c>
      <c r="AN200" s="168" t="str">
        <f aca="false">IF(B200="","",AM200/9)</f>
        <v/>
      </c>
      <c r="AO200" s="169" t="str">
        <f aca="false">IF(B200="","",IF(AM200=0,"-",RANK(AM200,$AM$186:$AM$235,0)))</f>
        <v/>
      </c>
      <c r="AP200" s="167" t="str">
        <f aca="false">IF(E200="","",IF(E200="-","-",IF(UPPER(E200)="AB","+",VLOOKUP(E200,'විෂය තොරතුරු'!$P$24:$Q$28,2))))</f>
        <v/>
      </c>
      <c r="AQ200" s="168" t="str">
        <f aca="false">IF(F200="","",IF(F200="-","-",IF(UPPER(F200)="AB","+",VLOOKUP(F200,'විෂය තොරතුරු'!$P$24:$Q$28,2))))</f>
        <v/>
      </c>
      <c r="AR200" s="168" t="str">
        <f aca="false">IF(G200="","",IF(G200="-","-",IF(UPPER(G200)="AB","+",VLOOKUP(G200,'විෂය තොරතුරු'!$P$24:$Q$28,2))))</f>
        <v/>
      </c>
      <c r="AS200" s="168" t="str">
        <f aca="false">IF(H200="","",IF(H200="-","-",IF(UPPER(H200)="AB","+",VLOOKUP(H200,'විෂය තොරතුරු'!$P$24:$Q$28,2))))</f>
        <v/>
      </c>
      <c r="AT200" s="168" t="str">
        <f aca="false">IF(I200="","",IF(I200="-","-",IF(UPPER(I200)="AB","+",VLOOKUP(I200,'විෂය තොරතුරු'!$P$24:$Q$28,2))))</f>
        <v/>
      </c>
      <c r="AU200" s="170" t="str">
        <f aca="false">IF(J200="","",IF(J200="-","-",IF(UPPER(J200)="AB","+",VLOOKUP(J200,'විෂය තොරතුරු'!$P$24:$Q$28,2))))</f>
        <v/>
      </c>
      <c r="AV200" s="171" t="str">
        <f aca="false">IF(K200="","",IF(K200="-","-",IF(UPPER(K200)="AB","+",VLOOKUP(K200,'විෂය තොරතුරු'!$P$24:$Q$28,2))))</f>
        <v/>
      </c>
      <c r="AW200" s="168" t="str">
        <f aca="false">IF(L200="","",IF(L200="-","-",IF(UPPER(L200)="AB","+",VLOOKUP(L200,'විෂය තොරතුරු'!$P$24:$Q$28,2))))</f>
        <v/>
      </c>
      <c r="AX200" s="168" t="str">
        <f aca="false">IF(M200="","",IF(M200="-","-",IF(UPPER(M200)="AB","+",VLOOKUP(M200,'විෂය තොරතුරු'!$P$24:$Q$28,2))))</f>
        <v/>
      </c>
      <c r="AY200" s="169" t="str">
        <f aca="false">IF(N200="","",IF(N200="-","-",IF(UPPER(N200)="AB","+",VLOOKUP(N200,'විෂය තොරතුරු'!$P$24:$Q$28,2))))</f>
        <v/>
      </c>
      <c r="AZ200" s="167" t="str">
        <f aca="false">IF(O200="","",IF(O200="-","-",IF(UPPER(O200)="AB","+",VLOOKUP(O200,'විෂය තොරතුරු'!$P$24:$Q$28,2))))</f>
        <v/>
      </c>
      <c r="BA200" s="168" t="str">
        <f aca="false">IF(P200="","",IF(P200="-","-",IF(UPPER(P200)="AB","+",VLOOKUP(P200,'විෂය තොරතුරු'!$P$24:$Q$28,2))))</f>
        <v/>
      </c>
      <c r="BB200" s="168" t="str">
        <f aca="false">IF(Q200="","",IF(Q200="-","-",IF(UPPER(Q200)="AB","+",VLOOKUP(Q200,'විෂය තොරතුරු'!$P$24:$Q$28,2))))</f>
        <v/>
      </c>
      <c r="BC200" s="168" t="str">
        <f aca="false">IF(R200="","",IF(R200="-","-",IF(UPPER(R200)="AB","+",VLOOKUP(R200,'විෂය තොරතුරු'!$P$24:$Q$28,2))))</f>
        <v/>
      </c>
      <c r="BD200" s="168" t="str">
        <f aca="false">IF(S200="","",IF(S200="-","-",IF(UPPER(S200)="AB","+",VLOOKUP(S200,'විෂය තොරතුරු'!$P$24:$Q$28,2))))</f>
        <v/>
      </c>
      <c r="BE200" s="168" t="str">
        <f aca="false">IF(T200="","",IF(T200="-","-",IF(UPPER(T200)="AB","+",VLOOKUP(T200,'විෂය තොරතුරු'!$P$24:$Q$28,2))))</f>
        <v/>
      </c>
      <c r="BF200" s="168" t="str">
        <f aca="false">IF(U200="","",IF(U200="-","-",IF(UPPER(U200)="AB","+",VLOOKUP(U200,'විෂය තොරතුරු'!$P$24:$Q$28,2))))</f>
        <v/>
      </c>
      <c r="BG200" s="170" t="str">
        <f aca="false">IF(V200="","",IF(V200="-","-",IF(UPPER(V200)="AB","+",VLOOKUP(V200,'විෂය තොරතුරු'!$P$24:$Q$28,2))))</f>
        <v/>
      </c>
      <c r="BH200" s="171" t="str">
        <f aca="false">IF(W200="","",IF(W200="-","-",IF(UPPER(W200)="AB","+",VLOOKUP(W200,'විෂය තොරතුරු'!$P$24:$Q$28,2))))</f>
        <v/>
      </c>
      <c r="BI200" s="168" t="str">
        <f aca="false">IF(X200="","",IF(X200="-","-",IF(UPPER(X200)="AB","+",VLOOKUP(X200,'විෂය තොරතුරු'!$P$24:$Q$28,2))))</f>
        <v/>
      </c>
      <c r="BJ200" s="168" t="str">
        <f aca="false">IF(Y200="","",IF(Y200="-","-",IF(UPPER(Y200)="AB","+",VLOOKUP(Y200,'විෂය තොරතුරු'!$P$24:$Q$28,2))))</f>
        <v/>
      </c>
      <c r="BK200" s="168" t="str">
        <f aca="false">IF(Z200="","",IF(Z200="-","-",IF(UPPER(Z200)="AB","+",VLOOKUP(Z200,'විෂය තොරතුරු'!$P$24:$Q$28,2))))</f>
        <v/>
      </c>
      <c r="BL200" s="168" t="str">
        <f aca="false">IF(AA200="","",IF(AA200="-","-",IF(UPPER(AA200)="AB","+",VLOOKUP(AA200,'විෂය තොරතුරු'!$P$24:$Q$28,2))))</f>
        <v/>
      </c>
      <c r="BM200" s="168" t="str">
        <f aca="false">IF(AB200="","",IF(AB200="-","-",IF(UPPER(AB200)="AB","+",VLOOKUP(AB200,'විෂය තොරතුරු'!$P$24:$Q$28,2))))</f>
        <v/>
      </c>
      <c r="BN200" s="168" t="str">
        <f aca="false">IF(AC200="","",IF(AC200="-","-",IF(UPPER(AC200)="AB","+",VLOOKUP(AC200,'විෂය තොරතුරු'!$P$24:$Q$28,2))))</f>
        <v/>
      </c>
      <c r="BO200" s="169" t="str">
        <f aca="false">IF(AD200="","",IF(AD200="-","-",IF(UPPER(AD200)="AB","+",VLOOKUP(AD200,'විෂය තොරතුරු'!$P$24:$Q$28,2))))</f>
        <v/>
      </c>
      <c r="BP200" s="171" t="str">
        <f aca="false">IF(AE200="","",IF(AE200="-","-",IF(UPPER(AE200)="AB","+",VLOOKUP(AE200,'විෂය තොරතුරු'!$P$24:$Q$28,2))))</f>
        <v/>
      </c>
      <c r="BQ200" s="168" t="str">
        <f aca="false">IF(AF200="","",IF(AF200="-","-",IF(UPPER(AF200)="AB","+",VLOOKUP(AF200,'විෂය තොරතුරු'!$P$24:$Q$28,2))))</f>
        <v/>
      </c>
      <c r="BR200" s="168" t="str">
        <f aca="false">IF(AG200="","",IF(AG200="-","-",IF(UPPER(AG200)="AB","+",VLOOKUP(AG200,'විෂය තොරතුරු'!$P$24:$Q$28,2))))</f>
        <v/>
      </c>
      <c r="BS200" s="168" t="str">
        <f aca="false">IF(AH200="","",IF(AH200="-","-",IF(UPPER(AH200)="AB","+",VLOOKUP(AH200,'විෂය තොරතුරු'!$P$24:$Q$28,2))))</f>
        <v/>
      </c>
      <c r="BT200" s="168" t="str">
        <f aca="false">IF(AI200="","",IF(AI200="-","-",IF(UPPER(AI200)="AB","+",VLOOKUP(AI200,'විෂය තොරතුරු'!$P$24:$Q$28,2))))</f>
        <v/>
      </c>
      <c r="BU200" s="168" t="str">
        <f aca="false">IF(AJ200="","",IF(AJ200="-","-",IF(UPPER(AJ200)="AB","+",VLOOKUP(AJ200,'විෂය තොරතුරු'!$P$24:$Q$28,2))))</f>
        <v/>
      </c>
      <c r="BV200" s="168" t="str">
        <f aca="false">IF(AK200="","",IF(AK200="-","-",IF(UPPER(AK200)="AB","+",VLOOKUP(AK200,'විෂය තොරතුරු'!$P$24:$Q$28,2))))</f>
        <v/>
      </c>
      <c r="BW200" s="169" t="str">
        <f aca="false">IF(AL200="","",IF(AL200="-","-",IF(UPPER(AL200)="AB","+",VLOOKUP(AL200,'විෂය තොරතුරු'!$P$24:$Q$28,2))))</f>
        <v/>
      </c>
      <c r="BX200" s="171" t="str">
        <f aca="false">IF($B200="","",COUNTIF($AP200:$BW200,"A"))</f>
        <v/>
      </c>
      <c r="BY200" s="171" t="str">
        <f aca="false">IF($B200="","",COUNTIF($AP200:$BW200,"B"))</f>
        <v/>
      </c>
      <c r="BZ200" s="171" t="str">
        <f aca="false">IF($B200="","",COUNTIF($AP200:$BW200,"C"))</f>
        <v/>
      </c>
      <c r="CA200" s="171" t="str">
        <f aca="false">IF($B200="","",COUNTIF($AP200:$BW200,"S"))</f>
        <v/>
      </c>
      <c r="CB200" s="171" t="str">
        <f aca="false">IF($B200="","",COUNTIF($AP200:$BW200,"W"))</f>
        <v/>
      </c>
      <c r="CC200" s="171" t="str">
        <f aca="false">IF(B200="","",SUM(BX200:CA200))</f>
        <v/>
      </c>
      <c r="CD200" s="169" t="str">
        <f aca="false">IF(B200="","",SUM(BX200:BZ200))</f>
        <v/>
      </c>
      <c r="CE200" s="172" t="str">
        <f aca="false">IF(B200="","",IF(AND(CC200&gt;=6,CD200&gt;=3,OR(E200&gt;=35,F200&gt;=35),L200&gt;=35),"6/3 සමත්",IF(AND(CC200&gt;=5,CD200&gt;=3,OR(E200&gt;=35,F200&gt;=35,L200&gt;=35)),"5/3 සමත්",IF(AND(CC200&gt;=4,CD200&gt;=1,OR(E200&gt;=20,F200&gt;=20,L200&gt;=20)),"සමත් කළ හැකි",IF(CB200=9,"W9","අසමත් ?")))))</f>
        <v/>
      </c>
    </row>
    <row r="201" customFormat="false" ht="13.8" hidden="false" customHeight="false" outlineLevel="0" collapsed="false">
      <c r="A201" s="160" t="n">
        <v>16</v>
      </c>
      <c r="B201" s="161"/>
      <c r="C201" s="161"/>
      <c r="D201" s="162"/>
      <c r="E201" s="163"/>
      <c r="F201" s="164"/>
      <c r="G201" s="163"/>
      <c r="H201" s="165"/>
      <c r="I201" s="165"/>
      <c r="J201" s="164"/>
      <c r="K201" s="163"/>
      <c r="L201" s="165"/>
      <c r="M201" s="165"/>
      <c r="N201" s="164"/>
      <c r="O201" s="163"/>
      <c r="P201" s="165"/>
      <c r="Q201" s="165"/>
      <c r="R201" s="165"/>
      <c r="S201" s="165"/>
      <c r="T201" s="165"/>
      <c r="U201" s="165"/>
      <c r="V201" s="164"/>
      <c r="W201" s="163"/>
      <c r="X201" s="165"/>
      <c r="Y201" s="165"/>
      <c r="Z201" s="165"/>
      <c r="AA201" s="165"/>
      <c r="AB201" s="165"/>
      <c r="AC201" s="165"/>
      <c r="AD201" s="164"/>
      <c r="AE201" s="163"/>
      <c r="AF201" s="165"/>
      <c r="AG201" s="165"/>
      <c r="AH201" s="165"/>
      <c r="AI201" s="165"/>
      <c r="AJ201" s="165"/>
      <c r="AK201" s="165"/>
      <c r="AL201" s="166"/>
      <c r="AM201" s="167" t="str">
        <f aca="false">IF(B201="","",SUM(E201:AL201))</f>
        <v/>
      </c>
      <c r="AN201" s="168" t="str">
        <f aca="false">IF(B201="","",AM201/9)</f>
        <v/>
      </c>
      <c r="AO201" s="169" t="str">
        <f aca="false">IF(B201="","",IF(AM201=0,"-",RANK(AM201,$AM$186:$AM$235,0)))</f>
        <v/>
      </c>
      <c r="AP201" s="167" t="str">
        <f aca="false">IF(E201="","",IF(E201="-","-",IF(UPPER(E201)="AB","+",VLOOKUP(E201,'විෂය තොරතුරු'!$P$24:$Q$28,2))))</f>
        <v/>
      </c>
      <c r="AQ201" s="168" t="str">
        <f aca="false">IF(F201="","",IF(F201="-","-",IF(UPPER(F201)="AB","+",VLOOKUP(F201,'විෂය තොරතුරු'!$P$24:$Q$28,2))))</f>
        <v/>
      </c>
      <c r="AR201" s="168" t="str">
        <f aca="false">IF(G201="","",IF(G201="-","-",IF(UPPER(G201)="AB","+",VLOOKUP(G201,'විෂය තොරතුරු'!$P$24:$Q$28,2))))</f>
        <v/>
      </c>
      <c r="AS201" s="168" t="str">
        <f aca="false">IF(H201="","",IF(H201="-","-",IF(UPPER(H201)="AB","+",VLOOKUP(H201,'විෂය තොරතුරු'!$P$24:$Q$28,2))))</f>
        <v/>
      </c>
      <c r="AT201" s="168" t="str">
        <f aca="false">IF(I201="","",IF(I201="-","-",IF(UPPER(I201)="AB","+",VLOOKUP(I201,'විෂය තොරතුරු'!$P$24:$Q$28,2))))</f>
        <v/>
      </c>
      <c r="AU201" s="170" t="str">
        <f aca="false">IF(J201="","",IF(J201="-","-",IF(UPPER(J201)="AB","+",VLOOKUP(J201,'විෂය තොරතුරු'!$P$24:$Q$28,2))))</f>
        <v/>
      </c>
      <c r="AV201" s="171" t="str">
        <f aca="false">IF(K201="","",IF(K201="-","-",IF(UPPER(K201)="AB","+",VLOOKUP(K201,'විෂය තොරතුරු'!$P$24:$Q$28,2))))</f>
        <v/>
      </c>
      <c r="AW201" s="168" t="str">
        <f aca="false">IF(L201="","",IF(L201="-","-",IF(UPPER(L201)="AB","+",VLOOKUP(L201,'විෂය තොරතුරු'!$P$24:$Q$28,2))))</f>
        <v/>
      </c>
      <c r="AX201" s="168" t="str">
        <f aca="false">IF(M201="","",IF(M201="-","-",IF(UPPER(M201)="AB","+",VLOOKUP(M201,'විෂය තොරතුරු'!$P$24:$Q$28,2))))</f>
        <v/>
      </c>
      <c r="AY201" s="169" t="str">
        <f aca="false">IF(N201="","",IF(N201="-","-",IF(UPPER(N201)="AB","+",VLOOKUP(N201,'විෂය තොරතුරු'!$P$24:$Q$28,2))))</f>
        <v/>
      </c>
      <c r="AZ201" s="167" t="str">
        <f aca="false">IF(O201="","",IF(O201="-","-",IF(UPPER(O201)="AB","+",VLOOKUP(O201,'විෂය තොරතුරු'!$P$24:$Q$28,2))))</f>
        <v/>
      </c>
      <c r="BA201" s="168" t="str">
        <f aca="false">IF(P201="","",IF(P201="-","-",IF(UPPER(P201)="AB","+",VLOOKUP(P201,'විෂය තොරතුරු'!$P$24:$Q$28,2))))</f>
        <v/>
      </c>
      <c r="BB201" s="168" t="str">
        <f aca="false">IF(Q201="","",IF(Q201="-","-",IF(UPPER(Q201)="AB","+",VLOOKUP(Q201,'විෂය තොරතුරු'!$P$24:$Q$28,2))))</f>
        <v/>
      </c>
      <c r="BC201" s="168" t="str">
        <f aca="false">IF(R201="","",IF(R201="-","-",IF(UPPER(R201)="AB","+",VLOOKUP(R201,'විෂය තොරතුරු'!$P$24:$Q$28,2))))</f>
        <v/>
      </c>
      <c r="BD201" s="168" t="str">
        <f aca="false">IF(S201="","",IF(S201="-","-",IF(UPPER(S201)="AB","+",VLOOKUP(S201,'විෂය තොරතුරු'!$P$24:$Q$28,2))))</f>
        <v/>
      </c>
      <c r="BE201" s="168" t="str">
        <f aca="false">IF(T201="","",IF(T201="-","-",IF(UPPER(T201)="AB","+",VLOOKUP(T201,'විෂය තොරතුරු'!$P$24:$Q$28,2))))</f>
        <v/>
      </c>
      <c r="BF201" s="168" t="str">
        <f aca="false">IF(U201="","",IF(U201="-","-",IF(UPPER(U201)="AB","+",VLOOKUP(U201,'විෂය තොරතුරු'!$P$24:$Q$28,2))))</f>
        <v/>
      </c>
      <c r="BG201" s="170" t="str">
        <f aca="false">IF(V201="","",IF(V201="-","-",IF(UPPER(V201)="AB","+",VLOOKUP(V201,'විෂය තොරතුරු'!$P$24:$Q$28,2))))</f>
        <v/>
      </c>
      <c r="BH201" s="171" t="str">
        <f aca="false">IF(W201="","",IF(W201="-","-",IF(UPPER(W201)="AB","+",VLOOKUP(W201,'විෂය තොරතුරු'!$P$24:$Q$28,2))))</f>
        <v/>
      </c>
      <c r="BI201" s="168" t="str">
        <f aca="false">IF(X201="","",IF(X201="-","-",IF(UPPER(X201)="AB","+",VLOOKUP(X201,'විෂය තොරතුරු'!$P$24:$Q$28,2))))</f>
        <v/>
      </c>
      <c r="BJ201" s="168" t="str">
        <f aca="false">IF(Y201="","",IF(Y201="-","-",IF(UPPER(Y201)="AB","+",VLOOKUP(Y201,'විෂය තොරතුරු'!$P$24:$Q$28,2))))</f>
        <v/>
      </c>
      <c r="BK201" s="168" t="str">
        <f aca="false">IF(Z201="","",IF(Z201="-","-",IF(UPPER(Z201)="AB","+",VLOOKUP(Z201,'විෂය තොරතුරු'!$P$24:$Q$28,2))))</f>
        <v/>
      </c>
      <c r="BL201" s="168" t="str">
        <f aca="false">IF(AA201="","",IF(AA201="-","-",IF(UPPER(AA201)="AB","+",VLOOKUP(AA201,'විෂය තොරතුරු'!$P$24:$Q$28,2))))</f>
        <v/>
      </c>
      <c r="BM201" s="168" t="str">
        <f aca="false">IF(AB201="","",IF(AB201="-","-",IF(UPPER(AB201)="AB","+",VLOOKUP(AB201,'විෂය තොරතුරු'!$P$24:$Q$28,2))))</f>
        <v/>
      </c>
      <c r="BN201" s="168" t="str">
        <f aca="false">IF(AC201="","",IF(AC201="-","-",IF(UPPER(AC201)="AB","+",VLOOKUP(AC201,'විෂය තොරතුරු'!$P$24:$Q$28,2))))</f>
        <v/>
      </c>
      <c r="BO201" s="169" t="str">
        <f aca="false">IF(AD201="","",IF(AD201="-","-",IF(UPPER(AD201)="AB","+",VLOOKUP(AD201,'විෂය තොරතුරු'!$P$24:$Q$28,2))))</f>
        <v/>
      </c>
      <c r="BP201" s="171" t="str">
        <f aca="false">IF(AE201="","",IF(AE201="-","-",IF(UPPER(AE201)="AB","+",VLOOKUP(AE201,'විෂය තොරතුරු'!$P$24:$Q$28,2))))</f>
        <v/>
      </c>
      <c r="BQ201" s="168" t="str">
        <f aca="false">IF(AF201="","",IF(AF201="-","-",IF(UPPER(AF201)="AB","+",VLOOKUP(AF201,'විෂය තොරතුරු'!$P$24:$Q$28,2))))</f>
        <v/>
      </c>
      <c r="BR201" s="168" t="str">
        <f aca="false">IF(AG201="","",IF(AG201="-","-",IF(UPPER(AG201)="AB","+",VLOOKUP(AG201,'විෂය තොරතුරු'!$P$24:$Q$28,2))))</f>
        <v/>
      </c>
      <c r="BS201" s="168" t="str">
        <f aca="false">IF(AH201="","",IF(AH201="-","-",IF(UPPER(AH201)="AB","+",VLOOKUP(AH201,'විෂය තොරතුරු'!$P$24:$Q$28,2))))</f>
        <v/>
      </c>
      <c r="BT201" s="168" t="str">
        <f aca="false">IF(AI201="","",IF(AI201="-","-",IF(UPPER(AI201)="AB","+",VLOOKUP(AI201,'විෂය තොරතුරු'!$P$24:$Q$28,2))))</f>
        <v/>
      </c>
      <c r="BU201" s="168" t="str">
        <f aca="false">IF(AJ201="","",IF(AJ201="-","-",IF(UPPER(AJ201)="AB","+",VLOOKUP(AJ201,'විෂය තොරතුරු'!$P$24:$Q$28,2))))</f>
        <v/>
      </c>
      <c r="BV201" s="168" t="str">
        <f aca="false">IF(AK201="","",IF(AK201="-","-",IF(UPPER(AK201)="AB","+",VLOOKUP(AK201,'විෂය තොරතුරු'!$P$24:$Q$28,2))))</f>
        <v/>
      </c>
      <c r="BW201" s="169" t="str">
        <f aca="false">IF(AL201="","",IF(AL201="-","-",IF(UPPER(AL201)="AB","+",VLOOKUP(AL201,'විෂය තොරතුරු'!$P$24:$Q$28,2))))</f>
        <v/>
      </c>
      <c r="BX201" s="171" t="str">
        <f aca="false">IF($B201="","",COUNTIF($AP201:$BW201,"A"))</f>
        <v/>
      </c>
      <c r="BY201" s="171" t="str">
        <f aca="false">IF($B201="","",COUNTIF($AP201:$BW201,"B"))</f>
        <v/>
      </c>
      <c r="BZ201" s="171" t="str">
        <f aca="false">IF($B201="","",COUNTIF($AP201:$BW201,"C"))</f>
        <v/>
      </c>
      <c r="CA201" s="171" t="str">
        <f aca="false">IF($B201="","",COUNTIF($AP201:$BW201,"S"))</f>
        <v/>
      </c>
      <c r="CB201" s="171" t="str">
        <f aca="false">IF($B201="","",COUNTIF($AP201:$BW201,"W"))</f>
        <v/>
      </c>
      <c r="CC201" s="171" t="str">
        <f aca="false">IF(B201="","",SUM(BX201:CA201))</f>
        <v/>
      </c>
      <c r="CD201" s="169" t="str">
        <f aca="false">IF(B201="","",SUM(BX201:BZ201))</f>
        <v/>
      </c>
      <c r="CE201" s="172" t="str">
        <f aca="false">IF(B201="","",IF(AND(CC201&gt;=6,CD201&gt;=3,OR(E201&gt;=35,F201&gt;=35),L201&gt;=35),"6/3 සමත්",IF(AND(CC201&gt;=5,CD201&gt;=3,OR(E201&gt;=35,F201&gt;=35,L201&gt;=35)),"5/3 සමත්",IF(AND(CC201&gt;=4,CD201&gt;=1,OR(E201&gt;=20,F201&gt;=20,L201&gt;=20)),"සමත් කළ හැකි",IF(CB201=9,"W9","අසමත් ?")))))</f>
        <v/>
      </c>
    </row>
    <row r="202" customFormat="false" ht="13.8" hidden="false" customHeight="false" outlineLevel="0" collapsed="false">
      <c r="A202" s="160" t="n">
        <v>17</v>
      </c>
      <c r="B202" s="161"/>
      <c r="C202" s="161"/>
      <c r="D202" s="162"/>
      <c r="E202" s="163"/>
      <c r="F202" s="164"/>
      <c r="G202" s="163"/>
      <c r="H202" s="165"/>
      <c r="I202" s="165"/>
      <c r="J202" s="164"/>
      <c r="K202" s="163"/>
      <c r="L202" s="165"/>
      <c r="M202" s="165"/>
      <c r="N202" s="164"/>
      <c r="O202" s="163"/>
      <c r="P202" s="165"/>
      <c r="Q202" s="165"/>
      <c r="R202" s="165"/>
      <c r="S202" s="165"/>
      <c r="T202" s="165"/>
      <c r="U202" s="165"/>
      <c r="V202" s="164"/>
      <c r="W202" s="163"/>
      <c r="X202" s="165"/>
      <c r="Y202" s="165"/>
      <c r="Z202" s="165"/>
      <c r="AA202" s="165"/>
      <c r="AB202" s="165"/>
      <c r="AC202" s="165"/>
      <c r="AD202" s="164"/>
      <c r="AE202" s="163"/>
      <c r="AF202" s="165"/>
      <c r="AG202" s="165"/>
      <c r="AH202" s="165"/>
      <c r="AI202" s="165"/>
      <c r="AJ202" s="165"/>
      <c r="AK202" s="165"/>
      <c r="AL202" s="166"/>
      <c r="AM202" s="167" t="str">
        <f aca="false">IF(B202="","",SUM(E202:AL202))</f>
        <v/>
      </c>
      <c r="AN202" s="168" t="str">
        <f aca="false">IF(B202="","",AM202/9)</f>
        <v/>
      </c>
      <c r="AO202" s="169" t="str">
        <f aca="false">IF(B202="","",IF(AM202=0,"-",RANK(AM202,$AM$186:$AM$235,0)))</f>
        <v/>
      </c>
      <c r="AP202" s="167" t="str">
        <f aca="false">IF(E202="","",IF(E202="-","-",IF(UPPER(E202)="AB","+",VLOOKUP(E202,'විෂය තොරතුරු'!$P$24:$Q$28,2))))</f>
        <v/>
      </c>
      <c r="AQ202" s="168" t="str">
        <f aca="false">IF(F202="","",IF(F202="-","-",IF(UPPER(F202)="AB","+",VLOOKUP(F202,'විෂය තොරතුරු'!$P$24:$Q$28,2))))</f>
        <v/>
      </c>
      <c r="AR202" s="168" t="str">
        <f aca="false">IF(G202="","",IF(G202="-","-",IF(UPPER(G202)="AB","+",VLOOKUP(G202,'විෂය තොරතුරු'!$P$24:$Q$28,2))))</f>
        <v/>
      </c>
      <c r="AS202" s="168" t="str">
        <f aca="false">IF(H202="","",IF(H202="-","-",IF(UPPER(H202)="AB","+",VLOOKUP(H202,'විෂය තොරතුරු'!$P$24:$Q$28,2))))</f>
        <v/>
      </c>
      <c r="AT202" s="168" t="str">
        <f aca="false">IF(I202="","",IF(I202="-","-",IF(UPPER(I202)="AB","+",VLOOKUP(I202,'විෂය තොරතුරු'!$P$24:$Q$28,2))))</f>
        <v/>
      </c>
      <c r="AU202" s="170" t="str">
        <f aca="false">IF(J202="","",IF(J202="-","-",IF(UPPER(J202)="AB","+",VLOOKUP(J202,'විෂය තොරතුරු'!$P$24:$Q$28,2))))</f>
        <v/>
      </c>
      <c r="AV202" s="171" t="str">
        <f aca="false">IF(K202="","",IF(K202="-","-",IF(UPPER(K202)="AB","+",VLOOKUP(K202,'විෂය තොරතුරු'!$P$24:$Q$28,2))))</f>
        <v/>
      </c>
      <c r="AW202" s="168" t="str">
        <f aca="false">IF(L202="","",IF(L202="-","-",IF(UPPER(L202)="AB","+",VLOOKUP(L202,'විෂය තොරතුරු'!$P$24:$Q$28,2))))</f>
        <v/>
      </c>
      <c r="AX202" s="168" t="str">
        <f aca="false">IF(M202="","",IF(M202="-","-",IF(UPPER(M202)="AB","+",VLOOKUP(M202,'විෂය තොරතුරු'!$P$24:$Q$28,2))))</f>
        <v/>
      </c>
      <c r="AY202" s="169" t="str">
        <f aca="false">IF(N202="","",IF(N202="-","-",IF(UPPER(N202)="AB","+",VLOOKUP(N202,'විෂය තොරතුරු'!$P$24:$Q$28,2))))</f>
        <v/>
      </c>
      <c r="AZ202" s="167" t="str">
        <f aca="false">IF(O202="","",IF(O202="-","-",IF(UPPER(O202)="AB","+",VLOOKUP(O202,'විෂය තොරතුරු'!$P$24:$Q$28,2))))</f>
        <v/>
      </c>
      <c r="BA202" s="168" t="str">
        <f aca="false">IF(P202="","",IF(P202="-","-",IF(UPPER(P202)="AB","+",VLOOKUP(P202,'විෂය තොරතුරු'!$P$24:$Q$28,2))))</f>
        <v/>
      </c>
      <c r="BB202" s="168" t="str">
        <f aca="false">IF(Q202="","",IF(Q202="-","-",IF(UPPER(Q202)="AB","+",VLOOKUP(Q202,'විෂය තොරතුරු'!$P$24:$Q$28,2))))</f>
        <v/>
      </c>
      <c r="BC202" s="168" t="str">
        <f aca="false">IF(R202="","",IF(R202="-","-",IF(UPPER(R202)="AB","+",VLOOKUP(R202,'විෂය තොරතුරු'!$P$24:$Q$28,2))))</f>
        <v/>
      </c>
      <c r="BD202" s="168" t="str">
        <f aca="false">IF(S202="","",IF(S202="-","-",IF(UPPER(S202)="AB","+",VLOOKUP(S202,'විෂය තොරතුරු'!$P$24:$Q$28,2))))</f>
        <v/>
      </c>
      <c r="BE202" s="168" t="str">
        <f aca="false">IF(T202="","",IF(T202="-","-",IF(UPPER(T202)="AB","+",VLOOKUP(T202,'විෂය තොරතුරු'!$P$24:$Q$28,2))))</f>
        <v/>
      </c>
      <c r="BF202" s="168" t="str">
        <f aca="false">IF(U202="","",IF(U202="-","-",IF(UPPER(U202)="AB","+",VLOOKUP(U202,'විෂය තොරතුරු'!$P$24:$Q$28,2))))</f>
        <v/>
      </c>
      <c r="BG202" s="170" t="str">
        <f aca="false">IF(V202="","",IF(V202="-","-",IF(UPPER(V202)="AB","+",VLOOKUP(V202,'විෂය තොරතුරු'!$P$24:$Q$28,2))))</f>
        <v/>
      </c>
      <c r="BH202" s="171" t="str">
        <f aca="false">IF(W202="","",IF(W202="-","-",IF(UPPER(W202)="AB","+",VLOOKUP(W202,'විෂය තොරතුරු'!$P$24:$Q$28,2))))</f>
        <v/>
      </c>
      <c r="BI202" s="168" t="str">
        <f aca="false">IF(X202="","",IF(X202="-","-",IF(UPPER(X202)="AB","+",VLOOKUP(X202,'විෂය තොරතුරු'!$P$24:$Q$28,2))))</f>
        <v/>
      </c>
      <c r="BJ202" s="168" t="str">
        <f aca="false">IF(Y202="","",IF(Y202="-","-",IF(UPPER(Y202)="AB","+",VLOOKUP(Y202,'විෂය තොරතුරු'!$P$24:$Q$28,2))))</f>
        <v/>
      </c>
      <c r="BK202" s="168" t="str">
        <f aca="false">IF(Z202="","",IF(Z202="-","-",IF(UPPER(Z202)="AB","+",VLOOKUP(Z202,'විෂය තොරතුරු'!$P$24:$Q$28,2))))</f>
        <v/>
      </c>
      <c r="BL202" s="168" t="str">
        <f aca="false">IF(AA202="","",IF(AA202="-","-",IF(UPPER(AA202)="AB","+",VLOOKUP(AA202,'විෂය තොරතුරු'!$P$24:$Q$28,2))))</f>
        <v/>
      </c>
      <c r="BM202" s="168" t="str">
        <f aca="false">IF(AB202="","",IF(AB202="-","-",IF(UPPER(AB202)="AB","+",VLOOKUP(AB202,'විෂය තොරතුරු'!$P$24:$Q$28,2))))</f>
        <v/>
      </c>
      <c r="BN202" s="168" t="str">
        <f aca="false">IF(AC202="","",IF(AC202="-","-",IF(UPPER(AC202)="AB","+",VLOOKUP(AC202,'විෂය තොරතුරු'!$P$24:$Q$28,2))))</f>
        <v/>
      </c>
      <c r="BO202" s="169" t="str">
        <f aca="false">IF(AD202="","",IF(AD202="-","-",IF(UPPER(AD202)="AB","+",VLOOKUP(AD202,'විෂය තොරතුරු'!$P$24:$Q$28,2))))</f>
        <v/>
      </c>
      <c r="BP202" s="171" t="str">
        <f aca="false">IF(AE202="","",IF(AE202="-","-",IF(UPPER(AE202)="AB","+",VLOOKUP(AE202,'විෂය තොරතුරු'!$P$24:$Q$28,2))))</f>
        <v/>
      </c>
      <c r="BQ202" s="168" t="str">
        <f aca="false">IF(AF202="","",IF(AF202="-","-",IF(UPPER(AF202)="AB","+",VLOOKUP(AF202,'විෂය තොරතුරු'!$P$24:$Q$28,2))))</f>
        <v/>
      </c>
      <c r="BR202" s="168" t="str">
        <f aca="false">IF(AG202="","",IF(AG202="-","-",IF(UPPER(AG202)="AB","+",VLOOKUP(AG202,'විෂය තොරතුරු'!$P$24:$Q$28,2))))</f>
        <v/>
      </c>
      <c r="BS202" s="168" t="str">
        <f aca="false">IF(AH202="","",IF(AH202="-","-",IF(UPPER(AH202)="AB","+",VLOOKUP(AH202,'විෂය තොරතුරු'!$P$24:$Q$28,2))))</f>
        <v/>
      </c>
      <c r="BT202" s="168" t="str">
        <f aca="false">IF(AI202="","",IF(AI202="-","-",IF(UPPER(AI202)="AB","+",VLOOKUP(AI202,'විෂය තොරතුරු'!$P$24:$Q$28,2))))</f>
        <v/>
      </c>
      <c r="BU202" s="168" t="str">
        <f aca="false">IF(AJ202="","",IF(AJ202="-","-",IF(UPPER(AJ202)="AB","+",VLOOKUP(AJ202,'විෂය තොරතුරු'!$P$24:$Q$28,2))))</f>
        <v/>
      </c>
      <c r="BV202" s="168" t="str">
        <f aca="false">IF(AK202="","",IF(AK202="-","-",IF(UPPER(AK202)="AB","+",VLOOKUP(AK202,'විෂය තොරතුරු'!$P$24:$Q$28,2))))</f>
        <v/>
      </c>
      <c r="BW202" s="169" t="str">
        <f aca="false">IF(AL202="","",IF(AL202="-","-",IF(UPPER(AL202)="AB","+",VLOOKUP(AL202,'විෂය තොරතුරු'!$P$24:$Q$28,2))))</f>
        <v/>
      </c>
      <c r="BX202" s="171" t="str">
        <f aca="false">IF($B202="","",COUNTIF($AP202:$BW202,"A"))</f>
        <v/>
      </c>
      <c r="BY202" s="171" t="str">
        <f aca="false">IF($B202="","",COUNTIF($AP202:$BW202,"B"))</f>
        <v/>
      </c>
      <c r="BZ202" s="171" t="str">
        <f aca="false">IF($B202="","",COUNTIF($AP202:$BW202,"C"))</f>
        <v/>
      </c>
      <c r="CA202" s="171" t="str">
        <f aca="false">IF($B202="","",COUNTIF($AP202:$BW202,"S"))</f>
        <v/>
      </c>
      <c r="CB202" s="171" t="str">
        <f aca="false">IF($B202="","",COUNTIF($AP202:$BW202,"W"))</f>
        <v/>
      </c>
      <c r="CC202" s="171" t="str">
        <f aca="false">IF(B202="","",SUM(BX202:CA202))</f>
        <v/>
      </c>
      <c r="CD202" s="169" t="str">
        <f aca="false">IF(B202="","",SUM(BX202:BZ202))</f>
        <v/>
      </c>
      <c r="CE202" s="172" t="str">
        <f aca="false">IF(B202="","",IF(AND(CC202&gt;=6,CD202&gt;=3,OR(E202&gt;=35,F202&gt;=35),L202&gt;=35),"6/3 සමත්",IF(AND(CC202&gt;=5,CD202&gt;=3,OR(E202&gt;=35,F202&gt;=35,L202&gt;=35)),"5/3 සමත්",IF(AND(CC202&gt;=4,CD202&gt;=1,OR(E202&gt;=20,F202&gt;=20,L202&gt;=20)),"සමත් කළ හැකි",IF(CB202=9,"W9","අසමත් ?")))))</f>
        <v/>
      </c>
    </row>
    <row r="203" customFormat="false" ht="13.8" hidden="false" customHeight="false" outlineLevel="0" collapsed="false">
      <c r="A203" s="160" t="n">
        <v>18</v>
      </c>
      <c r="B203" s="161"/>
      <c r="C203" s="161"/>
      <c r="D203" s="162"/>
      <c r="E203" s="163"/>
      <c r="F203" s="164"/>
      <c r="G203" s="163"/>
      <c r="H203" s="165"/>
      <c r="I203" s="165"/>
      <c r="J203" s="164"/>
      <c r="K203" s="163"/>
      <c r="L203" s="165"/>
      <c r="M203" s="165"/>
      <c r="N203" s="164"/>
      <c r="O203" s="163"/>
      <c r="P203" s="165"/>
      <c r="Q203" s="165"/>
      <c r="R203" s="165"/>
      <c r="S203" s="165"/>
      <c r="T203" s="165"/>
      <c r="U203" s="165"/>
      <c r="V203" s="164"/>
      <c r="W203" s="163"/>
      <c r="X203" s="165"/>
      <c r="Y203" s="165"/>
      <c r="Z203" s="165"/>
      <c r="AA203" s="165"/>
      <c r="AB203" s="165"/>
      <c r="AC203" s="165"/>
      <c r="AD203" s="164"/>
      <c r="AE203" s="163"/>
      <c r="AF203" s="165"/>
      <c r="AG203" s="165"/>
      <c r="AH203" s="165"/>
      <c r="AI203" s="165"/>
      <c r="AJ203" s="165"/>
      <c r="AK203" s="165"/>
      <c r="AL203" s="166"/>
      <c r="AM203" s="167" t="str">
        <f aca="false">IF(B203="","",SUM(E203:AL203))</f>
        <v/>
      </c>
      <c r="AN203" s="168" t="str">
        <f aca="false">IF(B203="","",AM203/9)</f>
        <v/>
      </c>
      <c r="AO203" s="169" t="str">
        <f aca="false">IF(B203="","",IF(AM203=0,"-",RANK(AM203,$AM$186:$AM$235,0)))</f>
        <v/>
      </c>
      <c r="AP203" s="167" t="str">
        <f aca="false">IF(E203="","",IF(E203="-","-",IF(UPPER(E203)="AB","+",VLOOKUP(E203,'විෂය තොරතුරු'!$P$24:$Q$28,2))))</f>
        <v/>
      </c>
      <c r="AQ203" s="168" t="str">
        <f aca="false">IF(F203="","",IF(F203="-","-",IF(UPPER(F203)="AB","+",VLOOKUP(F203,'විෂය තොරතුරු'!$P$24:$Q$28,2))))</f>
        <v/>
      </c>
      <c r="AR203" s="168" t="str">
        <f aca="false">IF(G203="","",IF(G203="-","-",IF(UPPER(G203)="AB","+",VLOOKUP(G203,'විෂය තොරතුරු'!$P$24:$Q$28,2))))</f>
        <v/>
      </c>
      <c r="AS203" s="168" t="str">
        <f aca="false">IF(H203="","",IF(H203="-","-",IF(UPPER(H203)="AB","+",VLOOKUP(H203,'විෂය තොරතුරු'!$P$24:$Q$28,2))))</f>
        <v/>
      </c>
      <c r="AT203" s="168" t="str">
        <f aca="false">IF(I203="","",IF(I203="-","-",IF(UPPER(I203)="AB","+",VLOOKUP(I203,'විෂය තොරතුරු'!$P$24:$Q$28,2))))</f>
        <v/>
      </c>
      <c r="AU203" s="170" t="str">
        <f aca="false">IF(J203="","",IF(J203="-","-",IF(UPPER(J203)="AB","+",VLOOKUP(J203,'විෂය තොරතුරු'!$P$24:$Q$28,2))))</f>
        <v/>
      </c>
      <c r="AV203" s="171" t="str">
        <f aca="false">IF(K203="","",IF(K203="-","-",IF(UPPER(K203)="AB","+",VLOOKUP(K203,'විෂය තොරතුරු'!$P$24:$Q$28,2))))</f>
        <v/>
      </c>
      <c r="AW203" s="168" t="str">
        <f aca="false">IF(L203="","",IF(L203="-","-",IF(UPPER(L203)="AB","+",VLOOKUP(L203,'විෂය තොරතුරු'!$P$24:$Q$28,2))))</f>
        <v/>
      </c>
      <c r="AX203" s="168" t="str">
        <f aca="false">IF(M203="","",IF(M203="-","-",IF(UPPER(M203)="AB","+",VLOOKUP(M203,'විෂය තොරතුරු'!$P$24:$Q$28,2))))</f>
        <v/>
      </c>
      <c r="AY203" s="169" t="str">
        <f aca="false">IF(N203="","",IF(N203="-","-",IF(UPPER(N203)="AB","+",VLOOKUP(N203,'විෂය තොරතුරු'!$P$24:$Q$28,2))))</f>
        <v/>
      </c>
      <c r="AZ203" s="167" t="str">
        <f aca="false">IF(O203="","",IF(O203="-","-",IF(UPPER(O203)="AB","+",VLOOKUP(O203,'විෂය තොරතුරු'!$P$24:$Q$28,2))))</f>
        <v/>
      </c>
      <c r="BA203" s="168" t="str">
        <f aca="false">IF(P203="","",IF(P203="-","-",IF(UPPER(P203)="AB","+",VLOOKUP(P203,'විෂය තොරතුරු'!$P$24:$Q$28,2))))</f>
        <v/>
      </c>
      <c r="BB203" s="168" t="str">
        <f aca="false">IF(Q203="","",IF(Q203="-","-",IF(UPPER(Q203)="AB","+",VLOOKUP(Q203,'විෂය තොරතුරු'!$P$24:$Q$28,2))))</f>
        <v/>
      </c>
      <c r="BC203" s="168" t="str">
        <f aca="false">IF(R203="","",IF(R203="-","-",IF(UPPER(R203)="AB","+",VLOOKUP(R203,'විෂය තොරතුරු'!$P$24:$Q$28,2))))</f>
        <v/>
      </c>
      <c r="BD203" s="168" t="str">
        <f aca="false">IF(S203="","",IF(S203="-","-",IF(UPPER(S203)="AB","+",VLOOKUP(S203,'විෂය තොරතුරු'!$P$24:$Q$28,2))))</f>
        <v/>
      </c>
      <c r="BE203" s="168" t="str">
        <f aca="false">IF(T203="","",IF(T203="-","-",IF(UPPER(T203)="AB","+",VLOOKUP(T203,'විෂය තොරතුරු'!$P$24:$Q$28,2))))</f>
        <v/>
      </c>
      <c r="BF203" s="168" t="str">
        <f aca="false">IF(U203="","",IF(U203="-","-",IF(UPPER(U203)="AB","+",VLOOKUP(U203,'විෂය තොරතුරු'!$P$24:$Q$28,2))))</f>
        <v/>
      </c>
      <c r="BG203" s="170" t="str">
        <f aca="false">IF(V203="","",IF(V203="-","-",IF(UPPER(V203)="AB","+",VLOOKUP(V203,'විෂය තොරතුරු'!$P$24:$Q$28,2))))</f>
        <v/>
      </c>
      <c r="BH203" s="171" t="str">
        <f aca="false">IF(W203="","",IF(W203="-","-",IF(UPPER(W203)="AB","+",VLOOKUP(W203,'විෂය තොරතුරු'!$P$24:$Q$28,2))))</f>
        <v/>
      </c>
      <c r="BI203" s="168" t="str">
        <f aca="false">IF(X203="","",IF(X203="-","-",IF(UPPER(X203)="AB","+",VLOOKUP(X203,'විෂය තොරතුරු'!$P$24:$Q$28,2))))</f>
        <v/>
      </c>
      <c r="BJ203" s="168" t="str">
        <f aca="false">IF(Y203="","",IF(Y203="-","-",IF(UPPER(Y203)="AB","+",VLOOKUP(Y203,'විෂය තොරතුරු'!$P$24:$Q$28,2))))</f>
        <v/>
      </c>
      <c r="BK203" s="168" t="str">
        <f aca="false">IF(Z203="","",IF(Z203="-","-",IF(UPPER(Z203)="AB","+",VLOOKUP(Z203,'විෂය තොරතුරු'!$P$24:$Q$28,2))))</f>
        <v/>
      </c>
      <c r="BL203" s="168" t="str">
        <f aca="false">IF(AA203="","",IF(AA203="-","-",IF(UPPER(AA203)="AB","+",VLOOKUP(AA203,'විෂය තොරතුරු'!$P$24:$Q$28,2))))</f>
        <v/>
      </c>
      <c r="BM203" s="168" t="str">
        <f aca="false">IF(AB203="","",IF(AB203="-","-",IF(UPPER(AB203)="AB","+",VLOOKUP(AB203,'විෂය තොරතුරු'!$P$24:$Q$28,2))))</f>
        <v/>
      </c>
      <c r="BN203" s="168" t="str">
        <f aca="false">IF(AC203="","",IF(AC203="-","-",IF(UPPER(AC203)="AB","+",VLOOKUP(AC203,'විෂය තොරතුරු'!$P$24:$Q$28,2))))</f>
        <v/>
      </c>
      <c r="BO203" s="169" t="str">
        <f aca="false">IF(AD203="","",IF(AD203="-","-",IF(UPPER(AD203)="AB","+",VLOOKUP(AD203,'විෂය තොරතුරු'!$P$24:$Q$28,2))))</f>
        <v/>
      </c>
      <c r="BP203" s="171" t="str">
        <f aca="false">IF(AE203="","",IF(AE203="-","-",IF(UPPER(AE203)="AB","+",VLOOKUP(AE203,'විෂය තොරතුරු'!$P$24:$Q$28,2))))</f>
        <v/>
      </c>
      <c r="BQ203" s="168" t="str">
        <f aca="false">IF(AF203="","",IF(AF203="-","-",IF(UPPER(AF203)="AB","+",VLOOKUP(AF203,'විෂය තොරතුරු'!$P$24:$Q$28,2))))</f>
        <v/>
      </c>
      <c r="BR203" s="168" t="str">
        <f aca="false">IF(AG203="","",IF(AG203="-","-",IF(UPPER(AG203)="AB","+",VLOOKUP(AG203,'විෂය තොරතුරු'!$P$24:$Q$28,2))))</f>
        <v/>
      </c>
      <c r="BS203" s="168" t="str">
        <f aca="false">IF(AH203="","",IF(AH203="-","-",IF(UPPER(AH203)="AB","+",VLOOKUP(AH203,'විෂය තොරතුරු'!$P$24:$Q$28,2))))</f>
        <v/>
      </c>
      <c r="BT203" s="168" t="str">
        <f aca="false">IF(AI203="","",IF(AI203="-","-",IF(UPPER(AI203)="AB","+",VLOOKUP(AI203,'විෂය තොරතුරු'!$P$24:$Q$28,2))))</f>
        <v/>
      </c>
      <c r="BU203" s="168" t="str">
        <f aca="false">IF(AJ203="","",IF(AJ203="-","-",IF(UPPER(AJ203)="AB","+",VLOOKUP(AJ203,'විෂය තොරතුරු'!$P$24:$Q$28,2))))</f>
        <v/>
      </c>
      <c r="BV203" s="168" t="str">
        <f aca="false">IF(AK203="","",IF(AK203="-","-",IF(UPPER(AK203)="AB","+",VLOOKUP(AK203,'විෂය තොරතුරු'!$P$24:$Q$28,2))))</f>
        <v/>
      </c>
      <c r="BW203" s="169" t="str">
        <f aca="false">IF(AL203="","",IF(AL203="-","-",IF(UPPER(AL203)="AB","+",VLOOKUP(AL203,'විෂය තොරතුරු'!$P$24:$Q$28,2))))</f>
        <v/>
      </c>
      <c r="BX203" s="171" t="str">
        <f aca="false">IF($B203="","",COUNTIF($AP203:$BW203,"A"))</f>
        <v/>
      </c>
      <c r="BY203" s="171" t="str">
        <f aca="false">IF($B203="","",COUNTIF($AP203:$BW203,"B"))</f>
        <v/>
      </c>
      <c r="BZ203" s="171" t="str">
        <f aca="false">IF($B203="","",COUNTIF($AP203:$BW203,"C"))</f>
        <v/>
      </c>
      <c r="CA203" s="171" t="str">
        <f aca="false">IF($B203="","",COUNTIF($AP203:$BW203,"S"))</f>
        <v/>
      </c>
      <c r="CB203" s="171" t="str">
        <f aca="false">IF($B203="","",COUNTIF($AP203:$BW203,"W"))</f>
        <v/>
      </c>
      <c r="CC203" s="171" t="str">
        <f aca="false">IF(B203="","",SUM(BX203:CA203))</f>
        <v/>
      </c>
      <c r="CD203" s="169" t="str">
        <f aca="false">IF(B203="","",SUM(BX203:BZ203))</f>
        <v/>
      </c>
      <c r="CE203" s="172" t="str">
        <f aca="false">IF(B203="","",IF(AND(CC203&gt;=6,CD203&gt;=3,OR(E203&gt;=35,F203&gt;=35),L203&gt;=35),"6/3 සමත්",IF(AND(CC203&gt;=5,CD203&gt;=3,OR(E203&gt;=35,F203&gt;=35,L203&gt;=35)),"5/3 සමත්",IF(AND(CC203&gt;=4,CD203&gt;=1,OR(E203&gt;=20,F203&gt;=20,L203&gt;=20)),"සමත් කළ හැකි",IF(CB203=9,"W9","අසමත් ?")))))</f>
        <v/>
      </c>
    </row>
    <row r="204" customFormat="false" ht="13.8" hidden="false" customHeight="false" outlineLevel="0" collapsed="false">
      <c r="A204" s="160" t="n">
        <v>19</v>
      </c>
      <c r="B204" s="175"/>
      <c r="C204" s="161"/>
      <c r="D204" s="162"/>
      <c r="E204" s="163"/>
      <c r="F204" s="164"/>
      <c r="G204" s="163"/>
      <c r="H204" s="165"/>
      <c r="I204" s="165"/>
      <c r="J204" s="164"/>
      <c r="K204" s="163"/>
      <c r="L204" s="165"/>
      <c r="M204" s="165"/>
      <c r="N204" s="164"/>
      <c r="O204" s="163"/>
      <c r="P204" s="165"/>
      <c r="Q204" s="165"/>
      <c r="R204" s="165"/>
      <c r="S204" s="165"/>
      <c r="T204" s="165"/>
      <c r="U204" s="165"/>
      <c r="V204" s="164"/>
      <c r="W204" s="163"/>
      <c r="X204" s="165"/>
      <c r="Y204" s="165"/>
      <c r="Z204" s="165"/>
      <c r="AA204" s="165"/>
      <c r="AB204" s="165"/>
      <c r="AC204" s="165"/>
      <c r="AD204" s="164"/>
      <c r="AE204" s="163"/>
      <c r="AF204" s="165"/>
      <c r="AG204" s="165"/>
      <c r="AH204" s="165"/>
      <c r="AI204" s="165"/>
      <c r="AJ204" s="165"/>
      <c r="AK204" s="165"/>
      <c r="AL204" s="166"/>
      <c r="AM204" s="167" t="str">
        <f aca="false">IF(B204="","",SUM(E204:AL204))</f>
        <v/>
      </c>
      <c r="AN204" s="168" t="str">
        <f aca="false">IF(B204="","",AM204/9)</f>
        <v/>
      </c>
      <c r="AO204" s="169" t="str">
        <f aca="false">IF(B204="","",IF(AM204=0,"-",RANK(AM204,$AM$186:$AM$235,0)))</f>
        <v/>
      </c>
      <c r="AP204" s="167" t="str">
        <f aca="false">IF(E204="","",IF(E204="-","-",IF(UPPER(E204)="AB","+",VLOOKUP(E204,'විෂය තොරතුරු'!$P$24:$Q$28,2))))</f>
        <v/>
      </c>
      <c r="AQ204" s="168" t="str">
        <f aca="false">IF(F204="","",IF(F204="-","-",IF(UPPER(F204)="AB","+",VLOOKUP(F204,'විෂය තොරතුරු'!$P$24:$Q$28,2))))</f>
        <v/>
      </c>
      <c r="AR204" s="168" t="str">
        <f aca="false">IF(G204="","",IF(G204="-","-",IF(UPPER(G204)="AB","+",VLOOKUP(G204,'විෂය තොරතුරු'!$P$24:$Q$28,2))))</f>
        <v/>
      </c>
      <c r="AS204" s="168" t="str">
        <f aca="false">IF(H204="","",IF(H204="-","-",IF(UPPER(H204)="AB","+",VLOOKUP(H204,'විෂය තොරතුරු'!$P$24:$Q$28,2))))</f>
        <v/>
      </c>
      <c r="AT204" s="168" t="str">
        <f aca="false">IF(I204="","",IF(I204="-","-",IF(UPPER(I204)="AB","+",VLOOKUP(I204,'විෂය තොරතුරු'!$P$24:$Q$28,2))))</f>
        <v/>
      </c>
      <c r="AU204" s="170" t="str">
        <f aca="false">IF(J204="","",IF(J204="-","-",IF(UPPER(J204)="AB","+",VLOOKUP(J204,'විෂය තොරතුරු'!$P$24:$Q$28,2))))</f>
        <v/>
      </c>
      <c r="AV204" s="171" t="str">
        <f aca="false">IF(K204="","",IF(K204="-","-",IF(UPPER(K204)="AB","+",VLOOKUP(K204,'විෂය තොරතුරු'!$P$24:$Q$28,2))))</f>
        <v/>
      </c>
      <c r="AW204" s="168" t="str">
        <f aca="false">IF(L204="","",IF(L204="-","-",IF(UPPER(L204)="AB","+",VLOOKUP(L204,'විෂය තොරතුරු'!$P$24:$Q$28,2))))</f>
        <v/>
      </c>
      <c r="AX204" s="168" t="str">
        <f aca="false">IF(M204="","",IF(M204="-","-",IF(UPPER(M204)="AB","+",VLOOKUP(M204,'විෂය තොරතුරු'!$P$24:$Q$28,2))))</f>
        <v/>
      </c>
      <c r="AY204" s="169" t="str">
        <f aca="false">IF(N204="","",IF(N204="-","-",IF(UPPER(N204)="AB","+",VLOOKUP(N204,'විෂය තොරතුරු'!$P$24:$Q$28,2))))</f>
        <v/>
      </c>
      <c r="AZ204" s="167" t="str">
        <f aca="false">IF(O204="","",IF(O204="-","-",IF(UPPER(O204)="AB","+",VLOOKUP(O204,'විෂය තොරතුරු'!$P$24:$Q$28,2))))</f>
        <v/>
      </c>
      <c r="BA204" s="168" t="str">
        <f aca="false">IF(P204="","",IF(P204="-","-",IF(UPPER(P204)="AB","+",VLOOKUP(P204,'විෂය තොරතුරු'!$P$24:$Q$28,2))))</f>
        <v/>
      </c>
      <c r="BB204" s="168" t="str">
        <f aca="false">IF(Q204="","",IF(Q204="-","-",IF(UPPER(Q204)="AB","+",VLOOKUP(Q204,'විෂය තොරතුරු'!$P$24:$Q$28,2))))</f>
        <v/>
      </c>
      <c r="BC204" s="168" t="str">
        <f aca="false">IF(R204="","",IF(R204="-","-",IF(UPPER(R204)="AB","+",VLOOKUP(R204,'විෂය තොරතුරු'!$P$24:$Q$28,2))))</f>
        <v/>
      </c>
      <c r="BD204" s="168" t="str">
        <f aca="false">IF(S204="","",IF(S204="-","-",IF(UPPER(S204)="AB","+",VLOOKUP(S204,'විෂය තොරතුරු'!$P$24:$Q$28,2))))</f>
        <v/>
      </c>
      <c r="BE204" s="168" t="str">
        <f aca="false">IF(T204="","",IF(T204="-","-",IF(UPPER(T204)="AB","+",VLOOKUP(T204,'විෂය තොරතුරු'!$P$24:$Q$28,2))))</f>
        <v/>
      </c>
      <c r="BF204" s="168" t="str">
        <f aca="false">IF(U204="","",IF(U204="-","-",IF(UPPER(U204)="AB","+",VLOOKUP(U204,'විෂය තොරතුරු'!$P$24:$Q$28,2))))</f>
        <v/>
      </c>
      <c r="BG204" s="170" t="str">
        <f aca="false">IF(V204="","",IF(V204="-","-",IF(UPPER(V204)="AB","+",VLOOKUP(V204,'විෂය තොරතුරු'!$P$24:$Q$28,2))))</f>
        <v/>
      </c>
      <c r="BH204" s="171" t="str">
        <f aca="false">IF(W204="","",IF(W204="-","-",IF(UPPER(W204)="AB","+",VLOOKUP(W204,'විෂය තොරතුරු'!$P$24:$Q$28,2))))</f>
        <v/>
      </c>
      <c r="BI204" s="168" t="str">
        <f aca="false">IF(X204="","",IF(X204="-","-",IF(UPPER(X204)="AB","+",VLOOKUP(X204,'විෂය තොරතුරු'!$P$24:$Q$28,2))))</f>
        <v/>
      </c>
      <c r="BJ204" s="168" t="str">
        <f aca="false">IF(Y204="","",IF(Y204="-","-",IF(UPPER(Y204)="AB","+",VLOOKUP(Y204,'විෂය තොරතුරු'!$P$24:$Q$28,2))))</f>
        <v/>
      </c>
      <c r="BK204" s="168" t="str">
        <f aca="false">IF(Z204="","",IF(Z204="-","-",IF(UPPER(Z204)="AB","+",VLOOKUP(Z204,'විෂය තොරතුරු'!$P$24:$Q$28,2))))</f>
        <v/>
      </c>
      <c r="BL204" s="168" t="str">
        <f aca="false">IF(AA204="","",IF(AA204="-","-",IF(UPPER(AA204)="AB","+",VLOOKUP(AA204,'විෂය තොරතුරු'!$P$24:$Q$28,2))))</f>
        <v/>
      </c>
      <c r="BM204" s="168" t="str">
        <f aca="false">IF(AB204="","",IF(AB204="-","-",IF(UPPER(AB204)="AB","+",VLOOKUP(AB204,'විෂය තොරතුරු'!$P$24:$Q$28,2))))</f>
        <v/>
      </c>
      <c r="BN204" s="168" t="str">
        <f aca="false">IF(AC204="","",IF(AC204="-","-",IF(UPPER(AC204)="AB","+",VLOOKUP(AC204,'විෂය තොරතුරු'!$P$24:$Q$28,2))))</f>
        <v/>
      </c>
      <c r="BO204" s="169" t="str">
        <f aca="false">IF(AD204="","",IF(AD204="-","-",IF(UPPER(AD204)="AB","+",VLOOKUP(AD204,'විෂය තොරතුරු'!$P$24:$Q$28,2))))</f>
        <v/>
      </c>
      <c r="BP204" s="171" t="str">
        <f aca="false">IF(AE204="","",IF(AE204="-","-",IF(UPPER(AE204)="AB","+",VLOOKUP(AE204,'විෂය තොරතුරු'!$P$24:$Q$28,2))))</f>
        <v/>
      </c>
      <c r="BQ204" s="168" t="str">
        <f aca="false">IF(AF204="","",IF(AF204="-","-",IF(UPPER(AF204)="AB","+",VLOOKUP(AF204,'විෂය තොරතුරු'!$P$24:$Q$28,2))))</f>
        <v/>
      </c>
      <c r="BR204" s="168" t="str">
        <f aca="false">IF(AG204="","",IF(AG204="-","-",IF(UPPER(AG204)="AB","+",VLOOKUP(AG204,'විෂය තොරතුරු'!$P$24:$Q$28,2))))</f>
        <v/>
      </c>
      <c r="BS204" s="168" t="str">
        <f aca="false">IF(AH204="","",IF(AH204="-","-",IF(UPPER(AH204)="AB","+",VLOOKUP(AH204,'විෂය තොරතුරු'!$P$24:$Q$28,2))))</f>
        <v/>
      </c>
      <c r="BT204" s="168" t="str">
        <f aca="false">IF(AI204="","",IF(AI204="-","-",IF(UPPER(AI204)="AB","+",VLOOKUP(AI204,'විෂය තොරතුරු'!$P$24:$Q$28,2))))</f>
        <v/>
      </c>
      <c r="BU204" s="168" t="str">
        <f aca="false">IF(AJ204="","",IF(AJ204="-","-",IF(UPPER(AJ204)="AB","+",VLOOKUP(AJ204,'විෂය තොරතුරු'!$P$24:$Q$28,2))))</f>
        <v/>
      </c>
      <c r="BV204" s="168" t="str">
        <f aca="false">IF(AK204="","",IF(AK204="-","-",IF(UPPER(AK204)="AB","+",VLOOKUP(AK204,'විෂය තොරතුරු'!$P$24:$Q$28,2))))</f>
        <v/>
      </c>
      <c r="BW204" s="169" t="str">
        <f aca="false">IF(AL204="","",IF(AL204="-","-",IF(UPPER(AL204)="AB","+",VLOOKUP(AL204,'විෂය තොරතුරු'!$P$24:$Q$28,2))))</f>
        <v/>
      </c>
      <c r="BX204" s="171" t="str">
        <f aca="false">IF($B204="","",COUNTIF($AP204:$BW204,"A"))</f>
        <v/>
      </c>
      <c r="BY204" s="171" t="str">
        <f aca="false">IF($B204="","",COUNTIF($AP204:$BW204,"B"))</f>
        <v/>
      </c>
      <c r="BZ204" s="171" t="str">
        <f aca="false">IF($B204="","",COUNTIF($AP204:$BW204,"C"))</f>
        <v/>
      </c>
      <c r="CA204" s="171" t="str">
        <f aca="false">IF($B204="","",COUNTIF($AP204:$BW204,"S"))</f>
        <v/>
      </c>
      <c r="CB204" s="171" t="str">
        <f aca="false">IF($B204="","",COUNTIF($AP204:$BW204,"W"))</f>
        <v/>
      </c>
      <c r="CC204" s="171" t="str">
        <f aca="false">IF(B204="","",SUM(BX204:CA204))</f>
        <v/>
      </c>
      <c r="CD204" s="169" t="str">
        <f aca="false">IF(B204="","",SUM(BX204:BZ204))</f>
        <v/>
      </c>
      <c r="CE204" s="172" t="str">
        <f aca="false">IF(B204="","",IF(AND(CC204&gt;=6,CD204&gt;=3,OR(E204&gt;=35,F204&gt;=35),L204&gt;=35),"6/3 සමත්",IF(AND(CC204&gt;=5,CD204&gt;=3,OR(E204&gt;=35,F204&gt;=35,L204&gt;=35)),"5/3 සමත්",IF(AND(CC204&gt;=4,CD204&gt;=1,OR(E204&gt;=20,F204&gt;=20,L204&gt;=20)),"සමත් කළ හැකි",IF(CB204=9,"W9","අසමත් ?")))))</f>
        <v/>
      </c>
    </row>
    <row r="205" customFormat="false" ht="13.8" hidden="false" customHeight="false" outlineLevel="0" collapsed="false">
      <c r="A205" s="160" t="n">
        <v>20</v>
      </c>
      <c r="B205" s="161"/>
      <c r="C205" s="161"/>
      <c r="D205" s="162"/>
      <c r="E205" s="163"/>
      <c r="F205" s="164"/>
      <c r="G205" s="163"/>
      <c r="H205" s="165"/>
      <c r="I205" s="165"/>
      <c r="J205" s="164"/>
      <c r="K205" s="163"/>
      <c r="L205" s="165"/>
      <c r="M205" s="165"/>
      <c r="N205" s="164"/>
      <c r="O205" s="163"/>
      <c r="P205" s="165"/>
      <c r="Q205" s="165"/>
      <c r="R205" s="165"/>
      <c r="S205" s="165"/>
      <c r="T205" s="165"/>
      <c r="U205" s="165"/>
      <c r="V205" s="164"/>
      <c r="W205" s="163"/>
      <c r="X205" s="165"/>
      <c r="Y205" s="165"/>
      <c r="Z205" s="165"/>
      <c r="AA205" s="165"/>
      <c r="AB205" s="165"/>
      <c r="AC205" s="165"/>
      <c r="AD205" s="164"/>
      <c r="AE205" s="163"/>
      <c r="AF205" s="165"/>
      <c r="AG205" s="165"/>
      <c r="AH205" s="165"/>
      <c r="AI205" s="165"/>
      <c r="AJ205" s="165"/>
      <c r="AK205" s="165"/>
      <c r="AL205" s="166"/>
      <c r="AM205" s="167" t="str">
        <f aca="false">IF(B205="","",SUM(E205:AL205))</f>
        <v/>
      </c>
      <c r="AN205" s="168" t="str">
        <f aca="false">IF(B205="","",AM205/9)</f>
        <v/>
      </c>
      <c r="AO205" s="169" t="str">
        <f aca="false">IF(B205="","",IF(AM205=0,"-",RANK(AM205,$AM$186:$AM$235,0)))</f>
        <v/>
      </c>
      <c r="AP205" s="167" t="str">
        <f aca="false">IF(E205="","",IF(E205="-","-",IF(UPPER(E205)="AB","+",VLOOKUP(E205,'විෂය තොරතුරු'!$P$24:$Q$28,2))))</f>
        <v/>
      </c>
      <c r="AQ205" s="168" t="str">
        <f aca="false">IF(F205="","",IF(F205="-","-",IF(UPPER(F205)="AB","+",VLOOKUP(F205,'විෂය තොරතුරු'!$P$24:$Q$28,2))))</f>
        <v/>
      </c>
      <c r="AR205" s="168" t="str">
        <f aca="false">IF(G205="","",IF(G205="-","-",IF(UPPER(G205)="AB","+",VLOOKUP(G205,'විෂය තොරතුරු'!$P$24:$Q$28,2))))</f>
        <v/>
      </c>
      <c r="AS205" s="168" t="str">
        <f aca="false">IF(H205="","",IF(H205="-","-",IF(UPPER(H205)="AB","+",VLOOKUP(H205,'විෂය තොරතුරු'!$P$24:$Q$28,2))))</f>
        <v/>
      </c>
      <c r="AT205" s="168" t="str">
        <f aca="false">IF(I205="","",IF(I205="-","-",IF(UPPER(I205)="AB","+",VLOOKUP(I205,'විෂය තොරතුරු'!$P$24:$Q$28,2))))</f>
        <v/>
      </c>
      <c r="AU205" s="170" t="str">
        <f aca="false">IF(J205="","",IF(J205="-","-",IF(UPPER(J205)="AB","+",VLOOKUP(J205,'විෂය තොරතුරු'!$P$24:$Q$28,2))))</f>
        <v/>
      </c>
      <c r="AV205" s="171" t="str">
        <f aca="false">IF(K205="","",IF(K205="-","-",IF(UPPER(K205)="AB","+",VLOOKUP(K205,'විෂය තොරතුරු'!$P$24:$Q$28,2))))</f>
        <v/>
      </c>
      <c r="AW205" s="168" t="str">
        <f aca="false">IF(L205="","",IF(L205="-","-",IF(UPPER(L205)="AB","+",VLOOKUP(L205,'විෂය තොරතුරු'!$P$24:$Q$28,2))))</f>
        <v/>
      </c>
      <c r="AX205" s="168" t="str">
        <f aca="false">IF(M205="","",IF(M205="-","-",IF(UPPER(M205)="AB","+",VLOOKUP(M205,'විෂය තොරතුරු'!$P$24:$Q$28,2))))</f>
        <v/>
      </c>
      <c r="AY205" s="169" t="str">
        <f aca="false">IF(N205="","",IF(N205="-","-",IF(UPPER(N205)="AB","+",VLOOKUP(N205,'විෂය තොරතුරු'!$P$24:$Q$28,2))))</f>
        <v/>
      </c>
      <c r="AZ205" s="167" t="str">
        <f aca="false">IF(O205="","",IF(O205="-","-",IF(UPPER(O205)="AB","+",VLOOKUP(O205,'විෂය තොරතුරු'!$P$24:$Q$28,2))))</f>
        <v/>
      </c>
      <c r="BA205" s="168" t="str">
        <f aca="false">IF(P205="","",IF(P205="-","-",IF(UPPER(P205)="AB","+",VLOOKUP(P205,'විෂය තොරතුරු'!$P$24:$Q$28,2))))</f>
        <v/>
      </c>
      <c r="BB205" s="168" t="str">
        <f aca="false">IF(Q205="","",IF(Q205="-","-",IF(UPPER(Q205)="AB","+",VLOOKUP(Q205,'විෂය තොරතුරු'!$P$24:$Q$28,2))))</f>
        <v/>
      </c>
      <c r="BC205" s="168" t="str">
        <f aca="false">IF(R205="","",IF(R205="-","-",IF(UPPER(R205)="AB","+",VLOOKUP(R205,'විෂය තොරතුරු'!$P$24:$Q$28,2))))</f>
        <v/>
      </c>
      <c r="BD205" s="168" t="str">
        <f aca="false">IF(S205="","",IF(S205="-","-",IF(UPPER(S205)="AB","+",VLOOKUP(S205,'විෂය තොරතුරු'!$P$24:$Q$28,2))))</f>
        <v/>
      </c>
      <c r="BE205" s="168" t="str">
        <f aca="false">IF(T205="","",IF(T205="-","-",IF(UPPER(T205)="AB","+",VLOOKUP(T205,'විෂය තොරතුරු'!$P$24:$Q$28,2))))</f>
        <v/>
      </c>
      <c r="BF205" s="168" t="str">
        <f aca="false">IF(U205="","",IF(U205="-","-",IF(UPPER(U205)="AB","+",VLOOKUP(U205,'විෂය තොරතුරු'!$P$24:$Q$28,2))))</f>
        <v/>
      </c>
      <c r="BG205" s="170" t="str">
        <f aca="false">IF(V205="","",IF(V205="-","-",IF(UPPER(V205)="AB","+",VLOOKUP(V205,'විෂය තොරතුරු'!$P$24:$Q$28,2))))</f>
        <v/>
      </c>
      <c r="BH205" s="171" t="str">
        <f aca="false">IF(W205="","",IF(W205="-","-",IF(UPPER(W205)="AB","+",VLOOKUP(W205,'විෂය තොරතුරු'!$P$24:$Q$28,2))))</f>
        <v/>
      </c>
      <c r="BI205" s="168" t="str">
        <f aca="false">IF(X205="","",IF(X205="-","-",IF(UPPER(X205)="AB","+",VLOOKUP(X205,'විෂය තොරතුරු'!$P$24:$Q$28,2))))</f>
        <v/>
      </c>
      <c r="BJ205" s="168" t="str">
        <f aca="false">IF(Y205="","",IF(Y205="-","-",IF(UPPER(Y205)="AB","+",VLOOKUP(Y205,'විෂය තොරතුරු'!$P$24:$Q$28,2))))</f>
        <v/>
      </c>
      <c r="BK205" s="168" t="str">
        <f aca="false">IF(Z205="","",IF(Z205="-","-",IF(UPPER(Z205)="AB","+",VLOOKUP(Z205,'විෂය තොරතුරු'!$P$24:$Q$28,2))))</f>
        <v/>
      </c>
      <c r="BL205" s="168" t="str">
        <f aca="false">IF(AA205="","",IF(AA205="-","-",IF(UPPER(AA205)="AB","+",VLOOKUP(AA205,'විෂය තොරතුරු'!$P$24:$Q$28,2))))</f>
        <v/>
      </c>
      <c r="BM205" s="168" t="str">
        <f aca="false">IF(AB205="","",IF(AB205="-","-",IF(UPPER(AB205)="AB","+",VLOOKUP(AB205,'විෂය තොරතුරු'!$P$24:$Q$28,2))))</f>
        <v/>
      </c>
      <c r="BN205" s="168" t="str">
        <f aca="false">IF(AC205="","",IF(AC205="-","-",IF(UPPER(AC205)="AB","+",VLOOKUP(AC205,'විෂය තොරතුරු'!$P$24:$Q$28,2))))</f>
        <v/>
      </c>
      <c r="BO205" s="169" t="str">
        <f aca="false">IF(AD205="","",IF(AD205="-","-",IF(UPPER(AD205)="AB","+",VLOOKUP(AD205,'විෂය තොරතුරු'!$P$24:$Q$28,2))))</f>
        <v/>
      </c>
      <c r="BP205" s="171" t="str">
        <f aca="false">IF(AE205="","",IF(AE205="-","-",IF(UPPER(AE205)="AB","+",VLOOKUP(AE205,'විෂය තොරතුරු'!$P$24:$Q$28,2))))</f>
        <v/>
      </c>
      <c r="BQ205" s="168" t="str">
        <f aca="false">IF(AF205="","",IF(AF205="-","-",IF(UPPER(AF205)="AB","+",VLOOKUP(AF205,'විෂය තොරතුරු'!$P$24:$Q$28,2))))</f>
        <v/>
      </c>
      <c r="BR205" s="168" t="str">
        <f aca="false">IF(AG205="","",IF(AG205="-","-",IF(UPPER(AG205)="AB","+",VLOOKUP(AG205,'විෂය තොරතුරු'!$P$24:$Q$28,2))))</f>
        <v/>
      </c>
      <c r="BS205" s="168" t="str">
        <f aca="false">IF(AH205="","",IF(AH205="-","-",IF(UPPER(AH205)="AB","+",VLOOKUP(AH205,'විෂය තොරතුරු'!$P$24:$Q$28,2))))</f>
        <v/>
      </c>
      <c r="BT205" s="168" t="str">
        <f aca="false">IF(AI205="","",IF(AI205="-","-",IF(UPPER(AI205)="AB","+",VLOOKUP(AI205,'විෂය තොරතුරු'!$P$24:$Q$28,2))))</f>
        <v/>
      </c>
      <c r="BU205" s="168" t="str">
        <f aca="false">IF(AJ205="","",IF(AJ205="-","-",IF(UPPER(AJ205)="AB","+",VLOOKUP(AJ205,'විෂය තොරතුරු'!$P$24:$Q$28,2))))</f>
        <v/>
      </c>
      <c r="BV205" s="168" t="str">
        <f aca="false">IF(AK205="","",IF(AK205="-","-",IF(UPPER(AK205)="AB","+",VLOOKUP(AK205,'විෂය තොරතුරු'!$P$24:$Q$28,2))))</f>
        <v/>
      </c>
      <c r="BW205" s="169" t="str">
        <f aca="false">IF(AL205="","",IF(AL205="-","-",IF(UPPER(AL205)="AB","+",VLOOKUP(AL205,'විෂය තොරතුරු'!$P$24:$Q$28,2))))</f>
        <v/>
      </c>
      <c r="BX205" s="171" t="str">
        <f aca="false">IF($B205="","",COUNTIF($AP205:$BW205,"A"))</f>
        <v/>
      </c>
      <c r="BY205" s="171" t="str">
        <f aca="false">IF($B205="","",COUNTIF($AP205:$BW205,"B"))</f>
        <v/>
      </c>
      <c r="BZ205" s="171" t="str">
        <f aca="false">IF($B205="","",COUNTIF($AP205:$BW205,"C"))</f>
        <v/>
      </c>
      <c r="CA205" s="171" t="str">
        <f aca="false">IF($B205="","",COUNTIF($AP205:$BW205,"S"))</f>
        <v/>
      </c>
      <c r="CB205" s="171" t="str">
        <f aca="false">IF($B205="","",COUNTIF($AP205:$BW205,"W"))</f>
        <v/>
      </c>
      <c r="CC205" s="171" t="str">
        <f aca="false">IF(B205="","",SUM(BX205:CA205))</f>
        <v/>
      </c>
      <c r="CD205" s="169" t="str">
        <f aca="false">IF(B205="","",SUM(BX205:BZ205))</f>
        <v/>
      </c>
      <c r="CE205" s="172" t="str">
        <f aca="false">IF(B205="","",IF(AND(CC205&gt;=6,CD205&gt;=3,OR(E205&gt;=35,F205&gt;=35),L205&gt;=35),"6/3 සමත්",IF(AND(CC205&gt;=5,CD205&gt;=3,OR(E205&gt;=35,F205&gt;=35,L205&gt;=35)),"5/3 සමත්",IF(AND(CC205&gt;=4,CD205&gt;=1,OR(E205&gt;=20,F205&gt;=20,L205&gt;=20)),"සමත් කළ හැකි",IF(CB205=9,"W9","අසමත් ?")))))</f>
        <v/>
      </c>
    </row>
    <row r="206" customFormat="false" ht="13.8" hidden="false" customHeight="false" outlineLevel="0" collapsed="false">
      <c r="A206" s="160" t="n">
        <v>21</v>
      </c>
      <c r="B206" s="161"/>
      <c r="C206" s="161"/>
      <c r="D206" s="162"/>
      <c r="E206" s="163"/>
      <c r="F206" s="164"/>
      <c r="G206" s="163"/>
      <c r="H206" s="165"/>
      <c r="I206" s="165"/>
      <c r="J206" s="164"/>
      <c r="K206" s="163"/>
      <c r="L206" s="165"/>
      <c r="M206" s="165"/>
      <c r="N206" s="164"/>
      <c r="O206" s="163"/>
      <c r="P206" s="165"/>
      <c r="Q206" s="165"/>
      <c r="R206" s="165"/>
      <c r="S206" s="165"/>
      <c r="T206" s="165"/>
      <c r="U206" s="165"/>
      <c r="V206" s="164"/>
      <c r="W206" s="163"/>
      <c r="X206" s="165"/>
      <c r="Y206" s="165"/>
      <c r="Z206" s="165"/>
      <c r="AA206" s="165"/>
      <c r="AB206" s="165"/>
      <c r="AC206" s="165"/>
      <c r="AD206" s="164"/>
      <c r="AE206" s="163"/>
      <c r="AF206" s="165"/>
      <c r="AG206" s="165"/>
      <c r="AH206" s="165"/>
      <c r="AI206" s="165"/>
      <c r="AJ206" s="165"/>
      <c r="AK206" s="165"/>
      <c r="AL206" s="166"/>
      <c r="AM206" s="167" t="str">
        <f aca="false">IF(B206="","",SUM(E206:AL206))</f>
        <v/>
      </c>
      <c r="AN206" s="168" t="str">
        <f aca="false">IF(B206="","",AM206/9)</f>
        <v/>
      </c>
      <c r="AO206" s="169" t="str">
        <f aca="false">IF(B206="","",IF(AM206=0,"-",RANK(AM206,$AM$186:$AM$235,0)))</f>
        <v/>
      </c>
      <c r="AP206" s="167" t="str">
        <f aca="false">IF(E206="","",IF(E206="-","-",IF(UPPER(E206)="AB","+",VLOOKUP(E206,'විෂය තොරතුරු'!$P$24:$Q$28,2))))</f>
        <v/>
      </c>
      <c r="AQ206" s="168" t="str">
        <f aca="false">IF(F206="","",IF(F206="-","-",IF(UPPER(F206)="AB","+",VLOOKUP(F206,'විෂය තොරතුරු'!$P$24:$Q$28,2))))</f>
        <v/>
      </c>
      <c r="AR206" s="168" t="str">
        <f aca="false">IF(G206="","",IF(G206="-","-",IF(UPPER(G206)="AB","+",VLOOKUP(G206,'විෂය තොරතුරු'!$P$24:$Q$28,2))))</f>
        <v/>
      </c>
      <c r="AS206" s="168" t="str">
        <f aca="false">IF(H206="","",IF(H206="-","-",IF(UPPER(H206)="AB","+",VLOOKUP(H206,'විෂය තොරතුරු'!$P$24:$Q$28,2))))</f>
        <v/>
      </c>
      <c r="AT206" s="168" t="str">
        <f aca="false">IF(I206="","",IF(I206="-","-",IF(UPPER(I206)="AB","+",VLOOKUP(I206,'විෂය තොරතුරු'!$P$24:$Q$28,2))))</f>
        <v/>
      </c>
      <c r="AU206" s="170" t="str">
        <f aca="false">IF(J206="","",IF(J206="-","-",IF(UPPER(J206)="AB","+",VLOOKUP(J206,'විෂය තොරතුරු'!$P$24:$Q$28,2))))</f>
        <v/>
      </c>
      <c r="AV206" s="171" t="str">
        <f aca="false">IF(K206="","",IF(K206="-","-",IF(UPPER(K206)="AB","+",VLOOKUP(K206,'විෂය තොරතුරු'!$P$24:$Q$28,2))))</f>
        <v/>
      </c>
      <c r="AW206" s="168" t="str">
        <f aca="false">IF(L206="","",IF(L206="-","-",IF(UPPER(L206)="AB","+",VLOOKUP(L206,'විෂය තොරතුරු'!$P$24:$Q$28,2))))</f>
        <v/>
      </c>
      <c r="AX206" s="168" t="str">
        <f aca="false">IF(M206="","",IF(M206="-","-",IF(UPPER(M206)="AB","+",VLOOKUP(M206,'විෂය තොරතුරු'!$P$24:$Q$28,2))))</f>
        <v/>
      </c>
      <c r="AY206" s="169" t="str">
        <f aca="false">IF(N206="","",IF(N206="-","-",IF(UPPER(N206)="AB","+",VLOOKUP(N206,'විෂය තොරතුරු'!$P$24:$Q$28,2))))</f>
        <v/>
      </c>
      <c r="AZ206" s="167" t="str">
        <f aca="false">IF(O206="","",IF(O206="-","-",IF(UPPER(O206)="AB","+",VLOOKUP(O206,'විෂය තොරතුරු'!$P$24:$Q$28,2))))</f>
        <v/>
      </c>
      <c r="BA206" s="168" t="str">
        <f aca="false">IF(P206="","",IF(P206="-","-",IF(UPPER(P206)="AB","+",VLOOKUP(P206,'විෂය තොරතුරු'!$P$24:$Q$28,2))))</f>
        <v/>
      </c>
      <c r="BB206" s="168" t="str">
        <f aca="false">IF(Q206="","",IF(Q206="-","-",IF(UPPER(Q206)="AB","+",VLOOKUP(Q206,'විෂය තොරතුරු'!$P$24:$Q$28,2))))</f>
        <v/>
      </c>
      <c r="BC206" s="168" t="str">
        <f aca="false">IF(R206="","",IF(R206="-","-",IF(UPPER(R206)="AB","+",VLOOKUP(R206,'විෂය තොරතුරු'!$P$24:$Q$28,2))))</f>
        <v/>
      </c>
      <c r="BD206" s="168" t="str">
        <f aca="false">IF(S206="","",IF(S206="-","-",IF(UPPER(S206)="AB","+",VLOOKUP(S206,'විෂය තොරතුරු'!$P$24:$Q$28,2))))</f>
        <v/>
      </c>
      <c r="BE206" s="168" t="str">
        <f aca="false">IF(T206="","",IF(T206="-","-",IF(UPPER(T206)="AB","+",VLOOKUP(T206,'විෂය තොරතුරු'!$P$24:$Q$28,2))))</f>
        <v/>
      </c>
      <c r="BF206" s="168" t="str">
        <f aca="false">IF(U206="","",IF(U206="-","-",IF(UPPER(U206)="AB","+",VLOOKUP(U206,'විෂය තොරතුරු'!$P$24:$Q$28,2))))</f>
        <v/>
      </c>
      <c r="BG206" s="170" t="str">
        <f aca="false">IF(V206="","",IF(V206="-","-",IF(UPPER(V206)="AB","+",VLOOKUP(V206,'විෂය තොරතුරු'!$P$24:$Q$28,2))))</f>
        <v/>
      </c>
      <c r="BH206" s="171" t="str">
        <f aca="false">IF(W206="","",IF(W206="-","-",IF(UPPER(W206)="AB","+",VLOOKUP(W206,'විෂය තොරතුරු'!$P$24:$Q$28,2))))</f>
        <v/>
      </c>
      <c r="BI206" s="168" t="str">
        <f aca="false">IF(X206="","",IF(X206="-","-",IF(UPPER(X206)="AB","+",VLOOKUP(X206,'විෂය තොරතුරු'!$P$24:$Q$28,2))))</f>
        <v/>
      </c>
      <c r="BJ206" s="168" t="str">
        <f aca="false">IF(Y206="","",IF(Y206="-","-",IF(UPPER(Y206)="AB","+",VLOOKUP(Y206,'විෂය තොරතුරු'!$P$24:$Q$28,2))))</f>
        <v/>
      </c>
      <c r="BK206" s="168" t="str">
        <f aca="false">IF(Z206="","",IF(Z206="-","-",IF(UPPER(Z206)="AB","+",VLOOKUP(Z206,'විෂය තොරතුරු'!$P$24:$Q$28,2))))</f>
        <v/>
      </c>
      <c r="BL206" s="168" t="str">
        <f aca="false">IF(AA206="","",IF(AA206="-","-",IF(UPPER(AA206)="AB","+",VLOOKUP(AA206,'විෂය තොරතුරු'!$P$24:$Q$28,2))))</f>
        <v/>
      </c>
      <c r="BM206" s="168" t="str">
        <f aca="false">IF(AB206="","",IF(AB206="-","-",IF(UPPER(AB206)="AB","+",VLOOKUP(AB206,'විෂය තොරතුරු'!$P$24:$Q$28,2))))</f>
        <v/>
      </c>
      <c r="BN206" s="168" t="str">
        <f aca="false">IF(AC206="","",IF(AC206="-","-",IF(UPPER(AC206)="AB","+",VLOOKUP(AC206,'විෂය තොරතුරු'!$P$24:$Q$28,2))))</f>
        <v/>
      </c>
      <c r="BO206" s="169" t="str">
        <f aca="false">IF(AD206="","",IF(AD206="-","-",IF(UPPER(AD206)="AB","+",VLOOKUP(AD206,'විෂය තොරතුරු'!$P$24:$Q$28,2))))</f>
        <v/>
      </c>
      <c r="BP206" s="171" t="str">
        <f aca="false">IF(AE206="","",IF(AE206="-","-",IF(UPPER(AE206)="AB","+",VLOOKUP(AE206,'විෂය තොරතුරු'!$P$24:$Q$28,2))))</f>
        <v/>
      </c>
      <c r="BQ206" s="168" t="str">
        <f aca="false">IF(AF206="","",IF(AF206="-","-",IF(UPPER(AF206)="AB","+",VLOOKUP(AF206,'විෂය තොරතුරු'!$P$24:$Q$28,2))))</f>
        <v/>
      </c>
      <c r="BR206" s="168" t="str">
        <f aca="false">IF(AG206="","",IF(AG206="-","-",IF(UPPER(AG206)="AB","+",VLOOKUP(AG206,'විෂය තොරතුරු'!$P$24:$Q$28,2))))</f>
        <v/>
      </c>
      <c r="BS206" s="168" t="str">
        <f aca="false">IF(AH206="","",IF(AH206="-","-",IF(UPPER(AH206)="AB","+",VLOOKUP(AH206,'විෂය තොරතුරු'!$P$24:$Q$28,2))))</f>
        <v/>
      </c>
      <c r="BT206" s="168" t="str">
        <f aca="false">IF(AI206="","",IF(AI206="-","-",IF(UPPER(AI206)="AB","+",VLOOKUP(AI206,'විෂය තොරතුරු'!$P$24:$Q$28,2))))</f>
        <v/>
      </c>
      <c r="BU206" s="168" t="str">
        <f aca="false">IF(AJ206="","",IF(AJ206="-","-",IF(UPPER(AJ206)="AB","+",VLOOKUP(AJ206,'විෂය තොරතුරු'!$P$24:$Q$28,2))))</f>
        <v/>
      </c>
      <c r="BV206" s="168" t="str">
        <f aca="false">IF(AK206="","",IF(AK206="-","-",IF(UPPER(AK206)="AB","+",VLOOKUP(AK206,'විෂය තොරතුරු'!$P$24:$Q$28,2))))</f>
        <v/>
      </c>
      <c r="BW206" s="169" t="str">
        <f aca="false">IF(AL206="","",IF(AL206="-","-",IF(UPPER(AL206)="AB","+",VLOOKUP(AL206,'විෂය තොරතුරු'!$P$24:$Q$28,2))))</f>
        <v/>
      </c>
      <c r="BX206" s="171" t="str">
        <f aca="false">IF($B206="","",COUNTIF($AP206:$BW206,"A"))</f>
        <v/>
      </c>
      <c r="BY206" s="171" t="str">
        <f aca="false">IF($B206="","",COUNTIF($AP206:$BW206,"B"))</f>
        <v/>
      </c>
      <c r="BZ206" s="171" t="str">
        <f aca="false">IF($B206="","",COUNTIF($AP206:$BW206,"C"))</f>
        <v/>
      </c>
      <c r="CA206" s="171" t="str">
        <f aca="false">IF($B206="","",COUNTIF($AP206:$BW206,"S"))</f>
        <v/>
      </c>
      <c r="CB206" s="171" t="str">
        <f aca="false">IF($B206="","",COUNTIF($AP206:$BW206,"W"))</f>
        <v/>
      </c>
      <c r="CC206" s="171" t="str">
        <f aca="false">IF(B206="","",SUM(BX206:CA206))</f>
        <v/>
      </c>
      <c r="CD206" s="169" t="str">
        <f aca="false">IF(B206="","",SUM(BX206:BZ206))</f>
        <v/>
      </c>
      <c r="CE206" s="172" t="str">
        <f aca="false">IF(B206="","",IF(AND(CC206&gt;=6,CD206&gt;=3,OR(E206&gt;=35,F206&gt;=35),L206&gt;=35),"6/3 සමත්",IF(AND(CC206&gt;=5,CD206&gt;=3,OR(E206&gt;=35,F206&gt;=35,L206&gt;=35)),"5/3 සමත්",IF(AND(CC206&gt;=4,CD206&gt;=1,OR(E206&gt;=20,F206&gt;=20,L206&gt;=20)),"සමත් කළ හැකි",IF(CB206=9,"W9","අසමත් ?")))))</f>
        <v/>
      </c>
    </row>
    <row r="207" customFormat="false" ht="13.8" hidden="false" customHeight="false" outlineLevel="0" collapsed="false">
      <c r="A207" s="160" t="n">
        <v>22</v>
      </c>
      <c r="B207" s="161"/>
      <c r="C207" s="161"/>
      <c r="D207" s="162"/>
      <c r="E207" s="163"/>
      <c r="F207" s="164"/>
      <c r="G207" s="163"/>
      <c r="H207" s="165"/>
      <c r="I207" s="165"/>
      <c r="J207" s="164"/>
      <c r="K207" s="163"/>
      <c r="L207" s="165"/>
      <c r="M207" s="165"/>
      <c r="N207" s="164"/>
      <c r="O207" s="163"/>
      <c r="P207" s="165"/>
      <c r="Q207" s="165"/>
      <c r="R207" s="165"/>
      <c r="S207" s="165"/>
      <c r="T207" s="165"/>
      <c r="U207" s="165"/>
      <c r="V207" s="164"/>
      <c r="W207" s="163"/>
      <c r="X207" s="165"/>
      <c r="Y207" s="165"/>
      <c r="Z207" s="165"/>
      <c r="AA207" s="165"/>
      <c r="AB207" s="165"/>
      <c r="AC207" s="165"/>
      <c r="AD207" s="164"/>
      <c r="AE207" s="163"/>
      <c r="AF207" s="165"/>
      <c r="AG207" s="165"/>
      <c r="AH207" s="165"/>
      <c r="AI207" s="165"/>
      <c r="AJ207" s="165"/>
      <c r="AK207" s="165"/>
      <c r="AL207" s="166"/>
      <c r="AM207" s="167" t="str">
        <f aca="false">IF(B207="","",SUM(E207:AL207))</f>
        <v/>
      </c>
      <c r="AN207" s="168" t="str">
        <f aca="false">IF(B207="","",AM207/9)</f>
        <v/>
      </c>
      <c r="AO207" s="169" t="str">
        <f aca="false">IF(B207="","",IF(AM207=0,"-",RANK(AM207,$AM$186:$AM$235,0)))</f>
        <v/>
      </c>
      <c r="AP207" s="167" t="str">
        <f aca="false">IF(E207="","",IF(E207="-","-",IF(UPPER(E207)="AB","+",VLOOKUP(E207,'විෂය තොරතුරු'!$P$24:$Q$28,2))))</f>
        <v/>
      </c>
      <c r="AQ207" s="168" t="str">
        <f aca="false">IF(F207="","",IF(F207="-","-",IF(UPPER(F207)="AB","+",VLOOKUP(F207,'විෂය තොරතුරු'!$P$24:$Q$28,2))))</f>
        <v/>
      </c>
      <c r="AR207" s="168" t="str">
        <f aca="false">IF(G207="","",IF(G207="-","-",IF(UPPER(G207)="AB","+",VLOOKUP(G207,'විෂය තොරතුරු'!$P$24:$Q$28,2))))</f>
        <v/>
      </c>
      <c r="AS207" s="168" t="str">
        <f aca="false">IF(H207="","",IF(H207="-","-",IF(UPPER(H207)="AB","+",VLOOKUP(H207,'විෂය තොරතුරු'!$P$24:$Q$28,2))))</f>
        <v/>
      </c>
      <c r="AT207" s="168" t="str">
        <f aca="false">IF(I207="","",IF(I207="-","-",IF(UPPER(I207)="AB","+",VLOOKUP(I207,'විෂය තොරතුරු'!$P$24:$Q$28,2))))</f>
        <v/>
      </c>
      <c r="AU207" s="170" t="str">
        <f aca="false">IF(J207="","",IF(J207="-","-",IF(UPPER(J207)="AB","+",VLOOKUP(J207,'විෂය තොරතුරු'!$P$24:$Q$28,2))))</f>
        <v/>
      </c>
      <c r="AV207" s="171" t="str">
        <f aca="false">IF(K207="","",IF(K207="-","-",IF(UPPER(K207)="AB","+",VLOOKUP(K207,'විෂය තොරතුරු'!$P$24:$Q$28,2))))</f>
        <v/>
      </c>
      <c r="AW207" s="168" t="str">
        <f aca="false">IF(L207="","",IF(L207="-","-",IF(UPPER(L207)="AB","+",VLOOKUP(L207,'විෂය තොරතුරු'!$P$24:$Q$28,2))))</f>
        <v/>
      </c>
      <c r="AX207" s="168" t="str">
        <f aca="false">IF(M207="","",IF(M207="-","-",IF(UPPER(M207)="AB","+",VLOOKUP(M207,'විෂය තොරතුරු'!$P$24:$Q$28,2))))</f>
        <v/>
      </c>
      <c r="AY207" s="169" t="str">
        <f aca="false">IF(N207="","",IF(N207="-","-",IF(UPPER(N207)="AB","+",VLOOKUP(N207,'විෂය තොරතුරු'!$P$24:$Q$28,2))))</f>
        <v/>
      </c>
      <c r="AZ207" s="167" t="str">
        <f aca="false">IF(O207="","",IF(O207="-","-",IF(UPPER(O207)="AB","+",VLOOKUP(O207,'විෂය තොරතුරු'!$P$24:$Q$28,2))))</f>
        <v/>
      </c>
      <c r="BA207" s="168" t="str">
        <f aca="false">IF(P207="","",IF(P207="-","-",IF(UPPER(P207)="AB","+",VLOOKUP(P207,'විෂය තොරතුරු'!$P$24:$Q$28,2))))</f>
        <v/>
      </c>
      <c r="BB207" s="168" t="str">
        <f aca="false">IF(Q207="","",IF(Q207="-","-",IF(UPPER(Q207)="AB","+",VLOOKUP(Q207,'විෂය තොරතුරු'!$P$24:$Q$28,2))))</f>
        <v/>
      </c>
      <c r="BC207" s="168" t="str">
        <f aca="false">IF(R207="","",IF(R207="-","-",IF(UPPER(R207)="AB","+",VLOOKUP(R207,'විෂය තොරතුරු'!$P$24:$Q$28,2))))</f>
        <v/>
      </c>
      <c r="BD207" s="168" t="str">
        <f aca="false">IF(S207="","",IF(S207="-","-",IF(UPPER(S207)="AB","+",VLOOKUP(S207,'විෂය තොරතුරු'!$P$24:$Q$28,2))))</f>
        <v/>
      </c>
      <c r="BE207" s="168" t="str">
        <f aca="false">IF(T207="","",IF(T207="-","-",IF(UPPER(T207)="AB","+",VLOOKUP(T207,'විෂය තොරතුරු'!$P$24:$Q$28,2))))</f>
        <v/>
      </c>
      <c r="BF207" s="168" t="str">
        <f aca="false">IF(U207="","",IF(U207="-","-",IF(UPPER(U207)="AB","+",VLOOKUP(U207,'විෂය තොරතුරු'!$P$24:$Q$28,2))))</f>
        <v/>
      </c>
      <c r="BG207" s="170" t="str">
        <f aca="false">IF(V207="","",IF(V207="-","-",IF(UPPER(V207)="AB","+",VLOOKUP(V207,'විෂය තොරතුරු'!$P$24:$Q$28,2))))</f>
        <v/>
      </c>
      <c r="BH207" s="171" t="str">
        <f aca="false">IF(W207="","",IF(W207="-","-",IF(UPPER(W207)="AB","+",VLOOKUP(W207,'විෂය තොරතුරු'!$P$24:$Q$28,2))))</f>
        <v/>
      </c>
      <c r="BI207" s="168" t="str">
        <f aca="false">IF(X207="","",IF(X207="-","-",IF(UPPER(X207)="AB","+",VLOOKUP(X207,'විෂය තොරතුරු'!$P$24:$Q$28,2))))</f>
        <v/>
      </c>
      <c r="BJ207" s="168" t="str">
        <f aca="false">IF(Y207="","",IF(Y207="-","-",IF(UPPER(Y207)="AB","+",VLOOKUP(Y207,'විෂය තොරතුරු'!$P$24:$Q$28,2))))</f>
        <v/>
      </c>
      <c r="BK207" s="168" t="str">
        <f aca="false">IF(Z207="","",IF(Z207="-","-",IF(UPPER(Z207)="AB","+",VLOOKUP(Z207,'විෂය තොරතුරු'!$P$24:$Q$28,2))))</f>
        <v/>
      </c>
      <c r="BL207" s="168" t="str">
        <f aca="false">IF(AA207="","",IF(AA207="-","-",IF(UPPER(AA207)="AB","+",VLOOKUP(AA207,'විෂය තොරතුරු'!$P$24:$Q$28,2))))</f>
        <v/>
      </c>
      <c r="BM207" s="168" t="str">
        <f aca="false">IF(AB207="","",IF(AB207="-","-",IF(UPPER(AB207)="AB","+",VLOOKUP(AB207,'විෂය තොරතුරු'!$P$24:$Q$28,2))))</f>
        <v/>
      </c>
      <c r="BN207" s="168" t="str">
        <f aca="false">IF(AC207="","",IF(AC207="-","-",IF(UPPER(AC207)="AB","+",VLOOKUP(AC207,'විෂය තොරතුරු'!$P$24:$Q$28,2))))</f>
        <v/>
      </c>
      <c r="BO207" s="169" t="str">
        <f aca="false">IF(AD207="","",IF(AD207="-","-",IF(UPPER(AD207)="AB","+",VLOOKUP(AD207,'විෂය තොරතුරු'!$P$24:$Q$28,2))))</f>
        <v/>
      </c>
      <c r="BP207" s="171" t="str">
        <f aca="false">IF(AE207="","",IF(AE207="-","-",IF(UPPER(AE207)="AB","+",VLOOKUP(AE207,'විෂය තොරතුරු'!$P$24:$Q$28,2))))</f>
        <v/>
      </c>
      <c r="BQ207" s="168" t="str">
        <f aca="false">IF(AF207="","",IF(AF207="-","-",IF(UPPER(AF207)="AB","+",VLOOKUP(AF207,'විෂය තොරතුරු'!$P$24:$Q$28,2))))</f>
        <v/>
      </c>
      <c r="BR207" s="168" t="str">
        <f aca="false">IF(AG207="","",IF(AG207="-","-",IF(UPPER(AG207)="AB","+",VLOOKUP(AG207,'විෂය තොරතුරු'!$P$24:$Q$28,2))))</f>
        <v/>
      </c>
      <c r="BS207" s="168" t="str">
        <f aca="false">IF(AH207="","",IF(AH207="-","-",IF(UPPER(AH207)="AB","+",VLOOKUP(AH207,'විෂය තොරතුරු'!$P$24:$Q$28,2))))</f>
        <v/>
      </c>
      <c r="BT207" s="168" t="str">
        <f aca="false">IF(AI207="","",IF(AI207="-","-",IF(UPPER(AI207)="AB","+",VLOOKUP(AI207,'විෂය තොරතුරු'!$P$24:$Q$28,2))))</f>
        <v/>
      </c>
      <c r="BU207" s="168" t="str">
        <f aca="false">IF(AJ207="","",IF(AJ207="-","-",IF(UPPER(AJ207)="AB","+",VLOOKUP(AJ207,'විෂය තොරතුරු'!$P$24:$Q$28,2))))</f>
        <v/>
      </c>
      <c r="BV207" s="168" t="str">
        <f aca="false">IF(AK207="","",IF(AK207="-","-",IF(UPPER(AK207)="AB","+",VLOOKUP(AK207,'විෂය තොරතුරු'!$P$24:$Q$28,2))))</f>
        <v/>
      </c>
      <c r="BW207" s="169" t="str">
        <f aca="false">IF(AL207="","",IF(AL207="-","-",IF(UPPER(AL207)="AB","+",VLOOKUP(AL207,'විෂය තොරතුරු'!$P$24:$Q$28,2))))</f>
        <v/>
      </c>
      <c r="BX207" s="171" t="str">
        <f aca="false">IF($B207="","",COUNTIF($AP207:$BW207,"A"))</f>
        <v/>
      </c>
      <c r="BY207" s="171" t="str">
        <f aca="false">IF($B207="","",COUNTIF($AP207:$BW207,"B"))</f>
        <v/>
      </c>
      <c r="BZ207" s="171" t="str">
        <f aca="false">IF($B207="","",COUNTIF($AP207:$BW207,"C"))</f>
        <v/>
      </c>
      <c r="CA207" s="171" t="str">
        <f aca="false">IF($B207="","",COUNTIF($AP207:$BW207,"S"))</f>
        <v/>
      </c>
      <c r="CB207" s="171" t="str">
        <f aca="false">IF($B207="","",COUNTIF($AP207:$BW207,"W"))</f>
        <v/>
      </c>
      <c r="CC207" s="171" t="str">
        <f aca="false">IF(B207="","",SUM(BX207:CA207))</f>
        <v/>
      </c>
      <c r="CD207" s="169" t="str">
        <f aca="false">IF(B207="","",SUM(BX207:BZ207))</f>
        <v/>
      </c>
      <c r="CE207" s="172" t="str">
        <f aca="false">IF(B207="","",IF(AND(CC207&gt;=6,CD207&gt;=3,OR(E207&gt;=35,F207&gt;=35),L207&gt;=35),"6/3 සමත්",IF(AND(CC207&gt;=5,CD207&gt;=3,OR(E207&gt;=35,F207&gt;=35,L207&gt;=35)),"5/3 සමත්",IF(AND(CC207&gt;=4,CD207&gt;=1,OR(E207&gt;=20,F207&gt;=20,L207&gt;=20)),"සමත් කළ හැකි",IF(CB207=9,"W9","අසමත් ?")))))</f>
        <v/>
      </c>
    </row>
    <row r="208" customFormat="false" ht="13.8" hidden="false" customHeight="false" outlineLevel="0" collapsed="false">
      <c r="A208" s="160" t="n">
        <v>23</v>
      </c>
      <c r="B208" s="161"/>
      <c r="C208" s="161"/>
      <c r="D208" s="162"/>
      <c r="E208" s="163"/>
      <c r="F208" s="164"/>
      <c r="G208" s="163"/>
      <c r="H208" s="165"/>
      <c r="I208" s="165"/>
      <c r="J208" s="164"/>
      <c r="K208" s="163"/>
      <c r="L208" s="165"/>
      <c r="M208" s="165"/>
      <c r="N208" s="164"/>
      <c r="O208" s="163"/>
      <c r="P208" s="165"/>
      <c r="Q208" s="165"/>
      <c r="R208" s="165"/>
      <c r="S208" s="165"/>
      <c r="T208" s="165"/>
      <c r="U208" s="165"/>
      <c r="V208" s="164"/>
      <c r="W208" s="163"/>
      <c r="X208" s="165"/>
      <c r="Y208" s="165"/>
      <c r="Z208" s="165"/>
      <c r="AA208" s="165"/>
      <c r="AB208" s="165"/>
      <c r="AC208" s="165"/>
      <c r="AD208" s="164"/>
      <c r="AE208" s="163"/>
      <c r="AF208" s="165"/>
      <c r="AG208" s="165"/>
      <c r="AH208" s="165"/>
      <c r="AI208" s="165"/>
      <c r="AJ208" s="165"/>
      <c r="AK208" s="165"/>
      <c r="AL208" s="166"/>
      <c r="AM208" s="167" t="str">
        <f aca="false">IF(B208="","",SUM(E208:AL208))</f>
        <v/>
      </c>
      <c r="AN208" s="168" t="str">
        <f aca="false">IF(B208="","",AM208/9)</f>
        <v/>
      </c>
      <c r="AO208" s="169" t="str">
        <f aca="false">IF(B208="","",IF(AM208=0,"-",RANK(AM208,$AM$186:$AM$235,0)))</f>
        <v/>
      </c>
      <c r="AP208" s="167" t="str">
        <f aca="false">IF(E208="","",IF(E208="-","-",IF(UPPER(E208)="AB","+",VLOOKUP(E208,'විෂය තොරතුරු'!$P$24:$Q$28,2))))</f>
        <v/>
      </c>
      <c r="AQ208" s="168" t="str">
        <f aca="false">IF(F208="","",IF(F208="-","-",IF(UPPER(F208)="AB","+",VLOOKUP(F208,'විෂය තොරතුරු'!$P$24:$Q$28,2))))</f>
        <v/>
      </c>
      <c r="AR208" s="168" t="str">
        <f aca="false">IF(G208="","",IF(G208="-","-",IF(UPPER(G208)="AB","+",VLOOKUP(G208,'විෂය තොරතුරු'!$P$24:$Q$28,2))))</f>
        <v/>
      </c>
      <c r="AS208" s="168" t="str">
        <f aca="false">IF(H208="","",IF(H208="-","-",IF(UPPER(H208)="AB","+",VLOOKUP(H208,'විෂය තොරතුරු'!$P$24:$Q$28,2))))</f>
        <v/>
      </c>
      <c r="AT208" s="168" t="str">
        <f aca="false">IF(I208="","",IF(I208="-","-",IF(UPPER(I208)="AB","+",VLOOKUP(I208,'විෂය තොරතුරු'!$P$24:$Q$28,2))))</f>
        <v/>
      </c>
      <c r="AU208" s="170" t="str">
        <f aca="false">IF(J208="","",IF(J208="-","-",IF(UPPER(J208)="AB","+",VLOOKUP(J208,'විෂය තොරතුරු'!$P$24:$Q$28,2))))</f>
        <v/>
      </c>
      <c r="AV208" s="171" t="str">
        <f aca="false">IF(K208="","",IF(K208="-","-",IF(UPPER(K208)="AB","+",VLOOKUP(K208,'විෂය තොරතුරු'!$P$24:$Q$28,2))))</f>
        <v/>
      </c>
      <c r="AW208" s="168" t="str">
        <f aca="false">IF(L208="","",IF(L208="-","-",IF(UPPER(L208)="AB","+",VLOOKUP(L208,'විෂය තොරතුරු'!$P$24:$Q$28,2))))</f>
        <v/>
      </c>
      <c r="AX208" s="168" t="str">
        <f aca="false">IF(M208="","",IF(M208="-","-",IF(UPPER(M208)="AB","+",VLOOKUP(M208,'විෂය තොරතුරු'!$P$24:$Q$28,2))))</f>
        <v/>
      </c>
      <c r="AY208" s="169" t="str">
        <f aca="false">IF(N208="","",IF(N208="-","-",IF(UPPER(N208)="AB","+",VLOOKUP(N208,'විෂය තොරතුරු'!$P$24:$Q$28,2))))</f>
        <v/>
      </c>
      <c r="AZ208" s="167" t="str">
        <f aca="false">IF(O208="","",IF(O208="-","-",IF(UPPER(O208)="AB","+",VLOOKUP(O208,'විෂය තොරතුරු'!$P$24:$Q$28,2))))</f>
        <v/>
      </c>
      <c r="BA208" s="168" t="str">
        <f aca="false">IF(P208="","",IF(P208="-","-",IF(UPPER(P208)="AB","+",VLOOKUP(P208,'විෂය තොරතුරු'!$P$24:$Q$28,2))))</f>
        <v/>
      </c>
      <c r="BB208" s="168" t="str">
        <f aca="false">IF(Q208="","",IF(Q208="-","-",IF(UPPER(Q208)="AB","+",VLOOKUP(Q208,'විෂය තොරතුරු'!$P$24:$Q$28,2))))</f>
        <v/>
      </c>
      <c r="BC208" s="168" t="str">
        <f aca="false">IF(R208="","",IF(R208="-","-",IF(UPPER(R208)="AB","+",VLOOKUP(R208,'විෂය තොරතුරු'!$P$24:$Q$28,2))))</f>
        <v/>
      </c>
      <c r="BD208" s="168" t="str">
        <f aca="false">IF(S208="","",IF(S208="-","-",IF(UPPER(S208)="AB","+",VLOOKUP(S208,'විෂය තොරතුරු'!$P$24:$Q$28,2))))</f>
        <v/>
      </c>
      <c r="BE208" s="168" t="str">
        <f aca="false">IF(T208="","",IF(T208="-","-",IF(UPPER(T208)="AB","+",VLOOKUP(T208,'විෂය තොරතුරු'!$P$24:$Q$28,2))))</f>
        <v/>
      </c>
      <c r="BF208" s="168" t="str">
        <f aca="false">IF(U208="","",IF(U208="-","-",IF(UPPER(U208)="AB","+",VLOOKUP(U208,'විෂය තොරතුරු'!$P$24:$Q$28,2))))</f>
        <v/>
      </c>
      <c r="BG208" s="170" t="str">
        <f aca="false">IF(V208="","",IF(V208="-","-",IF(UPPER(V208)="AB","+",VLOOKUP(V208,'විෂය තොරතුරු'!$P$24:$Q$28,2))))</f>
        <v/>
      </c>
      <c r="BH208" s="171" t="str">
        <f aca="false">IF(W208="","",IF(W208="-","-",IF(UPPER(W208)="AB","+",VLOOKUP(W208,'විෂය තොරතුරු'!$P$24:$Q$28,2))))</f>
        <v/>
      </c>
      <c r="BI208" s="168" t="str">
        <f aca="false">IF(X208="","",IF(X208="-","-",IF(UPPER(X208)="AB","+",VLOOKUP(X208,'විෂය තොරතුරු'!$P$24:$Q$28,2))))</f>
        <v/>
      </c>
      <c r="BJ208" s="168" t="str">
        <f aca="false">IF(Y208="","",IF(Y208="-","-",IF(UPPER(Y208)="AB","+",VLOOKUP(Y208,'විෂය තොරතුරු'!$P$24:$Q$28,2))))</f>
        <v/>
      </c>
      <c r="BK208" s="168" t="str">
        <f aca="false">IF(Z208="","",IF(Z208="-","-",IF(UPPER(Z208)="AB","+",VLOOKUP(Z208,'විෂය තොරතුරු'!$P$24:$Q$28,2))))</f>
        <v/>
      </c>
      <c r="BL208" s="168" t="str">
        <f aca="false">IF(AA208="","",IF(AA208="-","-",IF(UPPER(AA208)="AB","+",VLOOKUP(AA208,'විෂය තොරතුරු'!$P$24:$Q$28,2))))</f>
        <v/>
      </c>
      <c r="BM208" s="168" t="str">
        <f aca="false">IF(AB208="","",IF(AB208="-","-",IF(UPPER(AB208)="AB","+",VLOOKUP(AB208,'විෂය තොරතුරු'!$P$24:$Q$28,2))))</f>
        <v/>
      </c>
      <c r="BN208" s="168" t="str">
        <f aca="false">IF(AC208="","",IF(AC208="-","-",IF(UPPER(AC208)="AB","+",VLOOKUP(AC208,'විෂය තොරතුරු'!$P$24:$Q$28,2))))</f>
        <v/>
      </c>
      <c r="BO208" s="169" t="str">
        <f aca="false">IF(AD208="","",IF(AD208="-","-",IF(UPPER(AD208)="AB","+",VLOOKUP(AD208,'විෂය තොරතුරු'!$P$24:$Q$28,2))))</f>
        <v/>
      </c>
      <c r="BP208" s="171" t="str">
        <f aca="false">IF(AE208="","",IF(AE208="-","-",IF(UPPER(AE208)="AB","+",VLOOKUP(AE208,'විෂය තොරතුරු'!$P$24:$Q$28,2))))</f>
        <v/>
      </c>
      <c r="BQ208" s="168" t="str">
        <f aca="false">IF(AF208="","",IF(AF208="-","-",IF(UPPER(AF208)="AB","+",VLOOKUP(AF208,'විෂය තොරතුරු'!$P$24:$Q$28,2))))</f>
        <v/>
      </c>
      <c r="BR208" s="168" t="str">
        <f aca="false">IF(AG208="","",IF(AG208="-","-",IF(UPPER(AG208)="AB","+",VLOOKUP(AG208,'විෂය තොරතුරු'!$P$24:$Q$28,2))))</f>
        <v/>
      </c>
      <c r="BS208" s="168" t="str">
        <f aca="false">IF(AH208="","",IF(AH208="-","-",IF(UPPER(AH208)="AB","+",VLOOKUP(AH208,'විෂය තොරතුරු'!$P$24:$Q$28,2))))</f>
        <v/>
      </c>
      <c r="BT208" s="168" t="str">
        <f aca="false">IF(AI208="","",IF(AI208="-","-",IF(UPPER(AI208)="AB","+",VLOOKUP(AI208,'විෂය තොරතුරු'!$P$24:$Q$28,2))))</f>
        <v/>
      </c>
      <c r="BU208" s="168" t="str">
        <f aca="false">IF(AJ208="","",IF(AJ208="-","-",IF(UPPER(AJ208)="AB","+",VLOOKUP(AJ208,'විෂය තොරතුරු'!$P$24:$Q$28,2))))</f>
        <v/>
      </c>
      <c r="BV208" s="168" t="str">
        <f aca="false">IF(AK208="","",IF(AK208="-","-",IF(UPPER(AK208)="AB","+",VLOOKUP(AK208,'විෂය තොරතුරු'!$P$24:$Q$28,2))))</f>
        <v/>
      </c>
      <c r="BW208" s="169" t="str">
        <f aca="false">IF(AL208="","",IF(AL208="-","-",IF(UPPER(AL208)="AB","+",VLOOKUP(AL208,'විෂය තොරතුරු'!$P$24:$Q$28,2))))</f>
        <v/>
      </c>
      <c r="BX208" s="171" t="str">
        <f aca="false">IF($B208="","",COUNTIF($AP208:$BW208,"A"))</f>
        <v/>
      </c>
      <c r="BY208" s="171" t="str">
        <f aca="false">IF($B208="","",COUNTIF($AP208:$BW208,"B"))</f>
        <v/>
      </c>
      <c r="BZ208" s="171" t="str">
        <f aca="false">IF($B208="","",COUNTIF($AP208:$BW208,"C"))</f>
        <v/>
      </c>
      <c r="CA208" s="171" t="str">
        <f aca="false">IF($B208="","",COUNTIF($AP208:$BW208,"S"))</f>
        <v/>
      </c>
      <c r="CB208" s="171" t="str">
        <f aca="false">IF($B208="","",COUNTIF($AP208:$BW208,"W"))</f>
        <v/>
      </c>
      <c r="CC208" s="171" t="str">
        <f aca="false">IF(B208="","",SUM(BX208:CA208))</f>
        <v/>
      </c>
      <c r="CD208" s="169" t="str">
        <f aca="false">IF(B208="","",SUM(BX208:BZ208))</f>
        <v/>
      </c>
      <c r="CE208" s="172" t="str">
        <f aca="false">IF(B208="","",IF(AND(CC208&gt;=6,CD208&gt;=3,OR(E208&gt;=35,F208&gt;=35),L208&gt;=35),"6/3 සමත්",IF(AND(CC208&gt;=5,CD208&gt;=3,OR(E208&gt;=35,F208&gt;=35,L208&gt;=35)),"5/3 සමත්",IF(AND(CC208&gt;=4,CD208&gt;=1,OR(E208&gt;=20,F208&gt;=20,L208&gt;=20)),"සමත් කළ හැකි",IF(CB208=9,"W9","අසමත් ?")))))</f>
        <v/>
      </c>
    </row>
    <row r="209" customFormat="false" ht="13.8" hidden="false" customHeight="false" outlineLevel="0" collapsed="false">
      <c r="A209" s="160" t="n">
        <v>24</v>
      </c>
      <c r="B209" s="161"/>
      <c r="C209" s="161"/>
      <c r="D209" s="162"/>
      <c r="E209" s="163"/>
      <c r="F209" s="164"/>
      <c r="G209" s="163"/>
      <c r="H209" s="165"/>
      <c r="I209" s="165"/>
      <c r="J209" s="164"/>
      <c r="K209" s="163"/>
      <c r="L209" s="165"/>
      <c r="M209" s="165"/>
      <c r="N209" s="164"/>
      <c r="O209" s="163"/>
      <c r="P209" s="165"/>
      <c r="Q209" s="165"/>
      <c r="R209" s="165"/>
      <c r="S209" s="165"/>
      <c r="T209" s="165"/>
      <c r="U209" s="165"/>
      <c r="V209" s="164"/>
      <c r="W209" s="163"/>
      <c r="X209" s="165"/>
      <c r="Y209" s="165"/>
      <c r="Z209" s="165"/>
      <c r="AA209" s="165"/>
      <c r="AB209" s="165"/>
      <c r="AC209" s="165"/>
      <c r="AD209" s="164"/>
      <c r="AE209" s="163"/>
      <c r="AF209" s="165"/>
      <c r="AG209" s="165"/>
      <c r="AH209" s="165"/>
      <c r="AI209" s="165"/>
      <c r="AJ209" s="165"/>
      <c r="AK209" s="165"/>
      <c r="AL209" s="166"/>
      <c r="AM209" s="167" t="str">
        <f aca="false">IF(B209="","",SUM(E209:AL209))</f>
        <v/>
      </c>
      <c r="AN209" s="168" t="str">
        <f aca="false">IF(B209="","",AM209/9)</f>
        <v/>
      </c>
      <c r="AO209" s="169" t="str">
        <f aca="false">IF(B209="","",IF(AM209=0,"-",RANK(AM209,$AM$186:$AM$235,0)))</f>
        <v/>
      </c>
      <c r="AP209" s="167" t="str">
        <f aca="false">IF(E209="","",IF(E209="-","-",IF(UPPER(E209)="AB","+",VLOOKUP(E209,'විෂය තොරතුරු'!$P$24:$Q$28,2))))</f>
        <v/>
      </c>
      <c r="AQ209" s="168" t="str">
        <f aca="false">IF(F209="","",IF(F209="-","-",IF(UPPER(F209)="AB","+",VLOOKUP(F209,'විෂය තොරතුරු'!$P$24:$Q$28,2))))</f>
        <v/>
      </c>
      <c r="AR209" s="168" t="str">
        <f aca="false">IF(G209="","",IF(G209="-","-",IF(UPPER(G209)="AB","+",VLOOKUP(G209,'විෂය තොරතුරු'!$P$24:$Q$28,2))))</f>
        <v/>
      </c>
      <c r="AS209" s="168" t="str">
        <f aca="false">IF(H209="","",IF(H209="-","-",IF(UPPER(H209)="AB","+",VLOOKUP(H209,'විෂය තොරතුරු'!$P$24:$Q$28,2))))</f>
        <v/>
      </c>
      <c r="AT209" s="168" t="str">
        <f aca="false">IF(I209="","",IF(I209="-","-",IF(UPPER(I209)="AB","+",VLOOKUP(I209,'විෂය තොරතුරු'!$P$24:$Q$28,2))))</f>
        <v/>
      </c>
      <c r="AU209" s="170" t="str">
        <f aca="false">IF(J209="","",IF(J209="-","-",IF(UPPER(J209)="AB","+",VLOOKUP(J209,'විෂය තොරතුරු'!$P$24:$Q$28,2))))</f>
        <v/>
      </c>
      <c r="AV209" s="171" t="str">
        <f aca="false">IF(K209="","",IF(K209="-","-",IF(UPPER(K209)="AB","+",VLOOKUP(K209,'විෂය තොරතුරු'!$P$24:$Q$28,2))))</f>
        <v/>
      </c>
      <c r="AW209" s="168" t="str">
        <f aca="false">IF(L209="","",IF(L209="-","-",IF(UPPER(L209)="AB","+",VLOOKUP(L209,'විෂය තොරතුරු'!$P$24:$Q$28,2))))</f>
        <v/>
      </c>
      <c r="AX209" s="168" t="str">
        <f aca="false">IF(M209="","",IF(M209="-","-",IF(UPPER(M209)="AB","+",VLOOKUP(M209,'විෂය තොරතුරු'!$P$24:$Q$28,2))))</f>
        <v/>
      </c>
      <c r="AY209" s="169" t="str">
        <f aca="false">IF(N209="","",IF(N209="-","-",IF(UPPER(N209)="AB","+",VLOOKUP(N209,'විෂය තොරතුරු'!$P$24:$Q$28,2))))</f>
        <v/>
      </c>
      <c r="AZ209" s="167" t="str">
        <f aca="false">IF(O209="","",IF(O209="-","-",IF(UPPER(O209)="AB","+",VLOOKUP(O209,'විෂය තොරතුරු'!$P$24:$Q$28,2))))</f>
        <v/>
      </c>
      <c r="BA209" s="168" t="str">
        <f aca="false">IF(P209="","",IF(P209="-","-",IF(UPPER(P209)="AB","+",VLOOKUP(P209,'විෂය තොරතුරු'!$P$24:$Q$28,2))))</f>
        <v/>
      </c>
      <c r="BB209" s="168" t="str">
        <f aca="false">IF(Q209="","",IF(Q209="-","-",IF(UPPER(Q209)="AB","+",VLOOKUP(Q209,'විෂය තොරතුරු'!$P$24:$Q$28,2))))</f>
        <v/>
      </c>
      <c r="BC209" s="168" t="str">
        <f aca="false">IF(R209="","",IF(R209="-","-",IF(UPPER(R209)="AB","+",VLOOKUP(R209,'විෂය තොරතුරු'!$P$24:$Q$28,2))))</f>
        <v/>
      </c>
      <c r="BD209" s="168" t="str">
        <f aca="false">IF(S209="","",IF(S209="-","-",IF(UPPER(S209)="AB","+",VLOOKUP(S209,'විෂය තොරතුරු'!$P$24:$Q$28,2))))</f>
        <v/>
      </c>
      <c r="BE209" s="168" t="str">
        <f aca="false">IF(T209="","",IF(T209="-","-",IF(UPPER(T209)="AB","+",VLOOKUP(T209,'විෂය තොරතුරු'!$P$24:$Q$28,2))))</f>
        <v/>
      </c>
      <c r="BF209" s="168" t="str">
        <f aca="false">IF(U209="","",IF(U209="-","-",IF(UPPER(U209)="AB","+",VLOOKUP(U209,'විෂය තොරතුරු'!$P$24:$Q$28,2))))</f>
        <v/>
      </c>
      <c r="BG209" s="170" t="str">
        <f aca="false">IF(V209="","",IF(V209="-","-",IF(UPPER(V209)="AB","+",VLOOKUP(V209,'විෂය තොරතුරු'!$P$24:$Q$28,2))))</f>
        <v/>
      </c>
      <c r="BH209" s="171" t="str">
        <f aca="false">IF(W209="","",IF(W209="-","-",IF(UPPER(W209)="AB","+",VLOOKUP(W209,'විෂය තොරතුරු'!$P$24:$Q$28,2))))</f>
        <v/>
      </c>
      <c r="BI209" s="168" t="str">
        <f aca="false">IF(X209="","",IF(X209="-","-",IF(UPPER(X209)="AB","+",VLOOKUP(X209,'විෂය තොරතුරු'!$P$24:$Q$28,2))))</f>
        <v/>
      </c>
      <c r="BJ209" s="168" t="str">
        <f aca="false">IF(Y209="","",IF(Y209="-","-",IF(UPPER(Y209)="AB","+",VLOOKUP(Y209,'විෂය තොරතුරු'!$P$24:$Q$28,2))))</f>
        <v/>
      </c>
      <c r="BK209" s="168" t="str">
        <f aca="false">IF(Z209="","",IF(Z209="-","-",IF(UPPER(Z209)="AB","+",VLOOKUP(Z209,'විෂය තොරතුරු'!$P$24:$Q$28,2))))</f>
        <v/>
      </c>
      <c r="BL209" s="168" t="str">
        <f aca="false">IF(AA209="","",IF(AA209="-","-",IF(UPPER(AA209)="AB","+",VLOOKUP(AA209,'විෂය තොරතුරු'!$P$24:$Q$28,2))))</f>
        <v/>
      </c>
      <c r="BM209" s="168" t="str">
        <f aca="false">IF(AB209="","",IF(AB209="-","-",IF(UPPER(AB209)="AB","+",VLOOKUP(AB209,'විෂය තොරතුරු'!$P$24:$Q$28,2))))</f>
        <v/>
      </c>
      <c r="BN209" s="168" t="str">
        <f aca="false">IF(AC209="","",IF(AC209="-","-",IF(UPPER(AC209)="AB","+",VLOOKUP(AC209,'විෂය තොරතුරු'!$P$24:$Q$28,2))))</f>
        <v/>
      </c>
      <c r="BO209" s="169" t="str">
        <f aca="false">IF(AD209="","",IF(AD209="-","-",IF(UPPER(AD209)="AB","+",VLOOKUP(AD209,'විෂය තොරතුරු'!$P$24:$Q$28,2))))</f>
        <v/>
      </c>
      <c r="BP209" s="171" t="str">
        <f aca="false">IF(AE209="","",IF(AE209="-","-",IF(UPPER(AE209)="AB","+",VLOOKUP(AE209,'විෂය තොරතුරු'!$P$24:$Q$28,2))))</f>
        <v/>
      </c>
      <c r="BQ209" s="168" t="str">
        <f aca="false">IF(AF209="","",IF(AF209="-","-",IF(UPPER(AF209)="AB","+",VLOOKUP(AF209,'විෂය තොරතුරු'!$P$24:$Q$28,2))))</f>
        <v/>
      </c>
      <c r="BR209" s="168" t="str">
        <f aca="false">IF(AG209="","",IF(AG209="-","-",IF(UPPER(AG209)="AB","+",VLOOKUP(AG209,'විෂය තොරතුරු'!$P$24:$Q$28,2))))</f>
        <v/>
      </c>
      <c r="BS209" s="168" t="str">
        <f aca="false">IF(AH209="","",IF(AH209="-","-",IF(UPPER(AH209)="AB","+",VLOOKUP(AH209,'විෂය තොරතුරු'!$P$24:$Q$28,2))))</f>
        <v/>
      </c>
      <c r="BT209" s="168" t="str">
        <f aca="false">IF(AI209="","",IF(AI209="-","-",IF(UPPER(AI209)="AB","+",VLOOKUP(AI209,'විෂය තොරතුරු'!$P$24:$Q$28,2))))</f>
        <v/>
      </c>
      <c r="BU209" s="168" t="str">
        <f aca="false">IF(AJ209="","",IF(AJ209="-","-",IF(UPPER(AJ209)="AB","+",VLOOKUP(AJ209,'විෂය තොරතුරු'!$P$24:$Q$28,2))))</f>
        <v/>
      </c>
      <c r="BV209" s="168" t="str">
        <f aca="false">IF(AK209="","",IF(AK209="-","-",IF(UPPER(AK209)="AB","+",VLOOKUP(AK209,'විෂය තොරතුරු'!$P$24:$Q$28,2))))</f>
        <v/>
      </c>
      <c r="BW209" s="169" t="str">
        <f aca="false">IF(AL209="","",IF(AL209="-","-",IF(UPPER(AL209)="AB","+",VLOOKUP(AL209,'විෂය තොරතුරු'!$P$24:$Q$28,2))))</f>
        <v/>
      </c>
      <c r="BX209" s="171" t="str">
        <f aca="false">IF($B209="","",COUNTIF($AP209:$BW209,"A"))</f>
        <v/>
      </c>
      <c r="BY209" s="171" t="str">
        <f aca="false">IF($B209="","",COUNTIF($AP209:$BW209,"B"))</f>
        <v/>
      </c>
      <c r="BZ209" s="171" t="str">
        <f aca="false">IF($B209="","",COUNTIF($AP209:$BW209,"C"))</f>
        <v/>
      </c>
      <c r="CA209" s="171" t="str">
        <f aca="false">IF($B209="","",COUNTIF($AP209:$BW209,"S"))</f>
        <v/>
      </c>
      <c r="CB209" s="171" t="str">
        <f aca="false">IF($B209="","",COUNTIF($AP209:$BW209,"W"))</f>
        <v/>
      </c>
      <c r="CC209" s="171" t="str">
        <f aca="false">IF(B209="","",SUM(BX209:CA209))</f>
        <v/>
      </c>
      <c r="CD209" s="169" t="str">
        <f aca="false">IF(B209="","",SUM(BX209:BZ209))</f>
        <v/>
      </c>
      <c r="CE209" s="172" t="str">
        <f aca="false">IF(B209="","",IF(AND(CC209&gt;=6,CD209&gt;=3,OR(E209&gt;=35,F209&gt;=35),L209&gt;=35),"6/3 සමත්",IF(AND(CC209&gt;=5,CD209&gt;=3,OR(E209&gt;=35,F209&gt;=35,L209&gt;=35)),"5/3 සමත්",IF(AND(CC209&gt;=4,CD209&gt;=1,OR(E209&gt;=20,F209&gt;=20,L209&gt;=20)),"සමත් කළ හැකි",IF(CB209=9,"W9","අසමත් ?")))))</f>
        <v/>
      </c>
    </row>
    <row r="210" customFormat="false" ht="13.8" hidden="false" customHeight="false" outlineLevel="0" collapsed="false">
      <c r="A210" s="160" t="n">
        <v>25</v>
      </c>
      <c r="B210" s="161"/>
      <c r="C210" s="161"/>
      <c r="D210" s="162"/>
      <c r="E210" s="163"/>
      <c r="F210" s="164"/>
      <c r="G210" s="163"/>
      <c r="H210" s="165"/>
      <c r="I210" s="165"/>
      <c r="J210" s="164"/>
      <c r="K210" s="163"/>
      <c r="L210" s="165"/>
      <c r="M210" s="165"/>
      <c r="N210" s="164"/>
      <c r="O210" s="163"/>
      <c r="P210" s="165"/>
      <c r="Q210" s="165"/>
      <c r="R210" s="165"/>
      <c r="S210" s="165"/>
      <c r="T210" s="165"/>
      <c r="U210" s="165"/>
      <c r="V210" s="164"/>
      <c r="W210" s="163"/>
      <c r="X210" s="165"/>
      <c r="Y210" s="165"/>
      <c r="Z210" s="165"/>
      <c r="AA210" s="165"/>
      <c r="AB210" s="165"/>
      <c r="AC210" s="165"/>
      <c r="AD210" s="164"/>
      <c r="AE210" s="163"/>
      <c r="AF210" s="165"/>
      <c r="AG210" s="165"/>
      <c r="AH210" s="165"/>
      <c r="AI210" s="165"/>
      <c r="AJ210" s="165"/>
      <c r="AK210" s="165"/>
      <c r="AL210" s="166"/>
      <c r="AM210" s="167" t="str">
        <f aca="false">IF(B210="","",SUM(E210:AL210))</f>
        <v/>
      </c>
      <c r="AN210" s="168" t="str">
        <f aca="false">IF(B210="","",AM210/9)</f>
        <v/>
      </c>
      <c r="AO210" s="169" t="str">
        <f aca="false">IF(B210="","",IF(AM210=0,"-",RANK(AM210,$AM$186:$AM$235,0)))</f>
        <v/>
      </c>
      <c r="AP210" s="167" t="str">
        <f aca="false">IF(E210="","",IF(E210="-","-",IF(UPPER(E210)="AB","+",VLOOKUP(E210,'විෂය තොරතුරු'!$P$24:$Q$28,2))))</f>
        <v/>
      </c>
      <c r="AQ210" s="168" t="str">
        <f aca="false">IF(F210="","",IF(F210="-","-",IF(UPPER(F210)="AB","+",VLOOKUP(F210,'විෂය තොරතුරු'!$P$24:$Q$28,2))))</f>
        <v/>
      </c>
      <c r="AR210" s="168" t="str">
        <f aca="false">IF(G210="","",IF(G210="-","-",IF(UPPER(G210)="AB","+",VLOOKUP(G210,'විෂය තොරතුරු'!$P$24:$Q$28,2))))</f>
        <v/>
      </c>
      <c r="AS210" s="168" t="str">
        <f aca="false">IF(H210="","",IF(H210="-","-",IF(UPPER(H210)="AB","+",VLOOKUP(H210,'විෂය තොරතුරු'!$P$24:$Q$28,2))))</f>
        <v/>
      </c>
      <c r="AT210" s="168" t="str">
        <f aca="false">IF(I210="","",IF(I210="-","-",IF(UPPER(I210)="AB","+",VLOOKUP(I210,'විෂය තොරතුරු'!$P$24:$Q$28,2))))</f>
        <v/>
      </c>
      <c r="AU210" s="170" t="str">
        <f aca="false">IF(J210="","",IF(J210="-","-",IF(UPPER(J210)="AB","+",VLOOKUP(J210,'විෂය තොරතුරු'!$P$24:$Q$28,2))))</f>
        <v/>
      </c>
      <c r="AV210" s="171" t="str">
        <f aca="false">IF(K210="","",IF(K210="-","-",IF(UPPER(K210)="AB","+",VLOOKUP(K210,'විෂය තොරතුරු'!$P$24:$Q$28,2))))</f>
        <v/>
      </c>
      <c r="AW210" s="168" t="str">
        <f aca="false">IF(L210="","",IF(L210="-","-",IF(UPPER(L210)="AB","+",VLOOKUP(L210,'විෂය තොරතුරු'!$P$24:$Q$28,2))))</f>
        <v/>
      </c>
      <c r="AX210" s="168" t="str">
        <f aca="false">IF(M210="","",IF(M210="-","-",IF(UPPER(M210)="AB","+",VLOOKUP(M210,'විෂය තොරතුරු'!$P$24:$Q$28,2))))</f>
        <v/>
      </c>
      <c r="AY210" s="169" t="str">
        <f aca="false">IF(N210="","",IF(N210="-","-",IF(UPPER(N210)="AB","+",VLOOKUP(N210,'විෂය තොරතුරු'!$P$24:$Q$28,2))))</f>
        <v/>
      </c>
      <c r="AZ210" s="167" t="str">
        <f aca="false">IF(O210="","",IF(O210="-","-",IF(UPPER(O210)="AB","+",VLOOKUP(O210,'විෂය තොරතුරු'!$P$24:$Q$28,2))))</f>
        <v/>
      </c>
      <c r="BA210" s="168" t="str">
        <f aca="false">IF(P210="","",IF(P210="-","-",IF(UPPER(P210)="AB","+",VLOOKUP(P210,'විෂය තොරතුරු'!$P$24:$Q$28,2))))</f>
        <v/>
      </c>
      <c r="BB210" s="168" t="str">
        <f aca="false">IF(Q210="","",IF(Q210="-","-",IF(UPPER(Q210)="AB","+",VLOOKUP(Q210,'විෂය තොරතුරු'!$P$24:$Q$28,2))))</f>
        <v/>
      </c>
      <c r="BC210" s="168" t="str">
        <f aca="false">IF(R210="","",IF(R210="-","-",IF(UPPER(R210)="AB","+",VLOOKUP(R210,'විෂය තොරතුරු'!$P$24:$Q$28,2))))</f>
        <v/>
      </c>
      <c r="BD210" s="168" t="str">
        <f aca="false">IF(S210="","",IF(S210="-","-",IF(UPPER(S210)="AB","+",VLOOKUP(S210,'විෂය තොරතුරු'!$P$24:$Q$28,2))))</f>
        <v/>
      </c>
      <c r="BE210" s="168" t="str">
        <f aca="false">IF(T210="","",IF(T210="-","-",IF(UPPER(T210)="AB","+",VLOOKUP(T210,'විෂය තොරතුරු'!$P$24:$Q$28,2))))</f>
        <v/>
      </c>
      <c r="BF210" s="168" t="str">
        <f aca="false">IF(U210="","",IF(U210="-","-",IF(UPPER(U210)="AB","+",VLOOKUP(U210,'විෂය තොරතුරු'!$P$24:$Q$28,2))))</f>
        <v/>
      </c>
      <c r="BG210" s="170" t="str">
        <f aca="false">IF(V210="","",IF(V210="-","-",IF(UPPER(V210)="AB","+",VLOOKUP(V210,'විෂය තොරතුරු'!$P$24:$Q$28,2))))</f>
        <v/>
      </c>
      <c r="BH210" s="171" t="str">
        <f aca="false">IF(W210="","",IF(W210="-","-",IF(UPPER(W210)="AB","+",VLOOKUP(W210,'විෂය තොරතුරු'!$P$24:$Q$28,2))))</f>
        <v/>
      </c>
      <c r="BI210" s="168" t="str">
        <f aca="false">IF(X210="","",IF(X210="-","-",IF(UPPER(X210)="AB","+",VLOOKUP(X210,'විෂය තොරතුරු'!$P$24:$Q$28,2))))</f>
        <v/>
      </c>
      <c r="BJ210" s="168" t="str">
        <f aca="false">IF(Y210="","",IF(Y210="-","-",IF(UPPER(Y210)="AB","+",VLOOKUP(Y210,'විෂය තොරතුරු'!$P$24:$Q$28,2))))</f>
        <v/>
      </c>
      <c r="BK210" s="168" t="str">
        <f aca="false">IF(Z210="","",IF(Z210="-","-",IF(UPPER(Z210)="AB","+",VLOOKUP(Z210,'විෂය තොරතුරු'!$P$24:$Q$28,2))))</f>
        <v/>
      </c>
      <c r="BL210" s="168" t="str">
        <f aca="false">IF(AA210="","",IF(AA210="-","-",IF(UPPER(AA210)="AB","+",VLOOKUP(AA210,'විෂය තොරතුරු'!$P$24:$Q$28,2))))</f>
        <v/>
      </c>
      <c r="BM210" s="168" t="str">
        <f aca="false">IF(AB210="","",IF(AB210="-","-",IF(UPPER(AB210)="AB","+",VLOOKUP(AB210,'විෂය තොරතුරු'!$P$24:$Q$28,2))))</f>
        <v/>
      </c>
      <c r="BN210" s="168" t="str">
        <f aca="false">IF(AC210="","",IF(AC210="-","-",IF(UPPER(AC210)="AB","+",VLOOKUP(AC210,'විෂය තොරතුරු'!$P$24:$Q$28,2))))</f>
        <v/>
      </c>
      <c r="BO210" s="169" t="str">
        <f aca="false">IF(AD210="","",IF(AD210="-","-",IF(UPPER(AD210)="AB","+",VLOOKUP(AD210,'විෂය තොරතුරු'!$P$24:$Q$28,2))))</f>
        <v/>
      </c>
      <c r="BP210" s="171" t="str">
        <f aca="false">IF(AE210="","",IF(AE210="-","-",IF(UPPER(AE210)="AB","+",VLOOKUP(AE210,'විෂය තොරතුරු'!$P$24:$Q$28,2))))</f>
        <v/>
      </c>
      <c r="BQ210" s="168" t="str">
        <f aca="false">IF(AF210="","",IF(AF210="-","-",IF(UPPER(AF210)="AB","+",VLOOKUP(AF210,'විෂය තොරතුරු'!$P$24:$Q$28,2))))</f>
        <v/>
      </c>
      <c r="BR210" s="168" t="str">
        <f aca="false">IF(AG210="","",IF(AG210="-","-",IF(UPPER(AG210)="AB","+",VLOOKUP(AG210,'විෂය තොරතුරු'!$P$24:$Q$28,2))))</f>
        <v/>
      </c>
      <c r="BS210" s="168" t="str">
        <f aca="false">IF(AH210="","",IF(AH210="-","-",IF(UPPER(AH210)="AB","+",VLOOKUP(AH210,'විෂය තොරතුරු'!$P$24:$Q$28,2))))</f>
        <v/>
      </c>
      <c r="BT210" s="168" t="str">
        <f aca="false">IF(AI210="","",IF(AI210="-","-",IF(UPPER(AI210)="AB","+",VLOOKUP(AI210,'විෂය තොරතුරු'!$P$24:$Q$28,2))))</f>
        <v/>
      </c>
      <c r="BU210" s="168" t="str">
        <f aca="false">IF(AJ210="","",IF(AJ210="-","-",IF(UPPER(AJ210)="AB","+",VLOOKUP(AJ210,'විෂය තොරතුරු'!$P$24:$Q$28,2))))</f>
        <v/>
      </c>
      <c r="BV210" s="168" t="str">
        <f aca="false">IF(AK210="","",IF(AK210="-","-",IF(UPPER(AK210)="AB","+",VLOOKUP(AK210,'විෂය තොරතුරු'!$P$24:$Q$28,2))))</f>
        <v/>
      </c>
      <c r="BW210" s="169" t="str">
        <f aca="false">IF(AL210="","",IF(AL210="-","-",IF(UPPER(AL210)="AB","+",VLOOKUP(AL210,'විෂය තොරතුරු'!$P$24:$Q$28,2))))</f>
        <v/>
      </c>
      <c r="BX210" s="171" t="str">
        <f aca="false">IF($B210="","",COUNTIF($AP210:$BW210,"A"))</f>
        <v/>
      </c>
      <c r="BY210" s="171" t="str">
        <f aca="false">IF($B210="","",COUNTIF($AP210:$BW210,"B"))</f>
        <v/>
      </c>
      <c r="BZ210" s="171" t="str">
        <f aca="false">IF($B210="","",COUNTIF($AP210:$BW210,"C"))</f>
        <v/>
      </c>
      <c r="CA210" s="171" t="str">
        <f aca="false">IF($B210="","",COUNTIF($AP210:$BW210,"S"))</f>
        <v/>
      </c>
      <c r="CB210" s="171" t="str">
        <f aca="false">IF($B210="","",COUNTIF($AP210:$BW210,"W"))</f>
        <v/>
      </c>
      <c r="CC210" s="171" t="str">
        <f aca="false">IF(B210="","",SUM(BX210:CA210))</f>
        <v/>
      </c>
      <c r="CD210" s="169" t="str">
        <f aca="false">IF(B210="","",SUM(BX210:BZ210))</f>
        <v/>
      </c>
      <c r="CE210" s="172" t="str">
        <f aca="false">IF(B210="","",IF(AND(CC210&gt;=6,CD210&gt;=3,OR(E210&gt;=35,F210&gt;=35),L210&gt;=35),"6/3 සමත්",IF(AND(CC210&gt;=5,CD210&gt;=3,OR(E210&gt;=35,F210&gt;=35,L210&gt;=35)),"5/3 සමත්",IF(AND(CC210&gt;=4,CD210&gt;=1,OR(E210&gt;=20,F210&gt;=20,L210&gt;=20)),"සමත් කළ හැකි",IF(CB210=9,"W9","අසමත් ?")))))</f>
        <v/>
      </c>
    </row>
    <row r="211" customFormat="false" ht="13.8" hidden="false" customHeight="false" outlineLevel="0" collapsed="false">
      <c r="A211" s="160" t="n">
        <v>26</v>
      </c>
      <c r="B211" s="161"/>
      <c r="C211" s="161"/>
      <c r="D211" s="162"/>
      <c r="E211" s="163"/>
      <c r="F211" s="164"/>
      <c r="G211" s="163"/>
      <c r="H211" s="165"/>
      <c r="I211" s="165"/>
      <c r="J211" s="164"/>
      <c r="K211" s="163"/>
      <c r="L211" s="165"/>
      <c r="M211" s="165"/>
      <c r="N211" s="164"/>
      <c r="O211" s="163"/>
      <c r="P211" s="165"/>
      <c r="Q211" s="165"/>
      <c r="R211" s="165"/>
      <c r="S211" s="165"/>
      <c r="T211" s="165"/>
      <c r="U211" s="165"/>
      <c r="V211" s="164"/>
      <c r="W211" s="163"/>
      <c r="X211" s="165"/>
      <c r="Y211" s="165"/>
      <c r="Z211" s="165"/>
      <c r="AA211" s="165"/>
      <c r="AB211" s="165"/>
      <c r="AC211" s="165"/>
      <c r="AD211" s="164"/>
      <c r="AE211" s="163"/>
      <c r="AF211" s="165"/>
      <c r="AG211" s="165"/>
      <c r="AH211" s="165"/>
      <c r="AI211" s="165"/>
      <c r="AJ211" s="165"/>
      <c r="AK211" s="165"/>
      <c r="AL211" s="166"/>
      <c r="AM211" s="167" t="str">
        <f aca="false">IF(B211="","",SUM(E211:AL211))</f>
        <v/>
      </c>
      <c r="AN211" s="168" t="str">
        <f aca="false">IF(B211="","",AM211/9)</f>
        <v/>
      </c>
      <c r="AO211" s="169" t="str">
        <f aca="false">IF(B211="","",IF(AM211=0,"-",RANK(AM211,$AM$186:$AM$235,0)))</f>
        <v/>
      </c>
      <c r="AP211" s="167" t="str">
        <f aca="false">IF(E211="","",IF(E211="-","-",IF(UPPER(E211)="AB","+",VLOOKUP(E211,'විෂය තොරතුරු'!$P$24:$Q$28,2))))</f>
        <v/>
      </c>
      <c r="AQ211" s="168" t="str">
        <f aca="false">IF(F211="","",IF(F211="-","-",IF(UPPER(F211)="AB","+",VLOOKUP(F211,'විෂය තොරතුරු'!$P$24:$Q$28,2))))</f>
        <v/>
      </c>
      <c r="AR211" s="168" t="str">
        <f aca="false">IF(G211="","",IF(G211="-","-",IF(UPPER(G211)="AB","+",VLOOKUP(G211,'විෂය තොරතුරු'!$P$24:$Q$28,2))))</f>
        <v/>
      </c>
      <c r="AS211" s="168" t="str">
        <f aca="false">IF(H211="","",IF(H211="-","-",IF(UPPER(H211)="AB","+",VLOOKUP(H211,'විෂය තොරතුරු'!$P$24:$Q$28,2))))</f>
        <v/>
      </c>
      <c r="AT211" s="168" t="str">
        <f aca="false">IF(I211="","",IF(I211="-","-",IF(UPPER(I211)="AB","+",VLOOKUP(I211,'විෂය තොරතුරු'!$P$24:$Q$28,2))))</f>
        <v/>
      </c>
      <c r="AU211" s="170" t="str">
        <f aca="false">IF(J211="","",IF(J211="-","-",IF(UPPER(J211)="AB","+",VLOOKUP(J211,'විෂය තොරතුරු'!$P$24:$Q$28,2))))</f>
        <v/>
      </c>
      <c r="AV211" s="171" t="str">
        <f aca="false">IF(K211="","",IF(K211="-","-",IF(UPPER(K211)="AB","+",VLOOKUP(K211,'විෂය තොරතුරු'!$P$24:$Q$28,2))))</f>
        <v/>
      </c>
      <c r="AW211" s="168" t="str">
        <f aca="false">IF(L211="","",IF(L211="-","-",IF(UPPER(L211)="AB","+",VLOOKUP(L211,'විෂය තොරතුරු'!$P$24:$Q$28,2))))</f>
        <v/>
      </c>
      <c r="AX211" s="168" t="str">
        <f aca="false">IF(M211="","",IF(M211="-","-",IF(UPPER(M211)="AB","+",VLOOKUP(M211,'විෂය තොරතුරු'!$P$24:$Q$28,2))))</f>
        <v/>
      </c>
      <c r="AY211" s="169" t="str">
        <f aca="false">IF(N211="","",IF(N211="-","-",IF(UPPER(N211)="AB","+",VLOOKUP(N211,'විෂය තොරතුරු'!$P$24:$Q$28,2))))</f>
        <v/>
      </c>
      <c r="AZ211" s="167" t="str">
        <f aca="false">IF(O211="","",IF(O211="-","-",IF(UPPER(O211)="AB","+",VLOOKUP(O211,'විෂය තොරතුරු'!$P$24:$Q$28,2))))</f>
        <v/>
      </c>
      <c r="BA211" s="168" t="str">
        <f aca="false">IF(P211="","",IF(P211="-","-",IF(UPPER(P211)="AB","+",VLOOKUP(P211,'විෂය තොරතුරු'!$P$24:$Q$28,2))))</f>
        <v/>
      </c>
      <c r="BB211" s="168" t="str">
        <f aca="false">IF(Q211="","",IF(Q211="-","-",IF(UPPER(Q211)="AB","+",VLOOKUP(Q211,'විෂය තොරතුරු'!$P$24:$Q$28,2))))</f>
        <v/>
      </c>
      <c r="BC211" s="168" t="str">
        <f aca="false">IF(R211="","",IF(R211="-","-",IF(UPPER(R211)="AB","+",VLOOKUP(R211,'විෂය තොරතුරු'!$P$24:$Q$28,2))))</f>
        <v/>
      </c>
      <c r="BD211" s="168" t="str">
        <f aca="false">IF(S211="","",IF(S211="-","-",IF(UPPER(S211)="AB","+",VLOOKUP(S211,'විෂය තොරතුරු'!$P$24:$Q$28,2))))</f>
        <v/>
      </c>
      <c r="BE211" s="168" t="str">
        <f aca="false">IF(T211="","",IF(T211="-","-",IF(UPPER(T211)="AB","+",VLOOKUP(T211,'විෂය තොරතුරු'!$P$24:$Q$28,2))))</f>
        <v/>
      </c>
      <c r="BF211" s="168" t="str">
        <f aca="false">IF(U211="","",IF(U211="-","-",IF(UPPER(U211)="AB","+",VLOOKUP(U211,'විෂය තොරතුරු'!$P$24:$Q$28,2))))</f>
        <v/>
      </c>
      <c r="BG211" s="170" t="str">
        <f aca="false">IF(V211="","",IF(V211="-","-",IF(UPPER(V211)="AB","+",VLOOKUP(V211,'විෂය තොරතුරු'!$P$24:$Q$28,2))))</f>
        <v/>
      </c>
      <c r="BH211" s="171" t="str">
        <f aca="false">IF(W211="","",IF(W211="-","-",IF(UPPER(W211)="AB","+",VLOOKUP(W211,'විෂය තොරතුරු'!$P$24:$Q$28,2))))</f>
        <v/>
      </c>
      <c r="BI211" s="168" t="str">
        <f aca="false">IF(X211="","",IF(X211="-","-",IF(UPPER(X211)="AB","+",VLOOKUP(X211,'විෂය තොරතුරු'!$P$24:$Q$28,2))))</f>
        <v/>
      </c>
      <c r="BJ211" s="168" t="str">
        <f aca="false">IF(Y211="","",IF(Y211="-","-",IF(UPPER(Y211)="AB","+",VLOOKUP(Y211,'විෂය තොරතුරු'!$P$24:$Q$28,2))))</f>
        <v/>
      </c>
      <c r="BK211" s="168" t="str">
        <f aca="false">IF(Z211="","",IF(Z211="-","-",IF(UPPER(Z211)="AB","+",VLOOKUP(Z211,'විෂය තොරතුරු'!$P$24:$Q$28,2))))</f>
        <v/>
      </c>
      <c r="BL211" s="168" t="str">
        <f aca="false">IF(AA211="","",IF(AA211="-","-",IF(UPPER(AA211)="AB","+",VLOOKUP(AA211,'විෂය තොරතුරු'!$P$24:$Q$28,2))))</f>
        <v/>
      </c>
      <c r="BM211" s="168" t="str">
        <f aca="false">IF(AB211="","",IF(AB211="-","-",IF(UPPER(AB211)="AB","+",VLOOKUP(AB211,'විෂය තොරතුරු'!$P$24:$Q$28,2))))</f>
        <v/>
      </c>
      <c r="BN211" s="168" t="str">
        <f aca="false">IF(AC211="","",IF(AC211="-","-",IF(UPPER(AC211)="AB","+",VLOOKUP(AC211,'විෂය තොරතුරු'!$P$24:$Q$28,2))))</f>
        <v/>
      </c>
      <c r="BO211" s="169" t="str">
        <f aca="false">IF(AD211="","",IF(AD211="-","-",IF(UPPER(AD211)="AB","+",VLOOKUP(AD211,'විෂය තොරතුරු'!$P$24:$Q$28,2))))</f>
        <v/>
      </c>
      <c r="BP211" s="171" t="str">
        <f aca="false">IF(AE211="","",IF(AE211="-","-",IF(UPPER(AE211)="AB","+",VLOOKUP(AE211,'විෂය තොරතුරු'!$P$24:$Q$28,2))))</f>
        <v/>
      </c>
      <c r="BQ211" s="168" t="str">
        <f aca="false">IF(AF211="","",IF(AF211="-","-",IF(UPPER(AF211)="AB","+",VLOOKUP(AF211,'විෂය තොරතුරු'!$P$24:$Q$28,2))))</f>
        <v/>
      </c>
      <c r="BR211" s="168" t="str">
        <f aca="false">IF(AG211="","",IF(AG211="-","-",IF(UPPER(AG211)="AB","+",VLOOKUP(AG211,'විෂය තොරතුරු'!$P$24:$Q$28,2))))</f>
        <v/>
      </c>
      <c r="BS211" s="168" t="str">
        <f aca="false">IF(AH211="","",IF(AH211="-","-",IF(UPPER(AH211)="AB","+",VLOOKUP(AH211,'විෂය තොරතුරු'!$P$24:$Q$28,2))))</f>
        <v/>
      </c>
      <c r="BT211" s="168" t="str">
        <f aca="false">IF(AI211="","",IF(AI211="-","-",IF(UPPER(AI211)="AB","+",VLOOKUP(AI211,'විෂය තොරතුරු'!$P$24:$Q$28,2))))</f>
        <v/>
      </c>
      <c r="BU211" s="168" t="str">
        <f aca="false">IF(AJ211="","",IF(AJ211="-","-",IF(UPPER(AJ211)="AB","+",VLOOKUP(AJ211,'විෂය තොරතුරු'!$P$24:$Q$28,2))))</f>
        <v/>
      </c>
      <c r="BV211" s="168" t="str">
        <f aca="false">IF(AK211="","",IF(AK211="-","-",IF(UPPER(AK211)="AB","+",VLOOKUP(AK211,'විෂය තොරතුරු'!$P$24:$Q$28,2))))</f>
        <v/>
      </c>
      <c r="BW211" s="169" t="str">
        <f aca="false">IF(AL211="","",IF(AL211="-","-",IF(UPPER(AL211)="AB","+",VLOOKUP(AL211,'විෂය තොරතුරු'!$P$24:$Q$28,2))))</f>
        <v/>
      </c>
      <c r="BX211" s="171" t="str">
        <f aca="false">IF($B211="","",COUNTIF($AP211:$BW211,"A"))</f>
        <v/>
      </c>
      <c r="BY211" s="171" t="str">
        <f aca="false">IF($B211="","",COUNTIF($AP211:$BW211,"B"))</f>
        <v/>
      </c>
      <c r="BZ211" s="171" t="str">
        <f aca="false">IF($B211="","",COUNTIF($AP211:$BW211,"C"))</f>
        <v/>
      </c>
      <c r="CA211" s="171" t="str">
        <f aca="false">IF($B211="","",COUNTIF($AP211:$BW211,"S"))</f>
        <v/>
      </c>
      <c r="CB211" s="171" t="str">
        <f aca="false">IF($B211="","",COUNTIF($AP211:$BW211,"W"))</f>
        <v/>
      </c>
      <c r="CC211" s="171" t="str">
        <f aca="false">IF(B211="","",SUM(BX211:CA211))</f>
        <v/>
      </c>
      <c r="CD211" s="169" t="str">
        <f aca="false">IF(B211="","",SUM(BX211:BZ211))</f>
        <v/>
      </c>
      <c r="CE211" s="172" t="str">
        <f aca="false">IF(B211="","",IF(AND(CC211&gt;=6,CD211&gt;=3,OR(E211&gt;=35,F211&gt;=35),L211&gt;=35),"6/3 සමත්",IF(AND(CC211&gt;=5,CD211&gt;=3,OR(E211&gt;=35,F211&gt;=35,L211&gt;=35)),"5/3 සමත්",IF(AND(CC211&gt;=4,CD211&gt;=1,OR(E211&gt;=20,F211&gt;=20,L211&gt;=20)),"සමත් කළ හැකි",IF(CB211=9,"W9","අසමත් ?")))))</f>
        <v/>
      </c>
    </row>
    <row r="212" customFormat="false" ht="13.8" hidden="false" customHeight="false" outlineLevel="0" collapsed="false">
      <c r="A212" s="160" t="n">
        <v>27</v>
      </c>
      <c r="B212" s="187"/>
      <c r="C212" s="161"/>
      <c r="D212" s="162"/>
      <c r="E212" s="163"/>
      <c r="F212" s="164"/>
      <c r="G212" s="163"/>
      <c r="H212" s="165"/>
      <c r="I212" s="165"/>
      <c r="J212" s="164"/>
      <c r="K212" s="163"/>
      <c r="L212" s="165"/>
      <c r="M212" s="165"/>
      <c r="N212" s="164"/>
      <c r="O212" s="163"/>
      <c r="P212" s="165"/>
      <c r="Q212" s="165"/>
      <c r="R212" s="165"/>
      <c r="S212" s="165"/>
      <c r="T212" s="165"/>
      <c r="U212" s="165"/>
      <c r="V212" s="164"/>
      <c r="W212" s="163"/>
      <c r="X212" s="165"/>
      <c r="Y212" s="165"/>
      <c r="Z212" s="165"/>
      <c r="AA212" s="165"/>
      <c r="AB212" s="165"/>
      <c r="AC212" s="165"/>
      <c r="AD212" s="164"/>
      <c r="AE212" s="163"/>
      <c r="AF212" s="165"/>
      <c r="AG212" s="165"/>
      <c r="AH212" s="165"/>
      <c r="AI212" s="165"/>
      <c r="AJ212" s="165"/>
      <c r="AK212" s="165"/>
      <c r="AL212" s="166"/>
      <c r="AM212" s="167" t="str">
        <f aca="false">IF(B212="","",SUM(E212:AL212))</f>
        <v/>
      </c>
      <c r="AN212" s="168" t="str">
        <f aca="false">IF(B212="","",AM212/9)</f>
        <v/>
      </c>
      <c r="AO212" s="169" t="str">
        <f aca="false">IF(B212="","",IF(AM212=0,"-",RANK(AM212,$AM$186:$AM$235,0)))</f>
        <v/>
      </c>
      <c r="AP212" s="167" t="str">
        <f aca="false">IF(E212="","",IF(E212="-","-",IF(UPPER(E212)="AB","+",VLOOKUP(E212,'විෂය තොරතුරු'!$P$24:$Q$28,2))))</f>
        <v/>
      </c>
      <c r="AQ212" s="168" t="str">
        <f aca="false">IF(F212="","",IF(F212="-","-",IF(UPPER(F212)="AB","+",VLOOKUP(F212,'විෂය තොරතුරු'!$P$24:$Q$28,2))))</f>
        <v/>
      </c>
      <c r="AR212" s="168" t="str">
        <f aca="false">IF(G212="","",IF(G212="-","-",IF(UPPER(G212)="AB","+",VLOOKUP(G212,'විෂය තොරතුරු'!$P$24:$Q$28,2))))</f>
        <v/>
      </c>
      <c r="AS212" s="168" t="str">
        <f aca="false">IF(H212="","",IF(H212="-","-",IF(UPPER(H212)="AB","+",VLOOKUP(H212,'විෂය තොරතුරු'!$P$24:$Q$28,2))))</f>
        <v/>
      </c>
      <c r="AT212" s="168" t="str">
        <f aca="false">IF(I212="","",IF(I212="-","-",IF(UPPER(I212)="AB","+",VLOOKUP(I212,'විෂය තොරතුරු'!$P$24:$Q$28,2))))</f>
        <v/>
      </c>
      <c r="AU212" s="170" t="str">
        <f aca="false">IF(J212="","",IF(J212="-","-",IF(UPPER(J212)="AB","+",VLOOKUP(J212,'විෂය තොරතුරු'!$P$24:$Q$28,2))))</f>
        <v/>
      </c>
      <c r="AV212" s="171" t="str">
        <f aca="false">IF(K212="","",IF(K212="-","-",IF(UPPER(K212)="AB","+",VLOOKUP(K212,'විෂය තොරතුරු'!$P$24:$Q$28,2))))</f>
        <v/>
      </c>
      <c r="AW212" s="168" t="str">
        <f aca="false">IF(L212="","",IF(L212="-","-",IF(UPPER(L212)="AB","+",VLOOKUP(L212,'විෂය තොරතුරු'!$P$24:$Q$28,2))))</f>
        <v/>
      </c>
      <c r="AX212" s="168" t="str">
        <f aca="false">IF(M212="","",IF(M212="-","-",IF(UPPER(M212)="AB","+",VLOOKUP(M212,'විෂය තොරතුරු'!$P$24:$Q$28,2))))</f>
        <v/>
      </c>
      <c r="AY212" s="169" t="str">
        <f aca="false">IF(N212="","",IF(N212="-","-",IF(UPPER(N212)="AB","+",VLOOKUP(N212,'විෂය තොරතුරු'!$P$24:$Q$28,2))))</f>
        <v/>
      </c>
      <c r="AZ212" s="167" t="str">
        <f aca="false">IF(O212="","",IF(O212="-","-",IF(UPPER(O212)="AB","+",VLOOKUP(O212,'විෂය තොරතුරු'!$P$24:$Q$28,2))))</f>
        <v/>
      </c>
      <c r="BA212" s="168" t="str">
        <f aca="false">IF(P212="","",IF(P212="-","-",IF(UPPER(P212)="AB","+",VLOOKUP(P212,'විෂය තොරතුරු'!$P$24:$Q$28,2))))</f>
        <v/>
      </c>
      <c r="BB212" s="168" t="str">
        <f aca="false">IF(Q212="","",IF(Q212="-","-",IF(UPPER(Q212)="AB","+",VLOOKUP(Q212,'විෂය තොරතුරු'!$P$24:$Q$28,2))))</f>
        <v/>
      </c>
      <c r="BC212" s="168" t="str">
        <f aca="false">IF(R212="","",IF(R212="-","-",IF(UPPER(R212)="AB","+",VLOOKUP(R212,'විෂය තොරතුරු'!$P$24:$Q$28,2))))</f>
        <v/>
      </c>
      <c r="BD212" s="168" t="str">
        <f aca="false">IF(S212="","",IF(S212="-","-",IF(UPPER(S212)="AB","+",VLOOKUP(S212,'විෂය තොරතුරු'!$P$24:$Q$28,2))))</f>
        <v/>
      </c>
      <c r="BE212" s="168" t="str">
        <f aca="false">IF(T212="","",IF(T212="-","-",IF(UPPER(T212)="AB","+",VLOOKUP(T212,'විෂය තොරතුරු'!$P$24:$Q$28,2))))</f>
        <v/>
      </c>
      <c r="BF212" s="168" t="str">
        <f aca="false">IF(U212="","",IF(U212="-","-",IF(UPPER(U212)="AB","+",VLOOKUP(U212,'විෂය තොරතුරු'!$P$24:$Q$28,2))))</f>
        <v/>
      </c>
      <c r="BG212" s="170" t="str">
        <f aca="false">IF(V212="","",IF(V212="-","-",IF(UPPER(V212)="AB","+",VLOOKUP(V212,'විෂය තොරතුරු'!$P$24:$Q$28,2))))</f>
        <v/>
      </c>
      <c r="BH212" s="171" t="str">
        <f aca="false">IF(W212="","",IF(W212="-","-",IF(UPPER(W212)="AB","+",VLOOKUP(W212,'විෂය තොරතුරු'!$P$24:$Q$28,2))))</f>
        <v/>
      </c>
      <c r="BI212" s="168" t="str">
        <f aca="false">IF(X212="","",IF(X212="-","-",IF(UPPER(X212)="AB","+",VLOOKUP(X212,'විෂය තොරතුරු'!$P$24:$Q$28,2))))</f>
        <v/>
      </c>
      <c r="BJ212" s="168" t="str">
        <f aca="false">IF(Y212="","",IF(Y212="-","-",IF(UPPER(Y212)="AB","+",VLOOKUP(Y212,'විෂය තොරතුරු'!$P$24:$Q$28,2))))</f>
        <v/>
      </c>
      <c r="BK212" s="168" t="str">
        <f aca="false">IF(Z212="","",IF(Z212="-","-",IF(UPPER(Z212)="AB","+",VLOOKUP(Z212,'විෂය තොරතුරු'!$P$24:$Q$28,2))))</f>
        <v/>
      </c>
      <c r="BL212" s="168" t="str">
        <f aca="false">IF(AA212="","",IF(AA212="-","-",IF(UPPER(AA212)="AB","+",VLOOKUP(AA212,'විෂය තොරතුරු'!$P$24:$Q$28,2))))</f>
        <v/>
      </c>
      <c r="BM212" s="168" t="str">
        <f aca="false">IF(AB212="","",IF(AB212="-","-",IF(UPPER(AB212)="AB","+",VLOOKUP(AB212,'විෂය තොරතුරු'!$P$24:$Q$28,2))))</f>
        <v/>
      </c>
      <c r="BN212" s="168" t="str">
        <f aca="false">IF(AC212="","",IF(AC212="-","-",IF(UPPER(AC212)="AB","+",VLOOKUP(AC212,'විෂය තොරතුරු'!$P$24:$Q$28,2))))</f>
        <v/>
      </c>
      <c r="BO212" s="169" t="str">
        <f aca="false">IF(AD212="","",IF(AD212="-","-",IF(UPPER(AD212)="AB","+",VLOOKUP(AD212,'විෂය තොරතුරු'!$P$24:$Q$28,2))))</f>
        <v/>
      </c>
      <c r="BP212" s="171" t="str">
        <f aca="false">IF(AE212="","",IF(AE212="-","-",IF(UPPER(AE212)="AB","+",VLOOKUP(AE212,'විෂය තොරතුරු'!$P$24:$Q$28,2))))</f>
        <v/>
      </c>
      <c r="BQ212" s="168" t="str">
        <f aca="false">IF(AF212="","",IF(AF212="-","-",IF(UPPER(AF212)="AB","+",VLOOKUP(AF212,'විෂය තොරතුරු'!$P$24:$Q$28,2))))</f>
        <v/>
      </c>
      <c r="BR212" s="168" t="str">
        <f aca="false">IF(AG212="","",IF(AG212="-","-",IF(UPPER(AG212)="AB","+",VLOOKUP(AG212,'විෂය තොරතුරු'!$P$24:$Q$28,2))))</f>
        <v/>
      </c>
      <c r="BS212" s="168" t="str">
        <f aca="false">IF(AH212="","",IF(AH212="-","-",IF(UPPER(AH212)="AB","+",VLOOKUP(AH212,'විෂය තොරතුරු'!$P$24:$Q$28,2))))</f>
        <v/>
      </c>
      <c r="BT212" s="168" t="str">
        <f aca="false">IF(AI212="","",IF(AI212="-","-",IF(UPPER(AI212)="AB","+",VLOOKUP(AI212,'විෂය තොරතුරු'!$P$24:$Q$28,2))))</f>
        <v/>
      </c>
      <c r="BU212" s="168" t="str">
        <f aca="false">IF(AJ212="","",IF(AJ212="-","-",IF(UPPER(AJ212)="AB","+",VLOOKUP(AJ212,'විෂය තොරතුරු'!$P$24:$Q$28,2))))</f>
        <v/>
      </c>
      <c r="BV212" s="168" t="str">
        <f aca="false">IF(AK212="","",IF(AK212="-","-",IF(UPPER(AK212)="AB","+",VLOOKUP(AK212,'විෂය තොරතුරු'!$P$24:$Q$28,2))))</f>
        <v/>
      </c>
      <c r="BW212" s="169" t="str">
        <f aca="false">IF(AL212="","",IF(AL212="-","-",IF(UPPER(AL212)="AB","+",VLOOKUP(AL212,'විෂය තොරතුරු'!$P$24:$Q$28,2))))</f>
        <v/>
      </c>
      <c r="BX212" s="171" t="str">
        <f aca="false">IF($B212="","",COUNTIF($AP212:$BW212,"A"))</f>
        <v/>
      </c>
      <c r="BY212" s="171" t="str">
        <f aca="false">IF($B212="","",COUNTIF($AP212:$BW212,"B"))</f>
        <v/>
      </c>
      <c r="BZ212" s="171" t="str">
        <f aca="false">IF($B212="","",COUNTIF($AP212:$BW212,"C"))</f>
        <v/>
      </c>
      <c r="CA212" s="171" t="str">
        <f aca="false">IF($B212="","",COUNTIF($AP212:$BW212,"S"))</f>
        <v/>
      </c>
      <c r="CB212" s="171" t="str">
        <f aca="false">IF($B212="","",COUNTIF($AP212:$BW212,"W"))</f>
        <v/>
      </c>
      <c r="CC212" s="171" t="str">
        <f aca="false">IF(B212="","",SUM(BX212:CA212))</f>
        <v/>
      </c>
      <c r="CD212" s="169" t="str">
        <f aca="false">IF(B212="","",SUM(BX212:BZ212))</f>
        <v/>
      </c>
      <c r="CE212" s="172" t="str">
        <f aca="false">IF(B212="","",IF(AND(CC212&gt;=6,CD212&gt;=3,OR(E212&gt;=35,F212&gt;=35),L212&gt;=35),"6/3 සමත්",IF(AND(CC212&gt;=5,CD212&gt;=3,OR(E212&gt;=35,F212&gt;=35,L212&gt;=35)),"5/3 සමත්",IF(AND(CC212&gt;=4,CD212&gt;=1,OR(E212&gt;=20,F212&gt;=20,L212&gt;=20)),"සමත් කළ හැකි",IF(CB212=9,"W9","අසමත් ?")))))</f>
        <v/>
      </c>
    </row>
    <row r="213" customFormat="false" ht="13.8" hidden="false" customHeight="false" outlineLevel="0" collapsed="false">
      <c r="A213" s="160" t="n">
        <v>28</v>
      </c>
      <c r="B213" s="161"/>
      <c r="C213" s="161"/>
      <c r="D213" s="162"/>
      <c r="E213" s="163"/>
      <c r="F213" s="164"/>
      <c r="G213" s="163"/>
      <c r="H213" s="165"/>
      <c r="I213" s="165"/>
      <c r="J213" s="164"/>
      <c r="K213" s="163"/>
      <c r="L213" s="165"/>
      <c r="M213" s="165"/>
      <c r="N213" s="164"/>
      <c r="O213" s="163"/>
      <c r="P213" s="165"/>
      <c r="Q213" s="165"/>
      <c r="R213" s="165"/>
      <c r="S213" s="165"/>
      <c r="T213" s="165"/>
      <c r="U213" s="165"/>
      <c r="V213" s="164"/>
      <c r="W213" s="163"/>
      <c r="X213" s="165"/>
      <c r="Y213" s="165"/>
      <c r="Z213" s="165"/>
      <c r="AA213" s="165"/>
      <c r="AB213" s="165"/>
      <c r="AC213" s="165"/>
      <c r="AD213" s="164"/>
      <c r="AE213" s="163"/>
      <c r="AF213" s="165"/>
      <c r="AG213" s="165"/>
      <c r="AH213" s="165"/>
      <c r="AI213" s="165"/>
      <c r="AJ213" s="165"/>
      <c r="AK213" s="165"/>
      <c r="AL213" s="166"/>
      <c r="AM213" s="167" t="str">
        <f aca="false">IF(B213="","",SUM(E213:AL213))</f>
        <v/>
      </c>
      <c r="AN213" s="168" t="str">
        <f aca="false">IF(B213="","",AM213/9)</f>
        <v/>
      </c>
      <c r="AO213" s="169" t="str">
        <f aca="false">IF(B213="","",IF(AM213=0,"-",RANK(AM213,$AM$186:$AM$235,0)))</f>
        <v/>
      </c>
      <c r="AP213" s="167" t="str">
        <f aca="false">IF(E213="","",IF(E213="-","-",IF(UPPER(E213)="AB","+",VLOOKUP(E213,'විෂය තොරතුරු'!$P$24:$Q$28,2))))</f>
        <v/>
      </c>
      <c r="AQ213" s="168" t="str">
        <f aca="false">IF(F213="","",IF(F213="-","-",IF(UPPER(F213)="AB","+",VLOOKUP(F213,'විෂය තොරතුරු'!$P$24:$Q$28,2))))</f>
        <v/>
      </c>
      <c r="AR213" s="168" t="str">
        <f aca="false">IF(G213="","",IF(G213="-","-",IF(UPPER(G213)="AB","+",VLOOKUP(G213,'විෂය තොරතුරු'!$P$24:$Q$28,2))))</f>
        <v/>
      </c>
      <c r="AS213" s="168" t="str">
        <f aca="false">IF(H213="","",IF(H213="-","-",IF(UPPER(H213)="AB","+",VLOOKUP(H213,'විෂය තොරතුරු'!$P$24:$Q$28,2))))</f>
        <v/>
      </c>
      <c r="AT213" s="168" t="str">
        <f aca="false">IF(I213="","",IF(I213="-","-",IF(UPPER(I213)="AB","+",VLOOKUP(I213,'විෂය තොරතුරු'!$P$24:$Q$28,2))))</f>
        <v/>
      </c>
      <c r="AU213" s="170" t="str">
        <f aca="false">IF(J213="","",IF(J213="-","-",IF(UPPER(J213)="AB","+",VLOOKUP(J213,'විෂය තොරතුරු'!$P$24:$Q$28,2))))</f>
        <v/>
      </c>
      <c r="AV213" s="171" t="str">
        <f aca="false">IF(K213="","",IF(K213="-","-",IF(UPPER(K213)="AB","+",VLOOKUP(K213,'විෂය තොරතුරු'!$P$24:$Q$28,2))))</f>
        <v/>
      </c>
      <c r="AW213" s="168" t="str">
        <f aca="false">IF(L213="","",IF(L213="-","-",IF(UPPER(L213)="AB","+",VLOOKUP(L213,'විෂය තොරතුරු'!$P$24:$Q$28,2))))</f>
        <v/>
      </c>
      <c r="AX213" s="168" t="str">
        <f aca="false">IF(M213="","",IF(M213="-","-",IF(UPPER(M213)="AB","+",VLOOKUP(M213,'විෂය තොරතුරු'!$P$24:$Q$28,2))))</f>
        <v/>
      </c>
      <c r="AY213" s="169" t="str">
        <f aca="false">IF(N213="","",IF(N213="-","-",IF(UPPER(N213)="AB","+",VLOOKUP(N213,'විෂය තොරතුරු'!$P$24:$Q$28,2))))</f>
        <v/>
      </c>
      <c r="AZ213" s="167" t="str">
        <f aca="false">IF(O213="","",IF(O213="-","-",IF(UPPER(O213)="AB","+",VLOOKUP(O213,'විෂය තොරතුරු'!$P$24:$Q$28,2))))</f>
        <v/>
      </c>
      <c r="BA213" s="168" t="str">
        <f aca="false">IF(P213="","",IF(P213="-","-",IF(UPPER(P213)="AB","+",VLOOKUP(P213,'විෂය තොරතුරු'!$P$24:$Q$28,2))))</f>
        <v/>
      </c>
      <c r="BB213" s="168" t="str">
        <f aca="false">IF(Q213="","",IF(Q213="-","-",IF(UPPER(Q213)="AB","+",VLOOKUP(Q213,'විෂය තොරතුරු'!$P$24:$Q$28,2))))</f>
        <v/>
      </c>
      <c r="BC213" s="168" t="str">
        <f aca="false">IF(R213="","",IF(R213="-","-",IF(UPPER(R213)="AB","+",VLOOKUP(R213,'විෂය තොරතුරු'!$P$24:$Q$28,2))))</f>
        <v/>
      </c>
      <c r="BD213" s="168" t="str">
        <f aca="false">IF(S213="","",IF(S213="-","-",IF(UPPER(S213)="AB","+",VLOOKUP(S213,'විෂය තොරතුරු'!$P$24:$Q$28,2))))</f>
        <v/>
      </c>
      <c r="BE213" s="168" t="str">
        <f aca="false">IF(T213="","",IF(T213="-","-",IF(UPPER(T213)="AB","+",VLOOKUP(T213,'විෂය තොරතුරු'!$P$24:$Q$28,2))))</f>
        <v/>
      </c>
      <c r="BF213" s="168" t="str">
        <f aca="false">IF(U213="","",IF(U213="-","-",IF(UPPER(U213)="AB","+",VLOOKUP(U213,'විෂය තොරතුරු'!$P$24:$Q$28,2))))</f>
        <v/>
      </c>
      <c r="BG213" s="170" t="str">
        <f aca="false">IF(V213="","",IF(V213="-","-",IF(UPPER(V213)="AB","+",VLOOKUP(V213,'විෂය තොරතුරු'!$P$24:$Q$28,2))))</f>
        <v/>
      </c>
      <c r="BH213" s="171" t="str">
        <f aca="false">IF(W213="","",IF(W213="-","-",IF(UPPER(W213)="AB","+",VLOOKUP(W213,'විෂය තොරතුරු'!$P$24:$Q$28,2))))</f>
        <v/>
      </c>
      <c r="BI213" s="168" t="str">
        <f aca="false">IF(X213="","",IF(X213="-","-",IF(UPPER(X213)="AB","+",VLOOKUP(X213,'විෂය තොරතුරු'!$P$24:$Q$28,2))))</f>
        <v/>
      </c>
      <c r="BJ213" s="168" t="str">
        <f aca="false">IF(Y213="","",IF(Y213="-","-",IF(UPPER(Y213)="AB","+",VLOOKUP(Y213,'විෂය තොරතුරු'!$P$24:$Q$28,2))))</f>
        <v/>
      </c>
      <c r="BK213" s="168" t="str">
        <f aca="false">IF(Z213="","",IF(Z213="-","-",IF(UPPER(Z213)="AB","+",VLOOKUP(Z213,'විෂය තොරතුරු'!$P$24:$Q$28,2))))</f>
        <v/>
      </c>
      <c r="BL213" s="168" t="str">
        <f aca="false">IF(AA213="","",IF(AA213="-","-",IF(UPPER(AA213)="AB","+",VLOOKUP(AA213,'විෂය තොරතුරු'!$P$24:$Q$28,2))))</f>
        <v/>
      </c>
      <c r="BM213" s="168" t="str">
        <f aca="false">IF(AB213="","",IF(AB213="-","-",IF(UPPER(AB213)="AB","+",VLOOKUP(AB213,'විෂය තොරතුරු'!$P$24:$Q$28,2))))</f>
        <v/>
      </c>
      <c r="BN213" s="168" t="str">
        <f aca="false">IF(AC213="","",IF(AC213="-","-",IF(UPPER(AC213)="AB","+",VLOOKUP(AC213,'විෂය තොරතුරු'!$P$24:$Q$28,2))))</f>
        <v/>
      </c>
      <c r="BO213" s="169" t="str">
        <f aca="false">IF(AD213="","",IF(AD213="-","-",IF(UPPER(AD213)="AB","+",VLOOKUP(AD213,'විෂය තොරතුරු'!$P$24:$Q$28,2))))</f>
        <v/>
      </c>
      <c r="BP213" s="171" t="str">
        <f aca="false">IF(AE213="","",IF(AE213="-","-",IF(UPPER(AE213)="AB","+",VLOOKUP(AE213,'විෂය තොරතුරු'!$P$24:$Q$28,2))))</f>
        <v/>
      </c>
      <c r="BQ213" s="168" t="str">
        <f aca="false">IF(AF213="","",IF(AF213="-","-",IF(UPPER(AF213)="AB","+",VLOOKUP(AF213,'විෂය තොරතුරු'!$P$24:$Q$28,2))))</f>
        <v/>
      </c>
      <c r="BR213" s="168" t="str">
        <f aca="false">IF(AG213="","",IF(AG213="-","-",IF(UPPER(AG213)="AB","+",VLOOKUP(AG213,'විෂය තොරතුරු'!$P$24:$Q$28,2))))</f>
        <v/>
      </c>
      <c r="BS213" s="168" t="str">
        <f aca="false">IF(AH213="","",IF(AH213="-","-",IF(UPPER(AH213)="AB","+",VLOOKUP(AH213,'විෂය තොරතුරු'!$P$24:$Q$28,2))))</f>
        <v/>
      </c>
      <c r="BT213" s="168" t="str">
        <f aca="false">IF(AI213="","",IF(AI213="-","-",IF(UPPER(AI213)="AB","+",VLOOKUP(AI213,'විෂය තොරතුරු'!$P$24:$Q$28,2))))</f>
        <v/>
      </c>
      <c r="BU213" s="168" t="str">
        <f aca="false">IF(AJ213="","",IF(AJ213="-","-",IF(UPPER(AJ213)="AB","+",VLOOKUP(AJ213,'විෂය තොරතුරු'!$P$24:$Q$28,2))))</f>
        <v/>
      </c>
      <c r="BV213" s="168" t="str">
        <f aca="false">IF(AK213="","",IF(AK213="-","-",IF(UPPER(AK213)="AB","+",VLOOKUP(AK213,'විෂය තොරතුරු'!$P$24:$Q$28,2))))</f>
        <v/>
      </c>
      <c r="BW213" s="169" t="str">
        <f aca="false">IF(AL213="","",IF(AL213="-","-",IF(UPPER(AL213)="AB","+",VLOOKUP(AL213,'විෂය තොරතුරු'!$P$24:$Q$28,2))))</f>
        <v/>
      </c>
      <c r="BX213" s="171" t="str">
        <f aca="false">IF($B213="","",COUNTIF($AP213:$BW213,"A"))</f>
        <v/>
      </c>
      <c r="BY213" s="171" t="str">
        <f aca="false">IF($B213="","",COUNTIF($AP213:$BW213,"B"))</f>
        <v/>
      </c>
      <c r="BZ213" s="171" t="str">
        <f aca="false">IF($B213="","",COUNTIF($AP213:$BW213,"C"))</f>
        <v/>
      </c>
      <c r="CA213" s="171" t="str">
        <f aca="false">IF($B213="","",COUNTIF($AP213:$BW213,"S"))</f>
        <v/>
      </c>
      <c r="CB213" s="171" t="str">
        <f aca="false">IF($B213="","",COUNTIF($AP213:$BW213,"W"))</f>
        <v/>
      </c>
      <c r="CC213" s="171" t="str">
        <f aca="false">IF(B213="","",SUM(BX213:CA213))</f>
        <v/>
      </c>
      <c r="CD213" s="169" t="str">
        <f aca="false">IF(B213="","",SUM(BX213:BZ213))</f>
        <v/>
      </c>
      <c r="CE213" s="172" t="str">
        <f aca="false">IF(B213="","",IF(AND(CC213&gt;=6,CD213&gt;=3,OR(E213&gt;=35,F213&gt;=35),L213&gt;=35),"6/3 සමත්",IF(AND(CC213&gt;=5,CD213&gt;=3,OR(E213&gt;=35,F213&gt;=35,L213&gt;=35)),"5/3 සමත්",IF(AND(CC213&gt;=4,CD213&gt;=1,OR(E213&gt;=20,F213&gt;=20,L213&gt;=20)),"සමත් කළ හැකි",IF(CB213=9,"W9","අසමත් ?")))))</f>
        <v/>
      </c>
    </row>
    <row r="214" customFormat="false" ht="13.8" hidden="false" customHeight="false" outlineLevel="0" collapsed="false">
      <c r="A214" s="160" t="n">
        <v>29</v>
      </c>
      <c r="B214" s="161"/>
      <c r="C214" s="161"/>
      <c r="D214" s="162"/>
      <c r="E214" s="163"/>
      <c r="F214" s="164"/>
      <c r="G214" s="163"/>
      <c r="H214" s="165"/>
      <c r="I214" s="165"/>
      <c r="J214" s="164"/>
      <c r="K214" s="163"/>
      <c r="L214" s="165"/>
      <c r="M214" s="165"/>
      <c r="N214" s="164"/>
      <c r="O214" s="163"/>
      <c r="P214" s="165"/>
      <c r="Q214" s="165"/>
      <c r="R214" s="165"/>
      <c r="S214" s="165"/>
      <c r="T214" s="165"/>
      <c r="U214" s="165"/>
      <c r="V214" s="164"/>
      <c r="W214" s="163"/>
      <c r="X214" s="165"/>
      <c r="Y214" s="165"/>
      <c r="Z214" s="165"/>
      <c r="AA214" s="165"/>
      <c r="AB214" s="165"/>
      <c r="AC214" s="165"/>
      <c r="AD214" s="164"/>
      <c r="AE214" s="163"/>
      <c r="AF214" s="165"/>
      <c r="AG214" s="165"/>
      <c r="AH214" s="165"/>
      <c r="AI214" s="165"/>
      <c r="AJ214" s="165"/>
      <c r="AK214" s="165"/>
      <c r="AL214" s="166"/>
      <c r="AM214" s="167" t="str">
        <f aca="false">IF(B214="","",SUM(E214:AL214))</f>
        <v/>
      </c>
      <c r="AN214" s="168" t="str">
        <f aca="false">IF(B214="","",AM214/9)</f>
        <v/>
      </c>
      <c r="AO214" s="169" t="str">
        <f aca="false">IF(B214="","",IF(AM214=0,"-",RANK(AM214,$AM$186:$AM$235,0)))</f>
        <v/>
      </c>
      <c r="AP214" s="167" t="str">
        <f aca="false">IF(E214="","",IF(E214="-","-",IF(UPPER(E214)="AB","+",VLOOKUP(E214,'විෂය තොරතුරු'!$P$24:$Q$28,2))))</f>
        <v/>
      </c>
      <c r="AQ214" s="168" t="str">
        <f aca="false">IF(F214="","",IF(F214="-","-",IF(UPPER(F214)="AB","+",VLOOKUP(F214,'විෂය තොරතුරු'!$P$24:$Q$28,2))))</f>
        <v/>
      </c>
      <c r="AR214" s="168" t="str">
        <f aca="false">IF(G214="","",IF(G214="-","-",IF(UPPER(G214)="AB","+",VLOOKUP(G214,'විෂය තොරතුරු'!$P$24:$Q$28,2))))</f>
        <v/>
      </c>
      <c r="AS214" s="168" t="str">
        <f aca="false">IF(H214="","",IF(H214="-","-",IF(UPPER(H214)="AB","+",VLOOKUP(H214,'විෂය තොරතුරු'!$P$24:$Q$28,2))))</f>
        <v/>
      </c>
      <c r="AT214" s="168" t="str">
        <f aca="false">IF(I214="","",IF(I214="-","-",IF(UPPER(I214)="AB","+",VLOOKUP(I214,'විෂය තොරතුරු'!$P$24:$Q$28,2))))</f>
        <v/>
      </c>
      <c r="AU214" s="170" t="str">
        <f aca="false">IF(J214="","",IF(J214="-","-",IF(UPPER(J214)="AB","+",VLOOKUP(J214,'විෂය තොරතුරු'!$P$24:$Q$28,2))))</f>
        <v/>
      </c>
      <c r="AV214" s="171" t="str">
        <f aca="false">IF(K214="","",IF(K214="-","-",IF(UPPER(K214)="AB","+",VLOOKUP(K214,'විෂය තොරතුරු'!$P$24:$Q$28,2))))</f>
        <v/>
      </c>
      <c r="AW214" s="168" t="str">
        <f aca="false">IF(L214="","",IF(L214="-","-",IF(UPPER(L214)="AB","+",VLOOKUP(L214,'විෂය තොරතුරු'!$P$24:$Q$28,2))))</f>
        <v/>
      </c>
      <c r="AX214" s="168" t="str">
        <f aca="false">IF(M214="","",IF(M214="-","-",IF(UPPER(M214)="AB","+",VLOOKUP(M214,'විෂය තොරතුරු'!$P$24:$Q$28,2))))</f>
        <v/>
      </c>
      <c r="AY214" s="169" t="str">
        <f aca="false">IF(N214="","",IF(N214="-","-",IF(UPPER(N214)="AB","+",VLOOKUP(N214,'විෂය තොරතුරු'!$P$24:$Q$28,2))))</f>
        <v/>
      </c>
      <c r="AZ214" s="167" t="str">
        <f aca="false">IF(O214="","",IF(O214="-","-",IF(UPPER(O214)="AB","+",VLOOKUP(O214,'විෂය තොරතුරු'!$P$24:$Q$28,2))))</f>
        <v/>
      </c>
      <c r="BA214" s="168" t="str">
        <f aca="false">IF(P214="","",IF(P214="-","-",IF(UPPER(P214)="AB","+",VLOOKUP(P214,'විෂය තොරතුරු'!$P$24:$Q$28,2))))</f>
        <v/>
      </c>
      <c r="BB214" s="168" t="str">
        <f aca="false">IF(Q214="","",IF(Q214="-","-",IF(UPPER(Q214)="AB","+",VLOOKUP(Q214,'විෂය තොරතුරු'!$P$24:$Q$28,2))))</f>
        <v/>
      </c>
      <c r="BC214" s="168" t="str">
        <f aca="false">IF(R214="","",IF(R214="-","-",IF(UPPER(R214)="AB","+",VLOOKUP(R214,'විෂය තොරතුරු'!$P$24:$Q$28,2))))</f>
        <v/>
      </c>
      <c r="BD214" s="168" t="str">
        <f aca="false">IF(S214="","",IF(S214="-","-",IF(UPPER(S214)="AB","+",VLOOKUP(S214,'විෂය තොරතුරු'!$P$24:$Q$28,2))))</f>
        <v/>
      </c>
      <c r="BE214" s="168" t="str">
        <f aca="false">IF(T214="","",IF(T214="-","-",IF(UPPER(T214)="AB","+",VLOOKUP(T214,'විෂය තොරතුරු'!$P$24:$Q$28,2))))</f>
        <v/>
      </c>
      <c r="BF214" s="168" t="str">
        <f aca="false">IF(U214="","",IF(U214="-","-",IF(UPPER(U214)="AB","+",VLOOKUP(U214,'විෂය තොරතුරු'!$P$24:$Q$28,2))))</f>
        <v/>
      </c>
      <c r="BG214" s="170" t="str">
        <f aca="false">IF(V214="","",IF(V214="-","-",IF(UPPER(V214)="AB","+",VLOOKUP(V214,'විෂය තොරතුරු'!$P$24:$Q$28,2))))</f>
        <v/>
      </c>
      <c r="BH214" s="171" t="str">
        <f aca="false">IF(W214="","",IF(W214="-","-",IF(UPPER(W214)="AB","+",VLOOKUP(W214,'විෂය තොරතුරු'!$P$24:$Q$28,2))))</f>
        <v/>
      </c>
      <c r="BI214" s="168" t="str">
        <f aca="false">IF(X214="","",IF(X214="-","-",IF(UPPER(X214)="AB","+",VLOOKUP(X214,'විෂය තොරතුරු'!$P$24:$Q$28,2))))</f>
        <v/>
      </c>
      <c r="BJ214" s="168" t="str">
        <f aca="false">IF(Y214="","",IF(Y214="-","-",IF(UPPER(Y214)="AB","+",VLOOKUP(Y214,'විෂය තොරතුරු'!$P$24:$Q$28,2))))</f>
        <v/>
      </c>
      <c r="BK214" s="168" t="str">
        <f aca="false">IF(Z214="","",IF(Z214="-","-",IF(UPPER(Z214)="AB","+",VLOOKUP(Z214,'විෂය තොරතුරු'!$P$24:$Q$28,2))))</f>
        <v/>
      </c>
      <c r="BL214" s="168" t="str">
        <f aca="false">IF(AA214="","",IF(AA214="-","-",IF(UPPER(AA214)="AB","+",VLOOKUP(AA214,'විෂය තොරතුරු'!$P$24:$Q$28,2))))</f>
        <v/>
      </c>
      <c r="BM214" s="168" t="str">
        <f aca="false">IF(AB214="","",IF(AB214="-","-",IF(UPPER(AB214)="AB","+",VLOOKUP(AB214,'විෂය තොරතුරු'!$P$24:$Q$28,2))))</f>
        <v/>
      </c>
      <c r="BN214" s="168" t="str">
        <f aca="false">IF(AC214="","",IF(AC214="-","-",IF(UPPER(AC214)="AB","+",VLOOKUP(AC214,'විෂය තොරතුරු'!$P$24:$Q$28,2))))</f>
        <v/>
      </c>
      <c r="BO214" s="169" t="str">
        <f aca="false">IF(AD214="","",IF(AD214="-","-",IF(UPPER(AD214)="AB","+",VLOOKUP(AD214,'විෂය තොරතුරු'!$P$24:$Q$28,2))))</f>
        <v/>
      </c>
      <c r="BP214" s="171" t="str">
        <f aca="false">IF(AE214="","",IF(AE214="-","-",IF(UPPER(AE214)="AB","+",VLOOKUP(AE214,'විෂය තොරතුරු'!$P$24:$Q$28,2))))</f>
        <v/>
      </c>
      <c r="BQ214" s="168" t="str">
        <f aca="false">IF(AF214="","",IF(AF214="-","-",IF(UPPER(AF214)="AB","+",VLOOKUP(AF214,'විෂය තොරතුරු'!$P$24:$Q$28,2))))</f>
        <v/>
      </c>
      <c r="BR214" s="168" t="str">
        <f aca="false">IF(AG214="","",IF(AG214="-","-",IF(UPPER(AG214)="AB","+",VLOOKUP(AG214,'විෂය තොරතුරු'!$P$24:$Q$28,2))))</f>
        <v/>
      </c>
      <c r="BS214" s="168" t="str">
        <f aca="false">IF(AH214="","",IF(AH214="-","-",IF(UPPER(AH214)="AB","+",VLOOKUP(AH214,'විෂය තොරතුරු'!$P$24:$Q$28,2))))</f>
        <v/>
      </c>
      <c r="BT214" s="168" t="str">
        <f aca="false">IF(AI214="","",IF(AI214="-","-",IF(UPPER(AI214)="AB","+",VLOOKUP(AI214,'විෂය තොරතුරු'!$P$24:$Q$28,2))))</f>
        <v/>
      </c>
      <c r="BU214" s="168" t="str">
        <f aca="false">IF(AJ214="","",IF(AJ214="-","-",IF(UPPER(AJ214)="AB","+",VLOOKUP(AJ214,'විෂය තොරතුරු'!$P$24:$Q$28,2))))</f>
        <v/>
      </c>
      <c r="BV214" s="168" t="str">
        <f aca="false">IF(AK214="","",IF(AK214="-","-",IF(UPPER(AK214)="AB","+",VLOOKUP(AK214,'විෂය තොරතුරු'!$P$24:$Q$28,2))))</f>
        <v/>
      </c>
      <c r="BW214" s="169" t="str">
        <f aca="false">IF(AL214="","",IF(AL214="-","-",IF(UPPER(AL214)="AB","+",VLOOKUP(AL214,'විෂය තොරතුරු'!$P$24:$Q$28,2))))</f>
        <v/>
      </c>
      <c r="BX214" s="171" t="str">
        <f aca="false">IF($B214="","",COUNTIF($AP214:$BW214,"A"))</f>
        <v/>
      </c>
      <c r="BY214" s="171" t="str">
        <f aca="false">IF($B214="","",COUNTIF($AP214:$BW214,"B"))</f>
        <v/>
      </c>
      <c r="BZ214" s="171" t="str">
        <f aca="false">IF($B214="","",COUNTIF($AP214:$BW214,"C"))</f>
        <v/>
      </c>
      <c r="CA214" s="171" t="str">
        <f aca="false">IF($B214="","",COUNTIF($AP214:$BW214,"S"))</f>
        <v/>
      </c>
      <c r="CB214" s="171" t="str">
        <f aca="false">IF($B214="","",COUNTIF($AP214:$BW214,"W"))</f>
        <v/>
      </c>
      <c r="CC214" s="171" t="str">
        <f aca="false">IF(B214="","",SUM(BX214:CA214))</f>
        <v/>
      </c>
      <c r="CD214" s="169" t="str">
        <f aca="false">IF(B214="","",SUM(BX214:BZ214))</f>
        <v/>
      </c>
      <c r="CE214" s="172" t="str">
        <f aca="false">IF(B214="","",IF(AND(CC214&gt;=6,CD214&gt;=3,OR(E214&gt;=35,F214&gt;=35),L214&gt;=35),"6/3 සමත්",IF(AND(CC214&gt;=5,CD214&gt;=3,OR(E214&gt;=35,F214&gt;=35,L214&gt;=35)),"5/3 සමත්",IF(AND(CC214&gt;=4,CD214&gt;=1,OR(E214&gt;=20,F214&gt;=20,L214&gt;=20)),"සමත් කළ හැකි",IF(CB214=9,"W9","අසමත් ?")))))</f>
        <v/>
      </c>
    </row>
    <row r="215" customFormat="false" ht="13.8" hidden="false" customHeight="false" outlineLevel="0" collapsed="false">
      <c r="A215" s="160" t="n">
        <v>30</v>
      </c>
      <c r="B215" s="161"/>
      <c r="C215" s="161"/>
      <c r="D215" s="162"/>
      <c r="E215" s="163"/>
      <c r="F215" s="164"/>
      <c r="G215" s="163"/>
      <c r="H215" s="165"/>
      <c r="I215" s="165"/>
      <c r="J215" s="164"/>
      <c r="K215" s="163"/>
      <c r="L215" s="165"/>
      <c r="M215" s="165"/>
      <c r="N215" s="164"/>
      <c r="O215" s="163"/>
      <c r="P215" s="165"/>
      <c r="Q215" s="165"/>
      <c r="R215" s="165"/>
      <c r="S215" s="165"/>
      <c r="T215" s="165"/>
      <c r="U215" s="165"/>
      <c r="V215" s="164"/>
      <c r="W215" s="163"/>
      <c r="X215" s="165"/>
      <c r="Y215" s="165"/>
      <c r="Z215" s="165"/>
      <c r="AA215" s="165"/>
      <c r="AB215" s="165"/>
      <c r="AC215" s="165"/>
      <c r="AD215" s="164"/>
      <c r="AE215" s="163"/>
      <c r="AF215" s="165"/>
      <c r="AG215" s="165"/>
      <c r="AH215" s="165"/>
      <c r="AI215" s="165"/>
      <c r="AJ215" s="165"/>
      <c r="AK215" s="165"/>
      <c r="AL215" s="166"/>
      <c r="AM215" s="167" t="str">
        <f aca="false">IF(B215="","",SUM(E215:AL215))</f>
        <v/>
      </c>
      <c r="AN215" s="168" t="str">
        <f aca="false">IF(B215="","",AM215/9)</f>
        <v/>
      </c>
      <c r="AO215" s="169" t="str">
        <f aca="false">IF(B215="","",IF(AM215=0,"-",RANK(AM215,$AM$186:$AM$235,0)))</f>
        <v/>
      </c>
      <c r="AP215" s="167" t="str">
        <f aca="false">IF(E215="","",IF(E215="-","-",IF(UPPER(E215)="AB","+",VLOOKUP(E215,'විෂය තොරතුරු'!$P$24:$Q$28,2))))</f>
        <v/>
      </c>
      <c r="AQ215" s="168" t="str">
        <f aca="false">IF(F215="","",IF(F215="-","-",IF(UPPER(F215)="AB","+",VLOOKUP(F215,'විෂය තොරතුරු'!$P$24:$Q$28,2))))</f>
        <v/>
      </c>
      <c r="AR215" s="168" t="str">
        <f aca="false">IF(G215="","",IF(G215="-","-",IF(UPPER(G215)="AB","+",VLOOKUP(G215,'විෂය තොරතුරු'!$P$24:$Q$28,2))))</f>
        <v/>
      </c>
      <c r="AS215" s="168" t="str">
        <f aca="false">IF(H215="","",IF(H215="-","-",IF(UPPER(H215)="AB","+",VLOOKUP(H215,'විෂය තොරතුරු'!$P$24:$Q$28,2))))</f>
        <v/>
      </c>
      <c r="AT215" s="168" t="str">
        <f aca="false">IF(I215="","",IF(I215="-","-",IF(UPPER(I215)="AB","+",VLOOKUP(I215,'විෂය තොරතුරු'!$P$24:$Q$28,2))))</f>
        <v/>
      </c>
      <c r="AU215" s="170" t="str">
        <f aca="false">IF(J215="","",IF(J215="-","-",IF(UPPER(J215)="AB","+",VLOOKUP(J215,'විෂය තොරතුරු'!$P$24:$Q$28,2))))</f>
        <v/>
      </c>
      <c r="AV215" s="171" t="str">
        <f aca="false">IF(K215="","",IF(K215="-","-",IF(UPPER(K215)="AB","+",VLOOKUP(K215,'විෂය තොරතුරු'!$P$24:$Q$28,2))))</f>
        <v/>
      </c>
      <c r="AW215" s="168" t="str">
        <f aca="false">IF(L215="","",IF(L215="-","-",IF(UPPER(L215)="AB","+",VLOOKUP(L215,'විෂය තොරතුරු'!$P$24:$Q$28,2))))</f>
        <v/>
      </c>
      <c r="AX215" s="168" t="str">
        <f aca="false">IF(M215="","",IF(M215="-","-",IF(UPPER(M215)="AB","+",VLOOKUP(M215,'විෂය තොරතුරු'!$P$24:$Q$28,2))))</f>
        <v/>
      </c>
      <c r="AY215" s="169" t="str">
        <f aca="false">IF(N215="","",IF(N215="-","-",IF(UPPER(N215)="AB","+",VLOOKUP(N215,'විෂය තොරතුරු'!$P$24:$Q$28,2))))</f>
        <v/>
      </c>
      <c r="AZ215" s="167" t="str">
        <f aca="false">IF(O215="","",IF(O215="-","-",IF(UPPER(O215)="AB","+",VLOOKUP(O215,'විෂය තොරතුරු'!$P$24:$Q$28,2))))</f>
        <v/>
      </c>
      <c r="BA215" s="168" t="str">
        <f aca="false">IF(P215="","",IF(P215="-","-",IF(UPPER(P215)="AB","+",VLOOKUP(P215,'විෂය තොරතුරු'!$P$24:$Q$28,2))))</f>
        <v/>
      </c>
      <c r="BB215" s="168" t="str">
        <f aca="false">IF(Q215="","",IF(Q215="-","-",IF(UPPER(Q215)="AB","+",VLOOKUP(Q215,'විෂය තොරතුරු'!$P$24:$Q$28,2))))</f>
        <v/>
      </c>
      <c r="BC215" s="168" t="str">
        <f aca="false">IF(R215="","",IF(R215="-","-",IF(UPPER(R215)="AB","+",VLOOKUP(R215,'විෂය තොරතුරු'!$P$24:$Q$28,2))))</f>
        <v/>
      </c>
      <c r="BD215" s="168" t="str">
        <f aca="false">IF(S215="","",IF(S215="-","-",IF(UPPER(S215)="AB","+",VLOOKUP(S215,'විෂය තොරතුරු'!$P$24:$Q$28,2))))</f>
        <v/>
      </c>
      <c r="BE215" s="168" t="str">
        <f aca="false">IF(T215="","",IF(T215="-","-",IF(UPPER(T215)="AB","+",VLOOKUP(T215,'විෂය තොරතුරු'!$P$24:$Q$28,2))))</f>
        <v/>
      </c>
      <c r="BF215" s="168" t="str">
        <f aca="false">IF(U215="","",IF(U215="-","-",IF(UPPER(U215)="AB","+",VLOOKUP(U215,'විෂය තොරතුරු'!$P$24:$Q$28,2))))</f>
        <v/>
      </c>
      <c r="BG215" s="170" t="str">
        <f aca="false">IF(V215="","",IF(V215="-","-",IF(UPPER(V215)="AB","+",VLOOKUP(V215,'විෂය තොරතුරු'!$P$24:$Q$28,2))))</f>
        <v/>
      </c>
      <c r="BH215" s="171" t="str">
        <f aca="false">IF(W215="","",IF(W215="-","-",IF(UPPER(W215)="AB","+",VLOOKUP(W215,'විෂය තොරතුරු'!$P$24:$Q$28,2))))</f>
        <v/>
      </c>
      <c r="BI215" s="168" t="str">
        <f aca="false">IF(X215="","",IF(X215="-","-",IF(UPPER(X215)="AB","+",VLOOKUP(X215,'විෂය තොරතුරු'!$P$24:$Q$28,2))))</f>
        <v/>
      </c>
      <c r="BJ215" s="168" t="str">
        <f aca="false">IF(Y215="","",IF(Y215="-","-",IF(UPPER(Y215)="AB","+",VLOOKUP(Y215,'විෂය තොරතුරු'!$P$24:$Q$28,2))))</f>
        <v/>
      </c>
      <c r="BK215" s="168" t="str">
        <f aca="false">IF(Z215="","",IF(Z215="-","-",IF(UPPER(Z215)="AB","+",VLOOKUP(Z215,'විෂය තොරතුරු'!$P$24:$Q$28,2))))</f>
        <v/>
      </c>
      <c r="BL215" s="168" t="str">
        <f aca="false">IF(AA215="","",IF(AA215="-","-",IF(UPPER(AA215)="AB","+",VLOOKUP(AA215,'විෂය තොරතුරු'!$P$24:$Q$28,2))))</f>
        <v/>
      </c>
      <c r="BM215" s="168" t="str">
        <f aca="false">IF(AB215="","",IF(AB215="-","-",IF(UPPER(AB215)="AB","+",VLOOKUP(AB215,'විෂය තොරතුරු'!$P$24:$Q$28,2))))</f>
        <v/>
      </c>
      <c r="BN215" s="168" t="str">
        <f aca="false">IF(AC215="","",IF(AC215="-","-",IF(UPPER(AC215)="AB","+",VLOOKUP(AC215,'විෂය තොරතුරු'!$P$24:$Q$28,2))))</f>
        <v/>
      </c>
      <c r="BO215" s="169" t="str">
        <f aca="false">IF(AD215="","",IF(AD215="-","-",IF(UPPER(AD215)="AB","+",VLOOKUP(AD215,'විෂය තොරතුරු'!$P$24:$Q$28,2))))</f>
        <v/>
      </c>
      <c r="BP215" s="171" t="str">
        <f aca="false">IF(AE215="","",IF(AE215="-","-",IF(UPPER(AE215)="AB","+",VLOOKUP(AE215,'විෂය තොරතුරු'!$P$24:$Q$28,2))))</f>
        <v/>
      </c>
      <c r="BQ215" s="168" t="str">
        <f aca="false">IF(AF215="","",IF(AF215="-","-",IF(UPPER(AF215)="AB","+",VLOOKUP(AF215,'විෂය තොරතුරු'!$P$24:$Q$28,2))))</f>
        <v/>
      </c>
      <c r="BR215" s="168" t="str">
        <f aca="false">IF(AG215="","",IF(AG215="-","-",IF(UPPER(AG215)="AB","+",VLOOKUP(AG215,'විෂය තොරතුරු'!$P$24:$Q$28,2))))</f>
        <v/>
      </c>
      <c r="BS215" s="168" t="str">
        <f aca="false">IF(AH215="","",IF(AH215="-","-",IF(UPPER(AH215)="AB","+",VLOOKUP(AH215,'විෂය තොරතුරු'!$P$24:$Q$28,2))))</f>
        <v/>
      </c>
      <c r="BT215" s="168" t="str">
        <f aca="false">IF(AI215="","",IF(AI215="-","-",IF(UPPER(AI215)="AB","+",VLOOKUP(AI215,'විෂය තොරතුරු'!$P$24:$Q$28,2))))</f>
        <v/>
      </c>
      <c r="BU215" s="168" t="str">
        <f aca="false">IF(AJ215="","",IF(AJ215="-","-",IF(UPPER(AJ215)="AB","+",VLOOKUP(AJ215,'විෂය තොරතුරු'!$P$24:$Q$28,2))))</f>
        <v/>
      </c>
      <c r="BV215" s="168" t="str">
        <f aca="false">IF(AK215="","",IF(AK215="-","-",IF(UPPER(AK215)="AB","+",VLOOKUP(AK215,'විෂය තොරතුරු'!$P$24:$Q$28,2))))</f>
        <v/>
      </c>
      <c r="BW215" s="169" t="str">
        <f aca="false">IF(AL215="","",IF(AL215="-","-",IF(UPPER(AL215)="AB","+",VLOOKUP(AL215,'විෂය තොරතුරු'!$P$24:$Q$28,2))))</f>
        <v/>
      </c>
      <c r="BX215" s="171" t="str">
        <f aca="false">IF($B215="","",COUNTIF($AP215:$BW215,"A"))</f>
        <v/>
      </c>
      <c r="BY215" s="171" t="str">
        <f aca="false">IF($B215="","",COUNTIF($AP215:$BW215,"B"))</f>
        <v/>
      </c>
      <c r="BZ215" s="171" t="str">
        <f aca="false">IF($B215="","",COUNTIF($AP215:$BW215,"C"))</f>
        <v/>
      </c>
      <c r="CA215" s="171" t="str">
        <f aca="false">IF($B215="","",COUNTIF($AP215:$BW215,"S"))</f>
        <v/>
      </c>
      <c r="CB215" s="171" t="str">
        <f aca="false">IF($B215="","",COUNTIF($AP215:$BW215,"W"))</f>
        <v/>
      </c>
      <c r="CC215" s="171" t="str">
        <f aca="false">IF(B215="","",SUM(BX215:CA215))</f>
        <v/>
      </c>
      <c r="CD215" s="169" t="str">
        <f aca="false">IF(B215="","",SUM(BX215:BZ215))</f>
        <v/>
      </c>
      <c r="CE215" s="172" t="str">
        <f aca="false">IF(B215="","",IF(AND(CC215&gt;=6,CD215&gt;=3,OR(E215&gt;=35,F215&gt;=35),L215&gt;=35),"6/3 සමත්",IF(AND(CC215&gt;=5,CD215&gt;=3,OR(E215&gt;=35,F215&gt;=35,L215&gt;=35)),"5/3 සමත්",IF(AND(CC215&gt;=4,CD215&gt;=1,OR(E215&gt;=20,F215&gt;=20,L215&gt;=20)),"සමත් කළ හැකි",IF(CB215=9,"W9","අසමත් ?")))))</f>
        <v/>
      </c>
    </row>
    <row r="216" customFormat="false" ht="13.8" hidden="false" customHeight="false" outlineLevel="0" collapsed="false">
      <c r="A216" s="160" t="n">
        <v>31</v>
      </c>
      <c r="B216" s="187"/>
      <c r="C216" s="161"/>
      <c r="D216" s="162"/>
      <c r="E216" s="163"/>
      <c r="F216" s="164"/>
      <c r="G216" s="163"/>
      <c r="H216" s="165"/>
      <c r="I216" s="165"/>
      <c r="J216" s="164"/>
      <c r="K216" s="163"/>
      <c r="L216" s="165"/>
      <c r="M216" s="165"/>
      <c r="N216" s="164"/>
      <c r="O216" s="163"/>
      <c r="P216" s="165"/>
      <c r="Q216" s="165"/>
      <c r="R216" s="165"/>
      <c r="S216" s="165"/>
      <c r="T216" s="165"/>
      <c r="U216" s="165"/>
      <c r="V216" s="164"/>
      <c r="W216" s="163"/>
      <c r="X216" s="165"/>
      <c r="Y216" s="165"/>
      <c r="Z216" s="165"/>
      <c r="AA216" s="165"/>
      <c r="AB216" s="165"/>
      <c r="AC216" s="165"/>
      <c r="AD216" s="164"/>
      <c r="AE216" s="163"/>
      <c r="AF216" s="165"/>
      <c r="AG216" s="165"/>
      <c r="AH216" s="165"/>
      <c r="AI216" s="165"/>
      <c r="AJ216" s="165"/>
      <c r="AK216" s="165"/>
      <c r="AL216" s="166"/>
      <c r="AM216" s="167" t="str">
        <f aca="false">IF(B216="","",SUM(E216:AL216))</f>
        <v/>
      </c>
      <c r="AN216" s="168" t="str">
        <f aca="false">IF(B216="","",AM216/9)</f>
        <v/>
      </c>
      <c r="AO216" s="169" t="str">
        <f aca="false">IF(B216="","",IF(AM216=0,"-",RANK(AM216,$AM$186:$AM$235,0)))</f>
        <v/>
      </c>
      <c r="AP216" s="167" t="str">
        <f aca="false">IF(E216="","",IF(E216="-","-",IF(UPPER(E216)="AB","+",VLOOKUP(E216,'විෂය තොරතුරු'!$P$24:$Q$28,2))))</f>
        <v/>
      </c>
      <c r="AQ216" s="168" t="str">
        <f aca="false">IF(F216="","",IF(F216="-","-",IF(UPPER(F216)="AB","+",VLOOKUP(F216,'විෂය තොරතුරු'!$P$24:$Q$28,2))))</f>
        <v/>
      </c>
      <c r="AR216" s="168" t="str">
        <f aca="false">IF(G216="","",IF(G216="-","-",IF(UPPER(G216)="AB","+",VLOOKUP(G216,'විෂය තොරතුරු'!$P$24:$Q$28,2))))</f>
        <v/>
      </c>
      <c r="AS216" s="168" t="str">
        <f aca="false">IF(H216="","",IF(H216="-","-",IF(UPPER(H216)="AB","+",VLOOKUP(H216,'විෂය තොරතුරු'!$P$24:$Q$28,2))))</f>
        <v/>
      </c>
      <c r="AT216" s="168" t="str">
        <f aca="false">IF(I216="","",IF(I216="-","-",IF(UPPER(I216)="AB","+",VLOOKUP(I216,'විෂය තොරතුරු'!$P$24:$Q$28,2))))</f>
        <v/>
      </c>
      <c r="AU216" s="170" t="str">
        <f aca="false">IF(J216="","",IF(J216="-","-",IF(UPPER(J216)="AB","+",VLOOKUP(J216,'විෂය තොරතුරු'!$P$24:$Q$28,2))))</f>
        <v/>
      </c>
      <c r="AV216" s="171" t="str">
        <f aca="false">IF(K216="","",IF(K216="-","-",IF(UPPER(K216)="AB","+",VLOOKUP(K216,'විෂය තොරතුරු'!$P$24:$Q$28,2))))</f>
        <v/>
      </c>
      <c r="AW216" s="168" t="str">
        <f aca="false">IF(L216="","",IF(L216="-","-",IF(UPPER(L216)="AB","+",VLOOKUP(L216,'විෂය තොරතුරු'!$P$24:$Q$28,2))))</f>
        <v/>
      </c>
      <c r="AX216" s="168" t="str">
        <f aca="false">IF(M216="","",IF(M216="-","-",IF(UPPER(M216)="AB","+",VLOOKUP(M216,'විෂය තොරතුරු'!$P$24:$Q$28,2))))</f>
        <v/>
      </c>
      <c r="AY216" s="169" t="str">
        <f aca="false">IF(N216="","",IF(N216="-","-",IF(UPPER(N216)="AB","+",VLOOKUP(N216,'විෂය තොරතුරු'!$P$24:$Q$28,2))))</f>
        <v/>
      </c>
      <c r="AZ216" s="167" t="str">
        <f aca="false">IF(O216="","",IF(O216="-","-",IF(UPPER(O216)="AB","+",VLOOKUP(O216,'විෂය තොරතුරු'!$P$24:$Q$28,2))))</f>
        <v/>
      </c>
      <c r="BA216" s="168" t="str">
        <f aca="false">IF(P216="","",IF(P216="-","-",IF(UPPER(P216)="AB","+",VLOOKUP(P216,'විෂය තොරතුරු'!$P$24:$Q$28,2))))</f>
        <v/>
      </c>
      <c r="BB216" s="168" t="str">
        <f aca="false">IF(Q216="","",IF(Q216="-","-",IF(UPPER(Q216)="AB","+",VLOOKUP(Q216,'විෂය තොරතුරු'!$P$24:$Q$28,2))))</f>
        <v/>
      </c>
      <c r="BC216" s="168" t="str">
        <f aca="false">IF(R216="","",IF(R216="-","-",IF(UPPER(R216)="AB","+",VLOOKUP(R216,'විෂය තොරතුරු'!$P$24:$Q$28,2))))</f>
        <v/>
      </c>
      <c r="BD216" s="168" t="str">
        <f aca="false">IF(S216="","",IF(S216="-","-",IF(UPPER(S216)="AB","+",VLOOKUP(S216,'විෂය තොරතුරු'!$P$24:$Q$28,2))))</f>
        <v/>
      </c>
      <c r="BE216" s="168" t="str">
        <f aca="false">IF(T216="","",IF(T216="-","-",IF(UPPER(T216)="AB","+",VLOOKUP(T216,'විෂය තොරතුරු'!$P$24:$Q$28,2))))</f>
        <v/>
      </c>
      <c r="BF216" s="168" t="str">
        <f aca="false">IF(U216="","",IF(U216="-","-",IF(UPPER(U216)="AB","+",VLOOKUP(U216,'විෂය තොරතුරු'!$P$24:$Q$28,2))))</f>
        <v/>
      </c>
      <c r="BG216" s="170" t="str">
        <f aca="false">IF(V216="","",IF(V216="-","-",IF(UPPER(V216)="AB","+",VLOOKUP(V216,'විෂය තොරතුරු'!$P$24:$Q$28,2))))</f>
        <v/>
      </c>
      <c r="BH216" s="171" t="str">
        <f aca="false">IF(W216="","",IF(W216="-","-",IF(UPPER(W216)="AB","+",VLOOKUP(W216,'විෂය තොරතුරු'!$P$24:$Q$28,2))))</f>
        <v/>
      </c>
      <c r="BI216" s="168" t="str">
        <f aca="false">IF(X216="","",IF(X216="-","-",IF(UPPER(X216)="AB","+",VLOOKUP(X216,'විෂය තොරතුරු'!$P$24:$Q$28,2))))</f>
        <v/>
      </c>
      <c r="BJ216" s="168" t="str">
        <f aca="false">IF(Y216="","",IF(Y216="-","-",IF(UPPER(Y216)="AB","+",VLOOKUP(Y216,'විෂය තොරතුරු'!$P$24:$Q$28,2))))</f>
        <v/>
      </c>
      <c r="BK216" s="168" t="str">
        <f aca="false">IF(Z216="","",IF(Z216="-","-",IF(UPPER(Z216)="AB","+",VLOOKUP(Z216,'විෂය තොරතුරු'!$P$24:$Q$28,2))))</f>
        <v/>
      </c>
      <c r="BL216" s="168" t="str">
        <f aca="false">IF(AA216="","",IF(AA216="-","-",IF(UPPER(AA216)="AB","+",VLOOKUP(AA216,'විෂය තොරතුරු'!$P$24:$Q$28,2))))</f>
        <v/>
      </c>
      <c r="BM216" s="168" t="str">
        <f aca="false">IF(AB216="","",IF(AB216="-","-",IF(UPPER(AB216)="AB","+",VLOOKUP(AB216,'විෂය තොරතුරු'!$P$24:$Q$28,2))))</f>
        <v/>
      </c>
      <c r="BN216" s="168" t="str">
        <f aca="false">IF(AC216="","",IF(AC216="-","-",IF(UPPER(AC216)="AB","+",VLOOKUP(AC216,'විෂය තොරතුරු'!$P$24:$Q$28,2))))</f>
        <v/>
      </c>
      <c r="BO216" s="169" t="str">
        <f aca="false">IF(AD216="","",IF(AD216="-","-",IF(UPPER(AD216)="AB","+",VLOOKUP(AD216,'විෂය තොරතුරු'!$P$24:$Q$28,2))))</f>
        <v/>
      </c>
      <c r="BP216" s="171" t="str">
        <f aca="false">IF(AE216="","",IF(AE216="-","-",IF(UPPER(AE216)="AB","+",VLOOKUP(AE216,'විෂය තොරතුරු'!$P$24:$Q$28,2))))</f>
        <v/>
      </c>
      <c r="BQ216" s="168" t="str">
        <f aca="false">IF(AF216="","",IF(AF216="-","-",IF(UPPER(AF216)="AB","+",VLOOKUP(AF216,'විෂය තොරතුරු'!$P$24:$Q$28,2))))</f>
        <v/>
      </c>
      <c r="BR216" s="168" t="str">
        <f aca="false">IF(AG216="","",IF(AG216="-","-",IF(UPPER(AG216)="AB","+",VLOOKUP(AG216,'විෂය තොරතුරු'!$P$24:$Q$28,2))))</f>
        <v/>
      </c>
      <c r="BS216" s="168" t="str">
        <f aca="false">IF(AH216="","",IF(AH216="-","-",IF(UPPER(AH216)="AB","+",VLOOKUP(AH216,'විෂය තොරතුරු'!$P$24:$Q$28,2))))</f>
        <v/>
      </c>
      <c r="BT216" s="168" t="str">
        <f aca="false">IF(AI216="","",IF(AI216="-","-",IF(UPPER(AI216)="AB","+",VLOOKUP(AI216,'විෂය තොරතුරු'!$P$24:$Q$28,2))))</f>
        <v/>
      </c>
      <c r="BU216" s="168" t="str">
        <f aca="false">IF(AJ216="","",IF(AJ216="-","-",IF(UPPER(AJ216)="AB","+",VLOOKUP(AJ216,'විෂය තොරතුරු'!$P$24:$Q$28,2))))</f>
        <v/>
      </c>
      <c r="BV216" s="168" t="str">
        <f aca="false">IF(AK216="","",IF(AK216="-","-",IF(UPPER(AK216)="AB","+",VLOOKUP(AK216,'විෂය තොරතුරු'!$P$24:$Q$28,2))))</f>
        <v/>
      </c>
      <c r="BW216" s="169" t="str">
        <f aca="false">IF(AL216="","",IF(AL216="-","-",IF(UPPER(AL216)="AB","+",VLOOKUP(AL216,'විෂය තොරතුරු'!$P$24:$Q$28,2))))</f>
        <v/>
      </c>
      <c r="BX216" s="171" t="str">
        <f aca="false">IF($B216="","",COUNTIF($AP216:$BW216,"A"))</f>
        <v/>
      </c>
      <c r="BY216" s="171" t="str">
        <f aca="false">IF($B216="","",COUNTIF($AP216:$BW216,"B"))</f>
        <v/>
      </c>
      <c r="BZ216" s="171" t="str">
        <f aca="false">IF($B216="","",COUNTIF($AP216:$BW216,"C"))</f>
        <v/>
      </c>
      <c r="CA216" s="171" t="str">
        <f aca="false">IF($B216="","",COUNTIF($AP216:$BW216,"S"))</f>
        <v/>
      </c>
      <c r="CB216" s="171" t="str">
        <f aca="false">IF($B216="","",COUNTIF($AP216:$BW216,"W"))</f>
        <v/>
      </c>
      <c r="CC216" s="171" t="str">
        <f aca="false">IF(B216="","",SUM(BX216:CA216))</f>
        <v/>
      </c>
      <c r="CD216" s="169" t="str">
        <f aca="false">IF(B216="","",SUM(BX216:BZ216))</f>
        <v/>
      </c>
      <c r="CE216" s="172" t="str">
        <f aca="false">IF(B216="","",IF(AND(CC216&gt;=6,CD216&gt;=3,OR(E216&gt;=35,F216&gt;=35),L216&gt;=35),"6/3 සමත්",IF(AND(CC216&gt;=5,CD216&gt;=3,OR(E216&gt;=35,F216&gt;=35,L216&gt;=35)),"5/3 සමත්",IF(AND(CC216&gt;=4,CD216&gt;=1,OR(E216&gt;=20,F216&gt;=20,L216&gt;=20)),"සමත් කළ හැකි",IF(CB216=9,"W9","අසමත් ?")))))</f>
        <v/>
      </c>
    </row>
    <row r="217" customFormat="false" ht="13.8" hidden="false" customHeight="false" outlineLevel="0" collapsed="false">
      <c r="A217" s="160" t="n">
        <v>32</v>
      </c>
      <c r="B217" s="161"/>
      <c r="C217" s="161"/>
      <c r="D217" s="162"/>
      <c r="E217" s="163"/>
      <c r="F217" s="164"/>
      <c r="G217" s="163"/>
      <c r="H217" s="165"/>
      <c r="I217" s="165"/>
      <c r="J217" s="164"/>
      <c r="K217" s="163"/>
      <c r="L217" s="165"/>
      <c r="M217" s="165"/>
      <c r="N217" s="164"/>
      <c r="O217" s="163"/>
      <c r="P217" s="165"/>
      <c r="Q217" s="165"/>
      <c r="R217" s="165"/>
      <c r="S217" s="165"/>
      <c r="T217" s="165"/>
      <c r="U217" s="165"/>
      <c r="V217" s="164"/>
      <c r="W217" s="163"/>
      <c r="X217" s="165"/>
      <c r="Y217" s="165"/>
      <c r="Z217" s="165"/>
      <c r="AA217" s="165"/>
      <c r="AB217" s="165"/>
      <c r="AC217" s="165"/>
      <c r="AD217" s="164"/>
      <c r="AE217" s="163"/>
      <c r="AF217" s="165"/>
      <c r="AG217" s="165"/>
      <c r="AH217" s="165"/>
      <c r="AI217" s="165"/>
      <c r="AJ217" s="165"/>
      <c r="AK217" s="165"/>
      <c r="AL217" s="166"/>
      <c r="AM217" s="167" t="str">
        <f aca="false">IF(B217="","",SUM(E217:AL217))</f>
        <v/>
      </c>
      <c r="AN217" s="168" t="str">
        <f aca="false">IF(B217="","",AM217/9)</f>
        <v/>
      </c>
      <c r="AO217" s="169" t="str">
        <f aca="false">IF(B217="","",IF(AM217=0,"-",RANK(AM217,$AM$186:$AM$235,0)))</f>
        <v/>
      </c>
      <c r="AP217" s="167" t="str">
        <f aca="false">IF(E217="","",IF(E217="-","-",IF(UPPER(E217)="AB","+",VLOOKUP(E217,'විෂය තොරතුරු'!$P$24:$Q$28,2))))</f>
        <v/>
      </c>
      <c r="AQ217" s="168" t="str">
        <f aca="false">IF(F217="","",IF(F217="-","-",IF(UPPER(F217)="AB","+",VLOOKUP(F217,'විෂය තොරතුරු'!$P$24:$Q$28,2))))</f>
        <v/>
      </c>
      <c r="AR217" s="168" t="str">
        <f aca="false">IF(G217="","",IF(G217="-","-",IF(UPPER(G217)="AB","+",VLOOKUP(G217,'විෂය තොරතුරු'!$P$24:$Q$28,2))))</f>
        <v/>
      </c>
      <c r="AS217" s="168" t="str">
        <f aca="false">IF(H217="","",IF(H217="-","-",IF(UPPER(H217)="AB","+",VLOOKUP(H217,'විෂය තොරතුරු'!$P$24:$Q$28,2))))</f>
        <v/>
      </c>
      <c r="AT217" s="168" t="str">
        <f aca="false">IF(I217="","",IF(I217="-","-",IF(UPPER(I217)="AB","+",VLOOKUP(I217,'විෂය තොරතුරු'!$P$24:$Q$28,2))))</f>
        <v/>
      </c>
      <c r="AU217" s="170" t="str">
        <f aca="false">IF(J217="","",IF(J217="-","-",IF(UPPER(J217)="AB","+",VLOOKUP(J217,'විෂය තොරතුරු'!$P$24:$Q$28,2))))</f>
        <v/>
      </c>
      <c r="AV217" s="171" t="str">
        <f aca="false">IF(K217="","",IF(K217="-","-",IF(UPPER(K217)="AB","+",VLOOKUP(K217,'විෂය තොරතුරු'!$P$24:$Q$28,2))))</f>
        <v/>
      </c>
      <c r="AW217" s="168" t="str">
        <f aca="false">IF(L217="","",IF(L217="-","-",IF(UPPER(L217)="AB","+",VLOOKUP(L217,'විෂය තොරතුරු'!$P$24:$Q$28,2))))</f>
        <v/>
      </c>
      <c r="AX217" s="168" t="str">
        <f aca="false">IF(M217="","",IF(M217="-","-",IF(UPPER(M217)="AB","+",VLOOKUP(M217,'විෂය තොරතුරු'!$P$24:$Q$28,2))))</f>
        <v/>
      </c>
      <c r="AY217" s="169" t="str">
        <f aca="false">IF(N217="","",IF(N217="-","-",IF(UPPER(N217)="AB","+",VLOOKUP(N217,'විෂය තොරතුරු'!$P$24:$Q$28,2))))</f>
        <v/>
      </c>
      <c r="AZ217" s="167" t="str">
        <f aca="false">IF(O217="","",IF(O217="-","-",IF(UPPER(O217)="AB","+",VLOOKUP(O217,'විෂය තොරතුරු'!$P$24:$Q$28,2))))</f>
        <v/>
      </c>
      <c r="BA217" s="168" t="str">
        <f aca="false">IF(P217="","",IF(P217="-","-",IF(UPPER(P217)="AB","+",VLOOKUP(P217,'විෂය තොරතුරු'!$P$24:$Q$28,2))))</f>
        <v/>
      </c>
      <c r="BB217" s="168" t="str">
        <f aca="false">IF(Q217="","",IF(Q217="-","-",IF(UPPER(Q217)="AB","+",VLOOKUP(Q217,'විෂය තොරතුරු'!$P$24:$Q$28,2))))</f>
        <v/>
      </c>
      <c r="BC217" s="168" t="str">
        <f aca="false">IF(R217="","",IF(R217="-","-",IF(UPPER(R217)="AB","+",VLOOKUP(R217,'විෂය තොරතුරු'!$P$24:$Q$28,2))))</f>
        <v/>
      </c>
      <c r="BD217" s="168" t="str">
        <f aca="false">IF(S217="","",IF(S217="-","-",IF(UPPER(S217)="AB","+",VLOOKUP(S217,'විෂය තොරතුරු'!$P$24:$Q$28,2))))</f>
        <v/>
      </c>
      <c r="BE217" s="168" t="str">
        <f aca="false">IF(T217="","",IF(T217="-","-",IF(UPPER(T217)="AB","+",VLOOKUP(T217,'විෂය තොරතුරු'!$P$24:$Q$28,2))))</f>
        <v/>
      </c>
      <c r="BF217" s="168" t="str">
        <f aca="false">IF(U217="","",IF(U217="-","-",IF(UPPER(U217)="AB","+",VLOOKUP(U217,'විෂය තොරතුරු'!$P$24:$Q$28,2))))</f>
        <v/>
      </c>
      <c r="BG217" s="170" t="str">
        <f aca="false">IF(V217="","",IF(V217="-","-",IF(UPPER(V217)="AB","+",VLOOKUP(V217,'විෂය තොරතුරු'!$P$24:$Q$28,2))))</f>
        <v/>
      </c>
      <c r="BH217" s="171" t="str">
        <f aca="false">IF(W217="","",IF(W217="-","-",IF(UPPER(W217)="AB","+",VLOOKUP(W217,'විෂය තොරතුරු'!$P$24:$Q$28,2))))</f>
        <v/>
      </c>
      <c r="BI217" s="168" t="str">
        <f aca="false">IF(X217="","",IF(X217="-","-",IF(UPPER(X217)="AB","+",VLOOKUP(X217,'විෂය තොරතුරු'!$P$24:$Q$28,2))))</f>
        <v/>
      </c>
      <c r="BJ217" s="168" t="str">
        <f aca="false">IF(Y217="","",IF(Y217="-","-",IF(UPPER(Y217)="AB","+",VLOOKUP(Y217,'විෂය තොරතුරු'!$P$24:$Q$28,2))))</f>
        <v/>
      </c>
      <c r="BK217" s="168" t="str">
        <f aca="false">IF(Z217="","",IF(Z217="-","-",IF(UPPER(Z217)="AB","+",VLOOKUP(Z217,'විෂය තොරතුරු'!$P$24:$Q$28,2))))</f>
        <v/>
      </c>
      <c r="BL217" s="168" t="str">
        <f aca="false">IF(AA217="","",IF(AA217="-","-",IF(UPPER(AA217)="AB","+",VLOOKUP(AA217,'විෂය තොරතුරු'!$P$24:$Q$28,2))))</f>
        <v/>
      </c>
      <c r="BM217" s="168" t="str">
        <f aca="false">IF(AB217="","",IF(AB217="-","-",IF(UPPER(AB217)="AB","+",VLOOKUP(AB217,'විෂය තොරතුරු'!$P$24:$Q$28,2))))</f>
        <v/>
      </c>
      <c r="BN217" s="168" t="str">
        <f aca="false">IF(AC217="","",IF(AC217="-","-",IF(UPPER(AC217)="AB","+",VLOOKUP(AC217,'විෂය තොරතුරු'!$P$24:$Q$28,2))))</f>
        <v/>
      </c>
      <c r="BO217" s="169" t="str">
        <f aca="false">IF(AD217="","",IF(AD217="-","-",IF(UPPER(AD217)="AB","+",VLOOKUP(AD217,'විෂය තොරතුරු'!$P$24:$Q$28,2))))</f>
        <v/>
      </c>
      <c r="BP217" s="171" t="str">
        <f aca="false">IF(AE217="","",IF(AE217="-","-",IF(UPPER(AE217)="AB","+",VLOOKUP(AE217,'විෂය තොරතුරු'!$P$24:$Q$28,2))))</f>
        <v/>
      </c>
      <c r="BQ217" s="168" t="str">
        <f aca="false">IF(AF217="","",IF(AF217="-","-",IF(UPPER(AF217)="AB","+",VLOOKUP(AF217,'විෂය තොරතුරු'!$P$24:$Q$28,2))))</f>
        <v/>
      </c>
      <c r="BR217" s="168" t="str">
        <f aca="false">IF(AG217="","",IF(AG217="-","-",IF(UPPER(AG217)="AB","+",VLOOKUP(AG217,'විෂය තොරතුරු'!$P$24:$Q$28,2))))</f>
        <v/>
      </c>
      <c r="BS217" s="168" t="str">
        <f aca="false">IF(AH217="","",IF(AH217="-","-",IF(UPPER(AH217)="AB","+",VLOOKUP(AH217,'විෂය තොරතුරු'!$P$24:$Q$28,2))))</f>
        <v/>
      </c>
      <c r="BT217" s="168" t="str">
        <f aca="false">IF(AI217="","",IF(AI217="-","-",IF(UPPER(AI217)="AB","+",VLOOKUP(AI217,'විෂය තොරතුරු'!$P$24:$Q$28,2))))</f>
        <v/>
      </c>
      <c r="BU217" s="168" t="str">
        <f aca="false">IF(AJ217="","",IF(AJ217="-","-",IF(UPPER(AJ217)="AB","+",VLOOKUP(AJ217,'විෂය තොරතුරු'!$P$24:$Q$28,2))))</f>
        <v/>
      </c>
      <c r="BV217" s="168" t="str">
        <f aca="false">IF(AK217="","",IF(AK217="-","-",IF(UPPER(AK217)="AB","+",VLOOKUP(AK217,'විෂය තොරතුරු'!$P$24:$Q$28,2))))</f>
        <v/>
      </c>
      <c r="BW217" s="169" t="str">
        <f aca="false">IF(AL217="","",IF(AL217="-","-",IF(UPPER(AL217)="AB","+",VLOOKUP(AL217,'විෂය තොරතුරු'!$P$24:$Q$28,2))))</f>
        <v/>
      </c>
      <c r="BX217" s="171" t="str">
        <f aca="false">IF($B217="","",COUNTIF($AP217:$BW217,"A"))</f>
        <v/>
      </c>
      <c r="BY217" s="171" t="str">
        <f aca="false">IF($B217="","",COUNTIF($AP217:$BW217,"B"))</f>
        <v/>
      </c>
      <c r="BZ217" s="171" t="str">
        <f aca="false">IF($B217="","",COUNTIF($AP217:$BW217,"C"))</f>
        <v/>
      </c>
      <c r="CA217" s="171" t="str">
        <f aca="false">IF($B217="","",COUNTIF($AP217:$BW217,"S"))</f>
        <v/>
      </c>
      <c r="CB217" s="171" t="str">
        <f aca="false">IF($B217="","",COUNTIF($AP217:$BW217,"W"))</f>
        <v/>
      </c>
      <c r="CC217" s="171" t="str">
        <f aca="false">IF(B217="","",SUM(BX217:CA217))</f>
        <v/>
      </c>
      <c r="CD217" s="169" t="str">
        <f aca="false">IF(B217="","",SUM(BX217:BZ217))</f>
        <v/>
      </c>
      <c r="CE217" s="172" t="str">
        <f aca="false">IF(B217="","",IF(AND(CC217&gt;=6,CD217&gt;=3,OR(E217&gt;=35,F217&gt;=35),L217&gt;=35),"6/3 සමත්",IF(AND(CC217&gt;=5,CD217&gt;=3,OR(E217&gt;=35,F217&gt;=35,L217&gt;=35)),"5/3 සමත්",IF(AND(CC217&gt;=4,CD217&gt;=1,OR(E217&gt;=20,F217&gt;=20,L217&gt;=20)),"සමත් කළ හැකි",IF(CB217=9,"W9","අසමත් ?")))))</f>
        <v/>
      </c>
    </row>
    <row r="218" customFormat="false" ht="13.8" hidden="false" customHeight="false" outlineLevel="0" collapsed="false">
      <c r="A218" s="160" t="n">
        <v>33</v>
      </c>
      <c r="B218" s="161"/>
      <c r="C218" s="161"/>
      <c r="D218" s="162"/>
      <c r="E218" s="163"/>
      <c r="F218" s="164"/>
      <c r="G218" s="163"/>
      <c r="H218" s="165"/>
      <c r="I218" s="165"/>
      <c r="J218" s="164"/>
      <c r="K218" s="163"/>
      <c r="L218" s="165"/>
      <c r="M218" s="165"/>
      <c r="N218" s="164"/>
      <c r="O218" s="163"/>
      <c r="P218" s="165"/>
      <c r="Q218" s="165"/>
      <c r="R218" s="165"/>
      <c r="S218" s="165"/>
      <c r="T218" s="165"/>
      <c r="U218" s="165"/>
      <c r="V218" s="164"/>
      <c r="W218" s="163"/>
      <c r="X218" s="165"/>
      <c r="Y218" s="165"/>
      <c r="Z218" s="165"/>
      <c r="AA218" s="165"/>
      <c r="AB218" s="165"/>
      <c r="AC218" s="165"/>
      <c r="AD218" s="164"/>
      <c r="AE218" s="163"/>
      <c r="AF218" s="165"/>
      <c r="AG218" s="165"/>
      <c r="AH218" s="165"/>
      <c r="AI218" s="165"/>
      <c r="AJ218" s="165"/>
      <c r="AK218" s="165"/>
      <c r="AL218" s="166"/>
      <c r="AM218" s="167" t="str">
        <f aca="false">IF(B218="","",SUM(E218:AL218))</f>
        <v/>
      </c>
      <c r="AN218" s="168" t="str">
        <f aca="false">IF(B218="","",AM218/9)</f>
        <v/>
      </c>
      <c r="AO218" s="169" t="str">
        <f aca="false">IF(B218="","",IF(AM218=0,"-",RANK(AM218,$AM$186:$AM$235,0)))</f>
        <v/>
      </c>
      <c r="AP218" s="167" t="str">
        <f aca="false">IF(E218="","",IF(E218="-","-",IF(UPPER(E218)="AB","+",VLOOKUP(E218,'විෂය තොරතුරු'!$P$24:$Q$28,2))))</f>
        <v/>
      </c>
      <c r="AQ218" s="168" t="str">
        <f aca="false">IF(F218="","",IF(F218="-","-",IF(UPPER(F218)="AB","+",VLOOKUP(F218,'විෂය තොරතුරු'!$P$24:$Q$28,2))))</f>
        <v/>
      </c>
      <c r="AR218" s="168" t="str">
        <f aca="false">IF(G218="","",IF(G218="-","-",IF(UPPER(G218)="AB","+",VLOOKUP(G218,'විෂය තොරතුරු'!$P$24:$Q$28,2))))</f>
        <v/>
      </c>
      <c r="AS218" s="168" t="str">
        <f aca="false">IF(H218="","",IF(H218="-","-",IF(UPPER(H218)="AB","+",VLOOKUP(H218,'විෂය තොරතුරු'!$P$24:$Q$28,2))))</f>
        <v/>
      </c>
      <c r="AT218" s="168" t="str">
        <f aca="false">IF(I218="","",IF(I218="-","-",IF(UPPER(I218)="AB","+",VLOOKUP(I218,'විෂය තොරතුරු'!$P$24:$Q$28,2))))</f>
        <v/>
      </c>
      <c r="AU218" s="170" t="str">
        <f aca="false">IF(J218="","",IF(J218="-","-",IF(UPPER(J218)="AB","+",VLOOKUP(J218,'විෂය තොරතුරු'!$P$24:$Q$28,2))))</f>
        <v/>
      </c>
      <c r="AV218" s="171" t="str">
        <f aca="false">IF(K218="","",IF(K218="-","-",IF(UPPER(K218)="AB","+",VLOOKUP(K218,'විෂය තොරතුරු'!$P$24:$Q$28,2))))</f>
        <v/>
      </c>
      <c r="AW218" s="168" t="str">
        <f aca="false">IF(L218="","",IF(L218="-","-",IF(UPPER(L218)="AB","+",VLOOKUP(L218,'විෂය තොරතුරු'!$P$24:$Q$28,2))))</f>
        <v/>
      </c>
      <c r="AX218" s="168" t="str">
        <f aca="false">IF(M218="","",IF(M218="-","-",IF(UPPER(M218)="AB","+",VLOOKUP(M218,'විෂය තොරතුරු'!$P$24:$Q$28,2))))</f>
        <v/>
      </c>
      <c r="AY218" s="169" t="str">
        <f aca="false">IF(N218="","",IF(N218="-","-",IF(UPPER(N218)="AB","+",VLOOKUP(N218,'විෂය තොරතුරු'!$P$24:$Q$28,2))))</f>
        <v/>
      </c>
      <c r="AZ218" s="167" t="str">
        <f aca="false">IF(O218="","",IF(O218="-","-",IF(UPPER(O218)="AB","+",VLOOKUP(O218,'විෂය තොරතුරු'!$P$24:$Q$28,2))))</f>
        <v/>
      </c>
      <c r="BA218" s="168" t="str">
        <f aca="false">IF(P218="","",IF(P218="-","-",IF(UPPER(P218)="AB","+",VLOOKUP(P218,'විෂය තොරතුරු'!$P$24:$Q$28,2))))</f>
        <v/>
      </c>
      <c r="BB218" s="168" t="str">
        <f aca="false">IF(Q218="","",IF(Q218="-","-",IF(UPPER(Q218)="AB","+",VLOOKUP(Q218,'විෂය තොරතුරු'!$P$24:$Q$28,2))))</f>
        <v/>
      </c>
      <c r="BC218" s="168" t="str">
        <f aca="false">IF(R218="","",IF(R218="-","-",IF(UPPER(R218)="AB","+",VLOOKUP(R218,'විෂය තොරතුරු'!$P$24:$Q$28,2))))</f>
        <v/>
      </c>
      <c r="BD218" s="168" t="str">
        <f aca="false">IF(S218="","",IF(S218="-","-",IF(UPPER(S218)="AB","+",VLOOKUP(S218,'විෂය තොරතුරු'!$P$24:$Q$28,2))))</f>
        <v/>
      </c>
      <c r="BE218" s="168" t="str">
        <f aca="false">IF(T218="","",IF(T218="-","-",IF(UPPER(T218)="AB","+",VLOOKUP(T218,'විෂය තොරතුරු'!$P$24:$Q$28,2))))</f>
        <v/>
      </c>
      <c r="BF218" s="168" t="str">
        <f aca="false">IF(U218="","",IF(U218="-","-",IF(UPPER(U218)="AB","+",VLOOKUP(U218,'විෂය තොරතුරු'!$P$24:$Q$28,2))))</f>
        <v/>
      </c>
      <c r="BG218" s="170" t="str">
        <f aca="false">IF(V218="","",IF(V218="-","-",IF(UPPER(V218)="AB","+",VLOOKUP(V218,'විෂය තොරතුරු'!$P$24:$Q$28,2))))</f>
        <v/>
      </c>
      <c r="BH218" s="171" t="str">
        <f aca="false">IF(W218="","",IF(W218="-","-",IF(UPPER(W218)="AB","+",VLOOKUP(W218,'විෂය තොරතුරු'!$P$24:$Q$28,2))))</f>
        <v/>
      </c>
      <c r="BI218" s="168" t="str">
        <f aca="false">IF(X218="","",IF(X218="-","-",IF(UPPER(X218)="AB","+",VLOOKUP(X218,'විෂය තොරතුරු'!$P$24:$Q$28,2))))</f>
        <v/>
      </c>
      <c r="BJ218" s="168" t="str">
        <f aca="false">IF(Y218="","",IF(Y218="-","-",IF(UPPER(Y218)="AB","+",VLOOKUP(Y218,'විෂය තොරතුරු'!$P$24:$Q$28,2))))</f>
        <v/>
      </c>
      <c r="BK218" s="168" t="str">
        <f aca="false">IF(Z218="","",IF(Z218="-","-",IF(UPPER(Z218)="AB","+",VLOOKUP(Z218,'විෂය තොරතුරු'!$P$24:$Q$28,2))))</f>
        <v/>
      </c>
      <c r="BL218" s="168" t="str">
        <f aca="false">IF(AA218="","",IF(AA218="-","-",IF(UPPER(AA218)="AB","+",VLOOKUP(AA218,'විෂය තොරතුරු'!$P$24:$Q$28,2))))</f>
        <v/>
      </c>
      <c r="BM218" s="168" t="str">
        <f aca="false">IF(AB218="","",IF(AB218="-","-",IF(UPPER(AB218)="AB","+",VLOOKUP(AB218,'විෂය තොරතුරු'!$P$24:$Q$28,2))))</f>
        <v/>
      </c>
      <c r="BN218" s="168" t="str">
        <f aca="false">IF(AC218="","",IF(AC218="-","-",IF(UPPER(AC218)="AB","+",VLOOKUP(AC218,'විෂය තොරතුරු'!$P$24:$Q$28,2))))</f>
        <v/>
      </c>
      <c r="BO218" s="169" t="str">
        <f aca="false">IF(AD218="","",IF(AD218="-","-",IF(UPPER(AD218)="AB","+",VLOOKUP(AD218,'විෂය තොරතුරු'!$P$24:$Q$28,2))))</f>
        <v/>
      </c>
      <c r="BP218" s="171" t="str">
        <f aca="false">IF(AE218="","",IF(AE218="-","-",IF(UPPER(AE218)="AB","+",VLOOKUP(AE218,'විෂය තොරතුරු'!$P$24:$Q$28,2))))</f>
        <v/>
      </c>
      <c r="BQ218" s="168" t="str">
        <f aca="false">IF(AF218="","",IF(AF218="-","-",IF(UPPER(AF218)="AB","+",VLOOKUP(AF218,'විෂය තොරතුරු'!$P$24:$Q$28,2))))</f>
        <v/>
      </c>
      <c r="BR218" s="168" t="str">
        <f aca="false">IF(AG218="","",IF(AG218="-","-",IF(UPPER(AG218)="AB","+",VLOOKUP(AG218,'විෂය තොරතුරු'!$P$24:$Q$28,2))))</f>
        <v/>
      </c>
      <c r="BS218" s="168" t="str">
        <f aca="false">IF(AH218="","",IF(AH218="-","-",IF(UPPER(AH218)="AB","+",VLOOKUP(AH218,'විෂය තොරතුරු'!$P$24:$Q$28,2))))</f>
        <v/>
      </c>
      <c r="BT218" s="168" t="str">
        <f aca="false">IF(AI218="","",IF(AI218="-","-",IF(UPPER(AI218)="AB","+",VLOOKUP(AI218,'විෂය තොරතුරු'!$P$24:$Q$28,2))))</f>
        <v/>
      </c>
      <c r="BU218" s="168" t="str">
        <f aca="false">IF(AJ218="","",IF(AJ218="-","-",IF(UPPER(AJ218)="AB","+",VLOOKUP(AJ218,'විෂය තොරතුරු'!$P$24:$Q$28,2))))</f>
        <v/>
      </c>
      <c r="BV218" s="168" t="str">
        <f aca="false">IF(AK218="","",IF(AK218="-","-",IF(UPPER(AK218)="AB","+",VLOOKUP(AK218,'විෂය තොරතුරු'!$P$24:$Q$28,2))))</f>
        <v/>
      </c>
      <c r="BW218" s="169" t="str">
        <f aca="false">IF(AL218="","",IF(AL218="-","-",IF(UPPER(AL218)="AB","+",VLOOKUP(AL218,'විෂය තොරතුරු'!$P$24:$Q$28,2))))</f>
        <v/>
      </c>
      <c r="BX218" s="171" t="str">
        <f aca="false">IF($B218="","",COUNTIF($AP218:$BW218,"A"))</f>
        <v/>
      </c>
      <c r="BY218" s="171" t="str">
        <f aca="false">IF($B218="","",COUNTIF($AP218:$BW218,"B"))</f>
        <v/>
      </c>
      <c r="BZ218" s="171" t="str">
        <f aca="false">IF($B218="","",COUNTIF($AP218:$BW218,"C"))</f>
        <v/>
      </c>
      <c r="CA218" s="171" t="str">
        <f aca="false">IF($B218="","",COUNTIF($AP218:$BW218,"S"))</f>
        <v/>
      </c>
      <c r="CB218" s="171" t="str">
        <f aca="false">IF($B218="","",COUNTIF($AP218:$BW218,"W"))</f>
        <v/>
      </c>
      <c r="CC218" s="171" t="str">
        <f aca="false">IF(B218="","",SUM(BX218:CA218))</f>
        <v/>
      </c>
      <c r="CD218" s="169" t="str">
        <f aca="false">IF(B218="","",SUM(BX218:BZ218))</f>
        <v/>
      </c>
      <c r="CE218" s="172" t="str">
        <f aca="false">IF(B218="","",IF(AND(CC218&gt;=6,CD218&gt;=3,OR(E218&gt;=35,F218&gt;=35),L218&gt;=35),"6/3 සමත්",IF(AND(CC218&gt;=5,CD218&gt;=3,OR(E218&gt;=35,F218&gt;=35,L218&gt;=35)),"5/3 සමත්",IF(AND(CC218&gt;=4,CD218&gt;=1,OR(E218&gt;=20,F218&gt;=20,L218&gt;=20)),"සමත් කළ හැකි",IF(CB218=9,"W9","අසමත් ?")))))</f>
        <v/>
      </c>
    </row>
    <row r="219" customFormat="false" ht="13.8" hidden="false" customHeight="false" outlineLevel="0" collapsed="false">
      <c r="A219" s="160" t="n">
        <v>34</v>
      </c>
      <c r="B219" s="161"/>
      <c r="C219" s="161"/>
      <c r="D219" s="162"/>
      <c r="E219" s="163"/>
      <c r="F219" s="164"/>
      <c r="G219" s="163"/>
      <c r="H219" s="165"/>
      <c r="I219" s="165"/>
      <c r="J219" s="164"/>
      <c r="K219" s="163"/>
      <c r="L219" s="165"/>
      <c r="M219" s="165"/>
      <c r="N219" s="164"/>
      <c r="O219" s="163"/>
      <c r="P219" s="165"/>
      <c r="Q219" s="165"/>
      <c r="R219" s="165"/>
      <c r="S219" s="165"/>
      <c r="T219" s="165"/>
      <c r="U219" s="165"/>
      <c r="V219" s="164"/>
      <c r="W219" s="163"/>
      <c r="X219" s="165"/>
      <c r="Y219" s="165"/>
      <c r="Z219" s="165"/>
      <c r="AA219" s="165"/>
      <c r="AB219" s="165"/>
      <c r="AC219" s="165"/>
      <c r="AD219" s="164"/>
      <c r="AE219" s="163"/>
      <c r="AF219" s="165"/>
      <c r="AG219" s="165"/>
      <c r="AH219" s="165"/>
      <c r="AI219" s="165"/>
      <c r="AJ219" s="165"/>
      <c r="AK219" s="165"/>
      <c r="AL219" s="166"/>
      <c r="AM219" s="167" t="str">
        <f aca="false">IF(B219="","",SUM(E219:AL219))</f>
        <v/>
      </c>
      <c r="AN219" s="168" t="str">
        <f aca="false">IF(B219="","",AM219/9)</f>
        <v/>
      </c>
      <c r="AO219" s="169" t="str">
        <f aca="false">IF(B219="","",IF(AM219=0,"-",RANK(AM219,$AM$186:$AM$235,0)))</f>
        <v/>
      </c>
      <c r="AP219" s="167" t="str">
        <f aca="false">IF(E219="","",IF(E219="-","-",IF(UPPER(E219)="AB","+",VLOOKUP(E219,'විෂය තොරතුරු'!$P$24:$Q$28,2))))</f>
        <v/>
      </c>
      <c r="AQ219" s="168" t="str">
        <f aca="false">IF(F219="","",IF(F219="-","-",IF(UPPER(F219)="AB","+",VLOOKUP(F219,'විෂය තොරතුරු'!$P$24:$Q$28,2))))</f>
        <v/>
      </c>
      <c r="AR219" s="168" t="str">
        <f aca="false">IF(G219="","",IF(G219="-","-",IF(UPPER(G219)="AB","+",VLOOKUP(G219,'විෂය තොරතුරු'!$P$24:$Q$28,2))))</f>
        <v/>
      </c>
      <c r="AS219" s="168" t="str">
        <f aca="false">IF(H219="","",IF(H219="-","-",IF(UPPER(H219)="AB","+",VLOOKUP(H219,'විෂය තොරතුරු'!$P$24:$Q$28,2))))</f>
        <v/>
      </c>
      <c r="AT219" s="168" t="str">
        <f aca="false">IF(I219="","",IF(I219="-","-",IF(UPPER(I219)="AB","+",VLOOKUP(I219,'විෂය තොරතුරු'!$P$24:$Q$28,2))))</f>
        <v/>
      </c>
      <c r="AU219" s="170" t="str">
        <f aca="false">IF(J219="","",IF(J219="-","-",IF(UPPER(J219)="AB","+",VLOOKUP(J219,'විෂය තොරතුරු'!$P$24:$Q$28,2))))</f>
        <v/>
      </c>
      <c r="AV219" s="171" t="str">
        <f aca="false">IF(K219="","",IF(K219="-","-",IF(UPPER(K219)="AB","+",VLOOKUP(K219,'විෂය තොරතුරු'!$P$24:$Q$28,2))))</f>
        <v/>
      </c>
      <c r="AW219" s="168" t="str">
        <f aca="false">IF(L219="","",IF(L219="-","-",IF(UPPER(L219)="AB","+",VLOOKUP(L219,'විෂය තොරතුරු'!$P$24:$Q$28,2))))</f>
        <v/>
      </c>
      <c r="AX219" s="168" t="str">
        <f aca="false">IF(M219="","",IF(M219="-","-",IF(UPPER(M219)="AB","+",VLOOKUP(M219,'විෂය තොරතුරු'!$P$24:$Q$28,2))))</f>
        <v/>
      </c>
      <c r="AY219" s="169" t="str">
        <f aca="false">IF(N219="","",IF(N219="-","-",IF(UPPER(N219)="AB","+",VLOOKUP(N219,'විෂය තොරතුරු'!$P$24:$Q$28,2))))</f>
        <v/>
      </c>
      <c r="AZ219" s="167" t="str">
        <f aca="false">IF(O219="","",IF(O219="-","-",IF(UPPER(O219)="AB","+",VLOOKUP(O219,'විෂය තොරතුරු'!$P$24:$Q$28,2))))</f>
        <v/>
      </c>
      <c r="BA219" s="168" t="str">
        <f aca="false">IF(P219="","",IF(P219="-","-",IF(UPPER(P219)="AB","+",VLOOKUP(P219,'විෂය තොරතුරු'!$P$24:$Q$28,2))))</f>
        <v/>
      </c>
      <c r="BB219" s="168" t="str">
        <f aca="false">IF(Q219="","",IF(Q219="-","-",IF(UPPER(Q219)="AB","+",VLOOKUP(Q219,'විෂය තොරතුරු'!$P$24:$Q$28,2))))</f>
        <v/>
      </c>
      <c r="BC219" s="168" t="str">
        <f aca="false">IF(R219="","",IF(R219="-","-",IF(UPPER(R219)="AB","+",VLOOKUP(R219,'විෂය තොරතුරු'!$P$24:$Q$28,2))))</f>
        <v/>
      </c>
      <c r="BD219" s="168" t="str">
        <f aca="false">IF(S219="","",IF(S219="-","-",IF(UPPER(S219)="AB","+",VLOOKUP(S219,'විෂය තොරතුරු'!$P$24:$Q$28,2))))</f>
        <v/>
      </c>
      <c r="BE219" s="168" t="str">
        <f aca="false">IF(T219="","",IF(T219="-","-",IF(UPPER(T219)="AB","+",VLOOKUP(T219,'විෂය තොරතුරු'!$P$24:$Q$28,2))))</f>
        <v/>
      </c>
      <c r="BF219" s="168" t="str">
        <f aca="false">IF(U219="","",IF(U219="-","-",IF(UPPER(U219)="AB","+",VLOOKUP(U219,'විෂය තොරතුරු'!$P$24:$Q$28,2))))</f>
        <v/>
      </c>
      <c r="BG219" s="170" t="str">
        <f aca="false">IF(V219="","",IF(V219="-","-",IF(UPPER(V219)="AB","+",VLOOKUP(V219,'විෂය තොරතුරු'!$P$24:$Q$28,2))))</f>
        <v/>
      </c>
      <c r="BH219" s="171" t="str">
        <f aca="false">IF(W219="","",IF(W219="-","-",IF(UPPER(W219)="AB","+",VLOOKUP(W219,'විෂය තොරතුරු'!$P$24:$Q$28,2))))</f>
        <v/>
      </c>
      <c r="BI219" s="168" t="str">
        <f aca="false">IF(X219="","",IF(X219="-","-",IF(UPPER(X219)="AB","+",VLOOKUP(X219,'විෂය තොරතුරු'!$P$24:$Q$28,2))))</f>
        <v/>
      </c>
      <c r="BJ219" s="168" t="str">
        <f aca="false">IF(Y219="","",IF(Y219="-","-",IF(UPPER(Y219)="AB","+",VLOOKUP(Y219,'විෂය තොරතුරු'!$P$24:$Q$28,2))))</f>
        <v/>
      </c>
      <c r="BK219" s="168" t="str">
        <f aca="false">IF(Z219="","",IF(Z219="-","-",IF(UPPER(Z219)="AB","+",VLOOKUP(Z219,'විෂය තොරතුරු'!$P$24:$Q$28,2))))</f>
        <v/>
      </c>
      <c r="BL219" s="168" t="str">
        <f aca="false">IF(AA219="","",IF(AA219="-","-",IF(UPPER(AA219)="AB","+",VLOOKUP(AA219,'විෂය තොරතුරු'!$P$24:$Q$28,2))))</f>
        <v/>
      </c>
      <c r="BM219" s="168" t="str">
        <f aca="false">IF(AB219="","",IF(AB219="-","-",IF(UPPER(AB219)="AB","+",VLOOKUP(AB219,'විෂය තොරතුරු'!$P$24:$Q$28,2))))</f>
        <v/>
      </c>
      <c r="BN219" s="168" t="str">
        <f aca="false">IF(AC219="","",IF(AC219="-","-",IF(UPPER(AC219)="AB","+",VLOOKUP(AC219,'විෂය තොරතුරු'!$P$24:$Q$28,2))))</f>
        <v/>
      </c>
      <c r="BO219" s="169" t="str">
        <f aca="false">IF(AD219="","",IF(AD219="-","-",IF(UPPER(AD219)="AB","+",VLOOKUP(AD219,'විෂය තොරතුරු'!$P$24:$Q$28,2))))</f>
        <v/>
      </c>
      <c r="BP219" s="171" t="str">
        <f aca="false">IF(AE219="","",IF(AE219="-","-",IF(UPPER(AE219)="AB","+",VLOOKUP(AE219,'විෂය තොරතුරු'!$P$24:$Q$28,2))))</f>
        <v/>
      </c>
      <c r="BQ219" s="168" t="str">
        <f aca="false">IF(AF219="","",IF(AF219="-","-",IF(UPPER(AF219)="AB","+",VLOOKUP(AF219,'විෂය තොරතුරු'!$P$24:$Q$28,2))))</f>
        <v/>
      </c>
      <c r="BR219" s="168" t="str">
        <f aca="false">IF(AG219="","",IF(AG219="-","-",IF(UPPER(AG219)="AB","+",VLOOKUP(AG219,'විෂය තොරතුරු'!$P$24:$Q$28,2))))</f>
        <v/>
      </c>
      <c r="BS219" s="168" t="str">
        <f aca="false">IF(AH219="","",IF(AH219="-","-",IF(UPPER(AH219)="AB","+",VLOOKUP(AH219,'විෂය තොරතුරු'!$P$24:$Q$28,2))))</f>
        <v/>
      </c>
      <c r="BT219" s="168" t="str">
        <f aca="false">IF(AI219="","",IF(AI219="-","-",IF(UPPER(AI219)="AB","+",VLOOKUP(AI219,'විෂය තොරතුරු'!$P$24:$Q$28,2))))</f>
        <v/>
      </c>
      <c r="BU219" s="168" t="str">
        <f aca="false">IF(AJ219="","",IF(AJ219="-","-",IF(UPPER(AJ219)="AB","+",VLOOKUP(AJ219,'විෂය තොරතුරු'!$P$24:$Q$28,2))))</f>
        <v/>
      </c>
      <c r="BV219" s="168" t="str">
        <f aca="false">IF(AK219="","",IF(AK219="-","-",IF(UPPER(AK219)="AB","+",VLOOKUP(AK219,'විෂය තොරතුරු'!$P$24:$Q$28,2))))</f>
        <v/>
      </c>
      <c r="BW219" s="169" t="str">
        <f aca="false">IF(AL219="","",IF(AL219="-","-",IF(UPPER(AL219)="AB","+",VLOOKUP(AL219,'විෂය තොරතුරු'!$P$24:$Q$28,2))))</f>
        <v/>
      </c>
      <c r="BX219" s="171" t="str">
        <f aca="false">IF($B219="","",COUNTIF($AP219:$BW219,"A"))</f>
        <v/>
      </c>
      <c r="BY219" s="171" t="str">
        <f aca="false">IF($B219="","",COUNTIF($AP219:$BW219,"B"))</f>
        <v/>
      </c>
      <c r="BZ219" s="171" t="str">
        <f aca="false">IF($B219="","",COUNTIF($AP219:$BW219,"C"))</f>
        <v/>
      </c>
      <c r="CA219" s="171" t="str">
        <f aca="false">IF($B219="","",COUNTIF($AP219:$BW219,"S"))</f>
        <v/>
      </c>
      <c r="CB219" s="171" t="str">
        <f aca="false">IF($B219="","",COUNTIF($AP219:$BW219,"W"))</f>
        <v/>
      </c>
      <c r="CC219" s="171" t="str">
        <f aca="false">IF(B219="","",SUM(BX219:CA219))</f>
        <v/>
      </c>
      <c r="CD219" s="169" t="str">
        <f aca="false">IF(B219="","",SUM(BX219:BZ219))</f>
        <v/>
      </c>
      <c r="CE219" s="172" t="str">
        <f aca="false">IF(B219="","",IF(AND(CC219&gt;=6,CD219&gt;=3,OR(E219&gt;=35,F219&gt;=35),L219&gt;=35),"6/3 සමත්",IF(AND(CC219&gt;=5,CD219&gt;=3,OR(E219&gt;=35,F219&gt;=35,L219&gt;=35)),"5/3 සමත්",IF(AND(CC219&gt;=4,CD219&gt;=1,OR(E219&gt;=20,F219&gt;=20,L219&gt;=20)),"සමත් කළ හැකි",IF(CB219=9,"W9","අසමත් ?")))))</f>
        <v/>
      </c>
    </row>
    <row r="220" customFormat="false" ht="13.8" hidden="false" customHeight="false" outlineLevel="0" collapsed="false">
      <c r="A220" s="160" t="n">
        <v>35</v>
      </c>
      <c r="B220" s="161"/>
      <c r="C220" s="161"/>
      <c r="D220" s="162"/>
      <c r="E220" s="163"/>
      <c r="F220" s="164"/>
      <c r="G220" s="163"/>
      <c r="H220" s="165"/>
      <c r="I220" s="165"/>
      <c r="J220" s="164"/>
      <c r="K220" s="163"/>
      <c r="L220" s="165"/>
      <c r="M220" s="165"/>
      <c r="N220" s="164"/>
      <c r="O220" s="163"/>
      <c r="P220" s="165"/>
      <c r="Q220" s="165"/>
      <c r="R220" s="165"/>
      <c r="S220" s="165"/>
      <c r="T220" s="165"/>
      <c r="U220" s="165"/>
      <c r="V220" s="164"/>
      <c r="W220" s="163"/>
      <c r="X220" s="165"/>
      <c r="Y220" s="165"/>
      <c r="Z220" s="165"/>
      <c r="AA220" s="165"/>
      <c r="AB220" s="165"/>
      <c r="AC220" s="165"/>
      <c r="AD220" s="164"/>
      <c r="AE220" s="163"/>
      <c r="AF220" s="165"/>
      <c r="AG220" s="165"/>
      <c r="AH220" s="165"/>
      <c r="AI220" s="165"/>
      <c r="AJ220" s="165"/>
      <c r="AK220" s="165"/>
      <c r="AL220" s="166"/>
      <c r="AM220" s="167" t="str">
        <f aca="false">IF(B220="","",SUM(E220:AL220))</f>
        <v/>
      </c>
      <c r="AN220" s="168" t="str">
        <f aca="false">IF(B220="","",AM220/9)</f>
        <v/>
      </c>
      <c r="AO220" s="169" t="str">
        <f aca="false">IF(B220="","",IF(AM220=0,"-",RANK(AM220,$AM$186:$AM$235,0)))</f>
        <v/>
      </c>
      <c r="AP220" s="167" t="str">
        <f aca="false">IF(E220="","",IF(E220="-","-",IF(UPPER(E220)="AB","+",VLOOKUP(E220,'විෂය තොරතුරු'!$P$24:$Q$28,2))))</f>
        <v/>
      </c>
      <c r="AQ220" s="168" t="str">
        <f aca="false">IF(F220="","",IF(F220="-","-",IF(UPPER(F220)="AB","+",VLOOKUP(F220,'විෂය තොරතුරු'!$P$24:$Q$28,2))))</f>
        <v/>
      </c>
      <c r="AR220" s="168" t="str">
        <f aca="false">IF(G220="","",IF(G220="-","-",IF(UPPER(G220)="AB","+",VLOOKUP(G220,'විෂය තොරතුරු'!$P$24:$Q$28,2))))</f>
        <v/>
      </c>
      <c r="AS220" s="168" t="str">
        <f aca="false">IF(H220="","",IF(H220="-","-",IF(UPPER(H220)="AB","+",VLOOKUP(H220,'විෂය තොරතුරු'!$P$24:$Q$28,2))))</f>
        <v/>
      </c>
      <c r="AT220" s="168" t="str">
        <f aca="false">IF(I220="","",IF(I220="-","-",IF(UPPER(I220)="AB","+",VLOOKUP(I220,'විෂය තොරතුරු'!$P$24:$Q$28,2))))</f>
        <v/>
      </c>
      <c r="AU220" s="170" t="str">
        <f aca="false">IF(J220="","",IF(J220="-","-",IF(UPPER(J220)="AB","+",VLOOKUP(J220,'විෂය තොරතුරු'!$P$24:$Q$28,2))))</f>
        <v/>
      </c>
      <c r="AV220" s="171" t="str">
        <f aca="false">IF(K220="","",IF(K220="-","-",IF(UPPER(K220)="AB","+",VLOOKUP(K220,'විෂය තොරතුරු'!$P$24:$Q$28,2))))</f>
        <v/>
      </c>
      <c r="AW220" s="168" t="str">
        <f aca="false">IF(L220="","",IF(L220="-","-",IF(UPPER(L220)="AB","+",VLOOKUP(L220,'විෂය තොරතුරු'!$P$24:$Q$28,2))))</f>
        <v/>
      </c>
      <c r="AX220" s="168" t="str">
        <f aca="false">IF(M220="","",IF(M220="-","-",IF(UPPER(M220)="AB","+",VLOOKUP(M220,'විෂය තොරතුරු'!$P$24:$Q$28,2))))</f>
        <v/>
      </c>
      <c r="AY220" s="169" t="str">
        <f aca="false">IF(N220="","",IF(N220="-","-",IF(UPPER(N220)="AB","+",VLOOKUP(N220,'විෂය තොරතුරු'!$P$24:$Q$28,2))))</f>
        <v/>
      </c>
      <c r="AZ220" s="167" t="str">
        <f aca="false">IF(O220="","",IF(O220="-","-",IF(UPPER(O220)="AB","+",VLOOKUP(O220,'විෂය තොරතුරු'!$P$24:$Q$28,2))))</f>
        <v/>
      </c>
      <c r="BA220" s="168" t="str">
        <f aca="false">IF(P220="","",IF(P220="-","-",IF(UPPER(P220)="AB","+",VLOOKUP(P220,'විෂය තොරතුරු'!$P$24:$Q$28,2))))</f>
        <v/>
      </c>
      <c r="BB220" s="168" t="str">
        <f aca="false">IF(Q220="","",IF(Q220="-","-",IF(UPPER(Q220)="AB","+",VLOOKUP(Q220,'විෂය තොරතුරු'!$P$24:$Q$28,2))))</f>
        <v/>
      </c>
      <c r="BC220" s="168" t="str">
        <f aca="false">IF(R220="","",IF(R220="-","-",IF(UPPER(R220)="AB","+",VLOOKUP(R220,'විෂය තොරතුරු'!$P$24:$Q$28,2))))</f>
        <v/>
      </c>
      <c r="BD220" s="168" t="str">
        <f aca="false">IF(S220="","",IF(S220="-","-",IF(UPPER(S220)="AB","+",VLOOKUP(S220,'විෂය තොරතුරු'!$P$24:$Q$28,2))))</f>
        <v/>
      </c>
      <c r="BE220" s="168" t="str">
        <f aca="false">IF(T220="","",IF(T220="-","-",IF(UPPER(T220)="AB","+",VLOOKUP(T220,'විෂය තොරතුරු'!$P$24:$Q$28,2))))</f>
        <v/>
      </c>
      <c r="BF220" s="168" t="str">
        <f aca="false">IF(U220="","",IF(U220="-","-",IF(UPPER(U220)="AB","+",VLOOKUP(U220,'විෂය තොරතුරු'!$P$24:$Q$28,2))))</f>
        <v/>
      </c>
      <c r="BG220" s="170" t="str">
        <f aca="false">IF(V220="","",IF(V220="-","-",IF(UPPER(V220)="AB","+",VLOOKUP(V220,'විෂය තොරතුරු'!$P$24:$Q$28,2))))</f>
        <v/>
      </c>
      <c r="BH220" s="171" t="str">
        <f aca="false">IF(W220="","",IF(W220="-","-",IF(UPPER(W220)="AB","+",VLOOKUP(W220,'විෂය තොරතුරු'!$P$24:$Q$28,2))))</f>
        <v/>
      </c>
      <c r="BI220" s="168" t="str">
        <f aca="false">IF(X220="","",IF(X220="-","-",IF(UPPER(X220)="AB","+",VLOOKUP(X220,'විෂය තොරතුරු'!$P$24:$Q$28,2))))</f>
        <v/>
      </c>
      <c r="BJ220" s="168" t="str">
        <f aca="false">IF(Y220="","",IF(Y220="-","-",IF(UPPER(Y220)="AB","+",VLOOKUP(Y220,'විෂය තොරතුරු'!$P$24:$Q$28,2))))</f>
        <v/>
      </c>
      <c r="BK220" s="168" t="str">
        <f aca="false">IF(Z220="","",IF(Z220="-","-",IF(UPPER(Z220)="AB","+",VLOOKUP(Z220,'විෂය තොරතුරු'!$P$24:$Q$28,2))))</f>
        <v/>
      </c>
      <c r="BL220" s="168" t="str">
        <f aca="false">IF(AA220="","",IF(AA220="-","-",IF(UPPER(AA220)="AB","+",VLOOKUP(AA220,'විෂය තොරතුරු'!$P$24:$Q$28,2))))</f>
        <v/>
      </c>
      <c r="BM220" s="168" t="str">
        <f aca="false">IF(AB220="","",IF(AB220="-","-",IF(UPPER(AB220)="AB","+",VLOOKUP(AB220,'විෂය තොරතුරු'!$P$24:$Q$28,2))))</f>
        <v/>
      </c>
      <c r="BN220" s="168" t="str">
        <f aca="false">IF(AC220="","",IF(AC220="-","-",IF(UPPER(AC220)="AB","+",VLOOKUP(AC220,'විෂය තොරතුරු'!$P$24:$Q$28,2))))</f>
        <v/>
      </c>
      <c r="BO220" s="169" t="str">
        <f aca="false">IF(AD220="","",IF(AD220="-","-",IF(UPPER(AD220)="AB","+",VLOOKUP(AD220,'විෂය තොරතුරු'!$P$24:$Q$28,2))))</f>
        <v/>
      </c>
      <c r="BP220" s="171" t="str">
        <f aca="false">IF(AE220="","",IF(AE220="-","-",IF(UPPER(AE220)="AB","+",VLOOKUP(AE220,'විෂය තොරතුරු'!$P$24:$Q$28,2))))</f>
        <v/>
      </c>
      <c r="BQ220" s="168" t="str">
        <f aca="false">IF(AF220="","",IF(AF220="-","-",IF(UPPER(AF220)="AB","+",VLOOKUP(AF220,'විෂය තොරතුරු'!$P$24:$Q$28,2))))</f>
        <v/>
      </c>
      <c r="BR220" s="168" t="str">
        <f aca="false">IF(AG220="","",IF(AG220="-","-",IF(UPPER(AG220)="AB","+",VLOOKUP(AG220,'විෂය තොරතුරු'!$P$24:$Q$28,2))))</f>
        <v/>
      </c>
      <c r="BS220" s="168" t="str">
        <f aca="false">IF(AH220="","",IF(AH220="-","-",IF(UPPER(AH220)="AB","+",VLOOKUP(AH220,'විෂය තොරතුරු'!$P$24:$Q$28,2))))</f>
        <v/>
      </c>
      <c r="BT220" s="168" t="str">
        <f aca="false">IF(AI220="","",IF(AI220="-","-",IF(UPPER(AI220)="AB","+",VLOOKUP(AI220,'විෂය තොරතුරු'!$P$24:$Q$28,2))))</f>
        <v/>
      </c>
      <c r="BU220" s="168" t="str">
        <f aca="false">IF(AJ220="","",IF(AJ220="-","-",IF(UPPER(AJ220)="AB","+",VLOOKUP(AJ220,'විෂය තොරතුරු'!$P$24:$Q$28,2))))</f>
        <v/>
      </c>
      <c r="BV220" s="168" t="str">
        <f aca="false">IF(AK220="","",IF(AK220="-","-",IF(UPPER(AK220)="AB","+",VLOOKUP(AK220,'විෂය තොරතුරු'!$P$24:$Q$28,2))))</f>
        <v/>
      </c>
      <c r="BW220" s="169" t="str">
        <f aca="false">IF(AL220="","",IF(AL220="-","-",IF(UPPER(AL220)="AB","+",VLOOKUP(AL220,'විෂය තොරතුරු'!$P$24:$Q$28,2))))</f>
        <v/>
      </c>
      <c r="BX220" s="171" t="str">
        <f aca="false">IF($B220="","",COUNTIF($AP220:$BW220,"A"))</f>
        <v/>
      </c>
      <c r="BY220" s="171" t="str">
        <f aca="false">IF($B220="","",COUNTIF($AP220:$BW220,"B"))</f>
        <v/>
      </c>
      <c r="BZ220" s="171" t="str">
        <f aca="false">IF($B220="","",COUNTIF($AP220:$BW220,"C"))</f>
        <v/>
      </c>
      <c r="CA220" s="171" t="str">
        <f aca="false">IF($B220="","",COUNTIF($AP220:$BW220,"S"))</f>
        <v/>
      </c>
      <c r="CB220" s="171" t="str">
        <f aca="false">IF($B220="","",COUNTIF($AP220:$BW220,"W"))</f>
        <v/>
      </c>
      <c r="CC220" s="171" t="str">
        <f aca="false">IF(B220="","",SUM(BX220:CA220))</f>
        <v/>
      </c>
      <c r="CD220" s="169" t="str">
        <f aca="false">IF(B220="","",SUM(BX220:BZ220))</f>
        <v/>
      </c>
      <c r="CE220" s="172" t="str">
        <f aca="false">IF(B220="","",IF(AND(CC220&gt;=6,CD220&gt;=3,OR(E220&gt;=35,F220&gt;=35),L220&gt;=35),"6/3 සමත්",IF(AND(CC220&gt;=5,CD220&gt;=3,OR(E220&gt;=35,F220&gt;=35,L220&gt;=35)),"5/3 සමත්",IF(AND(CC220&gt;=4,CD220&gt;=1,OR(E220&gt;=20,F220&gt;=20,L220&gt;=20)),"සමත් කළ හැකි",IF(CB220=9,"W9","අසමත් ?")))))</f>
        <v/>
      </c>
    </row>
    <row r="221" customFormat="false" ht="13.8" hidden="false" customHeight="false" outlineLevel="0" collapsed="false">
      <c r="A221" s="160" t="n">
        <v>36</v>
      </c>
      <c r="B221" s="161"/>
      <c r="C221" s="161"/>
      <c r="D221" s="162"/>
      <c r="E221" s="163"/>
      <c r="F221" s="164"/>
      <c r="G221" s="163"/>
      <c r="H221" s="165"/>
      <c r="I221" s="165"/>
      <c r="J221" s="164"/>
      <c r="K221" s="163"/>
      <c r="L221" s="165"/>
      <c r="M221" s="165"/>
      <c r="N221" s="164"/>
      <c r="O221" s="163"/>
      <c r="P221" s="165"/>
      <c r="Q221" s="165"/>
      <c r="R221" s="165"/>
      <c r="S221" s="165"/>
      <c r="T221" s="165"/>
      <c r="U221" s="165"/>
      <c r="V221" s="164"/>
      <c r="W221" s="163"/>
      <c r="X221" s="165"/>
      <c r="Y221" s="165"/>
      <c r="Z221" s="165"/>
      <c r="AA221" s="165"/>
      <c r="AB221" s="165"/>
      <c r="AC221" s="165"/>
      <c r="AD221" s="164"/>
      <c r="AE221" s="163"/>
      <c r="AF221" s="165"/>
      <c r="AG221" s="165"/>
      <c r="AH221" s="165"/>
      <c r="AI221" s="165"/>
      <c r="AJ221" s="165"/>
      <c r="AK221" s="165"/>
      <c r="AL221" s="166"/>
      <c r="AM221" s="167" t="str">
        <f aca="false">IF(B221="","",SUM(E221:AL221))</f>
        <v/>
      </c>
      <c r="AN221" s="168" t="str">
        <f aca="false">IF(B221="","",AM221/9)</f>
        <v/>
      </c>
      <c r="AO221" s="169" t="str">
        <f aca="false">IF(B221="","",IF(AM221=0,"-",RANK(AM221,$AM$186:$AM$235,0)))</f>
        <v/>
      </c>
      <c r="AP221" s="167" t="str">
        <f aca="false">IF(E221="","",IF(E221="-","-",IF(UPPER(E221)="AB","+",VLOOKUP(E221,'විෂය තොරතුරු'!$P$24:$Q$28,2))))</f>
        <v/>
      </c>
      <c r="AQ221" s="168" t="str">
        <f aca="false">IF(F221="","",IF(F221="-","-",IF(UPPER(F221)="AB","+",VLOOKUP(F221,'විෂය තොරතුරු'!$P$24:$Q$28,2))))</f>
        <v/>
      </c>
      <c r="AR221" s="168" t="str">
        <f aca="false">IF(G221="","",IF(G221="-","-",IF(UPPER(G221)="AB","+",VLOOKUP(G221,'විෂය තොරතුරු'!$P$24:$Q$28,2))))</f>
        <v/>
      </c>
      <c r="AS221" s="168" t="str">
        <f aca="false">IF(H221="","",IF(H221="-","-",IF(UPPER(H221)="AB","+",VLOOKUP(H221,'විෂය තොරතුරු'!$P$24:$Q$28,2))))</f>
        <v/>
      </c>
      <c r="AT221" s="168" t="str">
        <f aca="false">IF(I221="","",IF(I221="-","-",IF(UPPER(I221)="AB","+",VLOOKUP(I221,'විෂය තොරතුරු'!$P$24:$Q$28,2))))</f>
        <v/>
      </c>
      <c r="AU221" s="170" t="str">
        <f aca="false">IF(J221="","",IF(J221="-","-",IF(UPPER(J221)="AB","+",VLOOKUP(J221,'විෂය තොරතුරු'!$P$24:$Q$28,2))))</f>
        <v/>
      </c>
      <c r="AV221" s="171" t="str">
        <f aca="false">IF(K221="","",IF(K221="-","-",IF(UPPER(K221)="AB","+",VLOOKUP(K221,'විෂය තොරතුරු'!$P$24:$Q$28,2))))</f>
        <v/>
      </c>
      <c r="AW221" s="168" t="str">
        <f aca="false">IF(L221="","",IF(L221="-","-",IF(UPPER(L221)="AB","+",VLOOKUP(L221,'විෂය තොරතුරු'!$P$24:$Q$28,2))))</f>
        <v/>
      </c>
      <c r="AX221" s="168" t="str">
        <f aca="false">IF(M221="","",IF(M221="-","-",IF(UPPER(M221)="AB","+",VLOOKUP(M221,'විෂය තොරතුරු'!$P$24:$Q$28,2))))</f>
        <v/>
      </c>
      <c r="AY221" s="169" t="str">
        <f aca="false">IF(N221="","",IF(N221="-","-",IF(UPPER(N221)="AB","+",VLOOKUP(N221,'විෂය තොරතුරු'!$P$24:$Q$28,2))))</f>
        <v/>
      </c>
      <c r="AZ221" s="167" t="str">
        <f aca="false">IF(O221="","",IF(O221="-","-",IF(UPPER(O221)="AB","+",VLOOKUP(O221,'විෂය තොරතුරු'!$P$24:$Q$28,2))))</f>
        <v/>
      </c>
      <c r="BA221" s="168" t="str">
        <f aca="false">IF(P221="","",IF(P221="-","-",IF(UPPER(P221)="AB","+",VLOOKUP(P221,'විෂය තොරතුරු'!$P$24:$Q$28,2))))</f>
        <v/>
      </c>
      <c r="BB221" s="168" t="str">
        <f aca="false">IF(Q221="","",IF(Q221="-","-",IF(UPPER(Q221)="AB","+",VLOOKUP(Q221,'විෂය තොරතුරු'!$P$24:$Q$28,2))))</f>
        <v/>
      </c>
      <c r="BC221" s="168" t="str">
        <f aca="false">IF(R221="","",IF(R221="-","-",IF(UPPER(R221)="AB","+",VLOOKUP(R221,'විෂය තොරතුරු'!$P$24:$Q$28,2))))</f>
        <v/>
      </c>
      <c r="BD221" s="168" t="str">
        <f aca="false">IF(S221="","",IF(S221="-","-",IF(UPPER(S221)="AB","+",VLOOKUP(S221,'විෂය තොරතුරු'!$P$24:$Q$28,2))))</f>
        <v/>
      </c>
      <c r="BE221" s="168" t="str">
        <f aca="false">IF(T221="","",IF(T221="-","-",IF(UPPER(T221)="AB","+",VLOOKUP(T221,'විෂය තොරතුරු'!$P$24:$Q$28,2))))</f>
        <v/>
      </c>
      <c r="BF221" s="168" t="str">
        <f aca="false">IF(U221="","",IF(U221="-","-",IF(UPPER(U221)="AB","+",VLOOKUP(U221,'විෂය තොරතුරු'!$P$24:$Q$28,2))))</f>
        <v/>
      </c>
      <c r="BG221" s="170" t="str">
        <f aca="false">IF(V221="","",IF(V221="-","-",IF(UPPER(V221)="AB","+",VLOOKUP(V221,'විෂය තොරතුරු'!$P$24:$Q$28,2))))</f>
        <v/>
      </c>
      <c r="BH221" s="171" t="str">
        <f aca="false">IF(W221="","",IF(W221="-","-",IF(UPPER(W221)="AB","+",VLOOKUP(W221,'විෂය තොරතුරු'!$P$24:$Q$28,2))))</f>
        <v/>
      </c>
      <c r="BI221" s="168" t="str">
        <f aca="false">IF(X221="","",IF(X221="-","-",IF(UPPER(X221)="AB","+",VLOOKUP(X221,'විෂය තොරතුරු'!$P$24:$Q$28,2))))</f>
        <v/>
      </c>
      <c r="BJ221" s="168" t="str">
        <f aca="false">IF(Y221="","",IF(Y221="-","-",IF(UPPER(Y221)="AB","+",VLOOKUP(Y221,'විෂය තොරතුරු'!$P$24:$Q$28,2))))</f>
        <v/>
      </c>
      <c r="BK221" s="168" t="str">
        <f aca="false">IF(Z221="","",IF(Z221="-","-",IF(UPPER(Z221)="AB","+",VLOOKUP(Z221,'විෂය තොරතුරු'!$P$24:$Q$28,2))))</f>
        <v/>
      </c>
      <c r="BL221" s="168" t="str">
        <f aca="false">IF(AA221="","",IF(AA221="-","-",IF(UPPER(AA221)="AB","+",VLOOKUP(AA221,'විෂය තොරතුරු'!$P$24:$Q$28,2))))</f>
        <v/>
      </c>
      <c r="BM221" s="168" t="str">
        <f aca="false">IF(AB221="","",IF(AB221="-","-",IF(UPPER(AB221)="AB","+",VLOOKUP(AB221,'විෂය තොරතුරු'!$P$24:$Q$28,2))))</f>
        <v/>
      </c>
      <c r="BN221" s="168" t="str">
        <f aca="false">IF(AC221="","",IF(AC221="-","-",IF(UPPER(AC221)="AB","+",VLOOKUP(AC221,'විෂය තොරතුරු'!$P$24:$Q$28,2))))</f>
        <v/>
      </c>
      <c r="BO221" s="169" t="str">
        <f aca="false">IF(AD221="","",IF(AD221="-","-",IF(UPPER(AD221)="AB","+",VLOOKUP(AD221,'විෂය තොරතුරු'!$P$24:$Q$28,2))))</f>
        <v/>
      </c>
      <c r="BP221" s="171" t="str">
        <f aca="false">IF(AE221="","",IF(AE221="-","-",IF(UPPER(AE221)="AB","+",VLOOKUP(AE221,'විෂය තොරතුරු'!$P$24:$Q$28,2))))</f>
        <v/>
      </c>
      <c r="BQ221" s="168" t="str">
        <f aca="false">IF(AF221="","",IF(AF221="-","-",IF(UPPER(AF221)="AB","+",VLOOKUP(AF221,'විෂය තොරතුරු'!$P$24:$Q$28,2))))</f>
        <v/>
      </c>
      <c r="BR221" s="168" t="str">
        <f aca="false">IF(AG221="","",IF(AG221="-","-",IF(UPPER(AG221)="AB","+",VLOOKUP(AG221,'විෂය තොරතුරු'!$P$24:$Q$28,2))))</f>
        <v/>
      </c>
      <c r="BS221" s="168" t="str">
        <f aca="false">IF(AH221="","",IF(AH221="-","-",IF(UPPER(AH221)="AB","+",VLOOKUP(AH221,'විෂය තොරතුරු'!$P$24:$Q$28,2))))</f>
        <v/>
      </c>
      <c r="BT221" s="168" t="str">
        <f aca="false">IF(AI221="","",IF(AI221="-","-",IF(UPPER(AI221)="AB","+",VLOOKUP(AI221,'විෂය තොරතුරු'!$P$24:$Q$28,2))))</f>
        <v/>
      </c>
      <c r="BU221" s="168" t="str">
        <f aca="false">IF(AJ221="","",IF(AJ221="-","-",IF(UPPER(AJ221)="AB","+",VLOOKUP(AJ221,'විෂය තොරතුරු'!$P$24:$Q$28,2))))</f>
        <v/>
      </c>
      <c r="BV221" s="168" t="str">
        <f aca="false">IF(AK221="","",IF(AK221="-","-",IF(UPPER(AK221)="AB","+",VLOOKUP(AK221,'විෂය තොරතුරු'!$P$24:$Q$28,2))))</f>
        <v/>
      </c>
      <c r="BW221" s="169" t="str">
        <f aca="false">IF(AL221="","",IF(AL221="-","-",IF(UPPER(AL221)="AB","+",VLOOKUP(AL221,'විෂය තොරතුරු'!$P$24:$Q$28,2))))</f>
        <v/>
      </c>
      <c r="BX221" s="171" t="str">
        <f aca="false">IF($B221="","",COUNTIF($AP221:$BW221,"A"))</f>
        <v/>
      </c>
      <c r="BY221" s="171" t="str">
        <f aca="false">IF($B221="","",COUNTIF($AP221:$BW221,"B"))</f>
        <v/>
      </c>
      <c r="BZ221" s="171" t="str">
        <f aca="false">IF($B221="","",COUNTIF($AP221:$BW221,"C"))</f>
        <v/>
      </c>
      <c r="CA221" s="171" t="str">
        <f aca="false">IF($B221="","",COUNTIF($AP221:$BW221,"S"))</f>
        <v/>
      </c>
      <c r="CB221" s="171" t="str">
        <f aca="false">IF($B221="","",COUNTIF($AP221:$BW221,"W"))</f>
        <v/>
      </c>
      <c r="CC221" s="171" t="str">
        <f aca="false">IF(B221="","",SUM(BX221:CA221))</f>
        <v/>
      </c>
      <c r="CD221" s="169" t="str">
        <f aca="false">IF(B221="","",SUM(BX221:BZ221))</f>
        <v/>
      </c>
      <c r="CE221" s="172" t="str">
        <f aca="false">IF(B221="","",IF(AND(CC221&gt;=6,CD221&gt;=3,OR(E221&gt;=35,F221&gt;=35),L221&gt;=35),"6/3 සමත්",IF(AND(CC221&gt;=5,CD221&gt;=3,OR(E221&gt;=35,F221&gt;=35,L221&gt;=35)),"5/3 සමත්",IF(AND(CC221&gt;=4,CD221&gt;=1,OR(E221&gt;=20,F221&gt;=20,L221&gt;=20)),"සමත් කළ හැකි",IF(CB221=9,"W9","අසමත් ?")))))</f>
        <v/>
      </c>
    </row>
    <row r="222" customFormat="false" ht="13.8" hidden="false" customHeight="false" outlineLevel="0" collapsed="false">
      <c r="A222" s="160" t="n">
        <v>37</v>
      </c>
      <c r="B222" s="161"/>
      <c r="C222" s="161"/>
      <c r="D222" s="162"/>
      <c r="E222" s="163"/>
      <c r="F222" s="164"/>
      <c r="G222" s="163"/>
      <c r="H222" s="165"/>
      <c r="I222" s="165"/>
      <c r="J222" s="164"/>
      <c r="K222" s="163"/>
      <c r="L222" s="165"/>
      <c r="M222" s="165"/>
      <c r="N222" s="164"/>
      <c r="O222" s="163"/>
      <c r="P222" s="165"/>
      <c r="Q222" s="165"/>
      <c r="R222" s="165"/>
      <c r="S222" s="165"/>
      <c r="T222" s="165"/>
      <c r="U222" s="165"/>
      <c r="V222" s="164"/>
      <c r="W222" s="163"/>
      <c r="X222" s="165"/>
      <c r="Y222" s="165"/>
      <c r="Z222" s="165"/>
      <c r="AA222" s="165"/>
      <c r="AB222" s="165"/>
      <c r="AC222" s="165"/>
      <c r="AD222" s="164"/>
      <c r="AE222" s="163"/>
      <c r="AF222" s="165"/>
      <c r="AG222" s="165"/>
      <c r="AH222" s="165"/>
      <c r="AI222" s="165"/>
      <c r="AJ222" s="165"/>
      <c r="AK222" s="165"/>
      <c r="AL222" s="166"/>
      <c r="AM222" s="167" t="str">
        <f aca="false">IF(B222="","",SUM(E222:AL222))</f>
        <v/>
      </c>
      <c r="AN222" s="168" t="str">
        <f aca="false">IF(B222="","",AM222/9)</f>
        <v/>
      </c>
      <c r="AO222" s="169" t="str">
        <f aca="false">IF(B222="","",IF(AM222=0,"-",RANK(AM222,$AM$186:$AM$235,0)))</f>
        <v/>
      </c>
      <c r="AP222" s="167" t="str">
        <f aca="false">IF(E222="","",IF(E222="-","-",IF(UPPER(E222)="AB","+",VLOOKUP(E222,'විෂය තොරතුරු'!$P$24:$Q$28,2))))</f>
        <v/>
      </c>
      <c r="AQ222" s="168" t="str">
        <f aca="false">IF(F222="","",IF(F222="-","-",IF(UPPER(F222)="AB","+",VLOOKUP(F222,'විෂය තොරතුරු'!$P$24:$Q$28,2))))</f>
        <v/>
      </c>
      <c r="AR222" s="168" t="str">
        <f aca="false">IF(G222="","",IF(G222="-","-",IF(UPPER(G222)="AB","+",VLOOKUP(G222,'විෂය තොරතුරු'!$P$24:$Q$28,2))))</f>
        <v/>
      </c>
      <c r="AS222" s="168" t="str">
        <f aca="false">IF(H222="","",IF(H222="-","-",IF(UPPER(H222)="AB","+",VLOOKUP(H222,'විෂය තොරතුරු'!$P$24:$Q$28,2))))</f>
        <v/>
      </c>
      <c r="AT222" s="168" t="str">
        <f aca="false">IF(I222="","",IF(I222="-","-",IF(UPPER(I222)="AB","+",VLOOKUP(I222,'විෂය තොරතුරු'!$P$24:$Q$28,2))))</f>
        <v/>
      </c>
      <c r="AU222" s="170" t="str">
        <f aca="false">IF(J222="","",IF(J222="-","-",IF(UPPER(J222)="AB","+",VLOOKUP(J222,'විෂය තොරතුරු'!$P$24:$Q$28,2))))</f>
        <v/>
      </c>
      <c r="AV222" s="171" t="str">
        <f aca="false">IF(K222="","",IF(K222="-","-",IF(UPPER(K222)="AB","+",VLOOKUP(K222,'විෂය තොරතුරු'!$P$24:$Q$28,2))))</f>
        <v/>
      </c>
      <c r="AW222" s="168" t="str">
        <f aca="false">IF(L222="","",IF(L222="-","-",IF(UPPER(L222)="AB","+",VLOOKUP(L222,'විෂය තොරතුරු'!$P$24:$Q$28,2))))</f>
        <v/>
      </c>
      <c r="AX222" s="168" t="str">
        <f aca="false">IF(M222="","",IF(M222="-","-",IF(UPPER(M222)="AB","+",VLOOKUP(M222,'විෂය තොරතුරු'!$P$24:$Q$28,2))))</f>
        <v/>
      </c>
      <c r="AY222" s="169" t="str">
        <f aca="false">IF(N222="","",IF(N222="-","-",IF(UPPER(N222)="AB","+",VLOOKUP(N222,'විෂය තොරතුරු'!$P$24:$Q$28,2))))</f>
        <v/>
      </c>
      <c r="AZ222" s="167" t="str">
        <f aca="false">IF(O222="","",IF(O222="-","-",IF(UPPER(O222)="AB","+",VLOOKUP(O222,'විෂය තොරතුරු'!$P$24:$Q$28,2))))</f>
        <v/>
      </c>
      <c r="BA222" s="168" t="str">
        <f aca="false">IF(P222="","",IF(P222="-","-",IF(UPPER(P222)="AB","+",VLOOKUP(P222,'විෂය තොරතුරු'!$P$24:$Q$28,2))))</f>
        <v/>
      </c>
      <c r="BB222" s="168" t="str">
        <f aca="false">IF(Q222="","",IF(Q222="-","-",IF(UPPER(Q222)="AB","+",VLOOKUP(Q222,'විෂය තොරතුරු'!$P$24:$Q$28,2))))</f>
        <v/>
      </c>
      <c r="BC222" s="168" t="str">
        <f aca="false">IF(R222="","",IF(R222="-","-",IF(UPPER(R222)="AB","+",VLOOKUP(R222,'විෂය තොරතුරු'!$P$24:$Q$28,2))))</f>
        <v/>
      </c>
      <c r="BD222" s="168" t="str">
        <f aca="false">IF(S222="","",IF(S222="-","-",IF(UPPER(S222)="AB","+",VLOOKUP(S222,'විෂය තොරතුරු'!$P$24:$Q$28,2))))</f>
        <v/>
      </c>
      <c r="BE222" s="168" t="str">
        <f aca="false">IF(T222="","",IF(T222="-","-",IF(UPPER(T222)="AB","+",VLOOKUP(T222,'විෂය තොරතුරු'!$P$24:$Q$28,2))))</f>
        <v/>
      </c>
      <c r="BF222" s="168" t="str">
        <f aca="false">IF(U222="","",IF(U222="-","-",IF(UPPER(U222)="AB","+",VLOOKUP(U222,'විෂය තොරතුරු'!$P$24:$Q$28,2))))</f>
        <v/>
      </c>
      <c r="BG222" s="170" t="str">
        <f aca="false">IF(V222="","",IF(V222="-","-",IF(UPPER(V222)="AB","+",VLOOKUP(V222,'විෂය තොරතුරු'!$P$24:$Q$28,2))))</f>
        <v/>
      </c>
      <c r="BH222" s="171" t="str">
        <f aca="false">IF(W222="","",IF(W222="-","-",IF(UPPER(W222)="AB","+",VLOOKUP(W222,'විෂය තොරතුරු'!$P$24:$Q$28,2))))</f>
        <v/>
      </c>
      <c r="BI222" s="168" t="str">
        <f aca="false">IF(X222="","",IF(X222="-","-",IF(UPPER(X222)="AB","+",VLOOKUP(X222,'විෂය තොරතුරු'!$P$24:$Q$28,2))))</f>
        <v/>
      </c>
      <c r="BJ222" s="168" t="str">
        <f aca="false">IF(Y222="","",IF(Y222="-","-",IF(UPPER(Y222)="AB","+",VLOOKUP(Y222,'විෂය තොරතුරු'!$P$24:$Q$28,2))))</f>
        <v/>
      </c>
      <c r="BK222" s="168" t="str">
        <f aca="false">IF(Z222="","",IF(Z222="-","-",IF(UPPER(Z222)="AB","+",VLOOKUP(Z222,'විෂය තොරතුරු'!$P$24:$Q$28,2))))</f>
        <v/>
      </c>
      <c r="BL222" s="168" t="str">
        <f aca="false">IF(AA222="","",IF(AA222="-","-",IF(UPPER(AA222)="AB","+",VLOOKUP(AA222,'විෂය තොරතුරු'!$P$24:$Q$28,2))))</f>
        <v/>
      </c>
      <c r="BM222" s="168" t="str">
        <f aca="false">IF(AB222="","",IF(AB222="-","-",IF(UPPER(AB222)="AB","+",VLOOKUP(AB222,'විෂය තොරතුරු'!$P$24:$Q$28,2))))</f>
        <v/>
      </c>
      <c r="BN222" s="168" t="str">
        <f aca="false">IF(AC222="","",IF(AC222="-","-",IF(UPPER(AC222)="AB","+",VLOOKUP(AC222,'විෂය තොරතුරු'!$P$24:$Q$28,2))))</f>
        <v/>
      </c>
      <c r="BO222" s="169" t="str">
        <f aca="false">IF(AD222="","",IF(AD222="-","-",IF(UPPER(AD222)="AB","+",VLOOKUP(AD222,'විෂය තොරතුරු'!$P$24:$Q$28,2))))</f>
        <v/>
      </c>
      <c r="BP222" s="171" t="str">
        <f aca="false">IF(AE222="","",IF(AE222="-","-",IF(UPPER(AE222)="AB","+",VLOOKUP(AE222,'විෂය තොරතුරු'!$P$24:$Q$28,2))))</f>
        <v/>
      </c>
      <c r="BQ222" s="168" t="str">
        <f aca="false">IF(AF222="","",IF(AF222="-","-",IF(UPPER(AF222)="AB","+",VLOOKUP(AF222,'විෂය තොරතුරු'!$P$24:$Q$28,2))))</f>
        <v/>
      </c>
      <c r="BR222" s="168" t="str">
        <f aca="false">IF(AG222="","",IF(AG222="-","-",IF(UPPER(AG222)="AB","+",VLOOKUP(AG222,'විෂය තොරතුරු'!$P$24:$Q$28,2))))</f>
        <v/>
      </c>
      <c r="BS222" s="168" t="str">
        <f aca="false">IF(AH222="","",IF(AH222="-","-",IF(UPPER(AH222)="AB","+",VLOOKUP(AH222,'විෂය තොරතුරු'!$P$24:$Q$28,2))))</f>
        <v/>
      </c>
      <c r="BT222" s="168" t="str">
        <f aca="false">IF(AI222="","",IF(AI222="-","-",IF(UPPER(AI222)="AB","+",VLOOKUP(AI222,'විෂය තොරතුරු'!$P$24:$Q$28,2))))</f>
        <v/>
      </c>
      <c r="BU222" s="168" t="str">
        <f aca="false">IF(AJ222="","",IF(AJ222="-","-",IF(UPPER(AJ222)="AB","+",VLOOKUP(AJ222,'විෂය තොරතුරු'!$P$24:$Q$28,2))))</f>
        <v/>
      </c>
      <c r="BV222" s="168" t="str">
        <f aca="false">IF(AK222="","",IF(AK222="-","-",IF(UPPER(AK222)="AB","+",VLOOKUP(AK222,'විෂය තොරතුරු'!$P$24:$Q$28,2))))</f>
        <v/>
      </c>
      <c r="BW222" s="169" t="str">
        <f aca="false">IF(AL222="","",IF(AL222="-","-",IF(UPPER(AL222)="AB","+",VLOOKUP(AL222,'විෂය තොරතුරු'!$P$24:$Q$28,2))))</f>
        <v/>
      </c>
      <c r="BX222" s="171" t="str">
        <f aca="false">IF($B222="","",COUNTIF($AP222:$BW222,"A"))</f>
        <v/>
      </c>
      <c r="BY222" s="171" t="str">
        <f aca="false">IF($B222="","",COUNTIF($AP222:$BW222,"B"))</f>
        <v/>
      </c>
      <c r="BZ222" s="171" t="str">
        <f aca="false">IF($B222="","",COUNTIF($AP222:$BW222,"C"))</f>
        <v/>
      </c>
      <c r="CA222" s="171" t="str">
        <f aca="false">IF($B222="","",COUNTIF($AP222:$BW222,"S"))</f>
        <v/>
      </c>
      <c r="CB222" s="171" t="str">
        <f aca="false">IF($B222="","",COUNTIF($AP222:$BW222,"W"))</f>
        <v/>
      </c>
      <c r="CC222" s="171" t="str">
        <f aca="false">IF(B222="","",SUM(BX222:CA222))</f>
        <v/>
      </c>
      <c r="CD222" s="169" t="str">
        <f aca="false">IF(B222="","",SUM(BX222:BZ222))</f>
        <v/>
      </c>
      <c r="CE222" s="172" t="str">
        <f aca="false">IF(B222="","",IF(AND(CC222&gt;=6,CD222&gt;=3,OR(E222&gt;=35,F222&gt;=35),L222&gt;=35),"6/3 සමත්",IF(AND(CC222&gt;=5,CD222&gt;=3,OR(E222&gt;=35,F222&gt;=35,L222&gt;=35)),"5/3 සමත්",IF(AND(CC222&gt;=4,CD222&gt;=1,OR(E222&gt;=20,F222&gt;=20,L222&gt;=20)),"සමත් කළ හැකි",IF(CB222=9,"W9","අසමත් ?")))))</f>
        <v/>
      </c>
    </row>
    <row r="223" customFormat="false" ht="13.8" hidden="false" customHeight="false" outlineLevel="0" collapsed="false">
      <c r="A223" s="160" t="n">
        <v>38</v>
      </c>
      <c r="B223" s="161"/>
      <c r="C223" s="161"/>
      <c r="D223" s="162"/>
      <c r="E223" s="163"/>
      <c r="F223" s="164"/>
      <c r="G223" s="163"/>
      <c r="H223" s="165"/>
      <c r="I223" s="165"/>
      <c r="J223" s="164"/>
      <c r="K223" s="163"/>
      <c r="L223" s="165"/>
      <c r="M223" s="165"/>
      <c r="N223" s="164"/>
      <c r="O223" s="163"/>
      <c r="P223" s="165"/>
      <c r="Q223" s="165"/>
      <c r="R223" s="165"/>
      <c r="S223" s="165"/>
      <c r="T223" s="165"/>
      <c r="U223" s="165"/>
      <c r="V223" s="164"/>
      <c r="W223" s="163"/>
      <c r="X223" s="165"/>
      <c r="Y223" s="165"/>
      <c r="Z223" s="165"/>
      <c r="AA223" s="165"/>
      <c r="AB223" s="165"/>
      <c r="AC223" s="165"/>
      <c r="AD223" s="164"/>
      <c r="AE223" s="163"/>
      <c r="AF223" s="165"/>
      <c r="AG223" s="165"/>
      <c r="AH223" s="165"/>
      <c r="AI223" s="165"/>
      <c r="AJ223" s="165"/>
      <c r="AK223" s="165"/>
      <c r="AL223" s="166"/>
      <c r="AM223" s="167" t="str">
        <f aca="false">IF(B223="","",SUM(E223:AL223))</f>
        <v/>
      </c>
      <c r="AN223" s="168" t="str">
        <f aca="false">IF(B223="","",AM223/9)</f>
        <v/>
      </c>
      <c r="AO223" s="169" t="str">
        <f aca="false">IF(B223="","",IF(AM223=0,"-",RANK(AM223,$AM$186:$AM$235,0)))</f>
        <v/>
      </c>
      <c r="AP223" s="167" t="str">
        <f aca="false">IF(E223="","",IF(E223="-","-",IF(UPPER(E223)="AB","+",VLOOKUP(E223,'විෂය තොරතුරු'!$P$24:$Q$28,2))))</f>
        <v/>
      </c>
      <c r="AQ223" s="168" t="str">
        <f aca="false">IF(F223="","",IF(F223="-","-",IF(UPPER(F223)="AB","+",VLOOKUP(F223,'විෂය තොරතුරු'!$P$24:$Q$28,2))))</f>
        <v/>
      </c>
      <c r="AR223" s="168" t="str">
        <f aca="false">IF(G223="","",IF(G223="-","-",IF(UPPER(G223)="AB","+",VLOOKUP(G223,'විෂය තොරතුරු'!$P$24:$Q$28,2))))</f>
        <v/>
      </c>
      <c r="AS223" s="168" t="str">
        <f aca="false">IF(H223="","",IF(H223="-","-",IF(UPPER(H223)="AB","+",VLOOKUP(H223,'විෂය තොරතුරු'!$P$24:$Q$28,2))))</f>
        <v/>
      </c>
      <c r="AT223" s="168" t="str">
        <f aca="false">IF(I223="","",IF(I223="-","-",IF(UPPER(I223)="AB","+",VLOOKUP(I223,'විෂය තොරතුරු'!$P$24:$Q$28,2))))</f>
        <v/>
      </c>
      <c r="AU223" s="170" t="str">
        <f aca="false">IF(J223="","",IF(J223="-","-",IF(UPPER(J223)="AB","+",VLOOKUP(J223,'විෂය තොරතුරු'!$P$24:$Q$28,2))))</f>
        <v/>
      </c>
      <c r="AV223" s="171" t="str">
        <f aca="false">IF(K223="","",IF(K223="-","-",IF(UPPER(K223)="AB","+",VLOOKUP(K223,'විෂය තොරතුරු'!$P$24:$Q$28,2))))</f>
        <v/>
      </c>
      <c r="AW223" s="168" t="str">
        <f aca="false">IF(L223="","",IF(L223="-","-",IF(UPPER(L223)="AB","+",VLOOKUP(L223,'විෂය තොරතුරු'!$P$24:$Q$28,2))))</f>
        <v/>
      </c>
      <c r="AX223" s="168" t="str">
        <f aca="false">IF(M223="","",IF(M223="-","-",IF(UPPER(M223)="AB","+",VLOOKUP(M223,'විෂය තොරතුරු'!$P$24:$Q$28,2))))</f>
        <v/>
      </c>
      <c r="AY223" s="169" t="str">
        <f aca="false">IF(N223="","",IF(N223="-","-",IF(UPPER(N223)="AB","+",VLOOKUP(N223,'විෂය තොරතුරු'!$P$24:$Q$28,2))))</f>
        <v/>
      </c>
      <c r="AZ223" s="167" t="str">
        <f aca="false">IF(O223="","",IF(O223="-","-",IF(UPPER(O223)="AB","+",VLOOKUP(O223,'විෂය තොරතුරු'!$P$24:$Q$28,2))))</f>
        <v/>
      </c>
      <c r="BA223" s="168" t="str">
        <f aca="false">IF(P223="","",IF(P223="-","-",IF(UPPER(P223)="AB","+",VLOOKUP(P223,'විෂය තොරතුරු'!$P$24:$Q$28,2))))</f>
        <v/>
      </c>
      <c r="BB223" s="168" t="str">
        <f aca="false">IF(Q223="","",IF(Q223="-","-",IF(UPPER(Q223)="AB","+",VLOOKUP(Q223,'විෂය තොරතුරු'!$P$24:$Q$28,2))))</f>
        <v/>
      </c>
      <c r="BC223" s="168" t="str">
        <f aca="false">IF(R223="","",IF(R223="-","-",IF(UPPER(R223)="AB","+",VLOOKUP(R223,'විෂය තොරතුරු'!$P$24:$Q$28,2))))</f>
        <v/>
      </c>
      <c r="BD223" s="168" t="str">
        <f aca="false">IF(S223="","",IF(S223="-","-",IF(UPPER(S223)="AB","+",VLOOKUP(S223,'විෂය තොරතුරු'!$P$24:$Q$28,2))))</f>
        <v/>
      </c>
      <c r="BE223" s="168" t="str">
        <f aca="false">IF(T223="","",IF(T223="-","-",IF(UPPER(T223)="AB","+",VLOOKUP(T223,'විෂය තොරතුරු'!$P$24:$Q$28,2))))</f>
        <v/>
      </c>
      <c r="BF223" s="168" t="str">
        <f aca="false">IF(U223="","",IF(U223="-","-",IF(UPPER(U223)="AB","+",VLOOKUP(U223,'විෂය තොරතුරු'!$P$24:$Q$28,2))))</f>
        <v/>
      </c>
      <c r="BG223" s="170" t="str">
        <f aca="false">IF(V223="","",IF(V223="-","-",IF(UPPER(V223)="AB","+",VLOOKUP(V223,'විෂය තොරතුරු'!$P$24:$Q$28,2))))</f>
        <v/>
      </c>
      <c r="BH223" s="171" t="str">
        <f aca="false">IF(W223="","",IF(W223="-","-",IF(UPPER(W223)="AB","+",VLOOKUP(W223,'විෂය තොරතුරු'!$P$24:$Q$28,2))))</f>
        <v/>
      </c>
      <c r="BI223" s="168" t="str">
        <f aca="false">IF(X223="","",IF(X223="-","-",IF(UPPER(X223)="AB","+",VLOOKUP(X223,'විෂය තොරතුරු'!$P$24:$Q$28,2))))</f>
        <v/>
      </c>
      <c r="BJ223" s="168" t="str">
        <f aca="false">IF(Y223="","",IF(Y223="-","-",IF(UPPER(Y223)="AB","+",VLOOKUP(Y223,'විෂය තොරතුරු'!$P$24:$Q$28,2))))</f>
        <v/>
      </c>
      <c r="BK223" s="168" t="str">
        <f aca="false">IF(Z223="","",IF(Z223="-","-",IF(UPPER(Z223)="AB","+",VLOOKUP(Z223,'විෂය තොරතුරු'!$P$24:$Q$28,2))))</f>
        <v/>
      </c>
      <c r="BL223" s="168" t="str">
        <f aca="false">IF(AA223="","",IF(AA223="-","-",IF(UPPER(AA223)="AB","+",VLOOKUP(AA223,'විෂය තොරතුරු'!$P$24:$Q$28,2))))</f>
        <v/>
      </c>
      <c r="BM223" s="168" t="str">
        <f aca="false">IF(AB223="","",IF(AB223="-","-",IF(UPPER(AB223)="AB","+",VLOOKUP(AB223,'විෂය තොරතුරු'!$P$24:$Q$28,2))))</f>
        <v/>
      </c>
      <c r="BN223" s="168" t="str">
        <f aca="false">IF(AC223="","",IF(AC223="-","-",IF(UPPER(AC223)="AB","+",VLOOKUP(AC223,'විෂය තොරතුරු'!$P$24:$Q$28,2))))</f>
        <v/>
      </c>
      <c r="BO223" s="169" t="str">
        <f aca="false">IF(AD223="","",IF(AD223="-","-",IF(UPPER(AD223)="AB","+",VLOOKUP(AD223,'විෂය තොරතුරු'!$P$24:$Q$28,2))))</f>
        <v/>
      </c>
      <c r="BP223" s="171" t="str">
        <f aca="false">IF(AE223="","",IF(AE223="-","-",IF(UPPER(AE223)="AB","+",VLOOKUP(AE223,'විෂය තොරතුරු'!$P$24:$Q$28,2))))</f>
        <v/>
      </c>
      <c r="BQ223" s="168" t="str">
        <f aca="false">IF(AF223="","",IF(AF223="-","-",IF(UPPER(AF223)="AB","+",VLOOKUP(AF223,'විෂය තොරතුරු'!$P$24:$Q$28,2))))</f>
        <v/>
      </c>
      <c r="BR223" s="168" t="str">
        <f aca="false">IF(AG223="","",IF(AG223="-","-",IF(UPPER(AG223)="AB","+",VLOOKUP(AG223,'විෂය තොරතුරු'!$P$24:$Q$28,2))))</f>
        <v/>
      </c>
      <c r="BS223" s="168" t="str">
        <f aca="false">IF(AH223="","",IF(AH223="-","-",IF(UPPER(AH223)="AB","+",VLOOKUP(AH223,'විෂය තොරතුරු'!$P$24:$Q$28,2))))</f>
        <v/>
      </c>
      <c r="BT223" s="168" t="str">
        <f aca="false">IF(AI223="","",IF(AI223="-","-",IF(UPPER(AI223)="AB","+",VLOOKUP(AI223,'විෂය තොරතුරු'!$P$24:$Q$28,2))))</f>
        <v/>
      </c>
      <c r="BU223" s="168" t="str">
        <f aca="false">IF(AJ223="","",IF(AJ223="-","-",IF(UPPER(AJ223)="AB","+",VLOOKUP(AJ223,'විෂය තොරතුරු'!$P$24:$Q$28,2))))</f>
        <v/>
      </c>
      <c r="BV223" s="168" t="str">
        <f aca="false">IF(AK223="","",IF(AK223="-","-",IF(UPPER(AK223)="AB","+",VLOOKUP(AK223,'විෂය තොරතුරු'!$P$24:$Q$28,2))))</f>
        <v/>
      </c>
      <c r="BW223" s="169" t="str">
        <f aca="false">IF(AL223="","",IF(AL223="-","-",IF(UPPER(AL223)="AB","+",VLOOKUP(AL223,'විෂය තොරතුරු'!$P$24:$Q$28,2))))</f>
        <v/>
      </c>
      <c r="BX223" s="171" t="str">
        <f aca="false">IF($B223="","",COUNTIF($AP223:$BW223,"A"))</f>
        <v/>
      </c>
      <c r="BY223" s="171" t="str">
        <f aca="false">IF($B223="","",COUNTIF($AP223:$BW223,"B"))</f>
        <v/>
      </c>
      <c r="BZ223" s="171" t="str">
        <f aca="false">IF($B223="","",COUNTIF($AP223:$BW223,"C"))</f>
        <v/>
      </c>
      <c r="CA223" s="171" t="str">
        <f aca="false">IF($B223="","",COUNTIF($AP223:$BW223,"S"))</f>
        <v/>
      </c>
      <c r="CB223" s="171" t="str">
        <f aca="false">IF($B223="","",COUNTIF($AP223:$BW223,"W"))</f>
        <v/>
      </c>
      <c r="CC223" s="171" t="str">
        <f aca="false">IF(B223="","",SUM(BX223:CA223))</f>
        <v/>
      </c>
      <c r="CD223" s="169" t="str">
        <f aca="false">IF(B223="","",SUM(BX223:BZ223))</f>
        <v/>
      </c>
      <c r="CE223" s="172" t="str">
        <f aca="false">IF(B223="","",IF(AND(CC223&gt;=6,CD223&gt;=3,OR(E223&gt;=35,F223&gt;=35),L223&gt;=35),"6/3 සමත්",IF(AND(CC223&gt;=5,CD223&gt;=3,OR(E223&gt;=35,F223&gt;=35,L223&gt;=35)),"5/3 සමත්",IF(AND(CC223&gt;=4,CD223&gt;=1,OR(E223&gt;=20,F223&gt;=20,L223&gt;=20)),"සමත් කළ හැකි",IF(CB223=9,"W9","අසමත් ?")))))</f>
        <v/>
      </c>
    </row>
    <row r="224" customFormat="false" ht="13.8" hidden="false" customHeight="false" outlineLevel="0" collapsed="false">
      <c r="A224" s="160" t="n">
        <v>39</v>
      </c>
      <c r="B224" s="161"/>
      <c r="C224" s="161"/>
      <c r="D224" s="162"/>
      <c r="E224" s="163"/>
      <c r="F224" s="164"/>
      <c r="G224" s="163"/>
      <c r="H224" s="165"/>
      <c r="I224" s="165"/>
      <c r="J224" s="164"/>
      <c r="K224" s="163"/>
      <c r="L224" s="165"/>
      <c r="M224" s="165"/>
      <c r="N224" s="164"/>
      <c r="O224" s="163"/>
      <c r="P224" s="165"/>
      <c r="Q224" s="165"/>
      <c r="R224" s="165"/>
      <c r="S224" s="165"/>
      <c r="T224" s="165"/>
      <c r="U224" s="165"/>
      <c r="V224" s="164"/>
      <c r="W224" s="163"/>
      <c r="X224" s="165"/>
      <c r="Y224" s="165"/>
      <c r="Z224" s="165"/>
      <c r="AA224" s="165"/>
      <c r="AB224" s="165"/>
      <c r="AC224" s="165"/>
      <c r="AD224" s="164"/>
      <c r="AE224" s="163"/>
      <c r="AF224" s="165"/>
      <c r="AG224" s="165"/>
      <c r="AH224" s="165"/>
      <c r="AI224" s="165"/>
      <c r="AJ224" s="165"/>
      <c r="AK224" s="165"/>
      <c r="AL224" s="166"/>
      <c r="AM224" s="167" t="str">
        <f aca="false">IF(B224="","",SUM(E224:AL224))</f>
        <v/>
      </c>
      <c r="AN224" s="168" t="str">
        <f aca="false">IF(B224="","",AM224/9)</f>
        <v/>
      </c>
      <c r="AO224" s="169" t="str">
        <f aca="false">IF(B224="","",IF(AM224=0,"-",RANK(AM224,$AM$186:$AM$235,0)))</f>
        <v/>
      </c>
      <c r="AP224" s="167" t="str">
        <f aca="false">IF(E224="","",IF(E224="-","-",IF(UPPER(E224)="AB","+",VLOOKUP(E224,'විෂය තොරතුරු'!$P$24:$Q$28,2))))</f>
        <v/>
      </c>
      <c r="AQ224" s="168" t="str">
        <f aca="false">IF(F224="","",IF(F224="-","-",IF(UPPER(F224)="AB","+",VLOOKUP(F224,'විෂය තොරතුරු'!$P$24:$Q$28,2))))</f>
        <v/>
      </c>
      <c r="AR224" s="168" t="str">
        <f aca="false">IF(G224="","",IF(G224="-","-",IF(UPPER(G224)="AB","+",VLOOKUP(G224,'විෂය තොරතුරු'!$P$24:$Q$28,2))))</f>
        <v/>
      </c>
      <c r="AS224" s="168" t="str">
        <f aca="false">IF(H224="","",IF(H224="-","-",IF(UPPER(H224)="AB","+",VLOOKUP(H224,'විෂය තොරතුරු'!$P$24:$Q$28,2))))</f>
        <v/>
      </c>
      <c r="AT224" s="168" t="str">
        <f aca="false">IF(I224="","",IF(I224="-","-",IF(UPPER(I224)="AB","+",VLOOKUP(I224,'විෂය තොරතුරු'!$P$24:$Q$28,2))))</f>
        <v/>
      </c>
      <c r="AU224" s="170" t="str">
        <f aca="false">IF(J224="","",IF(J224="-","-",IF(UPPER(J224)="AB","+",VLOOKUP(J224,'විෂය තොරතුරු'!$P$24:$Q$28,2))))</f>
        <v/>
      </c>
      <c r="AV224" s="171" t="str">
        <f aca="false">IF(K224="","",IF(K224="-","-",IF(UPPER(K224)="AB","+",VLOOKUP(K224,'විෂය තොරතුරු'!$P$24:$Q$28,2))))</f>
        <v/>
      </c>
      <c r="AW224" s="168" t="str">
        <f aca="false">IF(L224="","",IF(L224="-","-",IF(UPPER(L224)="AB","+",VLOOKUP(L224,'විෂය තොරතුරු'!$P$24:$Q$28,2))))</f>
        <v/>
      </c>
      <c r="AX224" s="168" t="str">
        <f aca="false">IF(M224="","",IF(M224="-","-",IF(UPPER(M224)="AB","+",VLOOKUP(M224,'විෂය තොරතුරු'!$P$24:$Q$28,2))))</f>
        <v/>
      </c>
      <c r="AY224" s="169" t="str">
        <f aca="false">IF(N224="","",IF(N224="-","-",IF(UPPER(N224)="AB","+",VLOOKUP(N224,'විෂය තොරතුරු'!$P$24:$Q$28,2))))</f>
        <v/>
      </c>
      <c r="AZ224" s="167" t="str">
        <f aca="false">IF(O224="","",IF(O224="-","-",IF(UPPER(O224)="AB","+",VLOOKUP(O224,'විෂය තොරතුරු'!$P$24:$Q$28,2))))</f>
        <v/>
      </c>
      <c r="BA224" s="168" t="str">
        <f aca="false">IF(P224="","",IF(P224="-","-",IF(UPPER(P224)="AB","+",VLOOKUP(P224,'විෂය තොරතුරු'!$P$24:$Q$28,2))))</f>
        <v/>
      </c>
      <c r="BB224" s="168" t="str">
        <f aca="false">IF(Q224="","",IF(Q224="-","-",IF(UPPER(Q224)="AB","+",VLOOKUP(Q224,'විෂය තොරතුරු'!$P$24:$Q$28,2))))</f>
        <v/>
      </c>
      <c r="BC224" s="168" t="str">
        <f aca="false">IF(R224="","",IF(R224="-","-",IF(UPPER(R224)="AB","+",VLOOKUP(R224,'විෂය තොරතුරු'!$P$24:$Q$28,2))))</f>
        <v/>
      </c>
      <c r="BD224" s="168" t="str">
        <f aca="false">IF(S224="","",IF(S224="-","-",IF(UPPER(S224)="AB","+",VLOOKUP(S224,'විෂය තොරතුරු'!$P$24:$Q$28,2))))</f>
        <v/>
      </c>
      <c r="BE224" s="168" t="str">
        <f aca="false">IF(T224="","",IF(T224="-","-",IF(UPPER(T224)="AB","+",VLOOKUP(T224,'විෂය තොරතුරු'!$P$24:$Q$28,2))))</f>
        <v/>
      </c>
      <c r="BF224" s="168" t="str">
        <f aca="false">IF(U224="","",IF(U224="-","-",IF(UPPER(U224)="AB","+",VLOOKUP(U224,'විෂය තොරතුරු'!$P$24:$Q$28,2))))</f>
        <v/>
      </c>
      <c r="BG224" s="170" t="str">
        <f aca="false">IF(V224="","",IF(V224="-","-",IF(UPPER(V224)="AB","+",VLOOKUP(V224,'විෂය තොරතුරු'!$P$24:$Q$28,2))))</f>
        <v/>
      </c>
      <c r="BH224" s="171" t="str">
        <f aca="false">IF(W224="","",IF(W224="-","-",IF(UPPER(W224)="AB","+",VLOOKUP(W224,'විෂය තොරතුරු'!$P$24:$Q$28,2))))</f>
        <v/>
      </c>
      <c r="BI224" s="168" t="str">
        <f aca="false">IF(X224="","",IF(X224="-","-",IF(UPPER(X224)="AB","+",VLOOKUP(X224,'විෂය තොරතුරු'!$P$24:$Q$28,2))))</f>
        <v/>
      </c>
      <c r="BJ224" s="168" t="str">
        <f aca="false">IF(Y224="","",IF(Y224="-","-",IF(UPPER(Y224)="AB","+",VLOOKUP(Y224,'විෂය තොරතුරු'!$P$24:$Q$28,2))))</f>
        <v/>
      </c>
      <c r="BK224" s="168" t="str">
        <f aca="false">IF(Z224="","",IF(Z224="-","-",IF(UPPER(Z224)="AB","+",VLOOKUP(Z224,'විෂය තොරතුරු'!$P$24:$Q$28,2))))</f>
        <v/>
      </c>
      <c r="BL224" s="168" t="str">
        <f aca="false">IF(AA224="","",IF(AA224="-","-",IF(UPPER(AA224)="AB","+",VLOOKUP(AA224,'විෂය තොරතුරු'!$P$24:$Q$28,2))))</f>
        <v/>
      </c>
      <c r="BM224" s="168" t="str">
        <f aca="false">IF(AB224="","",IF(AB224="-","-",IF(UPPER(AB224)="AB","+",VLOOKUP(AB224,'විෂය තොරතුරු'!$P$24:$Q$28,2))))</f>
        <v/>
      </c>
      <c r="BN224" s="168" t="str">
        <f aca="false">IF(AC224="","",IF(AC224="-","-",IF(UPPER(AC224)="AB","+",VLOOKUP(AC224,'විෂය තොරතුරු'!$P$24:$Q$28,2))))</f>
        <v/>
      </c>
      <c r="BO224" s="169" t="str">
        <f aca="false">IF(AD224="","",IF(AD224="-","-",IF(UPPER(AD224)="AB","+",VLOOKUP(AD224,'විෂය තොරතුරු'!$P$24:$Q$28,2))))</f>
        <v/>
      </c>
      <c r="BP224" s="171" t="str">
        <f aca="false">IF(AE224="","",IF(AE224="-","-",IF(UPPER(AE224)="AB","+",VLOOKUP(AE224,'විෂය තොරතුරු'!$P$24:$Q$28,2))))</f>
        <v/>
      </c>
      <c r="BQ224" s="168" t="str">
        <f aca="false">IF(AF224="","",IF(AF224="-","-",IF(UPPER(AF224)="AB","+",VLOOKUP(AF224,'විෂය තොරතුරු'!$P$24:$Q$28,2))))</f>
        <v/>
      </c>
      <c r="BR224" s="168" t="str">
        <f aca="false">IF(AG224="","",IF(AG224="-","-",IF(UPPER(AG224)="AB","+",VLOOKUP(AG224,'විෂය තොරතුරු'!$P$24:$Q$28,2))))</f>
        <v/>
      </c>
      <c r="BS224" s="168" t="str">
        <f aca="false">IF(AH224="","",IF(AH224="-","-",IF(UPPER(AH224)="AB","+",VLOOKUP(AH224,'විෂය තොරතුරු'!$P$24:$Q$28,2))))</f>
        <v/>
      </c>
      <c r="BT224" s="168" t="str">
        <f aca="false">IF(AI224="","",IF(AI224="-","-",IF(UPPER(AI224)="AB","+",VLOOKUP(AI224,'විෂය තොරතුරු'!$P$24:$Q$28,2))))</f>
        <v/>
      </c>
      <c r="BU224" s="168" t="str">
        <f aca="false">IF(AJ224="","",IF(AJ224="-","-",IF(UPPER(AJ224)="AB","+",VLOOKUP(AJ224,'විෂය තොරතුරු'!$P$24:$Q$28,2))))</f>
        <v/>
      </c>
      <c r="BV224" s="168" t="str">
        <f aca="false">IF(AK224="","",IF(AK224="-","-",IF(UPPER(AK224)="AB","+",VLOOKUP(AK224,'විෂය තොරතුරු'!$P$24:$Q$28,2))))</f>
        <v/>
      </c>
      <c r="BW224" s="169" t="str">
        <f aca="false">IF(AL224="","",IF(AL224="-","-",IF(UPPER(AL224)="AB","+",VLOOKUP(AL224,'විෂය තොරතුරු'!$P$24:$Q$28,2))))</f>
        <v/>
      </c>
      <c r="BX224" s="171" t="str">
        <f aca="false">IF($B224="","",COUNTIF($AP224:$BW224,"A"))</f>
        <v/>
      </c>
      <c r="BY224" s="171" t="str">
        <f aca="false">IF($B224="","",COUNTIF($AP224:$BW224,"B"))</f>
        <v/>
      </c>
      <c r="BZ224" s="171" t="str">
        <f aca="false">IF($B224="","",COUNTIF($AP224:$BW224,"C"))</f>
        <v/>
      </c>
      <c r="CA224" s="171" t="str">
        <f aca="false">IF($B224="","",COUNTIF($AP224:$BW224,"S"))</f>
        <v/>
      </c>
      <c r="CB224" s="171" t="str">
        <f aca="false">IF($B224="","",COUNTIF($AP224:$BW224,"W"))</f>
        <v/>
      </c>
      <c r="CC224" s="171" t="str">
        <f aca="false">IF(B224="","",SUM(BX224:CA224))</f>
        <v/>
      </c>
      <c r="CD224" s="169" t="str">
        <f aca="false">IF(B224="","",SUM(BX224:BZ224))</f>
        <v/>
      </c>
      <c r="CE224" s="172" t="str">
        <f aca="false">IF(B224="","",IF(AND(CC224&gt;=6,CD224&gt;=3,OR(E224&gt;=35,F224&gt;=35),L224&gt;=35),"6/3 සමත්",IF(AND(CC224&gt;=5,CD224&gt;=3,OR(E224&gt;=35,F224&gt;=35,L224&gt;=35)),"5/3 සමත්",IF(AND(CC224&gt;=4,CD224&gt;=1,OR(E224&gt;=20,F224&gt;=20,L224&gt;=20)),"සමත් කළ හැකි",IF(CB224=9,"W9","අසමත් ?")))))</f>
        <v/>
      </c>
    </row>
    <row r="225" customFormat="false" ht="13.8" hidden="false" customHeight="false" outlineLevel="0" collapsed="false">
      <c r="A225" s="160" t="n">
        <v>40</v>
      </c>
      <c r="B225" s="161"/>
      <c r="C225" s="161"/>
      <c r="D225" s="162"/>
      <c r="E225" s="163"/>
      <c r="F225" s="164"/>
      <c r="G225" s="163"/>
      <c r="H225" s="165"/>
      <c r="I225" s="165"/>
      <c r="J225" s="164"/>
      <c r="K225" s="163"/>
      <c r="L225" s="165"/>
      <c r="M225" s="165"/>
      <c r="N225" s="164"/>
      <c r="O225" s="163"/>
      <c r="P225" s="165"/>
      <c r="Q225" s="165"/>
      <c r="R225" s="165"/>
      <c r="S225" s="165"/>
      <c r="T225" s="165"/>
      <c r="U225" s="165"/>
      <c r="V225" s="164"/>
      <c r="W225" s="163"/>
      <c r="X225" s="165"/>
      <c r="Y225" s="165"/>
      <c r="Z225" s="165"/>
      <c r="AA225" s="165"/>
      <c r="AB225" s="165"/>
      <c r="AC225" s="165"/>
      <c r="AD225" s="164"/>
      <c r="AE225" s="163"/>
      <c r="AF225" s="165"/>
      <c r="AG225" s="165"/>
      <c r="AH225" s="165"/>
      <c r="AI225" s="165"/>
      <c r="AJ225" s="165"/>
      <c r="AK225" s="165"/>
      <c r="AL225" s="166"/>
      <c r="AM225" s="167" t="str">
        <f aca="false">IF(B225="","",SUM(E225:AL225))</f>
        <v/>
      </c>
      <c r="AN225" s="168" t="str">
        <f aca="false">IF(B225="","",AM225/9)</f>
        <v/>
      </c>
      <c r="AO225" s="169" t="str">
        <f aca="false">IF(B225="","",IF(AM225=0,"-",RANK(AM225,$AM$186:$AM$235,0)))</f>
        <v/>
      </c>
      <c r="AP225" s="167" t="str">
        <f aca="false">IF(E225="","",IF(E225="-","-",IF(UPPER(E225)="AB","+",VLOOKUP(E225,'විෂය තොරතුරු'!$P$24:$Q$28,2))))</f>
        <v/>
      </c>
      <c r="AQ225" s="168" t="str">
        <f aca="false">IF(F225="","",IF(F225="-","-",IF(UPPER(F225)="AB","+",VLOOKUP(F225,'විෂය තොරතුරු'!$P$24:$Q$28,2))))</f>
        <v/>
      </c>
      <c r="AR225" s="168" t="str">
        <f aca="false">IF(G225="","",IF(G225="-","-",IF(UPPER(G225)="AB","+",VLOOKUP(G225,'විෂය තොරතුරු'!$P$24:$Q$28,2))))</f>
        <v/>
      </c>
      <c r="AS225" s="168" t="str">
        <f aca="false">IF(H225="","",IF(H225="-","-",IF(UPPER(H225)="AB","+",VLOOKUP(H225,'විෂය තොරතුරු'!$P$24:$Q$28,2))))</f>
        <v/>
      </c>
      <c r="AT225" s="168" t="str">
        <f aca="false">IF(I225="","",IF(I225="-","-",IF(UPPER(I225)="AB","+",VLOOKUP(I225,'විෂය තොරතුරු'!$P$24:$Q$28,2))))</f>
        <v/>
      </c>
      <c r="AU225" s="170" t="str">
        <f aca="false">IF(J225="","",IF(J225="-","-",IF(UPPER(J225)="AB","+",VLOOKUP(J225,'විෂය තොරතුරු'!$P$24:$Q$28,2))))</f>
        <v/>
      </c>
      <c r="AV225" s="171" t="str">
        <f aca="false">IF(K225="","",IF(K225="-","-",IF(UPPER(K225)="AB","+",VLOOKUP(K225,'විෂය තොරතුරු'!$P$24:$Q$28,2))))</f>
        <v/>
      </c>
      <c r="AW225" s="168" t="str">
        <f aca="false">IF(L225="","",IF(L225="-","-",IF(UPPER(L225)="AB","+",VLOOKUP(L225,'විෂය තොරතුරු'!$P$24:$Q$28,2))))</f>
        <v/>
      </c>
      <c r="AX225" s="168" t="str">
        <f aca="false">IF(M225="","",IF(M225="-","-",IF(UPPER(M225)="AB","+",VLOOKUP(M225,'විෂය තොරතුරු'!$P$24:$Q$28,2))))</f>
        <v/>
      </c>
      <c r="AY225" s="169" t="str">
        <f aca="false">IF(N225="","",IF(N225="-","-",IF(UPPER(N225)="AB","+",VLOOKUP(N225,'විෂය තොරතුරු'!$P$24:$Q$28,2))))</f>
        <v/>
      </c>
      <c r="AZ225" s="167" t="str">
        <f aca="false">IF(O225="","",IF(O225="-","-",IF(UPPER(O225)="AB","+",VLOOKUP(O225,'විෂය තොරතුරු'!$P$24:$Q$28,2))))</f>
        <v/>
      </c>
      <c r="BA225" s="168" t="str">
        <f aca="false">IF(P225="","",IF(P225="-","-",IF(UPPER(P225)="AB","+",VLOOKUP(P225,'විෂය තොරතුරු'!$P$24:$Q$28,2))))</f>
        <v/>
      </c>
      <c r="BB225" s="168" t="str">
        <f aca="false">IF(Q225="","",IF(Q225="-","-",IF(UPPER(Q225)="AB","+",VLOOKUP(Q225,'විෂය තොරතුරු'!$P$24:$Q$28,2))))</f>
        <v/>
      </c>
      <c r="BC225" s="168" t="str">
        <f aca="false">IF(R225="","",IF(R225="-","-",IF(UPPER(R225)="AB","+",VLOOKUP(R225,'විෂය තොරතුරු'!$P$24:$Q$28,2))))</f>
        <v/>
      </c>
      <c r="BD225" s="168" t="str">
        <f aca="false">IF(S225="","",IF(S225="-","-",IF(UPPER(S225)="AB","+",VLOOKUP(S225,'විෂය තොරතුරු'!$P$24:$Q$28,2))))</f>
        <v/>
      </c>
      <c r="BE225" s="168" t="str">
        <f aca="false">IF(T225="","",IF(T225="-","-",IF(UPPER(T225)="AB","+",VLOOKUP(T225,'විෂය තොරතුරු'!$P$24:$Q$28,2))))</f>
        <v/>
      </c>
      <c r="BF225" s="168" t="str">
        <f aca="false">IF(U225="","",IF(U225="-","-",IF(UPPER(U225)="AB","+",VLOOKUP(U225,'විෂය තොරතුරු'!$P$24:$Q$28,2))))</f>
        <v/>
      </c>
      <c r="BG225" s="170" t="str">
        <f aca="false">IF(V225="","",IF(V225="-","-",IF(UPPER(V225)="AB","+",VLOOKUP(V225,'විෂය තොරතුරු'!$P$24:$Q$28,2))))</f>
        <v/>
      </c>
      <c r="BH225" s="171" t="str">
        <f aca="false">IF(W225="","",IF(W225="-","-",IF(UPPER(W225)="AB","+",VLOOKUP(W225,'විෂය තොරතුරු'!$P$24:$Q$28,2))))</f>
        <v/>
      </c>
      <c r="BI225" s="168" t="str">
        <f aca="false">IF(X225="","",IF(X225="-","-",IF(UPPER(X225)="AB","+",VLOOKUP(X225,'විෂය තොරතුරු'!$P$24:$Q$28,2))))</f>
        <v/>
      </c>
      <c r="BJ225" s="168" t="str">
        <f aca="false">IF(Y225="","",IF(Y225="-","-",IF(UPPER(Y225)="AB","+",VLOOKUP(Y225,'විෂය තොරතුරු'!$P$24:$Q$28,2))))</f>
        <v/>
      </c>
      <c r="BK225" s="168" t="str">
        <f aca="false">IF(Z225="","",IF(Z225="-","-",IF(UPPER(Z225)="AB","+",VLOOKUP(Z225,'විෂය තොරතුරු'!$P$24:$Q$28,2))))</f>
        <v/>
      </c>
      <c r="BL225" s="168" t="str">
        <f aca="false">IF(AA225="","",IF(AA225="-","-",IF(UPPER(AA225)="AB","+",VLOOKUP(AA225,'විෂය තොරතුරු'!$P$24:$Q$28,2))))</f>
        <v/>
      </c>
      <c r="BM225" s="168" t="str">
        <f aca="false">IF(AB225="","",IF(AB225="-","-",IF(UPPER(AB225)="AB","+",VLOOKUP(AB225,'විෂය තොරතුරු'!$P$24:$Q$28,2))))</f>
        <v/>
      </c>
      <c r="BN225" s="168" t="str">
        <f aca="false">IF(AC225="","",IF(AC225="-","-",IF(UPPER(AC225)="AB","+",VLOOKUP(AC225,'විෂය තොරතුරු'!$P$24:$Q$28,2))))</f>
        <v/>
      </c>
      <c r="BO225" s="169" t="str">
        <f aca="false">IF(AD225="","",IF(AD225="-","-",IF(UPPER(AD225)="AB","+",VLOOKUP(AD225,'විෂය තොරතුරු'!$P$24:$Q$28,2))))</f>
        <v/>
      </c>
      <c r="BP225" s="171" t="str">
        <f aca="false">IF(AE225="","",IF(AE225="-","-",IF(UPPER(AE225)="AB","+",VLOOKUP(AE225,'විෂය තොරතුරු'!$P$24:$Q$28,2))))</f>
        <v/>
      </c>
      <c r="BQ225" s="168" t="str">
        <f aca="false">IF(AF225="","",IF(AF225="-","-",IF(UPPER(AF225)="AB","+",VLOOKUP(AF225,'විෂය තොරතුරු'!$P$24:$Q$28,2))))</f>
        <v/>
      </c>
      <c r="BR225" s="168" t="str">
        <f aca="false">IF(AG225="","",IF(AG225="-","-",IF(UPPER(AG225)="AB","+",VLOOKUP(AG225,'විෂය තොරතුරු'!$P$24:$Q$28,2))))</f>
        <v/>
      </c>
      <c r="BS225" s="168" t="str">
        <f aca="false">IF(AH225="","",IF(AH225="-","-",IF(UPPER(AH225)="AB","+",VLOOKUP(AH225,'විෂය තොරතුරු'!$P$24:$Q$28,2))))</f>
        <v/>
      </c>
      <c r="BT225" s="168" t="str">
        <f aca="false">IF(AI225="","",IF(AI225="-","-",IF(UPPER(AI225)="AB","+",VLOOKUP(AI225,'විෂය තොරතුරු'!$P$24:$Q$28,2))))</f>
        <v/>
      </c>
      <c r="BU225" s="168" t="str">
        <f aca="false">IF(AJ225="","",IF(AJ225="-","-",IF(UPPER(AJ225)="AB","+",VLOOKUP(AJ225,'විෂය තොරතුරු'!$P$24:$Q$28,2))))</f>
        <v/>
      </c>
      <c r="BV225" s="168" t="str">
        <f aca="false">IF(AK225="","",IF(AK225="-","-",IF(UPPER(AK225)="AB","+",VLOOKUP(AK225,'විෂය තොරතුරු'!$P$24:$Q$28,2))))</f>
        <v/>
      </c>
      <c r="BW225" s="169" t="str">
        <f aca="false">IF(AL225="","",IF(AL225="-","-",IF(UPPER(AL225)="AB","+",VLOOKUP(AL225,'විෂය තොරතුරු'!$P$24:$Q$28,2))))</f>
        <v/>
      </c>
      <c r="BX225" s="171" t="str">
        <f aca="false">IF($B225="","",COUNTIF($AP225:$BW225,"A"))</f>
        <v/>
      </c>
      <c r="BY225" s="171" t="str">
        <f aca="false">IF($B225="","",COUNTIF($AP225:$BW225,"B"))</f>
        <v/>
      </c>
      <c r="BZ225" s="171" t="str">
        <f aca="false">IF($B225="","",COUNTIF($AP225:$BW225,"C"))</f>
        <v/>
      </c>
      <c r="CA225" s="171" t="str">
        <f aca="false">IF($B225="","",COUNTIF($AP225:$BW225,"S"))</f>
        <v/>
      </c>
      <c r="CB225" s="171" t="str">
        <f aca="false">IF($B225="","",COUNTIF($AP225:$BW225,"W"))</f>
        <v/>
      </c>
      <c r="CC225" s="171" t="str">
        <f aca="false">IF(B225="","",SUM(BX225:CA225))</f>
        <v/>
      </c>
      <c r="CD225" s="169" t="str">
        <f aca="false">IF(B225="","",SUM(BX225:BZ225))</f>
        <v/>
      </c>
      <c r="CE225" s="172" t="str">
        <f aca="false">IF(B225="","",IF(AND(CC225&gt;=6,CD225&gt;=3,OR(E225&gt;=35,F225&gt;=35),L225&gt;=35),"6/3 සමත්",IF(AND(CC225&gt;=5,CD225&gt;=3,OR(E225&gt;=35,F225&gt;=35,L225&gt;=35)),"5/3 සමත්",IF(AND(CC225&gt;=4,CD225&gt;=1,OR(E225&gt;=20,F225&gt;=20,L225&gt;=20)),"සමත් කළ හැකි",IF(CB225=9,"W9","අසමත් ?")))))</f>
        <v/>
      </c>
    </row>
    <row r="226" customFormat="false" ht="13.8" hidden="false" customHeight="false" outlineLevel="0" collapsed="false">
      <c r="A226" s="160" t="n">
        <v>41</v>
      </c>
      <c r="B226" s="161"/>
      <c r="C226" s="161"/>
      <c r="D226" s="162"/>
      <c r="E226" s="163"/>
      <c r="F226" s="164"/>
      <c r="G226" s="163"/>
      <c r="H226" s="165"/>
      <c r="I226" s="165"/>
      <c r="J226" s="164"/>
      <c r="K226" s="163"/>
      <c r="L226" s="165"/>
      <c r="M226" s="165"/>
      <c r="N226" s="164"/>
      <c r="O226" s="163"/>
      <c r="P226" s="165"/>
      <c r="Q226" s="165"/>
      <c r="R226" s="165"/>
      <c r="S226" s="165"/>
      <c r="T226" s="165"/>
      <c r="U226" s="165"/>
      <c r="V226" s="164"/>
      <c r="W226" s="163"/>
      <c r="X226" s="165"/>
      <c r="Y226" s="165"/>
      <c r="Z226" s="165"/>
      <c r="AA226" s="165"/>
      <c r="AB226" s="165"/>
      <c r="AC226" s="165"/>
      <c r="AD226" s="164"/>
      <c r="AE226" s="163"/>
      <c r="AF226" s="165"/>
      <c r="AG226" s="165"/>
      <c r="AH226" s="165"/>
      <c r="AI226" s="165"/>
      <c r="AJ226" s="165"/>
      <c r="AK226" s="165"/>
      <c r="AL226" s="166"/>
      <c r="AM226" s="167" t="str">
        <f aca="false">IF(B226="","",SUM(E226:AL226))</f>
        <v/>
      </c>
      <c r="AN226" s="168" t="str">
        <f aca="false">IF(B226="","",AM226/9)</f>
        <v/>
      </c>
      <c r="AO226" s="169" t="str">
        <f aca="false">IF(B226="","",IF(AM226=0,"-",RANK(AM226,$AM$186:$AM$235,0)))</f>
        <v/>
      </c>
      <c r="AP226" s="167" t="str">
        <f aca="false">IF(E226="","",IF(E226="-","-",IF(UPPER(E226)="AB","+",VLOOKUP(E226,'විෂය තොරතුරු'!$P$24:$Q$28,2))))</f>
        <v/>
      </c>
      <c r="AQ226" s="168" t="str">
        <f aca="false">IF(F226="","",IF(F226="-","-",IF(UPPER(F226)="AB","+",VLOOKUP(F226,'විෂය තොරතුරු'!$P$24:$Q$28,2))))</f>
        <v/>
      </c>
      <c r="AR226" s="168" t="str">
        <f aca="false">IF(G226="","",IF(G226="-","-",IF(UPPER(G226)="AB","+",VLOOKUP(G226,'විෂය තොරතුරු'!$P$24:$Q$28,2))))</f>
        <v/>
      </c>
      <c r="AS226" s="168" t="str">
        <f aca="false">IF(H226="","",IF(H226="-","-",IF(UPPER(H226)="AB","+",VLOOKUP(H226,'විෂය තොරතුරු'!$P$24:$Q$28,2))))</f>
        <v/>
      </c>
      <c r="AT226" s="168" t="str">
        <f aca="false">IF(I226="","",IF(I226="-","-",IF(UPPER(I226)="AB","+",VLOOKUP(I226,'විෂය තොරතුරු'!$P$24:$Q$28,2))))</f>
        <v/>
      </c>
      <c r="AU226" s="170" t="str">
        <f aca="false">IF(J226="","",IF(J226="-","-",IF(UPPER(J226)="AB","+",VLOOKUP(J226,'විෂය තොරතුරු'!$P$24:$Q$28,2))))</f>
        <v/>
      </c>
      <c r="AV226" s="171" t="str">
        <f aca="false">IF(K226="","",IF(K226="-","-",IF(UPPER(K226)="AB","+",VLOOKUP(K226,'විෂය තොරතුරු'!$P$24:$Q$28,2))))</f>
        <v/>
      </c>
      <c r="AW226" s="168" t="str">
        <f aca="false">IF(L226="","",IF(L226="-","-",IF(UPPER(L226)="AB","+",VLOOKUP(L226,'විෂය තොරතුරු'!$P$24:$Q$28,2))))</f>
        <v/>
      </c>
      <c r="AX226" s="168" t="str">
        <f aca="false">IF(M226="","",IF(M226="-","-",IF(UPPER(M226)="AB","+",VLOOKUP(M226,'විෂය තොරතුරු'!$P$24:$Q$28,2))))</f>
        <v/>
      </c>
      <c r="AY226" s="169" t="str">
        <f aca="false">IF(N226="","",IF(N226="-","-",IF(UPPER(N226)="AB","+",VLOOKUP(N226,'විෂය තොරතුරු'!$P$24:$Q$28,2))))</f>
        <v/>
      </c>
      <c r="AZ226" s="167" t="str">
        <f aca="false">IF(O226="","",IF(O226="-","-",IF(UPPER(O226)="AB","+",VLOOKUP(O226,'විෂය තොරතුරු'!$P$24:$Q$28,2))))</f>
        <v/>
      </c>
      <c r="BA226" s="168" t="str">
        <f aca="false">IF(P226="","",IF(P226="-","-",IF(UPPER(P226)="AB","+",VLOOKUP(P226,'විෂය තොරතුරු'!$P$24:$Q$28,2))))</f>
        <v/>
      </c>
      <c r="BB226" s="168" t="str">
        <f aca="false">IF(Q226="","",IF(Q226="-","-",IF(UPPER(Q226)="AB","+",VLOOKUP(Q226,'විෂය තොරතුරු'!$P$24:$Q$28,2))))</f>
        <v/>
      </c>
      <c r="BC226" s="168" t="str">
        <f aca="false">IF(R226="","",IF(R226="-","-",IF(UPPER(R226)="AB","+",VLOOKUP(R226,'විෂය තොරතුරු'!$P$24:$Q$28,2))))</f>
        <v/>
      </c>
      <c r="BD226" s="168" t="str">
        <f aca="false">IF(S226="","",IF(S226="-","-",IF(UPPER(S226)="AB","+",VLOOKUP(S226,'විෂය තොරතුරු'!$P$24:$Q$28,2))))</f>
        <v/>
      </c>
      <c r="BE226" s="168" t="str">
        <f aca="false">IF(T226="","",IF(T226="-","-",IF(UPPER(T226)="AB","+",VLOOKUP(T226,'විෂය තොරතුරු'!$P$24:$Q$28,2))))</f>
        <v/>
      </c>
      <c r="BF226" s="168" t="str">
        <f aca="false">IF(U226="","",IF(U226="-","-",IF(UPPER(U226)="AB","+",VLOOKUP(U226,'විෂය තොරතුරු'!$P$24:$Q$28,2))))</f>
        <v/>
      </c>
      <c r="BG226" s="170" t="str">
        <f aca="false">IF(V226="","",IF(V226="-","-",IF(UPPER(V226)="AB","+",VLOOKUP(V226,'විෂය තොරතුරු'!$P$24:$Q$28,2))))</f>
        <v/>
      </c>
      <c r="BH226" s="171" t="str">
        <f aca="false">IF(W226="","",IF(W226="-","-",IF(UPPER(W226)="AB","+",VLOOKUP(W226,'විෂය තොරතුරු'!$P$24:$Q$28,2))))</f>
        <v/>
      </c>
      <c r="BI226" s="168" t="str">
        <f aca="false">IF(X226="","",IF(X226="-","-",IF(UPPER(X226)="AB","+",VLOOKUP(X226,'විෂය තොරතුරු'!$P$24:$Q$28,2))))</f>
        <v/>
      </c>
      <c r="BJ226" s="168" t="str">
        <f aca="false">IF(Y226="","",IF(Y226="-","-",IF(UPPER(Y226)="AB","+",VLOOKUP(Y226,'විෂය තොරතුරු'!$P$24:$Q$28,2))))</f>
        <v/>
      </c>
      <c r="BK226" s="168" t="str">
        <f aca="false">IF(Z226="","",IF(Z226="-","-",IF(UPPER(Z226)="AB","+",VLOOKUP(Z226,'විෂය තොරතුරු'!$P$24:$Q$28,2))))</f>
        <v/>
      </c>
      <c r="BL226" s="168" t="str">
        <f aca="false">IF(AA226="","",IF(AA226="-","-",IF(UPPER(AA226)="AB","+",VLOOKUP(AA226,'විෂය තොරතුරු'!$P$24:$Q$28,2))))</f>
        <v/>
      </c>
      <c r="BM226" s="168" t="str">
        <f aca="false">IF(AB226="","",IF(AB226="-","-",IF(UPPER(AB226)="AB","+",VLOOKUP(AB226,'විෂය තොරතුරු'!$P$24:$Q$28,2))))</f>
        <v/>
      </c>
      <c r="BN226" s="168" t="str">
        <f aca="false">IF(AC226="","",IF(AC226="-","-",IF(UPPER(AC226)="AB","+",VLOOKUP(AC226,'විෂය තොරතුරු'!$P$24:$Q$28,2))))</f>
        <v/>
      </c>
      <c r="BO226" s="169" t="str">
        <f aca="false">IF(AD226="","",IF(AD226="-","-",IF(UPPER(AD226)="AB","+",VLOOKUP(AD226,'විෂය තොරතුරු'!$P$24:$Q$28,2))))</f>
        <v/>
      </c>
      <c r="BP226" s="171" t="str">
        <f aca="false">IF(AE226="","",IF(AE226="-","-",IF(UPPER(AE226)="AB","+",VLOOKUP(AE226,'විෂය තොරතුරු'!$P$24:$Q$28,2))))</f>
        <v/>
      </c>
      <c r="BQ226" s="168" t="str">
        <f aca="false">IF(AF226="","",IF(AF226="-","-",IF(UPPER(AF226)="AB","+",VLOOKUP(AF226,'විෂය තොරතුරු'!$P$24:$Q$28,2))))</f>
        <v/>
      </c>
      <c r="BR226" s="168" t="str">
        <f aca="false">IF(AG226="","",IF(AG226="-","-",IF(UPPER(AG226)="AB","+",VLOOKUP(AG226,'විෂය තොරතුරු'!$P$24:$Q$28,2))))</f>
        <v/>
      </c>
      <c r="BS226" s="168" t="str">
        <f aca="false">IF(AH226="","",IF(AH226="-","-",IF(UPPER(AH226)="AB","+",VLOOKUP(AH226,'විෂය තොරතුරු'!$P$24:$Q$28,2))))</f>
        <v/>
      </c>
      <c r="BT226" s="168" t="str">
        <f aca="false">IF(AI226="","",IF(AI226="-","-",IF(UPPER(AI226)="AB","+",VLOOKUP(AI226,'විෂය තොරතුරු'!$P$24:$Q$28,2))))</f>
        <v/>
      </c>
      <c r="BU226" s="168" t="str">
        <f aca="false">IF(AJ226="","",IF(AJ226="-","-",IF(UPPER(AJ226)="AB","+",VLOOKUP(AJ226,'විෂය තොරතුරු'!$P$24:$Q$28,2))))</f>
        <v/>
      </c>
      <c r="BV226" s="168" t="str">
        <f aca="false">IF(AK226="","",IF(AK226="-","-",IF(UPPER(AK226)="AB","+",VLOOKUP(AK226,'විෂය තොරතුරු'!$P$24:$Q$28,2))))</f>
        <v/>
      </c>
      <c r="BW226" s="169" t="str">
        <f aca="false">IF(AL226="","",IF(AL226="-","-",IF(UPPER(AL226)="AB","+",VLOOKUP(AL226,'විෂය තොරතුරු'!$P$24:$Q$28,2))))</f>
        <v/>
      </c>
      <c r="BX226" s="171" t="str">
        <f aca="false">IF($B226="","",COUNTIF($AP226:$BW226,"A"))</f>
        <v/>
      </c>
      <c r="BY226" s="171" t="str">
        <f aca="false">IF($B226="","",COUNTIF($AP226:$BW226,"B"))</f>
        <v/>
      </c>
      <c r="BZ226" s="171" t="str">
        <f aca="false">IF($B226="","",COUNTIF($AP226:$BW226,"C"))</f>
        <v/>
      </c>
      <c r="CA226" s="171" t="str">
        <f aca="false">IF($B226="","",COUNTIF($AP226:$BW226,"S"))</f>
        <v/>
      </c>
      <c r="CB226" s="171" t="str">
        <f aca="false">IF($B226="","",COUNTIF($AP226:$BW226,"W"))</f>
        <v/>
      </c>
      <c r="CC226" s="171" t="str">
        <f aca="false">IF(B226="","",SUM(BX226:CA226))</f>
        <v/>
      </c>
      <c r="CD226" s="169" t="str">
        <f aca="false">IF(B226="","",SUM(BX226:BZ226))</f>
        <v/>
      </c>
      <c r="CE226" s="172" t="str">
        <f aca="false">IF(B226="","",IF(AND(CC226&gt;=6,CD226&gt;=3,OR(E226&gt;=35,F226&gt;=35),L226&gt;=35),"6/3 සමත්",IF(AND(CC226&gt;=5,CD226&gt;=3,OR(E226&gt;=35,F226&gt;=35,L226&gt;=35)),"5/3 සමත්",IF(AND(CC226&gt;=4,CD226&gt;=1,OR(E226&gt;=20,F226&gt;=20,L226&gt;=20)),"සමත් කළ හැකි",IF(CB226=9,"W9","අසමත් ?")))))</f>
        <v/>
      </c>
    </row>
    <row r="227" customFormat="false" ht="13.8" hidden="false" customHeight="false" outlineLevel="0" collapsed="false">
      <c r="A227" s="160" t="n">
        <v>42</v>
      </c>
      <c r="B227" s="175"/>
      <c r="C227" s="161"/>
      <c r="D227" s="162"/>
      <c r="E227" s="163"/>
      <c r="F227" s="164"/>
      <c r="G227" s="163"/>
      <c r="H227" s="165"/>
      <c r="I227" s="165"/>
      <c r="J227" s="164"/>
      <c r="K227" s="163"/>
      <c r="L227" s="165"/>
      <c r="M227" s="165"/>
      <c r="N227" s="164"/>
      <c r="O227" s="163"/>
      <c r="P227" s="165"/>
      <c r="Q227" s="165"/>
      <c r="R227" s="165"/>
      <c r="S227" s="165"/>
      <c r="T227" s="165"/>
      <c r="U227" s="165"/>
      <c r="V227" s="164"/>
      <c r="W227" s="163"/>
      <c r="X227" s="165"/>
      <c r="Y227" s="165"/>
      <c r="Z227" s="165"/>
      <c r="AA227" s="165"/>
      <c r="AB227" s="165"/>
      <c r="AC227" s="165"/>
      <c r="AD227" s="164"/>
      <c r="AE227" s="163"/>
      <c r="AF227" s="165"/>
      <c r="AG227" s="165"/>
      <c r="AH227" s="165"/>
      <c r="AI227" s="165"/>
      <c r="AJ227" s="165"/>
      <c r="AK227" s="165"/>
      <c r="AL227" s="166"/>
      <c r="AM227" s="167" t="str">
        <f aca="false">IF(B227="","",SUM(E227:AL227))</f>
        <v/>
      </c>
      <c r="AN227" s="168" t="str">
        <f aca="false">IF(B227="","",AM227/9)</f>
        <v/>
      </c>
      <c r="AO227" s="169" t="str">
        <f aca="false">IF(B227="","",IF(AM227=0,"-",RANK(AM227,$AM$186:$AM$235,0)))</f>
        <v/>
      </c>
      <c r="AP227" s="167" t="str">
        <f aca="false">IF(E227="","",IF(E227="-","-",IF(UPPER(E227)="AB","+",VLOOKUP(E227,'විෂය තොරතුරු'!$P$24:$Q$28,2))))</f>
        <v/>
      </c>
      <c r="AQ227" s="168" t="str">
        <f aca="false">IF(F227="","",IF(F227="-","-",IF(UPPER(F227)="AB","+",VLOOKUP(F227,'විෂය තොරතුරු'!$P$24:$Q$28,2))))</f>
        <v/>
      </c>
      <c r="AR227" s="168" t="str">
        <f aca="false">IF(G227="","",IF(G227="-","-",IF(UPPER(G227)="AB","+",VLOOKUP(G227,'විෂය තොරතුරු'!$P$24:$Q$28,2))))</f>
        <v/>
      </c>
      <c r="AS227" s="168" t="str">
        <f aca="false">IF(H227="","",IF(H227="-","-",IF(UPPER(H227)="AB","+",VLOOKUP(H227,'විෂය තොරතුරු'!$P$24:$Q$28,2))))</f>
        <v/>
      </c>
      <c r="AT227" s="168" t="str">
        <f aca="false">IF(I227="","",IF(I227="-","-",IF(UPPER(I227)="AB","+",VLOOKUP(I227,'විෂය තොරතුරු'!$P$24:$Q$28,2))))</f>
        <v/>
      </c>
      <c r="AU227" s="170" t="str">
        <f aca="false">IF(J227="","",IF(J227="-","-",IF(UPPER(J227)="AB","+",VLOOKUP(J227,'විෂය තොරතුරු'!$P$24:$Q$28,2))))</f>
        <v/>
      </c>
      <c r="AV227" s="171" t="str">
        <f aca="false">IF(K227="","",IF(K227="-","-",IF(UPPER(K227)="AB","+",VLOOKUP(K227,'විෂය තොරතුරු'!$P$24:$Q$28,2))))</f>
        <v/>
      </c>
      <c r="AW227" s="168" t="str">
        <f aca="false">IF(L227="","",IF(L227="-","-",IF(UPPER(L227)="AB","+",VLOOKUP(L227,'විෂය තොරතුරු'!$P$24:$Q$28,2))))</f>
        <v/>
      </c>
      <c r="AX227" s="168" t="str">
        <f aca="false">IF(M227="","",IF(M227="-","-",IF(UPPER(M227)="AB","+",VLOOKUP(M227,'විෂය තොරතුරු'!$P$24:$Q$28,2))))</f>
        <v/>
      </c>
      <c r="AY227" s="169" t="str">
        <f aca="false">IF(N227="","",IF(N227="-","-",IF(UPPER(N227)="AB","+",VLOOKUP(N227,'විෂය තොරතුරු'!$P$24:$Q$28,2))))</f>
        <v/>
      </c>
      <c r="AZ227" s="167" t="str">
        <f aca="false">IF(O227="","",IF(O227="-","-",IF(UPPER(O227)="AB","+",VLOOKUP(O227,'විෂය තොරතුරු'!$P$24:$Q$28,2))))</f>
        <v/>
      </c>
      <c r="BA227" s="168" t="str">
        <f aca="false">IF(P227="","",IF(P227="-","-",IF(UPPER(P227)="AB","+",VLOOKUP(P227,'විෂය තොරතුරු'!$P$24:$Q$28,2))))</f>
        <v/>
      </c>
      <c r="BB227" s="168" t="str">
        <f aca="false">IF(Q227="","",IF(Q227="-","-",IF(UPPER(Q227)="AB","+",VLOOKUP(Q227,'විෂය තොරතුරු'!$P$24:$Q$28,2))))</f>
        <v/>
      </c>
      <c r="BC227" s="168" t="str">
        <f aca="false">IF(R227="","",IF(R227="-","-",IF(UPPER(R227)="AB","+",VLOOKUP(R227,'විෂය තොරතුරු'!$P$24:$Q$28,2))))</f>
        <v/>
      </c>
      <c r="BD227" s="168" t="str">
        <f aca="false">IF(S227="","",IF(S227="-","-",IF(UPPER(S227)="AB","+",VLOOKUP(S227,'විෂය තොරතුරු'!$P$24:$Q$28,2))))</f>
        <v/>
      </c>
      <c r="BE227" s="168" t="str">
        <f aca="false">IF(T227="","",IF(T227="-","-",IF(UPPER(T227)="AB","+",VLOOKUP(T227,'විෂය තොරතුරු'!$P$24:$Q$28,2))))</f>
        <v/>
      </c>
      <c r="BF227" s="168" t="str">
        <f aca="false">IF(U227="","",IF(U227="-","-",IF(UPPER(U227)="AB","+",VLOOKUP(U227,'විෂය තොරතුරු'!$P$24:$Q$28,2))))</f>
        <v/>
      </c>
      <c r="BG227" s="170" t="str">
        <f aca="false">IF(V227="","",IF(V227="-","-",IF(UPPER(V227)="AB","+",VLOOKUP(V227,'විෂය තොරතුරු'!$P$24:$Q$28,2))))</f>
        <v/>
      </c>
      <c r="BH227" s="171" t="str">
        <f aca="false">IF(W227="","",IF(W227="-","-",IF(UPPER(W227)="AB","+",VLOOKUP(W227,'විෂය තොරතුරු'!$P$24:$Q$28,2))))</f>
        <v/>
      </c>
      <c r="BI227" s="168" t="str">
        <f aca="false">IF(X227="","",IF(X227="-","-",IF(UPPER(X227)="AB","+",VLOOKUP(X227,'විෂය තොරතුරු'!$P$24:$Q$28,2))))</f>
        <v/>
      </c>
      <c r="BJ227" s="168" t="str">
        <f aca="false">IF(Y227="","",IF(Y227="-","-",IF(UPPER(Y227)="AB","+",VLOOKUP(Y227,'විෂය තොරතුරු'!$P$24:$Q$28,2))))</f>
        <v/>
      </c>
      <c r="BK227" s="168" t="str">
        <f aca="false">IF(Z227="","",IF(Z227="-","-",IF(UPPER(Z227)="AB","+",VLOOKUP(Z227,'විෂය තොරතුරු'!$P$24:$Q$28,2))))</f>
        <v/>
      </c>
      <c r="BL227" s="168" t="str">
        <f aca="false">IF(AA227="","",IF(AA227="-","-",IF(UPPER(AA227)="AB","+",VLOOKUP(AA227,'විෂය තොරතුරු'!$P$24:$Q$28,2))))</f>
        <v/>
      </c>
      <c r="BM227" s="168" t="str">
        <f aca="false">IF(AB227="","",IF(AB227="-","-",IF(UPPER(AB227)="AB","+",VLOOKUP(AB227,'විෂය තොරතුරු'!$P$24:$Q$28,2))))</f>
        <v/>
      </c>
      <c r="BN227" s="168" t="str">
        <f aca="false">IF(AC227="","",IF(AC227="-","-",IF(UPPER(AC227)="AB","+",VLOOKUP(AC227,'විෂය තොරතුරු'!$P$24:$Q$28,2))))</f>
        <v/>
      </c>
      <c r="BO227" s="169" t="str">
        <f aca="false">IF(AD227="","",IF(AD227="-","-",IF(UPPER(AD227)="AB","+",VLOOKUP(AD227,'විෂය තොරතුරු'!$P$24:$Q$28,2))))</f>
        <v/>
      </c>
      <c r="BP227" s="171" t="str">
        <f aca="false">IF(AE227="","",IF(AE227="-","-",IF(UPPER(AE227)="AB","+",VLOOKUP(AE227,'විෂය තොරතුරු'!$P$24:$Q$28,2))))</f>
        <v/>
      </c>
      <c r="BQ227" s="168" t="str">
        <f aca="false">IF(AF227="","",IF(AF227="-","-",IF(UPPER(AF227)="AB","+",VLOOKUP(AF227,'විෂය තොරතුරු'!$P$24:$Q$28,2))))</f>
        <v/>
      </c>
      <c r="BR227" s="168" t="str">
        <f aca="false">IF(AG227="","",IF(AG227="-","-",IF(UPPER(AG227)="AB","+",VLOOKUP(AG227,'විෂය තොරතුරු'!$P$24:$Q$28,2))))</f>
        <v/>
      </c>
      <c r="BS227" s="168" t="str">
        <f aca="false">IF(AH227="","",IF(AH227="-","-",IF(UPPER(AH227)="AB","+",VLOOKUP(AH227,'විෂය තොරතුරු'!$P$24:$Q$28,2))))</f>
        <v/>
      </c>
      <c r="BT227" s="168" t="str">
        <f aca="false">IF(AI227="","",IF(AI227="-","-",IF(UPPER(AI227)="AB","+",VLOOKUP(AI227,'විෂය තොරතුරු'!$P$24:$Q$28,2))))</f>
        <v/>
      </c>
      <c r="BU227" s="168" t="str">
        <f aca="false">IF(AJ227="","",IF(AJ227="-","-",IF(UPPER(AJ227)="AB","+",VLOOKUP(AJ227,'විෂය තොරතුරු'!$P$24:$Q$28,2))))</f>
        <v/>
      </c>
      <c r="BV227" s="168" t="str">
        <f aca="false">IF(AK227="","",IF(AK227="-","-",IF(UPPER(AK227)="AB","+",VLOOKUP(AK227,'විෂය තොරතුරු'!$P$24:$Q$28,2))))</f>
        <v/>
      </c>
      <c r="BW227" s="169" t="str">
        <f aca="false">IF(AL227="","",IF(AL227="-","-",IF(UPPER(AL227)="AB","+",VLOOKUP(AL227,'විෂය තොරතුරු'!$P$24:$Q$28,2))))</f>
        <v/>
      </c>
      <c r="BX227" s="171" t="str">
        <f aca="false">IF($B227="","",COUNTIF($AP227:$BW227,"A"))</f>
        <v/>
      </c>
      <c r="BY227" s="171" t="str">
        <f aca="false">IF($B227="","",COUNTIF($AP227:$BW227,"B"))</f>
        <v/>
      </c>
      <c r="BZ227" s="171" t="str">
        <f aca="false">IF($B227="","",COUNTIF($AP227:$BW227,"C"))</f>
        <v/>
      </c>
      <c r="CA227" s="171" t="str">
        <f aca="false">IF($B227="","",COUNTIF($AP227:$BW227,"S"))</f>
        <v/>
      </c>
      <c r="CB227" s="171" t="str">
        <f aca="false">IF($B227="","",COUNTIF($AP227:$BW227,"W"))</f>
        <v/>
      </c>
      <c r="CC227" s="171" t="str">
        <f aca="false">IF(B227="","",SUM(BX227:CA227))</f>
        <v/>
      </c>
      <c r="CD227" s="169" t="str">
        <f aca="false">IF(B227="","",SUM(BX227:BZ227))</f>
        <v/>
      </c>
      <c r="CE227" s="172" t="str">
        <f aca="false">IF(B227="","",IF(AND(CC227&gt;=6,CD227&gt;=3,OR(E227&gt;=35,F227&gt;=35),L227&gt;=35),"6/3 සමත්",IF(AND(CC227&gt;=5,CD227&gt;=3,OR(E227&gt;=35,F227&gt;=35,L227&gt;=35)),"5/3 සමත්",IF(AND(CC227&gt;=4,CD227&gt;=1,OR(E227&gt;=20,F227&gt;=20,L227&gt;=20)),"සමත් කළ හැකි",IF(CB227=9,"W9","අසමත් ?")))))</f>
        <v/>
      </c>
    </row>
    <row r="228" customFormat="false" ht="13.8" hidden="false" customHeight="false" outlineLevel="0" collapsed="false">
      <c r="A228" s="160" t="n">
        <v>43</v>
      </c>
      <c r="B228" s="161"/>
      <c r="C228" s="161"/>
      <c r="D228" s="162"/>
      <c r="E228" s="163"/>
      <c r="F228" s="164"/>
      <c r="G228" s="163"/>
      <c r="H228" s="165"/>
      <c r="I228" s="165"/>
      <c r="J228" s="164"/>
      <c r="K228" s="163"/>
      <c r="L228" s="165"/>
      <c r="M228" s="165"/>
      <c r="N228" s="164"/>
      <c r="O228" s="163"/>
      <c r="P228" s="165"/>
      <c r="Q228" s="165"/>
      <c r="R228" s="165"/>
      <c r="S228" s="165"/>
      <c r="T228" s="165"/>
      <c r="U228" s="165"/>
      <c r="V228" s="164"/>
      <c r="W228" s="163"/>
      <c r="X228" s="165"/>
      <c r="Y228" s="165"/>
      <c r="Z228" s="165"/>
      <c r="AA228" s="165"/>
      <c r="AB228" s="165"/>
      <c r="AC228" s="165"/>
      <c r="AD228" s="164"/>
      <c r="AE228" s="163"/>
      <c r="AF228" s="165"/>
      <c r="AG228" s="165"/>
      <c r="AH228" s="165"/>
      <c r="AI228" s="165"/>
      <c r="AJ228" s="165"/>
      <c r="AK228" s="165"/>
      <c r="AL228" s="166"/>
      <c r="AM228" s="167" t="str">
        <f aca="false">IF(B228="","",SUM(E228:AL228))</f>
        <v/>
      </c>
      <c r="AN228" s="168" t="str">
        <f aca="false">IF(B228="","",AM228/9)</f>
        <v/>
      </c>
      <c r="AO228" s="169" t="str">
        <f aca="false">IF(B228="","",IF(AM228=0,"-",RANK(AM228,$AM$186:$AM$235,0)))</f>
        <v/>
      </c>
      <c r="AP228" s="167" t="str">
        <f aca="false">IF(E228="","",IF(E228="-","-",IF(UPPER(E228)="AB","+",VLOOKUP(E228,'විෂය තොරතුරු'!$P$24:$Q$28,2))))</f>
        <v/>
      </c>
      <c r="AQ228" s="168" t="str">
        <f aca="false">IF(F228="","",IF(F228="-","-",IF(UPPER(F228)="AB","+",VLOOKUP(F228,'විෂය තොරතුරු'!$P$24:$Q$28,2))))</f>
        <v/>
      </c>
      <c r="AR228" s="168" t="str">
        <f aca="false">IF(G228="","",IF(G228="-","-",IF(UPPER(G228)="AB","+",VLOOKUP(G228,'විෂය තොරතුරු'!$P$24:$Q$28,2))))</f>
        <v/>
      </c>
      <c r="AS228" s="168" t="str">
        <f aca="false">IF(H228="","",IF(H228="-","-",IF(UPPER(H228)="AB","+",VLOOKUP(H228,'විෂය තොරතුරු'!$P$24:$Q$28,2))))</f>
        <v/>
      </c>
      <c r="AT228" s="168" t="str">
        <f aca="false">IF(I228="","",IF(I228="-","-",IF(UPPER(I228)="AB","+",VLOOKUP(I228,'විෂය තොරතුරු'!$P$24:$Q$28,2))))</f>
        <v/>
      </c>
      <c r="AU228" s="170" t="str">
        <f aca="false">IF(J228="","",IF(J228="-","-",IF(UPPER(J228)="AB","+",VLOOKUP(J228,'විෂය තොරතුරු'!$P$24:$Q$28,2))))</f>
        <v/>
      </c>
      <c r="AV228" s="171" t="str">
        <f aca="false">IF(K228="","",IF(K228="-","-",IF(UPPER(K228)="AB","+",VLOOKUP(K228,'විෂය තොරතුරු'!$P$24:$Q$28,2))))</f>
        <v/>
      </c>
      <c r="AW228" s="168" t="str">
        <f aca="false">IF(L228="","",IF(L228="-","-",IF(UPPER(L228)="AB","+",VLOOKUP(L228,'විෂය තොරතුරු'!$P$24:$Q$28,2))))</f>
        <v/>
      </c>
      <c r="AX228" s="168" t="str">
        <f aca="false">IF(M228="","",IF(M228="-","-",IF(UPPER(M228)="AB","+",VLOOKUP(M228,'විෂය තොරතුරු'!$P$24:$Q$28,2))))</f>
        <v/>
      </c>
      <c r="AY228" s="169" t="str">
        <f aca="false">IF(N228="","",IF(N228="-","-",IF(UPPER(N228)="AB","+",VLOOKUP(N228,'විෂය තොරතුරු'!$P$24:$Q$28,2))))</f>
        <v/>
      </c>
      <c r="AZ228" s="167" t="str">
        <f aca="false">IF(O228="","",IF(O228="-","-",IF(UPPER(O228)="AB","+",VLOOKUP(O228,'විෂය තොරතුරු'!$P$24:$Q$28,2))))</f>
        <v/>
      </c>
      <c r="BA228" s="168" t="str">
        <f aca="false">IF(P228="","",IF(P228="-","-",IF(UPPER(P228)="AB","+",VLOOKUP(P228,'විෂය තොරතුරු'!$P$24:$Q$28,2))))</f>
        <v/>
      </c>
      <c r="BB228" s="168" t="str">
        <f aca="false">IF(Q228="","",IF(Q228="-","-",IF(UPPER(Q228)="AB","+",VLOOKUP(Q228,'විෂය තොරතුරු'!$P$24:$Q$28,2))))</f>
        <v/>
      </c>
      <c r="BC228" s="168" t="str">
        <f aca="false">IF(R228="","",IF(R228="-","-",IF(UPPER(R228)="AB","+",VLOOKUP(R228,'විෂය තොරතුරු'!$P$24:$Q$28,2))))</f>
        <v/>
      </c>
      <c r="BD228" s="168" t="str">
        <f aca="false">IF(S228="","",IF(S228="-","-",IF(UPPER(S228)="AB","+",VLOOKUP(S228,'විෂය තොරතුරු'!$P$24:$Q$28,2))))</f>
        <v/>
      </c>
      <c r="BE228" s="168" t="str">
        <f aca="false">IF(T228="","",IF(T228="-","-",IF(UPPER(T228)="AB","+",VLOOKUP(T228,'විෂය තොරතුරු'!$P$24:$Q$28,2))))</f>
        <v/>
      </c>
      <c r="BF228" s="168" t="str">
        <f aca="false">IF(U228="","",IF(U228="-","-",IF(UPPER(U228)="AB","+",VLOOKUP(U228,'විෂය තොරතුරු'!$P$24:$Q$28,2))))</f>
        <v/>
      </c>
      <c r="BG228" s="170" t="str">
        <f aca="false">IF(V228="","",IF(V228="-","-",IF(UPPER(V228)="AB","+",VLOOKUP(V228,'විෂය තොරතුරු'!$P$24:$Q$28,2))))</f>
        <v/>
      </c>
      <c r="BH228" s="171" t="str">
        <f aca="false">IF(W228="","",IF(W228="-","-",IF(UPPER(W228)="AB","+",VLOOKUP(W228,'විෂය තොරතුරු'!$P$24:$Q$28,2))))</f>
        <v/>
      </c>
      <c r="BI228" s="168" t="str">
        <f aca="false">IF(X228="","",IF(X228="-","-",IF(UPPER(X228)="AB","+",VLOOKUP(X228,'විෂය තොරතුරු'!$P$24:$Q$28,2))))</f>
        <v/>
      </c>
      <c r="BJ228" s="168" t="str">
        <f aca="false">IF(Y228="","",IF(Y228="-","-",IF(UPPER(Y228)="AB","+",VLOOKUP(Y228,'විෂය තොරතුරු'!$P$24:$Q$28,2))))</f>
        <v/>
      </c>
      <c r="BK228" s="168" t="str">
        <f aca="false">IF(Z228="","",IF(Z228="-","-",IF(UPPER(Z228)="AB","+",VLOOKUP(Z228,'විෂය තොරතුරු'!$P$24:$Q$28,2))))</f>
        <v/>
      </c>
      <c r="BL228" s="168" t="str">
        <f aca="false">IF(AA228="","",IF(AA228="-","-",IF(UPPER(AA228)="AB","+",VLOOKUP(AA228,'විෂය තොරතුරු'!$P$24:$Q$28,2))))</f>
        <v/>
      </c>
      <c r="BM228" s="168" t="str">
        <f aca="false">IF(AB228="","",IF(AB228="-","-",IF(UPPER(AB228)="AB","+",VLOOKUP(AB228,'විෂය තොරතුරු'!$P$24:$Q$28,2))))</f>
        <v/>
      </c>
      <c r="BN228" s="168" t="str">
        <f aca="false">IF(AC228="","",IF(AC228="-","-",IF(UPPER(AC228)="AB","+",VLOOKUP(AC228,'විෂය තොරතුරු'!$P$24:$Q$28,2))))</f>
        <v/>
      </c>
      <c r="BO228" s="169" t="str">
        <f aca="false">IF(AD228="","",IF(AD228="-","-",IF(UPPER(AD228)="AB","+",VLOOKUP(AD228,'විෂය තොරතුරු'!$P$24:$Q$28,2))))</f>
        <v/>
      </c>
      <c r="BP228" s="171" t="str">
        <f aca="false">IF(AE228="","",IF(AE228="-","-",IF(UPPER(AE228)="AB","+",VLOOKUP(AE228,'විෂය තොරතුරු'!$P$24:$Q$28,2))))</f>
        <v/>
      </c>
      <c r="BQ228" s="168" t="str">
        <f aca="false">IF(AF228="","",IF(AF228="-","-",IF(UPPER(AF228)="AB","+",VLOOKUP(AF228,'විෂය තොරතුරු'!$P$24:$Q$28,2))))</f>
        <v/>
      </c>
      <c r="BR228" s="168" t="str">
        <f aca="false">IF(AG228="","",IF(AG228="-","-",IF(UPPER(AG228)="AB","+",VLOOKUP(AG228,'විෂය තොරතුරු'!$P$24:$Q$28,2))))</f>
        <v/>
      </c>
      <c r="BS228" s="168" t="str">
        <f aca="false">IF(AH228="","",IF(AH228="-","-",IF(UPPER(AH228)="AB","+",VLOOKUP(AH228,'විෂය තොරතුරු'!$P$24:$Q$28,2))))</f>
        <v/>
      </c>
      <c r="BT228" s="168" t="str">
        <f aca="false">IF(AI228="","",IF(AI228="-","-",IF(UPPER(AI228)="AB","+",VLOOKUP(AI228,'විෂය තොරතුරු'!$P$24:$Q$28,2))))</f>
        <v/>
      </c>
      <c r="BU228" s="168" t="str">
        <f aca="false">IF(AJ228="","",IF(AJ228="-","-",IF(UPPER(AJ228)="AB","+",VLOOKUP(AJ228,'විෂය තොරතුරු'!$P$24:$Q$28,2))))</f>
        <v/>
      </c>
      <c r="BV228" s="168" t="str">
        <f aca="false">IF(AK228="","",IF(AK228="-","-",IF(UPPER(AK228)="AB","+",VLOOKUP(AK228,'විෂය තොරතුරු'!$P$24:$Q$28,2))))</f>
        <v/>
      </c>
      <c r="BW228" s="169" t="str">
        <f aca="false">IF(AL228="","",IF(AL228="-","-",IF(UPPER(AL228)="AB","+",VLOOKUP(AL228,'විෂය තොරතුරු'!$P$24:$Q$28,2))))</f>
        <v/>
      </c>
      <c r="BX228" s="171" t="str">
        <f aca="false">IF($B228="","",COUNTIF($AP228:$BW228,"A"))</f>
        <v/>
      </c>
      <c r="BY228" s="171" t="str">
        <f aca="false">IF($B228="","",COUNTIF($AP228:$BW228,"B"))</f>
        <v/>
      </c>
      <c r="BZ228" s="171" t="str">
        <f aca="false">IF($B228="","",COUNTIF($AP228:$BW228,"C"))</f>
        <v/>
      </c>
      <c r="CA228" s="171" t="str">
        <f aca="false">IF($B228="","",COUNTIF($AP228:$BW228,"S"))</f>
        <v/>
      </c>
      <c r="CB228" s="171" t="str">
        <f aca="false">IF($B228="","",COUNTIF($AP228:$BW228,"W"))</f>
        <v/>
      </c>
      <c r="CC228" s="171" t="str">
        <f aca="false">IF(B228="","",SUM(BX228:CA228))</f>
        <v/>
      </c>
      <c r="CD228" s="169" t="str">
        <f aca="false">IF(B228="","",SUM(BX228:BZ228))</f>
        <v/>
      </c>
      <c r="CE228" s="172" t="str">
        <f aca="false">IF(B228="","",IF(AND(CC228&gt;=6,CD228&gt;=3,OR(E228&gt;=35,F228&gt;=35),L228&gt;=35),"6/3 සමත්",IF(AND(CC228&gt;=5,CD228&gt;=3,OR(E228&gt;=35,F228&gt;=35,L228&gt;=35)),"5/3 සමත්",IF(AND(CC228&gt;=4,CD228&gt;=1,OR(E228&gt;=20,F228&gt;=20,L228&gt;=20)),"සමත් කළ හැකි",IF(CB228=9,"W9","අසමත් ?")))))</f>
        <v/>
      </c>
    </row>
    <row r="229" customFormat="false" ht="13.8" hidden="false" customHeight="false" outlineLevel="0" collapsed="false">
      <c r="A229" s="160" t="n">
        <v>44</v>
      </c>
      <c r="B229" s="188"/>
      <c r="C229" s="161"/>
      <c r="D229" s="162"/>
      <c r="E229" s="163"/>
      <c r="F229" s="164"/>
      <c r="G229" s="163"/>
      <c r="H229" s="165"/>
      <c r="I229" s="165"/>
      <c r="J229" s="164"/>
      <c r="K229" s="163"/>
      <c r="L229" s="165"/>
      <c r="M229" s="165"/>
      <c r="N229" s="164"/>
      <c r="O229" s="163"/>
      <c r="P229" s="165"/>
      <c r="Q229" s="165"/>
      <c r="R229" s="165"/>
      <c r="S229" s="165"/>
      <c r="T229" s="165"/>
      <c r="U229" s="165"/>
      <c r="V229" s="164"/>
      <c r="W229" s="163"/>
      <c r="X229" s="165"/>
      <c r="Y229" s="165"/>
      <c r="Z229" s="165"/>
      <c r="AA229" s="165"/>
      <c r="AB229" s="165"/>
      <c r="AC229" s="165"/>
      <c r="AD229" s="164"/>
      <c r="AE229" s="163"/>
      <c r="AF229" s="165"/>
      <c r="AG229" s="165"/>
      <c r="AH229" s="165"/>
      <c r="AI229" s="165"/>
      <c r="AJ229" s="165"/>
      <c r="AK229" s="165"/>
      <c r="AL229" s="166"/>
      <c r="AM229" s="167" t="str">
        <f aca="false">IF(B229="","",SUM(E229:AL229))</f>
        <v/>
      </c>
      <c r="AN229" s="168" t="str">
        <f aca="false">IF(B229="","",AM229/9)</f>
        <v/>
      </c>
      <c r="AO229" s="169" t="str">
        <f aca="false">IF(B229="","",IF(AM229=0,"-",RANK(AM229,$AM$186:$AM$235,0)))</f>
        <v/>
      </c>
      <c r="AP229" s="167" t="str">
        <f aca="false">IF(E229="","",IF(E229="-","-",IF(UPPER(E229)="AB","+",VLOOKUP(E229,'විෂය තොරතුරු'!$P$24:$Q$28,2))))</f>
        <v/>
      </c>
      <c r="AQ229" s="168" t="str">
        <f aca="false">IF(F229="","",IF(F229="-","-",IF(UPPER(F229)="AB","+",VLOOKUP(F229,'විෂය තොරතුරු'!$P$24:$Q$28,2))))</f>
        <v/>
      </c>
      <c r="AR229" s="168" t="str">
        <f aca="false">IF(G229="","",IF(G229="-","-",IF(UPPER(G229)="AB","+",VLOOKUP(G229,'විෂය තොරතුරු'!$P$24:$Q$28,2))))</f>
        <v/>
      </c>
      <c r="AS229" s="168" t="str">
        <f aca="false">IF(H229="","",IF(H229="-","-",IF(UPPER(H229)="AB","+",VLOOKUP(H229,'විෂය තොරතුරු'!$P$24:$Q$28,2))))</f>
        <v/>
      </c>
      <c r="AT229" s="168" t="str">
        <f aca="false">IF(I229="","",IF(I229="-","-",IF(UPPER(I229)="AB","+",VLOOKUP(I229,'විෂය තොරතුරු'!$P$24:$Q$28,2))))</f>
        <v/>
      </c>
      <c r="AU229" s="170" t="str">
        <f aca="false">IF(J229="","",IF(J229="-","-",IF(UPPER(J229)="AB","+",VLOOKUP(J229,'විෂය තොරතුරු'!$P$24:$Q$28,2))))</f>
        <v/>
      </c>
      <c r="AV229" s="171" t="str">
        <f aca="false">IF(K229="","",IF(K229="-","-",IF(UPPER(K229)="AB","+",VLOOKUP(K229,'විෂය තොරතුරු'!$P$24:$Q$28,2))))</f>
        <v/>
      </c>
      <c r="AW229" s="168" t="str">
        <f aca="false">IF(L229="","",IF(L229="-","-",IF(UPPER(L229)="AB","+",VLOOKUP(L229,'විෂය තොරතුරු'!$P$24:$Q$28,2))))</f>
        <v/>
      </c>
      <c r="AX229" s="168" t="str">
        <f aca="false">IF(M229="","",IF(M229="-","-",IF(UPPER(M229)="AB","+",VLOOKUP(M229,'විෂය තොරතුරු'!$P$24:$Q$28,2))))</f>
        <v/>
      </c>
      <c r="AY229" s="169" t="str">
        <f aca="false">IF(N229="","",IF(N229="-","-",IF(UPPER(N229)="AB","+",VLOOKUP(N229,'විෂය තොරතුරු'!$P$24:$Q$28,2))))</f>
        <v/>
      </c>
      <c r="AZ229" s="167" t="str">
        <f aca="false">IF(O229="","",IF(O229="-","-",IF(UPPER(O229)="AB","+",VLOOKUP(O229,'විෂය තොරතුරු'!$P$24:$Q$28,2))))</f>
        <v/>
      </c>
      <c r="BA229" s="168" t="str">
        <f aca="false">IF(P229="","",IF(P229="-","-",IF(UPPER(P229)="AB","+",VLOOKUP(P229,'විෂය තොරතුරු'!$P$24:$Q$28,2))))</f>
        <v/>
      </c>
      <c r="BB229" s="168" t="str">
        <f aca="false">IF(Q229="","",IF(Q229="-","-",IF(UPPER(Q229)="AB","+",VLOOKUP(Q229,'විෂය තොරතුරු'!$P$24:$Q$28,2))))</f>
        <v/>
      </c>
      <c r="BC229" s="168" t="str">
        <f aca="false">IF(R229="","",IF(R229="-","-",IF(UPPER(R229)="AB","+",VLOOKUP(R229,'විෂය තොරතුරු'!$P$24:$Q$28,2))))</f>
        <v/>
      </c>
      <c r="BD229" s="168" t="str">
        <f aca="false">IF(S229="","",IF(S229="-","-",IF(UPPER(S229)="AB","+",VLOOKUP(S229,'විෂය තොරතුරු'!$P$24:$Q$28,2))))</f>
        <v/>
      </c>
      <c r="BE229" s="168" t="str">
        <f aca="false">IF(T229="","",IF(T229="-","-",IF(UPPER(T229)="AB","+",VLOOKUP(T229,'විෂය තොරතුරු'!$P$24:$Q$28,2))))</f>
        <v/>
      </c>
      <c r="BF229" s="168" t="str">
        <f aca="false">IF(U229="","",IF(U229="-","-",IF(UPPER(U229)="AB","+",VLOOKUP(U229,'විෂය තොරතුරු'!$P$24:$Q$28,2))))</f>
        <v/>
      </c>
      <c r="BG229" s="170" t="str">
        <f aca="false">IF(V229="","",IF(V229="-","-",IF(UPPER(V229)="AB","+",VLOOKUP(V229,'විෂය තොරතුරු'!$P$24:$Q$28,2))))</f>
        <v/>
      </c>
      <c r="BH229" s="171" t="str">
        <f aca="false">IF(W229="","",IF(W229="-","-",IF(UPPER(W229)="AB","+",VLOOKUP(W229,'විෂය තොරතුරු'!$P$24:$Q$28,2))))</f>
        <v/>
      </c>
      <c r="BI229" s="168" t="str">
        <f aca="false">IF(X229="","",IF(X229="-","-",IF(UPPER(X229)="AB","+",VLOOKUP(X229,'විෂය තොරතුරු'!$P$24:$Q$28,2))))</f>
        <v/>
      </c>
      <c r="BJ229" s="168" t="str">
        <f aca="false">IF(Y229="","",IF(Y229="-","-",IF(UPPER(Y229)="AB","+",VLOOKUP(Y229,'විෂය තොරතුරු'!$P$24:$Q$28,2))))</f>
        <v/>
      </c>
      <c r="BK229" s="168" t="str">
        <f aca="false">IF(Z229="","",IF(Z229="-","-",IF(UPPER(Z229)="AB","+",VLOOKUP(Z229,'විෂය තොරතුරු'!$P$24:$Q$28,2))))</f>
        <v/>
      </c>
      <c r="BL229" s="168" t="str">
        <f aca="false">IF(AA229="","",IF(AA229="-","-",IF(UPPER(AA229)="AB","+",VLOOKUP(AA229,'විෂය තොරතුරු'!$P$24:$Q$28,2))))</f>
        <v/>
      </c>
      <c r="BM229" s="168" t="str">
        <f aca="false">IF(AB229="","",IF(AB229="-","-",IF(UPPER(AB229)="AB","+",VLOOKUP(AB229,'විෂය තොරතුරු'!$P$24:$Q$28,2))))</f>
        <v/>
      </c>
      <c r="BN229" s="168" t="str">
        <f aca="false">IF(AC229="","",IF(AC229="-","-",IF(UPPER(AC229)="AB","+",VLOOKUP(AC229,'විෂය තොරතුරු'!$P$24:$Q$28,2))))</f>
        <v/>
      </c>
      <c r="BO229" s="169" t="str">
        <f aca="false">IF(AD229="","",IF(AD229="-","-",IF(UPPER(AD229)="AB","+",VLOOKUP(AD229,'විෂය තොරතුරු'!$P$24:$Q$28,2))))</f>
        <v/>
      </c>
      <c r="BP229" s="171" t="str">
        <f aca="false">IF(AE229="","",IF(AE229="-","-",IF(UPPER(AE229)="AB","+",VLOOKUP(AE229,'විෂය තොරතුරු'!$P$24:$Q$28,2))))</f>
        <v/>
      </c>
      <c r="BQ229" s="168" t="str">
        <f aca="false">IF(AF229="","",IF(AF229="-","-",IF(UPPER(AF229)="AB","+",VLOOKUP(AF229,'විෂය තොරතුරු'!$P$24:$Q$28,2))))</f>
        <v/>
      </c>
      <c r="BR229" s="168" t="str">
        <f aca="false">IF(AG229="","",IF(AG229="-","-",IF(UPPER(AG229)="AB","+",VLOOKUP(AG229,'විෂය තොරතුරු'!$P$24:$Q$28,2))))</f>
        <v/>
      </c>
      <c r="BS229" s="168" t="str">
        <f aca="false">IF(AH229="","",IF(AH229="-","-",IF(UPPER(AH229)="AB","+",VLOOKUP(AH229,'විෂය තොරතුරු'!$P$24:$Q$28,2))))</f>
        <v/>
      </c>
      <c r="BT229" s="168" t="str">
        <f aca="false">IF(AI229="","",IF(AI229="-","-",IF(UPPER(AI229)="AB","+",VLOOKUP(AI229,'විෂය තොරතුරු'!$P$24:$Q$28,2))))</f>
        <v/>
      </c>
      <c r="BU229" s="168" t="str">
        <f aca="false">IF(AJ229="","",IF(AJ229="-","-",IF(UPPER(AJ229)="AB","+",VLOOKUP(AJ229,'විෂය තොරතුරු'!$P$24:$Q$28,2))))</f>
        <v/>
      </c>
      <c r="BV229" s="168" t="str">
        <f aca="false">IF(AK229="","",IF(AK229="-","-",IF(UPPER(AK229)="AB","+",VLOOKUP(AK229,'විෂය තොරතුරු'!$P$24:$Q$28,2))))</f>
        <v/>
      </c>
      <c r="BW229" s="169" t="str">
        <f aca="false">IF(AL229="","",IF(AL229="-","-",IF(UPPER(AL229)="AB","+",VLOOKUP(AL229,'විෂය තොරතුරු'!$P$24:$Q$28,2))))</f>
        <v/>
      </c>
      <c r="BX229" s="171" t="str">
        <f aca="false">IF($B229="","",COUNTIF($AP229:$BW229,"A"))</f>
        <v/>
      </c>
      <c r="BY229" s="171" t="str">
        <f aca="false">IF($B229="","",COUNTIF($AP229:$BW229,"B"))</f>
        <v/>
      </c>
      <c r="BZ229" s="171" t="str">
        <f aca="false">IF($B229="","",COUNTIF($AP229:$BW229,"C"))</f>
        <v/>
      </c>
      <c r="CA229" s="171" t="str">
        <f aca="false">IF($B229="","",COUNTIF($AP229:$BW229,"S"))</f>
        <v/>
      </c>
      <c r="CB229" s="171" t="str">
        <f aca="false">IF($B229="","",COUNTIF($AP229:$BW229,"W"))</f>
        <v/>
      </c>
      <c r="CC229" s="171" t="str">
        <f aca="false">IF(B229="","",SUM(BX229:CA229))</f>
        <v/>
      </c>
      <c r="CD229" s="169" t="str">
        <f aca="false">IF(B229="","",SUM(BX229:BZ229))</f>
        <v/>
      </c>
      <c r="CE229" s="172" t="str">
        <f aca="false">IF(B229="","",IF(AND(CC229&gt;=6,CD229&gt;=3,OR(E229&gt;=35,F229&gt;=35),L229&gt;=35),"6/3 සමත්",IF(AND(CC229&gt;=5,CD229&gt;=3,OR(E229&gt;=35,F229&gt;=35,L229&gt;=35)),"5/3 සමත්",IF(AND(CC229&gt;=4,CD229&gt;=1,OR(E229&gt;=20,F229&gt;=20,L229&gt;=20)),"සමත් කළ හැකි",IF(CB229=9,"W9","අසමත් ?")))))</f>
        <v/>
      </c>
    </row>
    <row r="230" customFormat="false" ht="13.8" hidden="false" customHeight="false" outlineLevel="0" collapsed="false">
      <c r="A230" s="160" t="n">
        <v>45</v>
      </c>
      <c r="B230" s="188"/>
      <c r="C230" s="161"/>
      <c r="D230" s="162"/>
      <c r="E230" s="163"/>
      <c r="F230" s="164"/>
      <c r="G230" s="163"/>
      <c r="H230" s="165"/>
      <c r="I230" s="165"/>
      <c r="J230" s="164"/>
      <c r="K230" s="163"/>
      <c r="L230" s="165"/>
      <c r="M230" s="165"/>
      <c r="N230" s="164"/>
      <c r="O230" s="163"/>
      <c r="P230" s="165"/>
      <c r="Q230" s="165"/>
      <c r="R230" s="165"/>
      <c r="S230" s="165"/>
      <c r="T230" s="165"/>
      <c r="U230" s="165"/>
      <c r="V230" s="164"/>
      <c r="W230" s="163"/>
      <c r="X230" s="165"/>
      <c r="Y230" s="165"/>
      <c r="Z230" s="165"/>
      <c r="AA230" s="165"/>
      <c r="AB230" s="165"/>
      <c r="AC230" s="165"/>
      <c r="AD230" s="164"/>
      <c r="AE230" s="163"/>
      <c r="AF230" s="165"/>
      <c r="AG230" s="165"/>
      <c r="AH230" s="165"/>
      <c r="AI230" s="165"/>
      <c r="AJ230" s="165"/>
      <c r="AK230" s="165"/>
      <c r="AL230" s="166"/>
      <c r="AM230" s="167" t="str">
        <f aca="false">IF(B230="","",SUM(E230:AL230))</f>
        <v/>
      </c>
      <c r="AN230" s="168" t="str">
        <f aca="false">IF(B230="","",AM230/9)</f>
        <v/>
      </c>
      <c r="AO230" s="169" t="str">
        <f aca="false">IF(B230="","",IF(AM230=0,"-",RANK(AM230,$AM$186:$AM$235,0)))</f>
        <v/>
      </c>
      <c r="AP230" s="167" t="str">
        <f aca="false">IF(E230="","",IF(E230="-","-",IF(UPPER(E230)="AB","+",VLOOKUP(E230,'විෂය තොරතුරු'!$P$24:$Q$28,2))))</f>
        <v/>
      </c>
      <c r="AQ230" s="168" t="str">
        <f aca="false">IF(F230="","",IF(F230="-","-",IF(UPPER(F230)="AB","+",VLOOKUP(F230,'විෂය තොරතුරු'!$P$24:$Q$28,2))))</f>
        <v/>
      </c>
      <c r="AR230" s="168" t="str">
        <f aca="false">IF(G230="","",IF(G230="-","-",IF(UPPER(G230)="AB","+",VLOOKUP(G230,'විෂය තොරතුරු'!$P$24:$Q$28,2))))</f>
        <v/>
      </c>
      <c r="AS230" s="168" t="str">
        <f aca="false">IF(H230="","",IF(H230="-","-",IF(UPPER(H230)="AB","+",VLOOKUP(H230,'විෂය තොරතුරු'!$P$24:$Q$28,2))))</f>
        <v/>
      </c>
      <c r="AT230" s="168" t="str">
        <f aca="false">IF(I230="","",IF(I230="-","-",IF(UPPER(I230)="AB","+",VLOOKUP(I230,'විෂය තොරතුරු'!$P$24:$Q$28,2))))</f>
        <v/>
      </c>
      <c r="AU230" s="170" t="str">
        <f aca="false">IF(J230="","",IF(J230="-","-",IF(UPPER(J230)="AB","+",VLOOKUP(J230,'විෂය තොරතුරු'!$P$24:$Q$28,2))))</f>
        <v/>
      </c>
      <c r="AV230" s="171" t="str">
        <f aca="false">IF(K230="","",IF(K230="-","-",IF(UPPER(K230)="AB","+",VLOOKUP(K230,'විෂය තොරතුරු'!$P$24:$Q$28,2))))</f>
        <v/>
      </c>
      <c r="AW230" s="168" t="str">
        <f aca="false">IF(L230="","",IF(L230="-","-",IF(UPPER(L230)="AB","+",VLOOKUP(L230,'විෂය තොරතුරු'!$P$24:$Q$28,2))))</f>
        <v/>
      </c>
      <c r="AX230" s="168" t="str">
        <f aca="false">IF(M230="","",IF(M230="-","-",IF(UPPER(M230)="AB","+",VLOOKUP(M230,'විෂය තොරතුරු'!$P$24:$Q$28,2))))</f>
        <v/>
      </c>
      <c r="AY230" s="169" t="str">
        <f aca="false">IF(N230="","",IF(N230="-","-",IF(UPPER(N230)="AB","+",VLOOKUP(N230,'විෂය තොරතුරු'!$P$24:$Q$28,2))))</f>
        <v/>
      </c>
      <c r="AZ230" s="167" t="str">
        <f aca="false">IF(O230="","",IF(O230="-","-",IF(UPPER(O230)="AB","+",VLOOKUP(O230,'විෂය තොරතුරු'!$P$24:$Q$28,2))))</f>
        <v/>
      </c>
      <c r="BA230" s="168" t="str">
        <f aca="false">IF(P230="","",IF(P230="-","-",IF(UPPER(P230)="AB","+",VLOOKUP(P230,'විෂය තොරතුරු'!$P$24:$Q$28,2))))</f>
        <v/>
      </c>
      <c r="BB230" s="168" t="str">
        <f aca="false">IF(Q230="","",IF(Q230="-","-",IF(UPPER(Q230)="AB","+",VLOOKUP(Q230,'විෂය තොරතුරු'!$P$24:$Q$28,2))))</f>
        <v/>
      </c>
      <c r="BC230" s="168" t="str">
        <f aca="false">IF(R230="","",IF(R230="-","-",IF(UPPER(R230)="AB","+",VLOOKUP(R230,'විෂය තොරතුරු'!$P$24:$Q$28,2))))</f>
        <v/>
      </c>
      <c r="BD230" s="168" t="str">
        <f aca="false">IF(S230="","",IF(S230="-","-",IF(UPPER(S230)="AB","+",VLOOKUP(S230,'විෂය තොරතුරු'!$P$24:$Q$28,2))))</f>
        <v/>
      </c>
      <c r="BE230" s="168" t="str">
        <f aca="false">IF(T230="","",IF(T230="-","-",IF(UPPER(T230)="AB","+",VLOOKUP(T230,'විෂය තොරතුරු'!$P$24:$Q$28,2))))</f>
        <v/>
      </c>
      <c r="BF230" s="168" t="str">
        <f aca="false">IF(U230="","",IF(U230="-","-",IF(UPPER(U230)="AB","+",VLOOKUP(U230,'විෂය තොරතුරු'!$P$24:$Q$28,2))))</f>
        <v/>
      </c>
      <c r="BG230" s="170" t="str">
        <f aca="false">IF(V230="","",IF(V230="-","-",IF(UPPER(V230)="AB","+",VLOOKUP(V230,'විෂය තොරතුරු'!$P$24:$Q$28,2))))</f>
        <v/>
      </c>
      <c r="BH230" s="171" t="str">
        <f aca="false">IF(W230="","",IF(W230="-","-",IF(UPPER(W230)="AB","+",VLOOKUP(W230,'විෂය තොරතුරු'!$P$24:$Q$28,2))))</f>
        <v/>
      </c>
      <c r="BI230" s="168" t="str">
        <f aca="false">IF(X230="","",IF(X230="-","-",IF(UPPER(X230)="AB","+",VLOOKUP(X230,'විෂය තොරතුරු'!$P$24:$Q$28,2))))</f>
        <v/>
      </c>
      <c r="BJ230" s="168" t="str">
        <f aca="false">IF(Y230="","",IF(Y230="-","-",IF(UPPER(Y230)="AB","+",VLOOKUP(Y230,'විෂය තොරතුරු'!$P$24:$Q$28,2))))</f>
        <v/>
      </c>
      <c r="BK230" s="168" t="str">
        <f aca="false">IF(Z230="","",IF(Z230="-","-",IF(UPPER(Z230)="AB","+",VLOOKUP(Z230,'විෂය තොරතුරු'!$P$24:$Q$28,2))))</f>
        <v/>
      </c>
      <c r="BL230" s="168" t="str">
        <f aca="false">IF(AA230="","",IF(AA230="-","-",IF(UPPER(AA230)="AB","+",VLOOKUP(AA230,'විෂය තොරතුරු'!$P$24:$Q$28,2))))</f>
        <v/>
      </c>
      <c r="BM230" s="168" t="str">
        <f aca="false">IF(AB230="","",IF(AB230="-","-",IF(UPPER(AB230)="AB","+",VLOOKUP(AB230,'විෂය තොරතුරු'!$P$24:$Q$28,2))))</f>
        <v/>
      </c>
      <c r="BN230" s="168" t="str">
        <f aca="false">IF(AC230="","",IF(AC230="-","-",IF(UPPER(AC230)="AB","+",VLOOKUP(AC230,'විෂය තොරතුරු'!$P$24:$Q$28,2))))</f>
        <v/>
      </c>
      <c r="BO230" s="169" t="str">
        <f aca="false">IF(AD230="","",IF(AD230="-","-",IF(UPPER(AD230)="AB","+",VLOOKUP(AD230,'විෂය තොරතුරු'!$P$24:$Q$28,2))))</f>
        <v/>
      </c>
      <c r="BP230" s="171" t="str">
        <f aca="false">IF(AE230="","",IF(AE230="-","-",IF(UPPER(AE230)="AB","+",VLOOKUP(AE230,'විෂය තොරතුරු'!$P$24:$Q$28,2))))</f>
        <v/>
      </c>
      <c r="BQ230" s="168" t="str">
        <f aca="false">IF(AF230="","",IF(AF230="-","-",IF(UPPER(AF230)="AB","+",VLOOKUP(AF230,'විෂය තොරතුරු'!$P$24:$Q$28,2))))</f>
        <v/>
      </c>
      <c r="BR230" s="168" t="str">
        <f aca="false">IF(AG230="","",IF(AG230="-","-",IF(UPPER(AG230)="AB","+",VLOOKUP(AG230,'විෂය තොරතුරු'!$P$24:$Q$28,2))))</f>
        <v/>
      </c>
      <c r="BS230" s="168" t="str">
        <f aca="false">IF(AH230="","",IF(AH230="-","-",IF(UPPER(AH230)="AB","+",VLOOKUP(AH230,'විෂය තොරතුරු'!$P$24:$Q$28,2))))</f>
        <v/>
      </c>
      <c r="BT230" s="168" t="str">
        <f aca="false">IF(AI230="","",IF(AI230="-","-",IF(UPPER(AI230)="AB","+",VLOOKUP(AI230,'විෂය තොරතුරු'!$P$24:$Q$28,2))))</f>
        <v/>
      </c>
      <c r="BU230" s="168" t="str">
        <f aca="false">IF(AJ230="","",IF(AJ230="-","-",IF(UPPER(AJ230)="AB","+",VLOOKUP(AJ230,'විෂය තොරතුරු'!$P$24:$Q$28,2))))</f>
        <v/>
      </c>
      <c r="BV230" s="168" t="str">
        <f aca="false">IF(AK230="","",IF(AK230="-","-",IF(UPPER(AK230)="AB","+",VLOOKUP(AK230,'විෂය තොරතුරු'!$P$24:$Q$28,2))))</f>
        <v/>
      </c>
      <c r="BW230" s="169" t="str">
        <f aca="false">IF(AL230="","",IF(AL230="-","-",IF(UPPER(AL230)="AB","+",VLOOKUP(AL230,'විෂය තොරතුරු'!$P$24:$Q$28,2))))</f>
        <v/>
      </c>
      <c r="BX230" s="171" t="str">
        <f aca="false">IF($B230="","",COUNTIF($AP230:$BW230,"A"))</f>
        <v/>
      </c>
      <c r="BY230" s="171" t="str">
        <f aca="false">IF($B230="","",COUNTIF($AP230:$BW230,"B"))</f>
        <v/>
      </c>
      <c r="BZ230" s="171" t="str">
        <f aca="false">IF($B230="","",COUNTIF($AP230:$BW230,"C"))</f>
        <v/>
      </c>
      <c r="CA230" s="171" t="str">
        <f aca="false">IF($B230="","",COUNTIF($AP230:$BW230,"S"))</f>
        <v/>
      </c>
      <c r="CB230" s="171" t="str">
        <f aca="false">IF($B230="","",COUNTIF($AP230:$BW230,"W"))</f>
        <v/>
      </c>
      <c r="CC230" s="171" t="str">
        <f aca="false">IF(B230="","",SUM(BX230:CA230))</f>
        <v/>
      </c>
      <c r="CD230" s="169" t="str">
        <f aca="false">IF(B230="","",SUM(BX230:BZ230))</f>
        <v/>
      </c>
      <c r="CE230" s="172" t="str">
        <f aca="false">IF(B230="","",IF(AND(CC230&gt;=6,CD230&gt;=3,OR(E230&gt;=35,F230&gt;=35),L230&gt;=35),"6/3 සමත්",IF(AND(CC230&gt;=5,CD230&gt;=3,OR(E230&gt;=35,F230&gt;=35,L230&gt;=35)),"5/3 සමත්",IF(AND(CC230&gt;=4,CD230&gt;=1,OR(E230&gt;=20,F230&gt;=20,L230&gt;=20)),"සමත් කළ හැකි",IF(CB230=9,"W9","අසමත් ?")))))</f>
        <v/>
      </c>
    </row>
    <row r="231" customFormat="false" ht="13.8" hidden="false" customHeight="false" outlineLevel="0" collapsed="false">
      <c r="A231" s="160" t="n">
        <v>46</v>
      </c>
      <c r="B231" s="189"/>
      <c r="C231" s="161"/>
      <c r="D231" s="162"/>
      <c r="E231" s="163"/>
      <c r="F231" s="164"/>
      <c r="G231" s="163"/>
      <c r="H231" s="165"/>
      <c r="I231" s="165"/>
      <c r="J231" s="164"/>
      <c r="K231" s="163"/>
      <c r="L231" s="165"/>
      <c r="M231" s="165"/>
      <c r="N231" s="164"/>
      <c r="O231" s="163"/>
      <c r="P231" s="165"/>
      <c r="Q231" s="165"/>
      <c r="R231" s="165"/>
      <c r="S231" s="165"/>
      <c r="T231" s="165"/>
      <c r="U231" s="165"/>
      <c r="V231" s="164"/>
      <c r="W231" s="163"/>
      <c r="X231" s="165"/>
      <c r="Y231" s="165"/>
      <c r="Z231" s="165"/>
      <c r="AA231" s="165"/>
      <c r="AB231" s="165"/>
      <c r="AC231" s="165"/>
      <c r="AD231" s="164"/>
      <c r="AE231" s="163"/>
      <c r="AF231" s="165"/>
      <c r="AG231" s="165"/>
      <c r="AH231" s="165"/>
      <c r="AI231" s="165"/>
      <c r="AJ231" s="165"/>
      <c r="AK231" s="165"/>
      <c r="AL231" s="166"/>
      <c r="AM231" s="167" t="str">
        <f aca="false">IF(B231="","",SUM(E231:AL231))</f>
        <v/>
      </c>
      <c r="AN231" s="168" t="str">
        <f aca="false">IF(B231="","",AM231/9)</f>
        <v/>
      </c>
      <c r="AO231" s="169" t="str">
        <f aca="false">IF(B231="","",IF(AM231=0,"-",RANK(AM231,$AM$186:$AM$235,0)))</f>
        <v/>
      </c>
      <c r="AP231" s="167" t="str">
        <f aca="false">IF(E231="","",IF(E231="-","-",IF(UPPER(E231)="AB","+",VLOOKUP(E231,'විෂය තොරතුරු'!$P$24:$Q$28,2))))</f>
        <v/>
      </c>
      <c r="AQ231" s="168" t="str">
        <f aca="false">IF(F231="","",IF(F231="-","-",IF(UPPER(F231)="AB","+",VLOOKUP(F231,'විෂය තොරතුරු'!$P$24:$Q$28,2))))</f>
        <v/>
      </c>
      <c r="AR231" s="168" t="str">
        <f aca="false">IF(G231="","",IF(G231="-","-",IF(UPPER(G231)="AB","+",VLOOKUP(G231,'විෂය තොරතුරු'!$P$24:$Q$28,2))))</f>
        <v/>
      </c>
      <c r="AS231" s="168" t="str">
        <f aca="false">IF(H231="","",IF(H231="-","-",IF(UPPER(H231)="AB","+",VLOOKUP(H231,'විෂය තොරතුරු'!$P$24:$Q$28,2))))</f>
        <v/>
      </c>
      <c r="AT231" s="168" t="str">
        <f aca="false">IF(I231="","",IF(I231="-","-",IF(UPPER(I231)="AB","+",VLOOKUP(I231,'විෂය තොරතුරු'!$P$24:$Q$28,2))))</f>
        <v/>
      </c>
      <c r="AU231" s="170" t="str">
        <f aca="false">IF(J231="","",IF(J231="-","-",IF(UPPER(J231)="AB","+",VLOOKUP(J231,'විෂය තොරතුරු'!$P$24:$Q$28,2))))</f>
        <v/>
      </c>
      <c r="AV231" s="171" t="str">
        <f aca="false">IF(K231="","",IF(K231="-","-",IF(UPPER(K231)="AB","+",VLOOKUP(K231,'විෂය තොරතුරු'!$P$24:$Q$28,2))))</f>
        <v/>
      </c>
      <c r="AW231" s="168" t="str">
        <f aca="false">IF(L231="","",IF(L231="-","-",IF(UPPER(L231)="AB","+",VLOOKUP(L231,'විෂය තොරතුරු'!$P$24:$Q$28,2))))</f>
        <v/>
      </c>
      <c r="AX231" s="168" t="str">
        <f aca="false">IF(M231="","",IF(M231="-","-",IF(UPPER(M231)="AB","+",VLOOKUP(M231,'විෂය තොරතුරු'!$P$24:$Q$28,2))))</f>
        <v/>
      </c>
      <c r="AY231" s="169" t="str">
        <f aca="false">IF(N231="","",IF(N231="-","-",IF(UPPER(N231)="AB","+",VLOOKUP(N231,'විෂය තොරතුරු'!$P$24:$Q$28,2))))</f>
        <v/>
      </c>
      <c r="AZ231" s="167" t="str">
        <f aca="false">IF(O231="","",IF(O231="-","-",IF(UPPER(O231)="AB","+",VLOOKUP(O231,'විෂය තොරතුරු'!$P$24:$Q$28,2))))</f>
        <v/>
      </c>
      <c r="BA231" s="168" t="str">
        <f aca="false">IF(P231="","",IF(P231="-","-",IF(UPPER(P231)="AB","+",VLOOKUP(P231,'විෂය තොරතුරු'!$P$24:$Q$28,2))))</f>
        <v/>
      </c>
      <c r="BB231" s="168" t="str">
        <f aca="false">IF(Q231="","",IF(Q231="-","-",IF(UPPER(Q231)="AB","+",VLOOKUP(Q231,'විෂය තොරතුරු'!$P$24:$Q$28,2))))</f>
        <v/>
      </c>
      <c r="BC231" s="168" t="str">
        <f aca="false">IF(R231="","",IF(R231="-","-",IF(UPPER(R231)="AB","+",VLOOKUP(R231,'විෂය තොරතුරු'!$P$24:$Q$28,2))))</f>
        <v/>
      </c>
      <c r="BD231" s="168" t="str">
        <f aca="false">IF(S231="","",IF(S231="-","-",IF(UPPER(S231)="AB","+",VLOOKUP(S231,'විෂය තොරතුරු'!$P$24:$Q$28,2))))</f>
        <v/>
      </c>
      <c r="BE231" s="168" t="str">
        <f aca="false">IF(T231="","",IF(T231="-","-",IF(UPPER(T231)="AB","+",VLOOKUP(T231,'විෂය තොරතුරු'!$P$24:$Q$28,2))))</f>
        <v/>
      </c>
      <c r="BF231" s="168" t="str">
        <f aca="false">IF(U231="","",IF(U231="-","-",IF(UPPER(U231)="AB","+",VLOOKUP(U231,'විෂය තොරතුරු'!$P$24:$Q$28,2))))</f>
        <v/>
      </c>
      <c r="BG231" s="170" t="str">
        <f aca="false">IF(V231="","",IF(V231="-","-",IF(UPPER(V231)="AB","+",VLOOKUP(V231,'විෂය තොරතුරු'!$P$24:$Q$28,2))))</f>
        <v/>
      </c>
      <c r="BH231" s="171" t="str">
        <f aca="false">IF(W231="","",IF(W231="-","-",IF(UPPER(W231)="AB","+",VLOOKUP(W231,'විෂය තොරතුරු'!$P$24:$Q$28,2))))</f>
        <v/>
      </c>
      <c r="BI231" s="168" t="str">
        <f aca="false">IF(X231="","",IF(X231="-","-",IF(UPPER(X231)="AB","+",VLOOKUP(X231,'විෂය තොරතුරු'!$P$24:$Q$28,2))))</f>
        <v/>
      </c>
      <c r="BJ231" s="168" t="str">
        <f aca="false">IF(Y231="","",IF(Y231="-","-",IF(UPPER(Y231)="AB","+",VLOOKUP(Y231,'විෂය තොරතුරු'!$P$24:$Q$28,2))))</f>
        <v/>
      </c>
      <c r="BK231" s="168" t="str">
        <f aca="false">IF(Z231="","",IF(Z231="-","-",IF(UPPER(Z231)="AB","+",VLOOKUP(Z231,'විෂය තොරතුරු'!$P$24:$Q$28,2))))</f>
        <v/>
      </c>
      <c r="BL231" s="168" t="str">
        <f aca="false">IF(AA231="","",IF(AA231="-","-",IF(UPPER(AA231)="AB","+",VLOOKUP(AA231,'විෂය තොරතුරු'!$P$24:$Q$28,2))))</f>
        <v/>
      </c>
      <c r="BM231" s="168" t="str">
        <f aca="false">IF(AB231="","",IF(AB231="-","-",IF(UPPER(AB231)="AB","+",VLOOKUP(AB231,'විෂය තොරතුරු'!$P$24:$Q$28,2))))</f>
        <v/>
      </c>
      <c r="BN231" s="168" t="str">
        <f aca="false">IF(AC231="","",IF(AC231="-","-",IF(UPPER(AC231)="AB","+",VLOOKUP(AC231,'විෂය තොරතුරු'!$P$24:$Q$28,2))))</f>
        <v/>
      </c>
      <c r="BO231" s="169" t="str">
        <f aca="false">IF(AD231="","",IF(AD231="-","-",IF(UPPER(AD231)="AB","+",VLOOKUP(AD231,'විෂය තොරතුරු'!$P$24:$Q$28,2))))</f>
        <v/>
      </c>
      <c r="BP231" s="171" t="str">
        <f aca="false">IF(AE231="","",IF(AE231="-","-",IF(UPPER(AE231)="AB","+",VLOOKUP(AE231,'විෂය තොරතුරු'!$P$24:$Q$28,2))))</f>
        <v/>
      </c>
      <c r="BQ231" s="168" t="str">
        <f aca="false">IF(AF231="","",IF(AF231="-","-",IF(UPPER(AF231)="AB","+",VLOOKUP(AF231,'විෂය තොරතුරු'!$P$24:$Q$28,2))))</f>
        <v/>
      </c>
      <c r="BR231" s="168" t="str">
        <f aca="false">IF(AG231="","",IF(AG231="-","-",IF(UPPER(AG231)="AB","+",VLOOKUP(AG231,'විෂය තොරතුරු'!$P$24:$Q$28,2))))</f>
        <v/>
      </c>
      <c r="BS231" s="168" t="str">
        <f aca="false">IF(AH231="","",IF(AH231="-","-",IF(UPPER(AH231)="AB","+",VLOOKUP(AH231,'විෂය තොරතුරු'!$P$24:$Q$28,2))))</f>
        <v/>
      </c>
      <c r="BT231" s="168" t="str">
        <f aca="false">IF(AI231="","",IF(AI231="-","-",IF(UPPER(AI231)="AB","+",VLOOKUP(AI231,'විෂය තොරතුරු'!$P$24:$Q$28,2))))</f>
        <v/>
      </c>
      <c r="BU231" s="168" t="str">
        <f aca="false">IF(AJ231="","",IF(AJ231="-","-",IF(UPPER(AJ231)="AB","+",VLOOKUP(AJ231,'විෂය තොරතුරු'!$P$24:$Q$28,2))))</f>
        <v/>
      </c>
      <c r="BV231" s="168" t="str">
        <f aca="false">IF(AK231="","",IF(AK231="-","-",IF(UPPER(AK231)="AB","+",VLOOKUP(AK231,'විෂය තොරතුරු'!$P$24:$Q$28,2))))</f>
        <v/>
      </c>
      <c r="BW231" s="169" t="str">
        <f aca="false">IF(AL231="","",IF(AL231="-","-",IF(UPPER(AL231)="AB","+",VLOOKUP(AL231,'විෂය තොරතුරු'!$P$24:$Q$28,2))))</f>
        <v/>
      </c>
      <c r="BX231" s="171" t="str">
        <f aca="false">IF($B231="","",COUNTIF($AP231:$BW231,"A"))</f>
        <v/>
      </c>
      <c r="BY231" s="171" t="str">
        <f aca="false">IF($B231="","",COUNTIF($AP231:$BW231,"B"))</f>
        <v/>
      </c>
      <c r="BZ231" s="171" t="str">
        <f aca="false">IF($B231="","",COUNTIF($AP231:$BW231,"C"))</f>
        <v/>
      </c>
      <c r="CA231" s="171" t="str">
        <f aca="false">IF($B231="","",COUNTIF($AP231:$BW231,"S"))</f>
        <v/>
      </c>
      <c r="CB231" s="171" t="str">
        <f aca="false">IF($B231="","",COUNTIF($AP231:$BW231,"W"))</f>
        <v/>
      </c>
      <c r="CC231" s="171" t="str">
        <f aca="false">IF(B231="","",SUM(BX231:CA231))</f>
        <v/>
      </c>
      <c r="CD231" s="169" t="str">
        <f aca="false">IF(B231="","",SUM(BX231:BZ231))</f>
        <v/>
      </c>
      <c r="CE231" s="172" t="str">
        <f aca="false">IF(B231="","",IF(AND(CC231&gt;=6,CD231&gt;=3,OR(E231&gt;=35,F231&gt;=35),L231&gt;=35),"6/3 සමත්",IF(AND(CC231&gt;=5,CD231&gt;=3,OR(E231&gt;=35,F231&gt;=35,L231&gt;=35)),"5/3 සමත්",IF(AND(CC231&gt;=4,CD231&gt;=1,OR(E231&gt;=20,F231&gt;=20,L231&gt;=20)),"සමත් කළ හැකි",IF(CB231=9,"W9","අසමත් ?")))))</f>
        <v/>
      </c>
    </row>
    <row r="232" customFormat="false" ht="13.8" hidden="false" customHeight="false" outlineLevel="0" collapsed="false">
      <c r="A232" s="160" t="n">
        <v>47</v>
      </c>
      <c r="B232" s="189"/>
      <c r="C232" s="161"/>
      <c r="D232" s="162"/>
      <c r="E232" s="163"/>
      <c r="F232" s="164"/>
      <c r="G232" s="163"/>
      <c r="H232" s="165"/>
      <c r="I232" s="165"/>
      <c r="J232" s="164"/>
      <c r="K232" s="163"/>
      <c r="L232" s="165"/>
      <c r="M232" s="165"/>
      <c r="N232" s="164"/>
      <c r="O232" s="163"/>
      <c r="P232" s="165"/>
      <c r="Q232" s="165"/>
      <c r="R232" s="165"/>
      <c r="S232" s="165"/>
      <c r="T232" s="165"/>
      <c r="U232" s="165"/>
      <c r="V232" s="164"/>
      <c r="W232" s="163"/>
      <c r="X232" s="165"/>
      <c r="Y232" s="165"/>
      <c r="Z232" s="165"/>
      <c r="AA232" s="165"/>
      <c r="AB232" s="165"/>
      <c r="AC232" s="165"/>
      <c r="AD232" s="164"/>
      <c r="AE232" s="163"/>
      <c r="AF232" s="165"/>
      <c r="AG232" s="165"/>
      <c r="AH232" s="165"/>
      <c r="AI232" s="165"/>
      <c r="AJ232" s="165"/>
      <c r="AK232" s="165"/>
      <c r="AL232" s="166"/>
      <c r="AM232" s="167" t="str">
        <f aca="false">IF(B232="","",SUM(E232:AL232))</f>
        <v/>
      </c>
      <c r="AN232" s="168" t="str">
        <f aca="false">IF(B232="","",AM232/9)</f>
        <v/>
      </c>
      <c r="AO232" s="169" t="str">
        <f aca="false">IF(B232="","",IF(AM232=0,"-",RANK(AM232,$AM$186:$AM$235,0)))</f>
        <v/>
      </c>
      <c r="AP232" s="167" t="str">
        <f aca="false">IF(E232="","",IF(E232="-","-",IF(UPPER(E232)="AB","+",VLOOKUP(E232,'විෂය තොරතුරු'!$P$24:$Q$28,2))))</f>
        <v/>
      </c>
      <c r="AQ232" s="168" t="str">
        <f aca="false">IF(F232="","",IF(F232="-","-",IF(UPPER(F232)="AB","+",VLOOKUP(F232,'විෂය තොරතුරු'!$P$24:$Q$28,2))))</f>
        <v/>
      </c>
      <c r="AR232" s="168" t="str">
        <f aca="false">IF(G232="","",IF(G232="-","-",IF(UPPER(G232)="AB","+",VLOOKUP(G232,'විෂය තොරතුරු'!$P$24:$Q$28,2))))</f>
        <v/>
      </c>
      <c r="AS232" s="168" t="str">
        <f aca="false">IF(H232="","",IF(H232="-","-",IF(UPPER(H232)="AB","+",VLOOKUP(H232,'විෂය තොරතුරු'!$P$24:$Q$28,2))))</f>
        <v/>
      </c>
      <c r="AT232" s="168" t="str">
        <f aca="false">IF(I232="","",IF(I232="-","-",IF(UPPER(I232)="AB","+",VLOOKUP(I232,'විෂය තොරතුරු'!$P$24:$Q$28,2))))</f>
        <v/>
      </c>
      <c r="AU232" s="170" t="str">
        <f aca="false">IF(J232="","",IF(J232="-","-",IF(UPPER(J232)="AB","+",VLOOKUP(J232,'විෂය තොරතුරු'!$P$24:$Q$28,2))))</f>
        <v/>
      </c>
      <c r="AV232" s="171" t="str">
        <f aca="false">IF(K232="","",IF(K232="-","-",IF(UPPER(K232)="AB","+",VLOOKUP(K232,'විෂය තොරතුරු'!$P$24:$Q$28,2))))</f>
        <v/>
      </c>
      <c r="AW232" s="168" t="str">
        <f aca="false">IF(L232="","",IF(L232="-","-",IF(UPPER(L232)="AB","+",VLOOKUP(L232,'විෂය තොරතුරු'!$P$24:$Q$28,2))))</f>
        <v/>
      </c>
      <c r="AX232" s="168" t="str">
        <f aca="false">IF(M232="","",IF(M232="-","-",IF(UPPER(M232)="AB","+",VLOOKUP(M232,'විෂය තොරතුරු'!$P$24:$Q$28,2))))</f>
        <v/>
      </c>
      <c r="AY232" s="169" t="str">
        <f aca="false">IF(N232="","",IF(N232="-","-",IF(UPPER(N232)="AB","+",VLOOKUP(N232,'විෂය තොරතුරු'!$P$24:$Q$28,2))))</f>
        <v/>
      </c>
      <c r="AZ232" s="167" t="str">
        <f aca="false">IF(O232="","",IF(O232="-","-",IF(UPPER(O232)="AB","+",VLOOKUP(O232,'විෂය තොරතුරු'!$P$24:$Q$28,2))))</f>
        <v/>
      </c>
      <c r="BA232" s="168" t="str">
        <f aca="false">IF(P232="","",IF(P232="-","-",IF(UPPER(P232)="AB","+",VLOOKUP(P232,'විෂය තොරතුරු'!$P$24:$Q$28,2))))</f>
        <v/>
      </c>
      <c r="BB232" s="168" t="str">
        <f aca="false">IF(Q232="","",IF(Q232="-","-",IF(UPPER(Q232)="AB","+",VLOOKUP(Q232,'විෂය තොරතුරු'!$P$24:$Q$28,2))))</f>
        <v/>
      </c>
      <c r="BC232" s="168" t="str">
        <f aca="false">IF(R232="","",IF(R232="-","-",IF(UPPER(R232)="AB","+",VLOOKUP(R232,'විෂය තොරතුරු'!$P$24:$Q$28,2))))</f>
        <v/>
      </c>
      <c r="BD232" s="168" t="str">
        <f aca="false">IF(S232="","",IF(S232="-","-",IF(UPPER(S232)="AB","+",VLOOKUP(S232,'විෂය තොරතුරු'!$P$24:$Q$28,2))))</f>
        <v/>
      </c>
      <c r="BE232" s="168" t="str">
        <f aca="false">IF(T232="","",IF(T232="-","-",IF(UPPER(T232)="AB","+",VLOOKUP(T232,'විෂය තොරතුරු'!$P$24:$Q$28,2))))</f>
        <v/>
      </c>
      <c r="BF232" s="168" t="str">
        <f aca="false">IF(U232="","",IF(U232="-","-",IF(UPPER(U232)="AB","+",VLOOKUP(U232,'විෂය තොරතුරු'!$P$24:$Q$28,2))))</f>
        <v/>
      </c>
      <c r="BG232" s="170" t="str">
        <f aca="false">IF(V232="","",IF(V232="-","-",IF(UPPER(V232)="AB","+",VLOOKUP(V232,'විෂය තොරතුරු'!$P$24:$Q$28,2))))</f>
        <v/>
      </c>
      <c r="BH232" s="171" t="str">
        <f aca="false">IF(W232="","",IF(W232="-","-",IF(UPPER(W232)="AB","+",VLOOKUP(W232,'විෂය තොරතුරු'!$P$24:$Q$28,2))))</f>
        <v/>
      </c>
      <c r="BI232" s="168" t="str">
        <f aca="false">IF(X232="","",IF(X232="-","-",IF(UPPER(X232)="AB","+",VLOOKUP(X232,'විෂය තොරතුරු'!$P$24:$Q$28,2))))</f>
        <v/>
      </c>
      <c r="BJ232" s="168" t="str">
        <f aca="false">IF(Y232="","",IF(Y232="-","-",IF(UPPER(Y232)="AB","+",VLOOKUP(Y232,'විෂය තොරතුරු'!$P$24:$Q$28,2))))</f>
        <v/>
      </c>
      <c r="BK232" s="168" t="str">
        <f aca="false">IF(Z232="","",IF(Z232="-","-",IF(UPPER(Z232)="AB","+",VLOOKUP(Z232,'විෂය තොරතුරු'!$P$24:$Q$28,2))))</f>
        <v/>
      </c>
      <c r="BL232" s="168" t="str">
        <f aca="false">IF(AA232="","",IF(AA232="-","-",IF(UPPER(AA232)="AB","+",VLOOKUP(AA232,'විෂය තොරතුරු'!$P$24:$Q$28,2))))</f>
        <v/>
      </c>
      <c r="BM232" s="168" t="str">
        <f aca="false">IF(AB232="","",IF(AB232="-","-",IF(UPPER(AB232)="AB","+",VLOOKUP(AB232,'විෂය තොරතුරු'!$P$24:$Q$28,2))))</f>
        <v/>
      </c>
      <c r="BN232" s="168" t="str">
        <f aca="false">IF(AC232="","",IF(AC232="-","-",IF(UPPER(AC232)="AB","+",VLOOKUP(AC232,'විෂය තොරතුරු'!$P$24:$Q$28,2))))</f>
        <v/>
      </c>
      <c r="BO232" s="169" t="str">
        <f aca="false">IF(AD232="","",IF(AD232="-","-",IF(UPPER(AD232)="AB","+",VLOOKUP(AD232,'විෂය තොරතුරු'!$P$24:$Q$28,2))))</f>
        <v/>
      </c>
      <c r="BP232" s="171" t="str">
        <f aca="false">IF(AE232="","",IF(AE232="-","-",IF(UPPER(AE232)="AB","+",VLOOKUP(AE232,'විෂය තොරතුරු'!$P$24:$Q$28,2))))</f>
        <v/>
      </c>
      <c r="BQ232" s="168" t="str">
        <f aca="false">IF(AF232="","",IF(AF232="-","-",IF(UPPER(AF232)="AB","+",VLOOKUP(AF232,'විෂය තොරතුරු'!$P$24:$Q$28,2))))</f>
        <v/>
      </c>
      <c r="BR232" s="168" t="str">
        <f aca="false">IF(AG232="","",IF(AG232="-","-",IF(UPPER(AG232)="AB","+",VLOOKUP(AG232,'විෂය තොරතුරු'!$P$24:$Q$28,2))))</f>
        <v/>
      </c>
      <c r="BS232" s="168" t="str">
        <f aca="false">IF(AH232="","",IF(AH232="-","-",IF(UPPER(AH232)="AB","+",VLOOKUP(AH232,'විෂය තොරතුරු'!$P$24:$Q$28,2))))</f>
        <v/>
      </c>
      <c r="BT232" s="168" t="str">
        <f aca="false">IF(AI232="","",IF(AI232="-","-",IF(UPPER(AI232)="AB","+",VLOOKUP(AI232,'විෂය තොරතුරු'!$P$24:$Q$28,2))))</f>
        <v/>
      </c>
      <c r="BU232" s="168" t="str">
        <f aca="false">IF(AJ232="","",IF(AJ232="-","-",IF(UPPER(AJ232)="AB","+",VLOOKUP(AJ232,'විෂය තොරතුරු'!$P$24:$Q$28,2))))</f>
        <v/>
      </c>
      <c r="BV232" s="168" t="str">
        <f aca="false">IF(AK232="","",IF(AK232="-","-",IF(UPPER(AK232)="AB","+",VLOOKUP(AK232,'විෂය තොරතුරු'!$P$24:$Q$28,2))))</f>
        <v/>
      </c>
      <c r="BW232" s="169" t="str">
        <f aca="false">IF(AL232="","",IF(AL232="-","-",IF(UPPER(AL232)="AB","+",VLOOKUP(AL232,'විෂය තොරතුරු'!$P$24:$Q$28,2))))</f>
        <v/>
      </c>
      <c r="BX232" s="171" t="str">
        <f aca="false">IF($B232="","",COUNTIF($AP232:$BW232,"A"))</f>
        <v/>
      </c>
      <c r="BY232" s="171" t="str">
        <f aca="false">IF($B232="","",COUNTIF($AP232:$BW232,"B"))</f>
        <v/>
      </c>
      <c r="BZ232" s="171" t="str">
        <f aca="false">IF($B232="","",COUNTIF($AP232:$BW232,"C"))</f>
        <v/>
      </c>
      <c r="CA232" s="171" t="str">
        <f aca="false">IF($B232="","",COUNTIF($AP232:$BW232,"S"))</f>
        <v/>
      </c>
      <c r="CB232" s="171" t="str">
        <f aca="false">IF($B232="","",COUNTIF($AP232:$BW232,"W"))</f>
        <v/>
      </c>
      <c r="CC232" s="171" t="str">
        <f aca="false">IF(B232="","",SUM(BX232:CA232))</f>
        <v/>
      </c>
      <c r="CD232" s="169" t="str">
        <f aca="false">IF(B232="","",SUM(BX232:BZ232))</f>
        <v/>
      </c>
      <c r="CE232" s="172" t="str">
        <f aca="false">IF(B232="","",IF(AND(CC232&gt;=6,CD232&gt;=3,OR(E232&gt;=35,F232&gt;=35),L232&gt;=35),"6/3 සමත්",IF(AND(CC232&gt;=5,CD232&gt;=3,OR(E232&gt;=35,F232&gt;=35,L232&gt;=35)),"5/3 සමත්",IF(AND(CC232&gt;=4,CD232&gt;=1,OR(E232&gt;=20,F232&gt;=20,L232&gt;=20)),"සමත් කළ හැකි",IF(CB232=9,"W9","අසමත් ?")))))</f>
        <v/>
      </c>
    </row>
    <row r="233" customFormat="false" ht="13.8" hidden="false" customHeight="false" outlineLevel="0" collapsed="false">
      <c r="A233" s="160" t="n">
        <v>48</v>
      </c>
      <c r="B233" s="189"/>
      <c r="C233" s="161"/>
      <c r="D233" s="162"/>
      <c r="E233" s="163"/>
      <c r="F233" s="164"/>
      <c r="G233" s="163"/>
      <c r="H233" s="165"/>
      <c r="I233" s="165"/>
      <c r="J233" s="164"/>
      <c r="K233" s="163"/>
      <c r="L233" s="165"/>
      <c r="M233" s="165"/>
      <c r="N233" s="164"/>
      <c r="O233" s="163"/>
      <c r="P233" s="165"/>
      <c r="Q233" s="165"/>
      <c r="R233" s="165"/>
      <c r="S233" s="165"/>
      <c r="T233" s="165"/>
      <c r="U233" s="165"/>
      <c r="V233" s="164"/>
      <c r="W233" s="163"/>
      <c r="X233" s="165"/>
      <c r="Y233" s="165"/>
      <c r="Z233" s="165"/>
      <c r="AA233" s="165"/>
      <c r="AB233" s="165"/>
      <c r="AC233" s="165"/>
      <c r="AD233" s="164"/>
      <c r="AE233" s="163"/>
      <c r="AF233" s="165"/>
      <c r="AG233" s="165"/>
      <c r="AH233" s="165"/>
      <c r="AI233" s="165"/>
      <c r="AJ233" s="165"/>
      <c r="AK233" s="165"/>
      <c r="AL233" s="166"/>
      <c r="AM233" s="167" t="str">
        <f aca="false">IF(B233="","",SUM(E233:AL233))</f>
        <v/>
      </c>
      <c r="AN233" s="168" t="str">
        <f aca="false">IF(B233="","",AM233/9)</f>
        <v/>
      </c>
      <c r="AO233" s="169" t="str">
        <f aca="false">IF(B233="","",IF(AM233=0,"-",RANK(AM233,$AM$186:$AM$235,0)))</f>
        <v/>
      </c>
      <c r="AP233" s="167" t="str">
        <f aca="false">IF(E233="","",IF(E233="-","-",IF(UPPER(E233)="AB","+",VLOOKUP(E233,'විෂය තොරතුරු'!$P$24:$Q$28,2))))</f>
        <v/>
      </c>
      <c r="AQ233" s="168" t="str">
        <f aca="false">IF(F233="","",IF(F233="-","-",IF(UPPER(F233)="AB","+",VLOOKUP(F233,'විෂය තොරතුරු'!$P$24:$Q$28,2))))</f>
        <v/>
      </c>
      <c r="AR233" s="168" t="str">
        <f aca="false">IF(G233="","",IF(G233="-","-",IF(UPPER(G233)="AB","+",VLOOKUP(G233,'විෂය තොරතුරු'!$P$24:$Q$28,2))))</f>
        <v/>
      </c>
      <c r="AS233" s="168" t="str">
        <f aca="false">IF(H233="","",IF(H233="-","-",IF(UPPER(H233)="AB","+",VLOOKUP(H233,'විෂය තොරතුරු'!$P$24:$Q$28,2))))</f>
        <v/>
      </c>
      <c r="AT233" s="168" t="str">
        <f aca="false">IF(I233="","",IF(I233="-","-",IF(UPPER(I233)="AB","+",VLOOKUP(I233,'විෂය තොරතුරු'!$P$24:$Q$28,2))))</f>
        <v/>
      </c>
      <c r="AU233" s="170" t="str">
        <f aca="false">IF(J233="","",IF(J233="-","-",IF(UPPER(J233)="AB","+",VLOOKUP(J233,'විෂය තොරතුරු'!$P$24:$Q$28,2))))</f>
        <v/>
      </c>
      <c r="AV233" s="171" t="str">
        <f aca="false">IF(K233="","",IF(K233="-","-",IF(UPPER(K233)="AB","+",VLOOKUP(K233,'විෂය තොරතුරු'!$P$24:$Q$28,2))))</f>
        <v/>
      </c>
      <c r="AW233" s="168" t="str">
        <f aca="false">IF(L233="","",IF(L233="-","-",IF(UPPER(L233)="AB","+",VLOOKUP(L233,'විෂය තොරතුරු'!$P$24:$Q$28,2))))</f>
        <v/>
      </c>
      <c r="AX233" s="168" t="str">
        <f aca="false">IF(M233="","",IF(M233="-","-",IF(UPPER(M233)="AB","+",VLOOKUP(M233,'විෂය තොරතුරු'!$P$24:$Q$28,2))))</f>
        <v/>
      </c>
      <c r="AY233" s="169" t="str">
        <f aca="false">IF(N233="","",IF(N233="-","-",IF(UPPER(N233)="AB","+",VLOOKUP(N233,'විෂය තොරතුරු'!$P$24:$Q$28,2))))</f>
        <v/>
      </c>
      <c r="AZ233" s="167" t="str">
        <f aca="false">IF(O233="","",IF(O233="-","-",IF(UPPER(O233)="AB","+",VLOOKUP(O233,'විෂය තොරතුරු'!$P$24:$Q$28,2))))</f>
        <v/>
      </c>
      <c r="BA233" s="168" t="str">
        <f aca="false">IF(P233="","",IF(P233="-","-",IF(UPPER(P233)="AB","+",VLOOKUP(P233,'විෂය තොරතුරු'!$P$24:$Q$28,2))))</f>
        <v/>
      </c>
      <c r="BB233" s="168" t="str">
        <f aca="false">IF(Q233="","",IF(Q233="-","-",IF(UPPER(Q233)="AB","+",VLOOKUP(Q233,'විෂය තොරතුරු'!$P$24:$Q$28,2))))</f>
        <v/>
      </c>
      <c r="BC233" s="168" t="str">
        <f aca="false">IF(R233="","",IF(R233="-","-",IF(UPPER(R233)="AB","+",VLOOKUP(R233,'විෂය තොරතුරු'!$P$24:$Q$28,2))))</f>
        <v/>
      </c>
      <c r="BD233" s="168" t="str">
        <f aca="false">IF(S233="","",IF(S233="-","-",IF(UPPER(S233)="AB","+",VLOOKUP(S233,'විෂය තොරතුරු'!$P$24:$Q$28,2))))</f>
        <v/>
      </c>
      <c r="BE233" s="168" t="str">
        <f aca="false">IF(T233="","",IF(T233="-","-",IF(UPPER(T233)="AB","+",VLOOKUP(T233,'විෂය තොරතුරු'!$P$24:$Q$28,2))))</f>
        <v/>
      </c>
      <c r="BF233" s="168" t="str">
        <f aca="false">IF(U233="","",IF(U233="-","-",IF(UPPER(U233)="AB","+",VLOOKUP(U233,'විෂය තොරතුරු'!$P$24:$Q$28,2))))</f>
        <v/>
      </c>
      <c r="BG233" s="170" t="str">
        <f aca="false">IF(V233="","",IF(V233="-","-",IF(UPPER(V233)="AB","+",VLOOKUP(V233,'විෂය තොරතුරු'!$P$24:$Q$28,2))))</f>
        <v/>
      </c>
      <c r="BH233" s="171" t="str">
        <f aca="false">IF(W233="","",IF(W233="-","-",IF(UPPER(W233)="AB","+",VLOOKUP(W233,'විෂය තොරතුරු'!$P$24:$Q$28,2))))</f>
        <v/>
      </c>
      <c r="BI233" s="168" t="str">
        <f aca="false">IF(X233="","",IF(X233="-","-",IF(UPPER(X233)="AB","+",VLOOKUP(X233,'විෂය තොරතුරු'!$P$24:$Q$28,2))))</f>
        <v/>
      </c>
      <c r="BJ233" s="168" t="str">
        <f aca="false">IF(Y233="","",IF(Y233="-","-",IF(UPPER(Y233)="AB","+",VLOOKUP(Y233,'විෂය තොරතුරු'!$P$24:$Q$28,2))))</f>
        <v/>
      </c>
      <c r="BK233" s="168" t="str">
        <f aca="false">IF(Z233="","",IF(Z233="-","-",IF(UPPER(Z233)="AB","+",VLOOKUP(Z233,'විෂය තොරතුරු'!$P$24:$Q$28,2))))</f>
        <v/>
      </c>
      <c r="BL233" s="168" t="str">
        <f aca="false">IF(AA233="","",IF(AA233="-","-",IF(UPPER(AA233)="AB","+",VLOOKUP(AA233,'විෂය තොරතුරු'!$P$24:$Q$28,2))))</f>
        <v/>
      </c>
      <c r="BM233" s="168" t="str">
        <f aca="false">IF(AB233="","",IF(AB233="-","-",IF(UPPER(AB233)="AB","+",VLOOKUP(AB233,'විෂය තොරතුරු'!$P$24:$Q$28,2))))</f>
        <v/>
      </c>
      <c r="BN233" s="168" t="str">
        <f aca="false">IF(AC233="","",IF(AC233="-","-",IF(UPPER(AC233)="AB","+",VLOOKUP(AC233,'විෂය තොරතුරු'!$P$24:$Q$28,2))))</f>
        <v/>
      </c>
      <c r="BO233" s="169" t="str">
        <f aca="false">IF(AD233="","",IF(AD233="-","-",IF(UPPER(AD233)="AB","+",VLOOKUP(AD233,'විෂය තොරතුරු'!$P$24:$Q$28,2))))</f>
        <v/>
      </c>
      <c r="BP233" s="171" t="str">
        <f aca="false">IF(AE233="","",IF(AE233="-","-",IF(UPPER(AE233)="AB","+",VLOOKUP(AE233,'විෂය තොරතුරු'!$P$24:$Q$28,2))))</f>
        <v/>
      </c>
      <c r="BQ233" s="168" t="str">
        <f aca="false">IF(AF233="","",IF(AF233="-","-",IF(UPPER(AF233)="AB","+",VLOOKUP(AF233,'විෂය තොරතුරු'!$P$24:$Q$28,2))))</f>
        <v/>
      </c>
      <c r="BR233" s="168" t="str">
        <f aca="false">IF(AG233="","",IF(AG233="-","-",IF(UPPER(AG233)="AB","+",VLOOKUP(AG233,'විෂය තොරතුරු'!$P$24:$Q$28,2))))</f>
        <v/>
      </c>
      <c r="BS233" s="168" t="str">
        <f aca="false">IF(AH233="","",IF(AH233="-","-",IF(UPPER(AH233)="AB","+",VLOOKUP(AH233,'විෂය තොරතුරු'!$P$24:$Q$28,2))))</f>
        <v/>
      </c>
      <c r="BT233" s="168" t="str">
        <f aca="false">IF(AI233="","",IF(AI233="-","-",IF(UPPER(AI233)="AB","+",VLOOKUP(AI233,'විෂය තොරතුරු'!$P$24:$Q$28,2))))</f>
        <v/>
      </c>
      <c r="BU233" s="168" t="str">
        <f aca="false">IF(AJ233="","",IF(AJ233="-","-",IF(UPPER(AJ233)="AB","+",VLOOKUP(AJ233,'විෂය තොරතුරු'!$P$24:$Q$28,2))))</f>
        <v/>
      </c>
      <c r="BV233" s="168" t="str">
        <f aca="false">IF(AK233="","",IF(AK233="-","-",IF(UPPER(AK233)="AB","+",VLOOKUP(AK233,'විෂය තොරතුරු'!$P$24:$Q$28,2))))</f>
        <v/>
      </c>
      <c r="BW233" s="169" t="str">
        <f aca="false">IF(AL233="","",IF(AL233="-","-",IF(UPPER(AL233)="AB","+",VLOOKUP(AL233,'විෂය තොරතුරු'!$P$24:$Q$28,2))))</f>
        <v/>
      </c>
      <c r="BX233" s="171" t="str">
        <f aca="false">IF($B233="","",COUNTIF($AP233:$BW233,"A"))</f>
        <v/>
      </c>
      <c r="BY233" s="171" t="str">
        <f aca="false">IF($B233="","",COUNTIF($AP233:$BW233,"B"))</f>
        <v/>
      </c>
      <c r="BZ233" s="171" t="str">
        <f aca="false">IF($B233="","",COUNTIF($AP233:$BW233,"C"))</f>
        <v/>
      </c>
      <c r="CA233" s="171" t="str">
        <f aca="false">IF($B233="","",COUNTIF($AP233:$BW233,"S"))</f>
        <v/>
      </c>
      <c r="CB233" s="171" t="str">
        <f aca="false">IF($B233="","",COUNTIF($AP233:$BW233,"W"))</f>
        <v/>
      </c>
      <c r="CC233" s="171" t="str">
        <f aca="false">IF(B233="","",SUM(BX233:CA233))</f>
        <v/>
      </c>
      <c r="CD233" s="169" t="str">
        <f aca="false">IF(B233="","",SUM(BX233:BZ233))</f>
        <v/>
      </c>
      <c r="CE233" s="172" t="str">
        <f aca="false">IF(B233="","",IF(AND(CC233&gt;=6,CD233&gt;=3,OR(E233&gt;=35,F233&gt;=35),L233&gt;=35),"6/3 සමත්",IF(AND(CC233&gt;=5,CD233&gt;=3,OR(E233&gt;=35,F233&gt;=35,L233&gt;=35)),"5/3 සමත්",IF(AND(CC233&gt;=4,CD233&gt;=1,OR(E233&gt;=20,F233&gt;=20,L233&gt;=20)),"සමත් කළ හැකි",IF(CB233=9,"W9","අසමත් ?")))))</f>
        <v/>
      </c>
    </row>
    <row r="234" customFormat="false" ht="13.8" hidden="false" customHeight="false" outlineLevel="0" collapsed="false">
      <c r="A234" s="160" t="n">
        <v>49</v>
      </c>
      <c r="B234" s="189"/>
      <c r="C234" s="161"/>
      <c r="D234" s="162"/>
      <c r="E234" s="163"/>
      <c r="F234" s="164"/>
      <c r="G234" s="163"/>
      <c r="H234" s="165"/>
      <c r="I234" s="165"/>
      <c r="J234" s="164"/>
      <c r="K234" s="163"/>
      <c r="L234" s="165"/>
      <c r="M234" s="165"/>
      <c r="N234" s="164"/>
      <c r="O234" s="163"/>
      <c r="P234" s="165"/>
      <c r="Q234" s="165"/>
      <c r="R234" s="165"/>
      <c r="S234" s="165"/>
      <c r="T234" s="165"/>
      <c r="U234" s="165"/>
      <c r="V234" s="164"/>
      <c r="W234" s="163"/>
      <c r="X234" s="165"/>
      <c r="Y234" s="165"/>
      <c r="Z234" s="165"/>
      <c r="AA234" s="165"/>
      <c r="AB234" s="165"/>
      <c r="AC234" s="165"/>
      <c r="AD234" s="164"/>
      <c r="AE234" s="163"/>
      <c r="AF234" s="165"/>
      <c r="AG234" s="165"/>
      <c r="AH234" s="165"/>
      <c r="AI234" s="165"/>
      <c r="AJ234" s="165"/>
      <c r="AK234" s="165"/>
      <c r="AL234" s="166"/>
      <c r="AM234" s="167" t="str">
        <f aca="false">IF(B234="","",SUM(E234:AL234))</f>
        <v/>
      </c>
      <c r="AN234" s="168" t="str">
        <f aca="false">IF(B234="","",AM234/9)</f>
        <v/>
      </c>
      <c r="AO234" s="169" t="str">
        <f aca="false">IF(B234="","",IF(AM234=0,"-",RANK(AM234,$AM$186:$AM$235,0)))</f>
        <v/>
      </c>
      <c r="AP234" s="167" t="str">
        <f aca="false">IF(E234="","",IF(E234="-","-",IF(UPPER(E234)="AB","+",VLOOKUP(E234,'විෂය තොරතුරු'!$P$24:$Q$28,2))))</f>
        <v/>
      </c>
      <c r="AQ234" s="168" t="str">
        <f aca="false">IF(F234="","",IF(F234="-","-",IF(UPPER(F234)="AB","+",VLOOKUP(F234,'විෂය තොරතුරු'!$P$24:$Q$28,2))))</f>
        <v/>
      </c>
      <c r="AR234" s="168" t="str">
        <f aca="false">IF(G234="","",IF(G234="-","-",IF(UPPER(G234)="AB","+",VLOOKUP(G234,'විෂය තොරතුරු'!$P$24:$Q$28,2))))</f>
        <v/>
      </c>
      <c r="AS234" s="168" t="str">
        <f aca="false">IF(H234="","",IF(H234="-","-",IF(UPPER(H234)="AB","+",VLOOKUP(H234,'විෂය තොරතුරු'!$P$24:$Q$28,2))))</f>
        <v/>
      </c>
      <c r="AT234" s="168" t="str">
        <f aca="false">IF(I234="","",IF(I234="-","-",IF(UPPER(I234)="AB","+",VLOOKUP(I234,'විෂය තොරතුරු'!$P$24:$Q$28,2))))</f>
        <v/>
      </c>
      <c r="AU234" s="170" t="str">
        <f aca="false">IF(J234="","",IF(J234="-","-",IF(UPPER(J234)="AB","+",VLOOKUP(J234,'විෂය තොරතුරු'!$P$24:$Q$28,2))))</f>
        <v/>
      </c>
      <c r="AV234" s="171" t="str">
        <f aca="false">IF(K234="","",IF(K234="-","-",IF(UPPER(K234)="AB","+",VLOOKUP(K234,'විෂය තොරතුරු'!$P$24:$Q$28,2))))</f>
        <v/>
      </c>
      <c r="AW234" s="168" t="str">
        <f aca="false">IF(L234="","",IF(L234="-","-",IF(UPPER(L234)="AB","+",VLOOKUP(L234,'විෂය තොරතුරු'!$P$24:$Q$28,2))))</f>
        <v/>
      </c>
      <c r="AX234" s="168" t="str">
        <f aca="false">IF(M234="","",IF(M234="-","-",IF(UPPER(M234)="AB","+",VLOOKUP(M234,'විෂය තොරතුරු'!$P$24:$Q$28,2))))</f>
        <v/>
      </c>
      <c r="AY234" s="169" t="str">
        <f aca="false">IF(N234="","",IF(N234="-","-",IF(UPPER(N234)="AB","+",VLOOKUP(N234,'විෂය තොරතුරු'!$P$24:$Q$28,2))))</f>
        <v/>
      </c>
      <c r="AZ234" s="167" t="str">
        <f aca="false">IF(O234="","",IF(O234="-","-",IF(UPPER(O234)="AB","+",VLOOKUP(O234,'විෂය තොරතුරු'!$P$24:$Q$28,2))))</f>
        <v/>
      </c>
      <c r="BA234" s="168" t="str">
        <f aca="false">IF(P234="","",IF(P234="-","-",IF(UPPER(P234)="AB","+",VLOOKUP(P234,'විෂය තොරතුරු'!$P$24:$Q$28,2))))</f>
        <v/>
      </c>
      <c r="BB234" s="168" t="str">
        <f aca="false">IF(Q234="","",IF(Q234="-","-",IF(UPPER(Q234)="AB","+",VLOOKUP(Q234,'විෂය තොරතුරු'!$P$24:$Q$28,2))))</f>
        <v/>
      </c>
      <c r="BC234" s="168" t="str">
        <f aca="false">IF(R234="","",IF(R234="-","-",IF(UPPER(R234)="AB","+",VLOOKUP(R234,'විෂය තොරතුරු'!$P$24:$Q$28,2))))</f>
        <v/>
      </c>
      <c r="BD234" s="168" t="str">
        <f aca="false">IF(S234="","",IF(S234="-","-",IF(UPPER(S234)="AB","+",VLOOKUP(S234,'විෂය තොරතුරු'!$P$24:$Q$28,2))))</f>
        <v/>
      </c>
      <c r="BE234" s="168" t="str">
        <f aca="false">IF(T234="","",IF(T234="-","-",IF(UPPER(T234)="AB","+",VLOOKUP(T234,'විෂය තොරතුරු'!$P$24:$Q$28,2))))</f>
        <v/>
      </c>
      <c r="BF234" s="168" t="str">
        <f aca="false">IF(U234="","",IF(U234="-","-",IF(UPPER(U234)="AB","+",VLOOKUP(U234,'විෂය තොරතුරු'!$P$24:$Q$28,2))))</f>
        <v/>
      </c>
      <c r="BG234" s="170" t="str">
        <f aca="false">IF(V234="","",IF(V234="-","-",IF(UPPER(V234)="AB","+",VLOOKUP(V234,'විෂය තොරතුරු'!$P$24:$Q$28,2))))</f>
        <v/>
      </c>
      <c r="BH234" s="171" t="str">
        <f aca="false">IF(W234="","",IF(W234="-","-",IF(UPPER(W234)="AB","+",VLOOKUP(W234,'විෂය තොරතුරු'!$P$24:$Q$28,2))))</f>
        <v/>
      </c>
      <c r="BI234" s="168" t="str">
        <f aca="false">IF(X234="","",IF(X234="-","-",IF(UPPER(X234)="AB","+",VLOOKUP(X234,'විෂය තොරතුරු'!$P$24:$Q$28,2))))</f>
        <v/>
      </c>
      <c r="BJ234" s="168" t="str">
        <f aca="false">IF(Y234="","",IF(Y234="-","-",IF(UPPER(Y234)="AB","+",VLOOKUP(Y234,'විෂය තොරතුරු'!$P$24:$Q$28,2))))</f>
        <v/>
      </c>
      <c r="BK234" s="168" t="str">
        <f aca="false">IF(Z234="","",IF(Z234="-","-",IF(UPPER(Z234)="AB","+",VLOOKUP(Z234,'විෂය තොරතුරු'!$P$24:$Q$28,2))))</f>
        <v/>
      </c>
      <c r="BL234" s="168" t="str">
        <f aca="false">IF(AA234="","",IF(AA234="-","-",IF(UPPER(AA234)="AB","+",VLOOKUP(AA234,'විෂය තොරතුරු'!$P$24:$Q$28,2))))</f>
        <v/>
      </c>
      <c r="BM234" s="168" t="str">
        <f aca="false">IF(AB234="","",IF(AB234="-","-",IF(UPPER(AB234)="AB","+",VLOOKUP(AB234,'විෂය තොරතුරු'!$P$24:$Q$28,2))))</f>
        <v/>
      </c>
      <c r="BN234" s="168" t="str">
        <f aca="false">IF(AC234="","",IF(AC234="-","-",IF(UPPER(AC234)="AB","+",VLOOKUP(AC234,'විෂය තොරතුරු'!$P$24:$Q$28,2))))</f>
        <v/>
      </c>
      <c r="BO234" s="169" t="str">
        <f aca="false">IF(AD234="","",IF(AD234="-","-",IF(UPPER(AD234)="AB","+",VLOOKUP(AD234,'විෂය තොරතුරු'!$P$24:$Q$28,2))))</f>
        <v/>
      </c>
      <c r="BP234" s="171" t="str">
        <f aca="false">IF(AE234="","",IF(AE234="-","-",IF(UPPER(AE234)="AB","+",VLOOKUP(AE234,'විෂය තොරතුරු'!$P$24:$Q$28,2))))</f>
        <v/>
      </c>
      <c r="BQ234" s="168" t="str">
        <f aca="false">IF(AF234="","",IF(AF234="-","-",IF(UPPER(AF234)="AB","+",VLOOKUP(AF234,'විෂය තොරතුරු'!$P$24:$Q$28,2))))</f>
        <v/>
      </c>
      <c r="BR234" s="168" t="str">
        <f aca="false">IF(AG234="","",IF(AG234="-","-",IF(UPPER(AG234)="AB","+",VLOOKUP(AG234,'විෂය තොරතුරු'!$P$24:$Q$28,2))))</f>
        <v/>
      </c>
      <c r="BS234" s="168" t="str">
        <f aca="false">IF(AH234="","",IF(AH234="-","-",IF(UPPER(AH234)="AB","+",VLOOKUP(AH234,'විෂය තොරතුරු'!$P$24:$Q$28,2))))</f>
        <v/>
      </c>
      <c r="BT234" s="168" t="str">
        <f aca="false">IF(AI234="","",IF(AI234="-","-",IF(UPPER(AI234)="AB","+",VLOOKUP(AI234,'විෂය තොරතුරු'!$P$24:$Q$28,2))))</f>
        <v/>
      </c>
      <c r="BU234" s="168" t="str">
        <f aca="false">IF(AJ234="","",IF(AJ234="-","-",IF(UPPER(AJ234)="AB","+",VLOOKUP(AJ234,'විෂය තොරතුරු'!$P$24:$Q$28,2))))</f>
        <v/>
      </c>
      <c r="BV234" s="168" t="str">
        <f aca="false">IF(AK234="","",IF(AK234="-","-",IF(UPPER(AK234)="AB","+",VLOOKUP(AK234,'විෂය තොරතුරු'!$P$24:$Q$28,2))))</f>
        <v/>
      </c>
      <c r="BW234" s="169" t="str">
        <f aca="false">IF(AL234="","",IF(AL234="-","-",IF(UPPER(AL234)="AB","+",VLOOKUP(AL234,'විෂය තොරතුරු'!$P$24:$Q$28,2))))</f>
        <v/>
      </c>
      <c r="BX234" s="171" t="str">
        <f aca="false">IF($B234="","",COUNTIF($AP234:$BW234,"A"))</f>
        <v/>
      </c>
      <c r="BY234" s="171" t="str">
        <f aca="false">IF($B234="","",COUNTIF($AP234:$BW234,"B"))</f>
        <v/>
      </c>
      <c r="BZ234" s="171" t="str">
        <f aca="false">IF($B234="","",COUNTIF($AP234:$BW234,"C"))</f>
        <v/>
      </c>
      <c r="CA234" s="171" t="str">
        <f aca="false">IF($B234="","",COUNTIF($AP234:$BW234,"S"))</f>
        <v/>
      </c>
      <c r="CB234" s="171" t="str">
        <f aca="false">IF($B234="","",COUNTIF($AP234:$BW234,"W"))</f>
        <v/>
      </c>
      <c r="CC234" s="171" t="str">
        <f aca="false">IF(B234="","",SUM(BX234:CA234))</f>
        <v/>
      </c>
      <c r="CD234" s="169" t="str">
        <f aca="false">IF(B234="","",SUM(BX234:BZ234))</f>
        <v/>
      </c>
      <c r="CE234" s="172" t="str">
        <f aca="false">IF(B234="","",IF(AND(CC234&gt;=6,CD234&gt;=3,OR(E234&gt;=35,F234&gt;=35),L234&gt;=35),"6/3 සමත්",IF(AND(CC234&gt;=5,CD234&gt;=3,OR(E234&gt;=35,F234&gt;=35,L234&gt;=35)),"5/3 සමත්",IF(AND(CC234&gt;=4,CD234&gt;=1,OR(E234&gt;=20,F234&gt;=20,L234&gt;=20)),"සමත් කළ හැකි",IF(CB234=9,"W9","අසමත් ?")))))</f>
        <v/>
      </c>
    </row>
    <row r="235" customFormat="false" ht="13.8" hidden="false" customHeight="false" outlineLevel="0" collapsed="false">
      <c r="A235" s="160" t="n">
        <v>50</v>
      </c>
      <c r="B235" s="174"/>
      <c r="C235" s="161"/>
      <c r="D235" s="162"/>
      <c r="E235" s="269"/>
      <c r="F235" s="166"/>
      <c r="G235" s="269"/>
      <c r="H235" s="174"/>
      <c r="I235" s="174"/>
      <c r="J235" s="166"/>
      <c r="K235" s="269"/>
      <c r="L235" s="174"/>
      <c r="M235" s="174"/>
      <c r="N235" s="166"/>
      <c r="O235" s="269"/>
      <c r="P235" s="174"/>
      <c r="Q235" s="174"/>
      <c r="R235" s="174"/>
      <c r="S235" s="174"/>
      <c r="T235" s="174"/>
      <c r="U235" s="174"/>
      <c r="V235" s="166"/>
      <c r="W235" s="269"/>
      <c r="X235" s="174"/>
      <c r="Y235" s="174"/>
      <c r="Z235" s="174"/>
      <c r="AA235" s="174"/>
      <c r="AB235" s="174"/>
      <c r="AC235" s="174"/>
      <c r="AD235" s="166"/>
      <c r="AE235" s="269"/>
      <c r="AF235" s="174"/>
      <c r="AG235" s="174"/>
      <c r="AH235" s="174"/>
      <c r="AI235" s="174"/>
      <c r="AJ235" s="174"/>
      <c r="AK235" s="174"/>
      <c r="AL235" s="166"/>
      <c r="AM235" s="193" t="str">
        <f aca="false">IF(B235="","",SUM(E235:AL235))</f>
        <v/>
      </c>
      <c r="AN235" s="194" t="str">
        <f aca="false">IF(B235="","",AM235/9)</f>
        <v/>
      </c>
      <c r="AO235" s="169" t="str">
        <f aca="false">IF(B235="","",IF(AM235=0,"-",RANK(AM235,$AM$186:$AM$235,0)))</f>
        <v/>
      </c>
      <c r="AP235" s="193" t="str">
        <f aca="false">IF(E235="","",IF(E235="-","-",IF(UPPER(E235)="AB","+",VLOOKUP(E235,'විෂය තොරතුරු'!$P$24:$Q$28,2))))</f>
        <v/>
      </c>
      <c r="AQ235" s="194" t="str">
        <f aca="false">IF(F235="","",IF(F235="-","-",IF(UPPER(F235)="AB","+",VLOOKUP(F235,'විෂය තොරතුරු'!$P$24:$Q$28,2))))</f>
        <v/>
      </c>
      <c r="AR235" s="194" t="str">
        <f aca="false">IF(G235="","",IF(G235="-","-",IF(UPPER(G235)="AB","+",VLOOKUP(G235,'විෂය තොරතුරු'!$P$24:$Q$28,2))))</f>
        <v/>
      </c>
      <c r="AS235" s="194" t="str">
        <f aca="false">IF(H235="","",IF(H235="-","-",IF(UPPER(H235)="AB","+",VLOOKUP(H235,'විෂය තොරතුරු'!$P$24:$Q$28,2))))</f>
        <v/>
      </c>
      <c r="AT235" s="194" t="str">
        <f aca="false">IF(I235="","",IF(I235="-","-",IF(UPPER(I235)="AB","+",VLOOKUP(I235,'විෂය තොරතුරු'!$P$24:$Q$28,2))))</f>
        <v/>
      </c>
      <c r="AU235" s="196" t="str">
        <f aca="false">IF(J235="","",IF(J235="-","-",IF(UPPER(J235)="AB","+",VLOOKUP(J235,'විෂය තොරතුරු'!$P$24:$Q$28,2))))</f>
        <v/>
      </c>
      <c r="AV235" s="197" t="str">
        <f aca="false">IF(K235="","",IF(K235="-","-",IF(UPPER(K235)="AB","+",VLOOKUP(K235,'විෂය තොරතුරු'!$P$24:$Q$28,2))))</f>
        <v/>
      </c>
      <c r="AW235" s="194" t="str">
        <f aca="false">IF(L235="","",IF(L235="-","-",IF(UPPER(L235)="AB","+",VLOOKUP(L235,'විෂය තොරතුරු'!$P$24:$Q$28,2))))</f>
        <v/>
      </c>
      <c r="AX235" s="194" t="str">
        <f aca="false">IF(M235="","",IF(M235="-","-",IF(UPPER(M235)="AB","+",VLOOKUP(M235,'විෂය තොරතුරු'!$P$24:$Q$28,2))))</f>
        <v/>
      </c>
      <c r="AY235" s="195" t="str">
        <f aca="false">IF(N235="","",IF(N235="-","-",IF(UPPER(N235)="AB","+",VLOOKUP(N235,'විෂය තොරතුරු'!$P$24:$Q$28,2))))</f>
        <v/>
      </c>
      <c r="AZ235" s="193" t="str">
        <f aca="false">IF(O235="","",IF(O235="-","-",IF(UPPER(O235)="AB","+",VLOOKUP(O235,'විෂය තොරතුරු'!$P$24:$Q$28,2))))</f>
        <v/>
      </c>
      <c r="BA235" s="194" t="str">
        <f aca="false">IF(P235="","",IF(P235="-","-",IF(UPPER(P235)="AB","+",VLOOKUP(P235,'විෂය තොරතුරු'!$P$24:$Q$28,2))))</f>
        <v/>
      </c>
      <c r="BB235" s="194" t="str">
        <f aca="false">IF(Q235="","",IF(Q235="-","-",IF(UPPER(Q235)="AB","+",VLOOKUP(Q235,'විෂය තොරතුරු'!$P$24:$Q$28,2))))</f>
        <v/>
      </c>
      <c r="BC235" s="194" t="str">
        <f aca="false">IF(R235="","",IF(R235="-","-",IF(UPPER(R235)="AB","+",VLOOKUP(R235,'විෂය තොරතුරු'!$P$24:$Q$28,2))))</f>
        <v/>
      </c>
      <c r="BD235" s="194" t="str">
        <f aca="false">IF(S235="","",IF(S235="-","-",IF(UPPER(S235)="AB","+",VLOOKUP(S235,'විෂය තොරතුරු'!$P$24:$Q$28,2))))</f>
        <v/>
      </c>
      <c r="BE235" s="194" t="str">
        <f aca="false">IF(T235="","",IF(T235="-","-",IF(UPPER(T235)="AB","+",VLOOKUP(T235,'විෂය තොරතුරු'!$P$24:$Q$28,2))))</f>
        <v/>
      </c>
      <c r="BF235" s="194" t="str">
        <f aca="false">IF(U235="","",IF(U235="-","-",IF(UPPER(U235)="AB","+",VLOOKUP(U235,'විෂය තොරතුරු'!$P$24:$Q$28,2))))</f>
        <v/>
      </c>
      <c r="BG235" s="196" t="str">
        <f aca="false">IF(V235="","",IF(V235="-","-",IF(UPPER(V235)="AB","+",VLOOKUP(V235,'විෂය තොරතුරු'!$P$24:$Q$28,2))))</f>
        <v/>
      </c>
      <c r="BH235" s="197" t="str">
        <f aca="false">IF(W235="","",IF(W235="-","-",IF(UPPER(W235)="AB","+",VLOOKUP(W235,'විෂය තොරතුරු'!$P$24:$Q$28,2))))</f>
        <v/>
      </c>
      <c r="BI235" s="194" t="str">
        <f aca="false">IF(X235="","",IF(X235="-","-",IF(UPPER(X235)="AB","+",VLOOKUP(X235,'විෂය තොරතුරු'!$P$24:$Q$28,2))))</f>
        <v/>
      </c>
      <c r="BJ235" s="194" t="str">
        <f aca="false">IF(Y235="","",IF(Y235="-","-",IF(UPPER(Y235)="AB","+",VLOOKUP(Y235,'විෂය තොරතුරු'!$P$24:$Q$28,2))))</f>
        <v/>
      </c>
      <c r="BK235" s="194" t="str">
        <f aca="false">IF(Z235="","",IF(Z235="-","-",IF(UPPER(Z235)="AB","+",VLOOKUP(Z235,'විෂය තොරතුරු'!$P$24:$Q$28,2))))</f>
        <v/>
      </c>
      <c r="BL235" s="194" t="str">
        <f aca="false">IF(AA235="","",IF(AA235="-","-",IF(UPPER(AA235)="AB","+",VLOOKUP(AA235,'විෂය තොරතුරු'!$P$24:$Q$28,2))))</f>
        <v/>
      </c>
      <c r="BM235" s="194" t="str">
        <f aca="false">IF(AB235="","",IF(AB235="-","-",IF(UPPER(AB235)="AB","+",VLOOKUP(AB235,'විෂය තොරතුරු'!$P$24:$Q$28,2))))</f>
        <v/>
      </c>
      <c r="BN235" s="194" t="str">
        <f aca="false">IF(AC235="","",IF(AC235="-","-",IF(UPPER(AC235)="AB","+",VLOOKUP(AC235,'විෂය තොරතුරු'!$P$24:$Q$28,2))))</f>
        <v/>
      </c>
      <c r="BO235" s="195" t="str">
        <f aca="false">IF(AD235="","",IF(AD235="-","-",IF(UPPER(AD235)="AB","+",VLOOKUP(AD235,'විෂය තොරතුරු'!$P$24:$Q$28,2))))</f>
        <v/>
      </c>
      <c r="BP235" s="197" t="str">
        <f aca="false">IF(AE235="","",IF(AE235="-","-",IF(UPPER(AE235)="AB","+",VLOOKUP(AE235,'විෂය තොරතුරු'!$P$24:$Q$28,2))))</f>
        <v/>
      </c>
      <c r="BQ235" s="194" t="str">
        <f aca="false">IF(AF235="","",IF(AF235="-","-",IF(UPPER(AF235)="AB","+",VLOOKUP(AF235,'විෂය තොරතුරු'!$P$24:$Q$28,2))))</f>
        <v/>
      </c>
      <c r="BR235" s="194" t="str">
        <f aca="false">IF(AG235="","",IF(AG235="-","-",IF(UPPER(AG235)="AB","+",VLOOKUP(AG235,'විෂය තොරතුරු'!$P$24:$Q$28,2))))</f>
        <v/>
      </c>
      <c r="BS235" s="194" t="str">
        <f aca="false">IF(AH235="","",IF(AH235="-","-",IF(UPPER(AH235)="AB","+",VLOOKUP(AH235,'විෂය තොරතුරු'!$P$24:$Q$28,2))))</f>
        <v/>
      </c>
      <c r="BT235" s="194" t="str">
        <f aca="false">IF(AI235="","",IF(AI235="-","-",IF(UPPER(AI235)="AB","+",VLOOKUP(AI235,'විෂය තොරතුරු'!$P$24:$Q$28,2))))</f>
        <v/>
      </c>
      <c r="BU235" s="194" t="str">
        <f aca="false">IF(AJ235="","",IF(AJ235="-","-",IF(UPPER(AJ235)="AB","+",VLOOKUP(AJ235,'විෂය තොරතුරු'!$P$24:$Q$28,2))))</f>
        <v/>
      </c>
      <c r="BV235" s="194" t="str">
        <f aca="false">IF(AK235="","",IF(AK235="-","-",IF(UPPER(AK235)="AB","+",VLOOKUP(AK235,'විෂය තොරතුරු'!$P$24:$Q$28,2))))</f>
        <v/>
      </c>
      <c r="BW235" s="195" t="str">
        <f aca="false">IF(AL235="","",IF(AL235="-","-",IF(UPPER(AL235)="AB","+",VLOOKUP(AL235,'විෂය තොරතුරු'!$P$24:$Q$28,2))))</f>
        <v/>
      </c>
      <c r="BX235" s="171" t="str">
        <f aca="false">IF($B235="","",COUNTIF($AP235:$BW235,"A"))</f>
        <v/>
      </c>
      <c r="BY235" s="171" t="str">
        <f aca="false">IF($B235="","",COUNTIF($AP235:$BW235,"B"))</f>
        <v/>
      </c>
      <c r="BZ235" s="171" t="str">
        <f aca="false">IF($B235="","",COUNTIF($AP235:$BW235,"C"))</f>
        <v/>
      </c>
      <c r="CA235" s="171" t="str">
        <f aca="false">IF($B235="","",COUNTIF($AP235:$BW235,"S"))</f>
        <v/>
      </c>
      <c r="CB235" s="171" t="str">
        <f aca="false">IF($B235="","",COUNTIF($AP235:$BW235,"W"))</f>
        <v/>
      </c>
      <c r="CC235" s="197" t="str">
        <f aca="false">IF(B235="","",SUM(BX235:CA235))</f>
        <v/>
      </c>
      <c r="CD235" s="195" t="str">
        <f aca="false">IF(B235="","",SUM(BX235:BZ235))</f>
        <v/>
      </c>
      <c r="CE235" s="172" t="str">
        <f aca="false">IF(B235="","",IF(AND(CC235&gt;=6,CD235&gt;=3,OR(E235&gt;=35,F235&gt;=35),L235&gt;=35),"6/3 සමත්",IF(AND(CC235&gt;=5,CD235&gt;=3,OR(E235&gt;=35,F235&gt;=35,L235&gt;=35)),"5/3 සමත්",IF(AND(CC235&gt;=4,CD235&gt;=1,OR(E235&gt;=20,F235&gt;=20,L235&gt;=20)),"සමත් කළ හැකි",IF(CB235=9,"W9","අසමත් ?")))))</f>
        <v/>
      </c>
    </row>
    <row r="236" customFormat="false" ht="11.45" hidden="false" customHeight="false" outlineLevel="0" collapsed="false">
      <c r="A236" s="202"/>
      <c r="B236" s="63" t="s">
        <v>93</v>
      </c>
      <c r="C236" s="168"/>
      <c r="D236" s="170"/>
      <c r="E236" s="171" t="str">
        <f aca="false">IF($B186="","-",SUM(E186:E235))</f>
        <v>-</v>
      </c>
      <c r="F236" s="169" t="str">
        <f aca="false">IF($B186="","-",SUM(F186:F235))</f>
        <v>-</v>
      </c>
      <c r="G236" s="171" t="str">
        <f aca="false">IF($B186="","-",SUM(G186:G235))</f>
        <v>-</v>
      </c>
      <c r="H236" s="168" t="str">
        <f aca="false">IF($B186="","-",SUM(H186:H235))</f>
        <v>-</v>
      </c>
      <c r="I236" s="168" t="str">
        <f aca="false">IF($B186="","-",SUM(I186:I235))</f>
        <v>-</v>
      </c>
      <c r="J236" s="169" t="str">
        <f aca="false">IF($B186="","-",SUM(J186:J235))</f>
        <v>-</v>
      </c>
      <c r="K236" s="171" t="str">
        <f aca="false">IF($B186="","-",SUM(K186:K235))</f>
        <v>-</v>
      </c>
      <c r="L236" s="168" t="str">
        <f aca="false">IF($B186="","-",SUM(L186:L235))</f>
        <v>-</v>
      </c>
      <c r="M236" s="168" t="str">
        <f aca="false">IF($B186="","-",SUM(M186:M235))</f>
        <v>-</v>
      </c>
      <c r="N236" s="169" t="str">
        <f aca="false">IF($B186="","-",SUM(N186:N235))</f>
        <v>-</v>
      </c>
      <c r="O236" s="171" t="str">
        <f aca="false">IF($B186="","-",SUM(O186:O235))</f>
        <v>-</v>
      </c>
      <c r="P236" s="168" t="str">
        <f aca="false">IF($B186="","-",SUM(P186:P235))</f>
        <v>-</v>
      </c>
      <c r="Q236" s="168" t="str">
        <f aca="false">IF($B186="","-",SUM(Q186:Q235))</f>
        <v>-</v>
      </c>
      <c r="R236" s="168" t="str">
        <f aca="false">IF($B186="","-",SUM(R186:R235))</f>
        <v>-</v>
      </c>
      <c r="S236" s="168" t="str">
        <f aca="false">IF($B186="","-",SUM(S186:S235))</f>
        <v>-</v>
      </c>
      <c r="T236" s="168" t="str">
        <f aca="false">IF($B186="","-",SUM(T186:T235))</f>
        <v>-</v>
      </c>
      <c r="U236" s="168" t="str">
        <f aca="false">IF($B186="","-",SUM(U186:U235))</f>
        <v>-</v>
      </c>
      <c r="V236" s="169" t="str">
        <f aca="false">IF($B186="","-",SUM(V186:V235))</f>
        <v>-</v>
      </c>
      <c r="W236" s="171" t="str">
        <f aca="false">IF($B186="","-",SUM(W186:W235))</f>
        <v>-</v>
      </c>
      <c r="X236" s="168" t="str">
        <f aca="false">IF($B186="","-",SUM(X186:X235))</f>
        <v>-</v>
      </c>
      <c r="Y236" s="168" t="str">
        <f aca="false">IF($B186="","-",SUM(Y186:Y235))</f>
        <v>-</v>
      </c>
      <c r="Z236" s="168" t="str">
        <f aca="false">IF($B186="","-",SUM(Z186:Z235))</f>
        <v>-</v>
      </c>
      <c r="AA236" s="168" t="str">
        <f aca="false">IF($B186="","-",SUM(AA186:AA235))</f>
        <v>-</v>
      </c>
      <c r="AB236" s="168" t="str">
        <f aca="false">IF($B186="","-",SUM(AB186:AB235))</f>
        <v>-</v>
      </c>
      <c r="AC236" s="168" t="str">
        <f aca="false">IF($B186="","-",SUM(AC186:AC235))</f>
        <v>-</v>
      </c>
      <c r="AD236" s="169" t="str">
        <f aca="false">IF($B186="","-",SUM(AD186:AD235))</f>
        <v>-</v>
      </c>
      <c r="AE236" s="171" t="str">
        <f aca="false">IF($B186="","-",SUM(AE186:AE235))</f>
        <v>-</v>
      </c>
      <c r="AF236" s="168" t="str">
        <f aca="false">IF($B186="","-",SUM(AF186:AF235))</f>
        <v>-</v>
      </c>
      <c r="AG236" s="168" t="str">
        <f aca="false">IF($B186="","-",SUM(AG186:AG235))</f>
        <v>-</v>
      </c>
      <c r="AH236" s="168" t="str">
        <f aca="false">IF($B186="","-",SUM(AH186:AH235))</f>
        <v>-</v>
      </c>
      <c r="AI236" s="168" t="str">
        <f aca="false">IF($B186="","-",SUM(AI186:AI235))</f>
        <v>-</v>
      </c>
      <c r="AJ236" s="168" t="str">
        <f aca="false">IF($B186="","-",SUM(AJ186:AJ235))</f>
        <v>-</v>
      </c>
      <c r="AK236" s="168" t="str">
        <f aca="false">IF($B186="","-",SUM(AK186:AK235))</f>
        <v>-</v>
      </c>
      <c r="AL236" s="169" t="str">
        <f aca="false">IF($B186="","-",SUM(AL186:AL235))</f>
        <v>-</v>
      </c>
      <c r="AM236" s="299"/>
      <c r="AN236" s="201"/>
      <c r="AO236" s="201"/>
      <c r="AP236" s="201"/>
      <c r="AQ236" s="201"/>
      <c r="AR236" s="201"/>
      <c r="AS236" s="201"/>
      <c r="AT236" s="201"/>
      <c r="AU236" s="201"/>
      <c r="AV236" s="201"/>
      <c r="AW236" s="201"/>
      <c r="AX236" s="201"/>
      <c r="AY236" s="201"/>
      <c r="AZ236" s="201"/>
      <c r="BA236" s="201"/>
      <c r="BB236" s="201"/>
      <c r="BC236" s="201"/>
      <c r="BD236" s="201"/>
      <c r="BE236" s="201"/>
      <c r="BF236" s="201"/>
      <c r="BG236" s="201"/>
      <c r="BH236" s="201"/>
      <c r="BI236" s="201"/>
      <c r="BJ236" s="201"/>
      <c r="BK236" s="201"/>
      <c r="BL236" s="201"/>
      <c r="BM236" s="201"/>
      <c r="BN236" s="201"/>
      <c r="BO236" s="201"/>
      <c r="BP236" s="201"/>
      <c r="BQ236" s="201"/>
      <c r="BR236" s="201"/>
      <c r="BS236" s="201"/>
      <c r="BT236" s="201"/>
      <c r="BU236" s="201"/>
      <c r="BV236" s="201"/>
      <c r="BW236" s="201"/>
      <c r="BX236" s="201"/>
      <c r="BY236" s="201"/>
      <c r="BZ236" s="201"/>
      <c r="CA236" s="201"/>
      <c r="CB236" s="201"/>
      <c r="CC236" s="201"/>
      <c r="CD236" s="201"/>
      <c r="CE236" s="201"/>
    </row>
    <row r="237" customFormat="false" ht="11.45" hidden="false" customHeight="false" outlineLevel="0" collapsed="false">
      <c r="A237" s="203"/>
      <c r="B237" s="63" t="s">
        <v>94</v>
      </c>
      <c r="C237" s="168"/>
      <c r="D237" s="170"/>
      <c r="E237" s="171" t="str">
        <f aca="false">IF(OR(E$236=0,E$236="-"),"-",E236/E246)</f>
        <v>-</v>
      </c>
      <c r="F237" s="171" t="str">
        <f aca="false">IF(OR(F$236=0,F$236="-"),"-",F236/F246)</f>
        <v>-</v>
      </c>
      <c r="G237" s="171" t="str">
        <f aca="false">IF(OR(G$236=0,G$236="-"),"-",G236/G246)</f>
        <v>-</v>
      </c>
      <c r="H237" s="171" t="str">
        <f aca="false">IF(OR(H$236=0,H$236="-"),"-",H236/H246)</f>
        <v>-</v>
      </c>
      <c r="I237" s="171" t="str">
        <f aca="false">IF(OR(I$236=0,I$236="-"),"-",I236/I246)</f>
        <v>-</v>
      </c>
      <c r="J237" s="171" t="str">
        <f aca="false">IF(OR(J$236=0,J$236="-"),"-",J236/J246)</f>
        <v>-</v>
      </c>
      <c r="K237" s="171" t="str">
        <f aca="false">IF(OR(K$236=0,K$236="-"),"-",K236/K246)</f>
        <v>-</v>
      </c>
      <c r="L237" s="171" t="str">
        <f aca="false">IF(OR(L$236=0,L$236="-"),"-",L236/L246)</f>
        <v>-</v>
      </c>
      <c r="M237" s="171" t="str">
        <f aca="false">IF(OR(M$236=0,M$236="-"),"-",M236/M246)</f>
        <v>-</v>
      </c>
      <c r="N237" s="171" t="str">
        <f aca="false">IF(OR(N$236=0,N$236="-"),"-",N236/N246)</f>
        <v>-</v>
      </c>
      <c r="O237" s="171" t="str">
        <f aca="false">IF(OR(O$236=0,O$236="-"),"-",O236/O246)</f>
        <v>-</v>
      </c>
      <c r="P237" s="171" t="str">
        <f aca="false">IF(OR(P$236=0,P$236="-"),"-",P236/P246)</f>
        <v>-</v>
      </c>
      <c r="Q237" s="171" t="str">
        <f aca="false">IF(OR(Q$236=0,Q$236="-"),"-",Q236/Q246)</f>
        <v>-</v>
      </c>
      <c r="R237" s="171" t="str">
        <f aca="false">IF(OR(R$236=0,R$236="-"),"-",R236/R246)</f>
        <v>-</v>
      </c>
      <c r="S237" s="171" t="str">
        <f aca="false">IF(OR(S$236=0,S$236="-"),"-",S236/S246)</f>
        <v>-</v>
      </c>
      <c r="T237" s="171" t="str">
        <f aca="false">IF(OR(T$236=0,T$236="-"),"-",T236/T246)</f>
        <v>-</v>
      </c>
      <c r="U237" s="171" t="str">
        <f aca="false">IF(OR(U$236=0,U$236="-"),"-",U236/U246)</f>
        <v>-</v>
      </c>
      <c r="V237" s="171" t="str">
        <f aca="false">IF(OR(V$236=0,V$236="-"),"-",V236/V246)</f>
        <v>-</v>
      </c>
      <c r="W237" s="171" t="str">
        <f aca="false">IF(OR(W$236=0,W$236="-"),"-",W236/W246)</f>
        <v>-</v>
      </c>
      <c r="X237" s="171" t="str">
        <f aca="false">IF(OR(X$236=0,X$236="-"),"-",X236/X246)</f>
        <v>-</v>
      </c>
      <c r="Y237" s="171" t="str">
        <f aca="false">IF(OR(Y$236=0,Y$236="-"),"-",Y236/Y246)</f>
        <v>-</v>
      </c>
      <c r="Z237" s="171" t="str">
        <f aca="false">IF(OR(Z$236=0,Z$236="-"),"-",Z236/Z246)</f>
        <v>-</v>
      </c>
      <c r="AA237" s="171" t="str">
        <f aca="false">IF(OR(AA$236=0,AA$236="-"),"-",AA236/AA246)</f>
        <v>-</v>
      </c>
      <c r="AB237" s="171" t="str">
        <f aca="false">IF(OR(AB$236=0,AB$236="-"),"-",AB236/AB246)</f>
        <v>-</v>
      </c>
      <c r="AC237" s="171" t="str">
        <f aca="false">IF(OR(AC$236=0,AC$236="-"),"-",AC236/AC246)</f>
        <v>-</v>
      </c>
      <c r="AD237" s="171" t="str">
        <f aca="false">IF(OR(AD$236=0,AD$236="-"),"-",AD236/AD246)</f>
        <v>-</v>
      </c>
      <c r="AE237" s="171" t="str">
        <f aca="false">IF(OR(AE$236=0,AE$236="-"),"-",AE236/AE246)</f>
        <v>-</v>
      </c>
      <c r="AF237" s="171" t="str">
        <f aca="false">IF(OR(AF$236=0,AF$236="-"),"-",AF236/AF246)</f>
        <v>-</v>
      </c>
      <c r="AG237" s="171" t="str">
        <f aca="false">IF(OR(AG$236=0,AG$236="-"),"-",AG236/AG246)</f>
        <v>-</v>
      </c>
      <c r="AH237" s="171" t="str">
        <f aca="false">IF(OR(AH$236=0,AH$236="-"),"-",AH236/AH246)</f>
        <v>-</v>
      </c>
      <c r="AI237" s="171" t="str">
        <f aca="false">IF(OR(AI$236=0,AI$236="-"),"-",AI236/AI246)</f>
        <v>-</v>
      </c>
      <c r="AJ237" s="171" t="str">
        <f aca="false">IF(OR(AJ$236=0,AJ$236="-"),"-",AJ236/AJ246)</f>
        <v>-</v>
      </c>
      <c r="AK237" s="171" t="str">
        <f aca="false">IF(OR(AK$236=0,AK$236="-"),"-",AK236/AK246)</f>
        <v>-</v>
      </c>
      <c r="AL237" s="171" t="str">
        <f aca="false">IF(OR(AL$236=0,AL$236="-"),"-",AL236/AL246)</f>
        <v>-</v>
      </c>
      <c r="AM237" s="299"/>
      <c r="AN237" s="201"/>
      <c r="AO237" s="201"/>
      <c r="AP237" s="201"/>
      <c r="AQ237" s="201"/>
      <c r="AR237" s="201"/>
      <c r="AS237" s="201"/>
      <c r="AT237" s="201"/>
      <c r="AU237" s="201"/>
      <c r="AV237" s="201"/>
      <c r="AW237" s="201"/>
      <c r="AX237" s="201"/>
      <c r="AY237" s="201"/>
      <c r="AZ237" s="201"/>
      <c r="BA237" s="201"/>
      <c r="BB237" s="201"/>
      <c r="BC237" s="201"/>
      <c r="BD237" s="201"/>
      <c r="BE237" s="201"/>
      <c r="BF237" s="201"/>
      <c r="BG237" s="201"/>
      <c r="BH237" s="201"/>
      <c r="BI237" s="201"/>
      <c r="BJ237" s="201"/>
      <c r="BK237" s="201"/>
      <c r="BL237" s="201"/>
      <c r="BM237" s="201"/>
      <c r="BN237" s="201"/>
      <c r="BO237" s="201"/>
      <c r="BP237" s="201"/>
      <c r="BQ237" s="201"/>
      <c r="BR237" s="201"/>
      <c r="BS237" s="201"/>
      <c r="BT237" s="201"/>
      <c r="BU237" s="201"/>
      <c r="BV237" s="201"/>
      <c r="BW237" s="201"/>
      <c r="BX237" s="201"/>
      <c r="BY237" s="201"/>
      <c r="BZ237" s="201"/>
      <c r="CA237" s="201"/>
      <c r="CB237" s="201"/>
      <c r="CC237" s="201"/>
      <c r="CD237" s="201"/>
      <c r="CE237" s="201"/>
    </row>
    <row r="238" customFormat="false" ht="12.65" hidden="false" customHeight="false" outlineLevel="0" collapsed="false">
      <c r="A238" s="203"/>
      <c r="B238" s="204" t="s">
        <v>95</v>
      </c>
      <c r="C238" s="207"/>
      <c r="D238" s="270"/>
      <c r="E238" s="171" t="n">
        <f aca="false">IF(E$236=0,"-",COUNTIFS(E$186:E$235,"&gt;74"))</f>
        <v>0</v>
      </c>
      <c r="F238" s="171" t="n">
        <f aca="false">IF(F$236=0,0,COUNTIFS(F$186:F$235,"&gt;74"))</f>
        <v>0</v>
      </c>
      <c r="G238" s="171" t="n">
        <f aca="false">IF(G$236=0,"-",COUNTIFS(G$186:G$235,"&gt;74"))</f>
        <v>0</v>
      </c>
      <c r="H238" s="171" t="n">
        <f aca="false">IF(H$236=0,"-",COUNTIFS(H$186:H$235,"&gt;74"))</f>
        <v>0</v>
      </c>
      <c r="I238" s="171" t="n">
        <f aca="false">IF(I$236=0,"-",COUNTIFS(I$186:I$235,"&gt;74"))</f>
        <v>0</v>
      </c>
      <c r="J238" s="171" t="n">
        <f aca="false">IF(J$236=0,"-",COUNTIFS(J$186:J$235,"&gt;74"))</f>
        <v>0</v>
      </c>
      <c r="K238" s="171" t="n">
        <f aca="false">IF(K$236=0,"-",COUNTIFS(K$186:K$235,"&gt;74"))</f>
        <v>0</v>
      </c>
      <c r="L238" s="171" t="n">
        <f aca="false">IF(L$236=0,"-",COUNTIFS(L$186:L$235,"&gt;74"))</f>
        <v>0</v>
      </c>
      <c r="M238" s="171" t="n">
        <f aca="false">IF(M$236=0,"-",COUNTIFS(M$186:M$235,"&gt;74"))</f>
        <v>0</v>
      </c>
      <c r="N238" s="171" t="n">
        <f aca="false">IF(N$236=0,"-",COUNTIFS(N$186:N$235,"&gt;74"))</f>
        <v>0</v>
      </c>
      <c r="O238" s="171" t="n">
        <f aca="false">IF(O$236=0,"-",COUNTIFS(O$186:O$235,"&gt;74"))</f>
        <v>0</v>
      </c>
      <c r="P238" s="171" t="n">
        <f aca="false">IF(P$236=0,"-",COUNTIFS(P$186:P$235,"&gt;74"))</f>
        <v>0</v>
      </c>
      <c r="Q238" s="171" t="n">
        <f aca="false">IF(Q$236=0,"-",COUNTIFS(Q$186:Q$235,"&gt;74"))</f>
        <v>0</v>
      </c>
      <c r="R238" s="171" t="n">
        <f aca="false">IF(R$236=0,"-",COUNTIFS(R$186:R$235,"&gt;74"))</f>
        <v>0</v>
      </c>
      <c r="S238" s="171" t="n">
        <f aca="false">IF(S$236=0,"-",COUNTIFS(S$186:S$235,"&gt;74"))</f>
        <v>0</v>
      </c>
      <c r="T238" s="171" t="n">
        <f aca="false">IF(T$236=0,"-",COUNTIFS(T$186:T$235,"&gt;74"))</f>
        <v>0</v>
      </c>
      <c r="U238" s="171" t="n">
        <f aca="false">IF(U$236=0,"-",COUNTIFS(U$186:U$235,"&gt;74"))</f>
        <v>0</v>
      </c>
      <c r="V238" s="171" t="n">
        <f aca="false">IF(V$236=0,"-",COUNTIFS(V$186:V$235,"&gt;74"))</f>
        <v>0</v>
      </c>
      <c r="W238" s="171" t="n">
        <f aca="false">IF(W$236=0,"-",COUNTIFS(W$186:W$235,"&gt;74"))</f>
        <v>0</v>
      </c>
      <c r="X238" s="171" t="n">
        <f aca="false">IF(X$236=0,"-",COUNTIFS(X$186:X$235,"&gt;74"))</f>
        <v>0</v>
      </c>
      <c r="Y238" s="171" t="n">
        <f aca="false">IF(Y$236=0,"-",COUNTIFS(Y$186:Y$235,"&gt;74"))</f>
        <v>0</v>
      </c>
      <c r="Z238" s="171" t="n">
        <f aca="false">IF(Z$236=0,"-",COUNTIFS(Z$186:Z$235,"&gt;74"))</f>
        <v>0</v>
      </c>
      <c r="AA238" s="171" t="n">
        <f aca="false">IF(AA$236=0,"-",COUNTIFS(AA$186:AA$235,"&gt;74"))</f>
        <v>0</v>
      </c>
      <c r="AB238" s="171" t="n">
        <f aca="false">IF(AB$236=0,"-",COUNTIFS(AB$186:AB$235,"&gt;74"))</f>
        <v>0</v>
      </c>
      <c r="AC238" s="171" t="n">
        <f aca="false">IF(AC$236=0,"-",COUNTIFS(AC$186:AC$235,"&gt;74"))</f>
        <v>0</v>
      </c>
      <c r="AD238" s="171" t="n">
        <f aca="false">IF(AD$236=0,"-",COUNTIFS(AD$186:AD$235,"&gt;74"))</f>
        <v>0</v>
      </c>
      <c r="AE238" s="171" t="n">
        <f aca="false">IF(AE$236=0,"-",COUNTIFS(AE$186:AE$235,"&gt;74"))</f>
        <v>0</v>
      </c>
      <c r="AF238" s="171" t="n">
        <f aca="false">IF(AF$236=0,"-",COUNTIFS(AF$186:AF$235,"&gt;74"))</f>
        <v>0</v>
      </c>
      <c r="AG238" s="171" t="n">
        <f aca="false">IF(AG$236=0,"-",COUNTIFS(AG$186:AG$235,"&gt;74"))</f>
        <v>0</v>
      </c>
      <c r="AH238" s="171" t="n">
        <f aca="false">IF(AH$236=0,"-",COUNTIFS(AH$186:AH$235,"&gt;74"))</f>
        <v>0</v>
      </c>
      <c r="AI238" s="171" t="n">
        <f aca="false">IF(AI$236=0,"-",COUNTIFS(AI$186:AI$235,"&gt;74"))</f>
        <v>0</v>
      </c>
      <c r="AJ238" s="171" t="n">
        <f aca="false">IF(AJ$236=0,"-",COUNTIFS(AJ$186:AJ$235,"&gt;74"))</f>
        <v>0</v>
      </c>
      <c r="AK238" s="171" t="n">
        <f aca="false">IF(AK$236=0,"-",COUNTIFS(AK$186:AK$235,"&gt;74"))</f>
        <v>0</v>
      </c>
      <c r="AL238" s="171" t="n">
        <f aca="false">IF(AL$236=0,"-",COUNTIFS(AL$186:AL$235,"&gt;74"))</f>
        <v>0</v>
      </c>
      <c r="AM238" s="299"/>
      <c r="AN238" s="201"/>
      <c r="AO238" s="201"/>
      <c r="AP238" s="201"/>
      <c r="AQ238" s="201"/>
      <c r="AR238" s="201"/>
      <c r="AS238" s="201"/>
      <c r="AT238" s="201"/>
      <c r="AU238" s="201"/>
      <c r="AV238" s="201"/>
      <c r="AW238" s="201"/>
      <c r="AX238" s="201"/>
      <c r="AY238" s="201"/>
      <c r="AZ238" s="201"/>
      <c r="BA238" s="201"/>
      <c r="BB238" s="201"/>
      <c r="BC238" s="201"/>
      <c r="BD238" s="201"/>
      <c r="BE238" s="201"/>
      <c r="BF238" s="201"/>
      <c r="BG238" s="201"/>
      <c r="BH238" s="201"/>
      <c r="BI238" s="201"/>
      <c r="BJ238" s="201"/>
      <c r="BK238" s="201"/>
      <c r="BL238" s="201"/>
      <c r="BM238" s="201"/>
      <c r="BN238" s="201"/>
      <c r="BO238" s="201"/>
      <c r="BP238" s="201"/>
      <c r="BQ238" s="201"/>
      <c r="BR238" s="201"/>
      <c r="BS238" s="201"/>
      <c r="BT238" s="201"/>
      <c r="BU238" s="201"/>
      <c r="BV238" s="201"/>
      <c r="BW238" s="201"/>
      <c r="BX238" s="201"/>
      <c r="BY238" s="201"/>
      <c r="BZ238" s="201"/>
      <c r="CA238" s="201"/>
      <c r="CB238" s="201"/>
      <c r="CC238" s="201"/>
      <c r="CD238" s="201"/>
      <c r="CE238" s="201"/>
    </row>
    <row r="239" customFormat="false" ht="12.65" hidden="false" customHeight="false" outlineLevel="0" collapsed="false">
      <c r="A239" s="203"/>
      <c r="B239" s="204" t="s">
        <v>96</v>
      </c>
      <c r="C239" s="207"/>
      <c r="D239" s="270"/>
      <c r="E239" s="171" t="n">
        <f aca="false">IF(E$236=0,"-",COUNTIFS(E$186:E$235,"&gt;64",E$186:E$235,"&lt;75"))</f>
        <v>0</v>
      </c>
      <c r="F239" s="171" t="n">
        <f aca="false">IF(F$236=0,"-",COUNTIFS(F$186:F$235,"&gt;64",F$186:F$235,"&lt;75"))</f>
        <v>0</v>
      </c>
      <c r="G239" s="171" t="n">
        <f aca="false">IF(G$236=0,"-",COUNTIFS(G$186:G$235,"&gt;64",G$186:G$235,"&lt;75"))</f>
        <v>0</v>
      </c>
      <c r="H239" s="171" t="n">
        <f aca="false">IF(H$236=0,"-",COUNTIFS(H$186:H$235,"&gt;64",H$186:H$235,"&lt;75"))</f>
        <v>0</v>
      </c>
      <c r="I239" s="171" t="n">
        <f aca="false">IF(I$236=0,"-",COUNTIFS(I$186:I$235,"&gt;64",I$186:I$235,"&lt;75"))</f>
        <v>0</v>
      </c>
      <c r="J239" s="171" t="n">
        <f aca="false">IF(J$236=0,"-",COUNTIFS(J$186:J$235,"&gt;64",J$186:J$235,"&lt;75"))</f>
        <v>0</v>
      </c>
      <c r="K239" s="171" t="n">
        <f aca="false">IF(K$236=0,"-",COUNTIFS(K$186:K$235,"&gt;64",K$186:K$235,"&lt;75"))</f>
        <v>0</v>
      </c>
      <c r="L239" s="171" t="n">
        <f aca="false">IF(L$236=0,"-",COUNTIFS(L$186:L$235,"&gt;64",L$186:L$235,"&lt;75"))</f>
        <v>0</v>
      </c>
      <c r="M239" s="171" t="n">
        <f aca="false">IF(M$236=0,"-",COUNTIFS(M$186:M$235,"&gt;64",M$186:M$235,"&lt;75"))</f>
        <v>0</v>
      </c>
      <c r="N239" s="171" t="n">
        <f aca="false">IF(N$236=0,"-",COUNTIFS(N$186:N$235,"&gt;64",N$186:N$235,"&lt;75"))</f>
        <v>0</v>
      </c>
      <c r="O239" s="171" t="n">
        <f aca="false">IF(O$236=0,"-",COUNTIFS(O$186:O$235,"&gt;64",O$186:O$235,"&lt;75"))</f>
        <v>0</v>
      </c>
      <c r="P239" s="171" t="n">
        <f aca="false">IF(P$236=0,"-",COUNTIFS(P$186:P$235,"&gt;64",P$186:P$235,"&lt;75"))</f>
        <v>0</v>
      </c>
      <c r="Q239" s="171" t="n">
        <f aca="false">IF(Q$236=0,"-",COUNTIFS(Q$186:Q$235,"&gt;64",Q$186:Q$235,"&lt;75"))</f>
        <v>0</v>
      </c>
      <c r="R239" s="171" t="n">
        <f aca="false">IF(R$236=0,"-",COUNTIFS(R$186:R$235,"&gt;64",R$186:R$235,"&lt;75"))</f>
        <v>0</v>
      </c>
      <c r="S239" s="171" t="n">
        <f aca="false">IF(S$236=0,"-",COUNTIFS(S$186:S$235,"&gt;64",S$186:S$235,"&lt;75"))</f>
        <v>0</v>
      </c>
      <c r="T239" s="171" t="n">
        <f aca="false">IF(T$236=0,"-",COUNTIFS(T$186:T$235,"&gt;64",T$186:T$235,"&lt;75"))</f>
        <v>0</v>
      </c>
      <c r="U239" s="171" t="n">
        <f aca="false">IF(U$236=0,"-",COUNTIFS(U$186:U$235,"&gt;64",U$186:U$235,"&lt;75"))</f>
        <v>0</v>
      </c>
      <c r="V239" s="171" t="n">
        <f aca="false">IF(V$236=0,"-",COUNTIFS(V$186:V$235,"&gt;64",V$186:V$235,"&lt;75"))</f>
        <v>0</v>
      </c>
      <c r="W239" s="171" t="n">
        <f aca="false">IF(W$236=0,"-",COUNTIFS(W$186:W$235,"&gt;64",W$186:W$235,"&lt;75"))</f>
        <v>0</v>
      </c>
      <c r="X239" s="171" t="n">
        <f aca="false">IF(X$236=0,"-",COUNTIFS(X$186:X$235,"&gt;64",X$186:X$235,"&lt;75"))</f>
        <v>0</v>
      </c>
      <c r="Y239" s="171" t="n">
        <f aca="false">IF(Y$236=0,"-",COUNTIFS(Y$186:Y$235,"&gt;64",Y$186:Y$235,"&lt;75"))</f>
        <v>0</v>
      </c>
      <c r="Z239" s="171" t="n">
        <f aca="false">IF(Z$236=0,"-",COUNTIFS(Z$186:Z$235,"&gt;64",Z$186:Z$235,"&lt;75"))</f>
        <v>0</v>
      </c>
      <c r="AA239" s="171" t="n">
        <f aca="false">IF(AA$236=0,"-",COUNTIFS(AA$186:AA$235,"&gt;64",AA$186:AA$235,"&lt;75"))</f>
        <v>0</v>
      </c>
      <c r="AB239" s="171" t="n">
        <f aca="false">IF(AB$236=0,"-",COUNTIFS(AB$186:AB$235,"&gt;64",AB$186:AB$235,"&lt;75"))</f>
        <v>0</v>
      </c>
      <c r="AC239" s="171" t="n">
        <f aca="false">IF(AC$236=0,"-",COUNTIFS(AC$186:AC$235,"&gt;64",AC$186:AC$235,"&lt;75"))</f>
        <v>0</v>
      </c>
      <c r="AD239" s="171" t="n">
        <f aca="false">IF(AD$236=0,"-",COUNTIFS(AD$186:AD$235,"&gt;64",AD$186:AD$235,"&lt;75"))</f>
        <v>0</v>
      </c>
      <c r="AE239" s="171" t="n">
        <f aca="false">IF(AE$236=0,"-",COUNTIFS(AE$186:AE$235,"&gt;64",AE$186:AE$235,"&lt;75"))</f>
        <v>0</v>
      </c>
      <c r="AF239" s="171" t="n">
        <f aca="false">IF(AF$236=0,"-",COUNTIFS(AF$186:AF$235,"&gt;64",AF$186:AF$235,"&lt;75"))</f>
        <v>0</v>
      </c>
      <c r="AG239" s="171" t="n">
        <f aca="false">IF(AG$236=0,"-",COUNTIFS(AG$186:AG$235,"&gt;64",AG$186:AG$235,"&lt;75"))</f>
        <v>0</v>
      </c>
      <c r="AH239" s="171" t="n">
        <f aca="false">IF(AH$236=0,"-",COUNTIFS(AH$186:AH$235,"&gt;64",AH$186:AH$235,"&lt;75"))</f>
        <v>0</v>
      </c>
      <c r="AI239" s="171" t="n">
        <f aca="false">IF(AI$236=0,"-",COUNTIFS(AI$186:AI$235,"&gt;64",AI$186:AI$235,"&lt;75"))</f>
        <v>0</v>
      </c>
      <c r="AJ239" s="171" t="n">
        <f aca="false">IF(AJ$236=0,"-",COUNTIFS(AJ$186:AJ$235,"&gt;64",AJ$186:AJ$235,"&lt;75"))</f>
        <v>0</v>
      </c>
      <c r="AK239" s="171" t="n">
        <f aca="false">IF(AK$236=0,"-",COUNTIFS(AK$186:AK$235,"&gt;64",AK$186:AK$235,"&lt;75"))</f>
        <v>0</v>
      </c>
      <c r="AL239" s="171" t="n">
        <f aca="false">IF(AL$236=0,"-",COUNTIFS(AL$186:AL$235,"&gt;64",AL$186:AL$235,"&lt;75"))</f>
        <v>0</v>
      </c>
      <c r="AM239" s="299"/>
      <c r="AN239" s="201"/>
      <c r="AO239" s="201"/>
      <c r="AP239" s="201"/>
      <c r="AQ239" s="201"/>
      <c r="AR239" s="201"/>
      <c r="AS239" s="201"/>
      <c r="AT239" s="201"/>
      <c r="AU239" s="201"/>
      <c r="AV239" s="201"/>
      <c r="AW239" s="201"/>
      <c r="AX239" s="201"/>
      <c r="AY239" s="201"/>
      <c r="AZ239" s="201"/>
      <c r="BA239" s="201"/>
      <c r="BB239" s="201"/>
      <c r="BC239" s="201"/>
      <c r="BD239" s="201"/>
      <c r="BE239" s="201"/>
      <c r="BF239" s="201"/>
      <c r="BG239" s="201"/>
      <c r="BH239" s="201"/>
      <c r="BI239" s="201"/>
      <c r="BJ239" s="201"/>
      <c r="BK239" s="201"/>
      <c r="BL239" s="201"/>
      <c r="BM239" s="201"/>
      <c r="BN239" s="201"/>
      <c r="BO239" s="201"/>
      <c r="BP239" s="201"/>
      <c r="BQ239" s="201"/>
      <c r="BR239" s="201"/>
      <c r="BS239" s="201"/>
      <c r="BT239" s="201"/>
      <c r="BU239" s="201"/>
      <c r="BV239" s="201"/>
      <c r="BW239" s="201"/>
      <c r="BX239" s="201"/>
      <c r="BY239" s="201"/>
      <c r="BZ239" s="201"/>
      <c r="CA239" s="201"/>
      <c r="CB239" s="201"/>
      <c r="CC239" s="201"/>
      <c r="CD239" s="201"/>
      <c r="CE239" s="201"/>
    </row>
    <row r="240" customFormat="false" ht="12.65" hidden="false" customHeight="false" outlineLevel="0" collapsed="false">
      <c r="A240" s="203"/>
      <c r="B240" s="204" t="s">
        <v>97</v>
      </c>
      <c r="C240" s="207"/>
      <c r="D240" s="270"/>
      <c r="E240" s="171" t="n">
        <f aca="false">IF(E$236=0,"-",COUNTIFS(E$186:E$235,"&gt;49",E$186:E$235,"&lt;65"))</f>
        <v>0</v>
      </c>
      <c r="F240" s="171" t="n">
        <f aca="false">IF(F$236=0,"-",COUNTIFS(F$186:F$235,"&gt;49",F$186:F$235,"&lt;65"))</f>
        <v>0</v>
      </c>
      <c r="G240" s="171" t="n">
        <f aca="false">IF(G$236=0,"-",COUNTIFS(G$186:G$235,"&gt;49",G$186:G$235,"&lt;65"))</f>
        <v>0</v>
      </c>
      <c r="H240" s="171" t="n">
        <f aca="false">IF(H$236=0,"-",COUNTIFS(H$186:H$235,"&gt;49",H$186:H$235,"&lt;65"))</f>
        <v>0</v>
      </c>
      <c r="I240" s="171" t="n">
        <f aca="false">IF(I$236=0,"-",COUNTIFS(I$186:I$235,"&gt;49",I$186:I$235,"&lt;65"))</f>
        <v>0</v>
      </c>
      <c r="J240" s="171" t="n">
        <f aca="false">IF(J$236=0,"-",COUNTIFS(J$186:J$235,"&gt;49",J$186:J$235,"&lt;65"))</f>
        <v>0</v>
      </c>
      <c r="K240" s="171" t="n">
        <f aca="false">IF(K$236=0,"-",COUNTIFS(K$186:K$235,"&gt;49",K$186:K$235,"&lt;65"))</f>
        <v>0</v>
      </c>
      <c r="L240" s="171" t="n">
        <f aca="false">IF(L$236=0,"-",COUNTIFS(L$186:L$235,"&gt;49",L$186:L$235,"&lt;65"))</f>
        <v>0</v>
      </c>
      <c r="M240" s="171" t="n">
        <f aca="false">IF(M$236=0,"-",COUNTIFS(M$186:M$235,"&gt;49",M$186:M$235,"&lt;65"))</f>
        <v>0</v>
      </c>
      <c r="N240" s="171" t="n">
        <f aca="false">IF(N$236=0,"-",COUNTIFS(N$186:N$235,"&gt;49",N$186:N$235,"&lt;65"))</f>
        <v>0</v>
      </c>
      <c r="O240" s="171" t="n">
        <f aca="false">IF(O$236=0,"-",COUNTIFS(O$186:O$235,"&gt;49",O$186:O$235,"&lt;65"))</f>
        <v>0</v>
      </c>
      <c r="P240" s="171" t="n">
        <f aca="false">IF(P$236=0,"-",COUNTIFS(P$186:P$235,"&gt;49",P$186:P$235,"&lt;65"))</f>
        <v>0</v>
      </c>
      <c r="Q240" s="171" t="n">
        <f aca="false">IF(Q$236=0,"-",COUNTIFS(Q$186:Q$235,"&gt;49",Q$186:Q$235,"&lt;65"))</f>
        <v>0</v>
      </c>
      <c r="R240" s="171" t="n">
        <f aca="false">IF(R$236=0,"-",COUNTIFS(R$186:R$235,"&gt;49",R$186:R$235,"&lt;65"))</f>
        <v>0</v>
      </c>
      <c r="S240" s="171" t="n">
        <f aca="false">IF(S$236=0,"-",COUNTIFS(S$186:S$235,"&gt;49",S$186:S$235,"&lt;65"))</f>
        <v>0</v>
      </c>
      <c r="T240" s="171" t="n">
        <f aca="false">IF(T$236=0,"-",COUNTIFS(T$186:T$235,"&gt;49",T$186:T$235,"&lt;65"))</f>
        <v>0</v>
      </c>
      <c r="U240" s="171" t="n">
        <f aca="false">IF(U$236=0,"-",COUNTIFS(U$186:U$235,"&gt;49",U$186:U$235,"&lt;65"))</f>
        <v>0</v>
      </c>
      <c r="V240" s="171" t="n">
        <f aca="false">IF(V$236=0,"-",COUNTIFS(V$186:V$235,"&gt;49",V$186:V$235,"&lt;65"))</f>
        <v>0</v>
      </c>
      <c r="W240" s="171" t="n">
        <f aca="false">IF(W$236=0,"-",COUNTIFS(W$186:W$235,"&gt;49",W$186:W$235,"&lt;65"))</f>
        <v>0</v>
      </c>
      <c r="X240" s="171" t="n">
        <f aca="false">IF(X$236=0,"-",COUNTIFS(X$186:X$235,"&gt;49",X$186:X$235,"&lt;65"))</f>
        <v>0</v>
      </c>
      <c r="Y240" s="171" t="n">
        <f aca="false">IF(Y$236=0,"-",COUNTIFS(Y$186:Y$235,"&gt;49",Y$186:Y$235,"&lt;65"))</f>
        <v>0</v>
      </c>
      <c r="Z240" s="171" t="n">
        <f aca="false">IF(Z$236=0,"-",COUNTIFS(Z$186:Z$235,"&gt;49",Z$186:Z$235,"&lt;65"))</f>
        <v>0</v>
      </c>
      <c r="AA240" s="171" t="n">
        <f aca="false">IF(AA$236=0,"-",COUNTIFS(AA$186:AA$235,"&gt;49",AA$186:AA$235,"&lt;65"))</f>
        <v>0</v>
      </c>
      <c r="AB240" s="171" t="n">
        <f aca="false">IF(AB$236=0,"-",COUNTIFS(AB$186:AB$235,"&gt;49",AB$186:AB$235,"&lt;65"))</f>
        <v>0</v>
      </c>
      <c r="AC240" s="171" t="n">
        <f aca="false">IF(AC$236=0,"-",COUNTIFS(AC$186:AC$235,"&gt;49",AC$186:AC$235,"&lt;65"))</f>
        <v>0</v>
      </c>
      <c r="AD240" s="171" t="n">
        <f aca="false">IF(AD$236=0,"-",COUNTIFS(AD$186:AD$235,"&gt;49",AD$186:AD$235,"&lt;65"))</f>
        <v>0</v>
      </c>
      <c r="AE240" s="171" t="n">
        <f aca="false">IF(AE$236=0,"-",COUNTIFS(AE$186:AE$235,"&gt;49",AE$186:AE$235,"&lt;65"))</f>
        <v>0</v>
      </c>
      <c r="AF240" s="171" t="n">
        <f aca="false">IF(AF$236=0,"-",COUNTIFS(AF$186:AF$235,"&gt;49",AF$186:AF$235,"&lt;65"))</f>
        <v>0</v>
      </c>
      <c r="AG240" s="171" t="n">
        <f aca="false">IF(AG$236=0,"-",COUNTIFS(AG$186:AG$235,"&gt;49",AG$186:AG$235,"&lt;65"))</f>
        <v>0</v>
      </c>
      <c r="AH240" s="171" t="n">
        <f aca="false">IF(AH$236=0,"-",COUNTIFS(AH$186:AH$235,"&gt;49",AH$186:AH$235,"&lt;65"))</f>
        <v>0</v>
      </c>
      <c r="AI240" s="171" t="n">
        <f aca="false">IF(AI$236=0,"-",COUNTIFS(AI$186:AI$235,"&gt;49",AI$186:AI$235,"&lt;65"))</f>
        <v>0</v>
      </c>
      <c r="AJ240" s="171" t="n">
        <f aca="false">IF(AJ$236=0,"-",COUNTIFS(AJ$186:AJ$235,"&gt;49",AJ$186:AJ$235,"&lt;65"))</f>
        <v>0</v>
      </c>
      <c r="AK240" s="171" t="n">
        <f aca="false">IF(AK$236=0,"-",COUNTIFS(AK$186:AK$235,"&gt;49",AK$186:AK$235,"&lt;65"))</f>
        <v>0</v>
      </c>
      <c r="AL240" s="171" t="n">
        <f aca="false">IF(AL$236=0,"-",COUNTIFS(AL$186:AL$235,"&gt;49",AL$186:AL$235,"&lt;65"))</f>
        <v>0</v>
      </c>
      <c r="AM240" s="299"/>
      <c r="AN240" s="201"/>
      <c r="AO240" s="201"/>
      <c r="AP240" s="201"/>
      <c r="AQ240" s="201"/>
      <c r="AR240" s="201"/>
      <c r="AS240" s="201"/>
      <c r="AT240" s="201"/>
      <c r="AU240" s="201"/>
      <c r="AV240" s="201"/>
      <c r="AW240" s="201"/>
      <c r="AX240" s="201"/>
      <c r="AY240" s="201"/>
      <c r="AZ240" s="201"/>
      <c r="BA240" s="201"/>
      <c r="BB240" s="201"/>
      <c r="BC240" s="201"/>
      <c r="BD240" s="201"/>
      <c r="BE240" s="201"/>
      <c r="BF240" s="201"/>
      <c r="BG240" s="201"/>
      <c r="BH240" s="201"/>
      <c r="BI240" s="201"/>
      <c r="BJ240" s="201"/>
      <c r="BK240" s="201"/>
      <c r="BL240" s="201"/>
      <c r="BM240" s="201"/>
      <c r="BN240" s="201"/>
      <c r="BO240" s="201"/>
      <c r="BP240" s="201"/>
      <c r="BQ240" s="201"/>
      <c r="BR240" s="201"/>
      <c r="BS240" s="201"/>
      <c r="BT240" s="201"/>
      <c r="BU240" s="201"/>
      <c r="BV240" s="201"/>
      <c r="BW240" s="201"/>
      <c r="BX240" s="201"/>
      <c r="BY240" s="201"/>
      <c r="BZ240" s="201"/>
      <c r="CA240" s="201"/>
      <c r="CB240" s="201"/>
      <c r="CC240" s="201"/>
      <c r="CD240" s="201"/>
      <c r="CE240" s="201"/>
    </row>
    <row r="241" customFormat="false" ht="12.65" hidden="false" customHeight="false" outlineLevel="0" collapsed="false">
      <c r="A241" s="203"/>
      <c r="B241" s="204" t="s">
        <v>99</v>
      </c>
      <c r="C241" s="207"/>
      <c r="D241" s="270"/>
      <c r="E241" s="171" t="n">
        <f aca="false">IF(E$236=0,"-",COUNTIFS(E$186:E$235,"&gt;39",E$186:E$235,"&lt;50"))</f>
        <v>0</v>
      </c>
      <c r="F241" s="171" t="n">
        <f aca="false">IF(F$236=0,"-",COUNTIFS(F$186:F$235,"&gt;39",F$186:F$235,"&lt;50"))</f>
        <v>0</v>
      </c>
      <c r="G241" s="171" t="n">
        <f aca="false">IF(G$236=0,"-",COUNTIFS(G$186:G$235,"&gt;39",G$186:G$235,"&lt;50"))</f>
        <v>0</v>
      </c>
      <c r="H241" s="171" t="n">
        <f aca="false">IF(H$236=0,"-",COUNTIFS(H$186:H$235,"&gt;39",H$186:H$235,"&lt;50"))</f>
        <v>0</v>
      </c>
      <c r="I241" s="171" t="n">
        <f aca="false">IF(I$236=0,"-",COUNTIFS(I$186:I$235,"&gt;39",I$186:I$235,"&lt;50"))</f>
        <v>0</v>
      </c>
      <c r="J241" s="171" t="n">
        <f aca="false">IF(J$236=0,"-",COUNTIFS(J$186:J$235,"&gt;39",J$186:J$235,"&lt;50"))</f>
        <v>0</v>
      </c>
      <c r="K241" s="171" t="n">
        <f aca="false">IF(K$236=0,"-",COUNTIFS(K$186:K$235,"&gt;39",K$186:K$235,"&lt;50"))</f>
        <v>0</v>
      </c>
      <c r="L241" s="171" t="n">
        <f aca="false">IF(L$236=0,"-",COUNTIFS(L$186:L$235,"&gt;39",L$186:L$235,"&lt;50"))</f>
        <v>0</v>
      </c>
      <c r="M241" s="171" t="n">
        <f aca="false">IF(M$236=0,"-",COUNTIFS(M$186:M$235,"&gt;39",M$186:M$235,"&lt;50"))</f>
        <v>0</v>
      </c>
      <c r="N241" s="171" t="n">
        <f aca="false">IF(N$236=0,"-",COUNTIFS(N$186:N$235,"&gt;39",N$186:N$235,"&lt;50"))</f>
        <v>0</v>
      </c>
      <c r="O241" s="171" t="n">
        <f aca="false">IF(O$236=0,"-",COUNTIFS(O$186:O$235,"&gt;39",O$186:O$235,"&lt;50"))</f>
        <v>0</v>
      </c>
      <c r="P241" s="171" t="n">
        <f aca="false">IF(P$236=0,"-",COUNTIFS(P$186:P$235,"&gt;39",P$186:P$235,"&lt;50"))</f>
        <v>0</v>
      </c>
      <c r="Q241" s="171" t="n">
        <f aca="false">IF(Q$236=0,"-",COUNTIFS(Q$186:Q$235,"&gt;39",Q$186:Q$235,"&lt;50"))</f>
        <v>0</v>
      </c>
      <c r="R241" s="171" t="n">
        <f aca="false">IF(R$236=0,"-",COUNTIFS(R$186:R$235,"&gt;39",R$186:R$235,"&lt;50"))</f>
        <v>0</v>
      </c>
      <c r="S241" s="171" t="n">
        <f aca="false">IF(S$236=0,"-",COUNTIFS(S$186:S$235,"&gt;39",S$186:S$235,"&lt;50"))</f>
        <v>0</v>
      </c>
      <c r="T241" s="171" t="n">
        <f aca="false">IF(T$236=0,"-",COUNTIFS(T$186:T$235,"&gt;39",T$186:T$235,"&lt;50"))</f>
        <v>0</v>
      </c>
      <c r="U241" s="171" t="n">
        <f aca="false">IF(U$236=0,"-",COUNTIFS(U$186:U$235,"&gt;39",U$186:U$235,"&lt;50"))</f>
        <v>0</v>
      </c>
      <c r="V241" s="171" t="n">
        <f aca="false">IF(V$236=0,"-",COUNTIFS(V$186:V$235,"&gt;39",V$186:V$235,"&lt;50"))</f>
        <v>0</v>
      </c>
      <c r="W241" s="171" t="n">
        <f aca="false">IF(W$236=0,"-",COUNTIFS(W$186:W$235,"&gt;39",W$186:W$235,"&lt;50"))</f>
        <v>0</v>
      </c>
      <c r="X241" s="171" t="n">
        <f aca="false">IF(X$236=0,"-",COUNTIFS(X$186:X$235,"&gt;39",X$186:X$235,"&lt;50"))</f>
        <v>0</v>
      </c>
      <c r="Y241" s="171" t="n">
        <f aca="false">IF(Y$236=0,"-",COUNTIFS(Y$186:Y$235,"&gt;39",Y$186:Y$235,"&lt;50"))</f>
        <v>0</v>
      </c>
      <c r="Z241" s="171" t="n">
        <f aca="false">IF(Z$236=0,"-",COUNTIFS(Z$186:Z$235,"&gt;39",Z$186:Z$235,"&lt;50"))</f>
        <v>0</v>
      </c>
      <c r="AA241" s="171" t="n">
        <f aca="false">IF(AA$236=0,"-",COUNTIFS(AA$186:AA$235,"&gt;39",AA$186:AA$235,"&lt;50"))</f>
        <v>0</v>
      </c>
      <c r="AB241" s="171" t="n">
        <f aca="false">IF(AB$236=0,"-",COUNTIFS(AB$186:AB$235,"&gt;39",AB$186:AB$235,"&lt;50"))</f>
        <v>0</v>
      </c>
      <c r="AC241" s="171" t="n">
        <f aca="false">IF(AC$236=0,"-",COUNTIFS(AC$186:AC$235,"&gt;39",AC$186:AC$235,"&lt;50"))</f>
        <v>0</v>
      </c>
      <c r="AD241" s="171" t="n">
        <f aca="false">IF(AD$236=0,"-",COUNTIFS(AD$186:AD$235,"&gt;39",AD$186:AD$235,"&lt;50"))</f>
        <v>0</v>
      </c>
      <c r="AE241" s="171" t="n">
        <f aca="false">IF(AE$236=0,"-",COUNTIFS(AE$186:AE$235,"&gt;39",AE$186:AE$235,"&lt;50"))</f>
        <v>0</v>
      </c>
      <c r="AF241" s="171" t="n">
        <f aca="false">IF(AF$236=0,"-",COUNTIFS(AF$186:AF$235,"&gt;39",AF$186:AF$235,"&lt;50"))</f>
        <v>0</v>
      </c>
      <c r="AG241" s="171" t="n">
        <f aca="false">IF(AG$236=0,"-",COUNTIFS(AG$186:AG$235,"&gt;39",AG$186:AG$235,"&lt;50"))</f>
        <v>0</v>
      </c>
      <c r="AH241" s="171" t="n">
        <f aca="false">IF(AH$236=0,"-",COUNTIFS(AH$186:AH$235,"&gt;39",AH$186:AH$235,"&lt;50"))</f>
        <v>0</v>
      </c>
      <c r="AI241" s="171" t="n">
        <f aca="false">IF(AI$236=0,"-",COUNTIFS(AI$186:AI$235,"&gt;39",AI$186:AI$235,"&lt;50"))</f>
        <v>0</v>
      </c>
      <c r="AJ241" s="171" t="n">
        <f aca="false">IF(AJ$236=0,"-",COUNTIFS(AJ$186:AJ$235,"&gt;39",AJ$186:AJ$235,"&lt;50"))</f>
        <v>0</v>
      </c>
      <c r="AK241" s="171" t="n">
        <f aca="false">IF(AK$236=0,"-",COUNTIFS(AK$186:AK$235,"&gt;39",AK$186:AK$235,"&lt;50"))</f>
        <v>0</v>
      </c>
      <c r="AL241" s="171" t="n">
        <f aca="false">IF(AL$236=0,"-",COUNTIFS(AL$186:AL$235,"&gt;39",AL$186:AL$235,"&lt;50"))</f>
        <v>0</v>
      </c>
      <c r="AM241" s="299"/>
      <c r="AN241" s="201"/>
      <c r="AO241" s="201"/>
      <c r="AP241" s="201"/>
      <c r="AQ241" s="201"/>
      <c r="AR241" s="201"/>
      <c r="AS241" s="201"/>
      <c r="AT241" s="201"/>
      <c r="AU241" s="201"/>
      <c r="AV241" s="201"/>
      <c r="AW241" s="201"/>
      <c r="AX241" s="201"/>
      <c r="AY241" s="201"/>
      <c r="AZ241" s="201"/>
      <c r="BA241" s="201"/>
      <c r="BB241" s="201"/>
      <c r="BC241" s="201"/>
      <c r="BD241" s="201"/>
      <c r="BE241" s="201"/>
      <c r="BF241" s="201"/>
      <c r="BG241" s="201"/>
      <c r="BH241" s="201"/>
      <c r="BI241" s="201"/>
      <c r="BJ241" s="201"/>
      <c r="BK241" s="201"/>
      <c r="BL241" s="201"/>
      <c r="BM241" s="201"/>
      <c r="BN241" s="201"/>
      <c r="BO241" s="201"/>
      <c r="BP241" s="201"/>
      <c r="BQ241" s="201"/>
      <c r="BR241" s="201"/>
      <c r="BS241" s="201"/>
      <c r="BT241" s="201"/>
      <c r="BU241" s="201"/>
      <c r="BV241" s="201"/>
      <c r="BW241" s="201"/>
      <c r="BX241" s="201"/>
      <c r="BY241" s="201"/>
      <c r="BZ241" s="201"/>
      <c r="CA241" s="201"/>
      <c r="CB241" s="201"/>
      <c r="CC241" s="201"/>
      <c r="CD241" s="201"/>
      <c r="CE241" s="201"/>
    </row>
    <row r="242" customFormat="false" ht="12.65" hidden="false" customHeight="false" outlineLevel="0" collapsed="false">
      <c r="A242" s="203"/>
      <c r="B242" s="204" t="s">
        <v>101</v>
      </c>
      <c r="C242" s="207"/>
      <c r="D242" s="270"/>
      <c r="E242" s="171" t="n">
        <f aca="false">IF(E$236=0,"-",COUNTIFS(E$186:E$235,"&gt;34",E$186:E$235,"&lt;40"))</f>
        <v>0</v>
      </c>
      <c r="F242" s="171" t="n">
        <f aca="false">IF(F$236=0,"-",COUNTIFS(F$186:F$235,"&gt;34",F$186:F$235,"&lt;40"))</f>
        <v>0</v>
      </c>
      <c r="G242" s="171" t="n">
        <f aca="false">IF(G$236=0,"-",COUNTIFS(G$186:G$235,"&gt;34",G$186:G$235,"&lt;40"))</f>
        <v>0</v>
      </c>
      <c r="H242" s="171" t="n">
        <f aca="false">IF(H$236=0,"-",COUNTIFS(H$186:H$235,"&gt;34",H$186:H$235,"&lt;40"))</f>
        <v>0</v>
      </c>
      <c r="I242" s="171" t="n">
        <f aca="false">IF(I$236=0,"-",COUNTIFS(I$186:I$235,"&gt;34",I$186:I$235,"&lt;40"))</f>
        <v>0</v>
      </c>
      <c r="J242" s="171" t="n">
        <f aca="false">IF(J$236=0,"-",COUNTIFS(J$186:J$235,"&gt;34",J$186:J$235,"&lt;40"))</f>
        <v>0</v>
      </c>
      <c r="K242" s="171" t="n">
        <f aca="false">IF(K$236=0,"-",COUNTIFS(K$186:K$235,"&gt;34",K$186:K$235,"&lt;40"))</f>
        <v>0</v>
      </c>
      <c r="L242" s="171" t="n">
        <f aca="false">IF(L$236=0,"-",COUNTIFS(L$186:L$235,"&gt;34",L$186:L$235,"&lt;40"))</f>
        <v>0</v>
      </c>
      <c r="M242" s="171" t="n">
        <f aca="false">IF(M$236=0,"-",COUNTIFS(M$186:M$235,"&gt;34",M$186:M$235,"&lt;40"))</f>
        <v>0</v>
      </c>
      <c r="N242" s="171" t="n">
        <f aca="false">IF(N$236=0,"-",COUNTIFS(N$186:N$235,"&gt;34",N$186:N$235,"&lt;40"))</f>
        <v>0</v>
      </c>
      <c r="O242" s="171" t="n">
        <f aca="false">IF(O$236=0,"-",COUNTIFS(O$186:O$235,"&gt;34",O$186:O$235,"&lt;40"))</f>
        <v>0</v>
      </c>
      <c r="P242" s="171" t="n">
        <f aca="false">IF(P$236=0,"-",COUNTIFS(P$186:P$235,"&gt;34",P$186:P$235,"&lt;40"))</f>
        <v>0</v>
      </c>
      <c r="Q242" s="171" t="n">
        <f aca="false">IF(Q$236=0,"-",COUNTIFS(Q$186:Q$235,"&gt;34",Q$186:Q$235,"&lt;40"))</f>
        <v>0</v>
      </c>
      <c r="R242" s="171" t="n">
        <f aca="false">IF(R$236=0,"-",COUNTIFS(R$186:R$235,"&gt;34",R$186:R$235,"&lt;40"))</f>
        <v>0</v>
      </c>
      <c r="S242" s="171" t="n">
        <f aca="false">IF(S$236=0,"-",COUNTIFS(S$186:S$235,"&gt;34",S$186:S$235,"&lt;40"))</f>
        <v>0</v>
      </c>
      <c r="T242" s="171" t="n">
        <f aca="false">IF(T$236=0,"-",COUNTIFS(T$186:T$235,"&gt;34",T$186:T$235,"&lt;40"))</f>
        <v>0</v>
      </c>
      <c r="U242" s="171" t="n">
        <f aca="false">IF(U$236=0,"-",COUNTIFS(U$186:U$235,"&gt;34",U$186:U$235,"&lt;40"))</f>
        <v>0</v>
      </c>
      <c r="V242" s="171" t="n">
        <f aca="false">IF(V$236=0,"-",COUNTIFS(V$186:V$235,"&gt;34",V$186:V$235,"&lt;40"))</f>
        <v>0</v>
      </c>
      <c r="W242" s="171" t="n">
        <f aca="false">IF(W$236=0,"-",COUNTIFS(W$186:W$235,"&gt;34",W$186:W$235,"&lt;40"))</f>
        <v>0</v>
      </c>
      <c r="X242" s="171" t="n">
        <f aca="false">IF(X$236=0,"-",COUNTIFS(X$186:X$235,"&gt;34",X$186:X$235,"&lt;40"))</f>
        <v>0</v>
      </c>
      <c r="Y242" s="171" t="n">
        <f aca="false">IF(Y$236=0,"-",COUNTIFS(Y$186:Y$235,"&gt;34",Y$186:Y$235,"&lt;40"))</f>
        <v>0</v>
      </c>
      <c r="Z242" s="171" t="n">
        <f aca="false">IF(Z$236=0,"-",COUNTIFS(Z$186:Z$235,"&gt;34",Z$186:Z$235,"&lt;40"))</f>
        <v>0</v>
      </c>
      <c r="AA242" s="171" t="n">
        <f aca="false">IF(AA$236=0,"-",COUNTIFS(AA$186:AA$235,"&gt;34",AA$186:AA$235,"&lt;40"))</f>
        <v>0</v>
      </c>
      <c r="AB242" s="171" t="n">
        <f aca="false">IF(AB$236=0,"-",COUNTIFS(AB$186:AB$235,"&gt;34",AB$186:AB$235,"&lt;40"))</f>
        <v>0</v>
      </c>
      <c r="AC242" s="171" t="n">
        <f aca="false">IF(AC$236=0,"-",COUNTIFS(AC$186:AC$235,"&gt;34",AC$186:AC$235,"&lt;40"))</f>
        <v>0</v>
      </c>
      <c r="AD242" s="171" t="n">
        <f aca="false">IF(AD$236=0,"-",COUNTIFS(AD$186:AD$235,"&gt;34",AD$186:AD$235,"&lt;40"))</f>
        <v>0</v>
      </c>
      <c r="AE242" s="171" t="n">
        <f aca="false">IF(AE$236=0,"-",COUNTIFS(AE$186:AE$235,"&gt;34",AE$186:AE$235,"&lt;40"))</f>
        <v>0</v>
      </c>
      <c r="AF242" s="171" t="n">
        <f aca="false">IF(AF$236=0,"-",COUNTIFS(AF$186:AF$235,"&gt;34",AF$186:AF$235,"&lt;40"))</f>
        <v>0</v>
      </c>
      <c r="AG242" s="171" t="n">
        <f aca="false">IF(AG$236=0,"-",COUNTIFS(AG$186:AG$235,"&gt;34",AG$186:AG$235,"&lt;40"))</f>
        <v>0</v>
      </c>
      <c r="AH242" s="171" t="n">
        <f aca="false">IF(AH$236=0,"-",COUNTIFS(AH$186:AH$235,"&gt;34",AH$186:AH$235,"&lt;40"))</f>
        <v>0</v>
      </c>
      <c r="AI242" s="171" t="n">
        <f aca="false">IF(AI$236=0,"-",COUNTIFS(AI$186:AI$235,"&gt;34",AI$186:AI$235,"&lt;40"))</f>
        <v>0</v>
      </c>
      <c r="AJ242" s="171" t="n">
        <f aca="false">IF(AJ$236=0,"-",COUNTIFS(AJ$186:AJ$235,"&gt;34",AJ$186:AJ$235,"&lt;40"))</f>
        <v>0</v>
      </c>
      <c r="AK242" s="171" t="n">
        <f aca="false">IF(AK$236=0,"-",COUNTIFS(AK$186:AK$235,"&gt;34",AK$186:AK$235,"&lt;40"))</f>
        <v>0</v>
      </c>
      <c r="AL242" s="171" t="n">
        <f aca="false">IF(AL$236=0,"-",COUNTIFS(AL$186:AL$235,"&gt;34",AL$186:AL$235,"&lt;40"))</f>
        <v>0</v>
      </c>
      <c r="AM242" s="299"/>
      <c r="AN242" s="201"/>
      <c r="AO242" s="201"/>
      <c r="AP242" s="201"/>
      <c r="AQ242" s="201"/>
      <c r="AR242" s="201"/>
      <c r="AS242" s="201"/>
      <c r="AT242" s="201"/>
      <c r="AU242" s="201"/>
      <c r="AV242" s="201"/>
      <c r="AW242" s="201"/>
      <c r="AX242" s="201"/>
      <c r="AY242" s="201"/>
      <c r="AZ242" s="201"/>
      <c r="BA242" s="201"/>
      <c r="BB242" s="201"/>
      <c r="BC242" s="201"/>
      <c r="BD242" s="201"/>
      <c r="BE242" s="201"/>
      <c r="BF242" s="201"/>
      <c r="BG242" s="201"/>
      <c r="BH242" s="201"/>
      <c r="BI242" s="201"/>
      <c r="BJ242" s="201"/>
      <c r="BK242" s="201"/>
      <c r="BL242" s="201"/>
      <c r="BM242" s="201"/>
      <c r="BN242" s="201"/>
      <c r="BO242" s="201"/>
      <c r="BP242" s="201"/>
      <c r="BQ242" s="201"/>
      <c r="BR242" s="201"/>
      <c r="BS242" s="201"/>
      <c r="BT242" s="201"/>
      <c r="BU242" s="201"/>
      <c r="BV242" s="201"/>
      <c r="BW242" s="201"/>
      <c r="BX242" s="201"/>
      <c r="BY242" s="201"/>
      <c r="BZ242" s="201"/>
      <c r="CA242" s="201"/>
      <c r="CB242" s="201"/>
      <c r="CC242" s="201"/>
      <c r="CD242" s="201"/>
      <c r="CE242" s="201"/>
    </row>
    <row r="243" customFormat="false" ht="12.65" hidden="false" customHeight="false" outlineLevel="0" collapsed="false">
      <c r="A243" s="203"/>
      <c r="B243" s="208" t="s">
        <v>102</v>
      </c>
      <c r="C243" s="211"/>
      <c r="D243" s="271"/>
      <c r="E243" s="171" t="n">
        <f aca="false">IF(E$236=0,"-",COUNTIFS(E$186:E$235,"&gt;19",E$186:E$235,"&lt;35"))</f>
        <v>0</v>
      </c>
      <c r="F243" s="171" t="n">
        <f aca="false">IF(F$236=0,"-",COUNTIFS(F$186:F$235,"&gt;19",F$186:F$235,"&lt;35"))</f>
        <v>0</v>
      </c>
      <c r="G243" s="171" t="n">
        <f aca="false">IF(G$236=0,"-",COUNTIFS(G$186:G$235,"&gt;19",G$186:G$235,"&lt;35"))</f>
        <v>0</v>
      </c>
      <c r="H243" s="171" t="n">
        <f aca="false">IF(H$236=0,"-",COUNTIFS(H$186:H$235,"&gt;19",H$186:H$235,"&lt;35"))</f>
        <v>0</v>
      </c>
      <c r="I243" s="171" t="n">
        <f aca="false">IF(I$236=0,"-",COUNTIFS(I$186:I$235,"&gt;19",I$186:I$235,"&lt;35"))</f>
        <v>0</v>
      </c>
      <c r="J243" s="171" t="n">
        <f aca="false">IF(J$236=0,"-",COUNTIFS(J$186:J$235,"&gt;19",J$186:J$235,"&lt;35"))</f>
        <v>0</v>
      </c>
      <c r="K243" s="171" t="n">
        <f aca="false">IF(K$236=0,"-",COUNTIFS(K$186:K$235,"&gt;19",K$186:K$235,"&lt;35"))</f>
        <v>0</v>
      </c>
      <c r="L243" s="171" t="n">
        <f aca="false">IF(L$236=0,"-",COUNTIFS(L$186:L$235,"&gt;19",L$186:L$235,"&lt;35"))</f>
        <v>0</v>
      </c>
      <c r="M243" s="171" t="n">
        <f aca="false">IF(M$236=0,"-",COUNTIFS(M$186:M$235,"&gt;19",M$186:M$235,"&lt;35"))</f>
        <v>0</v>
      </c>
      <c r="N243" s="171" t="n">
        <f aca="false">IF(N$236=0,"-",COUNTIFS(N$186:N$235,"&gt;19",N$186:N$235,"&lt;35"))</f>
        <v>0</v>
      </c>
      <c r="O243" s="171" t="n">
        <f aca="false">IF(O$236=0,"-",COUNTIFS(O$186:O$235,"&gt;19",O$186:O$235,"&lt;35"))</f>
        <v>0</v>
      </c>
      <c r="P243" s="171" t="n">
        <f aca="false">IF(P$236=0,"-",COUNTIFS(P$186:P$235,"&gt;19",P$186:P$235,"&lt;35"))</f>
        <v>0</v>
      </c>
      <c r="Q243" s="171" t="n">
        <f aca="false">IF(Q$236=0,"-",COUNTIFS(Q$186:Q$235,"&gt;19",Q$186:Q$235,"&lt;35"))</f>
        <v>0</v>
      </c>
      <c r="R243" s="171" t="n">
        <f aca="false">IF(R$236=0,"-",COUNTIFS(R$186:R$235,"&gt;19",R$186:R$235,"&lt;35"))</f>
        <v>0</v>
      </c>
      <c r="S243" s="171" t="n">
        <f aca="false">IF(S$236=0,"-",COUNTIFS(S$186:S$235,"&gt;19",S$186:S$235,"&lt;35"))</f>
        <v>0</v>
      </c>
      <c r="T243" s="171" t="n">
        <f aca="false">IF(T$236=0,"-",COUNTIFS(T$186:T$235,"&gt;19",T$186:T$235,"&lt;35"))</f>
        <v>0</v>
      </c>
      <c r="U243" s="171" t="n">
        <f aca="false">IF(U$236=0,"-",COUNTIFS(U$186:U$235,"&gt;19",U$186:U$235,"&lt;35"))</f>
        <v>0</v>
      </c>
      <c r="V243" s="171" t="n">
        <f aca="false">IF(V$236=0,"-",COUNTIFS(V$186:V$235,"&gt;19",V$186:V$235,"&lt;35"))</f>
        <v>0</v>
      </c>
      <c r="W243" s="171" t="n">
        <f aca="false">IF(W$236=0,"-",COUNTIFS(W$186:W$235,"&gt;19",W$186:W$235,"&lt;35"))</f>
        <v>0</v>
      </c>
      <c r="X243" s="171" t="n">
        <f aca="false">IF(X$236=0,"-",COUNTIFS(X$186:X$235,"&gt;19",X$186:X$235,"&lt;35"))</f>
        <v>0</v>
      </c>
      <c r="Y243" s="171" t="n">
        <f aca="false">IF(Y$236=0,"-",COUNTIFS(Y$186:Y$235,"&gt;19",Y$186:Y$235,"&lt;35"))</f>
        <v>0</v>
      </c>
      <c r="Z243" s="171" t="n">
        <f aca="false">IF(Z$236=0,"-",COUNTIFS(Z$186:Z$235,"&gt;19",Z$186:Z$235,"&lt;35"))</f>
        <v>0</v>
      </c>
      <c r="AA243" s="171" t="n">
        <f aca="false">IF(AA$236=0,"-",COUNTIFS(AA$186:AA$235,"&gt;19",AA$186:AA$235,"&lt;35"))</f>
        <v>0</v>
      </c>
      <c r="AB243" s="171" t="n">
        <f aca="false">IF(AB$236=0,"-",COUNTIFS(AB$186:AB$235,"&gt;19",AB$186:AB$235,"&lt;35"))</f>
        <v>0</v>
      </c>
      <c r="AC243" s="171" t="n">
        <f aca="false">IF(AC$236=0,"-",COUNTIFS(AC$186:AC$235,"&gt;19",AC$186:AC$235,"&lt;35"))</f>
        <v>0</v>
      </c>
      <c r="AD243" s="171" t="n">
        <f aca="false">IF(AD$236=0,"-",COUNTIFS(AD$186:AD$235,"&gt;19",AD$186:AD$235,"&lt;35"))</f>
        <v>0</v>
      </c>
      <c r="AE243" s="171" t="n">
        <f aca="false">IF(AE$236=0,"-",COUNTIFS(AE$186:AE$235,"&gt;19",AE$186:AE$235,"&lt;35"))</f>
        <v>0</v>
      </c>
      <c r="AF243" s="171" t="n">
        <f aca="false">IF(AF$236=0,"-",COUNTIFS(AF$186:AF$235,"&gt;19",AF$186:AF$235,"&lt;35"))</f>
        <v>0</v>
      </c>
      <c r="AG243" s="171" t="n">
        <f aca="false">IF(AG$236=0,"-",COUNTIFS(AG$186:AG$235,"&gt;19",AG$186:AG$235,"&lt;35"))</f>
        <v>0</v>
      </c>
      <c r="AH243" s="171" t="n">
        <f aca="false">IF(AH$236=0,"-",COUNTIFS(AH$186:AH$235,"&gt;19",AH$186:AH$235,"&lt;35"))</f>
        <v>0</v>
      </c>
      <c r="AI243" s="171" t="n">
        <f aca="false">IF(AI$236=0,"-",COUNTIFS(AI$186:AI$235,"&gt;19",AI$186:AI$235,"&lt;35"))</f>
        <v>0</v>
      </c>
      <c r="AJ243" s="171" t="n">
        <f aca="false">IF(AJ$236=0,"-",COUNTIFS(AJ$186:AJ$235,"&gt;19",AJ$186:AJ$235,"&lt;35"))</f>
        <v>0</v>
      </c>
      <c r="AK243" s="171" t="n">
        <f aca="false">IF(AK$236=0,"-",COUNTIFS(AK$186:AK$235,"&gt;19",AK$186:AK$235,"&lt;35"))</f>
        <v>0</v>
      </c>
      <c r="AL243" s="171" t="n">
        <f aca="false">IF(AL$236=0,"-",COUNTIFS(AL$186:AL$235,"&gt;19",AL$186:AL$235,"&lt;35"))</f>
        <v>0</v>
      </c>
      <c r="AM243" s="299"/>
      <c r="AN243" s="201"/>
      <c r="AO243" s="201"/>
      <c r="AP243" s="201"/>
      <c r="AQ243" s="201"/>
      <c r="AR243" s="201"/>
      <c r="AS243" s="201"/>
      <c r="AT243" s="201"/>
      <c r="AU243" s="201"/>
      <c r="AV243" s="201"/>
      <c r="AW243" s="201"/>
      <c r="AX243" s="201"/>
      <c r="AY243" s="201"/>
      <c r="AZ243" s="201"/>
      <c r="BA243" s="201"/>
      <c r="BB243" s="201"/>
      <c r="BC243" s="201"/>
      <c r="BD243" s="201"/>
      <c r="BE243" s="201"/>
      <c r="BF243" s="201"/>
      <c r="BG243" s="201"/>
      <c r="BH243" s="201"/>
      <c r="BI243" s="201"/>
      <c r="BJ243" s="201"/>
      <c r="BK243" s="201"/>
      <c r="BL243" s="201"/>
      <c r="BM243" s="201"/>
      <c r="BN243" s="201"/>
      <c r="BO243" s="201"/>
      <c r="BP243" s="201"/>
      <c r="BQ243" s="201"/>
      <c r="BR243" s="201"/>
      <c r="BS243" s="201"/>
      <c r="BT243" s="201"/>
      <c r="BU243" s="201"/>
      <c r="BV243" s="201"/>
      <c r="BW243" s="201"/>
      <c r="BX243" s="201"/>
      <c r="BY243" s="201"/>
      <c r="BZ243" s="201"/>
      <c r="CA243" s="201"/>
      <c r="CB243" s="201"/>
      <c r="CC243" s="201"/>
      <c r="CD243" s="201"/>
      <c r="CE243" s="201"/>
    </row>
    <row r="244" customFormat="false" ht="12.65" hidden="false" customHeight="false" outlineLevel="0" collapsed="false">
      <c r="A244" s="203"/>
      <c r="B244" s="212" t="s">
        <v>103</v>
      </c>
      <c r="C244" s="215"/>
      <c r="D244" s="272"/>
      <c r="E244" s="171" t="n">
        <f aca="false">IF(E$236=0,"-",COUNTIFS(E$186:E$235,"&gt;9",E$186:E$235,"&lt;20"))</f>
        <v>0</v>
      </c>
      <c r="F244" s="171" t="n">
        <f aca="false">IF(F$236=0,"-",COUNTIFS(F$186:F$235,"&gt;9",F$186:F$235,"&lt;20"))</f>
        <v>0</v>
      </c>
      <c r="G244" s="171" t="n">
        <f aca="false">IF(G$236=0,"-",COUNTIFS(G$186:G$235,"&gt;9",G$186:G$235,"&lt;20"))</f>
        <v>0</v>
      </c>
      <c r="H244" s="171" t="n">
        <f aca="false">IF(H$236=0,"-",COUNTIFS(H$186:H$235,"&gt;9",H$186:H$235,"&lt;20"))</f>
        <v>0</v>
      </c>
      <c r="I244" s="171" t="n">
        <f aca="false">IF(I$236=0,"-",COUNTIFS(I$186:I$235,"&gt;9",I$186:I$235,"&lt;20"))</f>
        <v>0</v>
      </c>
      <c r="J244" s="171" t="n">
        <f aca="false">IF(J$236=0,"-",COUNTIFS(J$186:J$235,"&gt;9",J$186:J$235,"&lt;20"))</f>
        <v>0</v>
      </c>
      <c r="K244" s="171" t="n">
        <f aca="false">IF(K$236=0,"-",COUNTIFS(K$186:K$235,"&gt;9",K$186:K$235,"&lt;20"))</f>
        <v>0</v>
      </c>
      <c r="L244" s="171" t="n">
        <f aca="false">IF(L$236=0,"-",COUNTIFS(L$186:L$235,"&gt;9",L$186:L$235,"&lt;20"))</f>
        <v>0</v>
      </c>
      <c r="M244" s="171" t="n">
        <f aca="false">IF(M$236=0,"-",COUNTIFS(M$186:M$235,"&gt;9",M$186:M$235,"&lt;20"))</f>
        <v>0</v>
      </c>
      <c r="N244" s="171" t="n">
        <f aca="false">IF(N$236=0,"-",COUNTIFS(N$186:N$235,"&gt;9",N$186:N$235,"&lt;20"))</f>
        <v>0</v>
      </c>
      <c r="O244" s="171" t="n">
        <f aca="false">IF(O$236=0,"-",COUNTIFS(O$186:O$235,"&gt;9",O$186:O$235,"&lt;20"))</f>
        <v>0</v>
      </c>
      <c r="P244" s="171" t="n">
        <f aca="false">IF(P$236=0,"-",COUNTIFS(P$186:P$235,"&gt;9",P$186:P$235,"&lt;20"))</f>
        <v>0</v>
      </c>
      <c r="Q244" s="171" t="n">
        <f aca="false">IF(Q$236=0,"-",COUNTIFS(Q$186:Q$235,"&gt;9",Q$186:Q$235,"&lt;20"))</f>
        <v>0</v>
      </c>
      <c r="R244" s="171" t="n">
        <f aca="false">IF(R$236=0,"-",COUNTIFS(R$186:R$235,"&gt;9",R$186:R$235,"&lt;20"))</f>
        <v>0</v>
      </c>
      <c r="S244" s="171" t="n">
        <f aca="false">IF(S$236=0,"-",COUNTIFS(S$186:S$235,"&gt;9",S$186:S$235,"&lt;20"))</f>
        <v>0</v>
      </c>
      <c r="T244" s="171" t="n">
        <f aca="false">IF(T$236=0,"-",COUNTIFS(T$186:T$235,"&gt;9",T$186:T$235,"&lt;20"))</f>
        <v>0</v>
      </c>
      <c r="U244" s="171" t="n">
        <f aca="false">IF(U$236=0,"-",COUNTIFS(U$186:U$235,"&gt;9",U$186:U$235,"&lt;20"))</f>
        <v>0</v>
      </c>
      <c r="V244" s="171" t="n">
        <f aca="false">IF(V$236=0,"-",COUNTIFS(V$186:V$235,"&gt;9",V$186:V$235,"&lt;20"))</f>
        <v>0</v>
      </c>
      <c r="W244" s="171" t="n">
        <f aca="false">IF(W$236=0,"-",COUNTIFS(W$186:W$235,"&gt;9",W$186:W$235,"&lt;20"))</f>
        <v>0</v>
      </c>
      <c r="X244" s="171" t="n">
        <f aca="false">IF(X$236=0,"-",COUNTIFS(X$186:X$235,"&gt;9",X$186:X$235,"&lt;20"))</f>
        <v>0</v>
      </c>
      <c r="Y244" s="171" t="n">
        <f aca="false">IF(Y$236=0,"-",COUNTIFS(Y$186:Y$235,"&gt;9",Y$186:Y$235,"&lt;20"))</f>
        <v>0</v>
      </c>
      <c r="Z244" s="171" t="n">
        <f aca="false">IF(Z$236=0,"-",COUNTIFS(Z$186:Z$235,"&gt;9",Z$186:Z$235,"&lt;20"))</f>
        <v>0</v>
      </c>
      <c r="AA244" s="171" t="n">
        <f aca="false">IF(AA$236=0,"-",COUNTIFS(AA$186:AA$235,"&gt;9",AA$186:AA$235,"&lt;20"))</f>
        <v>0</v>
      </c>
      <c r="AB244" s="171" t="n">
        <f aca="false">IF(AB$236=0,"-",COUNTIFS(AB$186:AB$235,"&gt;9",AB$186:AB$235,"&lt;20"))</f>
        <v>0</v>
      </c>
      <c r="AC244" s="171" t="n">
        <f aca="false">IF(AC$236=0,"-",COUNTIFS(AC$186:AC$235,"&gt;9",AC$186:AC$235,"&lt;20"))</f>
        <v>0</v>
      </c>
      <c r="AD244" s="171" t="n">
        <f aca="false">IF(AD$236=0,"-",COUNTIFS(AD$186:AD$235,"&gt;9",AD$186:AD$235,"&lt;20"))</f>
        <v>0</v>
      </c>
      <c r="AE244" s="171" t="n">
        <f aca="false">IF(AE$236=0,"-",COUNTIFS(AE$186:AE$235,"&gt;9",AE$186:AE$235,"&lt;20"))</f>
        <v>0</v>
      </c>
      <c r="AF244" s="171" t="n">
        <f aca="false">IF(AF$236=0,"-",COUNTIFS(AF$186:AF$235,"&gt;9",AF$186:AF$235,"&lt;20"))</f>
        <v>0</v>
      </c>
      <c r="AG244" s="171" t="n">
        <f aca="false">IF(AG$236=0,"-",COUNTIFS(AG$186:AG$235,"&gt;9",AG$186:AG$235,"&lt;20"))</f>
        <v>0</v>
      </c>
      <c r="AH244" s="171" t="n">
        <f aca="false">IF(AH$236=0,"-",COUNTIFS(AH$186:AH$235,"&gt;9",AH$186:AH$235,"&lt;20"))</f>
        <v>0</v>
      </c>
      <c r="AI244" s="171" t="n">
        <f aca="false">IF(AI$236=0,"-",COUNTIFS(AI$186:AI$235,"&gt;9",AI$186:AI$235,"&lt;20"))</f>
        <v>0</v>
      </c>
      <c r="AJ244" s="171" t="n">
        <f aca="false">IF(AJ$236=0,"-",COUNTIFS(AJ$186:AJ$235,"&gt;9",AJ$186:AJ$235,"&lt;20"))</f>
        <v>0</v>
      </c>
      <c r="AK244" s="171" t="n">
        <f aca="false">IF(AK$236=0,"-",COUNTIFS(AK$186:AK$235,"&gt;9",AK$186:AK$235,"&lt;20"))</f>
        <v>0</v>
      </c>
      <c r="AL244" s="171" t="n">
        <f aca="false">IF(AL$236=0,"-",COUNTIFS(AL$186:AL$235,"&gt;9",AL$186:AL$235,"&lt;20"))</f>
        <v>0</v>
      </c>
      <c r="AM244" s="299"/>
      <c r="AN244" s="201"/>
      <c r="AO244" s="201"/>
      <c r="AP244" s="201"/>
      <c r="AQ244" s="201"/>
      <c r="AR244" s="201"/>
      <c r="AS244" s="201"/>
      <c r="AT244" s="201"/>
      <c r="AU244" s="201"/>
      <c r="AV244" s="201"/>
      <c r="AW244" s="201"/>
      <c r="AX244" s="201"/>
      <c r="AY244" s="201"/>
      <c r="AZ244" s="201"/>
      <c r="BA244" s="201"/>
      <c r="BB244" s="201"/>
      <c r="BC244" s="201"/>
      <c r="BD244" s="201"/>
      <c r="BE244" s="201"/>
      <c r="BF244" s="201"/>
      <c r="BG244" s="201"/>
      <c r="BH244" s="201"/>
      <c r="BI244" s="201"/>
      <c r="BJ244" s="201"/>
      <c r="BK244" s="201"/>
      <c r="BL244" s="201"/>
      <c r="BM244" s="201"/>
      <c r="BN244" s="201"/>
      <c r="BO244" s="201"/>
      <c r="BP244" s="201"/>
      <c r="BQ244" s="201"/>
      <c r="BR244" s="201"/>
      <c r="BS244" s="201"/>
      <c r="BT244" s="201"/>
      <c r="BU244" s="201"/>
      <c r="BV244" s="201"/>
      <c r="BW244" s="201"/>
      <c r="BX244" s="201"/>
      <c r="BY244" s="201"/>
      <c r="BZ244" s="201"/>
      <c r="CA244" s="201"/>
      <c r="CB244" s="201"/>
      <c r="CC244" s="201"/>
      <c r="CD244" s="201"/>
      <c r="CE244" s="201"/>
    </row>
    <row r="245" customFormat="false" ht="12.65" hidden="false" customHeight="false" outlineLevel="0" collapsed="false">
      <c r="A245" s="203"/>
      <c r="B245" s="204" t="s">
        <v>104</v>
      </c>
      <c r="C245" s="207"/>
      <c r="D245" s="270"/>
      <c r="E245" s="171" t="n">
        <f aca="false">IF(E$236=0,"-",COUNTIFS(E$186:E$235,"&gt;=0",E$186:E$235,"&lt;10"))</f>
        <v>0</v>
      </c>
      <c r="F245" s="171" t="n">
        <f aca="false">IF(F$236=0,"-",COUNTIFS(F$186:F$235,"&gt;=0",F$186:F$235,"&lt;10"))</f>
        <v>0</v>
      </c>
      <c r="G245" s="171" t="n">
        <f aca="false">IF(G$236=0,"-",COUNTIFS(G$186:G$235,"&gt;=0",G$186:G$235,"&lt;10"))</f>
        <v>0</v>
      </c>
      <c r="H245" s="171" t="n">
        <f aca="false">IF(H$236=0,"-",COUNTIFS(H$186:H$235,"&gt;=0",H$186:H$235,"&lt;10"))</f>
        <v>0</v>
      </c>
      <c r="I245" s="171" t="n">
        <f aca="false">IF(I$236=0,"-",COUNTIFS(I$186:I$235,"&gt;=0",I$186:I$235,"&lt;10"))</f>
        <v>0</v>
      </c>
      <c r="J245" s="171" t="n">
        <f aca="false">IF(J$236=0,"-",COUNTIFS(J$186:J$235,"&gt;=0",J$186:J$235,"&lt;10"))</f>
        <v>0</v>
      </c>
      <c r="K245" s="171" t="n">
        <f aca="false">IF(K$236=0,"-",COUNTIFS(K$186:K$235,"&gt;=0",K$186:K$235,"&lt;10"))</f>
        <v>0</v>
      </c>
      <c r="L245" s="171" t="n">
        <f aca="false">IF(L$236=0,"-",COUNTIFS(L$186:L$235,"&gt;=0",L$186:L$235,"&lt;10"))</f>
        <v>0</v>
      </c>
      <c r="M245" s="171" t="n">
        <f aca="false">IF(M$236=0,"-",COUNTIFS(M$186:M$235,"&gt;=0",M$186:M$235,"&lt;10"))</f>
        <v>0</v>
      </c>
      <c r="N245" s="171" t="n">
        <f aca="false">IF(N$236=0,"-",COUNTIFS(N$186:N$235,"&gt;=0",N$186:N$235,"&lt;10"))</f>
        <v>0</v>
      </c>
      <c r="O245" s="171" t="n">
        <f aca="false">IF(O$236=0,"-",COUNTIFS(O$186:O$235,"&gt;=0",O$186:O$235,"&lt;10"))</f>
        <v>0</v>
      </c>
      <c r="P245" s="171" t="n">
        <f aca="false">IF(P$236=0,"-",COUNTIFS(P$186:P$235,"&gt;=0",P$186:P$235,"&lt;10"))</f>
        <v>0</v>
      </c>
      <c r="Q245" s="171" t="n">
        <f aca="false">IF(Q$236=0,"-",COUNTIFS(Q$186:Q$235,"&gt;=0",Q$186:Q$235,"&lt;10"))</f>
        <v>0</v>
      </c>
      <c r="R245" s="171" t="n">
        <f aca="false">IF(R$236=0,"-",COUNTIFS(R$186:R$235,"&gt;=0",R$186:R$235,"&lt;10"))</f>
        <v>0</v>
      </c>
      <c r="S245" s="171" t="n">
        <f aca="false">IF(S$236=0,"-",COUNTIFS(S$186:S$235,"&gt;=0",S$186:S$235,"&lt;10"))</f>
        <v>0</v>
      </c>
      <c r="T245" s="171" t="n">
        <f aca="false">IF(T$236=0,"-",COUNTIFS(T$186:T$235,"&gt;=0",T$186:T$235,"&lt;10"))</f>
        <v>0</v>
      </c>
      <c r="U245" s="171" t="n">
        <f aca="false">IF(U$236=0,"-",COUNTIFS(U$186:U$235,"&gt;=0",U$186:U$235,"&lt;10"))</f>
        <v>0</v>
      </c>
      <c r="V245" s="171" t="n">
        <f aca="false">IF(V$236=0,"-",COUNTIFS(V$186:V$235,"&gt;=0",V$186:V$235,"&lt;10"))</f>
        <v>0</v>
      </c>
      <c r="W245" s="171" t="n">
        <f aca="false">IF(W$236=0,"-",COUNTIFS(W$186:W$235,"&gt;=0",W$186:W$235,"&lt;10"))</f>
        <v>0</v>
      </c>
      <c r="X245" s="171" t="n">
        <f aca="false">IF(X$236=0,"-",COUNTIFS(X$186:X$235,"&gt;=0",X$186:X$235,"&lt;10"))</f>
        <v>0</v>
      </c>
      <c r="Y245" s="171" t="n">
        <f aca="false">IF(Y$236=0,"-",COUNTIFS(Y$186:Y$235,"&gt;=0",Y$186:Y$235,"&lt;10"))</f>
        <v>0</v>
      </c>
      <c r="Z245" s="171" t="n">
        <f aca="false">IF(Z$236=0,"-",COUNTIFS(Z$186:Z$235,"&gt;=0",Z$186:Z$235,"&lt;10"))</f>
        <v>0</v>
      </c>
      <c r="AA245" s="171" t="n">
        <f aca="false">IF(AA$236=0,"-",COUNTIFS(AA$186:AA$235,"&gt;=0",AA$186:AA$235,"&lt;10"))</f>
        <v>0</v>
      </c>
      <c r="AB245" s="171" t="n">
        <f aca="false">IF(AB$236=0,"-",COUNTIFS(AB$186:AB$235,"&gt;=0",AB$186:AB$235,"&lt;10"))</f>
        <v>0</v>
      </c>
      <c r="AC245" s="171" t="n">
        <f aca="false">IF(AC$236=0,"-",COUNTIFS(AC$186:AC$235,"&gt;=0",AC$186:AC$235,"&lt;10"))</f>
        <v>0</v>
      </c>
      <c r="AD245" s="171" t="n">
        <f aca="false">IF(AD$236=0,"-",COUNTIFS(AD$186:AD$235,"&gt;=0",AD$186:AD$235,"&lt;10"))</f>
        <v>0</v>
      </c>
      <c r="AE245" s="171" t="n">
        <f aca="false">IF(AE$236=0,"-",COUNTIFS(AE$186:AE$235,"&gt;=0",AE$186:AE$235,"&lt;10"))</f>
        <v>0</v>
      </c>
      <c r="AF245" s="171" t="n">
        <f aca="false">IF(AF$236=0,"-",COUNTIFS(AF$186:AF$235,"&gt;=0",AF$186:AF$235,"&lt;10"))</f>
        <v>0</v>
      </c>
      <c r="AG245" s="171" t="n">
        <f aca="false">IF(AG$236=0,"-",COUNTIFS(AG$186:AG$235,"&gt;=0",AG$186:AG$235,"&lt;10"))</f>
        <v>0</v>
      </c>
      <c r="AH245" s="171" t="n">
        <f aca="false">IF(AH$236=0,"-",COUNTIFS(AH$186:AH$235,"&gt;=0",AH$186:AH$235,"&lt;10"))</f>
        <v>0</v>
      </c>
      <c r="AI245" s="171" t="n">
        <f aca="false">IF(AI$236=0,"-",COUNTIFS(AI$186:AI$235,"&gt;=0",AI$186:AI$235,"&lt;10"))</f>
        <v>0</v>
      </c>
      <c r="AJ245" s="171" t="n">
        <f aca="false">IF(AJ$236=0,"-",COUNTIFS(AJ$186:AJ$235,"&gt;=0",AJ$186:AJ$235,"&lt;10"))</f>
        <v>0</v>
      </c>
      <c r="AK245" s="171" t="n">
        <f aca="false">IF(AK$236=0,"-",COUNTIFS(AK$186:AK$235,"&gt;=0",AK$186:AK$235,"&lt;10"))</f>
        <v>0</v>
      </c>
      <c r="AL245" s="171" t="n">
        <f aca="false">IF(AL$236=0,"-",COUNTIFS(AL$186:AL$235,"&gt;=0",AL$186:AL$235,"&lt;10"))</f>
        <v>0</v>
      </c>
      <c r="AM245" s="299"/>
      <c r="AN245" s="201"/>
      <c r="AO245" s="201"/>
      <c r="AP245" s="201"/>
      <c r="AQ245" s="201"/>
      <c r="AR245" s="201"/>
      <c r="AS245" s="201"/>
      <c r="AT245" s="201"/>
      <c r="AU245" s="201"/>
      <c r="AV245" s="201"/>
      <c r="AW245" s="201"/>
      <c r="AX245" s="201"/>
      <c r="AY245" s="201"/>
      <c r="AZ245" s="201"/>
      <c r="BA245" s="201"/>
      <c r="BB245" s="201"/>
      <c r="BC245" s="201"/>
      <c r="BD245" s="201"/>
      <c r="BE245" s="201"/>
      <c r="BF245" s="201"/>
      <c r="BG245" s="201"/>
      <c r="BH245" s="201"/>
      <c r="BI245" s="201"/>
      <c r="BJ245" s="201"/>
      <c r="BK245" s="201"/>
      <c r="BL245" s="201"/>
      <c r="BM245" s="201"/>
      <c r="BN245" s="201"/>
      <c r="BO245" s="201"/>
      <c r="BP245" s="201"/>
      <c r="BQ245" s="201"/>
      <c r="BR245" s="201"/>
      <c r="BS245" s="201"/>
      <c r="BT245" s="201"/>
      <c r="BU245" s="201"/>
      <c r="BV245" s="201"/>
      <c r="BW245" s="201"/>
      <c r="BX245" s="201"/>
      <c r="BY245" s="201"/>
      <c r="BZ245" s="201"/>
      <c r="CA245" s="201"/>
      <c r="CB245" s="201"/>
      <c r="CC245" s="201"/>
      <c r="CD245" s="201"/>
      <c r="CE245" s="201"/>
    </row>
    <row r="246" customFormat="false" ht="15" hidden="false" customHeight="false" outlineLevel="0" collapsed="false">
      <c r="A246" s="203"/>
      <c r="B246" s="216" t="s">
        <v>105</v>
      </c>
      <c r="C246" s="219"/>
      <c r="D246" s="273"/>
      <c r="E246" s="171" t="n">
        <f aca="false">IF(E$236=0,"-",SUM(E238:E245))</f>
        <v>0</v>
      </c>
      <c r="F246" s="171" t="n">
        <f aca="false">IF(F$236=0,"-",SUM(F238:F245))</f>
        <v>0</v>
      </c>
      <c r="G246" s="171" t="n">
        <f aca="false">IF(G$236=0,"-",SUM(G238:G245))</f>
        <v>0</v>
      </c>
      <c r="H246" s="171" t="n">
        <f aca="false">IF(H$236=0,"-",SUM(H238:H245))</f>
        <v>0</v>
      </c>
      <c r="I246" s="171" t="n">
        <f aca="false">IF(I$236=0,"-",SUM(I238:I245))</f>
        <v>0</v>
      </c>
      <c r="J246" s="171" t="n">
        <f aca="false">IF(J$236=0,"-",SUM(J238:J245))</f>
        <v>0</v>
      </c>
      <c r="K246" s="171" t="n">
        <f aca="false">IF(K$236=0,"-",SUM(K238:K245))</f>
        <v>0</v>
      </c>
      <c r="L246" s="171" t="n">
        <f aca="false">IF(L$236=0,"-",SUM(L238:L245))</f>
        <v>0</v>
      </c>
      <c r="M246" s="171" t="n">
        <f aca="false">IF(M$236=0,"-",SUM(M238:M245))</f>
        <v>0</v>
      </c>
      <c r="N246" s="171" t="n">
        <f aca="false">IF(N$236=0,"-",SUM(N238:N245))</f>
        <v>0</v>
      </c>
      <c r="O246" s="171" t="n">
        <f aca="false">IF(O$236=0,"-",SUM(O238:O245))</f>
        <v>0</v>
      </c>
      <c r="P246" s="171" t="n">
        <f aca="false">IF(P$236=0,"-",SUM(P238:P245))</f>
        <v>0</v>
      </c>
      <c r="Q246" s="171" t="n">
        <f aca="false">IF(Q$236=0,"-",SUM(Q238:Q245))</f>
        <v>0</v>
      </c>
      <c r="R246" s="171" t="n">
        <f aca="false">IF(R$236=0,"-",SUM(R238:R245))</f>
        <v>0</v>
      </c>
      <c r="S246" s="171" t="n">
        <f aca="false">IF(S$236=0,"-",SUM(S238:S245))</f>
        <v>0</v>
      </c>
      <c r="T246" s="171" t="n">
        <f aca="false">IF(T$236=0,"-",SUM(T238:T245))</f>
        <v>0</v>
      </c>
      <c r="U246" s="171" t="n">
        <f aca="false">IF(U$236=0,"-",SUM(U238:U245))</f>
        <v>0</v>
      </c>
      <c r="V246" s="171" t="n">
        <f aca="false">IF(V$236=0,"-",SUM(V238:V245))</f>
        <v>0</v>
      </c>
      <c r="W246" s="171" t="n">
        <f aca="false">IF(W$236=0,"-",SUM(W238:W245))</f>
        <v>0</v>
      </c>
      <c r="X246" s="171" t="n">
        <f aca="false">IF(X$236=0,"-",SUM(X238:X245))</f>
        <v>0</v>
      </c>
      <c r="Y246" s="171" t="n">
        <f aca="false">IF(Y$236=0,"-",SUM(Y238:Y245))</f>
        <v>0</v>
      </c>
      <c r="Z246" s="171" t="n">
        <f aca="false">IF(Z$236=0,"-",SUM(Z238:Z245))</f>
        <v>0</v>
      </c>
      <c r="AA246" s="171" t="n">
        <f aca="false">IF(AA$236=0,"-",SUM(AA238:AA245))</f>
        <v>0</v>
      </c>
      <c r="AB246" s="171" t="n">
        <f aca="false">IF(AB$236=0,"-",SUM(AB238:AB245))</f>
        <v>0</v>
      </c>
      <c r="AC246" s="171" t="n">
        <f aca="false">IF(AC$236=0,"-",SUM(AC238:AC245))</f>
        <v>0</v>
      </c>
      <c r="AD246" s="171" t="n">
        <f aca="false">IF(AD$236=0,"-",SUM(AD238:AD245))</f>
        <v>0</v>
      </c>
      <c r="AE246" s="171" t="n">
        <f aca="false">IF(AE$236=0,"-",SUM(AE238:AE245))</f>
        <v>0</v>
      </c>
      <c r="AF246" s="171" t="n">
        <f aca="false">IF(AF$236=0,"-",SUM(AF238:AF245))</f>
        <v>0</v>
      </c>
      <c r="AG246" s="171" t="n">
        <f aca="false">IF(AG$236=0,"-",SUM(AG238:AG245))</f>
        <v>0</v>
      </c>
      <c r="AH246" s="171" t="n">
        <f aca="false">IF(AH$236=0,"-",SUM(AH238:AH245))</f>
        <v>0</v>
      </c>
      <c r="AI246" s="171" t="n">
        <f aca="false">IF(AI$236=0,"-",SUM(AI238:AI245))</f>
        <v>0</v>
      </c>
      <c r="AJ246" s="171" t="n">
        <f aca="false">IF(AJ$236=0,"-",SUM(AJ238:AJ245))</f>
        <v>0</v>
      </c>
      <c r="AK246" s="171" t="n">
        <f aca="false">IF(AK$236=0,"-",SUM(AK238:AK245))</f>
        <v>0</v>
      </c>
      <c r="AL246" s="171" t="n">
        <f aca="false">IF(AL$236=0,"-",SUM(AL238:AL245))</f>
        <v>0</v>
      </c>
      <c r="AM246" s="299"/>
      <c r="AN246" s="201"/>
      <c r="AO246" s="201"/>
      <c r="AP246" s="201"/>
      <c r="AQ246" s="201"/>
      <c r="AR246" s="201"/>
      <c r="AS246" s="201"/>
      <c r="AT246" s="201"/>
      <c r="AU246" s="201"/>
      <c r="AV246" s="201"/>
      <c r="AW246" s="201"/>
      <c r="AX246" s="201"/>
      <c r="AY246" s="201"/>
      <c r="AZ246" s="201"/>
      <c r="BA246" s="201"/>
      <c r="BB246" s="201"/>
      <c r="BC246" s="201"/>
      <c r="BD246" s="201"/>
      <c r="BE246" s="201"/>
      <c r="BF246" s="201"/>
      <c r="BG246" s="201"/>
      <c r="BH246" s="201"/>
      <c r="BI246" s="201"/>
      <c r="BJ246" s="201"/>
      <c r="BK246" s="201"/>
      <c r="BL246" s="201"/>
      <c r="BM246" s="201"/>
      <c r="BN246" s="201"/>
      <c r="BO246" s="201"/>
      <c r="BP246" s="201"/>
      <c r="BQ246" s="201"/>
      <c r="BR246" s="201"/>
      <c r="BS246" s="201"/>
      <c r="BT246" s="201"/>
      <c r="BU246" s="201"/>
      <c r="BV246" s="201"/>
      <c r="BW246" s="201"/>
      <c r="BX246" s="201"/>
      <c r="BY246" s="201"/>
      <c r="BZ246" s="201"/>
      <c r="CA246" s="201"/>
      <c r="CB246" s="201"/>
      <c r="CC246" s="201"/>
      <c r="CD246" s="201"/>
      <c r="CE246" s="201"/>
    </row>
    <row r="247" customFormat="false" ht="15" hidden="false" customHeight="false" outlineLevel="0" collapsed="false">
      <c r="A247" s="203"/>
      <c r="B247" s="216" t="s">
        <v>7</v>
      </c>
      <c r="C247" s="219"/>
      <c r="D247" s="273"/>
      <c r="E247" s="171" t="str">
        <f aca="false">IF(OR($B$186="",E236=0),"-",50-COUNTIF($B$186:$B$235,""))</f>
        <v>-</v>
      </c>
      <c r="F247" s="171" t="str">
        <f aca="false">IF(OR($B$186="",F236=0),"-",50-COUNTIF($B$186:$B$235,""))</f>
        <v>-</v>
      </c>
      <c r="G247" s="171" t="str">
        <f aca="false">IF(OR($B$186="",G236=0),"-",50-COUNTIF($B$186:$B$235,""))</f>
        <v>-</v>
      </c>
      <c r="H247" s="171" t="str">
        <f aca="false">IF(OR($B$186="",H236=0),"-",50-COUNTIF($B$186:$B$235,""))</f>
        <v>-</v>
      </c>
      <c r="I247" s="171" t="str">
        <f aca="false">IF(OR($B$186="",I236=0),"-",50-COUNTIF($B$186:$B$235,""))</f>
        <v>-</v>
      </c>
      <c r="J247" s="171" t="str">
        <f aca="false">IF(OR($B$186="",J236=0),"-",50-COUNTIF($B$186:$B$235,""))</f>
        <v>-</v>
      </c>
      <c r="K247" s="171" t="str">
        <f aca="false">IF(OR($B$186="",K236=0),"-",50-COUNTIF($B$186:$B$235,""))</f>
        <v>-</v>
      </c>
      <c r="L247" s="171" t="str">
        <f aca="false">IF(OR($B$186="",L236=0),"-",50-COUNTIF($B$186:$B$235,""))</f>
        <v>-</v>
      </c>
      <c r="M247" s="171" t="str">
        <f aca="false">IF(OR($B$186="",M236=0),"-",50-COUNTIF($B$186:$B$235,""))</f>
        <v>-</v>
      </c>
      <c r="N247" s="171" t="str">
        <f aca="false">IF(OR($B$186="",N236=0),"-",50-COUNTIF($B$186:$B$235,""))</f>
        <v>-</v>
      </c>
      <c r="O247" s="171" t="str">
        <f aca="false">IF(OR($B$186="",O236=0),"-",50-COUNTIF($B$186:$B$235,""))</f>
        <v>-</v>
      </c>
      <c r="P247" s="171" t="str">
        <f aca="false">IF(OR($B$186="",P236=0),"-",50-COUNTIF($B$186:$B$235,""))</f>
        <v>-</v>
      </c>
      <c r="Q247" s="171" t="str">
        <f aca="false">IF(OR($B$186="",Q236=0),"-",50-COUNTIF($B$186:$B$235,""))</f>
        <v>-</v>
      </c>
      <c r="R247" s="171" t="str">
        <f aca="false">IF(OR($B$186="",R236=0),"-",50-COUNTIF($B$186:$B$235,""))</f>
        <v>-</v>
      </c>
      <c r="S247" s="171" t="str">
        <f aca="false">IF(OR($B$186="",S236=0),"-",50-COUNTIF($B$186:$B$235,""))</f>
        <v>-</v>
      </c>
      <c r="T247" s="171" t="str">
        <f aca="false">IF(OR($B$186="",T236=0),"-",50-COUNTIF($B$186:$B$235,""))</f>
        <v>-</v>
      </c>
      <c r="U247" s="171" t="str">
        <f aca="false">IF(OR($B$186="",U236=0),"-",50-COUNTIF($B$186:$B$235,""))</f>
        <v>-</v>
      </c>
      <c r="V247" s="171" t="str">
        <f aca="false">IF(OR($B$186="",V236=0),"-",50-COUNTIF($B$186:$B$235,""))</f>
        <v>-</v>
      </c>
      <c r="W247" s="171" t="str">
        <f aca="false">IF(OR($B$186="",W236=0),"-",50-COUNTIF($B$186:$B$235,""))</f>
        <v>-</v>
      </c>
      <c r="X247" s="171" t="str">
        <f aca="false">IF(OR($B$186="",X236=0),"-",50-COUNTIF($B$186:$B$235,""))</f>
        <v>-</v>
      </c>
      <c r="Y247" s="171" t="str">
        <f aca="false">IF(OR($B$186="",Y236=0),"-",50-COUNTIF($B$186:$B$235,""))</f>
        <v>-</v>
      </c>
      <c r="Z247" s="171" t="str">
        <f aca="false">IF(OR($B$186="",Z236=0),"-",50-COUNTIF($B$186:$B$235,""))</f>
        <v>-</v>
      </c>
      <c r="AA247" s="171" t="str">
        <f aca="false">IF(OR($B$186="",AA236=0),"-",50-COUNTIF($B$186:$B$235,""))</f>
        <v>-</v>
      </c>
      <c r="AB247" s="171" t="str">
        <f aca="false">IF(OR($B$186="",AB236=0),"-",50-COUNTIF($B$186:$B$235,""))</f>
        <v>-</v>
      </c>
      <c r="AC247" s="171" t="str">
        <f aca="false">IF(OR($B$186="",AC236=0),"-",50-COUNTIF($B$186:$B$235,""))</f>
        <v>-</v>
      </c>
      <c r="AD247" s="171" t="str">
        <f aca="false">IF(OR($B$186="",AD236=0),"-",50-COUNTIF($B$186:$B$235,""))</f>
        <v>-</v>
      </c>
      <c r="AE247" s="171" t="str">
        <f aca="false">IF(OR($B$186="",AE236=0),"-",50-COUNTIF($B$186:$B$235,""))</f>
        <v>-</v>
      </c>
      <c r="AF247" s="171" t="str">
        <f aca="false">IF(OR($B$186="",AF236=0),"-",50-COUNTIF($B$186:$B$235,""))</f>
        <v>-</v>
      </c>
      <c r="AG247" s="171" t="str">
        <f aca="false">IF(OR($B$186="",AG236=0),"-",50-COUNTIF($B$186:$B$235,""))</f>
        <v>-</v>
      </c>
      <c r="AH247" s="171" t="str">
        <f aca="false">IF(OR($B$186="",AH236=0),"-",50-COUNTIF($B$186:$B$235,""))</f>
        <v>-</v>
      </c>
      <c r="AI247" s="171" t="str">
        <f aca="false">IF(OR($B$186="",AI236=0),"-",50-COUNTIF($B$186:$B$235,""))</f>
        <v>-</v>
      </c>
      <c r="AJ247" s="171" t="str">
        <f aca="false">IF(OR($B$186="",AJ236=0),"-",50-COUNTIF($B$186:$B$235,""))</f>
        <v>-</v>
      </c>
      <c r="AK247" s="171" t="str">
        <f aca="false">IF(OR($B$186="",AK236=0),"-",50-COUNTIF($B$186:$B$235,""))</f>
        <v>-</v>
      </c>
      <c r="AL247" s="171" t="str">
        <f aca="false">IF(OR($B$186="",AL236=0),"-",50-COUNTIF($B$186:$B$235,""))</f>
        <v>-</v>
      </c>
      <c r="AM247" s="299"/>
      <c r="AN247" s="201"/>
      <c r="AO247" s="201"/>
      <c r="AP247" s="201"/>
      <c r="AQ247" s="201"/>
      <c r="AR247" s="201"/>
      <c r="AS247" s="201"/>
      <c r="AT247" s="201"/>
      <c r="AU247" s="201"/>
      <c r="AV247" s="201"/>
      <c r="AW247" s="201"/>
      <c r="AX247" s="201"/>
      <c r="AY247" s="201"/>
      <c r="AZ247" s="201"/>
      <c r="BA247" s="201"/>
      <c r="BB247" s="201"/>
      <c r="BC247" s="201"/>
      <c r="BD247" s="201"/>
      <c r="BE247" s="201"/>
      <c r="BF247" s="201"/>
      <c r="BG247" s="201"/>
      <c r="BH247" s="201"/>
      <c r="BI247" s="201"/>
      <c r="BJ247" s="201"/>
      <c r="BK247" s="201"/>
      <c r="BL247" s="201"/>
      <c r="BM247" s="201"/>
      <c r="BN247" s="201"/>
      <c r="BO247" s="201"/>
      <c r="BP247" s="201"/>
      <c r="BQ247" s="201"/>
      <c r="BR247" s="201"/>
      <c r="BS247" s="201"/>
      <c r="BT247" s="201"/>
      <c r="BU247" s="201"/>
      <c r="BV247" s="201"/>
      <c r="BW247" s="201"/>
      <c r="BX247" s="201"/>
      <c r="BY247" s="201"/>
      <c r="BZ247" s="201"/>
      <c r="CA247" s="201"/>
      <c r="CB247" s="201"/>
      <c r="CC247" s="201"/>
      <c r="CD247" s="201"/>
      <c r="CE247" s="201"/>
    </row>
    <row r="248" customFormat="false" ht="14.15" hidden="false" customHeight="false" outlineLevel="0" collapsed="false">
      <c r="A248" s="203"/>
      <c r="B248" s="216" t="s">
        <v>106</v>
      </c>
      <c r="C248" s="219"/>
      <c r="D248" s="273"/>
      <c r="E248" s="171" t="n">
        <f aca="false">IF(E$236=0,"-",SUM(E238:E242))</f>
        <v>0</v>
      </c>
      <c r="F248" s="171" t="n">
        <f aca="false">IF(F$236=0,"-",SUM(F238:F242))</f>
        <v>0</v>
      </c>
      <c r="G248" s="171" t="n">
        <f aca="false">IF(G$236=0,"-",SUM(G238:G242))</f>
        <v>0</v>
      </c>
      <c r="H248" s="171" t="n">
        <f aca="false">IF(H$236=0,"-",SUM(H238:H242))</f>
        <v>0</v>
      </c>
      <c r="I248" s="171" t="n">
        <f aca="false">IF(I$236=0,"-",SUM(I238:I242))</f>
        <v>0</v>
      </c>
      <c r="J248" s="171" t="n">
        <f aca="false">IF(J$236=0,"-",SUM(J238:J242))</f>
        <v>0</v>
      </c>
      <c r="K248" s="171" t="n">
        <f aca="false">IF(K$236=0,"-",SUM(K238:K242))</f>
        <v>0</v>
      </c>
      <c r="L248" s="171" t="n">
        <f aca="false">IF(L$236=0,"-",SUM(L238:L242))</f>
        <v>0</v>
      </c>
      <c r="M248" s="171" t="n">
        <f aca="false">IF(M$236=0,"-",SUM(M238:M242))</f>
        <v>0</v>
      </c>
      <c r="N248" s="171" t="n">
        <f aca="false">IF(N$236=0,"-",SUM(N238:N242))</f>
        <v>0</v>
      </c>
      <c r="O248" s="171" t="n">
        <f aca="false">IF(O$236=0,"-",SUM(O238:O242))</f>
        <v>0</v>
      </c>
      <c r="P248" s="171" t="n">
        <f aca="false">IF(P$236=0,"-",SUM(P238:P242))</f>
        <v>0</v>
      </c>
      <c r="Q248" s="171" t="n">
        <f aca="false">IF(Q$236=0,"-",SUM(Q238:Q242))</f>
        <v>0</v>
      </c>
      <c r="R248" s="171" t="n">
        <f aca="false">IF(R$236=0,"-",SUM(R238:R242))</f>
        <v>0</v>
      </c>
      <c r="S248" s="171" t="n">
        <f aca="false">IF(S$236=0,"-",SUM(S238:S242))</f>
        <v>0</v>
      </c>
      <c r="T248" s="171" t="n">
        <f aca="false">IF(T$236=0,"-",SUM(T238:T242))</f>
        <v>0</v>
      </c>
      <c r="U248" s="171" t="n">
        <f aca="false">IF(U$236=0,"-",SUM(U238:U242))</f>
        <v>0</v>
      </c>
      <c r="V248" s="171" t="n">
        <f aca="false">IF(V$236=0,"-",SUM(V238:V242))</f>
        <v>0</v>
      </c>
      <c r="W248" s="171" t="n">
        <f aca="false">IF(W$236=0,"-",SUM(W238:W242))</f>
        <v>0</v>
      </c>
      <c r="X248" s="171" t="n">
        <f aca="false">IF(X$236=0,"-",SUM(X238:X242))</f>
        <v>0</v>
      </c>
      <c r="Y248" s="171" t="n">
        <f aca="false">IF(Y$236=0,"-",SUM(Y238:Y242))</f>
        <v>0</v>
      </c>
      <c r="Z248" s="171" t="n">
        <f aca="false">IF(Z$236=0,"-",SUM(Z238:Z242))</f>
        <v>0</v>
      </c>
      <c r="AA248" s="171" t="n">
        <f aca="false">IF(AA$236=0,"-",SUM(AA238:AA242))</f>
        <v>0</v>
      </c>
      <c r="AB248" s="171" t="n">
        <f aca="false">IF(AB$236=0,"-",SUM(AB238:AB242))</f>
        <v>0</v>
      </c>
      <c r="AC248" s="171" t="n">
        <f aca="false">IF(AC$236=0,"-",SUM(AC238:AC242))</f>
        <v>0</v>
      </c>
      <c r="AD248" s="171" t="n">
        <f aca="false">IF(AD$236=0,"-",SUM(AD238:AD242))</f>
        <v>0</v>
      </c>
      <c r="AE248" s="171" t="n">
        <f aca="false">IF(AE$236=0,"-",SUM(AE238:AE242))</f>
        <v>0</v>
      </c>
      <c r="AF248" s="171" t="n">
        <f aca="false">IF(AF$236=0,"-",SUM(AF238:AF242))</f>
        <v>0</v>
      </c>
      <c r="AG248" s="171" t="n">
        <f aca="false">IF(AG$236=0,"-",SUM(AG238:AG242))</f>
        <v>0</v>
      </c>
      <c r="AH248" s="171" t="n">
        <f aca="false">IF(AH$236=0,"-",SUM(AH238:AH242))</f>
        <v>0</v>
      </c>
      <c r="AI248" s="171" t="n">
        <f aca="false">IF(AI$236=0,"-",SUM(AI238:AI242))</f>
        <v>0</v>
      </c>
      <c r="AJ248" s="171" t="n">
        <f aca="false">IF(AJ$236=0,"-",SUM(AJ238:AJ242))</f>
        <v>0</v>
      </c>
      <c r="AK248" s="171" t="n">
        <f aca="false">IF(AK$236=0,"-",SUM(AK238:AK242))</f>
        <v>0</v>
      </c>
      <c r="AL248" s="171" t="n">
        <f aca="false">IF(AL$236=0,"-",SUM(AL238:AL242))</f>
        <v>0</v>
      </c>
      <c r="AM248" s="299"/>
      <c r="AN248" s="201"/>
      <c r="AO248" s="201"/>
      <c r="AP248" s="201"/>
      <c r="AQ248" s="201"/>
      <c r="AR248" s="201"/>
      <c r="AS248" s="201"/>
      <c r="AT248" s="201"/>
      <c r="AU248" s="201"/>
      <c r="AV248" s="201"/>
      <c r="AW248" s="201"/>
      <c r="AX248" s="201"/>
      <c r="AY248" s="201"/>
      <c r="AZ248" s="201"/>
      <c r="BA248" s="201"/>
      <c r="BB248" s="201"/>
      <c r="BC248" s="201"/>
      <c r="BD248" s="201"/>
      <c r="BE248" s="201"/>
      <c r="BF248" s="201"/>
      <c r="BG248" s="201"/>
      <c r="BH248" s="201"/>
      <c r="BI248" s="201"/>
      <c r="BJ248" s="201"/>
      <c r="BK248" s="201"/>
      <c r="BL248" s="201"/>
      <c r="BM248" s="201"/>
      <c r="BN248" s="201"/>
      <c r="BO248" s="201"/>
      <c r="BP248" s="201"/>
      <c r="BQ248" s="201"/>
      <c r="BR248" s="201"/>
      <c r="BS248" s="201"/>
      <c r="BT248" s="201"/>
      <c r="BU248" s="201"/>
      <c r="BV248" s="201"/>
      <c r="BW248" s="201"/>
      <c r="BX248" s="201"/>
      <c r="BY248" s="201"/>
      <c r="BZ248" s="201"/>
      <c r="CA248" s="201"/>
      <c r="CB248" s="201"/>
      <c r="CC248" s="201"/>
      <c r="CD248" s="201"/>
      <c r="CE248" s="201"/>
    </row>
    <row r="249" customFormat="false" ht="14.15" hidden="false" customHeight="false" outlineLevel="0" collapsed="false">
      <c r="A249" s="203"/>
      <c r="B249" s="216" t="s">
        <v>107</v>
      </c>
      <c r="C249" s="219"/>
      <c r="D249" s="273"/>
      <c r="E249" s="220" t="str">
        <f aca="false">IF(OR(E$236=0,E$236="-"),"-",E248/E246)</f>
        <v>-</v>
      </c>
      <c r="F249" s="220" t="str">
        <f aca="false">IF(OR(F$236=0,F$236="-"),"-",F248/F246)</f>
        <v>-</v>
      </c>
      <c r="G249" s="220" t="str">
        <f aca="false">IF(OR(G$236=0,G$236="-"),"-",G248/G246)</f>
        <v>-</v>
      </c>
      <c r="H249" s="220" t="str">
        <f aca="false">IF(OR(H$236=0,H$236="-"),"-",H248/H246)</f>
        <v>-</v>
      </c>
      <c r="I249" s="220" t="str">
        <f aca="false">IF(OR(I$236=0,I$236="-"),"-",I248/I246)</f>
        <v>-</v>
      </c>
      <c r="J249" s="220" t="str">
        <f aca="false">IF(OR(J$236=0,J$236="-"),"-",J248/J246)</f>
        <v>-</v>
      </c>
      <c r="K249" s="220" t="str">
        <f aca="false">IF(OR(K$236=0,K$236="-"),"-",K248/K246)</f>
        <v>-</v>
      </c>
      <c r="L249" s="220" t="str">
        <f aca="false">IF(OR(L$236=0,L$236="-"),"-",L248/L246)</f>
        <v>-</v>
      </c>
      <c r="M249" s="220" t="str">
        <f aca="false">IF(OR(M$236=0,M$236="-"),"-",M248/M246)</f>
        <v>-</v>
      </c>
      <c r="N249" s="220" t="str">
        <f aca="false">IF(OR(N$236=0,N$236="-"),"-",N248/N246)</f>
        <v>-</v>
      </c>
      <c r="O249" s="220" t="str">
        <f aca="false">IF(OR(O$236=0,O$236="-"),"-",O248/O246)</f>
        <v>-</v>
      </c>
      <c r="P249" s="220" t="str">
        <f aca="false">IF(OR(P$236=0,P$236="-"),"-",P248/P246)</f>
        <v>-</v>
      </c>
      <c r="Q249" s="220" t="str">
        <f aca="false">IF(OR(Q$236=0,Q$236="-"),"-",Q248/Q246)</f>
        <v>-</v>
      </c>
      <c r="R249" s="220" t="str">
        <f aca="false">IF(OR(R$236=0,R$236="-"),"-",R248/R246)</f>
        <v>-</v>
      </c>
      <c r="S249" s="220" t="str">
        <f aca="false">IF(OR(S$236=0,S$236="-"),"-",S248/S246)</f>
        <v>-</v>
      </c>
      <c r="T249" s="220" t="str">
        <f aca="false">IF(OR(T$236=0,T$236="-"),"-",T248/T246)</f>
        <v>-</v>
      </c>
      <c r="U249" s="220" t="str">
        <f aca="false">IF(OR(U$236=0,U$236="-"),"-",U248/U246)</f>
        <v>-</v>
      </c>
      <c r="V249" s="220" t="str">
        <f aca="false">IF(OR(V$236=0,V$236="-"),"-",V248/V246)</f>
        <v>-</v>
      </c>
      <c r="W249" s="220" t="str">
        <f aca="false">IF(OR(W$236=0,W$236="-"),"-",W248/W246)</f>
        <v>-</v>
      </c>
      <c r="X249" s="220" t="str">
        <f aca="false">IF(OR(X$236=0,X$236="-"),"-",X248/X246)</f>
        <v>-</v>
      </c>
      <c r="Y249" s="220" t="str">
        <f aca="false">IF(OR(Y$236=0,Y$236="-"),"-",Y248/Y246)</f>
        <v>-</v>
      </c>
      <c r="Z249" s="220" t="str">
        <f aca="false">IF(OR(Z$236=0,Z$236="-"),"-",Z248/Z246)</f>
        <v>-</v>
      </c>
      <c r="AA249" s="220" t="str">
        <f aca="false">IF(OR(AA$236=0,AA$236="-"),"-",AA248/AA246)</f>
        <v>-</v>
      </c>
      <c r="AB249" s="220" t="str">
        <f aca="false">IF(OR(AB$236=0,AB$236="-"),"-",AB248/AB246)</f>
        <v>-</v>
      </c>
      <c r="AC249" s="220" t="str">
        <f aca="false">IF(OR(AC$236=0,AC$236="-"),"-",AC248/AC246)</f>
        <v>-</v>
      </c>
      <c r="AD249" s="220" t="str">
        <f aca="false">IF(OR(AD$236=0,AD$236="-"),"-",AD248/AD246)</f>
        <v>-</v>
      </c>
      <c r="AE249" s="220" t="str">
        <f aca="false">IF(OR(AE$236=0,AE$236="-"),"-",AE248/AE246)</f>
        <v>-</v>
      </c>
      <c r="AF249" s="220" t="str">
        <f aca="false">IF(OR(AF$236=0,AF$236="-"),"-",AF248/AF246)</f>
        <v>-</v>
      </c>
      <c r="AG249" s="220" t="str">
        <f aca="false">IF(OR(AG$236=0,AG$236="-"),"-",AG248/AG246)</f>
        <v>-</v>
      </c>
      <c r="AH249" s="220" t="str">
        <f aca="false">IF(OR(AH$236=0,AH$236="-"),"-",AH248/AH246)</f>
        <v>-</v>
      </c>
      <c r="AI249" s="220" t="str">
        <f aca="false">IF(OR(AI$236=0,AI$236="-"),"-",AI248/AI246)</f>
        <v>-</v>
      </c>
      <c r="AJ249" s="220" t="str">
        <f aca="false">IF(OR(AJ$236=0,AJ$236="-"),"-",AJ248/AJ246)</f>
        <v>-</v>
      </c>
      <c r="AK249" s="220" t="str">
        <f aca="false">IF(OR(AK$236=0,AK$236="-"),"-",AK248/AK246)</f>
        <v>-</v>
      </c>
      <c r="AL249" s="220" t="str">
        <f aca="false">IF(OR(AL$236=0,AL$236="-"),"-",AL248/AL246)</f>
        <v>-</v>
      </c>
      <c r="AM249" s="299"/>
      <c r="AN249" s="201"/>
      <c r="AO249" s="201"/>
      <c r="AP249" s="201"/>
      <c r="AQ249" s="201"/>
      <c r="AR249" s="201"/>
      <c r="AS249" s="201"/>
      <c r="AT249" s="201"/>
      <c r="AU249" s="201"/>
      <c r="AV249" s="201"/>
      <c r="AW249" s="201"/>
      <c r="AX249" s="201"/>
      <c r="AY249" s="201"/>
      <c r="AZ249" s="201"/>
      <c r="BA249" s="201"/>
      <c r="BB249" s="201"/>
      <c r="BC249" s="201"/>
      <c r="BD249" s="201"/>
      <c r="BE249" s="201"/>
      <c r="BF249" s="201"/>
      <c r="BG249" s="201"/>
      <c r="BH249" s="201"/>
      <c r="BI249" s="201"/>
      <c r="BJ249" s="201"/>
      <c r="BK249" s="201"/>
      <c r="BL249" s="201"/>
      <c r="BM249" s="201"/>
      <c r="BN249" s="201"/>
      <c r="BO249" s="201"/>
      <c r="BP249" s="201"/>
      <c r="BQ249" s="201"/>
      <c r="BR249" s="201"/>
      <c r="BS249" s="201"/>
      <c r="BT249" s="201"/>
      <c r="BU249" s="201"/>
      <c r="BV249" s="201"/>
      <c r="BW249" s="201"/>
      <c r="BX249" s="201"/>
      <c r="BY249" s="201"/>
      <c r="BZ249" s="201"/>
      <c r="CA249" s="201"/>
      <c r="CB249" s="201"/>
      <c r="CC249" s="201"/>
      <c r="CD249" s="201"/>
      <c r="CE249" s="201"/>
    </row>
    <row r="250" customFormat="false" ht="15" hidden="false" customHeight="false" outlineLevel="0" collapsed="false">
      <c r="A250" s="203"/>
      <c r="B250" s="216" t="s">
        <v>42</v>
      </c>
      <c r="C250" s="219"/>
      <c r="D250" s="273"/>
      <c r="E250" s="171" t="n">
        <f aca="false">IF(E$236=0,"-",SUM(E238:E240))</f>
        <v>0</v>
      </c>
      <c r="F250" s="171" t="n">
        <f aca="false">IF(F$236=0,"-",SUM(F238:F240))</f>
        <v>0</v>
      </c>
      <c r="G250" s="171" t="n">
        <f aca="false">IF(G$236=0,"-",SUM(G238:G240))</f>
        <v>0</v>
      </c>
      <c r="H250" s="171" t="n">
        <f aca="false">IF(H$236=0,"-",SUM(H238:H240))</f>
        <v>0</v>
      </c>
      <c r="I250" s="171" t="n">
        <f aca="false">IF(I$236=0,"-",SUM(I238:I240))</f>
        <v>0</v>
      </c>
      <c r="J250" s="171" t="n">
        <f aca="false">IF(J$236=0,"-",SUM(J238:J240))</f>
        <v>0</v>
      </c>
      <c r="K250" s="171" t="n">
        <f aca="false">IF(K$236=0,"-",SUM(K238:K240))</f>
        <v>0</v>
      </c>
      <c r="L250" s="171" t="n">
        <f aca="false">IF(L$236=0,"-",SUM(L238:L240))</f>
        <v>0</v>
      </c>
      <c r="M250" s="171" t="n">
        <f aca="false">IF(M$236=0,"-",SUM(M238:M240))</f>
        <v>0</v>
      </c>
      <c r="N250" s="171" t="n">
        <f aca="false">IF(N$236=0,"-",SUM(N238:N240))</f>
        <v>0</v>
      </c>
      <c r="O250" s="171" t="n">
        <f aca="false">IF(O$236=0,"-",SUM(O238:O240))</f>
        <v>0</v>
      </c>
      <c r="P250" s="171" t="n">
        <f aca="false">IF(P$236=0,"-",SUM(P238:P240))</f>
        <v>0</v>
      </c>
      <c r="Q250" s="171" t="n">
        <f aca="false">IF(Q$236=0,"-",SUM(Q238:Q240))</f>
        <v>0</v>
      </c>
      <c r="R250" s="171" t="n">
        <f aca="false">IF(R$236=0,"-",SUM(R238:R240))</f>
        <v>0</v>
      </c>
      <c r="S250" s="171" t="n">
        <f aca="false">IF(S$236=0,"-",SUM(S238:S240))</f>
        <v>0</v>
      </c>
      <c r="T250" s="171" t="n">
        <f aca="false">IF(T$236=0,"-",SUM(T238:T240))</f>
        <v>0</v>
      </c>
      <c r="U250" s="171" t="n">
        <f aca="false">IF(U$236=0,"-",SUM(U238:U240))</f>
        <v>0</v>
      </c>
      <c r="V250" s="171" t="n">
        <f aca="false">IF(V$236=0,"-",SUM(V238:V240))</f>
        <v>0</v>
      </c>
      <c r="W250" s="171" t="n">
        <f aca="false">IF(W$236=0,"-",SUM(W238:W240))</f>
        <v>0</v>
      </c>
      <c r="X250" s="171" t="n">
        <f aca="false">IF(X$236=0,"-",SUM(X238:X240))</f>
        <v>0</v>
      </c>
      <c r="Y250" s="171" t="n">
        <f aca="false">IF(Y$236=0,"-",SUM(Y238:Y240))</f>
        <v>0</v>
      </c>
      <c r="Z250" s="171" t="n">
        <f aca="false">IF(Z$236=0,"-",SUM(Z238:Z240))</f>
        <v>0</v>
      </c>
      <c r="AA250" s="171" t="n">
        <f aca="false">IF(AA$236=0,"-",SUM(AA238:AA240))</f>
        <v>0</v>
      </c>
      <c r="AB250" s="171" t="n">
        <f aca="false">IF(AB$236=0,"-",SUM(AB238:AB240))</f>
        <v>0</v>
      </c>
      <c r="AC250" s="171" t="n">
        <f aca="false">IF(AC$236=0,"-",SUM(AC238:AC240))</f>
        <v>0</v>
      </c>
      <c r="AD250" s="171" t="n">
        <f aca="false">IF(AD$236=0,"-",SUM(AD238:AD240))</f>
        <v>0</v>
      </c>
      <c r="AE250" s="171" t="n">
        <f aca="false">IF(AE$236=0,"-",SUM(AE238:AE240))</f>
        <v>0</v>
      </c>
      <c r="AF250" s="171" t="n">
        <f aca="false">IF(AF$236=0,"-",SUM(AF238:AF240))</f>
        <v>0</v>
      </c>
      <c r="AG250" s="171" t="n">
        <f aca="false">IF(AG$236=0,"-",SUM(AG238:AG240))</f>
        <v>0</v>
      </c>
      <c r="AH250" s="171" t="n">
        <f aca="false">IF(AH$236=0,"-",SUM(AH238:AH240))</f>
        <v>0</v>
      </c>
      <c r="AI250" s="171" t="n">
        <f aca="false">IF(AI$236=0,"-",SUM(AI238:AI240))</f>
        <v>0</v>
      </c>
      <c r="AJ250" s="171" t="n">
        <f aca="false">IF(AJ$236=0,"-",SUM(AJ238:AJ240))</f>
        <v>0</v>
      </c>
      <c r="AK250" s="171" t="n">
        <f aca="false">IF(AK$236=0,"-",SUM(AK238:AK240))</f>
        <v>0</v>
      </c>
      <c r="AL250" s="171" t="n">
        <f aca="false">IF(AL$236=0,"-",SUM(AL238:AL240))</f>
        <v>0</v>
      </c>
      <c r="AM250" s="299"/>
      <c r="AN250" s="201"/>
      <c r="AO250" s="201"/>
      <c r="AP250" s="201"/>
      <c r="AQ250" s="201"/>
      <c r="AR250" s="201"/>
      <c r="AS250" s="201"/>
      <c r="AT250" s="201"/>
      <c r="AU250" s="201"/>
      <c r="AV250" s="201"/>
      <c r="AW250" s="201"/>
      <c r="AX250" s="201"/>
      <c r="AY250" s="201"/>
      <c r="AZ250" s="201"/>
      <c r="BA250" s="201"/>
      <c r="BB250" s="201"/>
      <c r="BC250" s="201"/>
      <c r="BD250" s="201"/>
      <c r="BE250" s="201"/>
      <c r="BF250" s="201"/>
      <c r="BG250" s="201"/>
      <c r="BH250" s="201"/>
      <c r="BI250" s="201"/>
      <c r="BJ250" s="201"/>
      <c r="BK250" s="201"/>
      <c r="BL250" s="201"/>
      <c r="BM250" s="201"/>
      <c r="BN250" s="201"/>
      <c r="BO250" s="201"/>
      <c r="BP250" s="201"/>
      <c r="BQ250" s="201"/>
      <c r="BR250" s="201"/>
      <c r="BS250" s="201"/>
      <c r="BT250" s="201"/>
      <c r="BU250" s="201"/>
      <c r="BV250" s="201"/>
      <c r="BW250" s="201"/>
      <c r="BX250" s="201"/>
      <c r="BY250" s="201"/>
      <c r="BZ250" s="201"/>
      <c r="CA250" s="201"/>
      <c r="CB250" s="201"/>
      <c r="CC250" s="201"/>
      <c r="CD250" s="201"/>
      <c r="CE250" s="201"/>
    </row>
    <row r="251" customFormat="false" ht="15" hidden="false" customHeight="false" outlineLevel="0" collapsed="false">
      <c r="A251" s="203"/>
      <c r="B251" s="216" t="s">
        <v>108</v>
      </c>
      <c r="C251" s="219"/>
      <c r="D251" s="273"/>
      <c r="E251" s="220" t="str">
        <f aca="false">IF(OR(E$236=0,E$236="-"),"-",E250/E246)</f>
        <v>-</v>
      </c>
      <c r="F251" s="220" t="str">
        <f aca="false">IF(OR(F$236=0,F$236="-"),"-",F250/F246)</f>
        <v>-</v>
      </c>
      <c r="G251" s="220" t="str">
        <f aca="false">IF(OR(G$236=0,G$236="-"),"-",G250/G246)</f>
        <v>-</v>
      </c>
      <c r="H251" s="220" t="str">
        <f aca="false">IF(OR(H$236=0,H$236="-"),"-",H250/H246)</f>
        <v>-</v>
      </c>
      <c r="I251" s="220" t="str">
        <f aca="false">IF(OR(I$236=0,I$236="-"),"-",I250/I246)</f>
        <v>-</v>
      </c>
      <c r="J251" s="220" t="str">
        <f aca="false">IF(OR(J$236=0,J$236="-"),"-",J250/J246)</f>
        <v>-</v>
      </c>
      <c r="K251" s="220" t="str">
        <f aca="false">IF(OR(K$236=0,K$236="-"),"-",K250/K246)</f>
        <v>-</v>
      </c>
      <c r="L251" s="220" t="str">
        <f aca="false">IF(OR(L$236=0,L$236="-"),"-",L250/L246)</f>
        <v>-</v>
      </c>
      <c r="M251" s="220" t="str">
        <f aca="false">IF(OR(M$236=0,M$236="-"),"-",M250/M246)</f>
        <v>-</v>
      </c>
      <c r="N251" s="220" t="str">
        <f aca="false">IF(OR(N$236=0,N$236="-"),"-",N250/N246)</f>
        <v>-</v>
      </c>
      <c r="O251" s="220" t="str">
        <f aca="false">IF(OR(O$236=0,O$236="-"),"-",O250/O246)</f>
        <v>-</v>
      </c>
      <c r="P251" s="220" t="str">
        <f aca="false">IF(OR(P$236=0,P$236="-"),"-",P250/P246)</f>
        <v>-</v>
      </c>
      <c r="Q251" s="220" t="str">
        <f aca="false">IF(OR(Q$236=0,Q$236="-"),"-",Q250/Q246)</f>
        <v>-</v>
      </c>
      <c r="R251" s="220" t="str">
        <f aca="false">IF(OR(R$236=0,R$236="-"),"-",R250/R246)</f>
        <v>-</v>
      </c>
      <c r="S251" s="220" t="str">
        <f aca="false">IF(OR(S$236=0,S$236="-"),"-",S250/S246)</f>
        <v>-</v>
      </c>
      <c r="T251" s="220" t="str">
        <f aca="false">IF(OR(T$236=0,T$236="-"),"-",T250/T246)</f>
        <v>-</v>
      </c>
      <c r="U251" s="220" t="str">
        <f aca="false">IF(OR(U$236=0,U$236="-"),"-",U250/U246)</f>
        <v>-</v>
      </c>
      <c r="V251" s="220" t="str">
        <f aca="false">IF(OR(V$236=0,V$236="-"),"-",V250/V246)</f>
        <v>-</v>
      </c>
      <c r="W251" s="220" t="str">
        <f aca="false">IF(OR(W$236=0,W$236="-"),"-",W250/W246)</f>
        <v>-</v>
      </c>
      <c r="X251" s="220" t="str">
        <f aca="false">IF(OR(X$236=0,X$236="-"),"-",X250/X246)</f>
        <v>-</v>
      </c>
      <c r="Y251" s="220" t="str">
        <f aca="false">IF(OR(Y$236=0,Y$236="-"),"-",Y250/Y246)</f>
        <v>-</v>
      </c>
      <c r="Z251" s="220" t="str">
        <f aca="false">IF(OR(Z$236=0,Z$236="-"),"-",Z250/Z246)</f>
        <v>-</v>
      </c>
      <c r="AA251" s="220" t="str">
        <f aca="false">IF(OR(AA$236=0,AA$236="-"),"-",AA250/AA246)</f>
        <v>-</v>
      </c>
      <c r="AB251" s="220" t="str">
        <f aca="false">IF(OR(AB$236=0,AB$236="-"),"-",AB250/AB246)</f>
        <v>-</v>
      </c>
      <c r="AC251" s="220" t="str">
        <f aca="false">IF(OR(AC$236=0,AC$236="-"),"-",AC250/AC246)</f>
        <v>-</v>
      </c>
      <c r="AD251" s="220" t="str">
        <f aca="false">IF(OR(AD$236=0,AD$236="-"),"-",AD250/AD246)</f>
        <v>-</v>
      </c>
      <c r="AE251" s="220" t="str">
        <f aca="false">IF(OR(AE$236=0,AE$236="-"),"-",AE250/AE246)</f>
        <v>-</v>
      </c>
      <c r="AF251" s="220" t="str">
        <f aca="false">IF(OR(AF$236=0,AF$236="-"),"-",AF250/AF246)</f>
        <v>-</v>
      </c>
      <c r="AG251" s="220" t="str">
        <f aca="false">IF(OR(AG$236=0,AG$236="-"),"-",AG250/AG246)</f>
        <v>-</v>
      </c>
      <c r="AH251" s="220" t="str">
        <f aca="false">IF(OR(AH$236=0,AH$236="-"),"-",AH250/AH246)</f>
        <v>-</v>
      </c>
      <c r="AI251" s="220" t="str">
        <f aca="false">IF(OR(AI$236=0,AI$236="-"),"-",AI250/AI246)</f>
        <v>-</v>
      </c>
      <c r="AJ251" s="220" t="str">
        <f aca="false">IF(OR(AJ$236=0,AJ$236="-"),"-",AJ250/AJ246)</f>
        <v>-</v>
      </c>
      <c r="AK251" s="220" t="str">
        <f aca="false">IF(OR(AK$236=0,AK$236="-"),"-",AK250/AK246)</f>
        <v>-</v>
      </c>
      <c r="AL251" s="220" t="str">
        <f aca="false">IF(OR(AL$236=0,AL$236="-"),"-",AL250/AL246)</f>
        <v>-</v>
      </c>
      <c r="AM251" s="299"/>
      <c r="AN251" s="201"/>
      <c r="AO251" s="201"/>
      <c r="AP251" s="201"/>
      <c r="AQ251" s="201"/>
      <c r="AR251" s="201"/>
      <c r="AS251" s="201"/>
      <c r="AT251" s="201"/>
      <c r="AU251" s="201"/>
      <c r="AV251" s="201"/>
      <c r="AW251" s="201"/>
      <c r="AX251" s="201"/>
      <c r="AY251" s="201"/>
      <c r="AZ251" s="201"/>
      <c r="BA251" s="201"/>
      <c r="BB251" s="201"/>
      <c r="BC251" s="201"/>
      <c r="BD251" s="201"/>
      <c r="BE251" s="201"/>
      <c r="BF251" s="201"/>
      <c r="BG251" s="201"/>
      <c r="BH251" s="201"/>
      <c r="BI251" s="201"/>
      <c r="BJ251" s="201"/>
      <c r="BK251" s="201"/>
      <c r="BL251" s="201"/>
      <c r="BM251" s="201"/>
      <c r="BN251" s="201"/>
      <c r="BO251" s="201"/>
      <c r="BP251" s="201"/>
      <c r="BQ251" s="201"/>
      <c r="BR251" s="201"/>
      <c r="BS251" s="201"/>
      <c r="BT251" s="201"/>
      <c r="BU251" s="201"/>
      <c r="BV251" s="201"/>
      <c r="BW251" s="201"/>
      <c r="BX251" s="201"/>
      <c r="BY251" s="201"/>
      <c r="BZ251" s="201"/>
      <c r="CA251" s="201"/>
      <c r="CB251" s="201"/>
      <c r="CC251" s="201"/>
      <c r="CD251" s="201"/>
      <c r="CE251" s="201"/>
    </row>
    <row r="252" customFormat="false" ht="15" hidden="false" customHeight="false" outlineLevel="0" collapsed="false">
      <c r="A252" s="203"/>
      <c r="B252" s="216" t="s">
        <v>109</v>
      </c>
      <c r="C252" s="219"/>
      <c r="D252" s="273"/>
      <c r="E252" s="171" t="n">
        <f aca="false">IF(E$236=0,"-",SUM(E241:E242))</f>
        <v>0</v>
      </c>
      <c r="F252" s="171" t="n">
        <f aca="false">IF(F$236=0,"-",SUM(F241:F242))</f>
        <v>0</v>
      </c>
      <c r="G252" s="171" t="n">
        <f aca="false">IF(G$236=0,"-",SUM(G241:G242))</f>
        <v>0</v>
      </c>
      <c r="H252" s="171" t="n">
        <f aca="false">IF(H$236=0,"-",SUM(H241:H242))</f>
        <v>0</v>
      </c>
      <c r="I252" s="171" t="n">
        <f aca="false">IF(I$236=0,"-",SUM(I241:I242))</f>
        <v>0</v>
      </c>
      <c r="J252" s="171" t="n">
        <f aca="false">IF(J$236=0,"-",SUM(J241:J242))</f>
        <v>0</v>
      </c>
      <c r="K252" s="171" t="n">
        <f aca="false">IF(K$236=0,"-",SUM(K241:K242))</f>
        <v>0</v>
      </c>
      <c r="L252" s="171" t="n">
        <f aca="false">IF(L$236=0,"-",SUM(L241:L242))</f>
        <v>0</v>
      </c>
      <c r="M252" s="171" t="n">
        <f aca="false">IF(M$236=0,"-",SUM(M241:M242))</f>
        <v>0</v>
      </c>
      <c r="N252" s="171" t="n">
        <f aca="false">IF(N$236=0,"-",SUM(N241:N242))</f>
        <v>0</v>
      </c>
      <c r="O252" s="171" t="n">
        <f aca="false">IF(O$236=0,"-",SUM(O241:O242))</f>
        <v>0</v>
      </c>
      <c r="P252" s="171" t="n">
        <f aca="false">IF(P$236=0,"-",SUM(P241:P242))</f>
        <v>0</v>
      </c>
      <c r="Q252" s="171" t="n">
        <f aca="false">IF(Q$236=0,"-",SUM(Q241:Q242))</f>
        <v>0</v>
      </c>
      <c r="R252" s="171" t="n">
        <f aca="false">IF(R$236=0,"-",SUM(R241:R242))</f>
        <v>0</v>
      </c>
      <c r="S252" s="171" t="n">
        <f aca="false">IF(S$236=0,"-",SUM(S241:S242))</f>
        <v>0</v>
      </c>
      <c r="T252" s="171" t="n">
        <f aca="false">IF(T$236=0,"-",SUM(T241:T242))</f>
        <v>0</v>
      </c>
      <c r="U252" s="171" t="n">
        <f aca="false">IF(U$236=0,"-",SUM(U241:U242))</f>
        <v>0</v>
      </c>
      <c r="V252" s="171" t="n">
        <f aca="false">IF(V$236=0,"-",SUM(V241:V242))</f>
        <v>0</v>
      </c>
      <c r="W252" s="171" t="n">
        <f aca="false">IF(W$236=0,"-",SUM(W241:W242))</f>
        <v>0</v>
      </c>
      <c r="X252" s="171" t="n">
        <f aca="false">IF(X$236=0,"-",SUM(X241:X242))</f>
        <v>0</v>
      </c>
      <c r="Y252" s="171" t="n">
        <f aca="false">IF(Y$236=0,"-",SUM(Y241:Y242))</f>
        <v>0</v>
      </c>
      <c r="Z252" s="171" t="n">
        <f aca="false">IF(Z$236=0,"-",SUM(Z241:Z242))</f>
        <v>0</v>
      </c>
      <c r="AA252" s="171" t="n">
        <f aca="false">IF(AA$236=0,"-",SUM(AA241:AA242))</f>
        <v>0</v>
      </c>
      <c r="AB252" s="171" t="n">
        <f aca="false">IF(AB$236=0,"-",SUM(AB241:AB242))</f>
        <v>0</v>
      </c>
      <c r="AC252" s="171" t="n">
        <f aca="false">IF(AC$236=0,"-",SUM(AC241:AC242))</f>
        <v>0</v>
      </c>
      <c r="AD252" s="171" t="n">
        <f aca="false">IF(AD$236=0,"-",SUM(AD241:AD242))</f>
        <v>0</v>
      </c>
      <c r="AE252" s="171" t="n">
        <f aca="false">IF(AE$236=0,"-",SUM(AE241:AE242))</f>
        <v>0</v>
      </c>
      <c r="AF252" s="171" t="n">
        <f aca="false">IF(AF$236=0,"-",SUM(AF241:AF242))</f>
        <v>0</v>
      </c>
      <c r="AG252" s="171" t="n">
        <f aca="false">IF(AG$236=0,"-",SUM(AG241:AG242))</f>
        <v>0</v>
      </c>
      <c r="AH252" s="171" t="n">
        <f aca="false">IF(AH$236=0,"-",SUM(AH241:AH242))</f>
        <v>0</v>
      </c>
      <c r="AI252" s="171" t="n">
        <f aca="false">IF(AI$236=0,"-",SUM(AI241:AI242))</f>
        <v>0</v>
      </c>
      <c r="AJ252" s="171" t="n">
        <f aca="false">IF(AJ$236=0,"-",SUM(AJ241:AJ242))</f>
        <v>0</v>
      </c>
      <c r="AK252" s="171" t="n">
        <f aca="false">IF(AK$236=0,"-",SUM(AK241:AK242))</f>
        <v>0</v>
      </c>
      <c r="AL252" s="171" t="n">
        <f aca="false">IF(AL$236=0,"-",SUM(AL241:AL242))</f>
        <v>0</v>
      </c>
      <c r="AM252" s="299"/>
      <c r="AN252" s="201"/>
      <c r="AO252" s="201"/>
      <c r="AP252" s="201"/>
      <c r="AQ252" s="201"/>
      <c r="AR252" s="201"/>
      <c r="AS252" s="201"/>
      <c r="AT252" s="201"/>
      <c r="AU252" s="201"/>
      <c r="AV252" s="201"/>
      <c r="AW252" s="201"/>
      <c r="AX252" s="201"/>
      <c r="AY252" s="201"/>
      <c r="AZ252" s="201"/>
      <c r="BA252" s="201"/>
      <c r="BB252" s="201"/>
      <c r="BC252" s="201"/>
      <c r="BD252" s="201"/>
      <c r="BE252" s="201"/>
      <c r="BF252" s="201"/>
      <c r="BG252" s="201"/>
      <c r="BH252" s="201"/>
      <c r="BI252" s="201"/>
      <c r="BJ252" s="201"/>
      <c r="BK252" s="201"/>
      <c r="BL252" s="201"/>
      <c r="BM252" s="201"/>
      <c r="BN252" s="201"/>
      <c r="BO252" s="201"/>
      <c r="BP252" s="201"/>
      <c r="BQ252" s="201"/>
      <c r="BR252" s="201"/>
      <c r="BS252" s="201"/>
      <c r="BT252" s="201"/>
      <c r="BU252" s="201"/>
      <c r="BV252" s="201"/>
      <c r="BW252" s="201"/>
      <c r="BX252" s="201"/>
      <c r="BY252" s="201"/>
      <c r="BZ252" s="201"/>
      <c r="CA252" s="201"/>
      <c r="CB252" s="201"/>
      <c r="CC252" s="201"/>
      <c r="CD252" s="201"/>
      <c r="CE252" s="201"/>
    </row>
    <row r="253" customFormat="false" ht="15" hidden="false" customHeight="false" outlineLevel="0" collapsed="false">
      <c r="A253" s="203"/>
      <c r="B253" s="216" t="s">
        <v>110</v>
      </c>
      <c r="C253" s="219"/>
      <c r="D253" s="273"/>
      <c r="E253" s="171" t="n">
        <f aca="false">IF(E$236=0,"-",SUM(E243:E245))</f>
        <v>0</v>
      </c>
      <c r="F253" s="171" t="n">
        <f aca="false">IF(F$236=0,"-",SUM(F243:F245))</f>
        <v>0</v>
      </c>
      <c r="G253" s="171" t="n">
        <f aca="false">IF(G$236=0,"-",SUM(G243:G245))</f>
        <v>0</v>
      </c>
      <c r="H253" s="171" t="n">
        <f aca="false">IF(H$236=0,"-",SUM(H243:H245))</f>
        <v>0</v>
      </c>
      <c r="I253" s="171" t="n">
        <f aca="false">IF(I$236=0,"-",SUM(I243:I245))</f>
        <v>0</v>
      </c>
      <c r="J253" s="171" t="n">
        <f aca="false">IF(J$236=0,"-",SUM(J243:J245))</f>
        <v>0</v>
      </c>
      <c r="K253" s="171" t="n">
        <f aca="false">IF(K$236=0,"-",SUM(K243:K245))</f>
        <v>0</v>
      </c>
      <c r="L253" s="171" t="n">
        <f aca="false">IF(L$236=0,"-",SUM(L243:L245))</f>
        <v>0</v>
      </c>
      <c r="M253" s="171" t="n">
        <f aca="false">IF(M$236=0,"-",SUM(M243:M245))</f>
        <v>0</v>
      </c>
      <c r="N253" s="171" t="n">
        <f aca="false">IF(N$236=0,"-",SUM(N243:N245))</f>
        <v>0</v>
      </c>
      <c r="O253" s="171" t="n">
        <f aca="false">IF(O$236=0,"-",SUM(O243:O245))</f>
        <v>0</v>
      </c>
      <c r="P253" s="171" t="n">
        <f aca="false">IF(P$236=0,"-",SUM(P243:P245))</f>
        <v>0</v>
      </c>
      <c r="Q253" s="171" t="n">
        <f aca="false">IF(Q$236=0,"-",SUM(Q243:Q245))</f>
        <v>0</v>
      </c>
      <c r="R253" s="171" t="n">
        <f aca="false">IF(R$236=0,"-",SUM(R243:R245))</f>
        <v>0</v>
      </c>
      <c r="S253" s="171" t="n">
        <f aca="false">IF(S$236=0,"-",SUM(S243:S245))</f>
        <v>0</v>
      </c>
      <c r="T253" s="171" t="n">
        <f aca="false">IF(T$236=0,"-",SUM(T243:T245))</f>
        <v>0</v>
      </c>
      <c r="U253" s="171" t="n">
        <f aca="false">IF(U$236=0,"-",SUM(U243:U245))</f>
        <v>0</v>
      </c>
      <c r="V253" s="171" t="n">
        <f aca="false">IF(V$236=0,"-",SUM(V243:V245))</f>
        <v>0</v>
      </c>
      <c r="W253" s="171" t="n">
        <f aca="false">IF(W$236=0,"-",SUM(W243:W245))</f>
        <v>0</v>
      </c>
      <c r="X253" s="171" t="n">
        <f aca="false">IF(X$236=0,"-",SUM(X243:X245))</f>
        <v>0</v>
      </c>
      <c r="Y253" s="171" t="n">
        <f aca="false">IF(Y$236=0,"-",SUM(Y243:Y245))</f>
        <v>0</v>
      </c>
      <c r="Z253" s="171" t="n">
        <f aca="false">IF(Z$236=0,"-",SUM(Z243:Z245))</f>
        <v>0</v>
      </c>
      <c r="AA253" s="171" t="n">
        <f aca="false">IF(AA$236=0,"-",SUM(AA243:AA245))</f>
        <v>0</v>
      </c>
      <c r="AB253" s="171" t="n">
        <f aca="false">IF(AB$236=0,"-",SUM(AB243:AB245))</f>
        <v>0</v>
      </c>
      <c r="AC253" s="171" t="n">
        <f aca="false">IF(AC$236=0,"-",SUM(AC243:AC245))</f>
        <v>0</v>
      </c>
      <c r="AD253" s="171" t="n">
        <f aca="false">IF(AD$236=0,"-",SUM(AD243:AD245))</f>
        <v>0</v>
      </c>
      <c r="AE253" s="171" t="n">
        <f aca="false">IF(AE$236=0,"-",SUM(AE243:AE245))</f>
        <v>0</v>
      </c>
      <c r="AF253" s="171" t="n">
        <f aca="false">IF(AF$236=0,"-",SUM(AF243:AF245))</f>
        <v>0</v>
      </c>
      <c r="AG253" s="171" t="n">
        <f aca="false">IF(AG$236=0,"-",SUM(AG243:AG245))</f>
        <v>0</v>
      </c>
      <c r="AH253" s="171" t="n">
        <f aca="false">IF(AH$236=0,"-",SUM(AH243:AH245))</f>
        <v>0</v>
      </c>
      <c r="AI253" s="171" t="n">
        <f aca="false">IF(AI$236=0,"-",SUM(AI243:AI245))</f>
        <v>0</v>
      </c>
      <c r="AJ253" s="171" t="n">
        <f aca="false">IF(AJ$236=0,"-",SUM(AJ243:AJ245))</f>
        <v>0</v>
      </c>
      <c r="AK253" s="171" t="n">
        <f aca="false">IF(AK$236=0,"-",SUM(AK243:AK245))</f>
        <v>0</v>
      </c>
      <c r="AL253" s="171" t="n">
        <f aca="false">IF(AL$236=0,"-",SUM(AL243:AL245))</f>
        <v>0</v>
      </c>
      <c r="AM253" s="299"/>
      <c r="AN253" s="201"/>
      <c r="AO253" s="201"/>
      <c r="AP253" s="201"/>
      <c r="AQ253" s="201"/>
      <c r="AR253" s="201"/>
      <c r="AS253" s="201"/>
      <c r="AT253" s="201"/>
      <c r="AU253" s="201"/>
      <c r="AV253" s="201"/>
      <c r="AW253" s="201"/>
      <c r="AX253" s="201"/>
      <c r="AY253" s="201"/>
      <c r="AZ253" s="201"/>
      <c r="BA253" s="201"/>
      <c r="BB253" s="201"/>
      <c r="BC253" s="201"/>
      <c r="BD253" s="201"/>
      <c r="BE253" s="201"/>
      <c r="BF253" s="201"/>
      <c r="BG253" s="201"/>
      <c r="BH253" s="201"/>
      <c r="BI253" s="201"/>
      <c r="BJ253" s="201"/>
      <c r="BK253" s="201"/>
      <c r="BL253" s="201"/>
      <c r="BM253" s="201"/>
      <c r="BN253" s="201"/>
      <c r="BO253" s="201"/>
      <c r="BP253" s="201"/>
      <c r="BQ253" s="201"/>
      <c r="BR253" s="201"/>
      <c r="BS253" s="201"/>
      <c r="BT253" s="201"/>
      <c r="BU253" s="201"/>
      <c r="BV253" s="201"/>
      <c r="BW253" s="201"/>
      <c r="BX253" s="201"/>
      <c r="BY253" s="201"/>
      <c r="BZ253" s="201"/>
      <c r="CA253" s="201"/>
      <c r="CB253" s="201"/>
      <c r="CC253" s="201"/>
      <c r="CD253" s="201"/>
      <c r="CE253" s="201"/>
    </row>
    <row r="254" customFormat="false" ht="13.8" hidden="false" customHeight="false" outlineLevel="0" collapsed="false">
      <c r="A254" s="203"/>
      <c r="B254" s="160" t="s">
        <v>111</v>
      </c>
      <c r="C254" s="168"/>
      <c r="D254" s="170"/>
      <c r="E254" s="220" t="str">
        <f aca="false">IF(OR(E$236=0,E$236="-"),"-",E253/E246)</f>
        <v>-</v>
      </c>
      <c r="F254" s="220" t="str">
        <f aca="false">IF(OR(F$236=0,F$236="-"),"-",F253/F246)</f>
        <v>-</v>
      </c>
      <c r="G254" s="220" t="str">
        <f aca="false">IF(OR(G$236=0,G$236="-"),"-",G253/G246)</f>
        <v>-</v>
      </c>
      <c r="H254" s="220" t="str">
        <f aca="false">IF(OR(H$236=0,H$236="-"),"-",H253/H246)</f>
        <v>-</v>
      </c>
      <c r="I254" s="220" t="str">
        <f aca="false">IF(OR(I$236=0,I$236="-"),"-",I253/I246)</f>
        <v>-</v>
      </c>
      <c r="J254" s="220" t="str">
        <f aca="false">IF(OR(J$236=0,J$236="-"),"-",J253/J246)</f>
        <v>-</v>
      </c>
      <c r="K254" s="220" t="str">
        <f aca="false">IF(OR(K$236=0,K$236="-"),"-",K253/K246)</f>
        <v>-</v>
      </c>
      <c r="L254" s="220" t="str">
        <f aca="false">IF(OR(L$236=0,L$236="-"),"-",L253/L246)</f>
        <v>-</v>
      </c>
      <c r="M254" s="220" t="str">
        <f aca="false">IF(OR(M$236=0,M$236="-"),"-",M253/M246)</f>
        <v>-</v>
      </c>
      <c r="N254" s="220" t="str">
        <f aca="false">IF(OR(N$236=0,N$236="-"),"-",N253/N246)</f>
        <v>-</v>
      </c>
      <c r="O254" s="220" t="str">
        <f aca="false">IF(OR(O$236=0,O$236="-"),"-",O253/O246)</f>
        <v>-</v>
      </c>
      <c r="P254" s="220" t="str">
        <f aca="false">IF(OR(P$236=0,P$236="-"),"-",P253/P246)</f>
        <v>-</v>
      </c>
      <c r="Q254" s="220" t="str">
        <f aca="false">IF(OR(Q$236=0,Q$236="-"),"-",Q253/Q246)</f>
        <v>-</v>
      </c>
      <c r="R254" s="220" t="str">
        <f aca="false">IF(OR(R$236=0,R$236="-"),"-",R253/R246)</f>
        <v>-</v>
      </c>
      <c r="S254" s="220" t="str">
        <f aca="false">IF(OR(S$236=0,S$236="-"),"-",S253/S246)</f>
        <v>-</v>
      </c>
      <c r="T254" s="220" t="str">
        <f aca="false">IF(OR(T$236=0,T$236="-"),"-",T253/T246)</f>
        <v>-</v>
      </c>
      <c r="U254" s="220" t="str">
        <f aca="false">IF(OR(U$236=0,U$236="-"),"-",U253/U246)</f>
        <v>-</v>
      </c>
      <c r="V254" s="220" t="str">
        <f aca="false">IF(OR(V$236=0,V$236="-"),"-",V253/V246)</f>
        <v>-</v>
      </c>
      <c r="W254" s="220" t="str">
        <f aca="false">IF(OR(W$236=0,W$236="-"),"-",W253/W246)</f>
        <v>-</v>
      </c>
      <c r="X254" s="220" t="str">
        <f aca="false">IF(OR(X$236=0,X$236="-"),"-",X253/X246)</f>
        <v>-</v>
      </c>
      <c r="Y254" s="220" t="str">
        <f aca="false">IF(OR(Y$236=0,Y$236="-"),"-",Y253/Y246)</f>
        <v>-</v>
      </c>
      <c r="Z254" s="220" t="str">
        <f aca="false">IF(OR(Z$236=0,Z$236="-"),"-",Z253/Z246)</f>
        <v>-</v>
      </c>
      <c r="AA254" s="220" t="str">
        <f aca="false">IF(OR(AA$236=0,AA$236="-"),"-",AA253/AA246)</f>
        <v>-</v>
      </c>
      <c r="AB254" s="220" t="str">
        <f aca="false">IF(OR(AB$236=0,AB$236="-"),"-",AB253/AB246)</f>
        <v>-</v>
      </c>
      <c r="AC254" s="220" t="str">
        <f aca="false">IF(OR(AC$236=0,AC$236="-"),"-",AC253/AC246)</f>
        <v>-</v>
      </c>
      <c r="AD254" s="220" t="str">
        <f aca="false">IF(OR(AD$236=0,AD$236="-"),"-",AD253/AD246)</f>
        <v>-</v>
      </c>
      <c r="AE254" s="220" t="str">
        <f aca="false">IF(OR(AE$236=0,AE$236="-"),"-",AE253/AE246)</f>
        <v>-</v>
      </c>
      <c r="AF254" s="220" t="str">
        <f aca="false">IF(OR(AF$236=0,AF$236="-"),"-",AF253/AF246)</f>
        <v>-</v>
      </c>
      <c r="AG254" s="220" t="str">
        <f aca="false">IF(OR(AG$236=0,AG$236="-"),"-",AG253/AG246)</f>
        <v>-</v>
      </c>
      <c r="AH254" s="220" t="str">
        <f aca="false">IF(OR(AH$236=0,AH$236="-"),"-",AH253/AH246)</f>
        <v>-</v>
      </c>
      <c r="AI254" s="220" t="str">
        <f aca="false">IF(OR(AI$236=0,AI$236="-"),"-",AI253/AI246)</f>
        <v>-</v>
      </c>
      <c r="AJ254" s="220" t="str">
        <f aca="false">IF(OR(AJ$236=0,AJ$236="-"),"-",AJ253/AJ246)</f>
        <v>-</v>
      </c>
      <c r="AK254" s="220" t="str">
        <f aca="false">IF(OR(AK$236=0,AK$236="-"),"-",AK253/AK246)</f>
        <v>-</v>
      </c>
      <c r="AL254" s="220" t="str">
        <f aca="false">IF(OR(AL$236=0,AL$236="-"),"-",AL253/AL246)</f>
        <v>-</v>
      </c>
      <c r="AM254" s="299"/>
      <c r="AN254" s="201"/>
      <c r="AO254" s="201"/>
      <c r="AP254" s="201"/>
      <c r="AQ254" s="201"/>
      <c r="AR254" s="201"/>
      <c r="AS254" s="201"/>
      <c r="AT254" s="201"/>
      <c r="AU254" s="201"/>
      <c r="AV254" s="201"/>
      <c r="AW254" s="201"/>
      <c r="AX254" s="201"/>
      <c r="AY254" s="201"/>
      <c r="AZ254" s="201"/>
      <c r="BA254" s="201"/>
      <c r="BB254" s="201"/>
      <c r="BC254" s="201"/>
      <c r="BD254" s="201"/>
      <c r="BE254" s="201"/>
      <c r="BF254" s="201"/>
      <c r="BG254" s="201"/>
      <c r="BH254" s="201"/>
      <c r="BI254" s="201"/>
      <c r="BJ254" s="201"/>
      <c r="BK254" s="201"/>
      <c r="BL254" s="201"/>
      <c r="BM254" s="201"/>
      <c r="BN254" s="201"/>
      <c r="BO254" s="201"/>
      <c r="BP254" s="201"/>
      <c r="BQ254" s="201"/>
      <c r="BR254" s="201"/>
      <c r="BS254" s="201"/>
      <c r="BT254" s="201"/>
      <c r="BU254" s="201"/>
      <c r="BV254" s="201"/>
      <c r="BW254" s="201"/>
      <c r="BX254" s="201"/>
      <c r="BY254" s="201"/>
      <c r="BZ254" s="201"/>
      <c r="CA254" s="201"/>
      <c r="CB254" s="201"/>
      <c r="CC254" s="201"/>
      <c r="CD254" s="201"/>
      <c r="CE254" s="201"/>
    </row>
    <row r="255" customFormat="false" ht="13.4" hidden="false" customHeight="false" outlineLevel="0" collapsed="false">
      <c r="A255" s="203"/>
      <c r="B255" s="21" t="s">
        <v>112</v>
      </c>
      <c r="C255" s="63"/>
      <c r="D255" s="274"/>
      <c r="E255" s="171" t="n">
        <f aca="false">IF(E$236=0,"-",SUM(E238:E241))</f>
        <v>0</v>
      </c>
      <c r="F255" s="171" t="n">
        <f aca="false">IF(F$236=0,"-",SUM(F238:F241))</f>
        <v>0</v>
      </c>
      <c r="G255" s="171" t="n">
        <f aca="false">IF(G$236=0,"-",SUM(G238:G241))</f>
        <v>0</v>
      </c>
      <c r="H255" s="171" t="n">
        <f aca="false">IF(H$236=0,"-",SUM(H238:H241))</f>
        <v>0</v>
      </c>
      <c r="I255" s="171" t="n">
        <f aca="false">IF(I$236=0,"-",SUM(I238:I241))</f>
        <v>0</v>
      </c>
      <c r="J255" s="171" t="n">
        <f aca="false">IF(J$236=0,"-",SUM(J238:J241))</f>
        <v>0</v>
      </c>
      <c r="K255" s="171" t="n">
        <f aca="false">IF(K$236=0,"-",SUM(K238:K241))</f>
        <v>0</v>
      </c>
      <c r="L255" s="171" t="n">
        <f aca="false">IF(L$236=0,"-",SUM(L238:L241))</f>
        <v>0</v>
      </c>
      <c r="M255" s="171" t="n">
        <f aca="false">IF(M$236=0,"-",SUM(M238:M241))</f>
        <v>0</v>
      </c>
      <c r="N255" s="171" t="n">
        <f aca="false">IF(N$236=0,"-",SUM(N238:N241))</f>
        <v>0</v>
      </c>
      <c r="O255" s="171" t="n">
        <f aca="false">IF(O$236=0,"-",SUM(O238:O241))</f>
        <v>0</v>
      </c>
      <c r="P255" s="171" t="n">
        <f aca="false">IF(P$236=0,"-",SUM(P238:P241))</f>
        <v>0</v>
      </c>
      <c r="Q255" s="171" t="n">
        <f aca="false">IF(Q$236=0,"-",SUM(Q238:Q241))</f>
        <v>0</v>
      </c>
      <c r="R255" s="171" t="n">
        <f aca="false">IF(R$236=0,"-",SUM(R238:R241))</f>
        <v>0</v>
      </c>
      <c r="S255" s="171" t="n">
        <f aca="false">IF(S$236=0,"-",SUM(S238:S241))</f>
        <v>0</v>
      </c>
      <c r="T255" s="171" t="n">
        <f aca="false">IF(T$236=0,"-",SUM(T238:T241))</f>
        <v>0</v>
      </c>
      <c r="U255" s="171" t="n">
        <f aca="false">IF(U$236=0,"-",SUM(U238:U241))</f>
        <v>0</v>
      </c>
      <c r="V255" s="171" t="n">
        <f aca="false">IF(V$236=0,"-",SUM(V238:V241))</f>
        <v>0</v>
      </c>
      <c r="W255" s="171" t="n">
        <f aca="false">IF(W$236=0,"-",SUM(W238:W241))</f>
        <v>0</v>
      </c>
      <c r="X255" s="171" t="n">
        <f aca="false">IF(X$236=0,"-",SUM(X238:X241))</f>
        <v>0</v>
      </c>
      <c r="Y255" s="171" t="n">
        <f aca="false">IF(Y$236=0,"-",SUM(Y238:Y241))</f>
        <v>0</v>
      </c>
      <c r="Z255" s="171" t="n">
        <f aca="false">IF(Z$236=0,"-",SUM(Z238:Z241))</f>
        <v>0</v>
      </c>
      <c r="AA255" s="171" t="n">
        <f aca="false">IF(AA$236=0,"-",SUM(AA238:AA241))</f>
        <v>0</v>
      </c>
      <c r="AB255" s="171" t="n">
        <f aca="false">IF(AB$236=0,"-",SUM(AB238:AB241))</f>
        <v>0</v>
      </c>
      <c r="AC255" s="171" t="n">
        <f aca="false">IF(AC$236=0,"-",SUM(AC238:AC241))</f>
        <v>0</v>
      </c>
      <c r="AD255" s="171" t="n">
        <f aca="false">IF(AD$236=0,"-",SUM(AD238:AD241))</f>
        <v>0</v>
      </c>
      <c r="AE255" s="171" t="n">
        <f aca="false">IF(AE$236=0,"-",SUM(AE238:AE241))</f>
        <v>0</v>
      </c>
      <c r="AF255" s="171" t="n">
        <f aca="false">IF(AF$236=0,"-",SUM(AF238:AF241))</f>
        <v>0</v>
      </c>
      <c r="AG255" s="171" t="n">
        <f aca="false">IF(AG$236=0,"-",SUM(AG238:AG241))</f>
        <v>0</v>
      </c>
      <c r="AH255" s="171" t="n">
        <f aca="false">IF(AH$236=0,"-",SUM(AH238:AH241))</f>
        <v>0</v>
      </c>
      <c r="AI255" s="171" t="n">
        <f aca="false">IF(AI$236=0,"-",SUM(AI238:AI241))</f>
        <v>0</v>
      </c>
      <c r="AJ255" s="171" t="n">
        <f aca="false">IF(AJ$236=0,"-",SUM(AJ238:AJ241))</f>
        <v>0</v>
      </c>
      <c r="AK255" s="171" t="n">
        <f aca="false">IF(AK$236=0,"-",SUM(AK238:AK241))</f>
        <v>0</v>
      </c>
      <c r="AL255" s="171" t="n">
        <f aca="false">IF(AL$236=0,"-",SUM(AL238:AL241))</f>
        <v>0</v>
      </c>
      <c r="AM255" s="299"/>
      <c r="AN255" s="201"/>
      <c r="AO255" s="201"/>
      <c r="AP255" s="201"/>
      <c r="AQ255" s="201"/>
      <c r="AR255" s="201"/>
      <c r="AS255" s="201"/>
      <c r="AT255" s="201"/>
      <c r="AU255" s="201"/>
      <c r="AV255" s="201"/>
      <c r="AW255" s="201"/>
      <c r="AX255" s="201"/>
      <c r="AY255" s="201"/>
      <c r="AZ255" s="201"/>
      <c r="BA255" s="201"/>
      <c r="BB255" s="201"/>
      <c r="BC255" s="201"/>
      <c r="BD255" s="201"/>
      <c r="BE255" s="201"/>
      <c r="BF255" s="201"/>
      <c r="BG255" s="201"/>
      <c r="BH255" s="201"/>
      <c r="BI255" s="201"/>
      <c r="BJ255" s="201"/>
      <c r="BK255" s="201"/>
      <c r="BL255" s="201"/>
      <c r="BM255" s="201"/>
      <c r="BN255" s="201"/>
      <c r="BO255" s="201"/>
      <c r="BP255" s="201"/>
      <c r="BQ255" s="201"/>
      <c r="BR255" s="201"/>
      <c r="BS255" s="201"/>
      <c r="BT255" s="201"/>
      <c r="BU255" s="201"/>
      <c r="BV255" s="201"/>
      <c r="BW255" s="201"/>
      <c r="BX255" s="201"/>
      <c r="BY255" s="201"/>
      <c r="BZ255" s="201"/>
      <c r="CA255" s="201"/>
      <c r="CB255" s="201"/>
      <c r="CC255" s="201"/>
      <c r="CD255" s="201"/>
      <c r="CE255" s="201"/>
    </row>
    <row r="256" customFormat="false" ht="14.15" hidden="false" customHeight="false" outlineLevel="0" collapsed="false">
      <c r="A256" s="203"/>
      <c r="B256" s="216" t="s">
        <v>113</v>
      </c>
      <c r="C256" s="63"/>
      <c r="D256" s="274"/>
      <c r="E256" s="224" t="str">
        <f aca="false">IF(OR(E$236=0,E$236="-"),"-",E255/E246)</f>
        <v>-</v>
      </c>
      <c r="F256" s="224" t="str">
        <f aca="false">IF(OR(F$236=0,F$236="-"),"-",F255/F246)</f>
        <v>-</v>
      </c>
      <c r="G256" s="224" t="str">
        <f aca="false">IF(OR(G$236=0,G$236="-"),"-",G255/G246)</f>
        <v>-</v>
      </c>
      <c r="H256" s="224" t="str">
        <f aca="false">IF(OR(H$236=0,H$236="-"),"-",H255/H246)</f>
        <v>-</v>
      </c>
      <c r="I256" s="224" t="str">
        <f aca="false">IF(OR(I$236=0,I$236="-"),"-",I255/I246)</f>
        <v>-</v>
      </c>
      <c r="J256" s="224" t="str">
        <f aca="false">IF(OR(J$236=0,J$236="-"),"-",J255/J246)</f>
        <v>-</v>
      </c>
      <c r="K256" s="224" t="str">
        <f aca="false">IF(OR(K$236=0,K$236="-"),"-",K255/K246)</f>
        <v>-</v>
      </c>
      <c r="L256" s="224" t="str">
        <f aca="false">IF(OR(L$236=0,L$236="-"),"-",L255/L246)</f>
        <v>-</v>
      </c>
      <c r="M256" s="224" t="str">
        <f aca="false">IF(OR(M$236=0,M$236="-"),"-",M255/M246)</f>
        <v>-</v>
      </c>
      <c r="N256" s="224" t="str">
        <f aca="false">IF(OR(N$236=0,N$236="-"),"-",N255/N246)</f>
        <v>-</v>
      </c>
      <c r="O256" s="224" t="str">
        <f aca="false">IF(OR(O$236=0,O$236="-"),"-",O255/O246)</f>
        <v>-</v>
      </c>
      <c r="P256" s="224" t="str">
        <f aca="false">IF(OR(P$236=0,P$236="-"),"-",P255/P246)</f>
        <v>-</v>
      </c>
      <c r="Q256" s="224" t="str">
        <f aca="false">IF(OR(Q$236=0,Q$236="-"),"-",Q255/Q246)</f>
        <v>-</v>
      </c>
      <c r="R256" s="224" t="str">
        <f aca="false">IF(OR(R$236=0,R$236="-"),"-",R255/R246)</f>
        <v>-</v>
      </c>
      <c r="S256" s="224" t="str">
        <f aca="false">IF(OR(S$236=0,S$236="-"),"-",S255/S246)</f>
        <v>-</v>
      </c>
      <c r="T256" s="224" t="str">
        <f aca="false">IF(OR(T$236=0,T$236="-"),"-",T255/T246)</f>
        <v>-</v>
      </c>
      <c r="U256" s="224" t="str">
        <f aca="false">IF(OR(U$236=0,U$236="-"),"-",U255/U246)</f>
        <v>-</v>
      </c>
      <c r="V256" s="224" t="str">
        <f aca="false">IF(OR(V$236=0,V$236="-"),"-",V255/V246)</f>
        <v>-</v>
      </c>
      <c r="W256" s="224" t="str">
        <f aca="false">IF(OR(W$236=0,W$236="-"),"-",W255/W246)</f>
        <v>-</v>
      </c>
      <c r="X256" s="224" t="str">
        <f aca="false">IF(OR(X$236=0,X$236="-"),"-",X255/X246)</f>
        <v>-</v>
      </c>
      <c r="Y256" s="224" t="str">
        <f aca="false">IF(OR(Y$236=0,Y$236="-"),"-",Y255/Y246)</f>
        <v>-</v>
      </c>
      <c r="Z256" s="224" t="str">
        <f aca="false">IF(OR(Z$236=0,Z$236="-"),"-",Z255/Z246)</f>
        <v>-</v>
      </c>
      <c r="AA256" s="224" t="str">
        <f aca="false">IF(OR(AA$236=0,AA$236="-"),"-",AA255/AA246)</f>
        <v>-</v>
      </c>
      <c r="AB256" s="224" t="str">
        <f aca="false">IF(OR(AB$236=0,AB$236="-"),"-",AB255/AB246)</f>
        <v>-</v>
      </c>
      <c r="AC256" s="224" t="str">
        <f aca="false">IF(OR(AC$236=0,AC$236="-"),"-",AC255/AC246)</f>
        <v>-</v>
      </c>
      <c r="AD256" s="224" t="str">
        <f aca="false">IF(OR(AD$236=0,AD$236="-"),"-",AD255/AD246)</f>
        <v>-</v>
      </c>
      <c r="AE256" s="224" t="str">
        <f aca="false">IF(OR(AE$236=0,AE$236="-"),"-",AE255/AE246)</f>
        <v>-</v>
      </c>
      <c r="AF256" s="224" t="str">
        <f aca="false">IF(OR(AF$236=0,AF$236="-"),"-",AF255/AF246)</f>
        <v>-</v>
      </c>
      <c r="AG256" s="224" t="str">
        <f aca="false">IF(OR(AG$236=0,AG$236="-"),"-",AG255/AG246)</f>
        <v>-</v>
      </c>
      <c r="AH256" s="224" t="str">
        <f aca="false">IF(OR(AH$236=0,AH$236="-"),"-",AH255/AH246)</f>
        <v>-</v>
      </c>
      <c r="AI256" s="224" t="str">
        <f aca="false">IF(OR(AI$236=0,AI$236="-"),"-",AI255/AI246)</f>
        <v>-</v>
      </c>
      <c r="AJ256" s="224" t="str">
        <f aca="false">IF(OR(AJ$236=0,AJ$236="-"),"-",AJ255/AJ246)</f>
        <v>-</v>
      </c>
      <c r="AK256" s="224" t="str">
        <f aca="false">IF(OR(AK$236=0,AK$236="-"),"-",AK255/AK246)</f>
        <v>-</v>
      </c>
      <c r="AL256" s="224" t="str">
        <f aca="false">IF(OR(AL$236=0,AL$236="-"),"-",AL255/AL246)</f>
        <v>-</v>
      </c>
      <c r="AM256" s="299"/>
      <c r="AN256" s="201"/>
      <c r="AO256" s="201"/>
      <c r="AP256" s="201"/>
      <c r="AQ256" s="201"/>
      <c r="AR256" s="201"/>
      <c r="AS256" s="201"/>
      <c r="AT256" s="201"/>
      <c r="AU256" s="201"/>
      <c r="AV256" s="201"/>
      <c r="AW256" s="201"/>
      <c r="AX256" s="201"/>
      <c r="AY256" s="201"/>
      <c r="AZ256" s="201"/>
      <c r="BA256" s="201"/>
      <c r="BB256" s="201"/>
      <c r="BC256" s="201"/>
      <c r="BD256" s="201"/>
      <c r="BE256" s="201"/>
      <c r="BF256" s="201"/>
      <c r="BG256" s="201"/>
      <c r="BH256" s="201"/>
      <c r="BI256" s="201"/>
      <c r="BJ256" s="201"/>
      <c r="BK256" s="201"/>
      <c r="BL256" s="201"/>
      <c r="BM256" s="201"/>
      <c r="BN256" s="201"/>
      <c r="BO256" s="201"/>
      <c r="BP256" s="201"/>
      <c r="BQ256" s="201"/>
      <c r="BR256" s="201"/>
      <c r="BS256" s="201"/>
      <c r="BT256" s="201"/>
      <c r="BU256" s="201"/>
      <c r="BV256" s="201"/>
      <c r="BW256" s="201"/>
      <c r="BX256" s="201"/>
      <c r="BY256" s="201"/>
      <c r="BZ256" s="201"/>
      <c r="CA256" s="201"/>
      <c r="CB256" s="201"/>
      <c r="CC256" s="201"/>
      <c r="CD256" s="201"/>
      <c r="CE256" s="201"/>
    </row>
    <row r="266" customFormat="false" ht="102" hidden="false" customHeight="true" outlineLevel="0" collapsed="false">
      <c r="E266" s="300" t="str">
        <f aca="false">E184</f>
        <v>සිංහල භාෂාව හා සාහිත්‍යය</v>
      </c>
      <c r="F266" s="300" t="str">
        <f aca="false">F184</f>
        <v/>
      </c>
      <c r="G266" s="300" t="str">
        <f aca="false">G184</f>
        <v>බුද්ධ ධර්මය</v>
      </c>
      <c r="H266" s="300" t="str">
        <f aca="false">H184</f>
        <v>කතෝලික ධර්මය</v>
      </c>
      <c r="I266" s="300" t="str">
        <f aca="false">I184</f>
        <v>ක්‍රිස්තියානි ධර්මය (ඉංග්‍රීසි)</v>
      </c>
      <c r="J266" s="300" t="str">
        <f aca="false">J184</f>
        <v/>
      </c>
      <c r="K266" s="300" t="str">
        <f aca="false">K183</f>
        <v>ඉංග්‍රීසි</v>
      </c>
      <c r="L266" s="300" t="str">
        <f aca="false">L183</f>
        <v>ගණිතය</v>
      </c>
      <c r="M266" s="300" t="str">
        <f aca="false">M183</f>
        <v>විද්‍යාව</v>
      </c>
      <c r="N266" s="300" t="str">
        <f aca="false">N183</f>
        <v>ඉතිහාසය</v>
      </c>
      <c r="O266" s="300" t="str">
        <f aca="false">O184</f>
        <v>ව්‍යාපාර හා ගිණුම්කරණ අධ්‍යයනය</v>
      </c>
      <c r="P266" s="300" t="str">
        <f aca="false">P184</f>
        <v>පුරවැසි අධ්‍යාපනය</v>
      </c>
      <c r="Q266" s="300" t="str">
        <f aca="false">Q184</f>
        <v>දෙවන භාෂාවක් ලෙස (දෙමල)</v>
      </c>
      <c r="R266" s="300" t="str">
        <f aca="false">R184</f>
        <v>භුගෝල විද්‍යාව</v>
      </c>
      <c r="S266" s="300" t="str">
        <f aca="false">S184</f>
        <v/>
      </c>
      <c r="T266" s="300" t="str">
        <f aca="false">T184</f>
        <v/>
      </c>
      <c r="U266" s="300" t="str">
        <f aca="false">U184</f>
        <v/>
      </c>
      <c r="V266" s="300" t="str">
        <f aca="false">V184</f>
        <v/>
      </c>
      <c r="W266" s="300" t="str">
        <f aca="false">W184</f>
        <v>චිත්‍ර</v>
      </c>
      <c r="X266" s="300" t="str">
        <f aca="false">X184</f>
        <v>නැටුම් (දේශීය)</v>
      </c>
      <c r="Y266" s="300" t="str">
        <f aca="false">Y184</f>
        <v>සංගීතය (පෙරදිග)</v>
      </c>
      <c r="Z266" s="300" t="str">
        <f aca="false">Z184</f>
        <v>සංගීතය (අපරදිග)</v>
      </c>
      <c r="AA266" s="300" t="str">
        <f aca="false">AA184</f>
        <v>නාට්‍ය හා රංග කලාව (සිංහල)</v>
      </c>
      <c r="AB266" s="300" t="str">
        <f aca="false">AB184</f>
        <v>සාහිත්‍ය රසාස්වාදය (ඉංග්‍රිසි)</v>
      </c>
      <c r="AC266" s="300" t="str">
        <f aca="false">AC184</f>
        <v/>
      </c>
      <c r="AD266" s="300" t="str">
        <f aca="false">AD184</f>
        <v/>
      </c>
      <c r="AE266" s="300" t="str">
        <f aca="false">AE184</f>
        <v>තොරතුරු සන්නිවේදන තාක්ෂණය</v>
      </c>
      <c r="AF266" s="300" t="str">
        <f aca="false">AF184</f>
        <v>සන්නිවේදන මාධ්‍ය අධ්‍ය්‍යනය</v>
      </c>
      <c r="AG266" s="300" t="str">
        <f aca="false">AG184</f>
        <v>සෞඛ්‍ය හා ශාරීරික අධ්‍යාපනය</v>
      </c>
      <c r="AH266" s="300" t="str">
        <f aca="false">AH184</f>
        <v/>
      </c>
      <c r="AI266" s="300" t="str">
        <f aca="false">AI184</f>
        <v/>
      </c>
      <c r="AJ266" s="300" t="str">
        <f aca="false">AJ184</f>
        <v/>
      </c>
      <c r="AK266" s="300" t="str">
        <f aca="false">AK184</f>
        <v/>
      </c>
      <c r="AL266" s="300" t="str">
        <f aca="false">AL184</f>
        <v/>
      </c>
    </row>
    <row r="267" customFormat="false" ht="15" hidden="false" customHeight="true" outlineLevel="0" collapsed="false">
      <c r="B267" s="301" t="s">
        <v>1</v>
      </c>
      <c r="C267" s="301"/>
      <c r="D267" s="301"/>
      <c r="E267" s="301" t="n">
        <f aca="false">IF(E67="-",0,E67)</f>
        <v>0</v>
      </c>
      <c r="F267" s="301" t="n">
        <f aca="false">IF(F67="-",0,F67)</f>
        <v>0</v>
      </c>
      <c r="G267" s="301" t="n">
        <f aca="false">IF(G67="-",0,G67)</f>
        <v>0</v>
      </c>
      <c r="H267" s="301" t="n">
        <f aca="false">IF(H67="-",0,H67)</f>
        <v>0</v>
      </c>
      <c r="I267" s="301" t="n">
        <f aca="false">IF(I67="-",0,I67)</f>
        <v>0</v>
      </c>
      <c r="J267" s="301" t="n">
        <f aca="false">IF(J67="-",0,J67)</f>
        <v>0</v>
      </c>
      <c r="K267" s="301" t="n">
        <f aca="false">IF(K67="-",0,K67)</f>
        <v>0</v>
      </c>
      <c r="L267" s="301" t="n">
        <f aca="false">IF(L67="-",0,L67)</f>
        <v>0</v>
      </c>
      <c r="M267" s="301" t="n">
        <f aca="false">IF(M67="-",0,M67)</f>
        <v>0</v>
      </c>
      <c r="N267" s="301" t="n">
        <f aca="false">IF(N67="-",0,N67)</f>
        <v>0</v>
      </c>
      <c r="O267" s="301" t="n">
        <f aca="false">IF(O67="-",0,O67)</f>
        <v>0</v>
      </c>
      <c r="P267" s="301" t="n">
        <f aca="false">IF(P67="-",0,P67)</f>
        <v>0</v>
      </c>
      <c r="Q267" s="301" t="n">
        <f aca="false">IF(Q67="-",0,Q67)</f>
        <v>0</v>
      </c>
      <c r="R267" s="301" t="n">
        <f aca="false">IF(R67="-",0,R67)</f>
        <v>0</v>
      </c>
      <c r="S267" s="301" t="n">
        <f aca="false">IF(S67="-",0,S67)</f>
        <v>0</v>
      </c>
      <c r="T267" s="301" t="n">
        <f aca="false">IF(T67="-",0,T67)</f>
        <v>0</v>
      </c>
      <c r="U267" s="301" t="n">
        <f aca="false">IF(U67="-",0,U67)</f>
        <v>0</v>
      </c>
      <c r="V267" s="301" t="n">
        <f aca="false">IF(V67="-",0,V67)</f>
        <v>0</v>
      </c>
      <c r="W267" s="301" t="n">
        <f aca="false">IF(W67="-",0,W67)</f>
        <v>0</v>
      </c>
      <c r="X267" s="301" t="n">
        <f aca="false">IF(X67="-",0,X67)</f>
        <v>0</v>
      </c>
      <c r="Y267" s="301" t="n">
        <f aca="false">IF(Y67="-",0,Y67)</f>
        <v>0</v>
      </c>
      <c r="Z267" s="301" t="n">
        <f aca="false">IF(Z67="-",0,Z67)</f>
        <v>0</v>
      </c>
      <c r="AA267" s="301" t="n">
        <f aca="false">IF(AA67="-",0,AA67)</f>
        <v>0</v>
      </c>
      <c r="AB267" s="301" t="n">
        <f aca="false">IF(AB67="-",0,AB67)</f>
        <v>0</v>
      </c>
      <c r="AC267" s="301" t="n">
        <f aca="false">IF(AC67="-",0,AC67)</f>
        <v>0</v>
      </c>
      <c r="AD267" s="301" t="n">
        <f aca="false">IF(AD67="-",0,AD67)</f>
        <v>0</v>
      </c>
      <c r="AE267" s="301" t="n">
        <f aca="false">IF(AE67="-",0,AE67)</f>
        <v>0</v>
      </c>
      <c r="AF267" s="301" t="n">
        <f aca="false">IF(AF67="-",0,AF67)</f>
        <v>0</v>
      </c>
      <c r="AG267" s="301" t="n">
        <f aca="false">IF(AG67="-",0,AG67)</f>
        <v>0</v>
      </c>
      <c r="AH267" s="301" t="n">
        <f aca="false">IF(AH67="-",0,AH67)</f>
        <v>0</v>
      </c>
      <c r="AI267" s="301" t="n">
        <f aca="false">IF(AI67="-",0,AI67)</f>
        <v>0</v>
      </c>
      <c r="AJ267" s="301" t="n">
        <f aca="false">IF(AJ67="-",0,AJ67)</f>
        <v>0</v>
      </c>
      <c r="AK267" s="301" t="n">
        <f aca="false">IF(AK67="-",0,AK67)</f>
        <v>0</v>
      </c>
      <c r="AL267" s="301" t="n">
        <f aca="false">IF(AL67="-",0,AL67)</f>
        <v>0</v>
      </c>
    </row>
    <row r="268" customFormat="false" ht="15" hidden="false" customHeight="true" outlineLevel="0" collapsed="false">
      <c r="B268" s="301" t="s">
        <v>6</v>
      </c>
      <c r="C268" s="301"/>
      <c r="D268" s="301"/>
      <c r="E268" s="301" t="n">
        <f aca="false">IF(E68="-",0,E68)</f>
        <v>0</v>
      </c>
      <c r="F268" s="301" t="n">
        <f aca="false">IF(F68="-",0,F68)</f>
        <v>0</v>
      </c>
      <c r="G268" s="301" t="n">
        <f aca="false">IF(G68="-",0,G68)</f>
        <v>0</v>
      </c>
      <c r="H268" s="301" t="n">
        <f aca="false">IF(H68="-",0,H68)</f>
        <v>0</v>
      </c>
      <c r="I268" s="301" t="n">
        <f aca="false">IF(I68="-",0,I68)</f>
        <v>0</v>
      </c>
      <c r="J268" s="301" t="n">
        <f aca="false">IF(J68="-",0,J68)</f>
        <v>0</v>
      </c>
      <c r="K268" s="301" t="n">
        <f aca="false">IF(K68="-",0,K68)</f>
        <v>0</v>
      </c>
      <c r="L268" s="301" t="n">
        <f aca="false">IF(L68="-",0,L68)</f>
        <v>0</v>
      </c>
      <c r="M268" s="301" t="n">
        <f aca="false">IF(M68="-",0,M68)</f>
        <v>0</v>
      </c>
      <c r="N268" s="301" t="n">
        <f aca="false">IF(N68="-",0,N68)</f>
        <v>0</v>
      </c>
      <c r="O268" s="301" t="n">
        <f aca="false">IF(O68="-",0,O68)</f>
        <v>0</v>
      </c>
      <c r="P268" s="301" t="n">
        <f aca="false">IF(P68="-",0,P68)</f>
        <v>0</v>
      </c>
      <c r="Q268" s="301" t="n">
        <f aca="false">IF(Q68="-",0,Q68)</f>
        <v>0</v>
      </c>
      <c r="R268" s="301" t="n">
        <f aca="false">IF(R68="-",0,R68)</f>
        <v>0</v>
      </c>
      <c r="S268" s="301" t="n">
        <f aca="false">IF(S68="-",0,S68)</f>
        <v>0</v>
      </c>
      <c r="T268" s="301" t="n">
        <f aca="false">IF(T68="-",0,T68)</f>
        <v>0</v>
      </c>
      <c r="U268" s="301" t="n">
        <f aca="false">IF(U68="-",0,U68)</f>
        <v>0</v>
      </c>
      <c r="V268" s="301" t="n">
        <f aca="false">IF(V68="-",0,V68)</f>
        <v>0</v>
      </c>
      <c r="W268" s="301" t="n">
        <f aca="false">IF(W68="-",0,W68)</f>
        <v>0</v>
      </c>
      <c r="X268" s="301" t="n">
        <f aca="false">IF(X68="-",0,X68)</f>
        <v>0</v>
      </c>
      <c r="Y268" s="301" t="n">
        <f aca="false">IF(Y68="-",0,Y68)</f>
        <v>0</v>
      </c>
      <c r="Z268" s="301" t="n">
        <f aca="false">IF(Z68="-",0,Z68)</f>
        <v>0</v>
      </c>
      <c r="AA268" s="301" t="n">
        <f aca="false">IF(AA68="-",0,AA68)</f>
        <v>0</v>
      </c>
      <c r="AB268" s="301" t="n">
        <f aca="false">IF(AB68="-",0,AB68)</f>
        <v>0</v>
      </c>
      <c r="AC268" s="301" t="n">
        <f aca="false">IF(AC68="-",0,AC68)</f>
        <v>0</v>
      </c>
      <c r="AD268" s="301" t="n">
        <f aca="false">IF(AD68="-",0,AD68)</f>
        <v>0</v>
      </c>
      <c r="AE268" s="301" t="n">
        <f aca="false">IF(AE68="-",0,AE68)</f>
        <v>0</v>
      </c>
      <c r="AF268" s="301" t="n">
        <f aca="false">IF(AF68="-",0,AF68)</f>
        <v>0</v>
      </c>
      <c r="AG268" s="301" t="n">
        <f aca="false">IF(AG68="-",0,AG68)</f>
        <v>0</v>
      </c>
      <c r="AH268" s="301" t="n">
        <f aca="false">IF(AH68="-",0,AH68)</f>
        <v>0</v>
      </c>
      <c r="AI268" s="301" t="n">
        <f aca="false">IF(AI68="-",0,AI68)</f>
        <v>0</v>
      </c>
      <c r="AJ268" s="301" t="n">
        <f aca="false">IF(AJ68="-",0,AJ68)</f>
        <v>0</v>
      </c>
      <c r="AK268" s="301" t="n">
        <f aca="false">IF(AK68="-",0,AK68)</f>
        <v>0</v>
      </c>
      <c r="AL268" s="301" t="n">
        <f aca="false">IF(AL68="-",0,AL68)</f>
        <v>0</v>
      </c>
    </row>
    <row r="269" customFormat="false" ht="15" hidden="false" customHeight="true" outlineLevel="0" collapsed="false">
      <c r="B269" s="301" t="s">
        <v>10</v>
      </c>
      <c r="C269" s="301"/>
      <c r="D269" s="301"/>
      <c r="E269" s="301" t="n">
        <f aca="false">IF(E69="-",0,E69)</f>
        <v>0</v>
      </c>
      <c r="F269" s="301" t="n">
        <f aca="false">IF(F69="-",0,F69)</f>
        <v>0</v>
      </c>
      <c r="G269" s="301" t="n">
        <f aca="false">IF(G69="-",0,G69)</f>
        <v>0</v>
      </c>
      <c r="H269" s="301" t="n">
        <f aca="false">IF(H69="-",0,H69)</f>
        <v>0</v>
      </c>
      <c r="I269" s="301" t="n">
        <f aca="false">IF(I69="-",0,I69)</f>
        <v>0</v>
      </c>
      <c r="J269" s="301" t="n">
        <f aca="false">IF(J69="-",0,J69)</f>
        <v>0</v>
      </c>
      <c r="K269" s="301" t="n">
        <f aca="false">IF(K69="-",0,K69)</f>
        <v>0</v>
      </c>
      <c r="L269" s="301" t="n">
        <f aca="false">IF(L69="-",0,L69)</f>
        <v>0</v>
      </c>
      <c r="M269" s="301" t="n">
        <f aca="false">IF(M69="-",0,M69)</f>
        <v>0</v>
      </c>
      <c r="N269" s="301" t="n">
        <f aca="false">IF(N69="-",0,N69)</f>
        <v>0</v>
      </c>
      <c r="O269" s="301" t="n">
        <f aca="false">IF(O69="-",0,O69)</f>
        <v>0</v>
      </c>
      <c r="P269" s="301" t="n">
        <f aca="false">IF(P69="-",0,P69)</f>
        <v>0</v>
      </c>
      <c r="Q269" s="301" t="n">
        <f aca="false">IF(Q69="-",0,Q69)</f>
        <v>0</v>
      </c>
      <c r="R269" s="301" t="n">
        <f aca="false">IF(R69="-",0,R69)</f>
        <v>0</v>
      </c>
      <c r="S269" s="301" t="n">
        <f aca="false">IF(S69="-",0,S69)</f>
        <v>0</v>
      </c>
      <c r="T269" s="301" t="n">
        <f aca="false">IF(T69="-",0,T69)</f>
        <v>0</v>
      </c>
      <c r="U269" s="301" t="n">
        <f aca="false">IF(U69="-",0,U69)</f>
        <v>0</v>
      </c>
      <c r="V269" s="301" t="n">
        <f aca="false">IF(V69="-",0,V69)</f>
        <v>0</v>
      </c>
      <c r="W269" s="301" t="n">
        <f aca="false">IF(W69="-",0,W69)</f>
        <v>0</v>
      </c>
      <c r="X269" s="301" t="n">
        <f aca="false">IF(X69="-",0,X69)</f>
        <v>0</v>
      </c>
      <c r="Y269" s="301" t="n">
        <f aca="false">IF(Y69="-",0,Y69)</f>
        <v>0</v>
      </c>
      <c r="Z269" s="301" t="n">
        <f aca="false">IF(Z69="-",0,Z69)</f>
        <v>0</v>
      </c>
      <c r="AA269" s="301" t="n">
        <f aca="false">IF(AA69="-",0,AA69)</f>
        <v>0</v>
      </c>
      <c r="AB269" s="301" t="n">
        <f aca="false">IF(AB69="-",0,AB69)</f>
        <v>0</v>
      </c>
      <c r="AC269" s="301" t="n">
        <f aca="false">IF(AC69="-",0,AC69)</f>
        <v>0</v>
      </c>
      <c r="AD269" s="301" t="n">
        <f aca="false">IF(AD69="-",0,AD69)</f>
        <v>0</v>
      </c>
      <c r="AE269" s="301" t="n">
        <f aca="false">IF(AE69="-",0,AE69)</f>
        <v>0</v>
      </c>
      <c r="AF269" s="301" t="n">
        <f aca="false">IF(AF69="-",0,AF69)</f>
        <v>0</v>
      </c>
      <c r="AG269" s="301" t="n">
        <f aca="false">IF(AG69="-",0,AG69)</f>
        <v>0</v>
      </c>
      <c r="AH269" s="301" t="n">
        <f aca="false">IF(AH69="-",0,AH69)</f>
        <v>0</v>
      </c>
      <c r="AI269" s="301" t="n">
        <f aca="false">IF(AI69="-",0,AI69)</f>
        <v>0</v>
      </c>
      <c r="AJ269" s="301" t="n">
        <f aca="false">IF(AJ69="-",0,AJ69)</f>
        <v>0</v>
      </c>
      <c r="AK269" s="301" t="n">
        <f aca="false">IF(AK69="-",0,AK69)</f>
        <v>0</v>
      </c>
      <c r="AL269" s="301" t="n">
        <f aca="false">IF(AL69="-",0,AL69)</f>
        <v>0</v>
      </c>
    </row>
    <row r="270" customFormat="false" ht="15" hidden="false" customHeight="true" outlineLevel="0" collapsed="false">
      <c r="B270" s="301" t="s">
        <v>14</v>
      </c>
      <c r="C270" s="301"/>
      <c r="D270" s="301"/>
      <c r="E270" s="301" t="n">
        <f aca="false">IF(E71="-",0,E71)+IF(E70="-",0,E70)</f>
        <v>0</v>
      </c>
      <c r="F270" s="301" t="n">
        <f aca="false">IF(F71="-",0,F71)+IF(F70="-",0,F70)</f>
        <v>0</v>
      </c>
      <c r="G270" s="301" t="n">
        <f aca="false">IF(G71="-",0,G71)+IF(G70="-",0,G70)</f>
        <v>0</v>
      </c>
      <c r="H270" s="301" t="n">
        <f aca="false">IF(H71="-",0,H71)+IF(H70="-",0,H70)</f>
        <v>0</v>
      </c>
      <c r="I270" s="301" t="n">
        <f aca="false">IF(I71="-",0,I71)+IF(I70="-",0,I70)</f>
        <v>0</v>
      </c>
      <c r="J270" s="301" t="n">
        <f aca="false">IF(J71="-",0,J71)+IF(J70="-",0,J70)</f>
        <v>0</v>
      </c>
      <c r="K270" s="301" t="n">
        <f aca="false">IF(K71="-",0,K71)+IF(K70="-",0,K70)</f>
        <v>0</v>
      </c>
      <c r="L270" s="301" t="n">
        <f aca="false">IF(L71="-",0,L71)+IF(L70="-",0,L70)</f>
        <v>0</v>
      </c>
      <c r="M270" s="301" t="n">
        <f aca="false">IF(M71="-",0,M71)+IF(M70="-",0,M70)</f>
        <v>0</v>
      </c>
      <c r="N270" s="301" t="n">
        <f aca="false">IF(N71="-",0,N71)+IF(N70="-",0,N70)</f>
        <v>0</v>
      </c>
      <c r="O270" s="301" t="n">
        <f aca="false">IF(O71="-",0,O71)+IF(O70="-",0,O70)</f>
        <v>0</v>
      </c>
      <c r="P270" s="301" t="n">
        <f aca="false">IF(P71="-",0,P71)+IF(P70="-",0,P70)</f>
        <v>0</v>
      </c>
      <c r="Q270" s="301" t="n">
        <f aca="false">IF(Q71="-",0,Q71)+IF(Q70="-",0,Q70)</f>
        <v>0</v>
      </c>
      <c r="R270" s="301" t="n">
        <f aca="false">IF(R71="-",0,R71)+IF(R70="-",0,R70)</f>
        <v>0</v>
      </c>
      <c r="S270" s="301" t="n">
        <f aca="false">IF(S71="-",0,S71)+IF(S70="-",0,S70)</f>
        <v>0</v>
      </c>
      <c r="T270" s="301" t="n">
        <f aca="false">IF(T71="-",0,T71)+IF(T70="-",0,T70)</f>
        <v>0</v>
      </c>
      <c r="U270" s="301" t="n">
        <f aca="false">IF(U71="-",0,U71)+IF(U70="-",0,U70)</f>
        <v>0</v>
      </c>
      <c r="V270" s="301" t="n">
        <f aca="false">IF(V71="-",0,V71)+IF(V70="-",0,V70)</f>
        <v>0</v>
      </c>
      <c r="W270" s="301" t="n">
        <f aca="false">IF(W71="-",0,W71)+IF(W70="-",0,W70)</f>
        <v>0</v>
      </c>
      <c r="X270" s="301" t="n">
        <f aca="false">IF(X71="-",0,X71)+IF(X70="-",0,X70)</f>
        <v>0</v>
      </c>
      <c r="Y270" s="301" t="n">
        <f aca="false">IF(Y71="-",0,Y71)+IF(Y70="-",0,Y70)</f>
        <v>0</v>
      </c>
      <c r="Z270" s="301" t="n">
        <f aca="false">IF(Z71="-",0,Z71)+IF(Z70="-",0,Z70)</f>
        <v>0</v>
      </c>
      <c r="AA270" s="301" t="n">
        <f aca="false">IF(AA71="-",0,AA71)+IF(AA70="-",0,AA70)</f>
        <v>0</v>
      </c>
      <c r="AB270" s="301" t="n">
        <f aca="false">IF(AB71="-",0,AB71)+IF(AB70="-",0,AB70)</f>
        <v>0</v>
      </c>
      <c r="AC270" s="301" t="n">
        <f aca="false">IF(AC71="-",0,AC71)+IF(AC70="-",0,AC70)</f>
        <v>0</v>
      </c>
      <c r="AD270" s="301" t="n">
        <f aca="false">IF(AD71="-",0,AD71)+IF(AD70="-",0,AD70)</f>
        <v>0</v>
      </c>
      <c r="AE270" s="301" t="n">
        <f aca="false">IF(AE71="-",0,AE71)+IF(AE70="-",0,AE70)</f>
        <v>0</v>
      </c>
      <c r="AF270" s="301" t="n">
        <f aca="false">IF(AF71="-",0,AF71)+IF(AF70="-",0,AF70)</f>
        <v>0</v>
      </c>
      <c r="AG270" s="301" t="n">
        <f aca="false">IF(AG71="-",0,AG71)+IF(AG70="-",0,AG70)</f>
        <v>0</v>
      </c>
      <c r="AH270" s="301" t="n">
        <f aca="false">IF(AH71="-",0,AH71)+IF(AH70="-",0,AH70)</f>
        <v>0</v>
      </c>
      <c r="AI270" s="301" t="n">
        <f aca="false">IF(AI71="-",0,AI71)+IF(AI70="-",0,AI70)</f>
        <v>0</v>
      </c>
      <c r="AJ270" s="301" t="n">
        <f aca="false">IF(AJ71="-",0,AJ71)+IF(AJ70="-",0,AJ70)</f>
        <v>0</v>
      </c>
      <c r="AK270" s="301" t="n">
        <f aca="false">IF(AK71="-",0,AK71)+IF(AK70="-",0,AK70)</f>
        <v>0</v>
      </c>
      <c r="AL270" s="301" t="n">
        <f aca="false">IF(AL71="-",0,AL71)+IF(AL70="-",0,AL70)</f>
        <v>0</v>
      </c>
    </row>
    <row r="271" customFormat="false" ht="15" hidden="false" customHeight="true" outlineLevel="0" collapsed="false">
      <c r="B271" s="301" t="s">
        <v>19</v>
      </c>
      <c r="C271" s="301"/>
      <c r="D271" s="301"/>
      <c r="E271" s="302" t="n">
        <f aca="false">IF(E74="-",0,E74)+IF(E73="-",0,E73)+IF(E72="-",0,E72)</f>
        <v>0</v>
      </c>
      <c r="F271" s="302" t="n">
        <f aca="false">IF(F74="-",0,F74)+IF(F73="-",0,F73)+IF(F72="-",0,F72)</f>
        <v>0</v>
      </c>
      <c r="G271" s="302" t="n">
        <f aca="false">IF(G74="-",0,G74)+IF(G73="-",0,G73)+IF(G72="-",0,G72)</f>
        <v>0</v>
      </c>
      <c r="H271" s="302" t="n">
        <f aca="false">IF(H74="-",0,H74)+IF(H73="-",0,H73)+IF(H72="-",0,H72)</f>
        <v>0</v>
      </c>
      <c r="I271" s="302" t="n">
        <f aca="false">IF(I74="-",0,I74)+IF(I73="-",0,I73)+IF(I72="-",0,I72)</f>
        <v>0</v>
      </c>
      <c r="J271" s="302" t="n">
        <f aca="false">IF(J74="-",0,J74)+IF(J73="-",0,J73)+IF(J72="-",0,J72)</f>
        <v>0</v>
      </c>
      <c r="K271" s="302" t="n">
        <f aca="false">IF(K74="-",0,K74)+IF(K73="-",0,K73)+IF(K72="-",0,K72)</f>
        <v>0</v>
      </c>
      <c r="L271" s="302" t="n">
        <f aca="false">IF(L74="-",0,L74)+IF(L73="-",0,L73)+IF(L72="-",0,L72)</f>
        <v>0</v>
      </c>
      <c r="M271" s="302" t="n">
        <f aca="false">IF(M74="-",0,M74)+IF(M73="-",0,M73)+IF(M72="-",0,M72)</f>
        <v>0</v>
      </c>
      <c r="N271" s="302" t="n">
        <f aca="false">IF(N74="-",0,N74)+IF(N73="-",0,N73)+IF(N72="-",0,N72)</f>
        <v>0</v>
      </c>
      <c r="O271" s="302" t="n">
        <f aca="false">IF(O74="-",0,O74)+IF(O73="-",0,O73)+IF(O72="-",0,O72)</f>
        <v>0</v>
      </c>
      <c r="P271" s="302" t="n">
        <f aca="false">IF(P74="-",0,P74)+IF(P73="-",0,P73)+IF(P72="-",0,P72)</f>
        <v>0</v>
      </c>
      <c r="Q271" s="302" t="n">
        <f aca="false">IF(Q74="-",0,Q74)+IF(Q73="-",0,Q73)+IF(Q72="-",0,Q72)</f>
        <v>0</v>
      </c>
      <c r="R271" s="302" t="n">
        <f aca="false">IF(R74="-",0,R74)+IF(R73="-",0,R73)+IF(R72="-",0,R72)</f>
        <v>0</v>
      </c>
      <c r="S271" s="302" t="n">
        <f aca="false">IF(S74="-",0,S74)+IF(S73="-",0,S73)+IF(S72="-",0,S72)</f>
        <v>0</v>
      </c>
      <c r="T271" s="302" t="n">
        <f aca="false">IF(T74="-",0,T74)+IF(T73="-",0,T73)+IF(T72="-",0,T72)</f>
        <v>0</v>
      </c>
      <c r="U271" s="302" t="n">
        <f aca="false">IF(U74="-",0,U74)+IF(U73="-",0,U73)+IF(U72="-",0,U72)</f>
        <v>0</v>
      </c>
      <c r="V271" s="302" t="n">
        <f aca="false">IF(V74="-",0,V74)+IF(V73="-",0,V73)+IF(V72="-",0,V72)</f>
        <v>0</v>
      </c>
      <c r="W271" s="302" t="n">
        <f aca="false">IF(W74="-",0,W74)+IF(W73="-",0,W73)+IF(W72="-",0,W72)</f>
        <v>0</v>
      </c>
      <c r="X271" s="302" t="n">
        <f aca="false">IF(X74="-",0,X74)+IF(X73="-",0,X73)+IF(X72="-",0,X72)</f>
        <v>0</v>
      </c>
      <c r="Y271" s="302" t="n">
        <f aca="false">IF(Y74="-",0,Y74)+IF(Y73="-",0,Y73)+IF(Y72="-",0,Y72)</f>
        <v>0</v>
      </c>
      <c r="Z271" s="302" t="n">
        <f aca="false">IF(Z74="-",0,Z74)+IF(Z73="-",0,Z73)+IF(Z72="-",0,Z72)</f>
        <v>0</v>
      </c>
      <c r="AA271" s="302" t="n">
        <f aca="false">IF(AA74="-",0,AA74)+IF(AA73="-",0,AA73)+IF(AA72="-",0,AA72)</f>
        <v>0</v>
      </c>
      <c r="AB271" s="302" t="n">
        <f aca="false">IF(AB74="-",0,AB74)+IF(AB73="-",0,AB73)+IF(AB72="-",0,AB72)</f>
        <v>0</v>
      </c>
      <c r="AC271" s="302" t="n">
        <f aca="false">IF(AC74="-",0,AC74)+IF(AC73="-",0,AC73)+IF(AC72="-",0,AC72)</f>
        <v>0</v>
      </c>
      <c r="AD271" s="302" t="n">
        <f aca="false">IF(AD74="-",0,AD74)+IF(AD73="-",0,AD73)+IF(AD72="-",0,AD72)</f>
        <v>0</v>
      </c>
      <c r="AE271" s="302" t="n">
        <f aca="false">IF(AE74="-",0,AE74)+IF(AE73="-",0,AE73)+IF(AE72="-",0,AE72)</f>
        <v>0</v>
      </c>
      <c r="AF271" s="302" t="n">
        <f aca="false">IF(AF74="-",0,AF74)+IF(AF73="-",0,AF73)+IF(AF72="-",0,AF72)</f>
        <v>0</v>
      </c>
      <c r="AG271" s="302" t="n">
        <f aca="false">IF(AG74="-",0,AG74)+IF(AG73="-",0,AG73)+IF(AG72="-",0,AG72)</f>
        <v>0</v>
      </c>
      <c r="AH271" s="302" t="n">
        <f aca="false">IF(AH74="-",0,AH74)+IF(AH73="-",0,AH73)+IF(AH72="-",0,AH72)</f>
        <v>0</v>
      </c>
      <c r="AI271" s="302" t="n">
        <f aca="false">IF(AI74="-",0,AI74)+IF(AI73="-",0,AI73)+IF(AI72="-",0,AI72)</f>
        <v>0</v>
      </c>
      <c r="AJ271" s="302" t="n">
        <f aca="false">IF(AJ74="-",0,AJ74)+IF(AJ73="-",0,AJ73)+IF(AJ72="-",0,AJ72)</f>
        <v>0</v>
      </c>
      <c r="AK271" s="302" t="n">
        <f aca="false">IF(AK74="-",0,AK74)+IF(AK73="-",0,AK73)+IF(AK72="-",0,AK72)</f>
        <v>0</v>
      </c>
      <c r="AL271" s="302" t="n">
        <f aca="false">IF(AL74="-",0,AL74)+IF(AL73="-",0,AL73)+IF(AL72="-",0,AL72)</f>
        <v>0</v>
      </c>
    </row>
    <row r="272" customFormat="false" ht="15" hidden="false" customHeight="true" outlineLevel="0" collapsed="false">
      <c r="B272" s="301"/>
      <c r="C272" s="301"/>
      <c r="D272" s="301"/>
      <c r="E272" s="303" t="n">
        <f aca="false">SUM(E267:E271)</f>
        <v>0</v>
      </c>
      <c r="F272" s="303" t="n">
        <f aca="false">SUM(F267:F271)</f>
        <v>0</v>
      </c>
      <c r="G272" s="303" t="n">
        <f aca="false">SUM(G267:G271)</f>
        <v>0</v>
      </c>
      <c r="H272" s="303" t="n">
        <f aca="false">SUM(H267:H271)</f>
        <v>0</v>
      </c>
      <c r="I272" s="303" t="n">
        <f aca="false">SUM(I267:I271)</f>
        <v>0</v>
      </c>
      <c r="J272" s="303" t="n">
        <f aca="false">SUM(J267:J271)</f>
        <v>0</v>
      </c>
      <c r="K272" s="303" t="n">
        <f aca="false">SUM(K267:K271)</f>
        <v>0</v>
      </c>
      <c r="L272" s="303" t="n">
        <f aca="false">SUM(L267:L271)</f>
        <v>0</v>
      </c>
      <c r="M272" s="303" t="n">
        <f aca="false">SUM(M267:M271)</f>
        <v>0</v>
      </c>
      <c r="N272" s="303" t="n">
        <f aca="false">SUM(N267:N271)</f>
        <v>0</v>
      </c>
      <c r="O272" s="303" t="n">
        <f aca="false">SUM(O267:O271)</f>
        <v>0</v>
      </c>
      <c r="P272" s="303" t="n">
        <f aca="false">SUM(P267:P271)</f>
        <v>0</v>
      </c>
      <c r="Q272" s="303" t="n">
        <f aca="false">SUM(Q267:Q271)</f>
        <v>0</v>
      </c>
      <c r="R272" s="303" t="n">
        <f aca="false">SUM(R267:R271)</f>
        <v>0</v>
      </c>
      <c r="S272" s="303" t="n">
        <f aca="false">SUM(S267:S271)</f>
        <v>0</v>
      </c>
      <c r="T272" s="303" t="n">
        <f aca="false">SUM(T267:T271)</f>
        <v>0</v>
      </c>
      <c r="U272" s="303" t="n">
        <f aca="false">SUM(U267:U271)</f>
        <v>0</v>
      </c>
      <c r="V272" s="303" t="n">
        <f aca="false">SUM(V267:V271)</f>
        <v>0</v>
      </c>
      <c r="W272" s="303" t="n">
        <f aca="false">SUM(W267:W271)</f>
        <v>0</v>
      </c>
      <c r="X272" s="303" t="n">
        <f aca="false">SUM(X267:X271)</f>
        <v>0</v>
      </c>
      <c r="Y272" s="303" t="n">
        <f aca="false">SUM(Y267:Y271)</f>
        <v>0</v>
      </c>
      <c r="Z272" s="303" t="n">
        <f aca="false">SUM(Z267:Z271)</f>
        <v>0</v>
      </c>
      <c r="AA272" s="303" t="n">
        <f aca="false">SUM(AA267:AA271)</f>
        <v>0</v>
      </c>
      <c r="AB272" s="303" t="n">
        <f aca="false">SUM(AB267:AB271)</f>
        <v>0</v>
      </c>
      <c r="AC272" s="303" t="n">
        <f aca="false">SUM(AC267:AC271)</f>
        <v>0</v>
      </c>
      <c r="AD272" s="303" t="n">
        <f aca="false">SUM(AD267:AD271)</f>
        <v>0</v>
      </c>
      <c r="AE272" s="303" t="n">
        <f aca="false">SUM(AE267:AE271)</f>
        <v>0</v>
      </c>
      <c r="AF272" s="303" t="n">
        <f aca="false">SUM(AF267:AF271)</f>
        <v>0</v>
      </c>
      <c r="AG272" s="303" t="n">
        <f aca="false">SUM(AG267:AG271)</f>
        <v>0</v>
      </c>
      <c r="AH272" s="303" t="n">
        <f aca="false">SUM(AH267:AH271)</f>
        <v>0</v>
      </c>
      <c r="AI272" s="303" t="n">
        <f aca="false">SUM(AI267:AI271)</f>
        <v>0</v>
      </c>
      <c r="AJ272" s="303" t="n">
        <f aca="false">SUM(AJ267:AJ271)</f>
        <v>0</v>
      </c>
      <c r="AK272" s="303" t="n">
        <f aca="false">SUM(AK267:AK271)</f>
        <v>0</v>
      </c>
      <c r="AL272" s="303" t="n">
        <f aca="false">SUM(AL267:AL271)</f>
        <v>0</v>
      </c>
    </row>
    <row r="273" customFormat="false" ht="15" hidden="false" customHeight="true" outlineLevel="0" collapsed="false">
      <c r="B273" s="301" t="s">
        <v>1</v>
      </c>
      <c r="C273" s="301"/>
      <c r="D273" s="301"/>
      <c r="E273" s="304" t="n">
        <f aca="false">IF($E$152="-",0,$E$152)</f>
        <v>0</v>
      </c>
      <c r="F273" s="304" t="n">
        <f aca="false">IF($F$152="-",0,$F$152)</f>
        <v>0</v>
      </c>
      <c r="G273" s="304" t="n">
        <f aca="false">IF($G$152="-",0,$G$152)</f>
        <v>0</v>
      </c>
      <c r="H273" s="304" t="n">
        <f aca="false">IF($H$152="-",0,$H$152)</f>
        <v>7</v>
      </c>
      <c r="I273" s="304" t="n">
        <f aca="false">IF($I$152="-",0,$I$152)</f>
        <v>0</v>
      </c>
      <c r="J273" s="304" t="n">
        <f aca="false">IF($J$152="-",0,$J$152)</f>
        <v>0</v>
      </c>
      <c r="K273" s="304" t="n">
        <f aca="false">IF($K$152="-",0,$K$152)</f>
        <v>7</v>
      </c>
      <c r="L273" s="304" t="n">
        <f aca="false">IF($L$152="-",0,$L$152)</f>
        <v>2</v>
      </c>
      <c r="M273" s="304" t="n">
        <f aca="false">IF($M$152="-",0,$M$152)</f>
        <v>2</v>
      </c>
      <c r="N273" s="304" t="n">
        <f aca="false">IF($N$152="-",0,$N$152)</f>
        <v>3</v>
      </c>
      <c r="O273" s="304" t="n">
        <f aca="false">IF($O$152="-",0,$O$152)</f>
        <v>0</v>
      </c>
      <c r="P273" s="304" t="n">
        <f aca="false">IF($P$152="-",0,$P$152)</f>
        <v>0</v>
      </c>
      <c r="Q273" s="304" t="n">
        <f aca="false">IF($Q$152="-",0,$Q$152)</f>
        <v>4</v>
      </c>
      <c r="R273" s="304" t="n">
        <f aca="false">IF($R$152="-",0,$R$152)</f>
        <v>1</v>
      </c>
      <c r="S273" s="304" t="n">
        <f aca="false">IF($S$152="-",0,$S$152)</f>
        <v>0</v>
      </c>
      <c r="T273" s="304" t="n">
        <f aca="false">IF($T$152="-",0,$T$152)</f>
        <v>0</v>
      </c>
      <c r="U273" s="304" t="n">
        <f aca="false">IF($U$152="-",0,$U$152)</f>
        <v>0</v>
      </c>
      <c r="V273" s="304" t="n">
        <f aca="false">IF($V$152="-",0,$V$152)</f>
        <v>0</v>
      </c>
      <c r="W273" s="304" t="n">
        <f aca="false">IF($W$152="-",0,$W$152)</f>
        <v>0</v>
      </c>
      <c r="X273" s="304" t="n">
        <f aca="false">IF($X$152="-",0,$X$152)</f>
        <v>0</v>
      </c>
      <c r="Y273" s="304" t="n">
        <f aca="false">IF($Y$152="-",0,$Y$152)</f>
        <v>0</v>
      </c>
      <c r="Z273" s="304" t="n">
        <f aca="false">IF($Z$152="-",0,$Z$152)</f>
        <v>0</v>
      </c>
      <c r="AA273" s="304" t="n">
        <f aca="false">IF($AA$152="-",0,$AA$152)</f>
        <v>2</v>
      </c>
      <c r="AB273" s="304" t="n">
        <f aca="false">IF($AB$152="-",0,$AB$152)</f>
        <v>0</v>
      </c>
      <c r="AC273" s="304" t="n">
        <f aca="false">IF($AC$152="-",0,$AC$152)</f>
        <v>0</v>
      </c>
      <c r="AD273" s="304" t="n">
        <f aca="false">IF($AD$152="-",0,$AD$152)</f>
        <v>0</v>
      </c>
      <c r="AE273" s="304" t="n">
        <f aca="false">IF($AE$152="-",0,$AE$152)</f>
        <v>1</v>
      </c>
      <c r="AF273" s="304" t="n">
        <f aca="false">IF($AF$152="-",0,$AF$152)</f>
        <v>0</v>
      </c>
      <c r="AG273" s="304" t="n">
        <f aca="false">IF($AG$152="-",0,$AG$152)</f>
        <v>4</v>
      </c>
      <c r="AH273" s="304" t="n">
        <f aca="false">IF($AH$152="-",0,$AH$152)</f>
        <v>0</v>
      </c>
      <c r="AI273" s="304" t="n">
        <f aca="false">IF($AI$152="-",0,$AI$152)</f>
        <v>0</v>
      </c>
      <c r="AJ273" s="304" t="n">
        <f aca="false">IF($AJ$152="-",0,$AJ$152)</f>
        <v>0</v>
      </c>
      <c r="AK273" s="304" t="n">
        <f aca="false">IF($AK$152="-",0,$AK$152)</f>
        <v>0</v>
      </c>
      <c r="AL273" s="304" t="n">
        <f aca="false">IF($E$152="-",0,$E$152)</f>
        <v>0</v>
      </c>
    </row>
    <row r="274" customFormat="false" ht="15" hidden="false" customHeight="true" outlineLevel="0" collapsed="false">
      <c r="B274" s="301" t="s">
        <v>6</v>
      </c>
      <c r="C274" s="301"/>
      <c r="D274" s="301"/>
      <c r="E274" s="301" t="n">
        <f aca="false">IF(E153="-",0,E153)</f>
        <v>3</v>
      </c>
      <c r="F274" s="301" t="n">
        <f aca="false">IF(F153="-",0,F153)</f>
        <v>0</v>
      </c>
      <c r="G274" s="301" t="n">
        <f aca="false">IF(G153="-",0,G153)</f>
        <v>0</v>
      </c>
      <c r="H274" s="301" t="n">
        <f aca="false">IF(H153="-",0,H153)</f>
        <v>13</v>
      </c>
      <c r="I274" s="301" t="n">
        <f aca="false">IF(I153="-",0,I153)</f>
        <v>0</v>
      </c>
      <c r="J274" s="301" t="n">
        <f aca="false">IF(J153="-",0,J153)</f>
        <v>0</v>
      </c>
      <c r="K274" s="301" t="n">
        <f aca="false">IF(K153="-",0,K153)</f>
        <v>6</v>
      </c>
      <c r="L274" s="301" t="n">
        <f aca="false">IF(L153="-",0,L153)</f>
        <v>0</v>
      </c>
      <c r="M274" s="301" t="n">
        <f aca="false">IF(M153="-",0,M153)</f>
        <v>0</v>
      </c>
      <c r="N274" s="301" t="n">
        <f aca="false">IF(N153="-",0,N153)</f>
        <v>1</v>
      </c>
      <c r="O274" s="301" t="n">
        <f aca="false">IF(O153="-",0,O153)</f>
        <v>2</v>
      </c>
      <c r="P274" s="301" t="n">
        <f aca="false">IF(P153="-",0,P153)</f>
        <v>2</v>
      </c>
      <c r="Q274" s="301" t="n">
        <f aca="false">IF(Q153="-",0,Q153)</f>
        <v>0</v>
      </c>
      <c r="R274" s="301" t="n">
        <f aca="false">IF(R153="-",0,R153)</f>
        <v>1</v>
      </c>
      <c r="S274" s="301" t="n">
        <f aca="false">IF(S153="-",0,S153)</f>
        <v>0</v>
      </c>
      <c r="T274" s="301" t="n">
        <f aca="false">IF(T153="-",0,T153)</f>
        <v>0</v>
      </c>
      <c r="U274" s="301" t="n">
        <f aca="false">IF(U153="-",0,U153)</f>
        <v>0</v>
      </c>
      <c r="V274" s="301" t="n">
        <f aca="false">IF(V153="-",0,V153)</f>
        <v>0</v>
      </c>
      <c r="W274" s="301" t="n">
        <f aca="false">IF(W153="-",0,W153)</f>
        <v>0</v>
      </c>
      <c r="X274" s="301" t="n">
        <f aca="false">IF(X153="-",0,X153)</f>
        <v>0</v>
      </c>
      <c r="Y274" s="301" t="n">
        <f aca="false">IF(Y153="-",0,Y153)</f>
        <v>0</v>
      </c>
      <c r="Z274" s="301" t="n">
        <f aca="false">IF(Z153="-",0,Z153)</f>
        <v>0</v>
      </c>
      <c r="AA274" s="301" t="n">
        <f aca="false">IF(AA153="-",0,AA153)</f>
        <v>2</v>
      </c>
      <c r="AB274" s="301" t="n">
        <f aca="false">IF(AB153="-",0,AB153)</f>
        <v>1</v>
      </c>
      <c r="AC274" s="301" t="n">
        <f aca="false">IF(AC153="-",0,AC153)</f>
        <v>0</v>
      </c>
      <c r="AD274" s="301" t="n">
        <f aca="false">IF(AD153="-",0,AD153)</f>
        <v>0</v>
      </c>
      <c r="AE274" s="301" t="n">
        <f aca="false">IF(AE153="-",0,AE153)</f>
        <v>1</v>
      </c>
      <c r="AF274" s="301" t="n">
        <f aca="false">IF(AF153="-",0,AF153)</f>
        <v>0</v>
      </c>
      <c r="AG274" s="301" t="n">
        <f aca="false">IF(AG153="-",0,AG153)</f>
        <v>4</v>
      </c>
      <c r="AH274" s="301" t="n">
        <f aca="false">IF(AH153="-",0,AH153)</f>
        <v>0</v>
      </c>
      <c r="AI274" s="301" t="n">
        <f aca="false">IF(AI153="-",0,AI153)</f>
        <v>0</v>
      </c>
      <c r="AJ274" s="301" t="n">
        <f aca="false">IF(AJ153="-",0,AJ153)</f>
        <v>0</v>
      </c>
      <c r="AK274" s="301" t="n">
        <f aca="false">IF(AK153="-",0,AK153)</f>
        <v>0</v>
      </c>
      <c r="AL274" s="301" t="n">
        <f aca="false">IF(AL153="-",0,AL153)</f>
        <v>0</v>
      </c>
    </row>
    <row r="275" customFormat="false" ht="15" hidden="false" customHeight="true" outlineLevel="0" collapsed="false">
      <c r="B275" s="301" t="s">
        <v>10</v>
      </c>
      <c r="C275" s="301"/>
      <c r="D275" s="301"/>
      <c r="E275" s="301" t="n">
        <f aca="false">IF(E154="-",0,E154)</f>
        <v>7</v>
      </c>
      <c r="F275" s="301" t="n">
        <f aca="false">IF(F154="-",0,F154)</f>
        <v>0</v>
      </c>
      <c r="G275" s="301" t="n">
        <f aca="false">IF(G154="-",0,G154)</f>
        <v>0</v>
      </c>
      <c r="H275" s="301" t="n">
        <f aca="false">IF(H154="-",0,H154)</f>
        <v>9</v>
      </c>
      <c r="I275" s="301" t="n">
        <f aca="false">IF(I154="-",0,I154)</f>
        <v>0</v>
      </c>
      <c r="J275" s="301" t="n">
        <f aca="false">IF(J154="-",0,J154)</f>
        <v>0</v>
      </c>
      <c r="K275" s="301" t="n">
        <f aca="false">IF(K154="-",0,K154)</f>
        <v>8</v>
      </c>
      <c r="L275" s="301" t="n">
        <f aca="false">IF(L154="-",0,L154)</f>
        <v>5</v>
      </c>
      <c r="M275" s="301" t="n">
        <f aca="false">IF(M154="-",0,M154)</f>
        <v>2</v>
      </c>
      <c r="N275" s="301" t="n">
        <f aca="false">IF(N154="-",0,N154)</f>
        <v>3</v>
      </c>
      <c r="O275" s="301" t="n">
        <f aca="false">IF(O154="-",0,O154)</f>
        <v>2</v>
      </c>
      <c r="P275" s="301" t="n">
        <f aca="false">IF(P154="-",0,P154)</f>
        <v>2</v>
      </c>
      <c r="Q275" s="301" t="n">
        <f aca="false">IF(Q154="-",0,Q154)</f>
        <v>2</v>
      </c>
      <c r="R275" s="301" t="n">
        <f aca="false">IF(R154="-",0,R154)</f>
        <v>1</v>
      </c>
      <c r="S275" s="301" t="n">
        <f aca="false">IF(S154="-",0,S154)</f>
        <v>0</v>
      </c>
      <c r="T275" s="301" t="n">
        <f aca="false">IF(T154="-",0,T154)</f>
        <v>0</v>
      </c>
      <c r="U275" s="301" t="n">
        <f aca="false">IF(U154="-",0,U154)</f>
        <v>0</v>
      </c>
      <c r="V275" s="301" t="n">
        <f aca="false">IF(V154="-",0,V154)</f>
        <v>0</v>
      </c>
      <c r="W275" s="301" t="n">
        <f aca="false">IF(W154="-",0,W154)</f>
        <v>4</v>
      </c>
      <c r="X275" s="301" t="n">
        <f aca="false">IF(X154="-",0,X154)</f>
        <v>1</v>
      </c>
      <c r="Y275" s="301" t="n">
        <f aca="false">IF(Y154="-",0,Y154)</f>
        <v>1</v>
      </c>
      <c r="Z275" s="301" t="n">
        <f aca="false">IF(Z154="-",0,Z154)</f>
        <v>0</v>
      </c>
      <c r="AA275" s="301" t="n">
        <f aca="false">IF(AA154="-",0,AA154)</f>
        <v>5</v>
      </c>
      <c r="AB275" s="301" t="n">
        <f aca="false">IF(AB154="-",0,AB154)</f>
        <v>1</v>
      </c>
      <c r="AC275" s="301" t="n">
        <f aca="false">IF(AC154="-",0,AC154)</f>
        <v>0</v>
      </c>
      <c r="AD275" s="301" t="n">
        <f aca="false">IF(AD154="-",0,AD154)</f>
        <v>0</v>
      </c>
      <c r="AE275" s="301" t="n">
        <f aca="false">IF(AE154="-",0,AE154)</f>
        <v>3</v>
      </c>
      <c r="AF275" s="301" t="n">
        <f aca="false">IF(AF154="-",0,AF154)</f>
        <v>0</v>
      </c>
      <c r="AG275" s="301" t="n">
        <f aca="false">IF(AG154="-",0,AG154)</f>
        <v>6</v>
      </c>
      <c r="AH275" s="301" t="n">
        <f aca="false">IF(AH154="-",0,AH154)</f>
        <v>0</v>
      </c>
      <c r="AI275" s="301" t="n">
        <f aca="false">IF(AI154="-",0,AI154)</f>
        <v>0</v>
      </c>
      <c r="AJ275" s="301" t="n">
        <f aca="false">IF(AJ154="-",0,AJ154)</f>
        <v>0</v>
      </c>
      <c r="AK275" s="301" t="n">
        <f aca="false">IF(AK154="-",0,AK154)</f>
        <v>0</v>
      </c>
      <c r="AL275" s="301" t="n">
        <f aca="false">IF(AL154="-",0,AL154)</f>
        <v>0</v>
      </c>
    </row>
    <row r="276" customFormat="false" ht="15" hidden="false" customHeight="true" outlineLevel="0" collapsed="false">
      <c r="B276" s="301" t="s">
        <v>14</v>
      </c>
      <c r="C276" s="301"/>
      <c r="D276" s="301"/>
      <c r="E276" s="301" t="n">
        <f aca="false">IF(E156="-",0,E156)+IF(E155="-",0,E155)</f>
        <v>15</v>
      </c>
      <c r="F276" s="301" t="n">
        <f aca="false">IF(F156="-",0,F156)+IF(F155="-",0,F155)</f>
        <v>0</v>
      </c>
      <c r="G276" s="301" t="n">
        <f aca="false">IF(G156="-",0,G156)+IF(G155="-",0,G155)</f>
        <v>0</v>
      </c>
      <c r="H276" s="301" t="n">
        <f aca="false">IF(H156="-",0,H156)+IF(H155="-",0,H155)</f>
        <v>4</v>
      </c>
      <c r="I276" s="301" t="n">
        <f aca="false">IF(I156="-",0,I156)+IF(I155="-",0,I155)</f>
        <v>0</v>
      </c>
      <c r="J276" s="301" t="n">
        <f aca="false">IF(J156="-",0,J156)+IF(J155="-",0,J155)</f>
        <v>0</v>
      </c>
      <c r="K276" s="301" t="n">
        <f aca="false">IF(K156="-",0,K156)+IF(K155="-",0,K155)</f>
        <v>10</v>
      </c>
      <c r="L276" s="301" t="n">
        <f aca="false">IF(L156="-",0,L156)+IF(L155="-",0,L155)</f>
        <v>9</v>
      </c>
      <c r="M276" s="301" t="n">
        <f aca="false">IF(M156="-",0,M156)+IF(M155="-",0,M155)</f>
        <v>9</v>
      </c>
      <c r="N276" s="301" t="n">
        <f aca="false">IF(N156="-",0,N156)+IF(N155="-",0,N155)</f>
        <v>9</v>
      </c>
      <c r="O276" s="301" t="n">
        <f aca="false">IF(O156="-",0,O156)+IF(O155="-",0,O155)</f>
        <v>3</v>
      </c>
      <c r="P276" s="301" t="n">
        <f aca="false">IF(P156="-",0,P156)+IF(P155="-",0,P155)</f>
        <v>5</v>
      </c>
      <c r="Q276" s="301" t="n">
        <f aca="false">IF(Q156="-",0,Q156)+IF(Q155="-",0,Q155)</f>
        <v>1</v>
      </c>
      <c r="R276" s="301" t="n">
        <f aca="false">IF(R156="-",0,R156)+IF(R155="-",0,R155)</f>
        <v>1</v>
      </c>
      <c r="S276" s="301" t="n">
        <f aca="false">IF(S156="-",0,S156)+IF(S155="-",0,S155)</f>
        <v>0</v>
      </c>
      <c r="T276" s="301" t="n">
        <f aca="false">IF(T156="-",0,T156)+IF(T155="-",0,T155)</f>
        <v>0</v>
      </c>
      <c r="U276" s="301" t="n">
        <f aca="false">IF(U156="-",0,U156)+IF(U155="-",0,U155)</f>
        <v>0</v>
      </c>
      <c r="V276" s="301" t="n">
        <f aca="false">IF(V156="-",0,V156)+IF(V155="-",0,V155)</f>
        <v>0</v>
      </c>
      <c r="W276" s="301" t="n">
        <f aca="false">IF(W156="-",0,W156)+IF(W155="-",0,W155)</f>
        <v>3</v>
      </c>
      <c r="X276" s="301" t="n">
        <f aca="false">IF(X156="-",0,X156)+IF(X155="-",0,X155)</f>
        <v>2</v>
      </c>
      <c r="Y276" s="301" t="n">
        <f aca="false">IF(Y156="-",0,Y156)+IF(Y155="-",0,Y155)</f>
        <v>1</v>
      </c>
      <c r="Z276" s="301" t="n">
        <f aca="false">IF(Z156="-",0,Z156)+IF(Z155="-",0,Z155)</f>
        <v>0</v>
      </c>
      <c r="AA276" s="301" t="n">
        <f aca="false">IF(AA156="-",0,AA156)+IF(AA155="-",0,AA155)</f>
        <v>3</v>
      </c>
      <c r="AB276" s="301" t="n">
        <f aca="false">IF(AB156="-",0,AB156)+IF(AB155="-",0,AB155)</f>
        <v>0</v>
      </c>
      <c r="AC276" s="301" t="n">
        <f aca="false">IF(AC156="-",0,AC156)+IF(AC155="-",0,AC155)</f>
        <v>0</v>
      </c>
      <c r="AD276" s="301" t="n">
        <f aca="false">IF(AD156="-",0,AD156)+IF(AD155="-",0,AD155)</f>
        <v>0</v>
      </c>
      <c r="AE276" s="301" t="n">
        <f aca="false">IF(AE156="-",0,AE156)+IF(AE155="-",0,AE155)</f>
        <v>2</v>
      </c>
      <c r="AF276" s="301" t="n">
        <f aca="false">IF(AF156="-",0,AF156)+IF(AF155="-",0,AF155)</f>
        <v>0</v>
      </c>
      <c r="AG276" s="301" t="n">
        <f aca="false">IF(AG156="-",0,AG156)+IF(AG155="-",0,AG155)</f>
        <v>5</v>
      </c>
      <c r="AH276" s="301" t="n">
        <f aca="false">IF(AH156="-",0,AH156)+IF(AH155="-",0,AH155)</f>
        <v>0</v>
      </c>
      <c r="AI276" s="301" t="n">
        <f aca="false">IF(AI156="-",0,AI156)+IF(AI155="-",0,AI155)</f>
        <v>0</v>
      </c>
      <c r="AJ276" s="301" t="n">
        <f aca="false">IF(AJ156="-",0,AJ156)+IF(AJ155="-",0,AJ155)</f>
        <v>0</v>
      </c>
      <c r="AK276" s="301" t="n">
        <f aca="false">IF(AK156="-",0,AK156)+IF(AK155="-",0,AK155)</f>
        <v>0</v>
      </c>
      <c r="AL276" s="301" t="n">
        <f aca="false">IF(AL156="-",0,AL156)+IF(AL155="-",0,AL155)</f>
        <v>0</v>
      </c>
    </row>
    <row r="277" customFormat="false" ht="15" hidden="false" customHeight="true" outlineLevel="0" collapsed="false">
      <c r="B277" s="301" t="s">
        <v>19</v>
      </c>
      <c r="C277" s="301"/>
      <c r="D277" s="301"/>
      <c r="E277" s="302" t="n">
        <f aca="false">IF(E159="-",0,E159)+IF(E158="-",0,E158)+IF(E157="-",0,E157)</f>
        <v>11</v>
      </c>
      <c r="F277" s="302" t="n">
        <f aca="false">IF(F159="-",0,F159)+IF(F158="-",0,F158)+IF(F157="-",0,F157)</f>
        <v>0</v>
      </c>
      <c r="G277" s="302" t="n">
        <f aca="false">IF(G159="-",0,G159)+IF(G158="-",0,G158)+IF(G157="-",0,G157)</f>
        <v>0</v>
      </c>
      <c r="H277" s="302" t="n">
        <f aca="false">IF(H159="-",0,H159)+IF(H158="-",0,H158)+IF(H157="-",0,H157)</f>
        <v>3</v>
      </c>
      <c r="I277" s="302" t="n">
        <f aca="false">IF(I159="-",0,I159)+IF(I158="-",0,I158)+IF(I157="-",0,I157)</f>
        <v>0</v>
      </c>
      <c r="J277" s="302" t="n">
        <f aca="false">IF(J159="-",0,J159)+IF(J158="-",0,J158)+IF(J157="-",0,J157)</f>
        <v>0</v>
      </c>
      <c r="K277" s="302" t="n">
        <f aca="false">IF(K159="-",0,K159)+IF(K158="-",0,K158)+IF(K157="-",0,K157)</f>
        <v>4</v>
      </c>
      <c r="L277" s="302" t="n">
        <f aca="false">IF(L159="-",0,L159)+IF(L158="-",0,L158)+IF(L157="-",0,L157)</f>
        <v>19</v>
      </c>
      <c r="M277" s="302" t="n">
        <f aca="false">IF(M159="-",0,M159)+IF(M158="-",0,M158)+IF(M157="-",0,M157)</f>
        <v>21</v>
      </c>
      <c r="N277" s="302" t="n">
        <f aca="false">IF(N159="-",0,N159)+IF(N158="-",0,N158)+IF(N157="-",0,N157)</f>
        <v>18</v>
      </c>
      <c r="O277" s="302" t="n">
        <f aca="false">IF(O159="-",0,O159)+IF(O158="-",0,O158)+IF(O157="-",0,O157)</f>
        <v>1</v>
      </c>
      <c r="P277" s="302" t="n">
        <f aca="false">IF(P159="-",0,P159)+IF(P158="-",0,P158)+IF(P157="-",0,P157)</f>
        <v>6</v>
      </c>
      <c r="Q277" s="302" t="n">
        <f aca="false">IF(Q159="-",0,Q159)+IF(Q158="-",0,Q158)+IF(Q157="-",0,Q157)</f>
        <v>1</v>
      </c>
      <c r="R277" s="302" t="n">
        <f aca="false">IF(R159="-",0,R159)+IF(R158="-",0,R158)+IF(R157="-",0,R157)</f>
        <v>1</v>
      </c>
      <c r="S277" s="302" t="n">
        <f aca="false">IF(S159="-",0,S159)+IF(S158="-",0,S158)+IF(S157="-",0,S157)</f>
        <v>0</v>
      </c>
      <c r="T277" s="302" t="n">
        <f aca="false">IF(T159="-",0,T159)+IF(T158="-",0,T158)+IF(T157="-",0,T157)</f>
        <v>0</v>
      </c>
      <c r="U277" s="302" t="n">
        <f aca="false">IF(U159="-",0,U159)+IF(U158="-",0,U158)+IF(U157="-",0,U157)</f>
        <v>0</v>
      </c>
      <c r="V277" s="302" t="n">
        <f aca="false">IF(V159="-",0,V159)+IF(V158="-",0,V158)+IF(V157="-",0,V157)</f>
        <v>0</v>
      </c>
      <c r="W277" s="302" t="n">
        <f aca="false">IF(W159="-",0,W159)+IF(W158="-",0,W158)+IF(W157="-",0,W157)</f>
        <v>3</v>
      </c>
      <c r="X277" s="302" t="n">
        <f aca="false">IF(X159="-",0,X159)+IF(X158="-",0,X158)+IF(X157="-",0,X157)</f>
        <v>0</v>
      </c>
      <c r="Y277" s="302" t="n">
        <f aca="false">IF(Y159="-",0,Y159)+IF(Y158="-",0,Y158)+IF(Y157="-",0,Y157)</f>
        <v>0</v>
      </c>
      <c r="Z277" s="302" t="n">
        <f aca="false">IF(Z159="-",0,Z159)+IF(Z158="-",0,Z158)+IF(Z157="-",0,Z157)</f>
        <v>2</v>
      </c>
      <c r="AA277" s="302" t="n">
        <f aca="false">IF(AA159="-",0,AA159)+IF(AA158="-",0,AA158)+IF(AA157="-",0,AA157)</f>
        <v>2</v>
      </c>
      <c r="AB277" s="302" t="n">
        <f aca="false">IF(AB159="-",0,AB159)+IF(AB158="-",0,AB158)+IF(AB157="-",0,AB157)</f>
        <v>0</v>
      </c>
      <c r="AC277" s="302" t="n">
        <f aca="false">IF(AC159="-",0,AC159)+IF(AC158="-",0,AC158)+IF(AC157="-",0,AC157)</f>
        <v>0</v>
      </c>
      <c r="AD277" s="302" t="n">
        <f aca="false">IF(AD159="-",0,AD159)+IF(AD158="-",0,AD158)+IF(AD157="-",0,AD157)</f>
        <v>0</v>
      </c>
      <c r="AE277" s="302" t="n">
        <f aca="false">IF(AE159="-",0,AE159)+IF(AE158="-",0,AE158)+IF(AE157="-",0,AE157)</f>
        <v>2</v>
      </c>
      <c r="AF277" s="302" t="n">
        <f aca="false">IF(AF159="-",0,AF159)+IF(AF158="-",0,AF158)+IF(AF157="-",0,AF157)</f>
        <v>0</v>
      </c>
      <c r="AG277" s="302" t="n">
        <f aca="false">IF(AG159="-",0,AG159)+IF(AG158="-",0,AG158)+IF(AG157="-",0,AG157)</f>
        <v>1</v>
      </c>
      <c r="AH277" s="302" t="n">
        <f aca="false">IF(AH159="-",0,AH159)+IF(AH158="-",0,AH158)+IF(AH157="-",0,AH157)</f>
        <v>0</v>
      </c>
      <c r="AI277" s="302" t="n">
        <f aca="false">IF(AI159="-",0,AI159)+IF(AI158="-",0,AI158)+IF(AI157="-",0,AI157)</f>
        <v>0</v>
      </c>
      <c r="AJ277" s="302" t="n">
        <f aca="false">IF(AJ159="-",0,AJ159)+IF(AJ158="-",0,AJ158)+IF(AJ157="-",0,AJ157)</f>
        <v>0</v>
      </c>
      <c r="AK277" s="302" t="n">
        <f aca="false">IF(AK159="-",0,AK159)+IF(AK158="-",0,AK158)+IF(AK157="-",0,AK157)</f>
        <v>0</v>
      </c>
      <c r="AL277" s="302" t="n">
        <f aca="false">IF(AL159="-",0,AL159)+IF(AL158="-",0,AL158)+IF(AL157="-",0,AL157)</f>
        <v>0</v>
      </c>
    </row>
    <row r="278" customFormat="false" ht="15" hidden="false" customHeight="true" outlineLevel="0" collapsed="false">
      <c r="B278" s="301"/>
      <c r="C278" s="301"/>
      <c r="D278" s="301"/>
      <c r="E278" s="303" t="n">
        <f aca="false">SUM(E273:E277)</f>
        <v>36</v>
      </c>
      <c r="F278" s="303" t="n">
        <f aca="false">SUM(F273:F277)</f>
        <v>0</v>
      </c>
      <c r="G278" s="303" t="n">
        <f aca="false">SUM(G273:G277)</f>
        <v>0</v>
      </c>
      <c r="H278" s="303" t="n">
        <f aca="false">SUM(H273:H277)</f>
        <v>36</v>
      </c>
      <c r="I278" s="303" t="n">
        <f aca="false">SUM(I273:I277)</f>
        <v>0</v>
      </c>
      <c r="J278" s="303" t="n">
        <f aca="false">SUM(J273:J277)</f>
        <v>0</v>
      </c>
      <c r="K278" s="303" t="n">
        <f aca="false">SUM(K273:K277)</f>
        <v>35</v>
      </c>
      <c r="L278" s="303" t="n">
        <f aca="false">SUM(L273:L277)</f>
        <v>35</v>
      </c>
      <c r="M278" s="303" t="n">
        <f aca="false">SUM(M273:M277)</f>
        <v>34</v>
      </c>
      <c r="N278" s="303" t="n">
        <f aca="false">SUM(N273:N277)</f>
        <v>34</v>
      </c>
      <c r="O278" s="303" t="n">
        <f aca="false">SUM(O273:O277)</f>
        <v>8</v>
      </c>
      <c r="P278" s="303" t="n">
        <f aca="false">SUM(P273:P277)</f>
        <v>15</v>
      </c>
      <c r="Q278" s="303" t="n">
        <f aca="false">SUM(Q273:Q277)</f>
        <v>8</v>
      </c>
      <c r="R278" s="303" t="n">
        <f aca="false">SUM(R273:R277)</f>
        <v>5</v>
      </c>
      <c r="S278" s="303" t="n">
        <f aca="false">SUM(S273:S277)</f>
        <v>0</v>
      </c>
      <c r="T278" s="303" t="n">
        <f aca="false">SUM(T273:T277)</f>
        <v>0</v>
      </c>
      <c r="U278" s="303" t="n">
        <f aca="false">SUM(U273:U277)</f>
        <v>0</v>
      </c>
      <c r="V278" s="303" t="n">
        <f aca="false">SUM(V273:V277)</f>
        <v>0</v>
      </c>
      <c r="W278" s="303" t="n">
        <f aca="false">SUM(W273:W277)</f>
        <v>10</v>
      </c>
      <c r="X278" s="303" t="n">
        <f aca="false">SUM(X273:X277)</f>
        <v>3</v>
      </c>
      <c r="Y278" s="303" t="n">
        <f aca="false">SUM(Y273:Y277)</f>
        <v>2</v>
      </c>
      <c r="Z278" s="303" t="n">
        <f aca="false">SUM(Z273:Z277)</f>
        <v>2</v>
      </c>
      <c r="AA278" s="303" t="n">
        <f aca="false">SUM(AA273:AA277)</f>
        <v>14</v>
      </c>
      <c r="AB278" s="303" t="n">
        <f aca="false">SUM(AB273:AB277)</f>
        <v>2</v>
      </c>
      <c r="AC278" s="303" t="n">
        <f aca="false">SUM(AC273:AC277)</f>
        <v>0</v>
      </c>
      <c r="AD278" s="303" t="n">
        <f aca="false">SUM(AD273:AD277)</f>
        <v>0</v>
      </c>
      <c r="AE278" s="303" t="n">
        <f aca="false">SUM(AE273:AE277)</f>
        <v>9</v>
      </c>
      <c r="AF278" s="303" t="n">
        <f aca="false">SUM(AF273:AF277)</f>
        <v>0</v>
      </c>
      <c r="AG278" s="303" t="n">
        <f aca="false">SUM(AG273:AG277)</f>
        <v>20</v>
      </c>
      <c r="AH278" s="303" t="n">
        <f aca="false">SUM(AH273:AH277)</f>
        <v>0</v>
      </c>
      <c r="AI278" s="303" t="n">
        <f aca="false">SUM(AI273:AI277)</f>
        <v>0</v>
      </c>
      <c r="AJ278" s="303" t="n">
        <f aca="false">SUM(AJ273:AJ277)</f>
        <v>0</v>
      </c>
      <c r="AK278" s="303" t="n">
        <f aca="false">SUM(AK273:AK277)</f>
        <v>0</v>
      </c>
      <c r="AL278" s="303" t="n">
        <f aca="false">SUM(AL273:AL277)</f>
        <v>0</v>
      </c>
    </row>
    <row r="279" customFormat="false" ht="15" hidden="false" customHeight="true" outlineLevel="0" collapsed="false">
      <c r="B279" s="301" t="s">
        <v>1</v>
      </c>
      <c r="C279" s="301"/>
      <c r="D279" s="301"/>
      <c r="E279" s="304" t="n">
        <f aca="false">IF($E$238="-",0,$E$238)</f>
        <v>0</v>
      </c>
      <c r="F279" s="304" t="n">
        <f aca="false">IF($F$238="-",0,$F$238)</f>
        <v>0</v>
      </c>
      <c r="G279" s="304" t="n">
        <f aca="false">IF($G$238="-",0,$G$238)</f>
        <v>0</v>
      </c>
      <c r="H279" s="304" t="n">
        <f aca="false">IF($H$238="-",0,$H$238)</f>
        <v>0</v>
      </c>
      <c r="I279" s="304" t="n">
        <f aca="false">IF($I$238="-",0,$I$238)</f>
        <v>0</v>
      </c>
      <c r="J279" s="304" t="n">
        <f aca="false">IF($J$238="-",0,$J$238)</f>
        <v>0</v>
      </c>
      <c r="K279" s="304" t="n">
        <f aca="false">IF($K$238="-",0,$K$238)</f>
        <v>0</v>
      </c>
      <c r="L279" s="304" t="n">
        <f aca="false">IF($L$238="-",0,$L$238)</f>
        <v>0</v>
      </c>
      <c r="M279" s="304" t="n">
        <f aca="false">IF($M$238="-",0,$M$238)</f>
        <v>0</v>
      </c>
      <c r="N279" s="304" t="n">
        <f aca="false">IF($N$238="-",0,$N$238)</f>
        <v>0</v>
      </c>
      <c r="O279" s="304" t="n">
        <f aca="false">IF($O$238="-",0,$O$238)</f>
        <v>0</v>
      </c>
      <c r="P279" s="304" t="n">
        <f aca="false">IF($P$238="-",0,$P$238)</f>
        <v>0</v>
      </c>
      <c r="Q279" s="304" t="n">
        <f aca="false">IF($Q$238="-",0,$Q$238)</f>
        <v>0</v>
      </c>
      <c r="R279" s="304" t="n">
        <f aca="false">IF($R$238="-",0,$R$238)</f>
        <v>0</v>
      </c>
      <c r="S279" s="304" t="n">
        <f aca="false">IF($S$238="-",0,$S$238)</f>
        <v>0</v>
      </c>
      <c r="T279" s="304" t="n">
        <f aca="false">IF($T$238="-",0,$T$238)</f>
        <v>0</v>
      </c>
      <c r="U279" s="304" t="n">
        <f aca="false">IF($U$238="-",0,$U$238)</f>
        <v>0</v>
      </c>
      <c r="V279" s="304" t="n">
        <f aca="false">IF($V$238="-",0,$V$238)</f>
        <v>0</v>
      </c>
      <c r="W279" s="304" t="n">
        <f aca="false">IF($W$238="-",0,$W$238)</f>
        <v>0</v>
      </c>
      <c r="X279" s="304" t="n">
        <f aca="false">IF($X$238="-",0,$X$238)</f>
        <v>0</v>
      </c>
      <c r="Y279" s="304" t="n">
        <f aca="false">IF($Y$238="-",0,$Y$238)</f>
        <v>0</v>
      </c>
      <c r="Z279" s="304" t="n">
        <f aca="false">IF($Z$238="-",0,$Z$238)</f>
        <v>0</v>
      </c>
      <c r="AA279" s="304" t="n">
        <f aca="false">IF($AA$238="-",0,$AA$238)</f>
        <v>0</v>
      </c>
      <c r="AB279" s="304" t="n">
        <f aca="false">IF($AB$238="-",0,$AB$238)</f>
        <v>0</v>
      </c>
      <c r="AC279" s="304" t="n">
        <f aca="false">IF($AC$238="-",0,$AC$238)</f>
        <v>0</v>
      </c>
      <c r="AD279" s="304" t="n">
        <f aca="false">IF($AD$238="-",0,$AD$238)</f>
        <v>0</v>
      </c>
      <c r="AE279" s="304" t="n">
        <f aca="false">IF($AE$238="-",0,$AE$238)</f>
        <v>0</v>
      </c>
      <c r="AF279" s="304" t="n">
        <f aca="false">IF($AF$238="-",0,$AF$238)</f>
        <v>0</v>
      </c>
      <c r="AG279" s="304" t="n">
        <f aca="false">IF($AG$238="-",0,$AG$238)</f>
        <v>0</v>
      </c>
      <c r="AH279" s="304" t="n">
        <f aca="false">IF($AH$238="-",0,$AH$238)</f>
        <v>0</v>
      </c>
      <c r="AI279" s="304" t="n">
        <f aca="false">IF($AI$238="-",0,$AI$238)</f>
        <v>0</v>
      </c>
      <c r="AJ279" s="304" t="n">
        <f aca="false">IF($AJ$238="-",0,$AJ$238)</f>
        <v>0</v>
      </c>
      <c r="AK279" s="304" t="n">
        <f aca="false">IF($AK$238="-",0,$AK$238)</f>
        <v>0</v>
      </c>
      <c r="AL279" s="304" t="n">
        <f aca="false">IF($AL$238="-",0,$AL$238)</f>
        <v>0</v>
      </c>
    </row>
    <row r="280" customFormat="false" ht="15" hidden="false" customHeight="true" outlineLevel="0" collapsed="false">
      <c r="B280" s="301" t="s">
        <v>6</v>
      </c>
      <c r="C280" s="301"/>
      <c r="D280" s="301"/>
      <c r="E280" s="301" t="n">
        <f aca="false">IF(E239="-",0,E239)</f>
        <v>0</v>
      </c>
      <c r="F280" s="301" t="n">
        <f aca="false">IF(F239="-",0,F239)</f>
        <v>0</v>
      </c>
      <c r="G280" s="301" t="n">
        <f aca="false">IF(G239="-",0,G239)</f>
        <v>0</v>
      </c>
      <c r="H280" s="301" t="n">
        <f aca="false">IF(H239="-",0,H239)</f>
        <v>0</v>
      </c>
      <c r="I280" s="301" t="n">
        <f aca="false">IF(I239="-",0,I239)</f>
        <v>0</v>
      </c>
      <c r="J280" s="301" t="n">
        <f aca="false">IF(J239="-",0,J239)</f>
        <v>0</v>
      </c>
      <c r="K280" s="301" t="n">
        <f aca="false">IF(K239="-",0,K239)</f>
        <v>0</v>
      </c>
      <c r="L280" s="301" t="n">
        <f aca="false">IF(L239="-",0,L239)</f>
        <v>0</v>
      </c>
      <c r="M280" s="301" t="n">
        <f aca="false">IF(M239="-",0,M239)</f>
        <v>0</v>
      </c>
      <c r="N280" s="301" t="n">
        <f aca="false">IF(N239="-",0,N239)</f>
        <v>0</v>
      </c>
      <c r="O280" s="301" t="n">
        <f aca="false">IF(O239="-",0,O239)</f>
        <v>0</v>
      </c>
      <c r="P280" s="301" t="n">
        <f aca="false">IF(P239="-",0,P239)</f>
        <v>0</v>
      </c>
      <c r="Q280" s="301" t="n">
        <f aca="false">IF(Q239="-",0,Q239)</f>
        <v>0</v>
      </c>
      <c r="R280" s="301" t="n">
        <f aca="false">IF(R239="-",0,R239)</f>
        <v>0</v>
      </c>
      <c r="S280" s="301" t="n">
        <f aca="false">IF(S239="-",0,S239)</f>
        <v>0</v>
      </c>
      <c r="T280" s="301" t="n">
        <f aca="false">IF(T239="-",0,T239)</f>
        <v>0</v>
      </c>
      <c r="U280" s="301" t="n">
        <f aca="false">IF(U239="-",0,U239)</f>
        <v>0</v>
      </c>
      <c r="V280" s="301" t="n">
        <f aca="false">IF(V239="-",0,V239)</f>
        <v>0</v>
      </c>
      <c r="W280" s="301" t="n">
        <f aca="false">IF(W239="-",0,W239)</f>
        <v>0</v>
      </c>
      <c r="X280" s="301" t="n">
        <f aca="false">IF(X239="-",0,X239)</f>
        <v>0</v>
      </c>
      <c r="Y280" s="301" t="n">
        <f aca="false">IF(Y239="-",0,Y239)</f>
        <v>0</v>
      </c>
      <c r="Z280" s="301" t="n">
        <f aca="false">IF(Z239="-",0,Z239)</f>
        <v>0</v>
      </c>
      <c r="AA280" s="301" t="n">
        <f aca="false">IF(AA239="-",0,AA239)</f>
        <v>0</v>
      </c>
      <c r="AB280" s="301" t="n">
        <f aca="false">IF(AB239="-",0,AB239)</f>
        <v>0</v>
      </c>
      <c r="AC280" s="301" t="n">
        <f aca="false">IF(AC239="-",0,AC239)</f>
        <v>0</v>
      </c>
      <c r="AD280" s="301" t="n">
        <f aca="false">IF(AD239="-",0,AD239)</f>
        <v>0</v>
      </c>
      <c r="AE280" s="301" t="n">
        <f aca="false">IF(AE239="-",0,AE239)</f>
        <v>0</v>
      </c>
      <c r="AF280" s="301" t="n">
        <f aca="false">IF(AF239="-",0,AF239)</f>
        <v>0</v>
      </c>
      <c r="AG280" s="301" t="n">
        <f aca="false">IF(AG239="-",0,AG239)</f>
        <v>0</v>
      </c>
      <c r="AH280" s="301" t="n">
        <f aca="false">IF(AH239="-",0,AH239)</f>
        <v>0</v>
      </c>
      <c r="AI280" s="301" t="n">
        <f aca="false">IF(AI239="-",0,AI239)</f>
        <v>0</v>
      </c>
      <c r="AJ280" s="301" t="n">
        <f aca="false">IF(AJ239="-",0,AJ239)</f>
        <v>0</v>
      </c>
      <c r="AK280" s="301" t="n">
        <f aca="false">IF(AK239="-",0,AK239)</f>
        <v>0</v>
      </c>
      <c r="AL280" s="301" t="n">
        <f aca="false">IF(AL239="-",0,AL239)</f>
        <v>0</v>
      </c>
    </row>
    <row r="281" customFormat="false" ht="15" hidden="false" customHeight="true" outlineLevel="0" collapsed="false">
      <c r="B281" s="301" t="s">
        <v>10</v>
      </c>
      <c r="C281" s="301"/>
      <c r="D281" s="301"/>
      <c r="E281" s="301" t="n">
        <f aca="false">IF(E240="-",0,E240)</f>
        <v>0</v>
      </c>
      <c r="F281" s="301" t="n">
        <f aca="false">IF(F240="-",0,F240)</f>
        <v>0</v>
      </c>
      <c r="G281" s="301" t="n">
        <f aca="false">IF(G240="-",0,G240)</f>
        <v>0</v>
      </c>
      <c r="H281" s="301" t="n">
        <f aca="false">IF(H240="-",0,H240)</f>
        <v>0</v>
      </c>
      <c r="I281" s="301" t="n">
        <f aca="false">IF(I240="-",0,I240)</f>
        <v>0</v>
      </c>
      <c r="J281" s="301" t="n">
        <f aca="false">IF(J240="-",0,J240)</f>
        <v>0</v>
      </c>
      <c r="K281" s="301" t="n">
        <f aca="false">IF(K240="-",0,K240)</f>
        <v>0</v>
      </c>
      <c r="L281" s="301" t="n">
        <f aca="false">IF(L240="-",0,L240)</f>
        <v>0</v>
      </c>
      <c r="M281" s="301" t="n">
        <f aca="false">IF(M240="-",0,M240)</f>
        <v>0</v>
      </c>
      <c r="N281" s="301" t="n">
        <f aca="false">IF(N240="-",0,N240)</f>
        <v>0</v>
      </c>
      <c r="O281" s="301" t="n">
        <f aca="false">IF(O240="-",0,O240)</f>
        <v>0</v>
      </c>
      <c r="P281" s="301" t="n">
        <f aca="false">IF(P240="-",0,P240)</f>
        <v>0</v>
      </c>
      <c r="Q281" s="301" t="n">
        <f aca="false">IF(Q240="-",0,Q240)</f>
        <v>0</v>
      </c>
      <c r="R281" s="301" t="n">
        <f aca="false">IF(R240="-",0,R240)</f>
        <v>0</v>
      </c>
      <c r="S281" s="301" t="n">
        <f aca="false">IF(S240="-",0,S240)</f>
        <v>0</v>
      </c>
      <c r="T281" s="301" t="n">
        <f aca="false">IF(T240="-",0,T240)</f>
        <v>0</v>
      </c>
      <c r="U281" s="301" t="n">
        <f aca="false">IF(U240="-",0,U240)</f>
        <v>0</v>
      </c>
      <c r="V281" s="301" t="n">
        <f aca="false">IF(V240="-",0,V240)</f>
        <v>0</v>
      </c>
      <c r="W281" s="301" t="n">
        <f aca="false">IF(W240="-",0,W240)</f>
        <v>0</v>
      </c>
      <c r="X281" s="301" t="n">
        <f aca="false">IF(X240="-",0,X240)</f>
        <v>0</v>
      </c>
      <c r="Y281" s="301" t="n">
        <f aca="false">IF(Y240="-",0,Y240)</f>
        <v>0</v>
      </c>
      <c r="Z281" s="301" t="n">
        <f aca="false">IF(Z240="-",0,Z240)</f>
        <v>0</v>
      </c>
      <c r="AA281" s="301" t="n">
        <f aca="false">IF(AA240="-",0,AA240)</f>
        <v>0</v>
      </c>
      <c r="AB281" s="301" t="n">
        <f aca="false">IF(AB240="-",0,AB240)</f>
        <v>0</v>
      </c>
      <c r="AC281" s="301" t="n">
        <f aca="false">IF(AC240="-",0,AC240)</f>
        <v>0</v>
      </c>
      <c r="AD281" s="301" t="n">
        <f aca="false">IF(AD240="-",0,AD240)</f>
        <v>0</v>
      </c>
      <c r="AE281" s="301" t="n">
        <f aca="false">IF(AE240="-",0,AE240)</f>
        <v>0</v>
      </c>
      <c r="AF281" s="301" t="n">
        <f aca="false">IF(AF240="-",0,AF240)</f>
        <v>0</v>
      </c>
      <c r="AG281" s="301" t="n">
        <f aca="false">IF(AG240="-",0,AG240)</f>
        <v>0</v>
      </c>
      <c r="AH281" s="301" t="n">
        <f aca="false">IF(AH240="-",0,AH240)</f>
        <v>0</v>
      </c>
      <c r="AI281" s="301" t="n">
        <f aca="false">IF(AI240="-",0,AI240)</f>
        <v>0</v>
      </c>
      <c r="AJ281" s="301" t="n">
        <f aca="false">IF(AJ240="-",0,AJ240)</f>
        <v>0</v>
      </c>
      <c r="AK281" s="301" t="n">
        <f aca="false">IF(AK240="-",0,AK240)</f>
        <v>0</v>
      </c>
      <c r="AL281" s="301" t="n">
        <f aca="false">IF(AL240="-",0,AL240)</f>
        <v>0</v>
      </c>
    </row>
    <row r="282" customFormat="false" ht="15" hidden="false" customHeight="true" outlineLevel="0" collapsed="false">
      <c r="B282" s="301" t="s">
        <v>14</v>
      </c>
      <c r="C282" s="301"/>
      <c r="D282" s="301"/>
      <c r="E282" s="301" t="n">
        <f aca="false">IF(E241="-",0,E241)+IF(E242="-",0,E242)</f>
        <v>0</v>
      </c>
      <c r="F282" s="301" t="n">
        <f aca="false">IF(F241="-",0,F241)+IF(F242="-",0,F242)</f>
        <v>0</v>
      </c>
      <c r="G282" s="301" t="n">
        <f aca="false">IF(G241="-",0,G241)+IF(G242="-",0,G242)</f>
        <v>0</v>
      </c>
      <c r="H282" s="301" t="n">
        <f aca="false">IF(H241="-",0,H241)+IF(H242="-",0,H242)</f>
        <v>0</v>
      </c>
      <c r="I282" s="301" t="n">
        <f aca="false">IF(I241="-",0,I241)+IF(I242="-",0,I242)</f>
        <v>0</v>
      </c>
      <c r="J282" s="301" t="n">
        <f aca="false">IF(J241="-",0,J241)+IF(J242="-",0,J242)</f>
        <v>0</v>
      </c>
      <c r="K282" s="301" t="n">
        <f aca="false">IF(K241="-",0,K241)+IF(K242="-",0,K242)</f>
        <v>0</v>
      </c>
      <c r="L282" s="301" t="n">
        <f aca="false">IF(L241="-",0,L241)+IF(L242="-",0,L242)</f>
        <v>0</v>
      </c>
      <c r="M282" s="301" t="n">
        <f aca="false">IF(M241="-",0,M241)+IF(M242="-",0,M242)</f>
        <v>0</v>
      </c>
      <c r="N282" s="301" t="n">
        <f aca="false">IF(N241="-",0,N241)+IF(N242="-",0,N242)</f>
        <v>0</v>
      </c>
      <c r="O282" s="301" t="n">
        <f aca="false">IF(O241="-",0,O241)+IF(O242="-",0,O242)</f>
        <v>0</v>
      </c>
      <c r="P282" s="301" t="n">
        <f aca="false">IF(P241="-",0,P241)+IF(P242="-",0,P242)</f>
        <v>0</v>
      </c>
      <c r="Q282" s="301" t="n">
        <f aca="false">IF(Q241="-",0,Q241)+IF(Q242="-",0,Q242)</f>
        <v>0</v>
      </c>
      <c r="R282" s="301" t="n">
        <f aca="false">IF(R241="-",0,R241)+IF(R242="-",0,R242)</f>
        <v>0</v>
      </c>
      <c r="S282" s="301" t="n">
        <f aca="false">IF(S241="-",0,S241)+IF(S242="-",0,S242)</f>
        <v>0</v>
      </c>
      <c r="T282" s="301" t="n">
        <f aca="false">IF(T241="-",0,T241)+IF(T242="-",0,T242)</f>
        <v>0</v>
      </c>
      <c r="U282" s="301" t="n">
        <f aca="false">IF(U241="-",0,U241)+IF(U242="-",0,U242)</f>
        <v>0</v>
      </c>
      <c r="V282" s="301" t="n">
        <f aca="false">IF(V241="-",0,V241)+IF(V242="-",0,V242)</f>
        <v>0</v>
      </c>
      <c r="W282" s="301" t="n">
        <f aca="false">IF(W241="-",0,W241)+IF(W242="-",0,W242)</f>
        <v>0</v>
      </c>
      <c r="X282" s="301" t="n">
        <f aca="false">IF(X241="-",0,X241)+IF(X242="-",0,X242)</f>
        <v>0</v>
      </c>
      <c r="Y282" s="301" t="n">
        <f aca="false">IF(Y241="-",0,Y241)+IF(Y242="-",0,Y242)</f>
        <v>0</v>
      </c>
      <c r="Z282" s="301" t="n">
        <f aca="false">IF(Z241="-",0,Z241)+IF(Z242="-",0,Z242)</f>
        <v>0</v>
      </c>
      <c r="AA282" s="301" t="n">
        <f aca="false">IF(AA241="-",0,AA241)+IF(AA242="-",0,AA242)</f>
        <v>0</v>
      </c>
      <c r="AB282" s="301" t="n">
        <f aca="false">IF(AB241="-",0,AB241)+IF(AB242="-",0,AB242)</f>
        <v>0</v>
      </c>
      <c r="AC282" s="301" t="n">
        <f aca="false">IF(AC241="-",0,AC241)+IF(AC242="-",0,AC242)</f>
        <v>0</v>
      </c>
      <c r="AD282" s="301" t="n">
        <f aca="false">IF(AD241="-",0,AD241)+IF(AD242="-",0,AD242)</f>
        <v>0</v>
      </c>
      <c r="AE282" s="301" t="n">
        <f aca="false">IF(AE241="-",0,AE241)+IF(AE242="-",0,AE242)</f>
        <v>0</v>
      </c>
      <c r="AF282" s="301" t="n">
        <f aca="false">IF(AF241="-",0,AF241)+IF(AF242="-",0,AF242)</f>
        <v>0</v>
      </c>
      <c r="AG282" s="301" t="n">
        <f aca="false">IF(AG241="-",0,AG241)+IF(AG242="-",0,AG242)</f>
        <v>0</v>
      </c>
      <c r="AH282" s="301" t="n">
        <f aca="false">IF(AH241="-",0,AH241)+IF(AH242="-",0,AH242)</f>
        <v>0</v>
      </c>
      <c r="AI282" s="301" t="n">
        <f aca="false">IF(AI241="-",0,AI241)+IF(AI242="-",0,AI242)</f>
        <v>0</v>
      </c>
      <c r="AJ282" s="301" t="n">
        <f aca="false">IF(AJ241="-",0,AJ241)+IF(AJ242="-",0,AJ242)</f>
        <v>0</v>
      </c>
      <c r="AK282" s="301" t="n">
        <f aca="false">IF(AK241="-",0,AK241)+IF(AK242="-",0,AK242)</f>
        <v>0</v>
      </c>
      <c r="AL282" s="301" t="n">
        <f aca="false">IF(AL241="-",0,AL241)+IF(AL242="-",0,AL242)</f>
        <v>0</v>
      </c>
    </row>
    <row r="283" customFormat="false" ht="15" hidden="false" customHeight="true" outlineLevel="0" collapsed="false">
      <c r="B283" s="301" t="s">
        <v>19</v>
      </c>
      <c r="C283" s="301"/>
      <c r="D283" s="301"/>
      <c r="E283" s="302" t="n">
        <f aca="false">IF(E245="-",0,E245)+IF(E244="-",0,E244)+IF(E243="-",0,E243)</f>
        <v>0</v>
      </c>
      <c r="F283" s="302" t="n">
        <f aca="false">IF(F245="-",0,F245)+IF(F244="-",0,F244)+IF(F243="-",0,F243)</f>
        <v>0</v>
      </c>
      <c r="G283" s="302" t="n">
        <f aca="false">IF(G245="-",0,G245)+IF(G244="-",0,G244)+IF(G243="-",0,G243)</f>
        <v>0</v>
      </c>
      <c r="H283" s="302" t="n">
        <f aca="false">IF(H245="-",0,H245)+IF(H244="-",0,H244)+IF(H243="-",0,H243)</f>
        <v>0</v>
      </c>
      <c r="I283" s="302" t="n">
        <f aca="false">IF(I245="-",0,I245)+IF(I244="-",0,I244)+IF(I243="-",0,I243)</f>
        <v>0</v>
      </c>
      <c r="J283" s="302" t="n">
        <f aca="false">IF(J245="-",0,J245)+IF(J244="-",0,J244)+IF(J243="-",0,J243)</f>
        <v>0</v>
      </c>
      <c r="K283" s="302" t="n">
        <f aca="false">IF(K245="-",0,K245)+IF(K244="-",0,K244)+IF(K243="-",0,K243)</f>
        <v>0</v>
      </c>
      <c r="L283" s="302" t="n">
        <f aca="false">IF(L245="-",0,L245)+IF(L244="-",0,L244)+IF(L243="-",0,L243)</f>
        <v>0</v>
      </c>
      <c r="M283" s="302" t="n">
        <f aca="false">IF(M245="-",0,M245)+IF(M244="-",0,M244)+IF(M243="-",0,M243)</f>
        <v>0</v>
      </c>
      <c r="N283" s="302" t="n">
        <f aca="false">IF(N245="-",0,N245)+IF(N244="-",0,N244)+IF(N243="-",0,N243)</f>
        <v>0</v>
      </c>
      <c r="O283" s="302" t="n">
        <f aca="false">IF(O245="-",0,O245)+IF(O244="-",0,O244)+IF(O243="-",0,O243)</f>
        <v>0</v>
      </c>
      <c r="P283" s="302" t="n">
        <f aca="false">IF(P245="-",0,P245)+IF(P244="-",0,P244)+IF(P243="-",0,P243)</f>
        <v>0</v>
      </c>
      <c r="Q283" s="302" t="n">
        <f aca="false">IF(Q245="-",0,Q245)+IF(Q244="-",0,Q244)+IF(Q243="-",0,Q243)</f>
        <v>0</v>
      </c>
      <c r="R283" s="302" t="n">
        <f aca="false">IF(R245="-",0,R245)+IF(R244="-",0,R244)+IF(R243="-",0,R243)</f>
        <v>0</v>
      </c>
      <c r="S283" s="302" t="n">
        <f aca="false">IF(S245="-",0,S245)+IF(S244="-",0,S244)+IF(S243="-",0,S243)</f>
        <v>0</v>
      </c>
      <c r="T283" s="302" t="n">
        <f aca="false">IF(T245="-",0,T245)+IF(T244="-",0,T244)+IF(T243="-",0,T243)</f>
        <v>0</v>
      </c>
      <c r="U283" s="302" t="n">
        <f aca="false">IF(U245="-",0,U245)+IF(U244="-",0,U244)+IF(U243="-",0,U243)</f>
        <v>0</v>
      </c>
      <c r="V283" s="302" t="n">
        <f aca="false">IF(V245="-",0,V245)+IF(V244="-",0,V244)+IF(V243="-",0,V243)</f>
        <v>0</v>
      </c>
      <c r="W283" s="302" t="n">
        <f aca="false">IF(W245="-",0,W245)+IF(W244="-",0,W244)+IF(W243="-",0,W243)</f>
        <v>0</v>
      </c>
      <c r="X283" s="302" t="n">
        <f aca="false">IF(X245="-",0,X245)+IF(X244="-",0,X244)+IF(X243="-",0,X243)</f>
        <v>0</v>
      </c>
      <c r="Y283" s="302" t="n">
        <f aca="false">IF(Y245="-",0,Y245)+IF(Y244="-",0,Y244)+IF(Y243="-",0,Y243)</f>
        <v>0</v>
      </c>
      <c r="Z283" s="302" t="n">
        <f aca="false">IF(Z245="-",0,Z245)+IF(Z244="-",0,Z244)+IF(Z243="-",0,Z243)</f>
        <v>0</v>
      </c>
      <c r="AA283" s="302" t="n">
        <f aca="false">IF(AA245="-",0,AA245)+IF(AA244="-",0,AA244)+IF(AA243="-",0,AA243)</f>
        <v>0</v>
      </c>
      <c r="AB283" s="302" t="n">
        <f aca="false">IF(AB245="-",0,AB245)+IF(AB244="-",0,AB244)+IF(AB243="-",0,AB243)</f>
        <v>0</v>
      </c>
      <c r="AC283" s="302" t="n">
        <f aca="false">IF(AC245="-",0,AC245)+IF(AC244="-",0,AC244)+IF(AC243="-",0,AC243)</f>
        <v>0</v>
      </c>
      <c r="AD283" s="302" t="n">
        <f aca="false">IF(AD245="-",0,AD245)+IF(AD244="-",0,AD244)+IF(AD243="-",0,AD243)</f>
        <v>0</v>
      </c>
      <c r="AE283" s="302" t="n">
        <f aca="false">IF(AE245="-",0,AE245)+IF(AE244="-",0,AE244)+IF(AE243="-",0,AE243)</f>
        <v>0</v>
      </c>
      <c r="AF283" s="302" t="n">
        <f aca="false">IF(AF245="-",0,AF245)+IF(AF244="-",0,AF244)+IF(AF243="-",0,AF243)</f>
        <v>0</v>
      </c>
      <c r="AG283" s="302" t="n">
        <f aca="false">IF(AG245="-",0,AG245)+IF(AG244="-",0,AG244)+IF(AG243="-",0,AG243)</f>
        <v>0</v>
      </c>
      <c r="AH283" s="302" t="n">
        <f aca="false">IF(AH245="-",0,AH245)+IF(AH244="-",0,AH244)+IF(AH243="-",0,AH243)</f>
        <v>0</v>
      </c>
      <c r="AI283" s="302" t="n">
        <f aca="false">IF(AI245="-",0,AI245)+IF(AI244="-",0,AI244)+IF(AI243="-",0,AI243)</f>
        <v>0</v>
      </c>
      <c r="AJ283" s="302" t="n">
        <f aca="false">IF(AJ245="-",0,AJ245)+IF(AJ244="-",0,AJ244)+IF(AJ243="-",0,AJ243)</f>
        <v>0</v>
      </c>
      <c r="AK283" s="302" t="n">
        <f aca="false">IF(AK245="-",0,AK245)+IF(AK244="-",0,AK244)+IF(AK243="-",0,AK243)</f>
        <v>0</v>
      </c>
      <c r="AL283" s="302" t="n">
        <f aca="false">IF(AL245="-",0,AL245)+IF(AL244="-",0,AL244)+IF(AL243="-",0,AL243)</f>
        <v>0</v>
      </c>
    </row>
    <row r="284" customFormat="false" ht="15" hidden="false" customHeight="true" outlineLevel="0" collapsed="false">
      <c r="B284" s="301"/>
      <c r="C284" s="301"/>
      <c r="D284" s="301"/>
      <c r="E284" s="303" t="n">
        <f aca="false">SUM(E279:E283)</f>
        <v>0</v>
      </c>
      <c r="F284" s="303" t="n">
        <f aca="false">SUM(F279:F283)</f>
        <v>0</v>
      </c>
      <c r="G284" s="303" t="n">
        <f aca="false">SUM(G279:G283)</f>
        <v>0</v>
      </c>
      <c r="H284" s="303" t="n">
        <f aca="false">SUM(H279:H283)</f>
        <v>0</v>
      </c>
      <c r="I284" s="303" t="n">
        <f aca="false">SUM(I279:I283)</f>
        <v>0</v>
      </c>
      <c r="J284" s="303" t="n">
        <f aca="false">SUM(J279:J283)</f>
        <v>0</v>
      </c>
      <c r="K284" s="303" t="n">
        <f aca="false">SUM(K279:K283)</f>
        <v>0</v>
      </c>
      <c r="L284" s="303" t="n">
        <f aca="false">SUM(L279:L283)</f>
        <v>0</v>
      </c>
      <c r="M284" s="303" t="n">
        <f aca="false">SUM(M279:M283)</f>
        <v>0</v>
      </c>
      <c r="N284" s="303" t="n">
        <f aca="false">SUM(N279:N283)</f>
        <v>0</v>
      </c>
      <c r="O284" s="303" t="n">
        <f aca="false">SUM(O279:O283)</f>
        <v>0</v>
      </c>
      <c r="P284" s="303" t="n">
        <f aca="false">SUM(P279:P283)</f>
        <v>0</v>
      </c>
      <c r="Q284" s="303" t="n">
        <f aca="false">SUM(Q279:Q283)</f>
        <v>0</v>
      </c>
      <c r="R284" s="303" t="n">
        <f aca="false">SUM(R279:R283)</f>
        <v>0</v>
      </c>
      <c r="S284" s="303" t="n">
        <f aca="false">SUM(S279:S283)</f>
        <v>0</v>
      </c>
      <c r="T284" s="303" t="n">
        <f aca="false">SUM(T279:T283)</f>
        <v>0</v>
      </c>
      <c r="U284" s="303" t="n">
        <f aca="false">SUM(U279:U283)</f>
        <v>0</v>
      </c>
      <c r="V284" s="303" t="n">
        <f aca="false">SUM(V279:V283)</f>
        <v>0</v>
      </c>
      <c r="W284" s="303" t="n">
        <f aca="false">SUM(W279:W283)</f>
        <v>0</v>
      </c>
      <c r="X284" s="303" t="n">
        <f aca="false">SUM(X279:X283)</f>
        <v>0</v>
      </c>
      <c r="Y284" s="303" t="n">
        <f aca="false">SUM(Y279:Y283)</f>
        <v>0</v>
      </c>
      <c r="Z284" s="303" t="n">
        <f aca="false">SUM(Z279:Z283)</f>
        <v>0</v>
      </c>
      <c r="AA284" s="303" t="n">
        <f aca="false">SUM(AA279:AA283)</f>
        <v>0</v>
      </c>
      <c r="AB284" s="303" t="n">
        <f aca="false">SUM(AB279:AB283)</f>
        <v>0</v>
      </c>
      <c r="AC284" s="303" t="n">
        <f aca="false">SUM(AC279:AC283)</f>
        <v>0</v>
      </c>
      <c r="AD284" s="303" t="n">
        <f aca="false">SUM(AD279:AD283)</f>
        <v>0</v>
      </c>
      <c r="AE284" s="303" t="n">
        <f aca="false">SUM(AE279:AE283)</f>
        <v>0</v>
      </c>
      <c r="AF284" s="303" t="n">
        <f aca="false">SUM(AF279:AF283)</f>
        <v>0</v>
      </c>
      <c r="AG284" s="303" t="n">
        <f aca="false">SUM(AG279:AG283)</f>
        <v>0</v>
      </c>
      <c r="AH284" s="303" t="n">
        <f aca="false">SUM(AH279:AH283)</f>
        <v>0</v>
      </c>
      <c r="AI284" s="303" t="n">
        <f aca="false">SUM(AI279:AI283)</f>
        <v>0</v>
      </c>
      <c r="AJ284" s="303" t="n">
        <f aca="false">SUM(AJ279:AJ283)</f>
        <v>0</v>
      </c>
      <c r="AK284" s="303" t="n">
        <f aca="false">SUM(AK279:AK283)</f>
        <v>0</v>
      </c>
      <c r="AL284" s="303" t="n">
        <f aca="false">SUM(AL279:AL283)</f>
        <v>0</v>
      </c>
    </row>
    <row r="285" customFormat="false" ht="15" hidden="false" customHeight="true" outlineLevel="0" collapsed="false"/>
    <row r="286" customFormat="false" ht="15" hidden="false" customHeight="true" outlineLevel="0" collapsed="false"/>
    <row r="287" customFormat="false" ht="15" hidden="false" customHeight="true" outlineLevel="0" collapsed="false"/>
    <row r="288" customFormat="false" ht="15" hidden="false" customHeight="true" outlineLevel="0" collapsed="false"/>
    <row r="289" customFormat="false" ht="15" hidden="false" customHeight="true" outlineLevel="0" collapsed="false"/>
    <row r="290" customFormat="false" ht="15" hidden="false" customHeight="true" outlineLevel="0" collapsed="false"/>
  </sheetData>
  <sheetProtection sheet="true" password="cb82" objects="true" scenarios="true"/>
  <mergeCells count="235">
    <mergeCell ref="E5:G5"/>
    <mergeCell ref="H5:O5"/>
    <mergeCell ref="Z5:AF5"/>
    <mergeCell ref="AG5:AH5"/>
    <mergeCell ref="AI5:AJ5"/>
    <mergeCell ref="FO5:FQ5"/>
    <mergeCell ref="FR5:FY5"/>
    <mergeCell ref="GJ5:GP5"/>
    <mergeCell ref="GQ5:GR5"/>
    <mergeCell ref="B6:B8"/>
    <mergeCell ref="E6:G6"/>
    <mergeCell ref="U6:X6"/>
    <mergeCell ref="Z6:AF6"/>
    <mergeCell ref="AG6:AH6"/>
    <mergeCell ref="AI6:AJ6"/>
    <mergeCell ref="FO6:FQ6"/>
    <mergeCell ref="GJ6:GP6"/>
    <mergeCell ref="GQ6:GR6"/>
    <mergeCell ref="GS6:GT6"/>
    <mergeCell ref="E7:G7"/>
    <mergeCell ref="H7:I7"/>
    <mergeCell ref="U7:X7"/>
    <mergeCell ref="Z7:AF7"/>
    <mergeCell ref="AG7:AH7"/>
    <mergeCell ref="AI7:AJ7"/>
    <mergeCell ref="FO7:FQ7"/>
    <mergeCell ref="FR7:FS7"/>
    <mergeCell ref="GJ7:GP7"/>
    <mergeCell ref="GQ7:GR7"/>
    <mergeCell ref="GS7:GT7"/>
    <mergeCell ref="E8:G8"/>
    <mergeCell ref="H8:I8"/>
    <mergeCell ref="Z8:AF8"/>
    <mergeCell ref="AG8:AH8"/>
    <mergeCell ref="AI8:AJ8"/>
    <mergeCell ref="FO8:FQ8"/>
    <mergeCell ref="FR8:FS8"/>
    <mergeCell ref="GJ8:GP8"/>
    <mergeCell ref="GQ8:GR8"/>
    <mergeCell ref="GS8:GT8"/>
    <mergeCell ref="B9:B10"/>
    <mergeCell ref="E9:G9"/>
    <mergeCell ref="H9:M9"/>
    <mergeCell ref="O9:P9"/>
    <mergeCell ref="Z9:AF9"/>
    <mergeCell ref="AG9:AH9"/>
    <mergeCell ref="AI9:AJ9"/>
    <mergeCell ref="FO9:FQ9"/>
    <mergeCell ref="FR9:FW9"/>
    <mergeCell ref="FY9:FZ9"/>
    <mergeCell ref="GJ9:GP9"/>
    <mergeCell ref="GQ9:GR9"/>
    <mergeCell ref="GS9:GT9"/>
    <mergeCell ref="Z10:AF10"/>
    <mergeCell ref="AG10:AH10"/>
    <mergeCell ref="AI10:AJ10"/>
    <mergeCell ref="GJ10:GP10"/>
    <mergeCell ref="GQ10:GR10"/>
    <mergeCell ref="GS10:GT10"/>
    <mergeCell ref="AG11:AH11"/>
    <mergeCell ref="AI11:AJ11"/>
    <mergeCell ref="GQ11:GR11"/>
    <mergeCell ref="GS11:GT11"/>
    <mergeCell ref="A12:A13"/>
    <mergeCell ref="B12:B13"/>
    <mergeCell ref="C12:C13"/>
    <mergeCell ref="D12:D13"/>
    <mergeCell ref="E12:F12"/>
    <mergeCell ref="G12:J12"/>
    <mergeCell ref="K12:K13"/>
    <mergeCell ref="L12:L13"/>
    <mergeCell ref="M12:M13"/>
    <mergeCell ref="N12:N13"/>
    <mergeCell ref="O12:V12"/>
    <mergeCell ref="W12:AD12"/>
    <mergeCell ref="AE12:AL12"/>
    <mergeCell ref="AM12:AM13"/>
    <mergeCell ref="AN12:AN13"/>
    <mergeCell ref="AO12:AO13"/>
    <mergeCell ref="AP12:AQ12"/>
    <mergeCell ref="AR12:AU12"/>
    <mergeCell ref="AV12:AV13"/>
    <mergeCell ref="AW12:AW13"/>
    <mergeCell ref="AX12:AX13"/>
    <mergeCell ref="AY12:AY13"/>
    <mergeCell ref="AZ12:BG12"/>
    <mergeCell ref="BH12:BO12"/>
    <mergeCell ref="BP12:BW12"/>
    <mergeCell ref="BX12:CB12"/>
    <mergeCell ref="CC12:CD12"/>
    <mergeCell ref="FK12:FK13"/>
    <mergeCell ref="FL12:FL13"/>
    <mergeCell ref="FM12:FM13"/>
    <mergeCell ref="FN12:FN13"/>
    <mergeCell ref="FO12:FP12"/>
    <mergeCell ref="FQ12:FT12"/>
    <mergeCell ref="FU12:FU13"/>
    <mergeCell ref="FV12:FV13"/>
    <mergeCell ref="FW12:FW13"/>
    <mergeCell ref="FX12:FX13"/>
    <mergeCell ref="FY12:GF12"/>
    <mergeCell ref="GG12:GN12"/>
    <mergeCell ref="GO12:GV12"/>
    <mergeCell ref="GW12:GW13"/>
    <mergeCell ref="GX12:GX13"/>
    <mergeCell ref="GY12:GY13"/>
    <mergeCell ref="GZ12:HA12"/>
    <mergeCell ref="HB12:HE12"/>
    <mergeCell ref="HF12:HF13"/>
    <mergeCell ref="HG12:HG13"/>
    <mergeCell ref="HH12:HH13"/>
    <mergeCell ref="HI12:HI13"/>
    <mergeCell ref="HJ12:HQ12"/>
    <mergeCell ref="HR12:HY12"/>
    <mergeCell ref="HZ12:IG12"/>
    <mergeCell ref="E90:G90"/>
    <mergeCell ref="H90:O90"/>
    <mergeCell ref="Z90:AF90"/>
    <mergeCell ref="AG90:AH90"/>
    <mergeCell ref="B91:B93"/>
    <mergeCell ref="E91:G91"/>
    <mergeCell ref="U91:X91"/>
    <mergeCell ref="Z91:AF91"/>
    <mergeCell ref="AG91:AH91"/>
    <mergeCell ref="AI91:AJ91"/>
    <mergeCell ref="E92:G92"/>
    <mergeCell ref="H92:I92"/>
    <mergeCell ref="U92:X92"/>
    <mergeCell ref="Z92:AF92"/>
    <mergeCell ref="AG92:AH92"/>
    <mergeCell ref="AI92:AJ92"/>
    <mergeCell ref="E93:G93"/>
    <mergeCell ref="H93:I93"/>
    <mergeCell ref="Z93:AF93"/>
    <mergeCell ref="AG93:AH93"/>
    <mergeCell ref="AI93:AJ93"/>
    <mergeCell ref="B94:B95"/>
    <mergeCell ref="E94:G94"/>
    <mergeCell ref="H94:M94"/>
    <mergeCell ref="O94:P94"/>
    <mergeCell ref="Z94:AF94"/>
    <mergeCell ref="AG94:AH94"/>
    <mergeCell ref="AI94:AJ94"/>
    <mergeCell ref="Z95:AF95"/>
    <mergeCell ref="AG95:AH95"/>
    <mergeCell ref="AI95:AJ95"/>
    <mergeCell ref="AG96:AH96"/>
    <mergeCell ref="AI96:AJ96"/>
    <mergeCell ref="A97:A98"/>
    <mergeCell ref="B97:B98"/>
    <mergeCell ref="C97:C98"/>
    <mergeCell ref="D97:D98"/>
    <mergeCell ref="E97:F97"/>
    <mergeCell ref="G97:J97"/>
    <mergeCell ref="K97:K98"/>
    <mergeCell ref="L97:L98"/>
    <mergeCell ref="M97:M98"/>
    <mergeCell ref="N97:N98"/>
    <mergeCell ref="O97:V97"/>
    <mergeCell ref="W97:AD97"/>
    <mergeCell ref="AE97:AL97"/>
    <mergeCell ref="AM97:AM98"/>
    <mergeCell ref="AN97:AN98"/>
    <mergeCell ref="AO97:AO98"/>
    <mergeCell ref="AP97:AQ97"/>
    <mergeCell ref="AR97:AU97"/>
    <mergeCell ref="AV97:AV98"/>
    <mergeCell ref="AW97:AW98"/>
    <mergeCell ref="AX97:AX98"/>
    <mergeCell ref="AY97:AY98"/>
    <mergeCell ref="AZ97:BG97"/>
    <mergeCell ref="BH97:BO97"/>
    <mergeCell ref="BP97:BW97"/>
    <mergeCell ref="BX97:CB97"/>
    <mergeCell ref="CC97:CD97"/>
    <mergeCell ref="E176:G176"/>
    <mergeCell ref="H176:O176"/>
    <mergeCell ref="Z176:AF176"/>
    <mergeCell ref="AG176:AH176"/>
    <mergeCell ref="B177:B179"/>
    <mergeCell ref="E177:G177"/>
    <mergeCell ref="U177:X177"/>
    <mergeCell ref="Z177:AF177"/>
    <mergeCell ref="AG177:AH177"/>
    <mergeCell ref="AI177:AJ177"/>
    <mergeCell ref="E178:G178"/>
    <mergeCell ref="H178:I178"/>
    <mergeCell ref="U178:X178"/>
    <mergeCell ref="Z178:AF178"/>
    <mergeCell ref="AG178:AH178"/>
    <mergeCell ref="AI178:AJ178"/>
    <mergeCell ref="E179:G179"/>
    <mergeCell ref="H179:I179"/>
    <mergeCell ref="Z179:AF179"/>
    <mergeCell ref="AG179:AH179"/>
    <mergeCell ref="AI179:AJ179"/>
    <mergeCell ref="B180:B181"/>
    <mergeCell ref="E180:G180"/>
    <mergeCell ref="H180:M180"/>
    <mergeCell ref="O180:P180"/>
    <mergeCell ref="Z180:AF180"/>
    <mergeCell ref="AG180:AH180"/>
    <mergeCell ref="AI180:AJ180"/>
    <mergeCell ref="Z181:AF181"/>
    <mergeCell ref="AG181:AH181"/>
    <mergeCell ref="AI181:AJ181"/>
    <mergeCell ref="AG182:AH182"/>
    <mergeCell ref="AI182:AJ182"/>
    <mergeCell ref="A183:A184"/>
    <mergeCell ref="B183:B184"/>
    <mergeCell ref="C183:C184"/>
    <mergeCell ref="D183:D184"/>
    <mergeCell ref="E183:F183"/>
    <mergeCell ref="G183:J183"/>
    <mergeCell ref="K183:K184"/>
    <mergeCell ref="L183:L184"/>
    <mergeCell ref="M183:M184"/>
    <mergeCell ref="N183:N184"/>
    <mergeCell ref="O183:V183"/>
    <mergeCell ref="W183:AD183"/>
    <mergeCell ref="AE183:AL183"/>
    <mergeCell ref="AM183:AM184"/>
    <mergeCell ref="AN183:AN184"/>
    <mergeCell ref="AO183:AO184"/>
    <mergeCell ref="AP183:AQ183"/>
    <mergeCell ref="AR183:AU183"/>
    <mergeCell ref="AV183:AV184"/>
    <mergeCell ref="AW183:AW184"/>
    <mergeCell ref="AX183:AX184"/>
    <mergeCell ref="AY183:AY184"/>
    <mergeCell ref="AZ183:BG183"/>
    <mergeCell ref="BH183:BO183"/>
    <mergeCell ref="BP183:BW183"/>
    <mergeCell ref="BX183:CB183"/>
    <mergeCell ref="CC183:CD183"/>
  </mergeCells>
  <conditionalFormatting sqref="E15:AL64">
    <cfRule type="cellIs" priority="2" operator="between" aboveAverage="0" equalAverage="0" bottom="0" percent="0" rank="0" text="" dxfId="0">
      <formula>75</formula>
      <formula>100</formula>
    </cfRule>
    <cfRule type="cellIs" priority="3" operator="between" aboveAverage="0" equalAverage="0" bottom="0" percent="0" rank="0" text="" dxfId="1">
      <formula>65</formula>
      <formula>74</formula>
    </cfRule>
    <cfRule type="cellIs" priority="4" operator="between" aboveAverage="0" equalAverage="0" bottom="0" percent="0" rank="0" text="" dxfId="2">
      <formula>50</formula>
      <formula>64</formula>
    </cfRule>
    <cfRule type="cellIs" priority="5" operator="between" aboveAverage="0" equalAverage="0" bottom="0" percent="0" rank="0" text="" dxfId="3">
      <formula>35</formula>
      <formula>49</formula>
    </cfRule>
    <cfRule type="cellIs" priority="6" operator="between" aboveAverage="0" equalAverage="0" bottom="0" percent="0" rank="0" text="" dxfId="4">
      <formula>20</formula>
      <formula>34</formula>
    </cfRule>
    <cfRule type="cellIs" priority="7" operator="between" aboveAverage="0" equalAverage="0" bottom="0" percent="0" rank="0" text="" dxfId="5">
      <formula>1</formula>
      <formula>19</formula>
    </cfRule>
    <cfRule type="cellIs" priority="8" operator="between" aboveAverage="0" equalAverage="0" bottom="0" percent="0" rank="0" text="" dxfId="6">
      <formula>75</formula>
      <formula>100</formula>
    </cfRule>
    <cfRule type="cellIs" priority="9" operator="between" aboveAverage="0" equalAverage="0" bottom="0" percent="0" rank="0" text="" dxfId="7">
      <formula>65</formula>
      <formula>74</formula>
    </cfRule>
    <cfRule type="cellIs" priority="10" operator="between" aboveAverage="0" equalAverage="0" bottom="0" percent="0" rank="0" text="" dxfId="8">
      <formula>50</formula>
      <formula>64</formula>
    </cfRule>
    <cfRule type="cellIs" priority="11" operator="between" aboveAverage="0" equalAverage="0" bottom="0" percent="0" rank="0" text="" dxfId="9">
      <formula>35</formula>
      <formula>49</formula>
    </cfRule>
    <cfRule type="cellIs" priority="12" operator="between" aboveAverage="0" equalAverage="0" bottom="0" percent="0" rank="0" text="" dxfId="10">
      <formula>20</formula>
      <formula>34</formula>
    </cfRule>
    <cfRule type="cellIs" priority="13" operator="between" aboveAverage="0" equalAverage="0" bottom="0" percent="0" rank="0" text="" dxfId="11">
      <formula>1</formula>
      <formula>19</formula>
    </cfRule>
  </conditionalFormatting>
  <conditionalFormatting sqref="E186:AL235">
    <cfRule type="cellIs" priority="14" operator="between" aboveAverage="0" equalAverage="0" bottom="0" percent="0" rank="0" text="" dxfId="12">
      <formula>75</formula>
      <formula>100</formula>
    </cfRule>
    <cfRule type="cellIs" priority="15" operator="between" aboveAverage="0" equalAverage="0" bottom="0" percent="0" rank="0" text="" dxfId="13">
      <formula>65</formula>
      <formula>74</formula>
    </cfRule>
    <cfRule type="cellIs" priority="16" operator="between" aboveAverage="0" equalAverage="0" bottom="0" percent="0" rank="0" text="" dxfId="14">
      <formula>50</formula>
      <formula>64</formula>
    </cfRule>
    <cfRule type="cellIs" priority="17" operator="between" aboveAverage="0" equalAverage="0" bottom="0" percent="0" rank="0" text="" dxfId="15">
      <formula>35</formula>
      <formula>49</formula>
    </cfRule>
    <cfRule type="cellIs" priority="18" operator="between" aboveAverage="0" equalAverage="0" bottom="0" percent="0" rank="0" text="" dxfId="16">
      <formula>20</formula>
      <formula>34</formula>
    </cfRule>
    <cfRule type="cellIs" priority="19" operator="between" aboveAverage="0" equalAverage="0" bottom="0" percent="0" rank="0" text="" dxfId="17">
      <formula>1</formula>
      <formula>19</formula>
    </cfRule>
  </conditionalFormatting>
  <conditionalFormatting sqref="E136:AL149 E100:K135 AH100:AL135 M100:AF135">
    <cfRule type="cellIs" priority="20" operator="between" aboveAverage="0" equalAverage="0" bottom="0" percent="0" rank="0" text="" dxfId="18">
      <formula>75</formula>
      <formula>100</formula>
    </cfRule>
    <cfRule type="cellIs" priority="21" operator="between" aboveAverage="0" equalAverage="0" bottom="0" percent="0" rank="0" text="" dxfId="19">
      <formula>65</formula>
      <formula>74</formula>
    </cfRule>
    <cfRule type="cellIs" priority="22" operator="between" aboveAverage="0" equalAverage="0" bottom="0" percent="0" rank="0" text="" dxfId="20">
      <formula>50</formula>
      <formula>64</formula>
    </cfRule>
    <cfRule type="cellIs" priority="23" operator="between" aboveAverage="0" equalAverage="0" bottom="0" percent="0" rank="0" text="" dxfId="21">
      <formula>35</formula>
      <formula>49</formula>
    </cfRule>
    <cfRule type="cellIs" priority="24" operator="between" aboveAverage="0" equalAverage="0" bottom="0" percent="0" rank="0" text="" dxfId="22">
      <formula>20</formula>
      <formula>34</formula>
    </cfRule>
    <cfRule type="cellIs" priority="25" operator="between" aboveAverage="0" equalAverage="0" bottom="0" percent="0" rank="0" text="" dxfId="23">
      <formula>1</formula>
      <formula>19</formula>
    </cfRule>
  </conditionalFormatting>
  <conditionalFormatting sqref="L100:L135">
    <cfRule type="cellIs" priority="26" operator="between" aboveAverage="0" equalAverage="0" bottom="0" percent="0" rank="0" text="" dxfId="18">
      <formula>75</formula>
      <formula>100</formula>
    </cfRule>
    <cfRule type="cellIs" priority="27" operator="between" aboveAverage="0" equalAverage="0" bottom="0" percent="0" rank="0" text="" dxfId="19">
      <formula>65</formula>
      <formula>74</formula>
    </cfRule>
    <cfRule type="cellIs" priority="28" operator="between" aboveAverage="0" equalAverage="0" bottom="0" percent="0" rank="0" text="" dxfId="20">
      <formula>50</formula>
      <formula>64</formula>
    </cfRule>
    <cfRule type="cellIs" priority="29" operator="between" aboveAverage="0" equalAverage="0" bottom="0" percent="0" rank="0" text="" dxfId="21">
      <formula>35</formula>
      <formula>49</formula>
    </cfRule>
    <cfRule type="cellIs" priority="30" operator="between" aboveAverage="0" equalAverage="0" bottom="0" percent="0" rank="0" text="" dxfId="22">
      <formula>20</formula>
      <formula>34</formula>
    </cfRule>
    <cfRule type="cellIs" priority="31" operator="between" aboveAverage="0" equalAverage="0" bottom="0" percent="0" rank="0" text="" dxfId="23">
      <formula>1</formula>
      <formula>19</formula>
    </cfRule>
  </conditionalFormatting>
  <conditionalFormatting sqref="AG100:AG135">
    <cfRule type="cellIs" priority="32" operator="between" aboveAverage="0" equalAverage="0" bottom="0" percent="0" rank="0" text="" dxfId="18">
      <formula>75</formula>
      <formula>100</formula>
    </cfRule>
    <cfRule type="cellIs" priority="33" operator="between" aboveAverage="0" equalAverage="0" bottom="0" percent="0" rank="0" text="" dxfId="19">
      <formula>65</formula>
      <formula>74</formula>
    </cfRule>
    <cfRule type="cellIs" priority="34" operator="between" aboveAverage="0" equalAverage="0" bottom="0" percent="0" rank="0" text="" dxfId="20">
      <formula>50</formula>
      <formula>64</formula>
    </cfRule>
    <cfRule type="cellIs" priority="35" operator="between" aboveAverage="0" equalAverage="0" bottom="0" percent="0" rank="0" text="" dxfId="21">
      <formula>35</formula>
      <formula>49</formula>
    </cfRule>
    <cfRule type="cellIs" priority="36" operator="between" aboveAverage="0" equalAverage="0" bottom="0" percent="0" rank="0" text="" dxfId="22">
      <formula>20</formula>
      <formula>34</formula>
    </cfRule>
    <cfRule type="cellIs" priority="37" operator="between" aboveAverage="0" equalAverage="0" bottom="0" percent="0" rank="0" text="" dxfId="23">
      <formula>1</formula>
      <formula>19</formula>
    </cfRule>
  </conditionalFormatting>
  <printOptions headings="false" gridLines="false" gridLinesSet="true" horizontalCentered="false" verticalCentered="false"/>
  <pageMargins left="0.4" right="0.3" top="0.5" bottom="0.5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BC176"/>
  <sheetViews>
    <sheetView showFormulas="false" showGridLines="true" showRowColHeaders="true" showZeros="true" rightToLeft="false" tabSelected="false" showOutlineSymbols="true" defaultGridColor="true" view="normal" topLeftCell="O1" colorId="64" zoomScale="100" zoomScaleNormal="100" zoomScalePageLayoutView="100" workbookViewId="0">
      <selection pane="topLeft" activeCell="AJ11" activeCellId="1" sqref="A1 AJ11"/>
    </sheetView>
  </sheetViews>
  <sheetFormatPr defaultColWidth="8.88671875" defaultRowHeight="14.25" customHeight="true" zeroHeight="false" outlineLevelRow="0" outlineLevelCol="0"/>
  <cols>
    <col collapsed="false" customWidth="true" hidden="true" outlineLevel="0" max="3" min="1" style="305" width="11.53"/>
    <col collapsed="false" customWidth="true" hidden="false" outlineLevel="0" max="4" min="4" style="305" width="4"/>
    <col collapsed="false" customWidth="true" hidden="false" outlineLevel="0" max="5" min="5" style="305" width="25.33"/>
    <col collapsed="false" customWidth="false" hidden="true" outlineLevel="0" max="8" min="6" style="305" width="8.88"/>
    <col collapsed="false" customWidth="true" hidden="false" outlineLevel="0" max="9" min="9" style="305" width="13.34"/>
    <col collapsed="false" customWidth="true" hidden="false" outlineLevel="0" max="10" min="10" style="305" width="24.78"/>
    <col collapsed="false" customWidth="false" hidden="true" outlineLevel="0" max="11" min="11" style="305" width="8.88"/>
    <col collapsed="false" customWidth="false" hidden="false" outlineLevel="0" max="12" min="12" style="305" width="8.88"/>
    <col collapsed="false" customWidth="true" hidden="false" outlineLevel="0" max="48" min="13" style="305" width="3.77"/>
    <col collapsed="false" customWidth="false" hidden="false" outlineLevel="0" max="50" min="49" style="305" width="8.88"/>
    <col collapsed="false" customWidth="true" hidden="true" outlineLevel="0" max="51" min="51" style="305" width="11.53"/>
    <col collapsed="false" customWidth="false" hidden="true" outlineLevel="0" max="52" min="52" style="305" width="8.88"/>
    <col collapsed="false" customWidth="true" hidden="true" outlineLevel="0" max="53" min="53" style="305" width="39.88"/>
    <col collapsed="false" customWidth="true" hidden="true" outlineLevel="0" max="54" min="54" style="305" width="26.22"/>
    <col collapsed="false" customWidth="false" hidden="true" outlineLevel="0" max="55" min="55" style="305" width="8.88"/>
    <col collapsed="false" customWidth="false" hidden="false" outlineLevel="0" max="16384" min="56" style="305" width="8.88"/>
  </cols>
  <sheetData>
    <row r="1" customFormat="false" ht="13.8" hidden="false" customHeight="false" outlineLevel="0" collapsed="false"/>
    <row r="2" customFormat="false" ht="13.8" hidden="false" customHeight="false" outlineLevel="0" collapsed="false"/>
    <row r="3" customFormat="false" ht="13.8" hidden="false" customHeight="false" outlineLevel="0" collapsed="false">
      <c r="B3" s="306" t="s">
        <v>154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  <c r="AG3" s="306"/>
      <c r="AH3" s="306"/>
      <c r="AI3" s="306"/>
      <c r="AJ3" s="306"/>
      <c r="AK3" s="306"/>
      <c r="AL3" s="306"/>
      <c r="AM3" s="306"/>
      <c r="AN3" s="306"/>
      <c r="AO3" s="306"/>
      <c r="AP3" s="306"/>
      <c r="AQ3" s="306"/>
      <c r="AR3" s="306"/>
      <c r="AS3" s="306"/>
      <c r="AT3" s="306"/>
      <c r="AU3" s="306"/>
      <c r="AV3" s="306"/>
      <c r="AW3" s="306"/>
      <c r="AX3" s="306"/>
      <c r="AY3" s="306"/>
      <c r="AZ3" s="306"/>
    </row>
    <row r="4" customFormat="false" ht="13.8" hidden="false" customHeight="false" outlineLevel="0" collapsed="false">
      <c r="B4" s="63"/>
      <c r="C4" s="63"/>
      <c r="F4" s="63" t="n">
        <v>10</v>
      </c>
      <c r="G4" s="63" t="n">
        <v>11</v>
      </c>
      <c r="H4" s="201"/>
      <c r="I4" s="307" t="s">
        <v>155</v>
      </c>
      <c r="J4" s="308"/>
      <c r="K4" s="201"/>
      <c r="L4" s="201"/>
      <c r="M4" s="309"/>
      <c r="N4" s="309"/>
      <c r="O4" s="309"/>
      <c r="P4" s="309"/>
      <c r="Q4" s="309"/>
      <c r="R4" s="201"/>
      <c r="S4" s="201"/>
      <c r="T4" s="201"/>
      <c r="U4" s="201"/>
      <c r="V4" s="201"/>
      <c r="W4" s="201"/>
      <c r="X4" s="201"/>
      <c r="Y4" s="201"/>
      <c r="Z4" s="201"/>
      <c r="AA4" s="201"/>
      <c r="AB4" s="201"/>
      <c r="AC4" s="201"/>
      <c r="AD4" s="201"/>
      <c r="AE4" s="201"/>
      <c r="AF4" s="201"/>
      <c r="AG4" s="201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</row>
    <row r="5" customFormat="false" ht="13.8" hidden="false" customHeight="false" outlineLevel="0" collapsed="false">
      <c r="B5" s="63" t="n">
        <v>1</v>
      </c>
      <c r="C5" s="63" t="s">
        <v>30</v>
      </c>
      <c r="F5" s="310" t="n">
        <v>2</v>
      </c>
      <c r="G5" s="311" t="n">
        <v>2</v>
      </c>
      <c r="H5" s="312"/>
      <c r="I5" s="307" t="s">
        <v>0</v>
      </c>
      <c r="J5" s="313" t="e">
        <f aca="false">VLOOKUP(J4,AZ48:BB176,2,0)</f>
        <v>#N/A</v>
      </c>
      <c r="K5" s="314"/>
      <c r="L5" s="314"/>
      <c r="M5" s="315"/>
      <c r="N5" s="315"/>
      <c r="O5" s="315"/>
      <c r="P5" s="315"/>
      <c r="Q5" s="315"/>
      <c r="R5" s="314"/>
      <c r="S5" s="314"/>
      <c r="T5" s="314"/>
      <c r="U5" s="314"/>
      <c r="V5" s="314"/>
      <c r="W5" s="314"/>
      <c r="X5" s="314"/>
      <c r="Y5" s="314"/>
      <c r="Z5" s="314"/>
      <c r="AA5" s="314"/>
      <c r="AB5" s="314"/>
      <c r="AC5" s="314"/>
      <c r="AD5" s="314"/>
      <c r="AE5" s="314"/>
      <c r="AF5" s="314"/>
      <c r="AG5" s="314"/>
      <c r="AH5" s="201"/>
      <c r="AI5" s="201"/>
      <c r="AJ5" s="201"/>
      <c r="AK5" s="201"/>
      <c r="AL5" s="201"/>
      <c r="AM5" s="201"/>
      <c r="AN5" s="201"/>
      <c r="AO5" s="201"/>
      <c r="AP5" s="201"/>
      <c r="AQ5" s="201"/>
      <c r="AR5" s="201"/>
      <c r="AS5" s="201"/>
      <c r="AT5" s="201"/>
      <c r="AU5" s="201"/>
      <c r="AV5" s="201"/>
      <c r="AW5" s="201"/>
      <c r="AX5" s="201"/>
      <c r="AY5" s="201"/>
      <c r="AZ5" s="17"/>
    </row>
    <row r="6" customFormat="false" ht="13.8" hidden="false" customHeight="false" outlineLevel="0" collapsed="false">
      <c r="B6" s="63"/>
      <c r="C6" s="63"/>
      <c r="F6" s="310"/>
      <c r="G6" s="310"/>
      <c r="H6" s="314"/>
      <c r="I6" s="307" t="s">
        <v>156</v>
      </c>
      <c r="J6" s="316" t="n">
        <v>11</v>
      </c>
      <c r="K6" s="314" t="n">
        <v>10</v>
      </c>
      <c r="M6" s="309"/>
      <c r="N6" s="309"/>
      <c r="O6" s="309"/>
      <c r="P6" s="309"/>
      <c r="Q6" s="309"/>
      <c r="R6" s="314"/>
      <c r="S6" s="314"/>
      <c r="T6" s="314"/>
      <c r="U6" s="314"/>
      <c r="V6" s="314"/>
      <c r="W6" s="314"/>
      <c r="X6" s="314"/>
      <c r="Y6" s="314"/>
      <c r="Z6" s="314"/>
      <c r="AA6" s="314"/>
      <c r="AB6" s="314"/>
      <c r="AC6" s="314"/>
      <c r="AD6" s="314"/>
      <c r="AE6" s="314"/>
      <c r="AF6" s="314"/>
      <c r="AG6" s="314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</row>
    <row r="7" customFormat="false" ht="13.8" hidden="false" customHeight="false" outlineLevel="0" collapsed="false">
      <c r="B7" s="63"/>
      <c r="C7" s="63"/>
      <c r="F7" s="310"/>
      <c r="G7" s="310"/>
      <c r="H7" s="314"/>
      <c r="I7" s="317" t="s">
        <v>16</v>
      </c>
      <c r="J7" s="318" t="s">
        <v>115</v>
      </c>
      <c r="K7" s="314" t="n">
        <v>11</v>
      </c>
      <c r="M7" s="309"/>
      <c r="N7" s="309"/>
      <c r="O7" s="309"/>
      <c r="P7" s="309"/>
      <c r="Q7" s="309"/>
      <c r="R7" s="314"/>
      <c r="S7" s="314"/>
      <c r="T7" s="314"/>
      <c r="U7" s="314"/>
      <c r="V7" s="314"/>
      <c r="W7" s="314"/>
      <c r="X7" s="314"/>
      <c r="Y7" s="314"/>
      <c r="Z7" s="314"/>
      <c r="AA7" s="314"/>
      <c r="AB7" s="314"/>
      <c r="AC7" s="314"/>
      <c r="AD7" s="314"/>
      <c r="AE7" s="314"/>
      <c r="AF7" s="314"/>
      <c r="AG7" s="314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</row>
    <row r="8" customFormat="false" ht="13.8" hidden="false" customHeight="false" outlineLevel="0" collapsed="false">
      <c r="B8" s="63"/>
      <c r="C8" s="63"/>
      <c r="F8" s="310"/>
      <c r="G8" s="310"/>
      <c r="H8" s="314"/>
      <c r="I8" s="307" t="s">
        <v>157</v>
      </c>
      <c r="J8" s="316" t="n">
        <v>2025</v>
      </c>
      <c r="K8" s="319" t="s">
        <v>17</v>
      </c>
      <c r="L8" s="314"/>
      <c r="M8" s="309"/>
      <c r="N8" s="309"/>
      <c r="O8" s="309"/>
      <c r="P8" s="309"/>
      <c r="Q8" s="309"/>
      <c r="R8" s="314"/>
      <c r="S8" s="314"/>
      <c r="T8" s="314"/>
      <c r="U8" s="314"/>
      <c r="V8" s="314"/>
      <c r="W8" s="314"/>
      <c r="X8" s="314"/>
      <c r="Y8" s="314"/>
      <c r="Z8" s="314"/>
      <c r="AA8" s="314"/>
      <c r="AB8" s="314"/>
      <c r="AC8" s="314"/>
      <c r="AD8" s="314"/>
      <c r="AE8" s="314"/>
      <c r="AF8" s="314"/>
      <c r="AG8" s="314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</row>
    <row r="9" customFormat="false" ht="13.8" hidden="false" customHeight="false" outlineLevel="0" collapsed="false">
      <c r="B9" s="63"/>
      <c r="C9" s="63"/>
      <c r="F9" s="310"/>
      <c r="G9" s="310"/>
      <c r="H9" s="314"/>
      <c r="I9" s="307" t="s">
        <v>9</v>
      </c>
      <c r="J9" s="320" t="str">
        <f aca="false">IF(J4="","",IF(MID(J10,10,2)="je","ජාඇල",IF(MID(J10,10,2)="ng","මීගමුව","කටාන")))</f>
        <v/>
      </c>
      <c r="K9" s="319" t="s">
        <v>115</v>
      </c>
      <c r="L9" s="314"/>
      <c r="M9" s="309"/>
      <c r="N9" s="309"/>
      <c r="O9" s="309"/>
      <c r="P9" s="309"/>
      <c r="Q9" s="309"/>
      <c r="R9" s="314"/>
      <c r="S9" s="314"/>
      <c r="T9" s="314"/>
      <c r="U9" s="314"/>
      <c r="V9" s="314"/>
      <c r="W9" s="314"/>
      <c r="X9" s="314"/>
      <c r="Y9" s="314"/>
      <c r="Z9" s="314"/>
      <c r="AA9" s="314"/>
      <c r="AB9" s="314"/>
      <c r="AC9" s="314"/>
      <c r="AD9" s="314"/>
      <c r="AE9" s="314"/>
      <c r="AF9" s="314"/>
      <c r="AG9" s="314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</row>
    <row r="10" customFormat="false" ht="13.8" hidden="false" customHeight="false" outlineLevel="0" collapsed="false">
      <c r="B10" s="63" t="n">
        <v>2</v>
      </c>
      <c r="C10" s="63" t="s">
        <v>158</v>
      </c>
      <c r="F10" s="310" t="n">
        <v>5</v>
      </c>
      <c r="G10" s="310" t="n">
        <v>5</v>
      </c>
      <c r="H10" s="314"/>
      <c r="I10" s="307" t="s">
        <v>159</v>
      </c>
      <c r="J10" s="320" t="e">
        <f aca="false">VLOOKUP(J4,AZ48:BB176,3,0)</f>
        <v>#N/A</v>
      </c>
      <c r="K10" s="319" t="s">
        <v>21</v>
      </c>
      <c r="L10" s="314"/>
      <c r="M10" s="309"/>
      <c r="N10" s="309"/>
      <c r="O10" s="309"/>
      <c r="P10" s="309"/>
      <c r="Q10" s="309"/>
      <c r="R10" s="314"/>
      <c r="S10" s="314"/>
      <c r="T10" s="314"/>
      <c r="U10" s="314"/>
      <c r="V10" s="314"/>
      <c r="W10" s="314"/>
      <c r="X10" s="314"/>
      <c r="Y10" s="314"/>
      <c r="Z10" s="314"/>
      <c r="AA10" s="314"/>
      <c r="AB10" s="314"/>
      <c r="AC10" s="314"/>
      <c r="AD10" s="314"/>
      <c r="AE10" s="314"/>
      <c r="AF10" s="314"/>
      <c r="AG10" s="314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</row>
    <row r="11" customFormat="false" ht="13.8" hidden="false" customHeight="false" outlineLevel="0" collapsed="false">
      <c r="B11" s="63"/>
      <c r="C11" s="63"/>
      <c r="F11" s="310"/>
      <c r="G11" s="310"/>
      <c r="H11" s="314"/>
      <c r="I11" s="314"/>
      <c r="J11" s="314"/>
      <c r="K11" s="314" t="n">
        <v>2025</v>
      </c>
      <c r="L11" s="321" t="s">
        <v>160</v>
      </c>
      <c r="M11" s="322" t="n">
        <v>21</v>
      </c>
      <c r="N11" s="323"/>
      <c r="O11" s="324" t="n">
        <v>11</v>
      </c>
      <c r="P11" s="325" t="n">
        <v>14</v>
      </c>
      <c r="Q11" s="325" t="n">
        <v>17</v>
      </c>
      <c r="R11" s="326"/>
      <c r="S11" s="322"/>
      <c r="T11" s="325"/>
      <c r="U11" s="327"/>
      <c r="V11" s="328"/>
      <c r="W11" s="329" t="n">
        <v>60</v>
      </c>
      <c r="X11" s="330" t="n">
        <v>62</v>
      </c>
      <c r="Y11" s="330" t="n">
        <v>65</v>
      </c>
      <c r="Z11" s="330" t="n">
        <v>61</v>
      </c>
      <c r="AA11" s="330"/>
      <c r="AB11" s="330"/>
      <c r="AC11" s="330"/>
      <c r="AD11" s="331"/>
      <c r="AE11" s="332" t="n">
        <v>43</v>
      </c>
      <c r="AF11" s="330" t="n">
        <v>44</v>
      </c>
      <c r="AG11" s="330" t="n">
        <v>40</v>
      </c>
      <c r="AH11" s="330" t="n">
        <v>41</v>
      </c>
      <c r="AI11" s="330" t="n">
        <v>50</v>
      </c>
      <c r="AJ11" s="330" t="n">
        <v>46</v>
      </c>
      <c r="AK11" s="330"/>
      <c r="AL11" s="333"/>
      <c r="AM11" s="332" t="n">
        <v>80</v>
      </c>
      <c r="AN11" s="330" t="n">
        <v>87</v>
      </c>
      <c r="AO11" s="330" t="n">
        <v>86</v>
      </c>
      <c r="AP11" s="330"/>
      <c r="AQ11" s="330"/>
      <c r="AR11" s="330"/>
      <c r="AS11" s="330"/>
      <c r="AT11" s="333"/>
      <c r="AU11" s="17"/>
      <c r="AV11" s="17"/>
      <c r="AW11" s="17"/>
      <c r="AX11" s="17"/>
      <c r="AY11" s="17"/>
    </row>
    <row r="12" customFormat="false" ht="14.25" hidden="false" customHeight="true" outlineLevel="0" collapsed="false">
      <c r="B12" s="63" t="n">
        <v>3</v>
      </c>
      <c r="C12" s="63" t="s">
        <v>161</v>
      </c>
      <c r="F12" s="334" t="n">
        <v>5</v>
      </c>
      <c r="G12" s="334" t="n">
        <v>5</v>
      </c>
      <c r="H12" s="335"/>
      <c r="I12" s="335"/>
      <c r="J12" s="335"/>
      <c r="K12" s="335" t="n">
        <v>2026</v>
      </c>
      <c r="L12" s="336" t="s">
        <v>162</v>
      </c>
      <c r="M12" s="337" t="s">
        <v>29</v>
      </c>
      <c r="N12" s="337"/>
      <c r="O12" s="338" t="s">
        <v>30</v>
      </c>
      <c r="P12" s="338"/>
      <c r="Q12" s="338"/>
      <c r="R12" s="338"/>
      <c r="W12" s="339" t="s">
        <v>35</v>
      </c>
      <c r="X12" s="339"/>
      <c r="Y12" s="339"/>
      <c r="Z12" s="339"/>
      <c r="AA12" s="339"/>
      <c r="AB12" s="339"/>
      <c r="AC12" s="339"/>
      <c r="AD12" s="339"/>
      <c r="AE12" s="340" t="s">
        <v>36</v>
      </c>
      <c r="AF12" s="340"/>
      <c r="AG12" s="340"/>
      <c r="AH12" s="340"/>
      <c r="AI12" s="340"/>
      <c r="AJ12" s="340"/>
      <c r="AK12" s="340"/>
      <c r="AL12" s="340"/>
      <c r="AM12" s="340" t="s">
        <v>37</v>
      </c>
      <c r="AN12" s="340"/>
      <c r="AO12" s="340"/>
      <c r="AP12" s="340"/>
      <c r="AQ12" s="340"/>
      <c r="AR12" s="340"/>
      <c r="AS12" s="340"/>
      <c r="AT12" s="340"/>
      <c r="AU12" s="17"/>
      <c r="AV12" s="17"/>
      <c r="AW12" s="17"/>
      <c r="AX12" s="17"/>
      <c r="AY12" s="17"/>
      <c r="AZ12" s="17"/>
    </row>
    <row r="13" customFormat="false" ht="166.5" hidden="false" customHeight="true" outlineLevel="0" collapsed="false">
      <c r="B13" s="63" t="n">
        <v>4</v>
      </c>
      <c r="C13" s="63" t="s">
        <v>32</v>
      </c>
      <c r="F13" s="334" t="n">
        <v>6</v>
      </c>
      <c r="G13" s="334" t="n">
        <v>6</v>
      </c>
      <c r="H13" s="335"/>
      <c r="I13" s="335"/>
      <c r="J13" s="335"/>
      <c r="K13" s="335" t="n">
        <v>2027</v>
      </c>
      <c r="L13" s="336"/>
      <c r="M13" s="341" t="str">
        <f aca="false">IF(M11="","",VLOOKUP(M11,$D$21:$E$22,2,0))</f>
        <v>සිංහල භාෂාව හා සාහිත්‍යය</v>
      </c>
      <c r="N13" s="341" t="str">
        <f aca="false">IF(N11="","",VLOOKUP(N11,$D$21:$E$22,2,0))</f>
        <v/>
      </c>
      <c r="O13" s="342" t="str">
        <f aca="false">IF(O11="","",VLOOKUP(O11,$D$15:$E$20,2,0))</f>
        <v>බුද්ධ ධර්මය</v>
      </c>
      <c r="P13" s="342" t="str">
        <f aca="false">IF(P11="","",VLOOKUP(P11,$D$15:$E$20,2,0))</f>
        <v>කතෝලික ධර්මය</v>
      </c>
      <c r="Q13" s="342" t="str">
        <f aca="false">IF(Q11="","",VLOOKUP(Q11,$D$15:$E$20,2,0))</f>
        <v>ක්‍රිස්තියානි ධර්මය (ඉංග්‍රීසි)</v>
      </c>
      <c r="R13" s="342" t="str">
        <f aca="false">IF(R11="","",VLOOKUP(R11,$D$15:$E$20,2,0))</f>
        <v/>
      </c>
      <c r="S13" s="343" t="s">
        <v>31</v>
      </c>
      <c r="T13" s="344" t="s">
        <v>32</v>
      </c>
      <c r="U13" s="344" t="s">
        <v>33</v>
      </c>
      <c r="V13" s="345" t="s">
        <v>34</v>
      </c>
      <c r="W13" s="342" t="str">
        <f aca="false">IF(W11="","",VLOOKUP(W11,$D$27:$E$39,2,0))</f>
        <v>ව්‍යාපාර හා ගිණුම්කරණ අධ්‍යයනය</v>
      </c>
      <c r="X13" s="342" t="str">
        <f aca="false">IF(X11="","",VLOOKUP(X11,$D$27:$E$39,2,0))</f>
        <v>පුරවැසි අධ්‍යාපනය</v>
      </c>
      <c r="Y13" s="342" t="str">
        <f aca="false">IF(Y11="","",VLOOKUP(Y11,$D$27:$E$39,2,0))</f>
        <v>දෙවන භාෂාවක් ලෙස (දෙමල)</v>
      </c>
      <c r="Z13" s="342" t="str">
        <f aca="false">IF(Z11="","",VLOOKUP(Z11,$D$27:$E$39,2,0))</f>
        <v>භුගෝල විද්‍යාව</v>
      </c>
      <c r="AA13" s="342" t="str">
        <f aca="false">IF(AA11="","",VLOOKUP(AA11,$D$27:$E$39,2,0))</f>
        <v/>
      </c>
      <c r="AB13" s="342" t="str">
        <f aca="false">IF(AB11="","",VLOOKUP(AB11,$D$27:$E$39,2,0))</f>
        <v/>
      </c>
      <c r="AC13" s="342" t="str">
        <f aca="false">IF(AC11="","",VLOOKUP(AC11,$D$27:$E$39,2,0))</f>
        <v/>
      </c>
      <c r="AD13" s="342" t="str">
        <f aca="false">IF(AD11="","",VLOOKUP(AD11,$D$27:$E$39,2,0))</f>
        <v/>
      </c>
      <c r="AE13" s="346" t="str">
        <f aca="false">IF(AE11="","",VLOOKUP(AE11,$D$40:$E$52,2,0))</f>
        <v>චිත්‍ර</v>
      </c>
      <c r="AF13" s="347" t="str">
        <f aca="false">IF(AF11="","",VLOOKUP(AF11,$D$40:$E$52,2,0))</f>
        <v>නැටුම් (දේශීය)</v>
      </c>
      <c r="AG13" s="347" t="str">
        <f aca="false">IF(AG11="","",VLOOKUP(AG11,$D$40:$E$52,2,0))</f>
        <v>සංගීතය (පෙරදිග)</v>
      </c>
      <c r="AH13" s="347" t="str">
        <f aca="false">IF(AH11="","",VLOOKUP(AH11,$D$40:$E$52,2,0))</f>
        <v>සංගීතය (අපරදිග)</v>
      </c>
      <c r="AI13" s="347" t="str">
        <f aca="false">IF(AI11="","",VLOOKUP(AI11,$D$40:$E$52,2,0))</f>
        <v>නාට්‍ය හා රංග කලාව (සිංහල)</v>
      </c>
      <c r="AJ13" s="347" t="str">
        <f aca="false">IF(AJ11="","",VLOOKUP(AJ11,$D$40:$E$52,2,0))</f>
        <v>සාහිත්‍ය රසාස්වාදය (ඉංග්‍රිසි)</v>
      </c>
      <c r="AK13" s="347" t="str">
        <f aca="false">IF(AK11="","",VLOOKUP(AK11,$D$40:$E$52,2,0))</f>
        <v/>
      </c>
      <c r="AL13" s="348" t="str">
        <f aca="false">IF(AL11="","",VLOOKUP(AL11,$D$40:$E$52,2,0))</f>
        <v/>
      </c>
      <c r="AM13" s="346" t="str">
        <f aca="false">IF(AM11="","",VLOOKUP(AM11,$D$53:$E$63,2,0))</f>
        <v>තොරතුරු සන්නිවේදන තාක්ෂණය</v>
      </c>
      <c r="AN13" s="347" t="str">
        <f aca="false">IF(AN11="","",VLOOKUP(AN11,$D$53:$E$63,2,0))</f>
        <v>සන්නිවේදන මාධ්‍ය අධ්‍ය්‍යනය</v>
      </c>
      <c r="AO13" s="347" t="str">
        <f aca="false">IF(AO11="","",VLOOKUP(AO11,$D$53:$E$63,2,0))</f>
        <v>සෞඛ්‍ය හා ශාරීරික අධ්‍යාපනය</v>
      </c>
      <c r="AP13" s="347" t="str">
        <f aca="false">IF(AP11="","",VLOOKUP(AP11,$D$53:$E$63,2,0))</f>
        <v/>
      </c>
      <c r="AQ13" s="347" t="str">
        <f aca="false">IF(AQ11="","",VLOOKUP(AQ11,$D$53:$E$63,2,0))</f>
        <v/>
      </c>
      <c r="AR13" s="347" t="str">
        <f aca="false">IF(AR11="","",VLOOKUP(AR11,$D$53:$E$63,2,0))</f>
        <v/>
      </c>
      <c r="AS13" s="347" t="str">
        <f aca="false">IF(AS11="","",VLOOKUP(AS11,$D$53:$E$63,2,0))</f>
        <v/>
      </c>
      <c r="AT13" s="349" t="str">
        <f aca="false">IF(AT11="","",VLOOKUP(AT11,$D$53:$E$63,2,0))</f>
        <v/>
      </c>
      <c r="AU13" s="17"/>
      <c r="AV13" s="17"/>
      <c r="AW13" s="17"/>
      <c r="AX13" s="17"/>
      <c r="AY13" s="17"/>
      <c r="AZ13" s="17"/>
    </row>
    <row r="14" customFormat="false" ht="26.1" hidden="false" customHeight="false" outlineLevel="0" collapsed="false">
      <c r="B14" s="350"/>
      <c r="C14" s="350"/>
      <c r="D14" s="351" t="s">
        <v>160</v>
      </c>
      <c r="E14" s="63" t="s">
        <v>162</v>
      </c>
      <c r="F14" s="350"/>
      <c r="G14" s="350"/>
      <c r="H14" s="352"/>
      <c r="I14" s="352"/>
      <c r="J14" s="352"/>
      <c r="K14" s="352"/>
      <c r="L14" s="352"/>
      <c r="M14" s="352"/>
      <c r="N14" s="352"/>
      <c r="O14" s="352"/>
      <c r="P14" s="352"/>
      <c r="Q14" s="352"/>
      <c r="R14" s="352"/>
      <c r="S14" s="352"/>
      <c r="T14" s="352"/>
      <c r="U14" s="352"/>
      <c r="V14" s="352"/>
      <c r="W14" s="352"/>
      <c r="X14" s="352"/>
      <c r="Y14" s="352"/>
      <c r="Z14" s="352"/>
      <c r="AA14" s="352"/>
      <c r="AB14" s="352"/>
      <c r="AC14" s="352"/>
      <c r="AD14" s="352"/>
      <c r="AE14" s="352"/>
      <c r="AF14" s="352"/>
      <c r="AG14" s="352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</row>
    <row r="15" customFormat="false" ht="13.8" hidden="false" customHeight="false" outlineLevel="0" collapsed="false">
      <c r="B15" s="350"/>
      <c r="C15" s="350"/>
      <c r="D15" s="334" t="n">
        <v>11</v>
      </c>
      <c r="E15" s="63" t="s">
        <v>163</v>
      </c>
      <c r="F15" s="350"/>
      <c r="G15" s="350"/>
      <c r="H15" s="352"/>
      <c r="I15" s="352"/>
      <c r="J15" s="352"/>
      <c r="K15" s="352"/>
      <c r="L15" s="352"/>
      <c r="M15" s="352"/>
      <c r="N15" s="352"/>
      <c r="O15" s="352"/>
      <c r="P15" s="352"/>
      <c r="Q15" s="352"/>
      <c r="R15" s="352"/>
      <c r="S15" s="352"/>
      <c r="T15" s="352"/>
      <c r="U15" s="352"/>
      <c r="V15" s="352"/>
      <c r="W15" s="352"/>
      <c r="X15" s="352"/>
      <c r="Y15" s="352"/>
      <c r="Z15" s="352"/>
      <c r="AA15" s="352"/>
      <c r="AB15" s="352"/>
      <c r="AC15" s="352"/>
      <c r="AD15" s="352"/>
      <c r="AE15" s="352"/>
      <c r="AF15" s="352"/>
      <c r="AG15" s="352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</row>
    <row r="16" customFormat="false" ht="13.8" hidden="false" customHeight="false" outlineLevel="0" collapsed="false">
      <c r="B16" s="350"/>
      <c r="C16" s="350"/>
      <c r="D16" s="334" t="n">
        <v>14</v>
      </c>
      <c r="E16" s="63" t="s">
        <v>164</v>
      </c>
      <c r="F16" s="350"/>
      <c r="G16" s="350"/>
      <c r="H16" s="352"/>
      <c r="I16" s="352"/>
      <c r="J16" s="352"/>
      <c r="K16" s="352"/>
      <c r="L16" s="352"/>
      <c r="M16" s="352"/>
      <c r="N16" s="352"/>
      <c r="O16" s="352"/>
      <c r="P16" s="352"/>
      <c r="Q16" s="352"/>
      <c r="R16" s="352"/>
      <c r="S16" s="352"/>
      <c r="T16" s="352"/>
      <c r="U16" s="352"/>
      <c r="V16" s="352"/>
      <c r="W16" s="352"/>
      <c r="X16" s="352"/>
      <c r="Y16" s="352"/>
      <c r="Z16" s="352"/>
      <c r="AA16" s="352"/>
      <c r="AB16" s="352"/>
      <c r="AC16" s="352"/>
      <c r="AD16" s="352"/>
      <c r="AE16" s="352"/>
      <c r="AF16" s="352"/>
      <c r="AG16" s="352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</row>
    <row r="17" customFormat="false" ht="13.8" hidden="false" customHeight="false" outlineLevel="0" collapsed="false">
      <c r="B17" s="350"/>
      <c r="C17" s="350"/>
      <c r="D17" s="334" t="n">
        <v>15</v>
      </c>
      <c r="E17" s="63" t="s">
        <v>165</v>
      </c>
      <c r="F17" s="350"/>
      <c r="G17" s="350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352"/>
      <c r="T17" s="352"/>
      <c r="U17" s="352"/>
      <c r="V17" s="352"/>
      <c r="W17" s="352"/>
      <c r="X17" s="352"/>
      <c r="Y17" s="352"/>
      <c r="Z17" s="352"/>
      <c r="AA17" s="352"/>
      <c r="AB17" s="352"/>
      <c r="AC17" s="352"/>
      <c r="AD17" s="352"/>
      <c r="AE17" s="352"/>
      <c r="AF17" s="352"/>
      <c r="AG17" s="352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</row>
    <row r="18" customFormat="false" ht="13.8" hidden="false" customHeight="false" outlineLevel="0" collapsed="false">
      <c r="B18" s="350"/>
      <c r="C18" s="350"/>
      <c r="D18" s="334" t="n">
        <v>17</v>
      </c>
      <c r="E18" s="63" t="s">
        <v>166</v>
      </c>
      <c r="F18" s="350"/>
      <c r="G18" s="350"/>
      <c r="H18" s="352"/>
      <c r="I18" s="352"/>
      <c r="J18" s="352"/>
      <c r="K18" s="352"/>
      <c r="L18" s="352"/>
      <c r="M18" s="352"/>
      <c r="N18" s="352"/>
      <c r="O18" s="352"/>
      <c r="P18" s="352"/>
      <c r="Q18" s="352"/>
      <c r="R18" s="352"/>
      <c r="S18" s="352"/>
      <c r="T18" s="352"/>
      <c r="U18" s="352"/>
      <c r="V18" s="352"/>
      <c r="W18" s="352"/>
      <c r="X18" s="352"/>
      <c r="Y18" s="352"/>
      <c r="Z18" s="352"/>
      <c r="AA18" s="352"/>
      <c r="AB18" s="352"/>
      <c r="AC18" s="352"/>
      <c r="AD18" s="352"/>
      <c r="AE18" s="352"/>
      <c r="AF18" s="352"/>
      <c r="AG18" s="352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</row>
    <row r="19" customFormat="false" ht="13.8" hidden="false" customHeight="false" outlineLevel="0" collapsed="false">
      <c r="B19" s="350"/>
      <c r="C19" s="350"/>
      <c r="D19" s="334" t="n">
        <v>12</v>
      </c>
      <c r="E19" s="63" t="s">
        <v>167</v>
      </c>
      <c r="F19" s="350"/>
      <c r="G19" s="350"/>
      <c r="H19" s="352"/>
      <c r="I19" s="352"/>
      <c r="K19" s="305" t="s">
        <v>168</v>
      </c>
      <c r="L19" s="352"/>
      <c r="M19" s="352"/>
      <c r="N19" s="352"/>
      <c r="O19" s="352"/>
      <c r="P19" s="352"/>
      <c r="Q19" s="352"/>
      <c r="R19" s="352"/>
      <c r="S19" s="352"/>
      <c r="T19" s="352"/>
      <c r="U19" s="352"/>
      <c r="V19" s="352"/>
      <c r="W19" s="352"/>
      <c r="X19" s="352"/>
      <c r="Y19" s="352"/>
      <c r="Z19" s="352"/>
      <c r="AA19" s="352"/>
      <c r="AB19" s="352"/>
      <c r="AC19" s="352"/>
      <c r="AD19" s="352"/>
      <c r="AE19" s="352"/>
      <c r="AF19" s="352"/>
      <c r="AG19" s="352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</row>
    <row r="20" customFormat="false" ht="13.8" hidden="false" customHeight="false" outlineLevel="0" collapsed="false">
      <c r="B20" s="350"/>
      <c r="C20" s="350"/>
      <c r="D20" s="334" t="n">
        <v>16</v>
      </c>
      <c r="E20" s="63" t="s">
        <v>169</v>
      </c>
      <c r="F20" s="350"/>
      <c r="G20" s="350"/>
      <c r="H20" s="352"/>
      <c r="I20" s="352"/>
      <c r="K20" s="305" t="s">
        <v>19</v>
      </c>
      <c r="L20" s="352"/>
      <c r="M20" s="352"/>
      <c r="N20" s="352"/>
      <c r="O20" s="352"/>
      <c r="P20" s="352"/>
      <c r="Q20" s="352"/>
      <c r="R20" s="352"/>
      <c r="S20" s="352"/>
      <c r="T20" s="352"/>
      <c r="U20" s="352"/>
      <c r="V20" s="352"/>
      <c r="W20" s="352"/>
      <c r="X20" s="352"/>
      <c r="Y20" s="352"/>
      <c r="Z20" s="352"/>
      <c r="AA20" s="352"/>
      <c r="AB20" s="352"/>
      <c r="AC20" s="352"/>
      <c r="AD20" s="352"/>
      <c r="AE20" s="352"/>
      <c r="AF20" s="352"/>
      <c r="AG20" s="352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</row>
    <row r="21" customFormat="false" ht="13.8" hidden="false" customHeight="false" outlineLevel="0" collapsed="false">
      <c r="B21" s="353" t="n">
        <v>8</v>
      </c>
      <c r="C21" s="354" t="s">
        <v>170</v>
      </c>
      <c r="D21" s="334" t="n">
        <v>21</v>
      </c>
      <c r="E21" s="63" t="s">
        <v>171</v>
      </c>
      <c r="F21" s="310" t="n">
        <v>3</v>
      </c>
      <c r="G21" s="310" t="n">
        <v>3</v>
      </c>
      <c r="H21" s="314"/>
      <c r="I21" s="314"/>
      <c r="K21" s="305" t="s">
        <v>14</v>
      </c>
      <c r="L21" s="314"/>
      <c r="M21" s="314"/>
      <c r="N21" s="314"/>
      <c r="O21" s="314"/>
      <c r="P21" s="314"/>
      <c r="Q21" s="314"/>
      <c r="R21" s="314"/>
      <c r="S21" s="314"/>
      <c r="T21" s="314"/>
      <c r="U21" s="314"/>
      <c r="V21" s="314"/>
      <c r="W21" s="314"/>
      <c r="X21" s="314"/>
      <c r="Y21" s="314"/>
      <c r="Z21" s="314"/>
      <c r="AA21" s="314"/>
      <c r="AB21" s="314"/>
      <c r="AC21" s="314"/>
      <c r="AD21" s="314"/>
      <c r="AE21" s="314"/>
      <c r="AF21" s="314"/>
      <c r="AG21" s="314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</row>
    <row r="22" customFormat="false" ht="13.8" hidden="false" customHeight="false" outlineLevel="0" collapsed="false">
      <c r="B22" s="353"/>
      <c r="C22" s="353"/>
      <c r="D22" s="334" t="n">
        <v>22</v>
      </c>
      <c r="E22" s="63" t="s">
        <v>172</v>
      </c>
      <c r="F22" s="310"/>
      <c r="G22" s="310"/>
      <c r="H22" s="314"/>
      <c r="I22" s="314"/>
      <c r="K22" s="305" t="s">
        <v>10</v>
      </c>
      <c r="L22" s="314"/>
      <c r="M22" s="314"/>
      <c r="N22" s="314"/>
      <c r="O22" s="314"/>
      <c r="P22" s="314"/>
      <c r="Q22" s="314"/>
      <c r="R22" s="314"/>
      <c r="S22" s="314"/>
      <c r="T22" s="314"/>
      <c r="U22" s="314"/>
      <c r="V22" s="314"/>
      <c r="W22" s="314"/>
      <c r="X22" s="314"/>
      <c r="Y22" s="314"/>
      <c r="Z22" s="314"/>
      <c r="AA22" s="314"/>
      <c r="AB22" s="314"/>
      <c r="AC22" s="314"/>
      <c r="AD22" s="314"/>
      <c r="AE22" s="314"/>
      <c r="AF22" s="314"/>
      <c r="AG22" s="314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</row>
    <row r="23" customFormat="false" ht="13.8" hidden="false" customHeight="false" outlineLevel="0" collapsed="false">
      <c r="B23" s="353"/>
      <c r="C23" s="353"/>
      <c r="D23" s="334" t="n">
        <v>31</v>
      </c>
      <c r="E23" s="63" t="s">
        <v>161</v>
      </c>
      <c r="F23" s="310"/>
      <c r="G23" s="310"/>
      <c r="H23" s="314"/>
      <c r="I23" s="314"/>
      <c r="K23" s="305" t="s">
        <v>6</v>
      </c>
      <c r="L23" s="314"/>
      <c r="M23" s="314"/>
      <c r="N23" s="314"/>
      <c r="O23" s="314"/>
      <c r="P23" s="355" t="s">
        <v>173</v>
      </c>
      <c r="Q23" s="355" t="s">
        <v>168</v>
      </c>
      <c r="R23" s="356"/>
      <c r="S23" s="314"/>
      <c r="T23" s="314"/>
      <c r="U23" s="314"/>
      <c r="V23" s="314"/>
      <c r="W23" s="314"/>
      <c r="X23" s="314"/>
      <c r="Y23" s="314"/>
      <c r="Z23" s="314"/>
      <c r="AA23" s="314"/>
      <c r="AB23" s="314"/>
      <c r="AC23" s="314"/>
      <c r="AD23" s="314"/>
      <c r="AE23" s="314"/>
      <c r="AF23" s="314"/>
      <c r="AG23" s="314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</row>
    <row r="24" customFormat="false" ht="13.8" hidden="false" customHeight="false" outlineLevel="0" collapsed="false">
      <c r="B24" s="353"/>
      <c r="C24" s="353"/>
      <c r="D24" s="334" t="n">
        <v>32</v>
      </c>
      <c r="E24" s="63" t="s">
        <v>32</v>
      </c>
      <c r="F24" s="310"/>
      <c r="G24" s="310"/>
      <c r="H24" s="314"/>
      <c r="I24" s="314"/>
      <c r="K24" s="305" t="s">
        <v>1</v>
      </c>
      <c r="L24" s="314"/>
      <c r="M24" s="314"/>
      <c r="N24" s="314"/>
      <c r="O24" s="314"/>
      <c r="P24" s="355" t="n">
        <v>0</v>
      </c>
      <c r="Q24" s="355" t="s">
        <v>19</v>
      </c>
      <c r="R24" s="356"/>
      <c r="S24" s="314"/>
      <c r="T24" s="314"/>
      <c r="U24" s="314"/>
      <c r="V24" s="314"/>
      <c r="W24" s="314"/>
      <c r="X24" s="314"/>
      <c r="Y24" s="314"/>
      <c r="Z24" s="314"/>
      <c r="AA24" s="314"/>
      <c r="AB24" s="314"/>
      <c r="AC24" s="314"/>
      <c r="AD24" s="314"/>
      <c r="AE24" s="314"/>
      <c r="AF24" s="314"/>
      <c r="AG24" s="314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</row>
    <row r="25" customFormat="false" ht="13.8" hidden="false" customHeight="false" outlineLevel="0" collapsed="false">
      <c r="B25" s="353"/>
      <c r="C25" s="353"/>
      <c r="D25" s="334" t="n">
        <v>34</v>
      </c>
      <c r="E25" s="63" t="s">
        <v>33</v>
      </c>
      <c r="F25" s="310"/>
      <c r="G25" s="310"/>
      <c r="H25" s="314"/>
      <c r="I25" s="314"/>
      <c r="J25" s="314"/>
      <c r="K25" s="314"/>
      <c r="L25" s="314"/>
      <c r="M25" s="314"/>
      <c r="N25" s="314"/>
      <c r="O25" s="314"/>
      <c r="P25" s="355" t="n">
        <v>35</v>
      </c>
      <c r="Q25" s="355" t="s">
        <v>14</v>
      </c>
      <c r="R25" s="356"/>
      <c r="S25" s="314"/>
      <c r="T25" s="314"/>
      <c r="U25" s="314"/>
      <c r="V25" s="314"/>
      <c r="W25" s="314"/>
      <c r="X25" s="314"/>
      <c r="Y25" s="314"/>
      <c r="Z25" s="314"/>
      <c r="AA25" s="314"/>
      <c r="AB25" s="314"/>
      <c r="AC25" s="314"/>
      <c r="AD25" s="314"/>
      <c r="AE25" s="314"/>
      <c r="AF25" s="314"/>
      <c r="AG25" s="314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</row>
    <row r="26" customFormat="false" ht="13.8" hidden="false" customHeight="false" outlineLevel="0" collapsed="false">
      <c r="B26" s="353"/>
      <c r="C26" s="353"/>
      <c r="D26" s="334" t="n">
        <v>33</v>
      </c>
      <c r="E26" s="63" t="s">
        <v>34</v>
      </c>
      <c r="F26" s="310"/>
      <c r="G26" s="310"/>
      <c r="H26" s="314"/>
      <c r="I26" s="314"/>
      <c r="J26" s="314"/>
      <c r="K26" s="314"/>
      <c r="L26" s="314"/>
      <c r="M26" s="314"/>
      <c r="N26" s="314"/>
      <c r="O26" s="314"/>
      <c r="P26" s="355" t="n">
        <v>50</v>
      </c>
      <c r="Q26" s="355" t="s">
        <v>10</v>
      </c>
      <c r="R26" s="356"/>
      <c r="S26" s="314"/>
      <c r="T26" s="314"/>
      <c r="U26" s="314"/>
      <c r="V26" s="314"/>
      <c r="W26" s="314"/>
      <c r="X26" s="314"/>
      <c r="Y26" s="314"/>
      <c r="Z26" s="314"/>
      <c r="AA26" s="314"/>
      <c r="AB26" s="314"/>
      <c r="AC26" s="314"/>
      <c r="AD26" s="314"/>
      <c r="AE26" s="314"/>
      <c r="AF26" s="314"/>
      <c r="AG26" s="314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</row>
    <row r="27" customFormat="false" ht="13.8" hidden="false" customHeight="false" outlineLevel="0" collapsed="false">
      <c r="B27" s="353"/>
      <c r="C27" s="353"/>
      <c r="D27" s="334" t="n">
        <v>60</v>
      </c>
      <c r="E27" s="63" t="s">
        <v>174</v>
      </c>
      <c r="F27" s="310"/>
      <c r="G27" s="310"/>
      <c r="H27" s="314"/>
      <c r="I27" s="314"/>
      <c r="J27" s="314"/>
      <c r="K27" s="314"/>
      <c r="L27" s="314"/>
      <c r="M27" s="314"/>
      <c r="N27" s="314"/>
      <c r="O27" s="314"/>
      <c r="P27" s="355" t="n">
        <v>65</v>
      </c>
      <c r="Q27" s="355" t="s">
        <v>6</v>
      </c>
      <c r="R27" s="356"/>
      <c r="S27" s="314"/>
      <c r="T27" s="314"/>
      <c r="U27" s="314"/>
      <c r="V27" s="314"/>
      <c r="W27" s="314"/>
      <c r="X27" s="314"/>
      <c r="Y27" s="314"/>
      <c r="Z27" s="314"/>
      <c r="AA27" s="314"/>
      <c r="AB27" s="314"/>
      <c r="AC27" s="314"/>
      <c r="AD27" s="314"/>
      <c r="AE27" s="314"/>
      <c r="AF27" s="314"/>
      <c r="AG27" s="314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</row>
    <row r="28" customFormat="false" ht="13.8" hidden="false" customHeight="false" outlineLevel="0" collapsed="false">
      <c r="B28" s="353"/>
      <c r="C28" s="353"/>
      <c r="D28" s="63" t="n">
        <v>61</v>
      </c>
      <c r="E28" s="63" t="s">
        <v>175</v>
      </c>
      <c r="F28" s="310"/>
      <c r="G28" s="310"/>
      <c r="H28" s="314"/>
      <c r="I28" s="314"/>
      <c r="J28" s="314"/>
      <c r="K28" s="314"/>
      <c r="L28" s="314"/>
      <c r="M28" s="314"/>
      <c r="N28" s="314"/>
      <c r="O28" s="314"/>
      <c r="P28" s="355" t="n">
        <v>75</v>
      </c>
      <c r="Q28" s="355" t="s">
        <v>1</v>
      </c>
      <c r="R28" s="356"/>
      <c r="S28" s="314"/>
      <c r="T28" s="314"/>
      <c r="U28" s="314"/>
      <c r="V28" s="314"/>
      <c r="W28" s="314"/>
      <c r="X28" s="314"/>
      <c r="Y28" s="314"/>
      <c r="Z28" s="314"/>
      <c r="AA28" s="314"/>
      <c r="AB28" s="314"/>
      <c r="AC28" s="314"/>
      <c r="AD28" s="314"/>
      <c r="AE28" s="314"/>
      <c r="AF28" s="314"/>
      <c r="AG28" s="314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</row>
    <row r="29" customFormat="false" ht="13.8" hidden="false" customHeight="false" outlineLevel="0" collapsed="false">
      <c r="B29" s="353"/>
      <c r="C29" s="353"/>
      <c r="D29" s="63" t="n">
        <v>62</v>
      </c>
      <c r="E29" s="63" t="s">
        <v>176</v>
      </c>
      <c r="F29" s="310"/>
      <c r="G29" s="310"/>
      <c r="H29" s="314"/>
      <c r="I29" s="314"/>
      <c r="J29" s="314"/>
      <c r="K29" s="314"/>
      <c r="L29" s="314"/>
      <c r="M29" s="314"/>
      <c r="N29" s="314"/>
      <c r="O29" s="314"/>
      <c r="P29" s="314"/>
      <c r="Q29" s="314"/>
      <c r="R29" s="314"/>
      <c r="S29" s="314"/>
      <c r="T29" s="314"/>
      <c r="U29" s="314"/>
      <c r="V29" s="314"/>
      <c r="W29" s="314"/>
      <c r="X29" s="314"/>
      <c r="Y29" s="314"/>
      <c r="Z29" s="314"/>
      <c r="AA29" s="314"/>
      <c r="AB29" s="314"/>
      <c r="AC29" s="314"/>
      <c r="AD29" s="314"/>
      <c r="AE29" s="314"/>
      <c r="AF29" s="314"/>
      <c r="AG29" s="314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</row>
    <row r="30" customFormat="false" ht="13.8" hidden="false" customHeight="false" outlineLevel="0" collapsed="false">
      <c r="B30" s="353"/>
      <c r="C30" s="353"/>
      <c r="D30" s="63" t="n">
        <v>63</v>
      </c>
      <c r="E30" s="63" t="s">
        <v>177</v>
      </c>
      <c r="F30" s="310"/>
      <c r="G30" s="310"/>
      <c r="H30" s="314"/>
      <c r="I30" s="314"/>
      <c r="J30" s="314"/>
      <c r="K30" s="314"/>
      <c r="L30" s="314"/>
      <c r="M30" s="314"/>
      <c r="N30" s="314"/>
      <c r="O30" s="314"/>
      <c r="P30" s="314"/>
      <c r="Q30" s="314"/>
      <c r="R30" s="314"/>
      <c r="S30" s="314"/>
      <c r="T30" s="314"/>
      <c r="U30" s="314"/>
      <c r="V30" s="314"/>
      <c r="W30" s="314"/>
      <c r="X30" s="314"/>
      <c r="Y30" s="314"/>
      <c r="Z30" s="314"/>
      <c r="AA30" s="314"/>
      <c r="AB30" s="314"/>
      <c r="AC30" s="314"/>
      <c r="AD30" s="314"/>
      <c r="AE30" s="314"/>
      <c r="AF30" s="314"/>
      <c r="AG30" s="314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</row>
    <row r="31" customFormat="false" ht="13.8" hidden="false" customHeight="false" outlineLevel="0" collapsed="false">
      <c r="B31" s="353"/>
      <c r="C31" s="353"/>
      <c r="D31" s="63" t="n">
        <v>66</v>
      </c>
      <c r="E31" s="63" t="s">
        <v>178</v>
      </c>
      <c r="F31" s="310"/>
      <c r="G31" s="310"/>
      <c r="H31" s="314"/>
      <c r="I31" s="314"/>
      <c r="J31" s="314"/>
      <c r="K31" s="314"/>
      <c r="L31" s="314"/>
      <c r="M31" s="314"/>
      <c r="N31" s="314"/>
      <c r="O31" s="314"/>
      <c r="P31" s="314"/>
      <c r="Q31" s="314"/>
      <c r="R31" s="314"/>
      <c r="S31" s="314"/>
      <c r="T31" s="314"/>
      <c r="U31" s="314"/>
      <c r="V31" s="314"/>
      <c r="W31" s="314"/>
      <c r="X31" s="314"/>
      <c r="Y31" s="314"/>
      <c r="Z31" s="314"/>
      <c r="AA31" s="314"/>
      <c r="AB31" s="314"/>
      <c r="AC31" s="314"/>
      <c r="AD31" s="314"/>
      <c r="AE31" s="314"/>
      <c r="AF31" s="314"/>
      <c r="AG31" s="314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</row>
    <row r="32" customFormat="false" ht="13.8" hidden="false" customHeight="false" outlineLevel="0" collapsed="false">
      <c r="B32" s="353"/>
      <c r="C32" s="353"/>
      <c r="D32" s="63" t="n">
        <v>67</v>
      </c>
      <c r="E32" s="63" t="s">
        <v>179</v>
      </c>
      <c r="F32" s="310"/>
      <c r="G32" s="310"/>
      <c r="H32" s="314"/>
      <c r="I32" s="314"/>
      <c r="J32" s="314"/>
      <c r="K32" s="314"/>
      <c r="L32" s="314"/>
      <c r="M32" s="314"/>
      <c r="N32" s="314"/>
      <c r="O32" s="314"/>
      <c r="P32" s="314"/>
      <c r="Q32" s="314"/>
      <c r="R32" s="314"/>
      <c r="S32" s="314"/>
      <c r="T32" s="314"/>
      <c r="U32" s="314"/>
      <c r="V32" s="314"/>
      <c r="W32" s="314"/>
      <c r="X32" s="314"/>
      <c r="Y32" s="314"/>
      <c r="Z32" s="314"/>
      <c r="AA32" s="314"/>
      <c r="AB32" s="314"/>
      <c r="AC32" s="314"/>
      <c r="AD32" s="314"/>
      <c r="AE32" s="314"/>
      <c r="AF32" s="314"/>
      <c r="AG32" s="314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</row>
    <row r="33" customFormat="false" ht="13.8" hidden="false" customHeight="false" outlineLevel="0" collapsed="false">
      <c r="B33" s="353"/>
      <c r="C33" s="354"/>
      <c r="D33" s="63" t="n">
        <v>68</v>
      </c>
      <c r="E33" s="63" t="s">
        <v>180</v>
      </c>
      <c r="F33" s="310"/>
      <c r="G33" s="310"/>
      <c r="H33" s="314"/>
      <c r="I33" s="314"/>
      <c r="J33" s="314"/>
      <c r="K33" s="314"/>
      <c r="L33" s="314"/>
      <c r="M33" s="314"/>
      <c r="N33" s="314"/>
      <c r="O33" s="314"/>
      <c r="P33" s="314"/>
      <c r="Q33" s="314"/>
      <c r="R33" s="314"/>
      <c r="S33" s="314"/>
      <c r="T33" s="314"/>
      <c r="U33" s="314"/>
      <c r="V33" s="314"/>
      <c r="W33" s="314"/>
      <c r="X33" s="314"/>
      <c r="Y33" s="314"/>
      <c r="Z33" s="314"/>
      <c r="AA33" s="314"/>
      <c r="AB33" s="314"/>
      <c r="AC33" s="314"/>
      <c r="AD33" s="314"/>
      <c r="AE33" s="314"/>
      <c r="AF33" s="314"/>
      <c r="AG33" s="314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</row>
    <row r="34" customFormat="false" ht="13.8" hidden="false" customHeight="false" outlineLevel="0" collapsed="false">
      <c r="B34" s="350" t="n">
        <v>9</v>
      </c>
      <c r="C34" s="354" t="s">
        <v>181</v>
      </c>
      <c r="D34" s="63" t="n">
        <v>59</v>
      </c>
      <c r="E34" s="63" t="s">
        <v>182</v>
      </c>
      <c r="F34" s="310" t="n">
        <v>3</v>
      </c>
      <c r="G34" s="310" t="n">
        <v>3</v>
      </c>
      <c r="H34" s="314"/>
      <c r="I34" s="314"/>
      <c r="J34" s="314"/>
      <c r="K34" s="314"/>
      <c r="L34" s="314"/>
      <c r="M34" s="314"/>
      <c r="N34" s="314"/>
      <c r="O34" s="314"/>
      <c r="P34" s="314"/>
      <c r="Q34" s="314"/>
      <c r="R34" s="314"/>
      <c r="S34" s="314"/>
      <c r="T34" s="314"/>
      <c r="U34" s="314"/>
      <c r="V34" s="314"/>
      <c r="W34" s="314"/>
      <c r="X34" s="314"/>
      <c r="Y34" s="314"/>
      <c r="Z34" s="314"/>
      <c r="AA34" s="314"/>
      <c r="AB34" s="314"/>
      <c r="AC34" s="314"/>
      <c r="AD34" s="314"/>
      <c r="AE34" s="314"/>
      <c r="AF34" s="314"/>
      <c r="AG34" s="314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</row>
    <row r="35" customFormat="false" ht="13.8" hidden="false" customHeight="false" outlineLevel="0" collapsed="false">
      <c r="B35" s="350"/>
      <c r="C35" s="350"/>
      <c r="D35" s="63" t="n">
        <v>70</v>
      </c>
      <c r="E35" s="63" t="s">
        <v>183</v>
      </c>
      <c r="F35" s="310"/>
      <c r="G35" s="310"/>
      <c r="H35" s="314"/>
      <c r="I35" s="314"/>
      <c r="J35" s="314"/>
      <c r="K35" s="314"/>
      <c r="L35" s="314"/>
      <c r="M35" s="314"/>
      <c r="N35" s="314"/>
      <c r="O35" s="314"/>
      <c r="P35" s="314"/>
      <c r="Q35" s="314"/>
      <c r="R35" s="314"/>
      <c r="S35" s="314"/>
      <c r="T35" s="314"/>
      <c r="U35" s="314"/>
      <c r="V35" s="314"/>
      <c r="W35" s="314"/>
      <c r="X35" s="314"/>
      <c r="Y35" s="314"/>
      <c r="Z35" s="314"/>
      <c r="AA35" s="314"/>
      <c r="AB35" s="314"/>
      <c r="AC35" s="314"/>
      <c r="AD35" s="314"/>
      <c r="AE35" s="314"/>
      <c r="AF35" s="314"/>
      <c r="AG35" s="314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</row>
    <row r="36" customFormat="false" ht="13.8" hidden="false" customHeight="false" outlineLevel="0" collapsed="false">
      <c r="B36" s="350"/>
      <c r="C36" s="350"/>
      <c r="D36" s="63" t="n">
        <v>71</v>
      </c>
      <c r="E36" s="63" t="s">
        <v>184</v>
      </c>
      <c r="F36" s="310"/>
      <c r="G36" s="310"/>
      <c r="H36" s="314"/>
      <c r="I36" s="314"/>
      <c r="J36" s="314"/>
      <c r="K36" s="314"/>
      <c r="L36" s="314"/>
      <c r="M36" s="314"/>
      <c r="N36" s="314"/>
      <c r="O36" s="314"/>
      <c r="P36" s="314"/>
      <c r="Q36" s="314"/>
      <c r="R36" s="314"/>
      <c r="S36" s="314"/>
      <c r="T36" s="314"/>
      <c r="U36" s="314"/>
      <c r="V36" s="314"/>
      <c r="W36" s="314"/>
      <c r="X36" s="314"/>
      <c r="Y36" s="314"/>
      <c r="Z36" s="314"/>
      <c r="AA36" s="314"/>
      <c r="AB36" s="314"/>
      <c r="AC36" s="314"/>
      <c r="AD36" s="314"/>
      <c r="AE36" s="314"/>
      <c r="AF36" s="314"/>
      <c r="AG36" s="314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</row>
    <row r="37" customFormat="false" ht="13.8" hidden="false" customHeight="false" outlineLevel="0" collapsed="false">
      <c r="B37" s="350"/>
      <c r="C37" s="350"/>
      <c r="D37" s="63" t="n">
        <v>72</v>
      </c>
      <c r="E37" s="63" t="s">
        <v>185</v>
      </c>
      <c r="F37" s="310"/>
      <c r="G37" s="310"/>
      <c r="H37" s="314"/>
      <c r="I37" s="314"/>
      <c r="J37" s="314"/>
      <c r="K37" s="314"/>
      <c r="L37" s="314"/>
      <c r="M37" s="314"/>
      <c r="N37" s="314"/>
      <c r="O37" s="314"/>
      <c r="P37" s="314"/>
      <c r="Q37" s="314"/>
      <c r="R37" s="314"/>
      <c r="S37" s="314"/>
      <c r="T37" s="314"/>
      <c r="U37" s="314"/>
      <c r="V37" s="314"/>
      <c r="W37" s="314"/>
      <c r="X37" s="314"/>
      <c r="Y37" s="314"/>
      <c r="Z37" s="314"/>
      <c r="AA37" s="314"/>
      <c r="AB37" s="314"/>
      <c r="AC37" s="314"/>
      <c r="AD37" s="314"/>
      <c r="AE37" s="314"/>
      <c r="AF37" s="314"/>
      <c r="AG37" s="314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</row>
    <row r="38" customFormat="false" ht="13.8" hidden="false" customHeight="false" outlineLevel="0" collapsed="false">
      <c r="B38" s="350"/>
      <c r="C38" s="350"/>
      <c r="D38" s="63" t="n">
        <v>64</v>
      </c>
      <c r="E38" s="63" t="s">
        <v>186</v>
      </c>
      <c r="F38" s="310"/>
      <c r="G38" s="310"/>
      <c r="H38" s="314"/>
      <c r="I38" s="314"/>
      <c r="J38" s="314"/>
      <c r="K38" s="314"/>
      <c r="L38" s="314"/>
      <c r="M38" s="314"/>
      <c r="N38" s="314"/>
      <c r="O38" s="314"/>
      <c r="P38" s="314"/>
      <c r="Q38" s="314"/>
      <c r="R38" s="314"/>
      <c r="S38" s="314"/>
      <c r="T38" s="314"/>
      <c r="U38" s="314"/>
      <c r="V38" s="314"/>
      <c r="W38" s="314"/>
      <c r="X38" s="314"/>
      <c r="Y38" s="314"/>
      <c r="Z38" s="314"/>
      <c r="AA38" s="314"/>
      <c r="AB38" s="314"/>
      <c r="AC38" s="314"/>
      <c r="AD38" s="314"/>
      <c r="AE38" s="314"/>
      <c r="AF38" s="314"/>
      <c r="AG38" s="314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</row>
    <row r="39" customFormat="false" ht="13.8" hidden="false" customHeight="false" outlineLevel="0" collapsed="false">
      <c r="B39" s="350"/>
      <c r="C39" s="350"/>
      <c r="D39" s="63" t="n">
        <v>65</v>
      </c>
      <c r="E39" s="63" t="s">
        <v>187</v>
      </c>
      <c r="F39" s="310"/>
      <c r="G39" s="310"/>
      <c r="H39" s="314"/>
      <c r="I39" s="314"/>
      <c r="J39" s="314"/>
      <c r="K39" s="314"/>
      <c r="L39" s="314"/>
      <c r="M39" s="314"/>
      <c r="N39" s="314"/>
      <c r="O39" s="314"/>
      <c r="P39" s="314"/>
      <c r="Q39" s="314"/>
      <c r="R39" s="314"/>
      <c r="S39" s="314"/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14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</row>
    <row r="40" customFormat="false" ht="13.8" hidden="false" customHeight="false" outlineLevel="0" collapsed="false">
      <c r="B40" s="350"/>
      <c r="C40" s="350"/>
      <c r="D40" s="63" t="n">
        <v>40</v>
      </c>
      <c r="E40" s="63" t="s">
        <v>188</v>
      </c>
      <c r="F40" s="310"/>
      <c r="G40" s="310"/>
      <c r="H40" s="314"/>
      <c r="I40" s="314"/>
      <c r="J40" s="314"/>
      <c r="K40" s="314"/>
      <c r="L40" s="314"/>
      <c r="M40" s="314"/>
      <c r="N40" s="314"/>
      <c r="O40" s="314"/>
      <c r="P40" s="314"/>
      <c r="Q40" s="314"/>
      <c r="R40" s="314"/>
      <c r="S40" s="314"/>
      <c r="T40" s="314"/>
      <c r="U40" s="314"/>
      <c r="V40" s="314"/>
      <c r="W40" s="314"/>
      <c r="X40" s="314"/>
      <c r="Y40" s="314"/>
      <c r="Z40" s="314"/>
      <c r="AA40" s="314"/>
      <c r="AB40" s="314"/>
      <c r="AC40" s="314"/>
      <c r="AD40" s="314"/>
      <c r="AE40" s="314"/>
      <c r="AF40" s="314"/>
      <c r="AG40" s="314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</row>
    <row r="41" customFormat="false" ht="13.8" hidden="false" customHeight="false" outlineLevel="0" collapsed="false">
      <c r="B41" s="350"/>
      <c r="C41" s="350"/>
      <c r="D41" s="63" t="n">
        <v>41</v>
      </c>
      <c r="E41" s="63" t="s">
        <v>189</v>
      </c>
      <c r="F41" s="310"/>
      <c r="G41" s="310"/>
      <c r="H41" s="314"/>
      <c r="I41" s="314"/>
      <c r="J41" s="314"/>
      <c r="K41" s="314"/>
      <c r="L41" s="314"/>
      <c r="M41" s="314"/>
      <c r="N41" s="314"/>
      <c r="O41" s="314"/>
      <c r="P41" s="314"/>
      <c r="Q41" s="314"/>
      <c r="R41" s="314"/>
      <c r="S41" s="314"/>
      <c r="T41" s="314"/>
      <c r="U41" s="314"/>
      <c r="V41" s="314"/>
      <c r="W41" s="314"/>
      <c r="X41" s="314"/>
      <c r="Y41" s="314"/>
      <c r="Z41" s="314"/>
      <c r="AA41" s="314"/>
      <c r="AB41" s="314"/>
      <c r="AC41" s="314"/>
      <c r="AD41" s="314"/>
      <c r="AE41" s="314"/>
      <c r="AF41" s="314"/>
      <c r="AG41" s="314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</row>
    <row r="42" customFormat="false" ht="13.8" hidden="false" customHeight="false" outlineLevel="0" collapsed="false">
      <c r="B42" s="350"/>
      <c r="C42" s="350"/>
      <c r="D42" s="63" t="n">
        <v>42</v>
      </c>
      <c r="E42" s="63" t="s">
        <v>190</v>
      </c>
      <c r="F42" s="310"/>
      <c r="G42" s="310"/>
      <c r="H42" s="314"/>
      <c r="I42" s="314"/>
      <c r="J42" s="314"/>
      <c r="K42" s="314"/>
      <c r="L42" s="314"/>
      <c r="M42" s="314"/>
      <c r="N42" s="314"/>
      <c r="O42" s="314"/>
      <c r="P42" s="314"/>
      <c r="Q42" s="314"/>
      <c r="R42" s="314"/>
      <c r="S42" s="314"/>
      <c r="T42" s="314"/>
      <c r="U42" s="314"/>
      <c r="V42" s="314"/>
      <c r="W42" s="314"/>
      <c r="X42" s="314"/>
      <c r="Y42" s="314"/>
      <c r="Z42" s="314"/>
      <c r="AA42" s="314"/>
      <c r="AB42" s="314"/>
      <c r="AC42" s="314"/>
      <c r="AD42" s="314"/>
      <c r="AE42" s="314"/>
      <c r="AF42" s="314"/>
      <c r="AG42" s="314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</row>
    <row r="43" customFormat="false" ht="13.8" hidden="false" customHeight="false" outlineLevel="0" collapsed="false">
      <c r="B43" s="350"/>
      <c r="C43" s="350"/>
      <c r="D43" s="63" t="n">
        <v>44</v>
      </c>
      <c r="E43" s="63" t="s">
        <v>191</v>
      </c>
      <c r="F43" s="310"/>
      <c r="G43" s="310"/>
      <c r="H43" s="314"/>
      <c r="I43" s="314"/>
      <c r="J43" s="314"/>
      <c r="K43" s="314"/>
      <c r="L43" s="314"/>
      <c r="M43" s="314"/>
      <c r="N43" s="314"/>
      <c r="O43" s="314"/>
      <c r="P43" s="314"/>
      <c r="Q43" s="314"/>
      <c r="R43" s="314"/>
      <c r="S43" s="314"/>
      <c r="T43" s="314"/>
      <c r="U43" s="314"/>
      <c r="V43" s="314"/>
      <c r="W43" s="314"/>
      <c r="X43" s="314"/>
      <c r="Y43" s="314"/>
      <c r="Z43" s="314"/>
      <c r="AA43" s="314"/>
      <c r="AB43" s="314"/>
      <c r="AC43" s="314"/>
      <c r="AD43" s="314"/>
      <c r="AE43" s="314"/>
      <c r="AF43" s="314"/>
      <c r="AG43" s="314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</row>
    <row r="44" customFormat="false" ht="13.8" hidden="false" customHeight="false" outlineLevel="0" collapsed="false">
      <c r="B44" s="350"/>
      <c r="C44" s="350"/>
      <c r="D44" s="63" t="n">
        <v>45</v>
      </c>
      <c r="E44" s="63" t="s">
        <v>192</v>
      </c>
      <c r="F44" s="310"/>
      <c r="G44" s="310"/>
      <c r="H44" s="314"/>
      <c r="I44" s="314"/>
      <c r="J44" s="314"/>
      <c r="K44" s="314"/>
      <c r="L44" s="314"/>
      <c r="M44" s="314"/>
      <c r="N44" s="314"/>
      <c r="O44" s="314"/>
      <c r="P44" s="314"/>
      <c r="Q44" s="314"/>
      <c r="R44" s="314"/>
      <c r="S44" s="314"/>
      <c r="T44" s="314"/>
      <c r="U44" s="314"/>
      <c r="V44" s="314"/>
      <c r="W44" s="314"/>
      <c r="X44" s="314"/>
      <c r="Y44" s="314"/>
      <c r="Z44" s="314"/>
      <c r="AA44" s="314"/>
      <c r="AB44" s="314"/>
      <c r="AC44" s="314"/>
      <c r="AD44" s="314"/>
      <c r="AE44" s="314"/>
      <c r="AF44" s="314"/>
      <c r="AG44" s="314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</row>
    <row r="45" customFormat="false" ht="13.8" hidden="false" customHeight="false" outlineLevel="0" collapsed="false">
      <c r="B45" s="354"/>
      <c r="C45" s="354"/>
      <c r="D45" s="63" t="n">
        <v>43</v>
      </c>
      <c r="E45" s="63" t="s">
        <v>193</v>
      </c>
      <c r="F45" s="310" t="n">
        <v>1</v>
      </c>
      <c r="G45" s="310" t="n">
        <v>1</v>
      </c>
      <c r="H45" s="314"/>
      <c r="I45" s="314"/>
      <c r="J45" s="314"/>
      <c r="K45" s="314"/>
      <c r="L45" s="314"/>
      <c r="M45" s="314"/>
      <c r="N45" s="314"/>
      <c r="O45" s="314"/>
      <c r="P45" s="314"/>
      <c r="Q45" s="314"/>
      <c r="R45" s="314"/>
      <c r="S45" s="314"/>
      <c r="T45" s="314"/>
      <c r="U45" s="314"/>
      <c r="V45" s="314"/>
      <c r="W45" s="314"/>
      <c r="X45" s="314"/>
      <c r="Y45" s="314"/>
      <c r="Z45" s="314"/>
      <c r="AA45" s="314"/>
      <c r="AB45" s="314"/>
      <c r="AC45" s="314"/>
      <c r="AD45" s="314"/>
      <c r="AE45" s="314"/>
      <c r="AF45" s="314"/>
      <c r="AG45" s="314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</row>
    <row r="46" customFormat="false" ht="13.8" hidden="false" customHeight="false" outlineLevel="0" collapsed="false">
      <c r="B46" s="354"/>
      <c r="C46" s="357"/>
      <c r="D46" s="63" t="n">
        <v>50</v>
      </c>
      <c r="E46" s="63" t="s">
        <v>194</v>
      </c>
      <c r="F46" s="358" t="n">
        <v>3</v>
      </c>
      <c r="G46" s="310" t="n">
        <v>3</v>
      </c>
      <c r="H46" s="314"/>
      <c r="I46" s="314"/>
      <c r="J46" s="314"/>
      <c r="K46" s="314"/>
      <c r="L46" s="314"/>
      <c r="M46" s="314"/>
      <c r="N46" s="314"/>
      <c r="O46" s="314"/>
      <c r="P46" s="314"/>
      <c r="Q46" s="314"/>
      <c r="R46" s="314"/>
      <c r="S46" s="314"/>
      <c r="T46" s="314"/>
      <c r="U46" s="314"/>
      <c r="V46" s="314"/>
      <c r="W46" s="314"/>
      <c r="X46" s="314"/>
      <c r="Y46" s="314"/>
      <c r="Z46" s="314"/>
      <c r="AA46" s="314"/>
      <c r="AB46" s="314"/>
      <c r="AC46" s="314"/>
      <c r="AD46" s="314"/>
      <c r="AE46" s="314"/>
      <c r="AF46" s="314"/>
      <c r="AG46" s="314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</row>
    <row r="47" customFormat="false" ht="13.8" hidden="false" customHeight="false" outlineLevel="0" collapsed="false">
      <c r="B47" s="17"/>
      <c r="C47" s="17"/>
      <c r="D47" s="63" t="n">
        <v>51</v>
      </c>
      <c r="E47" s="63" t="s">
        <v>195</v>
      </c>
      <c r="F47" s="359" t="n">
        <v>40</v>
      </c>
      <c r="G47" s="63" t="n">
        <v>40</v>
      </c>
      <c r="H47" s="201"/>
      <c r="I47" s="201"/>
      <c r="J47" s="201"/>
      <c r="K47" s="201"/>
      <c r="L47" s="201"/>
      <c r="M47" s="201"/>
      <c r="N47" s="201"/>
      <c r="O47" s="201"/>
      <c r="P47" s="201"/>
      <c r="Q47" s="201"/>
      <c r="R47" s="201"/>
      <c r="S47" s="201"/>
      <c r="T47" s="201"/>
      <c r="U47" s="201"/>
      <c r="V47" s="201"/>
      <c r="W47" s="201"/>
      <c r="X47" s="201"/>
      <c r="Y47" s="201"/>
      <c r="Z47" s="201"/>
      <c r="AA47" s="201"/>
      <c r="AB47" s="201"/>
      <c r="AC47" s="201"/>
      <c r="AD47" s="201"/>
      <c r="AE47" s="201"/>
      <c r="AF47" s="201"/>
      <c r="AG47" s="201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</row>
    <row r="48" customFormat="false" ht="15" hidden="false" customHeight="false" outlineLevel="0" collapsed="false">
      <c r="D48" s="63" t="n">
        <v>52</v>
      </c>
      <c r="E48" s="63" t="s">
        <v>196</v>
      </c>
      <c r="AZ48" s="360" t="n">
        <f aca="false">VALUE(MID(BB48,12,4))</f>
        <v>1003</v>
      </c>
      <c r="BA48" s="361" t="s">
        <v>197</v>
      </c>
      <c r="BB48" s="362" t="s">
        <v>198</v>
      </c>
      <c r="BC48" s="305" t="n">
        <v>1</v>
      </c>
    </row>
    <row r="49" customFormat="false" ht="15" hidden="false" customHeight="false" outlineLevel="0" collapsed="false">
      <c r="D49" s="63" t="n">
        <v>47</v>
      </c>
      <c r="E49" s="63" t="s">
        <v>199</v>
      </c>
      <c r="AZ49" s="360" t="n">
        <f aca="false">VALUE(MID(BB49,12,4))</f>
        <v>1005</v>
      </c>
      <c r="BA49" s="361" t="s">
        <v>200</v>
      </c>
      <c r="BB49" s="362" t="s">
        <v>201</v>
      </c>
      <c r="BC49" s="305" t="n">
        <v>2</v>
      </c>
    </row>
    <row r="50" customFormat="false" ht="15" hidden="false" customHeight="false" outlineLevel="0" collapsed="false">
      <c r="D50" s="63" t="n">
        <v>48</v>
      </c>
      <c r="E50" s="63" t="s">
        <v>202</v>
      </c>
      <c r="AZ50" s="360" t="n">
        <f aca="false">VALUE(MID(BB50,12,4))</f>
        <v>1008</v>
      </c>
      <c r="BA50" s="361" t="s">
        <v>203</v>
      </c>
      <c r="BB50" s="362" t="s">
        <v>204</v>
      </c>
      <c r="BC50" s="305" t="n">
        <v>3</v>
      </c>
    </row>
    <row r="51" customFormat="false" ht="15" hidden="false" customHeight="false" outlineLevel="0" collapsed="false">
      <c r="D51" s="63" t="n">
        <v>46</v>
      </c>
      <c r="E51" s="63" t="s">
        <v>205</v>
      </c>
      <c r="AZ51" s="360" t="n">
        <f aca="false">VALUE(MID(BB51,12,4))</f>
        <v>1019</v>
      </c>
      <c r="BA51" s="361" t="s">
        <v>206</v>
      </c>
      <c r="BB51" s="362" t="s">
        <v>207</v>
      </c>
      <c r="BC51" s="305" t="n">
        <v>4</v>
      </c>
    </row>
    <row r="52" customFormat="false" ht="15" hidden="false" customHeight="false" outlineLevel="0" collapsed="false">
      <c r="D52" s="63" t="n">
        <v>49</v>
      </c>
      <c r="E52" s="63" t="s">
        <v>208</v>
      </c>
      <c r="AZ52" s="360" t="n">
        <f aca="false">VALUE(MID(BB52,12,4))</f>
        <v>1340</v>
      </c>
      <c r="BA52" s="361" t="s">
        <v>209</v>
      </c>
      <c r="BB52" s="362" t="s">
        <v>210</v>
      </c>
      <c r="BC52" s="305" t="n">
        <v>5</v>
      </c>
    </row>
    <row r="53" customFormat="false" ht="15" hidden="false" customHeight="false" outlineLevel="0" collapsed="false">
      <c r="D53" s="63" t="n">
        <v>80</v>
      </c>
      <c r="E53" s="63" t="s">
        <v>211</v>
      </c>
      <c r="AZ53" s="360" t="n">
        <f aca="false">VALUE(MID(BB53,12,4))</f>
        <v>1341</v>
      </c>
      <c r="BA53" s="361" t="s">
        <v>212</v>
      </c>
      <c r="BB53" s="362" t="s">
        <v>213</v>
      </c>
      <c r="BC53" s="305" t="n">
        <v>6</v>
      </c>
    </row>
    <row r="54" customFormat="false" ht="15" hidden="false" customHeight="false" outlineLevel="0" collapsed="false">
      <c r="D54" s="63" t="n">
        <v>81</v>
      </c>
      <c r="E54" s="63" t="s">
        <v>214</v>
      </c>
      <c r="AZ54" s="360" t="n">
        <f aca="false">VALUE(MID(BB54,12,4))</f>
        <v>1342</v>
      </c>
      <c r="BA54" s="361" t="s">
        <v>215</v>
      </c>
      <c r="BB54" s="362" t="s">
        <v>216</v>
      </c>
      <c r="BC54" s="305" t="n">
        <v>7</v>
      </c>
    </row>
    <row r="55" customFormat="false" ht="15" hidden="false" customHeight="false" outlineLevel="0" collapsed="false">
      <c r="D55" s="63" t="n">
        <v>82</v>
      </c>
      <c r="E55" s="63" t="s">
        <v>217</v>
      </c>
      <c r="AZ55" s="360" t="n">
        <v>1343</v>
      </c>
      <c r="BA55" s="361" t="s">
        <v>218</v>
      </c>
      <c r="BB55" s="362" t="s">
        <v>219</v>
      </c>
      <c r="BC55" s="305" t="n">
        <v>8</v>
      </c>
    </row>
    <row r="56" customFormat="false" ht="15" hidden="false" customHeight="false" outlineLevel="0" collapsed="false">
      <c r="D56" s="63" t="n">
        <v>88</v>
      </c>
      <c r="E56" s="63" t="s">
        <v>220</v>
      </c>
      <c r="AZ56" s="360" t="n">
        <f aca="false">VALUE(MID(BB56,12,4))</f>
        <v>1344</v>
      </c>
      <c r="BA56" s="361" t="s">
        <v>221</v>
      </c>
      <c r="BB56" s="362" t="s">
        <v>222</v>
      </c>
      <c r="BC56" s="305" t="n">
        <v>9</v>
      </c>
    </row>
    <row r="57" customFormat="false" ht="15" hidden="false" customHeight="false" outlineLevel="0" collapsed="false">
      <c r="D57" s="63" t="n">
        <v>89</v>
      </c>
      <c r="E57" s="63" t="s">
        <v>223</v>
      </c>
      <c r="AZ57" s="360" t="n">
        <f aca="false">VALUE(MID(BB57,12,4))</f>
        <v>1345</v>
      </c>
      <c r="BA57" s="361" t="s">
        <v>224</v>
      </c>
      <c r="BB57" s="362" t="s">
        <v>225</v>
      </c>
      <c r="BC57" s="305" t="n">
        <v>10</v>
      </c>
    </row>
    <row r="58" customFormat="false" ht="15" hidden="false" customHeight="false" outlineLevel="0" collapsed="false">
      <c r="D58" s="63" t="n">
        <v>90</v>
      </c>
      <c r="E58" s="63" t="s">
        <v>226</v>
      </c>
      <c r="AZ58" s="360" t="n">
        <f aca="false">VALUE(MID(BB58,12,4))</f>
        <v>1346</v>
      </c>
      <c r="BA58" s="361" t="s">
        <v>227</v>
      </c>
      <c r="BB58" s="362" t="s">
        <v>228</v>
      </c>
      <c r="BC58" s="305" t="n">
        <v>11</v>
      </c>
    </row>
    <row r="59" customFormat="false" ht="15" hidden="false" customHeight="false" outlineLevel="0" collapsed="false">
      <c r="D59" s="63" t="n">
        <v>84</v>
      </c>
      <c r="E59" s="63" t="s">
        <v>229</v>
      </c>
      <c r="AZ59" s="360" t="n">
        <f aca="false">VALUE(MID(BB59,13,4))</f>
        <v>1347</v>
      </c>
      <c r="BA59" s="361" t="s">
        <v>230</v>
      </c>
      <c r="BB59" s="362" t="s">
        <v>231</v>
      </c>
      <c r="BC59" s="305" t="n">
        <v>12</v>
      </c>
    </row>
    <row r="60" customFormat="false" ht="15" hidden="false" customHeight="false" outlineLevel="0" collapsed="false">
      <c r="D60" s="63" t="n">
        <v>85</v>
      </c>
      <c r="E60" s="63" t="s">
        <v>232</v>
      </c>
      <c r="AZ60" s="360" t="n">
        <f aca="false">VALUE(MID(BB60,12,4))</f>
        <v>1349</v>
      </c>
      <c r="BA60" s="361" t="s">
        <v>233</v>
      </c>
      <c r="BB60" s="362" t="s">
        <v>234</v>
      </c>
      <c r="BC60" s="305" t="n">
        <v>13</v>
      </c>
    </row>
    <row r="61" customFormat="false" ht="15" hidden="false" customHeight="false" outlineLevel="0" collapsed="false">
      <c r="D61" s="63" t="n">
        <v>92</v>
      </c>
      <c r="E61" s="63" t="s">
        <v>235</v>
      </c>
      <c r="AZ61" s="360" t="n">
        <f aca="false">VALUE(MID(BB61,13,4))</f>
        <v>1350</v>
      </c>
      <c r="BA61" s="361" t="s">
        <v>236</v>
      </c>
      <c r="BB61" s="362" t="s">
        <v>237</v>
      </c>
      <c r="BC61" s="305" t="n">
        <v>14</v>
      </c>
    </row>
    <row r="62" customFormat="false" ht="15" hidden="false" customHeight="false" outlineLevel="0" collapsed="false">
      <c r="D62" s="63" t="n">
        <v>86</v>
      </c>
      <c r="E62" s="63" t="s">
        <v>238</v>
      </c>
      <c r="AZ62" s="360" t="n">
        <f aca="false">VALUE(MID(BB62,12,4))</f>
        <v>1352</v>
      </c>
      <c r="BA62" s="361" t="s">
        <v>239</v>
      </c>
      <c r="BB62" s="362" t="s">
        <v>240</v>
      </c>
      <c r="BC62" s="305" t="n">
        <v>15</v>
      </c>
    </row>
    <row r="63" customFormat="false" ht="15" hidden="false" customHeight="false" outlineLevel="0" collapsed="false">
      <c r="D63" s="63" t="n">
        <v>87</v>
      </c>
      <c r="E63" s="63" t="s">
        <v>241</v>
      </c>
      <c r="AZ63" s="360" t="n">
        <f aca="false">VALUE(MID(BB63,12,4))</f>
        <v>1354</v>
      </c>
      <c r="BA63" s="361" t="s">
        <v>242</v>
      </c>
      <c r="BB63" s="362" t="s">
        <v>243</v>
      </c>
      <c r="BC63" s="305" t="n">
        <v>16</v>
      </c>
    </row>
    <row r="64" customFormat="false" ht="15" hidden="false" customHeight="false" outlineLevel="0" collapsed="false">
      <c r="D64" s="63" t="n">
        <v>2</v>
      </c>
      <c r="E64" s="63" t="s">
        <v>244</v>
      </c>
      <c r="AZ64" s="360" t="n">
        <v>1355</v>
      </c>
      <c r="BA64" s="361" t="s">
        <v>245</v>
      </c>
      <c r="BB64" s="362" t="s">
        <v>246</v>
      </c>
      <c r="BC64" s="305" t="n">
        <v>17</v>
      </c>
    </row>
    <row r="65" customFormat="false" ht="15" hidden="false" customHeight="false" outlineLevel="0" collapsed="false">
      <c r="AZ65" s="360" t="n">
        <f aca="false">VALUE(MID(BB65,12,4))</f>
        <v>1356</v>
      </c>
      <c r="BA65" s="361" t="s">
        <v>247</v>
      </c>
      <c r="BB65" s="362" t="s">
        <v>248</v>
      </c>
      <c r="BC65" s="305" t="n">
        <v>18</v>
      </c>
    </row>
    <row r="66" customFormat="false" ht="15" hidden="false" customHeight="false" outlineLevel="0" collapsed="false">
      <c r="AZ66" s="360" t="n">
        <f aca="false">VALUE(MID(BB66,12,4))</f>
        <v>1357</v>
      </c>
      <c r="BA66" s="361" t="s">
        <v>249</v>
      </c>
      <c r="BB66" s="362" t="s">
        <v>250</v>
      </c>
      <c r="BC66" s="305" t="n">
        <v>19</v>
      </c>
    </row>
    <row r="67" customFormat="false" ht="15" hidden="false" customHeight="false" outlineLevel="0" collapsed="false">
      <c r="AZ67" s="360" t="n">
        <f aca="false">VALUE(MID(BB67,12,4))</f>
        <v>1358</v>
      </c>
      <c r="BA67" s="361" t="s">
        <v>251</v>
      </c>
      <c r="BB67" s="362" t="s">
        <v>252</v>
      </c>
      <c r="BC67" s="305" t="n">
        <v>20</v>
      </c>
    </row>
    <row r="68" customFormat="false" ht="15" hidden="false" customHeight="false" outlineLevel="0" collapsed="false">
      <c r="AZ68" s="360" t="n">
        <f aca="false">VALUE(MID(BB68,12,4))</f>
        <v>1359</v>
      </c>
      <c r="BA68" s="361" t="s">
        <v>253</v>
      </c>
      <c r="BB68" s="362" t="s">
        <v>254</v>
      </c>
      <c r="BC68" s="305" t="n">
        <v>21</v>
      </c>
    </row>
    <row r="69" customFormat="false" ht="15" hidden="false" customHeight="false" outlineLevel="0" collapsed="false">
      <c r="AZ69" s="360" t="n">
        <f aca="false">VALUE(MID(BB69,13,4))</f>
        <v>1360</v>
      </c>
      <c r="BA69" s="361" t="s">
        <v>255</v>
      </c>
      <c r="BB69" s="362" t="s">
        <v>256</v>
      </c>
      <c r="BC69" s="305" t="n">
        <v>22</v>
      </c>
    </row>
    <row r="70" customFormat="false" ht="15" hidden="false" customHeight="false" outlineLevel="0" collapsed="false">
      <c r="AZ70" s="360" t="n">
        <f aca="false">VALUE(MID(BB70,12,4))</f>
        <v>1361</v>
      </c>
      <c r="BA70" s="361" t="s">
        <v>257</v>
      </c>
      <c r="BB70" s="363" t="s">
        <v>258</v>
      </c>
      <c r="BC70" s="305" t="n">
        <v>23</v>
      </c>
    </row>
    <row r="71" customFormat="false" ht="15" hidden="false" customHeight="false" outlineLevel="0" collapsed="false">
      <c r="AZ71" s="360" t="n">
        <f aca="false">VALUE(MID(BB71,12,4))</f>
        <v>1362</v>
      </c>
      <c r="BA71" s="361" t="s">
        <v>259</v>
      </c>
      <c r="BB71" s="362" t="s">
        <v>260</v>
      </c>
      <c r="BC71" s="305" t="n">
        <v>24</v>
      </c>
    </row>
    <row r="72" customFormat="false" ht="15" hidden="false" customHeight="false" outlineLevel="0" collapsed="false">
      <c r="AZ72" s="360" t="n">
        <f aca="false">VALUE(MID(BB72,12,4))</f>
        <v>1363</v>
      </c>
      <c r="BA72" s="361" t="s">
        <v>261</v>
      </c>
      <c r="BB72" s="362" t="s">
        <v>262</v>
      </c>
      <c r="BC72" s="305" t="n">
        <v>25</v>
      </c>
    </row>
    <row r="73" customFormat="false" ht="15" hidden="false" customHeight="false" outlineLevel="0" collapsed="false">
      <c r="AZ73" s="360" t="n">
        <f aca="false">VALUE(MID(BB73,12,4))</f>
        <v>1364</v>
      </c>
      <c r="BA73" s="361" t="s">
        <v>263</v>
      </c>
      <c r="BB73" s="362" t="s">
        <v>264</v>
      </c>
      <c r="BC73" s="305" t="n">
        <v>26</v>
      </c>
    </row>
    <row r="74" customFormat="false" ht="15" hidden="false" customHeight="false" outlineLevel="0" collapsed="false">
      <c r="AZ74" s="360" t="n">
        <f aca="false">VALUE(MID(BB74,12,4))</f>
        <v>1365</v>
      </c>
      <c r="BA74" s="361" t="s">
        <v>265</v>
      </c>
      <c r="BB74" s="362" t="s">
        <v>266</v>
      </c>
      <c r="BC74" s="305" t="n">
        <v>27</v>
      </c>
    </row>
    <row r="75" customFormat="false" ht="15" hidden="false" customHeight="false" outlineLevel="0" collapsed="false">
      <c r="AZ75" s="360" t="n">
        <f aca="false">VALUE(MID(BB75,12,4))</f>
        <v>1366</v>
      </c>
      <c r="BA75" s="361" t="s">
        <v>267</v>
      </c>
      <c r="BB75" s="362" t="s">
        <v>268</v>
      </c>
      <c r="BC75" s="305" t="n">
        <v>28</v>
      </c>
    </row>
    <row r="76" customFormat="false" ht="15" hidden="false" customHeight="false" outlineLevel="0" collapsed="false">
      <c r="AZ76" s="360" t="n">
        <f aca="false">VALUE(MID(BB76,12,4))</f>
        <v>1367</v>
      </c>
      <c r="BA76" s="361" t="s">
        <v>269</v>
      </c>
      <c r="BB76" s="362" t="s">
        <v>270</v>
      </c>
      <c r="BC76" s="305" t="n">
        <v>29</v>
      </c>
    </row>
    <row r="77" customFormat="false" ht="15" hidden="false" customHeight="false" outlineLevel="0" collapsed="false">
      <c r="AZ77" s="360" t="n">
        <f aca="false">VALUE(MID(BB77,12,4))</f>
        <v>1369</v>
      </c>
      <c r="BA77" s="361" t="s">
        <v>271</v>
      </c>
      <c r="BB77" s="362" t="s">
        <v>272</v>
      </c>
      <c r="BC77" s="305" t="n">
        <v>30</v>
      </c>
    </row>
    <row r="78" customFormat="false" ht="15" hidden="false" customHeight="false" outlineLevel="0" collapsed="false">
      <c r="AZ78" s="360" t="n">
        <f aca="false">VALUE(MID(BB78,12,4))</f>
        <v>1370</v>
      </c>
      <c r="BA78" s="361" t="s">
        <v>273</v>
      </c>
      <c r="BB78" s="362" t="s">
        <v>274</v>
      </c>
      <c r="BC78" s="305" t="n">
        <v>31</v>
      </c>
    </row>
    <row r="79" customFormat="false" ht="15" hidden="false" customHeight="false" outlineLevel="0" collapsed="false">
      <c r="AZ79" s="360" t="n">
        <f aca="false">VALUE(MID(BB79,12,4))</f>
        <v>1371</v>
      </c>
      <c r="BA79" s="361" t="s">
        <v>275</v>
      </c>
      <c r="BB79" s="362" t="s">
        <v>276</v>
      </c>
      <c r="BC79" s="305" t="n">
        <v>32</v>
      </c>
    </row>
    <row r="80" customFormat="false" ht="15" hidden="false" customHeight="false" outlineLevel="0" collapsed="false">
      <c r="AZ80" s="360" t="n">
        <f aca="false">VALUE(MID(BB80,12,4))</f>
        <v>1372</v>
      </c>
      <c r="BA80" s="361" t="s">
        <v>277</v>
      </c>
      <c r="BB80" s="362" t="s">
        <v>278</v>
      </c>
      <c r="BC80" s="305" t="n">
        <v>33</v>
      </c>
    </row>
    <row r="81" customFormat="false" ht="15" hidden="false" customHeight="false" outlineLevel="0" collapsed="false">
      <c r="AZ81" s="360" t="n">
        <v>1373</v>
      </c>
      <c r="BA81" s="361" t="s">
        <v>279</v>
      </c>
      <c r="BB81" s="362" t="s">
        <v>280</v>
      </c>
      <c r="BC81" s="305" t="n">
        <v>34</v>
      </c>
    </row>
    <row r="82" customFormat="false" ht="15" hidden="false" customHeight="false" outlineLevel="0" collapsed="false">
      <c r="AZ82" s="360" t="n">
        <v>1374</v>
      </c>
      <c r="BA82" s="361" t="s">
        <v>281</v>
      </c>
      <c r="BB82" s="362" t="s">
        <v>282</v>
      </c>
      <c r="BC82" s="305" t="n">
        <v>35</v>
      </c>
    </row>
    <row r="83" customFormat="false" ht="15" hidden="false" customHeight="false" outlineLevel="0" collapsed="false">
      <c r="AZ83" s="360" t="n">
        <v>1375</v>
      </c>
      <c r="BA83" s="361" t="s">
        <v>283</v>
      </c>
      <c r="BB83" s="362" t="s">
        <v>284</v>
      </c>
      <c r="BC83" s="305" t="n">
        <v>36</v>
      </c>
    </row>
    <row r="84" customFormat="false" ht="15" hidden="false" customHeight="false" outlineLevel="0" collapsed="false">
      <c r="AZ84" s="360" t="n">
        <v>1376</v>
      </c>
      <c r="BA84" s="361" t="s">
        <v>285</v>
      </c>
      <c r="BB84" s="362" t="s">
        <v>286</v>
      </c>
      <c r="BC84" s="305" t="n">
        <v>37</v>
      </c>
    </row>
    <row r="85" customFormat="false" ht="15" hidden="false" customHeight="false" outlineLevel="0" collapsed="false">
      <c r="AZ85" s="360" t="n">
        <v>1377</v>
      </c>
      <c r="BA85" s="361" t="s">
        <v>287</v>
      </c>
      <c r="BB85" s="362" t="s">
        <v>288</v>
      </c>
      <c r="BC85" s="305" t="n">
        <v>38</v>
      </c>
    </row>
    <row r="86" customFormat="false" ht="15" hidden="false" customHeight="false" outlineLevel="0" collapsed="false">
      <c r="AZ86" s="360" t="n">
        <v>1378</v>
      </c>
      <c r="BA86" s="361" t="s">
        <v>289</v>
      </c>
      <c r="BB86" s="362" t="s">
        <v>290</v>
      </c>
      <c r="BC86" s="305" t="n">
        <v>39</v>
      </c>
    </row>
    <row r="87" customFormat="false" ht="15" hidden="false" customHeight="false" outlineLevel="0" collapsed="false">
      <c r="AZ87" s="360" t="n">
        <v>1379</v>
      </c>
      <c r="BA87" s="361" t="s">
        <v>291</v>
      </c>
      <c r="BB87" s="362" t="s">
        <v>292</v>
      </c>
      <c r="BC87" s="305" t="n">
        <v>40</v>
      </c>
    </row>
    <row r="88" customFormat="false" ht="15" hidden="false" customHeight="false" outlineLevel="0" collapsed="false">
      <c r="AZ88" s="360" t="n">
        <v>1380</v>
      </c>
      <c r="BA88" s="361" t="s">
        <v>293</v>
      </c>
      <c r="BB88" s="362" t="s">
        <v>294</v>
      </c>
      <c r="BC88" s="305" t="n">
        <v>41</v>
      </c>
    </row>
    <row r="89" customFormat="false" ht="15" hidden="false" customHeight="false" outlineLevel="0" collapsed="false">
      <c r="AZ89" s="360" t="n">
        <v>1381</v>
      </c>
      <c r="BA89" s="361" t="s">
        <v>295</v>
      </c>
      <c r="BB89" s="362" t="s">
        <v>296</v>
      </c>
      <c r="BC89" s="305" t="n">
        <v>42</v>
      </c>
    </row>
    <row r="90" customFormat="false" ht="15" hidden="false" customHeight="false" outlineLevel="0" collapsed="false">
      <c r="AZ90" s="360" t="n">
        <f aca="false">VALUE(MID(BB90,12,4))</f>
        <v>1382</v>
      </c>
      <c r="BA90" s="361" t="s">
        <v>297</v>
      </c>
      <c r="BB90" s="362" t="s">
        <v>298</v>
      </c>
      <c r="BC90" s="305" t="n">
        <v>43</v>
      </c>
    </row>
    <row r="91" customFormat="false" ht="15" hidden="false" customHeight="false" outlineLevel="0" collapsed="false">
      <c r="AZ91" s="360" t="n">
        <f aca="false">VALUE(MID(BB91,12,4))</f>
        <v>1383</v>
      </c>
      <c r="BA91" s="364" t="s">
        <v>299</v>
      </c>
      <c r="BB91" s="362" t="s">
        <v>300</v>
      </c>
      <c r="BC91" s="305" t="n">
        <v>44</v>
      </c>
    </row>
    <row r="92" customFormat="false" ht="15" hidden="false" customHeight="false" outlineLevel="0" collapsed="false">
      <c r="AZ92" s="360" t="n">
        <f aca="false">VALUE(MID(BB92,12,4))</f>
        <v>1384</v>
      </c>
      <c r="BA92" s="361" t="s">
        <v>301</v>
      </c>
      <c r="BB92" s="362" t="s">
        <v>302</v>
      </c>
      <c r="BC92" s="305" t="n">
        <v>45</v>
      </c>
    </row>
    <row r="93" customFormat="false" ht="15" hidden="false" customHeight="false" outlineLevel="0" collapsed="false">
      <c r="AZ93" s="360" t="n">
        <f aca="false">VALUE(MID(BB93,12,4))</f>
        <v>1385</v>
      </c>
      <c r="BA93" s="364" t="s">
        <v>303</v>
      </c>
      <c r="BB93" s="362" t="s">
        <v>304</v>
      </c>
      <c r="BC93" s="305" t="n">
        <v>46</v>
      </c>
    </row>
    <row r="94" customFormat="false" ht="15" hidden="false" customHeight="false" outlineLevel="0" collapsed="false">
      <c r="AZ94" s="360" t="n">
        <f aca="false">VALUE(MID(BB94,12,4))</f>
        <v>1387</v>
      </c>
      <c r="BA94" s="361" t="s">
        <v>305</v>
      </c>
      <c r="BB94" s="362" t="s">
        <v>306</v>
      </c>
      <c r="BC94" s="305" t="n">
        <v>47</v>
      </c>
    </row>
    <row r="95" customFormat="false" ht="15" hidden="false" customHeight="false" outlineLevel="0" collapsed="false">
      <c r="AZ95" s="360" t="n">
        <f aca="false">VALUE(MID(BB95,12,4))</f>
        <v>1388</v>
      </c>
      <c r="BA95" s="361" t="s">
        <v>307</v>
      </c>
      <c r="BB95" s="362" t="s">
        <v>308</v>
      </c>
      <c r="BC95" s="305" t="n">
        <v>48</v>
      </c>
    </row>
    <row r="96" customFormat="false" ht="15" hidden="false" customHeight="false" outlineLevel="0" collapsed="false">
      <c r="AZ96" s="360" t="n">
        <f aca="false">VALUE(MID(BB96,12,4))</f>
        <v>1389</v>
      </c>
      <c r="BA96" s="364" t="s">
        <v>309</v>
      </c>
      <c r="BB96" s="362" t="s">
        <v>310</v>
      </c>
      <c r="BC96" s="305" t="n">
        <v>49</v>
      </c>
    </row>
    <row r="97" customFormat="false" ht="15" hidden="false" customHeight="false" outlineLevel="0" collapsed="false">
      <c r="AZ97" s="360" t="n">
        <v>1391</v>
      </c>
      <c r="BA97" s="361" t="s">
        <v>311</v>
      </c>
      <c r="BB97" s="362" t="s">
        <v>312</v>
      </c>
      <c r="BC97" s="305" t="n">
        <v>50</v>
      </c>
    </row>
    <row r="98" customFormat="false" ht="15" hidden="false" customHeight="false" outlineLevel="0" collapsed="false">
      <c r="AZ98" s="360" t="n">
        <v>1390</v>
      </c>
      <c r="BA98" s="361" t="s">
        <v>313</v>
      </c>
      <c r="BB98" s="362" t="s">
        <v>314</v>
      </c>
      <c r="BC98" s="305" t="n">
        <v>51</v>
      </c>
    </row>
    <row r="99" customFormat="false" ht="15" hidden="false" customHeight="false" outlineLevel="0" collapsed="false">
      <c r="AZ99" s="360" t="n">
        <f aca="false">VALUE(MID(BB99,12,4))</f>
        <v>1392</v>
      </c>
      <c r="BA99" s="361" t="s">
        <v>315</v>
      </c>
      <c r="BB99" s="362" t="s">
        <v>316</v>
      </c>
      <c r="BC99" s="305" t="n">
        <v>52</v>
      </c>
    </row>
    <row r="100" customFormat="false" ht="15" hidden="false" customHeight="false" outlineLevel="0" collapsed="false">
      <c r="AZ100" s="360" t="n">
        <f aca="false">VALUE(MID(BB100,12,4))</f>
        <v>1393</v>
      </c>
      <c r="BA100" s="361" t="s">
        <v>317</v>
      </c>
      <c r="BB100" s="362" t="s">
        <v>318</v>
      </c>
      <c r="BC100" s="305" t="n">
        <v>53</v>
      </c>
    </row>
    <row r="101" customFormat="false" ht="15" hidden="false" customHeight="false" outlineLevel="0" collapsed="false">
      <c r="AZ101" s="360" t="n">
        <f aca="false">VALUE(MID(BB101,12,4))</f>
        <v>1394</v>
      </c>
      <c r="BA101" s="361" t="s">
        <v>319</v>
      </c>
      <c r="BB101" s="362" t="s">
        <v>320</v>
      </c>
      <c r="BC101" s="305" t="n">
        <v>54</v>
      </c>
    </row>
    <row r="102" customFormat="false" ht="15" hidden="false" customHeight="false" outlineLevel="0" collapsed="false">
      <c r="AZ102" s="360" t="n">
        <f aca="false">VALUE(MID(BB102,12,4))</f>
        <v>1395</v>
      </c>
      <c r="BA102" s="361" t="s">
        <v>321</v>
      </c>
      <c r="BB102" s="362" t="s">
        <v>322</v>
      </c>
      <c r="BC102" s="305" t="n">
        <v>55</v>
      </c>
    </row>
    <row r="103" customFormat="false" ht="15" hidden="false" customHeight="false" outlineLevel="0" collapsed="false">
      <c r="AZ103" s="360" t="n">
        <f aca="false">VALUE(MID(BB103,12,4))</f>
        <v>1396</v>
      </c>
      <c r="BA103" s="361" t="s">
        <v>323</v>
      </c>
      <c r="BB103" s="362" t="s">
        <v>324</v>
      </c>
      <c r="BC103" s="305" t="n">
        <v>56</v>
      </c>
    </row>
    <row r="104" customFormat="false" ht="15" hidden="false" customHeight="false" outlineLevel="0" collapsed="false">
      <c r="AZ104" s="360" t="n">
        <f aca="false">VALUE(MID(BB104,12,4))</f>
        <v>1400</v>
      </c>
      <c r="BA104" s="361" t="s">
        <v>325</v>
      </c>
      <c r="BB104" s="362" t="s">
        <v>326</v>
      </c>
      <c r="BC104" s="305" t="n">
        <v>57</v>
      </c>
    </row>
    <row r="105" customFormat="false" ht="15" hidden="false" customHeight="false" outlineLevel="0" collapsed="false">
      <c r="AZ105" s="360" t="n">
        <f aca="false">VALUE(MID(BB105,12,4))</f>
        <v>1401</v>
      </c>
      <c r="BA105" s="361" t="s">
        <v>327</v>
      </c>
      <c r="BB105" s="362" t="s">
        <v>328</v>
      </c>
      <c r="BC105" s="305" t="n">
        <v>58</v>
      </c>
    </row>
    <row r="106" customFormat="false" ht="15" hidden="false" customHeight="false" outlineLevel="0" collapsed="false">
      <c r="AZ106" s="360" t="n">
        <v>1402</v>
      </c>
      <c r="BA106" s="361" t="s">
        <v>329</v>
      </c>
      <c r="BB106" s="362" t="s">
        <v>330</v>
      </c>
      <c r="BC106" s="305" t="n">
        <v>59</v>
      </c>
    </row>
    <row r="107" customFormat="false" ht="15" hidden="false" customHeight="false" outlineLevel="0" collapsed="false">
      <c r="AZ107" s="360" t="n">
        <f aca="false">VALUE(MID(BB107,12,4))</f>
        <v>1403</v>
      </c>
      <c r="BA107" s="361" t="s">
        <v>331</v>
      </c>
      <c r="BB107" s="362" t="s">
        <v>332</v>
      </c>
      <c r="BC107" s="305" t="n">
        <v>60</v>
      </c>
    </row>
    <row r="108" customFormat="false" ht="15" hidden="false" customHeight="false" outlineLevel="0" collapsed="false">
      <c r="AZ108" s="360" t="n">
        <f aca="false">VALUE(MID(BB108,12,4))</f>
        <v>1404</v>
      </c>
      <c r="BA108" s="361" t="s">
        <v>333</v>
      </c>
      <c r="BB108" s="362" t="s">
        <v>334</v>
      </c>
      <c r="BC108" s="305" t="n">
        <v>61</v>
      </c>
    </row>
    <row r="109" customFormat="false" ht="15" hidden="false" customHeight="false" outlineLevel="0" collapsed="false">
      <c r="AZ109" s="360" t="n">
        <f aca="false">VALUE(MID(BB109,12,4))</f>
        <v>1406</v>
      </c>
      <c r="BA109" s="361" t="s">
        <v>335</v>
      </c>
      <c r="BB109" s="365" t="s">
        <v>336</v>
      </c>
      <c r="BC109" s="305" t="n">
        <v>62</v>
      </c>
    </row>
    <row r="110" customFormat="false" ht="15" hidden="false" customHeight="false" outlineLevel="0" collapsed="false">
      <c r="AZ110" s="360" t="n">
        <f aca="false">VALUE(MID(BB110,12,4))</f>
        <v>1407</v>
      </c>
      <c r="BA110" s="361" t="s">
        <v>337</v>
      </c>
      <c r="BB110" s="362" t="s">
        <v>338</v>
      </c>
      <c r="BC110" s="305" t="n">
        <v>63</v>
      </c>
    </row>
    <row r="111" customFormat="false" ht="15" hidden="false" customHeight="false" outlineLevel="0" collapsed="false">
      <c r="AZ111" s="360" t="n">
        <f aca="false">VALUE(MID(BB111,12,4))</f>
        <v>1408</v>
      </c>
      <c r="BA111" s="361" t="s">
        <v>339</v>
      </c>
      <c r="BB111" s="362" t="s">
        <v>340</v>
      </c>
      <c r="BC111" s="305" t="n">
        <v>64</v>
      </c>
    </row>
    <row r="112" customFormat="false" ht="15" hidden="false" customHeight="false" outlineLevel="0" collapsed="false">
      <c r="AZ112" s="360" t="n">
        <f aca="false">VALUE(MID(BB112,12,4))</f>
        <v>1409</v>
      </c>
      <c r="BA112" s="361" t="s">
        <v>341</v>
      </c>
      <c r="BB112" s="362" t="s">
        <v>342</v>
      </c>
      <c r="BC112" s="305" t="n">
        <v>65</v>
      </c>
    </row>
    <row r="113" customFormat="false" ht="15" hidden="false" customHeight="false" outlineLevel="0" collapsed="false">
      <c r="AZ113" s="360" t="n">
        <f aca="false">VALUE(MID(BB113,12,4))</f>
        <v>1410</v>
      </c>
      <c r="BA113" s="361" t="s">
        <v>343</v>
      </c>
      <c r="BB113" s="362" t="s">
        <v>344</v>
      </c>
      <c r="BC113" s="305" t="n">
        <v>66</v>
      </c>
    </row>
    <row r="114" customFormat="false" ht="15" hidden="false" customHeight="false" outlineLevel="0" collapsed="false">
      <c r="AZ114" s="360" t="n">
        <f aca="false">VALUE(MID(BB114,12,4))</f>
        <v>1411</v>
      </c>
      <c r="BA114" s="361" t="s">
        <v>345</v>
      </c>
      <c r="BB114" s="362" t="s">
        <v>346</v>
      </c>
      <c r="BC114" s="305" t="n">
        <v>67</v>
      </c>
    </row>
    <row r="115" customFormat="false" ht="15" hidden="false" customHeight="false" outlineLevel="0" collapsed="false">
      <c r="AZ115" s="360" t="n">
        <f aca="false">VALUE(MID(BB115,12,4))</f>
        <v>1412</v>
      </c>
      <c r="BA115" s="361" t="s">
        <v>347</v>
      </c>
      <c r="BB115" s="362" t="s">
        <v>348</v>
      </c>
      <c r="BC115" s="305" t="n">
        <v>68</v>
      </c>
    </row>
    <row r="116" customFormat="false" ht="15" hidden="false" customHeight="false" outlineLevel="0" collapsed="false">
      <c r="AZ116" s="360" t="n">
        <f aca="false">VALUE(MID(BB116,12,4))</f>
        <v>1413</v>
      </c>
      <c r="BA116" s="361" t="s">
        <v>349</v>
      </c>
      <c r="BB116" s="362" t="s">
        <v>350</v>
      </c>
      <c r="BC116" s="305" t="n">
        <v>69</v>
      </c>
    </row>
    <row r="117" customFormat="false" ht="15" hidden="false" customHeight="false" outlineLevel="0" collapsed="false">
      <c r="AZ117" s="360" t="n">
        <f aca="false">VALUE(MID(BB117,12,4))</f>
        <v>1414</v>
      </c>
      <c r="BA117" s="361" t="s">
        <v>351</v>
      </c>
      <c r="BB117" s="362" t="s">
        <v>352</v>
      </c>
      <c r="BC117" s="305" t="n">
        <v>70</v>
      </c>
    </row>
    <row r="118" customFormat="false" ht="15" hidden="false" customHeight="false" outlineLevel="0" collapsed="false">
      <c r="AZ118" s="360" t="n">
        <f aca="false">VALUE(MID(BB118,12,4))</f>
        <v>1417</v>
      </c>
      <c r="BA118" s="361" t="s">
        <v>353</v>
      </c>
      <c r="BB118" s="362" t="s">
        <v>354</v>
      </c>
      <c r="BC118" s="305" t="n">
        <v>71</v>
      </c>
    </row>
    <row r="119" customFormat="false" ht="15" hidden="false" customHeight="false" outlineLevel="0" collapsed="false">
      <c r="AZ119" s="360" t="n">
        <f aca="false">VALUE(MID(BB119,12,4))</f>
        <v>1418</v>
      </c>
      <c r="BA119" s="361" t="s">
        <v>355</v>
      </c>
      <c r="BB119" s="362" t="s">
        <v>356</v>
      </c>
      <c r="BC119" s="305" t="n">
        <v>72</v>
      </c>
    </row>
    <row r="120" customFormat="false" ht="15" hidden="false" customHeight="false" outlineLevel="0" collapsed="false">
      <c r="AZ120" s="360" t="n">
        <f aca="false">VALUE(MID(BB120,12,4))</f>
        <v>1419</v>
      </c>
      <c r="BA120" s="361" t="s">
        <v>357</v>
      </c>
      <c r="BB120" s="362" t="s">
        <v>358</v>
      </c>
      <c r="BC120" s="305" t="n">
        <v>73</v>
      </c>
    </row>
    <row r="121" customFormat="false" ht="15" hidden="false" customHeight="false" outlineLevel="0" collapsed="false">
      <c r="AZ121" s="360" t="n">
        <v>1420</v>
      </c>
      <c r="BA121" s="361" t="s">
        <v>359</v>
      </c>
      <c r="BB121" s="362" t="s">
        <v>360</v>
      </c>
      <c r="BC121" s="305" t="n">
        <v>74</v>
      </c>
    </row>
    <row r="122" customFormat="false" ht="15" hidden="false" customHeight="false" outlineLevel="0" collapsed="false">
      <c r="AZ122" s="360" t="n">
        <v>1536</v>
      </c>
      <c r="BA122" s="361" t="s">
        <v>361</v>
      </c>
      <c r="BB122" s="362" t="s">
        <v>362</v>
      </c>
      <c r="BC122" s="305" t="n">
        <v>75</v>
      </c>
    </row>
    <row r="123" customFormat="false" ht="15" hidden="false" customHeight="false" outlineLevel="0" collapsed="false">
      <c r="AZ123" s="360" t="n">
        <v>1537</v>
      </c>
      <c r="BA123" s="361" t="s">
        <v>363</v>
      </c>
      <c r="BB123" s="362" t="s">
        <v>364</v>
      </c>
      <c r="BC123" s="305" t="n">
        <v>76</v>
      </c>
    </row>
    <row r="124" customFormat="false" ht="15" hidden="false" customHeight="false" outlineLevel="0" collapsed="false">
      <c r="AZ124" s="360" t="n">
        <v>1538</v>
      </c>
      <c r="BA124" s="361" t="s">
        <v>365</v>
      </c>
      <c r="BB124" s="362" t="s">
        <v>366</v>
      </c>
      <c r="BC124" s="305" t="n">
        <v>77</v>
      </c>
    </row>
    <row r="125" customFormat="false" ht="15" hidden="false" customHeight="false" outlineLevel="0" collapsed="false">
      <c r="AZ125" s="360" t="n">
        <f aca="false">VALUE(MID(BB125,12,4))</f>
        <v>1539</v>
      </c>
      <c r="BA125" s="361" t="s">
        <v>367</v>
      </c>
      <c r="BB125" s="362" t="s">
        <v>368</v>
      </c>
      <c r="BC125" s="305" t="n">
        <v>78</v>
      </c>
    </row>
    <row r="126" customFormat="false" ht="15" hidden="false" customHeight="false" outlineLevel="0" collapsed="false">
      <c r="AZ126" s="360" t="n">
        <f aca="false">VALUE(MID(BB126,12,4))</f>
        <v>1540</v>
      </c>
      <c r="BA126" s="361" t="s">
        <v>369</v>
      </c>
      <c r="BB126" s="362" t="s">
        <v>370</v>
      </c>
      <c r="BC126" s="305" t="n">
        <v>79</v>
      </c>
    </row>
    <row r="127" customFormat="false" ht="15" hidden="false" customHeight="false" outlineLevel="0" collapsed="false">
      <c r="AZ127" s="360" t="n">
        <f aca="false">VALUE(MID(BB127,12,4))</f>
        <v>1541</v>
      </c>
      <c r="BA127" s="361" t="s">
        <v>371</v>
      </c>
      <c r="BB127" s="362" t="s">
        <v>372</v>
      </c>
      <c r="BC127" s="305" t="n">
        <v>80</v>
      </c>
    </row>
    <row r="128" customFormat="false" ht="15" hidden="false" customHeight="false" outlineLevel="0" collapsed="false">
      <c r="AZ128" s="360" t="n">
        <f aca="false">VALUE(MID(BB128,12,4))</f>
        <v>1542</v>
      </c>
      <c r="BA128" s="361" t="s">
        <v>373</v>
      </c>
      <c r="BB128" s="362" t="s">
        <v>374</v>
      </c>
      <c r="BC128" s="305" t="n">
        <v>81</v>
      </c>
    </row>
    <row r="129" customFormat="false" ht="15" hidden="false" customHeight="false" outlineLevel="0" collapsed="false">
      <c r="AZ129" s="360" t="n">
        <v>1543</v>
      </c>
      <c r="BA129" s="361" t="s">
        <v>375</v>
      </c>
      <c r="BB129" s="362" t="s">
        <v>376</v>
      </c>
      <c r="BC129" s="305" t="n">
        <v>82</v>
      </c>
    </row>
    <row r="130" customFormat="false" ht="15" hidden="false" customHeight="false" outlineLevel="0" collapsed="false">
      <c r="AZ130" s="360" t="n">
        <v>1544</v>
      </c>
      <c r="BA130" s="361" t="s">
        <v>377</v>
      </c>
      <c r="BB130" s="362" t="s">
        <v>378</v>
      </c>
      <c r="BC130" s="305" t="n">
        <v>83</v>
      </c>
    </row>
    <row r="131" customFormat="false" ht="15" hidden="false" customHeight="false" outlineLevel="0" collapsed="false">
      <c r="AZ131" s="360" t="n">
        <v>1545</v>
      </c>
      <c r="BA131" s="361" t="s">
        <v>379</v>
      </c>
      <c r="BB131" s="362" t="s">
        <v>380</v>
      </c>
      <c r="BC131" s="305" t="n">
        <v>84</v>
      </c>
    </row>
    <row r="132" customFormat="false" ht="15" hidden="false" customHeight="false" outlineLevel="0" collapsed="false">
      <c r="AZ132" s="360" t="n">
        <f aca="false">VALUE(MID(BB132,12,4))</f>
        <v>1546</v>
      </c>
      <c r="BA132" s="361" t="s">
        <v>381</v>
      </c>
      <c r="BB132" s="362" t="s">
        <v>382</v>
      </c>
      <c r="BC132" s="305" t="n">
        <v>85</v>
      </c>
    </row>
    <row r="133" customFormat="false" ht="15" hidden="false" customHeight="false" outlineLevel="0" collapsed="false">
      <c r="AZ133" s="360" t="n">
        <f aca="false">VALUE(MID(BB133,12,4))</f>
        <v>1547</v>
      </c>
      <c r="BA133" s="361" t="s">
        <v>383</v>
      </c>
      <c r="BB133" s="362" t="s">
        <v>384</v>
      </c>
      <c r="BC133" s="305" t="n">
        <v>86</v>
      </c>
    </row>
    <row r="134" customFormat="false" ht="15" hidden="false" customHeight="false" outlineLevel="0" collapsed="false">
      <c r="AZ134" s="360" t="n">
        <f aca="false">VALUE(MID(BB134,12,4))</f>
        <v>1548</v>
      </c>
      <c r="BA134" s="361" t="s">
        <v>385</v>
      </c>
      <c r="BB134" s="362" t="s">
        <v>386</v>
      </c>
      <c r="BC134" s="305" t="n">
        <v>87</v>
      </c>
    </row>
    <row r="135" customFormat="false" ht="15" hidden="false" customHeight="false" outlineLevel="0" collapsed="false">
      <c r="AZ135" s="360" t="n">
        <f aca="false">VALUE(MID(BB135,12,4))</f>
        <v>1549</v>
      </c>
      <c r="BA135" s="361" t="s">
        <v>387</v>
      </c>
      <c r="BB135" s="362" t="s">
        <v>388</v>
      </c>
      <c r="BC135" s="305" t="n">
        <v>88</v>
      </c>
    </row>
    <row r="136" customFormat="false" ht="15" hidden="false" customHeight="false" outlineLevel="0" collapsed="false">
      <c r="AZ136" s="360" t="n">
        <f aca="false">VALUE(MID(BB136,12,4))</f>
        <v>1550</v>
      </c>
      <c r="BA136" s="361" t="s">
        <v>389</v>
      </c>
      <c r="BB136" s="362" t="s">
        <v>390</v>
      </c>
      <c r="BC136" s="305" t="n">
        <v>89</v>
      </c>
    </row>
    <row r="137" customFormat="false" ht="15" hidden="false" customHeight="false" outlineLevel="0" collapsed="false">
      <c r="AZ137" s="360" t="n">
        <f aca="false">VALUE(MID(BB137,12,4))</f>
        <v>1551</v>
      </c>
      <c r="BA137" s="361" t="s">
        <v>391</v>
      </c>
      <c r="BB137" s="362" t="s">
        <v>392</v>
      </c>
      <c r="BC137" s="305" t="n">
        <v>90</v>
      </c>
    </row>
    <row r="138" customFormat="false" ht="15" hidden="false" customHeight="false" outlineLevel="0" collapsed="false">
      <c r="AZ138" s="360" t="n">
        <f aca="false">VALUE(MID(BB138,12,4))</f>
        <v>1552</v>
      </c>
      <c r="BA138" s="361" t="s">
        <v>393</v>
      </c>
      <c r="BB138" s="362" t="s">
        <v>394</v>
      </c>
      <c r="BC138" s="305" t="n">
        <v>91</v>
      </c>
    </row>
    <row r="139" customFormat="false" ht="15" hidden="false" customHeight="false" outlineLevel="0" collapsed="false">
      <c r="AZ139" s="360" t="n">
        <f aca="false">VALUE(MID(BB139,12,4))</f>
        <v>1553</v>
      </c>
      <c r="BA139" s="361" t="s">
        <v>395</v>
      </c>
      <c r="BB139" s="362" t="s">
        <v>396</v>
      </c>
      <c r="BC139" s="305" t="n">
        <v>92</v>
      </c>
    </row>
    <row r="140" customFormat="false" ht="15" hidden="false" customHeight="false" outlineLevel="0" collapsed="false">
      <c r="AZ140" s="360" t="n">
        <v>1554</v>
      </c>
      <c r="BA140" s="361" t="s">
        <v>397</v>
      </c>
      <c r="BB140" s="362" t="s">
        <v>398</v>
      </c>
      <c r="BC140" s="305" t="n">
        <v>93</v>
      </c>
    </row>
    <row r="141" customFormat="false" ht="15" hidden="false" customHeight="false" outlineLevel="0" collapsed="false">
      <c r="AZ141" s="360" t="n">
        <f aca="false">VALUE(MID(BB141,12,4))</f>
        <v>1555</v>
      </c>
      <c r="BA141" s="361" t="s">
        <v>399</v>
      </c>
      <c r="BB141" s="362" t="s">
        <v>400</v>
      </c>
      <c r="BC141" s="305" t="n">
        <v>94</v>
      </c>
    </row>
    <row r="142" customFormat="false" ht="15" hidden="false" customHeight="false" outlineLevel="0" collapsed="false">
      <c r="AZ142" s="360" t="n">
        <f aca="false">VALUE(MID(BB142,12,4))</f>
        <v>1556</v>
      </c>
      <c r="BA142" s="361" t="s">
        <v>401</v>
      </c>
      <c r="BB142" s="362" t="s">
        <v>402</v>
      </c>
      <c r="BC142" s="305" t="n">
        <v>95</v>
      </c>
    </row>
    <row r="143" customFormat="false" ht="15" hidden="false" customHeight="false" outlineLevel="0" collapsed="false">
      <c r="AZ143" s="360" t="n">
        <v>1557</v>
      </c>
      <c r="BA143" s="361" t="s">
        <v>403</v>
      </c>
      <c r="BB143" s="362" t="s">
        <v>404</v>
      </c>
      <c r="BC143" s="305" t="n">
        <v>96</v>
      </c>
    </row>
    <row r="144" customFormat="false" ht="15" hidden="false" customHeight="false" outlineLevel="0" collapsed="false">
      <c r="AZ144" s="360" t="n">
        <f aca="false">VALUE(MID(BB144,12,4))</f>
        <v>1558</v>
      </c>
      <c r="BA144" s="361" t="s">
        <v>405</v>
      </c>
      <c r="BB144" s="362" t="s">
        <v>406</v>
      </c>
      <c r="BC144" s="305" t="n">
        <v>97</v>
      </c>
    </row>
    <row r="145" customFormat="false" ht="15" hidden="false" customHeight="false" outlineLevel="0" collapsed="false">
      <c r="AZ145" s="360" t="n">
        <f aca="false">VALUE(MID(BB145,12,4))</f>
        <v>1559</v>
      </c>
      <c r="BA145" s="361" t="s">
        <v>407</v>
      </c>
      <c r="BB145" s="362" t="s">
        <v>408</v>
      </c>
      <c r="BC145" s="305" t="n">
        <v>98</v>
      </c>
    </row>
    <row r="146" customFormat="false" ht="15" hidden="false" customHeight="false" outlineLevel="0" collapsed="false">
      <c r="AZ146" s="360" t="n">
        <f aca="false">VALUE(MID(BB146,12,4))</f>
        <v>1560</v>
      </c>
      <c r="BA146" s="361" t="s">
        <v>409</v>
      </c>
      <c r="BB146" s="362" t="s">
        <v>410</v>
      </c>
      <c r="BC146" s="305" t="n">
        <v>99</v>
      </c>
    </row>
    <row r="147" customFormat="false" ht="15" hidden="false" customHeight="false" outlineLevel="0" collapsed="false">
      <c r="AZ147" s="360" t="n">
        <f aca="false">VALUE(MID(BB147,12,4))</f>
        <v>1561</v>
      </c>
      <c r="BA147" s="361" t="s">
        <v>411</v>
      </c>
      <c r="BB147" s="362" t="s">
        <v>412</v>
      </c>
      <c r="BC147" s="305" t="n">
        <v>100</v>
      </c>
    </row>
    <row r="148" customFormat="false" ht="15" hidden="false" customHeight="false" outlineLevel="0" collapsed="false">
      <c r="AZ148" s="360" t="n">
        <v>1562</v>
      </c>
      <c r="BA148" s="361" t="s">
        <v>413</v>
      </c>
      <c r="BB148" s="362" t="s">
        <v>414</v>
      </c>
      <c r="BC148" s="305" t="n">
        <v>101</v>
      </c>
    </row>
    <row r="149" customFormat="false" ht="15" hidden="false" customHeight="false" outlineLevel="0" collapsed="false">
      <c r="AZ149" s="360" t="n">
        <f aca="false">VALUE(MID(BB149,12,4))</f>
        <v>1564</v>
      </c>
      <c r="BA149" s="361" t="s">
        <v>415</v>
      </c>
      <c r="BB149" s="362" t="s">
        <v>416</v>
      </c>
      <c r="BC149" s="305" t="n">
        <v>102</v>
      </c>
    </row>
    <row r="150" customFormat="false" ht="15" hidden="false" customHeight="false" outlineLevel="0" collapsed="false">
      <c r="AZ150" s="360" t="n">
        <f aca="false">VALUE(MID(BB150,12,4))</f>
        <v>1566</v>
      </c>
      <c r="BA150" s="361" t="s">
        <v>417</v>
      </c>
      <c r="BB150" s="362" t="s">
        <v>418</v>
      </c>
      <c r="BC150" s="305" t="n">
        <v>103</v>
      </c>
    </row>
    <row r="151" customFormat="false" ht="15" hidden="false" customHeight="false" outlineLevel="0" collapsed="false">
      <c r="AZ151" s="360" t="n">
        <f aca="false">VALUE(MID(BB151,12,4))</f>
        <v>1567</v>
      </c>
      <c r="BA151" s="361" t="s">
        <v>419</v>
      </c>
      <c r="BB151" s="362" t="s">
        <v>420</v>
      </c>
      <c r="BC151" s="305" t="n">
        <v>104</v>
      </c>
    </row>
    <row r="152" customFormat="false" ht="15" hidden="false" customHeight="false" outlineLevel="0" collapsed="false">
      <c r="AZ152" s="360" t="n">
        <f aca="false">VALUE(MID(BB152,12,4))</f>
        <v>1569</v>
      </c>
      <c r="BA152" s="361" t="s">
        <v>421</v>
      </c>
      <c r="BB152" s="362" t="s">
        <v>422</v>
      </c>
      <c r="BC152" s="305" t="n">
        <v>105</v>
      </c>
    </row>
    <row r="153" customFormat="false" ht="15" hidden="false" customHeight="false" outlineLevel="0" collapsed="false">
      <c r="AZ153" s="360" t="n">
        <f aca="false">VALUE(MID(BB153,12,4))</f>
        <v>1570</v>
      </c>
      <c r="BA153" s="361" t="s">
        <v>423</v>
      </c>
      <c r="BB153" s="362" t="s">
        <v>424</v>
      </c>
      <c r="BC153" s="305" t="n">
        <v>106</v>
      </c>
    </row>
    <row r="154" customFormat="false" ht="15" hidden="false" customHeight="false" outlineLevel="0" collapsed="false">
      <c r="AZ154" s="360" t="n">
        <f aca="false">VALUE(MID(BB154,12,4))</f>
        <v>1571</v>
      </c>
      <c r="BA154" s="364" t="s">
        <v>425</v>
      </c>
      <c r="BB154" s="362" t="s">
        <v>426</v>
      </c>
      <c r="BC154" s="305" t="n">
        <v>107</v>
      </c>
    </row>
    <row r="155" customFormat="false" ht="15" hidden="false" customHeight="false" outlineLevel="0" collapsed="false">
      <c r="AZ155" s="360" t="n">
        <f aca="false">VALUE(MID(BB155,12,4))</f>
        <v>1572</v>
      </c>
      <c r="BA155" s="361" t="s">
        <v>427</v>
      </c>
      <c r="BB155" s="362" t="s">
        <v>428</v>
      </c>
      <c r="BC155" s="305" t="n">
        <v>108</v>
      </c>
    </row>
    <row r="156" customFormat="false" ht="15" hidden="false" customHeight="false" outlineLevel="0" collapsed="false">
      <c r="AZ156" s="360" t="n">
        <f aca="false">VALUE(MID(BB156,12,4))</f>
        <v>1573</v>
      </c>
      <c r="BA156" s="361" t="s">
        <v>429</v>
      </c>
      <c r="BB156" s="362" t="s">
        <v>430</v>
      </c>
      <c r="BC156" s="305" t="n">
        <v>109</v>
      </c>
    </row>
    <row r="157" customFormat="false" ht="15" hidden="false" customHeight="false" outlineLevel="0" collapsed="false">
      <c r="AZ157" s="360" t="n">
        <f aca="false">VALUE(MID(BB157,12,4))</f>
        <v>1574</v>
      </c>
      <c r="BA157" s="361" t="s">
        <v>431</v>
      </c>
      <c r="BB157" s="362" t="s">
        <v>432</v>
      </c>
      <c r="BC157" s="305" t="n">
        <v>110</v>
      </c>
    </row>
    <row r="158" customFormat="false" ht="15" hidden="false" customHeight="false" outlineLevel="0" collapsed="false">
      <c r="AZ158" s="360" t="n">
        <f aca="false">VALUE(MID(BB158,12,4))</f>
        <v>1575</v>
      </c>
      <c r="BA158" s="361" t="s">
        <v>433</v>
      </c>
      <c r="BB158" s="362" t="s">
        <v>434</v>
      </c>
      <c r="BC158" s="305" t="n">
        <v>111</v>
      </c>
    </row>
    <row r="159" customFormat="false" ht="15" hidden="false" customHeight="false" outlineLevel="0" collapsed="false">
      <c r="AZ159" s="360" t="n">
        <f aca="false">VALUE(MID(BB159,12,4))</f>
        <v>1576</v>
      </c>
      <c r="BA159" s="361" t="s">
        <v>435</v>
      </c>
      <c r="BB159" s="362" t="s">
        <v>436</v>
      </c>
      <c r="BC159" s="305" t="n">
        <v>112</v>
      </c>
    </row>
    <row r="160" customFormat="false" ht="15" hidden="false" customHeight="false" outlineLevel="0" collapsed="false">
      <c r="AZ160" s="360" t="n">
        <f aca="false">VALUE(MID(BB160,12,4))</f>
        <v>1578</v>
      </c>
      <c r="BA160" s="361" t="s">
        <v>437</v>
      </c>
      <c r="BB160" s="362" t="s">
        <v>438</v>
      </c>
      <c r="BC160" s="305" t="n">
        <v>113</v>
      </c>
    </row>
    <row r="161" customFormat="false" ht="15" hidden="false" customHeight="false" outlineLevel="0" collapsed="false">
      <c r="AZ161" s="360" t="n">
        <f aca="false">VALUE(MID(BB161,12,4))</f>
        <v>1583</v>
      </c>
      <c r="BA161" s="364" t="s">
        <v>439</v>
      </c>
      <c r="BB161" s="362" t="s">
        <v>440</v>
      </c>
      <c r="BC161" s="305" t="n">
        <v>114</v>
      </c>
    </row>
    <row r="162" customFormat="false" ht="15" hidden="false" customHeight="false" outlineLevel="0" collapsed="false">
      <c r="AZ162" s="360" t="n">
        <f aca="false">VALUE(MID(BB162,12,4))</f>
        <v>1584</v>
      </c>
      <c r="BA162" s="364" t="s">
        <v>441</v>
      </c>
      <c r="BB162" s="362" t="s">
        <v>442</v>
      </c>
      <c r="BC162" s="305" t="n">
        <v>115</v>
      </c>
    </row>
    <row r="163" customFormat="false" ht="15" hidden="false" customHeight="false" outlineLevel="0" collapsed="false">
      <c r="AZ163" s="360" t="n">
        <f aca="false">VALUE(MID(BB163,12,4))</f>
        <v>1610</v>
      </c>
      <c r="BA163" s="361" t="s">
        <v>443</v>
      </c>
      <c r="BB163" s="362" t="s">
        <v>444</v>
      </c>
      <c r="BC163" s="305" t="n">
        <v>116</v>
      </c>
    </row>
    <row r="164" customFormat="false" ht="15" hidden="false" customHeight="false" outlineLevel="0" collapsed="false">
      <c r="AZ164" s="360" t="n">
        <f aca="false">VALUE(MID(BB164,12,4))</f>
        <v>1612</v>
      </c>
      <c r="BA164" s="361" t="s">
        <v>445</v>
      </c>
      <c r="BB164" s="362" t="s">
        <v>446</v>
      </c>
      <c r="BC164" s="305" t="n">
        <v>117</v>
      </c>
    </row>
    <row r="165" customFormat="false" ht="13.8" hidden="false" customHeight="false" outlineLevel="0" collapsed="false">
      <c r="AZ165" s="366" t="n">
        <v>99040</v>
      </c>
      <c r="BA165" s="367" t="s">
        <v>447</v>
      </c>
      <c r="BB165" s="367" t="s">
        <v>448</v>
      </c>
    </row>
    <row r="166" customFormat="false" ht="13.8" hidden="false" customHeight="false" outlineLevel="0" collapsed="false">
      <c r="AZ166" s="366" t="n">
        <v>99041</v>
      </c>
      <c r="BA166" s="367" t="s">
        <v>449</v>
      </c>
      <c r="BB166" s="367" t="s">
        <v>450</v>
      </c>
    </row>
    <row r="167" customFormat="false" ht="13.8" hidden="false" customHeight="false" outlineLevel="0" collapsed="false">
      <c r="AZ167" s="366" t="n">
        <v>99042</v>
      </c>
      <c r="BA167" s="367" t="s">
        <v>451</v>
      </c>
      <c r="BB167" s="367" t="s">
        <v>452</v>
      </c>
    </row>
    <row r="168" customFormat="false" ht="13.8" hidden="false" customHeight="false" outlineLevel="0" collapsed="false">
      <c r="AZ168" s="368" t="n">
        <v>99043</v>
      </c>
      <c r="BA168" s="367" t="s">
        <v>453</v>
      </c>
      <c r="BB168" s="367" t="s">
        <v>454</v>
      </c>
    </row>
    <row r="169" customFormat="false" ht="13.8" hidden="false" customHeight="false" outlineLevel="0" collapsed="false">
      <c r="AZ169" s="366" t="n">
        <v>99044</v>
      </c>
      <c r="BA169" s="367" t="s">
        <v>455</v>
      </c>
      <c r="BB169" s="367" t="s">
        <v>456</v>
      </c>
    </row>
    <row r="170" customFormat="false" ht="13.8" hidden="false" customHeight="false" outlineLevel="0" collapsed="false">
      <c r="AZ170" s="366" t="n">
        <v>99045</v>
      </c>
      <c r="BA170" s="367" t="s">
        <v>457</v>
      </c>
      <c r="BB170" s="367" t="s">
        <v>458</v>
      </c>
    </row>
    <row r="171" customFormat="false" ht="13.8" hidden="false" customHeight="false" outlineLevel="0" collapsed="false">
      <c r="AZ171" s="366" t="n">
        <v>99110</v>
      </c>
      <c r="BA171" s="367" t="s">
        <v>459</v>
      </c>
      <c r="BB171" s="367" t="s">
        <v>460</v>
      </c>
    </row>
    <row r="172" customFormat="false" ht="13.8" hidden="false" customHeight="false" outlineLevel="0" collapsed="false">
      <c r="AZ172" s="366" t="n">
        <v>99112</v>
      </c>
      <c r="BA172" s="367" t="s">
        <v>461</v>
      </c>
      <c r="BB172" s="367" t="s">
        <v>462</v>
      </c>
    </row>
    <row r="173" customFormat="false" ht="13.8" hidden="false" customHeight="false" outlineLevel="0" collapsed="false">
      <c r="AZ173" s="368" t="n">
        <v>99113</v>
      </c>
      <c r="BA173" s="367" t="s">
        <v>463</v>
      </c>
      <c r="BB173" s="367" t="s">
        <v>464</v>
      </c>
    </row>
    <row r="174" customFormat="false" ht="13.8" hidden="false" customHeight="false" outlineLevel="0" collapsed="false">
      <c r="AZ174" s="366" t="n">
        <v>99116</v>
      </c>
      <c r="BA174" s="367" t="s">
        <v>465</v>
      </c>
      <c r="BB174" s="367" t="s">
        <v>466</v>
      </c>
    </row>
    <row r="175" customFormat="false" ht="13.8" hidden="false" customHeight="false" outlineLevel="0" collapsed="false">
      <c r="AZ175" s="368" t="n">
        <v>99117</v>
      </c>
      <c r="BA175" s="367" t="s">
        <v>467</v>
      </c>
      <c r="BB175" s="367" t="s">
        <v>468</v>
      </c>
    </row>
    <row r="176" customFormat="false" ht="13.8" hidden="false" customHeight="false" outlineLevel="0" collapsed="false">
      <c r="AZ176" s="366" t="n">
        <v>99125</v>
      </c>
      <c r="BA176" s="367" t="s">
        <v>469</v>
      </c>
      <c r="BB176" s="367" t="s">
        <v>470</v>
      </c>
    </row>
  </sheetData>
  <mergeCells count="28">
    <mergeCell ref="M4:Q4"/>
    <mergeCell ref="F5:F9"/>
    <mergeCell ref="G5:G9"/>
    <mergeCell ref="M6:Q6"/>
    <mergeCell ref="M7:Q7"/>
    <mergeCell ref="M8:Q8"/>
    <mergeCell ref="M9:Q9"/>
    <mergeCell ref="F10:F11"/>
    <mergeCell ref="G10:G11"/>
    <mergeCell ref="M10:Q10"/>
    <mergeCell ref="L12:L13"/>
    <mergeCell ref="M12:N12"/>
    <mergeCell ref="O12:R12"/>
    <mergeCell ref="W12:AD12"/>
    <mergeCell ref="AE12:AL12"/>
    <mergeCell ref="AM12:AT12"/>
    <mergeCell ref="B14:B20"/>
    <mergeCell ref="C14:C20"/>
    <mergeCell ref="F14:F20"/>
    <mergeCell ref="G14:G20"/>
    <mergeCell ref="B21:B33"/>
    <mergeCell ref="C21:C33"/>
    <mergeCell ref="F21:F33"/>
    <mergeCell ref="G21:G33"/>
    <mergeCell ref="B34:B44"/>
    <mergeCell ref="C34:C44"/>
    <mergeCell ref="F34:F44"/>
    <mergeCell ref="G34:G44"/>
  </mergeCells>
  <dataValidations count="3">
    <dataValidation allowBlank="true" errorStyle="stop" operator="equal" showDropDown="false" showErrorMessage="true" showInputMessage="true" sqref="J6" type="list">
      <formula1>$K$6:$K$7</formula1>
      <formula2>0</formula2>
    </dataValidation>
    <dataValidation allowBlank="true" errorStyle="stop" operator="equal" showDropDown="false" showErrorMessage="true" showInputMessage="true" sqref="J7" type="list">
      <formula1>$K$8:$K$10</formula1>
      <formula2>0</formula2>
    </dataValidation>
    <dataValidation allowBlank="true" errorStyle="stop" operator="equal" showDropDown="false" showErrorMessage="true" showInputMessage="true" sqref="J8" type="list">
      <formula1>$K$11:$K$13</formula1>
      <formula2>0</formula2>
    </dataValidation>
  </dataValidations>
  <hyperlinks>
    <hyperlink ref="BB48" r:id="rId1" display="negzonal.je1003@gmail.com"/>
    <hyperlink ref="BB49" r:id="rId2" display="negzonal.je1005@gmail.com"/>
    <hyperlink ref="BB50" r:id="rId3" display="negzonal.je1008@gmail.com"/>
    <hyperlink ref="BB51" r:id="rId4" display="negzonal.je1019@gmail.com"/>
    <hyperlink ref="BB52" r:id="rId5" display="negzonal.ng1340@gmail.com"/>
    <hyperlink ref="BB53" r:id="rId6" display="negzonal.ng1341@gmail.com"/>
    <hyperlink ref="BB54" r:id="rId7" display="negzonal.ng1342@gmail.com"/>
    <hyperlink ref="BB55" r:id="rId8" display="negzonal.ng1343@gmail.com"/>
    <hyperlink ref="BB56" r:id="rId9" display="negzonal.ng1344@gmail.com"/>
    <hyperlink ref="BB57" r:id="rId10" display="negzonal.ng1345@gmail.com"/>
    <hyperlink ref="BB58" r:id="rId11" display="negzonal.ng1346@gmail.com"/>
    <hyperlink ref="BB59" r:id="rId12" display="negzonal.ng01347@gmail.com"/>
    <hyperlink ref="BB60" r:id="rId13" display="negzonal.ng1349@gmail.com"/>
    <hyperlink ref="BB61" r:id="rId14" display="negzonal.ng01350@gmail.com"/>
    <hyperlink ref="BB62" r:id="rId15" display="negzonal.ng1352@gmail.com"/>
    <hyperlink ref="BB63" r:id="rId16" display="negzonal.ng1354@gmail.com"/>
    <hyperlink ref="BB64" r:id="rId17" display="negzonal.ng1355@gmail.com"/>
    <hyperlink ref="BB65" r:id="rId18" display="negzonal.ng1356@gmail.com"/>
    <hyperlink ref="BB66" r:id="rId19" display="negzonal.ng1357@gmail.com"/>
    <hyperlink ref="BB67" r:id="rId20" display="negzonal.ng1358@gmail.com"/>
    <hyperlink ref="BB68" r:id="rId21" display="negzonal.ng1359@gmail.com"/>
    <hyperlink ref="BB69" r:id="rId22" display="negzonal.ng01360@gmail.com"/>
    <hyperlink ref="BB70" r:id="rId23" display="negzonal.ng1361@gmail.com"/>
    <hyperlink ref="BB71" r:id="rId24" display="negzonal.ng1362@gmail.com"/>
    <hyperlink ref="BB72" r:id="rId25" display="negzonal.ng1363@gmail.com"/>
    <hyperlink ref="BB73" r:id="rId26" display="negzonal.ng1364@gmail.com"/>
    <hyperlink ref="BB74" r:id="rId27" display="negzonal.ng1365@gmail.com"/>
    <hyperlink ref="BB75" r:id="rId28" display="negzonal.ng1366@gmail.com"/>
    <hyperlink ref="BB76" r:id="rId29" display="negzonal.ng1367@gmail.com"/>
    <hyperlink ref="BB77" r:id="rId30" display="negzonal.ng1369@gmail.com"/>
    <hyperlink ref="BB78" r:id="rId31" display="negzonal.ng1370@gmail.com"/>
    <hyperlink ref="BB79" r:id="rId32" display="negzonal.ng1371@gmail.com"/>
    <hyperlink ref="BB80" r:id="rId33" display="negzonal.ng1372@gmail.com"/>
    <hyperlink ref="BB81" r:id="rId34" display="negzonal.ka1373@gmail.com"/>
    <hyperlink ref="BB82" r:id="rId35" display="negzonal.ka1374@gmail.com"/>
    <hyperlink ref="BB83" r:id="rId36" display="negzonal.ka1375@gmail.com"/>
    <hyperlink ref="BB84" r:id="rId37" display="negzonal.ka1376@gmail.com"/>
    <hyperlink ref="BB86" r:id="rId38" display="negzonal.ka1378@gmail.com"/>
    <hyperlink ref="BB87" r:id="rId39" display="negzonal.ka1379@gmail.com"/>
    <hyperlink ref="BB88" r:id="rId40" display="negzonal.ka1380@gmail.com"/>
    <hyperlink ref="BB91" r:id="rId41" display="negzonal.ka1383@gmail.com"/>
    <hyperlink ref="BB92" r:id="rId42" display="negzonal.ka1384@gmail.com"/>
    <hyperlink ref="BB93" r:id="rId43" display="negzonal.ka1385@gmail.com"/>
    <hyperlink ref="BB94" r:id="rId44" display="negzonal.ka1387@gmail.com"/>
    <hyperlink ref="BB95" r:id="rId45" display="negzonal.ka1388@gmail.com"/>
    <hyperlink ref="BB97" r:id="rId46" display="negzonal.ka1390@gmail.com"/>
    <hyperlink ref="BB98" r:id="rId47" display="negzonal.ka1391@gmail.com"/>
    <hyperlink ref="BB99" r:id="rId48" display="negzonal.ka1392@gmail.com"/>
    <hyperlink ref="BB100" r:id="rId49" display="negzonal.ka1393@gmail.com"/>
    <hyperlink ref="BB101" r:id="rId50" display="negzonal.ka1394@gmail.com"/>
    <hyperlink ref="BB102" r:id="rId51" display="negzonal.ka1395@gmail.com"/>
    <hyperlink ref="BB103" r:id="rId52" display="negzonal.ka1396@gmail.com"/>
    <hyperlink ref="BB104" r:id="rId53" display="negzonal.ka1400@gmail.com"/>
    <hyperlink ref="BB105" r:id="rId54" display="negzonal.ka1401@gmail.com"/>
    <hyperlink ref="BB107" r:id="rId55" display="negzonal.ka1403@gmail.com"/>
    <hyperlink ref="BB108" r:id="rId56" display="negzonal.ka1404@gmail.com"/>
    <hyperlink ref="BB109" r:id="rId57" display="negzonal.ka1406@gmail.com"/>
    <hyperlink ref="BB110" r:id="rId58" display="negzonal.ka1407@gmail.com"/>
    <hyperlink ref="BB111" r:id="rId59" display="negzonal.ka1408@gmail.com"/>
    <hyperlink ref="BB112" r:id="rId60" display="negzonal.ka1409@gmail.com"/>
    <hyperlink ref="BB113" r:id="rId61" display="negzonal.ka1410@gmail.com"/>
    <hyperlink ref="BB114" r:id="rId62" display="negzonal.ka1411@gmail.com"/>
    <hyperlink ref="BB115" r:id="rId63" display="negzonal.ka1412@gmail.com"/>
    <hyperlink ref="BB116" r:id="rId64" display="negzonal.ka1413@gmail.com"/>
    <hyperlink ref="BB117" r:id="rId65" display="negzonal.ka1414@gmail.com"/>
    <hyperlink ref="BB118" r:id="rId66" display="negzonal.ka1417@gmail.com"/>
    <hyperlink ref="BB119" r:id="rId67" display="negzonal.ka1418@gmail.com"/>
    <hyperlink ref="BB120" r:id="rId68" display="negzonal.ka1419@gmail.com"/>
    <hyperlink ref="BB121" r:id="rId69" display="negzonal.ka1420@gmail.com"/>
    <hyperlink ref="BB123" r:id="rId70" display="negzonal.je1537@gmail.com"/>
    <hyperlink ref="BB124" r:id="rId71" display="negzonal.je1538@gmail.com"/>
    <hyperlink ref="BB125" r:id="rId72" display="negzonal.je1539@gmail.com"/>
    <hyperlink ref="BB126" r:id="rId73" display="negzonal.je1540@gmail.com"/>
    <hyperlink ref="BB127" r:id="rId74" display="negzonal.je1541@gmail.com"/>
    <hyperlink ref="BB128" r:id="rId75" display="negzonal.je1542@gmail.com"/>
    <hyperlink ref="BB129" r:id="rId76" display="negzonal.je1543@gmail.com"/>
    <hyperlink ref="BB130" r:id="rId77" display="negzonal.je1544@gmail.com"/>
    <hyperlink ref="BB131" r:id="rId78" display="negzonal.je1545@gmail.com"/>
    <hyperlink ref="BB132" r:id="rId79" display="negzonal.je1546@gmail.com"/>
    <hyperlink ref="BB133" r:id="rId80" display="negzonal.je1547@gmail.com"/>
    <hyperlink ref="BB134" r:id="rId81" display="negzonal.je1548@gmail.com"/>
    <hyperlink ref="BB135" r:id="rId82" display="negzonal.je1549@gmail.com"/>
    <hyperlink ref="BB136" r:id="rId83" display="negzonal.je1550@gmail.com"/>
    <hyperlink ref="BB137" r:id="rId84" display="negzonal.je1551@gmail.com"/>
    <hyperlink ref="BB138" r:id="rId85" display="negzonal.je1552@gmail.com"/>
    <hyperlink ref="BB139" r:id="rId86" display="negzonal.je1553@gmail.com"/>
    <hyperlink ref="BB140" r:id="rId87" display="negzonal.je1554@gmail.com"/>
    <hyperlink ref="BB141" r:id="rId88" display="negzonal.je1555@gmail.com"/>
    <hyperlink ref="BB142" r:id="rId89" display="negzonal.je1556@gmail.com"/>
    <hyperlink ref="BB143" r:id="rId90" display="negzonal.je1557@gmail.com"/>
    <hyperlink ref="BB144" r:id="rId91" display="negzonal.je1558@gmail.com"/>
    <hyperlink ref="BB145" r:id="rId92" display="negzonal.je1559@gmail.com"/>
    <hyperlink ref="BB146" r:id="rId93" display="negzonal.je1560@gmail.com"/>
    <hyperlink ref="BB147" r:id="rId94" display="negzonal.je1561@gmail.com"/>
    <hyperlink ref="BB148" r:id="rId95" display="negzonal.je1562@gmail.com"/>
    <hyperlink ref="BB149" r:id="rId96" display="negzonal.je1564@gmail.com"/>
    <hyperlink ref="BB150" r:id="rId97" display="negzonal.je1566@gmail.com"/>
    <hyperlink ref="BB151" r:id="rId98" display="negzonal.je1567@gmail.com"/>
    <hyperlink ref="BB152" r:id="rId99" display="negzonal.je1569@gmail.com"/>
    <hyperlink ref="BB153" r:id="rId100" display="negzonal.je1570@gmail.com"/>
    <hyperlink ref="BB154" r:id="rId101" display="negzonal.je1571@gmail.com"/>
    <hyperlink ref="BB155" r:id="rId102" display="negzonal.je1572@gmail.com"/>
    <hyperlink ref="BB156" r:id="rId103" display="negzonal.je1573@gmail.com"/>
    <hyperlink ref="BB157" r:id="rId104" display="negzonal.je1574@gmail.com"/>
    <hyperlink ref="BB158" r:id="rId105" display="negzonal.ng1575@gmail.com"/>
    <hyperlink ref="BB159" r:id="rId106" display="negzonal.ng1576@gmail.com"/>
    <hyperlink ref="BB160" r:id="rId107" display="negzonal.ng1578@gmail.com"/>
    <hyperlink ref="BB161" r:id="rId108" display="negzonal.ka1583@gmail.com"/>
    <hyperlink ref="BB162" r:id="rId109" display="negzonal.ka1584@gmail.com"/>
    <hyperlink ref="BB163" r:id="rId110" display="negzonal.je1610@gmail.com"/>
    <hyperlink ref="BB164" r:id="rId111" display="negzonal.ka1612@gmail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true">
    <pageSetUpPr fitToPage="false"/>
  </sheetPr>
  <dimension ref="A1:IO2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4" activeCellId="1" sqref="A1 A14"/>
    </sheetView>
  </sheetViews>
  <sheetFormatPr defaultColWidth="8.88671875" defaultRowHeight="9.75" customHeight="true" zeroHeight="false" outlineLevelRow="0" outlineLevelCol="0"/>
  <cols>
    <col collapsed="false" customWidth="true" hidden="false" outlineLevel="0" max="1" min="1" style="1" width="3.77"/>
    <col collapsed="false" customWidth="true" hidden="false" outlineLevel="0" max="2" min="2" style="1" width="27"/>
    <col collapsed="false" customWidth="true" hidden="false" outlineLevel="0" max="4" min="3" style="1" width="4.33"/>
    <col collapsed="false" customWidth="true" hidden="false" outlineLevel="0" max="38" min="5" style="1" width="4.44"/>
    <col collapsed="false" customWidth="true" hidden="false" outlineLevel="0" max="39" min="39" style="1" width="3.77"/>
    <col collapsed="false" customWidth="true" hidden="false" outlineLevel="0" max="40" min="40" style="1" width="3.34"/>
    <col collapsed="false" customWidth="true" hidden="false" outlineLevel="0" max="41" min="41" style="1" width="3.67"/>
    <col collapsed="false" customWidth="true" hidden="true" outlineLevel="0" max="74" min="42" style="1" width="3.77"/>
    <col collapsed="false" customWidth="true" hidden="true" outlineLevel="0" max="75" min="75" style="1" width="1.77"/>
    <col collapsed="false" customWidth="true" hidden="false" outlineLevel="0" max="80" min="76" style="1" width="2.77"/>
    <col collapsed="false" customWidth="true" hidden="false" outlineLevel="0" max="82" min="81" style="1" width="2.56"/>
    <col collapsed="false" customWidth="true" hidden="false" outlineLevel="0" max="83" min="83" style="1" width="11"/>
    <col collapsed="false" customWidth="true" hidden="false" outlineLevel="0" max="84" min="84" style="2" width="4.56"/>
    <col collapsed="false" customWidth="true" hidden="false" outlineLevel="0" max="85" min="85" style="2" width="32.44"/>
    <col collapsed="false" customWidth="true" hidden="false" outlineLevel="0" max="124" min="86" style="2" width="4.33"/>
    <col collapsed="false" customWidth="true" hidden="true" outlineLevel="0" max="158" min="125" style="2" width="4.33"/>
    <col collapsed="false" customWidth="true" hidden="false" outlineLevel="0" max="165" min="159" style="2" width="4.33"/>
    <col collapsed="false" customWidth="true" hidden="false" outlineLevel="0" max="166" min="166" style="2" width="11"/>
    <col collapsed="false" customWidth="true" hidden="false" outlineLevel="0" max="167" min="167" style="2" width="3.77"/>
    <col collapsed="false" customWidth="true" hidden="false" outlineLevel="0" max="168" min="168" style="2" width="32.44"/>
    <col collapsed="false" customWidth="true" hidden="false" outlineLevel="0" max="207" min="169" style="2" width="4.33"/>
    <col collapsed="false" customWidth="true" hidden="true" outlineLevel="0" max="241" min="208" style="2" width="4.33"/>
    <col collapsed="false" customWidth="true" hidden="false" outlineLevel="0" max="248" min="242" style="2" width="4.33"/>
    <col collapsed="false" customWidth="false" hidden="false" outlineLevel="0" max="16384" min="249" style="2" width="8.88"/>
  </cols>
  <sheetData>
    <row r="1" customFormat="false" ht="15" hidden="false" customHeight="true" outlineLevel="0" collapsed="false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BX1" s="3"/>
      <c r="BY1" s="3"/>
      <c r="BZ1" s="3"/>
      <c r="CA1" s="3"/>
      <c r="CB1" s="3"/>
      <c r="CC1" s="3"/>
      <c r="CD1" s="3"/>
      <c r="CE1" s="3"/>
    </row>
    <row r="2" customFormat="false" ht="15" hidden="false" customHeight="true" outlineLevel="0" collapsed="false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BX2" s="3"/>
      <c r="BY2" s="3"/>
      <c r="BZ2" s="3"/>
      <c r="CA2" s="3"/>
      <c r="CB2" s="3"/>
      <c r="CC2" s="3"/>
      <c r="CD2" s="3"/>
      <c r="CE2" s="3"/>
    </row>
    <row r="3" s="1" customFormat="true" ht="60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5"/>
      <c r="IO3" s="6"/>
    </row>
    <row r="4" s="1" customFormat="true" ht="15" hidden="false" customHeight="true" outlineLevel="0" collapsed="false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8"/>
      <c r="IO4" s="6"/>
    </row>
    <row r="5" s="1" customFormat="true" ht="15" hidden="false" customHeight="false" outlineLevel="0" collapsed="false">
      <c r="A5" s="9"/>
      <c r="B5" s="9"/>
      <c r="C5" s="9"/>
      <c r="D5" s="9"/>
      <c r="E5" s="10" t="s">
        <v>0</v>
      </c>
      <c r="F5" s="10"/>
      <c r="G5" s="10"/>
      <c r="H5" s="11" t="e">
        <f aca="false">'විෂය තොරතුරු'!J5</f>
        <v>#N/A</v>
      </c>
      <c r="I5" s="11"/>
      <c r="J5" s="11"/>
      <c r="K5" s="11"/>
      <c r="L5" s="11"/>
      <c r="M5" s="11"/>
      <c r="N5" s="11"/>
      <c r="O5" s="11"/>
      <c r="P5" s="12"/>
      <c r="Q5" s="9"/>
      <c r="R5" s="9"/>
      <c r="S5" s="13" t="s">
        <v>1</v>
      </c>
      <c r="T5" s="9"/>
      <c r="U5" s="9"/>
      <c r="V5" s="9"/>
      <c r="W5" s="9"/>
      <c r="X5" s="9"/>
      <c r="Y5" s="9"/>
      <c r="Z5" s="14"/>
      <c r="AA5" s="14"/>
      <c r="AB5" s="14"/>
      <c r="AC5" s="14"/>
      <c r="AD5" s="14"/>
      <c r="AE5" s="14"/>
      <c r="AF5" s="14"/>
      <c r="AG5" s="15" t="s">
        <v>2</v>
      </c>
      <c r="AH5" s="15"/>
      <c r="AI5" s="15" t="s">
        <v>3</v>
      </c>
      <c r="AJ5" s="15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16"/>
      <c r="FK5" s="17"/>
      <c r="FL5" s="17"/>
      <c r="FM5" s="17"/>
      <c r="FN5" s="17"/>
      <c r="FO5" s="18" t="s">
        <v>0</v>
      </c>
      <c r="FP5" s="18"/>
      <c r="FQ5" s="18"/>
      <c r="FR5" s="18" t="e">
        <f aca="false">H90</f>
        <v>#N/A</v>
      </c>
      <c r="FS5" s="18"/>
      <c r="FT5" s="18"/>
      <c r="FU5" s="18"/>
      <c r="FV5" s="18"/>
      <c r="FW5" s="18"/>
      <c r="FX5" s="18"/>
      <c r="FY5" s="18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9"/>
      <c r="GK5" s="19"/>
      <c r="GL5" s="19"/>
      <c r="GM5" s="19"/>
      <c r="GN5" s="19"/>
      <c r="GO5" s="19"/>
      <c r="GP5" s="19"/>
      <c r="GQ5" s="20" t="s">
        <v>2</v>
      </c>
      <c r="GR5" s="20"/>
      <c r="GS5" s="21" t="s">
        <v>3</v>
      </c>
      <c r="GT5" s="21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22"/>
    </row>
    <row r="6" s="1" customFormat="true" ht="17.35" hidden="false" customHeight="false" outlineLevel="0" collapsed="false">
      <c r="A6" s="9"/>
      <c r="B6" s="23" t="s">
        <v>4</v>
      </c>
      <c r="C6" s="9"/>
      <c r="D6" s="9"/>
      <c r="E6" s="10" t="s">
        <v>5</v>
      </c>
      <c r="F6" s="10"/>
      <c r="G6" s="10"/>
      <c r="H6" s="24" t="n">
        <f aca="false">'විෂය තොරතුරු'!J6</f>
        <v>11</v>
      </c>
      <c r="I6" s="24" t="s">
        <v>6</v>
      </c>
      <c r="J6" s="24"/>
      <c r="K6" s="24"/>
      <c r="L6" s="25"/>
      <c r="M6" s="25"/>
      <c r="N6" s="25"/>
      <c r="O6" s="25"/>
      <c r="P6" s="12"/>
      <c r="Q6" s="9"/>
      <c r="R6" s="9"/>
      <c r="S6" s="26" t="s">
        <v>6</v>
      </c>
      <c r="T6" s="9"/>
      <c r="U6" s="27" t="s">
        <v>7</v>
      </c>
      <c r="V6" s="27"/>
      <c r="W6" s="27"/>
      <c r="X6" s="27"/>
      <c r="Y6" s="9"/>
      <c r="Z6" s="28" t="s">
        <v>8</v>
      </c>
      <c r="AA6" s="28"/>
      <c r="AB6" s="28"/>
      <c r="AC6" s="28"/>
      <c r="AD6" s="28"/>
      <c r="AE6" s="28"/>
      <c r="AF6" s="28"/>
      <c r="AG6" s="29" t="n">
        <f aca="false">IF($B$15="","",COUNTIF($CE$15:$CE$64,"6/3 සමත්"))</f>
        <v>8</v>
      </c>
      <c r="AH6" s="29"/>
      <c r="AI6" s="30" t="n">
        <f aca="false">IF($B$15="","",(AG6/$U$7)*100)</f>
        <v>42.1052631578947</v>
      </c>
      <c r="AJ6" s="30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16"/>
      <c r="FK6" s="17"/>
      <c r="FL6" s="17"/>
      <c r="FM6" s="17"/>
      <c r="FN6" s="17"/>
      <c r="FO6" s="18" t="s">
        <v>5</v>
      </c>
      <c r="FP6" s="18"/>
      <c r="FQ6" s="18"/>
      <c r="FR6" s="31" t="n">
        <f aca="false">H91</f>
        <v>11</v>
      </c>
      <c r="FS6" s="31" t="s">
        <v>1</v>
      </c>
      <c r="FT6" s="31"/>
      <c r="FU6" s="31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32" t="s">
        <v>8</v>
      </c>
      <c r="GK6" s="32"/>
      <c r="GL6" s="32"/>
      <c r="GM6" s="32"/>
      <c r="GN6" s="32"/>
      <c r="GO6" s="32"/>
      <c r="GP6" s="32"/>
      <c r="GQ6" s="20" t="n">
        <f aca="false">IF($FL$15="","",COUNTIF($IO$15:$IO$64,"6/3 සමත්"))</f>
        <v>6</v>
      </c>
      <c r="GR6" s="20"/>
      <c r="GS6" s="33" t="n">
        <f aca="false">IF($FL$15="","",(GQ6/(50-(COUNTIF($FL$15:$FL$64,""))))*100)</f>
        <v>12.5</v>
      </c>
      <c r="GT6" s="33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22"/>
    </row>
    <row r="7" s="1" customFormat="true" ht="17.35" hidden="false" customHeight="false" outlineLevel="0" collapsed="false">
      <c r="A7" s="9"/>
      <c r="B7" s="23"/>
      <c r="C7" s="9"/>
      <c r="D7" s="9"/>
      <c r="E7" s="10" t="s">
        <v>9</v>
      </c>
      <c r="F7" s="10"/>
      <c r="G7" s="10"/>
      <c r="H7" s="11" t="str">
        <f aca="false">'විෂය තොරතුරු'!J9</f>
        <v/>
      </c>
      <c r="I7" s="11"/>
      <c r="J7" s="24"/>
      <c r="K7" s="24"/>
      <c r="L7" s="25"/>
      <c r="M7" s="25"/>
      <c r="N7" s="25"/>
      <c r="O7" s="25"/>
      <c r="P7" s="12"/>
      <c r="Q7" s="9"/>
      <c r="R7" s="9"/>
      <c r="S7" s="34" t="s">
        <v>10</v>
      </c>
      <c r="T7" s="9"/>
      <c r="U7" s="27" t="n">
        <f aca="false">IF($B$15="",0,50-COUNTIF($B$15:$B$64,""))</f>
        <v>19</v>
      </c>
      <c r="V7" s="27"/>
      <c r="W7" s="27"/>
      <c r="X7" s="27"/>
      <c r="Y7" s="9"/>
      <c r="Z7" s="28" t="s">
        <v>11</v>
      </c>
      <c r="AA7" s="28"/>
      <c r="AB7" s="28"/>
      <c r="AC7" s="28"/>
      <c r="AD7" s="28"/>
      <c r="AE7" s="28"/>
      <c r="AF7" s="28"/>
      <c r="AG7" s="35" t="n">
        <f aca="false">IF($B$15="","",COUNTIF($CE$15:$CE$64,"5/3 සමත්"))</f>
        <v>0</v>
      </c>
      <c r="AH7" s="35"/>
      <c r="AI7" s="36" t="n">
        <f aca="false">IF($B$15="","",(AG7/$U$7)*100)</f>
        <v>0</v>
      </c>
      <c r="AJ7" s="36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16"/>
      <c r="FK7" s="17"/>
      <c r="FL7" s="17"/>
      <c r="FM7" s="17"/>
      <c r="FN7" s="17"/>
      <c r="FO7" s="18" t="s">
        <v>9</v>
      </c>
      <c r="FP7" s="18"/>
      <c r="FQ7" s="18"/>
      <c r="FR7" s="18" t="str">
        <f aca="false">H92</f>
        <v/>
      </c>
      <c r="FS7" s="18"/>
      <c r="FT7" s="31"/>
      <c r="FU7" s="31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32" t="s">
        <v>11</v>
      </c>
      <c r="GK7" s="32"/>
      <c r="GL7" s="32"/>
      <c r="GM7" s="32"/>
      <c r="GN7" s="32"/>
      <c r="GO7" s="32"/>
      <c r="GP7" s="32"/>
      <c r="GQ7" s="20" t="n">
        <f aca="false">IF($FL$15="","",COUNTIF($IO$15:$IO$64,"5/3 සමත්"))</f>
        <v>8</v>
      </c>
      <c r="GR7" s="20"/>
      <c r="GS7" s="33" t="n">
        <f aca="false">IF($FL$15="","",(GQ7/(50-(COUNTIF($FL$15:$FL$64,""))))*100)</f>
        <v>16.6666666666667</v>
      </c>
      <c r="GT7" s="33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22"/>
    </row>
    <row r="8" s="1" customFormat="true" ht="15" hidden="false" customHeight="false" outlineLevel="0" collapsed="false">
      <c r="A8" s="9"/>
      <c r="B8" s="23"/>
      <c r="C8" s="9"/>
      <c r="D8" s="9"/>
      <c r="E8" s="10" t="s">
        <v>12</v>
      </c>
      <c r="F8" s="10"/>
      <c r="G8" s="10"/>
      <c r="H8" s="11" t="s">
        <v>13</v>
      </c>
      <c r="I8" s="11"/>
      <c r="J8" s="24"/>
      <c r="K8" s="24"/>
      <c r="L8" s="25"/>
      <c r="M8" s="25"/>
      <c r="N8" s="25"/>
      <c r="O8" s="25"/>
      <c r="P8" s="12"/>
      <c r="Q8" s="9"/>
      <c r="R8" s="9"/>
      <c r="S8" s="37" t="s">
        <v>14</v>
      </c>
      <c r="T8" s="9"/>
      <c r="U8" s="9"/>
      <c r="V8" s="9"/>
      <c r="W8" s="9"/>
      <c r="X8" s="9"/>
      <c r="Y8" s="9"/>
      <c r="Z8" s="38" t="s">
        <v>15</v>
      </c>
      <c r="AA8" s="38"/>
      <c r="AB8" s="38"/>
      <c r="AC8" s="38"/>
      <c r="AD8" s="38"/>
      <c r="AE8" s="38"/>
      <c r="AF8" s="38"/>
      <c r="AG8" s="39" t="n">
        <f aca="false">IF($B$15="","",SUM(AG6:AG7))</f>
        <v>8</v>
      </c>
      <c r="AH8" s="39"/>
      <c r="AI8" s="40" t="n">
        <f aca="false">IF($B$15="","",(AG8/$U$7)*100)</f>
        <v>42.1052631578947</v>
      </c>
      <c r="AJ8" s="40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41"/>
      <c r="FK8" s="17"/>
      <c r="FL8" s="17"/>
      <c r="FM8" s="17"/>
      <c r="FN8" s="17"/>
      <c r="FO8" s="18" t="s">
        <v>12</v>
      </c>
      <c r="FP8" s="18"/>
      <c r="FQ8" s="18"/>
      <c r="FR8" s="18" t="s">
        <v>13</v>
      </c>
      <c r="FS8" s="18"/>
      <c r="FT8" s="31"/>
      <c r="FU8" s="31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42" t="s">
        <v>15</v>
      </c>
      <c r="GK8" s="42"/>
      <c r="GL8" s="42"/>
      <c r="GM8" s="42"/>
      <c r="GN8" s="42"/>
      <c r="GO8" s="42"/>
      <c r="GP8" s="42"/>
      <c r="GQ8" s="20" t="n">
        <f aca="false">IF($FL$15="","",SUM(GQ6:GQ7))</f>
        <v>14</v>
      </c>
      <c r="GR8" s="20"/>
      <c r="GS8" s="33" t="str">
        <f aca="false">IF($CE$100="","",(GQ8/(50-(COUNTIF($CE$100:$CE$149,""))))*100)</f>
        <v/>
      </c>
      <c r="GT8" s="33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22"/>
    </row>
    <row r="9" s="1" customFormat="true" ht="15" hidden="false" customHeight="false" outlineLevel="0" collapsed="false">
      <c r="A9" s="9"/>
      <c r="B9" s="43" t="n">
        <f aca="false">O9</f>
        <v>2025</v>
      </c>
      <c r="C9" s="9"/>
      <c r="D9" s="9"/>
      <c r="E9" s="10" t="s">
        <v>16</v>
      </c>
      <c r="F9" s="10"/>
      <c r="G9" s="10"/>
      <c r="H9" s="11" t="s">
        <v>17</v>
      </c>
      <c r="I9" s="11"/>
      <c r="J9" s="11"/>
      <c r="K9" s="11"/>
      <c r="L9" s="11"/>
      <c r="M9" s="11"/>
      <c r="N9" s="44" t="s">
        <v>18</v>
      </c>
      <c r="O9" s="45" t="n">
        <f aca="false">'විෂය තොරතුරු'!J8</f>
        <v>2025</v>
      </c>
      <c r="P9" s="45"/>
      <c r="Q9" s="9"/>
      <c r="R9" s="9"/>
      <c r="S9" s="46" t="s">
        <v>19</v>
      </c>
      <c r="T9" s="9"/>
      <c r="U9" s="9"/>
      <c r="V9" s="9"/>
      <c r="W9" s="9"/>
      <c r="X9" s="9"/>
      <c r="Y9" s="9"/>
      <c r="Z9" s="28" t="s">
        <v>20</v>
      </c>
      <c r="AA9" s="28"/>
      <c r="AB9" s="28"/>
      <c r="AC9" s="28"/>
      <c r="AD9" s="28"/>
      <c r="AE9" s="28"/>
      <c r="AF9" s="28"/>
      <c r="AG9" s="47" t="n">
        <f aca="false">IF($B$15="","",COUNTIF($CE$15:$CE$64,"සමත් කළ හැකි"))</f>
        <v>5</v>
      </c>
      <c r="AH9" s="47"/>
      <c r="AI9" s="48" t="n">
        <f aca="false">IF($B$15="","",(AG9/$U$7)*100)</f>
        <v>26.3157894736842</v>
      </c>
      <c r="AJ9" s="48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16"/>
      <c r="FK9" s="17"/>
      <c r="FL9" s="17"/>
      <c r="FM9" s="17"/>
      <c r="FN9" s="17"/>
      <c r="FO9" s="18" t="s">
        <v>16</v>
      </c>
      <c r="FP9" s="18"/>
      <c r="FQ9" s="18"/>
      <c r="FR9" s="18" t="s">
        <v>21</v>
      </c>
      <c r="FS9" s="18"/>
      <c r="FT9" s="18"/>
      <c r="FU9" s="18"/>
      <c r="FV9" s="18"/>
      <c r="FW9" s="18"/>
      <c r="FX9" s="49" t="s">
        <v>18</v>
      </c>
      <c r="FY9" s="50" t="n">
        <f aca="false">O94</f>
        <v>2025</v>
      </c>
      <c r="FZ9" s="50"/>
      <c r="GA9" s="17"/>
      <c r="GB9" s="17"/>
      <c r="GC9" s="17"/>
      <c r="GD9" s="17"/>
      <c r="GE9" s="17"/>
      <c r="GF9" s="17"/>
      <c r="GG9" s="17"/>
      <c r="GH9" s="17"/>
      <c r="GI9" s="17"/>
      <c r="GJ9" s="32" t="s">
        <v>20</v>
      </c>
      <c r="GK9" s="32"/>
      <c r="GL9" s="32"/>
      <c r="GM9" s="32"/>
      <c r="GN9" s="32"/>
      <c r="GO9" s="32"/>
      <c r="GP9" s="32"/>
      <c r="GQ9" s="20" t="n">
        <f aca="false">IF($FL$15="","",COUNTIF($IO$15:$IO$64,"සමත් කළ හැකි"))</f>
        <v>4</v>
      </c>
      <c r="GR9" s="20"/>
      <c r="GS9" s="33" t="n">
        <f aca="false">IF($FL$15="","",(GQ9/(50-(COUNTIF($FL$15:$FL$64,""))))*100)</f>
        <v>8.33333333333333</v>
      </c>
      <c r="GT9" s="33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22"/>
    </row>
    <row r="10" s="1" customFormat="true" ht="15" hidden="false" customHeight="false" outlineLevel="0" collapsed="false">
      <c r="A10" s="9"/>
      <c r="B10" s="43"/>
      <c r="C10" s="9"/>
      <c r="D10" s="9"/>
      <c r="E10" s="51" t="s">
        <v>22</v>
      </c>
      <c r="F10" s="52"/>
      <c r="G10" s="52"/>
      <c r="H10" s="53"/>
      <c r="I10" s="53"/>
      <c r="J10" s="53"/>
      <c r="K10" s="53"/>
      <c r="L10" s="53"/>
      <c r="M10" s="54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28" t="s">
        <v>23</v>
      </c>
      <c r="AA10" s="28"/>
      <c r="AB10" s="28"/>
      <c r="AC10" s="28"/>
      <c r="AD10" s="28"/>
      <c r="AE10" s="28"/>
      <c r="AF10" s="28"/>
      <c r="AG10" s="55" t="n">
        <f aca="false">IF($B$15="","",(+AG6+AG7+AG9))</f>
        <v>13</v>
      </c>
      <c r="AH10" s="55"/>
      <c r="AI10" s="56" t="n">
        <f aca="false">IF($B$15="","",(AG10/$U$7)*100)</f>
        <v>68.421052631579</v>
      </c>
      <c r="AJ10" s="56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16"/>
      <c r="FK10" s="17"/>
      <c r="FL10" s="17"/>
      <c r="FM10" s="17"/>
      <c r="FN10" s="17"/>
      <c r="FO10" s="57" t="s">
        <v>22</v>
      </c>
      <c r="FP10" s="17"/>
      <c r="FQ10" s="17"/>
      <c r="FR10" s="17"/>
      <c r="FS10" s="17"/>
      <c r="FT10" s="17"/>
      <c r="FU10" s="17"/>
      <c r="FV10" s="17"/>
      <c r="FW10" s="31" t="n">
        <v>25</v>
      </c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32" t="s">
        <v>23</v>
      </c>
      <c r="GK10" s="32"/>
      <c r="GL10" s="32"/>
      <c r="GM10" s="32"/>
      <c r="GN10" s="32"/>
      <c r="GO10" s="32"/>
      <c r="GP10" s="32"/>
      <c r="GQ10" s="20" t="n">
        <f aca="false">IF($FL$15="","",(+GQ6+GQ7+GQ9))</f>
        <v>18</v>
      </c>
      <c r="GR10" s="20"/>
      <c r="GS10" s="33" t="n">
        <f aca="false">IF($FL$15="","",(GQ10/(50-(COUNTIF($FL$15:$FL$64,""))))*100)</f>
        <v>37.5</v>
      </c>
      <c r="GT10" s="33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22"/>
    </row>
    <row r="11" s="1" customFormat="true" ht="19.5" hidden="false" customHeight="true" outlineLevel="0" collapsed="false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58" t="s">
        <v>24</v>
      </c>
      <c r="AA11" s="59"/>
      <c r="AB11" s="59"/>
      <c r="AC11" s="59"/>
      <c r="AD11" s="59"/>
      <c r="AE11" s="59"/>
      <c r="AF11" s="59"/>
      <c r="AG11" s="60" t="n">
        <f aca="false">IF(B15="","",COUNTIF($CE$15:$CE$64,"W9"))</f>
        <v>0</v>
      </c>
      <c r="AH11" s="60"/>
      <c r="AI11" s="61" t="n">
        <f aca="false">IF($B$15="","",(AG11/$U$7)*100)</f>
        <v>0</v>
      </c>
      <c r="AJ11" s="61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16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62" t="s">
        <v>24</v>
      </c>
      <c r="GK11" s="63"/>
      <c r="GL11" s="63"/>
      <c r="GM11" s="63"/>
      <c r="GN11" s="63"/>
      <c r="GO11" s="63"/>
      <c r="GP11" s="63"/>
      <c r="GQ11" s="20" t="n">
        <f aca="false">COUNTIF($IO$15:$IO$64,"W9")</f>
        <v>3</v>
      </c>
      <c r="GR11" s="20"/>
      <c r="GS11" s="33" t="n">
        <f aca="false">IF($FL$15="","",(GQ11/(50-(COUNTIF($FL$15:$FL$64,""))))*100)</f>
        <v>6.25</v>
      </c>
      <c r="GT11" s="33"/>
      <c r="GU11" s="17"/>
      <c r="GV11" s="64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22"/>
    </row>
    <row r="12" customFormat="false" ht="14.25" hidden="false" customHeight="true" outlineLevel="0" collapsed="false">
      <c r="A12" s="65" t="s">
        <v>25</v>
      </c>
      <c r="B12" s="66" t="s">
        <v>26</v>
      </c>
      <c r="C12" s="67" t="s">
        <v>27</v>
      </c>
      <c r="D12" s="68" t="s">
        <v>28</v>
      </c>
      <c r="E12" s="69" t="s">
        <v>29</v>
      </c>
      <c r="F12" s="69"/>
      <c r="G12" s="70" t="s">
        <v>30</v>
      </c>
      <c r="H12" s="70"/>
      <c r="I12" s="70"/>
      <c r="J12" s="70"/>
      <c r="K12" s="71" t="s">
        <v>31</v>
      </c>
      <c r="L12" s="72" t="s">
        <v>32</v>
      </c>
      <c r="M12" s="72" t="s">
        <v>33</v>
      </c>
      <c r="N12" s="73" t="s">
        <v>34</v>
      </c>
      <c r="O12" s="74" t="s">
        <v>35</v>
      </c>
      <c r="P12" s="74"/>
      <c r="Q12" s="74"/>
      <c r="R12" s="74"/>
      <c r="S12" s="74"/>
      <c r="T12" s="74"/>
      <c r="U12" s="74"/>
      <c r="V12" s="74"/>
      <c r="W12" s="70" t="s">
        <v>36</v>
      </c>
      <c r="X12" s="70"/>
      <c r="Y12" s="70"/>
      <c r="Z12" s="70"/>
      <c r="AA12" s="70"/>
      <c r="AB12" s="70"/>
      <c r="AC12" s="70"/>
      <c r="AD12" s="70"/>
      <c r="AE12" s="70" t="s">
        <v>37</v>
      </c>
      <c r="AF12" s="70"/>
      <c r="AG12" s="70"/>
      <c r="AH12" s="70"/>
      <c r="AI12" s="70"/>
      <c r="AJ12" s="70"/>
      <c r="AK12" s="70"/>
      <c r="AL12" s="70"/>
      <c r="AM12" s="75" t="s">
        <v>38</v>
      </c>
      <c r="AN12" s="76" t="s">
        <v>39</v>
      </c>
      <c r="AO12" s="77" t="s">
        <v>40</v>
      </c>
      <c r="AP12" s="78" t="s">
        <v>29</v>
      </c>
      <c r="AQ12" s="78"/>
      <c r="AR12" s="79" t="s">
        <v>30</v>
      </c>
      <c r="AS12" s="79"/>
      <c r="AT12" s="79"/>
      <c r="AU12" s="79"/>
      <c r="AV12" s="71" t="s">
        <v>31</v>
      </c>
      <c r="AW12" s="72" t="s">
        <v>32</v>
      </c>
      <c r="AX12" s="72" t="s">
        <v>33</v>
      </c>
      <c r="AY12" s="73" t="s">
        <v>34</v>
      </c>
      <c r="AZ12" s="80" t="s">
        <v>35</v>
      </c>
      <c r="BA12" s="80"/>
      <c r="BB12" s="80"/>
      <c r="BC12" s="80"/>
      <c r="BD12" s="80"/>
      <c r="BE12" s="80"/>
      <c r="BF12" s="80"/>
      <c r="BG12" s="80"/>
      <c r="BH12" s="81" t="s">
        <v>36</v>
      </c>
      <c r="BI12" s="81"/>
      <c r="BJ12" s="81"/>
      <c r="BK12" s="81"/>
      <c r="BL12" s="81"/>
      <c r="BM12" s="81"/>
      <c r="BN12" s="81"/>
      <c r="BO12" s="81"/>
      <c r="BP12" s="81" t="s">
        <v>37</v>
      </c>
      <c r="BQ12" s="81"/>
      <c r="BR12" s="81"/>
      <c r="BS12" s="81"/>
      <c r="BT12" s="81"/>
      <c r="BU12" s="81"/>
      <c r="BV12" s="81"/>
      <c r="BW12" s="81"/>
      <c r="BX12" s="70"/>
      <c r="BY12" s="70"/>
      <c r="BZ12" s="70"/>
      <c r="CA12" s="70"/>
      <c r="CB12" s="70"/>
      <c r="CC12" s="70"/>
      <c r="CD12" s="70"/>
      <c r="CE12" s="82"/>
      <c r="FK12" s="83" t="s">
        <v>25</v>
      </c>
      <c r="FL12" s="66" t="s">
        <v>26</v>
      </c>
      <c r="FM12" s="67" t="s">
        <v>27</v>
      </c>
      <c r="FN12" s="67" t="s">
        <v>28</v>
      </c>
      <c r="FO12" s="84" t="s">
        <v>29</v>
      </c>
      <c r="FP12" s="84"/>
      <c r="FQ12" s="85" t="s">
        <v>30</v>
      </c>
      <c r="FR12" s="85"/>
      <c r="FS12" s="85"/>
      <c r="FT12" s="85"/>
      <c r="FU12" s="86" t="s">
        <v>31</v>
      </c>
      <c r="FV12" s="86" t="s">
        <v>32</v>
      </c>
      <c r="FW12" s="86" t="s">
        <v>33</v>
      </c>
      <c r="FX12" s="86" t="s">
        <v>34</v>
      </c>
      <c r="FY12" s="87" t="s">
        <v>35</v>
      </c>
      <c r="FZ12" s="87"/>
      <c r="GA12" s="87"/>
      <c r="GB12" s="87"/>
      <c r="GC12" s="87"/>
      <c r="GD12" s="87"/>
      <c r="GE12" s="87"/>
      <c r="GF12" s="87"/>
      <c r="GG12" s="85" t="s">
        <v>36</v>
      </c>
      <c r="GH12" s="85"/>
      <c r="GI12" s="85"/>
      <c r="GJ12" s="85"/>
      <c r="GK12" s="85"/>
      <c r="GL12" s="85"/>
      <c r="GM12" s="85"/>
      <c r="GN12" s="85"/>
      <c r="GO12" s="85" t="s">
        <v>37</v>
      </c>
      <c r="GP12" s="85"/>
      <c r="GQ12" s="85"/>
      <c r="GR12" s="85"/>
      <c r="GS12" s="85"/>
      <c r="GT12" s="85"/>
      <c r="GU12" s="85"/>
      <c r="GV12" s="85"/>
      <c r="GW12" s="88" t="s">
        <v>38</v>
      </c>
      <c r="GX12" s="89" t="s">
        <v>39</v>
      </c>
      <c r="GY12" s="90" t="s">
        <v>40</v>
      </c>
      <c r="GZ12" s="91" t="s">
        <v>29</v>
      </c>
      <c r="HA12" s="91"/>
      <c r="HB12" s="92" t="s">
        <v>30</v>
      </c>
      <c r="HC12" s="92"/>
      <c r="HD12" s="92"/>
      <c r="HE12" s="92"/>
      <c r="HF12" s="93" t="s">
        <v>31</v>
      </c>
      <c r="HG12" s="94" t="s">
        <v>32</v>
      </c>
      <c r="HH12" s="94" t="s">
        <v>33</v>
      </c>
      <c r="HI12" s="95" t="s">
        <v>34</v>
      </c>
      <c r="HJ12" s="96" t="s">
        <v>35</v>
      </c>
      <c r="HK12" s="96"/>
      <c r="HL12" s="96"/>
      <c r="HM12" s="96"/>
      <c r="HN12" s="96"/>
      <c r="HO12" s="96"/>
      <c r="HP12" s="96"/>
      <c r="HQ12" s="96"/>
      <c r="HR12" s="97" t="s">
        <v>36</v>
      </c>
      <c r="HS12" s="97"/>
      <c r="HT12" s="97"/>
      <c r="HU12" s="97"/>
      <c r="HV12" s="97"/>
      <c r="HW12" s="97"/>
      <c r="HX12" s="97"/>
      <c r="HY12" s="97"/>
      <c r="HZ12" s="97" t="s">
        <v>37</v>
      </c>
      <c r="IA12" s="97"/>
      <c r="IB12" s="97"/>
      <c r="IC12" s="97"/>
      <c r="ID12" s="97"/>
      <c r="IE12" s="97"/>
      <c r="IF12" s="97"/>
      <c r="IG12" s="97"/>
      <c r="IH12" s="98"/>
      <c r="II12" s="99"/>
      <c r="IJ12" s="99"/>
      <c r="IK12" s="99"/>
      <c r="IL12" s="100"/>
      <c r="IM12" s="98"/>
      <c r="IN12" s="100"/>
      <c r="IO12" s="101"/>
    </row>
    <row r="13" customFormat="false" ht="99.75" hidden="false" customHeight="true" outlineLevel="0" collapsed="false">
      <c r="A13" s="65"/>
      <c r="B13" s="66"/>
      <c r="C13" s="67"/>
      <c r="D13" s="68"/>
      <c r="E13" s="102" t="str">
        <f aca="false">'විෂය තොරතුරු'!M13</f>
        <v>සිංහල භාෂාව හා සාහිත්‍යය</v>
      </c>
      <c r="F13" s="103" t="str">
        <f aca="false">'විෂය තොරතුරු'!N13</f>
        <v/>
      </c>
      <c r="G13" s="102" t="str">
        <f aca="false">'විෂය තොරතුරු'!O13</f>
        <v>බුද්ධ ධර්මය</v>
      </c>
      <c r="H13" s="104" t="str">
        <f aca="false">'විෂය තොරතුරු'!P13</f>
        <v>කතෝලික ධර්මය</v>
      </c>
      <c r="I13" s="104" t="str">
        <f aca="false">'විෂය තොරතුරු'!Q13</f>
        <v>ක්‍රිස්තියානි ධර්මය (ඉංග්‍රීසි)</v>
      </c>
      <c r="J13" s="103" t="str">
        <f aca="false">'විෂය තොරතුරු'!R13</f>
        <v/>
      </c>
      <c r="K13" s="71"/>
      <c r="L13" s="72"/>
      <c r="M13" s="72"/>
      <c r="N13" s="73"/>
      <c r="O13" s="102" t="str">
        <f aca="false">'විෂය තොරතුරු'!W13</f>
        <v>ව්‍යාපාර හා ගිණුම්කරණ අධ්‍යයනය</v>
      </c>
      <c r="P13" s="104" t="str">
        <f aca="false">'විෂය තොරතුරු'!X13</f>
        <v>පුරවැසි අධ්‍යාපනය</v>
      </c>
      <c r="Q13" s="104" t="str">
        <f aca="false">'විෂය තොරතුරු'!Y13</f>
        <v>දෙවන භාෂාවක් ලෙස (දෙමල)</v>
      </c>
      <c r="R13" s="104" t="str">
        <f aca="false">'විෂය තොරතුරු'!Z13</f>
        <v>භුගෝල විද්‍යාව</v>
      </c>
      <c r="S13" s="104" t="str">
        <f aca="false">'විෂය තොරතුරු'!AA13</f>
        <v/>
      </c>
      <c r="T13" s="104" t="str">
        <f aca="false">'විෂය තොරතුරු'!AB13</f>
        <v/>
      </c>
      <c r="U13" s="104" t="str">
        <f aca="false">'විෂය තොරතුරු'!AC13</f>
        <v/>
      </c>
      <c r="V13" s="103" t="str">
        <f aca="false">'විෂය තොරතුරු'!AD13</f>
        <v/>
      </c>
      <c r="W13" s="102" t="str">
        <f aca="false">'විෂය තොරතුරු'!AE13</f>
        <v>චිත්‍ර</v>
      </c>
      <c r="X13" s="104" t="str">
        <f aca="false">'විෂය තොරතුරු'!AF13</f>
        <v>නැටුම් (දේශීය)</v>
      </c>
      <c r="Y13" s="104" t="str">
        <f aca="false">'විෂය තොරතුරු'!AG13</f>
        <v>සංගීතය (පෙරදිග)</v>
      </c>
      <c r="Z13" s="104" t="str">
        <f aca="false">'විෂය තොරතුරු'!AH13</f>
        <v>සංගීතය (අපරදිග)</v>
      </c>
      <c r="AA13" s="104" t="str">
        <f aca="false">'විෂය තොරතුරු'!AI13</f>
        <v>නාට්‍ය හා රංග කලාව (සිංහල)</v>
      </c>
      <c r="AB13" s="104" t="str">
        <f aca="false">'විෂය තොරතුරු'!AJ13</f>
        <v>සාහිත්‍ය රසාස්වාදය (ඉංග්‍රිසි)</v>
      </c>
      <c r="AC13" s="104" t="str">
        <f aca="false">'විෂය තොරතුරු'!AK13</f>
        <v/>
      </c>
      <c r="AD13" s="103" t="str">
        <f aca="false">'විෂය තොරතුරු'!AL13</f>
        <v/>
      </c>
      <c r="AE13" s="102" t="str">
        <f aca="false">'විෂය තොරතුරු'!AM13</f>
        <v>තොරතුරු සන්නිවේදන තාක්ෂණය</v>
      </c>
      <c r="AF13" s="104" t="str">
        <f aca="false">'විෂය තොරතුරු'!AN13</f>
        <v>සන්නිවේදන මාධ්‍ය අධ්‍ය්‍යනය</v>
      </c>
      <c r="AG13" s="104" t="str">
        <f aca="false">'විෂය තොරතුරු'!AO13</f>
        <v>සෞඛ්‍ය හා ශාරීරික අධ්‍යාපනය</v>
      </c>
      <c r="AH13" s="104" t="str">
        <f aca="false">'විෂය තොරතුරු'!AP13</f>
        <v/>
      </c>
      <c r="AI13" s="104" t="str">
        <f aca="false">'විෂය තොරතුරු'!AQ13</f>
        <v/>
      </c>
      <c r="AJ13" s="104" t="str">
        <f aca="false">'විෂය තොරතුරු'!AR13</f>
        <v/>
      </c>
      <c r="AK13" s="104" t="str">
        <f aca="false">'විෂය තොරතුරු'!AS13</f>
        <v/>
      </c>
      <c r="AL13" s="103" t="str">
        <f aca="false">'විෂය තොරතුරු'!AT13</f>
        <v/>
      </c>
      <c r="AM13" s="75"/>
      <c r="AN13" s="76"/>
      <c r="AO13" s="77"/>
      <c r="AP13" s="105" t="str">
        <f aca="false">E13</f>
        <v>සිංහල භාෂාව හා සාහිත්‍යය</v>
      </c>
      <c r="AQ13" s="104" t="str">
        <f aca="false">F13</f>
        <v/>
      </c>
      <c r="AR13" s="104" t="str">
        <f aca="false">G13</f>
        <v>බුද්ධ ධර්මය</v>
      </c>
      <c r="AS13" s="104" t="str">
        <f aca="false">H13</f>
        <v>කතෝලික ධර්මය</v>
      </c>
      <c r="AT13" s="104" t="str">
        <f aca="false">I13</f>
        <v>ක්‍රිස්තියානි ධර්මය (ඉංග්‍රීසි)</v>
      </c>
      <c r="AU13" s="106" t="str">
        <f aca="false">J13</f>
        <v/>
      </c>
      <c r="AV13" s="71"/>
      <c r="AW13" s="72"/>
      <c r="AX13" s="72"/>
      <c r="AY13" s="73"/>
      <c r="AZ13" s="105" t="str">
        <f aca="false">O13</f>
        <v>ව්‍යාපාර හා ගිණුම්කරණ අධ්‍යයනය</v>
      </c>
      <c r="BA13" s="104" t="str">
        <f aca="false">P13</f>
        <v>පුරවැසි අධ්‍යාපනය</v>
      </c>
      <c r="BB13" s="104" t="str">
        <f aca="false">Q13</f>
        <v>දෙවන භාෂාවක් ලෙස (දෙමල)</v>
      </c>
      <c r="BC13" s="104" t="str">
        <f aca="false">R13</f>
        <v>භුගෝල විද්‍යාව</v>
      </c>
      <c r="BD13" s="104" t="str">
        <f aca="false">S13</f>
        <v/>
      </c>
      <c r="BE13" s="104" t="str">
        <f aca="false">T13</f>
        <v/>
      </c>
      <c r="BF13" s="104" t="str">
        <f aca="false">U13</f>
        <v/>
      </c>
      <c r="BG13" s="106" t="str">
        <f aca="false">V13</f>
        <v/>
      </c>
      <c r="BH13" s="102" t="str">
        <f aca="false">W13</f>
        <v>චිත්‍ර</v>
      </c>
      <c r="BI13" s="104" t="str">
        <f aca="false">X13</f>
        <v>නැටුම් (දේශීය)</v>
      </c>
      <c r="BJ13" s="104" t="str">
        <f aca="false">Y13</f>
        <v>සංගීතය (පෙරදිග)</v>
      </c>
      <c r="BK13" s="104" t="str">
        <f aca="false">Z13</f>
        <v>සංගීතය (අපරදිග)</v>
      </c>
      <c r="BL13" s="104" t="str">
        <f aca="false">AA13</f>
        <v>නාට්‍ය හා රංග කලාව (සිංහල)</v>
      </c>
      <c r="BM13" s="104" t="str">
        <f aca="false">AB13</f>
        <v>සාහිත්‍ය රසාස්වාදය (ඉංග්‍රිසි)</v>
      </c>
      <c r="BN13" s="104" t="str">
        <f aca="false">AC13</f>
        <v/>
      </c>
      <c r="BO13" s="103" t="str">
        <f aca="false">AD13</f>
        <v/>
      </c>
      <c r="BP13" s="102" t="str">
        <f aca="false">AE13</f>
        <v>තොරතුරු සන්නිවේදන තාක්ෂණය</v>
      </c>
      <c r="BQ13" s="104" t="str">
        <f aca="false">AF13</f>
        <v>සන්නිවේදන මාධ්‍ය අධ්‍ය්‍යනය</v>
      </c>
      <c r="BR13" s="104" t="str">
        <f aca="false">AG13</f>
        <v>සෞඛ්‍ය හා ශාරීරික අධ්‍යාපනය</v>
      </c>
      <c r="BS13" s="104" t="str">
        <f aca="false">AH13</f>
        <v/>
      </c>
      <c r="BT13" s="104" t="str">
        <f aca="false">AI13</f>
        <v/>
      </c>
      <c r="BU13" s="104" t="str">
        <f aca="false">AJ13</f>
        <v/>
      </c>
      <c r="BV13" s="104" t="str">
        <f aca="false">AK13</f>
        <v/>
      </c>
      <c r="BW13" s="103" t="str">
        <f aca="false">AL13</f>
        <v/>
      </c>
      <c r="BX13" s="107" t="s">
        <v>1</v>
      </c>
      <c r="BY13" s="108" t="s">
        <v>6</v>
      </c>
      <c r="BZ13" s="108" t="s">
        <v>10</v>
      </c>
      <c r="CA13" s="108" t="s">
        <v>14</v>
      </c>
      <c r="CB13" s="109" t="s">
        <v>19</v>
      </c>
      <c r="CC13" s="102" t="s">
        <v>41</v>
      </c>
      <c r="CD13" s="103" t="s">
        <v>42</v>
      </c>
      <c r="CE13" s="110" t="s">
        <v>43</v>
      </c>
      <c r="FK13" s="83"/>
      <c r="FL13" s="66"/>
      <c r="FM13" s="67"/>
      <c r="FN13" s="67"/>
      <c r="FO13" s="111" t="str">
        <f aca="false">'විෂය තොරතුරු'!M13</f>
        <v>සිංහල භාෂාව හා සාහිත්‍යය</v>
      </c>
      <c r="FP13" s="111" t="str">
        <f aca="false">'විෂය තොරතුරු'!N13</f>
        <v/>
      </c>
      <c r="FQ13" s="111" t="str">
        <f aca="false">'විෂය තොරතුරු'!O13</f>
        <v>බුද්ධ ධර්මය</v>
      </c>
      <c r="FR13" s="111" t="str">
        <f aca="false">'විෂය තොරතුරු'!P13</f>
        <v>කතෝලික ධර්මය</v>
      </c>
      <c r="FS13" s="111" t="str">
        <f aca="false">'විෂය තොරතුරු'!Q13</f>
        <v>ක්‍රිස්තියානි ධර්මය (ඉංග්‍රීසි)</v>
      </c>
      <c r="FT13" s="111" t="str">
        <f aca="false">'විෂය තොරතුරු'!R13</f>
        <v/>
      </c>
      <c r="FU13" s="86"/>
      <c r="FV13" s="86"/>
      <c r="FW13" s="86"/>
      <c r="FX13" s="86"/>
      <c r="FY13" s="111" t="str">
        <f aca="false">'විෂය තොරතුරු'!W13</f>
        <v>ව්‍යාපාර හා ගිණුම්කරණ අධ්‍යයනය</v>
      </c>
      <c r="FZ13" s="111" t="str">
        <f aca="false">'විෂය තොරතුරු'!X13</f>
        <v>පුරවැසි අධ්‍යාපනය</v>
      </c>
      <c r="GA13" s="111" t="str">
        <f aca="false">'විෂය තොරතුරු'!Y13</f>
        <v>දෙවන භාෂාවක් ලෙස (දෙමල)</v>
      </c>
      <c r="GB13" s="111" t="str">
        <f aca="false">'විෂය තොරතුරු'!Z13</f>
        <v>භුගෝල විද්‍යාව</v>
      </c>
      <c r="GC13" s="111" t="str">
        <f aca="false">'විෂය තොරතුරු'!AA13</f>
        <v/>
      </c>
      <c r="GD13" s="111" t="str">
        <f aca="false">'විෂය තොරතුරු'!AB13</f>
        <v/>
      </c>
      <c r="GE13" s="111" t="str">
        <f aca="false">'විෂය තොරතුරු'!AC13</f>
        <v/>
      </c>
      <c r="GF13" s="111" t="str">
        <f aca="false">'විෂය තොරතුරු'!AD13</f>
        <v/>
      </c>
      <c r="GG13" s="111" t="str">
        <f aca="false">'විෂය තොරතුරු'!AE13</f>
        <v>චිත්‍ර</v>
      </c>
      <c r="GH13" s="111" t="str">
        <f aca="false">'විෂය තොරතුරු'!AF13</f>
        <v>නැටුම් (දේශීය)</v>
      </c>
      <c r="GI13" s="111" t="str">
        <f aca="false">'විෂය තොරතුරු'!AG13</f>
        <v>සංගීතය (පෙරදිග)</v>
      </c>
      <c r="GJ13" s="111" t="str">
        <f aca="false">'විෂය තොරතුරු'!AH13</f>
        <v>සංගීතය (අපරදිග)</v>
      </c>
      <c r="GK13" s="111" t="str">
        <f aca="false">'විෂය තොරතුරු'!AI13</f>
        <v>නාට්‍ය හා රංග කලාව (සිංහල)</v>
      </c>
      <c r="GL13" s="111" t="str">
        <f aca="false">'විෂය තොරතුරු'!AJ13</f>
        <v>සාහිත්‍ය රසාස්වාදය (ඉංග්‍රිසි)</v>
      </c>
      <c r="GM13" s="111" t="str">
        <f aca="false">'විෂය තොරතුරු'!AK13</f>
        <v/>
      </c>
      <c r="GN13" s="111" t="str">
        <f aca="false">'විෂය තොරතුරු'!AL13</f>
        <v/>
      </c>
      <c r="GO13" s="111" t="str">
        <f aca="false">'විෂය තොරතුරු'!AM13</f>
        <v>තොරතුරු සන්නිවේදන තාක්ෂණය</v>
      </c>
      <c r="GP13" s="111" t="str">
        <f aca="false">'විෂය තොරතුරු'!AN13</f>
        <v>සන්නිවේදන මාධ්‍ය අධ්‍ය්‍යනය</v>
      </c>
      <c r="GQ13" s="111" t="str">
        <f aca="false">'විෂය තොරතුරු'!AO13</f>
        <v>සෞඛ්‍ය හා ශාරීරික අධ්‍යාපනය</v>
      </c>
      <c r="GR13" s="111" t="str">
        <f aca="false">'විෂය තොරතුරු'!AP13</f>
        <v/>
      </c>
      <c r="GS13" s="111" t="str">
        <f aca="false">'විෂය තොරතුරු'!AQ13</f>
        <v/>
      </c>
      <c r="GT13" s="111" t="str">
        <f aca="false">'විෂය තොරතුරු'!AR13</f>
        <v/>
      </c>
      <c r="GU13" s="111" t="str">
        <f aca="false">'විෂය තොරතුරු'!AS13</f>
        <v/>
      </c>
      <c r="GV13" s="111" t="str">
        <f aca="false">'විෂය තොරතුරු'!AT13</f>
        <v/>
      </c>
      <c r="GW13" s="88"/>
      <c r="GX13" s="89"/>
      <c r="GY13" s="90"/>
      <c r="GZ13" s="112" t="str">
        <f aca="false">FO13</f>
        <v>සිංහල භාෂාව හා සාහිත්‍යය</v>
      </c>
      <c r="HA13" s="111" t="str">
        <f aca="false">FP13</f>
        <v/>
      </c>
      <c r="HB13" s="111" t="str">
        <f aca="false">FQ13</f>
        <v>බුද්ධ ධර්මය</v>
      </c>
      <c r="HC13" s="111" t="str">
        <f aca="false">FR13</f>
        <v>කතෝලික ධර්මය</v>
      </c>
      <c r="HD13" s="111" t="str">
        <f aca="false">FS13</f>
        <v>ක්‍රිස්තියානි ධර්මය (ඉංග්‍රීසි)</v>
      </c>
      <c r="HE13" s="113" t="str">
        <f aca="false">FT13</f>
        <v/>
      </c>
      <c r="HF13" s="93"/>
      <c r="HG13" s="94"/>
      <c r="HH13" s="94"/>
      <c r="HI13" s="95"/>
      <c r="HJ13" s="112" t="str">
        <f aca="false">FY13</f>
        <v>ව්‍යාපාර හා ගිණුම්කරණ අධ්‍යයනය</v>
      </c>
      <c r="HK13" s="111" t="str">
        <f aca="false">FZ13</f>
        <v>පුරවැසි අධ්‍යාපනය</v>
      </c>
      <c r="HL13" s="111" t="str">
        <f aca="false">GA13</f>
        <v>දෙවන භාෂාවක් ලෙස (දෙමල)</v>
      </c>
      <c r="HM13" s="111" t="str">
        <f aca="false">GB13</f>
        <v>භුගෝල විද්‍යාව</v>
      </c>
      <c r="HN13" s="111" t="str">
        <f aca="false">GC13</f>
        <v/>
      </c>
      <c r="HO13" s="111" t="str">
        <f aca="false">GD13</f>
        <v/>
      </c>
      <c r="HP13" s="111" t="str">
        <f aca="false">GE13</f>
        <v/>
      </c>
      <c r="HQ13" s="113" t="str">
        <f aca="false">GF13</f>
        <v/>
      </c>
      <c r="HR13" s="114" t="str">
        <f aca="false">GG13</f>
        <v>චිත්‍ර</v>
      </c>
      <c r="HS13" s="111" t="str">
        <f aca="false">GH13</f>
        <v>නැටුම් (දේශීය)</v>
      </c>
      <c r="HT13" s="111" t="str">
        <f aca="false">GI13</f>
        <v>සංගීතය (පෙරදිග)</v>
      </c>
      <c r="HU13" s="111" t="str">
        <f aca="false">GJ13</f>
        <v>සංගීතය (අපරදිග)</v>
      </c>
      <c r="HV13" s="111" t="str">
        <f aca="false">GK13</f>
        <v>නාට්‍ය හා රංග කලාව (සිංහල)</v>
      </c>
      <c r="HW13" s="111" t="str">
        <f aca="false">GL13</f>
        <v>සාහිත්‍ය රසාස්වාදය (ඉංග්‍රිසි)</v>
      </c>
      <c r="HX13" s="111" t="str">
        <f aca="false">GM13</f>
        <v/>
      </c>
      <c r="HY13" s="115" t="str">
        <f aca="false">GN13</f>
        <v/>
      </c>
      <c r="HZ13" s="114" t="str">
        <f aca="false">GO13</f>
        <v>තොරතුරු සන්නිවේදන තාක්ෂණය</v>
      </c>
      <c r="IA13" s="111" t="str">
        <f aca="false">GP13</f>
        <v>සන්නිවේදන මාධ්‍ය අධ්‍ය්‍යනය</v>
      </c>
      <c r="IB13" s="111" t="str">
        <f aca="false">GQ13</f>
        <v>සෞඛ්‍ය හා ශාරීරික අධ්‍යාපනය</v>
      </c>
      <c r="IC13" s="111" t="str">
        <f aca="false">GR13</f>
        <v/>
      </c>
      <c r="ID13" s="111" t="str">
        <f aca="false">GS13</f>
        <v/>
      </c>
      <c r="IE13" s="111" t="str">
        <f aca="false">GT13</f>
        <v/>
      </c>
      <c r="IF13" s="111" t="str">
        <f aca="false">GU13</f>
        <v/>
      </c>
      <c r="IG13" s="115" t="str">
        <f aca="false">GV13</f>
        <v/>
      </c>
      <c r="IH13" s="116" t="s">
        <v>1</v>
      </c>
      <c r="II13" s="117" t="s">
        <v>6</v>
      </c>
      <c r="IJ13" s="117" t="s">
        <v>10</v>
      </c>
      <c r="IK13" s="117" t="s">
        <v>14</v>
      </c>
      <c r="IL13" s="118" t="s">
        <v>19</v>
      </c>
      <c r="IM13" s="119" t="s">
        <v>41</v>
      </c>
      <c r="IN13" s="120" t="s">
        <v>42</v>
      </c>
      <c r="IO13" s="121" t="s">
        <v>43</v>
      </c>
    </row>
    <row r="14" s="141" customFormat="true" ht="12.75" hidden="false" customHeight="true" outlineLevel="0" collapsed="false">
      <c r="A14" s="122"/>
      <c r="B14" s="123"/>
      <c r="C14" s="124"/>
      <c r="D14" s="125"/>
      <c r="E14" s="126"/>
      <c r="F14" s="127"/>
      <c r="G14" s="126"/>
      <c r="H14" s="128"/>
      <c r="I14" s="128"/>
      <c r="J14" s="127"/>
      <c r="K14" s="129"/>
      <c r="L14" s="130"/>
      <c r="M14" s="130"/>
      <c r="N14" s="131"/>
      <c r="O14" s="126"/>
      <c r="P14" s="128"/>
      <c r="Q14" s="128"/>
      <c r="R14" s="128"/>
      <c r="S14" s="128"/>
      <c r="T14" s="128"/>
      <c r="U14" s="128"/>
      <c r="V14" s="127"/>
      <c r="W14" s="126"/>
      <c r="X14" s="128"/>
      <c r="Y14" s="128"/>
      <c r="Z14" s="128"/>
      <c r="AA14" s="128"/>
      <c r="AB14" s="128"/>
      <c r="AC14" s="128"/>
      <c r="AD14" s="127"/>
      <c r="AE14" s="126"/>
      <c r="AF14" s="128"/>
      <c r="AG14" s="128"/>
      <c r="AH14" s="128"/>
      <c r="AI14" s="128"/>
      <c r="AJ14" s="128"/>
      <c r="AK14" s="128"/>
      <c r="AL14" s="127"/>
      <c r="AM14" s="132"/>
      <c r="AN14" s="133"/>
      <c r="AO14" s="134"/>
      <c r="AP14" s="112"/>
      <c r="AQ14" s="111"/>
      <c r="AR14" s="111"/>
      <c r="AS14" s="111"/>
      <c r="AT14" s="111"/>
      <c r="AU14" s="113"/>
      <c r="AV14" s="135"/>
      <c r="AW14" s="86"/>
      <c r="AX14" s="86"/>
      <c r="AY14" s="136"/>
      <c r="AZ14" s="112"/>
      <c r="BA14" s="111"/>
      <c r="BB14" s="111"/>
      <c r="BC14" s="111"/>
      <c r="BD14" s="111"/>
      <c r="BE14" s="111"/>
      <c r="BF14" s="111"/>
      <c r="BG14" s="113"/>
      <c r="BH14" s="114"/>
      <c r="BI14" s="111"/>
      <c r="BJ14" s="111"/>
      <c r="BK14" s="111"/>
      <c r="BL14" s="111"/>
      <c r="BM14" s="111"/>
      <c r="BN14" s="111"/>
      <c r="BO14" s="115"/>
      <c r="BP14" s="114"/>
      <c r="BQ14" s="111"/>
      <c r="BR14" s="111"/>
      <c r="BS14" s="111"/>
      <c r="BT14" s="111"/>
      <c r="BU14" s="111"/>
      <c r="BV14" s="111"/>
      <c r="BW14" s="115"/>
      <c r="BX14" s="137"/>
      <c r="BY14" s="138"/>
      <c r="BZ14" s="138"/>
      <c r="CA14" s="138"/>
      <c r="CB14" s="139"/>
      <c r="CC14" s="126"/>
      <c r="CD14" s="127"/>
      <c r="CE14" s="140"/>
      <c r="FK14" s="142"/>
      <c r="FL14" s="143"/>
      <c r="FM14" s="144"/>
      <c r="FN14" s="144"/>
      <c r="FO14" s="145"/>
      <c r="FP14" s="145"/>
      <c r="FQ14" s="145"/>
      <c r="FR14" s="145"/>
      <c r="FS14" s="145"/>
      <c r="FT14" s="145"/>
      <c r="FU14" s="146"/>
      <c r="FV14" s="146"/>
      <c r="FW14" s="146"/>
      <c r="FX14" s="146"/>
      <c r="FY14" s="145"/>
      <c r="FZ14" s="145"/>
      <c r="GA14" s="145"/>
      <c r="GB14" s="145"/>
      <c r="GC14" s="145"/>
      <c r="GD14" s="145"/>
      <c r="GE14" s="145"/>
      <c r="GF14" s="145"/>
      <c r="GG14" s="145"/>
      <c r="GH14" s="145"/>
      <c r="GI14" s="145"/>
      <c r="GJ14" s="145"/>
      <c r="GK14" s="145"/>
      <c r="GL14" s="145"/>
      <c r="GM14" s="145"/>
      <c r="GN14" s="145"/>
      <c r="GO14" s="145"/>
      <c r="GP14" s="145"/>
      <c r="GQ14" s="145"/>
      <c r="GR14" s="145"/>
      <c r="GS14" s="145"/>
      <c r="GT14" s="145"/>
      <c r="GU14" s="145"/>
      <c r="GV14" s="145"/>
      <c r="GW14" s="147"/>
      <c r="GX14" s="148"/>
      <c r="GY14" s="149"/>
      <c r="GZ14" s="150"/>
      <c r="HA14" s="145"/>
      <c r="HB14" s="145"/>
      <c r="HC14" s="145"/>
      <c r="HD14" s="145"/>
      <c r="HE14" s="151"/>
      <c r="HF14" s="152"/>
      <c r="HG14" s="146"/>
      <c r="HH14" s="146"/>
      <c r="HI14" s="153"/>
      <c r="HJ14" s="150"/>
      <c r="HK14" s="145"/>
      <c r="HL14" s="145"/>
      <c r="HM14" s="145"/>
      <c r="HN14" s="145"/>
      <c r="HO14" s="145"/>
      <c r="HP14" s="145"/>
      <c r="HQ14" s="151"/>
      <c r="HR14" s="154"/>
      <c r="HS14" s="145"/>
      <c r="HT14" s="145"/>
      <c r="HU14" s="145"/>
      <c r="HV14" s="145"/>
      <c r="HW14" s="145"/>
      <c r="HX14" s="145"/>
      <c r="HY14" s="155"/>
      <c r="HZ14" s="154"/>
      <c r="IA14" s="145"/>
      <c r="IB14" s="145"/>
      <c r="IC14" s="145"/>
      <c r="ID14" s="145"/>
      <c r="IE14" s="145"/>
      <c r="IF14" s="145"/>
      <c r="IG14" s="155"/>
      <c r="IH14" s="156"/>
      <c r="II14" s="157"/>
      <c r="IJ14" s="157"/>
      <c r="IK14" s="157"/>
      <c r="IL14" s="158"/>
      <c r="IM14" s="154"/>
      <c r="IN14" s="155"/>
      <c r="IO14" s="159"/>
    </row>
    <row r="15" customFormat="false" ht="16.5" hidden="true" customHeight="true" outlineLevel="0" collapsed="false">
      <c r="A15" s="160" t="n">
        <v>1</v>
      </c>
      <c r="B15" s="161" t="s">
        <v>471</v>
      </c>
      <c r="C15" s="161"/>
      <c r="D15" s="162"/>
      <c r="E15" s="163" t="n">
        <v>20</v>
      </c>
      <c r="F15" s="164"/>
      <c r="G15" s="163" t="n">
        <v>30</v>
      </c>
      <c r="H15" s="165"/>
      <c r="I15" s="165"/>
      <c r="J15" s="164"/>
      <c r="K15" s="163" t="n">
        <v>13</v>
      </c>
      <c r="L15" s="165" t="s">
        <v>472</v>
      </c>
      <c r="M15" s="165" t="n">
        <v>25</v>
      </c>
      <c r="N15" s="164" t="n">
        <v>28</v>
      </c>
      <c r="O15" s="163"/>
      <c r="P15" s="165"/>
      <c r="Q15" s="165"/>
      <c r="R15" s="165"/>
      <c r="S15" s="165"/>
      <c r="T15" s="165"/>
      <c r="U15" s="165"/>
      <c r="V15" s="164"/>
      <c r="W15" s="163"/>
      <c r="X15" s="165"/>
      <c r="Y15" s="165"/>
      <c r="Z15" s="165" t="n">
        <v>35</v>
      </c>
      <c r="AA15" s="165"/>
      <c r="AB15" s="165"/>
      <c r="AC15" s="165"/>
      <c r="AD15" s="164"/>
      <c r="AE15" s="163"/>
      <c r="AF15" s="165"/>
      <c r="AG15" s="165"/>
      <c r="AH15" s="165"/>
      <c r="AI15" s="165"/>
      <c r="AJ15" s="165"/>
      <c r="AK15" s="165"/>
      <c r="AL15" s="166"/>
      <c r="AM15" s="167" t="n">
        <f aca="false">IF(B15="","",SUM(E15:AL15))</f>
        <v>151</v>
      </c>
      <c r="AN15" s="168" t="n">
        <f aca="false">IF(B15="","",AM15/9)</f>
        <v>16.7777777777778</v>
      </c>
      <c r="AO15" s="169" t="n">
        <f aca="false">IF(B15="","",IF(AM15=0,"-",RANK(AM15,$AM$15:$AM$64,0)))</f>
        <v>17</v>
      </c>
      <c r="AP15" s="167" t="str">
        <f aca="false">IF(E15="","",IF(E15="-","-",IF(UPPER(E15)="AB","+",VLOOKUP(E15,'විෂය තොරතුරු'!$P$24:$Q$28,2))))</f>
        <v>W</v>
      </c>
      <c r="AQ15" s="168" t="str">
        <f aca="false">IF(F15="","",IF(F15="-","-",IF(UPPER(F15)="AB","+",VLOOKUP(F15,'විෂය තොරතුරු'!$P$24:$Q$28,2))))</f>
        <v/>
      </c>
      <c r="AR15" s="168" t="str">
        <f aca="false">IF(G15="","",IF(G15="-","-",IF(UPPER(G15)="AB","+",VLOOKUP(G15,'විෂය තොරතුරු'!$P$24:$Q$28,2))))</f>
        <v>W</v>
      </c>
      <c r="AS15" s="168" t="str">
        <f aca="false">IF(H15="","",IF(H15="-","-",IF(UPPER(H15)="AB","+",VLOOKUP(H15,'විෂය තොරතුරු'!$P$24:$Q$28,2))))</f>
        <v/>
      </c>
      <c r="AT15" s="168" t="str">
        <f aca="false">IF(I15="","",IF(I15="-","-",IF(UPPER(I15)="AB","+",VLOOKUP(I15,'විෂය තොරතුරු'!$P$24:$Q$28,2))))</f>
        <v/>
      </c>
      <c r="AU15" s="170" t="str">
        <f aca="false">IF(J15="","",IF(J15="-","-",IF(UPPER(J15)="AB","+",VLOOKUP(J15,'විෂය තොරතුරු'!$P$24:$Q$28,2))))</f>
        <v/>
      </c>
      <c r="AV15" s="171" t="str">
        <f aca="false">IF(K15="","",IF(K15="-","-",IF(UPPER(K15)="AB","+",VLOOKUP(K15,'විෂය තොරතුරු'!$P$24:$Q$28,2))))</f>
        <v>W</v>
      </c>
      <c r="AW15" s="168" t="str">
        <f aca="false">IF(L15="","",IF(L15="-","-",IF(UPPER(L15)="AB","+",VLOOKUP(L15,'විෂය තොරතුරු'!$P$24:$Q$28,2))))</f>
        <v>+</v>
      </c>
      <c r="AX15" s="168" t="str">
        <f aca="false">IF(M15="","",IF(M15="-","-",IF(UPPER(M15)="AB","+",VLOOKUP(M15,'විෂය තොරතුරු'!$P$24:$Q$28,2))))</f>
        <v>W</v>
      </c>
      <c r="AY15" s="169" t="str">
        <f aca="false">IF(N15="","",IF(N15="-","-",IF(UPPER(N15)="AB","+",VLOOKUP(N15,'විෂය තොරතුරු'!$P$24:$Q$28,2))))</f>
        <v>W</v>
      </c>
      <c r="AZ15" s="167" t="str">
        <f aca="false">IF(O15="","",IF(O15="-","-",IF(UPPER(O15)="AB","+",VLOOKUP(O15,'විෂය තොරතුරු'!$P$24:$Q$28,2))))</f>
        <v/>
      </c>
      <c r="BA15" s="168" t="str">
        <f aca="false">IF(P15="","",IF(P15="-","-",IF(UPPER(P15)="AB","+",VLOOKUP(P15,'විෂය තොරතුරු'!$P$24:$Q$28,2))))</f>
        <v/>
      </c>
      <c r="BB15" s="168" t="str">
        <f aca="false">IF(Q15="","",IF(Q15="-","-",IF(UPPER(Q15)="AB","+",VLOOKUP(Q15,'විෂය තොරතුරු'!$P$24:$Q$28,2))))</f>
        <v/>
      </c>
      <c r="BC15" s="168" t="str">
        <f aca="false">IF(R15="","",IF(R15="-","-",IF(UPPER(R15)="AB","+",VLOOKUP(R15,'විෂය තොරතුරු'!$P$24:$Q$28,2))))</f>
        <v/>
      </c>
      <c r="BD15" s="168" t="str">
        <f aca="false">IF(S15="","",IF(S15="-","-",IF(UPPER(S15)="AB","+",VLOOKUP(S15,'විෂය තොරතුරු'!$P$24:$Q$28,2))))</f>
        <v/>
      </c>
      <c r="BE15" s="168" t="str">
        <f aca="false">IF(T15="","",IF(T15="-","-",IF(UPPER(T15)="AB","+",VLOOKUP(T15,'විෂය තොරතුරු'!$P$24:$Q$28,2))))</f>
        <v/>
      </c>
      <c r="BF15" s="168" t="str">
        <f aca="false">IF(U15="","",IF(U15="-","-",IF(UPPER(U15)="AB","+",VLOOKUP(U15,'විෂය තොරතුරු'!$P$24:$Q$28,2))))</f>
        <v/>
      </c>
      <c r="BG15" s="170" t="str">
        <f aca="false">IF(V15="","",IF(V15="-","-",IF(UPPER(V15)="AB","+",VLOOKUP(V15,'විෂය තොරතුරු'!$P$24:$Q$28,2))))</f>
        <v/>
      </c>
      <c r="BH15" s="171" t="str">
        <f aca="false">IF(W15="","",IF(W15="-","-",IF(UPPER(W15)="AB","+",VLOOKUP(W15,'විෂය තොරතුරු'!$P$24:$Q$28,2))))</f>
        <v/>
      </c>
      <c r="BI15" s="168" t="str">
        <f aca="false">IF(X15="","",IF(X15="-","-",IF(UPPER(X15)="AB","+",VLOOKUP(X15,'විෂය තොරතුරු'!$P$24:$Q$28,2))))</f>
        <v/>
      </c>
      <c r="BJ15" s="168" t="str">
        <f aca="false">IF(Y15="","",IF(Y15="-","-",IF(UPPER(Y15)="AB","+",VLOOKUP(Y15,'විෂය තොරතුරු'!$P$24:$Q$28,2))))</f>
        <v/>
      </c>
      <c r="BK15" s="168" t="str">
        <f aca="false">IF(Z15="","",IF(Z15="-","-",IF(UPPER(Z15)="AB","+",VLOOKUP(Z15,'විෂය තොරතුරු'!$P$24:$Q$28,2))))</f>
        <v>S</v>
      </c>
      <c r="BL15" s="168" t="str">
        <f aca="false">IF(AA15="","",IF(AA15="-","-",IF(UPPER(AA15)="AB","+",VLOOKUP(AA15,'විෂය තොරතුරු'!$P$24:$Q$28,2))))</f>
        <v/>
      </c>
      <c r="BM15" s="168" t="str">
        <f aca="false">IF(AB15="","",IF(AB15="-","-",IF(UPPER(AB15)="AB","+",VLOOKUP(AB15,'විෂය තොරතුරු'!$P$24:$Q$28,2))))</f>
        <v/>
      </c>
      <c r="BN15" s="168" t="str">
        <f aca="false">IF(AC15="","",IF(AC15="-","-",IF(UPPER(AC15)="AB","+",VLOOKUP(AC15,'විෂය තොරතුරු'!$P$24:$Q$28,2))))</f>
        <v/>
      </c>
      <c r="BO15" s="169" t="str">
        <f aca="false">IF(AD15="","",IF(AD15="-","-",IF(UPPER(AD15)="AB","+",VLOOKUP(AD15,'විෂය තොරතුරු'!$P$24:$Q$28,2))))</f>
        <v/>
      </c>
      <c r="BP15" s="171" t="str">
        <f aca="false">IF(AE15="","",IF(AE15="-","-",IF(UPPER(AE15)="AB","+",VLOOKUP(AE15,'විෂය තොරතුරු'!$P$24:$Q$28,2))))</f>
        <v/>
      </c>
      <c r="BQ15" s="168" t="str">
        <f aca="false">IF(AF15="","",IF(AF15="-","-",IF(UPPER(AF15)="AB","+",VLOOKUP(AF15,'විෂය තොරතුරු'!$P$24:$Q$28,2))))</f>
        <v/>
      </c>
      <c r="BR15" s="168" t="str">
        <f aca="false">IF(AG15="","",IF(AG15="-","-",IF(UPPER(AG15)="AB","+",VLOOKUP(AG15,'විෂය තොරතුරු'!$P$24:$Q$28,2))))</f>
        <v/>
      </c>
      <c r="BS15" s="168" t="str">
        <f aca="false">IF(AH15="","",IF(AH15="-","-",IF(UPPER(AH15)="AB","+",VLOOKUP(AH15,'විෂය තොරතුරු'!$P$24:$Q$28,2))))</f>
        <v/>
      </c>
      <c r="BT15" s="168" t="str">
        <f aca="false">IF(AI15="","",IF(AI15="-","-",IF(UPPER(AI15)="AB","+",VLOOKUP(AI15,'විෂය තොරතුරු'!$P$24:$Q$28,2))))</f>
        <v/>
      </c>
      <c r="BU15" s="168" t="str">
        <f aca="false">IF(AJ15="","",IF(AJ15="-","-",IF(UPPER(AJ15)="AB","+",VLOOKUP(AJ15,'විෂය තොරතුරු'!$P$24:$Q$28,2))))</f>
        <v/>
      </c>
      <c r="BV15" s="168" t="str">
        <f aca="false">IF(AK15="","",IF(AK15="-","-",IF(UPPER(AK15)="AB","+",VLOOKUP(AK15,'විෂය තොරතුරු'!$P$24:$Q$28,2))))</f>
        <v/>
      </c>
      <c r="BW15" s="169" t="str">
        <f aca="false">IF(AL15="","",IF(AL15="-","-",IF(UPPER(AL15)="AB","+",VLOOKUP(AL15,'විෂය තොරතුරු'!$P$24:$Q$28,2))))</f>
        <v/>
      </c>
      <c r="BX15" s="171" t="n">
        <f aca="false">IF($B15="","",COUNTIF($AP15:$BW15,"A"))</f>
        <v>0</v>
      </c>
      <c r="BY15" s="168" t="n">
        <f aca="false">IF($B15="","",COUNTIF($AP15:$BW15,"B"))</f>
        <v>0</v>
      </c>
      <c r="BZ15" s="168" t="n">
        <f aca="false">IF($B15="","",COUNTIF($AP15:$BW15,"C"))</f>
        <v>0</v>
      </c>
      <c r="CA15" s="168" t="n">
        <f aca="false">IF($B15="","",COUNTIF($AP15:$BW15,"S"))</f>
        <v>1</v>
      </c>
      <c r="CB15" s="169" t="n">
        <f aca="false">IF($B15="","",COUNTIF($AP15:$BW15,"W"))</f>
        <v>5</v>
      </c>
      <c r="CC15" s="171" t="n">
        <f aca="false">IF(B15="","",SUM(BX15:CA15))</f>
        <v>1</v>
      </c>
      <c r="CD15" s="169" t="n">
        <f aca="false">IF(B15="","",SUM(BX15:BZ15))</f>
        <v>0</v>
      </c>
      <c r="CE15" s="172" t="str">
        <f aca="false">IF(B15="","",IF(AND(CC15&gt;=6,CD15&gt;=3,OR(E15&gt;=35,F15&gt;=35),L15&gt;=35),"6/3 සමත්",IF(AND(CC15&gt;=5,CD15&gt;=3,OR(E15&gt;=35,F15&gt;=35,L15&gt;=35)),"5/3 සමත්",IF(AND(CC15&gt;=4,CD15&gt;=1,OR(E15&gt;=20,F15&gt;=20,L15&gt;=20)),"සමත් කළ හැකි",IF(CB15=9,"W9","අසමත් ?")))))</f>
        <v>අසමත් ?</v>
      </c>
      <c r="FK15" s="173" t="n">
        <v>1</v>
      </c>
      <c r="FL15" s="161" t="s">
        <v>44</v>
      </c>
      <c r="FM15" s="161"/>
      <c r="FN15" s="161" t="str">
        <f aca="false">IF(FM15="","-",(FM15/$M$95)*100)</f>
        <v>-</v>
      </c>
      <c r="FO15" s="165" t="n">
        <v>45</v>
      </c>
      <c r="FP15" s="165"/>
      <c r="FQ15" s="165" t="n">
        <v>56</v>
      </c>
      <c r="FR15" s="165" t="s">
        <v>18</v>
      </c>
      <c r="FS15" s="165"/>
      <c r="FT15" s="165"/>
      <c r="FU15" s="165" t="n">
        <v>35</v>
      </c>
      <c r="FV15" s="165" t="n">
        <v>48</v>
      </c>
      <c r="FW15" s="165" t="n">
        <v>75</v>
      </c>
      <c r="FX15" s="165" t="n">
        <v>18</v>
      </c>
      <c r="FY15" s="165" t="s">
        <v>18</v>
      </c>
      <c r="FZ15" s="165" t="s">
        <v>18</v>
      </c>
      <c r="GA15" s="165" t="n">
        <v>33</v>
      </c>
      <c r="GB15" s="165"/>
      <c r="GC15" s="165"/>
      <c r="GD15" s="165"/>
      <c r="GE15" s="165"/>
      <c r="GF15" s="165"/>
      <c r="GG15" s="165" t="s">
        <v>18</v>
      </c>
      <c r="GH15" s="165" t="n">
        <v>56</v>
      </c>
      <c r="GI15" s="165" t="s">
        <v>18</v>
      </c>
      <c r="GJ15" s="165"/>
      <c r="GK15" s="165"/>
      <c r="GL15" s="165" t="s">
        <v>18</v>
      </c>
      <c r="GM15" s="165"/>
      <c r="GN15" s="165"/>
      <c r="GO15" s="165" t="s">
        <v>18</v>
      </c>
      <c r="GP15" s="165" t="s">
        <v>18</v>
      </c>
      <c r="GQ15" s="165"/>
      <c r="GR15" s="165" t="n">
        <v>36</v>
      </c>
      <c r="GS15" s="165"/>
      <c r="GT15" s="165"/>
      <c r="GU15" s="165"/>
      <c r="GV15" s="174"/>
      <c r="GW15" s="167" t="n">
        <f aca="false">IF(FL15="","",SUM(FO15:GV15))</f>
        <v>402</v>
      </c>
      <c r="GX15" s="168" t="n">
        <f aca="false">IF(FL15="","",GW15/9)</f>
        <v>44.6666666666667</v>
      </c>
      <c r="GY15" s="169" t="n">
        <f aca="false">IF(FL15="","",IF(GW15=0,"-",RANK(GW15,$GW$15:$GW$64,0)))</f>
        <v>8</v>
      </c>
      <c r="GZ15" s="167" t="str">
        <f aca="false">IF(FO15="","",IF(FO15="-","-",IF(UPPER(FO15)="AB","+",VLOOKUP(FO15,'විෂය තොරතුරු'!$P$24:$Q$28,2))))</f>
        <v>S</v>
      </c>
      <c r="HA15" s="168" t="str">
        <f aca="false">IF(FP15="","",IF(FP15="-","-",IF(UPPER(FP15)="AB","+",VLOOKUP(FP15,'විෂය තොරතුරු'!$P$24:$Q$28,2))))</f>
        <v/>
      </c>
      <c r="HB15" s="168" t="str">
        <f aca="false">IF(FQ15="","",IF(FQ15="-","-",IF(UPPER(FQ15)="AB","+",VLOOKUP(FQ15,'විෂය තොරතුරු'!$P$24:$Q$28,2))))</f>
        <v>C</v>
      </c>
      <c r="HC15" s="168" t="str">
        <f aca="false">IF(FR15="","",IF(FR15="-","-",IF(UPPER(FR15)="AB","+",VLOOKUP(FR15,'විෂය තොරතුරු'!$P$24:$Q$28,2))))</f>
        <v>-</v>
      </c>
      <c r="HD15" s="168" t="str">
        <f aca="false">IF(FS15="","",IF(FS15="-","-",IF(UPPER(FS15)="AB","+",VLOOKUP(FS15,'විෂය තොරතුරු'!$P$24:$Q$28,2))))</f>
        <v/>
      </c>
      <c r="HE15" s="170" t="str">
        <f aca="false">IF(FT15="","",IF(FT15="-","-",IF(UPPER(FT15)="AB","+",VLOOKUP(FT15,'විෂය තොරතුරු'!$P$24:$Q$28,2))))</f>
        <v/>
      </c>
      <c r="HF15" s="171" t="str">
        <f aca="false">IF(FU15="","",IF(FU15="-","-",IF(UPPER(FU15)="AB","+",VLOOKUP(FU15,'විෂය තොරතුරු'!$P$24:$Q$28,2))))</f>
        <v>S</v>
      </c>
      <c r="HG15" s="168" t="str">
        <f aca="false">IF(FV15="","",IF(FV15="-","-",IF(UPPER(FV15)="AB","+",VLOOKUP(FV15,'විෂය තොරතුරු'!$P$24:$Q$28,2))))</f>
        <v>S</v>
      </c>
      <c r="HH15" s="168" t="str">
        <f aca="false">IF(FW15="","",IF(FW15="-","-",IF(UPPER(FW15)="AB","+",VLOOKUP(FW15,'විෂය තොරතුරු'!$P$24:$Q$28,2))))</f>
        <v>A</v>
      </c>
      <c r="HI15" s="169" t="str">
        <f aca="false">IF(FX15="","",IF(FX15="-","-",IF(UPPER(FX15)="AB","+",VLOOKUP(FX15,'විෂය තොරතුරු'!$P$24:$Q$28,2))))</f>
        <v>W</v>
      </c>
      <c r="HJ15" s="167" t="str">
        <f aca="false">IF(FY15="","",IF(FY15="-","-",IF(UPPER(FY15)="AB","+",VLOOKUP(FY15,'විෂය තොරතුරු'!$P$24:$Q$28,2))))</f>
        <v>-</v>
      </c>
      <c r="HK15" s="168" t="str">
        <f aca="false">IF(FZ15="","",IF(FZ15="-","-",IF(UPPER(FZ15)="AB","+",VLOOKUP(FZ15,'විෂය තොරතුරු'!$P$24:$Q$28,2))))</f>
        <v>-</v>
      </c>
      <c r="HL15" s="168" t="str">
        <f aca="false">IF(GA15="","",IF(GA15="-","-",IF(UPPER(GA15)="AB","+",VLOOKUP(GA15,'විෂය තොරතුරු'!$P$24:$Q$28,2))))</f>
        <v>W</v>
      </c>
      <c r="HM15" s="168" t="str">
        <f aca="false">IF(GB15="","",IF(GB15="-","-",IF(UPPER(GB15)="AB","+",VLOOKUP(GB15,'විෂය තොරතුරු'!$P$24:$Q$28,2))))</f>
        <v/>
      </c>
      <c r="HN15" s="168" t="str">
        <f aca="false">IF(GC15="","",IF(GC15="-","-",IF(UPPER(GC15)="AB","+",VLOOKUP(GC15,'විෂය තොරතුරු'!$P$24:$Q$28,2))))</f>
        <v/>
      </c>
      <c r="HO15" s="168" t="str">
        <f aca="false">IF(GD15="","",IF(GD15="-","-",IF(UPPER(GD15)="AB","+",VLOOKUP(GD15,'විෂය තොරතුරු'!$P$24:$Q$28,2))))</f>
        <v/>
      </c>
      <c r="HP15" s="168" t="str">
        <f aca="false">IF(GE15="","",IF(GE15="-","-",IF(UPPER(GE15)="AB","+",VLOOKUP(GE15,'විෂය තොරතුරු'!$P$24:$Q$28,2))))</f>
        <v/>
      </c>
      <c r="HQ15" s="170" t="str">
        <f aca="false">IF(GF15="","",IF(GF15="-","-",IF(UPPER(GF15)="AB","+",VLOOKUP(GF15,'විෂය තොරතුරු'!$P$24:$Q$28,2))))</f>
        <v/>
      </c>
      <c r="HR15" s="171" t="str">
        <f aca="false">IF(GG15="","",IF(GG15="-","-",IF(UPPER(GG15)="AB","+",VLOOKUP(GG15,'විෂය තොරතුරු'!$P$24:$Q$28,2))))</f>
        <v>-</v>
      </c>
      <c r="HS15" s="168" t="str">
        <f aca="false">IF(GH15="","",IF(GH15="-","-",IF(UPPER(GH15)="AB","+",VLOOKUP(GH15,'විෂය තොරතුරු'!$P$24:$Q$28,2))))</f>
        <v>C</v>
      </c>
      <c r="HT15" s="168" t="str">
        <f aca="false">IF(GI15="","",IF(GI15="-","-",IF(UPPER(GI15)="AB","+",VLOOKUP(GI15,'විෂය තොරතුරු'!$P$24:$Q$28,2))))</f>
        <v>-</v>
      </c>
      <c r="HU15" s="168" t="str">
        <f aca="false">IF(GJ15="","",IF(GJ15="-","-",IF(UPPER(GJ15)="AB","+",VLOOKUP(GJ15,'විෂය තොරතුරු'!$P$24:$Q$28,2))))</f>
        <v/>
      </c>
      <c r="HV15" s="168" t="str">
        <f aca="false">IF(GK15="","",IF(GK15="-","-",IF(UPPER(GK15)="AB","+",VLOOKUP(GK15,'විෂය තොරතුරු'!$P$24:$Q$28,2))))</f>
        <v/>
      </c>
      <c r="HW15" s="168" t="str">
        <f aca="false">IF(GL15="","",IF(GL15="-","-",IF(UPPER(GL15)="AB","+",VLOOKUP(GL15,'විෂය තොරතුරු'!$P$24:$Q$28,2))))</f>
        <v>-</v>
      </c>
      <c r="HX15" s="168" t="str">
        <f aca="false">IF(GM15="","",IF(GM15="-","-",IF(UPPER(GM15)="AB","+",VLOOKUP(GM15,'විෂය තොරතුරු'!$P$24:$Q$28,2))))</f>
        <v/>
      </c>
      <c r="HY15" s="169" t="str">
        <f aca="false">IF(GN15="","",IF(GN15="-","-",IF(UPPER(GN15)="AB","+",VLOOKUP(GN15,'විෂය තොරතුරු'!$P$24:$Q$28,2))))</f>
        <v/>
      </c>
      <c r="HZ15" s="171" t="str">
        <f aca="false">IF(GO15="","",IF(GO15="-","-",IF(UPPER(GO15)="AB","+",VLOOKUP(GO15,'විෂය තොරතුරු'!$P$24:$Q$28,2))))</f>
        <v>-</v>
      </c>
      <c r="IA15" s="168" t="str">
        <f aca="false">IF(GP15="","",IF(GP15="-","-",IF(UPPER(GP15)="AB","+",VLOOKUP(GP15,'විෂය තොරතුරු'!$P$24:$Q$28,2))))</f>
        <v>-</v>
      </c>
      <c r="IB15" s="168" t="str">
        <f aca="false">IF(GQ15="","",IF(GQ15="-","-",IF(UPPER(GQ15)="AB","+",VLOOKUP(GQ15,'විෂය තොරතුරු'!$P$24:$Q$28,2))))</f>
        <v/>
      </c>
      <c r="IC15" s="168" t="str">
        <f aca="false">IF(GR15="","",IF(GR15="-","-",IF(UPPER(GR15)="AB","+",VLOOKUP(GR15,'විෂය තොරතුරු'!$P$24:$Q$28,2))))</f>
        <v>S</v>
      </c>
      <c r="ID15" s="168" t="str">
        <f aca="false">IF(GS15="","",IF(GS15="-","-",IF(UPPER(GS15)="AB","+",VLOOKUP(GS15,'විෂය තොරතුරු'!$P$24:$Q$28,2))))</f>
        <v/>
      </c>
      <c r="IE15" s="168" t="str">
        <f aca="false">IF(GT15="","",IF(GT15="-","-",IF(UPPER(GT15)="AB","+",VLOOKUP(GT15,'විෂය තොරතුරු'!$P$24:$Q$28,2))))</f>
        <v/>
      </c>
      <c r="IF15" s="168" t="str">
        <f aca="false">IF(GU15="","",IF(GU15="-","-",IF(UPPER(GU15)="AB","+",VLOOKUP(GU15,'විෂය තොරතුරු'!$P$24:$Q$28,2))))</f>
        <v/>
      </c>
      <c r="IG15" s="169" t="str">
        <f aca="false">IF(GV15="","",IF(GV15="-","-",IF(UPPER(GV15)="AB","+",VLOOKUP(GV15,'විෂය තොරතුරු'!$P$24:$Q$28,2))))</f>
        <v/>
      </c>
      <c r="IH15" s="171" t="n">
        <f aca="false">IF($FL15="","",COUNTIF($GZ15:$IG15,"A"))</f>
        <v>1</v>
      </c>
      <c r="II15" s="171" t="n">
        <f aca="false">IF($FL15="","",COUNTIF($GZ15:$IG15,"B"))</f>
        <v>0</v>
      </c>
      <c r="IJ15" s="171" t="n">
        <f aca="false">IF($FL15="","",COUNTIF($GZ15:$IG15,"C"))</f>
        <v>2</v>
      </c>
      <c r="IK15" s="171" t="n">
        <f aca="false">IF($FL15="","",COUNTIF($GZ15:$IG15,"S"))</f>
        <v>4</v>
      </c>
      <c r="IL15" s="171" t="n">
        <f aca="false">IF($FL15="","",COUNTIF($GZ15:$IG15,"W"))</f>
        <v>2</v>
      </c>
      <c r="IM15" s="171" t="n">
        <f aca="false">IF(FL15="","",SUM(IH15:IK15))</f>
        <v>7</v>
      </c>
      <c r="IN15" s="169" t="n">
        <f aca="false">IF(FL15="","",SUM(IH15:IJ15))</f>
        <v>3</v>
      </c>
      <c r="IO15" s="172" t="str">
        <f aca="false">IF(FL15="","",IF(AND(IM15&gt;=6,IN15&gt;=3,OR(FO15&gt;=35,FP15&gt;=35),FV15&gt;=35),"6/3 සමත්",IF(AND(IM15&gt;=5,IN15&gt;=3,OR(FO15&gt;=35,FP15&gt;=35,FV15&gt;=35)),"5/3 සමත්",IF(AND(IM15&gt;=4,IN15&gt;=1,OR(FO15&gt;=20,FP15&gt;=20,FV15&gt;=20)),"සමත් කළ හැකි",IF(IL15=9,"W9","අසමත් ?")))))</f>
        <v>6/3 සමත්</v>
      </c>
    </row>
    <row r="16" customFormat="false" ht="13.8" hidden="true" customHeight="false" outlineLevel="0" collapsed="false">
      <c r="A16" s="160" t="n">
        <v>2</v>
      </c>
      <c r="B16" s="161" t="s">
        <v>473</v>
      </c>
      <c r="C16" s="161"/>
      <c r="D16" s="162"/>
      <c r="E16" s="163" t="n">
        <v>59</v>
      </c>
      <c r="F16" s="164"/>
      <c r="G16" s="163" t="n">
        <v>53</v>
      </c>
      <c r="H16" s="165"/>
      <c r="I16" s="165"/>
      <c r="J16" s="164"/>
      <c r="K16" s="163" t="n">
        <v>43</v>
      </c>
      <c r="L16" s="165" t="n">
        <v>70</v>
      </c>
      <c r="M16" s="165" t="n">
        <v>50</v>
      </c>
      <c r="N16" s="164" t="n">
        <v>53</v>
      </c>
      <c r="O16" s="163"/>
      <c r="P16" s="165"/>
      <c r="Q16" s="165"/>
      <c r="R16" s="165"/>
      <c r="S16" s="165"/>
      <c r="T16" s="165"/>
      <c r="U16" s="165"/>
      <c r="V16" s="164"/>
      <c r="W16" s="163"/>
      <c r="X16" s="165"/>
      <c r="Y16" s="165"/>
      <c r="Z16" s="165" t="n">
        <v>58</v>
      </c>
      <c r="AA16" s="165"/>
      <c r="AB16" s="165"/>
      <c r="AC16" s="165"/>
      <c r="AD16" s="164"/>
      <c r="AE16" s="163" t="n">
        <v>62</v>
      </c>
      <c r="AF16" s="165"/>
      <c r="AG16" s="165"/>
      <c r="AH16" s="165"/>
      <c r="AI16" s="165"/>
      <c r="AJ16" s="165"/>
      <c r="AK16" s="165"/>
      <c r="AL16" s="166"/>
      <c r="AM16" s="167" t="n">
        <f aca="false">IF(B16="","",SUM(E16:AL16))</f>
        <v>448</v>
      </c>
      <c r="AN16" s="168" t="n">
        <f aca="false">IF(B16="","",AM16/9)</f>
        <v>49.7777777777778</v>
      </c>
      <c r="AO16" s="169" t="n">
        <f aca="false">IF(B16="","",IF(AM16=0,"-",RANK(AM16,$AM$15:$AM$64,0)))</f>
        <v>4</v>
      </c>
      <c r="AP16" s="167" t="str">
        <f aca="false">IF(E16="","",IF(E16="-","-",IF(UPPER(E16)="AB","+",VLOOKUP(E16,'විෂය තොරතුරු'!$P$24:$Q$28,2))))</f>
        <v>C</v>
      </c>
      <c r="AQ16" s="168" t="str">
        <f aca="false">IF(F16="","",IF(F16="-","-",IF(UPPER(F16)="AB","+",VLOOKUP(F16,'විෂය තොරතුරු'!$P$24:$Q$28,2))))</f>
        <v/>
      </c>
      <c r="AR16" s="168" t="str">
        <f aca="false">IF(G16="","",IF(G16="-","-",IF(UPPER(G16)="AB","+",VLOOKUP(G16,'විෂය තොරතුරු'!$P$24:$Q$28,2))))</f>
        <v>C</v>
      </c>
      <c r="AS16" s="168" t="str">
        <f aca="false">IF(H16="","",IF(H16="-","-",IF(UPPER(H16)="AB","+",VLOOKUP(H16,'විෂය තොරතුරු'!$P$24:$Q$28,2))))</f>
        <v/>
      </c>
      <c r="AT16" s="168" t="str">
        <f aca="false">IF(I16="","",IF(I16="-","-",IF(UPPER(I16)="AB","+",VLOOKUP(I16,'විෂය තොරතුරු'!$P$24:$Q$28,2))))</f>
        <v/>
      </c>
      <c r="AU16" s="170" t="str">
        <f aca="false">IF(J16="","",IF(J16="-","-",IF(UPPER(J16)="AB","+",VLOOKUP(J16,'විෂය තොරතුරු'!$P$24:$Q$28,2))))</f>
        <v/>
      </c>
      <c r="AV16" s="171" t="str">
        <f aca="false">IF(K16="","",IF(K16="-","-",IF(UPPER(K16)="AB","+",VLOOKUP(K16,'විෂය තොරතුරු'!$P$24:$Q$28,2))))</f>
        <v>S</v>
      </c>
      <c r="AW16" s="168" t="str">
        <f aca="false">IF(L16="","",IF(L16="-","-",IF(UPPER(L16)="AB","+",VLOOKUP(L16,'විෂය තොරතුරු'!$P$24:$Q$28,2))))</f>
        <v>B</v>
      </c>
      <c r="AX16" s="168" t="str">
        <f aca="false">IF(M16="","",IF(M16="-","-",IF(UPPER(M16)="AB","+",VLOOKUP(M16,'විෂය තොරතුරු'!$P$24:$Q$28,2))))</f>
        <v>C</v>
      </c>
      <c r="AY16" s="169" t="str">
        <f aca="false">IF(N16="","",IF(N16="-","-",IF(UPPER(N16)="AB","+",VLOOKUP(N16,'විෂය තොරතුරු'!$P$24:$Q$28,2))))</f>
        <v>C</v>
      </c>
      <c r="AZ16" s="167" t="str">
        <f aca="false">IF(O16="","",IF(O16="-","-",IF(UPPER(O16)="AB","+",VLOOKUP(O16,'විෂය තොරතුරු'!$P$24:$Q$28,2))))</f>
        <v/>
      </c>
      <c r="BA16" s="168" t="str">
        <f aca="false">IF(P16="","",IF(P16="-","-",IF(UPPER(P16)="AB","+",VLOOKUP(P16,'විෂය තොරතුරු'!$P$24:$Q$28,2))))</f>
        <v/>
      </c>
      <c r="BB16" s="168" t="str">
        <f aca="false">IF(Q16="","",IF(Q16="-","-",IF(UPPER(Q16)="AB","+",VLOOKUP(Q16,'විෂය තොරතුරු'!$P$24:$Q$28,2))))</f>
        <v/>
      </c>
      <c r="BC16" s="168" t="str">
        <f aca="false">IF(R16="","",IF(R16="-","-",IF(UPPER(R16)="AB","+",VLOOKUP(R16,'විෂය තොරතුරු'!$P$24:$Q$28,2))))</f>
        <v/>
      </c>
      <c r="BD16" s="168" t="str">
        <f aca="false">IF(S16="","",IF(S16="-","-",IF(UPPER(S16)="AB","+",VLOOKUP(S16,'විෂය තොරතුරු'!$P$24:$Q$28,2))))</f>
        <v/>
      </c>
      <c r="BE16" s="168" t="str">
        <f aca="false">IF(T16="","",IF(T16="-","-",IF(UPPER(T16)="AB","+",VLOOKUP(T16,'විෂය තොරතුරු'!$P$24:$Q$28,2))))</f>
        <v/>
      </c>
      <c r="BF16" s="168" t="str">
        <f aca="false">IF(U16="","",IF(U16="-","-",IF(UPPER(U16)="AB","+",VLOOKUP(U16,'විෂය තොරතුරු'!$P$24:$Q$28,2))))</f>
        <v/>
      </c>
      <c r="BG16" s="170" t="str">
        <f aca="false">IF(V16="","",IF(V16="-","-",IF(UPPER(V16)="AB","+",VLOOKUP(V16,'විෂය තොරතුරු'!$P$24:$Q$28,2))))</f>
        <v/>
      </c>
      <c r="BH16" s="171" t="str">
        <f aca="false">IF(W16="","",IF(W16="-","-",IF(UPPER(W16)="AB","+",VLOOKUP(W16,'විෂය තොරතුරු'!$P$24:$Q$28,2))))</f>
        <v/>
      </c>
      <c r="BI16" s="168" t="str">
        <f aca="false">IF(X16="","",IF(X16="-","-",IF(UPPER(X16)="AB","+",VLOOKUP(X16,'විෂය තොරතුරු'!$P$24:$Q$28,2))))</f>
        <v/>
      </c>
      <c r="BJ16" s="168" t="str">
        <f aca="false">IF(Y16="","",IF(Y16="-","-",IF(UPPER(Y16)="AB","+",VLOOKUP(Y16,'විෂය තොරතුරු'!$P$24:$Q$28,2))))</f>
        <v/>
      </c>
      <c r="BK16" s="168" t="str">
        <f aca="false">IF(Z16="","",IF(Z16="-","-",IF(UPPER(Z16)="AB","+",VLOOKUP(Z16,'විෂය තොරතුරු'!$P$24:$Q$28,2))))</f>
        <v>C</v>
      </c>
      <c r="BL16" s="168" t="str">
        <f aca="false">IF(AA16="","",IF(AA16="-","-",IF(UPPER(AA16)="AB","+",VLOOKUP(AA16,'විෂය තොරතුරු'!$P$24:$Q$28,2))))</f>
        <v/>
      </c>
      <c r="BM16" s="168" t="str">
        <f aca="false">IF(AB16="","",IF(AB16="-","-",IF(UPPER(AB16)="AB","+",VLOOKUP(AB16,'විෂය තොරතුරු'!$P$24:$Q$28,2))))</f>
        <v/>
      </c>
      <c r="BN16" s="168" t="str">
        <f aca="false">IF(AC16="","",IF(AC16="-","-",IF(UPPER(AC16)="AB","+",VLOOKUP(AC16,'විෂය තොරතුරු'!$P$24:$Q$28,2))))</f>
        <v/>
      </c>
      <c r="BO16" s="169" t="str">
        <f aca="false">IF(AD16="","",IF(AD16="-","-",IF(UPPER(AD16)="AB","+",VLOOKUP(AD16,'විෂය තොරතුරු'!$P$24:$Q$28,2))))</f>
        <v/>
      </c>
      <c r="BP16" s="171" t="str">
        <f aca="false">IF(AE16="","",IF(AE16="-","-",IF(UPPER(AE16)="AB","+",VLOOKUP(AE16,'විෂය තොරතුරු'!$P$24:$Q$28,2))))</f>
        <v>C</v>
      </c>
      <c r="BQ16" s="168" t="str">
        <f aca="false">IF(AF16="","",IF(AF16="-","-",IF(UPPER(AF16)="AB","+",VLOOKUP(AF16,'විෂය තොරතුරු'!$P$24:$Q$28,2))))</f>
        <v/>
      </c>
      <c r="BR16" s="168" t="str">
        <f aca="false">IF(AG16="","",IF(AG16="-","-",IF(UPPER(AG16)="AB","+",VLOOKUP(AG16,'විෂය තොරතුරු'!$P$24:$Q$28,2))))</f>
        <v/>
      </c>
      <c r="BS16" s="168" t="str">
        <f aca="false">IF(AH16="","",IF(AH16="-","-",IF(UPPER(AH16)="AB","+",VLOOKUP(AH16,'විෂය තොරතුරු'!$P$24:$Q$28,2))))</f>
        <v/>
      </c>
      <c r="BT16" s="168" t="str">
        <f aca="false">IF(AI16="","",IF(AI16="-","-",IF(UPPER(AI16)="AB","+",VLOOKUP(AI16,'විෂය තොරතුරු'!$P$24:$Q$28,2))))</f>
        <v/>
      </c>
      <c r="BU16" s="168" t="str">
        <f aca="false">IF(AJ16="","",IF(AJ16="-","-",IF(UPPER(AJ16)="AB","+",VLOOKUP(AJ16,'විෂය තොරතුරු'!$P$24:$Q$28,2))))</f>
        <v/>
      </c>
      <c r="BV16" s="168" t="str">
        <f aca="false">IF(AK16="","",IF(AK16="-","-",IF(UPPER(AK16)="AB","+",VLOOKUP(AK16,'විෂය තොරතුරු'!$P$24:$Q$28,2))))</f>
        <v/>
      </c>
      <c r="BW16" s="169" t="str">
        <f aca="false">IF(AL16="","",IF(AL16="-","-",IF(UPPER(AL16)="AB","+",VLOOKUP(AL16,'විෂය තොරතුරු'!$P$24:$Q$28,2))))</f>
        <v/>
      </c>
      <c r="BX16" s="171" t="n">
        <f aca="false">IF($B16="","",COUNTIF($AP16:$BW16,"A"))</f>
        <v>0</v>
      </c>
      <c r="BY16" s="168" t="n">
        <f aca="false">IF($B16="","",COUNTIF($AP16:$BW16,"B"))</f>
        <v>1</v>
      </c>
      <c r="BZ16" s="168" t="n">
        <f aca="false">IF($B16="","",COUNTIF($AP16:$BW16,"C"))</f>
        <v>6</v>
      </c>
      <c r="CA16" s="168" t="n">
        <f aca="false">IF($B16="","",COUNTIF($AP16:$BW16,"S"))</f>
        <v>1</v>
      </c>
      <c r="CB16" s="169" t="n">
        <f aca="false">IF($B16="","",COUNTIF($AP16:$BW16,"W"))</f>
        <v>0</v>
      </c>
      <c r="CC16" s="171" t="n">
        <f aca="false">IF(B16="","",SUM(BX16:CA16))</f>
        <v>8</v>
      </c>
      <c r="CD16" s="169" t="n">
        <f aca="false">IF(B16="","",SUM(BX16:BZ16))</f>
        <v>7</v>
      </c>
      <c r="CE16" s="172" t="str">
        <f aca="false">IF(B16="","",IF(AND(CC16&gt;=6,CD16&gt;=3,OR(E16&gt;=35,F16&gt;=35),L16&gt;=35),"6/3 සමත්",IF(AND(CC16&gt;=5,CD16&gt;=3,OR(E16&gt;=35,F16&gt;=35,L16&gt;=35)),"5/3 සමත්",IF(AND(CC16&gt;=4,CD16&gt;=1,OR(E16&gt;=20,F16&gt;=20,L16&gt;=20)),"සමත් කළ හැකි",IF(CB16=9,"W9","අසමත් ?")))))</f>
        <v>6/3 සමත්</v>
      </c>
      <c r="FK16" s="173" t="n">
        <v>2</v>
      </c>
      <c r="FL16" s="161" t="s">
        <v>45</v>
      </c>
      <c r="FM16" s="161"/>
      <c r="FN16" s="161" t="str">
        <f aca="false">IF(FM16="","-",(FM16/$M$95)*100)</f>
        <v>-</v>
      </c>
      <c r="FO16" s="165" t="n">
        <v>36</v>
      </c>
      <c r="FP16" s="165"/>
      <c r="FQ16" s="165" t="n">
        <v>40</v>
      </c>
      <c r="FR16" s="165" t="s">
        <v>18</v>
      </c>
      <c r="FS16" s="165"/>
      <c r="FT16" s="165"/>
      <c r="FU16" s="165" t="n">
        <v>56</v>
      </c>
      <c r="FV16" s="165" t="n">
        <v>21</v>
      </c>
      <c r="FW16" s="165" t="n">
        <v>48</v>
      </c>
      <c r="FX16" s="165" t="n">
        <v>65</v>
      </c>
      <c r="FY16" s="165" t="s">
        <v>18</v>
      </c>
      <c r="FZ16" s="165" t="n">
        <v>75</v>
      </c>
      <c r="GA16" s="165" t="s">
        <v>18</v>
      </c>
      <c r="GB16" s="165"/>
      <c r="GC16" s="165"/>
      <c r="GD16" s="165"/>
      <c r="GE16" s="165"/>
      <c r="GF16" s="165"/>
      <c r="GG16" s="165" t="n">
        <v>46</v>
      </c>
      <c r="GH16" s="165" t="s">
        <v>18</v>
      </c>
      <c r="GI16" s="165" t="s">
        <v>18</v>
      </c>
      <c r="GJ16" s="165"/>
      <c r="GK16" s="165"/>
      <c r="GL16" s="165" t="n">
        <v>25</v>
      </c>
      <c r="GM16" s="165"/>
      <c r="GN16" s="165"/>
      <c r="GO16" s="165" t="s">
        <v>18</v>
      </c>
      <c r="GP16" s="165" t="s">
        <v>18</v>
      </c>
      <c r="GQ16" s="165"/>
      <c r="GR16" s="165" t="s">
        <v>18</v>
      </c>
      <c r="GS16" s="165"/>
      <c r="GT16" s="165"/>
      <c r="GU16" s="165"/>
      <c r="GV16" s="174"/>
      <c r="GW16" s="167" t="n">
        <f aca="false">IF(FL16="","",SUM(FO16:GV16))</f>
        <v>412</v>
      </c>
      <c r="GX16" s="168" t="n">
        <f aca="false">IF(FL16="","",GW16/9)</f>
        <v>45.7777777777778</v>
      </c>
      <c r="GY16" s="169" t="n">
        <f aca="false">IF(FL16="","",IF(GW16=0,"-",RANK(GW16,$GW$15:$GW$64,0)))</f>
        <v>7</v>
      </c>
      <c r="GZ16" s="167" t="str">
        <f aca="false">IF(FO16="","",IF(FO16="-","-",IF(UPPER(FO16)="AB","+",VLOOKUP(FO16,'විෂය තොරතුරු'!$P$24:$Q$28,2))))</f>
        <v>S</v>
      </c>
      <c r="HA16" s="168" t="str">
        <f aca="false">IF(FP16="","",IF(FP16="-","-",IF(UPPER(FP16)="AB","+",VLOOKUP(FP16,'විෂය තොරතුරු'!$P$24:$Q$28,2))))</f>
        <v/>
      </c>
      <c r="HB16" s="168" t="str">
        <f aca="false">IF(FQ16="","",IF(FQ16="-","-",IF(UPPER(FQ16)="AB","+",VLOOKUP(FQ16,'විෂය තොරතුරු'!$P$24:$Q$28,2))))</f>
        <v>S</v>
      </c>
      <c r="HC16" s="168" t="str">
        <f aca="false">IF(FR16="","",IF(FR16="-","-",IF(UPPER(FR16)="AB","+",VLOOKUP(FR16,'විෂය තොරතුරු'!$P$24:$Q$28,2))))</f>
        <v>-</v>
      </c>
      <c r="HD16" s="168" t="str">
        <f aca="false">IF(FS16="","",IF(FS16="-","-",IF(UPPER(FS16)="AB","+",VLOOKUP(FS16,'විෂය තොරතුරු'!$P$24:$Q$28,2))))</f>
        <v/>
      </c>
      <c r="HE16" s="170" t="str">
        <f aca="false">IF(FT16="","",IF(FT16="-","-",IF(UPPER(FT16)="AB","+",VLOOKUP(FT16,'විෂය තොරතුරු'!$P$24:$Q$28,2))))</f>
        <v/>
      </c>
      <c r="HF16" s="171" t="str">
        <f aca="false">IF(FU16="","",IF(FU16="-","-",IF(UPPER(FU16)="AB","+",VLOOKUP(FU16,'විෂය තොරතුරු'!$P$24:$Q$28,2))))</f>
        <v>C</v>
      </c>
      <c r="HG16" s="168" t="str">
        <f aca="false">IF(FV16="","",IF(FV16="-","-",IF(UPPER(FV16)="AB","+",VLOOKUP(FV16,'විෂය තොරතුරු'!$P$24:$Q$28,2))))</f>
        <v>W</v>
      </c>
      <c r="HH16" s="168" t="str">
        <f aca="false">IF(FW16="","",IF(FW16="-","-",IF(UPPER(FW16)="AB","+",VLOOKUP(FW16,'විෂය තොරතුරු'!$P$24:$Q$28,2))))</f>
        <v>S</v>
      </c>
      <c r="HI16" s="169" t="str">
        <f aca="false">IF(FX16="","",IF(FX16="-","-",IF(UPPER(FX16)="AB","+",VLOOKUP(FX16,'විෂය තොරතුරු'!$P$24:$Q$28,2))))</f>
        <v>B</v>
      </c>
      <c r="HJ16" s="167" t="str">
        <f aca="false">IF(FY16="","",IF(FY16="-","-",IF(UPPER(FY16)="AB","+",VLOOKUP(FY16,'විෂය තොරතුරු'!$P$24:$Q$28,2))))</f>
        <v>-</v>
      </c>
      <c r="HK16" s="168" t="str">
        <f aca="false">IF(FZ16="","",IF(FZ16="-","-",IF(UPPER(FZ16)="AB","+",VLOOKUP(FZ16,'විෂය තොරතුරු'!$P$24:$Q$28,2))))</f>
        <v>A</v>
      </c>
      <c r="HL16" s="168" t="str">
        <f aca="false">IF(GA16="","",IF(GA16="-","-",IF(UPPER(GA16)="AB","+",VLOOKUP(GA16,'විෂය තොරතුරු'!$P$24:$Q$28,2))))</f>
        <v>-</v>
      </c>
      <c r="HM16" s="168" t="str">
        <f aca="false">IF(GB16="","",IF(GB16="-","-",IF(UPPER(GB16)="AB","+",VLOOKUP(GB16,'විෂය තොරතුරු'!$P$24:$Q$28,2))))</f>
        <v/>
      </c>
      <c r="HN16" s="168" t="str">
        <f aca="false">IF(GC16="","",IF(GC16="-","-",IF(UPPER(GC16)="AB","+",VLOOKUP(GC16,'විෂය තොරතුරු'!$P$24:$Q$28,2))))</f>
        <v/>
      </c>
      <c r="HO16" s="168" t="str">
        <f aca="false">IF(GD16="","",IF(GD16="-","-",IF(UPPER(GD16)="AB","+",VLOOKUP(GD16,'විෂය තොරතුරු'!$P$24:$Q$28,2))))</f>
        <v/>
      </c>
      <c r="HP16" s="168" t="str">
        <f aca="false">IF(GE16="","",IF(GE16="-","-",IF(UPPER(GE16)="AB","+",VLOOKUP(GE16,'විෂය තොරතුරු'!$P$24:$Q$28,2))))</f>
        <v/>
      </c>
      <c r="HQ16" s="170" t="str">
        <f aca="false">IF(GF16="","",IF(GF16="-","-",IF(UPPER(GF16)="AB","+",VLOOKUP(GF16,'විෂය තොරතුරු'!$P$24:$Q$28,2))))</f>
        <v/>
      </c>
      <c r="HR16" s="171" t="str">
        <f aca="false">IF(GG16="","",IF(GG16="-","-",IF(UPPER(GG16)="AB","+",VLOOKUP(GG16,'විෂය තොරතුරු'!$P$24:$Q$28,2))))</f>
        <v>S</v>
      </c>
      <c r="HS16" s="168" t="str">
        <f aca="false">IF(GH16="","",IF(GH16="-","-",IF(UPPER(GH16)="AB","+",VLOOKUP(GH16,'විෂය තොරතුරු'!$P$24:$Q$28,2))))</f>
        <v>-</v>
      </c>
      <c r="HT16" s="168" t="str">
        <f aca="false">IF(GI16="","",IF(GI16="-","-",IF(UPPER(GI16)="AB","+",VLOOKUP(GI16,'විෂය තොරතුරු'!$P$24:$Q$28,2))))</f>
        <v>-</v>
      </c>
      <c r="HU16" s="168" t="str">
        <f aca="false">IF(GJ16="","",IF(GJ16="-","-",IF(UPPER(GJ16)="AB","+",VLOOKUP(GJ16,'විෂය තොරතුරු'!$P$24:$Q$28,2))))</f>
        <v/>
      </c>
      <c r="HV16" s="168" t="str">
        <f aca="false">IF(GK16="","",IF(GK16="-","-",IF(UPPER(GK16)="AB","+",VLOOKUP(GK16,'විෂය තොරතුරු'!$P$24:$Q$28,2))))</f>
        <v/>
      </c>
      <c r="HW16" s="168" t="str">
        <f aca="false">IF(GL16="","",IF(GL16="-","-",IF(UPPER(GL16)="AB","+",VLOOKUP(GL16,'විෂය තොරතුරු'!$P$24:$Q$28,2))))</f>
        <v>W</v>
      </c>
      <c r="HX16" s="168" t="str">
        <f aca="false">IF(GM16="","",IF(GM16="-","-",IF(UPPER(GM16)="AB","+",VLOOKUP(GM16,'විෂය තොරතුරු'!$P$24:$Q$28,2))))</f>
        <v/>
      </c>
      <c r="HY16" s="169" t="str">
        <f aca="false">IF(GN16="","",IF(GN16="-","-",IF(UPPER(GN16)="AB","+",VLOOKUP(GN16,'විෂය තොරතුරු'!$P$24:$Q$28,2))))</f>
        <v/>
      </c>
      <c r="HZ16" s="171" t="str">
        <f aca="false">IF(GO16="","",IF(GO16="-","-",IF(UPPER(GO16)="AB","+",VLOOKUP(GO16,'විෂය තොරතුරු'!$P$24:$Q$28,2))))</f>
        <v>-</v>
      </c>
      <c r="IA16" s="168" t="str">
        <f aca="false">IF(GP16="","",IF(GP16="-","-",IF(UPPER(GP16)="AB","+",VLOOKUP(GP16,'විෂය තොරතුරු'!$P$24:$Q$28,2))))</f>
        <v>-</v>
      </c>
      <c r="IB16" s="168" t="str">
        <f aca="false">IF(GQ16="","",IF(GQ16="-","-",IF(UPPER(GQ16)="AB","+",VLOOKUP(GQ16,'විෂය තොරතුරු'!$P$24:$Q$28,2))))</f>
        <v/>
      </c>
      <c r="IC16" s="168" t="str">
        <f aca="false">IF(GR16="","",IF(GR16="-","-",IF(UPPER(GR16)="AB","+",VLOOKUP(GR16,'විෂය තොරතුරු'!$P$24:$Q$28,2))))</f>
        <v>-</v>
      </c>
      <c r="ID16" s="168" t="str">
        <f aca="false">IF(GS16="","",IF(GS16="-","-",IF(UPPER(GS16)="AB","+",VLOOKUP(GS16,'විෂය තොරතුරු'!$P$24:$Q$28,2))))</f>
        <v/>
      </c>
      <c r="IE16" s="168" t="str">
        <f aca="false">IF(GT16="","",IF(GT16="-","-",IF(UPPER(GT16)="AB","+",VLOOKUP(GT16,'විෂය තොරතුරු'!$P$24:$Q$28,2))))</f>
        <v/>
      </c>
      <c r="IF16" s="168" t="str">
        <f aca="false">IF(GU16="","",IF(GU16="-","-",IF(UPPER(GU16)="AB","+",VLOOKUP(GU16,'විෂය තොරතුරු'!$P$24:$Q$28,2))))</f>
        <v/>
      </c>
      <c r="IG16" s="169" t="str">
        <f aca="false">IF(GV16="","",IF(GV16="-","-",IF(UPPER(GV16)="AB","+",VLOOKUP(GV16,'විෂය තොරතුරු'!$P$24:$Q$28,2))))</f>
        <v/>
      </c>
      <c r="IH16" s="171" t="n">
        <f aca="false">IF($FL16="","",COUNTIF($GZ16:$IG16,"A"))</f>
        <v>1</v>
      </c>
      <c r="II16" s="171" t="n">
        <f aca="false">IF($FL16="","",COUNTIF($GZ16:$IG16,"B"))</f>
        <v>1</v>
      </c>
      <c r="IJ16" s="171" t="n">
        <f aca="false">IF($FL16="","",COUNTIF($GZ16:$IG16,"C"))</f>
        <v>1</v>
      </c>
      <c r="IK16" s="171" t="n">
        <f aca="false">IF($FL16="","",COUNTIF($GZ16:$IG16,"S"))</f>
        <v>4</v>
      </c>
      <c r="IL16" s="171" t="n">
        <f aca="false">IF($FL16="","",COUNTIF($GZ16:$IG16,"W"))</f>
        <v>2</v>
      </c>
      <c r="IM16" s="171" t="n">
        <f aca="false">IF(FL16="","",SUM(IH16:IK16))</f>
        <v>7</v>
      </c>
      <c r="IN16" s="169" t="n">
        <f aca="false">IF(FL16="","",SUM(IH16:IJ16))</f>
        <v>3</v>
      </c>
      <c r="IO16" s="172" t="str">
        <f aca="false">IF(FL16="","",IF(AND(IM16&gt;=6,IN16&gt;=3,OR(FO16&gt;=35,FP16&gt;=35),FV16&gt;=35),"6/3 සමත්",IF(AND(IM16&gt;=5,IN16&gt;=3,OR(FO16&gt;=35,FP16&gt;=35,FV16&gt;=35)),"5/3 සමත්",IF(AND(IM16&gt;=4,IN16&gt;=1,OR(FO16&gt;=20,FP16&gt;=20,FV16&gt;=20)),"සමත් කළ හැකි",IF(IL16=9,"W9","අසමත් ?")))))</f>
        <v>5/3 සමත්</v>
      </c>
    </row>
    <row r="17" customFormat="false" ht="13.8" hidden="true" customHeight="false" outlineLevel="0" collapsed="false">
      <c r="A17" s="160" t="n">
        <v>3</v>
      </c>
      <c r="B17" s="161" t="s">
        <v>474</v>
      </c>
      <c r="C17" s="161"/>
      <c r="D17" s="162"/>
      <c r="E17" s="163" t="n">
        <v>36</v>
      </c>
      <c r="F17" s="164"/>
      <c r="G17" s="163" t="n">
        <v>16</v>
      </c>
      <c r="H17" s="165"/>
      <c r="I17" s="165"/>
      <c r="J17" s="164"/>
      <c r="K17" s="163" t="n">
        <v>65</v>
      </c>
      <c r="L17" s="165" t="n">
        <v>36</v>
      </c>
      <c r="M17" s="165" t="n">
        <v>36</v>
      </c>
      <c r="N17" s="164" t="n">
        <v>26</v>
      </c>
      <c r="O17" s="163"/>
      <c r="P17" s="165"/>
      <c r="Q17" s="165"/>
      <c r="R17" s="165"/>
      <c r="S17" s="165"/>
      <c r="T17" s="165"/>
      <c r="U17" s="165"/>
      <c r="V17" s="164"/>
      <c r="W17" s="163"/>
      <c r="X17" s="165"/>
      <c r="Y17" s="165"/>
      <c r="Z17" s="165" t="n">
        <v>49</v>
      </c>
      <c r="AA17" s="165"/>
      <c r="AB17" s="165"/>
      <c r="AC17" s="165"/>
      <c r="AD17" s="164"/>
      <c r="AE17" s="163"/>
      <c r="AF17" s="165"/>
      <c r="AG17" s="165"/>
      <c r="AH17" s="165"/>
      <c r="AI17" s="165"/>
      <c r="AJ17" s="165"/>
      <c r="AK17" s="165"/>
      <c r="AL17" s="166"/>
      <c r="AM17" s="167" t="n">
        <f aca="false">IF(B17="","",SUM(E17:AL17))</f>
        <v>264</v>
      </c>
      <c r="AN17" s="168" t="n">
        <f aca="false">IF(B17="","",AM17/9)</f>
        <v>29.3333333333333</v>
      </c>
      <c r="AO17" s="169" t="n">
        <f aca="false">IF(B17="","",IF(AM17=0,"-",RANK(AM17,$AM$15:$AM$64,0)))</f>
        <v>14</v>
      </c>
      <c r="AP17" s="167" t="str">
        <f aca="false">IF(E17="","",IF(E17="-","-",IF(UPPER(E17)="AB","+",VLOOKUP(E17,'විෂය තොරතුරු'!$P$24:$Q$28,2))))</f>
        <v>S</v>
      </c>
      <c r="AQ17" s="168" t="str">
        <f aca="false">IF(F17="","",IF(F17="-","-",IF(UPPER(F17)="AB","+",VLOOKUP(F17,'විෂය තොරතුරු'!$P$24:$Q$28,2))))</f>
        <v/>
      </c>
      <c r="AR17" s="168" t="str">
        <f aca="false">IF(G17="","",IF(G17="-","-",IF(UPPER(G17)="AB","+",VLOOKUP(G17,'විෂය තොරතුරු'!$P$24:$Q$28,2))))</f>
        <v>W</v>
      </c>
      <c r="AS17" s="168" t="str">
        <f aca="false">IF(H17="","",IF(H17="-","-",IF(UPPER(H17)="AB","+",VLOOKUP(H17,'විෂය තොරතුරු'!$P$24:$Q$28,2))))</f>
        <v/>
      </c>
      <c r="AT17" s="168" t="str">
        <f aca="false">IF(I17="","",IF(I17="-","-",IF(UPPER(I17)="AB","+",VLOOKUP(I17,'විෂය තොරතුරු'!$P$24:$Q$28,2))))</f>
        <v/>
      </c>
      <c r="AU17" s="170" t="str">
        <f aca="false">IF(J17="","",IF(J17="-","-",IF(UPPER(J17)="AB","+",VLOOKUP(J17,'විෂය තොරතුරු'!$P$24:$Q$28,2))))</f>
        <v/>
      </c>
      <c r="AV17" s="171" t="str">
        <f aca="false">IF(K17="","",IF(K17="-","-",IF(UPPER(K17)="AB","+",VLOOKUP(K17,'විෂය තොරතුරු'!$P$24:$Q$28,2))))</f>
        <v>B</v>
      </c>
      <c r="AW17" s="168" t="str">
        <f aca="false">IF(L17="","",IF(L17="-","-",IF(UPPER(L17)="AB","+",VLOOKUP(L17,'විෂය තොරතුරු'!$P$24:$Q$28,2))))</f>
        <v>S</v>
      </c>
      <c r="AX17" s="168" t="str">
        <f aca="false">IF(M17="","",IF(M17="-","-",IF(UPPER(M17)="AB","+",VLOOKUP(M17,'විෂය තොරතුරු'!$P$24:$Q$28,2))))</f>
        <v>S</v>
      </c>
      <c r="AY17" s="169" t="str">
        <f aca="false">IF(N17="","",IF(N17="-","-",IF(UPPER(N17)="AB","+",VLOOKUP(N17,'විෂය තොරතුරු'!$P$24:$Q$28,2))))</f>
        <v>W</v>
      </c>
      <c r="AZ17" s="167" t="str">
        <f aca="false">IF(O17="","",IF(O17="-","-",IF(UPPER(O17)="AB","+",VLOOKUP(O17,'විෂය තොරතුරු'!$P$24:$Q$28,2))))</f>
        <v/>
      </c>
      <c r="BA17" s="168" t="str">
        <f aca="false">IF(P17="","",IF(P17="-","-",IF(UPPER(P17)="AB","+",VLOOKUP(P17,'විෂය තොරතුරු'!$P$24:$Q$28,2))))</f>
        <v/>
      </c>
      <c r="BB17" s="168" t="str">
        <f aca="false">IF(Q17="","",IF(Q17="-","-",IF(UPPER(Q17)="AB","+",VLOOKUP(Q17,'විෂය තොරතුරු'!$P$24:$Q$28,2))))</f>
        <v/>
      </c>
      <c r="BC17" s="168" t="str">
        <f aca="false">IF(R17="","",IF(R17="-","-",IF(UPPER(R17)="AB","+",VLOOKUP(R17,'විෂය තොරතුරු'!$P$24:$Q$28,2))))</f>
        <v/>
      </c>
      <c r="BD17" s="168" t="str">
        <f aca="false">IF(S17="","",IF(S17="-","-",IF(UPPER(S17)="AB","+",VLOOKUP(S17,'විෂය තොරතුරු'!$P$24:$Q$28,2))))</f>
        <v/>
      </c>
      <c r="BE17" s="168" t="str">
        <f aca="false">IF(T17="","",IF(T17="-","-",IF(UPPER(T17)="AB","+",VLOOKUP(T17,'විෂය තොරතුරු'!$P$24:$Q$28,2))))</f>
        <v/>
      </c>
      <c r="BF17" s="168" t="str">
        <f aca="false">IF(U17="","",IF(U17="-","-",IF(UPPER(U17)="AB","+",VLOOKUP(U17,'විෂය තොරතුරු'!$P$24:$Q$28,2))))</f>
        <v/>
      </c>
      <c r="BG17" s="170" t="str">
        <f aca="false">IF(V17="","",IF(V17="-","-",IF(UPPER(V17)="AB","+",VLOOKUP(V17,'විෂය තොරතුරු'!$P$24:$Q$28,2))))</f>
        <v/>
      </c>
      <c r="BH17" s="171" t="str">
        <f aca="false">IF(W17="","",IF(W17="-","-",IF(UPPER(W17)="AB","+",VLOOKUP(W17,'විෂය තොරතුරු'!$P$24:$Q$28,2))))</f>
        <v/>
      </c>
      <c r="BI17" s="168" t="str">
        <f aca="false">IF(X17="","",IF(X17="-","-",IF(UPPER(X17)="AB","+",VLOOKUP(X17,'විෂය තොරතුරු'!$P$24:$Q$28,2))))</f>
        <v/>
      </c>
      <c r="BJ17" s="168" t="str">
        <f aca="false">IF(Y17="","",IF(Y17="-","-",IF(UPPER(Y17)="AB","+",VLOOKUP(Y17,'විෂය තොරතුරු'!$P$24:$Q$28,2))))</f>
        <v/>
      </c>
      <c r="BK17" s="168" t="str">
        <f aca="false">IF(Z17="","",IF(Z17="-","-",IF(UPPER(Z17)="AB","+",VLOOKUP(Z17,'විෂය තොරතුරු'!$P$24:$Q$28,2))))</f>
        <v>S</v>
      </c>
      <c r="BL17" s="168" t="str">
        <f aca="false">IF(AA17="","",IF(AA17="-","-",IF(UPPER(AA17)="AB","+",VLOOKUP(AA17,'විෂය තොරතුරු'!$P$24:$Q$28,2))))</f>
        <v/>
      </c>
      <c r="BM17" s="168" t="str">
        <f aca="false">IF(AB17="","",IF(AB17="-","-",IF(UPPER(AB17)="AB","+",VLOOKUP(AB17,'විෂය තොරතුරු'!$P$24:$Q$28,2))))</f>
        <v/>
      </c>
      <c r="BN17" s="168" t="str">
        <f aca="false">IF(AC17="","",IF(AC17="-","-",IF(UPPER(AC17)="AB","+",VLOOKUP(AC17,'විෂය තොරතුරු'!$P$24:$Q$28,2))))</f>
        <v/>
      </c>
      <c r="BO17" s="169" t="str">
        <f aca="false">IF(AD17="","",IF(AD17="-","-",IF(UPPER(AD17)="AB","+",VLOOKUP(AD17,'විෂය තොරතුරු'!$P$24:$Q$28,2))))</f>
        <v/>
      </c>
      <c r="BP17" s="171" t="str">
        <f aca="false">IF(AE17="","",IF(AE17="-","-",IF(UPPER(AE17)="AB","+",VLOOKUP(AE17,'විෂය තොරතුරු'!$P$24:$Q$28,2))))</f>
        <v/>
      </c>
      <c r="BQ17" s="168" t="str">
        <f aca="false">IF(AF17="","",IF(AF17="-","-",IF(UPPER(AF17)="AB","+",VLOOKUP(AF17,'විෂය තොරතුරු'!$P$24:$Q$28,2))))</f>
        <v/>
      </c>
      <c r="BR17" s="168" t="str">
        <f aca="false">IF(AG17="","",IF(AG17="-","-",IF(UPPER(AG17)="AB","+",VLOOKUP(AG17,'විෂය තොරතුරු'!$P$24:$Q$28,2))))</f>
        <v/>
      </c>
      <c r="BS17" s="168" t="str">
        <f aca="false">IF(AH17="","",IF(AH17="-","-",IF(UPPER(AH17)="AB","+",VLOOKUP(AH17,'විෂය තොරතුරු'!$P$24:$Q$28,2))))</f>
        <v/>
      </c>
      <c r="BT17" s="168" t="str">
        <f aca="false">IF(AI17="","",IF(AI17="-","-",IF(UPPER(AI17)="AB","+",VLOOKUP(AI17,'විෂය තොරතුරු'!$P$24:$Q$28,2))))</f>
        <v/>
      </c>
      <c r="BU17" s="168" t="str">
        <f aca="false">IF(AJ17="","",IF(AJ17="-","-",IF(UPPER(AJ17)="AB","+",VLOOKUP(AJ17,'විෂය තොරතුරු'!$P$24:$Q$28,2))))</f>
        <v/>
      </c>
      <c r="BV17" s="168" t="str">
        <f aca="false">IF(AK17="","",IF(AK17="-","-",IF(UPPER(AK17)="AB","+",VLOOKUP(AK17,'විෂය තොරතුරු'!$P$24:$Q$28,2))))</f>
        <v/>
      </c>
      <c r="BW17" s="169" t="str">
        <f aca="false">IF(AL17="","",IF(AL17="-","-",IF(UPPER(AL17)="AB","+",VLOOKUP(AL17,'විෂය තොරතුරු'!$P$24:$Q$28,2))))</f>
        <v/>
      </c>
      <c r="BX17" s="171" t="n">
        <f aca="false">IF($B17="","",COUNTIF($AP17:$BW17,"A"))</f>
        <v>0</v>
      </c>
      <c r="BY17" s="168" t="n">
        <f aca="false">IF($B17="","",COUNTIF($AP17:$BW17,"B"))</f>
        <v>1</v>
      </c>
      <c r="BZ17" s="168" t="n">
        <f aca="false">IF($B17="","",COUNTIF($AP17:$BW17,"C"))</f>
        <v>0</v>
      </c>
      <c r="CA17" s="168" t="n">
        <f aca="false">IF($B17="","",COUNTIF($AP17:$BW17,"S"))</f>
        <v>4</v>
      </c>
      <c r="CB17" s="169" t="n">
        <f aca="false">IF($B17="","",COUNTIF($AP17:$BW17,"W"))</f>
        <v>2</v>
      </c>
      <c r="CC17" s="171" t="n">
        <f aca="false">IF(B17="","",SUM(BX17:CA17))</f>
        <v>5</v>
      </c>
      <c r="CD17" s="169" t="n">
        <f aca="false">IF(B17="","",SUM(BX17:BZ17))</f>
        <v>1</v>
      </c>
      <c r="CE17" s="172" t="str">
        <f aca="false">IF(B17="","",IF(AND(CC17&gt;=6,CD17&gt;=3,OR(E17&gt;=35,F17&gt;=35),L17&gt;=35),"6/3 සමත්",IF(AND(CC17&gt;=5,CD17&gt;=3,OR(E17&gt;=35,F17&gt;=35,L17&gt;=35)),"5/3 සමත්",IF(AND(CC17&gt;=4,CD17&gt;=1,OR(E17&gt;=20,F17&gt;=20,L17&gt;=20)),"සමත් කළ හැකි",IF(CB17=9,"W9","අසමත් ?")))))</f>
        <v>සමත් කළ හැකි</v>
      </c>
      <c r="FK17" s="173" t="n">
        <v>3</v>
      </c>
      <c r="FL17" s="161" t="s">
        <v>46</v>
      </c>
      <c r="FM17" s="161"/>
      <c r="FN17" s="161" t="str">
        <f aca="false">IF(FM17="","-",(FM17/$M$95)*100)</f>
        <v>-</v>
      </c>
      <c r="FO17" s="165" t="n">
        <v>17</v>
      </c>
      <c r="FP17" s="165"/>
      <c r="FQ17" s="165" t="n">
        <v>45</v>
      </c>
      <c r="FR17" s="165" t="s">
        <v>18</v>
      </c>
      <c r="FS17" s="165"/>
      <c r="FT17" s="165"/>
      <c r="FU17" s="165" t="n">
        <v>56</v>
      </c>
      <c r="FV17" s="165" t="n">
        <v>35</v>
      </c>
      <c r="FW17" s="165" t="n">
        <v>58</v>
      </c>
      <c r="FX17" s="165" t="s">
        <v>18</v>
      </c>
      <c r="FY17" s="165" t="s">
        <v>18</v>
      </c>
      <c r="FZ17" s="165" t="s">
        <v>18</v>
      </c>
      <c r="GA17" s="165" t="n">
        <v>53</v>
      </c>
      <c r="GB17" s="165"/>
      <c r="GC17" s="165"/>
      <c r="GD17" s="165"/>
      <c r="GE17" s="165"/>
      <c r="GF17" s="165"/>
      <c r="GG17" s="165" t="s">
        <v>18</v>
      </c>
      <c r="GH17" s="165" t="s">
        <v>18</v>
      </c>
      <c r="GI17" s="165" t="n">
        <v>39</v>
      </c>
      <c r="GJ17" s="165"/>
      <c r="GK17" s="165"/>
      <c r="GL17" s="165" t="s">
        <v>18</v>
      </c>
      <c r="GM17" s="165"/>
      <c r="GN17" s="165"/>
      <c r="GO17" s="165" t="s">
        <v>18</v>
      </c>
      <c r="GP17" s="165" t="s">
        <v>18</v>
      </c>
      <c r="GQ17" s="165"/>
      <c r="GR17" s="165" t="n">
        <v>52</v>
      </c>
      <c r="GS17" s="165"/>
      <c r="GT17" s="165"/>
      <c r="GU17" s="165"/>
      <c r="GV17" s="174"/>
      <c r="GW17" s="167" t="n">
        <f aca="false">IF(FL17="","",SUM(FO17:GV17))</f>
        <v>355</v>
      </c>
      <c r="GX17" s="168" t="n">
        <f aca="false">IF(FL17="","",GW17/9)</f>
        <v>39.4444444444444</v>
      </c>
      <c r="GY17" s="169" t="n">
        <f aca="false">IF(FL17="","",IF(GW17=0,"-",RANK(GW17,$GW$15:$GW$64,0)))</f>
        <v>13</v>
      </c>
      <c r="GZ17" s="167" t="str">
        <f aca="false">IF(FO17="","",IF(FO17="-","-",IF(UPPER(FO17)="AB","+",VLOOKUP(FO17,'විෂය තොරතුරු'!$P$24:$Q$28,2))))</f>
        <v>W</v>
      </c>
      <c r="HA17" s="168" t="str">
        <f aca="false">IF(FP17="","",IF(FP17="-","-",IF(UPPER(FP17)="AB","+",VLOOKUP(FP17,'විෂය තොරතුරු'!$P$24:$Q$28,2))))</f>
        <v/>
      </c>
      <c r="HB17" s="168" t="str">
        <f aca="false">IF(FQ17="","",IF(FQ17="-","-",IF(UPPER(FQ17)="AB","+",VLOOKUP(FQ17,'විෂය තොරතුරු'!$P$24:$Q$28,2))))</f>
        <v>S</v>
      </c>
      <c r="HC17" s="168" t="str">
        <f aca="false">IF(FR17="","",IF(FR17="-","-",IF(UPPER(FR17)="AB","+",VLOOKUP(FR17,'විෂය තොරතුරු'!$P$24:$Q$28,2))))</f>
        <v>-</v>
      </c>
      <c r="HD17" s="168" t="str">
        <f aca="false">IF(FS17="","",IF(FS17="-","-",IF(UPPER(FS17)="AB","+",VLOOKUP(FS17,'විෂය තොරතුරු'!$P$24:$Q$28,2))))</f>
        <v/>
      </c>
      <c r="HE17" s="170" t="str">
        <f aca="false">IF(FT17="","",IF(FT17="-","-",IF(UPPER(FT17)="AB","+",VLOOKUP(FT17,'විෂය තොරතුරු'!$P$24:$Q$28,2))))</f>
        <v/>
      </c>
      <c r="HF17" s="171" t="str">
        <f aca="false">IF(FU17="","",IF(FU17="-","-",IF(UPPER(FU17)="AB","+",VLOOKUP(FU17,'විෂය තොරතුරු'!$P$24:$Q$28,2))))</f>
        <v>C</v>
      </c>
      <c r="HG17" s="168" t="str">
        <f aca="false">IF(FV17="","",IF(FV17="-","-",IF(UPPER(FV17)="AB","+",VLOOKUP(FV17,'විෂය තොරතුරු'!$P$24:$Q$28,2))))</f>
        <v>S</v>
      </c>
      <c r="HH17" s="168" t="str">
        <f aca="false">IF(FW17="","",IF(FW17="-","-",IF(UPPER(FW17)="AB","+",VLOOKUP(FW17,'විෂය තොරතුරු'!$P$24:$Q$28,2))))</f>
        <v>C</v>
      </c>
      <c r="HI17" s="169" t="str">
        <f aca="false">IF(FX17="","",IF(FX17="-","-",IF(UPPER(FX17)="AB","+",VLOOKUP(FX17,'විෂය තොරතුරු'!$P$24:$Q$28,2))))</f>
        <v>-</v>
      </c>
      <c r="HJ17" s="167" t="str">
        <f aca="false">IF(FY17="","",IF(FY17="-","-",IF(UPPER(FY17)="AB","+",VLOOKUP(FY17,'විෂය තොරතුරු'!$P$24:$Q$28,2))))</f>
        <v>-</v>
      </c>
      <c r="HK17" s="168" t="str">
        <f aca="false">IF(FZ17="","",IF(FZ17="-","-",IF(UPPER(FZ17)="AB","+",VLOOKUP(FZ17,'විෂය තොරතුරු'!$P$24:$Q$28,2))))</f>
        <v>-</v>
      </c>
      <c r="HL17" s="168" t="str">
        <f aca="false">IF(GA17="","",IF(GA17="-","-",IF(UPPER(GA17)="AB","+",VLOOKUP(GA17,'විෂය තොරතුරු'!$P$24:$Q$28,2))))</f>
        <v>C</v>
      </c>
      <c r="HM17" s="168" t="str">
        <f aca="false">IF(GB17="","",IF(GB17="-","-",IF(UPPER(GB17)="AB","+",VLOOKUP(GB17,'විෂය තොරතුරු'!$P$24:$Q$28,2))))</f>
        <v/>
      </c>
      <c r="HN17" s="168" t="str">
        <f aca="false">IF(GC17="","",IF(GC17="-","-",IF(UPPER(GC17)="AB","+",VLOOKUP(GC17,'විෂය තොරතුරු'!$P$24:$Q$28,2))))</f>
        <v/>
      </c>
      <c r="HO17" s="168" t="str">
        <f aca="false">IF(GD17="","",IF(GD17="-","-",IF(UPPER(GD17)="AB","+",VLOOKUP(GD17,'විෂය තොරතුරු'!$P$24:$Q$28,2))))</f>
        <v/>
      </c>
      <c r="HP17" s="168" t="str">
        <f aca="false">IF(GE17="","",IF(GE17="-","-",IF(UPPER(GE17)="AB","+",VLOOKUP(GE17,'විෂය තොරතුරු'!$P$24:$Q$28,2))))</f>
        <v/>
      </c>
      <c r="HQ17" s="170" t="str">
        <f aca="false">IF(GF17="","",IF(GF17="-","-",IF(UPPER(GF17)="AB","+",VLOOKUP(GF17,'විෂය තොරතුරු'!$P$24:$Q$28,2))))</f>
        <v/>
      </c>
      <c r="HR17" s="171" t="str">
        <f aca="false">IF(GG17="","",IF(GG17="-","-",IF(UPPER(GG17)="AB","+",VLOOKUP(GG17,'විෂය තොරතුරු'!$P$24:$Q$28,2))))</f>
        <v>-</v>
      </c>
      <c r="HS17" s="168" t="str">
        <f aca="false">IF(GH17="","",IF(GH17="-","-",IF(UPPER(GH17)="AB","+",VLOOKUP(GH17,'විෂය තොරතුරු'!$P$24:$Q$28,2))))</f>
        <v>-</v>
      </c>
      <c r="HT17" s="168" t="str">
        <f aca="false">IF(GI17="","",IF(GI17="-","-",IF(UPPER(GI17)="AB","+",VLOOKUP(GI17,'විෂය තොරතුරු'!$P$24:$Q$28,2))))</f>
        <v>S</v>
      </c>
      <c r="HU17" s="168" t="str">
        <f aca="false">IF(GJ17="","",IF(GJ17="-","-",IF(UPPER(GJ17)="AB","+",VLOOKUP(GJ17,'විෂය තොරතුරු'!$P$24:$Q$28,2))))</f>
        <v/>
      </c>
      <c r="HV17" s="168" t="str">
        <f aca="false">IF(GK17="","",IF(GK17="-","-",IF(UPPER(GK17)="AB","+",VLOOKUP(GK17,'විෂය තොරතුරු'!$P$24:$Q$28,2))))</f>
        <v/>
      </c>
      <c r="HW17" s="168" t="str">
        <f aca="false">IF(GL17="","",IF(GL17="-","-",IF(UPPER(GL17)="AB","+",VLOOKUP(GL17,'විෂය තොරතුරු'!$P$24:$Q$28,2))))</f>
        <v>-</v>
      </c>
      <c r="HX17" s="168" t="str">
        <f aca="false">IF(GM17="","",IF(GM17="-","-",IF(UPPER(GM17)="AB","+",VLOOKUP(GM17,'විෂය තොරතුරු'!$P$24:$Q$28,2))))</f>
        <v/>
      </c>
      <c r="HY17" s="169" t="str">
        <f aca="false">IF(GN17="","",IF(GN17="-","-",IF(UPPER(GN17)="AB","+",VLOOKUP(GN17,'විෂය තොරතුරු'!$P$24:$Q$28,2))))</f>
        <v/>
      </c>
      <c r="HZ17" s="171" t="str">
        <f aca="false">IF(GO17="","",IF(GO17="-","-",IF(UPPER(GO17)="AB","+",VLOOKUP(GO17,'විෂය තොරතුරු'!$P$24:$Q$28,2))))</f>
        <v>-</v>
      </c>
      <c r="IA17" s="168" t="str">
        <f aca="false">IF(GP17="","",IF(GP17="-","-",IF(UPPER(GP17)="AB","+",VLOOKUP(GP17,'විෂය තොරතුරු'!$P$24:$Q$28,2))))</f>
        <v>-</v>
      </c>
      <c r="IB17" s="168" t="str">
        <f aca="false">IF(GQ17="","",IF(GQ17="-","-",IF(UPPER(GQ17)="AB","+",VLOOKUP(GQ17,'විෂය තොරතුරු'!$P$24:$Q$28,2))))</f>
        <v/>
      </c>
      <c r="IC17" s="168" t="str">
        <f aca="false">IF(GR17="","",IF(GR17="-","-",IF(UPPER(GR17)="AB","+",VLOOKUP(GR17,'විෂය තොරතුරු'!$P$24:$Q$28,2))))</f>
        <v>C</v>
      </c>
      <c r="ID17" s="168" t="str">
        <f aca="false">IF(GS17="","",IF(GS17="-","-",IF(UPPER(GS17)="AB","+",VLOOKUP(GS17,'විෂය තොරතුරු'!$P$24:$Q$28,2))))</f>
        <v/>
      </c>
      <c r="IE17" s="168" t="str">
        <f aca="false">IF(GT17="","",IF(GT17="-","-",IF(UPPER(GT17)="AB","+",VLOOKUP(GT17,'විෂය තොරතුරු'!$P$24:$Q$28,2))))</f>
        <v/>
      </c>
      <c r="IF17" s="168" t="str">
        <f aca="false">IF(GU17="","",IF(GU17="-","-",IF(UPPER(GU17)="AB","+",VLOOKUP(GU17,'විෂය තොරතුරු'!$P$24:$Q$28,2))))</f>
        <v/>
      </c>
      <c r="IG17" s="169" t="str">
        <f aca="false">IF(GV17="","",IF(GV17="-","-",IF(UPPER(GV17)="AB","+",VLOOKUP(GV17,'විෂය තොරතුරු'!$P$24:$Q$28,2))))</f>
        <v/>
      </c>
      <c r="IH17" s="171" t="n">
        <f aca="false">IF($FL17="","",COUNTIF($GZ17:$IG17,"A"))</f>
        <v>0</v>
      </c>
      <c r="II17" s="171" t="n">
        <f aca="false">IF($FL17="","",COUNTIF($GZ17:$IG17,"B"))</f>
        <v>0</v>
      </c>
      <c r="IJ17" s="171" t="n">
        <f aca="false">IF($FL17="","",COUNTIF($GZ17:$IG17,"C"))</f>
        <v>4</v>
      </c>
      <c r="IK17" s="171" t="n">
        <f aca="false">IF($FL17="","",COUNTIF($GZ17:$IG17,"S"))</f>
        <v>3</v>
      </c>
      <c r="IL17" s="171" t="n">
        <f aca="false">IF($FL17="","",COUNTIF($GZ17:$IG17,"W"))</f>
        <v>1</v>
      </c>
      <c r="IM17" s="171" t="n">
        <f aca="false">IF(FL17="","",SUM(IH17:IK17))</f>
        <v>7</v>
      </c>
      <c r="IN17" s="169" t="n">
        <f aca="false">IF(FL17="","",SUM(IH17:IJ17))</f>
        <v>4</v>
      </c>
      <c r="IO17" s="172" t="str">
        <f aca="false">IF(FL17="","",IF(AND(IM17&gt;=6,IN17&gt;=3,OR(FO17&gt;=35,FP17&gt;=35),FV17&gt;=35),"6/3 සමත්",IF(AND(IM17&gt;=5,IN17&gt;=3,OR(FO17&gt;=35,FP17&gt;=35,FV17&gt;=35)),"5/3 සමත්",IF(AND(IM17&gt;=4,IN17&gt;=1,OR(FO17&gt;=20,FP17&gt;=20,FV17&gt;=20)),"සමත් කළ හැකි",IF(IL17=9,"W9","අසමත් ?")))))</f>
        <v>5/3 සමත්</v>
      </c>
    </row>
    <row r="18" customFormat="false" ht="13.8" hidden="true" customHeight="false" outlineLevel="0" collapsed="false">
      <c r="A18" s="160" t="n">
        <v>4</v>
      </c>
      <c r="B18" s="161" t="s">
        <v>475</v>
      </c>
      <c r="C18" s="161"/>
      <c r="D18" s="162"/>
      <c r="E18" s="163" t="n">
        <v>54</v>
      </c>
      <c r="F18" s="164"/>
      <c r="G18" s="163" t="n">
        <v>41</v>
      </c>
      <c r="H18" s="165"/>
      <c r="I18" s="165"/>
      <c r="J18" s="164"/>
      <c r="K18" s="163" t="n">
        <v>53</v>
      </c>
      <c r="L18" s="165" t="n">
        <v>37</v>
      </c>
      <c r="M18" s="165" t="n">
        <v>35</v>
      </c>
      <c r="N18" s="164" t="n">
        <v>68</v>
      </c>
      <c r="O18" s="163"/>
      <c r="P18" s="165"/>
      <c r="Q18" s="165"/>
      <c r="R18" s="165"/>
      <c r="S18" s="165"/>
      <c r="T18" s="165"/>
      <c r="U18" s="165"/>
      <c r="V18" s="164"/>
      <c r="W18" s="163"/>
      <c r="X18" s="165"/>
      <c r="Y18" s="165"/>
      <c r="Z18" s="165" t="n">
        <v>75</v>
      </c>
      <c r="AA18" s="165"/>
      <c r="AB18" s="165"/>
      <c r="AC18" s="165"/>
      <c r="AD18" s="164"/>
      <c r="AE18" s="163"/>
      <c r="AF18" s="165"/>
      <c r="AG18" s="165"/>
      <c r="AH18" s="165"/>
      <c r="AI18" s="165"/>
      <c r="AJ18" s="165"/>
      <c r="AK18" s="165"/>
      <c r="AL18" s="166"/>
      <c r="AM18" s="167" t="n">
        <f aca="false">IF(B18="","",SUM(E18:AL18))</f>
        <v>363</v>
      </c>
      <c r="AN18" s="168" t="n">
        <f aca="false">IF(B18="","",AM18/9)</f>
        <v>40.3333333333333</v>
      </c>
      <c r="AO18" s="169" t="n">
        <f aca="false">IF(B18="","",IF(AM18=0,"-",RANK(AM18,$AM$15:$AM$64,0)))</f>
        <v>8</v>
      </c>
      <c r="AP18" s="167" t="str">
        <f aca="false">IF(E18="","",IF(E18="-","-",IF(UPPER(E18)="AB","+",VLOOKUP(E18,'විෂය තොරතුරු'!$P$24:$Q$28,2))))</f>
        <v>C</v>
      </c>
      <c r="AQ18" s="168" t="str">
        <f aca="false">IF(F18="","",IF(F18="-","-",IF(UPPER(F18)="AB","+",VLOOKUP(F18,'විෂය තොරතුරු'!$P$24:$Q$28,2))))</f>
        <v/>
      </c>
      <c r="AR18" s="168" t="str">
        <f aca="false">IF(G18="","",IF(G18="-","-",IF(UPPER(G18)="AB","+",VLOOKUP(G18,'විෂය තොරතුරු'!$P$24:$Q$28,2))))</f>
        <v>S</v>
      </c>
      <c r="AS18" s="168" t="str">
        <f aca="false">IF(H18="","",IF(H18="-","-",IF(UPPER(H18)="AB","+",VLOOKUP(H18,'විෂය තොරතුරු'!$P$24:$Q$28,2))))</f>
        <v/>
      </c>
      <c r="AT18" s="168" t="str">
        <f aca="false">IF(I18="","",IF(I18="-","-",IF(UPPER(I18)="AB","+",VLOOKUP(I18,'විෂය තොරතුරු'!$P$24:$Q$28,2))))</f>
        <v/>
      </c>
      <c r="AU18" s="170" t="str">
        <f aca="false">IF(J18="","",IF(J18="-","-",IF(UPPER(J18)="AB","+",VLOOKUP(J18,'විෂය තොරතුරු'!$P$24:$Q$28,2))))</f>
        <v/>
      </c>
      <c r="AV18" s="171" t="str">
        <f aca="false">IF(K18="","",IF(K18="-","-",IF(UPPER(K18)="AB","+",VLOOKUP(K18,'විෂය තොරතුරු'!$P$24:$Q$28,2))))</f>
        <v>C</v>
      </c>
      <c r="AW18" s="168" t="str">
        <f aca="false">IF(L18="","",IF(L18="-","-",IF(UPPER(L18)="AB","+",VLOOKUP(L18,'විෂය තොරතුරු'!$P$24:$Q$28,2))))</f>
        <v>S</v>
      </c>
      <c r="AX18" s="168" t="str">
        <f aca="false">IF(M18="","",IF(M18="-","-",IF(UPPER(M18)="AB","+",VLOOKUP(M18,'විෂය තොරතුරු'!$P$24:$Q$28,2))))</f>
        <v>S</v>
      </c>
      <c r="AY18" s="169" t="str">
        <f aca="false">IF(N18="","",IF(N18="-","-",IF(UPPER(N18)="AB","+",VLOOKUP(N18,'විෂය තොරතුරු'!$P$24:$Q$28,2))))</f>
        <v>B</v>
      </c>
      <c r="AZ18" s="167" t="str">
        <f aca="false">IF(O18="","",IF(O18="-","-",IF(UPPER(O18)="AB","+",VLOOKUP(O18,'විෂය තොරතුරු'!$P$24:$Q$28,2))))</f>
        <v/>
      </c>
      <c r="BA18" s="168" t="str">
        <f aca="false">IF(P18="","",IF(P18="-","-",IF(UPPER(P18)="AB","+",VLOOKUP(P18,'විෂය තොරතුරු'!$P$24:$Q$28,2))))</f>
        <v/>
      </c>
      <c r="BB18" s="168" t="str">
        <f aca="false">IF(Q18="","",IF(Q18="-","-",IF(UPPER(Q18)="AB","+",VLOOKUP(Q18,'විෂය තොරතුරු'!$P$24:$Q$28,2))))</f>
        <v/>
      </c>
      <c r="BC18" s="168" t="str">
        <f aca="false">IF(R18="","",IF(R18="-","-",IF(UPPER(R18)="AB","+",VLOOKUP(R18,'විෂය තොරතුරු'!$P$24:$Q$28,2))))</f>
        <v/>
      </c>
      <c r="BD18" s="168" t="str">
        <f aca="false">IF(S18="","",IF(S18="-","-",IF(UPPER(S18)="AB","+",VLOOKUP(S18,'විෂය තොරතුරු'!$P$24:$Q$28,2))))</f>
        <v/>
      </c>
      <c r="BE18" s="168" t="str">
        <f aca="false">IF(T18="","",IF(T18="-","-",IF(UPPER(T18)="AB","+",VLOOKUP(T18,'විෂය තොරතුරු'!$P$24:$Q$28,2))))</f>
        <v/>
      </c>
      <c r="BF18" s="168" t="str">
        <f aca="false">IF(U18="","",IF(U18="-","-",IF(UPPER(U18)="AB","+",VLOOKUP(U18,'විෂය තොරතුරු'!$P$24:$Q$28,2))))</f>
        <v/>
      </c>
      <c r="BG18" s="170" t="str">
        <f aca="false">IF(V18="","",IF(V18="-","-",IF(UPPER(V18)="AB","+",VLOOKUP(V18,'විෂය තොරතුරු'!$P$24:$Q$28,2))))</f>
        <v/>
      </c>
      <c r="BH18" s="171" t="str">
        <f aca="false">IF(W18="","",IF(W18="-","-",IF(UPPER(W18)="AB","+",VLOOKUP(W18,'විෂය තොරතුරු'!$P$24:$Q$28,2))))</f>
        <v/>
      </c>
      <c r="BI18" s="168" t="str">
        <f aca="false">IF(X18="","",IF(X18="-","-",IF(UPPER(X18)="AB","+",VLOOKUP(X18,'විෂය තොරතුරු'!$P$24:$Q$28,2))))</f>
        <v/>
      </c>
      <c r="BJ18" s="168" t="str">
        <f aca="false">IF(Y18="","",IF(Y18="-","-",IF(UPPER(Y18)="AB","+",VLOOKUP(Y18,'විෂය තොරතුරු'!$P$24:$Q$28,2))))</f>
        <v/>
      </c>
      <c r="BK18" s="168" t="str">
        <f aca="false">IF(Z18="","",IF(Z18="-","-",IF(UPPER(Z18)="AB","+",VLOOKUP(Z18,'විෂය තොරතුරු'!$P$24:$Q$28,2))))</f>
        <v>A</v>
      </c>
      <c r="BL18" s="168" t="str">
        <f aca="false">IF(AA18="","",IF(AA18="-","-",IF(UPPER(AA18)="AB","+",VLOOKUP(AA18,'විෂය තොරතුරු'!$P$24:$Q$28,2))))</f>
        <v/>
      </c>
      <c r="BM18" s="168" t="str">
        <f aca="false">IF(AB18="","",IF(AB18="-","-",IF(UPPER(AB18)="AB","+",VLOOKUP(AB18,'විෂය තොරතුරු'!$P$24:$Q$28,2))))</f>
        <v/>
      </c>
      <c r="BN18" s="168" t="str">
        <f aca="false">IF(AC18="","",IF(AC18="-","-",IF(UPPER(AC18)="AB","+",VLOOKUP(AC18,'විෂය තොරතුරු'!$P$24:$Q$28,2))))</f>
        <v/>
      </c>
      <c r="BO18" s="169" t="str">
        <f aca="false">IF(AD18="","",IF(AD18="-","-",IF(UPPER(AD18)="AB","+",VLOOKUP(AD18,'විෂය තොරතුරු'!$P$24:$Q$28,2))))</f>
        <v/>
      </c>
      <c r="BP18" s="171" t="str">
        <f aca="false">IF(AE18="","",IF(AE18="-","-",IF(UPPER(AE18)="AB","+",VLOOKUP(AE18,'විෂය තොරතුරු'!$P$24:$Q$28,2))))</f>
        <v/>
      </c>
      <c r="BQ18" s="168" t="str">
        <f aca="false">IF(AF18="","",IF(AF18="-","-",IF(UPPER(AF18)="AB","+",VLOOKUP(AF18,'විෂය තොරතුරු'!$P$24:$Q$28,2))))</f>
        <v/>
      </c>
      <c r="BR18" s="168" t="str">
        <f aca="false">IF(AG18="","",IF(AG18="-","-",IF(UPPER(AG18)="AB","+",VLOOKUP(AG18,'විෂය තොරතුරු'!$P$24:$Q$28,2))))</f>
        <v/>
      </c>
      <c r="BS18" s="168" t="str">
        <f aca="false">IF(AH18="","",IF(AH18="-","-",IF(UPPER(AH18)="AB","+",VLOOKUP(AH18,'විෂය තොරතුරු'!$P$24:$Q$28,2))))</f>
        <v/>
      </c>
      <c r="BT18" s="168" t="str">
        <f aca="false">IF(AI18="","",IF(AI18="-","-",IF(UPPER(AI18)="AB","+",VLOOKUP(AI18,'විෂය තොරතුරු'!$P$24:$Q$28,2))))</f>
        <v/>
      </c>
      <c r="BU18" s="168" t="str">
        <f aca="false">IF(AJ18="","",IF(AJ18="-","-",IF(UPPER(AJ18)="AB","+",VLOOKUP(AJ18,'විෂය තොරතුරු'!$P$24:$Q$28,2))))</f>
        <v/>
      </c>
      <c r="BV18" s="168" t="str">
        <f aca="false">IF(AK18="","",IF(AK18="-","-",IF(UPPER(AK18)="AB","+",VLOOKUP(AK18,'විෂය තොරතුරු'!$P$24:$Q$28,2))))</f>
        <v/>
      </c>
      <c r="BW18" s="169" t="str">
        <f aca="false">IF(AL18="","",IF(AL18="-","-",IF(UPPER(AL18)="AB","+",VLOOKUP(AL18,'විෂය තොරතුරු'!$P$24:$Q$28,2))))</f>
        <v/>
      </c>
      <c r="BX18" s="171" t="n">
        <f aca="false">IF($B18="","",COUNTIF($AP18:$BW18,"A"))</f>
        <v>1</v>
      </c>
      <c r="BY18" s="168" t="n">
        <f aca="false">IF($B18="","",COUNTIF($AP18:$BW18,"B"))</f>
        <v>1</v>
      </c>
      <c r="BZ18" s="168" t="n">
        <f aca="false">IF($B18="","",COUNTIF($AP18:$BW18,"C"))</f>
        <v>2</v>
      </c>
      <c r="CA18" s="168" t="n">
        <f aca="false">IF($B18="","",COUNTIF($AP18:$BW18,"S"))</f>
        <v>3</v>
      </c>
      <c r="CB18" s="169" t="n">
        <f aca="false">IF($B18="","",COUNTIF($AP18:$BW18,"W"))</f>
        <v>0</v>
      </c>
      <c r="CC18" s="171" t="n">
        <f aca="false">IF(B18="","",SUM(BX18:CA18))</f>
        <v>7</v>
      </c>
      <c r="CD18" s="169" t="n">
        <f aca="false">IF(B18="","",SUM(BX18:BZ18))</f>
        <v>4</v>
      </c>
      <c r="CE18" s="172" t="str">
        <f aca="false">IF(B18="","",IF(AND(CC18&gt;=6,CD18&gt;=3,OR(E18&gt;=35,F18&gt;=35),L18&gt;=35),"6/3 සමත්",IF(AND(CC18&gt;=5,CD18&gt;=3,OR(E18&gt;=35,F18&gt;=35,L18&gt;=35)),"5/3 සමත්",IF(AND(CC18&gt;=4,CD18&gt;=1,OR(E18&gt;=20,F18&gt;=20,L18&gt;=20)),"සමත් කළ හැකි",IF(CB18=9,"W9","අසමත් ?")))))</f>
        <v>6/3 සමත්</v>
      </c>
      <c r="FK18" s="173" t="n">
        <v>4</v>
      </c>
      <c r="FL18" s="161" t="s">
        <v>47</v>
      </c>
      <c r="FM18" s="161"/>
      <c r="FN18" s="161" t="str">
        <f aca="false">IF(FM18="","-",(FM18/$M$95)*100)</f>
        <v>-</v>
      </c>
      <c r="FO18" s="165" t="n">
        <v>34</v>
      </c>
      <c r="FP18" s="165"/>
      <c r="FQ18" s="165" t="n">
        <v>32</v>
      </c>
      <c r="FR18" s="165" t="s">
        <v>18</v>
      </c>
      <c r="FS18" s="165"/>
      <c r="FT18" s="165"/>
      <c r="FU18" s="165" t="n">
        <v>6</v>
      </c>
      <c r="FV18" s="165" t="n">
        <v>7</v>
      </c>
      <c r="FW18" s="165" t="n">
        <v>16</v>
      </c>
      <c r="FX18" s="165" t="n">
        <v>23</v>
      </c>
      <c r="FY18" s="165" t="s">
        <v>18</v>
      </c>
      <c r="FZ18" s="165" t="n">
        <v>25</v>
      </c>
      <c r="GA18" s="165" t="s">
        <v>18</v>
      </c>
      <c r="GB18" s="165"/>
      <c r="GC18" s="165"/>
      <c r="GD18" s="165"/>
      <c r="GE18" s="165"/>
      <c r="GF18" s="165"/>
      <c r="GG18" s="165" t="s">
        <v>18</v>
      </c>
      <c r="GH18" s="165" t="n">
        <v>18</v>
      </c>
      <c r="GI18" s="165" t="s">
        <v>18</v>
      </c>
      <c r="GJ18" s="165"/>
      <c r="GK18" s="165"/>
      <c r="GL18" s="165" t="s">
        <v>18</v>
      </c>
      <c r="GM18" s="165"/>
      <c r="GN18" s="165"/>
      <c r="GO18" s="165" t="s">
        <v>18</v>
      </c>
      <c r="GP18" s="165" t="n">
        <v>17</v>
      </c>
      <c r="GQ18" s="165"/>
      <c r="GR18" s="165" t="s">
        <v>18</v>
      </c>
      <c r="GS18" s="165"/>
      <c r="GT18" s="165"/>
      <c r="GU18" s="165"/>
      <c r="GV18" s="174"/>
      <c r="GW18" s="167" t="n">
        <f aca="false">IF(FL18="","",SUM(FO18:GV18))</f>
        <v>178</v>
      </c>
      <c r="GX18" s="168" t="n">
        <f aca="false">IF(FL18="","",GW18/9)</f>
        <v>19.7777777777778</v>
      </c>
      <c r="GY18" s="169" t="n">
        <f aca="false">IF(FL18="","",IF(GW18=0,"-",RANK(GW18,$GW$15:$GW$64,0)))</f>
        <v>36</v>
      </c>
      <c r="GZ18" s="167" t="str">
        <f aca="false">IF(FO18="","",IF(FO18="-","-",IF(UPPER(FO18)="AB","+",VLOOKUP(FO18,'විෂය තොරතුරු'!$P$24:$Q$28,2))))</f>
        <v>W</v>
      </c>
      <c r="HA18" s="168" t="str">
        <f aca="false">IF(FP18="","",IF(FP18="-","-",IF(UPPER(FP18)="AB","+",VLOOKUP(FP18,'විෂය තොරතුරු'!$P$24:$Q$28,2))))</f>
        <v/>
      </c>
      <c r="HB18" s="168" t="str">
        <f aca="false">IF(FQ18="","",IF(FQ18="-","-",IF(UPPER(FQ18)="AB","+",VLOOKUP(FQ18,'විෂය තොරතුරු'!$P$24:$Q$28,2))))</f>
        <v>W</v>
      </c>
      <c r="HC18" s="168" t="str">
        <f aca="false">IF(FR18="","",IF(FR18="-","-",IF(UPPER(FR18)="AB","+",VLOOKUP(FR18,'විෂය තොරතුරු'!$P$24:$Q$28,2))))</f>
        <v>-</v>
      </c>
      <c r="HD18" s="168" t="str">
        <f aca="false">IF(FS18="","",IF(FS18="-","-",IF(UPPER(FS18)="AB","+",VLOOKUP(FS18,'විෂය තොරතුරු'!$P$24:$Q$28,2))))</f>
        <v/>
      </c>
      <c r="HE18" s="170" t="str">
        <f aca="false">IF(FT18="","",IF(FT18="-","-",IF(UPPER(FT18)="AB","+",VLOOKUP(FT18,'විෂය තොරතුරු'!$P$24:$Q$28,2))))</f>
        <v/>
      </c>
      <c r="HF18" s="171" t="str">
        <f aca="false">IF(FU18="","",IF(FU18="-","-",IF(UPPER(FU18)="AB","+",VLOOKUP(FU18,'විෂය තොරතුරු'!$P$24:$Q$28,2))))</f>
        <v>W</v>
      </c>
      <c r="HG18" s="168" t="str">
        <f aca="false">IF(FV18="","",IF(FV18="-","-",IF(UPPER(FV18)="AB","+",VLOOKUP(FV18,'විෂය තොරතුරු'!$P$24:$Q$28,2))))</f>
        <v>W</v>
      </c>
      <c r="HH18" s="168" t="str">
        <f aca="false">IF(FW18="","",IF(FW18="-","-",IF(UPPER(FW18)="AB","+",VLOOKUP(FW18,'විෂය තොරතුරු'!$P$24:$Q$28,2))))</f>
        <v>W</v>
      </c>
      <c r="HI18" s="169" t="str">
        <f aca="false">IF(FX18="","",IF(FX18="-","-",IF(UPPER(FX18)="AB","+",VLOOKUP(FX18,'විෂය තොරතුරු'!$P$24:$Q$28,2))))</f>
        <v>W</v>
      </c>
      <c r="HJ18" s="167" t="str">
        <f aca="false">IF(FY18="","",IF(FY18="-","-",IF(UPPER(FY18)="AB","+",VLOOKUP(FY18,'විෂය තොරතුරු'!$P$24:$Q$28,2))))</f>
        <v>-</v>
      </c>
      <c r="HK18" s="168" t="str">
        <f aca="false">IF(FZ18="","",IF(FZ18="-","-",IF(UPPER(FZ18)="AB","+",VLOOKUP(FZ18,'විෂය තොරතුරු'!$P$24:$Q$28,2))))</f>
        <v>W</v>
      </c>
      <c r="HL18" s="168" t="str">
        <f aca="false">IF(GA18="","",IF(GA18="-","-",IF(UPPER(GA18)="AB","+",VLOOKUP(GA18,'විෂය තොරතුරු'!$P$24:$Q$28,2))))</f>
        <v>-</v>
      </c>
      <c r="HM18" s="168" t="str">
        <f aca="false">IF(GB18="","",IF(GB18="-","-",IF(UPPER(GB18)="AB","+",VLOOKUP(GB18,'විෂය තොරතුරු'!$P$24:$Q$28,2))))</f>
        <v/>
      </c>
      <c r="HN18" s="168" t="str">
        <f aca="false">IF(GC18="","",IF(GC18="-","-",IF(UPPER(GC18)="AB","+",VLOOKUP(GC18,'විෂය තොරතුරු'!$P$24:$Q$28,2))))</f>
        <v/>
      </c>
      <c r="HO18" s="168" t="str">
        <f aca="false">IF(GD18="","",IF(GD18="-","-",IF(UPPER(GD18)="AB","+",VLOOKUP(GD18,'විෂය තොරතුරු'!$P$24:$Q$28,2))))</f>
        <v/>
      </c>
      <c r="HP18" s="168" t="str">
        <f aca="false">IF(GE18="","",IF(GE18="-","-",IF(UPPER(GE18)="AB","+",VLOOKUP(GE18,'විෂය තොරතුරු'!$P$24:$Q$28,2))))</f>
        <v/>
      </c>
      <c r="HQ18" s="170" t="str">
        <f aca="false">IF(GF18="","",IF(GF18="-","-",IF(UPPER(GF18)="AB","+",VLOOKUP(GF18,'විෂය තොරතුරු'!$P$24:$Q$28,2))))</f>
        <v/>
      </c>
      <c r="HR18" s="171" t="str">
        <f aca="false">IF(GG18="","",IF(GG18="-","-",IF(UPPER(GG18)="AB","+",VLOOKUP(GG18,'විෂය තොරතුරු'!$P$24:$Q$28,2))))</f>
        <v>-</v>
      </c>
      <c r="HS18" s="168" t="str">
        <f aca="false">IF(GH18="","",IF(GH18="-","-",IF(UPPER(GH18)="AB","+",VLOOKUP(GH18,'විෂය තොරතුරු'!$P$24:$Q$28,2))))</f>
        <v>W</v>
      </c>
      <c r="HT18" s="168" t="str">
        <f aca="false">IF(GI18="","",IF(GI18="-","-",IF(UPPER(GI18)="AB","+",VLOOKUP(GI18,'විෂය තොරතුරු'!$P$24:$Q$28,2))))</f>
        <v>-</v>
      </c>
      <c r="HU18" s="168" t="str">
        <f aca="false">IF(GJ18="","",IF(GJ18="-","-",IF(UPPER(GJ18)="AB","+",VLOOKUP(GJ18,'විෂය තොරතුරු'!$P$24:$Q$28,2))))</f>
        <v/>
      </c>
      <c r="HV18" s="168" t="str">
        <f aca="false">IF(GK18="","",IF(GK18="-","-",IF(UPPER(GK18)="AB","+",VLOOKUP(GK18,'විෂය තොරතුරු'!$P$24:$Q$28,2))))</f>
        <v/>
      </c>
      <c r="HW18" s="168" t="str">
        <f aca="false">IF(GL18="","",IF(GL18="-","-",IF(UPPER(GL18)="AB","+",VLOOKUP(GL18,'විෂය තොරතුරු'!$P$24:$Q$28,2))))</f>
        <v>-</v>
      </c>
      <c r="HX18" s="168" t="str">
        <f aca="false">IF(GM18="","",IF(GM18="-","-",IF(UPPER(GM18)="AB","+",VLOOKUP(GM18,'විෂය තොරතුරු'!$P$24:$Q$28,2))))</f>
        <v/>
      </c>
      <c r="HY18" s="169" t="str">
        <f aca="false">IF(GN18="","",IF(GN18="-","-",IF(UPPER(GN18)="AB","+",VLOOKUP(GN18,'විෂය තොරතුරු'!$P$24:$Q$28,2))))</f>
        <v/>
      </c>
      <c r="HZ18" s="171" t="str">
        <f aca="false">IF(GO18="","",IF(GO18="-","-",IF(UPPER(GO18)="AB","+",VLOOKUP(GO18,'විෂය තොරතුරු'!$P$24:$Q$28,2))))</f>
        <v>-</v>
      </c>
      <c r="IA18" s="168" t="str">
        <f aca="false">IF(GP18="","",IF(GP18="-","-",IF(UPPER(GP18)="AB","+",VLOOKUP(GP18,'විෂය තොරතුරු'!$P$24:$Q$28,2))))</f>
        <v>W</v>
      </c>
      <c r="IB18" s="168" t="str">
        <f aca="false">IF(GQ18="","",IF(GQ18="-","-",IF(UPPER(GQ18)="AB","+",VLOOKUP(GQ18,'විෂය තොරතුරු'!$P$24:$Q$28,2))))</f>
        <v/>
      </c>
      <c r="IC18" s="168" t="str">
        <f aca="false">IF(GR18="","",IF(GR18="-","-",IF(UPPER(GR18)="AB","+",VLOOKUP(GR18,'විෂය තොරතුරු'!$P$24:$Q$28,2))))</f>
        <v>-</v>
      </c>
      <c r="ID18" s="168" t="str">
        <f aca="false">IF(GS18="","",IF(GS18="-","-",IF(UPPER(GS18)="AB","+",VLOOKUP(GS18,'විෂය තොරතුරු'!$P$24:$Q$28,2))))</f>
        <v/>
      </c>
      <c r="IE18" s="168" t="str">
        <f aca="false">IF(GT18="","",IF(GT18="-","-",IF(UPPER(GT18)="AB","+",VLOOKUP(GT18,'විෂය තොරතුරු'!$P$24:$Q$28,2))))</f>
        <v/>
      </c>
      <c r="IF18" s="168" t="str">
        <f aca="false">IF(GU18="","",IF(GU18="-","-",IF(UPPER(GU18)="AB","+",VLOOKUP(GU18,'විෂය තොරතුරු'!$P$24:$Q$28,2))))</f>
        <v/>
      </c>
      <c r="IG18" s="169" t="str">
        <f aca="false">IF(GV18="","",IF(GV18="-","-",IF(UPPER(GV18)="AB","+",VLOOKUP(GV18,'විෂය තොරතුරු'!$P$24:$Q$28,2))))</f>
        <v/>
      </c>
      <c r="IH18" s="171" t="n">
        <f aca="false">IF($FL18="","",COUNTIF($GZ18:$IG18,"A"))</f>
        <v>0</v>
      </c>
      <c r="II18" s="171" t="n">
        <f aca="false">IF($FL18="","",COUNTIF($GZ18:$IG18,"B"))</f>
        <v>0</v>
      </c>
      <c r="IJ18" s="171" t="n">
        <f aca="false">IF($FL18="","",COUNTIF($GZ18:$IG18,"C"))</f>
        <v>0</v>
      </c>
      <c r="IK18" s="171" t="n">
        <f aca="false">IF($FL18="","",COUNTIF($GZ18:$IG18,"S"))</f>
        <v>0</v>
      </c>
      <c r="IL18" s="171" t="n">
        <f aca="false">IF($FL18="","",COUNTIF($GZ18:$IG18,"W"))</f>
        <v>9</v>
      </c>
      <c r="IM18" s="171" t="n">
        <f aca="false">IF(FL18="","",SUM(IH18:IK18))</f>
        <v>0</v>
      </c>
      <c r="IN18" s="169" t="n">
        <f aca="false">IF(FL18="","",SUM(IH18:IJ18))</f>
        <v>0</v>
      </c>
      <c r="IO18" s="172" t="str">
        <f aca="false">IF(FL18="","",IF(AND(IM18&gt;=6,IN18&gt;=3,OR(FO18&gt;=35,FP18&gt;=35),FV18&gt;=35),"6/3 සමත්",IF(AND(IM18&gt;=5,IN18&gt;=3,OR(FO18&gt;=35,FP18&gt;=35,FV18&gt;=35)),"5/3 සමත්",IF(AND(IM18&gt;=4,IN18&gt;=1,OR(FO18&gt;=20,FP18&gt;=20,FV18&gt;=20)),"සමත් කළ හැකි",IF(IL18=9,"W9","අසමත් ?")))))</f>
        <v>W9</v>
      </c>
    </row>
    <row r="19" customFormat="false" ht="13.8" hidden="true" customHeight="false" outlineLevel="0" collapsed="false">
      <c r="A19" s="160" t="n">
        <v>5</v>
      </c>
      <c r="B19" s="161" t="s">
        <v>476</v>
      </c>
      <c r="C19" s="161"/>
      <c r="D19" s="162"/>
      <c r="E19" s="163" t="n">
        <v>48</v>
      </c>
      <c r="F19" s="164"/>
      <c r="G19" s="163" t="n">
        <v>45</v>
      </c>
      <c r="H19" s="165"/>
      <c r="I19" s="165"/>
      <c r="J19" s="164"/>
      <c r="K19" s="163" t="n">
        <v>38</v>
      </c>
      <c r="L19" s="165" t="n">
        <v>67</v>
      </c>
      <c r="M19" s="165" t="n">
        <v>41</v>
      </c>
      <c r="N19" s="164" t="n">
        <v>43</v>
      </c>
      <c r="O19" s="163"/>
      <c r="P19" s="165"/>
      <c r="Q19" s="165"/>
      <c r="R19" s="165"/>
      <c r="S19" s="165"/>
      <c r="T19" s="165"/>
      <c r="U19" s="165"/>
      <c r="V19" s="164"/>
      <c r="W19" s="163" t="n">
        <v>67</v>
      </c>
      <c r="X19" s="165"/>
      <c r="Y19" s="165"/>
      <c r="Z19" s="165"/>
      <c r="AA19" s="165"/>
      <c r="AB19" s="165"/>
      <c r="AC19" s="165"/>
      <c r="AD19" s="164"/>
      <c r="AE19" s="163"/>
      <c r="AF19" s="165"/>
      <c r="AG19" s="165"/>
      <c r="AH19" s="165"/>
      <c r="AI19" s="165"/>
      <c r="AJ19" s="165"/>
      <c r="AK19" s="165"/>
      <c r="AL19" s="166"/>
      <c r="AM19" s="167" t="n">
        <f aca="false">IF(B19="","",SUM(E19:AL19))</f>
        <v>349</v>
      </c>
      <c r="AN19" s="168" t="n">
        <f aca="false">IF(B19="","",AM19/9)</f>
        <v>38.7777777777778</v>
      </c>
      <c r="AO19" s="169" t="n">
        <f aca="false">IF(B19="","",IF(AM19=0,"-",RANK(AM19,$AM$15:$AM$64,0)))</f>
        <v>9</v>
      </c>
      <c r="AP19" s="167" t="str">
        <f aca="false">IF(E19="","",IF(E19="-","-",IF(UPPER(E19)="AB","+",VLOOKUP(E19,'විෂය තොරතුරු'!$P$24:$Q$28,2))))</f>
        <v>S</v>
      </c>
      <c r="AQ19" s="168" t="str">
        <f aca="false">IF(F19="","",IF(F19="-","-",IF(UPPER(F19)="AB","+",VLOOKUP(F19,'විෂය තොරතුරු'!$P$24:$Q$28,2))))</f>
        <v/>
      </c>
      <c r="AR19" s="168" t="str">
        <f aca="false">IF(G19="","",IF(G19="-","-",IF(UPPER(G19)="AB","+",VLOOKUP(G19,'විෂය තොරතුරු'!$P$24:$Q$28,2))))</f>
        <v>S</v>
      </c>
      <c r="AS19" s="168" t="str">
        <f aca="false">IF(H19="","",IF(H19="-","-",IF(UPPER(H19)="AB","+",VLOOKUP(H19,'විෂය තොරතුරු'!$P$24:$Q$28,2))))</f>
        <v/>
      </c>
      <c r="AT19" s="168" t="str">
        <f aca="false">IF(I19="","",IF(I19="-","-",IF(UPPER(I19)="AB","+",VLOOKUP(I19,'විෂය තොරතුරු'!$P$24:$Q$28,2))))</f>
        <v/>
      </c>
      <c r="AU19" s="170" t="str">
        <f aca="false">IF(J19="","",IF(J19="-","-",IF(UPPER(J19)="AB","+",VLOOKUP(J19,'විෂය තොරතුරු'!$P$24:$Q$28,2))))</f>
        <v/>
      </c>
      <c r="AV19" s="171" t="str">
        <f aca="false">IF(K19="","",IF(K19="-","-",IF(UPPER(K19)="AB","+",VLOOKUP(K19,'විෂය තොරතුරු'!$P$24:$Q$28,2))))</f>
        <v>S</v>
      </c>
      <c r="AW19" s="168" t="str">
        <f aca="false">IF(L19="","",IF(L19="-","-",IF(UPPER(L19)="AB","+",VLOOKUP(L19,'විෂය තොරතුරු'!$P$24:$Q$28,2))))</f>
        <v>B</v>
      </c>
      <c r="AX19" s="168" t="str">
        <f aca="false">IF(M19="","",IF(M19="-","-",IF(UPPER(M19)="AB","+",VLOOKUP(M19,'විෂය තොරතුරු'!$P$24:$Q$28,2))))</f>
        <v>S</v>
      </c>
      <c r="AY19" s="169" t="str">
        <f aca="false">IF(N19="","",IF(N19="-","-",IF(UPPER(N19)="AB","+",VLOOKUP(N19,'විෂය තොරතුරු'!$P$24:$Q$28,2))))</f>
        <v>S</v>
      </c>
      <c r="AZ19" s="167" t="str">
        <f aca="false">IF(O19="","",IF(O19="-","-",IF(UPPER(O19)="AB","+",VLOOKUP(O19,'විෂය තොරතුරු'!$P$24:$Q$28,2))))</f>
        <v/>
      </c>
      <c r="BA19" s="168" t="str">
        <f aca="false">IF(P19="","",IF(P19="-","-",IF(UPPER(P19)="AB","+",VLOOKUP(P19,'විෂය තොරතුරු'!$P$24:$Q$28,2))))</f>
        <v/>
      </c>
      <c r="BB19" s="168" t="str">
        <f aca="false">IF(Q19="","",IF(Q19="-","-",IF(UPPER(Q19)="AB","+",VLOOKUP(Q19,'විෂය තොරතුරු'!$P$24:$Q$28,2))))</f>
        <v/>
      </c>
      <c r="BC19" s="168" t="str">
        <f aca="false">IF(R19="","",IF(R19="-","-",IF(UPPER(R19)="AB","+",VLOOKUP(R19,'විෂය තොරතුරු'!$P$24:$Q$28,2))))</f>
        <v/>
      </c>
      <c r="BD19" s="168" t="str">
        <f aca="false">IF(S19="","",IF(S19="-","-",IF(UPPER(S19)="AB","+",VLOOKUP(S19,'විෂය තොරතුරු'!$P$24:$Q$28,2))))</f>
        <v/>
      </c>
      <c r="BE19" s="168" t="str">
        <f aca="false">IF(T19="","",IF(T19="-","-",IF(UPPER(T19)="AB","+",VLOOKUP(T19,'විෂය තොරතුරු'!$P$24:$Q$28,2))))</f>
        <v/>
      </c>
      <c r="BF19" s="168" t="str">
        <f aca="false">IF(U19="","",IF(U19="-","-",IF(UPPER(U19)="AB","+",VLOOKUP(U19,'විෂය තොරතුරු'!$P$24:$Q$28,2))))</f>
        <v/>
      </c>
      <c r="BG19" s="170" t="str">
        <f aca="false">IF(V19="","",IF(V19="-","-",IF(UPPER(V19)="AB","+",VLOOKUP(V19,'විෂය තොරතුරු'!$P$24:$Q$28,2))))</f>
        <v/>
      </c>
      <c r="BH19" s="171" t="str">
        <f aca="false">IF(W19="","",IF(W19="-","-",IF(UPPER(W19)="AB","+",VLOOKUP(W19,'විෂය තොරතුරු'!$P$24:$Q$28,2))))</f>
        <v>B</v>
      </c>
      <c r="BI19" s="168" t="str">
        <f aca="false">IF(X19="","",IF(X19="-","-",IF(UPPER(X19)="AB","+",VLOOKUP(X19,'විෂය තොරතුරු'!$P$24:$Q$28,2))))</f>
        <v/>
      </c>
      <c r="BJ19" s="168" t="str">
        <f aca="false">IF(Y19="","",IF(Y19="-","-",IF(UPPER(Y19)="AB","+",VLOOKUP(Y19,'විෂය තොරතුරු'!$P$24:$Q$28,2))))</f>
        <v/>
      </c>
      <c r="BK19" s="168" t="str">
        <f aca="false">IF(Z19="","",IF(Z19="-","-",IF(UPPER(Z19)="AB","+",VLOOKUP(Z19,'විෂය තොරතුරු'!$P$24:$Q$28,2))))</f>
        <v/>
      </c>
      <c r="BL19" s="168" t="str">
        <f aca="false">IF(AA19="","",IF(AA19="-","-",IF(UPPER(AA19)="AB","+",VLOOKUP(AA19,'විෂය තොරතුරු'!$P$24:$Q$28,2))))</f>
        <v/>
      </c>
      <c r="BM19" s="168" t="str">
        <f aca="false">IF(AB19="","",IF(AB19="-","-",IF(UPPER(AB19)="AB","+",VLOOKUP(AB19,'විෂය තොරතුරු'!$P$24:$Q$28,2))))</f>
        <v/>
      </c>
      <c r="BN19" s="168" t="str">
        <f aca="false">IF(AC19="","",IF(AC19="-","-",IF(UPPER(AC19)="AB","+",VLOOKUP(AC19,'විෂය තොරතුරු'!$P$24:$Q$28,2))))</f>
        <v/>
      </c>
      <c r="BO19" s="169" t="str">
        <f aca="false">IF(AD19="","",IF(AD19="-","-",IF(UPPER(AD19)="AB","+",VLOOKUP(AD19,'විෂය තොරතුරු'!$P$24:$Q$28,2))))</f>
        <v/>
      </c>
      <c r="BP19" s="171" t="str">
        <f aca="false">IF(AE19="","",IF(AE19="-","-",IF(UPPER(AE19)="AB","+",VLOOKUP(AE19,'විෂය තොරතුරු'!$P$24:$Q$28,2))))</f>
        <v/>
      </c>
      <c r="BQ19" s="168" t="str">
        <f aca="false">IF(AF19="","",IF(AF19="-","-",IF(UPPER(AF19)="AB","+",VLOOKUP(AF19,'විෂය තොරතුරු'!$P$24:$Q$28,2))))</f>
        <v/>
      </c>
      <c r="BR19" s="168" t="str">
        <f aca="false">IF(AG19="","",IF(AG19="-","-",IF(UPPER(AG19)="AB","+",VLOOKUP(AG19,'විෂය තොරතුරු'!$P$24:$Q$28,2))))</f>
        <v/>
      </c>
      <c r="BS19" s="168" t="str">
        <f aca="false">IF(AH19="","",IF(AH19="-","-",IF(UPPER(AH19)="AB","+",VLOOKUP(AH19,'විෂය තොරතුරු'!$P$24:$Q$28,2))))</f>
        <v/>
      </c>
      <c r="BT19" s="168" t="str">
        <f aca="false">IF(AI19="","",IF(AI19="-","-",IF(UPPER(AI19)="AB","+",VLOOKUP(AI19,'විෂය තොරතුරු'!$P$24:$Q$28,2))))</f>
        <v/>
      </c>
      <c r="BU19" s="168" t="str">
        <f aca="false">IF(AJ19="","",IF(AJ19="-","-",IF(UPPER(AJ19)="AB","+",VLOOKUP(AJ19,'විෂය තොරතුරු'!$P$24:$Q$28,2))))</f>
        <v/>
      </c>
      <c r="BV19" s="168" t="str">
        <f aca="false">IF(AK19="","",IF(AK19="-","-",IF(UPPER(AK19)="AB","+",VLOOKUP(AK19,'විෂය තොරතුරු'!$P$24:$Q$28,2))))</f>
        <v/>
      </c>
      <c r="BW19" s="169" t="str">
        <f aca="false">IF(AL19="","",IF(AL19="-","-",IF(UPPER(AL19)="AB","+",VLOOKUP(AL19,'විෂය තොරතුරු'!$P$24:$Q$28,2))))</f>
        <v/>
      </c>
      <c r="BX19" s="171" t="n">
        <f aca="false">IF($B19="","",COUNTIF($AP19:$BW19,"A"))</f>
        <v>0</v>
      </c>
      <c r="BY19" s="168" t="n">
        <f aca="false">IF($B19="","",COUNTIF($AP19:$BW19,"B"))</f>
        <v>2</v>
      </c>
      <c r="BZ19" s="168" t="n">
        <f aca="false">IF($B19="","",COUNTIF($AP19:$BW19,"C"))</f>
        <v>0</v>
      </c>
      <c r="CA19" s="168" t="n">
        <f aca="false">IF($B19="","",COUNTIF($AP19:$BW19,"S"))</f>
        <v>5</v>
      </c>
      <c r="CB19" s="169" t="n">
        <f aca="false">IF($B19="","",COUNTIF($AP19:$BW19,"W"))</f>
        <v>0</v>
      </c>
      <c r="CC19" s="171" t="n">
        <f aca="false">IF(B19="","",SUM(BX19:CA19))</f>
        <v>7</v>
      </c>
      <c r="CD19" s="169" t="n">
        <f aca="false">IF(B19="","",SUM(BX19:BZ19))</f>
        <v>2</v>
      </c>
      <c r="CE19" s="172" t="str">
        <f aca="false">IF(B19="","",IF(AND(CC19&gt;=6,CD19&gt;=3,OR(E19&gt;=35,F19&gt;=35),L19&gt;=35),"6/3 සමත්",IF(AND(CC19&gt;=5,CD19&gt;=3,OR(E19&gt;=35,F19&gt;=35,L19&gt;=35)),"5/3 සමත්",IF(AND(CC19&gt;=4,CD19&gt;=1,OR(E19&gt;=20,F19&gt;=20,L19&gt;=20)),"සමත් කළ හැකි",IF(CB19=9,"W9","අසමත් ?")))))</f>
        <v>සමත් කළ හැකි</v>
      </c>
      <c r="FK19" s="173" t="n">
        <v>5</v>
      </c>
      <c r="FL19" s="161" t="s">
        <v>48</v>
      </c>
      <c r="FM19" s="161"/>
      <c r="FN19" s="161" t="str">
        <f aca="false">IF(FM19="","-",(FM19/$M$95)*100)</f>
        <v>-</v>
      </c>
      <c r="FO19" s="165" t="n">
        <v>37</v>
      </c>
      <c r="FP19" s="165"/>
      <c r="FQ19" s="165" t="n">
        <v>57</v>
      </c>
      <c r="FR19" s="165" t="s">
        <v>18</v>
      </c>
      <c r="FS19" s="165"/>
      <c r="FT19" s="165"/>
      <c r="FU19" s="165" t="n">
        <v>43</v>
      </c>
      <c r="FV19" s="165" t="n">
        <v>22</v>
      </c>
      <c r="FW19" s="165" t="n">
        <v>32</v>
      </c>
      <c r="FX19" s="165" t="n">
        <v>46</v>
      </c>
      <c r="FY19" s="165" t="n">
        <v>64</v>
      </c>
      <c r="FZ19" s="165" t="s">
        <v>18</v>
      </c>
      <c r="GA19" s="165" t="s">
        <v>18</v>
      </c>
      <c r="GB19" s="165"/>
      <c r="GC19" s="165"/>
      <c r="GD19" s="165"/>
      <c r="GE19" s="165"/>
      <c r="GF19" s="165"/>
      <c r="GG19" s="165" t="n">
        <v>48</v>
      </c>
      <c r="GH19" s="165" t="s">
        <v>18</v>
      </c>
      <c r="GI19" s="165" t="s">
        <v>18</v>
      </c>
      <c r="GJ19" s="165"/>
      <c r="GK19" s="165"/>
      <c r="GL19" s="165" t="s">
        <v>18</v>
      </c>
      <c r="GM19" s="165"/>
      <c r="GN19" s="165"/>
      <c r="GO19" s="165" t="s">
        <v>18</v>
      </c>
      <c r="GP19" s="165" t="n">
        <v>73</v>
      </c>
      <c r="GQ19" s="165"/>
      <c r="GR19" s="165" t="s">
        <v>18</v>
      </c>
      <c r="GS19" s="165"/>
      <c r="GT19" s="165"/>
      <c r="GU19" s="165"/>
      <c r="GV19" s="174"/>
      <c r="GW19" s="167" t="n">
        <f aca="false">IF(FL19="","",SUM(FO19:GV19))</f>
        <v>422</v>
      </c>
      <c r="GX19" s="168" t="n">
        <f aca="false">IF(FL19="","",GW19/9)</f>
        <v>46.8888888888889</v>
      </c>
      <c r="GY19" s="169" t="n">
        <f aca="false">IF(FL19="","",IF(GW19=0,"-",RANK(GW19,$GW$15:$GW$64,0)))</f>
        <v>6</v>
      </c>
      <c r="GZ19" s="167" t="str">
        <f aca="false">IF(FO19="","",IF(FO19="-","-",IF(UPPER(FO19)="AB","+",VLOOKUP(FO19,'විෂය තොරතුරු'!$P$24:$Q$28,2))))</f>
        <v>S</v>
      </c>
      <c r="HA19" s="168" t="str">
        <f aca="false">IF(FP19="","",IF(FP19="-","-",IF(UPPER(FP19)="AB","+",VLOOKUP(FP19,'විෂය තොරතුරු'!$P$24:$Q$28,2))))</f>
        <v/>
      </c>
      <c r="HB19" s="168" t="str">
        <f aca="false">IF(FQ19="","",IF(FQ19="-","-",IF(UPPER(FQ19)="AB","+",VLOOKUP(FQ19,'විෂය තොරතුරු'!$P$24:$Q$28,2))))</f>
        <v>C</v>
      </c>
      <c r="HC19" s="168" t="str">
        <f aca="false">IF(FR19="","",IF(FR19="-","-",IF(UPPER(FR19)="AB","+",VLOOKUP(FR19,'විෂය තොරතුරු'!$P$24:$Q$28,2))))</f>
        <v>-</v>
      </c>
      <c r="HD19" s="168" t="str">
        <f aca="false">IF(FS19="","",IF(FS19="-","-",IF(UPPER(FS19)="AB","+",VLOOKUP(FS19,'විෂය තොරතුරු'!$P$24:$Q$28,2))))</f>
        <v/>
      </c>
      <c r="HE19" s="170" t="str">
        <f aca="false">IF(FT19="","",IF(FT19="-","-",IF(UPPER(FT19)="AB","+",VLOOKUP(FT19,'විෂය තොරතුරු'!$P$24:$Q$28,2))))</f>
        <v/>
      </c>
      <c r="HF19" s="171" t="str">
        <f aca="false">IF(FU19="","",IF(FU19="-","-",IF(UPPER(FU19)="AB","+",VLOOKUP(FU19,'විෂය තොරතුරු'!$P$24:$Q$28,2))))</f>
        <v>S</v>
      </c>
      <c r="HG19" s="168" t="str">
        <f aca="false">IF(FV19="","",IF(FV19="-","-",IF(UPPER(FV19)="AB","+",VLOOKUP(FV19,'විෂය තොරතුරු'!$P$24:$Q$28,2))))</f>
        <v>W</v>
      </c>
      <c r="HH19" s="168" t="str">
        <f aca="false">IF(FW19="","",IF(FW19="-","-",IF(UPPER(FW19)="AB","+",VLOOKUP(FW19,'විෂය තොරතුරු'!$P$24:$Q$28,2))))</f>
        <v>W</v>
      </c>
      <c r="HI19" s="169" t="str">
        <f aca="false">IF(FX19="","",IF(FX19="-","-",IF(UPPER(FX19)="AB","+",VLOOKUP(FX19,'විෂය තොරතුරු'!$P$24:$Q$28,2))))</f>
        <v>S</v>
      </c>
      <c r="HJ19" s="167" t="str">
        <f aca="false">IF(FY19="","",IF(FY19="-","-",IF(UPPER(FY19)="AB","+",VLOOKUP(FY19,'විෂය තොරතුරු'!$P$24:$Q$28,2))))</f>
        <v>C</v>
      </c>
      <c r="HK19" s="168" t="str">
        <f aca="false">IF(FZ19="","",IF(FZ19="-","-",IF(UPPER(FZ19)="AB","+",VLOOKUP(FZ19,'විෂය තොරතුරු'!$P$24:$Q$28,2))))</f>
        <v>-</v>
      </c>
      <c r="HL19" s="168" t="str">
        <f aca="false">IF(GA19="","",IF(GA19="-","-",IF(UPPER(GA19)="AB","+",VLOOKUP(GA19,'විෂය තොරතුරු'!$P$24:$Q$28,2))))</f>
        <v>-</v>
      </c>
      <c r="HM19" s="168" t="str">
        <f aca="false">IF(GB19="","",IF(GB19="-","-",IF(UPPER(GB19)="AB","+",VLOOKUP(GB19,'විෂය තොරතුරු'!$P$24:$Q$28,2))))</f>
        <v/>
      </c>
      <c r="HN19" s="168" t="str">
        <f aca="false">IF(GC19="","",IF(GC19="-","-",IF(UPPER(GC19)="AB","+",VLOOKUP(GC19,'විෂය තොරතුරු'!$P$24:$Q$28,2))))</f>
        <v/>
      </c>
      <c r="HO19" s="168" t="str">
        <f aca="false">IF(GD19="","",IF(GD19="-","-",IF(UPPER(GD19)="AB","+",VLOOKUP(GD19,'විෂය තොරතුරු'!$P$24:$Q$28,2))))</f>
        <v/>
      </c>
      <c r="HP19" s="168" t="str">
        <f aca="false">IF(GE19="","",IF(GE19="-","-",IF(UPPER(GE19)="AB","+",VLOOKUP(GE19,'විෂය තොරතුරු'!$P$24:$Q$28,2))))</f>
        <v/>
      </c>
      <c r="HQ19" s="170" t="str">
        <f aca="false">IF(GF19="","",IF(GF19="-","-",IF(UPPER(GF19)="AB","+",VLOOKUP(GF19,'විෂය තොරතුරු'!$P$24:$Q$28,2))))</f>
        <v/>
      </c>
      <c r="HR19" s="171" t="str">
        <f aca="false">IF(GG19="","",IF(GG19="-","-",IF(UPPER(GG19)="AB","+",VLOOKUP(GG19,'විෂය තොරතුරු'!$P$24:$Q$28,2))))</f>
        <v>S</v>
      </c>
      <c r="HS19" s="168" t="str">
        <f aca="false">IF(GH19="","",IF(GH19="-","-",IF(UPPER(GH19)="AB","+",VLOOKUP(GH19,'විෂය තොරතුරු'!$P$24:$Q$28,2))))</f>
        <v>-</v>
      </c>
      <c r="HT19" s="168" t="str">
        <f aca="false">IF(GI19="","",IF(GI19="-","-",IF(UPPER(GI19)="AB","+",VLOOKUP(GI19,'විෂය තොරතුරු'!$P$24:$Q$28,2))))</f>
        <v>-</v>
      </c>
      <c r="HU19" s="168" t="str">
        <f aca="false">IF(GJ19="","",IF(GJ19="-","-",IF(UPPER(GJ19)="AB","+",VLOOKUP(GJ19,'විෂය තොරතුරු'!$P$24:$Q$28,2))))</f>
        <v/>
      </c>
      <c r="HV19" s="168" t="str">
        <f aca="false">IF(GK19="","",IF(GK19="-","-",IF(UPPER(GK19)="AB","+",VLOOKUP(GK19,'විෂය තොරතුරු'!$P$24:$Q$28,2))))</f>
        <v/>
      </c>
      <c r="HW19" s="168" t="str">
        <f aca="false">IF(GL19="","",IF(GL19="-","-",IF(UPPER(GL19)="AB","+",VLOOKUP(GL19,'විෂය තොරතුරු'!$P$24:$Q$28,2))))</f>
        <v>-</v>
      </c>
      <c r="HX19" s="168" t="str">
        <f aca="false">IF(GM19="","",IF(GM19="-","-",IF(UPPER(GM19)="AB","+",VLOOKUP(GM19,'විෂය තොරතුරු'!$P$24:$Q$28,2))))</f>
        <v/>
      </c>
      <c r="HY19" s="169" t="str">
        <f aca="false">IF(GN19="","",IF(GN19="-","-",IF(UPPER(GN19)="AB","+",VLOOKUP(GN19,'විෂය තොරතුරු'!$P$24:$Q$28,2))))</f>
        <v/>
      </c>
      <c r="HZ19" s="171" t="str">
        <f aca="false">IF(GO19="","",IF(GO19="-","-",IF(UPPER(GO19)="AB","+",VLOOKUP(GO19,'විෂය තොරතුරු'!$P$24:$Q$28,2))))</f>
        <v>-</v>
      </c>
      <c r="IA19" s="168" t="str">
        <f aca="false">IF(GP19="","",IF(GP19="-","-",IF(UPPER(GP19)="AB","+",VLOOKUP(GP19,'විෂය තොරතුරු'!$P$24:$Q$28,2))))</f>
        <v>B</v>
      </c>
      <c r="IB19" s="168" t="str">
        <f aca="false">IF(GQ19="","",IF(GQ19="-","-",IF(UPPER(GQ19)="AB","+",VLOOKUP(GQ19,'විෂය තොරතුරු'!$P$24:$Q$28,2))))</f>
        <v/>
      </c>
      <c r="IC19" s="168" t="str">
        <f aca="false">IF(GR19="","",IF(GR19="-","-",IF(UPPER(GR19)="AB","+",VLOOKUP(GR19,'විෂය තොරතුරු'!$P$24:$Q$28,2))))</f>
        <v>-</v>
      </c>
      <c r="ID19" s="168" t="str">
        <f aca="false">IF(GS19="","",IF(GS19="-","-",IF(UPPER(GS19)="AB","+",VLOOKUP(GS19,'විෂය තොරතුරු'!$P$24:$Q$28,2))))</f>
        <v/>
      </c>
      <c r="IE19" s="168" t="str">
        <f aca="false">IF(GT19="","",IF(GT19="-","-",IF(UPPER(GT19)="AB","+",VLOOKUP(GT19,'විෂය තොරතුරු'!$P$24:$Q$28,2))))</f>
        <v/>
      </c>
      <c r="IF19" s="168" t="str">
        <f aca="false">IF(GU19="","",IF(GU19="-","-",IF(UPPER(GU19)="AB","+",VLOOKUP(GU19,'විෂය තොරතුරු'!$P$24:$Q$28,2))))</f>
        <v/>
      </c>
      <c r="IG19" s="169" t="str">
        <f aca="false">IF(GV19="","",IF(GV19="-","-",IF(UPPER(GV19)="AB","+",VLOOKUP(GV19,'විෂය තොරතුරු'!$P$24:$Q$28,2))))</f>
        <v/>
      </c>
      <c r="IH19" s="171" t="n">
        <f aca="false">IF($FL19="","",COUNTIF($GZ19:$IG19,"A"))</f>
        <v>0</v>
      </c>
      <c r="II19" s="171" t="n">
        <f aca="false">IF($FL19="","",COUNTIF($GZ19:$IG19,"B"))</f>
        <v>1</v>
      </c>
      <c r="IJ19" s="171" t="n">
        <f aca="false">IF($FL19="","",COUNTIF($GZ19:$IG19,"C"))</f>
        <v>2</v>
      </c>
      <c r="IK19" s="171" t="n">
        <f aca="false">IF($FL19="","",COUNTIF($GZ19:$IG19,"S"))</f>
        <v>4</v>
      </c>
      <c r="IL19" s="171" t="n">
        <f aca="false">IF($FL19="","",COUNTIF($GZ19:$IG19,"W"))</f>
        <v>2</v>
      </c>
      <c r="IM19" s="171" t="n">
        <f aca="false">IF(FL19="","",SUM(IH19:IK19))</f>
        <v>7</v>
      </c>
      <c r="IN19" s="169" t="n">
        <f aca="false">IF(FL19="","",SUM(IH19:IJ19))</f>
        <v>3</v>
      </c>
      <c r="IO19" s="172" t="str">
        <f aca="false">IF(FL19="","",IF(AND(IM19&gt;=6,IN19&gt;=3,OR(FO19&gt;=35,FP19&gt;=35),FV19&gt;=35),"6/3 සමත්",IF(AND(IM19&gt;=5,IN19&gt;=3,OR(FO19&gt;=35,FP19&gt;=35,FV19&gt;=35)),"5/3 සමත්",IF(AND(IM19&gt;=4,IN19&gt;=1,OR(FO19&gt;=20,FP19&gt;=20,FV19&gt;=20)),"සමත් කළ හැකි",IF(IL19=9,"W9","අසමත් ?")))))</f>
        <v>5/3 සමත්</v>
      </c>
    </row>
    <row r="20" customFormat="false" ht="13.8" hidden="true" customHeight="false" outlineLevel="0" collapsed="false">
      <c r="A20" s="160" t="n">
        <v>6</v>
      </c>
      <c r="B20" s="161" t="s">
        <v>477</v>
      </c>
      <c r="C20" s="161"/>
      <c r="D20" s="162"/>
      <c r="E20" s="163" t="n">
        <v>9</v>
      </c>
      <c r="F20" s="164"/>
      <c r="G20" s="163" t="n">
        <v>17</v>
      </c>
      <c r="H20" s="165"/>
      <c r="I20" s="165"/>
      <c r="J20" s="164"/>
      <c r="K20" s="163" t="n">
        <v>7</v>
      </c>
      <c r="L20" s="165" t="n">
        <v>3</v>
      </c>
      <c r="M20" s="165" t="n">
        <v>7</v>
      </c>
      <c r="N20" s="164" t="n">
        <v>4</v>
      </c>
      <c r="O20" s="163"/>
      <c r="P20" s="165"/>
      <c r="Q20" s="165"/>
      <c r="R20" s="165"/>
      <c r="S20" s="165"/>
      <c r="T20" s="165"/>
      <c r="U20" s="165"/>
      <c r="V20" s="164"/>
      <c r="W20" s="163"/>
      <c r="X20" s="165"/>
      <c r="Y20" s="165"/>
      <c r="Z20" s="165" t="n">
        <v>35</v>
      </c>
      <c r="AA20" s="165"/>
      <c r="AB20" s="165"/>
      <c r="AC20" s="165"/>
      <c r="AD20" s="164"/>
      <c r="AE20" s="163"/>
      <c r="AF20" s="165"/>
      <c r="AG20" s="165"/>
      <c r="AH20" s="165"/>
      <c r="AI20" s="165"/>
      <c r="AJ20" s="165"/>
      <c r="AK20" s="165"/>
      <c r="AL20" s="166"/>
      <c r="AM20" s="167" t="n">
        <f aca="false">IF(B20="","",SUM(E20:AL20))</f>
        <v>82</v>
      </c>
      <c r="AN20" s="168" t="n">
        <f aca="false">IF(B20="","",AM20/9)</f>
        <v>9.11111111111111</v>
      </c>
      <c r="AO20" s="169" t="n">
        <f aca="false">IF(B20="","",IF(AM20=0,"-",RANK(AM20,$AM$15:$AM$64,0)))</f>
        <v>18</v>
      </c>
      <c r="AP20" s="167" t="str">
        <f aca="false">IF(E20="","",IF(E20="-","-",IF(UPPER(E20)="AB","+",VLOOKUP(E20,'විෂය තොරතුරු'!$P$24:$Q$28,2))))</f>
        <v>W</v>
      </c>
      <c r="AQ20" s="168" t="str">
        <f aca="false">IF(F20="","",IF(F20="-","-",IF(UPPER(F20)="AB","+",VLOOKUP(F20,'විෂය තොරතුරු'!$P$24:$Q$28,2))))</f>
        <v/>
      </c>
      <c r="AR20" s="168" t="str">
        <f aca="false">IF(G20="","",IF(G20="-","-",IF(UPPER(G20)="AB","+",VLOOKUP(G20,'විෂය තොරතුරු'!$P$24:$Q$28,2))))</f>
        <v>W</v>
      </c>
      <c r="AS20" s="168" t="str">
        <f aca="false">IF(H20="","",IF(H20="-","-",IF(UPPER(H20)="AB","+",VLOOKUP(H20,'විෂය තොරතුරු'!$P$24:$Q$28,2))))</f>
        <v/>
      </c>
      <c r="AT20" s="168" t="str">
        <f aca="false">IF(I20="","",IF(I20="-","-",IF(UPPER(I20)="AB","+",VLOOKUP(I20,'විෂය තොරතුරු'!$P$24:$Q$28,2))))</f>
        <v/>
      </c>
      <c r="AU20" s="170" t="str">
        <f aca="false">IF(J20="","",IF(J20="-","-",IF(UPPER(J20)="AB","+",VLOOKUP(J20,'විෂය තොරතුරු'!$P$24:$Q$28,2))))</f>
        <v/>
      </c>
      <c r="AV20" s="171" t="str">
        <f aca="false">IF(K20="","",IF(K20="-","-",IF(UPPER(K20)="AB","+",VLOOKUP(K20,'විෂය තොරතුරු'!$P$24:$Q$28,2))))</f>
        <v>W</v>
      </c>
      <c r="AW20" s="168" t="str">
        <f aca="false">IF(L20="","",IF(L20="-","-",IF(UPPER(L20)="AB","+",VLOOKUP(L20,'විෂය තොරතුරු'!$P$24:$Q$28,2))))</f>
        <v>W</v>
      </c>
      <c r="AX20" s="168" t="str">
        <f aca="false">IF(M20="","",IF(M20="-","-",IF(UPPER(M20)="AB","+",VLOOKUP(M20,'විෂය තොරතුරු'!$P$24:$Q$28,2))))</f>
        <v>W</v>
      </c>
      <c r="AY20" s="169" t="str">
        <f aca="false">IF(N20="","",IF(N20="-","-",IF(UPPER(N20)="AB","+",VLOOKUP(N20,'විෂය තොරතුරු'!$P$24:$Q$28,2))))</f>
        <v>W</v>
      </c>
      <c r="AZ20" s="167" t="str">
        <f aca="false">IF(O20="","",IF(O20="-","-",IF(UPPER(O20)="AB","+",VLOOKUP(O20,'විෂය තොරතුරු'!$P$24:$Q$28,2))))</f>
        <v/>
      </c>
      <c r="BA20" s="168" t="str">
        <f aca="false">IF(P20="","",IF(P20="-","-",IF(UPPER(P20)="AB","+",VLOOKUP(P20,'විෂය තොරතුරු'!$P$24:$Q$28,2))))</f>
        <v/>
      </c>
      <c r="BB20" s="168" t="str">
        <f aca="false">IF(Q20="","",IF(Q20="-","-",IF(UPPER(Q20)="AB","+",VLOOKUP(Q20,'විෂය තොරතුරු'!$P$24:$Q$28,2))))</f>
        <v/>
      </c>
      <c r="BC20" s="168" t="str">
        <f aca="false">IF(R20="","",IF(R20="-","-",IF(UPPER(R20)="AB","+",VLOOKUP(R20,'විෂය තොරතුරු'!$P$24:$Q$28,2))))</f>
        <v/>
      </c>
      <c r="BD20" s="168" t="str">
        <f aca="false">IF(S20="","",IF(S20="-","-",IF(UPPER(S20)="AB","+",VLOOKUP(S20,'විෂය තොරතුරු'!$P$24:$Q$28,2))))</f>
        <v/>
      </c>
      <c r="BE20" s="168" t="str">
        <f aca="false">IF(T20="","",IF(T20="-","-",IF(UPPER(T20)="AB","+",VLOOKUP(T20,'විෂය තොරතුරු'!$P$24:$Q$28,2))))</f>
        <v/>
      </c>
      <c r="BF20" s="168" t="str">
        <f aca="false">IF(U20="","",IF(U20="-","-",IF(UPPER(U20)="AB","+",VLOOKUP(U20,'විෂය තොරතුරු'!$P$24:$Q$28,2))))</f>
        <v/>
      </c>
      <c r="BG20" s="170" t="str">
        <f aca="false">IF(V20="","",IF(V20="-","-",IF(UPPER(V20)="AB","+",VLOOKUP(V20,'විෂය තොරතුරු'!$P$24:$Q$28,2))))</f>
        <v/>
      </c>
      <c r="BH20" s="171" t="str">
        <f aca="false">IF(W20="","",IF(W20="-","-",IF(UPPER(W20)="AB","+",VLOOKUP(W20,'විෂය තොරතුරු'!$P$24:$Q$28,2))))</f>
        <v/>
      </c>
      <c r="BI20" s="168" t="str">
        <f aca="false">IF(X20="","",IF(X20="-","-",IF(UPPER(X20)="AB","+",VLOOKUP(X20,'විෂය තොරතුරු'!$P$24:$Q$28,2))))</f>
        <v/>
      </c>
      <c r="BJ20" s="168" t="str">
        <f aca="false">IF(Y20="","",IF(Y20="-","-",IF(UPPER(Y20)="AB","+",VLOOKUP(Y20,'විෂය තොරතුරු'!$P$24:$Q$28,2))))</f>
        <v/>
      </c>
      <c r="BK20" s="168" t="str">
        <f aca="false">IF(Z20="","",IF(Z20="-","-",IF(UPPER(Z20)="AB","+",VLOOKUP(Z20,'විෂය තොරතුරු'!$P$24:$Q$28,2))))</f>
        <v>S</v>
      </c>
      <c r="BL20" s="168" t="str">
        <f aca="false">IF(AA20="","",IF(AA20="-","-",IF(UPPER(AA20)="AB","+",VLOOKUP(AA20,'විෂය තොරතුරු'!$P$24:$Q$28,2))))</f>
        <v/>
      </c>
      <c r="BM20" s="168" t="str">
        <f aca="false">IF(AB20="","",IF(AB20="-","-",IF(UPPER(AB20)="AB","+",VLOOKUP(AB20,'විෂය තොරතුරු'!$P$24:$Q$28,2))))</f>
        <v/>
      </c>
      <c r="BN20" s="168" t="str">
        <f aca="false">IF(AC20="","",IF(AC20="-","-",IF(UPPER(AC20)="AB","+",VLOOKUP(AC20,'විෂය තොරතුරු'!$P$24:$Q$28,2))))</f>
        <v/>
      </c>
      <c r="BO20" s="169" t="str">
        <f aca="false">IF(AD20="","",IF(AD20="-","-",IF(UPPER(AD20)="AB","+",VLOOKUP(AD20,'විෂය තොරතුරු'!$P$24:$Q$28,2))))</f>
        <v/>
      </c>
      <c r="BP20" s="171" t="str">
        <f aca="false">IF(AE20="","",IF(AE20="-","-",IF(UPPER(AE20)="AB","+",VLOOKUP(AE20,'විෂය තොරතුරු'!$P$24:$Q$28,2))))</f>
        <v/>
      </c>
      <c r="BQ20" s="168" t="str">
        <f aca="false">IF(AF20="","",IF(AF20="-","-",IF(UPPER(AF20)="AB","+",VLOOKUP(AF20,'විෂය තොරතුරු'!$P$24:$Q$28,2))))</f>
        <v/>
      </c>
      <c r="BR20" s="168" t="str">
        <f aca="false">IF(AG20="","",IF(AG20="-","-",IF(UPPER(AG20)="AB","+",VLOOKUP(AG20,'විෂය තොරතුරු'!$P$24:$Q$28,2))))</f>
        <v/>
      </c>
      <c r="BS20" s="168" t="str">
        <f aca="false">IF(AH20="","",IF(AH20="-","-",IF(UPPER(AH20)="AB","+",VLOOKUP(AH20,'විෂය තොරතුරු'!$P$24:$Q$28,2))))</f>
        <v/>
      </c>
      <c r="BT20" s="168" t="str">
        <f aca="false">IF(AI20="","",IF(AI20="-","-",IF(UPPER(AI20)="AB","+",VLOOKUP(AI20,'විෂය තොරතුරු'!$P$24:$Q$28,2))))</f>
        <v/>
      </c>
      <c r="BU20" s="168" t="str">
        <f aca="false">IF(AJ20="","",IF(AJ20="-","-",IF(UPPER(AJ20)="AB","+",VLOOKUP(AJ20,'විෂය තොරතුරු'!$P$24:$Q$28,2))))</f>
        <v/>
      </c>
      <c r="BV20" s="168" t="str">
        <f aca="false">IF(AK20="","",IF(AK20="-","-",IF(UPPER(AK20)="AB","+",VLOOKUP(AK20,'විෂය තොරතුරු'!$P$24:$Q$28,2))))</f>
        <v/>
      </c>
      <c r="BW20" s="169" t="str">
        <f aca="false">IF(AL20="","",IF(AL20="-","-",IF(UPPER(AL20)="AB","+",VLOOKUP(AL20,'විෂය තොරතුරු'!$P$24:$Q$28,2))))</f>
        <v/>
      </c>
      <c r="BX20" s="171" t="n">
        <f aca="false">IF($B20="","",COUNTIF($AP20:$BW20,"A"))</f>
        <v>0</v>
      </c>
      <c r="BY20" s="168" t="n">
        <f aca="false">IF($B20="","",COUNTIF($AP20:$BW20,"B"))</f>
        <v>0</v>
      </c>
      <c r="BZ20" s="168" t="n">
        <f aca="false">IF($B20="","",COUNTIF($AP20:$BW20,"C"))</f>
        <v>0</v>
      </c>
      <c r="CA20" s="168" t="n">
        <f aca="false">IF($B20="","",COUNTIF($AP20:$BW20,"S"))</f>
        <v>1</v>
      </c>
      <c r="CB20" s="169" t="n">
        <f aca="false">IF($B20="","",COUNTIF($AP20:$BW20,"W"))</f>
        <v>6</v>
      </c>
      <c r="CC20" s="171" t="n">
        <f aca="false">IF(B20="","",SUM(BX20:CA20))</f>
        <v>1</v>
      </c>
      <c r="CD20" s="169" t="n">
        <f aca="false">IF(B20="","",SUM(BX20:BZ20))</f>
        <v>0</v>
      </c>
      <c r="CE20" s="172" t="str">
        <f aca="false">IF(B20="","",IF(AND(CC20&gt;=6,CD20&gt;=3,OR(E20&gt;=35,F20&gt;=35),L20&gt;=35),"6/3 සමත්",IF(AND(CC20&gt;=5,CD20&gt;=3,OR(E20&gt;=35,F20&gt;=35,L20&gt;=35)),"5/3 සමත්",IF(AND(CC20&gt;=4,CD20&gt;=1,OR(E20&gt;=20,F20&gt;=20,L20&gt;=20)),"සමත් කළ හැකි",IF(CB20=9,"W9","අසමත් ?")))))</f>
        <v>අසමත් ?</v>
      </c>
      <c r="FK20" s="173" t="n">
        <v>6</v>
      </c>
      <c r="FL20" s="175" t="s">
        <v>49</v>
      </c>
      <c r="FM20" s="161"/>
      <c r="FN20" s="161" t="str">
        <f aca="false">IF(FM20="","-",(FM20/$M$95)*100)</f>
        <v>-</v>
      </c>
      <c r="FO20" s="165" t="n">
        <v>45</v>
      </c>
      <c r="FP20" s="165"/>
      <c r="FQ20" s="165" t="n">
        <v>35</v>
      </c>
      <c r="FR20" s="165" t="s">
        <v>18</v>
      </c>
      <c r="FS20" s="165"/>
      <c r="FT20" s="165"/>
      <c r="FU20" s="165" t="n">
        <v>42</v>
      </c>
      <c r="FV20" s="165" t="n">
        <v>15</v>
      </c>
      <c r="FW20" s="165" t="n">
        <v>10</v>
      </c>
      <c r="FX20" s="165" t="n">
        <v>18</v>
      </c>
      <c r="FY20" s="165" t="s">
        <v>18</v>
      </c>
      <c r="FZ20" s="165" t="s">
        <v>18</v>
      </c>
      <c r="GA20" s="165" t="n">
        <v>15</v>
      </c>
      <c r="GB20" s="165"/>
      <c r="GC20" s="165"/>
      <c r="GD20" s="165"/>
      <c r="GE20" s="165"/>
      <c r="GF20" s="165"/>
      <c r="GG20" s="165" t="s">
        <v>18</v>
      </c>
      <c r="GH20" s="165" t="n">
        <v>55</v>
      </c>
      <c r="GI20" s="165" t="s">
        <v>18</v>
      </c>
      <c r="GJ20" s="165"/>
      <c r="GK20" s="165"/>
      <c r="GL20" s="165" t="s">
        <v>18</v>
      </c>
      <c r="GM20" s="165"/>
      <c r="GN20" s="165"/>
      <c r="GO20" s="165" t="s">
        <v>18</v>
      </c>
      <c r="GP20" s="165" t="n">
        <v>28</v>
      </c>
      <c r="GQ20" s="165"/>
      <c r="GR20" s="165" t="s">
        <v>18</v>
      </c>
      <c r="GS20" s="165"/>
      <c r="GT20" s="165"/>
      <c r="GU20" s="165"/>
      <c r="GV20" s="174"/>
      <c r="GW20" s="167" t="n">
        <f aca="false">IF(FL20="","",SUM(FO20:GV20))</f>
        <v>263</v>
      </c>
      <c r="GX20" s="168" t="n">
        <f aca="false">IF(FL20="","",GW20/9)</f>
        <v>29.2222222222222</v>
      </c>
      <c r="GY20" s="169" t="n">
        <f aca="false">IF(FL20="","",IF(GW20=0,"-",RANK(GW20,$GW$15:$GW$64,0)))</f>
        <v>17</v>
      </c>
      <c r="GZ20" s="167" t="str">
        <f aca="false">IF(FO20="","",IF(FO20="-","-",IF(UPPER(FO20)="AB","+",VLOOKUP(FO20,'විෂය තොරතුරු'!$P$24:$Q$28,2))))</f>
        <v>S</v>
      </c>
      <c r="HA20" s="168" t="str">
        <f aca="false">IF(FP20="","",IF(FP20="-","-",IF(UPPER(FP20)="AB","+",VLOOKUP(FP20,'විෂය තොරතුරු'!$P$24:$Q$28,2))))</f>
        <v/>
      </c>
      <c r="HB20" s="168" t="str">
        <f aca="false">IF(FQ20="","",IF(FQ20="-","-",IF(UPPER(FQ20)="AB","+",VLOOKUP(FQ20,'විෂය තොරතුරු'!$P$24:$Q$28,2))))</f>
        <v>S</v>
      </c>
      <c r="HC20" s="168" t="str">
        <f aca="false">IF(FR20="","",IF(FR20="-","-",IF(UPPER(FR20)="AB","+",VLOOKUP(FR20,'විෂය තොරතුරු'!$P$24:$Q$28,2))))</f>
        <v>-</v>
      </c>
      <c r="HD20" s="168" t="str">
        <f aca="false">IF(FS20="","",IF(FS20="-","-",IF(UPPER(FS20)="AB","+",VLOOKUP(FS20,'විෂය තොරතුරු'!$P$24:$Q$28,2))))</f>
        <v/>
      </c>
      <c r="HE20" s="170" t="str">
        <f aca="false">IF(FT20="","",IF(FT20="-","-",IF(UPPER(FT20)="AB","+",VLOOKUP(FT20,'විෂය තොරතුරු'!$P$24:$Q$28,2))))</f>
        <v/>
      </c>
      <c r="HF20" s="171" t="str">
        <f aca="false">IF(FU20="","",IF(FU20="-","-",IF(UPPER(FU20)="AB","+",VLOOKUP(FU20,'විෂය තොරතුරු'!$P$24:$Q$28,2))))</f>
        <v>S</v>
      </c>
      <c r="HG20" s="168" t="str">
        <f aca="false">IF(FV20="","",IF(FV20="-","-",IF(UPPER(FV20)="AB","+",VLOOKUP(FV20,'විෂය තොරතුරු'!$P$24:$Q$28,2))))</f>
        <v>W</v>
      </c>
      <c r="HH20" s="168" t="str">
        <f aca="false">IF(FW20="","",IF(FW20="-","-",IF(UPPER(FW20)="AB","+",VLOOKUP(FW20,'විෂය තොරතුරු'!$P$24:$Q$28,2))))</f>
        <v>W</v>
      </c>
      <c r="HI20" s="169" t="str">
        <f aca="false">IF(FX20="","",IF(FX20="-","-",IF(UPPER(FX20)="AB","+",VLOOKUP(FX20,'විෂය තොරතුරු'!$P$24:$Q$28,2))))</f>
        <v>W</v>
      </c>
      <c r="HJ20" s="167" t="str">
        <f aca="false">IF(FY20="","",IF(FY20="-","-",IF(UPPER(FY20)="AB","+",VLOOKUP(FY20,'විෂය තොරතුරු'!$P$24:$Q$28,2))))</f>
        <v>-</v>
      </c>
      <c r="HK20" s="168" t="str">
        <f aca="false">IF(FZ20="","",IF(FZ20="-","-",IF(UPPER(FZ20)="AB","+",VLOOKUP(FZ20,'විෂය තොරතුරු'!$P$24:$Q$28,2))))</f>
        <v>-</v>
      </c>
      <c r="HL20" s="168" t="str">
        <f aca="false">IF(GA20="","",IF(GA20="-","-",IF(UPPER(GA20)="AB","+",VLOOKUP(GA20,'විෂය තොරතුරු'!$P$24:$Q$28,2))))</f>
        <v>W</v>
      </c>
      <c r="HM20" s="168" t="str">
        <f aca="false">IF(GB20="","",IF(GB20="-","-",IF(UPPER(GB20)="AB","+",VLOOKUP(GB20,'විෂය තොරතුරු'!$P$24:$Q$28,2))))</f>
        <v/>
      </c>
      <c r="HN20" s="168" t="str">
        <f aca="false">IF(GC20="","",IF(GC20="-","-",IF(UPPER(GC20)="AB","+",VLOOKUP(GC20,'විෂය තොරතුරු'!$P$24:$Q$28,2))))</f>
        <v/>
      </c>
      <c r="HO20" s="168" t="str">
        <f aca="false">IF(GD20="","",IF(GD20="-","-",IF(UPPER(GD20)="AB","+",VLOOKUP(GD20,'විෂය තොරතුරු'!$P$24:$Q$28,2))))</f>
        <v/>
      </c>
      <c r="HP20" s="168" t="str">
        <f aca="false">IF(GE20="","",IF(GE20="-","-",IF(UPPER(GE20)="AB","+",VLOOKUP(GE20,'විෂය තොරතුරු'!$P$24:$Q$28,2))))</f>
        <v/>
      </c>
      <c r="HQ20" s="170" t="str">
        <f aca="false">IF(GF20="","",IF(GF20="-","-",IF(UPPER(GF20)="AB","+",VLOOKUP(GF20,'විෂය තොරතුරු'!$P$24:$Q$28,2))))</f>
        <v/>
      </c>
      <c r="HR20" s="171" t="str">
        <f aca="false">IF(GG20="","",IF(GG20="-","-",IF(UPPER(GG20)="AB","+",VLOOKUP(GG20,'විෂය තොරතුරු'!$P$24:$Q$28,2))))</f>
        <v>-</v>
      </c>
      <c r="HS20" s="168" t="str">
        <f aca="false">IF(GH20="","",IF(GH20="-","-",IF(UPPER(GH20)="AB","+",VLOOKUP(GH20,'විෂය තොරතුරු'!$P$24:$Q$28,2))))</f>
        <v>C</v>
      </c>
      <c r="HT20" s="168" t="str">
        <f aca="false">IF(GI20="","",IF(GI20="-","-",IF(UPPER(GI20)="AB","+",VLOOKUP(GI20,'විෂය තොරතුරු'!$P$24:$Q$28,2))))</f>
        <v>-</v>
      </c>
      <c r="HU20" s="168" t="str">
        <f aca="false">IF(GJ20="","",IF(GJ20="-","-",IF(UPPER(GJ20)="AB","+",VLOOKUP(GJ20,'විෂය තොරතුරු'!$P$24:$Q$28,2))))</f>
        <v/>
      </c>
      <c r="HV20" s="168" t="str">
        <f aca="false">IF(GK20="","",IF(GK20="-","-",IF(UPPER(GK20)="AB","+",VLOOKUP(GK20,'විෂය තොරතුරු'!$P$24:$Q$28,2))))</f>
        <v/>
      </c>
      <c r="HW20" s="168" t="str">
        <f aca="false">IF(GL20="","",IF(GL20="-","-",IF(UPPER(GL20)="AB","+",VLOOKUP(GL20,'විෂය තොරතුරු'!$P$24:$Q$28,2))))</f>
        <v>-</v>
      </c>
      <c r="HX20" s="168" t="str">
        <f aca="false">IF(GM20="","",IF(GM20="-","-",IF(UPPER(GM20)="AB","+",VLOOKUP(GM20,'විෂය තොරතුරු'!$P$24:$Q$28,2))))</f>
        <v/>
      </c>
      <c r="HY20" s="169" t="str">
        <f aca="false">IF(GN20="","",IF(GN20="-","-",IF(UPPER(GN20)="AB","+",VLOOKUP(GN20,'විෂය තොරතුරු'!$P$24:$Q$28,2))))</f>
        <v/>
      </c>
      <c r="HZ20" s="171" t="str">
        <f aca="false">IF(GO20="","",IF(GO20="-","-",IF(UPPER(GO20)="AB","+",VLOOKUP(GO20,'විෂය තොරතුරු'!$P$24:$Q$28,2))))</f>
        <v>-</v>
      </c>
      <c r="IA20" s="168" t="str">
        <f aca="false">IF(GP20="","",IF(GP20="-","-",IF(UPPER(GP20)="AB","+",VLOOKUP(GP20,'විෂය තොරතුරු'!$P$24:$Q$28,2))))</f>
        <v>W</v>
      </c>
      <c r="IB20" s="168" t="str">
        <f aca="false">IF(GQ20="","",IF(GQ20="-","-",IF(UPPER(GQ20)="AB","+",VLOOKUP(GQ20,'විෂය තොරතුරු'!$P$24:$Q$28,2))))</f>
        <v/>
      </c>
      <c r="IC20" s="168" t="str">
        <f aca="false">IF(GR20="","",IF(GR20="-","-",IF(UPPER(GR20)="AB","+",VLOOKUP(GR20,'විෂය තොරතුරු'!$P$24:$Q$28,2))))</f>
        <v>-</v>
      </c>
      <c r="ID20" s="168" t="str">
        <f aca="false">IF(GS20="","",IF(GS20="-","-",IF(UPPER(GS20)="AB","+",VLOOKUP(GS20,'විෂය තොරතුරු'!$P$24:$Q$28,2))))</f>
        <v/>
      </c>
      <c r="IE20" s="168" t="str">
        <f aca="false">IF(GT20="","",IF(GT20="-","-",IF(UPPER(GT20)="AB","+",VLOOKUP(GT20,'විෂය තොරතුරු'!$P$24:$Q$28,2))))</f>
        <v/>
      </c>
      <c r="IF20" s="168" t="str">
        <f aca="false">IF(GU20="","",IF(GU20="-","-",IF(UPPER(GU20)="AB","+",VLOOKUP(GU20,'විෂය තොරතුරු'!$P$24:$Q$28,2))))</f>
        <v/>
      </c>
      <c r="IG20" s="169" t="str">
        <f aca="false">IF(GV20="","",IF(GV20="-","-",IF(UPPER(GV20)="AB","+",VLOOKUP(GV20,'විෂය තොරතුරු'!$P$24:$Q$28,2))))</f>
        <v/>
      </c>
      <c r="IH20" s="171" t="n">
        <f aca="false">IF($FL20="","",COUNTIF($GZ20:$IG20,"A"))</f>
        <v>0</v>
      </c>
      <c r="II20" s="171" t="n">
        <f aca="false">IF($FL20="","",COUNTIF($GZ20:$IG20,"B"))</f>
        <v>0</v>
      </c>
      <c r="IJ20" s="171" t="n">
        <f aca="false">IF($FL20="","",COUNTIF($GZ20:$IG20,"C"))</f>
        <v>1</v>
      </c>
      <c r="IK20" s="171" t="n">
        <f aca="false">IF($FL20="","",COUNTIF($GZ20:$IG20,"S"))</f>
        <v>3</v>
      </c>
      <c r="IL20" s="171" t="n">
        <f aca="false">IF($FL20="","",COUNTIF($GZ20:$IG20,"W"))</f>
        <v>5</v>
      </c>
      <c r="IM20" s="171" t="n">
        <f aca="false">IF(FL20="","",SUM(IH20:IK20))</f>
        <v>4</v>
      </c>
      <c r="IN20" s="169" t="n">
        <f aca="false">IF(FL20="","",SUM(IH20:IJ20))</f>
        <v>1</v>
      </c>
      <c r="IO20" s="172" t="str">
        <f aca="false">IF(FL20="","",IF(AND(IM20&gt;=6,IN20&gt;=3,OR(FO20&gt;=35,FP20&gt;=35),FV20&gt;=35),"6/3 සමත්",IF(AND(IM20&gt;=5,IN20&gt;=3,OR(FO20&gt;=35,FP20&gt;=35,FV20&gt;=35)),"5/3 සමත්",IF(AND(IM20&gt;=4,IN20&gt;=1,OR(FO20&gt;=20,FP20&gt;=20,FV20&gt;=20)),"සමත් කළ හැකි",IF(IL20=9,"W9","අසමත් ?")))))</f>
        <v>සමත් කළ හැකි</v>
      </c>
    </row>
    <row r="21" customFormat="false" ht="13.8" hidden="true" customHeight="false" outlineLevel="0" collapsed="false">
      <c r="A21" s="160" t="n">
        <v>7</v>
      </c>
      <c r="B21" s="175" t="s">
        <v>478</v>
      </c>
      <c r="C21" s="161"/>
      <c r="D21" s="162"/>
      <c r="E21" s="163" t="n">
        <v>36</v>
      </c>
      <c r="F21" s="164"/>
      <c r="G21" s="163" t="n">
        <v>68</v>
      </c>
      <c r="H21" s="165"/>
      <c r="I21" s="165"/>
      <c r="J21" s="164"/>
      <c r="K21" s="163" t="n">
        <v>46</v>
      </c>
      <c r="L21" s="165" t="n">
        <v>70</v>
      </c>
      <c r="M21" s="165" t="n">
        <v>41</v>
      </c>
      <c r="N21" s="164" t="n">
        <v>55</v>
      </c>
      <c r="O21" s="163"/>
      <c r="P21" s="165"/>
      <c r="Q21" s="165"/>
      <c r="R21" s="165"/>
      <c r="S21" s="165"/>
      <c r="T21" s="165"/>
      <c r="U21" s="165"/>
      <c r="V21" s="164"/>
      <c r="W21" s="163"/>
      <c r="X21" s="165"/>
      <c r="Y21" s="165"/>
      <c r="Z21" s="165" t="n">
        <v>70</v>
      </c>
      <c r="AA21" s="165"/>
      <c r="AB21" s="165"/>
      <c r="AC21" s="165"/>
      <c r="AD21" s="164"/>
      <c r="AE21" s="163" t="n">
        <v>54</v>
      </c>
      <c r="AF21" s="165"/>
      <c r="AG21" s="165"/>
      <c r="AH21" s="165"/>
      <c r="AI21" s="165"/>
      <c r="AJ21" s="165"/>
      <c r="AK21" s="165"/>
      <c r="AL21" s="166"/>
      <c r="AM21" s="167" t="n">
        <f aca="false">IF(B21="","",SUM(E21:AL21))</f>
        <v>440</v>
      </c>
      <c r="AN21" s="168" t="n">
        <f aca="false">IF(B21="","",AM21/9)</f>
        <v>48.8888888888889</v>
      </c>
      <c r="AO21" s="169" t="n">
        <f aca="false">IF(B21="","",IF(AM21=0,"-",RANK(AM21,$AM$15:$AM$64,0)))</f>
        <v>5</v>
      </c>
      <c r="AP21" s="167" t="str">
        <f aca="false">IF(E21="","",IF(E21="-","-",IF(UPPER(E21)="AB","+",VLOOKUP(E21,'විෂය තොරතුරු'!$P$24:$Q$28,2))))</f>
        <v>S</v>
      </c>
      <c r="AQ21" s="168" t="str">
        <f aca="false">IF(F21="","",IF(F21="-","-",IF(UPPER(F21)="AB","+",VLOOKUP(F21,'විෂය තොරතුරු'!$P$24:$Q$28,2))))</f>
        <v/>
      </c>
      <c r="AR21" s="168" t="str">
        <f aca="false">IF(G21="","",IF(G21="-","-",IF(UPPER(G21)="AB","+",VLOOKUP(G21,'විෂය තොරතුරු'!$P$24:$Q$28,2))))</f>
        <v>B</v>
      </c>
      <c r="AS21" s="168" t="str">
        <f aca="false">IF(H21="","",IF(H21="-","-",IF(UPPER(H21)="AB","+",VLOOKUP(H21,'විෂය තොරතුරු'!$P$24:$Q$28,2))))</f>
        <v/>
      </c>
      <c r="AT21" s="168" t="str">
        <f aca="false">IF(I21="","",IF(I21="-","-",IF(UPPER(I21)="AB","+",VLOOKUP(I21,'විෂය තොරතුරු'!$P$24:$Q$28,2))))</f>
        <v/>
      </c>
      <c r="AU21" s="170" t="str">
        <f aca="false">IF(J21="","",IF(J21="-","-",IF(UPPER(J21)="AB","+",VLOOKUP(J21,'විෂය තොරතුරු'!$P$24:$Q$28,2))))</f>
        <v/>
      </c>
      <c r="AV21" s="171" t="str">
        <f aca="false">IF(K21="","",IF(K21="-","-",IF(UPPER(K21)="AB","+",VLOOKUP(K21,'විෂය තොරතුරු'!$P$24:$Q$28,2))))</f>
        <v>S</v>
      </c>
      <c r="AW21" s="168" t="str">
        <f aca="false">IF(L21="","",IF(L21="-","-",IF(UPPER(L21)="AB","+",VLOOKUP(L21,'විෂය තොරතුරු'!$P$24:$Q$28,2))))</f>
        <v>B</v>
      </c>
      <c r="AX21" s="168" t="str">
        <f aca="false">IF(M21="","",IF(M21="-","-",IF(UPPER(M21)="AB","+",VLOOKUP(M21,'විෂය තොරතුරු'!$P$24:$Q$28,2))))</f>
        <v>S</v>
      </c>
      <c r="AY21" s="169" t="str">
        <f aca="false">IF(N21="","",IF(N21="-","-",IF(UPPER(N21)="AB","+",VLOOKUP(N21,'විෂය තොරතුරු'!$P$24:$Q$28,2))))</f>
        <v>C</v>
      </c>
      <c r="AZ21" s="167" t="str">
        <f aca="false">IF(O21="","",IF(O21="-","-",IF(UPPER(O21)="AB","+",VLOOKUP(O21,'විෂය තොරතුරු'!$P$24:$Q$28,2))))</f>
        <v/>
      </c>
      <c r="BA21" s="168" t="str">
        <f aca="false">IF(P21="","",IF(P21="-","-",IF(UPPER(P21)="AB","+",VLOOKUP(P21,'විෂය තොරතුරු'!$P$24:$Q$28,2))))</f>
        <v/>
      </c>
      <c r="BB21" s="168" t="str">
        <f aca="false">IF(Q21="","",IF(Q21="-","-",IF(UPPER(Q21)="AB","+",VLOOKUP(Q21,'විෂය තොරතුරු'!$P$24:$Q$28,2))))</f>
        <v/>
      </c>
      <c r="BC21" s="168" t="str">
        <f aca="false">IF(R21="","",IF(R21="-","-",IF(UPPER(R21)="AB","+",VLOOKUP(R21,'විෂය තොරතුරු'!$P$24:$Q$28,2))))</f>
        <v/>
      </c>
      <c r="BD21" s="168" t="str">
        <f aca="false">IF(S21="","",IF(S21="-","-",IF(UPPER(S21)="AB","+",VLOOKUP(S21,'විෂය තොරතුරු'!$P$24:$Q$28,2))))</f>
        <v/>
      </c>
      <c r="BE21" s="168" t="str">
        <f aca="false">IF(T21="","",IF(T21="-","-",IF(UPPER(T21)="AB","+",VLOOKUP(T21,'විෂය තොරතුරු'!$P$24:$Q$28,2))))</f>
        <v/>
      </c>
      <c r="BF21" s="168" t="str">
        <f aca="false">IF(U21="","",IF(U21="-","-",IF(UPPER(U21)="AB","+",VLOOKUP(U21,'විෂය තොරතුරු'!$P$24:$Q$28,2))))</f>
        <v/>
      </c>
      <c r="BG21" s="170" t="str">
        <f aca="false">IF(V21="","",IF(V21="-","-",IF(UPPER(V21)="AB","+",VLOOKUP(V21,'විෂය තොරතුරු'!$P$24:$Q$28,2))))</f>
        <v/>
      </c>
      <c r="BH21" s="171" t="str">
        <f aca="false">IF(W21="","",IF(W21="-","-",IF(UPPER(W21)="AB","+",VLOOKUP(W21,'විෂය තොරතුරු'!$P$24:$Q$28,2))))</f>
        <v/>
      </c>
      <c r="BI21" s="168" t="str">
        <f aca="false">IF(X21="","",IF(X21="-","-",IF(UPPER(X21)="AB","+",VLOOKUP(X21,'විෂය තොරතුරු'!$P$24:$Q$28,2))))</f>
        <v/>
      </c>
      <c r="BJ21" s="168" t="str">
        <f aca="false">IF(Y21="","",IF(Y21="-","-",IF(UPPER(Y21)="AB","+",VLOOKUP(Y21,'විෂය තොරතුරු'!$P$24:$Q$28,2))))</f>
        <v/>
      </c>
      <c r="BK21" s="168" t="str">
        <f aca="false">IF(Z21="","",IF(Z21="-","-",IF(UPPER(Z21)="AB","+",VLOOKUP(Z21,'විෂය තොරතුරු'!$P$24:$Q$28,2))))</f>
        <v>B</v>
      </c>
      <c r="BL21" s="168" t="str">
        <f aca="false">IF(AA21="","",IF(AA21="-","-",IF(UPPER(AA21)="AB","+",VLOOKUP(AA21,'විෂය තොරතුරු'!$P$24:$Q$28,2))))</f>
        <v/>
      </c>
      <c r="BM21" s="168" t="str">
        <f aca="false">IF(AB21="","",IF(AB21="-","-",IF(UPPER(AB21)="AB","+",VLOOKUP(AB21,'විෂය තොරතුරු'!$P$24:$Q$28,2))))</f>
        <v/>
      </c>
      <c r="BN21" s="168" t="str">
        <f aca="false">IF(AC21="","",IF(AC21="-","-",IF(UPPER(AC21)="AB","+",VLOOKUP(AC21,'විෂය තොරතුරු'!$P$24:$Q$28,2))))</f>
        <v/>
      </c>
      <c r="BO21" s="169" t="str">
        <f aca="false">IF(AD21="","",IF(AD21="-","-",IF(UPPER(AD21)="AB","+",VLOOKUP(AD21,'විෂය තොරතුරු'!$P$24:$Q$28,2))))</f>
        <v/>
      </c>
      <c r="BP21" s="171" t="str">
        <f aca="false">IF(AE21="","",IF(AE21="-","-",IF(UPPER(AE21)="AB","+",VLOOKUP(AE21,'විෂය තොරතුරු'!$P$24:$Q$28,2))))</f>
        <v>C</v>
      </c>
      <c r="BQ21" s="168" t="str">
        <f aca="false">IF(AF21="","",IF(AF21="-","-",IF(UPPER(AF21)="AB","+",VLOOKUP(AF21,'විෂය තොරතුරු'!$P$24:$Q$28,2))))</f>
        <v/>
      </c>
      <c r="BR21" s="168" t="str">
        <f aca="false">IF(AG21="","",IF(AG21="-","-",IF(UPPER(AG21)="AB","+",VLOOKUP(AG21,'විෂය තොරතුරු'!$P$24:$Q$28,2))))</f>
        <v/>
      </c>
      <c r="BS21" s="168" t="str">
        <f aca="false">IF(AH21="","",IF(AH21="-","-",IF(UPPER(AH21)="AB","+",VLOOKUP(AH21,'විෂය තොරතුරු'!$P$24:$Q$28,2))))</f>
        <v/>
      </c>
      <c r="BT21" s="168" t="str">
        <f aca="false">IF(AI21="","",IF(AI21="-","-",IF(UPPER(AI21)="AB","+",VLOOKUP(AI21,'විෂය තොරතුරු'!$P$24:$Q$28,2))))</f>
        <v/>
      </c>
      <c r="BU21" s="168" t="str">
        <f aca="false">IF(AJ21="","",IF(AJ21="-","-",IF(UPPER(AJ21)="AB","+",VLOOKUP(AJ21,'විෂය තොරතුරු'!$P$24:$Q$28,2))))</f>
        <v/>
      </c>
      <c r="BV21" s="168" t="str">
        <f aca="false">IF(AK21="","",IF(AK21="-","-",IF(UPPER(AK21)="AB","+",VLOOKUP(AK21,'විෂය තොරතුරු'!$P$24:$Q$28,2))))</f>
        <v/>
      </c>
      <c r="BW21" s="169" t="str">
        <f aca="false">IF(AL21="","",IF(AL21="-","-",IF(UPPER(AL21)="AB","+",VLOOKUP(AL21,'විෂය තොරතුරු'!$P$24:$Q$28,2))))</f>
        <v/>
      </c>
      <c r="BX21" s="171" t="n">
        <f aca="false">IF($B21="","",COUNTIF($AP21:$BW21,"A"))</f>
        <v>0</v>
      </c>
      <c r="BY21" s="168" t="n">
        <f aca="false">IF($B21="","",COUNTIF($AP21:$BW21,"B"))</f>
        <v>3</v>
      </c>
      <c r="BZ21" s="168" t="n">
        <f aca="false">IF($B21="","",COUNTIF($AP21:$BW21,"C"))</f>
        <v>2</v>
      </c>
      <c r="CA21" s="168" t="n">
        <f aca="false">IF($B21="","",COUNTIF($AP21:$BW21,"S"))</f>
        <v>3</v>
      </c>
      <c r="CB21" s="169" t="n">
        <f aca="false">IF($B21="","",COUNTIF($AP21:$BW21,"W"))</f>
        <v>0</v>
      </c>
      <c r="CC21" s="171" t="n">
        <f aca="false">IF(B21="","",SUM(BX21:CA21))</f>
        <v>8</v>
      </c>
      <c r="CD21" s="169" t="n">
        <f aca="false">IF(B21="","",SUM(BX21:BZ21))</f>
        <v>5</v>
      </c>
      <c r="CE21" s="172" t="str">
        <f aca="false">IF(B21="","",IF(AND(CC21&gt;=6,CD21&gt;=3,OR(E21&gt;=35,F21&gt;=35),L21&gt;=35),"6/3 සමත්",IF(AND(CC21&gt;=5,CD21&gt;=3,OR(E21&gt;=35,F21&gt;=35,L21&gt;=35)),"5/3 සමත්",IF(AND(CC21&gt;=4,CD21&gt;=1,OR(E21&gt;=20,F21&gt;=20,L21&gt;=20)),"සමත් කළ හැකි",IF(CB21=9,"W9","අසමත් ?")))))</f>
        <v>6/3 සමත්</v>
      </c>
      <c r="FK21" s="173" t="n">
        <v>7</v>
      </c>
      <c r="FL21" s="161" t="s">
        <v>50</v>
      </c>
      <c r="FM21" s="161"/>
      <c r="FN21" s="161" t="str">
        <f aca="false">IF(FM21="","-",(FM21/$M$95)*100)</f>
        <v>-</v>
      </c>
      <c r="FO21" s="165" t="n">
        <v>25</v>
      </c>
      <c r="FP21" s="165"/>
      <c r="FQ21" s="165" t="n">
        <v>28</v>
      </c>
      <c r="FR21" s="165" t="s">
        <v>18</v>
      </c>
      <c r="FS21" s="165"/>
      <c r="FT21" s="165"/>
      <c r="FU21" s="165" t="n">
        <v>11</v>
      </c>
      <c r="FV21" s="165" t="n">
        <v>14</v>
      </c>
      <c r="FW21" s="165" t="n">
        <v>28</v>
      </c>
      <c r="FX21" s="165" t="n">
        <v>22</v>
      </c>
      <c r="FY21" s="165" t="s">
        <v>18</v>
      </c>
      <c r="FZ21" s="165" t="s">
        <v>18</v>
      </c>
      <c r="GA21" s="165" t="n">
        <v>34</v>
      </c>
      <c r="GB21" s="165"/>
      <c r="GC21" s="165"/>
      <c r="GD21" s="165"/>
      <c r="GE21" s="165"/>
      <c r="GF21" s="165"/>
      <c r="GG21" s="165" t="s">
        <v>18</v>
      </c>
      <c r="GH21" s="165" t="n">
        <v>46</v>
      </c>
      <c r="GI21" s="165" t="s">
        <v>18</v>
      </c>
      <c r="GJ21" s="165"/>
      <c r="GK21" s="165"/>
      <c r="GL21" s="165" t="s">
        <v>18</v>
      </c>
      <c r="GM21" s="165"/>
      <c r="GN21" s="165"/>
      <c r="GO21" s="165" t="s">
        <v>18</v>
      </c>
      <c r="GP21" s="165" t="s">
        <v>18</v>
      </c>
      <c r="GQ21" s="165"/>
      <c r="GR21" s="165" t="n">
        <v>29</v>
      </c>
      <c r="GS21" s="165"/>
      <c r="GT21" s="165"/>
      <c r="GU21" s="165"/>
      <c r="GV21" s="174"/>
      <c r="GW21" s="167" t="n">
        <f aca="false">IF(FL21="","",SUM(FO21:GV21))</f>
        <v>237</v>
      </c>
      <c r="GX21" s="168" t="n">
        <f aca="false">IF(FL21="","",GW21/9)</f>
        <v>26.3333333333333</v>
      </c>
      <c r="GY21" s="169" t="n">
        <f aca="false">IF(FL21="","",IF(GW21=0,"-",RANK(GW21,$GW$15:$GW$64,0)))</f>
        <v>19</v>
      </c>
      <c r="GZ21" s="167" t="str">
        <f aca="false">IF(FO21="","",IF(FO21="-","-",IF(UPPER(FO21)="AB","+",VLOOKUP(FO21,'විෂය තොරතුරු'!$P$24:$Q$28,2))))</f>
        <v>W</v>
      </c>
      <c r="HA21" s="168" t="str">
        <f aca="false">IF(FP21="","",IF(FP21="-","-",IF(UPPER(FP21)="AB","+",VLOOKUP(FP21,'විෂය තොරතුරු'!$P$24:$Q$28,2))))</f>
        <v/>
      </c>
      <c r="HB21" s="168" t="str">
        <f aca="false">IF(FQ21="","",IF(FQ21="-","-",IF(UPPER(FQ21)="AB","+",VLOOKUP(FQ21,'විෂය තොරතුරු'!$P$24:$Q$28,2))))</f>
        <v>W</v>
      </c>
      <c r="HC21" s="168" t="str">
        <f aca="false">IF(FR21="","",IF(FR21="-","-",IF(UPPER(FR21)="AB","+",VLOOKUP(FR21,'විෂය තොරතුරු'!$P$24:$Q$28,2))))</f>
        <v>-</v>
      </c>
      <c r="HD21" s="168" t="str">
        <f aca="false">IF(FS21="","",IF(FS21="-","-",IF(UPPER(FS21)="AB","+",VLOOKUP(FS21,'විෂය තොරතුරු'!$P$24:$Q$28,2))))</f>
        <v/>
      </c>
      <c r="HE21" s="170" t="str">
        <f aca="false">IF(FT21="","",IF(FT21="-","-",IF(UPPER(FT21)="AB","+",VLOOKUP(FT21,'විෂය තොරතුරු'!$P$24:$Q$28,2))))</f>
        <v/>
      </c>
      <c r="HF21" s="171" t="str">
        <f aca="false">IF(FU21="","",IF(FU21="-","-",IF(UPPER(FU21)="AB","+",VLOOKUP(FU21,'විෂය තොරතුරු'!$P$24:$Q$28,2))))</f>
        <v>W</v>
      </c>
      <c r="HG21" s="168" t="str">
        <f aca="false">IF(FV21="","",IF(FV21="-","-",IF(UPPER(FV21)="AB","+",VLOOKUP(FV21,'විෂය තොරතුරු'!$P$24:$Q$28,2))))</f>
        <v>W</v>
      </c>
      <c r="HH21" s="168" t="str">
        <f aca="false">IF(FW21="","",IF(FW21="-","-",IF(UPPER(FW21)="AB","+",VLOOKUP(FW21,'විෂය තොරතුරු'!$P$24:$Q$28,2))))</f>
        <v>W</v>
      </c>
      <c r="HI21" s="169" t="str">
        <f aca="false">IF(FX21="","",IF(FX21="-","-",IF(UPPER(FX21)="AB","+",VLOOKUP(FX21,'විෂය තොරතුරු'!$P$24:$Q$28,2))))</f>
        <v>W</v>
      </c>
      <c r="HJ21" s="167" t="str">
        <f aca="false">IF(FY21="","",IF(FY21="-","-",IF(UPPER(FY21)="AB","+",VLOOKUP(FY21,'විෂය තොරතුරු'!$P$24:$Q$28,2))))</f>
        <v>-</v>
      </c>
      <c r="HK21" s="168" t="str">
        <f aca="false">IF(FZ21="","",IF(FZ21="-","-",IF(UPPER(FZ21)="AB","+",VLOOKUP(FZ21,'විෂය තොරතුරු'!$P$24:$Q$28,2))))</f>
        <v>-</v>
      </c>
      <c r="HL21" s="168" t="str">
        <f aca="false">IF(GA21="","",IF(GA21="-","-",IF(UPPER(GA21)="AB","+",VLOOKUP(GA21,'විෂය තොරතුරු'!$P$24:$Q$28,2))))</f>
        <v>W</v>
      </c>
      <c r="HM21" s="168" t="str">
        <f aca="false">IF(GB21="","",IF(GB21="-","-",IF(UPPER(GB21)="AB","+",VLOOKUP(GB21,'විෂය තොරතුරු'!$P$24:$Q$28,2))))</f>
        <v/>
      </c>
      <c r="HN21" s="168" t="str">
        <f aca="false">IF(GC21="","",IF(GC21="-","-",IF(UPPER(GC21)="AB","+",VLOOKUP(GC21,'විෂය තොරතුරු'!$P$24:$Q$28,2))))</f>
        <v/>
      </c>
      <c r="HO21" s="168" t="str">
        <f aca="false">IF(GD21="","",IF(GD21="-","-",IF(UPPER(GD21)="AB","+",VLOOKUP(GD21,'විෂය තොරතුරු'!$P$24:$Q$28,2))))</f>
        <v/>
      </c>
      <c r="HP21" s="168" t="str">
        <f aca="false">IF(GE21="","",IF(GE21="-","-",IF(UPPER(GE21)="AB","+",VLOOKUP(GE21,'විෂය තොරතුරු'!$P$24:$Q$28,2))))</f>
        <v/>
      </c>
      <c r="HQ21" s="170" t="str">
        <f aca="false">IF(GF21="","",IF(GF21="-","-",IF(UPPER(GF21)="AB","+",VLOOKUP(GF21,'විෂය තොරතුරු'!$P$24:$Q$28,2))))</f>
        <v/>
      </c>
      <c r="HR21" s="171" t="str">
        <f aca="false">IF(GG21="","",IF(GG21="-","-",IF(UPPER(GG21)="AB","+",VLOOKUP(GG21,'විෂය තොරතුරු'!$P$24:$Q$28,2))))</f>
        <v>-</v>
      </c>
      <c r="HS21" s="168" t="str">
        <f aca="false">IF(GH21="","",IF(GH21="-","-",IF(UPPER(GH21)="AB","+",VLOOKUP(GH21,'විෂය තොරතුරු'!$P$24:$Q$28,2))))</f>
        <v>S</v>
      </c>
      <c r="HT21" s="168" t="str">
        <f aca="false">IF(GI21="","",IF(GI21="-","-",IF(UPPER(GI21)="AB","+",VLOOKUP(GI21,'විෂය තොරතුරු'!$P$24:$Q$28,2))))</f>
        <v>-</v>
      </c>
      <c r="HU21" s="168" t="str">
        <f aca="false">IF(GJ21="","",IF(GJ21="-","-",IF(UPPER(GJ21)="AB","+",VLOOKUP(GJ21,'විෂය තොරතුරු'!$P$24:$Q$28,2))))</f>
        <v/>
      </c>
      <c r="HV21" s="168" t="str">
        <f aca="false">IF(GK21="","",IF(GK21="-","-",IF(UPPER(GK21)="AB","+",VLOOKUP(GK21,'විෂය තොරතුරු'!$P$24:$Q$28,2))))</f>
        <v/>
      </c>
      <c r="HW21" s="168" t="str">
        <f aca="false">IF(GL21="","",IF(GL21="-","-",IF(UPPER(GL21)="AB","+",VLOOKUP(GL21,'විෂය තොරතුරු'!$P$24:$Q$28,2))))</f>
        <v>-</v>
      </c>
      <c r="HX21" s="168" t="str">
        <f aca="false">IF(GM21="","",IF(GM21="-","-",IF(UPPER(GM21)="AB","+",VLOOKUP(GM21,'විෂය තොරතුරු'!$P$24:$Q$28,2))))</f>
        <v/>
      </c>
      <c r="HY21" s="169" t="str">
        <f aca="false">IF(GN21="","",IF(GN21="-","-",IF(UPPER(GN21)="AB","+",VLOOKUP(GN21,'විෂය තොරතුරු'!$P$24:$Q$28,2))))</f>
        <v/>
      </c>
      <c r="HZ21" s="171" t="str">
        <f aca="false">IF(GO21="","",IF(GO21="-","-",IF(UPPER(GO21)="AB","+",VLOOKUP(GO21,'විෂය තොරතුරු'!$P$24:$Q$28,2))))</f>
        <v>-</v>
      </c>
      <c r="IA21" s="168" t="str">
        <f aca="false">IF(GP21="","",IF(GP21="-","-",IF(UPPER(GP21)="AB","+",VLOOKUP(GP21,'විෂය තොරතුරු'!$P$24:$Q$28,2))))</f>
        <v>-</v>
      </c>
      <c r="IB21" s="168" t="str">
        <f aca="false">IF(GQ21="","",IF(GQ21="-","-",IF(UPPER(GQ21)="AB","+",VLOOKUP(GQ21,'විෂය තොරතුරු'!$P$24:$Q$28,2))))</f>
        <v/>
      </c>
      <c r="IC21" s="168" t="str">
        <f aca="false">IF(GR21="","",IF(GR21="-","-",IF(UPPER(GR21)="AB","+",VLOOKUP(GR21,'විෂය තොරතුරු'!$P$24:$Q$28,2))))</f>
        <v>W</v>
      </c>
      <c r="ID21" s="168" t="str">
        <f aca="false">IF(GS21="","",IF(GS21="-","-",IF(UPPER(GS21)="AB","+",VLOOKUP(GS21,'විෂය තොරතුරු'!$P$24:$Q$28,2))))</f>
        <v/>
      </c>
      <c r="IE21" s="168" t="str">
        <f aca="false">IF(GT21="","",IF(GT21="-","-",IF(UPPER(GT21)="AB","+",VLOOKUP(GT21,'විෂය තොරතුරු'!$P$24:$Q$28,2))))</f>
        <v/>
      </c>
      <c r="IF21" s="168" t="str">
        <f aca="false">IF(GU21="","",IF(GU21="-","-",IF(UPPER(GU21)="AB","+",VLOOKUP(GU21,'විෂය තොරතුරු'!$P$24:$Q$28,2))))</f>
        <v/>
      </c>
      <c r="IG21" s="169" t="str">
        <f aca="false">IF(GV21="","",IF(GV21="-","-",IF(UPPER(GV21)="AB","+",VLOOKUP(GV21,'විෂය තොරතුරු'!$P$24:$Q$28,2))))</f>
        <v/>
      </c>
      <c r="IH21" s="171" t="n">
        <f aca="false">IF($FL21="","",COUNTIF($GZ21:$IG21,"A"))</f>
        <v>0</v>
      </c>
      <c r="II21" s="171" t="n">
        <f aca="false">IF($FL21="","",COUNTIF($GZ21:$IG21,"B"))</f>
        <v>0</v>
      </c>
      <c r="IJ21" s="171" t="n">
        <f aca="false">IF($FL21="","",COUNTIF($GZ21:$IG21,"C"))</f>
        <v>0</v>
      </c>
      <c r="IK21" s="171" t="n">
        <f aca="false">IF($FL21="","",COUNTIF($GZ21:$IG21,"S"))</f>
        <v>1</v>
      </c>
      <c r="IL21" s="171" t="n">
        <f aca="false">IF($FL21="","",COUNTIF($GZ21:$IG21,"W"))</f>
        <v>8</v>
      </c>
      <c r="IM21" s="171" t="n">
        <f aca="false">IF(FL21="","",SUM(IH21:IK21))</f>
        <v>1</v>
      </c>
      <c r="IN21" s="169" t="n">
        <f aca="false">IF(FL21="","",SUM(IH21:IJ21))</f>
        <v>0</v>
      </c>
      <c r="IO21" s="172" t="str">
        <f aca="false">IF(FL21="","",IF(AND(IM21&gt;=6,IN21&gt;=3,OR(FO21&gt;=35,FP21&gt;=35),FV21&gt;=35),"6/3 සමත්",IF(AND(IM21&gt;=5,IN21&gt;=3,OR(FO21&gt;=35,FP21&gt;=35,FV21&gt;=35)),"5/3 සමත්",IF(AND(IM21&gt;=4,IN21&gt;=1,OR(FO21&gt;=20,FP21&gt;=20,FV21&gt;=20)),"සමත් කළ හැකි",IF(IL21=9,"W9","අසමත් ?")))))</f>
        <v>අසමත් ?</v>
      </c>
    </row>
    <row r="22" customFormat="false" ht="13.8" hidden="true" customHeight="false" outlineLevel="0" collapsed="false">
      <c r="A22" s="160" t="n">
        <v>8</v>
      </c>
      <c r="B22" s="161" t="s">
        <v>479</v>
      </c>
      <c r="C22" s="161"/>
      <c r="D22" s="162"/>
      <c r="E22" s="163" t="n">
        <v>44</v>
      </c>
      <c r="F22" s="164"/>
      <c r="G22" s="163" t="n">
        <v>16</v>
      </c>
      <c r="H22" s="165"/>
      <c r="I22" s="165"/>
      <c r="J22" s="164"/>
      <c r="K22" s="163" t="n">
        <v>70</v>
      </c>
      <c r="L22" s="165" t="n">
        <v>35</v>
      </c>
      <c r="M22" s="165" t="n">
        <v>27</v>
      </c>
      <c r="N22" s="164" t="n">
        <v>50</v>
      </c>
      <c r="O22" s="163"/>
      <c r="P22" s="165"/>
      <c r="Q22" s="165"/>
      <c r="R22" s="165"/>
      <c r="S22" s="165"/>
      <c r="T22" s="165"/>
      <c r="U22" s="165"/>
      <c r="V22" s="164"/>
      <c r="W22" s="163"/>
      <c r="X22" s="165"/>
      <c r="Y22" s="165"/>
      <c r="Z22" s="165"/>
      <c r="AA22" s="165"/>
      <c r="AB22" s="165"/>
      <c r="AC22" s="165"/>
      <c r="AD22" s="164"/>
      <c r="AE22" s="163" t="n">
        <v>37</v>
      </c>
      <c r="AF22" s="165"/>
      <c r="AG22" s="165"/>
      <c r="AH22" s="165"/>
      <c r="AI22" s="165"/>
      <c r="AJ22" s="165"/>
      <c r="AK22" s="165"/>
      <c r="AL22" s="166"/>
      <c r="AM22" s="167" t="n">
        <f aca="false">IF(B22="","",SUM(E22:AL22))</f>
        <v>279</v>
      </c>
      <c r="AN22" s="168" t="n">
        <f aca="false">IF(B22="","",AM22/9)</f>
        <v>31</v>
      </c>
      <c r="AO22" s="169" t="n">
        <f aca="false">IF(B22="","",IF(AM22=0,"-",RANK(AM22,$AM$15:$AM$64,0)))</f>
        <v>13</v>
      </c>
      <c r="AP22" s="167" t="str">
        <f aca="false">IF(E22="","",IF(E22="-","-",IF(UPPER(E22)="AB","+",VLOOKUP(E22,'විෂය තොරතුරු'!$P$24:$Q$28,2))))</f>
        <v>S</v>
      </c>
      <c r="AQ22" s="168" t="str">
        <f aca="false">IF(F22="","",IF(F22="-","-",IF(UPPER(F22)="AB","+",VLOOKUP(F22,'විෂය තොරතුරු'!$P$24:$Q$28,2))))</f>
        <v/>
      </c>
      <c r="AR22" s="168" t="str">
        <f aca="false">IF(G22="","",IF(G22="-","-",IF(UPPER(G22)="AB","+",VLOOKUP(G22,'විෂය තොරතුරු'!$P$24:$Q$28,2))))</f>
        <v>W</v>
      </c>
      <c r="AS22" s="168" t="str">
        <f aca="false">IF(H22="","",IF(H22="-","-",IF(UPPER(H22)="AB","+",VLOOKUP(H22,'විෂය තොරතුරු'!$P$24:$Q$28,2))))</f>
        <v/>
      </c>
      <c r="AT22" s="168" t="str">
        <f aca="false">IF(I22="","",IF(I22="-","-",IF(UPPER(I22)="AB","+",VLOOKUP(I22,'විෂය තොරතුරු'!$P$24:$Q$28,2))))</f>
        <v/>
      </c>
      <c r="AU22" s="170" t="str">
        <f aca="false">IF(J22="","",IF(J22="-","-",IF(UPPER(J22)="AB","+",VLOOKUP(J22,'විෂය තොරතුරු'!$P$24:$Q$28,2))))</f>
        <v/>
      </c>
      <c r="AV22" s="171" t="str">
        <f aca="false">IF(K22="","",IF(K22="-","-",IF(UPPER(K22)="AB","+",VLOOKUP(K22,'විෂය තොරතුරු'!$P$24:$Q$28,2))))</f>
        <v>B</v>
      </c>
      <c r="AW22" s="168" t="str">
        <f aca="false">IF(L22="","",IF(L22="-","-",IF(UPPER(L22)="AB","+",VLOOKUP(L22,'විෂය තොරතුරු'!$P$24:$Q$28,2))))</f>
        <v>S</v>
      </c>
      <c r="AX22" s="168" t="str">
        <f aca="false">IF(M22="","",IF(M22="-","-",IF(UPPER(M22)="AB","+",VLOOKUP(M22,'විෂය තොරතුරු'!$P$24:$Q$28,2))))</f>
        <v>W</v>
      </c>
      <c r="AY22" s="169" t="str">
        <f aca="false">IF(N22="","",IF(N22="-","-",IF(UPPER(N22)="AB","+",VLOOKUP(N22,'විෂය තොරතුරු'!$P$24:$Q$28,2))))</f>
        <v>C</v>
      </c>
      <c r="AZ22" s="167" t="str">
        <f aca="false">IF(O22="","",IF(O22="-","-",IF(UPPER(O22)="AB","+",VLOOKUP(O22,'විෂය තොරතුරු'!$P$24:$Q$28,2))))</f>
        <v/>
      </c>
      <c r="BA22" s="168" t="str">
        <f aca="false">IF(P22="","",IF(P22="-","-",IF(UPPER(P22)="AB","+",VLOOKUP(P22,'විෂය තොරතුරු'!$P$24:$Q$28,2))))</f>
        <v/>
      </c>
      <c r="BB22" s="168" t="str">
        <f aca="false">IF(Q22="","",IF(Q22="-","-",IF(UPPER(Q22)="AB","+",VLOOKUP(Q22,'විෂය තොරතුරු'!$P$24:$Q$28,2))))</f>
        <v/>
      </c>
      <c r="BC22" s="168" t="str">
        <f aca="false">IF(R22="","",IF(R22="-","-",IF(UPPER(R22)="AB","+",VLOOKUP(R22,'විෂය තොරතුරු'!$P$24:$Q$28,2))))</f>
        <v/>
      </c>
      <c r="BD22" s="168" t="str">
        <f aca="false">IF(S22="","",IF(S22="-","-",IF(UPPER(S22)="AB","+",VLOOKUP(S22,'විෂය තොරතුරු'!$P$24:$Q$28,2))))</f>
        <v/>
      </c>
      <c r="BE22" s="168" t="str">
        <f aca="false">IF(T22="","",IF(T22="-","-",IF(UPPER(T22)="AB","+",VLOOKUP(T22,'විෂය තොරතුරු'!$P$24:$Q$28,2))))</f>
        <v/>
      </c>
      <c r="BF22" s="168" t="str">
        <f aca="false">IF(U22="","",IF(U22="-","-",IF(UPPER(U22)="AB","+",VLOOKUP(U22,'විෂය තොරතුරු'!$P$24:$Q$28,2))))</f>
        <v/>
      </c>
      <c r="BG22" s="170" t="str">
        <f aca="false">IF(V22="","",IF(V22="-","-",IF(UPPER(V22)="AB","+",VLOOKUP(V22,'විෂය තොරතුරු'!$P$24:$Q$28,2))))</f>
        <v/>
      </c>
      <c r="BH22" s="171" t="str">
        <f aca="false">IF(W22="","",IF(W22="-","-",IF(UPPER(W22)="AB","+",VLOOKUP(W22,'විෂය තොරතුරු'!$P$24:$Q$28,2))))</f>
        <v/>
      </c>
      <c r="BI22" s="168" t="str">
        <f aca="false">IF(X22="","",IF(X22="-","-",IF(UPPER(X22)="AB","+",VLOOKUP(X22,'විෂය තොරතුරු'!$P$24:$Q$28,2))))</f>
        <v/>
      </c>
      <c r="BJ22" s="168" t="str">
        <f aca="false">IF(Y22="","",IF(Y22="-","-",IF(UPPER(Y22)="AB","+",VLOOKUP(Y22,'විෂය තොරතුරු'!$P$24:$Q$28,2))))</f>
        <v/>
      </c>
      <c r="BK22" s="168" t="str">
        <f aca="false">IF(Z22="","",IF(Z22="-","-",IF(UPPER(Z22)="AB","+",VLOOKUP(Z22,'විෂය තොරතුරු'!$P$24:$Q$28,2))))</f>
        <v/>
      </c>
      <c r="BL22" s="168" t="str">
        <f aca="false">IF(AA22="","",IF(AA22="-","-",IF(UPPER(AA22)="AB","+",VLOOKUP(AA22,'විෂය තොරතුරු'!$P$24:$Q$28,2))))</f>
        <v/>
      </c>
      <c r="BM22" s="168" t="str">
        <f aca="false">IF(AB22="","",IF(AB22="-","-",IF(UPPER(AB22)="AB","+",VLOOKUP(AB22,'විෂය තොරතුරු'!$P$24:$Q$28,2))))</f>
        <v/>
      </c>
      <c r="BN22" s="168" t="str">
        <f aca="false">IF(AC22="","",IF(AC22="-","-",IF(UPPER(AC22)="AB","+",VLOOKUP(AC22,'විෂය තොරතුරු'!$P$24:$Q$28,2))))</f>
        <v/>
      </c>
      <c r="BO22" s="169" t="str">
        <f aca="false">IF(AD22="","",IF(AD22="-","-",IF(UPPER(AD22)="AB","+",VLOOKUP(AD22,'විෂය තොරතුරු'!$P$24:$Q$28,2))))</f>
        <v/>
      </c>
      <c r="BP22" s="171" t="str">
        <f aca="false">IF(AE22="","",IF(AE22="-","-",IF(UPPER(AE22)="AB","+",VLOOKUP(AE22,'විෂය තොරතුරු'!$P$24:$Q$28,2))))</f>
        <v>S</v>
      </c>
      <c r="BQ22" s="168" t="str">
        <f aca="false">IF(AF22="","",IF(AF22="-","-",IF(UPPER(AF22)="AB","+",VLOOKUP(AF22,'විෂය තොරතුරු'!$P$24:$Q$28,2))))</f>
        <v/>
      </c>
      <c r="BR22" s="168" t="str">
        <f aca="false">IF(AG22="","",IF(AG22="-","-",IF(UPPER(AG22)="AB","+",VLOOKUP(AG22,'විෂය තොරතුරු'!$P$24:$Q$28,2))))</f>
        <v/>
      </c>
      <c r="BS22" s="168" t="str">
        <f aca="false">IF(AH22="","",IF(AH22="-","-",IF(UPPER(AH22)="AB","+",VLOOKUP(AH22,'විෂය තොරතුරු'!$P$24:$Q$28,2))))</f>
        <v/>
      </c>
      <c r="BT22" s="168" t="str">
        <f aca="false">IF(AI22="","",IF(AI22="-","-",IF(UPPER(AI22)="AB","+",VLOOKUP(AI22,'විෂය තොරතුරු'!$P$24:$Q$28,2))))</f>
        <v/>
      </c>
      <c r="BU22" s="168" t="str">
        <f aca="false">IF(AJ22="","",IF(AJ22="-","-",IF(UPPER(AJ22)="AB","+",VLOOKUP(AJ22,'විෂය තොරතුරු'!$P$24:$Q$28,2))))</f>
        <v/>
      </c>
      <c r="BV22" s="168" t="str">
        <f aca="false">IF(AK22="","",IF(AK22="-","-",IF(UPPER(AK22)="AB","+",VLOOKUP(AK22,'විෂය තොරතුරු'!$P$24:$Q$28,2))))</f>
        <v/>
      </c>
      <c r="BW22" s="169" t="str">
        <f aca="false">IF(AL22="","",IF(AL22="-","-",IF(UPPER(AL22)="AB","+",VLOOKUP(AL22,'විෂය තොරතුරු'!$P$24:$Q$28,2))))</f>
        <v/>
      </c>
      <c r="BX22" s="171" t="n">
        <f aca="false">IF($B22="","",COUNTIF($AP22:$BW22,"A"))</f>
        <v>0</v>
      </c>
      <c r="BY22" s="168" t="n">
        <f aca="false">IF($B22="","",COUNTIF($AP22:$BW22,"B"))</f>
        <v>1</v>
      </c>
      <c r="BZ22" s="168" t="n">
        <f aca="false">IF($B22="","",COUNTIF($AP22:$BW22,"C"))</f>
        <v>1</v>
      </c>
      <c r="CA22" s="168" t="n">
        <f aca="false">IF($B22="","",COUNTIF($AP22:$BW22,"S"))</f>
        <v>3</v>
      </c>
      <c r="CB22" s="169" t="n">
        <f aca="false">IF($B22="","",COUNTIF($AP22:$BW22,"W"))</f>
        <v>2</v>
      </c>
      <c r="CC22" s="171" t="n">
        <f aca="false">IF(B22="","",SUM(BX22:CA22))</f>
        <v>5</v>
      </c>
      <c r="CD22" s="169" t="n">
        <f aca="false">IF(B22="","",SUM(BX22:BZ22))</f>
        <v>2</v>
      </c>
      <c r="CE22" s="172" t="str">
        <f aca="false">IF(B22="","",IF(AND(CC22&gt;=6,CD22&gt;=3,OR(E22&gt;=35,F22&gt;=35),L22&gt;=35),"6/3 සමත්",IF(AND(CC22&gt;=5,CD22&gt;=3,OR(E22&gt;=35,F22&gt;=35,L22&gt;=35)),"5/3 සමත්",IF(AND(CC22&gt;=4,CD22&gt;=1,OR(E22&gt;=20,F22&gt;=20,L22&gt;=20)),"සමත් කළ හැකි",IF(CB22=9,"W9","අසමත් ?")))))</f>
        <v>සමත් කළ හැකි</v>
      </c>
      <c r="FK22" s="173" t="n">
        <v>8</v>
      </c>
      <c r="FL22" s="161" t="s">
        <v>51</v>
      </c>
      <c r="FM22" s="161"/>
      <c r="FN22" s="161" t="str">
        <f aca="false">IF(FM22="","-",(FM22/$M$95)*100)</f>
        <v>-</v>
      </c>
      <c r="FO22" s="165" t="n">
        <v>45</v>
      </c>
      <c r="FP22" s="165"/>
      <c r="FQ22" s="165" t="n">
        <v>35</v>
      </c>
      <c r="FR22" s="165" t="s">
        <v>18</v>
      </c>
      <c r="FS22" s="165"/>
      <c r="FT22" s="165"/>
      <c r="FU22" s="165" t="n">
        <v>7</v>
      </c>
      <c r="FV22" s="165" t="s">
        <v>52</v>
      </c>
      <c r="FW22" s="165" t="n">
        <v>58</v>
      </c>
      <c r="FX22" s="165" t="n">
        <v>65</v>
      </c>
      <c r="FY22" s="165" t="s">
        <v>18</v>
      </c>
      <c r="FZ22" s="165" t="s">
        <v>18</v>
      </c>
      <c r="GA22" s="165" t="n">
        <v>55</v>
      </c>
      <c r="GB22" s="165"/>
      <c r="GC22" s="165"/>
      <c r="GD22" s="165"/>
      <c r="GE22" s="165"/>
      <c r="GF22" s="165"/>
      <c r="GG22" s="165" t="s">
        <v>18</v>
      </c>
      <c r="GH22" s="165" t="s">
        <v>18</v>
      </c>
      <c r="GI22" s="165" t="s">
        <v>18</v>
      </c>
      <c r="GJ22" s="165"/>
      <c r="GK22" s="165"/>
      <c r="GL22" s="165" t="s">
        <v>18</v>
      </c>
      <c r="GM22" s="165"/>
      <c r="GN22" s="165"/>
      <c r="GO22" s="165" t="s">
        <v>18</v>
      </c>
      <c r="GP22" s="165" t="s">
        <v>18</v>
      </c>
      <c r="GQ22" s="165"/>
      <c r="GR22" s="165" t="s">
        <v>18</v>
      </c>
      <c r="GS22" s="165"/>
      <c r="GT22" s="165"/>
      <c r="GU22" s="165"/>
      <c r="GV22" s="174"/>
      <c r="GW22" s="167" t="n">
        <f aca="false">IF(FL22="","",SUM(FO22:GV22))</f>
        <v>265</v>
      </c>
      <c r="GX22" s="168" t="n">
        <f aca="false">IF(FL22="","",GW22/9)</f>
        <v>29.4444444444444</v>
      </c>
      <c r="GY22" s="169" t="n">
        <f aca="false">IF(FL22="","",IF(GW22=0,"-",RANK(GW22,$GW$15:$GW$64,0)))</f>
        <v>16</v>
      </c>
      <c r="GZ22" s="167" t="str">
        <f aca="false">IF(FO22="","",IF(FO22="-","-",IF(UPPER(FO22)="AB","+",VLOOKUP(FO22,'විෂය තොරතුරු'!$P$24:$Q$28,2))))</f>
        <v>S</v>
      </c>
      <c r="HA22" s="168" t="str">
        <f aca="false">IF(FP22="","",IF(FP22="-","-",IF(UPPER(FP22)="AB","+",VLOOKUP(FP22,'විෂය තොරතුරු'!$P$24:$Q$28,2))))</f>
        <v/>
      </c>
      <c r="HB22" s="168" t="str">
        <f aca="false">IF(FQ22="","",IF(FQ22="-","-",IF(UPPER(FQ22)="AB","+",VLOOKUP(FQ22,'විෂය තොරතුරු'!$P$24:$Q$28,2))))</f>
        <v>S</v>
      </c>
      <c r="HC22" s="168" t="str">
        <f aca="false">IF(FR22="","",IF(FR22="-","-",IF(UPPER(FR22)="AB","+",VLOOKUP(FR22,'විෂය තොරතුරු'!$P$24:$Q$28,2))))</f>
        <v>-</v>
      </c>
      <c r="HD22" s="168" t="str">
        <f aca="false">IF(FS22="","",IF(FS22="-","-",IF(UPPER(FS22)="AB","+",VLOOKUP(FS22,'විෂය තොරතුරු'!$P$24:$Q$28,2))))</f>
        <v/>
      </c>
      <c r="HE22" s="170" t="str">
        <f aca="false">IF(FT22="","",IF(FT22="-","-",IF(UPPER(FT22)="AB","+",VLOOKUP(FT22,'විෂය තොරතුරු'!$P$24:$Q$28,2))))</f>
        <v/>
      </c>
      <c r="HF22" s="171" t="str">
        <f aca="false">IF(FU22="","",IF(FU22="-","-",IF(UPPER(FU22)="AB","+",VLOOKUP(FU22,'විෂය තොරතුරු'!$P$24:$Q$28,2))))</f>
        <v>W</v>
      </c>
      <c r="HG22" s="168" t="str">
        <f aca="false">IF(FV22="","",IF(FV22="-","-",IF(UPPER(FV22)="AB","+",VLOOKUP(FV22,'විෂය තොරතුරු'!$P$24:$Q$28,2))))</f>
        <v>+</v>
      </c>
      <c r="HH22" s="168" t="str">
        <f aca="false">IF(FW22="","",IF(FW22="-","-",IF(UPPER(FW22)="AB","+",VLOOKUP(FW22,'විෂය තොරතුරු'!$P$24:$Q$28,2))))</f>
        <v>C</v>
      </c>
      <c r="HI22" s="169" t="str">
        <f aca="false">IF(FX22="","",IF(FX22="-","-",IF(UPPER(FX22)="AB","+",VLOOKUP(FX22,'විෂය තොරතුරු'!$P$24:$Q$28,2))))</f>
        <v>B</v>
      </c>
      <c r="HJ22" s="167" t="str">
        <f aca="false">IF(FY22="","",IF(FY22="-","-",IF(UPPER(FY22)="AB","+",VLOOKUP(FY22,'විෂය තොරතුරු'!$P$24:$Q$28,2))))</f>
        <v>-</v>
      </c>
      <c r="HK22" s="168" t="str">
        <f aca="false">IF(FZ22="","",IF(FZ22="-","-",IF(UPPER(FZ22)="AB","+",VLOOKUP(FZ22,'විෂය තොරතුරු'!$P$24:$Q$28,2))))</f>
        <v>-</v>
      </c>
      <c r="HL22" s="168" t="str">
        <f aca="false">IF(GA22="","",IF(GA22="-","-",IF(UPPER(GA22)="AB","+",VLOOKUP(GA22,'විෂය තොරතුරු'!$P$24:$Q$28,2))))</f>
        <v>C</v>
      </c>
      <c r="HM22" s="168" t="str">
        <f aca="false">IF(GB22="","",IF(GB22="-","-",IF(UPPER(GB22)="AB","+",VLOOKUP(GB22,'විෂය තොරතුරු'!$P$24:$Q$28,2))))</f>
        <v/>
      </c>
      <c r="HN22" s="168" t="str">
        <f aca="false">IF(GC22="","",IF(GC22="-","-",IF(UPPER(GC22)="AB","+",VLOOKUP(GC22,'විෂය තොරතුරු'!$P$24:$Q$28,2))))</f>
        <v/>
      </c>
      <c r="HO22" s="168" t="str">
        <f aca="false">IF(GD22="","",IF(GD22="-","-",IF(UPPER(GD22)="AB","+",VLOOKUP(GD22,'විෂය තොරතුරු'!$P$24:$Q$28,2))))</f>
        <v/>
      </c>
      <c r="HP22" s="168" t="str">
        <f aca="false">IF(GE22="","",IF(GE22="-","-",IF(UPPER(GE22)="AB","+",VLOOKUP(GE22,'විෂය තොරතුරු'!$P$24:$Q$28,2))))</f>
        <v/>
      </c>
      <c r="HQ22" s="170" t="str">
        <f aca="false">IF(GF22="","",IF(GF22="-","-",IF(UPPER(GF22)="AB","+",VLOOKUP(GF22,'විෂය තොරතුරු'!$P$24:$Q$28,2))))</f>
        <v/>
      </c>
      <c r="HR22" s="171" t="str">
        <f aca="false">IF(GG22="","",IF(GG22="-","-",IF(UPPER(GG22)="AB","+",VLOOKUP(GG22,'විෂය තොරතුරු'!$P$24:$Q$28,2))))</f>
        <v>-</v>
      </c>
      <c r="HS22" s="168" t="str">
        <f aca="false">IF(GH22="","",IF(GH22="-","-",IF(UPPER(GH22)="AB","+",VLOOKUP(GH22,'විෂය තොරතුරු'!$P$24:$Q$28,2))))</f>
        <v>-</v>
      </c>
      <c r="HT22" s="168" t="str">
        <f aca="false">IF(GI22="","",IF(GI22="-","-",IF(UPPER(GI22)="AB","+",VLOOKUP(GI22,'විෂය තොරතුරු'!$P$24:$Q$28,2))))</f>
        <v>-</v>
      </c>
      <c r="HU22" s="168" t="str">
        <f aca="false">IF(GJ22="","",IF(GJ22="-","-",IF(UPPER(GJ22)="AB","+",VLOOKUP(GJ22,'විෂය තොරතුරු'!$P$24:$Q$28,2))))</f>
        <v/>
      </c>
      <c r="HV22" s="168" t="str">
        <f aca="false">IF(GK22="","",IF(GK22="-","-",IF(UPPER(GK22)="AB","+",VLOOKUP(GK22,'විෂය තොරතුරු'!$P$24:$Q$28,2))))</f>
        <v/>
      </c>
      <c r="HW22" s="168" t="str">
        <f aca="false">IF(GL22="","",IF(GL22="-","-",IF(UPPER(GL22)="AB","+",VLOOKUP(GL22,'විෂය තොරතුරු'!$P$24:$Q$28,2))))</f>
        <v>-</v>
      </c>
      <c r="HX22" s="168" t="str">
        <f aca="false">IF(GM22="","",IF(GM22="-","-",IF(UPPER(GM22)="AB","+",VLOOKUP(GM22,'විෂය තොරතුරු'!$P$24:$Q$28,2))))</f>
        <v/>
      </c>
      <c r="HY22" s="169" t="str">
        <f aca="false">IF(GN22="","",IF(GN22="-","-",IF(UPPER(GN22)="AB","+",VLOOKUP(GN22,'විෂය තොරතුරු'!$P$24:$Q$28,2))))</f>
        <v/>
      </c>
      <c r="HZ22" s="171" t="str">
        <f aca="false">IF(GO22="","",IF(GO22="-","-",IF(UPPER(GO22)="AB","+",VLOOKUP(GO22,'විෂය තොරතුරු'!$P$24:$Q$28,2))))</f>
        <v>-</v>
      </c>
      <c r="IA22" s="168" t="str">
        <f aca="false">IF(GP22="","",IF(GP22="-","-",IF(UPPER(GP22)="AB","+",VLOOKUP(GP22,'විෂය තොරතුරු'!$P$24:$Q$28,2))))</f>
        <v>-</v>
      </c>
      <c r="IB22" s="168" t="str">
        <f aca="false">IF(GQ22="","",IF(GQ22="-","-",IF(UPPER(GQ22)="AB","+",VLOOKUP(GQ22,'විෂය තොරතුරු'!$P$24:$Q$28,2))))</f>
        <v/>
      </c>
      <c r="IC22" s="168" t="str">
        <f aca="false">IF(GR22="","",IF(GR22="-","-",IF(UPPER(GR22)="AB","+",VLOOKUP(GR22,'විෂය තොරතුරු'!$P$24:$Q$28,2))))</f>
        <v>-</v>
      </c>
      <c r="ID22" s="168" t="str">
        <f aca="false">IF(GS22="","",IF(GS22="-","-",IF(UPPER(GS22)="AB","+",VLOOKUP(GS22,'විෂය තොරතුරු'!$P$24:$Q$28,2))))</f>
        <v/>
      </c>
      <c r="IE22" s="168" t="str">
        <f aca="false">IF(GT22="","",IF(GT22="-","-",IF(UPPER(GT22)="AB","+",VLOOKUP(GT22,'විෂය තොරතුරු'!$P$24:$Q$28,2))))</f>
        <v/>
      </c>
      <c r="IF22" s="168" t="str">
        <f aca="false">IF(GU22="","",IF(GU22="-","-",IF(UPPER(GU22)="AB","+",VLOOKUP(GU22,'විෂය තොරතුරු'!$P$24:$Q$28,2))))</f>
        <v/>
      </c>
      <c r="IG22" s="169" t="str">
        <f aca="false">IF(GV22="","",IF(GV22="-","-",IF(UPPER(GV22)="AB","+",VLOOKUP(GV22,'විෂය තොරතුරු'!$P$24:$Q$28,2))))</f>
        <v/>
      </c>
      <c r="IH22" s="171" t="n">
        <f aca="false">IF($FL22="","",COUNTIF($GZ22:$IG22,"A"))</f>
        <v>0</v>
      </c>
      <c r="II22" s="171" t="n">
        <f aca="false">IF($FL22="","",COUNTIF($GZ22:$IG22,"B"))</f>
        <v>1</v>
      </c>
      <c r="IJ22" s="171" t="n">
        <f aca="false">IF($FL22="","",COUNTIF($GZ22:$IG22,"C"))</f>
        <v>2</v>
      </c>
      <c r="IK22" s="171" t="n">
        <f aca="false">IF($FL22="","",COUNTIF($GZ22:$IG22,"S"))</f>
        <v>2</v>
      </c>
      <c r="IL22" s="171" t="n">
        <f aca="false">IF($FL22="","",COUNTIF($GZ22:$IG22,"W"))</f>
        <v>1</v>
      </c>
      <c r="IM22" s="171" t="n">
        <f aca="false">IF(FL22="","",SUM(IH22:IK22))</f>
        <v>5</v>
      </c>
      <c r="IN22" s="169" t="n">
        <f aca="false">IF(FL22="","",SUM(IH22:IJ22))</f>
        <v>3</v>
      </c>
      <c r="IO22" s="172" t="str">
        <f aca="false">IF(FL22="","",IF(AND(IM22&gt;=6,IN22&gt;=3,OR(FO22&gt;=35,FP22&gt;=35),FV22&gt;=35),"6/3 සමත්",IF(AND(IM22&gt;=5,IN22&gt;=3,OR(FO22&gt;=35,FP22&gt;=35,FV22&gt;=35)),"5/3 සමත්",IF(AND(IM22&gt;=4,IN22&gt;=1,OR(FO22&gt;=20,FP22&gt;=20,FV22&gt;=20)),"සමත් කළ හැකි",IF(IL22=9,"W9","අසමත් ?")))))</f>
        <v>5/3 සමත්</v>
      </c>
    </row>
    <row r="23" customFormat="false" ht="13.8" hidden="true" customHeight="false" outlineLevel="0" collapsed="false">
      <c r="A23" s="160" t="n">
        <v>9</v>
      </c>
      <c r="B23" s="161" t="s">
        <v>480</v>
      </c>
      <c r="C23" s="161"/>
      <c r="D23" s="162"/>
      <c r="E23" s="163" t="s">
        <v>472</v>
      </c>
      <c r="F23" s="164"/>
      <c r="G23" s="163" t="s">
        <v>472</v>
      </c>
      <c r="H23" s="165"/>
      <c r="I23" s="165"/>
      <c r="J23" s="164"/>
      <c r="K23" s="163" t="s">
        <v>472</v>
      </c>
      <c r="L23" s="165" t="s">
        <v>122</v>
      </c>
      <c r="M23" s="165" t="s">
        <v>472</v>
      </c>
      <c r="N23" s="164" t="s">
        <v>472</v>
      </c>
      <c r="O23" s="163"/>
      <c r="P23" s="165"/>
      <c r="Q23" s="165"/>
      <c r="R23" s="165"/>
      <c r="S23" s="165"/>
      <c r="T23" s="165"/>
      <c r="U23" s="165"/>
      <c r="V23" s="164"/>
      <c r="W23" s="163"/>
      <c r="X23" s="165"/>
      <c r="Y23" s="165"/>
      <c r="Z23" s="165"/>
      <c r="AA23" s="165"/>
      <c r="AB23" s="165"/>
      <c r="AC23" s="165"/>
      <c r="AD23" s="164"/>
      <c r="AE23" s="163" t="s">
        <v>472</v>
      </c>
      <c r="AF23" s="165"/>
      <c r="AG23" s="165"/>
      <c r="AH23" s="165"/>
      <c r="AI23" s="165"/>
      <c r="AJ23" s="165"/>
      <c r="AK23" s="165"/>
      <c r="AL23" s="166"/>
      <c r="AM23" s="167" t="n">
        <f aca="false">IF(B23="","",SUM(E23:AL23))</f>
        <v>0</v>
      </c>
      <c r="AN23" s="168" t="n">
        <f aca="false">IF(B23="","",AM23/9)</f>
        <v>0</v>
      </c>
      <c r="AO23" s="169" t="str">
        <f aca="false">IF(B23="","",IF(AM23=0,"-",RANK(AM23,$AM$15:$AM$64,0)))</f>
        <v>-</v>
      </c>
      <c r="AP23" s="167" t="str">
        <f aca="false">IF(E23="","",IF(E23="-","-",IF(UPPER(E23)="AB","+",VLOOKUP(E23,'විෂය තොරතුරු'!$P$24:$Q$28,2))))</f>
        <v>+</v>
      </c>
      <c r="AQ23" s="168" t="str">
        <f aca="false">IF(F23="","",IF(F23="-","-",IF(UPPER(F23)="AB","+",VLOOKUP(F23,'විෂය තොරතුරු'!$P$24:$Q$28,2))))</f>
        <v/>
      </c>
      <c r="AR23" s="168" t="str">
        <f aca="false">IF(G23="","",IF(G23="-","-",IF(UPPER(G23)="AB","+",VLOOKUP(G23,'විෂය තොරතුරු'!$P$24:$Q$28,2))))</f>
        <v>+</v>
      </c>
      <c r="AS23" s="168" t="str">
        <f aca="false">IF(H23="","",IF(H23="-","-",IF(UPPER(H23)="AB","+",VLOOKUP(H23,'විෂය තොරතුරු'!$P$24:$Q$28,2))))</f>
        <v/>
      </c>
      <c r="AT23" s="168" t="str">
        <f aca="false">IF(I23="","",IF(I23="-","-",IF(UPPER(I23)="AB","+",VLOOKUP(I23,'විෂය තොරතුරු'!$P$24:$Q$28,2))))</f>
        <v/>
      </c>
      <c r="AU23" s="170" t="str">
        <f aca="false">IF(J23="","",IF(J23="-","-",IF(UPPER(J23)="AB","+",VLOOKUP(J23,'විෂය තොරතුරු'!$P$24:$Q$28,2))))</f>
        <v/>
      </c>
      <c r="AV23" s="171" t="str">
        <f aca="false">IF(K23="","",IF(K23="-","-",IF(UPPER(K23)="AB","+",VLOOKUP(K23,'විෂය තොරතුරු'!$P$24:$Q$28,2))))</f>
        <v>+</v>
      </c>
      <c r="AW23" s="168" t="str">
        <f aca="false">IF(L23="","",IF(L23="-","-",IF(UPPER(L23)="AB","+",VLOOKUP(L23,'විෂය තොරතුරු'!$P$24:$Q$28,2))))</f>
        <v>+</v>
      </c>
      <c r="AX23" s="168" t="str">
        <f aca="false">IF(M23="","",IF(M23="-","-",IF(UPPER(M23)="AB","+",VLOOKUP(M23,'විෂය තොරතුරු'!$P$24:$Q$28,2))))</f>
        <v>+</v>
      </c>
      <c r="AY23" s="169" t="str">
        <f aca="false">IF(N23="","",IF(N23="-","-",IF(UPPER(N23)="AB","+",VLOOKUP(N23,'විෂය තොරතුරු'!$P$24:$Q$28,2))))</f>
        <v>+</v>
      </c>
      <c r="AZ23" s="167" t="str">
        <f aca="false">IF(O23="","",IF(O23="-","-",IF(UPPER(O23)="AB","+",VLOOKUP(O23,'විෂය තොරතුරු'!$P$24:$Q$28,2))))</f>
        <v/>
      </c>
      <c r="BA23" s="168" t="str">
        <f aca="false">IF(P23="","",IF(P23="-","-",IF(UPPER(P23)="AB","+",VLOOKUP(P23,'විෂය තොරතුරු'!$P$24:$Q$28,2))))</f>
        <v/>
      </c>
      <c r="BB23" s="168" t="str">
        <f aca="false">IF(Q23="","",IF(Q23="-","-",IF(UPPER(Q23)="AB","+",VLOOKUP(Q23,'විෂය තොරතුරු'!$P$24:$Q$28,2))))</f>
        <v/>
      </c>
      <c r="BC23" s="168" t="str">
        <f aca="false">IF(R23="","",IF(R23="-","-",IF(UPPER(R23)="AB","+",VLOOKUP(R23,'විෂය තොරතුරු'!$P$24:$Q$28,2))))</f>
        <v/>
      </c>
      <c r="BD23" s="168" t="str">
        <f aca="false">IF(S23="","",IF(S23="-","-",IF(UPPER(S23)="AB","+",VLOOKUP(S23,'විෂය තොරතුරු'!$P$24:$Q$28,2))))</f>
        <v/>
      </c>
      <c r="BE23" s="168" t="str">
        <f aca="false">IF(T23="","",IF(T23="-","-",IF(UPPER(T23)="AB","+",VLOOKUP(T23,'විෂය තොරතුරු'!$P$24:$Q$28,2))))</f>
        <v/>
      </c>
      <c r="BF23" s="168" t="str">
        <f aca="false">IF(U23="","",IF(U23="-","-",IF(UPPER(U23)="AB","+",VLOOKUP(U23,'විෂය තොරතුරු'!$P$24:$Q$28,2))))</f>
        <v/>
      </c>
      <c r="BG23" s="170" t="str">
        <f aca="false">IF(V23="","",IF(V23="-","-",IF(UPPER(V23)="AB","+",VLOOKUP(V23,'විෂය තොරතුරු'!$P$24:$Q$28,2))))</f>
        <v/>
      </c>
      <c r="BH23" s="171" t="str">
        <f aca="false">IF(W23="","",IF(W23="-","-",IF(UPPER(W23)="AB","+",VLOOKUP(W23,'විෂය තොරතුරු'!$P$24:$Q$28,2))))</f>
        <v/>
      </c>
      <c r="BI23" s="168" t="str">
        <f aca="false">IF(X23="","",IF(X23="-","-",IF(UPPER(X23)="AB","+",VLOOKUP(X23,'විෂය තොරතුරු'!$P$24:$Q$28,2))))</f>
        <v/>
      </c>
      <c r="BJ23" s="168" t="str">
        <f aca="false">IF(Y23="","",IF(Y23="-","-",IF(UPPER(Y23)="AB","+",VLOOKUP(Y23,'විෂය තොරතුරු'!$P$24:$Q$28,2))))</f>
        <v/>
      </c>
      <c r="BK23" s="168" t="str">
        <f aca="false">IF(Z23="","",IF(Z23="-","-",IF(UPPER(Z23)="AB","+",VLOOKUP(Z23,'විෂය තොරතුරු'!$P$24:$Q$28,2))))</f>
        <v/>
      </c>
      <c r="BL23" s="168" t="str">
        <f aca="false">IF(AA23="","",IF(AA23="-","-",IF(UPPER(AA23)="AB","+",VLOOKUP(AA23,'විෂය තොරතුරු'!$P$24:$Q$28,2))))</f>
        <v/>
      </c>
      <c r="BM23" s="168" t="str">
        <f aca="false">IF(AB23="","",IF(AB23="-","-",IF(UPPER(AB23)="AB","+",VLOOKUP(AB23,'විෂය තොරතුරු'!$P$24:$Q$28,2))))</f>
        <v/>
      </c>
      <c r="BN23" s="168" t="str">
        <f aca="false">IF(AC23="","",IF(AC23="-","-",IF(UPPER(AC23)="AB","+",VLOOKUP(AC23,'විෂය තොරතුරු'!$P$24:$Q$28,2))))</f>
        <v/>
      </c>
      <c r="BO23" s="169" t="str">
        <f aca="false">IF(AD23="","",IF(AD23="-","-",IF(UPPER(AD23)="AB","+",VLOOKUP(AD23,'විෂය තොරතුරු'!$P$24:$Q$28,2))))</f>
        <v/>
      </c>
      <c r="BP23" s="171" t="str">
        <f aca="false">IF(AE23="","",IF(AE23="-","-",IF(UPPER(AE23)="AB","+",VLOOKUP(AE23,'විෂය තොරතුරු'!$P$24:$Q$28,2))))</f>
        <v>+</v>
      </c>
      <c r="BQ23" s="168" t="str">
        <f aca="false">IF(AF23="","",IF(AF23="-","-",IF(UPPER(AF23)="AB","+",VLOOKUP(AF23,'විෂය තොරතුරු'!$P$24:$Q$28,2))))</f>
        <v/>
      </c>
      <c r="BR23" s="168" t="str">
        <f aca="false">IF(AG23="","",IF(AG23="-","-",IF(UPPER(AG23)="AB","+",VLOOKUP(AG23,'විෂය තොරතුරු'!$P$24:$Q$28,2))))</f>
        <v/>
      </c>
      <c r="BS23" s="168" t="str">
        <f aca="false">IF(AH23="","",IF(AH23="-","-",IF(UPPER(AH23)="AB","+",VLOOKUP(AH23,'විෂය තොරතුරු'!$P$24:$Q$28,2))))</f>
        <v/>
      </c>
      <c r="BT23" s="168" t="str">
        <f aca="false">IF(AI23="","",IF(AI23="-","-",IF(UPPER(AI23)="AB","+",VLOOKUP(AI23,'විෂය තොරතුරු'!$P$24:$Q$28,2))))</f>
        <v/>
      </c>
      <c r="BU23" s="168" t="str">
        <f aca="false">IF(AJ23="","",IF(AJ23="-","-",IF(UPPER(AJ23)="AB","+",VLOOKUP(AJ23,'විෂය තොරතුරු'!$P$24:$Q$28,2))))</f>
        <v/>
      </c>
      <c r="BV23" s="168" t="str">
        <f aca="false">IF(AK23="","",IF(AK23="-","-",IF(UPPER(AK23)="AB","+",VLOOKUP(AK23,'විෂය තොරතුරු'!$P$24:$Q$28,2))))</f>
        <v/>
      </c>
      <c r="BW23" s="169" t="str">
        <f aca="false">IF(AL23="","",IF(AL23="-","-",IF(UPPER(AL23)="AB","+",VLOOKUP(AL23,'විෂය තොරතුරු'!$P$24:$Q$28,2))))</f>
        <v/>
      </c>
      <c r="BX23" s="171" t="n">
        <f aca="false">IF($B23="","",COUNTIF($AP23:$BW23,"A"))</f>
        <v>0</v>
      </c>
      <c r="BY23" s="168" t="n">
        <f aca="false">IF($B23="","",COUNTIF($AP23:$BW23,"B"))</f>
        <v>0</v>
      </c>
      <c r="BZ23" s="168" t="n">
        <f aca="false">IF($B23="","",COUNTIF($AP23:$BW23,"C"))</f>
        <v>0</v>
      </c>
      <c r="CA23" s="168" t="n">
        <f aca="false">IF($B23="","",COUNTIF($AP23:$BW23,"S"))</f>
        <v>0</v>
      </c>
      <c r="CB23" s="169" t="n">
        <f aca="false">IF($B23="","",COUNTIF($AP23:$BW23,"W"))</f>
        <v>0</v>
      </c>
      <c r="CC23" s="171" t="n">
        <f aca="false">IF(B23="","",SUM(BX23:CA23))</f>
        <v>0</v>
      </c>
      <c r="CD23" s="169" t="n">
        <f aca="false">IF(B23="","",SUM(BX23:BZ23))</f>
        <v>0</v>
      </c>
      <c r="CE23" s="172" t="str">
        <f aca="false">IF(B23="","",IF(AND(CC23&gt;=6,CD23&gt;=3,OR(E23&gt;=35,F23&gt;=35),L23&gt;=35),"6/3 සමත්",IF(AND(CC23&gt;=5,CD23&gt;=3,OR(E23&gt;=35,F23&gt;=35,L23&gt;=35)),"5/3 සමත්",IF(AND(CC23&gt;=4,CD23&gt;=1,OR(E23&gt;=20,F23&gt;=20,L23&gt;=20)),"සමත් කළ හැකි",IF(CB23=9,"W9","අසමත් ?")))))</f>
        <v>අසමත් ?</v>
      </c>
      <c r="FK23" s="173" t="n">
        <v>9</v>
      </c>
      <c r="FL23" s="161" t="s">
        <v>53</v>
      </c>
      <c r="FM23" s="161"/>
      <c r="FN23" s="161" t="str">
        <f aca="false">IF(FM23="","-",(FM23/$M$95)*100)</f>
        <v>-</v>
      </c>
      <c r="FO23" s="165" t="n">
        <v>32</v>
      </c>
      <c r="FP23" s="165"/>
      <c r="FQ23" s="165" t="n">
        <v>30</v>
      </c>
      <c r="FR23" s="165" t="s">
        <v>18</v>
      </c>
      <c r="FS23" s="165"/>
      <c r="FT23" s="165"/>
      <c r="FU23" s="165" t="n">
        <v>3</v>
      </c>
      <c r="FV23" s="165" t="n">
        <v>13</v>
      </c>
      <c r="FW23" s="165" t="n">
        <v>5</v>
      </c>
      <c r="FX23" s="165" t="n">
        <v>22</v>
      </c>
      <c r="FY23" s="165" t="s">
        <v>18</v>
      </c>
      <c r="FZ23" s="165" t="s">
        <v>18</v>
      </c>
      <c r="GA23" s="165" t="n">
        <v>14</v>
      </c>
      <c r="GB23" s="165"/>
      <c r="GC23" s="165"/>
      <c r="GD23" s="165"/>
      <c r="GE23" s="165"/>
      <c r="GF23" s="165"/>
      <c r="GG23" s="165" t="n">
        <v>52</v>
      </c>
      <c r="GH23" s="165" t="s">
        <v>18</v>
      </c>
      <c r="GI23" s="165" t="s">
        <v>18</v>
      </c>
      <c r="GJ23" s="165"/>
      <c r="GK23" s="165"/>
      <c r="GL23" s="165" t="n">
        <v>14</v>
      </c>
      <c r="GM23" s="165"/>
      <c r="GN23" s="165"/>
      <c r="GO23" s="165" t="s">
        <v>18</v>
      </c>
      <c r="GP23" s="165" t="s">
        <v>18</v>
      </c>
      <c r="GQ23" s="165"/>
      <c r="GR23" s="165" t="s">
        <v>18</v>
      </c>
      <c r="GS23" s="165"/>
      <c r="GT23" s="165"/>
      <c r="GU23" s="165"/>
      <c r="GV23" s="174"/>
      <c r="GW23" s="167" t="n">
        <f aca="false">IF(FL23="","",SUM(FO23:GV23))</f>
        <v>185</v>
      </c>
      <c r="GX23" s="168" t="n">
        <f aca="false">IF(FL23="","",GW23/9)</f>
        <v>20.5555555555556</v>
      </c>
      <c r="GY23" s="169" t="n">
        <f aca="false">IF(FL23="","",IF(GW23=0,"-",RANK(GW23,$GW$15:$GW$64,0)))</f>
        <v>35</v>
      </c>
      <c r="GZ23" s="167" t="str">
        <f aca="false">IF(FO23="","",IF(FO23="-","-",IF(UPPER(FO23)="AB","+",VLOOKUP(FO23,'විෂය තොරතුරු'!$P$24:$Q$28,2))))</f>
        <v>W</v>
      </c>
      <c r="HA23" s="168" t="str">
        <f aca="false">IF(FP23="","",IF(FP23="-","-",IF(UPPER(FP23)="AB","+",VLOOKUP(FP23,'විෂය තොරතුරු'!$P$24:$Q$28,2))))</f>
        <v/>
      </c>
      <c r="HB23" s="168" t="str">
        <f aca="false">IF(FQ23="","",IF(FQ23="-","-",IF(UPPER(FQ23)="AB","+",VLOOKUP(FQ23,'විෂය තොරතුරු'!$P$24:$Q$28,2))))</f>
        <v>W</v>
      </c>
      <c r="HC23" s="168" t="str">
        <f aca="false">IF(FR23="","",IF(FR23="-","-",IF(UPPER(FR23)="AB","+",VLOOKUP(FR23,'විෂය තොරතුරු'!$P$24:$Q$28,2))))</f>
        <v>-</v>
      </c>
      <c r="HD23" s="168" t="str">
        <f aca="false">IF(FS23="","",IF(FS23="-","-",IF(UPPER(FS23)="AB","+",VLOOKUP(FS23,'විෂය තොරතුරු'!$P$24:$Q$28,2))))</f>
        <v/>
      </c>
      <c r="HE23" s="170" t="str">
        <f aca="false">IF(FT23="","",IF(FT23="-","-",IF(UPPER(FT23)="AB","+",VLOOKUP(FT23,'විෂය තොරතුරු'!$P$24:$Q$28,2))))</f>
        <v/>
      </c>
      <c r="HF23" s="171" t="str">
        <f aca="false">IF(FU23="","",IF(FU23="-","-",IF(UPPER(FU23)="AB","+",VLOOKUP(FU23,'විෂය තොරතුරු'!$P$24:$Q$28,2))))</f>
        <v>W</v>
      </c>
      <c r="HG23" s="168" t="str">
        <f aca="false">IF(FV23="","",IF(FV23="-","-",IF(UPPER(FV23)="AB","+",VLOOKUP(FV23,'විෂය තොරතුරු'!$P$24:$Q$28,2))))</f>
        <v>W</v>
      </c>
      <c r="HH23" s="168" t="str">
        <f aca="false">IF(FW23="","",IF(FW23="-","-",IF(UPPER(FW23)="AB","+",VLOOKUP(FW23,'විෂය තොරතුරු'!$P$24:$Q$28,2))))</f>
        <v>W</v>
      </c>
      <c r="HI23" s="169" t="str">
        <f aca="false">IF(FX23="","",IF(FX23="-","-",IF(UPPER(FX23)="AB","+",VLOOKUP(FX23,'විෂය තොරතුරු'!$P$24:$Q$28,2))))</f>
        <v>W</v>
      </c>
      <c r="HJ23" s="167" t="str">
        <f aca="false">IF(FY23="","",IF(FY23="-","-",IF(UPPER(FY23)="AB","+",VLOOKUP(FY23,'විෂය තොරතුරු'!$P$24:$Q$28,2))))</f>
        <v>-</v>
      </c>
      <c r="HK23" s="168" t="str">
        <f aca="false">IF(FZ23="","",IF(FZ23="-","-",IF(UPPER(FZ23)="AB","+",VLOOKUP(FZ23,'විෂය තොරතුරු'!$P$24:$Q$28,2))))</f>
        <v>-</v>
      </c>
      <c r="HL23" s="168" t="str">
        <f aca="false">IF(GA23="","",IF(GA23="-","-",IF(UPPER(GA23)="AB","+",VLOOKUP(GA23,'විෂය තොරතුරු'!$P$24:$Q$28,2))))</f>
        <v>W</v>
      </c>
      <c r="HM23" s="168" t="str">
        <f aca="false">IF(GB23="","",IF(GB23="-","-",IF(UPPER(GB23)="AB","+",VLOOKUP(GB23,'විෂය තොරතුරු'!$P$24:$Q$28,2))))</f>
        <v/>
      </c>
      <c r="HN23" s="168" t="str">
        <f aca="false">IF(GC23="","",IF(GC23="-","-",IF(UPPER(GC23)="AB","+",VLOOKUP(GC23,'විෂය තොරතුරු'!$P$24:$Q$28,2))))</f>
        <v/>
      </c>
      <c r="HO23" s="168" t="str">
        <f aca="false">IF(GD23="","",IF(GD23="-","-",IF(UPPER(GD23)="AB","+",VLOOKUP(GD23,'විෂය තොරතුරු'!$P$24:$Q$28,2))))</f>
        <v/>
      </c>
      <c r="HP23" s="168" t="str">
        <f aca="false">IF(GE23="","",IF(GE23="-","-",IF(UPPER(GE23)="AB","+",VLOOKUP(GE23,'විෂය තොරතුරු'!$P$24:$Q$28,2))))</f>
        <v/>
      </c>
      <c r="HQ23" s="170" t="str">
        <f aca="false">IF(GF23="","",IF(GF23="-","-",IF(UPPER(GF23)="AB","+",VLOOKUP(GF23,'විෂය තොරතුරු'!$P$24:$Q$28,2))))</f>
        <v/>
      </c>
      <c r="HR23" s="171" t="str">
        <f aca="false">IF(GG23="","",IF(GG23="-","-",IF(UPPER(GG23)="AB","+",VLOOKUP(GG23,'විෂය තොරතුරු'!$P$24:$Q$28,2))))</f>
        <v>C</v>
      </c>
      <c r="HS23" s="168" t="str">
        <f aca="false">IF(GH23="","",IF(GH23="-","-",IF(UPPER(GH23)="AB","+",VLOOKUP(GH23,'විෂය තොරතුරු'!$P$24:$Q$28,2))))</f>
        <v>-</v>
      </c>
      <c r="HT23" s="168" t="str">
        <f aca="false">IF(GI23="","",IF(GI23="-","-",IF(UPPER(GI23)="AB","+",VLOOKUP(GI23,'විෂය තොරතුරු'!$P$24:$Q$28,2))))</f>
        <v>-</v>
      </c>
      <c r="HU23" s="168" t="str">
        <f aca="false">IF(GJ23="","",IF(GJ23="-","-",IF(UPPER(GJ23)="AB","+",VLOOKUP(GJ23,'විෂය තොරතුරු'!$P$24:$Q$28,2))))</f>
        <v/>
      </c>
      <c r="HV23" s="168" t="str">
        <f aca="false">IF(GK23="","",IF(GK23="-","-",IF(UPPER(GK23)="AB","+",VLOOKUP(GK23,'විෂය තොරතුරු'!$P$24:$Q$28,2))))</f>
        <v/>
      </c>
      <c r="HW23" s="168" t="str">
        <f aca="false">IF(GL23="","",IF(GL23="-","-",IF(UPPER(GL23)="AB","+",VLOOKUP(GL23,'විෂය තොරතුරු'!$P$24:$Q$28,2))))</f>
        <v>W</v>
      </c>
      <c r="HX23" s="168" t="str">
        <f aca="false">IF(GM23="","",IF(GM23="-","-",IF(UPPER(GM23)="AB","+",VLOOKUP(GM23,'විෂය තොරතුරු'!$P$24:$Q$28,2))))</f>
        <v/>
      </c>
      <c r="HY23" s="169" t="str">
        <f aca="false">IF(GN23="","",IF(GN23="-","-",IF(UPPER(GN23)="AB","+",VLOOKUP(GN23,'විෂය තොරතුරු'!$P$24:$Q$28,2))))</f>
        <v/>
      </c>
      <c r="HZ23" s="171" t="str">
        <f aca="false">IF(GO23="","",IF(GO23="-","-",IF(UPPER(GO23)="AB","+",VLOOKUP(GO23,'විෂය තොරතුරු'!$P$24:$Q$28,2))))</f>
        <v>-</v>
      </c>
      <c r="IA23" s="168" t="str">
        <f aca="false">IF(GP23="","",IF(GP23="-","-",IF(UPPER(GP23)="AB","+",VLOOKUP(GP23,'විෂය තොරතුරු'!$P$24:$Q$28,2))))</f>
        <v>-</v>
      </c>
      <c r="IB23" s="168" t="str">
        <f aca="false">IF(GQ23="","",IF(GQ23="-","-",IF(UPPER(GQ23)="AB","+",VLOOKUP(GQ23,'විෂය තොරතුරු'!$P$24:$Q$28,2))))</f>
        <v/>
      </c>
      <c r="IC23" s="168" t="str">
        <f aca="false">IF(GR23="","",IF(GR23="-","-",IF(UPPER(GR23)="AB","+",VLOOKUP(GR23,'විෂය තොරතුරු'!$P$24:$Q$28,2))))</f>
        <v>-</v>
      </c>
      <c r="ID23" s="168" t="str">
        <f aca="false">IF(GS23="","",IF(GS23="-","-",IF(UPPER(GS23)="AB","+",VLOOKUP(GS23,'විෂය තොරතුරු'!$P$24:$Q$28,2))))</f>
        <v/>
      </c>
      <c r="IE23" s="168" t="str">
        <f aca="false">IF(GT23="","",IF(GT23="-","-",IF(UPPER(GT23)="AB","+",VLOOKUP(GT23,'විෂය තොරතුරු'!$P$24:$Q$28,2))))</f>
        <v/>
      </c>
      <c r="IF23" s="168" t="str">
        <f aca="false">IF(GU23="","",IF(GU23="-","-",IF(UPPER(GU23)="AB","+",VLOOKUP(GU23,'විෂය තොරතුරු'!$P$24:$Q$28,2))))</f>
        <v/>
      </c>
      <c r="IG23" s="169" t="str">
        <f aca="false">IF(GV23="","",IF(GV23="-","-",IF(UPPER(GV23)="AB","+",VLOOKUP(GV23,'විෂය තොරතුරු'!$P$24:$Q$28,2))))</f>
        <v/>
      </c>
      <c r="IH23" s="171" t="n">
        <f aca="false">IF($FL23="","",COUNTIF($GZ23:$IG23,"A"))</f>
        <v>0</v>
      </c>
      <c r="II23" s="171" t="n">
        <f aca="false">IF($FL23="","",COUNTIF($GZ23:$IG23,"B"))</f>
        <v>0</v>
      </c>
      <c r="IJ23" s="171" t="n">
        <f aca="false">IF($FL23="","",COUNTIF($GZ23:$IG23,"C"))</f>
        <v>1</v>
      </c>
      <c r="IK23" s="171" t="n">
        <f aca="false">IF($FL23="","",COUNTIF($GZ23:$IG23,"S"))</f>
        <v>0</v>
      </c>
      <c r="IL23" s="171" t="n">
        <f aca="false">IF($FL23="","",COUNTIF($GZ23:$IG23,"W"))</f>
        <v>8</v>
      </c>
      <c r="IM23" s="171" t="n">
        <f aca="false">IF(FL23="","",SUM(IH23:IK23))</f>
        <v>1</v>
      </c>
      <c r="IN23" s="169" t="n">
        <f aca="false">IF(FL23="","",SUM(IH23:IJ23))</f>
        <v>1</v>
      </c>
      <c r="IO23" s="172" t="str">
        <f aca="false">IF(FL23="","",IF(AND(IM23&gt;=6,IN23&gt;=3,OR(FO23&gt;=35,FP23&gt;=35),FV23&gt;=35),"6/3 සමත්",IF(AND(IM23&gt;=5,IN23&gt;=3,OR(FO23&gt;=35,FP23&gt;=35,FV23&gt;=35)),"5/3 සමත්",IF(AND(IM23&gt;=4,IN23&gt;=1,OR(FO23&gt;=20,FP23&gt;=20,FV23&gt;=20)),"සමත් කළ හැකි",IF(IL23=9,"W9","අසමත් ?")))))</f>
        <v>අසමත් ?</v>
      </c>
    </row>
    <row r="24" customFormat="false" ht="13.8" hidden="true" customHeight="false" outlineLevel="0" collapsed="false">
      <c r="A24" s="160" t="n">
        <v>10</v>
      </c>
      <c r="B24" s="161" t="s">
        <v>481</v>
      </c>
      <c r="C24" s="161"/>
      <c r="D24" s="162"/>
      <c r="E24" s="163" t="n">
        <v>61</v>
      </c>
      <c r="F24" s="164"/>
      <c r="G24" s="163" t="n">
        <v>81</v>
      </c>
      <c r="H24" s="165"/>
      <c r="I24" s="165"/>
      <c r="J24" s="164"/>
      <c r="K24" s="163" t="n">
        <v>79</v>
      </c>
      <c r="L24" s="165" t="n">
        <v>83</v>
      </c>
      <c r="M24" s="165" t="n">
        <v>77</v>
      </c>
      <c r="N24" s="164" t="n">
        <v>60</v>
      </c>
      <c r="O24" s="163"/>
      <c r="P24" s="165"/>
      <c r="Q24" s="165"/>
      <c r="R24" s="165"/>
      <c r="S24" s="165"/>
      <c r="T24" s="165"/>
      <c r="U24" s="165"/>
      <c r="V24" s="164"/>
      <c r="W24" s="163"/>
      <c r="X24" s="165"/>
      <c r="Y24" s="165"/>
      <c r="Z24" s="165" t="n">
        <v>75</v>
      </c>
      <c r="AA24" s="165"/>
      <c r="AB24" s="165"/>
      <c r="AC24" s="165"/>
      <c r="AD24" s="164"/>
      <c r="AE24" s="163" t="n">
        <v>87</v>
      </c>
      <c r="AF24" s="165"/>
      <c r="AG24" s="165"/>
      <c r="AH24" s="165"/>
      <c r="AI24" s="165"/>
      <c r="AJ24" s="165"/>
      <c r="AK24" s="165"/>
      <c r="AL24" s="166"/>
      <c r="AM24" s="167" t="n">
        <f aca="false">IF(B24="","",SUM(E24:AL24))</f>
        <v>603</v>
      </c>
      <c r="AN24" s="168" t="n">
        <f aca="false">IF(B24="","",AM24/9)</f>
        <v>67</v>
      </c>
      <c r="AO24" s="169" t="n">
        <f aca="false">IF(B24="","",IF(AM24=0,"-",RANK(AM24,$AM$15:$AM$64,0)))</f>
        <v>1</v>
      </c>
      <c r="AP24" s="167" t="str">
        <f aca="false">IF(E24="","",IF(E24="-","-",IF(UPPER(E24)="AB","+",VLOOKUP(E24,'විෂය තොරතුරු'!$P$24:$Q$28,2))))</f>
        <v>C</v>
      </c>
      <c r="AQ24" s="168" t="str">
        <f aca="false">IF(F24="","",IF(F24="-","-",IF(UPPER(F24)="AB","+",VLOOKUP(F24,'විෂය තොරතුරු'!$P$24:$Q$28,2))))</f>
        <v/>
      </c>
      <c r="AR24" s="168" t="str">
        <f aca="false">IF(G24="","",IF(G24="-","-",IF(UPPER(G24)="AB","+",VLOOKUP(G24,'විෂය තොරතුරු'!$P$24:$Q$28,2))))</f>
        <v>A</v>
      </c>
      <c r="AS24" s="168" t="str">
        <f aca="false">IF(H24="","",IF(H24="-","-",IF(UPPER(H24)="AB","+",VLOOKUP(H24,'විෂය තොරතුරු'!$P$24:$Q$28,2))))</f>
        <v/>
      </c>
      <c r="AT24" s="168" t="str">
        <f aca="false">IF(I24="","",IF(I24="-","-",IF(UPPER(I24)="AB","+",VLOOKUP(I24,'විෂය තොරතුරු'!$P$24:$Q$28,2))))</f>
        <v/>
      </c>
      <c r="AU24" s="170" t="str">
        <f aca="false">IF(J24="","",IF(J24="-","-",IF(UPPER(J24)="AB","+",VLOOKUP(J24,'විෂය තොරතුරු'!$P$24:$Q$28,2))))</f>
        <v/>
      </c>
      <c r="AV24" s="171" t="str">
        <f aca="false">IF(K24="","",IF(K24="-","-",IF(UPPER(K24)="AB","+",VLOOKUP(K24,'විෂය තොරතුරු'!$P$24:$Q$28,2))))</f>
        <v>A</v>
      </c>
      <c r="AW24" s="168" t="str">
        <f aca="false">IF(L24="","",IF(L24="-","-",IF(UPPER(L24)="AB","+",VLOOKUP(L24,'විෂය තොරතුරු'!$P$24:$Q$28,2))))</f>
        <v>A</v>
      </c>
      <c r="AX24" s="168" t="str">
        <f aca="false">IF(M24="","",IF(M24="-","-",IF(UPPER(M24)="AB","+",VLOOKUP(M24,'විෂය තොරතුරු'!$P$24:$Q$28,2))))</f>
        <v>A</v>
      </c>
      <c r="AY24" s="169" t="str">
        <f aca="false">IF(N24="","",IF(N24="-","-",IF(UPPER(N24)="AB","+",VLOOKUP(N24,'විෂය තොරතුරු'!$P$24:$Q$28,2))))</f>
        <v>C</v>
      </c>
      <c r="AZ24" s="167" t="str">
        <f aca="false">IF(O24="","",IF(O24="-","-",IF(UPPER(O24)="AB","+",VLOOKUP(O24,'විෂය තොරතුරු'!$P$24:$Q$28,2))))</f>
        <v/>
      </c>
      <c r="BA24" s="168" t="str">
        <f aca="false">IF(P24="","",IF(P24="-","-",IF(UPPER(P24)="AB","+",VLOOKUP(P24,'විෂය තොරතුරු'!$P$24:$Q$28,2))))</f>
        <v/>
      </c>
      <c r="BB24" s="168" t="str">
        <f aca="false">IF(Q24="","",IF(Q24="-","-",IF(UPPER(Q24)="AB","+",VLOOKUP(Q24,'විෂය තොරතුරු'!$P$24:$Q$28,2))))</f>
        <v/>
      </c>
      <c r="BC24" s="168" t="str">
        <f aca="false">IF(R24="","",IF(R24="-","-",IF(UPPER(R24)="AB","+",VLOOKUP(R24,'විෂය තොරතුරු'!$P$24:$Q$28,2))))</f>
        <v/>
      </c>
      <c r="BD24" s="168" t="str">
        <f aca="false">IF(S24="","",IF(S24="-","-",IF(UPPER(S24)="AB","+",VLOOKUP(S24,'විෂය තොරතුරු'!$P$24:$Q$28,2))))</f>
        <v/>
      </c>
      <c r="BE24" s="168" t="str">
        <f aca="false">IF(T24="","",IF(T24="-","-",IF(UPPER(T24)="AB","+",VLOOKUP(T24,'විෂය තොරතුරු'!$P$24:$Q$28,2))))</f>
        <v/>
      </c>
      <c r="BF24" s="168" t="str">
        <f aca="false">IF(U24="","",IF(U24="-","-",IF(UPPER(U24)="AB","+",VLOOKUP(U24,'විෂය තොරතුරු'!$P$24:$Q$28,2))))</f>
        <v/>
      </c>
      <c r="BG24" s="170" t="str">
        <f aca="false">IF(V24="","",IF(V24="-","-",IF(UPPER(V24)="AB","+",VLOOKUP(V24,'විෂය තොරතුරු'!$P$24:$Q$28,2))))</f>
        <v/>
      </c>
      <c r="BH24" s="171" t="str">
        <f aca="false">IF(W24="","",IF(W24="-","-",IF(UPPER(W24)="AB","+",VLOOKUP(W24,'විෂය තොරතුරු'!$P$24:$Q$28,2))))</f>
        <v/>
      </c>
      <c r="BI24" s="168" t="str">
        <f aca="false">IF(X24="","",IF(X24="-","-",IF(UPPER(X24)="AB","+",VLOOKUP(X24,'විෂය තොරතුරු'!$P$24:$Q$28,2))))</f>
        <v/>
      </c>
      <c r="BJ24" s="168" t="str">
        <f aca="false">IF(Y24="","",IF(Y24="-","-",IF(UPPER(Y24)="AB","+",VLOOKUP(Y24,'විෂය තොරතුරු'!$P$24:$Q$28,2))))</f>
        <v/>
      </c>
      <c r="BK24" s="168" t="str">
        <f aca="false">IF(Z24="","",IF(Z24="-","-",IF(UPPER(Z24)="AB","+",VLOOKUP(Z24,'විෂය තොරතුරු'!$P$24:$Q$28,2))))</f>
        <v>A</v>
      </c>
      <c r="BL24" s="168" t="str">
        <f aca="false">IF(AA24="","",IF(AA24="-","-",IF(UPPER(AA24)="AB","+",VLOOKUP(AA24,'විෂය තොරතුරු'!$P$24:$Q$28,2))))</f>
        <v/>
      </c>
      <c r="BM24" s="168" t="str">
        <f aca="false">IF(AB24="","",IF(AB24="-","-",IF(UPPER(AB24)="AB","+",VLOOKUP(AB24,'විෂය තොරතුරු'!$P$24:$Q$28,2))))</f>
        <v/>
      </c>
      <c r="BN24" s="168" t="str">
        <f aca="false">IF(AC24="","",IF(AC24="-","-",IF(UPPER(AC24)="AB","+",VLOOKUP(AC24,'විෂය තොරතුරු'!$P$24:$Q$28,2))))</f>
        <v/>
      </c>
      <c r="BO24" s="169" t="str">
        <f aca="false">IF(AD24="","",IF(AD24="-","-",IF(UPPER(AD24)="AB","+",VLOOKUP(AD24,'විෂය තොරතුරු'!$P$24:$Q$28,2))))</f>
        <v/>
      </c>
      <c r="BP24" s="171" t="str">
        <f aca="false">IF(AE24="","",IF(AE24="-","-",IF(UPPER(AE24)="AB","+",VLOOKUP(AE24,'විෂය තොරතුරු'!$P$24:$Q$28,2))))</f>
        <v>A</v>
      </c>
      <c r="BQ24" s="168" t="str">
        <f aca="false">IF(AF24="","",IF(AF24="-","-",IF(UPPER(AF24)="AB","+",VLOOKUP(AF24,'විෂය තොරතුරු'!$P$24:$Q$28,2))))</f>
        <v/>
      </c>
      <c r="BR24" s="168" t="str">
        <f aca="false">IF(AG24="","",IF(AG24="-","-",IF(UPPER(AG24)="AB","+",VLOOKUP(AG24,'විෂය තොරතුරු'!$P$24:$Q$28,2))))</f>
        <v/>
      </c>
      <c r="BS24" s="168" t="str">
        <f aca="false">IF(AH24="","",IF(AH24="-","-",IF(UPPER(AH24)="AB","+",VLOOKUP(AH24,'විෂය තොරතුරු'!$P$24:$Q$28,2))))</f>
        <v/>
      </c>
      <c r="BT24" s="168" t="str">
        <f aca="false">IF(AI24="","",IF(AI24="-","-",IF(UPPER(AI24)="AB","+",VLOOKUP(AI24,'විෂය තොරතුරු'!$P$24:$Q$28,2))))</f>
        <v/>
      </c>
      <c r="BU24" s="168" t="str">
        <f aca="false">IF(AJ24="","",IF(AJ24="-","-",IF(UPPER(AJ24)="AB","+",VLOOKUP(AJ24,'විෂය තොරතුරු'!$P$24:$Q$28,2))))</f>
        <v/>
      </c>
      <c r="BV24" s="168" t="str">
        <f aca="false">IF(AK24="","",IF(AK24="-","-",IF(UPPER(AK24)="AB","+",VLOOKUP(AK24,'විෂය තොරතුරු'!$P$24:$Q$28,2))))</f>
        <v/>
      </c>
      <c r="BW24" s="169" t="str">
        <f aca="false">IF(AL24="","",IF(AL24="-","-",IF(UPPER(AL24)="AB","+",VLOOKUP(AL24,'විෂය තොරතුරු'!$P$24:$Q$28,2))))</f>
        <v/>
      </c>
      <c r="BX24" s="171" t="n">
        <f aca="false">IF($B24="","",COUNTIF($AP24:$BW24,"A"))</f>
        <v>6</v>
      </c>
      <c r="BY24" s="168" t="n">
        <f aca="false">IF($B24="","",COUNTIF($AP24:$BW24,"B"))</f>
        <v>0</v>
      </c>
      <c r="BZ24" s="168" t="n">
        <f aca="false">IF($B24="","",COUNTIF($AP24:$BW24,"C"))</f>
        <v>2</v>
      </c>
      <c r="CA24" s="168" t="n">
        <f aca="false">IF($B24="","",COUNTIF($AP24:$BW24,"S"))</f>
        <v>0</v>
      </c>
      <c r="CB24" s="169" t="n">
        <f aca="false">IF($B24="","",COUNTIF($AP24:$BW24,"W"))</f>
        <v>0</v>
      </c>
      <c r="CC24" s="171" t="n">
        <f aca="false">IF(B24="","",SUM(BX24:CA24))</f>
        <v>8</v>
      </c>
      <c r="CD24" s="169" t="n">
        <f aca="false">IF(B24="","",SUM(BX24:BZ24))</f>
        <v>8</v>
      </c>
      <c r="CE24" s="172" t="str">
        <f aca="false">IF(B24="","",IF(AND(CC24&gt;=6,CD24&gt;=3,OR(E24&gt;=35,F24&gt;=35),L24&gt;=35),"6/3 සමත්",IF(AND(CC24&gt;=5,CD24&gt;=3,OR(E24&gt;=35,F24&gt;=35,L24&gt;=35)),"5/3 සමත්",IF(AND(CC24&gt;=4,CD24&gt;=1,OR(E24&gt;=20,F24&gt;=20,L24&gt;=20)),"සමත් කළ හැකි",IF(CB24=9,"W9","අසමත් ?")))))</f>
        <v>6/3 සමත්</v>
      </c>
      <c r="FK24" s="173" t="n">
        <v>10</v>
      </c>
      <c r="FL24" s="161" t="s">
        <v>54</v>
      </c>
      <c r="FM24" s="161"/>
      <c r="FN24" s="161" t="str">
        <f aca="false">IF(FM24="","-",(FM24/$M$95)*100)</f>
        <v>-</v>
      </c>
      <c r="FO24" s="165" t="n">
        <v>11</v>
      </c>
      <c r="FP24" s="165"/>
      <c r="FQ24" s="165" t="n">
        <v>15</v>
      </c>
      <c r="FR24" s="165" t="s">
        <v>18</v>
      </c>
      <c r="FS24" s="165"/>
      <c r="FT24" s="165"/>
      <c r="FU24" s="165" t="n">
        <v>3</v>
      </c>
      <c r="FV24" s="165" t="n">
        <v>17</v>
      </c>
      <c r="FW24" s="165" t="n">
        <v>4</v>
      </c>
      <c r="FX24" s="165" t="n">
        <v>17</v>
      </c>
      <c r="FY24" s="165" t="s">
        <v>18</v>
      </c>
      <c r="FZ24" s="165" t="s">
        <v>18</v>
      </c>
      <c r="GA24" s="165" t="n">
        <v>12</v>
      </c>
      <c r="GB24" s="165"/>
      <c r="GC24" s="165"/>
      <c r="GD24" s="165"/>
      <c r="GE24" s="165"/>
      <c r="GF24" s="165"/>
      <c r="GG24" s="165" t="n">
        <v>38</v>
      </c>
      <c r="GH24" s="165" t="s">
        <v>18</v>
      </c>
      <c r="GI24" s="165" t="s">
        <v>18</v>
      </c>
      <c r="GJ24" s="165"/>
      <c r="GK24" s="165"/>
      <c r="GL24" s="165" t="n">
        <v>14</v>
      </c>
      <c r="GM24" s="165"/>
      <c r="GN24" s="165"/>
      <c r="GO24" s="165" t="s">
        <v>18</v>
      </c>
      <c r="GP24" s="165" t="s">
        <v>18</v>
      </c>
      <c r="GQ24" s="165"/>
      <c r="GR24" s="165" t="s">
        <v>18</v>
      </c>
      <c r="GS24" s="165"/>
      <c r="GT24" s="165"/>
      <c r="GU24" s="165"/>
      <c r="GV24" s="174"/>
      <c r="GW24" s="167" t="n">
        <f aca="false">IF(FL24="","",SUM(FO24:GV24))</f>
        <v>131</v>
      </c>
      <c r="GX24" s="168" t="n">
        <f aca="false">IF(FL24="","",GW24/9)</f>
        <v>14.5555555555556</v>
      </c>
      <c r="GY24" s="169" t="n">
        <f aca="false">IF(FL24="","",IF(GW24=0,"-",RANK(GW24,$GW$15:$GW$64,0)))</f>
        <v>41</v>
      </c>
      <c r="GZ24" s="167" t="str">
        <f aca="false">IF(FO24="","",IF(FO24="-","-",IF(UPPER(FO24)="AB","+",VLOOKUP(FO24,'විෂය තොරතුරු'!$P$24:$Q$28,2))))</f>
        <v>W</v>
      </c>
      <c r="HA24" s="168" t="str">
        <f aca="false">IF(FP24="","",IF(FP24="-","-",IF(UPPER(FP24)="AB","+",VLOOKUP(FP24,'විෂය තොරතුරු'!$P$24:$Q$28,2))))</f>
        <v/>
      </c>
      <c r="HB24" s="168" t="str">
        <f aca="false">IF(FQ24="","",IF(FQ24="-","-",IF(UPPER(FQ24)="AB","+",VLOOKUP(FQ24,'විෂය තොරතුරු'!$P$24:$Q$28,2))))</f>
        <v>W</v>
      </c>
      <c r="HC24" s="168" t="str">
        <f aca="false">IF(FR24="","",IF(FR24="-","-",IF(UPPER(FR24)="AB","+",VLOOKUP(FR24,'විෂය තොරතුරු'!$P$24:$Q$28,2))))</f>
        <v>-</v>
      </c>
      <c r="HD24" s="168" t="str">
        <f aca="false">IF(FS24="","",IF(FS24="-","-",IF(UPPER(FS24)="AB","+",VLOOKUP(FS24,'විෂය තොරතුරු'!$P$24:$Q$28,2))))</f>
        <v/>
      </c>
      <c r="HE24" s="170" t="str">
        <f aca="false">IF(FT24="","",IF(FT24="-","-",IF(UPPER(FT24)="AB","+",VLOOKUP(FT24,'විෂය තොරතුරු'!$P$24:$Q$28,2))))</f>
        <v/>
      </c>
      <c r="HF24" s="171" t="str">
        <f aca="false">IF(FU24="","",IF(FU24="-","-",IF(UPPER(FU24)="AB","+",VLOOKUP(FU24,'විෂය තොරතුරු'!$P$24:$Q$28,2))))</f>
        <v>W</v>
      </c>
      <c r="HG24" s="168" t="str">
        <f aca="false">IF(FV24="","",IF(FV24="-","-",IF(UPPER(FV24)="AB","+",VLOOKUP(FV24,'විෂය තොරතුරු'!$P$24:$Q$28,2))))</f>
        <v>W</v>
      </c>
      <c r="HH24" s="168" t="str">
        <f aca="false">IF(FW24="","",IF(FW24="-","-",IF(UPPER(FW24)="AB","+",VLOOKUP(FW24,'විෂය තොරතුරු'!$P$24:$Q$28,2))))</f>
        <v>W</v>
      </c>
      <c r="HI24" s="169" t="str">
        <f aca="false">IF(FX24="","",IF(FX24="-","-",IF(UPPER(FX24)="AB","+",VLOOKUP(FX24,'විෂය තොරතුරු'!$P$24:$Q$28,2))))</f>
        <v>W</v>
      </c>
      <c r="HJ24" s="167" t="str">
        <f aca="false">IF(FY24="","",IF(FY24="-","-",IF(UPPER(FY24)="AB","+",VLOOKUP(FY24,'විෂය තොරතුරු'!$P$24:$Q$28,2))))</f>
        <v>-</v>
      </c>
      <c r="HK24" s="168" t="str">
        <f aca="false">IF(FZ24="","",IF(FZ24="-","-",IF(UPPER(FZ24)="AB","+",VLOOKUP(FZ24,'විෂය තොරතුරු'!$P$24:$Q$28,2))))</f>
        <v>-</v>
      </c>
      <c r="HL24" s="168" t="str">
        <f aca="false">IF(GA24="","",IF(GA24="-","-",IF(UPPER(GA24)="AB","+",VLOOKUP(GA24,'විෂය තොරතුරු'!$P$24:$Q$28,2))))</f>
        <v>W</v>
      </c>
      <c r="HM24" s="168" t="str">
        <f aca="false">IF(GB24="","",IF(GB24="-","-",IF(UPPER(GB24)="AB","+",VLOOKUP(GB24,'විෂය තොරතුරු'!$P$24:$Q$28,2))))</f>
        <v/>
      </c>
      <c r="HN24" s="168" t="str">
        <f aca="false">IF(GC24="","",IF(GC24="-","-",IF(UPPER(GC24)="AB","+",VLOOKUP(GC24,'විෂය තොරතුරු'!$P$24:$Q$28,2))))</f>
        <v/>
      </c>
      <c r="HO24" s="168" t="str">
        <f aca="false">IF(GD24="","",IF(GD24="-","-",IF(UPPER(GD24)="AB","+",VLOOKUP(GD24,'විෂය තොරතුරු'!$P$24:$Q$28,2))))</f>
        <v/>
      </c>
      <c r="HP24" s="168" t="str">
        <f aca="false">IF(GE24="","",IF(GE24="-","-",IF(UPPER(GE24)="AB","+",VLOOKUP(GE24,'විෂය තොරතුරු'!$P$24:$Q$28,2))))</f>
        <v/>
      </c>
      <c r="HQ24" s="170" t="str">
        <f aca="false">IF(GF24="","",IF(GF24="-","-",IF(UPPER(GF24)="AB","+",VLOOKUP(GF24,'විෂය තොරතුරු'!$P$24:$Q$28,2))))</f>
        <v/>
      </c>
      <c r="HR24" s="171" t="str">
        <f aca="false">IF(GG24="","",IF(GG24="-","-",IF(UPPER(GG24)="AB","+",VLOOKUP(GG24,'විෂය තොරතුරු'!$P$24:$Q$28,2))))</f>
        <v>S</v>
      </c>
      <c r="HS24" s="168" t="str">
        <f aca="false">IF(GH24="","",IF(GH24="-","-",IF(UPPER(GH24)="AB","+",VLOOKUP(GH24,'විෂය තොරතුරු'!$P$24:$Q$28,2))))</f>
        <v>-</v>
      </c>
      <c r="HT24" s="168" t="str">
        <f aca="false">IF(GI24="","",IF(GI24="-","-",IF(UPPER(GI24)="AB","+",VLOOKUP(GI24,'විෂය තොරතුරු'!$P$24:$Q$28,2))))</f>
        <v>-</v>
      </c>
      <c r="HU24" s="168" t="str">
        <f aca="false">IF(GJ24="","",IF(GJ24="-","-",IF(UPPER(GJ24)="AB","+",VLOOKUP(GJ24,'විෂය තොරතුරු'!$P$24:$Q$28,2))))</f>
        <v/>
      </c>
      <c r="HV24" s="168" t="str">
        <f aca="false">IF(GK24="","",IF(GK24="-","-",IF(UPPER(GK24)="AB","+",VLOOKUP(GK24,'විෂය තොරතුරු'!$P$24:$Q$28,2))))</f>
        <v/>
      </c>
      <c r="HW24" s="168" t="str">
        <f aca="false">IF(GL24="","",IF(GL24="-","-",IF(UPPER(GL24)="AB","+",VLOOKUP(GL24,'විෂය තොරතුරු'!$P$24:$Q$28,2))))</f>
        <v>W</v>
      </c>
      <c r="HX24" s="168" t="str">
        <f aca="false">IF(GM24="","",IF(GM24="-","-",IF(UPPER(GM24)="AB","+",VLOOKUP(GM24,'විෂය තොරතුරු'!$P$24:$Q$28,2))))</f>
        <v/>
      </c>
      <c r="HY24" s="169" t="str">
        <f aca="false">IF(GN24="","",IF(GN24="-","-",IF(UPPER(GN24)="AB","+",VLOOKUP(GN24,'විෂය තොරතුරු'!$P$24:$Q$28,2))))</f>
        <v/>
      </c>
      <c r="HZ24" s="171" t="str">
        <f aca="false">IF(GO24="","",IF(GO24="-","-",IF(UPPER(GO24)="AB","+",VLOOKUP(GO24,'විෂය තොරතුරු'!$P$24:$Q$28,2))))</f>
        <v>-</v>
      </c>
      <c r="IA24" s="168" t="str">
        <f aca="false">IF(GP24="","",IF(GP24="-","-",IF(UPPER(GP24)="AB","+",VLOOKUP(GP24,'විෂය තොරතුරු'!$P$24:$Q$28,2))))</f>
        <v>-</v>
      </c>
      <c r="IB24" s="168" t="str">
        <f aca="false">IF(GQ24="","",IF(GQ24="-","-",IF(UPPER(GQ24)="AB","+",VLOOKUP(GQ24,'විෂය තොරතුරු'!$P$24:$Q$28,2))))</f>
        <v/>
      </c>
      <c r="IC24" s="168" t="str">
        <f aca="false">IF(GR24="","",IF(GR24="-","-",IF(UPPER(GR24)="AB","+",VLOOKUP(GR24,'විෂය තොරතුරු'!$P$24:$Q$28,2))))</f>
        <v>-</v>
      </c>
      <c r="ID24" s="168" t="str">
        <f aca="false">IF(GS24="","",IF(GS24="-","-",IF(UPPER(GS24)="AB","+",VLOOKUP(GS24,'විෂය තොරතුරු'!$P$24:$Q$28,2))))</f>
        <v/>
      </c>
      <c r="IE24" s="168" t="str">
        <f aca="false">IF(GT24="","",IF(GT24="-","-",IF(UPPER(GT24)="AB","+",VLOOKUP(GT24,'විෂය තොරතුරු'!$P$24:$Q$28,2))))</f>
        <v/>
      </c>
      <c r="IF24" s="168" t="str">
        <f aca="false">IF(GU24="","",IF(GU24="-","-",IF(UPPER(GU24)="AB","+",VLOOKUP(GU24,'විෂය තොරතුරු'!$P$24:$Q$28,2))))</f>
        <v/>
      </c>
      <c r="IG24" s="169" t="str">
        <f aca="false">IF(GV24="","",IF(GV24="-","-",IF(UPPER(GV24)="AB","+",VLOOKUP(GV24,'විෂය තොරතුරු'!$P$24:$Q$28,2))))</f>
        <v/>
      </c>
      <c r="IH24" s="171" t="n">
        <f aca="false">IF($FL24="","",COUNTIF($GZ24:$IG24,"A"))</f>
        <v>0</v>
      </c>
      <c r="II24" s="171" t="n">
        <f aca="false">IF($FL24="","",COUNTIF($GZ24:$IG24,"B"))</f>
        <v>0</v>
      </c>
      <c r="IJ24" s="171" t="n">
        <f aca="false">IF($FL24="","",COUNTIF($GZ24:$IG24,"C"))</f>
        <v>0</v>
      </c>
      <c r="IK24" s="171" t="n">
        <f aca="false">IF($FL24="","",COUNTIF($GZ24:$IG24,"S"))</f>
        <v>1</v>
      </c>
      <c r="IL24" s="171" t="n">
        <f aca="false">IF($FL24="","",COUNTIF($GZ24:$IG24,"W"))</f>
        <v>8</v>
      </c>
      <c r="IM24" s="171" t="n">
        <f aca="false">IF(FL24="","",SUM(IH24:IK24))</f>
        <v>1</v>
      </c>
      <c r="IN24" s="169" t="n">
        <f aca="false">IF(FL24="","",SUM(IH24:IJ24))</f>
        <v>0</v>
      </c>
      <c r="IO24" s="172" t="str">
        <f aca="false">IF(FL24="","",IF(AND(IM24&gt;=6,IN24&gt;=3,OR(FO24&gt;=35,FP24&gt;=35),FV24&gt;=35),"6/3 සමත්",IF(AND(IM24&gt;=5,IN24&gt;=3,OR(FO24&gt;=35,FP24&gt;=35,FV24&gt;=35)),"5/3 සමත්",IF(AND(IM24&gt;=4,IN24&gt;=1,OR(FO24&gt;=20,FP24&gt;=20,FV24&gt;=20)),"සමත් කළ හැකි",IF(IL24=9,"W9","අසමත් ?")))))</f>
        <v>අසමත් ?</v>
      </c>
    </row>
    <row r="25" customFormat="false" ht="13.8" hidden="true" customHeight="false" outlineLevel="0" collapsed="false">
      <c r="A25" s="160" t="n">
        <v>11</v>
      </c>
      <c r="B25" s="161" t="s">
        <v>482</v>
      </c>
      <c r="C25" s="161"/>
      <c r="D25" s="162"/>
      <c r="E25" s="163" t="n">
        <v>59</v>
      </c>
      <c r="F25" s="164"/>
      <c r="G25" s="163" t="n">
        <v>77</v>
      </c>
      <c r="H25" s="165"/>
      <c r="I25" s="165"/>
      <c r="J25" s="164"/>
      <c r="K25" s="163" t="n">
        <v>62</v>
      </c>
      <c r="L25" s="165" t="n">
        <v>65</v>
      </c>
      <c r="M25" s="165" t="n">
        <v>65</v>
      </c>
      <c r="N25" s="164" t="n">
        <v>77</v>
      </c>
      <c r="O25" s="163"/>
      <c r="P25" s="165"/>
      <c r="Q25" s="165"/>
      <c r="R25" s="165"/>
      <c r="S25" s="165"/>
      <c r="T25" s="165"/>
      <c r="U25" s="165"/>
      <c r="V25" s="164"/>
      <c r="W25" s="163"/>
      <c r="X25" s="165"/>
      <c r="Y25" s="165"/>
      <c r="Z25" s="165" t="n">
        <v>72</v>
      </c>
      <c r="AA25" s="165"/>
      <c r="AB25" s="165"/>
      <c r="AC25" s="165"/>
      <c r="AD25" s="164"/>
      <c r="AE25" s="163"/>
      <c r="AF25" s="165"/>
      <c r="AG25" s="165"/>
      <c r="AH25" s="165"/>
      <c r="AI25" s="165"/>
      <c r="AJ25" s="165"/>
      <c r="AK25" s="165"/>
      <c r="AL25" s="166"/>
      <c r="AM25" s="167" t="n">
        <f aca="false">IF(B25="","",SUM(E25:AL25))</f>
        <v>477</v>
      </c>
      <c r="AN25" s="168" t="n">
        <f aca="false">IF(B25="","",AM25/9)</f>
        <v>53</v>
      </c>
      <c r="AO25" s="169" t="n">
        <f aca="false">IF(B25="","",IF(AM25=0,"-",RANK(AM25,$AM$15:$AM$64,0)))</f>
        <v>3</v>
      </c>
      <c r="AP25" s="167" t="str">
        <f aca="false">IF(E25="","",IF(E25="-","-",IF(UPPER(E25)="AB","+",VLOOKUP(E25,'විෂය තොරතුරු'!$P$24:$Q$28,2))))</f>
        <v>C</v>
      </c>
      <c r="AQ25" s="168" t="str">
        <f aca="false">IF(F25="","",IF(F25="-","-",IF(UPPER(F25)="AB","+",VLOOKUP(F25,'විෂය තොරතුරු'!$P$24:$Q$28,2))))</f>
        <v/>
      </c>
      <c r="AR25" s="168" t="str">
        <f aca="false">IF(G25="","",IF(G25="-","-",IF(UPPER(G25)="AB","+",VLOOKUP(G25,'විෂය තොරතුරු'!$P$24:$Q$28,2))))</f>
        <v>A</v>
      </c>
      <c r="AS25" s="168" t="str">
        <f aca="false">IF(H25="","",IF(H25="-","-",IF(UPPER(H25)="AB","+",VLOOKUP(H25,'විෂය තොරතුරු'!$P$24:$Q$28,2))))</f>
        <v/>
      </c>
      <c r="AT25" s="168" t="str">
        <f aca="false">IF(I25="","",IF(I25="-","-",IF(UPPER(I25)="AB","+",VLOOKUP(I25,'විෂය තොරතුරු'!$P$24:$Q$28,2))))</f>
        <v/>
      </c>
      <c r="AU25" s="170" t="str">
        <f aca="false">IF(J25="","",IF(J25="-","-",IF(UPPER(J25)="AB","+",VLOOKUP(J25,'විෂය තොරතුරු'!$P$24:$Q$28,2))))</f>
        <v/>
      </c>
      <c r="AV25" s="171" t="str">
        <f aca="false">IF(K25="","",IF(K25="-","-",IF(UPPER(K25)="AB","+",VLOOKUP(K25,'විෂය තොරතුරු'!$P$24:$Q$28,2))))</f>
        <v>C</v>
      </c>
      <c r="AW25" s="168" t="str">
        <f aca="false">IF(L25="","",IF(L25="-","-",IF(UPPER(L25)="AB","+",VLOOKUP(L25,'විෂය තොරතුරු'!$P$24:$Q$28,2))))</f>
        <v>B</v>
      </c>
      <c r="AX25" s="168" t="str">
        <f aca="false">IF(M25="","",IF(M25="-","-",IF(UPPER(M25)="AB","+",VLOOKUP(M25,'විෂය තොරතුරු'!$P$24:$Q$28,2))))</f>
        <v>B</v>
      </c>
      <c r="AY25" s="169" t="str">
        <f aca="false">IF(N25="","",IF(N25="-","-",IF(UPPER(N25)="AB","+",VLOOKUP(N25,'විෂය තොරතුරු'!$P$24:$Q$28,2))))</f>
        <v>A</v>
      </c>
      <c r="AZ25" s="167" t="str">
        <f aca="false">IF(O25="","",IF(O25="-","-",IF(UPPER(O25)="AB","+",VLOOKUP(O25,'විෂය තොරතුරු'!$P$24:$Q$28,2))))</f>
        <v/>
      </c>
      <c r="BA25" s="168" t="str">
        <f aca="false">IF(P25="","",IF(P25="-","-",IF(UPPER(P25)="AB","+",VLOOKUP(P25,'විෂය තොරතුරු'!$P$24:$Q$28,2))))</f>
        <v/>
      </c>
      <c r="BB25" s="168" t="str">
        <f aca="false">IF(Q25="","",IF(Q25="-","-",IF(UPPER(Q25)="AB","+",VLOOKUP(Q25,'විෂය තොරතුරු'!$P$24:$Q$28,2))))</f>
        <v/>
      </c>
      <c r="BC25" s="168" t="str">
        <f aca="false">IF(R25="","",IF(R25="-","-",IF(UPPER(R25)="AB","+",VLOOKUP(R25,'විෂය තොරතුරු'!$P$24:$Q$28,2))))</f>
        <v/>
      </c>
      <c r="BD25" s="168" t="str">
        <f aca="false">IF(S25="","",IF(S25="-","-",IF(UPPER(S25)="AB","+",VLOOKUP(S25,'විෂය තොරතුරු'!$P$24:$Q$28,2))))</f>
        <v/>
      </c>
      <c r="BE25" s="168" t="str">
        <f aca="false">IF(T25="","",IF(T25="-","-",IF(UPPER(T25)="AB","+",VLOOKUP(T25,'විෂය තොරතුරු'!$P$24:$Q$28,2))))</f>
        <v/>
      </c>
      <c r="BF25" s="168" t="str">
        <f aca="false">IF(U25="","",IF(U25="-","-",IF(UPPER(U25)="AB","+",VLOOKUP(U25,'විෂය තොරතුරු'!$P$24:$Q$28,2))))</f>
        <v/>
      </c>
      <c r="BG25" s="170" t="str">
        <f aca="false">IF(V25="","",IF(V25="-","-",IF(UPPER(V25)="AB","+",VLOOKUP(V25,'විෂය තොරතුරු'!$P$24:$Q$28,2))))</f>
        <v/>
      </c>
      <c r="BH25" s="171" t="str">
        <f aca="false">IF(W25="","",IF(W25="-","-",IF(UPPER(W25)="AB","+",VLOOKUP(W25,'විෂය තොරතුරු'!$P$24:$Q$28,2))))</f>
        <v/>
      </c>
      <c r="BI25" s="168" t="str">
        <f aca="false">IF(X25="","",IF(X25="-","-",IF(UPPER(X25)="AB","+",VLOOKUP(X25,'විෂය තොරතුරු'!$P$24:$Q$28,2))))</f>
        <v/>
      </c>
      <c r="BJ25" s="168" t="str">
        <f aca="false">IF(Y25="","",IF(Y25="-","-",IF(UPPER(Y25)="AB","+",VLOOKUP(Y25,'විෂය තොරතුරු'!$P$24:$Q$28,2))))</f>
        <v/>
      </c>
      <c r="BK25" s="168" t="str">
        <f aca="false">IF(Z25="","",IF(Z25="-","-",IF(UPPER(Z25)="AB","+",VLOOKUP(Z25,'විෂය තොරතුරු'!$P$24:$Q$28,2))))</f>
        <v>B</v>
      </c>
      <c r="BL25" s="168" t="str">
        <f aca="false">IF(AA25="","",IF(AA25="-","-",IF(UPPER(AA25)="AB","+",VLOOKUP(AA25,'විෂය තොරතුරු'!$P$24:$Q$28,2))))</f>
        <v/>
      </c>
      <c r="BM25" s="168" t="str">
        <f aca="false">IF(AB25="","",IF(AB25="-","-",IF(UPPER(AB25)="AB","+",VLOOKUP(AB25,'විෂය තොරතුරු'!$P$24:$Q$28,2))))</f>
        <v/>
      </c>
      <c r="BN25" s="168" t="str">
        <f aca="false">IF(AC25="","",IF(AC25="-","-",IF(UPPER(AC25)="AB","+",VLOOKUP(AC25,'විෂය තොරතුරු'!$P$24:$Q$28,2))))</f>
        <v/>
      </c>
      <c r="BO25" s="169" t="str">
        <f aca="false">IF(AD25="","",IF(AD25="-","-",IF(UPPER(AD25)="AB","+",VLOOKUP(AD25,'විෂය තොරතුරු'!$P$24:$Q$28,2))))</f>
        <v/>
      </c>
      <c r="BP25" s="171" t="str">
        <f aca="false">IF(AE25="","",IF(AE25="-","-",IF(UPPER(AE25)="AB","+",VLOOKUP(AE25,'විෂය තොරතුරු'!$P$24:$Q$28,2))))</f>
        <v/>
      </c>
      <c r="BQ25" s="168" t="str">
        <f aca="false">IF(AF25="","",IF(AF25="-","-",IF(UPPER(AF25)="AB","+",VLOOKUP(AF25,'විෂය තොරතුරු'!$P$24:$Q$28,2))))</f>
        <v/>
      </c>
      <c r="BR25" s="168" t="str">
        <f aca="false">IF(AG25="","",IF(AG25="-","-",IF(UPPER(AG25)="AB","+",VLOOKUP(AG25,'විෂය තොරතුරු'!$P$24:$Q$28,2))))</f>
        <v/>
      </c>
      <c r="BS25" s="168" t="str">
        <f aca="false">IF(AH25="","",IF(AH25="-","-",IF(UPPER(AH25)="AB","+",VLOOKUP(AH25,'විෂය තොරතුරු'!$P$24:$Q$28,2))))</f>
        <v/>
      </c>
      <c r="BT25" s="168" t="str">
        <f aca="false">IF(AI25="","",IF(AI25="-","-",IF(UPPER(AI25)="AB","+",VLOOKUP(AI25,'විෂය තොරතුරු'!$P$24:$Q$28,2))))</f>
        <v/>
      </c>
      <c r="BU25" s="168" t="str">
        <f aca="false">IF(AJ25="","",IF(AJ25="-","-",IF(UPPER(AJ25)="AB","+",VLOOKUP(AJ25,'විෂය තොරතුරු'!$P$24:$Q$28,2))))</f>
        <v/>
      </c>
      <c r="BV25" s="168" t="str">
        <f aca="false">IF(AK25="","",IF(AK25="-","-",IF(UPPER(AK25)="AB","+",VLOOKUP(AK25,'විෂය තොරතුරු'!$P$24:$Q$28,2))))</f>
        <v/>
      </c>
      <c r="BW25" s="169" t="str">
        <f aca="false">IF(AL25="","",IF(AL25="-","-",IF(UPPER(AL25)="AB","+",VLOOKUP(AL25,'විෂය තොරතුරු'!$P$24:$Q$28,2))))</f>
        <v/>
      </c>
      <c r="BX25" s="171" t="n">
        <f aca="false">IF($B25="","",COUNTIF($AP25:$BW25,"A"))</f>
        <v>2</v>
      </c>
      <c r="BY25" s="168" t="n">
        <f aca="false">IF($B25="","",COUNTIF($AP25:$BW25,"B"))</f>
        <v>3</v>
      </c>
      <c r="BZ25" s="168" t="n">
        <f aca="false">IF($B25="","",COUNTIF($AP25:$BW25,"C"))</f>
        <v>2</v>
      </c>
      <c r="CA25" s="168" t="n">
        <f aca="false">IF($B25="","",COUNTIF($AP25:$BW25,"S"))</f>
        <v>0</v>
      </c>
      <c r="CB25" s="169" t="n">
        <f aca="false">IF($B25="","",COUNTIF($AP25:$BW25,"W"))</f>
        <v>0</v>
      </c>
      <c r="CC25" s="171" t="n">
        <f aca="false">IF(B25="","",SUM(BX25:CA25))</f>
        <v>7</v>
      </c>
      <c r="CD25" s="169" t="n">
        <f aca="false">IF(B25="","",SUM(BX25:BZ25))</f>
        <v>7</v>
      </c>
      <c r="CE25" s="172" t="str">
        <f aca="false">IF(B25="","",IF(AND(CC25&gt;=6,CD25&gt;=3,OR(E25&gt;=35,F25&gt;=35),L25&gt;=35),"6/3 සමත්",IF(AND(CC25&gt;=5,CD25&gt;=3,OR(E25&gt;=35,F25&gt;=35,L25&gt;=35)),"5/3 සමත්",IF(AND(CC25&gt;=4,CD25&gt;=1,OR(E25&gt;=20,F25&gt;=20,L25&gt;=20)),"සමත් කළ හැකි",IF(CB25=9,"W9","අසමත් ?")))))</f>
        <v>6/3 සමත්</v>
      </c>
      <c r="FK25" s="173" t="n">
        <v>11</v>
      </c>
      <c r="FL25" s="161" t="s">
        <v>55</v>
      </c>
      <c r="FM25" s="161"/>
      <c r="FN25" s="161" t="str">
        <f aca="false">IF(FM25="","-",(FM25/$M$95)*100)</f>
        <v>-</v>
      </c>
      <c r="FO25" s="165" t="n">
        <v>12</v>
      </c>
      <c r="FP25" s="165"/>
      <c r="FQ25" s="165" t="n">
        <v>48</v>
      </c>
      <c r="FR25" s="165" t="s">
        <v>18</v>
      </c>
      <c r="FS25" s="165"/>
      <c r="FT25" s="165"/>
      <c r="FU25" s="165" t="n">
        <v>5</v>
      </c>
      <c r="FV25" s="165" t="n">
        <v>9</v>
      </c>
      <c r="FW25" s="165" t="n">
        <v>8</v>
      </c>
      <c r="FX25" s="165" t="n">
        <v>18</v>
      </c>
      <c r="FY25" s="165" t="s">
        <v>18</v>
      </c>
      <c r="FZ25" s="165" t="s">
        <v>18</v>
      </c>
      <c r="GA25" s="165" t="n">
        <v>19</v>
      </c>
      <c r="GB25" s="165"/>
      <c r="GC25" s="165"/>
      <c r="GD25" s="165"/>
      <c r="GE25" s="165"/>
      <c r="GF25" s="165"/>
      <c r="GG25" s="165" t="s">
        <v>18</v>
      </c>
      <c r="GH25" s="165" t="n">
        <v>41</v>
      </c>
      <c r="GI25" s="165" t="s">
        <v>18</v>
      </c>
      <c r="GJ25" s="165"/>
      <c r="GK25" s="165"/>
      <c r="GL25" s="165" t="s">
        <v>18</v>
      </c>
      <c r="GM25" s="165"/>
      <c r="GN25" s="165"/>
      <c r="GO25" s="165" t="s">
        <v>18</v>
      </c>
      <c r="GP25" s="165" t="n">
        <v>28</v>
      </c>
      <c r="GQ25" s="165"/>
      <c r="GR25" s="165" t="s">
        <v>18</v>
      </c>
      <c r="GS25" s="165"/>
      <c r="GT25" s="165"/>
      <c r="GU25" s="165"/>
      <c r="GV25" s="174"/>
      <c r="GW25" s="167" t="n">
        <f aca="false">IF(FL25="","",SUM(FO25:GV25))</f>
        <v>188</v>
      </c>
      <c r="GX25" s="168" t="n">
        <f aca="false">IF(FL25="","",GW25/9)</f>
        <v>20.8888888888889</v>
      </c>
      <c r="GY25" s="169" t="n">
        <f aca="false">IF(FL25="","",IF(GW25=0,"-",RANK(GW25,$GW$15:$GW$64,0)))</f>
        <v>33</v>
      </c>
      <c r="GZ25" s="167" t="str">
        <f aca="false">IF(FO25="","",IF(FO25="-","-",IF(UPPER(FO25)="AB","+",VLOOKUP(FO25,'විෂය තොරතුරු'!$P$24:$Q$28,2))))</f>
        <v>W</v>
      </c>
      <c r="HA25" s="168" t="str">
        <f aca="false">IF(FP25="","",IF(FP25="-","-",IF(UPPER(FP25)="AB","+",VLOOKUP(FP25,'විෂය තොරතුරු'!$P$24:$Q$28,2))))</f>
        <v/>
      </c>
      <c r="HB25" s="168" t="str">
        <f aca="false">IF(FQ25="","",IF(FQ25="-","-",IF(UPPER(FQ25)="AB","+",VLOOKUP(FQ25,'විෂය තොරතුරු'!$P$24:$Q$28,2))))</f>
        <v>S</v>
      </c>
      <c r="HC25" s="168" t="str">
        <f aca="false">IF(FR25="","",IF(FR25="-","-",IF(UPPER(FR25)="AB","+",VLOOKUP(FR25,'විෂය තොරතුරු'!$P$24:$Q$28,2))))</f>
        <v>-</v>
      </c>
      <c r="HD25" s="168" t="str">
        <f aca="false">IF(FS25="","",IF(FS25="-","-",IF(UPPER(FS25)="AB","+",VLOOKUP(FS25,'විෂය තොරතුරු'!$P$24:$Q$28,2))))</f>
        <v/>
      </c>
      <c r="HE25" s="170" t="str">
        <f aca="false">IF(FT25="","",IF(FT25="-","-",IF(UPPER(FT25)="AB","+",VLOOKUP(FT25,'විෂය තොරතුරු'!$P$24:$Q$28,2))))</f>
        <v/>
      </c>
      <c r="HF25" s="171" t="str">
        <f aca="false">IF(FU25="","",IF(FU25="-","-",IF(UPPER(FU25)="AB","+",VLOOKUP(FU25,'විෂය තොරතුරු'!$P$24:$Q$28,2))))</f>
        <v>W</v>
      </c>
      <c r="HG25" s="168" t="str">
        <f aca="false">IF(FV25="","",IF(FV25="-","-",IF(UPPER(FV25)="AB","+",VLOOKUP(FV25,'විෂය තොරතුරු'!$P$24:$Q$28,2))))</f>
        <v>W</v>
      </c>
      <c r="HH25" s="168" t="str">
        <f aca="false">IF(FW25="","",IF(FW25="-","-",IF(UPPER(FW25)="AB","+",VLOOKUP(FW25,'විෂය තොරතුරු'!$P$24:$Q$28,2))))</f>
        <v>W</v>
      </c>
      <c r="HI25" s="169" t="str">
        <f aca="false">IF(FX25="","",IF(FX25="-","-",IF(UPPER(FX25)="AB","+",VLOOKUP(FX25,'විෂය තොරතුරු'!$P$24:$Q$28,2))))</f>
        <v>W</v>
      </c>
      <c r="HJ25" s="167" t="str">
        <f aca="false">IF(FY25="","",IF(FY25="-","-",IF(UPPER(FY25)="AB","+",VLOOKUP(FY25,'විෂය තොරතුරු'!$P$24:$Q$28,2))))</f>
        <v>-</v>
      </c>
      <c r="HK25" s="168" t="str">
        <f aca="false">IF(FZ25="","",IF(FZ25="-","-",IF(UPPER(FZ25)="AB","+",VLOOKUP(FZ25,'විෂය තොරතුරු'!$P$24:$Q$28,2))))</f>
        <v>-</v>
      </c>
      <c r="HL25" s="168" t="str">
        <f aca="false">IF(GA25="","",IF(GA25="-","-",IF(UPPER(GA25)="AB","+",VLOOKUP(GA25,'විෂය තොරතුරු'!$P$24:$Q$28,2))))</f>
        <v>W</v>
      </c>
      <c r="HM25" s="168" t="str">
        <f aca="false">IF(GB25="","",IF(GB25="-","-",IF(UPPER(GB25)="AB","+",VLOOKUP(GB25,'විෂය තොරතුරු'!$P$24:$Q$28,2))))</f>
        <v/>
      </c>
      <c r="HN25" s="168" t="str">
        <f aca="false">IF(GC25="","",IF(GC25="-","-",IF(UPPER(GC25)="AB","+",VLOOKUP(GC25,'විෂය තොරතුරු'!$P$24:$Q$28,2))))</f>
        <v/>
      </c>
      <c r="HO25" s="168" t="str">
        <f aca="false">IF(GD25="","",IF(GD25="-","-",IF(UPPER(GD25)="AB","+",VLOOKUP(GD25,'විෂය තොරතුරු'!$P$24:$Q$28,2))))</f>
        <v/>
      </c>
      <c r="HP25" s="168" t="str">
        <f aca="false">IF(GE25="","",IF(GE25="-","-",IF(UPPER(GE25)="AB","+",VLOOKUP(GE25,'විෂය තොරතුරු'!$P$24:$Q$28,2))))</f>
        <v/>
      </c>
      <c r="HQ25" s="170" t="str">
        <f aca="false">IF(GF25="","",IF(GF25="-","-",IF(UPPER(GF25)="AB","+",VLOOKUP(GF25,'විෂය තොරතුරු'!$P$24:$Q$28,2))))</f>
        <v/>
      </c>
      <c r="HR25" s="171" t="str">
        <f aca="false">IF(GG25="","",IF(GG25="-","-",IF(UPPER(GG25)="AB","+",VLOOKUP(GG25,'විෂය තොරතුරු'!$P$24:$Q$28,2))))</f>
        <v>-</v>
      </c>
      <c r="HS25" s="168" t="str">
        <f aca="false">IF(GH25="","",IF(GH25="-","-",IF(UPPER(GH25)="AB","+",VLOOKUP(GH25,'විෂය තොරතුරු'!$P$24:$Q$28,2))))</f>
        <v>S</v>
      </c>
      <c r="HT25" s="168" t="str">
        <f aca="false">IF(GI25="","",IF(GI25="-","-",IF(UPPER(GI25)="AB","+",VLOOKUP(GI25,'විෂය තොරතුරු'!$P$24:$Q$28,2))))</f>
        <v>-</v>
      </c>
      <c r="HU25" s="168" t="str">
        <f aca="false">IF(GJ25="","",IF(GJ25="-","-",IF(UPPER(GJ25)="AB","+",VLOOKUP(GJ25,'විෂය තොරතුරු'!$P$24:$Q$28,2))))</f>
        <v/>
      </c>
      <c r="HV25" s="168" t="str">
        <f aca="false">IF(GK25="","",IF(GK25="-","-",IF(UPPER(GK25)="AB","+",VLOOKUP(GK25,'විෂය තොරතුරු'!$P$24:$Q$28,2))))</f>
        <v/>
      </c>
      <c r="HW25" s="168" t="str">
        <f aca="false">IF(GL25="","",IF(GL25="-","-",IF(UPPER(GL25)="AB","+",VLOOKUP(GL25,'විෂය තොරතුරු'!$P$24:$Q$28,2))))</f>
        <v>-</v>
      </c>
      <c r="HX25" s="168" t="str">
        <f aca="false">IF(GM25="","",IF(GM25="-","-",IF(UPPER(GM25)="AB","+",VLOOKUP(GM25,'විෂය තොරතුරු'!$P$24:$Q$28,2))))</f>
        <v/>
      </c>
      <c r="HY25" s="169" t="str">
        <f aca="false">IF(GN25="","",IF(GN25="-","-",IF(UPPER(GN25)="AB","+",VLOOKUP(GN25,'විෂය තොරතුරු'!$P$24:$Q$28,2))))</f>
        <v/>
      </c>
      <c r="HZ25" s="171" t="str">
        <f aca="false">IF(GO25="","",IF(GO25="-","-",IF(UPPER(GO25)="AB","+",VLOOKUP(GO25,'විෂය තොරතුරු'!$P$24:$Q$28,2))))</f>
        <v>-</v>
      </c>
      <c r="IA25" s="168" t="str">
        <f aca="false">IF(GP25="","",IF(GP25="-","-",IF(UPPER(GP25)="AB","+",VLOOKUP(GP25,'විෂය තොරතුරු'!$P$24:$Q$28,2))))</f>
        <v>W</v>
      </c>
      <c r="IB25" s="168" t="str">
        <f aca="false">IF(GQ25="","",IF(GQ25="-","-",IF(UPPER(GQ25)="AB","+",VLOOKUP(GQ25,'විෂය තොරතුරු'!$P$24:$Q$28,2))))</f>
        <v/>
      </c>
      <c r="IC25" s="168" t="str">
        <f aca="false">IF(GR25="","",IF(GR25="-","-",IF(UPPER(GR25)="AB","+",VLOOKUP(GR25,'විෂය තොරතුරු'!$P$24:$Q$28,2))))</f>
        <v>-</v>
      </c>
      <c r="ID25" s="168" t="str">
        <f aca="false">IF(GS25="","",IF(GS25="-","-",IF(UPPER(GS25)="AB","+",VLOOKUP(GS25,'විෂය තොරතුරු'!$P$24:$Q$28,2))))</f>
        <v/>
      </c>
      <c r="IE25" s="168" t="str">
        <f aca="false">IF(GT25="","",IF(GT25="-","-",IF(UPPER(GT25)="AB","+",VLOOKUP(GT25,'විෂය තොරතුරු'!$P$24:$Q$28,2))))</f>
        <v/>
      </c>
      <c r="IF25" s="168" t="str">
        <f aca="false">IF(GU25="","",IF(GU25="-","-",IF(UPPER(GU25)="AB","+",VLOOKUP(GU25,'විෂය තොරතුරු'!$P$24:$Q$28,2))))</f>
        <v/>
      </c>
      <c r="IG25" s="169" t="str">
        <f aca="false">IF(GV25="","",IF(GV25="-","-",IF(UPPER(GV25)="AB","+",VLOOKUP(GV25,'විෂය තොරතුරු'!$P$24:$Q$28,2))))</f>
        <v/>
      </c>
      <c r="IH25" s="171" t="n">
        <f aca="false">IF($FL25="","",COUNTIF($GZ25:$IG25,"A"))</f>
        <v>0</v>
      </c>
      <c r="II25" s="171" t="n">
        <f aca="false">IF($FL25="","",COUNTIF($GZ25:$IG25,"B"))</f>
        <v>0</v>
      </c>
      <c r="IJ25" s="171" t="n">
        <f aca="false">IF($FL25="","",COUNTIF($GZ25:$IG25,"C"))</f>
        <v>0</v>
      </c>
      <c r="IK25" s="171" t="n">
        <f aca="false">IF($FL25="","",COUNTIF($GZ25:$IG25,"S"))</f>
        <v>2</v>
      </c>
      <c r="IL25" s="171" t="n">
        <f aca="false">IF($FL25="","",COUNTIF($GZ25:$IG25,"W"))</f>
        <v>7</v>
      </c>
      <c r="IM25" s="171" t="n">
        <f aca="false">IF(FL25="","",SUM(IH25:IK25))</f>
        <v>2</v>
      </c>
      <c r="IN25" s="169" t="n">
        <f aca="false">IF(FL25="","",SUM(IH25:IJ25))</f>
        <v>0</v>
      </c>
      <c r="IO25" s="172" t="str">
        <f aca="false">IF(FL25="","",IF(AND(IM25&gt;=6,IN25&gt;=3,OR(FO25&gt;=35,FP25&gt;=35),FV25&gt;=35),"6/3 සමත්",IF(AND(IM25&gt;=5,IN25&gt;=3,OR(FO25&gt;=35,FP25&gt;=35,FV25&gt;=35)),"5/3 සමත්",IF(AND(IM25&gt;=4,IN25&gt;=1,OR(FO25&gt;=20,FP25&gt;=20,FV25&gt;=20)),"සමත් කළ හැකි",IF(IL25=9,"W9","අසමත් ?")))))</f>
        <v>අසමත් ?</v>
      </c>
    </row>
    <row r="26" customFormat="false" ht="13.8" hidden="true" customHeight="false" outlineLevel="0" collapsed="false">
      <c r="A26" s="160" t="n">
        <v>12</v>
      </c>
      <c r="B26" s="161" t="s">
        <v>483</v>
      </c>
      <c r="C26" s="161"/>
      <c r="D26" s="162"/>
      <c r="E26" s="163" t="n">
        <v>35</v>
      </c>
      <c r="F26" s="164"/>
      <c r="G26" s="163" t="n">
        <v>37</v>
      </c>
      <c r="H26" s="165"/>
      <c r="I26" s="165"/>
      <c r="J26" s="164"/>
      <c r="K26" s="163" t="n">
        <v>63</v>
      </c>
      <c r="L26" s="165" t="n">
        <v>44</v>
      </c>
      <c r="M26" s="165" t="n">
        <v>35</v>
      </c>
      <c r="N26" s="164" t="n">
        <v>35</v>
      </c>
      <c r="O26" s="163"/>
      <c r="P26" s="165"/>
      <c r="Q26" s="165"/>
      <c r="R26" s="165"/>
      <c r="S26" s="165"/>
      <c r="T26" s="165"/>
      <c r="U26" s="165"/>
      <c r="V26" s="164"/>
      <c r="W26" s="163"/>
      <c r="X26" s="165"/>
      <c r="Y26" s="165"/>
      <c r="Z26" s="165" t="n">
        <v>48</v>
      </c>
      <c r="AA26" s="165"/>
      <c r="AB26" s="165"/>
      <c r="AC26" s="165"/>
      <c r="AD26" s="164"/>
      <c r="AE26" s="163" t="n">
        <v>44</v>
      </c>
      <c r="AF26" s="165"/>
      <c r="AG26" s="165"/>
      <c r="AH26" s="165"/>
      <c r="AI26" s="165"/>
      <c r="AJ26" s="165"/>
      <c r="AK26" s="165"/>
      <c r="AL26" s="166"/>
      <c r="AM26" s="167" t="n">
        <f aca="false">IF(B26="","",SUM(E26:AL26))</f>
        <v>341</v>
      </c>
      <c r="AN26" s="168" t="n">
        <f aca="false">IF(B26="","",AM26/9)</f>
        <v>37.8888888888889</v>
      </c>
      <c r="AO26" s="169" t="n">
        <f aca="false">IF(B26="","",IF(AM26=0,"-",RANK(AM26,$AM$15:$AM$64,0)))</f>
        <v>10</v>
      </c>
      <c r="AP26" s="167" t="str">
        <f aca="false">IF(E26="","",IF(E26="-","-",IF(UPPER(E26)="AB","+",VLOOKUP(E26,'විෂය තොරතුරු'!$P$24:$Q$28,2))))</f>
        <v>S</v>
      </c>
      <c r="AQ26" s="168" t="str">
        <f aca="false">IF(F26="","",IF(F26="-","-",IF(UPPER(F26)="AB","+",VLOOKUP(F26,'විෂය තොරතුරු'!$P$24:$Q$28,2))))</f>
        <v/>
      </c>
      <c r="AR26" s="168" t="str">
        <f aca="false">IF(G26="","",IF(G26="-","-",IF(UPPER(G26)="AB","+",VLOOKUP(G26,'විෂය තොරතුරු'!$P$24:$Q$28,2))))</f>
        <v>S</v>
      </c>
      <c r="AS26" s="168" t="str">
        <f aca="false">IF(H26="","",IF(H26="-","-",IF(UPPER(H26)="AB","+",VLOOKUP(H26,'විෂය තොරතුරු'!$P$24:$Q$28,2))))</f>
        <v/>
      </c>
      <c r="AT26" s="168" t="str">
        <f aca="false">IF(I26="","",IF(I26="-","-",IF(UPPER(I26)="AB","+",VLOOKUP(I26,'විෂය තොරතුරු'!$P$24:$Q$28,2))))</f>
        <v/>
      </c>
      <c r="AU26" s="170" t="str">
        <f aca="false">IF(J26="","",IF(J26="-","-",IF(UPPER(J26)="AB","+",VLOOKUP(J26,'විෂය තොරතුරු'!$P$24:$Q$28,2))))</f>
        <v/>
      </c>
      <c r="AV26" s="171" t="str">
        <f aca="false">IF(K26="","",IF(K26="-","-",IF(UPPER(K26)="AB","+",VLOOKUP(K26,'විෂය තොරතුරු'!$P$24:$Q$28,2))))</f>
        <v>C</v>
      </c>
      <c r="AW26" s="168" t="str">
        <f aca="false">IF(L26="","",IF(L26="-","-",IF(UPPER(L26)="AB","+",VLOOKUP(L26,'විෂය තොරතුරු'!$P$24:$Q$28,2))))</f>
        <v>S</v>
      </c>
      <c r="AX26" s="168" t="str">
        <f aca="false">IF(M26="","",IF(M26="-","-",IF(UPPER(M26)="AB","+",VLOOKUP(M26,'විෂය තොරතුරු'!$P$24:$Q$28,2))))</f>
        <v>S</v>
      </c>
      <c r="AY26" s="169" t="str">
        <f aca="false">IF(N26="","",IF(N26="-","-",IF(UPPER(N26)="AB","+",VLOOKUP(N26,'විෂය තොරතුරු'!$P$24:$Q$28,2))))</f>
        <v>S</v>
      </c>
      <c r="AZ26" s="167" t="str">
        <f aca="false">IF(O26="","",IF(O26="-","-",IF(UPPER(O26)="AB","+",VLOOKUP(O26,'විෂය තොරතුරු'!$P$24:$Q$28,2))))</f>
        <v/>
      </c>
      <c r="BA26" s="168" t="str">
        <f aca="false">IF(P26="","",IF(P26="-","-",IF(UPPER(P26)="AB","+",VLOOKUP(P26,'විෂය තොරතුරු'!$P$24:$Q$28,2))))</f>
        <v/>
      </c>
      <c r="BB26" s="168" t="str">
        <f aca="false">IF(Q26="","",IF(Q26="-","-",IF(UPPER(Q26)="AB","+",VLOOKUP(Q26,'විෂය තොරතුරු'!$P$24:$Q$28,2))))</f>
        <v/>
      </c>
      <c r="BC26" s="168" t="str">
        <f aca="false">IF(R26="","",IF(R26="-","-",IF(UPPER(R26)="AB","+",VLOOKUP(R26,'විෂය තොරතුරු'!$P$24:$Q$28,2))))</f>
        <v/>
      </c>
      <c r="BD26" s="168" t="str">
        <f aca="false">IF(S26="","",IF(S26="-","-",IF(UPPER(S26)="AB","+",VLOOKUP(S26,'විෂය තොරතුරු'!$P$24:$Q$28,2))))</f>
        <v/>
      </c>
      <c r="BE26" s="168" t="str">
        <f aca="false">IF(T26="","",IF(T26="-","-",IF(UPPER(T26)="AB","+",VLOOKUP(T26,'විෂය තොරතුරු'!$P$24:$Q$28,2))))</f>
        <v/>
      </c>
      <c r="BF26" s="168" t="str">
        <f aca="false">IF(U26="","",IF(U26="-","-",IF(UPPER(U26)="AB","+",VLOOKUP(U26,'විෂය තොරතුරු'!$P$24:$Q$28,2))))</f>
        <v/>
      </c>
      <c r="BG26" s="170" t="str">
        <f aca="false">IF(V26="","",IF(V26="-","-",IF(UPPER(V26)="AB","+",VLOOKUP(V26,'විෂය තොරතුරු'!$P$24:$Q$28,2))))</f>
        <v/>
      </c>
      <c r="BH26" s="171" t="str">
        <f aca="false">IF(W26="","",IF(W26="-","-",IF(UPPER(W26)="AB","+",VLOOKUP(W26,'විෂය තොරතුරු'!$P$24:$Q$28,2))))</f>
        <v/>
      </c>
      <c r="BI26" s="168" t="str">
        <f aca="false">IF(X26="","",IF(X26="-","-",IF(UPPER(X26)="AB","+",VLOOKUP(X26,'විෂය තොරතුරු'!$P$24:$Q$28,2))))</f>
        <v/>
      </c>
      <c r="BJ26" s="168" t="str">
        <f aca="false">IF(Y26="","",IF(Y26="-","-",IF(UPPER(Y26)="AB","+",VLOOKUP(Y26,'විෂය තොරතුරු'!$P$24:$Q$28,2))))</f>
        <v/>
      </c>
      <c r="BK26" s="168" t="str">
        <f aca="false">IF(Z26="","",IF(Z26="-","-",IF(UPPER(Z26)="AB","+",VLOOKUP(Z26,'විෂය තොරතුරු'!$P$24:$Q$28,2))))</f>
        <v>S</v>
      </c>
      <c r="BL26" s="168" t="str">
        <f aca="false">IF(AA26="","",IF(AA26="-","-",IF(UPPER(AA26)="AB","+",VLOOKUP(AA26,'විෂය තොරතුරු'!$P$24:$Q$28,2))))</f>
        <v/>
      </c>
      <c r="BM26" s="168" t="str">
        <f aca="false">IF(AB26="","",IF(AB26="-","-",IF(UPPER(AB26)="AB","+",VLOOKUP(AB26,'විෂය තොරතුරු'!$P$24:$Q$28,2))))</f>
        <v/>
      </c>
      <c r="BN26" s="168" t="str">
        <f aca="false">IF(AC26="","",IF(AC26="-","-",IF(UPPER(AC26)="AB","+",VLOOKUP(AC26,'විෂය තොරතුරු'!$P$24:$Q$28,2))))</f>
        <v/>
      </c>
      <c r="BO26" s="169" t="str">
        <f aca="false">IF(AD26="","",IF(AD26="-","-",IF(UPPER(AD26)="AB","+",VLOOKUP(AD26,'විෂය තොරතුරු'!$P$24:$Q$28,2))))</f>
        <v/>
      </c>
      <c r="BP26" s="171" t="str">
        <f aca="false">IF(AE26="","",IF(AE26="-","-",IF(UPPER(AE26)="AB","+",VLOOKUP(AE26,'විෂය තොරතුරු'!$P$24:$Q$28,2))))</f>
        <v>S</v>
      </c>
      <c r="BQ26" s="168" t="str">
        <f aca="false">IF(AF26="","",IF(AF26="-","-",IF(UPPER(AF26)="AB","+",VLOOKUP(AF26,'විෂය තොරතුරු'!$P$24:$Q$28,2))))</f>
        <v/>
      </c>
      <c r="BR26" s="168" t="str">
        <f aca="false">IF(AG26="","",IF(AG26="-","-",IF(UPPER(AG26)="AB","+",VLOOKUP(AG26,'විෂය තොරතුරු'!$P$24:$Q$28,2))))</f>
        <v/>
      </c>
      <c r="BS26" s="168" t="str">
        <f aca="false">IF(AH26="","",IF(AH26="-","-",IF(UPPER(AH26)="AB","+",VLOOKUP(AH26,'විෂය තොරතුරු'!$P$24:$Q$28,2))))</f>
        <v/>
      </c>
      <c r="BT26" s="168" t="str">
        <f aca="false">IF(AI26="","",IF(AI26="-","-",IF(UPPER(AI26)="AB","+",VLOOKUP(AI26,'විෂය තොරතුරු'!$P$24:$Q$28,2))))</f>
        <v/>
      </c>
      <c r="BU26" s="168" t="str">
        <f aca="false">IF(AJ26="","",IF(AJ26="-","-",IF(UPPER(AJ26)="AB","+",VLOOKUP(AJ26,'විෂය තොරතුරු'!$P$24:$Q$28,2))))</f>
        <v/>
      </c>
      <c r="BV26" s="168" t="str">
        <f aca="false">IF(AK26="","",IF(AK26="-","-",IF(UPPER(AK26)="AB","+",VLOOKUP(AK26,'විෂය තොරතුරු'!$P$24:$Q$28,2))))</f>
        <v/>
      </c>
      <c r="BW26" s="169" t="str">
        <f aca="false">IF(AL26="","",IF(AL26="-","-",IF(UPPER(AL26)="AB","+",VLOOKUP(AL26,'විෂය තොරතුරු'!$P$24:$Q$28,2))))</f>
        <v/>
      </c>
      <c r="BX26" s="171" t="n">
        <f aca="false">IF($B26="","",COUNTIF($AP26:$BW26,"A"))</f>
        <v>0</v>
      </c>
      <c r="BY26" s="168" t="n">
        <f aca="false">IF($B26="","",COUNTIF($AP26:$BW26,"B"))</f>
        <v>0</v>
      </c>
      <c r="BZ26" s="168" t="n">
        <f aca="false">IF($B26="","",COUNTIF($AP26:$BW26,"C"))</f>
        <v>1</v>
      </c>
      <c r="CA26" s="168" t="n">
        <f aca="false">IF($B26="","",COUNTIF($AP26:$BW26,"S"))</f>
        <v>7</v>
      </c>
      <c r="CB26" s="169" t="n">
        <f aca="false">IF($B26="","",COUNTIF($AP26:$BW26,"W"))</f>
        <v>0</v>
      </c>
      <c r="CC26" s="171" t="n">
        <f aca="false">IF(B26="","",SUM(BX26:CA26))</f>
        <v>8</v>
      </c>
      <c r="CD26" s="169" t="n">
        <f aca="false">IF(B26="","",SUM(BX26:BZ26))</f>
        <v>1</v>
      </c>
      <c r="CE26" s="172" t="str">
        <f aca="false">IF(B26="","",IF(AND(CC26&gt;=6,CD26&gt;=3,OR(E26&gt;=35,F26&gt;=35),L26&gt;=35),"6/3 සමත්",IF(AND(CC26&gt;=5,CD26&gt;=3,OR(E26&gt;=35,F26&gt;=35,L26&gt;=35)),"5/3 සමත්",IF(AND(CC26&gt;=4,CD26&gt;=1,OR(E26&gt;=20,F26&gt;=20,L26&gt;=20)),"සමත් කළ හැකි",IF(CB26=9,"W9","අසමත් ?")))))</f>
        <v>සමත් කළ හැකි</v>
      </c>
      <c r="FK26" s="173" t="n">
        <v>12</v>
      </c>
      <c r="FL26" s="161" t="s">
        <v>56</v>
      </c>
      <c r="FM26" s="161"/>
      <c r="FN26" s="161" t="str">
        <f aca="false">IF(FM26="","-",(FM26/$M$95)*100)</f>
        <v>-</v>
      </c>
      <c r="FO26" s="165" t="n">
        <v>14</v>
      </c>
      <c r="FP26" s="165"/>
      <c r="FQ26" s="165" t="n">
        <v>20</v>
      </c>
      <c r="FR26" s="165" t="s">
        <v>18</v>
      </c>
      <c r="FS26" s="165"/>
      <c r="FT26" s="165"/>
      <c r="FU26" s="165" t="n">
        <v>8</v>
      </c>
      <c r="FV26" s="165" t="n">
        <v>23</v>
      </c>
      <c r="FW26" s="165" t="n">
        <v>6</v>
      </c>
      <c r="FX26" s="165" t="n">
        <v>16</v>
      </c>
      <c r="FY26" s="165" t="s">
        <v>18</v>
      </c>
      <c r="FZ26" s="165" t="n">
        <v>17</v>
      </c>
      <c r="GA26" s="165" t="s">
        <v>18</v>
      </c>
      <c r="GB26" s="165"/>
      <c r="GC26" s="165"/>
      <c r="GD26" s="165"/>
      <c r="GE26" s="165"/>
      <c r="GF26" s="165"/>
      <c r="GG26" s="165" t="n">
        <v>39</v>
      </c>
      <c r="GH26" s="165" t="s">
        <v>18</v>
      </c>
      <c r="GI26" s="165" t="s">
        <v>18</v>
      </c>
      <c r="GJ26" s="165"/>
      <c r="GK26" s="165"/>
      <c r="GL26" s="165" t="n">
        <v>25</v>
      </c>
      <c r="GM26" s="165"/>
      <c r="GN26" s="165"/>
      <c r="GO26" s="165" t="s">
        <v>18</v>
      </c>
      <c r="GP26" s="165" t="s">
        <v>18</v>
      </c>
      <c r="GQ26" s="165"/>
      <c r="GR26" s="165" t="s">
        <v>18</v>
      </c>
      <c r="GS26" s="165"/>
      <c r="GT26" s="165"/>
      <c r="GU26" s="165"/>
      <c r="GV26" s="174"/>
      <c r="GW26" s="167" t="n">
        <f aca="false">IF(FL26="","",SUM(FO26:GV26))</f>
        <v>168</v>
      </c>
      <c r="GX26" s="168" t="n">
        <f aca="false">IF(FL26="","",GW26/9)</f>
        <v>18.6666666666667</v>
      </c>
      <c r="GY26" s="169" t="n">
        <f aca="false">IF(FL26="","",IF(GW26=0,"-",RANK(GW26,$GW$15:$GW$64,0)))</f>
        <v>37</v>
      </c>
      <c r="GZ26" s="167" t="str">
        <f aca="false">IF(FO26="","",IF(FO26="-","-",IF(UPPER(FO26)="AB","+",VLOOKUP(FO26,'විෂය තොරතුරු'!$P$24:$Q$28,2))))</f>
        <v>W</v>
      </c>
      <c r="HA26" s="168" t="str">
        <f aca="false">IF(FP26="","",IF(FP26="-","-",IF(UPPER(FP26)="AB","+",VLOOKUP(FP26,'විෂය තොරතුරු'!$P$24:$Q$28,2))))</f>
        <v/>
      </c>
      <c r="HB26" s="168" t="str">
        <f aca="false">IF(FQ26="","",IF(FQ26="-","-",IF(UPPER(FQ26)="AB","+",VLOOKUP(FQ26,'විෂය තොරතුරු'!$P$24:$Q$28,2))))</f>
        <v>W</v>
      </c>
      <c r="HC26" s="168" t="str">
        <f aca="false">IF(FR26="","",IF(FR26="-","-",IF(UPPER(FR26)="AB","+",VLOOKUP(FR26,'විෂය තොරතුරු'!$P$24:$Q$28,2))))</f>
        <v>-</v>
      </c>
      <c r="HD26" s="168" t="str">
        <f aca="false">IF(FS26="","",IF(FS26="-","-",IF(UPPER(FS26)="AB","+",VLOOKUP(FS26,'විෂය තොරතුරු'!$P$24:$Q$28,2))))</f>
        <v/>
      </c>
      <c r="HE26" s="170" t="str">
        <f aca="false">IF(FT26="","",IF(FT26="-","-",IF(UPPER(FT26)="AB","+",VLOOKUP(FT26,'විෂය තොරතුරු'!$P$24:$Q$28,2))))</f>
        <v/>
      </c>
      <c r="HF26" s="171" t="str">
        <f aca="false">IF(FU26="","",IF(FU26="-","-",IF(UPPER(FU26)="AB","+",VLOOKUP(FU26,'විෂය තොරතුරු'!$P$24:$Q$28,2))))</f>
        <v>W</v>
      </c>
      <c r="HG26" s="168" t="str">
        <f aca="false">IF(FV26="","",IF(FV26="-","-",IF(UPPER(FV26)="AB","+",VLOOKUP(FV26,'විෂය තොරතුරු'!$P$24:$Q$28,2))))</f>
        <v>W</v>
      </c>
      <c r="HH26" s="168" t="str">
        <f aca="false">IF(FW26="","",IF(FW26="-","-",IF(UPPER(FW26)="AB","+",VLOOKUP(FW26,'විෂය තොරතුරු'!$P$24:$Q$28,2))))</f>
        <v>W</v>
      </c>
      <c r="HI26" s="169" t="str">
        <f aca="false">IF(FX26="","",IF(FX26="-","-",IF(UPPER(FX26)="AB","+",VLOOKUP(FX26,'විෂය තොරතුරු'!$P$24:$Q$28,2))))</f>
        <v>W</v>
      </c>
      <c r="HJ26" s="167" t="str">
        <f aca="false">IF(FY26="","",IF(FY26="-","-",IF(UPPER(FY26)="AB","+",VLOOKUP(FY26,'විෂය තොරතුරු'!$P$24:$Q$28,2))))</f>
        <v>-</v>
      </c>
      <c r="HK26" s="168" t="str">
        <f aca="false">IF(FZ26="","",IF(FZ26="-","-",IF(UPPER(FZ26)="AB","+",VLOOKUP(FZ26,'විෂය තොරතුරු'!$P$24:$Q$28,2))))</f>
        <v>W</v>
      </c>
      <c r="HL26" s="168" t="str">
        <f aca="false">IF(GA26="","",IF(GA26="-","-",IF(UPPER(GA26)="AB","+",VLOOKUP(GA26,'විෂය තොරතුරු'!$P$24:$Q$28,2))))</f>
        <v>-</v>
      </c>
      <c r="HM26" s="168" t="str">
        <f aca="false">IF(GB26="","",IF(GB26="-","-",IF(UPPER(GB26)="AB","+",VLOOKUP(GB26,'විෂය තොරතුරු'!$P$24:$Q$28,2))))</f>
        <v/>
      </c>
      <c r="HN26" s="168" t="str">
        <f aca="false">IF(GC26="","",IF(GC26="-","-",IF(UPPER(GC26)="AB","+",VLOOKUP(GC26,'විෂය තොරතුරු'!$P$24:$Q$28,2))))</f>
        <v/>
      </c>
      <c r="HO26" s="168" t="str">
        <f aca="false">IF(GD26="","",IF(GD26="-","-",IF(UPPER(GD26)="AB","+",VLOOKUP(GD26,'විෂය තොරතුරු'!$P$24:$Q$28,2))))</f>
        <v/>
      </c>
      <c r="HP26" s="168" t="str">
        <f aca="false">IF(GE26="","",IF(GE26="-","-",IF(UPPER(GE26)="AB","+",VLOOKUP(GE26,'විෂය තොරතුරු'!$P$24:$Q$28,2))))</f>
        <v/>
      </c>
      <c r="HQ26" s="170" t="str">
        <f aca="false">IF(GF26="","",IF(GF26="-","-",IF(UPPER(GF26)="AB","+",VLOOKUP(GF26,'විෂය තොරතුරු'!$P$24:$Q$28,2))))</f>
        <v/>
      </c>
      <c r="HR26" s="171" t="str">
        <f aca="false">IF(GG26="","",IF(GG26="-","-",IF(UPPER(GG26)="AB","+",VLOOKUP(GG26,'විෂය තොරතුරු'!$P$24:$Q$28,2))))</f>
        <v>S</v>
      </c>
      <c r="HS26" s="168" t="str">
        <f aca="false">IF(GH26="","",IF(GH26="-","-",IF(UPPER(GH26)="AB","+",VLOOKUP(GH26,'විෂය තොරතුරු'!$P$24:$Q$28,2))))</f>
        <v>-</v>
      </c>
      <c r="HT26" s="168" t="str">
        <f aca="false">IF(GI26="","",IF(GI26="-","-",IF(UPPER(GI26)="AB","+",VLOOKUP(GI26,'විෂය තොරතුරු'!$P$24:$Q$28,2))))</f>
        <v>-</v>
      </c>
      <c r="HU26" s="168" t="str">
        <f aca="false">IF(GJ26="","",IF(GJ26="-","-",IF(UPPER(GJ26)="AB","+",VLOOKUP(GJ26,'විෂය තොරතුරු'!$P$24:$Q$28,2))))</f>
        <v/>
      </c>
      <c r="HV26" s="168" t="str">
        <f aca="false">IF(GK26="","",IF(GK26="-","-",IF(UPPER(GK26)="AB","+",VLOOKUP(GK26,'විෂය තොරතුරු'!$P$24:$Q$28,2))))</f>
        <v/>
      </c>
      <c r="HW26" s="168" t="str">
        <f aca="false">IF(GL26="","",IF(GL26="-","-",IF(UPPER(GL26)="AB","+",VLOOKUP(GL26,'විෂය තොරතුරු'!$P$24:$Q$28,2))))</f>
        <v>W</v>
      </c>
      <c r="HX26" s="168" t="str">
        <f aca="false">IF(GM26="","",IF(GM26="-","-",IF(UPPER(GM26)="AB","+",VLOOKUP(GM26,'විෂය තොරතුරු'!$P$24:$Q$28,2))))</f>
        <v/>
      </c>
      <c r="HY26" s="169" t="str">
        <f aca="false">IF(GN26="","",IF(GN26="-","-",IF(UPPER(GN26)="AB","+",VLOOKUP(GN26,'විෂය තොරතුරු'!$P$24:$Q$28,2))))</f>
        <v/>
      </c>
      <c r="HZ26" s="171" t="str">
        <f aca="false">IF(GO26="","",IF(GO26="-","-",IF(UPPER(GO26)="AB","+",VLOOKUP(GO26,'විෂය තොරතුරු'!$P$24:$Q$28,2))))</f>
        <v>-</v>
      </c>
      <c r="IA26" s="168" t="str">
        <f aca="false">IF(GP26="","",IF(GP26="-","-",IF(UPPER(GP26)="AB","+",VLOOKUP(GP26,'විෂය තොරතුරු'!$P$24:$Q$28,2))))</f>
        <v>-</v>
      </c>
      <c r="IB26" s="168" t="str">
        <f aca="false">IF(GQ26="","",IF(GQ26="-","-",IF(UPPER(GQ26)="AB","+",VLOOKUP(GQ26,'විෂය තොරතුරු'!$P$24:$Q$28,2))))</f>
        <v/>
      </c>
      <c r="IC26" s="168" t="str">
        <f aca="false">IF(GR26="","",IF(GR26="-","-",IF(UPPER(GR26)="AB","+",VLOOKUP(GR26,'විෂය තොරතුරු'!$P$24:$Q$28,2))))</f>
        <v>-</v>
      </c>
      <c r="ID26" s="168" t="str">
        <f aca="false">IF(GS26="","",IF(GS26="-","-",IF(UPPER(GS26)="AB","+",VLOOKUP(GS26,'විෂය තොරතුරු'!$P$24:$Q$28,2))))</f>
        <v/>
      </c>
      <c r="IE26" s="168" t="str">
        <f aca="false">IF(GT26="","",IF(GT26="-","-",IF(UPPER(GT26)="AB","+",VLOOKUP(GT26,'විෂය තොරතුරු'!$P$24:$Q$28,2))))</f>
        <v/>
      </c>
      <c r="IF26" s="168" t="str">
        <f aca="false">IF(GU26="","",IF(GU26="-","-",IF(UPPER(GU26)="AB","+",VLOOKUP(GU26,'විෂය තොරතුරු'!$P$24:$Q$28,2))))</f>
        <v/>
      </c>
      <c r="IG26" s="169" t="str">
        <f aca="false">IF(GV26="","",IF(GV26="-","-",IF(UPPER(GV26)="AB","+",VLOOKUP(GV26,'විෂය තොරතුරු'!$P$24:$Q$28,2))))</f>
        <v/>
      </c>
      <c r="IH26" s="171" t="n">
        <f aca="false">IF($FL26="","",COUNTIF($GZ26:$IG26,"A"))</f>
        <v>0</v>
      </c>
      <c r="II26" s="171" t="n">
        <f aca="false">IF($FL26="","",COUNTIF($GZ26:$IG26,"B"))</f>
        <v>0</v>
      </c>
      <c r="IJ26" s="171" t="n">
        <f aca="false">IF($FL26="","",COUNTIF($GZ26:$IG26,"C"))</f>
        <v>0</v>
      </c>
      <c r="IK26" s="171" t="n">
        <f aca="false">IF($FL26="","",COUNTIF($GZ26:$IG26,"S"))</f>
        <v>1</v>
      </c>
      <c r="IL26" s="171" t="n">
        <f aca="false">IF($FL26="","",COUNTIF($GZ26:$IG26,"W"))</f>
        <v>8</v>
      </c>
      <c r="IM26" s="171" t="n">
        <f aca="false">IF(FL26="","",SUM(IH26:IK26))</f>
        <v>1</v>
      </c>
      <c r="IN26" s="169" t="n">
        <f aca="false">IF(FL26="","",SUM(IH26:IJ26))</f>
        <v>0</v>
      </c>
      <c r="IO26" s="172" t="str">
        <f aca="false">IF(FL26="","",IF(AND(IM26&gt;=6,IN26&gt;=3,OR(FO26&gt;=35,FP26&gt;=35),FV26&gt;=35),"6/3 සමත්",IF(AND(IM26&gt;=5,IN26&gt;=3,OR(FO26&gt;=35,FP26&gt;=35,FV26&gt;=35)),"5/3 සමත්",IF(AND(IM26&gt;=4,IN26&gt;=1,OR(FO26&gt;=20,FP26&gt;=20,FV26&gt;=20)),"සමත් කළ හැකි",IF(IL26=9,"W9","අසමත් ?")))))</f>
        <v>අසමත් ?</v>
      </c>
    </row>
    <row r="27" customFormat="false" ht="13.8" hidden="true" customHeight="false" outlineLevel="0" collapsed="false">
      <c r="A27" s="160" t="n">
        <v>13</v>
      </c>
      <c r="B27" s="161" t="s">
        <v>484</v>
      </c>
      <c r="C27" s="161"/>
      <c r="D27" s="162"/>
      <c r="E27" s="163" t="n">
        <v>66</v>
      </c>
      <c r="F27" s="164"/>
      <c r="G27" s="163" t="n">
        <v>66</v>
      </c>
      <c r="H27" s="165"/>
      <c r="I27" s="165"/>
      <c r="J27" s="164"/>
      <c r="K27" s="163" t="n">
        <v>80</v>
      </c>
      <c r="L27" s="165" t="n">
        <v>75</v>
      </c>
      <c r="M27" s="165" t="n">
        <v>61</v>
      </c>
      <c r="N27" s="164" t="n">
        <v>75</v>
      </c>
      <c r="O27" s="163"/>
      <c r="P27" s="165"/>
      <c r="Q27" s="165"/>
      <c r="R27" s="165"/>
      <c r="S27" s="165"/>
      <c r="T27" s="165"/>
      <c r="U27" s="165"/>
      <c r="V27" s="164"/>
      <c r="W27" s="163"/>
      <c r="X27" s="165"/>
      <c r="Y27" s="165"/>
      <c r="Z27" s="165" t="n">
        <v>72</v>
      </c>
      <c r="AA27" s="165"/>
      <c r="AB27" s="165"/>
      <c r="AC27" s="165"/>
      <c r="AD27" s="164"/>
      <c r="AE27" s="163" t="n">
        <v>71</v>
      </c>
      <c r="AF27" s="165"/>
      <c r="AG27" s="165"/>
      <c r="AH27" s="165"/>
      <c r="AI27" s="165"/>
      <c r="AJ27" s="165"/>
      <c r="AK27" s="165"/>
      <c r="AL27" s="166"/>
      <c r="AM27" s="167" t="n">
        <f aca="false">IF(B27="","",SUM(E27:AL27))</f>
        <v>566</v>
      </c>
      <c r="AN27" s="168" t="n">
        <f aca="false">IF(B27="","",AM27/9)</f>
        <v>62.8888888888889</v>
      </c>
      <c r="AO27" s="169" t="n">
        <f aca="false">IF(B27="","",IF(AM27=0,"-",RANK(AM27,$AM$15:$AM$64,0)))</f>
        <v>2</v>
      </c>
      <c r="AP27" s="167" t="str">
        <f aca="false">IF(E27="","",IF(E27="-","-",IF(UPPER(E27)="AB","+",VLOOKUP(E27,'විෂය තොරතුරු'!$P$24:$Q$28,2))))</f>
        <v>B</v>
      </c>
      <c r="AQ27" s="168" t="str">
        <f aca="false">IF(F27="","",IF(F27="-","-",IF(UPPER(F27)="AB","+",VLOOKUP(F27,'විෂය තොරතුරු'!$P$24:$Q$28,2))))</f>
        <v/>
      </c>
      <c r="AR27" s="168" t="str">
        <f aca="false">IF(G27="","",IF(G27="-","-",IF(UPPER(G27)="AB","+",VLOOKUP(G27,'විෂය තොරතුරු'!$P$24:$Q$28,2))))</f>
        <v>B</v>
      </c>
      <c r="AS27" s="168" t="str">
        <f aca="false">IF(H27="","",IF(H27="-","-",IF(UPPER(H27)="AB","+",VLOOKUP(H27,'විෂය තොරතුරු'!$P$24:$Q$28,2))))</f>
        <v/>
      </c>
      <c r="AT27" s="168" t="str">
        <f aca="false">IF(I27="","",IF(I27="-","-",IF(UPPER(I27)="AB","+",VLOOKUP(I27,'විෂය තොරතුරු'!$P$24:$Q$28,2))))</f>
        <v/>
      </c>
      <c r="AU27" s="170" t="str">
        <f aca="false">IF(J27="","",IF(J27="-","-",IF(UPPER(J27)="AB","+",VLOOKUP(J27,'විෂය තොරතුරු'!$P$24:$Q$28,2))))</f>
        <v/>
      </c>
      <c r="AV27" s="171" t="str">
        <f aca="false">IF(K27="","",IF(K27="-","-",IF(UPPER(K27)="AB","+",VLOOKUP(K27,'විෂය තොරතුරු'!$P$24:$Q$28,2))))</f>
        <v>A</v>
      </c>
      <c r="AW27" s="168" t="str">
        <f aca="false">IF(L27="","",IF(L27="-","-",IF(UPPER(L27)="AB","+",VLOOKUP(L27,'විෂය තොරතුරු'!$P$24:$Q$28,2))))</f>
        <v>A</v>
      </c>
      <c r="AX27" s="168" t="str">
        <f aca="false">IF(M27="","",IF(M27="-","-",IF(UPPER(M27)="AB","+",VLOOKUP(M27,'විෂය තොරතුරු'!$P$24:$Q$28,2))))</f>
        <v>C</v>
      </c>
      <c r="AY27" s="169" t="str">
        <f aca="false">IF(N27="","",IF(N27="-","-",IF(UPPER(N27)="AB","+",VLOOKUP(N27,'විෂය තොරතුරු'!$P$24:$Q$28,2))))</f>
        <v>A</v>
      </c>
      <c r="AZ27" s="167" t="str">
        <f aca="false">IF(O27="","",IF(O27="-","-",IF(UPPER(O27)="AB","+",VLOOKUP(O27,'විෂය තොරතුරු'!$P$24:$Q$28,2))))</f>
        <v/>
      </c>
      <c r="BA27" s="168" t="str">
        <f aca="false">IF(P27="","",IF(P27="-","-",IF(UPPER(P27)="AB","+",VLOOKUP(P27,'විෂය තොරතුරු'!$P$24:$Q$28,2))))</f>
        <v/>
      </c>
      <c r="BB27" s="168" t="str">
        <f aca="false">IF(Q27="","",IF(Q27="-","-",IF(UPPER(Q27)="AB","+",VLOOKUP(Q27,'විෂය තොරතුරු'!$P$24:$Q$28,2))))</f>
        <v/>
      </c>
      <c r="BC27" s="168" t="str">
        <f aca="false">IF(R27="","",IF(R27="-","-",IF(UPPER(R27)="AB","+",VLOOKUP(R27,'විෂය තොරතුරු'!$P$24:$Q$28,2))))</f>
        <v/>
      </c>
      <c r="BD27" s="168" t="str">
        <f aca="false">IF(S27="","",IF(S27="-","-",IF(UPPER(S27)="AB","+",VLOOKUP(S27,'විෂය තොරතුරු'!$P$24:$Q$28,2))))</f>
        <v/>
      </c>
      <c r="BE27" s="168" t="str">
        <f aca="false">IF(T27="","",IF(T27="-","-",IF(UPPER(T27)="AB","+",VLOOKUP(T27,'විෂය තොරතුරු'!$P$24:$Q$28,2))))</f>
        <v/>
      </c>
      <c r="BF27" s="168" t="str">
        <f aca="false">IF(U27="","",IF(U27="-","-",IF(UPPER(U27)="AB","+",VLOOKUP(U27,'විෂය තොරතුරු'!$P$24:$Q$28,2))))</f>
        <v/>
      </c>
      <c r="BG27" s="170" t="str">
        <f aca="false">IF(V27="","",IF(V27="-","-",IF(UPPER(V27)="AB","+",VLOOKUP(V27,'විෂය තොරතුරු'!$P$24:$Q$28,2))))</f>
        <v/>
      </c>
      <c r="BH27" s="171" t="str">
        <f aca="false">IF(W27="","",IF(W27="-","-",IF(UPPER(W27)="AB","+",VLOOKUP(W27,'විෂය තොරතුරු'!$P$24:$Q$28,2))))</f>
        <v/>
      </c>
      <c r="BI27" s="168" t="str">
        <f aca="false">IF(X27="","",IF(X27="-","-",IF(UPPER(X27)="AB","+",VLOOKUP(X27,'විෂය තොරතුරු'!$P$24:$Q$28,2))))</f>
        <v/>
      </c>
      <c r="BJ27" s="168" t="str">
        <f aca="false">IF(Y27="","",IF(Y27="-","-",IF(UPPER(Y27)="AB","+",VLOOKUP(Y27,'විෂය තොරතුරු'!$P$24:$Q$28,2))))</f>
        <v/>
      </c>
      <c r="BK27" s="168" t="str">
        <f aca="false">IF(Z27="","",IF(Z27="-","-",IF(UPPER(Z27)="AB","+",VLOOKUP(Z27,'විෂය තොරතුරු'!$P$24:$Q$28,2))))</f>
        <v>B</v>
      </c>
      <c r="BL27" s="168" t="str">
        <f aca="false">IF(AA27="","",IF(AA27="-","-",IF(UPPER(AA27)="AB","+",VLOOKUP(AA27,'විෂය තොරතුරු'!$P$24:$Q$28,2))))</f>
        <v/>
      </c>
      <c r="BM27" s="168" t="str">
        <f aca="false">IF(AB27="","",IF(AB27="-","-",IF(UPPER(AB27)="AB","+",VLOOKUP(AB27,'විෂය තොරතුරු'!$P$24:$Q$28,2))))</f>
        <v/>
      </c>
      <c r="BN27" s="168" t="str">
        <f aca="false">IF(AC27="","",IF(AC27="-","-",IF(UPPER(AC27)="AB","+",VLOOKUP(AC27,'විෂය තොරතුරු'!$P$24:$Q$28,2))))</f>
        <v/>
      </c>
      <c r="BO27" s="169" t="str">
        <f aca="false">IF(AD27="","",IF(AD27="-","-",IF(UPPER(AD27)="AB","+",VLOOKUP(AD27,'විෂය තොරතුරු'!$P$24:$Q$28,2))))</f>
        <v/>
      </c>
      <c r="BP27" s="171" t="str">
        <f aca="false">IF(AE27="","",IF(AE27="-","-",IF(UPPER(AE27)="AB","+",VLOOKUP(AE27,'විෂය තොරතුරු'!$P$24:$Q$28,2))))</f>
        <v>B</v>
      </c>
      <c r="BQ27" s="168" t="str">
        <f aca="false">IF(AF27="","",IF(AF27="-","-",IF(UPPER(AF27)="AB","+",VLOOKUP(AF27,'විෂය තොරතුරු'!$P$24:$Q$28,2))))</f>
        <v/>
      </c>
      <c r="BR27" s="168" t="str">
        <f aca="false">IF(AG27="","",IF(AG27="-","-",IF(UPPER(AG27)="AB","+",VLOOKUP(AG27,'විෂය තොරතුරු'!$P$24:$Q$28,2))))</f>
        <v/>
      </c>
      <c r="BS27" s="168" t="str">
        <f aca="false">IF(AH27="","",IF(AH27="-","-",IF(UPPER(AH27)="AB","+",VLOOKUP(AH27,'විෂය තොරතුරු'!$P$24:$Q$28,2))))</f>
        <v/>
      </c>
      <c r="BT27" s="168" t="str">
        <f aca="false">IF(AI27="","",IF(AI27="-","-",IF(UPPER(AI27)="AB","+",VLOOKUP(AI27,'විෂය තොරතුරු'!$P$24:$Q$28,2))))</f>
        <v/>
      </c>
      <c r="BU27" s="168" t="str">
        <f aca="false">IF(AJ27="","",IF(AJ27="-","-",IF(UPPER(AJ27)="AB","+",VLOOKUP(AJ27,'විෂය තොරතුරු'!$P$24:$Q$28,2))))</f>
        <v/>
      </c>
      <c r="BV27" s="168" t="str">
        <f aca="false">IF(AK27="","",IF(AK27="-","-",IF(UPPER(AK27)="AB","+",VLOOKUP(AK27,'විෂය තොරතුරු'!$P$24:$Q$28,2))))</f>
        <v/>
      </c>
      <c r="BW27" s="169" t="str">
        <f aca="false">IF(AL27="","",IF(AL27="-","-",IF(UPPER(AL27)="AB","+",VLOOKUP(AL27,'විෂය තොරතුරු'!$P$24:$Q$28,2))))</f>
        <v/>
      </c>
      <c r="BX27" s="171" t="n">
        <f aca="false">IF($B27="","",COUNTIF($AP27:$BW27,"A"))</f>
        <v>3</v>
      </c>
      <c r="BY27" s="168" t="n">
        <f aca="false">IF($B27="","",COUNTIF($AP27:$BW27,"B"))</f>
        <v>4</v>
      </c>
      <c r="BZ27" s="168" t="n">
        <f aca="false">IF($B27="","",COUNTIF($AP27:$BW27,"C"))</f>
        <v>1</v>
      </c>
      <c r="CA27" s="168" t="n">
        <f aca="false">IF($B27="","",COUNTIF($AP27:$BW27,"S"))</f>
        <v>0</v>
      </c>
      <c r="CB27" s="169" t="n">
        <f aca="false">IF($B27="","",COUNTIF($AP27:$BW27,"W"))</f>
        <v>0</v>
      </c>
      <c r="CC27" s="171" t="n">
        <f aca="false">IF(B27="","",SUM(BX27:CA27))</f>
        <v>8</v>
      </c>
      <c r="CD27" s="169" t="n">
        <f aca="false">IF(B27="","",SUM(BX27:BZ27))</f>
        <v>8</v>
      </c>
      <c r="CE27" s="172" t="str">
        <f aca="false">IF(B27="","",IF(AND(CC27&gt;=6,CD27&gt;=3,OR(E27&gt;=35,F27&gt;=35),L27&gt;=35),"6/3 සමත්",IF(AND(CC27&gt;=5,CD27&gt;=3,OR(E27&gt;=35,F27&gt;=35,L27&gt;=35)),"5/3 සමත්",IF(AND(CC27&gt;=4,CD27&gt;=1,OR(E27&gt;=20,F27&gt;=20,L27&gt;=20)),"සමත් කළ හැකි",IF(CB27=9,"W9","අසමත් ?")))))</f>
        <v>6/3 සමත්</v>
      </c>
      <c r="FK27" s="173" t="n">
        <v>13</v>
      </c>
      <c r="FL27" s="161" t="s">
        <v>57</v>
      </c>
      <c r="FM27" s="161"/>
      <c r="FN27" s="161" t="str">
        <f aca="false">IF(FM27="","-",(FM27/$M$95)*100)</f>
        <v>-</v>
      </c>
      <c r="FO27" s="165" t="n">
        <v>16</v>
      </c>
      <c r="FP27" s="165"/>
      <c r="FQ27" s="165" t="n">
        <v>24</v>
      </c>
      <c r="FR27" s="165" t="s">
        <v>18</v>
      </c>
      <c r="FS27" s="165"/>
      <c r="FT27" s="165"/>
      <c r="FU27" s="165" t="n">
        <v>17</v>
      </c>
      <c r="FV27" s="165" t="n">
        <v>24</v>
      </c>
      <c r="FW27" s="165" t="n">
        <v>11</v>
      </c>
      <c r="FX27" s="165" t="n">
        <v>20</v>
      </c>
      <c r="FY27" s="165" t="s">
        <v>18</v>
      </c>
      <c r="FZ27" s="165" t="n">
        <v>26</v>
      </c>
      <c r="GA27" s="165" t="s">
        <v>18</v>
      </c>
      <c r="GB27" s="165"/>
      <c r="GC27" s="165"/>
      <c r="GD27" s="165"/>
      <c r="GE27" s="165"/>
      <c r="GF27" s="165"/>
      <c r="GG27" s="165" t="n">
        <v>50</v>
      </c>
      <c r="GH27" s="165" t="s">
        <v>18</v>
      </c>
      <c r="GI27" s="165" t="s">
        <v>18</v>
      </c>
      <c r="GJ27" s="165"/>
      <c r="GK27" s="165"/>
      <c r="GL27" s="165" t="s">
        <v>18</v>
      </c>
      <c r="GM27" s="165"/>
      <c r="GN27" s="165"/>
      <c r="GO27" s="165" t="s">
        <v>18</v>
      </c>
      <c r="GP27" s="165" t="s">
        <v>18</v>
      </c>
      <c r="GQ27" s="165"/>
      <c r="GR27" s="165" t="s">
        <v>18</v>
      </c>
      <c r="GS27" s="165"/>
      <c r="GT27" s="165"/>
      <c r="GU27" s="165"/>
      <c r="GV27" s="174"/>
      <c r="GW27" s="167" t="n">
        <f aca="false">IF(FL27="","",SUM(FO27:GV27))</f>
        <v>188</v>
      </c>
      <c r="GX27" s="168" t="n">
        <f aca="false">IF(FL27="","",GW27/9)</f>
        <v>20.8888888888889</v>
      </c>
      <c r="GY27" s="169" t="n">
        <f aca="false">IF(FL27="","",IF(GW27=0,"-",RANK(GW27,$GW$15:$GW$64,0)))</f>
        <v>33</v>
      </c>
      <c r="GZ27" s="167" t="str">
        <f aca="false">IF(FO27="","",IF(FO27="-","-",IF(UPPER(FO27)="AB","+",VLOOKUP(FO27,'විෂය තොරතුරු'!$P$24:$Q$28,2))))</f>
        <v>W</v>
      </c>
      <c r="HA27" s="168" t="str">
        <f aca="false">IF(FP27="","",IF(FP27="-","-",IF(UPPER(FP27)="AB","+",VLOOKUP(FP27,'විෂය තොරතුරු'!$P$24:$Q$28,2))))</f>
        <v/>
      </c>
      <c r="HB27" s="168" t="str">
        <f aca="false">IF(FQ27="","",IF(FQ27="-","-",IF(UPPER(FQ27)="AB","+",VLOOKUP(FQ27,'විෂය තොරතුරු'!$P$24:$Q$28,2))))</f>
        <v>W</v>
      </c>
      <c r="HC27" s="168" t="str">
        <f aca="false">IF(FR27="","",IF(FR27="-","-",IF(UPPER(FR27)="AB","+",VLOOKUP(FR27,'විෂය තොරතුරු'!$P$24:$Q$28,2))))</f>
        <v>-</v>
      </c>
      <c r="HD27" s="168" t="str">
        <f aca="false">IF(FS27="","",IF(FS27="-","-",IF(UPPER(FS27)="AB","+",VLOOKUP(FS27,'විෂය තොරතුරු'!$P$24:$Q$28,2))))</f>
        <v/>
      </c>
      <c r="HE27" s="170" t="str">
        <f aca="false">IF(FT27="","",IF(FT27="-","-",IF(UPPER(FT27)="AB","+",VLOOKUP(FT27,'විෂය තොරතුරු'!$P$24:$Q$28,2))))</f>
        <v/>
      </c>
      <c r="HF27" s="171" t="str">
        <f aca="false">IF(FU27="","",IF(FU27="-","-",IF(UPPER(FU27)="AB","+",VLOOKUP(FU27,'විෂය තොරතුරු'!$P$24:$Q$28,2))))</f>
        <v>W</v>
      </c>
      <c r="HG27" s="168" t="str">
        <f aca="false">IF(FV27="","",IF(FV27="-","-",IF(UPPER(FV27)="AB","+",VLOOKUP(FV27,'විෂය තොරතුරු'!$P$24:$Q$28,2))))</f>
        <v>W</v>
      </c>
      <c r="HH27" s="168" t="str">
        <f aca="false">IF(FW27="","",IF(FW27="-","-",IF(UPPER(FW27)="AB","+",VLOOKUP(FW27,'විෂය තොරතුරු'!$P$24:$Q$28,2))))</f>
        <v>W</v>
      </c>
      <c r="HI27" s="169" t="str">
        <f aca="false">IF(FX27="","",IF(FX27="-","-",IF(UPPER(FX27)="AB","+",VLOOKUP(FX27,'විෂය තොරතුරු'!$P$24:$Q$28,2))))</f>
        <v>W</v>
      </c>
      <c r="HJ27" s="167" t="str">
        <f aca="false">IF(FY27="","",IF(FY27="-","-",IF(UPPER(FY27)="AB","+",VLOOKUP(FY27,'විෂය තොරතුරු'!$P$24:$Q$28,2))))</f>
        <v>-</v>
      </c>
      <c r="HK27" s="168" t="str">
        <f aca="false">IF(FZ27="","",IF(FZ27="-","-",IF(UPPER(FZ27)="AB","+",VLOOKUP(FZ27,'විෂය තොරතුරු'!$P$24:$Q$28,2))))</f>
        <v>W</v>
      </c>
      <c r="HL27" s="168" t="str">
        <f aca="false">IF(GA27="","",IF(GA27="-","-",IF(UPPER(GA27)="AB","+",VLOOKUP(GA27,'විෂය තොරතුරු'!$P$24:$Q$28,2))))</f>
        <v>-</v>
      </c>
      <c r="HM27" s="168" t="str">
        <f aca="false">IF(GB27="","",IF(GB27="-","-",IF(UPPER(GB27)="AB","+",VLOOKUP(GB27,'විෂය තොරතුරු'!$P$24:$Q$28,2))))</f>
        <v/>
      </c>
      <c r="HN27" s="168" t="str">
        <f aca="false">IF(GC27="","",IF(GC27="-","-",IF(UPPER(GC27)="AB","+",VLOOKUP(GC27,'විෂය තොරතුරු'!$P$24:$Q$28,2))))</f>
        <v/>
      </c>
      <c r="HO27" s="168" t="str">
        <f aca="false">IF(GD27="","",IF(GD27="-","-",IF(UPPER(GD27)="AB","+",VLOOKUP(GD27,'විෂය තොරතුරු'!$P$24:$Q$28,2))))</f>
        <v/>
      </c>
      <c r="HP27" s="168" t="str">
        <f aca="false">IF(GE27="","",IF(GE27="-","-",IF(UPPER(GE27)="AB","+",VLOOKUP(GE27,'විෂය තොරතුරු'!$P$24:$Q$28,2))))</f>
        <v/>
      </c>
      <c r="HQ27" s="170" t="str">
        <f aca="false">IF(GF27="","",IF(GF27="-","-",IF(UPPER(GF27)="AB","+",VLOOKUP(GF27,'විෂය තොරතුරු'!$P$24:$Q$28,2))))</f>
        <v/>
      </c>
      <c r="HR27" s="171" t="str">
        <f aca="false">IF(GG27="","",IF(GG27="-","-",IF(UPPER(GG27)="AB","+",VLOOKUP(GG27,'විෂය තොරතුරු'!$P$24:$Q$28,2))))</f>
        <v>C</v>
      </c>
      <c r="HS27" s="168" t="str">
        <f aca="false">IF(GH27="","",IF(GH27="-","-",IF(UPPER(GH27)="AB","+",VLOOKUP(GH27,'විෂය තොරතුරු'!$P$24:$Q$28,2))))</f>
        <v>-</v>
      </c>
      <c r="HT27" s="168" t="str">
        <f aca="false">IF(GI27="","",IF(GI27="-","-",IF(UPPER(GI27)="AB","+",VLOOKUP(GI27,'විෂය තොරතුරු'!$P$24:$Q$28,2))))</f>
        <v>-</v>
      </c>
      <c r="HU27" s="168" t="str">
        <f aca="false">IF(GJ27="","",IF(GJ27="-","-",IF(UPPER(GJ27)="AB","+",VLOOKUP(GJ27,'විෂය තොරතුරු'!$P$24:$Q$28,2))))</f>
        <v/>
      </c>
      <c r="HV27" s="168" t="str">
        <f aca="false">IF(GK27="","",IF(GK27="-","-",IF(UPPER(GK27)="AB","+",VLOOKUP(GK27,'විෂය තොරතුරු'!$P$24:$Q$28,2))))</f>
        <v/>
      </c>
      <c r="HW27" s="168" t="str">
        <f aca="false">IF(GL27="","",IF(GL27="-","-",IF(UPPER(GL27)="AB","+",VLOOKUP(GL27,'විෂය තොරතුරු'!$P$24:$Q$28,2))))</f>
        <v>-</v>
      </c>
      <c r="HX27" s="168" t="str">
        <f aca="false">IF(GM27="","",IF(GM27="-","-",IF(UPPER(GM27)="AB","+",VLOOKUP(GM27,'විෂය තොරතුරු'!$P$24:$Q$28,2))))</f>
        <v/>
      </c>
      <c r="HY27" s="169" t="str">
        <f aca="false">IF(GN27="","",IF(GN27="-","-",IF(UPPER(GN27)="AB","+",VLOOKUP(GN27,'විෂය තොරතුරු'!$P$24:$Q$28,2))))</f>
        <v/>
      </c>
      <c r="HZ27" s="171" t="str">
        <f aca="false">IF(GO27="","",IF(GO27="-","-",IF(UPPER(GO27)="AB","+",VLOOKUP(GO27,'විෂය තොරතුරු'!$P$24:$Q$28,2))))</f>
        <v>-</v>
      </c>
      <c r="IA27" s="168" t="str">
        <f aca="false">IF(GP27="","",IF(GP27="-","-",IF(UPPER(GP27)="AB","+",VLOOKUP(GP27,'විෂය තොරතුරු'!$P$24:$Q$28,2))))</f>
        <v>-</v>
      </c>
      <c r="IB27" s="168" t="str">
        <f aca="false">IF(GQ27="","",IF(GQ27="-","-",IF(UPPER(GQ27)="AB","+",VLOOKUP(GQ27,'විෂය තොරතුරු'!$P$24:$Q$28,2))))</f>
        <v/>
      </c>
      <c r="IC27" s="168" t="str">
        <f aca="false">IF(GR27="","",IF(GR27="-","-",IF(UPPER(GR27)="AB","+",VLOOKUP(GR27,'විෂය තොරතුරු'!$P$24:$Q$28,2))))</f>
        <v>-</v>
      </c>
      <c r="ID27" s="168" t="str">
        <f aca="false">IF(GS27="","",IF(GS27="-","-",IF(UPPER(GS27)="AB","+",VLOOKUP(GS27,'විෂය තොරතුරු'!$P$24:$Q$28,2))))</f>
        <v/>
      </c>
      <c r="IE27" s="168" t="str">
        <f aca="false">IF(GT27="","",IF(GT27="-","-",IF(UPPER(GT27)="AB","+",VLOOKUP(GT27,'විෂය තොරතුරු'!$P$24:$Q$28,2))))</f>
        <v/>
      </c>
      <c r="IF27" s="168" t="str">
        <f aca="false">IF(GU27="","",IF(GU27="-","-",IF(UPPER(GU27)="AB","+",VLOOKUP(GU27,'විෂය තොරතුරු'!$P$24:$Q$28,2))))</f>
        <v/>
      </c>
      <c r="IG27" s="169" t="str">
        <f aca="false">IF(GV27="","",IF(GV27="-","-",IF(UPPER(GV27)="AB","+",VLOOKUP(GV27,'විෂය තොරතුරු'!$P$24:$Q$28,2))))</f>
        <v/>
      </c>
      <c r="IH27" s="171" t="n">
        <f aca="false">IF($FL27="","",COUNTIF($GZ27:$IG27,"A"))</f>
        <v>0</v>
      </c>
      <c r="II27" s="171" t="n">
        <f aca="false">IF($FL27="","",COUNTIF($GZ27:$IG27,"B"))</f>
        <v>0</v>
      </c>
      <c r="IJ27" s="171" t="n">
        <f aca="false">IF($FL27="","",COUNTIF($GZ27:$IG27,"C"))</f>
        <v>1</v>
      </c>
      <c r="IK27" s="171" t="n">
        <f aca="false">IF($FL27="","",COUNTIF($GZ27:$IG27,"S"))</f>
        <v>0</v>
      </c>
      <c r="IL27" s="171" t="n">
        <f aca="false">IF($FL27="","",COUNTIF($GZ27:$IG27,"W"))</f>
        <v>7</v>
      </c>
      <c r="IM27" s="171" t="n">
        <f aca="false">IF(FL27="","",SUM(IH27:IK27))</f>
        <v>1</v>
      </c>
      <c r="IN27" s="169" t="n">
        <f aca="false">IF(FL27="","",SUM(IH27:IJ27))</f>
        <v>1</v>
      </c>
      <c r="IO27" s="172" t="str">
        <f aca="false">IF(FL27="","",IF(AND(IM27&gt;=6,IN27&gt;=3,OR(FO27&gt;=35,FP27&gt;=35),FV27&gt;=35),"6/3 සමත්",IF(AND(IM27&gt;=5,IN27&gt;=3,OR(FO27&gt;=35,FP27&gt;=35,FV27&gt;=35)),"5/3 සමත්",IF(AND(IM27&gt;=4,IN27&gt;=1,OR(FO27&gt;=20,FP27&gt;=20,FV27&gt;=20)),"සමත් කළ හැකි",IF(IL27=9,"W9","අසමත් ?")))))</f>
        <v>අසමත් ?</v>
      </c>
    </row>
    <row r="28" customFormat="false" ht="13.8" hidden="true" customHeight="false" outlineLevel="0" collapsed="false">
      <c r="A28" s="160" t="n">
        <v>14</v>
      </c>
      <c r="B28" s="161" t="s">
        <v>485</v>
      </c>
      <c r="C28" s="161"/>
      <c r="D28" s="162"/>
      <c r="E28" s="163" t="n">
        <v>30</v>
      </c>
      <c r="F28" s="164"/>
      <c r="G28" s="163" t="n">
        <v>40</v>
      </c>
      <c r="H28" s="165"/>
      <c r="I28" s="165"/>
      <c r="J28" s="164"/>
      <c r="K28" s="163" t="n">
        <v>47</v>
      </c>
      <c r="L28" s="165" t="n">
        <v>29</v>
      </c>
      <c r="M28" s="165" t="n">
        <v>41</v>
      </c>
      <c r="N28" s="164" t="n">
        <v>40</v>
      </c>
      <c r="O28" s="163"/>
      <c r="P28" s="165"/>
      <c r="Q28" s="165"/>
      <c r="R28" s="165"/>
      <c r="S28" s="165"/>
      <c r="T28" s="165"/>
      <c r="U28" s="165"/>
      <c r="V28" s="164"/>
      <c r="W28" s="163"/>
      <c r="X28" s="165"/>
      <c r="Y28" s="165"/>
      <c r="Z28" s="165" t="n">
        <v>42</v>
      </c>
      <c r="AA28" s="165"/>
      <c r="AB28" s="165"/>
      <c r="AC28" s="165"/>
      <c r="AD28" s="164"/>
      <c r="AE28" s="163" t="n">
        <v>22</v>
      </c>
      <c r="AF28" s="165"/>
      <c r="AG28" s="165"/>
      <c r="AH28" s="165"/>
      <c r="AI28" s="165"/>
      <c r="AJ28" s="165"/>
      <c r="AK28" s="165"/>
      <c r="AL28" s="166"/>
      <c r="AM28" s="167" t="n">
        <f aca="false">IF(B28="","",SUM(E28:AL28))</f>
        <v>291</v>
      </c>
      <c r="AN28" s="168" t="n">
        <f aca="false">IF(B28="","",AM28/9)</f>
        <v>32.3333333333333</v>
      </c>
      <c r="AO28" s="169" t="n">
        <f aca="false">IF(B28="","",IF(AM28=0,"-",RANK(AM28,$AM$15:$AM$64,0)))</f>
        <v>12</v>
      </c>
      <c r="AP28" s="167" t="str">
        <f aca="false">IF(E28="","",IF(E28="-","-",IF(UPPER(E28)="AB","+",VLOOKUP(E28,'විෂය තොරතුරු'!$P$24:$Q$28,2))))</f>
        <v>W</v>
      </c>
      <c r="AQ28" s="168" t="str">
        <f aca="false">IF(F28="","",IF(F28="-","-",IF(UPPER(F28)="AB","+",VLOOKUP(F28,'විෂය තොරතුරු'!$P$24:$Q$28,2))))</f>
        <v/>
      </c>
      <c r="AR28" s="168" t="str">
        <f aca="false">IF(G28="","",IF(G28="-","-",IF(UPPER(G28)="AB","+",VLOOKUP(G28,'විෂය තොරතුරු'!$P$24:$Q$28,2))))</f>
        <v>S</v>
      </c>
      <c r="AS28" s="168" t="str">
        <f aca="false">IF(H28="","",IF(H28="-","-",IF(UPPER(H28)="AB","+",VLOOKUP(H28,'විෂය තොරතුරු'!$P$24:$Q$28,2))))</f>
        <v/>
      </c>
      <c r="AT28" s="168" t="str">
        <f aca="false">IF(I28="","",IF(I28="-","-",IF(UPPER(I28)="AB","+",VLOOKUP(I28,'විෂය තොරතුරු'!$P$24:$Q$28,2))))</f>
        <v/>
      </c>
      <c r="AU28" s="170" t="str">
        <f aca="false">IF(J28="","",IF(J28="-","-",IF(UPPER(J28)="AB","+",VLOOKUP(J28,'විෂය තොරතුරු'!$P$24:$Q$28,2))))</f>
        <v/>
      </c>
      <c r="AV28" s="171" t="str">
        <f aca="false">IF(K28="","",IF(K28="-","-",IF(UPPER(K28)="AB","+",VLOOKUP(K28,'විෂය තොරතුරු'!$P$24:$Q$28,2))))</f>
        <v>S</v>
      </c>
      <c r="AW28" s="168" t="str">
        <f aca="false">IF(L28="","",IF(L28="-","-",IF(UPPER(L28)="AB","+",VLOOKUP(L28,'විෂය තොරතුරු'!$P$24:$Q$28,2))))</f>
        <v>W</v>
      </c>
      <c r="AX28" s="168" t="str">
        <f aca="false">IF(M28="","",IF(M28="-","-",IF(UPPER(M28)="AB","+",VLOOKUP(M28,'විෂය තොරතුරු'!$P$24:$Q$28,2))))</f>
        <v>S</v>
      </c>
      <c r="AY28" s="169" t="str">
        <f aca="false">IF(N28="","",IF(N28="-","-",IF(UPPER(N28)="AB","+",VLOOKUP(N28,'විෂය තොරතුරු'!$P$24:$Q$28,2))))</f>
        <v>S</v>
      </c>
      <c r="AZ28" s="167" t="str">
        <f aca="false">IF(O28="","",IF(O28="-","-",IF(UPPER(O28)="AB","+",VLOOKUP(O28,'විෂය තොරතුරු'!$P$24:$Q$28,2))))</f>
        <v/>
      </c>
      <c r="BA28" s="168" t="str">
        <f aca="false">IF(P28="","",IF(P28="-","-",IF(UPPER(P28)="AB","+",VLOOKUP(P28,'විෂය තොරතුරු'!$P$24:$Q$28,2))))</f>
        <v/>
      </c>
      <c r="BB28" s="168" t="str">
        <f aca="false">IF(Q28="","",IF(Q28="-","-",IF(UPPER(Q28)="AB","+",VLOOKUP(Q28,'විෂය තොරතුරු'!$P$24:$Q$28,2))))</f>
        <v/>
      </c>
      <c r="BC28" s="168" t="str">
        <f aca="false">IF(R28="","",IF(R28="-","-",IF(UPPER(R28)="AB","+",VLOOKUP(R28,'විෂය තොරතුරු'!$P$24:$Q$28,2))))</f>
        <v/>
      </c>
      <c r="BD28" s="168" t="str">
        <f aca="false">IF(S28="","",IF(S28="-","-",IF(UPPER(S28)="AB","+",VLOOKUP(S28,'විෂය තොරතුරු'!$P$24:$Q$28,2))))</f>
        <v/>
      </c>
      <c r="BE28" s="168" t="str">
        <f aca="false">IF(T28="","",IF(T28="-","-",IF(UPPER(T28)="AB","+",VLOOKUP(T28,'විෂය තොරතුරු'!$P$24:$Q$28,2))))</f>
        <v/>
      </c>
      <c r="BF28" s="168" t="str">
        <f aca="false">IF(U28="","",IF(U28="-","-",IF(UPPER(U28)="AB","+",VLOOKUP(U28,'විෂය තොරතුරු'!$P$24:$Q$28,2))))</f>
        <v/>
      </c>
      <c r="BG28" s="170" t="str">
        <f aca="false">IF(V28="","",IF(V28="-","-",IF(UPPER(V28)="AB","+",VLOOKUP(V28,'විෂය තොරතුරු'!$P$24:$Q$28,2))))</f>
        <v/>
      </c>
      <c r="BH28" s="171" t="str">
        <f aca="false">IF(W28="","",IF(W28="-","-",IF(UPPER(W28)="AB","+",VLOOKUP(W28,'විෂය තොරතුරු'!$P$24:$Q$28,2))))</f>
        <v/>
      </c>
      <c r="BI28" s="168" t="str">
        <f aca="false">IF(X28="","",IF(X28="-","-",IF(UPPER(X28)="AB","+",VLOOKUP(X28,'විෂය තොරතුරු'!$P$24:$Q$28,2))))</f>
        <v/>
      </c>
      <c r="BJ28" s="168" t="str">
        <f aca="false">IF(Y28="","",IF(Y28="-","-",IF(UPPER(Y28)="AB","+",VLOOKUP(Y28,'විෂය තොරතුරු'!$P$24:$Q$28,2))))</f>
        <v/>
      </c>
      <c r="BK28" s="168" t="str">
        <f aca="false">IF(Z28="","",IF(Z28="-","-",IF(UPPER(Z28)="AB","+",VLOOKUP(Z28,'විෂය තොරතුරු'!$P$24:$Q$28,2))))</f>
        <v>S</v>
      </c>
      <c r="BL28" s="168" t="str">
        <f aca="false">IF(AA28="","",IF(AA28="-","-",IF(UPPER(AA28)="AB","+",VLOOKUP(AA28,'විෂය තොරතුරු'!$P$24:$Q$28,2))))</f>
        <v/>
      </c>
      <c r="BM28" s="168" t="str">
        <f aca="false">IF(AB28="","",IF(AB28="-","-",IF(UPPER(AB28)="AB","+",VLOOKUP(AB28,'විෂය තොරතුරු'!$P$24:$Q$28,2))))</f>
        <v/>
      </c>
      <c r="BN28" s="168" t="str">
        <f aca="false">IF(AC28="","",IF(AC28="-","-",IF(UPPER(AC28)="AB","+",VLOOKUP(AC28,'විෂය තොරතුරු'!$P$24:$Q$28,2))))</f>
        <v/>
      </c>
      <c r="BO28" s="169" t="str">
        <f aca="false">IF(AD28="","",IF(AD28="-","-",IF(UPPER(AD28)="AB","+",VLOOKUP(AD28,'විෂය තොරතුරු'!$P$24:$Q$28,2))))</f>
        <v/>
      </c>
      <c r="BP28" s="171" t="str">
        <f aca="false">IF(AE28="","",IF(AE28="-","-",IF(UPPER(AE28)="AB","+",VLOOKUP(AE28,'විෂය තොරතුරු'!$P$24:$Q$28,2))))</f>
        <v>W</v>
      </c>
      <c r="BQ28" s="168" t="str">
        <f aca="false">IF(AF28="","",IF(AF28="-","-",IF(UPPER(AF28)="AB","+",VLOOKUP(AF28,'විෂය තොරතුරු'!$P$24:$Q$28,2))))</f>
        <v/>
      </c>
      <c r="BR28" s="168" t="str">
        <f aca="false">IF(AG28="","",IF(AG28="-","-",IF(UPPER(AG28)="AB","+",VLOOKUP(AG28,'විෂය තොරතුරු'!$P$24:$Q$28,2))))</f>
        <v/>
      </c>
      <c r="BS28" s="168" t="str">
        <f aca="false">IF(AH28="","",IF(AH28="-","-",IF(UPPER(AH28)="AB","+",VLOOKUP(AH28,'විෂය තොරතුරු'!$P$24:$Q$28,2))))</f>
        <v/>
      </c>
      <c r="BT28" s="168" t="str">
        <f aca="false">IF(AI28="","",IF(AI28="-","-",IF(UPPER(AI28)="AB","+",VLOOKUP(AI28,'විෂය තොරතුරු'!$P$24:$Q$28,2))))</f>
        <v/>
      </c>
      <c r="BU28" s="168" t="str">
        <f aca="false">IF(AJ28="","",IF(AJ28="-","-",IF(UPPER(AJ28)="AB","+",VLOOKUP(AJ28,'විෂය තොරතුරු'!$P$24:$Q$28,2))))</f>
        <v/>
      </c>
      <c r="BV28" s="168" t="str">
        <f aca="false">IF(AK28="","",IF(AK28="-","-",IF(UPPER(AK28)="AB","+",VLOOKUP(AK28,'විෂය තොරතුරු'!$P$24:$Q$28,2))))</f>
        <v/>
      </c>
      <c r="BW28" s="169" t="str">
        <f aca="false">IF(AL28="","",IF(AL28="-","-",IF(UPPER(AL28)="AB","+",VLOOKUP(AL28,'විෂය තොරතුරු'!$P$24:$Q$28,2))))</f>
        <v/>
      </c>
      <c r="BX28" s="171" t="n">
        <f aca="false">IF($B28="","",COUNTIF($AP28:$BW28,"A"))</f>
        <v>0</v>
      </c>
      <c r="BY28" s="168" t="n">
        <f aca="false">IF($B28="","",COUNTIF($AP28:$BW28,"B"))</f>
        <v>0</v>
      </c>
      <c r="BZ28" s="168" t="n">
        <f aca="false">IF($B28="","",COUNTIF($AP28:$BW28,"C"))</f>
        <v>0</v>
      </c>
      <c r="CA28" s="168" t="n">
        <f aca="false">IF($B28="","",COUNTIF($AP28:$BW28,"S"))</f>
        <v>5</v>
      </c>
      <c r="CB28" s="169" t="n">
        <f aca="false">IF($B28="","",COUNTIF($AP28:$BW28,"W"))</f>
        <v>3</v>
      </c>
      <c r="CC28" s="171" t="n">
        <f aca="false">IF(B28="","",SUM(BX28:CA28))</f>
        <v>5</v>
      </c>
      <c r="CD28" s="169" t="n">
        <f aca="false">IF(B28="","",SUM(BX28:BZ28))</f>
        <v>0</v>
      </c>
      <c r="CE28" s="172" t="str">
        <f aca="false">IF(B28="","",IF(AND(CC28&gt;=6,CD28&gt;=3,OR(E28&gt;=35,F28&gt;=35),L28&gt;=35),"6/3 සමත්",IF(AND(CC28&gt;=5,CD28&gt;=3,OR(E28&gt;=35,F28&gt;=35,L28&gt;=35)),"5/3 සමත්",IF(AND(CC28&gt;=4,CD28&gt;=1,OR(E28&gt;=20,F28&gt;=20,L28&gt;=20)),"සමත් කළ හැකි",IF(CB28=9,"W9","අසමත් ?")))))</f>
        <v>අසමත් ?</v>
      </c>
      <c r="FK28" s="173" t="n">
        <v>14</v>
      </c>
      <c r="FL28" s="161" t="s">
        <v>58</v>
      </c>
      <c r="FM28" s="161"/>
      <c r="FN28" s="161" t="str">
        <f aca="false">IF(FM28="","-",(FM28/$M$95)*100)</f>
        <v>-</v>
      </c>
      <c r="FO28" s="165" t="n">
        <v>27</v>
      </c>
      <c r="FP28" s="165"/>
      <c r="FQ28" s="165" t="n">
        <v>30</v>
      </c>
      <c r="FR28" s="165" t="s">
        <v>18</v>
      </c>
      <c r="FS28" s="165"/>
      <c r="FT28" s="165"/>
      <c r="FU28" s="165" t="n">
        <v>10</v>
      </c>
      <c r="FV28" s="165" t="n">
        <v>17</v>
      </c>
      <c r="FW28" s="165" t="n">
        <v>12</v>
      </c>
      <c r="FX28" s="165" t="n">
        <v>22</v>
      </c>
      <c r="FY28" s="165" t="s">
        <v>18</v>
      </c>
      <c r="FZ28" s="165" t="s">
        <v>18</v>
      </c>
      <c r="GA28" s="165" t="n">
        <v>19</v>
      </c>
      <c r="GB28" s="165"/>
      <c r="GC28" s="165"/>
      <c r="GD28" s="165"/>
      <c r="GE28" s="165"/>
      <c r="GF28" s="165"/>
      <c r="GG28" s="165" t="s">
        <v>18</v>
      </c>
      <c r="GH28" s="165" t="n">
        <v>43</v>
      </c>
      <c r="GI28" s="165" t="s">
        <v>18</v>
      </c>
      <c r="GJ28" s="165"/>
      <c r="GK28" s="165"/>
      <c r="GL28" s="165" t="s">
        <v>18</v>
      </c>
      <c r="GM28" s="165"/>
      <c r="GN28" s="165"/>
      <c r="GO28" s="165" t="s">
        <v>18</v>
      </c>
      <c r="GP28" s="165" t="n">
        <v>27</v>
      </c>
      <c r="GQ28" s="165"/>
      <c r="GR28" s="165" t="s">
        <v>18</v>
      </c>
      <c r="GS28" s="165"/>
      <c r="GT28" s="165"/>
      <c r="GU28" s="165"/>
      <c r="GV28" s="174"/>
      <c r="GW28" s="167" t="n">
        <f aca="false">IF(FL28="","",SUM(FO28:GV28))</f>
        <v>207</v>
      </c>
      <c r="GX28" s="168" t="n">
        <f aca="false">IF(FL28="","",GW28/9)</f>
        <v>23</v>
      </c>
      <c r="GY28" s="169" t="n">
        <f aca="false">IF(FL28="","",IF(GW28=0,"-",RANK(GW28,$GW$15:$GW$64,0)))</f>
        <v>25</v>
      </c>
      <c r="GZ28" s="167" t="str">
        <f aca="false">IF(FO28="","",IF(FO28="-","-",IF(UPPER(FO28)="AB","+",VLOOKUP(FO28,'විෂය තොරතුරු'!$P$24:$Q$28,2))))</f>
        <v>W</v>
      </c>
      <c r="HA28" s="168" t="str">
        <f aca="false">IF(FP28="","",IF(FP28="-","-",IF(UPPER(FP28)="AB","+",VLOOKUP(FP28,'විෂය තොරතුරු'!$P$24:$Q$28,2))))</f>
        <v/>
      </c>
      <c r="HB28" s="168" t="str">
        <f aca="false">IF(FQ28="","",IF(FQ28="-","-",IF(UPPER(FQ28)="AB","+",VLOOKUP(FQ28,'විෂය තොරතුරු'!$P$24:$Q$28,2))))</f>
        <v>W</v>
      </c>
      <c r="HC28" s="168" t="str">
        <f aca="false">IF(FR28="","",IF(FR28="-","-",IF(UPPER(FR28)="AB","+",VLOOKUP(FR28,'විෂය තොරතුරු'!$P$24:$Q$28,2))))</f>
        <v>-</v>
      </c>
      <c r="HD28" s="168" t="str">
        <f aca="false">IF(FS28="","",IF(FS28="-","-",IF(UPPER(FS28)="AB","+",VLOOKUP(FS28,'විෂය තොරතුරු'!$P$24:$Q$28,2))))</f>
        <v/>
      </c>
      <c r="HE28" s="170" t="str">
        <f aca="false">IF(FT28="","",IF(FT28="-","-",IF(UPPER(FT28)="AB","+",VLOOKUP(FT28,'විෂය තොරතුරු'!$P$24:$Q$28,2))))</f>
        <v/>
      </c>
      <c r="HF28" s="171" t="str">
        <f aca="false">IF(FU28="","",IF(FU28="-","-",IF(UPPER(FU28)="AB","+",VLOOKUP(FU28,'විෂය තොරතුරු'!$P$24:$Q$28,2))))</f>
        <v>W</v>
      </c>
      <c r="HG28" s="168" t="str">
        <f aca="false">IF(FV28="","",IF(FV28="-","-",IF(UPPER(FV28)="AB","+",VLOOKUP(FV28,'විෂය තොරතුරු'!$P$24:$Q$28,2))))</f>
        <v>W</v>
      </c>
      <c r="HH28" s="168" t="str">
        <f aca="false">IF(FW28="","",IF(FW28="-","-",IF(UPPER(FW28)="AB","+",VLOOKUP(FW28,'විෂය තොරතුරු'!$P$24:$Q$28,2))))</f>
        <v>W</v>
      </c>
      <c r="HI28" s="169" t="str">
        <f aca="false">IF(FX28="","",IF(FX28="-","-",IF(UPPER(FX28)="AB","+",VLOOKUP(FX28,'විෂය තොරතුරු'!$P$24:$Q$28,2))))</f>
        <v>W</v>
      </c>
      <c r="HJ28" s="167" t="str">
        <f aca="false">IF(FY28="","",IF(FY28="-","-",IF(UPPER(FY28)="AB","+",VLOOKUP(FY28,'විෂය තොරතුරු'!$P$24:$Q$28,2))))</f>
        <v>-</v>
      </c>
      <c r="HK28" s="168" t="str">
        <f aca="false">IF(FZ28="","",IF(FZ28="-","-",IF(UPPER(FZ28)="AB","+",VLOOKUP(FZ28,'විෂය තොරතුරු'!$P$24:$Q$28,2))))</f>
        <v>-</v>
      </c>
      <c r="HL28" s="168" t="str">
        <f aca="false">IF(GA28="","",IF(GA28="-","-",IF(UPPER(GA28)="AB","+",VLOOKUP(GA28,'විෂය තොරතුරු'!$P$24:$Q$28,2))))</f>
        <v>W</v>
      </c>
      <c r="HM28" s="168" t="str">
        <f aca="false">IF(GB28="","",IF(GB28="-","-",IF(UPPER(GB28)="AB","+",VLOOKUP(GB28,'විෂය තොරතුරු'!$P$24:$Q$28,2))))</f>
        <v/>
      </c>
      <c r="HN28" s="168" t="str">
        <f aca="false">IF(GC28="","",IF(GC28="-","-",IF(UPPER(GC28)="AB","+",VLOOKUP(GC28,'විෂය තොරතුරු'!$P$24:$Q$28,2))))</f>
        <v/>
      </c>
      <c r="HO28" s="168" t="str">
        <f aca="false">IF(GD28="","",IF(GD28="-","-",IF(UPPER(GD28)="AB","+",VLOOKUP(GD28,'විෂය තොරතුරු'!$P$24:$Q$28,2))))</f>
        <v/>
      </c>
      <c r="HP28" s="168" t="str">
        <f aca="false">IF(GE28="","",IF(GE28="-","-",IF(UPPER(GE28)="AB","+",VLOOKUP(GE28,'විෂය තොරතුරු'!$P$24:$Q$28,2))))</f>
        <v/>
      </c>
      <c r="HQ28" s="170" t="str">
        <f aca="false">IF(GF28="","",IF(GF28="-","-",IF(UPPER(GF28)="AB","+",VLOOKUP(GF28,'විෂය තොරතුරු'!$P$24:$Q$28,2))))</f>
        <v/>
      </c>
      <c r="HR28" s="171" t="str">
        <f aca="false">IF(GG28="","",IF(GG28="-","-",IF(UPPER(GG28)="AB","+",VLOOKUP(GG28,'විෂය තොරතුරු'!$P$24:$Q$28,2))))</f>
        <v>-</v>
      </c>
      <c r="HS28" s="168" t="str">
        <f aca="false">IF(GH28="","",IF(GH28="-","-",IF(UPPER(GH28)="AB","+",VLOOKUP(GH28,'විෂය තොරතුරු'!$P$24:$Q$28,2))))</f>
        <v>S</v>
      </c>
      <c r="HT28" s="168" t="str">
        <f aca="false">IF(GI28="","",IF(GI28="-","-",IF(UPPER(GI28)="AB","+",VLOOKUP(GI28,'විෂය තොරතුරු'!$P$24:$Q$28,2))))</f>
        <v>-</v>
      </c>
      <c r="HU28" s="168" t="str">
        <f aca="false">IF(GJ28="","",IF(GJ28="-","-",IF(UPPER(GJ28)="AB","+",VLOOKUP(GJ28,'විෂය තොරතුරු'!$P$24:$Q$28,2))))</f>
        <v/>
      </c>
      <c r="HV28" s="168" t="str">
        <f aca="false">IF(GK28="","",IF(GK28="-","-",IF(UPPER(GK28)="AB","+",VLOOKUP(GK28,'විෂය තොරතුරු'!$P$24:$Q$28,2))))</f>
        <v/>
      </c>
      <c r="HW28" s="168" t="str">
        <f aca="false">IF(GL28="","",IF(GL28="-","-",IF(UPPER(GL28)="AB","+",VLOOKUP(GL28,'විෂය තොරතුරු'!$P$24:$Q$28,2))))</f>
        <v>-</v>
      </c>
      <c r="HX28" s="168" t="str">
        <f aca="false">IF(GM28="","",IF(GM28="-","-",IF(UPPER(GM28)="AB","+",VLOOKUP(GM28,'විෂය තොරතුරු'!$P$24:$Q$28,2))))</f>
        <v/>
      </c>
      <c r="HY28" s="169" t="str">
        <f aca="false">IF(GN28="","",IF(GN28="-","-",IF(UPPER(GN28)="AB","+",VLOOKUP(GN28,'විෂය තොරතුරු'!$P$24:$Q$28,2))))</f>
        <v/>
      </c>
      <c r="HZ28" s="171" t="str">
        <f aca="false">IF(GO28="","",IF(GO28="-","-",IF(UPPER(GO28)="AB","+",VLOOKUP(GO28,'විෂය තොරතුරු'!$P$24:$Q$28,2))))</f>
        <v>-</v>
      </c>
      <c r="IA28" s="168" t="str">
        <f aca="false">IF(GP28="","",IF(GP28="-","-",IF(UPPER(GP28)="AB","+",VLOOKUP(GP28,'විෂය තොරතුරු'!$P$24:$Q$28,2))))</f>
        <v>W</v>
      </c>
      <c r="IB28" s="168" t="str">
        <f aca="false">IF(GQ28="","",IF(GQ28="-","-",IF(UPPER(GQ28)="AB","+",VLOOKUP(GQ28,'විෂය තොරතුරු'!$P$24:$Q$28,2))))</f>
        <v/>
      </c>
      <c r="IC28" s="168" t="str">
        <f aca="false">IF(GR28="","",IF(GR28="-","-",IF(UPPER(GR28)="AB","+",VLOOKUP(GR28,'විෂය තොරතුරු'!$P$24:$Q$28,2))))</f>
        <v>-</v>
      </c>
      <c r="ID28" s="168" t="str">
        <f aca="false">IF(GS28="","",IF(GS28="-","-",IF(UPPER(GS28)="AB","+",VLOOKUP(GS28,'විෂය තොරතුරු'!$P$24:$Q$28,2))))</f>
        <v/>
      </c>
      <c r="IE28" s="168" t="str">
        <f aca="false">IF(GT28="","",IF(GT28="-","-",IF(UPPER(GT28)="AB","+",VLOOKUP(GT28,'විෂය තොරතුරු'!$P$24:$Q$28,2))))</f>
        <v/>
      </c>
      <c r="IF28" s="168" t="str">
        <f aca="false">IF(GU28="","",IF(GU28="-","-",IF(UPPER(GU28)="AB","+",VLOOKUP(GU28,'විෂය තොරතුරු'!$P$24:$Q$28,2))))</f>
        <v/>
      </c>
      <c r="IG28" s="169" t="str">
        <f aca="false">IF(GV28="","",IF(GV28="-","-",IF(UPPER(GV28)="AB","+",VLOOKUP(GV28,'විෂය තොරතුරු'!$P$24:$Q$28,2))))</f>
        <v/>
      </c>
      <c r="IH28" s="171" t="n">
        <f aca="false">IF($FL28="","",COUNTIF($GZ28:$IG28,"A"))</f>
        <v>0</v>
      </c>
      <c r="II28" s="171" t="n">
        <f aca="false">IF($FL28="","",COUNTIF($GZ28:$IG28,"B"))</f>
        <v>0</v>
      </c>
      <c r="IJ28" s="171" t="n">
        <f aca="false">IF($FL28="","",COUNTIF($GZ28:$IG28,"C"))</f>
        <v>0</v>
      </c>
      <c r="IK28" s="171" t="n">
        <f aca="false">IF($FL28="","",COUNTIF($GZ28:$IG28,"S"))</f>
        <v>1</v>
      </c>
      <c r="IL28" s="171" t="n">
        <f aca="false">IF($FL28="","",COUNTIF($GZ28:$IG28,"W"))</f>
        <v>8</v>
      </c>
      <c r="IM28" s="171" t="n">
        <f aca="false">IF(FL28="","",SUM(IH28:IK28))</f>
        <v>1</v>
      </c>
      <c r="IN28" s="169" t="n">
        <f aca="false">IF(FL28="","",SUM(IH28:IJ28))</f>
        <v>0</v>
      </c>
      <c r="IO28" s="172" t="str">
        <f aca="false">IF(FL28="","",IF(AND(IM28&gt;=6,IN28&gt;=3,OR(FO28&gt;=35,FP28&gt;=35),FV28&gt;=35),"6/3 සමත්",IF(AND(IM28&gt;=5,IN28&gt;=3,OR(FO28&gt;=35,FP28&gt;=35,FV28&gt;=35)),"5/3 සමත්",IF(AND(IM28&gt;=4,IN28&gt;=1,OR(FO28&gt;=20,FP28&gt;=20,FV28&gt;=20)),"සමත් කළ හැකි",IF(IL28=9,"W9","අසමත් ?")))))</f>
        <v>අසමත් ?</v>
      </c>
    </row>
    <row r="29" customFormat="false" ht="13.8" hidden="true" customHeight="false" outlineLevel="0" collapsed="false">
      <c r="A29" s="160" t="n">
        <v>15</v>
      </c>
      <c r="B29" s="161" t="s">
        <v>486</v>
      </c>
      <c r="C29" s="161"/>
      <c r="D29" s="162"/>
      <c r="E29" s="163" t="n">
        <v>31</v>
      </c>
      <c r="F29" s="164"/>
      <c r="G29" s="163" t="n">
        <v>28</v>
      </c>
      <c r="H29" s="165"/>
      <c r="I29" s="165"/>
      <c r="J29" s="164"/>
      <c r="K29" s="163" t="n">
        <v>20</v>
      </c>
      <c r="L29" s="165" t="n">
        <v>50</v>
      </c>
      <c r="M29" s="165" t="n">
        <v>42</v>
      </c>
      <c r="N29" s="164" t="n">
        <v>36</v>
      </c>
      <c r="O29" s="163"/>
      <c r="P29" s="165"/>
      <c r="Q29" s="165"/>
      <c r="R29" s="165"/>
      <c r="S29" s="165"/>
      <c r="T29" s="165"/>
      <c r="U29" s="165"/>
      <c r="V29" s="164"/>
      <c r="W29" s="163"/>
      <c r="X29" s="165"/>
      <c r="Y29" s="165"/>
      <c r="Z29" s="165" t="n">
        <v>56</v>
      </c>
      <c r="AA29" s="165"/>
      <c r="AB29" s="165"/>
      <c r="AC29" s="165"/>
      <c r="AD29" s="164"/>
      <c r="AE29" s="163" t="n">
        <v>35</v>
      </c>
      <c r="AF29" s="165"/>
      <c r="AG29" s="165"/>
      <c r="AH29" s="165"/>
      <c r="AI29" s="165"/>
      <c r="AJ29" s="165"/>
      <c r="AK29" s="165"/>
      <c r="AL29" s="166"/>
      <c r="AM29" s="167" t="n">
        <f aca="false">IF(B29="","",SUM(E29:AL29))</f>
        <v>298</v>
      </c>
      <c r="AN29" s="168" t="n">
        <f aca="false">IF(B29="","",AM29/9)</f>
        <v>33.1111111111111</v>
      </c>
      <c r="AO29" s="169" t="n">
        <f aca="false">IF(B29="","",IF(AM29=0,"-",RANK(AM29,$AM$15:$AM$64,0)))</f>
        <v>11</v>
      </c>
      <c r="AP29" s="167" t="str">
        <f aca="false">IF(E29="","",IF(E29="-","-",IF(UPPER(E29)="AB","+",VLOOKUP(E29,'විෂය තොරතුරු'!$P$24:$Q$28,2))))</f>
        <v>W</v>
      </c>
      <c r="AQ29" s="168" t="str">
        <f aca="false">IF(F29="","",IF(F29="-","-",IF(UPPER(F29)="AB","+",VLOOKUP(F29,'විෂය තොරතුරු'!$P$24:$Q$28,2))))</f>
        <v/>
      </c>
      <c r="AR29" s="168" t="str">
        <f aca="false">IF(G29="","",IF(G29="-","-",IF(UPPER(G29)="AB","+",VLOOKUP(G29,'විෂය තොරතුරු'!$P$24:$Q$28,2))))</f>
        <v>W</v>
      </c>
      <c r="AS29" s="168" t="str">
        <f aca="false">IF(H29="","",IF(H29="-","-",IF(UPPER(H29)="AB","+",VLOOKUP(H29,'විෂය තොරතුරු'!$P$24:$Q$28,2))))</f>
        <v/>
      </c>
      <c r="AT29" s="168" t="str">
        <f aca="false">IF(I29="","",IF(I29="-","-",IF(UPPER(I29)="AB","+",VLOOKUP(I29,'විෂය තොරතුරු'!$P$24:$Q$28,2))))</f>
        <v/>
      </c>
      <c r="AU29" s="170" t="str">
        <f aca="false">IF(J29="","",IF(J29="-","-",IF(UPPER(J29)="AB","+",VLOOKUP(J29,'විෂය තොරතුරු'!$P$24:$Q$28,2))))</f>
        <v/>
      </c>
      <c r="AV29" s="171" t="str">
        <f aca="false">IF(K29="","",IF(K29="-","-",IF(UPPER(K29)="AB","+",VLOOKUP(K29,'විෂය තොරතුරු'!$P$24:$Q$28,2))))</f>
        <v>W</v>
      </c>
      <c r="AW29" s="168" t="str">
        <f aca="false">IF(L29="","",IF(L29="-","-",IF(UPPER(L29)="AB","+",VLOOKUP(L29,'විෂය තොරතුරු'!$P$24:$Q$28,2))))</f>
        <v>C</v>
      </c>
      <c r="AX29" s="168" t="str">
        <f aca="false">IF(M29="","",IF(M29="-","-",IF(UPPER(M29)="AB","+",VLOOKUP(M29,'විෂය තොරතුරු'!$P$24:$Q$28,2))))</f>
        <v>S</v>
      </c>
      <c r="AY29" s="169" t="str">
        <f aca="false">IF(N29="","",IF(N29="-","-",IF(UPPER(N29)="AB","+",VLOOKUP(N29,'විෂය තොරතුරු'!$P$24:$Q$28,2))))</f>
        <v>S</v>
      </c>
      <c r="AZ29" s="167" t="str">
        <f aca="false">IF(O29="","",IF(O29="-","-",IF(UPPER(O29)="AB","+",VLOOKUP(O29,'විෂය තොරතුරු'!$P$24:$Q$28,2))))</f>
        <v/>
      </c>
      <c r="BA29" s="168" t="str">
        <f aca="false">IF(P29="","",IF(P29="-","-",IF(UPPER(P29)="AB","+",VLOOKUP(P29,'විෂය තොරතුරු'!$P$24:$Q$28,2))))</f>
        <v/>
      </c>
      <c r="BB29" s="168" t="str">
        <f aca="false">IF(Q29="","",IF(Q29="-","-",IF(UPPER(Q29)="AB","+",VLOOKUP(Q29,'විෂය තොරතුරු'!$P$24:$Q$28,2))))</f>
        <v/>
      </c>
      <c r="BC29" s="168" t="str">
        <f aca="false">IF(R29="","",IF(R29="-","-",IF(UPPER(R29)="AB","+",VLOOKUP(R29,'විෂය තොරතුරු'!$P$24:$Q$28,2))))</f>
        <v/>
      </c>
      <c r="BD29" s="168" t="str">
        <f aca="false">IF(S29="","",IF(S29="-","-",IF(UPPER(S29)="AB","+",VLOOKUP(S29,'විෂය තොරතුරු'!$P$24:$Q$28,2))))</f>
        <v/>
      </c>
      <c r="BE29" s="168" t="str">
        <f aca="false">IF(T29="","",IF(T29="-","-",IF(UPPER(T29)="AB","+",VLOOKUP(T29,'විෂය තොරතුරු'!$P$24:$Q$28,2))))</f>
        <v/>
      </c>
      <c r="BF29" s="168" t="str">
        <f aca="false">IF(U29="","",IF(U29="-","-",IF(UPPER(U29)="AB","+",VLOOKUP(U29,'විෂය තොරතුරු'!$P$24:$Q$28,2))))</f>
        <v/>
      </c>
      <c r="BG29" s="170" t="str">
        <f aca="false">IF(V29="","",IF(V29="-","-",IF(UPPER(V29)="AB","+",VLOOKUP(V29,'විෂය තොරතුරු'!$P$24:$Q$28,2))))</f>
        <v/>
      </c>
      <c r="BH29" s="171" t="str">
        <f aca="false">IF(W29="","",IF(W29="-","-",IF(UPPER(W29)="AB","+",VLOOKUP(W29,'විෂය තොරතුරු'!$P$24:$Q$28,2))))</f>
        <v/>
      </c>
      <c r="BI29" s="168" t="str">
        <f aca="false">IF(X29="","",IF(X29="-","-",IF(UPPER(X29)="AB","+",VLOOKUP(X29,'විෂය තොරතුරු'!$P$24:$Q$28,2))))</f>
        <v/>
      </c>
      <c r="BJ29" s="168" t="str">
        <f aca="false">IF(Y29="","",IF(Y29="-","-",IF(UPPER(Y29)="AB","+",VLOOKUP(Y29,'විෂය තොරතුරු'!$P$24:$Q$28,2))))</f>
        <v/>
      </c>
      <c r="BK29" s="168" t="str">
        <f aca="false">IF(Z29="","",IF(Z29="-","-",IF(UPPER(Z29)="AB","+",VLOOKUP(Z29,'විෂය තොරතුරු'!$P$24:$Q$28,2))))</f>
        <v>C</v>
      </c>
      <c r="BL29" s="168" t="str">
        <f aca="false">IF(AA29="","",IF(AA29="-","-",IF(UPPER(AA29)="AB","+",VLOOKUP(AA29,'විෂය තොරතුරු'!$P$24:$Q$28,2))))</f>
        <v/>
      </c>
      <c r="BM29" s="168" t="str">
        <f aca="false">IF(AB29="","",IF(AB29="-","-",IF(UPPER(AB29)="AB","+",VLOOKUP(AB29,'විෂය තොරතුරු'!$P$24:$Q$28,2))))</f>
        <v/>
      </c>
      <c r="BN29" s="168" t="str">
        <f aca="false">IF(AC29="","",IF(AC29="-","-",IF(UPPER(AC29)="AB","+",VLOOKUP(AC29,'විෂය තොරතුරු'!$P$24:$Q$28,2))))</f>
        <v/>
      </c>
      <c r="BO29" s="169" t="str">
        <f aca="false">IF(AD29="","",IF(AD29="-","-",IF(UPPER(AD29)="AB","+",VLOOKUP(AD29,'විෂය තොරතුරු'!$P$24:$Q$28,2))))</f>
        <v/>
      </c>
      <c r="BP29" s="171" t="str">
        <f aca="false">IF(AE29="","",IF(AE29="-","-",IF(UPPER(AE29)="AB","+",VLOOKUP(AE29,'විෂය තොරතුරු'!$P$24:$Q$28,2))))</f>
        <v>S</v>
      </c>
      <c r="BQ29" s="168" t="str">
        <f aca="false">IF(AF29="","",IF(AF29="-","-",IF(UPPER(AF29)="AB","+",VLOOKUP(AF29,'විෂය තොරතුරු'!$P$24:$Q$28,2))))</f>
        <v/>
      </c>
      <c r="BR29" s="168" t="str">
        <f aca="false">IF(AG29="","",IF(AG29="-","-",IF(UPPER(AG29)="AB","+",VLOOKUP(AG29,'විෂය තොරතුරු'!$P$24:$Q$28,2))))</f>
        <v/>
      </c>
      <c r="BS29" s="168" t="str">
        <f aca="false">IF(AH29="","",IF(AH29="-","-",IF(UPPER(AH29)="AB","+",VLOOKUP(AH29,'විෂය තොරතුරු'!$P$24:$Q$28,2))))</f>
        <v/>
      </c>
      <c r="BT29" s="168" t="str">
        <f aca="false">IF(AI29="","",IF(AI29="-","-",IF(UPPER(AI29)="AB","+",VLOOKUP(AI29,'විෂය තොරතුරු'!$P$24:$Q$28,2))))</f>
        <v/>
      </c>
      <c r="BU29" s="168" t="str">
        <f aca="false">IF(AJ29="","",IF(AJ29="-","-",IF(UPPER(AJ29)="AB","+",VLOOKUP(AJ29,'විෂය තොරතුරු'!$P$24:$Q$28,2))))</f>
        <v/>
      </c>
      <c r="BV29" s="168" t="str">
        <f aca="false">IF(AK29="","",IF(AK29="-","-",IF(UPPER(AK29)="AB","+",VLOOKUP(AK29,'විෂය තොරතුරු'!$P$24:$Q$28,2))))</f>
        <v/>
      </c>
      <c r="BW29" s="169" t="str">
        <f aca="false">IF(AL29="","",IF(AL29="-","-",IF(UPPER(AL29)="AB","+",VLOOKUP(AL29,'විෂය තොරතුරු'!$P$24:$Q$28,2))))</f>
        <v/>
      </c>
      <c r="BX29" s="171" t="n">
        <f aca="false">IF($B29="","",COUNTIF($AP29:$BW29,"A"))</f>
        <v>0</v>
      </c>
      <c r="BY29" s="168" t="n">
        <f aca="false">IF($B29="","",COUNTIF($AP29:$BW29,"B"))</f>
        <v>0</v>
      </c>
      <c r="BZ29" s="168" t="n">
        <f aca="false">IF($B29="","",COUNTIF($AP29:$BW29,"C"))</f>
        <v>2</v>
      </c>
      <c r="CA29" s="168" t="n">
        <f aca="false">IF($B29="","",COUNTIF($AP29:$BW29,"S"))</f>
        <v>3</v>
      </c>
      <c r="CB29" s="169" t="n">
        <f aca="false">IF($B29="","",COUNTIF($AP29:$BW29,"W"))</f>
        <v>3</v>
      </c>
      <c r="CC29" s="171" t="n">
        <f aca="false">IF(B29="","",SUM(BX29:CA29))</f>
        <v>5</v>
      </c>
      <c r="CD29" s="169" t="n">
        <f aca="false">IF(B29="","",SUM(BX29:BZ29))</f>
        <v>2</v>
      </c>
      <c r="CE29" s="172" t="str">
        <f aca="false">IF(B29="","",IF(AND(CC29&gt;=6,CD29&gt;=3,OR(E29&gt;=35,F29&gt;=35),L29&gt;=35),"6/3 සමත්",IF(AND(CC29&gt;=5,CD29&gt;=3,OR(E29&gt;=35,F29&gt;=35,L29&gt;=35)),"5/3 සමත්",IF(AND(CC29&gt;=4,CD29&gt;=1,OR(E29&gt;=20,F29&gt;=20,L29&gt;=20)),"සමත් කළ හැකි",IF(CB29=9,"W9","අසමත් ?")))))</f>
        <v>සමත් කළ හැකි</v>
      </c>
      <c r="FK29" s="173" t="n">
        <v>15</v>
      </c>
      <c r="FL29" s="161" t="s">
        <v>59</v>
      </c>
      <c r="FM29" s="161"/>
      <c r="FN29" s="161" t="str">
        <f aca="false">IF(FM29="","-",(FM29/$M$95)*100)</f>
        <v>-</v>
      </c>
      <c r="FO29" s="165" t="n">
        <v>66</v>
      </c>
      <c r="FP29" s="165"/>
      <c r="FQ29" s="165" t="n">
        <v>90</v>
      </c>
      <c r="FR29" s="165" t="s">
        <v>18</v>
      </c>
      <c r="FS29" s="165"/>
      <c r="FT29" s="165"/>
      <c r="FU29" s="165" t="n">
        <v>58</v>
      </c>
      <c r="FV29" s="165" t="n">
        <v>68</v>
      </c>
      <c r="FW29" s="165" t="n">
        <v>69</v>
      </c>
      <c r="FX29" s="165" t="n">
        <v>64</v>
      </c>
      <c r="FY29" s="165" t="n">
        <v>86</v>
      </c>
      <c r="FZ29" s="165" t="s">
        <v>18</v>
      </c>
      <c r="GA29" s="165"/>
      <c r="GB29" s="165"/>
      <c r="GC29" s="165"/>
      <c r="GD29" s="165"/>
      <c r="GE29" s="165"/>
      <c r="GF29" s="165"/>
      <c r="GG29" s="165" t="s">
        <v>18</v>
      </c>
      <c r="GH29" s="165" t="n">
        <v>83</v>
      </c>
      <c r="GI29" s="165" t="s">
        <v>18</v>
      </c>
      <c r="GJ29" s="165"/>
      <c r="GK29" s="165"/>
      <c r="GL29" s="165" t="s">
        <v>18</v>
      </c>
      <c r="GM29" s="165"/>
      <c r="GN29" s="165"/>
      <c r="GO29" s="165" t="s">
        <v>18</v>
      </c>
      <c r="GP29" s="165" t="s">
        <v>18</v>
      </c>
      <c r="GQ29" s="165"/>
      <c r="GR29" s="165" t="n">
        <v>76</v>
      </c>
      <c r="GS29" s="165"/>
      <c r="GT29" s="165"/>
      <c r="GU29" s="165"/>
      <c r="GV29" s="174"/>
      <c r="GW29" s="167" t="n">
        <f aca="false">IF(FL29="","",SUM(FO29:GV29))</f>
        <v>660</v>
      </c>
      <c r="GX29" s="168" t="n">
        <f aca="false">IF(FL29="","",GW29/9)</f>
        <v>73.3333333333333</v>
      </c>
      <c r="GY29" s="169" t="n">
        <f aca="false">IF(FL29="","",IF(GW29=0,"-",RANK(GW29,$GW$15:$GW$64,0)))</f>
        <v>1</v>
      </c>
      <c r="GZ29" s="167" t="str">
        <f aca="false">IF(FO29="","",IF(FO29="-","-",IF(UPPER(FO29)="AB","+",VLOOKUP(FO29,'විෂය තොරතුරු'!$P$24:$Q$28,2))))</f>
        <v>B</v>
      </c>
      <c r="HA29" s="168" t="str">
        <f aca="false">IF(FP29="","",IF(FP29="-","-",IF(UPPER(FP29)="AB","+",VLOOKUP(FP29,'විෂය තොරතුරු'!$P$24:$Q$28,2))))</f>
        <v/>
      </c>
      <c r="HB29" s="168" t="str">
        <f aca="false">IF(FQ29="","",IF(FQ29="-","-",IF(UPPER(FQ29)="AB","+",VLOOKUP(FQ29,'විෂය තොරතුරු'!$P$24:$Q$28,2))))</f>
        <v>A</v>
      </c>
      <c r="HC29" s="168" t="str">
        <f aca="false">IF(FR29="","",IF(FR29="-","-",IF(UPPER(FR29)="AB","+",VLOOKUP(FR29,'විෂය තොරතුරු'!$P$24:$Q$28,2))))</f>
        <v>-</v>
      </c>
      <c r="HD29" s="168" t="str">
        <f aca="false">IF(FS29="","",IF(FS29="-","-",IF(UPPER(FS29)="AB","+",VLOOKUP(FS29,'විෂය තොරතුරු'!$P$24:$Q$28,2))))</f>
        <v/>
      </c>
      <c r="HE29" s="170" t="str">
        <f aca="false">IF(FT29="","",IF(FT29="-","-",IF(UPPER(FT29)="AB","+",VLOOKUP(FT29,'විෂය තොරතුරු'!$P$24:$Q$28,2))))</f>
        <v/>
      </c>
      <c r="HF29" s="171" t="str">
        <f aca="false">IF(FU29="","",IF(FU29="-","-",IF(UPPER(FU29)="AB","+",VLOOKUP(FU29,'විෂය තොරතුරු'!$P$24:$Q$28,2))))</f>
        <v>C</v>
      </c>
      <c r="HG29" s="168" t="str">
        <f aca="false">IF(FV29="","",IF(FV29="-","-",IF(UPPER(FV29)="AB","+",VLOOKUP(FV29,'විෂය තොරතුරු'!$P$24:$Q$28,2))))</f>
        <v>B</v>
      </c>
      <c r="HH29" s="168" t="str">
        <f aca="false">IF(FW29="","",IF(FW29="-","-",IF(UPPER(FW29)="AB","+",VLOOKUP(FW29,'විෂය තොරතුරු'!$P$24:$Q$28,2))))</f>
        <v>B</v>
      </c>
      <c r="HI29" s="169" t="str">
        <f aca="false">IF(FX29="","",IF(FX29="-","-",IF(UPPER(FX29)="AB","+",VLOOKUP(FX29,'විෂය තොරතුරු'!$P$24:$Q$28,2))))</f>
        <v>C</v>
      </c>
      <c r="HJ29" s="167" t="str">
        <f aca="false">IF(FY29="","",IF(FY29="-","-",IF(UPPER(FY29)="AB","+",VLOOKUP(FY29,'විෂය තොරතුරු'!$P$24:$Q$28,2))))</f>
        <v>A</v>
      </c>
      <c r="HK29" s="168" t="str">
        <f aca="false">IF(FZ29="","",IF(FZ29="-","-",IF(UPPER(FZ29)="AB","+",VLOOKUP(FZ29,'විෂය තොරතුරු'!$P$24:$Q$28,2))))</f>
        <v>-</v>
      </c>
      <c r="HL29" s="168" t="str">
        <f aca="false">IF(GA29="","",IF(GA29="-","-",IF(UPPER(GA29)="AB","+",VLOOKUP(GA29,'විෂය තොරතුරු'!$P$24:$Q$28,2))))</f>
        <v/>
      </c>
      <c r="HM29" s="168" t="str">
        <f aca="false">IF(GB29="","",IF(GB29="-","-",IF(UPPER(GB29)="AB","+",VLOOKUP(GB29,'විෂය තොරතුරු'!$P$24:$Q$28,2))))</f>
        <v/>
      </c>
      <c r="HN29" s="168" t="str">
        <f aca="false">IF(GC29="","",IF(GC29="-","-",IF(UPPER(GC29)="AB","+",VLOOKUP(GC29,'විෂය තොරතුරු'!$P$24:$Q$28,2))))</f>
        <v/>
      </c>
      <c r="HO29" s="168" t="str">
        <f aca="false">IF(GD29="","",IF(GD29="-","-",IF(UPPER(GD29)="AB","+",VLOOKUP(GD29,'විෂය තොරතුරු'!$P$24:$Q$28,2))))</f>
        <v/>
      </c>
      <c r="HP29" s="168" t="str">
        <f aca="false">IF(GE29="","",IF(GE29="-","-",IF(UPPER(GE29)="AB","+",VLOOKUP(GE29,'විෂය තොරතුරු'!$P$24:$Q$28,2))))</f>
        <v/>
      </c>
      <c r="HQ29" s="170" t="str">
        <f aca="false">IF(GF29="","",IF(GF29="-","-",IF(UPPER(GF29)="AB","+",VLOOKUP(GF29,'විෂය තොරතුරු'!$P$24:$Q$28,2))))</f>
        <v/>
      </c>
      <c r="HR29" s="171" t="str">
        <f aca="false">IF(GG29="","",IF(GG29="-","-",IF(UPPER(GG29)="AB","+",VLOOKUP(GG29,'විෂය තොරතුරු'!$P$24:$Q$28,2))))</f>
        <v>-</v>
      </c>
      <c r="HS29" s="168" t="str">
        <f aca="false">IF(GH29="","",IF(GH29="-","-",IF(UPPER(GH29)="AB","+",VLOOKUP(GH29,'විෂය තොරතුරු'!$P$24:$Q$28,2))))</f>
        <v>A</v>
      </c>
      <c r="HT29" s="168" t="str">
        <f aca="false">IF(GI29="","",IF(GI29="-","-",IF(UPPER(GI29)="AB","+",VLOOKUP(GI29,'විෂය තොරතුරු'!$P$24:$Q$28,2))))</f>
        <v>-</v>
      </c>
      <c r="HU29" s="168" t="str">
        <f aca="false">IF(GJ29="","",IF(GJ29="-","-",IF(UPPER(GJ29)="AB","+",VLOOKUP(GJ29,'විෂය තොරතුරු'!$P$24:$Q$28,2))))</f>
        <v/>
      </c>
      <c r="HV29" s="168" t="str">
        <f aca="false">IF(GK29="","",IF(GK29="-","-",IF(UPPER(GK29)="AB","+",VLOOKUP(GK29,'විෂය තොරතුරු'!$P$24:$Q$28,2))))</f>
        <v/>
      </c>
      <c r="HW29" s="168" t="str">
        <f aca="false">IF(GL29="","",IF(GL29="-","-",IF(UPPER(GL29)="AB","+",VLOOKUP(GL29,'විෂය තොරතුරු'!$P$24:$Q$28,2))))</f>
        <v>-</v>
      </c>
      <c r="HX29" s="168" t="str">
        <f aca="false">IF(GM29="","",IF(GM29="-","-",IF(UPPER(GM29)="AB","+",VLOOKUP(GM29,'විෂය තොරතුරු'!$P$24:$Q$28,2))))</f>
        <v/>
      </c>
      <c r="HY29" s="169" t="str">
        <f aca="false">IF(GN29="","",IF(GN29="-","-",IF(UPPER(GN29)="AB","+",VLOOKUP(GN29,'විෂය තොරතුරු'!$P$24:$Q$28,2))))</f>
        <v/>
      </c>
      <c r="HZ29" s="171" t="str">
        <f aca="false">IF(GO29="","",IF(GO29="-","-",IF(UPPER(GO29)="AB","+",VLOOKUP(GO29,'විෂය තොරතුරු'!$P$24:$Q$28,2))))</f>
        <v>-</v>
      </c>
      <c r="IA29" s="168" t="str">
        <f aca="false">IF(GP29="","",IF(GP29="-","-",IF(UPPER(GP29)="AB","+",VLOOKUP(GP29,'විෂය තොරතුරු'!$P$24:$Q$28,2))))</f>
        <v>-</v>
      </c>
      <c r="IB29" s="168" t="str">
        <f aca="false">IF(GQ29="","",IF(GQ29="-","-",IF(UPPER(GQ29)="AB","+",VLOOKUP(GQ29,'විෂය තොරතුරු'!$P$24:$Q$28,2))))</f>
        <v/>
      </c>
      <c r="IC29" s="168" t="str">
        <f aca="false">IF(GR29="","",IF(GR29="-","-",IF(UPPER(GR29)="AB","+",VLOOKUP(GR29,'විෂය තොරතුරු'!$P$24:$Q$28,2))))</f>
        <v>A</v>
      </c>
      <c r="ID29" s="168" t="str">
        <f aca="false">IF(GS29="","",IF(GS29="-","-",IF(UPPER(GS29)="AB","+",VLOOKUP(GS29,'විෂය තොරතුරු'!$P$24:$Q$28,2))))</f>
        <v/>
      </c>
      <c r="IE29" s="168" t="str">
        <f aca="false">IF(GT29="","",IF(GT29="-","-",IF(UPPER(GT29)="AB","+",VLOOKUP(GT29,'විෂය තොරතුරු'!$P$24:$Q$28,2))))</f>
        <v/>
      </c>
      <c r="IF29" s="168" t="str">
        <f aca="false">IF(GU29="","",IF(GU29="-","-",IF(UPPER(GU29)="AB","+",VLOOKUP(GU29,'විෂය තොරතුරු'!$P$24:$Q$28,2))))</f>
        <v/>
      </c>
      <c r="IG29" s="169" t="str">
        <f aca="false">IF(GV29="","",IF(GV29="-","-",IF(UPPER(GV29)="AB","+",VLOOKUP(GV29,'විෂය තොරතුරු'!$P$24:$Q$28,2))))</f>
        <v/>
      </c>
      <c r="IH29" s="171" t="n">
        <f aca="false">IF($FL29="","",COUNTIF($GZ29:$IG29,"A"))</f>
        <v>4</v>
      </c>
      <c r="II29" s="171" t="n">
        <f aca="false">IF($FL29="","",COUNTIF($GZ29:$IG29,"B"))</f>
        <v>3</v>
      </c>
      <c r="IJ29" s="171" t="n">
        <f aca="false">IF($FL29="","",COUNTIF($GZ29:$IG29,"C"))</f>
        <v>2</v>
      </c>
      <c r="IK29" s="171" t="n">
        <f aca="false">IF($FL29="","",COUNTIF($GZ29:$IG29,"S"))</f>
        <v>0</v>
      </c>
      <c r="IL29" s="171" t="n">
        <f aca="false">IF($FL29="","",COUNTIF($GZ29:$IG29,"W"))</f>
        <v>0</v>
      </c>
      <c r="IM29" s="171" t="n">
        <f aca="false">IF(FL29="","",SUM(IH29:IK29))</f>
        <v>9</v>
      </c>
      <c r="IN29" s="169" t="n">
        <f aca="false">IF(FL29="","",SUM(IH29:IJ29))</f>
        <v>9</v>
      </c>
      <c r="IO29" s="172" t="str">
        <f aca="false">IF(FL29="","",IF(AND(IM29&gt;=6,IN29&gt;=3,OR(FO29&gt;=35,FP29&gt;=35),FV29&gt;=35),"6/3 සමත්",IF(AND(IM29&gt;=5,IN29&gt;=3,OR(FO29&gt;=35,FP29&gt;=35,FV29&gt;=35)),"5/3 සමත්",IF(AND(IM29&gt;=4,IN29&gt;=1,OR(FO29&gt;=20,FP29&gt;=20,FV29&gt;=20)),"සමත් කළ හැකි",IF(IL29=9,"W9","අසමත් ?")))))</f>
        <v>6/3 සමත්</v>
      </c>
    </row>
    <row r="30" customFormat="false" ht="13.8" hidden="true" customHeight="false" outlineLevel="0" collapsed="false">
      <c r="A30" s="160" t="n">
        <v>16</v>
      </c>
      <c r="B30" s="161" t="s">
        <v>487</v>
      </c>
      <c r="C30" s="161"/>
      <c r="D30" s="162"/>
      <c r="E30" s="163" t="n">
        <v>40</v>
      </c>
      <c r="F30" s="164"/>
      <c r="G30" s="163" t="n">
        <v>65</v>
      </c>
      <c r="H30" s="165"/>
      <c r="I30" s="165"/>
      <c r="J30" s="164"/>
      <c r="K30" s="163" t="n">
        <v>55</v>
      </c>
      <c r="L30" s="165" t="n">
        <v>67</v>
      </c>
      <c r="M30" s="165" t="n">
        <v>65</v>
      </c>
      <c r="N30" s="164" t="n">
        <v>37</v>
      </c>
      <c r="O30" s="163"/>
      <c r="P30" s="165"/>
      <c r="Q30" s="165"/>
      <c r="R30" s="165"/>
      <c r="S30" s="165"/>
      <c r="T30" s="165"/>
      <c r="U30" s="165"/>
      <c r="V30" s="164"/>
      <c r="W30" s="163"/>
      <c r="X30" s="165"/>
      <c r="Y30" s="165"/>
      <c r="Z30" s="165" t="n">
        <v>54</v>
      </c>
      <c r="AA30" s="165"/>
      <c r="AB30" s="165"/>
      <c r="AC30" s="165"/>
      <c r="AD30" s="164"/>
      <c r="AE30" s="163" t="n">
        <v>37</v>
      </c>
      <c r="AF30" s="165"/>
      <c r="AG30" s="165"/>
      <c r="AH30" s="165"/>
      <c r="AI30" s="165"/>
      <c r="AJ30" s="165"/>
      <c r="AK30" s="165"/>
      <c r="AL30" s="166"/>
      <c r="AM30" s="167" t="n">
        <f aca="false">IF(B30="","",SUM(E30:AL30))</f>
        <v>420</v>
      </c>
      <c r="AN30" s="168" t="n">
        <f aca="false">IF(B30="","",AM30/9)</f>
        <v>46.6666666666667</v>
      </c>
      <c r="AO30" s="169" t="n">
        <f aca="false">IF(B30="","",IF(AM30=0,"-",RANK(AM30,$AM$15:$AM$64,0)))</f>
        <v>6</v>
      </c>
      <c r="AP30" s="167" t="str">
        <f aca="false">IF(E30="","",IF(E30="-","-",IF(UPPER(E30)="AB","+",VLOOKUP(E30,'විෂය තොරතුරු'!$P$24:$Q$28,2))))</f>
        <v>S</v>
      </c>
      <c r="AQ30" s="168" t="str">
        <f aca="false">IF(F30="","",IF(F30="-","-",IF(UPPER(F30)="AB","+",VLOOKUP(F30,'විෂය තොරතුරු'!$P$24:$Q$28,2))))</f>
        <v/>
      </c>
      <c r="AR30" s="168" t="str">
        <f aca="false">IF(G30="","",IF(G30="-","-",IF(UPPER(G30)="AB","+",VLOOKUP(G30,'විෂය තොරතුරු'!$P$24:$Q$28,2))))</f>
        <v>B</v>
      </c>
      <c r="AS30" s="168" t="str">
        <f aca="false">IF(H30="","",IF(H30="-","-",IF(UPPER(H30)="AB","+",VLOOKUP(H30,'විෂය තොරතුරු'!$P$24:$Q$28,2))))</f>
        <v/>
      </c>
      <c r="AT30" s="168" t="str">
        <f aca="false">IF(I30="","",IF(I30="-","-",IF(UPPER(I30)="AB","+",VLOOKUP(I30,'විෂය තොරතුරු'!$P$24:$Q$28,2))))</f>
        <v/>
      </c>
      <c r="AU30" s="170" t="str">
        <f aca="false">IF(J30="","",IF(J30="-","-",IF(UPPER(J30)="AB","+",VLOOKUP(J30,'විෂය තොරතුරු'!$P$24:$Q$28,2))))</f>
        <v/>
      </c>
      <c r="AV30" s="171" t="str">
        <f aca="false">IF(K30="","",IF(K30="-","-",IF(UPPER(K30)="AB","+",VLOOKUP(K30,'විෂය තොරතුරු'!$P$24:$Q$28,2))))</f>
        <v>C</v>
      </c>
      <c r="AW30" s="168" t="str">
        <f aca="false">IF(L30="","",IF(L30="-","-",IF(UPPER(L30)="AB","+",VLOOKUP(L30,'විෂය තොරතුරු'!$P$24:$Q$28,2))))</f>
        <v>B</v>
      </c>
      <c r="AX30" s="168" t="str">
        <f aca="false">IF(M30="","",IF(M30="-","-",IF(UPPER(M30)="AB","+",VLOOKUP(M30,'විෂය තොරතුරු'!$P$24:$Q$28,2))))</f>
        <v>B</v>
      </c>
      <c r="AY30" s="169" t="str">
        <f aca="false">IF(N30="","",IF(N30="-","-",IF(UPPER(N30)="AB","+",VLOOKUP(N30,'විෂය තොරතුරු'!$P$24:$Q$28,2))))</f>
        <v>S</v>
      </c>
      <c r="AZ30" s="167" t="str">
        <f aca="false">IF(O30="","",IF(O30="-","-",IF(UPPER(O30)="AB","+",VLOOKUP(O30,'විෂය තොරතුරු'!$P$24:$Q$28,2))))</f>
        <v/>
      </c>
      <c r="BA30" s="168" t="str">
        <f aca="false">IF(P30="","",IF(P30="-","-",IF(UPPER(P30)="AB","+",VLOOKUP(P30,'විෂය තොරතුරු'!$P$24:$Q$28,2))))</f>
        <v/>
      </c>
      <c r="BB30" s="168" t="str">
        <f aca="false">IF(Q30="","",IF(Q30="-","-",IF(UPPER(Q30)="AB","+",VLOOKUP(Q30,'විෂය තොරතුරු'!$P$24:$Q$28,2))))</f>
        <v/>
      </c>
      <c r="BC30" s="168" t="str">
        <f aca="false">IF(R30="","",IF(R30="-","-",IF(UPPER(R30)="AB","+",VLOOKUP(R30,'විෂය තොරතුරු'!$P$24:$Q$28,2))))</f>
        <v/>
      </c>
      <c r="BD30" s="168" t="str">
        <f aca="false">IF(S30="","",IF(S30="-","-",IF(UPPER(S30)="AB","+",VLOOKUP(S30,'විෂය තොරතුරු'!$P$24:$Q$28,2))))</f>
        <v/>
      </c>
      <c r="BE30" s="168" t="str">
        <f aca="false">IF(T30="","",IF(T30="-","-",IF(UPPER(T30)="AB","+",VLOOKUP(T30,'විෂය තොරතුරු'!$P$24:$Q$28,2))))</f>
        <v/>
      </c>
      <c r="BF30" s="168" t="str">
        <f aca="false">IF(U30="","",IF(U30="-","-",IF(UPPER(U30)="AB","+",VLOOKUP(U30,'විෂය තොරතුරු'!$P$24:$Q$28,2))))</f>
        <v/>
      </c>
      <c r="BG30" s="170" t="str">
        <f aca="false">IF(V30="","",IF(V30="-","-",IF(UPPER(V30)="AB","+",VLOOKUP(V30,'විෂය තොරතුරු'!$P$24:$Q$28,2))))</f>
        <v/>
      </c>
      <c r="BH30" s="171" t="str">
        <f aca="false">IF(W30="","",IF(W30="-","-",IF(UPPER(W30)="AB","+",VLOOKUP(W30,'විෂය තොරතුරු'!$P$24:$Q$28,2))))</f>
        <v/>
      </c>
      <c r="BI30" s="168" t="str">
        <f aca="false">IF(X30="","",IF(X30="-","-",IF(UPPER(X30)="AB","+",VLOOKUP(X30,'විෂය තොරතුරු'!$P$24:$Q$28,2))))</f>
        <v/>
      </c>
      <c r="BJ30" s="168" t="str">
        <f aca="false">IF(Y30="","",IF(Y30="-","-",IF(UPPER(Y30)="AB","+",VLOOKUP(Y30,'විෂය තොරතුරු'!$P$24:$Q$28,2))))</f>
        <v/>
      </c>
      <c r="BK30" s="168" t="str">
        <f aca="false">IF(Z30="","",IF(Z30="-","-",IF(UPPER(Z30)="AB","+",VLOOKUP(Z30,'විෂය තොරතුරු'!$P$24:$Q$28,2))))</f>
        <v>C</v>
      </c>
      <c r="BL30" s="168" t="str">
        <f aca="false">IF(AA30="","",IF(AA30="-","-",IF(UPPER(AA30)="AB","+",VLOOKUP(AA30,'විෂය තොරතුරු'!$P$24:$Q$28,2))))</f>
        <v/>
      </c>
      <c r="BM30" s="168" t="str">
        <f aca="false">IF(AB30="","",IF(AB30="-","-",IF(UPPER(AB30)="AB","+",VLOOKUP(AB30,'විෂය තොරතුරු'!$P$24:$Q$28,2))))</f>
        <v/>
      </c>
      <c r="BN30" s="168" t="str">
        <f aca="false">IF(AC30="","",IF(AC30="-","-",IF(UPPER(AC30)="AB","+",VLOOKUP(AC30,'විෂය තොරතුරු'!$P$24:$Q$28,2))))</f>
        <v/>
      </c>
      <c r="BO30" s="169" t="str">
        <f aca="false">IF(AD30="","",IF(AD30="-","-",IF(UPPER(AD30)="AB","+",VLOOKUP(AD30,'විෂය තොරතුරු'!$P$24:$Q$28,2))))</f>
        <v/>
      </c>
      <c r="BP30" s="171" t="str">
        <f aca="false">IF(AE30="","",IF(AE30="-","-",IF(UPPER(AE30)="AB","+",VLOOKUP(AE30,'විෂය තොරතුරු'!$P$24:$Q$28,2))))</f>
        <v>S</v>
      </c>
      <c r="BQ30" s="168" t="str">
        <f aca="false">IF(AF30="","",IF(AF30="-","-",IF(UPPER(AF30)="AB","+",VLOOKUP(AF30,'විෂය තොරතුරු'!$P$24:$Q$28,2))))</f>
        <v/>
      </c>
      <c r="BR30" s="168" t="str">
        <f aca="false">IF(AG30="","",IF(AG30="-","-",IF(UPPER(AG30)="AB","+",VLOOKUP(AG30,'විෂය තොරතුරු'!$P$24:$Q$28,2))))</f>
        <v/>
      </c>
      <c r="BS30" s="168" t="str">
        <f aca="false">IF(AH30="","",IF(AH30="-","-",IF(UPPER(AH30)="AB","+",VLOOKUP(AH30,'විෂය තොරතුරු'!$P$24:$Q$28,2))))</f>
        <v/>
      </c>
      <c r="BT30" s="168" t="str">
        <f aca="false">IF(AI30="","",IF(AI30="-","-",IF(UPPER(AI30)="AB","+",VLOOKUP(AI30,'විෂය තොරතුරු'!$P$24:$Q$28,2))))</f>
        <v/>
      </c>
      <c r="BU30" s="168" t="str">
        <f aca="false">IF(AJ30="","",IF(AJ30="-","-",IF(UPPER(AJ30)="AB","+",VLOOKUP(AJ30,'විෂය තොරතුරු'!$P$24:$Q$28,2))))</f>
        <v/>
      </c>
      <c r="BV30" s="168" t="str">
        <f aca="false">IF(AK30="","",IF(AK30="-","-",IF(UPPER(AK30)="AB","+",VLOOKUP(AK30,'විෂය තොරතුරු'!$P$24:$Q$28,2))))</f>
        <v/>
      </c>
      <c r="BW30" s="169" t="str">
        <f aca="false">IF(AL30="","",IF(AL30="-","-",IF(UPPER(AL30)="AB","+",VLOOKUP(AL30,'විෂය තොරතුරු'!$P$24:$Q$28,2))))</f>
        <v/>
      </c>
      <c r="BX30" s="171" t="n">
        <f aca="false">IF($B30="","",COUNTIF($AP30:$BW30,"A"))</f>
        <v>0</v>
      </c>
      <c r="BY30" s="168" t="n">
        <f aca="false">IF($B30="","",COUNTIF($AP30:$BW30,"B"))</f>
        <v>3</v>
      </c>
      <c r="BZ30" s="168" t="n">
        <f aca="false">IF($B30="","",COUNTIF($AP30:$BW30,"C"))</f>
        <v>2</v>
      </c>
      <c r="CA30" s="168" t="n">
        <f aca="false">IF($B30="","",COUNTIF($AP30:$BW30,"S"))</f>
        <v>3</v>
      </c>
      <c r="CB30" s="169" t="n">
        <f aca="false">IF($B30="","",COUNTIF($AP30:$BW30,"W"))</f>
        <v>0</v>
      </c>
      <c r="CC30" s="171" t="n">
        <f aca="false">IF(B30="","",SUM(BX30:CA30))</f>
        <v>8</v>
      </c>
      <c r="CD30" s="169" t="n">
        <f aca="false">IF(B30="","",SUM(BX30:BZ30))</f>
        <v>5</v>
      </c>
      <c r="CE30" s="172" t="str">
        <f aca="false">IF(B30="","",IF(AND(CC30&gt;=6,CD30&gt;=3,OR(E30&gt;=35,F30&gt;=35),L30&gt;=35),"6/3 සමත්",IF(AND(CC30&gt;=5,CD30&gt;=3,OR(E30&gt;=35,F30&gt;=35,L30&gt;=35)),"5/3 සමත්",IF(AND(CC30&gt;=4,CD30&gt;=1,OR(E30&gt;=20,F30&gt;=20,L30&gt;=20)),"සමත් කළ හැකි",IF(CB30=9,"W9","අසමත් ?")))))</f>
        <v>6/3 සමත්</v>
      </c>
      <c r="FK30" s="173" t="n">
        <v>16</v>
      </c>
      <c r="FL30" s="161" t="s">
        <v>60</v>
      </c>
      <c r="FM30" s="161"/>
      <c r="FN30" s="161" t="str">
        <f aca="false">IF(FM30="","-",(FM30/$M$95)*100)</f>
        <v>-</v>
      </c>
      <c r="FO30" s="165" t="n">
        <v>20</v>
      </c>
      <c r="FP30" s="165"/>
      <c r="FQ30" s="165" t="s">
        <v>18</v>
      </c>
      <c r="FR30" s="165" t="n">
        <v>51</v>
      </c>
      <c r="FS30" s="165"/>
      <c r="FT30" s="165"/>
      <c r="FU30" s="165" t="n">
        <v>9</v>
      </c>
      <c r="FV30" s="165" t="n">
        <v>10</v>
      </c>
      <c r="FW30" s="165" t="s">
        <v>18</v>
      </c>
      <c r="FX30" s="165" t="n">
        <v>17</v>
      </c>
      <c r="FY30" s="165" t="s">
        <v>18</v>
      </c>
      <c r="FZ30" s="165" t="s">
        <v>18</v>
      </c>
      <c r="GA30" s="165" t="n">
        <v>18</v>
      </c>
      <c r="GB30" s="165"/>
      <c r="GC30" s="165"/>
      <c r="GD30" s="165"/>
      <c r="GE30" s="165"/>
      <c r="GF30" s="165"/>
      <c r="GG30" s="165" t="n">
        <v>41</v>
      </c>
      <c r="GH30" s="165" t="s">
        <v>18</v>
      </c>
      <c r="GI30" s="165" t="s">
        <v>18</v>
      </c>
      <c r="GJ30" s="165"/>
      <c r="GK30" s="165"/>
      <c r="GL30" s="165" t="s">
        <v>18</v>
      </c>
      <c r="GM30" s="165"/>
      <c r="GN30" s="165"/>
      <c r="GO30" s="165" t="s">
        <v>18</v>
      </c>
      <c r="GP30" s="165" t="s">
        <v>18</v>
      </c>
      <c r="GQ30" s="165"/>
      <c r="GR30" s="165" t="s">
        <v>18</v>
      </c>
      <c r="GS30" s="165"/>
      <c r="GT30" s="165"/>
      <c r="GU30" s="165"/>
      <c r="GV30" s="174"/>
      <c r="GW30" s="167" t="n">
        <f aca="false">IF(FL30="","",SUM(FO30:GV30))</f>
        <v>166</v>
      </c>
      <c r="GX30" s="168" t="n">
        <f aca="false">IF(FL30="","",GW30/9)</f>
        <v>18.4444444444444</v>
      </c>
      <c r="GY30" s="169" t="n">
        <f aca="false">IF(FL30="","",IF(GW30=0,"-",RANK(GW30,$GW$15:$GW$64,0)))</f>
        <v>38</v>
      </c>
      <c r="GZ30" s="167" t="str">
        <f aca="false">IF(FO30="","",IF(FO30="-","-",IF(UPPER(FO30)="AB","+",VLOOKUP(FO30,'විෂය තොරතුරු'!$P$24:$Q$28,2))))</f>
        <v>W</v>
      </c>
      <c r="HA30" s="168" t="str">
        <f aca="false">IF(FP30="","",IF(FP30="-","-",IF(UPPER(FP30)="AB","+",VLOOKUP(FP30,'විෂය තොරතුරු'!$P$24:$Q$28,2))))</f>
        <v/>
      </c>
      <c r="HB30" s="168" t="str">
        <f aca="false">IF(FQ30="","",IF(FQ30="-","-",IF(UPPER(FQ30)="AB","+",VLOOKUP(FQ30,'විෂය තොරතුරු'!$P$24:$Q$28,2))))</f>
        <v>-</v>
      </c>
      <c r="HC30" s="168" t="str">
        <f aca="false">IF(FR30="","",IF(FR30="-","-",IF(UPPER(FR30)="AB","+",VLOOKUP(FR30,'විෂය තොරතුරු'!$P$24:$Q$28,2))))</f>
        <v>C</v>
      </c>
      <c r="HD30" s="168" t="str">
        <f aca="false">IF(FS30="","",IF(FS30="-","-",IF(UPPER(FS30)="AB","+",VLOOKUP(FS30,'විෂය තොරතුරු'!$P$24:$Q$28,2))))</f>
        <v/>
      </c>
      <c r="HE30" s="170" t="str">
        <f aca="false">IF(FT30="","",IF(FT30="-","-",IF(UPPER(FT30)="AB","+",VLOOKUP(FT30,'විෂය තොරතුරු'!$P$24:$Q$28,2))))</f>
        <v/>
      </c>
      <c r="HF30" s="171" t="str">
        <f aca="false">IF(FU30="","",IF(FU30="-","-",IF(UPPER(FU30)="AB","+",VLOOKUP(FU30,'විෂය තොරතුරු'!$P$24:$Q$28,2))))</f>
        <v>W</v>
      </c>
      <c r="HG30" s="168" t="str">
        <f aca="false">IF(FV30="","",IF(FV30="-","-",IF(UPPER(FV30)="AB","+",VLOOKUP(FV30,'විෂය තොරතුරු'!$P$24:$Q$28,2))))</f>
        <v>W</v>
      </c>
      <c r="HH30" s="168" t="str">
        <f aca="false">IF(FW30="","",IF(FW30="-","-",IF(UPPER(FW30)="AB","+",VLOOKUP(FW30,'විෂය තොරතුරු'!$P$24:$Q$28,2))))</f>
        <v>-</v>
      </c>
      <c r="HI30" s="169" t="str">
        <f aca="false">IF(FX30="","",IF(FX30="-","-",IF(UPPER(FX30)="AB","+",VLOOKUP(FX30,'විෂය තොරතුරු'!$P$24:$Q$28,2))))</f>
        <v>W</v>
      </c>
      <c r="HJ30" s="167" t="str">
        <f aca="false">IF(FY30="","",IF(FY30="-","-",IF(UPPER(FY30)="AB","+",VLOOKUP(FY30,'විෂය තොරතුරු'!$P$24:$Q$28,2))))</f>
        <v>-</v>
      </c>
      <c r="HK30" s="168" t="str">
        <f aca="false">IF(FZ30="","",IF(FZ30="-","-",IF(UPPER(FZ30)="AB","+",VLOOKUP(FZ30,'විෂය තොරතුරු'!$P$24:$Q$28,2))))</f>
        <v>-</v>
      </c>
      <c r="HL30" s="168" t="str">
        <f aca="false">IF(GA30="","",IF(GA30="-","-",IF(UPPER(GA30)="AB","+",VLOOKUP(GA30,'විෂය තොරතුරු'!$P$24:$Q$28,2))))</f>
        <v>W</v>
      </c>
      <c r="HM30" s="168" t="str">
        <f aca="false">IF(GB30="","",IF(GB30="-","-",IF(UPPER(GB30)="AB","+",VLOOKUP(GB30,'විෂය තොරතුරු'!$P$24:$Q$28,2))))</f>
        <v/>
      </c>
      <c r="HN30" s="168" t="str">
        <f aca="false">IF(GC30="","",IF(GC30="-","-",IF(UPPER(GC30)="AB","+",VLOOKUP(GC30,'විෂය තොරතුරු'!$P$24:$Q$28,2))))</f>
        <v/>
      </c>
      <c r="HO30" s="168" t="str">
        <f aca="false">IF(GD30="","",IF(GD30="-","-",IF(UPPER(GD30)="AB","+",VLOOKUP(GD30,'විෂය තොරතුරු'!$P$24:$Q$28,2))))</f>
        <v/>
      </c>
      <c r="HP30" s="168" t="str">
        <f aca="false">IF(GE30="","",IF(GE30="-","-",IF(UPPER(GE30)="AB","+",VLOOKUP(GE30,'විෂය තොරතුරු'!$P$24:$Q$28,2))))</f>
        <v/>
      </c>
      <c r="HQ30" s="170" t="str">
        <f aca="false">IF(GF30="","",IF(GF30="-","-",IF(UPPER(GF30)="AB","+",VLOOKUP(GF30,'විෂය තොරතුරු'!$P$24:$Q$28,2))))</f>
        <v/>
      </c>
      <c r="HR30" s="171" t="str">
        <f aca="false">IF(GG30="","",IF(GG30="-","-",IF(UPPER(GG30)="AB","+",VLOOKUP(GG30,'විෂය තොරතුරු'!$P$24:$Q$28,2))))</f>
        <v>S</v>
      </c>
      <c r="HS30" s="168" t="str">
        <f aca="false">IF(GH30="","",IF(GH30="-","-",IF(UPPER(GH30)="AB","+",VLOOKUP(GH30,'විෂය තොරතුරු'!$P$24:$Q$28,2))))</f>
        <v>-</v>
      </c>
      <c r="HT30" s="168" t="str">
        <f aca="false">IF(GI30="","",IF(GI30="-","-",IF(UPPER(GI30)="AB","+",VLOOKUP(GI30,'විෂය තොරතුරු'!$P$24:$Q$28,2))))</f>
        <v>-</v>
      </c>
      <c r="HU30" s="168" t="str">
        <f aca="false">IF(GJ30="","",IF(GJ30="-","-",IF(UPPER(GJ30)="AB","+",VLOOKUP(GJ30,'විෂය තොරතුරු'!$P$24:$Q$28,2))))</f>
        <v/>
      </c>
      <c r="HV30" s="168" t="str">
        <f aca="false">IF(GK30="","",IF(GK30="-","-",IF(UPPER(GK30)="AB","+",VLOOKUP(GK30,'විෂය තොරතුරු'!$P$24:$Q$28,2))))</f>
        <v/>
      </c>
      <c r="HW30" s="168" t="str">
        <f aca="false">IF(GL30="","",IF(GL30="-","-",IF(UPPER(GL30)="AB","+",VLOOKUP(GL30,'විෂය තොරතුරු'!$P$24:$Q$28,2))))</f>
        <v>-</v>
      </c>
      <c r="HX30" s="168" t="str">
        <f aca="false">IF(GM30="","",IF(GM30="-","-",IF(UPPER(GM30)="AB","+",VLOOKUP(GM30,'විෂය තොරතුරු'!$P$24:$Q$28,2))))</f>
        <v/>
      </c>
      <c r="HY30" s="169" t="str">
        <f aca="false">IF(GN30="","",IF(GN30="-","-",IF(UPPER(GN30)="AB","+",VLOOKUP(GN30,'විෂය තොරතුරු'!$P$24:$Q$28,2))))</f>
        <v/>
      </c>
      <c r="HZ30" s="171" t="str">
        <f aca="false">IF(GO30="","",IF(GO30="-","-",IF(UPPER(GO30)="AB","+",VLOOKUP(GO30,'විෂය තොරතුරු'!$P$24:$Q$28,2))))</f>
        <v>-</v>
      </c>
      <c r="IA30" s="168" t="str">
        <f aca="false">IF(GP30="","",IF(GP30="-","-",IF(UPPER(GP30)="AB","+",VLOOKUP(GP30,'විෂය තොරතුරු'!$P$24:$Q$28,2))))</f>
        <v>-</v>
      </c>
      <c r="IB30" s="168" t="str">
        <f aca="false">IF(GQ30="","",IF(GQ30="-","-",IF(UPPER(GQ30)="AB","+",VLOOKUP(GQ30,'විෂය තොරතුරු'!$P$24:$Q$28,2))))</f>
        <v/>
      </c>
      <c r="IC30" s="168" t="str">
        <f aca="false">IF(GR30="","",IF(GR30="-","-",IF(UPPER(GR30)="AB","+",VLOOKUP(GR30,'විෂය තොරතුරු'!$P$24:$Q$28,2))))</f>
        <v>-</v>
      </c>
      <c r="ID30" s="168" t="str">
        <f aca="false">IF(GS30="","",IF(GS30="-","-",IF(UPPER(GS30)="AB","+",VLOOKUP(GS30,'විෂය තොරතුරු'!$P$24:$Q$28,2))))</f>
        <v/>
      </c>
      <c r="IE30" s="168" t="str">
        <f aca="false">IF(GT30="","",IF(GT30="-","-",IF(UPPER(GT30)="AB","+",VLOOKUP(GT30,'විෂය තොරතුරු'!$P$24:$Q$28,2))))</f>
        <v/>
      </c>
      <c r="IF30" s="168" t="str">
        <f aca="false">IF(GU30="","",IF(GU30="-","-",IF(UPPER(GU30)="AB","+",VLOOKUP(GU30,'විෂය තොරතුරු'!$P$24:$Q$28,2))))</f>
        <v/>
      </c>
      <c r="IG30" s="169" t="str">
        <f aca="false">IF(GV30="","",IF(GV30="-","-",IF(UPPER(GV30)="AB","+",VLOOKUP(GV30,'විෂය තොරතුරු'!$P$24:$Q$28,2))))</f>
        <v/>
      </c>
      <c r="IH30" s="171" t="n">
        <f aca="false">IF($FL30="","",COUNTIF($GZ30:$IG30,"A"))</f>
        <v>0</v>
      </c>
      <c r="II30" s="171" t="n">
        <f aca="false">IF($FL30="","",COUNTIF($GZ30:$IG30,"B"))</f>
        <v>0</v>
      </c>
      <c r="IJ30" s="171" t="n">
        <f aca="false">IF($FL30="","",COUNTIF($GZ30:$IG30,"C"))</f>
        <v>1</v>
      </c>
      <c r="IK30" s="171" t="n">
        <f aca="false">IF($FL30="","",COUNTIF($GZ30:$IG30,"S"))</f>
        <v>1</v>
      </c>
      <c r="IL30" s="171" t="n">
        <f aca="false">IF($FL30="","",COUNTIF($GZ30:$IG30,"W"))</f>
        <v>5</v>
      </c>
      <c r="IM30" s="171" t="n">
        <f aca="false">IF(FL30="","",SUM(IH30:IK30))</f>
        <v>2</v>
      </c>
      <c r="IN30" s="169" t="n">
        <f aca="false">IF(FL30="","",SUM(IH30:IJ30))</f>
        <v>1</v>
      </c>
      <c r="IO30" s="172" t="str">
        <f aca="false">IF(FL30="","",IF(AND(IM30&gt;=6,IN30&gt;=3,OR(FO30&gt;=35,FP30&gt;=35),FV30&gt;=35),"6/3 සමත්",IF(AND(IM30&gt;=5,IN30&gt;=3,OR(FO30&gt;=35,FP30&gt;=35,FV30&gt;=35)),"5/3 සමත්",IF(AND(IM30&gt;=4,IN30&gt;=1,OR(FO30&gt;=20,FP30&gt;=20,FV30&gt;=20)),"සමත් කළ හැකි",IF(IL30=9,"W9","අසමත් ?")))))</f>
        <v>අසමත් ?</v>
      </c>
    </row>
    <row r="31" customFormat="false" ht="13.8" hidden="true" customHeight="false" outlineLevel="0" collapsed="false">
      <c r="A31" s="160" t="n">
        <v>17</v>
      </c>
      <c r="B31" s="161"/>
      <c r="C31" s="161"/>
      <c r="D31" s="162"/>
      <c r="E31" s="163"/>
      <c r="F31" s="164"/>
      <c r="G31" s="163"/>
      <c r="H31" s="165"/>
      <c r="I31" s="165"/>
      <c r="J31" s="164"/>
      <c r="K31" s="163"/>
      <c r="L31" s="165"/>
      <c r="M31" s="165"/>
      <c r="N31" s="164"/>
      <c r="O31" s="163"/>
      <c r="P31" s="165"/>
      <c r="Q31" s="165"/>
      <c r="R31" s="165"/>
      <c r="S31" s="165"/>
      <c r="T31" s="165"/>
      <c r="U31" s="165"/>
      <c r="V31" s="164"/>
      <c r="W31" s="163"/>
      <c r="X31" s="165"/>
      <c r="Y31" s="165"/>
      <c r="Z31" s="165"/>
      <c r="AA31" s="165"/>
      <c r="AB31" s="165"/>
      <c r="AC31" s="165"/>
      <c r="AD31" s="164"/>
      <c r="AE31" s="163"/>
      <c r="AF31" s="165"/>
      <c r="AG31" s="165"/>
      <c r="AH31" s="165"/>
      <c r="AI31" s="165"/>
      <c r="AJ31" s="165"/>
      <c r="AK31" s="165"/>
      <c r="AL31" s="166"/>
      <c r="AM31" s="167" t="str">
        <f aca="false">IF(B31="","",SUM(E31:AL31))</f>
        <v/>
      </c>
      <c r="AN31" s="168" t="str">
        <f aca="false">IF(B31="","",AM31/9)</f>
        <v/>
      </c>
      <c r="AO31" s="169" t="str">
        <f aca="false">IF(B31="","",IF(AM31=0,"-",RANK(AM31,$AM$15:$AM$64,0)))</f>
        <v/>
      </c>
      <c r="AP31" s="167" t="str">
        <f aca="false">IF(E31="","",IF(E31="-","-",IF(UPPER(E31)="AB","+",VLOOKUP(E31,'විෂය තොරතුරු'!$P$24:$Q$28,2))))</f>
        <v/>
      </c>
      <c r="AQ31" s="168" t="str">
        <f aca="false">IF(F31="","",IF(F31="-","-",IF(UPPER(F31)="AB","+",VLOOKUP(F31,'විෂය තොරතුරු'!$P$24:$Q$28,2))))</f>
        <v/>
      </c>
      <c r="AR31" s="168" t="str">
        <f aca="false">IF(G31="","",IF(G31="-","-",IF(UPPER(G31)="AB","+",VLOOKUP(G31,'විෂය තොරතුරු'!$P$24:$Q$28,2))))</f>
        <v/>
      </c>
      <c r="AS31" s="168" t="str">
        <f aca="false">IF(H31="","",IF(H31="-","-",IF(UPPER(H31)="AB","+",VLOOKUP(H31,'විෂය තොරතුරු'!$P$24:$Q$28,2))))</f>
        <v/>
      </c>
      <c r="AT31" s="168" t="str">
        <f aca="false">IF(I31="","",IF(I31="-","-",IF(UPPER(I31)="AB","+",VLOOKUP(I31,'විෂය තොරතුරු'!$P$24:$Q$28,2))))</f>
        <v/>
      </c>
      <c r="AU31" s="170" t="str">
        <f aca="false">IF(J31="","",IF(J31="-","-",IF(UPPER(J31)="AB","+",VLOOKUP(J31,'විෂය තොරතුරු'!$P$24:$Q$28,2))))</f>
        <v/>
      </c>
      <c r="AV31" s="171" t="str">
        <f aca="false">IF(K31="","",IF(K31="-","-",IF(UPPER(K31)="AB","+",VLOOKUP(K31,'විෂය තොරතුරු'!$P$24:$Q$28,2))))</f>
        <v/>
      </c>
      <c r="AW31" s="168" t="str">
        <f aca="false">IF(L31="","",IF(L31="-","-",IF(UPPER(L31)="AB","+",VLOOKUP(L31,'විෂය තොරතුරු'!$P$24:$Q$28,2))))</f>
        <v/>
      </c>
      <c r="AX31" s="168" t="str">
        <f aca="false">IF(M31="","",IF(M31="-","-",IF(UPPER(M31)="AB","+",VLOOKUP(M31,'විෂය තොරතුරු'!$P$24:$Q$28,2))))</f>
        <v/>
      </c>
      <c r="AY31" s="169" t="str">
        <f aca="false">IF(N31="","",IF(N31="-","-",IF(UPPER(N31)="AB","+",VLOOKUP(N31,'විෂය තොරතුරු'!$P$24:$Q$28,2))))</f>
        <v/>
      </c>
      <c r="AZ31" s="167" t="str">
        <f aca="false">IF(O31="","",IF(O31="-","-",IF(UPPER(O31)="AB","+",VLOOKUP(O31,'විෂය තොරතුරු'!$P$24:$Q$28,2))))</f>
        <v/>
      </c>
      <c r="BA31" s="168" t="str">
        <f aca="false">IF(P31="","",IF(P31="-","-",IF(UPPER(P31)="AB","+",VLOOKUP(P31,'විෂය තොරතුරු'!$P$24:$Q$28,2))))</f>
        <v/>
      </c>
      <c r="BB31" s="168" t="str">
        <f aca="false">IF(Q31="","",IF(Q31="-","-",IF(UPPER(Q31)="AB","+",VLOOKUP(Q31,'විෂය තොරතුරු'!$P$24:$Q$28,2))))</f>
        <v/>
      </c>
      <c r="BC31" s="168" t="str">
        <f aca="false">IF(R31="","",IF(R31="-","-",IF(UPPER(R31)="AB","+",VLOOKUP(R31,'විෂය තොරතුරු'!$P$24:$Q$28,2))))</f>
        <v/>
      </c>
      <c r="BD31" s="168" t="str">
        <f aca="false">IF(S31="","",IF(S31="-","-",IF(UPPER(S31)="AB","+",VLOOKUP(S31,'විෂය තොරතුරු'!$P$24:$Q$28,2))))</f>
        <v/>
      </c>
      <c r="BE31" s="168" t="str">
        <f aca="false">IF(T31="","",IF(T31="-","-",IF(UPPER(T31)="AB","+",VLOOKUP(T31,'විෂය තොරතුරු'!$P$24:$Q$28,2))))</f>
        <v/>
      </c>
      <c r="BF31" s="168" t="str">
        <f aca="false">IF(U31="","",IF(U31="-","-",IF(UPPER(U31)="AB","+",VLOOKUP(U31,'විෂය තොරතුරු'!$P$24:$Q$28,2))))</f>
        <v/>
      </c>
      <c r="BG31" s="170" t="str">
        <f aca="false">IF(V31="","",IF(V31="-","-",IF(UPPER(V31)="AB","+",VLOOKUP(V31,'විෂය තොරතුරු'!$P$24:$Q$28,2))))</f>
        <v/>
      </c>
      <c r="BH31" s="171" t="str">
        <f aca="false">IF(W31="","",IF(W31="-","-",IF(UPPER(W31)="AB","+",VLOOKUP(W31,'විෂය තොරතුරු'!$P$24:$Q$28,2))))</f>
        <v/>
      </c>
      <c r="BI31" s="168" t="str">
        <f aca="false">IF(X31="","",IF(X31="-","-",IF(UPPER(X31)="AB","+",VLOOKUP(X31,'විෂය තොරතුරු'!$P$24:$Q$28,2))))</f>
        <v/>
      </c>
      <c r="BJ31" s="168" t="str">
        <f aca="false">IF(Y31="","",IF(Y31="-","-",IF(UPPER(Y31)="AB","+",VLOOKUP(Y31,'විෂය තොරතුරු'!$P$24:$Q$28,2))))</f>
        <v/>
      </c>
      <c r="BK31" s="168" t="str">
        <f aca="false">IF(Z31="","",IF(Z31="-","-",IF(UPPER(Z31)="AB","+",VLOOKUP(Z31,'විෂය තොරතුරු'!$P$24:$Q$28,2))))</f>
        <v/>
      </c>
      <c r="BL31" s="168" t="str">
        <f aca="false">IF(AA31="","",IF(AA31="-","-",IF(UPPER(AA31)="AB","+",VLOOKUP(AA31,'විෂය තොරතුරු'!$P$24:$Q$28,2))))</f>
        <v/>
      </c>
      <c r="BM31" s="168" t="str">
        <f aca="false">IF(AB31="","",IF(AB31="-","-",IF(UPPER(AB31)="AB","+",VLOOKUP(AB31,'විෂය තොරතුරු'!$P$24:$Q$28,2))))</f>
        <v/>
      </c>
      <c r="BN31" s="168" t="str">
        <f aca="false">IF(AC31="","",IF(AC31="-","-",IF(UPPER(AC31)="AB","+",VLOOKUP(AC31,'විෂය තොරතුරු'!$P$24:$Q$28,2))))</f>
        <v/>
      </c>
      <c r="BO31" s="169" t="str">
        <f aca="false">IF(AD31="","",IF(AD31="-","-",IF(UPPER(AD31)="AB","+",VLOOKUP(AD31,'විෂය තොරතුරු'!$P$24:$Q$28,2))))</f>
        <v/>
      </c>
      <c r="BP31" s="171" t="str">
        <f aca="false">IF(AE31="","",IF(AE31="-","-",IF(UPPER(AE31)="AB","+",VLOOKUP(AE31,'විෂය තොරතුරු'!$P$24:$Q$28,2))))</f>
        <v/>
      </c>
      <c r="BQ31" s="168" t="str">
        <f aca="false">IF(AF31="","",IF(AF31="-","-",IF(UPPER(AF31)="AB","+",VLOOKUP(AF31,'විෂය තොරතුරු'!$P$24:$Q$28,2))))</f>
        <v/>
      </c>
      <c r="BR31" s="168" t="str">
        <f aca="false">IF(AG31="","",IF(AG31="-","-",IF(UPPER(AG31)="AB","+",VLOOKUP(AG31,'විෂය තොරතුරු'!$P$24:$Q$28,2))))</f>
        <v/>
      </c>
      <c r="BS31" s="168" t="str">
        <f aca="false">IF(AH31="","",IF(AH31="-","-",IF(UPPER(AH31)="AB","+",VLOOKUP(AH31,'විෂය තොරතුරු'!$P$24:$Q$28,2))))</f>
        <v/>
      </c>
      <c r="BT31" s="168" t="str">
        <f aca="false">IF(AI31="","",IF(AI31="-","-",IF(UPPER(AI31)="AB","+",VLOOKUP(AI31,'විෂය තොරතුරු'!$P$24:$Q$28,2))))</f>
        <v/>
      </c>
      <c r="BU31" s="168" t="str">
        <f aca="false">IF(AJ31="","",IF(AJ31="-","-",IF(UPPER(AJ31)="AB","+",VLOOKUP(AJ31,'විෂය තොරතුරු'!$P$24:$Q$28,2))))</f>
        <v/>
      </c>
      <c r="BV31" s="168" t="str">
        <f aca="false">IF(AK31="","",IF(AK31="-","-",IF(UPPER(AK31)="AB","+",VLOOKUP(AK31,'විෂය තොරතුරු'!$P$24:$Q$28,2))))</f>
        <v/>
      </c>
      <c r="BW31" s="169" t="str">
        <f aca="false">IF(AL31="","",IF(AL31="-","-",IF(UPPER(AL31)="AB","+",VLOOKUP(AL31,'විෂය තොරතුරු'!$P$24:$Q$28,2))))</f>
        <v/>
      </c>
      <c r="BX31" s="171" t="str">
        <f aca="false">IF($B31="","",COUNTIF($AP31:$BW31,"A"))</f>
        <v/>
      </c>
      <c r="BY31" s="168" t="str">
        <f aca="false">IF($B31="","",COUNTIF($AP31:$BW31,"B"))</f>
        <v/>
      </c>
      <c r="BZ31" s="168" t="str">
        <f aca="false">IF($B31="","",COUNTIF($AP31:$BW31,"C"))</f>
        <v/>
      </c>
      <c r="CA31" s="168" t="str">
        <f aca="false">IF($B31="","",COUNTIF($AP31:$BW31,"S"))</f>
        <v/>
      </c>
      <c r="CB31" s="169" t="str">
        <f aca="false">IF($B31="","",COUNTIF($AP31:$BW31,"W"))</f>
        <v/>
      </c>
      <c r="CC31" s="171" t="str">
        <f aca="false">IF(B31="","",SUM(BX31:CA31))</f>
        <v/>
      </c>
      <c r="CD31" s="169" t="str">
        <f aca="false">IF(B31="","",SUM(BX31:BZ31))</f>
        <v/>
      </c>
      <c r="CE31" s="172" t="str">
        <f aca="false">IF(B31="","",IF(AND(CC31&gt;=6,CD31&gt;=3,OR(E31&gt;=35,F31&gt;=35),L31&gt;=35),"6/3 සමත්",IF(AND(CC31&gt;=5,CD31&gt;=3,OR(E31&gt;=35,F31&gt;=35,L31&gt;=35)),"5/3 සමත්",IF(AND(CC31&gt;=4,CD31&gt;=1,OR(E31&gt;=20,F31&gt;=20,L31&gt;=20)),"සමත් කළ හැකි",IF(CB31=9,"W9","අසමත් ?")))))</f>
        <v/>
      </c>
      <c r="FK31" s="173" t="n">
        <v>17</v>
      </c>
      <c r="FL31" s="161" t="s">
        <v>61</v>
      </c>
      <c r="FM31" s="161"/>
      <c r="FN31" s="161" t="str">
        <f aca="false">IF(FM31="","-",(FM31/$M$95)*100)</f>
        <v>-</v>
      </c>
      <c r="FO31" s="165" t="n">
        <v>46</v>
      </c>
      <c r="FP31" s="165"/>
      <c r="FQ31" s="165" t="s">
        <v>18</v>
      </c>
      <c r="FR31" s="165" t="n">
        <v>60</v>
      </c>
      <c r="FS31" s="165"/>
      <c r="FT31" s="165"/>
      <c r="FU31" s="165" t="n">
        <v>13</v>
      </c>
      <c r="FV31" s="165" t="n">
        <v>32</v>
      </c>
      <c r="FW31" s="165" t="n">
        <v>29</v>
      </c>
      <c r="FX31" s="165" t="n">
        <v>26</v>
      </c>
      <c r="FY31" s="165" t="n">
        <v>60</v>
      </c>
      <c r="FZ31" s="165" t="s">
        <v>18</v>
      </c>
      <c r="GA31" s="165"/>
      <c r="GB31" s="165"/>
      <c r="GC31" s="165"/>
      <c r="GD31" s="165"/>
      <c r="GE31" s="165"/>
      <c r="GF31" s="165"/>
      <c r="GG31" s="165" t="s">
        <v>18</v>
      </c>
      <c r="GH31" s="165" t="n">
        <v>71</v>
      </c>
      <c r="GI31" s="165" t="s">
        <v>18</v>
      </c>
      <c r="GJ31" s="165"/>
      <c r="GK31" s="165"/>
      <c r="GL31" s="165" t="s">
        <v>18</v>
      </c>
      <c r="GM31" s="165"/>
      <c r="GN31" s="165"/>
      <c r="GO31" s="165" t="s">
        <v>18</v>
      </c>
      <c r="GP31" s="165" t="s">
        <v>18</v>
      </c>
      <c r="GQ31" s="165"/>
      <c r="GR31" s="165" t="n">
        <v>45</v>
      </c>
      <c r="GS31" s="165"/>
      <c r="GT31" s="165"/>
      <c r="GU31" s="165"/>
      <c r="GV31" s="174"/>
      <c r="GW31" s="167" t="n">
        <f aca="false">IF(FL31="","",SUM(FO31:GV31))</f>
        <v>382</v>
      </c>
      <c r="GX31" s="168" t="n">
        <f aca="false">IF(FL31="","",GW31/9)</f>
        <v>42.4444444444444</v>
      </c>
      <c r="GY31" s="169" t="n">
        <f aca="false">IF(FL31="","",IF(GW31=0,"-",RANK(GW31,$GW$15:$GW$64,0)))</f>
        <v>12</v>
      </c>
      <c r="GZ31" s="167" t="str">
        <f aca="false">IF(FO31="","",IF(FO31="-","-",IF(UPPER(FO31)="AB","+",VLOOKUP(FO31,'විෂය තොරතුරු'!$P$24:$Q$28,2))))</f>
        <v>S</v>
      </c>
      <c r="HA31" s="168" t="str">
        <f aca="false">IF(FP31="","",IF(FP31="-","-",IF(UPPER(FP31)="AB","+",VLOOKUP(FP31,'විෂය තොරතුරු'!$P$24:$Q$28,2))))</f>
        <v/>
      </c>
      <c r="HB31" s="168" t="str">
        <f aca="false">IF(FQ31="","",IF(FQ31="-","-",IF(UPPER(FQ31)="AB","+",VLOOKUP(FQ31,'විෂය තොරතුරු'!$P$24:$Q$28,2))))</f>
        <v>-</v>
      </c>
      <c r="HC31" s="168" t="str">
        <f aca="false">IF(FR31="","",IF(FR31="-","-",IF(UPPER(FR31)="AB","+",VLOOKUP(FR31,'විෂය තොරතුරු'!$P$24:$Q$28,2))))</f>
        <v>C</v>
      </c>
      <c r="HD31" s="168" t="str">
        <f aca="false">IF(FS31="","",IF(FS31="-","-",IF(UPPER(FS31)="AB","+",VLOOKUP(FS31,'විෂය තොරතුරු'!$P$24:$Q$28,2))))</f>
        <v/>
      </c>
      <c r="HE31" s="170" t="str">
        <f aca="false">IF(FT31="","",IF(FT31="-","-",IF(UPPER(FT31)="AB","+",VLOOKUP(FT31,'විෂය තොරතුරු'!$P$24:$Q$28,2))))</f>
        <v/>
      </c>
      <c r="HF31" s="171" t="str">
        <f aca="false">IF(FU31="","",IF(FU31="-","-",IF(UPPER(FU31)="AB","+",VLOOKUP(FU31,'විෂය තොරතුරු'!$P$24:$Q$28,2))))</f>
        <v>W</v>
      </c>
      <c r="HG31" s="168" t="str">
        <f aca="false">IF(FV31="","",IF(FV31="-","-",IF(UPPER(FV31)="AB","+",VLOOKUP(FV31,'විෂය තොරතුරු'!$P$24:$Q$28,2))))</f>
        <v>W</v>
      </c>
      <c r="HH31" s="168" t="str">
        <f aca="false">IF(FW31="","",IF(FW31="-","-",IF(UPPER(FW31)="AB","+",VLOOKUP(FW31,'විෂය තොරතුරු'!$P$24:$Q$28,2))))</f>
        <v>W</v>
      </c>
      <c r="HI31" s="169" t="str">
        <f aca="false">IF(FX31="","",IF(FX31="-","-",IF(UPPER(FX31)="AB","+",VLOOKUP(FX31,'විෂය තොරතුරු'!$P$24:$Q$28,2))))</f>
        <v>W</v>
      </c>
      <c r="HJ31" s="167" t="str">
        <f aca="false">IF(FY31="","",IF(FY31="-","-",IF(UPPER(FY31)="AB","+",VLOOKUP(FY31,'විෂය තොරතුරු'!$P$24:$Q$28,2))))</f>
        <v>C</v>
      </c>
      <c r="HK31" s="168" t="str">
        <f aca="false">IF(FZ31="","",IF(FZ31="-","-",IF(UPPER(FZ31)="AB","+",VLOOKUP(FZ31,'විෂය තොරතුරු'!$P$24:$Q$28,2))))</f>
        <v>-</v>
      </c>
      <c r="HL31" s="168" t="str">
        <f aca="false">IF(GA31="","",IF(GA31="-","-",IF(UPPER(GA31)="AB","+",VLOOKUP(GA31,'විෂය තොරතුරු'!$P$24:$Q$28,2))))</f>
        <v/>
      </c>
      <c r="HM31" s="168" t="str">
        <f aca="false">IF(GB31="","",IF(GB31="-","-",IF(UPPER(GB31)="AB","+",VLOOKUP(GB31,'විෂය තොරතුරු'!$P$24:$Q$28,2))))</f>
        <v/>
      </c>
      <c r="HN31" s="168" t="str">
        <f aca="false">IF(GC31="","",IF(GC31="-","-",IF(UPPER(GC31)="AB","+",VLOOKUP(GC31,'විෂය තොරතුරු'!$P$24:$Q$28,2))))</f>
        <v/>
      </c>
      <c r="HO31" s="168" t="str">
        <f aca="false">IF(GD31="","",IF(GD31="-","-",IF(UPPER(GD31)="AB","+",VLOOKUP(GD31,'විෂය තොරතුරු'!$P$24:$Q$28,2))))</f>
        <v/>
      </c>
      <c r="HP31" s="168" t="str">
        <f aca="false">IF(GE31="","",IF(GE31="-","-",IF(UPPER(GE31)="AB","+",VLOOKUP(GE31,'විෂය තොරතුරු'!$P$24:$Q$28,2))))</f>
        <v/>
      </c>
      <c r="HQ31" s="170" t="str">
        <f aca="false">IF(GF31="","",IF(GF31="-","-",IF(UPPER(GF31)="AB","+",VLOOKUP(GF31,'විෂය තොරතුරු'!$P$24:$Q$28,2))))</f>
        <v/>
      </c>
      <c r="HR31" s="171" t="str">
        <f aca="false">IF(GG31="","",IF(GG31="-","-",IF(UPPER(GG31)="AB","+",VLOOKUP(GG31,'විෂය තොරතුරු'!$P$24:$Q$28,2))))</f>
        <v>-</v>
      </c>
      <c r="HS31" s="168" t="str">
        <f aca="false">IF(GH31="","",IF(GH31="-","-",IF(UPPER(GH31)="AB","+",VLOOKUP(GH31,'විෂය තොරතුරු'!$P$24:$Q$28,2))))</f>
        <v>B</v>
      </c>
      <c r="HT31" s="168" t="str">
        <f aca="false">IF(GI31="","",IF(GI31="-","-",IF(UPPER(GI31)="AB","+",VLOOKUP(GI31,'විෂය තොරතුරු'!$P$24:$Q$28,2))))</f>
        <v>-</v>
      </c>
      <c r="HU31" s="168" t="str">
        <f aca="false">IF(GJ31="","",IF(GJ31="-","-",IF(UPPER(GJ31)="AB","+",VLOOKUP(GJ31,'විෂය තොරතුරු'!$P$24:$Q$28,2))))</f>
        <v/>
      </c>
      <c r="HV31" s="168" t="str">
        <f aca="false">IF(GK31="","",IF(GK31="-","-",IF(UPPER(GK31)="AB","+",VLOOKUP(GK31,'විෂය තොරතුරු'!$P$24:$Q$28,2))))</f>
        <v/>
      </c>
      <c r="HW31" s="168" t="str">
        <f aca="false">IF(GL31="","",IF(GL31="-","-",IF(UPPER(GL31)="AB","+",VLOOKUP(GL31,'විෂය තොරතුරු'!$P$24:$Q$28,2))))</f>
        <v>-</v>
      </c>
      <c r="HX31" s="168" t="str">
        <f aca="false">IF(GM31="","",IF(GM31="-","-",IF(UPPER(GM31)="AB","+",VLOOKUP(GM31,'විෂය තොරතුරු'!$P$24:$Q$28,2))))</f>
        <v/>
      </c>
      <c r="HY31" s="169" t="str">
        <f aca="false">IF(GN31="","",IF(GN31="-","-",IF(UPPER(GN31)="AB","+",VLOOKUP(GN31,'විෂය තොරතුරු'!$P$24:$Q$28,2))))</f>
        <v/>
      </c>
      <c r="HZ31" s="171" t="str">
        <f aca="false">IF(GO31="","",IF(GO31="-","-",IF(UPPER(GO31)="AB","+",VLOOKUP(GO31,'විෂය තොරතුරු'!$P$24:$Q$28,2))))</f>
        <v>-</v>
      </c>
      <c r="IA31" s="168" t="str">
        <f aca="false">IF(GP31="","",IF(GP31="-","-",IF(UPPER(GP31)="AB","+",VLOOKUP(GP31,'විෂය තොරතුරු'!$P$24:$Q$28,2))))</f>
        <v>-</v>
      </c>
      <c r="IB31" s="168" t="str">
        <f aca="false">IF(GQ31="","",IF(GQ31="-","-",IF(UPPER(GQ31)="AB","+",VLOOKUP(GQ31,'විෂය තොරතුරු'!$P$24:$Q$28,2))))</f>
        <v/>
      </c>
      <c r="IC31" s="168" t="str">
        <f aca="false">IF(GR31="","",IF(GR31="-","-",IF(UPPER(GR31)="AB","+",VLOOKUP(GR31,'විෂය තොරතුරු'!$P$24:$Q$28,2))))</f>
        <v>S</v>
      </c>
      <c r="ID31" s="168" t="str">
        <f aca="false">IF(GS31="","",IF(GS31="-","-",IF(UPPER(GS31)="AB","+",VLOOKUP(GS31,'විෂය තොරතුරු'!$P$24:$Q$28,2))))</f>
        <v/>
      </c>
      <c r="IE31" s="168" t="str">
        <f aca="false">IF(GT31="","",IF(GT31="-","-",IF(UPPER(GT31)="AB","+",VLOOKUP(GT31,'විෂය තොරතුරු'!$P$24:$Q$28,2))))</f>
        <v/>
      </c>
      <c r="IF31" s="168" t="str">
        <f aca="false">IF(GU31="","",IF(GU31="-","-",IF(UPPER(GU31)="AB","+",VLOOKUP(GU31,'විෂය තොරතුරු'!$P$24:$Q$28,2))))</f>
        <v/>
      </c>
      <c r="IG31" s="169" t="str">
        <f aca="false">IF(GV31="","",IF(GV31="-","-",IF(UPPER(GV31)="AB","+",VLOOKUP(GV31,'විෂය තොරතුරු'!$P$24:$Q$28,2))))</f>
        <v/>
      </c>
      <c r="IH31" s="171" t="n">
        <f aca="false">IF($FL31="","",COUNTIF($GZ31:$IG31,"A"))</f>
        <v>0</v>
      </c>
      <c r="II31" s="171" t="n">
        <f aca="false">IF($FL31="","",COUNTIF($GZ31:$IG31,"B"))</f>
        <v>1</v>
      </c>
      <c r="IJ31" s="171" t="n">
        <f aca="false">IF($FL31="","",COUNTIF($GZ31:$IG31,"C"))</f>
        <v>2</v>
      </c>
      <c r="IK31" s="171" t="n">
        <f aca="false">IF($FL31="","",COUNTIF($GZ31:$IG31,"S"))</f>
        <v>2</v>
      </c>
      <c r="IL31" s="171" t="n">
        <f aca="false">IF($FL31="","",COUNTIF($GZ31:$IG31,"W"))</f>
        <v>4</v>
      </c>
      <c r="IM31" s="171" t="n">
        <f aca="false">IF(FL31="","",SUM(IH31:IK31))</f>
        <v>5</v>
      </c>
      <c r="IN31" s="169" t="n">
        <f aca="false">IF(FL31="","",SUM(IH31:IJ31))</f>
        <v>3</v>
      </c>
      <c r="IO31" s="172" t="str">
        <f aca="false">IF(FL31="","",IF(AND(IM31&gt;=6,IN31&gt;=3,OR(FO31&gt;=35,FP31&gt;=35),FV31&gt;=35),"6/3 සමත්",IF(AND(IM31&gt;=5,IN31&gt;=3,OR(FO31&gt;=35,FP31&gt;=35,FV31&gt;=35)),"5/3 සමත්",IF(AND(IM31&gt;=4,IN31&gt;=1,OR(FO31&gt;=20,FP31&gt;=20,FV31&gt;=20)),"සමත් කළ හැකි",IF(IL31=9,"W9","අසමත් ?")))))</f>
        <v>5/3 සමත්</v>
      </c>
    </row>
    <row r="32" customFormat="false" ht="13.8" hidden="true" customHeight="false" outlineLevel="0" collapsed="false">
      <c r="A32" s="160" t="n">
        <v>18</v>
      </c>
      <c r="B32" s="161"/>
      <c r="C32" s="161"/>
      <c r="D32" s="162"/>
      <c r="E32" s="163"/>
      <c r="F32" s="164"/>
      <c r="G32" s="163"/>
      <c r="H32" s="165"/>
      <c r="I32" s="165"/>
      <c r="J32" s="164"/>
      <c r="K32" s="163"/>
      <c r="L32" s="165"/>
      <c r="M32" s="165"/>
      <c r="N32" s="164"/>
      <c r="O32" s="163"/>
      <c r="P32" s="165"/>
      <c r="Q32" s="165"/>
      <c r="R32" s="165"/>
      <c r="S32" s="165"/>
      <c r="T32" s="165"/>
      <c r="U32" s="165"/>
      <c r="V32" s="164"/>
      <c r="W32" s="163"/>
      <c r="X32" s="165"/>
      <c r="Y32" s="165"/>
      <c r="Z32" s="165"/>
      <c r="AA32" s="165"/>
      <c r="AB32" s="165"/>
      <c r="AC32" s="165"/>
      <c r="AD32" s="164"/>
      <c r="AE32" s="163"/>
      <c r="AF32" s="165"/>
      <c r="AG32" s="165"/>
      <c r="AH32" s="165"/>
      <c r="AI32" s="165"/>
      <c r="AJ32" s="165"/>
      <c r="AK32" s="165"/>
      <c r="AL32" s="166"/>
      <c r="AM32" s="167" t="str">
        <f aca="false">IF(B32="","",SUM(E32:AL32))</f>
        <v/>
      </c>
      <c r="AN32" s="168" t="str">
        <f aca="false">IF(B32="","",AM32/9)</f>
        <v/>
      </c>
      <c r="AO32" s="169" t="str">
        <f aca="false">IF(B32="","",IF(AM32=0,"-",RANK(AM32,$AM$15:$AM$64,0)))</f>
        <v/>
      </c>
      <c r="AP32" s="167" t="str">
        <f aca="false">IF(E32="","",IF(E32="-","-",IF(UPPER(E32)="AB","+",VLOOKUP(E32,'විෂය තොරතුරු'!$P$24:$Q$28,2))))</f>
        <v/>
      </c>
      <c r="AQ32" s="168" t="str">
        <f aca="false">IF(F32="","",IF(F32="-","-",IF(UPPER(F32)="AB","+",VLOOKUP(F32,'විෂය තොරතුරු'!$P$24:$Q$28,2))))</f>
        <v/>
      </c>
      <c r="AR32" s="168" t="str">
        <f aca="false">IF(G32="","",IF(G32="-","-",IF(UPPER(G32)="AB","+",VLOOKUP(G32,'විෂය තොරතුරු'!$P$24:$Q$28,2))))</f>
        <v/>
      </c>
      <c r="AS32" s="168" t="str">
        <f aca="false">IF(H32="","",IF(H32="-","-",IF(UPPER(H32)="AB","+",VLOOKUP(H32,'විෂය තොරතුරු'!$P$24:$Q$28,2))))</f>
        <v/>
      </c>
      <c r="AT32" s="168" t="str">
        <f aca="false">IF(I32="","",IF(I32="-","-",IF(UPPER(I32)="AB","+",VLOOKUP(I32,'විෂය තොරතුරු'!$P$24:$Q$28,2))))</f>
        <v/>
      </c>
      <c r="AU32" s="170" t="str">
        <f aca="false">IF(J32="","",IF(J32="-","-",IF(UPPER(J32)="AB","+",VLOOKUP(J32,'විෂය තොරතුරු'!$P$24:$Q$28,2))))</f>
        <v/>
      </c>
      <c r="AV32" s="171" t="str">
        <f aca="false">IF(K32="","",IF(K32="-","-",IF(UPPER(K32)="AB","+",VLOOKUP(K32,'විෂය තොරතුරු'!$P$24:$Q$28,2))))</f>
        <v/>
      </c>
      <c r="AW32" s="168" t="str">
        <f aca="false">IF(L32="","",IF(L32="-","-",IF(UPPER(L32)="AB","+",VLOOKUP(L32,'විෂය තොරතුරු'!$P$24:$Q$28,2))))</f>
        <v/>
      </c>
      <c r="AX32" s="168" t="str">
        <f aca="false">IF(M32="","",IF(M32="-","-",IF(UPPER(M32)="AB","+",VLOOKUP(M32,'විෂය තොරතුරු'!$P$24:$Q$28,2))))</f>
        <v/>
      </c>
      <c r="AY32" s="169" t="str">
        <f aca="false">IF(N32="","",IF(N32="-","-",IF(UPPER(N32)="AB","+",VLOOKUP(N32,'විෂය තොරතුරු'!$P$24:$Q$28,2))))</f>
        <v/>
      </c>
      <c r="AZ32" s="167" t="str">
        <f aca="false">IF(O32="","",IF(O32="-","-",IF(UPPER(O32)="AB","+",VLOOKUP(O32,'විෂය තොරතුරු'!$P$24:$Q$28,2))))</f>
        <v/>
      </c>
      <c r="BA32" s="168" t="str">
        <f aca="false">IF(P32="","",IF(P32="-","-",IF(UPPER(P32)="AB","+",VLOOKUP(P32,'විෂය තොරතුරු'!$P$24:$Q$28,2))))</f>
        <v/>
      </c>
      <c r="BB32" s="168" t="str">
        <f aca="false">IF(Q32="","",IF(Q32="-","-",IF(UPPER(Q32)="AB","+",VLOOKUP(Q32,'විෂය තොරතුරු'!$P$24:$Q$28,2))))</f>
        <v/>
      </c>
      <c r="BC32" s="168" t="str">
        <f aca="false">IF(R32="","",IF(R32="-","-",IF(UPPER(R32)="AB","+",VLOOKUP(R32,'විෂය තොරතුරු'!$P$24:$Q$28,2))))</f>
        <v/>
      </c>
      <c r="BD32" s="168" t="str">
        <f aca="false">IF(S32="","",IF(S32="-","-",IF(UPPER(S32)="AB","+",VLOOKUP(S32,'විෂය තොරතුරු'!$P$24:$Q$28,2))))</f>
        <v/>
      </c>
      <c r="BE32" s="168" t="str">
        <f aca="false">IF(T32="","",IF(T32="-","-",IF(UPPER(T32)="AB","+",VLOOKUP(T32,'විෂය තොරතුරු'!$P$24:$Q$28,2))))</f>
        <v/>
      </c>
      <c r="BF32" s="168" t="str">
        <f aca="false">IF(U32="","",IF(U32="-","-",IF(UPPER(U32)="AB","+",VLOOKUP(U32,'විෂය තොරතුරු'!$P$24:$Q$28,2))))</f>
        <v/>
      </c>
      <c r="BG32" s="170" t="str">
        <f aca="false">IF(V32="","",IF(V32="-","-",IF(UPPER(V32)="AB","+",VLOOKUP(V32,'විෂය තොරතුරු'!$P$24:$Q$28,2))))</f>
        <v/>
      </c>
      <c r="BH32" s="171" t="str">
        <f aca="false">IF(W32="","",IF(W32="-","-",IF(UPPER(W32)="AB","+",VLOOKUP(W32,'විෂය තොරතුරු'!$P$24:$Q$28,2))))</f>
        <v/>
      </c>
      <c r="BI32" s="168" t="str">
        <f aca="false">IF(X32="","",IF(X32="-","-",IF(UPPER(X32)="AB","+",VLOOKUP(X32,'විෂය තොරතුරු'!$P$24:$Q$28,2))))</f>
        <v/>
      </c>
      <c r="BJ32" s="168" t="str">
        <f aca="false">IF(Y32="","",IF(Y32="-","-",IF(UPPER(Y32)="AB","+",VLOOKUP(Y32,'විෂය තොරතුරු'!$P$24:$Q$28,2))))</f>
        <v/>
      </c>
      <c r="BK32" s="168" t="str">
        <f aca="false">IF(Z32="","",IF(Z32="-","-",IF(UPPER(Z32)="AB","+",VLOOKUP(Z32,'විෂය තොරතුරු'!$P$24:$Q$28,2))))</f>
        <v/>
      </c>
      <c r="BL32" s="168" t="str">
        <f aca="false">IF(AA32="","",IF(AA32="-","-",IF(UPPER(AA32)="AB","+",VLOOKUP(AA32,'විෂය තොරතුරු'!$P$24:$Q$28,2))))</f>
        <v/>
      </c>
      <c r="BM32" s="168" t="str">
        <f aca="false">IF(AB32="","",IF(AB32="-","-",IF(UPPER(AB32)="AB","+",VLOOKUP(AB32,'විෂය තොරතුරු'!$P$24:$Q$28,2))))</f>
        <v/>
      </c>
      <c r="BN32" s="168" t="str">
        <f aca="false">IF(AC32="","",IF(AC32="-","-",IF(UPPER(AC32)="AB","+",VLOOKUP(AC32,'විෂය තොරතුරු'!$P$24:$Q$28,2))))</f>
        <v/>
      </c>
      <c r="BO32" s="169" t="str">
        <f aca="false">IF(AD32="","",IF(AD32="-","-",IF(UPPER(AD32)="AB","+",VLOOKUP(AD32,'විෂය තොරතුරු'!$P$24:$Q$28,2))))</f>
        <v/>
      </c>
      <c r="BP32" s="171" t="str">
        <f aca="false">IF(AE32="","",IF(AE32="-","-",IF(UPPER(AE32)="AB","+",VLOOKUP(AE32,'විෂය තොරතුරු'!$P$24:$Q$28,2))))</f>
        <v/>
      </c>
      <c r="BQ32" s="168" t="str">
        <f aca="false">IF(AF32="","",IF(AF32="-","-",IF(UPPER(AF32)="AB","+",VLOOKUP(AF32,'විෂය තොරතුරු'!$P$24:$Q$28,2))))</f>
        <v/>
      </c>
      <c r="BR32" s="168" t="str">
        <f aca="false">IF(AG32="","",IF(AG32="-","-",IF(UPPER(AG32)="AB","+",VLOOKUP(AG32,'විෂය තොරතුරු'!$P$24:$Q$28,2))))</f>
        <v/>
      </c>
      <c r="BS32" s="168" t="str">
        <f aca="false">IF(AH32="","",IF(AH32="-","-",IF(UPPER(AH32)="AB","+",VLOOKUP(AH32,'විෂය තොරතුරු'!$P$24:$Q$28,2))))</f>
        <v/>
      </c>
      <c r="BT32" s="168" t="str">
        <f aca="false">IF(AI32="","",IF(AI32="-","-",IF(UPPER(AI32)="AB","+",VLOOKUP(AI32,'විෂය තොරතුරු'!$P$24:$Q$28,2))))</f>
        <v/>
      </c>
      <c r="BU32" s="168" t="str">
        <f aca="false">IF(AJ32="","",IF(AJ32="-","-",IF(UPPER(AJ32)="AB","+",VLOOKUP(AJ32,'විෂය තොරතුරු'!$P$24:$Q$28,2))))</f>
        <v/>
      </c>
      <c r="BV32" s="168" t="str">
        <f aca="false">IF(AK32="","",IF(AK32="-","-",IF(UPPER(AK32)="AB","+",VLOOKUP(AK32,'විෂය තොරතුරු'!$P$24:$Q$28,2))))</f>
        <v/>
      </c>
      <c r="BW32" s="169" t="str">
        <f aca="false">IF(AL32="","",IF(AL32="-","-",IF(UPPER(AL32)="AB","+",VLOOKUP(AL32,'විෂය තොරතුරු'!$P$24:$Q$28,2))))</f>
        <v/>
      </c>
      <c r="BX32" s="171" t="str">
        <f aca="false">IF($B32="","",COUNTIF($AP32:$BW32,"A"))</f>
        <v/>
      </c>
      <c r="BY32" s="168" t="str">
        <f aca="false">IF($B32="","",COUNTIF($AP32:$BW32,"B"))</f>
        <v/>
      </c>
      <c r="BZ32" s="168" t="str">
        <f aca="false">IF($B32="","",COUNTIF($AP32:$BW32,"C"))</f>
        <v/>
      </c>
      <c r="CA32" s="168" t="str">
        <f aca="false">IF($B32="","",COUNTIF($AP32:$BW32,"S"))</f>
        <v/>
      </c>
      <c r="CB32" s="169" t="str">
        <f aca="false">IF($B32="","",COUNTIF($AP32:$BW32,"W"))</f>
        <v/>
      </c>
      <c r="CC32" s="171" t="str">
        <f aca="false">IF(B32="","",SUM(BX32:CA32))</f>
        <v/>
      </c>
      <c r="CD32" s="169" t="str">
        <f aca="false">IF(B32="","",SUM(BX32:BZ32))</f>
        <v/>
      </c>
      <c r="CE32" s="172" t="str">
        <f aca="false">IF(B32="","",IF(AND(CC32&gt;=6,CD32&gt;=3,OR(E32&gt;=35,F32&gt;=35),L32&gt;=35),"6/3 සමත්",IF(AND(CC32&gt;=5,CD32&gt;=3,OR(E32&gt;=35,F32&gt;=35,L32&gt;=35)),"5/3 සමත්",IF(AND(CC32&gt;=4,CD32&gt;=1,OR(E32&gt;=20,F32&gt;=20,L32&gt;=20)),"සමත් කළ හැකි",IF(CB32=9,"W9","අසමත් ?")))))</f>
        <v/>
      </c>
      <c r="FK32" s="173" t="n">
        <v>18</v>
      </c>
      <c r="FL32" s="161" t="s">
        <v>62</v>
      </c>
      <c r="FM32" s="161"/>
      <c r="FN32" s="161" t="str">
        <f aca="false">IF(FM32="","-",(FM32/$M$95)*100)</f>
        <v>-</v>
      </c>
      <c r="FO32" s="165" t="n">
        <v>23</v>
      </c>
      <c r="FP32" s="165"/>
      <c r="FQ32" s="165" t="n">
        <v>27</v>
      </c>
      <c r="FR32" s="165" t="s">
        <v>18</v>
      </c>
      <c r="FS32" s="165"/>
      <c r="FT32" s="165"/>
      <c r="FU32" s="165" t="n">
        <v>11</v>
      </c>
      <c r="FV32" s="165" t="n">
        <v>13</v>
      </c>
      <c r="FW32" s="165" t="n">
        <v>13</v>
      </c>
      <c r="FX32" s="165" t="n">
        <v>17</v>
      </c>
      <c r="FY32" s="165" t="s">
        <v>18</v>
      </c>
      <c r="FZ32" s="165" t="s">
        <v>18</v>
      </c>
      <c r="GA32" s="165" t="n">
        <v>17</v>
      </c>
      <c r="GB32" s="165"/>
      <c r="GC32" s="165"/>
      <c r="GD32" s="165"/>
      <c r="GE32" s="165"/>
      <c r="GF32" s="165"/>
      <c r="GG32" s="165" t="s">
        <v>18</v>
      </c>
      <c r="GH32" s="165" t="n">
        <v>50</v>
      </c>
      <c r="GI32" s="165" t="s">
        <v>18</v>
      </c>
      <c r="GJ32" s="165"/>
      <c r="GK32" s="165"/>
      <c r="GL32" s="165" t="n">
        <v>22</v>
      </c>
      <c r="GM32" s="165"/>
      <c r="GN32" s="165"/>
      <c r="GO32" s="165" t="s">
        <v>18</v>
      </c>
      <c r="GP32" s="165" t="s">
        <v>18</v>
      </c>
      <c r="GQ32" s="165"/>
      <c r="GR32" s="165" t="s">
        <v>18</v>
      </c>
      <c r="GS32" s="165"/>
      <c r="GT32" s="165"/>
      <c r="GU32" s="165"/>
      <c r="GV32" s="174"/>
      <c r="GW32" s="167" t="n">
        <f aca="false">IF(FL32="","",SUM(FO32:GV32))</f>
        <v>193</v>
      </c>
      <c r="GX32" s="168" t="n">
        <f aca="false">IF(FL32="","",GW32/9)</f>
        <v>21.4444444444444</v>
      </c>
      <c r="GY32" s="169" t="n">
        <f aca="false">IF(FL32="","",IF(GW32=0,"-",RANK(GW32,$GW$15:$GW$64,0)))</f>
        <v>31</v>
      </c>
      <c r="GZ32" s="167" t="str">
        <f aca="false">IF(FO32="","",IF(FO32="-","-",IF(UPPER(FO32)="AB","+",VLOOKUP(FO32,'විෂය තොරතුරු'!$P$24:$Q$28,2))))</f>
        <v>W</v>
      </c>
      <c r="HA32" s="168" t="str">
        <f aca="false">IF(FP32="","",IF(FP32="-","-",IF(UPPER(FP32)="AB","+",VLOOKUP(FP32,'විෂය තොරතුරු'!$P$24:$Q$28,2))))</f>
        <v/>
      </c>
      <c r="HB32" s="168" t="str">
        <f aca="false">IF(FQ32="","",IF(FQ32="-","-",IF(UPPER(FQ32)="AB","+",VLOOKUP(FQ32,'විෂය තොරතුරු'!$P$24:$Q$28,2))))</f>
        <v>W</v>
      </c>
      <c r="HC32" s="168" t="str">
        <f aca="false">IF(FR32="","",IF(FR32="-","-",IF(UPPER(FR32)="AB","+",VLOOKUP(FR32,'විෂය තොරතුරු'!$P$24:$Q$28,2))))</f>
        <v>-</v>
      </c>
      <c r="HD32" s="168" t="str">
        <f aca="false">IF(FS32="","",IF(FS32="-","-",IF(UPPER(FS32)="AB","+",VLOOKUP(FS32,'විෂය තොරතුරු'!$P$24:$Q$28,2))))</f>
        <v/>
      </c>
      <c r="HE32" s="170" t="str">
        <f aca="false">IF(FT32="","",IF(FT32="-","-",IF(UPPER(FT32)="AB","+",VLOOKUP(FT32,'විෂය තොරතුරු'!$P$24:$Q$28,2))))</f>
        <v/>
      </c>
      <c r="HF32" s="171" t="str">
        <f aca="false">IF(FU32="","",IF(FU32="-","-",IF(UPPER(FU32)="AB","+",VLOOKUP(FU32,'විෂය තොරතුරු'!$P$24:$Q$28,2))))</f>
        <v>W</v>
      </c>
      <c r="HG32" s="168" t="str">
        <f aca="false">IF(FV32="","",IF(FV32="-","-",IF(UPPER(FV32)="AB","+",VLOOKUP(FV32,'විෂය තොරතුරු'!$P$24:$Q$28,2))))</f>
        <v>W</v>
      </c>
      <c r="HH32" s="168" t="str">
        <f aca="false">IF(FW32="","",IF(FW32="-","-",IF(UPPER(FW32)="AB","+",VLOOKUP(FW32,'විෂය තොරතුරු'!$P$24:$Q$28,2))))</f>
        <v>W</v>
      </c>
      <c r="HI32" s="169" t="str">
        <f aca="false">IF(FX32="","",IF(FX32="-","-",IF(UPPER(FX32)="AB","+",VLOOKUP(FX32,'විෂය තොරතුරු'!$P$24:$Q$28,2))))</f>
        <v>W</v>
      </c>
      <c r="HJ32" s="167" t="str">
        <f aca="false">IF(FY32="","",IF(FY32="-","-",IF(UPPER(FY32)="AB","+",VLOOKUP(FY32,'විෂය තොරතුරු'!$P$24:$Q$28,2))))</f>
        <v>-</v>
      </c>
      <c r="HK32" s="168" t="str">
        <f aca="false">IF(FZ32="","",IF(FZ32="-","-",IF(UPPER(FZ32)="AB","+",VLOOKUP(FZ32,'විෂය තොරතුරු'!$P$24:$Q$28,2))))</f>
        <v>-</v>
      </c>
      <c r="HL32" s="168" t="str">
        <f aca="false">IF(GA32="","",IF(GA32="-","-",IF(UPPER(GA32)="AB","+",VLOOKUP(GA32,'විෂය තොරතුරු'!$P$24:$Q$28,2))))</f>
        <v>W</v>
      </c>
      <c r="HM32" s="168" t="str">
        <f aca="false">IF(GB32="","",IF(GB32="-","-",IF(UPPER(GB32)="AB","+",VLOOKUP(GB32,'විෂය තොරතුරු'!$P$24:$Q$28,2))))</f>
        <v/>
      </c>
      <c r="HN32" s="168" t="str">
        <f aca="false">IF(GC32="","",IF(GC32="-","-",IF(UPPER(GC32)="AB","+",VLOOKUP(GC32,'විෂය තොරතුරු'!$P$24:$Q$28,2))))</f>
        <v/>
      </c>
      <c r="HO32" s="168" t="str">
        <f aca="false">IF(GD32="","",IF(GD32="-","-",IF(UPPER(GD32)="AB","+",VLOOKUP(GD32,'විෂය තොරතුරු'!$P$24:$Q$28,2))))</f>
        <v/>
      </c>
      <c r="HP32" s="168" t="str">
        <f aca="false">IF(GE32="","",IF(GE32="-","-",IF(UPPER(GE32)="AB","+",VLOOKUP(GE32,'විෂය තොරතුරු'!$P$24:$Q$28,2))))</f>
        <v/>
      </c>
      <c r="HQ32" s="170" t="str">
        <f aca="false">IF(GF32="","",IF(GF32="-","-",IF(UPPER(GF32)="AB","+",VLOOKUP(GF32,'විෂය තොරතුරු'!$P$24:$Q$28,2))))</f>
        <v/>
      </c>
      <c r="HR32" s="171" t="str">
        <f aca="false">IF(GG32="","",IF(GG32="-","-",IF(UPPER(GG32)="AB","+",VLOOKUP(GG32,'විෂය තොරතුරු'!$P$24:$Q$28,2))))</f>
        <v>-</v>
      </c>
      <c r="HS32" s="168" t="str">
        <f aca="false">IF(GH32="","",IF(GH32="-","-",IF(UPPER(GH32)="AB","+",VLOOKUP(GH32,'විෂය තොරතුරු'!$P$24:$Q$28,2))))</f>
        <v>C</v>
      </c>
      <c r="HT32" s="168" t="str">
        <f aca="false">IF(GI32="","",IF(GI32="-","-",IF(UPPER(GI32)="AB","+",VLOOKUP(GI32,'විෂය තොරතුරු'!$P$24:$Q$28,2))))</f>
        <v>-</v>
      </c>
      <c r="HU32" s="168" t="str">
        <f aca="false">IF(GJ32="","",IF(GJ32="-","-",IF(UPPER(GJ32)="AB","+",VLOOKUP(GJ32,'විෂය තොරතුරු'!$P$24:$Q$28,2))))</f>
        <v/>
      </c>
      <c r="HV32" s="168" t="str">
        <f aca="false">IF(GK32="","",IF(GK32="-","-",IF(UPPER(GK32)="AB","+",VLOOKUP(GK32,'විෂය තොරතුරු'!$P$24:$Q$28,2))))</f>
        <v/>
      </c>
      <c r="HW32" s="168" t="str">
        <f aca="false">IF(GL32="","",IF(GL32="-","-",IF(UPPER(GL32)="AB","+",VLOOKUP(GL32,'විෂය තොරතුරු'!$P$24:$Q$28,2))))</f>
        <v>W</v>
      </c>
      <c r="HX32" s="168" t="str">
        <f aca="false">IF(GM32="","",IF(GM32="-","-",IF(UPPER(GM32)="AB","+",VLOOKUP(GM32,'විෂය තොරතුරු'!$P$24:$Q$28,2))))</f>
        <v/>
      </c>
      <c r="HY32" s="169" t="str">
        <f aca="false">IF(GN32="","",IF(GN32="-","-",IF(UPPER(GN32)="AB","+",VLOOKUP(GN32,'විෂය තොරතුරු'!$P$24:$Q$28,2))))</f>
        <v/>
      </c>
      <c r="HZ32" s="171" t="str">
        <f aca="false">IF(GO32="","",IF(GO32="-","-",IF(UPPER(GO32)="AB","+",VLOOKUP(GO32,'විෂය තොරතුරු'!$P$24:$Q$28,2))))</f>
        <v>-</v>
      </c>
      <c r="IA32" s="168" t="str">
        <f aca="false">IF(GP32="","",IF(GP32="-","-",IF(UPPER(GP32)="AB","+",VLOOKUP(GP32,'විෂය තොරතුරු'!$P$24:$Q$28,2))))</f>
        <v>-</v>
      </c>
      <c r="IB32" s="168" t="str">
        <f aca="false">IF(GQ32="","",IF(GQ32="-","-",IF(UPPER(GQ32)="AB","+",VLOOKUP(GQ32,'විෂය තොරතුරු'!$P$24:$Q$28,2))))</f>
        <v/>
      </c>
      <c r="IC32" s="168" t="str">
        <f aca="false">IF(GR32="","",IF(GR32="-","-",IF(UPPER(GR32)="AB","+",VLOOKUP(GR32,'විෂය තොරතුරු'!$P$24:$Q$28,2))))</f>
        <v>-</v>
      </c>
      <c r="ID32" s="168" t="str">
        <f aca="false">IF(GS32="","",IF(GS32="-","-",IF(UPPER(GS32)="AB","+",VLOOKUP(GS32,'විෂය තොරතුරු'!$P$24:$Q$28,2))))</f>
        <v/>
      </c>
      <c r="IE32" s="168" t="str">
        <f aca="false">IF(GT32="","",IF(GT32="-","-",IF(UPPER(GT32)="AB","+",VLOOKUP(GT32,'විෂය තොරතුරු'!$P$24:$Q$28,2))))</f>
        <v/>
      </c>
      <c r="IF32" s="168" t="str">
        <f aca="false">IF(GU32="","",IF(GU32="-","-",IF(UPPER(GU32)="AB","+",VLOOKUP(GU32,'විෂය තොරතුරු'!$P$24:$Q$28,2))))</f>
        <v/>
      </c>
      <c r="IG32" s="169" t="str">
        <f aca="false">IF(GV32="","",IF(GV32="-","-",IF(UPPER(GV32)="AB","+",VLOOKUP(GV32,'විෂය තොරතුරු'!$P$24:$Q$28,2))))</f>
        <v/>
      </c>
      <c r="IH32" s="171" t="n">
        <f aca="false">IF($FL32="","",COUNTIF($GZ32:$IG32,"A"))</f>
        <v>0</v>
      </c>
      <c r="II32" s="171" t="n">
        <f aca="false">IF($FL32="","",COUNTIF($GZ32:$IG32,"B"))</f>
        <v>0</v>
      </c>
      <c r="IJ32" s="171" t="n">
        <f aca="false">IF($FL32="","",COUNTIF($GZ32:$IG32,"C"))</f>
        <v>1</v>
      </c>
      <c r="IK32" s="171" t="n">
        <f aca="false">IF($FL32="","",COUNTIF($GZ32:$IG32,"S"))</f>
        <v>0</v>
      </c>
      <c r="IL32" s="171" t="n">
        <f aca="false">IF($FL32="","",COUNTIF($GZ32:$IG32,"W"))</f>
        <v>8</v>
      </c>
      <c r="IM32" s="171" t="n">
        <f aca="false">IF(FL32="","",SUM(IH32:IK32))</f>
        <v>1</v>
      </c>
      <c r="IN32" s="169" t="n">
        <f aca="false">IF(FL32="","",SUM(IH32:IJ32))</f>
        <v>1</v>
      </c>
      <c r="IO32" s="172" t="str">
        <f aca="false">IF(FL32="","",IF(AND(IM32&gt;=6,IN32&gt;=3,OR(FO32&gt;=35,FP32&gt;=35),FV32&gt;=35),"6/3 සමත්",IF(AND(IM32&gt;=5,IN32&gt;=3,OR(FO32&gt;=35,FP32&gt;=35,FV32&gt;=35)),"5/3 සමත්",IF(AND(IM32&gt;=4,IN32&gt;=1,OR(FO32&gt;=20,FP32&gt;=20,FV32&gt;=20)),"සමත් කළ හැකි",IF(IL32=9,"W9","අසමත් ?")))))</f>
        <v>අසමත් ?</v>
      </c>
    </row>
    <row r="33" customFormat="false" ht="13.8" hidden="true" customHeight="false" outlineLevel="0" collapsed="false">
      <c r="A33" s="160" t="n">
        <v>19</v>
      </c>
      <c r="B33" s="161" t="s">
        <v>488</v>
      </c>
      <c r="C33" s="161"/>
      <c r="D33" s="162"/>
      <c r="E33" s="163" t="n">
        <v>22</v>
      </c>
      <c r="F33" s="164"/>
      <c r="G33" s="163" t="n">
        <v>35</v>
      </c>
      <c r="H33" s="165"/>
      <c r="I33" s="165"/>
      <c r="J33" s="164"/>
      <c r="K33" s="163" t="n">
        <v>21</v>
      </c>
      <c r="L33" s="165" t="n">
        <v>11</v>
      </c>
      <c r="M33" s="165" t="n">
        <v>25</v>
      </c>
      <c r="N33" s="164" t="n">
        <v>25</v>
      </c>
      <c r="O33" s="163"/>
      <c r="P33" s="165"/>
      <c r="Q33" s="165"/>
      <c r="R33" s="165"/>
      <c r="S33" s="165"/>
      <c r="T33" s="165"/>
      <c r="U33" s="165"/>
      <c r="V33" s="164"/>
      <c r="W33" s="163"/>
      <c r="X33" s="165"/>
      <c r="Y33" s="165"/>
      <c r="Z33" s="165" t="n">
        <v>55</v>
      </c>
      <c r="AA33" s="165"/>
      <c r="AB33" s="165"/>
      <c r="AC33" s="165"/>
      <c r="AD33" s="164"/>
      <c r="AE33" s="163"/>
      <c r="AF33" s="165"/>
      <c r="AG33" s="165"/>
      <c r="AH33" s="165"/>
      <c r="AI33" s="165"/>
      <c r="AJ33" s="165"/>
      <c r="AK33" s="165"/>
      <c r="AL33" s="166"/>
      <c r="AM33" s="167" t="n">
        <f aca="false">IF(B33="","",SUM(E33:AL33))</f>
        <v>194</v>
      </c>
      <c r="AN33" s="168" t="n">
        <f aca="false">IF(B33="","",AM33/9)</f>
        <v>21.5555555555556</v>
      </c>
      <c r="AO33" s="169" t="n">
        <f aca="false">IF(B33="","",IF(AM33=0,"-",RANK(AM33,$AM$15:$AM$64,0)))</f>
        <v>16</v>
      </c>
      <c r="AP33" s="167" t="str">
        <f aca="false">IF(E33="","",IF(E33="-","-",IF(UPPER(E33)="AB","+",VLOOKUP(E33,'විෂය තොරතුරු'!$P$24:$Q$28,2))))</f>
        <v>W</v>
      </c>
      <c r="AQ33" s="168" t="str">
        <f aca="false">IF(F33="","",IF(F33="-","-",IF(UPPER(F33)="AB","+",VLOOKUP(F33,'විෂය තොරතුරු'!$P$24:$Q$28,2))))</f>
        <v/>
      </c>
      <c r="AR33" s="168" t="str">
        <f aca="false">IF(G33="","",IF(G33="-","-",IF(UPPER(G33)="AB","+",VLOOKUP(G33,'විෂය තොරතුරු'!$P$24:$Q$28,2))))</f>
        <v>S</v>
      </c>
      <c r="AS33" s="168" t="str">
        <f aca="false">IF(H33="","",IF(H33="-","-",IF(UPPER(H33)="AB","+",VLOOKUP(H33,'විෂය තොරතුරු'!$P$24:$Q$28,2))))</f>
        <v/>
      </c>
      <c r="AT33" s="168" t="str">
        <f aca="false">IF(I33="","",IF(I33="-","-",IF(UPPER(I33)="AB","+",VLOOKUP(I33,'විෂය තොරතුරු'!$P$24:$Q$28,2))))</f>
        <v/>
      </c>
      <c r="AU33" s="170" t="str">
        <f aca="false">IF(J33="","",IF(J33="-","-",IF(UPPER(J33)="AB","+",VLOOKUP(J33,'විෂය තොරතුරු'!$P$24:$Q$28,2))))</f>
        <v/>
      </c>
      <c r="AV33" s="171" t="str">
        <f aca="false">IF(K33="","",IF(K33="-","-",IF(UPPER(K33)="AB","+",VLOOKUP(K33,'විෂය තොරතුරු'!$P$24:$Q$28,2))))</f>
        <v>W</v>
      </c>
      <c r="AW33" s="168" t="str">
        <f aca="false">IF(L33="","",IF(L33="-","-",IF(UPPER(L33)="AB","+",VLOOKUP(L33,'විෂය තොරතුරු'!$P$24:$Q$28,2))))</f>
        <v>W</v>
      </c>
      <c r="AX33" s="168" t="str">
        <f aca="false">IF(M33="","",IF(M33="-","-",IF(UPPER(M33)="AB","+",VLOOKUP(M33,'විෂය තොරතුරු'!$P$24:$Q$28,2))))</f>
        <v>W</v>
      </c>
      <c r="AY33" s="169" t="str">
        <f aca="false">IF(N33="","",IF(N33="-","-",IF(UPPER(N33)="AB","+",VLOOKUP(N33,'විෂය තොරතුරු'!$P$24:$Q$28,2))))</f>
        <v>W</v>
      </c>
      <c r="AZ33" s="167" t="str">
        <f aca="false">IF(O33="","",IF(O33="-","-",IF(UPPER(O33)="AB","+",VLOOKUP(O33,'විෂය තොරතුරු'!$P$24:$Q$28,2))))</f>
        <v/>
      </c>
      <c r="BA33" s="168" t="str">
        <f aca="false">IF(P33="","",IF(P33="-","-",IF(UPPER(P33)="AB","+",VLOOKUP(P33,'විෂය තොරතුරු'!$P$24:$Q$28,2))))</f>
        <v/>
      </c>
      <c r="BB33" s="168" t="str">
        <f aca="false">IF(Q33="","",IF(Q33="-","-",IF(UPPER(Q33)="AB","+",VLOOKUP(Q33,'විෂය තොරතුරු'!$P$24:$Q$28,2))))</f>
        <v/>
      </c>
      <c r="BC33" s="168" t="str">
        <f aca="false">IF(R33="","",IF(R33="-","-",IF(UPPER(R33)="AB","+",VLOOKUP(R33,'විෂය තොරතුරු'!$P$24:$Q$28,2))))</f>
        <v/>
      </c>
      <c r="BD33" s="168" t="str">
        <f aca="false">IF(S33="","",IF(S33="-","-",IF(UPPER(S33)="AB","+",VLOOKUP(S33,'විෂය තොරතුරු'!$P$24:$Q$28,2))))</f>
        <v/>
      </c>
      <c r="BE33" s="168" t="str">
        <f aca="false">IF(T33="","",IF(T33="-","-",IF(UPPER(T33)="AB","+",VLOOKUP(T33,'විෂය තොරතුරු'!$P$24:$Q$28,2))))</f>
        <v/>
      </c>
      <c r="BF33" s="168" t="str">
        <f aca="false">IF(U33="","",IF(U33="-","-",IF(UPPER(U33)="AB","+",VLOOKUP(U33,'විෂය තොරතුරු'!$P$24:$Q$28,2))))</f>
        <v/>
      </c>
      <c r="BG33" s="170" t="str">
        <f aca="false">IF(V33="","",IF(V33="-","-",IF(UPPER(V33)="AB","+",VLOOKUP(V33,'විෂය තොරතුරු'!$P$24:$Q$28,2))))</f>
        <v/>
      </c>
      <c r="BH33" s="171" t="str">
        <f aca="false">IF(W33="","",IF(W33="-","-",IF(UPPER(W33)="AB","+",VLOOKUP(W33,'විෂය තොරතුරු'!$P$24:$Q$28,2))))</f>
        <v/>
      </c>
      <c r="BI33" s="168" t="str">
        <f aca="false">IF(X33="","",IF(X33="-","-",IF(UPPER(X33)="AB","+",VLOOKUP(X33,'විෂය තොරතුරු'!$P$24:$Q$28,2))))</f>
        <v/>
      </c>
      <c r="BJ33" s="168" t="str">
        <f aca="false">IF(Y33="","",IF(Y33="-","-",IF(UPPER(Y33)="AB","+",VLOOKUP(Y33,'විෂය තොරතුරු'!$P$24:$Q$28,2))))</f>
        <v/>
      </c>
      <c r="BK33" s="168" t="str">
        <f aca="false">IF(Z33="","",IF(Z33="-","-",IF(UPPER(Z33)="AB","+",VLOOKUP(Z33,'විෂය තොරතුරු'!$P$24:$Q$28,2))))</f>
        <v>C</v>
      </c>
      <c r="BL33" s="168" t="str">
        <f aca="false">IF(AA33="","",IF(AA33="-","-",IF(UPPER(AA33)="AB","+",VLOOKUP(AA33,'විෂය තොරතුරු'!$P$24:$Q$28,2))))</f>
        <v/>
      </c>
      <c r="BM33" s="168" t="str">
        <f aca="false">IF(AB33="","",IF(AB33="-","-",IF(UPPER(AB33)="AB","+",VLOOKUP(AB33,'විෂය තොරතුරු'!$P$24:$Q$28,2))))</f>
        <v/>
      </c>
      <c r="BN33" s="168" t="str">
        <f aca="false">IF(AC33="","",IF(AC33="-","-",IF(UPPER(AC33)="AB","+",VLOOKUP(AC33,'විෂය තොරතුරු'!$P$24:$Q$28,2))))</f>
        <v/>
      </c>
      <c r="BO33" s="169" t="str">
        <f aca="false">IF(AD33="","",IF(AD33="-","-",IF(UPPER(AD33)="AB","+",VLOOKUP(AD33,'විෂය තොරතුරු'!$P$24:$Q$28,2))))</f>
        <v/>
      </c>
      <c r="BP33" s="171" t="str">
        <f aca="false">IF(AE33="","",IF(AE33="-","-",IF(UPPER(AE33)="AB","+",VLOOKUP(AE33,'විෂය තොරතුරු'!$P$24:$Q$28,2))))</f>
        <v/>
      </c>
      <c r="BQ33" s="168" t="str">
        <f aca="false">IF(AF33="","",IF(AF33="-","-",IF(UPPER(AF33)="AB","+",VLOOKUP(AF33,'විෂය තොරතුරු'!$P$24:$Q$28,2))))</f>
        <v/>
      </c>
      <c r="BR33" s="168" t="str">
        <f aca="false">IF(AG33="","",IF(AG33="-","-",IF(UPPER(AG33)="AB","+",VLOOKUP(AG33,'විෂය තොරතුරු'!$P$24:$Q$28,2))))</f>
        <v/>
      </c>
      <c r="BS33" s="168" t="str">
        <f aca="false">IF(AH33="","",IF(AH33="-","-",IF(UPPER(AH33)="AB","+",VLOOKUP(AH33,'විෂය තොරතුරු'!$P$24:$Q$28,2))))</f>
        <v/>
      </c>
      <c r="BT33" s="168" t="str">
        <f aca="false">IF(AI33="","",IF(AI33="-","-",IF(UPPER(AI33)="AB","+",VLOOKUP(AI33,'විෂය තොරතුරු'!$P$24:$Q$28,2))))</f>
        <v/>
      </c>
      <c r="BU33" s="168" t="str">
        <f aca="false">IF(AJ33="","",IF(AJ33="-","-",IF(UPPER(AJ33)="AB","+",VLOOKUP(AJ33,'විෂය තොරතුරු'!$P$24:$Q$28,2))))</f>
        <v/>
      </c>
      <c r="BV33" s="168" t="str">
        <f aca="false">IF(AK33="","",IF(AK33="-","-",IF(UPPER(AK33)="AB","+",VLOOKUP(AK33,'විෂය තොරතුරු'!$P$24:$Q$28,2))))</f>
        <v/>
      </c>
      <c r="BW33" s="169" t="str">
        <f aca="false">IF(AL33="","",IF(AL33="-","-",IF(UPPER(AL33)="AB","+",VLOOKUP(AL33,'විෂය තොරතුරු'!$P$24:$Q$28,2))))</f>
        <v/>
      </c>
      <c r="BX33" s="171" t="n">
        <f aca="false">IF($B33="","",COUNTIF($AP33:$BW33,"A"))</f>
        <v>0</v>
      </c>
      <c r="BY33" s="168" t="n">
        <f aca="false">IF($B33="","",COUNTIF($AP33:$BW33,"B"))</f>
        <v>0</v>
      </c>
      <c r="BZ33" s="168" t="n">
        <f aca="false">IF($B33="","",COUNTIF($AP33:$BW33,"C"))</f>
        <v>1</v>
      </c>
      <c r="CA33" s="168" t="n">
        <f aca="false">IF($B33="","",COUNTIF($AP33:$BW33,"S"))</f>
        <v>1</v>
      </c>
      <c r="CB33" s="169" t="n">
        <f aca="false">IF($B33="","",COUNTIF($AP33:$BW33,"W"))</f>
        <v>5</v>
      </c>
      <c r="CC33" s="171" t="n">
        <f aca="false">IF(B33="","",SUM(BX33:CA33))</f>
        <v>2</v>
      </c>
      <c r="CD33" s="169" t="n">
        <f aca="false">IF(B33="","",SUM(BX33:BZ33))</f>
        <v>1</v>
      </c>
      <c r="CE33" s="172" t="str">
        <f aca="false">IF(B33="","",IF(AND(CC33&gt;=6,CD33&gt;=3,OR(E33&gt;=35,F33&gt;=35),L33&gt;=35),"6/3 සමත්",IF(AND(CC33&gt;=5,CD33&gt;=3,OR(E33&gt;=35,F33&gt;=35,L33&gt;=35)),"5/3 සමත්",IF(AND(CC33&gt;=4,CD33&gt;=1,OR(E33&gt;=20,F33&gt;=20,L33&gt;=20)),"සමත් කළ හැකි",IF(CB33=9,"W9","අසමත් ?")))))</f>
        <v>අසමත් ?</v>
      </c>
      <c r="FK33" s="173" t="n">
        <v>19</v>
      </c>
      <c r="FL33" s="175" t="s">
        <v>63</v>
      </c>
      <c r="FM33" s="161"/>
      <c r="FN33" s="161" t="str">
        <f aca="false">IF(FM33="","-",(FM33/$M$95)*100)</f>
        <v>-</v>
      </c>
      <c r="FO33" s="165" t="n">
        <v>40</v>
      </c>
      <c r="FP33" s="165"/>
      <c r="FQ33" s="165" t="s">
        <v>18</v>
      </c>
      <c r="FR33" s="165" t="s">
        <v>18</v>
      </c>
      <c r="FS33" s="165"/>
      <c r="FT33" s="165"/>
      <c r="FU33" s="165" t="n">
        <v>19</v>
      </c>
      <c r="FV33" s="165" t="n">
        <v>35</v>
      </c>
      <c r="FW33" s="165" t="n">
        <v>11</v>
      </c>
      <c r="FX33" s="165" t="n">
        <v>16</v>
      </c>
      <c r="FY33" s="165" t="s">
        <v>18</v>
      </c>
      <c r="FZ33" s="165" t="s">
        <v>18</v>
      </c>
      <c r="GA33" s="165" t="s">
        <v>18</v>
      </c>
      <c r="GB33" s="165"/>
      <c r="GC33" s="165"/>
      <c r="GD33" s="165"/>
      <c r="GE33" s="165"/>
      <c r="GF33" s="165"/>
      <c r="GG33" s="165" t="s">
        <v>18</v>
      </c>
      <c r="GH33" s="165" t="n">
        <v>50</v>
      </c>
      <c r="GI33" s="165" t="s">
        <v>18</v>
      </c>
      <c r="GJ33" s="165"/>
      <c r="GK33" s="165"/>
      <c r="GL33" s="165" t="s">
        <v>18</v>
      </c>
      <c r="GM33" s="165"/>
      <c r="GN33" s="165"/>
      <c r="GO33" s="165" t="n">
        <v>27</v>
      </c>
      <c r="GP33" s="165" t="s">
        <v>18</v>
      </c>
      <c r="GQ33" s="165"/>
      <c r="GR33" s="165" t="s">
        <v>18</v>
      </c>
      <c r="GS33" s="165"/>
      <c r="GT33" s="165"/>
      <c r="GU33" s="165"/>
      <c r="GV33" s="174"/>
      <c r="GW33" s="167" t="n">
        <f aca="false">IF(FL33="","",SUM(FO33:GV33))</f>
        <v>198</v>
      </c>
      <c r="GX33" s="168" t="n">
        <f aca="false">IF(FL33="","",GW33/9)</f>
        <v>22</v>
      </c>
      <c r="GY33" s="169" t="n">
        <f aca="false">IF(FL33="","",IF(GW33=0,"-",RANK(GW33,$GW$15:$GW$64,0)))</f>
        <v>27</v>
      </c>
      <c r="GZ33" s="167" t="str">
        <f aca="false">IF(FO33="","",IF(FO33="-","-",IF(UPPER(FO33)="AB","+",VLOOKUP(FO33,'විෂය තොරතුරු'!$P$24:$Q$28,2))))</f>
        <v>S</v>
      </c>
      <c r="HA33" s="168" t="str">
        <f aca="false">IF(FP33="","",IF(FP33="-","-",IF(UPPER(FP33)="AB","+",VLOOKUP(FP33,'විෂය තොරතුරු'!$P$24:$Q$28,2))))</f>
        <v/>
      </c>
      <c r="HB33" s="168" t="str">
        <f aca="false">IF(FQ33="","",IF(FQ33="-","-",IF(UPPER(FQ33)="AB","+",VLOOKUP(FQ33,'විෂය තොරතුරු'!$P$24:$Q$28,2))))</f>
        <v>-</v>
      </c>
      <c r="HC33" s="168" t="str">
        <f aca="false">IF(FR33="","",IF(FR33="-","-",IF(UPPER(FR33)="AB","+",VLOOKUP(FR33,'විෂය තොරතුරු'!$P$24:$Q$28,2))))</f>
        <v>-</v>
      </c>
      <c r="HD33" s="168" t="str">
        <f aca="false">IF(FS33="","",IF(FS33="-","-",IF(UPPER(FS33)="AB","+",VLOOKUP(FS33,'විෂය තොරතුරු'!$P$24:$Q$28,2))))</f>
        <v/>
      </c>
      <c r="HE33" s="170" t="str">
        <f aca="false">IF(FT33="","",IF(FT33="-","-",IF(UPPER(FT33)="AB","+",VLOOKUP(FT33,'විෂය තොරතුරු'!$P$24:$Q$28,2))))</f>
        <v/>
      </c>
      <c r="HF33" s="171" t="str">
        <f aca="false">IF(FU33="","",IF(FU33="-","-",IF(UPPER(FU33)="AB","+",VLOOKUP(FU33,'විෂය තොරතුරු'!$P$24:$Q$28,2))))</f>
        <v>W</v>
      </c>
      <c r="HG33" s="168" t="str">
        <f aca="false">IF(FV33="","",IF(FV33="-","-",IF(UPPER(FV33)="AB","+",VLOOKUP(FV33,'විෂය තොරතුරු'!$P$24:$Q$28,2))))</f>
        <v>S</v>
      </c>
      <c r="HH33" s="168" t="str">
        <f aca="false">IF(FW33="","",IF(FW33="-","-",IF(UPPER(FW33)="AB","+",VLOOKUP(FW33,'විෂය තොරතුරු'!$P$24:$Q$28,2))))</f>
        <v>W</v>
      </c>
      <c r="HI33" s="169" t="str">
        <f aca="false">IF(FX33="","",IF(FX33="-","-",IF(UPPER(FX33)="AB","+",VLOOKUP(FX33,'විෂය තොරතුරු'!$P$24:$Q$28,2))))</f>
        <v>W</v>
      </c>
      <c r="HJ33" s="167" t="str">
        <f aca="false">IF(FY33="","",IF(FY33="-","-",IF(UPPER(FY33)="AB","+",VLOOKUP(FY33,'විෂය තොරතුරු'!$P$24:$Q$28,2))))</f>
        <v>-</v>
      </c>
      <c r="HK33" s="168" t="str">
        <f aca="false">IF(FZ33="","",IF(FZ33="-","-",IF(UPPER(FZ33)="AB","+",VLOOKUP(FZ33,'විෂය තොරතුරු'!$P$24:$Q$28,2))))</f>
        <v>-</v>
      </c>
      <c r="HL33" s="168" t="str">
        <f aca="false">IF(GA33="","",IF(GA33="-","-",IF(UPPER(GA33)="AB","+",VLOOKUP(GA33,'විෂය තොරතුරු'!$P$24:$Q$28,2))))</f>
        <v>-</v>
      </c>
      <c r="HM33" s="168" t="str">
        <f aca="false">IF(GB33="","",IF(GB33="-","-",IF(UPPER(GB33)="AB","+",VLOOKUP(GB33,'විෂය තොරතුරු'!$P$24:$Q$28,2))))</f>
        <v/>
      </c>
      <c r="HN33" s="168" t="str">
        <f aca="false">IF(GC33="","",IF(GC33="-","-",IF(UPPER(GC33)="AB","+",VLOOKUP(GC33,'විෂය තොරතුරු'!$P$24:$Q$28,2))))</f>
        <v/>
      </c>
      <c r="HO33" s="168" t="str">
        <f aca="false">IF(GD33="","",IF(GD33="-","-",IF(UPPER(GD33)="AB","+",VLOOKUP(GD33,'විෂය තොරතුරු'!$P$24:$Q$28,2))))</f>
        <v/>
      </c>
      <c r="HP33" s="168" t="str">
        <f aca="false">IF(GE33="","",IF(GE33="-","-",IF(UPPER(GE33)="AB","+",VLOOKUP(GE33,'විෂය තොරතුරු'!$P$24:$Q$28,2))))</f>
        <v/>
      </c>
      <c r="HQ33" s="170" t="str">
        <f aca="false">IF(GF33="","",IF(GF33="-","-",IF(UPPER(GF33)="AB","+",VLOOKUP(GF33,'විෂය තොරතුරු'!$P$24:$Q$28,2))))</f>
        <v/>
      </c>
      <c r="HR33" s="171" t="str">
        <f aca="false">IF(GG33="","",IF(GG33="-","-",IF(UPPER(GG33)="AB","+",VLOOKUP(GG33,'විෂය තොරතුරු'!$P$24:$Q$28,2))))</f>
        <v>-</v>
      </c>
      <c r="HS33" s="168" t="str">
        <f aca="false">IF(GH33="","",IF(GH33="-","-",IF(UPPER(GH33)="AB","+",VLOOKUP(GH33,'විෂය තොරතුරු'!$P$24:$Q$28,2))))</f>
        <v>C</v>
      </c>
      <c r="HT33" s="168" t="str">
        <f aca="false">IF(GI33="","",IF(GI33="-","-",IF(UPPER(GI33)="AB","+",VLOOKUP(GI33,'විෂය තොරතුරු'!$P$24:$Q$28,2))))</f>
        <v>-</v>
      </c>
      <c r="HU33" s="168" t="str">
        <f aca="false">IF(GJ33="","",IF(GJ33="-","-",IF(UPPER(GJ33)="AB","+",VLOOKUP(GJ33,'විෂය තොරතුරු'!$P$24:$Q$28,2))))</f>
        <v/>
      </c>
      <c r="HV33" s="168" t="str">
        <f aca="false">IF(GK33="","",IF(GK33="-","-",IF(UPPER(GK33)="AB","+",VLOOKUP(GK33,'විෂය තොරතුරු'!$P$24:$Q$28,2))))</f>
        <v/>
      </c>
      <c r="HW33" s="168" t="str">
        <f aca="false">IF(GL33="","",IF(GL33="-","-",IF(UPPER(GL33)="AB","+",VLOOKUP(GL33,'විෂය තොරතුරු'!$P$24:$Q$28,2))))</f>
        <v>-</v>
      </c>
      <c r="HX33" s="168" t="str">
        <f aca="false">IF(GM33="","",IF(GM33="-","-",IF(UPPER(GM33)="AB","+",VLOOKUP(GM33,'විෂය තොරතුරු'!$P$24:$Q$28,2))))</f>
        <v/>
      </c>
      <c r="HY33" s="169" t="str">
        <f aca="false">IF(GN33="","",IF(GN33="-","-",IF(UPPER(GN33)="AB","+",VLOOKUP(GN33,'විෂය තොරතුරු'!$P$24:$Q$28,2))))</f>
        <v/>
      </c>
      <c r="HZ33" s="171" t="str">
        <f aca="false">IF(GO33="","",IF(GO33="-","-",IF(UPPER(GO33)="AB","+",VLOOKUP(GO33,'විෂය තොරතුරු'!$P$24:$Q$28,2))))</f>
        <v>W</v>
      </c>
      <c r="IA33" s="168" t="str">
        <f aca="false">IF(GP33="","",IF(GP33="-","-",IF(UPPER(GP33)="AB","+",VLOOKUP(GP33,'විෂය තොරතුරු'!$P$24:$Q$28,2))))</f>
        <v>-</v>
      </c>
      <c r="IB33" s="168" t="str">
        <f aca="false">IF(GQ33="","",IF(GQ33="-","-",IF(UPPER(GQ33)="AB","+",VLOOKUP(GQ33,'විෂය තොරතුරු'!$P$24:$Q$28,2))))</f>
        <v/>
      </c>
      <c r="IC33" s="168" t="str">
        <f aca="false">IF(GR33="","",IF(GR33="-","-",IF(UPPER(GR33)="AB","+",VLOOKUP(GR33,'විෂය තොරතුරු'!$P$24:$Q$28,2))))</f>
        <v>-</v>
      </c>
      <c r="ID33" s="168" t="str">
        <f aca="false">IF(GS33="","",IF(GS33="-","-",IF(UPPER(GS33)="AB","+",VLOOKUP(GS33,'විෂය තොරතුරු'!$P$24:$Q$28,2))))</f>
        <v/>
      </c>
      <c r="IE33" s="168" t="str">
        <f aca="false">IF(GT33="","",IF(GT33="-","-",IF(UPPER(GT33)="AB","+",VLOOKUP(GT33,'විෂය තොරතුරු'!$P$24:$Q$28,2))))</f>
        <v/>
      </c>
      <c r="IF33" s="168" t="str">
        <f aca="false">IF(GU33="","",IF(GU33="-","-",IF(UPPER(GU33)="AB","+",VLOOKUP(GU33,'විෂය තොරතුරු'!$P$24:$Q$28,2))))</f>
        <v/>
      </c>
      <c r="IG33" s="169" t="str">
        <f aca="false">IF(GV33="","",IF(GV33="-","-",IF(UPPER(GV33)="AB","+",VLOOKUP(GV33,'විෂය තොරතුරු'!$P$24:$Q$28,2))))</f>
        <v/>
      </c>
      <c r="IH33" s="171" t="n">
        <f aca="false">IF($FL33="","",COUNTIF($GZ33:$IG33,"A"))</f>
        <v>0</v>
      </c>
      <c r="II33" s="171" t="n">
        <f aca="false">IF($FL33="","",COUNTIF($GZ33:$IG33,"B"))</f>
        <v>0</v>
      </c>
      <c r="IJ33" s="171" t="n">
        <f aca="false">IF($FL33="","",COUNTIF($GZ33:$IG33,"C"))</f>
        <v>1</v>
      </c>
      <c r="IK33" s="171" t="n">
        <f aca="false">IF($FL33="","",COUNTIF($GZ33:$IG33,"S"))</f>
        <v>2</v>
      </c>
      <c r="IL33" s="171" t="n">
        <f aca="false">IF($FL33="","",COUNTIF($GZ33:$IG33,"W"))</f>
        <v>4</v>
      </c>
      <c r="IM33" s="171" t="n">
        <f aca="false">IF(FL33="","",SUM(IH33:IK33))</f>
        <v>3</v>
      </c>
      <c r="IN33" s="169" t="n">
        <f aca="false">IF(FL33="","",SUM(IH33:IJ33))</f>
        <v>1</v>
      </c>
      <c r="IO33" s="172" t="str">
        <f aca="false">IF(FL33="","",IF(AND(IM33&gt;=6,IN33&gt;=3,OR(FO33&gt;=35,FP33&gt;=35),FV33&gt;=35),"6/3 සමත්",IF(AND(IM33&gt;=5,IN33&gt;=3,OR(FO33&gt;=35,FP33&gt;=35,FV33&gt;=35)),"5/3 සමත්",IF(AND(IM33&gt;=4,IN33&gt;=1,OR(FO33&gt;=20,FP33&gt;=20,FV33&gt;=20)),"සමත් කළ හැකි",IF(IL33=9,"W9","අසමත් ?")))))</f>
        <v>අසමත් ?</v>
      </c>
    </row>
    <row r="34" customFormat="false" ht="13.8" hidden="true" customHeight="false" outlineLevel="0" collapsed="false">
      <c r="A34" s="160" t="n">
        <v>20</v>
      </c>
      <c r="B34" s="161" t="s">
        <v>489</v>
      </c>
      <c r="C34" s="161"/>
      <c r="D34" s="162"/>
      <c r="E34" s="163" t="n">
        <v>29</v>
      </c>
      <c r="F34" s="164"/>
      <c r="G34" s="163" t="n">
        <v>44</v>
      </c>
      <c r="H34" s="165"/>
      <c r="I34" s="165"/>
      <c r="J34" s="164"/>
      <c r="K34" s="163" t="n">
        <v>29</v>
      </c>
      <c r="L34" s="165" t="n">
        <v>20</v>
      </c>
      <c r="M34" s="165" t="n">
        <v>26</v>
      </c>
      <c r="N34" s="164" t="n">
        <v>48</v>
      </c>
      <c r="O34" s="163"/>
      <c r="P34" s="165"/>
      <c r="Q34" s="165"/>
      <c r="R34" s="165"/>
      <c r="S34" s="165"/>
      <c r="T34" s="165"/>
      <c r="U34" s="165"/>
      <c r="V34" s="164"/>
      <c r="W34" s="163"/>
      <c r="X34" s="165"/>
      <c r="Y34" s="165"/>
      <c r="Z34" s="165" t="n">
        <v>57</v>
      </c>
      <c r="AA34" s="165"/>
      <c r="AB34" s="165"/>
      <c r="AC34" s="165"/>
      <c r="AD34" s="164"/>
      <c r="AE34" s="163"/>
      <c r="AF34" s="165"/>
      <c r="AG34" s="165"/>
      <c r="AH34" s="165"/>
      <c r="AI34" s="165"/>
      <c r="AJ34" s="165"/>
      <c r="AK34" s="165"/>
      <c r="AL34" s="166"/>
      <c r="AM34" s="167" t="n">
        <f aca="false">IF(B34="","",SUM(E34:AL34))</f>
        <v>253</v>
      </c>
      <c r="AN34" s="168" t="n">
        <f aca="false">IF(B34="","",AM34/9)</f>
        <v>28.1111111111111</v>
      </c>
      <c r="AO34" s="169" t="n">
        <f aca="false">IF(B34="","",IF(AM34=0,"-",RANK(AM34,$AM$15:$AM$64,0)))</f>
        <v>15</v>
      </c>
      <c r="AP34" s="167" t="str">
        <f aca="false">IF(E34="","",IF(E34="-","-",IF(UPPER(E34)="AB","+",VLOOKUP(E34,'විෂය තොරතුරු'!$P$24:$Q$28,2))))</f>
        <v>W</v>
      </c>
      <c r="AQ34" s="168" t="str">
        <f aca="false">IF(F34="","",IF(F34="-","-",IF(UPPER(F34)="AB","+",VLOOKUP(F34,'විෂය තොරතුරු'!$P$24:$Q$28,2))))</f>
        <v/>
      </c>
      <c r="AR34" s="168" t="str">
        <f aca="false">IF(G34="","",IF(G34="-","-",IF(UPPER(G34)="AB","+",VLOOKUP(G34,'විෂය තොරතුරු'!$P$24:$Q$28,2))))</f>
        <v>S</v>
      </c>
      <c r="AS34" s="168" t="str">
        <f aca="false">IF(H34="","",IF(H34="-","-",IF(UPPER(H34)="AB","+",VLOOKUP(H34,'විෂය තොරතුරු'!$P$24:$Q$28,2))))</f>
        <v/>
      </c>
      <c r="AT34" s="168" t="str">
        <f aca="false">IF(I34="","",IF(I34="-","-",IF(UPPER(I34)="AB","+",VLOOKUP(I34,'විෂය තොරතුරු'!$P$24:$Q$28,2))))</f>
        <v/>
      </c>
      <c r="AU34" s="170" t="str">
        <f aca="false">IF(J34="","",IF(J34="-","-",IF(UPPER(J34)="AB","+",VLOOKUP(J34,'විෂය තොරතුරු'!$P$24:$Q$28,2))))</f>
        <v/>
      </c>
      <c r="AV34" s="171" t="str">
        <f aca="false">IF(K34="","",IF(K34="-","-",IF(UPPER(K34)="AB","+",VLOOKUP(K34,'විෂය තොරතුරු'!$P$24:$Q$28,2))))</f>
        <v>W</v>
      </c>
      <c r="AW34" s="168" t="str">
        <f aca="false">IF(L34="","",IF(L34="-","-",IF(UPPER(L34)="AB","+",VLOOKUP(L34,'විෂය තොරතුරු'!$P$24:$Q$28,2))))</f>
        <v>W</v>
      </c>
      <c r="AX34" s="168" t="str">
        <f aca="false">IF(M34="","",IF(M34="-","-",IF(UPPER(M34)="AB","+",VLOOKUP(M34,'විෂය තොරතුරු'!$P$24:$Q$28,2))))</f>
        <v>W</v>
      </c>
      <c r="AY34" s="169" t="str">
        <f aca="false">IF(N34="","",IF(N34="-","-",IF(UPPER(N34)="AB","+",VLOOKUP(N34,'විෂය තොරතුරු'!$P$24:$Q$28,2))))</f>
        <v>S</v>
      </c>
      <c r="AZ34" s="167" t="str">
        <f aca="false">IF(O34="","",IF(O34="-","-",IF(UPPER(O34)="AB","+",VLOOKUP(O34,'විෂය තොරතුරු'!$P$24:$Q$28,2))))</f>
        <v/>
      </c>
      <c r="BA34" s="168" t="str">
        <f aca="false">IF(P34="","",IF(P34="-","-",IF(UPPER(P34)="AB","+",VLOOKUP(P34,'විෂය තොරතුරු'!$P$24:$Q$28,2))))</f>
        <v/>
      </c>
      <c r="BB34" s="168" t="str">
        <f aca="false">IF(Q34="","",IF(Q34="-","-",IF(UPPER(Q34)="AB","+",VLOOKUP(Q34,'විෂය තොරතුරු'!$P$24:$Q$28,2))))</f>
        <v/>
      </c>
      <c r="BC34" s="168" t="str">
        <f aca="false">IF(R34="","",IF(R34="-","-",IF(UPPER(R34)="AB","+",VLOOKUP(R34,'විෂය තොරතුරු'!$P$24:$Q$28,2))))</f>
        <v/>
      </c>
      <c r="BD34" s="168" t="str">
        <f aca="false">IF(S34="","",IF(S34="-","-",IF(UPPER(S34)="AB","+",VLOOKUP(S34,'විෂය තොරතුරු'!$P$24:$Q$28,2))))</f>
        <v/>
      </c>
      <c r="BE34" s="168" t="str">
        <f aca="false">IF(T34="","",IF(T34="-","-",IF(UPPER(T34)="AB","+",VLOOKUP(T34,'විෂය තොරතුරු'!$P$24:$Q$28,2))))</f>
        <v/>
      </c>
      <c r="BF34" s="168" t="str">
        <f aca="false">IF(U34="","",IF(U34="-","-",IF(UPPER(U34)="AB","+",VLOOKUP(U34,'විෂය තොරතුරු'!$P$24:$Q$28,2))))</f>
        <v/>
      </c>
      <c r="BG34" s="170" t="str">
        <f aca="false">IF(V34="","",IF(V34="-","-",IF(UPPER(V34)="AB","+",VLOOKUP(V34,'විෂය තොරතුරු'!$P$24:$Q$28,2))))</f>
        <v/>
      </c>
      <c r="BH34" s="171" t="str">
        <f aca="false">IF(W34="","",IF(W34="-","-",IF(UPPER(W34)="AB","+",VLOOKUP(W34,'විෂය තොරතුරු'!$P$24:$Q$28,2))))</f>
        <v/>
      </c>
      <c r="BI34" s="168" t="str">
        <f aca="false">IF(X34="","",IF(X34="-","-",IF(UPPER(X34)="AB","+",VLOOKUP(X34,'විෂය තොරතුරු'!$P$24:$Q$28,2))))</f>
        <v/>
      </c>
      <c r="BJ34" s="168" t="str">
        <f aca="false">IF(Y34="","",IF(Y34="-","-",IF(UPPER(Y34)="AB","+",VLOOKUP(Y34,'විෂය තොරතුරු'!$P$24:$Q$28,2))))</f>
        <v/>
      </c>
      <c r="BK34" s="168" t="str">
        <f aca="false">IF(Z34="","",IF(Z34="-","-",IF(UPPER(Z34)="AB","+",VLOOKUP(Z34,'විෂය තොරතුරු'!$P$24:$Q$28,2))))</f>
        <v>C</v>
      </c>
      <c r="BL34" s="168" t="str">
        <f aca="false">IF(AA34="","",IF(AA34="-","-",IF(UPPER(AA34)="AB","+",VLOOKUP(AA34,'විෂය තොරතුරු'!$P$24:$Q$28,2))))</f>
        <v/>
      </c>
      <c r="BM34" s="168" t="str">
        <f aca="false">IF(AB34="","",IF(AB34="-","-",IF(UPPER(AB34)="AB","+",VLOOKUP(AB34,'විෂය තොරතුරු'!$P$24:$Q$28,2))))</f>
        <v/>
      </c>
      <c r="BN34" s="168" t="str">
        <f aca="false">IF(AC34="","",IF(AC34="-","-",IF(UPPER(AC34)="AB","+",VLOOKUP(AC34,'විෂය තොරතුරු'!$P$24:$Q$28,2))))</f>
        <v/>
      </c>
      <c r="BO34" s="169" t="str">
        <f aca="false">IF(AD34="","",IF(AD34="-","-",IF(UPPER(AD34)="AB","+",VLOOKUP(AD34,'විෂය තොරතුරු'!$P$24:$Q$28,2))))</f>
        <v/>
      </c>
      <c r="BP34" s="171" t="str">
        <f aca="false">IF(AE34="","",IF(AE34="-","-",IF(UPPER(AE34)="AB","+",VLOOKUP(AE34,'විෂය තොරතුරු'!$P$24:$Q$28,2))))</f>
        <v/>
      </c>
      <c r="BQ34" s="168" t="str">
        <f aca="false">IF(AF34="","",IF(AF34="-","-",IF(UPPER(AF34)="AB","+",VLOOKUP(AF34,'විෂය තොරතුරු'!$P$24:$Q$28,2))))</f>
        <v/>
      </c>
      <c r="BR34" s="168" t="str">
        <f aca="false">IF(AG34="","",IF(AG34="-","-",IF(UPPER(AG34)="AB","+",VLOOKUP(AG34,'විෂය තොරතුරු'!$P$24:$Q$28,2))))</f>
        <v/>
      </c>
      <c r="BS34" s="168" t="str">
        <f aca="false">IF(AH34="","",IF(AH34="-","-",IF(UPPER(AH34)="AB","+",VLOOKUP(AH34,'විෂය තොරතුරු'!$P$24:$Q$28,2))))</f>
        <v/>
      </c>
      <c r="BT34" s="168" t="str">
        <f aca="false">IF(AI34="","",IF(AI34="-","-",IF(UPPER(AI34)="AB","+",VLOOKUP(AI34,'විෂය තොරතුරු'!$P$24:$Q$28,2))))</f>
        <v/>
      </c>
      <c r="BU34" s="168" t="str">
        <f aca="false">IF(AJ34="","",IF(AJ34="-","-",IF(UPPER(AJ34)="AB","+",VLOOKUP(AJ34,'විෂය තොරතුරු'!$P$24:$Q$28,2))))</f>
        <v/>
      </c>
      <c r="BV34" s="168" t="str">
        <f aca="false">IF(AK34="","",IF(AK34="-","-",IF(UPPER(AK34)="AB","+",VLOOKUP(AK34,'විෂය තොරතුරු'!$P$24:$Q$28,2))))</f>
        <v/>
      </c>
      <c r="BW34" s="169" t="str">
        <f aca="false">IF(AL34="","",IF(AL34="-","-",IF(UPPER(AL34)="AB","+",VLOOKUP(AL34,'විෂය තොරතුරු'!$P$24:$Q$28,2))))</f>
        <v/>
      </c>
      <c r="BX34" s="171" t="n">
        <f aca="false">IF($B34="","",COUNTIF($AP34:$BW34,"A"))</f>
        <v>0</v>
      </c>
      <c r="BY34" s="168" t="n">
        <f aca="false">IF($B34="","",COUNTIF($AP34:$BW34,"B"))</f>
        <v>0</v>
      </c>
      <c r="BZ34" s="168" t="n">
        <f aca="false">IF($B34="","",COUNTIF($AP34:$BW34,"C"))</f>
        <v>1</v>
      </c>
      <c r="CA34" s="168" t="n">
        <f aca="false">IF($B34="","",COUNTIF($AP34:$BW34,"S"))</f>
        <v>2</v>
      </c>
      <c r="CB34" s="169" t="n">
        <f aca="false">IF($B34="","",COUNTIF($AP34:$BW34,"W"))</f>
        <v>4</v>
      </c>
      <c r="CC34" s="171" t="n">
        <f aca="false">IF(B34="","",SUM(BX34:CA34))</f>
        <v>3</v>
      </c>
      <c r="CD34" s="169" t="n">
        <f aca="false">IF(B34="","",SUM(BX34:BZ34))</f>
        <v>1</v>
      </c>
      <c r="CE34" s="172" t="str">
        <f aca="false">IF(B34="","",IF(AND(CC34&gt;=6,CD34&gt;=3,OR(E34&gt;=35,F34&gt;=35),L34&gt;=35),"6/3 සමත්",IF(AND(CC34&gt;=5,CD34&gt;=3,OR(E34&gt;=35,F34&gt;=35,L34&gt;=35)),"5/3 සමත්",IF(AND(CC34&gt;=4,CD34&gt;=1,OR(E34&gt;=20,F34&gt;=20,L34&gt;=20)),"සමත් කළ හැකි",IF(CB34=9,"W9","අසමත් ?")))))</f>
        <v>අසමත් ?</v>
      </c>
      <c r="FK34" s="173" t="n">
        <v>20</v>
      </c>
      <c r="FL34" s="161" t="s">
        <v>64</v>
      </c>
      <c r="FM34" s="161"/>
      <c r="FN34" s="161" t="str">
        <f aca="false">IF(FM34="","-",(FM34/$M$95)*100)</f>
        <v>-</v>
      </c>
      <c r="FO34" s="165" t="n">
        <v>10</v>
      </c>
      <c r="FP34" s="165"/>
      <c r="FQ34" s="165" t="s">
        <v>18</v>
      </c>
      <c r="FR34" s="165" t="n">
        <v>30</v>
      </c>
      <c r="FS34" s="165"/>
      <c r="FT34" s="165"/>
      <c r="FU34" s="165" t="n">
        <v>9</v>
      </c>
      <c r="FV34" s="165" t="s">
        <v>52</v>
      </c>
      <c r="FW34" s="165" t="n">
        <v>21</v>
      </c>
      <c r="FX34" s="165" t="n">
        <v>31</v>
      </c>
      <c r="FY34" s="165" t="s">
        <v>18</v>
      </c>
      <c r="FZ34" s="165" t="n">
        <v>9</v>
      </c>
      <c r="GA34" s="165" t="s">
        <v>18</v>
      </c>
      <c r="GB34" s="165"/>
      <c r="GC34" s="165"/>
      <c r="GD34" s="165"/>
      <c r="GE34" s="165"/>
      <c r="GF34" s="165"/>
      <c r="GG34" s="165" t="s">
        <v>18</v>
      </c>
      <c r="GH34" s="165" t="s">
        <v>18</v>
      </c>
      <c r="GI34" s="165" t="s">
        <v>18</v>
      </c>
      <c r="GJ34" s="165"/>
      <c r="GK34" s="165"/>
      <c r="GL34" s="165" t="s">
        <v>18</v>
      </c>
      <c r="GM34" s="165"/>
      <c r="GN34" s="165"/>
      <c r="GO34" s="165" t="s">
        <v>18</v>
      </c>
      <c r="GP34" s="165" t="n">
        <v>10</v>
      </c>
      <c r="GQ34" s="165"/>
      <c r="GR34" s="165" t="s">
        <v>18</v>
      </c>
      <c r="GS34" s="165"/>
      <c r="GT34" s="165"/>
      <c r="GU34" s="165"/>
      <c r="GV34" s="174"/>
      <c r="GW34" s="167" t="n">
        <f aca="false">IF(FL34="","",SUM(FO34:GV34))</f>
        <v>120</v>
      </c>
      <c r="GX34" s="168" t="n">
        <f aca="false">IF(FL34="","",GW34/9)</f>
        <v>13.3333333333333</v>
      </c>
      <c r="GY34" s="169" t="n">
        <f aca="false">IF(FL34="","",IF(GW34=0,"-",RANK(GW34,$GW$15:$GW$64,0)))</f>
        <v>42</v>
      </c>
      <c r="GZ34" s="167" t="str">
        <f aca="false">IF(FO34="","",IF(FO34="-","-",IF(UPPER(FO34)="AB","+",VLOOKUP(FO34,'විෂය තොරතුරු'!$P$24:$Q$28,2))))</f>
        <v>W</v>
      </c>
      <c r="HA34" s="168" t="str">
        <f aca="false">IF(FP34="","",IF(FP34="-","-",IF(UPPER(FP34)="AB","+",VLOOKUP(FP34,'විෂය තොරතුරු'!$P$24:$Q$28,2))))</f>
        <v/>
      </c>
      <c r="HB34" s="168" t="str">
        <f aca="false">IF(FQ34="","",IF(FQ34="-","-",IF(UPPER(FQ34)="AB","+",VLOOKUP(FQ34,'විෂය තොරතුරු'!$P$24:$Q$28,2))))</f>
        <v>-</v>
      </c>
      <c r="HC34" s="168" t="str">
        <f aca="false">IF(FR34="","",IF(FR34="-","-",IF(UPPER(FR34)="AB","+",VLOOKUP(FR34,'විෂය තොරතුරු'!$P$24:$Q$28,2))))</f>
        <v>W</v>
      </c>
      <c r="HD34" s="168" t="str">
        <f aca="false">IF(FS34="","",IF(FS34="-","-",IF(UPPER(FS34)="AB","+",VLOOKUP(FS34,'විෂය තොරතුරු'!$P$24:$Q$28,2))))</f>
        <v/>
      </c>
      <c r="HE34" s="170" t="str">
        <f aca="false">IF(FT34="","",IF(FT34="-","-",IF(UPPER(FT34)="AB","+",VLOOKUP(FT34,'විෂය තොරතුරු'!$P$24:$Q$28,2))))</f>
        <v/>
      </c>
      <c r="HF34" s="171" t="str">
        <f aca="false">IF(FU34="","",IF(FU34="-","-",IF(UPPER(FU34)="AB","+",VLOOKUP(FU34,'විෂය තොරතුරු'!$P$24:$Q$28,2))))</f>
        <v>W</v>
      </c>
      <c r="HG34" s="168" t="str">
        <f aca="false">IF(FV34="","",IF(FV34="-","-",IF(UPPER(FV34)="AB","+",VLOOKUP(FV34,'විෂය තොරතුරු'!$P$24:$Q$28,2))))</f>
        <v>+</v>
      </c>
      <c r="HH34" s="168" t="str">
        <f aca="false">IF(FW34="","",IF(FW34="-","-",IF(UPPER(FW34)="AB","+",VLOOKUP(FW34,'විෂය තොරතුරු'!$P$24:$Q$28,2))))</f>
        <v>W</v>
      </c>
      <c r="HI34" s="169" t="str">
        <f aca="false">IF(FX34="","",IF(FX34="-","-",IF(UPPER(FX34)="AB","+",VLOOKUP(FX34,'විෂය තොරතුරු'!$P$24:$Q$28,2))))</f>
        <v>W</v>
      </c>
      <c r="HJ34" s="167" t="str">
        <f aca="false">IF(FY34="","",IF(FY34="-","-",IF(UPPER(FY34)="AB","+",VLOOKUP(FY34,'විෂය තොරතුරු'!$P$24:$Q$28,2))))</f>
        <v>-</v>
      </c>
      <c r="HK34" s="168" t="str">
        <f aca="false">IF(FZ34="","",IF(FZ34="-","-",IF(UPPER(FZ34)="AB","+",VLOOKUP(FZ34,'විෂය තොරතුරු'!$P$24:$Q$28,2))))</f>
        <v>W</v>
      </c>
      <c r="HL34" s="168" t="str">
        <f aca="false">IF(GA34="","",IF(GA34="-","-",IF(UPPER(GA34)="AB","+",VLOOKUP(GA34,'විෂය තොරතුරු'!$P$24:$Q$28,2))))</f>
        <v>-</v>
      </c>
      <c r="HM34" s="168" t="str">
        <f aca="false">IF(GB34="","",IF(GB34="-","-",IF(UPPER(GB34)="AB","+",VLOOKUP(GB34,'විෂය තොරතුරු'!$P$24:$Q$28,2))))</f>
        <v/>
      </c>
      <c r="HN34" s="168" t="str">
        <f aca="false">IF(GC34="","",IF(GC34="-","-",IF(UPPER(GC34)="AB","+",VLOOKUP(GC34,'විෂය තොරතුරු'!$P$24:$Q$28,2))))</f>
        <v/>
      </c>
      <c r="HO34" s="168" t="str">
        <f aca="false">IF(GD34="","",IF(GD34="-","-",IF(UPPER(GD34)="AB","+",VLOOKUP(GD34,'විෂය තොරතුරු'!$P$24:$Q$28,2))))</f>
        <v/>
      </c>
      <c r="HP34" s="168" t="str">
        <f aca="false">IF(GE34="","",IF(GE34="-","-",IF(UPPER(GE34)="AB","+",VLOOKUP(GE34,'විෂය තොරතුරු'!$P$24:$Q$28,2))))</f>
        <v/>
      </c>
      <c r="HQ34" s="170" t="str">
        <f aca="false">IF(GF34="","",IF(GF34="-","-",IF(UPPER(GF34)="AB","+",VLOOKUP(GF34,'විෂය තොරතුරු'!$P$24:$Q$28,2))))</f>
        <v/>
      </c>
      <c r="HR34" s="171" t="str">
        <f aca="false">IF(GG34="","",IF(GG34="-","-",IF(UPPER(GG34)="AB","+",VLOOKUP(GG34,'විෂය තොරතුරු'!$P$24:$Q$28,2))))</f>
        <v>-</v>
      </c>
      <c r="HS34" s="168" t="str">
        <f aca="false">IF(GH34="","",IF(GH34="-","-",IF(UPPER(GH34)="AB","+",VLOOKUP(GH34,'විෂය තොරතුරු'!$P$24:$Q$28,2))))</f>
        <v>-</v>
      </c>
      <c r="HT34" s="168" t="str">
        <f aca="false">IF(GI34="","",IF(GI34="-","-",IF(UPPER(GI34)="AB","+",VLOOKUP(GI34,'විෂය තොරතුරු'!$P$24:$Q$28,2))))</f>
        <v>-</v>
      </c>
      <c r="HU34" s="168" t="str">
        <f aca="false">IF(GJ34="","",IF(GJ34="-","-",IF(UPPER(GJ34)="AB","+",VLOOKUP(GJ34,'විෂය තොරතුරු'!$P$24:$Q$28,2))))</f>
        <v/>
      </c>
      <c r="HV34" s="168" t="str">
        <f aca="false">IF(GK34="","",IF(GK34="-","-",IF(UPPER(GK34)="AB","+",VLOOKUP(GK34,'විෂය තොරතුරු'!$P$24:$Q$28,2))))</f>
        <v/>
      </c>
      <c r="HW34" s="168" t="str">
        <f aca="false">IF(GL34="","",IF(GL34="-","-",IF(UPPER(GL34)="AB","+",VLOOKUP(GL34,'විෂය තොරතුරු'!$P$24:$Q$28,2))))</f>
        <v>-</v>
      </c>
      <c r="HX34" s="168" t="str">
        <f aca="false">IF(GM34="","",IF(GM34="-","-",IF(UPPER(GM34)="AB","+",VLOOKUP(GM34,'විෂය තොරතුරු'!$P$24:$Q$28,2))))</f>
        <v/>
      </c>
      <c r="HY34" s="169" t="str">
        <f aca="false">IF(GN34="","",IF(GN34="-","-",IF(UPPER(GN34)="AB","+",VLOOKUP(GN34,'විෂය තොරතුරු'!$P$24:$Q$28,2))))</f>
        <v/>
      </c>
      <c r="HZ34" s="171" t="str">
        <f aca="false">IF(GO34="","",IF(GO34="-","-",IF(UPPER(GO34)="AB","+",VLOOKUP(GO34,'විෂය තොරතුරු'!$P$24:$Q$28,2))))</f>
        <v>-</v>
      </c>
      <c r="IA34" s="168" t="str">
        <f aca="false">IF(GP34="","",IF(GP34="-","-",IF(UPPER(GP34)="AB","+",VLOOKUP(GP34,'විෂය තොරතුරු'!$P$24:$Q$28,2))))</f>
        <v>W</v>
      </c>
      <c r="IB34" s="168" t="str">
        <f aca="false">IF(GQ34="","",IF(GQ34="-","-",IF(UPPER(GQ34)="AB","+",VLOOKUP(GQ34,'විෂය තොරතුරු'!$P$24:$Q$28,2))))</f>
        <v/>
      </c>
      <c r="IC34" s="168" t="str">
        <f aca="false">IF(GR34="","",IF(GR34="-","-",IF(UPPER(GR34)="AB","+",VLOOKUP(GR34,'විෂය තොරතුරු'!$P$24:$Q$28,2))))</f>
        <v>-</v>
      </c>
      <c r="ID34" s="168" t="str">
        <f aca="false">IF(GS34="","",IF(GS34="-","-",IF(UPPER(GS34)="AB","+",VLOOKUP(GS34,'විෂය තොරතුරු'!$P$24:$Q$28,2))))</f>
        <v/>
      </c>
      <c r="IE34" s="168" t="str">
        <f aca="false">IF(GT34="","",IF(GT34="-","-",IF(UPPER(GT34)="AB","+",VLOOKUP(GT34,'විෂය තොරතුරු'!$P$24:$Q$28,2))))</f>
        <v/>
      </c>
      <c r="IF34" s="168" t="str">
        <f aca="false">IF(GU34="","",IF(GU34="-","-",IF(UPPER(GU34)="AB","+",VLOOKUP(GU34,'විෂය තොරතුරු'!$P$24:$Q$28,2))))</f>
        <v/>
      </c>
      <c r="IG34" s="169" t="str">
        <f aca="false">IF(GV34="","",IF(GV34="-","-",IF(UPPER(GV34)="AB","+",VLOOKUP(GV34,'විෂය තොරතුරු'!$P$24:$Q$28,2))))</f>
        <v/>
      </c>
      <c r="IH34" s="171" t="n">
        <f aca="false">IF($FL34="","",COUNTIF($GZ34:$IG34,"A"))</f>
        <v>0</v>
      </c>
      <c r="II34" s="171" t="n">
        <f aca="false">IF($FL34="","",COUNTIF($GZ34:$IG34,"B"))</f>
        <v>0</v>
      </c>
      <c r="IJ34" s="171" t="n">
        <f aca="false">IF($FL34="","",COUNTIF($GZ34:$IG34,"C"))</f>
        <v>0</v>
      </c>
      <c r="IK34" s="171" t="n">
        <f aca="false">IF($FL34="","",COUNTIF($GZ34:$IG34,"S"))</f>
        <v>0</v>
      </c>
      <c r="IL34" s="171" t="n">
        <f aca="false">IF($FL34="","",COUNTIF($GZ34:$IG34,"W"))</f>
        <v>7</v>
      </c>
      <c r="IM34" s="171" t="n">
        <f aca="false">IF(FL34="","",SUM(IH34:IK34))</f>
        <v>0</v>
      </c>
      <c r="IN34" s="169" t="n">
        <f aca="false">IF(FL34="","",SUM(IH34:IJ34))</f>
        <v>0</v>
      </c>
      <c r="IO34" s="172" t="str">
        <f aca="false">IF(FL34="","",IF(AND(IM34&gt;=6,IN34&gt;=3,OR(FO34&gt;=35,FP34&gt;=35),FV34&gt;=35),"6/3 සමත්",IF(AND(IM34&gt;=5,IN34&gt;=3,OR(FO34&gt;=35,FP34&gt;=35,FV34&gt;=35)),"5/3 සමත්",IF(AND(IM34&gt;=4,IN34&gt;=1,OR(FO34&gt;=20,FP34&gt;=20,FV34&gt;=20)),"සමත් කළ හැකි",IF(IL34=9,"W9","අසමත් ?")))))</f>
        <v>අසමත් ?</v>
      </c>
    </row>
    <row r="35" customFormat="false" ht="13.8" hidden="true" customHeight="false" outlineLevel="0" collapsed="false">
      <c r="A35" s="160" t="n">
        <v>21</v>
      </c>
      <c r="B35" s="161" t="s">
        <v>490</v>
      </c>
      <c r="C35" s="161"/>
      <c r="D35" s="162"/>
      <c r="E35" s="163" t="n">
        <v>52</v>
      </c>
      <c r="F35" s="164"/>
      <c r="G35" s="163" t="n">
        <v>77</v>
      </c>
      <c r="H35" s="165"/>
      <c r="I35" s="165"/>
      <c r="J35" s="164"/>
      <c r="K35" s="163" t="n">
        <v>76</v>
      </c>
      <c r="L35" s="165" t="n">
        <v>44</v>
      </c>
      <c r="M35" s="165" t="n">
        <v>35</v>
      </c>
      <c r="N35" s="164" t="n">
        <v>50</v>
      </c>
      <c r="O35" s="163"/>
      <c r="P35" s="165"/>
      <c r="Q35" s="165"/>
      <c r="R35" s="165"/>
      <c r="S35" s="165"/>
      <c r="T35" s="165"/>
      <c r="U35" s="165"/>
      <c r="V35" s="164"/>
      <c r="W35" s="163"/>
      <c r="X35" s="165"/>
      <c r="Y35" s="165"/>
      <c r="Z35" s="165" t="n">
        <v>52</v>
      </c>
      <c r="AA35" s="165"/>
      <c r="AB35" s="165"/>
      <c r="AC35" s="165"/>
      <c r="AD35" s="164"/>
      <c r="AE35" s="163"/>
      <c r="AF35" s="165"/>
      <c r="AG35" s="165"/>
      <c r="AH35" s="165"/>
      <c r="AI35" s="165"/>
      <c r="AJ35" s="165"/>
      <c r="AK35" s="165"/>
      <c r="AL35" s="166"/>
      <c r="AM35" s="167" t="n">
        <f aca="false">IF(B35="","",SUM(E35:AL35))</f>
        <v>386</v>
      </c>
      <c r="AN35" s="168" t="n">
        <f aca="false">IF(B35="","",AM35/9)</f>
        <v>42.8888888888889</v>
      </c>
      <c r="AO35" s="169" t="n">
        <f aca="false">IF(B35="","",IF(AM35=0,"-",RANK(AM35,$AM$15:$AM$64,0)))</f>
        <v>7</v>
      </c>
      <c r="AP35" s="167" t="str">
        <f aca="false">IF(E35="","",IF(E35="-","-",IF(UPPER(E35)="AB","+",VLOOKUP(E35,'විෂය තොරතුරු'!$P$24:$Q$28,2))))</f>
        <v>C</v>
      </c>
      <c r="AQ35" s="168" t="str">
        <f aca="false">IF(F35="","",IF(F35="-","-",IF(UPPER(F35)="AB","+",VLOOKUP(F35,'විෂය තොරතුරු'!$P$24:$Q$28,2))))</f>
        <v/>
      </c>
      <c r="AR35" s="168" t="str">
        <f aca="false">IF(G35="","",IF(G35="-","-",IF(UPPER(G35)="AB","+",VLOOKUP(G35,'විෂය තොරතුරු'!$P$24:$Q$28,2))))</f>
        <v>A</v>
      </c>
      <c r="AS35" s="168" t="str">
        <f aca="false">IF(H35="","",IF(H35="-","-",IF(UPPER(H35)="AB","+",VLOOKUP(H35,'විෂය තොරතුරු'!$P$24:$Q$28,2))))</f>
        <v/>
      </c>
      <c r="AT35" s="168" t="str">
        <f aca="false">IF(I35="","",IF(I35="-","-",IF(UPPER(I35)="AB","+",VLOOKUP(I35,'විෂය තොරතුරු'!$P$24:$Q$28,2))))</f>
        <v/>
      </c>
      <c r="AU35" s="170" t="str">
        <f aca="false">IF(J35="","",IF(J35="-","-",IF(UPPER(J35)="AB","+",VLOOKUP(J35,'විෂය තොරතුරු'!$P$24:$Q$28,2))))</f>
        <v/>
      </c>
      <c r="AV35" s="171" t="str">
        <f aca="false">IF(K35="","",IF(K35="-","-",IF(UPPER(K35)="AB","+",VLOOKUP(K35,'විෂය තොරතුරු'!$P$24:$Q$28,2))))</f>
        <v>A</v>
      </c>
      <c r="AW35" s="168" t="str">
        <f aca="false">IF(L35="","",IF(L35="-","-",IF(UPPER(L35)="AB","+",VLOOKUP(L35,'විෂය තොරතුරු'!$P$24:$Q$28,2))))</f>
        <v>S</v>
      </c>
      <c r="AX35" s="168" t="str">
        <f aca="false">IF(M35="","",IF(M35="-","-",IF(UPPER(M35)="AB","+",VLOOKUP(M35,'විෂය තොරතුරු'!$P$24:$Q$28,2))))</f>
        <v>S</v>
      </c>
      <c r="AY35" s="169" t="str">
        <f aca="false">IF(N35="","",IF(N35="-","-",IF(UPPER(N35)="AB","+",VLOOKUP(N35,'විෂය තොරතුරු'!$P$24:$Q$28,2))))</f>
        <v>C</v>
      </c>
      <c r="AZ35" s="167" t="str">
        <f aca="false">IF(O35="","",IF(O35="-","-",IF(UPPER(O35)="AB","+",VLOOKUP(O35,'විෂය තොරතුරු'!$P$24:$Q$28,2))))</f>
        <v/>
      </c>
      <c r="BA35" s="168" t="str">
        <f aca="false">IF(P35="","",IF(P35="-","-",IF(UPPER(P35)="AB","+",VLOOKUP(P35,'විෂය තොරතුරු'!$P$24:$Q$28,2))))</f>
        <v/>
      </c>
      <c r="BB35" s="168" t="str">
        <f aca="false">IF(Q35="","",IF(Q35="-","-",IF(UPPER(Q35)="AB","+",VLOOKUP(Q35,'විෂය තොරතුරු'!$P$24:$Q$28,2))))</f>
        <v/>
      </c>
      <c r="BC35" s="168" t="str">
        <f aca="false">IF(R35="","",IF(R35="-","-",IF(UPPER(R35)="AB","+",VLOOKUP(R35,'විෂය තොරතුරු'!$P$24:$Q$28,2))))</f>
        <v/>
      </c>
      <c r="BD35" s="168" t="str">
        <f aca="false">IF(S35="","",IF(S35="-","-",IF(UPPER(S35)="AB","+",VLOOKUP(S35,'විෂය තොරතුරු'!$P$24:$Q$28,2))))</f>
        <v/>
      </c>
      <c r="BE35" s="168" t="str">
        <f aca="false">IF(T35="","",IF(T35="-","-",IF(UPPER(T35)="AB","+",VLOOKUP(T35,'විෂය තොරතුරු'!$P$24:$Q$28,2))))</f>
        <v/>
      </c>
      <c r="BF35" s="168" t="str">
        <f aca="false">IF(U35="","",IF(U35="-","-",IF(UPPER(U35)="AB","+",VLOOKUP(U35,'විෂය තොරතුරු'!$P$24:$Q$28,2))))</f>
        <v/>
      </c>
      <c r="BG35" s="170" t="str">
        <f aca="false">IF(V35="","",IF(V35="-","-",IF(UPPER(V35)="AB","+",VLOOKUP(V35,'විෂය තොරතුරු'!$P$24:$Q$28,2))))</f>
        <v/>
      </c>
      <c r="BH35" s="171" t="str">
        <f aca="false">IF(W35="","",IF(W35="-","-",IF(UPPER(W35)="AB","+",VLOOKUP(W35,'විෂය තොරතුරු'!$P$24:$Q$28,2))))</f>
        <v/>
      </c>
      <c r="BI35" s="168" t="str">
        <f aca="false">IF(X35="","",IF(X35="-","-",IF(UPPER(X35)="AB","+",VLOOKUP(X35,'විෂය තොරතුරු'!$P$24:$Q$28,2))))</f>
        <v/>
      </c>
      <c r="BJ35" s="168" t="str">
        <f aca="false">IF(Y35="","",IF(Y35="-","-",IF(UPPER(Y35)="AB","+",VLOOKUP(Y35,'විෂය තොරතුරු'!$P$24:$Q$28,2))))</f>
        <v/>
      </c>
      <c r="BK35" s="168" t="str">
        <f aca="false">IF(Z35="","",IF(Z35="-","-",IF(UPPER(Z35)="AB","+",VLOOKUP(Z35,'විෂය තොරතුරු'!$P$24:$Q$28,2))))</f>
        <v>C</v>
      </c>
      <c r="BL35" s="168" t="str">
        <f aca="false">IF(AA35="","",IF(AA35="-","-",IF(UPPER(AA35)="AB","+",VLOOKUP(AA35,'විෂය තොරතුරු'!$P$24:$Q$28,2))))</f>
        <v/>
      </c>
      <c r="BM35" s="168" t="str">
        <f aca="false">IF(AB35="","",IF(AB35="-","-",IF(UPPER(AB35)="AB","+",VLOOKUP(AB35,'විෂය තොරතුරු'!$P$24:$Q$28,2))))</f>
        <v/>
      </c>
      <c r="BN35" s="168" t="str">
        <f aca="false">IF(AC35="","",IF(AC35="-","-",IF(UPPER(AC35)="AB","+",VLOOKUP(AC35,'විෂය තොරතුරු'!$P$24:$Q$28,2))))</f>
        <v/>
      </c>
      <c r="BO35" s="169" t="str">
        <f aca="false">IF(AD35="","",IF(AD35="-","-",IF(UPPER(AD35)="AB","+",VLOOKUP(AD35,'විෂය තොරතුරු'!$P$24:$Q$28,2))))</f>
        <v/>
      </c>
      <c r="BP35" s="171" t="str">
        <f aca="false">IF(AE35="","",IF(AE35="-","-",IF(UPPER(AE35)="AB","+",VLOOKUP(AE35,'විෂය තොරතුරු'!$P$24:$Q$28,2))))</f>
        <v/>
      </c>
      <c r="BQ35" s="168" t="str">
        <f aca="false">IF(AF35="","",IF(AF35="-","-",IF(UPPER(AF35)="AB","+",VLOOKUP(AF35,'විෂය තොරතුරු'!$P$24:$Q$28,2))))</f>
        <v/>
      </c>
      <c r="BR35" s="168" t="str">
        <f aca="false">IF(AG35="","",IF(AG35="-","-",IF(UPPER(AG35)="AB","+",VLOOKUP(AG35,'විෂය තොරතුරු'!$P$24:$Q$28,2))))</f>
        <v/>
      </c>
      <c r="BS35" s="168" t="str">
        <f aca="false">IF(AH35="","",IF(AH35="-","-",IF(UPPER(AH35)="AB","+",VLOOKUP(AH35,'විෂය තොරතුරු'!$P$24:$Q$28,2))))</f>
        <v/>
      </c>
      <c r="BT35" s="168" t="str">
        <f aca="false">IF(AI35="","",IF(AI35="-","-",IF(UPPER(AI35)="AB","+",VLOOKUP(AI35,'විෂය තොරතුරු'!$P$24:$Q$28,2))))</f>
        <v/>
      </c>
      <c r="BU35" s="168" t="str">
        <f aca="false">IF(AJ35="","",IF(AJ35="-","-",IF(UPPER(AJ35)="AB","+",VLOOKUP(AJ35,'විෂය තොරතුරු'!$P$24:$Q$28,2))))</f>
        <v/>
      </c>
      <c r="BV35" s="168" t="str">
        <f aca="false">IF(AK35="","",IF(AK35="-","-",IF(UPPER(AK35)="AB","+",VLOOKUP(AK35,'විෂය තොරතුරු'!$P$24:$Q$28,2))))</f>
        <v/>
      </c>
      <c r="BW35" s="169" t="str">
        <f aca="false">IF(AL35="","",IF(AL35="-","-",IF(UPPER(AL35)="AB","+",VLOOKUP(AL35,'විෂය තොරතුරු'!$P$24:$Q$28,2))))</f>
        <v/>
      </c>
      <c r="BX35" s="171" t="n">
        <f aca="false">IF($B35="","",COUNTIF($AP35:$BW35,"A"))</f>
        <v>2</v>
      </c>
      <c r="BY35" s="168" t="n">
        <f aca="false">IF($B35="","",COUNTIF($AP35:$BW35,"B"))</f>
        <v>0</v>
      </c>
      <c r="BZ35" s="168" t="n">
        <f aca="false">IF($B35="","",COUNTIF($AP35:$BW35,"C"))</f>
        <v>3</v>
      </c>
      <c r="CA35" s="168" t="n">
        <f aca="false">IF($B35="","",COUNTIF($AP35:$BW35,"S"))</f>
        <v>2</v>
      </c>
      <c r="CB35" s="169" t="n">
        <f aca="false">IF($B35="","",COUNTIF($AP35:$BW35,"W"))</f>
        <v>0</v>
      </c>
      <c r="CC35" s="171" t="n">
        <f aca="false">IF(B35="","",SUM(BX35:CA35))</f>
        <v>7</v>
      </c>
      <c r="CD35" s="169" t="n">
        <f aca="false">IF(B35="","",SUM(BX35:BZ35))</f>
        <v>5</v>
      </c>
      <c r="CE35" s="172" t="str">
        <f aca="false">IF(B35="","",IF(AND(CC35&gt;=6,CD35&gt;=3,OR(E35&gt;=35,F35&gt;=35),L35&gt;=35),"6/3 සමත්",IF(AND(CC35&gt;=5,CD35&gt;=3,OR(E35&gt;=35,F35&gt;=35,L35&gt;=35)),"5/3 සමත්",IF(AND(CC35&gt;=4,CD35&gt;=1,OR(E35&gt;=20,F35&gt;=20,L35&gt;=20)),"සමත් කළ හැකි",IF(CB35=9,"W9","අසමත් ?")))))</f>
        <v>6/3 සමත්</v>
      </c>
      <c r="FK35" s="173" t="n">
        <v>21</v>
      </c>
      <c r="FL35" s="161" t="s">
        <v>65</v>
      </c>
      <c r="FM35" s="161"/>
      <c r="FN35" s="161" t="str">
        <f aca="false">IF(FM35="","-",(FM35/$M$95)*100)</f>
        <v>-</v>
      </c>
      <c r="FO35" s="165" t="n">
        <v>24</v>
      </c>
      <c r="FP35" s="165"/>
      <c r="FQ35" s="165" t="s">
        <v>18</v>
      </c>
      <c r="FR35" s="165" t="n">
        <v>40</v>
      </c>
      <c r="FS35" s="165"/>
      <c r="FT35" s="165"/>
      <c r="FU35" s="165" t="n">
        <v>13</v>
      </c>
      <c r="FV35" s="165" t="s">
        <v>52</v>
      </c>
      <c r="FW35" s="165" t="s">
        <v>18</v>
      </c>
      <c r="FX35" s="165" t="s">
        <v>52</v>
      </c>
      <c r="FY35" s="165" t="s">
        <v>18</v>
      </c>
      <c r="FZ35" s="165" t="n">
        <v>25</v>
      </c>
      <c r="GA35" s="165" t="s">
        <v>18</v>
      </c>
      <c r="GB35" s="165"/>
      <c r="GC35" s="165"/>
      <c r="GD35" s="165"/>
      <c r="GE35" s="165"/>
      <c r="GF35" s="165"/>
      <c r="GG35" s="165" t="s">
        <v>18</v>
      </c>
      <c r="GH35" s="165" t="n">
        <v>49</v>
      </c>
      <c r="GI35" s="165" t="s">
        <v>18</v>
      </c>
      <c r="GJ35" s="165"/>
      <c r="GK35" s="165"/>
      <c r="GL35" s="165" t="s">
        <v>18</v>
      </c>
      <c r="GM35" s="165"/>
      <c r="GN35" s="165"/>
      <c r="GO35" s="165" t="s">
        <v>18</v>
      </c>
      <c r="GP35" s="165" t="s">
        <v>18</v>
      </c>
      <c r="GQ35" s="165"/>
      <c r="GR35" s="165" t="s">
        <v>18</v>
      </c>
      <c r="GS35" s="165"/>
      <c r="GT35" s="165"/>
      <c r="GU35" s="165"/>
      <c r="GV35" s="174"/>
      <c r="GW35" s="167" t="n">
        <f aca="false">IF(FL35="","",SUM(FO35:GV35))</f>
        <v>151</v>
      </c>
      <c r="GX35" s="168" t="n">
        <f aca="false">IF(FL35="","",GW35/9)</f>
        <v>16.7777777777778</v>
      </c>
      <c r="GY35" s="169" t="n">
        <f aca="false">IF(FL35="","",IF(GW35=0,"-",RANK(GW35,$GW$15:$GW$64,0)))</f>
        <v>40</v>
      </c>
      <c r="GZ35" s="167" t="str">
        <f aca="false">IF(FO35="","",IF(FO35="-","-",IF(UPPER(FO35)="AB","+",VLOOKUP(FO35,'විෂය තොරතුරු'!$P$24:$Q$28,2))))</f>
        <v>W</v>
      </c>
      <c r="HA35" s="168" t="str">
        <f aca="false">IF(FP35="","",IF(FP35="-","-",IF(UPPER(FP35)="AB","+",VLOOKUP(FP35,'විෂය තොරතුරු'!$P$24:$Q$28,2))))</f>
        <v/>
      </c>
      <c r="HB35" s="168" t="str">
        <f aca="false">IF(FQ35="","",IF(FQ35="-","-",IF(UPPER(FQ35)="AB","+",VLOOKUP(FQ35,'විෂය තොරතුරු'!$P$24:$Q$28,2))))</f>
        <v>-</v>
      </c>
      <c r="HC35" s="168" t="str">
        <f aca="false">IF(FR35="","",IF(FR35="-","-",IF(UPPER(FR35)="AB","+",VLOOKUP(FR35,'විෂය තොරතුරු'!$P$24:$Q$28,2))))</f>
        <v>S</v>
      </c>
      <c r="HD35" s="168" t="str">
        <f aca="false">IF(FS35="","",IF(FS35="-","-",IF(UPPER(FS35)="AB","+",VLOOKUP(FS35,'විෂය තොරතුරු'!$P$24:$Q$28,2))))</f>
        <v/>
      </c>
      <c r="HE35" s="170" t="str">
        <f aca="false">IF(FT35="","",IF(FT35="-","-",IF(UPPER(FT35)="AB","+",VLOOKUP(FT35,'විෂය තොරතුරු'!$P$24:$Q$28,2))))</f>
        <v/>
      </c>
      <c r="HF35" s="171" t="str">
        <f aca="false">IF(FU35="","",IF(FU35="-","-",IF(UPPER(FU35)="AB","+",VLOOKUP(FU35,'විෂය තොරතුරු'!$P$24:$Q$28,2))))</f>
        <v>W</v>
      </c>
      <c r="HG35" s="168" t="str">
        <f aca="false">IF(FV35="","",IF(FV35="-","-",IF(UPPER(FV35)="AB","+",VLOOKUP(FV35,'විෂය තොරතුරු'!$P$24:$Q$28,2))))</f>
        <v>+</v>
      </c>
      <c r="HH35" s="168" t="str">
        <f aca="false">IF(FW35="","",IF(FW35="-","-",IF(UPPER(FW35)="AB","+",VLOOKUP(FW35,'විෂය තොරතුරු'!$P$24:$Q$28,2))))</f>
        <v>-</v>
      </c>
      <c r="HI35" s="169" t="str">
        <f aca="false">IF(FX35="","",IF(FX35="-","-",IF(UPPER(FX35)="AB","+",VLOOKUP(FX35,'විෂය තොරතුරු'!$P$24:$Q$28,2))))</f>
        <v>+</v>
      </c>
      <c r="HJ35" s="167" t="str">
        <f aca="false">IF(FY35="","",IF(FY35="-","-",IF(UPPER(FY35)="AB","+",VLOOKUP(FY35,'විෂය තොරතුරු'!$P$24:$Q$28,2))))</f>
        <v>-</v>
      </c>
      <c r="HK35" s="168" t="str">
        <f aca="false">IF(FZ35="","",IF(FZ35="-","-",IF(UPPER(FZ35)="AB","+",VLOOKUP(FZ35,'විෂය තොරතුරු'!$P$24:$Q$28,2))))</f>
        <v>W</v>
      </c>
      <c r="HL35" s="168" t="str">
        <f aca="false">IF(GA35="","",IF(GA35="-","-",IF(UPPER(GA35)="AB","+",VLOOKUP(GA35,'විෂය තොරතුරු'!$P$24:$Q$28,2))))</f>
        <v>-</v>
      </c>
      <c r="HM35" s="168" t="str">
        <f aca="false">IF(GB35="","",IF(GB35="-","-",IF(UPPER(GB35)="AB","+",VLOOKUP(GB35,'විෂය තොරතුරු'!$P$24:$Q$28,2))))</f>
        <v/>
      </c>
      <c r="HN35" s="168" t="str">
        <f aca="false">IF(GC35="","",IF(GC35="-","-",IF(UPPER(GC35)="AB","+",VLOOKUP(GC35,'විෂය තොරතුරු'!$P$24:$Q$28,2))))</f>
        <v/>
      </c>
      <c r="HO35" s="168" t="str">
        <f aca="false">IF(GD35="","",IF(GD35="-","-",IF(UPPER(GD35)="AB","+",VLOOKUP(GD35,'විෂය තොරතුරු'!$P$24:$Q$28,2))))</f>
        <v/>
      </c>
      <c r="HP35" s="168" t="str">
        <f aca="false">IF(GE35="","",IF(GE35="-","-",IF(UPPER(GE35)="AB","+",VLOOKUP(GE35,'විෂය තොරතුරු'!$P$24:$Q$28,2))))</f>
        <v/>
      </c>
      <c r="HQ35" s="170" t="str">
        <f aca="false">IF(GF35="","",IF(GF35="-","-",IF(UPPER(GF35)="AB","+",VLOOKUP(GF35,'විෂය තොරතුරු'!$P$24:$Q$28,2))))</f>
        <v/>
      </c>
      <c r="HR35" s="171" t="str">
        <f aca="false">IF(GG35="","",IF(GG35="-","-",IF(UPPER(GG35)="AB","+",VLOOKUP(GG35,'විෂය තොරතුරු'!$P$24:$Q$28,2))))</f>
        <v>-</v>
      </c>
      <c r="HS35" s="168" t="str">
        <f aca="false">IF(GH35="","",IF(GH35="-","-",IF(UPPER(GH35)="AB","+",VLOOKUP(GH35,'විෂය තොරතුරු'!$P$24:$Q$28,2))))</f>
        <v>S</v>
      </c>
      <c r="HT35" s="168" t="str">
        <f aca="false">IF(GI35="","",IF(GI35="-","-",IF(UPPER(GI35)="AB","+",VLOOKUP(GI35,'විෂය තොරතුරු'!$P$24:$Q$28,2))))</f>
        <v>-</v>
      </c>
      <c r="HU35" s="168" t="str">
        <f aca="false">IF(GJ35="","",IF(GJ35="-","-",IF(UPPER(GJ35)="AB","+",VLOOKUP(GJ35,'විෂය තොරතුරු'!$P$24:$Q$28,2))))</f>
        <v/>
      </c>
      <c r="HV35" s="168" t="str">
        <f aca="false">IF(GK35="","",IF(GK35="-","-",IF(UPPER(GK35)="AB","+",VLOOKUP(GK35,'විෂය තොරතුරු'!$P$24:$Q$28,2))))</f>
        <v/>
      </c>
      <c r="HW35" s="168" t="str">
        <f aca="false">IF(GL35="","",IF(GL35="-","-",IF(UPPER(GL35)="AB","+",VLOOKUP(GL35,'විෂය තොරතුරු'!$P$24:$Q$28,2))))</f>
        <v>-</v>
      </c>
      <c r="HX35" s="168" t="str">
        <f aca="false">IF(GM35="","",IF(GM35="-","-",IF(UPPER(GM35)="AB","+",VLOOKUP(GM35,'විෂය තොරතුරු'!$P$24:$Q$28,2))))</f>
        <v/>
      </c>
      <c r="HY35" s="169" t="str">
        <f aca="false">IF(GN35="","",IF(GN35="-","-",IF(UPPER(GN35)="AB","+",VLOOKUP(GN35,'විෂය තොරතුරු'!$P$24:$Q$28,2))))</f>
        <v/>
      </c>
      <c r="HZ35" s="171" t="str">
        <f aca="false">IF(GO35="","",IF(GO35="-","-",IF(UPPER(GO35)="AB","+",VLOOKUP(GO35,'විෂය තොරතුරු'!$P$24:$Q$28,2))))</f>
        <v>-</v>
      </c>
      <c r="IA35" s="168" t="str">
        <f aca="false">IF(GP35="","",IF(GP35="-","-",IF(UPPER(GP35)="AB","+",VLOOKUP(GP35,'විෂය තොරතුරු'!$P$24:$Q$28,2))))</f>
        <v>-</v>
      </c>
      <c r="IB35" s="168" t="str">
        <f aca="false">IF(GQ35="","",IF(GQ35="-","-",IF(UPPER(GQ35)="AB","+",VLOOKUP(GQ35,'විෂය තොරතුරු'!$P$24:$Q$28,2))))</f>
        <v/>
      </c>
      <c r="IC35" s="168" t="str">
        <f aca="false">IF(GR35="","",IF(GR35="-","-",IF(UPPER(GR35)="AB","+",VLOOKUP(GR35,'විෂය තොරතුරු'!$P$24:$Q$28,2))))</f>
        <v>-</v>
      </c>
      <c r="ID35" s="168" t="str">
        <f aca="false">IF(GS35="","",IF(GS35="-","-",IF(UPPER(GS35)="AB","+",VLOOKUP(GS35,'විෂය තොරතුරු'!$P$24:$Q$28,2))))</f>
        <v/>
      </c>
      <c r="IE35" s="168" t="str">
        <f aca="false">IF(GT35="","",IF(GT35="-","-",IF(UPPER(GT35)="AB","+",VLOOKUP(GT35,'විෂය තොරතුරු'!$P$24:$Q$28,2))))</f>
        <v/>
      </c>
      <c r="IF35" s="168" t="str">
        <f aca="false">IF(GU35="","",IF(GU35="-","-",IF(UPPER(GU35)="AB","+",VLOOKUP(GU35,'විෂය තොරතුරු'!$P$24:$Q$28,2))))</f>
        <v/>
      </c>
      <c r="IG35" s="169" t="str">
        <f aca="false">IF(GV35="","",IF(GV35="-","-",IF(UPPER(GV35)="AB","+",VLOOKUP(GV35,'විෂය තොරතුරු'!$P$24:$Q$28,2))))</f>
        <v/>
      </c>
      <c r="IH35" s="171" t="n">
        <f aca="false">IF($FL35="","",COUNTIF($GZ35:$IG35,"A"))</f>
        <v>0</v>
      </c>
      <c r="II35" s="171" t="n">
        <f aca="false">IF($FL35="","",COUNTIF($GZ35:$IG35,"B"))</f>
        <v>0</v>
      </c>
      <c r="IJ35" s="171" t="n">
        <f aca="false">IF($FL35="","",COUNTIF($GZ35:$IG35,"C"))</f>
        <v>0</v>
      </c>
      <c r="IK35" s="171" t="n">
        <f aca="false">IF($FL35="","",COUNTIF($GZ35:$IG35,"S"))</f>
        <v>2</v>
      </c>
      <c r="IL35" s="171" t="n">
        <f aca="false">IF($FL35="","",COUNTIF($GZ35:$IG35,"W"))</f>
        <v>3</v>
      </c>
      <c r="IM35" s="171" t="n">
        <f aca="false">IF(FL35="","",SUM(IH35:IK35))</f>
        <v>2</v>
      </c>
      <c r="IN35" s="169" t="n">
        <f aca="false">IF(FL35="","",SUM(IH35:IJ35))</f>
        <v>0</v>
      </c>
      <c r="IO35" s="172" t="str">
        <f aca="false">IF(FL35="","",IF(AND(IM35&gt;=6,IN35&gt;=3,OR(FO35&gt;=35,FP35&gt;=35),FV35&gt;=35),"6/3 සමත්",IF(AND(IM35&gt;=5,IN35&gt;=3,OR(FO35&gt;=35,FP35&gt;=35,FV35&gt;=35)),"5/3 සමත්",IF(AND(IM35&gt;=4,IN35&gt;=1,OR(FO35&gt;=20,FP35&gt;=20,FV35&gt;=20)),"සමත් කළ හැකි",IF(IL35=9,"W9","අසමත් ?")))))</f>
        <v>අසමත් ?</v>
      </c>
    </row>
    <row r="36" customFormat="false" ht="13.8" hidden="true" customHeight="false" outlineLevel="0" collapsed="false">
      <c r="A36" s="160" t="n">
        <v>22</v>
      </c>
      <c r="B36" s="161"/>
      <c r="C36" s="161"/>
      <c r="D36" s="162"/>
      <c r="E36" s="183"/>
      <c r="F36" s="181"/>
      <c r="G36" s="183"/>
      <c r="H36" s="180"/>
      <c r="I36" s="180"/>
      <c r="J36" s="181"/>
      <c r="K36" s="183"/>
      <c r="L36" s="180"/>
      <c r="M36" s="180"/>
      <c r="N36" s="181"/>
      <c r="O36" s="183"/>
      <c r="P36" s="180"/>
      <c r="Q36" s="180"/>
      <c r="R36" s="180"/>
      <c r="S36" s="180"/>
      <c r="T36" s="180"/>
      <c r="U36" s="180"/>
      <c r="V36" s="181"/>
      <c r="W36" s="183"/>
      <c r="X36" s="180"/>
      <c r="Y36" s="180"/>
      <c r="Z36" s="180"/>
      <c r="AA36" s="180"/>
      <c r="AB36" s="180"/>
      <c r="AC36" s="180"/>
      <c r="AD36" s="181"/>
      <c r="AE36" s="183"/>
      <c r="AF36" s="180"/>
      <c r="AG36" s="180"/>
      <c r="AH36" s="180"/>
      <c r="AI36" s="180"/>
      <c r="AJ36" s="180"/>
      <c r="AK36" s="180"/>
      <c r="AL36" s="166"/>
      <c r="AM36" s="167" t="str">
        <f aca="false">IF(B36="","",SUM(E36:AL36))</f>
        <v/>
      </c>
      <c r="AN36" s="168" t="str">
        <f aca="false">IF(B36="","",AM36/9)</f>
        <v/>
      </c>
      <c r="AO36" s="169" t="str">
        <f aca="false">IF(B36="","",IF(AM36=0,"-",RANK(AM36,$AM$15:$AM$64,0)))</f>
        <v/>
      </c>
      <c r="AP36" s="167" t="str">
        <f aca="false">IF(E36="","",IF(E36="-","-",IF(UPPER(E36)="AB","+",VLOOKUP(E36,'විෂය තොරතුරු'!$P$24:$Q$28,2))))</f>
        <v/>
      </c>
      <c r="AQ36" s="168" t="str">
        <f aca="false">IF(F36="","",IF(F36="-","-",IF(UPPER(F36)="AB","+",VLOOKUP(F36,'විෂය තොරතුරු'!$P$24:$Q$28,2))))</f>
        <v/>
      </c>
      <c r="AR36" s="168" t="str">
        <f aca="false">IF(G36="","",IF(G36="-","-",IF(UPPER(G36)="AB","+",VLOOKUP(G36,'විෂය තොරතුරු'!$P$24:$Q$28,2))))</f>
        <v/>
      </c>
      <c r="AS36" s="168" t="str">
        <f aca="false">IF(H36="","",IF(H36="-","-",IF(UPPER(H36)="AB","+",VLOOKUP(H36,'විෂය තොරතුරු'!$P$24:$Q$28,2))))</f>
        <v/>
      </c>
      <c r="AT36" s="168" t="str">
        <f aca="false">IF(I36="","",IF(I36="-","-",IF(UPPER(I36)="AB","+",VLOOKUP(I36,'විෂය තොරතුරු'!$P$24:$Q$28,2))))</f>
        <v/>
      </c>
      <c r="AU36" s="170" t="str">
        <f aca="false">IF(J36="","",IF(J36="-","-",IF(UPPER(J36)="AB","+",VLOOKUP(J36,'විෂය තොරතුරු'!$P$24:$Q$28,2))))</f>
        <v/>
      </c>
      <c r="AV36" s="171" t="str">
        <f aca="false">IF(K36="","",IF(K36="-","-",IF(UPPER(K36)="AB","+",VLOOKUP(K36,'විෂය තොරතුරු'!$P$24:$Q$28,2))))</f>
        <v/>
      </c>
      <c r="AW36" s="168" t="str">
        <f aca="false">IF(L36="","",IF(L36="-","-",IF(UPPER(L36)="AB","+",VLOOKUP(L36,'විෂය තොරතුරු'!$P$24:$Q$28,2))))</f>
        <v/>
      </c>
      <c r="AX36" s="168" t="str">
        <f aca="false">IF(M36="","",IF(M36="-","-",IF(UPPER(M36)="AB","+",VLOOKUP(M36,'විෂය තොරතුරු'!$P$24:$Q$28,2))))</f>
        <v/>
      </c>
      <c r="AY36" s="169" t="str">
        <f aca="false">IF(N36="","",IF(N36="-","-",IF(UPPER(N36)="AB","+",VLOOKUP(N36,'විෂය තොරතුරු'!$P$24:$Q$28,2))))</f>
        <v/>
      </c>
      <c r="AZ36" s="167" t="str">
        <f aca="false">IF(O36="","",IF(O36="-","-",IF(UPPER(O36)="AB","+",VLOOKUP(O36,'විෂය තොරතුරු'!$P$24:$Q$28,2))))</f>
        <v/>
      </c>
      <c r="BA36" s="168" t="str">
        <f aca="false">IF(P36="","",IF(P36="-","-",IF(UPPER(P36)="AB","+",VLOOKUP(P36,'විෂය තොරතුරු'!$P$24:$Q$28,2))))</f>
        <v/>
      </c>
      <c r="BB36" s="168" t="str">
        <f aca="false">IF(Q36="","",IF(Q36="-","-",IF(UPPER(Q36)="AB","+",VLOOKUP(Q36,'විෂය තොරතුරු'!$P$24:$Q$28,2))))</f>
        <v/>
      </c>
      <c r="BC36" s="168" t="str">
        <f aca="false">IF(R36="","",IF(R36="-","-",IF(UPPER(R36)="AB","+",VLOOKUP(R36,'විෂය තොරතුරු'!$P$24:$Q$28,2))))</f>
        <v/>
      </c>
      <c r="BD36" s="168" t="str">
        <f aca="false">IF(S36="","",IF(S36="-","-",IF(UPPER(S36)="AB","+",VLOOKUP(S36,'විෂය තොරතුරු'!$P$24:$Q$28,2))))</f>
        <v/>
      </c>
      <c r="BE36" s="168" t="str">
        <f aca="false">IF(T36="","",IF(T36="-","-",IF(UPPER(T36)="AB","+",VLOOKUP(T36,'විෂය තොරතුරු'!$P$24:$Q$28,2))))</f>
        <v/>
      </c>
      <c r="BF36" s="168" t="str">
        <f aca="false">IF(U36="","",IF(U36="-","-",IF(UPPER(U36)="AB","+",VLOOKUP(U36,'විෂය තොරතුරු'!$P$24:$Q$28,2))))</f>
        <v/>
      </c>
      <c r="BG36" s="170" t="str">
        <f aca="false">IF(V36="","",IF(V36="-","-",IF(UPPER(V36)="AB","+",VLOOKUP(V36,'විෂය තොරතුරු'!$P$24:$Q$28,2))))</f>
        <v/>
      </c>
      <c r="BH36" s="171" t="str">
        <f aca="false">IF(W36="","",IF(W36="-","-",IF(UPPER(W36)="AB","+",VLOOKUP(W36,'විෂය තොරතුරු'!$P$24:$Q$28,2))))</f>
        <v/>
      </c>
      <c r="BI36" s="168" t="str">
        <f aca="false">IF(X36="","",IF(X36="-","-",IF(UPPER(X36)="AB","+",VLOOKUP(X36,'විෂය තොරතුරු'!$P$24:$Q$28,2))))</f>
        <v/>
      </c>
      <c r="BJ36" s="168" t="str">
        <f aca="false">IF(Y36="","",IF(Y36="-","-",IF(UPPER(Y36)="AB","+",VLOOKUP(Y36,'විෂය තොරතුරු'!$P$24:$Q$28,2))))</f>
        <v/>
      </c>
      <c r="BK36" s="168" t="str">
        <f aca="false">IF(Z36="","",IF(Z36="-","-",IF(UPPER(Z36)="AB","+",VLOOKUP(Z36,'විෂය තොරතුරු'!$P$24:$Q$28,2))))</f>
        <v/>
      </c>
      <c r="BL36" s="168" t="str">
        <f aca="false">IF(AA36="","",IF(AA36="-","-",IF(UPPER(AA36)="AB","+",VLOOKUP(AA36,'විෂය තොරතුරු'!$P$24:$Q$28,2))))</f>
        <v/>
      </c>
      <c r="BM36" s="168" t="str">
        <f aca="false">IF(AB36="","",IF(AB36="-","-",IF(UPPER(AB36)="AB","+",VLOOKUP(AB36,'විෂය තොරතුරු'!$P$24:$Q$28,2))))</f>
        <v/>
      </c>
      <c r="BN36" s="168" t="str">
        <f aca="false">IF(AC36="","",IF(AC36="-","-",IF(UPPER(AC36)="AB","+",VLOOKUP(AC36,'විෂය තොරතුරු'!$P$24:$Q$28,2))))</f>
        <v/>
      </c>
      <c r="BO36" s="169" t="str">
        <f aca="false">IF(AD36="","",IF(AD36="-","-",IF(UPPER(AD36)="AB","+",VLOOKUP(AD36,'විෂය තොරතුරු'!$P$24:$Q$28,2))))</f>
        <v/>
      </c>
      <c r="BP36" s="171" t="str">
        <f aca="false">IF(AE36="","",IF(AE36="-","-",IF(UPPER(AE36)="AB","+",VLOOKUP(AE36,'විෂය තොරතුරු'!$P$24:$Q$28,2))))</f>
        <v/>
      </c>
      <c r="BQ36" s="168" t="str">
        <f aca="false">IF(AF36="","",IF(AF36="-","-",IF(UPPER(AF36)="AB","+",VLOOKUP(AF36,'විෂය තොරතුරු'!$P$24:$Q$28,2))))</f>
        <v/>
      </c>
      <c r="BR36" s="168" t="str">
        <f aca="false">IF(AG36="","",IF(AG36="-","-",IF(UPPER(AG36)="AB","+",VLOOKUP(AG36,'විෂය තොරතුරු'!$P$24:$Q$28,2))))</f>
        <v/>
      </c>
      <c r="BS36" s="168" t="str">
        <f aca="false">IF(AH36="","",IF(AH36="-","-",IF(UPPER(AH36)="AB","+",VLOOKUP(AH36,'විෂය තොරතුරු'!$P$24:$Q$28,2))))</f>
        <v/>
      </c>
      <c r="BT36" s="168" t="str">
        <f aca="false">IF(AI36="","",IF(AI36="-","-",IF(UPPER(AI36)="AB","+",VLOOKUP(AI36,'විෂය තොරතුරු'!$P$24:$Q$28,2))))</f>
        <v/>
      </c>
      <c r="BU36" s="168" t="str">
        <f aca="false">IF(AJ36="","",IF(AJ36="-","-",IF(UPPER(AJ36)="AB","+",VLOOKUP(AJ36,'විෂය තොරතුරු'!$P$24:$Q$28,2))))</f>
        <v/>
      </c>
      <c r="BV36" s="168" t="str">
        <f aca="false">IF(AK36="","",IF(AK36="-","-",IF(UPPER(AK36)="AB","+",VLOOKUP(AK36,'විෂය තොරතුරු'!$P$24:$Q$28,2))))</f>
        <v/>
      </c>
      <c r="BW36" s="169" t="str">
        <f aca="false">IF(AL36="","",IF(AL36="-","-",IF(UPPER(AL36)="AB","+",VLOOKUP(AL36,'විෂය තොරතුරු'!$P$24:$Q$28,2))))</f>
        <v/>
      </c>
      <c r="BX36" s="171" t="str">
        <f aca="false">IF($B36="","",COUNTIF($AP36:$BW36,"A"))</f>
        <v/>
      </c>
      <c r="BY36" s="168" t="str">
        <f aca="false">IF($B36="","",COUNTIF($AP36:$BW36,"B"))</f>
        <v/>
      </c>
      <c r="BZ36" s="168" t="str">
        <f aca="false">IF($B36="","",COUNTIF($AP36:$BW36,"C"))</f>
        <v/>
      </c>
      <c r="CA36" s="168" t="str">
        <f aca="false">IF($B36="","",COUNTIF($AP36:$BW36,"S"))</f>
        <v/>
      </c>
      <c r="CB36" s="169" t="str">
        <f aca="false">IF($B36="","",COUNTIF($AP36:$BW36,"W"))</f>
        <v/>
      </c>
      <c r="CC36" s="171" t="str">
        <f aca="false">IF(B36="","",SUM(BX36:CA36))</f>
        <v/>
      </c>
      <c r="CD36" s="169" t="str">
        <f aca="false">IF(B36="","",SUM(BX36:BZ36))</f>
        <v/>
      </c>
      <c r="CE36" s="172" t="str">
        <f aca="false">IF(B36="","",IF(AND(CC36&gt;=6,CD36&gt;=3,OR(E36&gt;=35,F36&gt;=35),L36&gt;=35),"6/3 සමත්",IF(AND(CC36&gt;=5,CD36&gt;=3,OR(E36&gt;=35,F36&gt;=35,L36&gt;=35)),"5/3 සමත්",IF(AND(CC36&gt;=4,CD36&gt;=1,OR(E36&gt;=20,F36&gt;=20,L36&gt;=20)),"සමත් කළ හැකි",IF(CB36=9,"W9","අසමත් ?")))))</f>
        <v/>
      </c>
      <c r="FK36" s="173" t="n">
        <v>22</v>
      </c>
      <c r="FL36" s="161" t="s">
        <v>66</v>
      </c>
      <c r="FM36" s="161"/>
      <c r="FN36" s="161" t="str">
        <f aca="false">IF(FM36="","-",(FM36/$M$95)*100)</f>
        <v>-</v>
      </c>
      <c r="FO36" s="165" t="n">
        <v>25</v>
      </c>
      <c r="FP36" s="165"/>
      <c r="FQ36" s="165" t="n">
        <v>34</v>
      </c>
      <c r="FR36" s="165" t="s">
        <v>18</v>
      </c>
      <c r="FS36" s="165"/>
      <c r="FT36" s="165"/>
      <c r="FU36" s="165" t="n">
        <v>9</v>
      </c>
      <c r="FV36" s="165" t="n">
        <v>21</v>
      </c>
      <c r="FW36" s="165" t="n">
        <v>10</v>
      </c>
      <c r="FX36" s="165" t="n">
        <v>17</v>
      </c>
      <c r="FY36" s="165" t="s">
        <v>18</v>
      </c>
      <c r="FZ36" s="165" t="n">
        <v>17</v>
      </c>
      <c r="GA36" s="165" t="s">
        <v>18</v>
      </c>
      <c r="GB36" s="165"/>
      <c r="GC36" s="165"/>
      <c r="GD36" s="165"/>
      <c r="GE36" s="165"/>
      <c r="GF36" s="165"/>
      <c r="GG36" s="165" t="n">
        <v>48</v>
      </c>
      <c r="GH36" s="165" t="s">
        <v>18</v>
      </c>
      <c r="GI36" s="165" t="s">
        <v>18</v>
      </c>
      <c r="GJ36" s="165"/>
      <c r="GK36" s="165"/>
      <c r="GL36" s="165" t="n">
        <v>34</v>
      </c>
      <c r="GM36" s="165"/>
      <c r="GN36" s="165"/>
      <c r="GO36" s="165" t="s">
        <v>18</v>
      </c>
      <c r="GP36" s="165" t="s">
        <v>18</v>
      </c>
      <c r="GQ36" s="165"/>
      <c r="GR36" s="165" t="s">
        <v>18</v>
      </c>
      <c r="GS36" s="165"/>
      <c r="GT36" s="165"/>
      <c r="GU36" s="165"/>
      <c r="GV36" s="174"/>
      <c r="GW36" s="167" t="n">
        <f aca="false">IF(FL36="","",SUM(FO36:GV36))</f>
        <v>215</v>
      </c>
      <c r="GX36" s="168" t="n">
        <f aca="false">IF(FL36="","",GW36/9)</f>
        <v>23.8888888888889</v>
      </c>
      <c r="GY36" s="169" t="n">
        <f aca="false">IF(FL36="","",IF(GW36=0,"-",RANK(GW36,$GW$15:$GW$64,0)))</f>
        <v>23</v>
      </c>
      <c r="GZ36" s="167" t="str">
        <f aca="false">IF(FO36="","",IF(FO36="-","-",IF(UPPER(FO36)="AB","+",VLOOKUP(FO36,'විෂය තොරතුරු'!$P$24:$Q$28,2))))</f>
        <v>W</v>
      </c>
      <c r="HA36" s="168" t="str">
        <f aca="false">IF(FP36="","",IF(FP36="-","-",IF(UPPER(FP36)="AB","+",VLOOKUP(FP36,'විෂය තොරතුරු'!$P$24:$Q$28,2))))</f>
        <v/>
      </c>
      <c r="HB36" s="168" t="str">
        <f aca="false">IF(FQ36="","",IF(FQ36="-","-",IF(UPPER(FQ36)="AB","+",VLOOKUP(FQ36,'විෂය තොරතුරු'!$P$24:$Q$28,2))))</f>
        <v>W</v>
      </c>
      <c r="HC36" s="168" t="str">
        <f aca="false">IF(FR36="","",IF(FR36="-","-",IF(UPPER(FR36)="AB","+",VLOOKUP(FR36,'විෂය තොරතුරු'!$P$24:$Q$28,2))))</f>
        <v>-</v>
      </c>
      <c r="HD36" s="168" t="str">
        <f aca="false">IF(FS36="","",IF(FS36="-","-",IF(UPPER(FS36)="AB","+",VLOOKUP(FS36,'විෂය තොරතුරු'!$P$24:$Q$28,2))))</f>
        <v/>
      </c>
      <c r="HE36" s="170" t="str">
        <f aca="false">IF(FT36="","",IF(FT36="-","-",IF(UPPER(FT36)="AB","+",VLOOKUP(FT36,'විෂය තොරතුරු'!$P$24:$Q$28,2))))</f>
        <v/>
      </c>
      <c r="HF36" s="171" t="str">
        <f aca="false">IF(FU36="","",IF(FU36="-","-",IF(UPPER(FU36)="AB","+",VLOOKUP(FU36,'විෂය තොරතුරු'!$P$24:$Q$28,2))))</f>
        <v>W</v>
      </c>
      <c r="HG36" s="168" t="str">
        <f aca="false">IF(FV36="","",IF(FV36="-","-",IF(UPPER(FV36)="AB","+",VLOOKUP(FV36,'විෂය තොරතුරු'!$P$24:$Q$28,2))))</f>
        <v>W</v>
      </c>
      <c r="HH36" s="168" t="str">
        <f aca="false">IF(FW36="","",IF(FW36="-","-",IF(UPPER(FW36)="AB","+",VLOOKUP(FW36,'විෂය තොරතුරු'!$P$24:$Q$28,2))))</f>
        <v>W</v>
      </c>
      <c r="HI36" s="169" t="str">
        <f aca="false">IF(FX36="","",IF(FX36="-","-",IF(UPPER(FX36)="AB","+",VLOOKUP(FX36,'විෂය තොරතුරු'!$P$24:$Q$28,2))))</f>
        <v>W</v>
      </c>
      <c r="HJ36" s="167" t="str">
        <f aca="false">IF(FY36="","",IF(FY36="-","-",IF(UPPER(FY36)="AB","+",VLOOKUP(FY36,'විෂය තොරතුරු'!$P$24:$Q$28,2))))</f>
        <v>-</v>
      </c>
      <c r="HK36" s="168" t="str">
        <f aca="false">IF(FZ36="","",IF(FZ36="-","-",IF(UPPER(FZ36)="AB","+",VLOOKUP(FZ36,'විෂය තොරතුරු'!$P$24:$Q$28,2))))</f>
        <v>W</v>
      </c>
      <c r="HL36" s="168" t="str">
        <f aca="false">IF(GA36="","",IF(GA36="-","-",IF(UPPER(GA36)="AB","+",VLOOKUP(GA36,'විෂය තොරතුරු'!$P$24:$Q$28,2))))</f>
        <v>-</v>
      </c>
      <c r="HM36" s="168" t="str">
        <f aca="false">IF(GB36="","",IF(GB36="-","-",IF(UPPER(GB36)="AB","+",VLOOKUP(GB36,'විෂය තොරතුරු'!$P$24:$Q$28,2))))</f>
        <v/>
      </c>
      <c r="HN36" s="168" t="str">
        <f aca="false">IF(GC36="","",IF(GC36="-","-",IF(UPPER(GC36)="AB","+",VLOOKUP(GC36,'විෂය තොරතුරු'!$P$24:$Q$28,2))))</f>
        <v/>
      </c>
      <c r="HO36" s="168" t="str">
        <f aca="false">IF(GD36="","",IF(GD36="-","-",IF(UPPER(GD36)="AB","+",VLOOKUP(GD36,'විෂය තොරතුරු'!$P$24:$Q$28,2))))</f>
        <v/>
      </c>
      <c r="HP36" s="168" t="str">
        <f aca="false">IF(GE36="","",IF(GE36="-","-",IF(UPPER(GE36)="AB","+",VLOOKUP(GE36,'විෂය තොරතුරු'!$P$24:$Q$28,2))))</f>
        <v/>
      </c>
      <c r="HQ36" s="170" t="str">
        <f aca="false">IF(GF36="","",IF(GF36="-","-",IF(UPPER(GF36)="AB","+",VLOOKUP(GF36,'විෂය තොරතුරු'!$P$24:$Q$28,2))))</f>
        <v/>
      </c>
      <c r="HR36" s="171" t="str">
        <f aca="false">IF(GG36="","",IF(GG36="-","-",IF(UPPER(GG36)="AB","+",VLOOKUP(GG36,'විෂය තොරතුරු'!$P$24:$Q$28,2))))</f>
        <v>S</v>
      </c>
      <c r="HS36" s="168" t="str">
        <f aca="false">IF(GH36="","",IF(GH36="-","-",IF(UPPER(GH36)="AB","+",VLOOKUP(GH36,'විෂය තොරතුරු'!$P$24:$Q$28,2))))</f>
        <v>-</v>
      </c>
      <c r="HT36" s="168" t="str">
        <f aca="false">IF(GI36="","",IF(GI36="-","-",IF(UPPER(GI36)="AB","+",VLOOKUP(GI36,'විෂය තොරතුරු'!$P$24:$Q$28,2))))</f>
        <v>-</v>
      </c>
      <c r="HU36" s="168" t="str">
        <f aca="false">IF(GJ36="","",IF(GJ36="-","-",IF(UPPER(GJ36)="AB","+",VLOOKUP(GJ36,'විෂය තොරතුරු'!$P$24:$Q$28,2))))</f>
        <v/>
      </c>
      <c r="HV36" s="168" t="str">
        <f aca="false">IF(GK36="","",IF(GK36="-","-",IF(UPPER(GK36)="AB","+",VLOOKUP(GK36,'විෂය තොරතුරු'!$P$24:$Q$28,2))))</f>
        <v/>
      </c>
      <c r="HW36" s="168" t="str">
        <f aca="false">IF(GL36="","",IF(GL36="-","-",IF(UPPER(GL36)="AB","+",VLOOKUP(GL36,'විෂය තොරතුරු'!$P$24:$Q$28,2))))</f>
        <v>W</v>
      </c>
      <c r="HX36" s="168" t="str">
        <f aca="false">IF(GM36="","",IF(GM36="-","-",IF(UPPER(GM36)="AB","+",VLOOKUP(GM36,'විෂය තොරතුරු'!$P$24:$Q$28,2))))</f>
        <v/>
      </c>
      <c r="HY36" s="169" t="str">
        <f aca="false">IF(GN36="","",IF(GN36="-","-",IF(UPPER(GN36)="AB","+",VLOOKUP(GN36,'විෂය තොරතුරු'!$P$24:$Q$28,2))))</f>
        <v/>
      </c>
      <c r="HZ36" s="171" t="str">
        <f aca="false">IF(GO36="","",IF(GO36="-","-",IF(UPPER(GO36)="AB","+",VLOOKUP(GO36,'විෂය තොරතුරු'!$P$24:$Q$28,2))))</f>
        <v>-</v>
      </c>
      <c r="IA36" s="168" t="str">
        <f aca="false">IF(GP36="","",IF(GP36="-","-",IF(UPPER(GP36)="AB","+",VLOOKUP(GP36,'විෂය තොරතුරු'!$P$24:$Q$28,2))))</f>
        <v>-</v>
      </c>
      <c r="IB36" s="168" t="str">
        <f aca="false">IF(GQ36="","",IF(GQ36="-","-",IF(UPPER(GQ36)="AB","+",VLOOKUP(GQ36,'විෂය තොරතුරු'!$P$24:$Q$28,2))))</f>
        <v/>
      </c>
      <c r="IC36" s="168" t="str">
        <f aca="false">IF(GR36="","",IF(GR36="-","-",IF(UPPER(GR36)="AB","+",VLOOKUP(GR36,'විෂය තොරතුරු'!$P$24:$Q$28,2))))</f>
        <v>-</v>
      </c>
      <c r="ID36" s="168" t="str">
        <f aca="false">IF(GS36="","",IF(GS36="-","-",IF(UPPER(GS36)="AB","+",VLOOKUP(GS36,'විෂය තොරතුරු'!$P$24:$Q$28,2))))</f>
        <v/>
      </c>
      <c r="IE36" s="168" t="str">
        <f aca="false">IF(GT36="","",IF(GT36="-","-",IF(UPPER(GT36)="AB","+",VLOOKUP(GT36,'විෂය තොරතුරු'!$P$24:$Q$28,2))))</f>
        <v/>
      </c>
      <c r="IF36" s="168" t="str">
        <f aca="false">IF(GU36="","",IF(GU36="-","-",IF(UPPER(GU36)="AB","+",VLOOKUP(GU36,'විෂය තොරතුරු'!$P$24:$Q$28,2))))</f>
        <v/>
      </c>
      <c r="IG36" s="169" t="str">
        <f aca="false">IF(GV36="","",IF(GV36="-","-",IF(UPPER(GV36)="AB","+",VLOOKUP(GV36,'විෂය තොරතුරු'!$P$24:$Q$28,2))))</f>
        <v/>
      </c>
      <c r="IH36" s="171" t="n">
        <f aca="false">IF($FL36="","",COUNTIF($GZ36:$IG36,"A"))</f>
        <v>0</v>
      </c>
      <c r="II36" s="171" t="n">
        <f aca="false">IF($FL36="","",COUNTIF($GZ36:$IG36,"B"))</f>
        <v>0</v>
      </c>
      <c r="IJ36" s="171" t="n">
        <f aca="false">IF($FL36="","",COUNTIF($GZ36:$IG36,"C"))</f>
        <v>0</v>
      </c>
      <c r="IK36" s="171" t="n">
        <f aca="false">IF($FL36="","",COUNTIF($GZ36:$IG36,"S"))</f>
        <v>1</v>
      </c>
      <c r="IL36" s="171" t="n">
        <f aca="false">IF($FL36="","",COUNTIF($GZ36:$IG36,"W"))</f>
        <v>8</v>
      </c>
      <c r="IM36" s="171" t="n">
        <f aca="false">IF(FL36="","",SUM(IH36:IK36))</f>
        <v>1</v>
      </c>
      <c r="IN36" s="169" t="n">
        <f aca="false">IF(FL36="","",SUM(IH36:IJ36))</f>
        <v>0</v>
      </c>
      <c r="IO36" s="172" t="str">
        <f aca="false">IF(FL36="","",IF(AND(IM36&gt;=6,IN36&gt;=3,OR(FO36&gt;=35,FP36&gt;=35),FV36&gt;=35),"6/3 සමත්",IF(AND(IM36&gt;=5,IN36&gt;=3,OR(FO36&gt;=35,FP36&gt;=35,FV36&gt;=35)),"5/3 සමත්",IF(AND(IM36&gt;=4,IN36&gt;=1,OR(FO36&gt;=20,FP36&gt;=20,FV36&gt;=20)),"සමත් කළ හැකි",IF(IL36=9,"W9","අසමත් ?")))))</f>
        <v>අසමත් ?</v>
      </c>
    </row>
    <row r="37" customFormat="false" ht="13.8" hidden="true" customHeight="false" outlineLevel="0" collapsed="false">
      <c r="A37" s="160" t="n">
        <v>23</v>
      </c>
      <c r="B37" s="161"/>
      <c r="C37" s="161"/>
      <c r="D37" s="162"/>
      <c r="E37" s="183"/>
      <c r="F37" s="181"/>
      <c r="G37" s="183"/>
      <c r="H37" s="180"/>
      <c r="I37" s="180"/>
      <c r="J37" s="181"/>
      <c r="K37" s="183"/>
      <c r="L37" s="180"/>
      <c r="M37" s="180"/>
      <c r="N37" s="181"/>
      <c r="O37" s="183"/>
      <c r="P37" s="180"/>
      <c r="Q37" s="180"/>
      <c r="R37" s="180"/>
      <c r="S37" s="180"/>
      <c r="T37" s="180"/>
      <c r="U37" s="180"/>
      <c r="V37" s="181"/>
      <c r="W37" s="183"/>
      <c r="X37" s="180"/>
      <c r="Y37" s="180"/>
      <c r="Z37" s="180"/>
      <c r="AA37" s="180"/>
      <c r="AB37" s="180"/>
      <c r="AC37" s="180"/>
      <c r="AD37" s="181"/>
      <c r="AE37" s="183"/>
      <c r="AF37" s="180"/>
      <c r="AG37" s="180"/>
      <c r="AH37" s="180"/>
      <c r="AI37" s="180"/>
      <c r="AJ37" s="180"/>
      <c r="AK37" s="180"/>
      <c r="AL37" s="166"/>
      <c r="AM37" s="167" t="str">
        <f aca="false">IF(B37="","",SUM(E37:AL37))</f>
        <v/>
      </c>
      <c r="AN37" s="168" t="str">
        <f aca="false">IF(B37="","",AM37/9)</f>
        <v/>
      </c>
      <c r="AO37" s="169" t="str">
        <f aca="false">IF(B37="","",IF(AM37=0,"-",RANK(AM37,$AM$15:$AM$64,0)))</f>
        <v/>
      </c>
      <c r="AP37" s="167" t="str">
        <f aca="false">IF(E37="","",IF(E37="-","-",IF(UPPER(E37)="AB","+",VLOOKUP(E37,'විෂය තොරතුරු'!$P$24:$Q$28,2))))</f>
        <v/>
      </c>
      <c r="AQ37" s="168" t="str">
        <f aca="false">IF(F37="","",IF(F37="-","-",IF(UPPER(F37)="AB","+",VLOOKUP(F37,'විෂය තොරතුරු'!$P$24:$Q$28,2))))</f>
        <v/>
      </c>
      <c r="AR37" s="168" t="str">
        <f aca="false">IF(G37="","",IF(G37="-","-",IF(UPPER(G37)="AB","+",VLOOKUP(G37,'විෂය තොරතුරු'!$P$24:$Q$28,2))))</f>
        <v/>
      </c>
      <c r="AS37" s="168" t="str">
        <f aca="false">IF(H37="","",IF(H37="-","-",IF(UPPER(H37)="AB","+",VLOOKUP(H37,'විෂය තොරතුරු'!$P$24:$Q$28,2))))</f>
        <v/>
      </c>
      <c r="AT37" s="168" t="str">
        <f aca="false">IF(I37="","",IF(I37="-","-",IF(UPPER(I37)="AB","+",VLOOKUP(I37,'විෂය තොරතුරු'!$P$24:$Q$28,2))))</f>
        <v/>
      </c>
      <c r="AU37" s="170" t="str">
        <f aca="false">IF(J37="","",IF(J37="-","-",IF(UPPER(J37)="AB","+",VLOOKUP(J37,'විෂය තොරතුරු'!$P$24:$Q$28,2))))</f>
        <v/>
      </c>
      <c r="AV37" s="171" t="str">
        <f aca="false">IF(K37="","",IF(K37="-","-",IF(UPPER(K37)="AB","+",VLOOKUP(K37,'විෂය තොරතුරු'!$P$24:$Q$28,2))))</f>
        <v/>
      </c>
      <c r="AW37" s="168" t="str">
        <f aca="false">IF(L37="","",IF(L37="-","-",IF(UPPER(L37)="AB","+",VLOOKUP(L37,'විෂය තොරතුරු'!$P$24:$Q$28,2))))</f>
        <v/>
      </c>
      <c r="AX37" s="168" t="str">
        <f aca="false">IF(M37="","",IF(M37="-","-",IF(UPPER(M37)="AB","+",VLOOKUP(M37,'විෂය තොරතුරු'!$P$24:$Q$28,2))))</f>
        <v/>
      </c>
      <c r="AY37" s="169" t="str">
        <f aca="false">IF(N37="","",IF(N37="-","-",IF(UPPER(N37)="AB","+",VLOOKUP(N37,'විෂය තොරතුරු'!$P$24:$Q$28,2))))</f>
        <v/>
      </c>
      <c r="AZ37" s="167" t="str">
        <f aca="false">IF(O37="","",IF(O37="-","-",IF(UPPER(O37)="AB","+",VLOOKUP(O37,'විෂය තොරතුරු'!$P$24:$Q$28,2))))</f>
        <v/>
      </c>
      <c r="BA37" s="168" t="str">
        <f aca="false">IF(P37="","",IF(P37="-","-",IF(UPPER(P37)="AB","+",VLOOKUP(P37,'විෂය තොරතුරු'!$P$24:$Q$28,2))))</f>
        <v/>
      </c>
      <c r="BB37" s="168" t="str">
        <f aca="false">IF(Q37="","",IF(Q37="-","-",IF(UPPER(Q37)="AB","+",VLOOKUP(Q37,'විෂය තොරතුරු'!$P$24:$Q$28,2))))</f>
        <v/>
      </c>
      <c r="BC37" s="168" t="str">
        <f aca="false">IF(R37="","",IF(R37="-","-",IF(UPPER(R37)="AB","+",VLOOKUP(R37,'විෂය තොරතුරු'!$P$24:$Q$28,2))))</f>
        <v/>
      </c>
      <c r="BD37" s="168" t="str">
        <f aca="false">IF(S37="","",IF(S37="-","-",IF(UPPER(S37)="AB","+",VLOOKUP(S37,'විෂය තොරතුරු'!$P$24:$Q$28,2))))</f>
        <v/>
      </c>
      <c r="BE37" s="168" t="str">
        <f aca="false">IF(T37="","",IF(T37="-","-",IF(UPPER(T37)="AB","+",VLOOKUP(T37,'විෂය තොරතුරු'!$P$24:$Q$28,2))))</f>
        <v/>
      </c>
      <c r="BF37" s="168" t="str">
        <f aca="false">IF(U37="","",IF(U37="-","-",IF(UPPER(U37)="AB","+",VLOOKUP(U37,'විෂය තොරතුරු'!$P$24:$Q$28,2))))</f>
        <v/>
      </c>
      <c r="BG37" s="170" t="str">
        <f aca="false">IF(V37="","",IF(V37="-","-",IF(UPPER(V37)="AB","+",VLOOKUP(V37,'විෂය තොරතුරු'!$P$24:$Q$28,2))))</f>
        <v/>
      </c>
      <c r="BH37" s="171" t="str">
        <f aca="false">IF(W37="","",IF(W37="-","-",IF(UPPER(W37)="AB","+",VLOOKUP(W37,'විෂය තොරතුරු'!$P$24:$Q$28,2))))</f>
        <v/>
      </c>
      <c r="BI37" s="168" t="str">
        <f aca="false">IF(X37="","",IF(X37="-","-",IF(UPPER(X37)="AB","+",VLOOKUP(X37,'විෂය තොරතුරු'!$P$24:$Q$28,2))))</f>
        <v/>
      </c>
      <c r="BJ37" s="168" t="str">
        <f aca="false">IF(Y37="","",IF(Y37="-","-",IF(UPPER(Y37)="AB","+",VLOOKUP(Y37,'විෂය තොරතුරු'!$P$24:$Q$28,2))))</f>
        <v/>
      </c>
      <c r="BK37" s="168" t="str">
        <f aca="false">IF(Z37="","",IF(Z37="-","-",IF(UPPER(Z37)="AB","+",VLOOKUP(Z37,'විෂය තොරතුරු'!$P$24:$Q$28,2))))</f>
        <v/>
      </c>
      <c r="BL37" s="168" t="str">
        <f aca="false">IF(AA37="","",IF(AA37="-","-",IF(UPPER(AA37)="AB","+",VLOOKUP(AA37,'විෂය තොරතුරු'!$P$24:$Q$28,2))))</f>
        <v/>
      </c>
      <c r="BM37" s="168" t="str">
        <f aca="false">IF(AB37="","",IF(AB37="-","-",IF(UPPER(AB37)="AB","+",VLOOKUP(AB37,'විෂය තොරතුරු'!$P$24:$Q$28,2))))</f>
        <v/>
      </c>
      <c r="BN37" s="168" t="str">
        <f aca="false">IF(AC37="","",IF(AC37="-","-",IF(UPPER(AC37)="AB","+",VLOOKUP(AC37,'විෂය තොරතුරු'!$P$24:$Q$28,2))))</f>
        <v/>
      </c>
      <c r="BO37" s="169" t="str">
        <f aca="false">IF(AD37="","",IF(AD37="-","-",IF(UPPER(AD37)="AB","+",VLOOKUP(AD37,'විෂය තොරතුරු'!$P$24:$Q$28,2))))</f>
        <v/>
      </c>
      <c r="BP37" s="171" t="str">
        <f aca="false">IF(AE37="","",IF(AE37="-","-",IF(UPPER(AE37)="AB","+",VLOOKUP(AE37,'විෂය තොරතුරු'!$P$24:$Q$28,2))))</f>
        <v/>
      </c>
      <c r="BQ37" s="168" t="str">
        <f aca="false">IF(AF37="","",IF(AF37="-","-",IF(UPPER(AF37)="AB","+",VLOOKUP(AF37,'විෂය තොරතුරු'!$P$24:$Q$28,2))))</f>
        <v/>
      </c>
      <c r="BR37" s="168" t="str">
        <f aca="false">IF(AG37="","",IF(AG37="-","-",IF(UPPER(AG37)="AB","+",VLOOKUP(AG37,'විෂය තොරතුරු'!$P$24:$Q$28,2))))</f>
        <v/>
      </c>
      <c r="BS37" s="168" t="str">
        <f aca="false">IF(AH37="","",IF(AH37="-","-",IF(UPPER(AH37)="AB","+",VLOOKUP(AH37,'විෂය තොරතුරු'!$P$24:$Q$28,2))))</f>
        <v/>
      </c>
      <c r="BT37" s="168" t="str">
        <f aca="false">IF(AI37="","",IF(AI37="-","-",IF(UPPER(AI37)="AB","+",VLOOKUP(AI37,'විෂය තොරතුරු'!$P$24:$Q$28,2))))</f>
        <v/>
      </c>
      <c r="BU37" s="168" t="str">
        <f aca="false">IF(AJ37="","",IF(AJ37="-","-",IF(UPPER(AJ37)="AB","+",VLOOKUP(AJ37,'විෂය තොරතුරු'!$P$24:$Q$28,2))))</f>
        <v/>
      </c>
      <c r="BV37" s="168" t="str">
        <f aca="false">IF(AK37="","",IF(AK37="-","-",IF(UPPER(AK37)="AB","+",VLOOKUP(AK37,'විෂය තොරතුරු'!$P$24:$Q$28,2))))</f>
        <v/>
      </c>
      <c r="BW37" s="169" t="str">
        <f aca="false">IF(AL37="","",IF(AL37="-","-",IF(UPPER(AL37)="AB","+",VLOOKUP(AL37,'විෂය තොරතුරු'!$P$24:$Q$28,2))))</f>
        <v/>
      </c>
      <c r="BX37" s="171" t="str">
        <f aca="false">IF($B37="","",COUNTIF($AP37:$BW37,"A"))</f>
        <v/>
      </c>
      <c r="BY37" s="168" t="str">
        <f aca="false">IF($B37="","",COUNTIF($AP37:$BW37,"B"))</f>
        <v/>
      </c>
      <c r="BZ37" s="168" t="str">
        <f aca="false">IF($B37="","",COUNTIF($AP37:$BW37,"C"))</f>
        <v/>
      </c>
      <c r="CA37" s="168" t="str">
        <f aca="false">IF($B37="","",COUNTIF($AP37:$BW37,"S"))</f>
        <v/>
      </c>
      <c r="CB37" s="169" t="str">
        <f aca="false">IF($B37="","",COUNTIF($AP37:$BW37,"W"))</f>
        <v/>
      </c>
      <c r="CC37" s="171" t="str">
        <f aca="false">IF(B37="","",SUM(BX37:CA37))</f>
        <v/>
      </c>
      <c r="CD37" s="169" t="str">
        <f aca="false">IF(B37="","",SUM(BX37:BZ37))</f>
        <v/>
      </c>
      <c r="CE37" s="172" t="str">
        <f aca="false">IF(B37="","",IF(AND(CC37&gt;=6,CD37&gt;=3,OR(E37&gt;=35,F37&gt;=35),L37&gt;=35),"6/3 සමත්",IF(AND(CC37&gt;=5,CD37&gt;=3,OR(E37&gt;=35,F37&gt;=35,L37&gt;=35)),"5/3 සමත්",IF(AND(CC37&gt;=4,CD37&gt;=1,OR(E37&gt;=20,F37&gt;=20,L37&gt;=20)),"සමත් කළ හැකි",IF(CB37=9,"W9","අසමත් ?")))))</f>
        <v/>
      </c>
      <c r="FK37" s="173" t="n">
        <v>23</v>
      </c>
      <c r="FL37" s="161" t="s">
        <v>67</v>
      </c>
      <c r="FM37" s="161"/>
      <c r="FN37" s="161" t="str">
        <f aca="false">IF(FM37="","-",(FM37/$M$95)*100)</f>
        <v>-</v>
      </c>
      <c r="FO37" s="165" t="n">
        <v>35</v>
      </c>
      <c r="FP37" s="165"/>
      <c r="FQ37" s="165" t="n">
        <v>44</v>
      </c>
      <c r="FR37" s="165" t="s">
        <v>18</v>
      </c>
      <c r="FS37" s="165"/>
      <c r="FT37" s="165"/>
      <c r="FU37" s="165" t="n">
        <v>1</v>
      </c>
      <c r="FV37" s="165" t="n">
        <v>56</v>
      </c>
      <c r="FW37" s="165" t="s">
        <v>18</v>
      </c>
      <c r="FX37" s="165" t="n">
        <v>64</v>
      </c>
      <c r="FY37" s="165" t="s">
        <v>18</v>
      </c>
      <c r="FZ37" s="165" t="s">
        <v>18</v>
      </c>
      <c r="GA37" s="165" t="n">
        <v>8</v>
      </c>
      <c r="GB37" s="165"/>
      <c r="GC37" s="165"/>
      <c r="GD37" s="165"/>
      <c r="GE37" s="165"/>
      <c r="GF37" s="165"/>
      <c r="GG37" s="165" t="s">
        <v>18</v>
      </c>
      <c r="GH37" s="165" t="n">
        <v>42</v>
      </c>
      <c r="GI37" s="165" t="s">
        <v>18</v>
      </c>
      <c r="GJ37" s="165"/>
      <c r="GK37" s="165"/>
      <c r="GL37" s="165" t="s">
        <v>18</v>
      </c>
      <c r="GM37" s="165"/>
      <c r="GN37" s="165"/>
      <c r="GO37" s="165" t="s">
        <v>18</v>
      </c>
      <c r="GP37" s="165" t="s">
        <v>18</v>
      </c>
      <c r="GQ37" s="165"/>
      <c r="GR37" s="165" t="s">
        <v>18</v>
      </c>
      <c r="GS37" s="165"/>
      <c r="GT37" s="165"/>
      <c r="GU37" s="165"/>
      <c r="GV37" s="174"/>
      <c r="GW37" s="167" t="n">
        <f aca="false">IF(FL37="","",SUM(FO37:GV37))</f>
        <v>250</v>
      </c>
      <c r="GX37" s="168" t="n">
        <f aca="false">IF(FL37="","",GW37/9)</f>
        <v>27.7777777777778</v>
      </c>
      <c r="GY37" s="169" t="n">
        <f aca="false">IF(FL37="","",IF(GW37=0,"-",RANK(GW37,$GW$15:$GW$64,0)))</f>
        <v>18</v>
      </c>
      <c r="GZ37" s="167" t="str">
        <f aca="false">IF(FO37="","",IF(FO37="-","-",IF(UPPER(FO37)="AB","+",VLOOKUP(FO37,'විෂය තොරතුරු'!$P$24:$Q$28,2))))</f>
        <v>S</v>
      </c>
      <c r="HA37" s="168" t="str">
        <f aca="false">IF(FP37="","",IF(FP37="-","-",IF(UPPER(FP37)="AB","+",VLOOKUP(FP37,'විෂය තොරතුරු'!$P$24:$Q$28,2))))</f>
        <v/>
      </c>
      <c r="HB37" s="168" t="str">
        <f aca="false">IF(FQ37="","",IF(FQ37="-","-",IF(UPPER(FQ37)="AB","+",VLOOKUP(FQ37,'විෂය තොරතුරු'!$P$24:$Q$28,2))))</f>
        <v>S</v>
      </c>
      <c r="HC37" s="168" t="str">
        <f aca="false">IF(FR37="","",IF(FR37="-","-",IF(UPPER(FR37)="AB","+",VLOOKUP(FR37,'විෂය තොරතුරු'!$P$24:$Q$28,2))))</f>
        <v>-</v>
      </c>
      <c r="HD37" s="168" t="str">
        <f aca="false">IF(FS37="","",IF(FS37="-","-",IF(UPPER(FS37)="AB","+",VLOOKUP(FS37,'විෂය තොරතුරු'!$P$24:$Q$28,2))))</f>
        <v/>
      </c>
      <c r="HE37" s="170" t="str">
        <f aca="false">IF(FT37="","",IF(FT37="-","-",IF(UPPER(FT37)="AB","+",VLOOKUP(FT37,'විෂය තොරතුරු'!$P$24:$Q$28,2))))</f>
        <v/>
      </c>
      <c r="HF37" s="171" t="str">
        <f aca="false">IF(FU37="","",IF(FU37="-","-",IF(UPPER(FU37)="AB","+",VLOOKUP(FU37,'විෂය තොරතුරු'!$P$24:$Q$28,2))))</f>
        <v>W</v>
      </c>
      <c r="HG37" s="168" t="str">
        <f aca="false">IF(FV37="","",IF(FV37="-","-",IF(UPPER(FV37)="AB","+",VLOOKUP(FV37,'විෂය තොරතුරු'!$P$24:$Q$28,2))))</f>
        <v>C</v>
      </c>
      <c r="HH37" s="168" t="str">
        <f aca="false">IF(FW37="","",IF(FW37="-","-",IF(UPPER(FW37)="AB","+",VLOOKUP(FW37,'විෂය තොරතුරු'!$P$24:$Q$28,2))))</f>
        <v>-</v>
      </c>
      <c r="HI37" s="169" t="str">
        <f aca="false">IF(FX37="","",IF(FX37="-","-",IF(UPPER(FX37)="AB","+",VLOOKUP(FX37,'විෂය තොරතුරු'!$P$24:$Q$28,2))))</f>
        <v>C</v>
      </c>
      <c r="HJ37" s="167" t="str">
        <f aca="false">IF(FY37="","",IF(FY37="-","-",IF(UPPER(FY37)="AB","+",VLOOKUP(FY37,'විෂය තොරතුරු'!$P$24:$Q$28,2))))</f>
        <v>-</v>
      </c>
      <c r="HK37" s="168" t="str">
        <f aca="false">IF(FZ37="","",IF(FZ37="-","-",IF(UPPER(FZ37)="AB","+",VLOOKUP(FZ37,'විෂය තොරතුරු'!$P$24:$Q$28,2))))</f>
        <v>-</v>
      </c>
      <c r="HL37" s="168" t="str">
        <f aca="false">IF(GA37="","",IF(GA37="-","-",IF(UPPER(GA37)="AB","+",VLOOKUP(GA37,'විෂය තොරතුරු'!$P$24:$Q$28,2))))</f>
        <v>W</v>
      </c>
      <c r="HM37" s="168" t="str">
        <f aca="false">IF(GB37="","",IF(GB37="-","-",IF(UPPER(GB37)="AB","+",VLOOKUP(GB37,'විෂය තොරතුරු'!$P$24:$Q$28,2))))</f>
        <v/>
      </c>
      <c r="HN37" s="168" t="str">
        <f aca="false">IF(GC37="","",IF(GC37="-","-",IF(UPPER(GC37)="AB","+",VLOOKUP(GC37,'විෂය තොරතුරු'!$P$24:$Q$28,2))))</f>
        <v/>
      </c>
      <c r="HO37" s="168" t="str">
        <f aca="false">IF(GD37="","",IF(GD37="-","-",IF(UPPER(GD37)="AB","+",VLOOKUP(GD37,'විෂය තොරතුරු'!$P$24:$Q$28,2))))</f>
        <v/>
      </c>
      <c r="HP37" s="168" t="str">
        <f aca="false">IF(GE37="","",IF(GE37="-","-",IF(UPPER(GE37)="AB","+",VLOOKUP(GE37,'විෂය තොරතුරු'!$P$24:$Q$28,2))))</f>
        <v/>
      </c>
      <c r="HQ37" s="170" t="str">
        <f aca="false">IF(GF37="","",IF(GF37="-","-",IF(UPPER(GF37)="AB","+",VLOOKUP(GF37,'විෂය තොරතුරු'!$P$24:$Q$28,2))))</f>
        <v/>
      </c>
      <c r="HR37" s="171" t="str">
        <f aca="false">IF(GG37="","",IF(GG37="-","-",IF(UPPER(GG37)="AB","+",VLOOKUP(GG37,'විෂය තොරතුරු'!$P$24:$Q$28,2))))</f>
        <v>-</v>
      </c>
      <c r="HS37" s="168" t="str">
        <f aca="false">IF(GH37="","",IF(GH37="-","-",IF(UPPER(GH37)="AB","+",VLOOKUP(GH37,'විෂය තොරතුරු'!$P$24:$Q$28,2))))</f>
        <v>S</v>
      </c>
      <c r="HT37" s="168" t="str">
        <f aca="false">IF(GI37="","",IF(GI37="-","-",IF(UPPER(GI37)="AB","+",VLOOKUP(GI37,'විෂය තොරතුරු'!$P$24:$Q$28,2))))</f>
        <v>-</v>
      </c>
      <c r="HU37" s="168" t="str">
        <f aca="false">IF(GJ37="","",IF(GJ37="-","-",IF(UPPER(GJ37)="AB","+",VLOOKUP(GJ37,'විෂය තොරතුරු'!$P$24:$Q$28,2))))</f>
        <v/>
      </c>
      <c r="HV37" s="168" t="str">
        <f aca="false">IF(GK37="","",IF(GK37="-","-",IF(UPPER(GK37)="AB","+",VLOOKUP(GK37,'විෂය තොරතුරු'!$P$24:$Q$28,2))))</f>
        <v/>
      </c>
      <c r="HW37" s="168" t="str">
        <f aca="false">IF(GL37="","",IF(GL37="-","-",IF(UPPER(GL37)="AB","+",VLOOKUP(GL37,'විෂය තොරතුරු'!$P$24:$Q$28,2))))</f>
        <v>-</v>
      </c>
      <c r="HX37" s="168" t="str">
        <f aca="false">IF(GM37="","",IF(GM37="-","-",IF(UPPER(GM37)="AB","+",VLOOKUP(GM37,'විෂය තොරතුරු'!$P$24:$Q$28,2))))</f>
        <v/>
      </c>
      <c r="HY37" s="169" t="str">
        <f aca="false">IF(GN37="","",IF(GN37="-","-",IF(UPPER(GN37)="AB","+",VLOOKUP(GN37,'විෂය තොරතුරු'!$P$24:$Q$28,2))))</f>
        <v/>
      </c>
      <c r="HZ37" s="171" t="str">
        <f aca="false">IF(GO37="","",IF(GO37="-","-",IF(UPPER(GO37)="AB","+",VLOOKUP(GO37,'විෂය තොරතුරු'!$P$24:$Q$28,2))))</f>
        <v>-</v>
      </c>
      <c r="IA37" s="168" t="str">
        <f aca="false">IF(GP37="","",IF(GP37="-","-",IF(UPPER(GP37)="AB","+",VLOOKUP(GP37,'විෂය තොරතුරු'!$P$24:$Q$28,2))))</f>
        <v>-</v>
      </c>
      <c r="IB37" s="168" t="str">
        <f aca="false">IF(GQ37="","",IF(GQ37="-","-",IF(UPPER(GQ37)="AB","+",VLOOKUP(GQ37,'විෂය තොරතුරු'!$P$24:$Q$28,2))))</f>
        <v/>
      </c>
      <c r="IC37" s="168" t="str">
        <f aca="false">IF(GR37="","",IF(GR37="-","-",IF(UPPER(GR37)="AB","+",VLOOKUP(GR37,'විෂය තොරතුරු'!$P$24:$Q$28,2))))</f>
        <v>-</v>
      </c>
      <c r="ID37" s="168" t="str">
        <f aca="false">IF(GS37="","",IF(GS37="-","-",IF(UPPER(GS37)="AB","+",VLOOKUP(GS37,'විෂය තොරතුරු'!$P$24:$Q$28,2))))</f>
        <v/>
      </c>
      <c r="IE37" s="168" t="str">
        <f aca="false">IF(GT37="","",IF(GT37="-","-",IF(UPPER(GT37)="AB","+",VLOOKUP(GT37,'විෂය තොරතුරු'!$P$24:$Q$28,2))))</f>
        <v/>
      </c>
      <c r="IF37" s="168" t="str">
        <f aca="false">IF(GU37="","",IF(GU37="-","-",IF(UPPER(GU37)="AB","+",VLOOKUP(GU37,'විෂය තොරතුරු'!$P$24:$Q$28,2))))</f>
        <v/>
      </c>
      <c r="IG37" s="169" t="str">
        <f aca="false">IF(GV37="","",IF(GV37="-","-",IF(UPPER(GV37)="AB","+",VLOOKUP(GV37,'විෂය තොරතුරු'!$P$24:$Q$28,2))))</f>
        <v/>
      </c>
      <c r="IH37" s="171" t="n">
        <f aca="false">IF($FL37="","",COUNTIF($GZ37:$IG37,"A"))</f>
        <v>0</v>
      </c>
      <c r="II37" s="171" t="n">
        <f aca="false">IF($FL37="","",COUNTIF($GZ37:$IG37,"B"))</f>
        <v>0</v>
      </c>
      <c r="IJ37" s="171" t="n">
        <f aca="false">IF($FL37="","",COUNTIF($GZ37:$IG37,"C"))</f>
        <v>2</v>
      </c>
      <c r="IK37" s="171" t="n">
        <f aca="false">IF($FL37="","",COUNTIF($GZ37:$IG37,"S"))</f>
        <v>3</v>
      </c>
      <c r="IL37" s="171" t="n">
        <f aca="false">IF($FL37="","",COUNTIF($GZ37:$IG37,"W"))</f>
        <v>2</v>
      </c>
      <c r="IM37" s="171" t="n">
        <f aca="false">IF(FL37="","",SUM(IH37:IK37))</f>
        <v>5</v>
      </c>
      <c r="IN37" s="169" t="n">
        <f aca="false">IF(FL37="","",SUM(IH37:IJ37))</f>
        <v>2</v>
      </c>
      <c r="IO37" s="172" t="str">
        <f aca="false">IF(FL37="","",IF(AND(IM37&gt;=6,IN37&gt;=3,OR(FO37&gt;=35,FP37&gt;=35),FV37&gt;=35),"6/3 සමත්",IF(AND(IM37&gt;=5,IN37&gt;=3,OR(FO37&gt;=35,FP37&gt;=35,FV37&gt;=35)),"5/3 සමත්",IF(AND(IM37&gt;=4,IN37&gt;=1,OR(FO37&gt;=20,FP37&gt;=20,FV37&gt;=20)),"සමත් කළ හැකි",IF(IL37=9,"W9","අසමත් ?")))))</f>
        <v>සමත් කළ හැකි</v>
      </c>
    </row>
    <row r="38" customFormat="false" ht="13.8" hidden="true" customHeight="false" outlineLevel="0" collapsed="false">
      <c r="A38" s="160" t="n">
        <v>24</v>
      </c>
      <c r="B38" s="161"/>
      <c r="C38" s="161"/>
      <c r="D38" s="162"/>
      <c r="E38" s="183"/>
      <c r="F38" s="181"/>
      <c r="G38" s="183"/>
      <c r="H38" s="180"/>
      <c r="I38" s="180"/>
      <c r="J38" s="181"/>
      <c r="K38" s="183"/>
      <c r="L38" s="180"/>
      <c r="M38" s="180"/>
      <c r="N38" s="181"/>
      <c r="O38" s="183"/>
      <c r="P38" s="180"/>
      <c r="Q38" s="180"/>
      <c r="R38" s="180"/>
      <c r="S38" s="180"/>
      <c r="T38" s="180"/>
      <c r="U38" s="180"/>
      <c r="V38" s="181"/>
      <c r="W38" s="183"/>
      <c r="X38" s="180"/>
      <c r="Y38" s="180"/>
      <c r="Z38" s="180"/>
      <c r="AA38" s="180"/>
      <c r="AB38" s="180"/>
      <c r="AC38" s="180"/>
      <c r="AD38" s="181"/>
      <c r="AE38" s="183"/>
      <c r="AF38" s="180"/>
      <c r="AG38" s="180"/>
      <c r="AH38" s="180"/>
      <c r="AI38" s="180"/>
      <c r="AJ38" s="180"/>
      <c r="AK38" s="180"/>
      <c r="AL38" s="166"/>
      <c r="AM38" s="167" t="str">
        <f aca="false">IF(B38="","",SUM(E38:AL38))</f>
        <v/>
      </c>
      <c r="AN38" s="168" t="str">
        <f aca="false">IF(B38="","",AM38/9)</f>
        <v/>
      </c>
      <c r="AO38" s="169" t="str">
        <f aca="false">IF(B38="","",IF(AM38=0,"-",RANK(AM38,$AM$15:$AM$64,0)))</f>
        <v/>
      </c>
      <c r="AP38" s="167" t="str">
        <f aca="false">IF(E38="","",IF(E38="-","-",IF(UPPER(E38)="AB","+",VLOOKUP(E38,'විෂය තොරතුරු'!$P$24:$Q$28,2))))</f>
        <v/>
      </c>
      <c r="AQ38" s="168" t="str">
        <f aca="false">IF(F38="","",IF(F38="-","-",IF(UPPER(F38)="AB","+",VLOOKUP(F38,'විෂය තොරතුරු'!$P$24:$Q$28,2))))</f>
        <v/>
      </c>
      <c r="AR38" s="168" t="str">
        <f aca="false">IF(G38="","",IF(G38="-","-",IF(UPPER(G38)="AB","+",VLOOKUP(G38,'විෂය තොරතුරු'!$P$24:$Q$28,2))))</f>
        <v/>
      </c>
      <c r="AS38" s="168" t="str">
        <f aca="false">IF(H38="","",IF(H38="-","-",IF(UPPER(H38)="AB","+",VLOOKUP(H38,'විෂය තොරතුරු'!$P$24:$Q$28,2))))</f>
        <v/>
      </c>
      <c r="AT38" s="168" t="str">
        <f aca="false">IF(I38="","",IF(I38="-","-",IF(UPPER(I38)="AB","+",VLOOKUP(I38,'විෂය තොරතුරු'!$P$24:$Q$28,2))))</f>
        <v/>
      </c>
      <c r="AU38" s="170" t="str">
        <f aca="false">IF(J38="","",IF(J38="-","-",IF(UPPER(J38)="AB","+",VLOOKUP(J38,'විෂය තොරතුරු'!$P$24:$Q$28,2))))</f>
        <v/>
      </c>
      <c r="AV38" s="171" t="str">
        <f aca="false">IF(K38="","",IF(K38="-","-",IF(UPPER(K38)="AB","+",VLOOKUP(K38,'විෂය තොරතුරු'!$P$24:$Q$28,2))))</f>
        <v/>
      </c>
      <c r="AW38" s="168" t="str">
        <f aca="false">IF(L38="","",IF(L38="-","-",IF(UPPER(L38)="AB","+",VLOOKUP(L38,'විෂය තොරතුරු'!$P$24:$Q$28,2))))</f>
        <v/>
      </c>
      <c r="AX38" s="168" t="str">
        <f aca="false">IF(M38="","",IF(M38="-","-",IF(UPPER(M38)="AB","+",VLOOKUP(M38,'විෂය තොරතුරු'!$P$24:$Q$28,2))))</f>
        <v/>
      </c>
      <c r="AY38" s="169" t="str">
        <f aca="false">IF(N38="","",IF(N38="-","-",IF(UPPER(N38)="AB","+",VLOOKUP(N38,'විෂය තොරතුරු'!$P$24:$Q$28,2))))</f>
        <v/>
      </c>
      <c r="AZ38" s="167" t="str">
        <f aca="false">IF(O38="","",IF(O38="-","-",IF(UPPER(O38)="AB","+",VLOOKUP(O38,'විෂය තොරතුරු'!$P$24:$Q$28,2))))</f>
        <v/>
      </c>
      <c r="BA38" s="168" t="str">
        <f aca="false">IF(P38="","",IF(P38="-","-",IF(UPPER(P38)="AB","+",VLOOKUP(P38,'විෂය තොරතුරු'!$P$24:$Q$28,2))))</f>
        <v/>
      </c>
      <c r="BB38" s="168" t="str">
        <f aca="false">IF(Q38="","",IF(Q38="-","-",IF(UPPER(Q38)="AB","+",VLOOKUP(Q38,'විෂය තොරතුරු'!$P$24:$Q$28,2))))</f>
        <v/>
      </c>
      <c r="BC38" s="168" t="str">
        <f aca="false">IF(R38="","",IF(R38="-","-",IF(UPPER(R38)="AB","+",VLOOKUP(R38,'විෂය තොරතුරු'!$P$24:$Q$28,2))))</f>
        <v/>
      </c>
      <c r="BD38" s="168" t="str">
        <f aca="false">IF(S38="","",IF(S38="-","-",IF(UPPER(S38)="AB","+",VLOOKUP(S38,'විෂය තොරතුරු'!$P$24:$Q$28,2))))</f>
        <v/>
      </c>
      <c r="BE38" s="168" t="str">
        <f aca="false">IF(T38="","",IF(T38="-","-",IF(UPPER(T38)="AB","+",VLOOKUP(T38,'විෂය තොරතුරු'!$P$24:$Q$28,2))))</f>
        <v/>
      </c>
      <c r="BF38" s="168" t="str">
        <f aca="false">IF(U38="","",IF(U38="-","-",IF(UPPER(U38)="AB","+",VLOOKUP(U38,'විෂය තොරතුරු'!$P$24:$Q$28,2))))</f>
        <v/>
      </c>
      <c r="BG38" s="170" t="str">
        <f aca="false">IF(V38="","",IF(V38="-","-",IF(UPPER(V38)="AB","+",VLOOKUP(V38,'විෂය තොරතුරු'!$P$24:$Q$28,2))))</f>
        <v/>
      </c>
      <c r="BH38" s="171" t="str">
        <f aca="false">IF(W38="","",IF(W38="-","-",IF(UPPER(W38)="AB","+",VLOOKUP(W38,'විෂය තොරතුරු'!$P$24:$Q$28,2))))</f>
        <v/>
      </c>
      <c r="BI38" s="168" t="str">
        <f aca="false">IF(X38="","",IF(X38="-","-",IF(UPPER(X38)="AB","+",VLOOKUP(X38,'විෂය තොරතුරු'!$P$24:$Q$28,2))))</f>
        <v/>
      </c>
      <c r="BJ38" s="168" t="str">
        <f aca="false">IF(Y38="","",IF(Y38="-","-",IF(UPPER(Y38)="AB","+",VLOOKUP(Y38,'විෂය තොරතුරු'!$P$24:$Q$28,2))))</f>
        <v/>
      </c>
      <c r="BK38" s="168" t="str">
        <f aca="false">IF(Z38="","",IF(Z38="-","-",IF(UPPER(Z38)="AB","+",VLOOKUP(Z38,'විෂය තොරතුරු'!$P$24:$Q$28,2))))</f>
        <v/>
      </c>
      <c r="BL38" s="168" t="str">
        <f aca="false">IF(AA38="","",IF(AA38="-","-",IF(UPPER(AA38)="AB","+",VLOOKUP(AA38,'විෂය තොරතුරු'!$P$24:$Q$28,2))))</f>
        <v/>
      </c>
      <c r="BM38" s="168" t="str">
        <f aca="false">IF(AB38="","",IF(AB38="-","-",IF(UPPER(AB38)="AB","+",VLOOKUP(AB38,'විෂය තොරතුරු'!$P$24:$Q$28,2))))</f>
        <v/>
      </c>
      <c r="BN38" s="168" t="str">
        <f aca="false">IF(AC38="","",IF(AC38="-","-",IF(UPPER(AC38)="AB","+",VLOOKUP(AC38,'විෂය තොරතුරු'!$P$24:$Q$28,2))))</f>
        <v/>
      </c>
      <c r="BO38" s="169" t="str">
        <f aca="false">IF(AD38="","",IF(AD38="-","-",IF(UPPER(AD38)="AB","+",VLOOKUP(AD38,'විෂය තොරතුරු'!$P$24:$Q$28,2))))</f>
        <v/>
      </c>
      <c r="BP38" s="171" t="str">
        <f aca="false">IF(AE38="","",IF(AE38="-","-",IF(UPPER(AE38)="AB","+",VLOOKUP(AE38,'විෂය තොරතුරු'!$P$24:$Q$28,2))))</f>
        <v/>
      </c>
      <c r="BQ38" s="168" t="str">
        <f aca="false">IF(AF38="","",IF(AF38="-","-",IF(UPPER(AF38)="AB","+",VLOOKUP(AF38,'විෂය තොරතුරු'!$P$24:$Q$28,2))))</f>
        <v/>
      </c>
      <c r="BR38" s="168" t="str">
        <f aca="false">IF(AG38="","",IF(AG38="-","-",IF(UPPER(AG38)="AB","+",VLOOKUP(AG38,'විෂය තොරතුරු'!$P$24:$Q$28,2))))</f>
        <v/>
      </c>
      <c r="BS38" s="168" t="str">
        <f aca="false">IF(AH38="","",IF(AH38="-","-",IF(UPPER(AH38)="AB","+",VLOOKUP(AH38,'විෂය තොරතුරු'!$P$24:$Q$28,2))))</f>
        <v/>
      </c>
      <c r="BT38" s="168" t="str">
        <f aca="false">IF(AI38="","",IF(AI38="-","-",IF(UPPER(AI38)="AB","+",VLOOKUP(AI38,'විෂය තොරතුරු'!$P$24:$Q$28,2))))</f>
        <v/>
      </c>
      <c r="BU38" s="168" t="str">
        <f aca="false">IF(AJ38="","",IF(AJ38="-","-",IF(UPPER(AJ38)="AB","+",VLOOKUP(AJ38,'විෂය තොරතුරු'!$P$24:$Q$28,2))))</f>
        <v/>
      </c>
      <c r="BV38" s="168" t="str">
        <f aca="false">IF(AK38="","",IF(AK38="-","-",IF(UPPER(AK38)="AB","+",VLOOKUP(AK38,'විෂය තොරතුරු'!$P$24:$Q$28,2))))</f>
        <v/>
      </c>
      <c r="BW38" s="169" t="str">
        <f aca="false">IF(AL38="","",IF(AL38="-","-",IF(UPPER(AL38)="AB","+",VLOOKUP(AL38,'විෂය තොරතුරු'!$P$24:$Q$28,2))))</f>
        <v/>
      </c>
      <c r="BX38" s="171" t="str">
        <f aca="false">IF($B38="","",COUNTIF($AP38:$BW38,"A"))</f>
        <v/>
      </c>
      <c r="BY38" s="168" t="str">
        <f aca="false">IF($B38="","",COUNTIF($AP38:$BW38,"B"))</f>
        <v/>
      </c>
      <c r="BZ38" s="168" t="str">
        <f aca="false">IF($B38="","",COUNTIF($AP38:$BW38,"C"))</f>
        <v/>
      </c>
      <c r="CA38" s="168" t="str">
        <f aca="false">IF($B38="","",COUNTIF($AP38:$BW38,"S"))</f>
        <v/>
      </c>
      <c r="CB38" s="169" t="str">
        <f aca="false">IF($B38="","",COUNTIF($AP38:$BW38,"W"))</f>
        <v/>
      </c>
      <c r="CC38" s="171" t="str">
        <f aca="false">IF(B38="","",SUM(BX38:CA38))</f>
        <v/>
      </c>
      <c r="CD38" s="169" t="str">
        <f aca="false">IF(B38="","",SUM(BX38:BZ38))</f>
        <v/>
      </c>
      <c r="CE38" s="172" t="str">
        <f aca="false">IF(B38="","",IF(AND(CC38&gt;=6,CD38&gt;=3,OR(E38&gt;=35,F38&gt;=35),L38&gt;=35),"6/3 සමත්",IF(AND(CC38&gt;=5,CD38&gt;=3,OR(E38&gt;=35,F38&gt;=35,L38&gt;=35)),"5/3 සමත්",IF(AND(CC38&gt;=4,CD38&gt;=1,OR(E38&gt;=20,F38&gt;=20,L38&gt;=20)),"සමත් කළ හැකි",IF(CB38=9,"W9","අසමත් ?")))))</f>
        <v/>
      </c>
      <c r="FK38" s="173" t="n">
        <v>24</v>
      </c>
      <c r="FL38" s="161" t="s">
        <v>68</v>
      </c>
      <c r="FM38" s="161"/>
      <c r="FN38" s="161" t="str">
        <f aca="false">IF(FM38="","-",(FM38/$M$95)*100)</f>
        <v>-</v>
      </c>
      <c r="FO38" s="165" t="n">
        <v>56</v>
      </c>
      <c r="FP38" s="165"/>
      <c r="FQ38" s="165" t="s">
        <v>18</v>
      </c>
      <c r="FR38" s="165" t="n">
        <v>65</v>
      </c>
      <c r="FS38" s="165"/>
      <c r="FT38" s="165"/>
      <c r="FU38" s="165" t="n">
        <v>33</v>
      </c>
      <c r="FV38" s="165" t="n">
        <v>36</v>
      </c>
      <c r="FW38" s="165" t="n">
        <v>37</v>
      </c>
      <c r="FX38" s="165" t="n">
        <v>31</v>
      </c>
      <c r="FY38" s="165" t="n">
        <v>63</v>
      </c>
      <c r="FZ38" s="165" t="s">
        <v>18</v>
      </c>
      <c r="GA38" s="165" t="s">
        <v>18</v>
      </c>
      <c r="GB38" s="165"/>
      <c r="GC38" s="165"/>
      <c r="GD38" s="165"/>
      <c r="GE38" s="165"/>
      <c r="GF38" s="165"/>
      <c r="GG38" s="165" t="n">
        <v>49</v>
      </c>
      <c r="GH38" s="165" t="s">
        <v>18</v>
      </c>
      <c r="GI38" s="165" t="s">
        <v>18</v>
      </c>
      <c r="GJ38" s="165"/>
      <c r="GK38" s="165"/>
      <c r="GL38" s="165" t="s">
        <v>18</v>
      </c>
      <c r="GM38" s="165"/>
      <c r="GN38" s="165"/>
      <c r="GO38" s="165" t="s">
        <v>18</v>
      </c>
      <c r="GP38" s="165" t="s">
        <v>18</v>
      </c>
      <c r="GQ38" s="165"/>
      <c r="GR38" s="165" t="n">
        <v>64</v>
      </c>
      <c r="GS38" s="165"/>
      <c r="GT38" s="165"/>
      <c r="GU38" s="165"/>
      <c r="GV38" s="174"/>
      <c r="GW38" s="167" t="n">
        <f aca="false">IF(FL38="","",SUM(FO38:GV38))</f>
        <v>434</v>
      </c>
      <c r="GX38" s="168" t="n">
        <f aca="false">IF(FL38="","",GW38/9)</f>
        <v>48.2222222222222</v>
      </c>
      <c r="GY38" s="169" t="n">
        <f aca="false">IF(FL38="","",IF(GW38=0,"-",RANK(GW38,$GW$15:$GW$64,0)))</f>
        <v>5</v>
      </c>
      <c r="GZ38" s="167" t="str">
        <f aca="false">IF(FO38="","",IF(FO38="-","-",IF(UPPER(FO38)="AB","+",VLOOKUP(FO38,'විෂය තොරතුරු'!$P$24:$Q$28,2))))</f>
        <v>C</v>
      </c>
      <c r="HA38" s="168" t="str">
        <f aca="false">IF(FP38="","",IF(FP38="-","-",IF(UPPER(FP38)="AB","+",VLOOKUP(FP38,'විෂය තොරතුරු'!$P$24:$Q$28,2))))</f>
        <v/>
      </c>
      <c r="HB38" s="168" t="str">
        <f aca="false">IF(FQ38="","",IF(FQ38="-","-",IF(UPPER(FQ38)="AB","+",VLOOKUP(FQ38,'විෂය තොරතුරු'!$P$24:$Q$28,2))))</f>
        <v>-</v>
      </c>
      <c r="HC38" s="168" t="str">
        <f aca="false">IF(FR38="","",IF(FR38="-","-",IF(UPPER(FR38)="AB","+",VLOOKUP(FR38,'විෂය තොරතුරු'!$P$24:$Q$28,2))))</f>
        <v>B</v>
      </c>
      <c r="HD38" s="168" t="str">
        <f aca="false">IF(FS38="","",IF(FS38="-","-",IF(UPPER(FS38)="AB","+",VLOOKUP(FS38,'විෂය තොරතුරු'!$P$24:$Q$28,2))))</f>
        <v/>
      </c>
      <c r="HE38" s="170" t="str">
        <f aca="false">IF(FT38="","",IF(FT38="-","-",IF(UPPER(FT38)="AB","+",VLOOKUP(FT38,'විෂය තොරතුරු'!$P$24:$Q$28,2))))</f>
        <v/>
      </c>
      <c r="HF38" s="171" t="str">
        <f aca="false">IF(FU38="","",IF(FU38="-","-",IF(UPPER(FU38)="AB","+",VLOOKUP(FU38,'විෂය තොරතුරු'!$P$24:$Q$28,2))))</f>
        <v>W</v>
      </c>
      <c r="HG38" s="168" t="str">
        <f aca="false">IF(FV38="","",IF(FV38="-","-",IF(UPPER(FV38)="AB","+",VLOOKUP(FV38,'විෂය තොරතුරු'!$P$24:$Q$28,2))))</f>
        <v>S</v>
      </c>
      <c r="HH38" s="168" t="str">
        <f aca="false">IF(FW38="","",IF(FW38="-","-",IF(UPPER(FW38)="AB","+",VLOOKUP(FW38,'විෂය තොරතුරු'!$P$24:$Q$28,2))))</f>
        <v>S</v>
      </c>
      <c r="HI38" s="169" t="str">
        <f aca="false">IF(FX38="","",IF(FX38="-","-",IF(UPPER(FX38)="AB","+",VLOOKUP(FX38,'විෂය තොරතුරු'!$P$24:$Q$28,2))))</f>
        <v>W</v>
      </c>
      <c r="HJ38" s="167" t="str">
        <f aca="false">IF(FY38="","",IF(FY38="-","-",IF(UPPER(FY38)="AB","+",VLOOKUP(FY38,'විෂය තොරතුරු'!$P$24:$Q$28,2))))</f>
        <v>C</v>
      </c>
      <c r="HK38" s="168" t="str">
        <f aca="false">IF(FZ38="","",IF(FZ38="-","-",IF(UPPER(FZ38)="AB","+",VLOOKUP(FZ38,'විෂය තොරතුරු'!$P$24:$Q$28,2))))</f>
        <v>-</v>
      </c>
      <c r="HL38" s="168" t="str">
        <f aca="false">IF(GA38="","",IF(GA38="-","-",IF(UPPER(GA38)="AB","+",VLOOKUP(GA38,'විෂය තොරතුරු'!$P$24:$Q$28,2))))</f>
        <v>-</v>
      </c>
      <c r="HM38" s="168" t="str">
        <f aca="false">IF(GB38="","",IF(GB38="-","-",IF(UPPER(GB38)="AB","+",VLOOKUP(GB38,'විෂය තොරතුරු'!$P$24:$Q$28,2))))</f>
        <v/>
      </c>
      <c r="HN38" s="168" t="str">
        <f aca="false">IF(GC38="","",IF(GC38="-","-",IF(UPPER(GC38)="AB","+",VLOOKUP(GC38,'විෂය තොරතුරු'!$P$24:$Q$28,2))))</f>
        <v/>
      </c>
      <c r="HO38" s="168" t="str">
        <f aca="false">IF(GD38="","",IF(GD38="-","-",IF(UPPER(GD38)="AB","+",VLOOKUP(GD38,'විෂය තොරතුරු'!$P$24:$Q$28,2))))</f>
        <v/>
      </c>
      <c r="HP38" s="168" t="str">
        <f aca="false">IF(GE38="","",IF(GE38="-","-",IF(UPPER(GE38)="AB","+",VLOOKUP(GE38,'විෂය තොරතුරු'!$P$24:$Q$28,2))))</f>
        <v/>
      </c>
      <c r="HQ38" s="170" t="str">
        <f aca="false">IF(GF38="","",IF(GF38="-","-",IF(UPPER(GF38)="AB","+",VLOOKUP(GF38,'විෂය තොරතුරු'!$P$24:$Q$28,2))))</f>
        <v/>
      </c>
      <c r="HR38" s="171" t="str">
        <f aca="false">IF(GG38="","",IF(GG38="-","-",IF(UPPER(GG38)="AB","+",VLOOKUP(GG38,'විෂය තොරතුරු'!$P$24:$Q$28,2))))</f>
        <v>S</v>
      </c>
      <c r="HS38" s="168" t="str">
        <f aca="false">IF(GH38="","",IF(GH38="-","-",IF(UPPER(GH38)="AB","+",VLOOKUP(GH38,'විෂය තොරතුරු'!$P$24:$Q$28,2))))</f>
        <v>-</v>
      </c>
      <c r="HT38" s="168" t="str">
        <f aca="false">IF(GI38="","",IF(GI38="-","-",IF(UPPER(GI38)="AB","+",VLOOKUP(GI38,'විෂය තොරතුරු'!$P$24:$Q$28,2))))</f>
        <v>-</v>
      </c>
      <c r="HU38" s="168" t="str">
        <f aca="false">IF(GJ38="","",IF(GJ38="-","-",IF(UPPER(GJ38)="AB","+",VLOOKUP(GJ38,'විෂය තොරතුරු'!$P$24:$Q$28,2))))</f>
        <v/>
      </c>
      <c r="HV38" s="168" t="str">
        <f aca="false">IF(GK38="","",IF(GK38="-","-",IF(UPPER(GK38)="AB","+",VLOOKUP(GK38,'විෂය තොරතුරු'!$P$24:$Q$28,2))))</f>
        <v/>
      </c>
      <c r="HW38" s="168" t="str">
        <f aca="false">IF(GL38="","",IF(GL38="-","-",IF(UPPER(GL38)="AB","+",VLOOKUP(GL38,'විෂය තොරතුරු'!$P$24:$Q$28,2))))</f>
        <v>-</v>
      </c>
      <c r="HX38" s="168" t="str">
        <f aca="false">IF(GM38="","",IF(GM38="-","-",IF(UPPER(GM38)="AB","+",VLOOKUP(GM38,'විෂය තොරතුරු'!$P$24:$Q$28,2))))</f>
        <v/>
      </c>
      <c r="HY38" s="169" t="str">
        <f aca="false">IF(GN38="","",IF(GN38="-","-",IF(UPPER(GN38)="AB","+",VLOOKUP(GN38,'විෂය තොරතුරු'!$P$24:$Q$28,2))))</f>
        <v/>
      </c>
      <c r="HZ38" s="171" t="str">
        <f aca="false">IF(GO38="","",IF(GO38="-","-",IF(UPPER(GO38)="AB","+",VLOOKUP(GO38,'විෂය තොරතුරු'!$P$24:$Q$28,2))))</f>
        <v>-</v>
      </c>
      <c r="IA38" s="168" t="str">
        <f aca="false">IF(GP38="","",IF(GP38="-","-",IF(UPPER(GP38)="AB","+",VLOOKUP(GP38,'විෂය තොරතුරු'!$P$24:$Q$28,2))))</f>
        <v>-</v>
      </c>
      <c r="IB38" s="168" t="str">
        <f aca="false">IF(GQ38="","",IF(GQ38="-","-",IF(UPPER(GQ38)="AB","+",VLOOKUP(GQ38,'විෂය තොරතුරු'!$P$24:$Q$28,2))))</f>
        <v/>
      </c>
      <c r="IC38" s="168" t="str">
        <f aca="false">IF(GR38="","",IF(GR38="-","-",IF(UPPER(GR38)="AB","+",VLOOKUP(GR38,'විෂය තොරතුරු'!$P$24:$Q$28,2))))</f>
        <v>C</v>
      </c>
      <c r="ID38" s="168" t="str">
        <f aca="false">IF(GS38="","",IF(GS38="-","-",IF(UPPER(GS38)="AB","+",VLOOKUP(GS38,'විෂය තොරතුරු'!$P$24:$Q$28,2))))</f>
        <v/>
      </c>
      <c r="IE38" s="168" t="str">
        <f aca="false">IF(GT38="","",IF(GT38="-","-",IF(UPPER(GT38)="AB","+",VLOOKUP(GT38,'විෂය තොරතුරු'!$P$24:$Q$28,2))))</f>
        <v/>
      </c>
      <c r="IF38" s="168" t="str">
        <f aca="false">IF(GU38="","",IF(GU38="-","-",IF(UPPER(GU38)="AB","+",VLOOKUP(GU38,'විෂය තොරතුරු'!$P$24:$Q$28,2))))</f>
        <v/>
      </c>
      <c r="IG38" s="169" t="str">
        <f aca="false">IF(GV38="","",IF(GV38="-","-",IF(UPPER(GV38)="AB","+",VLOOKUP(GV38,'විෂය තොරතුරු'!$P$24:$Q$28,2))))</f>
        <v/>
      </c>
      <c r="IH38" s="171" t="n">
        <f aca="false">IF($FL38="","",COUNTIF($GZ38:$IG38,"A"))</f>
        <v>0</v>
      </c>
      <c r="II38" s="171" t="n">
        <f aca="false">IF($FL38="","",COUNTIF($GZ38:$IG38,"B"))</f>
        <v>1</v>
      </c>
      <c r="IJ38" s="171" t="n">
        <f aca="false">IF($FL38="","",COUNTIF($GZ38:$IG38,"C"))</f>
        <v>3</v>
      </c>
      <c r="IK38" s="171" t="n">
        <f aca="false">IF($FL38="","",COUNTIF($GZ38:$IG38,"S"))</f>
        <v>3</v>
      </c>
      <c r="IL38" s="171" t="n">
        <f aca="false">IF($FL38="","",COUNTIF($GZ38:$IG38,"W"))</f>
        <v>2</v>
      </c>
      <c r="IM38" s="171" t="n">
        <f aca="false">IF(FL38="","",SUM(IH38:IK38))</f>
        <v>7</v>
      </c>
      <c r="IN38" s="169" t="n">
        <f aca="false">IF(FL38="","",SUM(IH38:IJ38))</f>
        <v>4</v>
      </c>
      <c r="IO38" s="172" t="str">
        <f aca="false">IF(FL38="","",IF(AND(IM38&gt;=6,IN38&gt;=3,OR(FO38&gt;=35,FP38&gt;=35),FV38&gt;=35),"6/3 සමත්",IF(AND(IM38&gt;=5,IN38&gt;=3,OR(FO38&gt;=35,FP38&gt;=35,FV38&gt;=35)),"5/3 සමත්",IF(AND(IM38&gt;=4,IN38&gt;=1,OR(FO38&gt;=20,FP38&gt;=20,FV38&gt;=20)),"සමත් කළ හැකි",IF(IL38=9,"W9","අසමත් ?")))))</f>
        <v>6/3 සමත්</v>
      </c>
    </row>
    <row r="39" customFormat="false" ht="13.8" hidden="true" customHeight="false" outlineLevel="0" collapsed="false">
      <c r="A39" s="160" t="n">
        <v>25</v>
      </c>
      <c r="B39" s="161"/>
      <c r="C39" s="161"/>
      <c r="D39" s="162"/>
      <c r="E39" s="183"/>
      <c r="F39" s="181"/>
      <c r="G39" s="183"/>
      <c r="H39" s="180"/>
      <c r="I39" s="180"/>
      <c r="J39" s="181"/>
      <c r="K39" s="183"/>
      <c r="L39" s="180"/>
      <c r="M39" s="180"/>
      <c r="N39" s="181"/>
      <c r="O39" s="183"/>
      <c r="P39" s="180"/>
      <c r="Q39" s="180"/>
      <c r="R39" s="180"/>
      <c r="S39" s="180"/>
      <c r="T39" s="180"/>
      <c r="U39" s="180"/>
      <c r="V39" s="181"/>
      <c r="W39" s="183"/>
      <c r="X39" s="180"/>
      <c r="Y39" s="180"/>
      <c r="Z39" s="180"/>
      <c r="AA39" s="180"/>
      <c r="AB39" s="180"/>
      <c r="AC39" s="180"/>
      <c r="AD39" s="181"/>
      <c r="AE39" s="183"/>
      <c r="AF39" s="180"/>
      <c r="AG39" s="180"/>
      <c r="AH39" s="180"/>
      <c r="AI39" s="180"/>
      <c r="AJ39" s="180"/>
      <c r="AK39" s="180"/>
      <c r="AL39" s="166"/>
      <c r="AM39" s="167" t="str">
        <f aca="false">IF(B39="","",SUM(E39:AL39))</f>
        <v/>
      </c>
      <c r="AN39" s="168" t="str">
        <f aca="false">IF(B39="","",AM39/9)</f>
        <v/>
      </c>
      <c r="AO39" s="169" t="str">
        <f aca="false">IF(B39="","",IF(AM39=0,"-",RANK(AM39,$AM$15:$AM$64,0)))</f>
        <v/>
      </c>
      <c r="AP39" s="167" t="str">
        <f aca="false">IF(E39="","",IF(E39="-","-",IF(UPPER(E39)="AB","+",VLOOKUP(E39,'විෂය තොරතුරු'!$P$24:$Q$28,2))))</f>
        <v/>
      </c>
      <c r="AQ39" s="168" t="str">
        <f aca="false">IF(F39="","",IF(F39="-","-",IF(UPPER(F39)="AB","+",VLOOKUP(F39,'විෂය තොරතුරු'!$P$24:$Q$28,2))))</f>
        <v/>
      </c>
      <c r="AR39" s="168" t="str">
        <f aca="false">IF(G39="","",IF(G39="-","-",IF(UPPER(G39)="AB","+",VLOOKUP(G39,'විෂය තොරතුරු'!$P$24:$Q$28,2))))</f>
        <v/>
      </c>
      <c r="AS39" s="168" t="str">
        <f aca="false">IF(H39="","",IF(H39="-","-",IF(UPPER(H39)="AB","+",VLOOKUP(H39,'විෂය තොරතුරු'!$P$24:$Q$28,2))))</f>
        <v/>
      </c>
      <c r="AT39" s="168" t="str">
        <f aca="false">IF(I39="","",IF(I39="-","-",IF(UPPER(I39)="AB","+",VLOOKUP(I39,'විෂය තොරතුරු'!$P$24:$Q$28,2))))</f>
        <v/>
      </c>
      <c r="AU39" s="170" t="str">
        <f aca="false">IF(J39="","",IF(J39="-","-",IF(UPPER(J39)="AB","+",VLOOKUP(J39,'විෂය තොරතුරු'!$P$24:$Q$28,2))))</f>
        <v/>
      </c>
      <c r="AV39" s="171" t="str">
        <f aca="false">IF(K39="","",IF(K39="-","-",IF(UPPER(K39)="AB","+",VLOOKUP(K39,'විෂය තොරතුරු'!$P$24:$Q$28,2))))</f>
        <v/>
      </c>
      <c r="AW39" s="168" t="str">
        <f aca="false">IF(L39="","",IF(L39="-","-",IF(UPPER(L39)="AB","+",VLOOKUP(L39,'විෂය තොරතුරු'!$P$24:$Q$28,2))))</f>
        <v/>
      </c>
      <c r="AX39" s="168" t="str">
        <f aca="false">IF(M39="","",IF(M39="-","-",IF(UPPER(M39)="AB","+",VLOOKUP(M39,'විෂය තොරතුරු'!$P$24:$Q$28,2))))</f>
        <v/>
      </c>
      <c r="AY39" s="169" t="str">
        <f aca="false">IF(N39="","",IF(N39="-","-",IF(UPPER(N39)="AB","+",VLOOKUP(N39,'විෂය තොරතුරු'!$P$24:$Q$28,2))))</f>
        <v/>
      </c>
      <c r="AZ39" s="167" t="str">
        <f aca="false">IF(O39="","",IF(O39="-","-",IF(UPPER(O39)="AB","+",VLOOKUP(O39,'විෂය තොරතුරු'!$P$24:$Q$28,2))))</f>
        <v/>
      </c>
      <c r="BA39" s="168" t="str">
        <f aca="false">IF(P39="","",IF(P39="-","-",IF(UPPER(P39)="AB","+",VLOOKUP(P39,'විෂය තොරතුරු'!$P$24:$Q$28,2))))</f>
        <v/>
      </c>
      <c r="BB39" s="168" t="str">
        <f aca="false">IF(Q39="","",IF(Q39="-","-",IF(UPPER(Q39)="AB","+",VLOOKUP(Q39,'විෂය තොරතුරු'!$P$24:$Q$28,2))))</f>
        <v/>
      </c>
      <c r="BC39" s="168" t="str">
        <f aca="false">IF(R39="","",IF(R39="-","-",IF(UPPER(R39)="AB","+",VLOOKUP(R39,'විෂය තොරතුරු'!$P$24:$Q$28,2))))</f>
        <v/>
      </c>
      <c r="BD39" s="168" t="str">
        <f aca="false">IF(S39="","",IF(S39="-","-",IF(UPPER(S39)="AB","+",VLOOKUP(S39,'විෂය තොරතුරු'!$P$24:$Q$28,2))))</f>
        <v/>
      </c>
      <c r="BE39" s="168" t="str">
        <f aca="false">IF(T39="","",IF(T39="-","-",IF(UPPER(T39)="AB","+",VLOOKUP(T39,'විෂය තොරතුරු'!$P$24:$Q$28,2))))</f>
        <v/>
      </c>
      <c r="BF39" s="168" t="str">
        <f aca="false">IF(U39="","",IF(U39="-","-",IF(UPPER(U39)="AB","+",VLOOKUP(U39,'විෂය තොරතුරු'!$P$24:$Q$28,2))))</f>
        <v/>
      </c>
      <c r="BG39" s="170" t="str">
        <f aca="false">IF(V39="","",IF(V39="-","-",IF(UPPER(V39)="AB","+",VLOOKUP(V39,'විෂය තොරතුරු'!$P$24:$Q$28,2))))</f>
        <v/>
      </c>
      <c r="BH39" s="171" t="str">
        <f aca="false">IF(W39="","",IF(W39="-","-",IF(UPPER(W39)="AB","+",VLOOKUP(W39,'විෂය තොරතුරු'!$P$24:$Q$28,2))))</f>
        <v/>
      </c>
      <c r="BI39" s="168" t="str">
        <f aca="false">IF(X39="","",IF(X39="-","-",IF(UPPER(X39)="AB","+",VLOOKUP(X39,'විෂය තොරතුරු'!$P$24:$Q$28,2))))</f>
        <v/>
      </c>
      <c r="BJ39" s="168" t="str">
        <f aca="false">IF(Y39="","",IF(Y39="-","-",IF(UPPER(Y39)="AB","+",VLOOKUP(Y39,'විෂය තොරතුරු'!$P$24:$Q$28,2))))</f>
        <v/>
      </c>
      <c r="BK39" s="168" t="str">
        <f aca="false">IF(Z39="","",IF(Z39="-","-",IF(UPPER(Z39)="AB","+",VLOOKUP(Z39,'විෂය තොරතුරු'!$P$24:$Q$28,2))))</f>
        <v/>
      </c>
      <c r="BL39" s="168" t="str">
        <f aca="false">IF(AA39="","",IF(AA39="-","-",IF(UPPER(AA39)="AB","+",VLOOKUP(AA39,'විෂය තොරතුරු'!$P$24:$Q$28,2))))</f>
        <v/>
      </c>
      <c r="BM39" s="168" t="str">
        <f aca="false">IF(AB39="","",IF(AB39="-","-",IF(UPPER(AB39)="AB","+",VLOOKUP(AB39,'විෂය තොරතුරු'!$P$24:$Q$28,2))))</f>
        <v/>
      </c>
      <c r="BN39" s="168" t="str">
        <f aca="false">IF(AC39="","",IF(AC39="-","-",IF(UPPER(AC39)="AB","+",VLOOKUP(AC39,'විෂය තොරතුරු'!$P$24:$Q$28,2))))</f>
        <v/>
      </c>
      <c r="BO39" s="169" t="str">
        <f aca="false">IF(AD39="","",IF(AD39="-","-",IF(UPPER(AD39)="AB","+",VLOOKUP(AD39,'විෂය තොරතුරු'!$P$24:$Q$28,2))))</f>
        <v/>
      </c>
      <c r="BP39" s="171" t="str">
        <f aca="false">IF(AE39="","",IF(AE39="-","-",IF(UPPER(AE39)="AB","+",VLOOKUP(AE39,'විෂය තොරතුරු'!$P$24:$Q$28,2))))</f>
        <v/>
      </c>
      <c r="BQ39" s="168" t="str">
        <f aca="false">IF(AF39="","",IF(AF39="-","-",IF(UPPER(AF39)="AB","+",VLOOKUP(AF39,'විෂය තොරතුරු'!$P$24:$Q$28,2))))</f>
        <v/>
      </c>
      <c r="BR39" s="168" t="str">
        <f aca="false">IF(AG39="","",IF(AG39="-","-",IF(UPPER(AG39)="AB","+",VLOOKUP(AG39,'විෂය තොරතුරු'!$P$24:$Q$28,2))))</f>
        <v/>
      </c>
      <c r="BS39" s="168" t="str">
        <f aca="false">IF(AH39="","",IF(AH39="-","-",IF(UPPER(AH39)="AB","+",VLOOKUP(AH39,'විෂය තොරතුරු'!$P$24:$Q$28,2))))</f>
        <v/>
      </c>
      <c r="BT39" s="168" t="str">
        <f aca="false">IF(AI39="","",IF(AI39="-","-",IF(UPPER(AI39)="AB","+",VLOOKUP(AI39,'විෂය තොරතුරු'!$P$24:$Q$28,2))))</f>
        <v/>
      </c>
      <c r="BU39" s="168" t="str">
        <f aca="false">IF(AJ39="","",IF(AJ39="-","-",IF(UPPER(AJ39)="AB","+",VLOOKUP(AJ39,'විෂය තොරතුරු'!$P$24:$Q$28,2))))</f>
        <v/>
      </c>
      <c r="BV39" s="168" t="str">
        <f aca="false">IF(AK39="","",IF(AK39="-","-",IF(UPPER(AK39)="AB","+",VLOOKUP(AK39,'විෂය තොරතුරු'!$P$24:$Q$28,2))))</f>
        <v/>
      </c>
      <c r="BW39" s="169" t="str">
        <f aca="false">IF(AL39="","",IF(AL39="-","-",IF(UPPER(AL39)="AB","+",VLOOKUP(AL39,'විෂය තොරතුරු'!$P$24:$Q$28,2))))</f>
        <v/>
      </c>
      <c r="BX39" s="171" t="str">
        <f aca="false">IF($B39="","",COUNTIF($AP39:$BW39,"A"))</f>
        <v/>
      </c>
      <c r="BY39" s="168" t="str">
        <f aca="false">IF($B39="","",COUNTIF($AP39:$BW39,"B"))</f>
        <v/>
      </c>
      <c r="BZ39" s="168" t="str">
        <f aca="false">IF($B39="","",COUNTIF($AP39:$BW39,"C"))</f>
        <v/>
      </c>
      <c r="CA39" s="168" t="str">
        <f aca="false">IF($B39="","",COUNTIF($AP39:$BW39,"S"))</f>
        <v/>
      </c>
      <c r="CB39" s="169" t="str">
        <f aca="false">IF($B39="","",COUNTIF($AP39:$BW39,"W"))</f>
        <v/>
      </c>
      <c r="CC39" s="171" t="str">
        <f aca="false">IF(B39="","",SUM(BX39:CA39))</f>
        <v/>
      </c>
      <c r="CD39" s="169" t="str">
        <f aca="false">IF(B39="","",SUM(BX39:BZ39))</f>
        <v/>
      </c>
      <c r="CE39" s="172" t="str">
        <f aca="false">IF(B39="","",IF(AND(CC39&gt;=6,CD39&gt;=3,OR(E39&gt;=35,F39&gt;=35),L39&gt;=35),"6/3 සමත්",IF(AND(CC39&gt;=5,CD39&gt;=3,OR(E39&gt;=35,F39&gt;=35,L39&gt;=35)),"5/3 සමත්",IF(AND(CC39&gt;=4,CD39&gt;=1,OR(E39&gt;=20,F39&gt;=20,L39&gt;=20)),"සමත් කළ හැකි",IF(CB39=9,"W9","අසමත් ?")))))</f>
        <v/>
      </c>
      <c r="FK39" s="173" t="n">
        <v>25</v>
      </c>
      <c r="FL39" s="161"/>
      <c r="FM39" s="161"/>
      <c r="FN39" s="161" t="str">
        <f aca="false">IF(FM39="","-",(FM39/$M$95)*100)</f>
        <v>-</v>
      </c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5"/>
      <c r="FZ39" s="165"/>
      <c r="GA39" s="165"/>
      <c r="GB39" s="165"/>
      <c r="GC39" s="165"/>
      <c r="GD39" s="165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74"/>
      <c r="GW39" s="167" t="str">
        <f aca="false">IF(FL39="","",SUM(FO39:GV39))</f>
        <v/>
      </c>
      <c r="GX39" s="168" t="str">
        <f aca="false">IF(FL39="","",GW39/9)</f>
        <v/>
      </c>
      <c r="GY39" s="169" t="str">
        <f aca="false">IF(FL39="","",IF(GW39=0,"-",RANK(GW39,$GW$15:$GW$64,0)))</f>
        <v/>
      </c>
      <c r="GZ39" s="167" t="str">
        <f aca="false">IF(FO39="","",IF(FO39="-","-",IF(UPPER(FO39)="AB","+",VLOOKUP(FO39,'විෂය තොරතුරු'!$P$24:$Q$28,2))))</f>
        <v/>
      </c>
      <c r="HA39" s="168" t="str">
        <f aca="false">IF(FP39="","",IF(FP39="-","-",IF(UPPER(FP39)="AB","+",VLOOKUP(FP39,'විෂය තොරතුරු'!$P$24:$Q$28,2))))</f>
        <v/>
      </c>
      <c r="HB39" s="168" t="str">
        <f aca="false">IF(FQ39="","",IF(FQ39="-","-",IF(UPPER(FQ39)="AB","+",VLOOKUP(FQ39,'විෂය තොරතුරු'!$P$24:$Q$28,2))))</f>
        <v/>
      </c>
      <c r="HC39" s="168" t="str">
        <f aca="false">IF(FR39="","",IF(FR39="-","-",IF(UPPER(FR39)="AB","+",VLOOKUP(FR39,'විෂය තොරතුරු'!$P$24:$Q$28,2))))</f>
        <v/>
      </c>
      <c r="HD39" s="168" t="str">
        <f aca="false">IF(FS39="","",IF(FS39="-","-",IF(UPPER(FS39)="AB","+",VLOOKUP(FS39,'විෂය තොරතුරු'!$P$24:$Q$28,2))))</f>
        <v/>
      </c>
      <c r="HE39" s="170" t="str">
        <f aca="false">IF(FT39="","",IF(FT39="-","-",IF(UPPER(FT39)="AB","+",VLOOKUP(FT39,'විෂය තොරතුරු'!$P$24:$Q$28,2))))</f>
        <v/>
      </c>
      <c r="HF39" s="171" t="str">
        <f aca="false">IF(FU39="","",IF(FU39="-","-",IF(UPPER(FU39)="AB","+",VLOOKUP(FU39,'විෂය තොරතුරු'!$P$24:$Q$28,2))))</f>
        <v/>
      </c>
      <c r="HG39" s="168" t="str">
        <f aca="false">IF(FV39="","",IF(FV39="-","-",IF(UPPER(FV39)="AB","+",VLOOKUP(FV39,'විෂය තොරතුරු'!$P$24:$Q$28,2))))</f>
        <v/>
      </c>
      <c r="HH39" s="168" t="str">
        <f aca="false">IF(FW39="","",IF(FW39="-","-",IF(UPPER(FW39)="AB","+",VLOOKUP(FW39,'විෂය තොරතුරු'!$P$24:$Q$28,2))))</f>
        <v/>
      </c>
      <c r="HI39" s="169" t="str">
        <f aca="false">IF(FX39="","",IF(FX39="-","-",IF(UPPER(FX39)="AB","+",VLOOKUP(FX39,'විෂය තොරතුරු'!$P$24:$Q$28,2))))</f>
        <v/>
      </c>
      <c r="HJ39" s="167" t="str">
        <f aca="false">IF(FY39="","",IF(FY39="-","-",IF(UPPER(FY39)="AB","+",VLOOKUP(FY39,'විෂය තොරතුරු'!$P$24:$Q$28,2))))</f>
        <v/>
      </c>
      <c r="HK39" s="168" t="str">
        <f aca="false">IF(FZ39="","",IF(FZ39="-","-",IF(UPPER(FZ39)="AB","+",VLOOKUP(FZ39,'විෂය තොරතුරු'!$P$24:$Q$28,2))))</f>
        <v/>
      </c>
      <c r="HL39" s="168" t="str">
        <f aca="false">IF(GA39="","",IF(GA39="-","-",IF(UPPER(GA39)="AB","+",VLOOKUP(GA39,'විෂය තොරතුරු'!$P$24:$Q$28,2))))</f>
        <v/>
      </c>
      <c r="HM39" s="168" t="str">
        <f aca="false">IF(GB39="","",IF(GB39="-","-",IF(UPPER(GB39)="AB","+",VLOOKUP(GB39,'විෂය තොරතුරු'!$P$24:$Q$28,2))))</f>
        <v/>
      </c>
      <c r="HN39" s="168" t="str">
        <f aca="false">IF(GC39="","",IF(GC39="-","-",IF(UPPER(GC39)="AB","+",VLOOKUP(GC39,'විෂය තොරතුරු'!$P$24:$Q$28,2))))</f>
        <v/>
      </c>
      <c r="HO39" s="168" t="str">
        <f aca="false">IF(GD39="","",IF(GD39="-","-",IF(UPPER(GD39)="AB","+",VLOOKUP(GD39,'විෂය තොරතුරු'!$P$24:$Q$28,2))))</f>
        <v/>
      </c>
      <c r="HP39" s="168" t="str">
        <f aca="false">IF(GE39="","",IF(GE39="-","-",IF(UPPER(GE39)="AB","+",VLOOKUP(GE39,'විෂය තොරතුරු'!$P$24:$Q$28,2))))</f>
        <v/>
      </c>
      <c r="HQ39" s="170" t="str">
        <f aca="false">IF(GF39="","",IF(GF39="-","-",IF(UPPER(GF39)="AB","+",VLOOKUP(GF39,'විෂය තොරතුරු'!$P$24:$Q$28,2))))</f>
        <v/>
      </c>
      <c r="HR39" s="171" t="str">
        <f aca="false">IF(GG39="","",IF(GG39="-","-",IF(UPPER(GG39)="AB","+",VLOOKUP(GG39,'විෂය තොරතුරු'!$P$24:$Q$28,2))))</f>
        <v/>
      </c>
      <c r="HS39" s="168" t="str">
        <f aca="false">IF(GH39="","",IF(GH39="-","-",IF(UPPER(GH39)="AB","+",VLOOKUP(GH39,'විෂය තොරතුරු'!$P$24:$Q$28,2))))</f>
        <v/>
      </c>
      <c r="HT39" s="168" t="str">
        <f aca="false">IF(GI39="","",IF(GI39="-","-",IF(UPPER(GI39)="AB","+",VLOOKUP(GI39,'විෂය තොරතුරු'!$P$24:$Q$28,2))))</f>
        <v/>
      </c>
      <c r="HU39" s="168" t="str">
        <f aca="false">IF(GJ39="","",IF(GJ39="-","-",IF(UPPER(GJ39)="AB","+",VLOOKUP(GJ39,'විෂය තොරතුරු'!$P$24:$Q$28,2))))</f>
        <v/>
      </c>
      <c r="HV39" s="168" t="str">
        <f aca="false">IF(GK39="","",IF(GK39="-","-",IF(UPPER(GK39)="AB","+",VLOOKUP(GK39,'විෂය තොරතුරු'!$P$24:$Q$28,2))))</f>
        <v/>
      </c>
      <c r="HW39" s="168" t="str">
        <f aca="false">IF(GL39="","",IF(GL39="-","-",IF(UPPER(GL39)="AB","+",VLOOKUP(GL39,'විෂය තොරතුරු'!$P$24:$Q$28,2))))</f>
        <v/>
      </c>
      <c r="HX39" s="168" t="str">
        <f aca="false">IF(GM39="","",IF(GM39="-","-",IF(UPPER(GM39)="AB","+",VLOOKUP(GM39,'විෂය තොරතුරු'!$P$24:$Q$28,2))))</f>
        <v/>
      </c>
      <c r="HY39" s="169" t="str">
        <f aca="false">IF(GN39="","",IF(GN39="-","-",IF(UPPER(GN39)="AB","+",VLOOKUP(GN39,'විෂය තොරතුරු'!$P$24:$Q$28,2))))</f>
        <v/>
      </c>
      <c r="HZ39" s="171" t="str">
        <f aca="false">IF(GO39="","",IF(GO39="-","-",IF(UPPER(GO39)="AB","+",VLOOKUP(GO39,'විෂය තොරතුරු'!$P$24:$Q$28,2))))</f>
        <v/>
      </c>
      <c r="IA39" s="168" t="str">
        <f aca="false">IF(GP39="","",IF(GP39="-","-",IF(UPPER(GP39)="AB","+",VLOOKUP(GP39,'විෂය තොරතුරු'!$P$24:$Q$28,2))))</f>
        <v/>
      </c>
      <c r="IB39" s="168" t="str">
        <f aca="false">IF(GQ39="","",IF(GQ39="-","-",IF(UPPER(GQ39)="AB","+",VLOOKUP(GQ39,'විෂය තොරතුරු'!$P$24:$Q$28,2))))</f>
        <v/>
      </c>
      <c r="IC39" s="168" t="str">
        <f aca="false">IF(GR39="","",IF(GR39="-","-",IF(UPPER(GR39)="AB","+",VLOOKUP(GR39,'විෂය තොරතුරු'!$P$24:$Q$28,2))))</f>
        <v/>
      </c>
      <c r="ID39" s="168" t="str">
        <f aca="false">IF(GS39="","",IF(GS39="-","-",IF(UPPER(GS39)="AB","+",VLOOKUP(GS39,'විෂය තොරතුරු'!$P$24:$Q$28,2))))</f>
        <v/>
      </c>
      <c r="IE39" s="168" t="str">
        <f aca="false">IF(GT39="","",IF(GT39="-","-",IF(UPPER(GT39)="AB","+",VLOOKUP(GT39,'විෂය තොරතුරු'!$P$24:$Q$28,2))))</f>
        <v/>
      </c>
      <c r="IF39" s="168" t="str">
        <f aca="false">IF(GU39="","",IF(GU39="-","-",IF(UPPER(GU39)="AB","+",VLOOKUP(GU39,'විෂය තොරතුරු'!$P$24:$Q$28,2))))</f>
        <v/>
      </c>
      <c r="IG39" s="169" t="str">
        <f aca="false">IF(GV39="","",IF(GV39="-","-",IF(UPPER(GV39)="AB","+",VLOOKUP(GV39,'විෂය තොරතුරු'!$P$24:$Q$28,2))))</f>
        <v/>
      </c>
      <c r="IH39" s="171" t="str">
        <f aca="false">IF($FL39="","",COUNTIF($GZ39:$IG39,"A"))</f>
        <v/>
      </c>
      <c r="II39" s="171" t="str">
        <f aca="false">IF($FL39="","",COUNTIF($GZ39:$IG39,"B"))</f>
        <v/>
      </c>
      <c r="IJ39" s="171" t="str">
        <f aca="false">IF($FL39="","",COUNTIF($GZ39:$IG39,"C"))</f>
        <v/>
      </c>
      <c r="IK39" s="171" t="str">
        <f aca="false">IF($FL39="","",COUNTIF($GZ39:$IG39,"S"))</f>
        <v/>
      </c>
      <c r="IL39" s="171" t="str">
        <f aca="false">IF($FL39="","",COUNTIF($GZ39:$IG39,"W"))</f>
        <v/>
      </c>
      <c r="IM39" s="171" t="str">
        <f aca="false">IF(FL39="","",SUM(IH39:IK39))</f>
        <v/>
      </c>
      <c r="IN39" s="169" t="str">
        <f aca="false">IF(FL39="","",SUM(IH39:IJ39))</f>
        <v/>
      </c>
      <c r="IO39" s="172" t="str">
        <f aca="false">IF(FL39="","",IF(AND(IM39&gt;=6,IN39&gt;=3,OR(FO39&gt;=35,FP39&gt;=35),FV39&gt;=35),"6/3 සමත්",IF(AND(IM39&gt;=5,IN39&gt;=3,OR(FO39&gt;=35,FP39&gt;=35,FV39&gt;=35)),"5/3 සමත්",IF(AND(IM39&gt;=4,IN39&gt;=1,OR(FO39&gt;=20,FP39&gt;=20,FV39&gt;=20)),"සමත් කළ හැකි",IF(IL39=9,"W9","අසමත් ?")))))</f>
        <v/>
      </c>
    </row>
    <row r="40" customFormat="false" ht="13.8" hidden="true" customHeight="false" outlineLevel="0" collapsed="false">
      <c r="A40" s="160" t="n">
        <v>26</v>
      </c>
      <c r="B40" s="161"/>
      <c r="C40" s="161"/>
      <c r="D40" s="162"/>
      <c r="E40" s="183"/>
      <c r="F40" s="181"/>
      <c r="G40" s="183"/>
      <c r="H40" s="180"/>
      <c r="I40" s="180"/>
      <c r="J40" s="181"/>
      <c r="K40" s="183"/>
      <c r="L40" s="180"/>
      <c r="M40" s="180"/>
      <c r="N40" s="181"/>
      <c r="O40" s="183"/>
      <c r="P40" s="180"/>
      <c r="Q40" s="180"/>
      <c r="R40" s="180"/>
      <c r="S40" s="180"/>
      <c r="T40" s="180"/>
      <c r="U40" s="180"/>
      <c r="V40" s="181"/>
      <c r="W40" s="183"/>
      <c r="X40" s="180"/>
      <c r="Y40" s="180"/>
      <c r="Z40" s="180"/>
      <c r="AA40" s="180"/>
      <c r="AB40" s="180"/>
      <c r="AC40" s="180"/>
      <c r="AD40" s="181"/>
      <c r="AE40" s="183"/>
      <c r="AF40" s="180"/>
      <c r="AG40" s="180"/>
      <c r="AH40" s="180"/>
      <c r="AI40" s="180"/>
      <c r="AJ40" s="180"/>
      <c r="AK40" s="180"/>
      <c r="AL40" s="166"/>
      <c r="AM40" s="167" t="str">
        <f aca="false">IF(B40="","",SUM(E40:AL40))</f>
        <v/>
      </c>
      <c r="AN40" s="168" t="str">
        <f aca="false">IF(B40="","",AM40/9)</f>
        <v/>
      </c>
      <c r="AO40" s="169" t="str">
        <f aca="false">IF(B40="","",IF(AM40=0,"-",RANK(AM40,$AM$15:$AM$64,0)))</f>
        <v/>
      </c>
      <c r="AP40" s="167" t="str">
        <f aca="false">IF(E40="","",IF(E40="-","-",IF(UPPER(E40)="AB","+",VLOOKUP(E40,'විෂය තොරතුරු'!$P$24:$Q$28,2))))</f>
        <v/>
      </c>
      <c r="AQ40" s="168" t="str">
        <f aca="false">IF(F40="","",IF(F40="-","-",IF(UPPER(F40)="AB","+",VLOOKUP(F40,'විෂය තොරතුරු'!$P$24:$Q$28,2))))</f>
        <v/>
      </c>
      <c r="AR40" s="168" t="str">
        <f aca="false">IF(G40="","",IF(G40="-","-",IF(UPPER(G40)="AB","+",VLOOKUP(G40,'විෂය තොරතුරු'!$P$24:$Q$28,2))))</f>
        <v/>
      </c>
      <c r="AS40" s="168" t="str">
        <f aca="false">IF(H40="","",IF(H40="-","-",IF(UPPER(H40)="AB","+",VLOOKUP(H40,'විෂය තොරතුරු'!$P$24:$Q$28,2))))</f>
        <v/>
      </c>
      <c r="AT40" s="168" t="str">
        <f aca="false">IF(I40="","",IF(I40="-","-",IF(UPPER(I40)="AB","+",VLOOKUP(I40,'විෂය තොරතුරු'!$P$24:$Q$28,2))))</f>
        <v/>
      </c>
      <c r="AU40" s="170" t="str">
        <f aca="false">IF(J40="","",IF(J40="-","-",IF(UPPER(J40)="AB","+",VLOOKUP(J40,'විෂය තොරතුරු'!$P$24:$Q$28,2))))</f>
        <v/>
      </c>
      <c r="AV40" s="171" t="str">
        <f aca="false">IF(K40="","",IF(K40="-","-",IF(UPPER(K40)="AB","+",VLOOKUP(K40,'විෂය තොරතුරු'!$P$24:$Q$28,2))))</f>
        <v/>
      </c>
      <c r="AW40" s="168" t="str">
        <f aca="false">IF(L40="","",IF(L40="-","-",IF(UPPER(L40)="AB","+",VLOOKUP(L40,'විෂය තොරතුරු'!$P$24:$Q$28,2))))</f>
        <v/>
      </c>
      <c r="AX40" s="168" t="str">
        <f aca="false">IF(M40="","",IF(M40="-","-",IF(UPPER(M40)="AB","+",VLOOKUP(M40,'විෂය තොරතුරු'!$P$24:$Q$28,2))))</f>
        <v/>
      </c>
      <c r="AY40" s="169" t="str">
        <f aca="false">IF(N40="","",IF(N40="-","-",IF(UPPER(N40)="AB","+",VLOOKUP(N40,'විෂය තොරතුරු'!$P$24:$Q$28,2))))</f>
        <v/>
      </c>
      <c r="AZ40" s="167" t="str">
        <f aca="false">IF(O40="","",IF(O40="-","-",IF(UPPER(O40)="AB","+",VLOOKUP(O40,'විෂය තොරතුරු'!$P$24:$Q$28,2))))</f>
        <v/>
      </c>
      <c r="BA40" s="168" t="str">
        <f aca="false">IF(P40="","",IF(P40="-","-",IF(UPPER(P40)="AB","+",VLOOKUP(P40,'විෂය තොරතුරු'!$P$24:$Q$28,2))))</f>
        <v/>
      </c>
      <c r="BB40" s="168" t="str">
        <f aca="false">IF(Q40="","",IF(Q40="-","-",IF(UPPER(Q40)="AB","+",VLOOKUP(Q40,'විෂය තොරතුරු'!$P$24:$Q$28,2))))</f>
        <v/>
      </c>
      <c r="BC40" s="168" t="str">
        <f aca="false">IF(R40="","",IF(R40="-","-",IF(UPPER(R40)="AB","+",VLOOKUP(R40,'විෂය තොරතුරු'!$P$24:$Q$28,2))))</f>
        <v/>
      </c>
      <c r="BD40" s="168" t="str">
        <f aca="false">IF(S40="","",IF(S40="-","-",IF(UPPER(S40)="AB","+",VLOOKUP(S40,'විෂය තොරතුරු'!$P$24:$Q$28,2))))</f>
        <v/>
      </c>
      <c r="BE40" s="168" t="str">
        <f aca="false">IF(T40="","",IF(T40="-","-",IF(UPPER(T40)="AB","+",VLOOKUP(T40,'විෂය තොරතුරු'!$P$24:$Q$28,2))))</f>
        <v/>
      </c>
      <c r="BF40" s="168" t="str">
        <f aca="false">IF(U40="","",IF(U40="-","-",IF(UPPER(U40)="AB","+",VLOOKUP(U40,'විෂය තොරතුරු'!$P$24:$Q$28,2))))</f>
        <v/>
      </c>
      <c r="BG40" s="170" t="str">
        <f aca="false">IF(V40="","",IF(V40="-","-",IF(UPPER(V40)="AB","+",VLOOKUP(V40,'විෂය තොරතුරු'!$P$24:$Q$28,2))))</f>
        <v/>
      </c>
      <c r="BH40" s="171" t="str">
        <f aca="false">IF(W40="","",IF(W40="-","-",IF(UPPER(W40)="AB","+",VLOOKUP(W40,'විෂය තොරතුරු'!$P$24:$Q$28,2))))</f>
        <v/>
      </c>
      <c r="BI40" s="168" t="str">
        <f aca="false">IF(X40="","",IF(X40="-","-",IF(UPPER(X40)="AB","+",VLOOKUP(X40,'විෂය තොරතුරු'!$P$24:$Q$28,2))))</f>
        <v/>
      </c>
      <c r="BJ40" s="168" t="str">
        <f aca="false">IF(Y40="","",IF(Y40="-","-",IF(UPPER(Y40)="AB","+",VLOOKUP(Y40,'විෂය තොරතුරු'!$P$24:$Q$28,2))))</f>
        <v/>
      </c>
      <c r="BK40" s="168" t="str">
        <f aca="false">IF(Z40="","",IF(Z40="-","-",IF(UPPER(Z40)="AB","+",VLOOKUP(Z40,'විෂය තොරතුරු'!$P$24:$Q$28,2))))</f>
        <v/>
      </c>
      <c r="BL40" s="168" t="str">
        <f aca="false">IF(AA40="","",IF(AA40="-","-",IF(UPPER(AA40)="AB","+",VLOOKUP(AA40,'විෂය තොරතුරු'!$P$24:$Q$28,2))))</f>
        <v/>
      </c>
      <c r="BM40" s="168" t="str">
        <f aca="false">IF(AB40="","",IF(AB40="-","-",IF(UPPER(AB40)="AB","+",VLOOKUP(AB40,'විෂය තොරතුරු'!$P$24:$Q$28,2))))</f>
        <v/>
      </c>
      <c r="BN40" s="168" t="str">
        <f aca="false">IF(AC40="","",IF(AC40="-","-",IF(UPPER(AC40)="AB","+",VLOOKUP(AC40,'විෂය තොරතුරු'!$P$24:$Q$28,2))))</f>
        <v/>
      </c>
      <c r="BO40" s="169" t="str">
        <f aca="false">IF(AD40="","",IF(AD40="-","-",IF(UPPER(AD40)="AB","+",VLOOKUP(AD40,'විෂය තොරතුරු'!$P$24:$Q$28,2))))</f>
        <v/>
      </c>
      <c r="BP40" s="171" t="str">
        <f aca="false">IF(AE40="","",IF(AE40="-","-",IF(UPPER(AE40)="AB","+",VLOOKUP(AE40,'විෂය තොරතුරු'!$P$24:$Q$28,2))))</f>
        <v/>
      </c>
      <c r="BQ40" s="168" t="str">
        <f aca="false">IF(AF40="","",IF(AF40="-","-",IF(UPPER(AF40)="AB","+",VLOOKUP(AF40,'විෂය තොරතුරු'!$P$24:$Q$28,2))))</f>
        <v/>
      </c>
      <c r="BR40" s="168" t="str">
        <f aca="false">IF(AG40="","",IF(AG40="-","-",IF(UPPER(AG40)="AB","+",VLOOKUP(AG40,'විෂය තොරතුරු'!$P$24:$Q$28,2))))</f>
        <v/>
      </c>
      <c r="BS40" s="168" t="str">
        <f aca="false">IF(AH40="","",IF(AH40="-","-",IF(UPPER(AH40)="AB","+",VLOOKUP(AH40,'විෂය තොරතුරු'!$P$24:$Q$28,2))))</f>
        <v/>
      </c>
      <c r="BT40" s="168" t="str">
        <f aca="false">IF(AI40="","",IF(AI40="-","-",IF(UPPER(AI40)="AB","+",VLOOKUP(AI40,'විෂය තොරතුරු'!$P$24:$Q$28,2))))</f>
        <v/>
      </c>
      <c r="BU40" s="168" t="str">
        <f aca="false">IF(AJ40="","",IF(AJ40="-","-",IF(UPPER(AJ40)="AB","+",VLOOKUP(AJ40,'විෂය තොරතුරු'!$P$24:$Q$28,2))))</f>
        <v/>
      </c>
      <c r="BV40" s="168" t="str">
        <f aca="false">IF(AK40="","",IF(AK40="-","-",IF(UPPER(AK40)="AB","+",VLOOKUP(AK40,'විෂය තොරතුරු'!$P$24:$Q$28,2))))</f>
        <v/>
      </c>
      <c r="BW40" s="169" t="str">
        <f aca="false">IF(AL40="","",IF(AL40="-","-",IF(UPPER(AL40)="AB","+",VLOOKUP(AL40,'විෂය තොරතුරු'!$P$24:$Q$28,2))))</f>
        <v/>
      </c>
      <c r="BX40" s="171" t="str">
        <f aca="false">IF($B40="","",COUNTIF($AP40:$BW40,"A"))</f>
        <v/>
      </c>
      <c r="BY40" s="168" t="str">
        <f aca="false">IF($B40="","",COUNTIF($AP40:$BW40,"B"))</f>
        <v/>
      </c>
      <c r="BZ40" s="168" t="str">
        <f aca="false">IF($B40="","",COUNTIF($AP40:$BW40,"C"))</f>
        <v/>
      </c>
      <c r="CA40" s="168" t="str">
        <f aca="false">IF($B40="","",COUNTIF($AP40:$BW40,"S"))</f>
        <v/>
      </c>
      <c r="CB40" s="169" t="str">
        <f aca="false">IF($B40="","",COUNTIF($AP40:$BW40,"W"))</f>
        <v/>
      </c>
      <c r="CC40" s="171" t="str">
        <f aca="false">IF(B40="","",SUM(BX40:CA40))</f>
        <v/>
      </c>
      <c r="CD40" s="169" t="str">
        <f aca="false">IF(B40="","",SUM(BX40:BZ40))</f>
        <v/>
      </c>
      <c r="CE40" s="172" t="str">
        <f aca="false">IF(B40="","",IF(AND(CC40&gt;=6,CD40&gt;=3,OR(E40&gt;=35,F40&gt;=35),L40&gt;=35),"6/3 සමත්",IF(AND(CC40&gt;=5,CD40&gt;=3,OR(E40&gt;=35,F40&gt;=35,L40&gt;=35)),"5/3 සමත්",IF(AND(CC40&gt;=4,CD40&gt;=1,OR(E40&gt;=20,F40&gt;=20,L40&gt;=20)),"සමත් කළ හැකි",IF(CB40=9,"W9","අසමත් ?")))))</f>
        <v/>
      </c>
      <c r="FK40" s="173" t="n">
        <v>26</v>
      </c>
      <c r="FL40" s="161" t="s">
        <v>69</v>
      </c>
      <c r="FM40" s="161"/>
      <c r="FN40" s="161" t="str">
        <f aca="false">IF(FM40="","-",(FM40/$M$95)*100)</f>
        <v>-</v>
      </c>
      <c r="FO40" s="165" t="s">
        <v>52</v>
      </c>
      <c r="FP40" s="165"/>
      <c r="FQ40" s="165" t="s">
        <v>52</v>
      </c>
      <c r="FR40" s="165" t="s">
        <v>18</v>
      </c>
      <c r="FS40" s="165"/>
      <c r="FT40" s="165"/>
      <c r="FU40" s="165" t="s">
        <v>52</v>
      </c>
      <c r="FV40" s="165" t="s">
        <v>52</v>
      </c>
      <c r="FW40" s="165" t="s">
        <v>52</v>
      </c>
      <c r="FX40" s="165" t="s">
        <v>52</v>
      </c>
      <c r="FY40" s="165" t="s">
        <v>18</v>
      </c>
      <c r="FZ40" s="165" t="s">
        <v>18</v>
      </c>
      <c r="GA40" s="165" t="s">
        <v>18</v>
      </c>
      <c r="GB40" s="165"/>
      <c r="GC40" s="165"/>
      <c r="GD40" s="165"/>
      <c r="GE40" s="165"/>
      <c r="GF40" s="165"/>
      <c r="GG40" s="165" t="s">
        <v>18</v>
      </c>
      <c r="GH40" s="165" t="s">
        <v>18</v>
      </c>
      <c r="GI40" s="165" t="s">
        <v>18</v>
      </c>
      <c r="GJ40" s="165"/>
      <c r="GK40" s="165"/>
      <c r="GL40" s="165" t="s">
        <v>18</v>
      </c>
      <c r="GM40" s="165"/>
      <c r="GN40" s="165"/>
      <c r="GO40" s="165" t="s">
        <v>18</v>
      </c>
      <c r="GP40" s="165" t="s">
        <v>18</v>
      </c>
      <c r="GQ40" s="165"/>
      <c r="GR40" s="165" t="s">
        <v>18</v>
      </c>
      <c r="GS40" s="165"/>
      <c r="GT40" s="165"/>
      <c r="GU40" s="165"/>
      <c r="GV40" s="174"/>
      <c r="GW40" s="167" t="n">
        <f aca="false">IF(FL40="","",SUM(FO40:GV40))</f>
        <v>0</v>
      </c>
      <c r="GX40" s="168" t="n">
        <f aca="false">IF(FL40="","",GW40/9)</f>
        <v>0</v>
      </c>
      <c r="GY40" s="169" t="str">
        <f aca="false">IF(FL40="","",IF(GW40=0,"-",RANK(GW40,$GW$15:$GW$64,0)))</f>
        <v>-</v>
      </c>
      <c r="GZ40" s="167" t="str">
        <f aca="false">IF(FO40="","",IF(FO40="-","-",IF(UPPER(FO40)="AB","+",VLOOKUP(FO40,'විෂය තොරතුරු'!$P$24:$Q$28,2))))</f>
        <v>+</v>
      </c>
      <c r="HA40" s="168" t="str">
        <f aca="false">IF(FP40="","",IF(FP40="-","-",IF(UPPER(FP40)="AB","+",VLOOKUP(FP40,'විෂය තොරතුරු'!$P$24:$Q$28,2))))</f>
        <v/>
      </c>
      <c r="HB40" s="168" t="str">
        <f aca="false">IF(FQ40="","",IF(FQ40="-","-",IF(UPPER(FQ40)="AB","+",VLOOKUP(FQ40,'විෂය තොරතුරු'!$P$24:$Q$28,2))))</f>
        <v>+</v>
      </c>
      <c r="HC40" s="168" t="str">
        <f aca="false">IF(FR40="","",IF(FR40="-","-",IF(UPPER(FR40)="AB","+",VLOOKUP(FR40,'විෂය තොරතුරු'!$P$24:$Q$28,2))))</f>
        <v>-</v>
      </c>
      <c r="HD40" s="168" t="str">
        <f aca="false">IF(FS40="","",IF(FS40="-","-",IF(UPPER(FS40)="AB","+",VLOOKUP(FS40,'විෂය තොරතුරු'!$P$24:$Q$28,2))))</f>
        <v/>
      </c>
      <c r="HE40" s="170" t="str">
        <f aca="false">IF(FT40="","",IF(FT40="-","-",IF(UPPER(FT40)="AB","+",VLOOKUP(FT40,'විෂය තොරතුරු'!$P$24:$Q$28,2))))</f>
        <v/>
      </c>
      <c r="HF40" s="171" t="str">
        <f aca="false">IF(FU40="","",IF(FU40="-","-",IF(UPPER(FU40)="AB","+",VLOOKUP(FU40,'විෂය තොරතුරු'!$P$24:$Q$28,2))))</f>
        <v>+</v>
      </c>
      <c r="HG40" s="168" t="str">
        <f aca="false">IF(FV40="","",IF(FV40="-","-",IF(UPPER(FV40)="AB","+",VLOOKUP(FV40,'විෂය තොරතුරු'!$P$24:$Q$28,2))))</f>
        <v>+</v>
      </c>
      <c r="HH40" s="168" t="str">
        <f aca="false">IF(FW40="","",IF(FW40="-","-",IF(UPPER(FW40)="AB","+",VLOOKUP(FW40,'විෂය තොරතුරු'!$P$24:$Q$28,2))))</f>
        <v>+</v>
      </c>
      <c r="HI40" s="169" t="str">
        <f aca="false">IF(FX40="","",IF(FX40="-","-",IF(UPPER(FX40)="AB","+",VLOOKUP(FX40,'විෂය තොරතුරු'!$P$24:$Q$28,2))))</f>
        <v>+</v>
      </c>
      <c r="HJ40" s="167" t="str">
        <f aca="false">IF(FY40="","",IF(FY40="-","-",IF(UPPER(FY40)="AB","+",VLOOKUP(FY40,'විෂය තොරතුරු'!$P$24:$Q$28,2))))</f>
        <v>-</v>
      </c>
      <c r="HK40" s="168" t="str">
        <f aca="false">IF(FZ40="","",IF(FZ40="-","-",IF(UPPER(FZ40)="AB","+",VLOOKUP(FZ40,'විෂය තොරතුරු'!$P$24:$Q$28,2))))</f>
        <v>-</v>
      </c>
      <c r="HL40" s="168" t="str">
        <f aca="false">IF(GA40="","",IF(GA40="-","-",IF(UPPER(GA40)="AB","+",VLOOKUP(GA40,'විෂය තොරතුරු'!$P$24:$Q$28,2))))</f>
        <v>-</v>
      </c>
      <c r="HM40" s="168" t="str">
        <f aca="false">IF(GB40="","",IF(GB40="-","-",IF(UPPER(GB40)="AB","+",VLOOKUP(GB40,'විෂය තොරතුරු'!$P$24:$Q$28,2))))</f>
        <v/>
      </c>
      <c r="HN40" s="168" t="str">
        <f aca="false">IF(GC40="","",IF(GC40="-","-",IF(UPPER(GC40)="AB","+",VLOOKUP(GC40,'විෂය තොරතුරු'!$P$24:$Q$28,2))))</f>
        <v/>
      </c>
      <c r="HO40" s="168" t="str">
        <f aca="false">IF(GD40="","",IF(GD40="-","-",IF(UPPER(GD40)="AB","+",VLOOKUP(GD40,'විෂය තොරතුරු'!$P$24:$Q$28,2))))</f>
        <v/>
      </c>
      <c r="HP40" s="168" t="str">
        <f aca="false">IF(GE40="","",IF(GE40="-","-",IF(UPPER(GE40)="AB","+",VLOOKUP(GE40,'විෂය තොරතුරු'!$P$24:$Q$28,2))))</f>
        <v/>
      </c>
      <c r="HQ40" s="170" t="str">
        <f aca="false">IF(GF40="","",IF(GF40="-","-",IF(UPPER(GF40)="AB","+",VLOOKUP(GF40,'විෂය තොරතුරු'!$P$24:$Q$28,2))))</f>
        <v/>
      </c>
      <c r="HR40" s="171" t="str">
        <f aca="false">IF(GG40="","",IF(GG40="-","-",IF(UPPER(GG40)="AB","+",VLOOKUP(GG40,'විෂය තොරතුරු'!$P$24:$Q$28,2))))</f>
        <v>-</v>
      </c>
      <c r="HS40" s="168" t="str">
        <f aca="false">IF(GH40="","",IF(GH40="-","-",IF(UPPER(GH40)="AB","+",VLOOKUP(GH40,'විෂය තොරතුරු'!$P$24:$Q$28,2))))</f>
        <v>-</v>
      </c>
      <c r="HT40" s="168" t="str">
        <f aca="false">IF(GI40="","",IF(GI40="-","-",IF(UPPER(GI40)="AB","+",VLOOKUP(GI40,'විෂය තොරතුරු'!$P$24:$Q$28,2))))</f>
        <v>-</v>
      </c>
      <c r="HU40" s="168" t="str">
        <f aca="false">IF(GJ40="","",IF(GJ40="-","-",IF(UPPER(GJ40)="AB","+",VLOOKUP(GJ40,'විෂය තොරතුරු'!$P$24:$Q$28,2))))</f>
        <v/>
      </c>
      <c r="HV40" s="168" t="str">
        <f aca="false">IF(GK40="","",IF(GK40="-","-",IF(UPPER(GK40)="AB","+",VLOOKUP(GK40,'විෂය තොරතුරු'!$P$24:$Q$28,2))))</f>
        <v/>
      </c>
      <c r="HW40" s="168" t="str">
        <f aca="false">IF(GL40="","",IF(GL40="-","-",IF(UPPER(GL40)="AB","+",VLOOKUP(GL40,'විෂය තොරතුරු'!$P$24:$Q$28,2))))</f>
        <v>-</v>
      </c>
      <c r="HX40" s="168" t="str">
        <f aca="false">IF(GM40="","",IF(GM40="-","-",IF(UPPER(GM40)="AB","+",VLOOKUP(GM40,'විෂය තොරතුරු'!$P$24:$Q$28,2))))</f>
        <v/>
      </c>
      <c r="HY40" s="169" t="str">
        <f aca="false">IF(GN40="","",IF(GN40="-","-",IF(UPPER(GN40)="AB","+",VLOOKUP(GN40,'විෂය තොරතුරු'!$P$24:$Q$28,2))))</f>
        <v/>
      </c>
      <c r="HZ40" s="171" t="str">
        <f aca="false">IF(GO40="","",IF(GO40="-","-",IF(UPPER(GO40)="AB","+",VLOOKUP(GO40,'විෂය තොරතුරු'!$P$24:$Q$28,2))))</f>
        <v>-</v>
      </c>
      <c r="IA40" s="168" t="str">
        <f aca="false">IF(GP40="","",IF(GP40="-","-",IF(UPPER(GP40)="AB","+",VLOOKUP(GP40,'විෂය තොරතුරු'!$P$24:$Q$28,2))))</f>
        <v>-</v>
      </c>
      <c r="IB40" s="168" t="str">
        <f aca="false">IF(GQ40="","",IF(GQ40="-","-",IF(UPPER(GQ40)="AB","+",VLOOKUP(GQ40,'විෂය තොරතුරු'!$P$24:$Q$28,2))))</f>
        <v/>
      </c>
      <c r="IC40" s="168" t="str">
        <f aca="false">IF(GR40="","",IF(GR40="-","-",IF(UPPER(GR40)="AB","+",VLOOKUP(GR40,'විෂය තොරතුරු'!$P$24:$Q$28,2))))</f>
        <v>-</v>
      </c>
      <c r="ID40" s="168" t="str">
        <f aca="false">IF(GS40="","",IF(GS40="-","-",IF(UPPER(GS40)="AB","+",VLOOKUP(GS40,'විෂය තොරතුරු'!$P$24:$Q$28,2))))</f>
        <v/>
      </c>
      <c r="IE40" s="168" t="str">
        <f aca="false">IF(GT40="","",IF(GT40="-","-",IF(UPPER(GT40)="AB","+",VLOOKUP(GT40,'විෂය තොරතුරු'!$P$24:$Q$28,2))))</f>
        <v/>
      </c>
      <c r="IF40" s="168" t="str">
        <f aca="false">IF(GU40="","",IF(GU40="-","-",IF(UPPER(GU40)="AB","+",VLOOKUP(GU40,'විෂය තොරතුරු'!$P$24:$Q$28,2))))</f>
        <v/>
      </c>
      <c r="IG40" s="169" t="str">
        <f aca="false">IF(GV40="","",IF(GV40="-","-",IF(UPPER(GV40)="AB","+",VLOOKUP(GV40,'විෂය තොරතුරු'!$P$24:$Q$28,2))))</f>
        <v/>
      </c>
      <c r="IH40" s="171" t="n">
        <f aca="false">IF($FL40="","",COUNTIF($GZ40:$IG40,"A"))</f>
        <v>0</v>
      </c>
      <c r="II40" s="171" t="n">
        <f aca="false">IF($FL40="","",COUNTIF($GZ40:$IG40,"B"))</f>
        <v>0</v>
      </c>
      <c r="IJ40" s="171" t="n">
        <f aca="false">IF($FL40="","",COUNTIF($GZ40:$IG40,"C"))</f>
        <v>0</v>
      </c>
      <c r="IK40" s="171" t="n">
        <f aca="false">IF($FL40="","",COUNTIF($GZ40:$IG40,"S"))</f>
        <v>0</v>
      </c>
      <c r="IL40" s="171" t="n">
        <f aca="false">IF($FL40="","",COUNTIF($GZ40:$IG40,"W"))</f>
        <v>0</v>
      </c>
      <c r="IM40" s="171" t="n">
        <f aca="false">IF(FL40="","",SUM(IH40:IK40))</f>
        <v>0</v>
      </c>
      <c r="IN40" s="169" t="n">
        <f aca="false">IF(FL40="","",SUM(IH40:IJ40))</f>
        <v>0</v>
      </c>
      <c r="IO40" s="172" t="str">
        <f aca="false">IF(FL40="","",IF(AND(IM40&gt;=6,IN40&gt;=3,OR(FO40&gt;=35,FP40&gt;=35),FV40&gt;=35),"6/3 සමත්",IF(AND(IM40&gt;=5,IN40&gt;=3,OR(FO40&gt;=35,FP40&gt;=35,FV40&gt;=35)),"5/3 සමත්",IF(AND(IM40&gt;=4,IN40&gt;=1,OR(FO40&gt;=20,FP40&gt;=20,FV40&gt;=20)),"සමත් කළ හැකි",IF(IL40=9,"W9","අසමත් ?")))))</f>
        <v>අසමත් ?</v>
      </c>
    </row>
    <row r="41" customFormat="false" ht="17.25" hidden="true" customHeight="true" outlineLevel="0" collapsed="false">
      <c r="A41" s="160" t="n">
        <v>27</v>
      </c>
      <c r="B41" s="187"/>
      <c r="C41" s="161"/>
      <c r="D41" s="162"/>
      <c r="E41" s="183"/>
      <c r="F41" s="181"/>
      <c r="G41" s="183"/>
      <c r="H41" s="180"/>
      <c r="I41" s="180"/>
      <c r="J41" s="181"/>
      <c r="K41" s="183"/>
      <c r="L41" s="180"/>
      <c r="M41" s="180"/>
      <c r="N41" s="181"/>
      <c r="O41" s="183"/>
      <c r="P41" s="180"/>
      <c r="Q41" s="180"/>
      <c r="R41" s="180"/>
      <c r="S41" s="180"/>
      <c r="T41" s="180"/>
      <c r="U41" s="180"/>
      <c r="V41" s="181"/>
      <c r="W41" s="183"/>
      <c r="X41" s="180"/>
      <c r="Y41" s="180"/>
      <c r="Z41" s="180"/>
      <c r="AA41" s="180"/>
      <c r="AB41" s="180"/>
      <c r="AC41" s="180"/>
      <c r="AD41" s="181"/>
      <c r="AE41" s="183"/>
      <c r="AF41" s="180"/>
      <c r="AG41" s="180"/>
      <c r="AH41" s="180"/>
      <c r="AI41" s="180"/>
      <c r="AJ41" s="180"/>
      <c r="AK41" s="180"/>
      <c r="AL41" s="166"/>
      <c r="AM41" s="167" t="str">
        <f aca="false">IF(B41="","",SUM(E41:AL41))</f>
        <v/>
      </c>
      <c r="AN41" s="168" t="str">
        <f aca="false">IF(B41="","",AM41/9)</f>
        <v/>
      </c>
      <c r="AO41" s="169" t="str">
        <f aca="false">IF(B41="","",IF(AM41=0,"-",RANK(AM41,$AM$15:$AM$64,0)))</f>
        <v/>
      </c>
      <c r="AP41" s="167" t="str">
        <f aca="false">IF(E41="","",IF(E41="-","-",IF(UPPER(E41)="AB","+",VLOOKUP(E41,'විෂය තොරතුරු'!$P$24:$Q$28,2))))</f>
        <v/>
      </c>
      <c r="AQ41" s="168" t="str">
        <f aca="false">IF(F41="","",IF(F41="-","-",IF(UPPER(F41)="AB","+",VLOOKUP(F41,'විෂය තොරතුරු'!$P$24:$Q$28,2))))</f>
        <v/>
      </c>
      <c r="AR41" s="168" t="str">
        <f aca="false">IF(G41="","",IF(G41="-","-",IF(UPPER(G41)="AB","+",VLOOKUP(G41,'විෂය තොරතුරු'!$P$24:$Q$28,2))))</f>
        <v/>
      </c>
      <c r="AS41" s="168" t="str">
        <f aca="false">IF(H41="","",IF(H41="-","-",IF(UPPER(H41)="AB","+",VLOOKUP(H41,'විෂය තොරතුරු'!$P$24:$Q$28,2))))</f>
        <v/>
      </c>
      <c r="AT41" s="168" t="str">
        <f aca="false">IF(I41="","",IF(I41="-","-",IF(UPPER(I41)="AB","+",VLOOKUP(I41,'විෂය තොරතුරු'!$P$24:$Q$28,2))))</f>
        <v/>
      </c>
      <c r="AU41" s="170" t="str">
        <f aca="false">IF(J41="","",IF(J41="-","-",IF(UPPER(J41)="AB","+",VLOOKUP(J41,'විෂය තොරතුරු'!$P$24:$Q$28,2))))</f>
        <v/>
      </c>
      <c r="AV41" s="171" t="str">
        <f aca="false">IF(K41="","",IF(K41="-","-",IF(UPPER(K41)="AB","+",VLOOKUP(K41,'විෂය තොරතුරු'!$P$24:$Q$28,2))))</f>
        <v/>
      </c>
      <c r="AW41" s="168" t="str">
        <f aca="false">IF(L41="","",IF(L41="-","-",IF(UPPER(L41)="AB","+",VLOOKUP(L41,'විෂය තොරතුරු'!$P$24:$Q$28,2))))</f>
        <v/>
      </c>
      <c r="AX41" s="168" t="str">
        <f aca="false">IF(M41="","",IF(M41="-","-",IF(UPPER(M41)="AB","+",VLOOKUP(M41,'විෂය තොරතුරු'!$P$24:$Q$28,2))))</f>
        <v/>
      </c>
      <c r="AY41" s="169" t="str">
        <f aca="false">IF(N41="","",IF(N41="-","-",IF(UPPER(N41)="AB","+",VLOOKUP(N41,'විෂය තොරතුරු'!$P$24:$Q$28,2))))</f>
        <v/>
      </c>
      <c r="AZ41" s="167" t="str">
        <f aca="false">IF(O41="","",IF(O41="-","-",IF(UPPER(O41)="AB","+",VLOOKUP(O41,'විෂය තොරතුරු'!$P$24:$Q$28,2))))</f>
        <v/>
      </c>
      <c r="BA41" s="168" t="str">
        <f aca="false">IF(P41="","",IF(P41="-","-",IF(UPPER(P41)="AB","+",VLOOKUP(P41,'විෂය තොරතුරු'!$P$24:$Q$28,2))))</f>
        <v/>
      </c>
      <c r="BB41" s="168" t="str">
        <f aca="false">IF(Q41="","",IF(Q41="-","-",IF(UPPER(Q41)="AB","+",VLOOKUP(Q41,'විෂය තොරතුරු'!$P$24:$Q$28,2))))</f>
        <v/>
      </c>
      <c r="BC41" s="168" t="str">
        <f aca="false">IF(R41="","",IF(R41="-","-",IF(UPPER(R41)="AB","+",VLOOKUP(R41,'විෂය තොරතුරු'!$P$24:$Q$28,2))))</f>
        <v/>
      </c>
      <c r="BD41" s="168" t="str">
        <f aca="false">IF(S41="","",IF(S41="-","-",IF(UPPER(S41)="AB","+",VLOOKUP(S41,'විෂය තොරතුරු'!$P$24:$Q$28,2))))</f>
        <v/>
      </c>
      <c r="BE41" s="168" t="str">
        <f aca="false">IF(T41="","",IF(T41="-","-",IF(UPPER(T41)="AB","+",VLOOKUP(T41,'විෂය තොරතුරු'!$P$24:$Q$28,2))))</f>
        <v/>
      </c>
      <c r="BF41" s="168" t="str">
        <f aca="false">IF(U41="","",IF(U41="-","-",IF(UPPER(U41)="AB","+",VLOOKUP(U41,'විෂය තොරතුරු'!$P$24:$Q$28,2))))</f>
        <v/>
      </c>
      <c r="BG41" s="170" t="str">
        <f aca="false">IF(V41="","",IF(V41="-","-",IF(UPPER(V41)="AB","+",VLOOKUP(V41,'විෂය තොරතුරු'!$P$24:$Q$28,2))))</f>
        <v/>
      </c>
      <c r="BH41" s="171" t="str">
        <f aca="false">IF(W41="","",IF(W41="-","-",IF(UPPER(W41)="AB","+",VLOOKUP(W41,'විෂය තොරතුරු'!$P$24:$Q$28,2))))</f>
        <v/>
      </c>
      <c r="BI41" s="168" t="str">
        <f aca="false">IF(X41="","",IF(X41="-","-",IF(UPPER(X41)="AB","+",VLOOKUP(X41,'විෂය තොරතුරු'!$P$24:$Q$28,2))))</f>
        <v/>
      </c>
      <c r="BJ41" s="168" t="str">
        <f aca="false">IF(Y41="","",IF(Y41="-","-",IF(UPPER(Y41)="AB","+",VLOOKUP(Y41,'විෂය තොරතුරු'!$P$24:$Q$28,2))))</f>
        <v/>
      </c>
      <c r="BK41" s="168" t="str">
        <f aca="false">IF(Z41="","",IF(Z41="-","-",IF(UPPER(Z41)="AB","+",VLOOKUP(Z41,'විෂය තොරතුරු'!$P$24:$Q$28,2))))</f>
        <v/>
      </c>
      <c r="BL41" s="168" t="str">
        <f aca="false">IF(AA41="","",IF(AA41="-","-",IF(UPPER(AA41)="AB","+",VLOOKUP(AA41,'විෂය තොරතුරු'!$P$24:$Q$28,2))))</f>
        <v/>
      </c>
      <c r="BM41" s="168" t="str">
        <f aca="false">IF(AB41="","",IF(AB41="-","-",IF(UPPER(AB41)="AB","+",VLOOKUP(AB41,'විෂය තොරතුරු'!$P$24:$Q$28,2))))</f>
        <v/>
      </c>
      <c r="BN41" s="168" t="str">
        <f aca="false">IF(AC41="","",IF(AC41="-","-",IF(UPPER(AC41)="AB","+",VLOOKUP(AC41,'විෂය තොරතුරු'!$P$24:$Q$28,2))))</f>
        <v/>
      </c>
      <c r="BO41" s="169" t="str">
        <f aca="false">IF(AD41="","",IF(AD41="-","-",IF(UPPER(AD41)="AB","+",VLOOKUP(AD41,'විෂය තොරතුරු'!$P$24:$Q$28,2))))</f>
        <v/>
      </c>
      <c r="BP41" s="171" t="str">
        <f aca="false">IF(AE41="","",IF(AE41="-","-",IF(UPPER(AE41)="AB","+",VLOOKUP(AE41,'විෂය තොරතුරු'!$P$24:$Q$28,2))))</f>
        <v/>
      </c>
      <c r="BQ41" s="168" t="str">
        <f aca="false">IF(AF41="","",IF(AF41="-","-",IF(UPPER(AF41)="AB","+",VLOOKUP(AF41,'විෂය තොරතුරු'!$P$24:$Q$28,2))))</f>
        <v/>
      </c>
      <c r="BR41" s="168" t="str">
        <f aca="false">IF(AG41="","",IF(AG41="-","-",IF(UPPER(AG41)="AB","+",VLOOKUP(AG41,'විෂය තොරතුරු'!$P$24:$Q$28,2))))</f>
        <v/>
      </c>
      <c r="BS41" s="168" t="str">
        <f aca="false">IF(AH41="","",IF(AH41="-","-",IF(UPPER(AH41)="AB","+",VLOOKUP(AH41,'විෂය තොරතුරු'!$P$24:$Q$28,2))))</f>
        <v/>
      </c>
      <c r="BT41" s="168" t="str">
        <f aca="false">IF(AI41="","",IF(AI41="-","-",IF(UPPER(AI41)="AB","+",VLOOKUP(AI41,'විෂය තොරතුරු'!$P$24:$Q$28,2))))</f>
        <v/>
      </c>
      <c r="BU41" s="168" t="str">
        <f aca="false">IF(AJ41="","",IF(AJ41="-","-",IF(UPPER(AJ41)="AB","+",VLOOKUP(AJ41,'විෂය තොරතුරු'!$P$24:$Q$28,2))))</f>
        <v/>
      </c>
      <c r="BV41" s="168" t="str">
        <f aca="false">IF(AK41="","",IF(AK41="-","-",IF(UPPER(AK41)="AB","+",VLOOKUP(AK41,'විෂය තොරතුරු'!$P$24:$Q$28,2))))</f>
        <v/>
      </c>
      <c r="BW41" s="169" t="str">
        <f aca="false">IF(AL41="","",IF(AL41="-","-",IF(UPPER(AL41)="AB","+",VLOOKUP(AL41,'විෂය තොරතුරු'!$P$24:$Q$28,2))))</f>
        <v/>
      </c>
      <c r="BX41" s="171" t="str">
        <f aca="false">IF($B41="","",COUNTIF($AP41:$BW41,"A"))</f>
        <v/>
      </c>
      <c r="BY41" s="168" t="str">
        <f aca="false">IF($B41="","",COUNTIF($AP41:$BW41,"B"))</f>
        <v/>
      </c>
      <c r="BZ41" s="168" t="str">
        <f aca="false">IF($B41="","",COUNTIF($AP41:$BW41,"C"))</f>
        <v/>
      </c>
      <c r="CA41" s="168" t="str">
        <f aca="false">IF($B41="","",COUNTIF($AP41:$BW41,"S"))</f>
        <v/>
      </c>
      <c r="CB41" s="169" t="str">
        <f aca="false">IF($B41="","",COUNTIF($AP41:$BW41,"W"))</f>
        <v/>
      </c>
      <c r="CC41" s="171" t="str">
        <f aca="false">IF(B41="","",SUM(BX41:CA41))</f>
        <v/>
      </c>
      <c r="CD41" s="169" t="str">
        <f aca="false">IF(B41="","",SUM(BX41:BZ41))</f>
        <v/>
      </c>
      <c r="CE41" s="172" t="str">
        <f aca="false">IF(B41="","",IF(AND(CC41&gt;=6,CD41&gt;=3,OR(E41&gt;=35,F41&gt;=35),L41&gt;=35),"6/3 සමත්",IF(AND(CC41&gt;=5,CD41&gt;=3,OR(E41&gt;=35,F41&gt;=35,L41&gt;=35)),"5/3 සමත්",IF(AND(CC41&gt;=4,CD41&gt;=1,OR(E41&gt;=20,F41&gt;=20,L41&gt;=20)),"සමත් කළ හැකි",IF(CB41=9,"W9","අසමත් ?")))))</f>
        <v/>
      </c>
      <c r="FK41" s="173" t="n">
        <v>27</v>
      </c>
      <c r="FL41" s="187" t="s">
        <v>70</v>
      </c>
      <c r="FM41" s="161"/>
      <c r="FN41" s="161" t="str">
        <f aca="false">IF(FM41="","-",(FM41/$M$95)*100)</f>
        <v>-</v>
      </c>
      <c r="FO41" s="165" t="n">
        <v>18</v>
      </c>
      <c r="FP41" s="165"/>
      <c r="FQ41" s="165" t="n">
        <v>12</v>
      </c>
      <c r="FR41" s="165" t="s">
        <v>18</v>
      </c>
      <c r="FS41" s="165"/>
      <c r="FT41" s="165"/>
      <c r="FU41" s="165" t="n">
        <v>9</v>
      </c>
      <c r="FV41" s="165" t="n">
        <v>21</v>
      </c>
      <c r="FW41" s="165" t="n">
        <v>20</v>
      </c>
      <c r="FX41" s="165" t="n">
        <v>28</v>
      </c>
      <c r="FY41" s="165" t="s">
        <v>18</v>
      </c>
      <c r="FZ41" s="165" t="s">
        <v>18</v>
      </c>
      <c r="GA41" s="165" t="n">
        <v>26</v>
      </c>
      <c r="GB41" s="165"/>
      <c r="GC41" s="165"/>
      <c r="GD41" s="165"/>
      <c r="GE41" s="165"/>
      <c r="GF41" s="165"/>
      <c r="GG41" s="165" t="s">
        <v>18</v>
      </c>
      <c r="GH41" s="165" t="s">
        <v>18</v>
      </c>
      <c r="GI41" s="165" t="n">
        <v>32</v>
      </c>
      <c r="GJ41" s="165"/>
      <c r="GK41" s="165"/>
      <c r="GL41" s="165" t="s">
        <v>18</v>
      </c>
      <c r="GM41" s="165"/>
      <c r="GN41" s="165"/>
      <c r="GO41" s="165" t="n">
        <v>33</v>
      </c>
      <c r="GP41" s="165" t="s">
        <v>18</v>
      </c>
      <c r="GQ41" s="165"/>
      <c r="GR41" s="165" t="s">
        <v>18</v>
      </c>
      <c r="GS41" s="165"/>
      <c r="GT41" s="165"/>
      <c r="GU41" s="165"/>
      <c r="GV41" s="174"/>
      <c r="GW41" s="167" t="n">
        <f aca="false">IF(FL41="","",SUM(FO41:GV41))</f>
        <v>199</v>
      </c>
      <c r="GX41" s="168" t="n">
        <f aca="false">IF(FL41="","",GW41/9)</f>
        <v>22.1111111111111</v>
      </c>
      <c r="GY41" s="169" t="n">
        <f aca="false">IF(FL41="","",IF(GW41=0,"-",RANK(GW41,$GW$15:$GW$64,0)))</f>
        <v>26</v>
      </c>
      <c r="GZ41" s="167" t="str">
        <f aca="false">IF(FO41="","",IF(FO41="-","-",IF(UPPER(FO41)="AB","+",VLOOKUP(FO41,'විෂය තොරතුරු'!$P$24:$Q$28,2))))</f>
        <v>W</v>
      </c>
      <c r="HA41" s="168" t="str">
        <f aca="false">IF(FP41="","",IF(FP41="-","-",IF(UPPER(FP41)="AB","+",VLOOKUP(FP41,'විෂය තොරතුරු'!$P$24:$Q$28,2))))</f>
        <v/>
      </c>
      <c r="HB41" s="168" t="str">
        <f aca="false">IF(FQ41="","",IF(FQ41="-","-",IF(UPPER(FQ41)="AB","+",VLOOKUP(FQ41,'විෂය තොරතුරු'!$P$24:$Q$28,2))))</f>
        <v>W</v>
      </c>
      <c r="HC41" s="168" t="str">
        <f aca="false">IF(FR41="","",IF(FR41="-","-",IF(UPPER(FR41)="AB","+",VLOOKUP(FR41,'විෂය තොරතුරු'!$P$24:$Q$28,2))))</f>
        <v>-</v>
      </c>
      <c r="HD41" s="168" t="str">
        <f aca="false">IF(FS41="","",IF(FS41="-","-",IF(UPPER(FS41)="AB","+",VLOOKUP(FS41,'විෂය තොරතුරු'!$P$24:$Q$28,2))))</f>
        <v/>
      </c>
      <c r="HE41" s="170" t="str">
        <f aca="false">IF(FT41="","",IF(FT41="-","-",IF(UPPER(FT41)="AB","+",VLOOKUP(FT41,'විෂය තොරතුරු'!$P$24:$Q$28,2))))</f>
        <v/>
      </c>
      <c r="HF41" s="171" t="str">
        <f aca="false">IF(FU41="","",IF(FU41="-","-",IF(UPPER(FU41)="AB","+",VLOOKUP(FU41,'විෂය තොරතුරු'!$P$24:$Q$28,2))))</f>
        <v>W</v>
      </c>
      <c r="HG41" s="168" t="str">
        <f aca="false">IF(FV41="","",IF(FV41="-","-",IF(UPPER(FV41)="AB","+",VLOOKUP(FV41,'විෂය තොරතුරු'!$P$24:$Q$28,2))))</f>
        <v>W</v>
      </c>
      <c r="HH41" s="168" t="str">
        <f aca="false">IF(FW41="","",IF(FW41="-","-",IF(UPPER(FW41)="AB","+",VLOOKUP(FW41,'විෂය තොරතුරු'!$P$24:$Q$28,2))))</f>
        <v>W</v>
      </c>
      <c r="HI41" s="169" t="str">
        <f aca="false">IF(FX41="","",IF(FX41="-","-",IF(UPPER(FX41)="AB","+",VLOOKUP(FX41,'විෂය තොරතුරු'!$P$24:$Q$28,2))))</f>
        <v>W</v>
      </c>
      <c r="HJ41" s="167" t="str">
        <f aca="false">IF(FY41="","",IF(FY41="-","-",IF(UPPER(FY41)="AB","+",VLOOKUP(FY41,'විෂය තොරතුරු'!$P$24:$Q$28,2))))</f>
        <v>-</v>
      </c>
      <c r="HK41" s="168" t="str">
        <f aca="false">IF(FZ41="","",IF(FZ41="-","-",IF(UPPER(FZ41)="AB","+",VLOOKUP(FZ41,'විෂය තොරතුරු'!$P$24:$Q$28,2))))</f>
        <v>-</v>
      </c>
      <c r="HL41" s="168" t="str">
        <f aca="false">IF(GA41="","",IF(GA41="-","-",IF(UPPER(GA41)="AB","+",VLOOKUP(GA41,'විෂය තොරතුරු'!$P$24:$Q$28,2))))</f>
        <v>W</v>
      </c>
      <c r="HM41" s="168" t="str">
        <f aca="false">IF(GB41="","",IF(GB41="-","-",IF(UPPER(GB41)="AB","+",VLOOKUP(GB41,'විෂය තොරතුරු'!$P$24:$Q$28,2))))</f>
        <v/>
      </c>
      <c r="HN41" s="168" t="str">
        <f aca="false">IF(GC41="","",IF(GC41="-","-",IF(UPPER(GC41)="AB","+",VLOOKUP(GC41,'විෂය තොරතුරු'!$P$24:$Q$28,2))))</f>
        <v/>
      </c>
      <c r="HO41" s="168" t="str">
        <f aca="false">IF(GD41="","",IF(GD41="-","-",IF(UPPER(GD41)="AB","+",VLOOKUP(GD41,'විෂය තොරතුරු'!$P$24:$Q$28,2))))</f>
        <v/>
      </c>
      <c r="HP41" s="168" t="str">
        <f aca="false">IF(GE41="","",IF(GE41="-","-",IF(UPPER(GE41)="AB","+",VLOOKUP(GE41,'විෂය තොරතුරු'!$P$24:$Q$28,2))))</f>
        <v/>
      </c>
      <c r="HQ41" s="170" t="str">
        <f aca="false">IF(GF41="","",IF(GF41="-","-",IF(UPPER(GF41)="AB","+",VLOOKUP(GF41,'විෂය තොරතුරු'!$P$24:$Q$28,2))))</f>
        <v/>
      </c>
      <c r="HR41" s="171" t="str">
        <f aca="false">IF(GG41="","",IF(GG41="-","-",IF(UPPER(GG41)="AB","+",VLOOKUP(GG41,'විෂය තොරතුරු'!$P$24:$Q$28,2))))</f>
        <v>-</v>
      </c>
      <c r="HS41" s="168" t="str">
        <f aca="false">IF(GH41="","",IF(GH41="-","-",IF(UPPER(GH41)="AB","+",VLOOKUP(GH41,'විෂය තොරතුරු'!$P$24:$Q$28,2))))</f>
        <v>-</v>
      </c>
      <c r="HT41" s="168" t="str">
        <f aca="false">IF(GI41="","",IF(GI41="-","-",IF(UPPER(GI41)="AB","+",VLOOKUP(GI41,'විෂය තොරතුරු'!$P$24:$Q$28,2))))</f>
        <v>W</v>
      </c>
      <c r="HU41" s="168" t="str">
        <f aca="false">IF(GJ41="","",IF(GJ41="-","-",IF(UPPER(GJ41)="AB","+",VLOOKUP(GJ41,'විෂය තොරතුරු'!$P$24:$Q$28,2))))</f>
        <v/>
      </c>
      <c r="HV41" s="168" t="str">
        <f aca="false">IF(GK41="","",IF(GK41="-","-",IF(UPPER(GK41)="AB","+",VLOOKUP(GK41,'විෂය තොරතුරු'!$P$24:$Q$28,2))))</f>
        <v/>
      </c>
      <c r="HW41" s="168" t="str">
        <f aca="false">IF(GL41="","",IF(GL41="-","-",IF(UPPER(GL41)="AB","+",VLOOKUP(GL41,'විෂය තොරතුරු'!$P$24:$Q$28,2))))</f>
        <v>-</v>
      </c>
      <c r="HX41" s="168" t="str">
        <f aca="false">IF(GM41="","",IF(GM41="-","-",IF(UPPER(GM41)="AB","+",VLOOKUP(GM41,'විෂය තොරතුරු'!$P$24:$Q$28,2))))</f>
        <v/>
      </c>
      <c r="HY41" s="169" t="str">
        <f aca="false">IF(GN41="","",IF(GN41="-","-",IF(UPPER(GN41)="AB","+",VLOOKUP(GN41,'විෂය තොරතුරු'!$P$24:$Q$28,2))))</f>
        <v/>
      </c>
      <c r="HZ41" s="171" t="str">
        <f aca="false">IF(GO41="","",IF(GO41="-","-",IF(UPPER(GO41)="AB","+",VLOOKUP(GO41,'විෂය තොරතුරු'!$P$24:$Q$28,2))))</f>
        <v>W</v>
      </c>
      <c r="IA41" s="168" t="str">
        <f aca="false">IF(GP41="","",IF(GP41="-","-",IF(UPPER(GP41)="AB","+",VLOOKUP(GP41,'විෂය තොරතුරු'!$P$24:$Q$28,2))))</f>
        <v>-</v>
      </c>
      <c r="IB41" s="168" t="str">
        <f aca="false">IF(GQ41="","",IF(GQ41="-","-",IF(UPPER(GQ41)="AB","+",VLOOKUP(GQ41,'විෂය තොරතුරු'!$P$24:$Q$28,2))))</f>
        <v/>
      </c>
      <c r="IC41" s="168" t="str">
        <f aca="false">IF(GR41="","",IF(GR41="-","-",IF(UPPER(GR41)="AB","+",VLOOKUP(GR41,'විෂය තොරතුරු'!$P$24:$Q$28,2))))</f>
        <v>-</v>
      </c>
      <c r="ID41" s="168" t="str">
        <f aca="false">IF(GS41="","",IF(GS41="-","-",IF(UPPER(GS41)="AB","+",VLOOKUP(GS41,'විෂය තොරතුරු'!$P$24:$Q$28,2))))</f>
        <v/>
      </c>
      <c r="IE41" s="168" t="str">
        <f aca="false">IF(GT41="","",IF(GT41="-","-",IF(UPPER(GT41)="AB","+",VLOOKUP(GT41,'විෂය තොරතුරු'!$P$24:$Q$28,2))))</f>
        <v/>
      </c>
      <c r="IF41" s="168" t="str">
        <f aca="false">IF(GU41="","",IF(GU41="-","-",IF(UPPER(GU41)="AB","+",VLOOKUP(GU41,'විෂය තොරතුරු'!$P$24:$Q$28,2))))</f>
        <v/>
      </c>
      <c r="IG41" s="169" t="str">
        <f aca="false">IF(GV41="","",IF(GV41="-","-",IF(UPPER(GV41)="AB","+",VLOOKUP(GV41,'විෂය තොරතුරු'!$P$24:$Q$28,2))))</f>
        <v/>
      </c>
      <c r="IH41" s="171" t="n">
        <f aca="false">IF($FL41="","",COUNTIF($GZ41:$IG41,"A"))</f>
        <v>0</v>
      </c>
      <c r="II41" s="171" t="n">
        <f aca="false">IF($FL41="","",COUNTIF($GZ41:$IG41,"B"))</f>
        <v>0</v>
      </c>
      <c r="IJ41" s="171" t="n">
        <f aca="false">IF($FL41="","",COUNTIF($GZ41:$IG41,"C"))</f>
        <v>0</v>
      </c>
      <c r="IK41" s="171" t="n">
        <f aca="false">IF($FL41="","",COUNTIF($GZ41:$IG41,"S"))</f>
        <v>0</v>
      </c>
      <c r="IL41" s="171" t="n">
        <f aca="false">IF($FL41="","",COUNTIF($GZ41:$IG41,"W"))</f>
        <v>9</v>
      </c>
      <c r="IM41" s="171" t="n">
        <f aca="false">IF(FL41="","",SUM(IH41:IK41))</f>
        <v>0</v>
      </c>
      <c r="IN41" s="169" t="n">
        <f aca="false">IF(FL41="","",SUM(IH41:IJ41))</f>
        <v>0</v>
      </c>
      <c r="IO41" s="172" t="str">
        <f aca="false">IF(FL41="","",IF(AND(IM41&gt;=6,IN41&gt;=3,OR(FO41&gt;=35,FP41&gt;=35),FV41&gt;=35),"6/3 සමත්",IF(AND(IM41&gt;=5,IN41&gt;=3,OR(FO41&gt;=35,FP41&gt;=35,FV41&gt;=35)),"5/3 සමත්",IF(AND(IM41&gt;=4,IN41&gt;=1,OR(FO41&gt;=20,FP41&gt;=20,FV41&gt;=20)),"සමත් කළ හැකි",IF(IL41=9,"W9","අසමත් ?")))))</f>
        <v>W9</v>
      </c>
    </row>
    <row r="42" customFormat="false" ht="13.8" hidden="true" customHeight="false" outlineLevel="0" collapsed="false">
      <c r="A42" s="160" t="n">
        <v>28</v>
      </c>
      <c r="B42" s="161"/>
      <c r="C42" s="161"/>
      <c r="D42" s="162"/>
      <c r="E42" s="183"/>
      <c r="F42" s="181"/>
      <c r="G42" s="183"/>
      <c r="H42" s="180"/>
      <c r="I42" s="180"/>
      <c r="J42" s="181"/>
      <c r="K42" s="183"/>
      <c r="L42" s="180"/>
      <c r="M42" s="180"/>
      <c r="N42" s="181"/>
      <c r="O42" s="183"/>
      <c r="P42" s="180"/>
      <c r="Q42" s="180"/>
      <c r="R42" s="180"/>
      <c r="S42" s="180"/>
      <c r="T42" s="180"/>
      <c r="U42" s="180"/>
      <c r="V42" s="181"/>
      <c r="W42" s="183"/>
      <c r="X42" s="180"/>
      <c r="Y42" s="180"/>
      <c r="Z42" s="180"/>
      <c r="AA42" s="180"/>
      <c r="AB42" s="180"/>
      <c r="AC42" s="180"/>
      <c r="AD42" s="181"/>
      <c r="AE42" s="183"/>
      <c r="AF42" s="180"/>
      <c r="AG42" s="180"/>
      <c r="AH42" s="180"/>
      <c r="AI42" s="180"/>
      <c r="AJ42" s="180"/>
      <c r="AK42" s="180"/>
      <c r="AL42" s="166"/>
      <c r="AM42" s="167" t="str">
        <f aca="false">IF(B42="","",SUM(E42:AL42))</f>
        <v/>
      </c>
      <c r="AN42" s="168" t="str">
        <f aca="false">IF(B42="","",AM42/9)</f>
        <v/>
      </c>
      <c r="AO42" s="169" t="str">
        <f aca="false">IF(B42="","",IF(AM42=0,"-",RANK(AM42,$AM$15:$AM$64,0)))</f>
        <v/>
      </c>
      <c r="AP42" s="167" t="str">
        <f aca="false">IF(E42="","",IF(E42="-","-",IF(UPPER(E42)="AB","+",VLOOKUP(E42,'විෂය තොරතුරු'!$P$24:$Q$28,2))))</f>
        <v/>
      </c>
      <c r="AQ42" s="168" t="str">
        <f aca="false">IF(F42="","",IF(F42="-","-",IF(UPPER(F42)="AB","+",VLOOKUP(F42,'විෂය තොරතුරු'!$P$24:$Q$28,2))))</f>
        <v/>
      </c>
      <c r="AR42" s="168" t="str">
        <f aca="false">IF(G42="","",IF(G42="-","-",IF(UPPER(G42)="AB","+",VLOOKUP(G42,'විෂය තොරතුරු'!$P$24:$Q$28,2))))</f>
        <v/>
      </c>
      <c r="AS42" s="168" t="str">
        <f aca="false">IF(H42="","",IF(H42="-","-",IF(UPPER(H42)="AB","+",VLOOKUP(H42,'විෂය තොරතුරු'!$P$24:$Q$28,2))))</f>
        <v/>
      </c>
      <c r="AT42" s="168" t="str">
        <f aca="false">IF(I42="","",IF(I42="-","-",IF(UPPER(I42)="AB","+",VLOOKUP(I42,'විෂය තොරතුරු'!$P$24:$Q$28,2))))</f>
        <v/>
      </c>
      <c r="AU42" s="170" t="str">
        <f aca="false">IF(J42="","",IF(J42="-","-",IF(UPPER(J42)="AB","+",VLOOKUP(J42,'විෂය තොරතුරු'!$P$24:$Q$28,2))))</f>
        <v/>
      </c>
      <c r="AV42" s="171" t="str">
        <f aca="false">IF(K42="","",IF(K42="-","-",IF(UPPER(K42)="AB","+",VLOOKUP(K42,'විෂය තොරතුරු'!$P$24:$Q$28,2))))</f>
        <v/>
      </c>
      <c r="AW42" s="168" t="str">
        <f aca="false">IF(L42="","",IF(L42="-","-",IF(UPPER(L42)="AB","+",VLOOKUP(L42,'විෂය තොරතුරු'!$P$24:$Q$28,2))))</f>
        <v/>
      </c>
      <c r="AX42" s="168" t="str">
        <f aca="false">IF(M42="","",IF(M42="-","-",IF(UPPER(M42)="AB","+",VLOOKUP(M42,'විෂය තොරතුරු'!$P$24:$Q$28,2))))</f>
        <v/>
      </c>
      <c r="AY42" s="169" t="str">
        <f aca="false">IF(N42="","",IF(N42="-","-",IF(UPPER(N42)="AB","+",VLOOKUP(N42,'විෂය තොරතුරු'!$P$24:$Q$28,2))))</f>
        <v/>
      </c>
      <c r="AZ42" s="167" t="str">
        <f aca="false">IF(O42="","",IF(O42="-","-",IF(UPPER(O42)="AB","+",VLOOKUP(O42,'විෂය තොරතුරු'!$P$24:$Q$28,2))))</f>
        <v/>
      </c>
      <c r="BA42" s="168" t="str">
        <f aca="false">IF(P42="","",IF(P42="-","-",IF(UPPER(P42)="AB","+",VLOOKUP(P42,'විෂය තොරතුරු'!$P$24:$Q$28,2))))</f>
        <v/>
      </c>
      <c r="BB42" s="168" t="str">
        <f aca="false">IF(Q42="","",IF(Q42="-","-",IF(UPPER(Q42)="AB","+",VLOOKUP(Q42,'විෂය තොරතුරු'!$P$24:$Q$28,2))))</f>
        <v/>
      </c>
      <c r="BC42" s="168" t="str">
        <f aca="false">IF(R42="","",IF(R42="-","-",IF(UPPER(R42)="AB","+",VLOOKUP(R42,'විෂය තොරතුරු'!$P$24:$Q$28,2))))</f>
        <v/>
      </c>
      <c r="BD42" s="168" t="str">
        <f aca="false">IF(S42="","",IF(S42="-","-",IF(UPPER(S42)="AB","+",VLOOKUP(S42,'විෂය තොරතුරු'!$P$24:$Q$28,2))))</f>
        <v/>
      </c>
      <c r="BE42" s="168" t="str">
        <f aca="false">IF(T42="","",IF(T42="-","-",IF(UPPER(T42)="AB","+",VLOOKUP(T42,'විෂය තොරතුරු'!$P$24:$Q$28,2))))</f>
        <v/>
      </c>
      <c r="BF42" s="168" t="str">
        <f aca="false">IF(U42="","",IF(U42="-","-",IF(UPPER(U42)="AB","+",VLOOKUP(U42,'විෂය තොරතුරු'!$P$24:$Q$28,2))))</f>
        <v/>
      </c>
      <c r="BG42" s="170" t="str">
        <f aca="false">IF(V42="","",IF(V42="-","-",IF(UPPER(V42)="AB","+",VLOOKUP(V42,'විෂය තොරතුරු'!$P$24:$Q$28,2))))</f>
        <v/>
      </c>
      <c r="BH42" s="171" t="str">
        <f aca="false">IF(W42="","",IF(W42="-","-",IF(UPPER(W42)="AB","+",VLOOKUP(W42,'විෂය තොරතුරු'!$P$24:$Q$28,2))))</f>
        <v/>
      </c>
      <c r="BI42" s="168" t="str">
        <f aca="false">IF(X42="","",IF(X42="-","-",IF(UPPER(X42)="AB","+",VLOOKUP(X42,'විෂය තොරතුරු'!$P$24:$Q$28,2))))</f>
        <v/>
      </c>
      <c r="BJ42" s="168" t="str">
        <f aca="false">IF(Y42="","",IF(Y42="-","-",IF(UPPER(Y42)="AB","+",VLOOKUP(Y42,'විෂය තොරතුරු'!$P$24:$Q$28,2))))</f>
        <v/>
      </c>
      <c r="BK42" s="168" t="str">
        <f aca="false">IF(Z42="","",IF(Z42="-","-",IF(UPPER(Z42)="AB","+",VLOOKUP(Z42,'විෂය තොරතුරු'!$P$24:$Q$28,2))))</f>
        <v/>
      </c>
      <c r="BL42" s="168" t="str">
        <f aca="false">IF(AA42="","",IF(AA42="-","-",IF(UPPER(AA42)="AB","+",VLOOKUP(AA42,'විෂය තොරතුරු'!$P$24:$Q$28,2))))</f>
        <v/>
      </c>
      <c r="BM42" s="168" t="str">
        <f aca="false">IF(AB42="","",IF(AB42="-","-",IF(UPPER(AB42)="AB","+",VLOOKUP(AB42,'විෂය තොරතුරු'!$P$24:$Q$28,2))))</f>
        <v/>
      </c>
      <c r="BN42" s="168" t="str">
        <f aca="false">IF(AC42="","",IF(AC42="-","-",IF(UPPER(AC42)="AB","+",VLOOKUP(AC42,'විෂය තොරතුරු'!$P$24:$Q$28,2))))</f>
        <v/>
      </c>
      <c r="BO42" s="169" t="str">
        <f aca="false">IF(AD42="","",IF(AD42="-","-",IF(UPPER(AD42)="AB","+",VLOOKUP(AD42,'විෂය තොරතුරු'!$P$24:$Q$28,2))))</f>
        <v/>
      </c>
      <c r="BP42" s="171" t="str">
        <f aca="false">IF(AE42="","",IF(AE42="-","-",IF(UPPER(AE42)="AB","+",VLOOKUP(AE42,'විෂය තොරතුරු'!$P$24:$Q$28,2))))</f>
        <v/>
      </c>
      <c r="BQ42" s="168" t="str">
        <f aca="false">IF(AF42="","",IF(AF42="-","-",IF(UPPER(AF42)="AB","+",VLOOKUP(AF42,'විෂය තොරතුරු'!$P$24:$Q$28,2))))</f>
        <v/>
      </c>
      <c r="BR42" s="168" t="str">
        <f aca="false">IF(AG42="","",IF(AG42="-","-",IF(UPPER(AG42)="AB","+",VLOOKUP(AG42,'විෂය තොරතුරු'!$P$24:$Q$28,2))))</f>
        <v/>
      </c>
      <c r="BS42" s="168" t="str">
        <f aca="false">IF(AH42="","",IF(AH42="-","-",IF(UPPER(AH42)="AB","+",VLOOKUP(AH42,'විෂය තොරතුරු'!$P$24:$Q$28,2))))</f>
        <v/>
      </c>
      <c r="BT42" s="168" t="str">
        <f aca="false">IF(AI42="","",IF(AI42="-","-",IF(UPPER(AI42)="AB","+",VLOOKUP(AI42,'විෂය තොරතුරු'!$P$24:$Q$28,2))))</f>
        <v/>
      </c>
      <c r="BU42" s="168" t="str">
        <f aca="false">IF(AJ42="","",IF(AJ42="-","-",IF(UPPER(AJ42)="AB","+",VLOOKUP(AJ42,'විෂය තොරතුරු'!$P$24:$Q$28,2))))</f>
        <v/>
      </c>
      <c r="BV42" s="168" t="str">
        <f aca="false">IF(AK42="","",IF(AK42="-","-",IF(UPPER(AK42)="AB","+",VLOOKUP(AK42,'විෂය තොරතුරු'!$P$24:$Q$28,2))))</f>
        <v/>
      </c>
      <c r="BW42" s="169" t="str">
        <f aca="false">IF(AL42="","",IF(AL42="-","-",IF(UPPER(AL42)="AB","+",VLOOKUP(AL42,'විෂය තොරතුරු'!$P$24:$Q$28,2))))</f>
        <v/>
      </c>
      <c r="BX42" s="171" t="str">
        <f aca="false">IF($B42="","",COUNTIF($AP42:$BW42,"A"))</f>
        <v/>
      </c>
      <c r="BY42" s="168" t="str">
        <f aca="false">IF($B42="","",COUNTIF($AP42:$BW42,"B"))</f>
        <v/>
      </c>
      <c r="BZ42" s="168" t="str">
        <f aca="false">IF($B42="","",COUNTIF($AP42:$BW42,"C"))</f>
        <v/>
      </c>
      <c r="CA42" s="168" t="str">
        <f aca="false">IF($B42="","",COUNTIF($AP42:$BW42,"S"))</f>
        <v/>
      </c>
      <c r="CB42" s="169" t="str">
        <f aca="false">IF($B42="","",COUNTIF($AP42:$BW42,"W"))</f>
        <v/>
      </c>
      <c r="CC42" s="171" t="str">
        <f aca="false">IF(B42="","",SUM(BX42:CA42))</f>
        <v/>
      </c>
      <c r="CD42" s="169" t="str">
        <f aca="false">IF(B42="","",SUM(BX42:BZ42))</f>
        <v/>
      </c>
      <c r="CE42" s="172" t="str">
        <f aca="false">IF(B42="","",IF(AND(CC42&gt;=6,CD42&gt;=3,OR(E42&gt;=35,F42&gt;=35),L42&gt;=35),"6/3 සමත්",IF(AND(CC42&gt;=5,CD42&gt;=3,OR(E42&gt;=35,F42&gt;=35,L42&gt;=35)),"5/3 සමත්",IF(AND(CC42&gt;=4,CD42&gt;=1,OR(E42&gt;=20,F42&gt;=20,L42&gt;=20)),"සමත් කළ හැකි",IF(CB42=9,"W9","අසමත් ?")))))</f>
        <v/>
      </c>
      <c r="FK42" s="173" t="n">
        <v>28</v>
      </c>
      <c r="FL42" s="161" t="s">
        <v>71</v>
      </c>
      <c r="FM42" s="161"/>
      <c r="FN42" s="161" t="str">
        <f aca="false">IF(FM42="","-",(FM42/$M$95)*100)</f>
        <v>-</v>
      </c>
      <c r="FO42" s="165" t="n">
        <v>41</v>
      </c>
      <c r="FP42" s="165"/>
      <c r="FQ42" s="165" t="n">
        <v>38</v>
      </c>
      <c r="FR42" s="165" t="s">
        <v>18</v>
      </c>
      <c r="FS42" s="165"/>
      <c r="FT42" s="165"/>
      <c r="FU42" s="165" t="n">
        <v>18</v>
      </c>
      <c r="FV42" s="165" t="n">
        <v>32</v>
      </c>
      <c r="FW42" s="165" t="n">
        <v>16</v>
      </c>
      <c r="FX42" s="165" t="n">
        <v>25</v>
      </c>
      <c r="FY42" s="165" t="s">
        <v>18</v>
      </c>
      <c r="FZ42" s="165" t="s">
        <v>18</v>
      </c>
      <c r="GA42" s="165" t="n">
        <v>47</v>
      </c>
      <c r="GB42" s="165"/>
      <c r="GC42" s="165"/>
      <c r="GD42" s="165"/>
      <c r="GE42" s="165"/>
      <c r="GF42" s="165"/>
      <c r="GG42" s="165" t="s">
        <v>18</v>
      </c>
      <c r="GH42" s="165" t="s">
        <v>18</v>
      </c>
      <c r="GI42" s="165" t="n">
        <v>51</v>
      </c>
      <c r="GJ42" s="165"/>
      <c r="GK42" s="165"/>
      <c r="GL42" s="165" t="s">
        <v>18</v>
      </c>
      <c r="GM42" s="165"/>
      <c r="GN42" s="165"/>
      <c r="GO42" s="165" t="s">
        <v>18</v>
      </c>
      <c r="GP42" s="165" t="s">
        <v>18</v>
      </c>
      <c r="GQ42" s="165"/>
      <c r="GR42" s="165" t="n">
        <v>36</v>
      </c>
      <c r="GS42" s="165"/>
      <c r="GT42" s="165"/>
      <c r="GU42" s="165"/>
      <c r="GV42" s="174"/>
      <c r="GW42" s="167" t="n">
        <f aca="false">IF(FL42="","",SUM(FO42:GV42))</f>
        <v>304</v>
      </c>
      <c r="GX42" s="168" t="n">
        <f aca="false">IF(FL42="","",GW42/9)</f>
        <v>33.7777777777778</v>
      </c>
      <c r="GY42" s="169" t="n">
        <f aca="false">IF(FL42="","",IF(GW42=0,"-",RANK(GW42,$GW$15:$GW$64,0)))</f>
        <v>14</v>
      </c>
      <c r="GZ42" s="167" t="str">
        <f aca="false">IF(FO42="","",IF(FO42="-","-",IF(UPPER(FO42)="AB","+",VLOOKUP(FO42,'විෂය තොරතුරු'!$P$24:$Q$28,2))))</f>
        <v>S</v>
      </c>
      <c r="HA42" s="168" t="str">
        <f aca="false">IF(FP42="","",IF(FP42="-","-",IF(UPPER(FP42)="AB","+",VLOOKUP(FP42,'විෂය තොරතුරු'!$P$24:$Q$28,2))))</f>
        <v/>
      </c>
      <c r="HB42" s="168" t="str">
        <f aca="false">IF(FQ42="","",IF(FQ42="-","-",IF(UPPER(FQ42)="AB","+",VLOOKUP(FQ42,'විෂය තොරතුරු'!$P$24:$Q$28,2))))</f>
        <v>S</v>
      </c>
      <c r="HC42" s="168" t="str">
        <f aca="false">IF(FR42="","",IF(FR42="-","-",IF(UPPER(FR42)="AB","+",VLOOKUP(FR42,'විෂය තොරතුරු'!$P$24:$Q$28,2))))</f>
        <v>-</v>
      </c>
      <c r="HD42" s="168" t="str">
        <f aca="false">IF(FS42="","",IF(FS42="-","-",IF(UPPER(FS42)="AB","+",VLOOKUP(FS42,'විෂය තොරතුරු'!$P$24:$Q$28,2))))</f>
        <v/>
      </c>
      <c r="HE42" s="170" t="str">
        <f aca="false">IF(FT42="","",IF(FT42="-","-",IF(UPPER(FT42)="AB","+",VLOOKUP(FT42,'විෂය තොරතුරු'!$P$24:$Q$28,2))))</f>
        <v/>
      </c>
      <c r="HF42" s="171" t="str">
        <f aca="false">IF(FU42="","",IF(FU42="-","-",IF(UPPER(FU42)="AB","+",VLOOKUP(FU42,'විෂය තොරතුරු'!$P$24:$Q$28,2))))</f>
        <v>W</v>
      </c>
      <c r="HG42" s="168" t="str">
        <f aca="false">IF(FV42="","",IF(FV42="-","-",IF(UPPER(FV42)="AB","+",VLOOKUP(FV42,'විෂය තොරතුරු'!$P$24:$Q$28,2))))</f>
        <v>W</v>
      </c>
      <c r="HH42" s="168" t="str">
        <f aca="false">IF(FW42="","",IF(FW42="-","-",IF(UPPER(FW42)="AB","+",VLOOKUP(FW42,'විෂය තොරතුරු'!$P$24:$Q$28,2))))</f>
        <v>W</v>
      </c>
      <c r="HI42" s="169" t="str">
        <f aca="false">IF(FX42="","",IF(FX42="-","-",IF(UPPER(FX42)="AB","+",VLOOKUP(FX42,'විෂය තොරතුරු'!$P$24:$Q$28,2))))</f>
        <v>W</v>
      </c>
      <c r="HJ42" s="167" t="str">
        <f aca="false">IF(FY42="","",IF(FY42="-","-",IF(UPPER(FY42)="AB","+",VLOOKUP(FY42,'විෂය තොරතුරු'!$P$24:$Q$28,2))))</f>
        <v>-</v>
      </c>
      <c r="HK42" s="168" t="str">
        <f aca="false">IF(FZ42="","",IF(FZ42="-","-",IF(UPPER(FZ42)="AB","+",VLOOKUP(FZ42,'විෂය තොරතුරු'!$P$24:$Q$28,2))))</f>
        <v>-</v>
      </c>
      <c r="HL42" s="168" t="str">
        <f aca="false">IF(GA42="","",IF(GA42="-","-",IF(UPPER(GA42)="AB","+",VLOOKUP(GA42,'විෂය තොරතුරු'!$P$24:$Q$28,2))))</f>
        <v>S</v>
      </c>
      <c r="HM42" s="168" t="str">
        <f aca="false">IF(GB42="","",IF(GB42="-","-",IF(UPPER(GB42)="AB","+",VLOOKUP(GB42,'විෂය තොරතුරු'!$P$24:$Q$28,2))))</f>
        <v/>
      </c>
      <c r="HN42" s="168" t="str">
        <f aca="false">IF(GC42="","",IF(GC42="-","-",IF(UPPER(GC42)="AB","+",VLOOKUP(GC42,'විෂය තොරතුරු'!$P$24:$Q$28,2))))</f>
        <v/>
      </c>
      <c r="HO42" s="168" t="str">
        <f aca="false">IF(GD42="","",IF(GD42="-","-",IF(UPPER(GD42)="AB","+",VLOOKUP(GD42,'විෂය තොරතුරු'!$P$24:$Q$28,2))))</f>
        <v/>
      </c>
      <c r="HP42" s="168" t="str">
        <f aca="false">IF(GE42="","",IF(GE42="-","-",IF(UPPER(GE42)="AB","+",VLOOKUP(GE42,'විෂය තොරතුරු'!$P$24:$Q$28,2))))</f>
        <v/>
      </c>
      <c r="HQ42" s="170" t="str">
        <f aca="false">IF(GF42="","",IF(GF42="-","-",IF(UPPER(GF42)="AB","+",VLOOKUP(GF42,'විෂය තොරතුරු'!$P$24:$Q$28,2))))</f>
        <v/>
      </c>
      <c r="HR42" s="171" t="str">
        <f aca="false">IF(GG42="","",IF(GG42="-","-",IF(UPPER(GG42)="AB","+",VLOOKUP(GG42,'විෂය තොරතුරු'!$P$24:$Q$28,2))))</f>
        <v>-</v>
      </c>
      <c r="HS42" s="168" t="str">
        <f aca="false">IF(GH42="","",IF(GH42="-","-",IF(UPPER(GH42)="AB","+",VLOOKUP(GH42,'විෂය තොරතුරු'!$P$24:$Q$28,2))))</f>
        <v>-</v>
      </c>
      <c r="HT42" s="168" t="str">
        <f aca="false">IF(GI42="","",IF(GI42="-","-",IF(UPPER(GI42)="AB","+",VLOOKUP(GI42,'විෂය තොරතුරු'!$P$24:$Q$28,2))))</f>
        <v>C</v>
      </c>
      <c r="HU42" s="168" t="str">
        <f aca="false">IF(GJ42="","",IF(GJ42="-","-",IF(UPPER(GJ42)="AB","+",VLOOKUP(GJ42,'විෂය තොරතුරු'!$P$24:$Q$28,2))))</f>
        <v/>
      </c>
      <c r="HV42" s="168" t="str">
        <f aca="false">IF(GK42="","",IF(GK42="-","-",IF(UPPER(GK42)="AB","+",VLOOKUP(GK42,'විෂය තොරතුරු'!$P$24:$Q$28,2))))</f>
        <v/>
      </c>
      <c r="HW42" s="168" t="str">
        <f aca="false">IF(GL42="","",IF(GL42="-","-",IF(UPPER(GL42)="AB","+",VLOOKUP(GL42,'විෂය තොරතුරු'!$P$24:$Q$28,2))))</f>
        <v>-</v>
      </c>
      <c r="HX42" s="168" t="str">
        <f aca="false">IF(GM42="","",IF(GM42="-","-",IF(UPPER(GM42)="AB","+",VLOOKUP(GM42,'විෂය තොරතුරු'!$P$24:$Q$28,2))))</f>
        <v/>
      </c>
      <c r="HY42" s="169" t="str">
        <f aca="false">IF(GN42="","",IF(GN42="-","-",IF(UPPER(GN42)="AB","+",VLOOKUP(GN42,'විෂය තොරතුරු'!$P$24:$Q$28,2))))</f>
        <v/>
      </c>
      <c r="HZ42" s="171" t="str">
        <f aca="false">IF(GO42="","",IF(GO42="-","-",IF(UPPER(GO42)="AB","+",VLOOKUP(GO42,'විෂය තොරතුරු'!$P$24:$Q$28,2))))</f>
        <v>-</v>
      </c>
      <c r="IA42" s="168" t="str">
        <f aca="false">IF(GP42="","",IF(GP42="-","-",IF(UPPER(GP42)="AB","+",VLOOKUP(GP42,'විෂය තොරතුරු'!$P$24:$Q$28,2))))</f>
        <v>-</v>
      </c>
      <c r="IB42" s="168" t="str">
        <f aca="false">IF(GQ42="","",IF(GQ42="-","-",IF(UPPER(GQ42)="AB","+",VLOOKUP(GQ42,'විෂය තොරතුරු'!$P$24:$Q$28,2))))</f>
        <v/>
      </c>
      <c r="IC42" s="168" t="str">
        <f aca="false">IF(GR42="","",IF(GR42="-","-",IF(UPPER(GR42)="AB","+",VLOOKUP(GR42,'විෂය තොරතුරු'!$P$24:$Q$28,2))))</f>
        <v>S</v>
      </c>
      <c r="ID42" s="168" t="str">
        <f aca="false">IF(GS42="","",IF(GS42="-","-",IF(UPPER(GS42)="AB","+",VLOOKUP(GS42,'විෂය තොරතුරු'!$P$24:$Q$28,2))))</f>
        <v/>
      </c>
      <c r="IE42" s="168" t="str">
        <f aca="false">IF(GT42="","",IF(GT42="-","-",IF(UPPER(GT42)="AB","+",VLOOKUP(GT42,'විෂය තොරතුරු'!$P$24:$Q$28,2))))</f>
        <v/>
      </c>
      <c r="IF42" s="168" t="str">
        <f aca="false">IF(GU42="","",IF(GU42="-","-",IF(UPPER(GU42)="AB","+",VLOOKUP(GU42,'විෂය තොරතුරු'!$P$24:$Q$28,2))))</f>
        <v/>
      </c>
      <c r="IG42" s="169" t="str">
        <f aca="false">IF(GV42="","",IF(GV42="-","-",IF(UPPER(GV42)="AB","+",VLOOKUP(GV42,'විෂය තොරතුරු'!$P$24:$Q$28,2))))</f>
        <v/>
      </c>
      <c r="IH42" s="171" t="n">
        <f aca="false">IF($FL42="","",COUNTIF($GZ42:$IG42,"A"))</f>
        <v>0</v>
      </c>
      <c r="II42" s="171" t="n">
        <f aca="false">IF($FL42="","",COUNTIF($GZ42:$IG42,"B"))</f>
        <v>0</v>
      </c>
      <c r="IJ42" s="171" t="n">
        <f aca="false">IF($FL42="","",COUNTIF($GZ42:$IG42,"C"))</f>
        <v>1</v>
      </c>
      <c r="IK42" s="171" t="n">
        <f aca="false">IF($FL42="","",COUNTIF($GZ42:$IG42,"S"))</f>
        <v>4</v>
      </c>
      <c r="IL42" s="171" t="n">
        <f aca="false">IF($FL42="","",COUNTIF($GZ42:$IG42,"W"))</f>
        <v>4</v>
      </c>
      <c r="IM42" s="171" t="n">
        <f aca="false">IF(FL42="","",SUM(IH42:IK42))</f>
        <v>5</v>
      </c>
      <c r="IN42" s="169" t="n">
        <f aca="false">IF(FL42="","",SUM(IH42:IJ42))</f>
        <v>1</v>
      </c>
      <c r="IO42" s="172" t="str">
        <f aca="false">IF(FL42="","",IF(AND(IM42&gt;=6,IN42&gt;=3,OR(FO42&gt;=35,FP42&gt;=35),FV42&gt;=35),"6/3 සමත්",IF(AND(IM42&gt;=5,IN42&gt;=3,OR(FO42&gt;=35,FP42&gt;=35,FV42&gt;=35)),"5/3 සමත්",IF(AND(IM42&gt;=4,IN42&gt;=1,OR(FO42&gt;=20,FP42&gt;=20,FV42&gt;=20)),"සමත් කළ හැකි",IF(IL42=9,"W9","අසමත් ?")))))</f>
        <v>සමත් කළ හැකි</v>
      </c>
    </row>
    <row r="43" customFormat="false" ht="13.8" hidden="true" customHeight="false" outlineLevel="0" collapsed="false">
      <c r="A43" s="160" t="n">
        <v>29</v>
      </c>
      <c r="B43" s="161"/>
      <c r="C43" s="161"/>
      <c r="D43" s="162"/>
      <c r="E43" s="183"/>
      <c r="F43" s="181"/>
      <c r="G43" s="183"/>
      <c r="H43" s="180"/>
      <c r="I43" s="180"/>
      <c r="J43" s="181"/>
      <c r="K43" s="183"/>
      <c r="L43" s="180"/>
      <c r="M43" s="180"/>
      <c r="N43" s="181"/>
      <c r="O43" s="183"/>
      <c r="P43" s="180"/>
      <c r="Q43" s="180"/>
      <c r="R43" s="180"/>
      <c r="S43" s="180"/>
      <c r="T43" s="180"/>
      <c r="U43" s="180"/>
      <c r="V43" s="181"/>
      <c r="W43" s="183"/>
      <c r="X43" s="180"/>
      <c r="Y43" s="180"/>
      <c r="Z43" s="180"/>
      <c r="AA43" s="180"/>
      <c r="AB43" s="180"/>
      <c r="AC43" s="180"/>
      <c r="AD43" s="181"/>
      <c r="AE43" s="183"/>
      <c r="AF43" s="180"/>
      <c r="AG43" s="180"/>
      <c r="AH43" s="180"/>
      <c r="AI43" s="180"/>
      <c r="AJ43" s="180"/>
      <c r="AK43" s="180"/>
      <c r="AL43" s="166"/>
      <c r="AM43" s="167" t="str">
        <f aca="false">IF(B43="","",SUM(E43:AL43))</f>
        <v/>
      </c>
      <c r="AN43" s="168" t="str">
        <f aca="false">IF(B43="","",AM43/9)</f>
        <v/>
      </c>
      <c r="AO43" s="169" t="str">
        <f aca="false">IF(B43="","",IF(AM43=0,"-",RANK(AM43,$AM$15:$AM$64,0)))</f>
        <v/>
      </c>
      <c r="AP43" s="167" t="str">
        <f aca="false">IF(E43="","",IF(E43="-","-",IF(UPPER(E43)="AB","+",VLOOKUP(E43,'විෂය තොරතුරු'!$P$24:$Q$28,2))))</f>
        <v/>
      </c>
      <c r="AQ43" s="168" t="str">
        <f aca="false">IF(F43="","",IF(F43="-","-",IF(UPPER(F43)="AB","+",VLOOKUP(F43,'විෂය තොරතුරු'!$P$24:$Q$28,2))))</f>
        <v/>
      </c>
      <c r="AR43" s="168" t="str">
        <f aca="false">IF(G43="","",IF(G43="-","-",IF(UPPER(G43)="AB","+",VLOOKUP(G43,'විෂය තොරතුරු'!$P$24:$Q$28,2))))</f>
        <v/>
      </c>
      <c r="AS43" s="168" t="str">
        <f aca="false">IF(H43="","",IF(H43="-","-",IF(UPPER(H43)="AB","+",VLOOKUP(H43,'විෂය තොරතුරු'!$P$24:$Q$28,2))))</f>
        <v/>
      </c>
      <c r="AT43" s="168" t="str">
        <f aca="false">IF(I43="","",IF(I43="-","-",IF(UPPER(I43)="AB","+",VLOOKUP(I43,'විෂය තොරතුරු'!$P$24:$Q$28,2))))</f>
        <v/>
      </c>
      <c r="AU43" s="170" t="str">
        <f aca="false">IF(J43="","",IF(J43="-","-",IF(UPPER(J43)="AB","+",VLOOKUP(J43,'විෂය තොරතුරු'!$P$24:$Q$28,2))))</f>
        <v/>
      </c>
      <c r="AV43" s="171" t="str">
        <f aca="false">IF(K43="","",IF(K43="-","-",IF(UPPER(K43)="AB","+",VLOOKUP(K43,'විෂය තොරතුරු'!$P$24:$Q$28,2))))</f>
        <v/>
      </c>
      <c r="AW43" s="168" t="str">
        <f aca="false">IF(L43="","",IF(L43="-","-",IF(UPPER(L43)="AB","+",VLOOKUP(L43,'විෂය තොරතුරු'!$P$24:$Q$28,2))))</f>
        <v/>
      </c>
      <c r="AX43" s="168" t="str">
        <f aca="false">IF(M43="","",IF(M43="-","-",IF(UPPER(M43)="AB","+",VLOOKUP(M43,'විෂය තොරතුරු'!$P$24:$Q$28,2))))</f>
        <v/>
      </c>
      <c r="AY43" s="169" t="str">
        <f aca="false">IF(N43="","",IF(N43="-","-",IF(UPPER(N43)="AB","+",VLOOKUP(N43,'විෂය තොරතුරු'!$P$24:$Q$28,2))))</f>
        <v/>
      </c>
      <c r="AZ43" s="167" t="str">
        <f aca="false">IF(O43="","",IF(O43="-","-",IF(UPPER(O43)="AB","+",VLOOKUP(O43,'විෂය තොරතුරු'!$P$24:$Q$28,2))))</f>
        <v/>
      </c>
      <c r="BA43" s="168" t="str">
        <f aca="false">IF(P43="","",IF(P43="-","-",IF(UPPER(P43)="AB","+",VLOOKUP(P43,'විෂය තොරතුරු'!$P$24:$Q$28,2))))</f>
        <v/>
      </c>
      <c r="BB43" s="168" t="str">
        <f aca="false">IF(Q43="","",IF(Q43="-","-",IF(UPPER(Q43)="AB","+",VLOOKUP(Q43,'විෂය තොරතුරු'!$P$24:$Q$28,2))))</f>
        <v/>
      </c>
      <c r="BC43" s="168" t="str">
        <f aca="false">IF(R43="","",IF(R43="-","-",IF(UPPER(R43)="AB","+",VLOOKUP(R43,'විෂය තොරතුරු'!$P$24:$Q$28,2))))</f>
        <v/>
      </c>
      <c r="BD43" s="168" t="str">
        <f aca="false">IF(S43="","",IF(S43="-","-",IF(UPPER(S43)="AB","+",VLOOKUP(S43,'විෂය තොරතුරු'!$P$24:$Q$28,2))))</f>
        <v/>
      </c>
      <c r="BE43" s="168" t="str">
        <f aca="false">IF(T43="","",IF(T43="-","-",IF(UPPER(T43)="AB","+",VLOOKUP(T43,'විෂය තොරතුරු'!$P$24:$Q$28,2))))</f>
        <v/>
      </c>
      <c r="BF43" s="168" t="str">
        <f aca="false">IF(U43="","",IF(U43="-","-",IF(UPPER(U43)="AB","+",VLOOKUP(U43,'විෂය තොරතුරු'!$P$24:$Q$28,2))))</f>
        <v/>
      </c>
      <c r="BG43" s="170" t="str">
        <f aca="false">IF(V43="","",IF(V43="-","-",IF(UPPER(V43)="AB","+",VLOOKUP(V43,'විෂය තොරතුරු'!$P$24:$Q$28,2))))</f>
        <v/>
      </c>
      <c r="BH43" s="171" t="str">
        <f aca="false">IF(W43="","",IF(W43="-","-",IF(UPPER(W43)="AB","+",VLOOKUP(W43,'විෂය තොරතුරු'!$P$24:$Q$28,2))))</f>
        <v/>
      </c>
      <c r="BI43" s="168" t="str">
        <f aca="false">IF(X43="","",IF(X43="-","-",IF(UPPER(X43)="AB","+",VLOOKUP(X43,'විෂය තොරතුරු'!$P$24:$Q$28,2))))</f>
        <v/>
      </c>
      <c r="BJ43" s="168" t="str">
        <f aca="false">IF(Y43="","",IF(Y43="-","-",IF(UPPER(Y43)="AB","+",VLOOKUP(Y43,'විෂය තොරතුරු'!$P$24:$Q$28,2))))</f>
        <v/>
      </c>
      <c r="BK43" s="168" t="str">
        <f aca="false">IF(Z43="","",IF(Z43="-","-",IF(UPPER(Z43)="AB","+",VLOOKUP(Z43,'විෂය තොරතුරු'!$P$24:$Q$28,2))))</f>
        <v/>
      </c>
      <c r="BL43" s="168" t="str">
        <f aca="false">IF(AA43="","",IF(AA43="-","-",IF(UPPER(AA43)="AB","+",VLOOKUP(AA43,'විෂය තොරතුරු'!$P$24:$Q$28,2))))</f>
        <v/>
      </c>
      <c r="BM43" s="168" t="str">
        <f aca="false">IF(AB43="","",IF(AB43="-","-",IF(UPPER(AB43)="AB","+",VLOOKUP(AB43,'විෂය තොරතුරු'!$P$24:$Q$28,2))))</f>
        <v/>
      </c>
      <c r="BN43" s="168" t="str">
        <f aca="false">IF(AC43="","",IF(AC43="-","-",IF(UPPER(AC43)="AB","+",VLOOKUP(AC43,'විෂය තොරතුරු'!$P$24:$Q$28,2))))</f>
        <v/>
      </c>
      <c r="BO43" s="169" t="str">
        <f aca="false">IF(AD43="","",IF(AD43="-","-",IF(UPPER(AD43)="AB","+",VLOOKUP(AD43,'විෂය තොරතුරු'!$P$24:$Q$28,2))))</f>
        <v/>
      </c>
      <c r="BP43" s="171" t="str">
        <f aca="false">IF(AE43="","",IF(AE43="-","-",IF(UPPER(AE43)="AB","+",VLOOKUP(AE43,'විෂය තොරතුරු'!$P$24:$Q$28,2))))</f>
        <v/>
      </c>
      <c r="BQ43" s="168" t="str">
        <f aca="false">IF(AF43="","",IF(AF43="-","-",IF(UPPER(AF43)="AB","+",VLOOKUP(AF43,'විෂය තොරතුරු'!$P$24:$Q$28,2))))</f>
        <v/>
      </c>
      <c r="BR43" s="168" t="str">
        <f aca="false">IF(AG43="","",IF(AG43="-","-",IF(UPPER(AG43)="AB","+",VLOOKUP(AG43,'විෂය තොරතුරු'!$P$24:$Q$28,2))))</f>
        <v/>
      </c>
      <c r="BS43" s="168" t="str">
        <f aca="false">IF(AH43="","",IF(AH43="-","-",IF(UPPER(AH43)="AB","+",VLOOKUP(AH43,'විෂය තොරතුරු'!$P$24:$Q$28,2))))</f>
        <v/>
      </c>
      <c r="BT43" s="168" t="str">
        <f aca="false">IF(AI43="","",IF(AI43="-","-",IF(UPPER(AI43)="AB","+",VLOOKUP(AI43,'විෂය තොරතුරු'!$P$24:$Q$28,2))))</f>
        <v/>
      </c>
      <c r="BU43" s="168" t="str">
        <f aca="false">IF(AJ43="","",IF(AJ43="-","-",IF(UPPER(AJ43)="AB","+",VLOOKUP(AJ43,'විෂය තොරතුරු'!$P$24:$Q$28,2))))</f>
        <v/>
      </c>
      <c r="BV43" s="168" t="str">
        <f aca="false">IF(AK43="","",IF(AK43="-","-",IF(UPPER(AK43)="AB","+",VLOOKUP(AK43,'විෂය තොරතුරු'!$P$24:$Q$28,2))))</f>
        <v/>
      </c>
      <c r="BW43" s="169" t="str">
        <f aca="false">IF(AL43="","",IF(AL43="-","-",IF(UPPER(AL43)="AB","+",VLOOKUP(AL43,'විෂය තොරතුරු'!$P$24:$Q$28,2))))</f>
        <v/>
      </c>
      <c r="BX43" s="171" t="str">
        <f aca="false">IF($B43="","",COUNTIF($AP43:$BW43,"A"))</f>
        <v/>
      </c>
      <c r="BY43" s="168" t="str">
        <f aca="false">IF($B43="","",COUNTIF($AP43:$BW43,"B"))</f>
        <v/>
      </c>
      <c r="BZ43" s="168" t="str">
        <f aca="false">IF($B43="","",COUNTIF($AP43:$BW43,"C"))</f>
        <v/>
      </c>
      <c r="CA43" s="168" t="str">
        <f aca="false">IF($B43="","",COUNTIF($AP43:$BW43,"S"))</f>
        <v/>
      </c>
      <c r="CB43" s="169" t="str">
        <f aca="false">IF($B43="","",COUNTIF($AP43:$BW43,"W"))</f>
        <v/>
      </c>
      <c r="CC43" s="171" t="str">
        <f aca="false">IF(B43="","",SUM(BX43:CA43))</f>
        <v/>
      </c>
      <c r="CD43" s="169" t="str">
        <f aca="false">IF(B43="","",SUM(BX43:BZ43))</f>
        <v/>
      </c>
      <c r="CE43" s="172" t="str">
        <f aca="false">IF(B43="","",IF(AND(CC43&gt;=6,CD43&gt;=3,OR(E43&gt;=35,F43&gt;=35),L43&gt;=35),"6/3 සමත්",IF(AND(CC43&gt;=5,CD43&gt;=3,OR(E43&gt;=35,F43&gt;=35,L43&gt;=35)),"5/3 සමත්",IF(AND(CC43&gt;=4,CD43&gt;=1,OR(E43&gt;=20,F43&gt;=20,L43&gt;=20)),"සමත් කළ හැකි",IF(CB43=9,"W9","අසමත් ?")))))</f>
        <v/>
      </c>
      <c r="FK43" s="173" t="n">
        <v>29</v>
      </c>
      <c r="FL43" s="161" t="s">
        <v>72</v>
      </c>
      <c r="FM43" s="161"/>
      <c r="FN43" s="161" t="str">
        <f aca="false">IF(FM43="","-",(FM43/$M$95)*100)</f>
        <v>-</v>
      </c>
      <c r="FO43" s="165" t="n">
        <v>25</v>
      </c>
      <c r="FP43" s="165"/>
      <c r="FQ43" s="165" t="n">
        <v>43</v>
      </c>
      <c r="FR43" s="165" t="s">
        <v>18</v>
      </c>
      <c r="FS43" s="165"/>
      <c r="FT43" s="165"/>
      <c r="FU43" s="165" t="n">
        <v>20</v>
      </c>
      <c r="FV43" s="165" t="n">
        <v>18</v>
      </c>
      <c r="FW43" s="165" t="n">
        <v>13</v>
      </c>
      <c r="FX43" s="165" t="n">
        <v>23</v>
      </c>
      <c r="FY43" s="165" t="s">
        <v>18</v>
      </c>
      <c r="FZ43" s="165" t="s">
        <v>18</v>
      </c>
      <c r="GA43" s="165" t="n">
        <v>33</v>
      </c>
      <c r="GB43" s="165"/>
      <c r="GC43" s="165"/>
      <c r="GD43" s="165"/>
      <c r="GE43" s="165"/>
      <c r="GF43" s="165"/>
      <c r="GG43" s="165" t="n">
        <v>38</v>
      </c>
      <c r="GH43" s="165" t="s">
        <v>18</v>
      </c>
      <c r="GI43" s="165" t="s">
        <v>18</v>
      </c>
      <c r="GJ43" s="165"/>
      <c r="GK43" s="165"/>
      <c r="GL43" s="165" t="s">
        <v>18</v>
      </c>
      <c r="GM43" s="165"/>
      <c r="GN43" s="165"/>
      <c r="GO43" s="165" t="n">
        <v>20</v>
      </c>
      <c r="GP43" s="165" t="s">
        <v>18</v>
      </c>
      <c r="GQ43" s="165"/>
      <c r="GR43" s="165" t="s">
        <v>18</v>
      </c>
      <c r="GS43" s="165"/>
      <c r="GT43" s="165"/>
      <c r="GU43" s="165"/>
      <c r="GV43" s="174"/>
      <c r="GW43" s="167" t="n">
        <f aca="false">IF(FL43="","",SUM(FO43:GV43))</f>
        <v>233</v>
      </c>
      <c r="GX43" s="168" t="n">
        <f aca="false">IF(FL43="","",GW43/9)</f>
        <v>25.8888888888889</v>
      </c>
      <c r="GY43" s="169" t="n">
        <f aca="false">IF(FL43="","",IF(GW43=0,"-",RANK(GW43,$GW$15:$GW$64,0)))</f>
        <v>20</v>
      </c>
      <c r="GZ43" s="167" t="str">
        <f aca="false">IF(FO43="","",IF(FO43="-","-",IF(UPPER(FO43)="AB","+",VLOOKUP(FO43,'විෂය තොරතුරු'!$P$24:$Q$28,2))))</f>
        <v>W</v>
      </c>
      <c r="HA43" s="168" t="str">
        <f aca="false">IF(FP43="","",IF(FP43="-","-",IF(UPPER(FP43)="AB","+",VLOOKUP(FP43,'විෂය තොරතුරු'!$P$24:$Q$28,2))))</f>
        <v/>
      </c>
      <c r="HB43" s="168" t="str">
        <f aca="false">IF(FQ43="","",IF(FQ43="-","-",IF(UPPER(FQ43)="AB","+",VLOOKUP(FQ43,'විෂය තොරතුරු'!$P$24:$Q$28,2))))</f>
        <v>S</v>
      </c>
      <c r="HC43" s="168" t="str">
        <f aca="false">IF(FR43="","",IF(FR43="-","-",IF(UPPER(FR43)="AB","+",VLOOKUP(FR43,'විෂය තොරතුරු'!$P$24:$Q$28,2))))</f>
        <v>-</v>
      </c>
      <c r="HD43" s="168" t="str">
        <f aca="false">IF(FS43="","",IF(FS43="-","-",IF(UPPER(FS43)="AB","+",VLOOKUP(FS43,'විෂය තොරතුරු'!$P$24:$Q$28,2))))</f>
        <v/>
      </c>
      <c r="HE43" s="170" t="str">
        <f aca="false">IF(FT43="","",IF(FT43="-","-",IF(UPPER(FT43)="AB","+",VLOOKUP(FT43,'විෂය තොරතුරු'!$P$24:$Q$28,2))))</f>
        <v/>
      </c>
      <c r="HF43" s="171" t="str">
        <f aca="false">IF(FU43="","",IF(FU43="-","-",IF(UPPER(FU43)="AB","+",VLOOKUP(FU43,'විෂය තොරතුරු'!$P$24:$Q$28,2))))</f>
        <v>W</v>
      </c>
      <c r="HG43" s="168" t="str">
        <f aca="false">IF(FV43="","",IF(FV43="-","-",IF(UPPER(FV43)="AB","+",VLOOKUP(FV43,'විෂය තොරතුරු'!$P$24:$Q$28,2))))</f>
        <v>W</v>
      </c>
      <c r="HH43" s="168" t="str">
        <f aca="false">IF(FW43="","",IF(FW43="-","-",IF(UPPER(FW43)="AB","+",VLOOKUP(FW43,'විෂය තොරතුරු'!$P$24:$Q$28,2))))</f>
        <v>W</v>
      </c>
      <c r="HI43" s="169" t="str">
        <f aca="false">IF(FX43="","",IF(FX43="-","-",IF(UPPER(FX43)="AB","+",VLOOKUP(FX43,'විෂය තොරතුරු'!$P$24:$Q$28,2))))</f>
        <v>W</v>
      </c>
      <c r="HJ43" s="167" t="str">
        <f aca="false">IF(FY43="","",IF(FY43="-","-",IF(UPPER(FY43)="AB","+",VLOOKUP(FY43,'විෂය තොරතුරු'!$P$24:$Q$28,2))))</f>
        <v>-</v>
      </c>
      <c r="HK43" s="168" t="str">
        <f aca="false">IF(FZ43="","",IF(FZ43="-","-",IF(UPPER(FZ43)="AB","+",VLOOKUP(FZ43,'විෂය තොරතුරු'!$P$24:$Q$28,2))))</f>
        <v>-</v>
      </c>
      <c r="HL43" s="168" t="str">
        <f aca="false">IF(GA43="","",IF(GA43="-","-",IF(UPPER(GA43)="AB","+",VLOOKUP(GA43,'විෂය තොරතුරු'!$P$24:$Q$28,2))))</f>
        <v>W</v>
      </c>
      <c r="HM43" s="168" t="str">
        <f aca="false">IF(GB43="","",IF(GB43="-","-",IF(UPPER(GB43)="AB","+",VLOOKUP(GB43,'විෂය තොරතුරු'!$P$24:$Q$28,2))))</f>
        <v/>
      </c>
      <c r="HN43" s="168" t="str">
        <f aca="false">IF(GC43="","",IF(GC43="-","-",IF(UPPER(GC43)="AB","+",VLOOKUP(GC43,'විෂය තොරතුරු'!$P$24:$Q$28,2))))</f>
        <v/>
      </c>
      <c r="HO43" s="168" t="str">
        <f aca="false">IF(GD43="","",IF(GD43="-","-",IF(UPPER(GD43)="AB","+",VLOOKUP(GD43,'විෂය තොරතුරු'!$P$24:$Q$28,2))))</f>
        <v/>
      </c>
      <c r="HP43" s="168" t="str">
        <f aca="false">IF(GE43="","",IF(GE43="-","-",IF(UPPER(GE43)="AB","+",VLOOKUP(GE43,'විෂය තොරතුරු'!$P$24:$Q$28,2))))</f>
        <v/>
      </c>
      <c r="HQ43" s="170" t="str">
        <f aca="false">IF(GF43="","",IF(GF43="-","-",IF(UPPER(GF43)="AB","+",VLOOKUP(GF43,'විෂය තොරතුරු'!$P$24:$Q$28,2))))</f>
        <v/>
      </c>
      <c r="HR43" s="171" t="str">
        <f aca="false">IF(GG43="","",IF(GG43="-","-",IF(UPPER(GG43)="AB","+",VLOOKUP(GG43,'විෂය තොරතුරු'!$P$24:$Q$28,2))))</f>
        <v>S</v>
      </c>
      <c r="HS43" s="168" t="str">
        <f aca="false">IF(GH43="","",IF(GH43="-","-",IF(UPPER(GH43)="AB","+",VLOOKUP(GH43,'විෂය තොරතුරු'!$P$24:$Q$28,2))))</f>
        <v>-</v>
      </c>
      <c r="HT43" s="168" t="str">
        <f aca="false">IF(GI43="","",IF(GI43="-","-",IF(UPPER(GI43)="AB","+",VLOOKUP(GI43,'විෂය තොරතුරු'!$P$24:$Q$28,2))))</f>
        <v>-</v>
      </c>
      <c r="HU43" s="168" t="str">
        <f aca="false">IF(GJ43="","",IF(GJ43="-","-",IF(UPPER(GJ43)="AB","+",VLOOKUP(GJ43,'විෂය තොරතුරු'!$P$24:$Q$28,2))))</f>
        <v/>
      </c>
      <c r="HV43" s="168" t="str">
        <f aca="false">IF(GK43="","",IF(GK43="-","-",IF(UPPER(GK43)="AB","+",VLOOKUP(GK43,'විෂය තොරතුරු'!$P$24:$Q$28,2))))</f>
        <v/>
      </c>
      <c r="HW43" s="168" t="str">
        <f aca="false">IF(GL43="","",IF(GL43="-","-",IF(UPPER(GL43)="AB","+",VLOOKUP(GL43,'විෂය තොරතුරු'!$P$24:$Q$28,2))))</f>
        <v>-</v>
      </c>
      <c r="HX43" s="168" t="str">
        <f aca="false">IF(GM43="","",IF(GM43="-","-",IF(UPPER(GM43)="AB","+",VLOOKUP(GM43,'විෂය තොරතුරු'!$P$24:$Q$28,2))))</f>
        <v/>
      </c>
      <c r="HY43" s="169" t="str">
        <f aca="false">IF(GN43="","",IF(GN43="-","-",IF(UPPER(GN43)="AB","+",VLOOKUP(GN43,'විෂය තොරතුරු'!$P$24:$Q$28,2))))</f>
        <v/>
      </c>
      <c r="HZ43" s="171" t="str">
        <f aca="false">IF(GO43="","",IF(GO43="-","-",IF(UPPER(GO43)="AB","+",VLOOKUP(GO43,'විෂය තොරතුරු'!$P$24:$Q$28,2))))</f>
        <v>W</v>
      </c>
      <c r="IA43" s="168" t="str">
        <f aca="false">IF(GP43="","",IF(GP43="-","-",IF(UPPER(GP43)="AB","+",VLOOKUP(GP43,'විෂය තොරතුරු'!$P$24:$Q$28,2))))</f>
        <v>-</v>
      </c>
      <c r="IB43" s="168" t="str">
        <f aca="false">IF(GQ43="","",IF(GQ43="-","-",IF(UPPER(GQ43)="AB","+",VLOOKUP(GQ43,'විෂය තොරතුරු'!$P$24:$Q$28,2))))</f>
        <v/>
      </c>
      <c r="IC43" s="168" t="str">
        <f aca="false">IF(GR43="","",IF(GR43="-","-",IF(UPPER(GR43)="AB","+",VLOOKUP(GR43,'විෂය තොරතුරු'!$P$24:$Q$28,2))))</f>
        <v>-</v>
      </c>
      <c r="ID43" s="168" t="str">
        <f aca="false">IF(GS43="","",IF(GS43="-","-",IF(UPPER(GS43)="AB","+",VLOOKUP(GS43,'විෂය තොරතුරු'!$P$24:$Q$28,2))))</f>
        <v/>
      </c>
      <c r="IE43" s="168" t="str">
        <f aca="false">IF(GT43="","",IF(GT43="-","-",IF(UPPER(GT43)="AB","+",VLOOKUP(GT43,'විෂය තොරතුරු'!$P$24:$Q$28,2))))</f>
        <v/>
      </c>
      <c r="IF43" s="168" t="str">
        <f aca="false">IF(GU43="","",IF(GU43="-","-",IF(UPPER(GU43)="AB","+",VLOOKUP(GU43,'විෂය තොරතුරු'!$P$24:$Q$28,2))))</f>
        <v/>
      </c>
      <c r="IG43" s="169" t="str">
        <f aca="false">IF(GV43="","",IF(GV43="-","-",IF(UPPER(GV43)="AB","+",VLOOKUP(GV43,'විෂය තොරතුරු'!$P$24:$Q$28,2))))</f>
        <v/>
      </c>
      <c r="IH43" s="171" t="n">
        <f aca="false">IF($FL43="","",COUNTIF($GZ43:$IG43,"A"))</f>
        <v>0</v>
      </c>
      <c r="II43" s="171" t="n">
        <f aca="false">IF($FL43="","",COUNTIF($GZ43:$IG43,"B"))</f>
        <v>0</v>
      </c>
      <c r="IJ43" s="171" t="n">
        <f aca="false">IF($FL43="","",COUNTIF($GZ43:$IG43,"C"))</f>
        <v>0</v>
      </c>
      <c r="IK43" s="171" t="n">
        <f aca="false">IF($FL43="","",COUNTIF($GZ43:$IG43,"S"))</f>
        <v>2</v>
      </c>
      <c r="IL43" s="171" t="n">
        <f aca="false">IF($FL43="","",COUNTIF($GZ43:$IG43,"W"))</f>
        <v>7</v>
      </c>
      <c r="IM43" s="171" t="n">
        <f aca="false">IF(FL43="","",SUM(IH43:IK43))</f>
        <v>2</v>
      </c>
      <c r="IN43" s="169" t="n">
        <f aca="false">IF(FL43="","",SUM(IH43:IJ43))</f>
        <v>0</v>
      </c>
      <c r="IO43" s="172" t="str">
        <f aca="false">IF(FL43="","",IF(AND(IM43&gt;=6,IN43&gt;=3,OR(FO43&gt;=35,FP43&gt;=35),FV43&gt;=35),"6/3 සමත්",IF(AND(IM43&gt;=5,IN43&gt;=3,OR(FO43&gt;=35,FP43&gt;=35,FV43&gt;=35)),"5/3 සමත්",IF(AND(IM43&gt;=4,IN43&gt;=1,OR(FO43&gt;=20,FP43&gt;=20,FV43&gt;=20)),"සමත් කළ හැකි",IF(IL43=9,"W9","අසමත් ?")))))</f>
        <v>අසමත් ?</v>
      </c>
    </row>
    <row r="44" customFormat="false" ht="13.8" hidden="true" customHeight="false" outlineLevel="0" collapsed="false">
      <c r="A44" s="160" t="n">
        <v>30</v>
      </c>
      <c r="B44" s="161"/>
      <c r="C44" s="161"/>
      <c r="D44" s="162"/>
      <c r="E44" s="183"/>
      <c r="F44" s="181"/>
      <c r="G44" s="183"/>
      <c r="H44" s="180"/>
      <c r="I44" s="180"/>
      <c r="J44" s="181"/>
      <c r="K44" s="183"/>
      <c r="L44" s="180"/>
      <c r="M44" s="180"/>
      <c r="N44" s="181"/>
      <c r="O44" s="183"/>
      <c r="P44" s="180"/>
      <c r="Q44" s="180"/>
      <c r="R44" s="180"/>
      <c r="S44" s="180"/>
      <c r="T44" s="180"/>
      <c r="U44" s="180"/>
      <c r="V44" s="181"/>
      <c r="W44" s="183"/>
      <c r="X44" s="180"/>
      <c r="Y44" s="180"/>
      <c r="Z44" s="180"/>
      <c r="AA44" s="180"/>
      <c r="AB44" s="180"/>
      <c r="AC44" s="180"/>
      <c r="AD44" s="181"/>
      <c r="AE44" s="183"/>
      <c r="AF44" s="180"/>
      <c r="AG44" s="180"/>
      <c r="AH44" s="180"/>
      <c r="AI44" s="180"/>
      <c r="AJ44" s="180"/>
      <c r="AK44" s="180"/>
      <c r="AL44" s="166"/>
      <c r="AM44" s="167" t="str">
        <f aca="false">IF(B44="","",SUM(E44:AL44))</f>
        <v/>
      </c>
      <c r="AN44" s="168" t="str">
        <f aca="false">IF(B44="","",AM44/9)</f>
        <v/>
      </c>
      <c r="AO44" s="169" t="str">
        <f aca="false">IF(B44="","",IF(AM44=0,"-",RANK(AM44,$AM$15:$AM$64,0)))</f>
        <v/>
      </c>
      <c r="AP44" s="167" t="str">
        <f aca="false">IF(E44="","",IF(E44="-","-",IF(UPPER(E44)="AB","+",VLOOKUP(E44,'විෂය තොරතුරු'!$P$24:$Q$28,2))))</f>
        <v/>
      </c>
      <c r="AQ44" s="168" t="str">
        <f aca="false">IF(F44="","",IF(F44="-","-",IF(UPPER(F44)="AB","+",VLOOKUP(F44,'විෂය තොරතුරු'!$P$24:$Q$28,2))))</f>
        <v/>
      </c>
      <c r="AR44" s="168" t="str">
        <f aca="false">IF(G44="","",IF(G44="-","-",IF(UPPER(G44)="AB","+",VLOOKUP(G44,'විෂය තොරතුරු'!$P$24:$Q$28,2))))</f>
        <v/>
      </c>
      <c r="AS44" s="168" t="str">
        <f aca="false">IF(H44="","",IF(H44="-","-",IF(UPPER(H44)="AB","+",VLOOKUP(H44,'විෂය තොරතුරු'!$P$24:$Q$28,2))))</f>
        <v/>
      </c>
      <c r="AT44" s="168" t="str">
        <f aca="false">IF(I44="","",IF(I44="-","-",IF(UPPER(I44)="AB","+",VLOOKUP(I44,'විෂය තොරතුරු'!$P$24:$Q$28,2))))</f>
        <v/>
      </c>
      <c r="AU44" s="170" t="str">
        <f aca="false">IF(J44="","",IF(J44="-","-",IF(UPPER(J44)="AB","+",VLOOKUP(J44,'විෂය තොරතුරු'!$P$24:$Q$28,2))))</f>
        <v/>
      </c>
      <c r="AV44" s="171" t="str">
        <f aca="false">IF(K44="","",IF(K44="-","-",IF(UPPER(K44)="AB","+",VLOOKUP(K44,'විෂය තොරතුරු'!$P$24:$Q$28,2))))</f>
        <v/>
      </c>
      <c r="AW44" s="168" t="str">
        <f aca="false">IF(L44="","",IF(L44="-","-",IF(UPPER(L44)="AB","+",VLOOKUP(L44,'විෂය තොරතුරු'!$P$24:$Q$28,2))))</f>
        <v/>
      </c>
      <c r="AX44" s="168" t="str">
        <f aca="false">IF(M44="","",IF(M44="-","-",IF(UPPER(M44)="AB","+",VLOOKUP(M44,'විෂය තොරතුරු'!$P$24:$Q$28,2))))</f>
        <v/>
      </c>
      <c r="AY44" s="169" t="str">
        <f aca="false">IF(N44="","",IF(N44="-","-",IF(UPPER(N44)="AB","+",VLOOKUP(N44,'විෂය තොරතුරු'!$P$24:$Q$28,2))))</f>
        <v/>
      </c>
      <c r="AZ44" s="167" t="str">
        <f aca="false">IF(O44="","",IF(O44="-","-",IF(UPPER(O44)="AB","+",VLOOKUP(O44,'විෂය තොරතුරු'!$P$24:$Q$28,2))))</f>
        <v/>
      </c>
      <c r="BA44" s="168" t="str">
        <f aca="false">IF(P44="","",IF(P44="-","-",IF(UPPER(P44)="AB","+",VLOOKUP(P44,'විෂය තොරතුරු'!$P$24:$Q$28,2))))</f>
        <v/>
      </c>
      <c r="BB44" s="168" t="str">
        <f aca="false">IF(Q44="","",IF(Q44="-","-",IF(UPPER(Q44)="AB","+",VLOOKUP(Q44,'විෂය තොරතුරු'!$P$24:$Q$28,2))))</f>
        <v/>
      </c>
      <c r="BC44" s="168" t="str">
        <f aca="false">IF(R44="","",IF(R44="-","-",IF(UPPER(R44)="AB","+",VLOOKUP(R44,'විෂය තොරතුරු'!$P$24:$Q$28,2))))</f>
        <v/>
      </c>
      <c r="BD44" s="168" t="str">
        <f aca="false">IF(S44="","",IF(S44="-","-",IF(UPPER(S44)="AB","+",VLOOKUP(S44,'විෂය තොරතුරු'!$P$24:$Q$28,2))))</f>
        <v/>
      </c>
      <c r="BE44" s="168" t="str">
        <f aca="false">IF(T44="","",IF(T44="-","-",IF(UPPER(T44)="AB","+",VLOOKUP(T44,'විෂය තොරතුරු'!$P$24:$Q$28,2))))</f>
        <v/>
      </c>
      <c r="BF44" s="168" t="str">
        <f aca="false">IF(U44="","",IF(U44="-","-",IF(UPPER(U44)="AB","+",VLOOKUP(U44,'විෂය තොරතුරු'!$P$24:$Q$28,2))))</f>
        <v/>
      </c>
      <c r="BG44" s="170" t="str">
        <f aca="false">IF(V44="","",IF(V44="-","-",IF(UPPER(V44)="AB","+",VLOOKUP(V44,'විෂය තොරතුරු'!$P$24:$Q$28,2))))</f>
        <v/>
      </c>
      <c r="BH44" s="171" t="str">
        <f aca="false">IF(W44="","",IF(W44="-","-",IF(UPPER(W44)="AB","+",VLOOKUP(W44,'විෂය තොරතුරු'!$P$24:$Q$28,2))))</f>
        <v/>
      </c>
      <c r="BI44" s="168" t="str">
        <f aca="false">IF(X44="","",IF(X44="-","-",IF(UPPER(X44)="AB","+",VLOOKUP(X44,'විෂය තොරතුරු'!$P$24:$Q$28,2))))</f>
        <v/>
      </c>
      <c r="BJ44" s="168" t="str">
        <f aca="false">IF(Y44="","",IF(Y44="-","-",IF(UPPER(Y44)="AB","+",VLOOKUP(Y44,'විෂය තොරතුරු'!$P$24:$Q$28,2))))</f>
        <v/>
      </c>
      <c r="BK44" s="168" t="str">
        <f aca="false">IF(Z44="","",IF(Z44="-","-",IF(UPPER(Z44)="AB","+",VLOOKUP(Z44,'විෂය තොරතුරු'!$P$24:$Q$28,2))))</f>
        <v/>
      </c>
      <c r="BL44" s="168" t="str">
        <f aca="false">IF(AA44="","",IF(AA44="-","-",IF(UPPER(AA44)="AB","+",VLOOKUP(AA44,'විෂය තොරතුරු'!$P$24:$Q$28,2))))</f>
        <v/>
      </c>
      <c r="BM44" s="168" t="str">
        <f aca="false">IF(AB44="","",IF(AB44="-","-",IF(UPPER(AB44)="AB","+",VLOOKUP(AB44,'විෂය තොරතුරු'!$P$24:$Q$28,2))))</f>
        <v/>
      </c>
      <c r="BN44" s="168" t="str">
        <f aca="false">IF(AC44="","",IF(AC44="-","-",IF(UPPER(AC44)="AB","+",VLOOKUP(AC44,'විෂය තොරතුරු'!$P$24:$Q$28,2))))</f>
        <v/>
      </c>
      <c r="BO44" s="169" t="str">
        <f aca="false">IF(AD44="","",IF(AD44="-","-",IF(UPPER(AD44)="AB","+",VLOOKUP(AD44,'විෂය තොරතුරු'!$P$24:$Q$28,2))))</f>
        <v/>
      </c>
      <c r="BP44" s="171" t="str">
        <f aca="false">IF(AE44="","",IF(AE44="-","-",IF(UPPER(AE44)="AB","+",VLOOKUP(AE44,'විෂය තොරතුරු'!$P$24:$Q$28,2))))</f>
        <v/>
      </c>
      <c r="BQ44" s="168" t="str">
        <f aca="false">IF(AF44="","",IF(AF44="-","-",IF(UPPER(AF44)="AB","+",VLOOKUP(AF44,'විෂය තොරතුරු'!$P$24:$Q$28,2))))</f>
        <v/>
      </c>
      <c r="BR44" s="168" t="str">
        <f aca="false">IF(AG44="","",IF(AG44="-","-",IF(UPPER(AG44)="AB","+",VLOOKUP(AG44,'විෂය තොරතුරු'!$P$24:$Q$28,2))))</f>
        <v/>
      </c>
      <c r="BS44" s="168" t="str">
        <f aca="false">IF(AH44="","",IF(AH44="-","-",IF(UPPER(AH44)="AB","+",VLOOKUP(AH44,'විෂය තොරතුරු'!$P$24:$Q$28,2))))</f>
        <v/>
      </c>
      <c r="BT44" s="168" t="str">
        <f aca="false">IF(AI44="","",IF(AI44="-","-",IF(UPPER(AI44)="AB","+",VLOOKUP(AI44,'විෂය තොරතුරු'!$P$24:$Q$28,2))))</f>
        <v/>
      </c>
      <c r="BU44" s="168" t="str">
        <f aca="false">IF(AJ44="","",IF(AJ44="-","-",IF(UPPER(AJ44)="AB","+",VLOOKUP(AJ44,'විෂය තොරතුරු'!$P$24:$Q$28,2))))</f>
        <v/>
      </c>
      <c r="BV44" s="168" t="str">
        <f aca="false">IF(AK44="","",IF(AK44="-","-",IF(UPPER(AK44)="AB","+",VLOOKUP(AK44,'විෂය තොරතුරු'!$P$24:$Q$28,2))))</f>
        <v/>
      </c>
      <c r="BW44" s="169" t="str">
        <f aca="false">IF(AL44="","",IF(AL44="-","-",IF(UPPER(AL44)="AB","+",VLOOKUP(AL44,'විෂය තොරතුරු'!$P$24:$Q$28,2))))</f>
        <v/>
      </c>
      <c r="BX44" s="171" t="str">
        <f aca="false">IF($B44="","",COUNTIF($AP44:$BW44,"A"))</f>
        <v/>
      </c>
      <c r="BY44" s="168" t="str">
        <f aca="false">IF($B44="","",COUNTIF($AP44:$BW44,"B"))</f>
        <v/>
      </c>
      <c r="BZ44" s="168" t="str">
        <f aca="false">IF($B44="","",COUNTIF($AP44:$BW44,"C"))</f>
        <v/>
      </c>
      <c r="CA44" s="168" t="str">
        <f aca="false">IF($B44="","",COUNTIF($AP44:$BW44,"S"))</f>
        <v/>
      </c>
      <c r="CB44" s="169" t="str">
        <f aca="false">IF($B44="","",COUNTIF($AP44:$BW44,"W"))</f>
        <v/>
      </c>
      <c r="CC44" s="171" t="str">
        <f aca="false">IF(B44="","",SUM(BX44:CA44))</f>
        <v/>
      </c>
      <c r="CD44" s="169" t="str">
        <f aca="false">IF(B44="","",SUM(BX44:BZ44))</f>
        <v/>
      </c>
      <c r="CE44" s="172" t="str">
        <f aca="false">IF(B44="","",IF(AND(CC44&gt;=6,CD44&gt;=3,OR(E44&gt;=35,F44&gt;=35),L44&gt;=35),"6/3 සමත්",IF(AND(CC44&gt;=5,CD44&gt;=3,OR(E44&gt;=35,F44&gt;=35,L44&gt;=35)),"5/3 සමත්",IF(AND(CC44&gt;=4,CD44&gt;=1,OR(E44&gt;=20,F44&gt;=20,L44&gt;=20)),"සමත් කළ හැකි",IF(CB44=9,"W9","අසමත් ?")))))</f>
        <v/>
      </c>
      <c r="FK44" s="173" t="n">
        <v>30</v>
      </c>
      <c r="FL44" s="161" t="s">
        <v>73</v>
      </c>
      <c r="FM44" s="161"/>
      <c r="FN44" s="161" t="str">
        <f aca="false">IF(FM44="","-",(FM44/$M$95)*100)</f>
        <v>-</v>
      </c>
      <c r="FO44" s="165" t="s">
        <v>52</v>
      </c>
      <c r="FP44" s="165"/>
      <c r="FQ44" s="165" t="s">
        <v>52</v>
      </c>
      <c r="FR44" s="165" t="s">
        <v>18</v>
      </c>
      <c r="FS44" s="165"/>
      <c r="FT44" s="165"/>
      <c r="FU44" s="165" t="s">
        <v>52</v>
      </c>
      <c r="FV44" s="165" t="s">
        <v>52</v>
      </c>
      <c r="FW44" s="165" t="s">
        <v>52</v>
      </c>
      <c r="FX44" s="165" t="s">
        <v>52</v>
      </c>
      <c r="FY44" s="165" t="s">
        <v>18</v>
      </c>
      <c r="FZ44" s="165" t="s">
        <v>18</v>
      </c>
      <c r="GA44" s="165" t="s">
        <v>18</v>
      </c>
      <c r="GB44" s="165"/>
      <c r="GC44" s="165"/>
      <c r="GD44" s="165"/>
      <c r="GE44" s="165"/>
      <c r="GF44" s="165"/>
      <c r="GG44" s="165" t="s">
        <v>18</v>
      </c>
      <c r="GH44" s="165" t="s">
        <v>18</v>
      </c>
      <c r="GI44" s="165" t="s">
        <v>18</v>
      </c>
      <c r="GJ44" s="165"/>
      <c r="GK44" s="165"/>
      <c r="GL44" s="165" t="s">
        <v>18</v>
      </c>
      <c r="GM44" s="165"/>
      <c r="GN44" s="165"/>
      <c r="GO44" s="165" t="s">
        <v>18</v>
      </c>
      <c r="GP44" s="165" t="s">
        <v>18</v>
      </c>
      <c r="GQ44" s="165"/>
      <c r="GR44" s="165" t="s">
        <v>18</v>
      </c>
      <c r="GS44" s="165"/>
      <c r="GT44" s="165"/>
      <c r="GU44" s="165"/>
      <c r="GV44" s="174"/>
      <c r="GW44" s="167" t="n">
        <f aca="false">IF(FL44="","",SUM(FO44:GV44))</f>
        <v>0</v>
      </c>
      <c r="GX44" s="168" t="n">
        <f aca="false">IF(FL44="","",GW44/9)</f>
        <v>0</v>
      </c>
      <c r="GY44" s="169" t="str">
        <f aca="false">IF(FL44="","",IF(GW44=0,"-",RANK(GW44,$GW$15:$GW$64,0)))</f>
        <v>-</v>
      </c>
      <c r="GZ44" s="167" t="str">
        <f aca="false">IF(FO44="","",IF(FO44="-","-",IF(UPPER(FO44)="AB","+",VLOOKUP(FO44,'විෂය තොරතුරු'!$P$24:$Q$28,2))))</f>
        <v>+</v>
      </c>
      <c r="HA44" s="168" t="str">
        <f aca="false">IF(FP44="","",IF(FP44="-","-",IF(UPPER(FP44)="AB","+",VLOOKUP(FP44,'විෂය තොරතුරු'!$P$24:$Q$28,2))))</f>
        <v/>
      </c>
      <c r="HB44" s="168" t="str">
        <f aca="false">IF(FQ44="","",IF(FQ44="-","-",IF(UPPER(FQ44)="AB","+",VLOOKUP(FQ44,'විෂය තොරතුරු'!$P$24:$Q$28,2))))</f>
        <v>+</v>
      </c>
      <c r="HC44" s="168" t="str">
        <f aca="false">IF(FR44="","",IF(FR44="-","-",IF(UPPER(FR44)="AB","+",VLOOKUP(FR44,'විෂය තොරතුරු'!$P$24:$Q$28,2))))</f>
        <v>-</v>
      </c>
      <c r="HD44" s="168" t="str">
        <f aca="false">IF(FS44="","",IF(FS44="-","-",IF(UPPER(FS44)="AB","+",VLOOKUP(FS44,'විෂය තොරතුරු'!$P$24:$Q$28,2))))</f>
        <v/>
      </c>
      <c r="HE44" s="170" t="str">
        <f aca="false">IF(FT44="","",IF(FT44="-","-",IF(UPPER(FT44)="AB","+",VLOOKUP(FT44,'විෂය තොරතුරු'!$P$24:$Q$28,2))))</f>
        <v/>
      </c>
      <c r="HF44" s="171" t="str">
        <f aca="false">IF(FU44="","",IF(FU44="-","-",IF(UPPER(FU44)="AB","+",VLOOKUP(FU44,'විෂය තොරතුරු'!$P$24:$Q$28,2))))</f>
        <v>+</v>
      </c>
      <c r="HG44" s="168" t="str">
        <f aca="false">IF(FV44="","",IF(FV44="-","-",IF(UPPER(FV44)="AB","+",VLOOKUP(FV44,'විෂය තොරතුරු'!$P$24:$Q$28,2))))</f>
        <v>+</v>
      </c>
      <c r="HH44" s="168" t="str">
        <f aca="false">IF(FW44="","",IF(FW44="-","-",IF(UPPER(FW44)="AB","+",VLOOKUP(FW44,'විෂය තොරතුරු'!$P$24:$Q$28,2))))</f>
        <v>+</v>
      </c>
      <c r="HI44" s="169" t="str">
        <f aca="false">IF(FX44="","",IF(FX44="-","-",IF(UPPER(FX44)="AB","+",VLOOKUP(FX44,'විෂය තොරතුරු'!$P$24:$Q$28,2))))</f>
        <v>+</v>
      </c>
      <c r="HJ44" s="167" t="str">
        <f aca="false">IF(FY44="","",IF(FY44="-","-",IF(UPPER(FY44)="AB","+",VLOOKUP(FY44,'විෂය තොරතුරු'!$P$24:$Q$28,2))))</f>
        <v>-</v>
      </c>
      <c r="HK44" s="168" t="str">
        <f aca="false">IF(FZ44="","",IF(FZ44="-","-",IF(UPPER(FZ44)="AB","+",VLOOKUP(FZ44,'විෂය තොරතුරු'!$P$24:$Q$28,2))))</f>
        <v>-</v>
      </c>
      <c r="HL44" s="168" t="str">
        <f aca="false">IF(GA44="","",IF(GA44="-","-",IF(UPPER(GA44)="AB","+",VLOOKUP(GA44,'විෂය තොරතුරු'!$P$24:$Q$28,2))))</f>
        <v>-</v>
      </c>
      <c r="HM44" s="168" t="str">
        <f aca="false">IF(GB44="","",IF(GB44="-","-",IF(UPPER(GB44)="AB","+",VLOOKUP(GB44,'විෂය තොරතුරු'!$P$24:$Q$28,2))))</f>
        <v/>
      </c>
      <c r="HN44" s="168" t="str">
        <f aca="false">IF(GC44="","",IF(GC44="-","-",IF(UPPER(GC44)="AB","+",VLOOKUP(GC44,'විෂය තොරතුරු'!$P$24:$Q$28,2))))</f>
        <v/>
      </c>
      <c r="HO44" s="168" t="str">
        <f aca="false">IF(GD44="","",IF(GD44="-","-",IF(UPPER(GD44)="AB","+",VLOOKUP(GD44,'විෂය තොරතුරු'!$P$24:$Q$28,2))))</f>
        <v/>
      </c>
      <c r="HP44" s="168" t="str">
        <f aca="false">IF(GE44="","",IF(GE44="-","-",IF(UPPER(GE44)="AB","+",VLOOKUP(GE44,'විෂය තොරතුරු'!$P$24:$Q$28,2))))</f>
        <v/>
      </c>
      <c r="HQ44" s="170" t="str">
        <f aca="false">IF(GF44="","",IF(GF44="-","-",IF(UPPER(GF44)="AB","+",VLOOKUP(GF44,'විෂය තොරතුරු'!$P$24:$Q$28,2))))</f>
        <v/>
      </c>
      <c r="HR44" s="171" t="str">
        <f aca="false">IF(GG44="","",IF(GG44="-","-",IF(UPPER(GG44)="AB","+",VLOOKUP(GG44,'විෂය තොරතුරු'!$P$24:$Q$28,2))))</f>
        <v>-</v>
      </c>
      <c r="HS44" s="168" t="str">
        <f aca="false">IF(GH44="","",IF(GH44="-","-",IF(UPPER(GH44)="AB","+",VLOOKUP(GH44,'විෂය තොරතුරු'!$P$24:$Q$28,2))))</f>
        <v>-</v>
      </c>
      <c r="HT44" s="168" t="str">
        <f aca="false">IF(GI44="","",IF(GI44="-","-",IF(UPPER(GI44)="AB","+",VLOOKUP(GI44,'විෂය තොරතුරු'!$P$24:$Q$28,2))))</f>
        <v>-</v>
      </c>
      <c r="HU44" s="168" t="str">
        <f aca="false">IF(GJ44="","",IF(GJ44="-","-",IF(UPPER(GJ44)="AB","+",VLOOKUP(GJ44,'විෂය තොරතුරු'!$P$24:$Q$28,2))))</f>
        <v/>
      </c>
      <c r="HV44" s="168" t="str">
        <f aca="false">IF(GK44="","",IF(GK44="-","-",IF(UPPER(GK44)="AB","+",VLOOKUP(GK44,'විෂය තොරතුරු'!$P$24:$Q$28,2))))</f>
        <v/>
      </c>
      <c r="HW44" s="168" t="str">
        <f aca="false">IF(GL44="","",IF(GL44="-","-",IF(UPPER(GL44)="AB","+",VLOOKUP(GL44,'විෂය තොරතුරු'!$P$24:$Q$28,2))))</f>
        <v>-</v>
      </c>
      <c r="HX44" s="168" t="str">
        <f aca="false">IF(GM44="","",IF(GM44="-","-",IF(UPPER(GM44)="AB","+",VLOOKUP(GM44,'විෂය තොරතුරු'!$P$24:$Q$28,2))))</f>
        <v/>
      </c>
      <c r="HY44" s="169" t="str">
        <f aca="false">IF(GN44="","",IF(GN44="-","-",IF(UPPER(GN44)="AB","+",VLOOKUP(GN44,'විෂය තොරතුරු'!$P$24:$Q$28,2))))</f>
        <v/>
      </c>
      <c r="HZ44" s="171" t="str">
        <f aca="false">IF(GO44="","",IF(GO44="-","-",IF(UPPER(GO44)="AB","+",VLOOKUP(GO44,'විෂය තොරතුරු'!$P$24:$Q$28,2))))</f>
        <v>-</v>
      </c>
      <c r="IA44" s="168" t="str">
        <f aca="false">IF(GP44="","",IF(GP44="-","-",IF(UPPER(GP44)="AB","+",VLOOKUP(GP44,'විෂය තොරතුරු'!$P$24:$Q$28,2))))</f>
        <v>-</v>
      </c>
      <c r="IB44" s="168" t="str">
        <f aca="false">IF(GQ44="","",IF(GQ44="-","-",IF(UPPER(GQ44)="AB","+",VLOOKUP(GQ44,'විෂය තොරතුරු'!$P$24:$Q$28,2))))</f>
        <v/>
      </c>
      <c r="IC44" s="168" t="str">
        <f aca="false">IF(GR44="","",IF(GR44="-","-",IF(UPPER(GR44)="AB","+",VLOOKUP(GR44,'විෂය තොරතුරු'!$P$24:$Q$28,2))))</f>
        <v>-</v>
      </c>
      <c r="ID44" s="168" t="str">
        <f aca="false">IF(GS44="","",IF(GS44="-","-",IF(UPPER(GS44)="AB","+",VLOOKUP(GS44,'විෂය තොරතුරු'!$P$24:$Q$28,2))))</f>
        <v/>
      </c>
      <c r="IE44" s="168" t="str">
        <f aca="false">IF(GT44="","",IF(GT44="-","-",IF(UPPER(GT44)="AB","+",VLOOKUP(GT44,'විෂය තොරතුරු'!$P$24:$Q$28,2))))</f>
        <v/>
      </c>
      <c r="IF44" s="168" t="str">
        <f aca="false">IF(GU44="","",IF(GU44="-","-",IF(UPPER(GU44)="AB","+",VLOOKUP(GU44,'විෂය තොරතුරු'!$P$24:$Q$28,2))))</f>
        <v/>
      </c>
      <c r="IG44" s="169" t="str">
        <f aca="false">IF(GV44="","",IF(GV44="-","-",IF(UPPER(GV44)="AB","+",VLOOKUP(GV44,'විෂය තොරතුරු'!$P$24:$Q$28,2))))</f>
        <v/>
      </c>
      <c r="IH44" s="171" t="n">
        <f aca="false">IF($FL44="","",COUNTIF($GZ44:$IG44,"A"))</f>
        <v>0</v>
      </c>
      <c r="II44" s="171" t="n">
        <f aca="false">IF($FL44="","",COUNTIF($GZ44:$IG44,"B"))</f>
        <v>0</v>
      </c>
      <c r="IJ44" s="171" t="n">
        <f aca="false">IF($FL44="","",COUNTIF($GZ44:$IG44,"C"))</f>
        <v>0</v>
      </c>
      <c r="IK44" s="171" t="n">
        <f aca="false">IF($FL44="","",COUNTIF($GZ44:$IG44,"S"))</f>
        <v>0</v>
      </c>
      <c r="IL44" s="171" t="n">
        <f aca="false">IF($FL44="","",COUNTIF($GZ44:$IG44,"W"))</f>
        <v>0</v>
      </c>
      <c r="IM44" s="171" t="n">
        <f aca="false">IF(FL44="","",SUM(IH44:IK44))</f>
        <v>0</v>
      </c>
      <c r="IN44" s="169" t="n">
        <f aca="false">IF(FL44="","",SUM(IH44:IJ44))</f>
        <v>0</v>
      </c>
      <c r="IO44" s="172" t="str">
        <f aca="false">IF(FL44="","",IF(AND(IM44&gt;=6,IN44&gt;=3,OR(FO44&gt;=35,FP44&gt;=35),FV44&gt;=35),"6/3 සමත්",IF(AND(IM44&gt;=5,IN44&gt;=3,OR(FO44&gt;=35,FP44&gt;=35,FV44&gt;=35)),"5/3 සමත්",IF(AND(IM44&gt;=4,IN44&gt;=1,OR(FO44&gt;=20,FP44&gt;=20,FV44&gt;=20)),"සමත් කළ හැකි",IF(IL44=9,"W9","අසමත් ?")))))</f>
        <v>අසමත් ?</v>
      </c>
    </row>
    <row r="45" customFormat="false" ht="16.5" hidden="true" customHeight="true" outlineLevel="0" collapsed="false">
      <c r="A45" s="160" t="n">
        <v>31</v>
      </c>
      <c r="B45" s="187"/>
      <c r="C45" s="161"/>
      <c r="D45" s="162"/>
      <c r="E45" s="183"/>
      <c r="F45" s="181"/>
      <c r="G45" s="183"/>
      <c r="H45" s="180"/>
      <c r="I45" s="180"/>
      <c r="J45" s="181"/>
      <c r="K45" s="183"/>
      <c r="L45" s="180"/>
      <c r="M45" s="180"/>
      <c r="N45" s="181"/>
      <c r="O45" s="183"/>
      <c r="P45" s="180"/>
      <c r="Q45" s="180"/>
      <c r="R45" s="180"/>
      <c r="S45" s="180"/>
      <c r="T45" s="180"/>
      <c r="U45" s="180"/>
      <c r="V45" s="181"/>
      <c r="W45" s="183"/>
      <c r="X45" s="180"/>
      <c r="Y45" s="180"/>
      <c r="Z45" s="180"/>
      <c r="AA45" s="180"/>
      <c r="AB45" s="180"/>
      <c r="AC45" s="180"/>
      <c r="AD45" s="181"/>
      <c r="AE45" s="183"/>
      <c r="AF45" s="180"/>
      <c r="AG45" s="180"/>
      <c r="AH45" s="180"/>
      <c r="AI45" s="180"/>
      <c r="AJ45" s="180"/>
      <c r="AK45" s="180"/>
      <c r="AL45" s="166"/>
      <c r="AM45" s="167" t="str">
        <f aca="false">IF(B45="","",SUM(E45:AL45))</f>
        <v/>
      </c>
      <c r="AN45" s="168" t="str">
        <f aca="false">IF(B45="","",AM45/9)</f>
        <v/>
      </c>
      <c r="AO45" s="169" t="str">
        <f aca="false">IF(B45="","",IF(AM45=0,"-",RANK(AM45,$AM$15:$AM$64,0)))</f>
        <v/>
      </c>
      <c r="AP45" s="167" t="str">
        <f aca="false">IF(E45="","",IF(E45="-","-",IF(UPPER(E45)="AB","+",VLOOKUP(E45,'විෂය තොරතුරු'!$P$24:$Q$28,2))))</f>
        <v/>
      </c>
      <c r="AQ45" s="168" t="str">
        <f aca="false">IF(F45="","",IF(F45="-","-",IF(UPPER(F45)="AB","+",VLOOKUP(F45,'විෂය තොරතුරු'!$P$24:$Q$28,2))))</f>
        <v/>
      </c>
      <c r="AR45" s="168" t="str">
        <f aca="false">IF(G45="","",IF(G45="-","-",IF(UPPER(G45)="AB","+",VLOOKUP(G45,'විෂය තොරතුරු'!$P$24:$Q$28,2))))</f>
        <v/>
      </c>
      <c r="AS45" s="168" t="str">
        <f aca="false">IF(H45="","",IF(H45="-","-",IF(UPPER(H45)="AB","+",VLOOKUP(H45,'විෂය තොරතුරු'!$P$24:$Q$28,2))))</f>
        <v/>
      </c>
      <c r="AT45" s="168" t="str">
        <f aca="false">IF(I45="","",IF(I45="-","-",IF(UPPER(I45)="AB","+",VLOOKUP(I45,'විෂය තොරතුරු'!$P$24:$Q$28,2))))</f>
        <v/>
      </c>
      <c r="AU45" s="170" t="str">
        <f aca="false">IF(J45="","",IF(J45="-","-",IF(UPPER(J45)="AB","+",VLOOKUP(J45,'විෂය තොරතුරු'!$P$24:$Q$28,2))))</f>
        <v/>
      </c>
      <c r="AV45" s="171" t="str">
        <f aca="false">IF(K45="","",IF(K45="-","-",IF(UPPER(K45)="AB","+",VLOOKUP(K45,'විෂය තොරතුරු'!$P$24:$Q$28,2))))</f>
        <v/>
      </c>
      <c r="AW45" s="168" t="str">
        <f aca="false">IF(L45="","",IF(L45="-","-",IF(UPPER(L45)="AB","+",VLOOKUP(L45,'විෂය තොරතුරු'!$P$24:$Q$28,2))))</f>
        <v/>
      </c>
      <c r="AX45" s="168" t="str">
        <f aca="false">IF(M45="","",IF(M45="-","-",IF(UPPER(M45)="AB","+",VLOOKUP(M45,'විෂය තොරතුරු'!$P$24:$Q$28,2))))</f>
        <v/>
      </c>
      <c r="AY45" s="169" t="str">
        <f aca="false">IF(N45="","",IF(N45="-","-",IF(UPPER(N45)="AB","+",VLOOKUP(N45,'විෂය තොරතුරු'!$P$24:$Q$28,2))))</f>
        <v/>
      </c>
      <c r="AZ45" s="167" t="str">
        <f aca="false">IF(O45="","",IF(O45="-","-",IF(UPPER(O45)="AB","+",VLOOKUP(O45,'විෂය තොරතුරු'!$P$24:$Q$28,2))))</f>
        <v/>
      </c>
      <c r="BA45" s="168" t="str">
        <f aca="false">IF(P45="","",IF(P45="-","-",IF(UPPER(P45)="AB","+",VLOOKUP(P45,'විෂය තොරතුරු'!$P$24:$Q$28,2))))</f>
        <v/>
      </c>
      <c r="BB45" s="168" t="str">
        <f aca="false">IF(Q45="","",IF(Q45="-","-",IF(UPPER(Q45)="AB","+",VLOOKUP(Q45,'විෂය තොරතුරු'!$P$24:$Q$28,2))))</f>
        <v/>
      </c>
      <c r="BC45" s="168" t="str">
        <f aca="false">IF(R45="","",IF(R45="-","-",IF(UPPER(R45)="AB","+",VLOOKUP(R45,'විෂය තොරතුරු'!$P$24:$Q$28,2))))</f>
        <v/>
      </c>
      <c r="BD45" s="168" t="str">
        <f aca="false">IF(S45="","",IF(S45="-","-",IF(UPPER(S45)="AB","+",VLOOKUP(S45,'විෂය තොරතුරු'!$P$24:$Q$28,2))))</f>
        <v/>
      </c>
      <c r="BE45" s="168" t="str">
        <f aca="false">IF(T45="","",IF(T45="-","-",IF(UPPER(T45)="AB","+",VLOOKUP(T45,'විෂය තොරතුරු'!$P$24:$Q$28,2))))</f>
        <v/>
      </c>
      <c r="BF45" s="168" t="str">
        <f aca="false">IF(U45="","",IF(U45="-","-",IF(UPPER(U45)="AB","+",VLOOKUP(U45,'විෂය තොරතුරු'!$P$24:$Q$28,2))))</f>
        <v/>
      </c>
      <c r="BG45" s="170" t="str">
        <f aca="false">IF(V45="","",IF(V45="-","-",IF(UPPER(V45)="AB","+",VLOOKUP(V45,'විෂය තොරතුරු'!$P$24:$Q$28,2))))</f>
        <v/>
      </c>
      <c r="BH45" s="171" t="str">
        <f aca="false">IF(W45="","",IF(W45="-","-",IF(UPPER(W45)="AB","+",VLOOKUP(W45,'විෂය තොරතුරු'!$P$24:$Q$28,2))))</f>
        <v/>
      </c>
      <c r="BI45" s="168" t="str">
        <f aca="false">IF(X45="","",IF(X45="-","-",IF(UPPER(X45)="AB","+",VLOOKUP(X45,'විෂය තොරතුරු'!$P$24:$Q$28,2))))</f>
        <v/>
      </c>
      <c r="BJ45" s="168" t="str">
        <f aca="false">IF(Y45="","",IF(Y45="-","-",IF(UPPER(Y45)="AB","+",VLOOKUP(Y45,'විෂය තොරතුරු'!$P$24:$Q$28,2))))</f>
        <v/>
      </c>
      <c r="BK45" s="168" t="str">
        <f aca="false">IF(Z45="","",IF(Z45="-","-",IF(UPPER(Z45)="AB","+",VLOOKUP(Z45,'විෂය තොරතුරු'!$P$24:$Q$28,2))))</f>
        <v/>
      </c>
      <c r="BL45" s="168" t="str">
        <f aca="false">IF(AA45="","",IF(AA45="-","-",IF(UPPER(AA45)="AB","+",VLOOKUP(AA45,'විෂය තොරතුරු'!$P$24:$Q$28,2))))</f>
        <v/>
      </c>
      <c r="BM45" s="168" t="str">
        <f aca="false">IF(AB45="","",IF(AB45="-","-",IF(UPPER(AB45)="AB","+",VLOOKUP(AB45,'විෂය තොරතුරු'!$P$24:$Q$28,2))))</f>
        <v/>
      </c>
      <c r="BN45" s="168" t="str">
        <f aca="false">IF(AC45="","",IF(AC45="-","-",IF(UPPER(AC45)="AB","+",VLOOKUP(AC45,'විෂය තොරතුරු'!$P$24:$Q$28,2))))</f>
        <v/>
      </c>
      <c r="BO45" s="169" t="str">
        <f aca="false">IF(AD45="","",IF(AD45="-","-",IF(UPPER(AD45)="AB","+",VLOOKUP(AD45,'විෂය තොරතුරු'!$P$24:$Q$28,2))))</f>
        <v/>
      </c>
      <c r="BP45" s="171" t="str">
        <f aca="false">IF(AE45="","",IF(AE45="-","-",IF(UPPER(AE45)="AB","+",VLOOKUP(AE45,'විෂය තොරතුරු'!$P$24:$Q$28,2))))</f>
        <v/>
      </c>
      <c r="BQ45" s="168" t="str">
        <f aca="false">IF(AF45="","",IF(AF45="-","-",IF(UPPER(AF45)="AB","+",VLOOKUP(AF45,'විෂය තොරතුරු'!$P$24:$Q$28,2))))</f>
        <v/>
      </c>
      <c r="BR45" s="168" t="str">
        <f aca="false">IF(AG45="","",IF(AG45="-","-",IF(UPPER(AG45)="AB","+",VLOOKUP(AG45,'විෂය තොරතුරු'!$P$24:$Q$28,2))))</f>
        <v/>
      </c>
      <c r="BS45" s="168" t="str">
        <f aca="false">IF(AH45="","",IF(AH45="-","-",IF(UPPER(AH45)="AB","+",VLOOKUP(AH45,'විෂය තොරතුරු'!$P$24:$Q$28,2))))</f>
        <v/>
      </c>
      <c r="BT45" s="168" t="str">
        <f aca="false">IF(AI45="","",IF(AI45="-","-",IF(UPPER(AI45)="AB","+",VLOOKUP(AI45,'විෂය තොරතුරු'!$P$24:$Q$28,2))))</f>
        <v/>
      </c>
      <c r="BU45" s="168" t="str">
        <f aca="false">IF(AJ45="","",IF(AJ45="-","-",IF(UPPER(AJ45)="AB","+",VLOOKUP(AJ45,'විෂය තොරතුරු'!$P$24:$Q$28,2))))</f>
        <v/>
      </c>
      <c r="BV45" s="168" t="str">
        <f aca="false">IF(AK45="","",IF(AK45="-","-",IF(UPPER(AK45)="AB","+",VLOOKUP(AK45,'විෂය තොරතුරු'!$P$24:$Q$28,2))))</f>
        <v/>
      </c>
      <c r="BW45" s="169" t="str">
        <f aca="false">IF(AL45="","",IF(AL45="-","-",IF(UPPER(AL45)="AB","+",VLOOKUP(AL45,'විෂය තොරතුරු'!$P$24:$Q$28,2))))</f>
        <v/>
      </c>
      <c r="BX45" s="171" t="str">
        <f aca="false">IF($B45="","",COUNTIF($AP45:$BW45,"A"))</f>
        <v/>
      </c>
      <c r="BY45" s="168" t="str">
        <f aca="false">IF($B45="","",COUNTIF($AP45:$BW45,"B"))</f>
        <v/>
      </c>
      <c r="BZ45" s="168" t="str">
        <f aca="false">IF($B45="","",COUNTIF($AP45:$BW45,"C"))</f>
        <v/>
      </c>
      <c r="CA45" s="168" t="str">
        <f aca="false">IF($B45="","",COUNTIF($AP45:$BW45,"S"))</f>
        <v/>
      </c>
      <c r="CB45" s="169" t="str">
        <f aca="false">IF($B45="","",COUNTIF($AP45:$BW45,"W"))</f>
        <v/>
      </c>
      <c r="CC45" s="171" t="str">
        <f aca="false">IF(B45="","",SUM(BX45:CA45))</f>
        <v/>
      </c>
      <c r="CD45" s="169" t="str">
        <f aca="false">IF(B45="","",SUM(BX45:BZ45))</f>
        <v/>
      </c>
      <c r="CE45" s="172" t="str">
        <f aca="false">IF(B45="","",IF(AND(CC45&gt;=6,CD45&gt;=3,OR(E45&gt;=35,F45&gt;=35),L45&gt;=35),"6/3 සමත්",IF(AND(CC45&gt;=5,CD45&gt;=3,OR(E45&gt;=35,F45&gt;=35,L45&gt;=35)),"5/3 සමත්",IF(AND(CC45&gt;=4,CD45&gt;=1,OR(E45&gt;=20,F45&gt;=20,L45&gt;=20)),"සමත් කළ හැකි",IF(CB45=9,"W9","අසමත් ?")))))</f>
        <v/>
      </c>
      <c r="FK45" s="173" t="n">
        <v>31</v>
      </c>
      <c r="FL45" s="187" t="s">
        <v>74</v>
      </c>
      <c r="FM45" s="161"/>
      <c r="FN45" s="161" t="str">
        <f aca="false">IF(FM45="","-",(FM45/$M$95)*100)</f>
        <v>-</v>
      </c>
      <c r="FO45" s="165" t="n">
        <v>21</v>
      </c>
      <c r="FP45" s="165"/>
      <c r="FQ45" s="165" t="n">
        <v>48</v>
      </c>
      <c r="FR45" s="165" t="s">
        <v>18</v>
      </c>
      <c r="FS45" s="165"/>
      <c r="FT45" s="165"/>
      <c r="FU45" s="165" t="n">
        <v>3</v>
      </c>
      <c r="FV45" s="165" t="n">
        <v>15</v>
      </c>
      <c r="FW45" s="165" t="n">
        <v>19</v>
      </c>
      <c r="FX45" s="165" t="s">
        <v>18</v>
      </c>
      <c r="FY45" s="165" t="s">
        <v>18</v>
      </c>
      <c r="FZ45" s="165" t="s">
        <v>18</v>
      </c>
      <c r="GA45" s="165" t="n">
        <v>8</v>
      </c>
      <c r="GB45" s="165"/>
      <c r="GC45" s="165"/>
      <c r="GD45" s="165"/>
      <c r="GE45" s="165"/>
      <c r="GF45" s="165"/>
      <c r="GG45" s="165" t="n">
        <v>41</v>
      </c>
      <c r="GH45" s="165" t="s">
        <v>18</v>
      </c>
      <c r="GI45" s="165" t="s">
        <v>18</v>
      </c>
      <c r="GJ45" s="165"/>
      <c r="GK45" s="165"/>
      <c r="GL45" s="165" t="n">
        <v>39</v>
      </c>
      <c r="GM45" s="165"/>
      <c r="GN45" s="165"/>
      <c r="GO45" s="165" t="s">
        <v>18</v>
      </c>
      <c r="GP45" s="165" t="s">
        <v>18</v>
      </c>
      <c r="GQ45" s="165"/>
      <c r="GR45" s="165" t="s">
        <v>18</v>
      </c>
      <c r="GS45" s="165"/>
      <c r="GT45" s="165"/>
      <c r="GU45" s="165"/>
      <c r="GV45" s="174"/>
      <c r="GW45" s="167" t="n">
        <f aca="false">IF(FL45="","",SUM(FO45:GV45))</f>
        <v>194</v>
      </c>
      <c r="GX45" s="168" t="n">
        <f aca="false">IF(FL45="","",GW45/9)</f>
        <v>21.5555555555556</v>
      </c>
      <c r="GY45" s="169" t="n">
        <f aca="false">IF(FL45="","",IF(GW45=0,"-",RANK(GW45,$GW$15:$GW$64,0)))</f>
        <v>30</v>
      </c>
      <c r="GZ45" s="167" t="str">
        <f aca="false">IF(FO45="","",IF(FO45="-","-",IF(UPPER(FO45)="AB","+",VLOOKUP(FO45,'විෂය තොරතුරු'!$P$24:$Q$28,2))))</f>
        <v>W</v>
      </c>
      <c r="HA45" s="168" t="str">
        <f aca="false">IF(FP45="","",IF(FP45="-","-",IF(UPPER(FP45)="AB","+",VLOOKUP(FP45,'විෂය තොරතුරු'!$P$24:$Q$28,2))))</f>
        <v/>
      </c>
      <c r="HB45" s="168" t="str">
        <f aca="false">IF(FQ45="","",IF(FQ45="-","-",IF(UPPER(FQ45)="AB","+",VLOOKUP(FQ45,'විෂය තොරතුරු'!$P$24:$Q$28,2))))</f>
        <v>S</v>
      </c>
      <c r="HC45" s="168" t="str">
        <f aca="false">IF(FR45="","",IF(FR45="-","-",IF(UPPER(FR45)="AB","+",VLOOKUP(FR45,'විෂය තොරතුරු'!$P$24:$Q$28,2))))</f>
        <v>-</v>
      </c>
      <c r="HD45" s="168" t="str">
        <f aca="false">IF(FS45="","",IF(FS45="-","-",IF(UPPER(FS45)="AB","+",VLOOKUP(FS45,'විෂය තොරතුරු'!$P$24:$Q$28,2))))</f>
        <v/>
      </c>
      <c r="HE45" s="170" t="str">
        <f aca="false">IF(FT45="","",IF(FT45="-","-",IF(UPPER(FT45)="AB","+",VLOOKUP(FT45,'විෂය තොරතුරු'!$P$24:$Q$28,2))))</f>
        <v/>
      </c>
      <c r="HF45" s="171" t="str">
        <f aca="false">IF(FU45="","",IF(FU45="-","-",IF(UPPER(FU45)="AB","+",VLOOKUP(FU45,'විෂය තොරතුරු'!$P$24:$Q$28,2))))</f>
        <v>W</v>
      </c>
      <c r="HG45" s="168" t="str">
        <f aca="false">IF(FV45="","",IF(FV45="-","-",IF(UPPER(FV45)="AB","+",VLOOKUP(FV45,'විෂය තොරතුරු'!$P$24:$Q$28,2))))</f>
        <v>W</v>
      </c>
      <c r="HH45" s="168" t="str">
        <f aca="false">IF(FW45="","",IF(FW45="-","-",IF(UPPER(FW45)="AB","+",VLOOKUP(FW45,'විෂය තොරතුරු'!$P$24:$Q$28,2))))</f>
        <v>W</v>
      </c>
      <c r="HI45" s="169" t="str">
        <f aca="false">IF(FX45="","",IF(FX45="-","-",IF(UPPER(FX45)="AB","+",VLOOKUP(FX45,'විෂය තොරතුරු'!$P$24:$Q$28,2))))</f>
        <v>-</v>
      </c>
      <c r="HJ45" s="167" t="str">
        <f aca="false">IF(FY45="","",IF(FY45="-","-",IF(UPPER(FY45)="AB","+",VLOOKUP(FY45,'විෂය තොරතුරු'!$P$24:$Q$28,2))))</f>
        <v>-</v>
      </c>
      <c r="HK45" s="168" t="str">
        <f aca="false">IF(FZ45="","",IF(FZ45="-","-",IF(UPPER(FZ45)="AB","+",VLOOKUP(FZ45,'විෂය තොරතුරු'!$P$24:$Q$28,2))))</f>
        <v>-</v>
      </c>
      <c r="HL45" s="168" t="str">
        <f aca="false">IF(GA45="","",IF(GA45="-","-",IF(UPPER(GA45)="AB","+",VLOOKUP(GA45,'විෂය තොරතුරු'!$P$24:$Q$28,2))))</f>
        <v>W</v>
      </c>
      <c r="HM45" s="168" t="str">
        <f aca="false">IF(GB45="","",IF(GB45="-","-",IF(UPPER(GB45)="AB","+",VLOOKUP(GB45,'විෂය තොරතුරු'!$P$24:$Q$28,2))))</f>
        <v/>
      </c>
      <c r="HN45" s="168" t="str">
        <f aca="false">IF(GC45="","",IF(GC45="-","-",IF(UPPER(GC45)="AB","+",VLOOKUP(GC45,'විෂය තොරතුරු'!$P$24:$Q$28,2))))</f>
        <v/>
      </c>
      <c r="HO45" s="168" t="str">
        <f aca="false">IF(GD45="","",IF(GD45="-","-",IF(UPPER(GD45)="AB","+",VLOOKUP(GD45,'විෂය තොරතුරු'!$P$24:$Q$28,2))))</f>
        <v/>
      </c>
      <c r="HP45" s="168" t="str">
        <f aca="false">IF(GE45="","",IF(GE45="-","-",IF(UPPER(GE45)="AB","+",VLOOKUP(GE45,'විෂය තොරතුරු'!$P$24:$Q$28,2))))</f>
        <v/>
      </c>
      <c r="HQ45" s="170" t="str">
        <f aca="false">IF(GF45="","",IF(GF45="-","-",IF(UPPER(GF45)="AB","+",VLOOKUP(GF45,'විෂය තොරතුරු'!$P$24:$Q$28,2))))</f>
        <v/>
      </c>
      <c r="HR45" s="171" t="str">
        <f aca="false">IF(GG45="","",IF(GG45="-","-",IF(UPPER(GG45)="AB","+",VLOOKUP(GG45,'විෂය තොරතුරු'!$P$24:$Q$28,2))))</f>
        <v>S</v>
      </c>
      <c r="HS45" s="168" t="str">
        <f aca="false">IF(GH45="","",IF(GH45="-","-",IF(UPPER(GH45)="AB","+",VLOOKUP(GH45,'විෂය තොරතුරු'!$P$24:$Q$28,2))))</f>
        <v>-</v>
      </c>
      <c r="HT45" s="168" t="str">
        <f aca="false">IF(GI45="","",IF(GI45="-","-",IF(UPPER(GI45)="AB","+",VLOOKUP(GI45,'විෂය තොරතුරු'!$P$24:$Q$28,2))))</f>
        <v>-</v>
      </c>
      <c r="HU45" s="168" t="str">
        <f aca="false">IF(GJ45="","",IF(GJ45="-","-",IF(UPPER(GJ45)="AB","+",VLOOKUP(GJ45,'විෂය තොරතුරු'!$P$24:$Q$28,2))))</f>
        <v/>
      </c>
      <c r="HV45" s="168" t="str">
        <f aca="false">IF(GK45="","",IF(GK45="-","-",IF(UPPER(GK45)="AB","+",VLOOKUP(GK45,'විෂය තොරතුරු'!$P$24:$Q$28,2))))</f>
        <v/>
      </c>
      <c r="HW45" s="168" t="str">
        <f aca="false">IF(GL45="","",IF(GL45="-","-",IF(UPPER(GL45)="AB","+",VLOOKUP(GL45,'විෂය තොරතුරු'!$P$24:$Q$28,2))))</f>
        <v>S</v>
      </c>
      <c r="HX45" s="168" t="str">
        <f aca="false">IF(GM45="","",IF(GM45="-","-",IF(UPPER(GM45)="AB","+",VLOOKUP(GM45,'විෂය තොරතුරු'!$P$24:$Q$28,2))))</f>
        <v/>
      </c>
      <c r="HY45" s="169" t="str">
        <f aca="false">IF(GN45="","",IF(GN45="-","-",IF(UPPER(GN45)="AB","+",VLOOKUP(GN45,'විෂය තොරතුරු'!$P$24:$Q$28,2))))</f>
        <v/>
      </c>
      <c r="HZ45" s="171" t="str">
        <f aca="false">IF(GO45="","",IF(GO45="-","-",IF(UPPER(GO45)="AB","+",VLOOKUP(GO45,'විෂය තොරතුරු'!$P$24:$Q$28,2))))</f>
        <v>-</v>
      </c>
      <c r="IA45" s="168" t="str">
        <f aca="false">IF(GP45="","",IF(GP45="-","-",IF(UPPER(GP45)="AB","+",VLOOKUP(GP45,'විෂය තොරතුරු'!$P$24:$Q$28,2))))</f>
        <v>-</v>
      </c>
      <c r="IB45" s="168" t="str">
        <f aca="false">IF(GQ45="","",IF(GQ45="-","-",IF(UPPER(GQ45)="AB","+",VLOOKUP(GQ45,'විෂය තොරතුරු'!$P$24:$Q$28,2))))</f>
        <v/>
      </c>
      <c r="IC45" s="168" t="str">
        <f aca="false">IF(GR45="","",IF(GR45="-","-",IF(UPPER(GR45)="AB","+",VLOOKUP(GR45,'විෂය තොරතුරු'!$P$24:$Q$28,2))))</f>
        <v>-</v>
      </c>
      <c r="ID45" s="168" t="str">
        <f aca="false">IF(GS45="","",IF(GS45="-","-",IF(UPPER(GS45)="AB","+",VLOOKUP(GS45,'විෂය තොරතුරු'!$P$24:$Q$28,2))))</f>
        <v/>
      </c>
      <c r="IE45" s="168" t="str">
        <f aca="false">IF(GT45="","",IF(GT45="-","-",IF(UPPER(GT45)="AB","+",VLOOKUP(GT45,'විෂය තොරතුරු'!$P$24:$Q$28,2))))</f>
        <v/>
      </c>
      <c r="IF45" s="168" t="str">
        <f aca="false">IF(GU45="","",IF(GU45="-","-",IF(UPPER(GU45)="AB","+",VLOOKUP(GU45,'විෂය තොරතුරු'!$P$24:$Q$28,2))))</f>
        <v/>
      </c>
      <c r="IG45" s="169" t="str">
        <f aca="false">IF(GV45="","",IF(GV45="-","-",IF(UPPER(GV45)="AB","+",VLOOKUP(GV45,'විෂය තොරතුරු'!$P$24:$Q$28,2))))</f>
        <v/>
      </c>
      <c r="IH45" s="171" t="n">
        <f aca="false">IF($FL45="","",COUNTIF($GZ45:$IG45,"A"))</f>
        <v>0</v>
      </c>
      <c r="II45" s="171" t="n">
        <f aca="false">IF($FL45="","",COUNTIF($GZ45:$IG45,"B"))</f>
        <v>0</v>
      </c>
      <c r="IJ45" s="171" t="n">
        <f aca="false">IF($FL45="","",COUNTIF($GZ45:$IG45,"C"))</f>
        <v>0</v>
      </c>
      <c r="IK45" s="171" t="n">
        <f aca="false">IF($FL45="","",COUNTIF($GZ45:$IG45,"S"))</f>
        <v>3</v>
      </c>
      <c r="IL45" s="171" t="n">
        <f aca="false">IF($FL45="","",COUNTIF($GZ45:$IG45,"W"))</f>
        <v>5</v>
      </c>
      <c r="IM45" s="171" t="n">
        <f aca="false">IF(FL45="","",SUM(IH45:IK45))</f>
        <v>3</v>
      </c>
      <c r="IN45" s="169" t="n">
        <f aca="false">IF(FL45="","",SUM(IH45:IJ45))</f>
        <v>0</v>
      </c>
      <c r="IO45" s="172" t="str">
        <f aca="false">IF(FL45="","",IF(AND(IM45&gt;=6,IN45&gt;=3,OR(FO45&gt;=35,FP45&gt;=35),FV45&gt;=35),"6/3 සමත්",IF(AND(IM45&gt;=5,IN45&gt;=3,OR(FO45&gt;=35,FP45&gt;=35,FV45&gt;=35)),"5/3 සමත්",IF(AND(IM45&gt;=4,IN45&gt;=1,OR(FO45&gt;=20,FP45&gt;=20,FV45&gt;=20)),"සමත් කළ හැකි",IF(IL45=9,"W9","අසමත් ?")))))</f>
        <v>අසමත් ?</v>
      </c>
    </row>
    <row r="46" customFormat="false" ht="13.8" hidden="true" customHeight="false" outlineLevel="0" collapsed="false">
      <c r="A46" s="160" t="n">
        <v>32</v>
      </c>
      <c r="B46" s="161"/>
      <c r="C46" s="161"/>
      <c r="D46" s="162"/>
      <c r="E46" s="183"/>
      <c r="F46" s="181"/>
      <c r="G46" s="183"/>
      <c r="H46" s="180"/>
      <c r="I46" s="180"/>
      <c r="J46" s="181"/>
      <c r="K46" s="183"/>
      <c r="L46" s="180"/>
      <c r="M46" s="180"/>
      <c r="N46" s="181"/>
      <c r="O46" s="183"/>
      <c r="P46" s="180"/>
      <c r="Q46" s="180"/>
      <c r="R46" s="180"/>
      <c r="S46" s="180"/>
      <c r="T46" s="180"/>
      <c r="U46" s="180"/>
      <c r="V46" s="181"/>
      <c r="W46" s="183"/>
      <c r="X46" s="180"/>
      <c r="Y46" s="180"/>
      <c r="Z46" s="180"/>
      <c r="AA46" s="180"/>
      <c r="AB46" s="180"/>
      <c r="AC46" s="180"/>
      <c r="AD46" s="181"/>
      <c r="AE46" s="183"/>
      <c r="AF46" s="180"/>
      <c r="AG46" s="180"/>
      <c r="AH46" s="180"/>
      <c r="AI46" s="180"/>
      <c r="AJ46" s="180"/>
      <c r="AK46" s="180"/>
      <c r="AL46" s="166"/>
      <c r="AM46" s="167" t="str">
        <f aca="false">IF(B46="","",SUM(E46:AL46))</f>
        <v/>
      </c>
      <c r="AN46" s="168" t="str">
        <f aca="false">IF(B46="","",AM46/9)</f>
        <v/>
      </c>
      <c r="AO46" s="169" t="str">
        <f aca="false">IF(B46="","",IF(AM46=0,"-",RANK(AM46,$AM$15:$AM$64,0)))</f>
        <v/>
      </c>
      <c r="AP46" s="167" t="str">
        <f aca="false">IF(E46="","",IF(E46="-","-",IF(UPPER(E46)="AB","+",VLOOKUP(E46,'විෂය තොරතුරු'!$P$24:$Q$28,2))))</f>
        <v/>
      </c>
      <c r="AQ46" s="168" t="str">
        <f aca="false">IF(F46="","",IF(F46="-","-",IF(UPPER(F46)="AB","+",VLOOKUP(F46,'විෂය තොරතුරු'!$P$24:$Q$28,2))))</f>
        <v/>
      </c>
      <c r="AR46" s="168" t="str">
        <f aca="false">IF(G46="","",IF(G46="-","-",IF(UPPER(G46)="AB","+",VLOOKUP(G46,'විෂය තොරතුරු'!$P$24:$Q$28,2))))</f>
        <v/>
      </c>
      <c r="AS46" s="168" t="str">
        <f aca="false">IF(H46="","",IF(H46="-","-",IF(UPPER(H46)="AB","+",VLOOKUP(H46,'විෂය තොරතුරු'!$P$24:$Q$28,2))))</f>
        <v/>
      </c>
      <c r="AT46" s="168" t="str">
        <f aca="false">IF(I46="","",IF(I46="-","-",IF(UPPER(I46)="AB","+",VLOOKUP(I46,'විෂය තොරතුරු'!$P$24:$Q$28,2))))</f>
        <v/>
      </c>
      <c r="AU46" s="170" t="str">
        <f aca="false">IF(J46="","",IF(J46="-","-",IF(UPPER(J46)="AB","+",VLOOKUP(J46,'විෂය තොරතුරු'!$P$24:$Q$28,2))))</f>
        <v/>
      </c>
      <c r="AV46" s="171" t="str">
        <f aca="false">IF(K46="","",IF(K46="-","-",IF(UPPER(K46)="AB","+",VLOOKUP(K46,'විෂය තොරතුරු'!$P$24:$Q$28,2))))</f>
        <v/>
      </c>
      <c r="AW46" s="168" t="str">
        <f aca="false">IF(L46="","",IF(L46="-","-",IF(UPPER(L46)="AB","+",VLOOKUP(L46,'විෂය තොරතුරු'!$P$24:$Q$28,2))))</f>
        <v/>
      </c>
      <c r="AX46" s="168" t="str">
        <f aca="false">IF(M46="","",IF(M46="-","-",IF(UPPER(M46)="AB","+",VLOOKUP(M46,'විෂය තොරතුරු'!$P$24:$Q$28,2))))</f>
        <v/>
      </c>
      <c r="AY46" s="169" t="str">
        <f aca="false">IF(N46="","",IF(N46="-","-",IF(UPPER(N46)="AB","+",VLOOKUP(N46,'විෂය තොරතුරු'!$P$24:$Q$28,2))))</f>
        <v/>
      </c>
      <c r="AZ46" s="167" t="str">
        <f aca="false">IF(O46="","",IF(O46="-","-",IF(UPPER(O46)="AB","+",VLOOKUP(O46,'විෂය තොරතුරු'!$P$24:$Q$28,2))))</f>
        <v/>
      </c>
      <c r="BA46" s="168" t="str">
        <f aca="false">IF(P46="","",IF(P46="-","-",IF(UPPER(P46)="AB","+",VLOOKUP(P46,'විෂය තොරතුරු'!$P$24:$Q$28,2))))</f>
        <v/>
      </c>
      <c r="BB46" s="168" t="str">
        <f aca="false">IF(Q46="","",IF(Q46="-","-",IF(UPPER(Q46)="AB","+",VLOOKUP(Q46,'විෂය තොරතුරු'!$P$24:$Q$28,2))))</f>
        <v/>
      </c>
      <c r="BC46" s="168" t="str">
        <f aca="false">IF(R46="","",IF(R46="-","-",IF(UPPER(R46)="AB","+",VLOOKUP(R46,'විෂය තොරතුරු'!$P$24:$Q$28,2))))</f>
        <v/>
      </c>
      <c r="BD46" s="168" t="str">
        <f aca="false">IF(S46="","",IF(S46="-","-",IF(UPPER(S46)="AB","+",VLOOKUP(S46,'විෂය තොරතුරු'!$P$24:$Q$28,2))))</f>
        <v/>
      </c>
      <c r="BE46" s="168" t="str">
        <f aca="false">IF(T46="","",IF(T46="-","-",IF(UPPER(T46)="AB","+",VLOOKUP(T46,'විෂය තොරතුරු'!$P$24:$Q$28,2))))</f>
        <v/>
      </c>
      <c r="BF46" s="168" t="str">
        <f aca="false">IF(U46="","",IF(U46="-","-",IF(UPPER(U46)="AB","+",VLOOKUP(U46,'විෂය තොරතුරු'!$P$24:$Q$28,2))))</f>
        <v/>
      </c>
      <c r="BG46" s="170" t="str">
        <f aca="false">IF(V46="","",IF(V46="-","-",IF(UPPER(V46)="AB","+",VLOOKUP(V46,'විෂය තොරතුරු'!$P$24:$Q$28,2))))</f>
        <v/>
      </c>
      <c r="BH46" s="171" t="str">
        <f aca="false">IF(W46="","",IF(W46="-","-",IF(UPPER(W46)="AB","+",VLOOKUP(W46,'විෂය තොරතුරු'!$P$24:$Q$28,2))))</f>
        <v/>
      </c>
      <c r="BI46" s="168" t="str">
        <f aca="false">IF(X46="","",IF(X46="-","-",IF(UPPER(X46)="AB","+",VLOOKUP(X46,'විෂය තොරතුරු'!$P$24:$Q$28,2))))</f>
        <v/>
      </c>
      <c r="BJ46" s="168" t="str">
        <f aca="false">IF(Y46="","",IF(Y46="-","-",IF(UPPER(Y46)="AB","+",VLOOKUP(Y46,'විෂය තොරතුරු'!$P$24:$Q$28,2))))</f>
        <v/>
      </c>
      <c r="BK46" s="168" t="str">
        <f aca="false">IF(Z46="","",IF(Z46="-","-",IF(UPPER(Z46)="AB","+",VLOOKUP(Z46,'විෂය තොරතුරු'!$P$24:$Q$28,2))))</f>
        <v/>
      </c>
      <c r="BL46" s="168" t="str">
        <f aca="false">IF(AA46="","",IF(AA46="-","-",IF(UPPER(AA46)="AB","+",VLOOKUP(AA46,'විෂය තොරතුරු'!$P$24:$Q$28,2))))</f>
        <v/>
      </c>
      <c r="BM46" s="168" t="str">
        <f aca="false">IF(AB46="","",IF(AB46="-","-",IF(UPPER(AB46)="AB","+",VLOOKUP(AB46,'විෂය තොරතුරු'!$P$24:$Q$28,2))))</f>
        <v/>
      </c>
      <c r="BN46" s="168" t="str">
        <f aca="false">IF(AC46="","",IF(AC46="-","-",IF(UPPER(AC46)="AB","+",VLOOKUP(AC46,'විෂය තොරතුරු'!$P$24:$Q$28,2))))</f>
        <v/>
      </c>
      <c r="BO46" s="169" t="str">
        <f aca="false">IF(AD46="","",IF(AD46="-","-",IF(UPPER(AD46)="AB","+",VLOOKUP(AD46,'විෂය තොරතුරු'!$P$24:$Q$28,2))))</f>
        <v/>
      </c>
      <c r="BP46" s="171" t="str">
        <f aca="false">IF(AE46="","",IF(AE46="-","-",IF(UPPER(AE46)="AB","+",VLOOKUP(AE46,'විෂය තොරතුරු'!$P$24:$Q$28,2))))</f>
        <v/>
      </c>
      <c r="BQ46" s="168" t="str">
        <f aca="false">IF(AF46="","",IF(AF46="-","-",IF(UPPER(AF46)="AB","+",VLOOKUP(AF46,'විෂය තොරතුරු'!$P$24:$Q$28,2))))</f>
        <v/>
      </c>
      <c r="BR46" s="168" t="str">
        <f aca="false">IF(AG46="","",IF(AG46="-","-",IF(UPPER(AG46)="AB","+",VLOOKUP(AG46,'විෂය තොරතුරු'!$P$24:$Q$28,2))))</f>
        <v/>
      </c>
      <c r="BS46" s="168" t="str">
        <f aca="false">IF(AH46="","",IF(AH46="-","-",IF(UPPER(AH46)="AB","+",VLOOKUP(AH46,'විෂය තොරතුරු'!$P$24:$Q$28,2))))</f>
        <v/>
      </c>
      <c r="BT46" s="168" t="str">
        <f aca="false">IF(AI46="","",IF(AI46="-","-",IF(UPPER(AI46)="AB","+",VLOOKUP(AI46,'විෂය තොරතුරු'!$P$24:$Q$28,2))))</f>
        <v/>
      </c>
      <c r="BU46" s="168" t="str">
        <f aca="false">IF(AJ46="","",IF(AJ46="-","-",IF(UPPER(AJ46)="AB","+",VLOOKUP(AJ46,'විෂය තොරතුරු'!$P$24:$Q$28,2))))</f>
        <v/>
      </c>
      <c r="BV46" s="168" t="str">
        <f aca="false">IF(AK46="","",IF(AK46="-","-",IF(UPPER(AK46)="AB","+",VLOOKUP(AK46,'විෂය තොරතුරු'!$P$24:$Q$28,2))))</f>
        <v/>
      </c>
      <c r="BW46" s="169" t="str">
        <f aca="false">IF(AL46="","",IF(AL46="-","-",IF(UPPER(AL46)="AB","+",VLOOKUP(AL46,'විෂය තොරතුරු'!$P$24:$Q$28,2))))</f>
        <v/>
      </c>
      <c r="BX46" s="171" t="str">
        <f aca="false">IF($B46="","",COUNTIF($AP46:$BW46,"A"))</f>
        <v/>
      </c>
      <c r="BY46" s="168" t="str">
        <f aca="false">IF($B46="","",COUNTIF($AP46:$BW46,"B"))</f>
        <v/>
      </c>
      <c r="BZ46" s="168" t="str">
        <f aca="false">IF($B46="","",COUNTIF($AP46:$BW46,"C"))</f>
        <v/>
      </c>
      <c r="CA46" s="168" t="str">
        <f aca="false">IF($B46="","",COUNTIF($AP46:$BW46,"S"))</f>
        <v/>
      </c>
      <c r="CB46" s="169" t="str">
        <f aca="false">IF($B46="","",COUNTIF($AP46:$BW46,"W"))</f>
        <v/>
      </c>
      <c r="CC46" s="171" t="str">
        <f aca="false">IF(B46="","",SUM(BX46:CA46))</f>
        <v/>
      </c>
      <c r="CD46" s="169" t="str">
        <f aca="false">IF(B46="","",SUM(BX46:BZ46))</f>
        <v/>
      </c>
      <c r="CE46" s="172" t="str">
        <f aca="false">IF(B46="","",IF(AND(CC46&gt;=6,CD46&gt;=3,OR(E46&gt;=35,F46&gt;=35),L46&gt;=35),"6/3 සමත්",IF(AND(CC46&gt;=5,CD46&gt;=3,OR(E46&gt;=35,F46&gt;=35,L46&gt;=35)),"5/3 සමත්",IF(AND(CC46&gt;=4,CD46&gt;=1,OR(E46&gt;=20,F46&gt;=20,L46&gt;=20)),"සමත් කළ හැකි",IF(CB46=9,"W9","අසමත් ?")))))</f>
        <v/>
      </c>
      <c r="FK46" s="173" t="n">
        <v>32</v>
      </c>
      <c r="FL46" s="161" t="s">
        <v>75</v>
      </c>
      <c r="FM46" s="161"/>
      <c r="FN46" s="161" t="str">
        <f aca="false">IF(FM46="","-",(FM46/$M$95)*100)</f>
        <v>-</v>
      </c>
      <c r="FO46" s="165" t="n">
        <v>25</v>
      </c>
      <c r="FP46" s="165"/>
      <c r="FQ46" s="165" t="n">
        <v>38</v>
      </c>
      <c r="FR46" s="165" t="s">
        <v>18</v>
      </c>
      <c r="FS46" s="165"/>
      <c r="FT46" s="165"/>
      <c r="FU46" s="165" t="n">
        <v>0</v>
      </c>
      <c r="FV46" s="165" t="n">
        <v>26</v>
      </c>
      <c r="FW46" s="165" t="n">
        <v>26</v>
      </c>
      <c r="FX46" s="165" t="n">
        <v>29</v>
      </c>
      <c r="FY46" s="165" t="s">
        <v>18</v>
      </c>
      <c r="FZ46" s="165" t="s">
        <v>18</v>
      </c>
      <c r="GA46" s="165" t="n">
        <v>9</v>
      </c>
      <c r="GB46" s="165"/>
      <c r="GC46" s="165"/>
      <c r="GD46" s="165"/>
      <c r="GE46" s="165"/>
      <c r="GF46" s="165"/>
      <c r="GG46" s="165" t="s">
        <v>18</v>
      </c>
      <c r="GH46" s="165" t="s">
        <v>18</v>
      </c>
      <c r="GI46" s="165" t="n">
        <v>32</v>
      </c>
      <c r="GJ46" s="165"/>
      <c r="GK46" s="165"/>
      <c r="GL46" s="165" t="n">
        <v>26</v>
      </c>
      <c r="GM46" s="165"/>
      <c r="GN46" s="165"/>
      <c r="GO46" s="165" t="s">
        <v>18</v>
      </c>
      <c r="GP46" s="165" t="s">
        <v>18</v>
      </c>
      <c r="GQ46" s="165"/>
      <c r="GR46" s="165" t="s">
        <v>18</v>
      </c>
      <c r="GS46" s="165"/>
      <c r="GT46" s="165"/>
      <c r="GU46" s="165"/>
      <c r="GV46" s="174"/>
      <c r="GW46" s="167" t="n">
        <f aca="false">IF(FL46="","",SUM(FO46:GV46))</f>
        <v>211</v>
      </c>
      <c r="GX46" s="168" t="n">
        <f aca="false">IF(FL46="","",GW46/9)</f>
        <v>23.4444444444444</v>
      </c>
      <c r="GY46" s="169" t="n">
        <f aca="false">IF(FL46="","",IF(GW46=0,"-",RANK(GW46,$GW$15:$GW$64,0)))</f>
        <v>24</v>
      </c>
      <c r="GZ46" s="167" t="str">
        <f aca="false">IF(FO46="","",IF(FO46="-","-",IF(UPPER(FO46)="AB","+",VLOOKUP(FO46,'විෂය තොරතුරු'!$P$24:$Q$28,2))))</f>
        <v>W</v>
      </c>
      <c r="HA46" s="168" t="str">
        <f aca="false">IF(FP46="","",IF(FP46="-","-",IF(UPPER(FP46)="AB","+",VLOOKUP(FP46,'විෂය තොරතුරු'!$P$24:$Q$28,2))))</f>
        <v/>
      </c>
      <c r="HB46" s="168" t="str">
        <f aca="false">IF(FQ46="","",IF(FQ46="-","-",IF(UPPER(FQ46)="AB","+",VLOOKUP(FQ46,'විෂය තොරතුරු'!$P$24:$Q$28,2))))</f>
        <v>S</v>
      </c>
      <c r="HC46" s="168" t="str">
        <f aca="false">IF(FR46="","",IF(FR46="-","-",IF(UPPER(FR46)="AB","+",VLOOKUP(FR46,'විෂය තොරතුරු'!$P$24:$Q$28,2))))</f>
        <v>-</v>
      </c>
      <c r="HD46" s="168" t="str">
        <f aca="false">IF(FS46="","",IF(FS46="-","-",IF(UPPER(FS46)="AB","+",VLOOKUP(FS46,'විෂය තොරතුරු'!$P$24:$Q$28,2))))</f>
        <v/>
      </c>
      <c r="HE46" s="170" t="str">
        <f aca="false">IF(FT46="","",IF(FT46="-","-",IF(UPPER(FT46)="AB","+",VLOOKUP(FT46,'විෂය තොරතුරු'!$P$24:$Q$28,2))))</f>
        <v/>
      </c>
      <c r="HF46" s="171" t="str">
        <f aca="false">IF(FU46="","",IF(FU46="-","-",IF(UPPER(FU46)="AB","+",VLOOKUP(FU46,'විෂය තොරතුරු'!$P$24:$Q$28,2))))</f>
        <v>W</v>
      </c>
      <c r="HG46" s="168" t="str">
        <f aca="false">IF(FV46="","",IF(FV46="-","-",IF(UPPER(FV46)="AB","+",VLOOKUP(FV46,'විෂය තොරතුරු'!$P$24:$Q$28,2))))</f>
        <v>W</v>
      </c>
      <c r="HH46" s="168" t="str">
        <f aca="false">IF(FW46="","",IF(FW46="-","-",IF(UPPER(FW46)="AB","+",VLOOKUP(FW46,'විෂය තොරතුරු'!$P$24:$Q$28,2))))</f>
        <v>W</v>
      </c>
      <c r="HI46" s="169" t="str">
        <f aca="false">IF(FX46="","",IF(FX46="-","-",IF(UPPER(FX46)="AB","+",VLOOKUP(FX46,'විෂය තොරතුරු'!$P$24:$Q$28,2))))</f>
        <v>W</v>
      </c>
      <c r="HJ46" s="167" t="str">
        <f aca="false">IF(FY46="","",IF(FY46="-","-",IF(UPPER(FY46)="AB","+",VLOOKUP(FY46,'විෂය තොරතුරු'!$P$24:$Q$28,2))))</f>
        <v>-</v>
      </c>
      <c r="HK46" s="168" t="str">
        <f aca="false">IF(FZ46="","",IF(FZ46="-","-",IF(UPPER(FZ46)="AB","+",VLOOKUP(FZ46,'විෂය තොරතුරු'!$P$24:$Q$28,2))))</f>
        <v>-</v>
      </c>
      <c r="HL46" s="168" t="str">
        <f aca="false">IF(GA46="","",IF(GA46="-","-",IF(UPPER(GA46)="AB","+",VLOOKUP(GA46,'විෂය තොරතුරු'!$P$24:$Q$28,2))))</f>
        <v>W</v>
      </c>
      <c r="HM46" s="168" t="str">
        <f aca="false">IF(GB46="","",IF(GB46="-","-",IF(UPPER(GB46)="AB","+",VLOOKUP(GB46,'විෂය තොරතුරු'!$P$24:$Q$28,2))))</f>
        <v/>
      </c>
      <c r="HN46" s="168" t="str">
        <f aca="false">IF(GC46="","",IF(GC46="-","-",IF(UPPER(GC46)="AB","+",VLOOKUP(GC46,'විෂය තොරතුරු'!$P$24:$Q$28,2))))</f>
        <v/>
      </c>
      <c r="HO46" s="168" t="str">
        <f aca="false">IF(GD46="","",IF(GD46="-","-",IF(UPPER(GD46)="AB","+",VLOOKUP(GD46,'විෂය තොරතුරු'!$P$24:$Q$28,2))))</f>
        <v/>
      </c>
      <c r="HP46" s="168" t="str">
        <f aca="false">IF(GE46="","",IF(GE46="-","-",IF(UPPER(GE46)="AB","+",VLOOKUP(GE46,'විෂය තොරතුරු'!$P$24:$Q$28,2))))</f>
        <v/>
      </c>
      <c r="HQ46" s="170" t="str">
        <f aca="false">IF(GF46="","",IF(GF46="-","-",IF(UPPER(GF46)="AB","+",VLOOKUP(GF46,'විෂය තොරතුරු'!$P$24:$Q$28,2))))</f>
        <v/>
      </c>
      <c r="HR46" s="171" t="str">
        <f aca="false">IF(GG46="","",IF(GG46="-","-",IF(UPPER(GG46)="AB","+",VLOOKUP(GG46,'විෂය තොරතුරු'!$P$24:$Q$28,2))))</f>
        <v>-</v>
      </c>
      <c r="HS46" s="168" t="str">
        <f aca="false">IF(GH46="","",IF(GH46="-","-",IF(UPPER(GH46)="AB","+",VLOOKUP(GH46,'විෂය තොරතුරු'!$P$24:$Q$28,2))))</f>
        <v>-</v>
      </c>
      <c r="HT46" s="168" t="str">
        <f aca="false">IF(GI46="","",IF(GI46="-","-",IF(UPPER(GI46)="AB","+",VLOOKUP(GI46,'විෂය තොරතුරු'!$P$24:$Q$28,2))))</f>
        <v>W</v>
      </c>
      <c r="HU46" s="168" t="str">
        <f aca="false">IF(GJ46="","",IF(GJ46="-","-",IF(UPPER(GJ46)="AB","+",VLOOKUP(GJ46,'විෂය තොරතුරු'!$P$24:$Q$28,2))))</f>
        <v/>
      </c>
      <c r="HV46" s="168" t="str">
        <f aca="false">IF(GK46="","",IF(GK46="-","-",IF(UPPER(GK46)="AB","+",VLOOKUP(GK46,'විෂය තොරතුරු'!$P$24:$Q$28,2))))</f>
        <v/>
      </c>
      <c r="HW46" s="168" t="str">
        <f aca="false">IF(GL46="","",IF(GL46="-","-",IF(UPPER(GL46)="AB","+",VLOOKUP(GL46,'විෂය තොරතුරු'!$P$24:$Q$28,2))))</f>
        <v>W</v>
      </c>
      <c r="HX46" s="168" t="str">
        <f aca="false">IF(GM46="","",IF(GM46="-","-",IF(UPPER(GM46)="AB","+",VLOOKUP(GM46,'විෂය තොරතුරු'!$P$24:$Q$28,2))))</f>
        <v/>
      </c>
      <c r="HY46" s="169" t="str">
        <f aca="false">IF(GN46="","",IF(GN46="-","-",IF(UPPER(GN46)="AB","+",VLOOKUP(GN46,'විෂය තොරතුරු'!$P$24:$Q$28,2))))</f>
        <v/>
      </c>
      <c r="HZ46" s="171" t="str">
        <f aca="false">IF(GO46="","",IF(GO46="-","-",IF(UPPER(GO46)="AB","+",VLOOKUP(GO46,'විෂය තොරතුරු'!$P$24:$Q$28,2))))</f>
        <v>-</v>
      </c>
      <c r="IA46" s="168" t="str">
        <f aca="false">IF(GP46="","",IF(GP46="-","-",IF(UPPER(GP46)="AB","+",VLOOKUP(GP46,'විෂය තොරතුරු'!$P$24:$Q$28,2))))</f>
        <v>-</v>
      </c>
      <c r="IB46" s="168" t="str">
        <f aca="false">IF(GQ46="","",IF(GQ46="-","-",IF(UPPER(GQ46)="AB","+",VLOOKUP(GQ46,'විෂය තොරතුරු'!$P$24:$Q$28,2))))</f>
        <v/>
      </c>
      <c r="IC46" s="168" t="str">
        <f aca="false">IF(GR46="","",IF(GR46="-","-",IF(UPPER(GR46)="AB","+",VLOOKUP(GR46,'විෂය තොරතුරු'!$P$24:$Q$28,2))))</f>
        <v>-</v>
      </c>
      <c r="ID46" s="168" t="str">
        <f aca="false">IF(GS46="","",IF(GS46="-","-",IF(UPPER(GS46)="AB","+",VLOOKUP(GS46,'විෂය තොරතුරු'!$P$24:$Q$28,2))))</f>
        <v/>
      </c>
      <c r="IE46" s="168" t="str">
        <f aca="false">IF(GT46="","",IF(GT46="-","-",IF(UPPER(GT46)="AB","+",VLOOKUP(GT46,'විෂය තොරතුරු'!$P$24:$Q$28,2))))</f>
        <v/>
      </c>
      <c r="IF46" s="168" t="str">
        <f aca="false">IF(GU46="","",IF(GU46="-","-",IF(UPPER(GU46)="AB","+",VLOOKUP(GU46,'විෂය තොරතුරු'!$P$24:$Q$28,2))))</f>
        <v/>
      </c>
      <c r="IG46" s="169" t="str">
        <f aca="false">IF(GV46="","",IF(GV46="-","-",IF(UPPER(GV46)="AB","+",VLOOKUP(GV46,'විෂය තොරතුරු'!$P$24:$Q$28,2))))</f>
        <v/>
      </c>
      <c r="IH46" s="171" t="n">
        <f aca="false">IF($FL46="","",COUNTIF($GZ46:$IG46,"A"))</f>
        <v>0</v>
      </c>
      <c r="II46" s="171" t="n">
        <f aca="false">IF($FL46="","",COUNTIF($GZ46:$IG46,"B"))</f>
        <v>0</v>
      </c>
      <c r="IJ46" s="171" t="n">
        <f aca="false">IF($FL46="","",COUNTIF($GZ46:$IG46,"C"))</f>
        <v>0</v>
      </c>
      <c r="IK46" s="171" t="n">
        <f aca="false">IF($FL46="","",COUNTIF($GZ46:$IG46,"S"))</f>
        <v>1</v>
      </c>
      <c r="IL46" s="171" t="n">
        <f aca="false">IF($FL46="","",COUNTIF($GZ46:$IG46,"W"))</f>
        <v>8</v>
      </c>
      <c r="IM46" s="171" t="n">
        <f aca="false">IF(FL46="","",SUM(IH46:IK46))</f>
        <v>1</v>
      </c>
      <c r="IN46" s="169" t="n">
        <f aca="false">IF(FL46="","",SUM(IH46:IJ46))</f>
        <v>0</v>
      </c>
      <c r="IO46" s="172" t="str">
        <f aca="false">IF(FL46="","",IF(AND(IM46&gt;=6,IN46&gt;=3,OR(FO46&gt;=35,FP46&gt;=35),FV46&gt;=35),"6/3 සමත්",IF(AND(IM46&gt;=5,IN46&gt;=3,OR(FO46&gt;=35,FP46&gt;=35,FV46&gt;=35)),"5/3 සමත්",IF(AND(IM46&gt;=4,IN46&gt;=1,OR(FO46&gt;=20,FP46&gt;=20,FV46&gt;=20)),"සමත් කළ හැකි",IF(IL46=9,"W9","අසමත් ?")))))</f>
        <v>අසමත් ?</v>
      </c>
    </row>
    <row r="47" customFormat="false" ht="13.8" hidden="true" customHeight="false" outlineLevel="0" collapsed="false">
      <c r="A47" s="160" t="n">
        <v>33</v>
      </c>
      <c r="B47" s="161"/>
      <c r="C47" s="161"/>
      <c r="D47" s="162"/>
      <c r="E47" s="183"/>
      <c r="F47" s="181"/>
      <c r="G47" s="183"/>
      <c r="H47" s="180"/>
      <c r="I47" s="180"/>
      <c r="J47" s="181"/>
      <c r="K47" s="183"/>
      <c r="L47" s="180"/>
      <c r="M47" s="180"/>
      <c r="N47" s="181"/>
      <c r="O47" s="183"/>
      <c r="P47" s="180"/>
      <c r="Q47" s="180"/>
      <c r="R47" s="180"/>
      <c r="S47" s="180"/>
      <c r="T47" s="180"/>
      <c r="U47" s="180"/>
      <c r="V47" s="181"/>
      <c r="W47" s="183"/>
      <c r="X47" s="180"/>
      <c r="Y47" s="180"/>
      <c r="Z47" s="180"/>
      <c r="AA47" s="180"/>
      <c r="AB47" s="180"/>
      <c r="AC47" s="180"/>
      <c r="AD47" s="181"/>
      <c r="AE47" s="183"/>
      <c r="AF47" s="180"/>
      <c r="AG47" s="180"/>
      <c r="AH47" s="180"/>
      <c r="AI47" s="180"/>
      <c r="AJ47" s="180"/>
      <c r="AK47" s="180"/>
      <c r="AL47" s="166"/>
      <c r="AM47" s="167" t="str">
        <f aca="false">IF(B47="","",SUM(E47:AL47))</f>
        <v/>
      </c>
      <c r="AN47" s="168" t="str">
        <f aca="false">IF(B47="","",AM47/9)</f>
        <v/>
      </c>
      <c r="AO47" s="169" t="str">
        <f aca="false">IF(B47="","",IF(AM47=0,"-",RANK(AM47,$AM$15:$AM$64,0)))</f>
        <v/>
      </c>
      <c r="AP47" s="167" t="str">
        <f aca="false">IF(E47="","",IF(E47="-","-",IF(UPPER(E47)="AB","+",VLOOKUP(E47,'විෂය තොරතුරු'!$P$24:$Q$28,2))))</f>
        <v/>
      </c>
      <c r="AQ47" s="168" t="str">
        <f aca="false">IF(F47="","",IF(F47="-","-",IF(UPPER(F47)="AB","+",VLOOKUP(F47,'විෂය තොරතුරු'!$P$24:$Q$28,2))))</f>
        <v/>
      </c>
      <c r="AR47" s="168" t="str">
        <f aca="false">IF(G47="","",IF(G47="-","-",IF(UPPER(G47)="AB","+",VLOOKUP(G47,'විෂය තොරතුරු'!$P$24:$Q$28,2))))</f>
        <v/>
      </c>
      <c r="AS47" s="168" t="str">
        <f aca="false">IF(H47="","",IF(H47="-","-",IF(UPPER(H47)="AB","+",VLOOKUP(H47,'විෂය තොරතුරු'!$P$24:$Q$28,2))))</f>
        <v/>
      </c>
      <c r="AT47" s="168" t="str">
        <f aca="false">IF(I47="","",IF(I47="-","-",IF(UPPER(I47)="AB","+",VLOOKUP(I47,'විෂය තොරතුරු'!$P$24:$Q$28,2))))</f>
        <v/>
      </c>
      <c r="AU47" s="170" t="str">
        <f aca="false">IF(J47="","",IF(J47="-","-",IF(UPPER(J47)="AB","+",VLOOKUP(J47,'විෂය තොරතුරු'!$P$24:$Q$28,2))))</f>
        <v/>
      </c>
      <c r="AV47" s="171" t="str">
        <f aca="false">IF(K47="","",IF(K47="-","-",IF(UPPER(K47)="AB","+",VLOOKUP(K47,'විෂය තොරතුරු'!$P$24:$Q$28,2))))</f>
        <v/>
      </c>
      <c r="AW47" s="168" t="str">
        <f aca="false">IF(L47="","",IF(L47="-","-",IF(UPPER(L47)="AB","+",VLOOKUP(L47,'විෂය තොරතුරු'!$P$24:$Q$28,2))))</f>
        <v/>
      </c>
      <c r="AX47" s="168" t="str">
        <f aca="false">IF(M47="","",IF(M47="-","-",IF(UPPER(M47)="AB","+",VLOOKUP(M47,'විෂය තොරතුරු'!$P$24:$Q$28,2))))</f>
        <v/>
      </c>
      <c r="AY47" s="169" t="str">
        <f aca="false">IF(N47="","",IF(N47="-","-",IF(UPPER(N47)="AB","+",VLOOKUP(N47,'විෂය තොරතුරු'!$P$24:$Q$28,2))))</f>
        <v/>
      </c>
      <c r="AZ47" s="167" t="str">
        <f aca="false">IF(O47="","",IF(O47="-","-",IF(UPPER(O47)="AB","+",VLOOKUP(O47,'විෂය තොරතුරු'!$P$24:$Q$28,2))))</f>
        <v/>
      </c>
      <c r="BA47" s="168" t="str">
        <f aca="false">IF(P47="","",IF(P47="-","-",IF(UPPER(P47)="AB","+",VLOOKUP(P47,'විෂය තොරතුරු'!$P$24:$Q$28,2))))</f>
        <v/>
      </c>
      <c r="BB47" s="168" t="str">
        <f aca="false">IF(Q47="","",IF(Q47="-","-",IF(UPPER(Q47)="AB","+",VLOOKUP(Q47,'විෂය තොරතුරු'!$P$24:$Q$28,2))))</f>
        <v/>
      </c>
      <c r="BC47" s="168" t="str">
        <f aca="false">IF(R47="","",IF(R47="-","-",IF(UPPER(R47)="AB","+",VLOOKUP(R47,'විෂය තොරතුරු'!$P$24:$Q$28,2))))</f>
        <v/>
      </c>
      <c r="BD47" s="168" t="str">
        <f aca="false">IF(S47="","",IF(S47="-","-",IF(UPPER(S47)="AB","+",VLOOKUP(S47,'විෂය තොරතුරු'!$P$24:$Q$28,2))))</f>
        <v/>
      </c>
      <c r="BE47" s="168" t="str">
        <f aca="false">IF(T47="","",IF(T47="-","-",IF(UPPER(T47)="AB","+",VLOOKUP(T47,'විෂය තොරතුරු'!$P$24:$Q$28,2))))</f>
        <v/>
      </c>
      <c r="BF47" s="168" t="str">
        <f aca="false">IF(U47="","",IF(U47="-","-",IF(UPPER(U47)="AB","+",VLOOKUP(U47,'විෂය තොරතුරු'!$P$24:$Q$28,2))))</f>
        <v/>
      </c>
      <c r="BG47" s="170" t="str">
        <f aca="false">IF(V47="","",IF(V47="-","-",IF(UPPER(V47)="AB","+",VLOOKUP(V47,'විෂය තොරතුරු'!$P$24:$Q$28,2))))</f>
        <v/>
      </c>
      <c r="BH47" s="171" t="str">
        <f aca="false">IF(W47="","",IF(W47="-","-",IF(UPPER(W47)="AB","+",VLOOKUP(W47,'විෂය තොරතුරු'!$P$24:$Q$28,2))))</f>
        <v/>
      </c>
      <c r="BI47" s="168" t="str">
        <f aca="false">IF(X47="","",IF(X47="-","-",IF(UPPER(X47)="AB","+",VLOOKUP(X47,'විෂය තොරතුරු'!$P$24:$Q$28,2))))</f>
        <v/>
      </c>
      <c r="BJ47" s="168" t="str">
        <f aca="false">IF(Y47="","",IF(Y47="-","-",IF(UPPER(Y47)="AB","+",VLOOKUP(Y47,'විෂය තොරතුරු'!$P$24:$Q$28,2))))</f>
        <v/>
      </c>
      <c r="BK47" s="168" t="str">
        <f aca="false">IF(Z47="","",IF(Z47="-","-",IF(UPPER(Z47)="AB","+",VLOOKUP(Z47,'විෂය තොරතුරු'!$P$24:$Q$28,2))))</f>
        <v/>
      </c>
      <c r="BL47" s="168" t="str">
        <f aca="false">IF(AA47="","",IF(AA47="-","-",IF(UPPER(AA47)="AB","+",VLOOKUP(AA47,'විෂය තොරතුරු'!$P$24:$Q$28,2))))</f>
        <v/>
      </c>
      <c r="BM47" s="168" t="str">
        <f aca="false">IF(AB47="","",IF(AB47="-","-",IF(UPPER(AB47)="AB","+",VLOOKUP(AB47,'විෂය තොරතුරු'!$P$24:$Q$28,2))))</f>
        <v/>
      </c>
      <c r="BN47" s="168" t="str">
        <f aca="false">IF(AC47="","",IF(AC47="-","-",IF(UPPER(AC47)="AB","+",VLOOKUP(AC47,'විෂය තොරතුරු'!$P$24:$Q$28,2))))</f>
        <v/>
      </c>
      <c r="BO47" s="169" t="str">
        <f aca="false">IF(AD47="","",IF(AD47="-","-",IF(UPPER(AD47)="AB","+",VLOOKUP(AD47,'විෂය තොරතුරු'!$P$24:$Q$28,2))))</f>
        <v/>
      </c>
      <c r="BP47" s="171" t="str">
        <f aca="false">IF(AE47="","",IF(AE47="-","-",IF(UPPER(AE47)="AB","+",VLOOKUP(AE47,'විෂය තොරතුරු'!$P$24:$Q$28,2))))</f>
        <v/>
      </c>
      <c r="BQ47" s="168" t="str">
        <f aca="false">IF(AF47="","",IF(AF47="-","-",IF(UPPER(AF47)="AB","+",VLOOKUP(AF47,'විෂය තොරතුරු'!$P$24:$Q$28,2))))</f>
        <v/>
      </c>
      <c r="BR47" s="168" t="str">
        <f aca="false">IF(AG47="","",IF(AG47="-","-",IF(UPPER(AG47)="AB","+",VLOOKUP(AG47,'විෂය තොරතුරු'!$P$24:$Q$28,2))))</f>
        <v/>
      </c>
      <c r="BS47" s="168" t="str">
        <f aca="false">IF(AH47="","",IF(AH47="-","-",IF(UPPER(AH47)="AB","+",VLOOKUP(AH47,'විෂය තොරතුරු'!$P$24:$Q$28,2))))</f>
        <v/>
      </c>
      <c r="BT47" s="168" t="str">
        <f aca="false">IF(AI47="","",IF(AI47="-","-",IF(UPPER(AI47)="AB","+",VLOOKUP(AI47,'විෂය තොරතුරු'!$P$24:$Q$28,2))))</f>
        <v/>
      </c>
      <c r="BU47" s="168" t="str">
        <f aca="false">IF(AJ47="","",IF(AJ47="-","-",IF(UPPER(AJ47)="AB","+",VLOOKUP(AJ47,'විෂය තොරතුරු'!$P$24:$Q$28,2))))</f>
        <v/>
      </c>
      <c r="BV47" s="168" t="str">
        <f aca="false">IF(AK47="","",IF(AK47="-","-",IF(UPPER(AK47)="AB","+",VLOOKUP(AK47,'විෂය තොරතුරු'!$P$24:$Q$28,2))))</f>
        <v/>
      </c>
      <c r="BW47" s="169" t="str">
        <f aca="false">IF(AL47="","",IF(AL47="-","-",IF(UPPER(AL47)="AB","+",VLOOKUP(AL47,'විෂය තොරතුරු'!$P$24:$Q$28,2))))</f>
        <v/>
      </c>
      <c r="BX47" s="171" t="str">
        <f aca="false">IF($B47="","",COUNTIF($AP47:$BW47,"A"))</f>
        <v/>
      </c>
      <c r="BY47" s="168" t="str">
        <f aca="false">IF($B47="","",COUNTIF($AP47:$BW47,"B"))</f>
        <v/>
      </c>
      <c r="BZ47" s="168" t="str">
        <f aca="false">IF($B47="","",COUNTIF($AP47:$BW47,"C"))</f>
        <v/>
      </c>
      <c r="CA47" s="168" t="str">
        <f aca="false">IF($B47="","",COUNTIF($AP47:$BW47,"S"))</f>
        <v/>
      </c>
      <c r="CB47" s="169" t="str">
        <f aca="false">IF($B47="","",COUNTIF($AP47:$BW47,"W"))</f>
        <v/>
      </c>
      <c r="CC47" s="171" t="str">
        <f aca="false">IF(B47="","",SUM(BX47:CA47))</f>
        <v/>
      </c>
      <c r="CD47" s="169" t="str">
        <f aca="false">IF(B47="","",SUM(BX47:BZ47))</f>
        <v/>
      </c>
      <c r="CE47" s="172" t="str">
        <f aca="false">IF(B47="","",IF(AND(CC47&gt;=6,CD47&gt;=3,OR(E47&gt;=35,F47&gt;=35),L47&gt;=35),"6/3 සමත්",IF(AND(CC47&gt;=5,CD47&gt;=3,OR(E47&gt;=35,F47&gt;=35,L47&gt;=35)),"5/3 සමත්",IF(AND(CC47&gt;=4,CD47&gt;=1,OR(E47&gt;=20,F47&gt;=20,L47&gt;=20)),"සමත් කළ හැකි",IF(CB47=9,"W9","අසමත් ?")))))</f>
        <v/>
      </c>
      <c r="FK47" s="173" t="n">
        <v>33</v>
      </c>
      <c r="FL47" s="161" t="s">
        <v>76</v>
      </c>
      <c r="FM47" s="161"/>
      <c r="FN47" s="161" t="str">
        <f aca="false">IF(FM47="","-",(FM47/$M$95)*100)</f>
        <v>-</v>
      </c>
      <c r="FO47" s="165" t="n">
        <v>29</v>
      </c>
      <c r="FP47" s="165"/>
      <c r="FQ47" s="165" t="n">
        <v>48</v>
      </c>
      <c r="FR47" s="165" t="s">
        <v>18</v>
      </c>
      <c r="FS47" s="165"/>
      <c r="FT47" s="165"/>
      <c r="FU47" s="165" t="n">
        <v>6</v>
      </c>
      <c r="FV47" s="165" t="n">
        <v>14</v>
      </c>
      <c r="FW47" s="165" t="n">
        <v>13</v>
      </c>
      <c r="FX47" s="165" t="n">
        <v>16</v>
      </c>
      <c r="FY47" s="165" t="s">
        <v>18</v>
      </c>
      <c r="FZ47" s="165" t="s">
        <v>18</v>
      </c>
      <c r="GA47" s="165" t="n">
        <v>21</v>
      </c>
      <c r="GB47" s="165"/>
      <c r="GC47" s="165"/>
      <c r="GD47" s="165"/>
      <c r="GE47" s="165"/>
      <c r="GF47" s="165"/>
      <c r="GG47" s="165" t="s">
        <v>18</v>
      </c>
      <c r="GH47" s="165" t="s">
        <v>18</v>
      </c>
      <c r="GI47" s="165" t="n">
        <v>44</v>
      </c>
      <c r="GJ47" s="165"/>
      <c r="GK47" s="165"/>
      <c r="GL47" s="165" t="s">
        <v>18</v>
      </c>
      <c r="GM47" s="165"/>
      <c r="GN47" s="165"/>
      <c r="GO47" s="165" t="n">
        <v>35</v>
      </c>
      <c r="GP47" s="165" t="s">
        <v>18</v>
      </c>
      <c r="GQ47" s="165"/>
      <c r="GR47" s="165" t="s">
        <v>18</v>
      </c>
      <c r="GS47" s="165"/>
      <c r="GT47" s="165"/>
      <c r="GU47" s="165"/>
      <c r="GV47" s="174"/>
      <c r="GW47" s="167" t="n">
        <f aca="false">IF(FL47="","",SUM(FO47:GV47))</f>
        <v>226</v>
      </c>
      <c r="GX47" s="168" t="n">
        <f aca="false">IF(FL47="","",GW47/9)</f>
        <v>25.1111111111111</v>
      </c>
      <c r="GY47" s="169" t="n">
        <f aca="false">IF(FL47="","",IF(GW47=0,"-",RANK(GW47,$GW$15:$GW$64,0)))</f>
        <v>21</v>
      </c>
      <c r="GZ47" s="167" t="str">
        <f aca="false">IF(FO47="","",IF(FO47="-","-",IF(UPPER(FO47)="AB","+",VLOOKUP(FO47,'විෂය තොරතුරු'!$P$24:$Q$28,2))))</f>
        <v>W</v>
      </c>
      <c r="HA47" s="168" t="str">
        <f aca="false">IF(FP47="","",IF(FP47="-","-",IF(UPPER(FP47)="AB","+",VLOOKUP(FP47,'විෂය තොරතුරු'!$P$24:$Q$28,2))))</f>
        <v/>
      </c>
      <c r="HB47" s="168" t="str">
        <f aca="false">IF(FQ47="","",IF(FQ47="-","-",IF(UPPER(FQ47)="AB","+",VLOOKUP(FQ47,'විෂය තොරතුරු'!$P$24:$Q$28,2))))</f>
        <v>S</v>
      </c>
      <c r="HC47" s="168" t="str">
        <f aca="false">IF(FR47="","",IF(FR47="-","-",IF(UPPER(FR47)="AB","+",VLOOKUP(FR47,'විෂය තොරතුරු'!$P$24:$Q$28,2))))</f>
        <v>-</v>
      </c>
      <c r="HD47" s="168" t="str">
        <f aca="false">IF(FS47="","",IF(FS47="-","-",IF(UPPER(FS47)="AB","+",VLOOKUP(FS47,'විෂය තොරතුරු'!$P$24:$Q$28,2))))</f>
        <v/>
      </c>
      <c r="HE47" s="170" t="str">
        <f aca="false">IF(FT47="","",IF(FT47="-","-",IF(UPPER(FT47)="AB","+",VLOOKUP(FT47,'විෂය තොරතුරු'!$P$24:$Q$28,2))))</f>
        <v/>
      </c>
      <c r="HF47" s="171" t="str">
        <f aca="false">IF(FU47="","",IF(FU47="-","-",IF(UPPER(FU47)="AB","+",VLOOKUP(FU47,'විෂය තොරතුරු'!$P$24:$Q$28,2))))</f>
        <v>W</v>
      </c>
      <c r="HG47" s="168" t="str">
        <f aca="false">IF(FV47="","",IF(FV47="-","-",IF(UPPER(FV47)="AB","+",VLOOKUP(FV47,'විෂය තොරතුරු'!$P$24:$Q$28,2))))</f>
        <v>W</v>
      </c>
      <c r="HH47" s="168" t="str">
        <f aca="false">IF(FW47="","",IF(FW47="-","-",IF(UPPER(FW47)="AB","+",VLOOKUP(FW47,'විෂය තොරතුරු'!$P$24:$Q$28,2))))</f>
        <v>W</v>
      </c>
      <c r="HI47" s="169" t="str">
        <f aca="false">IF(FX47="","",IF(FX47="-","-",IF(UPPER(FX47)="AB","+",VLOOKUP(FX47,'විෂය තොරතුරු'!$P$24:$Q$28,2))))</f>
        <v>W</v>
      </c>
      <c r="HJ47" s="167" t="str">
        <f aca="false">IF(FY47="","",IF(FY47="-","-",IF(UPPER(FY47)="AB","+",VLOOKUP(FY47,'විෂය තොරතුරු'!$P$24:$Q$28,2))))</f>
        <v>-</v>
      </c>
      <c r="HK47" s="168" t="str">
        <f aca="false">IF(FZ47="","",IF(FZ47="-","-",IF(UPPER(FZ47)="AB","+",VLOOKUP(FZ47,'විෂය තොරතුරු'!$P$24:$Q$28,2))))</f>
        <v>-</v>
      </c>
      <c r="HL47" s="168" t="str">
        <f aca="false">IF(GA47="","",IF(GA47="-","-",IF(UPPER(GA47)="AB","+",VLOOKUP(GA47,'විෂය තොරතුරු'!$P$24:$Q$28,2))))</f>
        <v>W</v>
      </c>
      <c r="HM47" s="168" t="str">
        <f aca="false">IF(GB47="","",IF(GB47="-","-",IF(UPPER(GB47)="AB","+",VLOOKUP(GB47,'විෂය තොරතුරු'!$P$24:$Q$28,2))))</f>
        <v/>
      </c>
      <c r="HN47" s="168" t="str">
        <f aca="false">IF(GC47="","",IF(GC47="-","-",IF(UPPER(GC47)="AB","+",VLOOKUP(GC47,'විෂය තොරතුරු'!$P$24:$Q$28,2))))</f>
        <v/>
      </c>
      <c r="HO47" s="168" t="str">
        <f aca="false">IF(GD47="","",IF(GD47="-","-",IF(UPPER(GD47)="AB","+",VLOOKUP(GD47,'විෂය තොරතුරු'!$P$24:$Q$28,2))))</f>
        <v/>
      </c>
      <c r="HP47" s="168" t="str">
        <f aca="false">IF(GE47="","",IF(GE47="-","-",IF(UPPER(GE47)="AB","+",VLOOKUP(GE47,'විෂය තොරතුරු'!$P$24:$Q$28,2))))</f>
        <v/>
      </c>
      <c r="HQ47" s="170" t="str">
        <f aca="false">IF(GF47="","",IF(GF47="-","-",IF(UPPER(GF47)="AB","+",VLOOKUP(GF47,'විෂය තොරතුරු'!$P$24:$Q$28,2))))</f>
        <v/>
      </c>
      <c r="HR47" s="171" t="str">
        <f aca="false">IF(GG47="","",IF(GG47="-","-",IF(UPPER(GG47)="AB","+",VLOOKUP(GG47,'විෂය තොරතුරු'!$P$24:$Q$28,2))))</f>
        <v>-</v>
      </c>
      <c r="HS47" s="168" t="str">
        <f aca="false">IF(GH47="","",IF(GH47="-","-",IF(UPPER(GH47)="AB","+",VLOOKUP(GH47,'විෂය තොරතුරු'!$P$24:$Q$28,2))))</f>
        <v>-</v>
      </c>
      <c r="HT47" s="168" t="str">
        <f aca="false">IF(GI47="","",IF(GI47="-","-",IF(UPPER(GI47)="AB","+",VLOOKUP(GI47,'විෂය තොරතුරු'!$P$24:$Q$28,2))))</f>
        <v>S</v>
      </c>
      <c r="HU47" s="168" t="str">
        <f aca="false">IF(GJ47="","",IF(GJ47="-","-",IF(UPPER(GJ47)="AB","+",VLOOKUP(GJ47,'විෂය තොරතුරු'!$P$24:$Q$28,2))))</f>
        <v/>
      </c>
      <c r="HV47" s="168" t="str">
        <f aca="false">IF(GK47="","",IF(GK47="-","-",IF(UPPER(GK47)="AB","+",VLOOKUP(GK47,'විෂය තොරතුරු'!$P$24:$Q$28,2))))</f>
        <v/>
      </c>
      <c r="HW47" s="168" t="str">
        <f aca="false">IF(GL47="","",IF(GL47="-","-",IF(UPPER(GL47)="AB","+",VLOOKUP(GL47,'විෂය තොරතුරු'!$P$24:$Q$28,2))))</f>
        <v>-</v>
      </c>
      <c r="HX47" s="168" t="str">
        <f aca="false">IF(GM47="","",IF(GM47="-","-",IF(UPPER(GM47)="AB","+",VLOOKUP(GM47,'විෂය තොරතුරු'!$P$24:$Q$28,2))))</f>
        <v/>
      </c>
      <c r="HY47" s="169" t="str">
        <f aca="false">IF(GN47="","",IF(GN47="-","-",IF(UPPER(GN47)="AB","+",VLOOKUP(GN47,'විෂය තොරතුරු'!$P$24:$Q$28,2))))</f>
        <v/>
      </c>
      <c r="HZ47" s="171" t="str">
        <f aca="false">IF(GO47="","",IF(GO47="-","-",IF(UPPER(GO47)="AB","+",VLOOKUP(GO47,'විෂය තොරතුරු'!$P$24:$Q$28,2))))</f>
        <v>S</v>
      </c>
      <c r="IA47" s="168" t="str">
        <f aca="false">IF(GP47="","",IF(GP47="-","-",IF(UPPER(GP47)="AB","+",VLOOKUP(GP47,'විෂය තොරතුරු'!$P$24:$Q$28,2))))</f>
        <v>-</v>
      </c>
      <c r="IB47" s="168" t="str">
        <f aca="false">IF(GQ47="","",IF(GQ47="-","-",IF(UPPER(GQ47)="AB","+",VLOOKUP(GQ47,'විෂය තොරතුරු'!$P$24:$Q$28,2))))</f>
        <v/>
      </c>
      <c r="IC47" s="168" t="str">
        <f aca="false">IF(GR47="","",IF(GR47="-","-",IF(UPPER(GR47)="AB","+",VLOOKUP(GR47,'විෂය තොරතුරු'!$P$24:$Q$28,2))))</f>
        <v>-</v>
      </c>
      <c r="ID47" s="168" t="str">
        <f aca="false">IF(GS47="","",IF(GS47="-","-",IF(UPPER(GS47)="AB","+",VLOOKUP(GS47,'විෂය තොරතුරු'!$P$24:$Q$28,2))))</f>
        <v/>
      </c>
      <c r="IE47" s="168" t="str">
        <f aca="false">IF(GT47="","",IF(GT47="-","-",IF(UPPER(GT47)="AB","+",VLOOKUP(GT47,'විෂය තොරතුරු'!$P$24:$Q$28,2))))</f>
        <v/>
      </c>
      <c r="IF47" s="168" t="str">
        <f aca="false">IF(GU47="","",IF(GU47="-","-",IF(UPPER(GU47)="AB","+",VLOOKUP(GU47,'විෂය තොරතුරු'!$P$24:$Q$28,2))))</f>
        <v/>
      </c>
      <c r="IG47" s="169" t="str">
        <f aca="false">IF(GV47="","",IF(GV47="-","-",IF(UPPER(GV47)="AB","+",VLOOKUP(GV47,'විෂය තොරතුරු'!$P$24:$Q$28,2))))</f>
        <v/>
      </c>
      <c r="IH47" s="171" t="n">
        <f aca="false">IF($FL47="","",COUNTIF($GZ47:$IG47,"A"))</f>
        <v>0</v>
      </c>
      <c r="II47" s="171" t="n">
        <f aca="false">IF($FL47="","",COUNTIF($GZ47:$IG47,"B"))</f>
        <v>0</v>
      </c>
      <c r="IJ47" s="171" t="n">
        <f aca="false">IF($FL47="","",COUNTIF($GZ47:$IG47,"C"))</f>
        <v>0</v>
      </c>
      <c r="IK47" s="171" t="n">
        <f aca="false">IF($FL47="","",COUNTIF($GZ47:$IG47,"S"))</f>
        <v>3</v>
      </c>
      <c r="IL47" s="171" t="n">
        <f aca="false">IF($FL47="","",COUNTIF($GZ47:$IG47,"W"))</f>
        <v>6</v>
      </c>
      <c r="IM47" s="171" t="n">
        <f aca="false">IF(FL47="","",SUM(IH47:IK47))</f>
        <v>3</v>
      </c>
      <c r="IN47" s="169" t="n">
        <f aca="false">IF(FL47="","",SUM(IH47:IJ47))</f>
        <v>0</v>
      </c>
      <c r="IO47" s="172" t="str">
        <f aca="false">IF(FL47="","",IF(AND(IM47&gt;=6,IN47&gt;=3,OR(FO47&gt;=35,FP47&gt;=35),FV47&gt;=35),"6/3 සමත්",IF(AND(IM47&gt;=5,IN47&gt;=3,OR(FO47&gt;=35,FP47&gt;=35,FV47&gt;=35)),"5/3 සමත්",IF(AND(IM47&gt;=4,IN47&gt;=1,OR(FO47&gt;=20,FP47&gt;=20,FV47&gt;=20)),"සමත් කළ හැකි",IF(IL47=9,"W9","අසමත් ?")))))</f>
        <v>අසමත් ?</v>
      </c>
    </row>
    <row r="48" customFormat="false" ht="13.8" hidden="true" customHeight="false" outlineLevel="0" collapsed="false">
      <c r="A48" s="160" t="n">
        <v>34</v>
      </c>
      <c r="B48" s="161"/>
      <c r="C48" s="161"/>
      <c r="D48" s="162"/>
      <c r="E48" s="183"/>
      <c r="F48" s="181"/>
      <c r="G48" s="183"/>
      <c r="H48" s="180"/>
      <c r="I48" s="180"/>
      <c r="J48" s="181"/>
      <c r="K48" s="183"/>
      <c r="L48" s="180"/>
      <c r="M48" s="180"/>
      <c r="N48" s="181"/>
      <c r="O48" s="183"/>
      <c r="P48" s="180"/>
      <c r="Q48" s="180"/>
      <c r="R48" s="180"/>
      <c r="S48" s="180"/>
      <c r="T48" s="180"/>
      <c r="U48" s="180"/>
      <c r="V48" s="181"/>
      <c r="W48" s="183"/>
      <c r="X48" s="180"/>
      <c r="Y48" s="180"/>
      <c r="Z48" s="180"/>
      <c r="AA48" s="180"/>
      <c r="AB48" s="180"/>
      <c r="AC48" s="180"/>
      <c r="AD48" s="181"/>
      <c r="AE48" s="183"/>
      <c r="AF48" s="180"/>
      <c r="AG48" s="180"/>
      <c r="AH48" s="180"/>
      <c r="AI48" s="180"/>
      <c r="AJ48" s="180"/>
      <c r="AK48" s="180"/>
      <c r="AL48" s="166"/>
      <c r="AM48" s="167" t="str">
        <f aca="false">IF(B48="","",SUM(E48:AL48))</f>
        <v/>
      </c>
      <c r="AN48" s="168" t="str">
        <f aca="false">IF(B48="","",AM48/9)</f>
        <v/>
      </c>
      <c r="AO48" s="169" t="str">
        <f aca="false">IF(B48="","",IF(AM48=0,"-",RANK(AM48,$AM$15:$AM$64,0)))</f>
        <v/>
      </c>
      <c r="AP48" s="167" t="str">
        <f aca="false">IF(E48="","",IF(E48="-","-",IF(UPPER(E48)="AB","+",VLOOKUP(E48,'විෂය තොරතුරු'!$P$24:$Q$28,2))))</f>
        <v/>
      </c>
      <c r="AQ48" s="168" t="str">
        <f aca="false">IF(F48="","",IF(F48="-","-",IF(UPPER(F48)="AB","+",VLOOKUP(F48,'විෂය තොරතුරු'!$P$24:$Q$28,2))))</f>
        <v/>
      </c>
      <c r="AR48" s="168" t="str">
        <f aca="false">IF(G48="","",IF(G48="-","-",IF(UPPER(G48)="AB","+",VLOOKUP(G48,'විෂය තොරතුරු'!$P$24:$Q$28,2))))</f>
        <v/>
      </c>
      <c r="AS48" s="168" t="str">
        <f aca="false">IF(H48="","",IF(H48="-","-",IF(UPPER(H48)="AB","+",VLOOKUP(H48,'විෂය තොරතුරු'!$P$24:$Q$28,2))))</f>
        <v/>
      </c>
      <c r="AT48" s="168" t="str">
        <f aca="false">IF(I48="","",IF(I48="-","-",IF(UPPER(I48)="AB","+",VLOOKUP(I48,'විෂය තොරතුරු'!$P$24:$Q$28,2))))</f>
        <v/>
      </c>
      <c r="AU48" s="170" t="str">
        <f aca="false">IF(J48="","",IF(J48="-","-",IF(UPPER(J48)="AB","+",VLOOKUP(J48,'විෂය තොරතුරු'!$P$24:$Q$28,2))))</f>
        <v/>
      </c>
      <c r="AV48" s="171" t="str">
        <f aca="false">IF(K48="","",IF(K48="-","-",IF(UPPER(K48)="AB","+",VLOOKUP(K48,'විෂය තොරතුරු'!$P$24:$Q$28,2))))</f>
        <v/>
      </c>
      <c r="AW48" s="168" t="str">
        <f aca="false">IF(L48="","",IF(L48="-","-",IF(UPPER(L48)="AB","+",VLOOKUP(L48,'විෂය තොරතුරු'!$P$24:$Q$28,2))))</f>
        <v/>
      </c>
      <c r="AX48" s="168" t="str">
        <f aca="false">IF(M48="","",IF(M48="-","-",IF(UPPER(M48)="AB","+",VLOOKUP(M48,'විෂය තොරතුරු'!$P$24:$Q$28,2))))</f>
        <v/>
      </c>
      <c r="AY48" s="169" t="str">
        <f aca="false">IF(N48="","",IF(N48="-","-",IF(UPPER(N48)="AB","+",VLOOKUP(N48,'විෂය තොරතුරු'!$P$24:$Q$28,2))))</f>
        <v/>
      </c>
      <c r="AZ48" s="167" t="str">
        <f aca="false">IF(O48="","",IF(O48="-","-",IF(UPPER(O48)="AB","+",VLOOKUP(O48,'විෂය තොරතුරු'!$P$24:$Q$28,2))))</f>
        <v/>
      </c>
      <c r="BA48" s="168" t="str">
        <f aca="false">IF(P48="","",IF(P48="-","-",IF(UPPER(P48)="AB","+",VLOOKUP(P48,'විෂය තොරතුරු'!$P$24:$Q$28,2))))</f>
        <v/>
      </c>
      <c r="BB48" s="168" t="str">
        <f aca="false">IF(Q48="","",IF(Q48="-","-",IF(UPPER(Q48)="AB","+",VLOOKUP(Q48,'විෂය තොරතුරු'!$P$24:$Q$28,2))))</f>
        <v/>
      </c>
      <c r="BC48" s="168" t="str">
        <f aca="false">IF(R48="","",IF(R48="-","-",IF(UPPER(R48)="AB","+",VLOOKUP(R48,'විෂය තොරතුරු'!$P$24:$Q$28,2))))</f>
        <v/>
      </c>
      <c r="BD48" s="168" t="str">
        <f aca="false">IF(S48="","",IF(S48="-","-",IF(UPPER(S48)="AB","+",VLOOKUP(S48,'විෂය තොරතුරු'!$P$24:$Q$28,2))))</f>
        <v/>
      </c>
      <c r="BE48" s="168" t="str">
        <f aca="false">IF(T48="","",IF(T48="-","-",IF(UPPER(T48)="AB","+",VLOOKUP(T48,'විෂය තොරතුරු'!$P$24:$Q$28,2))))</f>
        <v/>
      </c>
      <c r="BF48" s="168" t="str">
        <f aca="false">IF(U48="","",IF(U48="-","-",IF(UPPER(U48)="AB","+",VLOOKUP(U48,'විෂය තොරතුරු'!$P$24:$Q$28,2))))</f>
        <v/>
      </c>
      <c r="BG48" s="170" t="str">
        <f aca="false">IF(V48="","",IF(V48="-","-",IF(UPPER(V48)="AB","+",VLOOKUP(V48,'විෂය තොරතුරු'!$P$24:$Q$28,2))))</f>
        <v/>
      </c>
      <c r="BH48" s="171" t="str">
        <f aca="false">IF(W48="","",IF(W48="-","-",IF(UPPER(W48)="AB","+",VLOOKUP(W48,'විෂය තොරතුරු'!$P$24:$Q$28,2))))</f>
        <v/>
      </c>
      <c r="BI48" s="168" t="str">
        <f aca="false">IF(X48="","",IF(X48="-","-",IF(UPPER(X48)="AB","+",VLOOKUP(X48,'විෂය තොරතුරු'!$P$24:$Q$28,2))))</f>
        <v/>
      </c>
      <c r="BJ48" s="168" t="str">
        <f aca="false">IF(Y48="","",IF(Y48="-","-",IF(UPPER(Y48)="AB","+",VLOOKUP(Y48,'විෂය තොරතුරු'!$P$24:$Q$28,2))))</f>
        <v/>
      </c>
      <c r="BK48" s="168" t="str">
        <f aca="false">IF(Z48="","",IF(Z48="-","-",IF(UPPER(Z48)="AB","+",VLOOKUP(Z48,'විෂය තොරතුරු'!$P$24:$Q$28,2))))</f>
        <v/>
      </c>
      <c r="BL48" s="168" t="str">
        <f aca="false">IF(AA48="","",IF(AA48="-","-",IF(UPPER(AA48)="AB","+",VLOOKUP(AA48,'විෂය තොරතුරු'!$P$24:$Q$28,2))))</f>
        <v/>
      </c>
      <c r="BM48" s="168" t="str">
        <f aca="false">IF(AB48="","",IF(AB48="-","-",IF(UPPER(AB48)="AB","+",VLOOKUP(AB48,'විෂය තොරතුරු'!$P$24:$Q$28,2))))</f>
        <v/>
      </c>
      <c r="BN48" s="168" t="str">
        <f aca="false">IF(AC48="","",IF(AC48="-","-",IF(UPPER(AC48)="AB","+",VLOOKUP(AC48,'විෂය තොරතුරු'!$P$24:$Q$28,2))))</f>
        <v/>
      </c>
      <c r="BO48" s="169" t="str">
        <f aca="false">IF(AD48="","",IF(AD48="-","-",IF(UPPER(AD48)="AB","+",VLOOKUP(AD48,'විෂය තොරතුරු'!$P$24:$Q$28,2))))</f>
        <v/>
      </c>
      <c r="BP48" s="171" t="str">
        <f aca="false">IF(AE48="","",IF(AE48="-","-",IF(UPPER(AE48)="AB","+",VLOOKUP(AE48,'විෂය තොරතුරු'!$P$24:$Q$28,2))))</f>
        <v/>
      </c>
      <c r="BQ48" s="168" t="str">
        <f aca="false">IF(AF48="","",IF(AF48="-","-",IF(UPPER(AF48)="AB","+",VLOOKUP(AF48,'විෂය තොරතුරු'!$P$24:$Q$28,2))))</f>
        <v/>
      </c>
      <c r="BR48" s="168" t="str">
        <f aca="false">IF(AG48="","",IF(AG48="-","-",IF(UPPER(AG48)="AB","+",VLOOKUP(AG48,'විෂය තොරතුරු'!$P$24:$Q$28,2))))</f>
        <v/>
      </c>
      <c r="BS48" s="168" t="str">
        <f aca="false">IF(AH48="","",IF(AH48="-","-",IF(UPPER(AH48)="AB","+",VLOOKUP(AH48,'විෂය තොරතුරු'!$P$24:$Q$28,2))))</f>
        <v/>
      </c>
      <c r="BT48" s="168" t="str">
        <f aca="false">IF(AI48="","",IF(AI48="-","-",IF(UPPER(AI48)="AB","+",VLOOKUP(AI48,'විෂය තොරතුරු'!$P$24:$Q$28,2))))</f>
        <v/>
      </c>
      <c r="BU48" s="168" t="str">
        <f aca="false">IF(AJ48="","",IF(AJ48="-","-",IF(UPPER(AJ48)="AB","+",VLOOKUP(AJ48,'විෂය තොරතුරු'!$P$24:$Q$28,2))))</f>
        <v/>
      </c>
      <c r="BV48" s="168" t="str">
        <f aca="false">IF(AK48="","",IF(AK48="-","-",IF(UPPER(AK48)="AB","+",VLOOKUP(AK48,'විෂය තොරතුරු'!$P$24:$Q$28,2))))</f>
        <v/>
      </c>
      <c r="BW48" s="169" t="str">
        <f aca="false">IF(AL48="","",IF(AL48="-","-",IF(UPPER(AL48)="AB","+",VLOOKUP(AL48,'විෂය තොරතුරු'!$P$24:$Q$28,2))))</f>
        <v/>
      </c>
      <c r="BX48" s="171" t="str">
        <f aca="false">IF($B48="","",COUNTIF($AP48:$BW48,"A"))</f>
        <v/>
      </c>
      <c r="BY48" s="168" t="str">
        <f aca="false">IF($B48="","",COUNTIF($AP48:$BW48,"B"))</f>
        <v/>
      </c>
      <c r="BZ48" s="168" t="str">
        <f aca="false">IF($B48="","",COUNTIF($AP48:$BW48,"C"))</f>
        <v/>
      </c>
      <c r="CA48" s="168" t="str">
        <f aca="false">IF($B48="","",COUNTIF($AP48:$BW48,"S"))</f>
        <v/>
      </c>
      <c r="CB48" s="169" t="str">
        <f aca="false">IF($B48="","",COUNTIF($AP48:$BW48,"W"))</f>
        <v/>
      </c>
      <c r="CC48" s="171" t="str">
        <f aca="false">IF(B48="","",SUM(BX48:CA48))</f>
        <v/>
      </c>
      <c r="CD48" s="169" t="str">
        <f aca="false">IF(B48="","",SUM(BX48:BZ48))</f>
        <v/>
      </c>
      <c r="CE48" s="172" t="str">
        <f aca="false">IF(B48="","",IF(AND(CC48&gt;=6,CD48&gt;=3,OR(E48&gt;=35,F48&gt;=35),L48&gt;=35),"6/3 සමත්",IF(AND(CC48&gt;=5,CD48&gt;=3,OR(E48&gt;=35,F48&gt;=35,L48&gt;=35)),"5/3 සමත්",IF(AND(CC48&gt;=4,CD48&gt;=1,OR(E48&gt;=20,F48&gt;=20,L48&gt;=20)),"සමත් කළ හැකි",IF(CB48=9,"W9","අසමත් ?")))))</f>
        <v/>
      </c>
      <c r="FK48" s="173" t="n">
        <v>34</v>
      </c>
      <c r="FL48" s="161" t="s">
        <v>77</v>
      </c>
      <c r="FM48" s="161"/>
      <c r="FN48" s="161" t="str">
        <f aca="false">IF(FM48="","-",(FM48/$M$95)*100)</f>
        <v>-</v>
      </c>
      <c r="FO48" s="165" t="n">
        <v>42</v>
      </c>
      <c r="FP48" s="165"/>
      <c r="FQ48" s="165" t="n">
        <v>56</v>
      </c>
      <c r="FR48" s="165" t="s">
        <v>18</v>
      </c>
      <c r="FS48" s="165"/>
      <c r="FT48" s="165"/>
      <c r="FU48" s="165" t="n">
        <v>26</v>
      </c>
      <c r="FV48" s="165" t="n">
        <v>28</v>
      </c>
      <c r="FW48" s="165" t="n">
        <v>51</v>
      </c>
      <c r="FX48" s="165" t="n">
        <v>39</v>
      </c>
      <c r="FY48" s="165" t="n">
        <v>61</v>
      </c>
      <c r="FZ48" s="165" t="s">
        <v>18</v>
      </c>
      <c r="GA48" s="165" t="s">
        <v>18</v>
      </c>
      <c r="GB48" s="165"/>
      <c r="GC48" s="165"/>
      <c r="GD48" s="165"/>
      <c r="GE48" s="165"/>
      <c r="GF48" s="165"/>
      <c r="GG48" s="165" t="s">
        <v>18</v>
      </c>
      <c r="GH48" s="165" t="s">
        <v>18</v>
      </c>
      <c r="GI48" s="165" t="n">
        <v>48</v>
      </c>
      <c r="GJ48" s="165"/>
      <c r="GK48" s="165"/>
      <c r="GL48" s="165" t="s">
        <v>18</v>
      </c>
      <c r="GM48" s="165"/>
      <c r="GN48" s="165"/>
      <c r="GO48" s="165" t="n">
        <v>45</v>
      </c>
      <c r="GP48" s="165" t="s">
        <v>18</v>
      </c>
      <c r="GQ48" s="165"/>
      <c r="GR48" s="165" t="s">
        <v>18</v>
      </c>
      <c r="GS48" s="165"/>
      <c r="GT48" s="165"/>
      <c r="GU48" s="165"/>
      <c r="GV48" s="174"/>
      <c r="GW48" s="167" t="n">
        <f aca="false">IF(FL48="","",SUM(FO48:GV48))</f>
        <v>396</v>
      </c>
      <c r="GX48" s="168" t="n">
        <f aca="false">IF(FL48="","",GW48/9)</f>
        <v>44</v>
      </c>
      <c r="GY48" s="169" t="n">
        <f aca="false">IF(FL48="","",IF(GW48=0,"-",RANK(GW48,$GW$15:$GW$64,0)))</f>
        <v>10</v>
      </c>
      <c r="GZ48" s="167" t="str">
        <f aca="false">IF(FO48="","",IF(FO48="-","-",IF(UPPER(FO48)="AB","+",VLOOKUP(FO48,'විෂය තොරතුරු'!$P$24:$Q$28,2))))</f>
        <v>S</v>
      </c>
      <c r="HA48" s="168" t="str">
        <f aca="false">IF(FP48="","",IF(FP48="-","-",IF(UPPER(FP48)="AB","+",VLOOKUP(FP48,'විෂය තොරතුරු'!$P$24:$Q$28,2))))</f>
        <v/>
      </c>
      <c r="HB48" s="168" t="str">
        <f aca="false">IF(FQ48="","",IF(FQ48="-","-",IF(UPPER(FQ48)="AB","+",VLOOKUP(FQ48,'විෂය තොරතුරු'!$P$24:$Q$28,2))))</f>
        <v>C</v>
      </c>
      <c r="HC48" s="168" t="str">
        <f aca="false">IF(FR48="","",IF(FR48="-","-",IF(UPPER(FR48)="AB","+",VLOOKUP(FR48,'විෂය තොරතුරු'!$P$24:$Q$28,2))))</f>
        <v>-</v>
      </c>
      <c r="HD48" s="168" t="str">
        <f aca="false">IF(FS48="","",IF(FS48="-","-",IF(UPPER(FS48)="AB","+",VLOOKUP(FS48,'විෂය තොරතුරු'!$P$24:$Q$28,2))))</f>
        <v/>
      </c>
      <c r="HE48" s="170" t="str">
        <f aca="false">IF(FT48="","",IF(FT48="-","-",IF(UPPER(FT48)="AB","+",VLOOKUP(FT48,'විෂය තොරතුරු'!$P$24:$Q$28,2))))</f>
        <v/>
      </c>
      <c r="HF48" s="171" t="str">
        <f aca="false">IF(FU48="","",IF(FU48="-","-",IF(UPPER(FU48)="AB","+",VLOOKUP(FU48,'විෂය තොරතුරු'!$P$24:$Q$28,2))))</f>
        <v>W</v>
      </c>
      <c r="HG48" s="168" t="str">
        <f aca="false">IF(FV48="","",IF(FV48="-","-",IF(UPPER(FV48)="AB","+",VLOOKUP(FV48,'විෂය තොරතුරු'!$P$24:$Q$28,2))))</f>
        <v>W</v>
      </c>
      <c r="HH48" s="168" t="str">
        <f aca="false">IF(FW48="","",IF(FW48="-","-",IF(UPPER(FW48)="AB","+",VLOOKUP(FW48,'විෂය තොරතුරු'!$P$24:$Q$28,2))))</f>
        <v>C</v>
      </c>
      <c r="HI48" s="169" t="str">
        <f aca="false">IF(FX48="","",IF(FX48="-","-",IF(UPPER(FX48)="AB","+",VLOOKUP(FX48,'විෂය තොරතුරු'!$P$24:$Q$28,2))))</f>
        <v>S</v>
      </c>
      <c r="HJ48" s="167" t="str">
        <f aca="false">IF(FY48="","",IF(FY48="-","-",IF(UPPER(FY48)="AB","+",VLOOKUP(FY48,'විෂය තොරතුරු'!$P$24:$Q$28,2))))</f>
        <v>C</v>
      </c>
      <c r="HK48" s="168" t="str">
        <f aca="false">IF(FZ48="","",IF(FZ48="-","-",IF(UPPER(FZ48)="AB","+",VLOOKUP(FZ48,'විෂය තොරතුරු'!$P$24:$Q$28,2))))</f>
        <v>-</v>
      </c>
      <c r="HL48" s="168" t="str">
        <f aca="false">IF(GA48="","",IF(GA48="-","-",IF(UPPER(GA48)="AB","+",VLOOKUP(GA48,'විෂය තොරතුරු'!$P$24:$Q$28,2))))</f>
        <v>-</v>
      </c>
      <c r="HM48" s="168" t="str">
        <f aca="false">IF(GB48="","",IF(GB48="-","-",IF(UPPER(GB48)="AB","+",VLOOKUP(GB48,'විෂය තොරතුරු'!$P$24:$Q$28,2))))</f>
        <v/>
      </c>
      <c r="HN48" s="168" t="str">
        <f aca="false">IF(GC48="","",IF(GC48="-","-",IF(UPPER(GC48)="AB","+",VLOOKUP(GC48,'විෂය තොරතුරු'!$P$24:$Q$28,2))))</f>
        <v/>
      </c>
      <c r="HO48" s="168" t="str">
        <f aca="false">IF(GD48="","",IF(GD48="-","-",IF(UPPER(GD48)="AB","+",VLOOKUP(GD48,'විෂය තොරතුරු'!$P$24:$Q$28,2))))</f>
        <v/>
      </c>
      <c r="HP48" s="168" t="str">
        <f aca="false">IF(GE48="","",IF(GE48="-","-",IF(UPPER(GE48)="AB","+",VLOOKUP(GE48,'විෂය තොරතුරු'!$P$24:$Q$28,2))))</f>
        <v/>
      </c>
      <c r="HQ48" s="170" t="str">
        <f aca="false">IF(GF48="","",IF(GF48="-","-",IF(UPPER(GF48)="AB","+",VLOOKUP(GF48,'විෂය තොරතුරු'!$P$24:$Q$28,2))))</f>
        <v/>
      </c>
      <c r="HR48" s="171" t="str">
        <f aca="false">IF(GG48="","",IF(GG48="-","-",IF(UPPER(GG48)="AB","+",VLOOKUP(GG48,'විෂය තොරතුරු'!$P$24:$Q$28,2))))</f>
        <v>-</v>
      </c>
      <c r="HS48" s="168" t="str">
        <f aca="false">IF(GH48="","",IF(GH48="-","-",IF(UPPER(GH48)="AB","+",VLOOKUP(GH48,'විෂය තොරතුරු'!$P$24:$Q$28,2))))</f>
        <v>-</v>
      </c>
      <c r="HT48" s="168" t="str">
        <f aca="false">IF(GI48="","",IF(GI48="-","-",IF(UPPER(GI48)="AB","+",VLOOKUP(GI48,'විෂය තොරතුරු'!$P$24:$Q$28,2))))</f>
        <v>S</v>
      </c>
      <c r="HU48" s="168" t="str">
        <f aca="false">IF(GJ48="","",IF(GJ48="-","-",IF(UPPER(GJ48)="AB","+",VLOOKUP(GJ48,'විෂය තොරතුරු'!$P$24:$Q$28,2))))</f>
        <v/>
      </c>
      <c r="HV48" s="168" t="str">
        <f aca="false">IF(GK48="","",IF(GK48="-","-",IF(UPPER(GK48)="AB","+",VLOOKUP(GK48,'විෂය තොරතුරු'!$P$24:$Q$28,2))))</f>
        <v/>
      </c>
      <c r="HW48" s="168" t="str">
        <f aca="false">IF(GL48="","",IF(GL48="-","-",IF(UPPER(GL48)="AB","+",VLOOKUP(GL48,'විෂය තොරතුරු'!$P$24:$Q$28,2))))</f>
        <v>-</v>
      </c>
      <c r="HX48" s="168" t="str">
        <f aca="false">IF(GM48="","",IF(GM48="-","-",IF(UPPER(GM48)="AB","+",VLOOKUP(GM48,'විෂය තොරතුරු'!$P$24:$Q$28,2))))</f>
        <v/>
      </c>
      <c r="HY48" s="169" t="str">
        <f aca="false">IF(GN48="","",IF(GN48="-","-",IF(UPPER(GN48)="AB","+",VLOOKUP(GN48,'විෂය තොරතුරු'!$P$24:$Q$28,2))))</f>
        <v/>
      </c>
      <c r="HZ48" s="171" t="str">
        <f aca="false">IF(GO48="","",IF(GO48="-","-",IF(UPPER(GO48)="AB","+",VLOOKUP(GO48,'විෂය තොරතුරු'!$P$24:$Q$28,2))))</f>
        <v>S</v>
      </c>
      <c r="IA48" s="168" t="str">
        <f aca="false">IF(GP48="","",IF(GP48="-","-",IF(UPPER(GP48)="AB","+",VLOOKUP(GP48,'විෂය තොරතුරු'!$P$24:$Q$28,2))))</f>
        <v>-</v>
      </c>
      <c r="IB48" s="168" t="str">
        <f aca="false">IF(GQ48="","",IF(GQ48="-","-",IF(UPPER(GQ48)="AB","+",VLOOKUP(GQ48,'විෂය තොරතුරු'!$P$24:$Q$28,2))))</f>
        <v/>
      </c>
      <c r="IC48" s="168" t="str">
        <f aca="false">IF(GR48="","",IF(GR48="-","-",IF(UPPER(GR48)="AB","+",VLOOKUP(GR48,'විෂය තොරතුරු'!$P$24:$Q$28,2))))</f>
        <v>-</v>
      </c>
      <c r="ID48" s="168" t="str">
        <f aca="false">IF(GS48="","",IF(GS48="-","-",IF(UPPER(GS48)="AB","+",VLOOKUP(GS48,'විෂය තොරතුරු'!$P$24:$Q$28,2))))</f>
        <v/>
      </c>
      <c r="IE48" s="168" t="str">
        <f aca="false">IF(GT48="","",IF(GT48="-","-",IF(UPPER(GT48)="AB","+",VLOOKUP(GT48,'විෂය තොරතුරු'!$P$24:$Q$28,2))))</f>
        <v/>
      </c>
      <c r="IF48" s="168" t="str">
        <f aca="false">IF(GU48="","",IF(GU48="-","-",IF(UPPER(GU48)="AB","+",VLOOKUP(GU48,'විෂය තොරතුරු'!$P$24:$Q$28,2))))</f>
        <v/>
      </c>
      <c r="IG48" s="169" t="str">
        <f aca="false">IF(GV48="","",IF(GV48="-","-",IF(UPPER(GV48)="AB","+",VLOOKUP(GV48,'විෂය තොරතුරු'!$P$24:$Q$28,2))))</f>
        <v/>
      </c>
      <c r="IH48" s="171" t="n">
        <f aca="false">IF($FL48="","",COUNTIF($GZ48:$IG48,"A"))</f>
        <v>0</v>
      </c>
      <c r="II48" s="171" t="n">
        <f aca="false">IF($FL48="","",COUNTIF($GZ48:$IG48,"B"))</f>
        <v>0</v>
      </c>
      <c r="IJ48" s="171" t="n">
        <f aca="false">IF($FL48="","",COUNTIF($GZ48:$IG48,"C"))</f>
        <v>3</v>
      </c>
      <c r="IK48" s="171" t="n">
        <f aca="false">IF($FL48="","",COUNTIF($GZ48:$IG48,"S"))</f>
        <v>4</v>
      </c>
      <c r="IL48" s="171" t="n">
        <f aca="false">IF($FL48="","",COUNTIF($GZ48:$IG48,"W"))</f>
        <v>2</v>
      </c>
      <c r="IM48" s="171" t="n">
        <f aca="false">IF(FL48="","",SUM(IH48:IK48))</f>
        <v>7</v>
      </c>
      <c r="IN48" s="169" t="n">
        <f aca="false">IF(FL48="","",SUM(IH48:IJ48))</f>
        <v>3</v>
      </c>
      <c r="IO48" s="172" t="str">
        <f aca="false">IF(FL48="","",IF(AND(IM48&gt;=6,IN48&gt;=3,OR(FO48&gt;=35,FP48&gt;=35),FV48&gt;=35),"6/3 සමත්",IF(AND(IM48&gt;=5,IN48&gt;=3,OR(FO48&gt;=35,FP48&gt;=35,FV48&gt;=35)),"5/3 සමත්",IF(AND(IM48&gt;=4,IN48&gt;=1,OR(FO48&gt;=20,FP48&gt;=20,FV48&gt;=20)),"සමත් කළ හැකි",IF(IL48=9,"W9","අසමත් ?")))))</f>
        <v>5/3 සමත්</v>
      </c>
    </row>
    <row r="49" customFormat="false" ht="13.8" hidden="true" customHeight="false" outlineLevel="0" collapsed="false">
      <c r="A49" s="160" t="n">
        <v>35</v>
      </c>
      <c r="B49" s="161"/>
      <c r="C49" s="161"/>
      <c r="D49" s="162"/>
      <c r="E49" s="183"/>
      <c r="F49" s="181"/>
      <c r="G49" s="183"/>
      <c r="H49" s="180"/>
      <c r="I49" s="180"/>
      <c r="J49" s="181"/>
      <c r="K49" s="183"/>
      <c r="L49" s="180"/>
      <c r="M49" s="180"/>
      <c r="N49" s="181"/>
      <c r="O49" s="183"/>
      <c r="P49" s="180"/>
      <c r="Q49" s="180"/>
      <c r="R49" s="180"/>
      <c r="S49" s="180"/>
      <c r="T49" s="180"/>
      <c r="U49" s="180"/>
      <c r="V49" s="181"/>
      <c r="W49" s="183"/>
      <c r="X49" s="180"/>
      <c r="Y49" s="180"/>
      <c r="Z49" s="180"/>
      <c r="AA49" s="180"/>
      <c r="AB49" s="180"/>
      <c r="AC49" s="180"/>
      <c r="AD49" s="181"/>
      <c r="AE49" s="183"/>
      <c r="AF49" s="180"/>
      <c r="AG49" s="180"/>
      <c r="AH49" s="180"/>
      <c r="AI49" s="180"/>
      <c r="AJ49" s="180"/>
      <c r="AK49" s="180"/>
      <c r="AL49" s="166"/>
      <c r="AM49" s="167" t="str">
        <f aca="false">IF(B49="","",SUM(E49:AL49))</f>
        <v/>
      </c>
      <c r="AN49" s="168" t="str">
        <f aca="false">IF(B49="","",AM49/9)</f>
        <v/>
      </c>
      <c r="AO49" s="169" t="str">
        <f aca="false">IF(B49="","",IF(AM49=0,"-",RANK(AM49,$AM$15:$AM$64,0)))</f>
        <v/>
      </c>
      <c r="AP49" s="167" t="str">
        <f aca="false">IF(E49="","",IF(E49="-","-",IF(UPPER(E49)="AB","+",VLOOKUP(E49,'විෂය තොරතුරු'!$P$24:$Q$28,2))))</f>
        <v/>
      </c>
      <c r="AQ49" s="168" t="str">
        <f aca="false">IF(F49="","",IF(F49="-","-",IF(UPPER(F49)="AB","+",VLOOKUP(F49,'විෂය තොරතුරු'!$P$24:$Q$28,2))))</f>
        <v/>
      </c>
      <c r="AR49" s="168" t="str">
        <f aca="false">IF(G49="","",IF(G49="-","-",IF(UPPER(G49)="AB","+",VLOOKUP(G49,'විෂය තොරතුරු'!$P$24:$Q$28,2))))</f>
        <v/>
      </c>
      <c r="AS49" s="168" t="str">
        <f aca="false">IF(H49="","",IF(H49="-","-",IF(UPPER(H49)="AB","+",VLOOKUP(H49,'විෂය තොරතුරු'!$P$24:$Q$28,2))))</f>
        <v/>
      </c>
      <c r="AT49" s="168" t="str">
        <f aca="false">IF(I49="","",IF(I49="-","-",IF(UPPER(I49)="AB","+",VLOOKUP(I49,'විෂය තොරතුරු'!$P$24:$Q$28,2))))</f>
        <v/>
      </c>
      <c r="AU49" s="170" t="str">
        <f aca="false">IF(J49="","",IF(J49="-","-",IF(UPPER(J49)="AB","+",VLOOKUP(J49,'විෂය තොරතුරු'!$P$24:$Q$28,2))))</f>
        <v/>
      </c>
      <c r="AV49" s="171" t="str">
        <f aca="false">IF(K49="","",IF(K49="-","-",IF(UPPER(K49)="AB","+",VLOOKUP(K49,'විෂය තොරතුරු'!$P$24:$Q$28,2))))</f>
        <v/>
      </c>
      <c r="AW49" s="168" t="str">
        <f aca="false">IF(L49="","",IF(L49="-","-",IF(UPPER(L49)="AB","+",VLOOKUP(L49,'විෂය තොරතුරු'!$P$24:$Q$28,2))))</f>
        <v/>
      </c>
      <c r="AX49" s="168" t="str">
        <f aca="false">IF(M49="","",IF(M49="-","-",IF(UPPER(M49)="AB","+",VLOOKUP(M49,'විෂය තොරතුරු'!$P$24:$Q$28,2))))</f>
        <v/>
      </c>
      <c r="AY49" s="169" t="str">
        <f aca="false">IF(N49="","",IF(N49="-","-",IF(UPPER(N49)="AB","+",VLOOKUP(N49,'විෂය තොරතුරු'!$P$24:$Q$28,2))))</f>
        <v/>
      </c>
      <c r="AZ49" s="167" t="str">
        <f aca="false">IF(O49="","",IF(O49="-","-",IF(UPPER(O49)="AB","+",VLOOKUP(O49,'විෂය තොරතුරු'!$P$24:$Q$28,2))))</f>
        <v/>
      </c>
      <c r="BA49" s="168" t="str">
        <f aca="false">IF(P49="","",IF(P49="-","-",IF(UPPER(P49)="AB","+",VLOOKUP(P49,'විෂය තොරතුරු'!$P$24:$Q$28,2))))</f>
        <v/>
      </c>
      <c r="BB49" s="168" t="str">
        <f aca="false">IF(Q49="","",IF(Q49="-","-",IF(UPPER(Q49)="AB","+",VLOOKUP(Q49,'විෂය තොරතුරු'!$P$24:$Q$28,2))))</f>
        <v/>
      </c>
      <c r="BC49" s="168" t="str">
        <f aca="false">IF(R49="","",IF(R49="-","-",IF(UPPER(R49)="AB","+",VLOOKUP(R49,'විෂය තොරතුරු'!$P$24:$Q$28,2))))</f>
        <v/>
      </c>
      <c r="BD49" s="168" t="str">
        <f aca="false">IF(S49="","",IF(S49="-","-",IF(UPPER(S49)="AB","+",VLOOKUP(S49,'විෂය තොරතුරු'!$P$24:$Q$28,2))))</f>
        <v/>
      </c>
      <c r="BE49" s="168" t="str">
        <f aca="false">IF(T49="","",IF(T49="-","-",IF(UPPER(T49)="AB","+",VLOOKUP(T49,'විෂය තොරතුරු'!$P$24:$Q$28,2))))</f>
        <v/>
      </c>
      <c r="BF49" s="168" t="str">
        <f aca="false">IF(U49="","",IF(U49="-","-",IF(UPPER(U49)="AB","+",VLOOKUP(U49,'විෂය තොරතුරු'!$P$24:$Q$28,2))))</f>
        <v/>
      </c>
      <c r="BG49" s="170" t="str">
        <f aca="false">IF(V49="","",IF(V49="-","-",IF(UPPER(V49)="AB","+",VLOOKUP(V49,'විෂය තොරතුරු'!$P$24:$Q$28,2))))</f>
        <v/>
      </c>
      <c r="BH49" s="171" t="str">
        <f aca="false">IF(W49="","",IF(W49="-","-",IF(UPPER(W49)="AB","+",VLOOKUP(W49,'විෂය තොරතුරු'!$P$24:$Q$28,2))))</f>
        <v/>
      </c>
      <c r="BI49" s="168" t="str">
        <f aca="false">IF(X49="","",IF(X49="-","-",IF(UPPER(X49)="AB","+",VLOOKUP(X49,'විෂය තොරතුරු'!$P$24:$Q$28,2))))</f>
        <v/>
      </c>
      <c r="BJ49" s="168" t="str">
        <f aca="false">IF(Y49="","",IF(Y49="-","-",IF(UPPER(Y49)="AB","+",VLOOKUP(Y49,'විෂය තොරතුරු'!$P$24:$Q$28,2))))</f>
        <v/>
      </c>
      <c r="BK49" s="168" t="str">
        <f aca="false">IF(Z49="","",IF(Z49="-","-",IF(UPPER(Z49)="AB","+",VLOOKUP(Z49,'විෂය තොරතුරු'!$P$24:$Q$28,2))))</f>
        <v/>
      </c>
      <c r="BL49" s="168" t="str">
        <f aca="false">IF(AA49="","",IF(AA49="-","-",IF(UPPER(AA49)="AB","+",VLOOKUP(AA49,'විෂය තොරතුරු'!$P$24:$Q$28,2))))</f>
        <v/>
      </c>
      <c r="BM49" s="168" t="str">
        <f aca="false">IF(AB49="","",IF(AB49="-","-",IF(UPPER(AB49)="AB","+",VLOOKUP(AB49,'විෂය තොරතුරු'!$P$24:$Q$28,2))))</f>
        <v/>
      </c>
      <c r="BN49" s="168" t="str">
        <f aca="false">IF(AC49="","",IF(AC49="-","-",IF(UPPER(AC49)="AB","+",VLOOKUP(AC49,'විෂය තොරතුරු'!$P$24:$Q$28,2))))</f>
        <v/>
      </c>
      <c r="BO49" s="169" t="str">
        <f aca="false">IF(AD49="","",IF(AD49="-","-",IF(UPPER(AD49)="AB","+",VLOOKUP(AD49,'විෂය තොරතුරු'!$P$24:$Q$28,2))))</f>
        <v/>
      </c>
      <c r="BP49" s="171" t="str">
        <f aca="false">IF(AE49="","",IF(AE49="-","-",IF(UPPER(AE49)="AB","+",VLOOKUP(AE49,'විෂය තොරතුරු'!$P$24:$Q$28,2))))</f>
        <v/>
      </c>
      <c r="BQ49" s="168" t="str">
        <f aca="false">IF(AF49="","",IF(AF49="-","-",IF(UPPER(AF49)="AB","+",VLOOKUP(AF49,'විෂය තොරතුරු'!$P$24:$Q$28,2))))</f>
        <v/>
      </c>
      <c r="BR49" s="168" t="str">
        <f aca="false">IF(AG49="","",IF(AG49="-","-",IF(UPPER(AG49)="AB","+",VLOOKUP(AG49,'විෂය තොරතුරු'!$P$24:$Q$28,2))))</f>
        <v/>
      </c>
      <c r="BS49" s="168" t="str">
        <f aca="false">IF(AH49="","",IF(AH49="-","-",IF(UPPER(AH49)="AB","+",VLOOKUP(AH49,'විෂය තොරතුරු'!$P$24:$Q$28,2))))</f>
        <v/>
      </c>
      <c r="BT49" s="168" t="str">
        <f aca="false">IF(AI49="","",IF(AI49="-","-",IF(UPPER(AI49)="AB","+",VLOOKUP(AI49,'විෂය තොරතුරු'!$P$24:$Q$28,2))))</f>
        <v/>
      </c>
      <c r="BU49" s="168" t="str">
        <f aca="false">IF(AJ49="","",IF(AJ49="-","-",IF(UPPER(AJ49)="AB","+",VLOOKUP(AJ49,'විෂය තොරතුරු'!$P$24:$Q$28,2))))</f>
        <v/>
      </c>
      <c r="BV49" s="168" t="str">
        <f aca="false">IF(AK49="","",IF(AK49="-","-",IF(UPPER(AK49)="AB","+",VLOOKUP(AK49,'විෂය තොරතුරු'!$P$24:$Q$28,2))))</f>
        <v/>
      </c>
      <c r="BW49" s="169" t="str">
        <f aca="false">IF(AL49="","",IF(AL49="-","-",IF(UPPER(AL49)="AB","+",VLOOKUP(AL49,'විෂය තොරතුරු'!$P$24:$Q$28,2))))</f>
        <v/>
      </c>
      <c r="BX49" s="171" t="str">
        <f aca="false">IF($B49="","",COUNTIF($AP49:$BW49,"A"))</f>
        <v/>
      </c>
      <c r="BY49" s="168" t="str">
        <f aca="false">IF($B49="","",COUNTIF($AP49:$BW49,"B"))</f>
        <v/>
      </c>
      <c r="BZ49" s="168" t="str">
        <f aca="false">IF($B49="","",COUNTIF($AP49:$BW49,"C"))</f>
        <v/>
      </c>
      <c r="CA49" s="168" t="str">
        <f aca="false">IF($B49="","",COUNTIF($AP49:$BW49,"S"))</f>
        <v/>
      </c>
      <c r="CB49" s="169" t="str">
        <f aca="false">IF($B49="","",COUNTIF($AP49:$BW49,"W"))</f>
        <v/>
      </c>
      <c r="CC49" s="171" t="str">
        <f aca="false">IF(B49="","",SUM(BX49:CA49))</f>
        <v/>
      </c>
      <c r="CD49" s="169" t="str">
        <f aca="false">IF(B49="","",SUM(BX49:BZ49))</f>
        <v/>
      </c>
      <c r="CE49" s="172" t="str">
        <f aca="false">IF(B49="","",IF(AND(CC49&gt;=6,CD49&gt;=3,OR(E49&gt;=35,F49&gt;=35),L49&gt;=35),"6/3 සමත්",IF(AND(CC49&gt;=5,CD49&gt;=3,OR(E49&gt;=35,F49&gt;=35,L49&gt;=35)),"5/3 සමත්",IF(AND(CC49&gt;=4,CD49&gt;=1,OR(E49&gt;=20,F49&gt;=20,L49&gt;=20)),"සමත් කළ හැකි",IF(CB49=9,"W9","අසමත් ?")))))</f>
        <v/>
      </c>
      <c r="FK49" s="173" t="n">
        <v>35</v>
      </c>
      <c r="FL49" s="161" t="s">
        <v>78</v>
      </c>
      <c r="FM49" s="161"/>
      <c r="FN49" s="161" t="str">
        <f aca="false">IF(FM49="","-",(FM49/$M$95)*100)</f>
        <v>-</v>
      </c>
      <c r="FO49" s="165" t="n">
        <v>51</v>
      </c>
      <c r="FP49" s="165"/>
      <c r="FQ49" s="165" t="n">
        <v>77</v>
      </c>
      <c r="FR49" s="165" t="s">
        <v>18</v>
      </c>
      <c r="FS49" s="165"/>
      <c r="FT49" s="165"/>
      <c r="FU49" s="165" t="n">
        <v>21</v>
      </c>
      <c r="FV49" s="165" t="n">
        <v>29</v>
      </c>
      <c r="FW49" s="165" t="n">
        <v>40</v>
      </c>
      <c r="FX49" s="165" t="n">
        <v>43</v>
      </c>
      <c r="FY49" s="165" t="n">
        <v>75</v>
      </c>
      <c r="FZ49" s="165" t="s">
        <v>18</v>
      </c>
      <c r="GA49" s="165" t="s">
        <v>18</v>
      </c>
      <c r="GB49" s="165"/>
      <c r="GC49" s="165"/>
      <c r="GD49" s="165"/>
      <c r="GE49" s="165"/>
      <c r="GF49" s="165"/>
      <c r="GG49" s="165" t="n">
        <v>51</v>
      </c>
      <c r="GH49" s="165" t="s">
        <v>18</v>
      </c>
      <c r="GI49" s="165" t="s">
        <v>18</v>
      </c>
      <c r="GJ49" s="165"/>
      <c r="GK49" s="165"/>
      <c r="GL49" s="165" t="s">
        <v>18</v>
      </c>
      <c r="GM49" s="165"/>
      <c r="GN49" s="165"/>
      <c r="GO49" s="165" t="n">
        <v>71</v>
      </c>
      <c r="GP49" s="165" t="s">
        <v>18</v>
      </c>
      <c r="GQ49" s="165"/>
      <c r="GR49" s="165" t="s">
        <v>18</v>
      </c>
      <c r="GS49" s="165"/>
      <c r="GT49" s="165"/>
      <c r="GU49" s="165"/>
      <c r="GV49" s="174"/>
      <c r="GW49" s="167" t="n">
        <f aca="false">IF(FL49="","",SUM(FO49:GV49))</f>
        <v>458</v>
      </c>
      <c r="GX49" s="168" t="n">
        <f aca="false">IF(FL49="","",GW49/9)</f>
        <v>50.8888888888889</v>
      </c>
      <c r="GY49" s="169" t="n">
        <f aca="false">IF(FL49="","",IF(GW49=0,"-",RANK(GW49,$GW$15:$GW$64,0)))</f>
        <v>4</v>
      </c>
      <c r="GZ49" s="167" t="str">
        <f aca="false">IF(FO49="","",IF(FO49="-","-",IF(UPPER(FO49)="AB","+",VLOOKUP(FO49,'විෂය තොරතුරු'!$P$24:$Q$28,2))))</f>
        <v>C</v>
      </c>
      <c r="HA49" s="168" t="str">
        <f aca="false">IF(FP49="","",IF(FP49="-","-",IF(UPPER(FP49)="AB","+",VLOOKUP(FP49,'විෂය තොරතුරු'!$P$24:$Q$28,2))))</f>
        <v/>
      </c>
      <c r="HB49" s="168" t="str">
        <f aca="false">IF(FQ49="","",IF(FQ49="-","-",IF(UPPER(FQ49)="AB","+",VLOOKUP(FQ49,'විෂය තොරතුරු'!$P$24:$Q$28,2))))</f>
        <v>A</v>
      </c>
      <c r="HC49" s="168" t="str">
        <f aca="false">IF(FR49="","",IF(FR49="-","-",IF(UPPER(FR49)="AB","+",VLOOKUP(FR49,'විෂය තොරතුරු'!$P$24:$Q$28,2))))</f>
        <v>-</v>
      </c>
      <c r="HD49" s="168" t="str">
        <f aca="false">IF(FS49="","",IF(FS49="-","-",IF(UPPER(FS49)="AB","+",VLOOKUP(FS49,'විෂය තොරතුරු'!$P$24:$Q$28,2))))</f>
        <v/>
      </c>
      <c r="HE49" s="170" t="str">
        <f aca="false">IF(FT49="","",IF(FT49="-","-",IF(UPPER(FT49)="AB","+",VLOOKUP(FT49,'විෂය තොරතුරු'!$P$24:$Q$28,2))))</f>
        <v/>
      </c>
      <c r="HF49" s="171" t="str">
        <f aca="false">IF(FU49="","",IF(FU49="-","-",IF(UPPER(FU49)="AB","+",VLOOKUP(FU49,'විෂය තොරතුරු'!$P$24:$Q$28,2))))</f>
        <v>W</v>
      </c>
      <c r="HG49" s="168" t="str">
        <f aca="false">IF(FV49="","",IF(FV49="-","-",IF(UPPER(FV49)="AB","+",VLOOKUP(FV49,'විෂය තොරතුරු'!$P$24:$Q$28,2))))</f>
        <v>W</v>
      </c>
      <c r="HH49" s="168" t="str">
        <f aca="false">IF(FW49="","",IF(FW49="-","-",IF(UPPER(FW49)="AB","+",VLOOKUP(FW49,'විෂය තොරතුරු'!$P$24:$Q$28,2))))</f>
        <v>S</v>
      </c>
      <c r="HI49" s="169" t="str">
        <f aca="false">IF(FX49="","",IF(FX49="-","-",IF(UPPER(FX49)="AB","+",VLOOKUP(FX49,'විෂය තොරතුරු'!$P$24:$Q$28,2))))</f>
        <v>S</v>
      </c>
      <c r="HJ49" s="167" t="str">
        <f aca="false">IF(FY49="","",IF(FY49="-","-",IF(UPPER(FY49)="AB","+",VLOOKUP(FY49,'විෂය තොරතුරු'!$P$24:$Q$28,2))))</f>
        <v>A</v>
      </c>
      <c r="HK49" s="168" t="str">
        <f aca="false">IF(FZ49="","",IF(FZ49="-","-",IF(UPPER(FZ49)="AB","+",VLOOKUP(FZ49,'විෂය තොරතුරු'!$P$24:$Q$28,2))))</f>
        <v>-</v>
      </c>
      <c r="HL49" s="168" t="str">
        <f aca="false">IF(GA49="","",IF(GA49="-","-",IF(UPPER(GA49)="AB","+",VLOOKUP(GA49,'විෂය තොරතුරු'!$P$24:$Q$28,2))))</f>
        <v>-</v>
      </c>
      <c r="HM49" s="168" t="str">
        <f aca="false">IF(GB49="","",IF(GB49="-","-",IF(UPPER(GB49)="AB","+",VLOOKUP(GB49,'විෂය තොරතුරු'!$P$24:$Q$28,2))))</f>
        <v/>
      </c>
      <c r="HN49" s="168" t="str">
        <f aca="false">IF(GC49="","",IF(GC49="-","-",IF(UPPER(GC49)="AB","+",VLOOKUP(GC49,'විෂය තොරතුරු'!$P$24:$Q$28,2))))</f>
        <v/>
      </c>
      <c r="HO49" s="168" t="str">
        <f aca="false">IF(GD49="","",IF(GD49="-","-",IF(UPPER(GD49)="AB","+",VLOOKUP(GD49,'විෂය තොරතුරු'!$P$24:$Q$28,2))))</f>
        <v/>
      </c>
      <c r="HP49" s="168" t="str">
        <f aca="false">IF(GE49="","",IF(GE49="-","-",IF(UPPER(GE49)="AB","+",VLOOKUP(GE49,'විෂය තොරතුරු'!$P$24:$Q$28,2))))</f>
        <v/>
      </c>
      <c r="HQ49" s="170" t="str">
        <f aca="false">IF(GF49="","",IF(GF49="-","-",IF(UPPER(GF49)="AB","+",VLOOKUP(GF49,'විෂය තොරතුරු'!$P$24:$Q$28,2))))</f>
        <v/>
      </c>
      <c r="HR49" s="171" t="str">
        <f aca="false">IF(GG49="","",IF(GG49="-","-",IF(UPPER(GG49)="AB","+",VLOOKUP(GG49,'විෂය තොරතුරු'!$P$24:$Q$28,2))))</f>
        <v>C</v>
      </c>
      <c r="HS49" s="168" t="str">
        <f aca="false">IF(GH49="","",IF(GH49="-","-",IF(UPPER(GH49)="AB","+",VLOOKUP(GH49,'විෂය තොරතුරු'!$P$24:$Q$28,2))))</f>
        <v>-</v>
      </c>
      <c r="HT49" s="168" t="str">
        <f aca="false">IF(GI49="","",IF(GI49="-","-",IF(UPPER(GI49)="AB","+",VLOOKUP(GI49,'විෂය තොරතුරු'!$P$24:$Q$28,2))))</f>
        <v>-</v>
      </c>
      <c r="HU49" s="168" t="str">
        <f aca="false">IF(GJ49="","",IF(GJ49="-","-",IF(UPPER(GJ49)="AB","+",VLOOKUP(GJ49,'විෂය තොරතුරු'!$P$24:$Q$28,2))))</f>
        <v/>
      </c>
      <c r="HV49" s="168" t="str">
        <f aca="false">IF(GK49="","",IF(GK49="-","-",IF(UPPER(GK49)="AB","+",VLOOKUP(GK49,'විෂය තොරතුරු'!$P$24:$Q$28,2))))</f>
        <v/>
      </c>
      <c r="HW49" s="168" t="str">
        <f aca="false">IF(GL49="","",IF(GL49="-","-",IF(UPPER(GL49)="AB","+",VLOOKUP(GL49,'විෂය තොරතුරු'!$P$24:$Q$28,2))))</f>
        <v>-</v>
      </c>
      <c r="HX49" s="168" t="str">
        <f aca="false">IF(GM49="","",IF(GM49="-","-",IF(UPPER(GM49)="AB","+",VLOOKUP(GM49,'විෂය තොරතුරු'!$P$24:$Q$28,2))))</f>
        <v/>
      </c>
      <c r="HY49" s="169" t="str">
        <f aca="false">IF(GN49="","",IF(GN49="-","-",IF(UPPER(GN49)="AB","+",VLOOKUP(GN49,'විෂය තොරතුරු'!$P$24:$Q$28,2))))</f>
        <v/>
      </c>
      <c r="HZ49" s="171" t="str">
        <f aca="false">IF(GO49="","",IF(GO49="-","-",IF(UPPER(GO49)="AB","+",VLOOKUP(GO49,'විෂය තොරතුරු'!$P$24:$Q$28,2))))</f>
        <v>B</v>
      </c>
      <c r="IA49" s="168" t="str">
        <f aca="false">IF(GP49="","",IF(GP49="-","-",IF(UPPER(GP49)="AB","+",VLOOKUP(GP49,'විෂය තොරතුරු'!$P$24:$Q$28,2))))</f>
        <v>-</v>
      </c>
      <c r="IB49" s="168" t="str">
        <f aca="false">IF(GQ49="","",IF(GQ49="-","-",IF(UPPER(GQ49)="AB","+",VLOOKUP(GQ49,'විෂය තොරතුරු'!$P$24:$Q$28,2))))</f>
        <v/>
      </c>
      <c r="IC49" s="168" t="str">
        <f aca="false">IF(GR49="","",IF(GR49="-","-",IF(UPPER(GR49)="AB","+",VLOOKUP(GR49,'විෂය තොරතුරු'!$P$24:$Q$28,2))))</f>
        <v>-</v>
      </c>
      <c r="ID49" s="168" t="str">
        <f aca="false">IF(GS49="","",IF(GS49="-","-",IF(UPPER(GS49)="AB","+",VLOOKUP(GS49,'විෂය තොරතුරු'!$P$24:$Q$28,2))))</f>
        <v/>
      </c>
      <c r="IE49" s="168" t="str">
        <f aca="false">IF(GT49="","",IF(GT49="-","-",IF(UPPER(GT49)="AB","+",VLOOKUP(GT49,'විෂය තොරතුරු'!$P$24:$Q$28,2))))</f>
        <v/>
      </c>
      <c r="IF49" s="168" t="str">
        <f aca="false">IF(GU49="","",IF(GU49="-","-",IF(UPPER(GU49)="AB","+",VLOOKUP(GU49,'විෂය තොරතුරු'!$P$24:$Q$28,2))))</f>
        <v/>
      </c>
      <c r="IG49" s="169" t="str">
        <f aca="false">IF(GV49="","",IF(GV49="-","-",IF(UPPER(GV49)="AB","+",VLOOKUP(GV49,'විෂය තොරතුරු'!$P$24:$Q$28,2))))</f>
        <v/>
      </c>
      <c r="IH49" s="171" t="n">
        <f aca="false">IF($FL49="","",COUNTIF($GZ49:$IG49,"A"))</f>
        <v>2</v>
      </c>
      <c r="II49" s="171" t="n">
        <f aca="false">IF($FL49="","",COUNTIF($GZ49:$IG49,"B"))</f>
        <v>1</v>
      </c>
      <c r="IJ49" s="171" t="n">
        <f aca="false">IF($FL49="","",COUNTIF($GZ49:$IG49,"C"))</f>
        <v>2</v>
      </c>
      <c r="IK49" s="171" t="n">
        <f aca="false">IF($FL49="","",COUNTIF($GZ49:$IG49,"S"))</f>
        <v>2</v>
      </c>
      <c r="IL49" s="171" t="n">
        <f aca="false">IF($FL49="","",COUNTIF($GZ49:$IG49,"W"))</f>
        <v>2</v>
      </c>
      <c r="IM49" s="171" t="n">
        <f aca="false">IF(FL49="","",SUM(IH49:IK49))</f>
        <v>7</v>
      </c>
      <c r="IN49" s="169" t="n">
        <f aca="false">IF(FL49="","",SUM(IH49:IJ49))</f>
        <v>5</v>
      </c>
      <c r="IO49" s="172" t="str">
        <f aca="false">IF(FL49="","",IF(AND(IM49&gt;=6,IN49&gt;=3,OR(FO49&gt;=35,FP49&gt;=35),FV49&gt;=35),"6/3 සමත්",IF(AND(IM49&gt;=5,IN49&gt;=3,OR(FO49&gt;=35,FP49&gt;=35,FV49&gt;=35)),"5/3 සමත්",IF(AND(IM49&gt;=4,IN49&gt;=1,OR(FO49&gt;=20,FP49&gt;=20,FV49&gt;=20)),"සමත් කළ හැකි",IF(IL49=9,"W9","අසමත් ?")))))</f>
        <v>5/3 සමත්</v>
      </c>
    </row>
    <row r="50" customFormat="false" ht="13.8" hidden="true" customHeight="false" outlineLevel="0" collapsed="false">
      <c r="A50" s="160" t="n">
        <v>36</v>
      </c>
      <c r="B50" s="161"/>
      <c r="C50" s="161"/>
      <c r="D50" s="162"/>
      <c r="E50" s="183"/>
      <c r="F50" s="181"/>
      <c r="G50" s="183"/>
      <c r="H50" s="180"/>
      <c r="I50" s="180"/>
      <c r="J50" s="181"/>
      <c r="K50" s="183"/>
      <c r="L50" s="180"/>
      <c r="M50" s="180"/>
      <c r="N50" s="181"/>
      <c r="O50" s="183"/>
      <c r="P50" s="180"/>
      <c r="Q50" s="180"/>
      <c r="R50" s="180"/>
      <c r="S50" s="180"/>
      <c r="T50" s="180"/>
      <c r="U50" s="180"/>
      <c r="V50" s="181"/>
      <c r="W50" s="183"/>
      <c r="X50" s="180"/>
      <c r="Y50" s="180"/>
      <c r="Z50" s="180"/>
      <c r="AA50" s="180"/>
      <c r="AB50" s="180"/>
      <c r="AC50" s="180"/>
      <c r="AD50" s="181"/>
      <c r="AE50" s="183"/>
      <c r="AF50" s="180"/>
      <c r="AG50" s="180"/>
      <c r="AH50" s="180"/>
      <c r="AI50" s="180"/>
      <c r="AJ50" s="180"/>
      <c r="AK50" s="180"/>
      <c r="AL50" s="166"/>
      <c r="AM50" s="167" t="str">
        <f aca="false">IF(B50="","",SUM(E50:AL50))</f>
        <v/>
      </c>
      <c r="AN50" s="168" t="str">
        <f aca="false">IF(B50="","",AM50/9)</f>
        <v/>
      </c>
      <c r="AO50" s="169" t="str">
        <f aca="false">IF(B50="","",IF(AM50=0,"-",RANK(AM50,$AM$15:$AM$64,0)))</f>
        <v/>
      </c>
      <c r="AP50" s="167" t="str">
        <f aca="false">IF(E50="","",IF(E50="-","-",IF(UPPER(E50)="AB","+",VLOOKUP(E50,'විෂය තොරතුරු'!$P$24:$Q$28,2))))</f>
        <v/>
      </c>
      <c r="AQ50" s="168" t="str">
        <f aca="false">IF(F50="","",IF(F50="-","-",IF(UPPER(F50)="AB","+",VLOOKUP(F50,'විෂය තොරතුරු'!$P$24:$Q$28,2))))</f>
        <v/>
      </c>
      <c r="AR50" s="168" t="str">
        <f aca="false">IF(G50="","",IF(G50="-","-",IF(UPPER(G50)="AB","+",VLOOKUP(G50,'විෂය තොරතුරු'!$P$24:$Q$28,2))))</f>
        <v/>
      </c>
      <c r="AS50" s="168" t="str">
        <f aca="false">IF(H50="","",IF(H50="-","-",IF(UPPER(H50)="AB","+",VLOOKUP(H50,'විෂය තොරතුරු'!$P$24:$Q$28,2))))</f>
        <v/>
      </c>
      <c r="AT50" s="168" t="str">
        <f aca="false">IF(I50="","",IF(I50="-","-",IF(UPPER(I50)="AB","+",VLOOKUP(I50,'විෂය තොරතුරු'!$P$24:$Q$28,2))))</f>
        <v/>
      </c>
      <c r="AU50" s="170" t="str">
        <f aca="false">IF(J50="","",IF(J50="-","-",IF(UPPER(J50)="AB","+",VLOOKUP(J50,'විෂය තොරතුරු'!$P$24:$Q$28,2))))</f>
        <v/>
      </c>
      <c r="AV50" s="171" t="str">
        <f aca="false">IF(K50="","",IF(K50="-","-",IF(UPPER(K50)="AB","+",VLOOKUP(K50,'විෂය තොරතුරු'!$P$24:$Q$28,2))))</f>
        <v/>
      </c>
      <c r="AW50" s="168" t="str">
        <f aca="false">IF(L50="","",IF(L50="-","-",IF(UPPER(L50)="AB","+",VLOOKUP(L50,'විෂය තොරතුරු'!$P$24:$Q$28,2))))</f>
        <v/>
      </c>
      <c r="AX50" s="168" t="str">
        <f aca="false">IF(M50="","",IF(M50="-","-",IF(UPPER(M50)="AB","+",VLOOKUP(M50,'විෂය තොරතුරු'!$P$24:$Q$28,2))))</f>
        <v/>
      </c>
      <c r="AY50" s="169" t="str">
        <f aca="false">IF(N50="","",IF(N50="-","-",IF(UPPER(N50)="AB","+",VLOOKUP(N50,'විෂය තොරතුරු'!$P$24:$Q$28,2))))</f>
        <v/>
      </c>
      <c r="AZ50" s="167" t="str">
        <f aca="false">IF(O50="","",IF(O50="-","-",IF(UPPER(O50)="AB","+",VLOOKUP(O50,'විෂය තොරතුරු'!$P$24:$Q$28,2))))</f>
        <v/>
      </c>
      <c r="BA50" s="168" t="str">
        <f aca="false">IF(P50="","",IF(P50="-","-",IF(UPPER(P50)="AB","+",VLOOKUP(P50,'විෂය තොරතුරු'!$P$24:$Q$28,2))))</f>
        <v/>
      </c>
      <c r="BB50" s="168" t="str">
        <f aca="false">IF(Q50="","",IF(Q50="-","-",IF(UPPER(Q50)="AB","+",VLOOKUP(Q50,'විෂය තොරතුරු'!$P$24:$Q$28,2))))</f>
        <v/>
      </c>
      <c r="BC50" s="168" t="str">
        <f aca="false">IF(R50="","",IF(R50="-","-",IF(UPPER(R50)="AB","+",VLOOKUP(R50,'විෂය තොරතුරු'!$P$24:$Q$28,2))))</f>
        <v/>
      </c>
      <c r="BD50" s="168" t="str">
        <f aca="false">IF(S50="","",IF(S50="-","-",IF(UPPER(S50)="AB","+",VLOOKUP(S50,'විෂය තොරතුරු'!$P$24:$Q$28,2))))</f>
        <v/>
      </c>
      <c r="BE50" s="168" t="str">
        <f aca="false">IF(T50="","",IF(T50="-","-",IF(UPPER(T50)="AB","+",VLOOKUP(T50,'විෂය තොරතුරු'!$P$24:$Q$28,2))))</f>
        <v/>
      </c>
      <c r="BF50" s="168" t="str">
        <f aca="false">IF(U50="","",IF(U50="-","-",IF(UPPER(U50)="AB","+",VLOOKUP(U50,'විෂය තොරතුරු'!$P$24:$Q$28,2))))</f>
        <v/>
      </c>
      <c r="BG50" s="170" t="str">
        <f aca="false">IF(V50="","",IF(V50="-","-",IF(UPPER(V50)="AB","+",VLOOKUP(V50,'විෂය තොරතුරු'!$P$24:$Q$28,2))))</f>
        <v/>
      </c>
      <c r="BH50" s="171" t="str">
        <f aca="false">IF(W50="","",IF(W50="-","-",IF(UPPER(W50)="AB","+",VLOOKUP(W50,'විෂය තොරතුරු'!$P$24:$Q$28,2))))</f>
        <v/>
      </c>
      <c r="BI50" s="168" t="str">
        <f aca="false">IF(X50="","",IF(X50="-","-",IF(UPPER(X50)="AB","+",VLOOKUP(X50,'විෂය තොරතුරු'!$P$24:$Q$28,2))))</f>
        <v/>
      </c>
      <c r="BJ50" s="168" t="str">
        <f aca="false">IF(Y50="","",IF(Y50="-","-",IF(UPPER(Y50)="AB","+",VLOOKUP(Y50,'විෂය තොරතුරු'!$P$24:$Q$28,2))))</f>
        <v/>
      </c>
      <c r="BK50" s="168" t="str">
        <f aca="false">IF(Z50="","",IF(Z50="-","-",IF(UPPER(Z50)="AB","+",VLOOKUP(Z50,'විෂය තොරතුරු'!$P$24:$Q$28,2))))</f>
        <v/>
      </c>
      <c r="BL50" s="168" t="str">
        <f aca="false">IF(AA50="","",IF(AA50="-","-",IF(UPPER(AA50)="AB","+",VLOOKUP(AA50,'විෂය තොරතුරු'!$P$24:$Q$28,2))))</f>
        <v/>
      </c>
      <c r="BM50" s="168" t="str">
        <f aca="false">IF(AB50="","",IF(AB50="-","-",IF(UPPER(AB50)="AB","+",VLOOKUP(AB50,'විෂය තොරතුරු'!$P$24:$Q$28,2))))</f>
        <v/>
      </c>
      <c r="BN50" s="168" t="str">
        <f aca="false">IF(AC50="","",IF(AC50="-","-",IF(UPPER(AC50)="AB","+",VLOOKUP(AC50,'විෂය තොරතුරු'!$P$24:$Q$28,2))))</f>
        <v/>
      </c>
      <c r="BO50" s="169" t="str">
        <f aca="false">IF(AD50="","",IF(AD50="-","-",IF(UPPER(AD50)="AB","+",VLOOKUP(AD50,'විෂය තොරතුරු'!$P$24:$Q$28,2))))</f>
        <v/>
      </c>
      <c r="BP50" s="171" t="str">
        <f aca="false">IF(AE50="","",IF(AE50="-","-",IF(UPPER(AE50)="AB","+",VLOOKUP(AE50,'විෂය තොරතුරු'!$P$24:$Q$28,2))))</f>
        <v/>
      </c>
      <c r="BQ50" s="168" t="str">
        <f aca="false">IF(AF50="","",IF(AF50="-","-",IF(UPPER(AF50)="AB","+",VLOOKUP(AF50,'විෂය තොරතුරු'!$P$24:$Q$28,2))))</f>
        <v/>
      </c>
      <c r="BR50" s="168" t="str">
        <f aca="false">IF(AG50="","",IF(AG50="-","-",IF(UPPER(AG50)="AB","+",VLOOKUP(AG50,'විෂය තොරතුරු'!$P$24:$Q$28,2))))</f>
        <v/>
      </c>
      <c r="BS50" s="168" t="str">
        <f aca="false">IF(AH50="","",IF(AH50="-","-",IF(UPPER(AH50)="AB","+",VLOOKUP(AH50,'විෂය තොරතුරු'!$P$24:$Q$28,2))))</f>
        <v/>
      </c>
      <c r="BT50" s="168" t="str">
        <f aca="false">IF(AI50="","",IF(AI50="-","-",IF(UPPER(AI50)="AB","+",VLOOKUP(AI50,'විෂය තොරතුරු'!$P$24:$Q$28,2))))</f>
        <v/>
      </c>
      <c r="BU50" s="168" t="str">
        <f aca="false">IF(AJ50="","",IF(AJ50="-","-",IF(UPPER(AJ50)="AB","+",VLOOKUP(AJ50,'විෂය තොරතුරු'!$P$24:$Q$28,2))))</f>
        <v/>
      </c>
      <c r="BV50" s="168" t="str">
        <f aca="false">IF(AK50="","",IF(AK50="-","-",IF(UPPER(AK50)="AB","+",VLOOKUP(AK50,'විෂය තොරතුරු'!$P$24:$Q$28,2))))</f>
        <v/>
      </c>
      <c r="BW50" s="169" t="str">
        <f aca="false">IF(AL50="","",IF(AL50="-","-",IF(UPPER(AL50)="AB","+",VLOOKUP(AL50,'විෂය තොරතුරු'!$P$24:$Q$28,2))))</f>
        <v/>
      </c>
      <c r="BX50" s="171" t="str">
        <f aca="false">IF($B50="","",COUNTIF($AP50:$BW50,"A"))</f>
        <v/>
      </c>
      <c r="BY50" s="168" t="str">
        <f aca="false">IF($B50="","",COUNTIF($AP50:$BW50,"B"))</f>
        <v/>
      </c>
      <c r="BZ50" s="168" t="str">
        <f aca="false">IF($B50="","",COUNTIF($AP50:$BW50,"C"))</f>
        <v/>
      </c>
      <c r="CA50" s="168" t="str">
        <f aca="false">IF($B50="","",COUNTIF($AP50:$BW50,"S"))</f>
        <v/>
      </c>
      <c r="CB50" s="169" t="str">
        <f aca="false">IF($B50="","",COUNTIF($AP50:$BW50,"W"))</f>
        <v/>
      </c>
      <c r="CC50" s="171" t="str">
        <f aca="false">IF(B50="","",SUM(BX50:CA50))</f>
        <v/>
      </c>
      <c r="CD50" s="169" t="str">
        <f aca="false">IF(B50="","",SUM(BX50:BZ50))</f>
        <v/>
      </c>
      <c r="CE50" s="172" t="str">
        <f aca="false">IF(B50="","",IF(AND(CC50&gt;=6,CD50&gt;=3,OR(E50&gt;=35,F50&gt;=35),L50&gt;=35),"6/3 සමත්",IF(AND(CC50&gt;=5,CD50&gt;=3,OR(E50&gt;=35,F50&gt;=35,L50&gt;=35)),"5/3 සමත්",IF(AND(CC50&gt;=4,CD50&gt;=1,OR(E50&gt;=20,F50&gt;=20,L50&gt;=20)),"සමත් කළ හැකි",IF(CB50=9,"W9","අසමත් ?")))))</f>
        <v/>
      </c>
      <c r="FK50" s="173" t="n">
        <v>36</v>
      </c>
      <c r="FL50" s="161" t="s">
        <v>79</v>
      </c>
      <c r="FM50" s="161"/>
      <c r="FN50" s="161" t="str">
        <f aca="false">IF(FM50="","-",(FM50/$M$95)*100)</f>
        <v>-</v>
      </c>
      <c r="FO50" s="165" t="n">
        <v>29</v>
      </c>
      <c r="FP50" s="165"/>
      <c r="FQ50" s="165" t="n">
        <v>32</v>
      </c>
      <c r="FR50" s="165" t="s">
        <v>18</v>
      </c>
      <c r="FS50" s="165"/>
      <c r="FT50" s="165"/>
      <c r="FU50" s="165" t="n">
        <v>5</v>
      </c>
      <c r="FV50" s="165" t="n">
        <v>14</v>
      </c>
      <c r="FW50" s="165" t="n">
        <v>11</v>
      </c>
      <c r="FX50" s="165" t="n">
        <v>16</v>
      </c>
      <c r="FY50" s="165" t="s">
        <v>18</v>
      </c>
      <c r="FZ50" s="165" t="s">
        <v>18</v>
      </c>
      <c r="GA50" s="165" t="n">
        <v>26</v>
      </c>
      <c r="GB50" s="165"/>
      <c r="GC50" s="165"/>
      <c r="GD50" s="165"/>
      <c r="GE50" s="165"/>
      <c r="GF50" s="165"/>
      <c r="GG50" s="165" t="s">
        <v>18</v>
      </c>
      <c r="GH50" s="165" t="s">
        <v>18</v>
      </c>
      <c r="GI50" s="165" t="n">
        <v>41</v>
      </c>
      <c r="GJ50" s="165"/>
      <c r="GK50" s="165"/>
      <c r="GL50" s="165" t="s">
        <v>18</v>
      </c>
      <c r="GM50" s="165"/>
      <c r="GN50" s="165"/>
      <c r="GO50" s="165" t="n">
        <v>24</v>
      </c>
      <c r="GP50" s="165" t="s">
        <v>18</v>
      </c>
      <c r="GQ50" s="165"/>
      <c r="GR50" s="165" t="s">
        <v>18</v>
      </c>
      <c r="GS50" s="165"/>
      <c r="GT50" s="165"/>
      <c r="GU50" s="165"/>
      <c r="GV50" s="174"/>
      <c r="GW50" s="167" t="n">
        <f aca="false">IF(FL50="","",SUM(FO50:GV50))</f>
        <v>198</v>
      </c>
      <c r="GX50" s="168" t="n">
        <f aca="false">IF(FL50="","",GW50/9)</f>
        <v>22</v>
      </c>
      <c r="GY50" s="169" t="n">
        <f aca="false">IF(FL50="","",IF(GW50=0,"-",RANK(GW50,$GW$15:$GW$64,0)))</f>
        <v>27</v>
      </c>
      <c r="GZ50" s="167" t="str">
        <f aca="false">IF(FO50="","",IF(FO50="-","-",IF(UPPER(FO50)="AB","+",VLOOKUP(FO50,'විෂය තොරතුරු'!$P$24:$Q$28,2))))</f>
        <v>W</v>
      </c>
      <c r="HA50" s="168" t="str">
        <f aca="false">IF(FP50="","",IF(FP50="-","-",IF(UPPER(FP50)="AB","+",VLOOKUP(FP50,'විෂය තොරතුරු'!$P$24:$Q$28,2))))</f>
        <v/>
      </c>
      <c r="HB50" s="168" t="str">
        <f aca="false">IF(FQ50="","",IF(FQ50="-","-",IF(UPPER(FQ50)="AB","+",VLOOKUP(FQ50,'විෂය තොරතුරු'!$P$24:$Q$28,2))))</f>
        <v>W</v>
      </c>
      <c r="HC50" s="168" t="str">
        <f aca="false">IF(FR50="","",IF(FR50="-","-",IF(UPPER(FR50)="AB","+",VLOOKUP(FR50,'විෂය තොරතුරු'!$P$24:$Q$28,2))))</f>
        <v>-</v>
      </c>
      <c r="HD50" s="168" t="str">
        <f aca="false">IF(FS50="","",IF(FS50="-","-",IF(UPPER(FS50)="AB","+",VLOOKUP(FS50,'විෂය තොරතුරු'!$P$24:$Q$28,2))))</f>
        <v/>
      </c>
      <c r="HE50" s="170" t="str">
        <f aca="false">IF(FT50="","",IF(FT50="-","-",IF(UPPER(FT50)="AB","+",VLOOKUP(FT50,'විෂය තොරතුරු'!$P$24:$Q$28,2))))</f>
        <v/>
      </c>
      <c r="HF50" s="171" t="str">
        <f aca="false">IF(FU50="","",IF(FU50="-","-",IF(UPPER(FU50)="AB","+",VLOOKUP(FU50,'විෂය තොරතුරු'!$P$24:$Q$28,2))))</f>
        <v>W</v>
      </c>
      <c r="HG50" s="168" t="str">
        <f aca="false">IF(FV50="","",IF(FV50="-","-",IF(UPPER(FV50)="AB","+",VLOOKUP(FV50,'විෂය තොරතුරු'!$P$24:$Q$28,2))))</f>
        <v>W</v>
      </c>
      <c r="HH50" s="168" t="str">
        <f aca="false">IF(FW50="","",IF(FW50="-","-",IF(UPPER(FW50)="AB","+",VLOOKUP(FW50,'විෂය තොරතුරු'!$P$24:$Q$28,2))))</f>
        <v>W</v>
      </c>
      <c r="HI50" s="169" t="str">
        <f aca="false">IF(FX50="","",IF(FX50="-","-",IF(UPPER(FX50)="AB","+",VLOOKUP(FX50,'විෂය තොරතුරු'!$P$24:$Q$28,2))))</f>
        <v>W</v>
      </c>
      <c r="HJ50" s="167" t="str">
        <f aca="false">IF(FY50="","",IF(FY50="-","-",IF(UPPER(FY50)="AB","+",VLOOKUP(FY50,'විෂය තොරතුරු'!$P$24:$Q$28,2))))</f>
        <v>-</v>
      </c>
      <c r="HK50" s="168" t="str">
        <f aca="false">IF(FZ50="","",IF(FZ50="-","-",IF(UPPER(FZ50)="AB","+",VLOOKUP(FZ50,'විෂය තොරතුරු'!$P$24:$Q$28,2))))</f>
        <v>-</v>
      </c>
      <c r="HL50" s="168" t="str">
        <f aca="false">IF(GA50="","",IF(GA50="-","-",IF(UPPER(GA50)="AB","+",VLOOKUP(GA50,'විෂය තොරතුරු'!$P$24:$Q$28,2))))</f>
        <v>W</v>
      </c>
      <c r="HM50" s="168" t="str">
        <f aca="false">IF(GB50="","",IF(GB50="-","-",IF(UPPER(GB50)="AB","+",VLOOKUP(GB50,'විෂය තොරතුරු'!$P$24:$Q$28,2))))</f>
        <v/>
      </c>
      <c r="HN50" s="168" t="str">
        <f aca="false">IF(GC50="","",IF(GC50="-","-",IF(UPPER(GC50)="AB","+",VLOOKUP(GC50,'විෂය තොරතුරු'!$P$24:$Q$28,2))))</f>
        <v/>
      </c>
      <c r="HO50" s="168" t="str">
        <f aca="false">IF(GD50="","",IF(GD50="-","-",IF(UPPER(GD50)="AB","+",VLOOKUP(GD50,'විෂය තොරතුරු'!$P$24:$Q$28,2))))</f>
        <v/>
      </c>
      <c r="HP50" s="168" t="str">
        <f aca="false">IF(GE50="","",IF(GE50="-","-",IF(UPPER(GE50)="AB","+",VLOOKUP(GE50,'විෂය තොරතුරු'!$P$24:$Q$28,2))))</f>
        <v/>
      </c>
      <c r="HQ50" s="170" t="str">
        <f aca="false">IF(GF50="","",IF(GF50="-","-",IF(UPPER(GF50)="AB","+",VLOOKUP(GF50,'විෂය තොරතුරු'!$P$24:$Q$28,2))))</f>
        <v/>
      </c>
      <c r="HR50" s="171" t="str">
        <f aca="false">IF(GG50="","",IF(GG50="-","-",IF(UPPER(GG50)="AB","+",VLOOKUP(GG50,'විෂය තොරතුරු'!$P$24:$Q$28,2))))</f>
        <v>-</v>
      </c>
      <c r="HS50" s="168" t="str">
        <f aca="false">IF(GH50="","",IF(GH50="-","-",IF(UPPER(GH50)="AB","+",VLOOKUP(GH50,'විෂය තොරතුරු'!$P$24:$Q$28,2))))</f>
        <v>-</v>
      </c>
      <c r="HT50" s="168" t="str">
        <f aca="false">IF(GI50="","",IF(GI50="-","-",IF(UPPER(GI50)="AB","+",VLOOKUP(GI50,'විෂය තොරතුරු'!$P$24:$Q$28,2))))</f>
        <v>S</v>
      </c>
      <c r="HU50" s="168" t="str">
        <f aca="false">IF(GJ50="","",IF(GJ50="-","-",IF(UPPER(GJ50)="AB","+",VLOOKUP(GJ50,'විෂය තොරතුරු'!$P$24:$Q$28,2))))</f>
        <v/>
      </c>
      <c r="HV50" s="168" t="str">
        <f aca="false">IF(GK50="","",IF(GK50="-","-",IF(UPPER(GK50)="AB","+",VLOOKUP(GK50,'විෂය තොරතුරු'!$P$24:$Q$28,2))))</f>
        <v/>
      </c>
      <c r="HW50" s="168" t="str">
        <f aca="false">IF(GL50="","",IF(GL50="-","-",IF(UPPER(GL50)="AB","+",VLOOKUP(GL50,'විෂය තොරතුරු'!$P$24:$Q$28,2))))</f>
        <v>-</v>
      </c>
      <c r="HX50" s="168" t="str">
        <f aca="false">IF(GM50="","",IF(GM50="-","-",IF(UPPER(GM50)="AB","+",VLOOKUP(GM50,'විෂය තොරතුරු'!$P$24:$Q$28,2))))</f>
        <v/>
      </c>
      <c r="HY50" s="169" t="str">
        <f aca="false">IF(GN50="","",IF(GN50="-","-",IF(UPPER(GN50)="AB","+",VLOOKUP(GN50,'විෂය තොරතුරු'!$P$24:$Q$28,2))))</f>
        <v/>
      </c>
      <c r="HZ50" s="171" t="str">
        <f aca="false">IF(GO50="","",IF(GO50="-","-",IF(UPPER(GO50)="AB","+",VLOOKUP(GO50,'විෂය තොරතුරු'!$P$24:$Q$28,2))))</f>
        <v>W</v>
      </c>
      <c r="IA50" s="168" t="str">
        <f aca="false">IF(GP50="","",IF(GP50="-","-",IF(UPPER(GP50)="AB","+",VLOOKUP(GP50,'විෂය තොරතුරු'!$P$24:$Q$28,2))))</f>
        <v>-</v>
      </c>
      <c r="IB50" s="168" t="str">
        <f aca="false">IF(GQ50="","",IF(GQ50="-","-",IF(UPPER(GQ50)="AB","+",VLOOKUP(GQ50,'විෂය තොරතුරු'!$P$24:$Q$28,2))))</f>
        <v/>
      </c>
      <c r="IC50" s="168" t="str">
        <f aca="false">IF(GR50="","",IF(GR50="-","-",IF(UPPER(GR50)="AB","+",VLOOKUP(GR50,'විෂය තොරතුරු'!$P$24:$Q$28,2))))</f>
        <v>-</v>
      </c>
      <c r="ID50" s="168" t="str">
        <f aca="false">IF(GS50="","",IF(GS50="-","-",IF(UPPER(GS50)="AB","+",VLOOKUP(GS50,'විෂය තොරතුරු'!$P$24:$Q$28,2))))</f>
        <v/>
      </c>
      <c r="IE50" s="168" t="str">
        <f aca="false">IF(GT50="","",IF(GT50="-","-",IF(UPPER(GT50)="AB","+",VLOOKUP(GT50,'විෂය තොරතුරු'!$P$24:$Q$28,2))))</f>
        <v/>
      </c>
      <c r="IF50" s="168" t="str">
        <f aca="false">IF(GU50="","",IF(GU50="-","-",IF(UPPER(GU50)="AB","+",VLOOKUP(GU50,'විෂය තොරතුරු'!$P$24:$Q$28,2))))</f>
        <v/>
      </c>
      <c r="IG50" s="169" t="str">
        <f aca="false">IF(GV50="","",IF(GV50="-","-",IF(UPPER(GV50)="AB","+",VLOOKUP(GV50,'විෂය තොරතුරු'!$P$24:$Q$28,2))))</f>
        <v/>
      </c>
      <c r="IH50" s="171" t="n">
        <f aca="false">IF($FL50="","",COUNTIF($GZ50:$IG50,"A"))</f>
        <v>0</v>
      </c>
      <c r="II50" s="171" t="n">
        <f aca="false">IF($FL50="","",COUNTIF($GZ50:$IG50,"B"))</f>
        <v>0</v>
      </c>
      <c r="IJ50" s="171" t="n">
        <f aca="false">IF($FL50="","",COUNTIF($GZ50:$IG50,"C"))</f>
        <v>0</v>
      </c>
      <c r="IK50" s="171" t="n">
        <f aca="false">IF($FL50="","",COUNTIF($GZ50:$IG50,"S"))</f>
        <v>1</v>
      </c>
      <c r="IL50" s="171" t="n">
        <f aca="false">IF($FL50="","",COUNTIF($GZ50:$IG50,"W"))</f>
        <v>8</v>
      </c>
      <c r="IM50" s="171" t="n">
        <f aca="false">IF(FL50="","",SUM(IH50:IK50))</f>
        <v>1</v>
      </c>
      <c r="IN50" s="169" t="n">
        <f aca="false">IF(FL50="","",SUM(IH50:IJ50))</f>
        <v>0</v>
      </c>
      <c r="IO50" s="172" t="str">
        <f aca="false">IF(FL50="","",IF(AND(IM50&gt;=6,IN50&gt;=3,OR(FO50&gt;=35,FP50&gt;=35),FV50&gt;=35),"6/3 සමත්",IF(AND(IM50&gt;=5,IN50&gt;=3,OR(FO50&gt;=35,FP50&gt;=35,FV50&gt;=35)),"5/3 සමත්",IF(AND(IM50&gt;=4,IN50&gt;=1,OR(FO50&gt;=20,FP50&gt;=20,FV50&gt;=20)),"සමත් කළ හැකි",IF(IL50=9,"W9","අසමත් ?")))))</f>
        <v>අසමත් ?</v>
      </c>
    </row>
    <row r="51" customFormat="false" ht="13.8" hidden="true" customHeight="false" outlineLevel="0" collapsed="false">
      <c r="A51" s="160" t="n">
        <v>37</v>
      </c>
      <c r="B51" s="161"/>
      <c r="C51" s="161"/>
      <c r="D51" s="162"/>
      <c r="E51" s="183"/>
      <c r="F51" s="181"/>
      <c r="G51" s="183"/>
      <c r="H51" s="180"/>
      <c r="I51" s="180"/>
      <c r="J51" s="181"/>
      <c r="K51" s="183"/>
      <c r="L51" s="180"/>
      <c r="M51" s="180"/>
      <c r="N51" s="181"/>
      <c r="O51" s="183"/>
      <c r="P51" s="180"/>
      <c r="Q51" s="180"/>
      <c r="R51" s="180"/>
      <c r="S51" s="180"/>
      <c r="T51" s="180"/>
      <c r="U51" s="180"/>
      <c r="V51" s="181"/>
      <c r="W51" s="183"/>
      <c r="X51" s="180"/>
      <c r="Y51" s="180"/>
      <c r="Z51" s="180"/>
      <c r="AA51" s="180"/>
      <c r="AB51" s="180"/>
      <c r="AC51" s="180"/>
      <c r="AD51" s="181"/>
      <c r="AE51" s="183"/>
      <c r="AF51" s="180"/>
      <c r="AG51" s="180"/>
      <c r="AH51" s="180"/>
      <c r="AI51" s="180"/>
      <c r="AJ51" s="180"/>
      <c r="AK51" s="180"/>
      <c r="AL51" s="166"/>
      <c r="AM51" s="167" t="str">
        <f aca="false">IF(B51="","",SUM(E51:AL51))</f>
        <v/>
      </c>
      <c r="AN51" s="168" t="str">
        <f aca="false">IF(B51="","",AM51/9)</f>
        <v/>
      </c>
      <c r="AO51" s="169" t="str">
        <f aca="false">IF(B51="","",IF(AM51=0,"-",RANK(AM51,$AM$15:$AM$64,0)))</f>
        <v/>
      </c>
      <c r="AP51" s="167" t="str">
        <f aca="false">IF(E51="","",IF(E51="-","-",IF(UPPER(E51)="AB","+",VLOOKUP(E51,'විෂය තොරතුරු'!$P$24:$Q$28,2))))</f>
        <v/>
      </c>
      <c r="AQ51" s="168" t="str">
        <f aca="false">IF(F51="","",IF(F51="-","-",IF(UPPER(F51)="AB","+",VLOOKUP(F51,'විෂය තොරතුරු'!$P$24:$Q$28,2))))</f>
        <v/>
      </c>
      <c r="AR51" s="168" t="str">
        <f aca="false">IF(G51="","",IF(G51="-","-",IF(UPPER(G51)="AB","+",VLOOKUP(G51,'විෂය තොරතුරු'!$P$24:$Q$28,2))))</f>
        <v/>
      </c>
      <c r="AS51" s="168" t="str">
        <f aca="false">IF(H51="","",IF(H51="-","-",IF(UPPER(H51)="AB","+",VLOOKUP(H51,'විෂය තොරතුරු'!$P$24:$Q$28,2))))</f>
        <v/>
      </c>
      <c r="AT51" s="168" t="str">
        <f aca="false">IF(I51="","",IF(I51="-","-",IF(UPPER(I51)="AB","+",VLOOKUP(I51,'විෂය තොරතුරු'!$P$24:$Q$28,2))))</f>
        <v/>
      </c>
      <c r="AU51" s="170" t="str">
        <f aca="false">IF(J51="","",IF(J51="-","-",IF(UPPER(J51)="AB","+",VLOOKUP(J51,'විෂය තොරතුරු'!$P$24:$Q$28,2))))</f>
        <v/>
      </c>
      <c r="AV51" s="171" t="str">
        <f aca="false">IF(K51="","",IF(K51="-","-",IF(UPPER(K51)="AB","+",VLOOKUP(K51,'විෂය තොරතුරු'!$P$24:$Q$28,2))))</f>
        <v/>
      </c>
      <c r="AW51" s="168" t="str">
        <f aca="false">IF(L51="","",IF(L51="-","-",IF(UPPER(L51)="AB","+",VLOOKUP(L51,'විෂය තොරතුරු'!$P$24:$Q$28,2))))</f>
        <v/>
      </c>
      <c r="AX51" s="168" t="str">
        <f aca="false">IF(M51="","",IF(M51="-","-",IF(UPPER(M51)="AB","+",VLOOKUP(M51,'විෂය තොරතුරු'!$P$24:$Q$28,2))))</f>
        <v/>
      </c>
      <c r="AY51" s="169" t="str">
        <f aca="false">IF(N51="","",IF(N51="-","-",IF(UPPER(N51)="AB","+",VLOOKUP(N51,'විෂය තොරතුරු'!$P$24:$Q$28,2))))</f>
        <v/>
      </c>
      <c r="AZ51" s="167" t="str">
        <f aca="false">IF(O51="","",IF(O51="-","-",IF(UPPER(O51)="AB","+",VLOOKUP(O51,'විෂය තොරතුරු'!$P$24:$Q$28,2))))</f>
        <v/>
      </c>
      <c r="BA51" s="168" t="str">
        <f aca="false">IF(P51="","",IF(P51="-","-",IF(UPPER(P51)="AB","+",VLOOKUP(P51,'විෂය තොරතුරු'!$P$24:$Q$28,2))))</f>
        <v/>
      </c>
      <c r="BB51" s="168" t="str">
        <f aca="false">IF(Q51="","",IF(Q51="-","-",IF(UPPER(Q51)="AB","+",VLOOKUP(Q51,'විෂය තොරතුරු'!$P$24:$Q$28,2))))</f>
        <v/>
      </c>
      <c r="BC51" s="168" t="str">
        <f aca="false">IF(R51="","",IF(R51="-","-",IF(UPPER(R51)="AB","+",VLOOKUP(R51,'විෂය තොරතුරු'!$P$24:$Q$28,2))))</f>
        <v/>
      </c>
      <c r="BD51" s="168" t="str">
        <f aca="false">IF(S51="","",IF(S51="-","-",IF(UPPER(S51)="AB","+",VLOOKUP(S51,'විෂය තොරතුරු'!$P$24:$Q$28,2))))</f>
        <v/>
      </c>
      <c r="BE51" s="168" t="str">
        <f aca="false">IF(T51="","",IF(T51="-","-",IF(UPPER(T51)="AB","+",VLOOKUP(T51,'විෂය තොරතුරු'!$P$24:$Q$28,2))))</f>
        <v/>
      </c>
      <c r="BF51" s="168" t="str">
        <f aca="false">IF(U51="","",IF(U51="-","-",IF(UPPER(U51)="AB","+",VLOOKUP(U51,'විෂය තොරතුරු'!$P$24:$Q$28,2))))</f>
        <v/>
      </c>
      <c r="BG51" s="170" t="str">
        <f aca="false">IF(V51="","",IF(V51="-","-",IF(UPPER(V51)="AB","+",VLOOKUP(V51,'විෂය තොරතුරු'!$P$24:$Q$28,2))))</f>
        <v/>
      </c>
      <c r="BH51" s="171" t="str">
        <f aca="false">IF(W51="","",IF(W51="-","-",IF(UPPER(W51)="AB","+",VLOOKUP(W51,'විෂය තොරතුරු'!$P$24:$Q$28,2))))</f>
        <v/>
      </c>
      <c r="BI51" s="168" t="str">
        <f aca="false">IF(X51="","",IF(X51="-","-",IF(UPPER(X51)="AB","+",VLOOKUP(X51,'විෂය තොරතුරු'!$P$24:$Q$28,2))))</f>
        <v/>
      </c>
      <c r="BJ51" s="168" t="str">
        <f aca="false">IF(Y51="","",IF(Y51="-","-",IF(UPPER(Y51)="AB","+",VLOOKUP(Y51,'විෂය තොරතුරු'!$P$24:$Q$28,2))))</f>
        <v/>
      </c>
      <c r="BK51" s="168" t="str">
        <f aca="false">IF(Z51="","",IF(Z51="-","-",IF(UPPER(Z51)="AB","+",VLOOKUP(Z51,'විෂය තොරතුරු'!$P$24:$Q$28,2))))</f>
        <v/>
      </c>
      <c r="BL51" s="168" t="str">
        <f aca="false">IF(AA51="","",IF(AA51="-","-",IF(UPPER(AA51)="AB","+",VLOOKUP(AA51,'විෂය තොරතුරු'!$P$24:$Q$28,2))))</f>
        <v/>
      </c>
      <c r="BM51" s="168" t="str">
        <f aca="false">IF(AB51="","",IF(AB51="-","-",IF(UPPER(AB51)="AB","+",VLOOKUP(AB51,'විෂය තොරතුරු'!$P$24:$Q$28,2))))</f>
        <v/>
      </c>
      <c r="BN51" s="168" t="str">
        <f aca="false">IF(AC51="","",IF(AC51="-","-",IF(UPPER(AC51)="AB","+",VLOOKUP(AC51,'විෂය තොරතුරු'!$P$24:$Q$28,2))))</f>
        <v/>
      </c>
      <c r="BO51" s="169" t="str">
        <f aca="false">IF(AD51="","",IF(AD51="-","-",IF(UPPER(AD51)="AB","+",VLOOKUP(AD51,'විෂය තොරතුරු'!$P$24:$Q$28,2))))</f>
        <v/>
      </c>
      <c r="BP51" s="171" t="str">
        <f aca="false">IF(AE51="","",IF(AE51="-","-",IF(UPPER(AE51)="AB","+",VLOOKUP(AE51,'විෂය තොරතුරු'!$P$24:$Q$28,2))))</f>
        <v/>
      </c>
      <c r="BQ51" s="168" t="str">
        <f aca="false">IF(AF51="","",IF(AF51="-","-",IF(UPPER(AF51)="AB","+",VLOOKUP(AF51,'විෂය තොරතුරු'!$P$24:$Q$28,2))))</f>
        <v/>
      </c>
      <c r="BR51" s="168" t="str">
        <f aca="false">IF(AG51="","",IF(AG51="-","-",IF(UPPER(AG51)="AB","+",VLOOKUP(AG51,'විෂය තොරතුරු'!$P$24:$Q$28,2))))</f>
        <v/>
      </c>
      <c r="BS51" s="168" t="str">
        <f aca="false">IF(AH51="","",IF(AH51="-","-",IF(UPPER(AH51)="AB","+",VLOOKUP(AH51,'විෂය තොරතුරු'!$P$24:$Q$28,2))))</f>
        <v/>
      </c>
      <c r="BT51" s="168" t="str">
        <f aca="false">IF(AI51="","",IF(AI51="-","-",IF(UPPER(AI51)="AB","+",VLOOKUP(AI51,'විෂය තොරතුරු'!$P$24:$Q$28,2))))</f>
        <v/>
      </c>
      <c r="BU51" s="168" t="str">
        <f aca="false">IF(AJ51="","",IF(AJ51="-","-",IF(UPPER(AJ51)="AB","+",VLOOKUP(AJ51,'විෂය තොරතුරු'!$P$24:$Q$28,2))))</f>
        <v/>
      </c>
      <c r="BV51" s="168" t="str">
        <f aca="false">IF(AK51="","",IF(AK51="-","-",IF(UPPER(AK51)="AB","+",VLOOKUP(AK51,'විෂය තොරතුරු'!$P$24:$Q$28,2))))</f>
        <v/>
      </c>
      <c r="BW51" s="169" t="str">
        <f aca="false">IF(AL51="","",IF(AL51="-","-",IF(UPPER(AL51)="AB","+",VLOOKUP(AL51,'විෂය තොරතුරු'!$P$24:$Q$28,2))))</f>
        <v/>
      </c>
      <c r="BX51" s="171" t="str">
        <f aca="false">IF($B51="","",COUNTIF($AP51:$BW51,"A"))</f>
        <v/>
      </c>
      <c r="BY51" s="168" t="str">
        <f aca="false">IF($B51="","",COUNTIF($AP51:$BW51,"B"))</f>
        <v/>
      </c>
      <c r="BZ51" s="168" t="str">
        <f aca="false">IF($B51="","",COUNTIF($AP51:$BW51,"C"))</f>
        <v/>
      </c>
      <c r="CA51" s="168" t="str">
        <f aca="false">IF($B51="","",COUNTIF($AP51:$BW51,"S"))</f>
        <v/>
      </c>
      <c r="CB51" s="169" t="str">
        <f aca="false">IF($B51="","",COUNTIF($AP51:$BW51,"W"))</f>
        <v/>
      </c>
      <c r="CC51" s="171" t="str">
        <f aca="false">IF(B51="","",SUM(BX51:CA51))</f>
        <v/>
      </c>
      <c r="CD51" s="169" t="str">
        <f aca="false">IF(B51="","",SUM(BX51:BZ51))</f>
        <v/>
      </c>
      <c r="CE51" s="172" t="str">
        <f aca="false">IF(B51="","",IF(AND(CC51&gt;=6,CD51&gt;=3,OR(E51&gt;=35,F51&gt;=35),L51&gt;=35),"6/3 සමත්",IF(AND(CC51&gt;=5,CD51&gt;=3,OR(E51&gt;=35,F51&gt;=35,L51&gt;=35)),"5/3 සමත්",IF(AND(CC51&gt;=4,CD51&gt;=1,OR(E51&gt;=20,F51&gt;=20,L51&gt;=20)),"සමත් කළ හැකි",IF(CB51=9,"W9","අසමත් ?")))))</f>
        <v/>
      </c>
      <c r="FK51" s="173" t="n">
        <v>37</v>
      </c>
      <c r="FL51" s="161" t="s">
        <v>80</v>
      </c>
      <c r="FM51" s="161"/>
      <c r="FN51" s="161" t="str">
        <f aca="false">IF(FM51="","-",(FM51/$M$95)*100)</f>
        <v>-</v>
      </c>
      <c r="FO51" s="165" t="n">
        <v>47</v>
      </c>
      <c r="FP51" s="165"/>
      <c r="FQ51" s="165" t="s">
        <v>18</v>
      </c>
      <c r="FR51" s="165" t="n">
        <v>70</v>
      </c>
      <c r="FS51" s="165"/>
      <c r="FT51" s="165"/>
      <c r="FU51" s="165" t="n">
        <v>62</v>
      </c>
      <c r="FV51" s="165" t="n">
        <v>48</v>
      </c>
      <c r="FW51" s="165" t="n">
        <v>45</v>
      </c>
      <c r="FX51" s="165" t="n">
        <v>44</v>
      </c>
      <c r="FY51" s="165" t="n">
        <v>49</v>
      </c>
      <c r="FZ51" s="165" t="s">
        <v>18</v>
      </c>
      <c r="GA51" s="165" t="s">
        <v>18</v>
      </c>
      <c r="GB51" s="165"/>
      <c r="GC51" s="165"/>
      <c r="GD51" s="165"/>
      <c r="GE51" s="165"/>
      <c r="GF51" s="165"/>
      <c r="GG51" s="165" t="s">
        <v>18</v>
      </c>
      <c r="GH51" s="165" t="s">
        <v>18</v>
      </c>
      <c r="GI51" s="165" t="n">
        <v>37</v>
      </c>
      <c r="GJ51" s="165"/>
      <c r="GK51" s="165"/>
      <c r="GL51" s="165" t="s">
        <v>18</v>
      </c>
      <c r="GM51" s="165"/>
      <c r="GN51" s="165"/>
      <c r="GO51" s="165" t="s">
        <v>18</v>
      </c>
      <c r="GP51" s="165" t="s">
        <v>18</v>
      </c>
      <c r="GQ51" s="165"/>
      <c r="GR51" s="165" t="n">
        <v>72</v>
      </c>
      <c r="GS51" s="165"/>
      <c r="GT51" s="165"/>
      <c r="GU51" s="165"/>
      <c r="GV51" s="174"/>
      <c r="GW51" s="167" t="n">
        <f aca="false">IF(FL51="","",SUM(FO51:GV51))</f>
        <v>474</v>
      </c>
      <c r="GX51" s="168" t="n">
        <f aca="false">IF(FL51="","",GW51/9)</f>
        <v>52.6666666666667</v>
      </c>
      <c r="GY51" s="169" t="n">
        <f aca="false">IF(FL51="","",IF(GW51=0,"-",RANK(GW51,$GW$15:$GW$64,0)))</f>
        <v>2</v>
      </c>
      <c r="GZ51" s="167" t="str">
        <f aca="false">IF(FO51="","",IF(FO51="-","-",IF(UPPER(FO51)="AB","+",VLOOKUP(FO51,'විෂය තොරතුරු'!$P$24:$Q$28,2))))</f>
        <v>S</v>
      </c>
      <c r="HA51" s="168" t="str">
        <f aca="false">IF(FP51="","",IF(FP51="-","-",IF(UPPER(FP51)="AB","+",VLOOKUP(FP51,'විෂය තොරතුරු'!$P$24:$Q$28,2))))</f>
        <v/>
      </c>
      <c r="HB51" s="168" t="str">
        <f aca="false">IF(FQ51="","",IF(FQ51="-","-",IF(UPPER(FQ51)="AB","+",VLOOKUP(FQ51,'විෂය තොරතුරු'!$P$24:$Q$28,2))))</f>
        <v>-</v>
      </c>
      <c r="HC51" s="168" t="str">
        <f aca="false">IF(FR51="","",IF(FR51="-","-",IF(UPPER(FR51)="AB","+",VLOOKUP(FR51,'විෂය තොරතුරු'!$P$24:$Q$28,2))))</f>
        <v>B</v>
      </c>
      <c r="HD51" s="168" t="str">
        <f aca="false">IF(FS51="","",IF(FS51="-","-",IF(UPPER(FS51)="AB","+",VLOOKUP(FS51,'විෂය තොරතුරු'!$P$24:$Q$28,2))))</f>
        <v/>
      </c>
      <c r="HE51" s="170" t="str">
        <f aca="false">IF(FT51="","",IF(FT51="-","-",IF(UPPER(FT51)="AB","+",VLOOKUP(FT51,'විෂය තොරතුරු'!$P$24:$Q$28,2))))</f>
        <v/>
      </c>
      <c r="HF51" s="171" t="str">
        <f aca="false">IF(FU51="","",IF(FU51="-","-",IF(UPPER(FU51)="AB","+",VLOOKUP(FU51,'විෂය තොරතුරු'!$P$24:$Q$28,2))))</f>
        <v>C</v>
      </c>
      <c r="HG51" s="168" t="str">
        <f aca="false">IF(FV51="","",IF(FV51="-","-",IF(UPPER(FV51)="AB","+",VLOOKUP(FV51,'විෂය තොරතුරු'!$P$24:$Q$28,2))))</f>
        <v>S</v>
      </c>
      <c r="HH51" s="168" t="str">
        <f aca="false">IF(FW51="","",IF(FW51="-","-",IF(UPPER(FW51)="AB","+",VLOOKUP(FW51,'විෂය තොරතුරු'!$P$24:$Q$28,2))))</f>
        <v>S</v>
      </c>
      <c r="HI51" s="169" t="str">
        <f aca="false">IF(FX51="","",IF(FX51="-","-",IF(UPPER(FX51)="AB","+",VLOOKUP(FX51,'විෂය තොරතුරු'!$P$24:$Q$28,2))))</f>
        <v>S</v>
      </c>
      <c r="HJ51" s="167" t="str">
        <f aca="false">IF(FY51="","",IF(FY51="-","-",IF(UPPER(FY51)="AB","+",VLOOKUP(FY51,'විෂය තොරතුරු'!$P$24:$Q$28,2))))</f>
        <v>S</v>
      </c>
      <c r="HK51" s="168" t="str">
        <f aca="false">IF(FZ51="","",IF(FZ51="-","-",IF(UPPER(FZ51)="AB","+",VLOOKUP(FZ51,'විෂය තොරතුරු'!$P$24:$Q$28,2))))</f>
        <v>-</v>
      </c>
      <c r="HL51" s="168" t="str">
        <f aca="false">IF(GA51="","",IF(GA51="-","-",IF(UPPER(GA51)="AB","+",VLOOKUP(GA51,'විෂය තොරතුරු'!$P$24:$Q$28,2))))</f>
        <v>-</v>
      </c>
      <c r="HM51" s="168" t="str">
        <f aca="false">IF(GB51="","",IF(GB51="-","-",IF(UPPER(GB51)="AB","+",VLOOKUP(GB51,'විෂය තොරතුරු'!$P$24:$Q$28,2))))</f>
        <v/>
      </c>
      <c r="HN51" s="168" t="str">
        <f aca="false">IF(GC51="","",IF(GC51="-","-",IF(UPPER(GC51)="AB","+",VLOOKUP(GC51,'විෂය තොරතුරු'!$P$24:$Q$28,2))))</f>
        <v/>
      </c>
      <c r="HO51" s="168" t="str">
        <f aca="false">IF(GD51="","",IF(GD51="-","-",IF(UPPER(GD51)="AB","+",VLOOKUP(GD51,'විෂය තොරතුරු'!$P$24:$Q$28,2))))</f>
        <v/>
      </c>
      <c r="HP51" s="168" t="str">
        <f aca="false">IF(GE51="","",IF(GE51="-","-",IF(UPPER(GE51)="AB","+",VLOOKUP(GE51,'විෂය තොරතුරු'!$P$24:$Q$28,2))))</f>
        <v/>
      </c>
      <c r="HQ51" s="170" t="str">
        <f aca="false">IF(GF51="","",IF(GF51="-","-",IF(UPPER(GF51)="AB","+",VLOOKUP(GF51,'විෂය තොරතුරු'!$P$24:$Q$28,2))))</f>
        <v/>
      </c>
      <c r="HR51" s="171" t="str">
        <f aca="false">IF(GG51="","",IF(GG51="-","-",IF(UPPER(GG51)="AB","+",VLOOKUP(GG51,'විෂය තොරතුරු'!$P$24:$Q$28,2))))</f>
        <v>-</v>
      </c>
      <c r="HS51" s="168" t="str">
        <f aca="false">IF(GH51="","",IF(GH51="-","-",IF(UPPER(GH51)="AB","+",VLOOKUP(GH51,'විෂය තොරතුරු'!$P$24:$Q$28,2))))</f>
        <v>-</v>
      </c>
      <c r="HT51" s="168" t="str">
        <f aca="false">IF(GI51="","",IF(GI51="-","-",IF(UPPER(GI51)="AB","+",VLOOKUP(GI51,'විෂය තොරතුරු'!$P$24:$Q$28,2))))</f>
        <v>S</v>
      </c>
      <c r="HU51" s="168" t="str">
        <f aca="false">IF(GJ51="","",IF(GJ51="-","-",IF(UPPER(GJ51)="AB","+",VLOOKUP(GJ51,'විෂය තොරතුරු'!$P$24:$Q$28,2))))</f>
        <v/>
      </c>
      <c r="HV51" s="168" t="str">
        <f aca="false">IF(GK51="","",IF(GK51="-","-",IF(UPPER(GK51)="AB","+",VLOOKUP(GK51,'විෂය තොරතුරු'!$P$24:$Q$28,2))))</f>
        <v/>
      </c>
      <c r="HW51" s="168" t="str">
        <f aca="false">IF(GL51="","",IF(GL51="-","-",IF(UPPER(GL51)="AB","+",VLOOKUP(GL51,'විෂය තොරතුරු'!$P$24:$Q$28,2))))</f>
        <v>-</v>
      </c>
      <c r="HX51" s="168" t="str">
        <f aca="false">IF(GM51="","",IF(GM51="-","-",IF(UPPER(GM51)="AB","+",VLOOKUP(GM51,'විෂය තොරතුරු'!$P$24:$Q$28,2))))</f>
        <v/>
      </c>
      <c r="HY51" s="169" t="str">
        <f aca="false">IF(GN51="","",IF(GN51="-","-",IF(UPPER(GN51)="AB","+",VLOOKUP(GN51,'විෂය තොරතුරු'!$P$24:$Q$28,2))))</f>
        <v/>
      </c>
      <c r="HZ51" s="171" t="str">
        <f aca="false">IF(GO51="","",IF(GO51="-","-",IF(UPPER(GO51)="AB","+",VLOOKUP(GO51,'විෂය තොරතුරු'!$P$24:$Q$28,2))))</f>
        <v>-</v>
      </c>
      <c r="IA51" s="168" t="str">
        <f aca="false">IF(GP51="","",IF(GP51="-","-",IF(UPPER(GP51)="AB","+",VLOOKUP(GP51,'විෂය තොරතුරු'!$P$24:$Q$28,2))))</f>
        <v>-</v>
      </c>
      <c r="IB51" s="168" t="str">
        <f aca="false">IF(GQ51="","",IF(GQ51="-","-",IF(UPPER(GQ51)="AB","+",VLOOKUP(GQ51,'විෂය තොරතුරු'!$P$24:$Q$28,2))))</f>
        <v/>
      </c>
      <c r="IC51" s="168" t="str">
        <f aca="false">IF(GR51="","",IF(GR51="-","-",IF(UPPER(GR51)="AB","+",VLOOKUP(GR51,'විෂය තොරතුරු'!$P$24:$Q$28,2))))</f>
        <v>B</v>
      </c>
      <c r="ID51" s="168" t="str">
        <f aca="false">IF(GS51="","",IF(GS51="-","-",IF(UPPER(GS51)="AB","+",VLOOKUP(GS51,'විෂය තොරතුරු'!$P$24:$Q$28,2))))</f>
        <v/>
      </c>
      <c r="IE51" s="168" t="str">
        <f aca="false">IF(GT51="","",IF(GT51="-","-",IF(UPPER(GT51)="AB","+",VLOOKUP(GT51,'විෂය තොරතුරු'!$P$24:$Q$28,2))))</f>
        <v/>
      </c>
      <c r="IF51" s="168" t="str">
        <f aca="false">IF(GU51="","",IF(GU51="-","-",IF(UPPER(GU51)="AB","+",VLOOKUP(GU51,'විෂය තොරතුරු'!$P$24:$Q$28,2))))</f>
        <v/>
      </c>
      <c r="IG51" s="169" t="str">
        <f aca="false">IF(GV51="","",IF(GV51="-","-",IF(UPPER(GV51)="AB","+",VLOOKUP(GV51,'විෂය තොරතුරු'!$P$24:$Q$28,2))))</f>
        <v/>
      </c>
      <c r="IH51" s="171" t="n">
        <f aca="false">IF($FL51="","",COUNTIF($GZ51:$IG51,"A"))</f>
        <v>0</v>
      </c>
      <c r="II51" s="171" t="n">
        <f aca="false">IF($FL51="","",COUNTIF($GZ51:$IG51,"B"))</f>
        <v>2</v>
      </c>
      <c r="IJ51" s="171" t="n">
        <f aca="false">IF($FL51="","",COUNTIF($GZ51:$IG51,"C"))</f>
        <v>1</v>
      </c>
      <c r="IK51" s="171" t="n">
        <f aca="false">IF($FL51="","",COUNTIF($GZ51:$IG51,"S"))</f>
        <v>6</v>
      </c>
      <c r="IL51" s="171" t="n">
        <f aca="false">IF($FL51="","",COUNTIF($GZ51:$IG51,"W"))</f>
        <v>0</v>
      </c>
      <c r="IM51" s="171" t="n">
        <f aca="false">IF(FL51="","",SUM(IH51:IK51))</f>
        <v>9</v>
      </c>
      <c r="IN51" s="169" t="n">
        <f aca="false">IF(FL51="","",SUM(IH51:IJ51))</f>
        <v>3</v>
      </c>
      <c r="IO51" s="172" t="str">
        <f aca="false">IF(FL51="","",IF(AND(IM51&gt;=6,IN51&gt;=3,OR(FO51&gt;=35,FP51&gt;=35),FV51&gt;=35),"6/3 සමත්",IF(AND(IM51&gt;=5,IN51&gt;=3,OR(FO51&gt;=35,FP51&gt;=35,FV51&gt;=35)),"5/3 සමත්",IF(AND(IM51&gt;=4,IN51&gt;=1,OR(FO51&gt;=20,FP51&gt;=20,FV51&gt;=20)),"සමත් කළ හැකි",IF(IL51=9,"W9","අසමත් ?")))))</f>
        <v>6/3 සමත්</v>
      </c>
    </row>
    <row r="52" customFormat="false" ht="13.8" hidden="true" customHeight="false" outlineLevel="0" collapsed="false">
      <c r="A52" s="160" t="n">
        <v>38</v>
      </c>
      <c r="B52" s="161"/>
      <c r="C52" s="161"/>
      <c r="D52" s="162"/>
      <c r="E52" s="183"/>
      <c r="F52" s="181"/>
      <c r="G52" s="183"/>
      <c r="H52" s="180"/>
      <c r="I52" s="180"/>
      <c r="J52" s="181"/>
      <c r="K52" s="183"/>
      <c r="L52" s="180"/>
      <c r="M52" s="180"/>
      <c r="N52" s="181"/>
      <c r="O52" s="183"/>
      <c r="P52" s="180"/>
      <c r="Q52" s="180"/>
      <c r="R52" s="180"/>
      <c r="S52" s="180"/>
      <c r="T52" s="180"/>
      <c r="U52" s="180"/>
      <c r="V52" s="181"/>
      <c r="W52" s="183"/>
      <c r="X52" s="180"/>
      <c r="Y52" s="180"/>
      <c r="Z52" s="180"/>
      <c r="AA52" s="180"/>
      <c r="AB52" s="180"/>
      <c r="AC52" s="180"/>
      <c r="AD52" s="181"/>
      <c r="AE52" s="183"/>
      <c r="AF52" s="180"/>
      <c r="AG52" s="180"/>
      <c r="AH52" s="180"/>
      <c r="AI52" s="180"/>
      <c r="AJ52" s="180"/>
      <c r="AK52" s="180"/>
      <c r="AL52" s="166"/>
      <c r="AM52" s="167" t="str">
        <f aca="false">IF(B52="","",SUM(E52:AL52))</f>
        <v/>
      </c>
      <c r="AN52" s="168" t="str">
        <f aca="false">IF(B52="","",AM52/9)</f>
        <v/>
      </c>
      <c r="AO52" s="169" t="str">
        <f aca="false">IF(B52="","",IF(AM52=0,"-",RANK(AM52,$AM$15:$AM$64,0)))</f>
        <v/>
      </c>
      <c r="AP52" s="167" t="str">
        <f aca="false">IF(E52="","",IF(E52="-","-",IF(UPPER(E52)="AB","+",VLOOKUP(E52,'විෂය තොරතුරු'!$P$24:$Q$28,2))))</f>
        <v/>
      </c>
      <c r="AQ52" s="168" t="str">
        <f aca="false">IF(F52="","",IF(F52="-","-",IF(UPPER(F52)="AB","+",VLOOKUP(F52,'විෂය තොරතුරු'!$P$24:$Q$28,2))))</f>
        <v/>
      </c>
      <c r="AR52" s="168" t="str">
        <f aca="false">IF(G52="","",IF(G52="-","-",IF(UPPER(G52)="AB","+",VLOOKUP(G52,'විෂය තොරතුරු'!$P$24:$Q$28,2))))</f>
        <v/>
      </c>
      <c r="AS52" s="168" t="str">
        <f aca="false">IF(H52="","",IF(H52="-","-",IF(UPPER(H52)="AB","+",VLOOKUP(H52,'විෂය තොරතුරු'!$P$24:$Q$28,2))))</f>
        <v/>
      </c>
      <c r="AT52" s="168" t="str">
        <f aca="false">IF(I52="","",IF(I52="-","-",IF(UPPER(I52)="AB","+",VLOOKUP(I52,'විෂය තොරතුරු'!$P$24:$Q$28,2))))</f>
        <v/>
      </c>
      <c r="AU52" s="170" t="str">
        <f aca="false">IF(J52="","",IF(J52="-","-",IF(UPPER(J52)="AB","+",VLOOKUP(J52,'විෂය තොරතුරු'!$P$24:$Q$28,2))))</f>
        <v/>
      </c>
      <c r="AV52" s="171" t="str">
        <f aca="false">IF(K52="","",IF(K52="-","-",IF(UPPER(K52)="AB","+",VLOOKUP(K52,'විෂය තොරතුරු'!$P$24:$Q$28,2))))</f>
        <v/>
      </c>
      <c r="AW52" s="168" t="str">
        <f aca="false">IF(L52="","",IF(L52="-","-",IF(UPPER(L52)="AB","+",VLOOKUP(L52,'විෂය තොරතුරු'!$P$24:$Q$28,2))))</f>
        <v/>
      </c>
      <c r="AX52" s="168" t="str">
        <f aca="false">IF(M52="","",IF(M52="-","-",IF(UPPER(M52)="AB","+",VLOOKUP(M52,'විෂය තොරතුරු'!$P$24:$Q$28,2))))</f>
        <v/>
      </c>
      <c r="AY52" s="169" t="str">
        <f aca="false">IF(N52="","",IF(N52="-","-",IF(UPPER(N52)="AB","+",VLOOKUP(N52,'විෂය තොරතුරු'!$P$24:$Q$28,2))))</f>
        <v/>
      </c>
      <c r="AZ52" s="167" t="str">
        <f aca="false">IF(O52="","",IF(O52="-","-",IF(UPPER(O52)="AB","+",VLOOKUP(O52,'විෂය තොරතුරු'!$P$24:$Q$28,2))))</f>
        <v/>
      </c>
      <c r="BA52" s="168" t="str">
        <f aca="false">IF(P52="","",IF(P52="-","-",IF(UPPER(P52)="AB","+",VLOOKUP(P52,'විෂය තොරතුරු'!$P$24:$Q$28,2))))</f>
        <v/>
      </c>
      <c r="BB52" s="168" t="str">
        <f aca="false">IF(Q52="","",IF(Q52="-","-",IF(UPPER(Q52)="AB","+",VLOOKUP(Q52,'විෂය තොරතුරු'!$P$24:$Q$28,2))))</f>
        <v/>
      </c>
      <c r="BC52" s="168" t="str">
        <f aca="false">IF(R52="","",IF(R52="-","-",IF(UPPER(R52)="AB","+",VLOOKUP(R52,'විෂය තොරතුරු'!$P$24:$Q$28,2))))</f>
        <v/>
      </c>
      <c r="BD52" s="168" t="str">
        <f aca="false">IF(S52="","",IF(S52="-","-",IF(UPPER(S52)="AB","+",VLOOKUP(S52,'විෂය තොරතුරු'!$P$24:$Q$28,2))))</f>
        <v/>
      </c>
      <c r="BE52" s="168" t="str">
        <f aca="false">IF(T52="","",IF(T52="-","-",IF(UPPER(T52)="AB","+",VLOOKUP(T52,'විෂය තොරතුරු'!$P$24:$Q$28,2))))</f>
        <v/>
      </c>
      <c r="BF52" s="168" t="str">
        <f aca="false">IF(U52="","",IF(U52="-","-",IF(UPPER(U52)="AB","+",VLOOKUP(U52,'විෂය තොරතුරු'!$P$24:$Q$28,2))))</f>
        <v/>
      </c>
      <c r="BG52" s="170" t="str">
        <f aca="false">IF(V52="","",IF(V52="-","-",IF(UPPER(V52)="AB","+",VLOOKUP(V52,'විෂය තොරතුරු'!$P$24:$Q$28,2))))</f>
        <v/>
      </c>
      <c r="BH52" s="171" t="str">
        <f aca="false">IF(W52="","",IF(W52="-","-",IF(UPPER(W52)="AB","+",VLOOKUP(W52,'විෂය තොරතුරු'!$P$24:$Q$28,2))))</f>
        <v/>
      </c>
      <c r="BI52" s="168" t="str">
        <f aca="false">IF(X52="","",IF(X52="-","-",IF(UPPER(X52)="AB","+",VLOOKUP(X52,'විෂය තොරතුරු'!$P$24:$Q$28,2))))</f>
        <v/>
      </c>
      <c r="BJ52" s="168" t="str">
        <f aca="false">IF(Y52="","",IF(Y52="-","-",IF(UPPER(Y52)="AB","+",VLOOKUP(Y52,'විෂය තොරතුරු'!$P$24:$Q$28,2))))</f>
        <v/>
      </c>
      <c r="BK52" s="168" t="str">
        <f aca="false">IF(Z52="","",IF(Z52="-","-",IF(UPPER(Z52)="AB","+",VLOOKUP(Z52,'විෂය තොරතුරු'!$P$24:$Q$28,2))))</f>
        <v/>
      </c>
      <c r="BL52" s="168" t="str">
        <f aca="false">IF(AA52="","",IF(AA52="-","-",IF(UPPER(AA52)="AB","+",VLOOKUP(AA52,'විෂය තොරතුරු'!$P$24:$Q$28,2))))</f>
        <v/>
      </c>
      <c r="BM52" s="168" t="str">
        <f aca="false">IF(AB52="","",IF(AB52="-","-",IF(UPPER(AB52)="AB","+",VLOOKUP(AB52,'විෂය තොරතුරු'!$P$24:$Q$28,2))))</f>
        <v/>
      </c>
      <c r="BN52" s="168" t="str">
        <f aca="false">IF(AC52="","",IF(AC52="-","-",IF(UPPER(AC52)="AB","+",VLOOKUP(AC52,'විෂය තොරතුරු'!$P$24:$Q$28,2))))</f>
        <v/>
      </c>
      <c r="BO52" s="169" t="str">
        <f aca="false">IF(AD52="","",IF(AD52="-","-",IF(UPPER(AD52)="AB","+",VLOOKUP(AD52,'විෂය තොරතුරු'!$P$24:$Q$28,2))))</f>
        <v/>
      </c>
      <c r="BP52" s="171" t="str">
        <f aca="false">IF(AE52="","",IF(AE52="-","-",IF(UPPER(AE52)="AB","+",VLOOKUP(AE52,'විෂය තොරතුරු'!$P$24:$Q$28,2))))</f>
        <v/>
      </c>
      <c r="BQ52" s="168" t="str">
        <f aca="false">IF(AF52="","",IF(AF52="-","-",IF(UPPER(AF52)="AB","+",VLOOKUP(AF52,'විෂය තොරතුරු'!$P$24:$Q$28,2))))</f>
        <v/>
      </c>
      <c r="BR52" s="168" t="str">
        <f aca="false">IF(AG52="","",IF(AG52="-","-",IF(UPPER(AG52)="AB","+",VLOOKUP(AG52,'විෂය තොරතුරු'!$P$24:$Q$28,2))))</f>
        <v/>
      </c>
      <c r="BS52" s="168" t="str">
        <f aca="false">IF(AH52="","",IF(AH52="-","-",IF(UPPER(AH52)="AB","+",VLOOKUP(AH52,'විෂය තොරතුරු'!$P$24:$Q$28,2))))</f>
        <v/>
      </c>
      <c r="BT52" s="168" t="str">
        <f aca="false">IF(AI52="","",IF(AI52="-","-",IF(UPPER(AI52)="AB","+",VLOOKUP(AI52,'විෂය තොරතුරු'!$P$24:$Q$28,2))))</f>
        <v/>
      </c>
      <c r="BU52" s="168" t="str">
        <f aca="false">IF(AJ52="","",IF(AJ52="-","-",IF(UPPER(AJ52)="AB","+",VLOOKUP(AJ52,'විෂය තොරතුරු'!$P$24:$Q$28,2))))</f>
        <v/>
      </c>
      <c r="BV52" s="168" t="str">
        <f aca="false">IF(AK52="","",IF(AK52="-","-",IF(UPPER(AK52)="AB","+",VLOOKUP(AK52,'විෂය තොරතුරු'!$P$24:$Q$28,2))))</f>
        <v/>
      </c>
      <c r="BW52" s="169" t="str">
        <f aca="false">IF(AL52="","",IF(AL52="-","-",IF(UPPER(AL52)="AB","+",VLOOKUP(AL52,'විෂය තොරතුරු'!$P$24:$Q$28,2))))</f>
        <v/>
      </c>
      <c r="BX52" s="171" t="str">
        <f aca="false">IF($B52="","",COUNTIF($AP52:$BW52,"A"))</f>
        <v/>
      </c>
      <c r="BY52" s="168" t="str">
        <f aca="false">IF($B52="","",COUNTIF($AP52:$BW52,"B"))</f>
        <v/>
      </c>
      <c r="BZ52" s="168" t="str">
        <f aca="false">IF($B52="","",COUNTIF($AP52:$BW52,"C"))</f>
        <v/>
      </c>
      <c r="CA52" s="168" t="str">
        <f aca="false">IF($B52="","",COUNTIF($AP52:$BW52,"S"))</f>
        <v/>
      </c>
      <c r="CB52" s="169" t="str">
        <f aca="false">IF($B52="","",COUNTIF($AP52:$BW52,"W"))</f>
        <v/>
      </c>
      <c r="CC52" s="171" t="str">
        <f aca="false">IF(B52="","",SUM(BX52:CA52))</f>
        <v/>
      </c>
      <c r="CD52" s="169" t="str">
        <f aca="false">IF(B52="","",SUM(BX52:BZ52))</f>
        <v/>
      </c>
      <c r="CE52" s="172" t="str">
        <f aca="false">IF(B52="","",IF(AND(CC52&gt;=6,CD52&gt;=3,OR(E52&gt;=35,F52&gt;=35),L52&gt;=35),"6/3 සමත්",IF(AND(CC52&gt;=5,CD52&gt;=3,OR(E52&gt;=35,F52&gt;=35,L52&gt;=35)),"5/3 සමත්",IF(AND(CC52&gt;=4,CD52&gt;=1,OR(E52&gt;=20,F52&gt;=20,L52&gt;=20)),"සමත් කළ හැකි",IF(CB52=9,"W9","අසමත් ?")))))</f>
        <v/>
      </c>
      <c r="FK52" s="173" t="n">
        <v>38</v>
      </c>
      <c r="FL52" s="161" t="s">
        <v>81</v>
      </c>
      <c r="FM52" s="161"/>
      <c r="FN52" s="161" t="str">
        <f aca="false">IF(FM52="","-",(FM52/$M$95)*100)</f>
        <v>-</v>
      </c>
      <c r="FO52" s="165" t="n">
        <v>60</v>
      </c>
      <c r="FP52" s="165"/>
      <c r="FQ52" s="165" t="n">
        <v>57</v>
      </c>
      <c r="FR52" s="165" t="s">
        <v>18</v>
      </c>
      <c r="FS52" s="165"/>
      <c r="FT52" s="165"/>
      <c r="FU52" s="165" t="n">
        <v>10</v>
      </c>
      <c r="FV52" s="165" t="n">
        <v>30</v>
      </c>
      <c r="FW52" s="165" t="s">
        <v>18</v>
      </c>
      <c r="FX52" s="165" t="n">
        <v>29</v>
      </c>
      <c r="FY52" s="165" t="s">
        <v>18</v>
      </c>
      <c r="FZ52" s="165" t="s">
        <v>18</v>
      </c>
      <c r="GA52" s="165" t="n">
        <v>36</v>
      </c>
      <c r="GB52" s="165"/>
      <c r="GC52" s="165"/>
      <c r="GD52" s="165"/>
      <c r="GE52" s="165"/>
      <c r="GF52" s="165"/>
      <c r="GG52" s="165" t="s">
        <v>18</v>
      </c>
      <c r="GH52" s="165" t="s">
        <v>18</v>
      </c>
      <c r="GI52" s="165" t="n">
        <v>45</v>
      </c>
      <c r="GJ52" s="165"/>
      <c r="GK52" s="165"/>
      <c r="GL52" s="165" t="s">
        <v>18</v>
      </c>
      <c r="GM52" s="165"/>
      <c r="GN52" s="165"/>
      <c r="GO52" s="165" t="s">
        <v>18</v>
      </c>
      <c r="GP52" s="165" t="s">
        <v>18</v>
      </c>
      <c r="GQ52" s="165"/>
      <c r="GR52" s="165" t="s">
        <v>18</v>
      </c>
      <c r="GS52" s="165"/>
      <c r="GT52" s="165"/>
      <c r="GU52" s="165"/>
      <c r="GV52" s="174"/>
      <c r="GW52" s="167" t="n">
        <f aca="false">IF(FL52="","",SUM(FO52:GV52))</f>
        <v>267</v>
      </c>
      <c r="GX52" s="168" t="n">
        <f aca="false">IF(FL52="","",GW52/9)</f>
        <v>29.6666666666667</v>
      </c>
      <c r="GY52" s="169" t="n">
        <f aca="false">IF(FL52="","",IF(GW52=0,"-",RANK(GW52,$GW$15:$GW$64,0)))</f>
        <v>15</v>
      </c>
      <c r="GZ52" s="167" t="str">
        <f aca="false">IF(FO52="","",IF(FO52="-","-",IF(UPPER(FO52)="AB","+",VLOOKUP(FO52,'විෂය තොරතුරු'!$P$24:$Q$28,2))))</f>
        <v>C</v>
      </c>
      <c r="HA52" s="168" t="str">
        <f aca="false">IF(FP52="","",IF(FP52="-","-",IF(UPPER(FP52)="AB","+",VLOOKUP(FP52,'විෂය තොරතුරු'!$P$24:$Q$28,2))))</f>
        <v/>
      </c>
      <c r="HB52" s="168" t="str">
        <f aca="false">IF(FQ52="","",IF(FQ52="-","-",IF(UPPER(FQ52)="AB","+",VLOOKUP(FQ52,'විෂය තොරතුරු'!$P$24:$Q$28,2))))</f>
        <v>C</v>
      </c>
      <c r="HC52" s="168" t="str">
        <f aca="false">IF(FR52="","",IF(FR52="-","-",IF(UPPER(FR52)="AB","+",VLOOKUP(FR52,'විෂය තොරතුරු'!$P$24:$Q$28,2))))</f>
        <v>-</v>
      </c>
      <c r="HD52" s="168" t="str">
        <f aca="false">IF(FS52="","",IF(FS52="-","-",IF(UPPER(FS52)="AB","+",VLOOKUP(FS52,'විෂය තොරතුරු'!$P$24:$Q$28,2))))</f>
        <v/>
      </c>
      <c r="HE52" s="170" t="str">
        <f aca="false">IF(FT52="","",IF(FT52="-","-",IF(UPPER(FT52)="AB","+",VLOOKUP(FT52,'විෂය තොරතුරු'!$P$24:$Q$28,2))))</f>
        <v/>
      </c>
      <c r="HF52" s="171" t="str">
        <f aca="false">IF(FU52="","",IF(FU52="-","-",IF(UPPER(FU52)="AB","+",VLOOKUP(FU52,'විෂය තොරතුරු'!$P$24:$Q$28,2))))</f>
        <v>W</v>
      </c>
      <c r="HG52" s="168" t="str">
        <f aca="false">IF(FV52="","",IF(FV52="-","-",IF(UPPER(FV52)="AB","+",VLOOKUP(FV52,'විෂය තොරතුරු'!$P$24:$Q$28,2))))</f>
        <v>W</v>
      </c>
      <c r="HH52" s="168" t="str">
        <f aca="false">IF(FW52="","",IF(FW52="-","-",IF(UPPER(FW52)="AB","+",VLOOKUP(FW52,'විෂය තොරතුරු'!$P$24:$Q$28,2))))</f>
        <v>-</v>
      </c>
      <c r="HI52" s="169" t="str">
        <f aca="false">IF(FX52="","",IF(FX52="-","-",IF(UPPER(FX52)="AB","+",VLOOKUP(FX52,'විෂය තොරතුරු'!$P$24:$Q$28,2))))</f>
        <v>W</v>
      </c>
      <c r="HJ52" s="167" t="str">
        <f aca="false">IF(FY52="","",IF(FY52="-","-",IF(UPPER(FY52)="AB","+",VLOOKUP(FY52,'විෂය තොරතුරු'!$P$24:$Q$28,2))))</f>
        <v>-</v>
      </c>
      <c r="HK52" s="168" t="str">
        <f aca="false">IF(FZ52="","",IF(FZ52="-","-",IF(UPPER(FZ52)="AB","+",VLOOKUP(FZ52,'විෂය තොරතුරු'!$P$24:$Q$28,2))))</f>
        <v>-</v>
      </c>
      <c r="HL52" s="168" t="str">
        <f aca="false">IF(GA52="","",IF(GA52="-","-",IF(UPPER(GA52)="AB","+",VLOOKUP(GA52,'විෂය තොරතුරු'!$P$24:$Q$28,2))))</f>
        <v>S</v>
      </c>
      <c r="HM52" s="168" t="str">
        <f aca="false">IF(GB52="","",IF(GB52="-","-",IF(UPPER(GB52)="AB","+",VLOOKUP(GB52,'විෂය තොරතුරු'!$P$24:$Q$28,2))))</f>
        <v/>
      </c>
      <c r="HN52" s="168" t="str">
        <f aca="false">IF(GC52="","",IF(GC52="-","-",IF(UPPER(GC52)="AB","+",VLOOKUP(GC52,'විෂය තොරතුරු'!$P$24:$Q$28,2))))</f>
        <v/>
      </c>
      <c r="HO52" s="168" t="str">
        <f aca="false">IF(GD52="","",IF(GD52="-","-",IF(UPPER(GD52)="AB","+",VLOOKUP(GD52,'විෂය තොරතුරු'!$P$24:$Q$28,2))))</f>
        <v/>
      </c>
      <c r="HP52" s="168" t="str">
        <f aca="false">IF(GE52="","",IF(GE52="-","-",IF(UPPER(GE52)="AB","+",VLOOKUP(GE52,'විෂය තොරතුරු'!$P$24:$Q$28,2))))</f>
        <v/>
      </c>
      <c r="HQ52" s="170" t="str">
        <f aca="false">IF(GF52="","",IF(GF52="-","-",IF(UPPER(GF52)="AB","+",VLOOKUP(GF52,'විෂය තොරතුරු'!$P$24:$Q$28,2))))</f>
        <v/>
      </c>
      <c r="HR52" s="171" t="str">
        <f aca="false">IF(GG52="","",IF(GG52="-","-",IF(UPPER(GG52)="AB","+",VLOOKUP(GG52,'විෂය තොරතුරු'!$P$24:$Q$28,2))))</f>
        <v>-</v>
      </c>
      <c r="HS52" s="168" t="str">
        <f aca="false">IF(GH52="","",IF(GH52="-","-",IF(UPPER(GH52)="AB","+",VLOOKUP(GH52,'විෂය තොරතුරු'!$P$24:$Q$28,2))))</f>
        <v>-</v>
      </c>
      <c r="HT52" s="168" t="str">
        <f aca="false">IF(GI52="","",IF(GI52="-","-",IF(UPPER(GI52)="AB","+",VLOOKUP(GI52,'විෂය තොරතුරු'!$P$24:$Q$28,2))))</f>
        <v>S</v>
      </c>
      <c r="HU52" s="168" t="str">
        <f aca="false">IF(GJ52="","",IF(GJ52="-","-",IF(UPPER(GJ52)="AB","+",VLOOKUP(GJ52,'විෂය තොරතුරු'!$P$24:$Q$28,2))))</f>
        <v/>
      </c>
      <c r="HV52" s="168" t="str">
        <f aca="false">IF(GK52="","",IF(GK52="-","-",IF(UPPER(GK52)="AB","+",VLOOKUP(GK52,'විෂය තොරතුරු'!$P$24:$Q$28,2))))</f>
        <v/>
      </c>
      <c r="HW52" s="168" t="str">
        <f aca="false">IF(GL52="","",IF(GL52="-","-",IF(UPPER(GL52)="AB","+",VLOOKUP(GL52,'විෂය තොරතුරු'!$P$24:$Q$28,2))))</f>
        <v>-</v>
      </c>
      <c r="HX52" s="168" t="str">
        <f aca="false">IF(GM52="","",IF(GM52="-","-",IF(UPPER(GM52)="AB","+",VLOOKUP(GM52,'විෂය තොරතුරු'!$P$24:$Q$28,2))))</f>
        <v/>
      </c>
      <c r="HY52" s="169" t="str">
        <f aca="false">IF(GN52="","",IF(GN52="-","-",IF(UPPER(GN52)="AB","+",VLOOKUP(GN52,'විෂය තොරතුරු'!$P$24:$Q$28,2))))</f>
        <v/>
      </c>
      <c r="HZ52" s="171" t="str">
        <f aca="false">IF(GO52="","",IF(GO52="-","-",IF(UPPER(GO52)="AB","+",VLOOKUP(GO52,'විෂය තොරතුරු'!$P$24:$Q$28,2))))</f>
        <v>-</v>
      </c>
      <c r="IA52" s="168" t="str">
        <f aca="false">IF(GP52="","",IF(GP52="-","-",IF(UPPER(GP52)="AB","+",VLOOKUP(GP52,'විෂය තොරතුරු'!$P$24:$Q$28,2))))</f>
        <v>-</v>
      </c>
      <c r="IB52" s="168" t="str">
        <f aca="false">IF(GQ52="","",IF(GQ52="-","-",IF(UPPER(GQ52)="AB","+",VLOOKUP(GQ52,'විෂය තොරතුරු'!$P$24:$Q$28,2))))</f>
        <v/>
      </c>
      <c r="IC52" s="168" t="str">
        <f aca="false">IF(GR52="","",IF(GR52="-","-",IF(UPPER(GR52)="AB","+",VLOOKUP(GR52,'විෂය තොරතුරු'!$P$24:$Q$28,2))))</f>
        <v>-</v>
      </c>
      <c r="ID52" s="168" t="str">
        <f aca="false">IF(GS52="","",IF(GS52="-","-",IF(UPPER(GS52)="AB","+",VLOOKUP(GS52,'විෂය තොරතුරු'!$P$24:$Q$28,2))))</f>
        <v/>
      </c>
      <c r="IE52" s="168" t="str">
        <f aca="false">IF(GT52="","",IF(GT52="-","-",IF(UPPER(GT52)="AB","+",VLOOKUP(GT52,'විෂය තොරතුරු'!$P$24:$Q$28,2))))</f>
        <v/>
      </c>
      <c r="IF52" s="168" t="str">
        <f aca="false">IF(GU52="","",IF(GU52="-","-",IF(UPPER(GU52)="AB","+",VLOOKUP(GU52,'විෂය තොරතුරු'!$P$24:$Q$28,2))))</f>
        <v/>
      </c>
      <c r="IG52" s="169" t="str">
        <f aca="false">IF(GV52="","",IF(GV52="-","-",IF(UPPER(GV52)="AB","+",VLOOKUP(GV52,'විෂය තොරතුරු'!$P$24:$Q$28,2))))</f>
        <v/>
      </c>
      <c r="IH52" s="171" t="n">
        <f aca="false">IF($FL52="","",COUNTIF($GZ52:$IG52,"A"))</f>
        <v>0</v>
      </c>
      <c r="II52" s="171" t="n">
        <f aca="false">IF($FL52="","",COUNTIF($GZ52:$IG52,"B"))</f>
        <v>0</v>
      </c>
      <c r="IJ52" s="171" t="n">
        <f aca="false">IF($FL52="","",COUNTIF($GZ52:$IG52,"C"))</f>
        <v>2</v>
      </c>
      <c r="IK52" s="171" t="n">
        <f aca="false">IF($FL52="","",COUNTIF($GZ52:$IG52,"S"))</f>
        <v>2</v>
      </c>
      <c r="IL52" s="171" t="n">
        <f aca="false">IF($FL52="","",COUNTIF($GZ52:$IG52,"W"))</f>
        <v>3</v>
      </c>
      <c r="IM52" s="171" t="n">
        <f aca="false">IF(FL52="","",SUM(IH52:IK52))</f>
        <v>4</v>
      </c>
      <c r="IN52" s="169" t="n">
        <f aca="false">IF(FL52="","",SUM(IH52:IJ52))</f>
        <v>2</v>
      </c>
      <c r="IO52" s="172" t="str">
        <f aca="false">IF(FL52="","",IF(AND(IM52&gt;=6,IN52&gt;=3,OR(FO52&gt;=35,FP52&gt;=35),FV52&gt;=35),"6/3 සමත්",IF(AND(IM52&gt;=5,IN52&gt;=3,OR(FO52&gt;=35,FP52&gt;=35,FV52&gt;=35)),"5/3 සමත්",IF(AND(IM52&gt;=4,IN52&gt;=1,OR(FO52&gt;=20,FP52&gt;=20,FV52&gt;=20)),"සමත් කළ හැකි",IF(IL52=9,"W9","අසමත් ?")))))</f>
        <v>සමත් කළ හැකි</v>
      </c>
    </row>
    <row r="53" customFormat="false" ht="13.8" hidden="true" customHeight="false" outlineLevel="0" collapsed="false">
      <c r="A53" s="160" t="n">
        <v>39</v>
      </c>
      <c r="B53" s="161"/>
      <c r="C53" s="161"/>
      <c r="D53" s="162"/>
      <c r="E53" s="183"/>
      <c r="F53" s="181"/>
      <c r="G53" s="183"/>
      <c r="H53" s="180"/>
      <c r="I53" s="180"/>
      <c r="J53" s="181"/>
      <c r="K53" s="183"/>
      <c r="L53" s="180"/>
      <c r="M53" s="180"/>
      <c r="N53" s="181"/>
      <c r="O53" s="183"/>
      <c r="P53" s="180"/>
      <c r="Q53" s="180"/>
      <c r="R53" s="180"/>
      <c r="S53" s="180"/>
      <c r="T53" s="180"/>
      <c r="U53" s="180"/>
      <c r="V53" s="181"/>
      <c r="W53" s="183"/>
      <c r="X53" s="180"/>
      <c r="Y53" s="180"/>
      <c r="Z53" s="180"/>
      <c r="AA53" s="180"/>
      <c r="AB53" s="180"/>
      <c r="AC53" s="180"/>
      <c r="AD53" s="181"/>
      <c r="AE53" s="183"/>
      <c r="AF53" s="180"/>
      <c r="AG53" s="180"/>
      <c r="AH53" s="180"/>
      <c r="AI53" s="180"/>
      <c r="AJ53" s="180"/>
      <c r="AK53" s="180"/>
      <c r="AL53" s="166"/>
      <c r="AM53" s="167" t="str">
        <f aca="false">IF(B53="","",SUM(E53:AL53))</f>
        <v/>
      </c>
      <c r="AN53" s="168" t="str">
        <f aca="false">IF(B53="","",AM53/9)</f>
        <v/>
      </c>
      <c r="AO53" s="169" t="str">
        <f aca="false">IF(B53="","",IF(AM53=0,"-",RANK(AM53,$AM$15:$AM$64,0)))</f>
        <v/>
      </c>
      <c r="AP53" s="167" t="str">
        <f aca="false">IF(E53="","",IF(E53="-","-",IF(UPPER(E53)="AB","+",VLOOKUP(E53,'විෂය තොරතුරු'!$P$24:$Q$28,2))))</f>
        <v/>
      </c>
      <c r="AQ53" s="168" t="str">
        <f aca="false">IF(F53="","",IF(F53="-","-",IF(UPPER(F53)="AB","+",VLOOKUP(F53,'විෂය තොරතුරු'!$P$24:$Q$28,2))))</f>
        <v/>
      </c>
      <c r="AR53" s="168" t="str">
        <f aca="false">IF(G53="","",IF(G53="-","-",IF(UPPER(G53)="AB","+",VLOOKUP(G53,'විෂය තොරතුරු'!$P$24:$Q$28,2))))</f>
        <v/>
      </c>
      <c r="AS53" s="168" t="str">
        <f aca="false">IF(H53="","",IF(H53="-","-",IF(UPPER(H53)="AB","+",VLOOKUP(H53,'විෂය තොරතුරු'!$P$24:$Q$28,2))))</f>
        <v/>
      </c>
      <c r="AT53" s="168" t="str">
        <f aca="false">IF(I53="","",IF(I53="-","-",IF(UPPER(I53)="AB","+",VLOOKUP(I53,'විෂය තොරතුරු'!$P$24:$Q$28,2))))</f>
        <v/>
      </c>
      <c r="AU53" s="170" t="str">
        <f aca="false">IF(J53="","",IF(J53="-","-",IF(UPPER(J53)="AB","+",VLOOKUP(J53,'විෂය තොරතුරු'!$P$24:$Q$28,2))))</f>
        <v/>
      </c>
      <c r="AV53" s="171" t="str">
        <f aca="false">IF(K53="","",IF(K53="-","-",IF(UPPER(K53)="AB","+",VLOOKUP(K53,'විෂය තොරතුරු'!$P$24:$Q$28,2))))</f>
        <v/>
      </c>
      <c r="AW53" s="168" t="str">
        <f aca="false">IF(L53="","",IF(L53="-","-",IF(UPPER(L53)="AB","+",VLOOKUP(L53,'විෂය තොරතුරු'!$P$24:$Q$28,2))))</f>
        <v/>
      </c>
      <c r="AX53" s="168" t="str">
        <f aca="false">IF(M53="","",IF(M53="-","-",IF(UPPER(M53)="AB","+",VLOOKUP(M53,'විෂය තොරතුරු'!$P$24:$Q$28,2))))</f>
        <v/>
      </c>
      <c r="AY53" s="169" t="str">
        <f aca="false">IF(N53="","",IF(N53="-","-",IF(UPPER(N53)="AB","+",VLOOKUP(N53,'විෂය තොරතුරු'!$P$24:$Q$28,2))))</f>
        <v/>
      </c>
      <c r="AZ53" s="167" t="str">
        <f aca="false">IF(O53="","",IF(O53="-","-",IF(UPPER(O53)="AB","+",VLOOKUP(O53,'විෂය තොරතුරු'!$P$24:$Q$28,2))))</f>
        <v/>
      </c>
      <c r="BA53" s="168" t="str">
        <f aca="false">IF(P53="","",IF(P53="-","-",IF(UPPER(P53)="AB","+",VLOOKUP(P53,'විෂය තොරතුරු'!$P$24:$Q$28,2))))</f>
        <v/>
      </c>
      <c r="BB53" s="168" t="str">
        <f aca="false">IF(Q53="","",IF(Q53="-","-",IF(UPPER(Q53)="AB","+",VLOOKUP(Q53,'විෂය තොරතුරු'!$P$24:$Q$28,2))))</f>
        <v/>
      </c>
      <c r="BC53" s="168" t="str">
        <f aca="false">IF(R53="","",IF(R53="-","-",IF(UPPER(R53)="AB","+",VLOOKUP(R53,'විෂය තොරතුරු'!$P$24:$Q$28,2))))</f>
        <v/>
      </c>
      <c r="BD53" s="168" t="str">
        <f aca="false">IF(S53="","",IF(S53="-","-",IF(UPPER(S53)="AB","+",VLOOKUP(S53,'විෂය තොරතුරු'!$P$24:$Q$28,2))))</f>
        <v/>
      </c>
      <c r="BE53" s="168" t="str">
        <f aca="false">IF(T53="","",IF(T53="-","-",IF(UPPER(T53)="AB","+",VLOOKUP(T53,'විෂය තොරතුරු'!$P$24:$Q$28,2))))</f>
        <v/>
      </c>
      <c r="BF53" s="168" t="str">
        <f aca="false">IF(U53="","",IF(U53="-","-",IF(UPPER(U53)="AB","+",VLOOKUP(U53,'විෂය තොරතුරු'!$P$24:$Q$28,2))))</f>
        <v/>
      </c>
      <c r="BG53" s="170" t="str">
        <f aca="false">IF(V53="","",IF(V53="-","-",IF(UPPER(V53)="AB","+",VLOOKUP(V53,'විෂය තොරතුරු'!$P$24:$Q$28,2))))</f>
        <v/>
      </c>
      <c r="BH53" s="171" t="str">
        <f aca="false">IF(W53="","",IF(W53="-","-",IF(UPPER(W53)="AB","+",VLOOKUP(W53,'විෂය තොරතුරු'!$P$24:$Q$28,2))))</f>
        <v/>
      </c>
      <c r="BI53" s="168" t="str">
        <f aca="false">IF(X53="","",IF(X53="-","-",IF(UPPER(X53)="AB","+",VLOOKUP(X53,'විෂය තොරතුරු'!$P$24:$Q$28,2))))</f>
        <v/>
      </c>
      <c r="BJ53" s="168" t="str">
        <f aca="false">IF(Y53="","",IF(Y53="-","-",IF(UPPER(Y53)="AB","+",VLOOKUP(Y53,'විෂය තොරතුරු'!$P$24:$Q$28,2))))</f>
        <v/>
      </c>
      <c r="BK53" s="168" t="str">
        <f aca="false">IF(Z53="","",IF(Z53="-","-",IF(UPPER(Z53)="AB","+",VLOOKUP(Z53,'විෂය තොරතුරු'!$P$24:$Q$28,2))))</f>
        <v/>
      </c>
      <c r="BL53" s="168" t="str">
        <f aca="false">IF(AA53="","",IF(AA53="-","-",IF(UPPER(AA53)="AB","+",VLOOKUP(AA53,'විෂය තොරතුරු'!$P$24:$Q$28,2))))</f>
        <v/>
      </c>
      <c r="BM53" s="168" t="str">
        <f aca="false">IF(AB53="","",IF(AB53="-","-",IF(UPPER(AB53)="AB","+",VLOOKUP(AB53,'විෂය තොරතුරු'!$P$24:$Q$28,2))))</f>
        <v/>
      </c>
      <c r="BN53" s="168" t="str">
        <f aca="false">IF(AC53="","",IF(AC53="-","-",IF(UPPER(AC53)="AB","+",VLOOKUP(AC53,'විෂය තොරතුරු'!$P$24:$Q$28,2))))</f>
        <v/>
      </c>
      <c r="BO53" s="169" t="str">
        <f aca="false">IF(AD53="","",IF(AD53="-","-",IF(UPPER(AD53)="AB","+",VLOOKUP(AD53,'විෂය තොරතුරු'!$P$24:$Q$28,2))))</f>
        <v/>
      </c>
      <c r="BP53" s="171" t="str">
        <f aca="false">IF(AE53="","",IF(AE53="-","-",IF(UPPER(AE53)="AB","+",VLOOKUP(AE53,'විෂය තොරතුරු'!$P$24:$Q$28,2))))</f>
        <v/>
      </c>
      <c r="BQ53" s="168" t="str">
        <f aca="false">IF(AF53="","",IF(AF53="-","-",IF(UPPER(AF53)="AB","+",VLOOKUP(AF53,'විෂය තොරතුරු'!$P$24:$Q$28,2))))</f>
        <v/>
      </c>
      <c r="BR53" s="168" t="str">
        <f aca="false">IF(AG53="","",IF(AG53="-","-",IF(UPPER(AG53)="AB","+",VLOOKUP(AG53,'විෂය තොරතුරු'!$P$24:$Q$28,2))))</f>
        <v/>
      </c>
      <c r="BS53" s="168" t="str">
        <f aca="false">IF(AH53="","",IF(AH53="-","-",IF(UPPER(AH53)="AB","+",VLOOKUP(AH53,'විෂය තොරතුරු'!$P$24:$Q$28,2))))</f>
        <v/>
      </c>
      <c r="BT53" s="168" t="str">
        <f aca="false">IF(AI53="","",IF(AI53="-","-",IF(UPPER(AI53)="AB","+",VLOOKUP(AI53,'විෂය තොරතුරු'!$P$24:$Q$28,2))))</f>
        <v/>
      </c>
      <c r="BU53" s="168" t="str">
        <f aca="false">IF(AJ53="","",IF(AJ53="-","-",IF(UPPER(AJ53)="AB","+",VLOOKUP(AJ53,'විෂය තොරතුරු'!$P$24:$Q$28,2))))</f>
        <v/>
      </c>
      <c r="BV53" s="168" t="str">
        <f aca="false">IF(AK53="","",IF(AK53="-","-",IF(UPPER(AK53)="AB","+",VLOOKUP(AK53,'විෂය තොරතුරු'!$P$24:$Q$28,2))))</f>
        <v/>
      </c>
      <c r="BW53" s="169" t="str">
        <f aca="false">IF(AL53="","",IF(AL53="-","-",IF(UPPER(AL53)="AB","+",VLOOKUP(AL53,'විෂය තොරතුරු'!$P$24:$Q$28,2))))</f>
        <v/>
      </c>
      <c r="BX53" s="171" t="str">
        <f aca="false">IF($B53="","",COUNTIF($AP53:$BW53,"A"))</f>
        <v/>
      </c>
      <c r="BY53" s="168" t="str">
        <f aca="false">IF($B53="","",COUNTIF($AP53:$BW53,"B"))</f>
        <v/>
      </c>
      <c r="BZ53" s="168" t="str">
        <f aca="false">IF($B53="","",COUNTIF($AP53:$BW53,"C"))</f>
        <v/>
      </c>
      <c r="CA53" s="168" t="str">
        <f aca="false">IF($B53="","",COUNTIF($AP53:$BW53,"S"))</f>
        <v/>
      </c>
      <c r="CB53" s="169" t="str">
        <f aca="false">IF($B53="","",COUNTIF($AP53:$BW53,"W"))</f>
        <v/>
      </c>
      <c r="CC53" s="171" t="str">
        <f aca="false">IF(B53="","",SUM(BX53:CA53))</f>
        <v/>
      </c>
      <c r="CD53" s="169" t="str">
        <f aca="false">IF(B53="","",SUM(BX53:BZ53))</f>
        <v/>
      </c>
      <c r="CE53" s="172" t="str">
        <f aca="false">IF(B53="","",IF(AND(CC53&gt;=6,CD53&gt;=3,OR(E53&gt;=35,F53&gt;=35),L53&gt;=35),"6/3 සමත්",IF(AND(CC53&gt;=5,CD53&gt;=3,OR(E53&gt;=35,F53&gt;=35,L53&gt;=35)),"5/3 සමත්",IF(AND(CC53&gt;=4,CD53&gt;=1,OR(E53&gt;=20,F53&gt;=20,L53&gt;=20)),"සමත් කළ හැකි",IF(CB53=9,"W9","අසමත් ?")))))</f>
        <v/>
      </c>
      <c r="FK53" s="173" t="n">
        <v>39</v>
      </c>
      <c r="FL53" s="161" t="s">
        <v>82</v>
      </c>
      <c r="FM53" s="161"/>
      <c r="FN53" s="161" t="str">
        <f aca="false">IF(FM53="","-",(FM53/$M$95)*100)</f>
        <v>-</v>
      </c>
      <c r="FO53" s="165" t="n">
        <v>57</v>
      </c>
      <c r="FP53" s="165"/>
      <c r="FQ53" s="165" t="s">
        <v>18</v>
      </c>
      <c r="FR53" s="165" t="n">
        <v>79</v>
      </c>
      <c r="FS53" s="165"/>
      <c r="FT53" s="165"/>
      <c r="FU53" s="165" t="n">
        <v>33</v>
      </c>
      <c r="FV53" s="165" t="n">
        <v>32</v>
      </c>
      <c r="FW53" s="165" t="n">
        <v>35</v>
      </c>
      <c r="FX53" s="165" t="n">
        <v>37</v>
      </c>
      <c r="FY53" s="165" t="n">
        <v>82</v>
      </c>
      <c r="FZ53" s="165" t="s">
        <v>18</v>
      </c>
      <c r="GA53" s="165" t="s">
        <v>18</v>
      </c>
      <c r="GB53" s="165"/>
      <c r="GC53" s="165"/>
      <c r="GD53" s="165"/>
      <c r="GE53" s="165"/>
      <c r="GF53" s="165"/>
      <c r="GG53" s="165" t="s">
        <v>18</v>
      </c>
      <c r="GH53" s="165" t="s">
        <v>18</v>
      </c>
      <c r="GI53" s="165" t="n">
        <v>62</v>
      </c>
      <c r="GJ53" s="165"/>
      <c r="GK53" s="165"/>
      <c r="GL53" s="165" t="s">
        <v>18</v>
      </c>
      <c r="GM53" s="165"/>
      <c r="GN53" s="165"/>
      <c r="GO53" s="165" t="s">
        <v>18</v>
      </c>
      <c r="GP53" s="165" t="s">
        <v>18</v>
      </c>
      <c r="GQ53" s="165"/>
      <c r="GR53" s="165" t="n">
        <v>46</v>
      </c>
      <c r="GS53" s="165"/>
      <c r="GT53" s="165"/>
      <c r="GU53" s="165"/>
      <c r="GV53" s="174"/>
      <c r="GW53" s="167" t="n">
        <f aca="false">IF(FL53="","",SUM(FO53:GV53))</f>
        <v>463</v>
      </c>
      <c r="GX53" s="168" t="n">
        <f aca="false">IF(FL53="","",GW53/9)</f>
        <v>51.4444444444444</v>
      </c>
      <c r="GY53" s="169" t="n">
        <f aca="false">IF(FL53="","",IF(GW53=0,"-",RANK(GW53,$GW$15:$GW$64,0)))</f>
        <v>3</v>
      </c>
      <c r="GZ53" s="167" t="str">
        <f aca="false">IF(FO53="","",IF(FO53="-","-",IF(UPPER(FO53)="AB","+",VLOOKUP(FO53,'විෂය තොරතුරු'!$P$24:$Q$28,2))))</f>
        <v>C</v>
      </c>
      <c r="HA53" s="168" t="str">
        <f aca="false">IF(FP53="","",IF(FP53="-","-",IF(UPPER(FP53)="AB","+",VLOOKUP(FP53,'විෂය තොරතුරු'!$P$24:$Q$28,2))))</f>
        <v/>
      </c>
      <c r="HB53" s="168" t="str">
        <f aca="false">IF(FQ53="","",IF(FQ53="-","-",IF(UPPER(FQ53)="AB","+",VLOOKUP(FQ53,'විෂය තොරතුරු'!$P$24:$Q$28,2))))</f>
        <v>-</v>
      </c>
      <c r="HC53" s="168" t="str">
        <f aca="false">IF(FR53="","",IF(FR53="-","-",IF(UPPER(FR53)="AB","+",VLOOKUP(FR53,'විෂය තොරතුරු'!$P$24:$Q$28,2))))</f>
        <v>A</v>
      </c>
      <c r="HD53" s="168" t="str">
        <f aca="false">IF(FS53="","",IF(FS53="-","-",IF(UPPER(FS53)="AB","+",VLOOKUP(FS53,'විෂය තොරතුරු'!$P$24:$Q$28,2))))</f>
        <v/>
      </c>
      <c r="HE53" s="170" t="str">
        <f aca="false">IF(FT53="","",IF(FT53="-","-",IF(UPPER(FT53)="AB","+",VLOOKUP(FT53,'විෂය තොරතුරු'!$P$24:$Q$28,2))))</f>
        <v/>
      </c>
      <c r="HF53" s="171" t="str">
        <f aca="false">IF(FU53="","",IF(FU53="-","-",IF(UPPER(FU53)="AB","+",VLOOKUP(FU53,'විෂය තොරතුරු'!$P$24:$Q$28,2))))</f>
        <v>W</v>
      </c>
      <c r="HG53" s="168" t="str">
        <f aca="false">IF(FV53="","",IF(FV53="-","-",IF(UPPER(FV53)="AB","+",VLOOKUP(FV53,'විෂය තොරතුරු'!$P$24:$Q$28,2))))</f>
        <v>W</v>
      </c>
      <c r="HH53" s="168" t="str">
        <f aca="false">IF(FW53="","",IF(FW53="-","-",IF(UPPER(FW53)="AB","+",VLOOKUP(FW53,'විෂය තොරතුරු'!$P$24:$Q$28,2))))</f>
        <v>S</v>
      </c>
      <c r="HI53" s="169" t="str">
        <f aca="false">IF(FX53="","",IF(FX53="-","-",IF(UPPER(FX53)="AB","+",VLOOKUP(FX53,'විෂය තොරතුරු'!$P$24:$Q$28,2))))</f>
        <v>S</v>
      </c>
      <c r="HJ53" s="167" t="str">
        <f aca="false">IF(FY53="","",IF(FY53="-","-",IF(UPPER(FY53)="AB","+",VLOOKUP(FY53,'විෂය තොරතුරු'!$P$24:$Q$28,2))))</f>
        <v>A</v>
      </c>
      <c r="HK53" s="168" t="str">
        <f aca="false">IF(FZ53="","",IF(FZ53="-","-",IF(UPPER(FZ53)="AB","+",VLOOKUP(FZ53,'විෂය තොරතුරු'!$P$24:$Q$28,2))))</f>
        <v>-</v>
      </c>
      <c r="HL53" s="168" t="str">
        <f aca="false">IF(GA53="","",IF(GA53="-","-",IF(UPPER(GA53)="AB","+",VLOOKUP(GA53,'විෂය තොරතුරු'!$P$24:$Q$28,2))))</f>
        <v>-</v>
      </c>
      <c r="HM53" s="168" t="str">
        <f aca="false">IF(GB53="","",IF(GB53="-","-",IF(UPPER(GB53)="AB","+",VLOOKUP(GB53,'විෂය තොරතුරු'!$P$24:$Q$28,2))))</f>
        <v/>
      </c>
      <c r="HN53" s="168" t="str">
        <f aca="false">IF(GC53="","",IF(GC53="-","-",IF(UPPER(GC53)="AB","+",VLOOKUP(GC53,'විෂය තොරතුරු'!$P$24:$Q$28,2))))</f>
        <v/>
      </c>
      <c r="HO53" s="168" t="str">
        <f aca="false">IF(GD53="","",IF(GD53="-","-",IF(UPPER(GD53)="AB","+",VLOOKUP(GD53,'විෂය තොරතුරු'!$P$24:$Q$28,2))))</f>
        <v/>
      </c>
      <c r="HP53" s="168" t="str">
        <f aca="false">IF(GE53="","",IF(GE53="-","-",IF(UPPER(GE53)="AB","+",VLOOKUP(GE53,'විෂය තොරතුරු'!$P$24:$Q$28,2))))</f>
        <v/>
      </c>
      <c r="HQ53" s="170" t="str">
        <f aca="false">IF(GF53="","",IF(GF53="-","-",IF(UPPER(GF53)="AB","+",VLOOKUP(GF53,'විෂය තොරතුරු'!$P$24:$Q$28,2))))</f>
        <v/>
      </c>
      <c r="HR53" s="171" t="str">
        <f aca="false">IF(GG53="","",IF(GG53="-","-",IF(UPPER(GG53)="AB","+",VLOOKUP(GG53,'විෂය තොරතුරු'!$P$24:$Q$28,2))))</f>
        <v>-</v>
      </c>
      <c r="HS53" s="168" t="str">
        <f aca="false">IF(GH53="","",IF(GH53="-","-",IF(UPPER(GH53)="AB","+",VLOOKUP(GH53,'විෂය තොරතුරු'!$P$24:$Q$28,2))))</f>
        <v>-</v>
      </c>
      <c r="HT53" s="168" t="str">
        <f aca="false">IF(GI53="","",IF(GI53="-","-",IF(UPPER(GI53)="AB","+",VLOOKUP(GI53,'විෂය තොරතුරු'!$P$24:$Q$28,2))))</f>
        <v>C</v>
      </c>
      <c r="HU53" s="168" t="str">
        <f aca="false">IF(GJ53="","",IF(GJ53="-","-",IF(UPPER(GJ53)="AB","+",VLOOKUP(GJ53,'විෂය තොරතුරු'!$P$24:$Q$28,2))))</f>
        <v/>
      </c>
      <c r="HV53" s="168" t="str">
        <f aca="false">IF(GK53="","",IF(GK53="-","-",IF(UPPER(GK53)="AB","+",VLOOKUP(GK53,'විෂය තොරතුරු'!$P$24:$Q$28,2))))</f>
        <v/>
      </c>
      <c r="HW53" s="168" t="str">
        <f aca="false">IF(GL53="","",IF(GL53="-","-",IF(UPPER(GL53)="AB","+",VLOOKUP(GL53,'විෂය තොරතුරු'!$P$24:$Q$28,2))))</f>
        <v>-</v>
      </c>
      <c r="HX53" s="168" t="str">
        <f aca="false">IF(GM53="","",IF(GM53="-","-",IF(UPPER(GM53)="AB","+",VLOOKUP(GM53,'විෂය තොරතුරු'!$P$24:$Q$28,2))))</f>
        <v/>
      </c>
      <c r="HY53" s="169" t="str">
        <f aca="false">IF(GN53="","",IF(GN53="-","-",IF(UPPER(GN53)="AB","+",VLOOKUP(GN53,'විෂය තොරතුරු'!$P$24:$Q$28,2))))</f>
        <v/>
      </c>
      <c r="HZ53" s="171" t="str">
        <f aca="false">IF(GO53="","",IF(GO53="-","-",IF(UPPER(GO53)="AB","+",VLOOKUP(GO53,'විෂය තොරතුරු'!$P$24:$Q$28,2))))</f>
        <v>-</v>
      </c>
      <c r="IA53" s="168" t="str">
        <f aca="false">IF(GP53="","",IF(GP53="-","-",IF(UPPER(GP53)="AB","+",VLOOKUP(GP53,'විෂය තොරතුරු'!$P$24:$Q$28,2))))</f>
        <v>-</v>
      </c>
      <c r="IB53" s="168" t="str">
        <f aca="false">IF(GQ53="","",IF(GQ53="-","-",IF(UPPER(GQ53)="AB","+",VLOOKUP(GQ53,'විෂය තොරතුරු'!$P$24:$Q$28,2))))</f>
        <v/>
      </c>
      <c r="IC53" s="168" t="str">
        <f aca="false">IF(GR53="","",IF(GR53="-","-",IF(UPPER(GR53)="AB","+",VLOOKUP(GR53,'විෂය තොරතුරු'!$P$24:$Q$28,2))))</f>
        <v>S</v>
      </c>
      <c r="ID53" s="168" t="str">
        <f aca="false">IF(GS53="","",IF(GS53="-","-",IF(UPPER(GS53)="AB","+",VLOOKUP(GS53,'විෂය තොරතුරු'!$P$24:$Q$28,2))))</f>
        <v/>
      </c>
      <c r="IE53" s="168" t="str">
        <f aca="false">IF(GT53="","",IF(GT53="-","-",IF(UPPER(GT53)="AB","+",VLOOKUP(GT53,'විෂය තොරතුරු'!$P$24:$Q$28,2))))</f>
        <v/>
      </c>
      <c r="IF53" s="168" t="str">
        <f aca="false">IF(GU53="","",IF(GU53="-","-",IF(UPPER(GU53)="AB","+",VLOOKUP(GU53,'විෂය තොරතුරු'!$P$24:$Q$28,2))))</f>
        <v/>
      </c>
      <c r="IG53" s="169" t="str">
        <f aca="false">IF(GV53="","",IF(GV53="-","-",IF(UPPER(GV53)="AB","+",VLOOKUP(GV53,'විෂය තොරතුරු'!$P$24:$Q$28,2))))</f>
        <v/>
      </c>
      <c r="IH53" s="171" t="n">
        <f aca="false">IF($FL53="","",COUNTIF($GZ53:$IG53,"A"))</f>
        <v>2</v>
      </c>
      <c r="II53" s="171" t="n">
        <f aca="false">IF($FL53="","",COUNTIF($GZ53:$IG53,"B"))</f>
        <v>0</v>
      </c>
      <c r="IJ53" s="171" t="n">
        <f aca="false">IF($FL53="","",COUNTIF($GZ53:$IG53,"C"))</f>
        <v>2</v>
      </c>
      <c r="IK53" s="171" t="n">
        <f aca="false">IF($FL53="","",COUNTIF($GZ53:$IG53,"S"))</f>
        <v>3</v>
      </c>
      <c r="IL53" s="171" t="n">
        <f aca="false">IF($FL53="","",COUNTIF($GZ53:$IG53,"W"))</f>
        <v>2</v>
      </c>
      <c r="IM53" s="171" t="n">
        <f aca="false">IF(FL53="","",SUM(IH53:IK53))</f>
        <v>7</v>
      </c>
      <c r="IN53" s="169" t="n">
        <f aca="false">IF(FL53="","",SUM(IH53:IJ53))</f>
        <v>4</v>
      </c>
      <c r="IO53" s="172" t="str">
        <f aca="false">IF(FL53="","",IF(AND(IM53&gt;=6,IN53&gt;=3,OR(FO53&gt;=35,FP53&gt;=35),FV53&gt;=35),"6/3 සමත්",IF(AND(IM53&gt;=5,IN53&gt;=3,OR(FO53&gt;=35,FP53&gt;=35,FV53&gt;=35)),"5/3 සමත්",IF(AND(IM53&gt;=4,IN53&gt;=1,OR(FO53&gt;=20,FP53&gt;=20,FV53&gt;=20)),"සමත් කළ හැකි",IF(IL53=9,"W9","අසමත් ?")))))</f>
        <v>5/3 සමත්</v>
      </c>
    </row>
    <row r="54" customFormat="false" ht="13.8" hidden="true" customHeight="false" outlineLevel="0" collapsed="false">
      <c r="A54" s="160" t="n">
        <v>40</v>
      </c>
      <c r="B54" s="161"/>
      <c r="C54" s="161"/>
      <c r="D54" s="162"/>
      <c r="E54" s="183"/>
      <c r="F54" s="181"/>
      <c r="G54" s="183"/>
      <c r="H54" s="180"/>
      <c r="I54" s="180"/>
      <c r="J54" s="181"/>
      <c r="K54" s="183"/>
      <c r="L54" s="180"/>
      <c r="M54" s="180"/>
      <c r="N54" s="181"/>
      <c r="O54" s="183"/>
      <c r="P54" s="180"/>
      <c r="Q54" s="180"/>
      <c r="R54" s="180"/>
      <c r="S54" s="180"/>
      <c r="T54" s="180"/>
      <c r="U54" s="180"/>
      <c r="V54" s="181"/>
      <c r="W54" s="183"/>
      <c r="X54" s="180"/>
      <c r="Y54" s="180"/>
      <c r="Z54" s="180"/>
      <c r="AA54" s="180"/>
      <c r="AB54" s="180"/>
      <c r="AC54" s="180"/>
      <c r="AD54" s="181"/>
      <c r="AE54" s="183"/>
      <c r="AF54" s="180"/>
      <c r="AG54" s="180"/>
      <c r="AH54" s="180"/>
      <c r="AI54" s="180"/>
      <c r="AJ54" s="180"/>
      <c r="AK54" s="180"/>
      <c r="AL54" s="166"/>
      <c r="AM54" s="167" t="str">
        <f aca="false">IF(B54="","",SUM(E54:AL54))</f>
        <v/>
      </c>
      <c r="AN54" s="168" t="str">
        <f aca="false">IF(B54="","",AM54/9)</f>
        <v/>
      </c>
      <c r="AO54" s="169" t="str">
        <f aca="false">IF(B54="","",IF(AM54=0,"-",RANK(AM54,$AM$15:$AM$64,0)))</f>
        <v/>
      </c>
      <c r="AP54" s="167" t="str">
        <f aca="false">IF(E54="","",IF(E54="-","-",IF(UPPER(E54)="AB","+",VLOOKUP(E54,'විෂය තොරතුරු'!$P$24:$Q$28,2))))</f>
        <v/>
      </c>
      <c r="AQ54" s="168" t="str">
        <f aca="false">IF(F54="","",IF(F54="-","-",IF(UPPER(F54)="AB","+",VLOOKUP(F54,'විෂය තොරතුරු'!$P$24:$Q$28,2))))</f>
        <v/>
      </c>
      <c r="AR54" s="168" t="str">
        <f aca="false">IF(G54="","",IF(G54="-","-",IF(UPPER(G54)="AB","+",VLOOKUP(G54,'විෂය තොරතුරු'!$P$24:$Q$28,2))))</f>
        <v/>
      </c>
      <c r="AS54" s="168" t="str">
        <f aca="false">IF(H54="","",IF(H54="-","-",IF(UPPER(H54)="AB","+",VLOOKUP(H54,'විෂය තොරතුරු'!$P$24:$Q$28,2))))</f>
        <v/>
      </c>
      <c r="AT54" s="168" t="str">
        <f aca="false">IF(I54="","",IF(I54="-","-",IF(UPPER(I54)="AB","+",VLOOKUP(I54,'විෂය තොරතුරු'!$P$24:$Q$28,2))))</f>
        <v/>
      </c>
      <c r="AU54" s="170" t="str">
        <f aca="false">IF(J54="","",IF(J54="-","-",IF(UPPER(J54)="AB","+",VLOOKUP(J54,'විෂය තොරතුරු'!$P$24:$Q$28,2))))</f>
        <v/>
      </c>
      <c r="AV54" s="171" t="str">
        <f aca="false">IF(K54="","",IF(K54="-","-",IF(UPPER(K54)="AB","+",VLOOKUP(K54,'විෂය තොරතුරු'!$P$24:$Q$28,2))))</f>
        <v/>
      </c>
      <c r="AW54" s="168" t="str">
        <f aca="false">IF(L54="","",IF(L54="-","-",IF(UPPER(L54)="AB","+",VLOOKUP(L54,'විෂය තොරතුරු'!$P$24:$Q$28,2))))</f>
        <v/>
      </c>
      <c r="AX54" s="168" t="str">
        <f aca="false">IF(M54="","",IF(M54="-","-",IF(UPPER(M54)="AB","+",VLOOKUP(M54,'විෂය තොරතුරු'!$P$24:$Q$28,2))))</f>
        <v/>
      </c>
      <c r="AY54" s="169" t="str">
        <f aca="false">IF(N54="","",IF(N54="-","-",IF(UPPER(N54)="AB","+",VLOOKUP(N54,'විෂය තොරතුරු'!$P$24:$Q$28,2))))</f>
        <v/>
      </c>
      <c r="AZ54" s="167" t="str">
        <f aca="false">IF(O54="","",IF(O54="-","-",IF(UPPER(O54)="AB","+",VLOOKUP(O54,'විෂය තොරතුරු'!$P$24:$Q$28,2))))</f>
        <v/>
      </c>
      <c r="BA54" s="168" t="str">
        <f aca="false">IF(P54="","",IF(P54="-","-",IF(UPPER(P54)="AB","+",VLOOKUP(P54,'විෂය තොරතුරු'!$P$24:$Q$28,2))))</f>
        <v/>
      </c>
      <c r="BB54" s="168" t="str">
        <f aca="false">IF(Q54="","",IF(Q54="-","-",IF(UPPER(Q54)="AB","+",VLOOKUP(Q54,'විෂය තොරතුරු'!$P$24:$Q$28,2))))</f>
        <v/>
      </c>
      <c r="BC54" s="168" t="str">
        <f aca="false">IF(R54="","",IF(R54="-","-",IF(UPPER(R54)="AB","+",VLOOKUP(R54,'විෂය තොරතුරු'!$P$24:$Q$28,2))))</f>
        <v/>
      </c>
      <c r="BD54" s="168" t="str">
        <f aca="false">IF(S54="","",IF(S54="-","-",IF(UPPER(S54)="AB","+",VLOOKUP(S54,'විෂය තොරතුරු'!$P$24:$Q$28,2))))</f>
        <v/>
      </c>
      <c r="BE54" s="168" t="str">
        <f aca="false">IF(T54="","",IF(T54="-","-",IF(UPPER(T54)="AB","+",VLOOKUP(T54,'විෂය තොරතුරු'!$P$24:$Q$28,2))))</f>
        <v/>
      </c>
      <c r="BF54" s="168" t="str">
        <f aca="false">IF(U54="","",IF(U54="-","-",IF(UPPER(U54)="AB","+",VLOOKUP(U54,'විෂය තොරතුරු'!$P$24:$Q$28,2))))</f>
        <v/>
      </c>
      <c r="BG54" s="170" t="str">
        <f aca="false">IF(V54="","",IF(V54="-","-",IF(UPPER(V54)="AB","+",VLOOKUP(V54,'විෂය තොරතුරු'!$P$24:$Q$28,2))))</f>
        <v/>
      </c>
      <c r="BH54" s="171" t="str">
        <f aca="false">IF(W54="","",IF(W54="-","-",IF(UPPER(W54)="AB","+",VLOOKUP(W54,'විෂය තොරතුරු'!$P$24:$Q$28,2))))</f>
        <v/>
      </c>
      <c r="BI54" s="168" t="str">
        <f aca="false">IF(X54="","",IF(X54="-","-",IF(UPPER(X54)="AB","+",VLOOKUP(X54,'විෂය තොරතුරු'!$P$24:$Q$28,2))))</f>
        <v/>
      </c>
      <c r="BJ54" s="168" t="str">
        <f aca="false">IF(Y54="","",IF(Y54="-","-",IF(UPPER(Y54)="AB","+",VLOOKUP(Y54,'විෂය තොරතුරු'!$P$24:$Q$28,2))))</f>
        <v/>
      </c>
      <c r="BK54" s="168" t="str">
        <f aca="false">IF(Z54="","",IF(Z54="-","-",IF(UPPER(Z54)="AB","+",VLOOKUP(Z54,'විෂය තොරතුරු'!$P$24:$Q$28,2))))</f>
        <v/>
      </c>
      <c r="BL54" s="168" t="str">
        <f aca="false">IF(AA54="","",IF(AA54="-","-",IF(UPPER(AA54)="AB","+",VLOOKUP(AA54,'විෂය තොරතුරු'!$P$24:$Q$28,2))))</f>
        <v/>
      </c>
      <c r="BM54" s="168" t="str">
        <f aca="false">IF(AB54="","",IF(AB54="-","-",IF(UPPER(AB54)="AB","+",VLOOKUP(AB54,'විෂය තොරතුරු'!$P$24:$Q$28,2))))</f>
        <v/>
      </c>
      <c r="BN54" s="168" t="str">
        <f aca="false">IF(AC54="","",IF(AC54="-","-",IF(UPPER(AC54)="AB","+",VLOOKUP(AC54,'විෂය තොරතුරු'!$P$24:$Q$28,2))))</f>
        <v/>
      </c>
      <c r="BO54" s="169" t="str">
        <f aca="false">IF(AD54="","",IF(AD54="-","-",IF(UPPER(AD54)="AB","+",VLOOKUP(AD54,'විෂය තොරතුරු'!$P$24:$Q$28,2))))</f>
        <v/>
      </c>
      <c r="BP54" s="171" t="str">
        <f aca="false">IF(AE54="","",IF(AE54="-","-",IF(UPPER(AE54)="AB","+",VLOOKUP(AE54,'විෂය තොරතුරු'!$P$24:$Q$28,2))))</f>
        <v/>
      </c>
      <c r="BQ54" s="168" t="str">
        <f aca="false">IF(AF54="","",IF(AF54="-","-",IF(UPPER(AF54)="AB","+",VLOOKUP(AF54,'විෂය තොරතුරු'!$P$24:$Q$28,2))))</f>
        <v/>
      </c>
      <c r="BR54" s="168" t="str">
        <f aca="false">IF(AG54="","",IF(AG54="-","-",IF(UPPER(AG54)="AB","+",VLOOKUP(AG54,'විෂය තොරතුරු'!$P$24:$Q$28,2))))</f>
        <v/>
      </c>
      <c r="BS54" s="168" t="str">
        <f aca="false">IF(AH54="","",IF(AH54="-","-",IF(UPPER(AH54)="AB","+",VLOOKUP(AH54,'විෂය තොරතුරු'!$P$24:$Q$28,2))))</f>
        <v/>
      </c>
      <c r="BT54" s="168" t="str">
        <f aca="false">IF(AI54="","",IF(AI54="-","-",IF(UPPER(AI54)="AB","+",VLOOKUP(AI54,'විෂය තොරතුරු'!$P$24:$Q$28,2))))</f>
        <v/>
      </c>
      <c r="BU54" s="168" t="str">
        <f aca="false">IF(AJ54="","",IF(AJ54="-","-",IF(UPPER(AJ54)="AB","+",VLOOKUP(AJ54,'විෂය තොරතුරු'!$P$24:$Q$28,2))))</f>
        <v/>
      </c>
      <c r="BV54" s="168" t="str">
        <f aca="false">IF(AK54="","",IF(AK54="-","-",IF(UPPER(AK54)="AB","+",VLOOKUP(AK54,'විෂය තොරතුරු'!$P$24:$Q$28,2))))</f>
        <v/>
      </c>
      <c r="BW54" s="169" t="str">
        <f aca="false">IF(AL54="","",IF(AL54="-","-",IF(UPPER(AL54)="AB","+",VLOOKUP(AL54,'විෂය තොරතුරු'!$P$24:$Q$28,2))))</f>
        <v/>
      </c>
      <c r="BX54" s="171" t="str">
        <f aca="false">IF($B54="","",COUNTIF($AP54:$BW54,"A"))</f>
        <v/>
      </c>
      <c r="BY54" s="168" t="str">
        <f aca="false">IF($B54="","",COUNTIF($AP54:$BW54,"B"))</f>
        <v/>
      </c>
      <c r="BZ54" s="168" t="str">
        <f aca="false">IF($B54="","",COUNTIF($AP54:$BW54,"C"))</f>
        <v/>
      </c>
      <c r="CA54" s="168" t="str">
        <f aca="false">IF($B54="","",COUNTIF($AP54:$BW54,"S"))</f>
        <v/>
      </c>
      <c r="CB54" s="169" t="str">
        <f aca="false">IF($B54="","",COUNTIF($AP54:$BW54,"W"))</f>
        <v/>
      </c>
      <c r="CC54" s="171" t="str">
        <f aca="false">IF(B54="","",SUM(BX54:CA54))</f>
        <v/>
      </c>
      <c r="CD54" s="169" t="str">
        <f aca="false">IF(B54="","",SUM(BX54:BZ54))</f>
        <v/>
      </c>
      <c r="CE54" s="172" t="str">
        <f aca="false">IF(B54="","",IF(AND(CC54&gt;=6,CD54&gt;=3,OR(E54&gt;=35,F54&gt;=35),L54&gt;=35),"6/3 සමත්",IF(AND(CC54&gt;=5,CD54&gt;=3,OR(E54&gt;=35,F54&gt;=35,L54&gt;=35)),"5/3 සමත්",IF(AND(CC54&gt;=4,CD54&gt;=1,OR(E54&gt;=20,F54&gt;=20,L54&gt;=20)),"සමත් කළ හැකි",IF(CB54=9,"W9","අසමත් ?")))))</f>
        <v/>
      </c>
      <c r="FK54" s="173" t="n">
        <v>40</v>
      </c>
      <c r="FL54" s="161" t="s">
        <v>83</v>
      </c>
      <c r="FM54" s="161"/>
      <c r="FN54" s="161" t="str">
        <f aca="false">IF(FM54="","-",(FM54/$M$95)*100)</f>
        <v>-</v>
      </c>
      <c r="FO54" s="165" t="n">
        <v>45</v>
      </c>
      <c r="FP54" s="165"/>
      <c r="FQ54" s="165" t="n">
        <v>63</v>
      </c>
      <c r="FR54" s="165" t="s">
        <v>18</v>
      </c>
      <c r="FS54" s="165"/>
      <c r="FT54" s="165"/>
      <c r="FU54" s="165" t="n">
        <v>19</v>
      </c>
      <c r="FV54" s="165" t="n">
        <v>37</v>
      </c>
      <c r="FW54" s="165" t="n">
        <v>35</v>
      </c>
      <c r="FX54" s="165" t="n">
        <v>31</v>
      </c>
      <c r="FY54" s="165" t="s">
        <v>18</v>
      </c>
      <c r="FZ54" s="165" t="s">
        <v>18</v>
      </c>
      <c r="GA54" s="165" t="n">
        <v>53</v>
      </c>
      <c r="GB54" s="165"/>
      <c r="GC54" s="165"/>
      <c r="GD54" s="165"/>
      <c r="GE54" s="165"/>
      <c r="GF54" s="165"/>
      <c r="GG54" s="165" t="s">
        <v>18</v>
      </c>
      <c r="GH54" s="165" t="s">
        <v>18</v>
      </c>
      <c r="GI54" s="165" t="n">
        <v>41</v>
      </c>
      <c r="GJ54" s="165"/>
      <c r="GK54" s="165"/>
      <c r="GL54" s="165" t="s">
        <v>18</v>
      </c>
      <c r="GM54" s="165"/>
      <c r="GN54" s="165"/>
      <c r="GO54" s="165" t="s">
        <v>18</v>
      </c>
      <c r="GP54" s="165" t="s">
        <v>18</v>
      </c>
      <c r="GQ54" s="165"/>
      <c r="GR54" s="165" t="n">
        <v>75</v>
      </c>
      <c r="GS54" s="165"/>
      <c r="GT54" s="165"/>
      <c r="GU54" s="165"/>
      <c r="GV54" s="174"/>
      <c r="GW54" s="167" t="n">
        <f aca="false">IF(FL54="","",SUM(FO54:GV54))</f>
        <v>399</v>
      </c>
      <c r="GX54" s="168" t="n">
        <f aca="false">IF(FL54="","",GW54/9)</f>
        <v>44.3333333333333</v>
      </c>
      <c r="GY54" s="169" t="n">
        <f aca="false">IF(FL54="","",IF(GW54=0,"-",RANK(GW54,$GW$15:$GW$64,0)))</f>
        <v>9</v>
      </c>
      <c r="GZ54" s="167" t="str">
        <f aca="false">IF(FO54="","",IF(FO54="-","-",IF(UPPER(FO54)="AB","+",VLOOKUP(FO54,'විෂය තොරතුරු'!$P$24:$Q$28,2))))</f>
        <v>S</v>
      </c>
      <c r="HA54" s="168" t="str">
        <f aca="false">IF(FP54="","",IF(FP54="-","-",IF(UPPER(FP54)="AB","+",VLOOKUP(FP54,'විෂය තොරතුරු'!$P$24:$Q$28,2))))</f>
        <v/>
      </c>
      <c r="HB54" s="168" t="str">
        <f aca="false">IF(FQ54="","",IF(FQ54="-","-",IF(UPPER(FQ54)="AB","+",VLOOKUP(FQ54,'විෂය තොරතුරු'!$P$24:$Q$28,2))))</f>
        <v>C</v>
      </c>
      <c r="HC54" s="168" t="str">
        <f aca="false">IF(FR54="","",IF(FR54="-","-",IF(UPPER(FR54)="AB","+",VLOOKUP(FR54,'විෂය තොරතුරු'!$P$24:$Q$28,2))))</f>
        <v>-</v>
      </c>
      <c r="HD54" s="168" t="str">
        <f aca="false">IF(FS54="","",IF(FS54="-","-",IF(UPPER(FS54)="AB","+",VLOOKUP(FS54,'විෂය තොරතුරු'!$P$24:$Q$28,2))))</f>
        <v/>
      </c>
      <c r="HE54" s="170" t="str">
        <f aca="false">IF(FT54="","",IF(FT54="-","-",IF(UPPER(FT54)="AB","+",VLOOKUP(FT54,'විෂය තොරතුරු'!$P$24:$Q$28,2))))</f>
        <v/>
      </c>
      <c r="HF54" s="171" t="str">
        <f aca="false">IF(FU54="","",IF(FU54="-","-",IF(UPPER(FU54)="AB","+",VLOOKUP(FU54,'විෂය තොරතුරු'!$P$24:$Q$28,2))))</f>
        <v>W</v>
      </c>
      <c r="HG54" s="168" t="str">
        <f aca="false">IF(FV54="","",IF(FV54="-","-",IF(UPPER(FV54)="AB","+",VLOOKUP(FV54,'විෂය තොරතුරු'!$P$24:$Q$28,2))))</f>
        <v>S</v>
      </c>
      <c r="HH54" s="168" t="str">
        <f aca="false">IF(FW54="","",IF(FW54="-","-",IF(UPPER(FW54)="AB","+",VLOOKUP(FW54,'විෂය තොරතුරු'!$P$24:$Q$28,2))))</f>
        <v>S</v>
      </c>
      <c r="HI54" s="169" t="str">
        <f aca="false">IF(FX54="","",IF(FX54="-","-",IF(UPPER(FX54)="AB","+",VLOOKUP(FX54,'විෂය තොරතුරු'!$P$24:$Q$28,2))))</f>
        <v>W</v>
      </c>
      <c r="HJ54" s="167" t="str">
        <f aca="false">IF(FY54="","",IF(FY54="-","-",IF(UPPER(FY54)="AB","+",VLOOKUP(FY54,'විෂය තොරතුරු'!$P$24:$Q$28,2))))</f>
        <v>-</v>
      </c>
      <c r="HK54" s="168" t="str">
        <f aca="false">IF(FZ54="","",IF(FZ54="-","-",IF(UPPER(FZ54)="AB","+",VLOOKUP(FZ54,'විෂය තොරතුරු'!$P$24:$Q$28,2))))</f>
        <v>-</v>
      </c>
      <c r="HL54" s="168" t="str">
        <f aca="false">IF(GA54="","",IF(GA54="-","-",IF(UPPER(GA54)="AB","+",VLOOKUP(GA54,'විෂය තොරතුරු'!$P$24:$Q$28,2))))</f>
        <v>C</v>
      </c>
      <c r="HM54" s="168" t="str">
        <f aca="false">IF(GB54="","",IF(GB54="-","-",IF(UPPER(GB54)="AB","+",VLOOKUP(GB54,'විෂය තොරතුරු'!$P$24:$Q$28,2))))</f>
        <v/>
      </c>
      <c r="HN54" s="168" t="str">
        <f aca="false">IF(GC54="","",IF(GC54="-","-",IF(UPPER(GC54)="AB","+",VLOOKUP(GC54,'විෂය තොරතුරු'!$P$24:$Q$28,2))))</f>
        <v/>
      </c>
      <c r="HO54" s="168" t="str">
        <f aca="false">IF(GD54="","",IF(GD54="-","-",IF(UPPER(GD54)="AB","+",VLOOKUP(GD54,'විෂය තොරතුරු'!$P$24:$Q$28,2))))</f>
        <v/>
      </c>
      <c r="HP54" s="168" t="str">
        <f aca="false">IF(GE54="","",IF(GE54="-","-",IF(UPPER(GE54)="AB","+",VLOOKUP(GE54,'විෂය තොරතුරු'!$P$24:$Q$28,2))))</f>
        <v/>
      </c>
      <c r="HQ54" s="170" t="str">
        <f aca="false">IF(GF54="","",IF(GF54="-","-",IF(UPPER(GF54)="AB","+",VLOOKUP(GF54,'විෂය තොරතුරු'!$P$24:$Q$28,2))))</f>
        <v/>
      </c>
      <c r="HR54" s="171" t="str">
        <f aca="false">IF(GG54="","",IF(GG54="-","-",IF(UPPER(GG54)="AB","+",VLOOKUP(GG54,'විෂය තොරතුරු'!$P$24:$Q$28,2))))</f>
        <v>-</v>
      </c>
      <c r="HS54" s="168" t="str">
        <f aca="false">IF(GH54="","",IF(GH54="-","-",IF(UPPER(GH54)="AB","+",VLOOKUP(GH54,'විෂය තොරතුරු'!$P$24:$Q$28,2))))</f>
        <v>-</v>
      </c>
      <c r="HT54" s="168" t="str">
        <f aca="false">IF(GI54="","",IF(GI54="-","-",IF(UPPER(GI54)="AB","+",VLOOKUP(GI54,'විෂය තොරතුරු'!$P$24:$Q$28,2))))</f>
        <v>S</v>
      </c>
      <c r="HU54" s="168" t="str">
        <f aca="false">IF(GJ54="","",IF(GJ54="-","-",IF(UPPER(GJ54)="AB","+",VLOOKUP(GJ54,'විෂය තොරතුරු'!$P$24:$Q$28,2))))</f>
        <v/>
      </c>
      <c r="HV54" s="168" t="str">
        <f aca="false">IF(GK54="","",IF(GK54="-","-",IF(UPPER(GK54)="AB","+",VLOOKUP(GK54,'විෂය තොරතුරු'!$P$24:$Q$28,2))))</f>
        <v/>
      </c>
      <c r="HW54" s="168" t="str">
        <f aca="false">IF(GL54="","",IF(GL54="-","-",IF(UPPER(GL54)="AB","+",VLOOKUP(GL54,'විෂය තොරතුරු'!$P$24:$Q$28,2))))</f>
        <v>-</v>
      </c>
      <c r="HX54" s="168" t="str">
        <f aca="false">IF(GM54="","",IF(GM54="-","-",IF(UPPER(GM54)="AB","+",VLOOKUP(GM54,'විෂය තොරතුරු'!$P$24:$Q$28,2))))</f>
        <v/>
      </c>
      <c r="HY54" s="169" t="str">
        <f aca="false">IF(GN54="","",IF(GN54="-","-",IF(UPPER(GN54)="AB","+",VLOOKUP(GN54,'විෂය තොරතුරු'!$P$24:$Q$28,2))))</f>
        <v/>
      </c>
      <c r="HZ54" s="171" t="str">
        <f aca="false">IF(GO54="","",IF(GO54="-","-",IF(UPPER(GO54)="AB","+",VLOOKUP(GO54,'විෂය තොරතුරු'!$P$24:$Q$28,2))))</f>
        <v>-</v>
      </c>
      <c r="IA54" s="168" t="str">
        <f aca="false">IF(GP54="","",IF(GP54="-","-",IF(UPPER(GP54)="AB","+",VLOOKUP(GP54,'විෂය තොරතුරු'!$P$24:$Q$28,2))))</f>
        <v>-</v>
      </c>
      <c r="IB54" s="168" t="str">
        <f aca="false">IF(GQ54="","",IF(GQ54="-","-",IF(UPPER(GQ54)="AB","+",VLOOKUP(GQ54,'විෂය තොරතුරු'!$P$24:$Q$28,2))))</f>
        <v/>
      </c>
      <c r="IC54" s="168" t="str">
        <f aca="false">IF(GR54="","",IF(GR54="-","-",IF(UPPER(GR54)="AB","+",VLOOKUP(GR54,'විෂය තොරතුරු'!$P$24:$Q$28,2))))</f>
        <v>A</v>
      </c>
      <c r="ID54" s="168" t="str">
        <f aca="false">IF(GS54="","",IF(GS54="-","-",IF(UPPER(GS54)="AB","+",VLOOKUP(GS54,'විෂය තොරතුරු'!$P$24:$Q$28,2))))</f>
        <v/>
      </c>
      <c r="IE54" s="168" t="str">
        <f aca="false">IF(GT54="","",IF(GT54="-","-",IF(UPPER(GT54)="AB","+",VLOOKUP(GT54,'විෂය තොරතුරු'!$P$24:$Q$28,2))))</f>
        <v/>
      </c>
      <c r="IF54" s="168" t="str">
        <f aca="false">IF(GU54="","",IF(GU54="-","-",IF(UPPER(GU54)="AB","+",VLOOKUP(GU54,'විෂය තොරතුරු'!$P$24:$Q$28,2))))</f>
        <v/>
      </c>
      <c r="IG54" s="169" t="str">
        <f aca="false">IF(GV54="","",IF(GV54="-","-",IF(UPPER(GV54)="AB","+",VLOOKUP(GV54,'විෂය තොරතුරු'!$P$24:$Q$28,2))))</f>
        <v/>
      </c>
      <c r="IH54" s="171" t="n">
        <f aca="false">IF($FL54="","",COUNTIF($GZ54:$IG54,"A"))</f>
        <v>1</v>
      </c>
      <c r="II54" s="171" t="n">
        <f aca="false">IF($FL54="","",COUNTIF($GZ54:$IG54,"B"))</f>
        <v>0</v>
      </c>
      <c r="IJ54" s="171" t="n">
        <f aca="false">IF($FL54="","",COUNTIF($GZ54:$IG54,"C"))</f>
        <v>2</v>
      </c>
      <c r="IK54" s="171" t="n">
        <f aca="false">IF($FL54="","",COUNTIF($GZ54:$IG54,"S"))</f>
        <v>4</v>
      </c>
      <c r="IL54" s="171" t="n">
        <f aca="false">IF($FL54="","",COUNTIF($GZ54:$IG54,"W"))</f>
        <v>2</v>
      </c>
      <c r="IM54" s="171" t="n">
        <f aca="false">IF(FL54="","",SUM(IH54:IK54))</f>
        <v>7</v>
      </c>
      <c r="IN54" s="169" t="n">
        <f aca="false">IF(FL54="","",SUM(IH54:IJ54))</f>
        <v>3</v>
      </c>
      <c r="IO54" s="172" t="str">
        <f aca="false">IF(FL54="","",IF(AND(IM54&gt;=6,IN54&gt;=3,OR(FO54&gt;=35,FP54&gt;=35),FV54&gt;=35),"6/3 සමත්",IF(AND(IM54&gt;=5,IN54&gt;=3,OR(FO54&gt;=35,FP54&gt;=35,FV54&gt;=35)),"5/3 සමත්",IF(AND(IM54&gt;=4,IN54&gt;=1,OR(FO54&gt;=20,FP54&gt;=20,FV54&gt;=20)),"සමත් කළ හැකි",IF(IL54=9,"W9","අසමත් ?")))))</f>
        <v>6/3 සමත්</v>
      </c>
    </row>
    <row r="55" customFormat="false" ht="13.8" hidden="true" customHeight="false" outlineLevel="0" collapsed="false">
      <c r="A55" s="160" t="n">
        <v>41</v>
      </c>
      <c r="B55" s="161"/>
      <c r="C55" s="161"/>
      <c r="D55" s="162"/>
      <c r="E55" s="183"/>
      <c r="F55" s="181"/>
      <c r="G55" s="183"/>
      <c r="H55" s="180"/>
      <c r="I55" s="180"/>
      <c r="J55" s="181"/>
      <c r="K55" s="183"/>
      <c r="L55" s="180"/>
      <c r="M55" s="180"/>
      <c r="N55" s="181"/>
      <c r="O55" s="183"/>
      <c r="P55" s="180"/>
      <c r="Q55" s="180"/>
      <c r="R55" s="180"/>
      <c r="S55" s="180"/>
      <c r="T55" s="180"/>
      <c r="U55" s="180"/>
      <c r="V55" s="181"/>
      <c r="W55" s="183"/>
      <c r="X55" s="180"/>
      <c r="Y55" s="180"/>
      <c r="Z55" s="180"/>
      <c r="AA55" s="180"/>
      <c r="AB55" s="180"/>
      <c r="AC55" s="180"/>
      <c r="AD55" s="181"/>
      <c r="AE55" s="183"/>
      <c r="AF55" s="180"/>
      <c r="AG55" s="180"/>
      <c r="AH55" s="180"/>
      <c r="AI55" s="180"/>
      <c r="AJ55" s="180"/>
      <c r="AK55" s="180"/>
      <c r="AL55" s="166"/>
      <c r="AM55" s="167" t="str">
        <f aca="false">IF(B55="","",SUM(E55:AL55))</f>
        <v/>
      </c>
      <c r="AN55" s="168" t="str">
        <f aca="false">IF(B55="","",AM55/9)</f>
        <v/>
      </c>
      <c r="AO55" s="169" t="str">
        <f aca="false">IF(B55="","",IF(AM55=0,"-",RANK(AM55,$AM$15:$AM$64,0)))</f>
        <v/>
      </c>
      <c r="AP55" s="167" t="str">
        <f aca="false">IF(E55="","",IF(E55="-","-",IF(UPPER(E55)="AB","+",VLOOKUP(E55,'විෂය තොරතුරු'!$P$24:$Q$28,2))))</f>
        <v/>
      </c>
      <c r="AQ55" s="168" t="str">
        <f aca="false">IF(F55="","",IF(F55="-","-",IF(UPPER(F55)="AB","+",VLOOKUP(F55,'විෂය තොරතුරු'!$P$24:$Q$28,2))))</f>
        <v/>
      </c>
      <c r="AR55" s="168" t="str">
        <f aca="false">IF(G55="","",IF(G55="-","-",IF(UPPER(G55)="AB","+",VLOOKUP(G55,'විෂය තොරතුරු'!$P$24:$Q$28,2))))</f>
        <v/>
      </c>
      <c r="AS55" s="168" t="str">
        <f aca="false">IF(H55="","",IF(H55="-","-",IF(UPPER(H55)="AB","+",VLOOKUP(H55,'විෂය තොරතුරු'!$P$24:$Q$28,2))))</f>
        <v/>
      </c>
      <c r="AT55" s="168" t="str">
        <f aca="false">IF(I55="","",IF(I55="-","-",IF(UPPER(I55)="AB","+",VLOOKUP(I55,'විෂය තොරතුරු'!$P$24:$Q$28,2))))</f>
        <v/>
      </c>
      <c r="AU55" s="170" t="str">
        <f aca="false">IF(J55="","",IF(J55="-","-",IF(UPPER(J55)="AB","+",VLOOKUP(J55,'විෂය තොරතුරු'!$P$24:$Q$28,2))))</f>
        <v/>
      </c>
      <c r="AV55" s="171" t="str">
        <f aca="false">IF(K55="","",IF(K55="-","-",IF(UPPER(K55)="AB","+",VLOOKUP(K55,'විෂය තොරතුරු'!$P$24:$Q$28,2))))</f>
        <v/>
      </c>
      <c r="AW55" s="168" t="str">
        <f aca="false">IF(L55="","",IF(L55="-","-",IF(UPPER(L55)="AB","+",VLOOKUP(L55,'විෂය තොරතුරු'!$P$24:$Q$28,2))))</f>
        <v/>
      </c>
      <c r="AX55" s="168" t="str">
        <f aca="false">IF(M55="","",IF(M55="-","-",IF(UPPER(M55)="AB","+",VLOOKUP(M55,'විෂය තොරතුරු'!$P$24:$Q$28,2))))</f>
        <v/>
      </c>
      <c r="AY55" s="169" t="str">
        <f aca="false">IF(N55="","",IF(N55="-","-",IF(UPPER(N55)="AB","+",VLOOKUP(N55,'විෂය තොරතුරු'!$P$24:$Q$28,2))))</f>
        <v/>
      </c>
      <c r="AZ55" s="167" t="str">
        <f aca="false">IF(O55="","",IF(O55="-","-",IF(UPPER(O55)="AB","+",VLOOKUP(O55,'විෂය තොරතුරු'!$P$24:$Q$28,2))))</f>
        <v/>
      </c>
      <c r="BA55" s="168" t="str">
        <f aca="false">IF(P55="","",IF(P55="-","-",IF(UPPER(P55)="AB","+",VLOOKUP(P55,'විෂය තොරතුරු'!$P$24:$Q$28,2))))</f>
        <v/>
      </c>
      <c r="BB55" s="168" t="str">
        <f aca="false">IF(Q55="","",IF(Q55="-","-",IF(UPPER(Q55)="AB","+",VLOOKUP(Q55,'විෂය තොරතුරු'!$P$24:$Q$28,2))))</f>
        <v/>
      </c>
      <c r="BC55" s="168" t="str">
        <f aca="false">IF(R55="","",IF(R55="-","-",IF(UPPER(R55)="AB","+",VLOOKUP(R55,'විෂය තොරතුරු'!$P$24:$Q$28,2))))</f>
        <v/>
      </c>
      <c r="BD55" s="168" t="str">
        <f aca="false">IF(S55="","",IF(S55="-","-",IF(UPPER(S55)="AB","+",VLOOKUP(S55,'විෂය තොරතුරු'!$P$24:$Q$28,2))))</f>
        <v/>
      </c>
      <c r="BE55" s="168" t="str">
        <f aca="false">IF(T55="","",IF(T55="-","-",IF(UPPER(T55)="AB","+",VLOOKUP(T55,'විෂය තොරතුරු'!$P$24:$Q$28,2))))</f>
        <v/>
      </c>
      <c r="BF55" s="168" t="str">
        <f aca="false">IF(U55="","",IF(U55="-","-",IF(UPPER(U55)="AB","+",VLOOKUP(U55,'විෂය තොරතුරු'!$P$24:$Q$28,2))))</f>
        <v/>
      </c>
      <c r="BG55" s="170" t="str">
        <f aca="false">IF(V55="","",IF(V55="-","-",IF(UPPER(V55)="AB","+",VLOOKUP(V55,'විෂය තොරතුරු'!$P$24:$Q$28,2))))</f>
        <v/>
      </c>
      <c r="BH55" s="171" t="str">
        <f aca="false">IF(W55="","",IF(W55="-","-",IF(UPPER(W55)="AB","+",VLOOKUP(W55,'විෂය තොරතුරු'!$P$24:$Q$28,2))))</f>
        <v/>
      </c>
      <c r="BI55" s="168" t="str">
        <f aca="false">IF(X55="","",IF(X55="-","-",IF(UPPER(X55)="AB","+",VLOOKUP(X55,'විෂය තොරතුරු'!$P$24:$Q$28,2))))</f>
        <v/>
      </c>
      <c r="BJ55" s="168" t="str">
        <f aca="false">IF(Y55="","",IF(Y55="-","-",IF(UPPER(Y55)="AB","+",VLOOKUP(Y55,'විෂය තොරතුරු'!$P$24:$Q$28,2))))</f>
        <v/>
      </c>
      <c r="BK55" s="168" t="str">
        <f aca="false">IF(Z55="","",IF(Z55="-","-",IF(UPPER(Z55)="AB","+",VLOOKUP(Z55,'විෂය තොරතුරු'!$P$24:$Q$28,2))))</f>
        <v/>
      </c>
      <c r="BL55" s="168" t="str">
        <f aca="false">IF(AA55="","",IF(AA55="-","-",IF(UPPER(AA55)="AB","+",VLOOKUP(AA55,'විෂය තොරතුරු'!$P$24:$Q$28,2))))</f>
        <v/>
      </c>
      <c r="BM55" s="168" t="str">
        <f aca="false">IF(AB55="","",IF(AB55="-","-",IF(UPPER(AB55)="AB","+",VLOOKUP(AB55,'විෂය තොරතුරු'!$P$24:$Q$28,2))))</f>
        <v/>
      </c>
      <c r="BN55" s="168" t="str">
        <f aca="false">IF(AC55="","",IF(AC55="-","-",IF(UPPER(AC55)="AB","+",VLOOKUP(AC55,'විෂය තොරතුරු'!$P$24:$Q$28,2))))</f>
        <v/>
      </c>
      <c r="BO55" s="169" t="str">
        <f aca="false">IF(AD55="","",IF(AD55="-","-",IF(UPPER(AD55)="AB","+",VLOOKUP(AD55,'විෂය තොරතුරු'!$P$24:$Q$28,2))))</f>
        <v/>
      </c>
      <c r="BP55" s="171" t="str">
        <f aca="false">IF(AE55="","",IF(AE55="-","-",IF(UPPER(AE55)="AB","+",VLOOKUP(AE55,'විෂය තොරතුරු'!$P$24:$Q$28,2))))</f>
        <v/>
      </c>
      <c r="BQ55" s="168" t="str">
        <f aca="false">IF(AF55="","",IF(AF55="-","-",IF(UPPER(AF55)="AB","+",VLOOKUP(AF55,'විෂය තොරතුරු'!$P$24:$Q$28,2))))</f>
        <v/>
      </c>
      <c r="BR55" s="168" t="str">
        <f aca="false">IF(AG55="","",IF(AG55="-","-",IF(UPPER(AG55)="AB","+",VLOOKUP(AG55,'විෂය තොරතුරු'!$P$24:$Q$28,2))))</f>
        <v/>
      </c>
      <c r="BS55" s="168" t="str">
        <f aca="false">IF(AH55="","",IF(AH55="-","-",IF(UPPER(AH55)="AB","+",VLOOKUP(AH55,'විෂය තොරතුරු'!$P$24:$Q$28,2))))</f>
        <v/>
      </c>
      <c r="BT55" s="168" t="str">
        <f aca="false">IF(AI55="","",IF(AI55="-","-",IF(UPPER(AI55)="AB","+",VLOOKUP(AI55,'විෂය තොරතුරු'!$P$24:$Q$28,2))))</f>
        <v/>
      </c>
      <c r="BU55" s="168" t="str">
        <f aca="false">IF(AJ55="","",IF(AJ55="-","-",IF(UPPER(AJ55)="AB","+",VLOOKUP(AJ55,'විෂය තොරතුරු'!$P$24:$Q$28,2))))</f>
        <v/>
      </c>
      <c r="BV55" s="168" t="str">
        <f aca="false">IF(AK55="","",IF(AK55="-","-",IF(UPPER(AK55)="AB","+",VLOOKUP(AK55,'විෂය තොරතුරු'!$P$24:$Q$28,2))))</f>
        <v/>
      </c>
      <c r="BW55" s="169" t="str">
        <f aca="false">IF(AL55="","",IF(AL55="-","-",IF(UPPER(AL55)="AB","+",VLOOKUP(AL55,'විෂය තොරතුරු'!$P$24:$Q$28,2))))</f>
        <v/>
      </c>
      <c r="BX55" s="171" t="str">
        <f aca="false">IF($B55="","",COUNTIF($AP55:$BW55,"A"))</f>
        <v/>
      </c>
      <c r="BY55" s="168" t="str">
        <f aca="false">IF($B55="","",COUNTIF($AP55:$BW55,"B"))</f>
        <v/>
      </c>
      <c r="BZ55" s="168" t="str">
        <f aca="false">IF($B55="","",COUNTIF($AP55:$BW55,"C"))</f>
        <v/>
      </c>
      <c r="CA55" s="168" t="str">
        <f aca="false">IF($B55="","",COUNTIF($AP55:$BW55,"S"))</f>
        <v/>
      </c>
      <c r="CB55" s="169" t="str">
        <f aca="false">IF($B55="","",COUNTIF($AP55:$BW55,"W"))</f>
        <v/>
      </c>
      <c r="CC55" s="171" t="str">
        <f aca="false">IF(B55="","",SUM(BX55:CA55))</f>
        <v/>
      </c>
      <c r="CD55" s="169" t="str">
        <f aca="false">IF(B55="","",SUM(BX55:BZ55))</f>
        <v/>
      </c>
      <c r="CE55" s="172" t="str">
        <f aca="false">IF(B55="","",IF(AND(CC55&gt;=6,CD55&gt;=3,OR(E55&gt;=35,F55&gt;=35),L55&gt;=35),"6/3 සමත්",IF(AND(CC55&gt;=5,CD55&gt;=3,OR(E55&gt;=35,F55&gt;=35,L55&gt;=35)),"5/3 සමත්",IF(AND(CC55&gt;=4,CD55&gt;=1,OR(E55&gt;=20,F55&gt;=20,L55&gt;=20)),"සමත් කළ හැකි",IF(CB55=9,"W9","අසමත් ?")))))</f>
        <v/>
      </c>
      <c r="FK55" s="173" t="n">
        <v>41</v>
      </c>
      <c r="FL55" s="161" t="s">
        <v>84</v>
      </c>
      <c r="FM55" s="161"/>
      <c r="FN55" s="161" t="str">
        <f aca="false">IF(FM55="","-",(FM55/$M$95)*100)</f>
        <v>-</v>
      </c>
      <c r="FO55" s="165" t="n">
        <v>8</v>
      </c>
      <c r="FP55" s="165"/>
      <c r="FQ55" s="165" t="s">
        <v>18</v>
      </c>
      <c r="FR55" s="165" t="s">
        <v>18</v>
      </c>
      <c r="FS55" s="165"/>
      <c r="FT55" s="165"/>
      <c r="FU55" s="165" t="n">
        <v>3</v>
      </c>
      <c r="FV55" s="165" t="n">
        <v>14</v>
      </c>
      <c r="FW55" s="165" t="n">
        <v>7</v>
      </c>
      <c r="FX55" s="165" t="n">
        <v>11</v>
      </c>
      <c r="FY55" s="165" t="s">
        <v>18</v>
      </c>
      <c r="FZ55" s="165" t="s">
        <v>18</v>
      </c>
      <c r="GA55" s="165" t="n">
        <v>13</v>
      </c>
      <c r="GB55" s="165"/>
      <c r="GC55" s="165"/>
      <c r="GD55" s="165"/>
      <c r="GE55" s="165"/>
      <c r="GF55" s="165"/>
      <c r="GG55" s="165" t="s">
        <v>18</v>
      </c>
      <c r="GH55" s="165" t="s">
        <v>18</v>
      </c>
      <c r="GI55" s="165" t="n">
        <v>20</v>
      </c>
      <c r="GJ55" s="165"/>
      <c r="GK55" s="165"/>
      <c r="GL55" s="165" t="s">
        <v>18</v>
      </c>
      <c r="GM55" s="165"/>
      <c r="GN55" s="165"/>
      <c r="GO55" s="165" t="n">
        <v>5</v>
      </c>
      <c r="GP55" s="165" t="s">
        <v>18</v>
      </c>
      <c r="GQ55" s="165"/>
      <c r="GR55" s="165" t="s">
        <v>18</v>
      </c>
      <c r="GS55" s="165"/>
      <c r="GT55" s="165"/>
      <c r="GU55" s="165"/>
      <c r="GV55" s="174"/>
      <c r="GW55" s="167" t="n">
        <f aca="false">IF(FL55="","",SUM(FO55:GV55))</f>
        <v>81</v>
      </c>
      <c r="GX55" s="168" t="n">
        <f aca="false">IF(FL55="","",GW55/9)</f>
        <v>9</v>
      </c>
      <c r="GY55" s="169" t="n">
        <f aca="false">IF(FL55="","",IF(GW55=0,"-",RANK(GW55,$GW$15:$GW$64,0)))</f>
        <v>44</v>
      </c>
      <c r="GZ55" s="167" t="str">
        <f aca="false">IF(FO55="","",IF(FO55="-","-",IF(UPPER(FO55)="AB","+",VLOOKUP(FO55,'විෂය තොරතුරු'!$P$24:$Q$28,2))))</f>
        <v>W</v>
      </c>
      <c r="HA55" s="168" t="str">
        <f aca="false">IF(FP55="","",IF(FP55="-","-",IF(UPPER(FP55)="AB","+",VLOOKUP(FP55,'විෂය තොරතුරු'!$P$24:$Q$28,2))))</f>
        <v/>
      </c>
      <c r="HB55" s="168" t="str">
        <f aca="false">IF(FQ55="","",IF(FQ55="-","-",IF(UPPER(FQ55)="AB","+",VLOOKUP(FQ55,'විෂය තොරතුරු'!$P$24:$Q$28,2))))</f>
        <v>-</v>
      </c>
      <c r="HC55" s="168" t="str">
        <f aca="false">IF(FR55="","",IF(FR55="-","-",IF(UPPER(FR55)="AB","+",VLOOKUP(FR55,'විෂය තොරතුරු'!$P$24:$Q$28,2))))</f>
        <v>-</v>
      </c>
      <c r="HD55" s="168" t="str">
        <f aca="false">IF(FS55="","",IF(FS55="-","-",IF(UPPER(FS55)="AB","+",VLOOKUP(FS55,'විෂය තොරතුරු'!$P$24:$Q$28,2))))</f>
        <v/>
      </c>
      <c r="HE55" s="170" t="str">
        <f aca="false">IF(FT55="","",IF(FT55="-","-",IF(UPPER(FT55)="AB","+",VLOOKUP(FT55,'විෂය තොරතුරු'!$P$24:$Q$28,2))))</f>
        <v/>
      </c>
      <c r="HF55" s="171" t="str">
        <f aca="false">IF(FU55="","",IF(FU55="-","-",IF(UPPER(FU55)="AB","+",VLOOKUP(FU55,'විෂය තොරතුරු'!$P$24:$Q$28,2))))</f>
        <v>W</v>
      </c>
      <c r="HG55" s="168" t="str">
        <f aca="false">IF(FV55="","",IF(FV55="-","-",IF(UPPER(FV55)="AB","+",VLOOKUP(FV55,'විෂය තොරතුරු'!$P$24:$Q$28,2))))</f>
        <v>W</v>
      </c>
      <c r="HH55" s="168" t="str">
        <f aca="false">IF(FW55="","",IF(FW55="-","-",IF(UPPER(FW55)="AB","+",VLOOKUP(FW55,'විෂය තොරතුරු'!$P$24:$Q$28,2))))</f>
        <v>W</v>
      </c>
      <c r="HI55" s="169" t="str">
        <f aca="false">IF(FX55="","",IF(FX55="-","-",IF(UPPER(FX55)="AB","+",VLOOKUP(FX55,'විෂය තොරතුරු'!$P$24:$Q$28,2))))</f>
        <v>W</v>
      </c>
      <c r="HJ55" s="167" t="str">
        <f aca="false">IF(FY55="","",IF(FY55="-","-",IF(UPPER(FY55)="AB","+",VLOOKUP(FY55,'විෂය තොරතුරු'!$P$24:$Q$28,2))))</f>
        <v>-</v>
      </c>
      <c r="HK55" s="168" t="str">
        <f aca="false">IF(FZ55="","",IF(FZ55="-","-",IF(UPPER(FZ55)="AB","+",VLOOKUP(FZ55,'විෂය තොරතුරු'!$P$24:$Q$28,2))))</f>
        <v>-</v>
      </c>
      <c r="HL55" s="168" t="str">
        <f aca="false">IF(GA55="","",IF(GA55="-","-",IF(UPPER(GA55)="AB","+",VLOOKUP(GA55,'විෂය තොරතුරු'!$P$24:$Q$28,2))))</f>
        <v>W</v>
      </c>
      <c r="HM55" s="168" t="str">
        <f aca="false">IF(GB55="","",IF(GB55="-","-",IF(UPPER(GB55)="AB","+",VLOOKUP(GB55,'විෂය තොරතුරු'!$P$24:$Q$28,2))))</f>
        <v/>
      </c>
      <c r="HN55" s="168" t="str">
        <f aca="false">IF(GC55="","",IF(GC55="-","-",IF(UPPER(GC55)="AB","+",VLOOKUP(GC55,'විෂය තොරතුරු'!$P$24:$Q$28,2))))</f>
        <v/>
      </c>
      <c r="HO55" s="168" t="str">
        <f aca="false">IF(GD55="","",IF(GD55="-","-",IF(UPPER(GD55)="AB","+",VLOOKUP(GD55,'විෂය තොරතුරු'!$P$24:$Q$28,2))))</f>
        <v/>
      </c>
      <c r="HP55" s="168" t="str">
        <f aca="false">IF(GE55="","",IF(GE55="-","-",IF(UPPER(GE55)="AB","+",VLOOKUP(GE55,'විෂය තොරතුරු'!$P$24:$Q$28,2))))</f>
        <v/>
      </c>
      <c r="HQ55" s="170" t="str">
        <f aca="false">IF(GF55="","",IF(GF55="-","-",IF(UPPER(GF55)="AB","+",VLOOKUP(GF55,'විෂය තොරතුරු'!$P$24:$Q$28,2))))</f>
        <v/>
      </c>
      <c r="HR55" s="171" t="str">
        <f aca="false">IF(GG55="","",IF(GG55="-","-",IF(UPPER(GG55)="AB","+",VLOOKUP(GG55,'විෂය තොරතුරු'!$P$24:$Q$28,2))))</f>
        <v>-</v>
      </c>
      <c r="HS55" s="168" t="str">
        <f aca="false">IF(GH55="","",IF(GH55="-","-",IF(UPPER(GH55)="AB","+",VLOOKUP(GH55,'විෂය තොරතුරු'!$P$24:$Q$28,2))))</f>
        <v>-</v>
      </c>
      <c r="HT55" s="168" t="str">
        <f aca="false">IF(GI55="","",IF(GI55="-","-",IF(UPPER(GI55)="AB","+",VLOOKUP(GI55,'විෂය තොරතුරු'!$P$24:$Q$28,2))))</f>
        <v>W</v>
      </c>
      <c r="HU55" s="168" t="str">
        <f aca="false">IF(GJ55="","",IF(GJ55="-","-",IF(UPPER(GJ55)="AB","+",VLOOKUP(GJ55,'විෂය තොරතුරු'!$P$24:$Q$28,2))))</f>
        <v/>
      </c>
      <c r="HV55" s="168" t="str">
        <f aca="false">IF(GK55="","",IF(GK55="-","-",IF(UPPER(GK55)="AB","+",VLOOKUP(GK55,'විෂය තොරතුරු'!$P$24:$Q$28,2))))</f>
        <v/>
      </c>
      <c r="HW55" s="168" t="str">
        <f aca="false">IF(GL55="","",IF(GL55="-","-",IF(UPPER(GL55)="AB","+",VLOOKUP(GL55,'විෂය තොරතුරු'!$P$24:$Q$28,2))))</f>
        <v>-</v>
      </c>
      <c r="HX55" s="168" t="str">
        <f aca="false">IF(GM55="","",IF(GM55="-","-",IF(UPPER(GM55)="AB","+",VLOOKUP(GM55,'විෂය තොරතුරු'!$P$24:$Q$28,2))))</f>
        <v/>
      </c>
      <c r="HY55" s="169" t="str">
        <f aca="false">IF(GN55="","",IF(GN55="-","-",IF(UPPER(GN55)="AB","+",VLOOKUP(GN55,'විෂය තොරතුරු'!$P$24:$Q$28,2))))</f>
        <v/>
      </c>
      <c r="HZ55" s="171" t="str">
        <f aca="false">IF(GO55="","",IF(GO55="-","-",IF(UPPER(GO55)="AB","+",VLOOKUP(GO55,'විෂය තොරතුරු'!$P$24:$Q$28,2))))</f>
        <v>W</v>
      </c>
      <c r="IA55" s="168" t="str">
        <f aca="false">IF(GP55="","",IF(GP55="-","-",IF(UPPER(GP55)="AB","+",VLOOKUP(GP55,'විෂය තොරතුරු'!$P$24:$Q$28,2))))</f>
        <v>-</v>
      </c>
      <c r="IB55" s="168" t="str">
        <f aca="false">IF(GQ55="","",IF(GQ55="-","-",IF(UPPER(GQ55)="AB","+",VLOOKUP(GQ55,'විෂය තොරතුරු'!$P$24:$Q$28,2))))</f>
        <v/>
      </c>
      <c r="IC55" s="168" t="str">
        <f aca="false">IF(GR55="","",IF(GR55="-","-",IF(UPPER(GR55)="AB","+",VLOOKUP(GR55,'විෂය තොරතුරු'!$P$24:$Q$28,2))))</f>
        <v>-</v>
      </c>
      <c r="ID55" s="168" t="str">
        <f aca="false">IF(GS55="","",IF(GS55="-","-",IF(UPPER(GS55)="AB","+",VLOOKUP(GS55,'විෂය තොරතුරු'!$P$24:$Q$28,2))))</f>
        <v/>
      </c>
      <c r="IE55" s="168" t="str">
        <f aca="false">IF(GT55="","",IF(GT55="-","-",IF(UPPER(GT55)="AB","+",VLOOKUP(GT55,'විෂය තොරතුරු'!$P$24:$Q$28,2))))</f>
        <v/>
      </c>
      <c r="IF55" s="168" t="str">
        <f aca="false">IF(GU55="","",IF(GU55="-","-",IF(UPPER(GU55)="AB","+",VLOOKUP(GU55,'විෂය තොරතුරු'!$P$24:$Q$28,2))))</f>
        <v/>
      </c>
      <c r="IG55" s="169" t="str">
        <f aca="false">IF(GV55="","",IF(GV55="-","-",IF(UPPER(GV55)="AB","+",VLOOKUP(GV55,'විෂය තොරතුරු'!$P$24:$Q$28,2))))</f>
        <v/>
      </c>
      <c r="IH55" s="171" t="n">
        <f aca="false">IF($FL55="","",COUNTIF($GZ55:$IG55,"A"))</f>
        <v>0</v>
      </c>
      <c r="II55" s="171" t="n">
        <f aca="false">IF($FL55="","",COUNTIF($GZ55:$IG55,"B"))</f>
        <v>0</v>
      </c>
      <c r="IJ55" s="171" t="n">
        <f aca="false">IF($FL55="","",COUNTIF($GZ55:$IG55,"C"))</f>
        <v>0</v>
      </c>
      <c r="IK55" s="171" t="n">
        <f aca="false">IF($FL55="","",COUNTIF($GZ55:$IG55,"S"))</f>
        <v>0</v>
      </c>
      <c r="IL55" s="171" t="n">
        <f aca="false">IF($FL55="","",COUNTIF($GZ55:$IG55,"W"))</f>
        <v>8</v>
      </c>
      <c r="IM55" s="171" t="n">
        <f aca="false">IF(FL55="","",SUM(IH55:IK55))</f>
        <v>0</v>
      </c>
      <c r="IN55" s="169" t="n">
        <f aca="false">IF(FL55="","",SUM(IH55:IJ55))</f>
        <v>0</v>
      </c>
      <c r="IO55" s="172" t="str">
        <f aca="false">IF(FL55="","",IF(AND(IM55&gt;=6,IN55&gt;=3,OR(FO55&gt;=35,FP55&gt;=35),FV55&gt;=35),"6/3 සමත්",IF(AND(IM55&gt;=5,IN55&gt;=3,OR(FO55&gt;=35,FP55&gt;=35,FV55&gt;=35)),"5/3 සමත්",IF(AND(IM55&gt;=4,IN55&gt;=1,OR(FO55&gt;=20,FP55&gt;=20,FV55&gt;=20)),"සමත් කළ හැකි",IF(IL55=9,"W9","අසමත් ?")))))</f>
        <v>අසමත් ?</v>
      </c>
    </row>
    <row r="56" customFormat="false" ht="13.8" hidden="true" customHeight="false" outlineLevel="0" collapsed="false">
      <c r="A56" s="160" t="n">
        <v>42</v>
      </c>
      <c r="B56" s="175"/>
      <c r="C56" s="161"/>
      <c r="D56" s="162"/>
      <c r="E56" s="183"/>
      <c r="F56" s="181"/>
      <c r="G56" s="183"/>
      <c r="H56" s="180"/>
      <c r="I56" s="180"/>
      <c r="J56" s="181"/>
      <c r="K56" s="183"/>
      <c r="L56" s="180"/>
      <c r="M56" s="180"/>
      <c r="N56" s="181"/>
      <c r="O56" s="183"/>
      <c r="P56" s="180"/>
      <c r="Q56" s="180"/>
      <c r="R56" s="180"/>
      <c r="S56" s="180"/>
      <c r="T56" s="180"/>
      <c r="U56" s="180"/>
      <c r="V56" s="181"/>
      <c r="W56" s="183"/>
      <c r="X56" s="180"/>
      <c r="Y56" s="180"/>
      <c r="Z56" s="180"/>
      <c r="AA56" s="180"/>
      <c r="AB56" s="180"/>
      <c r="AC56" s="180"/>
      <c r="AD56" s="181"/>
      <c r="AE56" s="183"/>
      <c r="AF56" s="180"/>
      <c r="AG56" s="180"/>
      <c r="AH56" s="180"/>
      <c r="AI56" s="180"/>
      <c r="AJ56" s="180"/>
      <c r="AK56" s="180"/>
      <c r="AL56" s="166"/>
      <c r="AM56" s="167" t="str">
        <f aca="false">IF(B56="","",SUM(E56:AL56))</f>
        <v/>
      </c>
      <c r="AN56" s="168" t="str">
        <f aca="false">IF(B56="","",AM56/9)</f>
        <v/>
      </c>
      <c r="AO56" s="169" t="str">
        <f aca="false">IF(B56="","",IF(AM56=0,"-",RANK(AM56,$AM$15:$AM$64,0)))</f>
        <v/>
      </c>
      <c r="AP56" s="167" t="str">
        <f aca="false">IF(E56="","",IF(E56="-","-",IF(UPPER(E56)="AB","+",VLOOKUP(E56,'විෂය තොරතුරු'!$P$24:$Q$28,2))))</f>
        <v/>
      </c>
      <c r="AQ56" s="168" t="str">
        <f aca="false">IF(F56="","",IF(F56="-","-",IF(UPPER(F56)="AB","+",VLOOKUP(F56,'විෂය තොරතුරු'!$P$24:$Q$28,2))))</f>
        <v/>
      </c>
      <c r="AR56" s="168" t="str">
        <f aca="false">IF(G56="","",IF(G56="-","-",IF(UPPER(G56)="AB","+",VLOOKUP(G56,'විෂය තොරතුරු'!$P$24:$Q$28,2))))</f>
        <v/>
      </c>
      <c r="AS56" s="168" t="str">
        <f aca="false">IF(H56="","",IF(H56="-","-",IF(UPPER(H56)="AB","+",VLOOKUP(H56,'විෂය තොරතුරු'!$P$24:$Q$28,2))))</f>
        <v/>
      </c>
      <c r="AT56" s="168" t="str">
        <f aca="false">IF(I56="","",IF(I56="-","-",IF(UPPER(I56)="AB","+",VLOOKUP(I56,'විෂය තොරතුරු'!$P$24:$Q$28,2))))</f>
        <v/>
      </c>
      <c r="AU56" s="170" t="str">
        <f aca="false">IF(J56="","",IF(J56="-","-",IF(UPPER(J56)="AB","+",VLOOKUP(J56,'විෂය තොරතුරු'!$P$24:$Q$28,2))))</f>
        <v/>
      </c>
      <c r="AV56" s="171" t="str">
        <f aca="false">IF(K56="","",IF(K56="-","-",IF(UPPER(K56)="AB","+",VLOOKUP(K56,'විෂය තොරතුරු'!$P$24:$Q$28,2))))</f>
        <v/>
      </c>
      <c r="AW56" s="168" t="str">
        <f aca="false">IF(L56="","",IF(L56="-","-",IF(UPPER(L56)="AB","+",VLOOKUP(L56,'විෂය තොරතුරු'!$P$24:$Q$28,2))))</f>
        <v/>
      </c>
      <c r="AX56" s="168" t="str">
        <f aca="false">IF(M56="","",IF(M56="-","-",IF(UPPER(M56)="AB","+",VLOOKUP(M56,'විෂය තොරතුරු'!$P$24:$Q$28,2))))</f>
        <v/>
      </c>
      <c r="AY56" s="169" t="str">
        <f aca="false">IF(N56="","",IF(N56="-","-",IF(UPPER(N56)="AB","+",VLOOKUP(N56,'විෂය තොරතුරු'!$P$24:$Q$28,2))))</f>
        <v/>
      </c>
      <c r="AZ56" s="167" t="str">
        <f aca="false">IF(O56="","",IF(O56="-","-",IF(UPPER(O56)="AB","+",VLOOKUP(O56,'විෂය තොරතුරු'!$P$24:$Q$28,2))))</f>
        <v/>
      </c>
      <c r="BA56" s="168" t="str">
        <f aca="false">IF(P56="","",IF(P56="-","-",IF(UPPER(P56)="AB","+",VLOOKUP(P56,'විෂය තොරතුරු'!$P$24:$Q$28,2))))</f>
        <v/>
      </c>
      <c r="BB56" s="168" t="str">
        <f aca="false">IF(Q56="","",IF(Q56="-","-",IF(UPPER(Q56)="AB","+",VLOOKUP(Q56,'විෂය තොරතුරු'!$P$24:$Q$28,2))))</f>
        <v/>
      </c>
      <c r="BC56" s="168" t="str">
        <f aca="false">IF(R56="","",IF(R56="-","-",IF(UPPER(R56)="AB","+",VLOOKUP(R56,'විෂය තොරතුරු'!$P$24:$Q$28,2))))</f>
        <v/>
      </c>
      <c r="BD56" s="168" t="str">
        <f aca="false">IF(S56="","",IF(S56="-","-",IF(UPPER(S56)="AB","+",VLOOKUP(S56,'විෂය තොරතුරු'!$P$24:$Q$28,2))))</f>
        <v/>
      </c>
      <c r="BE56" s="168" t="str">
        <f aca="false">IF(T56="","",IF(T56="-","-",IF(UPPER(T56)="AB","+",VLOOKUP(T56,'විෂය තොරතුරු'!$P$24:$Q$28,2))))</f>
        <v/>
      </c>
      <c r="BF56" s="168" t="str">
        <f aca="false">IF(U56="","",IF(U56="-","-",IF(UPPER(U56)="AB","+",VLOOKUP(U56,'විෂය තොරතුරු'!$P$24:$Q$28,2))))</f>
        <v/>
      </c>
      <c r="BG56" s="170" t="str">
        <f aca="false">IF(V56="","",IF(V56="-","-",IF(UPPER(V56)="AB","+",VLOOKUP(V56,'විෂය තොරතුරු'!$P$24:$Q$28,2))))</f>
        <v/>
      </c>
      <c r="BH56" s="171" t="str">
        <f aca="false">IF(W56="","",IF(W56="-","-",IF(UPPER(W56)="AB","+",VLOOKUP(W56,'විෂය තොරතුරු'!$P$24:$Q$28,2))))</f>
        <v/>
      </c>
      <c r="BI56" s="168" t="str">
        <f aca="false">IF(X56="","",IF(X56="-","-",IF(UPPER(X56)="AB","+",VLOOKUP(X56,'විෂය තොරතුරු'!$P$24:$Q$28,2))))</f>
        <v/>
      </c>
      <c r="BJ56" s="168" t="str">
        <f aca="false">IF(Y56="","",IF(Y56="-","-",IF(UPPER(Y56)="AB","+",VLOOKUP(Y56,'විෂය තොරතුරු'!$P$24:$Q$28,2))))</f>
        <v/>
      </c>
      <c r="BK56" s="168" t="str">
        <f aca="false">IF(Z56="","",IF(Z56="-","-",IF(UPPER(Z56)="AB","+",VLOOKUP(Z56,'විෂය තොරතුරු'!$P$24:$Q$28,2))))</f>
        <v/>
      </c>
      <c r="BL56" s="168" t="str">
        <f aca="false">IF(AA56="","",IF(AA56="-","-",IF(UPPER(AA56)="AB","+",VLOOKUP(AA56,'විෂය තොරතුරු'!$P$24:$Q$28,2))))</f>
        <v/>
      </c>
      <c r="BM56" s="168" t="str">
        <f aca="false">IF(AB56="","",IF(AB56="-","-",IF(UPPER(AB56)="AB","+",VLOOKUP(AB56,'විෂය තොරතුරු'!$P$24:$Q$28,2))))</f>
        <v/>
      </c>
      <c r="BN56" s="168" t="str">
        <f aca="false">IF(AC56="","",IF(AC56="-","-",IF(UPPER(AC56)="AB","+",VLOOKUP(AC56,'විෂය තොරතුරු'!$P$24:$Q$28,2))))</f>
        <v/>
      </c>
      <c r="BO56" s="169" t="str">
        <f aca="false">IF(AD56="","",IF(AD56="-","-",IF(UPPER(AD56)="AB","+",VLOOKUP(AD56,'විෂය තොරතුරු'!$P$24:$Q$28,2))))</f>
        <v/>
      </c>
      <c r="BP56" s="171" t="str">
        <f aca="false">IF(AE56="","",IF(AE56="-","-",IF(UPPER(AE56)="AB","+",VLOOKUP(AE56,'විෂය තොරතුරු'!$P$24:$Q$28,2))))</f>
        <v/>
      </c>
      <c r="BQ56" s="168" t="str">
        <f aca="false">IF(AF56="","",IF(AF56="-","-",IF(UPPER(AF56)="AB","+",VLOOKUP(AF56,'විෂය තොරතුරු'!$P$24:$Q$28,2))))</f>
        <v/>
      </c>
      <c r="BR56" s="168" t="str">
        <f aca="false">IF(AG56="","",IF(AG56="-","-",IF(UPPER(AG56)="AB","+",VLOOKUP(AG56,'විෂය තොරතුරු'!$P$24:$Q$28,2))))</f>
        <v/>
      </c>
      <c r="BS56" s="168" t="str">
        <f aca="false">IF(AH56="","",IF(AH56="-","-",IF(UPPER(AH56)="AB","+",VLOOKUP(AH56,'විෂය තොරතුරු'!$P$24:$Q$28,2))))</f>
        <v/>
      </c>
      <c r="BT56" s="168" t="str">
        <f aca="false">IF(AI56="","",IF(AI56="-","-",IF(UPPER(AI56)="AB","+",VLOOKUP(AI56,'විෂය තොරතුරු'!$P$24:$Q$28,2))))</f>
        <v/>
      </c>
      <c r="BU56" s="168" t="str">
        <f aca="false">IF(AJ56="","",IF(AJ56="-","-",IF(UPPER(AJ56)="AB","+",VLOOKUP(AJ56,'විෂය තොරතුරු'!$P$24:$Q$28,2))))</f>
        <v/>
      </c>
      <c r="BV56" s="168" t="str">
        <f aca="false">IF(AK56="","",IF(AK56="-","-",IF(UPPER(AK56)="AB","+",VLOOKUP(AK56,'විෂය තොරතුරු'!$P$24:$Q$28,2))))</f>
        <v/>
      </c>
      <c r="BW56" s="169" t="str">
        <f aca="false">IF(AL56="","",IF(AL56="-","-",IF(UPPER(AL56)="AB","+",VLOOKUP(AL56,'විෂය තොරතුරු'!$P$24:$Q$28,2))))</f>
        <v/>
      </c>
      <c r="BX56" s="171" t="str">
        <f aca="false">IF($B56="","",COUNTIF($AP56:$BW56,"A"))</f>
        <v/>
      </c>
      <c r="BY56" s="168" t="str">
        <f aca="false">IF($B56="","",COUNTIF($AP56:$BW56,"B"))</f>
        <v/>
      </c>
      <c r="BZ56" s="168" t="str">
        <f aca="false">IF($B56="","",COUNTIF($AP56:$BW56,"C"))</f>
        <v/>
      </c>
      <c r="CA56" s="168" t="str">
        <f aca="false">IF($B56="","",COUNTIF($AP56:$BW56,"S"))</f>
        <v/>
      </c>
      <c r="CB56" s="169" t="str">
        <f aca="false">IF($B56="","",COUNTIF($AP56:$BW56,"W"))</f>
        <v/>
      </c>
      <c r="CC56" s="171" t="str">
        <f aca="false">IF(B56="","",SUM(BX56:CA56))</f>
        <v/>
      </c>
      <c r="CD56" s="169" t="str">
        <f aca="false">IF(B56="","",SUM(BX56:BZ56))</f>
        <v/>
      </c>
      <c r="CE56" s="172" t="str">
        <f aca="false">IF(B56="","",IF(AND(CC56&gt;=6,CD56&gt;=3,OR(E56&gt;=35,F56&gt;=35),L56&gt;=35),"6/3 සමත්",IF(AND(CC56&gt;=5,CD56&gt;=3,OR(E56&gt;=35,F56&gt;=35,L56&gt;=35)),"5/3 සමත්",IF(AND(CC56&gt;=4,CD56&gt;=1,OR(E56&gt;=20,F56&gt;=20,L56&gt;=20)),"සමත් කළ හැකි",IF(CB56=9,"W9","අසමත් ?")))))</f>
        <v/>
      </c>
      <c r="FK56" s="173" t="n">
        <v>42</v>
      </c>
      <c r="FL56" s="175" t="s">
        <v>85</v>
      </c>
      <c r="FM56" s="161"/>
      <c r="FN56" s="161" t="str">
        <f aca="false">IF(FM56="","-",(FM56/$M$95)*100)</f>
        <v>-</v>
      </c>
      <c r="FO56" s="165" t="n">
        <v>23</v>
      </c>
      <c r="FP56" s="165"/>
      <c r="FQ56" s="165" t="n">
        <v>47</v>
      </c>
      <c r="FR56" s="165" t="s">
        <v>18</v>
      </c>
      <c r="FS56" s="165"/>
      <c r="FT56" s="165"/>
      <c r="FU56" s="165" t="s">
        <v>52</v>
      </c>
      <c r="FV56" s="165" t="n">
        <v>14</v>
      </c>
      <c r="FW56" s="165" t="n">
        <v>7</v>
      </c>
      <c r="FX56" s="165" t="s">
        <v>52</v>
      </c>
      <c r="FY56" s="165" t="s">
        <v>18</v>
      </c>
      <c r="FZ56" s="165" t="s">
        <v>18</v>
      </c>
      <c r="GA56" s="165" t="n">
        <v>26</v>
      </c>
      <c r="GB56" s="165"/>
      <c r="GC56" s="165"/>
      <c r="GD56" s="165"/>
      <c r="GE56" s="165"/>
      <c r="GF56" s="165"/>
      <c r="GG56" s="165" t="n">
        <v>46</v>
      </c>
      <c r="GH56" s="165" t="s">
        <v>18</v>
      </c>
      <c r="GI56" s="165" t="s">
        <v>18</v>
      </c>
      <c r="GJ56" s="165"/>
      <c r="GK56" s="165"/>
      <c r="GL56" s="165" t="s">
        <v>18</v>
      </c>
      <c r="GM56" s="165"/>
      <c r="GN56" s="165"/>
      <c r="GO56" s="165" t="s">
        <v>18</v>
      </c>
      <c r="GP56" s="165" t="s">
        <v>18</v>
      </c>
      <c r="GQ56" s="165"/>
      <c r="GR56" s="165" t="s">
        <v>18</v>
      </c>
      <c r="GS56" s="165"/>
      <c r="GT56" s="165"/>
      <c r="GU56" s="165"/>
      <c r="GV56" s="174"/>
      <c r="GW56" s="167" t="n">
        <f aca="false">IF(FL56="","",SUM(FO56:GV56))</f>
        <v>163</v>
      </c>
      <c r="GX56" s="168" t="n">
        <f aca="false">IF(FL56="","",GW56/9)</f>
        <v>18.1111111111111</v>
      </c>
      <c r="GY56" s="169" t="n">
        <f aca="false">IF(FL56="","",IF(GW56=0,"-",RANK(GW56,$GW$15:$GW$64,0)))</f>
        <v>39</v>
      </c>
      <c r="GZ56" s="167" t="str">
        <f aca="false">IF(FO56="","",IF(FO56="-","-",IF(UPPER(FO56)="AB","+",VLOOKUP(FO56,'විෂය තොරතුරු'!$P$24:$Q$28,2))))</f>
        <v>W</v>
      </c>
      <c r="HA56" s="168" t="str">
        <f aca="false">IF(FP56="","",IF(FP56="-","-",IF(UPPER(FP56)="AB","+",VLOOKUP(FP56,'විෂය තොරතුරු'!$P$24:$Q$28,2))))</f>
        <v/>
      </c>
      <c r="HB56" s="168" t="str">
        <f aca="false">IF(FQ56="","",IF(FQ56="-","-",IF(UPPER(FQ56)="AB","+",VLOOKUP(FQ56,'විෂය තොරතුරු'!$P$24:$Q$28,2))))</f>
        <v>S</v>
      </c>
      <c r="HC56" s="168" t="str">
        <f aca="false">IF(FR56="","",IF(FR56="-","-",IF(UPPER(FR56)="AB","+",VLOOKUP(FR56,'විෂය තොරතුරු'!$P$24:$Q$28,2))))</f>
        <v>-</v>
      </c>
      <c r="HD56" s="168" t="str">
        <f aca="false">IF(FS56="","",IF(FS56="-","-",IF(UPPER(FS56)="AB","+",VLOOKUP(FS56,'විෂය තොරතුරු'!$P$24:$Q$28,2))))</f>
        <v/>
      </c>
      <c r="HE56" s="170" t="str">
        <f aca="false">IF(FT56="","",IF(FT56="-","-",IF(UPPER(FT56)="AB","+",VLOOKUP(FT56,'විෂය තොරතුරු'!$P$24:$Q$28,2))))</f>
        <v/>
      </c>
      <c r="HF56" s="171" t="str">
        <f aca="false">IF(FU56="","",IF(FU56="-","-",IF(UPPER(FU56)="AB","+",VLOOKUP(FU56,'විෂය තොරතුරු'!$P$24:$Q$28,2))))</f>
        <v>+</v>
      </c>
      <c r="HG56" s="168" t="str">
        <f aca="false">IF(FV56="","",IF(FV56="-","-",IF(UPPER(FV56)="AB","+",VLOOKUP(FV56,'විෂය තොරතුරු'!$P$24:$Q$28,2))))</f>
        <v>W</v>
      </c>
      <c r="HH56" s="168" t="str">
        <f aca="false">IF(FW56="","",IF(FW56="-","-",IF(UPPER(FW56)="AB","+",VLOOKUP(FW56,'විෂය තොරතුරු'!$P$24:$Q$28,2))))</f>
        <v>W</v>
      </c>
      <c r="HI56" s="169" t="str">
        <f aca="false">IF(FX56="","",IF(FX56="-","-",IF(UPPER(FX56)="AB","+",VLOOKUP(FX56,'විෂය තොරතුරු'!$P$24:$Q$28,2))))</f>
        <v>+</v>
      </c>
      <c r="HJ56" s="167" t="str">
        <f aca="false">IF(FY56="","",IF(FY56="-","-",IF(UPPER(FY56)="AB","+",VLOOKUP(FY56,'විෂය තොරතුරු'!$P$24:$Q$28,2))))</f>
        <v>-</v>
      </c>
      <c r="HK56" s="168" t="str">
        <f aca="false">IF(FZ56="","",IF(FZ56="-","-",IF(UPPER(FZ56)="AB","+",VLOOKUP(FZ56,'විෂය තොරතුරු'!$P$24:$Q$28,2))))</f>
        <v>-</v>
      </c>
      <c r="HL56" s="168" t="str">
        <f aca="false">IF(GA56="","",IF(GA56="-","-",IF(UPPER(GA56)="AB","+",VLOOKUP(GA56,'විෂය තොරතුරු'!$P$24:$Q$28,2))))</f>
        <v>W</v>
      </c>
      <c r="HM56" s="168" t="str">
        <f aca="false">IF(GB56="","",IF(GB56="-","-",IF(UPPER(GB56)="AB","+",VLOOKUP(GB56,'විෂය තොරතුරු'!$P$24:$Q$28,2))))</f>
        <v/>
      </c>
      <c r="HN56" s="168" t="str">
        <f aca="false">IF(GC56="","",IF(GC56="-","-",IF(UPPER(GC56)="AB","+",VLOOKUP(GC56,'විෂය තොරතුරු'!$P$24:$Q$28,2))))</f>
        <v/>
      </c>
      <c r="HO56" s="168" t="str">
        <f aca="false">IF(GD56="","",IF(GD56="-","-",IF(UPPER(GD56)="AB","+",VLOOKUP(GD56,'විෂය තොරතුරු'!$P$24:$Q$28,2))))</f>
        <v/>
      </c>
      <c r="HP56" s="168" t="str">
        <f aca="false">IF(GE56="","",IF(GE56="-","-",IF(UPPER(GE56)="AB","+",VLOOKUP(GE56,'විෂය තොරතුරු'!$P$24:$Q$28,2))))</f>
        <v/>
      </c>
      <c r="HQ56" s="170" t="str">
        <f aca="false">IF(GF56="","",IF(GF56="-","-",IF(UPPER(GF56)="AB","+",VLOOKUP(GF56,'විෂය තොරතුරු'!$P$24:$Q$28,2))))</f>
        <v/>
      </c>
      <c r="HR56" s="171" t="str">
        <f aca="false">IF(GG56="","",IF(GG56="-","-",IF(UPPER(GG56)="AB","+",VLOOKUP(GG56,'විෂය තොරතුරු'!$P$24:$Q$28,2))))</f>
        <v>S</v>
      </c>
      <c r="HS56" s="168" t="str">
        <f aca="false">IF(GH56="","",IF(GH56="-","-",IF(UPPER(GH56)="AB","+",VLOOKUP(GH56,'විෂය තොරතුරු'!$P$24:$Q$28,2))))</f>
        <v>-</v>
      </c>
      <c r="HT56" s="168" t="str">
        <f aca="false">IF(GI56="","",IF(GI56="-","-",IF(UPPER(GI56)="AB","+",VLOOKUP(GI56,'විෂය තොරතුරු'!$P$24:$Q$28,2))))</f>
        <v>-</v>
      </c>
      <c r="HU56" s="168" t="str">
        <f aca="false">IF(GJ56="","",IF(GJ56="-","-",IF(UPPER(GJ56)="AB","+",VLOOKUP(GJ56,'විෂය තොරතුරු'!$P$24:$Q$28,2))))</f>
        <v/>
      </c>
      <c r="HV56" s="168" t="str">
        <f aca="false">IF(GK56="","",IF(GK56="-","-",IF(UPPER(GK56)="AB","+",VLOOKUP(GK56,'විෂය තොරතුරු'!$P$24:$Q$28,2))))</f>
        <v/>
      </c>
      <c r="HW56" s="168" t="str">
        <f aca="false">IF(GL56="","",IF(GL56="-","-",IF(UPPER(GL56)="AB","+",VLOOKUP(GL56,'විෂය තොරතුරු'!$P$24:$Q$28,2))))</f>
        <v>-</v>
      </c>
      <c r="HX56" s="168" t="str">
        <f aca="false">IF(GM56="","",IF(GM56="-","-",IF(UPPER(GM56)="AB","+",VLOOKUP(GM56,'විෂය තොරතුරු'!$P$24:$Q$28,2))))</f>
        <v/>
      </c>
      <c r="HY56" s="169" t="str">
        <f aca="false">IF(GN56="","",IF(GN56="-","-",IF(UPPER(GN56)="AB","+",VLOOKUP(GN56,'විෂය තොරතුරු'!$P$24:$Q$28,2))))</f>
        <v/>
      </c>
      <c r="HZ56" s="171" t="str">
        <f aca="false">IF(GO56="","",IF(GO56="-","-",IF(UPPER(GO56)="AB","+",VLOOKUP(GO56,'විෂය තොරතුරු'!$P$24:$Q$28,2))))</f>
        <v>-</v>
      </c>
      <c r="IA56" s="168" t="str">
        <f aca="false">IF(GP56="","",IF(GP56="-","-",IF(UPPER(GP56)="AB","+",VLOOKUP(GP56,'විෂය තොරතුරු'!$P$24:$Q$28,2))))</f>
        <v>-</v>
      </c>
      <c r="IB56" s="168" t="str">
        <f aca="false">IF(GQ56="","",IF(GQ56="-","-",IF(UPPER(GQ56)="AB","+",VLOOKUP(GQ56,'විෂය තොරතුරු'!$P$24:$Q$28,2))))</f>
        <v/>
      </c>
      <c r="IC56" s="168" t="str">
        <f aca="false">IF(GR56="","",IF(GR56="-","-",IF(UPPER(GR56)="AB","+",VLOOKUP(GR56,'විෂය තොරතුරු'!$P$24:$Q$28,2))))</f>
        <v>-</v>
      </c>
      <c r="ID56" s="168" t="str">
        <f aca="false">IF(GS56="","",IF(GS56="-","-",IF(UPPER(GS56)="AB","+",VLOOKUP(GS56,'විෂය තොරතුරු'!$P$24:$Q$28,2))))</f>
        <v/>
      </c>
      <c r="IE56" s="168" t="str">
        <f aca="false">IF(GT56="","",IF(GT56="-","-",IF(UPPER(GT56)="AB","+",VLOOKUP(GT56,'විෂය තොරතුරු'!$P$24:$Q$28,2))))</f>
        <v/>
      </c>
      <c r="IF56" s="168" t="str">
        <f aca="false">IF(GU56="","",IF(GU56="-","-",IF(UPPER(GU56)="AB","+",VLOOKUP(GU56,'විෂය තොරතුරු'!$P$24:$Q$28,2))))</f>
        <v/>
      </c>
      <c r="IG56" s="169" t="str">
        <f aca="false">IF(GV56="","",IF(GV56="-","-",IF(UPPER(GV56)="AB","+",VLOOKUP(GV56,'විෂය තොරතුරු'!$P$24:$Q$28,2))))</f>
        <v/>
      </c>
      <c r="IH56" s="171" t="n">
        <f aca="false">IF($FL56="","",COUNTIF($GZ56:$IG56,"A"))</f>
        <v>0</v>
      </c>
      <c r="II56" s="171" t="n">
        <f aca="false">IF($FL56="","",COUNTIF($GZ56:$IG56,"B"))</f>
        <v>0</v>
      </c>
      <c r="IJ56" s="171" t="n">
        <f aca="false">IF($FL56="","",COUNTIF($GZ56:$IG56,"C"))</f>
        <v>0</v>
      </c>
      <c r="IK56" s="171" t="n">
        <f aca="false">IF($FL56="","",COUNTIF($GZ56:$IG56,"S"))</f>
        <v>2</v>
      </c>
      <c r="IL56" s="171" t="n">
        <f aca="false">IF($FL56="","",COUNTIF($GZ56:$IG56,"W"))</f>
        <v>4</v>
      </c>
      <c r="IM56" s="171" t="n">
        <f aca="false">IF(FL56="","",SUM(IH56:IK56))</f>
        <v>2</v>
      </c>
      <c r="IN56" s="169" t="n">
        <f aca="false">IF(FL56="","",SUM(IH56:IJ56))</f>
        <v>0</v>
      </c>
      <c r="IO56" s="172" t="str">
        <f aca="false">IF(FL56="","",IF(AND(IM56&gt;=6,IN56&gt;=3,OR(FO56&gt;=35,FP56&gt;=35),FV56&gt;=35),"6/3 සමත්",IF(AND(IM56&gt;=5,IN56&gt;=3,OR(FO56&gt;=35,FP56&gt;=35,FV56&gt;=35)),"5/3 සමත්",IF(AND(IM56&gt;=4,IN56&gt;=1,OR(FO56&gt;=20,FP56&gt;=20,FV56&gt;=20)),"සමත් කළ හැකි",IF(IL56=9,"W9","අසමත් ?")))))</f>
        <v>අසමත් ?</v>
      </c>
    </row>
    <row r="57" customFormat="false" ht="13.8" hidden="true" customHeight="false" outlineLevel="0" collapsed="false">
      <c r="A57" s="160" t="n">
        <v>43</v>
      </c>
      <c r="B57" s="161"/>
      <c r="C57" s="161"/>
      <c r="D57" s="162"/>
      <c r="E57" s="183"/>
      <c r="F57" s="181"/>
      <c r="G57" s="183"/>
      <c r="H57" s="180"/>
      <c r="I57" s="180"/>
      <c r="J57" s="181"/>
      <c r="K57" s="183"/>
      <c r="L57" s="180"/>
      <c r="M57" s="180"/>
      <c r="N57" s="181"/>
      <c r="O57" s="183"/>
      <c r="P57" s="180"/>
      <c r="Q57" s="180"/>
      <c r="R57" s="180"/>
      <c r="S57" s="180"/>
      <c r="T57" s="180"/>
      <c r="U57" s="180"/>
      <c r="V57" s="181"/>
      <c r="W57" s="183"/>
      <c r="X57" s="180"/>
      <c r="Y57" s="180"/>
      <c r="Z57" s="180"/>
      <c r="AA57" s="180"/>
      <c r="AB57" s="180"/>
      <c r="AC57" s="180"/>
      <c r="AD57" s="181"/>
      <c r="AE57" s="183"/>
      <c r="AF57" s="180"/>
      <c r="AG57" s="180"/>
      <c r="AH57" s="180"/>
      <c r="AI57" s="180"/>
      <c r="AJ57" s="180"/>
      <c r="AK57" s="180"/>
      <c r="AL57" s="166"/>
      <c r="AM57" s="167" t="str">
        <f aca="false">IF(B57="","",SUM(E57:AL57))</f>
        <v/>
      </c>
      <c r="AN57" s="168" t="str">
        <f aca="false">IF(B57="","",AM57/9)</f>
        <v/>
      </c>
      <c r="AO57" s="169" t="str">
        <f aca="false">IF(B57="","",IF(AM57=0,"-",RANK(AM57,$AM$15:$AM$64,0)))</f>
        <v/>
      </c>
      <c r="AP57" s="167" t="str">
        <f aca="false">IF(E57="","",IF(E57="-","-",IF(UPPER(E57)="AB","+",VLOOKUP(E57,'විෂය තොරතුරු'!$P$24:$Q$28,2))))</f>
        <v/>
      </c>
      <c r="AQ57" s="168" t="str">
        <f aca="false">IF(F57="","",IF(F57="-","-",IF(UPPER(F57)="AB","+",VLOOKUP(F57,'විෂය තොරතුරු'!$P$24:$Q$28,2))))</f>
        <v/>
      </c>
      <c r="AR57" s="168" t="str">
        <f aca="false">IF(G57="","",IF(G57="-","-",IF(UPPER(G57)="AB","+",VLOOKUP(G57,'විෂය තොරතුරු'!$P$24:$Q$28,2))))</f>
        <v/>
      </c>
      <c r="AS57" s="168" t="str">
        <f aca="false">IF(H57="","",IF(H57="-","-",IF(UPPER(H57)="AB","+",VLOOKUP(H57,'විෂය තොරතුරු'!$P$24:$Q$28,2))))</f>
        <v/>
      </c>
      <c r="AT57" s="168" t="str">
        <f aca="false">IF(I57="","",IF(I57="-","-",IF(UPPER(I57)="AB","+",VLOOKUP(I57,'විෂය තොරතුරු'!$P$24:$Q$28,2))))</f>
        <v/>
      </c>
      <c r="AU57" s="170" t="str">
        <f aca="false">IF(J57="","",IF(J57="-","-",IF(UPPER(J57)="AB","+",VLOOKUP(J57,'විෂය තොරතුරු'!$P$24:$Q$28,2))))</f>
        <v/>
      </c>
      <c r="AV57" s="171" t="str">
        <f aca="false">IF(K57="","",IF(K57="-","-",IF(UPPER(K57)="AB","+",VLOOKUP(K57,'විෂය තොරතුරු'!$P$24:$Q$28,2))))</f>
        <v/>
      </c>
      <c r="AW57" s="168" t="str">
        <f aca="false">IF(L57="","",IF(L57="-","-",IF(UPPER(L57)="AB","+",VLOOKUP(L57,'විෂය තොරතුරු'!$P$24:$Q$28,2))))</f>
        <v/>
      </c>
      <c r="AX57" s="168" t="str">
        <f aca="false">IF(M57="","",IF(M57="-","-",IF(UPPER(M57)="AB","+",VLOOKUP(M57,'විෂය තොරතුරු'!$P$24:$Q$28,2))))</f>
        <v/>
      </c>
      <c r="AY57" s="169" t="str">
        <f aca="false">IF(N57="","",IF(N57="-","-",IF(UPPER(N57)="AB","+",VLOOKUP(N57,'විෂය තොරතුරු'!$P$24:$Q$28,2))))</f>
        <v/>
      </c>
      <c r="AZ57" s="167" t="str">
        <f aca="false">IF(O57="","",IF(O57="-","-",IF(UPPER(O57)="AB","+",VLOOKUP(O57,'විෂය තොරතුරු'!$P$24:$Q$28,2))))</f>
        <v/>
      </c>
      <c r="BA57" s="168" t="str">
        <f aca="false">IF(P57="","",IF(P57="-","-",IF(UPPER(P57)="AB","+",VLOOKUP(P57,'විෂය තොරතුරු'!$P$24:$Q$28,2))))</f>
        <v/>
      </c>
      <c r="BB57" s="168" t="str">
        <f aca="false">IF(Q57="","",IF(Q57="-","-",IF(UPPER(Q57)="AB","+",VLOOKUP(Q57,'විෂය තොරතුරු'!$P$24:$Q$28,2))))</f>
        <v/>
      </c>
      <c r="BC57" s="168" t="str">
        <f aca="false">IF(R57="","",IF(R57="-","-",IF(UPPER(R57)="AB","+",VLOOKUP(R57,'විෂය තොරතුරු'!$P$24:$Q$28,2))))</f>
        <v/>
      </c>
      <c r="BD57" s="168" t="str">
        <f aca="false">IF(S57="","",IF(S57="-","-",IF(UPPER(S57)="AB","+",VLOOKUP(S57,'විෂය තොරතුරු'!$P$24:$Q$28,2))))</f>
        <v/>
      </c>
      <c r="BE57" s="168" t="str">
        <f aca="false">IF(T57="","",IF(T57="-","-",IF(UPPER(T57)="AB","+",VLOOKUP(T57,'විෂය තොරතුරු'!$P$24:$Q$28,2))))</f>
        <v/>
      </c>
      <c r="BF57" s="168" t="str">
        <f aca="false">IF(U57="","",IF(U57="-","-",IF(UPPER(U57)="AB","+",VLOOKUP(U57,'විෂය තොරතුරු'!$P$24:$Q$28,2))))</f>
        <v/>
      </c>
      <c r="BG57" s="170" t="str">
        <f aca="false">IF(V57="","",IF(V57="-","-",IF(UPPER(V57)="AB","+",VLOOKUP(V57,'විෂය තොරතුරු'!$P$24:$Q$28,2))))</f>
        <v/>
      </c>
      <c r="BH57" s="171" t="str">
        <f aca="false">IF(W57="","",IF(W57="-","-",IF(UPPER(W57)="AB","+",VLOOKUP(W57,'විෂය තොරතුරු'!$P$24:$Q$28,2))))</f>
        <v/>
      </c>
      <c r="BI57" s="168" t="str">
        <f aca="false">IF(X57="","",IF(X57="-","-",IF(UPPER(X57)="AB","+",VLOOKUP(X57,'විෂය තොරතුරු'!$P$24:$Q$28,2))))</f>
        <v/>
      </c>
      <c r="BJ57" s="168" t="str">
        <f aca="false">IF(Y57="","",IF(Y57="-","-",IF(UPPER(Y57)="AB","+",VLOOKUP(Y57,'විෂය තොරතුරු'!$P$24:$Q$28,2))))</f>
        <v/>
      </c>
      <c r="BK57" s="168" t="str">
        <f aca="false">IF(Z57="","",IF(Z57="-","-",IF(UPPER(Z57)="AB","+",VLOOKUP(Z57,'විෂය තොරතුරු'!$P$24:$Q$28,2))))</f>
        <v/>
      </c>
      <c r="BL57" s="168" t="str">
        <f aca="false">IF(AA57="","",IF(AA57="-","-",IF(UPPER(AA57)="AB","+",VLOOKUP(AA57,'විෂය තොරතුරු'!$P$24:$Q$28,2))))</f>
        <v/>
      </c>
      <c r="BM57" s="168" t="str">
        <f aca="false">IF(AB57="","",IF(AB57="-","-",IF(UPPER(AB57)="AB","+",VLOOKUP(AB57,'විෂය තොරතුරු'!$P$24:$Q$28,2))))</f>
        <v/>
      </c>
      <c r="BN57" s="168" t="str">
        <f aca="false">IF(AC57="","",IF(AC57="-","-",IF(UPPER(AC57)="AB","+",VLOOKUP(AC57,'විෂය තොරතුරු'!$P$24:$Q$28,2))))</f>
        <v/>
      </c>
      <c r="BO57" s="169" t="str">
        <f aca="false">IF(AD57="","",IF(AD57="-","-",IF(UPPER(AD57)="AB","+",VLOOKUP(AD57,'විෂය තොරතුරු'!$P$24:$Q$28,2))))</f>
        <v/>
      </c>
      <c r="BP57" s="171" t="str">
        <f aca="false">IF(AE57="","",IF(AE57="-","-",IF(UPPER(AE57)="AB","+",VLOOKUP(AE57,'විෂය තොරතුරු'!$P$24:$Q$28,2))))</f>
        <v/>
      </c>
      <c r="BQ57" s="168" t="str">
        <f aca="false">IF(AF57="","",IF(AF57="-","-",IF(UPPER(AF57)="AB","+",VLOOKUP(AF57,'විෂය තොරතුරු'!$P$24:$Q$28,2))))</f>
        <v/>
      </c>
      <c r="BR57" s="168" t="str">
        <f aca="false">IF(AG57="","",IF(AG57="-","-",IF(UPPER(AG57)="AB","+",VLOOKUP(AG57,'විෂය තොරතුරු'!$P$24:$Q$28,2))))</f>
        <v/>
      </c>
      <c r="BS57" s="168" t="str">
        <f aca="false">IF(AH57="","",IF(AH57="-","-",IF(UPPER(AH57)="AB","+",VLOOKUP(AH57,'විෂය තොරතුරු'!$P$24:$Q$28,2))))</f>
        <v/>
      </c>
      <c r="BT57" s="168" t="str">
        <f aca="false">IF(AI57="","",IF(AI57="-","-",IF(UPPER(AI57)="AB","+",VLOOKUP(AI57,'විෂය තොරතුරු'!$P$24:$Q$28,2))))</f>
        <v/>
      </c>
      <c r="BU57" s="168" t="str">
        <f aca="false">IF(AJ57="","",IF(AJ57="-","-",IF(UPPER(AJ57)="AB","+",VLOOKUP(AJ57,'විෂය තොරතුරු'!$P$24:$Q$28,2))))</f>
        <v/>
      </c>
      <c r="BV57" s="168" t="str">
        <f aca="false">IF(AK57="","",IF(AK57="-","-",IF(UPPER(AK57)="AB","+",VLOOKUP(AK57,'විෂය තොරතුරු'!$P$24:$Q$28,2))))</f>
        <v/>
      </c>
      <c r="BW57" s="169" t="str">
        <f aca="false">IF(AL57="","",IF(AL57="-","-",IF(UPPER(AL57)="AB","+",VLOOKUP(AL57,'විෂය තොරතුරු'!$P$24:$Q$28,2))))</f>
        <v/>
      </c>
      <c r="BX57" s="171" t="str">
        <f aca="false">IF($B57="","",COUNTIF($AP57:$BW57,"A"))</f>
        <v/>
      </c>
      <c r="BY57" s="168" t="str">
        <f aca="false">IF($B57="","",COUNTIF($AP57:$BW57,"B"))</f>
        <v/>
      </c>
      <c r="BZ57" s="168" t="str">
        <f aca="false">IF($B57="","",COUNTIF($AP57:$BW57,"C"))</f>
        <v/>
      </c>
      <c r="CA57" s="168" t="str">
        <f aca="false">IF($B57="","",COUNTIF($AP57:$BW57,"S"))</f>
        <v/>
      </c>
      <c r="CB57" s="169" t="str">
        <f aca="false">IF($B57="","",COUNTIF($AP57:$BW57,"W"))</f>
        <v/>
      </c>
      <c r="CC57" s="171" t="str">
        <f aca="false">IF(B57="","",SUM(BX57:CA57))</f>
        <v/>
      </c>
      <c r="CD57" s="169" t="str">
        <f aca="false">IF(B57="","",SUM(BX57:BZ57))</f>
        <v/>
      </c>
      <c r="CE57" s="172" t="str">
        <f aca="false">IF(B57="","",IF(AND(CC57&gt;=6,CD57&gt;=3,OR(E57&gt;=35,F57&gt;=35),L57&gt;=35),"6/3 සමත්",IF(AND(CC57&gt;=5,CD57&gt;=3,OR(E57&gt;=35,F57&gt;=35,L57&gt;=35)),"5/3 සමත්",IF(AND(CC57&gt;=4,CD57&gt;=1,OR(E57&gt;=20,F57&gt;=20,L57&gt;=20)),"සමත් කළ හැකි",IF(CB57=9,"W9","අසමත් ?")))))</f>
        <v/>
      </c>
      <c r="FK57" s="173" t="n">
        <v>43</v>
      </c>
      <c r="FL57" s="161" t="s">
        <v>86</v>
      </c>
      <c r="FM57" s="161"/>
      <c r="FN57" s="161" t="str">
        <f aca="false">IF(FM57="","-",(FM57/$M$95)*100)</f>
        <v>-</v>
      </c>
      <c r="FO57" s="165" t="n">
        <v>28</v>
      </c>
      <c r="FP57" s="165"/>
      <c r="FQ57" s="165" t="n">
        <v>35</v>
      </c>
      <c r="FR57" s="165" t="s">
        <v>18</v>
      </c>
      <c r="FS57" s="165"/>
      <c r="FT57" s="165"/>
      <c r="FU57" s="165" t="s">
        <v>52</v>
      </c>
      <c r="FV57" s="165" t="n">
        <v>14</v>
      </c>
      <c r="FW57" s="165" t="n">
        <v>5</v>
      </c>
      <c r="FX57" s="165" t="n">
        <v>6</v>
      </c>
      <c r="FY57" s="165" t="s">
        <v>18</v>
      </c>
      <c r="FZ57" s="165" t="s">
        <v>18</v>
      </c>
      <c r="GA57" s="165" t="n">
        <v>21</v>
      </c>
      <c r="GB57" s="165"/>
      <c r="GC57" s="165"/>
      <c r="GD57" s="165"/>
      <c r="GE57" s="165"/>
      <c r="GF57" s="165"/>
      <c r="GG57" s="165" t="s">
        <v>18</v>
      </c>
      <c r="GH57" s="165" t="n">
        <v>37</v>
      </c>
      <c r="GI57" s="165" t="s">
        <v>18</v>
      </c>
      <c r="GJ57" s="165"/>
      <c r="GK57" s="165"/>
      <c r="GL57" s="165" t="n">
        <v>44</v>
      </c>
      <c r="GM57" s="165"/>
      <c r="GN57" s="165"/>
      <c r="GO57" s="165" t="s">
        <v>18</v>
      </c>
      <c r="GP57" s="165" t="s">
        <v>18</v>
      </c>
      <c r="GQ57" s="165"/>
      <c r="GR57" s="165" t="s">
        <v>18</v>
      </c>
      <c r="GS57" s="165"/>
      <c r="GT57" s="165"/>
      <c r="GU57" s="165"/>
      <c r="GV57" s="174"/>
      <c r="GW57" s="167" t="n">
        <f aca="false">IF(FL57="","",SUM(FO57:GV57))</f>
        <v>190</v>
      </c>
      <c r="GX57" s="168" t="n">
        <f aca="false">IF(FL57="","",GW57/9)</f>
        <v>21.1111111111111</v>
      </c>
      <c r="GY57" s="169" t="n">
        <f aca="false">IF(FL57="","",IF(GW57=0,"-",RANK(GW57,$GW$15:$GW$64,0)))</f>
        <v>32</v>
      </c>
      <c r="GZ57" s="167" t="str">
        <f aca="false">IF(FO57="","",IF(FO57="-","-",IF(UPPER(FO57)="AB","+",VLOOKUP(FO57,'විෂය තොරතුරු'!$P$24:$Q$28,2))))</f>
        <v>W</v>
      </c>
      <c r="HA57" s="168" t="str">
        <f aca="false">IF(FP57="","",IF(FP57="-","-",IF(UPPER(FP57)="AB","+",VLOOKUP(FP57,'විෂය තොරතුරු'!$P$24:$Q$28,2))))</f>
        <v/>
      </c>
      <c r="HB57" s="168" t="str">
        <f aca="false">IF(FQ57="","",IF(FQ57="-","-",IF(UPPER(FQ57)="AB","+",VLOOKUP(FQ57,'විෂය තොරතුරු'!$P$24:$Q$28,2))))</f>
        <v>S</v>
      </c>
      <c r="HC57" s="168" t="str">
        <f aca="false">IF(FR57="","",IF(FR57="-","-",IF(UPPER(FR57)="AB","+",VLOOKUP(FR57,'විෂය තොරතුරු'!$P$24:$Q$28,2))))</f>
        <v>-</v>
      </c>
      <c r="HD57" s="168" t="str">
        <f aca="false">IF(FS57="","",IF(FS57="-","-",IF(UPPER(FS57)="AB","+",VLOOKUP(FS57,'විෂය තොරතුරු'!$P$24:$Q$28,2))))</f>
        <v/>
      </c>
      <c r="HE57" s="170" t="str">
        <f aca="false">IF(FT57="","",IF(FT57="-","-",IF(UPPER(FT57)="AB","+",VLOOKUP(FT57,'විෂය තොරතුරු'!$P$24:$Q$28,2))))</f>
        <v/>
      </c>
      <c r="HF57" s="171" t="str">
        <f aca="false">IF(FU57="","",IF(FU57="-","-",IF(UPPER(FU57)="AB","+",VLOOKUP(FU57,'විෂය තොරතුරු'!$P$24:$Q$28,2))))</f>
        <v>+</v>
      </c>
      <c r="HG57" s="168" t="str">
        <f aca="false">IF(FV57="","",IF(FV57="-","-",IF(UPPER(FV57)="AB","+",VLOOKUP(FV57,'විෂය තොරතුරු'!$P$24:$Q$28,2))))</f>
        <v>W</v>
      </c>
      <c r="HH57" s="168" t="str">
        <f aca="false">IF(FW57="","",IF(FW57="-","-",IF(UPPER(FW57)="AB","+",VLOOKUP(FW57,'විෂය තොරතුරු'!$P$24:$Q$28,2))))</f>
        <v>W</v>
      </c>
      <c r="HI57" s="169" t="str">
        <f aca="false">IF(FX57="","",IF(FX57="-","-",IF(UPPER(FX57)="AB","+",VLOOKUP(FX57,'විෂය තොරතුරු'!$P$24:$Q$28,2))))</f>
        <v>W</v>
      </c>
      <c r="HJ57" s="167" t="str">
        <f aca="false">IF(FY57="","",IF(FY57="-","-",IF(UPPER(FY57)="AB","+",VLOOKUP(FY57,'විෂය තොරතුරු'!$P$24:$Q$28,2))))</f>
        <v>-</v>
      </c>
      <c r="HK57" s="168" t="str">
        <f aca="false">IF(FZ57="","",IF(FZ57="-","-",IF(UPPER(FZ57)="AB","+",VLOOKUP(FZ57,'විෂය තොරතුරු'!$P$24:$Q$28,2))))</f>
        <v>-</v>
      </c>
      <c r="HL57" s="168" t="str">
        <f aca="false">IF(GA57="","",IF(GA57="-","-",IF(UPPER(GA57)="AB","+",VLOOKUP(GA57,'විෂය තොරතුරු'!$P$24:$Q$28,2))))</f>
        <v>W</v>
      </c>
      <c r="HM57" s="168" t="str">
        <f aca="false">IF(GB57="","",IF(GB57="-","-",IF(UPPER(GB57)="AB","+",VLOOKUP(GB57,'විෂය තොරතුරු'!$P$24:$Q$28,2))))</f>
        <v/>
      </c>
      <c r="HN57" s="168" t="str">
        <f aca="false">IF(GC57="","",IF(GC57="-","-",IF(UPPER(GC57)="AB","+",VLOOKUP(GC57,'විෂය තොරතුරු'!$P$24:$Q$28,2))))</f>
        <v/>
      </c>
      <c r="HO57" s="168" t="str">
        <f aca="false">IF(GD57="","",IF(GD57="-","-",IF(UPPER(GD57)="AB","+",VLOOKUP(GD57,'විෂය තොරතුරු'!$P$24:$Q$28,2))))</f>
        <v/>
      </c>
      <c r="HP57" s="168" t="str">
        <f aca="false">IF(GE57="","",IF(GE57="-","-",IF(UPPER(GE57)="AB","+",VLOOKUP(GE57,'විෂය තොරතුරු'!$P$24:$Q$28,2))))</f>
        <v/>
      </c>
      <c r="HQ57" s="170" t="str">
        <f aca="false">IF(GF57="","",IF(GF57="-","-",IF(UPPER(GF57)="AB","+",VLOOKUP(GF57,'විෂය තොරතුරු'!$P$24:$Q$28,2))))</f>
        <v/>
      </c>
      <c r="HR57" s="171" t="str">
        <f aca="false">IF(GG57="","",IF(GG57="-","-",IF(UPPER(GG57)="AB","+",VLOOKUP(GG57,'විෂය තොරතුරු'!$P$24:$Q$28,2))))</f>
        <v>-</v>
      </c>
      <c r="HS57" s="168" t="str">
        <f aca="false">IF(GH57="","",IF(GH57="-","-",IF(UPPER(GH57)="AB","+",VLOOKUP(GH57,'විෂය තොරතුරු'!$P$24:$Q$28,2))))</f>
        <v>S</v>
      </c>
      <c r="HT57" s="168" t="str">
        <f aca="false">IF(GI57="","",IF(GI57="-","-",IF(UPPER(GI57)="AB","+",VLOOKUP(GI57,'විෂය තොරතුරු'!$P$24:$Q$28,2))))</f>
        <v>-</v>
      </c>
      <c r="HU57" s="168" t="str">
        <f aca="false">IF(GJ57="","",IF(GJ57="-","-",IF(UPPER(GJ57)="AB","+",VLOOKUP(GJ57,'විෂය තොරතුරු'!$P$24:$Q$28,2))))</f>
        <v/>
      </c>
      <c r="HV57" s="168" t="str">
        <f aca="false">IF(GK57="","",IF(GK57="-","-",IF(UPPER(GK57)="AB","+",VLOOKUP(GK57,'විෂය තොරතුරු'!$P$24:$Q$28,2))))</f>
        <v/>
      </c>
      <c r="HW57" s="168" t="str">
        <f aca="false">IF(GL57="","",IF(GL57="-","-",IF(UPPER(GL57)="AB","+",VLOOKUP(GL57,'විෂය තොරතුරු'!$P$24:$Q$28,2))))</f>
        <v>S</v>
      </c>
      <c r="HX57" s="168" t="str">
        <f aca="false">IF(GM57="","",IF(GM57="-","-",IF(UPPER(GM57)="AB","+",VLOOKUP(GM57,'විෂය තොරතුරු'!$P$24:$Q$28,2))))</f>
        <v/>
      </c>
      <c r="HY57" s="169" t="str">
        <f aca="false">IF(GN57="","",IF(GN57="-","-",IF(UPPER(GN57)="AB","+",VLOOKUP(GN57,'විෂය තොරතුරු'!$P$24:$Q$28,2))))</f>
        <v/>
      </c>
      <c r="HZ57" s="171" t="str">
        <f aca="false">IF(GO57="","",IF(GO57="-","-",IF(UPPER(GO57)="AB","+",VLOOKUP(GO57,'විෂය තොරතුරු'!$P$24:$Q$28,2))))</f>
        <v>-</v>
      </c>
      <c r="IA57" s="168" t="str">
        <f aca="false">IF(GP57="","",IF(GP57="-","-",IF(UPPER(GP57)="AB","+",VLOOKUP(GP57,'විෂය තොරතුරු'!$P$24:$Q$28,2))))</f>
        <v>-</v>
      </c>
      <c r="IB57" s="168" t="str">
        <f aca="false">IF(GQ57="","",IF(GQ57="-","-",IF(UPPER(GQ57)="AB","+",VLOOKUP(GQ57,'විෂය තොරතුරු'!$P$24:$Q$28,2))))</f>
        <v/>
      </c>
      <c r="IC57" s="168" t="str">
        <f aca="false">IF(GR57="","",IF(GR57="-","-",IF(UPPER(GR57)="AB","+",VLOOKUP(GR57,'විෂය තොරතුරු'!$P$24:$Q$28,2))))</f>
        <v>-</v>
      </c>
      <c r="ID57" s="168" t="str">
        <f aca="false">IF(GS57="","",IF(GS57="-","-",IF(UPPER(GS57)="AB","+",VLOOKUP(GS57,'විෂය තොරතුරු'!$P$24:$Q$28,2))))</f>
        <v/>
      </c>
      <c r="IE57" s="168" t="str">
        <f aca="false">IF(GT57="","",IF(GT57="-","-",IF(UPPER(GT57)="AB","+",VLOOKUP(GT57,'විෂය තොරතුරු'!$P$24:$Q$28,2))))</f>
        <v/>
      </c>
      <c r="IF57" s="168" t="str">
        <f aca="false">IF(GU57="","",IF(GU57="-","-",IF(UPPER(GU57)="AB","+",VLOOKUP(GU57,'විෂය තොරතුරු'!$P$24:$Q$28,2))))</f>
        <v/>
      </c>
      <c r="IG57" s="169" t="str">
        <f aca="false">IF(GV57="","",IF(GV57="-","-",IF(UPPER(GV57)="AB","+",VLOOKUP(GV57,'විෂය තොරතුරු'!$P$24:$Q$28,2))))</f>
        <v/>
      </c>
      <c r="IH57" s="171" t="n">
        <f aca="false">IF($FL57="","",COUNTIF($GZ57:$IG57,"A"))</f>
        <v>0</v>
      </c>
      <c r="II57" s="171" t="n">
        <f aca="false">IF($FL57="","",COUNTIF($GZ57:$IG57,"B"))</f>
        <v>0</v>
      </c>
      <c r="IJ57" s="171" t="n">
        <f aca="false">IF($FL57="","",COUNTIF($GZ57:$IG57,"C"))</f>
        <v>0</v>
      </c>
      <c r="IK57" s="171" t="n">
        <f aca="false">IF($FL57="","",COUNTIF($GZ57:$IG57,"S"))</f>
        <v>3</v>
      </c>
      <c r="IL57" s="171" t="n">
        <f aca="false">IF($FL57="","",COUNTIF($GZ57:$IG57,"W"))</f>
        <v>5</v>
      </c>
      <c r="IM57" s="171" t="n">
        <f aca="false">IF(FL57="","",SUM(IH57:IK57))</f>
        <v>3</v>
      </c>
      <c r="IN57" s="169" t="n">
        <f aca="false">IF(FL57="","",SUM(IH57:IJ57))</f>
        <v>0</v>
      </c>
      <c r="IO57" s="172" t="str">
        <f aca="false">IF(FL57="","",IF(AND(IM57&gt;=6,IN57&gt;=3,OR(FO57&gt;=35,FP57&gt;=35),FV57&gt;=35),"6/3 සමත්",IF(AND(IM57&gt;=5,IN57&gt;=3,OR(FO57&gt;=35,FP57&gt;=35,FV57&gt;=35)),"5/3 සමත්",IF(AND(IM57&gt;=4,IN57&gt;=1,OR(FO57&gt;=20,FP57&gt;=20,FV57&gt;=20)),"සමත් කළ හැකි",IF(IL57=9,"W9","අසමත් ?")))))</f>
        <v>අසමත් ?</v>
      </c>
    </row>
    <row r="58" customFormat="false" ht="13.8" hidden="true" customHeight="false" outlineLevel="0" collapsed="false">
      <c r="A58" s="160" t="n">
        <v>44</v>
      </c>
      <c r="B58" s="188"/>
      <c r="C58" s="161"/>
      <c r="D58" s="162"/>
      <c r="E58" s="183"/>
      <c r="F58" s="181"/>
      <c r="G58" s="183"/>
      <c r="H58" s="180"/>
      <c r="I58" s="180"/>
      <c r="J58" s="181"/>
      <c r="K58" s="183"/>
      <c r="L58" s="180"/>
      <c r="M58" s="180"/>
      <c r="N58" s="181"/>
      <c r="O58" s="183"/>
      <c r="P58" s="180"/>
      <c r="Q58" s="180"/>
      <c r="R58" s="180"/>
      <c r="S58" s="180"/>
      <c r="T58" s="180"/>
      <c r="U58" s="180"/>
      <c r="V58" s="181"/>
      <c r="W58" s="183"/>
      <c r="X58" s="180"/>
      <c r="Y58" s="180"/>
      <c r="Z58" s="180"/>
      <c r="AA58" s="180"/>
      <c r="AB58" s="180"/>
      <c r="AC58" s="180"/>
      <c r="AD58" s="181"/>
      <c r="AE58" s="183"/>
      <c r="AF58" s="180"/>
      <c r="AG58" s="180"/>
      <c r="AH58" s="180"/>
      <c r="AI58" s="180"/>
      <c r="AJ58" s="180"/>
      <c r="AK58" s="180"/>
      <c r="AL58" s="166"/>
      <c r="AM58" s="167" t="str">
        <f aca="false">IF(B58="","",SUM(E58:AL58))</f>
        <v/>
      </c>
      <c r="AN58" s="168" t="str">
        <f aca="false">IF(B58="","",AM58/9)</f>
        <v/>
      </c>
      <c r="AO58" s="169" t="str">
        <f aca="false">IF(B58="","",IF(AM58=0,"-",RANK(AM58,$AM$15:$AM$64,0)))</f>
        <v/>
      </c>
      <c r="AP58" s="167" t="str">
        <f aca="false">IF(E58="","",IF(E58="-","-",IF(UPPER(E58)="AB","+",VLOOKUP(E58,'විෂය තොරතුරු'!$P$24:$Q$28,2))))</f>
        <v/>
      </c>
      <c r="AQ58" s="168" t="str">
        <f aca="false">IF(F58="","",IF(F58="-","-",IF(UPPER(F58)="AB","+",VLOOKUP(F58,'විෂය තොරතුරු'!$P$24:$Q$28,2))))</f>
        <v/>
      </c>
      <c r="AR58" s="168" t="str">
        <f aca="false">IF(G58="","",IF(G58="-","-",IF(UPPER(G58)="AB","+",VLOOKUP(G58,'විෂය තොරතුරු'!$P$24:$Q$28,2))))</f>
        <v/>
      </c>
      <c r="AS58" s="168" t="str">
        <f aca="false">IF(H58="","",IF(H58="-","-",IF(UPPER(H58)="AB","+",VLOOKUP(H58,'විෂය තොරතුරු'!$P$24:$Q$28,2))))</f>
        <v/>
      </c>
      <c r="AT58" s="168" t="str">
        <f aca="false">IF(I58="","",IF(I58="-","-",IF(UPPER(I58)="AB","+",VLOOKUP(I58,'විෂය තොරතුරු'!$P$24:$Q$28,2))))</f>
        <v/>
      </c>
      <c r="AU58" s="170" t="str">
        <f aca="false">IF(J58="","",IF(J58="-","-",IF(UPPER(J58)="AB","+",VLOOKUP(J58,'විෂය තොරතුරු'!$P$24:$Q$28,2))))</f>
        <v/>
      </c>
      <c r="AV58" s="171" t="str">
        <f aca="false">IF(K58="","",IF(K58="-","-",IF(UPPER(K58)="AB","+",VLOOKUP(K58,'විෂය තොරතුරු'!$P$24:$Q$28,2))))</f>
        <v/>
      </c>
      <c r="AW58" s="168" t="str">
        <f aca="false">IF(L58="","",IF(L58="-","-",IF(UPPER(L58)="AB","+",VLOOKUP(L58,'විෂය තොරතුරු'!$P$24:$Q$28,2))))</f>
        <v/>
      </c>
      <c r="AX58" s="168" t="str">
        <f aca="false">IF(M58="","",IF(M58="-","-",IF(UPPER(M58)="AB","+",VLOOKUP(M58,'විෂය තොරතුරු'!$P$24:$Q$28,2))))</f>
        <v/>
      </c>
      <c r="AY58" s="169" t="str">
        <f aca="false">IF(N58="","",IF(N58="-","-",IF(UPPER(N58)="AB","+",VLOOKUP(N58,'විෂය තොරතුරු'!$P$24:$Q$28,2))))</f>
        <v/>
      </c>
      <c r="AZ58" s="167" t="str">
        <f aca="false">IF(O58="","",IF(O58="-","-",IF(UPPER(O58)="AB","+",VLOOKUP(O58,'විෂය තොරතුරු'!$P$24:$Q$28,2))))</f>
        <v/>
      </c>
      <c r="BA58" s="168" t="str">
        <f aca="false">IF(P58="","",IF(P58="-","-",IF(UPPER(P58)="AB","+",VLOOKUP(P58,'විෂය තොරතුරු'!$P$24:$Q$28,2))))</f>
        <v/>
      </c>
      <c r="BB58" s="168" t="str">
        <f aca="false">IF(Q58="","",IF(Q58="-","-",IF(UPPER(Q58)="AB","+",VLOOKUP(Q58,'විෂය තොරතුරු'!$P$24:$Q$28,2))))</f>
        <v/>
      </c>
      <c r="BC58" s="168" t="str">
        <f aca="false">IF(R58="","",IF(R58="-","-",IF(UPPER(R58)="AB","+",VLOOKUP(R58,'විෂය තොරතුරු'!$P$24:$Q$28,2))))</f>
        <v/>
      </c>
      <c r="BD58" s="168" t="str">
        <f aca="false">IF(S58="","",IF(S58="-","-",IF(UPPER(S58)="AB","+",VLOOKUP(S58,'විෂය තොරතුරු'!$P$24:$Q$28,2))))</f>
        <v/>
      </c>
      <c r="BE58" s="168" t="str">
        <f aca="false">IF(T58="","",IF(T58="-","-",IF(UPPER(T58)="AB","+",VLOOKUP(T58,'විෂය තොරතුරු'!$P$24:$Q$28,2))))</f>
        <v/>
      </c>
      <c r="BF58" s="168" t="str">
        <f aca="false">IF(U58="","",IF(U58="-","-",IF(UPPER(U58)="AB","+",VLOOKUP(U58,'විෂය තොරතුරු'!$P$24:$Q$28,2))))</f>
        <v/>
      </c>
      <c r="BG58" s="170" t="str">
        <f aca="false">IF(V58="","",IF(V58="-","-",IF(UPPER(V58)="AB","+",VLOOKUP(V58,'විෂය තොරතුරු'!$P$24:$Q$28,2))))</f>
        <v/>
      </c>
      <c r="BH58" s="171" t="str">
        <f aca="false">IF(W58="","",IF(W58="-","-",IF(UPPER(W58)="AB","+",VLOOKUP(W58,'විෂය තොරතුරු'!$P$24:$Q$28,2))))</f>
        <v/>
      </c>
      <c r="BI58" s="168" t="str">
        <f aca="false">IF(X58="","",IF(X58="-","-",IF(UPPER(X58)="AB","+",VLOOKUP(X58,'විෂය තොරතුරු'!$P$24:$Q$28,2))))</f>
        <v/>
      </c>
      <c r="BJ58" s="168" t="str">
        <f aca="false">IF(Y58="","",IF(Y58="-","-",IF(UPPER(Y58)="AB","+",VLOOKUP(Y58,'විෂය තොරතුරු'!$P$24:$Q$28,2))))</f>
        <v/>
      </c>
      <c r="BK58" s="168" t="str">
        <f aca="false">IF(Z58="","",IF(Z58="-","-",IF(UPPER(Z58)="AB","+",VLOOKUP(Z58,'විෂය තොරතුරු'!$P$24:$Q$28,2))))</f>
        <v/>
      </c>
      <c r="BL58" s="168" t="str">
        <f aca="false">IF(AA58="","",IF(AA58="-","-",IF(UPPER(AA58)="AB","+",VLOOKUP(AA58,'විෂය තොරතුරු'!$P$24:$Q$28,2))))</f>
        <v/>
      </c>
      <c r="BM58" s="168" t="str">
        <f aca="false">IF(AB58="","",IF(AB58="-","-",IF(UPPER(AB58)="AB","+",VLOOKUP(AB58,'විෂය තොරතුරු'!$P$24:$Q$28,2))))</f>
        <v/>
      </c>
      <c r="BN58" s="168" t="str">
        <f aca="false">IF(AC58="","",IF(AC58="-","-",IF(UPPER(AC58)="AB","+",VLOOKUP(AC58,'විෂය තොරතුරු'!$P$24:$Q$28,2))))</f>
        <v/>
      </c>
      <c r="BO58" s="169" t="str">
        <f aca="false">IF(AD58="","",IF(AD58="-","-",IF(UPPER(AD58)="AB","+",VLOOKUP(AD58,'විෂය තොරතුරු'!$P$24:$Q$28,2))))</f>
        <v/>
      </c>
      <c r="BP58" s="171" t="str">
        <f aca="false">IF(AE58="","",IF(AE58="-","-",IF(UPPER(AE58)="AB","+",VLOOKUP(AE58,'විෂය තොරතුරු'!$P$24:$Q$28,2))))</f>
        <v/>
      </c>
      <c r="BQ58" s="168" t="str">
        <f aca="false">IF(AF58="","",IF(AF58="-","-",IF(UPPER(AF58)="AB","+",VLOOKUP(AF58,'විෂය තොරතුරු'!$P$24:$Q$28,2))))</f>
        <v/>
      </c>
      <c r="BR58" s="168" t="str">
        <f aca="false">IF(AG58="","",IF(AG58="-","-",IF(UPPER(AG58)="AB","+",VLOOKUP(AG58,'විෂය තොරතුරු'!$P$24:$Q$28,2))))</f>
        <v/>
      </c>
      <c r="BS58" s="168" t="str">
        <f aca="false">IF(AH58="","",IF(AH58="-","-",IF(UPPER(AH58)="AB","+",VLOOKUP(AH58,'විෂය තොරතුරු'!$P$24:$Q$28,2))))</f>
        <v/>
      </c>
      <c r="BT58" s="168" t="str">
        <f aca="false">IF(AI58="","",IF(AI58="-","-",IF(UPPER(AI58)="AB","+",VLOOKUP(AI58,'විෂය තොරතුරු'!$P$24:$Q$28,2))))</f>
        <v/>
      </c>
      <c r="BU58" s="168" t="str">
        <f aca="false">IF(AJ58="","",IF(AJ58="-","-",IF(UPPER(AJ58)="AB","+",VLOOKUP(AJ58,'විෂය තොරතුරු'!$P$24:$Q$28,2))))</f>
        <v/>
      </c>
      <c r="BV58" s="168" t="str">
        <f aca="false">IF(AK58="","",IF(AK58="-","-",IF(UPPER(AK58)="AB","+",VLOOKUP(AK58,'විෂය තොරතුරු'!$P$24:$Q$28,2))))</f>
        <v/>
      </c>
      <c r="BW58" s="169" t="str">
        <f aca="false">IF(AL58="","",IF(AL58="-","-",IF(UPPER(AL58)="AB","+",VLOOKUP(AL58,'විෂය තොරතුරු'!$P$24:$Q$28,2))))</f>
        <v/>
      </c>
      <c r="BX58" s="171" t="str">
        <f aca="false">IF($B58="","",COUNTIF($AP58:$BW58,"A"))</f>
        <v/>
      </c>
      <c r="BY58" s="168" t="str">
        <f aca="false">IF($B58="","",COUNTIF($AP58:$BW58,"B"))</f>
        <v/>
      </c>
      <c r="BZ58" s="168" t="str">
        <f aca="false">IF($B58="","",COUNTIF($AP58:$BW58,"C"))</f>
        <v/>
      </c>
      <c r="CA58" s="168" t="str">
        <f aca="false">IF($B58="","",COUNTIF($AP58:$BW58,"S"))</f>
        <v/>
      </c>
      <c r="CB58" s="169" t="str">
        <f aca="false">IF($B58="","",COUNTIF($AP58:$BW58,"W"))</f>
        <v/>
      </c>
      <c r="CC58" s="171" t="str">
        <f aca="false">IF(B58="","",SUM(BX58:CA58))</f>
        <v/>
      </c>
      <c r="CD58" s="169" t="str">
        <f aca="false">IF(B58="","",SUM(BX58:BZ58))</f>
        <v/>
      </c>
      <c r="CE58" s="172" t="str">
        <f aca="false">IF(B58="","",IF(AND(CC58&gt;=6,CD58&gt;=3,OR(E58&gt;=35,F58&gt;=35),L58&gt;=35),"6/3 සමත්",IF(AND(CC58&gt;=5,CD58&gt;=3,OR(E58&gt;=35,F58&gt;=35,L58&gt;=35)),"5/3 සමත්",IF(AND(CC58&gt;=4,CD58&gt;=1,OR(E58&gt;=20,F58&gt;=20,L58&gt;=20)),"සමත් කළ හැකි",IF(CB58=9,"W9","අසමත් ?")))))</f>
        <v/>
      </c>
      <c r="FK58" s="173" t="n">
        <v>44</v>
      </c>
      <c r="FL58" s="188" t="s">
        <v>87</v>
      </c>
      <c r="FM58" s="161"/>
      <c r="FN58" s="161" t="str">
        <f aca="false">IF(FM58="","-",(FM58/$M$95)*100)</f>
        <v>-</v>
      </c>
      <c r="FO58" s="165" t="n">
        <v>21</v>
      </c>
      <c r="FP58" s="165"/>
      <c r="FQ58" s="165" t="n">
        <v>21</v>
      </c>
      <c r="FR58" s="165" t="s">
        <v>18</v>
      </c>
      <c r="FS58" s="165"/>
      <c r="FT58" s="165"/>
      <c r="FU58" s="165" t="n">
        <v>8</v>
      </c>
      <c r="FV58" s="165" t="n">
        <v>16</v>
      </c>
      <c r="FW58" s="165" t="n">
        <v>13</v>
      </c>
      <c r="FX58" s="165" t="n">
        <v>13</v>
      </c>
      <c r="FY58" s="165" t="s">
        <v>18</v>
      </c>
      <c r="FZ58" s="165" t="s">
        <v>18</v>
      </c>
      <c r="GA58" s="165" t="n">
        <v>30</v>
      </c>
      <c r="GB58" s="165"/>
      <c r="GC58" s="165"/>
      <c r="GD58" s="165"/>
      <c r="GE58" s="165"/>
      <c r="GF58" s="165"/>
      <c r="GG58" s="165" t="s">
        <v>18</v>
      </c>
      <c r="GH58" s="165" t="s">
        <v>18</v>
      </c>
      <c r="GI58" s="165" t="n">
        <v>30</v>
      </c>
      <c r="GJ58" s="165"/>
      <c r="GK58" s="165"/>
      <c r="GL58" s="165" t="n">
        <v>43</v>
      </c>
      <c r="GM58" s="165"/>
      <c r="GN58" s="165"/>
      <c r="GO58" s="165" t="s">
        <v>18</v>
      </c>
      <c r="GP58" s="165" t="s">
        <v>18</v>
      </c>
      <c r="GQ58" s="165"/>
      <c r="GR58" s="165" t="s">
        <v>18</v>
      </c>
      <c r="GS58" s="165"/>
      <c r="GT58" s="165"/>
      <c r="GU58" s="165"/>
      <c r="GV58" s="174"/>
      <c r="GW58" s="167" t="n">
        <f aca="false">IF(FL58="","",SUM(FO58:GV58))</f>
        <v>195</v>
      </c>
      <c r="GX58" s="168" t="n">
        <f aca="false">IF(FL58="","",GW58/9)</f>
        <v>21.6666666666667</v>
      </c>
      <c r="GY58" s="169" t="n">
        <f aca="false">IF(FL58="","",IF(GW58=0,"-",RANK(GW58,$GW$15:$GW$64,0)))</f>
        <v>29</v>
      </c>
      <c r="GZ58" s="167" t="str">
        <f aca="false">IF(FO58="","",IF(FO58="-","-",IF(UPPER(FO58)="AB","+",VLOOKUP(FO58,'විෂය තොරතුරු'!$P$24:$Q$28,2))))</f>
        <v>W</v>
      </c>
      <c r="HA58" s="168" t="str">
        <f aca="false">IF(FP58="","",IF(FP58="-","-",IF(UPPER(FP58)="AB","+",VLOOKUP(FP58,'විෂය තොරතුරු'!$P$24:$Q$28,2))))</f>
        <v/>
      </c>
      <c r="HB58" s="168" t="str">
        <f aca="false">IF(FQ58="","",IF(FQ58="-","-",IF(UPPER(FQ58)="AB","+",VLOOKUP(FQ58,'විෂය තොරතුරු'!$P$24:$Q$28,2))))</f>
        <v>W</v>
      </c>
      <c r="HC58" s="168" t="str">
        <f aca="false">IF(FR58="","",IF(FR58="-","-",IF(UPPER(FR58)="AB","+",VLOOKUP(FR58,'විෂය තොරතුරු'!$P$24:$Q$28,2))))</f>
        <v>-</v>
      </c>
      <c r="HD58" s="168" t="str">
        <f aca="false">IF(FS58="","",IF(FS58="-","-",IF(UPPER(FS58)="AB","+",VLOOKUP(FS58,'විෂය තොරතුරු'!$P$24:$Q$28,2))))</f>
        <v/>
      </c>
      <c r="HE58" s="170" t="str">
        <f aca="false">IF(FT58="","",IF(FT58="-","-",IF(UPPER(FT58)="AB","+",VLOOKUP(FT58,'විෂය තොරතුරු'!$P$24:$Q$28,2))))</f>
        <v/>
      </c>
      <c r="HF58" s="171" t="str">
        <f aca="false">IF(FU58="","",IF(FU58="-","-",IF(UPPER(FU58)="AB","+",VLOOKUP(FU58,'විෂය තොරතුරු'!$P$24:$Q$28,2))))</f>
        <v>W</v>
      </c>
      <c r="HG58" s="168" t="str">
        <f aca="false">IF(FV58="","",IF(FV58="-","-",IF(UPPER(FV58)="AB","+",VLOOKUP(FV58,'විෂය තොරතුරු'!$P$24:$Q$28,2))))</f>
        <v>W</v>
      </c>
      <c r="HH58" s="168" t="str">
        <f aca="false">IF(FW58="","",IF(FW58="-","-",IF(UPPER(FW58)="AB","+",VLOOKUP(FW58,'විෂය තොරතුරු'!$P$24:$Q$28,2))))</f>
        <v>W</v>
      </c>
      <c r="HI58" s="169" t="str">
        <f aca="false">IF(FX58="","",IF(FX58="-","-",IF(UPPER(FX58)="AB","+",VLOOKUP(FX58,'විෂය තොරතුරු'!$P$24:$Q$28,2))))</f>
        <v>W</v>
      </c>
      <c r="HJ58" s="167" t="str">
        <f aca="false">IF(FY58="","",IF(FY58="-","-",IF(UPPER(FY58)="AB","+",VLOOKUP(FY58,'විෂය තොරතුරු'!$P$24:$Q$28,2))))</f>
        <v>-</v>
      </c>
      <c r="HK58" s="168" t="str">
        <f aca="false">IF(FZ58="","",IF(FZ58="-","-",IF(UPPER(FZ58)="AB","+",VLOOKUP(FZ58,'විෂය තොරතුරු'!$P$24:$Q$28,2))))</f>
        <v>-</v>
      </c>
      <c r="HL58" s="168" t="str">
        <f aca="false">IF(GA58="","",IF(GA58="-","-",IF(UPPER(GA58)="AB","+",VLOOKUP(GA58,'විෂය තොරතුරු'!$P$24:$Q$28,2))))</f>
        <v>W</v>
      </c>
      <c r="HM58" s="168" t="str">
        <f aca="false">IF(GB58="","",IF(GB58="-","-",IF(UPPER(GB58)="AB","+",VLOOKUP(GB58,'විෂය තොරතුරු'!$P$24:$Q$28,2))))</f>
        <v/>
      </c>
      <c r="HN58" s="168" t="str">
        <f aca="false">IF(GC58="","",IF(GC58="-","-",IF(UPPER(GC58)="AB","+",VLOOKUP(GC58,'විෂය තොරතුරු'!$P$24:$Q$28,2))))</f>
        <v/>
      </c>
      <c r="HO58" s="168" t="str">
        <f aca="false">IF(GD58="","",IF(GD58="-","-",IF(UPPER(GD58)="AB","+",VLOOKUP(GD58,'විෂය තොරතුරු'!$P$24:$Q$28,2))))</f>
        <v/>
      </c>
      <c r="HP58" s="168" t="str">
        <f aca="false">IF(GE58="","",IF(GE58="-","-",IF(UPPER(GE58)="AB","+",VLOOKUP(GE58,'විෂය තොරතුරු'!$P$24:$Q$28,2))))</f>
        <v/>
      </c>
      <c r="HQ58" s="170" t="str">
        <f aca="false">IF(GF58="","",IF(GF58="-","-",IF(UPPER(GF58)="AB","+",VLOOKUP(GF58,'විෂය තොරතුරු'!$P$24:$Q$28,2))))</f>
        <v/>
      </c>
      <c r="HR58" s="171" t="str">
        <f aca="false">IF(GG58="","",IF(GG58="-","-",IF(UPPER(GG58)="AB","+",VLOOKUP(GG58,'විෂය තොරතුරු'!$P$24:$Q$28,2))))</f>
        <v>-</v>
      </c>
      <c r="HS58" s="168" t="str">
        <f aca="false">IF(GH58="","",IF(GH58="-","-",IF(UPPER(GH58)="AB","+",VLOOKUP(GH58,'විෂය තොරතුරු'!$P$24:$Q$28,2))))</f>
        <v>-</v>
      </c>
      <c r="HT58" s="168" t="str">
        <f aca="false">IF(GI58="","",IF(GI58="-","-",IF(UPPER(GI58)="AB","+",VLOOKUP(GI58,'විෂය තොරතුරු'!$P$24:$Q$28,2))))</f>
        <v>W</v>
      </c>
      <c r="HU58" s="168" t="str">
        <f aca="false">IF(GJ58="","",IF(GJ58="-","-",IF(UPPER(GJ58)="AB","+",VLOOKUP(GJ58,'විෂය තොරතුරු'!$P$24:$Q$28,2))))</f>
        <v/>
      </c>
      <c r="HV58" s="168" t="str">
        <f aca="false">IF(GK58="","",IF(GK58="-","-",IF(UPPER(GK58)="AB","+",VLOOKUP(GK58,'විෂය තොරතුරු'!$P$24:$Q$28,2))))</f>
        <v/>
      </c>
      <c r="HW58" s="168" t="str">
        <f aca="false">IF(GL58="","",IF(GL58="-","-",IF(UPPER(GL58)="AB","+",VLOOKUP(GL58,'විෂය තොරතුරු'!$P$24:$Q$28,2))))</f>
        <v>S</v>
      </c>
      <c r="HX58" s="168" t="str">
        <f aca="false">IF(GM58="","",IF(GM58="-","-",IF(UPPER(GM58)="AB","+",VLOOKUP(GM58,'විෂය තොරතුරු'!$P$24:$Q$28,2))))</f>
        <v/>
      </c>
      <c r="HY58" s="169" t="str">
        <f aca="false">IF(GN58="","",IF(GN58="-","-",IF(UPPER(GN58)="AB","+",VLOOKUP(GN58,'විෂය තොරතුරු'!$P$24:$Q$28,2))))</f>
        <v/>
      </c>
      <c r="HZ58" s="171" t="str">
        <f aca="false">IF(GO58="","",IF(GO58="-","-",IF(UPPER(GO58)="AB","+",VLOOKUP(GO58,'විෂය තොරතුරු'!$P$24:$Q$28,2))))</f>
        <v>-</v>
      </c>
      <c r="IA58" s="168" t="str">
        <f aca="false">IF(GP58="","",IF(GP58="-","-",IF(UPPER(GP58)="AB","+",VLOOKUP(GP58,'විෂය තොරතුරු'!$P$24:$Q$28,2))))</f>
        <v>-</v>
      </c>
      <c r="IB58" s="168" t="str">
        <f aca="false">IF(GQ58="","",IF(GQ58="-","-",IF(UPPER(GQ58)="AB","+",VLOOKUP(GQ58,'විෂය තොරතුරු'!$P$24:$Q$28,2))))</f>
        <v/>
      </c>
      <c r="IC58" s="168" t="str">
        <f aca="false">IF(GR58="","",IF(GR58="-","-",IF(UPPER(GR58)="AB","+",VLOOKUP(GR58,'විෂය තොරතුරු'!$P$24:$Q$28,2))))</f>
        <v>-</v>
      </c>
      <c r="ID58" s="168" t="str">
        <f aca="false">IF(GS58="","",IF(GS58="-","-",IF(UPPER(GS58)="AB","+",VLOOKUP(GS58,'විෂය තොරතුරු'!$P$24:$Q$28,2))))</f>
        <v/>
      </c>
      <c r="IE58" s="168" t="str">
        <f aca="false">IF(GT58="","",IF(GT58="-","-",IF(UPPER(GT58)="AB","+",VLOOKUP(GT58,'විෂය තොරතුරු'!$P$24:$Q$28,2))))</f>
        <v/>
      </c>
      <c r="IF58" s="168" t="str">
        <f aca="false">IF(GU58="","",IF(GU58="-","-",IF(UPPER(GU58)="AB","+",VLOOKUP(GU58,'විෂය තොරතුරු'!$P$24:$Q$28,2))))</f>
        <v/>
      </c>
      <c r="IG58" s="169" t="str">
        <f aca="false">IF(GV58="","",IF(GV58="-","-",IF(UPPER(GV58)="AB","+",VLOOKUP(GV58,'විෂය තොරතුරු'!$P$24:$Q$28,2))))</f>
        <v/>
      </c>
      <c r="IH58" s="171" t="n">
        <f aca="false">IF($FL58="","",COUNTIF($GZ58:$IG58,"A"))</f>
        <v>0</v>
      </c>
      <c r="II58" s="171" t="n">
        <f aca="false">IF($FL58="","",COUNTIF($GZ58:$IG58,"B"))</f>
        <v>0</v>
      </c>
      <c r="IJ58" s="171" t="n">
        <f aca="false">IF($FL58="","",COUNTIF($GZ58:$IG58,"C"))</f>
        <v>0</v>
      </c>
      <c r="IK58" s="171" t="n">
        <f aca="false">IF($FL58="","",COUNTIF($GZ58:$IG58,"S"))</f>
        <v>1</v>
      </c>
      <c r="IL58" s="171" t="n">
        <f aca="false">IF($FL58="","",COUNTIF($GZ58:$IG58,"W"))</f>
        <v>8</v>
      </c>
      <c r="IM58" s="171" t="n">
        <f aca="false">IF(FL58="","",SUM(IH58:IK58))</f>
        <v>1</v>
      </c>
      <c r="IN58" s="169" t="n">
        <f aca="false">IF(FL58="","",SUM(IH58:IJ58))</f>
        <v>0</v>
      </c>
      <c r="IO58" s="172" t="str">
        <f aca="false">IF(FL58="","",IF(AND(IM58&gt;=6,IN58&gt;=3,OR(FO58&gt;=35,FP58&gt;=35),FV58&gt;=35),"6/3 සමත්",IF(AND(IM58&gt;=5,IN58&gt;=3,OR(FO58&gt;=35,FP58&gt;=35,FV58&gt;=35)),"5/3 සමත්",IF(AND(IM58&gt;=4,IN58&gt;=1,OR(FO58&gt;=20,FP58&gt;=20,FV58&gt;=20)),"සමත් කළ හැකි",IF(IL58=9,"W9","අසමත් ?")))))</f>
        <v>අසමත් ?</v>
      </c>
    </row>
    <row r="59" customFormat="false" ht="13.8" hidden="true" customHeight="false" outlineLevel="0" collapsed="false">
      <c r="A59" s="160" t="n">
        <v>45</v>
      </c>
      <c r="B59" s="188"/>
      <c r="C59" s="161"/>
      <c r="D59" s="162"/>
      <c r="E59" s="183"/>
      <c r="F59" s="181"/>
      <c r="G59" s="183"/>
      <c r="H59" s="180"/>
      <c r="I59" s="180"/>
      <c r="J59" s="181"/>
      <c r="K59" s="183"/>
      <c r="L59" s="180"/>
      <c r="M59" s="180"/>
      <c r="N59" s="181"/>
      <c r="O59" s="183"/>
      <c r="P59" s="180"/>
      <c r="Q59" s="180"/>
      <c r="R59" s="180"/>
      <c r="S59" s="180"/>
      <c r="T59" s="180"/>
      <c r="U59" s="180"/>
      <c r="V59" s="181"/>
      <c r="W59" s="183"/>
      <c r="X59" s="180"/>
      <c r="Y59" s="180"/>
      <c r="Z59" s="180"/>
      <c r="AA59" s="180"/>
      <c r="AB59" s="180"/>
      <c r="AC59" s="180"/>
      <c r="AD59" s="181"/>
      <c r="AE59" s="183"/>
      <c r="AF59" s="180"/>
      <c r="AG59" s="180"/>
      <c r="AH59" s="180"/>
      <c r="AI59" s="180"/>
      <c r="AJ59" s="180"/>
      <c r="AK59" s="180"/>
      <c r="AL59" s="166"/>
      <c r="AM59" s="167" t="str">
        <f aca="false">IF(B59="","",SUM(E59:AL59))</f>
        <v/>
      </c>
      <c r="AN59" s="168" t="str">
        <f aca="false">IF(B59="","",AM59/9)</f>
        <v/>
      </c>
      <c r="AO59" s="169" t="str">
        <f aca="false">IF(B59="","",IF(AM59=0,"-",RANK(AM59,$AM$15:$AM$64,0)))</f>
        <v/>
      </c>
      <c r="AP59" s="167" t="str">
        <f aca="false">IF(E59="","",IF(E59="-","-",IF(UPPER(E59)="AB","+",VLOOKUP(E59,'විෂය තොරතුරු'!$P$24:$Q$28,2))))</f>
        <v/>
      </c>
      <c r="AQ59" s="168" t="str">
        <f aca="false">IF(F59="","",IF(F59="-","-",IF(UPPER(F59)="AB","+",VLOOKUP(F59,'විෂය තොරතුරු'!$P$24:$Q$28,2))))</f>
        <v/>
      </c>
      <c r="AR59" s="168" t="str">
        <f aca="false">IF(G59="","",IF(G59="-","-",IF(UPPER(G59)="AB","+",VLOOKUP(G59,'විෂය තොරතුරු'!$P$24:$Q$28,2))))</f>
        <v/>
      </c>
      <c r="AS59" s="168" t="str">
        <f aca="false">IF(H59="","",IF(H59="-","-",IF(UPPER(H59)="AB","+",VLOOKUP(H59,'විෂය තොරතුරු'!$P$24:$Q$28,2))))</f>
        <v/>
      </c>
      <c r="AT59" s="168" t="str">
        <f aca="false">IF(I59="","",IF(I59="-","-",IF(UPPER(I59)="AB","+",VLOOKUP(I59,'විෂය තොරතුරු'!$P$24:$Q$28,2))))</f>
        <v/>
      </c>
      <c r="AU59" s="170" t="str">
        <f aca="false">IF(J59="","",IF(J59="-","-",IF(UPPER(J59)="AB","+",VLOOKUP(J59,'විෂය තොරතුරු'!$P$24:$Q$28,2))))</f>
        <v/>
      </c>
      <c r="AV59" s="171" t="str">
        <f aca="false">IF(K59="","",IF(K59="-","-",IF(UPPER(K59)="AB","+",VLOOKUP(K59,'විෂය තොරතුරු'!$P$24:$Q$28,2))))</f>
        <v/>
      </c>
      <c r="AW59" s="168" t="str">
        <f aca="false">IF(L59="","",IF(L59="-","-",IF(UPPER(L59)="AB","+",VLOOKUP(L59,'විෂය තොරතුරු'!$P$24:$Q$28,2))))</f>
        <v/>
      </c>
      <c r="AX59" s="168" t="str">
        <f aca="false">IF(M59="","",IF(M59="-","-",IF(UPPER(M59)="AB","+",VLOOKUP(M59,'විෂය තොරතුරු'!$P$24:$Q$28,2))))</f>
        <v/>
      </c>
      <c r="AY59" s="169" t="str">
        <f aca="false">IF(N59="","",IF(N59="-","-",IF(UPPER(N59)="AB","+",VLOOKUP(N59,'විෂය තොරතුරු'!$P$24:$Q$28,2))))</f>
        <v/>
      </c>
      <c r="AZ59" s="167" t="str">
        <f aca="false">IF(O59="","",IF(O59="-","-",IF(UPPER(O59)="AB","+",VLOOKUP(O59,'විෂය තොරතුරු'!$P$24:$Q$28,2))))</f>
        <v/>
      </c>
      <c r="BA59" s="168" t="str">
        <f aca="false">IF(P59="","",IF(P59="-","-",IF(UPPER(P59)="AB","+",VLOOKUP(P59,'විෂය තොරතුරු'!$P$24:$Q$28,2))))</f>
        <v/>
      </c>
      <c r="BB59" s="168" t="str">
        <f aca="false">IF(Q59="","",IF(Q59="-","-",IF(UPPER(Q59)="AB","+",VLOOKUP(Q59,'විෂය තොරතුරු'!$P$24:$Q$28,2))))</f>
        <v/>
      </c>
      <c r="BC59" s="168" t="str">
        <f aca="false">IF(R59="","",IF(R59="-","-",IF(UPPER(R59)="AB","+",VLOOKUP(R59,'විෂය තොරතුරු'!$P$24:$Q$28,2))))</f>
        <v/>
      </c>
      <c r="BD59" s="168" t="str">
        <f aca="false">IF(S59="","",IF(S59="-","-",IF(UPPER(S59)="AB","+",VLOOKUP(S59,'විෂය තොරතුරු'!$P$24:$Q$28,2))))</f>
        <v/>
      </c>
      <c r="BE59" s="168" t="str">
        <f aca="false">IF(T59="","",IF(T59="-","-",IF(UPPER(T59)="AB","+",VLOOKUP(T59,'විෂය තොරතුරු'!$P$24:$Q$28,2))))</f>
        <v/>
      </c>
      <c r="BF59" s="168" t="str">
        <f aca="false">IF(U59="","",IF(U59="-","-",IF(UPPER(U59)="AB","+",VLOOKUP(U59,'විෂය තොරතුරු'!$P$24:$Q$28,2))))</f>
        <v/>
      </c>
      <c r="BG59" s="170" t="str">
        <f aca="false">IF(V59="","",IF(V59="-","-",IF(UPPER(V59)="AB","+",VLOOKUP(V59,'විෂය තොරතුරු'!$P$24:$Q$28,2))))</f>
        <v/>
      </c>
      <c r="BH59" s="171" t="str">
        <f aca="false">IF(W59="","",IF(W59="-","-",IF(UPPER(W59)="AB","+",VLOOKUP(W59,'විෂය තොරතුරු'!$P$24:$Q$28,2))))</f>
        <v/>
      </c>
      <c r="BI59" s="168" t="str">
        <f aca="false">IF(X59="","",IF(X59="-","-",IF(UPPER(X59)="AB","+",VLOOKUP(X59,'විෂය තොරතුරු'!$P$24:$Q$28,2))))</f>
        <v/>
      </c>
      <c r="BJ59" s="168" t="str">
        <f aca="false">IF(Y59="","",IF(Y59="-","-",IF(UPPER(Y59)="AB","+",VLOOKUP(Y59,'විෂය තොරතුරු'!$P$24:$Q$28,2))))</f>
        <v/>
      </c>
      <c r="BK59" s="168" t="str">
        <f aca="false">IF(Z59="","",IF(Z59="-","-",IF(UPPER(Z59)="AB","+",VLOOKUP(Z59,'විෂය තොරතුරු'!$P$24:$Q$28,2))))</f>
        <v/>
      </c>
      <c r="BL59" s="168" t="str">
        <f aca="false">IF(AA59="","",IF(AA59="-","-",IF(UPPER(AA59)="AB","+",VLOOKUP(AA59,'විෂය තොරතුරු'!$P$24:$Q$28,2))))</f>
        <v/>
      </c>
      <c r="BM59" s="168" t="str">
        <f aca="false">IF(AB59="","",IF(AB59="-","-",IF(UPPER(AB59)="AB","+",VLOOKUP(AB59,'විෂය තොරතුරු'!$P$24:$Q$28,2))))</f>
        <v/>
      </c>
      <c r="BN59" s="168" t="str">
        <f aca="false">IF(AC59="","",IF(AC59="-","-",IF(UPPER(AC59)="AB","+",VLOOKUP(AC59,'විෂය තොරතුරු'!$P$24:$Q$28,2))))</f>
        <v/>
      </c>
      <c r="BO59" s="169" t="str">
        <f aca="false">IF(AD59="","",IF(AD59="-","-",IF(UPPER(AD59)="AB","+",VLOOKUP(AD59,'විෂය තොරතුරු'!$P$24:$Q$28,2))))</f>
        <v/>
      </c>
      <c r="BP59" s="171" t="str">
        <f aca="false">IF(AE59="","",IF(AE59="-","-",IF(UPPER(AE59)="AB","+",VLOOKUP(AE59,'විෂය තොරතුරු'!$P$24:$Q$28,2))))</f>
        <v/>
      </c>
      <c r="BQ59" s="168" t="str">
        <f aca="false">IF(AF59="","",IF(AF59="-","-",IF(UPPER(AF59)="AB","+",VLOOKUP(AF59,'විෂය තොරතුරු'!$P$24:$Q$28,2))))</f>
        <v/>
      </c>
      <c r="BR59" s="168" t="str">
        <f aca="false">IF(AG59="","",IF(AG59="-","-",IF(UPPER(AG59)="AB","+",VLOOKUP(AG59,'විෂය තොරතුරු'!$P$24:$Q$28,2))))</f>
        <v/>
      </c>
      <c r="BS59" s="168" t="str">
        <f aca="false">IF(AH59="","",IF(AH59="-","-",IF(UPPER(AH59)="AB","+",VLOOKUP(AH59,'විෂය තොරතුරු'!$P$24:$Q$28,2))))</f>
        <v/>
      </c>
      <c r="BT59" s="168" t="str">
        <f aca="false">IF(AI59="","",IF(AI59="-","-",IF(UPPER(AI59)="AB","+",VLOOKUP(AI59,'විෂය තොරතුරු'!$P$24:$Q$28,2))))</f>
        <v/>
      </c>
      <c r="BU59" s="168" t="str">
        <f aca="false">IF(AJ59="","",IF(AJ59="-","-",IF(UPPER(AJ59)="AB","+",VLOOKUP(AJ59,'විෂය තොරතුරු'!$P$24:$Q$28,2))))</f>
        <v/>
      </c>
      <c r="BV59" s="168" t="str">
        <f aca="false">IF(AK59="","",IF(AK59="-","-",IF(UPPER(AK59)="AB","+",VLOOKUP(AK59,'විෂය තොරතුරු'!$P$24:$Q$28,2))))</f>
        <v/>
      </c>
      <c r="BW59" s="169" t="str">
        <f aca="false">IF(AL59="","",IF(AL59="-","-",IF(UPPER(AL59)="AB","+",VLOOKUP(AL59,'විෂය තොරතුරු'!$P$24:$Q$28,2))))</f>
        <v/>
      </c>
      <c r="BX59" s="171" t="str">
        <f aca="false">IF($B59="","",COUNTIF($AP59:$BW59,"A"))</f>
        <v/>
      </c>
      <c r="BY59" s="168" t="str">
        <f aca="false">IF($B59="","",COUNTIF($AP59:$BW59,"B"))</f>
        <v/>
      </c>
      <c r="BZ59" s="168" t="str">
        <f aca="false">IF($B59="","",COUNTIF($AP59:$BW59,"C"))</f>
        <v/>
      </c>
      <c r="CA59" s="168" t="str">
        <f aca="false">IF($B59="","",COUNTIF($AP59:$BW59,"S"))</f>
        <v/>
      </c>
      <c r="CB59" s="169" t="str">
        <f aca="false">IF($B59="","",COUNTIF($AP59:$BW59,"W"))</f>
        <v/>
      </c>
      <c r="CC59" s="171" t="str">
        <f aca="false">IF(B59="","",SUM(BX59:CA59))</f>
        <v/>
      </c>
      <c r="CD59" s="169" t="str">
        <f aca="false">IF(B59="","",SUM(BX59:BZ59))</f>
        <v/>
      </c>
      <c r="CE59" s="172" t="str">
        <f aca="false">IF(B59="","",IF(AND(CC59&gt;=6,CD59&gt;=3,OR(E59&gt;=35,F59&gt;=35),L59&gt;=35),"6/3 සමත්",IF(AND(CC59&gt;=5,CD59&gt;=3,OR(E59&gt;=35,F59&gt;=35,L59&gt;=35)),"5/3 සමත්",IF(AND(CC59&gt;=4,CD59&gt;=1,OR(E59&gt;=20,F59&gt;=20,L59&gt;=20)),"සමත් කළ හැකි",IF(CB59=9,"W9","අසමත් ?")))))</f>
        <v/>
      </c>
      <c r="FK59" s="173" t="n">
        <v>45</v>
      </c>
      <c r="FL59" s="188" t="s">
        <v>88</v>
      </c>
      <c r="FM59" s="161"/>
      <c r="FN59" s="161" t="str">
        <f aca="false">IF(FM59="","-",(FM59/$M$95)*100)</f>
        <v>-</v>
      </c>
      <c r="FO59" s="165" t="n">
        <v>17</v>
      </c>
      <c r="FP59" s="165"/>
      <c r="FQ59" s="165" t="n">
        <v>18</v>
      </c>
      <c r="FR59" s="165" t="s">
        <v>18</v>
      </c>
      <c r="FS59" s="165"/>
      <c r="FT59" s="165"/>
      <c r="FU59" s="165" t="n">
        <v>4</v>
      </c>
      <c r="FV59" s="165" t="n">
        <v>12</v>
      </c>
      <c r="FW59" s="165" t="n">
        <v>7</v>
      </c>
      <c r="FX59" s="165" t="n">
        <v>18</v>
      </c>
      <c r="FY59" s="165" t="s">
        <v>18</v>
      </c>
      <c r="FZ59" s="165" t="n">
        <v>2</v>
      </c>
      <c r="GA59" s="165" t="s">
        <v>18</v>
      </c>
      <c r="GB59" s="165"/>
      <c r="GC59" s="165"/>
      <c r="GD59" s="165"/>
      <c r="GE59" s="165"/>
      <c r="GF59" s="165"/>
      <c r="GG59" s="165" t="s">
        <v>18</v>
      </c>
      <c r="GH59" s="165" t="s">
        <v>18</v>
      </c>
      <c r="GI59" s="165" t="n">
        <v>25</v>
      </c>
      <c r="GJ59" s="165"/>
      <c r="GK59" s="165"/>
      <c r="GL59" s="165" t="s">
        <v>18</v>
      </c>
      <c r="GM59" s="165"/>
      <c r="GN59" s="165"/>
      <c r="GO59" s="165" t="n">
        <v>15</v>
      </c>
      <c r="GP59" s="165" t="s">
        <v>18</v>
      </c>
      <c r="GQ59" s="165"/>
      <c r="GR59" s="165" t="s">
        <v>18</v>
      </c>
      <c r="GS59" s="165"/>
      <c r="GT59" s="165"/>
      <c r="GU59" s="165"/>
      <c r="GV59" s="174"/>
      <c r="GW59" s="167" t="n">
        <f aca="false">IF(FL59="","",SUM(FO59:GV59))</f>
        <v>118</v>
      </c>
      <c r="GX59" s="168" t="n">
        <f aca="false">IF(FL59="","",GW59/9)</f>
        <v>13.1111111111111</v>
      </c>
      <c r="GY59" s="169" t="n">
        <f aca="false">IF(FL59="","",IF(GW59=0,"-",RANK(GW59,$GW$15:$GW$64,0)))</f>
        <v>43</v>
      </c>
      <c r="GZ59" s="167" t="str">
        <f aca="false">IF(FO59="","",IF(FO59="-","-",IF(UPPER(FO59)="AB","+",VLOOKUP(FO59,'විෂය තොරතුරු'!$P$24:$Q$28,2))))</f>
        <v>W</v>
      </c>
      <c r="HA59" s="168" t="str">
        <f aca="false">IF(FP59="","",IF(FP59="-","-",IF(UPPER(FP59)="AB","+",VLOOKUP(FP59,'විෂය තොරතුරු'!$P$24:$Q$28,2))))</f>
        <v/>
      </c>
      <c r="HB59" s="168" t="str">
        <f aca="false">IF(FQ59="","",IF(FQ59="-","-",IF(UPPER(FQ59)="AB","+",VLOOKUP(FQ59,'විෂය තොරතුරු'!$P$24:$Q$28,2))))</f>
        <v>W</v>
      </c>
      <c r="HC59" s="168" t="str">
        <f aca="false">IF(FR59="","",IF(FR59="-","-",IF(UPPER(FR59)="AB","+",VLOOKUP(FR59,'විෂය තොරතුරු'!$P$24:$Q$28,2))))</f>
        <v>-</v>
      </c>
      <c r="HD59" s="168" t="str">
        <f aca="false">IF(FS59="","",IF(FS59="-","-",IF(UPPER(FS59)="AB","+",VLOOKUP(FS59,'විෂය තොරතුරු'!$P$24:$Q$28,2))))</f>
        <v/>
      </c>
      <c r="HE59" s="170" t="str">
        <f aca="false">IF(FT59="","",IF(FT59="-","-",IF(UPPER(FT59)="AB","+",VLOOKUP(FT59,'විෂය තොරතුරු'!$P$24:$Q$28,2))))</f>
        <v/>
      </c>
      <c r="HF59" s="171" t="str">
        <f aca="false">IF(FU59="","",IF(FU59="-","-",IF(UPPER(FU59)="AB","+",VLOOKUP(FU59,'විෂය තොරතුරු'!$P$24:$Q$28,2))))</f>
        <v>W</v>
      </c>
      <c r="HG59" s="168" t="str">
        <f aca="false">IF(FV59="","",IF(FV59="-","-",IF(UPPER(FV59)="AB","+",VLOOKUP(FV59,'විෂය තොරතුරු'!$P$24:$Q$28,2))))</f>
        <v>W</v>
      </c>
      <c r="HH59" s="168" t="str">
        <f aca="false">IF(FW59="","",IF(FW59="-","-",IF(UPPER(FW59)="AB","+",VLOOKUP(FW59,'විෂය තොරතුරු'!$P$24:$Q$28,2))))</f>
        <v>W</v>
      </c>
      <c r="HI59" s="169" t="str">
        <f aca="false">IF(FX59="","",IF(FX59="-","-",IF(UPPER(FX59)="AB","+",VLOOKUP(FX59,'විෂය තොරතුරු'!$P$24:$Q$28,2))))</f>
        <v>W</v>
      </c>
      <c r="HJ59" s="167" t="str">
        <f aca="false">IF(FY59="","",IF(FY59="-","-",IF(UPPER(FY59)="AB","+",VLOOKUP(FY59,'විෂය තොරතුරු'!$P$24:$Q$28,2))))</f>
        <v>-</v>
      </c>
      <c r="HK59" s="168" t="str">
        <f aca="false">IF(FZ59="","",IF(FZ59="-","-",IF(UPPER(FZ59)="AB","+",VLOOKUP(FZ59,'විෂය තොරතුරු'!$P$24:$Q$28,2))))</f>
        <v>W</v>
      </c>
      <c r="HL59" s="168" t="str">
        <f aca="false">IF(GA59="","",IF(GA59="-","-",IF(UPPER(GA59)="AB","+",VLOOKUP(GA59,'විෂය තොරතුරු'!$P$24:$Q$28,2))))</f>
        <v>-</v>
      </c>
      <c r="HM59" s="168" t="str">
        <f aca="false">IF(GB59="","",IF(GB59="-","-",IF(UPPER(GB59)="AB","+",VLOOKUP(GB59,'විෂය තොරතුරු'!$P$24:$Q$28,2))))</f>
        <v/>
      </c>
      <c r="HN59" s="168" t="str">
        <f aca="false">IF(GC59="","",IF(GC59="-","-",IF(UPPER(GC59)="AB","+",VLOOKUP(GC59,'විෂය තොරතුරු'!$P$24:$Q$28,2))))</f>
        <v/>
      </c>
      <c r="HO59" s="168" t="str">
        <f aca="false">IF(GD59="","",IF(GD59="-","-",IF(UPPER(GD59)="AB","+",VLOOKUP(GD59,'විෂය තොරතුරු'!$P$24:$Q$28,2))))</f>
        <v/>
      </c>
      <c r="HP59" s="168" t="str">
        <f aca="false">IF(GE59="","",IF(GE59="-","-",IF(UPPER(GE59)="AB","+",VLOOKUP(GE59,'විෂය තොරතුරු'!$P$24:$Q$28,2))))</f>
        <v/>
      </c>
      <c r="HQ59" s="170" t="str">
        <f aca="false">IF(GF59="","",IF(GF59="-","-",IF(UPPER(GF59)="AB","+",VLOOKUP(GF59,'විෂය තොරතුරු'!$P$24:$Q$28,2))))</f>
        <v/>
      </c>
      <c r="HR59" s="171" t="str">
        <f aca="false">IF(GG59="","",IF(GG59="-","-",IF(UPPER(GG59)="AB","+",VLOOKUP(GG59,'විෂය තොරතුරු'!$P$24:$Q$28,2))))</f>
        <v>-</v>
      </c>
      <c r="HS59" s="168" t="str">
        <f aca="false">IF(GH59="","",IF(GH59="-","-",IF(UPPER(GH59)="AB","+",VLOOKUP(GH59,'විෂය තොරතුරු'!$P$24:$Q$28,2))))</f>
        <v>-</v>
      </c>
      <c r="HT59" s="168" t="str">
        <f aca="false">IF(GI59="","",IF(GI59="-","-",IF(UPPER(GI59)="AB","+",VLOOKUP(GI59,'විෂය තොරතුරු'!$P$24:$Q$28,2))))</f>
        <v>W</v>
      </c>
      <c r="HU59" s="168" t="str">
        <f aca="false">IF(GJ59="","",IF(GJ59="-","-",IF(UPPER(GJ59)="AB","+",VLOOKUP(GJ59,'විෂය තොරතුරු'!$P$24:$Q$28,2))))</f>
        <v/>
      </c>
      <c r="HV59" s="168" t="str">
        <f aca="false">IF(GK59="","",IF(GK59="-","-",IF(UPPER(GK59)="AB","+",VLOOKUP(GK59,'විෂය තොරතුරු'!$P$24:$Q$28,2))))</f>
        <v/>
      </c>
      <c r="HW59" s="168" t="str">
        <f aca="false">IF(GL59="","",IF(GL59="-","-",IF(UPPER(GL59)="AB","+",VLOOKUP(GL59,'විෂය තොරතුරු'!$P$24:$Q$28,2))))</f>
        <v>-</v>
      </c>
      <c r="HX59" s="168" t="str">
        <f aca="false">IF(GM59="","",IF(GM59="-","-",IF(UPPER(GM59)="AB","+",VLOOKUP(GM59,'විෂය තොරතුරු'!$P$24:$Q$28,2))))</f>
        <v/>
      </c>
      <c r="HY59" s="169" t="str">
        <f aca="false">IF(GN59="","",IF(GN59="-","-",IF(UPPER(GN59)="AB","+",VLOOKUP(GN59,'විෂය තොරතුරු'!$P$24:$Q$28,2))))</f>
        <v/>
      </c>
      <c r="HZ59" s="171" t="str">
        <f aca="false">IF(GO59="","",IF(GO59="-","-",IF(UPPER(GO59)="AB","+",VLOOKUP(GO59,'විෂය තොරතුරු'!$P$24:$Q$28,2))))</f>
        <v>W</v>
      </c>
      <c r="IA59" s="168" t="str">
        <f aca="false">IF(GP59="","",IF(GP59="-","-",IF(UPPER(GP59)="AB","+",VLOOKUP(GP59,'විෂය තොරතුරු'!$P$24:$Q$28,2))))</f>
        <v>-</v>
      </c>
      <c r="IB59" s="168" t="str">
        <f aca="false">IF(GQ59="","",IF(GQ59="-","-",IF(UPPER(GQ59)="AB","+",VLOOKUP(GQ59,'විෂය තොරතුරු'!$P$24:$Q$28,2))))</f>
        <v/>
      </c>
      <c r="IC59" s="168" t="str">
        <f aca="false">IF(GR59="","",IF(GR59="-","-",IF(UPPER(GR59)="AB","+",VLOOKUP(GR59,'විෂය තොරතුරු'!$P$24:$Q$28,2))))</f>
        <v>-</v>
      </c>
      <c r="ID59" s="168" t="str">
        <f aca="false">IF(GS59="","",IF(GS59="-","-",IF(UPPER(GS59)="AB","+",VLOOKUP(GS59,'විෂය තොරතුරු'!$P$24:$Q$28,2))))</f>
        <v/>
      </c>
      <c r="IE59" s="168" t="str">
        <f aca="false">IF(GT59="","",IF(GT59="-","-",IF(UPPER(GT59)="AB","+",VLOOKUP(GT59,'විෂය තොරතුරු'!$P$24:$Q$28,2))))</f>
        <v/>
      </c>
      <c r="IF59" s="168" t="str">
        <f aca="false">IF(GU59="","",IF(GU59="-","-",IF(UPPER(GU59)="AB","+",VLOOKUP(GU59,'විෂය තොරතුරු'!$P$24:$Q$28,2))))</f>
        <v/>
      </c>
      <c r="IG59" s="169" t="str">
        <f aca="false">IF(GV59="","",IF(GV59="-","-",IF(UPPER(GV59)="AB","+",VLOOKUP(GV59,'විෂය තොරතුරු'!$P$24:$Q$28,2))))</f>
        <v/>
      </c>
      <c r="IH59" s="171" t="n">
        <f aca="false">IF($FL59="","",COUNTIF($GZ59:$IG59,"A"))</f>
        <v>0</v>
      </c>
      <c r="II59" s="171" t="n">
        <f aca="false">IF($FL59="","",COUNTIF($GZ59:$IG59,"B"))</f>
        <v>0</v>
      </c>
      <c r="IJ59" s="171" t="n">
        <f aca="false">IF($FL59="","",COUNTIF($GZ59:$IG59,"C"))</f>
        <v>0</v>
      </c>
      <c r="IK59" s="171" t="n">
        <f aca="false">IF($FL59="","",COUNTIF($GZ59:$IG59,"S"))</f>
        <v>0</v>
      </c>
      <c r="IL59" s="171" t="n">
        <f aca="false">IF($FL59="","",COUNTIF($GZ59:$IG59,"W"))</f>
        <v>9</v>
      </c>
      <c r="IM59" s="171" t="n">
        <f aca="false">IF(FL59="","",SUM(IH59:IK59))</f>
        <v>0</v>
      </c>
      <c r="IN59" s="169" t="n">
        <f aca="false">IF(FL59="","",SUM(IH59:IJ59))</f>
        <v>0</v>
      </c>
      <c r="IO59" s="172" t="str">
        <f aca="false">IF(FL59="","",IF(AND(IM59&gt;=6,IN59&gt;=3,OR(FO59&gt;=35,FP59&gt;=35),FV59&gt;=35),"6/3 සමත්",IF(AND(IM59&gt;=5,IN59&gt;=3,OR(FO59&gt;=35,FP59&gt;=35,FV59&gt;=35)),"5/3 සමත්",IF(AND(IM59&gt;=4,IN59&gt;=1,OR(FO59&gt;=20,FP59&gt;=20,FV59&gt;=20)),"සමත් කළ හැකි",IF(IL59=9,"W9","අසමත් ?")))))</f>
        <v>W9</v>
      </c>
    </row>
    <row r="60" customFormat="false" ht="13.8" hidden="true" customHeight="false" outlineLevel="0" collapsed="false">
      <c r="A60" s="160" t="n">
        <v>46</v>
      </c>
      <c r="B60" s="189"/>
      <c r="C60" s="161"/>
      <c r="D60" s="162"/>
      <c r="E60" s="183"/>
      <c r="F60" s="181"/>
      <c r="G60" s="183"/>
      <c r="H60" s="180"/>
      <c r="I60" s="180"/>
      <c r="J60" s="181"/>
      <c r="K60" s="183"/>
      <c r="L60" s="180"/>
      <c r="M60" s="180"/>
      <c r="N60" s="181"/>
      <c r="O60" s="183"/>
      <c r="P60" s="180"/>
      <c r="Q60" s="180"/>
      <c r="R60" s="180"/>
      <c r="S60" s="180"/>
      <c r="T60" s="180"/>
      <c r="U60" s="180"/>
      <c r="V60" s="181"/>
      <c r="W60" s="183"/>
      <c r="X60" s="180"/>
      <c r="Y60" s="180"/>
      <c r="Z60" s="180"/>
      <c r="AA60" s="180"/>
      <c r="AB60" s="180"/>
      <c r="AC60" s="180"/>
      <c r="AD60" s="181"/>
      <c r="AE60" s="183"/>
      <c r="AF60" s="180"/>
      <c r="AG60" s="180"/>
      <c r="AH60" s="180"/>
      <c r="AI60" s="180"/>
      <c r="AJ60" s="180"/>
      <c r="AK60" s="180"/>
      <c r="AL60" s="166"/>
      <c r="AM60" s="167" t="str">
        <f aca="false">IF(B60="","",SUM(E60:AL60))</f>
        <v/>
      </c>
      <c r="AN60" s="168" t="str">
        <f aca="false">IF(B60="","",AM60/9)</f>
        <v/>
      </c>
      <c r="AO60" s="169" t="str">
        <f aca="false">IF(B60="","",IF(AM60=0,"-",RANK(AM60,$AM$15:$AM$64,0)))</f>
        <v/>
      </c>
      <c r="AP60" s="167" t="str">
        <f aca="false">IF(E60="","",IF(E60="-","-",IF(UPPER(E60)="AB","+",VLOOKUP(E60,'විෂය තොරතුරු'!$P$24:$Q$28,2))))</f>
        <v/>
      </c>
      <c r="AQ60" s="168" t="str">
        <f aca="false">IF(F60="","",IF(F60="-","-",IF(UPPER(F60)="AB","+",VLOOKUP(F60,'විෂය තොරතුරු'!$P$24:$Q$28,2))))</f>
        <v/>
      </c>
      <c r="AR60" s="168" t="str">
        <f aca="false">IF(G60="","",IF(G60="-","-",IF(UPPER(G60)="AB","+",VLOOKUP(G60,'විෂය තොරතුරු'!$P$24:$Q$28,2))))</f>
        <v/>
      </c>
      <c r="AS60" s="168" t="str">
        <f aca="false">IF(H60="","",IF(H60="-","-",IF(UPPER(H60)="AB","+",VLOOKUP(H60,'විෂය තොරතුරු'!$P$24:$Q$28,2))))</f>
        <v/>
      </c>
      <c r="AT60" s="168" t="str">
        <f aca="false">IF(I60="","",IF(I60="-","-",IF(UPPER(I60)="AB","+",VLOOKUP(I60,'විෂය තොරතුරු'!$P$24:$Q$28,2))))</f>
        <v/>
      </c>
      <c r="AU60" s="170" t="str">
        <f aca="false">IF(J60="","",IF(J60="-","-",IF(UPPER(J60)="AB","+",VLOOKUP(J60,'විෂය තොරතුරු'!$P$24:$Q$28,2))))</f>
        <v/>
      </c>
      <c r="AV60" s="171" t="str">
        <f aca="false">IF(K60="","",IF(K60="-","-",IF(UPPER(K60)="AB","+",VLOOKUP(K60,'විෂය තොරතුරු'!$P$24:$Q$28,2))))</f>
        <v/>
      </c>
      <c r="AW60" s="168" t="str">
        <f aca="false">IF(L60="","",IF(L60="-","-",IF(UPPER(L60)="AB","+",VLOOKUP(L60,'විෂය තොරතුරු'!$P$24:$Q$28,2))))</f>
        <v/>
      </c>
      <c r="AX60" s="168" t="str">
        <f aca="false">IF(M60="","",IF(M60="-","-",IF(UPPER(M60)="AB","+",VLOOKUP(M60,'විෂය තොරතුරු'!$P$24:$Q$28,2))))</f>
        <v/>
      </c>
      <c r="AY60" s="169" t="str">
        <f aca="false">IF(N60="","",IF(N60="-","-",IF(UPPER(N60)="AB","+",VLOOKUP(N60,'විෂය තොරතුරු'!$P$24:$Q$28,2))))</f>
        <v/>
      </c>
      <c r="AZ60" s="167" t="str">
        <f aca="false">IF(O60="","",IF(O60="-","-",IF(UPPER(O60)="AB","+",VLOOKUP(O60,'විෂය තොරතුරු'!$P$24:$Q$28,2))))</f>
        <v/>
      </c>
      <c r="BA60" s="168" t="str">
        <f aca="false">IF(P60="","",IF(P60="-","-",IF(UPPER(P60)="AB","+",VLOOKUP(P60,'විෂය තොරතුරු'!$P$24:$Q$28,2))))</f>
        <v/>
      </c>
      <c r="BB60" s="168" t="str">
        <f aca="false">IF(Q60="","",IF(Q60="-","-",IF(UPPER(Q60)="AB","+",VLOOKUP(Q60,'විෂය තොරතුරු'!$P$24:$Q$28,2))))</f>
        <v/>
      </c>
      <c r="BC60" s="168" t="str">
        <f aca="false">IF(R60="","",IF(R60="-","-",IF(UPPER(R60)="AB","+",VLOOKUP(R60,'විෂය තොරතුරු'!$P$24:$Q$28,2))))</f>
        <v/>
      </c>
      <c r="BD60" s="168" t="str">
        <f aca="false">IF(S60="","",IF(S60="-","-",IF(UPPER(S60)="AB","+",VLOOKUP(S60,'විෂය තොරතුරු'!$P$24:$Q$28,2))))</f>
        <v/>
      </c>
      <c r="BE60" s="168" t="str">
        <f aca="false">IF(T60="","",IF(T60="-","-",IF(UPPER(T60)="AB","+",VLOOKUP(T60,'විෂය තොරතුරු'!$P$24:$Q$28,2))))</f>
        <v/>
      </c>
      <c r="BF60" s="168" t="str">
        <f aca="false">IF(U60="","",IF(U60="-","-",IF(UPPER(U60)="AB","+",VLOOKUP(U60,'විෂය තොරතුරු'!$P$24:$Q$28,2))))</f>
        <v/>
      </c>
      <c r="BG60" s="170" t="str">
        <f aca="false">IF(V60="","",IF(V60="-","-",IF(UPPER(V60)="AB","+",VLOOKUP(V60,'විෂය තොරතුරු'!$P$24:$Q$28,2))))</f>
        <v/>
      </c>
      <c r="BH60" s="171" t="str">
        <f aca="false">IF(W60="","",IF(W60="-","-",IF(UPPER(W60)="AB","+",VLOOKUP(W60,'විෂය තොරතුරු'!$P$24:$Q$28,2))))</f>
        <v/>
      </c>
      <c r="BI60" s="168" t="str">
        <f aca="false">IF(X60="","",IF(X60="-","-",IF(UPPER(X60)="AB","+",VLOOKUP(X60,'විෂය තොරතුරු'!$P$24:$Q$28,2))))</f>
        <v/>
      </c>
      <c r="BJ60" s="168" t="str">
        <f aca="false">IF(Y60="","",IF(Y60="-","-",IF(UPPER(Y60)="AB","+",VLOOKUP(Y60,'විෂය තොරතුරු'!$P$24:$Q$28,2))))</f>
        <v/>
      </c>
      <c r="BK60" s="168" t="str">
        <f aca="false">IF(Z60="","",IF(Z60="-","-",IF(UPPER(Z60)="AB","+",VLOOKUP(Z60,'විෂය තොරතුරු'!$P$24:$Q$28,2))))</f>
        <v/>
      </c>
      <c r="BL60" s="168" t="str">
        <f aca="false">IF(AA60="","",IF(AA60="-","-",IF(UPPER(AA60)="AB","+",VLOOKUP(AA60,'විෂය තොරතුරු'!$P$24:$Q$28,2))))</f>
        <v/>
      </c>
      <c r="BM60" s="168" t="str">
        <f aca="false">IF(AB60="","",IF(AB60="-","-",IF(UPPER(AB60)="AB","+",VLOOKUP(AB60,'විෂය තොරතුරු'!$P$24:$Q$28,2))))</f>
        <v/>
      </c>
      <c r="BN60" s="168" t="str">
        <f aca="false">IF(AC60="","",IF(AC60="-","-",IF(UPPER(AC60)="AB","+",VLOOKUP(AC60,'විෂය තොරතුරු'!$P$24:$Q$28,2))))</f>
        <v/>
      </c>
      <c r="BO60" s="169" t="str">
        <f aca="false">IF(AD60="","",IF(AD60="-","-",IF(UPPER(AD60)="AB","+",VLOOKUP(AD60,'විෂය තොරතුරු'!$P$24:$Q$28,2))))</f>
        <v/>
      </c>
      <c r="BP60" s="171" t="str">
        <f aca="false">IF(AE60="","",IF(AE60="-","-",IF(UPPER(AE60)="AB","+",VLOOKUP(AE60,'විෂය තොරතුරු'!$P$24:$Q$28,2))))</f>
        <v/>
      </c>
      <c r="BQ60" s="168" t="str">
        <f aca="false">IF(AF60="","",IF(AF60="-","-",IF(UPPER(AF60)="AB","+",VLOOKUP(AF60,'විෂය තොරතුරු'!$P$24:$Q$28,2))))</f>
        <v/>
      </c>
      <c r="BR60" s="168" t="str">
        <f aca="false">IF(AG60="","",IF(AG60="-","-",IF(UPPER(AG60)="AB","+",VLOOKUP(AG60,'විෂය තොරතුරු'!$P$24:$Q$28,2))))</f>
        <v/>
      </c>
      <c r="BS60" s="168" t="str">
        <f aca="false">IF(AH60="","",IF(AH60="-","-",IF(UPPER(AH60)="AB","+",VLOOKUP(AH60,'විෂය තොරතුරු'!$P$24:$Q$28,2))))</f>
        <v/>
      </c>
      <c r="BT60" s="168" t="str">
        <f aca="false">IF(AI60="","",IF(AI60="-","-",IF(UPPER(AI60)="AB","+",VLOOKUP(AI60,'විෂය තොරතුරු'!$P$24:$Q$28,2))))</f>
        <v/>
      </c>
      <c r="BU60" s="168" t="str">
        <f aca="false">IF(AJ60="","",IF(AJ60="-","-",IF(UPPER(AJ60)="AB","+",VLOOKUP(AJ60,'විෂය තොරතුරු'!$P$24:$Q$28,2))))</f>
        <v/>
      </c>
      <c r="BV60" s="168" t="str">
        <f aca="false">IF(AK60="","",IF(AK60="-","-",IF(UPPER(AK60)="AB","+",VLOOKUP(AK60,'විෂය තොරතුරු'!$P$24:$Q$28,2))))</f>
        <v/>
      </c>
      <c r="BW60" s="169" t="str">
        <f aca="false">IF(AL60="","",IF(AL60="-","-",IF(UPPER(AL60)="AB","+",VLOOKUP(AL60,'විෂය තොරතුරු'!$P$24:$Q$28,2))))</f>
        <v/>
      </c>
      <c r="BX60" s="171" t="str">
        <f aca="false">IF($B60="","",COUNTIF($AP60:$BW60,"A"))</f>
        <v/>
      </c>
      <c r="BY60" s="168" t="str">
        <f aca="false">IF($B60="","",COUNTIF($AP60:$BW60,"B"))</f>
        <v/>
      </c>
      <c r="BZ60" s="168" t="str">
        <f aca="false">IF($B60="","",COUNTIF($AP60:$BW60,"C"))</f>
        <v/>
      </c>
      <c r="CA60" s="168" t="str">
        <f aca="false">IF($B60="","",COUNTIF($AP60:$BW60,"S"))</f>
        <v/>
      </c>
      <c r="CB60" s="169" t="str">
        <f aca="false">IF($B60="","",COUNTIF($AP60:$BW60,"W"))</f>
        <v/>
      </c>
      <c r="CC60" s="171" t="str">
        <f aca="false">IF(B60="","",SUM(BX60:CA60))</f>
        <v/>
      </c>
      <c r="CD60" s="169" t="str">
        <f aca="false">IF(B60="","",SUM(BX60:BZ60))</f>
        <v/>
      </c>
      <c r="CE60" s="172" t="str">
        <f aca="false">IF(B60="","",IF(AND(CC60&gt;=6,CD60&gt;=3,OR(E60&gt;=35,F60&gt;=35),L60&gt;=35),"6/3 සමත්",IF(AND(CC60&gt;=5,CD60&gt;=3,OR(E60&gt;=35,F60&gt;=35,L60&gt;=35)),"5/3 සමත්",IF(AND(CC60&gt;=4,CD60&gt;=1,OR(E60&gt;=20,F60&gt;=20,L60&gt;=20)),"සමත් කළ හැකි",IF(CB60=9,"W9","අසමත් ?")))))</f>
        <v/>
      </c>
      <c r="FK60" s="173" t="n">
        <v>46</v>
      </c>
      <c r="FL60" s="189" t="s">
        <v>89</v>
      </c>
      <c r="FM60" s="161"/>
      <c r="FN60" s="161" t="str">
        <f aca="false">IF(FM60="","-",(FM60/$M$95)*100)</f>
        <v>-</v>
      </c>
      <c r="FO60" s="165" t="s">
        <v>52</v>
      </c>
      <c r="FP60" s="165"/>
      <c r="FQ60" s="165" t="s">
        <v>52</v>
      </c>
      <c r="FR60" s="165" t="s">
        <v>18</v>
      </c>
      <c r="FS60" s="165"/>
      <c r="FT60" s="165"/>
      <c r="FU60" s="165" t="s">
        <v>52</v>
      </c>
      <c r="FV60" s="165" t="n">
        <v>14</v>
      </c>
      <c r="FW60" s="165" t="n">
        <v>12</v>
      </c>
      <c r="FX60" s="165" t="n">
        <v>12</v>
      </c>
      <c r="FY60" s="165" t="s">
        <v>18</v>
      </c>
      <c r="FZ60" s="165" t="s">
        <v>18</v>
      </c>
      <c r="GA60" s="165" t="s">
        <v>18</v>
      </c>
      <c r="GB60" s="165"/>
      <c r="GC60" s="165"/>
      <c r="GD60" s="165"/>
      <c r="GE60" s="165"/>
      <c r="GF60" s="165"/>
      <c r="GG60" s="165" t="s">
        <v>18</v>
      </c>
      <c r="GH60" s="165" t="s">
        <v>18</v>
      </c>
      <c r="GI60" s="165" t="s">
        <v>18</v>
      </c>
      <c r="GJ60" s="165"/>
      <c r="GK60" s="165"/>
      <c r="GL60" s="165" t="s">
        <v>18</v>
      </c>
      <c r="GM60" s="165"/>
      <c r="GN60" s="165"/>
      <c r="GO60" s="165" t="n">
        <v>21</v>
      </c>
      <c r="GP60" s="165" t="s">
        <v>18</v>
      </c>
      <c r="GQ60" s="165"/>
      <c r="GR60" s="165" t="s">
        <v>18</v>
      </c>
      <c r="GS60" s="165"/>
      <c r="GT60" s="165"/>
      <c r="GU60" s="165"/>
      <c r="GV60" s="174"/>
      <c r="GW60" s="167" t="n">
        <f aca="false">IF(FL60="","",SUM(FO60:GV60))</f>
        <v>59</v>
      </c>
      <c r="GX60" s="168" t="n">
        <f aca="false">IF(FL60="","",GW60/9)</f>
        <v>6.55555555555556</v>
      </c>
      <c r="GY60" s="169" t="n">
        <f aca="false">IF(FL60="","",IF(GW60=0,"-",RANK(GW60,$GW$15:$GW$64,0)))</f>
        <v>46</v>
      </c>
      <c r="GZ60" s="167" t="str">
        <f aca="false">IF(FO60="","",IF(FO60="-","-",IF(UPPER(FO60)="AB","+",VLOOKUP(FO60,'විෂය තොරතුරු'!$P$24:$Q$28,2))))</f>
        <v>+</v>
      </c>
      <c r="HA60" s="168" t="str">
        <f aca="false">IF(FP60="","",IF(FP60="-","-",IF(UPPER(FP60)="AB","+",VLOOKUP(FP60,'විෂය තොරතුරු'!$P$24:$Q$28,2))))</f>
        <v/>
      </c>
      <c r="HB60" s="168" t="str">
        <f aca="false">IF(FQ60="","",IF(FQ60="-","-",IF(UPPER(FQ60)="AB","+",VLOOKUP(FQ60,'විෂය තොරතුරු'!$P$24:$Q$28,2))))</f>
        <v>+</v>
      </c>
      <c r="HC60" s="168" t="str">
        <f aca="false">IF(FR60="","",IF(FR60="-","-",IF(UPPER(FR60)="AB","+",VLOOKUP(FR60,'විෂය තොරතුරු'!$P$24:$Q$28,2))))</f>
        <v>-</v>
      </c>
      <c r="HD60" s="168" t="str">
        <f aca="false">IF(FS60="","",IF(FS60="-","-",IF(UPPER(FS60)="AB","+",VLOOKUP(FS60,'විෂය තොරතුරු'!$P$24:$Q$28,2))))</f>
        <v/>
      </c>
      <c r="HE60" s="170" t="str">
        <f aca="false">IF(FT60="","",IF(FT60="-","-",IF(UPPER(FT60)="AB","+",VLOOKUP(FT60,'විෂය තොරතුරු'!$P$24:$Q$28,2))))</f>
        <v/>
      </c>
      <c r="HF60" s="171" t="str">
        <f aca="false">IF(FU60="","",IF(FU60="-","-",IF(UPPER(FU60)="AB","+",VLOOKUP(FU60,'විෂය තොරතුරු'!$P$24:$Q$28,2))))</f>
        <v>+</v>
      </c>
      <c r="HG60" s="168" t="str">
        <f aca="false">IF(FV60="","",IF(FV60="-","-",IF(UPPER(FV60)="AB","+",VLOOKUP(FV60,'විෂය තොරතුරු'!$P$24:$Q$28,2))))</f>
        <v>W</v>
      </c>
      <c r="HH60" s="168" t="str">
        <f aca="false">IF(FW60="","",IF(FW60="-","-",IF(UPPER(FW60)="AB","+",VLOOKUP(FW60,'විෂය තොරතුරු'!$P$24:$Q$28,2))))</f>
        <v>W</v>
      </c>
      <c r="HI60" s="169" t="str">
        <f aca="false">IF(FX60="","",IF(FX60="-","-",IF(UPPER(FX60)="AB","+",VLOOKUP(FX60,'විෂය තොරතුරු'!$P$24:$Q$28,2))))</f>
        <v>W</v>
      </c>
      <c r="HJ60" s="167" t="str">
        <f aca="false">IF(FY60="","",IF(FY60="-","-",IF(UPPER(FY60)="AB","+",VLOOKUP(FY60,'විෂය තොරතුරු'!$P$24:$Q$28,2))))</f>
        <v>-</v>
      </c>
      <c r="HK60" s="168" t="str">
        <f aca="false">IF(FZ60="","",IF(FZ60="-","-",IF(UPPER(FZ60)="AB","+",VLOOKUP(FZ60,'විෂය තොරතුරු'!$P$24:$Q$28,2))))</f>
        <v>-</v>
      </c>
      <c r="HL60" s="168" t="str">
        <f aca="false">IF(GA60="","",IF(GA60="-","-",IF(UPPER(GA60)="AB","+",VLOOKUP(GA60,'විෂය තොරතුරු'!$P$24:$Q$28,2))))</f>
        <v>-</v>
      </c>
      <c r="HM60" s="168" t="str">
        <f aca="false">IF(GB60="","",IF(GB60="-","-",IF(UPPER(GB60)="AB","+",VLOOKUP(GB60,'විෂය තොරතුරු'!$P$24:$Q$28,2))))</f>
        <v/>
      </c>
      <c r="HN60" s="168" t="str">
        <f aca="false">IF(GC60="","",IF(GC60="-","-",IF(UPPER(GC60)="AB","+",VLOOKUP(GC60,'විෂය තොරතුරු'!$P$24:$Q$28,2))))</f>
        <v/>
      </c>
      <c r="HO60" s="168" t="str">
        <f aca="false">IF(GD60="","",IF(GD60="-","-",IF(UPPER(GD60)="AB","+",VLOOKUP(GD60,'විෂය තොරතුරු'!$P$24:$Q$28,2))))</f>
        <v/>
      </c>
      <c r="HP60" s="168" t="str">
        <f aca="false">IF(GE60="","",IF(GE60="-","-",IF(UPPER(GE60)="AB","+",VLOOKUP(GE60,'විෂය තොරතුරු'!$P$24:$Q$28,2))))</f>
        <v/>
      </c>
      <c r="HQ60" s="170" t="str">
        <f aca="false">IF(GF60="","",IF(GF60="-","-",IF(UPPER(GF60)="AB","+",VLOOKUP(GF60,'විෂය තොරතුරු'!$P$24:$Q$28,2))))</f>
        <v/>
      </c>
      <c r="HR60" s="171" t="str">
        <f aca="false">IF(GG60="","",IF(GG60="-","-",IF(UPPER(GG60)="AB","+",VLOOKUP(GG60,'විෂය තොරතුරු'!$P$24:$Q$28,2))))</f>
        <v>-</v>
      </c>
      <c r="HS60" s="168" t="str">
        <f aca="false">IF(GH60="","",IF(GH60="-","-",IF(UPPER(GH60)="AB","+",VLOOKUP(GH60,'විෂය තොරතුරු'!$P$24:$Q$28,2))))</f>
        <v>-</v>
      </c>
      <c r="HT60" s="168" t="str">
        <f aca="false">IF(GI60="","",IF(GI60="-","-",IF(UPPER(GI60)="AB","+",VLOOKUP(GI60,'විෂය තොරතුරු'!$P$24:$Q$28,2))))</f>
        <v>-</v>
      </c>
      <c r="HU60" s="168" t="str">
        <f aca="false">IF(GJ60="","",IF(GJ60="-","-",IF(UPPER(GJ60)="AB","+",VLOOKUP(GJ60,'විෂය තොරතුරු'!$P$24:$Q$28,2))))</f>
        <v/>
      </c>
      <c r="HV60" s="168" t="str">
        <f aca="false">IF(GK60="","",IF(GK60="-","-",IF(UPPER(GK60)="AB","+",VLOOKUP(GK60,'විෂය තොරතුරු'!$P$24:$Q$28,2))))</f>
        <v/>
      </c>
      <c r="HW60" s="168" t="str">
        <f aca="false">IF(GL60="","",IF(GL60="-","-",IF(UPPER(GL60)="AB","+",VLOOKUP(GL60,'විෂය තොරතුරු'!$P$24:$Q$28,2))))</f>
        <v>-</v>
      </c>
      <c r="HX60" s="168" t="str">
        <f aca="false">IF(GM60="","",IF(GM60="-","-",IF(UPPER(GM60)="AB","+",VLOOKUP(GM60,'විෂය තොරතුරු'!$P$24:$Q$28,2))))</f>
        <v/>
      </c>
      <c r="HY60" s="169" t="str">
        <f aca="false">IF(GN60="","",IF(GN60="-","-",IF(UPPER(GN60)="AB","+",VLOOKUP(GN60,'විෂය තොරතුරු'!$P$24:$Q$28,2))))</f>
        <v/>
      </c>
      <c r="HZ60" s="171" t="str">
        <f aca="false">IF(GO60="","",IF(GO60="-","-",IF(UPPER(GO60)="AB","+",VLOOKUP(GO60,'විෂය තොරතුරු'!$P$24:$Q$28,2))))</f>
        <v>W</v>
      </c>
      <c r="IA60" s="168" t="str">
        <f aca="false">IF(GP60="","",IF(GP60="-","-",IF(UPPER(GP60)="AB","+",VLOOKUP(GP60,'විෂය තොරතුරු'!$P$24:$Q$28,2))))</f>
        <v>-</v>
      </c>
      <c r="IB60" s="168" t="str">
        <f aca="false">IF(GQ60="","",IF(GQ60="-","-",IF(UPPER(GQ60)="AB","+",VLOOKUP(GQ60,'විෂය තොරතුරු'!$P$24:$Q$28,2))))</f>
        <v/>
      </c>
      <c r="IC60" s="168" t="str">
        <f aca="false">IF(GR60="","",IF(GR60="-","-",IF(UPPER(GR60)="AB","+",VLOOKUP(GR60,'විෂය තොරතුරු'!$P$24:$Q$28,2))))</f>
        <v>-</v>
      </c>
      <c r="ID60" s="168" t="str">
        <f aca="false">IF(GS60="","",IF(GS60="-","-",IF(UPPER(GS60)="AB","+",VLOOKUP(GS60,'විෂය තොරතුරු'!$P$24:$Q$28,2))))</f>
        <v/>
      </c>
      <c r="IE60" s="168" t="str">
        <f aca="false">IF(GT60="","",IF(GT60="-","-",IF(UPPER(GT60)="AB","+",VLOOKUP(GT60,'විෂය තොරතුරු'!$P$24:$Q$28,2))))</f>
        <v/>
      </c>
      <c r="IF60" s="168" t="str">
        <f aca="false">IF(GU60="","",IF(GU60="-","-",IF(UPPER(GU60)="AB","+",VLOOKUP(GU60,'විෂය තොරතුරු'!$P$24:$Q$28,2))))</f>
        <v/>
      </c>
      <c r="IG60" s="169" t="str">
        <f aca="false">IF(GV60="","",IF(GV60="-","-",IF(UPPER(GV60)="AB","+",VLOOKUP(GV60,'විෂය තොරතුරු'!$P$24:$Q$28,2))))</f>
        <v/>
      </c>
      <c r="IH60" s="171" t="n">
        <f aca="false">IF($FL60="","",COUNTIF($GZ60:$IG60,"A"))</f>
        <v>0</v>
      </c>
      <c r="II60" s="171" t="n">
        <f aca="false">IF($FL60="","",COUNTIF($GZ60:$IG60,"B"))</f>
        <v>0</v>
      </c>
      <c r="IJ60" s="171" t="n">
        <f aca="false">IF($FL60="","",COUNTIF($GZ60:$IG60,"C"))</f>
        <v>0</v>
      </c>
      <c r="IK60" s="171" t="n">
        <f aca="false">IF($FL60="","",COUNTIF($GZ60:$IG60,"S"))</f>
        <v>0</v>
      </c>
      <c r="IL60" s="171" t="n">
        <f aca="false">IF($FL60="","",COUNTIF($GZ60:$IG60,"W"))</f>
        <v>4</v>
      </c>
      <c r="IM60" s="171" t="n">
        <f aca="false">IF(FL60="","",SUM(IH60:IK60))</f>
        <v>0</v>
      </c>
      <c r="IN60" s="169" t="n">
        <f aca="false">IF(FL60="","",SUM(IH60:IJ60))</f>
        <v>0</v>
      </c>
      <c r="IO60" s="172" t="str">
        <f aca="false">IF(FL60="","",IF(AND(IM60&gt;=6,IN60&gt;=3,OR(FO60&gt;=35,FP60&gt;=35),FV60&gt;=35),"6/3 සමත්",IF(AND(IM60&gt;=5,IN60&gt;=3,OR(FO60&gt;=35,FP60&gt;=35,FV60&gt;=35)),"5/3 සමත්",IF(AND(IM60&gt;=4,IN60&gt;=1,OR(FO60&gt;=20,FP60&gt;=20,FV60&gt;=20)),"සමත් කළ හැකි",IF(IL60=9,"W9","අසමත් ?")))))</f>
        <v>අසමත් ?</v>
      </c>
    </row>
    <row r="61" customFormat="false" ht="13.8" hidden="true" customHeight="false" outlineLevel="0" collapsed="false">
      <c r="A61" s="160" t="n">
        <v>47</v>
      </c>
      <c r="B61" s="189"/>
      <c r="C61" s="161"/>
      <c r="D61" s="162"/>
      <c r="E61" s="183"/>
      <c r="F61" s="181"/>
      <c r="G61" s="183"/>
      <c r="H61" s="180"/>
      <c r="I61" s="180"/>
      <c r="J61" s="181"/>
      <c r="K61" s="183"/>
      <c r="L61" s="180"/>
      <c r="M61" s="180"/>
      <c r="N61" s="181"/>
      <c r="O61" s="183"/>
      <c r="P61" s="180"/>
      <c r="Q61" s="180"/>
      <c r="R61" s="180"/>
      <c r="S61" s="180"/>
      <c r="T61" s="180"/>
      <c r="U61" s="180"/>
      <c r="V61" s="181"/>
      <c r="W61" s="183"/>
      <c r="X61" s="180"/>
      <c r="Y61" s="180"/>
      <c r="Z61" s="180"/>
      <c r="AA61" s="180"/>
      <c r="AB61" s="180"/>
      <c r="AC61" s="180"/>
      <c r="AD61" s="181"/>
      <c r="AE61" s="183"/>
      <c r="AF61" s="180"/>
      <c r="AG61" s="180"/>
      <c r="AH61" s="180"/>
      <c r="AI61" s="180"/>
      <c r="AJ61" s="180"/>
      <c r="AK61" s="180"/>
      <c r="AL61" s="166"/>
      <c r="AM61" s="167" t="str">
        <f aca="false">IF(B61="","",SUM(E61:AL61))</f>
        <v/>
      </c>
      <c r="AN61" s="168" t="str">
        <f aca="false">IF(B61="","",AM61/9)</f>
        <v/>
      </c>
      <c r="AO61" s="169" t="str">
        <f aca="false">IF(B61="","",IF(AM61=0,"-",RANK(AM61,$AM$15:$AM$64,0)))</f>
        <v/>
      </c>
      <c r="AP61" s="167" t="str">
        <f aca="false">IF(E61="","",IF(E61="-","-",IF(UPPER(E61)="AB","+",VLOOKUP(E61,'විෂය තොරතුරු'!$P$24:$Q$28,2))))</f>
        <v/>
      </c>
      <c r="AQ61" s="168" t="str">
        <f aca="false">IF(F61="","",IF(F61="-","-",IF(UPPER(F61)="AB","+",VLOOKUP(F61,'විෂය තොරතුරු'!$P$24:$Q$28,2))))</f>
        <v/>
      </c>
      <c r="AR61" s="168" t="str">
        <f aca="false">IF(G61="","",IF(G61="-","-",IF(UPPER(G61)="AB","+",VLOOKUP(G61,'විෂය තොරතුරු'!$P$24:$Q$28,2))))</f>
        <v/>
      </c>
      <c r="AS61" s="168" t="str">
        <f aca="false">IF(H61="","",IF(H61="-","-",IF(UPPER(H61)="AB","+",VLOOKUP(H61,'විෂය තොරතුරු'!$P$24:$Q$28,2))))</f>
        <v/>
      </c>
      <c r="AT61" s="168" t="str">
        <f aca="false">IF(I61="","",IF(I61="-","-",IF(UPPER(I61)="AB","+",VLOOKUP(I61,'විෂය තොරතුරු'!$P$24:$Q$28,2))))</f>
        <v/>
      </c>
      <c r="AU61" s="170" t="str">
        <f aca="false">IF(J61="","",IF(J61="-","-",IF(UPPER(J61)="AB","+",VLOOKUP(J61,'විෂය තොරතුරු'!$P$24:$Q$28,2))))</f>
        <v/>
      </c>
      <c r="AV61" s="171" t="str">
        <f aca="false">IF(K61="","",IF(K61="-","-",IF(UPPER(K61)="AB","+",VLOOKUP(K61,'විෂය තොරතුරු'!$P$24:$Q$28,2))))</f>
        <v/>
      </c>
      <c r="AW61" s="168" t="str">
        <f aca="false">IF(L61="","",IF(L61="-","-",IF(UPPER(L61)="AB","+",VLOOKUP(L61,'විෂය තොරතුරු'!$P$24:$Q$28,2))))</f>
        <v/>
      </c>
      <c r="AX61" s="168" t="str">
        <f aca="false">IF(M61="","",IF(M61="-","-",IF(UPPER(M61)="AB","+",VLOOKUP(M61,'විෂය තොරතුරු'!$P$24:$Q$28,2))))</f>
        <v/>
      </c>
      <c r="AY61" s="169" t="str">
        <f aca="false">IF(N61="","",IF(N61="-","-",IF(UPPER(N61)="AB","+",VLOOKUP(N61,'විෂය තොරතුරු'!$P$24:$Q$28,2))))</f>
        <v/>
      </c>
      <c r="AZ61" s="167" t="str">
        <f aca="false">IF(O61="","",IF(O61="-","-",IF(UPPER(O61)="AB","+",VLOOKUP(O61,'විෂය තොරතුරු'!$P$24:$Q$28,2))))</f>
        <v/>
      </c>
      <c r="BA61" s="168" t="str">
        <f aca="false">IF(P61="","",IF(P61="-","-",IF(UPPER(P61)="AB","+",VLOOKUP(P61,'විෂය තොරතුරු'!$P$24:$Q$28,2))))</f>
        <v/>
      </c>
      <c r="BB61" s="168" t="str">
        <f aca="false">IF(Q61="","",IF(Q61="-","-",IF(UPPER(Q61)="AB","+",VLOOKUP(Q61,'විෂය තොරතුරු'!$P$24:$Q$28,2))))</f>
        <v/>
      </c>
      <c r="BC61" s="168" t="str">
        <f aca="false">IF(R61="","",IF(R61="-","-",IF(UPPER(R61)="AB","+",VLOOKUP(R61,'විෂය තොරතුරු'!$P$24:$Q$28,2))))</f>
        <v/>
      </c>
      <c r="BD61" s="168" t="str">
        <f aca="false">IF(S61="","",IF(S61="-","-",IF(UPPER(S61)="AB","+",VLOOKUP(S61,'විෂය තොරතුරු'!$P$24:$Q$28,2))))</f>
        <v/>
      </c>
      <c r="BE61" s="168" t="str">
        <f aca="false">IF(T61="","",IF(T61="-","-",IF(UPPER(T61)="AB","+",VLOOKUP(T61,'විෂය තොරතුරු'!$P$24:$Q$28,2))))</f>
        <v/>
      </c>
      <c r="BF61" s="168" t="str">
        <f aca="false">IF(U61="","",IF(U61="-","-",IF(UPPER(U61)="AB","+",VLOOKUP(U61,'විෂය තොරතුරු'!$P$24:$Q$28,2))))</f>
        <v/>
      </c>
      <c r="BG61" s="170" t="str">
        <f aca="false">IF(V61="","",IF(V61="-","-",IF(UPPER(V61)="AB","+",VLOOKUP(V61,'විෂය තොරතුරු'!$P$24:$Q$28,2))))</f>
        <v/>
      </c>
      <c r="BH61" s="171" t="str">
        <f aca="false">IF(W61="","",IF(W61="-","-",IF(UPPER(W61)="AB","+",VLOOKUP(W61,'විෂය තොරතුරු'!$P$24:$Q$28,2))))</f>
        <v/>
      </c>
      <c r="BI61" s="168" t="str">
        <f aca="false">IF(X61="","",IF(X61="-","-",IF(UPPER(X61)="AB","+",VLOOKUP(X61,'විෂය තොරතුරු'!$P$24:$Q$28,2))))</f>
        <v/>
      </c>
      <c r="BJ61" s="168" t="str">
        <f aca="false">IF(Y61="","",IF(Y61="-","-",IF(UPPER(Y61)="AB","+",VLOOKUP(Y61,'විෂය තොරතුරු'!$P$24:$Q$28,2))))</f>
        <v/>
      </c>
      <c r="BK61" s="168" t="str">
        <f aca="false">IF(Z61="","",IF(Z61="-","-",IF(UPPER(Z61)="AB","+",VLOOKUP(Z61,'විෂය තොරතුරු'!$P$24:$Q$28,2))))</f>
        <v/>
      </c>
      <c r="BL61" s="168" t="str">
        <f aca="false">IF(AA61="","",IF(AA61="-","-",IF(UPPER(AA61)="AB","+",VLOOKUP(AA61,'විෂය තොරතුරු'!$P$24:$Q$28,2))))</f>
        <v/>
      </c>
      <c r="BM61" s="168" t="str">
        <f aca="false">IF(AB61="","",IF(AB61="-","-",IF(UPPER(AB61)="AB","+",VLOOKUP(AB61,'විෂය තොරතුරු'!$P$24:$Q$28,2))))</f>
        <v/>
      </c>
      <c r="BN61" s="168" t="str">
        <f aca="false">IF(AC61="","",IF(AC61="-","-",IF(UPPER(AC61)="AB","+",VLOOKUP(AC61,'විෂය තොරතුරු'!$P$24:$Q$28,2))))</f>
        <v/>
      </c>
      <c r="BO61" s="169" t="str">
        <f aca="false">IF(AD61="","",IF(AD61="-","-",IF(UPPER(AD61)="AB","+",VLOOKUP(AD61,'විෂය තොරතුරු'!$P$24:$Q$28,2))))</f>
        <v/>
      </c>
      <c r="BP61" s="171" t="str">
        <f aca="false">IF(AE61="","",IF(AE61="-","-",IF(UPPER(AE61)="AB","+",VLOOKUP(AE61,'විෂය තොරතුරු'!$P$24:$Q$28,2))))</f>
        <v/>
      </c>
      <c r="BQ61" s="168" t="str">
        <f aca="false">IF(AF61="","",IF(AF61="-","-",IF(UPPER(AF61)="AB","+",VLOOKUP(AF61,'විෂය තොරතුරු'!$P$24:$Q$28,2))))</f>
        <v/>
      </c>
      <c r="BR61" s="168" t="str">
        <f aca="false">IF(AG61="","",IF(AG61="-","-",IF(UPPER(AG61)="AB","+",VLOOKUP(AG61,'විෂය තොරතුරු'!$P$24:$Q$28,2))))</f>
        <v/>
      </c>
      <c r="BS61" s="168" t="str">
        <f aca="false">IF(AH61="","",IF(AH61="-","-",IF(UPPER(AH61)="AB","+",VLOOKUP(AH61,'විෂය තොරතුරු'!$P$24:$Q$28,2))))</f>
        <v/>
      </c>
      <c r="BT61" s="168" t="str">
        <f aca="false">IF(AI61="","",IF(AI61="-","-",IF(UPPER(AI61)="AB","+",VLOOKUP(AI61,'විෂය තොරතුරු'!$P$24:$Q$28,2))))</f>
        <v/>
      </c>
      <c r="BU61" s="168" t="str">
        <f aca="false">IF(AJ61="","",IF(AJ61="-","-",IF(UPPER(AJ61)="AB","+",VLOOKUP(AJ61,'විෂය තොරතුරු'!$P$24:$Q$28,2))))</f>
        <v/>
      </c>
      <c r="BV61" s="168" t="str">
        <f aca="false">IF(AK61="","",IF(AK61="-","-",IF(UPPER(AK61)="AB","+",VLOOKUP(AK61,'විෂය තොරතුරු'!$P$24:$Q$28,2))))</f>
        <v/>
      </c>
      <c r="BW61" s="169" t="str">
        <f aca="false">IF(AL61="","",IF(AL61="-","-",IF(UPPER(AL61)="AB","+",VLOOKUP(AL61,'විෂය තොරතුරු'!$P$24:$Q$28,2))))</f>
        <v/>
      </c>
      <c r="BX61" s="171" t="str">
        <f aca="false">IF($B61="","",COUNTIF($AP61:$BW61,"A"))</f>
        <v/>
      </c>
      <c r="BY61" s="168" t="str">
        <f aca="false">IF($B61="","",COUNTIF($AP61:$BW61,"B"))</f>
        <v/>
      </c>
      <c r="BZ61" s="168" t="str">
        <f aca="false">IF($B61="","",COUNTIF($AP61:$BW61,"C"))</f>
        <v/>
      </c>
      <c r="CA61" s="168" t="str">
        <f aca="false">IF($B61="","",COUNTIF($AP61:$BW61,"S"))</f>
        <v/>
      </c>
      <c r="CB61" s="169" t="str">
        <f aca="false">IF($B61="","",COUNTIF($AP61:$BW61,"W"))</f>
        <v/>
      </c>
      <c r="CC61" s="171" t="str">
        <f aca="false">IF(B61="","",SUM(BX61:CA61))</f>
        <v/>
      </c>
      <c r="CD61" s="169" t="str">
        <f aca="false">IF(B61="","",SUM(BX61:BZ61))</f>
        <v/>
      </c>
      <c r="CE61" s="172" t="str">
        <f aca="false">IF(B61="","",IF(AND(CC61&gt;=6,CD61&gt;=3,OR(E61&gt;=35,F61&gt;=35),L61&gt;=35),"6/3 සමත්",IF(AND(CC61&gt;=5,CD61&gt;=3,OR(E61&gt;=35,F61&gt;=35,L61&gt;=35)),"5/3 සමත්",IF(AND(CC61&gt;=4,CD61&gt;=1,OR(E61&gt;=20,F61&gt;=20,L61&gt;=20)),"සමත් කළ හැකි",IF(CB61=9,"W9","අසමත් ?")))))</f>
        <v/>
      </c>
      <c r="FK61" s="173" t="n">
        <v>47</v>
      </c>
      <c r="FL61" s="189" t="s">
        <v>90</v>
      </c>
      <c r="FM61" s="161"/>
      <c r="FN61" s="161" t="str">
        <f aca="false">IF(FM61="","-",(FM61/$M$95)*100)</f>
        <v>-</v>
      </c>
      <c r="FO61" s="165" t="n">
        <v>38</v>
      </c>
      <c r="FP61" s="165"/>
      <c r="FQ61" s="165" t="n">
        <v>66</v>
      </c>
      <c r="FR61" s="165" t="s">
        <v>18</v>
      </c>
      <c r="FS61" s="165"/>
      <c r="FT61" s="165"/>
      <c r="FU61" s="165" t="n">
        <v>22</v>
      </c>
      <c r="FV61" s="165" t="n">
        <v>46</v>
      </c>
      <c r="FW61" s="165" t="n">
        <v>17</v>
      </c>
      <c r="FX61" s="165" t="n">
        <v>35</v>
      </c>
      <c r="FY61" s="165" t="s">
        <v>18</v>
      </c>
      <c r="FZ61" s="165" t="s">
        <v>18</v>
      </c>
      <c r="GA61" s="165" t="n">
        <v>53</v>
      </c>
      <c r="GB61" s="165"/>
      <c r="GC61" s="165"/>
      <c r="GD61" s="165"/>
      <c r="GE61" s="165"/>
      <c r="GF61" s="165"/>
      <c r="GG61" s="165" t="s">
        <v>18</v>
      </c>
      <c r="GH61" s="165" t="n">
        <v>64</v>
      </c>
      <c r="GI61" s="165" t="s">
        <v>18</v>
      </c>
      <c r="GJ61" s="165"/>
      <c r="GK61" s="165"/>
      <c r="GL61" s="165" t="s">
        <v>18</v>
      </c>
      <c r="GM61" s="165"/>
      <c r="GN61" s="165"/>
      <c r="GO61" s="165" t="s">
        <v>18</v>
      </c>
      <c r="GP61" s="165" t="s">
        <v>18</v>
      </c>
      <c r="GQ61" s="165"/>
      <c r="GR61" s="165" t="n">
        <v>54</v>
      </c>
      <c r="GS61" s="165"/>
      <c r="GT61" s="165"/>
      <c r="GU61" s="165"/>
      <c r="GV61" s="174"/>
      <c r="GW61" s="167" t="n">
        <f aca="false">IF(FL61="","",SUM(FO61:GV61))</f>
        <v>395</v>
      </c>
      <c r="GX61" s="168" t="n">
        <f aca="false">IF(FL61="","",GW61/9)</f>
        <v>43.8888888888889</v>
      </c>
      <c r="GY61" s="169" t="n">
        <f aca="false">IF(FL61="","",IF(GW61=0,"-",RANK(GW61,$GW$15:$GW$64,0)))</f>
        <v>11</v>
      </c>
      <c r="GZ61" s="167" t="str">
        <f aca="false">IF(FO61="","",IF(FO61="-","-",IF(UPPER(FO61)="AB","+",VLOOKUP(FO61,'විෂය තොරතුරු'!$P$24:$Q$28,2))))</f>
        <v>S</v>
      </c>
      <c r="HA61" s="168" t="str">
        <f aca="false">IF(FP61="","",IF(FP61="-","-",IF(UPPER(FP61)="AB","+",VLOOKUP(FP61,'විෂය තොරතුරු'!$P$24:$Q$28,2))))</f>
        <v/>
      </c>
      <c r="HB61" s="168" t="str">
        <f aca="false">IF(FQ61="","",IF(FQ61="-","-",IF(UPPER(FQ61)="AB","+",VLOOKUP(FQ61,'විෂය තොරතුරු'!$P$24:$Q$28,2))))</f>
        <v>B</v>
      </c>
      <c r="HC61" s="168" t="str">
        <f aca="false">IF(FR61="","",IF(FR61="-","-",IF(UPPER(FR61)="AB","+",VLOOKUP(FR61,'විෂය තොරතුරු'!$P$24:$Q$28,2))))</f>
        <v>-</v>
      </c>
      <c r="HD61" s="168" t="str">
        <f aca="false">IF(FS61="","",IF(FS61="-","-",IF(UPPER(FS61)="AB","+",VLOOKUP(FS61,'විෂය තොරතුරු'!$P$24:$Q$28,2))))</f>
        <v/>
      </c>
      <c r="HE61" s="170" t="str">
        <f aca="false">IF(FT61="","",IF(FT61="-","-",IF(UPPER(FT61)="AB","+",VLOOKUP(FT61,'විෂය තොරතුරු'!$P$24:$Q$28,2))))</f>
        <v/>
      </c>
      <c r="HF61" s="171" t="str">
        <f aca="false">IF(FU61="","",IF(FU61="-","-",IF(UPPER(FU61)="AB","+",VLOOKUP(FU61,'විෂය තොරතුරු'!$P$24:$Q$28,2))))</f>
        <v>W</v>
      </c>
      <c r="HG61" s="168" t="str">
        <f aca="false">IF(FV61="","",IF(FV61="-","-",IF(UPPER(FV61)="AB","+",VLOOKUP(FV61,'විෂය තොරතුරු'!$P$24:$Q$28,2))))</f>
        <v>S</v>
      </c>
      <c r="HH61" s="168" t="str">
        <f aca="false">IF(FW61="","",IF(FW61="-","-",IF(UPPER(FW61)="AB","+",VLOOKUP(FW61,'විෂය තොරතුරු'!$P$24:$Q$28,2))))</f>
        <v>W</v>
      </c>
      <c r="HI61" s="169" t="str">
        <f aca="false">IF(FX61="","",IF(FX61="-","-",IF(UPPER(FX61)="AB","+",VLOOKUP(FX61,'විෂය තොරතුරු'!$P$24:$Q$28,2))))</f>
        <v>S</v>
      </c>
      <c r="HJ61" s="167" t="str">
        <f aca="false">IF(FY61="","",IF(FY61="-","-",IF(UPPER(FY61)="AB","+",VLOOKUP(FY61,'විෂය තොරතුරු'!$P$24:$Q$28,2))))</f>
        <v>-</v>
      </c>
      <c r="HK61" s="168" t="str">
        <f aca="false">IF(FZ61="","",IF(FZ61="-","-",IF(UPPER(FZ61)="AB","+",VLOOKUP(FZ61,'විෂය තොරතුරු'!$P$24:$Q$28,2))))</f>
        <v>-</v>
      </c>
      <c r="HL61" s="168" t="str">
        <f aca="false">IF(GA61="","",IF(GA61="-","-",IF(UPPER(GA61)="AB","+",VLOOKUP(GA61,'විෂය තොරතුරු'!$P$24:$Q$28,2))))</f>
        <v>C</v>
      </c>
      <c r="HM61" s="168" t="str">
        <f aca="false">IF(GB61="","",IF(GB61="-","-",IF(UPPER(GB61)="AB","+",VLOOKUP(GB61,'විෂය තොරතුරු'!$P$24:$Q$28,2))))</f>
        <v/>
      </c>
      <c r="HN61" s="168" t="str">
        <f aca="false">IF(GC61="","",IF(GC61="-","-",IF(UPPER(GC61)="AB","+",VLOOKUP(GC61,'විෂය තොරතුරු'!$P$24:$Q$28,2))))</f>
        <v/>
      </c>
      <c r="HO61" s="168" t="str">
        <f aca="false">IF(GD61="","",IF(GD61="-","-",IF(UPPER(GD61)="AB","+",VLOOKUP(GD61,'විෂය තොරතුරු'!$P$24:$Q$28,2))))</f>
        <v/>
      </c>
      <c r="HP61" s="168" t="str">
        <f aca="false">IF(GE61="","",IF(GE61="-","-",IF(UPPER(GE61)="AB","+",VLOOKUP(GE61,'විෂය තොරතුරු'!$P$24:$Q$28,2))))</f>
        <v/>
      </c>
      <c r="HQ61" s="170" t="str">
        <f aca="false">IF(GF61="","",IF(GF61="-","-",IF(UPPER(GF61)="AB","+",VLOOKUP(GF61,'විෂය තොරතුරු'!$P$24:$Q$28,2))))</f>
        <v/>
      </c>
      <c r="HR61" s="171" t="str">
        <f aca="false">IF(GG61="","",IF(GG61="-","-",IF(UPPER(GG61)="AB","+",VLOOKUP(GG61,'විෂය තොරතුරු'!$P$24:$Q$28,2))))</f>
        <v>-</v>
      </c>
      <c r="HS61" s="168" t="str">
        <f aca="false">IF(GH61="","",IF(GH61="-","-",IF(UPPER(GH61)="AB","+",VLOOKUP(GH61,'විෂය තොරතුරු'!$P$24:$Q$28,2))))</f>
        <v>C</v>
      </c>
      <c r="HT61" s="168" t="str">
        <f aca="false">IF(GI61="","",IF(GI61="-","-",IF(UPPER(GI61)="AB","+",VLOOKUP(GI61,'විෂය තොරතුරු'!$P$24:$Q$28,2))))</f>
        <v>-</v>
      </c>
      <c r="HU61" s="168" t="str">
        <f aca="false">IF(GJ61="","",IF(GJ61="-","-",IF(UPPER(GJ61)="AB","+",VLOOKUP(GJ61,'විෂය තොරතුරු'!$P$24:$Q$28,2))))</f>
        <v/>
      </c>
      <c r="HV61" s="168" t="str">
        <f aca="false">IF(GK61="","",IF(GK61="-","-",IF(UPPER(GK61)="AB","+",VLOOKUP(GK61,'විෂය තොරතුරු'!$P$24:$Q$28,2))))</f>
        <v/>
      </c>
      <c r="HW61" s="168" t="str">
        <f aca="false">IF(GL61="","",IF(GL61="-","-",IF(UPPER(GL61)="AB","+",VLOOKUP(GL61,'විෂය තොරතුරු'!$P$24:$Q$28,2))))</f>
        <v>-</v>
      </c>
      <c r="HX61" s="168" t="str">
        <f aca="false">IF(GM61="","",IF(GM61="-","-",IF(UPPER(GM61)="AB","+",VLOOKUP(GM61,'විෂය තොරතුරු'!$P$24:$Q$28,2))))</f>
        <v/>
      </c>
      <c r="HY61" s="169" t="str">
        <f aca="false">IF(GN61="","",IF(GN61="-","-",IF(UPPER(GN61)="AB","+",VLOOKUP(GN61,'විෂය තොරතුරු'!$P$24:$Q$28,2))))</f>
        <v/>
      </c>
      <c r="HZ61" s="171" t="str">
        <f aca="false">IF(GO61="","",IF(GO61="-","-",IF(UPPER(GO61)="AB","+",VLOOKUP(GO61,'විෂය තොරතුරු'!$P$24:$Q$28,2))))</f>
        <v>-</v>
      </c>
      <c r="IA61" s="168" t="str">
        <f aca="false">IF(GP61="","",IF(GP61="-","-",IF(UPPER(GP61)="AB","+",VLOOKUP(GP61,'විෂය තොරතුරු'!$P$24:$Q$28,2))))</f>
        <v>-</v>
      </c>
      <c r="IB61" s="168" t="str">
        <f aca="false">IF(GQ61="","",IF(GQ61="-","-",IF(UPPER(GQ61)="AB","+",VLOOKUP(GQ61,'විෂය තොරතුරු'!$P$24:$Q$28,2))))</f>
        <v/>
      </c>
      <c r="IC61" s="168" t="str">
        <f aca="false">IF(GR61="","",IF(GR61="-","-",IF(UPPER(GR61)="AB","+",VLOOKUP(GR61,'විෂය තොරතුරු'!$P$24:$Q$28,2))))</f>
        <v>C</v>
      </c>
      <c r="ID61" s="168" t="str">
        <f aca="false">IF(GS61="","",IF(GS61="-","-",IF(UPPER(GS61)="AB","+",VLOOKUP(GS61,'විෂය තොරතුරු'!$P$24:$Q$28,2))))</f>
        <v/>
      </c>
      <c r="IE61" s="168" t="str">
        <f aca="false">IF(GT61="","",IF(GT61="-","-",IF(UPPER(GT61)="AB","+",VLOOKUP(GT61,'විෂය තොරතුරු'!$P$24:$Q$28,2))))</f>
        <v/>
      </c>
      <c r="IF61" s="168" t="str">
        <f aca="false">IF(GU61="","",IF(GU61="-","-",IF(UPPER(GU61)="AB","+",VLOOKUP(GU61,'විෂය තොරතුරු'!$P$24:$Q$28,2))))</f>
        <v/>
      </c>
      <c r="IG61" s="169" t="str">
        <f aca="false">IF(GV61="","",IF(GV61="-","-",IF(UPPER(GV61)="AB","+",VLOOKUP(GV61,'විෂය තොරතුරු'!$P$24:$Q$28,2))))</f>
        <v/>
      </c>
      <c r="IH61" s="171" t="n">
        <f aca="false">IF($FL61="","",COUNTIF($GZ61:$IG61,"A"))</f>
        <v>0</v>
      </c>
      <c r="II61" s="171" t="n">
        <f aca="false">IF($FL61="","",COUNTIF($GZ61:$IG61,"B"))</f>
        <v>1</v>
      </c>
      <c r="IJ61" s="171" t="n">
        <f aca="false">IF($FL61="","",COUNTIF($GZ61:$IG61,"C"))</f>
        <v>3</v>
      </c>
      <c r="IK61" s="171" t="n">
        <f aca="false">IF($FL61="","",COUNTIF($GZ61:$IG61,"S"))</f>
        <v>3</v>
      </c>
      <c r="IL61" s="171" t="n">
        <f aca="false">IF($FL61="","",COUNTIF($GZ61:$IG61,"W"))</f>
        <v>2</v>
      </c>
      <c r="IM61" s="171" t="n">
        <f aca="false">IF(FL61="","",SUM(IH61:IK61))</f>
        <v>7</v>
      </c>
      <c r="IN61" s="169" t="n">
        <f aca="false">IF(FL61="","",SUM(IH61:IJ61))</f>
        <v>4</v>
      </c>
      <c r="IO61" s="172" t="str">
        <f aca="false">IF(FL61="","",IF(AND(IM61&gt;=6,IN61&gt;=3,OR(FO61&gt;=35,FP61&gt;=35),FV61&gt;=35),"6/3 සමත්",IF(AND(IM61&gt;=5,IN61&gt;=3,OR(FO61&gt;=35,FP61&gt;=35,FV61&gt;=35)),"5/3 සමත්",IF(AND(IM61&gt;=4,IN61&gt;=1,OR(FO61&gt;=20,FP61&gt;=20,FV61&gt;=20)),"සමත් කළ හැකි",IF(IL61=9,"W9","අසමත් ?")))))</f>
        <v>6/3 සමත්</v>
      </c>
    </row>
    <row r="62" customFormat="false" ht="13.8" hidden="true" customHeight="false" outlineLevel="0" collapsed="false">
      <c r="A62" s="160" t="n">
        <v>48</v>
      </c>
      <c r="B62" s="189"/>
      <c r="C62" s="161"/>
      <c r="D62" s="162"/>
      <c r="E62" s="183"/>
      <c r="F62" s="181"/>
      <c r="G62" s="183"/>
      <c r="H62" s="180"/>
      <c r="I62" s="180"/>
      <c r="J62" s="181"/>
      <c r="K62" s="183"/>
      <c r="L62" s="180"/>
      <c r="M62" s="180"/>
      <c r="N62" s="181"/>
      <c r="O62" s="183"/>
      <c r="P62" s="180"/>
      <c r="Q62" s="180"/>
      <c r="R62" s="180"/>
      <c r="S62" s="180"/>
      <c r="T62" s="180"/>
      <c r="U62" s="180"/>
      <c r="V62" s="181"/>
      <c r="W62" s="183"/>
      <c r="X62" s="180"/>
      <c r="Y62" s="180"/>
      <c r="Z62" s="180"/>
      <c r="AA62" s="180"/>
      <c r="AB62" s="180"/>
      <c r="AC62" s="180"/>
      <c r="AD62" s="181"/>
      <c r="AE62" s="183"/>
      <c r="AF62" s="180"/>
      <c r="AG62" s="180"/>
      <c r="AH62" s="180"/>
      <c r="AI62" s="180"/>
      <c r="AJ62" s="180"/>
      <c r="AK62" s="180"/>
      <c r="AL62" s="166"/>
      <c r="AM62" s="167" t="str">
        <f aca="false">IF(B62="","",SUM(E62:AL62))</f>
        <v/>
      </c>
      <c r="AN62" s="168" t="str">
        <f aca="false">IF(B62="","",AM62/9)</f>
        <v/>
      </c>
      <c r="AO62" s="169" t="str">
        <f aca="false">IF(B62="","",IF(AM62=0,"-",RANK(AM62,$AM$15:$AM$64,0)))</f>
        <v/>
      </c>
      <c r="AP62" s="167" t="str">
        <f aca="false">IF(E62="","",IF(E62="-","-",IF(UPPER(E62)="AB","+",VLOOKUP(E62,'විෂය තොරතුරු'!$P$24:$Q$28,2))))</f>
        <v/>
      </c>
      <c r="AQ62" s="168" t="str">
        <f aca="false">IF(F62="","",IF(F62="-","-",IF(UPPER(F62)="AB","+",VLOOKUP(F62,'විෂය තොරතුරු'!$P$24:$Q$28,2))))</f>
        <v/>
      </c>
      <c r="AR62" s="168" t="str">
        <f aca="false">IF(G62="","",IF(G62="-","-",IF(UPPER(G62)="AB","+",VLOOKUP(G62,'විෂය තොරතුරු'!$P$24:$Q$28,2))))</f>
        <v/>
      </c>
      <c r="AS62" s="168" t="str">
        <f aca="false">IF(H62="","",IF(H62="-","-",IF(UPPER(H62)="AB","+",VLOOKUP(H62,'විෂය තොරතුරු'!$P$24:$Q$28,2))))</f>
        <v/>
      </c>
      <c r="AT62" s="168" t="str">
        <f aca="false">IF(I62="","",IF(I62="-","-",IF(UPPER(I62)="AB","+",VLOOKUP(I62,'විෂය තොරතුරු'!$P$24:$Q$28,2))))</f>
        <v/>
      </c>
      <c r="AU62" s="170" t="str">
        <f aca="false">IF(J62="","",IF(J62="-","-",IF(UPPER(J62)="AB","+",VLOOKUP(J62,'විෂය තොරතුරු'!$P$24:$Q$28,2))))</f>
        <v/>
      </c>
      <c r="AV62" s="171" t="str">
        <f aca="false">IF(K62="","",IF(K62="-","-",IF(UPPER(K62)="AB","+",VLOOKUP(K62,'විෂය තොරතුරු'!$P$24:$Q$28,2))))</f>
        <v/>
      </c>
      <c r="AW62" s="168" t="str">
        <f aca="false">IF(L62="","",IF(L62="-","-",IF(UPPER(L62)="AB","+",VLOOKUP(L62,'විෂය තොරතුරු'!$P$24:$Q$28,2))))</f>
        <v/>
      </c>
      <c r="AX62" s="168" t="str">
        <f aca="false">IF(M62="","",IF(M62="-","-",IF(UPPER(M62)="AB","+",VLOOKUP(M62,'විෂය තොරතුරු'!$P$24:$Q$28,2))))</f>
        <v/>
      </c>
      <c r="AY62" s="169" t="str">
        <f aca="false">IF(N62="","",IF(N62="-","-",IF(UPPER(N62)="AB","+",VLOOKUP(N62,'විෂය තොරතුරු'!$P$24:$Q$28,2))))</f>
        <v/>
      </c>
      <c r="AZ62" s="167" t="str">
        <f aca="false">IF(O62="","",IF(O62="-","-",IF(UPPER(O62)="AB","+",VLOOKUP(O62,'විෂය තොරතුරු'!$P$24:$Q$28,2))))</f>
        <v/>
      </c>
      <c r="BA62" s="168" t="str">
        <f aca="false">IF(P62="","",IF(P62="-","-",IF(UPPER(P62)="AB","+",VLOOKUP(P62,'විෂය තොරතුරු'!$P$24:$Q$28,2))))</f>
        <v/>
      </c>
      <c r="BB62" s="168" t="str">
        <f aca="false">IF(Q62="","",IF(Q62="-","-",IF(UPPER(Q62)="AB","+",VLOOKUP(Q62,'විෂය තොරතුරු'!$P$24:$Q$28,2))))</f>
        <v/>
      </c>
      <c r="BC62" s="168" t="str">
        <f aca="false">IF(R62="","",IF(R62="-","-",IF(UPPER(R62)="AB","+",VLOOKUP(R62,'විෂය තොරතුරු'!$P$24:$Q$28,2))))</f>
        <v/>
      </c>
      <c r="BD62" s="168" t="str">
        <f aca="false">IF(S62="","",IF(S62="-","-",IF(UPPER(S62)="AB","+",VLOOKUP(S62,'විෂය තොරතුරු'!$P$24:$Q$28,2))))</f>
        <v/>
      </c>
      <c r="BE62" s="168" t="str">
        <f aca="false">IF(T62="","",IF(T62="-","-",IF(UPPER(T62)="AB","+",VLOOKUP(T62,'විෂය තොරතුරු'!$P$24:$Q$28,2))))</f>
        <v/>
      </c>
      <c r="BF62" s="168" t="str">
        <f aca="false">IF(U62="","",IF(U62="-","-",IF(UPPER(U62)="AB","+",VLOOKUP(U62,'විෂය තොරතුරු'!$P$24:$Q$28,2))))</f>
        <v/>
      </c>
      <c r="BG62" s="170" t="str">
        <f aca="false">IF(V62="","",IF(V62="-","-",IF(UPPER(V62)="AB","+",VLOOKUP(V62,'විෂය තොරතුරු'!$P$24:$Q$28,2))))</f>
        <v/>
      </c>
      <c r="BH62" s="171" t="str">
        <f aca="false">IF(W62="","",IF(W62="-","-",IF(UPPER(W62)="AB","+",VLOOKUP(W62,'විෂය තොරතුරු'!$P$24:$Q$28,2))))</f>
        <v/>
      </c>
      <c r="BI62" s="168" t="str">
        <f aca="false">IF(X62="","",IF(X62="-","-",IF(UPPER(X62)="AB","+",VLOOKUP(X62,'විෂය තොරතුරු'!$P$24:$Q$28,2))))</f>
        <v/>
      </c>
      <c r="BJ62" s="168" t="str">
        <f aca="false">IF(Y62="","",IF(Y62="-","-",IF(UPPER(Y62)="AB","+",VLOOKUP(Y62,'විෂය තොරතුරු'!$P$24:$Q$28,2))))</f>
        <v/>
      </c>
      <c r="BK62" s="168" t="str">
        <f aca="false">IF(Z62="","",IF(Z62="-","-",IF(UPPER(Z62)="AB","+",VLOOKUP(Z62,'විෂය තොරතුරු'!$P$24:$Q$28,2))))</f>
        <v/>
      </c>
      <c r="BL62" s="168" t="str">
        <f aca="false">IF(AA62="","",IF(AA62="-","-",IF(UPPER(AA62)="AB","+",VLOOKUP(AA62,'විෂය තොරතුරු'!$P$24:$Q$28,2))))</f>
        <v/>
      </c>
      <c r="BM62" s="168" t="str">
        <f aca="false">IF(AB62="","",IF(AB62="-","-",IF(UPPER(AB62)="AB","+",VLOOKUP(AB62,'විෂය තොරතුරු'!$P$24:$Q$28,2))))</f>
        <v/>
      </c>
      <c r="BN62" s="168" t="str">
        <f aca="false">IF(AC62="","",IF(AC62="-","-",IF(UPPER(AC62)="AB","+",VLOOKUP(AC62,'විෂය තොරතුරු'!$P$24:$Q$28,2))))</f>
        <v/>
      </c>
      <c r="BO62" s="169" t="str">
        <f aca="false">IF(AD62="","",IF(AD62="-","-",IF(UPPER(AD62)="AB","+",VLOOKUP(AD62,'විෂය තොරතුරු'!$P$24:$Q$28,2))))</f>
        <v/>
      </c>
      <c r="BP62" s="171" t="str">
        <f aca="false">IF(AE62="","",IF(AE62="-","-",IF(UPPER(AE62)="AB","+",VLOOKUP(AE62,'විෂය තොරතුරු'!$P$24:$Q$28,2))))</f>
        <v/>
      </c>
      <c r="BQ62" s="168" t="str">
        <f aca="false">IF(AF62="","",IF(AF62="-","-",IF(UPPER(AF62)="AB","+",VLOOKUP(AF62,'විෂය තොරතුරු'!$P$24:$Q$28,2))))</f>
        <v/>
      </c>
      <c r="BR62" s="168" t="str">
        <f aca="false">IF(AG62="","",IF(AG62="-","-",IF(UPPER(AG62)="AB","+",VLOOKUP(AG62,'විෂය තොරතුරු'!$P$24:$Q$28,2))))</f>
        <v/>
      </c>
      <c r="BS62" s="168" t="str">
        <f aca="false">IF(AH62="","",IF(AH62="-","-",IF(UPPER(AH62)="AB","+",VLOOKUP(AH62,'විෂය තොරතුරු'!$P$24:$Q$28,2))))</f>
        <v/>
      </c>
      <c r="BT62" s="168" t="str">
        <f aca="false">IF(AI62="","",IF(AI62="-","-",IF(UPPER(AI62)="AB","+",VLOOKUP(AI62,'විෂය තොරතුරු'!$P$24:$Q$28,2))))</f>
        <v/>
      </c>
      <c r="BU62" s="168" t="str">
        <f aca="false">IF(AJ62="","",IF(AJ62="-","-",IF(UPPER(AJ62)="AB","+",VLOOKUP(AJ62,'විෂය තොරතුරු'!$P$24:$Q$28,2))))</f>
        <v/>
      </c>
      <c r="BV62" s="168" t="str">
        <f aca="false">IF(AK62="","",IF(AK62="-","-",IF(UPPER(AK62)="AB","+",VLOOKUP(AK62,'විෂය තොරතුරු'!$P$24:$Q$28,2))))</f>
        <v/>
      </c>
      <c r="BW62" s="169" t="str">
        <f aca="false">IF(AL62="","",IF(AL62="-","-",IF(UPPER(AL62)="AB","+",VLOOKUP(AL62,'විෂය තොරතුරු'!$P$24:$Q$28,2))))</f>
        <v/>
      </c>
      <c r="BX62" s="171" t="str">
        <f aca="false">IF($B62="","",COUNTIF($AP62:$BW62,"A"))</f>
        <v/>
      </c>
      <c r="BY62" s="168" t="str">
        <f aca="false">IF($B62="","",COUNTIF($AP62:$BW62,"B"))</f>
        <v/>
      </c>
      <c r="BZ62" s="168" t="str">
        <f aca="false">IF($B62="","",COUNTIF($AP62:$BW62,"C"))</f>
        <v/>
      </c>
      <c r="CA62" s="168" t="str">
        <f aca="false">IF($B62="","",COUNTIF($AP62:$BW62,"S"))</f>
        <v/>
      </c>
      <c r="CB62" s="169" t="str">
        <f aca="false">IF($B62="","",COUNTIF($AP62:$BW62,"W"))</f>
        <v/>
      </c>
      <c r="CC62" s="171" t="str">
        <f aca="false">IF(B62="","",SUM(BX62:CA62))</f>
        <v/>
      </c>
      <c r="CD62" s="169" t="str">
        <f aca="false">IF(B62="","",SUM(BX62:BZ62))</f>
        <v/>
      </c>
      <c r="CE62" s="172" t="str">
        <f aca="false">IF(B62="","",IF(AND(CC62&gt;=6,CD62&gt;=3,OR(E62&gt;=35,F62&gt;=35),L62&gt;=35),"6/3 සමත්",IF(AND(CC62&gt;=5,CD62&gt;=3,OR(E62&gt;=35,F62&gt;=35,L62&gt;=35)),"5/3 සමත්",IF(AND(CC62&gt;=4,CD62&gt;=1,OR(E62&gt;=20,F62&gt;=20,L62&gt;=20)),"සමත් කළ හැකි",IF(CB62=9,"W9","අසමත් ?")))))</f>
        <v/>
      </c>
      <c r="FK62" s="173" t="n">
        <v>48</v>
      </c>
      <c r="FL62" s="189" t="s">
        <v>91</v>
      </c>
      <c r="FM62" s="161"/>
      <c r="FN62" s="161" t="str">
        <f aca="false">IF(FM62="","-",(FM62/$M$95)*100)</f>
        <v>-</v>
      </c>
      <c r="FO62" s="165" t="n">
        <v>24</v>
      </c>
      <c r="FP62" s="165"/>
      <c r="FQ62" s="165" t="s">
        <v>18</v>
      </c>
      <c r="FR62" s="165" t="n">
        <v>57</v>
      </c>
      <c r="FS62" s="165"/>
      <c r="FT62" s="165"/>
      <c r="FU62" s="165" t="n">
        <v>9</v>
      </c>
      <c r="FV62" s="165" t="n">
        <v>13</v>
      </c>
      <c r="FW62" s="165" t="n">
        <v>9</v>
      </c>
      <c r="FX62" s="165" t="n">
        <v>19</v>
      </c>
      <c r="FY62" s="165" t="s">
        <v>18</v>
      </c>
      <c r="FZ62" s="165" t="s">
        <v>18</v>
      </c>
      <c r="GA62" s="165" t="n">
        <v>16</v>
      </c>
      <c r="GB62" s="165"/>
      <c r="GC62" s="165"/>
      <c r="GD62" s="165"/>
      <c r="GE62" s="165"/>
      <c r="GF62" s="165"/>
      <c r="GG62" s="165" t="s">
        <v>18</v>
      </c>
      <c r="GH62" s="165" t="n">
        <v>52</v>
      </c>
      <c r="GI62" s="165" t="s">
        <v>18</v>
      </c>
      <c r="GJ62" s="165"/>
      <c r="GK62" s="165"/>
      <c r="GL62" s="165" t="s">
        <v>18</v>
      </c>
      <c r="GM62" s="165"/>
      <c r="GN62" s="165"/>
      <c r="GO62" s="165" t="n">
        <v>25</v>
      </c>
      <c r="GP62" s="165" t="s">
        <v>18</v>
      </c>
      <c r="GQ62" s="165"/>
      <c r="GR62" s="165" t="s">
        <v>18</v>
      </c>
      <c r="GS62" s="165"/>
      <c r="GT62" s="165"/>
      <c r="GU62" s="165"/>
      <c r="GV62" s="174"/>
      <c r="GW62" s="167" t="n">
        <f aca="false">IF(FL62="","",SUM(FO62:GV62))</f>
        <v>224</v>
      </c>
      <c r="GX62" s="168" t="n">
        <f aca="false">IF(FL62="","",GW62/9)</f>
        <v>24.8888888888889</v>
      </c>
      <c r="GY62" s="169" t="n">
        <f aca="false">IF(FL62="","",IF(GW62=0,"-",RANK(GW62,$GW$15:$GW$64,0)))</f>
        <v>22</v>
      </c>
      <c r="GZ62" s="167" t="str">
        <f aca="false">IF(FO62="","",IF(FO62="-","-",IF(UPPER(FO62)="AB","+",VLOOKUP(FO62,'විෂය තොරතුරු'!$P$24:$Q$28,2))))</f>
        <v>W</v>
      </c>
      <c r="HA62" s="168" t="str">
        <f aca="false">IF(FP62="","",IF(FP62="-","-",IF(UPPER(FP62)="AB","+",VLOOKUP(FP62,'විෂය තොරතුරු'!$P$24:$Q$28,2))))</f>
        <v/>
      </c>
      <c r="HB62" s="168" t="str">
        <f aca="false">IF(FQ62="","",IF(FQ62="-","-",IF(UPPER(FQ62)="AB","+",VLOOKUP(FQ62,'විෂය තොරතුරු'!$P$24:$Q$28,2))))</f>
        <v>-</v>
      </c>
      <c r="HC62" s="168" t="str">
        <f aca="false">IF(FR62="","",IF(FR62="-","-",IF(UPPER(FR62)="AB","+",VLOOKUP(FR62,'විෂය තොරතුරු'!$P$24:$Q$28,2))))</f>
        <v>C</v>
      </c>
      <c r="HD62" s="168" t="str">
        <f aca="false">IF(FS62="","",IF(FS62="-","-",IF(UPPER(FS62)="AB","+",VLOOKUP(FS62,'විෂය තොරතුරු'!$P$24:$Q$28,2))))</f>
        <v/>
      </c>
      <c r="HE62" s="170" t="str">
        <f aca="false">IF(FT62="","",IF(FT62="-","-",IF(UPPER(FT62)="AB","+",VLOOKUP(FT62,'විෂය තොරතුරු'!$P$24:$Q$28,2))))</f>
        <v/>
      </c>
      <c r="HF62" s="171" t="str">
        <f aca="false">IF(FU62="","",IF(FU62="-","-",IF(UPPER(FU62)="AB","+",VLOOKUP(FU62,'විෂය තොරතුරු'!$P$24:$Q$28,2))))</f>
        <v>W</v>
      </c>
      <c r="HG62" s="168" t="str">
        <f aca="false">IF(FV62="","",IF(FV62="-","-",IF(UPPER(FV62)="AB","+",VLOOKUP(FV62,'විෂය තොරතුරු'!$P$24:$Q$28,2))))</f>
        <v>W</v>
      </c>
      <c r="HH62" s="168" t="str">
        <f aca="false">IF(FW62="","",IF(FW62="-","-",IF(UPPER(FW62)="AB","+",VLOOKUP(FW62,'විෂය තොරතුරු'!$P$24:$Q$28,2))))</f>
        <v>W</v>
      </c>
      <c r="HI62" s="169" t="str">
        <f aca="false">IF(FX62="","",IF(FX62="-","-",IF(UPPER(FX62)="AB","+",VLOOKUP(FX62,'විෂය තොරතුරු'!$P$24:$Q$28,2))))</f>
        <v>W</v>
      </c>
      <c r="HJ62" s="167" t="str">
        <f aca="false">IF(FY62="","",IF(FY62="-","-",IF(UPPER(FY62)="AB","+",VLOOKUP(FY62,'විෂය තොරතුරු'!$P$24:$Q$28,2))))</f>
        <v>-</v>
      </c>
      <c r="HK62" s="168" t="str">
        <f aca="false">IF(FZ62="","",IF(FZ62="-","-",IF(UPPER(FZ62)="AB","+",VLOOKUP(FZ62,'විෂය තොරතුරු'!$P$24:$Q$28,2))))</f>
        <v>-</v>
      </c>
      <c r="HL62" s="168" t="str">
        <f aca="false">IF(GA62="","",IF(GA62="-","-",IF(UPPER(GA62)="AB","+",VLOOKUP(GA62,'විෂය තොරතුරු'!$P$24:$Q$28,2))))</f>
        <v>W</v>
      </c>
      <c r="HM62" s="168" t="str">
        <f aca="false">IF(GB62="","",IF(GB62="-","-",IF(UPPER(GB62)="AB","+",VLOOKUP(GB62,'විෂය තොරතුරු'!$P$24:$Q$28,2))))</f>
        <v/>
      </c>
      <c r="HN62" s="168" t="str">
        <f aca="false">IF(GC62="","",IF(GC62="-","-",IF(UPPER(GC62)="AB","+",VLOOKUP(GC62,'විෂය තොරතුරු'!$P$24:$Q$28,2))))</f>
        <v/>
      </c>
      <c r="HO62" s="168" t="str">
        <f aca="false">IF(GD62="","",IF(GD62="-","-",IF(UPPER(GD62)="AB","+",VLOOKUP(GD62,'විෂය තොරතුරු'!$P$24:$Q$28,2))))</f>
        <v/>
      </c>
      <c r="HP62" s="168" t="str">
        <f aca="false">IF(GE62="","",IF(GE62="-","-",IF(UPPER(GE62)="AB","+",VLOOKUP(GE62,'විෂය තොරතුරු'!$P$24:$Q$28,2))))</f>
        <v/>
      </c>
      <c r="HQ62" s="170" t="str">
        <f aca="false">IF(GF62="","",IF(GF62="-","-",IF(UPPER(GF62)="AB","+",VLOOKUP(GF62,'විෂය තොරතුරු'!$P$24:$Q$28,2))))</f>
        <v/>
      </c>
      <c r="HR62" s="171" t="str">
        <f aca="false">IF(GG62="","",IF(GG62="-","-",IF(UPPER(GG62)="AB","+",VLOOKUP(GG62,'විෂය තොරතුරු'!$P$24:$Q$28,2))))</f>
        <v>-</v>
      </c>
      <c r="HS62" s="168" t="str">
        <f aca="false">IF(GH62="","",IF(GH62="-","-",IF(UPPER(GH62)="AB","+",VLOOKUP(GH62,'විෂය තොරතුරු'!$P$24:$Q$28,2))))</f>
        <v>C</v>
      </c>
      <c r="HT62" s="168" t="str">
        <f aca="false">IF(GI62="","",IF(GI62="-","-",IF(UPPER(GI62)="AB","+",VLOOKUP(GI62,'විෂය තොරතුරු'!$P$24:$Q$28,2))))</f>
        <v>-</v>
      </c>
      <c r="HU62" s="168" t="str">
        <f aca="false">IF(GJ62="","",IF(GJ62="-","-",IF(UPPER(GJ62)="AB","+",VLOOKUP(GJ62,'විෂය තොරතුරු'!$P$24:$Q$28,2))))</f>
        <v/>
      </c>
      <c r="HV62" s="168" t="str">
        <f aca="false">IF(GK62="","",IF(GK62="-","-",IF(UPPER(GK62)="AB","+",VLOOKUP(GK62,'විෂය තොරතුරු'!$P$24:$Q$28,2))))</f>
        <v/>
      </c>
      <c r="HW62" s="168" t="str">
        <f aca="false">IF(GL62="","",IF(GL62="-","-",IF(UPPER(GL62)="AB","+",VLOOKUP(GL62,'විෂය තොරතුරු'!$P$24:$Q$28,2))))</f>
        <v>-</v>
      </c>
      <c r="HX62" s="168" t="str">
        <f aca="false">IF(GM62="","",IF(GM62="-","-",IF(UPPER(GM62)="AB","+",VLOOKUP(GM62,'විෂය තොරතුරු'!$P$24:$Q$28,2))))</f>
        <v/>
      </c>
      <c r="HY62" s="169" t="str">
        <f aca="false">IF(GN62="","",IF(GN62="-","-",IF(UPPER(GN62)="AB","+",VLOOKUP(GN62,'විෂය තොරතුරු'!$P$24:$Q$28,2))))</f>
        <v/>
      </c>
      <c r="HZ62" s="171" t="str">
        <f aca="false">IF(GO62="","",IF(GO62="-","-",IF(UPPER(GO62)="AB","+",VLOOKUP(GO62,'විෂය තොරතුරු'!$P$24:$Q$28,2))))</f>
        <v>W</v>
      </c>
      <c r="IA62" s="168" t="str">
        <f aca="false">IF(GP62="","",IF(GP62="-","-",IF(UPPER(GP62)="AB","+",VLOOKUP(GP62,'විෂය තොරතුරු'!$P$24:$Q$28,2))))</f>
        <v>-</v>
      </c>
      <c r="IB62" s="168" t="str">
        <f aca="false">IF(GQ62="","",IF(GQ62="-","-",IF(UPPER(GQ62)="AB","+",VLOOKUP(GQ62,'විෂය තොරතුරු'!$P$24:$Q$28,2))))</f>
        <v/>
      </c>
      <c r="IC62" s="168" t="str">
        <f aca="false">IF(GR62="","",IF(GR62="-","-",IF(UPPER(GR62)="AB","+",VLOOKUP(GR62,'විෂය තොරතුරු'!$P$24:$Q$28,2))))</f>
        <v>-</v>
      </c>
      <c r="ID62" s="168" t="str">
        <f aca="false">IF(GS62="","",IF(GS62="-","-",IF(UPPER(GS62)="AB","+",VLOOKUP(GS62,'විෂය තොරතුරු'!$P$24:$Q$28,2))))</f>
        <v/>
      </c>
      <c r="IE62" s="168" t="str">
        <f aca="false">IF(GT62="","",IF(GT62="-","-",IF(UPPER(GT62)="AB","+",VLOOKUP(GT62,'විෂය තොරතුරු'!$P$24:$Q$28,2))))</f>
        <v/>
      </c>
      <c r="IF62" s="168" t="str">
        <f aca="false">IF(GU62="","",IF(GU62="-","-",IF(UPPER(GU62)="AB","+",VLOOKUP(GU62,'විෂය තොරතුරු'!$P$24:$Q$28,2))))</f>
        <v/>
      </c>
      <c r="IG62" s="169" t="str">
        <f aca="false">IF(GV62="","",IF(GV62="-","-",IF(UPPER(GV62)="AB","+",VLOOKUP(GV62,'විෂය තොරතුරු'!$P$24:$Q$28,2))))</f>
        <v/>
      </c>
      <c r="IH62" s="171" t="n">
        <f aca="false">IF($FL62="","",COUNTIF($GZ62:$IG62,"A"))</f>
        <v>0</v>
      </c>
      <c r="II62" s="171" t="n">
        <f aca="false">IF($FL62="","",COUNTIF($GZ62:$IG62,"B"))</f>
        <v>0</v>
      </c>
      <c r="IJ62" s="171" t="n">
        <f aca="false">IF($FL62="","",COUNTIF($GZ62:$IG62,"C"))</f>
        <v>2</v>
      </c>
      <c r="IK62" s="171" t="n">
        <f aca="false">IF($FL62="","",COUNTIF($GZ62:$IG62,"S"))</f>
        <v>0</v>
      </c>
      <c r="IL62" s="171" t="n">
        <f aca="false">IF($FL62="","",COUNTIF($GZ62:$IG62,"W"))</f>
        <v>7</v>
      </c>
      <c r="IM62" s="171" t="n">
        <f aca="false">IF(FL62="","",SUM(IH62:IK62))</f>
        <v>2</v>
      </c>
      <c r="IN62" s="169" t="n">
        <f aca="false">IF(FL62="","",SUM(IH62:IJ62))</f>
        <v>2</v>
      </c>
      <c r="IO62" s="172" t="str">
        <f aca="false">IF(FL62="","",IF(AND(IM62&gt;=6,IN62&gt;=3,OR(FO62&gt;=35,FP62&gt;=35),FV62&gt;=35),"6/3 සමත්",IF(AND(IM62&gt;=5,IN62&gt;=3,OR(FO62&gt;=35,FP62&gt;=35,FV62&gt;=35)),"5/3 සමත්",IF(AND(IM62&gt;=4,IN62&gt;=1,OR(FO62&gt;=20,FP62&gt;=20,FV62&gt;=20)),"සමත් කළ හැකි",IF(IL62=9,"W9","අසමත් ?")))))</f>
        <v>අසමත් ?</v>
      </c>
    </row>
    <row r="63" customFormat="false" ht="13.8" hidden="true" customHeight="false" outlineLevel="0" collapsed="false">
      <c r="A63" s="160" t="n">
        <v>49</v>
      </c>
      <c r="B63" s="189"/>
      <c r="C63" s="161"/>
      <c r="D63" s="162"/>
      <c r="E63" s="183"/>
      <c r="F63" s="181"/>
      <c r="G63" s="183"/>
      <c r="H63" s="180"/>
      <c r="I63" s="180"/>
      <c r="J63" s="181"/>
      <c r="K63" s="183"/>
      <c r="L63" s="180"/>
      <c r="M63" s="180"/>
      <c r="N63" s="181"/>
      <c r="O63" s="183"/>
      <c r="P63" s="180"/>
      <c r="Q63" s="180"/>
      <c r="R63" s="180"/>
      <c r="S63" s="180"/>
      <c r="T63" s="180"/>
      <c r="U63" s="180"/>
      <c r="V63" s="181"/>
      <c r="W63" s="183"/>
      <c r="X63" s="180"/>
      <c r="Y63" s="180"/>
      <c r="Z63" s="180"/>
      <c r="AA63" s="180"/>
      <c r="AB63" s="180"/>
      <c r="AC63" s="180"/>
      <c r="AD63" s="181"/>
      <c r="AE63" s="183"/>
      <c r="AF63" s="180"/>
      <c r="AG63" s="180"/>
      <c r="AH63" s="180"/>
      <c r="AI63" s="180"/>
      <c r="AJ63" s="180"/>
      <c r="AK63" s="180"/>
      <c r="AL63" s="166"/>
      <c r="AM63" s="167" t="str">
        <f aca="false">IF(B63="","",SUM(E63:AL63))</f>
        <v/>
      </c>
      <c r="AN63" s="168" t="str">
        <f aca="false">IF(B63="","",AM63/9)</f>
        <v/>
      </c>
      <c r="AO63" s="169" t="str">
        <f aca="false">IF(B63="","",IF(AM63=0,"-",RANK(AM63,$AM$15:$AM$64,0)))</f>
        <v/>
      </c>
      <c r="AP63" s="167" t="str">
        <f aca="false">IF(E63="","",IF(E63="-","-",IF(UPPER(E63)="AB","+",VLOOKUP(E63,'විෂය තොරතුරු'!$P$24:$Q$28,2))))</f>
        <v/>
      </c>
      <c r="AQ63" s="168" t="str">
        <f aca="false">IF(F63="","",IF(F63="-","-",IF(UPPER(F63)="AB","+",VLOOKUP(F63,'විෂය තොරතුරු'!$P$24:$Q$28,2))))</f>
        <v/>
      </c>
      <c r="AR63" s="168" t="str">
        <f aca="false">IF(G63="","",IF(G63="-","-",IF(UPPER(G63)="AB","+",VLOOKUP(G63,'විෂය තොරතුරු'!$P$24:$Q$28,2))))</f>
        <v/>
      </c>
      <c r="AS63" s="168" t="str">
        <f aca="false">IF(H63="","",IF(H63="-","-",IF(UPPER(H63)="AB","+",VLOOKUP(H63,'විෂය තොරතුරු'!$P$24:$Q$28,2))))</f>
        <v/>
      </c>
      <c r="AT63" s="168" t="str">
        <f aca="false">IF(I63="","",IF(I63="-","-",IF(UPPER(I63)="AB","+",VLOOKUP(I63,'විෂය තොරතුරු'!$P$24:$Q$28,2))))</f>
        <v/>
      </c>
      <c r="AU63" s="170" t="str">
        <f aca="false">IF(J63="","",IF(J63="-","-",IF(UPPER(J63)="AB","+",VLOOKUP(J63,'විෂය තොරතුරු'!$P$24:$Q$28,2))))</f>
        <v/>
      </c>
      <c r="AV63" s="171" t="str">
        <f aca="false">IF(K63="","",IF(K63="-","-",IF(UPPER(K63)="AB","+",VLOOKUP(K63,'විෂය තොරතුරු'!$P$24:$Q$28,2))))</f>
        <v/>
      </c>
      <c r="AW63" s="168" t="str">
        <f aca="false">IF(L63="","",IF(L63="-","-",IF(UPPER(L63)="AB","+",VLOOKUP(L63,'විෂය තොරතුරු'!$P$24:$Q$28,2))))</f>
        <v/>
      </c>
      <c r="AX63" s="168" t="str">
        <f aca="false">IF(M63="","",IF(M63="-","-",IF(UPPER(M63)="AB","+",VLOOKUP(M63,'විෂය තොරතුරු'!$P$24:$Q$28,2))))</f>
        <v/>
      </c>
      <c r="AY63" s="169" t="str">
        <f aca="false">IF(N63="","",IF(N63="-","-",IF(UPPER(N63)="AB","+",VLOOKUP(N63,'විෂය තොරතුරු'!$P$24:$Q$28,2))))</f>
        <v/>
      </c>
      <c r="AZ63" s="167" t="str">
        <f aca="false">IF(O63="","",IF(O63="-","-",IF(UPPER(O63)="AB","+",VLOOKUP(O63,'විෂය තොරතුරු'!$P$24:$Q$28,2))))</f>
        <v/>
      </c>
      <c r="BA63" s="168" t="str">
        <f aca="false">IF(P63="","",IF(P63="-","-",IF(UPPER(P63)="AB","+",VLOOKUP(P63,'විෂය තොරතුරු'!$P$24:$Q$28,2))))</f>
        <v/>
      </c>
      <c r="BB63" s="168" t="str">
        <f aca="false">IF(Q63="","",IF(Q63="-","-",IF(UPPER(Q63)="AB","+",VLOOKUP(Q63,'විෂය තොරතුරු'!$P$24:$Q$28,2))))</f>
        <v/>
      </c>
      <c r="BC63" s="168" t="str">
        <f aca="false">IF(R63="","",IF(R63="-","-",IF(UPPER(R63)="AB","+",VLOOKUP(R63,'විෂය තොරතුරු'!$P$24:$Q$28,2))))</f>
        <v/>
      </c>
      <c r="BD63" s="168" t="str">
        <f aca="false">IF(S63="","",IF(S63="-","-",IF(UPPER(S63)="AB","+",VLOOKUP(S63,'විෂය තොරතුරු'!$P$24:$Q$28,2))))</f>
        <v/>
      </c>
      <c r="BE63" s="168" t="str">
        <f aca="false">IF(T63="","",IF(T63="-","-",IF(UPPER(T63)="AB","+",VLOOKUP(T63,'විෂය තොරතුරු'!$P$24:$Q$28,2))))</f>
        <v/>
      </c>
      <c r="BF63" s="168" t="str">
        <f aca="false">IF(U63="","",IF(U63="-","-",IF(UPPER(U63)="AB","+",VLOOKUP(U63,'විෂය තොරතුරු'!$P$24:$Q$28,2))))</f>
        <v/>
      </c>
      <c r="BG63" s="170" t="str">
        <f aca="false">IF(V63="","",IF(V63="-","-",IF(UPPER(V63)="AB","+",VLOOKUP(V63,'විෂය තොරතුරු'!$P$24:$Q$28,2))))</f>
        <v/>
      </c>
      <c r="BH63" s="171" t="str">
        <f aca="false">IF(W63="","",IF(W63="-","-",IF(UPPER(W63)="AB","+",VLOOKUP(W63,'විෂය තොරතුරු'!$P$24:$Q$28,2))))</f>
        <v/>
      </c>
      <c r="BI63" s="168" t="str">
        <f aca="false">IF(X63="","",IF(X63="-","-",IF(UPPER(X63)="AB","+",VLOOKUP(X63,'විෂය තොරතුරු'!$P$24:$Q$28,2))))</f>
        <v/>
      </c>
      <c r="BJ63" s="168" t="str">
        <f aca="false">IF(Y63="","",IF(Y63="-","-",IF(UPPER(Y63)="AB","+",VLOOKUP(Y63,'විෂය තොරතුරු'!$P$24:$Q$28,2))))</f>
        <v/>
      </c>
      <c r="BK63" s="168" t="str">
        <f aca="false">IF(Z63="","",IF(Z63="-","-",IF(UPPER(Z63)="AB","+",VLOOKUP(Z63,'විෂය තොරතුරු'!$P$24:$Q$28,2))))</f>
        <v/>
      </c>
      <c r="BL63" s="168" t="str">
        <f aca="false">IF(AA63="","",IF(AA63="-","-",IF(UPPER(AA63)="AB","+",VLOOKUP(AA63,'විෂය තොරතුරු'!$P$24:$Q$28,2))))</f>
        <v/>
      </c>
      <c r="BM63" s="168" t="str">
        <f aca="false">IF(AB63="","",IF(AB63="-","-",IF(UPPER(AB63)="AB","+",VLOOKUP(AB63,'විෂය තොරතුරු'!$P$24:$Q$28,2))))</f>
        <v/>
      </c>
      <c r="BN63" s="168" t="str">
        <f aca="false">IF(AC63="","",IF(AC63="-","-",IF(UPPER(AC63)="AB","+",VLOOKUP(AC63,'විෂය තොරතුරු'!$P$24:$Q$28,2))))</f>
        <v/>
      </c>
      <c r="BO63" s="169" t="str">
        <f aca="false">IF(AD63="","",IF(AD63="-","-",IF(UPPER(AD63)="AB","+",VLOOKUP(AD63,'විෂය තොරතුරු'!$P$24:$Q$28,2))))</f>
        <v/>
      </c>
      <c r="BP63" s="171" t="str">
        <f aca="false">IF(AE63="","",IF(AE63="-","-",IF(UPPER(AE63)="AB","+",VLOOKUP(AE63,'විෂය තොරතුරු'!$P$24:$Q$28,2))))</f>
        <v/>
      </c>
      <c r="BQ63" s="168" t="str">
        <f aca="false">IF(AF63="","",IF(AF63="-","-",IF(UPPER(AF63)="AB","+",VLOOKUP(AF63,'විෂය තොරතුරු'!$P$24:$Q$28,2))))</f>
        <v/>
      </c>
      <c r="BR63" s="168" t="str">
        <f aca="false">IF(AG63="","",IF(AG63="-","-",IF(UPPER(AG63)="AB","+",VLOOKUP(AG63,'විෂය තොරතුරු'!$P$24:$Q$28,2))))</f>
        <v/>
      </c>
      <c r="BS63" s="168" t="str">
        <f aca="false">IF(AH63="","",IF(AH63="-","-",IF(UPPER(AH63)="AB","+",VLOOKUP(AH63,'විෂය තොරතුරු'!$P$24:$Q$28,2))))</f>
        <v/>
      </c>
      <c r="BT63" s="168" t="str">
        <f aca="false">IF(AI63="","",IF(AI63="-","-",IF(UPPER(AI63)="AB","+",VLOOKUP(AI63,'විෂය තොරතුරු'!$P$24:$Q$28,2))))</f>
        <v/>
      </c>
      <c r="BU63" s="168" t="str">
        <f aca="false">IF(AJ63="","",IF(AJ63="-","-",IF(UPPER(AJ63)="AB","+",VLOOKUP(AJ63,'විෂය තොරතුරු'!$P$24:$Q$28,2))))</f>
        <v/>
      </c>
      <c r="BV63" s="168" t="str">
        <f aca="false">IF(AK63="","",IF(AK63="-","-",IF(UPPER(AK63)="AB","+",VLOOKUP(AK63,'විෂය තොරතුරු'!$P$24:$Q$28,2))))</f>
        <v/>
      </c>
      <c r="BW63" s="169" t="str">
        <f aca="false">IF(AL63="","",IF(AL63="-","-",IF(UPPER(AL63)="AB","+",VLOOKUP(AL63,'විෂය තොරතුරු'!$P$24:$Q$28,2))))</f>
        <v/>
      </c>
      <c r="BX63" s="171" t="str">
        <f aca="false">IF($B63="","",COUNTIF($AP63:$BW63,"A"))</f>
        <v/>
      </c>
      <c r="BY63" s="168" t="str">
        <f aca="false">IF($B63="","",COUNTIF($AP63:$BW63,"B"))</f>
        <v/>
      </c>
      <c r="BZ63" s="168" t="str">
        <f aca="false">IF($B63="","",COUNTIF($AP63:$BW63,"C"))</f>
        <v/>
      </c>
      <c r="CA63" s="168" t="str">
        <f aca="false">IF($B63="","",COUNTIF($AP63:$BW63,"S"))</f>
        <v/>
      </c>
      <c r="CB63" s="169" t="str">
        <f aca="false">IF($B63="","",COUNTIF($AP63:$BW63,"W"))</f>
        <v/>
      </c>
      <c r="CC63" s="171" t="str">
        <f aca="false">IF(B63="","",SUM(BX63:CA63))</f>
        <v/>
      </c>
      <c r="CD63" s="169" t="str">
        <f aca="false">IF(B63="","",SUM(BX63:BZ63))</f>
        <v/>
      </c>
      <c r="CE63" s="172" t="str">
        <f aca="false">IF(B63="","",IF(AND(CC63&gt;=6,CD63&gt;=3,OR(E63&gt;=35,F63&gt;=35),L63&gt;=35),"6/3 සමත්",IF(AND(CC63&gt;=5,CD63&gt;=3,OR(E63&gt;=35,F63&gt;=35,L63&gt;=35)),"5/3 සමත්",IF(AND(CC63&gt;=4,CD63&gt;=1,OR(E63&gt;=20,F63&gt;=20,L63&gt;=20)),"සමත් කළ හැකි",IF(CB63=9,"W9","අසමත් ?")))))</f>
        <v/>
      </c>
      <c r="FK63" s="173" t="n">
        <v>49</v>
      </c>
      <c r="FL63" s="189" t="s">
        <v>92</v>
      </c>
      <c r="FM63" s="161"/>
      <c r="FN63" s="161" t="str">
        <f aca="false">IF(FM63="","-",(FM63/$M$95)*100)</f>
        <v>-</v>
      </c>
      <c r="FO63" s="165" t="s">
        <v>52</v>
      </c>
      <c r="FP63" s="165"/>
      <c r="FQ63" s="165" t="s">
        <v>18</v>
      </c>
      <c r="FR63" s="165" t="s">
        <v>18</v>
      </c>
      <c r="FS63" s="165"/>
      <c r="FT63" s="165"/>
      <c r="FU63" s="165" t="s">
        <v>52</v>
      </c>
      <c r="FV63" s="165" t="n">
        <v>19</v>
      </c>
      <c r="FW63" s="165" t="n">
        <v>8</v>
      </c>
      <c r="FX63" s="165" t="n">
        <v>15</v>
      </c>
      <c r="FY63" s="165" t="s">
        <v>18</v>
      </c>
      <c r="FZ63" s="165" t="s">
        <v>18</v>
      </c>
      <c r="GA63" s="165" t="s">
        <v>18</v>
      </c>
      <c r="GB63" s="165"/>
      <c r="GC63" s="165"/>
      <c r="GD63" s="165"/>
      <c r="GE63" s="165"/>
      <c r="GF63" s="165"/>
      <c r="GG63" s="165" t="s">
        <v>18</v>
      </c>
      <c r="GH63" s="165" t="s">
        <v>18</v>
      </c>
      <c r="GI63" s="165" t="s">
        <v>18</v>
      </c>
      <c r="GJ63" s="165"/>
      <c r="GK63" s="165"/>
      <c r="GL63" s="165" t="n">
        <v>39</v>
      </c>
      <c r="GM63" s="165"/>
      <c r="GN63" s="165"/>
      <c r="GO63" s="165" t="s">
        <v>18</v>
      </c>
      <c r="GP63" s="165" t="s">
        <v>18</v>
      </c>
      <c r="GQ63" s="165"/>
      <c r="GR63" s="165" t="s">
        <v>18</v>
      </c>
      <c r="GS63" s="165"/>
      <c r="GT63" s="165"/>
      <c r="GU63" s="165"/>
      <c r="GV63" s="174"/>
      <c r="GW63" s="167" t="n">
        <f aca="false">IF(FL63="","",SUM(FO63:GV63))</f>
        <v>81</v>
      </c>
      <c r="GX63" s="168" t="n">
        <f aca="false">IF(FL63="","",GW63/9)</f>
        <v>9</v>
      </c>
      <c r="GY63" s="169" t="n">
        <f aca="false">IF(FL63="","",IF(GW63=0,"-",RANK(GW63,$GW$15:$GW$64,0)))</f>
        <v>44</v>
      </c>
      <c r="GZ63" s="167" t="str">
        <f aca="false">IF(FO63="","",IF(FO63="-","-",IF(UPPER(FO63)="AB","+",VLOOKUP(FO63,'විෂය තොරතුරු'!$P$24:$Q$28,2))))</f>
        <v>+</v>
      </c>
      <c r="HA63" s="168" t="str">
        <f aca="false">IF(FP63="","",IF(FP63="-","-",IF(UPPER(FP63)="AB","+",VLOOKUP(FP63,'විෂය තොරතුරු'!$P$24:$Q$28,2))))</f>
        <v/>
      </c>
      <c r="HB63" s="168" t="str">
        <f aca="false">IF(FQ63="","",IF(FQ63="-","-",IF(UPPER(FQ63)="AB","+",VLOOKUP(FQ63,'විෂය තොරතුරු'!$P$24:$Q$28,2))))</f>
        <v>-</v>
      </c>
      <c r="HC63" s="168" t="str">
        <f aca="false">IF(FR63="","",IF(FR63="-","-",IF(UPPER(FR63)="AB","+",VLOOKUP(FR63,'විෂය තොරතුරු'!$P$24:$Q$28,2))))</f>
        <v>-</v>
      </c>
      <c r="HD63" s="168" t="str">
        <f aca="false">IF(FS63="","",IF(FS63="-","-",IF(UPPER(FS63)="AB","+",VLOOKUP(FS63,'විෂය තොරතුරු'!$P$24:$Q$28,2))))</f>
        <v/>
      </c>
      <c r="HE63" s="170" t="str">
        <f aca="false">IF(FT63="","",IF(FT63="-","-",IF(UPPER(FT63)="AB","+",VLOOKUP(FT63,'විෂය තොරතුරු'!$P$24:$Q$28,2))))</f>
        <v/>
      </c>
      <c r="HF63" s="171" t="str">
        <f aca="false">IF(FU63="","",IF(FU63="-","-",IF(UPPER(FU63)="AB","+",VLOOKUP(FU63,'විෂය තොරතුරු'!$P$24:$Q$28,2))))</f>
        <v>+</v>
      </c>
      <c r="HG63" s="168" t="str">
        <f aca="false">IF(FV63="","",IF(FV63="-","-",IF(UPPER(FV63)="AB","+",VLOOKUP(FV63,'විෂය තොරතුරු'!$P$24:$Q$28,2))))</f>
        <v>W</v>
      </c>
      <c r="HH63" s="168" t="str">
        <f aca="false">IF(FW63="","",IF(FW63="-","-",IF(UPPER(FW63)="AB","+",VLOOKUP(FW63,'විෂය තොරතුරු'!$P$24:$Q$28,2))))</f>
        <v>W</v>
      </c>
      <c r="HI63" s="169" t="str">
        <f aca="false">IF(FX63="","",IF(FX63="-","-",IF(UPPER(FX63)="AB","+",VLOOKUP(FX63,'විෂය තොරතුරු'!$P$24:$Q$28,2))))</f>
        <v>W</v>
      </c>
      <c r="HJ63" s="167" t="str">
        <f aca="false">IF(FY63="","",IF(FY63="-","-",IF(UPPER(FY63)="AB","+",VLOOKUP(FY63,'විෂය තොරතුරු'!$P$24:$Q$28,2))))</f>
        <v>-</v>
      </c>
      <c r="HK63" s="168" t="str">
        <f aca="false">IF(FZ63="","",IF(FZ63="-","-",IF(UPPER(FZ63)="AB","+",VLOOKUP(FZ63,'විෂය තොරතුරු'!$P$24:$Q$28,2))))</f>
        <v>-</v>
      </c>
      <c r="HL63" s="168" t="str">
        <f aca="false">IF(GA63="","",IF(GA63="-","-",IF(UPPER(GA63)="AB","+",VLOOKUP(GA63,'විෂය තොරතුරු'!$P$24:$Q$28,2))))</f>
        <v>-</v>
      </c>
      <c r="HM63" s="168" t="str">
        <f aca="false">IF(GB63="","",IF(GB63="-","-",IF(UPPER(GB63)="AB","+",VLOOKUP(GB63,'විෂය තොරතුරු'!$P$24:$Q$28,2))))</f>
        <v/>
      </c>
      <c r="HN63" s="168" t="str">
        <f aca="false">IF(GC63="","",IF(GC63="-","-",IF(UPPER(GC63)="AB","+",VLOOKUP(GC63,'විෂය තොරතුරු'!$P$24:$Q$28,2))))</f>
        <v/>
      </c>
      <c r="HO63" s="168" t="str">
        <f aca="false">IF(GD63="","",IF(GD63="-","-",IF(UPPER(GD63)="AB","+",VLOOKUP(GD63,'විෂය තොරතුරු'!$P$24:$Q$28,2))))</f>
        <v/>
      </c>
      <c r="HP63" s="168" t="str">
        <f aca="false">IF(GE63="","",IF(GE63="-","-",IF(UPPER(GE63)="AB","+",VLOOKUP(GE63,'විෂය තොරතුරු'!$P$24:$Q$28,2))))</f>
        <v/>
      </c>
      <c r="HQ63" s="170" t="str">
        <f aca="false">IF(GF63="","",IF(GF63="-","-",IF(UPPER(GF63)="AB","+",VLOOKUP(GF63,'විෂය තොරතුරු'!$P$24:$Q$28,2))))</f>
        <v/>
      </c>
      <c r="HR63" s="171" t="str">
        <f aca="false">IF(GG63="","",IF(GG63="-","-",IF(UPPER(GG63)="AB","+",VLOOKUP(GG63,'විෂය තොරතුරු'!$P$24:$Q$28,2))))</f>
        <v>-</v>
      </c>
      <c r="HS63" s="168" t="str">
        <f aca="false">IF(GH63="","",IF(GH63="-","-",IF(UPPER(GH63)="AB","+",VLOOKUP(GH63,'විෂය තොරතුරු'!$P$24:$Q$28,2))))</f>
        <v>-</v>
      </c>
      <c r="HT63" s="168" t="str">
        <f aca="false">IF(GI63="","",IF(GI63="-","-",IF(UPPER(GI63)="AB","+",VLOOKUP(GI63,'විෂය තොරතුරු'!$P$24:$Q$28,2))))</f>
        <v>-</v>
      </c>
      <c r="HU63" s="168" t="str">
        <f aca="false">IF(GJ63="","",IF(GJ63="-","-",IF(UPPER(GJ63)="AB","+",VLOOKUP(GJ63,'විෂය තොරතුරු'!$P$24:$Q$28,2))))</f>
        <v/>
      </c>
      <c r="HV63" s="168" t="str">
        <f aca="false">IF(GK63="","",IF(GK63="-","-",IF(UPPER(GK63)="AB","+",VLOOKUP(GK63,'විෂය තොරතුරු'!$P$24:$Q$28,2))))</f>
        <v/>
      </c>
      <c r="HW63" s="168" t="str">
        <f aca="false">IF(GL63="","",IF(GL63="-","-",IF(UPPER(GL63)="AB","+",VLOOKUP(GL63,'විෂය තොරතුරු'!$P$24:$Q$28,2))))</f>
        <v>S</v>
      </c>
      <c r="HX63" s="168" t="str">
        <f aca="false">IF(GM63="","",IF(GM63="-","-",IF(UPPER(GM63)="AB","+",VLOOKUP(GM63,'විෂය තොරතුරු'!$P$24:$Q$28,2))))</f>
        <v/>
      </c>
      <c r="HY63" s="169" t="str">
        <f aca="false">IF(GN63="","",IF(GN63="-","-",IF(UPPER(GN63)="AB","+",VLOOKUP(GN63,'විෂය තොරතුරු'!$P$24:$Q$28,2))))</f>
        <v/>
      </c>
      <c r="HZ63" s="171" t="str">
        <f aca="false">IF(GO63="","",IF(GO63="-","-",IF(UPPER(GO63)="AB","+",VLOOKUP(GO63,'විෂය තොරතුරු'!$P$24:$Q$28,2))))</f>
        <v>-</v>
      </c>
      <c r="IA63" s="168" t="str">
        <f aca="false">IF(GP63="","",IF(GP63="-","-",IF(UPPER(GP63)="AB","+",VLOOKUP(GP63,'විෂය තොරතුරු'!$P$24:$Q$28,2))))</f>
        <v>-</v>
      </c>
      <c r="IB63" s="168" t="str">
        <f aca="false">IF(GQ63="","",IF(GQ63="-","-",IF(UPPER(GQ63)="AB","+",VLOOKUP(GQ63,'විෂය තොරතුරු'!$P$24:$Q$28,2))))</f>
        <v/>
      </c>
      <c r="IC63" s="168" t="str">
        <f aca="false">IF(GR63="","",IF(GR63="-","-",IF(UPPER(GR63)="AB","+",VLOOKUP(GR63,'විෂය තොරතුරු'!$P$24:$Q$28,2))))</f>
        <v>-</v>
      </c>
      <c r="ID63" s="168" t="str">
        <f aca="false">IF(GS63="","",IF(GS63="-","-",IF(UPPER(GS63)="AB","+",VLOOKUP(GS63,'විෂය තොරතුරු'!$P$24:$Q$28,2))))</f>
        <v/>
      </c>
      <c r="IE63" s="168" t="str">
        <f aca="false">IF(GT63="","",IF(GT63="-","-",IF(UPPER(GT63)="AB","+",VLOOKUP(GT63,'විෂය තොරතුරු'!$P$24:$Q$28,2))))</f>
        <v/>
      </c>
      <c r="IF63" s="168" t="str">
        <f aca="false">IF(GU63="","",IF(GU63="-","-",IF(UPPER(GU63)="AB","+",VLOOKUP(GU63,'විෂය තොරතුරු'!$P$24:$Q$28,2))))</f>
        <v/>
      </c>
      <c r="IG63" s="169" t="str">
        <f aca="false">IF(GV63="","",IF(GV63="-","-",IF(UPPER(GV63)="AB","+",VLOOKUP(GV63,'විෂය තොරතුරු'!$P$24:$Q$28,2))))</f>
        <v/>
      </c>
      <c r="IH63" s="171" t="n">
        <f aca="false">IF($FL63="","",COUNTIF($GZ63:$IG63,"A"))</f>
        <v>0</v>
      </c>
      <c r="II63" s="171" t="n">
        <f aca="false">IF($FL63="","",COUNTIF($GZ63:$IG63,"B"))</f>
        <v>0</v>
      </c>
      <c r="IJ63" s="171" t="n">
        <f aca="false">IF($FL63="","",COUNTIF($GZ63:$IG63,"C"))</f>
        <v>0</v>
      </c>
      <c r="IK63" s="171" t="n">
        <f aca="false">IF($FL63="","",COUNTIF($GZ63:$IG63,"S"))</f>
        <v>1</v>
      </c>
      <c r="IL63" s="171" t="n">
        <f aca="false">IF($FL63="","",COUNTIF($GZ63:$IG63,"W"))</f>
        <v>3</v>
      </c>
      <c r="IM63" s="171" t="n">
        <f aca="false">IF(FL63="","",SUM(IH63:IK63))</f>
        <v>1</v>
      </c>
      <c r="IN63" s="169" t="n">
        <f aca="false">IF(FL63="","",SUM(IH63:IJ63))</f>
        <v>0</v>
      </c>
      <c r="IO63" s="172" t="str">
        <f aca="false">IF(FL63="","",IF(AND(IM63&gt;=6,IN63&gt;=3,OR(FO63&gt;=35,FP63&gt;=35),FV63&gt;=35),"6/3 සමත්",IF(AND(IM63&gt;=5,IN63&gt;=3,OR(FO63&gt;=35,FP63&gt;=35,FV63&gt;=35)),"5/3 සමත්",IF(AND(IM63&gt;=4,IN63&gt;=1,OR(FO63&gt;=20,FP63&gt;=20,FV63&gt;=20)),"සමත් කළ හැකි",IF(IL63=9,"W9","අසමත් ?")))))</f>
        <v>අසමත් ?</v>
      </c>
    </row>
    <row r="64" customFormat="false" ht="13.8" hidden="true" customHeight="false" outlineLevel="0" collapsed="false">
      <c r="A64" s="160" t="n">
        <v>50</v>
      </c>
      <c r="B64" s="174"/>
      <c r="C64" s="161"/>
      <c r="D64" s="162"/>
      <c r="E64" s="190"/>
      <c r="F64" s="191"/>
      <c r="G64" s="190"/>
      <c r="H64" s="192"/>
      <c r="I64" s="192"/>
      <c r="J64" s="191"/>
      <c r="K64" s="190"/>
      <c r="L64" s="192"/>
      <c r="M64" s="192"/>
      <c r="N64" s="191"/>
      <c r="O64" s="190"/>
      <c r="P64" s="192"/>
      <c r="Q64" s="192"/>
      <c r="R64" s="192"/>
      <c r="S64" s="192"/>
      <c r="T64" s="192"/>
      <c r="U64" s="192"/>
      <c r="V64" s="191"/>
      <c r="W64" s="190"/>
      <c r="X64" s="192"/>
      <c r="Y64" s="192"/>
      <c r="Z64" s="192"/>
      <c r="AA64" s="192"/>
      <c r="AB64" s="192"/>
      <c r="AC64" s="192"/>
      <c r="AD64" s="191"/>
      <c r="AE64" s="190"/>
      <c r="AF64" s="192"/>
      <c r="AG64" s="192"/>
      <c r="AH64" s="192"/>
      <c r="AI64" s="192"/>
      <c r="AJ64" s="192"/>
      <c r="AK64" s="192"/>
      <c r="AL64" s="166"/>
      <c r="AM64" s="193" t="str">
        <f aca="false">IF(B64="","",SUM(E64:AL64))</f>
        <v/>
      </c>
      <c r="AN64" s="194" t="str">
        <f aca="false">IF(B64="","",AM64/9)</f>
        <v/>
      </c>
      <c r="AO64" s="195" t="str">
        <f aca="false">IF(B64="","",IF(AM64=0,"-",RANK(AM64,$AM$15:$AM$64,0)))</f>
        <v/>
      </c>
      <c r="AP64" s="193" t="str">
        <f aca="false">IF(E64="","",IF(E64="-","-",IF(UPPER(E64)="AB","+",VLOOKUP(E64,'විෂය තොරතුරු'!$P$24:$Q$28,2))))</f>
        <v/>
      </c>
      <c r="AQ64" s="194" t="str">
        <f aca="false">IF(F64="","",IF(F64="-","-",IF(UPPER(F64)="AB","+",VLOOKUP(F64,'විෂය තොරතුරු'!$P$24:$Q$28,2))))</f>
        <v/>
      </c>
      <c r="AR64" s="194" t="str">
        <f aca="false">IF(G64="","",IF(G64="-","-",IF(UPPER(G64)="AB","+",VLOOKUP(G64,'විෂය තොරතුරු'!$P$24:$Q$28,2))))</f>
        <v/>
      </c>
      <c r="AS64" s="194" t="str">
        <f aca="false">IF(H64="","",IF(H64="-","-",IF(UPPER(H64)="AB","+",VLOOKUP(H64,'විෂය තොරතුරු'!$P$24:$Q$28,2))))</f>
        <v/>
      </c>
      <c r="AT64" s="194" t="str">
        <f aca="false">IF(I64="","",IF(I64="-","-",IF(UPPER(I64)="AB","+",VLOOKUP(I64,'විෂය තොරතුරු'!$P$24:$Q$28,2))))</f>
        <v/>
      </c>
      <c r="AU64" s="196" t="str">
        <f aca="false">IF(J64="","",IF(J64="-","-",IF(UPPER(J64)="AB","+",VLOOKUP(J64,'විෂය තොරතුරු'!$P$24:$Q$28,2))))</f>
        <v/>
      </c>
      <c r="AV64" s="197" t="str">
        <f aca="false">IF(K64="","",IF(K64="-","-",IF(UPPER(K64)="AB","+",VLOOKUP(K64,'විෂය තොරතුරු'!$P$24:$Q$28,2))))</f>
        <v/>
      </c>
      <c r="AW64" s="194" t="str">
        <f aca="false">IF(L64="","",IF(L64="-","-",IF(UPPER(L64)="AB","+",VLOOKUP(L64,'විෂය තොරතුරු'!$P$24:$Q$28,2))))</f>
        <v/>
      </c>
      <c r="AX64" s="194" t="str">
        <f aca="false">IF(M64="","",IF(M64="-","-",IF(UPPER(M64)="AB","+",VLOOKUP(M64,'විෂය තොරතුරු'!$P$24:$Q$28,2))))</f>
        <v/>
      </c>
      <c r="AY64" s="195" t="str">
        <f aca="false">IF(N64="","",IF(N64="-","-",IF(UPPER(N64)="AB","+",VLOOKUP(N64,'විෂය තොරතුරු'!$P$24:$Q$28,2))))</f>
        <v/>
      </c>
      <c r="AZ64" s="193" t="str">
        <f aca="false">IF(O64="","",IF(O64="-","-",IF(UPPER(O64)="AB","+",VLOOKUP(O64,'විෂය තොරතුරු'!$P$24:$Q$28,2))))</f>
        <v/>
      </c>
      <c r="BA64" s="194" t="str">
        <f aca="false">IF(P64="","",IF(P64="-","-",IF(UPPER(P64)="AB","+",VLOOKUP(P64,'විෂය තොරතුරු'!$P$24:$Q$28,2))))</f>
        <v/>
      </c>
      <c r="BB64" s="194" t="str">
        <f aca="false">IF(Q64="","",IF(Q64="-","-",IF(UPPER(Q64)="AB","+",VLOOKUP(Q64,'විෂය තොරතුරු'!$P$24:$Q$28,2))))</f>
        <v/>
      </c>
      <c r="BC64" s="194" t="str">
        <f aca="false">IF(R64="","",IF(R64="-","-",IF(UPPER(R64)="AB","+",VLOOKUP(R64,'විෂය තොරතුරු'!$P$24:$Q$28,2))))</f>
        <v/>
      </c>
      <c r="BD64" s="194" t="str">
        <f aca="false">IF(S64="","",IF(S64="-","-",IF(UPPER(S64)="AB","+",VLOOKUP(S64,'විෂය තොරතුරු'!$P$24:$Q$28,2))))</f>
        <v/>
      </c>
      <c r="BE64" s="194" t="str">
        <f aca="false">IF(T64="","",IF(T64="-","-",IF(UPPER(T64)="AB","+",VLOOKUP(T64,'විෂය තොරතුරු'!$P$24:$Q$28,2))))</f>
        <v/>
      </c>
      <c r="BF64" s="194" t="str">
        <f aca="false">IF(U64="","",IF(U64="-","-",IF(UPPER(U64)="AB","+",VLOOKUP(U64,'විෂය තොරතුරු'!$P$24:$Q$28,2))))</f>
        <v/>
      </c>
      <c r="BG64" s="196" t="str">
        <f aca="false">IF(V64="","",IF(V64="-","-",IF(UPPER(V64)="AB","+",VLOOKUP(V64,'විෂය තොරතුරු'!$P$24:$Q$28,2))))</f>
        <v/>
      </c>
      <c r="BH64" s="197" t="str">
        <f aca="false">IF(W64="","",IF(W64="-","-",IF(UPPER(W64)="AB","+",VLOOKUP(W64,'විෂය තොරතුරු'!$P$24:$Q$28,2))))</f>
        <v/>
      </c>
      <c r="BI64" s="194" t="str">
        <f aca="false">IF(X64="","",IF(X64="-","-",IF(UPPER(X64)="AB","+",VLOOKUP(X64,'විෂය තොරතුරු'!$P$24:$Q$28,2))))</f>
        <v/>
      </c>
      <c r="BJ64" s="194" t="str">
        <f aca="false">IF(Y64="","",IF(Y64="-","-",IF(UPPER(Y64)="AB","+",VLOOKUP(Y64,'විෂය තොරතුරු'!$P$24:$Q$28,2))))</f>
        <v/>
      </c>
      <c r="BK64" s="194" t="str">
        <f aca="false">IF(Z64="","",IF(Z64="-","-",IF(UPPER(Z64)="AB","+",VLOOKUP(Z64,'විෂය තොරතුරු'!$P$24:$Q$28,2))))</f>
        <v/>
      </c>
      <c r="BL64" s="194" t="str">
        <f aca="false">IF(AA64="","",IF(AA64="-","-",IF(UPPER(AA64)="AB","+",VLOOKUP(AA64,'විෂය තොරතුරු'!$P$24:$Q$28,2))))</f>
        <v/>
      </c>
      <c r="BM64" s="194" t="str">
        <f aca="false">IF(AB64="","",IF(AB64="-","-",IF(UPPER(AB64)="AB","+",VLOOKUP(AB64,'විෂය තොරතුරු'!$P$24:$Q$28,2))))</f>
        <v/>
      </c>
      <c r="BN64" s="194" t="str">
        <f aca="false">IF(AC64="","",IF(AC64="-","-",IF(UPPER(AC64)="AB","+",VLOOKUP(AC64,'විෂය තොරතුරු'!$P$24:$Q$28,2))))</f>
        <v/>
      </c>
      <c r="BO64" s="195" t="str">
        <f aca="false">IF(AD64="","",IF(AD64="-","-",IF(UPPER(AD64)="AB","+",VLOOKUP(AD64,'විෂය තොරතුරු'!$P$24:$Q$28,2))))</f>
        <v/>
      </c>
      <c r="BP64" s="197" t="str">
        <f aca="false">IF(AE64="","",IF(AE64="-","-",IF(UPPER(AE64)="AB","+",VLOOKUP(AE64,'විෂය තොරතුරු'!$P$24:$Q$28,2))))</f>
        <v/>
      </c>
      <c r="BQ64" s="194" t="str">
        <f aca="false">IF(AF64="","",IF(AF64="-","-",IF(UPPER(AF64)="AB","+",VLOOKUP(AF64,'විෂය තොරතුරු'!$P$24:$Q$28,2))))</f>
        <v/>
      </c>
      <c r="BR64" s="194" t="str">
        <f aca="false">IF(AG64="","",IF(AG64="-","-",IF(UPPER(AG64)="AB","+",VLOOKUP(AG64,'විෂය තොරතුරු'!$P$24:$Q$28,2))))</f>
        <v/>
      </c>
      <c r="BS64" s="194" t="str">
        <f aca="false">IF(AH64="","",IF(AH64="-","-",IF(UPPER(AH64)="AB","+",VLOOKUP(AH64,'විෂය තොරතුරු'!$P$24:$Q$28,2))))</f>
        <v/>
      </c>
      <c r="BT64" s="194" t="str">
        <f aca="false">IF(AI64="","",IF(AI64="-","-",IF(UPPER(AI64)="AB","+",VLOOKUP(AI64,'විෂය තොරතුරු'!$P$24:$Q$28,2))))</f>
        <v/>
      </c>
      <c r="BU64" s="194" t="str">
        <f aca="false">IF(AJ64="","",IF(AJ64="-","-",IF(UPPER(AJ64)="AB","+",VLOOKUP(AJ64,'විෂය තොරතුරු'!$P$24:$Q$28,2))))</f>
        <v/>
      </c>
      <c r="BV64" s="194" t="str">
        <f aca="false">IF(AK64="","",IF(AK64="-","-",IF(UPPER(AK64)="AB","+",VLOOKUP(AK64,'විෂය තොරතුරු'!$P$24:$Q$28,2))))</f>
        <v/>
      </c>
      <c r="BW64" s="195" t="str">
        <f aca="false">IF(AL64="","",IF(AL64="-","-",IF(UPPER(AL64)="AB","+",VLOOKUP(AL64,'විෂය තොරතුරු'!$P$24:$Q$28,2))))</f>
        <v/>
      </c>
      <c r="BX64" s="197" t="str">
        <f aca="false">IF($B64="","",COUNTIF($AP64:$BW64,"A"))</f>
        <v/>
      </c>
      <c r="BY64" s="194" t="str">
        <f aca="false">IF($B64="","",COUNTIF($AP64:$BW64,"B"))</f>
        <v/>
      </c>
      <c r="BZ64" s="194" t="str">
        <f aca="false">IF($B64="","",COUNTIF($AP64:$BW64,"C"))</f>
        <v/>
      </c>
      <c r="CA64" s="194" t="str">
        <f aca="false">IF($B64="","",COUNTIF($AP64:$BW64,"S"))</f>
        <v/>
      </c>
      <c r="CB64" s="195" t="str">
        <f aca="false">IF($B64="","",COUNTIF($AP64:$BW64,"W"))</f>
        <v/>
      </c>
      <c r="CC64" s="197" t="str">
        <f aca="false">IF(B64="","",SUM(BX64:CA64))</f>
        <v/>
      </c>
      <c r="CD64" s="195" t="str">
        <f aca="false">IF(B64="","",SUM(BX64:BZ64))</f>
        <v/>
      </c>
      <c r="CE64" s="172" t="str">
        <f aca="false">IF(B64="","",IF(AND(CC64&gt;=6,CD64&gt;=3,OR(E64&gt;=35,F64&gt;=35),L64&gt;=35),"6/3 සමත්",IF(AND(CC64&gt;=5,CD64&gt;=3,OR(E64&gt;=35,F64&gt;=35,L64&gt;=35)),"5/3 සමත්",IF(AND(CC64&gt;=4,CD64&gt;=1,OR(E64&gt;=20,F64&gt;=20,L64&gt;=20)),"සමත් කළ හැකි",IF(CB64=9,"W9","අසමත් ?")))))</f>
        <v/>
      </c>
      <c r="FK64" s="173" t="n">
        <v>50</v>
      </c>
      <c r="FL64" s="174"/>
      <c r="FM64" s="161"/>
      <c r="FN64" s="161" t="str">
        <f aca="false">IF(FM64="","-",(FM64/$M$95)*100)</f>
        <v>-</v>
      </c>
      <c r="FO64" s="174"/>
      <c r="FP64" s="174"/>
      <c r="FQ64" s="174"/>
      <c r="FR64" s="174"/>
      <c r="FS64" s="174"/>
      <c r="FT64" s="174"/>
      <c r="FU64" s="174"/>
      <c r="FV64" s="174"/>
      <c r="FW64" s="174"/>
      <c r="FX64" s="174"/>
      <c r="FY64" s="174"/>
      <c r="FZ64" s="174"/>
      <c r="GA64" s="174"/>
      <c r="GB64" s="174"/>
      <c r="GC64" s="174"/>
      <c r="GD64" s="174"/>
      <c r="GE64" s="174"/>
      <c r="GF64" s="174"/>
      <c r="GG64" s="174"/>
      <c r="GH64" s="174"/>
      <c r="GI64" s="174"/>
      <c r="GJ64" s="174"/>
      <c r="GK64" s="174"/>
      <c r="GL64" s="174"/>
      <c r="GM64" s="174"/>
      <c r="GN64" s="174"/>
      <c r="GO64" s="174"/>
      <c r="GP64" s="174"/>
      <c r="GQ64" s="174"/>
      <c r="GR64" s="174"/>
      <c r="GS64" s="174"/>
      <c r="GT64" s="174"/>
      <c r="GU64" s="174"/>
      <c r="GV64" s="174"/>
      <c r="GW64" s="193" t="str">
        <f aca="false">IF(FL64="","",SUM(FO64:GV64))</f>
        <v/>
      </c>
      <c r="GX64" s="194" t="str">
        <f aca="false">IF(FL64="","",GW64/9)</f>
        <v/>
      </c>
      <c r="GY64" s="169" t="str">
        <f aca="false">IF(FL64="","",IF(GW64=0,"-",RANK(GW64,$GW$15:$GW$64,0)))</f>
        <v/>
      </c>
      <c r="GZ64" s="193" t="str">
        <f aca="false">IF(FO64="","",IF(FO64="-","-",IF(UPPER(FO64)="AB","+",VLOOKUP(FO64,'විෂය තොරතුරු'!$P$24:$Q$28,2))))</f>
        <v/>
      </c>
      <c r="HA64" s="194" t="str">
        <f aca="false">IF(FP64="","",IF(FP64="-","-",IF(UPPER(FP64)="AB","+",VLOOKUP(FP64,'විෂය තොරතුරු'!$P$24:$Q$28,2))))</f>
        <v/>
      </c>
      <c r="HB64" s="194" t="str">
        <f aca="false">IF(FQ64="","",IF(FQ64="-","-",IF(UPPER(FQ64)="AB","+",VLOOKUP(FQ64,'විෂය තොරතුරු'!$P$24:$Q$28,2))))</f>
        <v/>
      </c>
      <c r="HC64" s="194" t="str">
        <f aca="false">IF(FR64="","",IF(FR64="-","-",IF(UPPER(FR64)="AB","+",VLOOKUP(FR64,'විෂය තොරතුරු'!$P$24:$Q$28,2))))</f>
        <v/>
      </c>
      <c r="HD64" s="194" t="str">
        <f aca="false">IF(FS64="","",IF(FS64="-","-",IF(UPPER(FS64)="AB","+",VLOOKUP(FS64,'විෂය තොරතුරු'!$P$24:$Q$28,2))))</f>
        <v/>
      </c>
      <c r="HE64" s="196" t="str">
        <f aca="false">IF(FT64="","",IF(FT64="-","-",IF(UPPER(FT64)="AB","+",VLOOKUP(FT64,'විෂය තොරතුරු'!$P$24:$Q$28,2))))</f>
        <v/>
      </c>
      <c r="HF64" s="197" t="str">
        <f aca="false">IF(FU64="","",IF(FU64="-","-",IF(UPPER(FU64)="AB","+",VLOOKUP(FU64,'විෂය තොරතුරු'!$P$24:$Q$28,2))))</f>
        <v/>
      </c>
      <c r="HG64" s="194" t="str">
        <f aca="false">IF(FV64="","",IF(FV64="-","-",IF(UPPER(FV64)="AB","+",VLOOKUP(FV64,'විෂය තොරතුරු'!$P$24:$Q$28,2))))</f>
        <v/>
      </c>
      <c r="HH64" s="194" t="str">
        <f aca="false">IF(FW64="","",IF(FW64="-","-",IF(UPPER(FW64)="AB","+",VLOOKUP(FW64,'විෂය තොරතුරු'!$P$24:$Q$28,2))))</f>
        <v/>
      </c>
      <c r="HI64" s="195" t="str">
        <f aca="false">IF(FX64="","",IF(FX64="-","-",IF(UPPER(FX64)="AB","+",VLOOKUP(FX64,'විෂය තොරතුරු'!$P$24:$Q$28,2))))</f>
        <v/>
      </c>
      <c r="HJ64" s="193" t="str">
        <f aca="false">IF(FY64="","",IF(FY64="-","-",IF(UPPER(FY64)="AB","+",VLOOKUP(FY64,'විෂය තොරතුරු'!$P$24:$Q$28,2))))</f>
        <v/>
      </c>
      <c r="HK64" s="194" t="str">
        <f aca="false">IF(FZ64="","",IF(FZ64="-","-",IF(UPPER(FZ64)="AB","+",VLOOKUP(FZ64,'විෂය තොරතුරු'!$P$24:$Q$28,2))))</f>
        <v/>
      </c>
      <c r="HL64" s="194" t="str">
        <f aca="false">IF(GA64="","",IF(GA64="-","-",IF(UPPER(GA64)="AB","+",VLOOKUP(GA64,'විෂය තොරතුරු'!$P$24:$Q$28,2))))</f>
        <v/>
      </c>
      <c r="HM64" s="194" t="str">
        <f aca="false">IF(GB64="","",IF(GB64="-","-",IF(UPPER(GB64)="AB","+",VLOOKUP(GB64,'විෂය තොරතුරු'!$P$24:$Q$28,2))))</f>
        <v/>
      </c>
      <c r="HN64" s="194" t="str">
        <f aca="false">IF(GC64="","",IF(GC64="-","-",IF(UPPER(GC64)="AB","+",VLOOKUP(GC64,'විෂය තොරතුරු'!$P$24:$Q$28,2))))</f>
        <v/>
      </c>
      <c r="HO64" s="194" t="str">
        <f aca="false">IF(GD64="","",IF(GD64="-","-",IF(UPPER(GD64)="AB","+",VLOOKUP(GD64,'විෂය තොරතුරු'!$P$24:$Q$28,2))))</f>
        <v/>
      </c>
      <c r="HP64" s="194" t="str">
        <f aca="false">IF(GE64="","",IF(GE64="-","-",IF(UPPER(GE64)="AB","+",VLOOKUP(GE64,'විෂය තොරතුරු'!$P$24:$Q$28,2))))</f>
        <v/>
      </c>
      <c r="HQ64" s="196" t="str">
        <f aca="false">IF(GF64="","",IF(GF64="-","-",IF(UPPER(GF64)="AB","+",VLOOKUP(GF64,'විෂය තොරතුරු'!$P$24:$Q$28,2))))</f>
        <v/>
      </c>
      <c r="HR64" s="197" t="str">
        <f aca="false">IF(GG64="","",IF(GG64="-","-",IF(UPPER(GG64)="AB","+",VLOOKUP(GG64,'විෂය තොරතුරු'!$P$24:$Q$28,2))))</f>
        <v/>
      </c>
      <c r="HS64" s="194" t="str">
        <f aca="false">IF(GH64="","",IF(GH64="-","-",IF(UPPER(GH64)="AB","+",VLOOKUP(GH64,'විෂය තොරතුරු'!$P$24:$Q$28,2))))</f>
        <v/>
      </c>
      <c r="HT64" s="194" t="str">
        <f aca="false">IF(GI64="","",IF(GI64="-","-",IF(UPPER(GI64)="AB","+",VLOOKUP(GI64,'විෂය තොරතුරු'!$P$24:$Q$28,2))))</f>
        <v/>
      </c>
      <c r="HU64" s="194" t="str">
        <f aca="false">IF(GJ64="","",IF(GJ64="-","-",IF(UPPER(GJ64)="AB","+",VLOOKUP(GJ64,'විෂය තොරතුරු'!$P$24:$Q$28,2))))</f>
        <v/>
      </c>
      <c r="HV64" s="194" t="str">
        <f aca="false">IF(GK64="","",IF(GK64="-","-",IF(UPPER(GK64)="AB","+",VLOOKUP(GK64,'විෂය තොරතුරු'!$P$24:$Q$28,2))))</f>
        <v/>
      </c>
      <c r="HW64" s="194" t="str">
        <f aca="false">IF(GL64="","",IF(GL64="-","-",IF(UPPER(GL64)="AB","+",VLOOKUP(GL64,'විෂය තොරතුරු'!$P$24:$Q$28,2))))</f>
        <v/>
      </c>
      <c r="HX64" s="194" t="str">
        <f aca="false">IF(GM64="","",IF(GM64="-","-",IF(UPPER(GM64)="AB","+",VLOOKUP(GM64,'විෂය තොරතුරු'!$P$24:$Q$28,2))))</f>
        <v/>
      </c>
      <c r="HY64" s="195" t="str">
        <f aca="false">IF(GN64="","",IF(GN64="-","-",IF(UPPER(GN64)="AB","+",VLOOKUP(GN64,'විෂය තොරතුරු'!$P$24:$Q$28,2))))</f>
        <v/>
      </c>
      <c r="HZ64" s="197" t="str">
        <f aca="false">IF(GO64="","",IF(GO64="-","-",IF(UPPER(GO64)="AB","+",VLOOKUP(GO64,'විෂය තොරතුරු'!$P$24:$Q$28,2))))</f>
        <v/>
      </c>
      <c r="IA64" s="194" t="str">
        <f aca="false">IF(GP64="","",IF(GP64="-","-",IF(UPPER(GP64)="AB","+",VLOOKUP(GP64,'විෂය තොරතුරු'!$P$24:$Q$28,2))))</f>
        <v/>
      </c>
      <c r="IB64" s="194" t="str">
        <f aca="false">IF(GQ64="","",IF(GQ64="-","-",IF(UPPER(GQ64)="AB","+",VLOOKUP(GQ64,'විෂය තොරතුරු'!$P$24:$Q$28,2))))</f>
        <v/>
      </c>
      <c r="IC64" s="194" t="str">
        <f aca="false">IF(GR64="","",IF(GR64="-","-",IF(UPPER(GR64)="AB","+",VLOOKUP(GR64,'විෂය තොරතුරු'!$P$24:$Q$28,2))))</f>
        <v/>
      </c>
      <c r="ID64" s="194" t="str">
        <f aca="false">IF(GS64="","",IF(GS64="-","-",IF(UPPER(GS64)="AB","+",VLOOKUP(GS64,'විෂය තොරතුරු'!$P$24:$Q$28,2))))</f>
        <v/>
      </c>
      <c r="IE64" s="194" t="str">
        <f aca="false">IF(GT64="","",IF(GT64="-","-",IF(UPPER(GT64)="AB","+",VLOOKUP(GT64,'විෂය තොරතුරු'!$P$24:$Q$28,2))))</f>
        <v/>
      </c>
      <c r="IF64" s="194" t="str">
        <f aca="false">IF(GU64="","",IF(GU64="-","-",IF(UPPER(GU64)="AB","+",VLOOKUP(GU64,'විෂය තොරතුරු'!$P$24:$Q$28,2))))</f>
        <v/>
      </c>
      <c r="IG64" s="195" t="str">
        <f aca="false">IF(GV64="","",IF(GV64="-","-",IF(UPPER(GV64)="AB","+",VLOOKUP(GV64,'විෂය තොරතුරු'!$P$24:$Q$28,2))))</f>
        <v/>
      </c>
      <c r="IH64" s="171" t="str">
        <f aca="false">IF($FL64="","",COUNTIF($GZ64:$IG64,"A"))</f>
        <v/>
      </c>
      <c r="II64" s="171" t="str">
        <f aca="false">IF($FL64="","",COUNTIF($GZ64:$IG64,"B"))</f>
        <v/>
      </c>
      <c r="IJ64" s="171" t="str">
        <f aca="false">IF($FL64="","",COUNTIF($GZ64:$IG64,"C"))</f>
        <v/>
      </c>
      <c r="IK64" s="171" t="str">
        <f aca="false">IF($FL64="","",COUNTIF($GZ64:$IG64,"S"))</f>
        <v/>
      </c>
      <c r="IL64" s="171" t="str">
        <f aca="false">IF($FL64="","",COUNTIF($GZ64:$IG64,"W"))</f>
        <v/>
      </c>
      <c r="IM64" s="197" t="str">
        <f aca="false">IF(FL64="","",SUM(IH64:IK64))</f>
        <v/>
      </c>
      <c r="IN64" s="195" t="str">
        <f aca="false">IF(FL64="","",SUM(IH64:IJ64))</f>
        <v/>
      </c>
      <c r="IO64" s="172" t="str">
        <f aca="false">IF(FL64="","",IF(AND(IM64&gt;=6,IN64&gt;=3,OR(FO64&gt;=35,FP64&gt;=35),FV64&gt;=35),"6/3 සමත්",IF(AND(IM64&gt;=5,IN64&gt;=3,OR(FO64&gt;=35,FP64&gt;=35,FV64&gt;=35)),"5/3 සමත්",IF(AND(IM64&gt;=4,IN64&gt;=1,OR(FO64&gt;=20,FP64&gt;=20,FV64&gt;=20)),"සමත් කළ හැකි",IF(IL64=9,"W9","අසමත් ?")))))</f>
        <v/>
      </c>
    </row>
    <row r="65" customFormat="false" ht="12.8" hidden="true" customHeight="false" outlineLevel="0" collapsed="false">
      <c r="A65" s="198"/>
      <c r="B65" s="63" t="s">
        <v>93</v>
      </c>
      <c r="C65" s="199"/>
      <c r="D65" s="200"/>
      <c r="E65" s="171" t="n">
        <f aca="false">IF($B15="","-",SUM(E15:E64))</f>
        <v>731</v>
      </c>
      <c r="F65" s="169" t="n">
        <f aca="false">IF($B15="","-",SUM(F15:F64))</f>
        <v>0</v>
      </c>
      <c r="G65" s="171" t="n">
        <f aca="false">IF($B15="","-",SUM(G15:G64))</f>
        <v>836</v>
      </c>
      <c r="H65" s="168" t="n">
        <f aca="false">IF($B15="","-",SUM(H15:H64))</f>
        <v>0</v>
      </c>
      <c r="I65" s="168" t="n">
        <f aca="false">IF($B15="","-",SUM(I15:I64))</f>
        <v>0</v>
      </c>
      <c r="J65" s="169" t="n">
        <f aca="false">IF($B15="","-",SUM(J15:J64))</f>
        <v>0</v>
      </c>
      <c r="K65" s="171" t="n">
        <f aca="false">IF($B15="","-",SUM(K15:K64))</f>
        <v>867</v>
      </c>
      <c r="L65" s="168" t="n">
        <f aca="false">IF($B15="","-",SUM(L15:L64))</f>
        <v>806</v>
      </c>
      <c r="M65" s="168" t="n">
        <f aca="false">IF($B15="","-",SUM(M15:M64))</f>
        <v>734</v>
      </c>
      <c r="N65" s="169" t="n">
        <f aca="false">IF($B15="","-",SUM(N15:N64))</f>
        <v>810</v>
      </c>
      <c r="O65" s="171" t="n">
        <f aca="false">IF($B15="","-",SUM(O15:O64))</f>
        <v>0</v>
      </c>
      <c r="P65" s="168" t="n">
        <f aca="false">IF($B15="","-",SUM(P15:P64))</f>
        <v>0</v>
      </c>
      <c r="Q65" s="168" t="n">
        <f aca="false">IF($B15="","-",SUM(Q15:Q64))</f>
        <v>0</v>
      </c>
      <c r="R65" s="168" t="n">
        <f aca="false">IF($B15="","-",SUM(R15:R64))</f>
        <v>0</v>
      </c>
      <c r="S65" s="168" t="n">
        <f aca="false">IF($B15="","-",SUM(S15:S64))</f>
        <v>0</v>
      </c>
      <c r="T65" s="168" t="n">
        <f aca="false">IF($B15="","-",SUM(T15:T64))</f>
        <v>0</v>
      </c>
      <c r="U65" s="168" t="n">
        <f aca="false">IF($B15="","-",SUM(U15:U64))</f>
        <v>0</v>
      </c>
      <c r="V65" s="169" t="n">
        <f aca="false">IF($B15="","-",SUM(V15:V64))</f>
        <v>0</v>
      </c>
      <c r="W65" s="171" t="n">
        <f aca="false">IF($B15="","-",SUM(W15:W64))</f>
        <v>67</v>
      </c>
      <c r="X65" s="168" t="n">
        <f aca="false">IF($B15="","-",SUM(X15:X64))</f>
        <v>0</v>
      </c>
      <c r="Y65" s="168" t="n">
        <f aca="false">IF($B15="","-",SUM(Y15:Y64))</f>
        <v>0</v>
      </c>
      <c r="Z65" s="168" t="n">
        <f aca="false">IF($B15="","-",SUM(Z15:Z64))</f>
        <v>905</v>
      </c>
      <c r="AA65" s="168" t="n">
        <f aca="false">IF($B15="","-",SUM(AA15:AA64))</f>
        <v>0</v>
      </c>
      <c r="AB65" s="168" t="n">
        <f aca="false">IF($B15="","-",SUM(AB15:AB64))</f>
        <v>0</v>
      </c>
      <c r="AC65" s="168" t="n">
        <f aca="false">IF($B15="","-",SUM(AC15:AC64))</f>
        <v>0</v>
      </c>
      <c r="AD65" s="169" t="n">
        <f aca="false">IF($B15="","-",SUM(AD15:AD64))</f>
        <v>0</v>
      </c>
      <c r="AE65" s="171" t="n">
        <f aca="false">IF($B15="","-",SUM(AE15:AE64))</f>
        <v>449</v>
      </c>
      <c r="AF65" s="168" t="n">
        <f aca="false">IF($B15="","-",SUM(AF15:AF64))</f>
        <v>0</v>
      </c>
      <c r="AG65" s="168" t="n">
        <f aca="false">IF($B15="","-",SUM(AG15:AG64))</f>
        <v>0</v>
      </c>
      <c r="AH65" s="168" t="n">
        <f aca="false">IF($B15="","-",SUM(AH15:AH64))</f>
        <v>0</v>
      </c>
      <c r="AI65" s="168" t="n">
        <f aca="false">IF($B15="","-",SUM(AI15:AI64))</f>
        <v>0</v>
      </c>
      <c r="AJ65" s="168" t="n">
        <f aca="false">IF($B15="","-",SUM(AJ15:AJ64))</f>
        <v>0</v>
      </c>
      <c r="AK65" s="168" t="n">
        <f aca="false">IF($B15="","-",SUM(AK15:AK64))</f>
        <v>0</v>
      </c>
      <c r="AL65" s="169" t="n">
        <f aca="false">IF($B15="","-",SUM(AL15:AL64))</f>
        <v>0</v>
      </c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201"/>
      <c r="FK65" s="202"/>
      <c r="FL65" s="63" t="s">
        <v>93</v>
      </c>
      <c r="FM65" s="168"/>
      <c r="FN65" s="168"/>
      <c r="FO65" s="168" t="str">
        <f aca="false">IF($B100="","-",SUM(FO15:FO64))</f>
        <v>-</v>
      </c>
      <c r="FP65" s="168" t="str">
        <f aca="false">IF($B100="","-",SUM(FP15:FP64))</f>
        <v>-</v>
      </c>
      <c r="FQ65" s="168" t="str">
        <f aca="false">IF($B100="","-",SUM(FQ15:FQ64))</f>
        <v>-</v>
      </c>
      <c r="FR65" s="168" t="str">
        <f aca="false">IF($B100="","-",SUM(FR15:FR64))</f>
        <v>-</v>
      </c>
      <c r="FS65" s="168" t="str">
        <f aca="false">IF($B100="","-",SUM(FS15:FS64))</f>
        <v>-</v>
      </c>
      <c r="FT65" s="168" t="str">
        <f aca="false">IF($B100="","-",SUM(FT15:FT64))</f>
        <v>-</v>
      </c>
      <c r="FU65" s="168" t="str">
        <f aca="false">IF($B100="","-",SUM(FU15:FU64))</f>
        <v>-</v>
      </c>
      <c r="FV65" s="168" t="str">
        <f aca="false">IF($B100="","-",SUM(FV15:FV64))</f>
        <v>-</v>
      </c>
      <c r="FW65" s="168" t="str">
        <f aca="false">IF($B100="","-",SUM(FW15:FW64))</f>
        <v>-</v>
      </c>
      <c r="FX65" s="168" t="str">
        <f aca="false">IF($B100="","-",SUM(FX15:FX64))</f>
        <v>-</v>
      </c>
      <c r="FY65" s="168" t="str">
        <f aca="false">IF($B100="","-",SUM(FY15:FY64))</f>
        <v>-</v>
      </c>
      <c r="FZ65" s="168" t="str">
        <f aca="false">IF($B100="","-",SUM(FZ15:FZ64))</f>
        <v>-</v>
      </c>
      <c r="GA65" s="168" t="str">
        <f aca="false">IF($B100="","-",SUM(GA15:GA64))</f>
        <v>-</v>
      </c>
      <c r="GB65" s="168" t="str">
        <f aca="false">IF($B100="","-",SUM(GB15:GB64))</f>
        <v>-</v>
      </c>
      <c r="GC65" s="168" t="str">
        <f aca="false">IF($B100="","-",SUM(GC15:GC64))</f>
        <v>-</v>
      </c>
      <c r="GD65" s="168" t="str">
        <f aca="false">IF($B100="","-",SUM(GD15:GD64))</f>
        <v>-</v>
      </c>
      <c r="GE65" s="168" t="str">
        <f aca="false">IF($B100="","-",SUM(GE15:GE64))</f>
        <v>-</v>
      </c>
      <c r="GF65" s="168" t="str">
        <f aca="false">IF($B100="","-",SUM(GF15:GF64))</f>
        <v>-</v>
      </c>
      <c r="GG65" s="168" t="str">
        <f aca="false">IF($B100="","-",SUM(GG15:GG64))</f>
        <v>-</v>
      </c>
      <c r="GH65" s="168" t="str">
        <f aca="false">IF($B100="","-",SUM(GH15:GH64))</f>
        <v>-</v>
      </c>
      <c r="GI65" s="168" t="str">
        <f aca="false">IF($B100="","-",SUM(GI15:GI64))</f>
        <v>-</v>
      </c>
      <c r="GJ65" s="168" t="str">
        <f aca="false">IF($B100="","-",SUM(GJ15:GJ64))</f>
        <v>-</v>
      </c>
      <c r="GK65" s="168" t="str">
        <f aca="false">IF($B100="","-",SUM(GK15:GK64))</f>
        <v>-</v>
      </c>
      <c r="GL65" s="168" t="str">
        <f aca="false">IF($B100="","-",SUM(GL15:GL64))</f>
        <v>-</v>
      </c>
      <c r="GM65" s="168" t="str">
        <f aca="false">IF($B100="","-",SUM(GM15:GM64))</f>
        <v>-</v>
      </c>
      <c r="GN65" s="168" t="str">
        <f aca="false">IF($B100="","-",SUM(GN15:GN64))</f>
        <v>-</v>
      </c>
      <c r="GO65" s="168" t="str">
        <f aca="false">IF($B100="","-",SUM(GO15:GO64))</f>
        <v>-</v>
      </c>
      <c r="GP65" s="168" t="str">
        <f aca="false">IF($B100="","-",SUM(GP15:GP64))</f>
        <v>-</v>
      </c>
      <c r="GQ65" s="168" t="str">
        <f aca="false">IF($B100="","-",SUM(GQ15:GQ64))</f>
        <v>-</v>
      </c>
      <c r="GR65" s="168" t="str">
        <f aca="false">IF($B100="","-",SUM(GR15:GR64))</f>
        <v>-</v>
      </c>
      <c r="GS65" s="168" t="str">
        <f aca="false">IF($B100="","-",SUM(GS15:GS64))</f>
        <v>-</v>
      </c>
      <c r="GT65" s="168" t="str">
        <f aca="false">IF($B100="","-",SUM(GT15:GT64))</f>
        <v>-</v>
      </c>
      <c r="GU65" s="168" t="str">
        <f aca="false">IF($B100="","-",SUM(GU15:GU64))</f>
        <v>-</v>
      </c>
      <c r="GV65" s="168" t="str">
        <f aca="false">IF($B100="","-",SUM(GV15:GV64))</f>
        <v>-</v>
      </c>
      <c r="GW65" s="17"/>
      <c r="GX65" s="17"/>
      <c r="GY65" s="17"/>
      <c r="GZ65" s="17"/>
      <c r="HA65" s="17"/>
      <c r="HB65" s="17"/>
      <c r="HC65" s="17"/>
      <c r="HD65" s="17"/>
      <c r="HE65" s="17"/>
      <c r="HF65" s="17"/>
      <c r="HG65" s="17"/>
      <c r="HH65" s="17"/>
      <c r="HI65" s="17"/>
      <c r="HJ65" s="17"/>
      <c r="HK65" s="17"/>
      <c r="HL65" s="17"/>
      <c r="HM65" s="17"/>
      <c r="HN65" s="17"/>
      <c r="HO65" s="17"/>
      <c r="HP65" s="17"/>
      <c r="HQ65" s="17"/>
      <c r="HR65" s="17"/>
      <c r="HS65" s="17"/>
      <c r="HT65" s="17"/>
      <c r="HU65" s="17"/>
      <c r="HV65" s="17"/>
      <c r="HW65" s="17"/>
      <c r="HX65" s="17"/>
      <c r="HY65" s="17"/>
      <c r="HZ65" s="17"/>
      <c r="IA65" s="17"/>
      <c r="IB65" s="17"/>
      <c r="IC65" s="17"/>
      <c r="ID65" s="17"/>
      <c r="IE65" s="17"/>
      <c r="IF65" s="17"/>
      <c r="IG65" s="17"/>
      <c r="IH65" s="17"/>
      <c r="II65" s="17"/>
      <c r="IJ65" s="17"/>
      <c r="IK65" s="17"/>
      <c r="IL65" s="17"/>
      <c r="IM65" s="17"/>
      <c r="IN65" s="17"/>
      <c r="IO65" s="22"/>
    </row>
    <row r="66" customFormat="false" ht="12.8" hidden="true" customHeight="false" outlineLevel="0" collapsed="false">
      <c r="A66" s="203"/>
      <c r="B66" s="63" t="s">
        <v>94</v>
      </c>
      <c r="C66" s="199"/>
      <c r="D66" s="200"/>
      <c r="E66" s="171" t="n">
        <f aca="false">IF(OR(E$65=0,E$65="-"),"-",E65/E75)</f>
        <v>40.6111111111111</v>
      </c>
      <c r="F66" s="171" t="str">
        <f aca="false">IF(OR(F$65=0,F$65="-"),"-",F65/F75)</f>
        <v>-</v>
      </c>
      <c r="G66" s="171" t="n">
        <f aca="false">IF(OR(G$65=0,G$65="-"),"-",G65/G75)</f>
        <v>46.4444444444444</v>
      </c>
      <c r="H66" s="171" t="str">
        <f aca="false">IF(OR(H$65=0,H$65="-"),"-",H65/H75)</f>
        <v>-</v>
      </c>
      <c r="I66" s="171" t="str">
        <f aca="false">IF(OR(I$65=0,I$65="-"),"-",I65/I75)</f>
        <v>-</v>
      </c>
      <c r="J66" s="171" t="str">
        <f aca="false">IF(OR(J$65=0,J$65="-"),"-",J65/J75)</f>
        <v>-</v>
      </c>
      <c r="K66" s="171" t="n">
        <f aca="false">IF(OR(K$65=0,K$65="-"),"-",K65/K75)</f>
        <v>48.1666666666667</v>
      </c>
      <c r="L66" s="171" t="n">
        <f aca="false">IF(OR(L$65=0,L$65="-"),"-",L65/L75)</f>
        <v>47.4117647058824</v>
      </c>
      <c r="M66" s="171" t="n">
        <f aca="false">IF(OR(M$65=0,M$65="-"),"-",M65/M75)</f>
        <v>40.7777777777778</v>
      </c>
      <c r="N66" s="171" t="n">
        <f aca="false">IF(OR(N$65=0,N$65="-"),"-",N65/N75)</f>
        <v>45</v>
      </c>
      <c r="O66" s="171" t="str">
        <f aca="false">IF(OR(O$65=0,O$65="-"),"-",O65/O75)</f>
        <v>-</v>
      </c>
      <c r="P66" s="171" t="str">
        <f aca="false">IF(OR(P$65=0,P$65="-"),"-",P65/P75)</f>
        <v>-</v>
      </c>
      <c r="Q66" s="171" t="str">
        <f aca="false">IF(OR(Q$65=0,Q$65="-"),"-",Q65/Q75)</f>
        <v>-</v>
      </c>
      <c r="R66" s="171" t="str">
        <f aca="false">IF(OR(R$65=0,R$65="-"),"-",R65/R75)</f>
        <v>-</v>
      </c>
      <c r="S66" s="171" t="str">
        <f aca="false">IF(OR(S$65=0,S$65="-"),"-",S65/S75)</f>
        <v>-</v>
      </c>
      <c r="T66" s="171" t="str">
        <f aca="false">IF(OR(T$65=0,T$65="-"),"-",T65/T75)</f>
        <v>-</v>
      </c>
      <c r="U66" s="171" t="str">
        <f aca="false">IF(OR(U$65=0,U$65="-"),"-",U65/U75)</f>
        <v>-</v>
      </c>
      <c r="V66" s="171" t="str">
        <f aca="false">IF(OR(V$65=0,V$65="-"),"-",V65/V75)</f>
        <v>-</v>
      </c>
      <c r="W66" s="171" t="n">
        <f aca="false">IF(OR(W$65=0,W$65="-"),"-",W65/W75)</f>
        <v>67</v>
      </c>
      <c r="X66" s="171" t="str">
        <f aca="false">IF(OR(X$65=0,X$65="-"),"-",X65/X75)</f>
        <v>-</v>
      </c>
      <c r="Y66" s="171" t="str">
        <f aca="false">IF(OR(Y$65=0,Y$65="-"),"-",Y65/Y75)</f>
        <v>-</v>
      </c>
      <c r="Z66" s="171" t="n">
        <f aca="false">IF(OR(Z$65=0,Z$65="-"),"-",Z65/Z75)</f>
        <v>56.5625</v>
      </c>
      <c r="AA66" s="171" t="str">
        <f aca="false">IF(OR(AA$65=0,AA$65="-"),"-",AA65/AA75)</f>
        <v>-</v>
      </c>
      <c r="AB66" s="171" t="str">
        <f aca="false">IF(OR(AB$65=0,AB$65="-"),"-",AB65/AB75)</f>
        <v>-</v>
      </c>
      <c r="AC66" s="171" t="str">
        <f aca="false">IF(OR(AC$65=0,AC$65="-"),"-",AC65/AC75)</f>
        <v>-</v>
      </c>
      <c r="AD66" s="171" t="str">
        <f aca="false">IF(OR(AD$65=0,AD$65="-"),"-",AD65/AD75)</f>
        <v>-</v>
      </c>
      <c r="AE66" s="171" t="n">
        <f aca="false">IF(OR(AE$65=0,AE$65="-"),"-",AE65/AE75)</f>
        <v>49.8888888888889</v>
      </c>
      <c r="AF66" s="171" t="str">
        <f aca="false">IF(OR(AF$65=0,AF$65="-"),"-",AF65/AF75)</f>
        <v>-</v>
      </c>
      <c r="AG66" s="171" t="str">
        <f aca="false">IF(OR(AG$65=0,AG$65="-"),"-",AG65/AG75)</f>
        <v>-</v>
      </c>
      <c r="AH66" s="171" t="str">
        <f aca="false">IF(OR(AH$65=0,AH$65="-"),"-",AH65/AH75)</f>
        <v>-</v>
      </c>
      <c r="AI66" s="171" t="str">
        <f aca="false">IF(OR(AI$65=0,AI$65="-"),"-",AI65/AI75)</f>
        <v>-</v>
      </c>
      <c r="AJ66" s="171" t="str">
        <f aca="false">IF(OR(AJ$65=0,AJ$65="-"),"-",AJ65/AJ75)</f>
        <v>-</v>
      </c>
      <c r="AK66" s="171" t="str">
        <f aca="false">IF(OR(AK$65=0,AK$65="-"),"-",AK65/AK75)</f>
        <v>-</v>
      </c>
      <c r="AL66" s="171" t="str">
        <f aca="false">IF(OR(AL$65=0,AL$65="-"),"-",AL65/AL75)</f>
        <v>-</v>
      </c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201"/>
      <c r="FK66" s="203"/>
      <c r="FL66" s="63" t="s">
        <v>94</v>
      </c>
      <c r="FM66" s="168"/>
      <c r="FN66" s="168"/>
      <c r="FO66" s="168" t="e">
        <f aca="false">IF(FO$65=0,"-",FO65/FO75)</f>
        <v>#VALUE!</v>
      </c>
      <c r="FP66" s="168" t="e">
        <f aca="false">IF(FP$65=0,"-",FP65/FP75)</f>
        <v>#VALUE!</v>
      </c>
      <c r="FQ66" s="168" t="e">
        <f aca="false">IF(FQ$65=0,"-",FQ65/FQ75)</f>
        <v>#VALUE!</v>
      </c>
      <c r="FR66" s="168" t="e">
        <f aca="false">IF(FR$65=0,"-",FR65/FR75)</f>
        <v>#VALUE!</v>
      </c>
      <c r="FS66" s="168" t="e">
        <f aca="false">IF(FS$65=0,"-",FS65/FS75)</f>
        <v>#VALUE!</v>
      </c>
      <c r="FT66" s="168" t="e">
        <f aca="false">IF(FT$65=0,"-",FT65/FT75)</f>
        <v>#VALUE!</v>
      </c>
      <c r="FU66" s="168" t="e">
        <f aca="false">IF(FU$65=0,"-",FU65/FU75)</f>
        <v>#VALUE!</v>
      </c>
      <c r="FV66" s="168" t="e">
        <f aca="false">IF(FV$65=0,"-",FV65/FV75)</f>
        <v>#VALUE!</v>
      </c>
      <c r="FW66" s="168" t="e">
        <f aca="false">IF(FW$65=0,"-",FW65/FW75)</f>
        <v>#VALUE!</v>
      </c>
      <c r="FX66" s="168" t="e">
        <f aca="false">IF(FX$65=0,"-",FX65/FX75)</f>
        <v>#VALUE!</v>
      </c>
      <c r="FY66" s="168" t="e">
        <f aca="false">IF(FY$65=0,"-",FY65/FY75)</f>
        <v>#VALUE!</v>
      </c>
      <c r="FZ66" s="168" t="e">
        <f aca="false">IF(FZ$65=0,"-",FZ65/FZ75)</f>
        <v>#VALUE!</v>
      </c>
      <c r="GA66" s="168" t="e">
        <f aca="false">IF(GA$65=0,"-",GA65/GA75)</f>
        <v>#VALUE!</v>
      </c>
      <c r="GB66" s="168" t="e">
        <f aca="false">IF(GB$65=0,"-",GB65/GB75)</f>
        <v>#VALUE!</v>
      </c>
      <c r="GC66" s="168" t="e">
        <f aca="false">IF(GC$65=0,"-",GC65/GC75)</f>
        <v>#VALUE!</v>
      </c>
      <c r="GD66" s="168" t="e">
        <f aca="false">IF(GD$65=0,"-",GD65/GD75)</f>
        <v>#VALUE!</v>
      </c>
      <c r="GE66" s="168" t="e">
        <f aca="false">IF(GE$65=0,"-",GE65/GE75)</f>
        <v>#VALUE!</v>
      </c>
      <c r="GF66" s="168" t="e">
        <f aca="false">IF(GF$65=0,"-",GF65/GF75)</f>
        <v>#VALUE!</v>
      </c>
      <c r="GG66" s="168" t="e">
        <f aca="false">IF(GG$65=0,"-",GG65/GG75)</f>
        <v>#VALUE!</v>
      </c>
      <c r="GH66" s="168" t="e">
        <f aca="false">IF(GH$65=0,"-",GH65/GH75)</f>
        <v>#VALUE!</v>
      </c>
      <c r="GI66" s="168" t="e">
        <f aca="false">IF(GI$65=0,"-",GI65/GI75)</f>
        <v>#VALUE!</v>
      </c>
      <c r="GJ66" s="168" t="e">
        <f aca="false">IF(GJ$65=0,"-",GJ65/GJ75)</f>
        <v>#VALUE!</v>
      </c>
      <c r="GK66" s="168" t="e">
        <f aca="false">IF(GK$65=0,"-",GK65/GK75)</f>
        <v>#VALUE!</v>
      </c>
      <c r="GL66" s="168" t="e">
        <f aca="false">IF(GL$65=0,"-",GL65/GL75)</f>
        <v>#VALUE!</v>
      </c>
      <c r="GM66" s="168" t="e">
        <f aca="false">IF(GM$65=0,"-",GM65/GM75)</f>
        <v>#VALUE!</v>
      </c>
      <c r="GN66" s="168" t="e">
        <f aca="false">IF(GN$65=0,"-",GN65/GN75)</f>
        <v>#VALUE!</v>
      </c>
      <c r="GO66" s="168" t="e">
        <f aca="false">IF(GO$65=0,"-",GO65/GO75)</f>
        <v>#VALUE!</v>
      </c>
      <c r="GP66" s="168" t="e">
        <f aca="false">IF(GP$65=0,"-",GP65/GP75)</f>
        <v>#VALUE!</v>
      </c>
      <c r="GQ66" s="168" t="e">
        <f aca="false">IF(GQ$65=0,"-",GQ65/GQ75)</f>
        <v>#VALUE!</v>
      </c>
      <c r="GR66" s="168" t="e">
        <f aca="false">IF(GR$65=0,"-",GR65/GR75)</f>
        <v>#VALUE!</v>
      </c>
      <c r="GS66" s="168" t="e">
        <f aca="false">IF(GS$65=0,"-",GS65/GS75)</f>
        <v>#VALUE!</v>
      </c>
      <c r="GT66" s="168" t="e">
        <f aca="false">IF(GT$65=0,"-",GT65/GT75)</f>
        <v>#VALUE!</v>
      </c>
      <c r="GU66" s="168" t="e">
        <f aca="false">IF(GU$65=0,"-",GU65/GU75)</f>
        <v>#VALUE!</v>
      </c>
      <c r="GV66" s="168" t="e">
        <f aca="false">IF(GV$65=0,"-",GV65/GV75)</f>
        <v>#VALUE!</v>
      </c>
      <c r="GW66" s="17"/>
      <c r="GX66" s="17"/>
      <c r="GY66" s="17"/>
      <c r="GZ66" s="17"/>
      <c r="HA66" s="17"/>
      <c r="HB66" s="17"/>
      <c r="HC66" s="17"/>
      <c r="HD66" s="17"/>
      <c r="HE66" s="17"/>
      <c r="HF66" s="17"/>
      <c r="HG66" s="17"/>
      <c r="HH66" s="17"/>
      <c r="HI66" s="17"/>
      <c r="HJ66" s="17"/>
      <c r="HK66" s="17"/>
      <c r="HL66" s="17"/>
      <c r="HM66" s="17"/>
      <c r="HN66" s="17"/>
      <c r="HO66" s="17"/>
      <c r="HP66" s="17"/>
      <c r="HQ66" s="17"/>
      <c r="HR66" s="17"/>
      <c r="HS66" s="17"/>
      <c r="HT66" s="17"/>
      <c r="HU66" s="17"/>
      <c r="HV66" s="17"/>
      <c r="HW66" s="17"/>
      <c r="HX66" s="17"/>
      <c r="HY66" s="17"/>
      <c r="HZ66" s="17"/>
      <c r="IA66" s="17"/>
      <c r="IB66" s="17"/>
      <c r="IC66" s="17"/>
      <c r="ID66" s="17"/>
      <c r="IE66" s="17"/>
      <c r="IF66" s="17"/>
      <c r="IG66" s="17"/>
      <c r="IH66" s="17"/>
      <c r="II66" s="17"/>
      <c r="IJ66" s="17"/>
      <c r="IK66" s="17"/>
      <c r="IL66" s="17"/>
      <c r="IM66" s="17"/>
      <c r="IN66" s="17"/>
      <c r="IO66" s="22"/>
    </row>
    <row r="67" customFormat="false" ht="12.8" hidden="true" customHeight="false" outlineLevel="0" collapsed="false">
      <c r="A67" s="203"/>
      <c r="B67" s="204" t="s">
        <v>95</v>
      </c>
      <c r="C67" s="205"/>
      <c r="D67" s="206"/>
      <c r="E67" s="171" t="n">
        <f aca="false">IF(E$65=0,"-",COUNTIFS(E$15:E$64,"&gt;74"))</f>
        <v>0</v>
      </c>
      <c r="F67" s="169" t="str">
        <f aca="false">IF(F$65=0,"-",COUNTIFS(F$15:F$64,"&gt;74"))</f>
        <v>-</v>
      </c>
      <c r="G67" s="171" t="n">
        <f aca="false">IF(G$65=0,"-",COUNTIFS(G$15:G$64,"&gt;74"))</f>
        <v>3</v>
      </c>
      <c r="H67" s="168" t="str">
        <f aca="false">IF(H$65=0,"-",COUNTIFS(H$15:H$64,"&gt;74"))</f>
        <v>-</v>
      </c>
      <c r="I67" s="168" t="str">
        <f aca="false">IF(I$65=0,"-",COUNTIFS(I$15:I$64,"&gt;74"))</f>
        <v>-</v>
      </c>
      <c r="J67" s="169" t="str">
        <f aca="false">IF(J$65=0,"-",COUNTIFS(J$15:J$64,"&gt;74"))</f>
        <v>-</v>
      </c>
      <c r="K67" s="171" t="n">
        <f aca="false">IF(K$65=0,"-",COUNTIFS(K$15:K$64,"&gt;74"))</f>
        <v>3</v>
      </c>
      <c r="L67" s="168" t="n">
        <f aca="false">IF(L$65=0,"-",COUNTIFS(L$15:L$64,"&gt;74"))</f>
        <v>2</v>
      </c>
      <c r="M67" s="168" t="n">
        <f aca="false">IF(M$65=0,"-",COUNTIFS(M$15:M$64,"&gt;74"))</f>
        <v>1</v>
      </c>
      <c r="N67" s="169" t="n">
        <f aca="false">IF(N$65=0,"-",COUNTIFS(N$15:N$64,"&gt;74"))</f>
        <v>2</v>
      </c>
      <c r="O67" s="171" t="str">
        <f aca="false">IF(O$65=0,"-",COUNTIFS(O$15:O$64,"&gt;74"))</f>
        <v>-</v>
      </c>
      <c r="P67" s="168" t="str">
        <f aca="false">IF(P$65=0,"-",COUNTIFS(P$15:P$64,"&gt;74"))</f>
        <v>-</v>
      </c>
      <c r="Q67" s="168" t="str">
        <f aca="false">IF(Q$65=0,"-",COUNTIFS(Q$15:Q$64,"&gt;74"))</f>
        <v>-</v>
      </c>
      <c r="R67" s="168" t="str">
        <f aca="false">IF(R$65=0,"-",COUNTIFS(R$15:R$64,"&gt;74"))</f>
        <v>-</v>
      </c>
      <c r="S67" s="168" t="str">
        <f aca="false">IF(S$65=0,"-",COUNTIFS(S$15:S$64,"&gt;74"))</f>
        <v>-</v>
      </c>
      <c r="T67" s="168" t="str">
        <f aca="false">IF(T$65=0,"-",COUNTIFS(T$15:T$64,"&gt;74"))</f>
        <v>-</v>
      </c>
      <c r="U67" s="168" t="str">
        <f aca="false">IF(U$65=0,"-",COUNTIFS(U$15:U$64,"&gt;74"))</f>
        <v>-</v>
      </c>
      <c r="V67" s="169" t="str">
        <f aca="false">IF(V$65=0,"-",COUNTIFS(V$15:V$64,"&gt;74"))</f>
        <v>-</v>
      </c>
      <c r="W67" s="171" t="n">
        <f aca="false">IF(W$65=0,"-",COUNTIFS(W$15:W$64,"&gt;74"))</f>
        <v>0</v>
      </c>
      <c r="X67" s="168" t="str">
        <f aca="false">IF(X$65=0,"-",COUNTIFS(X$15:X$64,"&gt;74"))</f>
        <v>-</v>
      </c>
      <c r="Y67" s="168" t="str">
        <f aca="false">IF(Y$65=0,"-",COUNTIFS(Y$15:Y$64,"&gt;74"))</f>
        <v>-</v>
      </c>
      <c r="Z67" s="168" t="n">
        <f aca="false">IF(Z$65=0,"-",COUNTIFS(Z$15:Z$64,"&gt;74"))</f>
        <v>2</v>
      </c>
      <c r="AA67" s="168" t="str">
        <f aca="false">IF(AA$65=0,"-",COUNTIFS(AA$15:AA$64,"&gt;74"))</f>
        <v>-</v>
      </c>
      <c r="AB67" s="168" t="str">
        <f aca="false">IF(AB$65=0,"-",COUNTIFS(AB$15:AB$64,"&gt;74"))</f>
        <v>-</v>
      </c>
      <c r="AC67" s="168" t="str">
        <f aca="false">IF(AC$65=0,"-",COUNTIFS(AC$15:AC$64,"&gt;74"))</f>
        <v>-</v>
      </c>
      <c r="AD67" s="169" t="str">
        <f aca="false">IF(AD$65=0,"-",COUNTIFS(AD$15:AD$64,"&gt;74"))</f>
        <v>-</v>
      </c>
      <c r="AE67" s="171" t="n">
        <f aca="false">IF(AE$65=0,"-",COUNTIFS(AE$15:AE$64,"&gt;74"))</f>
        <v>1</v>
      </c>
      <c r="AF67" s="168" t="str">
        <f aca="false">IF(AF$65=0,"-",COUNTIFS(AF$15:AF$64,"&gt;74"))</f>
        <v>-</v>
      </c>
      <c r="AG67" s="168" t="str">
        <f aca="false">IF(AG$65=0,"-",COUNTIFS(AG$15:AG$64,"&gt;74"))</f>
        <v>-</v>
      </c>
      <c r="AH67" s="168" t="str">
        <f aca="false">IF(AH$65=0,"-",COUNTIFS(AH$15:AH$64,"&gt;74"))</f>
        <v>-</v>
      </c>
      <c r="AI67" s="168" t="str">
        <f aca="false">IF(AI$65=0,"-",COUNTIFS(AI$15:AI$64,"&gt;74"))</f>
        <v>-</v>
      </c>
      <c r="AJ67" s="168" t="str">
        <f aca="false">IF(AJ$65=0,"-",COUNTIFS(AJ$15:AJ$64,"&gt;74"))</f>
        <v>-</v>
      </c>
      <c r="AK67" s="168" t="str">
        <f aca="false">IF(AK$65=0,"-",COUNTIFS(AK$15:AK$64,"&gt;74"))</f>
        <v>-</v>
      </c>
      <c r="AL67" s="169" t="str">
        <f aca="false">IF(AL$65=0,"-",COUNTIFS(AL$15:AL$64,"&gt;74"))</f>
        <v>-</v>
      </c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201"/>
      <c r="FK67" s="203"/>
      <c r="FL67" s="204" t="s">
        <v>95</v>
      </c>
      <c r="FM67" s="207"/>
      <c r="FN67" s="207"/>
      <c r="FO67" s="168" t="n">
        <f aca="false">IF(FO$65=0,"-",COUNTIFS(FO$15:FO$64,"&gt;74"))</f>
        <v>0</v>
      </c>
      <c r="FP67" s="168" t="n">
        <f aca="false">IF(FP$65=0,"-",COUNTIFS(FP$15:FP$64,"&gt;74"))</f>
        <v>0</v>
      </c>
      <c r="FQ67" s="168" t="n">
        <f aca="false">IF(FQ$65=0,"-",COUNTIFS(FQ$15:FQ$64,"&gt;74"))</f>
        <v>2</v>
      </c>
      <c r="FR67" s="168" t="n">
        <f aca="false">IF(FR$65=0,"-",COUNTIFS(FR$15:FR$64,"&gt;74"))</f>
        <v>1</v>
      </c>
      <c r="FS67" s="168" t="n">
        <f aca="false">IF(FS$65=0,"-",COUNTIFS(FS$15:FS$64,"&gt;74"))</f>
        <v>0</v>
      </c>
      <c r="FT67" s="168" t="n">
        <f aca="false">IF(FT$65=0,"-",COUNTIFS(FT$15:FT$64,"&gt;74"))</f>
        <v>0</v>
      </c>
      <c r="FU67" s="168" t="n">
        <f aca="false">IF(FU$65=0,"-",COUNTIFS(FU$15:FU$64,"&gt;74"))</f>
        <v>0</v>
      </c>
      <c r="FV67" s="168" t="n">
        <f aca="false">IF(FV$65=0,"-",COUNTIFS(FV$15:FV$64,"&gt;74"))</f>
        <v>0</v>
      </c>
      <c r="FW67" s="168" t="n">
        <f aca="false">IF(FW$65=0,"-",COUNTIFS(FW$15:FW$64,"&gt;74"))</f>
        <v>1</v>
      </c>
      <c r="FX67" s="168" t="n">
        <f aca="false">IF(FX$65=0,"-",COUNTIFS(FX$15:FX$64,"&gt;74"))</f>
        <v>0</v>
      </c>
      <c r="FY67" s="168" t="n">
        <f aca="false">IF(FY$65=0,"-",COUNTIFS(FY$15:FY$64,"&gt;74"))</f>
        <v>3</v>
      </c>
      <c r="FZ67" s="168" t="n">
        <f aca="false">IF(FZ$65=0,"-",COUNTIFS(FZ$15:FZ$64,"&gt;74"))</f>
        <v>1</v>
      </c>
      <c r="GA67" s="168" t="n">
        <f aca="false">IF(GA$65=0,"-",COUNTIFS(GA$15:GA$64,"&gt;74"))</f>
        <v>0</v>
      </c>
      <c r="GB67" s="168" t="n">
        <f aca="false">IF(GB$65=0,"-",COUNTIFS(GB$15:GB$64,"&gt;74"))</f>
        <v>0</v>
      </c>
      <c r="GC67" s="168" t="n">
        <f aca="false">IF(GC$65=0,"-",COUNTIFS(GC$15:GC$64,"&gt;74"))</f>
        <v>0</v>
      </c>
      <c r="GD67" s="168" t="n">
        <f aca="false">IF(GD$65=0,"-",COUNTIFS(GD$15:GD$64,"&gt;74"))</f>
        <v>0</v>
      </c>
      <c r="GE67" s="168" t="n">
        <f aca="false">IF(GE$65=0,"-",COUNTIFS(GE$15:GE$64,"&gt;74"))</f>
        <v>0</v>
      </c>
      <c r="GF67" s="168" t="n">
        <f aca="false">IF(GF$65=0,"-",COUNTIFS(GF$15:GF$64,"&gt;74"))</f>
        <v>0</v>
      </c>
      <c r="GG67" s="168" t="n">
        <f aca="false">IF(GG$65=0,"-",COUNTIFS(GG$15:GG$64,"&gt;74"))</f>
        <v>0</v>
      </c>
      <c r="GH67" s="168" t="n">
        <f aca="false">IF(GH$65=0,"-",COUNTIFS(GH$15:GH$64,"&gt;74"))</f>
        <v>1</v>
      </c>
      <c r="GI67" s="168" t="n">
        <f aca="false">IF(GI$65=0,"-",COUNTIFS(GI$15:GI$64,"&gt;74"))</f>
        <v>0</v>
      </c>
      <c r="GJ67" s="168" t="n">
        <f aca="false">IF(GJ$65=0,"-",COUNTIFS(GJ$15:GJ$64,"&gt;74"))</f>
        <v>0</v>
      </c>
      <c r="GK67" s="168" t="n">
        <f aca="false">IF(GK$65=0,"-",COUNTIFS(GK$15:GK$64,"&gt;74"))</f>
        <v>0</v>
      </c>
      <c r="GL67" s="168" t="n">
        <f aca="false">IF(GL$65=0,"-",COUNTIFS(GL$15:GL$64,"&gt;74"))</f>
        <v>0</v>
      </c>
      <c r="GM67" s="168" t="n">
        <f aca="false">IF(GM$65=0,"-",COUNTIFS(GM$15:GM$64,"&gt;74"))</f>
        <v>0</v>
      </c>
      <c r="GN67" s="168" t="n">
        <f aca="false">IF(GN$65=0,"-",COUNTIFS(GN$15:GN$64,"&gt;74"))</f>
        <v>0</v>
      </c>
      <c r="GO67" s="168" t="n">
        <f aca="false">IF(GO$65=0,"-",COUNTIFS(GO$15:GO$64,"&gt;74"))</f>
        <v>0</v>
      </c>
      <c r="GP67" s="168" t="n">
        <f aca="false">IF(GP$65=0,"-",COUNTIFS(GP$15:GP$64,"&gt;74"))</f>
        <v>0</v>
      </c>
      <c r="GQ67" s="168" t="n">
        <f aca="false">IF(GQ$65=0,"-",COUNTIFS(GQ$15:GQ$64,"&gt;74"))</f>
        <v>0</v>
      </c>
      <c r="GR67" s="168" t="n">
        <f aca="false">IF(GR$65=0,"-",COUNTIFS(GR$15:GR$64,"&gt;74"))</f>
        <v>2</v>
      </c>
      <c r="GS67" s="168" t="n">
        <f aca="false">IF(GS$65=0,"-",COUNTIFS(GS$15:GS$64,"&gt;74"))</f>
        <v>0</v>
      </c>
      <c r="GT67" s="168" t="n">
        <f aca="false">IF(GT$65=0,"-",COUNTIFS(GT$15:GT$64,"&gt;74"))</f>
        <v>0</v>
      </c>
      <c r="GU67" s="168" t="n">
        <f aca="false">IF(GU$65=0,"-",COUNTIFS(GU$15:GU$64,"&gt;74"))</f>
        <v>0</v>
      </c>
      <c r="GV67" s="168" t="n">
        <f aca="false">IF(GV$65=0,"-",COUNTIFS(GV$15:GV$64,"&gt;74"))</f>
        <v>0</v>
      </c>
      <c r="GW67" s="17"/>
      <c r="GX67" s="17"/>
      <c r="GY67" s="17"/>
      <c r="GZ67" s="17"/>
      <c r="HA67" s="17"/>
      <c r="HB67" s="17"/>
      <c r="HC67" s="17"/>
      <c r="HD67" s="17"/>
      <c r="HE67" s="17"/>
      <c r="HF67" s="17"/>
      <c r="HG67" s="17"/>
      <c r="HH67" s="17"/>
      <c r="HI67" s="17"/>
      <c r="HJ67" s="17"/>
      <c r="HK67" s="17"/>
      <c r="HL67" s="17"/>
      <c r="HM67" s="17"/>
      <c r="HN67" s="17"/>
      <c r="HO67" s="17"/>
      <c r="HP67" s="17"/>
      <c r="HQ67" s="17"/>
      <c r="HR67" s="17"/>
      <c r="HS67" s="17"/>
      <c r="HT67" s="17"/>
      <c r="HU67" s="17"/>
      <c r="HV67" s="17"/>
      <c r="HW67" s="17"/>
      <c r="HX67" s="17"/>
      <c r="HY67" s="17"/>
      <c r="HZ67" s="17"/>
      <c r="IA67" s="17"/>
      <c r="IB67" s="17"/>
      <c r="IC67" s="17"/>
      <c r="ID67" s="17"/>
      <c r="IE67" s="17"/>
      <c r="IF67" s="17"/>
      <c r="IG67" s="17"/>
      <c r="IH67" s="17"/>
      <c r="II67" s="17"/>
      <c r="IJ67" s="17"/>
      <c r="IK67" s="17"/>
      <c r="IL67" s="17"/>
      <c r="IM67" s="17"/>
      <c r="IN67" s="17"/>
      <c r="IO67" s="22"/>
    </row>
    <row r="68" customFormat="false" ht="12.8" hidden="true" customHeight="false" outlineLevel="0" collapsed="false">
      <c r="A68" s="203"/>
      <c r="B68" s="204" t="s">
        <v>96</v>
      </c>
      <c r="C68" s="205"/>
      <c r="D68" s="206"/>
      <c r="E68" s="171" t="n">
        <f aca="false">IF(E$65=0,"-",COUNTIFS(E$15:E$64,"&gt;64",E$15:E$64,"&lt;75"))</f>
        <v>1</v>
      </c>
      <c r="F68" s="169" t="str">
        <f aca="false">IF(F$65=0,"-",COUNTIFS(F$15:F$64,"&gt;64",F$15:F$64,"&lt;75"))</f>
        <v>-</v>
      </c>
      <c r="G68" s="171" t="n">
        <f aca="false">IF(G$65=0,"-",COUNTIFS(G$15:G$64,"&gt;64",G$15:G$64,"&lt;75"))</f>
        <v>3</v>
      </c>
      <c r="H68" s="168" t="str">
        <f aca="false">IF(H$65=0,"-",COUNTIFS(H$15:H$64,"&gt;64",H$15:H$64,"&lt;75"))</f>
        <v>-</v>
      </c>
      <c r="I68" s="168" t="str">
        <f aca="false">IF(I$65=0,"-",COUNTIFS(I$15:I$64,"&gt;64",I$15:I$64,"&lt;75"))</f>
        <v>-</v>
      </c>
      <c r="J68" s="169" t="str">
        <f aca="false">IF(J$65=0,"-",COUNTIFS(J$15:J$64,"&gt;64",J$15:J$64,"&lt;75"))</f>
        <v>-</v>
      </c>
      <c r="K68" s="171" t="n">
        <f aca="false">IF(K$65=0,"-",COUNTIFS(K$15:K$64,"&gt;64",K$15:K$64,"&lt;75"))</f>
        <v>2</v>
      </c>
      <c r="L68" s="168" t="n">
        <f aca="false">IF(L$65=0,"-",COUNTIFS(L$15:L$64,"&gt;64",L$15:L$64,"&lt;75"))</f>
        <v>5</v>
      </c>
      <c r="M68" s="168" t="n">
        <f aca="false">IF(M$65=0,"-",COUNTIFS(M$15:M$64,"&gt;64",M$15:M$64,"&lt;75"))</f>
        <v>2</v>
      </c>
      <c r="N68" s="169" t="n">
        <f aca="false">IF(N$65=0,"-",COUNTIFS(N$15:N$64,"&gt;64",N$15:N$64,"&lt;75"))</f>
        <v>1</v>
      </c>
      <c r="O68" s="171" t="str">
        <f aca="false">IF(O$65=0,"-",COUNTIFS(O$15:O$64,"&gt;64",O$15:O$64,"&lt;75"))</f>
        <v>-</v>
      </c>
      <c r="P68" s="168" t="str">
        <f aca="false">IF(P$65=0,"-",COUNTIFS(P$15:P$64,"&gt;64",P$15:P$64,"&lt;75"))</f>
        <v>-</v>
      </c>
      <c r="Q68" s="168" t="str">
        <f aca="false">IF(Q$65=0,"-",COUNTIFS(Q$15:Q$64,"&gt;64",Q$15:Q$64,"&lt;75"))</f>
        <v>-</v>
      </c>
      <c r="R68" s="168" t="str">
        <f aca="false">IF(R$65=0,"-",COUNTIFS(R$15:R$64,"&gt;64",R$15:R$64,"&lt;75"))</f>
        <v>-</v>
      </c>
      <c r="S68" s="168" t="str">
        <f aca="false">IF(S$65=0,"-",COUNTIFS(S$15:S$64,"&gt;64",S$15:S$64,"&lt;75"))</f>
        <v>-</v>
      </c>
      <c r="T68" s="168" t="str">
        <f aca="false">IF(T$65=0,"-",COUNTIFS(T$15:T$64,"&gt;64",T$15:T$64,"&lt;75"))</f>
        <v>-</v>
      </c>
      <c r="U68" s="168" t="str">
        <f aca="false">IF(U$65=0,"-",COUNTIFS(U$15:U$64,"&gt;64",U$15:U$64,"&lt;75"))</f>
        <v>-</v>
      </c>
      <c r="V68" s="169" t="str">
        <f aca="false">IF(V$65=0,"-",COUNTIFS(V$15:V$64,"&gt;64",V$15:V$64,"&lt;75"))</f>
        <v>-</v>
      </c>
      <c r="W68" s="171" t="n">
        <f aca="false">IF(W$65=0,"-",COUNTIFS(W$15:W$64,"&gt;64",W$15:W$64,"&lt;75"))</f>
        <v>1</v>
      </c>
      <c r="X68" s="168" t="str">
        <f aca="false">IF(X$65=0,"-",COUNTIFS(X$15:X$64,"&gt;64",X$15:X$64,"&lt;75"))</f>
        <v>-</v>
      </c>
      <c r="Y68" s="168" t="str">
        <f aca="false">IF(Y$65=0,"-",COUNTIFS(Y$15:Y$64,"&gt;64",Y$15:Y$64,"&lt;75"))</f>
        <v>-</v>
      </c>
      <c r="Z68" s="168" t="n">
        <f aca="false">IF(Z$65=0,"-",COUNTIFS(Z$15:Z$64,"&gt;64",Z$15:Z$64,"&lt;75"))</f>
        <v>3</v>
      </c>
      <c r="AA68" s="168" t="str">
        <f aca="false">IF(AA$65=0,"-",COUNTIFS(AA$15:AA$64,"&gt;64",AA$15:AA$64,"&lt;75"))</f>
        <v>-</v>
      </c>
      <c r="AB68" s="168" t="str">
        <f aca="false">IF(AB$65=0,"-",COUNTIFS(AB$15:AB$64,"&gt;64",AB$15:AB$64,"&lt;75"))</f>
        <v>-</v>
      </c>
      <c r="AC68" s="168" t="str">
        <f aca="false">IF(AC$65=0,"-",COUNTIFS(AC$15:AC$64,"&gt;64",AC$15:AC$64,"&lt;75"))</f>
        <v>-</v>
      </c>
      <c r="AD68" s="169" t="str">
        <f aca="false">IF(AD$65=0,"-",COUNTIFS(AD$15:AD$64,"&gt;64",AD$15:AD$64,"&lt;75"))</f>
        <v>-</v>
      </c>
      <c r="AE68" s="171" t="n">
        <f aca="false">IF(AE$65=0,"-",COUNTIFS(AE$15:AE$64,"&gt;64",AE$15:AE$64,"&lt;75"))</f>
        <v>1</v>
      </c>
      <c r="AF68" s="168" t="str">
        <f aca="false">IF(AF$65=0,"-",COUNTIFS(AF$15:AF$64,"&gt;64",AF$15:AF$64,"&lt;75"))</f>
        <v>-</v>
      </c>
      <c r="AG68" s="168" t="str">
        <f aca="false">IF(AG$65=0,"-",COUNTIFS(AG$15:AG$64,"&gt;64",AG$15:AG$64,"&lt;75"))</f>
        <v>-</v>
      </c>
      <c r="AH68" s="168" t="str">
        <f aca="false">IF(AH$65=0,"-",COUNTIFS(AH$15:AH$64,"&gt;64",AH$15:AH$64,"&lt;75"))</f>
        <v>-</v>
      </c>
      <c r="AI68" s="168" t="str">
        <f aca="false">IF(AI$65=0,"-",COUNTIFS(AI$15:AI$64,"&gt;64",AI$15:AI$64,"&lt;75"))</f>
        <v>-</v>
      </c>
      <c r="AJ68" s="168" t="str">
        <f aca="false">IF(AJ$65=0,"-",COUNTIFS(AJ$15:AJ$64,"&gt;64",AJ$15:AJ$64,"&lt;75"))</f>
        <v>-</v>
      </c>
      <c r="AK68" s="168" t="str">
        <f aca="false">IF(AK$65=0,"-",COUNTIFS(AK$15:AK$64,"&gt;64",AK$15:AK$64,"&lt;75"))</f>
        <v>-</v>
      </c>
      <c r="AL68" s="169" t="str">
        <f aca="false">IF(AL$65=0,"-",COUNTIFS(AL$15:AL$64,"&gt;64",AL$15:AL$64,"&lt;75"))</f>
        <v>-</v>
      </c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201"/>
      <c r="FK68" s="203"/>
      <c r="FL68" s="204" t="s">
        <v>96</v>
      </c>
      <c r="FM68" s="207"/>
      <c r="FN68" s="207"/>
      <c r="FO68" s="168" t="n">
        <f aca="false">IF(FO$65=0,"-",COUNTIFS(FO$15:FO$64,"&gt;64",FO$15:FO$64,"&lt;75"))</f>
        <v>1</v>
      </c>
      <c r="FP68" s="168" t="n">
        <f aca="false">IF(FP$65=0,"-",COUNTIFS(FP$15:FP$64,"&gt;64",FP$15:FP$64,"&lt;75"))</f>
        <v>0</v>
      </c>
      <c r="FQ68" s="168" t="n">
        <f aca="false">IF(FQ$65=0,"-",COUNTIFS(FQ$15:FQ$64,"&gt;64",FQ$15:FQ$64,"&lt;75"))</f>
        <v>1</v>
      </c>
      <c r="FR68" s="168" t="n">
        <f aca="false">IF(FR$65=0,"-",COUNTIFS(FR$15:FR$64,"&gt;64",FR$15:FR$64,"&lt;75"))</f>
        <v>2</v>
      </c>
      <c r="FS68" s="168" t="n">
        <f aca="false">IF(FS$65=0,"-",COUNTIFS(FS$15:FS$64,"&gt;64",FS$15:FS$64,"&lt;75"))</f>
        <v>0</v>
      </c>
      <c r="FT68" s="168" t="n">
        <f aca="false">IF(FT$65=0,"-",COUNTIFS(FT$15:FT$64,"&gt;64",FT$15:FT$64,"&lt;75"))</f>
        <v>0</v>
      </c>
      <c r="FU68" s="168" t="n">
        <f aca="false">IF(FU$65=0,"-",COUNTIFS(FU$15:FU$64,"&gt;64",FU$15:FU$64,"&lt;75"))</f>
        <v>0</v>
      </c>
      <c r="FV68" s="168" t="n">
        <f aca="false">IF(FV$65=0,"-",COUNTIFS(FV$15:FV$64,"&gt;64",FV$15:FV$64,"&lt;75"))</f>
        <v>1</v>
      </c>
      <c r="FW68" s="168" t="n">
        <f aca="false">IF(FW$65=0,"-",COUNTIFS(FW$15:FW$64,"&gt;64",FW$15:FW$64,"&lt;75"))</f>
        <v>1</v>
      </c>
      <c r="FX68" s="168" t="n">
        <f aca="false">IF(FX$65=0,"-",COUNTIFS(FX$15:FX$64,"&gt;64",FX$15:FX$64,"&lt;75"))</f>
        <v>2</v>
      </c>
      <c r="FY68" s="168" t="n">
        <f aca="false">IF(FY$65=0,"-",COUNTIFS(FY$15:FY$64,"&gt;64",FY$15:FY$64,"&lt;75"))</f>
        <v>0</v>
      </c>
      <c r="FZ68" s="168" t="n">
        <f aca="false">IF(FZ$65=0,"-",COUNTIFS(FZ$15:FZ$64,"&gt;64",FZ$15:FZ$64,"&lt;75"))</f>
        <v>0</v>
      </c>
      <c r="GA68" s="168" t="n">
        <f aca="false">IF(GA$65=0,"-",COUNTIFS(GA$15:GA$64,"&gt;64",GA$15:GA$64,"&lt;75"))</f>
        <v>0</v>
      </c>
      <c r="GB68" s="168" t="n">
        <f aca="false">IF(GB$65=0,"-",COUNTIFS(GB$15:GB$64,"&gt;64",GB$15:GB$64,"&lt;75"))</f>
        <v>0</v>
      </c>
      <c r="GC68" s="168" t="n">
        <f aca="false">IF(GC$65=0,"-",COUNTIFS(GC$15:GC$64,"&gt;64",GC$15:GC$64,"&lt;75"))</f>
        <v>0</v>
      </c>
      <c r="GD68" s="168" t="n">
        <f aca="false">IF(GD$65=0,"-",COUNTIFS(GD$15:GD$64,"&gt;64",GD$15:GD$64,"&lt;75"))</f>
        <v>0</v>
      </c>
      <c r="GE68" s="168" t="n">
        <f aca="false">IF(GE$65=0,"-",COUNTIFS(GE$15:GE$64,"&gt;64",GE$15:GE$64,"&lt;75"))</f>
        <v>0</v>
      </c>
      <c r="GF68" s="168" t="n">
        <f aca="false">IF(GF$65=0,"-",COUNTIFS(GF$15:GF$64,"&gt;64",GF$15:GF$64,"&lt;75"))</f>
        <v>0</v>
      </c>
      <c r="GG68" s="168" t="n">
        <f aca="false">IF(GG$65=0,"-",COUNTIFS(GG$15:GG$64,"&gt;64",GG$15:GG$64,"&lt;75"))</f>
        <v>0</v>
      </c>
      <c r="GH68" s="168" t="n">
        <f aca="false">IF(GH$65=0,"-",COUNTIFS(GH$15:GH$64,"&gt;64",GH$15:GH$64,"&lt;75"))</f>
        <v>1</v>
      </c>
      <c r="GI68" s="168" t="n">
        <f aca="false">IF(GI$65=0,"-",COUNTIFS(GI$15:GI$64,"&gt;64",GI$15:GI$64,"&lt;75"))</f>
        <v>0</v>
      </c>
      <c r="GJ68" s="168" t="n">
        <f aca="false">IF(GJ$65=0,"-",COUNTIFS(GJ$15:GJ$64,"&gt;64",GJ$15:GJ$64,"&lt;75"))</f>
        <v>0</v>
      </c>
      <c r="GK68" s="168" t="n">
        <f aca="false">IF(GK$65=0,"-",COUNTIFS(GK$15:GK$64,"&gt;64",GK$15:GK$64,"&lt;75"))</f>
        <v>0</v>
      </c>
      <c r="GL68" s="168" t="n">
        <f aca="false">IF(GL$65=0,"-",COUNTIFS(GL$15:GL$64,"&gt;64",GL$15:GL$64,"&lt;75"))</f>
        <v>0</v>
      </c>
      <c r="GM68" s="168" t="n">
        <f aca="false">IF(GM$65=0,"-",COUNTIFS(GM$15:GM$64,"&gt;64",GM$15:GM$64,"&lt;75"))</f>
        <v>0</v>
      </c>
      <c r="GN68" s="168" t="n">
        <f aca="false">IF(GN$65=0,"-",COUNTIFS(GN$15:GN$64,"&gt;64",GN$15:GN$64,"&lt;75"))</f>
        <v>0</v>
      </c>
      <c r="GO68" s="168" t="n">
        <f aca="false">IF(GO$65=0,"-",COUNTIFS(GO$15:GO$64,"&gt;64",GO$15:GO$64,"&lt;75"))</f>
        <v>1</v>
      </c>
      <c r="GP68" s="168" t="n">
        <f aca="false">IF(GP$65=0,"-",COUNTIFS(GP$15:GP$64,"&gt;64",GP$15:GP$64,"&lt;75"))</f>
        <v>1</v>
      </c>
      <c r="GQ68" s="168" t="n">
        <f aca="false">IF(GQ$65=0,"-",COUNTIFS(GQ$15:GQ$64,"&gt;64",GQ$15:GQ$64,"&lt;75"))</f>
        <v>0</v>
      </c>
      <c r="GR68" s="168" t="n">
        <f aca="false">IF(GR$65=0,"-",COUNTIFS(GR$15:GR$64,"&gt;64",GR$15:GR$64,"&lt;75"))</f>
        <v>1</v>
      </c>
      <c r="GS68" s="168" t="n">
        <f aca="false">IF(GS$65=0,"-",COUNTIFS(GS$15:GS$64,"&gt;64",GS$15:GS$64,"&lt;75"))</f>
        <v>0</v>
      </c>
      <c r="GT68" s="168" t="n">
        <f aca="false">IF(GT$65=0,"-",COUNTIFS(GT$15:GT$64,"&gt;64",GT$15:GT$64,"&lt;75"))</f>
        <v>0</v>
      </c>
      <c r="GU68" s="168" t="n">
        <f aca="false">IF(GU$65=0,"-",COUNTIFS(GU$15:GU$64,"&gt;64",GU$15:GU$64,"&lt;75"))</f>
        <v>0</v>
      </c>
      <c r="GV68" s="168" t="n">
        <f aca="false">IF(GV$65=0,"-",COUNTIFS(GV$15:GV$64,"&gt;64",GV$15:GV$64,"&lt;75"))</f>
        <v>0</v>
      </c>
      <c r="GW68" s="17"/>
      <c r="GX68" s="17"/>
      <c r="GY68" s="17"/>
      <c r="GZ68" s="17"/>
      <c r="HA68" s="17"/>
      <c r="HB68" s="17"/>
      <c r="HC68" s="17"/>
      <c r="HD68" s="17"/>
      <c r="HE68" s="17"/>
      <c r="HF68" s="17"/>
      <c r="HG68" s="17"/>
      <c r="HH68" s="17"/>
      <c r="HI68" s="17"/>
      <c r="HJ68" s="17"/>
      <c r="HK68" s="17"/>
      <c r="HL68" s="17"/>
      <c r="HM68" s="17"/>
      <c r="HN68" s="17"/>
      <c r="HO68" s="17"/>
      <c r="HP68" s="17"/>
      <c r="HQ68" s="17"/>
      <c r="HR68" s="17"/>
      <c r="HS68" s="17"/>
      <c r="HT68" s="17"/>
      <c r="HU68" s="17"/>
      <c r="HV68" s="17"/>
      <c r="HW68" s="17"/>
      <c r="HX68" s="17"/>
      <c r="HY68" s="17"/>
      <c r="HZ68" s="17"/>
      <c r="IA68" s="17"/>
      <c r="IB68" s="17"/>
      <c r="IC68" s="17"/>
      <c r="ID68" s="17"/>
      <c r="IE68" s="17"/>
      <c r="IF68" s="17"/>
      <c r="IG68" s="17"/>
      <c r="IH68" s="17"/>
      <c r="II68" s="17"/>
      <c r="IJ68" s="17"/>
      <c r="IK68" s="17"/>
      <c r="IL68" s="17"/>
      <c r="IM68" s="17"/>
      <c r="IN68" s="17"/>
      <c r="IO68" s="22"/>
    </row>
    <row r="69" customFormat="false" ht="12.8" hidden="true" customHeight="false" outlineLevel="0" collapsed="false">
      <c r="A69" s="203"/>
      <c r="B69" s="204" t="s">
        <v>97</v>
      </c>
      <c r="C69" s="205"/>
      <c r="D69" s="206"/>
      <c r="E69" s="171" t="n">
        <f aca="false">IF(E$65=0,"-",COUNTIFS(E$15:E$64,"&gt;49",E$15:E$64,"&lt;65"))</f>
        <v>5</v>
      </c>
      <c r="F69" s="171" t="str">
        <f aca="false">IF(F$65=0,"-",COUNTIFS(F$15:F$64,"&gt;49",F$15:F$64,"&lt;65"))</f>
        <v>-</v>
      </c>
      <c r="G69" s="171" t="n">
        <f aca="false">IF(G$65=0,"-",COUNTIFS(G$15:G$64,"&gt;49",G$15:G$64,"&lt;65"))</f>
        <v>1</v>
      </c>
      <c r="H69" s="171" t="str">
        <f aca="false">IF(H$65=0,"-",COUNTIFS(H$15:H$64,"&gt;49",H$15:H$64,"&lt;65"))</f>
        <v>-</v>
      </c>
      <c r="I69" s="171" t="str">
        <f aca="false">IF(I$65=0,"-",COUNTIFS(I$15:I$64,"&gt;49",I$15:I$64,"&lt;65"))</f>
        <v>-</v>
      </c>
      <c r="J69" s="171" t="str">
        <f aca="false">IF(J$65=0,"-",COUNTIFS(J$15:J$64,"&gt;49",J$15:J$64,"&lt;65"))</f>
        <v>-</v>
      </c>
      <c r="K69" s="171" t="n">
        <f aca="false">IF(K$65=0,"-",COUNTIFS(K$15:K$64,"&gt;49",K$15:K$64,"&lt;65"))</f>
        <v>4</v>
      </c>
      <c r="L69" s="171" t="n">
        <f aca="false">IF(L$65=0,"-",COUNTIFS(L$15:L$64,"&gt;49",L$15:L$64,"&lt;65"))</f>
        <v>1</v>
      </c>
      <c r="M69" s="171" t="n">
        <f aca="false">IF(M$65=0,"-",COUNTIFS(M$15:M$64,"&gt;49",M$15:M$64,"&lt;65"))</f>
        <v>2</v>
      </c>
      <c r="N69" s="171" t="n">
        <f aca="false">IF(N$65=0,"-",COUNTIFS(N$15:N$64,"&gt;49",N$15:N$64,"&lt;65"))</f>
        <v>5</v>
      </c>
      <c r="O69" s="171" t="str">
        <f aca="false">IF(O$65=0,"-",COUNTIFS(O$15:O$64,"&gt;49",O$15:O$64,"&lt;65"))</f>
        <v>-</v>
      </c>
      <c r="P69" s="171" t="str">
        <f aca="false">IF(P$65=0,"-",COUNTIFS(P$15:P$64,"&gt;49",P$15:P$64,"&lt;65"))</f>
        <v>-</v>
      </c>
      <c r="Q69" s="171" t="str">
        <f aca="false">IF(Q$65=0,"-",COUNTIFS(Q$15:Q$64,"&gt;49",Q$15:Q$64,"&lt;65"))</f>
        <v>-</v>
      </c>
      <c r="R69" s="171" t="str">
        <f aca="false">IF(R$65=0,"-",COUNTIFS(R$15:R$64,"&gt;49",R$15:R$64,"&lt;65"))</f>
        <v>-</v>
      </c>
      <c r="S69" s="171" t="str">
        <f aca="false">IF(S$65=0,"-",COUNTIFS(S$15:S$64,"&gt;49",S$15:S$64,"&lt;65"))</f>
        <v>-</v>
      </c>
      <c r="T69" s="171" t="str">
        <f aca="false">IF(T$65=0,"-",COUNTIFS(T$15:T$64,"&gt;49",T$15:T$64,"&lt;65"))</f>
        <v>-</v>
      </c>
      <c r="U69" s="171" t="str">
        <f aca="false">IF(U$65=0,"-",COUNTIFS(U$15:U$64,"&gt;49",U$15:U$64,"&lt;65"))</f>
        <v>-</v>
      </c>
      <c r="V69" s="171" t="str">
        <f aca="false">IF(V$65=0,"-",COUNTIFS(V$15:V$64,"&gt;49",V$15:V$64,"&lt;65"))</f>
        <v>-</v>
      </c>
      <c r="W69" s="171" t="n">
        <f aca="false">IF(W$65=0,"-",COUNTIFS(W$15:W$64,"&gt;49",W$15:W$64,"&lt;65"))</f>
        <v>0</v>
      </c>
      <c r="X69" s="171" t="str">
        <f aca="false">IF(X$65=0,"-",COUNTIFS(X$15:X$64,"&gt;49",X$15:X$64,"&lt;65"))</f>
        <v>-</v>
      </c>
      <c r="Y69" s="171" t="str">
        <f aca="false">IF(Y$65=0,"-",COUNTIFS(Y$15:Y$64,"&gt;49",Y$15:Y$64,"&lt;65"))</f>
        <v>-</v>
      </c>
      <c r="Z69" s="171" t="n">
        <f aca="false">IF(Z$65=0,"-",COUNTIFS(Z$15:Z$64,"&gt;49",Z$15:Z$64,"&lt;65"))</f>
        <v>6</v>
      </c>
      <c r="AA69" s="171" t="str">
        <f aca="false">IF(AA$65=0,"-",COUNTIFS(AA$15:AA$64,"&gt;49",AA$15:AA$64,"&lt;65"))</f>
        <v>-</v>
      </c>
      <c r="AB69" s="171" t="str">
        <f aca="false">IF(AB$65=0,"-",COUNTIFS(AB$15:AB$64,"&gt;49",AB$15:AB$64,"&lt;65"))</f>
        <v>-</v>
      </c>
      <c r="AC69" s="171" t="str">
        <f aca="false">IF(AC$65=0,"-",COUNTIFS(AC$15:AC$64,"&gt;49",AC$15:AC$64,"&lt;65"))</f>
        <v>-</v>
      </c>
      <c r="AD69" s="171" t="str">
        <f aca="false">IF(AD$65=0,"-",COUNTIFS(AD$15:AD$64,"&gt;49",AD$15:AD$64,"&lt;65"))</f>
        <v>-</v>
      </c>
      <c r="AE69" s="171" t="n">
        <f aca="false">IF(AE$65=0,"-",COUNTIFS(AE$15:AE$64,"&gt;49",AE$15:AE$64,"&lt;65"))</f>
        <v>2</v>
      </c>
      <c r="AF69" s="171" t="str">
        <f aca="false">IF(AF$65=0,"-",COUNTIFS(AF$15:AF$64,"&gt;49",AF$15:AF$64,"&lt;65"))</f>
        <v>-</v>
      </c>
      <c r="AG69" s="171" t="str">
        <f aca="false">IF(AG$65=0,"-",COUNTIFS(AG$15:AG$64,"&gt;49",AG$15:AG$64,"&lt;65"))</f>
        <v>-</v>
      </c>
      <c r="AH69" s="171" t="str">
        <f aca="false">IF(AH$65=0,"-",COUNTIFS(AH$15:AH$64,"&gt;49",AH$15:AH$64,"&lt;65"))</f>
        <v>-</v>
      </c>
      <c r="AI69" s="171" t="str">
        <f aca="false">IF(AI$65=0,"-",COUNTIFS(AI$15:AI$64,"&gt;49",AI$15:AI$64,"&lt;65"))</f>
        <v>-</v>
      </c>
      <c r="AJ69" s="171" t="str">
        <f aca="false">IF(AJ$65=0,"-",COUNTIFS(AJ$15:AJ$64,"&gt;49",AJ$15:AJ$64,"&lt;65"))</f>
        <v>-</v>
      </c>
      <c r="AK69" s="171" t="str">
        <f aca="false">IF(AK$65=0,"-",COUNTIFS(AK$15:AK$64,"&gt;49",AK$15:AK$64,"&lt;65"))</f>
        <v>-</v>
      </c>
      <c r="AL69" s="171" t="str">
        <f aca="false">IF(AL$65=0,"-",COUNTIFS(AL$15:AL$64,"&gt;49",AL$15:AL$64,"&lt;65"))</f>
        <v>-</v>
      </c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201"/>
      <c r="FK69" s="203"/>
      <c r="FL69" s="204" t="s">
        <v>98</v>
      </c>
      <c r="FM69" s="207"/>
      <c r="FN69" s="207"/>
      <c r="FO69" s="168" t="n">
        <f aca="false">IF(FO$65=0,"-",COUNTIFS(FO$15:FO$64,"&gt;54",FO$15:FO$64,"&lt;65"))</f>
        <v>3</v>
      </c>
      <c r="FP69" s="168" t="n">
        <f aca="false">IF(FP$65=0,"-",COUNTIFS(FP$15:FP$64,"&gt;54",FP$15:FP$64,"&lt;65"))</f>
        <v>0</v>
      </c>
      <c r="FQ69" s="168" t="n">
        <f aca="false">IF(FQ$65=0,"-",COUNTIFS(FQ$15:FQ$64,"&gt;54",FQ$15:FQ$64,"&lt;65"))</f>
        <v>5</v>
      </c>
      <c r="FR69" s="168" t="n">
        <f aca="false">IF(FR$65=0,"-",COUNTIFS(FR$15:FR$64,"&gt;54",FR$15:FR$64,"&lt;65"))</f>
        <v>2</v>
      </c>
      <c r="FS69" s="168" t="n">
        <f aca="false">IF(FS$65=0,"-",COUNTIFS(FS$15:FS$64,"&gt;54",FS$15:FS$64,"&lt;65"))</f>
        <v>0</v>
      </c>
      <c r="FT69" s="168" t="n">
        <f aca="false">IF(FT$65=0,"-",COUNTIFS(FT$15:FT$64,"&gt;54",FT$15:FT$64,"&lt;65"))</f>
        <v>0</v>
      </c>
      <c r="FU69" s="168" t="n">
        <f aca="false">IF(FU$65=0,"-",COUNTIFS(FU$15:FU$64,"&gt;54",FU$15:FU$64,"&lt;65"))</f>
        <v>4</v>
      </c>
      <c r="FV69" s="168" t="n">
        <f aca="false">IF(FV$65=0,"-",COUNTIFS(FV$15:FV$64,"&gt;54",FV$15:FV$64,"&lt;65"))</f>
        <v>1</v>
      </c>
      <c r="FW69" s="168" t="n">
        <f aca="false">IF(FW$65=0,"-",COUNTIFS(FW$15:FW$64,"&gt;54",FW$15:FW$64,"&lt;65"))</f>
        <v>2</v>
      </c>
      <c r="FX69" s="168" t="n">
        <f aca="false">IF(FX$65=0,"-",COUNTIFS(FX$15:FX$64,"&gt;54",FX$15:FX$64,"&lt;65"))</f>
        <v>2</v>
      </c>
      <c r="FY69" s="168" t="n">
        <f aca="false">IF(FY$65=0,"-",COUNTIFS(FY$15:FY$64,"&gt;54",FY$15:FY$64,"&lt;65"))</f>
        <v>4</v>
      </c>
      <c r="FZ69" s="168" t="n">
        <f aca="false">IF(FZ$65=0,"-",COUNTIFS(FZ$15:FZ$64,"&gt;54",FZ$15:FZ$64,"&lt;65"))</f>
        <v>0</v>
      </c>
      <c r="GA69" s="168" t="n">
        <f aca="false">IF(GA$65=0,"-",COUNTIFS(GA$15:GA$64,"&gt;54",GA$15:GA$64,"&lt;65"))</f>
        <v>1</v>
      </c>
      <c r="GB69" s="168" t="n">
        <f aca="false">IF(GB$65=0,"-",COUNTIFS(GB$15:GB$64,"&gt;54",GB$15:GB$64,"&lt;65"))</f>
        <v>0</v>
      </c>
      <c r="GC69" s="168" t="n">
        <f aca="false">IF(GC$65=0,"-",COUNTIFS(GC$15:GC$64,"&gt;54",GC$15:GC$64,"&lt;65"))</f>
        <v>0</v>
      </c>
      <c r="GD69" s="168" t="n">
        <f aca="false">IF(GD$65=0,"-",COUNTIFS(GD$15:GD$64,"&gt;54",GD$15:GD$64,"&lt;65"))</f>
        <v>0</v>
      </c>
      <c r="GE69" s="168" t="n">
        <f aca="false">IF(GE$65=0,"-",COUNTIFS(GE$15:GE$64,"&gt;54",GE$15:GE$64,"&lt;65"))</f>
        <v>0</v>
      </c>
      <c r="GF69" s="168" t="n">
        <f aca="false">IF(GF$65=0,"-",COUNTIFS(GF$15:GF$64,"&gt;54",GF$15:GF$64,"&lt;65"))</f>
        <v>0</v>
      </c>
      <c r="GG69" s="168" t="n">
        <f aca="false">IF(GG$65=0,"-",COUNTIFS(GG$15:GG$64,"&gt;54",GG$15:GG$64,"&lt;65"))</f>
        <v>0</v>
      </c>
      <c r="GH69" s="168" t="n">
        <f aca="false">IF(GH$65=0,"-",COUNTIFS(GH$15:GH$64,"&gt;54",GH$15:GH$64,"&lt;65"))</f>
        <v>3</v>
      </c>
      <c r="GI69" s="168" t="n">
        <f aca="false">IF(GI$65=0,"-",COUNTIFS(GI$15:GI$64,"&gt;54",GI$15:GI$64,"&lt;65"))</f>
        <v>1</v>
      </c>
      <c r="GJ69" s="168" t="n">
        <f aca="false">IF(GJ$65=0,"-",COUNTIFS(GJ$15:GJ$64,"&gt;54",GJ$15:GJ$64,"&lt;65"))</f>
        <v>0</v>
      </c>
      <c r="GK69" s="168" t="n">
        <f aca="false">IF(GK$65=0,"-",COUNTIFS(GK$15:GK$64,"&gt;54",GK$15:GK$64,"&lt;65"))</f>
        <v>0</v>
      </c>
      <c r="GL69" s="168" t="n">
        <f aca="false">IF(GL$65=0,"-",COUNTIFS(GL$15:GL$64,"&gt;54",GL$15:GL$64,"&lt;65"))</f>
        <v>0</v>
      </c>
      <c r="GM69" s="168" t="n">
        <f aca="false">IF(GM$65=0,"-",COUNTIFS(GM$15:GM$64,"&gt;54",GM$15:GM$64,"&lt;65"))</f>
        <v>0</v>
      </c>
      <c r="GN69" s="168" t="n">
        <f aca="false">IF(GN$65=0,"-",COUNTIFS(GN$15:GN$64,"&gt;54",GN$15:GN$64,"&lt;65"))</f>
        <v>0</v>
      </c>
      <c r="GO69" s="168" t="n">
        <f aca="false">IF(GO$65=0,"-",COUNTIFS(GO$15:GO$64,"&gt;54",GO$15:GO$64,"&lt;65"))</f>
        <v>0</v>
      </c>
      <c r="GP69" s="168" t="n">
        <f aca="false">IF(GP$65=0,"-",COUNTIFS(GP$15:GP$64,"&gt;54",GP$15:GP$64,"&lt;65"))</f>
        <v>0</v>
      </c>
      <c r="GQ69" s="168" t="n">
        <f aca="false">IF(GQ$65=0,"-",COUNTIFS(GQ$15:GQ$64,"&gt;54",GQ$15:GQ$64,"&lt;65"))</f>
        <v>0</v>
      </c>
      <c r="GR69" s="168" t="n">
        <f aca="false">IF(GR$65=0,"-",COUNTIFS(GR$15:GR$64,"&gt;54",GR$15:GR$64,"&lt;65"))</f>
        <v>1</v>
      </c>
      <c r="GS69" s="168" t="n">
        <f aca="false">IF(GS$65=0,"-",COUNTIFS(GS$15:GS$64,"&gt;54",GS$15:GS$64,"&lt;65"))</f>
        <v>0</v>
      </c>
      <c r="GT69" s="168" t="n">
        <f aca="false">IF(GT$65=0,"-",COUNTIFS(GT$15:GT$64,"&gt;54",GT$15:GT$64,"&lt;65"))</f>
        <v>0</v>
      </c>
      <c r="GU69" s="168" t="n">
        <f aca="false">IF(GU$65=0,"-",COUNTIFS(GU$15:GU$64,"&gt;54",GU$15:GU$64,"&lt;65"))</f>
        <v>0</v>
      </c>
      <c r="GV69" s="168" t="n">
        <f aca="false">IF(GV$65=0,"-",COUNTIFS(GV$15:GV$64,"&gt;54",GV$15:GV$64,"&lt;65"))</f>
        <v>0</v>
      </c>
      <c r="GW69" s="17"/>
      <c r="GX69" s="17"/>
      <c r="GY69" s="17"/>
      <c r="GZ69" s="17"/>
      <c r="HA69" s="17"/>
      <c r="HB69" s="17"/>
      <c r="HC69" s="17"/>
      <c r="HD69" s="17"/>
      <c r="HE69" s="17"/>
      <c r="HF69" s="17"/>
      <c r="HG69" s="17"/>
      <c r="HH69" s="17"/>
      <c r="HI69" s="17"/>
      <c r="HJ69" s="17"/>
      <c r="HK69" s="17"/>
      <c r="HL69" s="17"/>
      <c r="HM69" s="17"/>
      <c r="HN69" s="17"/>
      <c r="HO69" s="17"/>
      <c r="HP69" s="17"/>
      <c r="HQ69" s="17"/>
      <c r="HR69" s="17"/>
      <c r="HS69" s="17"/>
      <c r="HT69" s="17"/>
      <c r="HU69" s="17"/>
      <c r="HV69" s="17"/>
      <c r="HW69" s="17"/>
      <c r="HX69" s="17"/>
      <c r="HY69" s="17"/>
      <c r="HZ69" s="17"/>
      <c r="IA69" s="17"/>
      <c r="IB69" s="17"/>
      <c r="IC69" s="17"/>
      <c r="ID69" s="17"/>
      <c r="IE69" s="17"/>
      <c r="IF69" s="17"/>
      <c r="IG69" s="17"/>
      <c r="IH69" s="17"/>
      <c r="II69" s="17"/>
      <c r="IJ69" s="17"/>
      <c r="IK69" s="17"/>
      <c r="IL69" s="17"/>
      <c r="IM69" s="17"/>
      <c r="IN69" s="17"/>
      <c r="IO69" s="22"/>
    </row>
    <row r="70" customFormat="false" ht="12.8" hidden="true" customHeight="false" outlineLevel="0" collapsed="false">
      <c r="A70" s="203"/>
      <c r="B70" s="204" t="s">
        <v>99</v>
      </c>
      <c r="C70" s="205"/>
      <c r="D70" s="206"/>
      <c r="E70" s="171" t="n">
        <f aca="false">IF(E$65=0,"-",COUNTIFS(E$15:E$64,"&gt;39",E$15:E$64,"&lt;50"))</f>
        <v>3</v>
      </c>
      <c r="F70" s="171" t="str">
        <f aca="false">IF(F$65=0,"-",COUNTIFS(F$15:F$64,"&gt;39",F$15:F$64,"&lt;50"))</f>
        <v>-</v>
      </c>
      <c r="G70" s="171" t="n">
        <f aca="false">IF(G$65=0,"-",COUNTIFS(G$15:G$64,"&gt;39",G$15:G$64,"&lt;50"))</f>
        <v>4</v>
      </c>
      <c r="H70" s="171" t="str">
        <f aca="false">IF(H$65=0,"-",COUNTIFS(H$15:H$64,"&gt;39",H$15:H$64,"&lt;50"))</f>
        <v>-</v>
      </c>
      <c r="I70" s="171" t="str">
        <f aca="false">IF(I$65=0,"-",COUNTIFS(I$15:I$64,"&gt;39",I$15:I$64,"&lt;50"))</f>
        <v>-</v>
      </c>
      <c r="J70" s="171" t="str">
        <f aca="false">IF(J$65=0,"-",COUNTIFS(J$15:J$64,"&gt;39",J$15:J$64,"&lt;50"))</f>
        <v>-</v>
      </c>
      <c r="K70" s="171" t="n">
        <f aca="false">IF(K$65=0,"-",COUNTIFS(K$15:K$64,"&gt;39",K$15:K$64,"&lt;50"))</f>
        <v>3</v>
      </c>
      <c r="L70" s="171" t="n">
        <f aca="false">IF(L$65=0,"-",COUNTIFS(L$15:L$64,"&gt;39",L$15:L$64,"&lt;50"))</f>
        <v>2</v>
      </c>
      <c r="M70" s="171" t="n">
        <f aca="false">IF(M$65=0,"-",COUNTIFS(M$15:M$64,"&gt;39",M$15:M$64,"&lt;50"))</f>
        <v>4</v>
      </c>
      <c r="N70" s="171" t="n">
        <f aca="false">IF(N$65=0,"-",COUNTIFS(N$15:N$64,"&gt;39",N$15:N$64,"&lt;50"))</f>
        <v>3</v>
      </c>
      <c r="O70" s="171" t="str">
        <f aca="false">IF(O$65=0,"-",COUNTIFS(O$15:O$64,"&gt;39",O$15:O$64,"&lt;50"))</f>
        <v>-</v>
      </c>
      <c r="P70" s="171" t="str">
        <f aca="false">IF(P$65=0,"-",COUNTIFS(P$15:P$64,"&gt;39",P$15:P$64,"&lt;50"))</f>
        <v>-</v>
      </c>
      <c r="Q70" s="171" t="str">
        <f aca="false">IF(Q$65=0,"-",COUNTIFS(Q$15:Q$64,"&gt;39",Q$15:Q$64,"&lt;50"))</f>
        <v>-</v>
      </c>
      <c r="R70" s="171" t="str">
        <f aca="false">IF(R$65=0,"-",COUNTIFS(R$15:R$64,"&gt;39",R$15:R$64,"&lt;50"))</f>
        <v>-</v>
      </c>
      <c r="S70" s="171" t="str">
        <f aca="false">IF(S$65=0,"-",COUNTIFS(S$15:S$64,"&gt;39",S$15:S$64,"&lt;50"))</f>
        <v>-</v>
      </c>
      <c r="T70" s="171" t="str">
        <f aca="false">IF(T$65=0,"-",COUNTIFS(T$15:T$64,"&gt;39",T$15:T$64,"&lt;50"))</f>
        <v>-</v>
      </c>
      <c r="U70" s="171" t="str">
        <f aca="false">IF(U$65=0,"-",COUNTIFS(U$15:U$64,"&gt;39",U$15:U$64,"&lt;50"))</f>
        <v>-</v>
      </c>
      <c r="V70" s="171" t="str">
        <f aca="false">IF(V$65=0,"-",COUNTIFS(V$15:V$64,"&gt;39",V$15:V$64,"&lt;50"))</f>
        <v>-</v>
      </c>
      <c r="W70" s="171" t="n">
        <f aca="false">IF(W$65=0,"-",COUNTIFS(W$15:W$64,"&gt;39",W$15:W$64,"&lt;50"))</f>
        <v>0</v>
      </c>
      <c r="X70" s="171" t="str">
        <f aca="false">IF(X$65=0,"-",COUNTIFS(X$15:X$64,"&gt;39",X$15:X$64,"&lt;50"))</f>
        <v>-</v>
      </c>
      <c r="Y70" s="171" t="str">
        <f aca="false">IF(Y$65=0,"-",COUNTIFS(Y$15:Y$64,"&gt;39",Y$15:Y$64,"&lt;50"))</f>
        <v>-</v>
      </c>
      <c r="Z70" s="171" t="n">
        <f aca="false">IF(Z$65=0,"-",COUNTIFS(Z$15:Z$64,"&gt;39",Z$15:Z$64,"&lt;50"))</f>
        <v>3</v>
      </c>
      <c r="AA70" s="171" t="str">
        <f aca="false">IF(AA$65=0,"-",COUNTIFS(AA$15:AA$64,"&gt;39",AA$15:AA$64,"&lt;50"))</f>
        <v>-</v>
      </c>
      <c r="AB70" s="171" t="str">
        <f aca="false">IF(AB$65=0,"-",COUNTIFS(AB$15:AB$64,"&gt;39",AB$15:AB$64,"&lt;50"))</f>
        <v>-</v>
      </c>
      <c r="AC70" s="171" t="str">
        <f aca="false">IF(AC$65=0,"-",COUNTIFS(AC$15:AC$64,"&gt;39",AC$15:AC$64,"&lt;50"))</f>
        <v>-</v>
      </c>
      <c r="AD70" s="171" t="str">
        <f aca="false">IF(AD$65=0,"-",COUNTIFS(AD$15:AD$64,"&gt;39",AD$15:AD$64,"&lt;50"))</f>
        <v>-</v>
      </c>
      <c r="AE70" s="171" t="n">
        <f aca="false">IF(AE$65=0,"-",COUNTIFS(AE$15:AE$64,"&gt;39",AE$15:AE$64,"&lt;50"))</f>
        <v>1</v>
      </c>
      <c r="AF70" s="171" t="str">
        <f aca="false">IF(AF$65=0,"-",COUNTIFS(AF$15:AF$64,"&gt;39",AF$15:AF$64,"&lt;50"))</f>
        <v>-</v>
      </c>
      <c r="AG70" s="171" t="str">
        <f aca="false">IF(AG$65=0,"-",COUNTIFS(AG$15:AG$64,"&gt;39",AG$15:AG$64,"&lt;50"))</f>
        <v>-</v>
      </c>
      <c r="AH70" s="171" t="str">
        <f aca="false">IF(AH$65=0,"-",COUNTIFS(AH$15:AH$64,"&gt;39",AH$15:AH$64,"&lt;50"))</f>
        <v>-</v>
      </c>
      <c r="AI70" s="171" t="str">
        <f aca="false">IF(AI$65=0,"-",COUNTIFS(AI$15:AI$64,"&gt;39",AI$15:AI$64,"&lt;50"))</f>
        <v>-</v>
      </c>
      <c r="AJ70" s="171" t="str">
        <f aca="false">IF(AJ$65=0,"-",COUNTIFS(AJ$15:AJ$64,"&gt;39",AJ$15:AJ$64,"&lt;50"))</f>
        <v>-</v>
      </c>
      <c r="AK70" s="171" t="str">
        <f aca="false">IF(AK$65=0,"-",COUNTIFS(AK$15:AK$64,"&gt;39",AK$15:AK$64,"&lt;50"))</f>
        <v>-</v>
      </c>
      <c r="AL70" s="171" t="str">
        <f aca="false">IF(AL$65=0,"-",COUNTIFS(AL$15:AL$64,"&gt;39",AL$15:AL$64,"&lt;50"))</f>
        <v>-</v>
      </c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201"/>
      <c r="FK70" s="203"/>
      <c r="FL70" s="204" t="s">
        <v>100</v>
      </c>
      <c r="FM70" s="207"/>
      <c r="FN70" s="207"/>
      <c r="FO70" s="168" t="n">
        <f aca="false">IF(FO$65=0,"-",COUNTIFS(FO$15:FO$64,"&gt;39",FO$15:FO$64,"&lt;55"))</f>
        <v>10</v>
      </c>
      <c r="FP70" s="168" t="n">
        <f aca="false">IF(FP$65=0,"-",COUNTIFS(FP$15:FP$64,"&gt;39",FP$15:FP$64,"&lt;55"))</f>
        <v>0</v>
      </c>
      <c r="FQ70" s="168" t="n">
        <f aca="false">IF(FQ$65=0,"-",COUNTIFS(FQ$15:FQ$64,"&gt;39",FQ$15:FQ$64,"&lt;55"))</f>
        <v>8</v>
      </c>
      <c r="FR70" s="168" t="n">
        <f aca="false">IF(FR$65=0,"-",COUNTIFS(FR$15:FR$64,"&gt;39",FR$15:FR$64,"&lt;55"))</f>
        <v>2</v>
      </c>
      <c r="FS70" s="168" t="n">
        <f aca="false">IF(FS$65=0,"-",COUNTIFS(FS$15:FS$64,"&gt;39",FS$15:FS$64,"&lt;55"))</f>
        <v>0</v>
      </c>
      <c r="FT70" s="168" t="n">
        <f aca="false">IF(FT$65=0,"-",COUNTIFS(FT$15:FT$64,"&gt;39",FT$15:FT$64,"&lt;55"))</f>
        <v>0</v>
      </c>
      <c r="FU70" s="168" t="n">
        <f aca="false">IF(FU$65=0,"-",COUNTIFS(FU$15:FU$64,"&gt;39",FU$15:FU$64,"&lt;55"))</f>
        <v>2</v>
      </c>
      <c r="FV70" s="168" t="n">
        <f aca="false">IF(FV$65=0,"-",COUNTIFS(FV$15:FV$64,"&gt;39",FV$15:FV$64,"&lt;55"))</f>
        <v>3</v>
      </c>
      <c r="FW70" s="168" t="n">
        <f aca="false">IF(FW$65=0,"-",COUNTIFS(FW$15:FW$64,"&gt;39",FW$15:FW$64,"&lt;55"))</f>
        <v>4</v>
      </c>
      <c r="FX70" s="168" t="n">
        <f aca="false">IF(FX$65=0,"-",COUNTIFS(FX$15:FX$64,"&gt;39",FX$15:FX$64,"&lt;55"))</f>
        <v>3</v>
      </c>
      <c r="FY70" s="168" t="n">
        <f aca="false">IF(FY$65=0,"-",COUNTIFS(FY$15:FY$64,"&gt;39",FY$15:FY$64,"&lt;55"))</f>
        <v>1</v>
      </c>
      <c r="FZ70" s="168" t="n">
        <f aca="false">IF(FZ$65=0,"-",COUNTIFS(FZ$15:FZ$64,"&gt;39",FZ$15:FZ$64,"&lt;55"))</f>
        <v>0</v>
      </c>
      <c r="GA70" s="168" t="n">
        <f aca="false">IF(GA$65=0,"-",COUNTIFS(GA$15:GA$64,"&gt;39",GA$15:GA$64,"&lt;55"))</f>
        <v>4</v>
      </c>
      <c r="GB70" s="168" t="n">
        <f aca="false">IF(GB$65=0,"-",COUNTIFS(GB$15:GB$64,"&gt;39",GB$15:GB$64,"&lt;55"))</f>
        <v>0</v>
      </c>
      <c r="GC70" s="168" t="n">
        <f aca="false">IF(GC$65=0,"-",COUNTIFS(GC$15:GC$64,"&gt;39",GC$15:GC$64,"&lt;55"))</f>
        <v>0</v>
      </c>
      <c r="GD70" s="168" t="n">
        <f aca="false">IF(GD$65=0,"-",COUNTIFS(GD$15:GD$64,"&gt;39",GD$15:GD$64,"&lt;55"))</f>
        <v>0</v>
      </c>
      <c r="GE70" s="168" t="n">
        <f aca="false">IF(GE$65=0,"-",COUNTIFS(GE$15:GE$64,"&gt;39",GE$15:GE$64,"&lt;55"))</f>
        <v>0</v>
      </c>
      <c r="GF70" s="168" t="n">
        <f aca="false">IF(GF$65=0,"-",COUNTIFS(GF$15:GF$64,"&gt;39",GF$15:GF$64,"&lt;55"))</f>
        <v>0</v>
      </c>
      <c r="GG70" s="168" t="n">
        <f aca="false">IF(GG$65=0,"-",COUNTIFS(GG$15:GG$64,"&gt;39",GG$15:GG$64,"&lt;55"))</f>
        <v>10</v>
      </c>
      <c r="GH70" s="168" t="n">
        <f aca="false">IF(GH$65=0,"-",COUNTIFS(GH$15:GH$64,"&gt;39",GH$15:GH$64,"&lt;55"))</f>
        <v>8</v>
      </c>
      <c r="GI70" s="168" t="n">
        <f aca="false">IF(GI$65=0,"-",COUNTIFS(GI$15:GI$64,"&gt;39",GI$15:GI$64,"&lt;55"))</f>
        <v>6</v>
      </c>
      <c r="GJ70" s="168" t="n">
        <f aca="false">IF(GJ$65=0,"-",COUNTIFS(GJ$15:GJ$64,"&gt;39",GJ$15:GJ$64,"&lt;55"))</f>
        <v>0</v>
      </c>
      <c r="GK70" s="168" t="n">
        <f aca="false">IF(GK$65=0,"-",COUNTIFS(GK$15:GK$64,"&gt;39",GK$15:GK$64,"&lt;55"))</f>
        <v>0</v>
      </c>
      <c r="GL70" s="168" t="n">
        <f aca="false">IF(GL$65=0,"-",COUNTIFS(GL$15:GL$64,"&gt;39",GL$15:GL$64,"&lt;55"))</f>
        <v>2</v>
      </c>
      <c r="GM70" s="168" t="n">
        <f aca="false">IF(GM$65=0,"-",COUNTIFS(GM$15:GM$64,"&gt;39",GM$15:GM$64,"&lt;55"))</f>
        <v>0</v>
      </c>
      <c r="GN70" s="168" t="n">
        <f aca="false">IF(GN$65=0,"-",COUNTIFS(GN$15:GN$64,"&gt;39",GN$15:GN$64,"&lt;55"))</f>
        <v>0</v>
      </c>
      <c r="GO70" s="168" t="n">
        <f aca="false">IF(GO$65=0,"-",COUNTIFS(GO$15:GO$64,"&gt;39",GO$15:GO$64,"&lt;55"))</f>
        <v>1</v>
      </c>
      <c r="GP70" s="168" t="n">
        <f aca="false">IF(GP$65=0,"-",COUNTIFS(GP$15:GP$64,"&gt;39",GP$15:GP$64,"&lt;55"))</f>
        <v>0</v>
      </c>
      <c r="GQ70" s="168" t="n">
        <f aca="false">IF(GQ$65=0,"-",COUNTIFS(GQ$15:GQ$64,"&gt;39",GQ$15:GQ$64,"&lt;55"))</f>
        <v>0</v>
      </c>
      <c r="GR70" s="168" t="n">
        <f aca="false">IF(GR$65=0,"-",COUNTIFS(GR$15:GR$64,"&gt;39",GR$15:GR$64,"&lt;55"))</f>
        <v>4</v>
      </c>
      <c r="GS70" s="168" t="n">
        <f aca="false">IF(GS$65=0,"-",COUNTIFS(GS$15:GS$64,"&gt;39",GS$15:GS$64,"&lt;55"))</f>
        <v>0</v>
      </c>
      <c r="GT70" s="168" t="n">
        <f aca="false">IF(GT$65=0,"-",COUNTIFS(GT$15:GT$64,"&gt;39",GT$15:GT$64,"&lt;55"))</f>
        <v>0</v>
      </c>
      <c r="GU70" s="168" t="n">
        <f aca="false">IF(GU$65=0,"-",COUNTIFS(GU$15:GU$64,"&gt;39",GU$15:GU$64,"&lt;55"))</f>
        <v>0</v>
      </c>
      <c r="GV70" s="168" t="n">
        <f aca="false">IF(GV$65=0,"-",COUNTIFS(GV$15:GV$64,"&gt;39",GV$15:GV$64,"&lt;55"))</f>
        <v>0</v>
      </c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  <c r="IA70" s="17"/>
      <c r="IB70" s="17"/>
      <c r="IC70" s="17"/>
      <c r="ID70" s="17"/>
      <c r="IE70" s="17"/>
      <c r="IF70" s="17"/>
      <c r="IG70" s="17"/>
      <c r="IH70" s="17"/>
      <c r="II70" s="17"/>
      <c r="IJ70" s="17"/>
      <c r="IK70" s="17"/>
      <c r="IL70" s="17"/>
      <c r="IM70" s="17"/>
      <c r="IN70" s="17"/>
      <c r="IO70" s="22"/>
    </row>
    <row r="71" customFormat="false" ht="12.8" hidden="true" customHeight="false" outlineLevel="0" collapsed="false">
      <c r="A71" s="203"/>
      <c r="B71" s="204" t="s">
        <v>101</v>
      </c>
      <c r="C71" s="205"/>
      <c r="D71" s="206"/>
      <c r="E71" s="171" t="n">
        <f aca="false">IF(E$65=0,"-",COUNTIFS(E$15:E$64,"&gt;34",E$15:E$64,"&lt;40"))</f>
        <v>3</v>
      </c>
      <c r="F71" s="169" t="str">
        <f aca="false">IF(F$65=0,"-",COUNTIFS(F$15:F$64,"&gt;34",F$15:F$64,"&lt;40"))</f>
        <v>-</v>
      </c>
      <c r="G71" s="171" t="n">
        <f aca="false">IF(G$65=0,"-",COUNTIFS(G$15:G$64,"&gt;34",G$15:G$64,"&lt;40"))</f>
        <v>2</v>
      </c>
      <c r="H71" s="168" t="str">
        <f aca="false">IF(H$65=0,"-",COUNTIFS(H$15:H$64,"&gt;34",H$15:H$64,"&lt;40"))</f>
        <v>-</v>
      </c>
      <c r="I71" s="168" t="str">
        <f aca="false">IF(I$65=0,"-",COUNTIFS(I$15:I$64,"&gt;34",I$15:I$64,"&lt;40"))</f>
        <v>-</v>
      </c>
      <c r="J71" s="169" t="str">
        <f aca="false">IF(J$65=0,"-",COUNTIFS(J$15:J$64,"&gt;34",J$15:J$64,"&lt;40"))</f>
        <v>-</v>
      </c>
      <c r="K71" s="171" t="n">
        <f aca="false">IF(K$65=0,"-",COUNTIFS(K$15:K$64,"&gt;34",K$15:K$64,"&lt;40"))</f>
        <v>1</v>
      </c>
      <c r="L71" s="168" t="n">
        <f aca="false">IF(L$65=0,"-",COUNTIFS(L$15:L$64,"&gt;34",L$15:L$64,"&lt;40"))</f>
        <v>3</v>
      </c>
      <c r="M71" s="168" t="n">
        <f aca="false">IF(M$65=0,"-",COUNTIFS(M$15:M$64,"&gt;34",M$15:M$64,"&lt;40"))</f>
        <v>4</v>
      </c>
      <c r="N71" s="169" t="n">
        <f aca="false">IF(N$65=0,"-",COUNTIFS(N$15:N$64,"&gt;34",N$15:N$64,"&lt;40"))</f>
        <v>3</v>
      </c>
      <c r="O71" s="171" t="str">
        <f aca="false">IF(O$65=0,"-",COUNTIFS(O$15:O$64,"&gt;34",O$15:O$64,"&lt;40"))</f>
        <v>-</v>
      </c>
      <c r="P71" s="168" t="str">
        <f aca="false">IF(P$65=0,"-",COUNTIFS(P$15:P$64,"&gt;34",P$15:P$64,"&lt;40"))</f>
        <v>-</v>
      </c>
      <c r="Q71" s="168" t="str">
        <f aca="false">IF(Q$65=0,"-",COUNTIFS(Q$15:Q$64,"&gt;34",Q$15:Q$64,"&lt;40"))</f>
        <v>-</v>
      </c>
      <c r="R71" s="168" t="str">
        <f aca="false">IF(R$65=0,"-",COUNTIFS(R$15:R$64,"&gt;34",R$15:R$64,"&lt;40"))</f>
        <v>-</v>
      </c>
      <c r="S71" s="168" t="str">
        <f aca="false">IF(S$65=0,"-",COUNTIFS(S$15:S$64,"&gt;34",S$15:S$64,"&lt;40"))</f>
        <v>-</v>
      </c>
      <c r="T71" s="168" t="str">
        <f aca="false">IF(T$65=0,"-",COUNTIFS(T$15:T$64,"&gt;34",T$15:T$64,"&lt;40"))</f>
        <v>-</v>
      </c>
      <c r="U71" s="168" t="str">
        <f aca="false">IF(U$65=0,"-",COUNTIFS(U$15:U$64,"&gt;34",U$15:U$64,"&lt;40"))</f>
        <v>-</v>
      </c>
      <c r="V71" s="169" t="str">
        <f aca="false">IF(V$65=0,"-",COUNTIFS(V$15:V$64,"&gt;34",V$15:V$64,"&lt;40"))</f>
        <v>-</v>
      </c>
      <c r="W71" s="171" t="n">
        <f aca="false">IF(W$65=0,"-",COUNTIFS(W$15:W$64,"&gt;34",W$15:W$64,"&lt;40"))</f>
        <v>0</v>
      </c>
      <c r="X71" s="168" t="str">
        <f aca="false">IF(X$65=0,"-",COUNTIFS(X$15:X$64,"&gt;34",X$15:X$64,"&lt;40"))</f>
        <v>-</v>
      </c>
      <c r="Y71" s="168" t="str">
        <f aca="false">IF(Y$65=0,"-",COUNTIFS(Y$15:Y$64,"&gt;34",Y$15:Y$64,"&lt;40"))</f>
        <v>-</v>
      </c>
      <c r="Z71" s="168" t="n">
        <f aca="false">IF(Z$65=0,"-",COUNTIFS(Z$15:Z$64,"&gt;34",Z$15:Z$64,"&lt;40"))</f>
        <v>2</v>
      </c>
      <c r="AA71" s="168" t="str">
        <f aca="false">IF(AA$65=0,"-",COUNTIFS(AA$15:AA$64,"&gt;34",AA$15:AA$64,"&lt;40"))</f>
        <v>-</v>
      </c>
      <c r="AB71" s="168" t="str">
        <f aca="false">IF(AB$65=0,"-",COUNTIFS(AB$15:AB$64,"&gt;34",AB$15:AB$64,"&lt;40"))</f>
        <v>-</v>
      </c>
      <c r="AC71" s="168" t="str">
        <f aca="false">IF(AC$65=0,"-",COUNTIFS(AC$15:AC$64,"&gt;34",AC$15:AC$64,"&lt;40"))</f>
        <v>-</v>
      </c>
      <c r="AD71" s="169" t="str">
        <f aca="false">IF(AD$65=0,"-",COUNTIFS(AD$15:AD$64,"&gt;34",AD$15:AD$64,"&lt;40"))</f>
        <v>-</v>
      </c>
      <c r="AE71" s="171" t="n">
        <f aca="false">IF(AE$65=0,"-",COUNTIFS(AE$15:AE$64,"&gt;34",AE$15:AE$64,"&lt;40"))</f>
        <v>3</v>
      </c>
      <c r="AF71" s="168" t="str">
        <f aca="false">IF(AF$65=0,"-",COUNTIFS(AF$15:AF$64,"&gt;34",AF$15:AF$64,"&lt;40"))</f>
        <v>-</v>
      </c>
      <c r="AG71" s="168" t="str">
        <f aca="false">IF(AG$65=0,"-",COUNTIFS(AG$15:AG$64,"&gt;34",AG$15:AG$64,"&lt;40"))</f>
        <v>-</v>
      </c>
      <c r="AH71" s="168" t="str">
        <f aca="false">IF(AH$65=0,"-",COUNTIFS(AH$15:AH$64,"&gt;34",AH$15:AH$64,"&lt;40"))</f>
        <v>-</v>
      </c>
      <c r="AI71" s="168" t="str">
        <f aca="false">IF(AI$65=0,"-",COUNTIFS(AI$15:AI$64,"&gt;34",AI$15:AI$64,"&lt;40"))</f>
        <v>-</v>
      </c>
      <c r="AJ71" s="168" t="str">
        <f aca="false">IF(AJ$65=0,"-",COUNTIFS(AJ$15:AJ$64,"&gt;34",AJ$15:AJ$64,"&lt;40"))</f>
        <v>-</v>
      </c>
      <c r="AK71" s="168" t="str">
        <f aca="false">IF(AK$65=0,"-",COUNTIFS(AK$15:AK$64,"&gt;34",AK$15:AK$64,"&lt;40"))</f>
        <v>-</v>
      </c>
      <c r="AL71" s="169" t="str">
        <f aca="false">IF(AL$65=0,"-",COUNTIFS(AL$15:AL$64,"&gt;34",AL$15:AL$64,"&lt;40"))</f>
        <v>-</v>
      </c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201"/>
      <c r="FK71" s="203"/>
      <c r="FL71" s="204" t="s">
        <v>101</v>
      </c>
      <c r="FM71" s="207"/>
      <c r="FN71" s="207"/>
      <c r="FO71" s="168" t="n">
        <f aca="false">IF(FO$65=0,"-",COUNTIFS(FO$15:FO$64,"&gt;34",FO$15:FO$64,"&lt;40"))</f>
        <v>4</v>
      </c>
      <c r="FP71" s="168" t="n">
        <f aca="false">IF(FP$65=0,"-",COUNTIFS(FP$15:FP$64,"&gt;34",FP$15:FP$64,"&lt;40"))</f>
        <v>0</v>
      </c>
      <c r="FQ71" s="168" t="n">
        <f aca="false">IF(FQ$65=0,"-",COUNTIFS(FQ$15:FQ$64,"&gt;34",FQ$15:FQ$64,"&lt;40"))</f>
        <v>5</v>
      </c>
      <c r="FR71" s="168" t="n">
        <f aca="false">IF(FR$65=0,"-",COUNTIFS(FR$15:FR$64,"&gt;34",FR$15:FR$64,"&lt;40"))</f>
        <v>0</v>
      </c>
      <c r="FS71" s="168" t="n">
        <f aca="false">IF(FS$65=0,"-",COUNTIFS(FS$15:FS$64,"&gt;34",FS$15:FS$64,"&lt;40"))</f>
        <v>0</v>
      </c>
      <c r="FT71" s="168" t="n">
        <f aca="false">IF(FT$65=0,"-",COUNTIFS(FT$15:FT$64,"&gt;34",FT$15:FT$64,"&lt;40"))</f>
        <v>0</v>
      </c>
      <c r="FU71" s="168" t="n">
        <f aca="false">IF(FU$65=0,"-",COUNTIFS(FU$15:FU$64,"&gt;34",FU$15:FU$64,"&lt;40"))</f>
        <v>1</v>
      </c>
      <c r="FV71" s="168" t="n">
        <f aca="false">IF(FV$65=0,"-",COUNTIFS(FV$15:FV$64,"&gt;34",FV$15:FV$64,"&lt;40"))</f>
        <v>4</v>
      </c>
      <c r="FW71" s="168" t="n">
        <f aca="false">IF(FW$65=0,"-",COUNTIFS(FW$15:FW$64,"&gt;34",FW$15:FW$64,"&lt;40"))</f>
        <v>3</v>
      </c>
      <c r="FX71" s="168" t="n">
        <f aca="false">IF(FX$65=0,"-",COUNTIFS(FX$15:FX$64,"&gt;34",FX$15:FX$64,"&lt;40"))</f>
        <v>3</v>
      </c>
      <c r="FY71" s="168" t="n">
        <f aca="false">IF(FY$65=0,"-",COUNTIFS(FY$15:FY$64,"&gt;34",FY$15:FY$64,"&lt;40"))</f>
        <v>0</v>
      </c>
      <c r="FZ71" s="168" t="n">
        <f aca="false">IF(FZ$65=0,"-",COUNTIFS(FZ$15:FZ$64,"&gt;34",FZ$15:FZ$64,"&lt;40"))</f>
        <v>0</v>
      </c>
      <c r="GA71" s="168" t="n">
        <f aca="false">IF(GA$65=0,"-",COUNTIFS(GA$15:GA$64,"&gt;34",GA$15:GA$64,"&lt;40"))</f>
        <v>1</v>
      </c>
      <c r="GB71" s="168" t="n">
        <f aca="false">IF(GB$65=0,"-",COUNTIFS(GB$15:GB$64,"&gt;34",GB$15:GB$64,"&lt;40"))</f>
        <v>0</v>
      </c>
      <c r="GC71" s="168" t="n">
        <f aca="false">IF(GC$65=0,"-",COUNTIFS(GC$15:GC$64,"&gt;34",GC$15:GC$64,"&lt;40"))</f>
        <v>0</v>
      </c>
      <c r="GD71" s="168" t="n">
        <f aca="false">IF(GD$65=0,"-",COUNTIFS(GD$15:GD$64,"&gt;34",GD$15:GD$64,"&lt;40"))</f>
        <v>0</v>
      </c>
      <c r="GE71" s="168" t="n">
        <f aca="false">IF(GE$65=0,"-",COUNTIFS(GE$15:GE$64,"&gt;34",GE$15:GE$64,"&lt;40"))</f>
        <v>0</v>
      </c>
      <c r="GF71" s="168" t="n">
        <f aca="false">IF(GF$65=0,"-",COUNTIFS(GF$15:GF$64,"&gt;34",GF$15:GF$64,"&lt;40"))</f>
        <v>0</v>
      </c>
      <c r="GG71" s="168" t="n">
        <f aca="false">IF(GG$65=0,"-",COUNTIFS(GG$15:GG$64,"&gt;34",GG$15:GG$64,"&lt;40"))</f>
        <v>3</v>
      </c>
      <c r="GH71" s="168" t="n">
        <f aca="false">IF(GH$65=0,"-",COUNTIFS(GH$15:GH$64,"&gt;34",GH$15:GH$64,"&lt;40"))</f>
        <v>1</v>
      </c>
      <c r="GI71" s="168" t="n">
        <f aca="false">IF(GI$65=0,"-",COUNTIFS(GI$15:GI$64,"&gt;34",GI$15:GI$64,"&lt;40"))</f>
        <v>2</v>
      </c>
      <c r="GJ71" s="168" t="n">
        <f aca="false">IF(GJ$65=0,"-",COUNTIFS(GJ$15:GJ$64,"&gt;34",GJ$15:GJ$64,"&lt;40"))</f>
        <v>0</v>
      </c>
      <c r="GK71" s="168" t="n">
        <f aca="false">IF(GK$65=0,"-",COUNTIFS(GK$15:GK$64,"&gt;34",GK$15:GK$64,"&lt;40"))</f>
        <v>0</v>
      </c>
      <c r="GL71" s="168" t="n">
        <f aca="false">IF(GL$65=0,"-",COUNTIFS(GL$15:GL$64,"&gt;34",GL$15:GL$64,"&lt;40"))</f>
        <v>2</v>
      </c>
      <c r="GM71" s="168" t="n">
        <f aca="false">IF(GM$65=0,"-",COUNTIFS(GM$15:GM$64,"&gt;34",GM$15:GM$64,"&lt;40"))</f>
        <v>0</v>
      </c>
      <c r="GN71" s="168" t="n">
        <f aca="false">IF(GN$65=0,"-",COUNTIFS(GN$15:GN$64,"&gt;34",GN$15:GN$64,"&lt;40"))</f>
        <v>0</v>
      </c>
      <c r="GO71" s="168" t="n">
        <f aca="false">IF(GO$65=0,"-",COUNTIFS(GO$15:GO$64,"&gt;34",GO$15:GO$64,"&lt;40"))</f>
        <v>1</v>
      </c>
      <c r="GP71" s="168" t="n">
        <f aca="false">IF(GP$65=0,"-",COUNTIFS(GP$15:GP$64,"&gt;34",GP$15:GP$64,"&lt;40"))</f>
        <v>0</v>
      </c>
      <c r="GQ71" s="168" t="n">
        <f aca="false">IF(GQ$65=0,"-",COUNTIFS(GQ$15:GQ$64,"&gt;34",GQ$15:GQ$64,"&lt;40"))</f>
        <v>0</v>
      </c>
      <c r="GR71" s="168" t="n">
        <f aca="false">IF(GR$65=0,"-",COUNTIFS(GR$15:GR$64,"&gt;34",GR$15:GR$64,"&lt;40"))</f>
        <v>2</v>
      </c>
      <c r="GS71" s="168" t="n">
        <f aca="false">IF(GS$65=0,"-",COUNTIFS(GS$15:GS$64,"&gt;34",GS$15:GS$64,"&lt;40"))</f>
        <v>0</v>
      </c>
      <c r="GT71" s="168" t="n">
        <f aca="false">IF(GT$65=0,"-",COUNTIFS(GT$15:GT$64,"&gt;34",GT$15:GT$64,"&lt;40"))</f>
        <v>0</v>
      </c>
      <c r="GU71" s="168" t="n">
        <f aca="false">IF(GU$65=0,"-",COUNTIFS(GU$15:GU$64,"&gt;34",GU$15:GU$64,"&lt;40"))</f>
        <v>0</v>
      </c>
      <c r="GV71" s="168" t="n">
        <f aca="false">IF(GV$65=0,"-",COUNTIFS(GV$15:GV$64,"&gt;34",GV$15:GV$64,"&lt;40"))</f>
        <v>0</v>
      </c>
      <c r="GW71" s="17"/>
      <c r="GX71" s="17"/>
      <c r="GY71" s="17"/>
      <c r="GZ71" s="17"/>
      <c r="HA71" s="17"/>
      <c r="HB71" s="17"/>
      <c r="HC71" s="17"/>
      <c r="HD71" s="17"/>
      <c r="HE71" s="17"/>
      <c r="HF71" s="17"/>
      <c r="HG71" s="17"/>
      <c r="HH71" s="17"/>
      <c r="HI71" s="17"/>
      <c r="HJ71" s="17"/>
      <c r="HK71" s="17"/>
      <c r="HL71" s="17"/>
      <c r="HM71" s="17"/>
      <c r="HN71" s="17"/>
      <c r="HO71" s="17"/>
      <c r="HP71" s="17"/>
      <c r="HQ71" s="17"/>
      <c r="HR71" s="17"/>
      <c r="HS71" s="17"/>
      <c r="HT71" s="17"/>
      <c r="HU71" s="17"/>
      <c r="HV71" s="17"/>
      <c r="HW71" s="17"/>
      <c r="HX71" s="17"/>
      <c r="HY71" s="17"/>
      <c r="HZ71" s="17"/>
      <c r="IA71" s="17"/>
      <c r="IB71" s="17"/>
      <c r="IC71" s="17"/>
      <c r="ID71" s="17"/>
      <c r="IE71" s="17"/>
      <c r="IF71" s="17"/>
      <c r="IG71" s="17"/>
      <c r="IH71" s="17"/>
      <c r="II71" s="17"/>
      <c r="IJ71" s="17"/>
      <c r="IK71" s="17"/>
      <c r="IL71" s="17"/>
      <c r="IM71" s="17"/>
      <c r="IN71" s="17"/>
      <c r="IO71" s="22"/>
    </row>
    <row r="72" customFormat="false" ht="12.8" hidden="true" customHeight="false" outlineLevel="0" collapsed="false">
      <c r="A72" s="203"/>
      <c r="B72" s="208" t="s">
        <v>102</v>
      </c>
      <c r="C72" s="209"/>
      <c r="D72" s="210"/>
      <c r="E72" s="171" t="n">
        <f aca="false">IF(E$65=0,"-",COUNTIFS(E$15:E$64,"&gt;19",E$15:E$64,"&lt;35"))</f>
        <v>5</v>
      </c>
      <c r="F72" s="169" t="str">
        <f aca="false">IF(F$65=0,"-",COUNTIFS(F$15:F$64,"&gt;19",F$15:F$64,"&lt;35"))</f>
        <v>-</v>
      </c>
      <c r="G72" s="171" t="n">
        <f aca="false">IF(G$65=0,"-",COUNTIFS(G$15:G$64,"&gt;19",G$15:G$64,"&lt;35"))</f>
        <v>2</v>
      </c>
      <c r="H72" s="168" t="str">
        <f aca="false">IF(H$65=0,"-",COUNTIFS(H$15:H$64,"&gt;19",H$15:H$64,"&lt;35"))</f>
        <v>-</v>
      </c>
      <c r="I72" s="168" t="str">
        <f aca="false">IF(I$65=0,"-",COUNTIFS(I$15:I$64,"&gt;19",I$15:I$64,"&lt;35"))</f>
        <v>-</v>
      </c>
      <c r="J72" s="169" t="str">
        <f aca="false">IF(J$65=0,"-",COUNTIFS(J$15:J$64,"&gt;19",J$15:J$64,"&lt;35"))</f>
        <v>-</v>
      </c>
      <c r="K72" s="171" t="n">
        <f aca="false">IF(K$65=0,"-",COUNTIFS(K$15:K$64,"&gt;19",K$15:K$64,"&lt;35"))</f>
        <v>3</v>
      </c>
      <c r="L72" s="168" t="n">
        <f aca="false">IF(L$65=0,"-",COUNTIFS(L$15:L$64,"&gt;19",L$15:L$64,"&lt;35"))</f>
        <v>2</v>
      </c>
      <c r="M72" s="168" t="n">
        <f aca="false">IF(M$65=0,"-",COUNTIFS(M$15:M$64,"&gt;19",M$15:M$64,"&lt;35"))</f>
        <v>4</v>
      </c>
      <c r="N72" s="169" t="n">
        <f aca="false">IF(N$65=0,"-",COUNTIFS(N$15:N$64,"&gt;19",N$15:N$64,"&lt;35"))</f>
        <v>3</v>
      </c>
      <c r="O72" s="171" t="str">
        <f aca="false">IF(O$65=0,"-",COUNTIFS(O$15:O$64,"&gt;19",O$15:O$64,"&lt;35"))</f>
        <v>-</v>
      </c>
      <c r="P72" s="168" t="str">
        <f aca="false">IF(P$65=0,"-",COUNTIFS(P$15:P$64,"&gt;19",P$15:P$64,"&lt;35"))</f>
        <v>-</v>
      </c>
      <c r="Q72" s="168" t="str">
        <f aca="false">IF(Q$65=0,"-",COUNTIFS(Q$15:Q$64,"&gt;19",Q$15:Q$64,"&lt;35"))</f>
        <v>-</v>
      </c>
      <c r="R72" s="168" t="str">
        <f aca="false">IF(R$65=0,"-",COUNTIFS(R$15:R$64,"&gt;19",R$15:R$64,"&lt;35"))</f>
        <v>-</v>
      </c>
      <c r="S72" s="168" t="str">
        <f aca="false">IF(S$65=0,"-",COUNTIFS(S$15:S$64,"&gt;19",S$15:S$64,"&lt;35"))</f>
        <v>-</v>
      </c>
      <c r="T72" s="168" t="str">
        <f aca="false">IF(T$65=0,"-",COUNTIFS(T$15:T$64,"&gt;19",T$15:T$64,"&lt;35"))</f>
        <v>-</v>
      </c>
      <c r="U72" s="168" t="str">
        <f aca="false">IF(U$65=0,"-",COUNTIFS(U$15:U$64,"&gt;19",U$15:U$64,"&lt;35"))</f>
        <v>-</v>
      </c>
      <c r="V72" s="169" t="str">
        <f aca="false">IF(V$65=0,"-",COUNTIFS(V$15:V$64,"&gt;19",V$15:V$64,"&lt;35"))</f>
        <v>-</v>
      </c>
      <c r="W72" s="171" t="n">
        <f aca="false">IF(W$65=0,"-",COUNTIFS(W$15:W$64,"&gt;19",W$15:W$64,"&lt;35"))</f>
        <v>0</v>
      </c>
      <c r="X72" s="168" t="str">
        <f aca="false">IF(X$65=0,"-",COUNTIFS(X$15:X$64,"&gt;19",X$15:X$64,"&lt;35"))</f>
        <v>-</v>
      </c>
      <c r="Y72" s="168" t="str">
        <f aca="false">IF(Y$65=0,"-",COUNTIFS(Y$15:Y$64,"&gt;19",Y$15:Y$64,"&lt;35"))</f>
        <v>-</v>
      </c>
      <c r="Z72" s="168" t="n">
        <f aca="false">IF(Z$65=0,"-",COUNTIFS(Z$15:Z$64,"&gt;19",Z$15:Z$64,"&lt;35"))</f>
        <v>0</v>
      </c>
      <c r="AA72" s="168" t="str">
        <f aca="false">IF(AA$65=0,"-",COUNTIFS(AA$15:AA$64,"&gt;19",AA$15:AA$64,"&lt;35"))</f>
        <v>-</v>
      </c>
      <c r="AB72" s="168" t="str">
        <f aca="false">IF(AB$65=0,"-",COUNTIFS(AB$15:AB$64,"&gt;19",AB$15:AB$64,"&lt;35"))</f>
        <v>-</v>
      </c>
      <c r="AC72" s="168" t="str">
        <f aca="false">IF(AC$65=0,"-",COUNTIFS(AC$15:AC$64,"&gt;19",AC$15:AC$64,"&lt;35"))</f>
        <v>-</v>
      </c>
      <c r="AD72" s="169" t="str">
        <f aca="false">IF(AD$65=0,"-",COUNTIFS(AD$15:AD$64,"&gt;19",AD$15:AD$64,"&lt;35"))</f>
        <v>-</v>
      </c>
      <c r="AE72" s="171" t="n">
        <f aca="false">IF(AE$65=0,"-",COUNTIFS(AE$15:AE$64,"&gt;19",AE$15:AE$64,"&lt;35"))</f>
        <v>1</v>
      </c>
      <c r="AF72" s="168" t="str">
        <f aca="false">IF(AF$65=0,"-",COUNTIFS(AF$15:AF$64,"&gt;19",AF$15:AF$64,"&lt;35"))</f>
        <v>-</v>
      </c>
      <c r="AG72" s="168" t="str">
        <f aca="false">IF(AG$65=0,"-",COUNTIFS(AG$15:AG$64,"&gt;19",AG$15:AG$64,"&lt;35"))</f>
        <v>-</v>
      </c>
      <c r="AH72" s="168" t="str">
        <f aca="false">IF(AH$65=0,"-",COUNTIFS(AH$15:AH$64,"&gt;19",AH$15:AH$64,"&lt;35"))</f>
        <v>-</v>
      </c>
      <c r="AI72" s="168" t="str">
        <f aca="false">IF(AI$65=0,"-",COUNTIFS(AI$15:AI$64,"&gt;19",AI$15:AI$64,"&lt;35"))</f>
        <v>-</v>
      </c>
      <c r="AJ72" s="168" t="str">
        <f aca="false">IF(AJ$65=0,"-",COUNTIFS(AJ$15:AJ$64,"&gt;19",AJ$15:AJ$64,"&lt;35"))</f>
        <v>-</v>
      </c>
      <c r="AK72" s="168" t="str">
        <f aca="false">IF(AK$65=0,"-",COUNTIFS(AK$15:AK$64,"&gt;19",AK$15:AK$64,"&lt;35"))</f>
        <v>-</v>
      </c>
      <c r="AL72" s="169" t="str">
        <f aca="false">IF(AL$65=0,"-",COUNTIFS(AL$15:AL$64,"&gt;19",AL$15:AL$64,"&lt;35"))</f>
        <v>-</v>
      </c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201"/>
      <c r="FK72" s="203"/>
      <c r="FL72" s="208" t="s">
        <v>102</v>
      </c>
      <c r="FM72" s="211"/>
      <c r="FN72" s="211"/>
      <c r="FO72" s="168" t="n">
        <f aca="false">IF(FO$65=0,"-",COUNTIFS(FO$15:FO$64,"&gt;19",FO$15:FO$64,"&lt;35"))</f>
        <v>17</v>
      </c>
      <c r="FP72" s="168" t="n">
        <f aca="false">IF(FP$65=0,"-",COUNTIFS(FP$15:FP$64,"&gt;19",FP$15:FP$64,"&lt;35"))</f>
        <v>0</v>
      </c>
      <c r="FQ72" s="168" t="n">
        <f aca="false">IF(FQ$65=0,"-",COUNTIFS(FQ$15:FQ$64,"&gt;19",FQ$15:FQ$64,"&lt;35"))</f>
        <v>10</v>
      </c>
      <c r="FR72" s="168" t="n">
        <f aca="false">IF(FR$65=0,"-",COUNTIFS(FR$15:FR$64,"&gt;19",FR$15:FR$64,"&lt;35"))</f>
        <v>1</v>
      </c>
      <c r="FS72" s="168" t="n">
        <f aca="false">IF(FS$65=0,"-",COUNTIFS(FS$15:FS$64,"&gt;19",FS$15:FS$64,"&lt;35"))</f>
        <v>0</v>
      </c>
      <c r="FT72" s="168" t="n">
        <f aca="false">IF(FT$65=0,"-",COUNTIFS(FT$15:FT$64,"&gt;19",FT$15:FT$64,"&lt;35"))</f>
        <v>0</v>
      </c>
      <c r="FU72" s="168" t="n">
        <f aca="false">IF(FU$65=0,"-",COUNTIFS(FU$15:FU$64,"&gt;19",FU$15:FU$64,"&lt;35"))</f>
        <v>6</v>
      </c>
      <c r="FV72" s="168" t="n">
        <f aca="false">IF(FV$65=0,"-",COUNTIFS(FV$15:FV$64,"&gt;19",FV$15:FV$64,"&lt;35"))</f>
        <v>13</v>
      </c>
      <c r="FW72" s="168" t="n">
        <f aca="false">IF(FW$65=0,"-",COUNTIFS(FW$15:FW$64,"&gt;19",FW$15:FW$64,"&lt;35"))</f>
        <v>6</v>
      </c>
      <c r="FX72" s="168" t="n">
        <f aca="false">IF(FX$65=0,"-",COUNTIFS(FX$15:FX$64,"&gt;19",FX$15:FX$64,"&lt;35"))</f>
        <v>14</v>
      </c>
      <c r="FY72" s="168" t="n">
        <f aca="false">IF(FY$65=0,"-",COUNTIFS(FY$15:FY$64,"&gt;19",FY$15:FY$64,"&lt;35"))</f>
        <v>0</v>
      </c>
      <c r="FZ72" s="168" t="n">
        <f aca="false">IF(FZ$65=0,"-",COUNTIFS(FZ$15:FZ$64,"&gt;19",FZ$15:FZ$64,"&lt;35"))</f>
        <v>3</v>
      </c>
      <c r="GA72" s="168" t="n">
        <f aca="false">IF(GA$65=0,"-",COUNTIFS(GA$15:GA$64,"&gt;19",GA$15:GA$64,"&lt;35"))</f>
        <v>9</v>
      </c>
      <c r="GB72" s="168" t="n">
        <f aca="false">IF(GB$65=0,"-",COUNTIFS(GB$15:GB$64,"&gt;19",GB$15:GB$64,"&lt;35"))</f>
        <v>0</v>
      </c>
      <c r="GC72" s="168" t="n">
        <f aca="false">IF(GC$65=0,"-",COUNTIFS(GC$15:GC$64,"&gt;19",GC$15:GC$64,"&lt;35"))</f>
        <v>0</v>
      </c>
      <c r="GD72" s="168" t="n">
        <f aca="false">IF(GD$65=0,"-",COUNTIFS(GD$15:GD$64,"&gt;19",GD$15:GD$64,"&lt;35"))</f>
        <v>0</v>
      </c>
      <c r="GE72" s="168" t="n">
        <f aca="false">IF(GE$65=0,"-",COUNTIFS(GE$15:GE$64,"&gt;19",GE$15:GE$64,"&lt;35"))</f>
        <v>0</v>
      </c>
      <c r="GF72" s="168" t="n">
        <f aca="false">IF(GF$65=0,"-",COUNTIFS(GF$15:GF$64,"&gt;19",GF$15:GF$64,"&lt;35"))</f>
        <v>0</v>
      </c>
      <c r="GG72" s="168" t="n">
        <f aca="false">IF(GG$65=0,"-",COUNTIFS(GG$15:GG$64,"&gt;19",GG$15:GG$64,"&lt;35"))</f>
        <v>0</v>
      </c>
      <c r="GH72" s="168" t="n">
        <f aca="false">IF(GH$65=0,"-",COUNTIFS(GH$15:GH$64,"&gt;19",GH$15:GH$64,"&lt;35"))</f>
        <v>0</v>
      </c>
      <c r="GI72" s="168" t="n">
        <f aca="false">IF(GI$65=0,"-",COUNTIFS(GI$15:GI$64,"&gt;19",GI$15:GI$64,"&lt;35"))</f>
        <v>5</v>
      </c>
      <c r="GJ72" s="168" t="n">
        <f aca="false">IF(GJ$65=0,"-",COUNTIFS(GJ$15:GJ$64,"&gt;19",GJ$15:GJ$64,"&lt;35"))</f>
        <v>0</v>
      </c>
      <c r="GK72" s="168" t="n">
        <f aca="false">IF(GK$65=0,"-",COUNTIFS(GK$15:GK$64,"&gt;19",GK$15:GK$64,"&lt;35"))</f>
        <v>0</v>
      </c>
      <c r="GL72" s="168" t="n">
        <f aca="false">IF(GL$65=0,"-",COUNTIFS(GL$15:GL$64,"&gt;19",GL$15:GL$64,"&lt;35"))</f>
        <v>5</v>
      </c>
      <c r="GM72" s="168" t="n">
        <f aca="false">IF(GM$65=0,"-",COUNTIFS(GM$15:GM$64,"&gt;19",GM$15:GM$64,"&lt;35"))</f>
        <v>0</v>
      </c>
      <c r="GN72" s="168" t="n">
        <f aca="false">IF(GN$65=0,"-",COUNTIFS(GN$15:GN$64,"&gt;19",GN$15:GN$64,"&lt;35"))</f>
        <v>0</v>
      </c>
      <c r="GO72" s="168" t="n">
        <f aca="false">IF(GO$65=0,"-",COUNTIFS(GO$15:GO$64,"&gt;19",GO$15:GO$64,"&lt;35"))</f>
        <v>6</v>
      </c>
      <c r="GP72" s="168" t="n">
        <f aca="false">IF(GP$65=0,"-",COUNTIFS(GP$15:GP$64,"&gt;19",GP$15:GP$64,"&lt;35"))</f>
        <v>3</v>
      </c>
      <c r="GQ72" s="168" t="n">
        <f aca="false">IF(GQ$65=0,"-",COUNTIFS(GQ$15:GQ$64,"&gt;19",GQ$15:GQ$64,"&lt;35"))</f>
        <v>0</v>
      </c>
      <c r="GR72" s="168" t="n">
        <f aca="false">IF(GR$65=0,"-",COUNTIFS(GR$15:GR$64,"&gt;19",GR$15:GR$64,"&lt;35"))</f>
        <v>1</v>
      </c>
      <c r="GS72" s="168" t="n">
        <f aca="false">IF(GS$65=0,"-",COUNTIFS(GS$15:GS$64,"&gt;19",GS$15:GS$64,"&lt;35"))</f>
        <v>0</v>
      </c>
      <c r="GT72" s="168" t="n">
        <f aca="false">IF(GT$65=0,"-",COUNTIFS(GT$15:GT$64,"&gt;19",GT$15:GT$64,"&lt;35"))</f>
        <v>0</v>
      </c>
      <c r="GU72" s="168" t="n">
        <f aca="false">IF(GU$65=0,"-",COUNTIFS(GU$15:GU$64,"&gt;19",GU$15:GU$64,"&lt;35"))</f>
        <v>0</v>
      </c>
      <c r="GV72" s="168" t="n">
        <f aca="false">IF(GV$65=0,"-",COUNTIFS(GV$15:GV$64,"&gt;19",GV$15:GV$64,"&lt;35"))</f>
        <v>0</v>
      </c>
      <c r="GW72" s="17"/>
      <c r="GX72" s="17"/>
      <c r="GY72" s="17"/>
      <c r="GZ72" s="17"/>
      <c r="HA72" s="17"/>
      <c r="HB72" s="17"/>
      <c r="HC72" s="17"/>
      <c r="HD72" s="17"/>
      <c r="HE72" s="17"/>
      <c r="HF72" s="17"/>
      <c r="HG72" s="17"/>
      <c r="HH72" s="17"/>
      <c r="HI72" s="17"/>
      <c r="HJ72" s="17"/>
      <c r="HK72" s="17"/>
      <c r="HL72" s="17"/>
      <c r="HM72" s="17"/>
      <c r="HN72" s="17"/>
      <c r="HO72" s="17"/>
      <c r="HP72" s="17"/>
      <c r="HQ72" s="17"/>
      <c r="HR72" s="17"/>
      <c r="HS72" s="17"/>
      <c r="HT72" s="17"/>
      <c r="HU72" s="17"/>
      <c r="HV72" s="17"/>
      <c r="HW72" s="17"/>
      <c r="HX72" s="17"/>
      <c r="HY72" s="17"/>
      <c r="HZ72" s="17"/>
      <c r="IA72" s="17"/>
      <c r="IB72" s="17"/>
      <c r="IC72" s="17"/>
      <c r="ID72" s="17"/>
      <c r="IE72" s="17"/>
      <c r="IF72" s="17"/>
      <c r="IG72" s="17"/>
      <c r="IH72" s="17"/>
      <c r="II72" s="17"/>
      <c r="IJ72" s="17"/>
      <c r="IK72" s="17"/>
      <c r="IL72" s="17"/>
      <c r="IM72" s="17"/>
      <c r="IN72" s="17"/>
      <c r="IO72" s="22"/>
    </row>
    <row r="73" customFormat="false" ht="12.8" hidden="true" customHeight="false" outlineLevel="0" collapsed="false">
      <c r="A73" s="203"/>
      <c r="B73" s="212" t="s">
        <v>103</v>
      </c>
      <c r="C73" s="213"/>
      <c r="D73" s="214"/>
      <c r="E73" s="171" t="n">
        <f aca="false">IF(E$65=0,"-",COUNTIFS(E$15:E$64,"&gt;9",E$15:E$64,"&lt;20"))</f>
        <v>0</v>
      </c>
      <c r="F73" s="169" t="str">
        <f aca="false">IF(F$65=0,"-",COUNTIFS(F$15:F$64,"&gt;9",F$15:F$64,"&lt;20"))</f>
        <v>-</v>
      </c>
      <c r="G73" s="171" t="n">
        <f aca="false">IF(G$65=0,"-",COUNTIFS(G$15:G$64,"&gt;9",G$15:G$64,"&lt;20"))</f>
        <v>3</v>
      </c>
      <c r="H73" s="168" t="str">
        <f aca="false">IF(H$65=0,"-",COUNTIFS(H$15:H$64,"&gt;9",H$15:H$64,"&lt;20"))</f>
        <v>-</v>
      </c>
      <c r="I73" s="168" t="str">
        <f aca="false">IF(I$65=0,"-",COUNTIFS(I$15:I$64,"&gt;9",I$15:I$64,"&lt;20"))</f>
        <v>-</v>
      </c>
      <c r="J73" s="169" t="str">
        <f aca="false">IF(J$65=0,"-",COUNTIFS(J$15:J$64,"&gt;9",J$15:J$64,"&lt;20"))</f>
        <v>-</v>
      </c>
      <c r="K73" s="171" t="n">
        <f aca="false">IF(K$65=0,"-",COUNTIFS(K$15:K$64,"&gt;9",K$15:K$64,"&lt;20"))</f>
        <v>1</v>
      </c>
      <c r="L73" s="168" t="n">
        <f aca="false">IF(L$65=0,"-",COUNTIFS(L$15:L$64,"&gt;9",L$15:L$64,"&lt;20"))</f>
        <v>1</v>
      </c>
      <c r="M73" s="168" t="n">
        <f aca="false">IF(M$65=0,"-",COUNTIFS(M$15:M$64,"&gt;9",M$15:M$64,"&lt;20"))</f>
        <v>0</v>
      </c>
      <c r="N73" s="169" t="n">
        <f aca="false">IF(N$65=0,"-",COUNTIFS(N$15:N$64,"&gt;9",N$15:N$64,"&lt;20"))</f>
        <v>0</v>
      </c>
      <c r="O73" s="171" t="str">
        <f aca="false">IF(O$65=0,"-",COUNTIFS(O$15:O$64,"&gt;9",O$15:O$64,"&lt;20"))</f>
        <v>-</v>
      </c>
      <c r="P73" s="168" t="str">
        <f aca="false">IF(P$65=0,"-",COUNTIFS(P$15:P$64,"&gt;9",P$15:P$64,"&lt;20"))</f>
        <v>-</v>
      </c>
      <c r="Q73" s="168" t="str">
        <f aca="false">IF(Q$65=0,"-",COUNTIFS(Q$15:Q$64,"&gt;9",Q$15:Q$64,"&lt;20"))</f>
        <v>-</v>
      </c>
      <c r="R73" s="168" t="str">
        <f aca="false">IF(R$65=0,"-",COUNTIFS(R$15:R$64,"&gt;9",R$15:R$64,"&lt;20"))</f>
        <v>-</v>
      </c>
      <c r="S73" s="168" t="str">
        <f aca="false">IF(S$65=0,"-",COUNTIFS(S$15:S$64,"&gt;9",S$15:S$64,"&lt;20"))</f>
        <v>-</v>
      </c>
      <c r="T73" s="168" t="str">
        <f aca="false">IF(T$65=0,"-",COUNTIFS(T$15:T$64,"&gt;9",T$15:T$64,"&lt;20"))</f>
        <v>-</v>
      </c>
      <c r="U73" s="168" t="str">
        <f aca="false">IF(U$65=0,"-",COUNTIFS(U$15:U$64,"&gt;9",U$15:U$64,"&lt;20"))</f>
        <v>-</v>
      </c>
      <c r="V73" s="169" t="str">
        <f aca="false">IF(V$65=0,"-",COUNTIFS(V$15:V$64,"&gt;9",V$15:V$64,"&lt;20"))</f>
        <v>-</v>
      </c>
      <c r="W73" s="171" t="n">
        <f aca="false">IF(W$65=0,"-",COUNTIFS(W$15:W$64,"&gt;9",W$15:W$64,"&lt;20"))</f>
        <v>0</v>
      </c>
      <c r="X73" s="168" t="str">
        <f aca="false">IF(X$65=0,"-",COUNTIFS(X$15:X$64,"&gt;9",X$15:X$64,"&lt;20"))</f>
        <v>-</v>
      </c>
      <c r="Y73" s="168" t="str">
        <f aca="false">IF(Y$65=0,"-",COUNTIFS(Y$15:Y$64,"&gt;9",Y$15:Y$64,"&lt;20"))</f>
        <v>-</v>
      </c>
      <c r="Z73" s="168" t="n">
        <f aca="false">IF(Z$65=0,"-",COUNTIFS(Z$15:Z$64,"&gt;9",Z$15:Z$64,"&lt;20"))</f>
        <v>0</v>
      </c>
      <c r="AA73" s="168" t="str">
        <f aca="false">IF(AA$65=0,"-",COUNTIFS(AA$15:AA$64,"&gt;9",AA$15:AA$64,"&lt;20"))</f>
        <v>-</v>
      </c>
      <c r="AB73" s="168" t="str">
        <f aca="false">IF(AB$65=0,"-",COUNTIFS(AB$15:AB$64,"&gt;9",AB$15:AB$64,"&lt;20"))</f>
        <v>-</v>
      </c>
      <c r="AC73" s="168" t="str">
        <f aca="false">IF(AC$65=0,"-",COUNTIFS(AC$15:AC$64,"&gt;9",AC$15:AC$64,"&lt;20"))</f>
        <v>-</v>
      </c>
      <c r="AD73" s="169" t="str">
        <f aca="false">IF(AD$65=0,"-",COUNTIFS(AD$15:AD$64,"&gt;9",AD$15:AD$64,"&lt;20"))</f>
        <v>-</v>
      </c>
      <c r="AE73" s="171" t="n">
        <f aca="false">IF(AE$65=0,"-",COUNTIFS(AE$15:AE$64,"&gt;9",AE$15:AE$64,"&lt;20"))</f>
        <v>0</v>
      </c>
      <c r="AF73" s="168" t="str">
        <f aca="false">IF(AF$65=0,"-",COUNTIFS(AF$15:AF$64,"&gt;9",AF$15:AF$64,"&lt;20"))</f>
        <v>-</v>
      </c>
      <c r="AG73" s="168" t="str">
        <f aca="false">IF(AG$65=0,"-",COUNTIFS(AG$15:AG$64,"&gt;9",AG$15:AG$64,"&lt;20"))</f>
        <v>-</v>
      </c>
      <c r="AH73" s="168" t="str">
        <f aca="false">IF(AH$65=0,"-",COUNTIFS(AH$15:AH$64,"&gt;9",AH$15:AH$64,"&lt;20"))</f>
        <v>-</v>
      </c>
      <c r="AI73" s="168" t="str">
        <f aca="false">IF(AI$65=0,"-",COUNTIFS(AI$15:AI$64,"&gt;9",AI$15:AI$64,"&lt;20"))</f>
        <v>-</v>
      </c>
      <c r="AJ73" s="168" t="str">
        <f aca="false">IF(AJ$65=0,"-",COUNTIFS(AJ$15:AJ$64,"&gt;9",AJ$15:AJ$64,"&lt;20"))</f>
        <v>-</v>
      </c>
      <c r="AK73" s="168" t="str">
        <f aca="false">IF(AK$65=0,"-",COUNTIFS(AK$15:AK$64,"&gt;9",AK$15:AK$64,"&lt;20"))</f>
        <v>-</v>
      </c>
      <c r="AL73" s="169" t="str">
        <f aca="false">IF(AL$65=0,"-",COUNTIFS(AL$15:AL$64,"&gt;9",AL$15:AL$64,"&lt;20"))</f>
        <v>-</v>
      </c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201"/>
      <c r="FK73" s="203"/>
      <c r="FL73" s="212" t="s">
        <v>103</v>
      </c>
      <c r="FM73" s="215"/>
      <c r="FN73" s="215"/>
      <c r="FO73" s="168" t="n">
        <f aca="false">IF(FO$65=0,"-",COUNTIFS(FO$15:FO$64,"&gt;9",FO$15:FO$64,"&lt;20"))</f>
        <v>8</v>
      </c>
      <c r="FP73" s="168" t="n">
        <f aca="false">IF(FP$65=0,"-",COUNTIFS(FP$15:FP$64,"&gt;9",FP$15:FP$64,"&lt;20"))</f>
        <v>0</v>
      </c>
      <c r="FQ73" s="168" t="n">
        <f aca="false">IF(FQ$65=0,"-",COUNTIFS(FQ$15:FQ$64,"&gt;9",FQ$15:FQ$64,"&lt;20"))</f>
        <v>3</v>
      </c>
      <c r="FR73" s="168" t="n">
        <f aca="false">IF(FR$65=0,"-",COUNTIFS(FR$15:FR$64,"&gt;9",FR$15:FR$64,"&lt;20"))</f>
        <v>0</v>
      </c>
      <c r="FS73" s="168" t="n">
        <f aca="false">IF(FS$65=0,"-",COUNTIFS(FS$15:FS$64,"&gt;9",FS$15:FS$64,"&lt;20"))</f>
        <v>0</v>
      </c>
      <c r="FT73" s="168" t="n">
        <f aca="false">IF(FT$65=0,"-",COUNTIFS(FT$15:FT$64,"&gt;9",FT$15:FT$64,"&lt;20"))</f>
        <v>0</v>
      </c>
      <c r="FU73" s="168" t="n">
        <f aca="false">IF(FU$65=0,"-",COUNTIFS(FU$15:FU$64,"&gt;9",FU$15:FU$64,"&lt;20"))</f>
        <v>10</v>
      </c>
      <c r="FV73" s="168" t="n">
        <f aca="false">IF(FV$65=0,"-",COUNTIFS(FV$15:FV$64,"&gt;9",FV$15:FV$64,"&lt;20"))</f>
        <v>19</v>
      </c>
      <c r="FW73" s="168" t="n">
        <f aca="false">IF(FW$65=0,"-",COUNTIFS(FW$15:FW$64,"&gt;9",FW$15:FW$64,"&lt;20"))</f>
        <v>15</v>
      </c>
      <c r="FX73" s="168" t="n">
        <f aca="false">IF(FX$65=0,"-",COUNTIFS(FX$15:FX$64,"&gt;9",FX$15:FX$64,"&lt;20"))</f>
        <v>17</v>
      </c>
      <c r="FY73" s="168" t="n">
        <f aca="false">IF(FY$65=0,"-",COUNTIFS(FY$15:FY$64,"&gt;9",FY$15:FY$64,"&lt;20"))</f>
        <v>0</v>
      </c>
      <c r="FZ73" s="168" t="n">
        <f aca="false">IF(FZ$65=0,"-",COUNTIFS(FZ$15:FZ$64,"&gt;9",FZ$15:FZ$64,"&lt;20"))</f>
        <v>2</v>
      </c>
      <c r="GA73" s="168" t="n">
        <f aca="false">IF(GA$65=0,"-",COUNTIFS(GA$15:GA$64,"&gt;9",GA$15:GA$64,"&lt;20"))</f>
        <v>9</v>
      </c>
      <c r="GB73" s="168" t="n">
        <f aca="false">IF(GB$65=0,"-",COUNTIFS(GB$15:GB$64,"&gt;9",GB$15:GB$64,"&lt;20"))</f>
        <v>0</v>
      </c>
      <c r="GC73" s="168" t="n">
        <f aca="false">IF(GC$65=0,"-",COUNTIFS(GC$15:GC$64,"&gt;9",GC$15:GC$64,"&lt;20"))</f>
        <v>0</v>
      </c>
      <c r="GD73" s="168" t="n">
        <f aca="false">IF(GD$65=0,"-",COUNTIFS(GD$15:GD$64,"&gt;9",GD$15:GD$64,"&lt;20"))</f>
        <v>0</v>
      </c>
      <c r="GE73" s="168" t="n">
        <f aca="false">IF(GE$65=0,"-",COUNTIFS(GE$15:GE$64,"&gt;9",GE$15:GE$64,"&lt;20"))</f>
        <v>0</v>
      </c>
      <c r="GF73" s="168" t="n">
        <f aca="false">IF(GF$65=0,"-",COUNTIFS(GF$15:GF$64,"&gt;9",GF$15:GF$64,"&lt;20"))</f>
        <v>0</v>
      </c>
      <c r="GG73" s="168" t="n">
        <f aca="false">IF(GG$65=0,"-",COUNTIFS(GG$15:GG$64,"&gt;9",GG$15:GG$64,"&lt;20"))</f>
        <v>0</v>
      </c>
      <c r="GH73" s="168" t="n">
        <f aca="false">IF(GH$65=0,"-",COUNTIFS(GH$15:GH$64,"&gt;9",GH$15:GH$64,"&lt;20"))</f>
        <v>1</v>
      </c>
      <c r="GI73" s="168" t="n">
        <f aca="false">IF(GI$65=0,"-",COUNTIFS(GI$15:GI$64,"&gt;9",GI$15:GI$64,"&lt;20"))</f>
        <v>0</v>
      </c>
      <c r="GJ73" s="168" t="n">
        <f aca="false">IF(GJ$65=0,"-",COUNTIFS(GJ$15:GJ$64,"&gt;9",GJ$15:GJ$64,"&lt;20"))</f>
        <v>0</v>
      </c>
      <c r="GK73" s="168" t="n">
        <f aca="false">IF(GK$65=0,"-",COUNTIFS(GK$15:GK$64,"&gt;9",GK$15:GK$64,"&lt;20"))</f>
        <v>0</v>
      </c>
      <c r="GL73" s="168" t="n">
        <f aca="false">IF(GL$65=0,"-",COUNTIFS(GL$15:GL$64,"&gt;9",GL$15:GL$64,"&lt;20"))</f>
        <v>2</v>
      </c>
      <c r="GM73" s="168" t="n">
        <f aca="false">IF(GM$65=0,"-",COUNTIFS(GM$15:GM$64,"&gt;9",GM$15:GM$64,"&lt;20"))</f>
        <v>0</v>
      </c>
      <c r="GN73" s="168" t="n">
        <f aca="false">IF(GN$65=0,"-",COUNTIFS(GN$15:GN$64,"&gt;9",GN$15:GN$64,"&lt;20"))</f>
        <v>0</v>
      </c>
      <c r="GO73" s="168" t="n">
        <f aca="false">IF(GO$65=0,"-",COUNTIFS(GO$15:GO$64,"&gt;9",GO$15:GO$64,"&lt;20"))</f>
        <v>1</v>
      </c>
      <c r="GP73" s="168" t="n">
        <f aca="false">IF(GP$65=0,"-",COUNTIFS(GP$15:GP$64,"&gt;9",GP$15:GP$64,"&lt;20"))</f>
        <v>2</v>
      </c>
      <c r="GQ73" s="168" t="n">
        <f aca="false">IF(GQ$65=0,"-",COUNTIFS(GQ$15:GQ$64,"&gt;9",GQ$15:GQ$64,"&lt;20"))</f>
        <v>0</v>
      </c>
      <c r="GR73" s="168" t="n">
        <f aca="false">IF(GR$65=0,"-",COUNTIFS(GR$15:GR$64,"&gt;9",GR$15:GR$64,"&lt;20"))</f>
        <v>0</v>
      </c>
      <c r="GS73" s="168" t="n">
        <f aca="false">IF(GS$65=0,"-",COUNTIFS(GS$15:GS$64,"&gt;9",GS$15:GS$64,"&lt;20"))</f>
        <v>0</v>
      </c>
      <c r="GT73" s="168" t="n">
        <f aca="false">IF(GT$65=0,"-",COUNTIFS(GT$15:GT$64,"&gt;9",GT$15:GT$64,"&lt;20"))</f>
        <v>0</v>
      </c>
      <c r="GU73" s="168" t="n">
        <f aca="false">IF(GU$65=0,"-",COUNTIFS(GU$15:GU$64,"&gt;9",GU$15:GU$64,"&lt;20"))</f>
        <v>0</v>
      </c>
      <c r="GV73" s="168" t="n">
        <f aca="false">IF(GV$65=0,"-",COUNTIFS(GV$15:GV$64,"&gt;9",GV$15:GV$64,"&lt;20"))</f>
        <v>0</v>
      </c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  <c r="IA73" s="17"/>
      <c r="IB73" s="17"/>
      <c r="IC73" s="17"/>
      <c r="ID73" s="17"/>
      <c r="IE73" s="17"/>
      <c r="IF73" s="17"/>
      <c r="IG73" s="17"/>
      <c r="IH73" s="17"/>
      <c r="II73" s="17"/>
      <c r="IJ73" s="17"/>
      <c r="IK73" s="17"/>
      <c r="IL73" s="17"/>
      <c r="IM73" s="17"/>
      <c r="IN73" s="17"/>
      <c r="IO73" s="22"/>
    </row>
    <row r="74" customFormat="false" ht="12.8" hidden="true" customHeight="false" outlineLevel="0" collapsed="false">
      <c r="A74" s="203"/>
      <c r="B74" s="204" t="s">
        <v>104</v>
      </c>
      <c r="C74" s="205"/>
      <c r="D74" s="206"/>
      <c r="E74" s="171" t="n">
        <f aca="false">IF(E$65=0,"-",COUNTIFS(E$15:E$64,"&gt;=0",E$15:E$64,"&lt;10"))</f>
        <v>1</v>
      </c>
      <c r="F74" s="169" t="str">
        <f aca="false">IF(F$65=0,"-",COUNTIFS(F$15:F$64,"&gt;=0",F$15:F$64,"&lt;10"))</f>
        <v>-</v>
      </c>
      <c r="G74" s="171" t="n">
        <f aca="false">IF(G$65=0,"-",COUNTIFS(G$15:G$64,"&gt;=0",G$15:G$64,"&lt;10"))</f>
        <v>0</v>
      </c>
      <c r="H74" s="168" t="str">
        <f aca="false">IF(H$65=0,"-",COUNTIFS(H$15:H$64,"&gt;=0",H$15:H$64,"&lt;10"))</f>
        <v>-</v>
      </c>
      <c r="I74" s="168" t="str">
        <f aca="false">IF(I$65=0,"-",COUNTIFS(I$15:I$64,"&gt;=0",I$15:I$64,"&lt;10"))</f>
        <v>-</v>
      </c>
      <c r="J74" s="169" t="str">
        <f aca="false">IF(J$65=0,"-",COUNTIFS(J$15:J$64,"&gt;=0",J$15:J$64,"&lt;10"))</f>
        <v>-</v>
      </c>
      <c r="K74" s="171" t="n">
        <f aca="false">IF(K$65=0,"-",COUNTIFS(K$15:K$64,"&gt;=0",K$15:K$64,"&lt;10"))</f>
        <v>1</v>
      </c>
      <c r="L74" s="168" t="n">
        <f aca="false">IF(L$65=0,"-",COUNTIFS(L$15:L$64,"&gt;=0",L$15:L$64,"&lt;10"))</f>
        <v>1</v>
      </c>
      <c r="M74" s="168" t="n">
        <f aca="false">IF(M$65=0,"-",COUNTIFS(M$15:M$64,"&gt;=0",M$15:M$64,"&lt;10"))</f>
        <v>1</v>
      </c>
      <c r="N74" s="169" t="n">
        <f aca="false">IF(N$65=0,"-",COUNTIFS(N$15:N$64,"&gt;=0",N$15:N$64,"&lt;10"))</f>
        <v>1</v>
      </c>
      <c r="O74" s="171" t="str">
        <f aca="false">IF(O$65=0,"-",COUNTIFS(O$15:O$64,"&gt;=0",O$15:O$64,"&lt;10"))</f>
        <v>-</v>
      </c>
      <c r="P74" s="168" t="str">
        <f aca="false">IF(P$65=0,"-",COUNTIFS(P$15:P$64,"&gt;=0",P$15:P$64,"&lt;10"))</f>
        <v>-</v>
      </c>
      <c r="Q74" s="168" t="str">
        <f aca="false">IF(Q$65=0,"-",COUNTIFS(Q$15:Q$64,"&gt;=0",Q$15:Q$64,"&lt;10"))</f>
        <v>-</v>
      </c>
      <c r="R74" s="168" t="str">
        <f aca="false">IF(R$65=0,"-",COUNTIFS(R$15:R$64,"&gt;=0",R$15:R$64,"&lt;10"))</f>
        <v>-</v>
      </c>
      <c r="S74" s="168" t="str">
        <f aca="false">IF(S$65=0,"-",COUNTIFS(S$15:S$64,"&gt;=0",S$15:S$64,"&lt;10"))</f>
        <v>-</v>
      </c>
      <c r="T74" s="168" t="str">
        <f aca="false">IF(T$65=0,"-",COUNTIFS(T$15:T$64,"&gt;=0",T$15:T$64,"&lt;10"))</f>
        <v>-</v>
      </c>
      <c r="U74" s="168" t="str">
        <f aca="false">IF(U$65=0,"-",COUNTIFS(U$15:U$64,"&gt;=0",U$15:U$64,"&lt;10"))</f>
        <v>-</v>
      </c>
      <c r="V74" s="169" t="str">
        <f aca="false">IF(V$65=0,"-",COUNTIFS(V$15:V$64,"&gt;=0",V$15:V$64,"&lt;10"))</f>
        <v>-</v>
      </c>
      <c r="W74" s="171" t="n">
        <f aca="false">IF(W$65=0,"-",COUNTIFS(W$15:W$64,"&gt;=0",W$15:W$64,"&lt;10"))</f>
        <v>0</v>
      </c>
      <c r="X74" s="168" t="str">
        <f aca="false">IF(X$65=0,"-",COUNTIFS(X$15:X$64,"&gt;=0",X$15:X$64,"&lt;10"))</f>
        <v>-</v>
      </c>
      <c r="Y74" s="168" t="str">
        <f aca="false">IF(Y$65=0,"-",COUNTIFS(Y$15:Y$64,"&gt;=0",Y$15:Y$64,"&lt;10"))</f>
        <v>-</v>
      </c>
      <c r="Z74" s="168" t="n">
        <f aca="false">IF(Z$65=0,"-",COUNTIFS(Z$15:Z$64,"&gt;=0",Z$15:Z$64,"&lt;10"))</f>
        <v>0</v>
      </c>
      <c r="AA74" s="168" t="str">
        <f aca="false">IF(AA$65=0,"-",COUNTIFS(AA$15:AA$64,"&gt;=0",AA$15:AA$64,"&lt;10"))</f>
        <v>-</v>
      </c>
      <c r="AB74" s="168" t="str">
        <f aca="false">IF(AB$65=0,"-",COUNTIFS(AB$15:AB$64,"&gt;=0",AB$15:AB$64,"&lt;10"))</f>
        <v>-</v>
      </c>
      <c r="AC74" s="168" t="str">
        <f aca="false">IF(AC$65=0,"-",COUNTIFS(AC$15:AC$64,"&gt;=0",AC$15:AC$64,"&lt;10"))</f>
        <v>-</v>
      </c>
      <c r="AD74" s="169" t="str">
        <f aca="false">IF(AD$65=0,"-",COUNTIFS(AD$15:AD$64,"&gt;=0",AD$15:AD$64,"&lt;10"))</f>
        <v>-</v>
      </c>
      <c r="AE74" s="171" t="n">
        <f aca="false">IF(AE$65=0,"-",COUNTIFS(AE$15:AE$64,"&gt;=0",AE$15:AE$64,"&lt;10"))</f>
        <v>0</v>
      </c>
      <c r="AF74" s="168" t="str">
        <f aca="false">IF(AF$65=0,"-",COUNTIFS(AF$15:AF$64,"&gt;=0",AF$15:AF$64,"&lt;10"))</f>
        <v>-</v>
      </c>
      <c r="AG74" s="168" t="str">
        <f aca="false">IF(AG$65=0,"-",COUNTIFS(AG$15:AG$64,"&gt;=0",AG$15:AG$64,"&lt;10"))</f>
        <v>-</v>
      </c>
      <c r="AH74" s="168" t="str">
        <f aca="false">IF(AH$65=0,"-",COUNTIFS(AH$15:AH$64,"&gt;=0",AH$15:AH$64,"&lt;10"))</f>
        <v>-</v>
      </c>
      <c r="AI74" s="168" t="str">
        <f aca="false">IF(AI$65=0,"-",COUNTIFS(AI$15:AI$64,"&gt;=0",AI$15:AI$64,"&lt;10"))</f>
        <v>-</v>
      </c>
      <c r="AJ74" s="168" t="str">
        <f aca="false">IF(AJ$65=0,"-",COUNTIFS(AJ$15:AJ$64,"&gt;=0",AJ$15:AJ$64,"&lt;10"))</f>
        <v>-</v>
      </c>
      <c r="AK74" s="168" t="str">
        <f aca="false">IF(AK$65=0,"-",COUNTIFS(AK$15:AK$64,"&gt;=0",AK$15:AK$64,"&lt;10"))</f>
        <v>-</v>
      </c>
      <c r="AL74" s="169" t="str">
        <f aca="false">IF(AL$65=0,"-",COUNTIFS(AL$15:AL$64,"&gt;=0",AL$15:AL$64,"&lt;10"))</f>
        <v>-</v>
      </c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201"/>
      <c r="FK74" s="203"/>
      <c r="FL74" s="204" t="s">
        <v>104</v>
      </c>
      <c r="FM74" s="207"/>
      <c r="FN74" s="207"/>
      <c r="FO74" s="168" t="n">
        <f aca="false">IF(FO$65=0,"-",COUNTIFS(FO$15:FO$64,"&gt;=0",FO$15:FO$64,"&lt;10"))</f>
        <v>1</v>
      </c>
      <c r="FP74" s="168" t="n">
        <f aca="false">IF(FP$65=0,"-",COUNTIFS(FP$15:FP$64,"&gt;=0",FP$15:FP$64,"&lt;10"))</f>
        <v>0</v>
      </c>
      <c r="FQ74" s="168" t="n">
        <f aca="false">IF(FQ$65=0,"-",COUNTIFS(FQ$15:FQ$64,"&gt;=0",FQ$15:FQ$64,"&lt;10"))</f>
        <v>0</v>
      </c>
      <c r="FR74" s="168" t="n">
        <f aca="false">IF(FR$65=0,"-",COUNTIFS(FR$15:FR$64,"&gt;=0",FR$15:FR$64,"&lt;10"))</f>
        <v>0</v>
      </c>
      <c r="FS74" s="168" t="n">
        <f aca="false">IF(FS$65=0,"-",COUNTIFS(FS$15:FS$64,"&gt;=0",FS$15:FS$64,"&lt;10"))</f>
        <v>0</v>
      </c>
      <c r="FT74" s="168" t="n">
        <f aca="false">IF(FT$65=0,"-",COUNTIFS(FT$15:FT$64,"&gt;=0",FT$15:FT$64,"&lt;10"))</f>
        <v>0</v>
      </c>
      <c r="FU74" s="168" t="n">
        <f aca="false">IF(FU$65=0,"-",COUNTIFS(FU$15:FU$64,"&gt;=0",FU$15:FU$64,"&lt;10"))</f>
        <v>19</v>
      </c>
      <c r="FV74" s="168" t="n">
        <f aca="false">IF(FV$65=0,"-",COUNTIFS(FV$15:FV$64,"&gt;=0",FV$15:FV$64,"&lt;10"))</f>
        <v>2</v>
      </c>
      <c r="FW74" s="168" t="n">
        <f aca="false">IF(FW$65=0,"-",COUNTIFS(FW$15:FW$64,"&gt;=0",FW$15:FW$64,"&lt;10"))</f>
        <v>10</v>
      </c>
      <c r="FX74" s="168" t="n">
        <f aca="false">IF(FX$65=0,"-",COUNTIFS(FX$15:FX$64,"&gt;=0",FX$15:FX$64,"&lt;10"))</f>
        <v>1</v>
      </c>
      <c r="FY74" s="168" t="n">
        <f aca="false">IF(FY$65=0,"-",COUNTIFS(FY$15:FY$64,"&gt;=0",FY$15:FY$64,"&lt;10"))</f>
        <v>0</v>
      </c>
      <c r="FZ74" s="168" t="n">
        <f aca="false">IF(FZ$65=0,"-",COUNTIFS(FZ$15:FZ$64,"&gt;=0",FZ$15:FZ$64,"&lt;10"))</f>
        <v>2</v>
      </c>
      <c r="GA74" s="168" t="n">
        <f aca="false">IF(GA$65=0,"-",COUNTIFS(GA$15:GA$64,"&gt;=0",GA$15:GA$64,"&lt;10"))</f>
        <v>3</v>
      </c>
      <c r="GB74" s="168" t="n">
        <f aca="false">IF(GB$65=0,"-",COUNTIFS(GB$15:GB$64,"&gt;=0",GB$15:GB$64,"&lt;10"))</f>
        <v>0</v>
      </c>
      <c r="GC74" s="168" t="n">
        <f aca="false">IF(GC$65=0,"-",COUNTIFS(GC$15:GC$64,"&gt;=0",GC$15:GC$64,"&lt;10"))</f>
        <v>0</v>
      </c>
      <c r="GD74" s="168" t="n">
        <f aca="false">IF(GD$65=0,"-",COUNTIFS(GD$15:GD$64,"&gt;=0",GD$15:GD$64,"&lt;10"))</f>
        <v>0</v>
      </c>
      <c r="GE74" s="168" t="n">
        <f aca="false">IF(GE$65=0,"-",COUNTIFS(GE$15:GE$64,"&gt;=0",GE$15:GE$64,"&lt;10"))</f>
        <v>0</v>
      </c>
      <c r="GF74" s="168" t="n">
        <f aca="false">IF(GF$65=0,"-",COUNTIFS(GF$15:GF$64,"&gt;=0",GF$15:GF$64,"&lt;10"))</f>
        <v>0</v>
      </c>
      <c r="GG74" s="168" t="n">
        <f aca="false">IF(GG$65=0,"-",COUNTIFS(GG$15:GG$64,"&gt;=0",GG$15:GG$64,"&lt;10"))</f>
        <v>0</v>
      </c>
      <c r="GH74" s="168" t="n">
        <f aca="false">IF(GH$65=0,"-",COUNTIFS(GH$15:GH$64,"&gt;=0",GH$15:GH$64,"&lt;10"))</f>
        <v>0</v>
      </c>
      <c r="GI74" s="168" t="n">
        <f aca="false">IF(GI$65=0,"-",COUNTIFS(GI$15:GI$64,"&gt;=0",GI$15:GI$64,"&lt;10"))</f>
        <v>0</v>
      </c>
      <c r="GJ74" s="168" t="n">
        <f aca="false">IF(GJ$65=0,"-",COUNTIFS(GJ$15:GJ$64,"&gt;=0",GJ$15:GJ$64,"&lt;10"))</f>
        <v>0</v>
      </c>
      <c r="GK74" s="168" t="n">
        <f aca="false">IF(GK$65=0,"-",COUNTIFS(GK$15:GK$64,"&gt;=0",GK$15:GK$64,"&lt;10"))</f>
        <v>0</v>
      </c>
      <c r="GL74" s="168" t="n">
        <f aca="false">IF(GL$65=0,"-",COUNTIFS(GL$15:GL$64,"&gt;=0",GL$15:GL$64,"&lt;10"))</f>
        <v>0</v>
      </c>
      <c r="GM74" s="168" t="n">
        <f aca="false">IF(GM$65=0,"-",COUNTIFS(GM$15:GM$64,"&gt;=0",GM$15:GM$64,"&lt;10"))</f>
        <v>0</v>
      </c>
      <c r="GN74" s="168" t="n">
        <f aca="false">IF(GN$65=0,"-",COUNTIFS(GN$15:GN$64,"&gt;=0",GN$15:GN$64,"&lt;10"))</f>
        <v>0</v>
      </c>
      <c r="GO74" s="168" t="n">
        <f aca="false">IF(GO$65=0,"-",COUNTIFS(GO$15:GO$64,"&gt;=0",GO$15:GO$64,"&lt;10"))</f>
        <v>1</v>
      </c>
      <c r="GP74" s="168" t="n">
        <f aca="false">IF(GP$65=0,"-",COUNTIFS(GP$15:GP$64,"&gt;=0",GP$15:GP$64,"&lt;10"))</f>
        <v>0</v>
      </c>
      <c r="GQ74" s="168" t="n">
        <f aca="false">IF(GQ$65=0,"-",COUNTIFS(GQ$15:GQ$64,"&gt;=0",GQ$15:GQ$64,"&lt;10"))</f>
        <v>0</v>
      </c>
      <c r="GR74" s="168" t="n">
        <f aca="false">IF(GR$65=0,"-",COUNTIFS(GR$15:GR$64,"&gt;=0",GR$15:GR$64,"&lt;10"))</f>
        <v>0</v>
      </c>
      <c r="GS74" s="168" t="n">
        <f aca="false">IF(GS$65=0,"-",COUNTIFS(GS$15:GS$64,"&gt;=0",GS$15:GS$64,"&lt;10"))</f>
        <v>0</v>
      </c>
      <c r="GT74" s="168" t="n">
        <f aca="false">IF(GT$65=0,"-",COUNTIFS(GT$15:GT$64,"&gt;=0",GT$15:GT$64,"&lt;10"))</f>
        <v>0</v>
      </c>
      <c r="GU74" s="168" t="n">
        <f aca="false">IF(GU$65=0,"-",COUNTIFS(GU$15:GU$64,"&gt;=0",GU$15:GU$64,"&lt;10"))</f>
        <v>0</v>
      </c>
      <c r="GV74" s="168" t="n">
        <f aca="false">IF(GV$65=0,"-",COUNTIFS(GV$15:GV$64,"&gt;=0",GV$15:GV$64,"&lt;10"))</f>
        <v>0</v>
      </c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  <c r="IA74" s="17"/>
      <c r="IB74" s="17"/>
      <c r="IC74" s="17"/>
      <c r="ID74" s="17"/>
      <c r="IE74" s="17"/>
      <c r="IF74" s="17"/>
      <c r="IG74" s="17"/>
      <c r="IH74" s="17"/>
      <c r="II74" s="17"/>
      <c r="IJ74" s="17"/>
      <c r="IK74" s="17"/>
      <c r="IL74" s="17"/>
      <c r="IM74" s="17"/>
      <c r="IN74" s="17"/>
      <c r="IO74" s="22"/>
    </row>
    <row r="75" customFormat="false" ht="15" hidden="true" customHeight="false" outlineLevel="0" collapsed="false">
      <c r="A75" s="203"/>
      <c r="B75" s="216" t="s">
        <v>105</v>
      </c>
      <c r="C75" s="217"/>
      <c r="D75" s="218"/>
      <c r="E75" s="171" t="n">
        <f aca="false">IF(E$65=0,"-",SUM(E67:E74))</f>
        <v>18</v>
      </c>
      <c r="F75" s="169" t="str">
        <f aca="false">IF(F$65=0,"-",SUM(F67:F74))</f>
        <v>-</v>
      </c>
      <c r="G75" s="171" t="n">
        <f aca="false">IF(G$65=0,"-",SUM(G67:G74))</f>
        <v>18</v>
      </c>
      <c r="H75" s="168" t="str">
        <f aca="false">IF(H$65=0,"-",SUM(H67:H74))</f>
        <v>-</v>
      </c>
      <c r="I75" s="168" t="str">
        <f aca="false">IF(I$65=0,"-",SUM(I67:I74))</f>
        <v>-</v>
      </c>
      <c r="J75" s="169" t="str">
        <f aca="false">IF(J$65=0,"-",SUM(J67:J74))</f>
        <v>-</v>
      </c>
      <c r="K75" s="171" t="n">
        <f aca="false">IF(K$65=0,"-",SUM(K67:K74))</f>
        <v>18</v>
      </c>
      <c r="L75" s="168" t="n">
        <f aca="false">IF(L$65=0,"-",SUM(L67:L74))</f>
        <v>17</v>
      </c>
      <c r="M75" s="168" t="n">
        <f aca="false">IF(M$65=0,"-",SUM(M67:M74))</f>
        <v>18</v>
      </c>
      <c r="N75" s="169" t="n">
        <f aca="false">IF(N$65=0,"-",SUM(N67:N74))</f>
        <v>18</v>
      </c>
      <c r="O75" s="171" t="str">
        <f aca="false">IF(O$65=0,"-",SUM(O67:O74))</f>
        <v>-</v>
      </c>
      <c r="P75" s="168" t="str">
        <f aca="false">IF(P$65=0,"-",SUM(P67:P74))</f>
        <v>-</v>
      </c>
      <c r="Q75" s="168" t="str">
        <f aca="false">IF(Q$65=0,"-",SUM(Q67:Q74))</f>
        <v>-</v>
      </c>
      <c r="R75" s="168" t="str">
        <f aca="false">IF(R$65=0,"-",SUM(R67:R74))</f>
        <v>-</v>
      </c>
      <c r="S75" s="168" t="str">
        <f aca="false">IF(S$65=0,"-",SUM(S67:S74))</f>
        <v>-</v>
      </c>
      <c r="T75" s="168" t="str">
        <f aca="false">IF(T$65=0,"-",SUM(T67:T74))</f>
        <v>-</v>
      </c>
      <c r="U75" s="168" t="str">
        <f aca="false">IF(U$65=0,"-",SUM(U67:U74))</f>
        <v>-</v>
      </c>
      <c r="V75" s="169" t="str">
        <f aca="false">IF(V$65=0,"-",SUM(V67:V74))</f>
        <v>-</v>
      </c>
      <c r="W75" s="171" t="n">
        <f aca="false">IF(W$65=0,"-",SUM(W67:W74))</f>
        <v>1</v>
      </c>
      <c r="X75" s="168" t="str">
        <f aca="false">IF(X$65=0,"-",SUM(X67:X74))</f>
        <v>-</v>
      </c>
      <c r="Y75" s="168" t="str">
        <f aca="false">IF(Y$65=0,"-",SUM(Y67:Y74))</f>
        <v>-</v>
      </c>
      <c r="Z75" s="168" t="n">
        <f aca="false">IF(Z$65=0,"-",SUM(Z67:Z74))</f>
        <v>16</v>
      </c>
      <c r="AA75" s="168" t="str">
        <f aca="false">IF(AA$65=0,"-",SUM(AA67:AA74))</f>
        <v>-</v>
      </c>
      <c r="AB75" s="168" t="str">
        <f aca="false">IF(AB$65=0,"-",SUM(AB67:AB74))</f>
        <v>-</v>
      </c>
      <c r="AC75" s="168" t="str">
        <f aca="false">IF(AC$65=0,"-",SUM(AC67:AC74))</f>
        <v>-</v>
      </c>
      <c r="AD75" s="169" t="str">
        <f aca="false">IF(AD$65=0,"-",SUM(AD67:AD74))</f>
        <v>-</v>
      </c>
      <c r="AE75" s="171" t="n">
        <f aca="false">IF(AE$65=0,"-",SUM(AE67:AE74))</f>
        <v>9</v>
      </c>
      <c r="AF75" s="168" t="str">
        <f aca="false">IF(AF$65=0,"-",SUM(AF67:AF74))</f>
        <v>-</v>
      </c>
      <c r="AG75" s="168" t="str">
        <f aca="false">IF(AG$65=0,"-",SUM(AG67:AG74))</f>
        <v>-</v>
      </c>
      <c r="AH75" s="168" t="str">
        <f aca="false">IF(AH$65=0,"-",SUM(AH67:AH74))</f>
        <v>-</v>
      </c>
      <c r="AI75" s="168" t="str">
        <f aca="false">IF(AI$65=0,"-",SUM(AI67:AI74))</f>
        <v>-</v>
      </c>
      <c r="AJ75" s="168" t="str">
        <f aca="false">IF(AJ$65=0,"-",SUM(AJ67:AJ74))</f>
        <v>-</v>
      </c>
      <c r="AK75" s="168" t="str">
        <f aca="false">IF(AK$65=0,"-",SUM(AK67:AK74))</f>
        <v>-</v>
      </c>
      <c r="AL75" s="169" t="str">
        <f aca="false">IF(AL$65=0,"-",SUM(AL67:AL74))</f>
        <v>-</v>
      </c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201"/>
      <c r="FK75" s="203"/>
      <c r="FL75" s="216" t="s">
        <v>105</v>
      </c>
      <c r="FM75" s="219"/>
      <c r="FN75" s="219"/>
      <c r="FO75" s="168" t="n">
        <f aca="false">IF(FO$65=0,"-",SUM(FO67:FO74))</f>
        <v>44</v>
      </c>
      <c r="FP75" s="168" t="n">
        <f aca="false">IF(FP$65=0,"-",SUM(FP67:FP74))</f>
        <v>0</v>
      </c>
      <c r="FQ75" s="168" t="n">
        <f aca="false">IF(FQ$65=0,"-",SUM(FQ67:FQ74))</f>
        <v>34</v>
      </c>
      <c r="FR75" s="168" t="n">
        <f aca="false">IF(FR$65=0,"-",SUM(FR67:FR74))</f>
        <v>8</v>
      </c>
      <c r="FS75" s="168" t="n">
        <f aca="false">IF(FS$65=0,"-",SUM(FS67:FS74))</f>
        <v>0</v>
      </c>
      <c r="FT75" s="168" t="n">
        <f aca="false">IF(FT$65=0,"-",SUM(FT67:FT74))</f>
        <v>0</v>
      </c>
      <c r="FU75" s="168" t="n">
        <f aca="false">IF(FU$65=0,"-",SUM(FU67:FU74))</f>
        <v>42</v>
      </c>
      <c r="FV75" s="168" t="n">
        <f aca="false">IF(FV$65=0,"-",SUM(FV67:FV74))</f>
        <v>43</v>
      </c>
      <c r="FW75" s="168" t="n">
        <f aca="false">IF(FW$65=0,"-",SUM(FW67:FW74))</f>
        <v>42</v>
      </c>
      <c r="FX75" s="168" t="n">
        <f aca="false">IF(FX$65=0,"-",SUM(FX67:FX74))</f>
        <v>42</v>
      </c>
      <c r="FY75" s="168" t="n">
        <f aca="false">IF(FY$65=0,"-",SUM(FY67:FY74))</f>
        <v>8</v>
      </c>
      <c r="FZ75" s="168" t="n">
        <f aca="false">IF(FZ$65=0,"-",SUM(FZ67:FZ74))</f>
        <v>8</v>
      </c>
      <c r="GA75" s="168" t="n">
        <f aca="false">IF(GA$65=0,"-",SUM(GA67:GA74))</f>
        <v>27</v>
      </c>
      <c r="GB75" s="168" t="n">
        <f aca="false">IF(GB$65=0,"-",SUM(GB67:GB74))</f>
        <v>0</v>
      </c>
      <c r="GC75" s="168" t="n">
        <f aca="false">IF(GC$65=0,"-",SUM(GC67:GC74))</f>
        <v>0</v>
      </c>
      <c r="GD75" s="168" t="n">
        <f aca="false">IF(GD$65=0,"-",SUM(GD67:GD74))</f>
        <v>0</v>
      </c>
      <c r="GE75" s="168" t="n">
        <f aca="false">IF(GE$65=0,"-",SUM(GE67:GE74))</f>
        <v>0</v>
      </c>
      <c r="GF75" s="168" t="n">
        <f aca="false">IF(GF$65=0,"-",SUM(GF67:GF74))</f>
        <v>0</v>
      </c>
      <c r="GG75" s="168" t="n">
        <f aca="false">IF(GG$65=0,"-",SUM(GG67:GG74))</f>
        <v>13</v>
      </c>
      <c r="GH75" s="168" t="n">
        <f aca="false">IF(GH$65=0,"-",SUM(GH67:GH74))</f>
        <v>15</v>
      </c>
      <c r="GI75" s="168" t="n">
        <f aca="false">IF(GI$65=0,"-",SUM(GI67:GI74))</f>
        <v>14</v>
      </c>
      <c r="GJ75" s="168" t="n">
        <f aca="false">IF(GJ$65=0,"-",SUM(GJ67:GJ74))</f>
        <v>0</v>
      </c>
      <c r="GK75" s="168" t="n">
        <f aca="false">IF(GK$65=0,"-",SUM(GK67:GK74))</f>
        <v>0</v>
      </c>
      <c r="GL75" s="168" t="n">
        <f aca="false">IF(GL$65=0,"-",SUM(GL67:GL74))</f>
        <v>11</v>
      </c>
      <c r="GM75" s="168" t="n">
        <f aca="false">IF(GM$65=0,"-",SUM(GM67:GM74))</f>
        <v>0</v>
      </c>
      <c r="GN75" s="168" t="n">
        <f aca="false">IF(GN$65=0,"-",SUM(GN67:GN74))</f>
        <v>0</v>
      </c>
      <c r="GO75" s="168" t="n">
        <f aca="false">IF(GO$65=0,"-",SUM(GO67:GO74))</f>
        <v>11</v>
      </c>
      <c r="GP75" s="168" t="n">
        <f aca="false">IF(GP$65=0,"-",SUM(GP67:GP74))</f>
        <v>6</v>
      </c>
      <c r="GQ75" s="168" t="n">
        <f aca="false">IF(GQ$65=0,"-",SUM(GQ67:GQ74))</f>
        <v>0</v>
      </c>
      <c r="GR75" s="168" t="n">
        <f aca="false">IF(GR$65=0,"-",SUM(GR67:GR74))</f>
        <v>11</v>
      </c>
      <c r="GS75" s="168" t="n">
        <f aca="false">IF(GS$65=0,"-",SUM(GS67:GS74))</f>
        <v>0</v>
      </c>
      <c r="GT75" s="168" t="n">
        <f aca="false">IF(GT$65=0,"-",SUM(GT67:GT74))</f>
        <v>0</v>
      </c>
      <c r="GU75" s="168" t="n">
        <f aca="false">IF(GU$65=0,"-",SUM(GU67:GU74))</f>
        <v>0</v>
      </c>
      <c r="GV75" s="168" t="n">
        <f aca="false">IF(GV$65=0,"-",SUM(GV67:GV74))</f>
        <v>0</v>
      </c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  <c r="IA75" s="17"/>
      <c r="IB75" s="17"/>
      <c r="IC75" s="17"/>
      <c r="ID75" s="17"/>
      <c r="IE75" s="17"/>
      <c r="IF75" s="17"/>
      <c r="IG75" s="17"/>
      <c r="IH75" s="17"/>
      <c r="II75" s="17"/>
      <c r="IJ75" s="17"/>
      <c r="IK75" s="17"/>
      <c r="IL75" s="17"/>
      <c r="IM75" s="17"/>
      <c r="IN75" s="17"/>
      <c r="IO75" s="22"/>
    </row>
    <row r="76" customFormat="false" ht="15" hidden="true" customHeight="false" outlineLevel="0" collapsed="false">
      <c r="A76" s="203"/>
      <c r="B76" s="216" t="s">
        <v>7</v>
      </c>
      <c r="C76" s="217"/>
      <c r="D76" s="218"/>
      <c r="E76" s="171" t="n">
        <f aca="false">IF(OR($B$15="",E65=0),"-",50-COUNTIF($B$15:$B$64,""))</f>
        <v>19</v>
      </c>
      <c r="F76" s="171" t="str">
        <f aca="false">IF(OR($B$15="",F65=0),"-",50-COUNTIF($B$15:$B$64,""))</f>
        <v>-</v>
      </c>
      <c r="G76" s="171" t="n">
        <f aca="false">IF(OR($B$15="",G65=0),"-",50-COUNTIF($B$15:$B$64,""))</f>
        <v>19</v>
      </c>
      <c r="H76" s="171" t="str">
        <f aca="false">IF(OR($B$15="",H65=0),"-",50-COUNTIF($B$15:$B$64,""))</f>
        <v>-</v>
      </c>
      <c r="I76" s="171" t="str">
        <f aca="false">IF(OR($B$15="",I65=0),"-",50-COUNTIF($B$15:$B$64,""))</f>
        <v>-</v>
      </c>
      <c r="J76" s="171" t="str">
        <f aca="false">IF(OR($B$15="",J65=0),"-",50-COUNTIF($B$15:$B$64,""))</f>
        <v>-</v>
      </c>
      <c r="K76" s="171" t="n">
        <f aca="false">IF(OR($B$15="",K65=0),"-",50-COUNTIF($B$15:$B$64,""))</f>
        <v>19</v>
      </c>
      <c r="L76" s="171" t="n">
        <f aca="false">IF(OR($B$15="",L65=0),"-",50-COUNTIF($B$15:$B$64,""))</f>
        <v>19</v>
      </c>
      <c r="M76" s="171" t="n">
        <f aca="false">IF(OR($B$15="",M65=0),"-",50-COUNTIF($B$15:$B$64,""))</f>
        <v>19</v>
      </c>
      <c r="N76" s="171" t="n">
        <f aca="false">IF(OR($B$15="",N65=0),"-",50-COUNTIF($B$15:$B$64,""))</f>
        <v>19</v>
      </c>
      <c r="O76" s="171" t="str">
        <f aca="false">IF(OR($B$15="",O65=0),"-",50-COUNTIF($B$15:$B$64,""))</f>
        <v>-</v>
      </c>
      <c r="P76" s="171" t="str">
        <f aca="false">IF(OR($B$15="",P65=0),"-",50-COUNTIF($B$15:$B$64,""))</f>
        <v>-</v>
      </c>
      <c r="Q76" s="171" t="str">
        <f aca="false">IF(OR($B$15="",Q65=0),"-",50-COUNTIF($B$15:$B$64,""))</f>
        <v>-</v>
      </c>
      <c r="R76" s="171" t="str">
        <f aca="false">IF(OR($B$15="",R65=0),"-",50-COUNTIF($B$15:$B$64,""))</f>
        <v>-</v>
      </c>
      <c r="S76" s="171" t="str">
        <f aca="false">IF(OR($B$15="",S65=0),"-",50-COUNTIF($B$15:$B$64,""))</f>
        <v>-</v>
      </c>
      <c r="T76" s="171" t="str">
        <f aca="false">IF(OR($B$15="",T65=0),"-",50-COUNTIF($B$15:$B$64,""))</f>
        <v>-</v>
      </c>
      <c r="U76" s="171" t="str">
        <f aca="false">IF(OR($B$15="",U65=0),"-",50-COUNTIF($B$15:$B$64,""))</f>
        <v>-</v>
      </c>
      <c r="V76" s="171" t="str">
        <f aca="false">IF(OR($B$15="",V65=0),"-",50-COUNTIF($B$15:$B$64,""))</f>
        <v>-</v>
      </c>
      <c r="W76" s="171" t="n">
        <f aca="false">IF(OR($B$15="",W65=0),"-",50-COUNTIF($B$15:$B$64,""))</f>
        <v>19</v>
      </c>
      <c r="X76" s="171" t="str">
        <f aca="false">IF(OR($B$15="",X65=0),"-",50-COUNTIF($B$15:$B$64,""))</f>
        <v>-</v>
      </c>
      <c r="Y76" s="171" t="str">
        <f aca="false">IF(OR($B$15="",Y65=0),"-",50-COUNTIF($B$15:$B$64,""))</f>
        <v>-</v>
      </c>
      <c r="Z76" s="171" t="n">
        <f aca="false">IF(OR($B$15="",Z65=0),"-",50-COUNTIF($B$15:$B$64,""))</f>
        <v>19</v>
      </c>
      <c r="AA76" s="171" t="str">
        <f aca="false">IF(OR($B$15="",AA65=0),"-",50-COUNTIF($B$15:$B$64,""))</f>
        <v>-</v>
      </c>
      <c r="AB76" s="171" t="str">
        <f aca="false">IF(OR($B$15="",AB65=0),"-",50-COUNTIF($B$15:$B$64,""))</f>
        <v>-</v>
      </c>
      <c r="AC76" s="171" t="str">
        <f aca="false">IF(OR($B$15="",AC65=0),"-",50-COUNTIF($B$15:$B$64,""))</f>
        <v>-</v>
      </c>
      <c r="AD76" s="171" t="str">
        <f aca="false">IF(OR($B$15="",AD65=0),"-",50-COUNTIF($B$15:$B$64,""))</f>
        <v>-</v>
      </c>
      <c r="AE76" s="171" t="n">
        <f aca="false">IF(OR($B$15="",AE65=0),"-",50-COUNTIF($B$15:$B$64,""))</f>
        <v>19</v>
      </c>
      <c r="AF76" s="171" t="str">
        <f aca="false">IF(OR($B$15="",AF65=0),"-",50-COUNTIF($B$15:$B$64,""))</f>
        <v>-</v>
      </c>
      <c r="AG76" s="171" t="str">
        <f aca="false">IF(OR($B$15="",AG65=0),"-",50-COUNTIF($B$15:$B$64,""))</f>
        <v>-</v>
      </c>
      <c r="AH76" s="171" t="str">
        <f aca="false">IF(OR($B$15="",AH65=0),"-",50-COUNTIF($B$15:$B$64,""))</f>
        <v>-</v>
      </c>
      <c r="AI76" s="171" t="str">
        <f aca="false">IF(OR($B$15="",AI65=0),"-",50-COUNTIF($B$15:$B$64,""))</f>
        <v>-</v>
      </c>
      <c r="AJ76" s="171" t="str">
        <f aca="false">IF(OR($B$15="",AJ65=0),"-",50-COUNTIF($B$15:$B$64,""))</f>
        <v>-</v>
      </c>
      <c r="AK76" s="171" t="str">
        <f aca="false">IF(OR($B$15="",AK65=0),"-",50-COUNTIF($B$15:$B$64,""))</f>
        <v>-</v>
      </c>
      <c r="AL76" s="171" t="str">
        <f aca="false">IF(OR($B$15="",AL65=0),"-",50-COUNTIF($B$15:$B$64,""))</f>
        <v>-</v>
      </c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201"/>
      <c r="FK76" s="203"/>
      <c r="FL76" s="216" t="s">
        <v>7</v>
      </c>
      <c r="FM76" s="219"/>
      <c r="FN76" s="219"/>
      <c r="FO76" s="168" t="n">
        <f aca="false">IF(FO$65=0,"-",COUNTIF(FO15:FO64,UPPER("AB"))+FO75)</f>
        <v>48</v>
      </c>
      <c r="FP76" s="168" t="n">
        <f aca="false">IF(FP$65=0,"-",COUNTIF(FP15:FP64,UPPER("AB"))+FP75)</f>
        <v>0</v>
      </c>
      <c r="FQ76" s="168" t="n">
        <f aca="false">IF(FQ$65=0,"-",COUNTIF(FQ15:FQ64,UPPER("AB"))+FQ75)</f>
        <v>37</v>
      </c>
      <c r="FR76" s="168" t="n">
        <f aca="false">IF(FR$65=0,"-",COUNTIF(FR15:FR64,UPPER("AB"))+FR75)</f>
        <v>8</v>
      </c>
      <c r="FS76" s="168" t="n">
        <f aca="false">IF(FS$65=0,"-",COUNTIF(FS15:FS64,UPPER("AB"))+FS75)</f>
        <v>0</v>
      </c>
      <c r="FT76" s="168" t="n">
        <f aca="false">IF(FT$65=0,"-",COUNTIF(FT15:FT64,UPPER("AB"))+FT75)</f>
        <v>0</v>
      </c>
      <c r="FU76" s="168" t="n">
        <f aca="false">IF(FU$65=0,"-",COUNTIF(FU15:FU64,UPPER("AB"))+FU75)</f>
        <v>48</v>
      </c>
      <c r="FV76" s="168" t="n">
        <f aca="false">IF(FV$65=0,"-",COUNTIF(FV15:FV64,UPPER("AB"))+FV75)</f>
        <v>48</v>
      </c>
      <c r="FW76" s="168" t="n">
        <f aca="false">IF(FW$65=0,"-",COUNTIF(FW15:FW64,UPPER("AB"))+FW75)</f>
        <v>44</v>
      </c>
      <c r="FX76" s="168" t="n">
        <f aca="false">IF(FX$65=0,"-",COUNTIF(FX15:FX64,UPPER("AB"))+FX75)</f>
        <v>46</v>
      </c>
      <c r="FY76" s="168" t="n">
        <f aca="false">IF(FY$65=0,"-",COUNTIF(FY15:FY64,UPPER("AB"))+FY75)</f>
        <v>8</v>
      </c>
      <c r="FZ76" s="168" t="n">
        <f aca="false">IF(FZ$65=0,"-",COUNTIF(FZ15:FZ64,UPPER("AB"))+FZ75)</f>
        <v>8</v>
      </c>
      <c r="GA76" s="168" t="n">
        <f aca="false">IF(GA$65=0,"-",COUNTIF(GA15:GA64,UPPER("AB"))+GA75)</f>
        <v>27</v>
      </c>
      <c r="GB76" s="168" t="n">
        <f aca="false">IF(GB$65=0,"-",COUNTIF(GB15:GB64,UPPER("AB"))+GB75)</f>
        <v>0</v>
      </c>
      <c r="GC76" s="168" t="n">
        <f aca="false">IF(GC$65=0,"-",COUNTIF(GC15:GC64,UPPER("AB"))+GC75)</f>
        <v>0</v>
      </c>
      <c r="GD76" s="168" t="n">
        <f aca="false">IF(GD$65=0,"-",COUNTIF(GD15:GD64,UPPER("AB"))+GD75)</f>
        <v>0</v>
      </c>
      <c r="GE76" s="168" t="n">
        <f aca="false">IF(GE$65=0,"-",COUNTIF(GE15:GE64,UPPER("AB"))+GE75)</f>
        <v>0</v>
      </c>
      <c r="GF76" s="168" t="n">
        <f aca="false">IF(GF$65=0,"-",COUNTIF(GF15:GF64,UPPER("AB"))+GF75)</f>
        <v>0</v>
      </c>
      <c r="GG76" s="168" t="n">
        <f aca="false">IF(GG$65=0,"-",COUNTIF(GG15:GG64,UPPER("AB"))+GG75)</f>
        <v>13</v>
      </c>
      <c r="GH76" s="168" t="n">
        <f aca="false">IF(GH$65=0,"-",COUNTIF(GH15:GH64,UPPER("AB"))+GH75)</f>
        <v>15</v>
      </c>
      <c r="GI76" s="168" t="n">
        <f aca="false">IF(GI$65=0,"-",COUNTIF(GI15:GI64,UPPER("AB"))+GI75)</f>
        <v>14</v>
      </c>
      <c r="GJ76" s="168" t="n">
        <f aca="false">IF(GJ$65=0,"-",COUNTIF(GJ15:GJ64,UPPER("AB"))+GJ75)</f>
        <v>0</v>
      </c>
      <c r="GK76" s="168" t="n">
        <f aca="false">IF(GK$65=0,"-",COUNTIF(GK15:GK64,UPPER("AB"))+GK75)</f>
        <v>0</v>
      </c>
      <c r="GL76" s="168" t="n">
        <f aca="false">IF(GL$65=0,"-",COUNTIF(GL15:GL64,UPPER("AB"))+GL75)</f>
        <v>11</v>
      </c>
      <c r="GM76" s="168" t="n">
        <f aca="false">IF(GM$65=0,"-",COUNTIF(GM15:GM64,UPPER("AB"))+GM75)</f>
        <v>0</v>
      </c>
      <c r="GN76" s="168" t="n">
        <f aca="false">IF(GN$65=0,"-",COUNTIF(GN15:GN64,UPPER("AB"))+GN75)</f>
        <v>0</v>
      </c>
      <c r="GO76" s="168" t="n">
        <f aca="false">IF(GO$65=0,"-",COUNTIF(GO15:GO64,UPPER("AB"))+GO75)</f>
        <v>11</v>
      </c>
      <c r="GP76" s="168" t="n">
        <f aca="false">IF(GP$65=0,"-",COUNTIF(GP15:GP64,UPPER("AB"))+GP75)</f>
        <v>6</v>
      </c>
      <c r="GQ76" s="168" t="n">
        <f aca="false">IF(GQ$65=0,"-",COUNTIF(GQ15:GQ64,UPPER("AB"))+GQ75)</f>
        <v>0</v>
      </c>
      <c r="GR76" s="168" t="n">
        <f aca="false">IF(GR$65=0,"-",COUNTIF(GR15:GR64,UPPER("AB"))+GR75)</f>
        <v>11</v>
      </c>
      <c r="GS76" s="168" t="n">
        <f aca="false">IF(GS$65=0,"-",COUNTIF(GS15:GS64,UPPER("AB"))+GS75)</f>
        <v>0</v>
      </c>
      <c r="GT76" s="168" t="n">
        <f aca="false">IF(GT$65=0,"-",COUNTIF(GT15:GT64,UPPER("AB"))+GT75)</f>
        <v>0</v>
      </c>
      <c r="GU76" s="168" t="n">
        <f aca="false">IF(GU$65=0,"-",COUNTIF(GU15:GU64,UPPER("AB"))+GU75)</f>
        <v>0</v>
      </c>
      <c r="GV76" s="168" t="n">
        <f aca="false">IF(GV$65=0,"-",COUNTIF(GV15:GV64,UPPER("AB"))+GV75)</f>
        <v>0</v>
      </c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  <c r="IA76" s="17"/>
      <c r="IB76" s="17"/>
      <c r="IC76" s="17"/>
      <c r="ID76" s="17"/>
      <c r="IE76" s="17"/>
      <c r="IF76" s="17"/>
      <c r="IG76" s="17"/>
      <c r="IH76" s="17"/>
      <c r="II76" s="17"/>
      <c r="IJ76" s="17"/>
      <c r="IK76" s="17"/>
      <c r="IL76" s="17"/>
      <c r="IM76" s="17"/>
      <c r="IN76" s="17"/>
      <c r="IO76" s="22"/>
    </row>
    <row r="77" customFormat="false" ht="14.15" hidden="true" customHeight="false" outlineLevel="0" collapsed="false">
      <c r="A77" s="203"/>
      <c r="B77" s="216" t="s">
        <v>106</v>
      </c>
      <c r="C77" s="217"/>
      <c r="D77" s="218"/>
      <c r="E77" s="171" t="n">
        <f aca="false">IF(E$65=0,"-",SUM(E67:E71))</f>
        <v>12</v>
      </c>
      <c r="F77" s="169" t="str">
        <f aca="false">IF(F$65=0,"-",SUM(F67:F71))</f>
        <v>-</v>
      </c>
      <c r="G77" s="171" t="n">
        <f aca="false">IF(G$65=0,"-",SUM(G67:G71))</f>
        <v>13</v>
      </c>
      <c r="H77" s="168" t="str">
        <f aca="false">IF(H$65=0,"-",SUM(H67:H71))</f>
        <v>-</v>
      </c>
      <c r="I77" s="168" t="str">
        <f aca="false">IF(I$65=0,"-",SUM(I67:I71))</f>
        <v>-</v>
      </c>
      <c r="J77" s="169" t="str">
        <f aca="false">IF(J$65=0,"-",SUM(J67:J71))</f>
        <v>-</v>
      </c>
      <c r="K77" s="171" t="n">
        <f aca="false">IF(K$65=0,"-",SUM(K67:K71))</f>
        <v>13</v>
      </c>
      <c r="L77" s="168" t="n">
        <f aca="false">IF(L$65=0,"-",SUM(L67:L71))</f>
        <v>13</v>
      </c>
      <c r="M77" s="168" t="n">
        <f aca="false">IF(M$65=0,"-",SUM(M67:M71))</f>
        <v>13</v>
      </c>
      <c r="N77" s="169" t="n">
        <f aca="false">IF(N$65=0,"-",SUM(N67:N71))</f>
        <v>14</v>
      </c>
      <c r="O77" s="171" t="str">
        <f aca="false">IF(O$65=0,"-",SUM(O67:O71))</f>
        <v>-</v>
      </c>
      <c r="P77" s="168" t="str">
        <f aca="false">IF(P$65=0,"-",SUM(P67:P71))</f>
        <v>-</v>
      </c>
      <c r="Q77" s="168" t="str">
        <f aca="false">IF(Q$65=0,"-",SUM(Q67:Q71))</f>
        <v>-</v>
      </c>
      <c r="R77" s="168" t="str">
        <f aca="false">IF(R$65=0,"-",SUM(R67:R71))</f>
        <v>-</v>
      </c>
      <c r="S77" s="168" t="str">
        <f aca="false">IF(S$65=0,"-",SUM(S67:S71))</f>
        <v>-</v>
      </c>
      <c r="T77" s="168" t="str">
        <f aca="false">IF(T$65=0,"-",SUM(T67:T71))</f>
        <v>-</v>
      </c>
      <c r="U77" s="168" t="str">
        <f aca="false">IF(U$65=0,"-",SUM(U67:U71))</f>
        <v>-</v>
      </c>
      <c r="V77" s="169" t="str">
        <f aca="false">IF(V$65=0,"-",SUM(V67:V71))</f>
        <v>-</v>
      </c>
      <c r="W77" s="171" t="n">
        <f aca="false">IF(W$65=0,"-",SUM(W67:W71))</f>
        <v>1</v>
      </c>
      <c r="X77" s="168" t="str">
        <f aca="false">IF(X$65=0,"-",SUM(X67:X71))</f>
        <v>-</v>
      </c>
      <c r="Y77" s="168" t="str">
        <f aca="false">IF(Y$65=0,"-",SUM(Y67:Y71))</f>
        <v>-</v>
      </c>
      <c r="Z77" s="168" t="n">
        <f aca="false">IF(Z$65=0,"-",SUM(Z67:Z71))</f>
        <v>16</v>
      </c>
      <c r="AA77" s="168" t="str">
        <f aca="false">IF(AA$65=0,"-",SUM(AA67:AA71))</f>
        <v>-</v>
      </c>
      <c r="AB77" s="168" t="str">
        <f aca="false">IF(AB$65=0,"-",SUM(AB67:AB71))</f>
        <v>-</v>
      </c>
      <c r="AC77" s="168" t="str">
        <f aca="false">IF(AC$65=0,"-",SUM(AC67:AC71))</f>
        <v>-</v>
      </c>
      <c r="AD77" s="169" t="str">
        <f aca="false">IF(AD$65=0,"-",SUM(AD67:AD71))</f>
        <v>-</v>
      </c>
      <c r="AE77" s="171" t="n">
        <f aca="false">IF(AE$65=0,"-",SUM(AE67:AE71))</f>
        <v>8</v>
      </c>
      <c r="AF77" s="168" t="str">
        <f aca="false">IF(AF$65=0,"-",SUM(AF67:AF71))</f>
        <v>-</v>
      </c>
      <c r="AG77" s="168" t="str">
        <f aca="false">IF(AG$65=0,"-",SUM(AG67:AG71))</f>
        <v>-</v>
      </c>
      <c r="AH77" s="168" t="str">
        <f aca="false">IF(AH$65=0,"-",SUM(AH67:AH71))</f>
        <v>-</v>
      </c>
      <c r="AI77" s="168" t="str">
        <f aca="false">IF(AI$65=0,"-",SUM(AI67:AI71))</f>
        <v>-</v>
      </c>
      <c r="AJ77" s="168" t="str">
        <f aca="false">IF(AJ$65=0,"-",SUM(AJ67:AJ71))</f>
        <v>-</v>
      </c>
      <c r="AK77" s="168" t="str">
        <f aca="false">IF(AK$65=0,"-",SUM(AK67:AK71))</f>
        <v>-</v>
      </c>
      <c r="AL77" s="169" t="str">
        <f aca="false">IF(AL$65=0,"-",SUM(AL67:AL71))</f>
        <v>-</v>
      </c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201"/>
      <c r="FK77" s="203"/>
      <c r="FL77" s="216" t="s">
        <v>106</v>
      </c>
      <c r="FM77" s="219"/>
      <c r="FN77" s="219"/>
      <c r="FO77" s="168" t="n">
        <f aca="false">IF(FO$65=0,"-",SUM(FO67:FO71))</f>
        <v>18</v>
      </c>
      <c r="FP77" s="168" t="n">
        <f aca="false">IF(FP$65=0,"-",SUM(FP67:FP71))</f>
        <v>0</v>
      </c>
      <c r="FQ77" s="168" t="n">
        <f aca="false">IF(FQ$65=0,"-",SUM(FQ67:FQ71))</f>
        <v>21</v>
      </c>
      <c r="FR77" s="168" t="n">
        <f aca="false">IF(FR$65=0,"-",SUM(FR67:FR71))</f>
        <v>7</v>
      </c>
      <c r="FS77" s="168" t="n">
        <f aca="false">IF(FS$65=0,"-",SUM(FS67:FS71))</f>
        <v>0</v>
      </c>
      <c r="FT77" s="168" t="n">
        <f aca="false">IF(FT$65=0,"-",SUM(FT67:FT71))</f>
        <v>0</v>
      </c>
      <c r="FU77" s="168" t="n">
        <f aca="false">IF(FU$65=0,"-",SUM(FU67:FU71))</f>
        <v>7</v>
      </c>
      <c r="FV77" s="168" t="n">
        <f aca="false">IF(FV$65=0,"-",SUM(FV67:FV71))</f>
        <v>9</v>
      </c>
      <c r="FW77" s="168" t="n">
        <f aca="false">IF(FW$65=0,"-",SUM(FW67:FW71))</f>
        <v>11</v>
      </c>
      <c r="FX77" s="168" t="n">
        <f aca="false">IF(FX$65=0,"-",SUM(FX67:FX71))</f>
        <v>10</v>
      </c>
      <c r="FY77" s="168" t="n">
        <f aca="false">IF(FY$65=0,"-",SUM(FY67:FY71))</f>
        <v>8</v>
      </c>
      <c r="FZ77" s="168" t="n">
        <f aca="false">IF(FZ$65=0,"-",SUM(FZ67:FZ71))</f>
        <v>1</v>
      </c>
      <c r="GA77" s="168" t="n">
        <f aca="false">IF(GA$65=0,"-",SUM(GA67:GA71))</f>
        <v>6</v>
      </c>
      <c r="GB77" s="168" t="n">
        <f aca="false">IF(GB$65=0,"-",SUM(GB67:GB71))</f>
        <v>0</v>
      </c>
      <c r="GC77" s="168" t="n">
        <f aca="false">IF(GC$65=0,"-",SUM(GC67:GC71))</f>
        <v>0</v>
      </c>
      <c r="GD77" s="168" t="n">
        <f aca="false">IF(GD$65=0,"-",SUM(GD67:GD71))</f>
        <v>0</v>
      </c>
      <c r="GE77" s="168" t="n">
        <f aca="false">IF(GE$65=0,"-",SUM(GE67:GE71))</f>
        <v>0</v>
      </c>
      <c r="GF77" s="168" t="n">
        <f aca="false">IF(GF$65=0,"-",SUM(GF67:GF71))</f>
        <v>0</v>
      </c>
      <c r="GG77" s="168" t="n">
        <f aca="false">IF(GG$65=0,"-",SUM(GG67:GG71))</f>
        <v>13</v>
      </c>
      <c r="GH77" s="168" t="n">
        <f aca="false">IF(GH$65=0,"-",SUM(GH67:GH71))</f>
        <v>14</v>
      </c>
      <c r="GI77" s="168" t="n">
        <f aca="false">IF(GI$65=0,"-",SUM(GI67:GI71))</f>
        <v>9</v>
      </c>
      <c r="GJ77" s="168" t="n">
        <f aca="false">IF(GJ$65=0,"-",SUM(GJ67:GJ71))</f>
        <v>0</v>
      </c>
      <c r="GK77" s="168" t="n">
        <f aca="false">IF(GK$65=0,"-",SUM(GK67:GK71))</f>
        <v>0</v>
      </c>
      <c r="GL77" s="168" t="n">
        <f aca="false">IF(GL$65=0,"-",SUM(GL67:GL71))</f>
        <v>4</v>
      </c>
      <c r="GM77" s="168" t="n">
        <f aca="false">IF(GM$65=0,"-",SUM(GM67:GM71))</f>
        <v>0</v>
      </c>
      <c r="GN77" s="168" t="n">
        <f aca="false">IF(GN$65=0,"-",SUM(GN67:GN71))</f>
        <v>0</v>
      </c>
      <c r="GO77" s="168" t="n">
        <f aca="false">IF(GO$65=0,"-",SUM(GO67:GO71))</f>
        <v>3</v>
      </c>
      <c r="GP77" s="168" t="n">
        <f aca="false">IF(GP$65=0,"-",SUM(GP67:GP71))</f>
        <v>1</v>
      </c>
      <c r="GQ77" s="168" t="n">
        <f aca="false">IF(GQ$65=0,"-",SUM(GQ67:GQ71))</f>
        <v>0</v>
      </c>
      <c r="GR77" s="168" t="n">
        <f aca="false">IF(GR$65=0,"-",SUM(GR67:GR71))</f>
        <v>10</v>
      </c>
      <c r="GS77" s="168" t="n">
        <f aca="false">IF(GS$65=0,"-",SUM(GS67:GS71))</f>
        <v>0</v>
      </c>
      <c r="GT77" s="168" t="n">
        <f aca="false">IF(GT$65=0,"-",SUM(GT67:GT71))</f>
        <v>0</v>
      </c>
      <c r="GU77" s="168" t="n">
        <f aca="false">IF(GU$65=0,"-",SUM(GU67:GU71))</f>
        <v>0</v>
      </c>
      <c r="GV77" s="168" t="n">
        <f aca="false">IF(GV$65=0,"-",SUM(GV67:GV71))</f>
        <v>0</v>
      </c>
      <c r="GW77" s="17"/>
      <c r="GX77" s="17"/>
      <c r="GY77" s="17"/>
      <c r="GZ77" s="17"/>
      <c r="HA77" s="17"/>
      <c r="HB77" s="17"/>
      <c r="HC77" s="17"/>
      <c r="HD77" s="17"/>
      <c r="HE77" s="17"/>
      <c r="HF77" s="17"/>
      <c r="HG77" s="17"/>
      <c r="HH77" s="17"/>
      <c r="HI77" s="17"/>
      <c r="HJ77" s="17"/>
      <c r="HK77" s="17"/>
      <c r="HL77" s="17"/>
      <c r="HM77" s="17"/>
      <c r="HN77" s="17"/>
      <c r="HO77" s="17"/>
      <c r="HP77" s="17"/>
      <c r="HQ77" s="17"/>
      <c r="HR77" s="17"/>
      <c r="HS77" s="17"/>
      <c r="HT77" s="17"/>
      <c r="HU77" s="17"/>
      <c r="HV77" s="17"/>
      <c r="HW77" s="17"/>
      <c r="HX77" s="17"/>
      <c r="HY77" s="17"/>
      <c r="HZ77" s="17"/>
      <c r="IA77" s="17"/>
      <c r="IB77" s="17"/>
      <c r="IC77" s="17"/>
      <c r="ID77" s="17"/>
      <c r="IE77" s="17"/>
      <c r="IF77" s="17"/>
      <c r="IG77" s="17"/>
      <c r="IH77" s="17"/>
      <c r="II77" s="17"/>
      <c r="IJ77" s="17"/>
      <c r="IK77" s="17"/>
      <c r="IL77" s="17"/>
      <c r="IM77" s="17"/>
      <c r="IN77" s="17"/>
      <c r="IO77" s="22"/>
    </row>
    <row r="78" customFormat="false" ht="14.15" hidden="true" customHeight="false" outlineLevel="0" collapsed="false">
      <c r="A78" s="203"/>
      <c r="B78" s="216" t="s">
        <v>107</v>
      </c>
      <c r="C78" s="217"/>
      <c r="D78" s="218"/>
      <c r="E78" s="220" t="n">
        <f aca="false">IF(OR(E$65=0,E$65="-"),"-",E77/E75)</f>
        <v>0.666666666666667</v>
      </c>
      <c r="F78" s="220" t="str">
        <f aca="false">IF(OR(F$65=0,F$65="-"),"-",F77/F75)</f>
        <v>-</v>
      </c>
      <c r="G78" s="220" t="n">
        <f aca="false">IF(OR(G$65=0,G$65="-"),"-",G77/G75)</f>
        <v>0.722222222222222</v>
      </c>
      <c r="H78" s="220" t="str">
        <f aca="false">IF(OR(H$65=0,H$65="-"),"-",H77/H75)</f>
        <v>-</v>
      </c>
      <c r="I78" s="220" t="str">
        <f aca="false">IF(OR(I$65=0,I$65="-"),"-",I77/I75)</f>
        <v>-</v>
      </c>
      <c r="J78" s="220" t="str">
        <f aca="false">IF(OR(J$65=0,J$65="-"),"-",J77/J75)</f>
        <v>-</v>
      </c>
      <c r="K78" s="220" t="n">
        <f aca="false">IF(OR(K$65=0,K$65="-"),"-",K77/K75)</f>
        <v>0.722222222222222</v>
      </c>
      <c r="L78" s="220" t="n">
        <f aca="false">IF(OR(L$65=0,L$65="-"),"-",L77/L75)</f>
        <v>0.764705882352941</v>
      </c>
      <c r="M78" s="220" t="n">
        <f aca="false">IF(OR(M$65=0,M$65="-"),"-",M77/M75)</f>
        <v>0.722222222222222</v>
      </c>
      <c r="N78" s="220" t="n">
        <f aca="false">IF(OR(N$65=0,N$65="-"),"-",N77/N75)</f>
        <v>0.777777777777778</v>
      </c>
      <c r="O78" s="220" t="str">
        <f aca="false">IF(OR(O$65=0,O$65="-"),"-",O77/O75)</f>
        <v>-</v>
      </c>
      <c r="P78" s="220" t="str">
        <f aca="false">IF(OR(P$65=0,P$65="-"),"-",P77/P75)</f>
        <v>-</v>
      </c>
      <c r="Q78" s="220" t="str">
        <f aca="false">IF(OR(Q$65=0,Q$65="-"),"-",Q77/Q75)</f>
        <v>-</v>
      </c>
      <c r="R78" s="220" t="str">
        <f aca="false">IF(OR(R$65=0,R$65="-"),"-",R77/R75)</f>
        <v>-</v>
      </c>
      <c r="S78" s="220" t="str">
        <f aca="false">IF(OR(S$65=0,S$65="-"),"-",S77/S75)</f>
        <v>-</v>
      </c>
      <c r="T78" s="220" t="str">
        <f aca="false">IF(OR(T$65=0,T$65="-"),"-",T77/T75)</f>
        <v>-</v>
      </c>
      <c r="U78" s="220" t="str">
        <f aca="false">IF(OR(U$65=0,U$65="-"),"-",U77/U75)</f>
        <v>-</v>
      </c>
      <c r="V78" s="220" t="str">
        <f aca="false">IF(OR(V$65=0,V$65="-"),"-",V77/V75)</f>
        <v>-</v>
      </c>
      <c r="W78" s="220" t="n">
        <f aca="false">IF(OR(W$65=0,W$65="-"),"-",W77/W75)</f>
        <v>1</v>
      </c>
      <c r="X78" s="220" t="str">
        <f aca="false">IF(OR(X$65=0,X$65="-"),"-",X77/X75)</f>
        <v>-</v>
      </c>
      <c r="Y78" s="220" t="str">
        <f aca="false">IF(OR(Y$65=0,Y$65="-"),"-",Y77/Y75)</f>
        <v>-</v>
      </c>
      <c r="Z78" s="220" t="n">
        <f aca="false">IF(OR(Z$65=0,Z$65="-"),"-",Z77/Z75)</f>
        <v>1</v>
      </c>
      <c r="AA78" s="220" t="str">
        <f aca="false">IF(OR(AA$65=0,AA$65="-"),"-",AA77/AA75)</f>
        <v>-</v>
      </c>
      <c r="AB78" s="220" t="str">
        <f aca="false">IF(OR(AB$65=0,AB$65="-"),"-",AB77/AB75)</f>
        <v>-</v>
      </c>
      <c r="AC78" s="220" t="str">
        <f aca="false">IF(OR(AC$65=0,AC$65="-"),"-",AC77/AC75)</f>
        <v>-</v>
      </c>
      <c r="AD78" s="220" t="str">
        <f aca="false">IF(OR(AD$65=0,AD$65="-"),"-",AD77/AD75)</f>
        <v>-</v>
      </c>
      <c r="AE78" s="220" t="n">
        <f aca="false">IF(OR(AE$65=0,AE$65="-"),"-",AE77/AE75)</f>
        <v>0.888888888888889</v>
      </c>
      <c r="AF78" s="220" t="str">
        <f aca="false">IF(OR(AF$65=0,AF$65="-"),"-",AF77/AF75)</f>
        <v>-</v>
      </c>
      <c r="AG78" s="220" t="str">
        <f aca="false">IF(OR(AG$65=0,AG$65="-"),"-",AG77/AG75)</f>
        <v>-</v>
      </c>
      <c r="AH78" s="220" t="str">
        <f aca="false">IF(OR(AH$65=0,AH$65="-"),"-",AH77/AH75)</f>
        <v>-</v>
      </c>
      <c r="AI78" s="220" t="str">
        <f aca="false">IF(OR(AI$65=0,AI$65="-"),"-",AI77/AI75)</f>
        <v>-</v>
      </c>
      <c r="AJ78" s="220" t="str">
        <f aca="false">IF(OR(AJ$65=0,AJ$65="-"),"-",AJ77/AJ75)</f>
        <v>-</v>
      </c>
      <c r="AK78" s="220" t="str">
        <f aca="false">IF(OR(AK$65=0,AK$65="-"),"-",AK77/AK75)</f>
        <v>-</v>
      </c>
      <c r="AL78" s="220" t="str">
        <f aca="false">IF(OR(AL$65=0,AL$65="-"),"-",AL77/AL75)</f>
        <v>-</v>
      </c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201"/>
      <c r="FK78" s="203"/>
      <c r="FL78" s="216" t="s">
        <v>107</v>
      </c>
      <c r="FM78" s="219"/>
      <c r="FN78" s="219"/>
      <c r="FO78" s="221" t="n">
        <f aca="false">IF(FO$65=0,"-",FO77/FO75)</f>
        <v>0.409090909090909</v>
      </c>
      <c r="FP78" s="221" t="e">
        <f aca="false">IF(FP$65=0,"-",FP77/FP75)</f>
        <v>#DIV/0!</v>
      </c>
      <c r="FQ78" s="221" t="n">
        <f aca="false">IF(FQ$65=0,"-",FQ77/FQ75)</f>
        <v>0.617647058823529</v>
      </c>
      <c r="FR78" s="221" t="n">
        <f aca="false">IF(FR$65=0,"-",FR77/FR75)</f>
        <v>0.875</v>
      </c>
      <c r="FS78" s="221" t="e">
        <f aca="false">IF(FS$65=0,"-",FS77/FS75)</f>
        <v>#DIV/0!</v>
      </c>
      <c r="FT78" s="221" t="e">
        <f aca="false">IF(FT$65=0,"-",FT77/FT75)</f>
        <v>#DIV/0!</v>
      </c>
      <c r="FU78" s="221" t="n">
        <f aca="false">IF(FU$65=0,"-",FU77/FU75)</f>
        <v>0.166666666666667</v>
      </c>
      <c r="FV78" s="221" t="n">
        <f aca="false">IF(FV$65=0,"-",FV77/FV75)</f>
        <v>0.209302325581395</v>
      </c>
      <c r="FW78" s="221" t="n">
        <f aca="false">IF(FW$65=0,"-",FW77/FW75)</f>
        <v>0.261904761904762</v>
      </c>
      <c r="FX78" s="221" t="n">
        <f aca="false">IF(FX$65=0,"-",FX77/FX75)</f>
        <v>0.238095238095238</v>
      </c>
      <c r="FY78" s="221" t="n">
        <f aca="false">IF(FY$65=0,"-",FY77/FY75)</f>
        <v>1</v>
      </c>
      <c r="FZ78" s="221" t="n">
        <f aca="false">IF(FZ$65=0,"-",FZ77/FZ75)</f>
        <v>0.125</v>
      </c>
      <c r="GA78" s="221" t="n">
        <f aca="false">IF(GA$65=0,"-",GA77/GA75)</f>
        <v>0.222222222222222</v>
      </c>
      <c r="GB78" s="221" t="e">
        <f aca="false">IF(GB$65=0,"-",GB77/GB75)</f>
        <v>#DIV/0!</v>
      </c>
      <c r="GC78" s="221" t="e">
        <f aca="false">IF(GC$65=0,"-",GC77/GC75)</f>
        <v>#DIV/0!</v>
      </c>
      <c r="GD78" s="221" t="e">
        <f aca="false">IF(GD$65=0,"-",GD77/GD75)</f>
        <v>#DIV/0!</v>
      </c>
      <c r="GE78" s="221" t="e">
        <f aca="false">IF(GE$65=0,"-",GE77/GE75)</f>
        <v>#DIV/0!</v>
      </c>
      <c r="GF78" s="221" t="e">
        <f aca="false">IF(GF$65=0,"-",GF77/GF75)</f>
        <v>#DIV/0!</v>
      </c>
      <c r="GG78" s="221" t="n">
        <f aca="false">IF(GG$65=0,"-",GG77/GG75)</f>
        <v>1</v>
      </c>
      <c r="GH78" s="221" t="n">
        <f aca="false">IF(GH$65=0,"-",GH77/GH75)</f>
        <v>0.933333333333333</v>
      </c>
      <c r="GI78" s="221" t="n">
        <f aca="false">IF(GI$65=0,"-",GI77/GI75)</f>
        <v>0.642857142857143</v>
      </c>
      <c r="GJ78" s="221" t="e">
        <f aca="false">IF(GJ$65=0,"-",GJ77/GJ75)</f>
        <v>#DIV/0!</v>
      </c>
      <c r="GK78" s="221" t="e">
        <f aca="false">IF(GK$65=0,"-",GK77/GK75)</f>
        <v>#DIV/0!</v>
      </c>
      <c r="GL78" s="221" t="n">
        <f aca="false">IF(GL$65=0,"-",GL77/GL75)</f>
        <v>0.363636363636364</v>
      </c>
      <c r="GM78" s="221" t="e">
        <f aca="false">IF(GM$65=0,"-",GM77/GM75)</f>
        <v>#DIV/0!</v>
      </c>
      <c r="GN78" s="221" t="e">
        <f aca="false">IF(GN$65=0,"-",GN77/GN75)</f>
        <v>#DIV/0!</v>
      </c>
      <c r="GO78" s="221" t="n">
        <f aca="false">IF(GO$65=0,"-",GO77/GO75)</f>
        <v>0.272727272727273</v>
      </c>
      <c r="GP78" s="221" t="n">
        <f aca="false">IF(GP$65=0,"-",GP77/GP75)</f>
        <v>0.166666666666667</v>
      </c>
      <c r="GQ78" s="221" t="e">
        <f aca="false">IF(GQ$65=0,"-",GQ77/GQ75)</f>
        <v>#DIV/0!</v>
      </c>
      <c r="GR78" s="221" t="n">
        <f aca="false">IF(GR$65=0,"-",GR77/GR75)</f>
        <v>0.909090909090909</v>
      </c>
      <c r="GS78" s="221" t="e">
        <f aca="false">IF(GS$65=0,"-",GS77/GS75)</f>
        <v>#DIV/0!</v>
      </c>
      <c r="GT78" s="221" t="e">
        <f aca="false">IF(GT$65=0,"-",GT77/GT75)</f>
        <v>#DIV/0!</v>
      </c>
      <c r="GU78" s="221" t="e">
        <f aca="false">IF(GU$65=0,"-",GU77/GU75)</f>
        <v>#DIV/0!</v>
      </c>
      <c r="GV78" s="221" t="e">
        <f aca="false">IF(GV$65=0,"-",GV77/GV75)</f>
        <v>#DIV/0!</v>
      </c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22"/>
    </row>
    <row r="79" customFormat="false" ht="15" hidden="true" customHeight="false" outlineLevel="0" collapsed="false">
      <c r="A79" s="203"/>
      <c r="B79" s="216" t="s">
        <v>42</v>
      </c>
      <c r="C79" s="217"/>
      <c r="D79" s="218"/>
      <c r="E79" s="171" t="n">
        <f aca="false">IF(E$65=0,"-",SUM(E67:E69))</f>
        <v>6</v>
      </c>
      <c r="F79" s="169" t="str">
        <f aca="false">IF(F$65=0,"-",SUM(F67:F69))</f>
        <v>-</v>
      </c>
      <c r="G79" s="171" t="n">
        <f aca="false">IF(G$65=0,"-",SUM(G67:G69))</f>
        <v>7</v>
      </c>
      <c r="H79" s="168" t="str">
        <f aca="false">IF(H$65=0,"-",SUM(H67:H69))</f>
        <v>-</v>
      </c>
      <c r="I79" s="168" t="str">
        <f aca="false">IF(I$65=0,"-",SUM(I67:I69))</f>
        <v>-</v>
      </c>
      <c r="J79" s="169" t="str">
        <f aca="false">IF(J$65=0,"-",SUM(J67:J69))</f>
        <v>-</v>
      </c>
      <c r="K79" s="171" t="n">
        <f aca="false">IF(K$65=0,"-",SUM(K67:K69))</f>
        <v>9</v>
      </c>
      <c r="L79" s="168" t="n">
        <f aca="false">IF(L$65=0,"-",SUM(L67:L69))</f>
        <v>8</v>
      </c>
      <c r="M79" s="168" t="n">
        <f aca="false">IF(M$65=0,"-",SUM(M67:M69))</f>
        <v>5</v>
      </c>
      <c r="N79" s="169" t="n">
        <f aca="false">IF(N$65=0,"-",SUM(N67:N69))</f>
        <v>8</v>
      </c>
      <c r="O79" s="171" t="str">
        <f aca="false">IF(O$65=0,"-",SUM(O67:O69))</f>
        <v>-</v>
      </c>
      <c r="P79" s="168" t="str">
        <f aca="false">IF(P$65=0,"-",SUM(P67:P69))</f>
        <v>-</v>
      </c>
      <c r="Q79" s="168" t="str">
        <f aca="false">IF(Q$65=0,"-",SUM(Q67:Q69))</f>
        <v>-</v>
      </c>
      <c r="R79" s="168" t="str">
        <f aca="false">IF(R$65=0,"-",SUM(R67:R69))</f>
        <v>-</v>
      </c>
      <c r="S79" s="168" t="str">
        <f aca="false">IF(S$65=0,"-",SUM(S67:S69))</f>
        <v>-</v>
      </c>
      <c r="T79" s="168" t="str">
        <f aca="false">IF(T$65=0,"-",SUM(T67:T69))</f>
        <v>-</v>
      </c>
      <c r="U79" s="168" t="str">
        <f aca="false">IF(U$65=0,"-",SUM(U67:U69))</f>
        <v>-</v>
      </c>
      <c r="V79" s="169" t="str">
        <f aca="false">IF(V$65=0,"-",SUM(V67:V69))</f>
        <v>-</v>
      </c>
      <c r="W79" s="171" t="n">
        <f aca="false">IF(W$65=0,"-",SUM(W67:W69))</f>
        <v>1</v>
      </c>
      <c r="X79" s="168" t="str">
        <f aca="false">IF(X$65=0,"-",SUM(X67:X69))</f>
        <v>-</v>
      </c>
      <c r="Y79" s="168" t="str">
        <f aca="false">IF(Y$65=0,"-",SUM(Y67:Y69))</f>
        <v>-</v>
      </c>
      <c r="Z79" s="168" t="n">
        <f aca="false">IF(Z$65=0,"-",SUM(Z67:Z69))</f>
        <v>11</v>
      </c>
      <c r="AA79" s="168" t="str">
        <f aca="false">IF(AA$65=0,"-",SUM(AA67:AA69))</f>
        <v>-</v>
      </c>
      <c r="AB79" s="168" t="str">
        <f aca="false">IF(AB$65=0,"-",SUM(AB67:AB69))</f>
        <v>-</v>
      </c>
      <c r="AC79" s="168" t="str">
        <f aca="false">IF(AC$65=0,"-",SUM(AC67:AC69))</f>
        <v>-</v>
      </c>
      <c r="AD79" s="169" t="str">
        <f aca="false">IF(AD$65=0,"-",SUM(AD67:AD69))</f>
        <v>-</v>
      </c>
      <c r="AE79" s="171" t="n">
        <f aca="false">IF(AE$65=0,"-",SUM(AE67:AE69))</f>
        <v>4</v>
      </c>
      <c r="AF79" s="168" t="str">
        <f aca="false">IF(AF$65=0,"-",SUM(AF67:AF69))</f>
        <v>-</v>
      </c>
      <c r="AG79" s="168" t="str">
        <f aca="false">IF(AG$65=0,"-",SUM(AG67:AG69))</f>
        <v>-</v>
      </c>
      <c r="AH79" s="168" t="str">
        <f aca="false">IF(AH$65=0,"-",SUM(AH67:AH69))</f>
        <v>-</v>
      </c>
      <c r="AI79" s="168" t="str">
        <f aca="false">IF(AI$65=0,"-",SUM(AI67:AI69))</f>
        <v>-</v>
      </c>
      <c r="AJ79" s="168" t="str">
        <f aca="false">IF(AJ$65=0,"-",SUM(AJ67:AJ69))</f>
        <v>-</v>
      </c>
      <c r="AK79" s="168" t="str">
        <f aca="false">IF(AK$65=0,"-",SUM(AK67:AK69))</f>
        <v>-</v>
      </c>
      <c r="AL79" s="169" t="str">
        <f aca="false">IF(AL$65=0,"-",SUM(AL67:AL69))</f>
        <v>-</v>
      </c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201"/>
      <c r="FK79" s="203"/>
      <c r="FL79" s="216" t="s">
        <v>42</v>
      </c>
      <c r="FM79" s="219"/>
      <c r="FN79" s="219"/>
      <c r="FO79" s="168" t="n">
        <f aca="false">IF(FO$65=0,"-",SUM(FO67:FO69))</f>
        <v>4</v>
      </c>
      <c r="FP79" s="168" t="n">
        <f aca="false">IF(FP$65=0,"-",SUM(FP67:FP69))</f>
        <v>0</v>
      </c>
      <c r="FQ79" s="168" t="n">
        <f aca="false">IF(FQ$65=0,"-",SUM(FQ67:FQ69))</f>
        <v>8</v>
      </c>
      <c r="FR79" s="168" t="n">
        <f aca="false">IF(FR$65=0,"-",SUM(FR67:FR69))</f>
        <v>5</v>
      </c>
      <c r="FS79" s="168" t="n">
        <f aca="false">IF(FS$65=0,"-",SUM(FS67:FS69))</f>
        <v>0</v>
      </c>
      <c r="FT79" s="168" t="n">
        <f aca="false">IF(FT$65=0,"-",SUM(FT67:FT69))</f>
        <v>0</v>
      </c>
      <c r="FU79" s="168" t="n">
        <f aca="false">IF(FU$65=0,"-",SUM(FU67:FU69))</f>
        <v>4</v>
      </c>
      <c r="FV79" s="168" t="n">
        <f aca="false">IF(FV$65=0,"-",SUM(FV67:FV69))</f>
        <v>2</v>
      </c>
      <c r="FW79" s="168" t="n">
        <f aca="false">IF(FW$65=0,"-",SUM(FW67:FW69))</f>
        <v>4</v>
      </c>
      <c r="FX79" s="168" t="n">
        <f aca="false">IF(FX$65=0,"-",SUM(FX67:FX69))</f>
        <v>4</v>
      </c>
      <c r="FY79" s="168" t="n">
        <f aca="false">IF(FY$65=0,"-",SUM(FY67:FY69))</f>
        <v>7</v>
      </c>
      <c r="FZ79" s="168" t="n">
        <f aca="false">IF(FZ$65=0,"-",SUM(FZ67:FZ69))</f>
        <v>1</v>
      </c>
      <c r="GA79" s="168" t="n">
        <f aca="false">IF(GA$65=0,"-",SUM(GA67:GA69))</f>
        <v>1</v>
      </c>
      <c r="GB79" s="168" t="n">
        <f aca="false">IF(GB$65=0,"-",SUM(GB67:GB69))</f>
        <v>0</v>
      </c>
      <c r="GC79" s="168" t="n">
        <f aca="false">IF(GC$65=0,"-",SUM(GC67:GC69))</f>
        <v>0</v>
      </c>
      <c r="GD79" s="168" t="n">
        <f aca="false">IF(GD$65=0,"-",SUM(GD67:GD69))</f>
        <v>0</v>
      </c>
      <c r="GE79" s="168" t="n">
        <f aca="false">IF(GE$65=0,"-",SUM(GE67:GE69))</f>
        <v>0</v>
      </c>
      <c r="GF79" s="168" t="n">
        <f aca="false">IF(GF$65=0,"-",SUM(GF67:GF69))</f>
        <v>0</v>
      </c>
      <c r="GG79" s="168" t="n">
        <f aca="false">IF(GG$65=0,"-",SUM(GG67:GG69))</f>
        <v>0</v>
      </c>
      <c r="GH79" s="168" t="n">
        <f aca="false">IF(GH$65=0,"-",SUM(GH67:GH69))</f>
        <v>5</v>
      </c>
      <c r="GI79" s="168" t="n">
        <f aca="false">IF(GI$65=0,"-",SUM(GI67:GI69))</f>
        <v>1</v>
      </c>
      <c r="GJ79" s="168" t="n">
        <f aca="false">IF(GJ$65=0,"-",SUM(GJ67:GJ69))</f>
        <v>0</v>
      </c>
      <c r="GK79" s="168" t="n">
        <f aca="false">IF(GK$65=0,"-",SUM(GK67:GK69))</f>
        <v>0</v>
      </c>
      <c r="GL79" s="168" t="n">
        <f aca="false">IF(GL$65=0,"-",SUM(GL67:GL69))</f>
        <v>0</v>
      </c>
      <c r="GM79" s="168" t="n">
        <f aca="false">IF(GM$65=0,"-",SUM(GM67:GM69))</f>
        <v>0</v>
      </c>
      <c r="GN79" s="168" t="n">
        <f aca="false">IF(GN$65=0,"-",SUM(GN67:GN69))</f>
        <v>0</v>
      </c>
      <c r="GO79" s="168" t="n">
        <f aca="false">IF(GO$65=0,"-",SUM(GO67:GO69))</f>
        <v>1</v>
      </c>
      <c r="GP79" s="168" t="n">
        <f aca="false">IF(GP$65=0,"-",SUM(GP67:GP69))</f>
        <v>1</v>
      </c>
      <c r="GQ79" s="168" t="n">
        <f aca="false">IF(GQ$65=0,"-",SUM(GQ67:GQ69))</f>
        <v>0</v>
      </c>
      <c r="GR79" s="168" t="n">
        <f aca="false">IF(GR$65=0,"-",SUM(GR67:GR69))</f>
        <v>4</v>
      </c>
      <c r="GS79" s="168" t="n">
        <f aca="false">IF(GS$65=0,"-",SUM(GS67:GS69))</f>
        <v>0</v>
      </c>
      <c r="GT79" s="168" t="n">
        <f aca="false">IF(GT$65=0,"-",SUM(GT67:GT69))</f>
        <v>0</v>
      </c>
      <c r="GU79" s="168" t="n">
        <f aca="false">IF(GU$65=0,"-",SUM(GU67:GU69))</f>
        <v>0</v>
      </c>
      <c r="GV79" s="168" t="n">
        <f aca="false">IF(GV$65=0,"-",SUM(GV67:GV69))</f>
        <v>0</v>
      </c>
      <c r="GW79" s="17"/>
      <c r="GX79" s="17"/>
      <c r="GY79" s="17"/>
      <c r="GZ79" s="17"/>
      <c r="HA79" s="17"/>
      <c r="HB79" s="17"/>
      <c r="HC79" s="17"/>
      <c r="HD79" s="17"/>
      <c r="HE79" s="17"/>
      <c r="HF79" s="17"/>
      <c r="HG79" s="17"/>
      <c r="HH79" s="17"/>
      <c r="HI79" s="17"/>
      <c r="HJ79" s="17"/>
      <c r="HK79" s="17"/>
      <c r="HL79" s="17"/>
      <c r="HM79" s="17"/>
      <c r="HN79" s="17"/>
      <c r="HO79" s="17"/>
      <c r="HP79" s="17"/>
      <c r="HQ79" s="17"/>
      <c r="HR79" s="17"/>
      <c r="HS79" s="17"/>
      <c r="HT79" s="17"/>
      <c r="HU79" s="17"/>
      <c r="HV79" s="17"/>
      <c r="HW79" s="17"/>
      <c r="HX79" s="17"/>
      <c r="HY79" s="17"/>
      <c r="HZ79" s="17"/>
      <c r="IA79" s="17"/>
      <c r="IB79" s="17"/>
      <c r="IC79" s="17"/>
      <c r="ID79" s="17"/>
      <c r="IE79" s="17"/>
      <c r="IF79" s="17"/>
      <c r="IG79" s="17"/>
      <c r="IH79" s="17"/>
      <c r="II79" s="17"/>
      <c r="IJ79" s="17"/>
      <c r="IK79" s="17"/>
      <c r="IL79" s="17"/>
      <c r="IM79" s="17"/>
      <c r="IN79" s="17"/>
      <c r="IO79" s="22"/>
    </row>
    <row r="80" customFormat="false" ht="15" hidden="true" customHeight="false" outlineLevel="0" collapsed="false">
      <c r="A80" s="203"/>
      <c r="B80" s="216" t="s">
        <v>108</v>
      </c>
      <c r="C80" s="217"/>
      <c r="D80" s="218"/>
      <c r="E80" s="220" t="n">
        <f aca="false">IF(OR(E$65=0,E$65="-"),"-",E79/E75)</f>
        <v>0.333333333333333</v>
      </c>
      <c r="F80" s="220" t="str">
        <f aca="false">IF(OR(F$65=0,F$65="-"),"-",F79/F75)</f>
        <v>-</v>
      </c>
      <c r="G80" s="220" t="n">
        <f aca="false">IF(OR(G$65=0,G$65="-"),"-",G79/G75)</f>
        <v>0.388888888888889</v>
      </c>
      <c r="H80" s="220" t="str">
        <f aca="false">IF(OR(H$65=0,H$65="-"),"-",H79/H75)</f>
        <v>-</v>
      </c>
      <c r="I80" s="220" t="str">
        <f aca="false">IF(OR(I$65=0,I$65="-"),"-",I79/I75)</f>
        <v>-</v>
      </c>
      <c r="J80" s="220" t="str">
        <f aca="false">IF(OR(J$65=0,J$65="-"),"-",J79/J75)</f>
        <v>-</v>
      </c>
      <c r="K80" s="220" t="n">
        <f aca="false">IF(OR(K$65=0,K$65="-"),"-",K79/K75)</f>
        <v>0.5</v>
      </c>
      <c r="L80" s="220" t="n">
        <f aca="false">IF(OR(L$65=0,L$65="-"),"-",L79/L75)</f>
        <v>0.470588235294118</v>
      </c>
      <c r="M80" s="220" t="n">
        <f aca="false">IF(OR(M$65=0,M$65="-"),"-",M79/M75)</f>
        <v>0.277777777777778</v>
      </c>
      <c r="N80" s="220" t="n">
        <f aca="false">IF(OR(N$65=0,N$65="-"),"-",N79/N75)</f>
        <v>0.444444444444444</v>
      </c>
      <c r="O80" s="220" t="str">
        <f aca="false">IF(OR(O$65=0,O$65="-"),"-",O79/O75)</f>
        <v>-</v>
      </c>
      <c r="P80" s="220" t="str">
        <f aca="false">IF(OR(P$65=0,P$65="-"),"-",P79/P75)</f>
        <v>-</v>
      </c>
      <c r="Q80" s="220" t="str">
        <f aca="false">IF(OR(Q$65=0,Q$65="-"),"-",Q79/Q75)</f>
        <v>-</v>
      </c>
      <c r="R80" s="220" t="str">
        <f aca="false">IF(OR(R$65=0,R$65="-"),"-",R79/R75)</f>
        <v>-</v>
      </c>
      <c r="S80" s="220" t="str">
        <f aca="false">IF(OR(S$65=0,S$65="-"),"-",S79/S75)</f>
        <v>-</v>
      </c>
      <c r="T80" s="220" t="str">
        <f aca="false">IF(OR(T$65=0,T$65="-"),"-",T79/T75)</f>
        <v>-</v>
      </c>
      <c r="U80" s="220" t="str">
        <f aca="false">IF(OR(U$65=0,U$65="-"),"-",U79/U75)</f>
        <v>-</v>
      </c>
      <c r="V80" s="220" t="str">
        <f aca="false">IF(OR(V$65=0,V$65="-"),"-",V79/V75)</f>
        <v>-</v>
      </c>
      <c r="W80" s="220" t="n">
        <f aca="false">IF(OR(W$65=0,W$65="-"),"-",W79/W75)</f>
        <v>1</v>
      </c>
      <c r="X80" s="220" t="str">
        <f aca="false">IF(OR(X$65=0,X$65="-"),"-",X79/X75)</f>
        <v>-</v>
      </c>
      <c r="Y80" s="220" t="str">
        <f aca="false">IF(OR(Y$65=0,Y$65="-"),"-",Y79/Y75)</f>
        <v>-</v>
      </c>
      <c r="Z80" s="220" t="n">
        <f aca="false">IF(OR(Z$65=0,Z$65="-"),"-",Z79/Z75)</f>
        <v>0.6875</v>
      </c>
      <c r="AA80" s="220" t="str">
        <f aca="false">IF(OR(AA$65=0,AA$65="-"),"-",AA79/AA75)</f>
        <v>-</v>
      </c>
      <c r="AB80" s="220" t="str">
        <f aca="false">IF(OR(AB$65=0,AB$65="-"),"-",AB79/AB75)</f>
        <v>-</v>
      </c>
      <c r="AC80" s="220" t="str">
        <f aca="false">IF(OR(AC$65=0,AC$65="-"),"-",AC79/AC75)</f>
        <v>-</v>
      </c>
      <c r="AD80" s="220" t="str">
        <f aca="false">IF(OR(AD$65=0,AD$65="-"),"-",AD79/AD75)</f>
        <v>-</v>
      </c>
      <c r="AE80" s="220" t="n">
        <f aca="false">IF(OR(AE$65=0,AE$65="-"),"-",AE79/AE75)</f>
        <v>0.444444444444444</v>
      </c>
      <c r="AF80" s="220" t="str">
        <f aca="false">IF(OR(AF$65=0,AF$65="-"),"-",AF79/AF75)</f>
        <v>-</v>
      </c>
      <c r="AG80" s="220" t="str">
        <f aca="false">IF(OR(AG$65=0,AG$65="-"),"-",AG79/AG75)</f>
        <v>-</v>
      </c>
      <c r="AH80" s="220" t="str">
        <f aca="false">IF(OR(AH$65=0,AH$65="-"),"-",AH79/AH75)</f>
        <v>-</v>
      </c>
      <c r="AI80" s="220" t="str">
        <f aca="false">IF(OR(AI$65=0,AI$65="-"),"-",AI79/AI75)</f>
        <v>-</v>
      </c>
      <c r="AJ80" s="220" t="str">
        <f aca="false">IF(OR(AJ$65=0,AJ$65="-"),"-",AJ79/AJ75)</f>
        <v>-</v>
      </c>
      <c r="AK80" s="220" t="str">
        <f aca="false">IF(OR(AK$65=0,AK$65="-"),"-",AK79/AK75)</f>
        <v>-</v>
      </c>
      <c r="AL80" s="220" t="str">
        <f aca="false">IF(OR(AL$65=0,AL$65="-"),"-",AL79/AL75)</f>
        <v>-</v>
      </c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201"/>
      <c r="FK80" s="203"/>
      <c r="FL80" s="216" t="s">
        <v>108</v>
      </c>
      <c r="FM80" s="219"/>
      <c r="FN80" s="219"/>
      <c r="FO80" s="221" t="n">
        <f aca="false">IF(FO$65=0,"-",FO79/FO75)</f>
        <v>0.0909090909090909</v>
      </c>
      <c r="FP80" s="221" t="e">
        <f aca="false">IF(FP$65=0,"-",FP79/FP75)</f>
        <v>#DIV/0!</v>
      </c>
      <c r="FQ80" s="221" t="n">
        <f aca="false">IF(FQ$65=0,"-",FQ79/FQ75)</f>
        <v>0.235294117647059</v>
      </c>
      <c r="FR80" s="221" t="n">
        <f aca="false">IF(FR$65=0,"-",FR79/FR75)</f>
        <v>0.625</v>
      </c>
      <c r="FS80" s="221" t="e">
        <f aca="false">IF(FS$65=0,"-",FS79/FS75)</f>
        <v>#DIV/0!</v>
      </c>
      <c r="FT80" s="221" t="e">
        <f aca="false">IF(FT$65=0,"-",FT79/FT75)</f>
        <v>#DIV/0!</v>
      </c>
      <c r="FU80" s="221" t="n">
        <f aca="false">IF(FU$65=0,"-",FU79/FU75)</f>
        <v>0.0952380952380952</v>
      </c>
      <c r="FV80" s="221" t="n">
        <f aca="false">IF(FV$65=0,"-",FV79/FV75)</f>
        <v>0.0465116279069767</v>
      </c>
      <c r="FW80" s="221" t="n">
        <f aca="false">IF(FW$65=0,"-",FW79/FW75)</f>
        <v>0.0952380952380952</v>
      </c>
      <c r="FX80" s="221" t="n">
        <f aca="false">IF(FX$65=0,"-",FX79/FX75)</f>
        <v>0.0952380952380952</v>
      </c>
      <c r="FY80" s="221" t="n">
        <f aca="false">IF(FY$65=0,"-",FY79/FY75)</f>
        <v>0.875</v>
      </c>
      <c r="FZ80" s="221" t="n">
        <f aca="false">IF(FZ$65=0,"-",FZ79/FZ75)</f>
        <v>0.125</v>
      </c>
      <c r="GA80" s="221" t="n">
        <f aca="false">IF(GA$65=0,"-",GA79/GA75)</f>
        <v>0.037037037037037</v>
      </c>
      <c r="GB80" s="221" t="e">
        <f aca="false">IF(GB$65=0,"-",GB79/GB75)</f>
        <v>#DIV/0!</v>
      </c>
      <c r="GC80" s="221" t="e">
        <f aca="false">IF(GC$65=0,"-",GC79/GC75)</f>
        <v>#DIV/0!</v>
      </c>
      <c r="GD80" s="221" t="e">
        <f aca="false">IF(GD$65=0,"-",GD79/GD75)</f>
        <v>#DIV/0!</v>
      </c>
      <c r="GE80" s="221" t="e">
        <f aca="false">IF(GE$65=0,"-",GE79/GE75)</f>
        <v>#DIV/0!</v>
      </c>
      <c r="GF80" s="221" t="e">
        <f aca="false">IF(GF$65=0,"-",GF79/GF75)</f>
        <v>#DIV/0!</v>
      </c>
      <c r="GG80" s="221" t="n">
        <f aca="false">IF(GG$65=0,"-",GG79/GG75)</f>
        <v>0</v>
      </c>
      <c r="GH80" s="221" t="n">
        <f aca="false">IF(GH$65=0,"-",GH79/GH75)</f>
        <v>0.333333333333333</v>
      </c>
      <c r="GI80" s="221" t="n">
        <f aca="false">IF(GI$65=0,"-",GI79/GI75)</f>
        <v>0.0714285714285714</v>
      </c>
      <c r="GJ80" s="221" t="e">
        <f aca="false">IF(GJ$65=0,"-",GJ79/GJ75)</f>
        <v>#DIV/0!</v>
      </c>
      <c r="GK80" s="221" t="e">
        <f aca="false">IF(GK$65=0,"-",GK79/GK75)</f>
        <v>#DIV/0!</v>
      </c>
      <c r="GL80" s="221" t="n">
        <f aca="false">IF(GL$65=0,"-",GL79/GL75)</f>
        <v>0</v>
      </c>
      <c r="GM80" s="221" t="e">
        <f aca="false">IF(GM$65=0,"-",GM79/GM75)</f>
        <v>#DIV/0!</v>
      </c>
      <c r="GN80" s="221" t="e">
        <f aca="false">IF(GN$65=0,"-",GN79/GN75)</f>
        <v>#DIV/0!</v>
      </c>
      <c r="GO80" s="221" t="n">
        <f aca="false">IF(GO$65=0,"-",GO79/GO75)</f>
        <v>0.0909090909090909</v>
      </c>
      <c r="GP80" s="221" t="n">
        <f aca="false">IF(GP$65=0,"-",GP79/GP75)</f>
        <v>0.166666666666667</v>
      </c>
      <c r="GQ80" s="221" t="e">
        <f aca="false">IF(GQ$65=0,"-",GQ79/GQ75)</f>
        <v>#DIV/0!</v>
      </c>
      <c r="GR80" s="221" t="n">
        <f aca="false">IF(GR$65=0,"-",GR79/GR75)</f>
        <v>0.363636363636364</v>
      </c>
      <c r="GS80" s="221" t="e">
        <f aca="false">IF(GS$65=0,"-",GS79/GS75)</f>
        <v>#DIV/0!</v>
      </c>
      <c r="GT80" s="221" t="e">
        <f aca="false">IF(GT$65=0,"-",GT79/GT75)</f>
        <v>#DIV/0!</v>
      </c>
      <c r="GU80" s="221" t="e">
        <f aca="false">IF(GU$65=0,"-",GU79/GU75)</f>
        <v>#DIV/0!</v>
      </c>
      <c r="GV80" s="221" t="e">
        <f aca="false">IF(GV$65=0,"-",GV79/GV75)</f>
        <v>#DIV/0!</v>
      </c>
      <c r="GW80" s="17"/>
      <c r="GX80" s="17"/>
      <c r="GY80" s="17"/>
      <c r="GZ80" s="17"/>
      <c r="HA80" s="17"/>
      <c r="HB80" s="17"/>
      <c r="HC80" s="17"/>
      <c r="HD80" s="17"/>
      <c r="HE80" s="17"/>
      <c r="HF80" s="17"/>
      <c r="HG80" s="17"/>
      <c r="HH80" s="17"/>
      <c r="HI80" s="17"/>
      <c r="HJ80" s="17"/>
      <c r="HK80" s="17"/>
      <c r="HL80" s="17"/>
      <c r="HM80" s="17"/>
      <c r="HN80" s="17"/>
      <c r="HO80" s="17"/>
      <c r="HP80" s="17"/>
      <c r="HQ80" s="17"/>
      <c r="HR80" s="17"/>
      <c r="HS80" s="17"/>
      <c r="HT80" s="17"/>
      <c r="HU80" s="17"/>
      <c r="HV80" s="17"/>
      <c r="HW80" s="17"/>
      <c r="HX80" s="17"/>
      <c r="HY80" s="17"/>
      <c r="HZ80" s="17"/>
      <c r="IA80" s="17"/>
      <c r="IB80" s="17"/>
      <c r="IC80" s="17"/>
      <c r="ID80" s="17"/>
      <c r="IE80" s="17"/>
      <c r="IF80" s="17"/>
      <c r="IG80" s="17"/>
      <c r="IH80" s="17"/>
      <c r="II80" s="17"/>
      <c r="IJ80" s="17"/>
      <c r="IK80" s="17"/>
      <c r="IL80" s="17"/>
      <c r="IM80" s="17"/>
      <c r="IN80" s="17"/>
      <c r="IO80" s="22"/>
    </row>
    <row r="81" customFormat="false" ht="15" hidden="true" customHeight="false" outlineLevel="0" collapsed="false">
      <c r="A81" s="203"/>
      <c r="B81" s="216" t="s">
        <v>109</v>
      </c>
      <c r="C81" s="217"/>
      <c r="D81" s="218"/>
      <c r="E81" s="171" t="n">
        <f aca="false">IF(E$65=0,"-",SUM(E70:E71))</f>
        <v>6</v>
      </c>
      <c r="F81" s="169" t="str">
        <f aca="false">IF(F$65=0,"-",SUM(F70:F71))</f>
        <v>-</v>
      </c>
      <c r="G81" s="171" t="n">
        <f aca="false">IF(G$65=0,"-",SUM(G70:G71))</f>
        <v>6</v>
      </c>
      <c r="H81" s="168" t="str">
        <f aca="false">IF(H$65=0,"-",SUM(H70:H71))</f>
        <v>-</v>
      </c>
      <c r="I81" s="168" t="str">
        <f aca="false">IF(I$65=0,"-",SUM(I70:I71))</f>
        <v>-</v>
      </c>
      <c r="J81" s="169" t="str">
        <f aca="false">IF(J$65=0,"-",SUM(J70:J71))</f>
        <v>-</v>
      </c>
      <c r="K81" s="171" t="n">
        <f aca="false">IF(K$65=0,"-",SUM(K70:K71))</f>
        <v>4</v>
      </c>
      <c r="L81" s="168" t="n">
        <f aca="false">IF(L$65=0,"-",SUM(L70:L71))</f>
        <v>5</v>
      </c>
      <c r="M81" s="168" t="n">
        <f aca="false">IF(M$65=0,"-",SUM(M70:M71))</f>
        <v>8</v>
      </c>
      <c r="N81" s="169" t="n">
        <f aca="false">IF(N$65=0,"-",SUM(N70:N71))</f>
        <v>6</v>
      </c>
      <c r="O81" s="171" t="str">
        <f aca="false">IF(O$65=0,"-",SUM(O70:O71))</f>
        <v>-</v>
      </c>
      <c r="P81" s="168" t="str">
        <f aca="false">IF(P$65=0,"-",SUM(P70:P71))</f>
        <v>-</v>
      </c>
      <c r="Q81" s="168" t="str">
        <f aca="false">IF(Q$65=0,"-",SUM(Q70:Q71))</f>
        <v>-</v>
      </c>
      <c r="R81" s="168" t="str">
        <f aca="false">IF(R$65=0,"-",SUM(R70:R71))</f>
        <v>-</v>
      </c>
      <c r="S81" s="168" t="str">
        <f aca="false">IF(S$65=0,"-",SUM(S70:S71))</f>
        <v>-</v>
      </c>
      <c r="T81" s="168" t="str">
        <f aca="false">IF(T$65=0,"-",SUM(T70:T71))</f>
        <v>-</v>
      </c>
      <c r="U81" s="168" t="str">
        <f aca="false">IF(U$65=0,"-",SUM(U70:U71))</f>
        <v>-</v>
      </c>
      <c r="V81" s="169" t="str">
        <f aca="false">IF(V$65=0,"-",SUM(V70:V71))</f>
        <v>-</v>
      </c>
      <c r="W81" s="171" t="n">
        <f aca="false">IF(W$65=0,"-",SUM(W70:W71))</f>
        <v>0</v>
      </c>
      <c r="X81" s="168" t="str">
        <f aca="false">IF(X$65=0,"-",SUM(X70:X71))</f>
        <v>-</v>
      </c>
      <c r="Y81" s="168" t="str">
        <f aca="false">IF(Y$65=0,"-",SUM(Y70:Y71))</f>
        <v>-</v>
      </c>
      <c r="Z81" s="168" t="n">
        <f aca="false">IF(Z$65=0,"-",SUM(Z70:Z71))</f>
        <v>5</v>
      </c>
      <c r="AA81" s="168" t="str">
        <f aca="false">IF(AA$65=0,"-",SUM(AA70:AA71))</f>
        <v>-</v>
      </c>
      <c r="AB81" s="168" t="str">
        <f aca="false">IF(AB$65=0,"-",SUM(AB70:AB71))</f>
        <v>-</v>
      </c>
      <c r="AC81" s="168" t="str">
        <f aca="false">IF(AC$65=0,"-",SUM(AC70:AC71))</f>
        <v>-</v>
      </c>
      <c r="AD81" s="169" t="str">
        <f aca="false">IF(AD$65=0,"-",SUM(AD70:AD71))</f>
        <v>-</v>
      </c>
      <c r="AE81" s="171" t="n">
        <f aca="false">IF(AE$65=0,"-",SUM(AE70:AE71))</f>
        <v>4</v>
      </c>
      <c r="AF81" s="168" t="str">
        <f aca="false">IF(AF$65=0,"-",SUM(AF70:AF71))</f>
        <v>-</v>
      </c>
      <c r="AG81" s="168" t="str">
        <f aca="false">IF(AG$65=0,"-",SUM(AG70:AG71))</f>
        <v>-</v>
      </c>
      <c r="AH81" s="168" t="str">
        <f aca="false">IF(AH$65=0,"-",SUM(AH70:AH71))</f>
        <v>-</v>
      </c>
      <c r="AI81" s="168" t="str">
        <f aca="false">IF(AI$65=0,"-",SUM(AI70:AI71))</f>
        <v>-</v>
      </c>
      <c r="AJ81" s="168" t="str">
        <f aca="false">IF(AJ$65=0,"-",SUM(AJ70:AJ71))</f>
        <v>-</v>
      </c>
      <c r="AK81" s="168" t="str">
        <f aca="false">IF(AK$65=0,"-",SUM(AK70:AK71))</f>
        <v>-</v>
      </c>
      <c r="AL81" s="169" t="str">
        <f aca="false">IF(AL$65=0,"-",SUM(AL70:AL71))</f>
        <v>-</v>
      </c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201"/>
      <c r="FK81" s="203"/>
      <c r="FL81" s="216" t="s">
        <v>109</v>
      </c>
      <c r="FM81" s="219"/>
      <c r="FN81" s="219"/>
      <c r="FO81" s="168" t="n">
        <f aca="false">IF(FO$65=0,"-",SUM(FO70:FO71))</f>
        <v>14</v>
      </c>
      <c r="FP81" s="168" t="n">
        <f aca="false">IF(FP$65=0,"-",SUM(FP70:FP71))</f>
        <v>0</v>
      </c>
      <c r="FQ81" s="168" t="n">
        <f aca="false">IF(FQ$65=0,"-",SUM(FQ70:FQ71))</f>
        <v>13</v>
      </c>
      <c r="FR81" s="168" t="n">
        <f aca="false">IF(FR$65=0,"-",SUM(FR70:FR71))</f>
        <v>2</v>
      </c>
      <c r="FS81" s="168" t="n">
        <f aca="false">IF(FS$65=0,"-",SUM(FS70:FS71))</f>
        <v>0</v>
      </c>
      <c r="FT81" s="168" t="n">
        <f aca="false">IF(FT$65=0,"-",SUM(FT70:FT71))</f>
        <v>0</v>
      </c>
      <c r="FU81" s="168" t="n">
        <f aca="false">IF(FU$65=0,"-",SUM(FU70:FU71))</f>
        <v>3</v>
      </c>
      <c r="FV81" s="168" t="n">
        <f aca="false">IF(FV$65=0,"-",SUM(FV70:FV71))</f>
        <v>7</v>
      </c>
      <c r="FW81" s="168" t="n">
        <f aca="false">IF(FW$65=0,"-",SUM(FW70:FW71))</f>
        <v>7</v>
      </c>
      <c r="FX81" s="168" t="n">
        <f aca="false">IF(FX$65=0,"-",SUM(FX70:FX71))</f>
        <v>6</v>
      </c>
      <c r="FY81" s="168" t="n">
        <f aca="false">IF(FY$65=0,"-",SUM(FY70:FY71))</f>
        <v>1</v>
      </c>
      <c r="FZ81" s="168" t="n">
        <f aca="false">IF(FZ$65=0,"-",SUM(FZ70:FZ71))</f>
        <v>0</v>
      </c>
      <c r="GA81" s="168" t="n">
        <f aca="false">IF(GA$65=0,"-",SUM(GA70:GA71))</f>
        <v>5</v>
      </c>
      <c r="GB81" s="168" t="n">
        <f aca="false">IF(GB$65=0,"-",SUM(GB70:GB71))</f>
        <v>0</v>
      </c>
      <c r="GC81" s="168" t="n">
        <f aca="false">IF(GC$65=0,"-",SUM(GC70:GC71))</f>
        <v>0</v>
      </c>
      <c r="GD81" s="168" t="n">
        <f aca="false">IF(GD$65=0,"-",SUM(GD70:GD71))</f>
        <v>0</v>
      </c>
      <c r="GE81" s="168" t="n">
        <f aca="false">IF(GE$65=0,"-",SUM(GE70:GE71))</f>
        <v>0</v>
      </c>
      <c r="GF81" s="168" t="n">
        <f aca="false">IF(GF$65=0,"-",SUM(GF70:GF71))</f>
        <v>0</v>
      </c>
      <c r="GG81" s="168" t="n">
        <f aca="false">IF(GG$65=0,"-",SUM(GG70:GG71))</f>
        <v>13</v>
      </c>
      <c r="GH81" s="168" t="n">
        <f aca="false">IF(GH$65=0,"-",SUM(GH70:GH71))</f>
        <v>9</v>
      </c>
      <c r="GI81" s="168" t="n">
        <f aca="false">IF(GI$65=0,"-",SUM(GI70:GI71))</f>
        <v>8</v>
      </c>
      <c r="GJ81" s="168" t="n">
        <f aca="false">IF(GJ$65=0,"-",SUM(GJ70:GJ71))</f>
        <v>0</v>
      </c>
      <c r="GK81" s="168" t="n">
        <f aca="false">IF(GK$65=0,"-",SUM(GK70:GK71))</f>
        <v>0</v>
      </c>
      <c r="GL81" s="168" t="n">
        <f aca="false">IF(GL$65=0,"-",SUM(GL70:GL71))</f>
        <v>4</v>
      </c>
      <c r="GM81" s="168" t="n">
        <f aca="false">IF(GM$65=0,"-",SUM(GM70:GM71))</f>
        <v>0</v>
      </c>
      <c r="GN81" s="168" t="n">
        <f aca="false">IF(GN$65=0,"-",SUM(GN70:GN71))</f>
        <v>0</v>
      </c>
      <c r="GO81" s="168" t="n">
        <f aca="false">IF(GO$65=0,"-",SUM(GO70:GO71))</f>
        <v>2</v>
      </c>
      <c r="GP81" s="168" t="n">
        <f aca="false">IF(GP$65=0,"-",SUM(GP70:GP71))</f>
        <v>0</v>
      </c>
      <c r="GQ81" s="168" t="n">
        <f aca="false">IF(GQ$65=0,"-",SUM(GQ70:GQ71))</f>
        <v>0</v>
      </c>
      <c r="GR81" s="168" t="n">
        <f aca="false">IF(GR$65=0,"-",SUM(GR70:GR71))</f>
        <v>6</v>
      </c>
      <c r="GS81" s="168" t="n">
        <f aca="false">IF(GS$65=0,"-",SUM(GS70:GS71))</f>
        <v>0</v>
      </c>
      <c r="GT81" s="168" t="n">
        <f aca="false">IF(GT$65=0,"-",SUM(GT70:GT71))</f>
        <v>0</v>
      </c>
      <c r="GU81" s="168" t="n">
        <f aca="false">IF(GU$65=0,"-",SUM(GU70:GU71))</f>
        <v>0</v>
      </c>
      <c r="GV81" s="168" t="n">
        <f aca="false">IF(GV$65=0,"-",SUM(GV70:GV71))</f>
        <v>0</v>
      </c>
      <c r="GW81" s="17"/>
      <c r="GX81" s="17"/>
      <c r="GY81" s="17"/>
      <c r="GZ81" s="17"/>
      <c r="HA81" s="17"/>
      <c r="HB81" s="17"/>
      <c r="HC81" s="17"/>
      <c r="HD81" s="17"/>
      <c r="HE81" s="17"/>
      <c r="HF81" s="17"/>
      <c r="HG81" s="17"/>
      <c r="HH81" s="17"/>
      <c r="HI81" s="17"/>
      <c r="HJ81" s="17"/>
      <c r="HK81" s="17"/>
      <c r="HL81" s="17"/>
      <c r="HM81" s="17"/>
      <c r="HN81" s="17"/>
      <c r="HO81" s="17"/>
      <c r="HP81" s="17"/>
      <c r="HQ81" s="17"/>
      <c r="HR81" s="17"/>
      <c r="HS81" s="17"/>
      <c r="HT81" s="17"/>
      <c r="HU81" s="17"/>
      <c r="HV81" s="17"/>
      <c r="HW81" s="17"/>
      <c r="HX81" s="17"/>
      <c r="HY81" s="17"/>
      <c r="HZ81" s="17"/>
      <c r="IA81" s="17"/>
      <c r="IB81" s="17"/>
      <c r="IC81" s="17"/>
      <c r="ID81" s="17"/>
      <c r="IE81" s="17"/>
      <c r="IF81" s="17"/>
      <c r="IG81" s="17"/>
      <c r="IH81" s="17"/>
      <c r="II81" s="17"/>
      <c r="IJ81" s="17"/>
      <c r="IK81" s="17"/>
      <c r="IL81" s="17"/>
      <c r="IM81" s="17"/>
      <c r="IN81" s="17"/>
      <c r="IO81" s="22"/>
    </row>
    <row r="82" customFormat="false" ht="15" hidden="true" customHeight="false" outlineLevel="0" collapsed="false">
      <c r="A82" s="203"/>
      <c r="B82" s="216" t="s">
        <v>110</v>
      </c>
      <c r="C82" s="217"/>
      <c r="D82" s="218"/>
      <c r="E82" s="171" t="n">
        <f aca="false">IF(E$65=0,"-",SUM(E72:E74))</f>
        <v>6</v>
      </c>
      <c r="F82" s="171" t="str">
        <f aca="false">IF(F$65=0,"-",SUM(F72:F74))</f>
        <v>-</v>
      </c>
      <c r="G82" s="171" t="n">
        <f aca="false">IF(G$65=0,"-",SUM(G72:G74))</f>
        <v>5</v>
      </c>
      <c r="H82" s="171" t="str">
        <f aca="false">IF(H$65=0,"-",SUM(H72:H74))</f>
        <v>-</v>
      </c>
      <c r="I82" s="171" t="str">
        <f aca="false">IF(I$65=0,"-",SUM(I72:I74))</f>
        <v>-</v>
      </c>
      <c r="J82" s="171" t="str">
        <f aca="false">IF(J$65=0,"-",SUM(J72:J74))</f>
        <v>-</v>
      </c>
      <c r="K82" s="171" t="n">
        <f aca="false">IF(K$65=0,"-",SUM(K72:K74))</f>
        <v>5</v>
      </c>
      <c r="L82" s="171" t="n">
        <f aca="false">IF(L$65=0,"-",SUM(L72:L74))</f>
        <v>4</v>
      </c>
      <c r="M82" s="171" t="n">
        <f aca="false">IF(M$65=0,"-",SUM(M72:M74))</f>
        <v>5</v>
      </c>
      <c r="N82" s="171" t="n">
        <f aca="false">IF(N$65=0,"-",SUM(N72:N74))</f>
        <v>4</v>
      </c>
      <c r="O82" s="171" t="str">
        <f aca="false">IF(O$65=0,"-",SUM(O72:O74))</f>
        <v>-</v>
      </c>
      <c r="P82" s="171" t="str">
        <f aca="false">IF(P$65=0,"-",SUM(P72:P74))</f>
        <v>-</v>
      </c>
      <c r="Q82" s="171" t="str">
        <f aca="false">IF(Q$65=0,"-",SUM(Q72:Q74))</f>
        <v>-</v>
      </c>
      <c r="R82" s="171" t="str">
        <f aca="false">IF(R$65=0,"-",SUM(R72:R74))</f>
        <v>-</v>
      </c>
      <c r="S82" s="171" t="str">
        <f aca="false">IF(S$65=0,"-",SUM(S72:S74))</f>
        <v>-</v>
      </c>
      <c r="T82" s="171" t="str">
        <f aca="false">IF(T$65=0,"-",SUM(T72:T74))</f>
        <v>-</v>
      </c>
      <c r="U82" s="171" t="str">
        <f aca="false">IF(U$65=0,"-",SUM(U72:U74))</f>
        <v>-</v>
      </c>
      <c r="V82" s="171" t="str">
        <f aca="false">IF(V$65=0,"-",SUM(V72:V74))</f>
        <v>-</v>
      </c>
      <c r="W82" s="171" t="n">
        <f aca="false">IF(W$65=0,"-",SUM(W72:W74))</f>
        <v>0</v>
      </c>
      <c r="X82" s="171" t="str">
        <f aca="false">IF(X$65=0,"-",SUM(X72:X74))</f>
        <v>-</v>
      </c>
      <c r="Y82" s="171" t="str">
        <f aca="false">IF(Y$65=0,"-",SUM(Y72:Y74))</f>
        <v>-</v>
      </c>
      <c r="Z82" s="171" t="n">
        <f aca="false">IF(Z$65=0,"-",SUM(Z72:Z74))</f>
        <v>0</v>
      </c>
      <c r="AA82" s="171" t="str">
        <f aca="false">IF(AA$65=0,"-",SUM(AA72:AA74))</f>
        <v>-</v>
      </c>
      <c r="AB82" s="171" t="str">
        <f aca="false">IF(AB$65=0,"-",SUM(AB72:AB74))</f>
        <v>-</v>
      </c>
      <c r="AC82" s="171" t="str">
        <f aca="false">IF(AC$65=0,"-",SUM(AC72:AC74))</f>
        <v>-</v>
      </c>
      <c r="AD82" s="171" t="str">
        <f aca="false">IF(AD$65=0,"-",SUM(AD72:AD74))</f>
        <v>-</v>
      </c>
      <c r="AE82" s="171" t="n">
        <f aca="false">IF(AE$65=0,"-",SUM(AE72:AE74))</f>
        <v>1</v>
      </c>
      <c r="AF82" s="171" t="str">
        <f aca="false">IF(AF$65=0,"-",SUM(AF72:AF74))</f>
        <v>-</v>
      </c>
      <c r="AG82" s="171" t="str">
        <f aca="false">IF(AG$65=0,"-",SUM(AG72:AG74))</f>
        <v>-</v>
      </c>
      <c r="AH82" s="171" t="str">
        <f aca="false">IF(AH$65=0,"-",SUM(AH72:AH74))</f>
        <v>-</v>
      </c>
      <c r="AI82" s="171" t="str">
        <f aca="false">IF(AI$65=0,"-",SUM(AI72:AI74))</f>
        <v>-</v>
      </c>
      <c r="AJ82" s="168" t="str">
        <f aca="false">IF(AJ$65=0,"-",SUM(AJ72:AJ74))</f>
        <v>-</v>
      </c>
      <c r="AK82" s="168" t="str">
        <f aca="false">IF(AK$65=0,"-",SUM(AK72:AK74))</f>
        <v>-</v>
      </c>
      <c r="AL82" s="169" t="str">
        <f aca="false">IF(AL$65=0,"-",SUM(AL72:AL74))</f>
        <v>-</v>
      </c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201"/>
      <c r="FK82" s="203"/>
      <c r="FL82" s="216" t="s">
        <v>110</v>
      </c>
      <c r="FM82" s="219"/>
      <c r="FN82" s="219"/>
      <c r="FO82" s="168" t="n">
        <f aca="false">IF(FO$65=0,"-",SUM(FO72:FO74))</f>
        <v>26</v>
      </c>
      <c r="FP82" s="168" t="n">
        <f aca="false">IF(FP$65=0,"-",SUM(FP72:FP74))</f>
        <v>0</v>
      </c>
      <c r="FQ82" s="168" t="n">
        <f aca="false">IF(FQ$65=0,"-",SUM(FQ72:FQ74))</f>
        <v>13</v>
      </c>
      <c r="FR82" s="168" t="n">
        <f aca="false">IF(FR$65=0,"-",SUM(FR72:FR74))</f>
        <v>1</v>
      </c>
      <c r="FS82" s="168" t="n">
        <f aca="false">IF(FS$65=0,"-",SUM(FS72:FS74))</f>
        <v>0</v>
      </c>
      <c r="FT82" s="168" t="n">
        <f aca="false">IF(FT$65=0,"-",SUM(FT72:FT74))</f>
        <v>0</v>
      </c>
      <c r="FU82" s="168" t="n">
        <f aca="false">IF(FU$65=0,"-",SUM(FU72:FU74))</f>
        <v>35</v>
      </c>
      <c r="FV82" s="168" t="n">
        <f aca="false">IF(FV$65=0,"-",SUM(FV72:FV74))</f>
        <v>34</v>
      </c>
      <c r="FW82" s="168" t="n">
        <f aca="false">IF(FW$65=0,"-",SUM(FW72:FW74))</f>
        <v>31</v>
      </c>
      <c r="FX82" s="168" t="n">
        <f aca="false">IF(FX$65=0,"-",SUM(FX72:FX74))</f>
        <v>32</v>
      </c>
      <c r="FY82" s="168" t="n">
        <f aca="false">IF(FY$65=0,"-",SUM(FY72:FY74))</f>
        <v>0</v>
      </c>
      <c r="FZ82" s="168" t="n">
        <f aca="false">IF(FZ$65=0,"-",SUM(FZ72:FZ74))</f>
        <v>7</v>
      </c>
      <c r="GA82" s="168" t="n">
        <f aca="false">IF(GA$65=0,"-",SUM(GA72:GA74))</f>
        <v>21</v>
      </c>
      <c r="GB82" s="168" t="n">
        <f aca="false">IF(GB$65=0,"-",SUM(GB72:GB74))</f>
        <v>0</v>
      </c>
      <c r="GC82" s="168" t="n">
        <f aca="false">IF(GC$65=0,"-",SUM(GC72:GC74))</f>
        <v>0</v>
      </c>
      <c r="GD82" s="168" t="n">
        <f aca="false">IF(GD$65=0,"-",SUM(GD72:GD74))</f>
        <v>0</v>
      </c>
      <c r="GE82" s="168" t="n">
        <f aca="false">IF(GE$65=0,"-",SUM(GE72:GE74))</f>
        <v>0</v>
      </c>
      <c r="GF82" s="168" t="n">
        <f aca="false">IF(GF$65=0,"-",SUM(GF72:GF74))</f>
        <v>0</v>
      </c>
      <c r="GG82" s="168" t="n">
        <f aca="false">IF(GG$65=0,"-",SUM(GG72:GG74))</f>
        <v>0</v>
      </c>
      <c r="GH82" s="168" t="n">
        <f aca="false">IF(GH$65=0,"-",SUM(GH72:GH74))</f>
        <v>1</v>
      </c>
      <c r="GI82" s="168" t="n">
        <f aca="false">IF(GI$65=0,"-",SUM(GI72:GI74))</f>
        <v>5</v>
      </c>
      <c r="GJ82" s="168" t="n">
        <f aca="false">IF(GJ$65=0,"-",SUM(GJ72:GJ74))</f>
        <v>0</v>
      </c>
      <c r="GK82" s="168" t="n">
        <f aca="false">IF(GK$65=0,"-",SUM(GK72:GK74))</f>
        <v>0</v>
      </c>
      <c r="GL82" s="168" t="n">
        <f aca="false">IF(GL$65=0,"-",SUM(GL72:GL74))</f>
        <v>7</v>
      </c>
      <c r="GM82" s="168" t="n">
        <f aca="false">IF(GM$65=0,"-",SUM(GM72:GM74))</f>
        <v>0</v>
      </c>
      <c r="GN82" s="168" t="n">
        <f aca="false">IF(GN$65=0,"-",SUM(GN72:GN74))</f>
        <v>0</v>
      </c>
      <c r="GO82" s="168" t="n">
        <f aca="false">IF(GO$65=0,"-",SUM(GO72:GO74))</f>
        <v>8</v>
      </c>
      <c r="GP82" s="168" t="n">
        <f aca="false">IF(GP$65=0,"-",SUM(GP72:GP74))</f>
        <v>5</v>
      </c>
      <c r="GQ82" s="168" t="n">
        <f aca="false">IF(GQ$65=0,"-",SUM(GQ72:GQ74))</f>
        <v>0</v>
      </c>
      <c r="GR82" s="168" t="n">
        <f aca="false">IF(GR$65=0,"-",SUM(GR72:GR74))</f>
        <v>1</v>
      </c>
      <c r="GS82" s="168" t="n">
        <f aca="false">IF(GS$65=0,"-",SUM(GS72:GS74))</f>
        <v>0</v>
      </c>
      <c r="GT82" s="168" t="n">
        <f aca="false">IF(GT$65=0,"-",SUM(GT72:GT74))</f>
        <v>0</v>
      </c>
      <c r="GU82" s="168" t="n">
        <f aca="false">IF(GU$65=0,"-",SUM(GU72:GU74))</f>
        <v>0</v>
      </c>
      <c r="GV82" s="168" t="n">
        <f aca="false">IF(GV$65=0,"-",SUM(GV72:GV74))</f>
        <v>0</v>
      </c>
      <c r="GW82" s="17"/>
      <c r="GX82" s="17"/>
      <c r="GY82" s="17"/>
      <c r="GZ82" s="17"/>
      <c r="HA82" s="17"/>
      <c r="HB82" s="17"/>
      <c r="HC82" s="17"/>
      <c r="HD82" s="17"/>
      <c r="HE82" s="17"/>
      <c r="HF82" s="17"/>
      <c r="HG82" s="17"/>
      <c r="HH82" s="17"/>
      <c r="HI82" s="17"/>
      <c r="HJ82" s="17"/>
      <c r="HK82" s="17"/>
      <c r="HL82" s="17"/>
      <c r="HM82" s="17"/>
      <c r="HN82" s="17"/>
      <c r="HO82" s="17"/>
      <c r="HP82" s="17"/>
      <c r="HQ82" s="17"/>
      <c r="HR82" s="17"/>
      <c r="HS82" s="17"/>
      <c r="HT82" s="17"/>
      <c r="HU82" s="17"/>
      <c r="HV82" s="17"/>
      <c r="HW82" s="17"/>
      <c r="HX82" s="17"/>
      <c r="HY82" s="17"/>
      <c r="HZ82" s="17"/>
      <c r="IA82" s="17"/>
      <c r="IB82" s="17"/>
      <c r="IC82" s="17"/>
      <c r="ID82" s="17"/>
      <c r="IE82" s="17"/>
      <c r="IF82" s="17"/>
      <c r="IG82" s="17"/>
      <c r="IH82" s="17"/>
      <c r="II82" s="17"/>
      <c r="IJ82" s="17"/>
      <c r="IK82" s="17"/>
      <c r="IL82" s="17"/>
      <c r="IM82" s="17"/>
      <c r="IN82" s="17"/>
      <c r="IO82" s="22"/>
    </row>
    <row r="83" customFormat="false" ht="13.8" hidden="true" customHeight="false" outlineLevel="0" collapsed="false">
      <c r="A83" s="203"/>
      <c r="B83" s="160" t="s">
        <v>111</v>
      </c>
      <c r="C83" s="199"/>
      <c r="D83" s="200"/>
      <c r="E83" s="220" t="n">
        <f aca="false">IF(OR(E$65=0,E$65="-"),"-",E82/E75)</f>
        <v>0.333333333333333</v>
      </c>
      <c r="F83" s="220" t="str">
        <f aca="false">IF(OR(F$65=0,F$65="-"),"-",F82/F75)</f>
        <v>-</v>
      </c>
      <c r="G83" s="220" t="n">
        <f aca="false">IF(OR(G$65=0,G$65="-"),"-",G82/G75)</f>
        <v>0.277777777777778</v>
      </c>
      <c r="H83" s="220" t="str">
        <f aca="false">IF(OR(H$65=0,H$65="-"),"-",H82/H75)</f>
        <v>-</v>
      </c>
      <c r="I83" s="220" t="str">
        <f aca="false">IF(OR(I$65=0,I$65="-"),"-",I82/I75)</f>
        <v>-</v>
      </c>
      <c r="J83" s="220" t="str">
        <f aca="false">IF(OR(J$65=0,J$65="-"),"-",J82/J75)</f>
        <v>-</v>
      </c>
      <c r="K83" s="220" t="n">
        <f aca="false">IF(OR(K$65=0,K$65="-"),"-",K82/K75)</f>
        <v>0.277777777777778</v>
      </c>
      <c r="L83" s="220" t="n">
        <f aca="false">IF(OR(L$65=0,L$65="-"),"-",L82/L75)</f>
        <v>0.235294117647059</v>
      </c>
      <c r="M83" s="220" t="n">
        <f aca="false">IF(OR(M$65=0,M$65="-"),"-",M82/M75)</f>
        <v>0.277777777777778</v>
      </c>
      <c r="N83" s="220" t="n">
        <f aca="false">IF(OR(N$65=0,N$65="-"),"-",N82/N75)</f>
        <v>0.222222222222222</v>
      </c>
      <c r="O83" s="220" t="str">
        <f aca="false">IF(OR(O$65=0,O$65="-"),"-",O82/O75)</f>
        <v>-</v>
      </c>
      <c r="P83" s="220" t="str">
        <f aca="false">IF(OR(P$65=0,P$65="-"),"-",P82/P75)</f>
        <v>-</v>
      </c>
      <c r="Q83" s="220" t="str">
        <f aca="false">IF(OR(Q$65=0,Q$65="-"),"-",Q82/Q75)</f>
        <v>-</v>
      </c>
      <c r="R83" s="220" t="str">
        <f aca="false">IF(OR(R$65=0,R$65="-"),"-",R82/R75)</f>
        <v>-</v>
      </c>
      <c r="S83" s="220" t="str">
        <f aca="false">IF(OR(S$65=0,S$65="-"),"-",S82/S75)</f>
        <v>-</v>
      </c>
      <c r="T83" s="220" t="str">
        <f aca="false">IF(OR(T$65=0,T$65="-"),"-",T82/T75)</f>
        <v>-</v>
      </c>
      <c r="U83" s="220" t="str">
        <f aca="false">IF(OR(U$65=0,U$65="-"),"-",U82/U75)</f>
        <v>-</v>
      </c>
      <c r="V83" s="220" t="str">
        <f aca="false">IF(OR(V$65=0,V$65="-"),"-",V82/V75)</f>
        <v>-</v>
      </c>
      <c r="W83" s="220" t="n">
        <f aca="false">IF(OR(W$65=0,W$65="-"),"-",W82/W75)</f>
        <v>0</v>
      </c>
      <c r="X83" s="220" t="str">
        <f aca="false">IF(OR(X$65=0,X$65="-"),"-",X82/X75)</f>
        <v>-</v>
      </c>
      <c r="Y83" s="220" t="str">
        <f aca="false">IF(OR(Y$65=0,Y$65="-"),"-",Y82/Y75)</f>
        <v>-</v>
      </c>
      <c r="Z83" s="220" t="n">
        <f aca="false">IF(OR(Z$65=0,Z$65="-"),"-",Z82/Z75)</f>
        <v>0</v>
      </c>
      <c r="AA83" s="220" t="str">
        <f aca="false">IF(OR(AA$65=0,AA$65="-"),"-",AA82/AA75)</f>
        <v>-</v>
      </c>
      <c r="AB83" s="220" t="str">
        <f aca="false">IF(OR(AB$65=0,AB$65="-"),"-",AB82/AB75)</f>
        <v>-</v>
      </c>
      <c r="AC83" s="220" t="str">
        <f aca="false">IF(OR(AC$65=0,AC$65="-"),"-",AC82/AC75)</f>
        <v>-</v>
      </c>
      <c r="AD83" s="220" t="str">
        <f aca="false">IF(OR(AD$65=0,AD$65="-"),"-",AD82/AD75)</f>
        <v>-</v>
      </c>
      <c r="AE83" s="220" t="n">
        <f aca="false">IF(OR(AE$65=0,AE$65="-"),"-",AE82/AE75)</f>
        <v>0.111111111111111</v>
      </c>
      <c r="AF83" s="220" t="str">
        <f aca="false">IF(OR(AF$65=0,AF$65="-"),"-",AF82/AF75)</f>
        <v>-</v>
      </c>
      <c r="AG83" s="220" t="str">
        <f aca="false">IF(OR(AG$65=0,AG$65="-"),"-",AG82/AG75)</f>
        <v>-</v>
      </c>
      <c r="AH83" s="220" t="str">
        <f aca="false">IF(OR(AH$65=0,AH$65="-"),"-",AH82/AH75)</f>
        <v>-</v>
      </c>
      <c r="AI83" s="220" t="str">
        <f aca="false">IF(OR(AI$65=0,AI$65="-"),"-",AI82/AI75)</f>
        <v>-</v>
      </c>
      <c r="AJ83" s="220" t="str">
        <f aca="false">IF(OR(AJ$65=0,AJ$65="-"),"-",AJ82/AJ75)</f>
        <v>-</v>
      </c>
      <c r="AK83" s="220" t="str">
        <f aca="false">IF(OR(AK$65=0,AK$65="-"),"-",AK82/AK75)</f>
        <v>-</v>
      </c>
      <c r="AL83" s="220" t="str">
        <f aca="false">IF(OR(AL$65=0,AL$65="-"),"-",AL82/AL75)</f>
        <v>-</v>
      </c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201"/>
      <c r="FK83" s="203"/>
      <c r="FL83" s="160" t="s">
        <v>111</v>
      </c>
      <c r="FM83" s="168"/>
      <c r="FN83" s="168"/>
      <c r="FO83" s="221" t="n">
        <f aca="false">IF(FO$65=0,"-",FO82/FO75)</f>
        <v>0.590909090909091</v>
      </c>
      <c r="FP83" s="221" t="e">
        <f aca="false">IF(FP$65=0,"-",FP82/FP75)</f>
        <v>#DIV/0!</v>
      </c>
      <c r="FQ83" s="221" t="n">
        <f aca="false">IF(FQ$65=0,"-",FQ82/FQ75)</f>
        <v>0.382352941176471</v>
      </c>
      <c r="FR83" s="221" t="n">
        <f aca="false">IF(FR$65=0,"-",FR82/FR75)</f>
        <v>0.125</v>
      </c>
      <c r="FS83" s="221" t="e">
        <f aca="false">IF(FS$65=0,"-",FS82/FS75)</f>
        <v>#DIV/0!</v>
      </c>
      <c r="FT83" s="221" t="e">
        <f aca="false">IF(FT$65=0,"-",FT82/FT75)</f>
        <v>#DIV/0!</v>
      </c>
      <c r="FU83" s="221" t="n">
        <f aca="false">IF(FU$65=0,"-",FU82/FU75)</f>
        <v>0.833333333333333</v>
      </c>
      <c r="FV83" s="221" t="n">
        <f aca="false">IF(FV$65=0,"-",FV82/FV75)</f>
        <v>0.790697674418605</v>
      </c>
      <c r="FW83" s="221" t="n">
        <f aca="false">IF(FW$65=0,"-",FW82/FW75)</f>
        <v>0.738095238095238</v>
      </c>
      <c r="FX83" s="221" t="n">
        <f aca="false">IF(FX$65=0,"-",FX82/FX75)</f>
        <v>0.761904761904762</v>
      </c>
      <c r="FY83" s="221" t="n">
        <f aca="false">IF(FY$65=0,"-",FY82/FY75)</f>
        <v>0</v>
      </c>
      <c r="FZ83" s="221" t="n">
        <f aca="false">IF(FZ$65=0,"-",FZ82/FZ75)</f>
        <v>0.875</v>
      </c>
      <c r="GA83" s="221" t="n">
        <f aca="false">IF(GA$65=0,"-",GA82/GA75)</f>
        <v>0.777777777777778</v>
      </c>
      <c r="GB83" s="221" t="e">
        <f aca="false">IF(GB$65=0,"-",GB82/GB75)</f>
        <v>#DIV/0!</v>
      </c>
      <c r="GC83" s="221" t="e">
        <f aca="false">IF(GC$65=0,"-",GC82/GC75)</f>
        <v>#DIV/0!</v>
      </c>
      <c r="GD83" s="221" t="e">
        <f aca="false">IF(GD$65=0,"-",GD82/GD75)</f>
        <v>#DIV/0!</v>
      </c>
      <c r="GE83" s="221" t="e">
        <f aca="false">IF(GE$65=0,"-",GE82/GE75)</f>
        <v>#DIV/0!</v>
      </c>
      <c r="GF83" s="221" t="e">
        <f aca="false">IF(GF$65=0,"-",GF82/GF75)</f>
        <v>#DIV/0!</v>
      </c>
      <c r="GG83" s="221" t="n">
        <f aca="false">IF(GG$65=0,"-",GG82/GG75)</f>
        <v>0</v>
      </c>
      <c r="GH83" s="221" t="n">
        <f aca="false">IF(GH$65=0,"-",GH82/GH75)</f>
        <v>0.0666666666666667</v>
      </c>
      <c r="GI83" s="221" t="n">
        <f aca="false">IF(GI$65=0,"-",GI82/GI75)</f>
        <v>0.357142857142857</v>
      </c>
      <c r="GJ83" s="221" t="e">
        <f aca="false">IF(GJ$65=0,"-",GJ82/GJ75)</f>
        <v>#DIV/0!</v>
      </c>
      <c r="GK83" s="221" t="e">
        <f aca="false">IF(GK$65=0,"-",GK82/GK75)</f>
        <v>#DIV/0!</v>
      </c>
      <c r="GL83" s="221" t="n">
        <f aca="false">IF(GL$65=0,"-",GL82/GL75)</f>
        <v>0.636363636363636</v>
      </c>
      <c r="GM83" s="221" t="e">
        <f aca="false">IF(GM$65=0,"-",GM82/GM75)</f>
        <v>#DIV/0!</v>
      </c>
      <c r="GN83" s="221" t="e">
        <f aca="false">IF(GN$65=0,"-",GN82/GN75)</f>
        <v>#DIV/0!</v>
      </c>
      <c r="GO83" s="221" t="n">
        <f aca="false">IF(GO$65=0,"-",GO82/GO75)</f>
        <v>0.727272727272727</v>
      </c>
      <c r="GP83" s="221" t="n">
        <f aca="false">IF(GP$65=0,"-",GP82/GP75)</f>
        <v>0.833333333333333</v>
      </c>
      <c r="GQ83" s="221" t="e">
        <f aca="false">IF(GQ$65=0,"-",GQ82/GQ75)</f>
        <v>#DIV/0!</v>
      </c>
      <c r="GR83" s="221" t="n">
        <f aca="false">IF(GR$65=0,"-",GR82/GR75)</f>
        <v>0.0909090909090909</v>
      </c>
      <c r="GS83" s="221" t="e">
        <f aca="false">IF(GS$65=0,"-",GS82/GS75)</f>
        <v>#DIV/0!</v>
      </c>
      <c r="GT83" s="221" t="e">
        <f aca="false">IF(GT$65=0,"-",GT82/GT75)</f>
        <v>#DIV/0!</v>
      </c>
      <c r="GU83" s="221" t="e">
        <f aca="false">IF(GU$65=0,"-",GU82/GU75)</f>
        <v>#DIV/0!</v>
      </c>
      <c r="GV83" s="221" t="e">
        <f aca="false">IF(GV$65=0,"-",GV82/GV75)</f>
        <v>#DIV/0!</v>
      </c>
      <c r="GW83" s="17"/>
      <c r="GX83" s="17"/>
      <c r="GY83" s="17"/>
      <c r="GZ83" s="17"/>
      <c r="HA83" s="17"/>
      <c r="HB83" s="17"/>
      <c r="HC83" s="17"/>
      <c r="HD83" s="17"/>
      <c r="HE83" s="17"/>
      <c r="HF83" s="17"/>
      <c r="HG83" s="17"/>
      <c r="HH83" s="17"/>
      <c r="HI83" s="17"/>
      <c r="HJ83" s="17"/>
      <c r="HK83" s="17"/>
      <c r="HL83" s="17"/>
      <c r="HM83" s="17"/>
      <c r="HN83" s="17"/>
      <c r="HO83" s="17"/>
      <c r="HP83" s="17"/>
      <c r="HQ83" s="17"/>
      <c r="HR83" s="17"/>
      <c r="HS83" s="17"/>
      <c r="HT83" s="17"/>
      <c r="HU83" s="17"/>
      <c r="HV83" s="17"/>
      <c r="HW83" s="17"/>
      <c r="HX83" s="17"/>
      <c r="HY83" s="17"/>
      <c r="HZ83" s="17"/>
      <c r="IA83" s="17"/>
      <c r="IB83" s="17"/>
      <c r="IC83" s="17"/>
      <c r="ID83" s="17"/>
      <c r="IE83" s="17"/>
      <c r="IF83" s="17"/>
      <c r="IG83" s="17"/>
      <c r="IH83" s="17"/>
      <c r="II83" s="17"/>
      <c r="IJ83" s="17"/>
      <c r="IK83" s="17"/>
      <c r="IL83" s="17"/>
      <c r="IM83" s="17"/>
      <c r="IN83" s="17"/>
      <c r="IO83" s="22"/>
    </row>
    <row r="84" customFormat="false" ht="13.4" hidden="true" customHeight="false" outlineLevel="0" collapsed="false">
      <c r="A84" s="203"/>
      <c r="B84" s="21" t="s">
        <v>112</v>
      </c>
      <c r="C84" s="222"/>
      <c r="D84" s="223"/>
      <c r="E84" s="171" t="n">
        <f aca="false">IF(E$65=0,"-",SUM(E67:E70))</f>
        <v>9</v>
      </c>
      <c r="F84" s="169" t="str">
        <f aca="false">IF(F$65=0,"-",SUM(F67:F70))</f>
        <v>-</v>
      </c>
      <c r="G84" s="171" t="n">
        <f aca="false">IF(G$65=0,"-",SUM(G67:G70))</f>
        <v>11</v>
      </c>
      <c r="H84" s="168" t="str">
        <f aca="false">IF(H$65=0,"-",SUM(H67:H70))</f>
        <v>-</v>
      </c>
      <c r="I84" s="168" t="str">
        <f aca="false">IF(I$65=0,"-",SUM(I67:I70))</f>
        <v>-</v>
      </c>
      <c r="J84" s="169" t="str">
        <f aca="false">IF(J$65=0,"-",SUM(J67:J70))</f>
        <v>-</v>
      </c>
      <c r="K84" s="171" t="n">
        <f aca="false">IF(K$65=0,"-",SUM(K67:K70))</f>
        <v>12</v>
      </c>
      <c r="L84" s="168" t="n">
        <f aca="false">IF(L$65=0,"-",SUM(L67:L70))</f>
        <v>10</v>
      </c>
      <c r="M84" s="168" t="n">
        <f aca="false">IF(M$65=0,"-",SUM(M67:M70))</f>
        <v>9</v>
      </c>
      <c r="N84" s="169" t="n">
        <f aca="false">IF(N$65=0,"-",SUM(N67:N70))</f>
        <v>11</v>
      </c>
      <c r="O84" s="171" t="str">
        <f aca="false">IF(O$65=0,"-",SUM(O67:O70))</f>
        <v>-</v>
      </c>
      <c r="P84" s="168" t="str">
        <f aca="false">IF(P$65=0,"-",SUM(P67:P70))</f>
        <v>-</v>
      </c>
      <c r="Q84" s="168" t="str">
        <f aca="false">IF(Q$65=0,"-",SUM(Q67:Q70))</f>
        <v>-</v>
      </c>
      <c r="R84" s="168" t="str">
        <f aca="false">IF(R$65=0,"-",SUM(R67:R70))</f>
        <v>-</v>
      </c>
      <c r="S84" s="168" t="str">
        <f aca="false">IF(S$65=0,"-",SUM(S67:S70))</f>
        <v>-</v>
      </c>
      <c r="T84" s="168" t="str">
        <f aca="false">IF(T$65=0,"-",SUM(T67:T70))</f>
        <v>-</v>
      </c>
      <c r="U84" s="168" t="str">
        <f aca="false">IF(U$65=0,"-",SUM(U67:U70))</f>
        <v>-</v>
      </c>
      <c r="V84" s="169" t="str">
        <f aca="false">IF(V$65=0,"-",SUM(V67:V70))</f>
        <v>-</v>
      </c>
      <c r="W84" s="171" t="n">
        <f aca="false">IF(W$65=0,"-",SUM(W67:W70))</f>
        <v>1</v>
      </c>
      <c r="X84" s="168" t="str">
        <f aca="false">IF(X$65=0,"-",SUM(X67:X70))</f>
        <v>-</v>
      </c>
      <c r="Y84" s="168" t="str">
        <f aca="false">IF(Y$65=0,"-",SUM(Y67:Y70))</f>
        <v>-</v>
      </c>
      <c r="Z84" s="168" t="n">
        <f aca="false">IF(Z$65=0,"-",SUM(Z67:Z70))</f>
        <v>14</v>
      </c>
      <c r="AA84" s="168" t="str">
        <f aca="false">IF(AA$65=0,"-",SUM(AA67:AA70))</f>
        <v>-</v>
      </c>
      <c r="AB84" s="168" t="str">
        <f aca="false">IF(AB$65=0,"-",SUM(AB67:AB70))</f>
        <v>-</v>
      </c>
      <c r="AC84" s="168" t="str">
        <f aca="false">IF(AC$65=0,"-",SUM(AC67:AC70))</f>
        <v>-</v>
      </c>
      <c r="AD84" s="169" t="str">
        <f aca="false">IF(AD$65=0,"-",SUM(AD67:AD70))</f>
        <v>-</v>
      </c>
      <c r="AE84" s="171" t="n">
        <f aca="false">IF(AE$65=0,"-",SUM(AE67:AE70))</f>
        <v>5</v>
      </c>
      <c r="AF84" s="168" t="str">
        <f aca="false">IF(AF$65=0,"-",SUM(AF67:AF70))</f>
        <v>-</v>
      </c>
      <c r="AG84" s="168" t="str">
        <f aca="false">IF(AG$65=0,"-",SUM(AG67:AG70))</f>
        <v>-</v>
      </c>
      <c r="AH84" s="168" t="str">
        <f aca="false">IF(AH$65=0,"-",SUM(AH67:AH70))</f>
        <v>-</v>
      </c>
      <c r="AI84" s="168" t="str">
        <f aca="false">IF(AI$65=0,"-",SUM(AI67:AI70))</f>
        <v>-</v>
      </c>
      <c r="AJ84" s="168" t="str">
        <f aca="false">IF(AJ$65=0,"-",SUM(AJ67:AJ70))</f>
        <v>-</v>
      </c>
      <c r="AK84" s="168" t="str">
        <f aca="false">IF(AK$65=0,"-",SUM(AK67:AK70))</f>
        <v>-</v>
      </c>
      <c r="AL84" s="169" t="str">
        <f aca="false">IF(AL$65=0,"-",SUM(AL67:AL70))</f>
        <v>-</v>
      </c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FK84" s="201"/>
      <c r="FL84" s="21" t="s">
        <v>112</v>
      </c>
      <c r="FM84" s="63"/>
      <c r="FN84" s="63"/>
      <c r="FO84" s="168" t="n">
        <f aca="false">IF(FO$65=0,"-",SUM(FO67:FO70))</f>
        <v>14</v>
      </c>
      <c r="FP84" s="168" t="n">
        <f aca="false">IF(FP$65=0,"-",SUM(FP67:FP70))</f>
        <v>0</v>
      </c>
      <c r="FQ84" s="168" t="n">
        <f aca="false">IF(FQ$65=0,"-",SUM(FQ67:FQ70))</f>
        <v>16</v>
      </c>
      <c r="FR84" s="168" t="n">
        <f aca="false">IF(FR$65=0,"-",SUM(FR67:FR70))</f>
        <v>7</v>
      </c>
      <c r="FS84" s="168" t="n">
        <f aca="false">IF(FS$65=0,"-",SUM(FS67:FS70))</f>
        <v>0</v>
      </c>
      <c r="FT84" s="168" t="n">
        <f aca="false">IF(FT$65=0,"-",SUM(FT67:FT70))</f>
        <v>0</v>
      </c>
      <c r="FU84" s="168" t="n">
        <f aca="false">IF(FU$65=0,"-",SUM(FU67:FU70))</f>
        <v>6</v>
      </c>
      <c r="FV84" s="168" t="n">
        <f aca="false">IF(FV$65=0,"-",SUM(FV67:FV70))</f>
        <v>5</v>
      </c>
      <c r="FW84" s="168" t="n">
        <f aca="false">IF(FW$65=0,"-",SUM(FW67:FW70))</f>
        <v>8</v>
      </c>
      <c r="FX84" s="168" t="n">
        <f aca="false">IF(FX$65=0,"-",SUM(FX67:FX70))</f>
        <v>7</v>
      </c>
      <c r="FY84" s="168" t="n">
        <f aca="false">IF(FY$65=0,"-",SUM(FY67:FY70))</f>
        <v>8</v>
      </c>
      <c r="FZ84" s="168" t="n">
        <f aca="false">IF(FZ$65=0,"-",SUM(FZ67:FZ70))</f>
        <v>1</v>
      </c>
      <c r="GA84" s="168" t="n">
        <f aca="false">IF(GA$65=0,"-",SUM(GA67:GA70))</f>
        <v>5</v>
      </c>
      <c r="GB84" s="168" t="n">
        <f aca="false">IF(GB$65=0,"-",SUM(GB67:GB70))</f>
        <v>0</v>
      </c>
      <c r="GC84" s="168" t="n">
        <f aca="false">IF(GC$65=0,"-",SUM(GC67:GC70))</f>
        <v>0</v>
      </c>
      <c r="GD84" s="168" t="n">
        <f aca="false">IF(GD$65=0,"-",SUM(GD67:GD70))</f>
        <v>0</v>
      </c>
      <c r="GE84" s="168" t="n">
        <f aca="false">IF(GE$65=0,"-",SUM(GE67:GE70))</f>
        <v>0</v>
      </c>
      <c r="GF84" s="168" t="n">
        <f aca="false">IF(GF$65=0,"-",SUM(GF67:GF70))</f>
        <v>0</v>
      </c>
      <c r="GG84" s="168" t="n">
        <f aca="false">IF(GG$65=0,"-",SUM(GG67:GG70))</f>
        <v>10</v>
      </c>
      <c r="GH84" s="168" t="n">
        <f aca="false">IF(GH$65=0,"-",SUM(GH67:GH70))</f>
        <v>13</v>
      </c>
      <c r="GI84" s="168" t="n">
        <f aca="false">IF(GI$65=0,"-",SUM(GI67:GI70))</f>
        <v>7</v>
      </c>
      <c r="GJ84" s="168" t="n">
        <f aca="false">IF(GJ$65=0,"-",SUM(GJ67:GJ70))</f>
        <v>0</v>
      </c>
      <c r="GK84" s="168" t="n">
        <f aca="false">IF(GK$65=0,"-",SUM(GK67:GK70))</f>
        <v>0</v>
      </c>
      <c r="GL84" s="168" t="n">
        <f aca="false">IF(GL$65=0,"-",SUM(GL67:GL70))</f>
        <v>2</v>
      </c>
      <c r="GM84" s="168" t="n">
        <f aca="false">IF(GM$65=0,"-",SUM(GM67:GM70))</f>
        <v>0</v>
      </c>
      <c r="GN84" s="168" t="n">
        <f aca="false">IF(GN$65=0,"-",SUM(GN67:GN70))</f>
        <v>0</v>
      </c>
      <c r="GO84" s="168" t="n">
        <f aca="false">IF(GO$65=0,"-",SUM(GO67:GO70))</f>
        <v>2</v>
      </c>
      <c r="GP84" s="168" t="n">
        <f aca="false">IF(GP$65=0,"-",SUM(GP67:GP70))</f>
        <v>1</v>
      </c>
      <c r="GQ84" s="168" t="n">
        <f aca="false">IF(GQ$65=0,"-",SUM(GQ67:GQ70))</f>
        <v>0</v>
      </c>
      <c r="GR84" s="168" t="n">
        <f aca="false">IF(GR$65=0,"-",SUM(GR67:GR70))</f>
        <v>8</v>
      </c>
      <c r="GS84" s="168" t="n">
        <f aca="false">IF(GS$65=0,"-",SUM(GS67:GS70))</f>
        <v>0</v>
      </c>
      <c r="GT84" s="168" t="n">
        <f aca="false">IF(GT$65=0,"-",SUM(GT67:GT70))</f>
        <v>0</v>
      </c>
      <c r="GU84" s="168" t="n">
        <f aca="false">IF(GU$65=0,"-",SUM(GU67:GU70))</f>
        <v>0</v>
      </c>
      <c r="GV84" s="168" t="n">
        <f aca="false">IF(GV$65=0,"-",SUM(GV67:GV70))</f>
        <v>0</v>
      </c>
      <c r="GW84" s="201"/>
      <c r="GX84" s="201"/>
      <c r="GY84" s="201"/>
      <c r="GZ84" s="201"/>
      <c r="HA84" s="201"/>
      <c r="HB84" s="201"/>
      <c r="HC84" s="201"/>
      <c r="HD84" s="201"/>
      <c r="HE84" s="201"/>
      <c r="HF84" s="201"/>
      <c r="HG84" s="201"/>
      <c r="HH84" s="201"/>
      <c r="HI84" s="201"/>
      <c r="HJ84" s="201"/>
      <c r="HK84" s="201"/>
      <c r="HL84" s="201"/>
      <c r="HM84" s="201"/>
      <c r="HN84" s="201"/>
      <c r="HO84" s="201"/>
      <c r="HP84" s="201"/>
      <c r="HQ84" s="201"/>
      <c r="HR84" s="201"/>
      <c r="HS84" s="201"/>
      <c r="HT84" s="201"/>
      <c r="HU84" s="201"/>
      <c r="HV84" s="201"/>
      <c r="HW84" s="201"/>
      <c r="HX84" s="201"/>
      <c r="HY84" s="201"/>
      <c r="HZ84" s="201"/>
      <c r="IA84" s="201"/>
      <c r="IB84" s="201"/>
      <c r="IC84" s="201"/>
      <c r="ID84" s="201"/>
      <c r="IE84" s="201"/>
      <c r="IF84" s="201"/>
      <c r="IG84" s="201"/>
      <c r="IH84" s="201"/>
      <c r="II84" s="201"/>
      <c r="IJ84" s="201"/>
      <c r="IK84" s="201"/>
      <c r="IL84" s="201"/>
      <c r="IM84" s="201"/>
      <c r="IN84" s="201"/>
      <c r="IO84" s="201"/>
    </row>
    <row r="85" customFormat="false" ht="14.15" hidden="true" customHeight="false" outlineLevel="0" collapsed="false">
      <c r="A85" s="202"/>
      <c r="B85" s="216" t="s">
        <v>113</v>
      </c>
      <c r="C85" s="222"/>
      <c r="D85" s="223"/>
      <c r="E85" s="224" t="n">
        <f aca="false">IF(OR(E$65=0,E$65="-"),"-",E84/E75)</f>
        <v>0.5</v>
      </c>
      <c r="F85" s="224" t="str">
        <f aca="false">IF(OR(F$65=0,F$65="-"),"-",F84/F75)</f>
        <v>-</v>
      </c>
      <c r="G85" s="224" t="n">
        <f aca="false">IF(OR(G$65=0,G$65="-"),"-",G84/G75)</f>
        <v>0.611111111111111</v>
      </c>
      <c r="H85" s="224" t="str">
        <f aca="false">IF(OR(H$65=0,H$65="-"),"-",H84/H75)</f>
        <v>-</v>
      </c>
      <c r="I85" s="224" t="str">
        <f aca="false">IF(OR(I$65=0,I$65="-"),"-",I84/I75)</f>
        <v>-</v>
      </c>
      <c r="J85" s="224" t="str">
        <f aca="false">IF(OR(J$65=0,J$65="-"),"-",J84/J75)</f>
        <v>-</v>
      </c>
      <c r="K85" s="224" t="n">
        <f aca="false">IF(OR(K$65=0,K$65="-"),"-",K84/K75)</f>
        <v>0.666666666666667</v>
      </c>
      <c r="L85" s="224" t="n">
        <f aca="false">IF(OR(L$65=0,L$65="-"),"-",L84/L75)</f>
        <v>0.588235294117647</v>
      </c>
      <c r="M85" s="224" t="n">
        <f aca="false">IF(OR(M$65=0,M$65="-"),"-",M84/M75)</f>
        <v>0.5</v>
      </c>
      <c r="N85" s="224" t="n">
        <f aca="false">IF(OR(N$65=0,N$65="-"),"-",N84/N75)</f>
        <v>0.611111111111111</v>
      </c>
      <c r="O85" s="224" t="str">
        <f aca="false">IF(OR(O$65=0,O$65="-"),"-",O84/O75)</f>
        <v>-</v>
      </c>
      <c r="P85" s="224" t="str">
        <f aca="false">IF(OR(P$65=0,P$65="-"),"-",P84/P75)</f>
        <v>-</v>
      </c>
      <c r="Q85" s="224" t="str">
        <f aca="false">IF(OR(Q$65=0,Q$65="-"),"-",Q84/Q75)</f>
        <v>-</v>
      </c>
      <c r="R85" s="224" t="str">
        <f aca="false">IF(OR(R$65=0,R$65="-"),"-",R84/R75)</f>
        <v>-</v>
      </c>
      <c r="S85" s="224" t="str">
        <f aca="false">IF(OR(S$65=0,S$65="-"),"-",S84/S75)</f>
        <v>-</v>
      </c>
      <c r="T85" s="224" t="str">
        <f aca="false">IF(OR(T$65=0,T$65="-"),"-",T84/T75)</f>
        <v>-</v>
      </c>
      <c r="U85" s="224" t="str">
        <f aca="false">IF(OR(U$65=0,U$65="-"),"-",U84/U75)</f>
        <v>-</v>
      </c>
      <c r="V85" s="224" t="str">
        <f aca="false">IF(OR(V$65=0,V$65="-"),"-",V84/V75)</f>
        <v>-</v>
      </c>
      <c r="W85" s="224" t="n">
        <f aca="false">IF(OR(W$65=0,W$65="-"),"-",W84/W75)</f>
        <v>1</v>
      </c>
      <c r="X85" s="224" t="str">
        <f aca="false">IF(OR(X$65=0,X$65="-"),"-",X84/X75)</f>
        <v>-</v>
      </c>
      <c r="Y85" s="224" t="str">
        <f aca="false">IF(OR(Y$65=0,Y$65="-"),"-",Y84/Y75)</f>
        <v>-</v>
      </c>
      <c r="Z85" s="224" t="n">
        <f aca="false">IF(OR(Z$65=0,Z$65="-"),"-",Z84/Z75)</f>
        <v>0.875</v>
      </c>
      <c r="AA85" s="224" t="str">
        <f aca="false">IF(OR(AA$65=0,AA$65="-"),"-",AA84/AA75)</f>
        <v>-</v>
      </c>
      <c r="AB85" s="224" t="str">
        <f aca="false">IF(OR(AB$65=0,AB$65="-"),"-",AB84/AB75)</f>
        <v>-</v>
      </c>
      <c r="AC85" s="224" t="str">
        <f aca="false">IF(OR(AC$65=0,AC$65="-"),"-",AC84/AC75)</f>
        <v>-</v>
      </c>
      <c r="AD85" s="224" t="str">
        <f aca="false">IF(OR(AD$65=0,AD$65="-"),"-",AD84/AD75)</f>
        <v>-</v>
      </c>
      <c r="AE85" s="224" t="n">
        <f aca="false">IF(OR(AE$65=0,AE$65="-"),"-",AE84/AE75)</f>
        <v>0.555555555555556</v>
      </c>
      <c r="AF85" s="224" t="str">
        <f aca="false">IF(OR(AF$65=0,AF$65="-"),"-",AF84/AF75)</f>
        <v>-</v>
      </c>
      <c r="AG85" s="224" t="str">
        <f aca="false">IF(OR(AG$65=0,AG$65="-"),"-",AG84/AG75)</f>
        <v>-</v>
      </c>
      <c r="AH85" s="224" t="str">
        <f aca="false">IF(OR(AH$65=0,AH$65="-"),"-",AH84/AH75)</f>
        <v>-</v>
      </c>
      <c r="AI85" s="224" t="str">
        <f aca="false">IF(OR(AI$65=0,AI$65="-"),"-",AI84/AI75)</f>
        <v>-</v>
      </c>
      <c r="AJ85" s="224" t="str">
        <f aca="false">IF(OR(AJ$65=0,AJ$65="-"),"-",AJ84/AJ75)</f>
        <v>-</v>
      </c>
      <c r="AK85" s="224" t="str">
        <f aca="false">IF(OR(AK$65=0,AK$65="-"),"-",AK84/AK75)</f>
        <v>-</v>
      </c>
      <c r="AL85" s="224" t="str">
        <f aca="false">IF(OR(AL$65=0,AL$65="-"),"-",AL84/AL75)</f>
        <v>-</v>
      </c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FK85" s="201"/>
      <c r="FL85" s="216" t="s">
        <v>113</v>
      </c>
      <c r="FM85" s="63"/>
      <c r="FN85" s="63"/>
      <c r="FO85" s="221" t="n">
        <f aca="false">IF(FO$65=0,"-",FO84/FO75)</f>
        <v>0.318181818181818</v>
      </c>
      <c r="FP85" s="221" t="e">
        <f aca="false">IF(FP$65=0,"-",FP84/FP75)</f>
        <v>#DIV/0!</v>
      </c>
      <c r="FQ85" s="221" t="n">
        <f aca="false">IF(FQ$65=0,"-",FQ84/FQ75)</f>
        <v>0.470588235294118</v>
      </c>
      <c r="FR85" s="221" t="n">
        <f aca="false">IF(FR$65=0,"-",FR84/FR75)</f>
        <v>0.875</v>
      </c>
      <c r="FS85" s="221" t="e">
        <f aca="false">IF(FS$65=0,"-",FS84/FS75)</f>
        <v>#DIV/0!</v>
      </c>
      <c r="FT85" s="221" t="e">
        <f aca="false">IF(FT$65=0,"-",FT84/FT75)</f>
        <v>#DIV/0!</v>
      </c>
      <c r="FU85" s="221" t="n">
        <f aca="false">IF(FU$65=0,"-",FU84/FU75)</f>
        <v>0.142857142857143</v>
      </c>
      <c r="FV85" s="221" t="n">
        <f aca="false">IF(FV$65=0,"-",FV84/FV75)</f>
        <v>0.116279069767442</v>
      </c>
      <c r="FW85" s="221" t="n">
        <f aca="false">IF(FW$65=0,"-",FW84/FW75)</f>
        <v>0.19047619047619</v>
      </c>
      <c r="FX85" s="221" t="n">
        <f aca="false">IF(FX$65=0,"-",FX84/FX75)</f>
        <v>0.166666666666667</v>
      </c>
      <c r="FY85" s="221" t="n">
        <f aca="false">IF(FY$65=0,"-",FY84/FY75)</f>
        <v>1</v>
      </c>
      <c r="FZ85" s="221" t="n">
        <f aca="false">IF(FZ$65=0,"-",FZ84/FZ75)</f>
        <v>0.125</v>
      </c>
      <c r="GA85" s="221" t="n">
        <f aca="false">IF(GA$65=0,"-",GA84/GA75)</f>
        <v>0.185185185185185</v>
      </c>
      <c r="GB85" s="221" t="e">
        <f aca="false">IF(GB$65=0,"-",GB84/GB75)</f>
        <v>#DIV/0!</v>
      </c>
      <c r="GC85" s="221" t="e">
        <f aca="false">IF(GC$65=0,"-",GC84/GC75)</f>
        <v>#DIV/0!</v>
      </c>
      <c r="GD85" s="221" t="e">
        <f aca="false">IF(GD$65=0,"-",GD84/GD75)</f>
        <v>#DIV/0!</v>
      </c>
      <c r="GE85" s="221" t="e">
        <f aca="false">IF(GE$65=0,"-",GE84/GE75)</f>
        <v>#DIV/0!</v>
      </c>
      <c r="GF85" s="221" t="e">
        <f aca="false">IF(GF$65=0,"-",GF84/GF75)</f>
        <v>#DIV/0!</v>
      </c>
      <c r="GG85" s="221" t="n">
        <f aca="false">IF(GG$65=0,"-",GG84/GG75)</f>
        <v>0.769230769230769</v>
      </c>
      <c r="GH85" s="221" t="n">
        <f aca="false">IF(GH$65=0,"-",GH84/GH75)</f>
        <v>0.866666666666667</v>
      </c>
      <c r="GI85" s="221" t="n">
        <f aca="false">IF(GI$65=0,"-",GI84/GI75)</f>
        <v>0.5</v>
      </c>
      <c r="GJ85" s="221" t="e">
        <f aca="false">IF(GJ$65=0,"-",GJ84/GJ75)</f>
        <v>#DIV/0!</v>
      </c>
      <c r="GK85" s="221" t="e">
        <f aca="false">IF(GK$65=0,"-",GK84/GK75)</f>
        <v>#DIV/0!</v>
      </c>
      <c r="GL85" s="221" t="n">
        <f aca="false">IF(GL$65=0,"-",GL84/GL75)</f>
        <v>0.181818181818182</v>
      </c>
      <c r="GM85" s="221" t="e">
        <f aca="false">IF(GM$65=0,"-",GM84/GM75)</f>
        <v>#DIV/0!</v>
      </c>
      <c r="GN85" s="221" t="e">
        <f aca="false">IF(GN$65=0,"-",GN84/GN75)</f>
        <v>#DIV/0!</v>
      </c>
      <c r="GO85" s="221" t="n">
        <f aca="false">IF(GO$65=0,"-",GO84/GO75)</f>
        <v>0.181818181818182</v>
      </c>
      <c r="GP85" s="221" t="n">
        <f aca="false">IF(GP$65=0,"-",GP84/GP75)</f>
        <v>0.166666666666667</v>
      </c>
      <c r="GQ85" s="221" t="e">
        <f aca="false">IF(GQ$65=0,"-",GQ84/GQ75)</f>
        <v>#DIV/0!</v>
      </c>
      <c r="GR85" s="221" t="n">
        <f aca="false">IF(GR$65=0,"-",GR84/GR75)</f>
        <v>0.727272727272727</v>
      </c>
      <c r="GS85" s="221" t="e">
        <f aca="false">IF(GS$65=0,"-",GS84/GS75)</f>
        <v>#DIV/0!</v>
      </c>
      <c r="GT85" s="221" t="e">
        <f aca="false">IF(GT$65=0,"-",GT84/GT75)</f>
        <v>#DIV/0!</v>
      </c>
      <c r="GU85" s="221" t="e">
        <f aca="false">IF(GU$65=0,"-",GU84/GU75)</f>
        <v>#DIV/0!</v>
      </c>
      <c r="GV85" s="221" t="e">
        <f aca="false">IF(GV$65=0,"-",GV84/GV75)</f>
        <v>#DIV/0!</v>
      </c>
      <c r="GW85" s="201"/>
      <c r="GX85" s="201"/>
      <c r="GY85" s="201"/>
      <c r="GZ85" s="201"/>
      <c r="HA85" s="201"/>
      <c r="HB85" s="201"/>
      <c r="HC85" s="201"/>
      <c r="HD85" s="201"/>
      <c r="HE85" s="201"/>
      <c r="HF85" s="201"/>
      <c r="HG85" s="201"/>
      <c r="HH85" s="201"/>
      <c r="HI85" s="201"/>
      <c r="HJ85" s="201"/>
      <c r="HK85" s="201"/>
      <c r="HL85" s="201"/>
      <c r="HM85" s="201"/>
      <c r="HN85" s="201"/>
      <c r="HO85" s="201"/>
      <c r="HP85" s="201"/>
      <c r="HQ85" s="201"/>
      <c r="HR85" s="201"/>
      <c r="HS85" s="201"/>
      <c r="HT85" s="201"/>
      <c r="HU85" s="201"/>
      <c r="HV85" s="201"/>
      <c r="HW85" s="201"/>
      <c r="HX85" s="201"/>
      <c r="HY85" s="201"/>
      <c r="HZ85" s="201"/>
      <c r="IA85" s="201"/>
      <c r="IB85" s="201"/>
      <c r="IC85" s="201"/>
      <c r="ID85" s="201"/>
      <c r="IE85" s="201"/>
      <c r="IF85" s="201"/>
      <c r="IG85" s="201"/>
      <c r="IH85" s="201"/>
      <c r="II85" s="201"/>
      <c r="IJ85" s="201"/>
      <c r="IK85" s="201"/>
      <c r="IL85" s="201"/>
      <c r="IM85" s="201"/>
      <c r="IN85" s="201"/>
      <c r="IO85" s="201"/>
    </row>
    <row r="86" customFormat="false" ht="15" hidden="false" customHeight="true" outlineLevel="0" collapsed="false"/>
    <row r="87" customFormat="false" ht="15" hidden="false" customHeight="true" outlineLevel="0" collapsed="false">
      <c r="A87" s="225"/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5"/>
      <c r="AC87" s="225"/>
      <c r="AD87" s="225"/>
      <c r="AE87" s="225"/>
      <c r="AF87" s="225"/>
      <c r="AG87" s="225"/>
      <c r="AH87" s="225"/>
      <c r="AI87" s="225"/>
      <c r="AJ87" s="225"/>
      <c r="AK87" s="225"/>
      <c r="AL87" s="225"/>
      <c r="AM87" s="225"/>
      <c r="AN87" s="225"/>
      <c r="AO87" s="225"/>
      <c r="AP87" s="225"/>
      <c r="AQ87" s="225"/>
      <c r="AR87" s="225"/>
      <c r="AS87" s="225"/>
      <c r="AT87" s="225"/>
      <c r="AU87" s="225"/>
      <c r="AV87" s="225"/>
      <c r="AW87" s="225"/>
      <c r="AX87" s="225"/>
      <c r="AY87" s="225"/>
      <c r="AZ87" s="225"/>
      <c r="BA87" s="225"/>
      <c r="BB87" s="225"/>
      <c r="BC87" s="225"/>
      <c r="BD87" s="225"/>
      <c r="BE87" s="225"/>
      <c r="BF87" s="225"/>
      <c r="BG87" s="225"/>
      <c r="BH87" s="225"/>
      <c r="BI87" s="225"/>
      <c r="BJ87" s="225"/>
      <c r="BK87" s="225"/>
      <c r="BL87" s="225"/>
      <c r="BM87" s="225"/>
      <c r="BN87" s="225"/>
      <c r="BO87" s="225"/>
      <c r="BP87" s="225"/>
      <c r="BQ87" s="225"/>
      <c r="BR87" s="225"/>
      <c r="BS87" s="225"/>
      <c r="BT87" s="225"/>
      <c r="BU87" s="225"/>
      <c r="BV87" s="225"/>
      <c r="BW87" s="225"/>
      <c r="BX87" s="225"/>
      <c r="BY87" s="225"/>
      <c r="BZ87" s="225"/>
      <c r="CA87" s="225"/>
      <c r="CB87" s="225"/>
      <c r="CC87" s="225"/>
      <c r="CD87" s="225"/>
      <c r="CE87" s="225"/>
    </row>
    <row r="88" customFormat="false" ht="60" hidden="false" customHeight="true" outlineLevel="0" collapsed="false">
      <c r="A88" s="226"/>
      <c r="B88" s="226"/>
      <c r="C88" s="226"/>
      <c r="D88" s="226"/>
      <c r="E88" s="226"/>
      <c r="F88" s="226"/>
      <c r="G88" s="226"/>
      <c r="H88" s="226"/>
      <c r="I88" s="226"/>
      <c r="J88" s="226"/>
      <c r="K88" s="226"/>
      <c r="L88" s="226"/>
      <c r="M88" s="226"/>
      <c r="N88" s="226"/>
      <c r="O88" s="226"/>
      <c r="P88" s="226"/>
      <c r="Q88" s="226"/>
      <c r="R88" s="226"/>
      <c r="S88" s="226"/>
      <c r="T88" s="226"/>
      <c r="U88" s="226"/>
      <c r="V88" s="226"/>
      <c r="W88" s="226"/>
      <c r="X88" s="226"/>
      <c r="Y88" s="226"/>
      <c r="Z88" s="226"/>
      <c r="AA88" s="226"/>
      <c r="AB88" s="226"/>
      <c r="AC88" s="226"/>
      <c r="AD88" s="226"/>
      <c r="AE88" s="226"/>
      <c r="AF88" s="226"/>
      <c r="AG88" s="226"/>
      <c r="AH88" s="226"/>
      <c r="AI88" s="226"/>
      <c r="AJ88" s="226"/>
      <c r="AK88" s="226"/>
      <c r="AL88" s="226"/>
      <c r="AM88" s="226"/>
      <c r="AN88" s="226"/>
      <c r="AO88" s="226"/>
      <c r="AP88" s="226"/>
      <c r="AQ88" s="226"/>
      <c r="AR88" s="226"/>
      <c r="AS88" s="226"/>
      <c r="AT88" s="226"/>
      <c r="AU88" s="226"/>
      <c r="AV88" s="226"/>
      <c r="AW88" s="226"/>
      <c r="AX88" s="226"/>
      <c r="AY88" s="226"/>
      <c r="AZ88" s="226"/>
      <c r="BA88" s="226"/>
      <c r="BB88" s="226"/>
      <c r="BC88" s="226"/>
      <c r="BD88" s="226"/>
      <c r="BE88" s="226"/>
      <c r="BF88" s="226"/>
      <c r="BG88" s="226"/>
      <c r="BH88" s="226"/>
      <c r="BI88" s="226"/>
      <c r="BJ88" s="226"/>
      <c r="BK88" s="226"/>
      <c r="BL88" s="226"/>
      <c r="BM88" s="226"/>
      <c r="BN88" s="226"/>
      <c r="BO88" s="226"/>
      <c r="BP88" s="226"/>
      <c r="BQ88" s="226"/>
      <c r="BR88" s="226"/>
      <c r="BS88" s="226"/>
      <c r="BT88" s="226"/>
      <c r="BU88" s="226"/>
      <c r="BV88" s="226"/>
      <c r="BW88" s="226"/>
      <c r="BX88" s="226"/>
      <c r="BY88" s="226"/>
      <c r="BZ88" s="226"/>
      <c r="CA88" s="226"/>
      <c r="CB88" s="226"/>
      <c r="CC88" s="226"/>
      <c r="CD88" s="226"/>
      <c r="CE88" s="226"/>
    </row>
    <row r="89" customFormat="false" ht="15" hidden="false" customHeight="tru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8"/>
    </row>
    <row r="90" customFormat="false" ht="15" hidden="false" customHeight="true" outlineLevel="0" collapsed="false">
      <c r="A90" s="9"/>
      <c r="B90" s="9"/>
      <c r="C90" s="9"/>
      <c r="D90" s="9"/>
      <c r="E90" s="227" t="s">
        <v>0</v>
      </c>
      <c r="F90" s="227"/>
      <c r="G90" s="227"/>
      <c r="H90" s="228" t="e">
        <f aca="false">'විෂය තොරතුරු'!J5</f>
        <v>#N/A</v>
      </c>
      <c r="I90" s="228"/>
      <c r="J90" s="228"/>
      <c r="K90" s="228"/>
      <c r="L90" s="228"/>
      <c r="M90" s="228"/>
      <c r="N90" s="228"/>
      <c r="O90" s="228"/>
      <c r="P90" s="229"/>
      <c r="Q90" s="9"/>
      <c r="R90" s="9"/>
      <c r="S90" s="13" t="s">
        <v>1</v>
      </c>
      <c r="T90" s="9"/>
      <c r="U90" s="9"/>
      <c r="V90" s="9"/>
      <c r="W90" s="9"/>
      <c r="X90" s="9"/>
      <c r="Y90" s="9"/>
      <c r="Z90" s="230"/>
      <c r="AA90" s="230"/>
      <c r="AB90" s="230"/>
      <c r="AC90" s="230"/>
      <c r="AD90" s="230"/>
      <c r="AE90" s="230"/>
      <c r="AF90" s="230"/>
      <c r="AG90" s="231" t="s">
        <v>2</v>
      </c>
      <c r="AH90" s="231"/>
      <c r="AI90" s="232" t="s">
        <v>3</v>
      </c>
      <c r="AJ90" s="232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16"/>
    </row>
    <row r="91" customFormat="false" ht="17.35" hidden="false" customHeight="false" outlineLevel="0" collapsed="false">
      <c r="A91" s="9"/>
      <c r="B91" s="233" t="s">
        <v>114</v>
      </c>
      <c r="C91" s="9"/>
      <c r="D91" s="9"/>
      <c r="E91" s="227" t="s">
        <v>5</v>
      </c>
      <c r="F91" s="227"/>
      <c r="G91" s="227"/>
      <c r="H91" s="234" t="n">
        <f aca="false">'විෂය තොරතුරු'!J6</f>
        <v>11</v>
      </c>
      <c r="I91" s="234" t="str">
        <f aca="false">I6</f>
        <v>B</v>
      </c>
      <c r="J91" s="234"/>
      <c r="K91" s="234"/>
      <c r="L91" s="229"/>
      <c r="M91" s="229"/>
      <c r="N91" s="229"/>
      <c r="O91" s="229"/>
      <c r="P91" s="229"/>
      <c r="Q91" s="9"/>
      <c r="R91" s="9"/>
      <c r="S91" s="26" t="s">
        <v>6</v>
      </c>
      <c r="T91" s="9"/>
      <c r="U91" s="27" t="s">
        <v>7</v>
      </c>
      <c r="V91" s="27"/>
      <c r="W91" s="27"/>
      <c r="X91" s="27"/>
      <c r="Y91" s="9"/>
      <c r="Z91" s="235" t="s">
        <v>8</v>
      </c>
      <c r="AA91" s="235"/>
      <c r="AB91" s="235"/>
      <c r="AC91" s="235"/>
      <c r="AD91" s="235"/>
      <c r="AE91" s="235"/>
      <c r="AF91" s="235"/>
      <c r="AG91" s="286" t="str">
        <f aca="false">IF($B$100="","",COUNTIF($CE$100:$CE$149,"6/3 සමත්"))</f>
        <v/>
      </c>
      <c r="AH91" s="286"/>
      <c r="AI91" s="237" t="str">
        <f aca="false">IF($B$100="","",(AG91/$U$92)*100)</f>
        <v/>
      </c>
      <c r="AJ91" s="237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16"/>
    </row>
    <row r="92" customFormat="false" ht="17.35" hidden="false" customHeight="false" outlineLevel="0" collapsed="false">
      <c r="A92" s="9"/>
      <c r="B92" s="233"/>
      <c r="C92" s="9"/>
      <c r="D92" s="9"/>
      <c r="E92" s="227" t="s">
        <v>9</v>
      </c>
      <c r="F92" s="227"/>
      <c r="G92" s="227"/>
      <c r="H92" s="228" t="str">
        <f aca="false">'විෂය තොරතුරු'!J9</f>
        <v/>
      </c>
      <c r="I92" s="228"/>
      <c r="J92" s="234"/>
      <c r="K92" s="234"/>
      <c r="L92" s="229"/>
      <c r="M92" s="229"/>
      <c r="N92" s="229"/>
      <c r="O92" s="229"/>
      <c r="P92" s="229"/>
      <c r="Q92" s="9"/>
      <c r="R92" s="9"/>
      <c r="S92" s="34" t="s">
        <v>10</v>
      </c>
      <c r="T92" s="9"/>
      <c r="U92" s="27" t="n">
        <f aca="false">IF($B$100="",0,50-COUNTIF($B$100:$B$149,""))</f>
        <v>0</v>
      </c>
      <c r="V92" s="27"/>
      <c r="W92" s="27"/>
      <c r="X92" s="27"/>
      <c r="Y92" s="9"/>
      <c r="Z92" s="235" t="s">
        <v>11</v>
      </c>
      <c r="AA92" s="235"/>
      <c r="AB92" s="235"/>
      <c r="AC92" s="235"/>
      <c r="AD92" s="235"/>
      <c r="AE92" s="235"/>
      <c r="AF92" s="235"/>
      <c r="AG92" s="35" t="str">
        <f aca="false">IF($B$100="","",COUNTIF($CE$100:$CE$149,"5/3 සමත්"))</f>
        <v/>
      </c>
      <c r="AH92" s="35"/>
      <c r="AI92" s="36" t="str">
        <f aca="false">IF($B$100="","",(AG92/$U$92)*100)</f>
        <v/>
      </c>
      <c r="AJ92" s="36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16"/>
    </row>
    <row r="93" customFormat="false" ht="15" hidden="false" customHeight="false" outlineLevel="0" collapsed="false">
      <c r="A93" s="9"/>
      <c r="B93" s="233"/>
      <c r="C93" s="9"/>
      <c r="D93" s="9"/>
      <c r="E93" s="227" t="s">
        <v>12</v>
      </c>
      <c r="F93" s="227"/>
      <c r="G93" s="227"/>
      <c r="H93" s="228" t="s">
        <v>13</v>
      </c>
      <c r="I93" s="228"/>
      <c r="J93" s="234"/>
      <c r="K93" s="234"/>
      <c r="L93" s="229"/>
      <c r="M93" s="229"/>
      <c r="N93" s="229"/>
      <c r="O93" s="229"/>
      <c r="P93" s="229"/>
      <c r="Q93" s="9"/>
      <c r="R93" s="9"/>
      <c r="S93" s="37" t="s">
        <v>14</v>
      </c>
      <c r="T93" s="9"/>
      <c r="U93" s="9"/>
      <c r="V93" s="9"/>
      <c r="W93" s="9"/>
      <c r="X93" s="9"/>
      <c r="Y93" s="9"/>
      <c r="Z93" s="239" t="s">
        <v>15</v>
      </c>
      <c r="AA93" s="239"/>
      <c r="AB93" s="239"/>
      <c r="AC93" s="239"/>
      <c r="AD93" s="239"/>
      <c r="AE93" s="239"/>
      <c r="AF93" s="239"/>
      <c r="AG93" s="369" t="str">
        <f aca="false">IF($B$100="","",SUM(AG91:AG92))</f>
        <v/>
      </c>
      <c r="AH93" s="369"/>
      <c r="AI93" s="241" t="str">
        <f aca="false">IF($B$100="","",(AG93/$U$92)*100)</f>
        <v/>
      </c>
      <c r="AJ93" s="241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16"/>
    </row>
    <row r="94" customFormat="false" ht="15" hidden="false" customHeight="false" outlineLevel="0" collapsed="false">
      <c r="A94" s="9"/>
      <c r="B94" s="242" t="n">
        <f aca="false">B9</f>
        <v>2025</v>
      </c>
      <c r="C94" s="9"/>
      <c r="D94" s="9"/>
      <c r="E94" s="227" t="s">
        <v>16</v>
      </c>
      <c r="F94" s="227"/>
      <c r="G94" s="227"/>
      <c r="H94" s="228" t="s">
        <v>115</v>
      </c>
      <c r="I94" s="228"/>
      <c r="J94" s="228"/>
      <c r="K94" s="228"/>
      <c r="L94" s="228"/>
      <c r="M94" s="228"/>
      <c r="N94" s="243" t="s">
        <v>18</v>
      </c>
      <c r="O94" s="244" t="n">
        <f aca="false">O9</f>
        <v>2025</v>
      </c>
      <c r="P94" s="244"/>
      <c r="Q94" s="9"/>
      <c r="R94" s="9"/>
      <c r="S94" s="46" t="s">
        <v>19</v>
      </c>
      <c r="T94" s="9"/>
      <c r="U94" s="9"/>
      <c r="V94" s="9"/>
      <c r="W94" s="9"/>
      <c r="X94" s="9"/>
      <c r="Y94" s="9"/>
      <c r="Z94" s="235" t="s">
        <v>20</v>
      </c>
      <c r="AA94" s="235"/>
      <c r="AB94" s="235"/>
      <c r="AC94" s="235"/>
      <c r="AD94" s="235"/>
      <c r="AE94" s="235"/>
      <c r="AF94" s="235"/>
      <c r="AG94" s="55" t="str">
        <f aca="false">IF($B$100="","",COUNTIF($CE$100:$CE$149,"සමත් කළ හැකි"))</f>
        <v/>
      </c>
      <c r="AH94" s="55"/>
      <c r="AI94" s="56" t="str">
        <f aca="false">IF($B$100="","",(AG94/$U$92)*100)</f>
        <v/>
      </c>
      <c r="AJ94" s="56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16"/>
    </row>
    <row r="95" customFormat="false" ht="15" hidden="false" customHeight="false" outlineLevel="0" collapsed="false">
      <c r="A95" s="9"/>
      <c r="B95" s="242"/>
      <c r="C95" s="9"/>
      <c r="D95" s="9"/>
      <c r="E95" s="245" t="s">
        <v>22</v>
      </c>
      <c r="F95" s="246"/>
      <c r="G95" s="246"/>
      <c r="H95" s="229"/>
      <c r="I95" s="229"/>
      <c r="J95" s="229"/>
      <c r="K95" s="229"/>
      <c r="L95" s="229"/>
      <c r="M95" s="247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235" t="s">
        <v>23</v>
      </c>
      <c r="AA95" s="235"/>
      <c r="AB95" s="235"/>
      <c r="AC95" s="235"/>
      <c r="AD95" s="235"/>
      <c r="AE95" s="235"/>
      <c r="AF95" s="235"/>
      <c r="AG95" s="248" t="str">
        <f aca="false">IF($B$100="","",(+AG91+AG92+AG94))</f>
        <v/>
      </c>
      <c r="AH95" s="248"/>
      <c r="AI95" s="249" t="str">
        <f aca="false">IF($B$100="","",(AG95/$U$92)*100)</f>
        <v/>
      </c>
      <c r="AJ95" s="24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16"/>
    </row>
    <row r="96" customFormat="false" ht="15" hidden="false" customHeight="false" outlineLevel="0" collapsed="false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250" t="s">
        <v>24</v>
      </c>
      <c r="AA96" s="251"/>
      <c r="AB96" s="251"/>
      <c r="AC96" s="251"/>
      <c r="AD96" s="251"/>
      <c r="AE96" s="251"/>
      <c r="AF96" s="251"/>
      <c r="AG96" s="252" t="str">
        <f aca="false">IF(B100="","",COUNTIF($CE$100:$CE$149,"W9"))</f>
        <v/>
      </c>
      <c r="AH96" s="252"/>
      <c r="AI96" s="253" t="str">
        <f aca="false">IF($B$100="","",(AG96/$U$92)*100)</f>
        <v/>
      </c>
      <c r="AJ96" s="253"/>
      <c r="AK96" s="9"/>
      <c r="AL96" s="254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16"/>
    </row>
    <row r="97" customFormat="false" ht="14.25" hidden="false" customHeight="true" outlineLevel="0" collapsed="false">
      <c r="A97" s="65" t="s">
        <v>25</v>
      </c>
      <c r="B97" s="66" t="s">
        <v>26</v>
      </c>
      <c r="C97" s="67" t="s">
        <v>27</v>
      </c>
      <c r="D97" s="68" t="s">
        <v>28</v>
      </c>
      <c r="E97" s="255" t="s">
        <v>29</v>
      </c>
      <c r="F97" s="255"/>
      <c r="G97" s="256" t="s">
        <v>30</v>
      </c>
      <c r="H97" s="256"/>
      <c r="I97" s="256"/>
      <c r="J97" s="256"/>
      <c r="K97" s="71" t="s">
        <v>31</v>
      </c>
      <c r="L97" s="72" t="s">
        <v>32</v>
      </c>
      <c r="M97" s="72" t="s">
        <v>33</v>
      </c>
      <c r="N97" s="73" t="s">
        <v>34</v>
      </c>
      <c r="O97" s="257" t="s">
        <v>35</v>
      </c>
      <c r="P97" s="257"/>
      <c r="Q97" s="257"/>
      <c r="R97" s="257"/>
      <c r="S97" s="257"/>
      <c r="T97" s="257"/>
      <c r="U97" s="257"/>
      <c r="V97" s="257"/>
      <c r="W97" s="256" t="s">
        <v>36</v>
      </c>
      <c r="X97" s="256"/>
      <c r="Y97" s="256"/>
      <c r="Z97" s="256"/>
      <c r="AA97" s="256"/>
      <c r="AB97" s="256"/>
      <c r="AC97" s="256"/>
      <c r="AD97" s="256"/>
      <c r="AE97" s="256" t="s">
        <v>37</v>
      </c>
      <c r="AF97" s="256"/>
      <c r="AG97" s="256"/>
      <c r="AH97" s="256"/>
      <c r="AI97" s="256"/>
      <c r="AJ97" s="256"/>
      <c r="AK97" s="256"/>
      <c r="AL97" s="256"/>
      <c r="AM97" s="75" t="s">
        <v>38</v>
      </c>
      <c r="AN97" s="76" t="s">
        <v>39</v>
      </c>
      <c r="AO97" s="77" t="s">
        <v>40</v>
      </c>
      <c r="AP97" s="78" t="s">
        <v>29</v>
      </c>
      <c r="AQ97" s="78"/>
      <c r="AR97" s="79" t="s">
        <v>30</v>
      </c>
      <c r="AS97" s="79"/>
      <c r="AT97" s="79"/>
      <c r="AU97" s="79"/>
      <c r="AV97" s="71" t="s">
        <v>31</v>
      </c>
      <c r="AW97" s="72" t="s">
        <v>32</v>
      </c>
      <c r="AX97" s="72" t="s">
        <v>33</v>
      </c>
      <c r="AY97" s="73" t="s">
        <v>34</v>
      </c>
      <c r="AZ97" s="80" t="s">
        <v>35</v>
      </c>
      <c r="BA97" s="80"/>
      <c r="BB97" s="80"/>
      <c r="BC97" s="80"/>
      <c r="BD97" s="80"/>
      <c r="BE97" s="80"/>
      <c r="BF97" s="80"/>
      <c r="BG97" s="80"/>
      <c r="BH97" s="81" t="s">
        <v>36</v>
      </c>
      <c r="BI97" s="81"/>
      <c r="BJ97" s="81"/>
      <c r="BK97" s="81"/>
      <c r="BL97" s="81"/>
      <c r="BM97" s="81"/>
      <c r="BN97" s="81"/>
      <c r="BO97" s="81"/>
      <c r="BP97" s="81" t="s">
        <v>37</v>
      </c>
      <c r="BQ97" s="81"/>
      <c r="BR97" s="81"/>
      <c r="BS97" s="81"/>
      <c r="BT97" s="81"/>
      <c r="BU97" s="81"/>
      <c r="BV97" s="81"/>
      <c r="BW97" s="81"/>
      <c r="BX97" s="256"/>
      <c r="BY97" s="256"/>
      <c r="BZ97" s="256"/>
      <c r="CA97" s="256"/>
      <c r="CB97" s="256"/>
      <c r="CC97" s="256"/>
      <c r="CD97" s="256"/>
      <c r="CE97" s="258"/>
    </row>
    <row r="98" customFormat="false" ht="93.75" hidden="false" customHeight="true" outlineLevel="0" collapsed="false">
      <c r="A98" s="65"/>
      <c r="B98" s="66"/>
      <c r="C98" s="67"/>
      <c r="D98" s="68"/>
      <c r="E98" s="102" t="str">
        <f aca="false">'විෂය තොරතුරු'!M13</f>
        <v>සිංහල භාෂාව හා සාහිත්‍යය</v>
      </c>
      <c r="F98" s="103" t="str">
        <f aca="false">'විෂය තොරතුරු'!N13</f>
        <v/>
      </c>
      <c r="G98" s="102" t="str">
        <f aca="false">'විෂය තොරතුරු'!O13</f>
        <v>බුද්ධ ධර්මය</v>
      </c>
      <c r="H98" s="104" t="str">
        <f aca="false">'විෂය තොරතුරු'!P13</f>
        <v>කතෝලික ධර්මය</v>
      </c>
      <c r="I98" s="104" t="str">
        <f aca="false">'විෂය තොරතුරු'!Q13</f>
        <v>ක්‍රිස්තියානි ධර්මය (ඉංග්‍රීසි)</v>
      </c>
      <c r="J98" s="103" t="str">
        <f aca="false">'විෂය තොරතුරු'!R13</f>
        <v/>
      </c>
      <c r="K98" s="71"/>
      <c r="L98" s="72"/>
      <c r="M98" s="72"/>
      <c r="N98" s="73"/>
      <c r="O98" s="102" t="str">
        <f aca="false">'විෂය තොරතුරු'!W13</f>
        <v>ව්‍යාපාර හා ගිණුම්කරණ අධ්‍යයනය</v>
      </c>
      <c r="P98" s="104" t="str">
        <f aca="false">'විෂය තොරතුරු'!X13</f>
        <v>පුරවැසි අධ්‍යාපනය</v>
      </c>
      <c r="Q98" s="104" t="str">
        <f aca="false">'විෂය තොරතුරු'!Y13</f>
        <v>දෙවන භාෂාවක් ලෙස (දෙමල)</v>
      </c>
      <c r="R98" s="104" t="str">
        <f aca="false">'විෂය තොරතුරු'!Z13</f>
        <v>භුගෝල විද්‍යාව</v>
      </c>
      <c r="S98" s="104" t="str">
        <f aca="false">'විෂය තොරතුරු'!AA13</f>
        <v/>
      </c>
      <c r="T98" s="104" t="str">
        <f aca="false">'විෂය තොරතුරු'!AB13</f>
        <v/>
      </c>
      <c r="U98" s="104" t="str">
        <f aca="false">'විෂය තොරතුරු'!AC13</f>
        <v/>
      </c>
      <c r="V98" s="103" t="str">
        <f aca="false">'විෂය තොරතුරු'!AD13</f>
        <v/>
      </c>
      <c r="W98" s="102" t="str">
        <f aca="false">'විෂය තොරතුරු'!AE13</f>
        <v>චිත්‍ර</v>
      </c>
      <c r="X98" s="104" t="str">
        <f aca="false">'විෂය තොරතුරු'!AF13</f>
        <v>නැටුම් (දේශීය)</v>
      </c>
      <c r="Y98" s="104" t="str">
        <f aca="false">'විෂය තොරතුරු'!AG13</f>
        <v>සංගීතය (පෙරදිග)</v>
      </c>
      <c r="Z98" s="104" t="str">
        <f aca="false">'විෂය තොරතුරු'!AH13</f>
        <v>සංගීතය (අපරදිග)</v>
      </c>
      <c r="AA98" s="104" t="str">
        <f aca="false">'විෂය තොරතුරු'!AI13</f>
        <v>නාට්‍ය හා රංග කලාව (සිංහල)</v>
      </c>
      <c r="AB98" s="104" t="str">
        <f aca="false">'විෂය තොරතුරු'!AJ13</f>
        <v>සාහිත්‍ය රසාස්වාදය (ඉංග්‍රිසි)</v>
      </c>
      <c r="AC98" s="104" t="str">
        <f aca="false">'විෂය තොරතුරු'!AK13</f>
        <v/>
      </c>
      <c r="AD98" s="103" t="str">
        <f aca="false">'විෂය තොරතුරු'!AL13</f>
        <v/>
      </c>
      <c r="AE98" s="102" t="str">
        <f aca="false">'විෂය තොරතුරු'!AM13</f>
        <v>තොරතුරු සන්නිවේදන තාක්ෂණය</v>
      </c>
      <c r="AF98" s="104" t="str">
        <f aca="false">'විෂය තොරතුරු'!AN13</f>
        <v>සන්නිවේදන මාධ්‍ය අධ්‍ය්‍යනය</v>
      </c>
      <c r="AG98" s="104" t="str">
        <f aca="false">'විෂය තොරතුරු'!AO13</f>
        <v>සෞඛ්‍ය හා ශාරීරික අධ්‍යාපනය</v>
      </c>
      <c r="AH98" s="104" t="str">
        <f aca="false">'විෂය තොරතුරු'!AP13</f>
        <v/>
      </c>
      <c r="AI98" s="104" t="str">
        <f aca="false">'විෂය තොරතුරු'!AQ13</f>
        <v/>
      </c>
      <c r="AJ98" s="104" t="str">
        <f aca="false">'විෂය තොරතුරු'!AR13</f>
        <v/>
      </c>
      <c r="AK98" s="104" t="str">
        <f aca="false">'විෂය තොරතුරු'!AS13</f>
        <v/>
      </c>
      <c r="AL98" s="103" t="str">
        <f aca="false">'විෂය තොරතුරු'!AT13</f>
        <v/>
      </c>
      <c r="AM98" s="75"/>
      <c r="AN98" s="76"/>
      <c r="AO98" s="77"/>
      <c r="AP98" s="105" t="str">
        <f aca="false">E98</f>
        <v>සිංහල භාෂාව හා සාහිත්‍යය</v>
      </c>
      <c r="AQ98" s="104" t="str">
        <f aca="false">F98</f>
        <v/>
      </c>
      <c r="AR98" s="104" t="str">
        <f aca="false">G98</f>
        <v>බුද්ධ ධර්මය</v>
      </c>
      <c r="AS98" s="104" t="str">
        <f aca="false">H98</f>
        <v>කතෝලික ධර්මය</v>
      </c>
      <c r="AT98" s="104" t="str">
        <f aca="false">I98</f>
        <v>ක්‍රිස්තියානි ධර්මය (ඉංග්‍රීසි)</v>
      </c>
      <c r="AU98" s="106" t="str">
        <f aca="false">J98</f>
        <v/>
      </c>
      <c r="AV98" s="71"/>
      <c r="AW98" s="72"/>
      <c r="AX98" s="72"/>
      <c r="AY98" s="73"/>
      <c r="AZ98" s="105" t="str">
        <f aca="false">O98</f>
        <v>ව්‍යාපාර හා ගිණුම්කරණ අධ්‍යයනය</v>
      </c>
      <c r="BA98" s="104" t="str">
        <f aca="false">P98</f>
        <v>පුරවැසි අධ්‍යාපනය</v>
      </c>
      <c r="BB98" s="104" t="str">
        <f aca="false">Q98</f>
        <v>දෙවන භාෂාවක් ලෙස (දෙමල)</v>
      </c>
      <c r="BC98" s="104" t="str">
        <f aca="false">R98</f>
        <v>භුගෝල විද්‍යාව</v>
      </c>
      <c r="BD98" s="104" t="str">
        <f aca="false">S98</f>
        <v/>
      </c>
      <c r="BE98" s="104" t="str">
        <f aca="false">T98</f>
        <v/>
      </c>
      <c r="BF98" s="104" t="str">
        <f aca="false">U98</f>
        <v/>
      </c>
      <c r="BG98" s="106" t="str">
        <f aca="false">V98</f>
        <v/>
      </c>
      <c r="BH98" s="102" t="str">
        <f aca="false">W98</f>
        <v>චිත්‍ර</v>
      </c>
      <c r="BI98" s="104" t="str">
        <f aca="false">X98</f>
        <v>නැටුම් (දේශීය)</v>
      </c>
      <c r="BJ98" s="104" t="str">
        <f aca="false">Y98</f>
        <v>සංගීතය (පෙරදිග)</v>
      </c>
      <c r="BK98" s="104" t="str">
        <f aca="false">Z98</f>
        <v>සංගීතය (අපරදිග)</v>
      </c>
      <c r="BL98" s="104" t="str">
        <f aca="false">AA98</f>
        <v>නාට්‍ය හා රංග කලාව (සිංහල)</v>
      </c>
      <c r="BM98" s="104" t="str">
        <f aca="false">AB98</f>
        <v>සාහිත්‍ය රසාස්වාදය (ඉංග්‍රිසි)</v>
      </c>
      <c r="BN98" s="104" t="str">
        <f aca="false">AC98</f>
        <v/>
      </c>
      <c r="BO98" s="103" t="str">
        <f aca="false">AD98</f>
        <v/>
      </c>
      <c r="BP98" s="102" t="str">
        <f aca="false">AE98</f>
        <v>තොරතුරු සන්නිවේදන තාක්ෂණය</v>
      </c>
      <c r="BQ98" s="104" t="str">
        <f aca="false">AF98</f>
        <v>සන්නිවේදන මාධ්‍ය අධ්‍ය්‍යනය</v>
      </c>
      <c r="BR98" s="104" t="str">
        <f aca="false">AG98</f>
        <v>සෞඛ්‍ය හා ශාරීරික අධ්‍යාපනය</v>
      </c>
      <c r="BS98" s="104" t="str">
        <f aca="false">AH98</f>
        <v/>
      </c>
      <c r="BT98" s="104" t="str">
        <f aca="false">AI98</f>
        <v/>
      </c>
      <c r="BU98" s="104" t="str">
        <f aca="false">AJ98</f>
        <v/>
      </c>
      <c r="BV98" s="104" t="str">
        <f aca="false">AK98</f>
        <v/>
      </c>
      <c r="BW98" s="103" t="str">
        <f aca="false">AL98</f>
        <v/>
      </c>
      <c r="BX98" s="107" t="s">
        <v>1</v>
      </c>
      <c r="BY98" s="108" t="s">
        <v>6</v>
      </c>
      <c r="BZ98" s="108" t="s">
        <v>10</v>
      </c>
      <c r="CA98" s="108" t="s">
        <v>14</v>
      </c>
      <c r="CB98" s="109" t="s">
        <v>19</v>
      </c>
      <c r="CC98" s="102" t="s">
        <v>41</v>
      </c>
      <c r="CD98" s="103" t="s">
        <v>42</v>
      </c>
      <c r="CE98" s="110" t="s">
        <v>43</v>
      </c>
    </row>
    <row r="99" customFormat="false" ht="17.25" hidden="false" customHeight="true" outlineLevel="0" collapsed="false">
      <c r="A99" s="122"/>
      <c r="B99" s="123"/>
      <c r="C99" s="124"/>
      <c r="D99" s="125"/>
      <c r="E99" s="126"/>
      <c r="F99" s="127"/>
      <c r="G99" s="126"/>
      <c r="H99" s="128"/>
      <c r="I99" s="128"/>
      <c r="J99" s="127"/>
      <c r="K99" s="129"/>
      <c r="L99" s="130"/>
      <c r="M99" s="130"/>
      <c r="N99" s="131"/>
      <c r="O99" s="126"/>
      <c r="P99" s="128"/>
      <c r="Q99" s="128"/>
      <c r="R99" s="128"/>
      <c r="S99" s="128"/>
      <c r="T99" s="128"/>
      <c r="U99" s="128"/>
      <c r="V99" s="127"/>
      <c r="W99" s="126"/>
      <c r="X99" s="128"/>
      <c r="Y99" s="128"/>
      <c r="Z99" s="128"/>
      <c r="AA99" s="128"/>
      <c r="AB99" s="128"/>
      <c r="AC99" s="128"/>
      <c r="AD99" s="127"/>
      <c r="AE99" s="126"/>
      <c r="AF99" s="128"/>
      <c r="AG99" s="128"/>
      <c r="AH99" s="128"/>
      <c r="AI99" s="128"/>
      <c r="AJ99" s="128"/>
      <c r="AK99" s="128"/>
      <c r="AL99" s="127"/>
      <c r="AM99" s="132"/>
      <c r="AN99" s="133"/>
      <c r="AO99" s="134"/>
      <c r="AP99" s="112"/>
      <c r="AQ99" s="111"/>
      <c r="AR99" s="111"/>
      <c r="AS99" s="111"/>
      <c r="AT99" s="111"/>
      <c r="AU99" s="113"/>
      <c r="AV99" s="135"/>
      <c r="AW99" s="86"/>
      <c r="AX99" s="86"/>
      <c r="AY99" s="136"/>
      <c r="AZ99" s="112"/>
      <c r="BA99" s="111"/>
      <c r="BB99" s="111"/>
      <c r="BC99" s="111"/>
      <c r="BD99" s="111"/>
      <c r="BE99" s="111"/>
      <c r="BF99" s="111"/>
      <c r="BG99" s="113"/>
      <c r="BH99" s="114"/>
      <c r="BI99" s="111"/>
      <c r="BJ99" s="111"/>
      <c r="BK99" s="111"/>
      <c r="BL99" s="111"/>
      <c r="BM99" s="111"/>
      <c r="BN99" s="111"/>
      <c r="BO99" s="115"/>
      <c r="BP99" s="114"/>
      <c r="BQ99" s="111"/>
      <c r="BR99" s="111"/>
      <c r="BS99" s="111"/>
      <c r="BT99" s="111"/>
      <c r="BU99" s="111"/>
      <c r="BV99" s="111"/>
      <c r="BW99" s="115"/>
      <c r="BX99" s="137"/>
      <c r="BY99" s="259"/>
      <c r="BZ99" s="259"/>
      <c r="CA99" s="259"/>
      <c r="CB99" s="260"/>
      <c r="CC99" s="126"/>
      <c r="CD99" s="127"/>
      <c r="CE99" s="140"/>
    </row>
    <row r="100" customFormat="false" ht="13.8" hidden="false" customHeight="false" outlineLevel="0" collapsed="false">
      <c r="A100" s="160" t="n">
        <v>1</v>
      </c>
      <c r="B100" s="161"/>
      <c r="C100" s="161"/>
      <c r="D100" s="162"/>
      <c r="E100" s="163"/>
      <c r="F100" s="164"/>
      <c r="G100" s="163"/>
      <c r="H100" s="165"/>
      <c r="I100" s="165"/>
      <c r="J100" s="164"/>
      <c r="K100" s="163"/>
      <c r="L100" s="165"/>
      <c r="M100" s="165"/>
      <c r="N100" s="164"/>
      <c r="O100" s="163" t="n">
        <v>44</v>
      </c>
      <c r="P100" s="165"/>
      <c r="Q100" s="165"/>
      <c r="R100" s="165"/>
      <c r="S100" s="165"/>
      <c r="T100" s="165"/>
      <c r="U100" s="165"/>
      <c r="V100" s="164"/>
      <c r="W100" s="163"/>
      <c r="X100" s="165"/>
      <c r="Y100" s="165"/>
      <c r="Z100" s="165"/>
      <c r="AA100" s="165"/>
      <c r="AB100" s="165" t="n">
        <v>7</v>
      </c>
      <c r="AC100" s="165"/>
      <c r="AD100" s="164"/>
      <c r="AE100" s="163"/>
      <c r="AF100" s="165"/>
      <c r="AG100" s="165"/>
      <c r="AH100" s="165"/>
      <c r="AI100" s="165"/>
      <c r="AJ100" s="165"/>
      <c r="AK100" s="165"/>
      <c r="AL100" s="166"/>
      <c r="AM100" s="167" t="str">
        <f aca="false">IF(B100="","",SUM(E100:AL100))</f>
        <v/>
      </c>
      <c r="AN100" s="168" t="str">
        <f aca="false">IF(B100="","",AM100/9)</f>
        <v/>
      </c>
      <c r="AO100" s="169" t="str">
        <f aca="false">IF(B100="","",IF(AM100=0,"-",RANK(AM100,$AM$100:$AM$149,0)))</f>
        <v/>
      </c>
      <c r="AP100" s="167" t="str">
        <f aca="false">IF(E100="","",IF(E100="-","-",IF(UPPER(E100)="AB","+",VLOOKUP(E100,'විෂය තොරතුරු'!$P$24:$Q$28,2))))</f>
        <v/>
      </c>
      <c r="AQ100" s="168" t="str">
        <f aca="false">IF(F100="","",IF(F100="-","-",IF(UPPER(F100)="AB","+",VLOOKUP(F100,'විෂය තොරතුරු'!$P$24:$Q$28,2))))</f>
        <v/>
      </c>
      <c r="AR100" s="168" t="str">
        <f aca="false">IF(G100="","",IF(G100="-","-",IF(UPPER(G100)="AB","+",VLOOKUP(G100,'විෂය තොරතුරු'!$P$24:$Q$28,2))))</f>
        <v/>
      </c>
      <c r="AS100" s="168" t="str">
        <f aca="false">IF(H100="","",IF(H100="-","-",IF(UPPER(H100)="AB","+",VLOOKUP(H100,'විෂය තොරතුරු'!$P$24:$Q$28,2))))</f>
        <v/>
      </c>
      <c r="AT100" s="168" t="str">
        <f aca="false">IF(I100="","",IF(I100="-","-",IF(UPPER(I100)="AB","+",VLOOKUP(I100,'විෂය තොරතුරු'!$P$24:$Q$28,2))))</f>
        <v/>
      </c>
      <c r="AU100" s="170" t="str">
        <f aca="false">IF(J100="","",IF(J100="-","-",IF(UPPER(J100)="AB","+",VLOOKUP(J100,'විෂය තොරතුරු'!$P$24:$Q$28,2))))</f>
        <v/>
      </c>
      <c r="AV100" s="171" t="str">
        <f aca="false">IF(K100="","",IF(K100="-","-",IF(UPPER(K100)="AB","+",VLOOKUP(K100,'විෂය තොරතුරු'!$P$24:$Q$28,2))))</f>
        <v/>
      </c>
      <c r="AW100" s="168" t="str">
        <f aca="false">IF(L100="","",IF(L100="-","-",IF(UPPER(L100)="AB","+",VLOOKUP(L100,'විෂය තොරතුරු'!$P$24:$Q$28,2))))</f>
        <v/>
      </c>
      <c r="AX100" s="168" t="str">
        <f aca="false">IF(M100="","",IF(M100="-","-",IF(UPPER(M100)="AB","+",VLOOKUP(M100,'විෂය තොරතුරු'!$P$24:$Q$28,2))))</f>
        <v/>
      </c>
      <c r="AY100" s="169" t="str">
        <f aca="false">IF(N100="","",IF(N100="-","-",IF(UPPER(N100)="AB","+",VLOOKUP(N100,'විෂය තොරතුරු'!$P$24:$Q$28,2))))</f>
        <v/>
      </c>
      <c r="AZ100" s="167" t="str">
        <f aca="false">IF(O100="","",IF(O100="-","-",IF(UPPER(O100)="AB","+",VLOOKUP(O100,'විෂය තොරතුරු'!$P$24:$Q$28,2))))</f>
        <v>S</v>
      </c>
      <c r="BA100" s="168" t="str">
        <f aca="false">IF(P100="","",IF(P100="-","-",IF(UPPER(P100)="AB","+",VLOOKUP(P100,'විෂය තොරතුරු'!$P$24:$Q$28,2))))</f>
        <v/>
      </c>
      <c r="BB100" s="168" t="str">
        <f aca="false">IF(Q100="","",IF(Q100="-","-",IF(UPPER(Q100)="AB","+",VLOOKUP(Q100,'විෂය තොරතුරු'!$P$24:$Q$28,2))))</f>
        <v/>
      </c>
      <c r="BC100" s="168" t="str">
        <f aca="false">IF(R100="","",IF(R100="-","-",IF(UPPER(R100)="AB","+",VLOOKUP(R100,'විෂය තොරතුරු'!$P$24:$Q$28,2))))</f>
        <v/>
      </c>
      <c r="BD100" s="168" t="str">
        <f aca="false">IF(S100="","",IF(S100="-","-",IF(UPPER(S100)="AB","+",VLOOKUP(S100,'විෂය තොරතුරු'!$P$24:$Q$28,2))))</f>
        <v/>
      </c>
      <c r="BE100" s="168" t="str">
        <f aca="false">IF(T100="","",IF(T100="-","-",IF(UPPER(T100)="AB","+",VLOOKUP(T100,'විෂය තොරතුරු'!$P$24:$Q$28,2))))</f>
        <v/>
      </c>
      <c r="BF100" s="168" t="str">
        <f aca="false">IF(U100="","",IF(U100="-","-",IF(UPPER(U100)="AB","+",VLOOKUP(U100,'විෂය තොරතුරු'!$P$24:$Q$28,2))))</f>
        <v/>
      </c>
      <c r="BG100" s="170" t="str">
        <f aca="false">IF(V100="","",IF(V100="-","-",IF(UPPER(V100)="AB","+",VLOOKUP(V100,'විෂය තොරතුරු'!$P$24:$Q$28,2))))</f>
        <v/>
      </c>
      <c r="BH100" s="171" t="str">
        <f aca="false">IF(W100="","",IF(W100="-","-",IF(UPPER(W100)="AB","+",VLOOKUP(W100,'විෂය තොරතුරු'!$P$24:$Q$28,2))))</f>
        <v/>
      </c>
      <c r="BI100" s="168" t="str">
        <f aca="false">IF(X100="","",IF(X100="-","-",IF(UPPER(X100)="AB","+",VLOOKUP(X100,'විෂය තොරතුරු'!$P$24:$Q$28,2))))</f>
        <v/>
      </c>
      <c r="BJ100" s="168" t="str">
        <f aca="false">IF(Y100="","",IF(Y100="-","-",IF(UPPER(Y100)="AB","+",VLOOKUP(Y100,'විෂය තොරතුරු'!$P$24:$Q$28,2))))</f>
        <v/>
      </c>
      <c r="BK100" s="168" t="str">
        <f aca="false">IF(Z100="","",IF(Z100="-","-",IF(UPPER(Z100)="AB","+",VLOOKUP(Z100,'විෂය තොරතුරු'!$P$24:$Q$28,2))))</f>
        <v/>
      </c>
      <c r="BL100" s="168" t="str">
        <f aca="false">IF(AA100="","",IF(AA100="-","-",IF(UPPER(AA100)="AB","+",VLOOKUP(AA100,'විෂය තොරතුරු'!$P$24:$Q$28,2))))</f>
        <v/>
      </c>
      <c r="BM100" s="168" t="str">
        <f aca="false">IF(AB100="","",IF(AB100="-","-",IF(UPPER(AB100)="AB","+",VLOOKUP(AB100,'විෂය තොරතුරු'!$P$24:$Q$28,2))))</f>
        <v>W</v>
      </c>
      <c r="BN100" s="168" t="str">
        <f aca="false">IF(AC100="","",IF(AC100="-","-",IF(UPPER(AC100)="AB","+",VLOOKUP(AC100,'විෂය තොරතුරු'!$P$24:$Q$28,2))))</f>
        <v/>
      </c>
      <c r="BO100" s="169" t="str">
        <f aca="false">IF(AD100="","",IF(AD100="-","-",IF(UPPER(AD100)="AB","+",VLOOKUP(AD100,'විෂය තොරතුරු'!$P$24:$Q$28,2))))</f>
        <v/>
      </c>
      <c r="BP100" s="171" t="str">
        <f aca="false">IF(AE100="","",IF(AE100="-","-",IF(UPPER(AE100)="AB","+",VLOOKUP(AE100,'විෂය තොරතුරු'!$P$24:$Q$28,2))))</f>
        <v/>
      </c>
      <c r="BQ100" s="168" t="str">
        <f aca="false">IF(AF100="","",IF(AF100="-","-",IF(UPPER(AF100)="AB","+",VLOOKUP(AF100,'විෂය තොරතුරු'!$P$24:$Q$28,2))))</f>
        <v/>
      </c>
      <c r="BR100" s="168" t="str">
        <f aca="false">IF(AG100="","",IF(AG100="-","-",IF(UPPER(AG100)="AB","+",VLOOKUP(AG100,'විෂය තොරතුරු'!$P$24:$Q$28,2))))</f>
        <v/>
      </c>
      <c r="BS100" s="168" t="str">
        <f aca="false">IF(AH100="","",IF(AH100="-","-",IF(UPPER(AH100)="AB","+",VLOOKUP(AH100,'විෂය තොරතුරු'!$P$24:$Q$28,2))))</f>
        <v/>
      </c>
      <c r="BT100" s="168" t="str">
        <f aca="false">IF(AI100="","",IF(AI100="-","-",IF(UPPER(AI100)="AB","+",VLOOKUP(AI100,'විෂය තොරතුරු'!$P$24:$Q$28,2))))</f>
        <v/>
      </c>
      <c r="BU100" s="168" t="str">
        <f aca="false">IF(AJ100="","",IF(AJ100="-","-",IF(UPPER(AJ100)="AB","+",VLOOKUP(AJ100,'විෂය තොරතුරු'!$P$24:$Q$28,2))))</f>
        <v/>
      </c>
      <c r="BV100" s="168" t="str">
        <f aca="false">IF(AK100="","",IF(AK100="-","-",IF(UPPER(AK100)="AB","+",VLOOKUP(AK100,'විෂය තොරතුරු'!$P$24:$Q$28,2))))</f>
        <v/>
      </c>
      <c r="BW100" s="169" t="str">
        <f aca="false">IF(AL100="","",IF(AL100="-","-",IF(UPPER(AL100)="AB","+",VLOOKUP(AL100,'විෂය තොරතුරු'!$P$24:$Q$28,2))))</f>
        <v/>
      </c>
      <c r="BX100" s="171" t="str">
        <f aca="false">IF($B100="","",COUNTIF($AP100:$BW100,"A"))</f>
        <v/>
      </c>
      <c r="BY100" s="171" t="str">
        <f aca="false">IF($B100="","",COUNTIF($AP100:$BW100,"B"))</f>
        <v/>
      </c>
      <c r="BZ100" s="171" t="str">
        <f aca="false">IF($B100="","",COUNTIF($AP100:$BW100,"C"))</f>
        <v/>
      </c>
      <c r="CA100" s="171" t="str">
        <f aca="false">IF($B100="","",COUNTIF($AP100:$BW100,"S"))</f>
        <v/>
      </c>
      <c r="CB100" s="171" t="str">
        <f aca="false">IF($B100="","",COUNTIF($AP100:$BW100,"W"))</f>
        <v/>
      </c>
      <c r="CC100" s="171" t="str">
        <f aca="false">IF(B100="","",SUM(BX100:CA100))</f>
        <v/>
      </c>
      <c r="CD100" s="169" t="str">
        <f aca="false">IF(B100="","",SUM(BX100:BZ100))</f>
        <v/>
      </c>
      <c r="CE100" s="172" t="str">
        <f aca="false">IF(B100="","",IF(AND(CC100&gt;=6,CD100&gt;=3,OR(E100&gt;=35,F100&gt;=35),L100&gt;=35),"6/3 සමත්",IF(AND(CC100&gt;=5,CD100&gt;=3,OR(E100&gt;=35,F100&gt;=35,L100&gt;=35)),"5/3 සමත්",IF(AND(CC100&gt;=4,CD100&gt;=1,OR(E100&gt;=20,F100&gt;=20,L100&gt;=20)),"සමත් කළ හැකි",IF(CB100=9,"W9","අසමත් ?")))))</f>
        <v/>
      </c>
    </row>
    <row r="101" customFormat="false" ht="13.8" hidden="false" customHeight="false" outlineLevel="0" collapsed="false">
      <c r="A101" s="160" t="n">
        <v>2</v>
      </c>
      <c r="B101" s="161"/>
      <c r="C101" s="161"/>
      <c r="D101" s="162"/>
      <c r="E101" s="163"/>
      <c r="F101" s="164"/>
      <c r="G101" s="163"/>
      <c r="H101" s="165"/>
      <c r="I101" s="165"/>
      <c r="J101" s="164"/>
      <c r="K101" s="163"/>
      <c r="L101" s="165"/>
      <c r="M101" s="165"/>
      <c r="N101" s="164"/>
      <c r="O101" s="163" t="n">
        <v>65</v>
      </c>
      <c r="P101" s="165"/>
      <c r="Q101" s="165"/>
      <c r="R101" s="165"/>
      <c r="S101" s="165"/>
      <c r="T101" s="165"/>
      <c r="U101" s="165"/>
      <c r="V101" s="164"/>
      <c r="W101" s="163" t="n">
        <v>50</v>
      </c>
      <c r="X101" s="165"/>
      <c r="Y101" s="165"/>
      <c r="Z101" s="165"/>
      <c r="AA101" s="165"/>
      <c r="AB101" s="165" t="n">
        <v>30</v>
      </c>
      <c r="AC101" s="165"/>
      <c r="AD101" s="164"/>
      <c r="AE101" s="163" t="n">
        <v>58</v>
      </c>
      <c r="AF101" s="165"/>
      <c r="AG101" s="165"/>
      <c r="AH101" s="165"/>
      <c r="AI101" s="165"/>
      <c r="AJ101" s="165"/>
      <c r="AK101" s="165"/>
      <c r="AL101" s="166"/>
      <c r="AM101" s="167" t="str">
        <f aca="false">IF(B101="","",SUM(E101:AL101))</f>
        <v/>
      </c>
      <c r="AN101" s="168" t="str">
        <f aca="false">IF(B101="","",AM101/9)</f>
        <v/>
      </c>
      <c r="AO101" s="169" t="str">
        <f aca="false">IF(B101="","",IF(AM101=0,"-",RANK(AM101,$AM$100:$AM$149,0)))</f>
        <v/>
      </c>
      <c r="AP101" s="167" t="str">
        <f aca="false">IF(E101="","",IF(E101="-","-",IF(UPPER(E101)="AB","+",VLOOKUP(E101,'විෂය තොරතුරු'!$P$24:$Q$28,2))))</f>
        <v/>
      </c>
      <c r="AQ101" s="168" t="str">
        <f aca="false">IF(F101="","",IF(F101="-","-",IF(UPPER(F101)="AB","+",VLOOKUP(F101,'විෂය තොරතුරු'!$P$24:$Q$28,2))))</f>
        <v/>
      </c>
      <c r="AR101" s="168" t="str">
        <f aca="false">IF(G101="","",IF(G101="-","-",IF(UPPER(G101)="AB","+",VLOOKUP(G101,'විෂය තොරතුරු'!$P$24:$Q$28,2))))</f>
        <v/>
      </c>
      <c r="AS101" s="168" t="str">
        <f aca="false">IF(H101="","",IF(H101="-","-",IF(UPPER(H101)="AB","+",VLOOKUP(H101,'විෂය තොරතුරු'!$P$24:$Q$28,2))))</f>
        <v/>
      </c>
      <c r="AT101" s="168" t="str">
        <f aca="false">IF(I101="","",IF(I101="-","-",IF(UPPER(I101)="AB","+",VLOOKUP(I101,'විෂය තොරතුරු'!$P$24:$Q$28,2))))</f>
        <v/>
      </c>
      <c r="AU101" s="170" t="str">
        <f aca="false">IF(J101="","",IF(J101="-","-",IF(UPPER(J101)="AB","+",VLOOKUP(J101,'විෂය තොරතුරු'!$P$24:$Q$28,2))))</f>
        <v/>
      </c>
      <c r="AV101" s="171" t="str">
        <f aca="false">IF(K101="","",IF(K101="-","-",IF(UPPER(K101)="AB","+",VLOOKUP(K101,'විෂය තොරතුරු'!$P$24:$Q$28,2))))</f>
        <v/>
      </c>
      <c r="AW101" s="168" t="str">
        <f aca="false">IF(L101="","",IF(L101="-","-",IF(UPPER(L101)="AB","+",VLOOKUP(L101,'විෂය තොරතුරු'!$P$24:$Q$28,2))))</f>
        <v/>
      </c>
      <c r="AX101" s="168" t="str">
        <f aca="false">IF(M101="","",IF(M101="-","-",IF(UPPER(M101)="AB","+",VLOOKUP(M101,'විෂය තොරතුරු'!$P$24:$Q$28,2))))</f>
        <v/>
      </c>
      <c r="AY101" s="169" t="str">
        <f aca="false">IF(N101="","",IF(N101="-","-",IF(UPPER(N101)="AB","+",VLOOKUP(N101,'විෂය තොරතුරු'!$P$24:$Q$28,2))))</f>
        <v/>
      </c>
      <c r="AZ101" s="167" t="str">
        <f aca="false">IF(O101="","",IF(O101="-","-",IF(UPPER(O101)="AB","+",VLOOKUP(O101,'විෂය තොරතුරු'!$P$24:$Q$28,2))))</f>
        <v>B</v>
      </c>
      <c r="BA101" s="168" t="str">
        <f aca="false">IF(P101="","",IF(P101="-","-",IF(UPPER(P101)="AB","+",VLOOKUP(P101,'විෂය තොරතුරු'!$P$24:$Q$28,2))))</f>
        <v/>
      </c>
      <c r="BB101" s="168" t="str">
        <f aca="false">IF(Q101="","",IF(Q101="-","-",IF(UPPER(Q101)="AB","+",VLOOKUP(Q101,'විෂය තොරතුරු'!$P$24:$Q$28,2))))</f>
        <v/>
      </c>
      <c r="BC101" s="168" t="str">
        <f aca="false">IF(R101="","",IF(R101="-","-",IF(UPPER(R101)="AB","+",VLOOKUP(R101,'විෂය තොරතුරු'!$P$24:$Q$28,2))))</f>
        <v/>
      </c>
      <c r="BD101" s="168" t="str">
        <f aca="false">IF(S101="","",IF(S101="-","-",IF(UPPER(S101)="AB","+",VLOOKUP(S101,'විෂය තොරතුරු'!$P$24:$Q$28,2))))</f>
        <v/>
      </c>
      <c r="BE101" s="168" t="str">
        <f aca="false">IF(T101="","",IF(T101="-","-",IF(UPPER(T101)="AB","+",VLOOKUP(T101,'විෂය තොරතුරු'!$P$24:$Q$28,2))))</f>
        <v/>
      </c>
      <c r="BF101" s="168" t="str">
        <f aca="false">IF(U101="","",IF(U101="-","-",IF(UPPER(U101)="AB","+",VLOOKUP(U101,'විෂය තොරතුරු'!$P$24:$Q$28,2))))</f>
        <v/>
      </c>
      <c r="BG101" s="170" t="str">
        <f aca="false">IF(V101="","",IF(V101="-","-",IF(UPPER(V101)="AB","+",VLOOKUP(V101,'විෂය තොරතුරු'!$P$24:$Q$28,2))))</f>
        <v/>
      </c>
      <c r="BH101" s="171" t="str">
        <f aca="false">IF(W101="","",IF(W101="-","-",IF(UPPER(W101)="AB","+",VLOOKUP(W101,'විෂය තොරතුරු'!$P$24:$Q$28,2))))</f>
        <v>C</v>
      </c>
      <c r="BI101" s="168" t="str">
        <f aca="false">IF(X101="","",IF(X101="-","-",IF(UPPER(X101)="AB","+",VLOOKUP(X101,'විෂය තොරතුරු'!$P$24:$Q$28,2))))</f>
        <v/>
      </c>
      <c r="BJ101" s="168" t="str">
        <f aca="false">IF(Y101="","",IF(Y101="-","-",IF(UPPER(Y101)="AB","+",VLOOKUP(Y101,'විෂය තොරතුරු'!$P$24:$Q$28,2))))</f>
        <v/>
      </c>
      <c r="BK101" s="168" t="str">
        <f aca="false">IF(Z101="","",IF(Z101="-","-",IF(UPPER(Z101)="AB","+",VLOOKUP(Z101,'විෂය තොරතුරු'!$P$24:$Q$28,2))))</f>
        <v/>
      </c>
      <c r="BL101" s="168" t="str">
        <f aca="false">IF(AA101="","",IF(AA101="-","-",IF(UPPER(AA101)="AB","+",VLOOKUP(AA101,'විෂය තොරතුරු'!$P$24:$Q$28,2))))</f>
        <v/>
      </c>
      <c r="BM101" s="168" t="str">
        <f aca="false">IF(AB101="","",IF(AB101="-","-",IF(UPPER(AB101)="AB","+",VLOOKUP(AB101,'විෂය තොරතුරු'!$P$24:$Q$28,2))))</f>
        <v>W</v>
      </c>
      <c r="BN101" s="168" t="str">
        <f aca="false">IF(AC101="","",IF(AC101="-","-",IF(UPPER(AC101)="AB","+",VLOOKUP(AC101,'විෂය තොරතුරු'!$P$24:$Q$28,2))))</f>
        <v/>
      </c>
      <c r="BO101" s="169" t="str">
        <f aca="false">IF(AD101="","",IF(AD101="-","-",IF(UPPER(AD101)="AB","+",VLOOKUP(AD101,'විෂය තොරතුරු'!$P$24:$Q$28,2))))</f>
        <v/>
      </c>
      <c r="BP101" s="171" t="str">
        <f aca="false">IF(AE101="","",IF(AE101="-","-",IF(UPPER(AE101)="AB","+",VLOOKUP(AE101,'විෂය තොරතුරු'!$P$24:$Q$28,2))))</f>
        <v>C</v>
      </c>
      <c r="BQ101" s="168" t="str">
        <f aca="false">IF(AF101="","",IF(AF101="-","-",IF(UPPER(AF101)="AB","+",VLOOKUP(AF101,'විෂය තොරතුරු'!$P$24:$Q$28,2))))</f>
        <v/>
      </c>
      <c r="BR101" s="168" t="str">
        <f aca="false">IF(AG101="","",IF(AG101="-","-",IF(UPPER(AG101)="AB","+",VLOOKUP(AG101,'විෂය තොරතුරු'!$P$24:$Q$28,2))))</f>
        <v/>
      </c>
      <c r="BS101" s="168" t="str">
        <f aca="false">IF(AH101="","",IF(AH101="-","-",IF(UPPER(AH101)="AB","+",VLOOKUP(AH101,'විෂය තොරතුරු'!$P$24:$Q$28,2))))</f>
        <v/>
      </c>
      <c r="BT101" s="168" t="str">
        <f aca="false">IF(AI101="","",IF(AI101="-","-",IF(UPPER(AI101)="AB","+",VLOOKUP(AI101,'විෂය තොරතුරු'!$P$24:$Q$28,2))))</f>
        <v/>
      </c>
      <c r="BU101" s="168" t="str">
        <f aca="false">IF(AJ101="","",IF(AJ101="-","-",IF(UPPER(AJ101)="AB","+",VLOOKUP(AJ101,'විෂය තොරතුරු'!$P$24:$Q$28,2))))</f>
        <v/>
      </c>
      <c r="BV101" s="168" t="str">
        <f aca="false">IF(AK101="","",IF(AK101="-","-",IF(UPPER(AK101)="AB","+",VLOOKUP(AK101,'විෂය තොරතුරු'!$P$24:$Q$28,2))))</f>
        <v/>
      </c>
      <c r="BW101" s="169" t="str">
        <f aca="false">IF(AL101="","",IF(AL101="-","-",IF(UPPER(AL101)="AB","+",VLOOKUP(AL101,'විෂය තොරතුරු'!$P$24:$Q$28,2))))</f>
        <v/>
      </c>
      <c r="BX101" s="171" t="str">
        <f aca="false">IF($B101="","",COUNTIF($AP101:$BW101,"A"))</f>
        <v/>
      </c>
      <c r="BY101" s="171" t="str">
        <f aca="false">IF($B101="","",COUNTIF($AP101:$BW101,"B"))</f>
        <v/>
      </c>
      <c r="BZ101" s="171" t="str">
        <f aca="false">IF($B101="","",COUNTIF($AP101:$BW101,"C"))</f>
        <v/>
      </c>
      <c r="CA101" s="171" t="str">
        <f aca="false">IF($B101="","",COUNTIF($AP101:$BW101,"S"))</f>
        <v/>
      </c>
      <c r="CB101" s="171" t="str">
        <f aca="false">IF($B101="","",COUNTIF($AP101:$BW101,"W"))</f>
        <v/>
      </c>
      <c r="CC101" s="171" t="str">
        <f aca="false">IF(B101="","",SUM(BX101:CA101))</f>
        <v/>
      </c>
      <c r="CD101" s="169" t="str">
        <f aca="false">IF(B101="","",SUM(BX101:BZ101))</f>
        <v/>
      </c>
      <c r="CE101" s="172" t="str">
        <f aca="false">IF(B101="","",IF(AND(CC101&gt;=6,CD101&gt;=3,OR(E101&gt;=35,F101&gt;=35),L101&gt;=35),"6/3 සමත්",IF(AND(CC101&gt;=5,CD101&gt;=3,OR(E101&gt;=35,F101&gt;=35,L101&gt;=35)),"5/3 සමත්",IF(AND(CC101&gt;=4,CD101&gt;=1,OR(E101&gt;=20,F101&gt;=20,L101&gt;=20)),"සමත් කළ හැකි",IF(CB101=9,"W9","අසමත් ?")))))</f>
        <v/>
      </c>
    </row>
    <row r="102" customFormat="false" ht="13.8" hidden="false" customHeight="false" outlineLevel="0" collapsed="false">
      <c r="A102" s="160" t="n">
        <v>3</v>
      </c>
      <c r="B102" s="161"/>
      <c r="C102" s="161"/>
      <c r="D102" s="162"/>
      <c r="E102" s="163"/>
      <c r="F102" s="164"/>
      <c r="G102" s="163"/>
      <c r="H102" s="165"/>
      <c r="I102" s="165"/>
      <c r="J102" s="164"/>
      <c r="K102" s="163"/>
      <c r="L102" s="165"/>
      <c r="M102" s="165"/>
      <c r="N102" s="164"/>
      <c r="O102" s="163" t="n">
        <v>58</v>
      </c>
      <c r="P102" s="165"/>
      <c r="Q102" s="165"/>
      <c r="R102" s="165"/>
      <c r="S102" s="165"/>
      <c r="T102" s="165"/>
      <c r="U102" s="165"/>
      <c r="V102" s="164"/>
      <c r="W102" s="163"/>
      <c r="X102" s="165"/>
      <c r="Y102" s="165"/>
      <c r="Z102" s="165"/>
      <c r="AA102" s="165"/>
      <c r="AB102" s="165"/>
      <c r="AC102" s="165"/>
      <c r="AD102" s="164"/>
      <c r="AE102" s="163" t="n">
        <v>55</v>
      </c>
      <c r="AF102" s="165"/>
      <c r="AG102" s="165"/>
      <c r="AH102" s="165"/>
      <c r="AI102" s="165"/>
      <c r="AJ102" s="165"/>
      <c r="AK102" s="165"/>
      <c r="AL102" s="166"/>
      <c r="AM102" s="167" t="str">
        <f aca="false">IF(B102="","",SUM(E102:AL102))</f>
        <v/>
      </c>
      <c r="AN102" s="168" t="str">
        <f aca="false">IF(B102="","",AM102/9)</f>
        <v/>
      </c>
      <c r="AO102" s="169" t="str">
        <f aca="false">IF(B102="","",IF(AM102=0,"-",RANK(AM102,$AM$100:$AM$149,0)))</f>
        <v/>
      </c>
      <c r="AP102" s="167" t="str">
        <f aca="false">IF(E102="","",IF(E102="-","-",IF(UPPER(E102)="AB","+",VLOOKUP(E102,'විෂය තොරතුරු'!$P$24:$Q$28,2))))</f>
        <v/>
      </c>
      <c r="AQ102" s="168" t="str">
        <f aca="false">IF(F102="","",IF(F102="-","-",IF(UPPER(F102)="AB","+",VLOOKUP(F102,'විෂය තොරතුරු'!$P$24:$Q$28,2))))</f>
        <v/>
      </c>
      <c r="AR102" s="168" t="str">
        <f aca="false">IF(G102="","",IF(G102="-","-",IF(UPPER(G102)="AB","+",VLOOKUP(G102,'විෂය තොරතුරු'!$P$24:$Q$28,2))))</f>
        <v/>
      </c>
      <c r="AS102" s="168" t="str">
        <f aca="false">IF(H102="","",IF(H102="-","-",IF(UPPER(H102)="AB","+",VLOOKUP(H102,'විෂය තොරතුරු'!$P$24:$Q$28,2))))</f>
        <v/>
      </c>
      <c r="AT102" s="168" t="str">
        <f aca="false">IF(I102="","",IF(I102="-","-",IF(UPPER(I102)="AB","+",VLOOKUP(I102,'විෂය තොරතුරු'!$P$24:$Q$28,2))))</f>
        <v/>
      </c>
      <c r="AU102" s="170" t="str">
        <f aca="false">IF(J102="","",IF(J102="-","-",IF(UPPER(J102)="AB","+",VLOOKUP(J102,'විෂය තොරතුරු'!$P$24:$Q$28,2))))</f>
        <v/>
      </c>
      <c r="AV102" s="171" t="str">
        <f aca="false">IF(K102="","",IF(K102="-","-",IF(UPPER(K102)="AB","+",VLOOKUP(K102,'විෂය තොරතුරු'!$P$24:$Q$28,2))))</f>
        <v/>
      </c>
      <c r="AW102" s="168" t="str">
        <f aca="false">IF(L102="","",IF(L102="-","-",IF(UPPER(L102)="AB","+",VLOOKUP(L102,'විෂය තොරතුරු'!$P$24:$Q$28,2))))</f>
        <v/>
      </c>
      <c r="AX102" s="168" t="str">
        <f aca="false">IF(M102="","",IF(M102="-","-",IF(UPPER(M102)="AB","+",VLOOKUP(M102,'විෂය තොරතුරු'!$P$24:$Q$28,2))))</f>
        <v/>
      </c>
      <c r="AY102" s="169" t="str">
        <f aca="false">IF(N102="","",IF(N102="-","-",IF(UPPER(N102)="AB","+",VLOOKUP(N102,'විෂය තොරතුරු'!$P$24:$Q$28,2))))</f>
        <v/>
      </c>
      <c r="AZ102" s="167" t="str">
        <f aca="false">IF(O102="","",IF(O102="-","-",IF(UPPER(O102)="AB","+",VLOOKUP(O102,'විෂය තොරතුරු'!$P$24:$Q$28,2))))</f>
        <v>C</v>
      </c>
      <c r="BA102" s="168" t="str">
        <f aca="false">IF(P102="","",IF(P102="-","-",IF(UPPER(P102)="AB","+",VLOOKUP(P102,'විෂය තොරතුරු'!$P$24:$Q$28,2))))</f>
        <v/>
      </c>
      <c r="BB102" s="168" t="str">
        <f aca="false">IF(Q102="","",IF(Q102="-","-",IF(UPPER(Q102)="AB","+",VLOOKUP(Q102,'විෂය තොරතුරු'!$P$24:$Q$28,2))))</f>
        <v/>
      </c>
      <c r="BC102" s="168" t="str">
        <f aca="false">IF(R102="","",IF(R102="-","-",IF(UPPER(R102)="AB","+",VLOOKUP(R102,'විෂය තොරතුරු'!$P$24:$Q$28,2))))</f>
        <v/>
      </c>
      <c r="BD102" s="168" t="str">
        <f aca="false">IF(S102="","",IF(S102="-","-",IF(UPPER(S102)="AB","+",VLOOKUP(S102,'විෂය තොරතුරු'!$P$24:$Q$28,2))))</f>
        <v/>
      </c>
      <c r="BE102" s="168" t="str">
        <f aca="false">IF(T102="","",IF(T102="-","-",IF(UPPER(T102)="AB","+",VLOOKUP(T102,'විෂය තොරතුරු'!$P$24:$Q$28,2))))</f>
        <v/>
      </c>
      <c r="BF102" s="168" t="str">
        <f aca="false">IF(U102="","",IF(U102="-","-",IF(UPPER(U102)="AB","+",VLOOKUP(U102,'විෂය තොරතුරු'!$P$24:$Q$28,2))))</f>
        <v/>
      </c>
      <c r="BG102" s="170" t="str">
        <f aca="false">IF(V102="","",IF(V102="-","-",IF(UPPER(V102)="AB","+",VLOOKUP(V102,'විෂය තොරතුරු'!$P$24:$Q$28,2))))</f>
        <v/>
      </c>
      <c r="BH102" s="171" t="str">
        <f aca="false">IF(W102="","",IF(W102="-","-",IF(UPPER(W102)="AB","+",VLOOKUP(W102,'විෂය තොරතුරු'!$P$24:$Q$28,2))))</f>
        <v/>
      </c>
      <c r="BI102" s="168" t="str">
        <f aca="false">IF(X102="","",IF(X102="-","-",IF(UPPER(X102)="AB","+",VLOOKUP(X102,'විෂය තොරතුරු'!$P$24:$Q$28,2))))</f>
        <v/>
      </c>
      <c r="BJ102" s="168" t="str">
        <f aca="false">IF(Y102="","",IF(Y102="-","-",IF(UPPER(Y102)="AB","+",VLOOKUP(Y102,'විෂය තොරතුරු'!$P$24:$Q$28,2))))</f>
        <v/>
      </c>
      <c r="BK102" s="168" t="str">
        <f aca="false">IF(Z102="","",IF(Z102="-","-",IF(UPPER(Z102)="AB","+",VLOOKUP(Z102,'විෂය තොරතුරු'!$P$24:$Q$28,2))))</f>
        <v/>
      </c>
      <c r="BL102" s="168" t="str">
        <f aca="false">IF(AA102="","",IF(AA102="-","-",IF(UPPER(AA102)="AB","+",VLOOKUP(AA102,'විෂය තොරතුරු'!$P$24:$Q$28,2))))</f>
        <v/>
      </c>
      <c r="BM102" s="168" t="str">
        <f aca="false">IF(AB102="","",IF(AB102="-","-",IF(UPPER(AB102)="AB","+",VLOOKUP(AB102,'විෂය තොරතුරු'!$P$24:$Q$28,2))))</f>
        <v/>
      </c>
      <c r="BN102" s="168" t="str">
        <f aca="false">IF(AC102="","",IF(AC102="-","-",IF(UPPER(AC102)="AB","+",VLOOKUP(AC102,'විෂය තොරතුරු'!$P$24:$Q$28,2))))</f>
        <v/>
      </c>
      <c r="BO102" s="169" t="str">
        <f aca="false">IF(AD102="","",IF(AD102="-","-",IF(UPPER(AD102)="AB","+",VLOOKUP(AD102,'විෂය තොරතුරු'!$P$24:$Q$28,2))))</f>
        <v/>
      </c>
      <c r="BP102" s="171" t="str">
        <f aca="false">IF(AE102="","",IF(AE102="-","-",IF(UPPER(AE102)="AB","+",VLOOKUP(AE102,'විෂය තොරතුරු'!$P$24:$Q$28,2))))</f>
        <v>C</v>
      </c>
      <c r="BQ102" s="168" t="str">
        <f aca="false">IF(AF102="","",IF(AF102="-","-",IF(UPPER(AF102)="AB","+",VLOOKUP(AF102,'විෂය තොරතුරු'!$P$24:$Q$28,2))))</f>
        <v/>
      </c>
      <c r="BR102" s="168" t="str">
        <f aca="false">IF(AG102="","",IF(AG102="-","-",IF(UPPER(AG102)="AB","+",VLOOKUP(AG102,'විෂය තොරතුරු'!$P$24:$Q$28,2))))</f>
        <v/>
      </c>
      <c r="BS102" s="168" t="str">
        <f aca="false">IF(AH102="","",IF(AH102="-","-",IF(UPPER(AH102)="AB","+",VLOOKUP(AH102,'විෂය තොරතුරු'!$P$24:$Q$28,2))))</f>
        <v/>
      </c>
      <c r="BT102" s="168" t="str">
        <f aca="false">IF(AI102="","",IF(AI102="-","-",IF(UPPER(AI102)="AB","+",VLOOKUP(AI102,'විෂය තොරතුරු'!$P$24:$Q$28,2))))</f>
        <v/>
      </c>
      <c r="BU102" s="168" t="str">
        <f aca="false">IF(AJ102="","",IF(AJ102="-","-",IF(UPPER(AJ102)="AB","+",VLOOKUP(AJ102,'විෂය තොරතුරු'!$P$24:$Q$28,2))))</f>
        <v/>
      </c>
      <c r="BV102" s="168" t="str">
        <f aca="false">IF(AK102="","",IF(AK102="-","-",IF(UPPER(AK102)="AB","+",VLOOKUP(AK102,'විෂය තොරතුරු'!$P$24:$Q$28,2))))</f>
        <v/>
      </c>
      <c r="BW102" s="169" t="str">
        <f aca="false">IF(AL102="","",IF(AL102="-","-",IF(UPPER(AL102)="AB","+",VLOOKUP(AL102,'විෂය තොරතුරු'!$P$24:$Q$28,2))))</f>
        <v/>
      </c>
      <c r="BX102" s="171" t="str">
        <f aca="false">IF($B102="","",COUNTIF($AP102:$BW102,"A"))</f>
        <v/>
      </c>
      <c r="BY102" s="171" t="str">
        <f aca="false">IF($B102="","",COUNTIF($AP102:$BW102,"B"))</f>
        <v/>
      </c>
      <c r="BZ102" s="171" t="str">
        <f aca="false">IF($B102="","",COUNTIF($AP102:$BW102,"C"))</f>
        <v/>
      </c>
      <c r="CA102" s="171" t="str">
        <f aca="false">IF($B102="","",COUNTIF($AP102:$BW102,"S"))</f>
        <v/>
      </c>
      <c r="CB102" s="171" t="str">
        <f aca="false">IF($B102="","",COUNTIF($AP102:$BW102,"W"))</f>
        <v/>
      </c>
      <c r="CC102" s="171" t="str">
        <f aca="false">IF(B102="","",SUM(BX102:CA102))</f>
        <v/>
      </c>
      <c r="CD102" s="169" t="str">
        <f aca="false">IF(B102="","",SUM(BX102:BZ102))</f>
        <v/>
      </c>
      <c r="CE102" s="172" t="str">
        <f aca="false">IF(B102="","",IF(AND(CC102&gt;=6,CD102&gt;=3,OR(E102&gt;=35,F102&gt;=35),L102&gt;=35),"6/3 සමත්",IF(AND(CC102&gt;=5,CD102&gt;=3,OR(E102&gt;=35,F102&gt;=35,L102&gt;=35)),"5/3 සමත්",IF(AND(CC102&gt;=4,CD102&gt;=1,OR(E102&gt;=20,F102&gt;=20,L102&gt;=20)),"සමත් කළ හැකි",IF(CB102=9,"W9","අසමත් ?")))))</f>
        <v/>
      </c>
    </row>
    <row r="103" customFormat="false" ht="13.8" hidden="false" customHeight="false" outlineLevel="0" collapsed="false">
      <c r="A103" s="160" t="n">
        <v>4</v>
      </c>
      <c r="B103" s="161"/>
      <c r="C103" s="161"/>
      <c r="D103" s="162"/>
      <c r="E103" s="163"/>
      <c r="F103" s="164"/>
      <c r="G103" s="163"/>
      <c r="H103" s="165"/>
      <c r="I103" s="165"/>
      <c r="J103" s="164"/>
      <c r="K103" s="163"/>
      <c r="L103" s="165"/>
      <c r="M103" s="165"/>
      <c r="N103" s="164"/>
      <c r="O103" s="163" t="n">
        <v>73</v>
      </c>
      <c r="P103" s="165"/>
      <c r="Q103" s="165"/>
      <c r="R103" s="165"/>
      <c r="S103" s="165"/>
      <c r="T103" s="165"/>
      <c r="U103" s="165"/>
      <c r="V103" s="164"/>
      <c r="W103" s="163"/>
      <c r="X103" s="165"/>
      <c r="Y103" s="165"/>
      <c r="Z103" s="165" t="n">
        <v>72</v>
      </c>
      <c r="AA103" s="165"/>
      <c r="AB103" s="165"/>
      <c r="AC103" s="165"/>
      <c r="AD103" s="164"/>
      <c r="AE103" s="163" t="n">
        <v>61</v>
      </c>
      <c r="AF103" s="165"/>
      <c r="AG103" s="165"/>
      <c r="AH103" s="165"/>
      <c r="AI103" s="165"/>
      <c r="AJ103" s="165"/>
      <c r="AK103" s="165"/>
      <c r="AL103" s="166"/>
      <c r="AM103" s="167" t="str">
        <f aca="false">IF(B103="","",SUM(E103:AL103))</f>
        <v/>
      </c>
      <c r="AN103" s="168" t="str">
        <f aca="false">IF(B103="","",AM103/9)</f>
        <v/>
      </c>
      <c r="AO103" s="169" t="str">
        <f aca="false">IF(B103="","",IF(AM103=0,"-",RANK(AM103,$AM$100:$AM$149,0)))</f>
        <v/>
      </c>
      <c r="AP103" s="167" t="str">
        <f aca="false">IF(E103="","",IF(E103="-","-",IF(UPPER(E103)="AB","+",VLOOKUP(E103,'විෂය තොරතුරු'!$P$24:$Q$28,2))))</f>
        <v/>
      </c>
      <c r="AQ103" s="168" t="str">
        <f aca="false">IF(F103="","",IF(F103="-","-",IF(UPPER(F103)="AB","+",VLOOKUP(F103,'විෂය තොරතුරු'!$P$24:$Q$28,2))))</f>
        <v/>
      </c>
      <c r="AR103" s="168" t="str">
        <f aca="false">IF(G103="","",IF(G103="-","-",IF(UPPER(G103)="AB","+",VLOOKUP(G103,'විෂය තොරතුරු'!$P$24:$Q$28,2))))</f>
        <v/>
      </c>
      <c r="AS103" s="168" t="str">
        <f aca="false">IF(H103="","",IF(H103="-","-",IF(UPPER(H103)="AB","+",VLOOKUP(H103,'විෂය තොරතුරු'!$P$24:$Q$28,2))))</f>
        <v/>
      </c>
      <c r="AT103" s="168" t="str">
        <f aca="false">IF(I103="","",IF(I103="-","-",IF(UPPER(I103)="AB","+",VLOOKUP(I103,'විෂය තොරතුරු'!$P$24:$Q$28,2))))</f>
        <v/>
      </c>
      <c r="AU103" s="170" t="str">
        <f aca="false">IF(J103="","",IF(J103="-","-",IF(UPPER(J103)="AB","+",VLOOKUP(J103,'විෂය තොරතුරු'!$P$24:$Q$28,2))))</f>
        <v/>
      </c>
      <c r="AV103" s="171" t="str">
        <f aca="false">IF(K103="","",IF(K103="-","-",IF(UPPER(K103)="AB","+",VLOOKUP(K103,'විෂය තොරතුරු'!$P$24:$Q$28,2))))</f>
        <v/>
      </c>
      <c r="AW103" s="168" t="str">
        <f aca="false">IF(L103="","",IF(L103="-","-",IF(UPPER(L103)="AB","+",VLOOKUP(L103,'විෂය තොරතුරු'!$P$24:$Q$28,2))))</f>
        <v/>
      </c>
      <c r="AX103" s="168" t="str">
        <f aca="false">IF(M103="","",IF(M103="-","-",IF(UPPER(M103)="AB","+",VLOOKUP(M103,'විෂය තොරතුරු'!$P$24:$Q$28,2))))</f>
        <v/>
      </c>
      <c r="AY103" s="169" t="str">
        <f aca="false">IF(N103="","",IF(N103="-","-",IF(UPPER(N103)="AB","+",VLOOKUP(N103,'විෂය තොරතුරු'!$P$24:$Q$28,2))))</f>
        <v/>
      </c>
      <c r="AZ103" s="167" t="str">
        <f aca="false">IF(O103="","",IF(O103="-","-",IF(UPPER(O103)="AB","+",VLOOKUP(O103,'විෂය තොරතුරු'!$P$24:$Q$28,2))))</f>
        <v>B</v>
      </c>
      <c r="BA103" s="168" t="str">
        <f aca="false">IF(P103="","",IF(P103="-","-",IF(UPPER(P103)="AB","+",VLOOKUP(P103,'විෂය තොරතුරු'!$P$24:$Q$28,2))))</f>
        <v/>
      </c>
      <c r="BB103" s="168" t="str">
        <f aca="false">IF(Q103="","",IF(Q103="-","-",IF(UPPER(Q103)="AB","+",VLOOKUP(Q103,'විෂය තොරතුරු'!$P$24:$Q$28,2))))</f>
        <v/>
      </c>
      <c r="BC103" s="168" t="str">
        <f aca="false">IF(R103="","",IF(R103="-","-",IF(UPPER(R103)="AB","+",VLOOKUP(R103,'විෂය තොරතුරු'!$P$24:$Q$28,2))))</f>
        <v/>
      </c>
      <c r="BD103" s="168" t="str">
        <f aca="false">IF(S103="","",IF(S103="-","-",IF(UPPER(S103)="AB","+",VLOOKUP(S103,'විෂය තොරතුරු'!$P$24:$Q$28,2))))</f>
        <v/>
      </c>
      <c r="BE103" s="168" t="str">
        <f aca="false">IF(T103="","",IF(T103="-","-",IF(UPPER(T103)="AB","+",VLOOKUP(T103,'විෂය තොරතුරු'!$P$24:$Q$28,2))))</f>
        <v/>
      </c>
      <c r="BF103" s="168" t="str">
        <f aca="false">IF(U103="","",IF(U103="-","-",IF(UPPER(U103)="AB","+",VLOOKUP(U103,'විෂය තොරතුරු'!$P$24:$Q$28,2))))</f>
        <v/>
      </c>
      <c r="BG103" s="170" t="str">
        <f aca="false">IF(V103="","",IF(V103="-","-",IF(UPPER(V103)="AB","+",VLOOKUP(V103,'විෂය තොරතුරු'!$P$24:$Q$28,2))))</f>
        <v/>
      </c>
      <c r="BH103" s="171" t="str">
        <f aca="false">IF(W103="","",IF(W103="-","-",IF(UPPER(W103)="AB","+",VLOOKUP(W103,'විෂය තොරතුරු'!$P$24:$Q$28,2))))</f>
        <v/>
      </c>
      <c r="BI103" s="168" t="str">
        <f aca="false">IF(X103="","",IF(X103="-","-",IF(UPPER(X103)="AB","+",VLOOKUP(X103,'විෂය තොරතුරු'!$P$24:$Q$28,2))))</f>
        <v/>
      </c>
      <c r="BJ103" s="168" t="str">
        <f aca="false">IF(Y103="","",IF(Y103="-","-",IF(UPPER(Y103)="AB","+",VLOOKUP(Y103,'විෂය තොරතුරු'!$P$24:$Q$28,2))))</f>
        <v/>
      </c>
      <c r="BK103" s="168" t="str">
        <f aca="false">IF(Z103="","",IF(Z103="-","-",IF(UPPER(Z103)="AB","+",VLOOKUP(Z103,'විෂය තොරතුරු'!$P$24:$Q$28,2))))</f>
        <v>B</v>
      </c>
      <c r="BL103" s="168" t="str">
        <f aca="false">IF(AA103="","",IF(AA103="-","-",IF(UPPER(AA103)="AB","+",VLOOKUP(AA103,'විෂය තොරතුරු'!$P$24:$Q$28,2))))</f>
        <v/>
      </c>
      <c r="BM103" s="168" t="str">
        <f aca="false">IF(AB103="","",IF(AB103="-","-",IF(UPPER(AB103)="AB","+",VLOOKUP(AB103,'විෂය තොරතුරු'!$P$24:$Q$28,2))))</f>
        <v/>
      </c>
      <c r="BN103" s="168" t="str">
        <f aca="false">IF(AC103="","",IF(AC103="-","-",IF(UPPER(AC103)="AB","+",VLOOKUP(AC103,'විෂය තොරතුරු'!$P$24:$Q$28,2))))</f>
        <v/>
      </c>
      <c r="BO103" s="169" t="str">
        <f aca="false">IF(AD103="","",IF(AD103="-","-",IF(UPPER(AD103)="AB","+",VLOOKUP(AD103,'විෂය තොරතුරු'!$P$24:$Q$28,2))))</f>
        <v/>
      </c>
      <c r="BP103" s="171" t="str">
        <f aca="false">IF(AE103="","",IF(AE103="-","-",IF(UPPER(AE103)="AB","+",VLOOKUP(AE103,'විෂය තොරතුරු'!$P$24:$Q$28,2))))</f>
        <v>C</v>
      </c>
      <c r="BQ103" s="168" t="str">
        <f aca="false">IF(AF103="","",IF(AF103="-","-",IF(UPPER(AF103)="AB","+",VLOOKUP(AF103,'විෂය තොරතුරු'!$P$24:$Q$28,2))))</f>
        <v/>
      </c>
      <c r="BR103" s="168" t="str">
        <f aca="false">IF(AG103="","",IF(AG103="-","-",IF(UPPER(AG103)="AB","+",VLOOKUP(AG103,'විෂය තොරතුරු'!$P$24:$Q$28,2))))</f>
        <v/>
      </c>
      <c r="BS103" s="168" t="str">
        <f aca="false">IF(AH103="","",IF(AH103="-","-",IF(UPPER(AH103)="AB","+",VLOOKUP(AH103,'විෂය තොරතුරු'!$P$24:$Q$28,2))))</f>
        <v/>
      </c>
      <c r="BT103" s="168" t="str">
        <f aca="false">IF(AI103="","",IF(AI103="-","-",IF(UPPER(AI103)="AB","+",VLOOKUP(AI103,'විෂය තොරතුරු'!$P$24:$Q$28,2))))</f>
        <v/>
      </c>
      <c r="BU103" s="168" t="str">
        <f aca="false">IF(AJ103="","",IF(AJ103="-","-",IF(UPPER(AJ103)="AB","+",VLOOKUP(AJ103,'විෂය තොරතුරු'!$P$24:$Q$28,2))))</f>
        <v/>
      </c>
      <c r="BV103" s="168" t="str">
        <f aca="false">IF(AK103="","",IF(AK103="-","-",IF(UPPER(AK103)="AB","+",VLOOKUP(AK103,'විෂය තොරතුරු'!$P$24:$Q$28,2))))</f>
        <v/>
      </c>
      <c r="BW103" s="169" t="str">
        <f aca="false">IF(AL103="","",IF(AL103="-","-",IF(UPPER(AL103)="AB","+",VLOOKUP(AL103,'විෂය තොරතුරු'!$P$24:$Q$28,2))))</f>
        <v/>
      </c>
      <c r="BX103" s="171" t="str">
        <f aca="false">IF($B103="","",COUNTIF($AP103:$BW103,"A"))</f>
        <v/>
      </c>
      <c r="BY103" s="171" t="str">
        <f aca="false">IF($B103="","",COUNTIF($AP103:$BW103,"B"))</f>
        <v/>
      </c>
      <c r="BZ103" s="171" t="str">
        <f aca="false">IF($B103="","",COUNTIF($AP103:$BW103,"C"))</f>
        <v/>
      </c>
      <c r="CA103" s="171" t="str">
        <f aca="false">IF($B103="","",COUNTIF($AP103:$BW103,"S"))</f>
        <v/>
      </c>
      <c r="CB103" s="171" t="str">
        <f aca="false">IF($B103="","",COUNTIF($AP103:$BW103,"W"))</f>
        <v/>
      </c>
      <c r="CC103" s="171" t="str">
        <f aca="false">IF(B103="","",SUM(BX103:CA103))</f>
        <v/>
      </c>
      <c r="CD103" s="169" t="str">
        <f aca="false">IF(B103="","",SUM(BX103:BZ103))</f>
        <v/>
      </c>
      <c r="CE103" s="172" t="str">
        <f aca="false">IF(B103="","",IF(AND(CC103&gt;=6,CD103&gt;=3,OR(E103&gt;=35,F103&gt;=35),L103&gt;=35),"6/3 සමත්",IF(AND(CC103&gt;=5,CD103&gt;=3,OR(E103&gt;=35,F103&gt;=35,L103&gt;=35)),"5/3 සමත්",IF(AND(CC103&gt;=4,CD103&gt;=1,OR(E103&gt;=20,F103&gt;=20,L103&gt;=20)),"සමත් කළ හැකි",IF(CB103=9,"W9","අසමත් ?")))))</f>
        <v/>
      </c>
    </row>
    <row r="104" customFormat="false" ht="13.8" hidden="false" customHeight="false" outlineLevel="0" collapsed="false">
      <c r="A104" s="160" t="n">
        <v>5</v>
      </c>
      <c r="B104" s="161"/>
      <c r="C104" s="161"/>
      <c r="D104" s="162"/>
      <c r="E104" s="163"/>
      <c r="F104" s="164"/>
      <c r="G104" s="163"/>
      <c r="H104" s="165"/>
      <c r="I104" s="165"/>
      <c r="J104" s="164"/>
      <c r="K104" s="163"/>
      <c r="L104" s="165"/>
      <c r="M104" s="165"/>
      <c r="N104" s="164"/>
      <c r="O104" s="163" t="n">
        <v>65</v>
      </c>
      <c r="P104" s="165"/>
      <c r="Q104" s="165"/>
      <c r="R104" s="165"/>
      <c r="S104" s="165"/>
      <c r="T104" s="165"/>
      <c r="U104" s="165"/>
      <c r="V104" s="164"/>
      <c r="W104" s="163"/>
      <c r="X104" s="165"/>
      <c r="Y104" s="165"/>
      <c r="Z104" s="165"/>
      <c r="AA104" s="165" t="n">
        <v>72</v>
      </c>
      <c r="AB104" s="165"/>
      <c r="AC104" s="165"/>
      <c r="AD104" s="164"/>
      <c r="AE104" s="163"/>
      <c r="AF104" s="165"/>
      <c r="AG104" s="165"/>
      <c r="AH104" s="165"/>
      <c r="AI104" s="165"/>
      <c r="AJ104" s="165"/>
      <c r="AK104" s="165"/>
      <c r="AL104" s="166"/>
      <c r="AM104" s="167" t="str">
        <f aca="false">IF(B104="","",SUM(E104:AL104))</f>
        <v/>
      </c>
      <c r="AN104" s="168" t="str">
        <f aca="false">IF(B104="","",AM104/9)</f>
        <v/>
      </c>
      <c r="AO104" s="169" t="str">
        <f aca="false">IF(B104="","",IF(AM104=0,"-",RANK(AM104,$AM$100:$AM$149,0)))</f>
        <v/>
      </c>
      <c r="AP104" s="167" t="str">
        <f aca="false">IF(E104="","",IF(E104="-","-",IF(UPPER(E104)="AB","+",VLOOKUP(E104,'විෂය තොරතුරු'!$P$24:$Q$28,2))))</f>
        <v/>
      </c>
      <c r="AQ104" s="168" t="str">
        <f aca="false">IF(F104="","",IF(F104="-","-",IF(UPPER(F104)="AB","+",VLOOKUP(F104,'විෂය තොරතුරු'!$P$24:$Q$28,2))))</f>
        <v/>
      </c>
      <c r="AR104" s="168" t="str">
        <f aca="false">IF(G104="","",IF(G104="-","-",IF(UPPER(G104)="AB","+",VLOOKUP(G104,'විෂය තොරතුරු'!$P$24:$Q$28,2))))</f>
        <v/>
      </c>
      <c r="AS104" s="168" t="str">
        <f aca="false">IF(H104="","",IF(H104="-","-",IF(UPPER(H104)="AB","+",VLOOKUP(H104,'විෂය තොරතුරු'!$P$24:$Q$28,2))))</f>
        <v/>
      </c>
      <c r="AT104" s="168" t="str">
        <f aca="false">IF(I104="","",IF(I104="-","-",IF(UPPER(I104)="AB","+",VLOOKUP(I104,'විෂය තොරතුරු'!$P$24:$Q$28,2))))</f>
        <v/>
      </c>
      <c r="AU104" s="170" t="str">
        <f aca="false">IF(J104="","",IF(J104="-","-",IF(UPPER(J104)="AB","+",VLOOKUP(J104,'විෂය තොරතුරු'!$P$24:$Q$28,2))))</f>
        <v/>
      </c>
      <c r="AV104" s="171" t="str">
        <f aca="false">IF(K104="","",IF(K104="-","-",IF(UPPER(K104)="AB","+",VLOOKUP(K104,'විෂය තොරතුරු'!$P$24:$Q$28,2))))</f>
        <v/>
      </c>
      <c r="AW104" s="168" t="str">
        <f aca="false">IF(L104="","",IF(L104="-","-",IF(UPPER(L104)="AB","+",VLOOKUP(L104,'විෂය තොරතුරු'!$P$24:$Q$28,2))))</f>
        <v/>
      </c>
      <c r="AX104" s="168" t="str">
        <f aca="false">IF(M104="","",IF(M104="-","-",IF(UPPER(M104)="AB","+",VLOOKUP(M104,'විෂය තොරතුරු'!$P$24:$Q$28,2))))</f>
        <v/>
      </c>
      <c r="AY104" s="169" t="str">
        <f aca="false">IF(N104="","",IF(N104="-","-",IF(UPPER(N104)="AB","+",VLOOKUP(N104,'විෂය තොරතුරු'!$P$24:$Q$28,2))))</f>
        <v/>
      </c>
      <c r="AZ104" s="167" t="str">
        <f aca="false">IF(O104="","",IF(O104="-","-",IF(UPPER(O104)="AB","+",VLOOKUP(O104,'විෂය තොරතුරු'!$P$24:$Q$28,2))))</f>
        <v>B</v>
      </c>
      <c r="BA104" s="168" t="str">
        <f aca="false">IF(P104="","",IF(P104="-","-",IF(UPPER(P104)="AB","+",VLOOKUP(P104,'විෂය තොරතුරු'!$P$24:$Q$28,2))))</f>
        <v/>
      </c>
      <c r="BB104" s="168" t="str">
        <f aca="false">IF(Q104="","",IF(Q104="-","-",IF(UPPER(Q104)="AB","+",VLOOKUP(Q104,'විෂය තොරතුරු'!$P$24:$Q$28,2))))</f>
        <v/>
      </c>
      <c r="BC104" s="168" t="str">
        <f aca="false">IF(R104="","",IF(R104="-","-",IF(UPPER(R104)="AB","+",VLOOKUP(R104,'විෂය තොරතුරු'!$P$24:$Q$28,2))))</f>
        <v/>
      </c>
      <c r="BD104" s="168" t="str">
        <f aca="false">IF(S104="","",IF(S104="-","-",IF(UPPER(S104)="AB","+",VLOOKUP(S104,'විෂය තොරතුරු'!$P$24:$Q$28,2))))</f>
        <v/>
      </c>
      <c r="BE104" s="168" t="str">
        <f aca="false">IF(T104="","",IF(T104="-","-",IF(UPPER(T104)="AB","+",VLOOKUP(T104,'විෂය තොරතුරු'!$P$24:$Q$28,2))))</f>
        <v/>
      </c>
      <c r="BF104" s="168" t="str">
        <f aca="false">IF(U104="","",IF(U104="-","-",IF(UPPER(U104)="AB","+",VLOOKUP(U104,'විෂය තොරතුරු'!$P$24:$Q$28,2))))</f>
        <v/>
      </c>
      <c r="BG104" s="170" t="str">
        <f aca="false">IF(V104="","",IF(V104="-","-",IF(UPPER(V104)="AB","+",VLOOKUP(V104,'විෂය තොරතුරු'!$P$24:$Q$28,2))))</f>
        <v/>
      </c>
      <c r="BH104" s="171" t="str">
        <f aca="false">IF(W104="","",IF(W104="-","-",IF(UPPER(W104)="AB","+",VLOOKUP(W104,'විෂය තොරතුරු'!$P$24:$Q$28,2))))</f>
        <v/>
      </c>
      <c r="BI104" s="168" t="str">
        <f aca="false">IF(X104="","",IF(X104="-","-",IF(UPPER(X104)="AB","+",VLOOKUP(X104,'විෂය තොරතුරු'!$P$24:$Q$28,2))))</f>
        <v/>
      </c>
      <c r="BJ104" s="168" t="str">
        <f aca="false">IF(Y104="","",IF(Y104="-","-",IF(UPPER(Y104)="AB","+",VLOOKUP(Y104,'විෂය තොරතුරු'!$P$24:$Q$28,2))))</f>
        <v/>
      </c>
      <c r="BK104" s="168" t="str">
        <f aca="false">IF(Z104="","",IF(Z104="-","-",IF(UPPER(Z104)="AB","+",VLOOKUP(Z104,'විෂය තොරතුරු'!$P$24:$Q$28,2))))</f>
        <v/>
      </c>
      <c r="BL104" s="168" t="str">
        <f aca="false">IF(AA104="","",IF(AA104="-","-",IF(UPPER(AA104)="AB","+",VLOOKUP(AA104,'විෂය තොරතුරු'!$P$24:$Q$28,2))))</f>
        <v>B</v>
      </c>
      <c r="BM104" s="168" t="str">
        <f aca="false">IF(AB104="","",IF(AB104="-","-",IF(UPPER(AB104)="AB","+",VLOOKUP(AB104,'විෂය තොරතුරු'!$P$24:$Q$28,2))))</f>
        <v/>
      </c>
      <c r="BN104" s="168" t="str">
        <f aca="false">IF(AC104="","",IF(AC104="-","-",IF(UPPER(AC104)="AB","+",VLOOKUP(AC104,'විෂය තොරතුරු'!$P$24:$Q$28,2))))</f>
        <v/>
      </c>
      <c r="BO104" s="169" t="str">
        <f aca="false">IF(AD104="","",IF(AD104="-","-",IF(UPPER(AD104)="AB","+",VLOOKUP(AD104,'විෂය තොරතුරු'!$P$24:$Q$28,2))))</f>
        <v/>
      </c>
      <c r="BP104" s="171" t="str">
        <f aca="false">IF(AE104="","",IF(AE104="-","-",IF(UPPER(AE104)="AB","+",VLOOKUP(AE104,'විෂය තොරතුරු'!$P$24:$Q$28,2))))</f>
        <v/>
      </c>
      <c r="BQ104" s="168" t="str">
        <f aca="false">IF(AF104="","",IF(AF104="-","-",IF(UPPER(AF104)="AB","+",VLOOKUP(AF104,'විෂය තොරතුරු'!$P$24:$Q$28,2))))</f>
        <v/>
      </c>
      <c r="BR104" s="168" t="str">
        <f aca="false">IF(AG104="","",IF(AG104="-","-",IF(UPPER(AG104)="AB","+",VLOOKUP(AG104,'විෂය තොරතුරු'!$P$24:$Q$28,2))))</f>
        <v/>
      </c>
      <c r="BS104" s="168" t="str">
        <f aca="false">IF(AH104="","",IF(AH104="-","-",IF(UPPER(AH104)="AB","+",VLOOKUP(AH104,'විෂය තොරතුරු'!$P$24:$Q$28,2))))</f>
        <v/>
      </c>
      <c r="BT104" s="168" t="str">
        <f aca="false">IF(AI104="","",IF(AI104="-","-",IF(UPPER(AI104)="AB","+",VLOOKUP(AI104,'විෂය තොරතුරු'!$P$24:$Q$28,2))))</f>
        <v/>
      </c>
      <c r="BU104" s="168" t="str">
        <f aca="false">IF(AJ104="","",IF(AJ104="-","-",IF(UPPER(AJ104)="AB","+",VLOOKUP(AJ104,'විෂය තොරතුරු'!$P$24:$Q$28,2))))</f>
        <v/>
      </c>
      <c r="BV104" s="168" t="str">
        <f aca="false">IF(AK104="","",IF(AK104="-","-",IF(UPPER(AK104)="AB","+",VLOOKUP(AK104,'විෂය තොරතුරු'!$P$24:$Q$28,2))))</f>
        <v/>
      </c>
      <c r="BW104" s="169" t="str">
        <f aca="false">IF(AL104="","",IF(AL104="-","-",IF(UPPER(AL104)="AB","+",VLOOKUP(AL104,'විෂය තොරතුරු'!$P$24:$Q$28,2))))</f>
        <v/>
      </c>
      <c r="BX104" s="171" t="str">
        <f aca="false">IF($B104="","",COUNTIF($AP104:$BW104,"A"))</f>
        <v/>
      </c>
      <c r="BY104" s="171" t="str">
        <f aca="false">IF($B104="","",COUNTIF($AP104:$BW104,"B"))</f>
        <v/>
      </c>
      <c r="BZ104" s="171" t="str">
        <f aca="false">IF($B104="","",COUNTIF($AP104:$BW104,"C"))</f>
        <v/>
      </c>
      <c r="CA104" s="171" t="str">
        <f aca="false">IF($B104="","",COUNTIF($AP104:$BW104,"S"))</f>
        <v/>
      </c>
      <c r="CB104" s="171" t="str">
        <f aca="false">IF($B104="","",COUNTIF($AP104:$BW104,"W"))</f>
        <v/>
      </c>
      <c r="CC104" s="171" t="str">
        <f aca="false">IF(B104="","",SUM(BX104:CA104))</f>
        <v/>
      </c>
      <c r="CD104" s="169" t="str">
        <f aca="false">IF(B104="","",SUM(BX104:BZ104))</f>
        <v/>
      </c>
      <c r="CE104" s="172" t="str">
        <f aca="false">IF(B104="","",IF(AND(CC104&gt;=6,CD104&gt;=3,OR(E104&gt;=35,F104&gt;=35),L104&gt;=35),"6/3 සමත්",IF(AND(CC104&gt;=5,CD104&gt;=3,OR(E104&gt;=35,F104&gt;=35,L104&gt;=35)),"5/3 සමත්",IF(AND(CC104&gt;=4,CD104&gt;=1,OR(E104&gt;=20,F104&gt;=20,L104&gt;=20)),"සමත් කළ හැකි",IF(CB104=9,"W9","අසමත් ?")))))</f>
        <v/>
      </c>
    </row>
    <row r="105" customFormat="false" ht="13.8" hidden="false" customHeight="false" outlineLevel="0" collapsed="false">
      <c r="A105" s="160" t="n">
        <v>6</v>
      </c>
      <c r="B105" s="161"/>
      <c r="C105" s="161"/>
      <c r="D105" s="162"/>
      <c r="E105" s="163"/>
      <c r="F105" s="164"/>
      <c r="G105" s="163"/>
      <c r="H105" s="165"/>
      <c r="I105" s="165"/>
      <c r="J105" s="164"/>
      <c r="K105" s="163"/>
      <c r="L105" s="165"/>
      <c r="M105" s="165"/>
      <c r="N105" s="164"/>
      <c r="O105" s="163" t="n">
        <v>61</v>
      </c>
      <c r="P105" s="165"/>
      <c r="Q105" s="165"/>
      <c r="R105" s="165"/>
      <c r="S105" s="165"/>
      <c r="T105" s="165"/>
      <c r="U105" s="165"/>
      <c r="V105" s="164"/>
      <c r="W105" s="163" t="n">
        <v>56</v>
      </c>
      <c r="X105" s="165"/>
      <c r="Y105" s="165"/>
      <c r="Z105" s="165"/>
      <c r="AA105" s="165"/>
      <c r="AB105" s="165"/>
      <c r="AC105" s="165"/>
      <c r="AD105" s="164"/>
      <c r="AE105" s="163" t="n">
        <v>25</v>
      </c>
      <c r="AF105" s="165"/>
      <c r="AG105" s="165"/>
      <c r="AH105" s="165"/>
      <c r="AI105" s="165"/>
      <c r="AJ105" s="165"/>
      <c r="AK105" s="165"/>
      <c r="AL105" s="166"/>
      <c r="AM105" s="167" t="str">
        <f aca="false">IF(B105="","",SUM(E105:AL105))</f>
        <v/>
      </c>
      <c r="AN105" s="168" t="str">
        <f aca="false">IF(B105="","",AM105/9)</f>
        <v/>
      </c>
      <c r="AO105" s="169" t="str">
        <f aca="false">IF(B105="","",IF(AM105=0,"-",RANK(AM105,$AM$100:$AM$149,0)))</f>
        <v/>
      </c>
      <c r="AP105" s="167" t="str">
        <f aca="false">IF(E105="","",IF(E105="-","-",IF(UPPER(E105)="AB","+",VLOOKUP(E105,'විෂය තොරතුරු'!$P$24:$Q$28,2))))</f>
        <v/>
      </c>
      <c r="AQ105" s="168" t="str">
        <f aca="false">IF(F105="","",IF(F105="-","-",IF(UPPER(F105)="AB","+",VLOOKUP(F105,'විෂය තොරතුරු'!$P$24:$Q$28,2))))</f>
        <v/>
      </c>
      <c r="AR105" s="168" t="str">
        <f aca="false">IF(G105="","",IF(G105="-","-",IF(UPPER(G105)="AB","+",VLOOKUP(G105,'විෂය තොරතුරු'!$P$24:$Q$28,2))))</f>
        <v/>
      </c>
      <c r="AS105" s="168" t="str">
        <f aca="false">IF(H105="","",IF(H105="-","-",IF(UPPER(H105)="AB","+",VLOOKUP(H105,'විෂය තොරතුරු'!$P$24:$Q$28,2))))</f>
        <v/>
      </c>
      <c r="AT105" s="168" t="str">
        <f aca="false">IF(I105="","",IF(I105="-","-",IF(UPPER(I105)="AB","+",VLOOKUP(I105,'විෂය තොරතුරු'!$P$24:$Q$28,2))))</f>
        <v/>
      </c>
      <c r="AU105" s="170" t="str">
        <f aca="false">IF(J105="","",IF(J105="-","-",IF(UPPER(J105)="AB","+",VLOOKUP(J105,'විෂය තොරතුරු'!$P$24:$Q$28,2))))</f>
        <v/>
      </c>
      <c r="AV105" s="171" t="str">
        <f aca="false">IF(K105="","",IF(K105="-","-",IF(UPPER(K105)="AB","+",VLOOKUP(K105,'විෂය තොරතුරු'!$P$24:$Q$28,2))))</f>
        <v/>
      </c>
      <c r="AW105" s="168" t="str">
        <f aca="false">IF(L105="","",IF(L105="-","-",IF(UPPER(L105)="AB","+",VLOOKUP(L105,'විෂය තොරතුරු'!$P$24:$Q$28,2))))</f>
        <v/>
      </c>
      <c r="AX105" s="168" t="str">
        <f aca="false">IF(M105="","",IF(M105="-","-",IF(UPPER(M105)="AB","+",VLOOKUP(M105,'විෂය තොරතුරු'!$P$24:$Q$28,2))))</f>
        <v/>
      </c>
      <c r="AY105" s="169" t="str">
        <f aca="false">IF(N105="","",IF(N105="-","-",IF(UPPER(N105)="AB","+",VLOOKUP(N105,'විෂය තොරතුරු'!$P$24:$Q$28,2))))</f>
        <v/>
      </c>
      <c r="AZ105" s="167" t="str">
        <f aca="false">IF(O105="","",IF(O105="-","-",IF(UPPER(O105)="AB","+",VLOOKUP(O105,'විෂය තොරතුරු'!$P$24:$Q$28,2))))</f>
        <v>C</v>
      </c>
      <c r="BA105" s="168" t="str">
        <f aca="false">IF(P105="","",IF(P105="-","-",IF(UPPER(P105)="AB","+",VLOOKUP(P105,'විෂය තොරතුරු'!$P$24:$Q$28,2))))</f>
        <v/>
      </c>
      <c r="BB105" s="168" t="str">
        <f aca="false">IF(Q105="","",IF(Q105="-","-",IF(UPPER(Q105)="AB","+",VLOOKUP(Q105,'විෂය තොරතුරු'!$P$24:$Q$28,2))))</f>
        <v/>
      </c>
      <c r="BC105" s="168" t="str">
        <f aca="false">IF(R105="","",IF(R105="-","-",IF(UPPER(R105)="AB","+",VLOOKUP(R105,'විෂය තොරතුරු'!$P$24:$Q$28,2))))</f>
        <v/>
      </c>
      <c r="BD105" s="168" t="str">
        <f aca="false">IF(S105="","",IF(S105="-","-",IF(UPPER(S105)="AB","+",VLOOKUP(S105,'විෂය තොරතුරු'!$P$24:$Q$28,2))))</f>
        <v/>
      </c>
      <c r="BE105" s="168" t="str">
        <f aca="false">IF(T105="","",IF(T105="-","-",IF(UPPER(T105)="AB","+",VLOOKUP(T105,'විෂය තොරතුරු'!$P$24:$Q$28,2))))</f>
        <v/>
      </c>
      <c r="BF105" s="168" t="str">
        <f aca="false">IF(U105="","",IF(U105="-","-",IF(UPPER(U105)="AB","+",VLOOKUP(U105,'විෂය තොරතුරු'!$P$24:$Q$28,2))))</f>
        <v/>
      </c>
      <c r="BG105" s="170" t="str">
        <f aca="false">IF(V105="","",IF(V105="-","-",IF(UPPER(V105)="AB","+",VLOOKUP(V105,'විෂය තොරතුරු'!$P$24:$Q$28,2))))</f>
        <v/>
      </c>
      <c r="BH105" s="171" t="str">
        <f aca="false">IF(W105="","",IF(W105="-","-",IF(UPPER(W105)="AB","+",VLOOKUP(W105,'විෂය තොරතුරු'!$P$24:$Q$28,2))))</f>
        <v>C</v>
      </c>
      <c r="BI105" s="168" t="str">
        <f aca="false">IF(X105="","",IF(X105="-","-",IF(UPPER(X105)="AB","+",VLOOKUP(X105,'විෂය තොරතුරු'!$P$24:$Q$28,2))))</f>
        <v/>
      </c>
      <c r="BJ105" s="168" t="str">
        <f aca="false">IF(Y105="","",IF(Y105="-","-",IF(UPPER(Y105)="AB","+",VLOOKUP(Y105,'විෂය තොරතුරු'!$P$24:$Q$28,2))))</f>
        <v/>
      </c>
      <c r="BK105" s="168" t="str">
        <f aca="false">IF(Z105="","",IF(Z105="-","-",IF(UPPER(Z105)="AB","+",VLOOKUP(Z105,'විෂය තොරතුරු'!$P$24:$Q$28,2))))</f>
        <v/>
      </c>
      <c r="BL105" s="168" t="str">
        <f aca="false">IF(AA105="","",IF(AA105="-","-",IF(UPPER(AA105)="AB","+",VLOOKUP(AA105,'විෂය තොරතුරු'!$P$24:$Q$28,2))))</f>
        <v/>
      </c>
      <c r="BM105" s="168" t="str">
        <f aca="false">IF(AB105="","",IF(AB105="-","-",IF(UPPER(AB105)="AB","+",VLOOKUP(AB105,'විෂය තොරතුරු'!$P$24:$Q$28,2))))</f>
        <v/>
      </c>
      <c r="BN105" s="168" t="str">
        <f aca="false">IF(AC105="","",IF(AC105="-","-",IF(UPPER(AC105)="AB","+",VLOOKUP(AC105,'විෂය තොරතුරු'!$P$24:$Q$28,2))))</f>
        <v/>
      </c>
      <c r="BO105" s="169" t="str">
        <f aca="false">IF(AD105="","",IF(AD105="-","-",IF(UPPER(AD105)="AB","+",VLOOKUP(AD105,'විෂය තොරතුරු'!$P$24:$Q$28,2))))</f>
        <v/>
      </c>
      <c r="BP105" s="171" t="str">
        <f aca="false">IF(AE105="","",IF(AE105="-","-",IF(UPPER(AE105)="AB","+",VLOOKUP(AE105,'විෂය තොරතුරු'!$P$24:$Q$28,2))))</f>
        <v>W</v>
      </c>
      <c r="BQ105" s="168" t="str">
        <f aca="false">IF(AF105="","",IF(AF105="-","-",IF(UPPER(AF105)="AB","+",VLOOKUP(AF105,'විෂය තොරතුරු'!$P$24:$Q$28,2))))</f>
        <v/>
      </c>
      <c r="BR105" s="168" t="str">
        <f aca="false">IF(AG105="","",IF(AG105="-","-",IF(UPPER(AG105)="AB","+",VLOOKUP(AG105,'විෂය තොරතුරු'!$P$24:$Q$28,2))))</f>
        <v/>
      </c>
      <c r="BS105" s="168" t="str">
        <f aca="false">IF(AH105="","",IF(AH105="-","-",IF(UPPER(AH105)="AB","+",VLOOKUP(AH105,'විෂය තොරතුරු'!$P$24:$Q$28,2))))</f>
        <v/>
      </c>
      <c r="BT105" s="168" t="str">
        <f aca="false">IF(AI105="","",IF(AI105="-","-",IF(UPPER(AI105)="AB","+",VLOOKUP(AI105,'විෂය තොරතුරු'!$P$24:$Q$28,2))))</f>
        <v/>
      </c>
      <c r="BU105" s="168" t="str">
        <f aca="false">IF(AJ105="","",IF(AJ105="-","-",IF(UPPER(AJ105)="AB","+",VLOOKUP(AJ105,'විෂය තොරතුරු'!$P$24:$Q$28,2))))</f>
        <v/>
      </c>
      <c r="BV105" s="168" t="str">
        <f aca="false">IF(AK105="","",IF(AK105="-","-",IF(UPPER(AK105)="AB","+",VLOOKUP(AK105,'විෂය තොරතුරු'!$P$24:$Q$28,2))))</f>
        <v/>
      </c>
      <c r="BW105" s="169" t="str">
        <f aca="false">IF(AL105="","",IF(AL105="-","-",IF(UPPER(AL105)="AB","+",VLOOKUP(AL105,'විෂය තොරතුරු'!$P$24:$Q$28,2))))</f>
        <v/>
      </c>
      <c r="BX105" s="171" t="str">
        <f aca="false">IF($B105="","",COUNTIF($AP105:$BW105,"A"))</f>
        <v/>
      </c>
      <c r="BY105" s="171" t="str">
        <f aca="false">IF($B105="","",COUNTIF($AP105:$BW105,"B"))</f>
        <v/>
      </c>
      <c r="BZ105" s="171" t="str">
        <f aca="false">IF($B105="","",COUNTIF($AP105:$BW105,"C"))</f>
        <v/>
      </c>
      <c r="CA105" s="171" t="str">
        <f aca="false">IF($B105="","",COUNTIF($AP105:$BW105,"S"))</f>
        <v/>
      </c>
      <c r="CB105" s="171" t="str">
        <f aca="false">IF($B105="","",COUNTIF($AP105:$BW105,"W"))</f>
        <v/>
      </c>
      <c r="CC105" s="171" t="str">
        <f aca="false">IF(B105="","",SUM(BX105:CA105))</f>
        <v/>
      </c>
      <c r="CD105" s="169" t="str">
        <f aca="false">IF(B105="","",SUM(BX105:BZ105))</f>
        <v/>
      </c>
      <c r="CE105" s="172" t="str">
        <f aca="false">IF(B105="","",IF(AND(CC105&gt;=6,CD105&gt;=3,OR(E105&gt;=35,F105&gt;=35),L105&gt;=35),"6/3 සමත්",IF(AND(CC105&gt;=5,CD105&gt;=3,OR(E105&gt;=35,F105&gt;=35,L105&gt;=35)),"5/3 සමත්",IF(AND(CC105&gt;=4,CD105&gt;=1,OR(E105&gt;=20,F105&gt;=20,L105&gt;=20)),"සමත් කළ හැකි",IF(CB105=9,"W9","අසමත් ?")))))</f>
        <v/>
      </c>
    </row>
    <row r="106" customFormat="false" ht="13.8" hidden="false" customHeight="false" outlineLevel="0" collapsed="false">
      <c r="A106" s="160" t="n">
        <v>7</v>
      </c>
      <c r="B106" s="175"/>
      <c r="C106" s="161"/>
      <c r="D106" s="162"/>
      <c r="E106" s="163"/>
      <c r="F106" s="164"/>
      <c r="G106" s="163"/>
      <c r="H106" s="165"/>
      <c r="I106" s="165"/>
      <c r="J106" s="164"/>
      <c r="K106" s="163"/>
      <c r="L106" s="165"/>
      <c r="M106" s="165"/>
      <c r="N106" s="164"/>
      <c r="O106" s="163" t="n">
        <v>83</v>
      </c>
      <c r="P106" s="165"/>
      <c r="Q106" s="165"/>
      <c r="R106" s="165"/>
      <c r="S106" s="165"/>
      <c r="T106" s="165"/>
      <c r="U106" s="165"/>
      <c r="V106" s="164"/>
      <c r="W106" s="163"/>
      <c r="X106" s="165"/>
      <c r="Y106" s="165"/>
      <c r="Z106" s="165"/>
      <c r="AA106" s="165" t="n">
        <v>49</v>
      </c>
      <c r="AB106" s="165"/>
      <c r="AC106" s="165"/>
      <c r="AD106" s="164"/>
      <c r="AE106" s="163"/>
      <c r="AF106" s="165"/>
      <c r="AG106" s="165"/>
      <c r="AH106" s="165"/>
      <c r="AI106" s="165"/>
      <c r="AJ106" s="165"/>
      <c r="AK106" s="165"/>
      <c r="AL106" s="166"/>
      <c r="AM106" s="167" t="str">
        <f aca="false">IF(B106="","",SUM(E106:AL106))</f>
        <v/>
      </c>
      <c r="AN106" s="168" t="str">
        <f aca="false">IF(B106="","",AM106/9)</f>
        <v/>
      </c>
      <c r="AO106" s="169" t="str">
        <f aca="false">IF(B106="","",IF(AM106=0,"-",RANK(AM106,$AM$100:$AM$149,0)))</f>
        <v/>
      </c>
      <c r="AP106" s="167" t="str">
        <f aca="false">IF(E106="","",IF(E106="-","-",IF(UPPER(E106)="AB","+",VLOOKUP(E106,'විෂය තොරතුරු'!$P$24:$Q$28,2))))</f>
        <v/>
      </c>
      <c r="AQ106" s="168" t="str">
        <f aca="false">IF(F106="","",IF(F106="-","-",IF(UPPER(F106)="AB","+",VLOOKUP(F106,'විෂය තොරතුරු'!$P$24:$Q$28,2))))</f>
        <v/>
      </c>
      <c r="AR106" s="168" t="str">
        <f aca="false">IF(G106="","",IF(G106="-","-",IF(UPPER(G106)="AB","+",VLOOKUP(G106,'විෂය තොරතුරු'!$P$24:$Q$28,2))))</f>
        <v/>
      </c>
      <c r="AS106" s="168" t="str">
        <f aca="false">IF(H106="","",IF(H106="-","-",IF(UPPER(H106)="AB","+",VLOOKUP(H106,'විෂය තොරතුරු'!$P$24:$Q$28,2))))</f>
        <v/>
      </c>
      <c r="AT106" s="168" t="str">
        <f aca="false">IF(I106="","",IF(I106="-","-",IF(UPPER(I106)="AB","+",VLOOKUP(I106,'විෂය තොරතුරු'!$P$24:$Q$28,2))))</f>
        <v/>
      </c>
      <c r="AU106" s="170" t="str">
        <f aca="false">IF(J106="","",IF(J106="-","-",IF(UPPER(J106)="AB","+",VLOOKUP(J106,'විෂය තොරතුරු'!$P$24:$Q$28,2))))</f>
        <v/>
      </c>
      <c r="AV106" s="171" t="str">
        <f aca="false">IF(K106="","",IF(K106="-","-",IF(UPPER(K106)="AB","+",VLOOKUP(K106,'විෂය තොරතුරු'!$P$24:$Q$28,2))))</f>
        <v/>
      </c>
      <c r="AW106" s="168" t="str">
        <f aca="false">IF(L106="","",IF(L106="-","-",IF(UPPER(L106)="AB","+",VLOOKUP(L106,'විෂය තොරතුරු'!$P$24:$Q$28,2))))</f>
        <v/>
      </c>
      <c r="AX106" s="168" t="str">
        <f aca="false">IF(M106="","",IF(M106="-","-",IF(UPPER(M106)="AB","+",VLOOKUP(M106,'විෂය තොරතුරු'!$P$24:$Q$28,2))))</f>
        <v/>
      </c>
      <c r="AY106" s="169" t="str">
        <f aca="false">IF(N106="","",IF(N106="-","-",IF(UPPER(N106)="AB","+",VLOOKUP(N106,'විෂය තොරතුරු'!$P$24:$Q$28,2))))</f>
        <v/>
      </c>
      <c r="AZ106" s="167" t="str">
        <f aca="false">IF(O106="","",IF(O106="-","-",IF(UPPER(O106)="AB","+",VLOOKUP(O106,'විෂය තොරතුරු'!$P$24:$Q$28,2))))</f>
        <v>A</v>
      </c>
      <c r="BA106" s="168" t="str">
        <f aca="false">IF(P106="","",IF(P106="-","-",IF(UPPER(P106)="AB","+",VLOOKUP(P106,'විෂය තොරතුරු'!$P$24:$Q$28,2))))</f>
        <v/>
      </c>
      <c r="BB106" s="168" t="str">
        <f aca="false">IF(Q106="","",IF(Q106="-","-",IF(UPPER(Q106)="AB","+",VLOOKUP(Q106,'විෂය තොරතුරු'!$P$24:$Q$28,2))))</f>
        <v/>
      </c>
      <c r="BC106" s="168" t="str">
        <f aca="false">IF(R106="","",IF(R106="-","-",IF(UPPER(R106)="AB","+",VLOOKUP(R106,'විෂය තොරතුරු'!$P$24:$Q$28,2))))</f>
        <v/>
      </c>
      <c r="BD106" s="168" t="str">
        <f aca="false">IF(S106="","",IF(S106="-","-",IF(UPPER(S106)="AB","+",VLOOKUP(S106,'විෂය තොරතුරු'!$P$24:$Q$28,2))))</f>
        <v/>
      </c>
      <c r="BE106" s="168" t="str">
        <f aca="false">IF(T106="","",IF(T106="-","-",IF(UPPER(T106)="AB","+",VLOOKUP(T106,'විෂය තොරතුරු'!$P$24:$Q$28,2))))</f>
        <v/>
      </c>
      <c r="BF106" s="168" t="str">
        <f aca="false">IF(U106="","",IF(U106="-","-",IF(UPPER(U106)="AB","+",VLOOKUP(U106,'විෂය තොරතුරු'!$P$24:$Q$28,2))))</f>
        <v/>
      </c>
      <c r="BG106" s="170" t="str">
        <f aca="false">IF(V106="","",IF(V106="-","-",IF(UPPER(V106)="AB","+",VLOOKUP(V106,'විෂය තොරතුරු'!$P$24:$Q$28,2))))</f>
        <v/>
      </c>
      <c r="BH106" s="171" t="str">
        <f aca="false">IF(W106="","",IF(W106="-","-",IF(UPPER(W106)="AB","+",VLOOKUP(W106,'විෂය තොරතුරු'!$P$24:$Q$28,2))))</f>
        <v/>
      </c>
      <c r="BI106" s="168" t="str">
        <f aca="false">IF(X106="","",IF(X106="-","-",IF(UPPER(X106)="AB","+",VLOOKUP(X106,'විෂය තොරතුරු'!$P$24:$Q$28,2))))</f>
        <v/>
      </c>
      <c r="BJ106" s="168" t="str">
        <f aca="false">IF(Y106="","",IF(Y106="-","-",IF(UPPER(Y106)="AB","+",VLOOKUP(Y106,'විෂය තොරතුරු'!$P$24:$Q$28,2))))</f>
        <v/>
      </c>
      <c r="BK106" s="168" t="str">
        <f aca="false">IF(Z106="","",IF(Z106="-","-",IF(UPPER(Z106)="AB","+",VLOOKUP(Z106,'විෂය තොරතුරු'!$P$24:$Q$28,2))))</f>
        <v/>
      </c>
      <c r="BL106" s="168" t="str">
        <f aca="false">IF(AA106="","",IF(AA106="-","-",IF(UPPER(AA106)="AB","+",VLOOKUP(AA106,'විෂය තොරතුරු'!$P$24:$Q$28,2))))</f>
        <v>S</v>
      </c>
      <c r="BM106" s="168" t="str">
        <f aca="false">IF(AB106="","",IF(AB106="-","-",IF(UPPER(AB106)="AB","+",VLOOKUP(AB106,'විෂය තොරතුරු'!$P$24:$Q$28,2))))</f>
        <v/>
      </c>
      <c r="BN106" s="168" t="str">
        <f aca="false">IF(AC106="","",IF(AC106="-","-",IF(UPPER(AC106)="AB","+",VLOOKUP(AC106,'විෂය තොරතුරු'!$P$24:$Q$28,2))))</f>
        <v/>
      </c>
      <c r="BO106" s="169" t="str">
        <f aca="false">IF(AD106="","",IF(AD106="-","-",IF(UPPER(AD106)="AB","+",VLOOKUP(AD106,'විෂය තොරතුරු'!$P$24:$Q$28,2))))</f>
        <v/>
      </c>
      <c r="BP106" s="171" t="str">
        <f aca="false">IF(AE106="","",IF(AE106="-","-",IF(UPPER(AE106)="AB","+",VLOOKUP(AE106,'විෂය තොරතුරු'!$P$24:$Q$28,2))))</f>
        <v/>
      </c>
      <c r="BQ106" s="168" t="str">
        <f aca="false">IF(AF106="","",IF(AF106="-","-",IF(UPPER(AF106)="AB","+",VLOOKUP(AF106,'විෂය තොරතුරු'!$P$24:$Q$28,2))))</f>
        <v/>
      </c>
      <c r="BR106" s="168" t="str">
        <f aca="false">IF(AG106="","",IF(AG106="-","-",IF(UPPER(AG106)="AB","+",VLOOKUP(AG106,'විෂය තොරතුරු'!$P$24:$Q$28,2))))</f>
        <v/>
      </c>
      <c r="BS106" s="168" t="str">
        <f aca="false">IF(AH106="","",IF(AH106="-","-",IF(UPPER(AH106)="AB","+",VLOOKUP(AH106,'විෂය තොරතුරු'!$P$24:$Q$28,2))))</f>
        <v/>
      </c>
      <c r="BT106" s="168" t="str">
        <f aca="false">IF(AI106="","",IF(AI106="-","-",IF(UPPER(AI106)="AB","+",VLOOKUP(AI106,'විෂය තොරතුරු'!$P$24:$Q$28,2))))</f>
        <v/>
      </c>
      <c r="BU106" s="168" t="str">
        <f aca="false">IF(AJ106="","",IF(AJ106="-","-",IF(UPPER(AJ106)="AB","+",VLOOKUP(AJ106,'විෂය තොරතුරු'!$P$24:$Q$28,2))))</f>
        <v/>
      </c>
      <c r="BV106" s="168" t="str">
        <f aca="false">IF(AK106="","",IF(AK106="-","-",IF(UPPER(AK106)="AB","+",VLOOKUP(AK106,'විෂය තොරතුරු'!$P$24:$Q$28,2))))</f>
        <v/>
      </c>
      <c r="BW106" s="169" t="str">
        <f aca="false">IF(AL106="","",IF(AL106="-","-",IF(UPPER(AL106)="AB","+",VLOOKUP(AL106,'විෂය තොරතුරු'!$P$24:$Q$28,2))))</f>
        <v/>
      </c>
      <c r="BX106" s="171" t="str">
        <f aca="false">IF($B106="","",COUNTIF($AP106:$BW106,"A"))</f>
        <v/>
      </c>
      <c r="BY106" s="171" t="str">
        <f aca="false">IF($B106="","",COUNTIF($AP106:$BW106,"B"))</f>
        <v/>
      </c>
      <c r="BZ106" s="171" t="str">
        <f aca="false">IF($B106="","",COUNTIF($AP106:$BW106,"C"))</f>
        <v/>
      </c>
      <c r="CA106" s="171" t="str">
        <f aca="false">IF($B106="","",COUNTIF($AP106:$BW106,"S"))</f>
        <v/>
      </c>
      <c r="CB106" s="171" t="str">
        <f aca="false">IF($B106="","",COUNTIF($AP106:$BW106,"W"))</f>
        <v/>
      </c>
      <c r="CC106" s="171" t="str">
        <f aca="false">IF(B106="","",SUM(BX106:CA106))</f>
        <v/>
      </c>
      <c r="CD106" s="169" t="str">
        <f aca="false">IF(B106="","",SUM(BX106:BZ106))</f>
        <v/>
      </c>
      <c r="CE106" s="172" t="str">
        <f aca="false">IF(B106="","",IF(AND(CC106&gt;=6,CD106&gt;=3,OR(E106&gt;=35,F106&gt;=35),L106&gt;=35),"6/3 සමත්",IF(AND(CC106&gt;=5,CD106&gt;=3,OR(E106&gt;=35,F106&gt;=35,L106&gt;=35)),"5/3 සමත්",IF(AND(CC106&gt;=4,CD106&gt;=1,OR(E106&gt;=20,F106&gt;=20,L106&gt;=20)),"සමත් කළ හැකි",IF(CB106=9,"W9","අසමත් ?")))))</f>
        <v/>
      </c>
    </row>
    <row r="107" customFormat="false" ht="13.8" hidden="false" customHeight="false" outlineLevel="0" collapsed="false">
      <c r="A107" s="160" t="n">
        <v>8</v>
      </c>
      <c r="B107" s="161"/>
      <c r="C107" s="161"/>
      <c r="D107" s="162"/>
      <c r="E107" s="163"/>
      <c r="F107" s="164"/>
      <c r="G107" s="163"/>
      <c r="H107" s="165"/>
      <c r="I107" s="165"/>
      <c r="J107" s="164"/>
      <c r="K107" s="163"/>
      <c r="L107" s="165"/>
      <c r="M107" s="165"/>
      <c r="N107" s="164"/>
      <c r="O107" s="163" t="n">
        <v>61</v>
      </c>
      <c r="P107" s="165"/>
      <c r="Q107" s="165"/>
      <c r="R107" s="165"/>
      <c r="S107" s="165"/>
      <c r="T107" s="165"/>
      <c r="U107" s="165"/>
      <c r="V107" s="164"/>
      <c r="W107" s="163"/>
      <c r="X107" s="165"/>
      <c r="Y107" s="165" t="n">
        <v>60</v>
      </c>
      <c r="Z107" s="165"/>
      <c r="AA107" s="165"/>
      <c r="AB107" s="165"/>
      <c r="AC107" s="165"/>
      <c r="AD107" s="164"/>
      <c r="AE107" s="163"/>
      <c r="AF107" s="165"/>
      <c r="AG107" s="165"/>
      <c r="AH107" s="165"/>
      <c r="AI107" s="165"/>
      <c r="AJ107" s="165"/>
      <c r="AK107" s="165"/>
      <c r="AL107" s="166"/>
      <c r="AM107" s="167" t="str">
        <f aca="false">IF(B107="","",SUM(E107:AL107))</f>
        <v/>
      </c>
      <c r="AN107" s="168" t="str">
        <f aca="false">IF(B107="","",AM107/9)</f>
        <v/>
      </c>
      <c r="AO107" s="169" t="str">
        <f aca="false">IF(B107="","",IF(AM107=0,"-",RANK(AM107,$AM$100:$AM$149,0)))</f>
        <v/>
      </c>
      <c r="AP107" s="167" t="str">
        <f aca="false">IF(E107="","",IF(E107="-","-",IF(UPPER(E107)="AB","+",VLOOKUP(E107,'විෂය තොරතුරු'!$P$24:$Q$28,2))))</f>
        <v/>
      </c>
      <c r="AQ107" s="168" t="str">
        <f aca="false">IF(F107="","",IF(F107="-","-",IF(UPPER(F107)="AB","+",VLOOKUP(F107,'විෂය තොරතුරු'!$P$24:$Q$28,2))))</f>
        <v/>
      </c>
      <c r="AR107" s="168" t="str">
        <f aca="false">IF(G107="","",IF(G107="-","-",IF(UPPER(G107)="AB","+",VLOOKUP(G107,'විෂය තොරතුරු'!$P$24:$Q$28,2))))</f>
        <v/>
      </c>
      <c r="AS107" s="168" t="str">
        <f aca="false">IF(H107="","",IF(H107="-","-",IF(UPPER(H107)="AB","+",VLOOKUP(H107,'විෂය තොරතුරු'!$P$24:$Q$28,2))))</f>
        <v/>
      </c>
      <c r="AT107" s="168" t="str">
        <f aca="false">IF(I107="","",IF(I107="-","-",IF(UPPER(I107)="AB","+",VLOOKUP(I107,'විෂය තොරතුරු'!$P$24:$Q$28,2))))</f>
        <v/>
      </c>
      <c r="AU107" s="170" t="str">
        <f aca="false">IF(J107="","",IF(J107="-","-",IF(UPPER(J107)="AB","+",VLOOKUP(J107,'විෂය තොරතුරු'!$P$24:$Q$28,2))))</f>
        <v/>
      </c>
      <c r="AV107" s="171" t="str">
        <f aca="false">IF(K107="","",IF(K107="-","-",IF(UPPER(K107)="AB","+",VLOOKUP(K107,'විෂය තොරතුරු'!$P$24:$Q$28,2))))</f>
        <v/>
      </c>
      <c r="AW107" s="168" t="str">
        <f aca="false">IF(L107="","",IF(L107="-","-",IF(UPPER(L107)="AB","+",VLOOKUP(L107,'විෂය තොරතුරු'!$P$24:$Q$28,2))))</f>
        <v/>
      </c>
      <c r="AX107" s="168" t="str">
        <f aca="false">IF(M107="","",IF(M107="-","-",IF(UPPER(M107)="AB","+",VLOOKUP(M107,'විෂය තොරතුරු'!$P$24:$Q$28,2))))</f>
        <v/>
      </c>
      <c r="AY107" s="169" t="str">
        <f aca="false">IF(N107="","",IF(N107="-","-",IF(UPPER(N107)="AB","+",VLOOKUP(N107,'විෂය තොරතුරු'!$P$24:$Q$28,2))))</f>
        <v/>
      </c>
      <c r="AZ107" s="167" t="str">
        <f aca="false">IF(O107="","",IF(O107="-","-",IF(UPPER(O107)="AB","+",VLOOKUP(O107,'විෂය තොරතුරු'!$P$24:$Q$28,2))))</f>
        <v>C</v>
      </c>
      <c r="BA107" s="168" t="str">
        <f aca="false">IF(P107="","",IF(P107="-","-",IF(UPPER(P107)="AB","+",VLOOKUP(P107,'විෂය තොරතුරු'!$P$24:$Q$28,2))))</f>
        <v/>
      </c>
      <c r="BB107" s="168" t="str">
        <f aca="false">IF(Q107="","",IF(Q107="-","-",IF(UPPER(Q107)="AB","+",VLOOKUP(Q107,'විෂය තොරතුරු'!$P$24:$Q$28,2))))</f>
        <v/>
      </c>
      <c r="BC107" s="168" t="str">
        <f aca="false">IF(R107="","",IF(R107="-","-",IF(UPPER(R107)="AB","+",VLOOKUP(R107,'විෂය තොරතුරු'!$P$24:$Q$28,2))))</f>
        <v/>
      </c>
      <c r="BD107" s="168" t="str">
        <f aca="false">IF(S107="","",IF(S107="-","-",IF(UPPER(S107)="AB","+",VLOOKUP(S107,'විෂය තොරතුරු'!$P$24:$Q$28,2))))</f>
        <v/>
      </c>
      <c r="BE107" s="168" t="str">
        <f aca="false">IF(T107="","",IF(T107="-","-",IF(UPPER(T107)="AB","+",VLOOKUP(T107,'විෂය තොරතුරු'!$P$24:$Q$28,2))))</f>
        <v/>
      </c>
      <c r="BF107" s="168" t="str">
        <f aca="false">IF(U107="","",IF(U107="-","-",IF(UPPER(U107)="AB","+",VLOOKUP(U107,'විෂය තොරතුරු'!$P$24:$Q$28,2))))</f>
        <v/>
      </c>
      <c r="BG107" s="170" t="str">
        <f aca="false">IF(V107="","",IF(V107="-","-",IF(UPPER(V107)="AB","+",VLOOKUP(V107,'විෂය තොරතුරු'!$P$24:$Q$28,2))))</f>
        <v/>
      </c>
      <c r="BH107" s="171" t="str">
        <f aca="false">IF(W107="","",IF(W107="-","-",IF(UPPER(W107)="AB","+",VLOOKUP(W107,'විෂය තොරතුරු'!$P$24:$Q$28,2))))</f>
        <v/>
      </c>
      <c r="BI107" s="168" t="str">
        <f aca="false">IF(X107="","",IF(X107="-","-",IF(UPPER(X107)="AB","+",VLOOKUP(X107,'විෂය තොරතුරු'!$P$24:$Q$28,2))))</f>
        <v/>
      </c>
      <c r="BJ107" s="168" t="str">
        <f aca="false">IF(Y107="","",IF(Y107="-","-",IF(UPPER(Y107)="AB","+",VLOOKUP(Y107,'විෂය තොරතුරු'!$P$24:$Q$28,2))))</f>
        <v>C</v>
      </c>
      <c r="BK107" s="168" t="str">
        <f aca="false">IF(Z107="","",IF(Z107="-","-",IF(UPPER(Z107)="AB","+",VLOOKUP(Z107,'විෂය තොරතුරු'!$P$24:$Q$28,2))))</f>
        <v/>
      </c>
      <c r="BL107" s="168" t="str">
        <f aca="false">IF(AA107="","",IF(AA107="-","-",IF(UPPER(AA107)="AB","+",VLOOKUP(AA107,'විෂය තොරතුරු'!$P$24:$Q$28,2))))</f>
        <v/>
      </c>
      <c r="BM107" s="168" t="str">
        <f aca="false">IF(AB107="","",IF(AB107="-","-",IF(UPPER(AB107)="AB","+",VLOOKUP(AB107,'විෂය තොරතුරු'!$P$24:$Q$28,2))))</f>
        <v/>
      </c>
      <c r="BN107" s="168" t="str">
        <f aca="false">IF(AC107="","",IF(AC107="-","-",IF(UPPER(AC107)="AB","+",VLOOKUP(AC107,'විෂය තොරතුරු'!$P$24:$Q$28,2))))</f>
        <v/>
      </c>
      <c r="BO107" s="169" t="str">
        <f aca="false">IF(AD107="","",IF(AD107="-","-",IF(UPPER(AD107)="AB","+",VLOOKUP(AD107,'විෂය තොරතුරු'!$P$24:$Q$28,2))))</f>
        <v/>
      </c>
      <c r="BP107" s="171" t="str">
        <f aca="false">IF(AE107="","",IF(AE107="-","-",IF(UPPER(AE107)="AB","+",VLOOKUP(AE107,'විෂය තොරතුරු'!$P$24:$Q$28,2))))</f>
        <v/>
      </c>
      <c r="BQ107" s="168" t="str">
        <f aca="false">IF(AF107="","",IF(AF107="-","-",IF(UPPER(AF107)="AB","+",VLOOKUP(AF107,'විෂය තොරතුරු'!$P$24:$Q$28,2))))</f>
        <v/>
      </c>
      <c r="BR107" s="168" t="str">
        <f aca="false">IF(AG107="","",IF(AG107="-","-",IF(UPPER(AG107)="AB","+",VLOOKUP(AG107,'විෂය තොරතුරු'!$P$24:$Q$28,2))))</f>
        <v/>
      </c>
      <c r="BS107" s="168" t="str">
        <f aca="false">IF(AH107="","",IF(AH107="-","-",IF(UPPER(AH107)="AB","+",VLOOKUP(AH107,'විෂය තොරතුරු'!$P$24:$Q$28,2))))</f>
        <v/>
      </c>
      <c r="BT107" s="168" t="str">
        <f aca="false">IF(AI107="","",IF(AI107="-","-",IF(UPPER(AI107)="AB","+",VLOOKUP(AI107,'විෂය තොරතුරු'!$P$24:$Q$28,2))))</f>
        <v/>
      </c>
      <c r="BU107" s="168" t="str">
        <f aca="false">IF(AJ107="","",IF(AJ107="-","-",IF(UPPER(AJ107)="AB","+",VLOOKUP(AJ107,'විෂය තොරතුරු'!$P$24:$Q$28,2))))</f>
        <v/>
      </c>
      <c r="BV107" s="168" t="str">
        <f aca="false">IF(AK107="","",IF(AK107="-","-",IF(UPPER(AK107)="AB","+",VLOOKUP(AK107,'විෂය තොරතුරු'!$P$24:$Q$28,2))))</f>
        <v/>
      </c>
      <c r="BW107" s="169" t="str">
        <f aca="false">IF(AL107="","",IF(AL107="-","-",IF(UPPER(AL107)="AB","+",VLOOKUP(AL107,'විෂය තොරතුරු'!$P$24:$Q$28,2))))</f>
        <v/>
      </c>
      <c r="BX107" s="171" t="str">
        <f aca="false">IF($B107="","",COUNTIF($AP107:$BW107,"A"))</f>
        <v/>
      </c>
      <c r="BY107" s="171" t="str">
        <f aca="false">IF($B107="","",COUNTIF($AP107:$BW107,"B"))</f>
        <v/>
      </c>
      <c r="BZ107" s="171" t="str">
        <f aca="false">IF($B107="","",COUNTIF($AP107:$BW107,"C"))</f>
        <v/>
      </c>
      <c r="CA107" s="171" t="str">
        <f aca="false">IF($B107="","",COUNTIF($AP107:$BW107,"S"))</f>
        <v/>
      </c>
      <c r="CB107" s="171" t="str">
        <f aca="false">IF($B107="","",COUNTIF($AP107:$BW107,"W"))</f>
        <v/>
      </c>
      <c r="CC107" s="171" t="str">
        <f aca="false">IF(B107="","",SUM(BX107:CA107))</f>
        <v/>
      </c>
      <c r="CD107" s="169" t="str">
        <f aca="false">IF(B107="","",SUM(BX107:BZ107))</f>
        <v/>
      </c>
      <c r="CE107" s="172" t="str">
        <f aca="false">IF(B107="","",IF(AND(CC107&gt;=6,CD107&gt;=3,OR(E107&gt;=35,F107&gt;=35),L107&gt;=35),"6/3 සමත්",IF(AND(CC107&gt;=5,CD107&gt;=3,OR(E107&gt;=35,F107&gt;=35,L107&gt;=35)),"5/3 සමත්",IF(AND(CC107&gt;=4,CD107&gt;=1,OR(E107&gt;=20,F107&gt;=20,L107&gt;=20)),"සමත් කළ හැකි",IF(CB107=9,"W9","අසමත් ?")))))</f>
        <v/>
      </c>
    </row>
    <row r="108" customFormat="false" ht="13.8" hidden="false" customHeight="false" outlineLevel="0" collapsed="false">
      <c r="A108" s="160" t="n">
        <v>9</v>
      </c>
      <c r="B108" s="161"/>
      <c r="C108" s="161"/>
      <c r="D108" s="162"/>
      <c r="E108" s="163"/>
      <c r="F108" s="164"/>
      <c r="G108" s="163"/>
      <c r="H108" s="165"/>
      <c r="I108" s="165"/>
      <c r="J108" s="164"/>
      <c r="K108" s="163"/>
      <c r="L108" s="165"/>
      <c r="M108" s="165"/>
      <c r="N108" s="164"/>
      <c r="O108" s="163" t="n">
        <v>69</v>
      </c>
      <c r="P108" s="165"/>
      <c r="Q108" s="165"/>
      <c r="R108" s="165"/>
      <c r="S108" s="165"/>
      <c r="T108" s="165"/>
      <c r="U108" s="165"/>
      <c r="V108" s="164"/>
      <c r="W108" s="163"/>
      <c r="X108" s="165"/>
      <c r="Y108" s="165"/>
      <c r="Z108" s="165"/>
      <c r="AA108" s="165" t="n">
        <v>56</v>
      </c>
      <c r="AB108" s="165"/>
      <c r="AC108" s="165"/>
      <c r="AD108" s="164"/>
      <c r="AE108" s="163" t="n">
        <v>60</v>
      </c>
      <c r="AF108" s="165"/>
      <c r="AG108" s="165"/>
      <c r="AH108" s="165"/>
      <c r="AI108" s="165"/>
      <c r="AJ108" s="165"/>
      <c r="AK108" s="165"/>
      <c r="AL108" s="166"/>
      <c r="AM108" s="167" t="str">
        <f aca="false">IF(B108="","",SUM(E108:AL108))</f>
        <v/>
      </c>
      <c r="AN108" s="168" t="str">
        <f aca="false">IF(B108="","",AM108/9)</f>
        <v/>
      </c>
      <c r="AO108" s="169" t="str">
        <f aca="false">IF(B108="","",IF(AM108=0,"-",RANK(AM108,$AM$100:$AM$149,0)))</f>
        <v/>
      </c>
      <c r="AP108" s="167" t="str">
        <f aca="false">IF(E108="","",IF(E108="-","-",IF(UPPER(E108)="AB","+",VLOOKUP(E108,'විෂය තොරතුරු'!$P$24:$Q$28,2))))</f>
        <v/>
      </c>
      <c r="AQ108" s="168" t="str">
        <f aca="false">IF(F108="","",IF(F108="-","-",IF(UPPER(F108)="AB","+",VLOOKUP(F108,'විෂය තොරතුරු'!$P$24:$Q$28,2))))</f>
        <v/>
      </c>
      <c r="AR108" s="168" t="str">
        <f aca="false">IF(G108="","",IF(G108="-","-",IF(UPPER(G108)="AB","+",VLOOKUP(G108,'විෂය තොරතුරු'!$P$24:$Q$28,2))))</f>
        <v/>
      </c>
      <c r="AS108" s="168" t="str">
        <f aca="false">IF(H108="","",IF(H108="-","-",IF(UPPER(H108)="AB","+",VLOOKUP(H108,'විෂය තොරතුරු'!$P$24:$Q$28,2))))</f>
        <v/>
      </c>
      <c r="AT108" s="168" t="str">
        <f aca="false">IF(I108="","",IF(I108="-","-",IF(UPPER(I108)="AB","+",VLOOKUP(I108,'විෂය තොරතුරු'!$P$24:$Q$28,2))))</f>
        <v/>
      </c>
      <c r="AU108" s="170" t="str">
        <f aca="false">IF(J108="","",IF(J108="-","-",IF(UPPER(J108)="AB","+",VLOOKUP(J108,'විෂය තොරතුරු'!$P$24:$Q$28,2))))</f>
        <v/>
      </c>
      <c r="AV108" s="171" t="str">
        <f aca="false">IF(K108="","",IF(K108="-","-",IF(UPPER(K108)="AB","+",VLOOKUP(K108,'විෂය තොරතුරු'!$P$24:$Q$28,2))))</f>
        <v/>
      </c>
      <c r="AW108" s="168" t="str">
        <f aca="false">IF(L108="","",IF(L108="-","-",IF(UPPER(L108)="AB","+",VLOOKUP(L108,'විෂය තොරතුරු'!$P$24:$Q$28,2))))</f>
        <v/>
      </c>
      <c r="AX108" s="168" t="str">
        <f aca="false">IF(M108="","",IF(M108="-","-",IF(UPPER(M108)="AB","+",VLOOKUP(M108,'විෂය තොරතුරු'!$P$24:$Q$28,2))))</f>
        <v/>
      </c>
      <c r="AY108" s="169" t="str">
        <f aca="false">IF(N108="","",IF(N108="-","-",IF(UPPER(N108)="AB","+",VLOOKUP(N108,'විෂය තොරතුරු'!$P$24:$Q$28,2))))</f>
        <v/>
      </c>
      <c r="AZ108" s="167" t="str">
        <f aca="false">IF(O108="","",IF(O108="-","-",IF(UPPER(O108)="AB","+",VLOOKUP(O108,'විෂය තොරතුරු'!$P$24:$Q$28,2))))</f>
        <v>B</v>
      </c>
      <c r="BA108" s="168" t="str">
        <f aca="false">IF(P108="","",IF(P108="-","-",IF(UPPER(P108)="AB","+",VLOOKUP(P108,'විෂය තොරතුරු'!$P$24:$Q$28,2))))</f>
        <v/>
      </c>
      <c r="BB108" s="168" t="str">
        <f aca="false">IF(Q108="","",IF(Q108="-","-",IF(UPPER(Q108)="AB","+",VLOOKUP(Q108,'විෂය තොරතුරු'!$P$24:$Q$28,2))))</f>
        <v/>
      </c>
      <c r="BC108" s="168" t="str">
        <f aca="false">IF(R108="","",IF(R108="-","-",IF(UPPER(R108)="AB","+",VLOOKUP(R108,'විෂය තොරතුරු'!$P$24:$Q$28,2))))</f>
        <v/>
      </c>
      <c r="BD108" s="168" t="str">
        <f aca="false">IF(S108="","",IF(S108="-","-",IF(UPPER(S108)="AB","+",VLOOKUP(S108,'විෂය තොරතුරු'!$P$24:$Q$28,2))))</f>
        <v/>
      </c>
      <c r="BE108" s="168" t="str">
        <f aca="false">IF(T108="","",IF(T108="-","-",IF(UPPER(T108)="AB","+",VLOOKUP(T108,'විෂය තොරතුරු'!$P$24:$Q$28,2))))</f>
        <v/>
      </c>
      <c r="BF108" s="168" t="str">
        <f aca="false">IF(U108="","",IF(U108="-","-",IF(UPPER(U108)="AB","+",VLOOKUP(U108,'විෂය තොරතුරු'!$P$24:$Q$28,2))))</f>
        <v/>
      </c>
      <c r="BG108" s="170" t="str">
        <f aca="false">IF(V108="","",IF(V108="-","-",IF(UPPER(V108)="AB","+",VLOOKUP(V108,'විෂය තොරතුරු'!$P$24:$Q$28,2))))</f>
        <v/>
      </c>
      <c r="BH108" s="171" t="str">
        <f aca="false">IF(W108="","",IF(W108="-","-",IF(UPPER(W108)="AB","+",VLOOKUP(W108,'විෂය තොරතුරු'!$P$24:$Q$28,2))))</f>
        <v/>
      </c>
      <c r="BI108" s="168" t="str">
        <f aca="false">IF(X108="","",IF(X108="-","-",IF(UPPER(X108)="AB","+",VLOOKUP(X108,'විෂය තොරතුරු'!$P$24:$Q$28,2))))</f>
        <v/>
      </c>
      <c r="BJ108" s="168" t="str">
        <f aca="false">IF(Y108="","",IF(Y108="-","-",IF(UPPER(Y108)="AB","+",VLOOKUP(Y108,'විෂය තොරතුරු'!$P$24:$Q$28,2))))</f>
        <v/>
      </c>
      <c r="BK108" s="168" t="str">
        <f aca="false">IF(Z108="","",IF(Z108="-","-",IF(UPPER(Z108)="AB","+",VLOOKUP(Z108,'විෂය තොරතුරු'!$P$24:$Q$28,2))))</f>
        <v/>
      </c>
      <c r="BL108" s="168" t="str">
        <f aca="false">IF(AA108="","",IF(AA108="-","-",IF(UPPER(AA108)="AB","+",VLOOKUP(AA108,'විෂය තොරතුරු'!$P$24:$Q$28,2))))</f>
        <v>C</v>
      </c>
      <c r="BM108" s="168" t="str">
        <f aca="false">IF(AB108="","",IF(AB108="-","-",IF(UPPER(AB108)="AB","+",VLOOKUP(AB108,'විෂය තොරතුරු'!$P$24:$Q$28,2))))</f>
        <v/>
      </c>
      <c r="BN108" s="168" t="str">
        <f aca="false">IF(AC108="","",IF(AC108="-","-",IF(UPPER(AC108)="AB","+",VLOOKUP(AC108,'විෂය තොරතුරු'!$P$24:$Q$28,2))))</f>
        <v/>
      </c>
      <c r="BO108" s="169" t="str">
        <f aca="false">IF(AD108="","",IF(AD108="-","-",IF(UPPER(AD108)="AB","+",VLOOKUP(AD108,'විෂය තොරතුරු'!$P$24:$Q$28,2))))</f>
        <v/>
      </c>
      <c r="BP108" s="171" t="str">
        <f aca="false">IF(AE108="","",IF(AE108="-","-",IF(UPPER(AE108)="AB","+",VLOOKUP(AE108,'විෂය තොරතුරු'!$P$24:$Q$28,2))))</f>
        <v>C</v>
      </c>
      <c r="BQ108" s="168" t="str">
        <f aca="false">IF(AF108="","",IF(AF108="-","-",IF(UPPER(AF108)="AB","+",VLOOKUP(AF108,'විෂය තොරතුරු'!$P$24:$Q$28,2))))</f>
        <v/>
      </c>
      <c r="BR108" s="168" t="str">
        <f aca="false">IF(AG108="","",IF(AG108="-","-",IF(UPPER(AG108)="AB","+",VLOOKUP(AG108,'විෂය තොරතුරු'!$P$24:$Q$28,2))))</f>
        <v/>
      </c>
      <c r="BS108" s="168" t="str">
        <f aca="false">IF(AH108="","",IF(AH108="-","-",IF(UPPER(AH108)="AB","+",VLOOKUP(AH108,'විෂය තොරතුරු'!$P$24:$Q$28,2))))</f>
        <v/>
      </c>
      <c r="BT108" s="168" t="str">
        <f aca="false">IF(AI108="","",IF(AI108="-","-",IF(UPPER(AI108)="AB","+",VLOOKUP(AI108,'විෂය තොරතුරු'!$P$24:$Q$28,2))))</f>
        <v/>
      </c>
      <c r="BU108" s="168" t="str">
        <f aca="false">IF(AJ108="","",IF(AJ108="-","-",IF(UPPER(AJ108)="AB","+",VLOOKUP(AJ108,'විෂය තොරතුරු'!$P$24:$Q$28,2))))</f>
        <v/>
      </c>
      <c r="BV108" s="168" t="str">
        <f aca="false">IF(AK108="","",IF(AK108="-","-",IF(UPPER(AK108)="AB","+",VLOOKUP(AK108,'විෂය තොරතුරු'!$P$24:$Q$28,2))))</f>
        <v/>
      </c>
      <c r="BW108" s="169" t="str">
        <f aca="false">IF(AL108="","",IF(AL108="-","-",IF(UPPER(AL108)="AB","+",VLOOKUP(AL108,'විෂය තොරතුරු'!$P$24:$Q$28,2))))</f>
        <v/>
      </c>
      <c r="BX108" s="171" t="str">
        <f aca="false">IF($B108="","",COUNTIF($AP108:$BW108,"A"))</f>
        <v/>
      </c>
      <c r="BY108" s="171" t="str">
        <f aca="false">IF($B108="","",COUNTIF($AP108:$BW108,"B"))</f>
        <v/>
      </c>
      <c r="BZ108" s="171" t="str">
        <f aca="false">IF($B108="","",COUNTIF($AP108:$BW108,"C"))</f>
        <v/>
      </c>
      <c r="CA108" s="171" t="str">
        <f aca="false">IF($B108="","",COUNTIF($AP108:$BW108,"S"))</f>
        <v/>
      </c>
      <c r="CB108" s="171" t="str">
        <f aca="false">IF($B108="","",COUNTIF($AP108:$BW108,"W"))</f>
        <v/>
      </c>
      <c r="CC108" s="171" t="str">
        <f aca="false">IF(B108="","",SUM(BX108:CA108))</f>
        <v/>
      </c>
      <c r="CD108" s="169" t="str">
        <f aca="false">IF(B108="","",SUM(BX108:BZ108))</f>
        <v/>
      </c>
      <c r="CE108" s="172" t="str">
        <f aca="false">IF(B108="","",IF(AND(CC108&gt;=6,CD108&gt;=3,OR(E108&gt;=35,F108&gt;=35),L108&gt;=35),"6/3 සමත්",IF(AND(CC108&gt;=5,CD108&gt;=3,OR(E108&gt;=35,F108&gt;=35,L108&gt;=35)),"5/3 සමත්",IF(AND(CC108&gt;=4,CD108&gt;=1,OR(E108&gt;=20,F108&gt;=20,L108&gt;=20)),"සමත් කළ හැකි",IF(CB108=9,"W9","අසමත් ?")))))</f>
        <v/>
      </c>
    </row>
    <row r="109" customFormat="false" ht="13.8" hidden="false" customHeight="false" outlineLevel="0" collapsed="false">
      <c r="A109" s="160" t="n">
        <v>10</v>
      </c>
      <c r="B109" s="161"/>
      <c r="C109" s="161"/>
      <c r="D109" s="162"/>
      <c r="E109" s="163"/>
      <c r="F109" s="164"/>
      <c r="G109" s="163"/>
      <c r="H109" s="165"/>
      <c r="I109" s="165"/>
      <c r="J109" s="164"/>
      <c r="K109" s="163"/>
      <c r="L109" s="165"/>
      <c r="M109" s="165"/>
      <c r="N109" s="164"/>
      <c r="O109" s="163" t="n">
        <v>46</v>
      </c>
      <c r="P109" s="165"/>
      <c r="Q109" s="165"/>
      <c r="R109" s="165"/>
      <c r="S109" s="165"/>
      <c r="T109" s="165"/>
      <c r="U109" s="165"/>
      <c r="V109" s="164"/>
      <c r="W109" s="163" t="n">
        <v>56</v>
      </c>
      <c r="X109" s="165"/>
      <c r="Y109" s="165"/>
      <c r="Z109" s="165"/>
      <c r="AA109" s="165"/>
      <c r="AB109" s="165"/>
      <c r="AC109" s="165"/>
      <c r="AD109" s="164"/>
      <c r="AE109" s="163" t="n">
        <v>36</v>
      </c>
      <c r="AF109" s="165"/>
      <c r="AG109" s="165"/>
      <c r="AH109" s="165"/>
      <c r="AI109" s="165"/>
      <c r="AJ109" s="165"/>
      <c r="AK109" s="165"/>
      <c r="AL109" s="166"/>
      <c r="AM109" s="167" t="str">
        <f aca="false">IF(B109="","",SUM(E109:AL109))</f>
        <v/>
      </c>
      <c r="AN109" s="168" t="str">
        <f aca="false">IF(B109="","",AM109/9)</f>
        <v/>
      </c>
      <c r="AO109" s="169" t="str">
        <f aca="false">IF(B109="","",IF(AM109=0,"-",RANK(AM109,$AM$100:$AM$149,0)))</f>
        <v/>
      </c>
      <c r="AP109" s="167" t="str">
        <f aca="false">IF(E109="","",IF(E109="-","-",IF(UPPER(E109)="AB","+",VLOOKUP(E109,'විෂය තොරතුරු'!$P$24:$Q$28,2))))</f>
        <v/>
      </c>
      <c r="AQ109" s="168" t="str">
        <f aca="false">IF(F109="","",IF(F109="-","-",IF(UPPER(F109)="AB","+",VLOOKUP(F109,'විෂය තොරතුරු'!$P$24:$Q$28,2))))</f>
        <v/>
      </c>
      <c r="AR109" s="168" t="str">
        <f aca="false">IF(G109="","",IF(G109="-","-",IF(UPPER(G109)="AB","+",VLOOKUP(G109,'විෂය තොරතුරු'!$P$24:$Q$28,2))))</f>
        <v/>
      </c>
      <c r="AS109" s="168" t="str">
        <f aca="false">IF(H109="","",IF(H109="-","-",IF(UPPER(H109)="AB","+",VLOOKUP(H109,'විෂය තොරතුරු'!$P$24:$Q$28,2))))</f>
        <v/>
      </c>
      <c r="AT109" s="168" t="str">
        <f aca="false">IF(I109="","",IF(I109="-","-",IF(UPPER(I109)="AB","+",VLOOKUP(I109,'විෂය තොරතුරු'!$P$24:$Q$28,2))))</f>
        <v/>
      </c>
      <c r="AU109" s="170" t="str">
        <f aca="false">IF(J109="","",IF(J109="-","-",IF(UPPER(J109)="AB","+",VLOOKUP(J109,'විෂය තොරතුරු'!$P$24:$Q$28,2))))</f>
        <v/>
      </c>
      <c r="AV109" s="171" t="str">
        <f aca="false">IF(K109="","",IF(K109="-","-",IF(UPPER(K109)="AB","+",VLOOKUP(K109,'විෂය තොරතුරු'!$P$24:$Q$28,2))))</f>
        <v/>
      </c>
      <c r="AW109" s="168" t="str">
        <f aca="false">IF(L109="","",IF(L109="-","-",IF(UPPER(L109)="AB","+",VLOOKUP(L109,'විෂය තොරතුරු'!$P$24:$Q$28,2))))</f>
        <v/>
      </c>
      <c r="AX109" s="168" t="str">
        <f aca="false">IF(M109="","",IF(M109="-","-",IF(UPPER(M109)="AB","+",VLOOKUP(M109,'විෂය තොරතුරු'!$P$24:$Q$28,2))))</f>
        <v/>
      </c>
      <c r="AY109" s="169" t="str">
        <f aca="false">IF(N109="","",IF(N109="-","-",IF(UPPER(N109)="AB","+",VLOOKUP(N109,'විෂය තොරතුරු'!$P$24:$Q$28,2))))</f>
        <v/>
      </c>
      <c r="AZ109" s="167" t="str">
        <f aca="false">IF(O109="","",IF(O109="-","-",IF(UPPER(O109)="AB","+",VLOOKUP(O109,'විෂය තොරතුරු'!$P$24:$Q$28,2))))</f>
        <v>S</v>
      </c>
      <c r="BA109" s="168" t="str">
        <f aca="false">IF(P109="","",IF(P109="-","-",IF(UPPER(P109)="AB","+",VLOOKUP(P109,'විෂය තොරතුරු'!$P$24:$Q$28,2))))</f>
        <v/>
      </c>
      <c r="BB109" s="168" t="str">
        <f aca="false">IF(Q109="","",IF(Q109="-","-",IF(UPPER(Q109)="AB","+",VLOOKUP(Q109,'විෂය තොරතුරු'!$P$24:$Q$28,2))))</f>
        <v/>
      </c>
      <c r="BC109" s="168" t="str">
        <f aca="false">IF(R109="","",IF(R109="-","-",IF(UPPER(R109)="AB","+",VLOOKUP(R109,'විෂය තොරතුරු'!$P$24:$Q$28,2))))</f>
        <v/>
      </c>
      <c r="BD109" s="168" t="str">
        <f aca="false">IF(S109="","",IF(S109="-","-",IF(UPPER(S109)="AB","+",VLOOKUP(S109,'විෂය තොරතුරු'!$P$24:$Q$28,2))))</f>
        <v/>
      </c>
      <c r="BE109" s="168" t="str">
        <f aca="false">IF(T109="","",IF(T109="-","-",IF(UPPER(T109)="AB","+",VLOOKUP(T109,'විෂය තොරතුරු'!$P$24:$Q$28,2))))</f>
        <v/>
      </c>
      <c r="BF109" s="168" t="str">
        <f aca="false">IF(U109="","",IF(U109="-","-",IF(UPPER(U109)="AB","+",VLOOKUP(U109,'විෂය තොරතුරු'!$P$24:$Q$28,2))))</f>
        <v/>
      </c>
      <c r="BG109" s="170" t="str">
        <f aca="false">IF(V109="","",IF(V109="-","-",IF(UPPER(V109)="AB","+",VLOOKUP(V109,'විෂය තොරතුරු'!$P$24:$Q$28,2))))</f>
        <v/>
      </c>
      <c r="BH109" s="171" t="str">
        <f aca="false">IF(W109="","",IF(W109="-","-",IF(UPPER(W109)="AB","+",VLOOKUP(W109,'විෂය තොරතුරු'!$P$24:$Q$28,2))))</f>
        <v>C</v>
      </c>
      <c r="BI109" s="168" t="str">
        <f aca="false">IF(X109="","",IF(X109="-","-",IF(UPPER(X109)="AB","+",VLOOKUP(X109,'විෂය තොරතුරු'!$P$24:$Q$28,2))))</f>
        <v/>
      </c>
      <c r="BJ109" s="168" t="str">
        <f aca="false">IF(Y109="","",IF(Y109="-","-",IF(UPPER(Y109)="AB","+",VLOOKUP(Y109,'විෂය තොරතුරු'!$P$24:$Q$28,2))))</f>
        <v/>
      </c>
      <c r="BK109" s="168" t="str">
        <f aca="false">IF(Z109="","",IF(Z109="-","-",IF(UPPER(Z109)="AB","+",VLOOKUP(Z109,'විෂය තොරතුරු'!$P$24:$Q$28,2))))</f>
        <v/>
      </c>
      <c r="BL109" s="168" t="str">
        <f aca="false">IF(AA109="","",IF(AA109="-","-",IF(UPPER(AA109)="AB","+",VLOOKUP(AA109,'විෂය තොරතුරු'!$P$24:$Q$28,2))))</f>
        <v/>
      </c>
      <c r="BM109" s="168" t="str">
        <f aca="false">IF(AB109="","",IF(AB109="-","-",IF(UPPER(AB109)="AB","+",VLOOKUP(AB109,'විෂය තොරතුරු'!$P$24:$Q$28,2))))</f>
        <v/>
      </c>
      <c r="BN109" s="168" t="str">
        <f aca="false">IF(AC109="","",IF(AC109="-","-",IF(UPPER(AC109)="AB","+",VLOOKUP(AC109,'විෂය තොරතුරු'!$P$24:$Q$28,2))))</f>
        <v/>
      </c>
      <c r="BO109" s="169" t="str">
        <f aca="false">IF(AD109="","",IF(AD109="-","-",IF(UPPER(AD109)="AB","+",VLOOKUP(AD109,'විෂය තොරතුරු'!$P$24:$Q$28,2))))</f>
        <v/>
      </c>
      <c r="BP109" s="171" t="str">
        <f aca="false">IF(AE109="","",IF(AE109="-","-",IF(UPPER(AE109)="AB","+",VLOOKUP(AE109,'විෂය තොරතුරු'!$P$24:$Q$28,2))))</f>
        <v>S</v>
      </c>
      <c r="BQ109" s="168" t="str">
        <f aca="false">IF(AF109="","",IF(AF109="-","-",IF(UPPER(AF109)="AB","+",VLOOKUP(AF109,'විෂය තොරතුරු'!$P$24:$Q$28,2))))</f>
        <v/>
      </c>
      <c r="BR109" s="168" t="str">
        <f aca="false">IF(AG109="","",IF(AG109="-","-",IF(UPPER(AG109)="AB","+",VLOOKUP(AG109,'විෂය තොරතුරු'!$P$24:$Q$28,2))))</f>
        <v/>
      </c>
      <c r="BS109" s="168" t="str">
        <f aca="false">IF(AH109="","",IF(AH109="-","-",IF(UPPER(AH109)="AB","+",VLOOKUP(AH109,'විෂය තොරතුරු'!$P$24:$Q$28,2))))</f>
        <v/>
      </c>
      <c r="BT109" s="168" t="str">
        <f aca="false">IF(AI109="","",IF(AI109="-","-",IF(UPPER(AI109)="AB","+",VLOOKUP(AI109,'විෂය තොරතුරු'!$P$24:$Q$28,2))))</f>
        <v/>
      </c>
      <c r="BU109" s="168" t="str">
        <f aca="false">IF(AJ109="","",IF(AJ109="-","-",IF(UPPER(AJ109)="AB","+",VLOOKUP(AJ109,'විෂය තොරතුරු'!$P$24:$Q$28,2))))</f>
        <v/>
      </c>
      <c r="BV109" s="168" t="str">
        <f aca="false">IF(AK109="","",IF(AK109="-","-",IF(UPPER(AK109)="AB","+",VLOOKUP(AK109,'විෂය තොරතුරු'!$P$24:$Q$28,2))))</f>
        <v/>
      </c>
      <c r="BW109" s="169" t="str">
        <f aca="false">IF(AL109="","",IF(AL109="-","-",IF(UPPER(AL109)="AB","+",VLOOKUP(AL109,'විෂය තොරතුරු'!$P$24:$Q$28,2))))</f>
        <v/>
      </c>
      <c r="BX109" s="171" t="str">
        <f aca="false">IF($B109="","",COUNTIF($AP109:$BW109,"A"))</f>
        <v/>
      </c>
      <c r="BY109" s="171" t="str">
        <f aca="false">IF($B109="","",COUNTIF($AP109:$BW109,"B"))</f>
        <v/>
      </c>
      <c r="BZ109" s="171" t="str">
        <f aca="false">IF($B109="","",COUNTIF($AP109:$BW109,"C"))</f>
        <v/>
      </c>
      <c r="CA109" s="171" t="str">
        <f aca="false">IF($B109="","",COUNTIF($AP109:$BW109,"S"))</f>
        <v/>
      </c>
      <c r="CB109" s="171" t="str">
        <f aca="false">IF($B109="","",COUNTIF($AP109:$BW109,"W"))</f>
        <v/>
      </c>
      <c r="CC109" s="171" t="str">
        <f aca="false">IF(B109="","",SUM(BX109:CA109))</f>
        <v/>
      </c>
      <c r="CD109" s="169" t="str">
        <f aca="false">IF(B109="","",SUM(BX109:BZ109))</f>
        <v/>
      </c>
      <c r="CE109" s="172" t="str">
        <f aca="false">IF(B109="","",IF(AND(CC109&gt;=6,CD109&gt;=3,OR(E109&gt;=35,F109&gt;=35),L109&gt;=35),"6/3 සමත්",IF(AND(CC109&gt;=5,CD109&gt;=3,OR(E109&gt;=35,F109&gt;=35,L109&gt;=35)),"5/3 සමත්",IF(AND(CC109&gt;=4,CD109&gt;=1,OR(E109&gt;=20,F109&gt;=20,L109&gt;=20)),"සමත් කළ හැකි",IF(CB109=9,"W9","අසමත් ?")))))</f>
        <v/>
      </c>
    </row>
    <row r="110" customFormat="false" ht="13.8" hidden="false" customHeight="false" outlineLevel="0" collapsed="false">
      <c r="A110" s="160" t="n">
        <v>11</v>
      </c>
      <c r="B110" s="161"/>
      <c r="C110" s="161"/>
      <c r="D110" s="162"/>
      <c r="E110" s="163"/>
      <c r="F110" s="164"/>
      <c r="G110" s="163"/>
      <c r="H110" s="165"/>
      <c r="I110" s="165"/>
      <c r="J110" s="164"/>
      <c r="K110" s="163"/>
      <c r="L110" s="165"/>
      <c r="M110" s="165"/>
      <c r="N110" s="164"/>
      <c r="O110" s="163" t="n">
        <v>46</v>
      </c>
      <c r="P110" s="165"/>
      <c r="Q110" s="165"/>
      <c r="R110" s="165"/>
      <c r="S110" s="165"/>
      <c r="T110" s="165"/>
      <c r="U110" s="165"/>
      <c r="V110" s="164"/>
      <c r="W110" s="163"/>
      <c r="X110" s="165"/>
      <c r="Y110" s="165"/>
      <c r="Z110" s="165"/>
      <c r="AA110" s="165" t="n">
        <v>88</v>
      </c>
      <c r="AB110" s="165"/>
      <c r="AC110" s="165"/>
      <c r="AD110" s="164"/>
      <c r="AE110" s="163"/>
      <c r="AF110" s="165"/>
      <c r="AG110" s="165"/>
      <c r="AH110" s="165"/>
      <c r="AI110" s="165"/>
      <c r="AJ110" s="165"/>
      <c r="AK110" s="165"/>
      <c r="AL110" s="166"/>
      <c r="AM110" s="167" t="str">
        <f aca="false">IF(B110="","",SUM(E110:AL110))</f>
        <v/>
      </c>
      <c r="AN110" s="168" t="str">
        <f aca="false">IF(B110="","",AM110/9)</f>
        <v/>
      </c>
      <c r="AO110" s="169" t="str">
        <f aca="false">IF(B110="","",IF(AM110=0,"-",RANK(AM110,$AM$100:$AM$149,0)))</f>
        <v/>
      </c>
      <c r="AP110" s="167" t="str">
        <f aca="false">IF(E110="","",IF(E110="-","-",IF(UPPER(E110)="AB","+",VLOOKUP(E110,'විෂය තොරතුරු'!$P$24:$Q$28,2))))</f>
        <v/>
      </c>
      <c r="AQ110" s="168" t="str">
        <f aca="false">IF(F110="","",IF(F110="-","-",IF(UPPER(F110)="AB","+",VLOOKUP(F110,'විෂය තොරතුරු'!$P$24:$Q$28,2))))</f>
        <v/>
      </c>
      <c r="AR110" s="168" t="str">
        <f aca="false">IF(G110="","",IF(G110="-","-",IF(UPPER(G110)="AB","+",VLOOKUP(G110,'විෂය තොරතුරු'!$P$24:$Q$28,2))))</f>
        <v/>
      </c>
      <c r="AS110" s="168" t="str">
        <f aca="false">IF(H110="","",IF(H110="-","-",IF(UPPER(H110)="AB","+",VLOOKUP(H110,'විෂය තොරතුරු'!$P$24:$Q$28,2))))</f>
        <v/>
      </c>
      <c r="AT110" s="168" t="str">
        <f aca="false">IF(I110="","",IF(I110="-","-",IF(UPPER(I110)="AB","+",VLOOKUP(I110,'විෂය තොරතුරු'!$P$24:$Q$28,2))))</f>
        <v/>
      </c>
      <c r="AU110" s="170" t="str">
        <f aca="false">IF(J110="","",IF(J110="-","-",IF(UPPER(J110)="AB","+",VLOOKUP(J110,'විෂය තොරතුරු'!$P$24:$Q$28,2))))</f>
        <v/>
      </c>
      <c r="AV110" s="171" t="str">
        <f aca="false">IF(K110="","",IF(K110="-","-",IF(UPPER(K110)="AB","+",VLOOKUP(K110,'විෂය තොරතුරු'!$P$24:$Q$28,2))))</f>
        <v/>
      </c>
      <c r="AW110" s="168" t="str">
        <f aca="false">IF(L110="","",IF(L110="-","-",IF(UPPER(L110)="AB","+",VLOOKUP(L110,'විෂය තොරතුරු'!$P$24:$Q$28,2))))</f>
        <v/>
      </c>
      <c r="AX110" s="168" t="str">
        <f aca="false">IF(M110="","",IF(M110="-","-",IF(UPPER(M110)="AB","+",VLOOKUP(M110,'විෂය තොරතුරු'!$P$24:$Q$28,2))))</f>
        <v/>
      </c>
      <c r="AY110" s="169" t="str">
        <f aca="false">IF(N110="","",IF(N110="-","-",IF(UPPER(N110)="AB","+",VLOOKUP(N110,'විෂය තොරතුරු'!$P$24:$Q$28,2))))</f>
        <v/>
      </c>
      <c r="AZ110" s="167" t="str">
        <f aca="false">IF(O110="","",IF(O110="-","-",IF(UPPER(O110)="AB","+",VLOOKUP(O110,'විෂය තොරතුරු'!$P$24:$Q$28,2))))</f>
        <v>S</v>
      </c>
      <c r="BA110" s="168" t="str">
        <f aca="false">IF(P110="","",IF(P110="-","-",IF(UPPER(P110)="AB","+",VLOOKUP(P110,'විෂය තොරතුරු'!$P$24:$Q$28,2))))</f>
        <v/>
      </c>
      <c r="BB110" s="168" t="str">
        <f aca="false">IF(Q110="","",IF(Q110="-","-",IF(UPPER(Q110)="AB","+",VLOOKUP(Q110,'විෂය තොරතුරු'!$P$24:$Q$28,2))))</f>
        <v/>
      </c>
      <c r="BC110" s="168" t="str">
        <f aca="false">IF(R110="","",IF(R110="-","-",IF(UPPER(R110)="AB","+",VLOOKUP(R110,'විෂය තොරතුරු'!$P$24:$Q$28,2))))</f>
        <v/>
      </c>
      <c r="BD110" s="168" t="str">
        <f aca="false">IF(S110="","",IF(S110="-","-",IF(UPPER(S110)="AB","+",VLOOKUP(S110,'විෂය තොරතුරු'!$P$24:$Q$28,2))))</f>
        <v/>
      </c>
      <c r="BE110" s="168" t="str">
        <f aca="false">IF(T110="","",IF(T110="-","-",IF(UPPER(T110)="AB","+",VLOOKUP(T110,'විෂය තොරතුරු'!$P$24:$Q$28,2))))</f>
        <v/>
      </c>
      <c r="BF110" s="168" t="str">
        <f aca="false">IF(U110="","",IF(U110="-","-",IF(UPPER(U110)="AB","+",VLOOKUP(U110,'විෂය තොරතුරු'!$P$24:$Q$28,2))))</f>
        <v/>
      </c>
      <c r="BG110" s="170" t="str">
        <f aca="false">IF(V110="","",IF(V110="-","-",IF(UPPER(V110)="AB","+",VLOOKUP(V110,'විෂය තොරතුරු'!$P$24:$Q$28,2))))</f>
        <v/>
      </c>
      <c r="BH110" s="171" t="str">
        <f aca="false">IF(W110="","",IF(W110="-","-",IF(UPPER(W110)="AB","+",VLOOKUP(W110,'විෂය තොරතුරු'!$P$24:$Q$28,2))))</f>
        <v/>
      </c>
      <c r="BI110" s="168" t="str">
        <f aca="false">IF(X110="","",IF(X110="-","-",IF(UPPER(X110)="AB","+",VLOOKUP(X110,'විෂය තොරතුරු'!$P$24:$Q$28,2))))</f>
        <v/>
      </c>
      <c r="BJ110" s="168" t="str">
        <f aca="false">IF(Y110="","",IF(Y110="-","-",IF(UPPER(Y110)="AB","+",VLOOKUP(Y110,'විෂය තොරතුරු'!$P$24:$Q$28,2))))</f>
        <v/>
      </c>
      <c r="BK110" s="168" t="str">
        <f aca="false">IF(Z110="","",IF(Z110="-","-",IF(UPPER(Z110)="AB","+",VLOOKUP(Z110,'විෂය තොරතුරු'!$P$24:$Q$28,2))))</f>
        <v/>
      </c>
      <c r="BL110" s="168" t="str">
        <f aca="false">IF(AA110="","",IF(AA110="-","-",IF(UPPER(AA110)="AB","+",VLOOKUP(AA110,'විෂය තොරතුරු'!$P$24:$Q$28,2))))</f>
        <v>A</v>
      </c>
      <c r="BM110" s="168" t="str">
        <f aca="false">IF(AB110="","",IF(AB110="-","-",IF(UPPER(AB110)="AB","+",VLOOKUP(AB110,'විෂය තොරතුරු'!$P$24:$Q$28,2))))</f>
        <v/>
      </c>
      <c r="BN110" s="168" t="str">
        <f aca="false">IF(AC110="","",IF(AC110="-","-",IF(UPPER(AC110)="AB","+",VLOOKUP(AC110,'විෂය තොරතුරු'!$P$24:$Q$28,2))))</f>
        <v/>
      </c>
      <c r="BO110" s="169" t="str">
        <f aca="false">IF(AD110="","",IF(AD110="-","-",IF(UPPER(AD110)="AB","+",VLOOKUP(AD110,'විෂය තොරතුරු'!$P$24:$Q$28,2))))</f>
        <v/>
      </c>
      <c r="BP110" s="171" t="str">
        <f aca="false">IF(AE110="","",IF(AE110="-","-",IF(UPPER(AE110)="AB","+",VLOOKUP(AE110,'විෂය තොරතුරු'!$P$24:$Q$28,2))))</f>
        <v/>
      </c>
      <c r="BQ110" s="168" t="str">
        <f aca="false">IF(AF110="","",IF(AF110="-","-",IF(UPPER(AF110)="AB","+",VLOOKUP(AF110,'විෂය තොරතුරු'!$P$24:$Q$28,2))))</f>
        <v/>
      </c>
      <c r="BR110" s="168" t="str">
        <f aca="false">IF(AG110="","",IF(AG110="-","-",IF(UPPER(AG110)="AB","+",VLOOKUP(AG110,'විෂය තොරතුරු'!$P$24:$Q$28,2))))</f>
        <v/>
      </c>
      <c r="BS110" s="168" t="str">
        <f aca="false">IF(AH110="","",IF(AH110="-","-",IF(UPPER(AH110)="AB","+",VLOOKUP(AH110,'විෂය තොරතුරු'!$P$24:$Q$28,2))))</f>
        <v/>
      </c>
      <c r="BT110" s="168" t="str">
        <f aca="false">IF(AI110="","",IF(AI110="-","-",IF(UPPER(AI110)="AB","+",VLOOKUP(AI110,'විෂය තොරතුරු'!$P$24:$Q$28,2))))</f>
        <v/>
      </c>
      <c r="BU110" s="168" t="str">
        <f aca="false">IF(AJ110="","",IF(AJ110="-","-",IF(UPPER(AJ110)="AB","+",VLOOKUP(AJ110,'විෂය තොරතුරු'!$P$24:$Q$28,2))))</f>
        <v/>
      </c>
      <c r="BV110" s="168" t="str">
        <f aca="false">IF(AK110="","",IF(AK110="-","-",IF(UPPER(AK110)="AB","+",VLOOKUP(AK110,'විෂය තොරතුරු'!$P$24:$Q$28,2))))</f>
        <v/>
      </c>
      <c r="BW110" s="169" t="str">
        <f aca="false">IF(AL110="","",IF(AL110="-","-",IF(UPPER(AL110)="AB","+",VLOOKUP(AL110,'විෂය තොරතුරු'!$P$24:$Q$28,2))))</f>
        <v/>
      </c>
      <c r="BX110" s="171" t="str">
        <f aca="false">IF($B110="","",COUNTIF($AP110:$BW110,"A"))</f>
        <v/>
      </c>
      <c r="BY110" s="171" t="str">
        <f aca="false">IF($B110="","",COUNTIF($AP110:$BW110,"B"))</f>
        <v/>
      </c>
      <c r="BZ110" s="171" t="str">
        <f aca="false">IF($B110="","",COUNTIF($AP110:$BW110,"C"))</f>
        <v/>
      </c>
      <c r="CA110" s="171" t="str">
        <f aca="false">IF($B110="","",COUNTIF($AP110:$BW110,"S"))</f>
        <v/>
      </c>
      <c r="CB110" s="171" t="str">
        <f aca="false">IF($B110="","",COUNTIF($AP110:$BW110,"W"))</f>
        <v/>
      </c>
      <c r="CC110" s="171" t="str">
        <f aca="false">IF(B110="","",SUM(BX110:CA110))</f>
        <v/>
      </c>
      <c r="CD110" s="169" t="str">
        <f aca="false">IF(B110="","",SUM(BX110:BZ110))</f>
        <v/>
      </c>
      <c r="CE110" s="172" t="str">
        <f aca="false">IF(B110="","",IF(AND(CC110&gt;=6,CD110&gt;=3,OR(E110&gt;=35,F110&gt;=35),L110&gt;=35),"6/3 සමත්",IF(AND(CC110&gt;=5,CD110&gt;=3,OR(E110&gt;=35,F110&gt;=35,L110&gt;=35)),"5/3 සමත්",IF(AND(CC110&gt;=4,CD110&gt;=1,OR(E110&gt;=20,F110&gt;=20,L110&gt;=20)),"සමත් කළ හැකි",IF(CB110=9,"W9","අසමත් ?")))))</f>
        <v/>
      </c>
    </row>
    <row r="111" customFormat="false" ht="13.8" hidden="false" customHeight="false" outlineLevel="0" collapsed="false">
      <c r="A111" s="160" t="n">
        <v>12</v>
      </c>
      <c r="B111" s="161"/>
      <c r="C111" s="161"/>
      <c r="D111" s="162"/>
      <c r="E111" s="163"/>
      <c r="F111" s="164"/>
      <c r="G111" s="163"/>
      <c r="H111" s="165"/>
      <c r="I111" s="165"/>
      <c r="J111" s="164"/>
      <c r="K111" s="163"/>
      <c r="L111" s="165"/>
      <c r="M111" s="165"/>
      <c r="N111" s="164"/>
      <c r="O111" s="163" t="n">
        <v>57</v>
      </c>
      <c r="P111" s="165"/>
      <c r="Q111" s="165"/>
      <c r="R111" s="165"/>
      <c r="S111" s="165"/>
      <c r="T111" s="165"/>
      <c r="U111" s="165"/>
      <c r="V111" s="164"/>
      <c r="W111" s="163" t="n">
        <v>50</v>
      </c>
      <c r="X111" s="165"/>
      <c r="Y111" s="165"/>
      <c r="Z111" s="165"/>
      <c r="AA111" s="165"/>
      <c r="AB111" s="165"/>
      <c r="AC111" s="165"/>
      <c r="AD111" s="164"/>
      <c r="AE111" s="163"/>
      <c r="AF111" s="165"/>
      <c r="AG111" s="165"/>
      <c r="AH111" s="165"/>
      <c r="AI111" s="165"/>
      <c r="AJ111" s="165"/>
      <c r="AK111" s="165"/>
      <c r="AL111" s="166"/>
      <c r="AM111" s="167" t="str">
        <f aca="false">IF(B111="","",SUM(E111:AL111))</f>
        <v/>
      </c>
      <c r="AN111" s="168" t="str">
        <f aca="false">IF(B111="","",AM111/9)</f>
        <v/>
      </c>
      <c r="AO111" s="169" t="str">
        <f aca="false">IF(B111="","",IF(AM111=0,"-",RANK(AM111,$AM$100:$AM$149,0)))</f>
        <v/>
      </c>
      <c r="AP111" s="167" t="str">
        <f aca="false">IF(E111="","",IF(E111="-","-",IF(UPPER(E111)="AB","+",VLOOKUP(E111,'විෂය තොරතුරු'!$P$24:$Q$28,2))))</f>
        <v/>
      </c>
      <c r="AQ111" s="168" t="str">
        <f aca="false">IF(F111="","",IF(F111="-","-",IF(UPPER(F111)="AB","+",VLOOKUP(F111,'විෂය තොරතුරු'!$P$24:$Q$28,2))))</f>
        <v/>
      </c>
      <c r="AR111" s="168" t="str">
        <f aca="false">IF(G111="","",IF(G111="-","-",IF(UPPER(G111)="AB","+",VLOOKUP(G111,'විෂය තොරතුරු'!$P$24:$Q$28,2))))</f>
        <v/>
      </c>
      <c r="AS111" s="168" t="str">
        <f aca="false">IF(H111="","",IF(H111="-","-",IF(UPPER(H111)="AB","+",VLOOKUP(H111,'විෂය තොරතුරු'!$P$24:$Q$28,2))))</f>
        <v/>
      </c>
      <c r="AT111" s="168" t="str">
        <f aca="false">IF(I111="","",IF(I111="-","-",IF(UPPER(I111)="AB","+",VLOOKUP(I111,'විෂය තොරතුරු'!$P$24:$Q$28,2))))</f>
        <v/>
      </c>
      <c r="AU111" s="170" t="str">
        <f aca="false">IF(J111="","",IF(J111="-","-",IF(UPPER(J111)="AB","+",VLOOKUP(J111,'විෂය තොරතුරු'!$P$24:$Q$28,2))))</f>
        <v/>
      </c>
      <c r="AV111" s="171" t="str">
        <f aca="false">IF(K111="","",IF(K111="-","-",IF(UPPER(K111)="AB","+",VLOOKUP(K111,'විෂය තොරතුරු'!$P$24:$Q$28,2))))</f>
        <v/>
      </c>
      <c r="AW111" s="168" t="str">
        <f aca="false">IF(L111="","",IF(L111="-","-",IF(UPPER(L111)="AB","+",VLOOKUP(L111,'විෂය තොරතුරු'!$P$24:$Q$28,2))))</f>
        <v/>
      </c>
      <c r="AX111" s="168" t="str">
        <f aca="false">IF(M111="","",IF(M111="-","-",IF(UPPER(M111)="AB","+",VLOOKUP(M111,'විෂය තොරතුරු'!$P$24:$Q$28,2))))</f>
        <v/>
      </c>
      <c r="AY111" s="169" t="str">
        <f aca="false">IF(N111="","",IF(N111="-","-",IF(UPPER(N111)="AB","+",VLOOKUP(N111,'විෂය තොරතුරු'!$P$24:$Q$28,2))))</f>
        <v/>
      </c>
      <c r="AZ111" s="167" t="str">
        <f aca="false">IF(O111="","",IF(O111="-","-",IF(UPPER(O111)="AB","+",VLOOKUP(O111,'විෂය තොරතුරු'!$P$24:$Q$28,2))))</f>
        <v>C</v>
      </c>
      <c r="BA111" s="168" t="str">
        <f aca="false">IF(P111="","",IF(P111="-","-",IF(UPPER(P111)="AB","+",VLOOKUP(P111,'විෂය තොරතුරු'!$P$24:$Q$28,2))))</f>
        <v/>
      </c>
      <c r="BB111" s="168" t="str">
        <f aca="false">IF(Q111="","",IF(Q111="-","-",IF(UPPER(Q111)="AB","+",VLOOKUP(Q111,'විෂය තොරතුරු'!$P$24:$Q$28,2))))</f>
        <v/>
      </c>
      <c r="BC111" s="168" t="str">
        <f aca="false">IF(R111="","",IF(R111="-","-",IF(UPPER(R111)="AB","+",VLOOKUP(R111,'විෂය තොරතුරු'!$P$24:$Q$28,2))))</f>
        <v/>
      </c>
      <c r="BD111" s="168" t="str">
        <f aca="false">IF(S111="","",IF(S111="-","-",IF(UPPER(S111)="AB","+",VLOOKUP(S111,'විෂය තොරතුරු'!$P$24:$Q$28,2))))</f>
        <v/>
      </c>
      <c r="BE111" s="168" t="str">
        <f aca="false">IF(T111="","",IF(T111="-","-",IF(UPPER(T111)="AB","+",VLOOKUP(T111,'විෂය තොරතුරු'!$P$24:$Q$28,2))))</f>
        <v/>
      </c>
      <c r="BF111" s="168" t="str">
        <f aca="false">IF(U111="","",IF(U111="-","-",IF(UPPER(U111)="AB","+",VLOOKUP(U111,'විෂය තොරතුරු'!$P$24:$Q$28,2))))</f>
        <v/>
      </c>
      <c r="BG111" s="170" t="str">
        <f aca="false">IF(V111="","",IF(V111="-","-",IF(UPPER(V111)="AB","+",VLOOKUP(V111,'විෂය තොරතුරු'!$P$24:$Q$28,2))))</f>
        <v/>
      </c>
      <c r="BH111" s="171" t="str">
        <f aca="false">IF(W111="","",IF(W111="-","-",IF(UPPER(W111)="AB","+",VLOOKUP(W111,'විෂය තොරතුරු'!$P$24:$Q$28,2))))</f>
        <v>C</v>
      </c>
      <c r="BI111" s="168" t="str">
        <f aca="false">IF(X111="","",IF(X111="-","-",IF(UPPER(X111)="AB","+",VLOOKUP(X111,'විෂය තොරතුරු'!$P$24:$Q$28,2))))</f>
        <v/>
      </c>
      <c r="BJ111" s="168" t="str">
        <f aca="false">IF(Y111="","",IF(Y111="-","-",IF(UPPER(Y111)="AB","+",VLOOKUP(Y111,'විෂය තොරතුරු'!$P$24:$Q$28,2))))</f>
        <v/>
      </c>
      <c r="BK111" s="168" t="str">
        <f aca="false">IF(Z111="","",IF(Z111="-","-",IF(UPPER(Z111)="AB","+",VLOOKUP(Z111,'විෂය තොරතුරු'!$P$24:$Q$28,2))))</f>
        <v/>
      </c>
      <c r="BL111" s="168" t="str">
        <f aca="false">IF(AA111="","",IF(AA111="-","-",IF(UPPER(AA111)="AB","+",VLOOKUP(AA111,'විෂය තොරතුරු'!$P$24:$Q$28,2))))</f>
        <v/>
      </c>
      <c r="BM111" s="168" t="str">
        <f aca="false">IF(AB111="","",IF(AB111="-","-",IF(UPPER(AB111)="AB","+",VLOOKUP(AB111,'විෂය තොරතුරු'!$P$24:$Q$28,2))))</f>
        <v/>
      </c>
      <c r="BN111" s="168" t="str">
        <f aca="false">IF(AC111="","",IF(AC111="-","-",IF(UPPER(AC111)="AB","+",VLOOKUP(AC111,'විෂය තොරතුරු'!$P$24:$Q$28,2))))</f>
        <v/>
      </c>
      <c r="BO111" s="169" t="str">
        <f aca="false">IF(AD111="","",IF(AD111="-","-",IF(UPPER(AD111)="AB","+",VLOOKUP(AD111,'විෂය තොරතුරු'!$P$24:$Q$28,2))))</f>
        <v/>
      </c>
      <c r="BP111" s="171" t="str">
        <f aca="false">IF(AE111="","",IF(AE111="-","-",IF(UPPER(AE111)="AB","+",VLOOKUP(AE111,'විෂය තොරතුරු'!$P$24:$Q$28,2))))</f>
        <v/>
      </c>
      <c r="BQ111" s="168" t="str">
        <f aca="false">IF(AF111="","",IF(AF111="-","-",IF(UPPER(AF111)="AB","+",VLOOKUP(AF111,'විෂය තොරතුරු'!$P$24:$Q$28,2))))</f>
        <v/>
      </c>
      <c r="BR111" s="168" t="str">
        <f aca="false">IF(AG111="","",IF(AG111="-","-",IF(UPPER(AG111)="AB","+",VLOOKUP(AG111,'විෂය තොරතුරු'!$P$24:$Q$28,2))))</f>
        <v/>
      </c>
      <c r="BS111" s="168" t="str">
        <f aca="false">IF(AH111="","",IF(AH111="-","-",IF(UPPER(AH111)="AB","+",VLOOKUP(AH111,'විෂය තොරතුරු'!$P$24:$Q$28,2))))</f>
        <v/>
      </c>
      <c r="BT111" s="168" t="str">
        <f aca="false">IF(AI111="","",IF(AI111="-","-",IF(UPPER(AI111)="AB","+",VLOOKUP(AI111,'විෂය තොරතුරු'!$P$24:$Q$28,2))))</f>
        <v/>
      </c>
      <c r="BU111" s="168" t="str">
        <f aca="false">IF(AJ111="","",IF(AJ111="-","-",IF(UPPER(AJ111)="AB","+",VLOOKUP(AJ111,'විෂය තොරතුරු'!$P$24:$Q$28,2))))</f>
        <v/>
      </c>
      <c r="BV111" s="168" t="str">
        <f aca="false">IF(AK111="","",IF(AK111="-","-",IF(UPPER(AK111)="AB","+",VLOOKUP(AK111,'විෂය තොරතුරු'!$P$24:$Q$28,2))))</f>
        <v/>
      </c>
      <c r="BW111" s="169" t="str">
        <f aca="false">IF(AL111="","",IF(AL111="-","-",IF(UPPER(AL111)="AB","+",VLOOKUP(AL111,'විෂය තොරතුරු'!$P$24:$Q$28,2))))</f>
        <v/>
      </c>
      <c r="BX111" s="171" t="str">
        <f aca="false">IF($B111="","",COUNTIF($AP111:$BW111,"A"))</f>
        <v/>
      </c>
      <c r="BY111" s="171" t="str">
        <f aca="false">IF($B111="","",COUNTIF($AP111:$BW111,"B"))</f>
        <v/>
      </c>
      <c r="BZ111" s="171" t="str">
        <f aca="false">IF($B111="","",COUNTIF($AP111:$BW111,"C"))</f>
        <v/>
      </c>
      <c r="CA111" s="171" t="str">
        <f aca="false">IF($B111="","",COUNTIF($AP111:$BW111,"S"))</f>
        <v/>
      </c>
      <c r="CB111" s="171" t="str">
        <f aca="false">IF($B111="","",COUNTIF($AP111:$BW111,"W"))</f>
        <v/>
      </c>
      <c r="CC111" s="171" t="str">
        <f aca="false">IF(B111="","",SUM(BX111:CA111))</f>
        <v/>
      </c>
      <c r="CD111" s="169" t="str">
        <f aca="false">IF(B111="","",SUM(BX111:BZ111))</f>
        <v/>
      </c>
      <c r="CE111" s="172" t="str">
        <f aca="false">IF(B111="","",IF(AND(CC111&gt;=6,CD111&gt;=3,OR(E111&gt;=35,F111&gt;=35),L111&gt;=35),"6/3 සමත්",IF(AND(CC111&gt;=5,CD111&gt;=3,OR(E111&gt;=35,F111&gt;=35,L111&gt;=35)),"5/3 සමත්",IF(AND(CC111&gt;=4,CD111&gt;=1,OR(E111&gt;=20,F111&gt;=20,L111&gt;=20)),"සමත් කළ හැකි",IF(CB111=9,"W9","අසමත් ?")))))</f>
        <v/>
      </c>
    </row>
    <row r="112" customFormat="false" ht="13.8" hidden="false" customHeight="false" outlineLevel="0" collapsed="false">
      <c r="A112" s="160" t="n">
        <v>13</v>
      </c>
      <c r="B112" s="161"/>
      <c r="C112" s="161"/>
      <c r="D112" s="162"/>
      <c r="E112" s="163"/>
      <c r="F112" s="164"/>
      <c r="G112" s="163"/>
      <c r="H112" s="165"/>
      <c r="I112" s="165"/>
      <c r="J112" s="164"/>
      <c r="K112" s="163"/>
      <c r="L112" s="165"/>
      <c r="M112" s="165"/>
      <c r="N112" s="164"/>
      <c r="O112" s="163" t="n">
        <v>75</v>
      </c>
      <c r="P112" s="165"/>
      <c r="Q112" s="165"/>
      <c r="R112" s="165"/>
      <c r="S112" s="165"/>
      <c r="T112" s="165"/>
      <c r="U112" s="165"/>
      <c r="V112" s="164"/>
      <c r="W112" s="163" t="n">
        <v>60</v>
      </c>
      <c r="X112" s="165"/>
      <c r="Y112" s="165"/>
      <c r="Z112" s="165"/>
      <c r="AA112" s="165"/>
      <c r="AB112" s="165"/>
      <c r="AC112" s="165"/>
      <c r="AD112" s="164"/>
      <c r="AE112" s="163"/>
      <c r="AF112" s="165"/>
      <c r="AG112" s="165"/>
      <c r="AH112" s="165"/>
      <c r="AI112" s="165"/>
      <c r="AJ112" s="165"/>
      <c r="AK112" s="165"/>
      <c r="AL112" s="166"/>
      <c r="AM112" s="167" t="str">
        <f aca="false">IF(B112="","",SUM(E112:AL112))</f>
        <v/>
      </c>
      <c r="AN112" s="168" t="str">
        <f aca="false">IF(B112="","",AM112/9)</f>
        <v/>
      </c>
      <c r="AO112" s="169" t="str">
        <f aca="false">IF(B112="","",IF(AM112=0,"-",RANK(AM112,$AM$100:$AM$149,0)))</f>
        <v/>
      </c>
      <c r="AP112" s="167" t="str">
        <f aca="false">IF(E112="","",IF(E112="-","-",IF(UPPER(E112)="AB","+",VLOOKUP(E112,'විෂය තොරතුරු'!$P$24:$Q$28,2))))</f>
        <v/>
      </c>
      <c r="AQ112" s="168" t="str">
        <f aca="false">IF(F112="","",IF(F112="-","-",IF(UPPER(F112)="AB","+",VLOOKUP(F112,'විෂය තොරතුරු'!$P$24:$Q$28,2))))</f>
        <v/>
      </c>
      <c r="AR112" s="168" t="str">
        <f aca="false">IF(G112="","",IF(G112="-","-",IF(UPPER(G112)="AB","+",VLOOKUP(G112,'විෂය තොරතුරු'!$P$24:$Q$28,2))))</f>
        <v/>
      </c>
      <c r="AS112" s="168" t="str">
        <f aca="false">IF(H112="","",IF(H112="-","-",IF(UPPER(H112)="AB","+",VLOOKUP(H112,'විෂය තොරතුරු'!$P$24:$Q$28,2))))</f>
        <v/>
      </c>
      <c r="AT112" s="168" t="str">
        <f aca="false">IF(I112="","",IF(I112="-","-",IF(UPPER(I112)="AB","+",VLOOKUP(I112,'විෂය තොරතුරු'!$P$24:$Q$28,2))))</f>
        <v/>
      </c>
      <c r="AU112" s="170" t="str">
        <f aca="false">IF(J112="","",IF(J112="-","-",IF(UPPER(J112)="AB","+",VLOOKUP(J112,'විෂය තොරතුරු'!$P$24:$Q$28,2))))</f>
        <v/>
      </c>
      <c r="AV112" s="171" t="str">
        <f aca="false">IF(K112="","",IF(K112="-","-",IF(UPPER(K112)="AB","+",VLOOKUP(K112,'විෂය තොරතුරු'!$P$24:$Q$28,2))))</f>
        <v/>
      </c>
      <c r="AW112" s="168" t="str">
        <f aca="false">IF(L112="","",IF(L112="-","-",IF(UPPER(L112)="AB","+",VLOOKUP(L112,'විෂය තොරතුරු'!$P$24:$Q$28,2))))</f>
        <v/>
      </c>
      <c r="AX112" s="168" t="str">
        <f aca="false">IF(M112="","",IF(M112="-","-",IF(UPPER(M112)="AB","+",VLOOKUP(M112,'විෂය තොරතුරු'!$P$24:$Q$28,2))))</f>
        <v/>
      </c>
      <c r="AY112" s="169" t="str">
        <f aca="false">IF(N112="","",IF(N112="-","-",IF(UPPER(N112)="AB","+",VLOOKUP(N112,'විෂය තොරතුරු'!$P$24:$Q$28,2))))</f>
        <v/>
      </c>
      <c r="AZ112" s="167" t="str">
        <f aca="false">IF(O112="","",IF(O112="-","-",IF(UPPER(O112)="AB","+",VLOOKUP(O112,'විෂය තොරතුරු'!$P$24:$Q$28,2))))</f>
        <v>A</v>
      </c>
      <c r="BA112" s="168" t="str">
        <f aca="false">IF(P112="","",IF(P112="-","-",IF(UPPER(P112)="AB","+",VLOOKUP(P112,'විෂය තොරතුරු'!$P$24:$Q$28,2))))</f>
        <v/>
      </c>
      <c r="BB112" s="168" t="str">
        <f aca="false">IF(Q112="","",IF(Q112="-","-",IF(UPPER(Q112)="AB","+",VLOOKUP(Q112,'විෂය තොරතුරු'!$P$24:$Q$28,2))))</f>
        <v/>
      </c>
      <c r="BC112" s="168" t="str">
        <f aca="false">IF(R112="","",IF(R112="-","-",IF(UPPER(R112)="AB","+",VLOOKUP(R112,'විෂය තොරතුරු'!$P$24:$Q$28,2))))</f>
        <v/>
      </c>
      <c r="BD112" s="168" t="str">
        <f aca="false">IF(S112="","",IF(S112="-","-",IF(UPPER(S112)="AB","+",VLOOKUP(S112,'විෂය තොරතුරු'!$P$24:$Q$28,2))))</f>
        <v/>
      </c>
      <c r="BE112" s="168" t="str">
        <f aca="false">IF(T112="","",IF(T112="-","-",IF(UPPER(T112)="AB","+",VLOOKUP(T112,'විෂය තොරතුරු'!$P$24:$Q$28,2))))</f>
        <v/>
      </c>
      <c r="BF112" s="168" t="str">
        <f aca="false">IF(U112="","",IF(U112="-","-",IF(UPPER(U112)="AB","+",VLOOKUP(U112,'විෂය තොරතුරු'!$P$24:$Q$28,2))))</f>
        <v/>
      </c>
      <c r="BG112" s="170" t="str">
        <f aca="false">IF(V112="","",IF(V112="-","-",IF(UPPER(V112)="AB","+",VLOOKUP(V112,'විෂය තොරතුරු'!$P$24:$Q$28,2))))</f>
        <v/>
      </c>
      <c r="BH112" s="171" t="str">
        <f aca="false">IF(W112="","",IF(W112="-","-",IF(UPPER(W112)="AB","+",VLOOKUP(W112,'විෂය තොරතුරු'!$P$24:$Q$28,2))))</f>
        <v>C</v>
      </c>
      <c r="BI112" s="168" t="str">
        <f aca="false">IF(X112="","",IF(X112="-","-",IF(UPPER(X112)="AB","+",VLOOKUP(X112,'විෂය තොරතුරු'!$P$24:$Q$28,2))))</f>
        <v/>
      </c>
      <c r="BJ112" s="168" t="str">
        <f aca="false">IF(Y112="","",IF(Y112="-","-",IF(UPPER(Y112)="AB","+",VLOOKUP(Y112,'විෂය තොරතුරු'!$P$24:$Q$28,2))))</f>
        <v/>
      </c>
      <c r="BK112" s="168" t="str">
        <f aca="false">IF(Z112="","",IF(Z112="-","-",IF(UPPER(Z112)="AB","+",VLOOKUP(Z112,'විෂය තොරතුරු'!$P$24:$Q$28,2))))</f>
        <v/>
      </c>
      <c r="BL112" s="168" t="str">
        <f aca="false">IF(AA112="","",IF(AA112="-","-",IF(UPPER(AA112)="AB","+",VLOOKUP(AA112,'විෂය තොරතුරු'!$P$24:$Q$28,2))))</f>
        <v/>
      </c>
      <c r="BM112" s="168" t="str">
        <f aca="false">IF(AB112="","",IF(AB112="-","-",IF(UPPER(AB112)="AB","+",VLOOKUP(AB112,'විෂය තොරතුරු'!$P$24:$Q$28,2))))</f>
        <v/>
      </c>
      <c r="BN112" s="168" t="str">
        <f aca="false">IF(AC112="","",IF(AC112="-","-",IF(UPPER(AC112)="AB","+",VLOOKUP(AC112,'විෂය තොරතුරු'!$P$24:$Q$28,2))))</f>
        <v/>
      </c>
      <c r="BO112" s="169" t="str">
        <f aca="false">IF(AD112="","",IF(AD112="-","-",IF(UPPER(AD112)="AB","+",VLOOKUP(AD112,'විෂය තොරතුරු'!$P$24:$Q$28,2))))</f>
        <v/>
      </c>
      <c r="BP112" s="171" t="str">
        <f aca="false">IF(AE112="","",IF(AE112="-","-",IF(UPPER(AE112)="AB","+",VLOOKUP(AE112,'විෂය තොරතුරු'!$P$24:$Q$28,2))))</f>
        <v/>
      </c>
      <c r="BQ112" s="168" t="str">
        <f aca="false">IF(AF112="","",IF(AF112="-","-",IF(UPPER(AF112)="AB","+",VLOOKUP(AF112,'විෂය තොරතුරු'!$P$24:$Q$28,2))))</f>
        <v/>
      </c>
      <c r="BR112" s="168" t="str">
        <f aca="false">IF(AG112="","",IF(AG112="-","-",IF(UPPER(AG112)="AB","+",VLOOKUP(AG112,'විෂය තොරතුරු'!$P$24:$Q$28,2))))</f>
        <v/>
      </c>
      <c r="BS112" s="168" t="str">
        <f aca="false">IF(AH112="","",IF(AH112="-","-",IF(UPPER(AH112)="AB","+",VLOOKUP(AH112,'විෂය තොරතුරු'!$P$24:$Q$28,2))))</f>
        <v/>
      </c>
      <c r="BT112" s="168" t="str">
        <f aca="false">IF(AI112="","",IF(AI112="-","-",IF(UPPER(AI112)="AB","+",VLOOKUP(AI112,'විෂය තොරතුරු'!$P$24:$Q$28,2))))</f>
        <v/>
      </c>
      <c r="BU112" s="168" t="str">
        <f aca="false">IF(AJ112="","",IF(AJ112="-","-",IF(UPPER(AJ112)="AB","+",VLOOKUP(AJ112,'විෂය තොරතුරු'!$P$24:$Q$28,2))))</f>
        <v/>
      </c>
      <c r="BV112" s="168" t="str">
        <f aca="false">IF(AK112="","",IF(AK112="-","-",IF(UPPER(AK112)="AB","+",VLOOKUP(AK112,'විෂය තොරතුරු'!$P$24:$Q$28,2))))</f>
        <v/>
      </c>
      <c r="BW112" s="169" t="str">
        <f aca="false">IF(AL112="","",IF(AL112="-","-",IF(UPPER(AL112)="AB","+",VLOOKUP(AL112,'විෂය තොරතුරු'!$P$24:$Q$28,2))))</f>
        <v/>
      </c>
      <c r="BX112" s="171" t="str">
        <f aca="false">IF($B112="","",COUNTIF($AP112:$BW112,"A"))</f>
        <v/>
      </c>
      <c r="BY112" s="171" t="str">
        <f aca="false">IF($B112="","",COUNTIF($AP112:$BW112,"B"))</f>
        <v/>
      </c>
      <c r="BZ112" s="171" t="str">
        <f aca="false">IF($B112="","",COUNTIF($AP112:$BW112,"C"))</f>
        <v/>
      </c>
      <c r="CA112" s="171" t="str">
        <f aca="false">IF($B112="","",COUNTIF($AP112:$BW112,"S"))</f>
        <v/>
      </c>
      <c r="CB112" s="171" t="str">
        <f aca="false">IF($B112="","",COUNTIF($AP112:$BW112,"W"))</f>
        <v/>
      </c>
      <c r="CC112" s="171" t="str">
        <f aca="false">IF(B112="","",SUM(BX112:CA112))</f>
        <v/>
      </c>
      <c r="CD112" s="169" t="str">
        <f aca="false">IF(B112="","",SUM(BX112:BZ112))</f>
        <v/>
      </c>
      <c r="CE112" s="172" t="str">
        <f aca="false">IF(B112="","",IF(AND(CC112&gt;=6,CD112&gt;=3,OR(E112&gt;=35,F112&gt;=35),L112&gt;=35),"6/3 සමත්",IF(AND(CC112&gt;=5,CD112&gt;=3,OR(E112&gt;=35,F112&gt;=35,L112&gt;=35)),"5/3 සමත්",IF(AND(CC112&gt;=4,CD112&gt;=1,OR(E112&gt;=20,F112&gt;=20,L112&gt;=20)),"සමත් කළ හැකි",IF(CB112=9,"W9","අසමත් ?")))))</f>
        <v/>
      </c>
    </row>
    <row r="113" customFormat="false" ht="13.8" hidden="false" customHeight="false" outlineLevel="0" collapsed="false">
      <c r="A113" s="160" t="n">
        <v>14</v>
      </c>
      <c r="B113" s="161"/>
      <c r="C113" s="161"/>
      <c r="D113" s="162"/>
      <c r="E113" s="163"/>
      <c r="F113" s="164"/>
      <c r="G113" s="163"/>
      <c r="H113" s="165"/>
      <c r="I113" s="165"/>
      <c r="J113" s="164"/>
      <c r="K113" s="163"/>
      <c r="L113" s="165"/>
      <c r="M113" s="165"/>
      <c r="N113" s="164"/>
      <c r="O113" s="163" t="n">
        <v>79</v>
      </c>
      <c r="P113" s="165"/>
      <c r="Q113" s="165"/>
      <c r="R113" s="165"/>
      <c r="S113" s="165"/>
      <c r="T113" s="165"/>
      <c r="U113" s="165"/>
      <c r="V113" s="164"/>
      <c r="W113" s="163"/>
      <c r="X113" s="165"/>
      <c r="Y113" s="165" t="n">
        <v>68</v>
      </c>
      <c r="Z113" s="165"/>
      <c r="AA113" s="165"/>
      <c r="AB113" s="165"/>
      <c r="AC113" s="165"/>
      <c r="AD113" s="164"/>
      <c r="AE113" s="163" t="n">
        <v>72</v>
      </c>
      <c r="AF113" s="165"/>
      <c r="AG113" s="165"/>
      <c r="AH113" s="165"/>
      <c r="AI113" s="165"/>
      <c r="AJ113" s="165"/>
      <c r="AK113" s="165"/>
      <c r="AL113" s="166"/>
      <c r="AM113" s="167" t="str">
        <f aca="false">IF(B113="","",SUM(E113:AL113))</f>
        <v/>
      </c>
      <c r="AN113" s="168" t="str">
        <f aca="false">IF(B113="","",AM113/9)</f>
        <v/>
      </c>
      <c r="AO113" s="169" t="str">
        <f aca="false">IF(B113="","",IF(AM113=0,"-",RANK(AM113,$AM$100:$AM$149,0)))</f>
        <v/>
      </c>
      <c r="AP113" s="167" t="str">
        <f aca="false">IF(E113="","",IF(E113="-","-",IF(UPPER(E113)="AB","+",VLOOKUP(E113,'විෂය තොරතුරු'!$P$24:$Q$28,2))))</f>
        <v/>
      </c>
      <c r="AQ113" s="168" t="str">
        <f aca="false">IF(F113="","",IF(F113="-","-",IF(UPPER(F113)="AB","+",VLOOKUP(F113,'විෂය තොරතුරු'!$P$24:$Q$28,2))))</f>
        <v/>
      </c>
      <c r="AR113" s="168" t="str">
        <f aca="false">IF(G113="","",IF(G113="-","-",IF(UPPER(G113)="AB","+",VLOOKUP(G113,'විෂය තොරතුරු'!$P$24:$Q$28,2))))</f>
        <v/>
      </c>
      <c r="AS113" s="168" t="str">
        <f aca="false">IF(H113="","",IF(H113="-","-",IF(UPPER(H113)="AB","+",VLOOKUP(H113,'විෂය තොරතුරු'!$P$24:$Q$28,2))))</f>
        <v/>
      </c>
      <c r="AT113" s="168" t="str">
        <f aca="false">IF(I113="","",IF(I113="-","-",IF(UPPER(I113)="AB","+",VLOOKUP(I113,'විෂය තොරතුරු'!$P$24:$Q$28,2))))</f>
        <v/>
      </c>
      <c r="AU113" s="170" t="str">
        <f aca="false">IF(J113="","",IF(J113="-","-",IF(UPPER(J113)="AB","+",VLOOKUP(J113,'විෂය තොරතුරු'!$P$24:$Q$28,2))))</f>
        <v/>
      </c>
      <c r="AV113" s="171" t="str">
        <f aca="false">IF(K113="","",IF(K113="-","-",IF(UPPER(K113)="AB","+",VLOOKUP(K113,'විෂය තොරතුරු'!$P$24:$Q$28,2))))</f>
        <v/>
      </c>
      <c r="AW113" s="168" t="str">
        <f aca="false">IF(L113="","",IF(L113="-","-",IF(UPPER(L113)="AB","+",VLOOKUP(L113,'විෂය තොරතුරු'!$P$24:$Q$28,2))))</f>
        <v/>
      </c>
      <c r="AX113" s="168" t="str">
        <f aca="false">IF(M113="","",IF(M113="-","-",IF(UPPER(M113)="AB","+",VLOOKUP(M113,'විෂය තොරතුරු'!$P$24:$Q$28,2))))</f>
        <v/>
      </c>
      <c r="AY113" s="169" t="str">
        <f aca="false">IF(N113="","",IF(N113="-","-",IF(UPPER(N113)="AB","+",VLOOKUP(N113,'විෂය තොරතුරු'!$P$24:$Q$28,2))))</f>
        <v/>
      </c>
      <c r="AZ113" s="167" t="str">
        <f aca="false">IF(O113="","",IF(O113="-","-",IF(UPPER(O113)="AB","+",VLOOKUP(O113,'විෂය තොරතුරු'!$P$24:$Q$28,2))))</f>
        <v>A</v>
      </c>
      <c r="BA113" s="168" t="str">
        <f aca="false">IF(P113="","",IF(P113="-","-",IF(UPPER(P113)="AB","+",VLOOKUP(P113,'විෂය තොරතුරු'!$P$24:$Q$28,2))))</f>
        <v/>
      </c>
      <c r="BB113" s="168" t="str">
        <f aca="false">IF(Q113="","",IF(Q113="-","-",IF(UPPER(Q113)="AB","+",VLOOKUP(Q113,'විෂය තොරතුරු'!$P$24:$Q$28,2))))</f>
        <v/>
      </c>
      <c r="BC113" s="168" t="str">
        <f aca="false">IF(R113="","",IF(R113="-","-",IF(UPPER(R113)="AB","+",VLOOKUP(R113,'විෂය තොරතුරු'!$P$24:$Q$28,2))))</f>
        <v/>
      </c>
      <c r="BD113" s="168" t="str">
        <f aca="false">IF(S113="","",IF(S113="-","-",IF(UPPER(S113)="AB","+",VLOOKUP(S113,'විෂය තොරතුරු'!$P$24:$Q$28,2))))</f>
        <v/>
      </c>
      <c r="BE113" s="168" t="str">
        <f aca="false">IF(T113="","",IF(T113="-","-",IF(UPPER(T113)="AB","+",VLOOKUP(T113,'විෂය තොරතුරු'!$P$24:$Q$28,2))))</f>
        <v/>
      </c>
      <c r="BF113" s="168" t="str">
        <f aca="false">IF(U113="","",IF(U113="-","-",IF(UPPER(U113)="AB","+",VLOOKUP(U113,'විෂය තොරතුරු'!$P$24:$Q$28,2))))</f>
        <v/>
      </c>
      <c r="BG113" s="170" t="str">
        <f aca="false">IF(V113="","",IF(V113="-","-",IF(UPPER(V113)="AB","+",VLOOKUP(V113,'විෂය තොරතුරු'!$P$24:$Q$28,2))))</f>
        <v/>
      </c>
      <c r="BH113" s="171" t="str">
        <f aca="false">IF(W113="","",IF(W113="-","-",IF(UPPER(W113)="AB","+",VLOOKUP(W113,'විෂය තොරතුරු'!$P$24:$Q$28,2))))</f>
        <v/>
      </c>
      <c r="BI113" s="168" t="str">
        <f aca="false">IF(X113="","",IF(X113="-","-",IF(UPPER(X113)="AB","+",VLOOKUP(X113,'විෂය තොරතුරු'!$P$24:$Q$28,2))))</f>
        <v/>
      </c>
      <c r="BJ113" s="168" t="str">
        <f aca="false">IF(Y113="","",IF(Y113="-","-",IF(UPPER(Y113)="AB","+",VLOOKUP(Y113,'විෂය තොරතුරු'!$P$24:$Q$28,2))))</f>
        <v>B</v>
      </c>
      <c r="BK113" s="168" t="str">
        <f aca="false">IF(Z113="","",IF(Z113="-","-",IF(UPPER(Z113)="AB","+",VLOOKUP(Z113,'විෂය තොරතුරු'!$P$24:$Q$28,2))))</f>
        <v/>
      </c>
      <c r="BL113" s="168" t="str">
        <f aca="false">IF(AA113="","",IF(AA113="-","-",IF(UPPER(AA113)="AB","+",VLOOKUP(AA113,'විෂය තොරතුරු'!$P$24:$Q$28,2))))</f>
        <v/>
      </c>
      <c r="BM113" s="168" t="str">
        <f aca="false">IF(AB113="","",IF(AB113="-","-",IF(UPPER(AB113)="AB","+",VLOOKUP(AB113,'විෂය තොරතුරු'!$P$24:$Q$28,2))))</f>
        <v/>
      </c>
      <c r="BN113" s="168" t="str">
        <f aca="false">IF(AC113="","",IF(AC113="-","-",IF(UPPER(AC113)="AB","+",VLOOKUP(AC113,'විෂය තොරතුරු'!$P$24:$Q$28,2))))</f>
        <v/>
      </c>
      <c r="BO113" s="169" t="str">
        <f aca="false">IF(AD113="","",IF(AD113="-","-",IF(UPPER(AD113)="AB","+",VLOOKUP(AD113,'විෂය තොරතුරු'!$P$24:$Q$28,2))))</f>
        <v/>
      </c>
      <c r="BP113" s="171" t="str">
        <f aca="false">IF(AE113="","",IF(AE113="-","-",IF(UPPER(AE113)="AB","+",VLOOKUP(AE113,'විෂය තොරතුරු'!$P$24:$Q$28,2))))</f>
        <v>B</v>
      </c>
      <c r="BQ113" s="168" t="str">
        <f aca="false">IF(AF113="","",IF(AF113="-","-",IF(UPPER(AF113)="AB","+",VLOOKUP(AF113,'විෂය තොරතුරු'!$P$24:$Q$28,2))))</f>
        <v/>
      </c>
      <c r="BR113" s="168" t="str">
        <f aca="false">IF(AG113="","",IF(AG113="-","-",IF(UPPER(AG113)="AB","+",VLOOKUP(AG113,'විෂය තොරතුරු'!$P$24:$Q$28,2))))</f>
        <v/>
      </c>
      <c r="BS113" s="168" t="str">
        <f aca="false">IF(AH113="","",IF(AH113="-","-",IF(UPPER(AH113)="AB","+",VLOOKUP(AH113,'විෂය තොරතුරු'!$P$24:$Q$28,2))))</f>
        <v/>
      </c>
      <c r="BT113" s="168" t="str">
        <f aca="false">IF(AI113="","",IF(AI113="-","-",IF(UPPER(AI113)="AB","+",VLOOKUP(AI113,'විෂය තොරතුරු'!$P$24:$Q$28,2))))</f>
        <v/>
      </c>
      <c r="BU113" s="168" t="str">
        <f aca="false">IF(AJ113="","",IF(AJ113="-","-",IF(UPPER(AJ113)="AB","+",VLOOKUP(AJ113,'විෂය තොරතුරු'!$P$24:$Q$28,2))))</f>
        <v/>
      </c>
      <c r="BV113" s="168" t="str">
        <f aca="false">IF(AK113="","",IF(AK113="-","-",IF(UPPER(AK113)="AB","+",VLOOKUP(AK113,'විෂය තොරතුරු'!$P$24:$Q$28,2))))</f>
        <v/>
      </c>
      <c r="BW113" s="169" t="str">
        <f aca="false">IF(AL113="","",IF(AL113="-","-",IF(UPPER(AL113)="AB","+",VLOOKUP(AL113,'විෂය තොරතුරු'!$P$24:$Q$28,2))))</f>
        <v/>
      </c>
      <c r="BX113" s="171" t="str">
        <f aca="false">IF($B113="","",COUNTIF($AP113:$BW113,"A"))</f>
        <v/>
      </c>
      <c r="BY113" s="171" t="str">
        <f aca="false">IF($B113="","",COUNTIF($AP113:$BW113,"B"))</f>
        <v/>
      </c>
      <c r="BZ113" s="171" t="str">
        <f aca="false">IF($B113="","",COUNTIF($AP113:$BW113,"C"))</f>
        <v/>
      </c>
      <c r="CA113" s="171" t="str">
        <f aca="false">IF($B113="","",COUNTIF($AP113:$BW113,"S"))</f>
        <v/>
      </c>
      <c r="CB113" s="171" t="str">
        <f aca="false">IF($B113="","",COUNTIF($AP113:$BW113,"W"))</f>
        <v/>
      </c>
      <c r="CC113" s="171" t="str">
        <f aca="false">IF(B113="","",SUM(BX113:CA113))</f>
        <v/>
      </c>
      <c r="CD113" s="169" t="str">
        <f aca="false">IF(B113="","",SUM(BX113:BZ113))</f>
        <v/>
      </c>
      <c r="CE113" s="172" t="str">
        <f aca="false">IF(B113="","",IF(AND(CC113&gt;=6,CD113&gt;=3,OR(E113&gt;=35,F113&gt;=35),L113&gt;=35),"6/3 සමත්",IF(AND(CC113&gt;=5,CD113&gt;=3,OR(E113&gt;=35,F113&gt;=35,L113&gt;=35)),"5/3 සමත්",IF(AND(CC113&gt;=4,CD113&gt;=1,OR(E113&gt;=20,F113&gt;=20,L113&gt;=20)),"සමත් කළ හැකි",IF(CB113=9,"W9","අසමත් ?")))))</f>
        <v/>
      </c>
    </row>
    <row r="114" customFormat="false" ht="13.8" hidden="false" customHeight="false" outlineLevel="0" collapsed="false">
      <c r="A114" s="160" t="n">
        <v>15</v>
      </c>
      <c r="B114" s="161"/>
      <c r="C114" s="161"/>
      <c r="D114" s="162"/>
      <c r="E114" s="163"/>
      <c r="F114" s="164"/>
      <c r="G114" s="163"/>
      <c r="H114" s="165"/>
      <c r="I114" s="165"/>
      <c r="J114" s="164"/>
      <c r="K114" s="163"/>
      <c r="L114" s="165"/>
      <c r="M114" s="165"/>
      <c r="N114" s="164"/>
      <c r="O114" s="163" t="n">
        <v>46</v>
      </c>
      <c r="P114" s="165"/>
      <c r="Q114" s="165"/>
      <c r="R114" s="165"/>
      <c r="S114" s="165"/>
      <c r="T114" s="165"/>
      <c r="U114" s="165"/>
      <c r="V114" s="164"/>
      <c r="W114" s="163" t="n">
        <v>75</v>
      </c>
      <c r="X114" s="165"/>
      <c r="Y114" s="165"/>
      <c r="Z114" s="165"/>
      <c r="AA114" s="165"/>
      <c r="AB114" s="165"/>
      <c r="AC114" s="165"/>
      <c r="AD114" s="164"/>
      <c r="AE114" s="163" t="n">
        <v>45</v>
      </c>
      <c r="AF114" s="165"/>
      <c r="AG114" s="165"/>
      <c r="AH114" s="165"/>
      <c r="AI114" s="165"/>
      <c r="AJ114" s="165"/>
      <c r="AK114" s="165"/>
      <c r="AL114" s="166"/>
      <c r="AM114" s="167" t="str">
        <f aca="false">IF(B114="","",SUM(E114:AL114))</f>
        <v/>
      </c>
      <c r="AN114" s="168" t="str">
        <f aca="false">IF(B114="","",AM114/9)</f>
        <v/>
      </c>
      <c r="AO114" s="169" t="str">
        <f aca="false">IF(B114="","",IF(AM114=0,"-",RANK(AM114,$AM$100:$AM$149,0)))</f>
        <v/>
      </c>
      <c r="AP114" s="167" t="str">
        <f aca="false">IF(E114="","",IF(E114="-","-",IF(UPPER(E114)="AB","+",VLOOKUP(E114,'විෂය තොරතුරු'!$P$24:$Q$28,2))))</f>
        <v/>
      </c>
      <c r="AQ114" s="168" t="str">
        <f aca="false">IF(F114="","",IF(F114="-","-",IF(UPPER(F114)="AB","+",VLOOKUP(F114,'විෂය තොරතුරු'!$P$24:$Q$28,2))))</f>
        <v/>
      </c>
      <c r="AR114" s="168" t="str">
        <f aca="false">IF(G114="","",IF(G114="-","-",IF(UPPER(G114)="AB","+",VLOOKUP(G114,'විෂය තොරතුරු'!$P$24:$Q$28,2))))</f>
        <v/>
      </c>
      <c r="AS114" s="168" t="str">
        <f aca="false">IF(H114="","",IF(H114="-","-",IF(UPPER(H114)="AB","+",VLOOKUP(H114,'විෂය තොරතුරු'!$P$24:$Q$28,2))))</f>
        <v/>
      </c>
      <c r="AT114" s="168" t="str">
        <f aca="false">IF(I114="","",IF(I114="-","-",IF(UPPER(I114)="AB","+",VLOOKUP(I114,'විෂය තොරතුරු'!$P$24:$Q$28,2))))</f>
        <v/>
      </c>
      <c r="AU114" s="170" t="str">
        <f aca="false">IF(J114="","",IF(J114="-","-",IF(UPPER(J114)="AB","+",VLOOKUP(J114,'විෂය තොරතුරු'!$P$24:$Q$28,2))))</f>
        <v/>
      </c>
      <c r="AV114" s="171" t="str">
        <f aca="false">IF(K114="","",IF(K114="-","-",IF(UPPER(K114)="AB","+",VLOOKUP(K114,'විෂය තොරතුරු'!$P$24:$Q$28,2))))</f>
        <v/>
      </c>
      <c r="AW114" s="168" t="str">
        <f aca="false">IF(L114="","",IF(L114="-","-",IF(UPPER(L114)="AB","+",VLOOKUP(L114,'විෂය තොරතුරු'!$P$24:$Q$28,2))))</f>
        <v/>
      </c>
      <c r="AX114" s="168" t="str">
        <f aca="false">IF(M114="","",IF(M114="-","-",IF(UPPER(M114)="AB","+",VLOOKUP(M114,'විෂය තොරතුරු'!$P$24:$Q$28,2))))</f>
        <v/>
      </c>
      <c r="AY114" s="169" t="str">
        <f aca="false">IF(N114="","",IF(N114="-","-",IF(UPPER(N114)="AB","+",VLOOKUP(N114,'විෂය තොරතුරු'!$P$24:$Q$28,2))))</f>
        <v/>
      </c>
      <c r="AZ114" s="167" t="str">
        <f aca="false">IF(O114="","",IF(O114="-","-",IF(UPPER(O114)="AB","+",VLOOKUP(O114,'විෂය තොරතුරු'!$P$24:$Q$28,2))))</f>
        <v>S</v>
      </c>
      <c r="BA114" s="168" t="str">
        <f aca="false">IF(P114="","",IF(P114="-","-",IF(UPPER(P114)="AB","+",VLOOKUP(P114,'විෂය තොරතුරු'!$P$24:$Q$28,2))))</f>
        <v/>
      </c>
      <c r="BB114" s="168" t="str">
        <f aca="false">IF(Q114="","",IF(Q114="-","-",IF(UPPER(Q114)="AB","+",VLOOKUP(Q114,'විෂය තොරතුරු'!$P$24:$Q$28,2))))</f>
        <v/>
      </c>
      <c r="BC114" s="168" t="str">
        <f aca="false">IF(R114="","",IF(R114="-","-",IF(UPPER(R114)="AB","+",VLOOKUP(R114,'විෂය තොරතුරු'!$P$24:$Q$28,2))))</f>
        <v/>
      </c>
      <c r="BD114" s="168" t="str">
        <f aca="false">IF(S114="","",IF(S114="-","-",IF(UPPER(S114)="AB","+",VLOOKUP(S114,'විෂය තොරතුරු'!$P$24:$Q$28,2))))</f>
        <v/>
      </c>
      <c r="BE114" s="168" t="str">
        <f aca="false">IF(T114="","",IF(T114="-","-",IF(UPPER(T114)="AB","+",VLOOKUP(T114,'විෂය තොරතුරු'!$P$24:$Q$28,2))))</f>
        <v/>
      </c>
      <c r="BF114" s="168" t="str">
        <f aca="false">IF(U114="","",IF(U114="-","-",IF(UPPER(U114)="AB","+",VLOOKUP(U114,'විෂය තොරතුරු'!$P$24:$Q$28,2))))</f>
        <v/>
      </c>
      <c r="BG114" s="170" t="str">
        <f aca="false">IF(V114="","",IF(V114="-","-",IF(UPPER(V114)="AB","+",VLOOKUP(V114,'විෂය තොරතුරු'!$P$24:$Q$28,2))))</f>
        <v/>
      </c>
      <c r="BH114" s="171" t="str">
        <f aca="false">IF(W114="","",IF(W114="-","-",IF(UPPER(W114)="AB","+",VLOOKUP(W114,'විෂය තොරතුරු'!$P$24:$Q$28,2))))</f>
        <v>A</v>
      </c>
      <c r="BI114" s="168" t="str">
        <f aca="false">IF(X114="","",IF(X114="-","-",IF(UPPER(X114)="AB","+",VLOOKUP(X114,'විෂය තොරතුරු'!$P$24:$Q$28,2))))</f>
        <v/>
      </c>
      <c r="BJ114" s="168" t="str">
        <f aca="false">IF(Y114="","",IF(Y114="-","-",IF(UPPER(Y114)="AB","+",VLOOKUP(Y114,'විෂය තොරතුරු'!$P$24:$Q$28,2))))</f>
        <v/>
      </c>
      <c r="BK114" s="168" t="str">
        <f aca="false">IF(Z114="","",IF(Z114="-","-",IF(UPPER(Z114)="AB","+",VLOOKUP(Z114,'විෂය තොරතුරු'!$P$24:$Q$28,2))))</f>
        <v/>
      </c>
      <c r="BL114" s="168" t="str">
        <f aca="false">IF(AA114="","",IF(AA114="-","-",IF(UPPER(AA114)="AB","+",VLOOKUP(AA114,'විෂය තොරතුරු'!$P$24:$Q$28,2))))</f>
        <v/>
      </c>
      <c r="BM114" s="168" t="str">
        <f aca="false">IF(AB114="","",IF(AB114="-","-",IF(UPPER(AB114)="AB","+",VLOOKUP(AB114,'විෂය තොරතුරු'!$P$24:$Q$28,2))))</f>
        <v/>
      </c>
      <c r="BN114" s="168" t="str">
        <f aca="false">IF(AC114="","",IF(AC114="-","-",IF(UPPER(AC114)="AB","+",VLOOKUP(AC114,'විෂය තොරතුරු'!$P$24:$Q$28,2))))</f>
        <v/>
      </c>
      <c r="BO114" s="169" t="str">
        <f aca="false">IF(AD114="","",IF(AD114="-","-",IF(UPPER(AD114)="AB","+",VLOOKUP(AD114,'විෂය තොරතුරු'!$P$24:$Q$28,2))))</f>
        <v/>
      </c>
      <c r="BP114" s="171" t="str">
        <f aca="false">IF(AE114="","",IF(AE114="-","-",IF(UPPER(AE114)="AB","+",VLOOKUP(AE114,'විෂය තොරතුරු'!$P$24:$Q$28,2))))</f>
        <v>S</v>
      </c>
      <c r="BQ114" s="168" t="str">
        <f aca="false">IF(AF114="","",IF(AF114="-","-",IF(UPPER(AF114)="AB","+",VLOOKUP(AF114,'විෂය තොරතුරු'!$P$24:$Q$28,2))))</f>
        <v/>
      </c>
      <c r="BR114" s="168" t="str">
        <f aca="false">IF(AG114="","",IF(AG114="-","-",IF(UPPER(AG114)="AB","+",VLOOKUP(AG114,'විෂය තොරතුරු'!$P$24:$Q$28,2))))</f>
        <v/>
      </c>
      <c r="BS114" s="168" t="str">
        <f aca="false">IF(AH114="","",IF(AH114="-","-",IF(UPPER(AH114)="AB","+",VLOOKUP(AH114,'විෂය තොරතුරු'!$P$24:$Q$28,2))))</f>
        <v/>
      </c>
      <c r="BT114" s="168" t="str">
        <f aca="false">IF(AI114="","",IF(AI114="-","-",IF(UPPER(AI114)="AB","+",VLOOKUP(AI114,'විෂය තොරතුරු'!$P$24:$Q$28,2))))</f>
        <v/>
      </c>
      <c r="BU114" s="168" t="str">
        <f aca="false">IF(AJ114="","",IF(AJ114="-","-",IF(UPPER(AJ114)="AB","+",VLOOKUP(AJ114,'විෂය තොරතුරු'!$P$24:$Q$28,2))))</f>
        <v/>
      </c>
      <c r="BV114" s="168" t="str">
        <f aca="false">IF(AK114="","",IF(AK114="-","-",IF(UPPER(AK114)="AB","+",VLOOKUP(AK114,'විෂය තොරතුරු'!$P$24:$Q$28,2))))</f>
        <v/>
      </c>
      <c r="BW114" s="169" t="str">
        <f aca="false">IF(AL114="","",IF(AL114="-","-",IF(UPPER(AL114)="AB","+",VLOOKUP(AL114,'විෂය තොරතුරු'!$P$24:$Q$28,2))))</f>
        <v/>
      </c>
      <c r="BX114" s="171" t="str">
        <f aca="false">IF($B114="","",COUNTIF($AP114:$BW114,"A"))</f>
        <v/>
      </c>
      <c r="BY114" s="171" t="str">
        <f aca="false">IF($B114="","",COUNTIF($AP114:$BW114,"B"))</f>
        <v/>
      </c>
      <c r="BZ114" s="171" t="str">
        <f aca="false">IF($B114="","",COUNTIF($AP114:$BW114,"C"))</f>
        <v/>
      </c>
      <c r="CA114" s="171" t="str">
        <f aca="false">IF($B114="","",COUNTIF($AP114:$BW114,"S"))</f>
        <v/>
      </c>
      <c r="CB114" s="171" t="str">
        <f aca="false">IF($B114="","",COUNTIF($AP114:$BW114,"W"))</f>
        <v/>
      </c>
      <c r="CC114" s="171" t="str">
        <f aca="false">IF(B114="","",SUM(BX114:CA114))</f>
        <v/>
      </c>
      <c r="CD114" s="169" t="str">
        <f aca="false">IF(B114="","",SUM(BX114:BZ114))</f>
        <v/>
      </c>
      <c r="CE114" s="172" t="str">
        <f aca="false">IF(B114="","",IF(AND(CC114&gt;=6,CD114&gt;=3,OR(E114&gt;=35,F114&gt;=35),L114&gt;=35),"6/3 සමත්",IF(AND(CC114&gt;=5,CD114&gt;=3,OR(E114&gt;=35,F114&gt;=35,L114&gt;=35)),"5/3 සමත්",IF(AND(CC114&gt;=4,CD114&gt;=1,OR(E114&gt;=20,F114&gt;=20,L114&gt;=20)),"සමත් කළ හැකි",IF(CB114=9,"W9","අසමත් ?")))))</f>
        <v/>
      </c>
    </row>
    <row r="115" customFormat="false" ht="13.8" hidden="false" customHeight="false" outlineLevel="0" collapsed="false">
      <c r="A115" s="160" t="n">
        <v>16</v>
      </c>
      <c r="B115" s="161"/>
      <c r="C115" s="161"/>
      <c r="D115" s="162"/>
      <c r="E115" s="163"/>
      <c r="F115" s="164"/>
      <c r="G115" s="163"/>
      <c r="H115" s="165"/>
      <c r="I115" s="165"/>
      <c r="J115" s="164"/>
      <c r="K115" s="163"/>
      <c r="L115" s="165"/>
      <c r="M115" s="165"/>
      <c r="N115" s="164"/>
      <c r="O115" s="163" t="n">
        <v>62</v>
      </c>
      <c r="P115" s="165"/>
      <c r="Q115" s="165"/>
      <c r="R115" s="165"/>
      <c r="S115" s="165"/>
      <c r="T115" s="165"/>
      <c r="U115" s="165"/>
      <c r="V115" s="164"/>
      <c r="W115" s="163"/>
      <c r="X115" s="165"/>
      <c r="Y115" s="165"/>
      <c r="Z115" s="165"/>
      <c r="AA115" s="165"/>
      <c r="AB115" s="165" t="n">
        <v>44</v>
      </c>
      <c r="AC115" s="165"/>
      <c r="AD115" s="164"/>
      <c r="AE115" s="163" t="n">
        <v>60</v>
      </c>
      <c r="AF115" s="165"/>
      <c r="AG115" s="165"/>
      <c r="AH115" s="165"/>
      <c r="AI115" s="165"/>
      <c r="AJ115" s="165"/>
      <c r="AK115" s="165"/>
      <c r="AL115" s="166"/>
      <c r="AM115" s="167" t="str">
        <f aca="false">IF(B115="","",SUM(E115:AL115))</f>
        <v/>
      </c>
      <c r="AN115" s="168" t="str">
        <f aca="false">IF(B115="","",AM115/9)</f>
        <v/>
      </c>
      <c r="AO115" s="169" t="str">
        <f aca="false">IF(B115="","",IF(AM115=0,"-",RANK(AM115,$AM$100:$AM$149,0)))</f>
        <v/>
      </c>
      <c r="AP115" s="167" t="str">
        <f aca="false">IF(E115="","",IF(E115="-","-",IF(UPPER(E115)="AB","+",VLOOKUP(E115,'විෂය තොරතුරු'!$P$24:$Q$28,2))))</f>
        <v/>
      </c>
      <c r="AQ115" s="168" t="str">
        <f aca="false">IF(F115="","",IF(F115="-","-",IF(UPPER(F115)="AB","+",VLOOKUP(F115,'විෂය තොරතුරු'!$P$24:$Q$28,2))))</f>
        <v/>
      </c>
      <c r="AR115" s="168" t="str">
        <f aca="false">IF(G115="","",IF(G115="-","-",IF(UPPER(G115)="AB","+",VLOOKUP(G115,'විෂය තොරතුරු'!$P$24:$Q$28,2))))</f>
        <v/>
      </c>
      <c r="AS115" s="168" t="str">
        <f aca="false">IF(H115="","",IF(H115="-","-",IF(UPPER(H115)="AB","+",VLOOKUP(H115,'විෂය තොරතුරු'!$P$24:$Q$28,2))))</f>
        <v/>
      </c>
      <c r="AT115" s="168" t="str">
        <f aca="false">IF(I115="","",IF(I115="-","-",IF(UPPER(I115)="AB","+",VLOOKUP(I115,'විෂය තොරතුරු'!$P$24:$Q$28,2))))</f>
        <v/>
      </c>
      <c r="AU115" s="170" t="str">
        <f aca="false">IF(J115="","",IF(J115="-","-",IF(UPPER(J115)="AB","+",VLOOKUP(J115,'විෂය තොරතුරු'!$P$24:$Q$28,2))))</f>
        <v/>
      </c>
      <c r="AV115" s="171" t="str">
        <f aca="false">IF(K115="","",IF(K115="-","-",IF(UPPER(K115)="AB","+",VLOOKUP(K115,'විෂය තොරතුරු'!$P$24:$Q$28,2))))</f>
        <v/>
      </c>
      <c r="AW115" s="168" t="str">
        <f aca="false">IF(L115="","",IF(L115="-","-",IF(UPPER(L115)="AB","+",VLOOKUP(L115,'විෂය තොරතුරු'!$P$24:$Q$28,2))))</f>
        <v/>
      </c>
      <c r="AX115" s="168" t="str">
        <f aca="false">IF(M115="","",IF(M115="-","-",IF(UPPER(M115)="AB","+",VLOOKUP(M115,'විෂය තොරතුරු'!$P$24:$Q$28,2))))</f>
        <v/>
      </c>
      <c r="AY115" s="169" t="str">
        <f aca="false">IF(N115="","",IF(N115="-","-",IF(UPPER(N115)="AB","+",VLOOKUP(N115,'විෂය තොරතුරු'!$P$24:$Q$28,2))))</f>
        <v/>
      </c>
      <c r="AZ115" s="167" t="str">
        <f aca="false">IF(O115="","",IF(O115="-","-",IF(UPPER(O115)="AB","+",VLOOKUP(O115,'විෂය තොරතුරු'!$P$24:$Q$28,2))))</f>
        <v>C</v>
      </c>
      <c r="BA115" s="168" t="str">
        <f aca="false">IF(P115="","",IF(P115="-","-",IF(UPPER(P115)="AB","+",VLOOKUP(P115,'විෂය තොරතුරු'!$P$24:$Q$28,2))))</f>
        <v/>
      </c>
      <c r="BB115" s="168" t="str">
        <f aca="false">IF(Q115="","",IF(Q115="-","-",IF(UPPER(Q115)="AB","+",VLOOKUP(Q115,'විෂය තොරතුරු'!$P$24:$Q$28,2))))</f>
        <v/>
      </c>
      <c r="BC115" s="168" t="str">
        <f aca="false">IF(R115="","",IF(R115="-","-",IF(UPPER(R115)="AB","+",VLOOKUP(R115,'විෂය තොරතුරු'!$P$24:$Q$28,2))))</f>
        <v/>
      </c>
      <c r="BD115" s="168" t="str">
        <f aca="false">IF(S115="","",IF(S115="-","-",IF(UPPER(S115)="AB","+",VLOOKUP(S115,'විෂය තොරතුරු'!$P$24:$Q$28,2))))</f>
        <v/>
      </c>
      <c r="BE115" s="168" t="str">
        <f aca="false">IF(T115="","",IF(T115="-","-",IF(UPPER(T115)="AB","+",VLOOKUP(T115,'විෂය තොරතුරු'!$P$24:$Q$28,2))))</f>
        <v/>
      </c>
      <c r="BF115" s="168" t="str">
        <f aca="false">IF(U115="","",IF(U115="-","-",IF(UPPER(U115)="AB","+",VLOOKUP(U115,'විෂය තොරතුරු'!$P$24:$Q$28,2))))</f>
        <v/>
      </c>
      <c r="BG115" s="170" t="str">
        <f aca="false">IF(V115="","",IF(V115="-","-",IF(UPPER(V115)="AB","+",VLOOKUP(V115,'විෂය තොරතුරු'!$P$24:$Q$28,2))))</f>
        <v/>
      </c>
      <c r="BH115" s="171" t="str">
        <f aca="false">IF(W115="","",IF(W115="-","-",IF(UPPER(W115)="AB","+",VLOOKUP(W115,'විෂය තොරතුරු'!$P$24:$Q$28,2))))</f>
        <v/>
      </c>
      <c r="BI115" s="168" t="str">
        <f aca="false">IF(X115="","",IF(X115="-","-",IF(UPPER(X115)="AB","+",VLOOKUP(X115,'විෂය තොරතුරු'!$P$24:$Q$28,2))))</f>
        <v/>
      </c>
      <c r="BJ115" s="168" t="str">
        <f aca="false">IF(Y115="","",IF(Y115="-","-",IF(UPPER(Y115)="AB","+",VLOOKUP(Y115,'විෂය තොරතුරු'!$P$24:$Q$28,2))))</f>
        <v/>
      </c>
      <c r="BK115" s="168" t="str">
        <f aca="false">IF(Z115="","",IF(Z115="-","-",IF(UPPER(Z115)="AB","+",VLOOKUP(Z115,'විෂය තොරතුරු'!$P$24:$Q$28,2))))</f>
        <v/>
      </c>
      <c r="BL115" s="168" t="str">
        <f aca="false">IF(AA115="","",IF(AA115="-","-",IF(UPPER(AA115)="AB","+",VLOOKUP(AA115,'විෂය තොරතුරු'!$P$24:$Q$28,2))))</f>
        <v/>
      </c>
      <c r="BM115" s="168" t="str">
        <f aca="false">IF(AB115="","",IF(AB115="-","-",IF(UPPER(AB115)="AB","+",VLOOKUP(AB115,'විෂය තොරතුරු'!$P$24:$Q$28,2))))</f>
        <v>S</v>
      </c>
      <c r="BN115" s="168" t="str">
        <f aca="false">IF(AC115="","",IF(AC115="-","-",IF(UPPER(AC115)="AB","+",VLOOKUP(AC115,'විෂය තොරතුරු'!$P$24:$Q$28,2))))</f>
        <v/>
      </c>
      <c r="BO115" s="169" t="str">
        <f aca="false">IF(AD115="","",IF(AD115="-","-",IF(UPPER(AD115)="AB","+",VLOOKUP(AD115,'විෂය තොරතුරු'!$P$24:$Q$28,2))))</f>
        <v/>
      </c>
      <c r="BP115" s="171" t="str">
        <f aca="false">IF(AE115="","",IF(AE115="-","-",IF(UPPER(AE115)="AB","+",VLOOKUP(AE115,'විෂය තොරතුරු'!$P$24:$Q$28,2))))</f>
        <v>C</v>
      </c>
      <c r="BQ115" s="168" t="str">
        <f aca="false">IF(AF115="","",IF(AF115="-","-",IF(UPPER(AF115)="AB","+",VLOOKUP(AF115,'විෂය තොරතුරු'!$P$24:$Q$28,2))))</f>
        <v/>
      </c>
      <c r="BR115" s="168" t="str">
        <f aca="false">IF(AG115="","",IF(AG115="-","-",IF(UPPER(AG115)="AB","+",VLOOKUP(AG115,'විෂය තොරතුරු'!$P$24:$Q$28,2))))</f>
        <v/>
      </c>
      <c r="BS115" s="168" t="str">
        <f aca="false">IF(AH115="","",IF(AH115="-","-",IF(UPPER(AH115)="AB","+",VLOOKUP(AH115,'විෂය තොරතුරු'!$P$24:$Q$28,2))))</f>
        <v/>
      </c>
      <c r="BT115" s="168" t="str">
        <f aca="false">IF(AI115="","",IF(AI115="-","-",IF(UPPER(AI115)="AB","+",VLOOKUP(AI115,'විෂය තොරතුරු'!$P$24:$Q$28,2))))</f>
        <v/>
      </c>
      <c r="BU115" s="168" t="str">
        <f aca="false">IF(AJ115="","",IF(AJ115="-","-",IF(UPPER(AJ115)="AB","+",VLOOKUP(AJ115,'විෂය තොරතුරු'!$P$24:$Q$28,2))))</f>
        <v/>
      </c>
      <c r="BV115" s="168" t="str">
        <f aca="false">IF(AK115="","",IF(AK115="-","-",IF(UPPER(AK115)="AB","+",VLOOKUP(AK115,'විෂය තොරතුරු'!$P$24:$Q$28,2))))</f>
        <v/>
      </c>
      <c r="BW115" s="169" t="str">
        <f aca="false">IF(AL115="","",IF(AL115="-","-",IF(UPPER(AL115)="AB","+",VLOOKUP(AL115,'විෂය තොරතුරු'!$P$24:$Q$28,2))))</f>
        <v/>
      </c>
      <c r="BX115" s="171" t="str">
        <f aca="false">IF($B115="","",COUNTIF($AP115:$BW115,"A"))</f>
        <v/>
      </c>
      <c r="BY115" s="171" t="str">
        <f aca="false">IF($B115="","",COUNTIF($AP115:$BW115,"B"))</f>
        <v/>
      </c>
      <c r="BZ115" s="171" t="str">
        <f aca="false">IF($B115="","",COUNTIF($AP115:$BW115,"C"))</f>
        <v/>
      </c>
      <c r="CA115" s="171" t="str">
        <f aca="false">IF($B115="","",COUNTIF($AP115:$BW115,"S"))</f>
        <v/>
      </c>
      <c r="CB115" s="171" t="str">
        <f aca="false">IF($B115="","",COUNTIF($AP115:$BW115,"W"))</f>
        <v/>
      </c>
      <c r="CC115" s="171" t="str">
        <f aca="false">IF(B115="","",SUM(BX115:CA115))</f>
        <v/>
      </c>
      <c r="CD115" s="169" t="str">
        <f aca="false">IF(B115="","",SUM(BX115:BZ115))</f>
        <v/>
      </c>
      <c r="CE115" s="172" t="str">
        <f aca="false">IF(B115="","",IF(AND(CC115&gt;=6,CD115&gt;=3,OR(E115&gt;=35,F115&gt;=35),L115&gt;=35),"6/3 සමත්",IF(AND(CC115&gt;=5,CD115&gt;=3,OR(E115&gt;=35,F115&gt;=35,L115&gt;=35)),"5/3 සමත්",IF(AND(CC115&gt;=4,CD115&gt;=1,OR(E115&gt;=20,F115&gt;=20,L115&gt;=20)),"සමත් කළ හැකි",IF(CB115=9,"W9","අසමත් ?")))))</f>
        <v/>
      </c>
    </row>
    <row r="116" customFormat="false" ht="13.8" hidden="false" customHeight="false" outlineLevel="0" collapsed="false">
      <c r="A116" s="160" t="n">
        <v>17</v>
      </c>
      <c r="B116" s="161"/>
      <c r="C116" s="161"/>
      <c r="D116" s="162"/>
      <c r="E116" s="163"/>
      <c r="F116" s="164"/>
      <c r="G116" s="163"/>
      <c r="H116" s="165"/>
      <c r="I116" s="165"/>
      <c r="J116" s="164"/>
      <c r="K116" s="163"/>
      <c r="L116" s="165"/>
      <c r="M116" s="165"/>
      <c r="N116" s="164"/>
      <c r="O116" s="163" t="n">
        <v>56</v>
      </c>
      <c r="P116" s="165"/>
      <c r="Q116" s="165"/>
      <c r="R116" s="165"/>
      <c r="S116" s="165"/>
      <c r="T116" s="165"/>
      <c r="U116" s="165"/>
      <c r="V116" s="164"/>
      <c r="W116" s="163" t="n">
        <v>58</v>
      </c>
      <c r="X116" s="165"/>
      <c r="Y116" s="165"/>
      <c r="Z116" s="165"/>
      <c r="AA116" s="165"/>
      <c r="AB116" s="165"/>
      <c r="AC116" s="165"/>
      <c r="AD116" s="164"/>
      <c r="AE116" s="163"/>
      <c r="AF116" s="165"/>
      <c r="AG116" s="165"/>
      <c r="AH116" s="165"/>
      <c r="AI116" s="165"/>
      <c r="AJ116" s="165"/>
      <c r="AK116" s="165"/>
      <c r="AL116" s="166"/>
      <c r="AM116" s="167" t="str">
        <f aca="false">IF(B116="","",SUM(E116:AL116))</f>
        <v/>
      </c>
      <c r="AN116" s="168" t="str">
        <f aca="false">IF(B116="","",AM116/9)</f>
        <v/>
      </c>
      <c r="AO116" s="169" t="str">
        <f aca="false">IF(B116="","",IF(AM116=0,"-",RANK(AM116,$AM$100:$AM$149,0)))</f>
        <v/>
      </c>
      <c r="AP116" s="167" t="str">
        <f aca="false">IF(E116="","",IF(E116="-","-",IF(UPPER(E116)="AB","+",VLOOKUP(E116,'විෂය තොරතුරු'!$P$24:$Q$28,2))))</f>
        <v/>
      </c>
      <c r="AQ116" s="168" t="str">
        <f aca="false">IF(F116="","",IF(F116="-","-",IF(UPPER(F116)="AB","+",VLOOKUP(F116,'විෂය තොරතුරු'!$P$24:$Q$28,2))))</f>
        <v/>
      </c>
      <c r="AR116" s="168" t="str">
        <f aca="false">IF(G116="","",IF(G116="-","-",IF(UPPER(G116)="AB","+",VLOOKUP(G116,'විෂය තොරතුරු'!$P$24:$Q$28,2))))</f>
        <v/>
      </c>
      <c r="AS116" s="168" t="str">
        <f aca="false">IF(H116="","",IF(H116="-","-",IF(UPPER(H116)="AB","+",VLOOKUP(H116,'විෂය තොරතුරු'!$P$24:$Q$28,2))))</f>
        <v/>
      </c>
      <c r="AT116" s="168" t="str">
        <f aca="false">IF(I116="","",IF(I116="-","-",IF(UPPER(I116)="AB","+",VLOOKUP(I116,'විෂය තොරතුරු'!$P$24:$Q$28,2))))</f>
        <v/>
      </c>
      <c r="AU116" s="170" t="str">
        <f aca="false">IF(J116="","",IF(J116="-","-",IF(UPPER(J116)="AB","+",VLOOKUP(J116,'විෂය තොරතුරු'!$P$24:$Q$28,2))))</f>
        <v/>
      </c>
      <c r="AV116" s="171" t="str">
        <f aca="false">IF(K116="","",IF(K116="-","-",IF(UPPER(K116)="AB","+",VLOOKUP(K116,'විෂය තොරතුරු'!$P$24:$Q$28,2))))</f>
        <v/>
      </c>
      <c r="AW116" s="168" t="str">
        <f aca="false">IF(L116="","",IF(L116="-","-",IF(UPPER(L116)="AB","+",VLOOKUP(L116,'විෂය තොරතුරු'!$P$24:$Q$28,2))))</f>
        <v/>
      </c>
      <c r="AX116" s="168" t="str">
        <f aca="false">IF(M116="","",IF(M116="-","-",IF(UPPER(M116)="AB","+",VLOOKUP(M116,'විෂය තොරතුරු'!$P$24:$Q$28,2))))</f>
        <v/>
      </c>
      <c r="AY116" s="169" t="str">
        <f aca="false">IF(N116="","",IF(N116="-","-",IF(UPPER(N116)="AB","+",VLOOKUP(N116,'විෂය තොරතුරු'!$P$24:$Q$28,2))))</f>
        <v/>
      </c>
      <c r="AZ116" s="167" t="str">
        <f aca="false">IF(O116="","",IF(O116="-","-",IF(UPPER(O116)="AB","+",VLOOKUP(O116,'විෂය තොරතුරු'!$P$24:$Q$28,2))))</f>
        <v>C</v>
      </c>
      <c r="BA116" s="168" t="str">
        <f aca="false">IF(P116="","",IF(P116="-","-",IF(UPPER(P116)="AB","+",VLOOKUP(P116,'විෂය තොරතුරු'!$P$24:$Q$28,2))))</f>
        <v/>
      </c>
      <c r="BB116" s="168" t="str">
        <f aca="false">IF(Q116="","",IF(Q116="-","-",IF(UPPER(Q116)="AB","+",VLOOKUP(Q116,'විෂය තොරතුරු'!$P$24:$Q$28,2))))</f>
        <v/>
      </c>
      <c r="BC116" s="168" t="str">
        <f aca="false">IF(R116="","",IF(R116="-","-",IF(UPPER(R116)="AB","+",VLOOKUP(R116,'විෂය තොරතුරු'!$P$24:$Q$28,2))))</f>
        <v/>
      </c>
      <c r="BD116" s="168" t="str">
        <f aca="false">IF(S116="","",IF(S116="-","-",IF(UPPER(S116)="AB","+",VLOOKUP(S116,'විෂය තොරතුරු'!$P$24:$Q$28,2))))</f>
        <v/>
      </c>
      <c r="BE116" s="168" t="str">
        <f aca="false">IF(T116="","",IF(T116="-","-",IF(UPPER(T116)="AB","+",VLOOKUP(T116,'විෂය තොරතුරු'!$P$24:$Q$28,2))))</f>
        <v/>
      </c>
      <c r="BF116" s="168" t="str">
        <f aca="false">IF(U116="","",IF(U116="-","-",IF(UPPER(U116)="AB","+",VLOOKUP(U116,'විෂය තොරතුරු'!$P$24:$Q$28,2))))</f>
        <v/>
      </c>
      <c r="BG116" s="170" t="str">
        <f aca="false">IF(V116="","",IF(V116="-","-",IF(UPPER(V116)="AB","+",VLOOKUP(V116,'විෂය තොරතුරු'!$P$24:$Q$28,2))))</f>
        <v/>
      </c>
      <c r="BH116" s="171" t="str">
        <f aca="false">IF(W116="","",IF(W116="-","-",IF(UPPER(W116)="AB","+",VLOOKUP(W116,'විෂය තොරතුරු'!$P$24:$Q$28,2))))</f>
        <v>C</v>
      </c>
      <c r="BI116" s="168" t="str">
        <f aca="false">IF(X116="","",IF(X116="-","-",IF(UPPER(X116)="AB","+",VLOOKUP(X116,'විෂය තොරතුරු'!$P$24:$Q$28,2))))</f>
        <v/>
      </c>
      <c r="BJ116" s="168" t="str">
        <f aca="false">IF(Y116="","",IF(Y116="-","-",IF(UPPER(Y116)="AB","+",VLOOKUP(Y116,'විෂය තොරතුරු'!$P$24:$Q$28,2))))</f>
        <v/>
      </c>
      <c r="BK116" s="168" t="str">
        <f aca="false">IF(Z116="","",IF(Z116="-","-",IF(UPPER(Z116)="AB","+",VLOOKUP(Z116,'විෂය තොරතුරු'!$P$24:$Q$28,2))))</f>
        <v/>
      </c>
      <c r="BL116" s="168" t="str">
        <f aca="false">IF(AA116="","",IF(AA116="-","-",IF(UPPER(AA116)="AB","+",VLOOKUP(AA116,'විෂය තොරතුරු'!$P$24:$Q$28,2))))</f>
        <v/>
      </c>
      <c r="BM116" s="168" t="str">
        <f aca="false">IF(AB116="","",IF(AB116="-","-",IF(UPPER(AB116)="AB","+",VLOOKUP(AB116,'විෂය තොරතුරු'!$P$24:$Q$28,2))))</f>
        <v/>
      </c>
      <c r="BN116" s="168" t="str">
        <f aca="false">IF(AC116="","",IF(AC116="-","-",IF(UPPER(AC116)="AB","+",VLOOKUP(AC116,'විෂය තොරතුරු'!$P$24:$Q$28,2))))</f>
        <v/>
      </c>
      <c r="BO116" s="169" t="str">
        <f aca="false">IF(AD116="","",IF(AD116="-","-",IF(UPPER(AD116)="AB","+",VLOOKUP(AD116,'විෂය තොරතුරු'!$P$24:$Q$28,2))))</f>
        <v/>
      </c>
      <c r="BP116" s="171" t="str">
        <f aca="false">IF(AE116="","",IF(AE116="-","-",IF(UPPER(AE116)="AB","+",VLOOKUP(AE116,'විෂය තොරතුරු'!$P$24:$Q$28,2))))</f>
        <v/>
      </c>
      <c r="BQ116" s="168" t="str">
        <f aca="false">IF(AF116="","",IF(AF116="-","-",IF(UPPER(AF116)="AB","+",VLOOKUP(AF116,'විෂය තොරතුරු'!$P$24:$Q$28,2))))</f>
        <v/>
      </c>
      <c r="BR116" s="168" t="str">
        <f aca="false">IF(AG116="","",IF(AG116="-","-",IF(UPPER(AG116)="AB","+",VLOOKUP(AG116,'විෂය තොරතුරු'!$P$24:$Q$28,2))))</f>
        <v/>
      </c>
      <c r="BS116" s="168" t="str">
        <f aca="false">IF(AH116="","",IF(AH116="-","-",IF(UPPER(AH116)="AB","+",VLOOKUP(AH116,'විෂය තොරතුරු'!$P$24:$Q$28,2))))</f>
        <v/>
      </c>
      <c r="BT116" s="168" t="str">
        <f aca="false">IF(AI116="","",IF(AI116="-","-",IF(UPPER(AI116)="AB","+",VLOOKUP(AI116,'විෂය තොරතුරු'!$P$24:$Q$28,2))))</f>
        <v/>
      </c>
      <c r="BU116" s="168" t="str">
        <f aca="false">IF(AJ116="","",IF(AJ116="-","-",IF(UPPER(AJ116)="AB","+",VLOOKUP(AJ116,'විෂය තොරතුරු'!$P$24:$Q$28,2))))</f>
        <v/>
      </c>
      <c r="BV116" s="168" t="str">
        <f aca="false">IF(AK116="","",IF(AK116="-","-",IF(UPPER(AK116)="AB","+",VLOOKUP(AK116,'විෂය තොරතුරු'!$P$24:$Q$28,2))))</f>
        <v/>
      </c>
      <c r="BW116" s="169" t="str">
        <f aca="false">IF(AL116="","",IF(AL116="-","-",IF(UPPER(AL116)="AB","+",VLOOKUP(AL116,'විෂය තොරතුරු'!$P$24:$Q$28,2))))</f>
        <v/>
      </c>
      <c r="BX116" s="171" t="str">
        <f aca="false">IF($B116="","",COUNTIF($AP116:$BW116,"A"))</f>
        <v/>
      </c>
      <c r="BY116" s="171" t="str">
        <f aca="false">IF($B116="","",COUNTIF($AP116:$BW116,"B"))</f>
        <v/>
      </c>
      <c r="BZ116" s="171" t="str">
        <f aca="false">IF($B116="","",COUNTIF($AP116:$BW116,"C"))</f>
        <v/>
      </c>
      <c r="CA116" s="171" t="str">
        <f aca="false">IF($B116="","",COUNTIF($AP116:$BW116,"S"))</f>
        <v/>
      </c>
      <c r="CB116" s="171" t="str">
        <f aca="false">IF($B116="","",COUNTIF($AP116:$BW116,"W"))</f>
        <v/>
      </c>
      <c r="CC116" s="171" t="str">
        <f aca="false">IF(B116="","",SUM(BX116:CA116))</f>
        <v/>
      </c>
      <c r="CD116" s="169" t="str">
        <f aca="false">IF(B116="","",SUM(BX116:BZ116))</f>
        <v/>
      </c>
      <c r="CE116" s="172" t="str">
        <f aca="false">IF(B116="","",IF(AND(CC116&gt;=6,CD116&gt;=3,OR(E116&gt;=35,F116&gt;=35),L116&gt;=35),"6/3 සමත්",IF(AND(CC116&gt;=5,CD116&gt;=3,OR(E116&gt;=35,F116&gt;=35,L116&gt;=35)),"5/3 සමත්",IF(AND(CC116&gt;=4,CD116&gt;=1,OR(E116&gt;=20,F116&gt;=20,L116&gt;=20)),"සමත් කළ හැකි",IF(CB116=9,"W9","අසමත් ?")))))</f>
        <v/>
      </c>
    </row>
    <row r="117" customFormat="false" ht="13.8" hidden="false" customHeight="false" outlineLevel="0" collapsed="false">
      <c r="A117" s="160" t="n">
        <v>18</v>
      </c>
      <c r="B117" s="161"/>
      <c r="C117" s="161"/>
      <c r="D117" s="162"/>
      <c r="E117" s="163"/>
      <c r="F117" s="164"/>
      <c r="G117" s="163"/>
      <c r="H117" s="165"/>
      <c r="I117" s="165"/>
      <c r="J117" s="164"/>
      <c r="K117" s="163"/>
      <c r="L117" s="165"/>
      <c r="M117" s="165"/>
      <c r="N117" s="164"/>
      <c r="O117" s="163" t="n">
        <v>86</v>
      </c>
      <c r="P117" s="165"/>
      <c r="Q117" s="165"/>
      <c r="R117" s="165"/>
      <c r="S117" s="165"/>
      <c r="T117" s="165"/>
      <c r="U117" s="165"/>
      <c r="V117" s="164"/>
      <c r="W117" s="163"/>
      <c r="X117" s="165" t="n">
        <v>83</v>
      </c>
      <c r="Y117" s="165"/>
      <c r="Z117" s="165"/>
      <c r="AA117" s="165"/>
      <c r="AB117" s="165"/>
      <c r="AC117" s="165"/>
      <c r="AD117" s="164"/>
      <c r="AE117" s="163" t="n">
        <v>90</v>
      </c>
      <c r="AF117" s="165"/>
      <c r="AG117" s="165"/>
      <c r="AH117" s="165"/>
      <c r="AI117" s="165"/>
      <c r="AJ117" s="165"/>
      <c r="AK117" s="165"/>
      <c r="AL117" s="166"/>
      <c r="AM117" s="167" t="str">
        <f aca="false">IF(B117="","",SUM(E117:AL117))</f>
        <v/>
      </c>
      <c r="AN117" s="168" t="str">
        <f aca="false">IF(B117="","",AM117/9)</f>
        <v/>
      </c>
      <c r="AO117" s="169" t="str">
        <f aca="false">IF(B117="","",IF(AM117=0,"-",RANK(AM117,$AM$100:$AM$149,0)))</f>
        <v/>
      </c>
      <c r="AP117" s="167" t="str">
        <f aca="false">IF(E117="","",IF(E117="-","-",IF(UPPER(E117)="AB","+",VLOOKUP(E117,'විෂය තොරතුරු'!$P$24:$Q$28,2))))</f>
        <v/>
      </c>
      <c r="AQ117" s="168" t="str">
        <f aca="false">IF(F117="","",IF(F117="-","-",IF(UPPER(F117)="AB","+",VLOOKUP(F117,'විෂය තොරතුරු'!$P$24:$Q$28,2))))</f>
        <v/>
      </c>
      <c r="AR117" s="168" t="str">
        <f aca="false">IF(G117="","",IF(G117="-","-",IF(UPPER(G117)="AB","+",VLOOKUP(G117,'විෂය තොරතුරු'!$P$24:$Q$28,2))))</f>
        <v/>
      </c>
      <c r="AS117" s="168" t="str">
        <f aca="false">IF(H117="","",IF(H117="-","-",IF(UPPER(H117)="AB","+",VLOOKUP(H117,'විෂය තොරතුරු'!$P$24:$Q$28,2))))</f>
        <v/>
      </c>
      <c r="AT117" s="168" t="str">
        <f aca="false">IF(I117="","",IF(I117="-","-",IF(UPPER(I117)="AB","+",VLOOKUP(I117,'විෂය තොරතුරු'!$P$24:$Q$28,2))))</f>
        <v/>
      </c>
      <c r="AU117" s="170" t="str">
        <f aca="false">IF(J117="","",IF(J117="-","-",IF(UPPER(J117)="AB","+",VLOOKUP(J117,'විෂය තොරතුරු'!$P$24:$Q$28,2))))</f>
        <v/>
      </c>
      <c r="AV117" s="171" t="str">
        <f aca="false">IF(K117="","",IF(K117="-","-",IF(UPPER(K117)="AB","+",VLOOKUP(K117,'විෂය තොරතුරු'!$P$24:$Q$28,2))))</f>
        <v/>
      </c>
      <c r="AW117" s="168" t="str">
        <f aca="false">IF(L117="","",IF(L117="-","-",IF(UPPER(L117)="AB","+",VLOOKUP(L117,'විෂය තොරතුරු'!$P$24:$Q$28,2))))</f>
        <v/>
      </c>
      <c r="AX117" s="168" t="str">
        <f aca="false">IF(M117="","",IF(M117="-","-",IF(UPPER(M117)="AB","+",VLOOKUP(M117,'විෂය තොරතුරු'!$P$24:$Q$28,2))))</f>
        <v/>
      </c>
      <c r="AY117" s="169" t="str">
        <f aca="false">IF(N117="","",IF(N117="-","-",IF(UPPER(N117)="AB","+",VLOOKUP(N117,'විෂය තොරතුරු'!$P$24:$Q$28,2))))</f>
        <v/>
      </c>
      <c r="AZ117" s="167" t="str">
        <f aca="false">IF(O117="","",IF(O117="-","-",IF(UPPER(O117)="AB","+",VLOOKUP(O117,'විෂය තොරතුරු'!$P$24:$Q$28,2))))</f>
        <v>A</v>
      </c>
      <c r="BA117" s="168" t="str">
        <f aca="false">IF(P117="","",IF(P117="-","-",IF(UPPER(P117)="AB","+",VLOOKUP(P117,'විෂය තොරතුරු'!$P$24:$Q$28,2))))</f>
        <v/>
      </c>
      <c r="BB117" s="168" t="str">
        <f aca="false">IF(Q117="","",IF(Q117="-","-",IF(UPPER(Q117)="AB","+",VLOOKUP(Q117,'විෂය තොරතුරු'!$P$24:$Q$28,2))))</f>
        <v/>
      </c>
      <c r="BC117" s="168" t="str">
        <f aca="false">IF(R117="","",IF(R117="-","-",IF(UPPER(R117)="AB","+",VLOOKUP(R117,'විෂය තොරතුරු'!$P$24:$Q$28,2))))</f>
        <v/>
      </c>
      <c r="BD117" s="168" t="str">
        <f aca="false">IF(S117="","",IF(S117="-","-",IF(UPPER(S117)="AB","+",VLOOKUP(S117,'විෂය තොරතුරු'!$P$24:$Q$28,2))))</f>
        <v/>
      </c>
      <c r="BE117" s="168" t="str">
        <f aca="false">IF(T117="","",IF(T117="-","-",IF(UPPER(T117)="AB","+",VLOOKUP(T117,'විෂය තොරතුරු'!$P$24:$Q$28,2))))</f>
        <v/>
      </c>
      <c r="BF117" s="168" t="str">
        <f aca="false">IF(U117="","",IF(U117="-","-",IF(UPPER(U117)="AB","+",VLOOKUP(U117,'විෂය තොරතුරු'!$P$24:$Q$28,2))))</f>
        <v/>
      </c>
      <c r="BG117" s="170" t="str">
        <f aca="false">IF(V117="","",IF(V117="-","-",IF(UPPER(V117)="AB","+",VLOOKUP(V117,'විෂය තොරතුරු'!$P$24:$Q$28,2))))</f>
        <v/>
      </c>
      <c r="BH117" s="171" t="str">
        <f aca="false">IF(W117="","",IF(W117="-","-",IF(UPPER(W117)="AB","+",VLOOKUP(W117,'විෂය තොරතුරු'!$P$24:$Q$28,2))))</f>
        <v/>
      </c>
      <c r="BI117" s="168" t="str">
        <f aca="false">IF(X117="","",IF(X117="-","-",IF(UPPER(X117)="AB","+",VLOOKUP(X117,'විෂය තොරතුරු'!$P$24:$Q$28,2))))</f>
        <v>A</v>
      </c>
      <c r="BJ117" s="168" t="str">
        <f aca="false">IF(Y117="","",IF(Y117="-","-",IF(UPPER(Y117)="AB","+",VLOOKUP(Y117,'විෂය තොරතුරු'!$P$24:$Q$28,2))))</f>
        <v/>
      </c>
      <c r="BK117" s="168" t="str">
        <f aca="false">IF(Z117="","",IF(Z117="-","-",IF(UPPER(Z117)="AB","+",VLOOKUP(Z117,'විෂය තොරතුරු'!$P$24:$Q$28,2))))</f>
        <v/>
      </c>
      <c r="BL117" s="168" t="str">
        <f aca="false">IF(AA117="","",IF(AA117="-","-",IF(UPPER(AA117)="AB","+",VLOOKUP(AA117,'විෂය තොරතුරු'!$P$24:$Q$28,2))))</f>
        <v/>
      </c>
      <c r="BM117" s="168" t="str">
        <f aca="false">IF(AB117="","",IF(AB117="-","-",IF(UPPER(AB117)="AB","+",VLOOKUP(AB117,'විෂය තොරතුරු'!$P$24:$Q$28,2))))</f>
        <v/>
      </c>
      <c r="BN117" s="168" t="str">
        <f aca="false">IF(AC117="","",IF(AC117="-","-",IF(UPPER(AC117)="AB","+",VLOOKUP(AC117,'විෂය තොරතුරු'!$P$24:$Q$28,2))))</f>
        <v/>
      </c>
      <c r="BO117" s="169" t="str">
        <f aca="false">IF(AD117="","",IF(AD117="-","-",IF(UPPER(AD117)="AB","+",VLOOKUP(AD117,'විෂය තොරතුරු'!$P$24:$Q$28,2))))</f>
        <v/>
      </c>
      <c r="BP117" s="171" t="str">
        <f aca="false">IF(AE117="","",IF(AE117="-","-",IF(UPPER(AE117)="AB","+",VLOOKUP(AE117,'විෂය තොරතුරු'!$P$24:$Q$28,2))))</f>
        <v>A</v>
      </c>
      <c r="BQ117" s="168" t="str">
        <f aca="false">IF(AF117="","",IF(AF117="-","-",IF(UPPER(AF117)="AB","+",VLOOKUP(AF117,'විෂය තොරතුරු'!$P$24:$Q$28,2))))</f>
        <v/>
      </c>
      <c r="BR117" s="168" t="str">
        <f aca="false">IF(AG117="","",IF(AG117="-","-",IF(UPPER(AG117)="AB","+",VLOOKUP(AG117,'විෂය තොරතුරු'!$P$24:$Q$28,2))))</f>
        <v/>
      </c>
      <c r="BS117" s="168" t="str">
        <f aca="false">IF(AH117="","",IF(AH117="-","-",IF(UPPER(AH117)="AB","+",VLOOKUP(AH117,'විෂය තොරතුරු'!$P$24:$Q$28,2))))</f>
        <v/>
      </c>
      <c r="BT117" s="168" t="str">
        <f aca="false">IF(AI117="","",IF(AI117="-","-",IF(UPPER(AI117)="AB","+",VLOOKUP(AI117,'විෂය තොරතුරු'!$P$24:$Q$28,2))))</f>
        <v/>
      </c>
      <c r="BU117" s="168" t="str">
        <f aca="false">IF(AJ117="","",IF(AJ117="-","-",IF(UPPER(AJ117)="AB","+",VLOOKUP(AJ117,'විෂය තොරතුරු'!$P$24:$Q$28,2))))</f>
        <v/>
      </c>
      <c r="BV117" s="168" t="str">
        <f aca="false">IF(AK117="","",IF(AK117="-","-",IF(UPPER(AK117)="AB","+",VLOOKUP(AK117,'විෂය තොරතුරු'!$P$24:$Q$28,2))))</f>
        <v/>
      </c>
      <c r="BW117" s="169" t="str">
        <f aca="false">IF(AL117="","",IF(AL117="-","-",IF(UPPER(AL117)="AB","+",VLOOKUP(AL117,'විෂය තොරතුරු'!$P$24:$Q$28,2))))</f>
        <v/>
      </c>
      <c r="BX117" s="171" t="str">
        <f aca="false">IF($B117="","",COUNTIF($AP117:$BW117,"A"))</f>
        <v/>
      </c>
      <c r="BY117" s="171" t="str">
        <f aca="false">IF($B117="","",COUNTIF($AP117:$BW117,"B"))</f>
        <v/>
      </c>
      <c r="BZ117" s="171" t="str">
        <f aca="false">IF($B117="","",COUNTIF($AP117:$BW117,"C"))</f>
        <v/>
      </c>
      <c r="CA117" s="171" t="str">
        <f aca="false">IF($B117="","",COUNTIF($AP117:$BW117,"S"))</f>
        <v/>
      </c>
      <c r="CB117" s="171" t="str">
        <f aca="false">IF($B117="","",COUNTIF($AP117:$BW117,"W"))</f>
        <v/>
      </c>
      <c r="CC117" s="171" t="str">
        <f aca="false">IF(B117="","",SUM(BX117:CA117))</f>
        <v/>
      </c>
      <c r="CD117" s="169" t="str">
        <f aca="false">IF(B117="","",SUM(BX117:BZ117))</f>
        <v/>
      </c>
      <c r="CE117" s="172" t="str">
        <f aca="false">IF(B117="","",IF(AND(CC117&gt;=6,CD117&gt;=3,OR(E117&gt;=35,F117&gt;=35),L117&gt;=35),"6/3 සමත්",IF(AND(CC117&gt;=5,CD117&gt;=3,OR(E117&gt;=35,F117&gt;=35,L117&gt;=35)),"5/3 සමත්",IF(AND(CC117&gt;=4,CD117&gt;=1,OR(E117&gt;=20,F117&gt;=20,L117&gt;=20)),"සමත් කළ හැකි",IF(CB117=9,"W9","අසමත් ?")))))</f>
        <v/>
      </c>
    </row>
    <row r="118" customFormat="false" ht="13.8" hidden="false" customHeight="false" outlineLevel="0" collapsed="false">
      <c r="A118" s="160" t="n">
        <v>19</v>
      </c>
      <c r="B118" s="161"/>
      <c r="C118" s="161"/>
      <c r="D118" s="162"/>
      <c r="E118" s="163"/>
      <c r="F118" s="164"/>
      <c r="G118" s="163"/>
      <c r="H118" s="165"/>
      <c r="I118" s="165"/>
      <c r="J118" s="164"/>
      <c r="K118" s="163"/>
      <c r="L118" s="165"/>
      <c r="M118" s="165"/>
      <c r="N118" s="164"/>
      <c r="O118" s="163" t="n">
        <v>95</v>
      </c>
      <c r="P118" s="165"/>
      <c r="Q118" s="165"/>
      <c r="R118" s="165"/>
      <c r="S118" s="165"/>
      <c r="T118" s="165"/>
      <c r="U118" s="165"/>
      <c r="V118" s="164"/>
      <c r="W118" s="163" t="n">
        <v>85</v>
      </c>
      <c r="X118" s="165"/>
      <c r="Y118" s="165"/>
      <c r="Z118" s="165"/>
      <c r="AA118" s="165"/>
      <c r="AB118" s="165"/>
      <c r="AC118" s="165"/>
      <c r="AD118" s="164"/>
      <c r="AE118" s="163" t="n">
        <v>92</v>
      </c>
      <c r="AF118" s="165"/>
      <c r="AG118" s="165"/>
      <c r="AH118" s="165"/>
      <c r="AI118" s="165"/>
      <c r="AJ118" s="165"/>
      <c r="AK118" s="165"/>
      <c r="AL118" s="166"/>
      <c r="AM118" s="167" t="str">
        <f aca="false">IF(B118="","",SUM(E118:AL118))</f>
        <v/>
      </c>
      <c r="AN118" s="168" t="str">
        <f aca="false">IF(B118="","",AM118/9)</f>
        <v/>
      </c>
      <c r="AO118" s="169" t="str">
        <f aca="false">IF(B118="","",IF(AM118=0,"-",RANK(AM118,$AM$100:$AM$149,0)))</f>
        <v/>
      </c>
      <c r="AP118" s="167" t="str">
        <f aca="false">IF(E118="","",IF(E118="-","-",IF(UPPER(E118)="AB","+",VLOOKUP(E118,'විෂය තොරතුරු'!$P$24:$Q$28,2))))</f>
        <v/>
      </c>
      <c r="AQ118" s="168" t="str">
        <f aca="false">IF(F118="","",IF(F118="-","-",IF(UPPER(F118)="AB","+",VLOOKUP(F118,'විෂය තොරතුරු'!$P$24:$Q$28,2))))</f>
        <v/>
      </c>
      <c r="AR118" s="168" t="str">
        <f aca="false">IF(G118="","",IF(G118="-","-",IF(UPPER(G118)="AB","+",VLOOKUP(G118,'විෂය තොරතුරු'!$P$24:$Q$28,2))))</f>
        <v/>
      </c>
      <c r="AS118" s="168" t="str">
        <f aca="false">IF(H118="","",IF(H118="-","-",IF(UPPER(H118)="AB","+",VLOOKUP(H118,'විෂය තොරතුරු'!$P$24:$Q$28,2))))</f>
        <v/>
      </c>
      <c r="AT118" s="168" t="str">
        <f aca="false">IF(I118="","",IF(I118="-","-",IF(UPPER(I118)="AB","+",VLOOKUP(I118,'විෂය තොරතුරු'!$P$24:$Q$28,2))))</f>
        <v/>
      </c>
      <c r="AU118" s="170" t="str">
        <f aca="false">IF(J118="","",IF(J118="-","-",IF(UPPER(J118)="AB","+",VLOOKUP(J118,'විෂය තොරතුරු'!$P$24:$Q$28,2))))</f>
        <v/>
      </c>
      <c r="AV118" s="171" t="str">
        <f aca="false">IF(K118="","",IF(K118="-","-",IF(UPPER(K118)="AB","+",VLOOKUP(K118,'විෂය තොරතුරු'!$P$24:$Q$28,2))))</f>
        <v/>
      </c>
      <c r="AW118" s="168" t="str">
        <f aca="false">IF(L118="","",IF(L118="-","-",IF(UPPER(L118)="AB","+",VLOOKUP(L118,'විෂය තොරතුරු'!$P$24:$Q$28,2))))</f>
        <v/>
      </c>
      <c r="AX118" s="168" t="str">
        <f aca="false">IF(M118="","",IF(M118="-","-",IF(UPPER(M118)="AB","+",VLOOKUP(M118,'විෂය තොරතුරු'!$P$24:$Q$28,2))))</f>
        <v/>
      </c>
      <c r="AY118" s="169" t="str">
        <f aca="false">IF(N118="","",IF(N118="-","-",IF(UPPER(N118)="AB","+",VLOOKUP(N118,'විෂය තොරතුරු'!$P$24:$Q$28,2))))</f>
        <v/>
      </c>
      <c r="AZ118" s="167" t="str">
        <f aca="false">IF(O118="","",IF(O118="-","-",IF(UPPER(O118)="AB","+",VLOOKUP(O118,'විෂය තොරතුරු'!$P$24:$Q$28,2))))</f>
        <v>A</v>
      </c>
      <c r="BA118" s="168" t="str">
        <f aca="false">IF(P118="","",IF(P118="-","-",IF(UPPER(P118)="AB","+",VLOOKUP(P118,'විෂය තොරතුරු'!$P$24:$Q$28,2))))</f>
        <v/>
      </c>
      <c r="BB118" s="168" t="str">
        <f aca="false">IF(Q118="","",IF(Q118="-","-",IF(UPPER(Q118)="AB","+",VLOOKUP(Q118,'විෂය තොරතුරු'!$P$24:$Q$28,2))))</f>
        <v/>
      </c>
      <c r="BC118" s="168" t="str">
        <f aca="false">IF(R118="","",IF(R118="-","-",IF(UPPER(R118)="AB","+",VLOOKUP(R118,'විෂය තොරතුරු'!$P$24:$Q$28,2))))</f>
        <v/>
      </c>
      <c r="BD118" s="168" t="str">
        <f aca="false">IF(S118="","",IF(S118="-","-",IF(UPPER(S118)="AB","+",VLOOKUP(S118,'විෂය තොරතුරු'!$P$24:$Q$28,2))))</f>
        <v/>
      </c>
      <c r="BE118" s="168" t="str">
        <f aca="false">IF(T118="","",IF(T118="-","-",IF(UPPER(T118)="AB","+",VLOOKUP(T118,'විෂය තොරතුරු'!$P$24:$Q$28,2))))</f>
        <v/>
      </c>
      <c r="BF118" s="168" t="str">
        <f aca="false">IF(U118="","",IF(U118="-","-",IF(UPPER(U118)="AB","+",VLOOKUP(U118,'විෂය තොරතුරු'!$P$24:$Q$28,2))))</f>
        <v/>
      </c>
      <c r="BG118" s="170" t="str">
        <f aca="false">IF(V118="","",IF(V118="-","-",IF(UPPER(V118)="AB","+",VLOOKUP(V118,'විෂය තොරතුරු'!$P$24:$Q$28,2))))</f>
        <v/>
      </c>
      <c r="BH118" s="171" t="str">
        <f aca="false">IF(W118="","",IF(W118="-","-",IF(UPPER(W118)="AB","+",VLOOKUP(W118,'විෂය තොරතුරු'!$P$24:$Q$28,2))))</f>
        <v>A</v>
      </c>
      <c r="BI118" s="168" t="str">
        <f aca="false">IF(X118="","",IF(X118="-","-",IF(UPPER(X118)="AB","+",VLOOKUP(X118,'විෂය තොරතුරු'!$P$24:$Q$28,2))))</f>
        <v/>
      </c>
      <c r="BJ118" s="168" t="str">
        <f aca="false">IF(Y118="","",IF(Y118="-","-",IF(UPPER(Y118)="AB","+",VLOOKUP(Y118,'විෂය තොරතුරු'!$P$24:$Q$28,2))))</f>
        <v/>
      </c>
      <c r="BK118" s="168" t="str">
        <f aca="false">IF(Z118="","",IF(Z118="-","-",IF(UPPER(Z118)="AB","+",VLOOKUP(Z118,'විෂය තොරතුරු'!$P$24:$Q$28,2))))</f>
        <v/>
      </c>
      <c r="BL118" s="168" t="str">
        <f aca="false">IF(AA118="","",IF(AA118="-","-",IF(UPPER(AA118)="AB","+",VLOOKUP(AA118,'විෂය තොරතුරු'!$P$24:$Q$28,2))))</f>
        <v/>
      </c>
      <c r="BM118" s="168" t="str">
        <f aca="false">IF(AB118="","",IF(AB118="-","-",IF(UPPER(AB118)="AB","+",VLOOKUP(AB118,'විෂය තොරතුරු'!$P$24:$Q$28,2))))</f>
        <v/>
      </c>
      <c r="BN118" s="168" t="str">
        <f aca="false">IF(AC118="","",IF(AC118="-","-",IF(UPPER(AC118)="AB","+",VLOOKUP(AC118,'විෂය තොරතුරු'!$P$24:$Q$28,2))))</f>
        <v/>
      </c>
      <c r="BO118" s="169" t="str">
        <f aca="false">IF(AD118="","",IF(AD118="-","-",IF(UPPER(AD118)="AB","+",VLOOKUP(AD118,'විෂය තොරතුරු'!$P$24:$Q$28,2))))</f>
        <v/>
      </c>
      <c r="BP118" s="171" t="str">
        <f aca="false">IF(AE118="","",IF(AE118="-","-",IF(UPPER(AE118)="AB","+",VLOOKUP(AE118,'විෂය තොරතුරු'!$P$24:$Q$28,2))))</f>
        <v>A</v>
      </c>
      <c r="BQ118" s="168" t="str">
        <f aca="false">IF(AF118="","",IF(AF118="-","-",IF(UPPER(AF118)="AB","+",VLOOKUP(AF118,'විෂය තොරතුරු'!$P$24:$Q$28,2))))</f>
        <v/>
      </c>
      <c r="BR118" s="168" t="str">
        <f aca="false">IF(AG118="","",IF(AG118="-","-",IF(UPPER(AG118)="AB","+",VLOOKUP(AG118,'විෂය තොරතුරු'!$P$24:$Q$28,2))))</f>
        <v/>
      </c>
      <c r="BS118" s="168" t="str">
        <f aca="false">IF(AH118="","",IF(AH118="-","-",IF(UPPER(AH118)="AB","+",VLOOKUP(AH118,'විෂය තොරතුරු'!$P$24:$Q$28,2))))</f>
        <v/>
      </c>
      <c r="BT118" s="168" t="str">
        <f aca="false">IF(AI118="","",IF(AI118="-","-",IF(UPPER(AI118)="AB","+",VLOOKUP(AI118,'විෂය තොරතුරු'!$P$24:$Q$28,2))))</f>
        <v/>
      </c>
      <c r="BU118" s="168" t="str">
        <f aca="false">IF(AJ118="","",IF(AJ118="-","-",IF(UPPER(AJ118)="AB","+",VLOOKUP(AJ118,'විෂය තොරතුරු'!$P$24:$Q$28,2))))</f>
        <v/>
      </c>
      <c r="BV118" s="168" t="str">
        <f aca="false">IF(AK118="","",IF(AK118="-","-",IF(UPPER(AK118)="AB","+",VLOOKUP(AK118,'විෂය තොරතුරු'!$P$24:$Q$28,2))))</f>
        <v/>
      </c>
      <c r="BW118" s="169" t="str">
        <f aca="false">IF(AL118="","",IF(AL118="-","-",IF(UPPER(AL118)="AB","+",VLOOKUP(AL118,'විෂය තොරතුරු'!$P$24:$Q$28,2))))</f>
        <v/>
      </c>
      <c r="BX118" s="171" t="str">
        <f aca="false">IF($B118="","",COUNTIF($AP118:$BW118,"A"))</f>
        <v/>
      </c>
      <c r="BY118" s="171" t="str">
        <f aca="false">IF($B118="","",COUNTIF($AP118:$BW118,"B"))</f>
        <v/>
      </c>
      <c r="BZ118" s="171" t="str">
        <f aca="false">IF($B118="","",COUNTIF($AP118:$BW118,"C"))</f>
        <v/>
      </c>
      <c r="CA118" s="171" t="str">
        <f aca="false">IF($B118="","",COUNTIF($AP118:$BW118,"S"))</f>
        <v/>
      </c>
      <c r="CB118" s="171" t="str">
        <f aca="false">IF($B118="","",COUNTIF($AP118:$BW118,"W"))</f>
        <v/>
      </c>
      <c r="CC118" s="171" t="str">
        <f aca="false">IF(B118="","",SUM(BX118:CA118))</f>
        <v/>
      </c>
      <c r="CD118" s="169" t="str">
        <f aca="false">IF(B118="","",SUM(BX118:BZ118))</f>
        <v/>
      </c>
      <c r="CE118" s="172" t="str">
        <f aca="false">IF(B118="","",IF(AND(CC118&gt;=6,CD118&gt;=3,OR(E118&gt;=35,F118&gt;=35),L118&gt;=35),"6/3 සමත්",IF(AND(CC118&gt;=5,CD118&gt;=3,OR(E118&gt;=35,F118&gt;=35,L118&gt;=35)),"5/3 සමත්",IF(AND(CC118&gt;=4,CD118&gt;=1,OR(E118&gt;=20,F118&gt;=20,L118&gt;=20)),"සමත් කළ හැකි",IF(CB118=9,"W9","අසමත් ?")))))</f>
        <v/>
      </c>
    </row>
    <row r="119" customFormat="false" ht="13.8" hidden="false" customHeight="false" outlineLevel="0" collapsed="false">
      <c r="A119" s="160" t="n">
        <v>20</v>
      </c>
      <c r="B119" s="161"/>
      <c r="C119" s="161"/>
      <c r="D119" s="162"/>
      <c r="E119" s="163"/>
      <c r="F119" s="164"/>
      <c r="G119" s="163"/>
      <c r="H119" s="165"/>
      <c r="I119" s="165"/>
      <c r="J119" s="164"/>
      <c r="K119" s="163"/>
      <c r="L119" s="165"/>
      <c r="M119" s="165"/>
      <c r="N119" s="164"/>
      <c r="O119" s="163" t="n">
        <v>65</v>
      </c>
      <c r="P119" s="165"/>
      <c r="Q119" s="165"/>
      <c r="R119" s="165"/>
      <c r="S119" s="165"/>
      <c r="T119" s="165"/>
      <c r="U119" s="165"/>
      <c r="V119" s="164"/>
      <c r="W119" s="163" t="n">
        <v>77</v>
      </c>
      <c r="X119" s="165"/>
      <c r="Y119" s="165"/>
      <c r="Z119" s="165"/>
      <c r="AA119" s="165"/>
      <c r="AB119" s="165"/>
      <c r="AC119" s="165"/>
      <c r="AD119" s="164"/>
      <c r="AE119" s="163"/>
      <c r="AF119" s="165"/>
      <c r="AG119" s="165"/>
      <c r="AH119" s="165"/>
      <c r="AI119" s="165"/>
      <c r="AJ119" s="165"/>
      <c r="AK119" s="165"/>
      <c r="AL119" s="166"/>
      <c r="AM119" s="167" t="str">
        <f aca="false">IF(B119="","",SUM(E119:AL119))</f>
        <v/>
      </c>
      <c r="AN119" s="168" t="str">
        <f aca="false">IF(B119="","",AM119/9)</f>
        <v/>
      </c>
      <c r="AO119" s="169" t="str">
        <f aca="false">IF(B119="","",IF(AM119=0,"-",RANK(AM119,$AM$100:$AM$149,0)))</f>
        <v/>
      </c>
      <c r="AP119" s="167" t="str">
        <f aca="false">IF(E119="","",IF(E119="-","-",IF(UPPER(E119)="AB","+",VLOOKUP(E119,'විෂය තොරතුරු'!$P$24:$Q$28,2))))</f>
        <v/>
      </c>
      <c r="AQ119" s="168" t="str">
        <f aca="false">IF(F119="","",IF(F119="-","-",IF(UPPER(F119)="AB","+",VLOOKUP(F119,'විෂය තොරතුරු'!$P$24:$Q$28,2))))</f>
        <v/>
      </c>
      <c r="AR119" s="168" t="str">
        <f aca="false">IF(G119="","",IF(G119="-","-",IF(UPPER(G119)="AB","+",VLOOKUP(G119,'විෂය තොරතුරු'!$P$24:$Q$28,2))))</f>
        <v/>
      </c>
      <c r="AS119" s="168" t="str">
        <f aca="false">IF(H119="","",IF(H119="-","-",IF(UPPER(H119)="AB","+",VLOOKUP(H119,'විෂය තොරතුරු'!$P$24:$Q$28,2))))</f>
        <v/>
      </c>
      <c r="AT119" s="168" t="str">
        <f aca="false">IF(I119="","",IF(I119="-","-",IF(UPPER(I119)="AB","+",VLOOKUP(I119,'විෂය තොරතුරු'!$P$24:$Q$28,2))))</f>
        <v/>
      </c>
      <c r="AU119" s="170" t="str">
        <f aca="false">IF(J119="","",IF(J119="-","-",IF(UPPER(J119)="AB","+",VLOOKUP(J119,'විෂය තොරතුරු'!$P$24:$Q$28,2))))</f>
        <v/>
      </c>
      <c r="AV119" s="171" t="str">
        <f aca="false">IF(K119="","",IF(K119="-","-",IF(UPPER(K119)="AB","+",VLOOKUP(K119,'විෂය තොරතුරු'!$P$24:$Q$28,2))))</f>
        <v/>
      </c>
      <c r="AW119" s="168" t="str">
        <f aca="false">IF(L119="","",IF(L119="-","-",IF(UPPER(L119)="AB","+",VLOOKUP(L119,'විෂය තොරතුරු'!$P$24:$Q$28,2))))</f>
        <v/>
      </c>
      <c r="AX119" s="168" t="str">
        <f aca="false">IF(M119="","",IF(M119="-","-",IF(UPPER(M119)="AB","+",VLOOKUP(M119,'විෂය තොරතුරු'!$P$24:$Q$28,2))))</f>
        <v/>
      </c>
      <c r="AY119" s="169" t="str">
        <f aca="false">IF(N119="","",IF(N119="-","-",IF(UPPER(N119)="AB","+",VLOOKUP(N119,'විෂය තොරතුරු'!$P$24:$Q$28,2))))</f>
        <v/>
      </c>
      <c r="AZ119" s="167" t="str">
        <f aca="false">IF(O119="","",IF(O119="-","-",IF(UPPER(O119)="AB","+",VLOOKUP(O119,'විෂය තොරතුරු'!$P$24:$Q$28,2))))</f>
        <v>B</v>
      </c>
      <c r="BA119" s="168" t="str">
        <f aca="false">IF(P119="","",IF(P119="-","-",IF(UPPER(P119)="AB","+",VLOOKUP(P119,'විෂය තොරතුරු'!$P$24:$Q$28,2))))</f>
        <v/>
      </c>
      <c r="BB119" s="168" t="str">
        <f aca="false">IF(Q119="","",IF(Q119="-","-",IF(UPPER(Q119)="AB","+",VLOOKUP(Q119,'විෂය තොරතුරු'!$P$24:$Q$28,2))))</f>
        <v/>
      </c>
      <c r="BC119" s="168" t="str">
        <f aca="false">IF(R119="","",IF(R119="-","-",IF(UPPER(R119)="AB","+",VLOOKUP(R119,'විෂය තොරතුරු'!$P$24:$Q$28,2))))</f>
        <v/>
      </c>
      <c r="BD119" s="168" t="str">
        <f aca="false">IF(S119="","",IF(S119="-","-",IF(UPPER(S119)="AB","+",VLOOKUP(S119,'විෂය තොරතුරු'!$P$24:$Q$28,2))))</f>
        <v/>
      </c>
      <c r="BE119" s="168" t="str">
        <f aca="false">IF(T119="","",IF(T119="-","-",IF(UPPER(T119)="AB","+",VLOOKUP(T119,'විෂය තොරතුරු'!$P$24:$Q$28,2))))</f>
        <v/>
      </c>
      <c r="BF119" s="168" t="str">
        <f aca="false">IF(U119="","",IF(U119="-","-",IF(UPPER(U119)="AB","+",VLOOKUP(U119,'විෂය තොරතුරු'!$P$24:$Q$28,2))))</f>
        <v/>
      </c>
      <c r="BG119" s="170" t="str">
        <f aca="false">IF(V119="","",IF(V119="-","-",IF(UPPER(V119)="AB","+",VLOOKUP(V119,'විෂය තොරතුරු'!$P$24:$Q$28,2))))</f>
        <v/>
      </c>
      <c r="BH119" s="171" t="str">
        <f aca="false">IF(W119="","",IF(W119="-","-",IF(UPPER(W119)="AB","+",VLOOKUP(W119,'විෂය තොරතුරු'!$P$24:$Q$28,2))))</f>
        <v>A</v>
      </c>
      <c r="BI119" s="168" t="str">
        <f aca="false">IF(X119="","",IF(X119="-","-",IF(UPPER(X119)="AB","+",VLOOKUP(X119,'විෂය තොරතුරු'!$P$24:$Q$28,2))))</f>
        <v/>
      </c>
      <c r="BJ119" s="168" t="str">
        <f aca="false">IF(Y119="","",IF(Y119="-","-",IF(UPPER(Y119)="AB","+",VLOOKUP(Y119,'විෂය තොරතුරු'!$P$24:$Q$28,2))))</f>
        <v/>
      </c>
      <c r="BK119" s="168" t="str">
        <f aca="false">IF(Z119="","",IF(Z119="-","-",IF(UPPER(Z119)="AB","+",VLOOKUP(Z119,'විෂය තොරතුරු'!$P$24:$Q$28,2))))</f>
        <v/>
      </c>
      <c r="BL119" s="168" t="str">
        <f aca="false">IF(AA119="","",IF(AA119="-","-",IF(UPPER(AA119)="AB","+",VLOOKUP(AA119,'විෂය තොරතුරු'!$P$24:$Q$28,2))))</f>
        <v/>
      </c>
      <c r="BM119" s="168" t="str">
        <f aca="false">IF(AB119="","",IF(AB119="-","-",IF(UPPER(AB119)="AB","+",VLOOKUP(AB119,'විෂය තොරතුරු'!$P$24:$Q$28,2))))</f>
        <v/>
      </c>
      <c r="BN119" s="168" t="str">
        <f aca="false">IF(AC119="","",IF(AC119="-","-",IF(UPPER(AC119)="AB","+",VLOOKUP(AC119,'විෂය තොරතුරු'!$P$24:$Q$28,2))))</f>
        <v/>
      </c>
      <c r="BO119" s="169" t="str">
        <f aca="false">IF(AD119="","",IF(AD119="-","-",IF(UPPER(AD119)="AB","+",VLOOKUP(AD119,'විෂය තොරතුරු'!$P$24:$Q$28,2))))</f>
        <v/>
      </c>
      <c r="BP119" s="171" t="str">
        <f aca="false">IF(AE119="","",IF(AE119="-","-",IF(UPPER(AE119)="AB","+",VLOOKUP(AE119,'විෂය තොරතුරු'!$P$24:$Q$28,2))))</f>
        <v/>
      </c>
      <c r="BQ119" s="168" t="str">
        <f aca="false">IF(AF119="","",IF(AF119="-","-",IF(UPPER(AF119)="AB","+",VLOOKUP(AF119,'විෂය තොරතුරු'!$P$24:$Q$28,2))))</f>
        <v/>
      </c>
      <c r="BR119" s="168" t="str">
        <f aca="false">IF(AG119="","",IF(AG119="-","-",IF(UPPER(AG119)="AB","+",VLOOKUP(AG119,'විෂය තොරතුරු'!$P$24:$Q$28,2))))</f>
        <v/>
      </c>
      <c r="BS119" s="168" t="str">
        <f aca="false">IF(AH119="","",IF(AH119="-","-",IF(UPPER(AH119)="AB","+",VLOOKUP(AH119,'විෂය තොරතුරු'!$P$24:$Q$28,2))))</f>
        <v/>
      </c>
      <c r="BT119" s="168" t="str">
        <f aca="false">IF(AI119="","",IF(AI119="-","-",IF(UPPER(AI119)="AB","+",VLOOKUP(AI119,'විෂය තොරතුරු'!$P$24:$Q$28,2))))</f>
        <v/>
      </c>
      <c r="BU119" s="168" t="str">
        <f aca="false">IF(AJ119="","",IF(AJ119="-","-",IF(UPPER(AJ119)="AB","+",VLOOKUP(AJ119,'විෂය තොරතුරු'!$P$24:$Q$28,2))))</f>
        <v/>
      </c>
      <c r="BV119" s="168" t="str">
        <f aca="false">IF(AK119="","",IF(AK119="-","-",IF(UPPER(AK119)="AB","+",VLOOKUP(AK119,'විෂය තොරතුරු'!$P$24:$Q$28,2))))</f>
        <v/>
      </c>
      <c r="BW119" s="169" t="str">
        <f aca="false">IF(AL119="","",IF(AL119="-","-",IF(UPPER(AL119)="AB","+",VLOOKUP(AL119,'විෂය තොරතුරු'!$P$24:$Q$28,2))))</f>
        <v/>
      </c>
      <c r="BX119" s="171" t="str">
        <f aca="false">IF($B119="","",COUNTIF($AP119:$BW119,"A"))</f>
        <v/>
      </c>
      <c r="BY119" s="171" t="str">
        <f aca="false">IF($B119="","",COUNTIF($AP119:$BW119,"B"))</f>
        <v/>
      </c>
      <c r="BZ119" s="171" t="str">
        <f aca="false">IF($B119="","",COUNTIF($AP119:$BW119,"C"))</f>
        <v/>
      </c>
      <c r="CA119" s="171" t="str">
        <f aca="false">IF($B119="","",COUNTIF($AP119:$BW119,"S"))</f>
        <v/>
      </c>
      <c r="CB119" s="171" t="str">
        <f aca="false">IF($B119="","",COUNTIF($AP119:$BW119,"W"))</f>
        <v/>
      </c>
      <c r="CC119" s="171" t="str">
        <f aca="false">IF(B119="","",SUM(BX119:CA119))</f>
        <v/>
      </c>
      <c r="CD119" s="169" t="str">
        <f aca="false">IF(B119="","",SUM(BX119:BZ119))</f>
        <v/>
      </c>
      <c r="CE119" s="172" t="str">
        <f aca="false">IF(B119="","",IF(AND(CC119&gt;=6,CD119&gt;=3,OR(E119&gt;=35,F119&gt;=35),L119&gt;=35),"6/3 සමත්",IF(AND(CC119&gt;=5,CD119&gt;=3,OR(E119&gt;=35,F119&gt;=35,L119&gt;=35)),"5/3 සමත්",IF(AND(CC119&gt;=4,CD119&gt;=1,OR(E119&gt;=20,F119&gt;=20,L119&gt;=20)),"සමත් කළ හැකි",IF(CB119=9,"W9","අසමත් ?")))))</f>
        <v/>
      </c>
    </row>
    <row r="120" customFormat="false" ht="13.8" hidden="false" customHeight="false" outlineLevel="0" collapsed="false">
      <c r="A120" s="160" t="n">
        <v>21</v>
      </c>
      <c r="B120" s="161"/>
      <c r="C120" s="161"/>
      <c r="D120" s="162"/>
      <c r="E120" s="163"/>
      <c r="F120" s="164"/>
      <c r="G120" s="163"/>
      <c r="H120" s="165"/>
      <c r="I120" s="165"/>
      <c r="J120" s="164"/>
      <c r="K120" s="163"/>
      <c r="L120" s="165"/>
      <c r="M120" s="165"/>
      <c r="N120" s="164"/>
      <c r="O120" s="163" t="n">
        <v>54</v>
      </c>
      <c r="P120" s="165"/>
      <c r="Q120" s="165"/>
      <c r="R120" s="165"/>
      <c r="S120" s="165"/>
      <c r="T120" s="165"/>
      <c r="U120" s="165"/>
      <c r="V120" s="164"/>
      <c r="W120" s="163"/>
      <c r="X120" s="165"/>
      <c r="Y120" s="165"/>
      <c r="Z120" s="165"/>
      <c r="AA120" s="165" t="n">
        <v>44</v>
      </c>
      <c r="AB120" s="165"/>
      <c r="AC120" s="165"/>
      <c r="AD120" s="164"/>
      <c r="AE120" s="163" t="n">
        <v>41</v>
      </c>
      <c r="AF120" s="165"/>
      <c r="AG120" s="165"/>
      <c r="AH120" s="165"/>
      <c r="AI120" s="165"/>
      <c r="AJ120" s="165"/>
      <c r="AK120" s="165"/>
      <c r="AL120" s="166"/>
      <c r="AM120" s="167" t="str">
        <f aca="false">IF(B120="","",SUM(E120:AL120))</f>
        <v/>
      </c>
      <c r="AN120" s="168" t="str">
        <f aca="false">IF(B120="","",AM120/9)</f>
        <v/>
      </c>
      <c r="AO120" s="169" t="str">
        <f aca="false">IF(B120="","",IF(AM120=0,"-",RANK(AM120,$AM$100:$AM$149,0)))</f>
        <v/>
      </c>
      <c r="AP120" s="167" t="str">
        <f aca="false">IF(E120="","",IF(E120="-","-",IF(UPPER(E120)="AB","+",VLOOKUP(E120,'විෂය තොරතුරු'!$P$24:$Q$28,2))))</f>
        <v/>
      </c>
      <c r="AQ120" s="168" t="str">
        <f aca="false">IF(F120="","",IF(F120="-","-",IF(UPPER(F120)="AB","+",VLOOKUP(F120,'විෂය තොරතුරු'!$P$24:$Q$28,2))))</f>
        <v/>
      </c>
      <c r="AR120" s="168" t="str">
        <f aca="false">IF(G120="","",IF(G120="-","-",IF(UPPER(G120)="AB","+",VLOOKUP(G120,'විෂය තොරතුරු'!$P$24:$Q$28,2))))</f>
        <v/>
      </c>
      <c r="AS120" s="168" t="str">
        <f aca="false">IF(H120="","",IF(H120="-","-",IF(UPPER(H120)="AB","+",VLOOKUP(H120,'විෂය තොරතුරු'!$P$24:$Q$28,2))))</f>
        <v/>
      </c>
      <c r="AT120" s="168" t="str">
        <f aca="false">IF(I120="","",IF(I120="-","-",IF(UPPER(I120)="AB","+",VLOOKUP(I120,'විෂය තොරතුරු'!$P$24:$Q$28,2))))</f>
        <v/>
      </c>
      <c r="AU120" s="170" t="str">
        <f aca="false">IF(J120="","",IF(J120="-","-",IF(UPPER(J120)="AB","+",VLOOKUP(J120,'විෂය තොරතුරු'!$P$24:$Q$28,2))))</f>
        <v/>
      </c>
      <c r="AV120" s="171" t="str">
        <f aca="false">IF(K120="","",IF(K120="-","-",IF(UPPER(K120)="AB","+",VLOOKUP(K120,'විෂය තොරතුරු'!$P$24:$Q$28,2))))</f>
        <v/>
      </c>
      <c r="AW120" s="168" t="str">
        <f aca="false">IF(L120="","",IF(L120="-","-",IF(UPPER(L120)="AB","+",VLOOKUP(L120,'විෂය තොරතුරු'!$P$24:$Q$28,2))))</f>
        <v/>
      </c>
      <c r="AX120" s="168" t="str">
        <f aca="false">IF(M120="","",IF(M120="-","-",IF(UPPER(M120)="AB","+",VLOOKUP(M120,'විෂය තොරතුරු'!$P$24:$Q$28,2))))</f>
        <v/>
      </c>
      <c r="AY120" s="169" t="str">
        <f aca="false">IF(N120="","",IF(N120="-","-",IF(UPPER(N120)="AB","+",VLOOKUP(N120,'විෂය තොරතුරු'!$P$24:$Q$28,2))))</f>
        <v/>
      </c>
      <c r="AZ120" s="167" t="str">
        <f aca="false">IF(O120="","",IF(O120="-","-",IF(UPPER(O120)="AB","+",VLOOKUP(O120,'විෂය තොරතුරු'!$P$24:$Q$28,2))))</f>
        <v>C</v>
      </c>
      <c r="BA120" s="168" t="str">
        <f aca="false">IF(P120="","",IF(P120="-","-",IF(UPPER(P120)="AB","+",VLOOKUP(P120,'විෂය තොරතුරු'!$P$24:$Q$28,2))))</f>
        <v/>
      </c>
      <c r="BB120" s="168" t="str">
        <f aca="false">IF(Q120="","",IF(Q120="-","-",IF(UPPER(Q120)="AB","+",VLOOKUP(Q120,'විෂය තොරතුරු'!$P$24:$Q$28,2))))</f>
        <v/>
      </c>
      <c r="BC120" s="168" t="str">
        <f aca="false">IF(R120="","",IF(R120="-","-",IF(UPPER(R120)="AB","+",VLOOKUP(R120,'විෂය තොරතුරු'!$P$24:$Q$28,2))))</f>
        <v/>
      </c>
      <c r="BD120" s="168" t="str">
        <f aca="false">IF(S120="","",IF(S120="-","-",IF(UPPER(S120)="AB","+",VLOOKUP(S120,'විෂය තොරතුරු'!$P$24:$Q$28,2))))</f>
        <v/>
      </c>
      <c r="BE120" s="168" t="str">
        <f aca="false">IF(T120="","",IF(T120="-","-",IF(UPPER(T120)="AB","+",VLOOKUP(T120,'විෂය තොරතුරු'!$P$24:$Q$28,2))))</f>
        <v/>
      </c>
      <c r="BF120" s="168" t="str">
        <f aca="false">IF(U120="","",IF(U120="-","-",IF(UPPER(U120)="AB","+",VLOOKUP(U120,'විෂය තොරතුරු'!$P$24:$Q$28,2))))</f>
        <v/>
      </c>
      <c r="BG120" s="170" t="str">
        <f aca="false">IF(V120="","",IF(V120="-","-",IF(UPPER(V120)="AB","+",VLOOKUP(V120,'විෂය තොරතුරු'!$P$24:$Q$28,2))))</f>
        <v/>
      </c>
      <c r="BH120" s="171" t="str">
        <f aca="false">IF(W120="","",IF(W120="-","-",IF(UPPER(W120)="AB","+",VLOOKUP(W120,'විෂය තොරතුරු'!$P$24:$Q$28,2))))</f>
        <v/>
      </c>
      <c r="BI120" s="168" t="str">
        <f aca="false">IF(X120="","",IF(X120="-","-",IF(UPPER(X120)="AB","+",VLOOKUP(X120,'විෂය තොරතුරු'!$P$24:$Q$28,2))))</f>
        <v/>
      </c>
      <c r="BJ120" s="168" t="str">
        <f aca="false">IF(Y120="","",IF(Y120="-","-",IF(UPPER(Y120)="AB","+",VLOOKUP(Y120,'විෂය තොරතුරු'!$P$24:$Q$28,2))))</f>
        <v/>
      </c>
      <c r="BK120" s="168" t="str">
        <f aca="false">IF(Z120="","",IF(Z120="-","-",IF(UPPER(Z120)="AB","+",VLOOKUP(Z120,'විෂය තොරතුරු'!$P$24:$Q$28,2))))</f>
        <v/>
      </c>
      <c r="BL120" s="168" t="str">
        <f aca="false">IF(AA120="","",IF(AA120="-","-",IF(UPPER(AA120)="AB","+",VLOOKUP(AA120,'විෂය තොරතුරු'!$P$24:$Q$28,2))))</f>
        <v>S</v>
      </c>
      <c r="BM120" s="168" t="str">
        <f aca="false">IF(AB120="","",IF(AB120="-","-",IF(UPPER(AB120)="AB","+",VLOOKUP(AB120,'විෂය තොරතුරු'!$P$24:$Q$28,2))))</f>
        <v/>
      </c>
      <c r="BN120" s="168" t="str">
        <f aca="false">IF(AC120="","",IF(AC120="-","-",IF(UPPER(AC120)="AB","+",VLOOKUP(AC120,'විෂය තොරතුරු'!$P$24:$Q$28,2))))</f>
        <v/>
      </c>
      <c r="BO120" s="169" t="str">
        <f aca="false">IF(AD120="","",IF(AD120="-","-",IF(UPPER(AD120)="AB","+",VLOOKUP(AD120,'විෂය තොරතුරු'!$P$24:$Q$28,2))))</f>
        <v/>
      </c>
      <c r="BP120" s="171" t="str">
        <f aca="false">IF(AE120="","",IF(AE120="-","-",IF(UPPER(AE120)="AB","+",VLOOKUP(AE120,'විෂය තොරතුරු'!$P$24:$Q$28,2))))</f>
        <v>S</v>
      </c>
      <c r="BQ120" s="168" t="str">
        <f aca="false">IF(AF120="","",IF(AF120="-","-",IF(UPPER(AF120)="AB","+",VLOOKUP(AF120,'විෂය තොරතුරු'!$P$24:$Q$28,2))))</f>
        <v/>
      </c>
      <c r="BR120" s="168" t="str">
        <f aca="false">IF(AG120="","",IF(AG120="-","-",IF(UPPER(AG120)="AB","+",VLOOKUP(AG120,'විෂය තොරතුරු'!$P$24:$Q$28,2))))</f>
        <v/>
      </c>
      <c r="BS120" s="168" t="str">
        <f aca="false">IF(AH120="","",IF(AH120="-","-",IF(UPPER(AH120)="AB","+",VLOOKUP(AH120,'විෂය තොරතුරු'!$P$24:$Q$28,2))))</f>
        <v/>
      </c>
      <c r="BT120" s="168" t="str">
        <f aca="false">IF(AI120="","",IF(AI120="-","-",IF(UPPER(AI120)="AB","+",VLOOKUP(AI120,'විෂය තොරතුරු'!$P$24:$Q$28,2))))</f>
        <v/>
      </c>
      <c r="BU120" s="168" t="str">
        <f aca="false">IF(AJ120="","",IF(AJ120="-","-",IF(UPPER(AJ120)="AB","+",VLOOKUP(AJ120,'විෂය තොරතුරු'!$P$24:$Q$28,2))))</f>
        <v/>
      </c>
      <c r="BV120" s="168" t="str">
        <f aca="false">IF(AK120="","",IF(AK120="-","-",IF(UPPER(AK120)="AB","+",VLOOKUP(AK120,'විෂය තොරතුරු'!$P$24:$Q$28,2))))</f>
        <v/>
      </c>
      <c r="BW120" s="169" t="str">
        <f aca="false">IF(AL120="","",IF(AL120="-","-",IF(UPPER(AL120)="AB","+",VLOOKUP(AL120,'විෂය තොරතුරු'!$P$24:$Q$28,2))))</f>
        <v/>
      </c>
      <c r="BX120" s="171" t="str">
        <f aca="false">IF($B120="","",COUNTIF($AP120:$BW120,"A"))</f>
        <v/>
      </c>
      <c r="BY120" s="171" t="str">
        <f aca="false">IF($B120="","",COUNTIF($AP120:$BW120,"B"))</f>
        <v/>
      </c>
      <c r="BZ120" s="171" t="str">
        <f aca="false">IF($B120="","",COUNTIF($AP120:$BW120,"C"))</f>
        <v/>
      </c>
      <c r="CA120" s="171" t="str">
        <f aca="false">IF($B120="","",COUNTIF($AP120:$BW120,"S"))</f>
        <v/>
      </c>
      <c r="CB120" s="171" t="str">
        <f aca="false">IF($B120="","",COUNTIF($AP120:$BW120,"W"))</f>
        <v/>
      </c>
      <c r="CC120" s="171" t="str">
        <f aca="false">IF(B120="","",SUM(BX120:CA120))</f>
        <v/>
      </c>
      <c r="CD120" s="169" t="str">
        <f aca="false">IF(B120="","",SUM(BX120:BZ120))</f>
        <v/>
      </c>
      <c r="CE120" s="172" t="str">
        <f aca="false">IF(B120="","",IF(AND(CC120&gt;=6,CD120&gt;=3,OR(E120&gt;=35,F120&gt;=35),L120&gt;=35),"6/3 සමත්",IF(AND(CC120&gt;=5,CD120&gt;=3,OR(E120&gt;=35,F120&gt;=35,L120&gt;=35)),"5/3 සමත්",IF(AND(CC120&gt;=4,CD120&gt;=1,OR(E120&gt;=20,F120&gt;=20,L120&gt;=20)),"සමත් කළ හැකි",IF(CB120=9,"W9","අසමත් ?")))))</f>
        <v/>
      </c>
    </row>
    <row r="121" customFormat="false" ht="13.8" hidden="false" customHeight="false" outlineLevel="0" collapsed="false">
      <c r="A121" s="160" t="n">
        <v>22</v>
      </c>
      <c r="B121" s="161"/>
      <c r="C121" s="161"/>
      <c r="D121" s="162"/>
      <c r="E121" s="163"/>
      <c r="F121" s="164"/>
      <c r="G121" s="163"/>
      <c r="H121" s="165"/>
      <c r="I121" s="165"/>
      <c r="J121" s="164"/>
      <c r="K121" s="163"/>
      <c r="L121" s="165"/>
      <c r="M121" s="165"/>
      <c r="N121" s="164"/>
      <c r="O121" s="163" t="n">
        <v>75</v>
      </c>
      <c r="P121" s="165"/>
      <c r="Q121" s="165"/>
      <c r="R121" s="165"/>
      <c r="S121" s="165"/>
      <c r="T121" s="165"/>
      <c r="U121" s="165"/>
      <c r="V121" s="164"/>
      <c r="W121" s="163" t="n">
        <v>80</v>
      </c>
      <c r="X121" s="165"/>
      <c r="Y121" s="165"/>
      <c r="Z121" s="165"/>
      <c r="AA121" s="165"/>
      <c r="AB121" s="165"/>
      <c r="AC121" s="165"/>
      <c r="AD121" s="164"/>
      <c r="AE121" s="163"/>
      <c r="AF121" s="165"/>
      <c r="AG121" s="165"/>
      <c r="AH121" s="165"/>
      <c r="AI121" s="165"/>
      <c r="AJ121" s="165"/>
      <c r="AK121" s="165"/>
      <c r="AL121" s="166"/>
      <c r="AM121" s="167" t="str">
        <f aca="false">IF(B121="","",SUM(E121:AL121))</f>
        <v/>
      </c>
      <c r="AN121" s="168" t="str">
        <f aca="false">IF(B121="","",AM121/9)</f>
        <v/>
      </c>
      <c r="AO121" s="169" t="str">
        <f aca="false">IF(B121="","",IF(AM121=0,"-",RANK(AM121,$AM$100:$AM$149,0)))</f>
        <v/>
      </c>
      <c r="AP121" s="167" t="str">
        <f aca="false">IF(E121="","",IF(E121="-","-",IF(UPPER(E121)="AB","+",VLOOKUP(E121,'විෂය තොරතුරු'!$P$24:$Q$28,2))))</f>
        <v/>
      </c>
      <c r="AQ121" s="168" t="str">
        <f aca="false">IF(F121="","",IF(F121="-","-",IF(UPPER(F121)="AB","+",VLOOKUP(F121,'විෂය තොරතුරු'!$P$24:$Q$28,2))))</f>
        <v/>
      </c>
      <c r="AR121" s="168" t="str">
        <f aca="false">IF(G121="","",IF(G121="-","-",IF(UPPER(G121)="AB","+",VLOOKUP(G121,'විෂය තොරතුරු'!$P$24:$Q$28,2))))</f>
        <v/>
      </c>
      <c r="AS121" s="168" t="str">
        <f aca="false">IF(H121="","",IF(H121="-","-",IF(UPPER(H121)="AB","+",VLOOKUP(H121,'විෂය තොරතුරු'!$P$24:$Q$28,2))))</f>
        <v/>
      </c>
      <c r="AT121" s="168" t="str">
        <f aca="false">IF(I121="","",IF(I121="-","-",IF(UPPER(I121)="AB","+",VLOOKUP(I121,'විෂය තොරතුරු'!$P$24:$Q$28,2))))</f>
        <v/>
      </c>
      <c r="AU121" s="170" t="str">
        <f aca="false">IF(J121="","",IF(J121="-","-",IF(UPPER(J121)="AB","+",VLOOKUP(J121,'විෂය තොරතුරු'!$P$24:$Q$28,2))))</f>
        <v/>
      </c>
      <c r="AV121" s="171" t="str">
        <f aca="false">IF(K121="","",IF(K121="-","-",IF(UPPER(K121)="AB","+",VLOOKUP(K121,'විෂය තොරතුරු'!$P$24:$Q$28,2))))</f>
        <v/>
      </c>
      <c r="AW121" s="168" t="str">
        <f aca="false">IF(L121="","",IF(L121="-","-",IF(UPPER(L121)="AB","+",VLOOKUP(L121,'විෂය තොරතුරු'!$P$24:$Q$28,2))))</f>
        <v/>
      </c>
      <c r="AX121" s="168" t="str">
        <f aca="false">IF(M121="","",IF(M121="-","-",IF(UPPER(M121)="AB","+",VLOOKUP(M121,'විෂය තොරතුරු'!$P$24:$Q$28,2))))</f>
        <v/>
      </c>
      <c r="AY121" s="169" t="str">
        <f aca="false">IF(N121="","",IF(N121="-","-",IF(UPPER(N121)="AB","+",VLOOKUP(N121,'විෂය තොරතුරු'!$P$24:$Q$28,2))))</f>
        <v/>
      </c>
      <c r="AZ121" s="167" t="str">
        <f aca="false">IF(O121="","",IF(O121="-","-",IF(UPPER(O121)="AB","+",VLOOKUP(O121,'විෂය තොරතුරු'!$P$24:$Q$28,2))))</f>
        <v>A</v>
      </c>
      <c r="BA121" s="168" t="str">
        <f aca="false">IF(P121="","",IF(P121="-","-",IF(UPPER(P121)="AB","+",VLOOKUP(P121,'විෂය තොරතුරු'!$P$24:$Q$28,2))))</f>
        <v/>
      </c>
      <c r="BB121" s="168" t="str">
        <f aca="false">IF(Q121="","",IF(Q121="-","-",IF(UPPER(Q121)="AB","+",VLOOKUP(Q121,'විෂය තොරතුරු'!$P$24:$Q$28,2))))</f>
        <v/>
      </c>
      <c r="BC121" s="168" t="str">
        <f aca="false">IF(R121="","",IF(R121="-","-",IF(UPPER(R121)="AB","+",VLOOKUP(R121,'විෂය තොරතුරු'!$P$24:$Q$28,2))))</f>
        <v/>
      </c>
      <c r="BD121" s="168" t="str">
        <f aca="false">IF(S121="","",IF(S121="-","-",IF(UPPER(S121)="AB","+",VLOOKUP(S121,'විෂය තොරතුරු'!$P$24:$Q$28,2))))</f>
        <v/>
      </c>
      <c r="BE121" s="168" t="str">
        <f aca="false">IF(T121="","",IF(T121="-","-",IF(UPPER(T121)="AB","+",VLOOKUP(T121,'විෂය තොරතුරු'!$P$24:$Q$28,2))))</f>
        <v/>
      </c>
      <c r="BF121" s="168" t="str">
        <f aca="false">IF(U121="","",IF(U121="-","-",IF(UPPER(U121)="AB","+",VLOOKUP(U121,'විෂය තොරතුරු'!$P$24:$Q$28,2))))</f>
        <v/>
      </c>
      <c r="BG121" s="170" t="str">
        <f aca="false">IF(V121="","",IF(V121="-","-",IF(UPPER(V121)="AB","+",VLOOKUP(V121,'විෂය තොරතුරු'!$P$24:$Q$28,2))))</f>
        <v/>
      </c>
      <c r="BH121" s="171" t="str">
        <f aca="false">IF(W121="","",IF(W121="-","-",IF(UPPER(W121)="AB","+",VLOOKUP(W121,'විෂය තොරතුරු'!$P$24:$Q$28,2))))</f>
        <v>A</v>
      </c>
      <c r="BI121" s="168" t="str">
        <f aca="false">IF(X121="","",IF(X121="-","-",IF(UPPER(X121)="AB","+",VLOOKUP(X121,'විෂය තොරතුරු'!$P$24:$Q$28,2))))</f>
        <v/>
      </c>
      <c r="BJ121" s="168" t="str">
        <f aca="false">IF(Y121="","",IF(Y121="-","-",IF(UPPER(Y121)="AB","+",VLOOKUP(Y121,'විෂය තොරතුරු'!$P$24:$Q$28,2))))</f>
        <v/>
      </c>
      <c r="BK121" s="168" t="str">
        <f aca="false">IF(Z121="","",IF(Z121="-","-",IF(UPPER(Z121)="AB","+",VLOOKUP(Z121,'විෂය තොරතුරු'!$P$24:$Q$28,2))))</f>
        <v/>
      </c>
      <c r="BL121" s="168" t="str">
        <f aca="false">IF(AA121="","",IF(AA121="-","-",IF(UPPER(AA121)="AB","+",VLOOKUP(AA121,'විෂය තොරතුරු'!$P$24:$Q$28,2))))</f>
        <v/>
      </c>
      <c r="BM121" s="168" t="str">
        <f aca="false">IF(AB121="","",IF(AB121="-","-",IF(UPPER(AB121)="AB","+",VLOOKUP(AB121,'විෂය තොරතුරු'!$P$24:$Q$28,2))))</f>
        <v/>
      </c>
      <c r="BN121" s="168" t="str">
        <f aca="false">IF(AC121="","",IF(AC121="-","-",IF(UPPER(AC121)="AB","+",VLOOKUP(AC121,'විෂය තොරතුරු'!$P$24:$Q$28,2))))</f>
        <v/>
      </c>
      <c r="BO121" s="169" t="str">
        <f aca="false">IF(AD121="","",IF(AD121="-","-",IF(UPPER(AD121)="AB","+",VLOOKUP(AD121,'විෂය තොරතුරු'!$P$24:$Q$28,2))))</f>
        <v/>
      </c>
      <c r="BP121" s="171" t="str">
        <f aca="false">IF(AE121="","",IF(AE121="-","-",IF(UPPER(AE121)="AB","+",VLOOKUP(AE121,'විෂය තොරතුරු'!$P$24:$Q$28,2))))</f>
        <v/>
      </c>
      <c r="BQ121" s="168" t="str">
        <f aca="false">IF(AF121="","",IF(AF121="-","-",IF(UPPER(AF121)="AB","+",VLOOKUP(AF121,'විෂය තොරතුරු'!$P$24:$Q$28,2))))</f>
        <v/>
      </c>
      <c r="BR121" s="168" t="str">
        <f aca="false">IF(AG121="","",IF(AG121="-","-",IF(UPPER(AG121)="AB","+",VLOOKUP(AG121,'විෂය තොරතුරු'!$P$24:$Q$28,2))))</f>
        <v/>
      </c>
      <c r="BS121" s="168" t="str">
        <f aca="false">IF(AH121="","",IF(AH121="-","-",IF(UPPER(AH121)="AB","+",VLOOKUP(AH121,'විෂය තොරතුරු'!$P$24:$Q$28,2))))</f>
        <v/>
      </c>
      <c r="BT121" s="168" t="str">
        <f aca="false">IF(AI121="","",IF(AI121="-","-",IF(UPPER(AI121)="AB","+",VLOOKUP(AI121,'විෂය තොරතුරු'!$P$24:$Q$28,2))))</f>
        <v/>
      </c>
      <c r="BU121" s="168" t="str">
        <f aca="false">IF(AJ121="","",IF(AJ121="-","-",IF(UPPER(AJ121)="AB","+",VLOOKUP(AJ121,'විෂය තොරතුරු'!$P$24:$Q$28,2))))</f>
        <v/>
      </c>
      <c r="BV121" s="168" t="str">
        <f aca="false">IF(AK121="","",IF(AK121="-","-",IF(UPPER(AK121)="AB","+",VLOOKUP(AK121,'විෂය තොරතුරු'!$P$24:$Q$28,2))))</f>
        <v/>
      </c>
      <c r="BW121" s="169" t="str">
        <f aca="false">IF(AL121="","",IF(AL121="-","-",IF(UPPER(AL121)="AB","+",VLOOKUP(AL121,'විෂය තොරතුරු'!$P$24:$Q$28,2))))</f>
        <v/>
      </c>
      <c r="BX121" s="171" t="str">
        <f aca="false">IF($B121="","",COUNTIF($AP121:$BW121,"A"))</f>
        <v/>
      </c>
      <c r="BY121" s="171" t="str">
        <f aca="false">IF($B121="","",COUNTIF($AP121:$BW121,"B"))</f>
        <v/>
      </c>
      <c r="BZ121" s="171" t="str">
        <f aca="false">IF($B121="","",COUNTIF($AP121:$BW121,"C"))</f>
        <v/>
      </c>
      <c r="CA121" s="171" t="str">
        <f aca="false">IF($B121="","",COUNTIF($AP121:$BW121,"S"))</f>
        <v/>
      </c>
      <c r="CB121" s="171" t="str">
        <f aca="false">IF($B121="","",COUNTIF($AP121:$BW121,"W"))</f>
        <v/>
      </c>
      <c r="CC121" s="171" t="str">
        <f aca="false">IF(B121="","",SUM(BX121:CA121))</f>
        <v/>
      </c>
      <c r="CD121" s="169" t="str">
        <f aca="false">IF(B121="","",SUM(BX121:BZ121))</f>
        <v/>
      </c>
      <c r="CE121" s="172" t="str">
        <f aca="false">IF(B121="","",IF(AND(CC121&gt;=6,CD121&gt;=3,OR(E121&gt;=35,F121&gt;=35),L121&gt;=35),"6/3 සමත්",IF(AND(CC121&gt;=5,CD121&gt;=3,OR(E121&gt;=35,F121&gt;=35,L121&gt;=35)),"5/3 සමත්",IF(AND(CC121&gt;=4,CD121&gt;=1,OR(E121&gt;=20,F121&gt;=20,L121&gt;=20)),"සමත් කළ හැකි",IF(CB121=9,"W9","අසමත් ?")))))</f>
        <v/>
      </c>
    </row>
    <row r="122" customFormat="false" ht="13.8" hidden="false" customHeight="false" outlineLevel="0" collapsed="false">
      <c r="A122" s="160" t="n">
        <v>23</v>
      </c>
      <c r="B122" s="161"/>
      <c r="C122" s="161"/>
      <c r="D122" s="162"/>
      <c r="E122" s="163"/>
      <c r="F122" s="164"/>
      <c r="G122" s="163"/>
      <c r="H122" s="165"/>
      <c r="I122" s="165"/>
      <c r="J122" s="164"/>
      <c r="K122" s="163"/>
      <c r="L122" s="165"/>
      <c r="M122" s="165"/>
      <c r="N122" s="164"/>
      <c r="O122" s="163" t="n">
        <v>63</v>
      </c>
      <c r="P122" s="165"/>
      <c r="Q122" s="165"/>
      <c r="R122" s="165"/>
      <c r="S122" s="165"/>
      <c r="T122" s="165"/>
      <c r="U122" s="165"/>
      <c r="V122" s="164"/>
      <c r="W122" s="163" t="n">
        <v>64</v>
      </c>
      <c r="X122" s="165"/>
      <c r="Y122" s="165"/>
      <c r="Z122" s="165"/>
      <c r="AA122" s="165"/>
      <c r="AB122" s="165"/>
      <c r="AC122" s="165"/>
      <c r="AD122" s="164"/>
      <c r="AE122" s="163"/>
      <c r="AF122" s="165"/>
      <c r="AG122" s="165"/>
      <c r="AH122" s="165"/>
      <c r="AI122" s="165"/>
      <c r="AJ122" s="165"/>
      <c r="AK122" s="165"/>
      <c r="AL122" s="166"/>
      <c r="AM122" s="167" t="str">
        <f aca="false">IF(B122="","",SUM(E122:AL122))</f>
        <v/>
      </c>
      <c r="AN122" s="168" t="str">
        <f aca="false">IF(B122="","",AM122/9)</f>
        <v/>
      </c>
      <c r="AO122" s="169" t="str">
        <f aca="false">IF(B122="","",IF(AM122=0,"-",RANK(AM122,$AM$100:$AM$149,0)))</f>
        <v/>
      </c>
      <c r="AP122" s="167" t="str">
        <f aca="false">IF(E122="","",IF(E122="-","-",IF(UPPER(E122)="AB","+",VLOOKUP(E122,'විෂය තොරතුරු'!$P$24:$Q$28,2))))</f>
        <v/>
      </c>
      <c r="AQ122" s="168" t="str">
        <f aca="false">IF(F122="","",IF(F122="-","-",IF(UPPER(F122)="AB","+",VLOOKUP(F122,'විෂය තොරතුරු'!$P$24:$Q$28,2))))</f>
        <v/>
      </c>
      <c r="AR122" s="168" t="str">
        <f aca="false">IF(G122="","",IF(G122="-","-",IF(UPPER(G122)="AB","+",VLOOKUP(G122,'විෂය තොරතුරු'!$P$24:$Q$28,2))))</f>
        <v/>
      </c>
      <c r="AS122" s="168" t="str">
        <f aca="false">IF(H122="","",IF(H122="-","-",IF(UPPER(H122)="AB","+",VLOOKUP(H122,'විෂය තොරතුරු'!$P$24:$Q$28,2))))</f>
        <v/>
      </c>
      <c r="AT122" s="168" t="str">
        <f aca="false">IF(I122="","",IF(I122="-","-",IF(UPPER(I122)="AB","+",VLOOKUP(I122,'විෂය තොරතුරු'!$P$24:$Q$28,2))))</f>
        <v/>
      </c>
      <c r="AU122" s="170" t="str">
        <f aca="false">IF(J122="","",IF(J122="-","-",IF(UPPER(J122)="AB","+",VLOOKUP(J122,'විෂය තොරතුරු'!$P$24:$Q$28,2))))</f>
        <v/>
      </c>
      <c r="AV122" s="171" t="str">
        <f aca="false">IF(K122="","",IF(K122="-","-",IF(UPPER(K122)="AB","+",VLOOKUP(K122,'විෂය තොරතුරු'!$P$24:$Q$28,2))))</f>
        <v/>
      </c>
      <c r="AW122" s="168" t="str">
        <f aca="false">IF(L122="","",IF(L122="-","-",IF(UPPER(L122)="AB","+",VLOOKUP(L122,'විෂය තොරතුරු'!$P$24:$Q$28,2))))</f>
        <v/>
      </c>
      <c r="AX122" s="168" t="str">
        <f aca="false">IF(M122="","",IF(M122="-","-",IF(UPPER(M122)="AB","+",VLOOKUP(M122,'විෂය තොරතුරු'!$P$24:$Q$28,2))))</f>
        <v/>
      </c>
      <c r="AY122" s="169" t="str">
        <f aca="false">IF(N122="","",IF(N122="-","-",IF(UPPER(N122)="AB","+",VLOOKUP(N122,'විෂය තොරතුරු'!$P$24:$Q$28,2))))</f>
        <v/>
      </c>
      <c r="AZ122" s="167" t="str">
        <f aca="false">IF(O122="","",IF(O122="-","-",IF(UPPER(O122)="AB","+",VLOOKUP(O122,'විෂය තොරතුරු'!$P$24:$Q$28,2))))</f>
        <v>C</v>
      </c>
      <c r="BA122" s="168" t="str">
        <f aca="false">IF(P122="","",IF(P122="-","-",IF(UPPER(P122)="AB","+",VLOOKUP(P122,'විෂය තොරතුරු'!$P$24:$Q$28,2))))</f>
        <v/>
      </c>
      <c r="BB122" s="168" t="str">
        <f aca="false">IF(Q122="","",IF(Q122="-","-",IF(UPPER(Q122)="AB","+",VLOOKUP(Q122,'විෂය තොරතුරු'!$P$24:$Q$28,2))))</f>
        <v/>
      </c>
      <c r="BC122" s="168" t="str">
        <f aca="false">IF(R122="","",IF(R122="-","-",IF(UPPER(R122)="AB","+",VLOOKUP(R122,'විෂය තොරතුරු'!$P$24:$Q$28,2))))</f>
        <v/>
      </c>
      <c r="BD122" s="168" t="str">
        <f aca="false">IF(S122="","",IF(S122="-","-",IF(UPPER(S122)="AB","+",VLOOKUP(S122,'විෂය තොරතුරු'!$P$24:$Q$28,2))))</f>
        <v/>
      </c>
      <c r="BE122" s="168" t="str">
        <f aca="false">IF(T122="","",IF(T122="-","-",IF(UPPER(T122)="AB","+",VLOOKUP(T122,'විෂය තොරතුරු'!$P$24:$Q$28,2))))</f>
        <v/>
      </c>
      <c r="BF122" s="168" t="str">
        <f aca="false">IF(U122="","",IF(U122="-","-",IF(UPPER(U122)="AB","+",VLOOKUP(U122,'විෂය තොරතුරු'!$P$24:$Q$28,2))))</f>
        <v/>
      </c>
      <c r="BG122" s="170" t="str">
        <f aca="false">IF(V122="","",IF(V122="-","-",IF(UPPER(V122)="AB","+",VLOOKUP(V122,'විෂය තොරතුරු'!$P$24:$Q$28,2))))</f>
        <v/>
      </c>
      <c r="BH122" s="171" t="str">
        <f aca="false">IF(W122="","",IF(W122="-","-",IF(UPPER(W122)="AB","+",VLOOKUP(W122,'විෂය තොරතුරු'!$P$24:$Q$28,2))))</f>
        <v>C</v>
      </c>
      <c r="BI122" s="168" t="str">
        <f aca="false">IF(X122="","",IF(X122="-","-",IF(UPPER(X122)="AB","+",VLOOKUP(X122,'විෂය තොරතුරු'!$P$24:$Q$28,2))))</f>
        <v/>
      </c>
      <c r="BJ122" s="168" t="str">
        <f aca="false">IF(Y122="","",IF(Y122="-","-",IF(UPPER(Y122)="AB","+",VLOOKUP(Y122,'විෂය තොරතුරු'!$P$24:$Q$28,2))))</f>
        <v/>
      </c>
      <c r="BK122" s="168" t="str">
        <f aca="false">IF(Z122="","",IF(Z122="-","-",IF(UPPER(Z122)="AB","+",VLOOKUP(Z122,'විෂය තොරතුරු'!$P$24:$Q$28,2))))</f>
        <v/>
      </c>
      <c r="BL122" s="168" t="str">
        <f aca="false">IF(AA122="","",IF(AA122="-","-",IF(UPPER(AA122)="AB","+",VLOOKUP(AA122,'විෂය තොරතුරු'!$P$24:$Q$28,2))))</f>
        <v/>
      </c>
      <c r="BM122" s="168" t="str">
        <f aca="false">IF(AB122="","",IF(AB122="-","-",IF(UPPER(AB122)="AB","+",VLOOKUP(AB122,'විෂය තොරතුරු'!$P$24:$Q$28,2))))</f>
        <v/>
      </c>
      <c r="BN122" s="168" t="str">
        <f aca="false">IF(AC122="","",IF(AC122="-","-",IF(UPPER(AC122)="AB","+",VLOOKUP(AC122,'විෂය තොරතුරු'!$P$24:$Q$28,2))))</f>
        <v/>
      </c>
      <c r="BO122" s="169" t="str">
        <f aca="false">IF(AD122="","",IF(AD122="-","-",IF(UPPER(AD122)="AB","+",VLOOKUP(AD122,'විෂය තොරතුරු'!$P$24:$Q$28,2))))</f>
        <v/>
      </c>
      <c r="BP122" s="171" t="str">
        <f aca="false">IF(AE122="","",IF(AE122="-","-",IF(UPPER(AE122)="AB","+",VLOOKUP(AE122,'විෂය තොරතුරු'!$P$24:$Q$28,2))))</f>
        <v/>
      </c>
      <c r="BQ122" s="168" t="str">
        <f aca="false">IF(AF122="","",IF(AF122="-","-",IF(UPPER(AF122)="AB","+",VLOOKUP(AF122,'විෂය තොරතුරු'!$P$24:$Q$28,2))))</f>
        <v/>
      </c>
      <c r="BR122" s="168" t="str">
        <f aca="false">IF(AG122="","",IF(AG122="-","-",IF(UPPER(AG122)="AB","+",VLOOKUP(AG122,'විෂය තොරතුරු'!$P$24:$Q$28,2))))</f>
        <v/>
      </c>
      <c r="BS122" s="168" t="str">
        <f aca="false">IF(AH122="","",IF(AH122="-","-",IF(UPPER(AH122)="AB","+",VLOOKUP(AH122,'විෂය තොරතුරු'!$P$24:$Q$28,2))))</f>
        <v/>
      </c>
      <c r="BT122" s="168" t="str">
        <f aca="false">IF(AI122="","",IF(AI122="-","-",IF(UPPER(AI122)="AB","+",VLOOKUP(AI122,'විෂය තොරතුරු'!$P$24:$Q$28,2))))</f>
        <v/>
      </c>
      <c r="BU122" s="168" t="str">
        <f aca="false">IF(AJ122="","",IF(AJ122="-","-",IF(UPPER(AJ122)="AB","+",VLOOKUP(AJ122,'විෂය තොරතුරු'!$P$24:$Q$28,2))))</f>
        <v/>
      </c>
      <c r="BV122" s="168" t="str">
        <f aca="false">IF(AK122="","",IF(AK122="-","-",IF(UPPER(AK122)="AB","+",VLOOKUP(AK122,'විෂය තොරතුරු'!$P$24:$Q$28,2))))</f>
        <v/>
      </c>
      <c r="BW122" s="169" t="str">
        <f aca="false">IF(AL122="","",IF(AL122="-","-",IF(UPPER(AL122)="AB","+",VLOOKUP(AL122,'විෂය තොරතුරු'!$P$24:$Q$28,2))))</f>
        <v/>
      </c>
      <c r="BX122" s="171" t="str">
        <f aca="false">IF($B122="","",COUNTIF($AP122:$BW122,"A"))</f>
        <v/>
      </c>
      <c r="BY122" s="171" t="str">
        <f aca="false">IF($B122="","",COUNTIF($AP122:$BW122,"B"))</f>
        <v/>
      </c>
      <c r="BZ122" s="171" t="str">
        <f aca="false">IF($B122="","",COUNTIF($AP122:$BW122,"C"))</f>
        <v/>
      </c>
      <c r="CA122" s="171" t="str">
        <f aca="false">IF($B122="","",COUNTIF($AP122:$BW122,"S"))</f>
        <v/>
      </c>
      <c r="CB122" s="171" t="str">
        <f aca="false">IF($B122="","",COUNTIF($AP122:$BW122,"W"))</f>
        <v/>
      </c>
      <c r="CC122" s="171" t="str">
        <f aca="false">IF(B122="","",SUM(BX122:CA122))</f>
        <v/>
      </c>
      <c r="CD122" s="169" t="str">
        <f aca="false">IF(B122="","",SUM(BX122:BZ122))</f>
        <v/>
      </c>
      <c r="CE122" s="172" t="str">
        <f aca="false">IF(B122="","",IF(AND(CC122&gt;=6,CD122&gt;=3,OR(E122&gt;=35,F122&gt;=35),L122&gt;=35),"6/3 සමත්",IF(AND(CC122&gt;=5,CD122&gt;=3,OR(E122&gt;=35,F122&gt;=35,L122&gt;=35)),"5/3 සමත්",IF(AND(CC122&gt;=4,CD122&gt;=1,OR(E122&gt;=20,F122&gt;=20,L122&gt;=20)),"සමත් කළ හැකි",IF(CB122=9,"W9","අසමත් ?")))))</f>
        <v/>
      </c>
    </row>
    <row r="123" customFormat="false" ht="13.8" hidden="false" customHeight="false" outlineLevel="0" collapsed="false">
      <c r="A123" s="160" t="n">
        <v>24</v>
      </c>
      <c r="B123" s="161"/>
      <c r="C123" s="161"/>
      <c r="D123" s="162"/>
      <c r="E123" s="163"/>
      <c r="F123" s="164"/>
      <c r="G123" s="163"/>
      <c r="H123" s="165"/>
      <c r="I123" s="165"/>
      <c r="J123" s="164"/>
      <c r="K123" s="163"/>
      <c r="L123" s="165"/>
      <c r="M123" s="165"/>
      <c r="N123" s="164"/>
      <c r="O123" s="163"/>
      <c r="P123" s="165" t="n">
        <v>51</v>
      </c>
      <c r="Q123" s="165"/>
      <c r="R123" s="165"/>
      <c r="S123" s="165"/>
      <c r="T123" s="165"/>
      <c r="U123" s="165"/>
      <c r="V123" s="164"/>
      <c r="W123" s="163"/>
      <c r="X123" s="165"/>
      <c r="Y123" s="165" t="n">
        <v>50</v>
      </c>
      <c r="Z123" s="165"/>
      <c r="AA123" s="165"/>
      <c r="AB123" s="165"/>
      <c r="AC123" s="165"/>
      <c r="AD123" s="164"/>
      <c r="AE123" s="163"/>
      <c r="AF123" s="165"/>
      <c r="AG123" s="165"/>
      <c r="AH123" s="165"/>
      <c r="AI123" s="165"/>
      <c r="AJ123" s="165"/>
      <c r="AK123" s="165"/>
      <c r="AL123" s="166"/>
      <c r="AM123" s="167" t="str">
        <f aca="false">IF(B123="","",SUM(E123:AL123))</f>
        <v/>
      </c>
      <c r="AN123" s="168" t="str">
        <f aca="false">IF(B123="","",AM123/9)</f>
        <v/>
      </c>
      <c r="AO123" s="169" t="str">
        <f aca="false">IF(B123="","",IF(AM123=0,"-",RANK(AM123,$AM$100:$AM$149,0)))</f>
        <v/>
      </c>
      <c r="AP123" s="167" t="str">
        <f aca="false">IF(E123="","",IF(E123="-","-",IF(UPPER(E123)="AB","+",VLOOKUP(E123,'විෂය තොරතුරු'!$P$24:$Q$28,2))))</f>
        <v/>
      </c>
      <c r="AQ123" s="168" t="str">
        <f aca="false">IF(F123="","",IF(F123="-","-",IF(UPPER(F123)="AB","+",VLOOKUP(F123,'විෂය තොරතුරු'!$P$24:$Q$28,2))))</f>
        <v/>
      </c>
      <c r="AR123" s="168" t="str">
        <f aca="false">IF(G123="","",IF(G123="-","-",IF(UPPER(G123)="AB","+",VLOOKUP(G123,'විෂය තොරතුරු'!$P$24:$Q$28,2))))</f>
        <v/>
      </c>
      <c r="AS123" s="168" t="str">
        <f aca="false">IF(H123="","",IF(H123="-","-",IF(UPPER(H123)="AB","+",VLOOKUP(H123,'විෂය තොරතුරු'!$P$24:$Q$28,2))))</f>
        <v/>
      </c>
      <c r="AT123" s="168" t="str">
        <f aca="false">IF(I123="","",IF(I123="-","-",IF(UPPER(I123)="AB","+",VLOOKUP(I123,'විෂය තොරතුරු'!$P$24:$Q$28,2))))</f>
        <v/>
      </c>
      <c r="AU123" s="170" t="str">
        <f aca="false">IF(J123="","",IF(J123="-","-",IF(UPPER(J123)="AB","+",VLOOKUP(J123,'විෂය තොරතුරු'!$P$24:$Q$28,2))))</f>
        <v/>
      </c>
      <c r="AV123" s="171" t="str">
        <f aca="false">IF(K123="","",IF(K123="-","-",IF(UPPER(K123)="AB","+",VLOOKUP(K123,'විෂය තොරතුරු'!$P$24:$Q$28,2))))</f>
        <v/>
      </c>
      <c r="AW123" s="168" t="str">
        <f aca="false">IF(L123="","",IF(L123="-","-",IF(UPPER(L123)="AB","+",VLOOKUP(L123,'විෂය තොරතුරු'!$P$24:$Q$28,2))))</f>
        <v/>
      </c>
      <c r="AX123" s="168" t="str">
        <f aca="false">IF(M123="","",IF(M123="-","-",IF(UPPER(M123)="AB","+",VLOOKUP(M123,'විෂය තොරතුරු'!$P$24:$Q$28,2))))</f>
        <v/>
      </c>
      <c r="AY123" s="169" t="str">
        <f aca="false">IF(N123="","",IF(N123="-","-",IF(UPPER(N123)="AB","+",VLOOKUP(N123,'විෂය තොරතුරු'!$P$24:$Q$28,2))))</f>
        <v/>
      </c>
      <c r="AZ123" s="167" t="str">
        <f aca="false">IF(O123="","",IF(O123="-","-",IF(UPPER(O123)="AB","+",VLOOKUP(O123,'විෂය තොරතුරු'!$P$24:$Q$28,2))))</f>
        <v/>
      </c>
      <c r="BA123" s="168" t="str">
        <f aca="false">IF(P123="","",IF(P123="-","-",IF(UPPER(P123)="AB","+",VLOOKUP(P123,'විෂය තොරතුරු'!$P$24:$Q$28,2))))</f>
        <v>C</v>
      </c>
      <c r="BB123" s="168" t="str">
        <f aca="false">IF(Q123="","",IF(Q123="-","-",IF(UPPER(Q123)="AB","+",VLOOKUP(Q123,'විෂය තොරතුරු'!$P$24:$Q$28,2))))</f>
        <v/>
      </c>
      <c r="BC123" s="168" t="str">
        <f aca="false">IF(R123="","",IF(R123="-","-",IF(UPPER(R123)="AB","+",VLOOKUP(R123,'විෂය තොරතුරු'!$P$24:$Q$28,2))))</f>
        <v/>
      </c>
      <c r="BD123" s="168" t="str">
        <f aca="false">IF(S123="","",IF(S123="-","-",IF(UPPER(S123)="AB","+",VLOOKUP(S123,'විෂය තොරතුරු'!$P$24:$Q$28,2))))</f>
        <v/>
      </c>
      <c r="BE123" s="168" t="str">
        <f aca="false">IF(T123="","",IF(T123="-","-",IF(UPPER(T123)="AB","+",VLOOKUP(T123,'විෂය තොරතුරු'!$P$24:$Q$28,2))))</f>
        <v/>
      </c>
      <c r="BF123" s="168" t="str">
        <f aca="false">IF(U123="","",IF(U123="-","-",IF(UPPER(U123)="AB","+",VLOOKUP(U123,'විෂය තොරතුරු'!$P$24:$Q$28,2))))</f>
        <v/>
      </c>
      <c r="BG123" s="170" t="str">
        <f aca="false">IF(V123="","",IF(V123="-","-",IF(UPPER(V123)="AB","+",VLOOKUP(V123,'විෂය තොරතුරු'!$P$24:$Q$28,2))))</f>
        <v/>
      </c>
      <c r="BH123" s="171" t="str">
        <f aca="false">IF(W123="","",IF(W123="-","-",IF(UPPER(W123)="AB","+",VLOOKUP(W123,'විෂය තොරතුරු'!$P$24:$Q$28,2))))</f>
        <v/>
      </c>
      <c r="BI123" s="168" t="str">
        <f aca="false">IF(X123="","",IF(X123="-","-",IF(UPPER(X123)="AB","+",VLOOKUP(X123,'විෂය තොරතුරු'!$P$24:$Q$28,2))))</f>
        <v/>
      </c>
      <c r="BJ123" s="168" t="str">
        <f aca="false">IF(Y123="","",IF(Y123="-","-",IF(UPPER(Y123)="AB","+",VLOOKUP(Y123,'විෂය තොරතුරු'!$P$24:$Q$28,2))))</f>
        <v>C</v>
      </c>
      <c r="BK123" s="168" t="str">
        <f aca="false">IF(Z123="","",IF(Z123="-","-",IF(UPPER(Z123)="AB","+",VLOOKUP(Z123,'විෂය තොරතුරු'!$P$24:$Q$28,2))))</f>
        <v/>
      </c>
      <c r="BL123" s="168" t="str">
        <f aca="false">IF(AA123="","",IF(AA123="-","-",IF(UPPER(AA123)="AB","+",VLOOKUP(AA123,'විෂය තොරතුරු'!$P$24:$Q$28,2))))</f>
        <v/>
      </c>
      <c r="BM123" s="168" t="str">
        <f aca="false">IF(AB123="","",IF(AB123="-","-",IF(UPPER(AB123)="AB","+",VLOOKUP(AB123,'විෂය තොරතුරු'!$P$24:$Q$28,2))))</f>
        <v/>
      </c>
      <c r="BN123" s="168" t="str">
        <f aca="false">IF(AC123="","",IF(AC123="-","-",IF(UPPER(AC123)="AB","+",VLOOKUP(AC123,'විෂය තොරතුරු'!$P$24:$Q$28,2))))</f>
        <v/>
      </c>
      <c r="BO123" s="169" t="str">
        <f aca="false">IF(AD123="","",IF(AD123="-","-",IF(UPPER(AD123)="AB","+",VLOOKUP(AD123,'විෂය තොරතුරු'!$P$24:$Q$28,2))))</f>
        <v/>
      </c>
      <c r="BP123" s="171" t="str">
        <f aca="false">IF(AE123="","",IF(AE123="-","-",IF(UPPER(AE123)="AB","+",VLOOKUP(AE123,'විෂය තොරතුරු'!$P$24:$Q$28,2))))</f>
        <v/>
      </c>
      <c r="BQ123" s="168" t="str">
        <f aca="false">IF(AF123="","",IF(AF123="-","-",IF(UPPER(AF123)="AB","+",VLOOKUP(AF123,'විෂය තොරතුරු'!$P$24:$Q$28,2))))</f>
        <v/>
      </c>
      <c r="BR123" s="168" t="str">
        <f aca="false">IF(AG123="","",IF(AG123="-","-",IF(UPPER(AG123)="AB","+",VLOOKUP(AG123,'විෂය තොරතුරු'!$P$24:$Q$28,2))))</f>
        <v/>
      </c>
      <c r="BS123" s="168" t="str">
        <f aca="false">IF(AH123="","",IF(AH123="-","-",IF(UPPER(AH123)="AB","+",VLOOKUP(AH123,'විෂය තොරතුරු'!$P$24:$Q$28,2))))</f>
        <v/>
      </c>
      <c r="BT123" s="168" t="str">
        <f aca="false">IF(AI123="","",IF(AI123="-","-",IF(UPPER(AI123)="AB","+",VLOOKUP(AI123,'විෂය තොරතුරු'!$P$24:$Q$28,2))))</f>
        <v/>
      </c>
      <c r="BU123" s="168" t="str">
        <f aca="false">IF(AJ123="","",IF(AJ123="-","-",IF(UPPER(AJ123)="AB","+",VLOOKUP(AJ123,'විෂය තොරතුරු'!$P$24:$Q$28,2))))</f>
        <v/>
      </c>
      <c r="BV123" s="168" t="str">
        <f aca="false">IF(AK123="","",IF(AK123="-","-",IF(UPPER(AK123)="AB","+",VLOOKUP(AK123,'විෂය තොරතුරු'!$P$24:$Q$28,2))))</f>
        <v/>
      </c>
      <c r="BW123" s="169" t="str">
        <f aca="false">IF(AL123="","",IF(AL123="-","-",IF(UPPER(AL123)="AB","+",VLOOKUP(AL123,'විෂය තොරතුරු'!$P$24:$Q$28,2))))</f>
        <v/>
      </c>
      <c r="BX123" s="171" t="str">
        <f aca="false">IF($B123="","",COUNTIF($AP123:$BW123,"A"))</f>
        <v/>
      </c>
      <c r="BY123" s="171" t="str">
        <f aca="false">IF($B123="","",COUNTIF($AP123:$BW123,"B"))</f>
        <v/>
      </c>
      <c r="BZ123" s="171" t="str">
        <f aca="false">IF($B123="","",COUNTIF($AP123:$BW123,"C"))</f>
        <v/>
      </c>
      <c r="CA123" s="171" t="str">
        <f aca="false">IF($B123="","",COUNTIF($AP123:$BW123,"S"))</f>
        <v/>
      </c>
      <c r="CB123" s="171" t="str">
        <f aca="false">IF($B123="","",COUNTIF($AP123:$BW123,"W"))</f>
        <v/>
      </c>
      <c r="CC123" s="171" t="str">
        <f aca="false">IF(B123="","",SUM(BX123:CA123))</f>
        <v/>
      </c>
      <c r="CD123" s="169" t="str">
        <f aca="false">IF(B123="","",SUM(BX123:BZ123))</f>
        <v/>
      </c>
      <c r="CE123" s="172" t="str">
        <f aca="false">IF(B123="","",IF(AND(CC123&gt;=6,CD123&gt;=3,OR(E123&gt;=35,F123&gt;=35),L123&gt;=35),"6/3 සමත්",IF(AND(CC123&gt;=5,CD123&gt;=3,OR(E123&gt;=35,F123&gt;=35,L123&gt;=35)),"5/3 සමත්",IF(AND(CC123&gt;=4,CD123&gt;=1,OR(E123&gt;=20,F123&gt;=20,L123&gt;=20)),"සමත් කළ හැකි",IF(CB123=9,"W9","අසමත් ?")))))</f>
        <v/>
      </c>
    </row>
    <row r="124" customFormat="false" ht="13.8" hidden="false" customHeight="false" outlineLevel="0" collapsed="false">
      <c r="A124" s="160" t="n">
        <v>25</v>
      </c>
      <c r="B124" s="161"/>
      <c r="C124" s="161"/>
      <c r="D124" s="162"/>
      <c r="E124" s="163"/>
      <c r="F124" s="164"/>
      <c r="G124" s="163"/>
      <c r="H124" s="165"/>
      <c r="I124" s="165"/>
      <c r="J124" s="164"/>
      <c r="K124" s="163"/>
      <c r="L124" s="165"/>
      <c r="M124" s="165"/>
      <c r="N124" s="164"/>
      <c r="O124" s="163" t="n">
        <v>91</v>
      </c>
      <c r="P124" s="165"/>
      <c r="Q124" s="165"/>
      <c r="R124" s="165"/>
      <c r="S124" s="165"/>
      <c r="T124" s="165"/>
      <c r="U124" s="165"/>
      <c r="V124" s="164"/>
      <c r="W124" s="163"/>
      <c r="X124" s="165"/>
      <c r="Y124" s="165"/>
      <c r="Z124" s="165"/>
      <c r="AA124" s="165"/>
      <c r="AB124" s="165" t="n">
        <v>77</v>
      </c>
      <c r="AC124" s="165"/>
      <c r="AD124" s="164"/>
      <c r="AE124" s="163" t="n">
        <v>82</v>
      </c>
      <c r="AF124" s="165"/>
      <c r="AG124" s="165"/>
      <c r="AH124" s="165"/>
      <c r="AI124" s="165"/>
      <c r="AJ124" s="165"/>
      <c r="AK124" s="165"/>
      <c r="AL124" s="166"/>
      <c r="AM124" s="167" t="str">
        <f aca="false">IF(B124="","",SUM(E124:AL124))</f>
        <v/>
      </c>
      <c r="AN124" s="168" t="str">
        <f aca="false">IF(B124="","",AM124/9)</f>
        <v/>
      </c>
      <c r="AO124" s="169" t="str">
        <f aca="false">IF(B124="","",IF(AM124=0,"-",RANK(AM124,$AM$100:$AM$149,0)))</f>
        <v/>
      </c>
      <c r="AP124" s="167" t="str">
        <f aca="false">IF(E124="","",IF(E124="-","-",IF(UPPER(E124)="AB","+",VLOOKUP(E124,'විෂය තොරතුරු'!$P$24:$Q$28,2))))</f>
        <v/>
      </c>
      <c r="AQ124" s="168" t="str">
        <f aca="false">IF(F124="","",IF(F124="-","-",IF(UPPER(F124)="AB","+",VLOOKUP(F124,'විෂය තොරතුරු'!$P$24:$Q$28,2))))</f>
        <v/>
      </c>
      <c r="AR124" s="168" t="str">
        <f aca="false">IF(G124="","",IF(G124="-","-",IF(UPPER(G124)="AB","+",VLOOKUP(G124,'විෂය තොරතුරු'!$P$24:$Q$28,2))))</f>
        <v/>
      </c>
      <c r="AS124" s="168" t="str">
        <f aca="false">IF(H124="","",IF(H124="-","-",IF(UPPER(H124)="AB","+",VLOOKUP(H124,'විෂය තොරතුරු'!$P$24:$Q$28,2))))</f>
        <v/>
      </c>
      <c r="AT124" s="168" t="str">
        <f aca="false">IF(I124="","",IF(I124="-","-",IF(UPPER(I124)="AB","+",VLOOKUP(I124,'විෂය තොරතුරු'!$P$24:$Q$28,2))))</f>
        <v/>
      </c>
      <c r="AU124" s="170" t="str">
        <f aca="false">IF(J124="","",IF(J124="-","-",IF(UPPER(J124)="AB","+",VLOOKUP(J124,'විෂය තොරතුරු'!$P$24:$Q$28,2))))</f>
        <v/>
      </c>
      <c r="AV124" s="171" t="str">
        <f aca="false">IF(K124="","",IF(K124="-","-",IF(UPPER(K124)="AB","+",VLOOKUP(K124,'විෂය තොරතුරු'!$P$24:$Q$28,2))))</f>
        <v/>
      </c>
      <c r="AW124" s="168" t="str">
        <f aca="false">IF(L124="","",IF(L124="-","-",IF(UPPER(L124)="AB","+",VLOOKUP(L124,'විෂය තොරතුරු'!$P$24:$Q$28,2))))</f>
        <v/>
      </c>
      <c r="AX124" s="168" t="str">
        <f aca="false">IF(M124="","",IF(M124="-","-",IF(UPPER(M124)="AB","+",VLOOKUP(M124,'විෂය තොරතුරු'!$P$24:$Q$28,2))))</f>
        <v/>
      </c>
      <c r="AY124" s="169" t="str">
        <f aca="false">IF(N124="","",IF(N124="-","-",IF(UPPER(N124)="AB","+",VLOOKUP(N124,'විෂය තොරතුරු'!$P$24:$Q$28,2))))</f>
        <v/>
      </c>
      <c r="AZ124" s="167" t="str">
        <f aca="false">IF(O124="","",IF(O124="-","-",IF(UPPER(O124)="AB","+",VLOOKUP(O124,'විෂය තොරතුරු'!$P$24:$Q$28,2))))</f>
        <v>A</v>
      </c>
      <c r="BA124" s="168" t="str">
        <f aca="false">IF(P124="","",IF(P124="-","-",IF(UPPER(P124)="AB","+",VLOOKUP(P124,'විෂය තොරතුරු'!$P$24:$Q$28,2))))</f>
        <v/>
      </c>
      <c r="BB124" s="168" t="str">
        <f aca="false">IF(Q124="","",IF(Q124="-","-",IF(UPPER(Q124)="AB","+",VLOOKUP(Q124,'විෂය තොරතුරු'!$P$24:$Q$28,2))))</f>
        <v/>
      </c>
      <c r="BC124" s="168" t="str">
        <f aca="false">IF(R124="","",IF(R124="-","-",IF(UPPER(R124)="AB","+",VLOOKUP(R124,'විෂය තොරතුරු'!$P$24:$Q$28,2))))</f>
        <v/>
      </c>
      <c r="BD124" s="168" t="str">
        <f aca="false">IF(S124="","",IF(S124="-","-",IF(UPPER(S124)="AB","+",VLOOKUP(S124,'විෂය තොරතුරු'!$P$24:$Q$28,2))))</f>
        <v/>
      </c>
      <c r="BE124" s="168" t="str">
        <f aca="false">IF(T124="","",IF(T124="-","-",IF(UPPER(T124)="AB","+",VLOOKUP(T124,'විෂය තොරතුරු'!$P$24:$Q$28,2))))</f>
        <v/>
      </c>
      <c r="BF124" s="168" t="str">
        <f aca="false">IF(U124="","",IF(U124="-","-",IF(UPPER(U124)="AB","+",VLOOKUP(U124,'විෂය තොරතුරු'!$P$24:$Q$28,2))))</f>
        <v/>
      </c>
      <c r="BG124" s="170" t="str">
        <f aca="false">IF(V124="","",IF(V124="-","-",IF(UPPER(V124)="AB","+",VLOOKUP(V124,'විෂය තොරතුරු'!$P$24:$Q$28,2))))</f>
        <v/>
      </c>
      <c r="BH124" s="171" t="str">
        <f aca="false">IF(W124="","",IF(W124="-","-",IF(UPPER(W124)="AB","+",VLOOKUP(W124,'විෂය තොරතුරු'!$P$24:$Q$28,2))))</f>
        <v/>
      </c>
      <c r="BI124" s="168" t="str">
        <f aca="false">IF(X124="","",IF(X124="-","-",IF(UPPER(X124)="AB","+",VLOOKUP(X124,'විෂය තොරතුරු'!$P$24:$Q$28,2))))</f>
        <v/>
      </c>
      <c r="BJ124" s="168" t="str">
        <f aca="false">IF(Y124="","",IF(Y124="-","-",IF(UPPER(Y124)="AB","+",VLOOKUP(Y124,'විෂය තොරතුරු'!$P$24:$Q$28,2))))</f>
        <v/>
      </c>
      <c r="BK124" s="168" t="str">
        <f aca="false">IF(Z124="","",IF(Z124="-","-",IF(UPPER(Z124)="AB","+",VLOOKUP(Z124,'විෂය තොරතුරු'!$P$24:$Q$28,2))))</f>
        <v/>
      </c>
      <c r="BL124" s="168" t="str">
        <f aca="false">IF(AA124="","",IF(AA124="-","-",IF(UPPER(AA124)="AB","+",VLOOKUP(AA124,'විෂය තොරතුරු'!$P$24:$Q$28,2))))</f>
        <v/>
      </c>
      <c r="BM124" s="168" t="str">
        <f aca="false">IF(AB124="","",IF(AB124="-","-",IF(UPPER(AB124)="AB","+",VLOOKUP(AB124,'විෂය තොරතුරු'!$P$24:$Q$28,2))))</f>
        <v>A</v>
      </c>
      <c r="BN124" s="168" t="str">
        <f aca="false">IF(AC124="","",IF(AC124="-","-",IF(UPPER(AC124)="AB","+",VLOOKUP(AC124,'විෂය තොරතුරු'!$P$24:$Q$28,2))))</f>
        <v/>
      </c>
      <c r="BO124" s="169" t="str">
        <f aca="false">IF(AD124="","",IF(AD124="-","-",IF(UPPER(AD124)="AB","+",VLOOKUP(AD124,'විෂය තොරතුරු'!$P$24:$Q$28,2))))</f>
        <v/>
      </c>
      <c r="BP124" s="171" t="str">
        <f aca="false">IF(AE124="","",IF(AE124="-","-",IF(UPPER(AE124)="AB","+",VLOOKUP(AE124,'විෂය තොරතුරු'!$P$24:$Q$28,2))))</f>
        <v>A</v>
      </c>
      <c r="BQ124" s="168" t="str">
        <f aca="false">IF(AF124="","",IF(AF124="-","-",IF(UPPER(AF124)="AB","+",VLOOKUP(AF124,'විෂය තොරතුරු'!$P$24:$Q$28,2))))</f>
        <v/>
      </c>
      <c r="BR124" s="168" t="str">
        <f aca="false">IF(AG124="","",IF(AG124="-","-",IF(UPPER(AG124)="AB","+",VLOOKUP(AG124,'විෂය තොරතුරු'!$P$24:$Q$28,2))))</f>
        <v/>
      </c>
      <c r="BS124" s="168" t="str">
        <f aca="false">IF(AH124="","",IF(AH124="-","-",IF(UPPER(AH124)="AB","+",VLOOKUP(AH124,'විෂය තොරතුරු'!$P$24:$Q$28,2))))</f>
        <v/>
      </c>
      <c r="BT124" s="168" t="str">
        <f aca="false">IF(AI124="","",IF(AI124="-","-",IF(UPPER(AI124)="AB","+",VLOOKUP(AI124,'විෂය තොරතුරු'!$P$24:$Q$28,2))))</f>
        <v/>
      </c>
      <c r="BU124" s="168" t="str">
        <f aca="false">IF(AJ124="","",IF(AJ124="-","-",IF(UPPER(AJ124)="AB","+",VLOOKUP(AJ124,'විෂය තොරතුරු'!$P$24:$Q$28,2))))</f>
        <v/>
      </c>
      <c r="BV124" s="168" t="str">
        <f aca="false">IF(AK124="","",IF(AK124="-","-",IF(UPPER(AK124)="AB","+",VLOOKUP(AK124,'විෂය තොරතුරු'!$P$24:$Q$28,2))))</f>
        <v/>
      </c>
      <c r="BW124" s="169" t="str">
        <f aca="false">IF(AL124="","",IF(AL124="-","-",IF(UPPER(AL124)="AB","+",VLOOKUP(AL124,'විෂය තොරතුරු'!$P$24:$Q$28,2))))</f>
        <v/>
      </c>
      <c r="BX124" s="171" t="str">
        <f aca="false">IF($B124="","",COUNTIF($AP124:$BW124,"A"))</f>
        <v/>
      </c>
      <c r="BY124" s="171" t="str">
        <f aca="false">IF($B124="","",COUNTIF($AP124:$BW124,"B"))</f>
        <v/>
      </c>
      <c r="BZ124" s="171" t="str">
        <f aca="false">IF($B124="","",COUNTIF($AP124:$BW124,"C"))</f>
        <v/>
      </c>
      <c r="CA124" s="171" t="str">
        <f aca="false">IF($B124="","",COUNTIF($AP124:$BW124,"S"))</f>
        <v/>
      </c>
      <c r="CB124" s="171" t="str">
        <f aca="false">IF($B124="","",COUNTIF($AP124:$BW124,"W"))</f>
        <v/>
      </c>
      <c r="CC124" s="171" t="str">
        <f aca="false">IF(B124="","",SUM(BX124:CA124))</f>
        <v/>
      </c>
      <c r="CD124" s="169" t="str">
        <f aca="false">IF(B124="","",SUM(BX124:BZ124))</f>
        <v/>
      </c>
      <c r="CE124" s="172" t="str">
        <f aca="false">IF(B124="","",IF(AND(CC124&gt;=6,CD124&gt;=3,OR(E124&gt;=35,F124&gt;=35),L124&gt;=35),"6/3 සමත්",IF(AND(CC124&gt;=5,CD124&gt;=3,OR(E124&gt;=35,F124&gt;=35,L124&gt;=35)),"5/3 සමත්",IF(AND(CC124&gt;=4,CD124&gt;=1,OR(E124&gt;=20,F124&gt;=20,L124&gt;=20)),"සමත් කළ හැකි",IF(CB124=9,"W9","අසමත් ?")))))</f>
        <v/>
      </c>
    </row>
    <row r="125" customFormat="false" ht="13.8" hidden="false" customHeight="false" outlineLevel="0" collapsed="false">
      <c r="A125" s="160" t="n">
        <v>26</v>
      </c>
      <c r="B125" s="161"/>
      <c r="C125" s="161"/>
      <c r="D125" s="162"/>
      <c r="E125" s="163"/>
      <c r="F125" s="164"/>
      <c r="G125" s="163"/>
      <c r="H125" s="165"/>
      <c r="I125" s="165"/>
      <c r="J125" s="164"/>
      <c r="K125" s="163"/>
      <c r="L125" s="165"/>
      <c r="M125" s="165"/>
      <c r="N125" s="164"/>
      <c r="O125" s="163" t="n">
        <v>73</v>
      </c>
      <c r="P125" s="165"/>
      <c r="Q125" s="165"/>
      <c r="R125" s="165"/>
      <c r="S125" s="165"/>
      <c r="T125" s="165"/>
      <c r="U125" s="165"/>
      <c r="V125" s="164"/>
      <c r="W125" s="163"/>
      <c r="X125" s="165"/>
      <c r="Y125" s="165"/>
      <c r="Z125" s="165"/>
      <c r="AA125" s="165"/>
      <c r="AB125" s="165" t="n">
        <v>61</v>
      </c>
      <c r="AC125" s="165"/>
      <c r="AD125" s="164"/>
      <c r="AE125" s="163"/>
      <c r="AF125" s="165"/>
      <c r="AG125" s="165"/>
      <c r="AH125" s="165"/>
      <c r="AI125" s="165"/>
      <c r="AJ125" s="165"/>
      <c r="AK125" s="165"/>
      <c r="AL125" s="166"/>
      <c r="AM125" s="167" t="str">
        <f aca="false">IF(B125="","",SUM(E125:AL125))</f>
        <v/>
      </c>
      <c r="AN125" s="168" t="str">
        <f aca="false">IF(B125="","",AM125/9)</f>
        <v/>
      </c>
      <c r="AO125" s="169" t="str">
        <f aca="false">IF(B125="","",IF(AM125=0,"-",RANK(AM125,$AM$100:$AM$149,0)))</f>
        <v/>
      </c>
      <c r="AP125" s="167" t="str">
        <f aca="false">IF(E125="","",IF(E125="-","-",IF(UPPER(E125)="AB","+",VLOOKUP(E125,'විෂය තොරතුරු'!$P$24:$Q$28,2))))</f>
        <v/>
      </c>
      <c r="AQ125" s="168" t="str">
        <f aca="false">IF(F125="","",IF(F125="-","-",IF(UPPER(F125)="AB","+",VLOOKUP(F125,'විෂය තොරතුරු'!$P$24:$Q$28,2))))</f>
        <v/>
      </c>
      <c r="AR125" s="168" t="str">
        <f aca="false">IF(G125="","",IF(G125="-","-",IF(UPPER(G125)="AB","+",VLOOKUP(G125,'විෂය තොරතුරු'!$P$24:$Q$28,2))))</f>
        <v/>
      </c>
      <c r="AS125" s="168" t="str">
        <f aca="false">IF(H125="","",IF(H125="-","-",IF(UPPER(H125)="AB","+",VLOOKUP(H125,'විෂය තොරතුරු'!$P$24:$Q$28,2))))</f>
        <v/>
      </c>
      <c r="AT125" s="168" t="str">
        <f aca="false">IF(I125="","",IF(I125="-","-",IF(UPPER(I125)="AB","+",VLOOKUP(I125,'විෂය තොරතුරු'!$P$24:$Q$28,2))))</f>
        <v/>
      </c>
      <c r="AU125" s="170" t="str">
        <f aca="false">IF(J125="","",IF(J125="-","-",IF(UPPER(J125)="AB","+",VLOOKUP(J125,'විෂය තොරතුරු'!$P$24:$Q$28,2))))</f>
        <v/>
      </c>
      <c r="AV125" s="171" t="str">
        <f aca="false">IF(K125="","",IF(K125="-","-",IF(UPPER(K125)="AB","+",VLOOKUP(K125,'විෂය තොරතුරු'!$P$24:$Q$28,2))))</f>
        <v/>
      </c>
      <c r="AW125" s="168" t="str">
        <f aca="false">IF(L125="","",IF(L125="-","-",IF(UPPER(L125)="AB","+",VLOOKUP(L125,'විෂය තොරතුරු'!$P$24:$Q$28,2))))</f>
        <v/>
      </c>
      <c r="AX125" s="168" t="str">
        <f aca="false">IF(M125="","",IF(M125="-","-",IF(UPPER(M125)="AB","+",VLOOKUP(M125,'විෂය තොරතුරු'!$P$24:$Q$28,2))))</f>
        <v/>
      </c>
      <c r="AY125" s="169" t="str">
        <f aca="false">IF(N125="","",IF(N125="-","-",IF(UPPER(N125)="AB","+",VLOOKUP(N125,'විෂය තොරතුරු'!$P$24:$Q$28,2))))</f>
        <v/>
      </c>
      <c r="AZ125" s="167" t="str">
        <f aca="false">IF(O125="","",IF(O125="-","-",IF(UPPER(O125)="AB","+",VLOOKUP(O125,'විෂය තොරතුරු'!$P$24:$Q$28,2))))</f>
        <v>B</v>
      </c>
      <c r="BA125" s="168" t="str">
        <f aca="false">IF(P125="","",IF(P125="-","-",IF(UPPER(P125)="AB","+",VLOOKUP(P125,'විෂය තොරතුරු'!$P$24:$Q$28,2))))</f>
        <v/>
      </c>
      <c r="BB125" s="168" t="str">
        <f aca="false">IF(Q125="","",IF(Q125="-","-",IF(UPPER(Q125)="AB","+",VLOOKUP(Q125,'විෂය තොරතුරු'!$P$24:$Q$28,2))))</f>
        <v/>
      </c>
      <c r="BC125" s="168" t="str">
        <f aca="false">IF(R125="","",IF(R125="-","-",IF(UPPER(R125)="AB","+",VLOOKUP(R125,'විෂය තොරතුරු'!$P$24:$Q$28,2))))</f>
        <v/>
      </c>
      <c r="BD125" s="168" t="str">
        <f aca="false">IF(S125="","",IF(S125="-","-",IF(UPPER(S125)="AB","+",VLOOKUP(S125,'විෂය තොරතුරු'!$P$24:$Q$28,2))))</f>
        <v/>
      </c>
      <c r="BE125" s="168" t="str">
        <f aca="false">IF(T125="","",IF(T125="-","-",IF(UPPER(T125)="AB","+",VLOOKUP(T125,'විෂය තොරතුරු'!$P$24:$Q$28,2))))</f>
        <v/>
      </c>
      <c r="BF125" s="168" t="str">
        <f aca="false">IF(U125="","",IF(U125="-","-",IF(UPPER(U125)="AB","+",VLOOKUP(U125,'විෂය තොරතුරු'!$P$24:$Q$28,2))))</f>
        <v/>
      </c>
      <c r="BG125" s="170" t="str">
        <f aca="false">IF(V125="","",IF(V125="-","-",IF(UPPER(V125)="AB","+",VLOOKUP(V125,'විෂය තොරතුරු'!$P$24:$Q$28,2))))</f>
        <v/>
      </c>
      <c r="BH125" s="171" t="str">
        <f aca="false">IF(W125="","",IF(W125="-","-",IF(UPPER(W125)="AB","+",VLOOKUP(W125,'විෂය තොරතුරු'!$P$24:$Q$28,2))))</f>
        <v/>
      </c>
      <c r="BI125" s="168" t="str">
        <f aca="false">IF(X125="","",IF(X125="-","-",IF(UPPER(X125)="AB","+",VLOOKUP(X125,'විෂය තොරතුරු'!$P$24:$Q$28,2))))</f>
        <v/>
      </c>
      <c r="BJ125" s="168" t="str">
        <f aca="false">IF(Y125="","",IF(Y125="-","-",IF(UPPER(Y125)="AB","+",VLOOKUP(Y125,'විෂය තොරතුරු'!$P$24:$Q$28,2))))</f>
        <v/>
      </c>
      <c r="BK125" s="168" t="str">
        <f aca="false">IF(Z125="","",IF(Z125="-","-",IF(UPPER(Z125)="AB","+",VLOOKUP(Z125,'විෂය තොරතුරු'!$P$24:$Q$28,2))))</f>
        <v/>
      </c>
      <c r="BL125" s="168" t="str">
        <f aca="false">IF(AA125="","",IF(AA125="-","-",IF(UPPER(AA125)="AB","+",VLOOKUP(AA125,'විෂය තොරතුරු'!$P$24:$Q$28,2))))</f>
        <v/>
      </c>
      <c r="BM125" s="168" t="str">
        <f aca="false">IF(AB125="","",IF(AB125="-","-",IF(UPPER(AB125)="AB","+",VLOOKUP(AB125,'විෂය තොරතුරු'!$P$24:$Q$28,2))))</f>
        <v>C</v>
      </c>
      <c r="BN125" s="168" t="str">
        <f aca="false">IF(AC125="","",IF(AC125="-","-",IF(UPPER(AC125)="AB","+",VLOOKUP(AC125,'විෂය තොරතුරු'!$P$24:$Q$28,2))))</f>
        <v/>
      </c>
      <c r="BO125" s="169" t="str">
        <f aca="false">IF(AD125="","",IF(AD125="-","-",IF(UPPER(AD125)="AB","+",VLOOKUP(AD125,'විෂය තොරතුරු'!$P$24:$Q$28,2))))</f>
        <v/>
      </c>
      <c r="BP125" s="171" t="str">
        <f aca="false">IF(AE125="","",IF(AE125="-","-",IF(UPPER(AE125)="AB","+",VLOOKUP(AE125,'විෂය තොරතුරු'!$P$24:$Q$28,2))))</f>
        <v/>
      </c>
      <c r="BQ125" s="168" t="str">
        <f aca="false">IF(AF125="","",IF(AF125="-","-",IF(UPPER(AF125)="AB","+",VLOOKUP(AF125,'විෂය තොරතුරු'!$P$24:$Q$28,2))))</f>
        <v/>
      </c>
      <c r="BR125" s="168" t="str">
        <f aca="false">IF(AG125="","",IF(AG125="-","-",IF(UPPER(AG125)="AB","+",VLOOKUP(AG125,'විෂය තොරතුරු'!$P$24:$Q$28,2))))</f>
        <v/>
      </c>
      <c r="BS125" s="168" t="str">
        <f aca="false">IF(AH125="","",IF(AH125="-","-",IF(UPPER(AH125)="AB","+",VLOOKUP(AH125,'විෂය තොරතුරු'!$P$24:$Q$28,2))))</f>
        <v/>
      </c>
      <c r="BT125" s="168" t="str">
        <f aca="false">IF(AI125="","",IF(AI125="-","-",IF(UPPER(AI125)="AB","+",VLOOKUP(AI125,'විෂය තොරතුරු'!$P$24:$Q$28,2))))</f>
        <v/>
      </c>
      <c r="BU125" s="168" t="str">
        <f aca="false">IF(AJ125="","",IF(AJ125="-","-",IF(UPPER(AJ125)="AB","+",VLOOKUP(AJ125,'විෂය තොරතුරු'!$P$24:$Q$28,2))))</f>
        <v/>
      </c>
      <c r="BV125" s="168" t="str">
        <f aca="false">IF(AK125="","",IF(AK125="-","-",IF(UPPER(AK125)="AB","+",VLOOKUP(AK125,'විෂය තොරතුරු'!$P$24:$Q$28,2))))</f>
        <v/>
      </c>
      <c r="BW125" s="169" t="str">
        <f aca="false">IF(AL125="","",IF(AL125="-","-",IF(UPPER(AL125)="AB","+",VLOOKUP(AL125,'විෂය තොරතුරු'!$P$24:$Q$28,2))))</f>
        <v/>
      </c>
      <c r="BX125" s="171" t="str">
        <f aca="false">IF($B125="","",COUNTIF($AP125:$BW125,"A"))</f>
        <v/>
      </c>
      <c r="BY125" s="171" t="str">
        <f aca="false">IF($B125="","",COUNTIF($AP125:$BW125,"B"))</f>
        <v/>
      </c>
      <c r="BZ125" s="171" t="str">
        <f aca="false">IF($B125="","",COUNTIF($AP125:$BW125,"C"))</f>
        <v/>
      </c>
      <c r="CA125" s="171" t="str">
        <f aca="false">IF($B125="","",COUNTIF($AP125:$BW125,"S"))</f>
        <v/>
      </c>
      <c r="CB125" s="171" t="str">
        <f aca="false">IF($B125="","",COUNTIF($AP125:$BW125,"W"))</f>
        <v/>
      </c>
      <c r="CC125" s="171" t="str">
        <f aca="false">IF(B125="","",SUM(BX125:CA125))</f>
        <v/>
      </c>
      <c r="CD125" s="169" t="str">
        <f aca="false">IF(B125="","",SUM(BX125:BZ125))</f>
        <v/>
      </c>
      <c r="CE125" s="172" t="str">
        <f aca="false">IF(B125="","",IF(AND(CC125&gt;=6,CD125&gt;=3,OR(E125&gt;=35,F125&gt;=35),L125&gt;=35),"6/3 සමත්",IF(AND(CC125&gt;=5,CD125&gt;=3,OR(E125&gt;=35,F125&gt;=35,L125&gt;=35)),"5/3 සමත්",IF(AND(CC125&gt;=4,CD125&gt;=1,OR(E125&gt;=20,F125&gt;=20,L125&gt;=20)),"සමත් කළ හැකි",IF(CB125=9,"W9","අසමත් ?")))))</f>
        <v/>
      </c>
    </row>
    <row r="126" customFormat="false" ht="13.8" hidden="false" customHeight="false" outlineLevel="0" collapsed="false">
      <c r="A126" s="160" t="n">
        <v>27</v>
      </c>
      <c r="B126" s="187"/>
      <c r="C126" s="161"/>
      <c r="D126" s="162"/>
      <c r="E126" s="163"/>
      <c r="F126" s="164"/>
      <c r="G126" s="163"/>
      <c r="H126" s="165"/>
      <c r="I126" s="165"/>
      <c r="J126" s="164"/>
      <c r="K126" s="163"/>
      <c r="L126" s="165"/>
      <c r="M126" s="165"/>
      <c r="N126" s="164"/>
      <c r="O126" s="163" t="n">
        <v>85</v>
      </c>
      <c r="P126" s="165"/>
      <c r="Q126" s="165"/>
      <c r="R126" s="165"/>
      <c r="S126" s="165"/>
      <c r="T126" s="165"/>
      <c r="U126" s="165"/>
      <c r="V126" s="164"/>
      <c r="W126" s="163" t="n">
        <v>81</v>
      </c>
      <c r="X126" s="165"/>
      <c r="Y126" s="165"/>
      <c r="Z126" s="165"/>
      <c r="AA126" s="165"/>
      <c r="AB126" s="165"/>
      <c r="AC126" s="165"/>
      <c r="AD126" s="164"/>
      <c r="AE126" s="163"/>
      <c r="AF126" s="165"/>
      <c r="AG126" s="165"/>
      <c r="AH126" s="165"/>
      <c r="AI126" s="165"/>
      <c r="AJ126" s="165"/>
      <c r="AK126" s="165"/>
      <c r="AL126" s="166"/>
      <c r="AM126" s="167" t="str">
        <f aca="false">IF(B126="","",SUM(E126:AL126))</f>
        <v/>
      </c>
      <c r="AN126" s="168" t="str">
        <f aca="false">IF(B126="","",AM126/9)</f>
        <v/>
      </c>
      <c r="AO126" s="169" t="str">
        <f aca="false">IF(B126="","",IF(AM126=0,"-",RANK(AM126,$AM$100:$AM$149,0)))</f>
        <v/>
      </c>
      <c r="AP126" s="167" t="str">
        <f aca="false">IF(E126="","",IF(E126="-","-",IF(UPPER(E126)="AB","+",VLOOKUP(E126,'විෂය තොරතුරු'!$P$24:$Q$28,2))))</f>
        <v/>
      </c>
      <c r="AQ126" s="168" t="str">
        <f aca="false">IF(F126="","",IF(F126="-","-",IF(UPPER(F126)="AB","+",VLOOKUP(F126,'විෂය තොරතුරු'!$P$24:$Q$28,2))))</f>
        <v/>
      </c>
      <c r="AR126" s="168" t="str">
        <f aca="false">IF(G126="","",IF(G126="-","-",IF(UPPER(G126)="AB","+",VLOOKUP(G126,'විෂය තොරතුරු'!$P$24:$Q$28,2))))</f>
        <v/>
      </c>
      <c r="AS126" s="168" t="str">
        <f aca="false">IF(H126="","",IF(H126="-","-",IF(UPPER(H126)="AB","+",VLOOKUP(H126,'විෂය තොරතුරු'!$P$24:$Q$28,2))))</f>
        <v/>
      </c>
      <c r="AT126" s="168" t="str">
        <f aca="false">IF(I126="","",IF(I126="-","-",IF(UPPER(I126)="AB","+",VLOOKUP(I126,'විෂය තොරතුරු'!$P$24:$Q$28,2))))</f>
        <v/>
      </c>
      <c r="AU126" s="170" t="str">
        <f aca="false">IF(J126="","",IF(J126="-","-",IF(UPPER(J126)="AB","+",VLOOKUP(J126,'විෂය තොරතුරු'!$P$24:$Q$28,2))))</f>
        <v/>
      </c>
      <c r="AV126" s="171" t="str">
        <f aca="false">IF(K126="","",IF(K126="-","-",IF(UPPER(K126)="AB","+",VLOOKUP(K126,'විෂය තොරතුරු'!$P$24:$Q$28,2))))</f>
        <v/>
      </c>
      <c r="AW126" s="168" t="str">
        <f aca="false">IF(L126="","",IF(L126="-","-",IF(UPPER(L126)="AB","+",VLOOKUP(L126,'විෂය තොරතුරු'!$P$24:$Q$28,2))))</f>
        <v/>
      </c>
      <c r="AX126" s="168" t="str">
        <f aca="false">IF(M126="","",IF(M126="-","-",IF(UPPER(M126)="AB","+",VLOOKUP(M126,'විෂය තොරතුරු'!$P$24:$Q$28,2))))</f>
        <v/>
      </c>
      <c r="AY126" s="169" t="str">
        <f aca="false">IF(N126="","",IF(N126="-","-",IF(UPPER(N126)="AB","+",VLOOKUP(N126,'විෂය තොරතුරු'!$P$24:$Q$28,2))))</f>
        <v/>
      </c>
      <c r="AZ126" s="167" t="str">
        <f aca="false">IF(O126="","",IF(O126="-","-",IF(UPPER(O126)="AB","+",VLOOKUP(O126,'විෂය තොරතුරු'!$P$24:$Q$28,2))))</f>
        <v>A</v>
      </c>
      <c r="BA126" s="168" t="str">
        <f aca="false">IF(P126="","",IF(P126="-","-",IF(UPPER(P126)="AB","+",VLOOKUP(P126,'විෂය තොරතුරු'!$P$24:$Q$28,2))))</f>
        <v/>
      </c>
      <c r="BB126" s="168" t="str">
        <f aca="false">IF(Q126="","",IF(Q126="-","-",IF(UPPER(Q126)="AB","+",VLOOKUP(Q126,'විෂය තොරතුරු'!$P$24:$Q$28,2))))</f>
        <v/>
      </c>
      <c r="BC126" s="168" t="str">
        <f aca="false">IF(R126="","",IF(R126="-","-",IF(UPPER(R126)="AB","+",VLOOKUP(R126,'විෂය තොරතුරු'!$P$24:$Q$28,2))))</f>
        <v/>
      </c>
      <c r="BD126" s="168" t="str">
        <f aca="false">IF(S126="","",IF(S126="-","-",IF(UPPER(S126)="AB","+",VLOOKUP(S126,'විෂය තොරතුරු'!$P$24:$Q$28,2))))</f>
        <v/>
      </c>
      <c r="BE126" s="168" t="str">
        <f aca="false">IF(T126="","",IF(T126="-","-",IF(UPPER(T126)="AB","+",VLOOKUP(T126,'විෂය තොරතුරු'!$P$24:$Q$28,2))))</f>
        <v/>
      </c>
      <c r="BF126" s="168" t="str">
        <f aca="false">IF(U126="","",IF(U126="-","-",IF(UPPER(U126)="AB","+",VLOOKUP(U126,'විෂය තොරතුරු'!$P$24:$Q$28,2))))</f>
        <v/>
      </c>
      <c r="BG126" s="170" t="str">
        <f aca="false">IF(V126="","",IF(V126="-","-",IF(UPPER(V126)="AB","+",VLOOKUP(V126,'විෂය තොරතුරු'!$P$24:$Q$28,2))))</f>
        <v/>
      </c>
      <c r="BH126" s="171" t="str">
        <f aca="false">IF(W126="","",IF(W126="-","-",IF(UPPER(W126)="AB","+",VLOOKUP(W126,'විෂය තොරතුරු'!$P$24:$Q$28,2))))</f>
        <v>A</v>
      </c>
      <c r="BI126" s="168" t="str">
        <f aca="false">IF(X126="","",IF(X126="-","-",IF(UPPER(X126)="AB","+",VLOOKUP(X126,'විෂය තොරතුරු'!$P$24:$Q$28,2))))</f>
        <v/>
      </c>
      <c r="BJ126" s="168" t="str">
        <f aca="false">IF(Y126="","",IF(Y126="-","-",IF(UPPER(Y126)="AB","+",VLOOKUP(Y126,'විෂය තොරතුරු'!$P$24:$Q$28,2))))</f>
        <v/>
      </c>
      <c r="BK126" s="168" t="str">
        <f aca="false">IF(Z126="","",IF(Z126="-","-",IF(UPPER(Z126)="AB","+",VLOOKUP(Z126,'විෂය තොරතුරු'!$P$24:$Q$28,2))))</f>
        <v/>
      </c>
      <c r="BL126" s="168" t="str">
        <f aca="false">IF(AA126="","",IF(AA126="-","-",IF(UPPER(AA126)="AB","+",VLOOKUP(AA126,'විෂය තොරතුරු'!$P$24:$Q$28,2))))</f>
        <v/>
      </c>
      <c r="BM126" s="168" t="str">
        <f aca="false">IF(AB126="","",IF(AB126="-","-",IF(UPPER(AB126)="AB","+",VLOOKUP(AB126,'විෂය තොරතුරු'!$P$24:$Q$28,2))))</f>
        <v/>
      </c>
      <c r="BN126" s="168" t="str">
        <f aca="false">IF(AC126="","",IF(AC126="-","-",IF(UPPER(AC126)="AB","+",VLOOKUP(AC126,'විෂය තොරතුරු'!$P$24:$Q$28,2))))</f>
        <v/>
      </c>
      <c r="BO126" s="169" t="str">
        <f aca="false">IF(AD126="","",IF(AD126="-","-",IF(UPPER(AD126)="AB","+",VLOOKUP(AD126,'විෂය තොරතුරු'!$P$24:$Q$28,2))))</f>
        <v/>
      </c>
      <c r="BP126" s="171" t="str">
        <f aca="false">IF(AE126="","",IF(AE126="-","-",IF(UPPER(AE126)="AB","+",VLOOKUP(AE126,'විෂය තොරතුරු'!$P$24:$Q$28,2))))</f>
        <v/>
      </c>
      <c r="BQ126" s="168" t="str">
        <f aca="false">IF(AF126="","",IF(AF126="-","-",IF(UPPER(AF126)="AB","+",VLOOKUP(AF126,'විෂය තොරතුරු'!$P$24:$Q$28,2))))</f>
        <v/>
      </c>
      <c r="BR126" s="168" t="str">
        <f aca="false">IF(AG126="","",IF(AG126="-","-",IF(UPPER(AG126)="AB","+",VLOOKUP(AG126,'විෂය තොරතුරු'!$P$24:$Q$28,2))))</f>
        <v/>
      </c>
      <c r="BS126" s="168" t="str">
        <f aca="false">IF(AH126="","",IF(AH126="-","-",IF(UPPER(AH126)="AB","+",VLOOKUP(AH126,'විෂය තොරතුරු'!$P$24:$Q$28,2))))</f>
        <v/>
      </c>
      <c r="BT126" s="168" t="str">
        <f aca="false">IF(AI126="","",IF(AI126="-","-",IF(UPPER(AI126)="AB","+",VLOOKUP(AI126,'විෂය තොරතුරු'!$P$24:$Q$28,2))))</f>
        <v/>
      </c>
      <c r="BU126" s="168" t="str">
        <f aca="false">IF(AJ126="","",IF(AJ126="-","-",IF(UPPER(AJ126)="AB","+",VLOOKUP(AJ126,'විෂය තොරතුරු'!$P$24:$Q$28,2))))</f>
        <v/>
      </c>
      <c r="BV126" s="168" t="str">
        <f aca="false">IF(AK126="","",IF(AK126="-","-",IF(UPPER(AK126)="AB","+",VLOOKUP(AK126,'විෂය තොරතුරු'!$P$24:$Q$28,2))))</f>
        <v/>
      </c>
      <c r="BW126" s="169" t="str">
        <f aca="false">IF(AL126="","",IF(AL126="-","-",IF(UPPER(AL126)="AB","+",VLOOKUP(AL126,'විෂය තොරතුරු'!$P$24:$Q$28,2))))</f>
        <v/>
      </c>
      <c r="BX126" s="171" t="str">
        <f aca="false">IF($B126="","",COUNTIF($AP126:$BW126,"A"))</f>
        <v/>
      </c>
      <c r="BY126" s="171" t="str">
        <f aca="false">IF($B126="","",COUNTIF($AP126:$BW126,"B"))</f>
        <v/>
      </c>
      <c r="BZ126" s="171" t="str">
        <f aca="false">IF($B126="","",COUNTIF($AP126:$BW126,"C"))</f>
        <v/>
      </c>
      <c r="CA126" s="171" t="str">
        <f aca="false">IF($B126="","",COUNTIF($AP126:$BW126,"S"))</f>
        <v/>
      </c>
      <c r="CB126" s="171" t="str">
        <f aca="false">IF($B126="","",COUNTIF($AP126:$BW126,"W"))</f>
        <v/>
      </c>
      <c r="CC126" s="171" t="str">
        <f aca="false">IF(B126="","",SUM(BX126:CA126))</f>
        <v/>
      </c>
      <c r="CD126" s="169" t="str">
        <f aca="false">IF(B126="","",SUM(BX126:BZ126))</f>
        <v/>
      </c>
      <c r="CE126" s="172" t="str">
        <f aca="false">IF(B126="","",IF(AND(CC126&gt;=6,CD126&gt;=3,OR(E126&gt;=35,F126&gt;=35),L126&gt;=35),"6/3 සමත්",IF(AND(CC126&gt;=5,CD126&gt;=3,OR(E126&gt;=35,F126&gt;=35,L126&gt;=35)),"5/3 සමත්",IF(AND(CC126&gt;=4,CD126&gt;=1,OR(E126&gt;=20,F126&gt;=20,L126&gt;=20)),"සමත් කළ හැකි",IF(CB126=9,"W9","අසමත් ?")))))</f>
        <v/>
      </c>
    </row>
    <row r="127" customFormat="false" ht="13.8" hidden="false" customHeight="false" outlineLevel="0" collapsed="false">
      <c r="A127" s="160" t="n">
        <v>28</v>
      </c>
      <c r="B127" s="161"/>
      <c r="C127" s="161"/>
      <c r="D127" s="162"/>
      <c r="E127" s="163"/>
      <c r="F127" s="164"/>
      <c r="G127" s="163"/>
      <c r="H127" s="165"/>
      <c r="I127" s="165"/>
      <c r="J127" s="164"/>
      <c r="K127" s="163"/>
      <c r="L127" s="165"/>
      <c r="M127" s="165"/>
      <c r="N127" s="164"/>
      <c r="O127" s="163" t="n">
        <v>83</v>
      </c>
      <c r="P127" s="165"/>
      <c r="Q127" s="165"/>
      <c r="R127" s="165"/>
      <c r="S127" s="165"/>
      <c r="T127" s="165"/>
      <c r="U127" s="165"/>
      <c r="V127" s="164"/>
      <c r="W127" s="163"/>
      <c r="X127" s="165"/>
      <c r="Y127" s="165"/>
      <c r="Z127" s="165"/>
      <c r="AA127" s="165"/>
      <c r="AB127" s="165" t="n">
        <v>60</v>
      </c>
      <c r="AC127" s="165"/>
      <c r="AD127" s="164"/>
      <c r="AE127" s="163"/>
      <c r="AF127" s="165"/>
      <c r="AG127" s="165"/>
      <c r="AH127" s="165"/>
      <c r="AI127" s="165"/>
      <c r="AJ127" s="165"/>
      <c r="AK127" s="165"/>
      <c r="AL127" s="166"/>
      <c r="AM127" s="167" t="str">
        <f aca="false">IF(B127="","",SUM(E127:AL127))</f>
        <v/>
      </c>
      <c r="AN127" s="168" t="str">
        <f aca="false">IF(B127="","",AM127/9)</f>
        <v/>
      </c>
      <c r="AO127" s="169" t="str">
        <f aca="false">IF(B127="","",IF(AM127=0,"-",RANK(AM127,$AM$100:$AM$149,0)))</f>
        <v/>
      </c>
      <c r="AP127" s="167" t="str">
        <f aca="false">IF(E127="","",IF(E127="-","-",IF(UPPER(E127)="AB","+",VLOOKUP(E127,'විෂය තොරතුරු'!$P$24:$Q$28,2))))</f>
        <v/>
      </c>
      <c r="AQ127" s="168" t="str">
        <f aca="false">IF(F127="","",IF(F127="-","-",IF(UPPER(F127)="AB","+",VLOOKUP(F127,'විෂය තොරතුරු'!$P$24:$Q$28,2))))</f>
        <v/>
      </c>
      <c r="AR127" s="168" t="str">
        <f aca="false">IF(G127="","",IF(G127="-","-",IF(UPPER(G127)="AB","+",VLOOKUP(G127,'විෂය තොරතුරු'!$P$24:$Q$28,2))))</f>
        <v/>
      </c>
      <c r="AS127" s="168" t="str">
        <f aca="false">IF(H127="","",IF(H127="-","-",IF(UPPER(H127)="AB","+",VLOOKUP(H127,'විෂය තොරතුරු'!$P$24:$Q$28,2))))</f>
        <v/>
      </c>
      <c r="AT127" s="168" t="str">
        <f aca="false">IF(I127="","",IF(I127="-","-",IF(UPPER(I127)="AB","+",VLOOKUP(I127,'විෂය තොරතුරු'!$P$24:$Q$28,2))))</f>
        <v/>
      </c>
      <c r="AU127" s="170" t="str">
        <f aca="false">IF(J127="","",IF(J127="-","-",IF(UPPER(J127)="AB","+",VLOOKUP(J127,'විෂය තොරතුරු'!$P$24:$Q$28,2))))</f>
        <v/>
      </c>
      <c r="AV127" s="171" t="str">
        <f aca="false">IF(K127="","",IF(K127="-","-",IF(UPPER(K127)="AB","+",VLOOKUP(K127,'විෂය තොරතුරු'!$P$24:$Q$28,2))))</f>
        <v/>
      </c>
      <c r="AW127" s="168" t="str">
        <f aca="false">IF(L127="","",IF(L127="-","-",IF(UPPER(L127)="AB","+",VLOOKUP(L127,'විෂය තොරතුරු'!$P$24:$Q$28,2))))</f>
        <v/>
      </c>
      <c r="AX127" s="168" t="str">
        <f aca="false">IF(M127="","",IF(M127="-","-",IF(UPPER(M127)="AB","+",VLOOKUP(M127,'විෂය තොරතුරු'!$P$24:$Q$28,2))))</f>
        <v/>
      </c>
      <c r="AY127" s="169" t="str">
        <f aca="false">IF(N127="","",IF(N127="-","-",IF(UPPER(N127)="AB","+",VLOOKUP(N127,'විෂය තොරතුරු'!$P$24:$Q$28,2))))</f>
        <v/>
      </c>
      <c r="AZ127" s="167" t="str">
        <f aca="false">IF(O127="","",IF(O127="-","-",IF(UPPER(O127)="AB","+",VLOOKUP(O127,'විෂය තොරතුරු'!$P$24:$Q$28,2))))</f>
        <v>A</v>
      </c>
      <c r="BA127" s="168" t="str">
        <f aca="false">IF(P127="","",IF(P127="-","-",IF(UPPER(P127)="AB","+",VLOOKUP(P127,'විෂය තොරතුරු'!$P$24:$Q$28,2))))</f>
        <v/>
      </c>
      <c r="BB127" s="168" t="str">
        <f aca="false">IF(Q127="","",IF(Q127="-","-",IF(UPPER(Q127)="AB","+",VLOOKUP(Q127,'විෂය තොරතුරු'!$P$24:$Q$28,2))))</f>
        <v/>
      </c>
      <c r="BC127" s="168" t="str">
        <f aca="false">IF(R127="","",IF(R127="-","-",IF(UPPER(R127)="AB","+",VLOOKUP(R127,'විෂය තොරතුරු'!$P$24:$Q$28,2))))</f>
        <v/>
      </c>
      <c r="BD127" s="168" t="str">
        <f aca="false">IF(S127="","",IF(S127="-","-",IF(UPPER(S127)="AB","+",VLOOKUP(S127,'විෂය තොරතුරු'!$P$24:$Q$28,2))))</f>
        <v/>
      </c>
      <c r="BE127" s="168" t="str">
        <f aca="false">IF(T127="","",IF(T127="-","-",IF(UPPER(T127)="AB","+",VLOOKUP(T127,'විෂය තොරතුරු'!$P$24:$Q$28,2))))</f>
        <v/>
      </c>
      <c r="BF127" s="168" t="str">
        <f aca="false">IF(U127="","",IF(U127="-","-",IF(UPPER(U127)="AB","+",VLOOKUP(U127,'විෂය තොරතුරු'!$P$24:$Q$28,2))))</f>
        <v/>
      </c>
      <c r="BG127" s="170" t="str">
        <f aca="false">IF(V127="","",IF(V127="-","-",IF(UPPER(V127)="AB","+",VLOOKUP(V127,'විෂය තොරතුරු'!$P$24:$Q$28,2))))</f>
        <v/>
      </c>
      <c r="BH127" s="171" t="str">
        <f aca="false">IF(W127="","",IF(W127="-","-",IF(UPPER(W127)="AB","+",VLOOKUP(W127,'විෂය තොරතුරු'!$P$24:$Q$28,2))))</f>
        <v/>
      </c>
      <c r="BI127" s="168" t="str">
        <f aca="false">IF(X127="","",IF(X127="-","-",IF(UPPER(X127)="AB","+",VLOOKUP(X127,'විෂය තොරතුරු'!$P$24:$Q$28,2))))</f>
        <v/>
      </c>
      <c r="BJ127" s="168" t="str">
        <f aca="false">IF(Y127="","",IF(Y127="-","-",IF(UPPER(Y127)="AB","+",VLOOKUP(Y127,'විෂය තොරතුරු'!$P$24:$Q$28,2))))</f>
        <v/>
      </c>
      <c r="BK127" s="168" t="str">
        <f aca="false">IF(Z127="","",IF(Z127="-","-",IF(UPPER(Z127)="AB","+",VLOOKUP(Z127,'විෂය තොරතුරු'!$P$24:$Q$28,2))))</f>
        <v/>
      </c>
      <c r="BL127" s="168" t="str">
        <f aca="false">IF(AA127="","",IF(AA127="-","-",IF(UPPER(AA127)="AB","+",VLOOKUP(AA127,'විෂය තොරතුරු'!$P$24:$Q$28,2))))</f>
        <v/>
      </c>
      <c r="BM127" s="168" t="str">
        <f aca="false">IF(AB127="","",IF(AB127="-","-",IF(UPPER(AB127)="AB","+",VLOOKUP(AB127,'විෂය තොරතුරු'!$P$24:$Q$28,2))))</f>
        <v>C</v>
      </c>
      <c r="BN127" s="168" t="str">
        <f aca="false">IF(AC127="","",IF(AC127="-","-",IF(UPPER(AC127)="AB","+",VLOOKUP(AC127,'විෂය තොරතුරු'!$P$24:$Q$28,2))))</f>
        <v/>
      </c>
      <c r="BO127" s="169" t="str">
        <f aca="false">IF(AD127="","",IF(AD127="-","-",IF(UPPER(AD127)="AB","+",VLOOKUP(AD127,'විෂය තොරතුරු'!$P$24:$Q$28,2))))</f>
        <v/>
      </c>
      <c r="BP127" s="171" t="str">
        <f aca="false">IF(AE127="","",IF(AE127="-","-",IF(UPPER(AE127)="AB","+",VLOOKUP(AE127,'විෂය තොරතුරු'!$P$24:$Q$28,2))))</f>
        <v/>
      </c>
      <c r="BQ127" s="168" t="str">
        <f aca="false">IF(AF127="","",IF(AF127="-","-",IF(UPPER(AF127)="AB","+",VLOOKUP(AF127,'විෂය තොරතුරු'!$P$24:$Q$28,2))))</f>
        <v/>
      </c>
      <c r="BR127" s="168" t="str">
        <f aca="false">IF(AG127="","",IF(AG127="-","-",IF(UPPER(AG127)="AB","+",VLOOKUP(AG127,'විෂය තොරතුරු'!$P$24:$Q$28,2))))</f>
        <v/>
      </c>
      <c r="BS127" s="168" t="str">
        <f aca="false">IF(AH127="","",IF(AH127="-","-",IF(UPPER(AH127)="AB","+",VLOOKUP(AH127,'විෂය තොරතුරු'!$P$24:$Q$28,2))))</f>
        <v/>
      </c>
      <c r="BT127" s="168" t="str">
        <f aca="false">IF(AI127="","",IF(AI127="-","-",IF(UPPER(AI127)="AB","+",VLOOKUP(AI127,'විෂය තොරතුරු'!$P$24:$Q$28,2))))</f>
        <v/>
      </c>
      <c r="BU127" s="168" t="str">
        <f aca="false">IF(AJ127="","",IF(AJ127="-","-",IF(UPPER(AJ127)="AB","+",VLOOKUP(AJ127,'විෂය තොරතුරු'!$P$24:$Q$28,2))))</f>
        <v/>
      </c>
      <c r="BV127" s="168" t="str">
        <f aca="false">IF(AK127="","",IF(AK127="-","-",IF(UPPER(AK127)="AB","+",VLOOKUP(AK127,'විෂය තොරතුරු'!$P$24:$Q$28,2))))</f>
        <v/>
      </c>
      <c r="BW127" s="169" t="str">
        <f aca="false">IF(AL127="","",IF(AL127="-","-",IF(UPPER(AL127)="AB","+",VLOOKUP(AL127,'විෂය තොරතුරු'!$P$24:$Q$28,2))))</f>
        <v/>
      </c>
      <c r="BX127" s="171" t="str">
        <f aca="false">IF($B127="","",COUNTIF($AP127:$BW127,"A"))</f>
        <v/>
      </c>
      <c r="BY127" s="171" t="str">
        <f aca="false">IF($B127="","",COUNTIF($AP127:$BW127,"B"))</f>
        <v/>
      </c>
      <c r="BZ127" s="171" t="str">
        <f aca="false">IF($B127="","",COUNTIF($AP127:$BW127,"C"))</f>
        <v/>
      </c>
      <c r="CA127" s="171" t="str">
        <f aca="false">IF($B127="","",COUNTIF($AP127:$BW127,"S"))</f>
        <v/>
      </c>
      <c r="CB127" s="171" t="str">
        <f aca="false">IF($B127="","",COUNTIF($AP127:$BW127,"W"))</f>
        <v/>
      </c>
      <c r="CC127" s="171" t="str">
        <f aca="false">IF(B127="","",SUM(BX127:CA127))</f>
        <v/>
      </c>
      <c r="CD127" s="169" t="str">
        <f aca="false">IF(B127="","",SUM(BX127:BZ127))</f>
        <v/>
      </c>
      <c r="CE127" s="172" t="str">
        <f aca="false">IF(B127="","",IF(AND(CC127&gt;=6,CD127&gt;=3,OR(E127&gt;=35,F127&gt;=35),L127&gt;=35),"6/3 සමත්",IF(AND(CC127&gt;=5,CD127&gt;=3,OR(E127&gt;=35,F127&gt;=35,L127&gt;=35)),"5/3 සමත්",IF(AND(CC127&gt;=4,CD127&gt;=1,OR(E127&gt;=20,F127&gt;=20,L127&gt;=20)),"සමත් කළ හැකි",IF(CB127=9,"W9","අසමත් ?")))))</f>
        <v/>
      </c>
    </row>
    <row r="128" customFormat="false" ht="13.8" hidden="false" customHeight="false" outlineLevel="0" collapsed="false">
      <c r="A128" s="160" t="n">
        <v>29</v>
      </c>
      <c r="B128" s="161"/>
      <c r="C128" s="161"/>
      <c r="D128" s="162"/>
      <c r="E128" s="163"/>
      <c r="F128" s="164"/>
      <c r="G128" s="163"/>
      <c r="H128" s="165"/>
      <c r="I128" s="165"/>
      <c r="J128" s="164"/>
      <c r="K128" s="163"/>
      <c r="L128" s="165"/>
      <c r="M128" s="165"/>
      <c r="N128" s="164"/>
      <c r="O128" s="163" t="n">
        <v>55</v>
      </c>
      <c r="P128" s="165"/>
      <c r="Q128" s="165"/>
      <c r="R128" s="165"/>
      <c r="S128" s="165"/>
      <c r="T128" s="165"/>
      <c r="U128" s="165"/>
      <c r="V128" s="164"/>
      <c r="W128" s="163" t="n">
        <v>63</v>
      </c>
      <c r="X128" s="165"/>
      <c r="Y128" s="165"/>
      <c r="Z128" s="165"/>
      <c r="AA128" s="165"/>
      <c r="AB128" s="165"/>
      <c r="AC128" s="165"/>
      <c r="AD128" s="164"/>
      <c r="AE128" s="163"/>
      <c r="AF128" s="165"/>
      <c r="AG128" s="165"/>
      <c r="AH128" s="165"/>
      <c r="AI128" s="165"/>
      <c r="AJ128" s="165"/>
      <c r="AK128" s="165"/>
      <c r="AL128" s="166"/>
      <c r="AM128" s="167" t="str">
        <f aca="false">IF(B128="","",SUM(E128:AL128))</f>
        <v/>
      </c>
      <c r="AN128" s="168" t="str">
        <f aca="false">IF(B128="","",AM128/9)</f>
        <v/>
      </c>
      <c r="AO128" s="169" t="str">
        <f aca="false">IF(B128="","",IF(AM128=0,"-",RANK(AM128,$AM$100:$AM$149,0)))</f>
        <v/>
      </c>
      <c r="AP128" s="167" t="str">
        <f aca="false">IF(E128="","",IF(E128="-","-",IF(UPPER(E128)="AB","+",VLOOKUP(E128,'විෂය තොරතුරු'!$P$24:$Q$28,2))))</f>
        <v/>
      </c>
      <c r="AQ128" s="168" t="str">
        <f aca="false">IF(F128="","",IF(F128="-","-",IF(UPPER(F128)="AB","+",VLOOKUP(F128,'විෂය තොරතුරු'!$P$24:$Q$28,2))))</f>
        <v/>
      </c>
      <c r="AR128" s="168" t="str">
        <f aca="false">IF(G128="","",IF(G128="-","-",IF(UPPER(G128)="AB","+",VLOOKUP(G128,'විෂය තොරතුරු'!$P$24:$Q$28,2))))</f>
        <v/>
      </c>
      <c r="AS128" s="168" t="str">
        <f aca="false">IF(H128="","",IF(H128="-","-",IF(UPPER(H128)="AB","+",VLOOKUP(H128,'විෂය තොරතුරු'!$P$24:$Q$28,2))))</f>
        <v/>
      </c>
      <c r="AT128" s="168" t="str">
        <f aca="false">IF(I128="","",IF(I128="-","-",IF(UPPER(I128)="AB","+",VLOOKUP(I128,'විෂය තොරතුරු'!$P$24:$Q$28,2))))</f>
        <v/>
      </c>
      <c r="AU128" s="170" t="str">
        <f aca="false">IF(J128="","",IF(J128="-","-",IF(UPPER(J128)="AB","+",VLOOKUP(J128,'විෂය තොරතුරු'!$P$24:$Q$28,2))))</f>
        <v/>
      </c>
      <c r="AV128" s="171" t="str">
        <f aca="false">IF(K128="","",IF(K128="-","-",IF(UPPER(K128)="AB","+",VLOOKUP(K128,'විෂය තොරතුරු'!$P$24:$Q$28,2))))</f>
        <v/>
      </c>
      <c r="AW128" s="168" t="str">
        <f aca="false">IF(L128="","",IF(L128="-","-",IF(UPPER(L128)="AB","+",VLOOKUP(L128,'විෂය තොරතුරු'!$P$24:$Q$28,2))))</f>
        <v/>
      </c>
      <c r="AX128" s="168" t="str">
        <f aca="false">IF(M128="","",IF(M128="-","-",IF(UPPER(M128)="AB","+",VLOOKUP(M128,'විෂය තොරතුරු'!$P$24:$Q$28,2))))</f>
        <v/>
      </c>
      <c r="AY128" s="169" t="str">
        <f aca="false">IF(N128="","",IF(N128="-","-",IF(UPPER(N128)="AB","+",VLOOKUP(N128,'විෂය තොරතුරු'!$P$24:$Q$28,2))))</f>
        <v/>
      </c>
      <c r="AZ128" s="167" t="str">
        <f aca="false">IF(O128="","",IF(O128="-","-",IF(UPPER(O128)="AB","+",VLOOKUP(O128,'විෂය තොරතුරු'!$P$24:$Q$28,2))))</f>
        <v>C</v>
      </c>
      <c r="BA128" s="168" t="str">
        <f aca="false">IF(P128="","",IF(P128="-","-",IF(UPPER(P128)="AB","+",VLOOKUP(P128,'විෂය තොරතුරු'!$P$24:$Q$28,2))))</f>
        <v/>
      </c>
      <c r="BB128" s="168" t="str">
        <f aca="false">IF(Q128="","",IF(Q128="-","-",IF(UPPER(Q128)="AB","+",VLOOKUP(Q128,'විෂය තොරතුරු'!$P$24:$Q$28,2))))</f>
        <v/>
      </c>
      <c r="BC128" s="168" t="str">
        <f aca="false">IF(R128="","",IF(R128="-","-",IF(UPPER(R128)="AB","+",VLOOKUP(R128,'විෂය තොරතුරු'!$P$24:$Q$28,2))))</f>
        <v/>
      </c>
      <c r="BD128" s="168" t="str">
        <f aca="false">IF(S128="","",IF(S128="-","-",IF(UPPER(S128)="AB","+",VLOOKUP(S128,'විෂය තොරතුරු'!$P$24:$Q$28,2))))</f>
        <v/>
      </c>
      <c r="BE128" s="168" t="str">
        <f aca="false">IF(T128="","",IF(T128="-","-",IF(UPPER(T128)="AB","+",VLOOKUP(T128,'විෂය තොරතුරු'!$P$24:$Q$28,2))))</f>
        <v/>
      </c>
      <c r="BF128" s="168" t="str">
        <f aca="false">IF(U128="","",IF(U128="-","-",IF(UPPER(U128)="AB","+",VLOOKUP(U128,'විෂය තොරතුරු'!$P$24:$Q$28,2))))</f>
        <v/>
      </c>
      <c r="BG128" s="170" t="str">
        <f aca="false">IF(V128="","",IF(V128="-","-",IF(UPPER(V128)="AB","+",VLOOKUP(V128,'විෂය තොරතුරු'!$P$24:$Q$28,2))))</f>
        <v/>
      </c>
      <c r="BH128" s="171" t="str">
        <f aca="false">IF(W128="","",IF(W128="-","-",IF(UPPER(W128)="AB","+",VLOOKUP(W128,'විෂය තොරතුරු'!$P$24:$Q$28,2))))</f>
        <v>C</v>
      </c>
      <c r="BI128" s="168" t="str">
        <f aca="false">IF(X128="","",IF(X128="-","-",IF(UPPER(X128)="AB","+",VLOOKUP(X128,'විෂය තොරතුරු'!$P$24:$Q$28,2))))</f>
        <v/>
      </c>
      <c r="BJ128" s="168" t="str">
        <f aca="false">IF(Y128="","",IF(Y128="-","-",IF(UPPER(Y128)="AB","+",VLOOKUP(Y128,'විෂය තොරතුරු'!$P$24:$Q$28,2))))</f>
        <v/>
      </c>
      <c r="BK128" s="168" t="str">
        <f aca="false">IF(Z128="","",IF(Z128="-","-",IF(UPPER(Z128)="AB","+",VLOOKUP(Z128,'විෂය තොරතුරු'!$P$24:$Q$28,2))))</f>
        <v/>
      </c>
      <c r="BL128" s="168" t="str">
        <f aca="false">IF(AA128="","",IF(AA128="-","-",IF(UPPER(AA128)="AB","+",VLOOKUP(AA128,'විෂය තොරතුරු'!$P$24:$Q$28,2))))</f>
        <v/>
      </c>
      <c r="BM128" s="168" t="str">
        <f aca="false">IF(AB128="","",IF(AB128="-","-",IF(UPPER(AB128)="AB","+",VLOOKUP(AB128,'විෂය තොරතුරු'!$P$24:$Q$28,2))))</f>
        <v/>
      </c>
      <c r="BN128" s="168" t="str">
        <f aca="false">IF(AC128="","",IF(AC128="-","-",IF(UPPER(AC128)="AB","+",VLOOKUP(AC128,'විෂය තොරතුරු'!$P$24:$Q$28,2))))</f>
        <v/>
      </c>
      <c r="BO128" s="169" t="str">
        <f aca="false">IF(AD128="","",IF(AD128="-","-",IF(UPPER(AD128)="AB","+",VLOOKUP(AD128,'විෂය තොරතුරු'!$P$24:$Q$28,2))))</f>
        <v/>
      </c>
      <c r="BP128" s="171" t="str">
        <f aca="false">IF(AE128="","",IF(AE128="-","-",IF(UPPER(AE128)="AB","+",VLOOKUP(AE128,'විෂය තොරතුරු'!$P$24:$Q$28,2))))</f>
        <v/>
      </c>
      <c r="BQ128" s="168" t="str">
        <f aca="false">IF(AF128="","",IF(AF128="-","-",IF(UPPER(AF128)="AB","+",VLOOKUP(AF128,'විෂය තොරතුරු'!$P$24:$Q$28,2))))</f>
        <v/>
      </c>
      <c r="BR128" s="168" t="str">
        <f aca="false">IF(AG128="","",IF(AG128="-","-",IF(UPPER(AG128)="AB","+",VLOOKUP(AG128,'විෂය තොරතුරු'!$P$24:$Q$28,2))))</f>
        <v/>
      </c>
      <c r="BS128" s="168" t="str">
        <f aca="false">IF(AH128="","",IF(AH128="-","-",IF(UPPER(AH128)="AB","+",VLOOKUP(AH128,'විෂය තොරතුරු'!$P$24:$Q$28,2))))</f>
        <v/>
      </c>
      <c r="BT128" s="168" t="str">
        <f aca="false">IF(AI128="","",IF(AI128="-","-",IF(UPPER(AI128)="AB","+",VLOOKUP(AI128,'විෂය තොරතුරු'!$P$24:$Q$28,2))))</f>
        <v/>
      </c>
      <c r="BU128" s="168" t="str">
        <f aca="false">IF(AJ128="","",IF(AJ128="-","-",IF(UPPER(AJ128)="AB","+",VLOOKUP(AJ128,'විෂය තොරතුරු'!$P$24:$Q$28,2))))</f>
        <v/>
      </c>
      <c r="BV128" s="168" t="str">
        <f aca="false">IF(AK128="","",IF(AK128="-","-",IF(UPPER(AK128)="AB","+",VLOOKUP(AK128,'විෂය තොරතුරු'!$P$24:$Q$28,2))))</f>
        <v/>
      </c>
      <c r="BW128" s="169" t="str">
        <f aca="false">IF(AL128="","",IF(AL128="-","-",IF(UPPER(AL128)="AB","+",VLOOKUP(AL128,'විෂය තොරතුරු'!$P$24:$Q$28,2))))</f>
        <v/>
      </c>
      <c r="BX128" s="171" t="str">
        <f aca="false">IF($B128="","",COUNTIF($AP128:$BW128,"A"))</f>
        <v/>
      </c>
      <c r="BY128" s="171" t="str">
        <f aca="false">IF($B128="","",COUNTIF($AP128:$BW128,"B"))</f>
        <v/>
      </c>
      <c r="BZ128" s="171" t="str">
        <f aca="false">IF($B128="","",COUNTIF($AP128:$BW128,"C"))</f>
        <v/>
      </c>
      <c r="CA128" s="171" t="str">
        <f aca="false">IF($B128="","",COUNTIF($AP128:$BW128,"S"))</f>
        <v/>
      </c>
      <c r="CB128" s="171" t="str">
        <f aca="false">IF($B128="","",COUNTIF($AP128:$BW128,"W"))</f>
        <v/>
      </c>
      <c r="CC128" s="171" t="str">
        <f aca="false">IF(B128="","",SUM(BX128:CA128))</f>
        <v/>
      </c>
      <c r="CD128" s="169" t="str">
        <f aca="false">IF(B128="","",SUM(BX128:BZ128))</f>
        <v/>
      </c>
      <c r="CE128" s="172" t="str">
        <f aca="false">IF(B128="","",IF(AND(CC128&gt;=6,CD128&gt;=3,OR(E128&gt;=35,F128&gt;=35),L128&gt;=35),"6/3 සමත්",IF(AND(CC128&gt;=5,CD128&gt;=3,OR(E128&gt;=35,F128&gt;=35,L128&gt;=35)),"5/3 සමත්",IF(AND(CC128&gt;=4,CD128&gt;=1,OR(E128&gt;=20,F128&gt;=20,L128&gt;=20)),"සමත් කළ හැකි",IF(CB128=9,"W9","අසමත් ?")))))</f>
        <v/>
      </c>
    </row>
    <row r="129" customFormat="false" ht="13.8" hidden="false" customHeight="false" outlineLevel="0" collapsed="false">
      <c r="A129" s="160" t="n">
        <v>30</v>
      </c>
      <c r="B129" s="161"/>
      <c r="C129" s="161"/>
      <c r="D129" s="162"/>
      <c r="E129" s="163"/>
      <c r="F129" s="164"/>
      <c r="G129" s="163"/>
      <c r="H129" s="165"/>
      <c r="I129" s="165"/>
      <c r="J129" s="164"/>
      <c r="K129" s="163"/>
      <c r="L129" s="165"/>
      <c r="M129" s="165"/>
      <c r="N129" s="164"/>
      <c r="O129" s="163" t="n">
        <v>91</v>
      </c>
      <c r="P129" s="165"/>
      <c r="Q129" s="165"/>
      <c r="R129" s="165"/>
      <c r="S129" s="165"/>
      <c r="T129" s="165"/>
      <c r="U129" s="165"/>
      <c r="V129" s="164"/>
      <c r="W129" s="163"/>
      <c r="X129" s="165" t="n">
        <v>75</v>
      </c>
      <c r="Y129" s="165"/>
      <c r="Z129" s="165"/>
      <c r="AA129" s="165"/>
      <c r="AB129" s="165"/>
      <c r="AC129" s="165"/>
      <c r="AD129" s="164"/>
      <c r="AE129" s="163"/>
      <c r="AF129" s="165"/>
      <c r="AG129" s="165"/>
      <c r="AH129" s="165"/>
      <c r="AI129" s="165"/>
      <c r="AJ129" s="165"/>
      <c r="AK129" s="165"/>
      <c r="AL129" s="166"/>
      <c r="AM129" s="167" t="str">
        <f aca="false">IF(B129="","",SUM(E129:AL129))</f>
        <v/>
      </c>
      <c r="AN129" s="168" t="str">
        <f aca="false">IF(B129="","",AM129/9)</f>
        <v/>
      </c>
      <c r="AO129" s="169" t="str">
        <f aca="false">IF(B129="","",IF(AM129=0,"-",RANK(AM129,$AM$100:$AM$149,0)))</f>
        <v/>
      </c>
      <c r="AP129" s="167" t="str">
        <f aca="false">IF(E129="","",IF(E129="-","-",IF(UPPER(E129)="AB","+",VLOOKUP(E129,'විෂය තොරතුරු'!$P$24:$Q$28,2))))</f>
        <v/>
      </c>
      <c r="AQ129" s="168" t="str">
        <f aca="false">IF(F129="","",IF(F129="-","-",IF(UPPER(F129)="AB","+",VLOOKUP(F129,'විෂය තොරතුරු'!$P$24:$Q$28,2))))</f>
        <v/>
      </c>
      <c r="AR129" s="168" t="str">
        <f aca="false">IF(G129="","",IF(G129="-","-",IF(UPPER(G129)="AB","+",VLOOKUP(G129,'විෂය තොරතුරු'!$P$24:$Q$28,2))))</f>
        <v/>
      </c>
      <c r="AS129" s="168" t="str">
        <f aca="false">IF(H129="","",IF(H129="-","-",IF(UPPER(H129)="AB","+",VLOOKUP(H129,'විෂය තොරතුරු'!$P$24:$Q$28,2))))</f>
        <v/>
      </c>
      <c r="AT129" s="168" t="str">
        <f aca="false">IF(I129="","",IF(I129="-","-",IF(UPPER(I129)="AB","+",VLOOKUP(I129,'විෂය තොරතුරු'!$P$24:$Q$28,2))))</f>
        <v/>
      </c>
      <c r="AU129" s="170" t="str">
        <f aca="false">IF(J129="","",IF(J129="-","-",IF(UPPER(J129)="AB","+",VLOOKUP(J129,'විෂය තොරතුරු'!$P$24:$Q$28,2))))</f>
        <v/>
      </c>
      <c r="AV129" s="171" t="str">
        <f aca="false">IF(K129="","",IF(K129="-","-",IF(UPPER(K129)="AB","+",VLOOKUP(K129,'විෂය තොරතුරු'!$P$24:$Q$28,2))))</f>
        <v/>
      </c>
      <c r="AW129" s="168" t="str">
        <f aca="false">IF(L129="","",IF(L129="-","-",IF(UPPER(L129)="AB","+",VLOOKUP(L129,'විෂය තොරතුරු'!$P$24:$Q$28,2))))</f>
        <v/>
      </c>
      <c r="AX129" s="168" t="str">
        <f aca="false">IF(M129="","",IF(M129="-","-",IF(UPPER(M129)="AB","+",VLOOKUP(M129,'විෂය තොරතුරු'!$P$24:$Q$28,2))))</f>
        <v/>
      </c>
      <c r="AY129" s="169" t="str">
        <f aca="false">IF(N129="","",IF(N129="-","-",IF(UPPER(N129)="AB","+",VLOOKUP(N129,'විෂය තොරතුරු'!$P$24:$Q$28,2))))</f>
        <v/>
      </c>
      <c r="AZ129" s="167" t="str">
        <f aca="false">IF(O129="","",IF(O129="-","-",IF(UPPER(O129)="AB","+",VLOOKUP(O129,'විෂය තොරතුරු'!$P$24:$Q$28,2))))</f>
        <v>A</v>
      </c>
      <c r="BA129" s="168" t="str">
        <f aca="false">IF(P129="","",IF(P129="-","-",IF(UPPER(P129)="AB","+",VLOOKUP(P129,'විෂය තොරතුරු'!$P$24:$Q$28,2))))</f>
        <v/>
      </c>
      <c r="BB129" s="168" t="str">
        <f aca="false">IF(Q129="","",IF(Q129="-","-",IF(UPPER(Q129)="AB","+",VLOOKUP(Q129,'විෂය තොරතුරු'!$P$24:$Q$28,2))))</f>
        <v/>
      </c>
      <c r="BC129" s="168" t="str">
        <f aca="false">IF(R129="","",IF(R129="-","-",IF(UPPER(R129)="AB","+",VLOOKUP(R129,'විෂය තොරතුරු'!$P$24:$Q$28,2))))</f>
        <v/>
      </c>
      <c r="BD129" s="168" t="str">
        <f aca="false">IF(S129="","",IF(S129="-","-",IF(UPPER(S129)="AB","+",VLOOKUP(S129,'විෂය තොරතුරු'!$P$24:$Q$28,2))))</f>
        <v/>
      </c>
      <c r="BE129" s="168" t="str">
        <f aca="false">IF(T129="","",IF(T129="-","-",IF(UPPER(T129)="AB","+",VLOOKUP(T129,'විෂය තොරතුරු'!$P$24:$Q$28,2))))</f>
        <v/>
      </c>
      <c r="BF129" s="168" t="str">
        <f aca="false">IF(U129="","",IF(U129="-","-",IF(UPPER(U129)="AB","+",VLOOKUP(U129,'විෂය තොරතුරු'!$P$24:$Q$28,2))))</f>
        <v/>
      </c>
      <c r="BG129" s="170" t="str">
        <f aca="false">IF(V129="","",IF(V129="-","-",IF(UPPER(V129)="AB","+",VLOOKUP(V129,'විෂය තොරතුරු'!$P$24:$Q$28,2))))</f>
        <v/>
      </c>
      <c r="BH129" s="171" t="str">
        <f aca="false">IF(W129="","",IF(W129="-","-",IF(UPPER(W129)="AB","+",VLOOKUP(W129,'විෂය තොරතුරු'!$P$24:$Q$28,2))))</f>
        <v/>
      </c>
      <c r="BI129" s="168" t="str">
        <f aca="false">IF(X129="","",IF(X129="-","-",IF(UPPER(X129)="AB","+",VLOOKUP(X129,'විෂය තොරතුරු'!$P$24:$Q$28,2))))</f>
        <v>A</v>
      </c>
      <c r="BJ129" s="168" t="str">
        <f aca="false">IF(Y129="","",IF(Y129="-","-",IF(UPPER(Y129)="AB","+",VLOOKUP(Y129,'විෂය තොරතුරු'!$P$24:$Q$28,2))))</f>
        <v/>
      </c>
      <c r="BK129" s="168" t="str">
        <f aca="false">IF(Z129="","",IF(Z129="-","-",IF(UPPER(Z129)="AB","+",VLOOKUP(Z129,'විෂය තොරතුරු'!$P$24:$Q$28,2))))</f>
        <v/>
      </c>
      <c r="BL129" s="168" t="str">
        <f aca="false">IF(AA129="","",IF(AA129="-","-",IF(UPPER(AA129)="AB","+",VLOOKUP(AA129,'විෂය තොරතුරු'!$P$24:$Q$28,2))))</f>
        <v/>
      </c>
      <c r="BM129" s="168" t="str">
        <f aca="false">IF(AB129="","",IF(AB129="-","-",IF(UPPER(AB129)="AB","+",VLOOKUP(AB129,'විෂය තොරතුරු'!$P$24:$Q$28,2))))</f>
        <v/>
      </c>
      <c r="BN129" s="168" t="str">
        <f aca="false">IF(AC129="","",IF(AC129="-","-",IF(UPPER(AC129)="AB","+",VLOOKUP(AC129,'විෂය තොරතුරු'!$P$24:$Q$28,2))))</f>
        <v/>
      </c>
      <c r="BO129" s="169" t="str">
        <f aca="false">IF(AD129="","",IF(AD129="-","-",IF(UPPER(AD129)="AB","+",VLOOKUP(AD129,'විෂය තොරතුරු'!$P$24:$Q$28,2))))</f>
        <v/>
      </c>
      <c r="BP129" s="171" t="str">
        <f aca="false">IF(AE129="","",IF(AE129="-","-",IF(UPPER(AE129)="AB","+",VLOOKUP(AE129,'විෂය තොරතුරු'!$P$24:$Q$28,2))))</f>
        <v/>
      </c>
      <c r="BQ129" s="168" t="str">
        <f aca="false">IF(AF129="","",IF(AF129="-","-",IF(UPPER(AF129)="AB","+",VLOOKUP(AF129,'විෂය තොරතුරු'!$P$24:$Q$28,2))))</f>
        <v/>
      </c>
      <c r="BR129" s="168" t="str">
        <f aca="false">IF(AG129="","",IF(AG129="-","-",IF(UPPER(AG129)="AB","+",VLOOKUP(AG129,'විෂය තොරතුරු'!$P$24:$Q$28,2))))</f>
        <v/>
      </c>
      <c r="BS129" s="168" t="str">
        <f aca="false">IF(AH129="","",IF(AH129="-","-",IF(UPPER(AH129)="AB","+",VLOOKUP(AH129,'විෂය තොරතුරු'!$P$24:$Q$28,2))))</f>
        <v/>
      </c>
      <c r="BT129" s="168" t="str">
        <f aca="false">IF(AI129="","",IF(AI129="-","-",IF(UPPER(AI129)="AB","+",VLOOKUP(AI129,'විෂය තොරතුරු'!$P$24:$Q$28,2))))</f>
        <v/>
      </c>
      <c r="BU129" s="168" t="str">
        <f aca="false">IF(AJ129="","",IF(AJ129="-","-",IF(UPPER(AJ129)="AB","+",VLOOKUP(AJ129,'විෂය තොරතුරු'!$P$24:$Q$28,2))))</f>
        <v/>
      </c>
      <c r="BV129" s="168" t="str">
        <f aca="false">IF(AK129="","",IF(AK129="-","-",IF(UPPER(AK129)="AB","+",VLOOKUP(AK129,'විෂය තොරතුරු'!$P$24:$Q$28,2))))</f>
        <v/>
      </c>
      <c r="BW129" s="169" t="str">
        <f aca="false">IF(AL129="","",IF(AL129="-","-",IF(UPPER(AL129)="AB","+",VLOOKUP(AL129,'විෂය තොරතුරු'!$P$24:$Q$28,2))))</f>
        <v/>
      </c>
      <c r="BX129" s="171" t="str">
        <f aca="false">IF($B129="","",COUNTIF($AP129:$BW129,"A"))</f>
        <v/>
      </c>
      <c r="BY129" s="171" t="str">
        <f aca="false">IF($B129="","",COUNTIF($AP129:$BW129,"B"))</f>
        <v/>
      </c>
      <c r="BZ129" s="171" t="str">
        <f aca="false">IF($B129="","",COUNTIF($AP129:$BW129,"C"))</f>
        <v/>
      </c>
      <c r="CA129" s="171" t="str">
        <f aca="false">IF($B129="","",COUNTIF($AP129:$BW129,"S"))</f>
        <v/>
      </c>
      <c r="CB129" s="171" t="str">
        <f aca="false">IF($B129="","",COUNTIF($AP129:$BW129,"W"))</f>
        <v/>
      </c>
      <c r="CC129" s="171" t="str">
        <f aca="false">IF(B129="","",SUM(BX129:CA129))</f>
        <v/>
      </c>
      <c r="CD129" s="169" t="str">
        <f aca="false">IF(B129="","",SUM(BX129:BZ129))</f>
        <v/>
      </c>
      <c r="CE129" s="172" t="str">
        <f aca="false">IF(B129="","",IF(AND(CC129&gt;=6,CD129&gt;=3,OR(E129&gt;=35,F129&gt;=35),L129&gt;=35),"6/3 සමත්",IF(AND(CC129&gt;=5,CD129&gt;=3,OR(E129&gt;=35,F129&gt;=35,L129&gt;=35)),"5/3 සමත්",IF(AND(CC129&gt;=4,CD129&gt;=1,OR(E129&gt;=20,F129&gt;=20,L129&gt;=20)),"සමත් කළ හැකි",IF(CB129=9,"W9","අසමත් ?")))))</f>
        <v/>
      </c>
    </row>
    <row r="130" customFormat="false" ht="13.8" hidden="false" customHeight="false" outlineLevel="0" collapsed="false">
      <c r="A130" s="160" t="n">
        <v>31</v>
      </c>
      <c r="B130" s="187"/>
      <c r="C130" s="161"/>
      <c r="D130" s="162"/>
      <c r="E130" s="163"/>
      <c r="F130" s="164"/>
      <c r="G130" s="163"/>
      <c r="H130" s="165"/>
      <c r="I130" s="165"/>
      <c r="J130" s="164"/>
      <c r="K130" s="163"/>
      <c r="L130" s="165"/>
      <c r="M130" s="165"/>
      <c r="N130" s="164"/>
      <c r="O130" s="163" t="n">
        <v>55</v>
      </c>
      <c r="P130" s="165"/>
      <c r="Q130" s="165"/>
      <c r="R130" s="165"/>
      <c r="S130" s="165"/>
      <c r="T130" s="165"/>
      <c r="U130" s="165"/>
      <c r="V130" s="164"/>
      <c r="W130" s="163" t="n">
        <v>71</v>
      </c>
      <c r="X130" s="165"/>
      <c r="Y130" s="165"/>
      <c r="Z130" s="165"/>
      <c r="AA130" s="165"/>
      <c r="AB130" s="165"/>
      <c r="AC130" s="165"/>
      <c r="AD130" s="164"/>
      <c r="AE130" s="163" t="n">
        <v>42</v>
      </c>
      <c r="AF130" s="165"/>
      <c r="AG130" s="165"/>
      <c r="AH130" s="165"/>
      <c r="AI130" s="165"/>
      <c r="AJ130" s="165"/>
      <c r="AK130" s="165"/>
      <c r="AL130" s="166"/>
      <c r="AM130" s="167" t="str">
        <f aca="false">IF(B130="","",SUM(E130:AL130))</f>
        <v/>
      </c>
      <c r="AN130" s="168" t="str">
        <f aca="false">IF(B130="","",AM130/9)</f>
        <v/>
      </c>
      <c r="AO130" s="169" t="str">
        <f aca="false">IF(B130="","",IF(AM130=0,"-",RANK(AM130,$AM$100:$AM$149,0)))</f>
        <v/>
      </c>
      <c r="AP130" s="167" t="str">
        <f aca="false">IF(E130="","",IF(E130="-","-",IF(UPPER(E130)="AB","+",VLOOKUP(E130,'විෂය තොරතුරු'!$P$24:$Q$28,2))))</f>
        <v/>
      </c>
      <c r="AQ130" s="168" t="str">
        <f aca="false">IF(F130="","",IF(F130="-","-",IF(UPPER(F130)="AB","+",VLOOKUP(F130,'විෂය තොරතුරු'!$P$24:$Q$28,2))))</f>
        <v/>
      </c>
      <c r="AR130" s="168" t="str">
        <f aca="false">IF(G130="","",IF(G130="-","-",IF(UPPER(G130)="AB","+",VLOOKUP(G130,'විෂය තොරතුරු'!$P$24:$Q$28,2))))</f>
        <v/>
      </c>
      <c r="AS130" s="168" t="str">
        <f aca="false">IF(H130="","",IF(H130="-","-",IF(UPPER(H130)="AB","+",VLOOKUP(H130,'විෂය තොරතුරු'!$P$24:$Q$28,2))))</f>
        <v/>
      </c>
      <c r="AT130" s="168" t="str">
        <f aca="false">IF(I130="","",IF(I130="-","-",IF(UPPER(I130)="AB","+",VLOOKUP(I130,'විෂය තොරතුරු'!$P$24:$Q$28,2))))</f>
        <v/>
      </c>
      <c r="AU130" s="170" t="str">
        <f aca="false">IF(J130="","",IF(J130="-","-",IF(UPPER(J130)="AB","+",VLOOKUP(J130,'විෂය තොරතුරු'!$P$24:$Q$28,2))))</f>
        <v/>
      </c>
      <c r="AV130" s="171" t="str">
        <f aca="false">IF(K130="","",IF(K130="-","-",IF(UPPER(K130)="AB","+",VLOOKUP(K130,'විෂය තොරතුරු'!$P$24:$Q$28,2))))</f>
        <v/>
      </c>
      <c r="AW130" s="168" t="str">
        <f aca="false">IF(L130="","",IF(L130="-","-",IF(UPPER(L130)="AB","+",VLOOKUP(L130,'විෂය තොරතුරු'!$P$24:$Q$28,2))))</f>
        <v/>
      </c>
      <c r="AX130" s="168" t="str">
        <f aca="false">IF(M130="","",IF(M130="-","-",IF(UPPER(M130)="AB","+",VLOOKUP(M130,'විෂය තොරතුරු'!$P$24:$Q$28,2))))</f>
        <v/>
      </c>
      <c r="AY130" s="169" t="str">
        <f aca="false">IF(N130="","",IF(N130="-","-",IF(UPPER(N130)="AB","+",VLOOKUP(N130,'විෂය තොරතුරු'!$P$24:$Q$28,2))))</f>
        <v/>
      </c>
      <c r="AZ130" s="167" t="str">
        <f aca="false">IF(O130="","",IF(O130="-","-",IF(UPPER(O130)="AB","+",VLOOKUP(O130,'විෂය තොරතුරු'!$P$24:$Q$28,2))))</f>
        <v>C</v>
      </c>
      <c r="BA130" s="168" t="str">
        <f aca="false">IF(P130="","",IF(P130="-","-",IF(UPPER(P130)="AB","+",VLOOKUP(P130,'විෂය තොරතුරු'!$P$24:$Q$28,2))))</f>
        <v/>
      </c>
      <c r="BB130" s="168" t="str">
        <f aca="false">IF(Q130="","",IF(Q130="-","-",IF(UPPER(Q130)="AB","+",VLOOKUP(Q130,'විෂය තොරතුරු'!$P$24:$Q$28,2))))</f>
        <v/>
      </c>
      <c r="BC130" s="168" t="str">
        <f aca="false">IF(R130="","",IF(R130="-","-",IF(UPPER(R130)="AB","+",VLOOKUP(R130,'විෂය තොරතුරු'!$P$24:$Q$28,2))))</f>
        <v/>
      </c>
      <c r="BD130" s="168" t="str">
        <f aca="false">IF(S130="","",IF(S130="-","-",IF(UPPER(S130)="AB","+",VLOOKUP(S130,'විෂය තොරතුරු'!$P$24:$Q$28,2))))</f>
        <v/>
      </c>
      <c r="BE130" s="168" t="str">
        <f aca="false">IF(T130="","",IF(T130="-","-",IF(UPPER(T130)="AB","+",VLOOKUP(T130,'විෂය තොරතුරු'!$P$24:$Q$28,2))))</f>
        <v/>
      </c>
      <c r="BF130" s="168" t="str">
        <f aca="false">IF(U130="","",IF(U130="-","-",IF(UPPER(U130)="AB","+",VLOOKUP(U130,'විෂය තොරතුරු'!$P$24:$Q$28,2))))</f>
        <v/>
      </c>
      <c r="BG130" s="170" t="str">
        <f aca="false">IF(V130="","",IF(V130="-","-",IF(UPPER(V130)="AB","+",VLOOKUP(V130,'විෂය තොරතුරු'!$P$24:$Q$28,2))))</f>
        <v/>
      </c>
      <c r="BH130" s="171" t="str">
        <f aca="false">IF(W130="","",IF(W130="-","-",IF(UPPER(W130)="AB","+",VLOOKUP(W130,'විෂය තොරතුරු'!$P$24:$Q$28,2))))</f>
        <v>B</v>
      </c>
      <c r="BI130" s="168" t="str">
        <f aca="false">IF(X130="","",IF(X130="-","-",IF(UPPER(X130)="AB","+",VLOOKUP(X130,'විෂය තොරතුරු'!$P$24:$Q$28,2))))</f>
        <v/>
      </c>
      <c r="BJ130" s="168" t="str">
        <f aca="false">IF(Y130="","",IF(Y130="-","-",IF(UPPER(Y130)="AB","+",VLOOKUP(Y130,'විෂය තොරතුරු'!$P$24:$Q$28,2))))</f>
        <v/>
      </c>
      <c r="BK130" s="168" t="str">
        <f aca="false">IF(Z130="","",IF(Z130="-","-",IF(UPPER(Z130)="AB","+",VLOOKUP(Z130,'විෂය තොරතුරු'!$P$24:$Q$28,2))))</f>
        <v/>
      </c>
      <c r="BL130" s="168" t="str">
        <f aca="false">IF(AA130="","",IF(AA130="-","-",IF(UPPER(AA130)="AB","+",VLOOKUP(AA130,'විෂය තොරතුරු'!$P$24:$Q$28,2))))</f>
        <v/>
      </c>
      <c r="BM130" s="168" t="str">
        <f aca="false">IF(AB130="","",IF(AB130="-","-",IF(UPPER(AB130)="AB","+",VLOOKUP(AB130,'විෂය තොරතුරු'!$P$24:$Q$28,2))))</f>
        <v/>
      </c>
      <c r="BN130" s="168" t="str">
        <f aca="false">IF(AC130="","",IF(AC130="-","-",IF(UPPER(AC130)="AB","+",VLOOKUP(AC130,'විෂය තොරතුරු'!$P$24:$Q$28,2))))</f>
        <v/>
      </c>
      <c r="BO130" s="169" t="str">
        <f aca="false">IF(AD130="","",IF(AD130="-","-",IF(UPPER(AD130)="AB","+",VLOOKUP(AD130,'විෂය තොරතුරු'!$P$24:$Q$28,2))))</f>
        <v/>
      </c>
      <c r="BP130" s="171" t="str">
        <f aca="false">IF(AE130="","",IF(AE130="-","-",IF(UPPER(AE130)="AB","+",VLOOKUP(AE130,'විෂය තොරතුරු'!$P$24:$Q$28,2))))</f>
        <v>S</v>
      </c>
      <c r="BQ130" s="168" t="str">
        <f aca="false">IF(AF130="","",IF(AF130="-","-",IF(UPPER(AF130)="AB","+",VLOOKUP(AF130,'විෂය තොරතුරු'!$P$24:$Q$28,2))))</f>
        <v/>
      </c>
      <c r="BR130" s="168" t="str">
        <f aca="false">IF(AG130="","",IF(AG130="-","-",IF(UPPER(AG130)="AB","+",VLOOKUP(AG130,'විෂය තොරතුරු'!$P$24:$Q$28,2))))</f>
        <v/>
      </c>
      <c r="BS130" s="168" t="str">
        <f aca="false">IF(AH130="","",IF(AH130="-","-",IF(UPPER(AH130)="AB","+",VLOOKUP(AH130,'විෂය තොරතුරු'!$P$24:$Q$28,2))))</f>
        <v/>
      </c>
      <c r="BT130" s="168" t="str">
        <f aca="false">IF(AI130="","",IF(AI130="-","-",IF(UPPER(AI130)="AB","+",VLOOKUP(AI130,'විෂය තොරතුරු'!$P$24:$Q$28,2))))</f>
        <v/>
      </c>
      <c r="BU130" s="168" t="str">
        <f aca="false">IF(AJ130="","",IF(AJ130="-","-",IF(UPPER(AJ130)="AB","+",VLOOKUP(AJ130,'විෂය තොරතුරු'!$P$24:$Q$28,2))))</f>
        <v/>
      </c>
      <c r="BV130" s="168" t="str">
        <f aca="false">IF(AK130="","",IF(AK130="-","-",IF(UPPER(AK130)="AB","+",VLOOKUP(AK130,'විෂය තොරතුරු'!$P$24:$Q$28,2))))</f>
        <v/>
      </c>
      <c r="BW130" s="169" t="str">
        <f aca="false">IF(AL130="","",IF(AL130="-","-",IF(UPPER(AL130)="AB","+",VLOOKUP(AL130,'විෂය තොරතුරු'!$P$24:$Q$28,2))))</f>
        <v/>
      </c>
      <c r="BX130" s="171" t="str">
        <f aca="false">IF($B130="","",COUNTIF($AP130:$BW130,"A"))</f>
        <v/>
      </c>
      <c r="BY130" s="171" t="str">
        <f aca="false">IF($B130="","",COUNTIF($AP130:$BW130,"B"))</f>
        <v/>
      </c>
      <c r="BZ130" s="171" t="str">
        <f aca="false">IF($B130="","",COUNTIF($AP130:$BW130,"C"))</f>
        <v/>
      </c>
      <c r="CA130" s="171" t="str">
        <f aca="false">IF($B130="","",COUNTIF($AP130:$BW130,"S"))</f>
        <v/>
      </c>
      <c r="CB130" s="171" t="str">
        <f aca="false">IF($B130="","",COUNTIF($AP130:$BW130,"W"))</f>
        <v/>
      </c>
      <c r="CC130" s="171" t="str">
        <f aca="false">IF(B130="","",SUM(BX130:CA130))</f>
        <v/>
      </c>
      <c r="CD130" s="169" t="str">
        <f aca="false">IF(B130="","",SUM(BX130:BZ130))</f>
        <v/>
      </c>
      <c r="CE130" s="172" t="str">
        <f aca="false">IF(B130="","",IF(AND(CC130&gt;=6,CD130&gt;=3,OR(E130&gt;=35,F130&gt;=35),L130&gt;=35),"6/3 සමත්",IF(AND(CC130&gt;=5,CD130&gt;=3,OR(E130&gt;=35,F130&gt;=35,L130&gt;=35)),"5/3 සමත්",IF(AND(CC130&gt;=4,CD130&gt;=1,OR(E130&gt;=20,F130&gt;=20,L130&gt;=20)),"සමත් කළ හැකි",IF(CB130=9,"W9","අසමත් ?")))))</f>
        <v/>
      </c>
    </row>
    <row r="131" customFormat="false" ht="13.8" hidden="false" customHeight="false" outlineLevel="0" collapsed="false">
      <c r="A131" s="160" t="n">
        <v>32</v>
      </c>
      <c r="B131" s="161"/>
      <c r="C131" s="161"/>
      <c r="D131" s="162"/>
      <c r="E131" s="163"/>
      <c r="F131" s="164"/>
      <c r="G131" s="163"/>
      <c r="H131" s="165"/>
      <c r="I131" s="165"/>
      <c r="J131" s="164"/>
      <c r="K131" s="163"/>
      <c r="L131" s="165"/>
      <c r="M131" s="165"/>
      <c r="N131" s="164"/>
      <c r="O131" s="163" t="n">
        <v>41</v>
      </c>
      <c r="P131" s="165"/>
      <c r="Q131" s="165"/>
      <c r="R131" s="165"/>
      <c r="S131" s="165"/>
      <c r="T131" s="165"/>
      <c r="U131" s="165"/>
      <c r="V131" s="164"/>
      <c r="W131" s="163" t="n">
        <v>74</v>
      </c>
      <c r="X131" s="165"/>
      <c r="Y131" s="165"/>
      <c r="Z131" s="165"/>
      <c r="AA131" s="165"/>
      <c r="AB131" s="165"/>
      <c r="AC131" s="165"/>
      <c r="AD131" s="164"/>
      <c r="AE131" s="163"/>
      <c r="AF131" s="165"/>
      <c r="AG131" s="165"/>
      <c r="AH131" s="165"/>
      <c r="AI131" s="165"/>
      <c r="AJ131" s="165"/>
      <c r="AK131" s="165"/>
      <c r="AL131" s="166"/>
      <c r="AM131" s="167" t="str">
        <f aca="false">IF(B131="","",SUM(E131:AL131))</f>
        <v/>
      </c>
      <c r="AN131" s="168" t="str">
        <f aca="false">IF(B131="","",AM131/9)</f>
        <v/>
      </c>
      <c r="AO131" s="169" t="str">
        <f aca="false">IF(B131="","",IF(AM131=0,"-",RANK(AM131,$AM$100:$AM$149,0)))</f>
        <v/>
      </c>
      <c r="AP131" s="167" t="str">
        <f aca="false">IF(E131="","",IF(E131="-","-",IF(UPPER(E131)="AB","+",VLOOKUP(E131,'විෂය තොරතුරු'!$P$24:$Q$28,2))))</f>
        <v/>
      </c>
      <c r="AQ131" s="168" t="str">
        <f aca="false">IF(F131="","",IF(F131="-","-",IF(UPPER(F131)="AB","+",VLOOKUP(F131,'විෂය තොරතුරු'!$P$24:$Q$28,2))))</f>
        <v/>
      </c>
      <c r="AR131" s="168" t="str">
        <f aca="false">IF(G131="","",IF(G131="-","-",IF(UPPER(G131)="AB","+",VLOOKUP(G131,'විෂය තොරතුරු'!$P$24:$Q$28,2))))</f>
        <v/>
      </c>
      <c r="AS131" s="168" t="str">
        <f aca="false">IF(H131="","",IF(H131="-","-",IF(UPPER(H131)="AB","+",VLOOKUP(H131,'විෂය තොරතුරු'!$P$24:$Q$28,2))))</f>
        <v/>
      </c>
      <c r="AT131" s="168" t="str">
        <f aca="false">IF(I131="","",IF(I131="-","-",IF(UPPER(I131)="AB","+",VLOOKUP(I131,'විෂය තොරතුරු'!$P$24:$Q$28,2))))</f>
        <v/>
      </c>
      <c r="AU131" s="170" t="str">
        <f aca="false">IF(J131="","",IF(J131="-","-",IF(UPPER(J131)="AB","+",VLOOKUP(J131,'විෂය තොරතුරු'!$P$24:$Q$28,2))))</f>
        <v/>
      </c>
      <c r="AV131" s="171" t="str">
        <f aca="false">IF(K131="","",IF(K131="-","-",IF(UPPER(K131)="AB","+",VLOOKUP(K131,'විෂය තොරතුරු'!$P$24:$Q$28,2))))</f>
        <v/>
      </c>
      <c r="AW131" s="168" t="str">
        <f aca="false">IF(L131="","",IF(L131="-","-",IF(UPPER(L131)="AB","+",VLOOKUP(L131,'විෂය තොරතුරු'!$P$24:$Q$28,2))))</f>
        <v/>
      </c>
      <c r="AX131" s="168" t="str">
        <f aca="false">IF(M131="","",IF(M131="-","-",IF(UPPER(M131)="AB","+",VLOOKUP(M131,'විෂය තොරතුරු'!$P$24:$Q$28,2))))</f>
        <v/>
      </c>
      <c r="AY131" s="169" t="str">
        <f aca="false">IF(N131="","",IF(N131="-","-",IF(UPPER(N131)="AB","+",VLOOKUP(N131,'විෂය තොරතුරු'!$P$24:$Q$28,2))))</f>
        <v/>
      </c>
      <c r="AZ131" s="167" t="str">
        <f aca="false">IF(O131="","",IF(O131="-","-",IF(UPPER(O131)="AB","+",VLOOKUP(O131,'විෂය තොරතුරු'!$P$24:$Q$28,2))))</f>
        <v>S</v>
      </c>
      <c r="BA131" s="168" t="str">
        <f aca="false">IF(P131="","",IF(P131="-","-",IF(UPPER(P131)="AB","+",VLOOKUP(P131,'විෂය තොරතුරු'!$P$24:$Q$28,2))))</f>
        <v/>
      </c>
      <c r="BB131" s="168" t="str">
        <f aca="false">IF(Q131="","",IF(Q131="-","-",IF(UPPER(Q131)="AB","+",VLOOKUP(Q131,'විෂය තොරතුරු'!$P$24:$Q$28,2))))</f>
        <v/>
      </c>
      <c r="BC131" s="168" t="str">
        <f aca="false">IF(R131="","",IF(R131="-","-",IF(UPPER(R131)="AB","+",VLOOKUP(R131,'විෂය තොරතුරු'!$P$24:$Q$28,2))))</f>
        <v/>
      </c>
      <c r="BD131" s="168" t="str">
        <f aca="false">IF(S131="","",IF(S131="-","-",IF(UPPER(S131)="AB","+",VLOOKUP(S131,'විෂය තොරතුරු'!$P$24:$Q$28,2))))</f>
        <v/>
      </c>
      <c r="BE131" s="168" t="str">
        <f aca="false">IF(T131="","",IF(T131="-","-",IF(UPPER(T131)="AB","+",VLOOKUP(T131,'විෂය තොරතුරු'!$P$24:$Q$28,2))))</f>
        <v/>
      </c>
      <c r="BF131" s="168" t="str">
        <f aca="false">IF(U131="","",IF(U131="-","-",IF(UPPER(U131)="AB","+",VLOOKUP(U131,'විෂය තොරතුරු'!$P$24:$Q$28,2))))</f>
        <v/>
      </c>
      <c r="BG131" s="170" t="str">
        <f aca="false">IF(V131="","",IF(V131="-","-",IF(UPPER(V131)="AB","+",VLOOKUP(V131,'විෂය තොරතුරු'!$P$24:$Q$28,2))))</f>
        <v/>
      </c>
      <c r="BH131" s="171" t="str">
        <f aca="false">IF(W131="","",IF(W131="-","-",IF(UPPER(W131)="AB","+",VLOOKUP(W131,'විෂය තොරතුරු'!$P$24:$Q$28,2))))</f>
        <v>B</v>
      </c>
      <c r="BI131" s="168" t="str">
        <f aca="false">IF(X131="","",IF(X131="-","-",IF(UPPER(X131)="AB","+",VLOOKUP(X131,'විෂය තොරතුරු'!$P$24:$Q$28,2))))</f>
        <v/>
      </c>
      <c r="BJ131" s="168" t="str">
        <f aca="false">IF(Y131="","",IF(Y131="-","-",IF(UPPER(Y131)="AB","+",VLOOKUP(Y131,'විෂය තොරතුරු'!$P$24:$Q$28,2))))</f>
        <v/>
      </c>
      <c r="BK131" s="168" t="str">
        <f aca="false">IF(Z131="","",IF(Z131="-","-",IF(UPPER(Z131)="AB","+",VLOOKUP(Z131,'විෂය තොරතුරු'!$P$24:$Q$28,2))))</f>
        <v/>
      </c>
      <c r="BL131" s="168" t="str">
        <f aca="false">IF(AA131="","",IF(AA131="-","-",IF(UPPER(AA131)="AB","+",VLOOKUP(AA131,'විෂය තොරතුරු'!$P$24:$Q$28,2))))</f>
        <v/>
      </c>
      <c r="BM131" s="168" t="str">
        <f aca="false">IF(AB131="","",IF(AB131="-","-",IF(UPPER(AB131)="AB","+",VLOOKUP(AB131,'විෂය තොරතුරු'!$P$24:$Q$28,2))))</f>
        <v/>
      </c>
      <c r="BN131" s="168" t="str">
        <f aca="false">IF(AC131="","",IF(AC131="-","-",IF(UPPER(AC131)="AB","+",VLOOKUP(AC131,'විෂය තොරතුරු'!$P$24:$Q$28,2))))</f>
        <v/>
      </c>
      <c r="BO131" s="169" t="str">
        <f aca="false">IF(AD131="","",IF(AD131="-","-",IF(UPPER(AD131)="AB","+",VLOOKUP(AD131,'විෂය තොරතුරු'!$P$24:$Q$28,2))))</f>
        <v/>
      </c>
      <c r="BP131" s="171" t="str">
        <f aca="false">IF(AE131="","",IF(AE131="-","-",IF(UPPER(AE131)="AB","+",VLOOKUP(AE131,'විෂය තොරතුරු'!$P$24:$Q$28,2))))</f>
        <v/>
      </c>
      <c r="BQ131" s="168" t="str">
        <f aca="false">IF(AF131="","",IF(AF131="-","-",IF(UPPER(AF131)="AB","+",VLOOKUP(AF131,'විෂය තොරතුරු'!$P$24:$Q$28,2))))</f>
        <v/>
      </c>
      <c r="BR131" s="168" t="str">
        <f aca="false">IF(AG131="","",IF(AG131="-","-",IF(UPPER(AG131)="AB","+",VLOOKUP(AG131,'විෂය තොරතුරු'!$P$24:$Q$28,2))))</f>
        <v/>
      </c>
      <c r="BS131" s="168" t="str">
        <f aca="false">IF(AH131="","",IF(AH131="-","-",IF(UPPER(AH131)="AB","+",VLOOKUP(AH131,'විෂය තොරතුරු'!$P$24:$Q$28,2))))</f>
        <v/>
      </c>
      <c r="BT131" s="168" t="str">
        <f aca="false">IF(AI131="","",IF(AI131="-","-",IF(UPPER(AI131)="AB","+",VLOOKUP(AI131,'විෂය තොරතුරු'!$P$24:$Q$28,2))))</f>
        <v/>
      </c>
      <c r="BU131" s="168" t="str">
        <f aca="false">IF(AJ131="","",IF(AJ131="-","-",IF(UPPER(AJ131)="AB","+",VLOOKUP(AJ131,'විෂය තොරතුරු'!$P$24:$Q$28,2))))</f>
        <v/>
      </c>
      <c r="BV131" s="168" t="str">
        <f aca="false">IF(AK131="","",IF(AK131="-","-",IF(UPPER(AK131)="AB","+",VLOOKUP(AK131,'විෂය තොරතුරු'!$P$24:$Q$28,2))))</f>
        <v/>
      </c>
      <c r="BW131" s="169" t="str">
        <f aca="false">IF(AL131="","",IF(AL131="-","-",IF(UPPER(AL131)="AB","+",VLOOKUP(AL131,'විෂය තොරතුරු'!$P$24:$Q$28,2))))</f>
        <v/>
      </c>
      <c r="BX131" s="171" t="str">
        <f aca="false">IF($B131="","",COUNTIF($AP131:$BW131,"A"))</f>
        <v/>
      </c>
      <c r="BY131" s="171" t="str">
        <f aca="false">IF($B131="","",COUNTIF($AP131:$BW131,"B"))</f>
        <v/>
      </c>
      <c r="BZ131" s="171" t="str">
        <f aca="false">IF($B131="","",COUNTIF($AP131:$BW131,"C"))</f>
        <v/>
      </c>
      <c r="CA131" s="171" t="str">
        <f aca="false">IF($B131="","",COUNTIF($AP131:$BW131,"S"))</f>
        <v/>
      </c>
      <c r="CB131" s="171" t="str">
        <f aca="false">IF($B131="","",COUNTIF($AP131:$BW131,"W"))</f>
        <v/>
      </c>
      <c r="CC131" s="171" t="str">
        <f aca="false">IF(B131="","",SUM(BX131:CA131))</f>
        <v/>
      </c>
      <c r="CD131" s="169" t="str">
        <f aca="false">IF(B131="","",SUM(BX131:BZ131))</f>
        <v/>
      </c>
      <c r="CE131" s="172" t="str">
        <f aca="false">IF(B131="","",IF(AND(CC131&gt;=6,CD131&gt;=3,OR(E131&gt;=35,F131&gt;=35),L131&gt;=35),"6/3 සමත්",IF(AND(CC131&gt;=5,CD131&gt;=3,OR(E131&gt;=35,F131&gt;=35,L131&gt;=35)),"5/3 සමත්",IF(AND(CC131&gt;=4,CD131&gt;=1,OR(E131&gt;=20,F131&gt;=20,L131&gt;=20)),"සමත් කළ හැකි",IF(CB131=9,"W9","අසමත් ?")))))</f>
        <v/>
      </c>
    </row>
    <row r="132" customFormat="false" ht="13.8" hidden="false" customHeight="false" outlineLevel="0" collapsed="false">
      <c r="A132" s="160" t="n">
        <v>33</v>
      </c>
      <c r="B132" s="161"/>
      <c r="C132" s="161"/>
      <c r="D132" s="162"/>
      <c r="E132" s="163"/>
      <c r="F132" s="164"/>
      <c r="G132" s="163"/>
      <c r="H132" s="165"/>
      <c r="I132" s="165"/>
      <c r="J132" s="164"/>
      <c r="K132" s="163"/>
      <c r="L132" s="165"/>
      <c r="M132" s="165"/>
      <c r="N132" s="164"/>
      <c r="O132" s="163" t="n">
        <v>80</v>
      </c>
      <c r="P132" s="165"/>
      <c r="Q132" s="165"/>
      <c r="R132" s="165"/>
      <c r="S132" s="165"/>
      <c r="T132" s="165"/>
      <c r="U132" s="165"/>
      <c r="V132" s="164"/>
      <c r="W132" s="163"/>
      <c r="X132" s="165" t="n">
        <v>66</v>
      </c>
      <c r="Y132" s="165"/>
      <c r="Z132" s="165"/>
      <c r="AA132" s="165"/>
      <c r="AB132" s="165"/>
      <c r="AC132" s="165"/>
      <c r="AD132" s="164"/>
      <c r="AE132" s="163"/>
      <c r="AF132" s="165"/>
      <c r="AG132" s="165"/>
      <c r="AH132" s="165"/>
      <c r="AI132" s="165"/>
      <c r="AJ132" s="165"/>
      <c r="AK132" s="165"/>
      <c r="AL132" s="166"/>
      <c r="AM132" s="167" t="str">
        <f aca="false">IF(B132="","",SUM(E132:AL132))</f>
        <v/>
      </c>
      <c r="AN132" s="168" t="str">
        <f aca="false">IF(B132="","",AM132/9)</f>
        <v/>
      </c>
      <c r="AO132" s="169" t="str">
        <f aca="false">IF(B132="","",IF(AM132=0,"-",RANK(AM132,$AM$100:$AM$149,0)))</f>
        <v/>
      </c>
      <c r="AP132" s="167" t="str">
        <f aca="false">IF(E132="","",IF(E132="-","-",IF(UPPER(E132)="AB","+",VLOOKUP(E132,'විෂය තොරතුරු'!$P$24:$Q$28,2))))</f>
        <v/>
      </c>
      <c r="AQ132" s="168" t="str">
        <f aca="false">IF(F132="","",IF(F132="-","-",IF(UPPER(F132)="AB","+",VLOOKUP(F132,'විෂය තොරතුරු'!$P$24:$Q$28,2))))</f>
        <v/>
      </c>
      <c r="AR132" s="168" t="str">
        <f aca="false">IF(G132="","",IF(G132="-","-",IF(UPPER(G132)="AB","+",VLOOKUP(G132,'විෂය තොරතුරු'!$P$24:$Q$28,2))))</f>
        <v/>
      </c>
      <c r="AS132" s="168" t="str">
        <f aca="false">IF(H132="","",IF(H132="-","-",IF(UPPER(H132)="AB","+",VLOOKUP(H132,'විෂය තොරතුරු'!$P$24:$Q$28,2))))</f>
        <v/>
      </c>
      <c r="AT132" s="168" t="str">
        <f aca="false">IF(I132="","",IF(I132="-","-",IF(UPPER(I132)="AB","+",VLOOKUP(I132,'විෂය තොරතුරු'!$P$24:$Q$28,2))))</f>
        <v/>
      </c>
      <c r="AU132" s="170" t="str">
        <f aca="false">IF(J132="","",IF(J132="-","-",IF(UPPER(J132)="AB","+",VLOOKUP(J132,'විෂය තොරතුරු'!$P$24:$Q$28,2))))</f>
        <v/>
      </c>
      <c r="AV132" s="171" t="str">
        <f aca="false">IF(K132="","",IF(K132="-","-",IF(UPPER(K132)="AB","+",VLOOKUP(K132,'විෂය තොරතුරු'!$P$24:$Q$28,2))))</f>
        <v/>
      </c>
      <c r="AW132" s="168" t="str">
        <f aca="false">IF(L132="","",IF(L132="-","-",IF(UPPER(L132)="AB","+",VLOOKUP(L132,'විෂය තොරතුරු'!$P$24:$Q$28,2))))</f>
        <v/>
      </c>
      <c r="AX132" s="168" t="str">
        <f aca="false">IF(M132="","",IF(M132="-","-",IF(UPPER(M132)="AB","+",VLOOKUP(M132,'විෂය තොරතුරු'!$P$24:$Q$28,2))))</f>
        <v/>
      </c>
      <c r="AY132" s="169" t="str">
        <f aca="false">IF(N132="","",IF(N132="-","-",IF(UPPER(N132)="AB","+",VLOOKUP(N132,'විෂය තොරතුරු'!$P$24:$Q$28,2))))</f>
        <v/>
      </c>
      <c r="AZ132" s="167" t="str">
        <f aca="false">IF(O132="","",IF(O132="-","-",IF(UPPER(O132)="AB","+",VLOOKUP(O132,'විෂය තොරතුරු'!$P$24:$Q$28,2))))</f>
        <v>A</v>
      </c>
      <c r="BA132" s="168" t="str">
        <f aca="false">IF(P132="","",IF(P132="-","-",IF(UPPER(P132)="AB","+",VLOOKUP(P132,'විෂය තොරතුරු'!$P$24:$Q$28,2))))</f>
        <v/>
      </c>
      <c r="BB132" s="168" t="str">
        <f aca="false">IF(Q132="","",IF(Q132="-","-",IF(UPPER(Q132)="AB","+",VLOOKUP(Q132,'විෂය තොරතුරු'!$P$24:$Q$28,2))))</f>
        <v/>
      </c>
      <c r="BC132" s="168" t="str">
        <f aca="false">IF(R132="","",IF(R132="-","-",IF(UPPER(R132)="AB","+",VLOOKUP(R132,'විෂය තොරතුරු'!$P$24:$Q$28,2))))</f>
        <v/>
      </c>
      <c r="BD132" s="168" t="str">
        <f aca="false">IF(S132="","",IF(S132="-","-",IF(UPPER(S132)="AB","+",VLOOKUP(S132,'විෂය තොරතුරු'!$P$24:$Q$28,2))))</f>
        <v/>
      </c>
      <c r="BE132" s="168" t="str">
        <f aca="false">IF(T132="","",IF(T132="-","-",IF(UPPER(T132)="AB","+",VLOOKUP(T132,'විෂය තොරතුරු'!$P$24:$Q$28,2))))</f>
        <v/>
      </c>
      <c r="BF132" s="168" t="str">
        <f aca="false">IF(U132="","",IF(U132="-","-",IF(UPPER(U132)="AB","+",VLOOKUP(U132,'විෂය තොරතුරු'!$P$24:$Q$28,2))))</f>
        <v/>
      </c>
      <c r="BG132" s="170" t="str">
        <f aca="false">IF(V132="","",IF(V132="-","-",IF(UPPER(V132)="AB","+",VLOOKUP(V132,'විෂය තොරතුරු'!$P$24:$Q$28,2))))</f>
        <v/>
      </c>
      <c r="BH132" s="171" t="str">
        <f aca="false">IF(W132="","",IF(W132="-","-",IF(UPPER(W132)="AB","+",VLOOKUP(W132,'විෂය තොරතුරු'!$P$24:$Q$28,2))))</f>
        <v/>
      </c>
      <c r="BI132" s="168" t="str">
        <f aca="false">IF(X132="","",IF(X132="-","-",IF(UPPER(X132)="AB","+",VLOOKUP(X132,'විෂය තොරතුරු'!$P$24:$Q$28,2))))</f>
        <v>B</v>
      </c>
      <c r="BJ132" s="168" t="str">
        <f aca="false">IF(Y132="","",IF(Y132="-","-",IF(UPPER(Y132)="AB","+",VLOOKUP(Y132,'විෂය තොරතුරු'!$P$24:$Q$28,2))))</f>
        <v/>
      </c>
      <c r="BK132" s="168" t="str">
        <f aca="false">IF(Z132="","",IF(Z132="-","-",IF(UPPER(Z132)="AB","+",VLOOKUP(Z132,'විෂය තොරතුරු'!$P$24:$Q$28,2))))</f>
        <v/>
      </c>
      <c r="BL132" s="168" t="str">
        <f aca="false">IF(AA132="","",IF(AA132="-","-",IF(UPPER(AA132)="AB","+",VLOOKUP(AA132,'විෂය තොරතුරු'!$P$24:$Q$28,2))))</f>
        <v/>
      </c>
      <c r="BM132" s="168" t="str">
        <f aca="false">IF(AB132="","",IF(AB132="-","-",IF(UPPER(AB132)="AB","+",VLOOKUP(AB132,'විෂය තොරතුරු'!$P$24:$Q$28,2))))</f>
        <v/>
      </c>
      <c r="BN132" s="168" t="str">
        <f aca="false">IF(AC132="","",IF(AC132="-","-",IF(UPPER(AC132)="AB","+",VLOOKUP(AC132,'විෂය තොරතුරු'!$P$24:$Q$28,2))))</f>
        <v/>
      </c>
      <c r="BO132" s="169" t="str">
        <f aca="false">IF(AD132="","",IF(AD132="-","-",IF(UPPER(AD132)="AB","+",VLOOKUP(AD132,'විෂය තොරතුරු'!$P$24:$Q$28,2))))</f>
        <v/>
      </c>
      <c r="BP132" s="171" t="str">
        <f aca="false">IF(AE132="","",IF(AE132="-","-",IF(UPPER(AE132)="AB","+",VLOOKUP(AE132,'විෂය තොරතුරු'!$P$24:$Q$28,2))))</f>
        <v/>
      </c>
      <c r="BQ132" s="168" t="str">
        <f aca="false">IF(AF132="","",IF(AF132="-","-",IF(UPPER(AF132)="AB","+",VLOOKUP(AF132,'විෂය තොරතුරු'!$P$24:$Q$28,2))))</f>
        <v/>
      </c>
      <c r="BR132" s="168" t="str">
        <f aca="false">IF(AG132="","",IF(AG132="-","-",IF(UPPER(AG132)="AB","+",VLOOKUP(AG132,'විෂය තොරතුරු'!$P$24:$Q$28,2))))</f>
        <v/>
      </c>
      <c r="BS132" s="168" t="str">
        <f aca="false">IF(AH132="","",IF(AH132="-","-",IF(UPPER(AH132)="AB","+",VLOOKUP(AH132,'විෂය තොරතුරු'!$P$24:$Q$28,2))))</f>
        <v/>
      </c>
      <c r="BT132" s="168" t="str">
        <f aca="false">IF(AI132="","",IF(AI132="-","-",IF(UPPER(AI132)="AB","+",VLOOKUP(AI132,'විෂය තොරතුරු'!$P$24:$Q$28,2))))</f>
        <v/>
      </c>
      <c r="BU132" s="168" t="str">
        <f aca="false">IF(AJ132="","",IF(AJ132="-","-",IF(UPPER(AJ132)="AB","+",VLOOKUP(AJ132,'විෂය තොරතුරු'!$P$24:$Q$28,2))))</f>
        <v/>
      </c>
      <c r="BV132" s="168" t="str">
        <f aca="false">IF(AK132="","",IF(AK132="-","-",IF(UPPER(AK132)="AB","+",VLOOKUP(AK132,'විෂය තොරතුරු'!$P$24:$Q$28,2))))</f>
        <v/>
      </c>
      <c r="BW132" s="169" t="str">
        <f aca="false">IF(AL132="","",IF(AL132="-","-",IF(UPPER(AL132)="AB","+",VLOOKUP(AL132,'විෂය තොරතුරු'!$P$24:$Q$28,2))))</f>
        <v/>
      </c>
      <c r="BX132" s="171" t="str">
        <f aca="false">IF($B132="","",COUNTIF($AP132:$BW132,"A"))</f>
        <v/>
      </c>
      <c r="BY132" s="171" t="str">
        <f aca="false">IF($B132="","",COUNTIF($AP132:$BW132,"B"))</f>
        <v/>
      </c>
      <c r="BZ132" s="171" t="str">
        <f aca="false">IF($B132="","",COUNTIF($AP132:$BW132,"C"))</f>
        <v/>
      </c>
      <c r="CA132" s="171" t="str">
        <f aca="false">IF($B132="","",COUNTIF($AP132:$BW132,"S"))</f>
        <v/>
      </c>
      <c r="CB132" s="171" t="str">
        <f aca="false">IF($B132="","",COUNTIF($AP132:$BW132,"W"))</f>
        <v/>
      </c>
      <c r="CC132" s="171" t="str">
        <f aca="false">IF(B132="","",SUM(BX132:CA132))</f>
        <v/>
      </c>
      <c r="CD132" s="169" t="str">
        <f aca="false">IF(B132="","",SUM(BX132:BZ132))</f>
        <v/>
      </c>
      <c r="CE132" s="172" t="str">
        <f aca="false">IF(B132="","",IF(AND(CC132&gt;=6,CD132&gt;=3,OR(E132&gt;=35,F132&gt;=35),L132&gt;=35),"6/3 සමත්",IF(AND(CC132&gt;=5,CD132&gt;=3,OR(E132&gt;=35,F132&gt;=35,L132&gt;=35)),"5/3 සමත්",IF(AND(CC132&gt;=4,CD132&gt;=1,OR(E132&gt;=20,F132&gt;=20,L132&gt;=20)),"සමත් කළ හැකි",IF(CB132=9,"W9","අසමත් ?")))))</f>
        <v/>
      </c>
    </row>
    <row r="133" customFormat="false" ht="13.8" hidden="false" customHeight="false" outlineLevel="0" collapsed="false">
      <c r="A133" s="160" t="n">
        <v>34</v>
      </c>
      <c r="B133" s="161"/>
      <c r="C133" s="161"/>
      <c r="D133" s="162"/>
      <c r="E133" s="163"/>
      <c r="F133" s="164"/>
      <c r="G133" s="163"/>
      <c r="H133" s="165"/>
      <c r="I133" s="165"/>
      <c r="J133" s="164"/>
      <c r="K133" s="163"/>
      <c r="L133" s="165"/>
      <c r="M133" s="165"/>
      <c r="N133" s="164"/>
      <c r="O133" s="163" t="n">
        <v>73</v>
      </c>
      <c r="P133" s="165"/>
      <c r="Q133" s="165"/>
      <c r="R133" s="165"/>
      <c r="S133" s="165"/>
      <c r="T133" s="165"/>
      <c r="U133" s="165"/>
      <c r="V133" s="164"/>
      <c r="W133" s="163"/>
      <c r="X133" s="165"/>
      <c r="Y133" s="165"/>
      <c r="Z133" s="165"/>
      <c r="AA133" s="165"/>
      <c r="AB133" s="165" t="n">
        <v>50</v>
      </c>
      <c r="AC133" s="165"/>
      <c r="AD133" s="164"/>
      <c r="AE133" s="163"/>
      <c r="AF133" s="165"/>
      <c r="AG133" s="165"/>
      <c r="AH133" s="165"/>
      <c r="AI133" s="165"/>
      <c r="AJ133" s="165"/>
      <c r="AK133" s="165"/>
      <c r="AL133" s="166"/>
      <c r="AM133" s="167" t="str">
        <f aca="false">IF(B133="","",SUM(E133:AL133))</f>
        <v/>
      </c>
      <c r="AN133" s="168" t="str">
        <f aca="false">IF(B133="","",AM133/9)</f>
        <v/>
      </c>
      <c r="AO133" s="169" t="str">
        <f aca="false">IF(B133="","",IF(AM133=0,"-",RANK(AM133,$AM$100:$AM$149,0)))</f>
        <v/>
      </c>
      <c r="AP133" s="167" t="str">
        <f aca="false">IF(E133="","",IF(E133="-","-",IF(UPPER(E133)="AB","+",VLOOKUP(E133,'විෂය තොරතුරු'!$P$24:$Q$28,2))))</f>
        <v/>
      </c>
      <c r="AQ133" s="168" t="str">
        <f aca="false">IF(F133="","",IF(F133="-","-",IF(UPPER(F133)="AB","+",VLOOKUP(F133,'විෂය තොරතුරු'!$P$24:$Q$28,2))))</f>
        <v/>
      </c>
      <c r="AR133" s="168" t="str">
        <f aca="false">IF(G133="","",IF(G133="-","-",IF(UPPER(G133)="AB","+",VLOOKUP(G133,'විෂය තොරතුරු'!$P$24:$Q$28,2))))</f>
        <v/>
      </c>
      <c r="AS133" s="168" t="str">
        <f aca="false">IF(H133="","",IF(H133="-","-",IF(UPPER(H133)="AB","+",VLOOKUP(H133,'විෂය තොරතුරු'!$P$24:$Q$28,2))))</f>
        <v/>
      </c>
      <c r="AT133" s="168" t="str">
        <f aca="false">IF(I133="","",IF(I133="-","-",IF(UPPER(I133)="AB","+",VLOOKUP(I133,'විෂය තොරතුරු'!$P$24:$Q$28,2))))</f>
        <v/>
      </c>
      <c r="AU133" s="170" t="str">
        <f aca="false">IF(J133="","",IF(J133="-","-",IF(UPPER(J133)="AB","+",VLOOKUP(J133,'විෂය තොරතුරු'!$P$24:$Q$28,2))))</f>
        <v/>
      </c>
      <c r="AV133" s="171" t="str">
        <f aca="false">IF(K133="","",IF(K133="-","-",IF(UPPER(K133)="AB","+",VLOOKUP(K133,'විෂය තොරතුරු'!$P$24:$Q$28,2))))</f>
        <v/>
      </c>
      <c r="AW133" s="168" t="str">
        <f aca="false">IF(L133="","",IF(L133="-","-",IF(UPPER(L133)="AB","+",VLOOKUP(L133,'විෂය තොරතුරු'!$P$24:$Q$28,2))))</f>
        <v/>
      </c>
      <c r="AX133" s="168" t="str">
        <f aca="false">IF(M133="","",IF(M133="-","-",IF(UPPER(M133)="AB","+",VLOOKUP(M133,'විෂය තොරතුරු'!$P$24:$Q$28,2))))</f>
        <v/>
      </c>
      <c r="AY133" s="169" t="str">
        <f aca="false">IF(N133="","",IF(N133="-","-",IF(UPPER(N133)="AB","+",VLOOKUP(N133,'විෂය තොරතුරු'!$P$24:$Q$28,2))))</f>
        <v/>
      </c>
      <c r="AZ133" s="167" t="str">
        <f aca="false">IF(O133="","",IF(O133="-","-",IF(UPPER(O133)="AB","+",VLOOKUP(O133,'විෂය තොරතුරු'!$P$24:$Q$28,2))))</f>
        <v>B</v>
      </c>
      <c r="BA133" s="168" t="str">
        <f aca="false">IF(P133="","",IF(P133="-","-",IF(UPPER(P133)="AB","+",VLOOKUP(P133,'විෂය තොරතුරු'!$P$24:$Q$28,2))))</f>
        <v/>
      </c>
      <c r="BB133" s="168" t="str">
        <f aca="false">IF(Q133="","",IF(Q133="-","-",IF(UPPER(Q133)="AB","+",VLOOKUP(Q133,'විෂය තොරතුරු'!$P$24:$Q$28,2))))</f>
        <v/>
      </c>
      <c r="BC133" s="168" t="str">
        <f aca="false">IF(R133="","",IF(R133="-","-",IF(UPPER(R133)="AB","+",VLOOKUP(R133,'විෂය තොරතුරු'!$P$24:$Q$28,2))))</f>
        <v/>
      </c>
      <c r="BD133" s="168" t="str">
        <f aca="false">IF(S133="","",IF(S133="-","-",IF(UPPER(S133)="AB","+",VLOOKUP(S133,'විෂය තොරතුරු'!$P$24:$Q$28,2))))</f>
        <v/>
      </c>
      <c r="BE133" s="168" t="str">
        <f aca="false">IF(T133="","",IF(T133="-","-",IF(UPPER(T133)="AB","+",VLOOKUP(T133,'විෂය තොරතුරු'!$P$24:$Q$28,2))))</f>
        <v/>
      </c>
      <c r="BF133" s="168" t="str">
        <f aca="false">IF(U133="","",IF(U133="-","-",IF(UPPER(U133)="AB","+",VLOOKUP(U133,'විෂය තොරතුරු'!$P$24:$Q$28,2))))</f>
        <v/>
      </c>
      <c r="BG133" s="170" t="str">
        <f aca="false">IF(V133="","",IF(V133="-","-",IF(UPPER(V133)="AB","+",VLOOKUP(V133,'විෂය තොරතුරු'!$P$24:$Q$28,2))))</f>
        <v/>
      </c>
      <c r="BH133" s="171" t="str">
        <f aca="false">IF(W133="","",IF(W133="-","-",IF(UPPER(W133)="AB","+",VLOOKUP(W133,'විෂය තොරතුරු'!$P$24:$Q$28,2))))</f>
        <v/>
      </c>
      <c r="BI133" s="168" t="str">
        <f aca="false">IF(X133="","",IF(X133="-","-",IF(UPPER(X133)="AB","+",VLOOKUP(X133,'විෂය තොරතුරු'!$P$24:$Q$28,2))))</f>
        <v/>
      </c>
      <c r="BJ133" s="168" t="str">
        <f aca="false">IF(Y133="","",IF(Y133="-","-",IF(UPPER(Y133)="AB","+",VLOOKUP(Y133,'විෂය තොරතුරු'!$P$24:$Q$28,2))))</f>
        <v/>
      </c>
      <c r="BK133" s="168" t="str">
        <f aca="false">IF(Z133="","",IF(Z133="-","-",IF(UPPER(Z133)="AB","+",VLOOKUP(Z133,'විෂය තොරතුරු'!$P$24:$Q$28,2))))</f>
        <v/>
      </c>
      <c r="BL133" s="168" t="str">
        <f aca="false">IF(AA133="","",IF(AA133="-","-",IF(UPPER(AA133)="AB","+",VLOOKUP(AA133,'විෂය තොරතුරු'!$P$24:$Q$28,2))))</f>
        <v/>
      </c>
      <c r="BM133" s="168" t="str">
        <f aca="false">IF(AB133="","",IF(AB133="-","-",IF(UPPER(AB133)="AB","+",VLOOKUP(AB133,'විෂය තොරතුරු'!$P$24:$Q$28,2))))</f>
        <v>C</v>
      </c>
      <c r="BN133" s="168" t="str">
        <f aca="false">IF(AC133="","",IF(AC133="-","-",IF(UPPER(AC133)="AB","+",VLOOKUP(AC133,'විෂය තොරතුරු'!$P$24:$Q$28,2))))</f>
        <v/>
      </c>
      <c r="BO133" s="169" t="str">
        <f aca="false">IF(AD133="","",IF(AD133="-","-",IF(UPPER(AD133)="AB","+",VLOOKUP(AD133,'විෂය තොරතුරු'!$P$24:$Q$28,2))))</f>
        <v/>
      </c>
      <c r="BP133" s="171" t="str">
        <f aca="false">IF(AE133="","",IF(AE133="-","-",IF(UPPER(AE133)="AB","+",VLOOKUP(AE133,'විෂය තොරතුරු'!$P$24:$Q$28,2))))</f>
        <v/>
      </c>
      <c r="BQ133" s="168" t="str">
        <f aca="false">IF(AF133="","",IF(AF133="-","-",IF(UPPER(AF133)="AB","+",VLOOKUP(AF133,'විෂය තොරතුරු'!$P$24:$Q$28,2))))</f>
        <v/>
      </c>
      <c r="BR133" s="168" t="str">
        <f aca="false">IF(AG133="","",IF(AG133="-","-",IF(UPPER(AG133)="AB","+",VLOOKUP(AG133,'විෂය තොරතුරු'!$P$24:$Q$28,2))))</f>
        <v/>
      </c>
      <c r="BS133" s="168" t="str">
        <f aca="false">IF(AH133="","",IF(AH133="-","-",IF(UPPER(AH133)="AB","+",VLOOKUP(AH133,'විෂය තොරතුරු'!$P$24:$Q$28,2))))</f>
        <v/>
      </c>
      <c r="BT133" s="168" t="str">
        <f aca="false">IF(AI133="","",IF(AI133="-","-",IF(UPPER(AI133)="AB","+",VLOOKUP(AI133,'විෂය තොරතුරු'!$P$24:$Q$28,2))))</f>
        <v/>
      </c>
      <c r="BU133" s="168" t="str">
        <f aca="false">IF(AJ133="","",IF(AJ133="-","-",IF(UPPER(AJ133)="AB","+",VLOOKUP(AJ133,'විෂය තොරතුරු'!$P$24:$Q$28,2))))</f>
        <v/>
      </c>
      <c r="BV133" s="168" t="str">
        <f aca="false">IF(AK133="","",IF(AK133="-","-",IF(UPPER(AK133)="AB","+",VLOOKUP(AK133,'විෂය තොරතුරු'!$P$24:$Q$28,2))))</f>
        <v/>
      </c>
      <c r="BW133" s="169" t="str">
        <f aca="false">IF(AL133="","",IF(AL133="-","-",IF(UPPER(AL133)="AB","+",VLOOKUP(AL133,'විෂය තොරතුරු'!$P$24:$Q$28,2))))</f>
        <v/>
      </c>
      <c r="BX133" s="171" t="str">
        <f aca="false">IF($B133="","",COUNTIF($AP133:$BW133,"A"))</f>
        <v/>
      </c>
      <c r="BY133" s="171" t="str">
        <f aca="false">IF($B133="","",COUNTIF($AP133:$BW133,"B"))</f>
        <v/>
      </c>
      <c r="BZ133" s="171" t="str">
        <f aca="false">IF($B133="","",COUNTIF($AP133:$BW133,"C"))</f>
        <v/>
      </c>
      <c r="CA133" s="171" t="str">
        <f aca="false">IF($B133="","",COUNTIF($AP133:$BW133,"S"))</f>
        <v/>
      </c>
      <c r="CB133" s="171" t="str">
        <f aca="false">IF($B133="","",COUNTIF($AP133:$BW133,"W"))</f>
        <v/>
      </c>
      <c r="CC133" s="171" t="str">
        <f aca="false">IF(B133="","",SUM(BX133:CA133))</f>
        <v/>
      </c>
      <c r="CD133" s="169" t="str">
        <f aca="false">IF(B133="","",SUM(BX133:BZ133))</f>
        <v/>
      </c>
      <c r="CE133" s="172" t="str">
        <f aca="false">IF(B133="","",IF(AND(CC133&gt;=6,CD133&gt;=3,OR(E133&gt;=35,F133&gt;=35),L133&gt;=35),"6/3 සමත්",IF(AND(CC133&gt;=5,CD133&gt;=3,OR(E133&gt;=35,F133&gt;=35,L133&gt;=35)),"5/3 සමත්",IF(AND(CC133&gt;=4,CD133&gt;=1,OR(E133&gt;=20,F133&gt;=20,L133&gt;=20)),"සමත් කළ හැකි",IF(CB133=9,"W9","අසමත් ?")))))</f>
        <v/>
      </c>
    </row>
    <row r="134" customFormat="false" ht="13.8" hidden="false" customHeight="false" outlineLevel="0" collapsed="false">
      <c r="A134" s="160" t="n">
        <v>35</v>
      </c>
      <c r="B134" s="161"/>
      <c r="C134" s="161"/>
      <c r="D134" s="162"/>
      <c r="E134" s="163"/>
      <c r="F134" s="164"/>
      <c r="G134" s="163"/>
      <c r="H134" s="165"/>
      <c r="I134" s="165"/>
      <c r="J134" s="164"/>
      <c r="K134" s="163"/>
      <c r="L134" s="165"/>
      <c r="M134" s="165"/>
      <c r="N134" s="164"/>
      <c r="O134" s="163" t="n">
        <v>48</v>
      </c>
      <c r="P134" s="165"/>
      <c r="Q134" s="165"/>
      <c r="R134" s="165"/>
      <c r="S134" s="165"/>
      <c r="T134" s="165"/>
      <c r="U134" s="165"/>
      <c r="V134" s="164"/>
      <c r="W134" s="163"/>
      <c r="X134" s="165"/>
      <c r="Y134" s="165"/>
      <c r="Z134" s="165"/>
      <c r="AA134" s="165"/>
      <c r="AB134" s="165" t="n">
        <v>73</v>
      </c>
      <c r="AC134" s="165"/>
      <c r="AD134" s="164"/>
      <c r="AE134" s="163" t="n">
        <v>52</v>
      </c>
      <c r="AF134" s="165"/>
      <c r="AG134" s="165"/>
      <c r="AH134" s="165"/>
      <c r="AI134" s="165"/>
      <c r="AJ134" s="165"/>
      <c r="AK134" s="165"/>
      <c r="AL134" s="166"/>
      <c r="AM134" s="167" t="str">
        <f aca="false">IF(B134="","",SUM(E134:AL134))</f>
        <v/>
      </c>
      <c r="AN134" s="168" t="str">
        <f aca="false">IF(B134="","",AM134/9)</f>
        <v/>
      </c>
      <c r="AO134" s="169" t="str">
        <f aca="false">IF(B134="","",IF(AM134=0,"-",RANK(AM134,$AM$100:$AM$149,0)))</f>
        <v/>
      </c>
      <c r="AP134" s="167" t="str">
        <f aca="false">IF(E134="","",IF(E134="-","-",IF(UPPER(E134)="AB","+",VLOOKUP(E134,'විෂය තොරතුරු'!$P$24:$Q$28,2))))</f>
        <v/>
      </c>
      <c r="AQ134" s="168" t="str">
        <f aca="false">IF(F134="","",IF(F134="-","-",IF(UPPER(F134)="AB","+",VLOOKUP(F134,'විෂය තොරතුරු'!$P$24:$Q$28,2))))</f>
        <v/>
      </c>
      <c r="AR134" s="168" t="str">
        <f aca="false">IF(G134="","",IF(G134="-","-",IF(UPPER(G134)="AB","+",VLOOKUP(G134,'විෂය තොරතුරු'!$P$24:$Q$28,2))))</f>
        <v/>
      </c>
      <c r="AS134" s="168" t="str">
        <f aca="false">IF(H134="","",IF(H134="-","-",IF(UPPER(H134)="AB","+",VLOOKUP(H134,'විෂය තොරතුරු'!$P$24:$Q$28,2))))</f>
        <v/>
      </c>
      <c r="AT134" s="168" t="str">
        <f aca="false">IF(I134="","",IF(I134="-","-",IF(UPPER(I134)="AB","+",VLOOKUP(I134,'විෂය තොරතුරු'!$P$24:$Q$28,2))))</f>
        <v/>
      </c>
      <c r="AU134" s="170" t="str">
        <f aca="false">IF(J134="","",IF(J134="-","-",IF(UPPER(J134)="AB","+",VLOOKUP(J134,'විෂය තොරතුරු'!$P$24:$Q$28,2))))</f>
        <v/>
      </c>
      <c r="AV134" s="171" t="str">
        <f aca="false">IF(K134="","",IF(K134="-","-",IF(UPPER(K134)="AB","+",VLOOKUP(K134,'විෂය තොරතුරු'!$P$24:$Q$28,2))))</f>
        <v/>
      </c>
      <c r="AW134" s="168" t="str">
        <f aca="false">IF(L134="","",IF(L134="-","-",IF(UPPER(L134)="AB","+",VLOOKUP(L134,'විෂය තොරතුරු'!$P$24:$Q$28,2))))</f>
        <v/>
      </c>
      <c r="AX134" s="168" t="str">
        <f aca="false">IF(M134="","",IF(M134="-","-",IF(UPPER(M134)="AB","+",VLOOKUP(M134,'විෂය තොරතුරු'!$P$24:$Q$28,2))))</f>
        <v/>
      </c>
      <c r="AY134" s="169" t="str">
        <f aca="false">IF(N134="","",IF(N134="-","-",IF(UPPER(N134)="AB","+",VLOOKUP(N134,'විෂය තොරතුරු'!$P$24:$Q$28,2))))</f>
        <v/>
      </c>
      <c r="AZ134" s="167" t="str">
        <f aca="false">IF(O134="","",IF(O134="-","-",IF(UPPER(O134)="AB","+",VLOOKUP(O134,'විෂය තොරතුරු'!$P$24:$Q$28,2))))</f>
        <v>S</v>
      </c>
      <c r="BA134" s="168" t="str">
        <f aca="false">IF(P134="","",IF(P134="-","-",IF(UPPER(P134)="AB","+",VLOOKUP(P134,'විෂය තොරතුරු'!$P$24:$Q$28,2))))</f>
        <v/>
      </c>
      <c r="BB134" s="168" t="str">
        <f aca="false">IF(Q134="","",IF(Q134="-","-",IF(UPPER(Q134)="AB","+",VLOOKUP(Q134,'විෂය තොරතුරු'!$P$24:$Q$28,2))))</f>
        <v/>
      </c>
      <c r="BC134" s="168" t="str">
        <f aca="false">IF(R134="","",IF(R134="-","-",IF(UPPER(R134)="AB","+",VLOOKUP(R134,'විෂය තොරතුරු'!$P$24:$Q$28,2))))</f>
        <v/>
      </c>
      <c r="BD134" s="168" t="str">
        <f aca="false">IF(S134="","",IF(S134="-","-",IF(UPPER(S134)="AB","+",VLOOKUP(S134,'විෂය තොරතුරු'!$P$24:$Q$28,2))))</f>
        <v/>
      </c>
      <c r="BE134" s="168" t="str">
        <f aca="false">IF(T134="","",IF(T134="-","-",IF(UPPER(T134)="AB","+",VLOOKUP(T134,'විෂය තොරතුරු'!$P$24:$Q$28,2))))</f>
        <v/>
      </c>
      <c r="BF134" s="168" t="str">
        <f aca="false">IF(U134="","",IF(U134="-","-",IF(UPPER(U134)="AB","+",VLOOKUP(U134,'විෂය තොරතුරු'!$P$24:$Q$28,2))))</f>
        <v/>
      </c>
      <c r="BG134" s="170" t="str">
        <f aca="false">IF(V134="","",IF(V134="-","-",IF(UPPER(V134)="AB","+",VLOOKUP(V134,'විෂය තොරතුරු'!$P$24:$Q$28,2))))</f>
        <v/>
      </c>
      <c r="BH134" s="171" t="str">
        <f aca="false">IF(W134="","",IF(W134="-","-",IF(UPPER(W134)="AB","+",VLOOKUP(W134,'විෂය තොරතුරු'!$P$24:$Q$28,2))))</f>
        <v/>
      </c>
      <c r="BI134" s="168" t="str">
        <f aca="false">IF(X134="","",IF(X134="-","-",IF(UPPER(X134)="AB","+",VLOOKUP(X134,'විෂය තොරතුරු'!$P$24:$Q$28,2))))</f>
        <v/>
      </c>
      <c r="BJ134" s="168" t="str">
        <f aca="false">IF(Y134="","",IF(Y134="-","-",IF(UPPER(Y134)="AB","+",VLOOKUP(Y134,'විෂය තොරතුරු'!$P$24:$Q$28,2))))</f>
        <v/>
      </c>
      <c r="BK134" s="168" t="str">
        <f aca="false">IF(Z134="","",IF(Z134="-","-",IF(UPPER(Z134)="AB","+",VLOOKUP(Z134,'විෂය තොරතුරු'!$P$24:$Q$28,2))))</f>
        <v/>
      </c>
      <c r="BL134" s="168" t="str">
        <f aca="false">IF(AA134="","",IF(AA134="-","-",IF(UPPER(AA134)="AB","+",VLOOKUP(AA134,'විෂය තොරතුරු'!$P$24:$Q$28,2))))</f>
        <v/>
      </c>
      <c r="BM134" s="168" t="str">
        <f aca="false">IF(AB134="","",IF(AB134="-","-",IF(UPPER(AB134)="AB","+",VLOOKUP(AB134,'විෂය තොරතුරු'!$P$24:$Q$28,2))))</f>
        <v>B</v>
      </c>
      <c r="BN134" s="168" t="str">
        <f aca="false">IF(AC134="","",IF(AC134="-","-",IF(UPPER(AC134)="AB","+",VLOOKUP(AC134,'විෂය තොරතුරු'!$P$24:$Q$28,2))))</f>
        <v/>
      </c>
      <c r="BO134" s="169" t="str">
        <f aca="false">IF(AD134="","",IF(AD134="-","-",IF(UPPER(AD134)="AB","+",VLOOKUP(AD134,'විෂය තොරතුරු'!$P$24:$Q$28,2))))</f>
        <v/>
      </c>
      <c r="BP134" s="171" t="str">
        <f aca="false">IF(AE134="","",IF(AE134="-","-",IF(UPPER(AE134)="AB","+",VLOOKUP(AE134,'විෂය තොරතුරු'!$P$24:$Q$28,2))))</f>
        <v>C</v>
      </c>
      <c r="BQ134" s="168" t="str">
        <f aca="false">IF(AF134="","",IF(AF134="-","-",IF(UPPER(AF134)="AB","+",VLOOKUP(AF134,'විෂය තොරතුරු'!$P$24:$Q$28,2))))</f>
        <v/>
      </c>
      <c r="BR134" s="168" t="str">
        <f aca="false">IF(AG134="","",IF(AG134="-","-",IF(UPPER(AG134)="AB","+",VLOOKUP(AG134,'විෂය තොරතුරු'!$P$24:$Q$28,2))))</f>
        <v/>
      </c>
      <c r="BS134" s="168" t="str">
        <f aca="false">IF(AH134="","",IF(AH134="-","-",IF(UPPER(AH134)="AB","+",VLOOKUP(AH134,'විෂය තොරතුරු'!$P$24:$Q$28,2))))</f>
        <v/>
      </c>
      <c r="BT134" s="168" t="str">
        <f aca="false">IF(AI134="","",IF(AI134="-","-",IF(UPPER(AI134)="AB","+",VLOOKUP(AI134,'විෂය තොරතුරු'!$P$24:$Q$28,2))))</f>
        <v/>
      </c>
      <c r="BU134" s="168" t="str">
        <f aca="false">IF(AJ134="","",IF(AJ134="-","-",IF(UPPER(AJ134)="AB","+",VLOOKUP(AJ134,'විෂය තොරතුරු'!$P$24:$Q$28,2))))</f>
        <v/>
      </c>
      <c r="BV134" s="168" t="str">
        <f aca="false">IF(AK134="","",IF(AK134="-","-",IF(UPPER(AK134)="AB","+",VLOOKUP(AK134,'විෂය තොරතුරු'!$P$24:$Q$28,2))))</f>
        <v/>
      </c>
      <c r="BW134" s="169" t="str">
        <f aca="false">IF(AL134="","",IF(AL134="-","-",IF(UPPER(AL134)="AB","+",VLOOKUP(AL134,'විෂය තොරතුරු'!$P$24:$Q$28,2))))</f>
        <v/>
      </c>
      <c r="BX134" s="171" t="str">
        <f aca="false">IF($B134="","",COUNTIF($AP134:$BW134,"A"))</f>
        <v/>
      </c>
      <c r="BY134" s="171" t="str">
        <f aca="false">IF($B134="","",COUNTIF($AP134:$BW134,"B"))</f>
        <v/>
      </c>
      <c r="BZ134" s="171" t="str">
        <f aca="false">IF($B134="","",COUNTIF($AP134:$BW134,"C"))</f>
        <v/>
      </c>
      <c r="CA134" s="171" t="str">
        <f aca="false">IF($B134="","",COUNTIF($AP134:$BW134,"S"))</f>
        <v/>
      </c>
      <c r="CB134" s="171" t="str">
        <f aca="false">IF($B134="","",COUNTIF($AP134:$BW134,"W"))</f>
        <v/>
      </c>
      <c r="CC134" s="171" t="str">
        <f aca="false">IF(B134="","",SUM(BX134:CA134))</f>
        <v/>
      </c>
      <c r="CD134" s="169" t="str">
        <f aca="false">IF(B134="","",SUM(BX134:BZ134))</f>
        <v/>
      </c>
      <c r="CE134" s="172" t="str">
        <f aca="false">IF(B134="","",IF(AND(CC134&gt;=6,CD134&gt;=3,OR(E134&gt;=35,F134&gt;=35),L134&gt;=35),"6/3 සමත්",IF(AND(CC134&gt;=5,CD134&gt;=3,OR(E134&gt;=35,F134&gt;=35,L134&gt;=35)),"5/3 සමත්",IF(AND(CC134&gt;=4,CD134&gt;=1,OR(E134&gt;=20,F134&gt;=20,L134&gt;=20)),"සමත් කළ හැකි",IF(CB134=9,"W9","අසමත් ?")))))</f>
        <v/>
      </c>
    </row>
    <row r="135" customFormat="false" ht="13.8" hidden="false" customHeight="false" outlineLevel="0" collapsed="false">
      <c r="A135" s="160" t="n">
        <v>36</v>
      </c>
      <c r="B135" s="161"/>
      <c r="C135" s="161"/>
      <c r="D135" s="162"/>
      <c r="E135" s="163"/>
      <c r="F135" s="164"/>
      <c r="G135" s="163"/>
      <c r="H135" s="165"/>
      <c r="I135" s="165"/>
      <c r="J135" s="164"/>
      <c r="K135" s="163"/>
      <c r="L135" s="165"/>
      <c r="M135" s="165"/>
      <c r="N135" s="164"/>
      <c r="O135" s="163" t="n">
        <v>67</v>
      </c>
      <c r="P135" s="165"/>
      <c r="Q135" s="165"/>
      <c r="R135" s="165"/>
      <c r="S135" s="165"/>
      <c r="T135" s="165"/>
      <c r="U135" s="165"/>
      <c r="V135" s="164"/>
      <c r="W135" s="163"/>
      <c r="X135" s="165"/>
      <c r="Y135" s="165"/>
      <c r="Z135" s="165"/>
      <c r="AA135" s="165"/>
      <c r="AB135" s="165" t="n">
        <v>62</v>
      </c>
      <c r="AC135" s="165"/>
      <c r="AD135" s="164"/>
      <c r="AE135" s="163"/>
      <c r="AF135" s="165"/>
      <c r="AG135" s="165"/>
      <c r="AH135" s="165"/>
      <c r="AI135" s="165"/>
      <c r="AJ135" s="165"/>
      <c r="AK135" s="165"/>
      <c r="AL135" s="166"/>
      <c r="AM135" s="167" t="str">
        <f aca="false">IF(B135="","",SUM(E135:AL135))</f>
        <v/>
      </c>
      <c r="AN135" s="168" t="str">
        <f aca="false">IF(B135="","",AM135/9)</f>
        <v/>
      </c>
      <c r="AO135" s="169" t="str">
        <f aca="false">IF(B135="","",IF(AM135=0,"-",RANK(AM135,$AM$100:$AM$149,0)))</f>
        <v/>
      </c>
      <c r="AP135" s="167" t="str">
        <f aca="false">IF(E135="","",IF(E135="-","-",IF(UPPER(E135)="AB","+",VLOOKUP(E135,'විෂය තොරතුරු'!$P$24:$Q$28,2))))</f>
        <v/>
      </c>
      <c r="AQ135" s="168" t="str">
        <f aca="false">IF(F135="","",IF(F135="-","-",IF(UPPER(F135)="AB","+",VLOOKUP(F135,'විෂය තොරතුරු'!$P$24:$Q$28,2))))</f>
        <v/>
      </c>
      <c r="AR135" s="168" t="str">
        <f aca="false">IF(G135="","",IF(G135="-","-",IF(UPPER(G135)="AB","+",VLOOKUP(G135,'විෂය තොරතුරු'!$P$24:$Q$28,2))))</f>
        <v/>
      </c>
      <c r="AS135" s="168" t="str">
        <f aca="false">IF(H135="","",IF(H135="-","-",IF(UPPER(H135)="AB","+",VLOOKUP(H135,'විෂය තොරතුරු'!$P$24:$Q$28,2))))</f>
        <v/>
      </c>
      <c r="AT135" s="168" t="str">
        <f aca="false">IF(I135="","",IF(I135="-","-",IF(UPPER(I135)="AB","+",VLOOKUP(I135,'විෂය තොරතුරු'!$P$24:$Q$28,2))))</f>
        <v/>
      </c>
      <c r="AU135" s="170" t="str">
        <f aca="false">IF(J135="","",IF(J135="-","-",IF(UPPER(J135)="AB","+",VLOOKUP(J135,'විෂය තොරතුරු'!$P$24:$Q$28,2))))</f>
        <v/>
      </c>
      <c r="AV135" s="171" t="str">
        <f aca="false">IF(K135="","",IF(K135="-","-",IF(UPPER(K135)="AB","+",VLOOKUP(K135,'විෂය තොරතුරු'!$P$24:$Q$28,2))))</f>
        <v/>
      </c>
      <c r="AW135" s="168" t="str">
        <f aca="false">IF(L135="","",IF(L135="-","-",IF(UPPER(L135)="AB","+",VLOOKUP(L135,'විෂය තොරතුරු'!$P$24:$Q$28,2))))</f>
        <v/>
      </c>
      <c r="AX135" s="168" t="str">
        <f aca="false">IF(M135="","",IF(M135="-","-",IF(UPPER(M135)="AB","+",VLOOKUP(M135,'විෂය තොරතුරු'!$P$24:$Q$28,2))))</f>
        <v/>
      </c>
      <c r="AY135" s="169" t="str">
        <f aca="false">IF(N135="","",IF(N135="-","-",IF(UPPER(N135)="AB","+",VLOOKUP(N135,'විෂය තොරතුරු'!$P$24:$Q$28,2))))</f>
        <v/>
      </c>
      <c r="AZ135" s="167" t="str">
        <f aca="false">IF(O135="","",IF(O135="-","-",IF(UPPER(O135)="AB","+",VLOOKUP(O135,'විෂය තොරතුරු'!$P$24:$Q$28,2))))</f>
        <v>B</v>
      </c>
      <c r="BA135" s="168" t="str">
        <f aca="false">IF(P135="","",IF(P135="-","-",IF(UPPER(P135)="AB","+",VLOOKUP(P135,'විෂය තොරතුරු'!$P$24:$Q$28,2))))</f>
        <v/>
      </c>
      <c r="BB135" s="168" t="str">
        <f aca="false">IF(Q135="","",IF(Q135="-","-",IF(UPPER(Q135)="AB","+",VLOOKUP(Q135,'විෂය තොරතුරු'!$P$24:$Q$28,2))))</f>
        <v/>
      </c>
      <c r="BC135" s="168" t="str">
        <f aca="false">IF(R135="","",IF(R135="-","-",IF(UPPER(R135)="AB","+",VLOOKUP(R135,'විෂය තොරතුරු'!$P$24:$Q$28,2))))</f>
        <v/>
      </c>
      <c r="BD135" s="168" t="str">
        <f aca="false">IF(S135="","",IF(S135="-","-",IF(UPPER(S135)="AB","+",VLOOKUP(S135,'විෂය තොරතුරු'!$P$24:$Q$28,2))))</f>
        <v/>
      </c>
      <c r="BE135" s="168" t="str">
        <f aca="false">IF(T135="","",IF(T135="-","-",IF(UPPER(T135)="AB","+",VLOOKUP(T135,'විෂය තොරතුරු'!$P$24:$Q$28,2))))</f>
        <v/>
      </c>
      <c r="BF135" s="168" t="str">
        <f aca="false">IF(U135="","",IF(U135="-","-",IF(UPPER(U135)="AB","+",VLOOKUP(U135,'විෂය තොරතුරු'!$P$24:$Q$28,2))))</f>
        <v/>
      </c>
      <c r="BG135" s="170" t="str">
        <f aca="false">IF(V135="","",IF(V135="-","-",IF(UPPER(V135)="AB","+",VLOOKUP(V135,'විෂය තොරතුරු'!$P$24:$Q$28,2))))</f>
        <v/>
      </c>
      <c r="BH135" s="171" t="str">
        <f aca="false">IF(W135="","",IF(W135="-","-",IF(UPPER(W135)="AB","+",VLOOKUP(W135,'විෂය තොරතුරු'!$P$24:$Q$28,2))))</f>
        <v/>
      </c>
      <c r="BI135" s="168" t="str">
        <f aca="false">IF(X135="","",IF(X135="-","-",IF(UPPER(X135)="AB","+",VLOOKUP(X135,'විෂය තොරතුරු'!$P$24:$Q$28,2))))</f>
        <v/>
      </c>
      <c r="BJ135" s="168" t="str">
        <f aca="false">IF(Y135="","",IF(Y135="-","-",IF(UPPER(Y135)="AB","+",VLOOKUP(Y135,'විෂය තොරතුරු'!$P$24:$Q$28,2))))</f>
        <v/>
      </c>
      <c r="BK135" s="168" t="str">
        <f aca="false">IF(Z135="","",IF(Z135="-","-",IF(UPPER(Z135)="AB","+",VLOOKUP(Z135,'විෂය තොරතුරු'!$P$24:$Q$28,2))))</f>
        <v/>
      </c>
      <c r="BL135" s="168" t="str">
        <f aca="false">IF(AA135="","",IF(AA135="-","-",IF(UPPER(AA135)="AB","+",VLOOKUP(AA135,'විෂය තොරතුරු'!$P$24:$Q$28,2))))</f>
        <v/>
      </c>
      <c r="BM135" s="168" t="str">
        <f aca="false">IF(AB135="","",IF(AB135="-","-",IF(UPPER(AB135)="AB","+",VLOOKUP(AB135,'විෂය තොරතුරු'!$P$24:$Q$28,2))))</f>
        <v>C</v>
      </c>
      <c r="BN135" s="168" t="str">
        <f aca="false">IF(AC135="","",IF(AC135="-","-",IF(UPPER(AC135)="AB","+",VLOOKUP(AC135,'විෂය තොරතුරු'!$P$24:$Q$28,2))))</f>
        <v/>
      </c>
      <c r="BO135" s="169" t="str">
        <f aca="false">IF(AD135="","",IF(AD135="-","-",IF(UPPER(AD135)="AB","+",VLOOKUP(AD135,'විෂය තොරතුරු'!$P$24:$Q$28,2))))</f>
        <v/>
      </c>
      <c r="BP135" s="171" t="str">
        <f aca="false">IF(AE135="","",IF(AE135="-","-",IF(UPPER(AE135)="AB","+",VLOOKUP(AE135,'විෂය තොරතුරු'!$P$24:$Q$28,2))))</f>
        <v/>
      </c>
      <c r="BQ135" s="168" t="str">
        <f aca="false">IF(AF135="","",IF(AF135="-","-",IF(UPPER(AF135)="AB","+",VLOOKUP(AF135,'විෂය තොරතුරු'!$P$24:$Q$28,2))))</f>
        <v/>
      </c>
      <c r="BR135" s="168" t="str">
        <f aca="false">IF(AG135="","",IF(AG135="-","-",IF(UPPER(AG135)="AB","+",VLOOKUP(AG135,'විෂය තොරතුරු'!$P$24:$Q$28,2))))</f>
        <v/>
      </c>
      <c r="BS135" s="168" t="str">
        <f aca="false">IF(AH135="","",IF(AH135="-","-",IF(UPPER(AH135)="AB","+",VLOOKUP(AH135,'විෂය තොරතුරු'!$P$24:$Q$28,2))))</f>
        <v/>
      </c>
      <c r="BT135" s="168" t="str">
        <f aca="false">IF(AI135="","",IF(AI135="-","-",IF(UPPER(AI135)="AB","+",VLOOKUP(AI135,'විෂය තොරතුරු'!$P$24:$Q$28,2))))</f>
        <v/>
      </c>
      <c r="BU135" s="168" t="str">
        <f aca="false">IF(AJ135="","",IF(AJ135="-","-",IF(UPPER(AJ135)="AB","+",VLOOKUP(AJ135,'විෂය තොරතුරු'!$P$24:$Q$28,2))))</f>
        <v/>
      </c>
      <c r="BV135" s="168" t="str">
        <f aca="false">IF(AK135="","",IF(AK135="-","-",IF(UPPER(AK135)="AB","+",VLOOKUP(AK135,'විෂය තොරතුරු'!$P$24:$Q$28,2))))</f>
        <v/>
      </c>
      <c r="BW135" s="169" t="str">
        <f aca="false">IF(AL135="","",IF(AL135="-","-",IF(UPPER(AL135)="AB","+",VLOOKUP(AL135,'විෂය තොරතුරු'!$P$24:$Q$28,2))))</f>
        <v/>
      </c>
      <c r="BX135" s="171" t="str">
        <f aca="false">IF($B135="","",COUNTIF($AP135:$BW135,"A"))</f>
        <v/>
      </c>
      <c r="BY135" s="171" t="str">
        <f aca="false">IF($B135="","",COUNTIF($AP135:$BW135,"B"))</f>
        <v/>
      </c>
      <c r="BZ135" s="171" t="str">
        <f aca="false">IF($B135="","",COUNTIF($AP135:$BW135,"C"))</f>
        <v/>
      </c>
      <c r="CA135" s="171" t="str">
        <f aca="false">IF($B135="","",COUNTIF($AP135:$BW135,"S"))</f>
        <v/>
      </c>
      <c r="CB135" s="171" t="str">
        <f aca="false">IF($B135="","",COUNTIF($AP135:$BW135,"W"))</f>
        <v/>
      </c>
      <c r="CC135" s="171" t="str">
        <f aca="false">IF(B135="","",SUM(BX135:CA135))</f>
        <v/>
      </c>
      <c r="CD135" s="169" t="str">
        <f aca="false">IF(B135="","",SUM(BX135:BZ135))</f>
        <v/>
      </c>
      <c r="CE135" s="172" t="str">
        <f aca="false">IF(B135="","",IF(AND(CC135&gt;=6,CD135&gt;=3,OR(E135&gt;=35,F135&gt;=35),L135&gt;=35),"6/3 සමත්",IF(AND(CC135&gt;=5,CD135&gt;=3,OR(E135&gt;=35,F135&gt;=35,L135&gt;=35)),"5/3 සමත්",IF(AND(CC135&gt;=4,CD135&gt;=1,OR(E135&gt;=20,F135&gt;=20,L135&gt;=20)),"සමත් කළ හැකි",IF(CB135=9,"W9","අසමත් ?")))))</f>
        <v/>
      </c>
    </row>
    <row r="136" customFormat="false" ht="13.8" hidden="false" customHeight="false" outlineLevel="0" collapsed="false">
      <c r="A136" s="160" t="n">
        <v>37</v>
      </c>
      <c r="B136" s="161"/>
      <c r="C136" s="161"/>
      <c r="D136" s="162"/>
      <c r="E136" s="163"/>
      <c r="F136" s="164"/>
      <c r="G136" s="163"/>
      <c r="H136" s="165"/>
      <c r="I136" s="165"/>
      <c r="J136" s="164"/>
      <c r="K136" s="163"/>
      <c r="L136" s="165"/>
      <c r="M136" s="165"/>
      <c r="N136" s="164"/>
      <c r="O136" s="163" t="n">
        <v>97</v>
      </c>
      <c r="P136" s="165"/>
      <c r="Q136" s="165"/>
      <c r="R136" s="165"/>
      <c r="S136" s="165"/>
      <c r="T136" s="165"/>
      <c r="U136" s="165"/>
      <c r="V136" s="164"/>
      <c r="W136" s="163"/>
      <c r="X136" s="165"/>
      <c r="Y136" s="165"/>
      <c r="Z136" s="165"/>
      <c r="AA136" s="165"/>
      <c r="AB136" s="165"/>
      <c r="AC136" s="165"/>
      <c r="AD136" s="164"/>
      <c r="AE136" s="163" t="n">
        <v>76</v>
      </c>
      <c r="AF136" s="165"/>
      <c r="AG136" s="165"/>
      <c r="AH136" s="165"/>
      <c r="AI136" s="165"/>
      <c r="AJ136" s="165"/>
      <c r="AK136" s="165"/>
      <c r="AL136" s="166"/>
      <c r="AM136" s="167" t="str">
        <f aca="false">IF(B136="","",SUM(E136:AL136))</f>
        <v/>
      </c>
      <c r="AN136" s="168" t="str">
        <f aca="false">IF(B136="","",AM136/9)</f>
        <v/>
      </c>
      <c r="AO136" s="169" t="str">
        <f aca="false">IF(B136="","",IF(AM136=0,"-",RANK(AM136,$AM$100:$AM$149,0)))</f>
        <v/>
      </c>
      <c r="AP136" s="167" t="str">
        <f aca="false">IF(E136="","",IF(E136="-","-",IF(UPPER(E136)="AB","+",VLOOKUP(E136,'විෂය තොරතුරු'!$P$24:$Q$28,2))))</f>
        <v/>
      </c>
      <c r="AQ136" s="168" t="str">
        <f aca="false">IF(F136="","",IF(F136="-","-",IF(UPPER(F136)="AB","+",VLOOKUP(F136,'විෂය තොරතුරු'!$P$24:$Q$28,2))))</f>
        <v/>
      </c>
      <c r="AR136" s="168" t="str">
        <f aca="false">IF(G136="","",IF(G136="-","-",IF(UPPER(G136)="AB","+",VLOOKUP(G136,'විෂය තොරතුරු'!$P$24:$Q$28,2))))</f>
        <v/>
      </c>
      <c r="AS136" s="168" t="str">
        <f aca="false">IF(H136="","",IF(H136="-","-",IF(UPPER(H136)="AB","+",VLOOKUP(H136,'විෂය තොරතුරු'!$P$24:$Q$28,2))))</f>
        <v/>
      </c>
      <c r="AT136" s="168" t="str">
        <f aca="false">IF(I136="","",IF(I136="-","-",IF(UPPER(I136)="AB","+",VLOOKUP(I136,'විෂය තොරතුරු'!$P$24:$Q$28,2))))</f>
        <v/>
      </c>
      <c r="AU136" s="170" t="str">
        <f aca="false">IF(J136="","",IF(J136="-","-",IF(UPPER(J136)="AB","+",VLOOKUP(J136,'විෂය තොරතුරු'!$P$24:$Q$28,2))))</f>
        <v/>
      </c>
      <c r="AV136" s="171" t="str">
        <f aca="false">IF(K136="","",IF(K136="-","-",IF(UPPER(K136)="AB","+",VLOOKUP(K136,'විෂය තොරතුරු'!$P$24:$Q$28,2))))</f>
        <v/>
      </c>
      <c r="AW136" s="168" t="str">
        <f aca="false">IF(L136="","",IF(L136="-","-",IF(UPPER(L136)="AB","+",VLOOKUP(L136,'විෂය තොරතුරු'!$P$24:$Q$28,2))))</f>
        <v/>
      </c>
      <c r="AX136" s="168" t="str">
        <f aca="false">IF(M136="","",IF(M136="-","-",IF(UPPER(M136)="AB","+",VLOOKUP(M136,'විෂය තොරතුරු'!$P$24:$Q$28,2))))</f>
        <v/>
      </c>
      <c r="AY136" s="169" t="str">
        <f aca="false">IF(N136="","",IF(N136="-","-",IF(UPPER(N136)="AB","+",VLOOKUP(N136,'විෂය තොරතුරු'!$P$24:$Q$28,2))))</f>
        <v/>
      </c>
      <c r="AZ136" s="167" t="str">
        <f aca="false">IF(O136="","",IF(O136="-","-",IF(UPPER(O136)="AB","+",VLOOKUP(O136,'විෂය තොරතුරු'!$P$24:$Q$28,2))))</f>
        <v>A</v>
      </c>
      <c r="BA136" s="168" t="str">
        <f aca="false">IF(P136="","",IF(P136="-","-",IF(UPPER(P136)="AB","+",VLOOKUP(P136,'විෂය තොරතුරු'!$P$24:$Q$28,2))))</f>
        <v/>
      </c>
      <c r="BB136" s="168" t="str">
        <f aca="false">IF(Q136="","",IF(Q136="-","-",IF(UPPER(Q136)="AB","+",VLOOKUP(Q136,'විෂය තොරතුරු'!$P$24:$Q$28,2))))</f>
        <v/>
      </c>
      <c r="BC136" s="168" t="str">
        <f aca="false">IF(R136="","",IF(R136="-","-",IF(UPPER(R136)="AB","+",VLOOKUP(R136,'විෂය තොරතුරු'!$P$24:$Q$28,2))))</f>
        <v/>
      </c>
      <c r="BD136" s="168" t="str">
        <f aca="false">IF(S136="","",IF(S136="-","-",IF(UPPER(S136)="AB","+",VLOOKUP(S136,'විෂය තොරතුරු'!$P$24:$Q$28,2))))</f>
        <v/>
      </c>
      <c r="BE136" s="168" t="str">
        <f aca="false">IF(T136="","",IF(T136="-","-",IF(UPPER(T136)="AB","+",VLOOKUP(T136,'විෂය තොරතුරු'!$P$24:$Q$28,2))))</f>
        <v/>
      </c>
      <c r="BF136" s="168" t="str">
        <f aca="false">IF(U136="","",IF(U136="-","-",IF(UPPER(U136)="AB","+",VLOOKUP(U136,'විෂය තොරතුරු'!$P$24:$Q$28,2))))</f>
        <v/>
      </c>
      <c r="BG136" s="170" t="str">
        <f aca="false">IF(V136="","",IF(V136="-","-",IF(UPPER(V136)="AB","+",VLOOKUP(V136,'විෂය තොරතුරු'!$P$24:$Q$28,2))))</f>
        <v/>
      </c>
      <c r="BH136" s="171" t="str">
        <f aca="false">IF(W136="","",IF(W136="-","-",IF(UPPER(W136)="AB","+",VLOOKUP(W136,'විෂය තොරතුරු'!$P$24:$Q$28,2))))</f>
        <v/>
      </c>
      <c r="BI136" s="168" t="str">
        <f aca="false">IF(X136="","",IF(X136="-","-",IF(UPPER(X136)="AB","+",VLOOKUP(X136,'විෂය තොරතුරු'!$P$24:$Q$28,2))))</f>
        <v/>
      </c>
      <c r="BJ136" s="168" t="str">
        <f aca="false">IF(Y136="","",IF(Y136="-","-",IF(UPPER(Y136)="AB","+",VLOOKUP(Y136,'විෂය තොරතුරු'!$P$24:$Q$28,2))))</f>
        <v/>
      </c>
      <c r="BK136" s="168" t="str">
        <f aca="false">IF(Z136="","",IF(Z136="-","-",IF(UPPER(Z136)="AB","+",VLOOKUP(Z136,'විෂය තොරතුරු'!$P$24:$Q$28,2))))</f>
        <v/>
      </c>
      <c r="BL136" s="168" t="str">
        <f aca="false">IF(AA136="","",IF(AA136="-","-",IF(UPPER(AA136)="AB","+",VLOOKUP(AA136,'විෂය තොරතුරු'!$P$24:$Q$28,2))))</f>
        <v/>
      </c>
      <c r="BM136" s="168" t="str">
        <f aca="false">IF(AB136="","",IF(AB136="-","-",IF(UPPER(AB136)="AB","+",VLOOKUP(AB136,'විෂය තොරතුරු'!$P$24:$Q$28,2))))</f>
        <v/>
      </c>
      <c r="BN136" s="168" t="str">
        <f aca="false">IF(AC136="","",IF(AC136="-","-",IF(UPPER(AC136)="AB","+",VLOOKUP(AC136,'විෂය තොරතුරු'!$P$24:$Q$28,2))))</f>
        <v/>
      </c>
      <c r="BO136" s="169" t="str">
        <f aca="false">IF(AD136="","",IF(AD136="-","-",IF(UPPER(AD136)="AB","+",VLOOKUP(AD136,'විෂය තොරතුරු'!$P$24:$Q$28,2))))</f>
        <v/>
      </c>
      <c r="BP136" s="171" t="str">
        <f aca="false">IF(AE136="","",IF(AE136="-","-",IF(UPPER(AE136)="AB","+",VLOOKUP(AE136,'විෂය තොරතුරු'!$P$24:$Q$28,2))))</f>
        <v>A</v>
      </c>
      <c r="BQ136" s="168" t="str">
        <f aca="false">IF(AF136="","",IF(AF136="-","-",IF(UPPER(AF136)="AB","+",VLOOKUP(AF136,'විෂය තොරතුරු'!$P$24:$Q$28,2))))</f>
        <v/>
      </c>
      <c r="BR136" s="168" t="str">
        <f aca="false">IF(AG136="","",IF(AG136="-","-",IF(UPPER(AG136)="AB","+",VLOOKUP(AG136,'විෂය තොරතුරු'!$P$24:$Q$28,2))))</f>
        <v/>
      </c>
      <c r="BS136" s="168" t="str">
        <f aca="false">IF(AH136="","",IF(AH136="-","-",IF(UPPER(AH136)="AB","+",VLOOKUP(AH136,'විෂය තොරතුරු'!$P$24:$Q$28,2))))</f>
        <v/>
      </c>
      <c r="BT136" s="168" t="str">
        <f aca="false">IF(AI136="","",IF(AI136="-","-",IF(UPPER(AI136)="AB","+",VLOOKUP(AI136,'විෂය තොරතුරු'!$P$24:$Q$28,2))))</f>
        <v/>
      </c>
      <c r="BU136" s="168" t="str">
        <f aca="false">IF(AJ136="","",IF(AJ136="-","-",IF(UPPER(AJ136)="AB","+",VLOOKUP(AJ136,'විෂය තොරතුරු'!$P$24:$Q$28,2))))</f>
        <v/>
      </c>
      <c r="BV136" s="168" t="str">
        <f aca="false">IF(AK136="","",IF(AK136="-","-",IF(UPPER(AK136)="AB","+",VLOOKUP(AK136,'විෂය තොරතුරු'!$P$24:$Q$28,2))))</f>
        <v/>
      </c>
      <c r="BW136" s="169" t="str">
        <f aca="false">IF(AL136="","",IF(AL136="-","-",IF(UPPER(AL136)="AB","+",VLOOKUP(AL136,'විෂය තොරතුරු'!$P$24:$Q$28,2))))</f>
        <v/>
      </c>
      <c r="BX136" s="171" t="str">
        <f aca="false">IF($B136="","",COUNTIF($AP136:$BW136,"A"))</f>
        <v/>
      </c>
      <c r="BY136" s="171" t="str">
        <f aca="false">IF($B136="","",COUNTIF($AP136:$BW136,"B"))</f>
        <v/>
      </c>
      <c r="BZ136" s="171" t="str">
        <f aca="false">IF($B136="","",COUNTIF($AP136:$BW136,"C"))</f>
        <v/>
      </c>
      <c r="CA136" s="171" t="str">
        <f aca="false">IF($B136="","",COUNTIF($AP136:$BW136,"S"))</f>
        <v/>
      </c>
      <c r="CB136" s="171" t="str">
        <f aca="false">IF($B136="","",COUNTIF($AP136:$BW136,"W"))</f>
        <v/>
      </c>
      <c r="CC136" s="171" t="str">
        <f aca="false">IF(B136="","",SUM(BX136:CA136))</f>
        <v/>
      </c>
      <c r="CD136" s="169" t="str">
        <f aca="false">IF(B136="","",SUM(BX136:BZ136))</f>
        <v/>
      </c>
      <c r="CE136" s="172" t="str">
        <f aca="false">IF(B136="","",IF(AND(CC136&gt;=6,CD136&gt;=3,OR(E136&gt;=35,F136&gt;=35),L136&gt;=35),"6/3 සමත්",IF(AND(CC136&gt;=5,CD136&gt;=3,OR(E136&gt;=35,F136&gt;=35,L136&gt;=35)),"5/3 සමත්",IF(AND(CC136&gt;=4,CD136&gt;=1,OR(E136&gt;=20,F136&gt;=20,L136&gt;=20)),"සමත් කළ හැකි",IF(CB136=9,"W9","අසමත් ?")))))</f>
        <v/>
      </c>
    </row>
    <row r="137" customFormat="false" ht="13.8" hidden="false" customHeight="false" outlineLevel="0" collapsed="false">
      <c r="A137" s="160" t="n">
        <v>38</v>
      </c>
      <c r="B137" s="161"/>
      <c r="C137" s="161"/>
      <c r="D137" s="162"/>
      <c r="E137" s="163"/>
      <c r="F137" s="164"/>
      <c r="G137" s="163"/>
      <c r="H137" s="165"/>
      <c r="I137" s="165"/>
      <c r="J137" s="164"/>
      <c r="K137" s="163"/>
      <c r="L137" s="165"/>
      <c r="M137" s="165"/>
      <c r="N137" s="164"/>
      <c r="O137" s="163" t="n">
        <v>80</v>
      </c>
      <c r="P137" s="165"/>
      <c r="Q137" s="165"/>
      <c r="R137" s="165"/>
      <c r="S137" s="165"/>
      <c r="T137" s="165"/>
      <c r="U137" s="165"/>
      <c r="V137" s="164"/>
      <c r="W137" s="163"/>
      <c r="X137" s="165"/>
      <c r="Y137" s="165"/>
      <c r="Z137" s="165"/>
      <c r="AA137" s="165"/>
      <c r="AB137" s="165"/>
      <c r="AC137" s="165"/>
      <c r="AD137" s="164"/>
      <c r="AE137" s="163" t="n">
        <v>55</v>
      </c>
      <c r="AF137" s="165"/>
      <c r="AG137" s="165"/>
      <c r="AH137" s="165"/>
      <c r="AI137" s="165"/>
      <c r="AJ137" s="165"/>
      <c r="AK137" s="165"/>
      <c r="AL137" s="166"/>
      <c r="AM137" s="167" t="str">
        <f aca="false">IF(B137="","",SUM(E137:AL137))</f>
        <v/>
      </c>
      <c r="AN137" s="168" t="str">
        <f aca="false">IF(B137="","",AM137/9)</f>
        <v/>
      </c>
      <c r="AO137" s="169" t="str">
        <f aca="false">IF(B137="","",IF(AM137=0,"-",RANK(AM137,$AM$100:$AM$149,0)))</f>
        <v/>
      </c>
      <c r="AP137" s="167" t="str">
        <f aca="false">IF(E137="","",IF(E137="-","-",IF(UPPER(E137)="AB","+",VLOOKUP(E137,'විෂය තොරතුරු'!$P$24:$Q$28,2))))</f>
        <v/>
      </c>
      <c r="AQ137" s="168" t="str">
        <f aca="false">IF(F137="","",IF(F137="-","-",IF(UPPER(F137)="AB","+",VLOOKUP(F137,'විෂය තොරතුරු'!$P$24:$Q$28,2))))</f>
        <v/>
      </c>
      <c r="AR137" s="168" t="str">
        <f aca="false">IF(G137="","",IF(G137="-","-",IF(UPPER(G137)="AB","+",VLOOKUP(G137,'විෂය තොරතුරු'!$P$24:$Q$28,2))))</f>
        <v/>
      </c>
      <c r="AS137" s="168" t="str">
        <f aca="false">IF(H137="","",IF(H137="-","-",IF(UPPER(H137)="AB","+",VLOOKUP(H137,'විෂය තොරතුරු'!$P$24:$Q$28,2))))</f>
        <v/>
      </c>
      <c r="AT137" s="168" t="str">
        <f aca="false">IF(I137="","",IF(I137="-","-",IF(UPPER(I137)="AB","+",VLOOKUP(I137,'විෂය තොරතුරු'!$P$24:$Q$28,2))))</f>
        <v/>
      </c>
      <c r="AU137" s="170" t="str">
        <f aca="false">IF(J137="","",IF(J137="-","-",IF(UPPER(J137)="AB","+",VLOOKUP(J137,'විෂය තොරතුරු'!$P$24:$Q$28,2))))</f>
        <v/>
      </c>
      <c r="AV137" s="171" t="str">
        <f aca="false">IF(K137="","",IF(K137="-","-",IF(UPPER(K137)="AB","+",VLOOKUP(K137,'විෂය තොරතුරු'!$P$24:$Q$28,2))))</f>
        <v/>
      </c>
      <c r="AW137" s="168" t="str">
        <f aca="false">IF(L137="","",IF(L137="-","-",IF(UPPER(L137)="AB","+",VLOOKUP(L137,'විෂය තොරතුරු'!$P$24:$Q$28,2))))</f>
        <v/>
      </c>
      <c r="AX137" s="168" t="str">
        <f aca="false">IF(M137="","",IF(M137="-","-",IF(UPPER(M137)="AB","+",VLOOKUP(M137,'විෂය තොරතුරු'!$P$24:$Q$28,2))))</f>
        <v/>
      </c>
      <c r="AY137" s="169" t="str">
        <f aca="false">IF(N137="","",IF(N137="-","-",IF(UPPER(N137)="AB","+",VLOOKUP(N137,'විෂය තොරතුරු'!$P$24:$Q$28,2))))</f>
        <v/>
      </c>
      <c r="AZ137" s="167" t="str">
        <f aca="false">IF(O137="","",IF(O137="-","-",IF(UPPER(O137)="AB","+",VLOOKUP(O137,'විෂය තොරතුරු'!$P$24:$Q$28,2))))</f>
        <v>A</v>
      </c>
      <c r="BA137" s="168" t="str">
        <f aca="false">IF(P137="","",IF(P137="-","-",IF(UPPER(P137)="AB","+",VLOOKUP(P137,'විෂය තොරතුරු'!$P$24:$Q$28,2))))</f>
        <v/>
      </c>
      <c r="BB137" s="168" t="str">
        <f aca="false">IF(Q137="","",IF(Q137="-","-",IF(UPPER(Q137)="AB","+",VLOOKUP(Q137,'විෂය තොරතුරු'!$P$24:$Q$28,2))))</f>
        <v/>
      </c>
      <c r="BC137" s="168" t="str">
        <f aca="false">IF(R137="","",IF(R137="-","-",IF(UPPER(R137)="AB","+",VLOOKUP(R137,'විෂය තොරතුරු'!$P$24:$Q$28,2))))</f>
        <v/>
      </c>
      <c r="BD137" s="168" t="str">
        <f aca="false">IF(S137="","",IF(S137="-","-",IF(UPPER(S137)="AB","+",VLOOKUP(S137,'විෂය තොරතුරු'!$P$24:$Q$28,2))))</f>
        <v/>
      </c>
      <c r="BE137" s="168" t="str">
        <f aca="false">IF(T137="","",IF(T137="-","-",IF(UPPER(T137)="AB","+",VLOOKUP(T137,'විෂය තොරතුරු'!$P$24:$Q$28,2))))</f>
        <v/>
      </c>
      <c r="BF137" s="168" t="str">
        <f aca="false">IF(U137="","",IF(U137="-","-",IF(UPPER(U137)="AB","+",VLOOKUP(U137,'විෂය තොරතුරු'!$P$24:$Q$28,2))))</f>
        <v/>
      </c>
      <c r="BG137" s="170" t="str">
        <f aca="false">IF(V137="","",IF(V137="-","-",IF(UPPER(V137)="AB","+",VLOOKUP(V137,'විෂය තොරතුරු'!$P$24:$Q$28,2))))</f>
        <v/>
      </c>
      <c r="BH137" s="171" t="str">
        <f aca="false">IF(W137="","",IF(W137="-","-",IF(UPPER(W137)="AB","+",VLOOKUP(W137,'විෂය තොරතුරු'!$P$24:$Q$28,2))))</f>
        <v/>
      </c>
      <c r="BI137" s="168" t="str">
        <f aca="false">IF(X137="","",IF(X137="-","-",IF(UPPER(X137)="AB","+",VLOOKUP(X137,'විෂය තොරතුරු'!$P$24:$Q$28,2))))</f>
        <v/>
      </c>
      <c r="BJ137" s="168" t="str">
        <f aca="false">IF(Y137="","",IF(Y137="-","-",IF(UPPER(Y137)="AB","+",VLOOKUP(Y137,'විෂය තොරතුරු'!$P$24:$Q$28,2))))</f>
        <v/>
      </c>
      <c r="BK137" s="168" t="str">
        <f aca="false">IF(Z137="","",IF(Z137="-","-",IF(UPPER(Z137)="AB","+",VLOOKUP(Z137,'විෂය තොරතුරු'!$P$24:$Q$28,2))))</f>
        <v/>
      </c>
      <c r="BL137" s="168" t="str">
        <f aca="false">IF(AA137="","",IF(AA137="-","-",IF(UPPER(AA137)="AB","+",VLOOKUP(AA137,'විෂය තොරතුරු'!$P$24:$Q$28,2))))</f>
        <v/>
      </c>
      <c r="BM137" s="168" t="str">
        <f aca="false">IF(AB137="","",IF(AB137="-","-",IF(UPPER(AB137)="AB","+",VLOOKUP(AB137,'විෂය තොරතුරු'!$P$24:$Q$28,2))))</f>
        <v/>
      </c>
      <c r="BN137" s="168" t="str">
        <f aca="false">IF(AC137="","",IF(AC137="-","-",IF(UPPER(AC137)="AB","+",VLOOKUP(AC137,'විෂය තොරතුරු'!$P$24:$Q$28,2))))</f>
        <v/>
      </c>
      <c r="BO137" s="169" t="str">
        <f aca="false">IF(AD137="","",IF(AD137="-","-",IF(UPPER(AD137)="AB","+",VLOOKUP(AD137,'විෂය තොරතුරු'!$P$24:$Q$28,2))))</f>
        <v/>
      </c>
      <c r="BP137" s="171" t="str">
        <f aca="false">IF(AE137="","",IF(AE137="-","-",IF(UPPER(AE137)="AB","+",VLOOKUP(AE137,'විෂය තොරතුරු'!$P$24:$Q$28,2))))</f>
        <v>C</v>
      </c>
      <c r="BQ137" s="168" t="str">
        <f aca="false">IF(AF137="","",IF(AF137="-","-",IF(UPPER(AF137)="AB","+",VLOOKUP(AF137,'විෂය තොරතුරු'!$P$24:$Q$28,2))))</f>
        <v/>
      </c>
      <c r="BR137" s="168" t="str">
        <f aca="false">IF(AG137="","",IF(AG137="-","-",IF(UPPER(AG137)="AB","+",VLOOKUP(AG137,'විෂය තොරතුරු'!$P$24:$Q$28,2))))</f>
        <v/>
      </c>
      <c r="BS137" s="168" t="str">
        <f aca="false">IF(AH137="","",IF(AH137="-","-",IF(UPPER(AH137)="AB","+",VLOOKUP(AH137,'විෂය තොරතුරු'!$P$24:$Q$28,2))))</f>
        <v/>
      </c>
      <c r="BT137" s="168" t="str">
        <f aca="false">IF(AI137="","",IF(AI137="-","-",IF(UPPER(AI137)="AB","+",VLOOKUP(AI137,'විෂය තොරතුරු'!$P$24:$Q$28,2))))</f>
        <v/>
      </c>
      <c r="BU137" s="168" t="str">
        <f aca="false">IF(AJ137="","",IF(AJ137="-","-",IF(UPPER(AJ137)="AB","+",VLOOKUP(AJ137,'විෂය තොරතුරු'!$P$24:$Q$28,2))))</f>
        <v/>
      </c>
      <c r="BV137" s="168" t="str">
        <f aca="false">IF(AK137="","",IF(AK137="-","-",IF(UPPER(AK137)="AB","+",VLOOKUP(AK137,'විෂය තොරතුරු'!$P$24:$Q$28,2))))</f>
        <v/>
      </c>
      <c r="BW137" s="169" t="str">
        <f aca="false">IF(AL137="","",IF(AL137="-","-",IF(UPPER(AL137)="AB","+",VLOOKUP(AL137,'විෂය තොරතුරු'!$P$24:$Q$28,2))))</f>
        <v/>
      </c>
      <c r="BX137" s="171" t="str">
        <f aca="false">IF($B137="","",COUNTIF($AP137:$BW137,"A"))</f>
        <v/>
      </c>
      <c r="BY137" s="171" t="str">
        <f aca="false">IF($B137="","",COUNTIF($AP137:$BW137,"B"))</f>
        <v/>
      </c>
      <c r="BZ137" s="171" t="str">
        <f aca="false">IF($B137="","",COUNTIF($AP137:$BW137,"C"))</f>
        <v/>
      </c>
      <c r="CA137" s="171" t="str">
        <f aca="false">IF($B137="","",COUNTIF($AP137:$BW137,"S"))</f>
        <v/>
      </c>
      <c r="CB137" s="171" t="str">
        <f aca="false">IF($B137="","",COUNTIF($AP137:$BW137,"W"))</f>
        <v/>
      </c>
      <c r="CC137" s="171" t="str">
        <f aca="false">IF(B137="","",SUM(BX137:CA137))</f>
        <v/>
      </c>
      <c r="CD137" s="169" t="str">
        <f aca="false">IF(B137="","",SUM(BX137:BZ137))</f>
        <v/>
      </c>
      <c r="CE137" s="172" t="str">
        <f aca="false">IF(B137="","",IF(AND(CC137&gt;=6,CD137&gt;=3,OR(E137&gt;=35,F137&gt;=35),L137&gt;=35),"6/3 සමත්",IF(AND(CC137&gt;=5,CD137&gt;=3,OR(E137&gt;=35,F137&gt;=35,L137&gt;=35)),"5/3 සමත්",IF(AND(CC137&gt;=4,CD137&gt;=1,OR(E137&gt;=20,F137&gt;=20,L137&gt;=20)),"සමත් කළ හැකි",IF(CB137=9,"W9","අසමත් ?")))))</f>
        <v/>
      </c>
    </row>
    <row r="138" customFormat="false" ht="13.8" hidden="false" customHeight="false" outlineLevel="0" collapsed="false">
      <c r="A138" s="160" t="n">
        <v>39</v>
      </c>
      <c r="B138" s="161"/>
      <c r="C138" s="161"/>
      <c r="D138" s="162"/>
      <c r="E138" s="163"/>
      <c r="F138" s="164"/>
      <c r="G138" s="163"/>
      <c r="H138" s="165"/>
      <c r="I138" s="165"/>
      <c r="J138" s="164"/>
      <c r="K138" s="163"/>
      <c r="L138" s="165"/>
      <c r="M138" s="165"/>
      <c r="N138" s="164"/>
      <c r="O138" s="163" t="n">
        <v>85</v>
      </c>
      <c r="P138" s="165"/>
      <c r="Q138" s="165"/>
      <c r="R138" s="165"/>
      <c r="S138" s="165"/>
      <c r="T138" s="165"/>
      <c r="U138" s="165"/>
      <c r="V138" s="164"/>
      <c r="W138" s="163" t="n">
        <v>67</v>
      </c>
      <c r="X138" s="165"/>
      <c r="Y138" s="165"/>
      <c r="Z138" s="165"/>
      <c r="AA138" s="165"/>
      <c r="AB138" s="165"/>
      <c r="AC138" s="165"/>
      <c r="AD138" s="164"/>
      <c r="AE138" s="163" t="n">
        <v>55</v>
      </c>
      <c r="AF138" s="165"/>
      <c r="AG138" s="165"/>
      <c r="AH138" s="165"/>
      <c r="AI138" s="165"/>
      <c r="AJ138" s="165"/>
      <c r="AK138" s="165"/>
      <c r="AL138" s="166"/>
      <c r="AM138" s="167" t="str">
        <f aca="false">IF(B138="","",SUM(E138:AL138))</f>
        <v/>
      </c>
      <c r="AN138" s="168" t="str">
        <f aca="false">IF(B138="","",AM138/9)</f>
        <v/>
      </c>
      <c r="AO138" s="169" t="str">
        <f aca="false">IF(B138="","",IF(AM138=0,"-",RANK(AM138,$AM$100:$AM$149,0)))</f>
        <v/>
      </c>
      <c r="AP138" s="167" t="str">
        <f aca="false">IF(E138="","",IF(E138="-","-",IF(UPPER(E138)="AB","+",VLOOKUP(E138,'විෂය තොරතුරු'!$P$24:$Q$28,2))))</f>
        <v/>
      </c>
      <c r="AQ138" s="168" t="str">
        <f aca="false">IF(F138="","",IF(F138="-","-",IF(UPPER(F138)="AB","+",VLOOKUP(F138,'විෂය තොරතුරු'!$P$24:$Q$28,2))))</f>
        <v/>
      </c>
      <c r="AR138" s="168" t="str">
        <f aca="false">IF(G138="","",IF(G138="-","-",IF(UPPER(G138)="AB","+",VLOOKUP(G138,'විෂය තොරතුරු'!$P$24:$Q$28,2))))</f>
        <v/>
      </c>
      <c r="AS138" s="168" t="str">
        <f aca="false">IF(H138="","",IF(H138="-","-",IF(UPPER(H138)="AB","+",VLOOKUP(H138,'විෂය තොරතුරු'!$P$24:$Q$28,2))))</f>
        <v/>
      </c>
      <c r="AT138" s="168" t="str">
        <f aca="false">IF(I138="","",IF(I138="-","-",IF(UPPER(I138)="AB","+",VLOOKUP(I138,'විෂය තොරතුරු'!$P$24:$Q$28,2))))</f>
        <v/>
      </c>
      <c r="AU138" s="170" t="str">
        <f aca="false">IF(J138="","",IF(J138="-","-",IF(UPPER(J138)="AB","+",VLOOKUP(J138,'විෂය තොරතුරු'!$P$24:$Q$28,2))))</f>
        <v/>
      </c>
      <c r="AV138" s="171" t="str">
        <f aca="false">IF(K138="","",IF(K138="-","-",IF(UPPER(K138)="AB","+",VLOOKUP(K138,'විෂය තොරතුරු'!$P$24:$Q$28,2))))</f>
        <v/>
      </c>
      <c r="AW138" s="168" t="str">
        <f aca="false">IF(L138="","",IF(L138="-","-",IF(UPPER(L138)="AB","+",VLOOKUP(L138,'විෂය තොරතුරු'!$P$24:$Q$28,2))))</f>
        <v/>
      </c>
      <c r="AX138" s="168" t="str">
        <f aca="false">IF(M138="","",IF(M138="-","-",IF(UPPER(M138)="AB","+",VLOOKUP(M138,'විෂය තොරතුරු'!$P$24:$Q$28,2))))</f>
        <v/>
      </c>
      <c r="AY138" s="169" t="str">
        <f aca="false">IF(N138="","",IF(N138="-","-",IF(UPPER(N138)="AB","+",VLOOKUP(N138,'විෂය තොරතුරු'!$P$24:$Q$28,2))))</f>
        <v/>
      </c>
      <c r="AZ138" s="167" t="str">
        <f aca="false">IF(O138="","",IF(O138="-","-",IF(UPPER(O138)="AB","+",VLOOKUP(O138,'විෂය තොරතුරු'!$P$24:$Q$28,2))))</f>
        <v>A</v>
      </c>
      <c r="BA138" s="168" t="str">
        <f aca="false">IF(P138="","",IF(P138="-","-",IF(UPPER(P138)="AB","+",VLOOKUP(P138,'විෂය තොරතුරු'!$P$24:$Q$28,2))))</f>
        <v/>
      </c>
      <c r="BB138" s="168" t="str">
        <f aca="false">IF(Q138="","",IF(Q138="-","-",IF(UPPER(Q138)="AB","+",VLOOKUP(Q138,'විෂය තොරතුරු'!$P$24:$Q$28,2))))</f>
        <v/>
      </c>
      <c r="BC138" s="168" t="str">
        <f aca="false">IF(R138="","",IF(R138="-","-",IF(UPPER(R138)="AB","+",VLOOKUP(R138,'විෂය තොරතුරු'!$P$24:$Q$28,2))))</f>
        <v/>
      </c>
      <c r="BD138" s="168" t="str">
        <f aca="false">IF(S138="","",IF(S138="-","-",IF(UPPER(S138)="AB","+",VLOOKUP(S138,'විෂය තොරතුරු'!$P$24:$Q$28,2))))</f>
        <v/>
      </c>
      <c r="BE138" s="168" t="str">
        <f aca="false">IF(T138="","",IF(T138="-","-",IF(UPPER(T138)="AB","+",VLOOKUP(T138,'විෂය තොරතුරු'!$P$24:$Q$28,2))))</f>
        <v/>
      </c>
      <c r="BF138" s="168" t="str">
        <f aca="false">IF(U138="","",IF(U138="-","-",IF(UPPER(U138)="AB","+",VLOOKUP(U138,'විෂය තොරතුරු'!$P$24:$Q$28,2))))</f>
        <v/>
      </c>
      <c r="BG138" s="170" t="str">
        <f aca="false">IF(V138="","",IF(V138="-","-",IF(UPPER(V138)="AB","+",VLOOKUP(V138,'විෂය තොරතුරු'!$P$24:$Q$28,2))))</f>
        <v/>
      </c>
      <c r="BH138" s="171" t="str">
        <f aca="false">IF(W138="","",IF(W138="-","-",IF(UPPER(W138)="AB","+",VLOOKUP(W138,'විෂය තොරතුරු'!$P$24:$Q$28,2))))</f>
        <v>B</v>
      </c>
      <c r="BI138" s="168" t="str">
        <f aca="false">IF(X138="","",IF(X138="-","-",IF(UPPER(X138)="AB","+",VLOOKUP(X138,'විෂය තොරතුරු'!$P$24:$Q$28,2))))</f>
        <v/>
      </c>
      <c r="BJ138" s="168" t="str">
        <f aca="false">IF(Y138="","",IF(Y138="-","-",IF(UPPER(Y138)="AB","+",VLOOKUP(Y138,'විෂය තොරතුරු'!$P$24:$Q$28,2))))</f>
        <v/>
      </c>
      <c r="BK138" s="168" t="str">
        <f aca="false">IF(Z138="","",IF(Z138="-","-",IF(UPPER(Z138)="AB","+",VLOOKUP(Z138,'විෂය තොරතුරු'!$P$24:$Q$28,2))))</f>
        <v/>
      </c>
      <c r="BL138" s="168" t="str">
        <f aca="false">IF(AA138="","",IF(AA138="-","-",IF(UPPER(AA138)="AB","+",VLOOKUP(AA138,'විෂය තොරතුරු'!$P$24:$Q$28,2))))</f>
        <v/>
      </c>
      <c r="BM138" s="168" t="str">
        <f aca="false">IF(AB138="","",IF(AB138="-","-",IF(UPPER(AB138)="AB","+",VLOOKUP(AB138,'විෂය තොරතුරු'!$P$24:$Q$28,2))))</f>
        <v/>
      </c>
      <c r="BN138" s="168" t="str">
        <f aca="false">IF(AC138="","",IF(AC138="-","-",IF(UPPER(AC138)="AB","+",VLOOKUP(AC138,'විෂය තොරතුරු'!$P$24:$Q$28,2))))</f>
        <v/>
      </c>
      <c r="BO138" s="169" t="str">
        <f aca="false">IF(AD138="","",IF(AD138="-","-",IF(UPPER(AD138)="AB","+",VLOOKUP(AD138,'විෂය තොරතුරු'!$P$24:$Q$28,2))))</f>
        <v/>
      </c>
      <c r="BP138" s="171" t="str">
        <f aca="false">IF(AE138="","",IF(AE138="-","-",IF(UPPER(AE138)="AB","+",VLOOKUP(AE138,'විෂය තොරතුරු'!$P$24:$Q$28,2))))</f>
        <v>C</v>
      </c>
      <c r="BQ138" s="168" t="str">
        <f aca="false">IF(AF138="","",IF(AF138="-","-",IF(UPPER(AF138)="AB","+",VLOOKUP(AF138,'විෂය තොරතුරු'!$P$24:$Q$28,2))))</f>
        <v/>
      </c>
      <c r="BR138" s="168" t="str">
        <f aca="false">IF(AG138="","",IF(AG138="-","-",IF(UPPER(AG138)="AB","+",VLOOKUP(AG138,'විෂය තොරතුරු'!$P$24:$Q$28,2))))</f>
        <v/>
      </c>
      <c r="BS138" s="168" t="str">
        <f aca="false">IF(AH138="","",IF(AH138="-","-",IF(UPPER(AH138)="AB","+",VLOOKUP(AH138,'විෂය තොරතුරු'!$P$24:$Q$28,2))))</f>
        <v/>
      </c>
      <c r="BT138" s="168" t="str">
        <f aca="false">IF(AI138="","",IF(AI138="-","-",IF(UPPER(AI138)="AB","+",VLOOKUP(AI138,'විෂය තොරතුරු'!$P$24:$Q$28,2))))</f>
        <v/>
      </c>
      <c r="BU138" s="168" t="str">
        <f aca="false">IF(AJ138="","",IF(AJ138="-","-",IF(UPPER(AJ138)="AB","+",VLOOKUP(AJ138,'විෂය තොරතුරු'!$P$24:$Q$28,2))))</f>
        <v/>
      </c>
      <c r="BV138" s="168" t="str">
        <f aca="false">IF(AK138="","",IF(AK138="-","-",IF(UPPER(AK138)="AB","+",VLOOKUP(AK138,'විෂය තොරතුරු'!$P$24:$Q$28,2))))</f>
        <v/>
      </c>
      <c r="BW138" s="169" t="str">
        <f aca="false">IF(AL138="","",IF(AL138="-","-",IF(UPPER(AL138)="AB","+",VLOOKUP(AL138,'විෂය තොරතුරු'!$P$24:$Q$28,2))))</f>
        <v/>
      </c>
      <c r="BX138" s="171" t="str">
        <f aca="false">IF($B138="","",COUNTIF($AP138:$BW138,"A"))</f>
        <v/>
      </c>
      <c r="BY138" s="171" t="str">
        <f aca="false">IF($B138="","",COUNTIF($AP138:$BW138,"B"))</f>
        <v/>
      </c>
      <c r="BZ138" s="171" t="str">
        <f aca="false">IF($B138="","",COUNTIF($AP138:$BW138,"C"))</f>
        <v/>
      </c>
      <c r="CA138" s="171" t="str">
        <f aca="false">IF($B138="","",COUNTIF($AP138:$BW138,"S"))</f>
        <v/>
      </c>
      <c r="CB138" s="171" t="str">
        <f aca="false">IF($B138="","",COUNTIF($AP138:$BW138,"W"))</f>
        <v/>
      </c>
      <c r="CC138" s="171" t="str">
        <f aca="false">IF(B138="","",SUM(BX138:CA138))</f>
        <v/>
      </c>
      <c r="CD138" s="169" t="str">
        <f aca="false">IF(B138="","",SUM(BX138:BZ138))</f>
        <v/>
      </c>
      <c r="CE138" s="172" t="str">
        <f aca="false">IF(B138="","",IF(AND(CC138&gt;=6,CD138&gt;=3,OR(E138&gt;=35,F138&gt;=35),L138&gt;=35),"6/3 සමත්",IF(AND(CC138&gt;=5,CD138&gt;=3,OR(E138&gt;=35,F138&gt;=35,L138&gt;=35)),"5/3 සමත්",IF(AND(CC138&gt;=4,CD138&gt;=1,OR(E138&gt;=20,F138&gt;=20,L138&gt;=20)),"සමත් කළ හැකි",IF(CB138=9,"W9","අසමත් ?")))))</f>
        <v/>
      </c>
    </row>
    <row r="139" customFormat="false" ht="13.8" hidden="false" customHeight="false" outlineLevel="0" collapsed="false">
      <c r="A139" s="160" t="n">
        <v>40</v>
      </c>
      <c r="B139" s="161"/>
      <c r="C139" s="161"/>
      <c r="D139" s="162"/>
      <c r="E139" s="163"/>
      <c r="F139" s="164"/>
      <c r="G139" s="163"/>
      <c r="H139" s="165"/>
      <c r="I139" s="165"/>
      <c r="J139" s="164"/>
      <c r="K139" s="163"/>
      <c r="L139" s="165"/>
      <c r="M139" s="165"/>
      <c r="N139" s="164"/>
      <c r="O139" s="163"/>
      <c r="P139" s="165"/>
      <c r="Q139" s="165"/>
      <c r="R139" s="165"/>
      <c r="S139" s="165"/>
      <c r="T139" s="165"/>
      <c r="U139" s="165"/>
      <c r="V139" s="164"/>
      <c r="W139" s="163"/>
      <c r="X139" s="165"/>
      <c r="Y139" s="165"/>
      <c r="Z139" s="165"/>
      <c r="AA139" s="165"/>
      <c r="AB139" s="165"/>
      <c r="AC139" s="165"/>
      <c r="AD139" s="164"/>
      <c r="AE139" s="163"/>
      <c r="AF139" s="165"/>
      <c r="AG139" s="165"/>
      <c r="AH139" s="165"/>
      <c r="AI139" s="165"/>
      <c r="AJ139" s="165"/>
      <c r="AK139" s="165"/>
      <c r="AL139" s="166"/>
      <c r="AM139" s="167" t="str">
        <f aca="false">IF(B139="","",SUM(E139:AL139))</f>
        <v/>
      </c>
      <c r="AN139" s="168" t="str">
        <f aca="false">IF(B139="","",AM139/9)</f>
        <v/>
      </c>
      <c r="AO139" s="169" t="str">
        <f aca="false">IF(B139="","",IF(AM139=0,"-",RANK(AM139,$AM$100:$AM$149,0)))</f>
        <v/>
      </c>
      <c r="AP139" s="167" t="str">
        <f aca="false">IF(E139="","",IF(E139="-","-",IF(UPPER(E139)="AB","+",VLOOKUP(E139,'විෂය තොරතුරු'!$P$24:$Q$28,2))))</f>
        <v/>
      </c>
      <c r="AQ139" s="168" t="str">
        <f aca="false">IF(F139="","",IF(F139="-","-",IF(UPPER(F139)="AB","+",VLOOKUP(F139,'විෂය තොරතුරු'!$P$24:$Q$28,2))))</f>
        <v/>
      </c>
      <c r="AR139" s="168" t="str">
        <f aca="false">IF(G139="","",IF(G139="-","-",IF(UPPER(G139)="AB","+",VLOOKUP(G139,'විෂය තොරතුරු'!$P$24:$Q$28,2))))</f>
        <v/>
      </c>
      <c r="AS139" s="168" t="str">
        <f aca="false">IF(H139="","",IF(H139="-","-",IF(UPPER(H139)="AB","+",VLOOKUP(H139,'විෂය තොරතුරු'!$P$24:$Q$28,2))))</f>
        <v/>
      </c>
      <c r="AT139" s="168" t="str">
        <f aca="false">IF(I139="","",IF(I139="-","-",IF(UPPER(I139)="AB","+",VLOOKUP(I139,'විෂය තොරතුරු'!$P$24:$Q$28,2))))</f>
        <v/>
      </c>
      <c r="AU139" s="170" t="str">
        <f aca="false">IF(J139="","",IF(J139="-","-",IF(UPPER(J139)="AB","+",VLOOKUP(J139,'විෂය තොරතුරු'!$P$24:$Q$28,2))))</f>
        <v/>
      </c>
      <c r="AV139" s="171" t="str">
        <f aca="false">IF(K139="","",IF(K139="-","-",IF(UPPER(K139)="AB","+",VLOOKUP(K139,'විෂය තොරතුරු'!$P$24:$Q$28,2))))</f>
        <v/>
      </c>
      <c r="AW139" s="168" t="str">
        <f aca="false">IF(L139="","",IF(L139="-","-",IF(UPPER(L139)="AB","+",VLOOKUP(L139,'විෂය තොරතුරු'!$P$24:$Q$28,2))))</f>
        <v/>
      </c>
      <c r="AX139" s="168" t="str">
        <f aca="false">IF(M139="","",IF(M139="-","-",IF(UPPER(M139)="AB","+",VLOOKUP(M139,'විෂය තොරතුරු'!$P$24:$Q$28,2))))</f>
        <v/>
      </c>
      <c r="AY139" s="169" t="str">
        <f aca="false">IF(N139="","",IF(N139="-","-",IF(UPPER(N139)="AB","+",VLOOKUP(N139,'විෂය තොරතුරු'!$P$24:$Q$28,2))))</f>
        <v/>
      </c>
      <c r="AZ139" s="167" t="str">
        <f aca="false">IF(O139="","",IF(O139="-","-",IF(UPPER(O139)="AB","+",VLOOKUP(O139,'විෂය තොරතුරු'!$P$24:$Q$28,2))))</f>
        <v/>
      </c>
      <c r="BA139" s="168" t="str">
        <f aca="false">IF(P139="","",IF(P139="-","-",IF(UPPER(P139)="AB","+",VLOOKUP(P139,'විෂය තොරතුරු'!$P$24:$Q$28,2))))</f>
        <v/>
      </c>
      <c r="BB139" s="168" t="str">
        <f aca="false">IF(Q139="","",IF(Q139="-","-",IF(UPPER(Q139)="AB","+",VLOOKUP(Q139,'විෂය තොරතුරු'!$P$24:$Q$28,2))))</f>
        <v/>
      </c>
      <c r="BC139" s="168" t="str">
        <f aca="false">IF(R139="","",IF(R139="-","-",IF(UPPER(R139)="AB","+",VLOOKUP(R139,'විෂය තොරතුරු'!$P$24:$Q$28,2))))</f>
        <v/>
      </c>
      <c r="BD139" s="168" t="str">
        <f aca="false">IF(S139="","",IF(S139="-","-",IF(UPPER(S139)="AB","+",VLOOKUP(S139,'විෂය තොරතුරු'!$P$24:$Q$28,2))))</f>
        <v/>
      </c>
      <c r="BE139" s="168" t="str">
        <f aca="false">IF(T139="","",IF(T139="-","-",IF(UPPER(T139)="AB","+",VLOOKUP(T139,'විෂය තොරතුරු'!$P$24:$Q$28,2))))</f>
        <v/>
      </c>
      <c r="BF139" s="168" t="str">
        <f aca="false">IF(U139="","",IF(U139="-","-",IF(UPPER(U139)="AB","+",VLOOKUP(U139,'විෂය තොරතුරු'!$P$24:$Q$28,2))))</f>
        <v/>
      </c>
      <c r="BG139" s="170" t="str">
        <f aca="false">IF(V139="","",IF(V139="-","-",IF(UPPER(V139)="AB","+",VLOOKUP(V139,'විෂය තොරතුරු'!$P$24:$Q$28,2))))</f>
        <v/>
      </c>
      <c r="BH139" s="171" t="str">
        <f aca="false">IF(W139="","",IF(W139="-","-",IF(UPPER(W139)="AB","+",VLOOKUP(W139,'විෂය තොරතුරු'!$P$24:$Q$28,2))))</f>
        <v/>
      </c>
      <c r="BI139" s="168" t="str">
        <f aca="false">IF(X139="","",IF(X139="-","-",IF(UPPER(X139)="AB","+",VLOOKUP(X139,'විෂය තොරතුරු'!$P$24:$Q$28,2))))</f>
        <v/>
      </c>
      <c r="BJ139" s="168" t="str">
        <f aca="false">IF(Y139="","",IF(Y139="-","-",IF(UPPER(Y139)="AB","+",VLOOKUP(Y139,'විෂය තොරතුරු'!$P$24:$Q$28,2))))</f>
        <v/>
      </c>
      <c r="BK139" s="168" t="str">
        <f aca="false">IF(Z139="","",IF(Z139="-","-",IF(UPPER(Z139)="AB","+",VLOOKUP(Z139,'විෂය තොරතුරු'!$P$24:$Q$28,2))))</f>
        <v/>
      </c>
      <c r="BL139" s="168" t="str">
        <f aca="false">IF(AA139="","",IF(AA139="-","-",IF(UPPER(AA139)="AB","+",VLOOKUP(AA139,'විෂය තොරතුරු'!$P$24:$Q$28,2))))</f>
        <v/>
      </c>
      <c r="BM139" s="168" t="str">
        <f aca="false">IF(AB139="","",IF(AB139="-","-",IF(UPPER(AB139)="AB","+",VLOOKUP(AB139,'විෂය තොරතුරු'!$P$24:$Q$28,2))))</f>
        <v/>
      </c>
      <c r="BN139" s="168" t="str">
        <f aca="false">IF(AC139="","",IF(AC139="-","-",IF(UPPER(AC139)="AB","+",VLOOKUP(AC139,'විෂය තොරතුරු'!$P$24:$Q$28,2))))</f>
        <v/>
      </c>
      <c r="BO139" s="169" t="str">
        <f aca="false">IF(AD139="","",IF(AD139="-","-",IF(UPPER(AD139)="AB","+",VLOOKUP(AD139,'විෂය තොරතුරු'!$P$24:$Q$28,2))))</f>
        <v/>
      </c>
      <c r="BP139" s="171" t="str">
        <f aca="false">IF(AE139="","",IF(AE139="-","-",IF(UPPER(AE139)="AB","+",VLOOKUP(AE139,'විෂය තොරතුරු'!$P$24:$Q$28,2))))</f>
        <v/>
      </c>
      <c r="BQ139" s="168" t="str">
        <f aca="false">IF(AF139="","",IF(AF139="-","-",IF(UPPER(AF139)="AB","+",VLOOKUP(AF139,'විෂය තොරතුරු'!$P$24:$Q$28,2))))</f>
        <v/>
      </c>
      <c r="BR139" s="168" t="str">
        <f aca="false">IF(AG139="","",IF(AG139="-","-",IF(UPPER(AG139)="AB","+",VLOOKUP(AG139,'විෂය තොරතුරු'!$P$24:$Q$28,2))))</f>
        <v/>
      </c>
      <c r="BS139" s="168" t="str">
        <f aca="false">IF(AH139="","",IF(AH139="-","-",IF(UPPER(AH139)="AB","+",VLOOKUP(AH139,'විෂය තොරතුරු'!$P$24:$Q$28,2))))</f>
        <v/>
      </c>
      <c r="BT139" s="168" t="str">
        <f aca="false">IF(AI139="","",IF(AI139="-","-",IF(UPPER(AI139)="AB","+",VLOOKUP(AI139,'විෂය තොරතුරු'!$P$24:$Q$28,2))))</f>
        <v/>
      </c>
      <c r="BU139" s="168" t="str">
        <f aca="false">IF(AJ139="","",IF(AJ139="-","-",IF(UPPER(AJ139)="AB","+",VLOOKUP(AJ139,'විෂය තොරතුරු'!$P$24:$Q$28,2))))</f>
        <v/>
      </c>
      <c r="BV139" s="168" t="str">
        <f aca="false">IF(AK139="","",IF(AK139="-","-",IF(UPPER(AK139)="AB","+",VLOOKUP(AK139,'විෂය තොරතුරු'!$P$24:$Q$28,2))))</f>
        <v/>
      </c>
      <c r="BW139" s="169" t="str">
        <f aca="false">IF(AL139="","",IF(AL139="-","-",IF(UPPER(AL139)="AB","+",VLOOKUP(AL139,'විෂය තොරතුරු'!$P$24:$Q$28,2))))</f>
        <v/>
      </c>
      <c r="BX139" s="171" t="str">
        <f aca="false">IF($B139="","",COUNTIF($AP139:$BW139,"A"))</f>
        <v/>
      </c>
      <c r="BY139" s="171" t="str">
        <f aca="false">IF($B139="","",COUNTIF($AP139:$BW139,"B"))</f>
        <v/>
      </c>
      <c r="BZ139" s="171" t="str">
        <f aca="false">IF($B139="","",COUNTIF($AP139:$BW139,"C"))</f>
        <v/>
      </c>
      <c r="CA139" s="171" t="str">
        <f aca="false">IF($B139="","",COUNTIF($AP139:$BW139,"S"))</f>
        <v/>
      </c>
      <c r="CB139" s="171" t="str">
        <f aca="false">IF($B139="","",COUNTIF($AP139:$BW139,"W"))</f>
        <v/>
      </c>
      <c r="CC139" s="171" t="str">
        <f aca="false">IF(B139="","",SUM(BX139:CA139))</f>
        <v/>
      </c>
      <c r="CD139" s="169" t="str">
        <f aca="false">IF(B139="","",SUM(BX139:BZ139))</f>
        <v/>
      </c>
      <c r="CE139" s="172" t="str">
        <f aca="false">IF(B139="","",IF(AND(CC139&gt;=6,CD139&gt;=3,OR(E139&gt;=35,F139&gt;=35),L139&gt;=35),"6/3 සමත්",IF(AND(CC139&gt;=5,CD139&gt;=3,OR(E139&gt;=35,F139&gt;=35,L139&gt;=35)),"5/3 සමත්",IF(AND(CC139&gt;=4,CD139&gt;=1,OR(E139&gt;=20,F139&gt;=20,L139&gt;=20)),"සමත් කළ හැකි",IF(CB139=9,"W9","අසමත් ?")))))</f>
        <v/>
      </c>
    </row>
    <row r="140" customFormat="false" ht="13.8" hidden="false" customHeight="false" outlineLevel="0" collapsed="false">
      <c r="A140" s="160" t="n">
        <v>41</v>
      </c>
      <c r="B140" s="161"/>
      <c r="C140" s="161"/>
      <c r="D140" s="162"/>
      <c r="E140" s="163"/>
      <c r="F140" s="164"/>
      <c r="G140" s="163"/>
      <c r="H140" s="165"/>
      <c r="I140" s="165"/>
      <c r="J140" s="164"/>
      <c r="K140" s="163"/>
      <c r="L140" s="165"/>
      <c r="M140" s="165"/>
      <c r="N140" s="164"/>
      <c r="O140" s="163"/>
      <c r="P140" s="165"/>
      <c r="Q140" s="165"/>
      <c r="R140" s="165"/>
      <c r="S140" s="165"/>
      <c r="T140" s="165"/>
      <c r="U140" s="165"/>
      <c r="V140" s="164"/>
      <c r="W140" s="163"/>
      <c r="X140" s="165"/>
      <c r="Y140" s="165"/>
      <c r="Z140" s="165"/>
      <c r="AA140" s="165"/>
      <c r="AB140" s="165"/>
      <c r="AC140" s="165"/>
      <c r="AD140" s="164"/>
      <c r="AE140" s="163"/>
      <c r="AF140" s="165"/>
      <c r="AG140" s="165"/>
      <c r="AH140" s="165"/>
      <c r="AI140" s="165"/>
      <c r="AJ140" s="165"/>
      <c r="AK140" s="165"/>
      <c r="AL140" s="166"/>
      <c r="AM140" s="167" t="str">
        <f aca="false">IF(B140="","",SUM(E140:AL140))</f>
        <v/>
      </c>
      <c r="AN140" s="168" t="str">
        <f aca="false">IF(B140="","",AM140/9)</f>
        <v/>
      </c>
      <c r="AO140" s="169" t="str">
        <f aca="false">IF(B140="","",IF(AM140=0,"-",RANK(AM140,$AM$100:$AM$149,0)))</f>
        <v/>
      </c>
      <c r="AP140" s="167" t="str">
        <f aca="false">IF(E140="","",IF(E140="-","-",IF(UPPER(E140)="AB","+",VLOOKUP(E140,'විෂය තොරතුරු'!$P$24:$Q$28,2))))</f>
        <v/>
      </c>
      <c r="AQ140" s="168" t="str">
        <f aca="false">IF(F140="","",IF(F140="-","-",IF(UPPER(F140)="AB","+",VLOOKUP(F140,'විෂය තොරතුරු'!$P$24:$Q$28,2))))</f>
        <v/>
      </c>
      <c r="AR140" s="168" t="str">
        <f aca="false">IF(G140="","",IF(G140="-","-",IF(UPPER(G140)="AB","+",VLOOKUP(G140,'විෂය තොරතුරු'!$P$24:$Q$28,2))))</f>
        <v/>
      </c>
      <c r="AS140" s="168" t="str">
        <f aca="false">IF(H140="","",IF(H140="-","-",IF(UPPER(H140)="AB","+",VLOOKUP(H140,'විෂය තොරතුරු'!$P$24:$Q$28,2))))</f>
        <v/>
      </c>
      <c r="AT140" s="168" t="str">
        <f aca="false">IF(I140="","",IF(I140="-","-",IF(UPPER(I140)="AB","+",VLOOKUP(I140,'විෂය තොරතුරු'!$P$24:$Q$28,2))))</f>
        <v/>
      </c>
      <c r="AU140" s="170" t="str">
        <f aca="false">IF(J140="","",IF(J140="-","-",IF(UPPER(J140)="AB","+",VLOOKUP(J140,'විෂය තොරතුරු'!$P$24:$Q$28,2))))</f>
        <v/>
      </c>
      <c r="AV140" s="171" t="str">
        <f aca="false">IF(K140="","",IF(K140="-","-",IF(UPPER(K140)="AB","+",VLOOKUP(K140,'විෂය තොරතුරු'!$P$24:$Q$28,2))))</f>
        <v/>
      </c>
      <c r="AW140" s="168" t="str">
        <f aca="false">IF(L140="","",IF(L140="-","-",IF(UPPER(L140)="AB","+",VLOOKUP(L140,'විෂය තොරතුරු'!$P$24:$Q$28,2))))</f>
        <v/>
      </c>
      <c r="AX140" s="168" t="str">
        <f aca="false">IF(M140="","",IF(M140="-","-",IF(UPPER(M140)="AB","+",VLOOKUP(M140,'විෂය තොරතුරු'!$P$24:$Q$28,2))))</f>
        <v/>
      </c>
      <c r="AY140" s="169" t="str">
        <f aca="false">IF(N140="","",IF(N140="-","-",IF(UPPER(N140)="AB","+",VLOOKUP(N140,'විෂය තොරතුරු'!$P$24:$Q$28,2))))</f>
        <v/>
      </c>
      <c r="AZ140" s="167" t="str">
        <f aca="false">IF(O140="","",IF(O140="-","-",IF(UPPER(O140)="AB","+",VLOOKUP(O140,'විෂය තොරතුරු'!$P$24:$Q$28,2))))</f>
        <v/>
      </c>
      <c r="BA140" s="168" t="str">
        <f aca="false">IF(P140="","",IF(P140="-","-",IF(UPPER(P140)="AB","+",VLOOKUP(P140,'විෂය තොරතුරු'!$P$24:$Q$28,2))))</f>
        <v/>
      </c>
      <c r="BB140" s="168" t="str">
        <f aca="false">IF(Q140="","",IF(Q140="-","-",IF(UPPER(Q140)="AB","+",VLOOKUP(Q140,'විෂය තොරතුරු'!$P$24:$Q$28,2))))</f>
        <v/>
      </c>
      <c r="BC140" s="168" t="str">
        <f aca="false">IF(R140="","",IF(R140="-","-",IF(UPPER(R140)="AB","+",VLOOKUP(R140,'විෂය තොරතුරු'!$P$24:$Q$28,2))))</f>
        <v/>
      </c>
      <c r="BD140" s="168" t="str">
        <f aca="false">IF(S140="","",IF(S140="-","-",IF(UPPER(S140)="AB","+",VLOOKUP(S140,'විෂය තොරතුරු'!$P$24:$Q$28,2))))</f>
        <v/>
      </c>
      <c r="BE140" s="168" t="str">
        <f aca="false">IF(T140="","",IF(T140="-","-",IF(UPPER(T140)="AB","+",VLOOKUP(T140,'විෂය තොරතුරු'!$P$24:$Q$28,2))))</f>
        <v/>
      </c>
      <c r="BF140" s="168" t="str">
        <f aca="false">IF(U140="","",IF(U140="-","-",IF(UPPER(U140)="AB","+",VLOOKUP(U140,'විෂය තොරතුරු'!$P$24:$Q$28,2))))</f>
        <v/>
      </c>
      <c r="BG140" s="170" t="str">
        <f aca="false">IF(V140="","",IF(V140="-","-",IF(UPPER(V140)="AB","+",VLOOKUP(V140,'විෂය තොරතුරු'!$P$24:$Q$28,2))))</f>
        <v/>
      </c>
      <c r="BH140" s="171" t="str">
        <f aca="false">IF(W140="","",IF(W140="-","-",IF(UPPER(W140)="AB","+",VLOOKUP(W140,'විෂය තොරතුරු'!$P$24:$Q$28,2))))</f>
        <v/>
      </c>
      <c r="BI140" s="168" t="str">
        <f aca="false">IF(X140="","",IF(X140="-","-",IF(UPPER(X140)="AB","+",VLOOKUP(X140,'විෂය තොරතුරු'!$P$24:$Q$28,2))))</f>
        <v/>
      </c>
      <c r="BJ140" s="168" t="str">
        <f aca="false">IF(Y140="","",IF(Y140="-","-",IF(UPPER(Y140)="AB","+",VLOOKUP(Y140,'විෂය තොරතුරු'!$P$24:$Q$28,2))))</f>
        <v/>
      </c>
      <c r="BK140" s="168" t="str">
        <f aca="false">IF(Z140="","",IF(Z140="-","-",IF(UPPER(Z140)="AB","+",VLOOKUP(Z140,'විෂය තොරතුරු'!$P$24:$Q$28,2))))</f>
        <v/>
      </c>
      <c r="BL140" s="168" t="str">
        <f aca="false">IF(AA140="","",IF(AA140="-","-",IF(UPPER(AA140)="AB","+",VLOOKUP(AA140,'විෂය තොරතුරු'!$P$24:$Q$28,2))))</f>
        <v/>
      </c>
      <c r="BM140" s="168" t="str">
        <f aca="false">IF(AB140="","",IF(AB140="-","-",IF(UPPER(AB140)="AB","+",VLOOKUP(AB140,'විෂය තොරතුරු'!$P$24:$Q$28,2))))</f>
        <v/>
      </c>
      <c r="BN140" s="168" t="str">
        <f aca="false">IF(AC140="","",IF(AC140="-","-",IF(UPPER(AC140)="AB","+",VLOOKUP(AC140,'විෂය තොරතුරු'!$P$24:$Q$28,2))))</f>
        <v/>
      </c>
      <c r="BO140" s="169" t="str">
        <f aca="false">IF(AD140="","",IF(AD140="-","-",IF(UPPER(AD140)="AB","+",VLOOKUP(AD140,'විෂය තොරතුරු'!$P$24:$Q$28,2))))</f>
        <v/>
      </c>
      <c r="BP140" s="171" t="str">
        <f aca="false">IF(AE140="","",IF(AE140="-","-",IF(UPPER(AE140)="AB","+",VLOOKUP(AE140,'විෂය තොරතුරු'!$P$24:$Q$28,2))))</f>
        <v/>
      </c>
      <c r="BQ140" s="168" t="str">
        <f aca="false">IF(AF140="","",IF(AF140="-","-",IF(UPPER(AF140)="AB","+",VLOOKUP(AF140,'විෂය තොරතුරු'!$P$24:$Q$28,2))))</f>
        <v/>
      </c>
      <c r="BR140" s="168" t="str">
        <f aca="false">IF(AG140="","",IF(AG140="-","-",IF(UPPER(AG140)="AB","+",VLOOKUP(AG140,'විෂය තොරතුරු'!$P$24:$Q$28,2))))</f>
        <v/>
      </c>
      <c r="BS140" s="168" t="str">
        <f aca="false">IF(AH140="","",IF(AH140="-","-",IF(UPPER(AH140)="AB","+",VLOOKUP(AH140,'විෂය තොරතුරු'!$P$24:$Q$28,2))))</f>
        <v/>
      </c>
      <c r="BT140" s="168" t="str">
        <f aca="false">IF(AI140="","",IF(AI140="-","-",IF(UPPER(AI140)="AB","+",VLOOKUP(AI140,'විෂය තොරතුරු'!$P$24:$Q$28,2))))</f>
        <v/>
      </c>
      <c r="BU140" s="168" t="str">
        <f aca="false">IF(AJ140="","",IF(AJ140="-","-",IF(UPPER(AJ140)="AB","+",VLOOKUP(AJ140,'විෂය තොරතුරු'!$P$24:$Q$28,2))))</f>
        <v/>
      </c>
      <c r="BV140" s="168" t="str">
        <f aca="false">IF(AK140="","",IF(AK140="-","-",IF(UPPER(AK140)="AB","+",VLOOKUP(AK140,'විෂය තොරතුරු'!$P$24:$Q$28,2))))</f>
        <v/>
      </c>
      <c r="BW140" s="169" t="str">
        <f aca="false">IF(AL140="","",IF(AL140="-","-",IF(UPPER(AL140)="AB","+",VLOOKUP(AL140,'විෂය තොරතුරු'!$P$24:$Q$28,2))))</f>
        <v/>
      </c>
      <c r="BX140" s="171" t="str">
        <f aca="false">IF($B140="","",COUNTIF($AP140:$BW140,"A"))</f>
        <v/>
      </c>
      <c r="BY140" s="171" t="str">
        <f aca="false">IF($B140="","",COUNTIF($AP140:$BW140,"B"))</f>
        <v/>
      </c>
      <c r="BZ140" s="171" t="str">
        <f aca="false">IF($B140="","",COUNTIF($AP140:$BW140,"C"))</f>
        <v/>
      </c>
      <c r="CA140" s="171" t="str">
        <f aca="false">IF($B140="","",COUNTIF($AP140:$BW140,"S"))</f>
        <v/>
      </c>
      <c r="CB140" s="171" t="str">
        <f aca="false">IF($B140="","",COUNTIF($AP140:$BW140,"W"))</f>
        <v/>
      </c>
      <c r="CC140" s="171" t="str">
        <f aca="false">IF(B140="","",SUM(BX140:CA140))</f>
        <v/>
      </c>
      <c r="CD140" s="169" t="str">
        <f aca="false">IF(B140="","",SUM(BX140:BZ140))</f>
        <v/>
      </c>
      <c r="CE140" s="172" t="str">
        <f aca="false">IF(B140="","",IF(AND(CC140&gt;=6,CD140&gt;=3,OR(E140&gt;=35,F140&gt;=35),L140&gt;=35),"6/3 සමත්",IF(AND(CC140&gt;=5,CD140&gt;=3,OR(E140&gt;=35,F140&gt;=35,L140&gt;=35)),"5/3 සමත්",IF(AND(CC140&gt;=4,CD140&gt;=1,OR(E140&gt;=20,F140&gt;=20,L140&gt;=20)),"සමත් කළ හැකි",IF(CB140=9,"W9","අසමත් ?")))))</f>
        <v/>
      </c>
    </row>
    <row r="141" customFormat="false" ht="13.8" hidden="false" customHeight="false" outlineLevel="0" collapsed="false">
      <c r="A141" s="160" t="n">
        <v>42</v>
      </c>
      <c r="B141" s="175"/>
      <c r="C141" s="161"/>
      <c r="D141" s="162"/>
      <c r="E141" s="163"/>
      <c r="F141" s="164"/>
      <c r="G141" s="163"/>
      <c r="H141" s="165"/>
      <c r="I141" s="165"/>
      <c r="J141" s="164"/>
      <c r="K141" s="163"/>
      <c r="L141" s="165"/>
      <c r="M141" s="165"/>
      <c r="N141" s="164"/>
      <c r="O141" s="163"/>
      <c r="P141" s="165"/>
      <c r="Q141" s="165"/>
      <c r="R141" s="165"/>
      <c r="S141" s="165"/>
      <c r="T141" s="165"/>
      <c r="U141" s="165"/>
      <c r="V141" s="164"/>
      <c r="W141" s="163"/>
      <c r="X141" s="165"/>
      <c r="Y141" s="165"/>
      <c r="Z141" s="165"/>
      <c r="AA141" s="165"/>
      <c r="AB141" s="165"/>
      <c r="AC141" s="165"/>
      <c r="AD141" s="164"/>
      <c r="AE141" s="163"/>
      <c r="AF141" s="165"/>
      <c r="AG141" s="165"/>
      <c r="AH141" s="165"/>
      <c r="AI141" s="165"/>
      <c r="AJ141" s="165"/>
      <c r="AK141" s="165"/>
      <c r="AL141" s="166"/>
      <c r="AM141" s="167" t="str">
        <f aca="false">IF(B141="","",SUM(E141:AL141))</f>
        <v/>
      </c>
      <c r="AN141" s="168" t="str">
        <f aca="false">IF(B141="","",AM141/9)</f>
        <v/>
      </c>
      <c r="AO141" s="169" t="str">
        <f aca="false">IF(B141="","",IF(AM141=0,"-",RANK(AM141,$AM$100:$AM$149,0)))</f>
        <v/>
      </c>
      <c r="AP141" s="167" t="str">
        <f aca="false">IF(E141="","",IF(E141="-","-",IF(UPPER(E141)="AB","+",VLOOKUP(E141,'විෂය තොරතුරු'!$P$24:$Q$28,2))))</f>
        <v/>
      </c>
      <c r="AQ141" s="168" t="str">
        <f aca="false">IF(F141="","",IF(F141="-","-",IF(UPPER(F141)="AB","+",VLOOKUP(F141,'විෂය තොරතුරු'!$P$24:$Q$28,2))))</f>
        <v/>
      </c>
      <c r="AR141" s="168" t="str">
        <f aca="false">IF(G141="","",IF(G141="-","-",IF(UPPER(G141)="AB","+",VLOOKUP(G141,'විෂය තොරතුරු'!$P$24:$Q$28,2))))</f>
        <v/>
      </c>
      <c r="AS141" s="168" t="str">
        <f aca="false">IF(H141="","",IF(H141="-","-",IF(UPPER(H141)="AB","+",VLOOKUP(H141,'විෂය තොරතුරු'!$P$24:$Q$28,2))))</f>
        <v/>
      </c>
      <c r="AT141" s="168" t="str">
        <f aca="false">IF(I141="","",IF(I141="-","-",IF(UPPER(I141)="AB","+",VLOOKUP(I141,'විෂය තොරතුරු'!$P$24:$Q$28,2))))</f>
        <v/>
      </c>
      <c r="AU141" s="170" t="str">
        <f aca="false">IF(J141="","",IF(J141="-","-",IF(UPPER(J141)="AB","+",VLOOKUP(J141,'විෂය තොරතුරු'!$P$24:$Q$28,2))))</f>
        <v/>
      </c>
      <c r="AV141" s="171" t="str">
        <f aca="false">IF(K141="","",IF(K141="-","-",IF(UPPER(K141)="AB","+",VLOOKUP(K141,'විෂය තොරතුරු'!$P$24:$Q$28,2))))</f>
        <v/>
      </c>
      <c r="AW141" s="168" t="str">
        <f aca="false">IF(L141="","",IF(L141="-","-",IF(UPPER(L141)="AB","+",VLOOKUP(L141,'විෂය තොරතුරු'!$P$24:$Q$28,2))))</f>
        <v/>
      </c>
      <c r="AX141" s="168" t="str">
        <f aca="false">IF(M141="","",IF(M141="-","-",IF(UPPER(M141)="AB","+",VLOOKUP(M141,'විෂය තොරතුරු'!$P$24:$Q$28,2))))</f>
        <v/>
      </c>
      <c r="AY141" s="169" t="str">
        <f aca="false">IF(N141="","",IF(N141="-","-",IF(UPPER(N141)="AB","+",VLOOKUP(N141,'විෂය තොරතුරු'!$P$24:$Q$28,2))))</f>
        <v/>
      </c>
      <c r="AZ141" s="167" t="str">
        <f aca="false">IF(O141="","",IF(O141="-","-",IF(UPPER(O141)="AB","+",VLOOKUP(O141,'විෂය තොරතුරු'!$P$24:$Q$28,2))))</f>
        <v/>
      </c>
      <c r="BA141" s="168" t="str">
        <f aca="false">IF(P141="","",IF(P141="-","-",IF(UPPER(P141)="AB","+",VLOOKUP(P141,'විෂය තොරතුරු'!$P$24:$Q$28,2))))</f>
        <v/>
      </c>
      <c r="BB141" s="168" t="str">
        <f aca="false">IF(Q141="","",IF(Q141="-","-",IF(UPPER(Q141)="AB","+",VLOOKUP(Q141,'විෂය තොරතුරු'!$P$24:$Q$28,2))))</f>
        <v/>
      </c>
      <c r="BC141" s="168" t="str">
        <f aca="false">IF(R141="","",IF(R141="-","-",IF(UPPER(R141)="AB","+",VLOOKUP(R141,'විෂය තොරතුරු'!$P$24:$Q$28,2))))</f>
        <v/>
      </c>
      <c r="BD141" s="168" t="str">
        <f aca="false">IF(S141="","",IF(S141="-","-",IF(UPPER(S141)="AB","+",VLOOKUP(S141,'විෂය තොරතුරු'!$P$24:$Q$28,2))))</f>
        <v/>
      </c>
      <c r="BE141" s="168" t="str">
        <f aca="false">IF(T141="","",IF(T141="-","-",IF(UPPER(T141)="AB","+",VLOOKUP(T141,'විෂය තොරතුරු'!$P$24:$Q$28,2))))</f>
        <v/>
      </c>
      <c r="BF141" s="168" t="str">
        <f aca="false">IF(U141="","",IF(U141="-","-",IF(UPPER(U141)="AB","+",VLOOKUP(U141,'විෂය තොරතුරු'!$P$24:$Q$28,2))))</f>
        <v/>
      </c>
      <c r="BG141" s="170" t="str">
        <f aca="false">IF(V141="","",IF(V141="-","-",IF(UPPER(V141)="AB","+",VLOOKUP(V141,'විෂය තොරතුරු'!$P$24:$Q$28,2))))</f>
        <v/>
      </c>
      <c r="BH141" s="171" t="str">
        <f aca="false">IF(W141="","",IF(W141="-","-",IF(UPPER(W141)="AB","+",VLOOKUP(W141,'විෂය තොරතුරු'!$P$24:$Q$28,2))))</f>
        <v/>
      </c>
      <c r="BI141" s="168" t="str">
        <f aca="false">IF(X141="","",IF(X141="-","-",IF(UPPER(X141)="AB","+",VLOOKUP(X141,'විෂය තොරතුරු'!$P$24:$Q$28,2))))</f>
        <v/>
      </c>
      <c r="BJ141" s="168" t="str">
        <f aca="false">IF(Y141="","",IF(Y141="-","-",IF(UPPER(Y141)="AB","+",VLOOKUP(Y141,'විෂය තොරතුරු'!$P$24:$Q$28,2))))</f>
        <v/>
      </c>
      <c r="BK141" s="168" t="str">
        <f aca="false">IF(Z141="","",IF(Z141="-","-",IF(UPPER(Z141)="AB","+",VLOOKUP(Z141,'විෂය තොරතුරු'!$P$24:$Q$28,2))))</f>
        <v/>
      </c>
      <c r="BL141" s="168" t="str">
        <f aca="false">IF(AA141="","",IF(AA141="-","-",IF(UPPER(AA141)="AB","+",VLOOKUP(AA141,'විෂය තොරතුරු'!$P$24:$Q$28,2))))</f>
        <v/>
      </c>
      <c r="BM141" s="168" t="str">
        <f aca="false">IF(AB141="","",IF(AB141="-","-",IF(UPPER(AB141)="AB","+",VLOOKUP(AB141,'විෂය තොරතුරු'!$P$24:$Q$28,2))))</f>
        <v/>
      </c>
      <c r="BN141" s="168" t="str">
        <f aca="false">IF(AC141="","",IF(AC141="-","-",IF(UPPER(AC141)="AB","+",VLOOKUP(AC141,'විෂය තොරතුරු'!$P$24:$Q$28,2))))</f>
        <v/>
      </c>
      <c r="BO141" s="169" t="str">
        <f aca="false">IF(AD141="","",IF(AD141="-","-",IF(UPPER(AD141)="AB","+",VLOOKUP(AD141,'විෂය තොරතුරු'!$P$24:$Q$28,2))))</f>
        <v/>
      </c>
      <c r="BP141" s="171" t="str">
        <f aca="false">IF(AE141="","",IF(AE141="-","-",IF(UPPER(AE141)="AB","+",VLOOKUP(AE141,'විෂය තොරතුරු'!$P$24:$Q$28,2))))</f>
        <v/>
      </c>
      <c r="BQ141" s="168" t="str">
        <f aca="false">IF(AF141="","",IF(AF141="-","-",IF(UPPER(AF141)="AB","+",VLOOKUP(AF141,'විෂය තොරතුරු'!$P$24:$Q$28,2))))</f>
        <v/>
      </c>
      <c r="BR141" s="168" t="str">
        <f aca="false">IF(AG141="","",IF(AG141="-","-",IF(UPPER(AG141)="AB","+",VLOOKUP(AG141,'විෂය තොරතුරු'!$P$24:$Q$28,2))))</f>
        <v/>
      </c>
      <c r="BS141" s="168" t="str">
        <f aca="false">IF(AH141="","",IF(AH141="-","-",IF(UPPER(AH141)="AB","+",VLOOKUP(AH141,'විෂය තොරතුරු'!$P$24:$Q$28,2))))</f>
        <v/>
      </c>
      <c r="BT141" s="168" t="str">
        <f aca="false">IF(AI141="","",IF(AI141="-","-",IF(UPPER(AI141)="AB","+",VLOOKUP(AI141,'විෂය තොරතුරු'!$P$24:$Q$28,2))))</f>
        <v/>
      </c>
      <c r="BU141" s="168" t="str">
        <f aca="false">IF(AJ141="","",IF(AJ141="-","-",IF(UPPER(AJ141)="AB","+",VLOOKUP(AJ141,'විෂය තොරතුරු'!$P$24:$Q$28,2))))</f>
        <v/>
      </c>
      <c r="BV141" s="168" t="str">
        <f aca="false">IF(AK141="","",IF(AK141="-","-",IF(UPPER(AK141)="AB","+",VLOOKUP(AK141,'විෂය තොරතුරු'!$P$24:$Q$28,2))))</f>
        <v/>
      </c>
      <c r="BW141" s="169" t="str">
        <f aca="false">IF(AL141="","",IF(AL141="-","-",IF(UPPER(AL141)="AB","+",VLOOKUP(AL141,'විෂය තොරතුරු'!$P$24:$Q$28,2))))</f>
        <v/>
      </c>
      <c r="BX141" s="171" t="str">
        <f aca="false">IF($B141="","",COUNTIF($AP141:$BW141,"A"))</f>
        <v/>
      </c>
      <c r="BY141" s="171" t="str">
        <f aca="false">IF($B141="","",COUNTIF($AP141:$BW141,"B"))</f>
        <v/>
      </c>
      <c r="BZ141" s="171" t="str">
        <f aca="false">IF($B141="","",COUNTIF($AP141:$BW141,"C"))</f>
        <v/>
      </c>
      <c r="CA141" s="171" t="str">
        <f aca="false">IF($B141="","",COUNTIF($AP141:$BW141,"S"))</f>
        <v/>
      </c>
      <c r="CB141" s="171" t="str">
        <f aca="false">IF($B141="","",COUNTIF($AP141:$BW141,"W"))</f>
        <v/>
      </c>
      <c r="CC141" s="171" t="str">
        <f aca="false">IF(B141="","",SUM(BX141:CA141))</f>
        <v/>
      </c>
      <c r="CD141" s="169" t="str">
        <f aca="false">IF(B141="","",SUM(BX141:BZ141))</f>
        <v/>
      </c>
      <c r="CE141" s="172" t="str">
        <f aca="false">IF(B141="","",IF(AND(CC141&gt;=6,CD141&gt;=3,OR(E141&gt;=35,F141&gt;=35),L141&gt;=35),"6/3 සමත්",IF(AND(CC141&gt;=5,CD141&gt;=3,OR(E141&gt;=35,F141&gt;=35,L141&gt;=35)),"5/3 සමත්",IF(AND(CC141&gt;=4,CD141&gt;=1,OR(E141&gt;=20,F141&gt;=20,L141&gt;=20)),"සමත් කළ හැකි",IF(CB141=9,"W9","අසමත් ?")))))</f>
        <v/>
      </c>
    </row>
    <row r="142" customFormat="false" ht="13.8" hidden="false" customHeight="false" outlineLevel="0" collapsed="false">
      <c r="A142" s="160" t="n">
        <v>43</v>
      </c>
      <c r="B142" s="161"/>
      <c r="C142" s="161"/>
      <c r="D142" s="162"/>
      <c r="E142" s="163"/>
      <c r="F142" s="164"/>
      <c r="G142" s="163"/>
      <c r="H142" s="165"/>
      <c r="I142" s="165"/>
      <c r="J142" s="164"/>
      <c r="K142" s="163"/>
      <c r="L142" s="165"/>
      <c r="M142" s="165"/>
      <c r="N142" s="164"/>
      <c r="O142" s="163"/>
      <c r="P142" s="165"/>
      <c r="Q142" s="165"/>
      <c r="R142" s="165"/>
      <c r="S142" s="165"/>
      <c r="T142" s="165"/>
      <c r="U142" s="165"/>
      <c r="V142" s="164"/>
      <c r="W142" s="163"/>
      <c r="X142" s="165"/>
      <c r="Y142" s="165"/>
      <c r="Z142" s="165"/>
      <c r="AA142" s="165"/>
      <c r="AB142" s="165"/>
      <c r="AC142" s="165"/>
      <c r="AD142" s="164"/>
      <c r="AE142" s="163"/>
      <c r="AF142" s="165"/>
      <c r="AG142" s="165"/>
      <c r="AH142" s="165"/>
      <c r="AI142" s="165"/>
      <c r="AJ142" s="165"/>
      <c r="AK142" s="165"/>
      <c r="AL142" s="166"/>
      <c r="AM142" s="167" t="str">
        <f aca="false">IF(B142="","",SUM(E142:AL142))</f>
        <v/>
      </c>
      <c r="AN142" s="168" t="str">
        <f aca="false">IF(B142="","",AM142/9)</f>
        <v/>
      </c>
      <c r="AO142" s="169" t="str">
        <f aca="false">IF(B142="","",IF(AM142=0,"-",RANK(AM142,$AM$100:$AM$149,0)))</f>
        <v/>
      </c>
      <c r="AP142" s="167" t="str">
        <f aca="false">IF(E142="","",IF(E142="-","-",IF(UPPER(E142)="AB","+",VLOOKUP(E142,'විෂය තොරතුරු'!$P$24:$Q$28,2))))</f>
        <v/>
      </c>
      <c r="AQ142" s="168" t="str">
        <f aca="false">IF(F142="","",IF(F142="-","-",IF(UPPER(F142)="AB","+",VLOOKUP(F142,'විෂය තොරතුරු'!$P$24:$Q$28,2))))</f>
        <v/>
      </c>
      <c r="AR142" s="168" t="str">
        <f aca="false">IF(G142="","",IF(G142="-","-",IF(UPPER(G142)="AB","+",VLOOKUP(G142,'විෂය තොරතුරු'!$P$24:$Q$28,2))))</f>
        <v/>
      </c>
      <c r="AS142" s="168" t="str">
        <f aca="false">IF(H142="","",IF(H142="-","-",IF(UPPER(H142)="AB","+",VLOOKUP(H142,'විෂය තොරතුරු'!$P$24:$Q$28,2))))</f>
        <v/>
      </c>
      <c r="AT142" s="168" t="str">
        <f aca="false">IF(I142="","",IF(I142="-","-",IF(UPPER(I142)="AB","+",VLOOKUP(I142,'විෂය තොරතුරු'!$P$24:$Q$28,2))))</f>
        <v/>
      </c>
      <c r="AU142" s="170" t="str">
        <f aca="false">IF(J142="","",IF(J142="-","-",IF(UPPER(J142)="AB","+",VLOOKUP(J142,'විෂය තොරතුරු'!$P$24:$Q$28,2))))</f>
        <v/>
      </c>
      <c r="AV142" s="171" t="str">
        <f aca="false">IF(K142="","",IF(K142="-","-",IF(UPPER(K142)="AB","+",VLOOKUP(K142,'විෂය තොරතුරු'!$P$24:$Q$28,2))))</f>
        <v/>
      </c>
      <c r="AW142" s="168" t="str">
        <f aca="false">IF(L142="","",IF(L142="-","-",IF(UPPER(L142)="AB","+",VLOOKUP(L142,'විෂය තොරතුරු'!$P$24:$Q$28,2))))</f>
        <v/>
      </c>
      <c r="AX142" s="168" t="str">
        <f aca="false">IF(M142="","",IF(M142="-","-",IF(UPPER(M142)="AB","+",VLOOKUP(M142,'විෂය තොරතුරු'!$P$24:$Q$28,2))))</f>
        <v/>
      </c>
      <c r="AY142" s="169" t="str">
        <f aca="false">IF(N142="","",IF(N142="-","-",IF(UPPER(N142)="AB","+",VLOOKUP(N142,'විෂය තොරතුරු'!$P$24:$Q$28,2))))</f>
        <v/>
      </c>
      <c r="AZ142" s="167" t="str">
        <f aca="false">IF(O142="","",IF(O142="-","-",IF(UPPER(O142)="AB","+",VLOOKUP(O142,'විෂය තොරතුරු'!$P$24:$Q$28,2))))</f>
        <v/>
      </c>
      <c r="BA142" s="168" t="str">
        <f aca="false">IF(P142="","",IF(P142="-","-",IF(UPPER(P142)="AB","+",VLOOKUP(P142,'විෂය තොරතුරු'!$P$24:$Q$28,2))))</f>
        <v/>
      </c>
      <c r="BB142" s="168" t="str">
        <f aca="false">IF(Q142="","",IF(Q142="-","-",IF(UPPER(Q142)="AB","+",VLOOKUP(Q142,'විෂය තොරතුරු'!$P$24:$Q$28,2))))</f>
        <v/>
      </c>
      <c r="BC142" s="168" t="str">
        <f aca="false">IF(R142="","",IF(R142="-","-",IF(UPPER(R142)="AB","+",VLOOKUP(R142,'විෂය තොරතුරු'!$P$24:$Q$28,2))))</f>
        <v/>
      </c>
      <c r="BD142" s="168" t="str">
        <f aca="false">IF(S142="","",IF(S142="-","-",IF(UPPER(S142)="AB","+",VLOOKUP(S142,'විෂය තොරතුරු'!$P$24:$Q$28,2))))</f>
        <v/>
      </c>
      <c r="BE142" s="168" t="str">
        <f aca="false">IF(T142="","",IF(T142="-","-",IF(UPPER(T142)="AB","+",VLOOKUP(T142,'විෂය තොරතුරු'!$P$24:$Q$28,2))))</f>
        <v/>
      </c>
      <c r="BF142" s="168" t="str">
        <f aca="false">IF(U142="","",IF(U142="-","-",IF(UPPER(U142)="AB","+",VLOOKUP(U142,'විෂය තොරතුරු'!$P$24:$Q$28,2))))</f>
        <v/>
      </c>
      <c r="BG142" s="170" t="str">
        <f aca="false">IF(V142="","",IF(V142="-","-",IF(UPPER(V142)="AB","+",VLOOKUP(V142,'විෂය තොරතුරු'!$P$24:$Q$28,2))))</f>
        <v/>
      </c>
      <c r="BH142" s="171" t="str">
        <f aca="false">IF(W142="","",IF(W142="-","-",IF(UPPER(W142)="AB","+",VLOOKUP(W142,'විෂය තොරතුරු'!$P$24:$Q$28,2))))</f>
        <v/>
      </c>
      <c r="BI142" s="168" t="str">
        <f aca="false">IF(X142="","",IF(X142="-","-",IF(UPPER(X142)="AB","+",VLOOKUP(X142,'විෂය තොරතුරු'!$P$24:$Q$28,2))))</f>
        <v/>
      </c>
      <c r="BJ142" s="168" t="str">
        <f aca="false">IF(Y142="","",IF(Y142="-","-",IF(UPPER(Y142)="AB","+",VLOOKUP(Y142,'විෂය තොරතුරු'!$P$24:$Q$28,2))))</f>
        <v/>
      </c>
      <c r="BK142" s="168" t="str">
        <f aca="false">IF(Z142="","",IF(Z142="-","-",IF(UPPER(Z142)="AB","+",VLOOKUP(Z142,'විෂය තොරතුරු'!$P$24:$Q$28,2))))</f>
        <v/>
      </c>
      <c r="BL142" s="168" t="str">
        <f aca="false">IF(AA142="","",IF(AA142="-","-",IF(UPPER(AA142)="AB","+",VLOOKUP(AA142,'විෂය තොරතුරු'!$P$24:$Q$28,2))))</f>
        <v/>
      </c>
      <c r="BM142" s="168" t="str">
        <f aca="false">IF(AB142="","",IF(AB142="-","-",IF(UPPER(AB142)="AB","+",VLOOKUP(AB142,'විෂය තොරතුරු'!$P$24:$Q$28,2))))</f>
        <v/>
      </c>
      <c r="BN142" s="168" t="str">
        <f aca="false">IF(AC142="","",IF(AC142="-","-",IF(UPPER(AC142)="AB","+",VLOOKUP(AC142,'විෂය තොරතුරු'!$P$24:$Q$28,2))))</f>
        <v/>
      </c>
      <c r="BO142" s="169" t="str">
        <f aca="false">IF(AD142="","",IF(AD142="-","-",IF(UPPER(AD142)="AB","+",VLOOKUP(AD142,'විෂය තොරතුරු'!$P$24:$Q$28,2))))</f>
        <v/>
      </c>
      <c r="BP142" s="171" t="str">
        <f aca="false">IF(AE142="","",IF(AE142="-","-",IF(UPPER(AE142)="AB","+",VLOOKUP(AE142,'විෂය තොරතුරු'!$P$24:$Q$28,2))))</f>
        <v/>
      </c>
      <c r="BQ142" s="168" t="str">
        <f aca="false">IF(AF142="","",IF(AF142="-","-",IF(UPPER(AF142)="AB","+",VLOOKUP(AF142,'විෂය තොරතුරු'!$P$24:$Q$28,2))))</f>
        <v/>
      </c>
      <c r="BR142" s="168" t="str">
        <f aca="false">IF(AG142="","",IF(AG142="-","-",IF(UPPER(AG142)="AB","+",VLOOKUP(AG142,'විෂය තොරතුරු'!$P$24:$Q$28,2))))</f>
        <v/>
      </c>
      <c r="BS142" s="168" t="str">
        <f aca="false">IF(AH142="","",IF(AH142="-","-",IF(UPPER(AH142)="AB","+",VLOOKUP(AH142,'විෂය තොරතුරු'!$P$24:$Q$28,2))))</f>
        <v/>
      </c>
      <c r="BT142" s="168" t="str">
        <f aca="false">IF(AI142="","",IF(AI142="-","-",IF(UPPER(AI142)="AB","+",VLOOKUP(AI142,'විෂය තොරතුරු'!$P$24:$Q$28,2))))</f>
        <v/>
      </c>
      <c r="BU142" s="168" t="str">
        <f aca="false">IF(AJ142="","",IF(AJ142="-","-",IF(UPPER(AJ142)="AB","+",VLOOKUP(AJ142,'විෂය තොරතුරු'!$P$24:$Q$28,2))))</f>
        <v/>
      </c>
      <c r="BV142" s="168" t="str">
        <f aca="false">IF(AK142="","",IF(AK142="-","-",IF(UPPER(AK142)="AB","+",VLOOKUP(AK142,'විෂය තොරතුරු'!$P$24:$Q$28,2))))</f>
        <v/>
      </c>
      <c r="BW142" s="169" t="str">
        <f aca="false">IF(AL142="","",IF(AL142="-","-",IF(UPPER(AL142)="AB","+",VLOOKUP(AL142,'විෂය තොරතුරු'!$P$24:$Q$28,2))))</f>
        <v/>
      </c>
      <c r="BX142" s="171" t="str">
        <f aca="false">IF($B142="","",COUNTIF($AP142:$BW142,"A"))</f>
        <v/>
      </c>
      <c r="BY142" s="171" t="str">
        <f aca="false">IF($B142="","",COUNTIF($AP142:$BW142,"B"))</f>
        <v/>
      </c>
      <c r="BZ142" s="171" t="str">
        <f aca="false">IF($B142="","",COUNTIF($AP142:$BW142,"C"))</f>
        <v/>
      </c>
      <c r="CA142" s="171" t="str">
        <f aca="false">IF($B142="","",COUNTIF($AP142:$BW142,"S"))</f>
        <v/>
      </c>
      <c r="CB142" s="171" t="str">
        <f aca="false">IF($B142="","",COUNTIF($AP142:$BW142,"W"))</f>
        <v/>
      </c>
      <c r="CC142" s="171" t="str">
        <f aca="false">IF(B142="","",SUM(BX142:CA142))</f>
        <v/>
      </c>
      <c r="CD142" s="169" t="str">
        <f aca="false">IF(B142="","",SUM(BX142:BZ142))</f>
        <v/>
      </c>
      <c r="CE142" s="172" t="str">
        <f aca="false">IF(B142="","",IF(AND(CC142&gt;=6,CD142&gt;=3,OR(E142&gt;=35,F142&gt;=35),L142&gt;=35),"6/3 සමත්",IF(AND(CC142&gt;=5,CD142&gt;=3,OR(E142&gt;=35,F142&gt;=35,L142&gt;=35)),"5/3 සමත්",IF(AND(CC142&gt;=4,CD142&gt;=1,OR(E142&gt;=20,F142&gt;=20,L142&gt;=20)),"සමත් කළ හැකි",IF(CB142=9,"W9","අසමත් ?")))))</f>
        <v/>
      </c>
    </row>
    <row r="143" customFormat="false" ht="13.8" hidden="false" customHeight="false" outlineLevel="0" collapsed="false">
      <c r="A143" s="160" t="n">
        <v>44</v>
      </c>
      <c r="B143" s="188"/>
      <c r="C143" s="161"/>
      <c r="D143" s="162"/>
      <c r="E143" s="163"/>
      <c r="F143" s="164"/>
      <c r="G143" s="163"/>
      <c r="H143" s="165"/>
      <c r="I143" s="165"/>
      <c r="J143" s="164"/>
      <c r="K143" s="163"/>
      <c r="L143" s="165"/>
      <c r="M143" s="165"/>
      <c r="N143" s="164"/>
      <c r="O143" s="163"/>
      <c r="P143" s="165"/>
      <c r="Q143" s="165"/>
      <c r="R143" s="165"/>
      <c r="S143" s="165"/>
      <c r="T143" s="165"/>
      <c r="U143" s="165"/>
      <c r="V143" s="164"/>
      <c r="W143" s="163"/>
      <c r="X143" s="165"/>
      <c r="Y143" s="165"/>
      <c r="Z143" s="165"/>
      <c r="AA143" s="165"/>
      <c r="AB143" s="165"/>
      <c r="AC143" s="165"/>
      <c r="AD143" s="164"/>
      <c r="AE143" s="163"/>
      <c r="AF143" s="165"/>
      <c r="AG143" s="165"/>
      <c r="AH143" s="165"/>
      <c r="AI143" s="165"/>
      <c r="AJ143" s="165"/>
      <c r="AK143" s="165"/>
      <c r="AL143" s="166"/>
      <c r="AM143" s="167" t="str">
        <f aca="false">IF(B143="","",SUM(E143:AL143))</f>
        <v/>
      </c>
      <c r="AN143" s="168" t="str">
        <f aca="false">IF(B143="","",AM143/9)</f>
        <v/>
      </c>
      <c r="AO143" s="169" t="str">
        <f aca="false">IF(B143="","",IF(AM143=0,"-",RANK(AM143,$AM$100:$AM$149,0)))</f>
        <v/>
      </c>
      <c r="AP143" s="167" t="str">
        <f aca="false">IF(E143="","",IF(E143="-","-",IF(UPPER(E143)="AB","+",VLOOKUP(E143,'විෂය තොරතුරු'!$P$24:$Q$28,2))))</f>
        <v/>
      </c>
      <c r="AQ143" s="168" t="str">
        <f aca="false">IF(F143="","",IF(F143="-","-",IF(UPPER(F143)="AB","+",VLOOKUP(F143,'විෂය තොරතුරු'!$P$24:$Q$28,2))))</f>
        <v/>
      </c>
      <c r="AR143" s="168" t="str">
        <f aca="false">IF(G143="","",IF(G143="-","-",IF(UPPER(G143)="AB","+",VLOOKUP(G143,'විෂය තොරතුරු'!$P$24:$Q$28,2))))</f>
        <v/>
      </c>
      <c r="AS143" s="168" t="str">
        <f aca="false">IF(H143="","",IF(H143="-","-",IF(UPPER(H143)="AB","+",VLOOKUP(H143,'විෂය තොරතුරු'!$P$24:$Q$28,2))))</f>
        <v/>
      </c>
      <c r="AT143" s="168" t="str">
        <f aca="false">IF(I143="","",IF(I143="-","-",IF(UPPER(I143)="AB","+",VLOOKUP(I143,'විෂය තොරතුරු'!$P$24:$Q$28,2))))</f>
        <v/>
      </c>
      <c r="AU143" s="170" t="str">
        <f aca="false">IF(J143="","",IF(J143="-","-",IF(UPPER(J143)="AB","+",VLOOKUP(J143,'විෂය තොරතුරු'!$P$24:$Q$28,2))))</f>
        <v/>
      </c>
      <c r="AV143" s="171" t="str">
        <f aca="false">IF(K143="","",IF(K143="-","-",IF(UPPER(K143)="AB","+",VLOOKUP(K143,'විෂය තොරතුරු'!$P$24:$Q$28,2))))</f>
        <v/>
      </c>
      <c r="AW143" s="168" t="str">
        <f aca="false">IF(L143="","",IF(L143="-","-",IF(UPPER(L143)="AB","+",VLOOKUP(L143,'විෂය තොරතුරු'!$P$24:$Q$28,2))))</f>
        <v/>
      </c>
      <c r="AX143" s="168" t="str">
        <f aca="false">IF(M143="","",IF(M143="-","-",IF(UPPER(M143)="AB","+",VLOOKUP(M143,'විෂය තොරතුරු'!$P$24:$Q$28,2))))</f>
        <v/>
      </c>
      <c r="AY143" s="169" t="str">
        <f aca="false">IF(N143="","",IF(N143="-","-",IF(UPPER(N143)="AB","+",VLOOKUP(N143,'විෂය තොරතුරු'!$P$24:$Q$28,2))))</f>
        <v/>
      </c>
      <c r="AZ143" s="167" t="str">
        <f aca="false">IF(O143="","",IF(O143="-","-",IF(UPPER(O143)="AB","+",VLOOKUP(O143,'විෂය තොරතුරු'!$P$24:$Q$28,2))))</f>
        <v/>
      </c>
      <c r="BA143" s="168" t="str">
        <f aca="false">IF(P143="","",IF(P143="-","-",IF(UPPER(P143)="AB","+",VLOOKUP(P143,'විෂය තොරතුරු'!$P$24:$Q$28,2))))</f>
        <v/>
      </c>
      <c r="BB143" s="168" t="str">
        <f aca="false">IF(Q143="","",IF(Q143="-","-",IF(UPPER(Q143)="AB","+",VLOOKUP(Q143,'විෂය තොරතුරු'!$P$24:$Q$28,2))))</f>
        <v/>
      </c>
      <c r="BC143" s="168" t="str">
        <f aca="false">IF(R143="","",IF(R143="-","-",IF(UPPER(R143)="AB","+",VLOOKUP(R143,'විෂය තොරතුරු'!$P$24:$Q$28,2))))</f>
        <v/>
      </c>
      <c r="BD143" s="168" t="str">
        <f aca="false">IF(S143="","",IF(S143="-","-",IF(UPPER(S143)="AB","+",VLOOKUP(S143,'විෂය තොරතුරු'!$P$24:$Q$28,2))))</f>
        <v/>
      </c>
      <c r="BE143" s="168" t="str">
        <f aca="false">IF(T143="","",IF(T143="-","-",IF(UPPER(T143)="AB","+",VLOOKUP(T143,'විෂය තොරතුරු'!$P$24:$Q$28,2))))</f>
        <v/>
      </c>
      <c r="BF143" s="168" t="str">
        <f aca="false">IF(U143="","",IF(U143="-","-",IF(UPPER(U143)="AB","+",VLOOKUP(U143,'විෂය තොරතුරු'!$P$24:$Q$28,2))))</f>
        <v/>
      </c>
      <c r="BG143" s="170" t="str">
        <f aca="false">IF(V143="","",IF(V143="-","-",IF(UPPER(V143)="AB","+",VLOOKUP(V143,'විෂය තොරතුරු'!$P$24:$Q$28,2))))</f>
        <v/>
      </c>
      <c r="BH143" s="171" t="str">
        <f aca="false">IF(W143="","",IF(W143="-","-",IF(UPPER(W143)="AB","+",VLOOKUP(W143,'විෂය තොරතුරු'!$P$24:$Q$28,2))))</f>
        <v/>
      </c>
      <c r="BI143" s="168" t="str">
        <f aca="false">IF(X143="","",IF(X143="-","-",IF(UPPER(X143)="AB","+",VLOOKUP(X143,'විෂය තොරතුරු'!$P$24:$Q$28,2))))</f>
        <v/>
      </c>
      <c r="BJ143" s="168" t="str">
        <f aca="false">IF(Y143="","",IF(Y143="-","-",IF(UPPER(Y143)="AB","+",VLOOKUP(Y143,'විෂය තොරතුරු'!$P$24:$Q$28,2))))</f>
        <v/>
      </c>
      <c r="BK143" s="168" t="str">
        <f aca="false">IF(Z143="","",IF(Z143="-","-",IF(UPPER(Z143)="AB","+",VLOOKUP(Z143,'විෂය තොරතුරු'!$P$24:$Q$28,2))))</f>
        <v/>
      </c>
      <c r="BL143" s="168" t="str">
        <f aca="false">IF(AA143="","",IF(AA143="-","-",IF(UPPER(AA143)="AB","+",VLOOKUP(AA143,'විෂය තොරතුරු'!$P$24:$Q$28,2))))</f>
        <v/>
      </c>
      <c r="BM143" s="168" t="str">
        <f aca="false">IF(AB143="","",IF(AB143="-","-",IF(UPPER(AB143)="AB","+",VLOOKUP(AB143,'විෂය තොරතුරු'!$P$24:$Q$28,2))))</f>
        <v/>
      </c>
      <c r="BN143" s="168" t="str">
        <f aca="false">IF(AC143="","",IF(AC143="-","-",IF(UPPER(AC143)="AB","+",VLOOKUP(AC143,'විෂය තොරතුරු'!$P$24:$Q$28,2))))</f>
        <v/>
      </c>
      <c r="BO143" s="169" t="str">
        <f aca="false">IF(AD143="","",IF(AD143="-","-",IF(UPPER(AD143)="AB","+",VLOOKUP(AD143,'විෂය තොරතුරු'!$P$24:$Q$28,2))))</f>
        <v/>
      </c>
      <c r="BP143" s="171" t="str">
        <f aca="false">IF(AE143="","",IF(AE143="-","-",IF(UPPER(AE143)="AB","+",VLOOKUP(AE143,'විෂය තොරතුරු'!$P$24:$Q$28,2))))</f>
        <v/>
      </c>
      <c r="BQ143" s="168" t="str">
        <f aca="false">IF(AF143="","",IF(AF143="-","-",IF(UPPER(AF143)="AB","+",VLOOKUP(AF143,'විෂය තොරතුරු'!$P$24:$Q$28,2))))</f>
        <v/>
      </c>
      <c r="BR143" s="168" t="str">
        <f aca="false">IF(AG143="","",IF(AG143="-","-",IF(UPPER(AG143)="AB","+",VLOOKUP(AG143,'විෂය තොරතුරු'!$P$24:$Q$28,2))))</f>
        <v/>
      </c>
      <c r="BS143" s="168" t="str">
        <f aca="false">IF(AH143="","",IF(AH143="-","-",IF(UPPER(AH143)="AB","+",VLOOKUP(AH143,'විෂය තොරතුරු'!$P$24:$Q$28,2))))</f>
        <v/>
      </c>
      <c r="BT143" s="168" t="str">
        <f aca="false">IF(AI143="","",IF(AI143="-","-",IF(UPPER(AI143)="AB","+",VLOOKUP(AI143,'විෂය තොරතුරු'!$P$24:$Q$28,2))))</f>
        <v/>
      </c>
      <c r="BU143" s="168" t="str">
        <f aca="false">IF(AJ143="","",IF(AJ143="-","-",IF(UPPER(AJ143)="AB","+",VLOOKUP(AJ143,'විෂය තොරතුරු'!$P$24:$Q$28,2))))</f>
        <v/>
      </c>
      <c r="BV143" s="168" t="str">
        <f aca="false">IF(AK143="","",IF(AK143="-","-",IF(UPPER(AK143)="AB","+",VLOOKUP(AK143,'විෂය තොරතුරු'!$P$24:$Q$28,2))))</f>
        <v/>
      </c>
      <c r="BW143" s="169" t="str">
        <f aca="false">IF(AL143="","",IF(AL143="-","-",IF(UPPER(AL143)="AB","+",VLOOKUP(AL143,'විෂය තොරතුරු'!$P$24:$Q$28,2))))</f>
        <v/>
      </c>
      <c r="BX143" s="171" t="str">
        <f aca="false">IF($B143="","",COUNTIF($AP143:$BW143,"A"))</f>
        <v/>
      </c>
      <c r="BY143" s="171" t="str">
        <f aca="false">IF($B143="","",COUNTIF($AP143:$BW143,"B"))</f>
        <v/>
      </c>
      <c r="BZ143" s="171" t="str">
        <f aca="false">IF($B143="","",COUNTIF($AP143:$BW143,"C"))</f>
        <v/>
      </c>
      <c r="CA143" s="171" t="str">
        <f aca="false">IF($B143="","",COUNTIF($AP143:$BW143,"S"))</f>
        <v/>
      </c>
      <c r="CB143" s="171" t="str">
        <f aca="false">IF($B143="","",COUNTIF($AP143:$BW143,"W"))</f>
        <v/>
      </c>
      <c r="CC143" s="171" t="str">
        <f aca="false">IF(B143="","",SUM(BX143:CA143))</f>
        <v/>
      </c>
      <c r="CD143" s="169" t="str">
        <f aca="false">IF(B143="","",SUM(BX143:BZ143))</f>
        <v/>
      </c>
      <c r="CE143" s="172" t="str">
        <f aca="false">IF(B143="","",IF(AND(CC143&gt;=6,CD143&gt;=3,OR(E143&gt;=35,F143&gt;=35),L143&gt;=35),"6/3 සමත්",IF(AND(CC143&gt;=5,CD143&gt;=3,OR(E143&gt;=35,F143&gt;=35,L143&gt;=35)),"5/3 සමත්",IF(AND(CC143&gt;=4,CD143&gt;=1,OR(E143&gt;=20,F143&gt;=20,L143&gt;=20)),"සමත් කළ හැකි",IF(CB143=9,"W9","අසමත් ?")))))</f>
        <v/>
      </c>
    </row>
    <row r="144" customFormat="false" ht="13.8" hidden="false" customHeight="false" outlineLevel="0" collapsed="false">
      <c r="A144" s="160" t="n">
        <v>45</v>
      </c>
      <c r="B144" s="188"/>
      <c r="C144" s="161"/>
      <c r="D144" s="162"/>
      <c r="E144" s="163"/>
      <c r="F144" s="164"/>
      <c r="G144" s="163"/>
      <c r="H144" s="165"/>
      <c r="I144" s="165"/>
      <c r="J144" s="164"/>
      <c r="K144" s="163"/>
      <c r="L144" s="165"/>
      <c r="M144" s="165"/>
      <c r="N144" s="164"/>
      <c r="O144" s="163"/>
      <c r="P144" s="165"/>
      <c r="Q144" s="165"/>
      <c r="R144" s="165"/>
      <c r="S144" s="165"/>
      <c r="T144" s="165"/>
      <c r="U144" s="165"/>
      <c r="V144" s="164"/>
      <c r="W144" s="163"/>
      <c r="X144" s="165"/>
      <c r="Y144" s="165"/>
      <c r="Z144" s="165"/>
      <c r="AA144" s="165"/>
      <c r="AB144" s="165"/>
      <c r="AC144" s="165"/>
      <c r="AD144" s="164"/>
      <c r="AE144" s="163"/>
      <c r="AF144" s="165"/>
      <c r="AG144" s="165"/>
      <c r="AH144" s="165"/>
      <c r="AI144" s="165"/>
      <c r="AJ144" s="165"/>
      <c r="AK144" s="165"/>
      <c r="AL144" s="166"/>
      <c r="AM144" s="167" t="str">
        <f aca="false">IF(B144="","",SUM(E144:AL144))</f>
        <v/>
      </c>
      <c r="AN144" s="168" t="str">
        <f aca="false">IF(B144="","",AM144/9)</f>
        <v/>
      </c>
      <c r="AO144" s="169" t="str">
        <f aca="false">IF(B144="","",IF(AM144=0,"-",RANK(AM144,$AM$100:$AM$149,0)))</f>
        <v/>
      </c>
      <c r="AP144" s="167" t="str">
        <f aca="false">IF(E144="","",IF(E144="-","-",IF(UPPER(E144)="AB","+",VLOOKUP(E144,'විෂය තොරතුරු'!$P$24:$Q$28,2))))</f>
        <v/>
      </c>
      <c r="AQ144" s="168" t="str">
        <f aca="false">IF(F144="","",IF(F144="-","-",IF(UPPER(F144)="AB","+",VLOOKUP(F144,'විෂය තොරතුරු'!$P$24:$Q$28,2))))</f>
        <v/>
      </c>
      <c r="AR144" s="168" t="str">
        <f aca="false">IF(G144="","",IF(G144="-","-",IF(UPPER(G144)="AB","+",VLOOKUP(G144,'විෂය තොරතුරු'!$P$24:$Q$28,2))))</f>
        <v/>
      </c>
      <c r="AS144" s="168" t="str">
        <f aca="false">IF(H144="","",IF(H144="-","-",IF(UPPER(H144)="AB","+",VLOOKUP(H144,'විෂය තොරතුරු'!$P$24:$Q$28,2))))</f>
        <v/>
      </c>
      <c r="AT144" s="168" t="str">
        <f aca="false">IF(I144="","",IF(I144="-","-",IF(UPPER(I144)="AB","+",VLOOKUP(I144,'විෂය තොරතුරු'!$P$24:$Q$28,2))))</f>
        <v/>
      </c>
      <c r="AU144" s="170" t="str">
        <f aca="false">IF(J144="","",IF(J144="-","-",IF(UPPER(J144)="AB","+",VLOOKUP(J144,'විෂය තොරතුරු'!$P$24:$Q$28,2))))</f>
        <v/>
      </c>
      <c r="AV144" s="171" t="str">
        <f aca="false">IF(K144="","",IF(K144="-","-",IF(UPPER(K144)="AB","+",VLOOKUP(K144,'විෂය තොරතුරු'!$P$24:$Q$28,2))))</f>
        <v/>
      </c>
      <c r="AW144" s="168" t="str">
        <f aca="false">IF(L144="","",IF(L144="-","-",IF(UPPER(L144)="AB","+",VLOOKUP(L144,'විෂය තොරතුරු'!$P$24:$Q$28,2))))</f>
        <v/>
      </c>
      <c r="AX144" s="168" t="str">
        <f aca="false">IF(M144="","",IF(M144="-","-",IF(UPPER(M144)="AB","+",VLOOKUP(M144,'විෂය තොරතුරු'!$P$24:$Q$28,2))))</f>
        <v/>
      </c>
      <c r="AY144" s="169" t="str">
        <f aca="false">IF(N144="","",IF(N144="-","-",IF(UPPER(N144)="AB","+",VLOOKUP(N144,'විෂය තොරතුරු'!$P$24:$Q$28,2))))</f>
        <v/>
      </c>
      <c r="AZ144" s="167" t="str">
        <f aca="false">IF(O144="","",IF(O144="-","-",IF(UPPER(O144)="AB","+",VLOOKUP(O144,'විෂය තොරතුරු'!$P$24:$Q$28,2))))</f>
        <v/>
      </c>
      <c r="BA144" s="168" t="str">
        <f aca="false">IF(P144="","",IF(P144="-","-",IF(UPPER(P144)="AB","+",VLOOKUP(P144,'විෂය තොරතුරු'!$P$24:$Q$28,2))))</f>
        <v/>
      </c>
      <c r="BB144" s="168" t="str">
        <f aca="false">IF(Q144="","",IF(Q144="-","-",IF(UPPER(Q144)="AB","+",VLOOKUP(Q144,'විෂය තොරතුරු'!$P$24:$Q$28,2))))</f>
        <v/>
      </c>
      <c r="BC144" s="168" t="str">
        <f aca="false">IF(R144="","",IF(R144="-","-",IF(UPPER(R144)="AB","+",VLOOKUP(R144,'විෂය තොරතුරු'!$P$24:$Q$28,2))))</f>
        <v/>
      </c>
      <c r="BD144" s="168" t="str">
        <f aca="false">IF(S144="","",IF(S144="-","-",IF(UPPER(S144)="AB","+",VLOOKUP(S144,'විෂය තොරතුරු'!$P$24:$Q$28,2))))</f>
        <v/>
      </c>
      <c r="BE144" s="168" t="str">
        <f aca="false">IF(T144="","",IF(T144="-","-",IF(UPPER(T144)="AB","+",VLOOKUP(T144,'විෂය තොරතුරු'!$P$24:$Q$28,2))))</f>
        <v/>
      </c>
      <c r="BF144" s="168" t="str">
        <f aca="false">IF(U144="","",IF(U144="-","-",IF(UPPER(U144)="AB","+",VLOOKUP(U144,'විෂය තොරතුරු'!$P$24:$Q$28,2))))</f>
        <v/>
      </c>
      <c r="BG144" s="170" t="str">
        <f aca="false">IF(V144="","",IF(V144="-","-",IF(UPPER(V144)="AB","+",VLOOKUP(V144,'විෂය තොරතුරු'!$P$24:$Q$28,2))))</f>
        <v/>
      </c>
      <c r="BH144" s="171" t="str">
        <f aca="false">IF(W144="","",IF(W144="-","-",IF(UPPER(W144)="AB","+",VLOOKUP(W144,'විෂය තොරතුරු'!$P$24:$Q$28,2))))</f>
        <v/>
      </c>
      <c r="BI144" s="168" t="str">
        <f aca="false">IF(X144="","",IF(X144="-","-",IF(UPPER(X144)="AB","+",VLOOKUP(X144,'විෂය තොරතුරු'!$P$24:$Q$28,2))))</f>
        <v/>
      </c>
      <c r="BJ144" s="168" t="str">
        <f aca="false">IF(Y144="","",IF(Y144="-","-",IF(UPPER(Y144)="AB","+",VLOOKUP(Y144,'විෂය තොරතුරු'!$P$24:$Q$28,2))))</f>
        <v/>
      </c>
      <c r="BK144" s="168" t="str">
        <f aca="false">IF(Z144="","",IF(Z144="-","-",IF(UPPER(Z144)="AB","+",VLOOKUP(Z144,'විෂය තොරතුරු'!$P$24:$Q$28,2))))</f>
        <v/>
      </c>
      <c r="BL144" s="168" t="str">
        <f aca="false">IF(AA144="","",IF(AA144="-","-",IF(UPPER(AA144)="AB","+",VLOOKUP(AA144,'විෂය තොරතුරු'!$P$24:$Q$28,2))))</f>
        <v/>
      </c>
      <c r="BM144" s="168" t="str">
        <f aca="false">IF(AB144="","",IF(AB144="-","-",IF(UPPER(AB144)="AB","+",VLOOKUP(AB144,'විෂය තොරතුරු'!$P$24:$Q$28,2))))</f>
        <v/>
      </c>
      <c r="BN144" s="168" t="str">
        <f aca="false">IF(AC144="","",IF(AC144="-","-",IF(UPPER(AC144)="AB","+",VLOOKUP(AC144,'විෂය තොරතුරු'!$P$24:$Q$28,2))))</f>
        <v/>
      </c>
      <c r="BO144" s="169" t="str">
        <f aca="false">IF(AD144="","",IF(AD144="-","-",IF(UPPER(AD144)="AB","+",VLOOKUP(AD144,'විෂය තොරතුරු'!$P$24:$Q$28,2))))</f>
        <v/>
      </c>
      <c r="BP144" s="171" t="str">
        <f aca="false">IF(AE144="","",IF(AE144="-","-",IF(UPPER(AE144)="AB","+",VLOOKUP(AE144,'විෂය තොරතුරු'!$P$24:$Q$28,2))))</f>
        <v/>
      </c>
      <c r="BQ144" s="168" t="str">
        <f aca="false">IF(AF144="","",IF(AF144="-","-",IF(UPPER(AF144)="AB","+",VLOOKUP(AF144,'විෂය තොරතුරු'!$P$24:$Q$28,2))))</f>
        <v/>
      </c>
      <c r="BR144" s="168" t="str">
        <f aca="false">IF(AG144="","",IF(AG144="-","-",IF(UPPER(AG144)="AB","+",VLOOKUP(AG144,'විෂය තොරතුරු'!$P$24:$Q$28,2))))</f>
        <v/>
      </c>
      <c r="BS144" s="168" t="str">
        <f aca="false">IF(AH144="","",IF(AH144="-","-",IF(UPPER(AH144)="AB","+",VLOOKUP(AH144,'විෂය තොරතුරු'!$P$24:$Q$28,2))))</f>
        <v/>
      </c>
      <c r="BT144" s="168" t="str">
        <f aca="false">IF(AI144="","",IF(AI144="-","-",IF(UPPER(AI144)="AB","+",VLOOKUP(AI144,'විෂය තොරතුරු'!$P$24:$Q$28,2))))</f>
        <v/>
      </c>
      <c r="BU144" s="168" t="str">
        <f aca="false">IF(AJ144="","",IF(AJ144="-","-",IF(UPPER(AJ144)="AB","+",VLOOKUP(AJ144,'විෂය තොරතුරු'!$P$24:$Q$28,2))))</f>
        <v/>
      </c>
      <c r="BV144" s="168" t="str">
        <f aca="false">IF(AK144="","",IF(AK144="-","-",IF(UPPER(AK144)="AB","+",VLOOKUP(AK144,'විෂය තොරතුරු'!$P$24:$Q$28,2))))</f>
        <v/>
      </c>
      <c r="BW144" s="169" t="str">
        <f aca="false">IF(AL144="","",IF(AL144="-","-",IF(UPPER(AL144)="AB","+",VLOOKUP(AL144,'විෂය තොරතුරු'!$P$24:$Q$28,2))))</f>
        <v/>
      </c>
      <c r="BX144" s="171" t="str">
        <f aca="false">IF($B144="","",COUNTIF($AP144:$BW144,"A"))</f>
        <v/>
      </c>
      <c r="BY144" s="171" t="str">
        <f aca="false">IF($B144="","",COUNTIF($AP144:$BW144,"B"))</f>
        <v/>
      </c>
      <c r="BZ144" s="171" t="str">
        <f aca="false">IF($B144="","",COUNTIF($AP144:$BW144,"C"))</f>
        <v/>
      </c>
      <c r="CA144" s="171" t="str">
        <f aca="false">IF($B144="","",COUNTIF($AP144:$BW144,"S"))</f>
        <v/>
      </c>
      <c r="CB144" s="171" t="str">
        <f aca="false">IF($B144="","",COUNTIF($AP144:$BW144,"W"))</f>
        <v/>
      </c>
      <c r="CC144" s="171" t="str">
        <f aca="false">IF(B144="","",SUM(BX144:CA144))</f>
        <v/>
      </c>
      <c r="CD144" s="169" t="str">
        <f aca="false">IF(B144="","",SUM(BX144:BZ144))</f>
        <v/>
      </c>
      <c r="CE144" s="172" t="str">
        <f aca="false">IF(B144="","",IF(AND(CC144&gt;=6,CD144&gt;=3,OR(E144&gt;=35,F144&gt;=35),L144&gt;=35),"6/3 සමත්",IF(AND(CC144&gt;=5,CD144&gt;=3,OR(E144&gt;=35,F144&gt;=35,L144&gt;=35)),"5/3 සමත්",IF(AND(CC144&gt;=4,CD144&gt;=1,OR(E144&gt;=20,F144&gt;=20,L144&gt;=20)),"සමත් කළ හැකි",IF(CB144=9,"W9","අසමත් ?")))))</f>
        <v/>
      </c>
    </row>
    <row r="145" customFormat="false" ht="13.8" hidden="false" customHeight="false" outlineLevel="0" collapsed="false">
      <c r="A145" s="160" t="n">
        <v>46</v>
      </c>
      <c r="B145" s="189"/>
      <c r="C145" s="161"/>
      <c r="D145" s="162"/>
      <c r="E145" s="163"/>
      <c r="F145" s="164"/>
      <c r="G145" s="163"/>
      <c r="H145" s="165"/>
      <c r="I145" s="165"/>
      <c r="J145" s="164"/>
      <c r="K145" s="163"/>
      <c r="L145" s="165"/>
      <c r="M145" s="165"/>
      <c r="N145" s="164"/>
      <c r="O145" s="163"/>
      <c r="P145" s="165"/>
      <c r="Q145" s="165"/>
      <c r="R145" s="165"/>
      <c r="S145" s="165"/>
      <c r="T145" s="165"/>
      <c r="U145" s="165"/>
      <c r="V145" s="164"/>
      <c r="W145" s="163"/>
      <c r="X145" s="165"/>
      <c r="Y145" s="165"/>
      <c r="Z145" s="165"/>
      <c r="AA145" s="165"/>
      <c r="AB145" s="165"/>
      <c r="AC145" s="165"/>
      <c r="AD145" s="164"/>
      <c r="AE145" s="163"/>
      <c r="AF145" s="165"/>
      <c r="AG145" s="165"/>
      <c r="AH145" s="165"/>
      <c r="AI145" s="165"/>
      <c r="AJ145" s="165"/>
      <c r="AK145" s="165"/>
      <c r="AL145" s="166"/>
      <c r="AM145" s="167" t="str">
        <f aca="false">IF(B145="","",SUM(E145:AL145))</f>
        <v/>
      </c>
      <c r="AN145" s="168" t="str">
        <f aca="false">IF(B145="","",AM145/9)</f>
        <v/>
      </c>
      <c r="AO145" s="169" t="str">
        <f aca="false">IF(B145="","",IF(AM145=0,"-",RANK(AM145,$AM$100:$AM$149,0)))</f>
        <v/>
      </c>
      <c r="AP145" s="167" t="str">
        <f aca="false">IF(E145="","",IF(E145="-","-",IF(UPPER(E145)="AB","+",VLOOKUP(E145,'විෂය තොරතුරු'!$P$24:$Q$28,2))))</f>
        <v/>
      </c>
      <c r="AQ145" s="168" t="str">
        <f aca="false">IF(F145="","",IF(F145="-","-",IF(UPPER(F145)="AB","+",VLOOKUP(F145,'විෂය තොරතුරු'!$P$24:$Q$28,2))))</f>
        <v/>
      </c>
      <c r="AR145" s="168" t="str">
        <f aca="false">IF(G145="","",IF(G145="-","-",IF(UPPER(G145)="AB","+",VLOOKUP(G145,'විෂය තොරතුරු'!$P$24:$Q$28,2))))</f>
        <v/>
      </c>
      <c r="AS145" s="168" t="str">
        <f aca="false">IF(H145="","",IF(H145="-","-",IF(UPPER(H145)="AB","+",VLOOKUP(H145,'විෂය තොරතුරු'!$P$24:$Q$28,2))))</f>
        <v/>
      </c>
      <c r="AT145" s="168" t="str">
        <f aca="false">IF(I145="","",IF(I145="-","-",IF(UPPER(I145)="AB","+",VLOOKUP(I145,'විෂය තොරතුරු'!$P$24:$Q$28,2))))</f>
        <v/>
      </c>
      <c r="AU145" s="170" t="str">
        <f aca="false">IF(J145="","",IF(J145="-","-",IF(UPPER(J145)="AB","+",VLOOKUP(J145,'විෂය තොරතුරු'!$P$24:$Q$28,2))))</f>
        <v/>
      </c>
      <c r="AV145" s="171" t="str">
        <f aca="false">IF(K145="","",IF(K145="-","-",IF(UPPER(K145)="AB","+",VLOOKUP(K145,'විෂය තොරතුරු'!$P$24:$Q$28,2))))</f>
        <v/>
      </c>
      <c r="AW145" s="168" t="str">
        <f aca="false">IF(L145="","",IF(L145="-","-",IF(UPPER(L145)="AB","+",VLOOKUP(L145,'විෂය තොරතුරු'!$P$24:$Q$28,2))))</f>
        <v/>
      </c>
      <c r="AX145" s="168" t="str">
        <f aca="false">IF(M145="","",IF(M145="-","-",IF(UPPER(M145)="AB","+",VLOOKUP(M145,'විෂය තොරතුරු'!$P$24:$Q$28,2))))</f>
        <v/>
      </c>
      <c r="AY145" s="169" t="str">
        <f aca="false">IF(N145="","",IF(N145="-","-",IF(UPPER(N145)="AB","+",VLOOKUP(N145,'විෂය තොරතුරු'!$P$24:$Q$28,2))))</f>
        <v/>
      </c>
      <c r="AZ145" s="167" t="str">
        <f aca="false">IF(O145="","",IF(O145="-","-",IF(UPPER(O145)="AB","+",VLOOKUP(O145,'විෂය තොරතුරු'!$P$24:$Q$28,2))))</f>
        <v/>
      </c>
      <c r="BA145" s="168" t="str">
        <f aca="false">IF(P145="","",IF(P145="-","-",IF(UPPER(P145)="AB","+",VLOOKUP(P145,'විෂය තොරතුරු'!$P$24:$Q$28,2))))</f>
        <v/>
      </c>
      <c r="BB145" s="168" t="str">
        <f aca="false">IF(Q145="","",IF(Q145="-","-",IF(UPPER(Q145)="AB","+",VLOOKUP(Q145,'විෂය තොරතුරු'!$P$24:$Q$28,2))))</f>
        <v/>
      </c>
      <c r="BC145" s="168" t="str">
        <f aca="false">IF(R145="","",IF(R145="-","-",IF(UPPER(R145)="AB","+",VLOOKUP(R145,'විෂය තොරතුරු'!$P$24:$Q$28,2))))</f>
        <v/>
      </c>
      <c r="BD145" s="168" t="str">
        <f aca="false">IF(S145="","",IF(S145="-","-",IF(UPPER(S145)="AB","+",VLOOKUP(S145,'විෂය තොරතුරු'!$P$24:$Q$28,2))))</f>
        <v/>
      </c>
      <c r="BE145" s="168" t="str">
        <f aca="false">IF(T145="","",IF(T145="-","-",IF(UPPER(T145)="AB","+",VLOOKUP(T145,'විෂය තොරතුරු'!$P$24:$Q$28,2))))</f>
        <v/>
      </c>
      <c r="BF145" s="168" t="str">
        <f aca="false">IF(U145="","",IF(U145="-","-",IF(UPPER(U145)="AB","+",VLOOKUP(U145,'විෂය තොරතුරු'!$P$24:$Q$28,2))))</f>
        <v/>
      </c>
      <c r="BG145" s="170" t="str">
        <f aca="false">IF(V145="","",IF(V145="-","-",IF(UPPER(V145)="AB","+",VLOOKUP(V145,'විෂය තොරතුරු'!$P$24:$Q$28,2))))</f>
        <v/>
      </c>
      <c r="BH145" s="171" t="str">
        <f aca="false">IF(W145="","",IF(W145="-","-",IF(UPPER(W145)="AB","+",VLOOKUP(W145,'විෂය තොරතුරු'!$P$24:$Q$28,2))))</f>
        <v/>
      </c>
      <c r="BI145" s="168" t="str">
        <f aca="false">IF(X145="","",IF(X145="-","-",IF(UPPER(X145)="AB","+",VLOOKUP(X145,'විෂය තොරතුරු'!$P$24:$Q$28,2))))</f>
        <v/>
      </c>
      <c r="BJ145" s="168" t="str">
        <f aca="false">IF(Y145="","",IF(Y145="-","-",IF(UPPER(Y145)="AB","+",VLOOKUP(Y145,'විෂය තොරතුරු'!$P$24:$Q$28,2))))</f>
        <v/>
      </c>
      <c r="BK145" s="168" t="str">
        <f aca="false">IF(Z145="","",IF(Z145="-","-",IF(UPPER(Z145)="AB","+",VLOOKUP(Z145,'විෂය තොරතුරු'!$P$24:$Q$28,2))))</f>
        <v/>
      </c>
      <c r="BL145" s="168" t="str">
        <f aca="false">IF(AA145="","",IF(AA145="-","-",IF(UPPER(AA145)="AB","+",VLOOKUP(AA145,'විෂය තොරතුරු'!$P$24:$Q$28,2))))</f>
        <v/>
      </c>
      <c r="BM145" s="168" t="str">
        <f aca="false">IF(AB145="","",IF(AB145="-","-",IF(UPPER(AB145)="AB","+",VLOOKUP(AB145,'විෂය තොරතුරු'!$P$24:$Q$28,2))))</f>
        <v/>
      </c>
      <c r="BN145" s="168" t="str">
        <f aca="false">IF(AC145="","",IF(AC145="-","-",IF(UPPER(AC145)="AB","+",VLOOKUP(AC145,'විෂය තොරතුරු'!$P$24:$Q$28,2))))</f>
        <v/>
      </c>
      <c r="BO145" s="169" t="str">
        <f aca="false">IF(AD145="","",IF(AD145="-","-",IF(UPPER(AD145)="AB","+",VLOOKUP(AD145,'විෂය තොරතුරු'!$P$24:$Q$28,2))))</f>
        <v/>
      </c>
      <c r="BP145" s="171" t="str">
        <f aca="false">IF(AE145="","",IF(AE145="-","-",IF(UPPER(AE145)="AB","+",VLOOKUP(AE145,'විෂය තොරතුරු'!$P$24:$Q$28,2))))</f>
        <v/>
      </c>
      <c r="BQ145" s="168" t="str">
        <f aca="false">IF(AF145="","",IF(AF145="-","-",IF(UPPER(AF145)="AB","+",VLOOKUP(AF145,'විෂය තොරතුරු'!$P$24:$Q$28,2))))</f>
        <v/>
      </c>
      <c r="BR145" s="168" t="str">
        <f aca="false">IF(AG145="","",IF(AG145="-","-",IF(UPPER(AG145)="AB","+",VLOOKUP(AG145,'විෂය තොරතුරු'!$P$24:$Q$28,2))))</f>
        <v/>
      </c>
      <c r="BS145" s="168" t="str">
        <f aca="false">IF(AH145="","",IF(AH145="-","-",IF(UPPER(AH145)="AB","+",VLOOKUP(AH145,'විෂය තොරතුරු'!$P$24:$Q$28,2))))</f>
        <v/>
      </c>
      <c r="BT145" s="168" t="str">
        <f aca="false">IF(AI145="","",IF(AI145="-","-",IF(UPPER(AI145)="AB","+",VLOOKUP(AI145,'විෂය තොරතුරු'!$P$24:$Q$28,2))))</f>
        <v/>
      </c>
      <c r="BU145" s="168" t="str">
        <f aca="false">IF(AJ145="","",IF(AJ145="-","-",IF(UPPER(AJ145)="AB","+",VLOOKUP(AJ145,'විෂය තොරතුරු'!$P$24:$Q$28,2))))</f>
        <v/>
      </c>
      <c r="BV145" s="168" t="str">
        <f aca="false">IF(AK145="","",IF(AK145="-","-",IF(UPPER(AK145)="AB","+",VLOOKUP(AK145,'විෂය තොරතුරු'!$P$24:$Q$28,2))))</f>
        <v/>
      </c>
      <c r="BW145" s="169" t="str">
        <f aca="false">IF(AL145="","",IF(AL145="-","-",IF(UPPER(AL145)="AB","+",VLOOKUP(AL145,'විෂය තොරතුරු'!$P$24:$Q$28,2))))</f>
        <v/>
      </c>
      <c r="BX145" s="171" t="str">
        <f aca="false">IF($B145="","",COUNTIF($AP145:$BW145,"A"))</f>
        <v/>
      </c>
      <c r="BY145" s="171" t="str">
        <f aca="false">IF($B145="","",COUNTIF($AP145:$BW145,"B"))</f>
        <v/>
      </c>
      <c r="BZ145" s="171" t="str">
        <f aca="false">IF($B145="","",COUNTIF($AP145:$BW145,"C"))</f>
        <v/>
      </c>
      <c r="CA145" s="171" t="str">
        <f aca="false">IF($B145="","",COUNTIF($AP145:$BW145,"S"))</f>
        <v/>
      </c>
      <c r="CB145" s="171" t="str">
        <f aca="false">IF($B145="","",COUNTIF($AP145:$BW145,"W"))</f>
        <v/>
      </c>
      <c r="CC145" s="171" t="str">
        <f aca="false">IF(B145="","",SUM(BX145:CA145))</f>
        <v/>
      </c>
      <c r="CD145" s="169" t="str">
        <f aca="false">IF(B145="","",SUM(BX145:BZ145))</f>
        <v/>
      </c>
      <c r="CE145" s="172" t="str">
        <f aca="false">IF(B145="","",IF(AND(CC145&gt;=6,CD145&gt;=3,OR(E145&gt;=35,F145&gt;=35),L145&gt;=35),"6/3 සමත්",IF(AND(CC145&gt;=5,CD145&gt;=3,OR(E145&gt;=35,F145&gt;=35,L145&gt;=35)),"5/3 සමත්",IF(AND(CC145&gt;=4,CD145&gt;=1,OR(E145&gt;=20,F145&gt;=20,L145&gt;=20)),"සමත් කළ හැකි",IF(CB145=9,"W9","අසමත් ?")))))</f>
        <v/>
      </c>
    </row>
    <row r="146" customFormat="false" ht="13.8" hidden="false" customHeight="false" outlineLevel="0" collapsed="false">
      <c r="A146" s="160" t="n">
        <v>47</v>
      </c>
      <c r="B146" s="189"/>
      <c r="C146" s="161"/>
      <c r="D146" s="162"/>
      <c r="E146" s="163"/>
      <c r="F146" s="164"/>
      <c r="G146" s="163"/>
      <c r="H146" s="165"/>
      <c r="I146" s="165"/>
      <c r="J146" s="164"/>
      <c r="K146" s="163"/>
      <c r="L146" s="165"/>
      <c r="M146" s="165"/>
      <c r="N146" s="164"/>
      <c r="O146" s="163"/>
      <c r="P146" s="165"/>
      <c r="Q146" s="165"/>
      <c r="R146" s="165"/>
      <c r="S146" s="165"/>
      <c r="T146" s="165"/>
      <c r="U146" s="165"/>
      <c r="V146" s="164"/>
      <c r="W146" s="163"/>
      <c r="X146" s="165"/>
      <c r="Y146" s="165"/>
      <c r="Z146" s="165"/>
      <c r="AA146" s="165"/>
      <c r="AB146" s="165"/>
      <c r="AC146" s="165"/>
      <c r="AD146" s="164"/>
      <c r="AE146" s="163"/>
      <c r="AF146" s="165"/>
      <c r="AG146" s="165"/>
      <c r="AH146" s="165"/>
      <c r="AI146" s="165"/>
      <c r="AJ146" s="165"/>
      <c r="AK146" s="165"/>
      <c r="AL146" s="166"/>
      <c r="AM146" s="167" t="str">
        <f aca="false">IF(B146="","",SUM(E146:AL146))</f>
        <v/>
      </c>
      <c r="AN146" s="168" t="str">
        <f aca="false">IF(B146="","",AM146/9)</f>
        <v/>
      </c>
      <c r="AO146" s="169" t="str">
        <f aca="false">IF(B146="","",IF(AM146=0,"-",RANK(AM146,$AM$100:$AM$149,0)))</f>
        <v/>
      </c>
      <c r="AP146" s="167" t="str">
        <f aca="false">IF(E146="","",IF(E146="-","-",IF(UPPER(E146)="AB","+",VLOOKUP(E146,'විෂය තොරතුරු'!$P$24:$Q$28,2))))</f>
        <v/>
      </c>
      <c r="AQ146" s="168" t="str">
        <f aca="false">IF(F146="","",IF(F146="-","-",IF(UPPER(F146)="AB","+",VLOOKUP(F146,'විෂය තොරතුරු'!$P$24:$Q$28,2))))</f>
        <v/>
      </c>
      <c r="AR146" s="168" t="str">
        <f aca="false">IF(G146="","",IF(G146="-","-",IF(UPPER(G146)="AB","+",VLOOKUP(G146,'විෂය තොරතුරු'!$P$24:$Q$28,2))))</f>
        <v/>
      </c>
      <c r="AS146" s="168" t="str">
        <f aca="false">IF(H146="","",IF(H146="-","-",IF(UPPER(H146)="AB","+",VLOOKUP(H146,'විෂය තොරතුරු'!$P$24:$Q$28,2))))</f>
        <v/>
      </c>
      <c r="AT146" s="168" t="str">
        <f aca="false">IF(I146="","",IF(I146="-","-",IF(UPPER(I146)="AB","+",VLOOKUP(I146,'විෂය තොරතුරු'!$P$24:$Q$28,2))))</f>
        <v/>
      </c>
      <c r="AU146" s="170" t="str">
        <f aca="false">IF(J146="","",IF(J146="-","-",IF(UPPER(J146)="AB","+",VLOOKUP(J146,'විෂය තොරතුරු'!$P$24:$Q$28,2))))</f>
        <v/>
      </c>
      <c r="AV146" s="171" t="str">
        <f aca="false">IF(K146="","",IF(K146="-","-",IF(UPPER(K146)="AB","+",VLOOKUP(K146,'විෂය තොරතුරු'!$P$24:$Q$28,2))))</f>
        <v/>
      </c>
      <c r="AW146" s="168" t="str">
        <f aca="false">IF(L146="","",IF(L146="-","-",IF(UPPER(L146)="AB","+",VLOOKUP(L146,'විෂය තොරතුරු'!$P$24:$Q$28,2))))</f>
        <v/>
      </c>
      <c r="AX146" s="168" t="str">
        <f aca="false">IF(M146="","",IF(M146="-","-",IF(UPPER(M146)="AB","+",VLOOKUP(M146,'විෂය තොරතුරු'!$P$24:$Q$28,2))))</f>
        <v/>
      </c>
      <c r="AY146" s="169" t="str">
        <f aca="false">IF(N146="","",IF(N146="-","-",IF(UPPER(N146)="AB","+",VLOOKUP(N146,'විෂය තොරතුරු'!$P$24:$Q$28,2))))</f>
        <v/>
      </c>
      <c r="AZ146" s="167" t="str">
        <f aca="false">IF(O146="","",IF(O146="-","-",IF(UPPER(O146)="AB","+",VLOOKUP(O146,'විෂය තොරතුරු'!$P$24:$Q$28,2))))</f>
        <v/>
      </c>
      <c r="BA146" s="168" t="str">
        <f aca="false">IF(P146="","",IF(P146="-","-",IF(UPPER(P146)="AB","+",VLOOKUP(P146,'විෂය තොරතුරු'!$P$24:$Q$28,2))))</f>
        <v/>
      </c>
      <c r="BB146" s="168" t="str">
        <f aca="false">IF(Q146="","",IF(Q146="-","-",IF(UPPER(Q146)="AB","+",VLOOKUP(Q146,'විෂය තොරතුරු'!$P$24:$Q$28,2))))</f>
        <v/>
      </c>
      <c r="BC146" s="168" t="str">
        <f aca="false">IF(R146="","",IF(R146="-","-",IF(UPPER(R146)="AB","+",VLOOKUP(R146,'විෂය තොරතුරු'!$P$24:$Q$28,2))))</f>
        <v/>
      </c>
      <c r="BD146" s="168" t="str">
        <f aca="false">IF(S146="","",IF(S146="-","-",IF(UPPER(S146)="AB","+",VLOOKUP(S146,'විෂය තොරතුරු'!$P$24:$Q$28,2))))</f>
        <v/>
      </c>
      <c r="BE146" s="168" t="str">
        <f aca="false">IF(T146="","",IF(T146="-","-",IF(UPPER(T146)="AB","+",VLOOKUP(T146,'විෂය තොරතුරු'!$P$24:$Q$28,2))))</f>
        <v/>
      </c>
      <c r="BF146" s="168" t="str">
        <f aca="false">IF(U146="","",IF(U146="-","-",IF(UPPER(U146)="AB","+",VLOOKUP(U146,'විෂය තොරතුරු'!$P$24:$Q$28,2))))</f>
        <v/>
      </c>
      <c r="BG146" s="170" t="str">
        <f aca="false">IF(V146="","",IF(V146="-","-",IF(UPPER(V146)="AB","+",VLOOKUP(V146,'විෂය තොරතුරු'!$P$24:$Q$28,2))))</f>
        <v/>
      </c>
      <c r="BH146" s="171" t="str">
        <f aca="false">IF(W146="","",IF(W146="-","-",IF(UPPER(W146)="AB","+",VLOOKUP(W146,'විෂය තොරතුරු'!$P$24:$Q$28,2))))</f>
        <v/>
      </c>
      <c r="BI146" s="168" t="str">
        <f aca="false">IF(X146="","",IF(X146="-","-",IF(UPPER(X146)="AB","+",VLOOKUP(X146,'විෂය තොරතුරු'!$P$24:$Q$28,2))))</f>
        <v/>
      </c>
      <c r="BJ146" s="168" t="str">
        <f aca="false">IF(Y146="","",IF(Y146="-","-",IF(UPPER(Y146)="AB","+",VLOOKUP(Y146,'විෂය තොරතුරු'!$P$24:$Q$28,2))))</f>
        <v/>
      </c>
      <c r="BK146" s="168" t="str">
        <f aca="false">IF(Z146="","",IF(Z146="-","-",IF(UPPER(Z146)="AB","+",VLOOKUP(Z146,'විෂය තොරතුරු'!$P$24:$Q$28,2))))</f>
        <v/>
      </c>
      <c r="BL146" s="168" t="str">
        <f aca="false">IF(AA146="","",IF(AA146="-","-",IF(UPPER(AA146)="AB","+",VLOOKUP(AA146,'විෂය තොරතුරු'!$P$24:$Q$28,2))))</f>
        <v/>
      </c>
      <c r="BM146" s="168" t="str">
        <f aca="false">IF(AB146="","",IF(AB146="-","-",IF(UPPER(AB146)="AB","+",VLOOKUP(AB146,'විෂය තොරතුරු'!$P$24:$Q$28,2))))</f>
        <v/>
      </c>
      <c r="BN146" s="168" t="str">
        <f aca="false">IF(AC146="","",IF(AC146="-","-",IF(UPPER(AC146)="AB","+",VLOOKUP(AC146,'විෂය තොරතුරු'!$P$24:$Q$28,2))))</f>
        <v/>
      </c>
      <c r="BO146" s="169" t="str">
        <f aca="false">IF(AD146="","",IF(AD146="-","-",IF(UPPER(AD146)="AB","+",VLOOKUP(AD146,'විෂය තොරතුරු'!$P$24:$Q$28,2))))</f>
        <v/>
      </c>
      <c r="BP146" s="171" t="str">
        <f aca="false">IF(AE146="","",IF(AE146="-","-",IF(UPPER(AE146)="AB","+",VLOOKUP(AE146,'විෂය තොරතුරු'!$P$24:$Q$28,2))))</f>
        <v/>
      </c>
      <c r="BQ146" s="168" t="str">
        <f aca="false">IF(AF146="","",IF(AF146="-","-",IF(UPPER(AF146)="AB","+",VLOOKUP(AF146,'විෂය තොරතුරු'!$P$24:$Q$28,2))))</f>
        <v/>
      </c>
      <c r="BR146" s="168" t="str">
        <f aca="false">IF(AG146="","",IF(AG146="-","-",IF(UPPER(AG146)="AB","+",VLOOKUP(AG146,'විෂය තොරතුරු'!$P$24:$Q$28,2))))</f>
        <v/>
      </c>
      <c r="BS146" s="168" t="str">
        <f aca="false">IF(AH146="","",IF(AH146="-","-",IF(UPPER(AH146)="AB","+",VLOOKUP(AH146,'විෂය තොරතුරු'!$P$24:$Q$28,2))))</f>
        <v/>
      </c>
      <c r="BT146" s="168" t="str">
        <f aca="false">IF(AI146="","",IF(AI146="-","-",IF(UPPER(AI146)="AB","+",VLOOKUP(AI146,'විෂය තොරතුරු'!$P$24:$Q$28,2))))</f>
        <v/>
      </c>
      <c r="BU146" s="168" t="str">
        <f aca="false">IF(AJ146="","",IF(AJ146="-","-",IF(UPPER(AJ146)="AB","+",VLOOKUP(AJ146,'විෂය තොරතුරු'!$P$24:$Q$28,2))))</f>
        <v/>
      </c>
      <c r="BV146" s="168" t="str">
        <f aca="false">IF(AK146="","",IF(AK146="-","-",IF(UPPER(AK146)="AB","+",VLOOKUP(AK146,'විෂය තොරතුරු'!$P$24:$Q$28,2))))</f>
        <v/>
      </c>
      <c r="BW146" s="169" t="str">
        <f aca="false">IF(AL146="","",IF(AL146="-","-",IF(UPPER(AL146)="AB","+",VLOOKUP(AL146,'විෂය තොරතුරු'!$P$24:$Q$28,2))))</f>
        <v/>
      </c>
      <c r="BX146" s="171" t="str">
        <f aca="false">IF($B146="","",COUNTIF($AP146:$BW146,"A"))</f>
        <v/>
      </c>
      <c r="BY146" s="171" t="str">
        <f aca="false">IF($B146="","",COUNTIF($AP146:$BW146,"B"))</f>
        <v/>
      </c>
      <c r="BZ146" s="171" t="str">
        <f aca="false">IF($B146="","",COUNTIF($AP146:$BW146,"C"))</f>
        <v/>
      </c>
      <c r="CA146" s="171" t="str">
        <f aca="false">IF($B146="","",COUNTIF($AP146:$BW146,"S"))</f>
        <v/>
      </c>
      <c r="CB146" s="171" t="str">
        <f aca="false">IF($B146="","",COUNTIF($AP146:$BW146,"W"))</f>
        <v/>
      </c>
      <c r="CC146" s="171" t="str">
        <f aca="false">IF(B146="","",SUM(BX146:CA146))</f>
        <v/>
      </c>
      <c r="CD146" s="169" t="str">
        <f aca="false">IF(B146="","",SUM(BX146:BZ146))</f>
        <v/>
      </c>
      <c r="CE146" s="172" t="str">
        <f aca="false">IF(B146="","",IF(AND(CC146&gt;=6,CD146&gt;=3,OR(E146&gt;=35,F146&gt;=35),L146&gt;=35),"6/3 සමත්",IF(AND(CC146&gt;=5,CD146&gt;=3,OR(E146&gt;=35,F146&gt;=35,L146&gt;=35)),"5/3 සමත්",IF(AND(CC146&gt;=4,CD146&gt;=1,OR(E146&gt;=20,F146&gt;=20,L146&gt;=20)),"සමත් කළ හැකි",IF(CB146=9,"W9","අසමත් ?")))))</f>
        <v/>
      </c>
    </row>
    <row r="147" customFormat="false" ht="13.8" hidden="false" customHeight="false" outlineLevel="0" collapsed="false">
      <c r="A147" s="160" t="n">
        <v>48</v>
      </c>
      <c r="B147" s="189"/>
      <c r="C147" s="161"/>
      <c r="D147" s="162"/>
      <c r="E147" s="163"/>
      <c r="F147" s="164"/>
      <c r="G147" s="163"/>
      <c r="H147" s="165"/>
      <c r="I147" s="165"/>
      <c r="J147" s="164"/>
      <c r="K147" s="163"/>
      <c r="L147" s="165"/>
      <c r="M147" s="165"/>
      <c r="N147" s="164"/>
      <c r="O147" s="163"/>
      <c r="P147" s="165"/>
      <c r="Q147" s="165"/>
      <c r="R147" s="165"/>
      <c r="S147" s="165"/>
      <c r="T147" s="165"/>
      <c r="U147" s="165"/>
      <c r="V147" s="164"/>
      <c r="W147" s="163"/>
      <c r="X147" s="165"/>
      <c r="Y147" s="165"/>
      <c r="Z147" s="165"/>
      <c r="AA147" s="165"/>
      <c r="AB147" s="165"/>
      <c r="AC147" s="165"/>
      <c r="AD147" s="164"/>
      <c r="AE147" s="163"/>
      <c r="AF147" s="165"/>
      <c r="AG147" s="165"/>
      <c r="AH147" s="165"/>
      <c r="AI147" s="165"/>
      <c r="AJ147" s="165"/>
      <c r="AK147" s="165"/>
      <c r="AL147" s="166"/>
      <c r="AM147" s="167" t="str">
        <f aca="false">IF(B147="","",SUM(E147:AL147))</f>
        <v/>
      </c>
      <c r="AN147" s="168" t="str">
        <f aca="false">IF(B147="","",AM147/9)</f>
        <v/>
      </c>
      <c r="AO147" s="169" t="str">
        <f aca="false">IF(B147="","",IF(AM147=0,"-",RANK(AM147,$AM$100:$AM$149,0)))</f>
        <v/>
      </c>
      <c r="AP147" s="167" t="str">
        <f aca="false">IF(E147="","",IF(E147="-","-",IF(UPPER(E147)="AB","+",VLOOKUP(E147,'විෂය තොරතුරු'!$P$24:$Q$28,2))))</f>
        <v/>
      </c>
      <c r="AQ147" s="168" t="str">
        <f aca="false">IF(F147="","",IF(F147="-","-",IF(UPPER(F147)="AB","+",VLOOKUP(F147,'විෂය තොරතුරු'!$P$24:$Q$28,2))))</f>
        <v/>
      </c>
      <c r="AR147" s="168" t="str">
        <f aca="false">IF(G147="","",IF(G147="-","-",IF(UPPER(G147)="AB","+",VLOOKUP(G147,'විෂය තොරතුරු'!$P$24:$Q$28,2))))</f>
        <v/>
      </c>
      <c r="AS147" s="168" t="str">
        <f aca="false">IF(H147="","",IF(H147="-","-",IF(UPPER(H147)="AB","+",VLOOKUP(H147,'විෂය තොරතුරු'!$P$24:$Q$28,2))))</f>
        <v/>
      </c>
      <c r="AT147" s="168" t="str">
        <f aca="false">IF(I147="","",IF(I147="-","-",IF(UPPER(I147)="AB","+",VLOOKUP(I147,'විෂය තොරතුරු'!$P$24:$Q$28,2))))</f>
        <v/>
      </c>
      <c r="AU147" s="170" t="str">
        <f aca="false">IF(J147="","",IF(J147="-","-",IF(UPPER(J147)="AB","+",VLOOKUP(J147,'විෂය තොරතුරු'!$P$24:$Q$28,2))))</f>
        <v/>
      </c>
      <c r="AV147" s="171" t="str">
        <f aca="false">IF(K147="","",IF(K147="-","-",IF(UPPER(K147)="AB","+",VLOOKUP(K147,'විෂය තොරතුරු'!$P$24:$Q$28,2))))</f>
        <v/>
      </c>
      <c r="AW147" s="168" t="str">
        <f aca="false">IF(L147="","",IF(L147="-","-",IF(UPPER(L147)="AB","+",VLOOKUP(L147,'විෂය තොරතුරු'!$P$24:$Q$28,2))))</f>
        <v/>
      </c>
      <c r="AX147" s="168" t="str">
        <f aca="false">IF(M147="","",IF(M147="-","-",IF(UPPER(M147)="AB","+",VLOOKUP(M147,'විෂය තොරතුරු'!$P$24:$Q$28,2))))</f>
        <v/>
      </c>
      <c r="AY147" s="169" t="str">
        <f aca="false">IF(N147="","",IF(N147="-","-",IF(UPPER(N147)="AB","+",VLOOKUP(N147,'විෂය තොරතුරු'!$P$24:$Q$28,2))))</f>
        <v/>
      </c>
      <c r="AZ147" s="167" t="str">
        <f aca="false">IF(O147="","",IF(O147="-","-",IF(UPPER(O147)="AB","+",VLOOKUP(O147,'විෂය තොරතුරු'!$P$24:$Q$28,2))))</f>
        <v/>
      </c>
      <c r="BA147" s="168" t="str">
        <f aca="false">IF(P147="","",IF(P147="-","-",IF(UPPER(P147)="AB","+",VLOOKUP(P147,'විෂය තොරතුරු'!$P$24:$Q$28,2))))</f>
        <v/>
      </c>
      <c r="BB147" s="168" t="str">
        <f aca="false">IF(Q147="","",IF(Q147="-","-",IF(UPPER(Q147)="AB","+",VLOOKUP(Q147,'විෂය තොරතුරු'!$P$24:$Q$28,2))))</f>
        <v/>
      </c>
      <c r="BC147" s="168" t="str">
        <f aca="false">IF(R147="","",IF(R147="-","-",IF(UPPER(R147)="AB","+",VLOOKUP(R147,'විෂය තොරතුරු'!$P$24:$Q$28,2))))</f>
        <v/>
      </c>
      <c r="BD147" s="168" t="str">
        <f aca="false">IF(S147="","",IF(S147="-","-",IF(UPPER(S147)="AB","+",VLOOKUP(S147,'විෂය තොරතුරු'!$P$24:$Q$28,2))))</f>
        <v/>
      </c>
      <c r="BE147" s="168" t="str">
        <f aca="false">IF(T147="","",IF(T147="-","-",IF(UPPER(T147)="AB","+",VLOOKUP(T147,'විෂය තොරතුරු'!$P$24:$Q$28,2))))</f>
        <v/>
      </c>
      <c r="BF147" s="168" t="str">
        <f aca="false">IF(U147="","",IF(U147="-","-",IF(UPPER(U147)="AB","+",VLOOKUP(U147,'විෂය තොරතුරු'!$P$24:$Q$28,2))))</f>
        <v/>
      </c>
      <c r="BG147" s="170" t="str">
        <f aca="false">IF(V147="","",IF(V147="-","-",IF(UPPER(V147)="AB","+",VLOOKUP(V147,'විෂය තොරතුරු'!$P$24:$Q$28,2))))</f>
        <v/>
      </c>
      <c r="BH147" s="171" t="str">
        <f aca="false">IF(W147="","",IF(W147="-","-",IF(UPPER(W147)="AB","+",VLOOKUP(W147,'විෂය තොරතුරු'!$P$24:$Q$28,2))))</f>
        <v/>
      </c>
      <c r="BI147" s="168" t="str">
        <f aca="false">IF(X147="","",IF(X147="-","-",IF(UPPER(X147)="AB","+",VLOOKUP(X147,'විෂය තොරතුරු'!$P$24:$Q$28,2))))</f>
        <v/>
      </c>
      <c r="BJ147" s="168" t="str">
        <f aca="false">IF(Y147="","",IF(Y147="-","-",IF(UPPER(Y147)="AB","+",VLOOKUP(Y147,'විෂය තොරතුරු'!$P$24:$Q$28,2))))</f>
        <v/>
      </c>
      <c r="BK147" s="168" t="str">
        <f aca="false">IF(Z147="","",IF(Z147="-","-",IF(UPPER(Z147)="AB","+",VLOOKUP(Z147,'විෂය තොරතුරු'!$P$24:$Q$28,2))))</f>
        <v/>
      </c>
      <c r="BL147" s="168" t="str">
        <f aca="false">IF(AA147="","",IF(AA147="-","-",IF(UPPER(AA147)="AB","+",VLOOKUP(AA147,'විෂය තොරතුරු'!$P$24:$Q$28,2))))</f>
        <v/>
      </c>
      <c r="BM147" s="168" t="str">
        <f aca="false">IF(AB147="","",IF(AB147="-","-",IF(UPPER(AB147)="AB","+",VLOOKUP(AB147,'විෂය තොරතුරු'!$P$24:$Q$28,2))))</f>
        <v/>
      </c>
      <c r="BN147" s="168" t="str">
        <f aca="false">IF(AC147="","",IF(AC147="-","-",IF(UPPER(AC147)="AB","+",VLOOKUP(AC147,'විෂය තොරතුරු'!$P$24:$Q$28,2))))</f>
        <v/>
      </c>
      <c r="BO147" s="169" t="str">
        <f aca="false">IF(AD147="","",IF(AD147="-","-",IF(UPPER(AD147)="AB","+",VLOOKUP(AD147,'විෂය තොරතුරු'!$P$24:$Q$28,2))))</f>
        <v/>
      </c>
      <c r="BP147" s="171" t="str">
        <f aca="false">IF(AE147="","",IF(AE147="-","-",IF(UPPER(AE147)="AB","+",VLOOKUP(AE147,'විෂය තොරතුරු'!$P$24:$Q$28,2))))</f>
        <v/>
      </c>
      <c r="BQ147" s="168" t="str">
        <f aca="false">IF(AF147="","",IF(AF147="-","-",IF(UPPER(AF147)="AB","+",VLOOKUP(AF147,'විෂය තොරතුරු'!$P$24:$Q$28,2))))</f>
        <v/>
      </c>
      <c r="BR147" s="168" t="str">
        <f aca="false">IF(AG147="","",IF(AG147="-","-",IF(UPPER(AG147)="AB","+",VLOOKUP(AG147,'විෂය තොරතුරු'!$P$24:$Q$28,2))))</f>
        <v/>
      </c>
      <c r="BS147" s="168" t="str">
        <f aca="false">IF(AH147="","",IF(AH147="-","-",IF(UPPER(AH147)="AB","+",VLOOKUP(AH147,'විෂය තොරතුරු'!$P$24:$Q$28,2))))</f>
        <v/>
      </c>
      <c r="BT147" s="168" t="str">
        <f aca="false">IF(AI147="","",IF(AI147="-","-",IF(UPPER(AI147)="AB","+",VLOOKUP(AI147,'විෂය තොරතුරු'!$P$24:$Q$28,2))))</f>
        <v/>
      </c>
      <c r="BU147" s="168" t="str">
        <f aca="false">IF(AJ147="","",IF(AJ147="-","-",IF(UPPER(AJ147)="AB","+",VLOOKUP(AJ147,'විෂය තොරතුරු'!$P$24:$Q$28,2))))</f>
        <v/>
      </c>
      <c r="BV147" s="168" t="str">
        <f aca="false">IF(AK147="","",IF(AK147="-","-",IF(UPPER(AK147)="AB","+",VLOOKUP(AK147,'විෂය තොරතුරු'!$P$24:$Q$28,2))))</f>
        <v/>
      </c>
      <c r="BW147" s="169" t="str">
        <f aca="false">IF(AL147="","",IF(AL147="-","-",IF(UPPER(AL147)="AB","+",VLOOKUP(AL147,'විෂය තොරතුරු'!$P$24:$Q$28,2))))</f>
        <v/>
      </c>
      <c r="BX147" s="171" t="str">
        <f aca="false">IF($B147="","",COUNTIF($AP147:$BW147,"A"))</f>
        <v/>
      </c>
      <c r="BY147" s="171" t="str">
        <f aca="false">IF($B147="","",COUNTIF($AP147:$BW147,"B"))</f>
        <v/>
      </c>
      <c r="BZ147" s="171" t="str">
        <f aca="false">IF($B147="","",COUNTIF($AP147:$BW147,"C"))</f>
        <v/>
      </c>
      <c r="CA147" s="171" t="str">
        <f aca="false">IF($B147="","",COUNTIF($AP147:$BW147,"S"))</f>
        <v/>
      </c>
      <c r="CB147" s="171" t="str">
        <f aca="false">IF($B147="","",COUNTIF($AP147:$BW147,"W"))</f>
        <v/>
      </c>
      <c r="CC147" s="171" t="str">
        <f aca="false">IF(B147="","",SUM(BX147:CA147))</f>
        <v/>
      </c>
      <c r="CD147" s="169" t="str">
        <f aca="false">IF(B147="","",SUM(BX147:BZ147))</f>
        <v/>
      </c>
      <c r="CE147" s="172" t="str">
        <f aca="false">IF(B147="","",IF(AND(CC147&gt;=6,CD147&gt;=3,OR(E147&gt;=35,F147&gt;=35),L147&gt;=35),"6/3 සමත්",IF(AND(CC147&gt;=5,CD147&gt;=3,OR(E147&gt;=35,F147&gt;=35,L147&gt;=35)),"5/3 සමත්",IF(AND(CC147&gt;=4,CD147&gt;=1,OR(E147&gt;=20,F147&gt;=20,L147&gt;=20)),"සමත් කළ හැකි",IF(CB147=9,"W9","අසමත් ?")))))</f>
        <v/>
      </c>
    </row>
    <row r="148" customFormat="false" ht="13.8" hidden="false" customHeight="false" outlineLevel="0" collapsed="false">
      <c r="A148" s="160" t="n">
        <v>49</v>
      </c>
      <c r="B148" s="189"/>
      <c r="C148" s="161"/>
      <c r="D148" s="162"/>
      <c r="E148" s="163"/>
      <c r="F148" s="164"/>
      <c r="G148" s="163"/>
      <c r="H148" s="165"/>
      <c r="I148" s="165"/>
      <c r="J148" s="164"/>
      <c r="K148" s="163"/>
      <c r="L148" s="165"/>
      <c r="M148" s="165"/>
      <c r="N148" s="164"/>
      <c r="O148" s="163"/>
      <c r="P148" s="165"/>
      <c r="Q148" s="165"/>
      <c r="R148" s="165"/>
      <c r="S148" s="165"/>
      <c r="T148" s="165"/>
      <c r="U148" s="165"/>
      <c r="V148" s="164"/>
      <c r="W148" s="163"/>
      <c r="X148" s="165"/>
      <c r="Y148" s="165"/>
      <c r="Z148" s="165"/>
      <c r="AA148" s="165"/>
      <c r="AB148" s="165"/>
      <c r="AC148" s="165"/>
      <c r="AD148" s="164"/>
      <c r="AE148" s="163"/>
      <c r="AF148" s="165"/>
      <c r="AG148" s="165"/>
      <c r="AH148" s="165"/>
      <c r="AI148" s="165"/>
      <c r="AJ148" s="165"/>
      <c r="AK148" s="165"/>
      <c r="AL148" s="166"/>
      <c r="AM148" s="167" t="str">
        <f aca="false">IF(B148="","",SUM(E148:AL148))</f>
        <v/>
      </c>
      <c r="AN148" s="168" t="str">
        <f aca="false">IF(B148="","",AM148/9)</f>
        <v/>
      </c>
      <c r="AO148" s="169" t="str">
        <f aca="false">IF(B148="","",IF(AM148=0,"-",RANK(AM148,$AM$100:$AM$149,0)))</f>
        <v/>
      </c>
      <c r="AP148" s="167" t="str">
        <f aca="false">IF(E148="","",IF(E148="-","-",IF(UPPER(E148)="AB","+",VLOOKUP(E148,'විෂය තොරතුරු'!$P$24:$Q$28,2))))</f>
        <v/>
      </c>
      <c r="AQ148" s="168" t="str">
        <f aca="false">IF(F148="","",IF(F148="-","-",IF(UPPER(F148)="AB","+",VLOOKUP(F148,'විෂය තොරතුරු'!$P$24:$Q$28,2))))</f>
        <v/>
      </c>
      <c r="AR148" s="168" t="str">
        <f aca="false">IF(G148="","",IF(G148="-","-",IF(UPPER(G148)="AB","+",VLOOKUP(G148,'විෂය තොරතුරු'!$P$24:$Q$28,2))))</f>
        <v/>
      </c>
      <c r="AS148" s="168" t="str">
        <f aca="false">IF(H148="","",IF(H148="-","-",IF(UPPER(H148)="AB","+",VLOOKUP(H148,'විෂය තොරතුරු'!$P$24:$Q$28,2))))</f>
        <v/>
      </c>
      <c r="AT148" s="168" t="str">
        <f aca="false">IF(I148="","",IF(I148="-","-",IF(UPPER(I148)="AB","+",VLOOKUP(I148,'විෂය තොරතුරු'!$P$24:$Q$28,2))))</f>
        <v/>
      </c>
      <c r="AU148" s="170" t="str">
        <f aca="false">IF(J148="","",IF(J148="-","-",IF(UPPER(J148)="AB","+",VLOOKUP(J148,'විෂය තොරතුරු'!$P$24:$Q$28,2))))</f>
        <v/>
      </c>
      <c r="AV148" s="171" t="str">
        <f aca="false">IF(K148="","",IF(K148="-","-",IF(UPPER(K148)="AB","+",VLOOKUP(K148,'විෂය තොරතුරු'!$P$24:$Q$28,2))))</f>
        <v/>
      </c>
      <c r="AW148" s="168" t="str">
        <f aca="false">IF(L148="","",IF(L148="-","-",IF(UPPER(L148)="AB","+",VLOOKUP(L148,'විෂය තොරතුරු'!$P$24:$Q$28,2))))</f>
        <v/>
      </c>
      <c r="AX148" s="168" t="str">
        <f aca="false">IF(M148="","",IF(M148="-","-",IF(UPPER(M148)="AB","+",VLOOKUP(M148,'විෂය තොරතුරු'!$P$24:$Q$28,2))))</f>
        <v/>
      </c>
      <c r="AY148" s="169" t="str">
        <f aca="false">IF(N148="","",IF(N148="-","-",IF(UPPER(N148)="AB","+",VLOOKUP(N148,'විෂය තොරතුරු'!$P$24:$Q$28,2))))</f>
        <v/>
      </c>
      <c r="AZ148" s="167" t="str">
        <f aca="false">IF(O148="","",IF(O148="-","-",IF(UPPER(O148)="AB","+",VLOOKUP(O148,'විෂය තොරතුරු'!$P$24:$Q$28,2))))</f>
        <v/>
      </c>
      <c r="BA148" s="168" t="str">
        <f aca="false">IF(P148="","",IF(P148="-","-",IF(UPPER(P148)="AB","+",VLOOKUP(P148,'විෂය තොරතුරු'!$P$24:$Q$28,2))))</f>
        <v/>
      </c>
      <c r="BB148" s="168" t="str">
        <f aca="false">IF(Q148="","",IF(Q148="-","-",IF(UPPER(Q148)="AB","+",VLOOKUP(Q148,'විෂය තොරතුරු'!$P$24:$Q$28,2))))</f>
        <v/>
      </c>
      <c r="BC148" s="168" t="str">
        <f aca="false">IF(R148="","",IF(R148="-","-",IF(UPPER(R148)="AB","+",VLOOKUP(R148,'විෂය තොරතුරු'!$P$24:$Q$28,2))))</f>
        <v/>
      </c>
      <c r="BD148" s="168" t="str">
        <f aca="false">IF(S148="","",IF(S148="-","-",IF(UPPER(S148)="AB","+",VLOOKUP(S148,'විෂය තොරතුරු'!$P$24:$Q$28,2))))</f>
        <v/>
      </c>
      <c r="BE148" s="168" t="str">
        <f aca="false">IF(T148="","",IF(T148="-","-",IF(UPPER(T148)="AB","+",VLOOKUP(T148,'විෂය තොරතුරු'!$P$24:$Q$28,2))))</f>
        <v/>
      </c>
      <c r="BF148" s="168" t="str">
        <f aca="false">IF(U148="","",IF(U148="-","-",IF(UPPER(U148)="AB","+",VLOOKUP(U148,'විෂය තොරතුරු'!$P$24:$Q$28,2))))</f>
        <v/>
      </c>
      <c r="BG148" s="170" t="str">
        <f aca="false">IF(V148="","",IF(V148="-","-",IF(UPPER(V148)="AB","+",VLOOKUP(V148,'විෂය තොරතුරු'!$P$24:$Q$28,2))))</f>
        <v/>
      </c>
      <c r="BH148" s="171" t="str">
        <f aca="false">IF(W148="","",IF(W148="-","-",IF(UPPER(W148)="AB","+",VLOOKUP(W148,'විෂය තොරතුරු'!$P$24:$Q$28,2))))</f>
        <v/>
      </c>
      <c r="BI148" s="168" t="str">
        <f aca="false">IF(X148="","",IF(X148="-","-",IF(UPPER(X148)="AB","+",VLOOKUP(X148,'විෂය තොරතුරු'!$P$24:$Q$28,2))))</f>
        <v/>
      </c>
      <c r="BJ148" s="168" t="str">
        <f aca="false">IF(Y148="","",IF(Y148="-","-",IF(UPPER(Y148)="AB","+",VLOOKUP(Y148,'විෂය තොරතුරු'!$P$24:$Q$28,2))))</f>
        <v/>
      </c>
      <c r="BK148" s="168" t="str">
        <f aca="false">IF(Z148="","",IF(Z148="-","-",IF(UPPER(Z148)="AB","+",VLOOKUP(Z148,'විෂය තොරතුරු'!$P$24:$Q$28,2))))</f>
        <v/>
      </c>
      <c r="BL148" s="168" t="str">
        <f aca="false">IF(AA148="","",IF(AA148="-","-",IF(UPPER(AA148)="AB","+",VLOOKUP(AA148,'විෂය තොරතුරු'!$P$24:$Q$28,2))))</f>
        <v/>
      </c>
      <c r="BM148" s="168" t="str">
        <f aca="false">IF(AB148="","",IF(AB148="-","-",IF(UPPER(AB148)="AB","+",VLOOKUP(AB148,'විෂය තොරතුරු'!$P$24:$Q$28,2))))</f>
        <v/>
      </c>
      <c r="BN148" s="168" t="str">
        <f aca="false">IF(AC148="","",IF(AC148="-","-",IF(UPPER(AC148)="AB","+",VLOOKUP(AC148,'විෂය තොරතුරු'!$P$24:$Q$28,2))))</f>
        <v/>
      </c>
      <c r="BO148" s="169" t="str">
        <f aca="false">IF(AD148="","",IF(AD148="-","-",IF(UPPER(AD148)="AB","+",VLOOKUP(AD148,'විෂය තොරතුරු'!$P$24:$Q$28,2))))</f>
        <v/>
      </c>
      <c r="BP148" s="171" t="str">
        <f aca="false">IF(AE148="","",IF(AE148="-","-",IF(UPPER(AE148)="AB","+",VLOOKUP(AE148,'විෂය තොරතුරු'!$P$24:$Q$28,2))))</f>
        <v/>
      </c>
      <c r="BQ148" s="168" t="str">
        <f aca="false">IF(AF148="","",IF(AF148="-","-",IF(UPPER(AF148)="AB","+",VLOOKUP(AF148,'විෂය තොරතුරු'!$P$24:$Q$28,2))))</f>
        <v/>
      </c>
      <c r="BR148" s="168" t="str">
        <f aca="false">IF(AG148="","",IF(AG148="-","-",IF(UPPER(AG148)="AB","+",VLOOKUP(AG148,'විෂය තොරතුරු'!$P$24:$Q$28,2))))</f>
        <v/>
      </c>
      <c r="BS148" s="168" t="str">
        <f aca="false">IF(AH148="","",IF(AH148="-","-",IF(UPPER(AH148)="AB","+",VLOOKUP(AH148,'විෂය තොරතුරු'!$P$24:$Q$28,2))))</f>
        <v/>
      </c>
      <c r="BT148" s="168" t="str">
        <f aca="false">IF(AI148="","",IF(AI148="-","-",IF(UPPER(AI148)="AB","+",VLOOKUP(AI148,'විෂය තොරතුරු'!$P$24:$Q$28,2))))</f>
        <v/>
      </c>
      <c r="BU148" s="168" t="str">
        <f aca="false">IF(AJ148="","",IF(AJ148="-","-",IF(UPPER(AJ148)="AB","+",VLOOKUP(AJ148,'විෂය තොරතුරු'!$P$24:$Q$28,2))))</f>
        <v/>
      </c>
      <c r="BV148" s="168" t="str">
        <f aca="false">IF(AK148="","",IF(AK148="-","-",IF(UPPER(AK148)="AB","+",VLOOKUP(AK148,'විෂය තොරතුරු'!$P$24:$Q$28,2))))</f>
        <v/>
      </c>
      <c r="BW148" s="169" t="str">
        <f aca="false">IF(AL148="","",IF(AL148="-","-",IF(UPPER(AL148)="AB","+",VLOOKUP(AL148,'විෂය තොරතුරු'!$P$24:$Q$28,2))))</f>
        <v/>
      </c>
      <c r="BX148" s="171" t="str">
        <f aca="false">IF($B148="","",COUNTIF($AP148:$BW148,"A"))</f>
        <v/>
      </c>
      <c r="BY148" s="171" t="str">
        <f aca="false">IF($B148="","",COUNTIF($AP148:$BW148,"B"))</f>
        <v/>
      </c>
      <c r="BZ148" s="171" t="str">
        <f aca="false">IF($B148="","",COUNTIF($AP148:$BW148,"C"))</f>
        <v/>
      </c>
      <c r="CA148" s="171" t="str">
        <f aca="false">IF($B148="","",COUNTIF($AP148:$BW148,"S"))</f>
        <v/>
      </c>
      <c r="CB148" s="171" t="str">
        <f aca="false">IF($B148="","",COUNTIF($AP148:$BW148,"W"))</f>
        <v/>
      </c>
      <c r="CC148" s="171" t="str">
        <f aca="false">IF(B148="","",SUM(BX148:CA148))</f>
        <v/>
      </c>
      <c r="CD148" s="169" t="str">
        <f aca="false">IF(B148="","",SUM(BX148:BZ148))</f>
        <v/>
      </c>
      <c r="CE148" s="172" t="str">
        <f aca="false">IF(B148="","",IF(AND(CC148&gt;=6,CD148&gt;=3,OR(E148&gt;=35,F148&gt;=35),L148&gt;=35),"6/3 සමත්",IF(AND(CC148&gt;=5,CD148&gt;=3,OR(E148&gt;=35,F148&gt;=35,L148&gt;=35)),"5/3 සමත්",IF(AND(CC148&gt;=4,CD148&gt;=1,OR(E148&gt;=20,F148&gt;=20,L148&gt;=20)),"සමත් කළ හැකි",IF(CB148=9,"W9","අසමත් ?")))))</f>
        <v/>
      </c>
    </row>
    <row r="149" customFormat="false" ht="13.8" hidden="false" customHeight="false" outlineLevel="0" collapsed="false">
      <c r="A149" s="160" t="n">
        <v>50</v>
      </c>
      <c r="B149" s="174"/>
      <c r="C149" s="161"/>
      <c r="D149" s="162"/>
      <c r="E149" s="269"/>
      <c r="F149" s="166"/>
      <c r="G149" s="269"/>
      <c r="H149" s="174"/>
      <c r="I149" s="174"/>
      <c r="J149" s="166"/>
      <c r="K149" s="269"/>
      <c r="L149" s="174"/>
      <c r="M149" s="174"/>
      <c r="N149" s="166"/>
      <c r="O149" s="269"/>
      <c r="P149" s="174"/>
      <c r="Q149" s="174"/>
      <c r="R149" s="174"/>
      <c r="S149" s="174"/>
      <c r="T149" s="174"/>
      <c r="U149" s="174"/>
      <c r="V149" s="166"/>
      <c r="W149" s="269"/>
      <c r="X149" s="174"/>
      <c r="Y149" s="174"/>
      <c r="Z149" s="174"/>
      <c r="AA149" s="174"/>
      <c r="AB149" s="174"/>
      <c r="AC149" s="174"/>
      <c r="AD149" s="166"/>
      <c r="AE149" s="269"/>
      <c r="AF149" s="174"/>
      <c r="AG149" s="174"/>
      <c r="AH149" s="174"/>
      <c r="AI149" s="174"/>
      <c r="AJ149" s="174"/>
      <c r="AK149" s="174"/>
      <c r="AL149" s="166"/>
      <c r="AM149" s="193" t="str">
        <f aca="false">IF(B149="","",SUM(E149:AL149))</f>
        <v/>
      </c>
      <c r="AN149" s="194" t="str">
        <f aca="false">IF(B149="","",AM149/9)</f>
        <v/>
      </c>
      <c r="AO149" s="169" t="str">
        <f aca="false">IF(B149="","",IF(AM149=0,"-",RANK(AM149,$AM$100:$AM$149,0)))</f>
        <v/>
      </c>
      <c r="AP149" s="193" t="str">
        <f aca="false">IF(E149="","",IF(E149="-","-",IF(UPPER(E149)="AB","+",VLOOKUP(E149,'විෂය තොරතුරු'!$P$24:$Q$28,2))))</f>
        <v/>
      </c>
      <c r="AQ149" s="194" t="str">
        <f aca="false">IF(F149="","",IF(F149="-","-",IF(UPPER(F149)="AB","+",VLOOKUP(F149,'විෂය තොරතුරු'!$P$24:$Q$28,2))))</f>
        <v/>
      </c>
      <c r="AR149" s="194" t="str">
        <f aca="false">IF(G149="","",IF(G149="-","-",IF(UPPER(G149)="AB","+",VLOOKUP(G149,'විෂය තොරතුරු'!$P$24:$Q$28,2))))</f>
        <v/>
      </c>
      <c r="AS149" s="194" t="str">
        <f aca="false">IF(H149="","",IF(H149="-","-",IF(UPPER(H149)="AB","+",VLOOKUP(H149,'විෂය තොරතුරු'!$P$24:$Q$28,2))))</f>
        <v/>
      </c>
      <c r="AT149" s="194" t="str">
        <f aca="false">IF(I149="","",IF(I149="-","-",IF(UPPER(I149)="AB","+",VLOOKUP(I149,'විෂය තොරතුරු'!$P$24:$Q$28,2))))</f>
        <v/>
      </c>
      <c r="AU149" s="196" t="str">
        <f aca="false">IF(J149="","",IF(J149="-","-",IF(UPPER(J149)="AB","+",VLOOKUP(J149,'විෂය තොරතුරු'!$P$24:$Q$28,2))))</f>
        <v/>
      </c>
      <c r="AV149" s="197" t="str">
        <f aca="false">IF(K149="","",IF(K149="-","-",IF(UPPER(K149)="AB","+",VLOOKUP(K149,'විෂය තොරතුරු'!$P$24:$Q$28,2))))</f>
        <v/>
      </c>
      <c r="AW149" s="194" t="str">
        <f aca="false">IF(L149="","",IF(L149="-","-",IF(UPPER(L149)="AB","+",VLOOKUP(L149,'විෂය තොරතුරු'!$P$24:$Q$28,2))))</f>
        <v/>
      </c>
      <c r="AX149" s="194" t="str">
        <f aca="false">IF(M149="","",IF(M149="-","-",IF(UPPER(M149)="AB","+",VLOOKUP(M149,'විෂය තොරතුරු'!$P$24:$Q$28,2))))</f>
        <v/>
      </c>
      <c r="AY149" s="195" t="str">
        <f aca="false">IF(N149="","",IF(N149="-","-",IF(UPPER(N149)="AB","+",VLOOKUP(N149,'විෂය තොරතුරු'!$P$24:$Q$28,2))))</f>
        <v/>
      </c>
      <c r="AZ149" s="193" t="str">
        <f aca="false">IF(O149="","",IF(O149="-","-",IF(UPPER(O149)="AB","+",VLOOKUP(O149,'විෂය තොරතුරු'!$P$24:$Q$28,2))))</f>
        <v/>
      </c>
      <c r="BA149" s="194" t="str">
        <f aca="false">IF(P149="","",IF(P149="-","-",IF(UPPER(P149)="AB","+",VLOOKUP(P149,'විෂය තොරතුරු'!$P$24:$Q$28,2))))</f>
        <v/>
      </c>
      <c r="BB149" s="194" t="str">
        <f aca="false">IF(Q149="","",IF(Q149="-","-",IF(UPPER(Q149)="AB","+",VLOOKUP(Q149,'විෂය තොරතුරු'!$P$24:$Q$28,2))))</f>
        <v/>
      </c>
      <c r="BC149" s="194" t="str">
        <f aca="false">IF(R149="","",IF(R149="-","-",IF(UPPER(R149)="AB","+",VLOOKUP(R149,'විෂය තොරතුරු'!$P$24:$Q$28,2))))</f>
        <v/>
      </c>
      <c r="BD149" s="194" t="str">
        <f aca="false">IF(S149="","",IF(S149="-","-",IF(UPPER(S149)="AB","+",VLOOKUP(S149,'විෂය තොරතුරු'!$P$24:$Q$28,2))))</f>
        <v/>
      </c>
      <c r="BE149" s="194" t="str">
        <f aca="false">IF(T149="","",IF(T149="-","-",IF(UPPER(T149)="AB","+",VLOOKUP(T149,'විෂය තොරතුරු'!$P$24:$Q$28,2))))</f>
        <v/>
      </c>
      <c r="BF149" s="194" t="str">
        <f aca="false">IF(U149="","",IF(U149="-","-",IF(UPPER(U149)="AB","+",VLOOKUP(U149,'විෂය තොරතුරු'!$P$24:$Q$28,2))))</f>
        <v/>
      </c>
      <c r="BG149" s="196" t="str">
        <f aca="false">IF(V149="","",IF(V149="-","-",IF(UPPER(V149)="AB","+",VLOOKUP(V149,'විෂය තොරතුරු'!$P$24:$Q$28,2))))</f>
        <v/>
      </c>
      <c r="BH149" s="197" t="str">
        <f aca="false">IF(W149="","",IF(W149="-","-",IF(UPPER(W149)="AB","+",VLOOKUP(W149,'විෂය තොරතුරු'!$P$24:$Q$28,2))))</f>
        <v/>
      </c>
      <c r="BI149" s="194" t="str">
        <f aca="false">IF(X149="","",IF(X149="-","-",IF(UPPER(X149)="AB","+",VLOOKUP(X149,'විෂය තොරතුරු'!$P$24:$Q$28,2))))</f>
        <v/>
      </c>
      <c r="BJ149" s="194" t="str">
        <f aca="false">IF(Y149="","",IF(Y149="-","-",IF(UPPER(Y149)="AB","+",VLOOKUP(Y149,'විෂය තොරතුරු'!$P$24:$Q$28,2))))</f>
        <v/>
      </c>
      <c r="BK149" s="194" t="str">
        <f aca="false">IF(Z149="","",IF(Z149="-","-",IF(UPPER(Z149)="AB","+",VLOOKUP(Z149,'විෂය තොරතුරු'!$P$24:$Q$28,2))))</f>
        <v/>
      </c>
      <c r="BL149" s="194" t="str">
        <f aca="false">IF(AA149="","",IF(AA149="-","-",IF(UPPER(AA149)="AB","+",VLOOKUP(AA149,'විෂය තොරතුරු'!$P$24:$Q$28,2))))</f>
        <v/>
      </c>
      <c r="BM149" s="194" t="str">
        <f aca="false">IF(AB149="","",IF(AB149="-","-",IF(UPPER(AB149)="AB","+",VLOOKUP(AB149,'විෂය තොරතුරු'!$P$24:$Q$28,2))))</f>
        <v/>
      </c>
      <c r="BN149" s="194" t="str">
        <f aca="false">IF(AC149="","",IF(AC149="-","-",IF(UPPER(AC149)="AB","+",VLOOKUP(AC149,'විෂය තොරතුරු'!$P$24:$Q$28,2))))</f>
        <v/>
      </c>
      <c r="BO149" s="195" t="str">
        <f aca="false">IF(AD149="","",IF(AD149="-","-",IF(UPPER(AD149)="AB","+",VLOOKUP(AD149,'විෂය තොරතුරු'!$P$24:$Q$28,2))))</f>
        <v/>
      </c>
      <c r="BP149" s="197" t="str">
        <f aca="false">IF(AE149="","",IF(AE149="-","-",IF(UPPER(AE149)="AB","+",VLOOKUP(AE149,'විෂය තොරතුරු'!$P$24:$Q$28,2))))</f>
        <v/>
      </c>
      <c r="BQ149" s="194" t="str">
        <f aca="false">IF(AF149="","",IF(AF149="-","-",IF(UPPER(AF149)="AB","+",VLOOKUP(AF149,'විෂය තොරතුරු'!$P$24:$Q$28,2))))</f>
        <v/>
      </c>
      <c r="BR149" s="194" t="str">
        <f aca="false">IF(AG149="","",IF(AG149="-","-",IF(UPPER(AG149)="AB","+",VLOOKUP(AG149,'විෂය තොරතුරු'!$P$24:$Q$28,2))))</f>
        <v/>
      </c>
      <c r="BS149" s="194" t="str">
        <f aca="false">IF(AH149="","",IF(AH149="-","-",IF(UPPER(AH149)="AB","+",VLOOKUP(AH149,'විෂය තොරතුරු'!$P$24:$Q$28,2))))</f>
        <v/>
      </c>
      <c r="BT149" s="194" t="str">
        <f aca="false">IF(AI149="","",IF(AI149="-","-",IF(UPPER(AI149)="AB","+",VLOOKUP(AI149,'විෂය තොරතුරු'!$P$24:$Q$28,2))))</f>
        <v/>
      </c>
      <c r="BU149" s="194" t="str">
        <f aca="false">IF(AJ149="","",IF(AJ149="-","-",IF(UPPER(AJ149)="AB","+",VLOOKUP(AJ149,'විෂය තොරතුරු'!$P$24:$Q$28,2))))</f>
        <v/>
      </c>
      <c r="BV149" s="194" t="str">
        <f aca="false">IF(AK149="","",IF(AK149="-","-",IF(UPPER(AK149)="AB","+",VLOOKUP(AK149,'විෂය තොරතුරු'!$P$24:$Q$28,2))))</f>
        <v/>
      </c>
      <c r="BW149" s="195" t="str">
        <f aca="false">IF(AL149="","",IF(AL149="-","-",IF(UPPER(AL149)="AB","+",VLOOKUP(AL149,'විෂය තොරතුරු'!$P$24:$Q$28,2))))</f>
        <v/>
      </c>
      <c r="BX149" s="171" t="str">
        <f aca="false">IF($B149="","",COUNTIF($AP149:$BW149,"A"))</f>
        <v/>
      </c>
      <c r="BY149" s="171" t="str">
        <f aca="false">IF($B149="","",COUNTIF($AP149:$BW149,"B"))</f>
        <v/>
      </c>
      <c r="BZ149" s="171" t="str">
        <f aca="false">IF($B149="","",COUNTIF($AP149:$BW149,"C"))</f>
        <v/>
      </c>
      <c r="CA149" s="171" t="str">
        <f aca="false">IF($B149="","",COUNTIF($AP149:$BW149,"S"))</f>
        <v/>
      </c>
      <c r="CB149" s="171" t="str">
        <f aca="false">IF($B149="","",COUNTIF($AP149:$BW149,"W"))</f>
        <v/>
      </c>
      <c r="CC149" s="197" t="str">
        <f aca="false">IF(B149="","",SUM(BX149:CA149))</f>
        <v/>
      </c>
      <c r="CD149" s="195" t="str">
        <f aca="false">IF(B149="","",SUM(BX149:BZ149))</f>
        <v/>
      </c>
      <c r="CE149" s="172" t="str">
        <f aca="false">IF(B149="","",IF(AND(CC149&gt;=6,CD149&gt;=3,OR(E149&gt;=35,F149&gt;=35),L149&gt;=35),"6/3 සමත්",IF(AND(CC149&gt;=5,CD149&gt;=3,OR(E149&gt;=35,F149&gt;=35,L149&gt;=35)),"5/3 සමත්",IF(AND(CC149&gt;=4,CD149&gt;=1,OR(E149&gt;=20,F149&gt;=20,L149&gt;=20)),"සමත් කළ හැකි",IF(CB149=9,"W9","අසමත් ?")))))</f>
        <v/>
      </c>
    </row>
    <row r="150" customFormat="false" ht="12.8" hidden="false" customHeight="false" outlineLevel="0" collapsed="false">
      <c r="A150" s="202"/>
      <c r="B150" s="63" t="s">
        <v>93</v>
      </c>
      <c r="C150" s="168"/>
      <c r="D150" s="170"/>
      <c r="E150" s="171" t="str">
        <f aca="false">IF($B100="","-",SUM(E100:E149))</f>
        <v>-</v>
      </c>
      <c r="F150" s="169" t="str">
        <f aca="false">IF($B100="","-",SUM(F100:F149))</f>
        <v>-</v>
      </c>
      <c r="G150" s="171" t="str">
        <f aca="false">IF($B100="","-",SUM(G100:G149))</f>
        <v>-</v>
      </c>
      <c r="H150" s="168" t="str">
        <f aca="false">IF($B100="","-",SUM(H100:H149))</f>
        <v>-</v>
      </c>
      <c r="I150" s="168" t="str">
        <f aca="false">IF($B100="","-",SUM(I100:I149))</f>
        <v>-</v>
      </c>
      <c r="J150" s="169" t="str">
        <f aca="false">IF($B100="","-",SUM(J100:J149))</f>
        <v>-</v>
      </c>
      <c r="K150" s="171" t="str">
        <f aca="false">IF($B100="","-",SUM(K100:K149))</f>
        <v>-</v>
      </c>
      <c r="L150" s="168" t="str">
        <f aca="false">IF($B100="","-",SUM(L100:L149))</f>
        <v>-</v>
      </c>
      <c r="M150" s="168" t="str">
        <f aca="false">IF($B100="","-",SUM(M100:M149))</f>
        <v>-</v>
      </c>
      <c r="N150" s="169" t="str">
        <f aca="false">IF($B100="","-",SUM(N100:N149))</f>
        <v>-</v>
      </c>
      <c r="O150" s="171" t="str">
        <f aca="false">IF($B100="","-",SUM(O100:O149))</f>
        <v>-</v>
      </c>
      <c r="P150" s="168" t="str">
        <f aca="false">IF($B100="","-",SUM(P100:P149))</f>
        <v>-</v>
      </c>
      <c r="Q150" s="168" t="str">
        <f aca="false">IF($B100="","-",SUM(Q100:Q149))</f>
        <v>-</v>
      </c>
      <c r="R150" s="168" t="str">
        <f aca="false">IF($B100="","-",SUM(R100:R149))</f>
        <v>-</v>
      </c>
      <c r="S150" s="168" t="str">
        <f aca="false">IF($B100="","-",SUM(S100:S149))</f>
        <v>-</v>
      </c>
      <c r="T150" s="168" t="str">
        <f aca="false">IF($B100="","-",SUM(T100:T149))</f>
        <v>-</v>
      </c>
      <c r="U150" s="168" t="str">
        <f aca="false">IF($B100="","-",SUM(U100:U149))</f>
        <v>-</v>
      </c>
      <c r="V150" s="169" t="str">
        <f aca="false">IF($B100="","-",SUM(V100:V149))</f>
        <v>-</v>
      </c>
      <c r="W150" s="171" t="str">
        <f aca="false">IF($B100="","-",SUM(W100:W149))</f>
        <v>-</v>
      </c>
      <c r="X150" s="168" t="str">
        <f aca="false">IF($B100="","-",SUM(X100:X149))</f>
        <v>-</v>
      </c>
      <c r="Y150" s="168" t="str">
        <f aca="false">IF($B100="","-",SUM(Y100:Y149))</f>
        <v>-</v>
      </c>
      <c r="Z150" s="168" t="str">
        <f aca="false">IF($B100="","-",SUM(Z100:Z149))</f>
        <v>-</v>
      </c>
      <c r="AA150" s="168" t="str">
        <f aca="false">IF($B100="","-",SUM(AA100:AA149))</f>
        <v>-</v>
      </c>
      <c r="AB150" s="168" t="str">
        <f aca="false">IF($B100="","-",SUM(AB100:AB149))</f>
        <v>-</v>
      </c>
      <c r="AC150" s="168" t="str">
        <f aca="false">IF($B100="","-",SUM(AC100:AC149))</f>
        <v>-</v>
      </c>
      <c r="AD150" s="169" t="str">
        <f aca="false">IF($B100="","-",SUM(AD100:AD149))</f>
        <v>-</v>
      </c>
      <c r="AE150" s="171" t="str">
        <f aca="false">IF($B100="","-",SUM(AE100:AE149))</f>
        <v>-</v>
      </c>
      <c r="AF150" s="168" t="str">
        <f aca="false">IF($B100="","-",SUM(AF100:AF149))</f>
        <v>-</v>
      </c>
      <c r="AG150" s="168" t="str">
        <f aca="false">IF($B100="","-",SUM(AG100:AG149))</f>
        <v>-</v>
      </c>
      <c r="AH150" s="168" t="str">
        <f aca="false">IF($B100="","-",SUM(AH100:AH149))</f>
        <v>-</v>
      </c>
      <c r="AI150" s="168" t="str">
        <f aca="false">IF($B100="","-",SUM(AI100:AI149))</f>
        <v>-</v>
      </c>
      <c r="AJ150" s="168" t="str">
        <f aca="false">IF($B100="","-",SUM(AJ100:AJ149))</f>
        <v>-</v>
      </c>
      <c r="AK150" s="168" t="str">
        <f aca="false">IF($B100="","-",SUM(AK100:AK149))</f>
        <v>-</v>
      </c>
      <c r="AL150" s="169" t="str">
        <f aca="false">IF($B100="","-",SUM(AL100:AL149))</f>
        <v>-</v>
      </c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201"/>
    </row>
    <row r="151" customFormat="false" ht="12.8" hidden="false" customHeight="false" outlineLevel="0" collapsed="false">
      <c r="A151" s="203"/>
      <c r="B151" s="63" t="s">
        <v>94</v>
      </c>
      <c r="C151" s="168"/>
      <c r="D151" s="170"/>
      <c r="E151" s="171" t="str">
        <f aca="false">IF(OR(E$150=0,E$150="-"),"-",E150/E160)</f>
        <v>-</v>
      </c>
      <c r="F151" s="171" t="str">
        <f aca="false">IF(OR(F$150=0,F$150="-"),"-",F150/F160)</f>
        <v>-</v>
      </c>
      <c r="G151" s="171" t="str">
        <f aca="false">IF(OR(G$150=0,G$150="-"),"-",G150/G160)</f>
        <v>-</v>
      </c>
      <c r="H151" s="171" t="str">
        <f aca="false">IF(OR(H$150=0,H$150="-"),"-",H150/H160)</f>
        <v>-</v>
      </c>
      <c r="I151" s="171" t="str">
        <f aca="false">IF(OR(I$150=0,I$150="-"),"-",I150/I160)</f>
        <v>-</v>
      </c>
      <c r="J151" s="171" t="str">
        <f aca="false">IF(OR(J$150=0,J$150="-"),"-",J150/J160)</f>
        <v>-</v>
      </c>
      <c r="K151" s="171" t="str">
        <f aca="false">IF(OR(K$150=0,K$150="-"),"-",K150/K160)</f>
        <v>-</v>
      </c>
      <c r="L151" s="171" t="str">
        <f aca="false">IF(OR(L$150=0,L$150="-"),"-",L150/L160)</f>
        <v>-</v>
      </c>
      <c r="M151" s="171" t="str">
        <f aca="false">IF(OR(M$150=0,M$150="-"),"-",M150/M160)</f>
        <v>-</v>
      </c>
      <c r="N151" s="171" t="str">
        <f aca="false">IF(OR(N$150=0,N$150="-"),"-",N150/N160)</f>
        <v>-</v>
      </c>
      <c r="O151" s="171" t="str">
        <f aca="false">IF(OR(O$150=0,O$150="-"),"-",O150/O160)</f>
        <v>-</v>
      </c>
      <c r="P151" s="171" t="str">
        <f aca="false">IF(OR(P$150=0,P$150="-"),"-",P150/P160)</f>
        <v>-</v>
      </c>
      <c r="Q151" s="171" t="str">
        <f aca="false">IF(OR(Q$150=0,Q$150="-"),"-",Q150/Q160)</f>
        <v>-</v>
      </c>
      <c r="R151" s="171" t="str">
        <f aca="false">IF(OR(R$150=0,R$150="-"),"-",R150/R160)</f>
        <v>-</v>
      </c>
      <c r="S151" s="171" t="str">
        <f aca="false">IF(OR(S$150=0,S$150="-"),"-",S150/S160)</f>
        <v>-</v>
      </c>
      <c r="T151" s="171" t="str">
        <f aca="false">IF(OR(T$150=0,T$150="-"),"-",T150/T160)</f>
        <v>-</v>
      </c>
      <c r="U151" s="171" t="str">
        <f aca="false">IF(OR(U$150=0,U$150="-"),"-",U150/U160)</f>
        <v>-</v>
      </c>
      <c r="V151" s="171" t="str">
        <f aca="false">IF(OR(V$150=0,V$150="-"),"-",V150/V160)</f>
        <v>-</v>
      </c>
      <c r="W151" s="171" t="str">
        <f aca="false">IF(OR(W$150=0,W$150="-"),"-",W150/W160)</f>
        <v>-</v>
      </c>
      <c r="X151" s="171" t="str">
        <f aca="false">IF(OR(X$150=0,X$150="-"),"-",X150/X160)</f>
        <v>-</v>
      </c>
      <c r="Y151" s="171" t="str">
        <f aca="false">IF(OR(Y$150=0,Y$150="-"),"-",Y150/Y160)</f>
        <v>-</v>
      </c>
      <c r="Z151" s="171" t="str">
        <f aca="false">IF(OR(Z$150=0,Z$150="-"),"-",Z150/Z160)</f>
        <v>-</v>
      </c>
      <c r="AA151" s="171" t="str">
        <f aca="false">IF(OR(AA$150=0,AA$150="-"),"-",AA150/AA160)</f>
        <v>-</v>
      </c>
      <c r="AB151" s="171" t="str">
        <f aca="false">IF(OR(AB$150=0,AB$150="-"),"-",AB150/AB160)</f>
        <v>-</v>
      </c>
      <c r="AC151" s="171" t="str">
        <f aca="false">IF(OR(AC$150=0,AC$150="-"),"-",AC150/AC160)</f>
        <v>-</v>
      </c>
      <c r="AD151" s="171" t="str">
        <f aca="false">IF(OR(AD$150=0,AD$150="-"),"-",AD150/AD160)</f>
        <v>-</v>
      </c>
      <c r="AE151" s="171" t="str">
        <f aca="false">IF(OR(AE$150=0,AE$150="-"),"-",AE150/AE160)</f>
        <v>-</v>
      </c>
      <c r="AF151" s="171" t="str">
        <f aca="false">IF(OR(AF$150=0,AF$150="-"),"-",AF150/AF160)</f>
        <v>-</v>
      </c>
      <c r="AG151" s="171" t="str">
        <f aca="false">IF(OR(AG$150=0,AG$150="-"),"-",AG150/AG160)</f>
        <v>-</v>
      </c>
      <c r="AH151" s="171" t="str">
        <f aca="false">IF(OR(AH$150=0,AH$150="-"),"-",AH150/AH160)</f>
        <v>-</v>
      </c>
      <c r="AI151" s="171" t="str">
        <f aca="false">IF(OR(AI$150=0,AI$150="-"),"-",AI150/AI160)</f>
        <v>-</v>
      </c>
      <c r="AJ151" s="171" t="str">
        <f aca="false">IF(OR(AJ$150=0,AJ$150="-"),"-",AJ150/AJ160)</f>
        <v>-</v>
      </c>
      <c r="AK151" s="171" t="str">
        <f aca="false">IF(OR(AK$150=0,AK$150="-"),"-",AK150/AK160)</f>
        <v>-</v>
      </c>
      <c r="AL151" s="171" t="str">
        <f aca="false">IF(OR(AL$150=0,AL$150="-"),"-",AL150/AL160)</f>
        <v>-</v>
      </c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201"/>
    </row>
    <row r="152" customFormat="false" ht="12.8" hidden="false" customHeight="false" outlineLevel="0" collapsed="false">
      <c r="A152" s="203"/>
      <c r="B152" s="204" t="s">
        <v>95</v>
      </c>
      <c r="C152" s="207"/>
      <c r="D152" s="270"/>
      <c r="E152" s="171" t="n">
        <f aca="false">IF(E$150=0,"-",COUNTIFS(E$100:E$149,"&gt;74"))</f>
        <v>0</v>
      </c>
      <c r="F152" s="169" t="n">
        <f aca="false">IF(F$150=0,"-",COUNTIFS(F$100:F$149,"&gt;74"))</f>
        <v>0</v>
      </c>
      <c r="G152" s="171" t="n">
        <f aca="false">IF(G$150=0,"-",COUNTIFS(G$100:G$149,"&gt;74"))</f>
        <v>0</v>
      </c>
      <c r="H152" s="168" t="n">
        <f aca="false">IF(H$150=0,"-",COUNTIFS(H$100:H$149,"&gt;74"))</f>
        <v>0</v>
      </c>
      <c r="I152" s="168" t="n">
        <f aca="false">IF(I$150=0,"-",COUNTIFS(I$100:I$149,"&gt;74"))</f>
        <v>0</v>
      </c>
      <c r="J152" s="169" t="n">
        <f aca="false">IF(J$150=0,"-",COUNTIFS(J$100:J$149,"&gt;74"))</f>
        <v>0</v>
      </c>
      <c r="K152" s="171" t="n">
        <f aca="false">IF(K$150=0,"-",COUNTIFS(K$100:K$149,"&gt;74"))</f>
        <v>0</v>
      </c>
      <c r="L152" s="168" t="n">
        <f aca="false">IF(L$150=0,"-",COUNTIFS(L$100:L$149,"&gt;74"))</f>
        <v>0</v>
      </c>
      <c r="M152" s="168" t="n">
        <f aca="false">IF(M$150=0,"-",COUNTIFS(M$100:M$149,"&gt;74"))</f>
        <v>0</v>
      </c>
      <c r="N152" s="169" t="n">
        <f aca="false">IF(N$150=0,"-",COUNTIFS(N$100:N$149,"&gt;74"))</f>
        <v>0</v>
      </c>
      <c r="O152" s="171" t="n">
        <f aca="false">IF(O$150=0,"-",COUNTIFS(O$100:O$149,"&gt;74"))</f>
        <v>14</v>
      </c>
      <c r="P152" s="168" t="n">
        <f aca="false">IF(P$150=0,"-",COUNTIFS(P$100:P$149,"&gt;74"))</f>
        <v>0</v>
      </c>
      <c r="Q152" s="168" t="n">
        <f aca="false">IF(Q$150=0,"-",COUNTIFS(Q$100:Q$149,"&gt;74"))</f>
        <v>0</v>
      </c>
      <c r="R152" s="168" t="n">
        <f aca="false">IF(R$150=0,"-",COUNTIFS(R$100:R$149,"&gt;74"))</f>
        <v>0</v>
      </c>
      <c r="S152" s="168" t="n">
        <f aca="false">IF(S$150=0,"-",COUNTIFS(S$100:S$149,"&gt;74"))</f>
        <v>0</v>
      </c>
      <c r="T152" s="168" t="n">
        <f aca="false">IF(T$150=0,"-",COUNTIFS(T$100:T$149,"&gt;74"))</f>
        <v>0</v>
      </c>
      <c r="U152" s="168" t="n">
        <f aca="false">IF(U$150=0,"-",COUNTIFS(U$100:U$149,"&gt;74"))</f>
        <v>0</v>
      </c>
      <c r="V152" s="169" t="n">
        <f aca="false">IF(V$150=0,"-",COUNTIFS(V$100:V$149,"&gt;74"))</f>
        <v>0</v>
      </c>
      <c r="W152" s="171" t="n">
        <f aca="false">IF(W$150=0,"-",COUNTIFS(W$100:W$149,"&gt;74"))</f>
        <v>5</v>
      </c>
      <c r="X152" s="168" t="n">
        <f aca="false">IF(X$150=0,"-",COUNTIFS(X$100:X$149,"&gt;74"))</f>
        <v>2</v>
      </c>
      <c r="Y152" s="168" t="n">
        <f aca="false">IF(Y$150=0,"-",COUNTIFS(Y$100:Y$149,"&gt;74"))</f>
        <v>0</v>
      </c>
      <c r="Z152" s="168" t="n">
        <f aca="false">IF(Z$150=0,"-",COUNTIFS(Z$100:Z$149,"&gt;74"))</f>
        <v>0</v>
      </c>
      <c r="AA152" s="168" t="n">
        <f aca="false">IF(AA$150=0,"-",COUNTIFS(AA$100:AA$149,"&gt;74"))</f>
        <v>1</v>
      </c>
      <c r="AB152" s="168" t="n">
        <f aca="false">IF(AB$150=0,"-",COUNTIFS(AB$100:AB$149,"&gt;74"))</f>
        <v>1</v>
      </c>
      <c r="AC152" s="168" t="n">
        <f aca="false">IF(AC$150=0,"-",COUNTIFS(AC$100:AC$149,"&gt;74"))</f>
        <v>0</v>
      </c>
      <c r="AD152" s="169" t="n">
        <f aca="false">IF(AD$150=0,"-",COUNTIFS(AD$100:AD$149,"&gt;74"))</f>
        <v>0</v>
      </c>
      <c r="AE152" s="171" t="n">
        <f aca="false">IF(AE$150=0,"-",COUNTIFS(AE$100:AE$149,"&gt;74"))</f>
        <v>4</v>
      </c>
      <c r="AF152" s="168" t="n">
        <f aca="false">IF(AF$150=0,"-",COUNTIFS(AF$100:AF$149,"&gt;74"))</f>
        <v>0</v>
      </c>
      <c r="AG152" s="168" t="n">
        <f aca="false">IF(AG$150=0,"-",COUNTIFS(AG$100:AG$149,"&gt;74"))</f>
        <v>0</v>
      </c>
      <c r="AH152" s="168" t="n">
        <f aca="false">IF(AH$150=0,"-",COUNTIFS(AH$100:AH$149,"&gt;74"))</f>
        <v>0</v>
      </c>
      <c r="AI152" s="168" t="n">
        <f aca="false">IF(AI$150=0,"-",COUNTIFS(AI$100:AI$149,"&gt;74"))</f>
        <v>0</v>
      </c>
      <c r="AJ152" s="168" t="n">
        <f aca="false">IF(AJ$150=0,"-",COUNTIFS(AJ$100:AJ$149,"&gt;74"))</f>
        <v>0</v>
      </c>
      <c r="AK152" s="168" t="n">
        <f aca="false">IF(AK$150=0,"-",COUNTIFS(AK$100:AK$149,"&gt;74"))</f>
        <v>0</v>
      </c>
      <c r="AL152" s="169" t="n">
        <f aca="false">IF(AL$150=0,"-",COUNTIFS(AL$100:AL$149,"&gt;74"))</f>
        <v>0</v>
      </c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201"/>
    </row>
    <row r="153" customFormat="false" ht="12.8" hidden="false" customHeight="false" outlineLevel="0" collapsed="false">
      <c r="A153" s="203"/>
      <c r="B153" s="204" t="s">
        <v>96</v>
      </c>
      <c r="C153" s="207"/>
      <c r="D153" s="270"/>
      <c r="E153" s="171" t="n">
        <f aca="false">IF(E$150=0,"-",COUNTIFS(E$100:E$149,"&gt;64",E$100:E$149,"&lt;75"))</f>
        <v>0</v>
      </c>
      <c r="F153" s="169" t="n">
        <f aca="false">IF(F$150=0,"-",COUNTIFS(F$100:F$149,"&gt;64",F$100:F$149,"&lt;75"))</f>
        <v>0</v>
      </c>
      <c r="G153" s="171" t="n">
        <f aca="false">IF(G$150=0,"-",COUNTIFS(G$100:G$149,"&gt;64",G$100:G$149,"&lt;75"))</f>
        <v>0</v>
      </c>
      <c r="H153" s="168" t="n">
        <f aca="false">IF(H$150=0,"-",COUNTIFS(H$100:H$149,"&gt;64",H$100:H$149,"&lt;75"))</f>
        <v>0</v>
      </c>
      <c r="I153" s="168" t="n">
        <f aca="false">IF(I$150=0,"-",COUNTIFS(I$100:I$149,"&gt;64",I$100:I$149,"&lt;75"))</f>
        <v>0</v>
      </c>
      <c r="J153" s="169" t="n">
        <f aca="false">IF(J$150=0,"-",COUNTIFS(J$100:J$149,"&gt;64",J$100:J$149,"&lt;75"))</f>
        <v>0</v>
      </c>
      <c r="K153" s="171" t="n">
        <f aca="false">IF(K$150=0,"-",COUNTIFS(K$100:K$149,"&gt;64",K$100:K$149,"&lt;75"))</f>
        <v>0</v>
      </c>
      <c r="L153" s="168" t="n">
        <f aca="false">IF(L$150=0,"-",COUNTIFS(L$100:L$149,"&gt;64",L$100:L$149,"&lt;75"))</f>
        <v>0</v>
      </c>
      <c r="M153" s="168" t="n">
        <f aca="false">IF(M$150=0,"-",COUNTIFS(M$100:M$149,"&gt;64",M$100:M$149,"&lt;75"))</f>
        <v>0</v>
      </c>
      <c r="N153" s="169" t="n">
        <f aca="false">IF(N$150=0,"-",COUNTIFS(N$100:N$149,"&gt;64",N$100:N$149,"&lt;75"))</f>
        <v>0</v>
      </c>
      <c r="O153" s="171" t="n">
        <f aca="false">IF(O$150=0,"-",COUNTIFS(O$100:O$149,"&gt;64",O$100:O$149,"&lt;75"))</f>
        <v>8</v>
      </c>
      <c r="P153" s="168" t="n">
        <f aca="false">IF(P$150=0,"-",COUNTIFS(P$100:P$149,"&gt;64",P$100:P$149,"&lt;75"))</f>
        <v>0</v>
      </c>
      <c r="Q153" s="168" t="n">
        <f aca="false">IF(Q$150=0,"-",COUNTIFS(Q$100:Q$149,"&gt;64",Q$100:Q$149,"&lt;75"))</f>
        <v>0</v>
      </c>
      <c r="R153" s="168" t="n">
        <f aca="false">IF(R$150=0,"-",COUNTIFS(R$100:R$149,"&gt;64",R$100:R$149,"&lt;75"))</f>
        <v>0</v>
      </c>
      <c r="S153" s="168" t="n">
        <f aca="false">IF(S$150=0,"-",COUNTIFS(S$100:S$149,"&gt;64",S$100:S$149,"&lt;75"))</f>
        <v>0</v>
      </c>
      <c r="T153" s="168" t="n">
        <f aca="false">IF(T$150=0,"-",COUNTIFS(T$100:T$149,"&gt;64",T$100:T$149,"&lt;75"))</f>
        <v>0</v>
      </c>
      <c r="U153" s="168" t="n">
        <f aca="false">IF(U$150=0,"-",COUNTIFS(U$100:U$149,"&gt;64",U$100:U$149,"&lt;75"))</f>
        <v>0</v>
      </c>
      <c r="V153" s="169" t="n">
        <f aca="false">IF(V$150=0,"-",COUNTIFS(V$100:V$149,"&gt;64",V$100:V$149,"&lt;75"))</f>
        <v>0</v>
      </c>
      <c r="W153" s="171" t="n">
        <f aca="false">IF(W$150=0,"-",COUNTIFS(W$100:W$149,"&gt;64",W$100:W$149,"&lt;75"))</f>
        <v>3</v>
      </c>
      <c r="X153" s="168" t="n">
        <f aca="false">IF(X$150=0,"-",COUNTIFS(X$100:X$149,"&gt;64",X$100:X$149,"&lt;75"))</f>
        <v>1</v>
      </c>
      <c r="Y153" s="168" t="n">
        <f aca="false">IF(Y$150=0,"-",COUNTIFS(Y$100:Y$149,"&gt;64",Y$100:Y$149,"&lt;75"))</f>
        <v>1</v>
      </c>
      <c r="Z153" s="168" t="n">
        <f aca="false">IF(Z$150=0,"-",COUNTIFS(Z$100:Z$149,"&gt;64",Z$100:Z$149,"&lt;75"))</f>
        <v>1</v>
      </c>
      <c r="AA153" s="168" t="n">
        <f aca="false">IF(AA$150=0,"-",COUNTIFS(AA$100:AA$149,"&gt;64",AA$100:AA$149,"&lt;75"))</f>
        <v>1</v>
      </c>
      <c r="AB153" s="168" t="n">
        <f aca="false">IF(AB$150=0,"-",COUNTIFS(AB$100:AB$149,"&gt;64",AB$100:AB$149,"&lt;75"))</f>
        <v>1</v>
      </c>
      <c r="AC153" s="168" t="n">
        <f aca="false">IF(AC$150=0,"-",COUNTIFS(AC$100:AC$149,"&gt;64",AC$100:AC$149,"&lt;75"))</f>
        <v>0</v>
      </c>
      <c r="AD153" s="169" t="n">
        <f aca="false">IF(AD$150=0,"-",COUNTIFS(AD$100:AD$149,"&gt;64",AD$100:AD$149,"&lt;75"))</f>
        <v>0</v>
      </c>
      <c r="AE153" s="171" t="n">
        <f aca="false">IF(AE$150=0,"-",COUNTIFS(AE$100:AE$149,"&gt;64",AE$100:AE$149,"&lt;75"))</f>
        <v>1</v>
      </c>
      <c r="AF153" s="168" t="n">
        <f aca="false">IF(AF$150=0,"-",COUNTIFS(AF$100:AF$149,"&gt;64",AF$100:AF$149,"&lt;75"))</f>
        <v>0</v>
      </c>
      <c r="AG153" s="168" t="n">
        <f aca="false">IF(AG$150=0,"-",COUNTIFS(AG$100:AG$149,"&gt;64",AG$100:AG$149,"&lt;75"))</f>
        <v>0</v>
      </c>
      <c r="AH153" s="168" t="n">
        <f aca="false">IF(AH$150=0,"-",COUNTIFS(AH$100:AH$149,"&gt;64",AH$100:AH$149,"&lt;75"))</f>
        <v>0</v>
      </c>
      <c r="AI153" s="168" t="n">
        <f aca="false">IF(AI$150=0,"-",COUNTIFS(AI$100:AI$149,"&gt;64",AI$100:AI$149,"&lt;75"))</f>
        <v>0</v>
      </c>
      <c r="AJ153" s="168" t="n">
        <f aca="false">IF(AJ$150=0,"-",COUNTIFS(AJ$100:AJ$149,"&gt;64",AJ$100:AJ$149,"&lt;75"))</f>
        <v>0</v>
      </c>
      <c r="AK153" s="168" t="n">
        <f aca="false">IF(AK$150=0,"-",COUNTIFS(AK$100:AK$149,"&gt;64",AK$100:AK$149,"&lt;75"))</f>
        <v>0</v>
      </c>
      <c r="AL153" s="169" t="n">
        <f aca="false">IF(AL$150=0,"-",COUNTIFS(AL$100:AL$149,"&gt;64",AL$100:AL$149,"&lt;75"))</f>
        <v>0</v>
      </c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201"/>
    </row>
    <row r="154" customFormat="false" ht="12.8" hidden="false" customHeight="false" outlineLevel="0" collapsed="false">
      <c r="A154" s="203"/>
      <c r="B154" s="204" t="s">
        <v>97</v>
      </c>
      <c r="C154" s="207"/>
      <c r="D154" s="270"/>
      <c r="E154" s="171" t="n">
        <f aca="false">IF(E$150=0,"-",COUNTIFS(E$100:E$149,"&gt;49",E$100:E$149,"&lt;65"))</f>
        <v>0</v>
      </c>
      <c r="F154" s="171" t="n">
        <f aca="false">IF(F$150=0,"-",COUNTIFS(F$100:F$149,"&gt;49",F$100:F$149,"&lt;65"))</f>
        <v>0</v>
      </c>
      <c r="G154" s="171" t="n">
        <f aca="false">IF(G$150=0,"-",COUNTIFS(G$100:G$149,"&gt;49",G$100:G$149,"&lt;65"))</f>
        <v>0</v>
      </c>
      <c r="H154" s="171" t="n">
        <f aca="false">IF(H$150=0,"-",COUNTIFS(H$100:H$149,"&gt;49",H$100:H$149,"&lt;65"))</f>
        <v>0</v>
      </c>
      <c r="I154" s="171" t="n">
        <f aca="false">IF(I$150=0,"-",COUNTIFS(I$100:I$149,"&gt;49",I$100:I$149,"&lt;65"))</f>
        <v>0</v>
      </c>
      <c r="J154" s="171" t="n">
        <f aca="false">IF(J$150=0,"-",COUNTIFS(J$100:J$149,"&gt;49",J$100:J$149,"&lt;65"))</f>
        <v>0</v>
      </c>
      <c r="K154" s="171" t="n">
        <f aca="false">IF(K$150=0,"-",COUNTIFS(K$100:K$149,"&gt;49",K$100:K$149,"&lt;65"))</f>
        <v>0</v>
      </c>
      <c r="L154" s="171" t="n">
        <f aca="false">IF(L$150=0,"-",COUNTIFS(L$100:L$149,"&gt;49",L$100:L$149,"&lt;65"))</f>
        <v>0</v>
      </c>
      <c r="M154" s="171" t="n">
        <f aca="false">IF(M$150=0,"-",COUNTIFS(M$100:M$149,"&gt;49",M$100:M$149,"&lt;65"))</f>
        <v>0</v>
      </c>
      <c r="N154" s="171" t="n">
        <f aca="false">IF(N$150=0,"-",COUNTIFS(N$100:N$149,"&gt;49",N$100:N$149,"&lt;65"))</f>
        <v>0</v>
      </c>
      <c r="O154" s="171" t="n">
        <f aca="false">IF(O$150=0,"-",COUNTIFS(O$100:O$149,"&gt;49",O$100:O$149,"&lt;65"))</f>
        <v>10</v>
      </c>
      <c r="P154" s="171" t="n">
        <f aca="false">IF(P$150=0,"-",COUNTIFS(P$100:P$149,"&gt;49",P$100:P$149,"&lt;65"))</f>
        <v>1</v>
      </c>
      <c r="Q154" s="171" t="n">
        <f aca="false">IF(Q$150=0,"-",COUNTIFS(Q$100:Q$149,"&gt;49",Q$100:Q$149,"&lt;65"))</f>
        <v>0</v>
      </c>
      <c r="R154" s="171" t="n">
        <f aca="false">IF(R$150=0,"-",COUNTIFS(R$100:R$149,"&gt;49",R$100:R$149,"&lt;65"))</f>
        <v>0</v>
      </c>
      <c r="S154" s="171" t="n">
        <f aca="false">IF(S$150=0,"-",COUNTIFS(S$100:S$149,"&gt;49",S$100:S$149,"&lt;65"))</f>
        <v>0</v>
      </c>
      <c r="T154" s="171" t="n">
        <f aca="false">IF(T$150=0,"-",COUNTIFS(T$100:T$149,"&gt;49",T$100:T$149,"&lt;65"))</f>
        <v>0</v>
      </c>
      <c r="U154" s="171" t="n">
        <f aca="false">IF(U$150=0,"-",COUNTIFS(U$100:U$149,"&gt;49",U$100:U$149,"&lt;65"))</f>
        <v>0</v>
      </c>
      <c r="V154" s="171" t="n">
        <f aca="false">IF(V$150=0,"-",COUNTIFS(V$100:V$149,"&gt;49",V$100:V$149,"&lt;65"))</f>
        <v>0</v>
      </c>
      <c r="W154" s="171" t="n">
        <f aca="false">IF(W$150=0,"-",COUNTIFS(W$100:W$149,"&gt;49",W$100:W$149,"&lt;65"))</f>
        <v>8</v>
      </c>
      <c r="X154" s="171" t="n">
        <f aca="false">IF(X$150=0,"-",COUNTIFS(X$100:X$149,"&gt;49",X$100:X$149,"&lt;65"))</f>
        <v>0</v>
      </c>
      <c r="Y154" s="171" t="n">
        <f aca="false">IF(Y$150=0,"-",COUNTIFS(Y$100:Y$149,"&gt;49",Y$100:Y$149,"&lt;65"))</f>
        <v>2</v>
      </c>
      <c r="Z154" s="171" t="n">
        <f aca="false">IF(Z$150=0,"-",COUNTIFS(Z$100:Z$149,"&gt;49",Z$100:Z$149,"&lt;65"))</f>
        <v>0</v>
      </c>
      <c r="AA154" s="171" t="n">
        <f aca="false">IF(AA$150=0,"-",COUNTIFS(AA$100:AA$149,"&gt;49",AA$100:AA$149,"&lt;65"))</f>
        <v>1</v>
      </c>
      <c r="AB154" s="171" t="n">
        <f aca="false">IF(AB$150=0,"-",COUNTIFS(AB$100:AB$149,"&gt;49",AB$100:AB$149,"&lt;65"))</f>
        <v>4</v>
      </c>
      <c r="AC154" s="171" t="n">
        <f aca="false">IF(AC$150=0,"-",COUNTIFS(AC$100:AC$149,"&gt;49",AC$100:AC$149,"&lt;65"))</f>
        <v>0</v>
      </c>
      <c r="AD154" s="171" t="n">
        <f aca="false">IF(AD$150=0,"-",COUNTIFS(AD$100:AD$149,"&gt;49",AD$100:AD$149,"&lt;65"))</f>
        <v>0</v>
      </c>
      <c r="AE154" s="171" t="n">
        <f aca="false">IF(AE$150=0,"-",COUNTIFS(AE$100:AE$149,"&gt;49",AE$100:AE$149,"&lt;65"))</f>
        <v>8</v>
      </c>
      <c r="AF154" s="171" t="n">
        <f aca="false">IF(AF$150=0,"-",COUNTIFS(AF$100:AF$149,"&gt;49",AF$100:AF$149,"&lt;65"))</f>
        <v>0</v>
      </c>
      <c r="AG154" s="171" t="n">
        <f aca="false">IF(AG$150=0,"-",COUNTIFS(AG$100:AG$149,"&gt;49",AG$100:AG$149,"&lt;65"))</f>
        <v>0</v>
      </c>
      <c r="AH154" s="171" t="n">
        <f aca="false">IF(AH$150=0,"-",COUNTIFS(AH$100:AH$149,"&gt;49",AH$100:AH$149,"&lt;65"))</f>
        <v>0</v>
      </c>
      <c r="AI154" s="171" t="n">
        <f aca="false">IF(AI$150=0,"-",COUNTIFS(AI$100:AI$149,"&gt;49",AI$100:AI$149,"&lt;65"))</f>
        <v>0</v>
      </c>
      <c r="AJ154" s="171" t="n">
        <f aca="false">IF(AJ$150=0,"-",COUNTIFS(AJ$100:AJ$149,"&gt;49",AJ$100:AJ$149,"&lt;65"))</f>
        <v>0</v>
      </c>
      <c r="AK154" s="171" t="n">
        <f aca="false">IF(AK$150=0,"-",COUNTIFS(AK$100:AK$149,"&gt;49",AK$100:AK$149,"&lt;65"))</f>
        <v>0</v>
      </c>
      <c r="AL154" s="171" t="n">
        <f aca="false">IF(AL$150=0,"-",COUNTIFS(AL$100:AL$149,"&gt;49",AL$100:AL$149,"&lt;65"))</f>
        <v>0</v>
      </c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201"/>
    </row>
    <row r="155" customFormat="false" ht="12.8" hidden="false" customHeight="false" outlineLevel="0" collapsed="false">
      <c r="A155" s="203"/>
      <c r="B155" s="204" t="s">
        <v>99</v>
      </c>
      <c r="C155" s="207"/>
      <c r="D155" s="270"/>
      <c r="E155" s="171" t="n">
        <f aca="false">IF(E$150=0,"-",COUNTIFS(E$100:E$149,"&gt;39",E$100:E$149,"&lt;50"))</f>
        <v>0</v>
      </c>
      <c r="F155" s="171" t="n">
        <f aca="false">IF(F$150=0,"-",COUNTIFS(F$100:F$149,"&gt;39",F$100:F$149,"&lt;50"))</f>
        <v>0</v>
      </c>
      <c r="G155" s="171" t="n">
        <f aca="false">IF(G$150=0,"-",COUNTIFS(G$100:G$149,"&gt;39",G$100:G$149,"&lt;50"))</f>
        <v>0</v>
      </c>
      <c r="H155" s="171" t="n">
        <f aca="false">IF(H$150=0,"-",COUNTIFS(H$100:H$149,"&gt;39",H$100:H$149,"&lt;50"))</f>
        <v>0</v>
      </c>
      <c r="I155" s="171" t="n">
        <f aca="false">IF(I$150=0,"-",COUNTIFS(I$100:I$149,"&gt;39",I$100:I$149,"&lt;50"))</f>
        <v>0</v>
      </c>
      <c r="J155" s="171" t="n">
        <f aca="false">IF(J$150=0,"-",COUNTIFS(J$100:J$149,"&gt;39",J$100:J$149,"&lt;50"))</f>
        <v>0</v>
      </c>
      <c r="K155" s="171" t="n">
        <f aca="false">IF(K$150=0,"-",COUNTIFS(K$100:K$149,"&gt;39",K$100:K$149,"&lt;50"))</f>
        <v>0</v>
      </c>
      <c r="L155" s="171" t="n">
        <f aca="false">IF(L$150=0,"-",COUNTIFS(L$100:L$149,"&gt;39",L$100:L$149,"&lt;50"))</f>
        <v>0</v>
      </c>
      <c r="M155" s="171" t="n">
        <f aca="false">IF(M$150=0,"-",COUNTIFS(M$100:M$149,"&gt;39",M$100:M$149,"&lt;50"))</f>
        <v>0</v>
      </c>
      <c r="N155" s="171" t="n">
        <f aca="false">IF(N$150=0,"-",COUNTIFS(N$100:N$149,"&gt;39",N$100:N$149,"&lt;50"))</f>
        <v>0</v>
      </c>
      <c r="O155" s="171" t="n">
        <f aca="false">IF(O$150=0,"-",COUNTIFS(O$100:O$149,"&gt;39",O$100:O$149,"&lt;50"))</f>
        <v>6</v>
      </c>
      <c r="P155" s="171" t="n">
        <f aca="false">IF(P$150=0,"-",COUNTIFS(P$100:P$149,"&gt;39",P$100:P$149,"&lt;50"))</f>
        <v>0</v>
      </c>
      <c r="Q155" s="171" t="n">
        <f aca="false">IF(Q$150=0,"-",COUNTIFS(Q$100:Q$149,"&gt;39",Q$100:Q$149,"&lt;50"))</f>
        <v>0</v>
      </c>
      <c r="R155" s="171" t="n">
        <f aca="false">IF(R$150=0,"-",COUNTIFS(R$100:R$149,"&gt;39",R$100:R$149,"&lt;50"))</f>
        <v>0</v>
      </c>
      <c r="S155" s="171" t="n">
        <f aca="false">IF(S$150=0,"-",COUNTIFS(S$100:S$149,"&gt;39",S$100:S$149,"&lt;50"))</f>
        <v>0</v>
      </c>
      <c r="T155" s="171" t="n">
        <f aca="false">IF(T$150=0,"-",COUNTIFS(T$100:T$149,"&gt;39",T$100:T$149,"&lt;50"))</f>
        <v>0</v>
      </c>
      <c r="U155" s="171" t="n">
        <f aca="false">IF(U$150=0,"-",COUNTIFS(U$100:U$149,"&gt;39",U$100:U$149,"&lt;50"))</f>
        <v>0</v>
      </c>
      <c r="V155" s="171" t="n">
        <f aca="false">IF(V$150=0,"-",COUNTIFS(V$100:V$149,"&gt;39",V$100:V$149,"&lt;50"))</f>
        <v>0</v>
      </c>
      <c r="W155" s="171" t="n">
        <f aca="false">IF(W$150=0,"-",COUNTIFS(W$100:W$149,"&gt;39",W$100:W$149,"&lt;50"))</f>
        <v>0</v>
      </c>
      <c r="X155" s="171" t="n">
        <f aca="false">IF(X$150=0,"-",COUNTIFS(X$100:X$149,"&gt;39",X$100:X$149,"&lt;50"))</f>
        <v>0</v>
      </c>
      <c r="Y155" s="171" t="n">
        <f aca="false">IF(Y$150=0,"-",COUNTIFS(Y$100:Y$149,"&gt;39",Y$100:Y$149,"&lt;50"))</f>
        <v>0</v>
      </c>
      <c r="Z155" s="171" t="n">
        <f aca="false">IF(Z$150=0,"-",COUNTIFS(Z$100:Z$149,"&gt;39",Z$100:Z$149,"&lt;50"))</f>
        <v>0</v>
      </c>
      <c r="AA155" s="171" t="n">
        <f aca="false">IF(AA$150=0,"-",COUNTIFS(AA$100:AA$149,"&gt;39",AA$100:AA$149,"&lt;50"))</f>
        <v>2</v>
      </c>
      <c r="AB155" s="171" t="n">
        <f aca="false">IF(AB$150=0,"-",COUNTIFS(AB$100:AB$149,"&gt;39",AB$100:AB$149,"&lt;50"))</f>
        <v>1</v>
      </c>
      <c r="AC155" s="171" t="n">
        <f aca="false">IF(AC$150=0,"-",COUNTIFS(AC$100:AC$149,"&gt;39",AC$100:AC$149,"&lt;50"))</f>
        <v>0</v>
      </c>
      <c r="AD155" s="171" t="n">
        <f aca="false">IF(AD$150=0,"-",COUNTIFS(AD$100:AD$149,"&gt;39",AD$100:AD$149,"&lt;50"))</f>
        <v>0</v>
      </c>
      <c r="AE155" s="171" t="n">
        <f aca="false">IF(AE$150=0,"-",COUNTIFS(AE$100:AE$149,"&gt;39",AE$100:AE$149,"&lt;50"))</f>
        <v>3</v>
      </c>
      <c r="AF155" s="171" t="n">
        <f aca="false">IF(AF$150=0,"-",COUNTIFS(AF$100:AF$149,"&gt;39",AF$100:AF$149,"&lt;50"))</f>
        <v>0</v>
      </c>
      <c r="AG155" s="171" t="n">
        <f aca="false">IF(AG$150=0,"-",COUNTIFS(AG$100:AG$149,"&gt;39",AG$100:AG$149,"&lt;50"))</f>
        <v>0</v>
      </c>
      <c r="AH155" s="171" t="n">
        <f aca="false">IF(AH$150=0,"-",COUNTIFS(AH$100:AH$149,"&gt;39",AH$100:AH$149,"&lt;50"))</f>
        <v>0</v>
      </c>
      <c r="AI155" s="171" t="n">
        <f aca="false">IF(AI$150=0,"-",COUNTIFS(AI$100:AI$149,"&gt;39",AI$100:AI$149,"&lt;50"))</f>
        <v>0</v>
      </c>
      <c r="AJ155" s="171" t="n">
        <f aca="false">IF(AJ$150=0,"-",COUNTIFS(AJ$100:AJ$149,"&gt;39",AJ$100:AJ$149,"&lt;50"))</f>
        <v>0</v>
      </c>
      <c r="AK155" s="171" t="n">
        <f aca="false">IF(AK$150=0,"-",COUNTIFS(AK$100:AK$149,"&gt;39",AK$100:AK$149,"&lt;50"))</f>
        <v>0</v>
      </c>
      <c r="AL155" s="171" t="n">
        <f aca="false">IF(AL$150=0,"-",COUNTIFS(AL$100:AL$149,"&gt;39",AL$100:AL$149,"&lt;50"))</f>
        <v>0</v>
      </c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201"/>
    </row>
    <row r="156" customFormat="false" ht="12.8" hidden="false" customHeight="false" outlineLevel="0" collapsed="false">
      <c r="A156" s="203"/>
      <c r="B156" s="204" t="s">
        <v>101</v>
      </c>
      <c r="C156" s="207"/>
      <c r="D156" s="270"/>
      <c r="E156" s="171" t="n">
        <f aca="false">IF(E$150=0,"-",COUNTIFS(E$100:E$149,"&gt;34",E$100:E$149,"&lt;40"))</f>
        <v>0</v>
      </c>
      <c r="F156" s="169" t="n">
        <f aca="false">IF(F$150=0,"-",COUNTIFS(F$100:F$149,"&gt;34",F$100:F$149,"&lt;40"))</f>
        <v>0</v>
      </c>
      <c r="G156" s="171" t="n">
        <f aca="false">IF(G$150=0,"-",COUNTIFS(G$100:G$149,"&gt;34",G$100:G$149,"&lt;40"))</f>
        <v>0</v>
      </c>
      <c r="H156" s="168" t="n">
        <f aca="false">IF(H$150=0,"-",COUNTIFS(H$100:H$149,"&gt;34",H$100:H$149,"&lt;40"))</f>
        <v>0</v>
      </c>
      <c r="I156" s="168" t="n">
        <f aca="false">IF(I$150=0,"-",COUNTIFS(I$100:I$149,"&gt;34",I$100:I$149,"&lt;40"))</f>
        <v>0</v>
      </c>
      <c r="J156" s="169" t="n">
        <f aca="false">IF(J$150=0,"-",COUNTIFS(J$100:J$149,"&gt;34",J$100:J$149,"&lt;40"))</f>
        <v>0</v>
      </c>
      <c r="K156" s="171" t="n">
        <f aca="false">IF(K$150=0,"-",COUNTIFS(K$100:K$149,"&gt;34",K$100:K$149,"&lt;40"))</f>
        <v>0</v>
      </c>
      <c r="L156" s="168" t="n">
        <f aca="false">IF(L$150=0,"-",COUNTIFS(L$100:L$149,"&gt;34",L$100:L$149,"&lt;40"))</f>
        <v>0</v>
      </c>
      <c r="M156" s="168" t="n">
        <f aca="false">IF(M$150=0,"-",COUNTIFS(M$100:M$149,"&gt;34",M$100:M$149,"&lt;40"))</f>
        <v>0</v>
      </c>
      <c r="N156" s="169" t="n">
        <f aca="false">IF(N$150=0,"-",COUNTIFS(N$100:N$149,"&gt;34",N$100:N$149,"&lt;40"))</f>
        <v>0</v>
      </c>
      <c r="O156" s="171" t="n">
        <f aca="false">IF(O$150=0,"-",COUNTIFS(O$100:O$149,"&gt;34",O$100:O$149,"&lt;40"))</f>
        <v>0</v>
      </c>
      <c r="P156" s="168" t="n">
        <f aca="false">IF(P$150=0,"-",COUNTIFS(P$100:P$149,"&gt;34",P$100:P$149,"&lt;40"))</f>
        <v>0</v>
      </c>
      <c r="Q156" s="168" t="n">
        <f aca="false">IF(Q$150=0,"-",COUNTIFS(Q$100:Q$149,"&gt;34",Q$100:Q$149,"&lt;40"))</f>
        <v>0</v>
      </c>
      <c r="R156" s="168" t="n">
        <f aca="false">IF(R$150=0,"-",COUNTIFS(R$100:R$149,"&gt;34",R$100:R$149,"&lt;40"))</f>
        <v>0</v>
      </c>
      <c r="S156" s="168" t="n">
        <f aca="false">IF(S$150=0,"-",COUNTIFS(S$100:S$149,"&gt;34",S$100:S$149,"&lt;40"))</f>
        <v>0</v>
      </c>
      <c r="T156" s="168" t="n">
        <f aca="false">IF(T$150=0,"-",COUNTIFS(T$100:T$149,"&gt;34",T$100:T$149,"&lt;40"))</f>
        <v>0</v>
      </c>
      <c r="U156" s="168" t="n">
        <f aca="false">IF(U$150=0,"-",COUNTIFS(U$100:U$149,"&gt;34",U$100:U$149,"&lt;40"))</f>
        <v>0</v>
      </c>
      <c r="V156" s="169" t="n">
        <f aca="false">IF(V$150=0,"-",COUNTIFS(V$100:V$149,"&gt;34",V$100:V$149,"&lt;40"))</f>
        <v>0</v>
      </c>
      <c r="W156" s="171" t="n">
        <f aca="false">IF(W$150=0,"-",COUNTIFS(W$100:W$149,"&gt;34",W$100:W$149,"&lt;40"))</f>
        <v>0</v>
      </c>
      <c r="X156" s="168" t="n">
        <f aca="false">IF(X$150=0,"-",COUNTIFS(X$100:X$149,"&gt;34",X$100:X$149,"&lt;40"))</f>
        <v>0</v>
      </c>
      <c r="Y156" s="168" t="n">
        <f aca="false">IF(Y$150=0,"-",COUNTIFS(Y$100:Y$149,"&gt;34",Y$100:Y$149,"&lt;40"))</f>
        <v>0</v>
      </c>
      <c r="Z156" s="168" t="n">
        <f aca="false">IF(Z$150=0,"-",COUNTIFS(Z$100:Z$149,"&gt;34",Z$100:Z$149,"&lt;40"))</f>
        <v>0</v>
      </c>
      <c r="AA156" s="168" t="n">
        <f aca="false">IF(AA$150=0,"-",COUNTIFS(AA$100:AA$149,"&gt;34",AA$100:AA$149,"&lt;40"))</f>
        <v>0</v>
      </c>
      <c r="AB156" s="168" t="n">
        <f aca="false">IF(AB$150=0,"-",COUNTIFS(AB$100:AB$149,"&gt;34",AB$100:AB$149,"&lt;40"))</f>
        <v>0</v>
      </c>
      <c r="AC156" s="168" t="n">
        <f aca="false">IF(AC$150=0,"-",COUNTIFS(AC$100:AC$149,"&gt;34",AC$100:AC$149,"&lt;40"))</f>
        <v>0</v>
      </c>
      <c r="AD156" s="169" t="n">
        <f aca="false">IF(AD$150=0,"-",COUNTIFS(AD$100:AD$149,"&gt;34",AD$100:AD$149,"&lt;40"))</f>
        <v>0</v>
      </c>
      <c r="AE156" s="171" t="n">
        <f aca="false">IF(AE$150=0,"-",COUNTIFS(AE$100:AE$149,"&gt;34",AE$100:AE$149,"&lt;40"))</f>
        <v>1</v>
      </c>
      <c r="AF156" s="168" t="n">
        <f aca="false">IF(AF$150=0,"-",COUNTIFS(AF$100:AF$149,"&gt;34",AF$100:AF$149,"&lt;40"))</f>
        <v>0</v>
      </c>
      <c r="AG156" s="168" t="n">
        <f aca="false">IF(AG$150=0,"-",COUNTIFS(AG$100:AG$149,"&gt;34",AG$100:AG$149,"&lt;40"))</f>
        <v>0</v>
      </c>
      <c r="AH156" s="168" t="n">
        <f aca="false">IF(AH$150=0,"-",COUNTIFS(AH$100:AH$149,"&gt;34",AH$100:AH$149,"&lt;40"))</f>
        <v>0</v>
      </c>
      <c r="AI156" s="168" t="n">
        <f aca="false">IF(AI$150=0,"-",COUNTIFS(AI$100:AI$149,"&gt;34",AI$100:AI$149,"&lt;40"))</f>
        <v>0</v>
      </c>
      <c r="AJ156" s="168" t="n">
        <f aca="false">IF(AJ$150=0,"-",COUNTIFS(AJ$100:AJ$149,"&gt;34",AJ$100:AJ$149,"&lt;40"))</f>
        <v>0</v>
      </c>
      <c r="AK156" s="168" t="n">
        <f aca="false">IF(AK$150=0,"-",COUNTIFS(AK$100:AK$149,"&gt;34",AK$100:AK$149,"&lt;40"))</f>
        <v>0</v>
      </c>
      <c r="AL156" s="169" t="n">
        <f aca="false">IF(AL$150=0,"-",COUNTIFS(AL$100:AL$149,"&gt;34",AL$100:AL$149,"&lt;40"))</f>
        <v>0</v>
      </c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201"/>
    </row>
    <row r="157" customFormat="false" ht="12.8" hidden="false" customHeight="false" outlineLevel="0" collapsed="false">
      <c r="A157" s="203"/>
      <c r="B157" s="208" t="s">
        <v>102</v>
      </c>
      <c r="C157" s="211"/>
      <c r="D157" s="271"/>
      <c r="E157" s="171" t="n">
        <f aca="false">IF(E$150=0,"-",COUNTIFS(E$100:E$149,"&gt;19",E$100:E$149,"&lt;35"))</f>
        <v>0</v>
      </c>
      <c r="F157" s="169" t="n">
        <f aca="false">IF(F$150=0,"-",COUNTIFS(F$100:F$149,"&gt;19",F$100:F$149,"&lt;35"))</f>
        <v>0</v>
      </c>
      <c r="G157" s="171" t="n">
        <f aca="false">IF(G$150=0,"-",COUNTIFS(G$100:G$149,"&gt;19",G$100:G$149,"&lt;35"))</f>
        <v>0</v>
      </c>
      <c r="H157" s="168" t="n">
        <f aca="false">IF(H$150=0,"-",COUNTIFS(H$100:H$149,"&gt;19",H$100:H$149,"&lt;35"))</f>
        <v>0</v>
      </c>
      <c r="I157" s="168" t="n">
        <f aca="false">IF(I$150=0,"-",COUNTIFS(I$100:I$149,"&gt;19",I$100:I$149,"&lt;35"))</f>
        <v>0</v>
      </c>
      <c r="J157" s="169" t="n">
        <f aca="false">IF(J$150=0,"-",COUNTIFS(J$100:J$149,"&gt;19",J$100:J$149,"&lt;35"))</f>
        <v>0</v>
      </c>
      <c r="K157" s="171" t="n">
        <f aca="false">IF(K$150=0,"-",COUNTIFS(K$100:K$149,"&gt;19",K$100:K$149,"&lt;35"))</f>
        <v>0</v>
      </c>
      <c r="L157" s="168" t="n">
        <f aca="false">IF(L$150=0,"-",COUNTIFS(L$100:L$149,"&gt;19",L$100:L$149,"&lt;35"))</f>
        <v>0</v>
      </c>
      <c r="M157" s="168" t="n">
        <f aca="false">IF(M$150=0,"-",COUNTIFS(M$100:M$149,"&gt;19",M$100:M$149,"&lt;35"))</f>
        <v>0</v>
      </c>
      <c r="N157" s="169" t="n">
        <f aca="false">IF(N$150=0,"-",COUNTIFS(N$100:N$149,"&gt;19",N$100:N$149,"&lt;35"))</f>
        <v>0</v>
      </c>
      <c r="O157" s="171" t="n">
        <f aca="false">IF(O$150=0,"-",COUNTIFS(O$100:O$149,"&gt;19",O$100:O$149,"&lt;35"))</f>
        <v>0</v>
      </c>
      <c r="P157" s="168" t="n">
        <f aca="false">IF(P$150=0,"-",COUNTIFS(P$100:P$149,"&gt;19",P$100:P$149,"&lt;35"))</f>
        <v>0</v>
      </c>
      <c r="Q157" s="168" t="n">
        <f aca="false">IF(Q$150=0,"-",COUNTIFS(Q$100:Q$149,"&gt;19",Q$100:Q$149,"&lt;35"))</f>
        <v>0</v>
      </c>
      <c r="R157" s="168" t="n">
        <f aca="false">IF(R$150=0,"-",COUNTIFS(R$100:R$149,"&gt;19",R$100:R$149,"&lt;35"))</f>
        <v>0</v>
      </c>
      <c r="S157" s="168" t="n">
        <f aca="false">IF(S$150=0,"-",COUNTIFS(S$100:S$149,"&gt;19",S$100:S$149,"&lt;35"))</f>
        <v>0</v>
      </c>
      <c r="T157" s="168" t="n">
        <f aca="false">IF(T$150=0,"-",COUNTIFS(T$100:T$149,"&gt;19",T$100:T$149,"&lt;35"))</f>
        <v>0</v>
      </c>
      <c r="U157" s="168" t="n">
        <f aca="false">IF(U$150=0,"-",COUNTIFS(U$100:U$149,"&gt;19",U$100:U$149,"&lt;35"))</f>
        <v>0</v>
      </c>
      <c r="V157" s="169" t="n">
        <f aca="false">IF(V$150=0,"-",COUNTIFS(V$100:V$149,"&gt;19",V$100:V$149,"&lt;35"))</f>
        <v>0</v>
      </c>
      <c r="W157" s="171" t="n">
        <f aca="false">IF(W$150=0,"-",COUNTIFS(W$100:W$149,"&gt;19",W$100:W$149,"&lt;35"))</f>
        <v>0</v>
      </c>
      <c r="X157" s="168" t="n">
        <f aca="false">IF(X$150=0,"-",COUNTIFS(X$100:X$149,"&gt;19",X$100:X$149,"&lt;35"))</f>
        <v>0</v>
      </c>
      <c r="Y157" s="168" t="n">
        <f aca="false">IF(Y$150=0,"-",COUNTIFS(Y$100:Y$149,"&gt;19",Y$100:Y$149,"&lt;35"))</f>
        <v>0</v>
      </c>
      <c r="Z157" s="168" t="n">
        <f aca="false">IF(Z$150=0,"-",COUNTIFS(Z$100:Z$149,"&gt;19",Z$100:Z$149,"&lt;35"))</f>
        <v>0</v>
      </c>
      <c r="AA157" s="168" t="n">
        <f aca="false">IF(AA$150=0,"-",COUNTIFS(AA$100:AA$149,"&gt;19",AA$100:AA$149,"&lt;35"))</f>
        <v>0</v>
      </c>
      <c r="AB157" s="168" t="n">
        <f aca="false">IF(AB$150=0,"-",COUNTIFS(AB$100:AB$149,"&gt;19",AB$100:AB$149,"&lt;35"))</f>
        <v>1</v>
      </c>
      <c r="AC157" s="168" t="n">
        <f aca="false">IF(AC$150=0,"-",COUNTIFS(AC$100:AC$149,"&gt;19",AC$100:AC$149,"&lt;35"))</f>
        <v>0</v>
      </c>
      <c r="AD157" s="169" t="n">
        <f aca="false">IF(AD$150=0,"-",COUNTIFS(AD$100:AD$149,"&gt;19",AD$100:AD$149,"&lt;35"))</f>
        <v>0</v>
      </c>
      <c r="AE157" s="171" t="n">
        <f aca="false">IF(AE$150=0,"-",COUNTIFS(AE$100:AE$149,"&gt;19",AE$100:AE$149,"&lt;35"))</f>
        <v>1</v>
      </c>
      <c r="AF157" s="168" t="n">
        <f aca="false">IF(AF$150=0,"-",COUNTIFS(AF$100:AF$149,"&gt;19",AF$100:AF$149,"&lt;35"))</f>
        <v>0</v>
      </c>
      <c r="AG157" s="168" t="n">
        <f aca="false">IF(AG$150=0,"-",COUNTIFS(AG$100:AG$149,"&gt;19",AG$100:AG$149,"&lt;35"))</f>
        <v>0</v>
      </c>
      <c r="AH157" s="168" t="n">
        <f aca="false">IF(AH$150=0,"-",COUNTIFS(AH$100:AH$149,"&gt;19",AH$100:AH$149,"&lt;35"))</f>
        <v>0</v>
      </c>
      <c r="AI157" s="168" t="n">
        <f aca="false">IF(AI$150=0,"-",COUNTIFS(AI$100:AI$149,"&gt;19",AI$100:AI$149,"&lt;35"))</f>
        <v>0</v>
      </c>
      <c r="AJ157" s="168" t="n">
        <f aca="false">IF(AJ$150=0,"-",COUNTIFS(AJ$100:AJ$149,"&gt;19",AJ$100:AJ$149,"&lt;35"))</f>
        <v>0</v>
      </c>
      <c r="AK157" s="168" t="n">
        <f aca="false">IF(AK$150=0,"-",COUNTIFS(AK$100:AK$149,"&gt;19",AK$100:AK$149,"&lt;35"))</f>
        <v>0</v>
      </c>
      <c r="AL157" s="169" t="n">
        <f aca="false">IF(AL$150=0,"-",COUNTIFS(AL$100:AL$149,"&gt;19",AL$100:AL$149,"&lt;35"))</f>
        <v>0</v>
      </c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201"/>
    </row>
    <row r="158" customFormat="false" ht="12.8" hidden="false" customHeight="false" outlineLevel="0" collapsed="false">
      <c r="A158" s="203"/>
      <c r="B158" s="212" t="s">
        <v>103</v>
      </c>
      <c r="C158" s="215"/>
      <c r="D158" s="272"/>
      <c r="E158" s="171" t="n">
        <f aca="false">IF(E$150=0,"-",COUNTIFS(E$100:E$149,"&gt;9",E$100:E$149,"&lt;20"))</f>
        <v>0</v>
      </c>
      <c r="F158" s="169" t="n">
        <f aca="false">IF(F$150=0,"-",COUNTIFS(F$100:F$149,"&gt;9",F$100:F$149,"&lt;20"))</f>
        <v>0</v>
      </c>
      <c r="G158" s="171" t="n">
        <f aca="false">IF(G$150=0,"-",COUNTIFS(G$100:G$149,"&gt;9",G$100:G$149,"&lt;20"))</f>
        <v>0</v>
      </c>
      <c r="H158" s="168" t="n">
        <f aca="false">IF(H$150=0,"-",COUNTIFS(H$100:H$149,"&gt;9",H$100:H$149,"&lt;20"))</f>
        <v>0</v>
      </c>
      <c r="I158" s="168" t="n">
        <f aca="false">IF(I$150=0,"-",COUNTIFS(I$100:I$149,"&gt;9",I$100:I$149,"&lt;20"))</f>
        <v>0</v>
      </c>
      <c r="J158" s="169" t="n">
        <f aca="false">IF(J$150=0,"-",COUNTIFS(J$100:J$149,"&gt;9",J$100:J$149,"&lt;20"))</f>
        <v>0</v>
      </c>
      <c r="K158" s="171" t="n">
        <f aca="false">IF(K$150=0,"-",COUNTIFS(K$100:K$149,"&gt;9",K$100:K$149,"&lt;20"))</f>
        <v>0</v>
      </c>
      <c r="L158" s="168" t="n">
        <f aca="false">IF(L$150=0,"-",COUNTIFS(L$100:L$149,"&gt;9",L$100:L$149,"&lt;20"))</f>
        <v>0</v>
      </c>
      <c r="M158" s="168" t="n">
        <f aca="false">IF(M$150=0,"-",COUNTIFS(M$100:M$149,"&gt;9",M$100:M$149,"&lt;20"))</f>
        <v>0</v>
      </c>
      <c r="N158" s="169" t="n">
        <f aca="false">IF(N$150=0,"-",COUNTIFS(N$100:N$149,"&gt;9",N$100:N$149,"&lt;20"))</f>
        <v>0</v>
      </c>
      <c r="O158" s="171" t="n">
        <f aca="false">IF(O$150=0,"-",COUNTIFS(O$100:O$149,"&gt;9",O$100:O$149,"&lt;20"))</f>
        <v>0</v>
      </c>
      <c r="P158" s="168" t="n">
        <f aca="false">IF(P$150=0,"-",COUNTIFS(P$100:P$149,"&gt;9",P$100:P$149,"&lt;20"))</f>
        <v>0</v>
      </c>
      <c r="Q158" s="168" t="n">
        <f aca="false">IF(Q$150=0,"-",COUNTIFS(Q$100:Q$149,"&gt;9",Q$100:Q$149,"&lt;20"))</f>
        <v>0</v>
      </c>
      <c r="R158" s="168" t="n">
        <f aca="false">IF(R$150=0,"-",COUNTIFS(R$100:R$149,"&gt;9",R$100:R$149,"&lt;20"))</f>
        <v>0</v>
      </c>
      <c r="S158" s="168" t="n">
        <f aca="false">IF(S$150=0,"-",COUNTIFS(S$100:S$149,"&gt;9",S$100:S$149,"&lt;20"))</f>
        <v>0</v>
      </c>
      <c r="T158" s="168" t="n">
        <f aca="false">IF(T$150=0,"-",COUNTIFS(T$100:T$149,"&gt;9",T$100:T$149,"&lt;20"))</f>
        <v>0</v>
      </c>
      <c r="U158" s="168" t="n">
        <f aca="false">IF(U$150=0,"-",COUNTIFS(U$100:U$149,"&gt;9",U$100:U$149,"&lt;20"))</f>
        <v>0</v>
      </c>
      <c r="V158" s="169" t="n">
        <f aca="false">IF(V$150=0,"-",COUNTIFS(V$100:V$149,"&gt;9",V$100:V$149,"&lt;20"))</f>
        <v>0</v>
      </c>
      <c r="W158" s="171" t="n">
        <f aca="false">IF(W$150=0,"-",COUNTIFS(W$100:W$149,"&gt;9",W$100:W$149,"&lt;20"))</f>
        <v>0</v>
      </c>
      <c r="X158" s="168" t="n">
        <f aca="false">IF(X$150=0,"-",COUNTIFS(X$100:X$149,"&gt;9",X$100:X$149,"&lt;20"))</f>
        <v>0</v>
      </c>
      <c r="Y158" s="168" t="n">
        <f aca="false">IF(Y$150=0,"-",COUNTIFS(Y$100:Y$149,"&gt;9",Y$100:Y$149,"&lt;20"))</f>
        <v>0</v>
      </c>
      <c r="Z158" s="168" t="n">
        <f aca="false">IF(Z$150=0,"-",COUNTIFS(Z$100:Z$149,"&gt;9",Z$100:Z$149,"&lt;20"))</f>
        <v>0</v>
      </c>
      <c r="AA158" s="168" t="n">
        <f aca="false">IF(AA$150=0,"-",COUNTIFS(AA$100:AA$149,"&gt;9",AA$100:AA$149,"&lt;20"))</f>
        <v>0</v>
      </c>
      <c r="AB158" s="168" t="n">
        <f aca="false">IF(AB$150=0,"-",COUNTIFS(AB$100:AB$149,"&gt;9",AB$100:AB$149,"&lt;20"))</f>
        <v>0</v>
      </c>
      <c r="AC158" s="168" t="n">
        <f aca="false">IF(AC$150=0,"-",COUNTIFS(AC$100:AC$149,"&gt;9",AC$100:AC$149,"&lt;20"))</f>
        <v>0</v>
      </c>
      <c r="AD158" s="169" t="n">
        <f aca="false">IF(AD$150=0,"-",COUNTIFS(AD$100:AD$149,"&gt;9",AD$100:AD$149,"&lt;20"))</f>
        <v>0</v>
      </c>
      <c r="AE158" s="171" t="n">
        <f aca="false">IF(AE$150=0,"-",COUNTIFS(AE$100:AE$149,"&gt;9",AE$100:AE$149,"&lt;20"))</f>
        <v>0</v>
      </c>
      <c r="AF158" s="168" t="n">
        <f aca="false">IF(AF$150=0,"-",COUNTIFS(AF$100:AF$149,"&gt;9",AF$100:AF$149,"&lt;20"))</f>
        <v>0</v>
      </c>
      <c r="AG158" s="168" t="n">
        <f aca="false">IF(AG$150=0,"-",COUNTIFS(AG$100:AG$149,"&gt;9",AG$100:AG$149,"&lt;20"))</f>
        <v>0</v>
      </c>
      <c r="AH158" s="168" t="n">
        <f aca="false">IF(AH$150=0,"-",COUNTIFS(AH$100:AH$149,"&gt;9",AH$100:AH$149,"&lt;20"))</f>
        <v>0</v>
      </c>
      <c r="AI158" s="168" t="n">
        <f aca="false">IF(AI$150=0,"-",COUNTIFS(AI$100:AI$149,"&gt;9",AI$100:AI$149,"&lt;20"))</f>
        <v>0</v>
      </c>
      <c r="AJ158" s="168" t="n">
        <f aca="false">IF(AJ$150=0,"-",COUNTIFS(AJ$100:AJ$149,"&gt;9",AJ$100:AJ$149,"&lt;20"))</f>
        <v>0</v>
      </c>
      <c r="AK158" s="168" t="n">
        <f aca="false">IF(AK$150=0,"-",COUNTIFS(AK$100:AK$149,"&gt;9",AK$100:AK$149,"&lt;20"))</f>
        <v>0</v>
      </c>
      <c r="AL158" s="169" t="n">
        <f aca="false">IF(AL$150=0,"-",COUNTIFS(AL$100:AL$149,"&gt;9",AL$100:AL$149,"&lt;20"))</f>
        <v>0</v>
      </c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201"/>
    </row>
    <row r="159" customFormat="false" ht="12.8" hidden="false" customHeight="false" outlineLevel="0" collapsed="false">
      <c r="A159" s="203"/>
      <c r="B159" s="204" t="s">
        <v>104</v>
      </c>
      <c r="C159" s="207"/>
      <c r="D159" s="270"/>
      <c r="E159" s="171" t="n">
        <f aca="false">IF(E$150=0,"-",COUNTIFS(E$100:E$149,"&gt;=0",E$100:E$149,"&lt;10"))</f>
        <v>0</v>
      </c>
      <c r="F159" s="169" t="n">
        <f aca="false">IF(F$150=0,"-",COUNTIFS(F$100:F$149,"&gt;=0",F$100:F$149,"&lt;10"))</f>
        <v>0</v>
      </c>
      <c r="G159" s="171" t="n">
        <f aca="false">IF(G$150=0,"-",COUNTIFS(G$100:G$149,"&gt;=0",G$100:G$149,"&lt;10"))</f>
        <v>0</v>
      </c>
      <c r="H159" s="168" t="n">
        <f aca="false">IF(H$150=0,"-",COUNTIFS(H$100:H$149,"&gt;=0",H$100:H$149,"&lt;10"))</f>
        <v>0</v>
      </c>
      <c r="I159" s="168" t="n">
        <f aca="false">IF(I$150=0,"-",COUNTIFS(I$100:I$149,"&gt;=0",I$100:I$149,"&lt;10"))</f>
        <v>0</v>
      </c>
      <c r="J159" s="169" t="n">
        <f aca="false">IF(J$150=0,"-",COUNTIFS(J$100:J$149,"&gt;=0",J$100:J$149,"&lt;10"))</f>
        <v>0</v>
      </c>
      <c r="K159" s="171" t="n">
        <f aca="false">IF(K$150=0,"-",COUNTIFS(K$100:K$149,"&gt;=0",K$100:K$149,"&lt;10"))</f>
        <v>0</v>
      </c>
      <c r="L159" s="168" t="n">
        <f aca="false">IF(L$150=0,"-",COUNTIFS(L$100:L$149,"&gt;=0",L$100:L$149,"&lt;10"))</f>
        <v>0</v>
      </c>
      <c r="M159" s="168" t="n">
        <f aca="false">IF(M$150=0,"-",COUNTIFS(M$100:M$149,"&gt;=0",M$100:M$149,"&lt;10"))</f>
        <v>0</v>
      </c>
      <c r="N159" s="169" t="n">
        <f aca="false">IF(N$150=0,"-",COUNTIFS(N$100:N$149,"&gt;=0",N$100:N$149,"&lt;10"))</f>
        <v>0</v>
      </c>
      <c r="O159" s="171" t="n">
        <f aca="false">IF(O$150=0,"-",COUNTIFS(O$100:O$149,"&gt;=0",O$100:O$149,"&lt;10"))</f>
        <v>0</v>
      </c>
      <c r="P159" s="168" t="n">
        <f aca="false">IF(P$150=0,"-",COUNTIFS(P$100:P$149,"&gt;=0",P$100:P$149,"&lt;10"))</f>
        <v>0</v>
      </c>
      <c r="Q159" s="168" t="n">
        <f aca="false">IF(Q$150=0,"-",COUNTIFS(Q$100:Q$149,"&gt;=0",Q$100:Q$149,"&lt;10"))</f>
        <v>0</v>
      </c>
      <c r="R159" s="168" t="n">
        <f aca="false">IF(R$150=0,"-",COUNTIFS(R$100:R$149,"&gt;=0",R$100:R$149,"&lt;10"))</f>
        <v>0</v>
      </c>
      <c r="S159" s="168" t="n">
        <f aca="false">IF(S$150=0,"-",COUNTIFS(S$100:S$149,"&gt;=0",S$100:S$149,"&lt;10"))</f>
        <v>0</v>
      </c>
      <c r="T159" s="168" t="n">
        <f aca="false">IF(T$150=0,"-",COUNTIFS(T$100:T$149,"&gt;=0",T$100:T$149,"&lt;10"))</f>
        <v>0</v>
      </c>
      <c r="U159" s="168" t="n">
        <f aca="false">IF(U$150=0,"-",COUNTIFS(U$100:U$149,"&gt;=0",U$100:U$149,"&lt;10"))</f>
        <v>0</v>
      </c>
      <c r="V159" s="169" t="n">
        <f aca="false">IF(V$150=0,"-",COUNTIFS(V$100:V$149,"&gt;=0",V$100:V$149,"&lt;10"))</f>
        <v>0</v>
      </c>
      <c r="W159" s="171" t="n">
        <f aca="false">IF(W$150=0,"-",COUNTIFS(W$100:W$149,"&gt;=0",W$100:W$149,"&lt;10"))</f>
        <v>0</v>
      </c>
      <c r="X159" s="168" t="n">
        <f aca="false">IF(X$150=0,"-",COUNTIFS(X$100:X$149,"&gt;=0",X$100:X$149,"&lt;10"))</f>
        <v>0</v>
      </c>
      <c r="Y159" s="168" t="n">
        <f aca="false">IF(Y$150=0,"-",COUNTIFS(Y$100:Y$149,"&gt;=0",Y$100:Y$149,"&lt;10"))</f>
        <v>0</v>
      </c>
      <c r="Z159" s="168" t="n">
        <f aca="false">IF(Z$150=0,"-",COUNTIFS(Z$100:Z$149,"&gt;=0",Z$100:Z$149,"&lt;10"))</f>
        <v>0</v>
      </c>
      <c r="AA159" s="168" t="n">
        <f aca="false">IF(AA$150=0,"-",COUNTIFS(AA$100:AA$149,"&gt;=0",AA$100:AA$149,"&lt;10"))</f>
        <v>0</v>
      </c>
      <c r="AB159" s="168" t="n">
        <f aca="false">IF(AB$150=0,"-",COUNTIFS(AB$100:AB$149,"&gt;=0",AB$100:AB$149,"&lt;10"))</f>
        <v>1</v>
      </c>
      <c r="AC159" s="168" t="n">
        <f aca="false">IF(AC$150=0,"-",COUNTIFS(AC$100:AC$149,"&gt;=0",AC$100:AC$149,"&lt;10"))</f>
        <v>0</v>
      </c>
      <c r="AD159" s="169" t="n">
        <f aca="false">IF(AD$150=0,"-",COUNTIFS(AD$100:AD$149,"&gt;=0",AD$100:AD$149,"&lt;10"))</f>
        <v>0</v>
      </c>
      <c r="AE159" s="171" t="n">
        <f aca="false">IF(AE$150=0,"-",COUNTIFS(AE$100:AE$149,"&gt;=0",AE$100:AE$149,"&lt;10"))</f>
        <v>0</v>
      </c>
      <c r="AF159" s="168" t="n">
        <f aca="false">IF(AF$150=0,"-",COUNTIFS(AF$100:AF$149,"&gt;=0",AF$100:AF$149,"&lt;10"))</f>
        <v>0</v>
      </c>
      <c r="AG159" s="168" t="n">
        <f aca="false">IF(AG$150=0,"-",COUNTIFS(AG$100:AG$149,"&gt;=0",AG$100:AG$149,"&lt;10"))</f>
        <v>0</v>
      </c>
      <c r="AH159" s="168" t="n">
        <f aca="false">IF(AH$150=0,"-",COUNTIFS(AH$100:AH$149,"&gt;=0",AH$100:AH$149,"&lt;10"))</f>
        <v>0</v>
      </c>
      <c r="AI159" s="168" t="n">
        <f aca="false">IF(AI$150=0,"-",COUNTIFS(AI$100:AI$149,"&gt;=0",AI$100:AI$149,"&lt;10"))</f>
        <v>0</v>
      </c>
      <c r="AJ159" s="168" t="n">
        <f aca="false">IF(AJ$150=0,"-",COUNTIFS(AJ$100:AJ$149,"&gt;=0",AJ$100:AJ$149,"&lt;10"))</f>
        <v>0</v>
      </c>
      <c r="AK159" s="168" t="n">
        <f aca="false">IF(AK$150=0,"-",COUNTIFS(AK$100:AK$149,"&gt;=0",AK$100:AK$149,"&lt;10"))</f>
        <v>0</v>
      </c>
      <c r="AL159" s="169" t="n">
        <f aca="false">IF(AL$150=0,"-",COUNTIFS(AL$100:AL$149,"&gt;=0",AL$100:AL$149,"&lt;10"))</f>
        <v>0</v>
      </c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201"/>
    </row>
    <row r="160" customFormat="false" ht="15" hidden="false" customHeight="false" outlineLevel="0" collapsed="false">
      <c r="A160" s="203"/>
      <c r="B160" s="216" t="s">
        <v>105</v>
      </c>
      <c r="C160" s="219"/>
      <c r="D160" s="273"/>
      <c r="E160" s="171" t="n">
        <f aca="false">IF(E$150=0,"-",SUM(E152:E159))</f>
        <v>0</v>
      </c>
      <c r="F160" s="169" t="n">
        <f aca="false">IF(F$150=0,"-",SUM(F152:F159))</f>
        <v>0</v>
      </c>
      <c r="G160" s="171" t="n">
        <f aca="false">IF(G$150=0,"-",SUM(G152:G159))</f>
        <v>0</v>
      </c>
      <c r="H160" s="168" t="n">
        <f aca="false">IF(H$150=0,"-",SUM(H152:H159))</f>
        <v>0</v>
      </c>
      <c r="I160" s="168" t="n">
        <f aca="false">IF(I$150=0,"-",SUM(I152:I159))</f>
        <v>0</v>
      </c>
      <c r="J160" s="169" t="n">
        <f aca="false">IF(J$150=0,"-",SUM(J152:J159))</f>
        <v>0</v>
      </c>
      <c r="K160" s="171" t="n">
        <f aca="false">IF(K$150=0,"-",SUM(K152:K159))</f>
        <v>0</v>
      </c>
      <c r="L160" s="168" t="n">
        <f aca="false">IF(L$150=0,"-",SUM(L152:L159))</f>
        <v>0</v>
      </c>
      <c r="M160" s="168" t="n">
        <f aca="false">IF(M$150=0,"-",SUM(M152:M159))</f>
        <v>0</v>
      </c>
      <c r="N160" s="169" t="n">
        <f aca="false">IF(N$150=0,"-",SUM(N152:N159))</f>
        <v>0</v>
      </c>
      <c r="O160" s="171" t="n">
        <f aca="false">IF(O$150=0,"-",SUM(O152:O159))</f>
        <v>38</v>
      </c>
      <c r="P160" s="168" t="n">
        <f aca="false">IF(P$150=0,"-",SUM(P152:P159))</f>
        <v>1</v>
      </c>
      <c r="Q160" s="168" t="n">
        <f aca="false">IF(Q$150=0,"-",SUM(Q152:Q159))</f>
        <v>0</v>
      </c>
      <c r="R160" s="168" t="n">
        <f aca="false">IF(R$150=0,"-",SUM(R152:R159))</f>
        <v>0</v>
      </c>
      <c r="S160" s="168" t="n">
        <f aca="false">IF(S$150=0,"-",SUM(S152:S159))</f>
        <v>0</v>
      </c>
      <c r="T160" s="168" t="n">
        <f aca="false">IF(T$150=0,"-",SUM(T152:T159))</f>
        <v>0</v>
      </c>
      <c r="U160" s="168" t="n">
        <f aca="false">IF(U$150=0,"-",SUM(U152:U159))</f>
        <v>0</v>
      </c>
      <c r="V160" s="169" t="n">
        <f aca="false">IF(V$150=0,"-",SUM(V152:V159))</f>
        <v>0</v>
      </c>
      <c r="W160" s="171" t="n">
        <f aca="false">IF(W$150=0,"-",SUM(W152:W159))</f>
        <v>16</v>
      </c>
      <c r="X160" s="168" t="n">
        <f aca="false">IF(X$150=0,"-",SUM(X152:X159))</f>
        <v>3</v>
      </c>
      <c r="Y160" s="168" t="n">
        <f aca="false">IF(Y$150=0,"-",SUM(Y152:Y159))</f>
        <v>3</v>
      </c>
      <c r="Z160" s="168" t="n">
        <f aca="false">IF(Z$150=0,"-",SUM(Z152:Z159))</f>
        <v>1</v>
      </c>
      <c r="AA160" s="168" t="n">
        <f aca="false">IF(AA$150=0,"-",SUM(AA152:AA159))</f>
        <v>5</v>
      </c>
      <c r="AB160" s="168" t="n">
        <f aca="false">IF(AB$150=0,"-",SUM(AB152:AB159))</f>
        <v>9</v>
      </c>
      <c r="AC160" s="168" t="n">
        <f aca="false">IF(AC$150=0,"-",SUM(AC152:AC159))</f>
        <v>0</v>
      </c>
      <c r="AD160" s="169" t="n">
        <f aca="false">IF(AD$150=0,"-",SUM(AD152:AD159))</f>
        <v>0</v>
      </c>
      <c r="AE160" s="171" t="n">
        <f aca="false">IF(AE$150=0,"-",SUM(AE152:AE159))</f>
        <v>18</v>
      </c>
      <c r="AF160" s="168" t="n">
        <f aca="false">IF(AF$150=0,"-",SUM(AF152:AF159))</f>
        <v>0</v>
      </c>
      <c r="AG160" s="168" t="n">
        <f aca="false">IF(AG$150=0,"-",SUM(AG152:AG159))</f>
        <v>0</v>
      </c>
      <c r="AH160" s="168" t="n">
        <f aca="false">IF(AH$150=0,"-",SUM(AH152:AH159))</f>
        <v>0</v>
      </c>
      <c r="AI160" s="168" t="n">
        <f aca="false">IF(AI$150=0,"-",SUM(AI152:AI159))</f>
        <v>0</v>
      </c>
      <c r="AJ160" s="168" t="n">
        <f aca="false">IF(AJ$150=0,"-",SUM(AJ152:AJ159))</f>
        <v>0</v>
      </c>
      <c r="AK160" s="168" t="n">
        <f aca="false">IF(AK$150=0,"-",SUM(AK152:AK159))</f>
        <v>0</v>
      </c>
      <c r="AL160" s="169" t="n">
        <f aca="false">IF(AL$150=0,"-",SUM(AL152:AL159))</f>
        <v>0</v>
      </c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201"/>
    </row>
    <row r="161" customFormat="false" ht="15" hidden="false" customHeight="false" outlineLevel="0" collapsed="false">
      <c r="A161" s="203"/>
      <c r="B161" s="216" t="s">
        <v>7</v>
      </c>
      <c r="C161" s="219"/>
      <c r="D161" s="273"/>
      <c r="E161" s="171" t="str">
        <f aca="false">IF(OR($B$100="",E150=0),"-",50-COUNTIF($B$100:$B$149,""))</f>
        <v>-</v>
      </c>
      <c r="F161" s="171" t="str">
        <f aca="false">IF(OR($B$100="",F150=0),"-",50-COUNTIF($B$100:$B$149,""))</f>
        <v>-</v>
      </c>
      <c r="G161" s="171" t="str">
        <f aca="false">IF(OR($B$100="",G150=0),"-",50-COUNTIF($B$100:$B$149,""))</f>
        <v>-</v>
      </c>
      <c r="H161" s="171" t="str">
        <f aca="false">IF(OR($B$100="",H150=0),"-",50-COUNTIF($B$100:$B$149,""))</f>
        <v>-</v>
      </c>
      <c r="I161" s="171" t="str">
        <f aca="false">IF(OR($B$100="",I150=0),"-",50-COUNTIF($B$100:$B$149,""))</f>
        <v>-</v>
      </c>
      <c r="J161" s="171" t="str">
        <f aca="false">IF(OR($B$100="",J150=0),"-",50-COUNTIF($B$100:$B$149,""))</f>
        <v>-</v>
      </c>
      <c r="K161" s="171" t="str">
        <f aca="false">IF(OR($B$100="",K150=0),"-",50-COUNTIF($B$100:$B$149,""))</f>
        <v>-</v>
      </c>
      <c r="L161" s="171" t="str">
        <f aca="false">IF(OR($B$100="",L150=0),"-",50-COUNTIF($B$100:$B$149,""))</f>
        <v>-</v>
      </c>
      <c r="M161" s="171" t="str">
        <f aca="false">IF(OR($B$100="",M150=0),"-",50-COUNTIF($B$100:$B$149,""))</f>
        <v>-</v>
      </c>
      <c r="N161" s="171" t="str">
        <f aca="false">IF(OR($B$100="",N150=0),"-",50-COUNTIF($B$100:$B$149,""))</f>
        <v>-</v>
      </c>
      <c r="O161" s="171" t="str">
        <f aca="false">IF(OR($B$100="",O150=0),"-",50-COUNTIF($B$100:$B$149,""))</f>
        <v>-</v>
      </c>
      <c r="P161" s="171" t="str">
        <f aca="false">IF(OR($B$100="",P150=0),"-",50-COUNTIF($B$100:$B$149,""))</f>
        <v>-</v>
      </c>
      <c r="Q161" s="171" t="str">
        <f aca="false">IF(OR($B$100="",Q150=0),"-",50-COUNTIF($B$100:$B$149,""))</f>
        <v>-</v>
      </c>
      <c r="R161" s="171" t="str">
        <f aca="false">IF(OR($B$100="",R150=0),"-",50-COUNTIF($B$100:$B$149,""))</f>
        <v>-</v>
      </c>
      <c r="S161" s="171" t="str">
        <f aca="false">IF(OR($B$100="",S150=0),"-",50-COUNTIF($B$100:$B$149,""))</f>
        <v>-</v>
      </c>
      <c r="T161" s="171" t="str">
        <f aca="false">IF(OR($B$100="",T150=0),"-",50-COUNTIF($B$100:$B$149,""))</f>
        <v>-</v>
      </c>
      <c r="U161" s="171" t="str">
        <f aca="false">IF(OR($B$100="",U150=0),"-",50-COUNTIF($B$100:$B$149,""))</f>
        <v>-</v>
      </c>
      <c r="V161" s="171" t="str">
        <f aca="false">IF(OR($B$100="",V150=0),"-",50-COUNTIF($B$100:$B$149,""))</f>
        <v>-</v>
      </c>
      <c r="W161" s="171" t="str">
        <f aca="false">IF(OR($B$100="",W150=0),"-",50-COUNTIF($B$100:$B$149,""))</f>
        <v>-</v>
      </c>
      <c r="X161" s="171" t="str">
        <f aca="false">IF(OR($B$100="",X150=0),"-",50-COUNTIF($B$100:$B$149,""))</f>
        <v>-</v>
      </c>
      <c r="Y161" s="171" t="str">
        <f aca="false">IF(OR($B$100="",Y150=0),"-",50-COUNTIF($B$100:$B$149,""))</f>
        <v>-</v>
      </c>
      <c r="Z161" s="171" t="str">
        <f aca="false">IF(OR($B$100="",Z150=0),"-",50-COUNTIF($B$100:$B$149,""))</f>
        <v>-</v>
      </c>
      <c r="AA161" s="171" t="str">
        <f aca="false">IF(OR($B$100="",AA150=0),"-",50-COUNTIF($B$100:$B$149,""))</f>
        <v>-</v>
      </c>
      <c r="AB161" s="171" t="str">
        <f aca="false">IF(OR($B$100="",AB150=0),"-",50-COUNTIF($B$100:$B$149,""))</f>
        <v>-</v>
      </c>
      <c r="AC161" s="171" t="str">
        <f aca="false">IF(OR($B$100="",AC150=0),"-",50-COUNTIF($B$100:$B$149,""))</f>
        <v>-</v>
      </c>
      <c r="AD161" s="171" t="str">
        <f aca="false">IF(OR($B$100="",AD150=0),"-",50-COUNTIF($B$100:$B$149,""))</f>
        <v>-</v>
      </c>
      <c r="AE161" s="171" t="str">
        <f aca="false">IF(OR($B$100="",AE150=0),"-",50-COUNTIF($B$100:$B$149,""))</f>
        <v>-</v>
      </c>
      <c r="AF161" s="171" t="str">
        <f aca="false">IF(OR($B$100="",AF150=0),"-",50-COUNTIF($B$100:$B$149,""))</f>
        <v>-</v>
      </c>
      <c r="AG161" s="171" t="str">
        <f aca="false">IF(OR($B$100="",AG150=0),"-",50-COUNTIF($B$100:$B$149,""))</f>
        <v>-</v>
      </c>
      <c r="AH161" s="171" t="str">
        <f aca="false">IF(OR($B$100="",AH150=0),"-",50-COUNTIF($B$100:$B$149,""))</f>
        <v>-</v>
      </c>
      <c r="AI161" s="171" t="str">
        <f aca="false">IF(OR($B$100="",AI150=0),"-",50-COUNTIF($B$100:$B$149,""))</f>
        <v>-</v>
      </c>
      <c r="AJ161" s="171" t="str">
        <f aca="false">IF(OR($B$100="",AJ150=0),"-",50-COUNTIF($B$100:$B$149,""))</f>
        <v>-</v>
      </c>
      <c r="AK161" s="171" t="str">
        <f aca="false">IF(OR($B$100="",AK150=0),"-",50-COUNTIF($B$100:$B$149,""))</f>
        <v>-</v>
      </c>
      <c r="AL161" s="171" t="str">
        <f aca="false">IF(OR($B$100="",AL150=0),"-",50-COUNTIF($B$100:$B$149,""))</f>
        <v>-</v>
      </c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201"/>
    </row>
    <row r="162" customFormat="false" ht="14.15" hidden="false" customHeight="false" outlineLevel="0" collapsed="false">
      <c r="A162" s="203"/>
      <c r="B162" s="216" t="s">
        <v>106</v>
      </c>
      <c r="C162" s="219"/>
      <c r="D162" s="273"/>
      <c r="E162" s="171" t="n">
        <f aca="false">IF(E$150=0,"-",SUM(E152:E156))</f>
        <v>0</v>
      </c>
      <c r="F162" s="169" t="n">
        <f aca="false">IF(F$150=0,"-",SUM(F152:F156))</f>
        <v>0</v>
      </c>
      <c r="G162" s="171" t="n">
        <f aca="false">IF(G$150=0,"-",SUM(G152:G156))</f>
        <v>0</v>
      </c>
      <c r="H162" s="168" t="n">
        <f aca="false">IF(H$150=0,"-",SUM(H152:H156))</f>
        <v>0</v>
      </c>
      <c r="I162" s="168" t="n">
        <f aca="false">IF(I$150=0,"-",SUM(I152:I156))</f>
        <v>0</v>
      </c>
      <c r="J162" s="169" t="n">
        <f aca="false">IF(J$150=0,"-",SUM(J152:J156))</f>
        <v>0</v>
      </c>
      <c r="K162" s="171" t="n">
        <f aca="false">IF(K$150=0,"-",SUM(K152:K156))</f>
        <v>0</v>
      </c>
      <c r="L162" s="168" t="n">
        <f aca="false">IF(L$150=0,"-",SUM(L152:L156))</f>
        <v>0</v>
      </c>
      <c r="M162" s="168" t="n">
        <f aca="false">IF(M$150=0,"-",SUM(M152:M156))</f>
        <v>0</v>
      </c>
      <c r="N162" s="169" t="n">
        <f aca="false">IF(N$150=0,"-",SUM(N152:N156))</f>
        <v>0</v>
      </c>
      <c r="O162" s="171" t="n">
        <f aca="false">IF(O$150=0,"-",SUM(O152:O156))</f>
        <v>38</v>
      </c>
      <c r="P162" s="168" t="n">
        <f aca="false">IF(P$150=0,"-",SUM(P152:P156))</f>
        <v>1</v>
      </c>
      <c r="Q162" s="168" t="n">
        <f aca="false">IF(Q$150=0,"-",SUM(Q152:Q156))</f>
        <v>0</v>
      </c>
      <c r="R162" s="168" t="n">
        <f aca="false">IF(R$150=0,"-",SUM(R152:R156))</f>
        <v>0</v>
      </c>
      <c r="S162" s="168" t="n">
        <f aca="false">IF(S$150=0,"-",SUM(S152:S156))</f>
        <v>0</v>
      </c>
      <c r="T162" s="168" t="n">
        <f aca="false">IF(T$150=0,"-",SUM(T152:T156))</f>
        <v>0</v>
      </c>
      <c r="U162" s="168" t="n">
        <f aca="false">IF(U$150=0,"-",SUM(U152:U156))</f>
        <v>0</v>
      </c>
      <c r="V162" s="169" t="n">
        <f aca="false">IF(V$150=0,"-",SUM(V152:V156))</f>
        <v>0</v>
      </c>
      <c r="W162" s="171" t="n">
        <f aca="false">IF(W$150=0,"-",SUM(W152:W156))</f>
        <v>16</v>
      </c>
      <c r="X162" s="168" t="n">
        <f aca="false">IF(X$150=0,"-",SUM(X152:X156))</f>
        <v>3</v>
      </c>
      <c r="Y162" s="168" t="n">
        <f aca="false">IF(Y$150=0,"-",SUM(Y152:Y156))</f>
        <v>3</v>
      </c>
      <c r="Z162" s="168" t="n">
        <f aca="false">IF(Z$150=0,"-",SUM(Z152:Z156))</f>
        <v>1</v>
      </c>
      <c r="AA162" s="168" t="n">
        <f aca="false">IF(AA$150=0,"-",SUM(AA152:AA156))</f>
        <v>5</v>
      </c>
      <c r="AB162" s="168" t="n">
        <f aca="false">IF(AB$150=0,"-",SUM(AB152:AB156))</f>
        <v>7</v>
      </c>
      <c r="AC162" s="168" t="n">
        <f aca="false">IF(AC$150=0,"-",SUM(AC152:AC156))</f>
        <v>0</v>
      </c>
      <c r="AD162" s="169" t="n">
        <f aca="false">IF(AD$150=0,"-",SUM(AD152:AD156))</f>
        <v>0</v>
      </c>
      <c r="AE162" s="171" t="n">
        <f aca="false">IF(AE$150=0,"-",SUM(AE152:AE156))</f>
        <v>17</v>
      </c>
      <c r="AF162" s="168" t="n">
        <f aca="false">IF(AF$150=0,"-",SUM(AF152:AF156))</f>
        <v>0</v>
      </c>
      <c r="AG162" s="168" t="n">
        <f aca="false">IF(AG$150=0,"-",SUM(AG152:AG156))</f>
        <v>0</v>
      </c>
      <c r="AH162" s="168" t="n">
        <f aca="false">IF(AH$150=0,"-",SUM(AH152:AH156))</f>
        <v>0</v>
      </c>
      <c r="AI162" s="168" t="n">
        <f aca="false">IF(AI$150=0,"-",SUM(AI152:AI156))</f>
        <v>0</v>
      </c>
      <c r="AJ162" s="168" t="n">
        <f aca="false">IF(AJ$150=0,"-",SUM(AJ152:AJ156))</f>
        <v>0</v>
      </c>
      <c r="AK162" s="168" t="n">
        <f aca="false">IF(AK$150=0,"-",SUM(AK152:AK156))</f>
        <v>0</v>
      </c>
      <c r="AL162" s="169" t="n">
        <f aca="false">IF(AL$150=0,"-",SUM(AL152:AL156))</f>
        <v>0</v>
      </c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201"/>
    </row>
    <row r="163" customFormat="false" ht="14.15" hidden="false" customHeight="false" outlineLevel="0" collapsed="false">
      <c r="A163" s="203"/>
      <c r="B163" s="216" t="s">
        <v>107</v>
      </c>
      <c r="C163" s="219"/>
      <c r="D163" s="273"/>
      <c r="E163" s="220" t="str">
        <f aca="false">IF(OR(E$150=0,E$150="-"),"-",E162/E160)</f>
        <v>-</v>
      </c>
      <c r="F163" s="220" t="str">
        <f aca="false">IF(OR(F$150=0,F$150="-"),"-",F162/F160)</f>
        <v>-</v>
      </c>
      <c r="G163" s="220" t="str">
        <f aca="false">IF(OR(G$150=0,G$150="-"),"-",G162/G160)</f>
        <v>-</v>
      </c>
      <c r="H163" s="220" t="str">
        <f aca="false">IF(OR(H$150=0,H$150="-"),"-",H162/H160)</f>
        <v>-</v>
      </c>
      <c r="I163" s="220" t="str">
        <f aca="false">IF(OR(I$150=0,I$150="-"),"-",I162/I160)</f>
        <v>-</v>
      </c>
      <c r="J163" s="220" t="str">
        <f aca="false">IF(OR(J$150=0,J$150="-"),"-",J162/J160)</f>
        <v>-</v>
      </c>
      <c r="K163" s="220" t="str">
        <f aca="false">IF(OR(K$150=0,K$150="-"),"-",K162/K160)</f>
        <v>-</v>
      </c>
      <c r="L163" s="220" t="str">
        <f aca="false">IF(OR(L$150=0,L$150="-"),"-",L162/L160)</f>
        <v>-</v>
      </c>
      <c r="M163" s="220" t="str">
        <f aca="false">IF(OR(M$150=0,M$150="-"),"-",M162/M160)</f>
        <v>-</v>
      </c>
      <c r="N163" s="220" t="str">
        <f aca="false">IF(OR(N$150=0,N$150="-"),"-",N162/N160)</f>
        <v>-</v>
      </c>
      <c r="O163" s="220" t="str">
        <f aca="false">IF(OR(O$150=0,O$150="-"),"-",O162/O160)</f>
        <v>-</v>
      </c>
      <c r="P163" s="220" t="str">
        <f aca="false">IF(OR(P$150=0,P$150="-"),"-",P162/P160)</f>
        <v>-</v>
      </c>
      <c r="Q163" s="220" t="str">
        <f aca="false">IF(OR(Q$150=0,Q$150="-"),"-",Q162/Q160)</f>
        <v>-</v>
      </c>
      <c r="R163" s="220" t="str">
        <f aca="false">IF(OR(R$150=0,R$150="-"),"-",R162/R160)</f>
        <v>-</v>
      </c>
      <c r="S163" s="220" t="str">
        <f aca="false">IF(OR(S$150=0,S$150="-"),"-",S162/S160)</f>
        <v>-</v>
      </c>
      <c r="T163" s="220" t="str">
        <f aca="false">IF(OR(T$150=0,T$150="-"),"-",T162/T160)</f>
        <v>-</v>
      </c>
      <c r="U163" s="220" t="str">
        <f aca="false">IF(OR(U$150=0,U$150="-"),"-",U162/U160)</f>
        <v>-</v>
      </c>
      <c r="V163" s="220" t="str">
        <f aca="false">IF(OR(V$150=0,V$150="-"),"-",V162/V160)</f>
        <v>-</v>
      </c>
      <c r="W163" s="220" t="str">
        <f aca="false">IF(OR(W$150=0,W$150="-"),"-",W162/W160)</f>
        <v>-</v>
      </c>
      <c r="X163" s="220" t="str">
        <f aca="false">IF(OR(X$150=0,X$150="-"),"-",X162/X160)</f>
        <v>-</v>
      </c>
      <c r="Y163" s="220" t="str">
        <f aca="false">IF(OR(Y$150=0,Y$150="-"),"-",Y162/Y160)</f>
        <v>-</v>
      </c>
      <c r="Z163" s="220" t="str">
        <f aca="false">IF(OR(Z$150=0,Z$150="-"),"-",Z162/Z160)</f>
        <v>-</v>
      </c>
      <c r="AA163" s="220" t="str">
        <f aca="false">IF(OR(AA$150=0,AA$150="-"),"-",AA162/AA160)</f>
        <v>-</v>
      </c>
      <c r="AB163" s="220" t="str">
        <f aca="false">IF(OR(AB$150=0,AB$150="-"),"-",AB162/AB160)</f>
        <v>-</v>
      </c>
      <c r="AC163" s="220" t="str">
        <f aca="false">IF(OR(AC$150=0,AC$150="-"),"-",AC162/AC160)</f>
        <v>-</v>
      </c>
      <c r="AD163" s="220" t="str">
        <f aca="false">IF(OR(AD$150=0,AD$150="-"),"-",AD162/AD160)</f>
        <v>-</v>
      </c>
      <c r="AE163" s="220" t="str">
        <f aca="false">IF(OR(AE$150=0,AE$150="-"),"-",AE162/AE160)</f>
        <v>-</v>
      </c>
      <c r="AF163" s="220" t="str">
        <f aca="false">IF(OR(AF$150=0,AF$150="-"),"-",AF162/AF160)</f>
        <v>-</v>
      </c>
      <c r="AG163" s="220" t="str">
        <f aca="false">IF(OR(AG$150=0,AG$150="-"),"-",AG162/AG160)</f>
        <v>-</v>
      </c>
      <c r="AH163" s="220" t="str">
        <f aca="false">IF(OR(AH$150=0,AH$150="-"),"-",AH162/AH160)</f>
        <v>-</v>
      </c>
      <c r="AI163" s="220" t="str">
        <f aca="false">IF(OR(AI$150=0,AI$150="-"),"-",AI162/AI160)</f>
        <v>-</v>
      </c>
      <c r="AJ163" s="220" t="str">
        <f aca="false">IF(OR(AJ$150=0,AJ$150="-"),"-",AJ162/AJ160)</f>
        <v>-</v>
      </c>
      <c r="AK163" s="220" t="str">
        <f aca="false">IF(OR(AK$150=0,AK$150="-"),"-",AK162/AK160)</f>
        <v>-</v>
      </c>
      <c r="AL163" s="220" t="str">
        <f aca="false">IF(OR(AL$150=0,AL$150="-"),"-",AL162/AL160)</f>
        <v>-</v>
      </c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201"/>
    </row>
    <row r="164" customFormat="false" ht="15" hidden="false" customHeight="false" outlineLevel="0" collapsed="false">
      <c r="A164" s="203"/>
      <c r="B164" s="216" t="s">
        <v>42</v>
      </c>
      <c r="C164" s="219"/>
      <c r="D164" s="273"/>
      <c r="E164" s="171" t="n">
        <f aca="false">IF(E$150=0,"-",SUM(E152:E154))</f>
        <v>0</v>
      </c>
      <c r="F164" s="169" t="n">
        <f aca="false">IF(F$150=0,"-",SUM(F152:F154))</f>
        <v>0</v>
      </c>
      <c r="G164" s="171" t="n">
        <f aca="false">IF(G$150=0,"-",SUM(G152:G154))</f>
        <v>0</v>
      </c>
      <c r="H164" s="168" t="n">
        <f aca="false">IF(H$150=0,"-",SUM(H152:H154))</f>
        <v>0</v>
      </c>
      <c r="I164" s="168" t="n">
        <f aca="false">IF(I$150=0,"-",SUM(I152:I154))</f>
        <v>0</v>
      </c>
      <c r="J164" s="169" t="n">
        <f aca="false">IF(J$150=0,"-",SUM(J152:J154))</f>
        <v>0</v>
      </c>
      <c r="K164" s="171" t="n">
        <f aca="false">IF(K$150=0,"-",SUM(K152:K154))</f>
        <v>0</v>
      </c>
      <c r="L164" s="168" t="n">
        <f aca="false">IF(L$150=0,"-",SUM(L152:L154))</f>
        <v>0</v>
      </c>
      <c r="M164" s="168" t="n">
        <f aca="false">IF(M$150=0,"-",SUM(M152:M154))</f>
        <v>0</v>
      </c>
      <c r="N164" s="169" t="n">
        <f aca="false">IF(N$150=0,"-",SUM(N152:N154))</f>
        <v>0</v>
      </c>
      <c r="O164" s="171" t="n">
        <f aca="false">IF(O$150=0,"-",SUM(O152:O154))</f>
        <v>32</v>
      </c>
      <c r="P164" s="168" t="n">
        <f aca="false">IF(P$150=0,"-",SUM(P152:P154))</f>
        <v>1</v>
      </c>
      <c r="Q164" s="168" t="n">
        <f aca="false">IF(Q$150=0,"-",SUM(Q152:Q154))</f>
        <v>0</v>
      </c>
      <c r="R164" s="168" t="n">
        <f aca="false">IF(R$150=0,"-",SUM(R152:R154))</f>
        <v>0</v>
      </c>
      <c r="S164" s="168" t="n">
        <f aca="false">IF(S$150=0,"-",SUM(S152:S154))</f>
        <v>0</v>
      </c>
      <c r="T164" s="168" t="n">
        <f aca="false">IF(T$150=0,"-",SUM(T152:T154))</f>
        <v>0</v>
      </c>
      <c r="U164" s="168" t="n">
        <f aca="false">IF(U$150=0,"-",SUM(U152:U154))</f>
        <v>0</v>
      </c>
      <c r="V164" s="169" t="n">
        <f aca="false">IF(V$150=0,"-",SUM(V152:V154))</f>
        <v>0</v>
      </c>
      <c r="W164" s="171" t="n">
        <f aca="false">IF(W$150=0,"-",SUM(W152:W154))</f>
        <v>16</v>
      </c>
      <c r="X164" s="168" t="n">
        <f aca="false">IF(X$150=0,"-",SUM(X152:X154))</f>
        <v>3</v>
      </c>
      <c r="Y164" s="168" t="n">
        <f aca="false">IF(Y$150=0,"-",SUM(Y152:Y154))</f>
        <v>3</v>
      </c>
      <c r="Z164" s="168" t="n">
        <f aca="false">IF(Z$150=0,"-",SUM(Z152:Z154))</f>
        <v>1</v>
      </c>
      <c r="AA164" s="168" t="n">
        <f aca="false">IF(AA$150=0,"-",SUM(AA152:AA154))</f>
        <v>3</v>
      </c>
      <c r="AB164" s="168" t="n">
        <f aca="false">IF(AB$150=0,"-",SUM(AB152:AB154))</f>
        <v>6</v>
      </c>
      <c r="AC164" s="168" t="n">
        <f aca="false">IF(AC$150=0,"-",SUM(AC152:AC154))</f>
        <v>0</v>
      </c>
      <c r="AD164" s="169" t="n">
        <f aca="false">IF(AD$150=0,"-",SUM(AD152:AD154))</f>
        <v>0</v>
      </c>
      <c r="AE164" s="171" t="n">
        <f aca="false">IF(AE$150=0,"-",SUM(AE152:AE154))</f>
        <v>13</v>
      </c>
      <c r="AF164" s="168" t="n">
        <f aca="false">IF(AF$150=0,"-",SUM(AF152:AF154))</f>
        <v>0</v>
      </c>
      <c r="AG164" s="168" t="n">
        <f aca="false">IF(AG$150=0,"-",SUM(AG152:AG154))</f>
        <v>0</v>
      </c>
      <c r="AH164" s="168" t="n">
        <f aca="false">IF(AH$150=0,"-",SUM(AH152:AH154))</f>
        <v>0</v>
      </c>
      <c r="AI164" s="168" t="n">
        <f aca="false">IF(AI$150=0,"-",SUM(AI152:AI154))</f>
        <v>0</v>
      </c>
      <c r="AJ164" s="168" t="n">
        <f aca="false">IF(AJ$150=0,"-",SUM(AJ152:AJ154))</f>
        <v>0</v>
      </c>
      <c r="AK164" s="168" t="n">
        <f aca="false">IF(AK$150=0,"-",SUM(AK152:AK154))</f>
        <v>0</v>
      </c>
      <c r="AL164" s="169" t="n">
        <f aca="false">IF(AL$150=0,"-",SUM(AL152:AL154))</f>
        <v>0</v>
      </c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201"/>
    </row>
    <row r="165" customFormat="false" ht="15" hidden="false" customHeight="false" outlineLevel="0" collapsed="false">
      <c r="A165" s="203"/>
      <c r="B165" s="216" t="s">
        <v>108</v>
      </c>
      <c r="C165" s="219"/>
      <c r="D165" s="273"/>
      <c r="E165" s="220" t="str">
        <f aca="false">IF(OR(E$150=0,E$150="-"),"-",E164/E160)</f>
        <v>-</v>
      </c>
      <c r="F165" s="220" t="str">
        <f aca="false">IF(OR(F$150=0,F$150="-"),"-",F164/F160)</f>
        <v>-</v>
      </c>
      <c r="G165" s="220" t="str">
        <f aca="false">IF(OR(G$150=0,G$150="-"),"-",G164/G160)</f>
        <v>-</v>
      </c>
      <c r="H165" s="220" t="str">
        <f aca="false">IF(OR(H$150=0,H$150="-"),"-",H164/H160)</f>
        <v>-</v>
      </c>
      <c r="I165" s="220" t="str">
        <f aca="false">IF(OR(I$150=0,I$150="-"),"-",I164/I160)</f>
        <v>-</v>
      </c>
      <c r="J165" s="220" t="str">
        <f aca="false">IF(OR(J$150=0,J$150="-"),"-",J164/J160)</f>
        <v>-</v>
      </c>
      <c r="K165" s="220" t="str">
        <f aca="false">IF(OR(K$150=0,K$150="-"),"-",K164/K160)</f>
        <v>-</v>
      </c>
      <c r="L165" s="220" t="str">
        <f aca="false">IF(OR(L$150=0,L$150="-"),"-",L164/L160)</f>
        <v>-</v>
      </c>
      <c r="M165" s="220" t="str">
        <f aca="false">IF(OR(M$150=0,M$150="-"),"-",M164/M160)</f>
        <v>-</v>
      </c>
      <c r="N165" s="220" t="str">
        <f aca="false">IF(OR(N$150=0,N$150="-"),"-",N164/N160)</f>
        <v>-</v>
      </c>
      <c r="O165" s="220" t="str">
        <f aca="false">IF(OR(O$150=0,O$150="-"),"-",O164/O160)</f>
        <v>-</v>
      </c>
      <c r="P165" s="220" t="str">
        <f aca="false">IF(OR(P$150=0,P$150="-"),"-",P164/P160)</f>
        <v>-</v>
      </c>
      <c r="Q165" s="220" t="str">
        <f aca="false">IF(OR(Q$150=0,Q$150="-"),"-",Q164/Q160)</f>
        <v>-</v>
      </c>
      <c r="R165" s="220" t="str">
        <f aca="false">IF(OR(R$150=0,R$150="-"),"-",R164/R160)</f>
        <v>-</v>
      </c>
      <c r="S165" s="220" t="str">
        <f aca="false">IF(OR(S$150=0,S$150="-"),"-",S164/S160)</f>
        <v>-</v>
      </c>
      <c r="T165" s="220" t="str">
        <f aca="false">IF(OR(T$150=0,T$150="-"),"-",T164/T160)</f>
        <v>-</v>
      </c>
      <c r="U165" s="220" t="str">
        <f aca="false">IF(OR(U$150=0,U$150="-"),"-",U164/U160)</f>
        <v>-</v>
      </c>
      <c r="V165" s="220" t="str">
        <f aca="false">IF(OR(V$150=0,V$150="-"),"-",V164/V160)</f>
        <v>-</v>
      </c>
      <c r="W165" s="220" t="str">
        <f aca="false">IF(OR(W$150=0,W$150="-"),"-",W164/W160)</f>
        <v>-</v>
      </c>
      <c r="X165" s="220" t="str">
        <f aca="false">IF(OR(X$150=0,X$150="-"),"-",X164/X160)</f>
        <v>-</v>
      </c>
      <c r="Y165" s="220" t="str">
        <f aca="false">IF(OR(Y$150=0,Y$150="-"),"-",Y164/Y160)</f>
        <v>-</v>
      </c>
      <c r="Z165" s="220" t="str">
        <f aca="false">IF(OR(Z$150=0,Z$150="-"),"-",Z164/Z160)</f>
        <v>-</v>
      </c>
      <c r="AA165" s="220" t="str">
        <f aca="false">IF(OR(AA$150=0,AA$150="-"),"-",AA164/AA160)</f>
        <v>-</v>
      </c>
      <c r="AB165" s="220" t="str">
        <f aca="false">IF(OR(AB$150=0,AB$150="-"),"-",AB164/AB160)</f>
        <v>-</v>
      </c>
      <c r="AC165" s="220" t="str">
        <f aca="false">IF(OR(AC$150=0,AC$150="-"),"-",AC164/AC160)</f>
        <v>-</v>
      </c>
      <c r="AD165" s="220" t="str">
        <f aca="false">IF(OR(AD$150=0,AD$150="-"),"-",AD164/AD160)</f>
        <v>-</v>
      </c>
      <c r="AE165" s="220" t="str">
        <f aca="false">IF(OR(AE$150=0,AE$150="-"),"-",AE164/AE160)</f>
        <v>-</v>
      </c>
      <c r="AF165" s="220" t="str">
        <f aca="false">IF(OR(AF$150=0,AF$150="-"),"-",AF164/AF160)</f>
        <v>-</v>
      </c>
      <c r="AG165" s="220" t="str">
        <f aca="false">IF(OR(AG$150=0,AG$150="-"),"-",AG164/AG160)</f>
        <v>-</v>
      </c>
      <c r="AH165" s="220" t="str">
        <f aca="false">IF(OR(AH$150=0,AH$150="-"),"-",AH164/AH160)</f>
        <v>-</v>
      </c>
      <c r="AI165" s="220" t="str">
        <f aca="false">IF(OR(AI$150=0,AI$150="-"),"-",AI164/AI160)</f>
        <v>-</v>
      </c>
      <c r="AJ165" s="220" t="str">
        <f aca="false">IF(OR(AJ$150=0,AJ$150="-"),"-",AJ164/AJ160)</f>
        <v>-</v>
      </c>
      <c r="AK165" s="220" t="str">
        <f aca="false">IF(OR(AK$150=0,AK$150="-"),"-",AK164/AK160)</f>
        <v>-</v>
      </c>
      <c r="AL165" s="220" t="str">
        <f aca="false">IF(OR(AL$150=0,AL$150="-"),"-",AL164/AL160)</f>
        <v>-</v>
      </c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201"/>
    </row>
    <row r="166" customFormat="false" ht="15" hidden="false" customHeight="false" outlineLevel="0" collapsed="false">
      <c r="A166" s="203"/>
      <c r="B166" s="216" t="s">
        <v>109</v>
      </c>
      <c r="C166" s="219"/>
      <c r="D166" s="273"/>
      <c r="E166" s="171" t="n">
        <f aca="false">IF(E$150=0,"-",SUM(E155:E156))</f>
        <v>0</v>
      </c>
      <c r="F166" s="169" t="n">
        <f aca="false">IF(F$150=0,"-",SUM(F155:F156))</f>
        <v>0</v>
      </c>
      <c r="G166" s="171" t="n">
        <f aca="false">IF(G$150=0,"-",SUM(G155:G156))</f>
        <v>0</v>
      </c>
      <c r="H166" s="168" t="n">
        <f aca="false">IF(H$150=0,"-",SUM(H155:H156))</f>
        <v>0</v>
      </c>
      <c r="I166" s="168" t="n">
        <f aca="false">IF(I$150=0,"-",SUM(I155:I156))</f>
        <v>0</v>
      </c>
      <c r="J166" s="169" t="n">
        <f aca="false">IF(J$150=0,"-",SUM(J155:J156))</f>
        <v>0</v>
      </c>
      <c r="K166" s="171" t="n">
        <f aca="false">IF(K$150=0,"-",SUM(K155:K156))</f>
        <v>0</v>
      </c>
      <c r="L166" s="168" t="n">
        <f aca="false">IF(L$150=0,"-",SUM(L155:L156))</f>
        <v>0</v>
      </c>
      <c r="M166" s="168" t="n">
        <f aca="false">IF(M$150=0,"-",SUM(M155:M156))</f>
        <v>0</v>
      </c>
      <c r="N166" s="169" t="n">
        <f aca="false">IF(N$150=0,"-",SUM(N155:N156))</f>
        <v>0</v>
      </c>
      <c r="O166" s="171" t="n">
        <f aca="false">IF(O$150=0,"-",SUM(O155:O156))</f>
        <v>6</v>
      </c>
      <c r="P166" s="168" t="n">
        <f aca="false">IF(P$150=0,"-",SUM(P155:P156))</f>
        <v>0</v>
      </c>
      <c r="Q166" s="168" t="n">
        <f aca="false">IF(Q$150=0,"-",SUM(Q155:Q156))</f>
        <v>0</v>
      </c>
      <c r="R166" s="168" t="n">
        <f aca="false">IF(R$150=0,"-",SUM(R155:R156))</f>
        <v>0</v>
      </c>
      <c r="S166" s="168" t="n">
        <f aca="false">IF(S$150=0,"-",SUM(S155:S156))</f>
        <v>0</v>
      </c>
      <c r="T166" s="168" t="n">
        <f aca="false">IF(T$150=0,"-",SUM(T155:T156))</f>
        <v>0</v>
      </c>
      <c r="U166" s="168" t="n">
        <f aca="false">IF(U$150=0,"-",SUM(U155:U156))</f>
        <v>0</v>
      </c>
      <c r="V166" s="169" t="n">
        <f aca="false">IF(V$150=0,"-",SUM(V155:V156))</f>
        <v>0</v>
      </c>
      <c r="W166" s="171" t="n">
        <f aca="false">IF(W$150=0,"-",SUM(W155:W156))</f>
        <v>0</v>
      </c>
      <c r="X166" s="168" t="n">
        <f aca="false">IF(X$150=0,"-",SUM(X155:X156))</f>
        <v>0</v>
      </c>
      <c r="Y166" s="168" t="n">
        <f aca="false">IF(Y$150=0,"-",SUM(Y155:Y156))</f>
        <v>0</v>
      </c>
      <c r="Z166" s="168" t="n">
        <f aca="false">IF(Z$150=0,"-",SUM(Z155:Z156))</f>
        <v>0</v>
      </c>
      <c r="AA166" s="168" t="n">
        <f aca="false">IF(AA$150=0,"-",SUM(AA155:AA156))</f>
        <v>2</v>
      </c>
      <c r="AB166" s="168" t="n">
        <f aca="false">IF(AB$150=0,"-",SUM(AB155:AB156))</f>
        <v>1</v>
      </c>
      <c r="AC166" s="168" t="n">
        <f aca="false">IF(AC$150=0,"-",SUM(AC155:AC156))</f>
        <v>0</v>
      </c>
      <c r="AD166" s="169" t="n">
        <f aca="false">IF(AD$150=0,"-",SUM(AD155:AD156))</f>
        <v>0</v>
      </c>
      <c r="AE166" s="171" t="n">
        <f aca="false">IF(AE$150=0,"-",SUM(AE155:AE156))</f>
        <v>4</v>
      </c>
      <c r="AF166" s="168" t="n">
        <f aca="false">IF(AF$150=0,"-",SUM(AF155:AF156))</f>
        <v>0</v>
      </c>
      <c r="AG166" s="168" t="n">
        <f aca="false">IF(AG$150=0,"-",SUM(AG155:AG156))</f>
        <v>0</v>
      </c>
      <c r="AH166" s="168" t="n">
        <f aca="false">IF(AH$150=0,"-",SUM(AH155:AH156))</f>
        <v>0</v>
      </c>
      <c r="AI166" s="168" t="n">
        <f aca="false">IF(AI$150=0,"-",SUM(AI155:AI156))</f>
        <v>0</v>
      </c>
      <c r="AJ166" s="168" t="n">
        <f aca="false">IF(AJ$150=0,"-",SUM(AJ155:AJ156))</f>
        <v>0</v>
      </c>
      <c r="AK166" s="168" t="n">
        <f aca="false">IF(AK$150=0,"-",SUM(AK155:AK156))</f>
        <v>0</v>
      </c>
      <c r="AL166" s="169" t="n">
        <f aca="false">IF(AL$150=0,"-",SUM(AL155:AL156))</f>
        <v>0</v>
      </c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201"/>
    </row>
    <row r="167" customFormat="false" ht="15" hidden="false" customHeight="false" outlineLevel="0" collapsed="false">
      <c r="A167" s="203"/>
      <c r="B167" s="216" t="s">
        <v>110</v>
      </c>
      <c r="C167" s="219"/>
      <c r="D167" s="273"/>
      <c r="E167" s="171" t="n">
        <f aca="false">IF(E$150=0,"-",SUM(E157:E159))</f>
        <v>0</v>
      </c>
      <c r="F167" s="169" t="n">
        <f aca="false">IF(F$150=0,"-",SUM(F157:F159))</f>
        <v>0</v>
      </c>
      <c r="G167" s="171" t="n">
        <f aca="false">IF(G$150=0,"-",SUM(G157:G159))</f>
        <v>0</v>
      </c>
      <c r="H167" s="168" t="n">
        <f aca="false">IF(H$150=0,"-",SUM(H157:H159))</f>
        <v>0</v>
      </c>
      <c r="I167" s="168" t="n">
        <f aca="false">IF(I$150=0,"-",SUM(I157:I159))</f>
        <v>0</v>
      </c>
      <c r="J167" s="169" t="n">
        <f aca="false">IF(J$150=0,"-",SUM(J157:J159))</f>
        <v>0</v>
      </c>
      <c r="K167" s="171" t="n">
        <f aca="false">IF(K$150=0,"-",SUM(K157:K159))</f>
        <v>0</v>
      </c>
      <c r="L167" s="168" t="n">
        <f aca="false">IF(L$150=0,"-",SUM(L157:L159))</f>
        <v>0</v>
      </c>
      <c r="M167" s="168" t="n">
        <f aca="false">IF(M$150=0,"-",SUM(M157:M159))</f>
        <v>0</v>
      </c>
      <c r="N167" s="169" t="n">
        <f aca="false">IF(N$150=0,"-",SUM(N157:N159))</f>
        <v>0</v>
      </c>
      <c r="O167" s="171" t="n">
        <f aca="false">IF(O$150=0,"-",SUM(O157:O159))</f>
        <v>0</v>
      </c>
      <c r="P167" s="168" t="n">
        <f aca="false">IF(P$150=0,"-",SUM(P157:P159))</f>
        <v>0</v>
      </c>
      <c r="Q167" s="168" t="n">
        <f aca="false">IF(Q$150=0,"-",SUM(Q157:Q159))</f>
        <v>0</v>
      </c>
      <c r="R167" s="168" t="n">
        <f aca="false">IF(R$150=0,"-",SUM(R157:R159))</f>
        <v>0</v>
      </c>
      <c r="S167" s="168" t="n">
        <f aca="false">IF(S$150=0,"-",SUM(S157:S159))</f>
        <v>0</v>
      </c>
      <c r="T167" s="168" t="n">
        <f aca="false">IF(T$150=0,"-",SUM(T157:T159))</f>
        <v>0</v>
      </c>
      <c r="U167" s="168" t="n">
        <f aca="false">IF(U$150=0,"-",SUM(U157:U159))</f>
        <v>0</v>
      </c>
      <c r="V167" s="169" t="n">
        <f aca="false">IF(V$150=0,"-",SUM(V157:V159))</f>
        <v>0</v>
      </c>
      <c r="W167" s="171" t="n">
        <f aca="false">IF(W$150=0,"-",SUM(W157:W159))</f>
        <v>0</v>
      </c>
      <c r="X167" s="168" t="n">
        <f aca="false">IF(X$150=0,"-",SUM(X157:X159))</f>
        <v>0</v>
      </c>
      <c r="Y167" s="168" t="n">
        <f aca="false">IF(Y$150=0,"-",SUM(Y157:Y159))</f>
        <v>0</v>
      </c>
      <c r="Z167" s="168" t="n">
        <f aca="false">IF(Z$150=0,"-",SUM(Z157:Z159))</f>
        <v>0</v>
      </c>
      <c r="AA167" s="168" t="n">
        <f aca="false">IF(AA$150=0,"-",SUM(AA157:AA159))</f>
        <v>0</v>
      </c>
      <c r="AB167" s="168" t="n">
        <f aca="false">IF(AB$150=0,"-",SUM(AB157:AB159))</f>
        <v>2</v>
      </c>
      <c r="AC167" s="168" t="n">
        <f aca="false">IF(AC$150=0,"-",SUM(AC157:AC159))</f>
        <v>0</v>
      </c>
      <c r="AD167" s="169" t="n">
        <f aca="false">IF(AD$150=0,"-",SUM(AD157:AD159))</f>
        <v>0</v>
      </c>
      <c r="AE167" s="171" t="n">
        <f aca="false">IF(AE$150=0,"-",SUM(AE157:AE159))</f>
        <v>1</v>
      </c>
      <c r="AF167" s="168" t="n">
        <f aca="false">IF(AF$150=0,"-",SUM(AF157:AF159))</f>
        <v>0</v>
      </c>
      <c r="AG167" s="168" t="n">
        <f aca="false">IF(AG$150=0,"-",SUM(AG157:AG159))</f>
        <v>0</v>
      </c>
      <c r="AH167" s="168" t="n">
        <f aca="false">IF(AH$150=0,"-",SUM(AH157:AH159))</f>
        <v>0</v>
      </c>
      <c r="AI167" s="168" t="n">
        <f aca="false">IF(AI$150=0,"-",SUM(AI157:AI159))</f>
        <v>0</v>
      </c>
      <c r="AJ167" s="168" t="n">
        <f aca="false">IF(AJ$150=0,"-",SUM(AJ157:AJ159))</f>
        <v>0</v>
      </c>
      <c r="AK167" s="168" t="n">
        <f aca="false">IF(AK$150=0,"-",SUM(AK157:AK159))</f>
        <v>0</v>
      </c>
      <c r="AL167" s="169" t="n">
        <f aca="false">IF(AL$150=0,"-",SUM(AL157:AL159))</f>
        <v>0</v>
      </c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201"/>
    </row>
    <row r="168" customFormat="false" ht="13.8" hidden="false" customHeight="false" outlineLevel="0" collapsed="false">
      <c r="A168" s="203"/>
      <c r="B168" s="160" t="s">
        <v>111</v>
      </c>
      <c r="C168" s="168"/>
      <c r="D168" s="170"/>
      <c r="E168" s="220" t="str">
        <f aca="false">IF(OR(E$150=0,E$150="-"),"-",E167/E160)</f>
        <v>-</v>
      </c>
      <c r="F168" s="220" t="str">
        <f aca="false">IF(OR(F$150=0,F$150="-"),"-",F167/F160)</f>
        <v>-</v>
      </c>
      <c r="G168" s="220" t="str">
        <f aca="false">IF(OR(G$150=0,G$150="-"),"-",G167/G160)</f>
        <v>-</v>
      </c>
      <c r="H168" s="220" t="str">
        <f aca="false">IF(OR(H$150=0,H$150="-"),"-",H167/H160)</f>
        <v>-</v>
      </c>
      <c r="I168" s="220" t="str">
        <f aca="false">IF(OR(I$150=0,I$150="-"),"-",I167/I160)</f>
        <v>-</v>
      </c>
      <c r="J168" s="220" t="str">
        <f aca="false">IF(OR(J$150=0,J$150="-"),"-",J167/J160)</f>
        <v>-</v>
      </c>
      <c r="K168" s="220" t="str">
        <f aca="false">IF(OR(K$150=0,K$150="-"),"-",K167/K160)</f>
        <v>-</v>
      </c>
      <c r="L168" s="220" t="str">
        <f aca="false">IF(OR(L$150=0,L$150="-"),"-",L167/L160)</f>
        <v>-</v>
      </c>
      <c r="M168" s="220" t="str">
        <f aca="false">IF(OR(M$150=0,M$150="-"),"-",M167/M160)</f>
        <v>-</v>
      </c>
      <c r="N168" s="220" t="str">
        <f aca="false">IF(OR(N$150=0,N$150="-"),"-",N167/N160)</f>
        <v>-</v>
      </c>
      <c r="O168" s="220" t="str">
        <f aca="false">IF(OR(O$150=0,O$150="-"),"-",O167/O160)</f>
        <v>-</v>
      </c>
      <c r="P168" s="220" t="str">
        <f aca="false">IF(OR(P$150=0,P$150="-"),"-",P167/P160)</f>
        <v>-</v>
      </c>
      <c r="Q168" s="220" t="str">
        <f aca="false">IF(OR(Q$150=0,Q$150="-"),"-",Q167/Q160)</f>
        <v>-</v>
      </c>
      <c r="R168" s="220" t="str">
        <f aca="false">IF(OR(R$150=0,R$150="-"),"-",R167/R160)</f>
        <v>-</v>
      </c>
      <c r="S168" s="220" t="str">
        <f aca="false">IF(OR(S$150=0,S$150="-"),"-",S167/S160)</f>
        <v>-</v>
      </c>
      <c r="T168" s="220" t="str">
        <f aca="false">IF(OR(T$150=0,T$150="-"),"-",T167/T160)</f>
        <v>-</v>
      </c>
      <c r="U168" s="220" t="str">
        <f aca="false">IF(OR(U$150=0,U$150="-"),"-",U167/U160)</f>
        <v>-</v>
      </c>
      <c r="V168" s="220" t="str">
        <f aca="false">IF(OR(V$150=0,V$150="-"),"-",V167/V160)</f>
        <v>-</v>
      </c>
      <c r="W168" s="220" t="str">
        <f aca="false">IF(OR(W$150=0,W$150="-"),"-",W167/W160)</f>
        <v>-</v>
      </c>
      <c r="X168" s="220" t="str">
        <f aca="false">IF(OR(X$150=0,X$150="-"),"-",X167/X160)</f>
        <v>-</v>
      </c>
      <c r="Y168" s="220" t="str">
        <f aca="false">IF(OR(Y$150=0,Y$150="-"),"-",Y167/Y160)</f>
        <v>-</v>
      </c>
      <c r="Z168" s="220" t="str">
        <f aca="false">IF(OR(Z$150=0,Z$150="-"),"-",Z167/Z160)</f>
        <v>-</v>
      </c>
      <c r="AA168" s="220" t="str">
        <f aca="false">IF(OR(AA$150=0,AA$150="-"),"-",AA167/AA160)</f>
        <v>-</v>
      </c>
      <c r="AB168" s="220" t="str">
        <f aca="false">IF(OR(AB$150=0,AB$150="-"),"-",AB167/AB160)</f>
        <v>-</v>
      </c>
      <c r="AC168" s="220" t="str">
        <f aca="false">IF(OR(AC$150=0,AC$150="-"),"-",AC167/AC160)</f>
        <v>-</v>
      </c>
      <c r="AD168" s="220" t="str">
        <f aca="false">IF(OR(AD$150=0,AD$150="-"),"-",AD167/AD160)</f>
        <v>-</v>
      </c>
      <c r="AE168" s="220" t="str">
        <f aca="false">IF(OR(AE$150=0,AE$150="-"),"-",AE167/AE160)</f>
        <v>-</v>
      </c>
      <c r="AF168" s="220" t="str">
        <f aca="false">IF(OR(AF$150=0,AF$150="-"),"-",AF167/AF160)</f>
        <v>-</v>
      </c>
      <c r="AG168" s="220" t="str">
        <f aca="false">IF(OR(AG$150=0,AG$150="-"),"-",AG167/AG160)</f>
        <v>-</v>
      </c>
      <c r="AH168" s="220" t="str">
        <f aca="false">IF(OR(AH$150=0,AH$150="-"),"-",AH167/AH160)</f>
        <v>-</v>
      </c>
      <c r="AI168" s="220" t="str">
        <f aca="false">IF(OR(AI$150=0,AI$150="-"),"-",AI167/AI160)</f>
        <v>-</v>
      </c>
      <c r="AJ168" s="220" t="str">
        <f aca="false">IF(OR(AJ$150=0,AJ$150="-"),"-",AJ167/AJ160)</f>
        <v>-</v>
      </c>
      <c r="AK168" s="220" t="str">
        <f aca="false">IF(OR(AK$150=0,AK$150="-"),"-",AK167/AK160)</f>
        <v>-</v>
      </c>
      <c r="AL168" s="220" t="str">
        <f aca="false">IF(OR(AL$150=0,AL$150="-"),"-",AL167/AL160)</f>
        <v>-</v>
      </c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201"/>
    </row>
    <row r="169" customFormat="false" ht="13.4" hidden="false" customHeight="false" outlineLevel="0" collapsed="false">
      <c r="A169" s="201"/>
      <c r="B169" s="21" t="s">
        <v>112</v>
      </c>
      <c r="C169" s="63"/>
      <c r="D169" s="274"/>
      <c r="E169" s="171" t="n">
        <f aca="false">IF(E$150=0,"-",SUM(E152:E155))</f>
        <v>0</v>
      </c>
      <c r="F169" s="169" t="n">
        <f aca="false">IF(F$150=0,"-",SUM(F152:F155))</f>
        <v>0</v>
      </c>
      <c r="G169" s="171" t="n">
        <f aca="false">IF(G$150=0,"-",SUM(G152:G155))</f>
        <v>0</v>
      </c>
      <c r="H169" s="168" t="n">
        <f aca="false">IF(H$150=0,"-",SUM(H152:H155))</f>
        <v>0</v>
      </c>
      <c r="I169" s="168" t="n">
        <f aca="false">IF(I$150=0,"-",SUM(I152:I155))</f>
        <v>0</v>
      </c>
      <c r="J169" s="169" t="n">
        <f aca="false">IF(J$150=0,"-",SUM(J152:J155))</f>
        <v>0</v>
      </c>
      <c r="K169" s="171" t="n">
        <f aca="false">IF(K$150=0,"-",SUM(K152:K155))</f>
        <v>0</v>
      </c>
      <c r="L169" s="168" t="n">
        <f aca="false">IF(L$150=0,"-",SUM(L152:L155))</f>
        <v>0</v>
      </c>
      <c r="M169" s="168" t="n">
        <f aca="false">IF(M$150=0,"-",SUM(M152:M155))</f>
        <v>0</v>
      </c>
      <c r="N169" s="169" t="n">
        <f aca="false">IF(N$150=0,"-",SUM(N152:N155))</f>
        <v>0</v>
      </c>
      <c r="O169" s="171" t="n">
        <f aca="false">IF(O$150=0,"-",SUM(O152:O155))</f>
        <v>38</v>
      </c>
      <c r="P169" s="168" t="n">
        <f aca="false">IF(P$150=0,"-",SUM(P152:P155))</f>
        <v>1</v>
      </c>
      <c r="Q169" s="168" t="n">
        <f aca="false">IF(Q$150=0,"-",SUM(Q152:Q155))</f>
        <v>0</v>
      </c>
      <c r="R169" s="168" t="n">
        <f aca="false">IF(R$150=0,"-",SUM(R152:R155))</f>
        <v>0</v>
      </c>
      <c r="S169" s="168" t="n">
        <f aca="false">IF(S$150=0,"-",SUM(S152:S155))</f>
        <v>0</v>
      </c>
      <c r="T169" s="168" t="n">
        <f aca="false">IF(T$150=0,"-",SUM(T152:T155))</f>
        <v>0</v>
      </c>
      <c r="U169" s="168" t="n">
        <f aca="false">IF(U$150=0,"-",SUM(U152:U155))</f>
        <v>0</v>
      </c>
      <c r="V169" s="169" t="n">
        <f aca="false">IF(V$150=0,"-",SUM(V152:V155))</f>
        <v>0</v>
      </c>
      <c r="W169" s="171" t="n">
        <f aca="false">IF(W$150=0,"-",SUM(W152:W155))</f>
        <v>16</v>
      </c>
      <c r="X169" s="168" t="n">
        <f aca="false">IF(X$150=0,"-",SUM(X152:X155))</f>
        <v>3</v>
      </c>
      <c r="Y169" s="168" t="n">
        <f aca="false">IF(Y$150=0,"-",SUM(Y152:Y155))</f>
        <v>3</v>
      </c>
      <c r="Z169" s="168" t="n">
        <f aca="false">IF(Z$150=0,"-",SUM(Z152:Z155))</f>
        <v>1</v>
      </c>
      <c r="AA169" s="168" t="n">
        <f aca="false">IF(AA$150=0,"-",SUM(AA152:AA155))</f>
        <v>5</v>
      </c>
      <c r="AB169" s="168" t="n">
        <f aca="false">IF(AB$150=0,"-",SUM(AB152:AB155))</f>
        <v>7</v>
      </c>
      <c r="AC169" s="168" t="n">
        <f aca="false">IF(AC$150=0,"-",SUM(AC152:AC155))</f>
        <v>0</v>
      </c>
      <c r="AD169" s="169" t="n">
        <f aca="false">IF(AD$150=0,"-",SUM(AD152:AD155))</f>
        <v>0</v>
      </c>
      <c r="AE169" s="171" t="n">
        <f aca="false">IF(AE$150=0,"-",SUM(AE152:AE155))</f>
        <v>16</v>
      </c>
      <c r="AF169" s="168" t="n">
        <f aca="false">IF(AF$150=0,"-",SUM(AF152:AF155))</f>
        <v>0</v>
      </c>
      <c r="AG169" s="168" t="n">
        <f aca="false">IF(AG$150=0,"-",SUM(AG152:AG155))</f>
        <v>0</v>
      </c>
      <c r="AH169" s="168" t="n">
        <f aca="false">IF(AH$150=0,"-",SUM(AH152:AH155))</f>
        <v>0</v>
      </c>
      <c r="AI169" s="168" t="n">
        <f aca="false">IF(AI$150=0,"-",SUM(AI152:AI155))</f>
        <v>0</v>
      </c>
      <c r="AJ169" s="168" t="n">
        <f aca="false">IF(AJ$150=0,"-",SUM(AJ152:AJ155))</f>
        <v>0</v>
      </c>
      <c r="AK169" s="168" t="n">
        <f aca="false">IF(AK$150=0,"-",SUM(AK152:AK155))</f>
        <v>0</v>
      </c>
      <c r="AL169" s="169" t="n">
        <f aca="false">IF(AL$150=0,"-",SUM(AL152:AL155))</f>
        <v>0</v>
      </c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  <c r="BY169" s="201"/>
      <c r="BZ169" s="201"/>
      <c r="CA169" s="201"/>
      <c r="CB169" s="201"/>
      <c r="CC169" s="201"/>
      <c r="CD169" s="201"/>
      <c r="CE169" s="201"/>
    </row>
    <row r="170" customFormat="false" ht="14.15" hidden="false" customHeight="false" outlineLevel="0" collapsed="false">
      <c r="A170" s="201"/>
      <c r="B170" s="216" t="s">
        <v>113</v>
      </c>
      <c r="C170" s="63"/>
      <c r="D170" s="274"/>
      <c r="E170" s="224" t="str">
        <f aca="false">IF(OR(E$150=0,E$150="-"),"-",E169/E160)</f>
        <v>-</v>
      </c>
      <c r="F170" s="224" t="str">
        <f aca="false">IF(OR(F$150=0,F$150="-"),"-",F169/F160)</f>
        <v>-</v>
      </c>
      <c r="G170" s="224" t="str">
        <f aca="false">IF(OR(G$150=0,G$150="-"),"-",G169/G160)</f>
        <v>-</v>
      </c>
      <c r="H170" s="224" t="str">
        <f aca="false">IF(OR(H$150=0,H$150="-"),"-",H169/H160)</f>
        <v>-</v>
      </c>
      <c r="I170" s="224" t="str">
        <f aca="false">IF(OR(I$150=0,I$150="-"),"-",I169/I160)</f>
        <v>-</v>
      </c>
      <c r="J170" s="224" t="str">
        <f aca="false">IF(OR(J$150=0,J$150="-"),"-",J169/J160)</f>
        <v>-</v>
      </c>
      <c r="K170" s="224" t="str">
        <f aca="false">IF(OR(K$150=0,K$150="-"),"-",K169/K160)</f>
        <v>-</v>
      </c>
      <c r="L170" s="224" t="str">
        <f aca="false">IF(OR(L$150=0,L$150="-"),"-",L169/L160)</f>
        <v>-</v>
      </c>
      <c r="M170" s="224" t="str">
        <f aca="false">IF(OR(M$150=0,M$150="-"),"-",M169/M160)</f>
        <v>-</v>
      </c>
      <c r="N170" s="224" t="str">
        <f aca="false">IF(OR(N$150=0,N$150="-"),"-",N169/N160)</f>
        <v>-</v>
      </c>
      <c r="O170" s="224" t="str">
        <f aca="false">IF(OR(O$150=0,O$150="-"),"-",O169/O160)</f>
        <v>-</v>
      </c>
      <c r="P170" s="224" t="str">
        <f aca="false">IF(OR(P$150=0,P$150="-"),"-",P169/P160)</f>
        <v>-</v>
      </c>
      <c r="Q170" s="224" t="str">
        <f aca="false">IF(OR(Q$150=0,Q$150="-"),"-",Q169/Q160)</f>
        <v>-</v>
      </c>
      <c r="R170" s="224" t="str">
        <f aca="false">IF(OR(R$150=0,R$150="-"),"-",R169/R160)</f>
        <v>-</v>
      </c>
      <c r="S170" s="224" t="str">
        <f aca="false">IF(OR(S$150=0,S$150="-"),"-",S169/S160)</f>
        <v>-</v>
      </c>
      <c r="T170" s="224" t="str">
        <f aca="false">IF(OR(T$150=0,T$150="-"),"-",T169/T160)</f>
        <v>-</v>
      </c>
      <c r="U170" s="224" t="str">
        <f aca="false">IF(OR(U$150=0,U$150="-"),"-",U169/U160)</f>
        <v>-</v>
      </c>
      <c r="V170" s="224" t="str">
        <f aca="false">IF(OR(V$150=0,V$150="-"),"-",V169/V160)</f>
        <v>-</v>
      </c>
      <c r="W170" s="224" t="str">
        <f aca="false">IF(OR(W$150=0,W$150="-"),"-",W169/W160)</f>
        <v>-</v>
      </c>
      <c r="X170" s="224" t="str">
        <f aca="false">IF(OR(X$150=0,X$150="-"),"-",X169/X160)</f>
        <v>-</v>
      </c>
      <c r="Y170" s="224" t="str">
        <f aca="false">IF(OR(Y$150=0,Y$150="-"),"-",Y169/Y160)</f>
        <v>-</v>
      </c>
      <c r="Z170" s="224" t="str">
        <f aca="false">IF(OR(Z$150=0,Z$150="-"),"-",Z169/Z160)</f>
        <v>-</v>
      </c>
      <c r="AA170" s="224" t="str">
        <f aca="false">IF(OR(AA$150=0,AA$150="-"),"-",AA169/AA160)</f>
        <v>-</v>
      </c>
      <c r="AB170" s="224" t="str">
        <f aca="false">IF(OR(AB$150=0,AB$150="-"),"-",AB169/AB160)</f>
        <v>-</v>
      </c>
      <c r="AC170" s="224" t="str">
        <f aca="false">IF(OR(AC$150=0,AC$150="-"),"-",AC169/AC160)</f>
        <v>-</v>
      </c>
      <c r="AD170" s="224" t="str">
        <f aca="false">IF(OR(AD$150=0,AD$150="-"),"-",AD169/AD160)</f>
        <v>-</v>
      </c>
      <c r="AE170" s="224" t="str">
        <f aca="false">IF(OR(AE$150=0,AE$150="-"),"-",AE169/AE160)</f>
        <v>-</v>
      </c>
      <c r="AF170" s="224" t="str">
        <f aca="false">IF(OR(AF$150=0,AF$150="-"),"-",AF169/AF160)</f>
        <v>-</v>
      </c>
      <c r="AG170" s="224" t="str">
        <f aca="false">IF(OR(AG$150=0,AG$150="-"),"-",AG169/AG160)</f>
        <v>-</v>
      </c>
      <c r="AH170" s="224" t="str">
        <f aca="false">IF(OR(AH$150=0,AH$150="-"),"-",AH169/AH160)</f>
        <v>-</v>
      </c>
      <c r="AI170" s="224" t="str">
        <f aca="false">IF(OR(AI$150=0,AI$150="-"),"-",AI169/AI160)</f>
        <v>-</v>
      </c>
      <c r="AJ170" s="224" t="str">
        <f aca="false">IF(OR(AJ$150=0,AJ$150="-"),"-",AJ169/AJ160)</f>
        <v>-</v>
      </c>
      <c r="AK170" s="224" t="str">
        <f aca="false">IF(OR(AK$150=0,AK$150="-"),"-",AK169/AK160)</f>
        <v>-</v>
      </c>
      <c r="AL170" s="224" t="str">
        <f aca="false">IF(OR(AL$150=0,AL$150="-"),"-",AL169/AL160)</f>
        <v>-</v>
      </c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  <c r="BY170" s="201"/>
      <c r="BZ170" s="201"/>
      <c r="CA170" s="201"/>
      <c r="CB170" s="201"/>
      <c r="CC170" s="201"/>
      <c r="CD170" s="201"/>
      <c r="CE170" s="201"/>
    </row>
    <row r="171" customFormat="false" ht="15" hidden="false" customHeight="true" outlineLevel="0" collapsed="false"/>
    <row r="172" customFormat="false" ht="15" hidden="false" customHeight="true" outlineLevel="0" collapsed="false">
      <c r="A172" s="225"/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25"/>
      <c r="S172" s="225"/>
      <c r="T172" s="225"/>
      <c r="U172" s="225"/>
      <c r="V172" s="225"/>
      <c r="W172" s="225"/>
      <c r="X172" s="225"/>
      <c r="Y172" s="225"/>
      <c r="Z172" s="225"/>
      <c r="AA172" s="225"/>
      <c r="AB172" s="225"/>
      <c r="AC172" s="225"/>
      <c r="AD172" s="225"/>
      <c r="AE172" s="225"/>
      <c r="AF172" s="225"/>
      <c r="AG172" s="225"/>
      <c r="AH172" s="225"/>
      <c r="AI172" s="225"/>
      <c r="AJ172" s="225"/>
      <c r="AK172" s="225"/>
      <c r="AL172" s="225"/>
      <c r="AM172" s="225"/>
      <c r="AN172" s="225"/>
      <c r="AO172" s="225"/>
      <c r="AP172" s="225"/>
      <c r="AQ172" s="225"/>
      <c r="AR172" s="225"/>
      <c r="AS172" s="225"/>
      <c r="AT172" s="225"/>
      <c r="AU172" s="225"/>
      <c r="AV172" s="225"/>
      <c r="AW172" s="225"/>
      <c r="AX172" s="225"/>
      <c r="AY172" s="225"/>
      <c r="AZ172" s="225"/>
      <c r="BA172" s="225"/>
      <c r="BB172" s="225"/>
      <c r="BC172" s="225"/>
      <c r="BD172" s="225"/>
      <c r="BE172" s="225"/>
      <c r="BF172" s="225"/>
      <c r="BG172" s="225"/>
      <c r="BH172" s="225"/>
      <c r="BI172" s="225"/>
      <c r="BJ172" s="225"/>
      <c r="BK172" s="225"/>
      <c r="BL172" s="225"/>
      <c r="BM172" s="225"/>
      <c r="BN172" s="225"/>
      <c r="BO172" s="225"/>
      <c r="BP172" s="225"/>
      <c r="BQ172" s="225"/>
      <c r="BR172" s="225"/>
      <c r="BS172" s="225"/>
      <c r="BT172" s="225"/>
      <c r="BU172" s="225"/>
      <c r="BV172" s="225"/>
      <c r="BW172" s="225"/>
      <c r="BX172" s="225"/>
      <c r="BY172" s="225"/>
      <c r="BZ172" s="225"/>
      <c r="CA172" s="225"/>
      <c r="CB172" s="225"/>
      <c r="CC172" s="225"/>
      <c r="CD172" s="225"/>
      <c r="CE172" s="225"/>
    </row>
    <row r="173" customFormat="false" ht="12.8" hidden="false" customHeight="false" outlineLevel="0" collapsed="false">
      <c r="A173" s="225"/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25"/>
      <c r="S173" s="225"/>
      <c r="T173" s="225"/>
      <c r="U173" s="225"/>
      <c r="V173" s="225"/>
      <c r="W173" s="225"/>
      <c r="X173" s="225"/>
      <c r="Y173" s="225"/>
      <c r="Z173" s="225"/>
      <c r="AA173" s="225"/>
      <c r="AB173" s="225"/>
      <c r="AC173" s="225"/>
      <c r="AD173" s="225"/>
      <c r="AE173" s="225"/>
      <c r="AF173" s="225"/>
      <c r="AG173" s="225"/>
      <c r="AH173" s="225"/>
      <c r="AI173" s="225"/>
      <c r="AJ173" s="225"/>
      <c r="AK173" s="225"/>
      <c r="AL173" s="225"/>
      <c r="AM173" s="225"/>
      <c r="AN173" s="225"/>
      <c r="AO173" s="225"/>
      <c r="AP173" s="225"/>
      <c r="AQ173" s="225"/>
      <c r="AR173" s="225"/>
      <c r="AS173" s="225"/>
      <c r="AT173" s="225"/>
      <c r="AU173" s="225"/>
      <c r="AV173" s="225"/>
      <c r="AW173" s="225"/>
      <c r="AX173" s="225"/>
      <c r="AY173" s="225"/>
      <c r="AZ173" s="225"/>
      <c r="BA173" s="225"/>
      <c r="BB173" s="225"/>
      <c r="BC173" s="225"/>
      <c r="BD173" s="225"/>
      <c r="BE173" s="225"/>
      <c r="BF173" s="225"/>
      <c r="BG173" s="225"/>
      <c r="BH173" s="225"/>
      <c r="BI173" s="225"/>
      <c r="BJ173" s="225"/>
      <c r="BK173" s="225"/>
      <c r="BL173" s="225"/>
      <c r="BM173" s="225"/>
      <c r="BN173" s="225"/>
      <c r="BO173" s="225"/>
      <c r="BP173" s="225"/>
      <c r="BQ173" s="225"/>
      <c r="BR173" s="225"/>
      <c r="BS173" s="225"/>
      <c r="BT173" s="225"/>
      <c r="BU173" s="225"/>
      <c r="BV173" s="225"/>
      <c r="BW173" s="225"/>
      <c r="BX173" s="225"/>
      <c r="BY173" s="225"/>
      <c r="BZ173" s="225"/>
      <c r="CA173" s="225"/>
      <c r="CB173" s="225"/>
      <c r="CC173" s="225"/>
      <c r="CD173" s="225"/>
      <c r="CE173" s="225"/>
    </row>
    <row r="174" customFormat="false" ht="60" hidden="false" customHeight="true" outlineLevel="0" collapsed="false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275"/>
      <c r="BX174" s="4"/>
      <c r="BY174" s="4"/>
      <c r="BZ174" s="4"/>
      <c r="CA174" s="4"/>
      <c r="CB174" s="4"/>
      <c r="CC174" s="4"/>
      <c r="CD174" s="4"/>
      <c r="CE174" s="4"/>
    </row>
    <row r="175" customFormat="false" ht="12.8" hidden="false" customHeight="false" outlineLevel="0" collapsed="false">
      <c r="A175" s="276"/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  <c r="AF175" s="276"/>
      <c r="AG175" s="276"/>
      <c r="AH175" s="276"/>
      <c r="AI175" s="276"/>
      <c r="AJ175" s="276"/>
      <c r="AK175" s="276"/>
      <c r="AL175" s="276"/>
      <c r="AM175" s="276"/>
      <c r="AN175" s="276"/>
      <c r="AO175" s="276"/>
      <c r="AP175" s="225"/>
      <c r="AQ175" s="225"/>
      <c r="AR175" s="225"/>
      <c r="AS175" s="225"/>
      <c r="AT175" s="225"/>
      <c r="AU175" s="225"/>
      <c r="AV175" s="225"/>
      <c r="AW175" s="225"/>
      <c r="AX175" s="225"/>
      <c r="AY175" s="225"/>
      <c r="AZ175" s="225"/>
      <c r="BA175" s="225"/>
      <c r="BB175" s="225"/>
      <c r="BC175" s="225"/>
      <c r="BD175" s="225"/>
      <c r="BE175" s="225"/>
      <c r="BF175" s="225"/>
      <c r="BG175" s="225"/>
      <c r="BH175" s="225"/>
      <c r="BI175" s="225"/>
      <c r="BJ175" s="225"/>
      <c r="BK175" s="225"/>
      <c r="BL175" s="225"/>
      <c r="BM175" s="225"/>
      <c r="BN175" s="225"/>
      <c r="BO175" s="225"/>
      <c r="BP175" s="225"/>
      <c r="BQ175" s="225"/>
      <c r="BR175" s="225"/>
      <c r="BS175" s="225"/>
      <c r="BT175" s="225"/>
      <c r="BU175" s="225"/>
      <c r="BV175" s="225"/>
      <c r="BW175" s="225"/>
      <c r="BX175" s="276"/>
      <c r="BY175" s="276"/>
      <c r="BZ175" s="276"/>
      <c r="CA175" s="276"/>
      <c r="CB175" s="276"/>
      <c r="CC175" s="276"/>
      <c r="CD175" s="276"/>
      <c r="CE175" s="276"/>
    </row>
    <row r="176" customFormat="false" ht="15" hidden="false" customHeight="false" outlineLevel="0" collapsed="false">
      <c r="A176" s="277"/>
      <c r="B176" s="277"/>
      <c r="C176" s="277"/>
      <c r="D176" s="277"/>
      <c r="E176" s="227" t="s">
        <v>0</v>
      </c>
      <c r="F176" s="227"/>
      <c r="G176" s="227"/>
      <c r="H176" s="278" t="e">
        <f aca="false">H90</f>
        <v>#N/A</v>
      </c>
      <c r="I176" s="278"/>
      <c r="J176" s="278"/>
      <c r="K176" s="278"/>
      <c r="L176" s="278"/>
      <c r="M176" s="278"/>
      <c r="N176" s="278"/>
      <c r="O176" s="278"/>
      <c r="P176" s="53"/>
      <c r="Q176" s="277"/>
      <c r="R176" s="277"/>
      <c r="S176" s="13" t="s">
        <v>1</v>
      </c>
      <c r="T176" s="277"/>
      <c r="U176" s="277"/>
      <c r="V176" s="277"/>
      <c r="W176" s="277"/>
      <c r="X176" s="277"/>
      <c r="Y176" s="277"/>
      <c r="Z176" s="230"/>
      <c r="AA176" s="230"/>
      <c r="AB176" s="230"/>
      <c r="AC176" s="230"/>
      <c r="AD176" s="230"/>
      <c r="AE176" s="230"/>
      <c r="AF176" s="230"/>
      <c r="AG176" s="279" t="s">
        <v>2</v>
      </c>
      <c r="AH176" s="279"/>
      <c r="AI176" s="280" t="s">
        <v>3</v>
      </c>
      <c r="AJ176" s="280"/>
      <c r="AK176" s="277"/>
      <c r="AL176" s="277"/>
      <c r="AM176" s="277"/>
      <c r="AN176" s="277"/>
      <c r="AO176" s="277"/>
      <c r="AP176" s="281"/>
      <c r="AQ176" s="281"/>
      <c r="AR176" s="281"/>
      <c r="AS176" s="281"/>
      <c r="AT176" s="281"/>
      <c r="AU176" s="281"/>
      <c r="AV176" s="281"/>
      <c r="AW176" s="281"/>
      <c r="AX176" s="281"/>
      <c r="AY176" s="281"/>
      <c r="AZ176" s="281"/>
      <c r="BA176" s="281"/>
      <c r="BB176" s="281"/>
      <c r="BC176" s="281"/>
      <c r="BD176" s="281"/>
      <c r="BE176" s="281"/>
      <c r="BF176" s="281"/>
      <c r="BG176" s="281"/>
      <c r="BH176" s="281"/>
      <c r="BI176" s="281"/>
      <c r="BJ176" s="281"/>
      <c r="BK176" s="281"/>
      <c r="BL176" s="281"/>
      <c r="BM176" s="281"/>
      <c r="BN176" s="281"/>
      <c r="BO176" s="281"/>
      <c r="BP176" s="281"/>
      <c r="BQ176" s="281"/>
      <c r="BR176" s="281"/>
      <c r="BS176" s="281"/>
      <c r="BT176" s="281"/>
      <c r="BU176" s="281"/>
      <c r="BV176" s="281"/>
      <c r="BW176" s="281"/>
      <c r="BX176" s="277"/>
      <c r="BY176" s="277"/>
      <c r="BZ176" s="277"/>
      <c r="CA176" s="277"/>
      <c r="CB176" s="277"/>
      <c r="CC176" s="277"/>
      <c r="CD176" s="277"/>
      <c r="CE176" s="282"/>
    </row>
    <row r="177" customFormat="false" ht="17.35" hidden="false" customHeight="false" outlineLevel="0" collapsed="false">
      <c r="A177" s="277"/>
      <c r="B177" s="283" t="s">
        <v>153</v>
      </c>
      <c r="C177" s="277"/>
      <c r="D177" s="277"/>
      <c r="E177" s="227" t="s">
        <v>5</v>
      </c>
      <c r="F177" s="227"/>
      <c r="G177" s="227"/>
      <c r="H177" s="284" t="n">
        <f aca="false">H91</f>
        <v>11</v>
      </c>
      <c r="I177" s="284" t="str">
        <f aca="false">I6</f>
        <v>B</v>
      </c>
      <c r="J177" s="284"/>
      <c r="K177" s="284"/>
      <c r="L177" s="53"/>
      <c r="M177" s="53"/>
      <c r="N177" s="53"/>
      <c r="O177" s="53"/>
      <c r="P177" s="53"/>
      <c r="Q177" s="277"/>
      <c r="R177" s="277"/>
      <c r="S177" s="26" t="s">
        <v>6</v>
      </c>
      <c r="T177" s="277"/>
      <c r="U177" s="27" t="s">
        <v>7</v>
      </c>
      <c r="V177" s="27"/>
      <c r="W177" s="27"/>
      <c r="X177" s="27"/>
      <c r="Y177" s="277"/>
      <c r="Z177" s="285" t="s">
        <v>8</v>
      </c>
      <c r="AA177" s="285"/>
      <c r="AB177" s="285"/>
      <c r="AC177" s="285"/>
      <c r="AD177" s="285"/>
      <c r="AE177" s="285"/>
      <c r="AF177" s="285"/>
      <c r="AG177" s="286" t="n">
        <f aca="false">IF($B$186="","",COUNTIF($CE$186:$CE$235,"6/3 සමත්"))</f>
        <v>0</v>
      </c>
      <c r="AH177" s="286"/>
      <c r="AI177" s="237" t="n">
        <f aca="false">IF($B$186="","",(AG177/$U$178)*100)</f>
        <v>0</v>
      </c>
      <c r="AJ177" s="237"/>
      <c r="AK177" s="277"/>
      <c r="AL177" s="277"/>
      <c r="AM177" s="277"/>
      <c r="AN177" s="277"/>
      <c r="AO177" s="277"/>
      <c r="AP177" s="281"/>
      <c r="AQ177" s="281"/>
      <c r="AR177" s="281"/>
      <c r="AS177" s="281"/>
      <c r="AT177" s="281"/>
      <c r="AU177" s="281"/>
      <c r="AV177" s="281"/>
      <c r="AW177" s="281"/>
      <c r="AX177" s="281"/>
      <c r="AY177" s="281"/>
      <c r="AZ177" s="281"/>
      <c r="BA177" s="281"/>
      <c r="BB177" s="281"/>
      <c r="BC177" s="281"/>
      <c r="BD177" s="281"/>
      <c r="BE177" s="281"/>
      <c r="BF177" s="281"/>
      <c r="BG177" s="281"/>
      <c r="BH177" s="281"/>
      <c r="BI177" s="281"/>
      <c r="BJ177" s="281"/>
      <c r="BK177" s="281"/>
      <c r="BL177" s="281"/>
      <c r="BM177" s="281"/>
      <c r="BN177" s="281"/>
      <c r="BO177" s="281"/>
      <c r="BP177" s="281"/>
      <c r="BQ177" s="281"/>
      <c r="BR177" s="281"/>
      <c r="BS177" s="281"/>
      <c r="BT177" s="281"/>
      <c r="BU177" s="281"/>
      <c r="BV177" s="281"/>
      <c r="BW177" s="281"/>
      <c r="BX177" s="277"/>
      <c r="BY177" s="277"/>
      <c r="BZ177" s="277"/>
      <c r="CA177" s="277"/>
      <c r="CB177" s="277"/>
      <c r="CC177" s="277"/>
      <c r="CD177" s="277"/>
      <c r="CE177" s="282"/>
    </row>
    <row r="178" customFormat="false" ht="17.35" hidden="false" customHeight="false" outlineLevel="0" collapsed="false">
      <c r="A178" s="277"/>
      <c r="B178" s="283"/>
      <c r="C178" s="277"/>
      <c r="D178" s="277"/>
      <c r="E178" s="227" t="s">
        <v>9</v>
      </c>
      <c r="F178" s="227"/>
      <c r="G178" s="227"/>
      <c r="H178" s="278" t="str">
        <f aca="false">H92</f>
        <v/>
      </c>
      <c r="I178" s="278"/>
      <c r="J178" s="284"/>
      <c r="K178" s="284"/>
      <c r="L178" s="53"/>
      <c r="M178" s="53"/>
      <c r="N178" s="53"/>
      <c r="O178" s="53"/>
      <c r="P178" s="53"/>
      <c r="Q178" s="277"/>
      <c r="R178" s="277"/>
      <c r="S178" s="34" t="s">
        <v>10</v>
      </c>
      <c r="T178" s="277"/>
      <c r="U178" s="27" t="n">
        <f aca="false">IF($B$186="",0,50-COUNTIF($B$186:$B$235,""))</f>
        <v>40</v>
      </c>
      <c r="V178" s="27"/>
      <c r="W178" s="27"/>
      <c r="X178" s="27"/>
      <c r="Y178" s="277"/>
      <c r="Z178" s="285" t="s">
        <v>11</v>
      </c>
      <c r="AA178" s="285"/>
      <c r="AB178" s="285"/>
      <c r="AC178" s="285"/>
      <c r="AD178" s="285"/>
      <c r="AE178" s="285"/>
      <c r="AF178" s="285"/>
      <c r="AG178" s="35" t="n">
        <f aca="false">IF($B$186="","",COUNTIF($CE$186:$CE$235,"5/3 සමත්"))</f>
        <v>0</v>
      </c>
      <c r="AH178" s="35"/>
      <c r="AI178" s="36" t="n">
        <f aca="false">IF($B$186="","",(AG178/$U$178)*100)</f>
        <v>0</v>
      </c>
      <c r="AJ178" s="36"/>
      <c r="AK178" s="277"/>
      <c r="AL178" s="277"/>
      <c r="AM178" s="277"/>
      <c r="AN178" s="277"/>
      <c r="AO178" s="277"/>
      <c r="AP178" s="281"/>
      <c r="AQ178" s="281"/>
      <c r="AR178" s="281"/>
      <c r="AS178" s="281"/>
      <c r="AT178" s="281"/>
      <c r="AU178" s="281"/>
      <c r="AV178" s="281"/>
      <c r="AW178" s="281"/>
      <c r="AX178" s="281"/>
      <c r="AY178" s="281"/>
      <c r="AZ178" s="281"/>
      <c r="BA178" s="281"/>
      <c r="BB178" s="281"/>
      <c r="BC178" s="281"/>
      <c r="BD178" s="281"/>
      <c r="BE178" s="281"/>
      <c r="BF178" s="281"/>
      <c r="BG178" s="281"/>
      <c r="BH178" s="281"/>
      <c r="BI178" s="281"/>
      <c r="BJ178" s="281"/>
      <c r="BK178" s="281"/>
      <c r="BL178" s="281"/>
      <c r="BM178" s="281"/>
      <c r="BN178" s="281"/>
      <c r="BO178" s="281"/>
      <c r="BP178" s="281"/>
      <c r="BQ178" s="281"/>
      <c r="BR178" s="281"/>
      <c r="BS178" s="281"/>
      <c r="BT178" s="281"/>
      <c r="BU178" s="281"/>
      <c r="BV178" s="281"/>
      <c r="BW178" s="281"/>
      <c r="BX178" s="277"/>
      <c r="BY178" s="277"/>
      <c r="BZ178" s="277"/>
      <c r="CA178" s="277"/>
      <c r="CB178" s="277"/>
      <c r="CC178" s="277"/>
      <c r="CD178" s="277"/>
      <c r="CE178" s="282"/>
    </row>
    <row r="179" customFormat="false" ht="15" hidden="false" customHeight="false" outlineLevel="0" collapsed="false">
      <c r="A179" s="277"/>
      <c r="B179" s="283"/>
      <c r="C179" s="277"/>
      <c r="D179" s="277"/>
      <c r="E179" s="227" t="s">
        <v>12</v>
      </c>
      <c r="F179" s="227"/>
      <c r="G179" s="227"/>
      <c r="H179" s="278" t="s">
        <v>13</v>
      </c>
      <c r="I179" s="278"/>
      <c r="J179" s="284"/>
      <c r="K179" s="284"/>
      <c r="L179" s="53"/>
      <c r="M179" s="53"/>
      <c r="N179" s="53"/>
      <c r="O179" s="53"/>
      <c r="P179" s="53"/>
      <c r="Q179" s="277"/>
      <c r="R179" s="277"/>
      <c r="S179" s="37" t="s">
        <v>14</v>
      </c>
      <c r="T179" s="277"/>
      <c r="U179" s="277"/>
      <c r="V179" s="277"/>
      <c r="W179" s="277"/>
      <c r="X179" s="277"/>
      <c r="Y179" s="277"/>
      <c r="Z179" s="287" t="s">
        <v>15</v>
      </c>
      <c r="AA179" s="287"/>
      <c r="AB179" s="287"/>
      <c r="AC179" s="287"/>
      <c r="AD179" s="287"/>
      <c r="AE179" s="287"/>
      <c r="AF179" s="287"/>
      <c r="AG179" s="231" t="n">
        <f aca="false">IF($B$186="","",SUM(AG177:AG178))</f>
        <v>0</v>
      </c>
      <c r="AH179" s="231"/>
      <c r="AI179" s="288" t="n">
        <f aca="false">IF($B$186="","",(AG179/$U$178)*100)</f>
        <v>0</v>
      </c>
      <c r="AJ179" s="288"/>
      <c r="AK179" s="277"/>
      <c r="AL179" s="277"/>
      <c r="AM179" s="277"/>
      <c r="AN179" s="277"/>
      <c r="AO179" s="277"/>
      <c r="AP179" s="281"/>
      <c r="AQ179" s="281"/>
      <c r="AR179" s="281"/>
      <c r="AS179" s="281"/>
      <c r="AT179" s="281"/>
      <c r="AU179" s="281"/>
      <c r="AV179" s="281"/>
      <c r="AW179" s="281"/>
      <c r="AX179" s="281"/>
      <c r="AY179" s="281"/>
      <c r="AZ179" s="281"/>
      <c r="BA179" s="281"/>
      <c r="BB179" s="281"/>
      <c r="BC179" s="281"/>
      <c r="BD179" s="281"/>
      <c r="BE179" s="281"/>
      <c r="BF179" s="281"/>
      <c r="BG179" s="281"/>
      <c r="BH179" s="281"/>
      <c r="BI179" s="281"/>
      <c r="BJ179" s="281"/>
      <c r="BK179" s="281"/>
      <c r="BL179" s="281"/>
      <c r="BM179" s="281"/>
      <c r="BN179" s="281"/>
      <c r="BO179" s="281"/>
      <c r="BP179" s="281"/>
      <c r="BQ179" s="281"/>
      <c r="BR179" s="281"/>
      <c r="BS179" s="281"/>
      <c r="BT179" s="281"/>
      <c r="BU179" s="281"/>
      <c r="BV179" s="281"/>
      <c r="BW179" s="281"/>
      <c r="BX179" s="277"/>
      <c r="BY179" s="277"/>
      <c r="BZ179" s="277"/>
      <c r="CA179" s="277"/>
      <c r="CB179" s="277"/>
      <c r="CC179" s="277"/>
      <c r="CD179" s="277"/>
      <c r="CE179" s="282"/>
    </row>
    <row r="180" customFormat="false" ht="15" hidden="false" customHeight="false" outlineLevel="0" collapsed="false">
      <c r="A180" s="277"/>
      <c r="B180" s="289" t="n">
        <f aca="false">B94</f>
        <v>2025</v>
      </c>
      <c r="C180" s="277"/>
      <c r="D180" s="277"/>
      <c r="E180" s="227" t="s">
        <v>16</v>
      </c>
      <c r="F180" s="227"/>
      <c r="G180" s="227"/>
      <c r="H180" s="278" t="s">
        <v>21</v>
      </c>
      <c r="I180" s="278"/>
      <c r="J180" s="278"/>
      <c r="K180" s="278"/>
      <c r="L180" s="278"/>
      <c r="M180" s="278"/>
      <c r="N180" s="290" t="s">
        <v>18</v>
      </c>
      <c r="O180" s="291" t="n">
        <f aca="false">O94</f>
        <v>2025</v>
      </c>
      <c r="P180" s="291"/>
      <c r="Q180" s="277"/>
      <c r="R180" s="277"/>
      <c r="S180" s="46" t="s">
        <v>19</v>
      </c>
      <c r="T180" s="277"/>
      <c r="U180" s="277"/>
      <c r="V180" s="277"/>
      <c r="W180" s="277"/>
      <c r="X180" s="277"/>
      <c r="Y180" s="277"/>
      <c r="Z180" s="285" t="s">
        <v>20</v>
      </c>
      <c r="AA180" s="285"/>
      <c r="AB180" s="285"/>
      <c r="AC180" s="285"/>
      <c r="AD180" s="285"/>
      <c r="AE180" s="285"/>
      <c r="AF180" s="285"/>
      <c r="AG180" s="47" t="n">
        <f aca="false">IF($B$186="","",COUNTIF($CE$186:$CE$235,"සමත් කළ හැකි"))</f>
        <v>0</v>
      </c>
      <c r="AH180" s="47"/>
      <c r="AI180" s="48" t="n">
        <f aca="false">IF($B$186="","",(AG180/$U$178)*100)</f>
        <v>0</v>
      </c>
      <c r="AJ180" s="48"/>
      <c r="AK180" s="277"/>
      <c r="AL180" s="277"/>
      <c r="AM180" s="277"/>
      <c r="AN180" s="277"/>
      <c r="AO180" s="277"/>
      <c r="AP180" s="281"/>
      <c r="AQ180" s="281"/>
      <c r="AR180" s="281"/>
      <c r="AS180" s="281"/>
      <c r="AT180" s="281"/>
      <c r="AU180" s="281"/>
      <c r="AV180" s="281"/>
      <c r="AW180" s="281"/>
      <c r="AX180" s="281"/>
      <c r="AY180" s="281"/>
      <c r="AZ180" s="281"/>
      <c r="BA180" s="281"/>
      <c r="BB180" s="281"/>
      <c r="BC180" s="281"/>
      <c r="BD180" s="281"/>
      <c r="BE180" s="281"/>
      <c r="BF180" s="281"/>
      <c r="BG180" s="281"/>
      <c r="BH180" s="281"/>
      <c r="BI180" s="281"/>
      <c r="BJ180" s="281"/>
      <c r="BK180" s="281"/>
      <c r="BL180" s="281"/>
      <c r="BM180" s="281"/>
      <c r="BN180" s="281"/>
      <c r="BO180" s="281"/>
      <c r="BP180" s="281"/>
      <c r="BQ180" s="281"/>
      <c r="BR180" s="281"/>
      <c r="BS180" s="281"/>
      <c r="BT180" s="281"/>
      <c r="BU180" s="281"/>
      <c r="BV180" s="281"/>
      <c r="BW180" s="281"/>
      <c r="BX180" s="277"/>
      <c r="BY180" s="277"/>
      <c r="BZ180" s="277"/>
      <c r="CA180" s="277"/>
      <c r="CB180" s="277"/>
      <c r="CC180" s="277"/>
      <c r="CD180" s="277"/>
      <c r="CE180" s="282"/>
    </row>
    <row r="181" customFormat="false" ht="15" hidden="false" customHeight="false" outlineLevel="0" collapsed="false">
      <c r="A181" s="277"/>
      <c r="B181" s="289"/>
      <c r="C181" s="277"/>
      <c r="D181" s="277"/>
      <c r="E181" s="245" t="s">
        <v>22</v>
      </c>
      <c r="F181" s="246"/>
      <c r="G181" s="246"/>
      <c r="H181" s="53"/>
      <c r="I181" s="53"/>
      <c r="J181" s="53"/>
      <c r="K181" s="53"/>
      <c r="L181" s="53"/>
      <c r="M181" s="247"/>
      <c r="N181" s="277"/>
      <c r="O181" s="277"/>
      <c r="P181" s="277"/>
      <c r="Q181" s="277"/>
      <c r="R181" s="277"/>
      <c r="S181" s="277"/>
      <c r="T181" s="277"/>
      <c r="U181" s="277"/>
      <c r="V181" s="277"/>
      <c r="W181" s="277"/>
      <c r="X181" s="277"/>
      <c r="Y181" s="277"/>
      <c r="Z181" s="285" t="s">
        <v>23</v>
      </c>
      <c r="AA181" s="285"/>
      <c r="AB181" s="285"/>
      <c r="AC181" s="285"/>
      <c r="AD181" s="285"/>
      <c r="AE181" s="285"/>
      <c r="AF181" s="285"/>
      <c r="AG181" s="55" t="n">
        <f aca="false">IF($B$186="","",(+AG177+AG178+AG180))</f>
        <v>0</v>
      </c>
      <c r="AH181" s="55"/>
      <c r="AI181" s="56" t="n">
        <f aca="false">IF($B$186="","",(AG181/$U$178)*100)</f>
        <v>0</v>
      </c>
      <c r="AJ181" s="56"/>
      <c r="AK181" s="277"/>
      <c r="AL181" s="277"/>
      <c r="AM181" s="277"/>
      <c r="AN181" s="277"/>
      <c r="AO181" s="277"/>
      <c r="AP181" s="281"/>
      <c r="AQ181" s="281"/>
      <c r="AR181" s="281"/>
      <c r="AS181" s="281"/>
      <c r="AT181" s="281"/>
      <c r="AU181" s="281"/>
      <c r="AV181" s="281"/>
      <c r="AW181" s="281"/>
      <c r="AX181" s="281"/>
      <c r="AY181" s="281"/>
      <c r="AZ181" s="281"/>
      <c r="BA181" s="281"/>
      <c r="BB181" s="281"/>
      <c r="BC181" s="281"/>
      <c r="BD181" s="281"/>
      <c r="BE181" s="281"/>
      <c r="BF181" s="281"/>
      <c r="BG181" s="281"/>
      <c r="BH181" s="281"/>
      <c r="BI181" s="281"/>
      <c r="BJ181" s="281"/>
      <c r="BK181" s="281"/>
      <c r="BL181" s="281"/>
      <c r="BM181" s="281"/>
      <c r="BN181" s="281"/>
      <c r="BO181" s="281"/>
      <c r="BP181" s="281"/>
      <c r="BQ181" s="281"/>
      <c r="BR181" s="281"/>
      <c r="BS181" s="281"/>
      <c r="BT181" s="281"/>
      <c r="BU181" s="281"/>
      <c r="BV181" s="281"/>
      <c r="BW181" s="281"/>
      <c r="BX181" s="277"/>
      <c r="BY181" s="277"/>
      <c r="BZ181" s="277"/>
      <c r="CA181" s="277"/>
      <c r="CB181" s="277"/>
      <c r="CC181" s="277"/>
      <c r="CD181" s="277"/>
      <c r="CE181" s="282"/>
    </row>
    <row r="182" customFormat="false" ht="15" hidden="false" customHeight="false" outlineLevel="0" collapsed="false">
      <c r="A182" s="277"/>
      <c r="B182" s="277"/>
      <c r="C182" s="277"/>
      <c r="D182" s="277"/>
      <c r="E182" s="277"/>
      <c r="F182" s="277"/>
      <c r="G182" s="277"/>
      <c r="H182" s="277"/>
      <c r="I182" s="277"/>
      <c r="J182" s="277"/>
      <c r="K182" s="277"/>
      <c r="L182" s="277"/>
      <c r="M182" s="277"/>
      <c r="N182" s="277"/>
      <c r="O182" s="277"/>
      <c r="P182" s="277"/>
      <c r="Q182" s="277"/>
      <c r="R182" s="277"/>
      <c r="S182" s="277"/>
      <c r="T182" s="277"/>
      <c r="U182" s="277"/>
      <c r="V182" s="277"/>
      <c r="W182" s="277"/>
      <c r="X182" s="277"/>
      <c r="Y182" s="277"/>
      <c r="Z182" s="292" t="s">
        <v>24</v>
      </c>
      <c r="AA182" s="293"/>
      <c r="AB182" s="293"/>
      <c r="AC182" s="293"/>
      <c r="AD182" s="293"/>
      <c r="AE182" s="293"/>
      <c r="AF182" s="293"/>
      <c r="AG182" s="294" t="n">
        <f aca="false">IF(B186="","",COUNTIF($CE$186:$CE$235,"W9"))</f>
        <v>0</v>
      </c>
      <c r="AH182" s="294"/>
      <c r="AI182" s="295" t="n">
        <f aca="false">IF($B$186="","",(AG182/$U$178)*100)</f>
        <v>0</v>
      </c>
      <c r="AJ182" s="295"/>
      <c r="AK182" s="277"/>
      <c r="AL182" s="296"/>
      <c r="AM182" s="277"/>
      <c r="AN182" s="277"/>
      <c r="AO182" s="277"/>
      <c r="AP182" s="281"/>
      <c r="AQ182" s="281"/>
      <c r="AR182" s="281"/>
      <c r="AS182" s="281"/>
      <c r="AT182" s="281"/>
      <c r="AU182" s="281"/>
      <c r="AV182" s="281"/>
      <c r="AW182" s="281"/>
      <c r="AX182" s="281"/>
      <c r="AY182" s="281"/>
      <c r="AZ182" s="281"/>
      <c r="BA182" s="281"/>
      <c r="BB182" s="281"/>
      <c r="BC182" s="281"/>
      <c r="BD182" s="281"/>
      <c r="BE182" s="281"/>
      <c r="BF182" s="281"/>
      <c r="BG182" s="281"/>
      <c r="BH182" s="281"/>
      <c r="BI182" s="281"/>
      <c r="BJ182" s="281"/>
      <c r="BK182" s="281"/>
      <c r="BL182" s="281"/>
      <c r="BM182" s="281"/>
      <c r="BN182" s="281"/>
      <c r="BO182" s="281"/>
      <c r="BP182" s="281"/>
      <c r="BQ182" s="281"/>
      <c r="BR182" s="281"/>
      <c r="BS182" s="281"/>
      <c r="BT182" s="281"/>
      <c r="BU182" s="281"/>
      <c r="BV182" s="281"/>
      <c r="BW182" s="281"/>
      <c r="BX182" s="277"/>
      <c r="BY182" s="277"/>
      <c r="BZ182" s="277"/>
      <c r="CA182" s="277"/>
      <c r="CB182" s="277"/>
      <c r="CC182" s="277"/>
      <c r="CD182" s="277"/>
      <c r="CE182" s="282"/>
    </row>
    <row r="183" customFormat="false" ht="14.25" hidden="false" customHeight="true" outlineLevel="0" collapsed="false">
      <c r="A183" s="65" t="s">
        <v>25</v>
      </c>
      <c r="B183" s="66" t="s">
        <v>26</v>
      </c>
      <c r="C183" s="297" t="s">
        <v>27</v>
      </c>
      <c r="D183" s="298" t="s">
        <v>28</v>
      </c>
      <c r="E183" s="69" t="s">
        <v>29</v>
      </c>
      <c r="F183" s="69"/>
      <c r="G183" s="70" t="s">
        <v>30</v>
      </c>
      <c r="H183" s="70"/>
      <c r="I183" s="70"/>
      <c r="J183" s="70"/>
      <c r="K183" s="71" t="s">
        <v>31</v>
      </c>
      <c r="L183" s="72" t="s">
        <v>32</v>
      </c>
      <c r="M183" s="72" t="s">
        <v>33</v>
      </c>
      <c r="N183" s="73" t="s">
        <v>34</v>
      </c>
      <c r="O183" s="74" t="s">
        <v>35</v>
      </c>
      <c r="P183" s="74"/>
      <c r="Q183" s="74"/>
      <c r="R183" s="74"/>
      <c r="S183" s="74"/>
      <c r="T183" s="74"/>
      <c r="U183" s="74"/>
      <c r="V183" s="74"/>
      <c r="W183" s="70" t="s">
        <v>36</v>
      </c>
      <c r="X183" s="70"/>
      <c r="Y183" s="70"/>
      <c r="Z183" s="70"/>
      <c r="AA183" s="70"/>
      <c r="AB183" s="70"/>
      <c r="AC183" s="70"/>
      <c r="AD183" s="70"/>
      <c r="AE183" s="70" t="s">
        <v>37</v>
      </c>
      <c r="AF183" s="70"/>
      <c r="AG183" s="70"/>
      <c r="AH183" s="70"/>
      <c r="AI183" s="70"/>
      <c r="AJ183" s="70"/>
      <c r="AK183" s="70"/>
      <c r="AL183" s="70"/>
      <c r="AM183" s="75" t="s">
        <v>38</v>
      </c>
      <c r="AN183" s="76" t="s">
        <v>39</v>
      </c>
      <c r="AO183" s="77" t="s">
        <v>40</v>
      </c>
      <c r="AP183" s="78" t="s">
        <v>29</v>
      </c>
      <c r="AQ183" s="78"/>
      <c r="AR183" s="79" t="s">
        <v>30</v>
      </c>
      <c r="AS183" s="79"/>
      <c r="AT183" s="79"/>
      <c r="AU183" s="79"/>
      <c r="AV183" s="71" t="s">
        <v>31</v>
      </c>
      <c r="AW183" s="72" t="s">
        <v>32</v>
      </c>
      <c r="AX183" s="72" t="s">
        <v>33</v>
      </c>
      <c r="AY183" s="73" t="s">
        <v>34</v>
      </c>
      <c r="AZ183" s="80" t="s">
        <v>35</v>
      </c>
      <c r="BA183" s="80"/>
      <c r="BB183" s="80"/>
      <c r="BC183" s="80"/>
      <c r="BD183" s="80"/>
      <c r="BE183" s="80"/>
      <c r="BF183" s="80"/>
      <c r="BG183" s="80"/>
      <c r="BH183" s="81" t="s">
        <v>36</v>
      </c>
      <c r="BI183" s="81"/>
      <c r="BJ183" s="81"/>
      <c r="BK183" s="81"/>
      <c r="BL183" s="81"/>
      <c r="BM183" s="81"/>
      <c r="BN183" s="81"/>
      <c r="BO183" s="81"/>
      <c r="BP183" s="81" t="s">
        <v>37</v>
      </c>
      <c r="BQ183" s="81"/>
      <c r="BR183" s="81"/>
      <c r="BS183" s="81"/>
      <c r="BT183" s="81"/>
      <c r="BU183" s="81"/>
      <c r="BV183" s="81"/>
      <c r="BW183" s="81"/>
      <c r="BX183" s="70"/>
      <c r="BY183" s="70"/>
      <c r="BZ183" s="70"/>
      <c r="CA183" s="70"/>
      <c r="CB183" s="70"/>
      <c r="CC183" s="70"/>
      <c r="CD183" s="70"/>
      <c r="CE183" s="82"/>
    </row>
    <row r="184" customFormat="false" ht="104.25" hidden="false" customHeight="true" outlineLevel="0" collapsed="false">
      <c r="A184" s="65"/>
      <c r="B184" s="66"/>
      <c r="C184" s="297"/>
      <c r="D184" s="298"/>
      <c r="E184" s="102" t="str">
        <f aca="false">'විෂය තොරතුරු'!M13</f>
        <v>සිංහල භාෂාව හා සාහිත්‍යය</v>
      </c>
      <c r="F184" s="103" t="str">
        <f aca="false">'විෂය තොරතුරු'!N13</f>
        <v/>
      </c>
      <c r="G184" s="102" t="str">
        <f aca="false">'විෂය තොරතුරු'!O13</f>
        <v>බුද්ධ ධර්මය</v>
      </c>
      <c r="H184" s="104" t="str">
        <f aca="false">'විෂය තොරතුරු'!P13</f>
        <v>කතෝලික ධර්මය</v>
      </c>
      <c r="I184" s="104" t="str">
        <f aca="false">'විෂය තොරතුරු'!Q13</f>
        <v>ක්‍රිස්තියානි ධර්මය (ඉංග්‍රීසි)</v>
      </c>
      <c r="J184" s="103" t="str">
        <f aca="false">'විෂය තොරතුරු'!R13</f>
        <v/>
      </c>
      <c r="K184" s="71"/>
      <c r="L184" s="72"/>
      <c r="M184" s="72"/>
      <c r="N184" s="73"/>
      <c r="O184" s="102" t="str">
        <f aca="false">'විෂය තොරතුරු'!W13</f>
        <v>ව්‍යාපාර හා ගිණුම්කරණ අධ්‍යයනය</v>
      </c>
      <c r="P184" s="104" t="str">
        <f aca="false">'විෂය තොරතුරු'!X13</f>
        <v>පුරවැසි අධ්‍යාපනය</v>
      </c>
      <c r="Q184" s="104" t="str">
        <f aca="false">'විෂය තොරතුරු'!Y13</f>
        <v>දෙවන භාෂාවක් ලෙස (දෙමල)</v>
      </c>
      <c r="R184" s="104" t="str">
        <f aca="false">'විෂය තොරතුරු'!Z13</f>
        <v>භුගෝල විද්‍යාව</v>
      </c>
      <c r="S184" s="104" t="str">
        <f aca="false">'විෂය තොරතුරු'!AA13</f>
        <v/>
      </c>
      <c r="T184" s="104" t="str">
        <f aca="false">'විෂය තොරතුරු'!AB13</f>
        <v/>
      </c>
      <c r="U184" s="104" t="str">
        <f aca="false">'විෂය තොරතුරු'!AC13</f>
        <v/>
      </c>
      <c r="V184" s="103" t="str">
        <f aca="false">'විෂය තොරතුරු'!AD13</f>
        <v/>
      </c>
      <c r="W184" s="102" t="str">
        <f aca="false">'විෂය තොරතුරු'!AE13</f>
        <v>චිත්‍ර</v>
      </c>
      <c r="X184" s="104" t="str">
        <f aca="false">'විෂය තොරතුරු'!AF13</f>
        <v>නැටුම් (දේශීය)</v>
      </c>
      <c r="Y184" s="104" t="str">
        <f aca="false">'විෂය තොරතුරු'!AG13</f>
        <v>සංගීතය (පෙරදිග)</v>
      </c>
      <c r="Z184" s="104" t="str">
        <f aca="false">'විෂය තොරතුරු'!AH13</f>
        <v>සංගීතය (අපරදිග)</v>
      </c>
      <c r="AA184" s="104" t="str">
        <f aca="false">'විෂය තොරතුරු'!AI13</f>
        <v>නාට්‍ය හා රංග කලාව (සිංහල)</v>
      </c>
      <c r="AB184" s="104" t="str">
        <f aca="false">'විෂය තොරතුරු'!AJ13</f>
        <v>සාහිත්‍ය රසාස්වාදය (ඉංග්‍රිසි)</v>
      </c>
      <c r="AC184" s="104" t="str">
        <f aca="false">'විෂය තොරතුරු'!AK13</f>
        <v/>
      </c>
      <c r="AD184" s="103" t="str">
        <f aca="false">'විෂය තොරතුරු'!AL13</f>
        <v/>
      </c>
      <c r="AE184" s="102" t="str">
        <f aca="false">'විෂය තොරතුරු'!AM13</f>
        <v>තොරතුරු සන්නිවේදන තාක්ෂණය</v>
      </c>
      <c r="AF184" s="104" t="str">
        <f aca="false">'විෂය තොරතුරු'!AN13</f>
        <v>සන්නිවේදන මාධ්‍ය අධ්‍ය්‍යනය</v>
      </c>
      <c r="AG184" s="104" t="str">
        <f aca="false">'විෂය තොරතුරු'!AO13</f>
        <v>සෞඛ්‍ය හා ශාරීරික අධ්‍යාපනය</v>
      </c>
      <c r="AH184" s="104" t="str">
        <f aca="false">'විෂය තොරතුරු'!AP13</f>
        <v/>
      </c>
      <c r="AI184" s="104" t="str">
        <f aca="false">'විෂය තොරතුරු'!AQ13</f>
        <v/>
      </c>
      <c r="AJ184" s="104" t="str">
        <f aca="false">'විෂය තොරතුරු'!AR13</f>
        <v/>
      </c>
      <c r="AK184" s="104" t="str">
        <f aca="false">'විෂය තොරතුරු'!AS13</f>
        <v/>
      </c>
      <c r="AL184" s="103" t="str">
        <f aca="false">'විෂය තොරතුරු'!AT13</f>
        <v/>
      </c>
      <c r="AM184" s="75"/>
      <c r="AN184" s="76"/>
      <c r="AO184" s="77"/>
      <c r="AP184" s="105" t="str">
        <f aca="false">E184</f>
        <v>සිංහල භාෂාව හා සාහිත්‍යය</v>
      </c>
      <c r="AQ184" s="104" t="str">
        <f aca="false">F184</f>
        <v/>
      </c>
      <c r="AR184" s="104" t="str">
        <f aca="false">G184</f>
        <v>බුද්ධ ධර්මය</v>
      </c>
      <c r="AS184" s="104" t="str">
        <f aca="false">H184</f>
        <v>කතෝලික ධර්මය</v>
      </c>
      <c r="AT184" s="104" t="str">
        <f aca="false">I184</f>
        <v>ක්‍රිස්තියානි ධර්මය (ඉංග්‍රීසි)</v>
      </c>
      <c r="AU184" s="106" t="str">
        <f aca="false">J184</f>
        <v/>
      </c>
      <c r="AV184" s="71"/>
      <c r="AW184" s="72"/>
      <c r="AX184" s="72"/>
      <c r="AY184" s="73"/>
      <c r="AZ184" s="105" t="str">
        <f aca="false">O184</f>
        <v>ව්‍යාපාර හා ගිණුම්කරණ අධ්‍යයනය</v>
      </c>
      <c r="BA184" s="104" t="str">
        <f aca="false">P184</f>
        <v>පුරවැසි අධ්‍යාපනය</v>
      </c>
      <c r="BB184" s="104" t="str">
        <f aca="false">Q184</f>
        <v>දෙවන භාෂාවක් ලෙස (දෙමල)</v>
      </c>
      <c r="BC184" s="104" t="str">
        <f aca="false">R184</f>
        <v>භුගෝල විද්‍යාව</v>
      </c>
      <c r="BD184" s="104" t="str">
        <f aca="false">S184</f>
        <v/>
      </c>
      <c r="BE184" s="104" t="str">
        <f aca="false">T184</f>
        <v/>
      </c>
      <c r="BF184" s="104" t="str">
        <f aca="false">U184</f>
        <v/>
      </c>
      <c r="BG184" s="106" t="str">
        <f aca="false">V184</f>
        <v/>
      </c>
      <c r="BH184" s="102" t="str">
        <f aca="false">W184</f>
        <v>චිත්‍ර</v>
      </c>
      <c r="BI184" s="104" t="str">
        <f aca="false">X184</f>
        <v>නැටුම් (දේශීය)</v>
      </c>
      <c r="BJ184" s="104" t="str">
        <f aca="false">Y184</f>
        <v>සංගීතය (පෙරදිග)</v>
      </c>
      <c r="BK184" s="104" t="str">
        <f aca="false">Z184</f>
        <v>සංගීතය (අපරදිග)</v>
      </c>
      <c r="BL184" s="104" t="str">
        <f aca="false">AA184</f>
        <v>නාට්‍ය හා රංග කලාව (සිංහල)</v>
      </c>
      <c r="BM184" s="104" t="str">
        <f aca="false">AB184</f>
        <v>සාහිත්‍ය රසාස්වාදය (ඉංග්‍රිසි)</v>
      </c>
      <c r="BN184" s="104" t="str">
        <f aca="false">AC184</f>
        <v/>
      </c>
      <c r="BO184" s="103" t="str">
        <f aca="false">AD184</f>
        <v/>
      </c>
      <c r="BP184" s="102" t="str">
        <f aca="false">AE184</f>
        <v>තොරතුරු සන්නිවේදන තාක්ෂණය</v>
      </c>
      <c r="BQ184" s="104" t="str">
        <f aca="false">AF184</f>
        <v>සන්නිවේදන මාධ්‍ය අධ්‍ය්‍යනය</v>
      </c>
      <c r="BR184" s="104" t="str">
        <f aca="false">AG184</f>
        <v>සෞඛ්‍ය හා ශාරීරික අධ්‍යාපනය</v>
      </c>
      <c r="BS184" s="104" t="str">
        <f aca="false">AH184</f>
        <v/>
      </c>
      <c r="BT184" s="104" t="str">
        <f aca="false">AI184</f>
        <v/>
      </c>
      <c r="BU184" s="104" t="str">
        <f aca="false">AJ184</f>
        <v/>
      </c>
      <c r="BV184" s="104" t="str">
        <f aca="false">AK184</f>
        <v/>
      </c>
      <c r="BW184" s="103" t="str">
        <f aca="false">AL184</f>
        <v/>
      </c>
      <c r="BX184" s="107" t="s">
        <v>1</v>
      </c>
      <c r="BY184" s="108" t="s">
        <v>6</v>
      </c>
      <c r="BZ184" s="108" t="s">
        <v>10</v>
      </c>
      <c r="CA184" s="108" t="s">
        <v>14</v>
      </c>
      <c r="CB184" s="109" t="s">
        <v>19</v>
      </c>
      <c r="CC184" s="102" t="s">
        <v>41</v>
      </c>
      <c r="CD184" s="103" t="s">
        <v>42</v>
      </c>
      <c r="CE184" s="110" t="s">
        <v>43</v>
      </c>
    </row>
    <row r="185" customFormat="false" ht="15" hidden="false" customHeight="false" outlineLevel="0" collapsed="false">
      <c r="A185" s="122"/>
      <c r="B185" s="123"/>
      <c r="C185" s="124"/>
      <c r="D185" s="125"/>
      <c r="E185" s="126"/>
      <c r="F185" s="127"/>
      <c r="G185" s="126"/>
      <c r="H185" s="128"/>
      <c r="I185" s="128"/>
      <c r="J185" s="127"/>
      <c r="K185" s="129"/>
      <c r="L185" s="130"/>
      <c r="M185" s="130"/>
      <c r="N185" s="131"/>
      <c r="O185" s="126"/>
      <c r="P185" s="128"/>
      <c r="Q185" s="128"/>
      <c r="R185" s="128"/>
      <c r="S185" s="128"/>
      <c r="T185" s="128"/>
      <c r="U185" s="128"/>
      <c r="V185" s="127"/>
      <c r="W185" s="126"/>
      <c r="X185" s="128"/>
      <c r="Y185" s="128"/>
      <c r="Z185" s="128"/>
      <c r="AA185" s="128"/>
      <c r="AB185" s="128"/>
      <c r="AC185" s="128"/>
      <c r="AD185" s="127"/>
      <c r="AE185" s="126"/>
      <c r="AF185" s="128"/>
      <c r="AG185" s="128"/>
      <c r="AH185" s="128"/>
      <c r="AI185" s="128"/>
      <c r="AJ185" s="128"/>
      <c r="AK185" s="128"/>
      <c r="AL185" s="127"/>
      <c r="AM185" s="132"/>
      <c r="AN185" s="133"/>
      <c r="AO185" s="134"/>
      <c r="AP185" s="112"/>
      <c r="AQ185" s="111"/>
      <c r="AR185" s="111"/>
      <c r="AS185" s="111"/>
      <c r="AT185" s="111"/>
      <c r="AU185" s="113"/>
      <c r="AV185" s="135"/>
      <c r="AW185" s="86"/>
      <c r="AX185" s="86"/>
      <c r="AY185" s="136"/>
      <c r="AZ185" s="112"/>
      <c r="BA185" s="111"/>
      <c r="BB185" s="111"/>
      <c r="BC185" s="111"/>
      <c r="BD185" s="111"/>
      <c r="BE185" s="111"/>
      <c r="BF185" s="111"/>
      <c r="BG185" s="113"/>
      <c r="BH185" s="114"/>
      <c r="BI185" s="111"/>
      <c r="BJ185" s="111"/>
      <c r="BK185" s="111"/>
      <c r="BL185" s="111"/>
      <c r="BM185" s="111"/>
      <c r="BN185" s="111"/>
      <c r="BO185" s="115"/>
      <c r="BP185" s="114"/>
      <c r="BQ185" s="111"/>
      <c r="BR185" s="111"/>
      <c r="BS185" s="111"/>
      <c r="BT185" s="111"/>
      <c r="BU185" s="111"/>
      <c r="BV185" s="111"/>
      <c r="BW185" s="115"/>
      <c r="BX185" s="137"/>
      <c r="BY185" s="259"/>
      <c r="BZ185" s="259"/>
      <c r="CA185" s="259"/>
      <c r="CB185" s="260"/>
      <c r="CC185" s="126"/>
      <c r="CD185" s="127"/>
      <c r="CE185" s="140"/>
    </row>
    <row r="186" customFormat="false" ht="13.8" hidden="false" customHeight="false" outlineLevel="0" collapsed="false">
      <c r="A186" s="160" t="n">
        <v>1</v>
      </c>
      <c r="B186" s="370" t="s">
        <v>491</v>
      </c>
      <c r="C186" s="161"/>
      <c r="D186" s="162"/>
      <c r="E186" s="163"/>
      <c r="F186" s="164"/>
      <c r="G186" s="163"/>
      <c r="H186" s="165"/>
      <c r="I186" s="165"/>
      <c r="J186" s="164"/>
      <c r="K186" s="163"/>
      <c r="L186" s="165"/>
      <c r="M186" s="165"/>
      <c r="N186" s="164"/>
      <c r="O186" s="163" t="n">
        <v>44</v>
      </c>
      <c r="P186" s="165"/>
      <c r="Q186" s="165"/>
      <c r="R186" s="165"/>
      <c r="S186" s="165"/>
      <c r="T186" s="165"/>
      <c r="U186" s="165"/>
      <c r="V186" s="164"/>
      <c r="W186" s="163"/>
      <c r="X186" s="165"/>
      <c r="Y186" s="165"/>
      <c r="Z186" s="165"/>
      <c r="AA186" s="165"/>
      <c r="AB186" s="165" t="n">
        <v>7</v>
      </c>
      <c r="AC186" s="165"/>
      <c r="AD186" s="164"/>
      <c r="AE186" s="163"/>
      <c r="AF186" s="165"/>
      <c r="AG186" s="165"/>
      <c r="AH186" s="165"/>
      <c r="AI186" s="165"/>
      <c r="AJ186" s="165"/>
      <c r="AK186" s="165"/>
      <c r="AL186" s="166"/>
      <c r="AM186" s="167" t="n">
        <f aca="false">IF(B186="","",SUM(E186:AL186))</f>
        <v>51</v>
      </c>
      <c r="AN186" s="168" t="n">
        <f aca="false">IF(B186="","",AM186/9)</f>
        <v>5.66666666666667</v>
      </c>
      <c r="AO186" s="169" t="n">
        <f aca="false">IF(B186="","",IF(AM186=0,"-",RANK(AM186,$AM$186:$AM$235,0)))</f>
        <v>39</v>
      </c>
      <c r="AP186" s="167" t="str">
        <f aca="false">IF(E186="","",IF(E186="-","-",IF(UPPER(E186)="AB","+",VLOOKUP(E186,'විෂය තොරතුරු'!$P$24:$Q$28,2))))</f>
        <v/>
      </c>
      <c r="AQ186" s="168" t="str">
        <f aca="false">IF(F186="","",IF(F186="-","-",IF(UPPER(F186)="AB","+",VLOOKUP(F186,'විෂය තොරතුරු'!$P$24:$Q$28,2))))</f>
        <v/>
      </c>
      <c r="AR186" s="168" t="str">
        <f aca="false">IF(G186="","",IF(G186="-","-",IF(UPPER(G186)="AB","+",VLOOKUP(G186,'විෂය තොරතුරු'!$P$24:$Q$28,2))))</f>
        <v/>
      </c>
      <c r="AS186" s="168" t="str">
        <f aca="false">IF(H186="","",IF(H186="-","-",IF(UPPER(H186)="AB","+",VLOOKUP(H186,'විෂය තොරතුරු'!$P$24:$Q$28,2))))</f>
        <v/>
      </c>
      <c r="AT186" s="168" t="str">
        <f aca="false">IF(I186="","",IF(I186="-","-",IF(UPPER(I186)="AB","+",VLOOKUP(I186,'විෂය තොරතුරු'!$P$24:$Q$28,2))))</f>
        <v/>
      </c>
      <c r="AU186" s="170" t="str">
        <f aca="false">IF(J186="","",IF(J186="-","-",IF(UPPER(J186)="AB","+",VLOOKUP(J186,'විෂය තොරතුරු'!$P$24:$Q$28,2))))</f>
        <v/>
      </c>
      <c r="AV186" s="171" t="str">
        <f aca="false">IF(K186="","",IF(K186="-","-",IF(UPPER(K186)="AB","+",VLOOKUP(K186,'විෂය තොරතුරු'!$P$24:$Q$28,2))))</f>
        <v/>
      </c>
      <c r="AW186" s="168" t="str">
        <f aca="false">IF(L186="","",IF(L186="-","-",IF(UPPER(L186)="AB","+",VLOOKUP(L186,'විෂය තොරතුරු'!$P$24:$Q$28,2))))</f>
        <v/>
      </c>
      <c r="AX186" s="168" t="str">
        <f aca="false">IF(M186="","",IF(M186="-","-",IF(UPPER(M186)="AB","+",VLOOKUP(M186,'විෂය තොරතුරු'!$P$24:$Q$28,2))))</f>
        <v/>
      </c>
      <c r="AY186" s="169" t="str">
        <f aca="false">IF(N186="","",IF(N186="-","-",IF(UPPER(N186)="AB","+",VLOOKUP(N186,'විෂය තොරතුරු'!$P$24:$Q$28,2))))</f>
        <v/>
      </c>
      <c r="AZ186" s="167" t="str">
        <f aca="false">IF(O186="","",IF(O186="-","-",IF(UPPER(O186)="AB","+",VLOOKUP(O186,'විෂය තොරතුරු'!$P$24:$Q$28,2))))</f>
        <v>S</v>
      </c>
      <c r="BA186" s="168" t="str">
        <f aca="false">IF(P186="","",IF(P186="-","-",IF(UPPER(P186)="AB","+",VLOOKUP(P186,'විෂය තොරතුරු'!$P$24:$Q$28,2))))</f>
        <v/>
      </c>
      <c r="BB186" s="168" t="str">
        <f aca="false">IF(Q186="","",IF(Q186="-","-",IF(UPPER(Q186)="AB","+",VLOOKUP(Q186,'විෂය තොරතුරු'!$P$24:$Q$28,2))))</f>
        <v/>
      </c>
      <c r="BC186" s="168" t="str">
        <f aca="false">IF(R186="","",IF(R186="-","-",IF(UPPER(R186)="AB","+",VLOOKUP(R186,'විෂය තොරතුරු'!$P$24:$Q$28,2))))</f>
        <v/>
      </c>
      <c r="BD186" s="168" t="str">
        <f aca="false">IF(S186="","",IF(S186="-","-",IF(UPPER(S186)="AB","+",VLOOKUP(S186,'විෂය තොරතුරු'!$P$24:$Q$28,2))))</f>
        <v/>
      </c>
      <c r="BE186" s="168" t="str">
        <f aca="false">IF(T186="","",IF(T186="-","-",IF(UPPER(T186)="AB","+",VLOOKUP(T186,'විෂය තොරතුරු'!$P$24:$Q$28,2))))</f>
        <v/>
      </c>
      <c r="BF186" s="168" t="str">
        <f aca="false">IF(U186="","",IF(U186="-","-",IF(UPPER(U186)="AB","+",VLOOKUP(U186,'විෂය තොරතුරු'!$P$24:$Q$28,2))))</f>
        <v/>
      </c>
      <c r="BG186" s="170" t="str">
        <f aca="false">IF(V186="","",IF(V186="-","-",IF(UPPER(V186)="AB","+",VLOOKUP(V186,'විෂය තොරතුරු'!$P$24:$Q$28,2))))</f>
        <v/>
      </c>
      <c r="BH186" s="171" t="str">
        <f aca="false">IF(W186="","",IF(W186="-","-",IF(UPPER(W186)="AB","+",VLOOKUP(W186,'විෂය තොරතුරු'!$P$24:$Q$28,2))))</f>
        <v/>
      </c>
      <c r="BI186" s="168" t="str">
        <f aca="false">IF(X186="","",IF(X186="-","-",IF(UPPER(X186)="AB","+",VLOOKUP(X186,'විෂය තොරතුරු'!$P$24:$Q$28,2))))</f>
        <v/>
      </c>
      <c r="BJ186" s="168" t="str">
        <f aca="false">IF(Y186="","",IF(Y186="-","-",IF(UPPER(Y186)="AB","+",VLOOKUP(Y186,'විෂය තොරතුරු'!$P$24:$Q$28,2))))</f>
        <v/>
      </c>
      <c r="BK186" s="168" t="str">
        <f aca="false">IF(Z186="","",IF(Z186="-","-",IF(UPPER(Z186)="AB","+",VLOOKUP(Z186,'විෂය තොරතුරු'!$P$24:$Q$28,2))))</f>
        <v/>
      </c>
      <c r="BL186" s="168" t="str">
        <f aca="false">IF(AA186="","",IF(AA186="-","-",IF(UPPER(AA186)="AB","+",VLOOKUP(AA186,'විෂය තොරතුරු'!$P$24:$Q$28,2))))</f>
        <v/>
      </c>
      <c r="BM186" s="168" t="str">
        <f aca="false">IF(AB186="","",IF(AB186="-","-",IF(UPPER(AB186)="AB","+",VLOOKUP(AB186,'විෂය තොරතුරු'!$P$24:$Q$28,2))))</f>
        <v>W</v>
      </c>
      <c r="BN186" s="168" t="str">
        <f aca="false">IF(AC186="","",IF(AC186="-","-",IF(UPPER(AC186)="AB","+",VLOOKUP(AC186,'විෂය තොරතුරු'!$P$24:$Q$28,2))))</f>
        <v/>
      </c>
      <c r="BO186" s="169" t="str">
        <f aca="false">IF(AD186="","",IF(AD186="-","-",IF(UPPER(AD186)="AB","+",VLOOKUP(AD186,'විෂය තොරතුරු'!$P$24:$Q$28,2))))</f>
        <v/>
      </c>
      <c r="BP186" s="171" t="str">
        <f aca="false">IF(AE186="","",IF(AE186="-","-",IF(UPPER(AE186)="AB","+",VLOOKUP(AE186,'විෂය තොරතුරු'!$P$24:$Q$28,2))))</f>
        <v/>
      </c>
      <c r="BQ186" s="168" t="str">
        <f aca="false">IF(AF186="","",IF(AF186="-","-",IF(UPPER(AF186)="AB","+",VLOOKUP(AF186,'විෂය තොරතුරු'!$P$24:$Q$28,2))))</f>
        <v/>
      </c>
      <c r="BR186" s="168" t="str">
        <f aca="false">IF(AG186="","",IF(AG186="-","-",IF(UPPER(AG186)="AB","+",VLOOKUP(AG186,'විෂය තොරතුරු'!$P$24:$Q$28,2))))</f>
        <v/>
      </c>
      <c r="BS186" s="168" t="str">
        <f aca="false">IF(AH186="","",IF(AH186="-","-",IF(UPPER(AH186)="AB","+",VLOOKUP(AH186,'විෂය තොරතුරු'!$P$24:$Q$28,2))))</f>
        <v/>
      </c>
      <c r="BT186" s="168" t="str">
        <f aca="false">IF(AI186="","",IF(AI186="-","-",IF(UPPER(AI186)="AB","+",VLOOKUP(AI186,'විෂය තොරතුරු'!$P$24:$Q$28,2))))</f>
        <v/>
      </c>
      <c r="BU186" s="168" t="str">
        <f aca="false">IF(AJ186="","",IF(AJ186="-","-",IF(UPPER(AJ186)="AB","+",VLOOKUP(AJ186,'විෂය තොරතුරු'!$P$24:$Q$28,2))))</f>
        <v/>
      </c>
      <c r="BV186" s="168" t="str">
        <f aca="false">IF(AK186="","",IF(AK186="-","-",IF(UPPER(AK186)="AB","+",VLOOKUP(AK186,'විෂය තොරතුරු'!$P$24:$Q$28,2))))</f>
        <v/>
      </c>
      <c r="BW186" s="169" t="str">
        <f aca="false">IF(AL186="","",IF(AL186="-","-",IF(UPPER(AL186)="AB","+",VLOOKUP(AL186,'විෂය තොරතුරු'!$P$24:$Q$28,2))))</f>
        <v/>
      </c>
      <c r="BX186" s="171" t="n">
        <f aca="false">IF($B186="","",COUNTIF($AP186:$BW186,"A"))</f>
        <v>0</v>
      </c>
      <c r="BY186" s="171" t="n">
        <f aca="false">IF($B186="","",COUNTIF($AP186:$BW186,"B"))</f>
        <v>0</v>
      </c>
      <c r="BZ186" s="171" t="n">
        <f aca="false">IF($B186="","",COUNTIF($AP186:$BW186,"C"))</f>
        <v>0</v>
      </c>
      <c r="CA186" s="171" t="n">
        <f aca="false">IF($B186="","",COUNTIF($AP186:$BW186,"S"))</f>
        <v>1</v>
      </c>
      <c r="CB186" s="171" t="n">
        <f aca="false">IF($B186="","",COUNTIF($AP186:$BW186,"W"))</f>
        <v>1</v>
      </c>
      <c r="CC186" s="171" t="n">
        <f aca="false">IF(B186="","",SUM(BX186:CA186))</f>
        <v>1</v>
      </c>
      <c r="CD186" s="169" t="n">
        <f aca="false">IF(B186="","",SUM(BX186:BZ186))</f>
        <v>0</v>
      </c>
      <c r="CE186" s="172" t="str">
        <f aca="false">IF(B186="","",IF(AND(CC186&gt;=6,CD186&gt;=3,OR(E186&gt;=35,F186&gt;=35),L186&gt;=35),"6/3 සමත්",IF(AND(CC186&gt;=5,CD186&gt;=3,OR(E186&gt;=35,F186&gt;=35,L186&gt;=35)),"5/3 සමත්",IF(AND(CC186&gt;=4,CD186&gt;=1,OR(E186&gt;=20,F186&gt;=20,L186&gt;=20)),"සමත් කළ හැකි",IF(CB186=9,"W9","අසමත් ?")))))</f>
        <v>අසමත් ?</v>
      </c>
      <c r="CG186" s="2" t="n">
        <f aca="false">50-COUNTIF($CE$186:$CE$235,"")</f>
        <v>40</v>
      </c>
    </row>
    <row r="187" customFormat="false" ht="13.8" hidden="false" customHeight="false" outlineLevel="0" collapsed="false">
      <c r="A187" s="160" t="n">
        <v>2</v>
      </c>
      <c r="B187" s="370" t="s">
        <v>492</v>
      </c>
      <c r="C187" s="161"/>
      <c r="D187" s="162"/>
      <c r="E187" s="163"/>
      <c r="F187" s="164"/>
      <c r="G187" s="163"/>
      <c r="H187" s="165"/>
      <c r="I187" s="165"/>
      <c r="J187" s="164"/>
      <c r="K187" s="163"/>
      <c r="L187" s="165"/>
      <c r="M187" s="165"/>
      <c r="N187" s="164"/>
      <c r="O187" s="163" t="n">
        <v>65</v>
      </c>
      <c r="P187" s="165"/>
      <c r="Q187" s="165"/>
      <c r="R187" s="165"/>
      <c r="S187" s="165"/>
      <c r="T187" s="165"/>
      <c r="U187" s="165"/>
      <c r="V187" s="164"/>
      <c r="W187" s="163" t="n">
        <v>50</v>
      </c>
      <c r="X187" s="165"/>
      <c r="Y187" s="165"/>
      <c r="Z187" s="165"/>
      <c r="AA187" s="165"/>
      <c r="AB187" s="165" t="n">
        <v>30</v>
      </c>
      <c r="AC187" s="165"/>
      <c r="AD187" s="164"/>
      <c r="AE187" s="163" t="n">
        <v>58</v>
      </c>
      <c r="AF187" s="165"/>
      <c r="AG187" s="165"/>
      <c r="AH187" s="165"/>
      <c r="AI187" s="165"/>
      <c r="AJ187" s="165"/>
      <c r="AK187" s="165"/>
      <c r="AL187" s="166"/>
      <c r="AM187" s="167" t="n">
        <f aca="false">IF(B187="","",SUM(E187:AL187))</f>
        <v>203</v>
      </c>
      <c r="AN187" s="168" t="n">
        <f aca="false">IF(B187="","",AM187/9)</f>
        <v>22.5555555555556</v>
      </c>
      <c r="AO187" s="169" t="n">
        <f aca="false">IF(B187="","",IF(AM187=0,"-",RANK(AM187,$AM$186:$AM$235,0)))</f>
        <v>7</v>
      </c>
      <c r="AP187" s="167" t="str">
        <f aca="false">IF(E187="","",IF(E187="-","-",IF(UPPER(E187)="AB","+",VLOOKUP(E187,'විෂය තොරතුරු'!$P$24:$Q$28,2))))</f>
        <v/>
      </c>
      <c r="AQ187" s="168" t="str">
        <f aca="false">IF(F187="","",IF(F187="-","-",IF(UPPER(F187)="AB","+",VLOOKUP(F187,'විෂය තොරතුරු'!$P$24:$Q$28,2))))</f>
        <v/>
      </c>
      <c r="AR187" s="168" t="str">
        <f aca="false">IF(G187="","",IF(G187="-","-",IF(UPPER(G187)="AB","+",VLOOKUP(G187,'විෂය තොරතුරු'!$P$24:$Q$28,2))))</f>
        <v/>
      </c>
      <c r="AS187" s="168" t="str">
        <f aca="false">IF(H187="","",IF(H187="-","-",IF(UPPER(H187)="AB","+",VLOOKUP(H187,'විෂය තොරතුරු'!$P$24:$Q$28,2))))</f>
        <v/>
      </c>
      <c r="AT187" s="168" t="str">
        <f aca="false">IF(I187="","",IF(I187="-","-",IF(UPPER(I187)="AB","+",VLOOKUP(I187,'විෂය තොරතුරු'!$P$24:$Q$28,2))))</f>
        <v/>
      </c>
      <c r="AU187" s="170" t="str">
        <f aca="false">IF(J187="","",IF(J187="-","-",IF(UPPER(J187)="AB","+",VLOOKUP(J187,'විෂය තොරතුරු'!$P$24:$Q$28,2))))</f>
        <v/>
      </c>
      <c r="AV187" s="171" t="str">
        <f aca="false">IF(K187="","",IF(K187="-","-",IF(UPPER(K187)="AB","+",VLOOKUP(K187,'විෂය තොරතුරු'!$P$24:$Q$28,2))))</f>
        <v/>
      </c>
      <c r="AW187" s="168" t="str">
        <f aca="false">IF(L187="","",IF(L187="-","-",IF(UPPER(L187)="AB","+",VLOOKUP(L187,'විෂය තොරතුරු'!$P$24:$Q$28,2))))</f>
        <v/>
      </c>
      <c r="AX187" s="168" t="str">
        <f aca="false">IF(M187="","",IF(M187="-","-",IF(UPPER(M187)="AB","+",VLOOKUP(M187,'විෂය තොරතුරු'!$P$24:$Q$28,2))))</f>
        <v/>
      </c>
      <c r="AY187" s="169" t="str">
        <f aca="false">IF(N187="","",IF(N187="-","-",IF(UPPER(N187)="AB","+",VLOOKUP(N187,'විෂය තොරතුරු'!$P$24:$Q$28,2))))</f>
        <v/>
      </c>
      <c r="AZ187" s="167" t="str">
        <f aca="false">IF(O187="","",IF(O187="-","-",IF(UPPER(O187)="AB","+",VLOOKUP(O187,'විෂය තොරතුරු'!$P$24:$Q$28,2))))</f>
        <v>B</v>
      </c>
      <c r="BA187" s="168" t="str">
        <f aca="false">IF(P187="","",IF(P187="-","-",IF(UPPER(P187)="AB","+",VLOOKUP(P187,'විෂය තොරතුරු'!$P$24:$Q$28,2))))</f>
        <v/>
      </c>
      <c r="BB187" s="168" t="str">
        <f aca="false">IF(Q187="","",IF(Q187="-","-",IF(UPPER(Q187)="AB","+",VLOOKUP(Q187,'විෂය තොරතුරු'!$P$24:$Q$28,2))))</f>
        <v/>
      </c>
      <c r="BC187" s="168" t="str">
        <f aca="false">IF(R187="","",IF(R187="-","-",IF(UPPER(R187)="AB","+",VLOOKUP(R187,'විෂය තොරතුරු'!$P$24:$Q$28,2))))</f>
        <v/>
      </c>
      <c r="BD187" s="168" t="str">
        <f aca="false">IF(S187="","",IF(S187="-","-",IF(UPPER(S187)="AB","+",VLOOKUP(S187,'විෂය තොරතුරු'!$P$24:$Q$28,2))))</f>
        <v/>
      </c>
      <c r="BE187" s="168" t="str">
        <f aca="false">IF(T187="","",IF(T187="-","-",IF(UPPER(T187)="AB","+",VLOOKUP(T187,'විෂය තොරතුරු'!$P$24:$Q$28,2))))</f>
        <v/>
      </c>
      <c r="BF187" s="168" t="str">
        <f aca="false">IF(U187="","",IF(U187="-","-",IF(UPPER(U187)="AB","+",VLOOKUP(U187,'විෂය තොරතුරු'!$P$24:$Q$28,2))))</f>
        <v/>
      </c>
      <c r="BG187" s="170" t="str">
        <f aca="false">IF(V187="","",IF(V187="-","-",IF(UPPER(V187)="AB","+",VLOOKUP(V187,'විෂය තොරතුරු'!$P$24:$Q$28,2))))</f>
        <v/>
      </c>
      <c r="BH187" s="171" t="str">
        <f aca="false">IF(W187="","",IF(W187="-","-",IF(UPPER(W187)="AB","+",VLOOKUP(W187,'විෂය තොරතුරු'!$P$24:$Q$28,2))))</f>
        <v>C</v>
      </c>
      <c r="BI187" s="168" t="str">
        <f aca="false">IF(X187="","",IF(X187="-","-",IF(UPPER(X187)="AB","+",VLOOKUP(X187,'විෂය තොරතුරු'!$P$24:$Q$28,2))))</f>
        <v/>
      </c>
      <c r="BJ187" s="168" t="str">
        <f aca="false">IF(Y187="","",IF(Y187="-","-",IF(UPPER(Y187)="AB","+",VLOOKUP(Y187,'විෂය තොරතුරු'!$P$24:$Q$28,2))))</f>
        <v/>
      </c>
      <c r="BK187" s="168" t="str">
        <f aca="false">IF(Z187="","",IF(Z187="-","-",IF(UPPER(Z187)="AB","+",VLOOKUP(Z187,'විෂය තොරතුරු'!$P$24:$Q$28,2))))</f>
        <v/>
      </c>
      <c r="BL187" s="168" t="str">
        <f aca="false">IF(AA187="","",IF(AA187="-","-",IF(UPPER(AA187)="AB","+",VLOOKUP(AA187,'විෂය තොරතුරු'!$P$24:$Q$28,2))))</f>
        <v/>
      </c>
      <c r="BM187" s="168" t="str">
        <f aca="false">IF(AB187="","",IF(AB187="-","-",IF(UPPER(AB187)="AB","+",VLOOKUP(AB187,'විෂය තොරතුරු'!$P$24:$Q$28,2))))</f>
        <v>W</v>
      </c>
      <c r="BN187" s="168" t="str">
        <f aca="false">IF(AC187="","",IF(AC187="-","-",IF(UPPER(AC187)="AB","+",VLOOKUP(AC187,'විෂය තොරතුරු'!$P$24:$Q$28,2))))</f>
        <v/>
      </c>
      <c r="BO187" s="169" t="str">
        <f aca="false">IF(AD187="","",IF(AD187="-","-",IF(UPPER(AD187)="AB","+",VLOOKUP(AD187,'විෂය තොරතුරු'!$P$24:$Q$28,2))))</f>
        <v/>
      </c>
      <c r="BP187" s="171" t="str">
        <f aca="false">IF(AE187="","",IF(AE187="-","-",IF(UPPER(AE187)="AB","+",VLOOKUP(AE187,'විෂය තොරතුරු'!$P$24:$Q$28,2))))</f>
        <v>C</v>
      </c>
      <c r="BQ187" s="168" t="str">
        <f aca="false">IF(AF187="","",IF(AF187="-","-",IF(UPPER(AF187)="AB","+",VLOOKUP(AF187,'විෂය තොරතුරු'!$P$24:$Q$28,2))))</f>
        <v/>
      </c>
      <c r="BR187" s="168" t="str">
        <f aca="false">IF(AG187="","",IF(AG187="-","-",IF(UPPER(AG187)="AB","+",VLOOKUP(AG187,'විෂය තොරතුරු'!$P$24:$Q$28,2))))</f>
        <v/>
      </c>
      <c r="BS187" s="168" t="str">
        <f aca="false">IF(AH187="","",IF(AH187="-","-",IF(UPPER(AH187)="AB","+",VLOOKUP(AH187,'විෂය තොරතුරු'!$P$24:$Q$28,2))))</f>
        <v/>
      </c>
      <c r="BT187" s="168" t="str">
        <f aca="false">IF(AI187="","",IF(AI187="-","-",IF(UPPER(AI187)="AB","+",VLOOKUP(AI187,'විෂය තොරතුරු'!$P$24:$Q$28,2))))</f>
        <v/>
      </c>
      <c r="BU187" s="168" t="str">
        <f aca="false">IF(AJ187="","",IF(AJ187="-","-",IF(UPPER(AJ187)="AB","+",VLOOKUP(AJ187,'විෂය තොරතුරු'!$P$24:$Q$28,2))))</f>
        <v/>
      </c>
      <c r="BV187" s="168" t="str">
        <f aca="false">IF(AK187="","",IF(AK187="-","-",IF(UPPER(AK187)="AB","+",VLOOKUP(AK187,'විෂය තොරතුරු'!$P$24:$Q$28,2))))</f>
        <v/>
      </c>
      <c r="BW187" s="169" t="str">
        <f aca="false">IF(AL187="","",IF(AL187="-","-",IF(UPPER(AL187)="AB","+",VLOOKUP(AL187,'විෂය තොරතුරු'!$P$24:$Q$28,2))))</f>
        <v/>
      </c>
      <c r="BX187" s="171" t="n">
        <f aca="false">IF($B187="","",COUNTIF($AP187:$BW187,"A"))</f>
        <v>0</v>
      </c>
      <c r="BY187" s="171" t="n">
        <f aca="false">IF($B187="","",COUNTIF($AP187:$BW187,"B"))</f>
        <v>1</v>
      </c>
      <c r="BZ187" s="171" t="n">
        <f aca="false">IF($B187="","",COUNTIF($AP187:$BW187,"C"))</f>
        <v>2</v>
      </c>
      <c r="CA187" s="171" t="n">
        <f aca="false">IF($B187="","",COUNTIF($AP187:$BW187,"S"))</f>
        <v>0</v>
      </c>
      <c r="CB187" s="171" t="n">
        <f aca="false">IF($B187="","",COUNTIF($AP187:$BW187,"W"))</f>
        <v>1</v>
      </c>
      <c r="CC187" s="171" t="n">
        <f aca="false">IF(B187="","",SUM(BX187:CA187))</f>
        <v>3</v>
      </c>
      <c r="CD187" s="169" t="n">
        <f aca="false">IF(B187="","",SUM(BX187:BZ187))</f>
        <v>3</v>
      </c>
      <c r="CE187" s="172" t="str">
        <f aca="false">IF(B187="","",IF(AND(CC187&gt;=6,CD187&gt;=3,OR(E187&gt;=35,F187&gt;=35),L187&gt;=35),"6/3 සමත්",IF(AND(CC187&gt;=5,CD187&gt;=3,OR(E187&gt;=35,F187&gt;=35,L187&gt;=35)),"5/3 සමත්",IF(AND(CC187&gt;=4,CD187&gt;=1,OR(E187&gt;=20,F187&gt;=20,L187&gt;=20)),"සමත් කළ හැකි",IF(CB187=9,"W9","අසමත් ?")))))</f>
        <v>අසමත් ?</v>
      </c>
      <c r="CG187" s="2" t="n">
        <f aca="false">AG177/CG186</f>
        <v>0</v>
      </c>
    </row>
    <row r="188" customFormat="false" ht="13.8" hidden="false" customHeight="false" outlineLevel="0" collapsed="false">
      <c r="A188" s="160" t="n">
        <v>3</v>
      </c>
      <c r="B188" s="370" t="s">
        <v>493</v>
      </c>
      <c r="C188" s="161"/>
      <c r="D188" s="162"/>
      <c r="E188" s="163"/>
      <c r="F188" s="164"/>
      <c r="G188" s="163"/>
      <c r="H188" s="165"/>
      <c r="I188" s="165"/>
      <c r="J188" s="164"/>
      <c r="K188" s="163"/>
      <c r="L188" s="165"/>
      <c r="M188" s="165"/>
      <c r="N188" s="164"/>
      <c r="O188" s="163" t="n">
        <v>58</v>
      </c>
      <c r="P188" s="165"/>
      <c r="Q188" s="165"/>
      <c r="R188" s="165"/>
      <c r="S188" s="165"/>
      <c r="T188" s="165"/>
      <c r="U188" s="165"/>
      <c r="V188" s="164"/>
      <c r="W188" s="163"/>
      <c r="X188" s="165"/>
      <c r="Y188" s="165"/>
      <c r="Z188" s="165"/>
      <c r="AA188" s="165"/>
      <c r="AB188" s="165"/>
      <c r="AC188" s="165"/>
      <c r="AD188" s="164"/>
      <c r="AE188" s="163" t="n">
        <v>55</v>
      </c>
      <c r="AF188" s="165"/>
      <c r="AG188" s="165"/>
      <c r="AH188" s="165"/>
      <c r="AI188" s="165"/>
      <c r="AJ188" s="165"/>
      <c r="AK188" s="165"/>
      <c r="AL188" s="166"/>
      <c r="AM188" s="167" t="n">
        <f aca="false">IF(B188="","",SUM(E188:AL188))</f>
        <v>113</v>
      </c>
      <c r="AN188" s="168" t="n">
        <f aca="false">IF(B188="","",AM188/9)</f>
        <v>12.5555555555556</v>
      </c>
      <c r="AO188" s="169" t="n">
        <f aca="false">IF(B188="","",IF(AM188=0,"-",RANK(AM188,$AM$186:$AM$235,0)))</f>
        <v>36</v>
      </c>
      <c r="AP188" s="167" t="str">
        <f aca="false">IF(E188="","",IF(E188="-","-",IF(UPPER(E188)="AB","+",VLOOKUP(E188,'විෂය තොරතුරු'!$P$24:$Q$28,2))))</f>
        <v/>
      </c>
      <c r="AQ188" s="168" t="str">
        <f aca="false">IF(F188="","",IF(F188="-","-",IF(UPPER(F188)="AB","+",VLOOKUP(F188,'විෂය තොරතුරු'!$P$24:$Q$28,2))))</f>
        <v/>
      </c>
      <c r="AR188" s="168" t="str">
        <f aca="false">IF(G188="","",IF(G188="-","-",IF(UPPER(G188)="AB","+",VLOOKUP(G188,'විෂය තොරතුරු'!$P$24:$Q$28,2))))</f>
        <v/>
      </c>
      <c r="AS188" s="168" t="str">
        <f aca="false">IF(H188="","",IF(H188="-","-",IF(UPPER(H188)="AB","+",VLOOKUP(H188,'විෂය තොරතුරු'!$P$24:$Q$28,2))))</f>
        <v/>
      </c>
      <c r="AT188" s="168" t="str">
        <f aca="false">IF(I188="","",IF(I188="-","-",IF(UPPER(I188)="AB","+",VLOOKUP(I188,'විෂය තොරතුරු'!$P$24:$Q$28,2))))</f>
        <v/>
      </c>
      <c r="AU188" s="170" t="str">
        <f aca="false">IF(J188="","",IF(J188="-","-",IF(UPPER(J188)="AB","+",VLOOKUP(J188,'විෂය තොරතුරු'!$P$24:$Q$28,2))))</f>
        <v/>
      </c>
      <c r="AV188" s="171" t="str">
        <f aca="false">IF(K188="","",IF(K188="-","-",IF(UPPER(K188)="AB","+",VLOOKUP(K188,'විෂය තොරතුරු'!$P$24:$Q$28,2))))</f>
        <v/>
      </c>
      <c r="AW188" s="168" t="str">
        <f aca="false">IF(L188="","",IF(L188="-","-",IF(UPPER(L188)="AB","+",VLOOKUP(L188,'විෂය තොරතුරු'!$P$24:$Q$28,2))))</f>
        <v/>
      </c>
      <c r="AX188" s="168" t="str">
        <f aca="false">IF(M188="","",IF(M188="-","-",IF(UPPER(M188)="AB","+",VLOOKUP(M188,'විෂය තොරතුරු'!$P$24:$Q$28,2))))</f>
        <v/>
      </c>
      <c r="AY188" s="169" t="str">
        <f aca="false">IF(N188="","",IF(N188="-","-",IF(UPPER(N188)="AB","+",VLOOKUP(N188,'විෂය තොරතුරු'!$P$24:$Q$28,2))))</f>
        <v/>
      </c>
      <c r="AZ188" s="167" t="str">
        <f aca="false">IF(O188="","",IF(O188="-","-",IF(UPPER(O188)="AB","+",VLOOKUP(O188,'විෂය තොරතුරු'!$P$24:$Q$28,2))))</f>
        <v>C</v>
      </c>
      <c r="BA188" s="168" t="str">
        <f aca="false">IF(P188="","",IF(P188="-","-",IF(UPPER(P188)="AB","+",VLOOKUP(P188,'විෂය තොරතුරු'!$P$24:$Q$28,2))))</f>
        <v/>
      </c>
      <c r="BB188" s="168" t="str">
        <f aca="false">IF(Q188="","",IF(Q188="-","-",IF(UPPER(Q188)="AB","+",VLOOKUP(Q188,'විෂය තොරතුරු'!$P$24:$Q$28,2))))</f>
        <v/>
      </c>
      <c r="BC188" s="168" t="str">
        <f aca="false">IF(R188="","",IF(R188="-","-",IF(UPPER(R188)="AB","+",VLOOKUP(R188,'විෂය තොරතුරු'!$P$24:$Q$28,2))))</f>
        <v/>
      </c>
      <c r="BD188" s="168" t="str">
        <f aca="false">IF(S188="","",IF(S188="-","-",IF(UPPER(S188)="AB","+",VLOOKUP(S188,'විෂය තොරතුරු'!$P$24:$Q$28,2))))</f>
        <v/>
      </c>
      <c r="BE188" s="168" t="str">
        <f aca="false">IF(T188="","",IF(T188="-","-",IF(UPPER(T188)="AB","+",VLOOKUP(T188,'විෂය තොරතුරු'!$P$24:$Q$28,2))))</f>
        <v/>
      </c>
      <c r="BF188" s="168" t="str">
        <f aca="false">IF(U188="","",IF(U188="-","-",IF(UPPER(U188)="AB","+",VLOOKUP(U188,'විෂය තොරතුරු'!$P$24:$Q$28,2))))</f>
        <v/>
      </c>
      <c r="BG188" s="170" t="str">
        <f aca="false">IF(V188="","",IF(V188="-","-",IF(UPPER(V188)="AB","+",VLOOKUP(V188,'විෂය තොරතුරු'!$P$24:$Q$28,2))))</f>
        <v/>
      </c>
      <c r="BH188" s="171" t="str">
        <f aca="false">IF(W188="","",IF(W188="-","-",IF(UPPER(W188)="AB","+",VLOOKUP(W188,'විෂය තොරතුරු'!$P$24:$Q$28,2))))</f>
        <v/>
      </c>
      <c r="BI188" s="168" t="str">
        <f aca="false">IF(X188="","",IF(X188="-","-",IF(UPPER(X188)="AB","+",VLOOKUP(X188,'විෂය තොරතුරු'!$P$24:$Q$28,2))))</f>
        <v/>
      </c>
      <c r="BJ188" s="168" t="str">
        <f aca="false">IF(Y188="","",IF(Y188="-","-",IF(UPPER(Y188)="AB","+",VLOOKUP(Y188,'විෂය තොරතුරු'!$P$24:$Q$28,2))))</f>
        <v/>
      </c>
      <c r="BK188" s="168" t="str">
        <f aca="false">IF(Z188="","",IF(Z188="-","-",IF(UPPER(Z188)="AB","+",VLOOKUP(Z188,'විෂය තොරතුරු'!$P$24:$Q$28,2))))</f>
        <v/>
      </c>
      <c r="BL188" s="168" t="str">
        <f aca="false">IF(AA188="","",IF(AA188="-","-",IF(UPPER(AA188)="AB","+",VLOOKUP(AA188,'විෂය තොරතුරු'!$P$24:$Q$28,2))))</f>
        <v/>
      </c>
      <c r="BM188" s="168" t="str">
        <f aca="false">IF(AB188="","",IF(AB188="-","-",IF(UPPER(AB188)="AB","+",VLOOKUP(AB188,'විෂය තොරතුරු'!$P$24:$Q$28,2))))</f>
        <v/>
      </c>
      <c r="BN188" s="168" t="str">
        <f aca="false">IF(AC188="","",IF(AC188="-","-",IF(UPPER(AC188)="AB","+",VLOOKUP(AC188,'විෂය තොරතුරු'!$P$24:$Q$28,2))))</f>
        <v/>
      </c>
      <c r="BO188" s="169" t="str">
        <f aca="false">IF(AD188="","",IF(AD188="-","-",IF(UPPER(AD188)="AB","+",VLOOKUP(AD188,'විෂය තොරතුරු'!$P$24:$Q$28,2))))</f>
        <v/>
      </c>
      <c r="BP188" s="171" t="str">
        <f aca="false">IF(AE188="","",IF(AE188="-","-",IF(UPPER(AE188)="AB","+",VLOOKUP(AE188,'විෂය තොරතුරු'!$P$24:$Q$28,2))))</f>
        <v>C</v>
      </c>
      <c r="BQ188" s="168" t="str">
        <f aca="false">IF(AF188="","",IF(AF188="-","-",IF(UPPER(AF188)="AB","+",VLOOKUP(AF188,'විෂය තොරතුරු'!$P$24:$Q$28,2))))</f>
        <v/>
      </c>
      <c r="BR188" s="168" t="str">
        <f aca="false">IF(AG188="","",IF(AG188="-","-",IF(UPPER(AG188)="AB","+",VLOOKUP(AG188,'විෂය තොරතුරු'!$P$24:$Q$28,2))))</f>
        <v/>
      </c>
      <c r="BS188" s="168" t="str">
        <f aca="false">IF(AH188="","",IF(AH188="-","-",IF(UPPER(AH188)="AB","+",VLOOKUP(AH188,'විෂය තොරතුරු'!$P$24:$Q$28,2))))</f>
        <v/>
      </c>
      <c r="BT188" s="168" t="str">
        <f aca="false">IF(AI188="","",IF(AI188="-","-",IF(UPPER(AI188)="AB","+",VLOOKUP(AI188,'විෂය තොරතුරු'!$P$24:$Q$28,2))))</f>
        <v/>
      </c>
      <c r="BU188" s="168" t="str">
        <f aca="false">IF(AJ188="","",IF(AJ188="-","-",IF(UPPER(AJ188)="AB","+",VLOOKUP(AJ188,'විෂය තොරතුරු'!$P$24:$Q$28,2))))</f>
        <v/>
      </c>
      <c r="BV188" s="168" t="str">
        <f aca="false">IF(AK188="","",IF(AK188="-","-",IF(UPPER(AK188)="AB","+",VLOOKUP(AK188,'විෂය තොරතුරු'!$P$24:$Q$28,2))))</f>
        <v/>
      </c>
      <c r="BW188" s="169" t="str">
        <f aca="false">IF(AL188="","",IF(AL188="-","-",IF(UPPER(AL188)="AB","+",VLOOKUP(AL188,'විෂය තොරතුරු'!$P$24:$Q$28,2))))</f>
        <v/>
      </c>
      <c r="BX188" s="171" t="n">
        <f aca="false">IF($B188="","",COUNTIF($AP188:$BW188,"A"))</f>
        <v>0</v>
      </c>
      <c r="BY188" s="171" t="n">
        <f aca="false">IF($B188="","",COUNTIF($AP188:$BW188,"B"))</f>
        <v>0</v>
      </c>
      <c r="BZ188" s="171" t="n">
        <f aca="false">IF($B188="","",COUNTIF($AP188:$BW188,"C"))</f>
        <v>2</v>
      </c>
      <c r="CA188" s="171" t="n">
        <f aca="false">IF($B188="","",COUNTIF($AP188:$BW188,"S"))</f>
        <v>0</v>
      </c>
      <c r="CB188" s="171" t="n">
        <f aca="false">IF($B188="","",COUNTIF($AP188:$BW188,"W"))</f>
        <v>0</v>
      </c>
      <c r="CC188" s="171" t="n">
        <f aca="false">IF(B188="","",SUM(BX188:CA188))</f>
        <v>2</v>
      </c>
      <c r="CD188" s="169" t="n">
        <f aca="false">IF(B188="","",SUM(BX188:BZ188))</f>
        <v>2</v>
      </c>
      <c r="CE188" s="172" t="str">
        <f aca="false">IF(B188="","",IF(AND(CC188&gt;=6,CD188&gt;=3,OR(E188&gt;=35,F188&gt;=35),L188&gt;=35),"6/3 සමත්",IF(AND(CC188&gt;=5,CD188&gt;=3,OR(E188&gt;=35,F188&gt;=35,L188&gt;=35)),"5/3 සමත්",IF(AND(CC188&gt;=4,CD188&gt;=1,OR(E188&gt;=20,F188&gt;=20,L188&gt;=20)),"සමත් කළ හැකි",IF(CB188=9,"W9","අසමත් ?")))))</f>
        <v>අසමත් ?</v>
      </c>
    </row>
    <row r="189" customFormat="false" ht="13.8" hidden="false" customHeight="false" outlineLevel="0" collapsed="false">
      <c r="A189" s="160" t="n">
        <v>4</v>
      </c>
      <c r="B189" s="370" t="s">
        <v>494</v>
      </c>
      <c r="C189" s="161"/>
      <c r="D189" s="162"/>
      <c r="E189" s="163"/>
      <c r="F189" s="164"/>
      <c r="G189" s="163"/>
      <c r="H189" s="165"/>
      <c r="I189" s="165"/>
      <c r="J189" s="164"/>
      <c r="K189" s="163"/>
      <c r="L189" s="165"/>
      <c r="M189" s="165"/>
      <c r="N189" s="164"/>
      <c r="O189" s="163" t="n">
        <v>73</v>
      </c>
      <c r="P189" s="165"/>
      <c r="Q189" s="165"/>
      <c r="R189" s="165"/>
      <c r="S189" s="165"/>
      <c r="T189" s="165"/>
      <c r="U189" s="165"/>
      <c r="V189" s="164"/>
      <c r="W189" s="163"/>
      <c r="X189" s="165"/>
      <c r="Y189" s="165"/>
      <c r="Z189" s="165" t="n">
        <v>72</v>
      </c>
      <c r="AA189" s="165"/>
      <c r="AB189" s="165"/>
      <c r="AC189" s="165"/>
      <c r="AD189" s="164"/>
      <c r="AE189" s="163" t="n">
        <v>61</v>
      </c>
      <c r="AF189" s="165"/>
      <c r="AG189" s="165"/>
      <c r="AH189" s="165"/>
      <c r="AI189" s="165"/>
      <c r="AJ189" s="165"/>
      <c r="AK189" s="165"/>
      <c r="AL189" s="166"/>
      <c r="AM189" s="167" t="n">
        <f aca="false">IF(B189="","",SUM(E189:AL189))</f>
        <v>206</v>
      </c>
      <c r="AN189" s="168" t="n">
        <f aca="false">IF(B189="","",AM189/9)</f>
        <v>22.8888888888889</v>
      </c>
      <c r="AO189" s="169" t="n">
        <f aca="false">IF(B189="","",IF(AM189=0,"-",RANK(AM189,$AM$186:$AM$235,0)))</f>
        <v>6</v>
      </c>
      <c r="AP189" s="167" t="str">
        <f aca="false">IF(E189="","",IF(E189="-","-",IF(UPPER(E189)="AB","+",VLOOKUP(E189,'විෂය තොරතුරු'!$P$24:$Q$28,2))))</f>
        <v/>
      </c>
      <c r="AQ189" s="168" t="str">
        <f aca="false">IF(F189="","",IF(F189="-","-",IF(UPPER(F189)="AB","+",VLOOKUP(F189,'විෂය තොරතුරු'!$P$24:$Q$28,2))))</f>
        <v/>
      </c>
      <c r="AR189" s="168" t="str">
        <f aca="false">IF(G189="","",IF(G189="-","-",IF(UPPER(G189)="AB","+",VLOOKUP(G189,'විෂය තොරතුරු'!$P$24:$Q$28,2))))</f>
        <v/>
      </c>
      <c r="AS189" s="168" t="str">
        <f aca="false">IF(H189="","",IF(H189="-","-",IF(UPPER(H189)="AB","+",VLOOKUP(H189,'විෂය තොරතුරු'!$P$24:$Q$28,2))))</f>
        <v/>
      </c>
      <c r="AT189" s="168" t="str">
        <f aca="false">IF(I189="","",IF(I189="-","-",IF(UPPER(I189)="AB","+",VLOOKUP(I189,'විෂය තොරතුරු'!$P$24:$Q$28,2))))</f>
        <v/>
      </c>
      <c r="AU189" s="170" t="str">
        <f aca="false">IF(J189="","",IF(J189="-","-",IF(UPPER(J189)="AB","+",VLOOKUP(J189,'විෂය තොරතුරු'!$P$24:$Q$28,2))))</f>
        <v/>
      </c>
      <c r="AV189" s="171" t="str">
        <f aca="false">IF(K189="","",IF(K189="-","-",IF(UPPER(K189)="AB","+",VLOOKUP(K189,'විෂය තොරතුරු'!$P$24:$Q$28,2))))</f>
        <v/>
      </c>
      <c r="AW189" s="168" t="str">
        <f aca="false">IF(L189="","",IF(L189="-","-",IF(UPPER(L189)="AB","+",VLOOKUP(L189,'විෂය තොරතුරු'!$P$24:$Q$28,2))))</f>
        <v/>
      </c>
      <c r="AX189" s="168" t="str">
        <f aca="false">IF(M189="","",IF(M189="-","-",IF(UPPER(M189)="AB","+",VLOOKUP(M189,'විෂය තොරතුරු'!$P$24:$Q$28,2))))</f>
        <v/>
      </c>
      <c r="AY189" s="169" t="str">
        <f aca="false">IF(N189="","",IF(N189="-","-",IF(UPPER(N189)="AB","+",VLOOKUP(N189,'විෂය තොරතුරු'!$P$24:$Q$28,2))))</f>
        <v/>
      </c>
      <c r="AZ189" s="167" t="str">
        <f aca="false">IF(O189="","",IF(O189="-","-",IF(UPPER(O189)="AB","+",VLOOKUP(O189,'විෂය තොරතුරු'!$P$24:$Q$28,2))))</f>
        <v>B</v>
      </c>
      <c r="BA189" s="168" t="str">
        <f aca="false">IF(P189="","",IF(P189="-","-",IF(UPPER(P189)="AB","+",VLOOKUP(P189,'විෂය තොරතුරු'!$P$24:$Q$28,2))))</f>
        <v/>
      </c>
      <c r="BB189" s="168" t="str">
        <f aca="false">IF(Q189="","",IF(Q189="-","-",IF(UPPER(Q189)="AB","+",VLOOKUP(Q189,'විෂය තොරතුරු'!$P$24:$Q$28,2))))</f>
        <v/>
      </c>
      <c r="BC189" s="168" t="str">
        <f aca="false">IF(R189="","",IF(R189="-","-",IF(UPPER(R189)="AB","+",VLOOKUP(R189,'විෂය තොරතුරු'!$P$24:$Q$28,2))))</f>
        <v/>
      </c>
      <c r="BD189" s="168" t="str">
        <f aca="false">IF(S189="","",IF(S189="-","-",IF(UPPER(S189)="AB","+",VLOOKUP(S189,'විෂය තොරතුරු'!$P$24:$Q$28,2))))</f>
        <v/>
      </c>
      <c r="BE189" s="168" t="str">
        <f aca="false">IF(T189="","",IF(T189="-","-",IF(UPPER(T189)="AB","+",VLOOKUP(T189,'විෂය තොරතුරු'!$P$24:$Q$28,2))))</f>
        <v/>
      </c>
      <c r="BF189" s="168" t="str">
        <f aca="false">IF(U189="","",IF(U189="-","-",IF(UPPER(U189)="AB","+",VLOOKUP(U189,'විෂය තොරතුරු'!$P$24:$Q$28,2))))</f>
        <v/>
      </c>
      <c r="BG189" s="170" t="str">
        <f aca="false">IF(V189="","",IF(V189="-","-",IF(UPPER(V189)="AB","+",VLOOKUP(V189,'විෂය තොරතුරු'!$P$24:$Q$28,2))))</f>
        <v/>
      </c>
      <c r="BH189" s="171" t="str">
        <f aca="false">IF(W189="","",IF(W189="-","-",IF(UPPER(W189)="AB","+",VLOOKUP(W189,'විෂය තොරතුරු'!$P$24:$Q$28,2))))</f>
        <v/>
      </c>
      <c r="BI189" s="168" t="str">
        <f aca="false">IF(X189="","",IF(X189="-","-",IF(UPPER(X189)="AB","+",VLOOKUP(X189,'විෂය තොරතුරු'!$P$24:$Q$28,2))))</f>
        <v/>
      </c>
      <c r="BJ189" s="168" t="str">
        <f aca="false">IF(Y189="","",IF(Y189="-","-",IF(UPPER(Y189)="AB","+",VLOOKUP(Y189,'විෂය තොරතුරු'!$P$24:$Q$28,2))))</f>
        <v/>
      </c>
      <c r="BK189" s="168" t="str">
        <f aca="false">IF(Z189="","",IF(Z189="-","-",IF(UPPER(Z189)="AB","+",VLOOKUP(Z189,'විෂය තොරතුරු'!$P$24:$Q$28,2))))</f>
        <v>B</v>
      </c>
      <c r="BL189" s="168" t="str">
        <f aca="false">IF(AA189="","",IF(AA189="-","-",IF(UPPER(AA189)="AB","+",VLOOKUP(AA189,'විෂය තොරතුරු'!$P$24:$Q$28,2))))</f>
        <v/>
      </c>
      <c r="BM189" s="168" t="str">
        <f aca="false">IF(AB189="","",IF(AB189="-","-",IF(UPPER(AB189)="AB","+",VLOOKUP(AB189,'විෂය තොරතුරු'!$P$24:$Q$28,2))))</f>
        <v/>
      </c>
      <c r="BN189" s="168" t="str">
        <f aca="false">IF(AC189="","",IF(AC189="-","-",IF(UPPER(AC189)="AB","+",VLOOKUP(AC189,'විෂය තොරතුරු'!$P$24:$Q$28,2))))</f>
        <v/>
      </c>
      <c r="BO189" s="169" t="str">
        <f aca="false">IF(AD189="","",IF(AD189="-","-",IF(UPPER(AD189)="AB","+",VLOOKUP(AD189,'විෂය තොරතුරු'!$P$24:$Q$28,2))))</f>
        <v/>
      </c>
      <c r="BP189" s="171" t="str">
        <f aca="false">IF(AE189="","",IF(AE189="-","-",IF(UPPER(AE189)="AB","+",VLOOKUP(AE189,'විෂය තොරතුරු'!$P$24:$Q$28,2))))</f>
        <v>C</v>
      </c>
      <c r="BQ189" s="168" t="str">
        <f aca="false">IF(AF189="","",IF(AF189="-","-",IF(UPPER(AF189)="AB","+",VLOOKUP(AF189,'විෂය තොරතුරු'!$P$24:$Q$28,2))))</f>
        <v/>
      </c>
      <c r="BR189" s="168" t="str">
        <f aca="false">IF(AG189="","",IF(AG189="-","-",IF(UPPER(AG189)="AB","+",VLOOKUP(AG189,'විෂය තොරතුරු'!$P$24:$Q$28,2))))</f>
        <v/>
      </c>
      <c r="BS189" s="168" t="str">
        <f aca="false">IF(AH189="","",IF(AH189="-","-",IF(UPPER(AH189)="AB","+",VLOOKUP(AH189,'විෂය තොරතුරු'!$P$24:$Q$28,2))))</f>
        <v/>
      </c>
      <c r="BT189" s="168" t="str">
        <f aca="false">IF(AI189="","",IF(AI189="-","-",IF(UPPER(AI189)="AB","+",VLOOKUP(AI189,'විෂය තොරතුරු'!$P$24:$Q$28,2))))</f>
        <v/>
      </c>
      <c r="BU189" s="168" t="str">
        <f aca="false">IF(AJ189="","",IF(AJ189="-","-",IF(UPPER(AJ189)="AB","+",VLOOKUP(AJ189,'විෂය තොරතුරු'!$P$24:$Q$28,2))))</f>
        <v/>
      </c>
      <c r="BV189" s="168" t="str">
        <f aca="false">IF(AK189="","",IF(AK189="-","-",IF(UPPER(AK189)="AB","+",VLOOKUP(AK189,'විෂය තොරතුරු'!$P$24:$Q$28,2))))</f>
        <v/>
      </c>
      <c r="BW189" s="169" t="str">
        <f aca="false">IF(AL189="","",IF(AL189="-","-",IF(UPPER(AL189)="AB","+",VLOOKUP(AL189,'විෂය තොරතුරු'!$P$24:$Q$28,2))))</f>
        <v/>
      </c>
      <c r="BX189" s="171" t="n">
        <f aca="false">IF($B189="","",COUNTIF($AP189:$BW189,"A"))</f>
        <v>0</v>
      </c>
      <c r="BY189" s="171" t="n">
        <f aca="false">IF($B189="","",COUNTIF($AP189:$BW189,"B"))</f>
        <v>2</v>
      </c>
      <c r="BZ189" s="171" t="n">
        <f aca="false">IF($B189="","",COUNTIF($AP189:$BW189,"C"))</f>
        <v>1</v>
      </c>
      <c r="CA189" s="171" t="n">
        <f aca="false">IF($B189="","",COUNTIF($AP189:$BW189,"S"))</f>
        <v>0</v>
      </c>
      <c r="CB189" s="171" t="n">
        <f aca="false">IF($B189="","",COUNTIF($AP189:$BW189,"W"))</f>
        <v>0</v>
      </c>
      <c r="CC189" s="171" t="n">
        <f aca="false">IF(B189="","",SUM(BX189:CA189))</f>
        <v>3</v>
      </c>
      <c r="CD189" s="169" t="n">
        <f aca="false">IF(B189="","",SUM(BX189:BZ189))</f>
        <v>3</v>
      </c>
      <c r="CE189" s="172" t="str">
        <f aca="false">IF(B189="","",IF(AND(CC189&gt;=6,CD189&gt;=3,OR(E189&gt;=35,F189&gt;=35),L189&gt;=35),"6/3 සමත්",IF(AND(CC189&gt;=5,CD189&gt;=3,OR(E189&gt;=35,F189&gt;=35,L189&gt;=35)),"5/3 සමත්",IF(AND(CC189&gt;=4,CD189&gt;=1,OR(E189&gt;=20,F189&gt;=20,L189&gt;=20)),"සමත් කළ හැකි",IF(CB189=9,"W9","අසමත් ?")))))</f>
        <v>අසමත් ?</v>
      </c>
    </row>
    <row r="190" customFormat="false" ht="13.8" hidden="false" customHeight="false" outlineLevel="0" collapsed="false">
      <c r="A190" s="160" t="n">
        <v>5</v>
      </c>
      <c r="B190" s="370" t="s">
        <v>495</v>
      </c>
      <c r="C190" s="161"/>
      <c r="D190" s="162"/>
      <c r="E190" s="163"/>
      <c r="F190" s="164"/>
      <c r="G190" s="163"/>
      <c r="H190" s="165"/>
      <c r="I190" s="165"/>
      <c r="J190" s="164"/>
      <c r="K190" s="163"/>
      <c r="L190" s="165"/>
      <c r="M190" s="165"/>
      <c r="N190" s="164"/>
      <c r="O190" s="163" t="n">
        <v>65</v>
      </c>
      <c r="P190" s="165"/>
      <c r="Q190" s="165"/>
      <c r="R190" s="165"/>
      <c r="S190" s="165"/>
      <c r="T190" s="165"/>
      <c r="U190" s="165"/>
      <c r="V190" s="164"/>
      <c r="W190" s="163"/>
      <c r="X190" s="165"/>
      <c r="Y190" s="165"/>
      <c r="Z190" s="165"/>
      <c r="AA190" s="165" t="n">
        <v>72</v>
      </c>
      <c r="AB190" s="165"/>
      <c r="AC190" s="165"/>
      <c r="AD190" s="164"/>
      <c r="AE190" s="163"/>
      <c r="AF190" s="165"/>
      <c r="AG190" s="165"/>
      <c r="AH190" s="165"/>
      <c r="AI190" s="165"/>
      <c r="AJ190" s="165"/>
      <c r="AK190" s="165"/>
      <c r="AL190" s="166"/>
      <c r="AM190" s="167" t="n">
        <f aca="false">IF(B190="","",SUM(E190:AL190))</f>
        <v>137</v>
      </c>
      <c r="AN190" s="168" t="n">
        <f aca="false">IF(B190="","",AM190/9)</f>
        <v>15.2222222222222</v>
      </c>
      <c r="AO190" s="169" t="n">
        <f aca="false">IF(B190="","",IF(AM190=0,"-",RANK(AM190,$AM$186:$AM$235,0)))</f>
        <v>23</v>
      </c>
      <c r="AP190" s="167" t="str">
        <f aca="false">IF(E190="","",IF(E190="-","-",IF(UPPER(E190)="AB","+",VLOOKUP(E190,'විෂය තොරතුරු'!$P$24:$Q$28,2))))</f>
        <v/>
      </c>
      <c r="AQ190" s="168" t="str">
        <f aca="false">IF(F190="","",IF(F190="-","-",IF(UPPER(F190)="AB","+",VLOOKUP(F190,'විෂය තොරතුරු'!$P$24:$Q$28,2))))</f>
        <v/>
      </c>
      <c r="AR190" s="168" t="str">
        <f aca="false">IF(G190="","",IF(G190="-","-",IF(UPPER(G190)="AB","+",VLOOKUP(G190,'විෂය තොරතුරු'!$P$24:$Q$28,2))))</f>
        <v/>
      </c>
      <c r="AS190" s="168" t="str">
        <f aca="false">IF(H190="","",IF(H190="-","-",IF(UPPER(H190)="AB","+",VLOOKUP(H190,'විෂය තොරතුරු'!$P$24:$Q$28,2))))</f>
        <v/>
      </c>
      <c r="AT190" s="168" t="str">
        <f aca="false">IF(I190="","",IF(I190="-","-",IF(UPPER(I190)="AB","+",VLOOKUP(I190,'විෂය තොරතුරු'!$P$24:$Q$28,2))))</f>
        <v/>
      </c>
      <c r="AU190" s="170" t="str">
        <f aca="false">IF(J190="","",IF(J190="-","-",IF(UPPER(J190)="AB","+",VLOOKUP(J190,'විෂය තොරතුරු'!$P$24:$Q$28,2))))</f>
        <v/>
      </c>
      <c r="AV190" s="171" t="str">
        <f aca="false">IF(K190="","",IF(K190="-","-",IF(UPPER(K190)="AB","+",VLOOKUP(K190,'විෂය තොරතුරු'!$P$24:$Q$28,2))))</f>
        <v/>
      </c>
      <c r="AW190" s="168" t="str">
        <f aca="false">IF(L190="","",IF(L190="-","-",IF(UPPER(L190)="AB","+",VLOOKUP(L190,'විෂය තොරතුරු'!$P$24:$Q$28,2))))</f>
        <v/>
      </c>
      <c r="AX190" s="168" t="str">
        <f aca="false">IF(M190="","",IF(M190="-","-",IF(UPPER(M190)="AB","+",VLOOKUP(M190,'විෂය තොරතුරු'!$P$24:$Q$28,2))))</f>
        <v/>
      </c>
      <c r="AY190" s="169" t="str">
        <f aca="false">IF(N190="","",IF(N190="-","-",IF(UPPER(N190)="AB","+",VLOOKUP(N190,'විෂය තොරතුරු'!$P$24:$Q$28,2))))</f>
        <v/>
      </c>
      <c r="AZ190" s="167" t="str">
        <f aca="false">IF(O190="","",IF(O190="-","-",IF(UPPER(O190)="AB","+",VLOOKUP(O190,'විෂය තොරතුරු'!$P$24:$Q$28,2))))</f>
        <v>B</v>
      </c>
      <c r="BA190" s="168" t="str">
        <f aca="false">IF(P190="","",IF(P190="-","-",IF(UPPER(P190)="AB","+",VLOOKUP(P190,'විෂය තොරතුරු'!$P$24:$Q$28,2))))</f>
        <v/>
      </c>
      <c r="BB190" s="168" t="str">
        <f aca="false">IF(Q190="","",IF(Q190="-","-",IF(UPPER(Q190)="AB","+",VLOOKUP(Q190,'විෂය තොරතුරු'!$P$24:$Q$28,2))))</f>
        <v/>
      </c>
      <c r="BC190" s="168" t="str">
        <f aca="false">IF(R190="","",IF(R190="-","-",IF(UPPER(R190)="AB","+",VLOOKUP(R190,'විෂය තොරතුරු'!$P$24:$Q$28,2))))</f>
        <v/>
      </c>
      <c r="BD190" s="168" t="str">
        <f aca="false">IF(S190="","",IF(S190="-","-",IF(UPPER(S190)="AB","+",VLOOKUP(S190,'විෂය තොරතුරු'!$P$24:$Q$28,2))))</f>
        <v/>
      </c>
      <c r="BE190" s="168" t="str">
        <f aca="false">IF(T190="","",IF(T190="-","-",IF(UPPER(T190)="AB","+",VLOOKUP(T190,'විෂය තොරතුරු'!$P$24:$Q$28,2))))</f>
        <v/>
      </c>
      <c r="BF190" s="168" t="str">
        <f aca="false">IF(U190="","",IF(U190="-","-",IF(UPPER(U190)="AB","+",VLOOKUP(U190,'විෂය තොරතුරු'!$P$24:$Q$28,2))))</f>
        <v/>
      </c>
      <c r="BG190" s="170" t="str">
        <f aca="false">IF(V190="","",IF(V190="-","-",IF(UPPER(V190)="AB","+",VLOOKUP(V190,'විෂය තොරතුරු'!$P$24:$Q$28,2))))</f>
        <v/>
      </c>
      <c r="BH190" s="171" t="str">
        <f aca="false">IF(W190="","",IF(W190="-","-",IF(UPPER(W190)="AB","+",VLOOKUP(W190,'විෂය තොරතුරු'!$P$24:$Q$28,2))))</f>
        <v/>
      </c>
      <c r="BI190" s="168" t="str">
        <f aca="false">IF(X190="","",IF(X190="-","-",IF(UPPER(X190)="AB","+",VLOOKUP(X190,'විෂය තොරතුරු'!$P$24:$Q$28,2))))</f>
        <v/>
      </c>
      <c r="BJ190" s="168" t="str">
        <f aca="false">IF(Y190="","",IF(Y190="-","-",IF(UPPER(Y190)="AB","+",VLOOKUP(Y190,'විෂය තොරතුරු'!$P$24:$Q$28,2))))</f>
        <v/>
      </c>
      <c r="BK190" s="168" t="str">
        <f aca="false">IF(Z190="","",IF(Z190="-","-",IF(UPPER(Z190)="AB","+",VLOOKUP(Z190,'විෂය තොරතුරු'!$P$24:$Q$28,2))))</f>
        <v/>
      </c>
      <c r="BL190" s="168" t="str">
        <f aca="false">IF(AA190="","",IF(AA190="-","-",IF(UPPER(AA190)="AB","+",VLOOKUP(AA190,'විෂය තොරතුරු'!$P$24:$Q$28,2))))</f>
        <v>B</v>
      </c>
      <c r="BM190" s="168" t="str">
        <f aca="false">IF(AB190="","",IF(AB190="-","-",IF(UPPER(AB190)="AB","+",VLOOKUP(AB190,'විෂය තොරතුරු'!$P$24:$Q$28,2))))</f>
        <v/>
      </c>
      <c r="BN190" s="168" t="str">
        <f aca="false">IF(AC190="","",IF(AC190="-","-",IF(UPPER(AC190)="AB","+",VLOOKUP(AC190,'විෂය තොරතුරු'!$P$24:$Q$28,2))))</f>
        <v/>
      </c>
      <c r="BO190" s="169" t="str">
        <f aca="false">IF(AD190="","",IF(AD190="-","-",IF(UPPER(AD190)="AB","+",VLOOKUP(AD190,'විෂය තොරතුරු'!$P$24:$Q$28,2))))</f>
        <v/>
      </c>
      <c r="BP190" s="171" t="str">
        <f aca="false">IF(AE190="","",IF(AE190="-","-",IF(UPPER(AE190)="AB","+",VLOOKUP(AE190,'විෂය තොරතුරු'!$P$24:$Q$28,2))))</f>
        <v/>
      </c>
      <c r="BQ190" s="168" t="str">
        <f aca="false">IF(AF190="","",IF(AF190="-","-",IF(UPPER(AF190)="AB","+",VLOOKUP(AF190,'විෂය තොරතුරු'!$P$24:$Q$28,2))))</f>
        <v/>
      </c>
      <c r="BR190" s="168" t="str">
        <f aca="false">IF(AG190="","",IF(AG190="-","-",IF(UPPER(AG190)="AB","+",VLOOKUP(AG190,'විෂය තොරතුරු'!$P$24:$Q$28,2))))</f>
        <v/>
      </c>
      <c r="BS190" s="168" t="str">
        <f aca="false">IF(AH190="","",IF(AH190="-","-",IF(UPPER(AH190)="AB","+",VLOOKUP(AH190,'විෂය තොරතුරු'!$P$24:$Q$28,2))))</f>
        <v/>
      </c>
      <c r="BT190" s="168" t="str">
        <f aca="false">IF(AI190="","",IF(AI190="-","-",IF(UPPER(AI190)="AB","+",VLOOKUP(AI190,'විෂය තොරතුරු'!$P$24:$Q$28,2))))</f>
        <v/>
      </c>
      <c r="BU190" s="168" t="str">
        <f aca="false">IF(AJ190="","",IF(AJ190="-","-",IF(UPPER(AJ190)="AB","+",VLOOKUP(AJ190,'විෂය තොරතුරු'!$P$24:$Q$28,2))))</f>
        <v/>
      </c>
      <c r="BV190" s="168" t="str">
        <f aca="false">IF(AK190="","",IF(AK190="-","-",IF(UPPER(AK190)="AB","+",VLOOKUP(AK190,'විෂය තොරතුරු'!$P$24:$Q$28,2))))</f>
        <v/>
      </c>
      <c r="BW190" s="169" t="str">
        <f aca="false">IF(AL190="","",IF(AL190="-","-",IF(UPPER(AL190)="AB","+",VLOOKUP(AL190,'විෂය තොරතුරු'!$P$24:$Q$28,2))))</f>
        <v/>
      </c>
      <c r="BX190" s="171" t="n">
        <f aca="false">IF($B190="","",COUNTIF($AP190:$BW190,"A"))</f>
        <v>0</v>
      </c>
      <c r="BY190" s="171" t="n">
        <f aca="false">IF($B190="","",COUNTIF($AP190:$BW190,"B"))</f>
        <v>2</v>
      </c>
      <c r="BZ190" s="171" t="n">
        <f aca="false">IF($B190="","",COUNTIF($AP190:$BW190,"C"))</f>
        <v>0</v>
      </c>
      <c r="CA190" s="171" t="n">
        <f aca="false">IF($B190="","",COUNTIF($AP190:$BW190,"S"))</f>
        <v>0</v>
      </c>
      <c r="CB190" s="171" t="n">
        <f aca="false">IF($B190="","",COUNTIF($AP190:$BW190,"W"))</f>
        <v>0</v>
      </c>
      <c r="CC190" s="171" t="n">
        <f aca="false">IF(B190="","",SUM(BX190:CA190))</f>
        <v>2</v>
      </c>
      <c r="CD190" s="169" t="n">
        <f aca="false">IF(B190="","",SUM(BX190:BZ190))</f>
        <v>2</v>
      </c>
      <c r="CE190" s="172" t="str">
        <f aca="false">IF(B190="","",IF(AND(CC190&gt;=6,CD190&gt;=3,OR(E190&gt;=35,F190&gt;=35),L190&gt;=35),"6/3 සමත්",IF(AND(CC190&gt;=5,CD190&gt;=3,OR(E190&gt;=35,F190&gt;=35,L190&gt;=35)),"5/3 සමත්",IF(AND(CC190&gt;=4,CD190&gt;=1,OR(E190&gt;=20,F190&gt;=20,L190&gt;=20)),"සමත් කළ හැකි",IF(CB190=9,"W9","අසමත් ?")))))</f>
        <v>අසමත් ?</v>
      </c>
    </row>
    <row r="191" customFormat="false" ht="13.8" hidden="false" customHeight="false" outlineLevel="0" collapsed="false">
      <c r="A191" s="160" t="n">
        <v>6</v>
      </c>
      <c r="B191" s="370" t="s">
        <v>496</v>
      </c>
      <c r="C191" s="161"/>
      <c r="D191" s="162"/>
      <c r="E191" s="163"/>
      <c r="F191" s="164"/>
      <c r="G191" s="163"/>
      <c r="H191" s="165"/>
      <c r="I191" s="165"/>
      <c r="J191" s="164"/>
      <c r="K191" s="163"/>
      <c r="L191" s="165"/>
      <c r="M191" s="165"/>
      <c r="N191" s="164"/>
      <c r="O191" s="163" t="n">
        <v>61</v>
      </c>
      <c r="P191" s="165"/>
      <c r="Q191" s="165"/>
      <c r="R191" s="165"/>
      <c r="S191" s="165"/>
      <c r="T191" s="165"/>
      <c r="U191" s="165"/>
      <c r="V191" s="164"/>
      <c r="W191" s="163" t="n">
        <v>56</v>
      </c>
      <c r="X191" s="165"/>
      <c r="Y191" s="165"/>
      <c r="Z191" s="165"/>
      <c r="AA191" s="165"/>
      <c r="AB191" s="165"/>
      <c r="AC191" s="165"/>
      <c r="AD191" s="164"/>
      <c r="AE191" s="163" t="n">
        <v>25</v>
      </c>
      <c r="AF191" s="165"/>
      <c r="AG191" s="165"/>
      <c r="AH191" s="165"/>
      <c r="AI191" s="165"/>
      <c r="AJ191" s="165"/>
      <c r="AK191" s="165"/>
      <c r="AL191" s="166"/>
      <c r="AM191" s="167" t="n">
        <f aca="false">IF(B191="","",SUM(E191:AL191))</f>
        <v>142</v>
      </c>
      <c r="AN191" s="168" t="n">
        <f aca="false">IF(B191="","",AM191/9)</f>
        <v>15.7777777777778</v>
      </c>
      <c r="AO191" s="169" t="n">
        <f aca="false">IF(B191="","",IF(AM191=0,"-",RANK(AM191,$AM$186:$AM$235,0)))</f>
        <v>19</v>
      </c>
      <c r="AP191" s="167" t="str">
        <f aca="false">IF(E191="","",IF(E191="-","-",IF(UPPER(E191)="AB","+",VLOOKUP(E191,'විෂය තොරතුරු'!$P$24:$Q$28,2))))</f>
        <v/>
      </c>
      <c r="AQ191" s="168" t="str">
        <f aca="false">IF(F191="","",IF(F191="-","-",IF(UPPER(F191)="AB","+",VLOOKUP(F191,'විෂය තොරතුරු'!$P$24:$Q$28,2))))</f>
        <v/>
      </c>
      <c r="AR191" s="168" t="str">
        <f aca="false">IF(G191="","",IF(G191="-","-",IF(UPPER(G191)="AB","+",VLOOKUP(G191,'විෂය තොරතුරු'!$P$24:$Q$28,2))))</f>
        <v/>
      </c>
      <c r="AS191" s="168" t="str">
        <f aca="false">IF(H191="","",IF(H191="-","-",IF(UPPER(H191)="AB","+",VLOOKUP(H191,'විෂය තොරතුරු'!$P$24:$Q$28,2))))</f>
        <v/>
      </c>
      <c r="AT191" s="168" t="str">
        <f aca="false">IF(I191="","",IF(I191="-","-",IF(UPPER(I191)="AB","+",VLOOKUP(I191,'විෂය තොරතුරු'!$P$24:$Q$28,2))))</f>
        <v/>
      </c>
      <c r="AU191" s="170" t="str">
        <f aca="false">IF(J191="","",IF(J191="-","-",IF(UPPER(J191)="AB","+",VLOOKUP(J191,'විෂය තොරතුරු'!$P$24:$Q$28,2))))</f>
        <v/>
      </c>
      <c r="AV191" s="171" t="str">
        <f aca="false">IF(K191="","",IF(K191="-","-",IF(UPPER(K191)="AB","+",VLOOKUP(K191,'විෂය තොරතුරු'!$P$24:$Q$28,2))))</f>
        <v/>
      </c>
      <c r="AW191" s="168" t="str">
        <f aca="false">IF(L191="","",IF(L191="-","-",IF(UPPER(L191)="AB","+",VLOOKUP(L191,'විෂය තොරතුරු'!$P$24:$Q$28,2))))</f>
        <v/>
      </c>
      <c r="AX191" s="168" t="str">
        <f aca="false">IF(M191="","",IF(M191="-","-",IF(UPPER(M191)="AB","+",VLOOKUP(M191,'විෂය තොරතුරු'!$P$24:$Q$28,2))))</f>
        <v/>
      </c>
      <c r="AY191" s="169" t="str">
        <f aca="false">IF(N191="","",IF(N191="-","-",IF(UPPER(N191)="AB","+",VLOOKUP(N191,'විෂය තොරතුරු'!$P$24:$Q$28,2))))</f>
        <v/>
      </c>
      <c r="AZ191" s="167" t="str">
        <f aca="false">IF(O191="","",IF(O191="-","-",IF(UPPER(O191)="AB","+",VLOOKUP(O191,'විෂය තොරතුරු'!$P$24:$Q$28,2))))</f>
        <v>C</v>
      </c>
      <c r="BA191" s="168" t="str">
        <f aca="false">IF(P191="","",IF(P191="-","-",IF(UPPER(P191)="AB","+",VLOOKUP(P191,'විෂය තොරතුරු'!$P$24:$Q$28,2))))</f>
        <v/>
      </c>
      <c r="BB191" s="168" t="str">
        <f aca="false">IF(Q191="","",IF(Q191="-","-",IF(UPPER(Q191)="AB","+",VLOOKUP(Q191,'විෂය තොරතුරු'!$P$24:$Q$28,2))))</f>
        <v/>
      </c>
      <c r="BC191" s="168" t="str">
        <f aca="false">IF(R191="","",IF(R191="-","-",IF(UPPER(R191)="AB","+",VLOOKUP(R191,'විෂය තොරතුරු'!$P$24:$Q$28,2))))</f>
        <v/>
      </c>
      <c r="BD191" s="168" t="str">
        <f aca="false">IF(S191="","",IF(S191="-","-",IF(UPPER(S191)="AB","+",VLOOKUP(S191,'විෂය තොරතුරු'!$P$24:$Q$28,2))))</f>
        <v/>
      </c>
      <c r="BE191" s="168" t="str">
        <f aca="false">IF(T191="","",IF(T191="-","-",IF(UPPER(T191)="AB","+",VLOOKUP(T191,'විෂය තොරතුරු'!$P$24:$Q$28,2))))</f>
        <v/>
      </c>
      <c r="BF191" s="168" t="str">
        <f aca="false">IF(U191="","",IF(U191="-","-",IF(UPPER(U191)="AB","+",VLOOKUP(U191,'විෂය තොරතුරු'!$P$24:$Q$28,2))))</f>
        <v/>
      </c>
      <c r="BG191" s="170" t="str">
        <f aca="false">IF(V191="","",IF(V191="-","-",IF(UPPER(V191)="AB","+",VLOOKUP(V191,'විෂය තොරතුරු'!$P$24:$Q$28,2))))</f>
        <v/>
      </c>
      <c r="BH191" s="171" t="str">
        <f aca="false">IF(W191="","",IF(W191="-","-",IF(UPPER(W191)="AB","+",VLOOKUP(W191,'විෂය තොරතුරු'!$P$24:$Q$28,2))))</f>
        <v>C</v>
      </c>
      <c r="BI191" s="168" t="str">
        <f aca="false">IF(X191="","",IF(X191="-","-",IF(UPPER(X191)="AB","+",VLOOKUP(X191,'විෂය තොරතුරු'!$P$24:$Q$28,2))))</f>
        <v/>
      </c>
      <c r="BJ191" s="168" t="str">
        <f aca="false">IF(Y191="","",IF(Y191="-","-",IF(UPPER(Y191)="AB","+",VLOOKUP(Y191,'විෂය තොරතුරු'!$P$24:$Q$28,2))))</f>
        <v/>
      </c>
      <c r="BK191" s="168" t="str">
        <f aca="false">IF(Z191="","",IF(Z191="-","-",IF(UPPER(Z191)="AB","+",VLOOKUP(Z191,'විෂය තොරතුරු'!$P$24:$Q$28,2))))</f>
        <v/>
      </c>
      <c r="BL191" s="168" t="str">
        <f aca="false">IF(AA191="","",IF(AA191="-","-",IF(UPPER(AA191)="AB","+",VLOOKUP(AA191,'විෂය තොරතුරු'!$P$24:$Q$28,2))))</f>
        <v/>
      </c>
      <c r="BM191" s="168" t="str">
        <f aca="false">IF(AB191="","",IF(AB191="-","-",IF(UPPER(AB191)="AB","+",VLOOKUP(AB191,'විෂය තොරතුරු'!$P$24:$Q$28,2))))</f>
        <v/>
      </c>
      <c r="BN191" s="168" t="str">
        <f aca="false">IF(AC191="","",IF(AC191="-","-",IF(UPPER(AC191)="AB","+",VLOOKUP(AC191,'විෂය තොරතුරු'!$P$24:$Q$28,2))))</f>
        <v/>
      </c>
      <c r="BO191" s="169" t="str">
        <f aca="false">IF(AD191="","",IF(AD191="-","-",IF(UPPER(AD191)="AB","+",VLOOKUP(AD191,'විෂය තොරතුරු'!$P$24:$Q$28,2))))</f>
        <v/>
      </c>
      <c r="BP191" s="171" t="str">
        <f aca="false">IF(AE191="","",IF(AE191="-","-",IF(UPPER(AE191)="AB","+",VLOOKUP(AE191,'විෂය තොරතුරු'!$P$24:$Q$28,2))))</f>
        <v>W</v>
      </c>
      <c r="BQ191" s="168" t="str">
        <f aca="false">IF(AF191="","",IF(AF191="-","-",IF(UPPER(AF191)="AB","+",VLOOKUP(AF191,'විෂය තොරතුරු'!$P$24:$Q$28,2))))</f>
        <v/>
      </c>
      <c r="BR191" s="168" t="str">
        <f aca="false">IF(AG191="","",IF(AG191="-","-",IF(UPPER(AG191)="AB","+",VLOOKUP(AG191,'විෂය තොරතුරු'!$P$24:$Q$28,2))))</f>
        <v/>
      </c>
      <c r="BS191" s="168" t="str">
        <f aca="false">IF(AH191="","",IF(AH191="-","-",IF(UPPER(AH191)="AB","+",VLOOKUP(AH191,'විෂය තොරතුරු'!$P$24:$Q$28,2))))</f>
        <v/>
      </c>
      <c r="BT191" s="168" t="str">
        <f aca="false">IF(AI191="","",IF(AI191="-","-",IF(UPPER(AI191)="AB","+",VLOOKUP(AI191,'විෂය තොරතුරු'!$P$24:$Q$28,2))))</f>
        <v/>
      </c>
      <c r="BU191" s="168" t="str">
        <f aca="false">IF(AJ191="","",IF(AJ191="-","-",IF(UPPER(AJ191)="AB","+",VLOOKUP(AJ191,'විෂය තොරතුරු'!$P$24:$Q$28,2))))</f>
        <v/>
      </c>
      <c r="BV191" s="168" t="str">
        <f aca="false">IF(AK191="","",IF(AK191="-","-",IF(UPPER(AK191)="AB","+",VLOOKUP(AK191,'විෂය තොරතුරු'!$P$24:$Q$28,2))))</f>
        <v/>
      </c>
      <c r="BW191" s="169" t="str">
        <f aca="false">IF(AL191="","",IF(AL191="-","-",IF(UPPER(AL191)="AB","+",VLOOKUP(AL191,'විෂය තොරතුරු'!$P$24:$Q$28,2))))</f>
        <v/>
      </c>
      <c r="BX191" s="171" t="n">
        <f aca="false">IF($B191="","",COUNTIF($AP191:$BW191,"A"))</f>
        <v>0</v>
      </c>
      <c r="BY191" s="171" t="n">
        <f aca="false">IF($B191="","",COUNTIF($AP191:$BW191,"B"))</f>
        <v>0</v>
      </c>
      <c r="BZ191" s="171" t="n">
        <f aca="false">IF($B191="","",COUNTIF($AP191:$BW191,"C"))</f>
        <v>2</v>
      </c>
      <c r="CA191" s="171" t="n">
        <f aca="false">IF($B191="","",COUNTIF($AP191:$BW191,"S"))</f>
        <v>0</v>
      </c>
      <c r="CB191" s="171" t="n">
        <f aca="false">IF($B191="","",COUNTIF($AP191:$BW191,"W"))</f>
        <v>1</v>
      </c>
      <c r="CC191" s="171" t="n">
        <f aca="false">IF(B191="","",SUM(BX191:CA191))</f>
        <v>2</v>
      </c>
      <c r="CD191" s="169" t="n">
        <f aca="false">IF(B191="","",SUM(BX191:BZ191))</f>
        <v>2</v>
      </c>
      <c r="CE191" s="172" t="str">
        <f aca="false">IF(B191="","",IF(AND(CC191&gt;=6,CD191&gt;=3,OR(E191&gt;=35,F191&gt;=35),L191&gt;=35),"6/3 සමත්",IF(AND(CC191&gt;=5,CD191&gt;=3,OR(E191&gt;=35,F191&gt;=35,L191&gt;=35)),"5/3 සමත්",IF(AND(CC191&gt;=4,CD191&gt;=1,OR(E191&gt;=20,F191&gt;=20,L191&gt;=20)),"සමත් කළ හැකි",IF(CB191=9,"W9","අසමත් ?")))))</f>
        <v>අසමත් ?</v>
      </c>
    </row>
    <row r="192" customFormat="false" ht="13.8" hidden="false" customHeight="false" outlineLevel="0" collapsed="false">
      <c r="A192" s="160" t="n">
        <v>7</v>
      </c>
      <c r="B192" s="370" t="s">
        <v>497</v>
      </c>
      <c r="C192" s="161"/>
      <c r="D192" s="162"/>
      <c r="E192" s="163"/>
      <c r="F192" s="164"/>
      <c r="G192" s="163"/>
      <c r="H192" s="165"/>
      <c r="I192" s="165"/>
      <c r="J192" s="164"/>
      <c r="K192" s="163"/>
      <c r="L192" s="165"/>
      <c r="M192" s="165"/>
      <c r="N192" s="164"/>
      <c r="O192" s="163" t="n">
        <v>83</v>
      </c>
      <c r="P192" s="165"/>
      <c r="Q192" s="165"/>
      <c r="R192" s="165"/>
      <c r="S192" s="165"/>
      <c r="T192" s="165"/>
      <c r="U192" s="165"/>
      <c r="V192" s="164"/>
      <c r="W192" s="163"/>
      <c r="X192" s="165"/>
      <c r="Y192" s="165"/>
      <c r="Z192" s="165"/>
      <c r="AA192" s="165" t="n">
        <v>49</v>
      </c>
      <c r="AB192" s="165"/>
      <c r="AC192" s="165"/>
      <c r="AD192" s="164"/>
      <c r="AE192" s="163"/>
      <c r="AF192" s="165"/>
      <c r="AG192" s="165"/>
      <c r="AH192" s="165"/>
      <c r="AI192" s="165"/>
      <c r="AJ192" s="165"/>
      <c r="AK192" s="165"/>
      <c r="AL192" s="166"/>
      <c r="AM192" s="167" t="n">
        <f aca="false">IF(B192="","",SUM(E192:AL192))</f>
        <v>132</v>
      </c>
      <c r="AN192" s="168" t="n">
        <f aca="false">IF(B192="","",AM192/9)</f>
        <v>14.6666666666667</v>
      </c>
      <c r="AO192" s="169" t="n">
        <f aca="false">IF(B192="","",IF(AM192=0,"-",RANK(AM192,$AM$186:$AM$235,0)))</f>
        <v>28</v>
      </c>
      <c r="AP192" s="167" t="str">
        <f aca="false">IF(E192="","",IF(E192="-","-",IF(UPPER(E192)="AB","+",VLOOKUP(E192,'විෂය තොරතුරු'!$P$24:$Q$28,2))))</f>
        <v/>
      </c>
      <c r="AQ192" s="168" t="str">
        <f aca="false">IF(F192="","",IF(F192="-","-",IF(UPPER(F192)="AB","+",VLOOKUP(F192,'විෂය තොරතුරු'!$P$24:$Q$28,2))))</f>
        <v/>
      </c>
      <c r="AR192" s="168" t="str">
        <f aca="false">IF(G192="","",IF(G192="-","-",IF(UPPER(G192)="AB","+",VLOOKUP(G192,'විෂය තොරතුරු'!$P$24:$Q$28,2))))</f>
        <v/>
      </c>
      <c r="AS192" s="168" t="str">
        <f aca="false">IF(H192="","",IF(H192="-","-",IF(UPPER(H192)="AB","+",VLOOKUP(H192,'විෂය තොරතුරු'!$P$24:$Q$28,2))))</f>
        <v/>
      </c>
      <c r="AT192" s="168" t="str">
        <f aca="false">IF(I192="","",IF(I192="-","-",IF(UPPER(I192)="AB","+",VLOOKUP(I192,'විෂය තොරතුරු'!$P$24:$Q$28,2))))</f>
        <v/>
      </c>
      <c r="AU192" s="170" t="str">
        <f aca="false">IF(J192="","",IF(J192="-","-",IF(UPPER(J192)="AB","+",VLOOKUP(J192,'විෂය තොරතුරු'!$P$24:$Q$28,2))))</f>
        <v/>
      </c>
      <c r="AV192" s="171" t="str">
        <f aca="false">IF(K192="","",IF(K192="-","-",IF(UPPER(K192)="AB","+",VLOOKUP(K192,'විෂය තොරතුරු'!$P$24:$Q$28,2))))</f>
        <v/>
      </c>
      <c r="AW192" s="168" t="str">
        <f aca="false">IF(L192="","",IF(L192="-","-",IF(UPPER(L192)="AB","+",VLOOKUP(L192,'විෂය තොරතුරු'!$P$24:$Q$28,2))))</f>
        <v/>
      </c>
      <c r="AX192" s="168" t="str">
        <f aca="false">IF(M192="","",IF(M192="-","-",IF(UPPER(M192)="AB","+",VLOOKUP(M192,'විෂය තොරතුරු'!$P$24:$Q$28,2))))</f>
        <v/>
      </c>
      <c r="AY192" s="169" t="str">
        <f aca="false">IF(N192="","",IF(N192="-","-",IF(UPPER(N192)="AB","+",VLOOKUP(N192,'විෂය තොරතුරු'!$P$24:$Q$28,2))))</f>
        <v/>
      </c>
      <c r="AZ192" s="167" t="str">
        <f aca="false">IF(O192="","",IF(O192="-","-",IF(UPPER(O192)="AB","+",VLOOKUP(O192,'විෂය තොරතුරු'!$P$24:$Q$28,2))))</f>
        <v>A</v>
      </c>
      <c r="BA192" s="168" t="str">
        <f aca="false">IF(P192="","",IF(P192="-","-",IF(UPPER(P192)="AB","+",VLOOKUP(P192,'විෂය තොරතුරු'!$P$24:$Q$28,2))))</f>
        <v/>
      </c>
      <c r="BB192" s="168" t="str">
        <f aca="false">IF(Q192="","",IF(Q192="-","-",IF(UPPER(Q192)="AB","+",VLOOKUP(Q192,'විෂය තොරතුරු'!$P$24:$Q$28,2))))</f>
        <v/>
      </c>
      <c r="BC192" s="168" t="str">
        <f aca="false">IF(R192="","",IF(R192="-","-",IF(UPPER(R192)="AB","+",VLOOKUP(R192,'විෂය තොරතුරු'!$P$24:$Q$28,2))))</f>
        <v/>
      </c>
      <c r="BD192" s="168" t="str">
        <f aca="false">IF(S192="","",IF(S192="-","-",IF(UPPER(S192)="AB","+",VLOOKUP(S192,'විෂය තොරතුරු'!$P$24:$Q$28,2))))</f>
        <v/>
      </c>
      <c r="BE192" s="168" t="str">
        <f aca="false">IF(T192="","",IF(T192="-","-",IF(UPPER(T192)="AB","+",VLOOKUP(T192,'විෂය තොරතුරු'!$P$24:$Q$28,2))))</f>
        <v/>
      </c>
      <c r="BF192" s="168" t="str">
        <f aca="false">IF(U192="","",IF(U192="-","-",IF(UPPER(U192)="AB","+",VLOOKUP(U192,'විෂය තොරතුරු'!$P$24:$Q$28,2))))</f>
        <v/>
      </c>
      <c r="BG192" s="170" t="str">
        <f aca="false">IF(V192="","",IF(V192="-","-",IF(UPPER(V192)="AB","+",VLOOKUP(V192,'විෂය තොරතුරු'!$P$24:$Q$28,2))))</f>
        <v/>
      </c>
      <c r="BH192" s="171" t="str">
        <f aca="false">IF(W192="","",IF(W192="-","-",IF(UPPER(W192)="AB","+",VLOOKUP(W192,'විෂය තොරතුරු'!$P$24:$Q$28,2))))</f>
        <v/>
      </c>
      <c r="BI192" s="168" t="str">
        <f aca="false">IF(X192="","",IF(X192="-","-",IF(UPPER(X192)="AB","+",VLOOKUP(X192,'විෂය තොරතුරු'!$P$24:$Q$28,2))))</f>
        <v/>
      </c>
      <c r="BJ192" s="168" t="str">
        <f aca="false">IF(Y192="","",IF(Y192="-","-",IF(UPPER(Y192)="AB","+",VLOOKUP(Y192,'විෂය තොරතුරු'!$P$24:$Q$28,2))))</f>
        <v/>
      </c>
      <c r="BK192" s="168" t="str">
        <f aca="false">IF(Z192="","",IF(Z192="-","-",IF(UPPER(Z192)="AB","+",VLOOKUP(Z192,'විෂය තොරතුරු'!$P$24:$Q$28,2))))</f>
        <v/>
      </c>
      <c r="BL192" s="168" t="str">
        <f aca="false">IF(AA192="","",IF(AA192="-","-",IF(UPPER(AA192)="AB","+",VLOOKUP(AA192,'විෂය තොරතුරු'!$P$24:$Q$28,2))))</f>
        <v>S</v>
      </c>
      <c r="BM192" s="168" t="str">
        <f aca="false">IF(AB192="","",IF(AB192="-","-",IF(UPPER(AB192)="AB","+",VLOOKUP(AB192,'විෂය තොරතුරු'!$P$24:$Q$28,2))))</f>
        <v/>
      </c>
      <c r="BN192" s="168" t="str">
        <f aca="false">IF(AC192="","",IF(AC192="-","-",IF(UPPER(AC192)="AB","+",VLOOKUP(AC192,'විෂය තොරතුරු'!$P$24:$Q$28,2))))</f>
        <v/>
      </c>
      <c r="BO192" s="169" t="str">
        <f aca="false">IF(AD192="","",IF(AD192="-","-",IF(UPPER(AD192)="AB","+",VLOOKUP(AD192,'විෂය තොරතුරු'!$P$24:$Q$28,2))))</f>
        <v/>
      </c>
      <c r="BP192" s="171" t="str">
        <f aca="false">IF(AE192="","",IF(AE192="-","-",IF(UPPER(AE192)="AB","+",VLOOKUP(AE192,'විෂය තොරතුරු'!$P$24:$Q$28,2))))</f>
        <v/>
      </c>
      <c r="BQ192" s="168" t="str">
        <f aca="false">IF(AF192="","",IF(AF192="-","-",IF(UPPER(AF192)="AB","+",VLOOKUP(AF192,'විෂය තොරතුරු'!$P$24:$Q$28,2))))</f>
        <v/>
      </c>
      <c r="BR192" s="168" t="str">
        <f aca="false">IF(AG192="","",IF(AG192="-","-",IF(UPPER(AG192)="AB","+",VLOOKUP(AG192,'විෂය තොරතුරු'!$P$24:$Q$28,2))))</f>
        <v/>
      </c>
      <c r="BS192" s="168" t="str">
        <f aca="false">IF(AH192="","",IF(AH192="-","-",IF(UPPER(AH192)="AB","+",VLOOKUP(AH192,'විෂය තොරතුරු'!$P$24:$Q$28,2))))</f>
        <v/>
      </c>
      <c r="BT192" s="168" t="str">
        <f aca="false">IF(AI192="","",IF(AI192="-","-",IF(UPPER(AI192)="AB","+",VLOOKUP(AI192,'විෂය තොරතුරු'!$P$24:$Q$28,2))))</f>
        <v/>
      </c>
      <c r="BU192" s="168" t="str">
        <f aca="false">IF(AJ192="","",IF(AJ192="-","-",IF(UPPER(AJ192)="AB","+",VLOOKUP(AJ192,'විෂය තොරතුරු'!$P$24:$Q$28,2))))</f>
        <v/>
      </c>
      <c r="BV192" s="168" t="str">
        <f aca="false">IF(AK192="","",IF(AK192="-","-",IF(UPPER(AK192)="AB","+",VLOOKUP(AK192,'විෂය තොරතුරු'!$P$24:$Q$28,2))))</f>
        <v/>
      </c>
      <c r="BW192" s="169" t="str">
        <f aca="false">IF(AL192="","",IF(AL192="-","-",IF(UPPER(AL192)="AB","+",VLOOKUP(AL192,'විෂය තොරතුරු'!$P$24:$Q$28,2))))</f>
        <v/>
      </c>
      <c r="BX192" s="171" t="n">
        <f aca="false">IF($B192="","",COUNTIF($AP192:$BW192,"A"))</f>
        <v>1</v>
      </c>
      <c r="BY192" s="171" t="n">
        <f aca="false">IF($B192="","",COUNTIF($AP192:$BW192,"B"))</f>
        <v>0</v>
      </c>
      <c r="BZ192" s="171" t="n">
        <f aca="false">IF($B192="","",COUNTIF($AP192:$BW192,"C"))</f>
        <v>0</v>
      </c>
      <c r="CA192" s="171" t="n">
        <f aca="false">IF($B192="","",COUNTIF($AP192:$BW192,"S"))</f>
        <v>1</v>
      </c>
      <c r="CB192" s="171" t="n">
        <f aca="false">IF($B192="","",COUNTIF($AP192:$BW192,"W"))</f>
        <v>0</v>
      </c>
      <c r="CC192" s="171" t="n">
        <f aca="false">IF(B192="","",SUM(BX192:CA192))</f>
        <v>2</v>
      </c>
      <c r="CD192" s="169" t="n">
        <f aca="false">IF(B192="","",SUM(BX192:BZ192))</f>
        <v>1</v>
      </c>
      <c r="CE192" s="172" t="str">
        <f aca="false">IF(B192="","",IF(AND(CC192&gt;=6,CD192&gt;=3,OR(E192&gt;=35,F192&gt;=35),L192&gt;=35),"6/3 සමත්",IF(AND(CC192&gt;=5,CD192&gt;=3,OR(E192&gt;=35,F192&gt;=35,L192&gt;=35)),"5/3 සමත්",IF(AND(CC192&gt;=4,CD192&gt;=1,OR(E192&gt;=20,F192&gt;=20,L192&gt;=20)),"සමත් කළ හැකි",IF(CB192=9,"W9","අසමත් ?")))))</f>
        <v>අසමත් ?</v>
      </c>
    </row>
    <row r="193" customFormat="false" ht="13.8" hidden="false" customHeight="false" outlineLevel="0" collapsed="false">
      <c r="A193" s="160" t="n">
        <v>8</v>
      </c>
      <c r="B193" s="370" t="s">
        <v>498</v>
      </c>
      <c r="C193" s="161"/>
      <c r="D193" s="162"/>
      <c r="E193" s="163"/>
      <c r="F193" s="164"/>
      <c r="G193" s="163"/>
      <c r="H193" s="165"/>
      <c r="I193" s="165"/>
      <c r="J193" s="164"/>
      <c r="K193" s="163"/>
      <c r="L193" s="165"/>
      <c r="M193" s="165"/>
      <c r="N193" s="164"/>
      <c r="O193" s="163" t="n">
        <v>61</v>
      </c>
      <c r="P193" s="165"/>
      <c r="Q193" s="165"/>
      <c r="R193" s="165"/>
      <c r="S193" s="165"/>
      <c r="T193" s="165"/>
      <c r="U193" s="165"/>
      <c r="V193" s="164"/>
      <c r="W193" s="163"/>
      <c r="X193" s="165"/>
      <c r="Y193" s="165" t="n">
        <v>60</v>
      </c>
      <c r="Z193" s="165"/>
      <c r="AA193" s="165"/>
      <c r="AB193" s="165"/>
      <c r="AC193" s="165"/>
      <c r="AD193" s="164"/>
      <c r="AE193" s="163"/>
      <c r="AF193" s="165"/>
      <c r="AG193" s="165"/>
      <c r="AH193" s="165"/>
      <c r="AI193" s="165"/>
      <c r="AJ193" s="165"/>
      <c r="AK193" s="165"/>
      <c r="AL193" s="166"/>
      <c r="AM193" s="167" t="n">
        <f aca="false">IF(B193="","",SUM(E193:AL193))</f>
        <v>121</v>
      </c>
      <c r="AN193" s="168" t="n">
        <f aca="false">IF(B193="","",AM193/9)</f>
        <v>13.4444444444444</v>
      </c>
      <c r="AO193" s="169" t="n">
        <f aca="false">IF(B193="","",IF(AM193=0,"-",RANK(AM193,$AM$186:$AM$235,0)))</f>
        <v>32</v>
      </c>
      <c r="AP193" s="167" t="str">
        <f aca="false">IF(E193="","",IF(E193="-","-",IF(UPPER(E193)="AB","+",VLOOKUP(E193,'විෂය තොරතුරු'!$P$24:$Q$28,2))))</f>
        <v/>
      </c>
      <c r="AQ193" s="168" t="str">
        <f aca="false">IF(F193="","",IF(F193="-","-",IF(UPPER(F193)="AB","+",VLOOKUP(F193,'විෂය තොරතුරු'!$P$24:$Q$28,2))))</f>
        <v/>
      </c>
      <c r="AR193" s="168" t="str">
        <f aca="false">IF(G193="","",IF(G193="-","-",IF(UPPER(G193)="AB","+",VLOOKUP(G193,'විෂය තොරතුරු'!$P$24:$Q$28,2))))</f>
        <v/>
      </c>
      <c r="AS193" s="168" t="str">
        <f aca="false">IF(H193="","",IF(H193="-","-",IF(UPPER(H193)="AB","+",VLOOKUP(H193,'විෂය තොරතුරු'!$P$24:$Q$28,2))))</f>
        <v/>
      </c>
      <c r="AT193" s="168" t="str">
        <f aca="false">IF(I193="","",IF(I193="-","-",IF(UPPER(I193)="AB","+",VLOOKUP(I193,'විෂය තොරතුරු'!$P$24:$Q$28,2))))</f>
        <v/>
      </c>
      <c r="AU193" s="170" t="str">
        <f aca="false">IF(J193="","",IF(J193="-","-",IF(UPPER(J193)="AB","+",VLOOKUP(J193,'විෂය තොරතුරු'!$P$24:$Q$28,2))))</f>
        <v/>
      </c>
      <c r="AV193" s="171" t="str">
        <f aca="false">IF(K193="","",IF(K193="-","-",IF(UPPER(K193)="AB","+",VLOOKUP(K193,'විෂය තොරතුරු'!$P$24:$Q$28,2))))</f>
        <v/>
      </c>
      <c r="AW193" s="168" t="str">
        <f aca="false">IF(L193="","",IF(L193="-","-",IF(UPPER(L193)="AB","+",VLOOKUP(L193,'විෂය තොරතුරු'!$P$24:$Q$28,2))))</f>
        <v/>
      </c>
      <c r="AX193" s="168" t="str">
        <f aca="false">IF(M193="","",IF(M193="-","-",IF(UPPER(M193)="AB","+",VLOOKUP(M193,'විෂය තොරතුරු'!$P$24:$Q$28,2))))</f>
        <v/>
      </c>
      <c r="AY193" s="169" t="str">
        <f aca="false">IF(N193="","",IF(N193="-","-",IF(UPPER(N193)="AB","+",VLOOKUP(N193,'විෂය තොරතුරු'!$P$24:$Q$28,2))))</f>
        <v/>
      </c>
      <c r="AZ193" s="167" t="str">
        <f aca="false">IF(O193="","",IF(O193="-","-",IF(UPPER(O193)="AB","+",VLOOKUP(O193,'විෂය තොරතුරු'!$P$24:$Q$28,2))))</f>
        <v>C</v>
      </c>
      <c r="BA193" s="168" t="str">
        <f aca="false">IF(P193="","",IF(P193="-","-",IF(UPPER(P193)="AB","+",VLOOKUP(P193,'විෂය තොරතුරු'!$P$24:$Q$28,2))))</f>
        <v/>
      </c>
      <c r="BB193" s="168" t="str">
        <f aca="false">IF(Q193="","",IF(Q193="-","-",IF(UPPER(Q193)="AB","+",VLOOKUP(Q193,'විෂය තොරතුරු'!$P$24:$Q$28,2))))</f>
        <v/>
      </c>
      <c r="BC193" s="168" t="str">
        <f aca="false">IF(R193="","",IF(R193="-","-",IF(UPPER(R193)="AB","+",VLOOKUP(R193,'විෂය තොරතුරු'!$P$24:$Q$28,2))))</f>
        <v/>
      </c>
      <c r="BD193" s="168" t="str">
        <f aca="false">IF(S193="","",IF(S193="-","-",IF(UPPER(S193)="AB","+",VLOOKUP(S193,'විෂය තොරතුරු'!$P$24:$Q$28,2))))</f>
        <v/>
      </c>
      <c r="BE193" s="168" t="str">
        <f aca="false">IF(T193="","",IF(T193="-","-",IF(UPPER(T193)="AB","+",VLOOKUP(T193,'විෂය තොරතුරු'!$P$24:$Q$28,2))))</f>
        <v/>
      </c>
      <c r="BF193" s="168" t="str">
        <f aca="false">IF(U193="","",IF(U193="-","-",IF(UPPER(U193)="AB","+",VLOOKUP(U193,'විෂය තොරතුරු'!$P$24:$Q$28,2))))</f>
        <v/>
      </c>
      <c r="BG193" s="170" t="str">
        <f aca="false">IF(V193="","",IF(V193="-","-",IF(UPPER(V193)="AB","+",VLOOKUP(V193,'විෂය තොරතුරු'!$P$24:$Q$28,2))))</f>
        <v/>
      </c>
      <c r="BH193" s="171" t="str">
        <f aca="false">IF(W193="","",IF(W193="-","-",IF(UPPER(W193)="AB","+",VLOOKUP(W193,'විෂය තොරතුරු'!$P$24:$Q$28,2))))</f>
        <v/>
      </c>
      <c r="BI193" s="168" t="str">
        <f aca="false">IF(X193="","",IF(X193="-","-",IF(UPPER(X193)="AB","+",VLOOKUP(X193,'විෂය තොරතුරු'!$P$24:$Q$28,2))))</f>
        <v/>
      </c>
      <c r="BJ193" s="168" t="str">
        <f aca="false">IF(Y193="","",IF(Y193="-","-",IF(UPPER(Y193)="AB","+",VLOOKUP(Y193,'විෂය තොරතුරු'!$P$24:$Q$28,2))))</f>
        <v>C</v>
      </c>
      <c r="BK193" s="168" t="str">
        <f aca="false">IF(Z193="","",IF(Z193="-","-",IF(UPPER(Z193)="AB","+",VLOOKUP(Z193,'විෂය තොරතුරු'!$P$24:$Q$28,2))))</f>
        <v/>
      </c>
      <c r="BL193" s="168" t="str">
        <f aca="false">IF(AA193="","",IF(AA193="-","-",IF(UPPER(AA193)="AB","+",VLOOKUP(AA193,'විෂය තොරතුරු'!$P$24:$Q$28,2))))</f>
        <v/>
      </c>
      <c r="BM193" s="168" t="str">
        <f aca="false">IF(AB193="","",IF(AB193="-","-",IF(UPPER(AB193)="AB","+",VLOOKUP(AB193,'විෂය තොරතුරු'!$P$24:$Q$28,2))))</f>
        <v/>
      </c>
      <c r="BN193" s="168" t="str">
        <f aca="false">IF(AC193="","",IF(AC193="-","-",IF(UPPER(AC193)="AB","+",VLOOKUP(AC193,'විෂය තොරතුරු'!$P$24:$Q$28,2))))</f>
        <v/>
      </c>
      <c r="BO193" s="169" t="str">
        <f aca="false">IF(AD193="","",IF(AD193="-","-",IF(UPPER(AD193)="AB","+",VLOOKUP(AD193,'විෂය තොරතුරු'!$P$24:$Q$28,2))))</f>
        <v/>
      </c>
      <c r="BP193" s="171" t="str">
        <f aca="false">IF(AE193="","",IF(AE193="-","-",IF(UPPER(AE193)="AB","+",VLOOKUP(AE193,'විෂය තොරතුරු'!$P$24:$Q$28,2))))</f>
        <v/>
      </c>
      <c r="BQ193" s="168" t="str">
        <f aca="false">IF(AF193="","",IF(AF193="-","-",IF(UPPER(AF193)="AB","+",VLOOKUP(AF193,'විෂය තොරතුරු'!$P$24:$Q$28,2))))</f>
        <v/>
      </c>
      <c r="BR193" s="168" t="str">
        <f aca="false">IF(AG193="","",IF(AG193="-","-",IF(UPPER(AG193)="AB","+",VLOOKUP(AG193,'විෂය තොරතුරු'!$P$24:$Q$28,2))))</f>
        <v/>
      </c>
      <c r="BS193" s="168" t="str">
        <f aca="false">IF(AH193="","",IF(AH193="-","-",IF(UPPER(AH193)="AB","+",VLOOKUP(AH193,'විෂය තොරතුරු'!$P$24:$Q$28,2))))</f>
        <v/>
      </c>
      <c r="BT193" s="168" t="str">
        <f aca="false">IF(AI193="","",IF(AI193="-","-",IF(UPPER(AI193)="AB","+",VLOOKUP(AI193,'විෂය තොරතුරු'!$P$24:$Q$28,2))))</f>
        <v/>
      </c>
      <c r="BU193" s="168" t="str">
        <f aca="false">IF(AJ193="","",IF(AJ193="-","-",IF(UPPER(AJ193)="AB","+",VLOOKUP(AJ193,'විෂය තොරතුරු'!$P$24:$Q$28,2))))</f>
        <v/>
      </c>
      <c r="BV193" s="168" t="str">
        <f aca="false">IF(AK193="","",IF(AK193="-","-",IF(UPPER(AK193)="AB","+",VLOOKUP(AK193,'විෂය තොරතුරු'!$P$24:$Q$28,2))))</f>
        <v/>
      </c>
      <c r="BW193" s="169" t="str">
        <f aca="false">IF(AL193="","",IF(AL193="-","-",IF(UPPER(AL193)="AB","+",VLOOKUP(AL193,'විෂය තොරතුරු'!$P$24:$Q$28,2))))</f>
        <v/>
      </c>
      <c r="BX193" s="171" t="n">
        <f aca="false">IF($B193="","",COUNTIF($AP193:$BW193,"A"))</f>
        <v>0</v>
      </c>
      <c r="BY193" s="171" t="n">
        <f aca="false">IF($B193="","",COUNTIF($AP193:$BW193,"B"))</f>
        <v>0</v>
      </c>
      <c r="BZ193" s="171" t="n">
        <f aca="false">IF($B193="","",COUNTIF($AP193:$BW193,"C"))</f>
        <v>2</v>
      </c>
      <c r="CA193" s="171" t="n">
        <f aca="false">IF($B193="","",COUNTIF($AP193:$BW193,"S"))</f>
        <v>0</v>
      </c>
      <c r="CB193" s="171" t="n">
        <f aca="false">IF($B193="","",COUNTIF($AP193:$BW193,"W"))</f>
        <v>0</v>
      </c>
      <c r="CC193" s="171" t="n">
        <f aca="false">IF(B193="","",SUM(BX193:CA193))</f>
        <v>2</v>
      </c>
      <c r="CD193" s="169" t="n">
        <f aca="false">IF(B193="","",SUM(BX193:BZ193))</f>
        <v>2</v>
      </c>
      <c r="CE193" s="172" t="str">
        <f aca="false">IF(B193="","",IF(AND(CC193&gt;=6,CD193&gt;=3,OR(E193&gt;=35,F193&gt;=35),L193&gt;=35),"6/3 සමත්",IF(AND(CC193&gt;=5,CD193&gt;=3,OR(E193&gt;=35,F193&gt;=35,L193&gt;=35)),"5/3 සමත්",IF(AND(CC193&gt;=4,CD193&gt;=1,OR(E193&gt;=20,F193&gt;=20,L193&gt;=20)),"සමත් කළ හැකි",IF(CB193=9,"W9","අසමත් ?")))))</f>
        <v>අසමත් ?</v>
      </c>
    </row>
    <row r="194" customFormat="false" ht="13.8" hidden="false" customHeight="false" outlineLevel="0" collapsed="false">
      <c r="A194" s="160" t="n">
        <v>9</v>
      </c>
      <c r="B194" s="370" t="s">
        <v>499</v>
      </c>
      <c r="C194" s="161"/>
      <c r="D194" s="162"/>
      <c r="E194" s="163"/>
      <c r="F194" s="164"/>
      <c r="G194" s="163"/>
      <c r="H194" s="165"/>
      <c r="I194" s="165"/>
      <c r="J194" s="164"/>
      <c r="K194" s="163"/>
      <c r="L194" s="165"/>
      <c r="M194" s="165"/>
      <c r="N194" s="164"/>
      <c r="O194" s="163" t="n">
        <v>69</v>
      </c>
      <c r="P194" s="165"/>
      <c r="Q194" s="165"/>
      <c r="R194" s="165"/>
      <c r="S194" s="165"/>
      <c r="T194" s="165"/>
      <c r="U194" s="165"/>
      <c r="V194" s="164"/>
      <c r="W194" s="163"/>
      <c r="X194" s="165"/>
      <c r="Y194" s="165"/>
      <c r="Z194" s="165"/>
      <c r="AA194" s="165" t="n">
        <v>56</v>
      </c>
      <c r="AB194" s="165"/>
      <c r="AC194" s="165"/>
      <c r="AD194" s="164"/>
      <c r="AE194" s="163" t="n">
        <v>60</v>
      </c>
      <c r="AF194" s="165"/>
      <c r="AG194" s="165"/>
      <c r="AH194" s="165"/>
      <c r="AI194" s="165"/>
      <c r="AJ194" s="165"/>
      <c r="AK194" s="165"/>
      <c r="AL194" s="166"/>
      <c r="AM194" s="167" t="n">
        <f aca="false">IF(B194="","",SUM(E194:AL194))</f>
        <v>185</v>
      </c>
      <c r="AN194" s="168" t="n">
        <f aca="false">IF(B194="","",AM194/9)</f>
        <v>20.5555555555556</v>
      </c>
      <c r="AO194" s="169" t="n">
        <f aca="false">IF(B194="","",IF(AM194=0,"-",RANK(AM194,$AM$186:$AM$235,0)))</f>
        <v>8</v>
      </c>
      <c r="AP194" s="167" t="str">
        <f aca="false">IF(E194="","",IF(E194="-","-",IF(UPPER(E194)="AB","+",VLOOKUP(E194,'විෂය තොරතුරු'!$P$24:$Q$28,2))))</f>
        <v/>
      </c>
      <c r="AQ194" s="168" t="str">
        <f aca="false">IF(F194="","",IF(F194="-","-",IF(UPPER(F194)="AB","+",VLOOKUP(F194,'විෂය තොරතුරු'!$P$24:$Q$28,2))))</f>
        <v/>
      </c>
      <c r="AR194" s="168" t="str">
        <f aca="false">IF(G194="","",IF(G194="-","-",IF(UPPER(G194)="AB","+",VLOOKUP(G194,'විෂය තොරතුරු'!$P$24:$Q$28,2))))</f>
        <v/>
      </c>
      <c r="AS194" s="168" t="str">
        <f aca="false">IF(H194="","",IF(H194="-","-",IF(UPPER(H194)="AB","+",VLOOKUP(H194,'විෂය තොරතුරු'!$P$24:$Q$28,2))))</f>
        <v/>
      </c>
      <c r="AT194" s="168" t="str">
        <f aca="false">IF(I194="","",IF(I194="-","-",IF(UPPER(I194)="AB","+",VLOOKUP(I194,'විෂය තොරතුරු'!$P$24:$Q$28,2))))</f>
        <v/>
      </c>
      <c r="AU194" s="170" t="str">
        <f aca="false">IF(J194="","",IF(J194="-","-",IF(UPPER(J194)="AB","+",VLOOKUP(J194,'විෂය තොරතුරු'!$P$24:$Q$28,2))))</f>
        <v/>
      </c>
      <c r="AV194" s="171" t="str">
        <f aca="false">IF(K194="","",IF(K194="-","-",IF(UPPER(K194)="AB","+",VLOOKUP(K194,'විෂය තොරතුරු'!$P$24:$Q$28,2))))</f>
        <v/>
      </c>
      <c r="AW194" s="168" t="str">
        <f aca="false">IF(L194="","",IF(L194="-","-",IF(UPPER(L194)="AB","+",VLOOKUP(L194,'විෂය තොරතුරු'!$P$24:$Q$28,2))))</f>
        <v/>
      </c>
      <c r="AX194" s="168" t="str">
        <f aca="false">IF(M194="","",IF(M194="-","-",IF(UPPER(M194)="AB","+",VLOOKUP(M194,'විෂය තොරතුරු'!$P$24:$Q$28,2))))</f>
        <v/>
      </c>
      <c r="AY194" s="169" t="str">
        <f aca="false">IF(N194="","",IF(N194="-","-",IF(UPPER(N194)="AB","+",VLOOKUP(N194,'විෂය තොරතුරු'!$P$24:$Q$28,2))))</f>
        <v/>
      </c>
      <c r="AZ194" s="167" t="str">
        <f aca="false">IF(O194="","",IF(O194="-","-",IF(UPPER(O194)="AB","+",VLOOKUP(O194,'විෂය තොරතුරු'!$P$24:$Q$28,2))))</f>
        <v>B</v>
      </c>
      <c r="BA194" s="168" t="str">
        <f aca="false">IF(P194="","",IF(P194="-","-",IF(UPPER(P194)="AB","+",VLOOKUP(P194,'විෂය තොරතුරු'!$P$24:$Q$28,2))))</f>
        <v/>
      </c>
      <c r="BB194" s="168" t="str">
        <f aca="false">IF(Q194="","",IF(Q194="-","-",IF(UPPER(Q194)="AB","+",VLOOKUP(Q194,'විෂය තොරතුරු'!$P$24:$Q$28,2))))</f>
        <v/>
      </c>
      <c r="BC194" s="168" t="str">
        <f aca="false">IF(R194="","",IF(R194="-","-",IF(UPPER(R194)="AB","+",VLOOKUP(R194,'විෂය තොරතුරු'!$P$24:$Q$28,2))))</f>
        <v/>
      </c>
      <c r="BD194" s="168" t="str">
        <f aca="false">IF(S194="","",IF(S194="-","-",IF(UPPER(S194)="AB","+",VLOOKUP(S194,'විෂය තොරතුරු'!$P$24:$Q$28,2))))</f>
        <v/>
      </c>
      <c r="BE194" s="168" t="str">
        <f aca="false">IF(T194="","",IF(T194="-","-",IF(UPPER(T194)="AB","+",VLOOKUP(T194,'විෂය තොරතුරු'!$P$24:$Q$28,2))))</f>
        <v/>
      </c>
      <c r="BF194" s="168" t="str">
        <f aca="false">IF(U194="","",IF(U194="-","-",IF(UPPER(U194)="AB","+",VLOOKUP(U194,'විෂය තොරතුරු'!$P$24:$Q$28,2))))</f>
        <v/>
      </c>
      <c r="BG194" s="170" t="str">
        <f aca="false">IF(V194="","",IF(V194="-","-",IF(UPPER(V194)="AB","+",VLOOKUP(V194,'විෂය තොරතුරු'!$P$24:$Q$28,2))))</f>
        <v/>
      </c>
      <c r="BH194" s="171" t="str">
        <f aca="false">IF(W194="","",IF(W194="-","-",IF(UPPER(W194)="AB","+",VLOOKUP(W194,'විෂය තොරතුරු'!$P$24:$Q$28,2))))</f>
        <v/>
      </c>
      <c r="BI194" s="168" t="str">
        <f aca="false">IF(X194="","",IF(X194="-","-",IF(UPPER(X194)="AB","+",VLOOKUP(X194,'විෂය තොරතුරු'!$P$24:$Q$28,2))))</f>
        <v/>
      </c>
      <c r="BJ194" s="168" t="str">
        <f aca="false">IF(Y194="","",IF(Y194="-","-",IF(UPPER(Y194)="AB","+",VLOOKUP(Y194,'විෂය තොරතුරු'!$P$24:$Q$28,2))))</f>
        <v/>
      </c>
      <c r="BK194" s="168" t="str">
        <f aca="false">IF(Z194="","",IF(Z194="-","-",IF(UPPER(Z194)="AB","+",VLOOKUP(Z194,'විෂය තොරතුරු'!$P$24:$Q$28,2))))</f>
        <v/>
      </c>
      <c r="BL194" s="168" t="str">
        <f aca="false">IF(AA194="","",IF(AA194="-","-",IF(UPPER(AA194)="AB","+",VLOOKUP(AA194,'විෂය තොරතුරු'!$P$24:$Q$28,2))))</f>
        <v>C</v>
      </c>
      <c r="BM194" s="168" t="str">
        <f aca="false">IF(AB194="","",IF(AB194="-","-",IF(UPPER(AB194)="AB","+",VLOOKUP(AB194,'විෂය තොරතුරු'!$P$24:$Q$28,2))))</f>
        <v/>
      </c>
      <c r="BN194" s="168" t="str">
        <f aca="false">IF(AC194="","",IF(AC194="-","-",IF(UPPER(AC194)="AB","+",VLOOKUP(AC194,'විෂය තොරතුරු'!$P$24:$Q$28,2))))</f>
        <v/>
      </c>
      <c r="BO194" s="169" t="str">
        <f aca="false">IF(AD194="","",IF(AD194="-","-",IF(UPPER(AD194)="AB","+",VLOOKUP(AD194,'විෂය තොරතුරු'!$P$24:$Q$28,2))))</f>
        <v/>
      </c>
      <c r="BP194" s="171" t="str">
        <f aca="false">IF(AE194="","",IF(AE194="-","-",IF(UPPER(AE194)="AB","+",VLOOKUP(AE194,'විෂය තොරතුරු'!$P$24:$Q$28,2))))</f>
        <v>C</v>
      </c>
      <c r="BQ194" s="168" t="str">
        <f aca="false">IF(AF194="","",IF(AF194="-","-",IF(UPPER(AF194)="AB","+",VLOOKUP(AF194,'විෂය තොරතුරු'!$P$24:$Q$28,2))))</f>
        <v/>
      </c>
      <c r="BR194" s="168" t="str">
        <f aca="false">IF(AG194="","",IF(AG194="-","-",IF(UPPER(AG194)="AB","+",VLOOKUP(AG194,'විෂය තොරතුරු'!$P$24:$Q$28,2))))</f>
        <v/>
      </c>
      <c r="BS194" s="168" t="str">
        <f aca="false">IF(AH194="","",IF(AH194="-","-",IF(UPPER(AH194)="AB","+",VLOOKUP(AH194,'විෂය තොරතුරු'!$P$24:$Q$28,2))))</f>
        <v/>
      </c>
      <c r="BT194" s="168" t="str">
        <f aca="false">IF(AI194="","",IF(AI194="-","-",IF(UPPER(AI194)="AB","+",VLOOKUP(AI194,'විෂය තොරතුරු'!$P$24:$Q$28,2))))</f>
        <v/>
      </c>
      <c r="BU194" s="168" t="str">
        <f aca="false">IF(AJ194="","",IF(AJ194="-","-",IF(UPPER(AJ194)="AB","+",VLOOKUP(AJ194,'විෂය තොරතුරු'!$P$24:$Q$28,2))))</f>
        <v/>
      </c>
      <c r="BV194" s="168" t="str">
        <f aca="false">IF(AK194="","",IF(AK194="-","-",IF(UPPER(AK194)="AB","+",VLOOKUP(AK194,'විෂය තොරතුරු'!$P$24:$Q$28,2))))</f>
        <v/>
      </c>
      <c r="BW194" s="169" t="str">
        <f aca="false">IF(AL194="","",IF(AL194="-","-",IF(UPPER(AL194)="AB","+",VLOOKUP(AL194,'විෂය තොරතුරු'!$P$24:$Q$28,2))))</f>
        <v/>
      </c>
      <c r="BX194" s="171" t="n">
        <f aca="false">IF($B194="","",COUNTIF($AP194:$BW194,"A"))</f>
        <v>0</v>
      </c>
      <c r="BY194" s="171" t="n">
        <f aca="false">IF($B194="","",COUNTIF($AP194:$BW194,"B"))</f>
        <v>1</v>
      </c>
      <c r="BZ194" s="171" t="n">
        <f aca="false">IF($B194="","",COUNTIF($AP194:$BW194,"C"))</f>
        <v>2</v>
      </c>
      <c r="CA194" s="171" t="n">
        <f aca="false">IF($B194="","",COUNTIF($AP194:$BW194,"S"))</f>
        <v>0</v>
      </c>
      <c r="CB194" s="171" t="n">
        <f aca="false">IF($B194="","",COUNTIF($AP194:$BW194,"W"))</f>
        <v>0</v>
      </c>
      <c r="CC194" s="171" t="n">
        <f aca="false">IF(B194="","",SUM(BX194:CA194))</f>
        <v>3</v>
      </c>
      <c r="CD194" s="169" t="n">
        <f aca="false">IF(B194="","",SUM(BX194:BZ194))</f>
        <v>3</v>
      </c>
      <c r="CE194" s="172" t="str">
        <f aca="false">IF(B194="","",IF(AND(CC194&gt;=6,CD194&gt;=3,OR(E194&gt;=35,F194&gt;=35),L194&gt;=35),"6/3 සමත්",IF(AND(CC194&gt;=5,CD194&gt;=3,OR(E194&gt;=35,F194&gt;=35,L194&gt;=35)),"5/3 සමත්",IF(AND(CC194&gt;=4,CD194&gt;=1,OR(E194&gt;=20,F194&gt;=20,L194&gt;=20)),"සමත් කළ හැකි",IF(CB194=9,"W9","අසමත් ?")))))</f>
        <v>අසමත් ?</v>
      </c>
    </row>
    <row r="195" customFormat="false" ht="13.8" hidden="false" customHeight="false" outlineLevel="0" collapsed="false">
      <c r="A195" s="160" t="n">
        <v>10</v>
      </c>
      <c r="B195" s="370" t="s">
        <v>500</v>
      </c>
      <c r="C195" s="161"/>
      <c r="D195" s="162"/>
      <c r="E195" s="163"/>
      <c r="F195" s="164"/>
      <c r="G195" s="163"/>
      <c r="H195" s="165"/>
      <c r="I195" s="165"/>
      <c r="J195" s="164"/>
      <c r="K195" s="163"/>
      <c r="L195" s="165"/>
      <c r="M195" s="165"/>
      <c r="N195" s="164"/>
      <c r="O195" s="163" t="n">
        <v>46</v>
      </c>
      <c r="P195" s="165"/>
      <c r="Q195" s="165"/>
      <c r="R195" s="165"/>
      <c r="S195" s="165"/>
      <c r="T195" s="165"/>
      <c r="U195" s="165"/>
      <c r="V195" s="164"/>
      <c r="W195" s="163" t="n">
        <v>56</v>
      </c>
      <c r="X195" s="165"/>
      <c r="Y195" s="165"/>
      <c r="Z195" s="165"/>
      <c r="AA195" s="165"/>
      <c r="AB195" s="165"/>
      <c r="AC195" s="165"/>
      <c r="AD195" s="164"/>
      <c r="AE195" s="163" t="n">
        <v>36</v>
      </c>
      <c r="AF195" s="165"/>
      <c r="AG195" s="165"/>
      <c r="AH195" s="165"/>
      <c r="AI195" s="165"/>
      <c r="AJ195" s="165"/>
      <c r="AK195" s="165"/>
      <c r="AL195" s="166"/>
      <c r="AM195" s="167" t="n">
        <f aca="false">IF(B195="","",SUM(E195:AL195))</f>
        <v>138</v>
      </c>
      <c r="AN195" s="168" t="n">
        <f aca="false">IF(B195="","",AM195/9)</f>
        <v>15.3333333333333</v>
      </c>
      <c r="AO195" s="169" t="n">
        <f aca="false">IF(B195="","",IF(AM195=0,"-",RANK(AM195,$AM$186:$AM$235,0)))</f>
        <v>22</v>
      </c>
      <c r="AP195" s="167" t="str">
        <f aca="false">IF(E195="","",IF(E195="-","-",IF(UPPER(E195)="AB","+",VLOOKUP(E195,'විෂය තොරතුරු'!$P$24:$Q$28,2))))</f>
        <v/>
      </c>
      <c r="AQ195" s="168" t="str">
        <f aca="false">IF(F195="","",IF(F195="-","-",IF(UPPER(F195)="AB","+",VLOOKUP(F195,'විෂය තොරතුරු'!$P$24:$Q$28,2))))</f>
        <v/>
      </c>
      <c r="AR195" s="168" t="str">
        <f aca="false">IF(G195="","",IF(G195="-","-",IF(UPPER(G195)="AB","+",VLOOKUP(G195,'විෂය තොරතුරු'!$P$24:$Q$28,2))))</f>
        <v/>
      </c>
      <c r="AS195" s="168" t="str">
        <f aca="false">IF(H195="","",IF(H195="-","-",IF(UPPER(H195)="AB","+",VLOOKUP(H195,'විෂය තොරතුරු'!$P$24:$Q$28,2))))</f>
        <v/>
      </c>
      <c r="AT195" s="168" t="str">
        <f aca="false">IF(I195="","",IF(I195="-","-",IF(UPPER(I195)="AB","+",VLOOKUP(I195,'විෂය තොරතුරු'!$P$24:$Q$28,2))))</f>
        <v/>
      </c>
      <c r="AU195" s="170" t="str">
        <f aca="false">IF(J195="","",IF(J195="-","-",IF(UPPER(J195)="AB","+",VLOOKUP(J195,'විෂය තොරතුරු'!$P$24:$Q$28,2))))</f>
        <v/>
      </c>
      <c r="AV195" s="171" t="str">
        <f aca="false">IF(K195="","",IF(K195="-","-",IF(UPPER(K195)="AB","+",VLOOKUP(K195,'විෂය තොරතුරු'!$P$24:$Q$28,2))))</f>
        <v/>
      </c>
      <c r="AW195" s="168" t="str">
        <f aca="false">IF(L195="","",IF(L195="-","-",IF(UPPER(L195)="AB","+",VLOOKUP(L195,'විෂය තොරතුරු'!$P$24:$Q$28,2))))</f>
        <v/>
      </c>
      <c r="AX195" s="168" t="str">
        <f aca="false">IF(M195="","",IF(M195="-","-",IF(UPPER(M195)="AB","+",VLOOKUP(M195,'විෂය තොරතුරු'!$P$24:$Q$28,2))))</f>
        <v/>
      </c>
      <c r="AY195" s="169" t="str">
        <f aca="false">IF(N195="","",IF(N195="-","-",IF(UPPER(N195)="AB","+",VLOOKUP(N195,'විෂය තොරතුරු'!$P$24:$Q$28,2))))</f>
        <v/>
      </c>
      <c r="AZ195" s="167" t="str">
        <f aca="false">IF(O195="","",IF(O195="-","-",IF(UPPER(O195)="AB","+",VLOOKUP(O195,'විෂය තොරතුරු'!$P$24:$Q$28,2))))</f>
        <v>S</v>
      </c>
      <c r="BA195" s="168" t="str">
        <f aca="false">IF(P195="","",IF(P195="-","-",IF(UPPER(P195)="AB","+",VLOOKUP(P195,'විෂය තොරතුරු'!$P$24:$Q$28,2))))</f>
        <v/>
      </c>
      <c r="BB195" s="168" t="str">
        <f aca="false">IF(Q195="","",IF(Q195="-","-",IF(UPPER(Q195)="AB","+",VLOOKUP(Q195,'විෂය තොරතුරු'!$P$24:$Q$28,2))))</f>
        <v/>
      </c>
      <c r="BC195" s="168" t="str">
        <f aca="false">IF(R195="","",IF(R195="-","-",IF(UPPER(R195)="AB","+",VLOOKUP(R195,'විෂය තොරතුරු'!$P$24:$Q$28,2))))</f>
        <v/>
      </c>
      <c r="BD195" s="168" t="str">
        <f aca="false">IF(S195="","",IF(S195="-","-",IF(UPPER(S195)="AB","+",VLOOKUP(S195,'විෂය තොරතුරු'!$P$24:$Q$28,2))))</f>
        <v/>
      </c>
      <c r="BE195" s="168" t="str">
        <f aca="false">IF(T195="","",IF(T195="-","-",IF(UPPER(T195)="AB","+",VLOOKUP(T195,'විෂය තොරතුරු'!$P$24:$Q$28,2))))</f>
        <v/>
      </c>
      <c r="BF195" s="168" t="str">
        <f aca="false">IF(U195="","",IF(U195="-","-",IF(UPPER(U195)="AB","+",VLOOKUP(U195,'විෂය තොරතුරු'!$P$24:$Q$28,2))))</f>
        <v/>
      </c>
      <c r="BG195" s="170" t="str">
        <f aca="false">IF(V195="","",IF(V195="-","-",IF(UPPER(V195)="AB","+",VLOOKUP(V195,'විෂය තොරතුරු'!$P$24:$Q$28,2))))</f>
        <v/>
      </c>
      <c r="BH195" s="171" t="str">
        <f aca="false">IF(W195="","",IF(W195="-","-",IF(UPPER(W195)="AB","+",VLOOKUP(W195,'විෂය තොරතුරු'!$P$24:$Q$28,2))))</f>
        <v>C</v>
      </c>
      <c r="BI195" s="168" t="str">
        <f aca="false">IF(X195="","",IF(X195="-","-",IF(UPPER(X195)="AB","+",VLOOKUP(X195,'විෂය තොරතුරු'!$P$24:$Q$28,2))))</f>
        <v/>
      </c>
      <c r="BJ195" s="168" t="str">
        <f aca="false">IF(Y195="","",IF(Y195="-","-",IF(UPPER(Y195)="AB","+",VLOOKUP(Y195,'විෂය තොරතුරු'!$P$24:$Q$28,2))))</f>
        <v/>
      </c>
      <c r="BK195" s="168" t="str">
        <f aca="false">IF(Z195="","",IF(Z195="-","-",IF(UPPER(Z195)="AB","+",VLOOKUP(Z195,'විෂය තොරතුරු'!$P$24:$Q$28,2))))</f>
        <v/>
      </c>
      <c r="BL195" s="168" t="str">
        <f aca="false">IF(AA195="","",IF(AA195="-","-",IF(UPPER(AA195)="AB","+",VLOOKUP(AA195,'විෂය තොරතුරු'!$P$24:$Q$28,2))))</f>
        <v/>
      </c>
      <c r="BM195" s="168" t="str">
        <f aca="false">IF(AB195="","",IF(AB195="-","-",IF(UPPER(AB195)="AB","+",VLOOKUP(AB195,'විෂය තොරතුරු'!$P$24:$Q$28,2))))</f>
        <v/>
      </c>
      <c r="BN195" s="168" t="str">
        <f aca="false">IF(AC195="","",IF(AC195="-","-",IF(UPPER(AC195)="AB","+",VLOOKUP(AC195,'විෂය තොරතුරු'!$P$24:$Q$28,2))))</f>
        <v/>
      </c>
      <c r="BO195" s="169" t="str">
        <f aca="false">IF(AD195="","",IF(AD195="-","-",IF(UPPER(AD195)="AB","+",VLOOKUP(AD195,'විෂය තොරතුරු'!$P$24:$Q$28,2))))</f>
        <v/>
      </c>
      <c r="BP195" s="171" t="str">
        <f aca="false">IF(AE195="","",IF(AE195="-","-",IF(UPPER(AE195)="AB","+",VLOOKUP(AE195,'විෂය තොරතුරු'!$P$24:$Q$28,2))))</f>
        <v>S</v>
      </c>
      <c r="BQ195" s="168" t="str">
        <f aca="false">IF(AF195="","",IF(AF195="-","-",IF(UPPER(AF195)="AB","+",VLOOKUP(AF195,'විෂය තොරතුරු'!$P$24:$Q$28,2))))</f>
        <v/>
      </c>
      <c r="BR195" s="168" t="str">
        <f aca="false">IF(AG195="","",IF(AG195="-","-",IF(UPPER(AG195)="AB","+",VLOOKUP(AG195,'විෂය තොරතුරු'!$P$24:$Q$28,2))))</f>
        <v/>
      </c>
      <c r="BS195" s="168" t="str">
        <f aca="false">IF(AH195="","",IF(AH195="-","-",IF(UPPER(AH195)="AB","+",VLOOKUP(AH195,'විෂය තොරතුරු'!$P$24:$Q$28,2))))</f>
        <v/>
      </c>
      <c r="BT195" s="168" t="str">
        <f aca="false">IF(AI195="","",IF(AI195="-","-",IF(UPPER(AI195)="AB","+",VLOOKUP(AI195,'විෂය තොරතුරු'!$P$24:$Q$28,2))))</f>
        <v/>
      </c>
      <c r="BU195" s="168" t="str">
        <f aca="false">IF(AJ195="","",IF(AJ195="-","-",IF(UPPER(AJ195)="AB","+",VLOOKUP(AJ195,'විෂය තොරතුරු'!$P$24:$Q$28,2))))</f>
        <v/>
      </c>
      <c r="BV195" s="168" t="str">
        <f aca="false">IF(AK195="","",IF(AK195="-","-",IF(UPPER(AK195)="AB","+",VLOOKUP(AK195,'විෂය තොරතුරු'!$P$24:$Q$28,2))))</f>
        <v/>
      </c>
      <c r="BW195" s="169" t="str">
        <f aca="false">IF(AL195="","",IF(AL195="-","-",IF(UPPER(AL195)="AB","+",VLOOKUP(AL195,'විෂය තොරතුරු'!$P$24:$Q$28,2))))</f>
        <v/>
      </c>
      <c r="BX195" s="171" t="n">
        <f aca="false">IF($B195="","",COUNTIF($AP195:$BW195,"A"))</f>
        <v>0</v>
      </c>
      <c r="BY195" s="171" t="n">
        <f aca="false">IF($B195="","",COUNTIF($AP195:$BW195,"B"))</f>
        <v>0</v>
      </c>
      <c r="BZ195" s="171" t="n">
        <f aca="false">IF($B195="","",COUNTIF($AP195:$BW195,"C"))</f>
        <v>1</v>
      </c>
      <c r="CA195" s="171" t="n">
        <f aca="false">IF($B195="","",COUNTIF($AP195:$BW195,"S"))</f>
        <v>2</v>
      </c>
      <c r="CB195" s="171" t="n">
        <f aca="false">IF($B195="","",COUNTIF($AP195:$BW195,"W"))</f>
        <v>0</v>
      </c>
      <c r="CC195" s="171" t="n">
        <f aca="false">IF(B195="","",SUM(BX195:CA195))</f>
        <v>3</v>
      </c>
      <c r="CD195" s="169" t="n">
        <f aca="false">IF(B195="","",SUM(BX195:BZ195))</f>
        <v>1</v>
      </c>
      <c r="CE195" s="172" t="str">
        <f aca="false">IF(B195="","",IF(AND(CC195&gt;=6,CD195&gt;=3,OR(E195&gt;=35,F195&gt;=35),L195&gt;=35),"6/3 සමත්",IF(AND(CC195&gt;=5,CD195&gt;=3,OR(E195&gt;=35,F195&gt;=35,L195&gt;=35)),"5/3 සමත්",IF(AND(CC195&gt;=4,CD195&gt;=1,OR(E195&gt;=20,F195&gt;=20,L195&gt;=20)),"සමත් කළ හැකි",IF(CB195=9,"W9","අසමත් ?")))))</f>
        <v>අසමත් ?</v>
      </c>
    </row>
    <row r="196" customFormat="false" ht="13.8" hidden="false" customHeight="false" outlineLevel="0" collapsed="false">
      <c r="A196" s="160" t="n">
        <v>11</v>
      </c>
      <c r="B196" s="370" t="s">
        <v>501</v>
      </c>
      <c r="C196" s="161"/>
      <c r="D196" s="162"/>
      <c r="E196" s="163"/>
      <c r="F196" s="164"/>
      <c r="G196" s="163"/>
      <c r="H196" s="165"/>
      <c r="I196" s="165"/>
      <c r="J196" s="164"/>
      <c r="K196" s="163"/>
      <c r="L196" s="165"/>
      <c r="M196" s="165"/>
      <c r="N196" s="164"/>
      <c r="O196" s="163" t="n">
        <v>46</v>
      </c>
      <c r="P196" s="165"/>
      <c r="Q196" s="165"/>
      <c r="R196" s="165"/>
      <c r="S196" s="165"/>
      <c r="T196" s="165"/>
      <c r="U196" s="165"/>
      <c r="V196" s="164"/>
      <c r="W196" s="163"/>
      <c r="X196" s="165"/>
      <c r="Y196" s="165"/>
      <c r="Z196" s="165"/>
      <c r="AA196" s="165" t="n">
        <v>88</v>
      </c>
      <c r="AB196" s="165"/>
      <c r="AC196" s="165"/>
      <c r="AD196" s="164"/>
      <c r="AE196" s="163"/>
      <c r="AF196" s="165"/>
      <c r="AG196" s="165"/>
      <c r="AH196" s="165"/>
      <c r="AI196" s="165"/>
      <c r="AJ196" s="165"/>
      <c r="AK196" s="165"/>
      <c r="AL196" s="166"/>
      <c r="AM196" s="167" t="n">
        <f aca="false">IF(B196="","",SUM(E196:AL196))</f>
        <v>134</v>
      </c>
      <c r="AN196" s="168" t="n">
        <f aca="false">IF(B196="","",AM196/9)</f>
        <v>14.8888888888889</v>
      </c>
      <c r="AO196" s="169" t="n">
        <f aca="false">IF(B196="","",IF(AM196=0,"-",RANK(AM196,$AM$186:$AM$235,0)))</f>
        <v>26</v>
      </c>
      <c r="AP196" s="167" t="str">
        <f aca="false">IF(E196="","",IF(E196="-","-",IF(UPPER(E196)="AB","+",VLOOKUP(E196,'විෂය තොරතුරු'!$P$24:$Q$28,2))))</f>
        <v/>
      </c>
      <c r="AQ196" s="168" t="str">
        <f aca="false">IF(F196="","",IF(F196="-","-",IF(UPPER(F196)="AB","+",VLOOKUP(F196,'විෂය තොරතුරු'!$P$24:$Q$28,2))))</f>
        <v/>
      </c>
      <c r="AR196" s="168" t="str">
        <f aca="false">IF(G196="","",IF(G196="-","-",IF(UPPER(G196)="AB","+",VLOOKUP(G196,'විෂය තොරතුරු'!$P$24:$Q$28,2))))</f>
        <v/>
      </c>
      <c r="AS196" s="168" t="str">
        <f aca="false">IF(H196="","",IF(H196="-","-",IF(UPPER(H196)="AB","+",VLOOKUP(H196,'විෂය තොරතුරු'!$P$24:$Q$28,2))))</f>
        <v/>
      </c>
      <c r="AT196" s="168" t="str">
        <f aca="false">IF(I196="","",IF(I196="-","-",IF(UPPER(I196)="AB","+",VLOOKUP(I196,'විෂය තොරතුරු'!$P$24:$Q$28,2))))</f>
        <v/>
      </c>
      <c r="AU196" s="170" t="str">
        <f aca="false">IF(J196="","",IF(J196="-","-",IF(UPPER(J196)="AB","+",VLOOKUP(J196,'විෂය තොරතුරු'!$P$24:$Q$28,2))))</f>
        <v/>
      </c>
      <c r="AV196" s="171" t="str">
        <f aca="false">IF(K196="","",IF(K196="-","-",IF(UPPER(K196)="AB","+",VLOOKUP(K196,'විෂය තොරතුරු'!$P$24:$Q$28,2))))</f>
        <v/>
      </c>
      <c r="AW196" s="168" t="str">
        <f aca="false">IF(L196="","",IF(L196="-","-",IF(UPPER(L196)="AB","+",VLOOKUP(L196,'විෂය තොරතුරු'!$P$24:$Q$28,2))))</f>
        <v/>
      </c>
      <c r="AX196" s="168" t="str">
        <f aca="false">IF(M196="","",IF(M196="-","-",IF(UPPER(M196)="AB","+",VLOOKUP(M196,'විෂය තොරතුරු'!$P$24:$Q$28,2))))</f>
        <v/>
      </c>
      <c r="AY196" s="169" t="str">
        <f aca="false">IF(N196="","",IF(N196="-","-",IF(UPPER(N196)="AB","+",VLOOKUP(N196,'විෂය තොරතුරු'!$P$24:$Q$28,2))))</f>
        <v/>
      </c>
      <c r="AZ196" s="167" t="str">
        <f aca="false">IF(O196="","",IF(O196="-","-",IF(UPPER(O196)="AB","+",VLOOKUP(O196,'විෂය තොරතුරු'!$P$24:$Q$28,2))))</f>
        <v>S</v>
      </c>
      <c r="BA196" s="168" t="str">
        <f aca="false">IF(P196="","",IF(P196="-","-",IF(UPPER(P196)="AB","+",VLOOKUP(P196,'විෂය තොරතුරු'!$P$24:$Q$28,2))))</f>
        <v/>
      </c>
      <c r="BB196" s="168" t="str">
        <f aca="false">IF(Q196="","",IF(Q196="-","-",IF(UPPER(Q196)="AB","+",VLOOKUP(Q196,'විෂය තොරතුරු'!$P$24:$Q$28,2))))</f>
        <v/>
      </c>
      <c r="BC196" s="168" t="str">
        <f aca="false">IF(R196="","",IF(R196="-","-",IF(UPPER(R196)="AB","+",VLOOKUP(R196,'විෂය තොරතුරු'!$P$24:$Q$28,2))))</f>
        <v/>
      </c>
      <c r="BD196" s="168" t="str">
        <f aca="false">IF(S196="","",IF(S196="-","-",IF(UPPER(S196)="AB","+",VLOOKUP(S196,'විෂය තොරතුරු'!$P$24:$Q$28,2))))</f>
        <v/>
      </c>
      <c r="BE196" s="168" t="str">
        <f aca="false">IF(T196="","",IF(T196="-","-",IF(UPPER(T196)="AB","+",VLOOKUP(T196,'විෂය තොරතුරු'!$P$24:$Q$28,2))))</f>
        <v/>
      </c>
      <c r="BF196" s="168" t="str">
        <f aca="false">IF(U196="","",IF(U196="-","-",IF(UPPER(U196)="AB","+",VLOOKUP(U196,'විෂය තොරතුරු'!$P$24:$Q$28,2))))</f>
        <v/>
      </c>
      <c r="BG196" s="170" t="str">
        <f aca="false">IF(V196="","",IF(V196="-","-",IF(UPPER(V196)="AB","+",VLOOKUP(V196,'විෂය තොරතුරු'!$P$24:$Q$28,2))))</f>
        <v/>
      </c>
      <c r="BH196" s="171" t="str">
        <f aca="false">IF(W196="","",IF(W196="-","-",IF(UPPER(W196)="AB","+",VLOOKUP(W196,'විෂය තොරතුරු'!$P$24:$Q$28,2))))</f>
        <v/>
      </c>
      <c r="BI196" s="168" t="str">
        <f aca="false">IF(X196="","",IF(X196="-","-",IF(UPPER(X196)="AB","+",VLOOKUP(X196,'විෂය තොරතුරු'!$P$24:$Q$28,2))))</f>
        <v/>
      </c>
      <c r="BJ196" s="168" t="str">
        <f aca="false">IF(Y196="","",IF(Y196="-","-",IF(UPPER(Y196)="AB","+",VLOOKUP(Y196,'විෂය තොරතුරු'!$P$24:$Q$28,2))))</f>
        <v/>
      </c>
      <c r="BK196" s="168" t="str">
        <f aca="false">IF(Z196="","",IF(Z196="-","-",IF(UPPER(Z196)="AB","+",VLOOKUP(Z196,'විෂය තොරතුරු'!$P$24:$Q$28,2))))</f>
        <v/>
      </c>
      <c r="BL196" s="168" t="str">
        <f aca="false">IF(AA196="","",IF(AA196="-","-",IF(UPPER(AA196)="AB","+",VLOOKUP(AA196,'විෂය තොරතුරු'!$P$24:$Q$28,2))))</f>
        <v>A</v>
      </c>
      <c r="BM196" s="168" t="str">
        <f aca="false">IF(AB196="","",IF(AB196="-","-",IF(UPPER(AB196)="AB","+",VLOOKUP(AB196,'විෂය තොරතුරු'!$P$24:$Q$28,2))))</f>
        <v/>
      </c>
      <c r="BN196" s="168" t="str">
        <f aca="false">IF(AC196="","",IF(AC196="-","-",IF(UPPER(AC196)="AB","+",VLOOKUP(AC196,'විෂය තොරතුරු'!$P$24:$Q$28,2))))</f>
        <v/>
      </c>
      <c r="BO196" s="169" t="str">
        <f aca="false">IF(AD196="","",IF(AD196="-","-",IF(UPPER(AD196)="AB","+",VLOOKUP(AD196,'විෂය තොරතුරු'!$P$24:$Q$28,2))))</f>
        <v/>
      </c>
      <c r="BP196" s="171" t="str">
        <f aca="false">IF(AE196="","",IF(AE196="-","-",IF(UPPER(AE196)="AB","+",VLOOKUP(AE196,'විෂය තොරතුරු'!$P$24:$Q$28,2))))</f>
        <v/>
      </c>
      <c r="BQ196" s="168" t="str">
        <f aca="false">IF(AF196="","",IF(AF196="-","-",IF(UPPER(AF196)="AB","+",VLOOKUP(AF196,'විෂය තොරතුරු'!$P$24:$Q$28,2))))</f>
        <v/>
      </c>
      <c r="BR196" s="168" t="str">
        <f aca="false">IF(AG196="","",IF(AG196="-","-",IF(UPPER(AG196)="AB","+",VLOOKUP(AG196,'විෂය තොරතුරු'!$P$24:$Q$28,2))))</f>
        <v/>
      </c>
      <c r="BS196" s="168" t="str">
        <f aca="false">IF(AH196="","",IF(AH196="-","-",IF(UPPER(AH196)="AB","+",VLOOKUP(AH196,'විෂය තොරතුරු'!$P$24:$Q$28,2))))</f>
        <v/>
      </c>
      <c r="BT196" s="168" t="str">
        <f aca="false">IF(AI196="","",IF(AI196="-","-",IF(UPPER(AI196)="AB","+",VLOOKUP(AI196,'විෂය තොරතුරු'!$P$24:$Q$28,2))))</f>
        <v/>
      </c>
      <c r="BU196" s="168" t="str">
        <f aca="false">IF(AJ196="","",IF(AJ196="-","-",IF(UPPER(AJ196)="AB","+",VLOOKUP(AJ196,'විෂය තොරතුරු'!$P$24:$Q$28,2))))</f>
        <v/>
      </c>
      <c r="BV196" s="168" t="str">
        <f aca="false">IF(AK196="","",IF(AK196="-","-",IF(UPPER(AK196)="AB","+",VLOOKUP(AK196,'විෂය තොරතුරු'!$P$24:$Q$28,2))))</f>
        <v/>
      </c>
      <c r="BW196" s="169" t="str">
        <f aca="false">IF(AL196="","",IF(AL196="-","-",IF(UPPER(AL196)="AB","+",VLOOKUP(AL196,'විෂය තොරතුරු'!$P$24:$Q$28,2))))</f>
        <v/>
      </c>
      <c r="BX196" s="171" t="n">
        <f aca="false">IF($B196="","",COUNTIF($AP196:$BW196,"A"))</f>
        <v>1</v>
      </c>
      <c r="BY196" s="171" t="n">
        <f aca="false">IF($B196="","",COUNTIF($AP196:$BW196,"B"))</f>
        <v>0</v>
      </c>
      <c r="BZ196" s="171" t="n">
        <f aca="false">IF($B196="","",COUNTIF($AP196:$BW196,"C"))</f>
        <v>0</v>
      </c>
      <c r="CA196" s="171" t="n">
        <f aca="false">IF($B196="","",COUNTIF($AP196:$BW196,"S"))</f>
        <v>1</v>
      </c>
      <c r="CB196" s="171" t="n">
        <f aca="false">IF($B196="","",COUNTIF($AP196:$BW196,"W"))</f>
        <v>0</v>
      </c>
      <c r="CC196" s="171" t="n">
        <f aca="false">IF(B196="","",SUM(BX196:CA196))</f>
        <v>2</v>
      </c>
      <c r="CD196" s="169" t="n">
        <f aca="false">IF(B196="","",SUM(BX196:BZ196))</f>
        <v>1</v>
      </c>
      <c r="CE196" s="172" t="str">
        <f aca="false">IF(B196="","",IF(AND(CC196&gt;=6,CD196&gt;=3,OR(E196&gt;=35,F196&gt;=35),L196&gt;=35),"6/3 සමත්",IF(AND(CC196&gt;=5,CD196&gt;=3,OR(E196&gt;=35,F196&gt;=35,L196&gt;=35)),"5/3 සමත්",IF(AND(CC196&gt;=4,CD196&gt;=1,OR(E196&gt;=20,F196&gt;=20,L196&gt;=20)),"සමත් කළ හැකි",IF(CB196=9,"W9","අසමත් ?")))))</f>
        <v>අසමත් ?</v>
      </c>
    </row>
    <row r="197" customFormat="false" ht="13.8" hidden="false" customHeight="false" outlineLevel="0" collapsed="false">
      <c r="A197" s="160" t="n">
        <v>12</v>
      </c>
      <c r="B197" s="370" t="s">
        <v>502</v>
      </c>
      <c r="C197" s="161"/>
      <c r="D197" s="162"/>
      <c r="E197" s="163"/>
      <c r="F197" s="164"/>
      <c r="G197" s="163"/>
      <c r="H197" s="165"/>
      <c r="I197" s="165"/>
      <c r="J197" s="164"/>
      <c r="K197" s="163"/>
      <c r="L197" s="165"/>
      <c r="M197" s="165"/>
      <c r="N197" s="164"/>
      <c r="O197" s="163" t="n">
        <v>57</v>
      </c>
      <c r="P197" s="165"/>
      <c r="Q197" s="165"/>
      <c r="R197" s="165"/>
      <c r="S197" s="165"/>
      <c r="T197" s="165"/>
      <c r="U197" s="165"/>
      <c r="V197" s="164"/>
      <c r="W197" s="163" t="n">
        <v>50</v>
      </c>
      <c r="X197" s="165"/>
      <c r="Y197" s="165"/>
      <c r="Z197" s="165"/>
      <c r="AA197" s="165"/>
      <c r="AB197" s="165"/>
      <c r="AC197" s="165"/>
      <c r="AD197" s="164"/>
      <c r="AE197" s="163"/>
      <c r="AF197" s="165"/>
      <c r="AG197" s="165"/>
      <c r="AH197" s="165"/>
      <c r="AI197" s="165"/>
      <c r="AJ197" s="165"/>
      <c r="AK197" s="165"/>
      <c r="AL197" s="166"/>
      <c r="AM197" s="167" t="n">
        <f aca="false">IF(B197="","",SUM(E197:AL197))</f>
        <v>107</v>
      </c>
      <c r="AN197" s="168" t="n">
        <f aca="false">IF(B197="","",AM197/9)</f>
        <v>11.8888888888889</v>
      </c>
      <c r="AO197" s="169" t="n">
        <f aca="false">IF(B197="","",IF(AM197=0,"-",RANK(AM197,$AM$186:$AM$235,0)))</f>
        <v>37</v>
      </c>
      <c r="AP197" s="167" t="str">
        <f aca="false">IF(E197="","",IF(E197="-","-",IF(UPPER(E197)="AB","+",VLOOKUP(E197,'විෂය තොරතුරු'!$P$24:$Q$28,2))))</f>
        <v/>
      </c>
      <c r="AQ197" s="168" t="str">
        <f aca="false">IF(F197="","",IF(F197="-","-",IF(UPPER(F197)="AB","+",VLOOKUP(F197,'විෂය තොරතුරු'!$P$24:$Q$28,2))))</f>
        <v/>
      </c>
      <c r="AR197" s="168" t="str">
        <f aca="false">IF(G197="","",IF(G197="-","-",IF(UPPER(G197)="AB","+",VLOOKUP(G197,'විෂය තොරතුරු'!$P$24:$Q$28,2))))</f>
        <v/>
      </c>
      <c r="AS197" s="168" t="str">
        <f aca="false">IF(H197="","",IF(H197="-","-",IF(UPPER(H197)="AB","+",VLOOKUP(H197,'විෂය තොරතුරු'!$P$24:$Q$28,2))))</f>
        <v/>
      </c>
      <c r="AT197" s="168" t="str">
        <f aca="false">IF(I197="","",IF(I197="-","-",IF(UPPER(I197)="AB","+",VLOOKUP(I197,'විෂය තොරතුරු'!$P$24:$Q$28,2))))</f>
        <v/>
      </c>
      <c r="AU197" s="170" t="str">
        <f aca="false">IF(J197="","",IF(J197="-","-",IF(UPPER(J197)="AB","+",VLOOKUP(J197,'විෂය තොරතුරු'!$P$24:$Q$28,2))))</f>
        <v/>
      </c>
      <c r="AV197" s="171" t="str">
        <f aca="false">IF(K197="","",IF(K197="-","-",IF(UPPER(K197)="AB","+",VLOOKUP(K197,'විෂය තොරතුරු'!$P$24:$Q$28,2))))</f>
        <v/>
      </c>
      <c r="AW197" s="168" t="str">
        <f aca="false">IF(L197="","",IF(L197="-","-",IF(UPPER(L197)="AB","+",VLOOKUP(L197,'විෂය තොරතුරු'!$P$24:$Q$28,2))))</f>
        <v/>
      </c>
      <c r="AX197" s="168" t="str">
        <f aca="false">IF(M197="","",IF(M197="-","-",IF(UPPER(M197)="AB","+",VLOOKUP(M197,'විෂය තොරතුරු'!$P$24:$Q$28,2))))</f>
        <v/>
      </c>
      <c r="AY197" s="169" t="str">
        <f aca="false">IF(N197="","",IF(N197="-","-",IF(UPPER(N197)="AB","+",VLOOKUP(N197,'විෂය තොරතුරු'!$P$24:$Q$28,2))))</f>
        <v/>
      </c>
      <c r="AZ197" s="167" t="str">
        <f aca="false">IF(O197="","",IF(O197="-","-",IF(UPPER(O197)="AB","+",VLOOKUP(O197,'විෂය තොරතුරු'!$P$24:$Q$28,2))))</f>
        <v>C</v>
      </c>
      <c r="BA197" s="168" t="str">
        <f aca="false">IF(P197="","",IF(P197="-","-",IF(UPPER(P197)="AB","+",VLOOKUP(P197,'විෂය තොරතුරු'!$P$24:$Q$28,2))))</f>
        <v/>
      </c>
      <c r="BB197" s="168" t="str">
        <f aca="false">IF(Q197="","",IF(Q197="-","-",IF(UPPER(Q197)="AB","+",VLOOKUP(Q197,'විෂය තොරතුරු'!$P$24:$Q$28,2))))</f>
        <v/>
      </c>
      <c r="BC197" s="168" t="str">
        <f aca="false">IF(R197="","",IF(R197="-","-",IF(UPPER(R197)="AB","+",VLOOKUP(R197,'විෂය තොරතුරු'!$P$24:$Q$28,2))))</f>
        <v/>
      </c>
      <c r="BD197" s="168" t="str">
        <f aca="false">IF(S197="","",IF(S197="-","-",IF(UPPER(S197)="AB","+",VLOOKUP(S197,'විෂය තොරතුරු'!$P$24:$Q$28,2))))</f>
        <v/>
      </c>
      <c r="BE197" s="168" t="str">
        <f aca="false">IF(T197="","",IF(T197="-","-",IF(UPPER(T197)="AB","+",VLOOKUP(T197,'විෂය තොරතුරු'!$P$24:$Q$28,2))))</f>
        <v/>
      </c>
      <c r="BF197" s="168" t="str">
        <f aca="false">IF(U197="","",IF(U197="-","-",IF(UPPER(U197)="AB","+",VLOOKUP(U197,'විෂය තොරතුරු'!$P$24:$Q$28,2))))</f>
        <v/>
      </c>
      <c r="BG197" s="170" t="str">
        <f aca="false">IF(V197="","",IF(V197="-","-",IF(UPPER(V197)="AB","+",VLOOKUP(V197,'විෂය තොරතුරු'!$P$24:$Q$28,2))))</f>
        <v/>
      </c>
      <c r="BH197" s="171" t="str">
        <f aca="false">IF(W197="","",IF(W197="-","-",IF(UPPER(W197)="AB","+",VLOOKUP(W197,'විෂය තොරතුරු'!$P$24:$Q$28,2))))</f>
        <v>C</v>
      </c>
      <c r="BI197" s="168" t="str">
        <f aca="false">IF(X197="","",IF(X197="-","-",IF(UPPER(X197)="AB","+",VLOOKUP(X197,'විෂය තොරතුරු'!$P$24:$Q$28,2))))</f>
        <v/>
      </c>
      <c r="BJ197" s="168" t="str">
        <f aca="false">IF(Y197="","",IF(Y197="-","-",IF(UPPER(Y197)="AB","+",VLOOKUP(Y197,'විෂය තොරතුරු'!$P$24:$Q$28,2))))</f>
        <v/>
      </c>
      <c r="BK197" s="168" t="str">
        <f aca="false">IF(Z197="","",IF(Z197="-","-",IF(UPPER(Z197)="AB","+",VLOOKUP(Z197,'විෂය තොරතුරු'!$P$24:$Q$28,2))))</f>
        <v/>
      </c>
      <c r="BL197" s="168" t="str">
        <f aca="false">IF(AA197="","",IF(AA197="-","-",IF(UPPER(AA197)="AB","+",VLOOKUP(AA197,'විෂය තොරතුරු'!$P$24:$Q$28,2))))</f>
        <v/>
      </c>
      <c r="BM197" s="168" t="str">
        <f aca="false">IF(AB197="","",IF(AB197="-","-",IF(UPPER(AB197)="AB","+",VLOOKUP(AB197,'විෂය තොරතුරු'!$P$24:$Q$28,2))))</f>
        <v/>
      </c>
      <c r="BN197" s="168" t="str">
        <f aca="false">IF(AC197="","",IF(AC197="-","-",IF(UPPER(AC197)="AB","+",VLOOKUP(AC197,'විෂය තොරතුරු'!$P$24:$Q$28,2))))</f>
        <v/>
      </c>
      <c r="BO197" s="169" t="str">
        <f aca="false">IF(AD197="","",IF(AD197="-","-",IF(UPPER(AD197)="AB","+",VLOOKUP(AD197,'විෂය තොරතුරු'!$P$24:$Q$28,2))))</f>
        <v/>
      </c>
      <c r="BP197" s="171" t="str">
        <f aca="false">IF(AE197="","",IF(AE197="-","-",IF(UPPER(AE197)="AB","+",VLOOKUP(AE197,'විෂය තොරතුරු'!$P$24:$Q$28,2))))</f>
        <v/>
      </c>
      <c r="BQ197" s="168" t="str">
        <f aca="false">IF(AF197="","",IF(AF197="-","-",IF(UPPER(AF197)="AB","+",VLOOKUP(AF197,'විෂය තොරතුරු'!$P$24:$Q$28,2))))</f>
        <v/>
      </c>
      <c r="BR197" s="168" t="str">
        <f aca="false">IF(AG197="","",IF(AG197="-","-",IF(UPPER(AG197)="AB","+",VLOOKUP(AG197,'විෂය තොරතුරු'!$P$24:$Q$28,2))))</f>
        <v/>
      </c>
      <c r="BS197" s="168" t="str">
        <f aca="false">IF(AH197="","",IF(AH197="-","-",IF(UPPER(AH197)="AB","+",VLOOKUP(AH197,'විෂය තොරතුරු'!$P$24:$Q$28,2))))</f>
        <v/>
      </c>
      <c r="BT197" s="168" t="str">
        <f aca="false">IF(AI197="","",IF(AI197="-","-",IF(UPPER(AI197)="AB","+",VLOOKUP(AI197,'විෂය තොරතුරු'!$P$24:$Q$28,2))))</f>
        <v/>
      </c>
      <c r="BU197" s="168" t="str">
        <f aca="false">IF(AJ197="","",IF(AJ197="-","-",IF(UPPER(AJ197)="AB","+",VLOOKUP(AJ197,'විෂය තොරතුරු'!$P$24:$Q$28,2))))</f>
        <v/>
      </c>
      <c r="BV197" s="168" t="str">
        <f aca="false">IF(AK197="","",IF(AK197="-","-",IF(UPPER(AK197)="AB","+",VLOOKUP(AK197,'විෂය තොරතුරු'!$P$24:$Q$28,2))))</f>
        <v/>
      </c>
      <c r="BW197" s="169" t="str">
        <f aca="false">IF(AL197="","",IF(AL197="-","-",IF(UPPER(AL197)="AB","+",VLOOKUP(AL197,'විෂය තොරතුරු'!$P$24:$Q$28,2))))</f>
        <v/>
      </c>
      <c r="BX197" s="171" t="n">
        <f aca="false">IF($B197="","",COUNTIF($AP197:$BW197,"A"))</f>
        <v>0</v>
      </c>
      <c r="BY197" s="171" t="n">
        <f aca="false">IF($B197="","",COUNTIF($AP197:$BW197,"B"))</f>
        <v>0</v>
      </c>
      <c r="BZ197" s="171" t="n">
        <f aca="false">IF($B197="","",COUNTIF($AP197:$BW197,"C"))</f>
        <v>2</v>
      </c>
      <c r="CA197" s="171" t="n">
        <f aca="false">IF($B197="","",COUNTIF($AP197:$BW197,"S"))</f>
        <v>0</v>
      </c>
      <c r="CB197" s="171" t="n">
        <f aca="false">IF($B197="","",COUNTIF($AP197:$BW197,"W"))</f>
        <v>0</v>
      </c>
      <c r="CC197" s="171" t="n">
        <f aca="false">IF(B197="","",SUM(BX197:CA197))</f>
        <v>2</v>
      </c>
      <c r="CD197" s="169" t="n">
        <f aca="false">IF(B197="","",SUM(BX197:BZ197))</f>
        <v>2</v>
      </c>
      <c r="CE197" s="172" t="str">
        <f aca="false">IF(B197="","",IF(AND(CC197&gt;=6,CD197&gt;=3,OR(E197&gt;=35,F197&gt;=35),L197&gt;=35),"6/3 සමත්",IF(AND(CC197&gt;=5,CD197&gt;=3,OR(E197&gt;=35,F197&gt;=35,L197&gt;=35)),"5/3 සමත්",IF(AND(CC197&gt;=4,CD197&gt;=1,OR(E197&gt;=20,F197&gt;=20,L197&gt;=20)),"සමත් කළ හැකි",IF(CB197=9,"W9","අසමත් ?")))))</f>
        <v>අසමත් ?</v>
      </c>
    </row>
    <row r="198" customFormat="false" ht="13.8" hidden="false" customHeight="false" outlineLevel="0" collapsed="false">
      <c r="A198" s="160" t="n">
        <v>13</v>
      </c>
      <c r="B198" s="370" t="s">
        <v>503</v>
      </c>
      <c r="C198" s="161"/>
      <c r="D198" s="162"/>
      <c r="E198" s="163"/>
      <c r="F198" s="164"/>
      <c r="G198" s="163"/>
      <c r="H198" s="165"/>
      <c r="I198" s="165"/>
      <c r="J198" s="164"/>
      <c r="K198" s="163"/>
      <c r="L198" s="165"/>
      <c r="M198" s="165"/>
      <c r="N198" s="164"/>
      <c r="O198" s="163" t="n">
        <v>75</v>
      </c>
      <c r="P198" s="165"/>
      <c r="Q198" s="165"/>
      <c r="R198" s="165"/>
      <c r="S198" s="165"/>
      <c r="T198" s="165"/>
      <c r="U198" s="165"/>
      <c r="V198" s="164"/>
      <c r="W198" s="163" t="n">
        <v>60</v>
      </c>
      <c r="X198" s="165"/>
      <c r="Y198" s="165"/>
      <c r="Z198" s="165"/>
      <c r="AA198" s="165"/>
      <c r="AB198" s="165"/>
      <c r="AC198" s="165"/>
      <c r="AD198" s="164"/>
      <c r="AE198" s="163"/>
      <c r="AF198" s="165"/>
      <c r="AG198" s="165"/>
      <c r="AH198" s="165"/>
      <c r="AI198" s="165"/>
      <c r="AJ198" s="165"/>
      <c r="AK198" s="165"/>
      <c r="AL198" s="166"/>
      <c r="AM198" s="167" t="n">
        <f aca="false">IF(B198="","",SUM(E198:AL198))</f>
        <v>135</v>
      </c>
      <c r="AN198" s="168" t="n">
        <f aca="false">IF(B198="","",AM198/9)</f>
        <v>15</v>
      </c>
      <c r="AO198" s="169" t="n">
        <f aca="false">IF(B198="","",IF(AM198=0,"-",RANK(AM198,$AM$186:$AM$235,0)))</f>
        <v>24</v>
      </c>
      <c r="AP198" s="167" t="str">
        <f aca="false">IF(E198="","",IF(E198="-","-",IF(UPPER(E198)="AB","+",VLOOKUP(E198,'විෂය තොරතුරු'!$P$24:$Q$28,2))))</f>
        <v/>
      </c>
      <c r="AQ198" s="168" t="str">
        <f aca="false">IF(F198="","",IF(F198="-","-",IF(UPPER(F198)="AB","+",VLOOKUP(F198,'විෂය තොරතුරු'!$P$24:$Q$28,2))))</f>
        <v/>
      </c>
      <c r="AR198" s="168" t="str">
        <f aca="false">IF(G198="","",IF(G198="-","-",IF(UPPER(G198)="AB","+",VLOOKUP(G198,'විෂය තොරතුරු'!$P$24:$Q$28,2))))</f>
        <v/>
      </c>
      <c r="AS198" s="168" t="str">
        <f aca="false">IF(H198="","",IF(H198="-","-",IF(UPPER(H198)="AB","+",VLOOKUP(H198,'විෂය තොරතුරු'!$P$24:$Q$28,2))))</f>
        <v/>
      </c>
      <c r="AT198" s="168" t="str">
        <f aca="false">IF(I198="","",IF(I198="-","-",IF(UPPER(I198)="AB","+",VLOOKUP(I198,'විෂය තොරතුරු'!$P$24:$Q$28,2))))</f>
        <v/>
      </c>
      <c r="AU198" s="170" t="str">
        <f aca="false">IF(J198="","",IF(J198="-","-",IF(UPPER(J198)="AB","+",VLOOKUP(J198,'විෂය තොරතුරු'!$P$24:$Q$28,2))))</f>
        <v/>
      </c>
      <c r="AV198" s="171" t="str">
        <f aca="false">IF(K198="","",IF(K198="-","-",IF(UPPER(K198)="AB","+",VLOOKUP(K198,'විෂය තොරතුරු'!$P$24:$Q$28,2))))</f>
        <v/>
      </c>
      <c r="AW198" s="168" t="str">
        <f aca="false">IF(L198="","",IF(L198="-","-",IF(UPPER(L198)="AB","+",VLOOKUP(L198,'විෂය තොරතුරු'!$P$24:$Q$28,2))))</f>
        <v/>
      </c>
      <c r="AX198" s="168" t="str">
        <f aca="false">IF(M198="","",IF(M198="-","-",IF(UPPER(M198)="AB","+",VLOOKUP(M198,'විෂය තොරතුරු'!$P$24:$Q$28,2))))</f>
        <v/>
      </c>
      <c r="AY198" s="169" t="str">
        <f aca="false">IF(N198="","",IF(N198="-","-",IF(UPPER(N198)="AB","+",VLOOKUP(N198,'විෂය තොරතුරු'!$P$24:$Q$28,2))))</f>
        <v/>
      </c>
      <c r="AZ198" s="167" t="str">
        <f aca="false">IF(O198="","",IF(O198="-","-",IF(UPPER(O198)="AB","+",VLOOKUP(O198,'විෂය තොරතුරු'!$P$24:$Q$28,2))))</f>
        <v>A</v>
      </c>
      <c r="BA198" s="168" t="str">
        <f aca="false">IF(P198="","",IF(P198="-","-",IF(UPPER(P198)="AB","+",VLOOKUP(P198,'විෂය තොරතුරු'!$P$24:$Q$28,2))))</f>
        <v/>
      </c>
      <c r="BB198" s="168" t="str">
        <f aca="false">IF(Q198="","",IF(Q198="-","-",IF(UPPER(Q198)="AB","+",VLOOKUP(Q198,'විෂය තොරතුරු'!$P$24:$Q$28,2))))</f>
        <v/>
      </c>
      <c r="BC198" s="168" t="str">
        <f aca="false">IF(R198="","",IF(R198="-","-",IF(UPPER(R198)="AB","+",VLOOKUP(R198,'විෂය තොරතුරු'!$P$24:$Q$28,2))))</f>
        <v/>
      </c>
      <c r="BD198" s="168" t="str">
        <f aca="false">IF(S198="","",IF(S198="-","-",IF(UPPER(S198)="AB","+",VLOOKUP(S198,'විෂය තොරතුරු'!$P$24:$Q$28,2))))</f>
        <v/>
      </c>
      <c r="BE198" s="168" t="str">
        <f aca="false">IF(T198="","",IF(T198="-","-",IF(UPPER(T198)="AB","+",VLOOKUP(T198,'විෂය තොරතුරු'!$P$24:$Q$28,2))))</f>
        <v/>
      </c>
      <c r="BF198" s="168" t="str">
        <f aca="false">IF(U198="","",IF(U198="-","-",IF(UPPER(U198)="AB","+",VLOOKUP(U198,'විෂය තොරතුරු'!$P$24:$Q$28,2))))</f>
        <v/>
      </c>
      <c r="BG198" s="170" t="str">
        <f aca="false">IF(V198="","",IF(V198="-","-",IF(UPPER(V198)="AB","+",VLOOKUP(V198,'විෂය තොරතුරු'!$P$24:$Q$28,2))))</f>
        <v/>
      </c>
      <c r="BH198" s="171" t="str">
        <f aca="false">IF(W198="","",IF(W198="-","-",IF(UPPER(W198)="AB","+",VLOOKUP(W198,'විෂය තොරතුරු'!$P$24:$Q$28,2))))</f>
        <v>C</v>
      </c>
      <c r="BI198" s="168" t="str">
        <f aca="false">IF(X198="","",IF(X198="-","-",IF(UPPER(X198)="AB","+",VLOOKUP(X198,'විෂය තොරතුරු'!$P$24:$Q$28,2))))</f>
        <v/>
      </c>
      <c r="BJ198" s="168" t="str">
        <f aca="false">IF(Y198="","",IF(Y198="-","-",IF(UPPER(Y198)="AB","+",VLOOKUP(Y198,'විෂය තොරතුරු'!$P$24:$Q$28,2))))</f>
        <v/>
      </c>
      <c r="BK198" s="168" t="str">
        <f aca="false">IF(Z198="","",IF(Z198="-","-",IF(UPPER(Z198)="AB","+",VLOOKUP(Z198,'විෂය තොරතුරු'!$P$24:$Q$28,2))))</f>
        <v/>
      </c>
      <c r="BL198" s="168" t="str">
        <f aca="false">IF(AA198="","",IF(AA198="-","-",IF(UPPER(AA198)="AB","+",VLOOKUP(AA198,'විෂය තොරතුරු'!$P$24:$Q$28,2))))</f>
        <v/>
      </c>
      <c r="BM198" s="168" t="str">
        <f aca="false">IF(AB198="","",IF(AB198="-","-",IF(UPPER(AB198)="AB","+",VLOOKUP(AB198,'විෂය තොරතුරු'!$P$24:$Q$28,2))))</f>
        <v/>
      </c>
      <c r="BN198" s="168" t="str">
        <f aca="false">IF(AC198="","",IF(AC198="-","-",IF(UPPER(AC198)="AB","+",VLOOKUP(AC198,'විෂය තොරතුරු'!$P$24:$Q$28,2))))</f>
        <v/>
      </c>
      <c r="BO198" s="169" t="str">
        <f aca="false">IF(AD198="","",IF(AD198="-","-",IF(UPPER(AD198)="AB","+",VLOOKUP(AD198,'විෂය තොරතුරු'!$P$24:$Q$28,2))))</f>
        <v/>
      </c>
      <c r="BP198" s="171" t="str">
        <f aca="false">IF(AE198="","",IF(AE198="-","-",IF(UPPER(AE198)="AB","+",VLOOKUP(AE198,'විෂය තොරතුරු'!$P$24:$Q$28,2))))</f>
        <v/>
      </c>
      <c r="BQ198" s="168" t="str">
        <f aca="false">IF(AF198="","",IF(AF198="-","-",IF(UPPER(AF198)="AB","+",VLOOKUP(AF198,'විෂය තොරතුරු'!$P$24:$Q$28,2))))</f>
        <v/>
      </c>
      <c r="BR198" s="168" t="str">
        <f aca="false">IF(AG198="","",IF(AG198="-","-",IF(UPPER(AG198)="AB","+",VLOOKUP(AG198,'විෂය තොරතුරු'!$P$24:$Q$28,2))))</f>
        <v/>
      </c>
      <c r="BS198" s="168" t="str">
        <f aca="false">IF(AH198="","",IF(AH198="-","-",IF(UPPER(AH198)="AB","+",VLOOKUP(AH198,'විෂය තොරතුරු'!$P$24:$Q$28,2))))</f>
        <v/>
      </c>
      <c r="BT198" s="168" t="str">
        <f aca="false">IF(AI198="","",IF(AI198="-","-",IF(UPPER(AI198)="AB","+",VLOOKUP(AI198,'විෂය තොරතුරු'!$P$24:$Q$28,2))))</f>
        <v/>
      </c>
      <c r="BU198" s="168" t="str">
        <f aca="false">IF(AJ198="","",IF(AJ198="-","-",IF(UPPER(AJ198)="AB","+",VLOOKUP(AJ198,'විෂය තොරතුරු'!$P$24:$Q$28,2))))</f>
        <v/>
      </c>
      <c r="BV198" s="168" t="str">
        <f aca="false">IF(AK198="","",IF(AK198="-","-",IF(UPPER(AK198)="AB","+",VLOOKUP(AK198,'විෂය තොරතුරු'!$P$24:$Q$28,2))))</f>
        <v/>
      </c>
      <c r="BW198" s="169" t="str">
        <f aca="false">IF(AL198="","",IF(AL198="-","-",IF(UPPER(AL198)="AB","+",VLOOKUP(AL198,'විෂය තොරතුරු'!$P$24:$Q$28,2))))</f>
        <v/>
      </c>
      <c r="BX198" s="171" t="n">
        <f aca="false">IF($B198="","",COUNTIF($AP198:$BW198,"A"))</f>
        <v>1</v>
      </c>
      <c r="BY198" s="171" t="n">
        <f aca="false">IF($B198="","",COUNTIF($AP198:$BW198,"B"))</f>
        <v>0</v>
      </c>
      <c r="BZ198" s="171" t="n">
        <f aca="false">IF($B198="","",COUNTIF($AP198:$BW198,"C"))</f>
        <v>1</v>
      </c>
      <c r="CA198" s="171" t="n">
        <f aca="false">IF($B198="","",COUNTIF($AP198:$BW198,"S"))</f>
        <v>0</v>
      </c>
      <c r="CB198" s="171" t="n">
        <f aca="false">IF($B198="","",COUNTIF($AP198:$BW198,"W"))</f>
        <v>0</v>
      </c>
      <c r="CC198" s="171" t="n">
        <f aca="false">IF(B198="","",SUM(BX198:CA198))</f>
        <v>2</v>
      </c>
      <c r="CD198" s="169" t="n">
        <f aca="false">IF(B198="","",SUM(BX198:BZ198))</f>
        <v>2</v>
      </c>
      <c r="CE198" s="172" t="str">
        <f aca="false">IF(B198="","",IF(AND(CC198&gt;=6,CD198&gt;=3,OR(E198&gt;=35,F198&gt;=35),L198&gt;=35),"6/3 සමත්",IF(AND(CC198&gt;=5,CD198&gt;=3,OR(E198&gt;=35,F198&gt;=35,L198&gt;=35)),"5/3 සමත්",IF(AND(CC198&gt;=4,CD198&gt;=1,OR(E198&gt;=20,F198&gt;=20,L198&gt;=20)),"සමත් කළ හැකි",IF(CB198=9,"W9","අසමත් ?")))))</f>
        <v>අසමත් ?</v>
      </c>
    </row>
    <row r="199" customFormat="false" ht="13.8" hidden="false" customHeight="false" outlineLevel="0" collapsed="false">
      <c r="A199" s="160" t="n">
        <v>14</v>
      </c>
      <c r="B199" s="370" t="s">
        <v>504</v>
      </c>
      <c r="C199" s="161"/>
      <c r="D199" s="162"/>
      <c r="E199" s="163"/>
      <c r="F199" s="164"/>
      <c r="G199" s="163"/>
      <c r="H199" s="165"/>
      <c r="I199" s="165"/>
      <c r="J199" s="164"/>
      <c r="K199" s="163"/>
      <c r="L199" s="165"/>
      <c r="M199" s="165"/>
      <c r="N199" s="164"/>
      <c r="O199" s="163" t="n">
        <v>79</v>
      </c>
      <c r="P199" s="165"/>
      <c r="Q199" s="165"/>
      <c r="R199" s="165"/>
      <c r="S199" s="165"/>
      <c r="T199" s="165"/>
      <c r="U199" s="165"/>
      <c r="V199" s="164"/>
      <c r="W199" s="163"/>
      <c r="X199" s="165"/>
      <c r="Y199" s="165" t="n">
        <v>68</v>
      </c>
      <c r="Z199" s="165"/>
      <c r="AA199" s="165"/>
      <c r="AB199" s="165"/>
      <c r="AC199" s="165"/>
      <c r="AD199" s="164"/>
      <c r="AE199" s="163" t="n">
        <v>72</v>
      </c>
      <c r="AF199" s="165"/>
      <c r="AG199" s="165"/>
      <c r="AH199" s="165"/>
      <c r="AI199" s="165"/>
      <c r="AJ199" s="165"/>
      <c r="AK199" s="165"/>
      <c r="AL199" s="166"/>
      <c r="AM199" s="167" t="n">
        <f aca="false">IF(B199="","",SUM(E199:AL199))</f>
        <v>219</v>
      </c>
      <c r="AN199" s="168" t="n">
        <f aca="false">IF(B199="","",AM199/9)</f>
        <v>24.3333333333333</v>
      </c>
      <c r="AO199" s="169" t="n">
        <f aca="false">IF(B199="","",IF(AM199=0,"-",RANK(AM199,$AM$186:$AM$235,0)))</f>
        <v>4</v>
      </c>
      <c r="AP199" s="167" t="str">
        <f aca="false">IF(E199="","",IF(E199="-","-",IF(UPPER(E199)="AB","+",VLOOKUP(E199,'විෂය තොරතුරු'!$P$24:$Q$28,2))))</f>
        <v/>
      </c>
      <c r="AQ199" s="168" t="str">
        <f aca="false">IF(F199="","",IF(F199="-","-",IF(UPPER(F199)="AB","+",VLOOKUP(F199,'විෂය තොරතුරු'!$P$24:$Q$28,2))))</f>
        <v/>
      </c>
      <c r="AR199" s="168" t="str">
        <f aca="false">IF(G199="","",IF(G199="-","-",IF(UPPER(G199)="AB","+",VLOOKUP(G199,'විෂය තොරතුරු'!$P$24:$Q$28,2))))</f>
        <v/>
      </c>
      <c r="AS199" s="168" t="str">
        <f aca="false">IF(H199="","",IF(H199="-","-",IF(UPPER(H199)="AB","+",VLOOKUP(H199,'විෂය තොරතුරු'!$P$24:$Q$28,2))))</f>
        <v/>
      </c>
      <c r="AT199" s="168" t="str">
        <f aca="false">IF(I199="","",IF(I199="-","-",IF(UPPER(I199)="AB","+",VLOOKUP(I199,'විෂය තොරතුරු'!$P$24:$Q$28,2))))</f>
        <v/>
      </c>
      <c r="AU199" s="170" t="str">
        <f aca="false">IF(J199="","",IF(J199="-","-",IF(UPPER(J199)="AB","+",VLOOKUP(J199,'විෂය තොරතුරු'!$P$24:$Q$28,2))))</f>
        <v/>
      </c>
      <c r="AV199" s="171" t="str">
        <f aca="false">IF(K199="","",IF(K199="-","-",IF(UPPER(K199)="AB","+",VLOOKUP(K199,'විෂය තොරතුරු'!$P$24:$Q$28,2))))</f>
        <v/>
      </c>
      <c r="AW199" s="168" t="str">
        <f aca="false">IF(L199="","",IF(L199="-","-",IF(UPPER(L199)="AB","+",VLOOKUP(L199,'විෂය තොරතුරු'!$P$24:$Q$28,2))))</f>
        <v/>
      </c>
      <c r="AX199" s="168" t="str">
        <f aca="false">IF(M199="","",IF(M199="-","-",IF(UPPER(M199)="AB","+",VLOOKUP(M199,'විෂය තොරතුරු'!$P$24:$Q$28,2))))</f>
        <v/>
      </c>
      <c r="AY199" s="169" t="str">
        <f aca="false">IF(N199="","",IF(N199="-","-",IF(UPPER(N199)="AB","+",VLOOKUP(N199,'විෂය තොරතුරු'!$P$24:$Q$28,2))))</f>
        <v/>
      </c>
      <c r="AZ199" s="167" t="str">
        <f aca="false">IF(O199="","",IF(O199="-","-",IF(UPPER(O199)="AB","+",VLOOKUP(O199,'විෂය තොරතුරු'!$P$24:$Q$28,2))))</f>
        <v>A</v>
      </c>
      <c r="BA199" s="168" t="str">
        <f aca="false">IF(P199="","",IF(P199="-","-",IF(UPPER(P199)="AB","+",VLOOKUP(P199,'විෂය තොරතුරු'!$P$24:$Q$28,2))))</f>
        <v/>
      </c>
      <c r="BB199" s="168" t="str">
        <f aca="false">IF(Q199="","",IF(Q199="-","-",IF(UPPER(Q199)="AB","+",VLOOKUP(Q199,'විෂය තොරතුරු'!$P$24:$Q$28,2))))</f>
        <v/>
      </c>
      <c r="BC199" s="168" t="str">
        <f aca="false">IF(R199="","",IF(R199="-","-",IF(UPPER(R199)="AB","+",VLOOKUP(R199,'විෂය තොරතුරු'!$P$24:$Q$28,2))))</f>
        <v/>
      </c>
      <c r="BD199" s="168" t="str">
        <f aca="false">IF(S199="","",IF(S199="-","-",IF(UPPER(S199)="AB","+",VLOOKUP(S199,'විෂය තොරතුරු'!$P$24:$Q$28,2))))</f>
        <v/>
      </c>
      <c r="BE199" s="168" t="str">
        <f aca="false">IF(T199="","",IF(T199="-","-",IF(UPPER(T199)="AB","+",VLOOKUP(T199,'විෂය තොරතුරු'!$P$24:$Q$28,2))))</f>
        <v/>
      </c>
      <c r="BF199" s="168" t="str">
        <f aca="false">IF(U199="","",IF(U199="-","-",IF(UPPER(U199)="AB","+",VLOOKUP(U199,'විෂය තොරතුරු'!$P$24:$Q$28,2))))</f>
        <v/>
      </c>
      <c r="BG199" s="170" t="str">
        <f aca="false">IF(V199="","",IF(V199="-","-",IF(UPPER(V199)="AB","+",VLOOKUP(V199,'විෂය තොරතුරු'!$P$24:$Q$28,2))))</f>
        <v/>
      </c>
      <c r="BH199" s="171" t="str">
        <f aca="false">IF(W199="","",IF(W199="-","-",IF(UPPER(W199)="AB","+",VLOOKUP(W199,'විෂය තොරතුරු'!$P$24:$Q$28,2))))</f>
        <v/>
      </c>
      <c r="BI199" s="168" t="str">
        <f aca="false">IF(X199="","",IF(X199="-","-",IF(UPPER(X199)="AB","+",VLOOKUP(X199,'විෂය තොරතුරු'!$P$24:$Q$28,2))))</f>
        <v/>
      </c>
      <c r="BJ199" s="168" t="str">
        <f aca="false">IF(Y199="","",IF(Y199="-","-",IF(UPPER(Y199)="AB","+",VLOOKUP(Y199,'විෂය තොරතුරු'!$P$24:$Q$28,2))))</f>
        <v>B</v>
      </c>
      <c r="BK199" s="168" t="str">
        <f aca="false">IF(Z199="","",IF(Z199="-","-",IF(UPPER(Z199)="AB","+",VLOOKUP(Z199,'විෂය තොරතුරු'!$P$24:$Q$28,2))))</f>
        <v/>
      </c>
      <c r="BL199" s="168" t="str">
        <f aca="false">IF(AA199="","",IF(AA199="-","-",IF(UPPER(AA199)="AB","+",VLOOKUP(AA199,'විෂය තොරතුරු'!$P$24:$Q$28,2))))</f>
        <v/>
      </c>
      <c r="BM199" s="168" t="str">
        <f aca="false">IF(AB199="","",IF(AB199="-","-",IF(UPPER(AB199)="AB","+",VLOOKUP(AB199,'විෂය තොරතුරු'!$P$24:$Q$28,2))))</f>
        <v/>
      </c>
      <c r="BN199" s="168" t="str">
        <f aca="false">IF(AC199="","",IF(AC199="-","-",IF(UPPER(AC199)="AB","+",VLOOKUP(AC199,'විෂය තොරතුරු'!$P$24:$Q$28,2))))</f>
        <v/>
      </c>
      <c r="BO199" s="169" t="str">
        <f aca="false">IF(AD199="","",IF(AD199="-","-",IF(UPPER(AD199)="AB","+",VLOOKUP(AD199,'විෂය තොරතුරු'!$P$24:$Q$28,2))))</f>
        <v/>
      </c>
      <c r="BP199" s="171" t="str">
        <f aca="false">IF(AE199="","",IF(AE199="-","-",IF(UPPER(AE199)="AB","+",VLOOKUP(AE199,'විෂය තොරතුරු'!$P$24:$Q$28,2))))</f>
        <v>B</v>
      </c>
      <c r="BQ199" s="168" t="str">
        <f aca="false">IF(AF199="","",IF(AF199="-","-",IF(UPPER(AF199)="AB","+",VLOOKUP(AF199,'විෂය තොරතුරු'!$P$24:$Q$28,2))))</f>
        <v/>
      </c>
      <c r="BR199" s="168" t="str">
        <f aca="false">IF(AG199="","",IF(AG199="-","-",IF(UPPER(AG199)="AB","+",VLOOKUP(AG199,'විෂය තොරතුරු'!$P$24:$Q$28,2))))</f>
        <v/>
      </c>
      <c r="BS199" s="168" t="str">
        <f aca="false">IF(AH199="","",IF(AH199="-","-",IF(UPPER(AH199)="AB","+",VLOOKUP(AH199,'විෂය තොරතුරු'!$P$24:$Q$28,2))))</f>
        <v/>
      </c>
      <c r="BT199" s="168" t="str">
        <f aca="false">IF(AI199="","",IF(AI199="-","-",IF(UPPER(AI199)="AB","+",VLOOKUP(AI199,'විෂය තොරතුරු'!$P$24:$Q$28,2))))</f>
        <v/>
      </c>
      <c r="BU199" s="168" t="str">
        <f aca="false">IF(AJ199="","",IF(AJ199="-","-",IF(UPPER(AJ199)="AB","+",VLOOKUP(AJ199,'විෂය තොරතුරු'!$P$24:$Q$28,2))))</f>
        <v/>
      </c>
      <c r="BV199" s="168" t="str">
        <f aca="false">IF(AK199="","",IF(AK199="-","-",IF(UPPER(AK199)="AB","+",VLOOKUP(AK199,'විෂය තොරතුරු'!$P$24:$Q$28,2))))</f>
        <v/>
      </c>
      <c r="BW199" s="169" t="str">
        <f aca="false">IF(AL199="","",IF(AL199="-","-",IF(UPPER(AL199)="AB","+",VLOOKUP(AL199,'විෂය තොරතුරු'!$P$24:$Q$28,2))))</f>
        <v/>
      </c>
      <c r="BX199" s="171" t="n">
        <f aca="false">IF($B199="","",COUNTIF($AP199:$BW199,"A"))</f>
        <v>1</v>
      </c>
      <c r="BY199" s="171" t="n">
        <f aca="false">IF($B199="","",COUNTIF($AP199:$BW199,"B"))</f>
        <v>2</v>
      </c>
      <c r="BZ199" s="171" t="n">
        <f aca="false">IF($B199="","",COUNTIF($AP199:$BW199,"C"))</f>
        <v>0</v>
      </c>
      <c r="CA199" s="171" t="n">
        <f aca="false">IF($B199="","",COUNTIF($AP199:$BW199,"S"))</f>
        <v>0</v>
      </c>
      <c r="CB199" s="171" t="n">
        <f aca="false">IF($B199="","",COUNTIF($AP199:$BW199,"W"))</f>
        <v>0</v>
      </c>
      <c r="CC199" s="171" t="n">
        <f aca="false">IF(B199="","",SUM(BX199:CA199))</f>
        <v>3</v>
      </c>
      <c r="CD199" s="169" t="n">
        <f aca="false">IF(B199="","",SUM(BX199:BZ199))</f>
        <v>3</v>
      </c>
      <c r="CE199" s="172" t="str">
        <f aca="false">IF(B199="","",IF(AND(CC199&gt;=6,CD199&gt;=3,OR(E199&gt;=35,F199&gt;=35),L199&gt;=35),"6/3 සමත්",IF(AND(CC199&gt;=5,CD199&gt;=3,OR(E199&gt;=35,F199&gt;=35,L199&gt;=35)),"5/3 සමත්",IF(AND(CC199&gt;=4,CD199&gt;=1,OR(E199&gt;=20,F199&gt;=20,L199&gt;=20)),"සමත් කළ හැකි",IF(CB199=9,"W9","අසමත් ?")))))</f>
        <v>අසමත් ?</v>
      </c>
    </row>
    <row r="200" customFormat="false" ht="13.8" hidden="false" customHeight="false" outlineLevel="0" collapsed="false">
      <c r="A200" s="160" t="n">
        <v>15</v>
      </c>
      <c r="B200" s="370" t="s">
        <v>505</v>
      </c>
      <c r="C200" s="161"/>
      <c r="D200" s="162"/>
      <c r="E200" s="163"/>
      <c r="F200" s="164"/>
      <c r="G200" s="163"/>
      <c r="H200" s="165"/>
      <c r="I200" s="165"/>
      <c r="J200" s="164"/>
      <c r="K200" s="163"/>
      <c r="L200" s="165"/>
      <c r="M200" s="165"/>
      <c r="N200" s="164"/>
      <c r="O200" s="163" t="n">
        <v>46</v>
      </c>
      <c r="P200" s="165"/>
      <c r="Q200" s="165"/>
      <c r="R200" s="165"/>
      <c r="S200" s="165"/>
      <c r="T200" s="165"/>
      <c r="U200" s="165"/>
      <c r="V200" s="164"/>
      <c r="W200" s="163" t="n">
        <v>75</v>
      </c>
      <c r="X200" s="165"/>
      <c r="Y200" s="165"/>
      <c r="Z200" s="165"/>
      <c r="AA200" s="165"/>
      <c r="AB200" s="165"/>
      <c r="AC200" s="165"/>
      <c r="AD200" s="164"/>
      <c r="AE200" s="163" t="n">
        <v>45</v>
      </c>
      <c r="AF200" s="165"/>
      <c r="AG200" s="165"/>
      <c r="AH200" s="165"/>
      <c r="AI200" s="165"/>
      <c r="AJ200" s="165"/>
      <c r="AK200" s="165"/>
      <c r="AL200" s="166"/>
      <c r="AM200" s="167" t="n">
        <f aca="false">IF(B200="","",SUM(E200:AL200))</f>
        <v>166</v>
      </c>
      <c r="AN200" s="168" t="n">
        <f aca="false">IF(B200="","",AM200/9)</f>
        <v>18.4444444444444</v>
      </c>
      <c r="AO200" s="169" t="n">
        <f aca="false">IF(B200="","",IF(AM200=0,"-",RANK(AM200,$AM$186:$AM$235,0)))</f>
        <v>12</v>
      </c>
      <c r="AP200" s="167" t="str">
        <f aca="false">IF(E200="","",IF(E200="-","-",IF(UPPER(E200)="AB","+",VLOOKUP(E200,'විෂය තොරතුරු'!$P$24:$Q$28,2))))</f>
        <v/>
      </c>
      <c r="AQ200" s="168" t="str">
        <f aca="false">IF(F200="","",IF(F200="-","-",IF(UPPER(F200)="AB","+",VLOOKUP(F200,'විෂය තොරතුරු'!$P$24:$Q$28,2))))</f>
        <v/>
      </c>
      <c r="AR200" s="168" t="str">
        <f aca="false">IF(G200="","",IF(G200="-","-",IF(UPPER(G200)="AB","+",VLOOKUP(G200,'විෂය තොරතුරු'!$P$24:$Q$28,2))))</f>
        <v/>
      </c>
      <c r="AS200" s="168" t="str">
        <f aca="false">IF(H200="","",IF(H200="-","-",IF(UPPER(H200)="AB","+",VLOOKUP(H200,'විෂය තොරතුරු'!$P$24:$Q$28,2))))</f>
        <v/>
      </c>
      <c r="AT200" s="168" t="str">
        <f aca="false">IF(I200="","",IF(I200="-","-",IF(UPPER(I200)="AB","+",VLOOKUP(I200,'විෂය තොරතුරු'!$P$24:$Q$28,2))))</f>
        <v/>
      </c>
      <c r="AU200" s="170" t="str">
        <f aca="false">IF(J200="","",IF(J200="-","-",IF(UPPER(J200)="AB","+",VLOOKUP(J200,'විෂය තොරතුරු'!$P$24:$Q$28,2))))</f>
        <v/>
      </c>
      <c r="AV200" s="171" t="str">
        <f aca="false">IF(K200="","",IF(K200="-","-",IF(UPPER(K200)="AB","+",VLOOKUP(K200,'විෂය තොරතුරු'!$P$24:$Q$28,2))))</f>
        <v/>
      </c>
      <c r="AW200" s="168" t="str">
        <f aca="false">IF(L200="","",IF(L200="-","-",IF(UPPER(L200)="AB","+",VLOOKUP(L200,'විෂය තොරතුරු'!$P$24:$Q$28,2))))</f>
        <v/>
      </c>
      <c r="AX200" s="168" t="str">
        <f aca="false">IF(M200="","",IF(M200="-","-",IF(UPPER(M200)="AB","+",VLOOKUP(M200,'විෂය තොරතුරු'!$P$24:$Q$28,2))))</f>
        <v/>
      </c>
      <c r="AY200" s="169" t="str">
        <f aca="false">IF(N200="","",IF(N200="-","-",IF(UPPER(N200)="AB","+",VLOOKUP(N200,'විෂය තොරතුරු'!$P$24:$Q$28,2))))</f>
        <v/>
      </c>
      <c r="AZ200" s="167" t="str">
        <f aca="false">IF(O200="","",IF(O200="-","-",IF(UPPER(O200)="AB","+",VLOOKUP(O200,'විෂය තොරතුරු'!$P$24:$Q$28,2))))</f>
        <v>S</v>
      </c>
      <c r="BA200" s="168" t="str">
        <f aca="false">IF(P200="","",IF(P200="-","-",IF(UPPER(P200)="AB","+",VLOOKUP(P200,'විෂය තොරතුරු'!$P$24:$Q$28,2))))</f>
        <v/>
      </c>
      <c r="BB200" s="168" t="str">
        <f aca="false">IF(Q200="","",IF(Q200="-","-",IF(UPPER(Q200)="AB","+",VLOOKUP(Q200,'විෂය තොරතුරු'!$P$24:$Q$28,2))))</f>
        <v/>
      </c>
      <c r="BC200" s="168" t="str">
        <f aca="false">IF(R200="","",IF(R200="-","-",IF(UPPER(R200)="AB","+",VLOOKUP(R200,'විෂය තොරතුරු'!$P$24:$Q$28,2))))</f>
        <v/>
      </c>
      <c r="BD200" s="168" t="str">
        <f aca="false">IF(S200="","",IF(S200="-","-",IF(UPPER(S200)="AB","+",VLOOKUP(S200,'විෂය තොරතුරු'!$P$24:$Q$28,2))))</f>
        <v/>
      </c>
      <c r="BE200" s="168" t="str">
        <f aca="false">IF(T200="","",IF(T200="-","-",IF(UPPER(T200)="AB","+",VLOOKUP(T200,'විෂය තොරතුරු'!$P$24:$Q$28,2))))</f>
        <v/>
      </c>
      <c r="BF200" s="168" t="str">
        <f aca="false">IF(U200="","",IF(U200="-","-",IF(UPPER(U200)="AB","+",VLOOKUP(U200,'විෂය තොරතුරු'!$P$24:$Q$28,2))))</f>
        <v/>
      </c>
      <c r="BG200" s="170" t="str">
        <f aca="false">IF(V200="","",IF(V200="-","-",IF(UPPER(V200)="AB","+",VLOOKUP(V200,'විෂය තොරතුරු'!$P$24:$Q$28,2))))</f>
        <v/>
      </c>
      <c r="BH200" s="171" t="str">
        <f aca="false">IF(W200="","",IF(W200="-","-",IF(UPPER(W200)="AB","+",VLOOKUP(W200,'විෂය තොරතුරු'!$P$24:$Q$28,2))))</f>
        <v>A</v>
      </c>
      <c r="BI200" s="168" t="str">
        <f aca="false">IF(X200="","",IF(X200="-","-",IF(UPPER(X200)="AB","+",VLOOKUP(X200,'විෂය තොරතුරු'!$P$24:$Q$28,2))))</f>
        <v/>
      </c>
      <c r="BJ200" s="168" t="str">
        <f aca="false">IF(Y200="","",IF(Y200="-","-",IF(UPPER(Y200)="AB","+",VLOOKUP(Y200,'විෂය තොරතුරු'!$P$24:$Q$28,2))))</f>
        <v/>
      </c>
      <c r="BK200" s="168" t="str">
        <f aca="false">IF(Z200="","",IF(Z200="-","-",IF(UPPER(Z200)="AB","+",VLOOKUP(Z200,'විෂය තොරතුරු'!$P$24:$Q$28,2))))</f>
        <v/>
      </c>
      <c r="BL200" s="168" t="str">
        <f aca="false">IF(AA200="","",IF(AA200="-","-",IF(UPPER(AA200)="AB","+",VLOOKUP(AA200,'විෂය තොරතුරු'!$P$24:$Q$28,2))))</f>
        <v/>
      </c>
      <c r="BM200" s="168" t="str">
        <f aca="false">IF(AB200="","",IF(AB200="-","-",IF(UPPER(AB200)="AB","+",VLOOKUP(AB200,'විෂය තොරතුරු'!$P$24:$Q$28,2))))</f>
        <v/>
      </c>
      <c r="BN200" s="168" t="str">
        <f aca="false">IF(AC200="","",IF(AC200="-","-",IF(UPPER(AC200)="AB","+",VLOOKUP(AC200,'විෂය තොරතුරු'!$P$24:$Q$28,2))))</f>
        <v/>
      </c>
      <c r="BO200" s="169" t="str">
        <f aca="false">IF(AD200="","",IF(AD200="-","-",IF(UPPER(AD200)="AB","+",VLOOKUP(AD200,'විෂය තොරතුරු'!$P$24:$Q$28,2))))</f>
        <v/>
      </c>
      <c r="BP200" s="171" t="str">
        <f aca="false">IF(AE200="","",IF(AE200="-","-",IF(UPPER(AE200)="AB","+",VLOOKUP(AE200,'විෂය තොරතුරු'!$P$24:$Q$28,2))))</f>
        <v>S</v>
      </c>
      <c r="BQ200" s="168" t="str">
        <f aca="false">IF(AF200="","",IF(AF200="-","-",IF(UPPER(AF200)="AB","+",VLOOKUP(AF200,'විෂය තොරතුරු'!$P$24:$Q$28,2))))</f>
        <v/>
      </c>
      <c r="BR200" s="168" t="str">
        <f aca="false">IF(AG200="","",IF(AG200="-","-",IF(UPPER(AG200)="AB","+",VLOOKUP(AG200,'විෂය තොරතුරු'!$P$24:$Q$28,2))))</f>
        <v/>
      </c>
      <c r="BS200" s="168" t="str">
        <f aca="false">IF(AH200="","",IF(AH200="-","-",IF(UPPER(AH200)="AB","+",VLOOKUP(AH200,'විෂය තොරතුරු'!$P$24:$Q$28,2))))</f>
        <v/>
      </c>
      <c r="BT200" s="168" t="str">
        <f aca="false">IF(AI200="","",IF(AI200="-","-",IF(UPPER(AI200)="AB","+",VLOOKUP(AI200,'විෂය තොරතුරු'!$P$24:$Q$28,2))))</f>
        <v/>
      </c>
      <c r="BU200" s="168" t="str">
        <f aca="false">IF(AJ200="","",IF(AJ200="-","-",IF(UPPER(AJ200)="AB","+",VLOOKUP(AJ200,'විෂය තොරතුරු'!$P$24:$Q$28,2))))</f>
        <v/>
      </c>
      <c r="BV200" s="168" t="str">
        <f aca="false">IF(AK200="","",IF(AK200="-","-",IF(UPPER(AK200)="AB","+",VLOOKUP(AK200,'විෂය තොරතුරු'!$P$24:$Q$28,2))))</f>
        <v/>
      </c>
      <c r="BW200" s="169" t="str">
        <f aca="false">IF(AL200="","",IF(AL200="-","-",IF(UPPER(AL200)="AB","+",VLOOKUP(AL200,'විෂය තොරතුරු'!$P$24:$Q$28,2))))</f>
        <v/>
      </c>
      <c r="BX200" s="171" t="n">
        <f aca="false">IF($B200="","",COUNTIF($AP200:$BW200,"A"))</f>
        <v>1</v>
      </c>
      <c r="BY200" s="171" t="n">
        <f aca="false">IF($B200="","",COUNTIF($AP200:$BW200,"B"))</f>
        <v>0</v>
      </c>
      <c r="BZ200" s="171" t="n">
        <f aca="false">IF($B200="","",COUNTIF($AP200:$BW200,"C"))</f>
        <v>0</v>
      </c>
      <c r="CA200" s="171" t="n">
        <f aca="false">IF($B200="","",COUNTIF($AP200:$BW200,"S"))</f>
        <v>2</v>
      </c>
      <c r="CB200" s="171" t="n">
        <f aca="false">IF($B200="","",COUNTIF($AP200:$BW200,"W"))</f>
        <v>0</v>
      </c>
      <c r="CC200" s="171" t="n">
        <f aca="false">IF(B200="","",SUM(BX200:CA200))</f>
        <v>3</v>
      </c>
      <c r="CD200" s="169" t="n">
        <f aca="false">IF(B200="","",SUM(BX200:BZ200))</f>
        <v>1</v>
      </c>
      <c r="CE200" s="172" t="str">
        <f aca="false">IF(B200="","",IF(AND(CC200&gt;=6,CD200&gt;=3,OR(E200&gt;=35,F200&gt;=35),L200&gt;=35),"6/3 සමත්",IF(AND(CC200&gt;=5,CD200&gt;=3,OR(E200&gt;=35,F200&gt;=35,L200&gt;=35)),"5/3 සමත්",IF(AND(CC200&gt;=4,CD200&gt;=1,OR(E200&gt;=20,F200&gt;=20,L200&gt;=20)),"සමත් කළ හැකි",IF(CB200=9,"W9","අසමත් ?")))))</f>
        <v>අසමත් ?</v>
      </c>
    </row>
    <row r="201" customFormat="false" ht="13.8" hidden="false" customHeight="false" outlineLevel="0" collapsed="false">
      <c r="A201" s="160" t="n">
        <v>16</v>
      </c>
      <c r="B201" s="370" t="s">
        <v>506</v>
      </c>
      <c r="C201" s="161"/>
      <c r="D201" s="162"/>
      <c r="E201" s="163"/>
      <c r="F201" s="164"/>
      <c r="G201" s="163"/>
      <c r="H201" s="165"/>
      <c r="I201" s="165"/>
      <c r="J201" s="164"/>
      <c r="K201" s="163"/>
      <c r="L201" s="165"/>
      <c r="M201" s="165"/>
      <c r="N201" s="164"/>
      <c r="O201" s="163" t="n">
        <v>62</v>
      </c>
      <c r="P201" s="165"/>
      <c r="Q201" s="165"/>
      <c r="R201" s="165"/>
      <c r="S201" s="165"/>
      <c r="T201" s="165"/>
      <c r="U201" s="165"/>
      <c r="V201" s="164"/>
      <c r="W201" s="163"/>
      <c r="X201" s="165"/>
      <c r="Y201" s="165"/>
      <c r="Z201" s="165"/>
      <c r="AA201" s="165"/>
      <c r="AB201" s="165" t="n">
        <v>44</v>
      </c>
      <c r="AC201" s="165"/>
      <c r="AD201" s="164"/>
      <c r="AE201" s="163" t="n">
        <v>60</v>
      </c>
      <c r="AF201" s="165"/>
      <c r="AG201" s="165"/>
      <c r="AH201" s="165"/>
      <c r="AI201" s="165"/>
      <c r="AJ201" s="165"/>
      <c r="AK201" s="165"/>
      <c r="AL201" s="166"/>
      <c r="AM201" s="167" t="n">
        <f aca="false">IF(B201="","",SUM(E201:AL201))</f>
        <v>166</v>
      </c>
      <c r="AN201" s="168" t="n">
        <f aca="false">IF(B201="","",AM201/9)</f>
        <v>18.4444444444444</v>
      </c>
      <c r="AO201" s="169" t="n">
        <f aca="false">IF(B201="","",IF(AM201=0,"-",RANK(AM201,$AM$186:$AM$235,0)))</f>
        <v>12</v>
      </c>
      <c r="AP201" s="167" t="str">
        <f aca="false">IF(E201="","",IF(E201="-","-",IF(UPPER(E201)="AB","+",VLOOKUP(E201,'විෂය තොරතුරු'!$P$24:$Q$28,2))))</f>
        <v/>
      </c>
      <c r="AQ201" s="168" t="str">
        <f aca="false">IF(F201="","",IF(F201="-","-",IF(UPPER(F201)="AB","+",VLOOKUP(F201,'විෂය තොරතුරු'!$P$24:$Q$28,2))))</f>
        <v/>
      </c>
      <c r="AR201" s="168" t="str">
        <f aca="false">IF(G201="","",IF(G201="-","-",IF(UPPER(G201)="AB","+",VLOOKUP(G201,'විෂය තොරතුරු'!$P$24:$Q$28,2))))</f>
        <v/>
      </c>
      <c r="AS201" s="168" t="str">
        <f aca="false">IF(H201="","",IF(H201="-","-",IF(UPPER(H201)="AB","+",VLOOKUP(H201,'විෂය තොරතුරු'!$P$24:$Q$28,2))))</f>
        <v/>
      </c>
      <c r="AT201" s="168" t="str">
        <f aca="false">IF(I201="","",IF(I201="-","-",IF(UPPER(I201)="AB","+",VLOOKUP(I201,'විෂය තොරතුරු'!$P$24:$Q$28,2))))</f>
        <v/>
      </c>
      <c r="AU201" s="170" t="str">
        <f aca="false">IF(J201="","",IF(J201="-","-",IF(UPPER(J201)="AB","+",VLOOKUP(J201,'විෂය තොරතුරු'!$P$24:$Q$28,2))))</f>
        <v/>
      </c>
      <c r="AV201" s="171" t="str">
        <f aca="false">IF(K201="","",IF(K201="-","-",IF(UPPER(K201)="AB","+",VLOOKUP(K201,'විෂය තොරතුරු'!$P$24:$Q$28,2))))</f>
        <v/>
      </c>
      <c r="AW201" s="168" t="str">
        <f aca="false">IF(L201="","",IF(L201="-","-",IF(UPPER(L201)="AB","+",VLOOKUP(L201,'විෂය තොරතුරු'!$P$24:$Q$28,2))))</f>
        <v/>
      </c>
      <c r="AX201" s="168" t="str">
        <f aca="false">IF(M201="","",IF(M201="-","-",IF(UPPER(M201)="AB","+",VLOOKUP(M201,'විෂය තොරතුරු'!$P$24:$Q$28,2))))</f>
        <v/>
      </c>
      <c r="AY201" s="169" t="str">
        <f aca="false">IF(N201="","",IF(N201="-","-",IF(UPPER(N201)="AB","+",VLOOKUP(N201,'විෂය තොරතුරු'!$P$24:$Q$28,2))))</f>
        <v/>
      </c>
      <c r="AZ201" s="167" t="str">
        <f aca="false">IF(O201="","",IF(O201="-","-",IF(UPPER(O201)="AB","+",VLOOKUP(O201,'විෂය තොරතුරු'!$P$24:$Q$28,2))))</f>
        <v>C</v>
      </c>
      <c r="BA201" s="168" t="str">
        <f aca="false">IF(P201="","",IF(P201="-","-",IF(UPPER(P201)="AB","+",VLOOKUP(P201,'විෂය තොරතුරු'!$P$24:$Q$28,2))))</f>
        <v/>
      </c>
      <c r="BB201" s="168" t="str">
        <f aca="false">IF(Q201="","",IF(Q201="-","-",IF(UPPER(Q201)="AB","+",VLOOKUP(Q201,'විෂය තොරතුරු'!$P$24:$Q$28,2))))</f>
        <v/>
      </c>
      <c r="BC201" s="168" t="str">
        <f aca="false">IF(R201="","",IF(R201="-","-",IF(UPPER(R201)="AB","+",VLOOKUP(R201,'විෂය තොරතුරු'!$P$24:$Q$28,2))))</f>
        <v/>
      </c>
      <c r="BD201" s="168" t="str">
        <f aca="false">IF(S201="","",IF(S201="-","-",IF(UPPER(S201)="AB","+",VLOOKUP(S201,'විෂය තොරතුරු'!$P$24:$Q$28,2))))</f>
        <v/>
      </c>
      <c r="BE201" s="168" t="str">
        <f aca="false">IF(T201="","",IF(T201="-","-",IF(UPPER(T201)="AB","+",VLOOKUP(T201,'විෂය තොරතුරු'!$P$24:$Q$28,2))))</f>
        <v/>
      </c>
      <c r="BF201" s="168" t="str">
        <f aca="false">IF(U201="","",IF(U201="-","-",IF(UPPER(U201)="AB","+",VLOOKUP(U201,'විෂය තොරතුරු'!$P$24:$Q$28,2))))</f>
        <v/>
      </c>
      <c r="BG201" s="170" t="str">
        <f aca="false">IF(V201="","",IF(V201="-","-",IF(UPPER(V201)="AB","+",VLOOKUP(V201,'විෂය තොරතුරු'!$P$24:$Q$28,2))))</f>
        <v/>
      </c>
      <c r="BH201" s="171" t="str">
        <f aca="false">IF(W201="","",IF(W201="-","-",IF(UPPER(W201)="AB","+",VLOOKUP(W201,'විෂය තොරතුරු'!$P$24:$Q$28,2))))</f>
        <v/>
      </c>
      <c r="BI201" s="168" t="str">
        <f aca="false">IF(X201="","",IF(X201="-","-",IF(UPPER(X201)="AB","+",VLOOKUP(X201,'විෂය තොරතුරු'!$P$24:$Q$28,2))))</f>
        <v/>
      </c>
      <c r="BJ201" s="168" t="str">
        <f aca="false">IF(Y201="","",IF(Y201="-","-",IF(UPPER(Y201)="AB","+",VLOOKUP(Y201,'විෂය තොරතුරු'!$P$24:$Q$28,2))))</f>
        <v/>
      </c>
      <c r="BK201" s="168" t="str">
        <f aca="false">IF(Z201="","",IF(Z201="-","-",IF(UPPER(Z201)="AB","+",VLOOKUP(Z201,'විෂය තොරතුරු'!$P$24:$Q$28,2))))</f>
        <v/>
      </c>
      <c r="BL201" s="168" t="str">
        <f aca="false">IF(AA201="","",IF(AA201="-","-",IF(UPPER(AA201)="AB","+",VLOOKUP(AA201,'විෂය තොරතුරු'!$P$24:$Q$28,2))))</f>
        <v/>
      </c>
      <c r="BM201" s="168" t="str">
        <f aca="false">IF(AB201="","",IF(AB201="-","-",IF(UPPER(AB201)="AB","+",VLOOKUP(AB201,'විෂය තොරතුරු'!$P$24:$Q$28,2))))</f>
        <v>S</v>
      </c>
      <c r="BN201" s="168" t="str">
        <f aca="false">IF(AC201="","",IF(AC201="-","-",IF(UPPER(AC201)="AB","+",VLOOKUP(AC201,'විෂය තොරතුරු'!$P$24:$Q$28,2))))</f>
        <v/>
      </c>
      <c r="BO201" s="169" t="str">
        <f aca="false">IF(AD201="","",IF(AD201="-","-",IF(UPPER(AD201)="AB","+",VLOOKUP(AD201,'විෂය තොරතුරු'!$P$24:$Q$28,2))))</f>
        <v/>
      </c>
      <c r="BP201" s="171" t="str">
        <f aca="false">IF(AE201="","",IF(AE201="-","-",IF(UPPER(AE201)="AB","+",VLOOKUP(AE201,'විෂය තොරතුරු'!$P$24:$Q$28,2))))</f>
        <v>C</v>
      </c>
      <c r="BQ201" s="168" t="str">
        <f aca="false">IF(AF201="","",IF(AF201="-","-",IF(UPPER(AF201)="AB","+",VLOOKUP(AF201,'විෂය තොරතුරු'!$P$24:$Q$28,2))))</f>
        <v/>
      </c>
      <c r="BR201" s="168" t="str">
        <f aca="false">IF(AG201="","",IF(AG201="-","-",IF(UPPER(AG201)="AB","+",VLOOKUP(AG201,'විෂය තොරතුරු'!$P$24:$Q$28,2))))</f>
        <v/>
      </c>
      <c r="BS201" s="168" t="str">
        <f aca="false">IF(AH201="","",IF(AH201="-","-",IF(UPPER(AH201)="AB","+",VLOOKUP(AH201,'විෂය තොරතුරු'!$P$24:$Q$28,2))))</f>
        <v/>
      </c>
      <c r="BT201" s="168" t="str">
        <f aca="false">IF(AI201="","",IF(AI201="-","-",IF(UPPER(AI201)="AB","+",VLOOKUP(AI201,'විෂය තොරතුරු'!$P$24:$Q$28,2))))</f>
        <v/>
      </c>
      <c r="BU201" s="168" t="str">
        <f aca="false">IF(AJ201="","",IF(AJ201="-","-",IF(UPPER(AJ201)="AB","+",VLOOKUP(AJ201,'විෂය තොරතුරු'!$P$24:$Q$28,2))))</f>
        <v/>
      </c>
      <c r="BV201" s="168" t="str">
        <f aca="false">IF(AK201="","",IF(AK201="-","-",IF(UPPER(AK201)="AB","+",VLOOKUP(AK201,'විෂය තොරතුරු'!$P$24:$Q$28,2))))</f>
        <v/>
      </c>
      <c r="BW201" s="169" t="str">
        <f aca="false">IF(AL201="","",IF(AL201="-","-",IF(UPPER(AL201)="AB","+",VLOOKUP(AL201,'විෂය තොරතුරු'!$P$24:$Q$28,2))))</f>
        <v/>
      </c>
      <c r="BX201" s="171" t="n">
        <f aca="false">IF($B201="","",COUNTIF($AP201:$BW201,"A"))</f>
        <v>0</v>
      </c>
      <c r="BY201" s="171" t="n">
        <f aca="false">IF($B201="","",COUNTIF($AP201:$BW201,"B"))</f>
        <v>0</v>
      </c>
      <c r="BZ201" s="171" t="n">
        <f aca="false">IF($B201="","",COUNTIF($AP201:$BW201,"C"))</f>
        <v>2</v>
      </c>
      <c r="CA201" s="171" t="n">
        <f aca="false">IF($B201="","",COUNTIF($AP201:$BW201,"S"))</f>
        <v>1</v>
      </c>
      <c r="CB201" s="171" t="n">
        <f aca="false">IF($B201="","",COUNTIF($AP201:$BW201,"W"))</f>
        <v>0</v>
      </c>
      <c r="CC201" s="171" t="n">
        <f aca="false">IF(B201="","",SUM(BX201:CA201))</f>
        <v>3</v>
      </c>
      <c r="CD201" s="169" t="n">
        <f aca="false">IF(B201="","",SUM(BX201:BZ201))</f>
        <v>2</v>
      </c>
      <c r="CE201" s="172" t="str">
        <f aca="false">IF(B201="","",IF(AND(CC201&gt;=6,CD201&gt;=3,OR(E201&gt;=35,F201&gt;=35),L201&gt;=35),"6/3 සමත්",IF(AND(CC201&gt;=5,CD201&gt;=3,OR(E201&gt;=35,F201&gt;=35,L201&gt;=35)),"5/3 සමත්",IF(AND(CC201&gt;=4,CD201&gt;=1,OR(E201&gt;=20,F201&gt;=20,L201&gt;=20)),"සමත් කළ හැකි",IF(CB201=9,"W9","අසමත් ?")))))</f>
        <v>අසමත් ?</v>
      </c>
    </row>
    <row r="202" customFormat="false" ht="13.8" hidden="false" customHeight="false" outlineLevel="0" collapsed="false">
      <c r="A202" s="160" t="n">
        <v>17</v>
      </c>
      <c r="B202" s="370" t="s">
        <v>507</v>
      </c>
      <c r="C202" s="161"/>
      <c r="D202" s="162"/>
      <c r="E202" s="163"/>
      <c r="F202" s="164"/>
      <c r="G202" s="163"/>
      <c r="H202" s="165"/>
      <c r="I202" s="165"/>
      <c r="J202" s="164"/>
      <c r="K202" s="163"/>
      <c r="L202" s="165"/>
      <c r="M202" s="165"/>
      <c r="N202" s="164"/>
      <c r="O202" s="163" t="n">
        <v>56</v>
      </c>
      <c r="P202" s="165"/>
      <c r="Q202" s="165"/>
      <c r="R202" s="165"/>
      <c r="S202" s="165"/>
      <c r="T202" s="165"/>
      <c r="U202" s="165"/>
      <c r="V202" s="164"/>
      <c r="W202" s="163" t="n">
        <v>58</v>
      </c>
      <c r="X202" s="165"/>
      <c r="Y202" s="165"/>
      <c r="Z202" s="165"/>
      <c r="AA202" s="165"/>
      <c r="AB202" s="165"/>
      <c r="AC202" s="165"/>
      <c r="AD202" s="164"/>
      <c r="AE202" s="163"/>
      <c r="AF202" s="165"/>
      <c r="AG202" s="165"/>
      <c r="AH202" s="165"/>
      <c r="AI202" s="165"/>
      <c r="AJ202" s="165"/>
      <c r="AK202" s="165"/>
      <c r="AL202" s="166"/>
      <c r="AM202" s="167" t="n">
        <f aca="false">IF(B202="","",SUM(E202:AL202))</f>
        <v>114</v>
      </c>
      <c r="AN202" s="168" t="n">
        <f aca="false">IF(B202="","",AM202/9)</f>
        <v>12.6666666666667</v>
      </c>
      <c r="AO202" s="169" t="n">
        <f aca="false">IF(B202="","",IF(AM202=0,"-",RANK(AM202,$AM$186:$AM$235,0)))</f>
        <v>35</v>
      </c>
      <c r="AP202" s="167" t="str">
        <f aca="false">IF(E202="","",IF(E202="-","-",IF(UPPER(E202)="AB","+",VLOOKUP(E202,'විෂය තොරතුරු'!$P$24:$Q$28,2))))</f>
        <v/>
      </c>
      <c r="AQ202" s="168" t="str">
        <f aca="false">IF(F202="","",IF(F202="-","-",IF(UPPER(F202)="AB","+",VLOOKUP(F202,'විෂය තොරතුරු'!$P$24:$Q$28,2))))</f>
        <v/>
      </c>
      <c r="AR202" s="168" t="str">
        <f aca="false">IF(G202="","",IF(G202="-","-",IF(UPPER(G202)="AB","+",VLOOKUP(G202,'විෂය තොරතුරු'!$P$24:$Q$28,2))))</f>
        <v/>
      </c>
      <c r="AS202" s="168" t="str">
        <f aca="false">IF(H202="","",IF(H202="-","-",IF(UPPER(H202)="AB","+",VLOOKUP(H202,'විෂය තොරතුරු'!$P$24:$Q$28,2))))</f>
        <v/>
      </c>
      <c r="AT202" s="168" t="str">
        <f aca="false">IF(I202="","",IF(I202="-","-",IF(UPPER(I202)="AB","+",VLOOKUP(I202,'විෂය තොරතුරු'!$P$24:$Q$28,2))))</f>
        <v/>
      </c>
      <c r="AU202" s="170" t="str">
        <f aca="false">IF(J202="","",IF(J202="-","-",IF(UPPER(J202)="AB","+",VLOOKUP(J202,'විෂය තොරතුරු'!$P$24:$Q$28,2))))</f>
        <v/>
      </c>
      <c r="AV202" s="171" t="str">
        <f aca="false">IF(K202="","",IF(K202="-","-",IF(UPPER(K202)="AB","+",VLOOKUP(K202,'විෂය තොරතුරු'!$P$24:$Q$28,2))))</f>
        <v/>
      </c>
      <c r="AW202" s="168" t="str">
        <f aca="false">IF(L202="","",IF(L202="-","-",IF(UPPER(L202)="AB","+",VLOOKUP(L202,'විෂය තොරතුරු'!$P$24:$Q$28,2))))</f>
        <v/>
      </c>
      <c r="AX202" s="168" t="str">
        <f aca="false">IF(M202="","",IF(M202="-","-",IF(UPPER(M202)="AB","+",VLOOKUP(M202,'විෂය තොරතුරු'!$P$24:$Q$28,2))))</f>
        <v/>
      </c>
      <c r="AY202" s="169" t="str">
        <f aca="false">IF(N202="","",IF(N202="-","-",IF(UPPER(N202)="AB","+",VLOOKUP(N202,'විෂය තොරතුරු'!$P$24:$Q$28,2))))</f>
        <v/>
      </c>
      <c r="AZ202" s="167" t="str">
        <f aca="false">IF(O202="","",IF(O202="-","-",IF(UPPER(O202)="AB","+",VLOOKUP(O202,'විෂය තොරතුරු'!$P$24:$Q$28,2))))</f>
        <v>C</v>
      </c>
      <c r="BA202" s="168" t="str">
        <f aca="false">IF(P202="","",IF(P202="-","-",IF(UPPER(P202)="AB","+",VLOOKUP(P202,'විෂය තොරතුරු'!$P$24:$Q$28,2))))</f>
        <v/>
      </c>
      <c r="BB202" s="168" t="str">
        <f aca="false">IF(Q202="","",IF(Q202="-","-",IF(UPPER(Q202)="AB","+",VLOOKUP(Q202,'විෂය තොරතුරු'!$P$24:$Q$28,2))))</f>
        <v/>
      </c>
      <c r="BC202" s="168" t="str">
        <f aca="false">IF(R202="","",IF(R202="-","-",IF(UPPER(R202)="AB","+",VLOOKUP(R202,'විෂය තොරතුරු'!$P$24:$Q$28,2))))</f>
        <v/>
      </c>
      <c r="BD202" s="168" t="str">
        <f aca="false">IF(S202="","",IF(S202="-","-",IF(UPPER(S202)="AB","+",VLOOKUP(S202,'විෂය තොරතුරු'!$P$24:$Q$28,2))))</f>
        <v/>
      </c>
      <c r="BE202" s="168" t="str">
        <f aca="false">IF(T202="","",IF(T202="-","-",IF(UPPER(T202)="AB","+",VLOOKUP(T202,'විෂය තොරතුරු'!$P$24:$Q$28,2))))</f>
        <v/>
      </c>
      <c r="BF202" s="168" t="str">
        <f aca="false">IF(U202="","",IF(U202="-","-",IF(UPPER(U202)="AB","+",VLOOKUP(U202,'විෂය තොරතුරු'!$P$24:$Q$28,2))))</f>
        <v/>
      </c>
      <c r="BG202" s="170" t="str">
        <f aca="false">IF(V202="","",IF(V202="-","-",IF(UPPER(V202)="AB","+",VLOOKUP(V202,'විෂය තොරතුරු'!$P$24:$Q$28,2))))</f>
        <v/>
      </c>
      <c r="BH202" s="171" t="str">
        <f aca="false">IF(W202="","",IF(W202="-","-",IF(UPPER(W202)="AB","+",VLOOKUP(W202,'විෂය තොරතුරු'!$P$24:$Q$28,2))))</f>
        <v>C</v>
      </c>
      <c r="BI202" s="168" t="str">
        <f aca="false">IF(X202="","",IF(X202="-","-",IF(UPPER(X202)="AB","+",VLOOKUP(X202,'විෂය තොරතුරු'!$P$24:$Q$28,2))))</f>
        <v/>
      </c>
      <c r="BJ202" s="168" t="str">
        <f aca="false">IF(Y202="","",IF(Y202="-","-",IF(UPPER(Y202)="AB","+",VLOOKUP(Y202,'විෂය තොරතුරු'!$P$24:$Q$28,2))))</f>
        <v/>
      </c>
      <c r="BK202" s="168" t="str">
        <f aca="false">IF(Z202="","",IF(Z202="-","-",IF(UPPER(Z202)="AB","+",VLOOKUP(Z202,'විෂය තොරතුරු'!$P$24:$Q$28,2))))</f>
        <v/>
      </c>
      <c r="BL202" s="168" t="str">
        <f aca="false">IF(AA202="","",IF(AA202="-","-",IF(UPPER(AA202)="AB","+",VLOOKUP(AA202,'විෂය තොරතුරු'!$P$24:$Q$28,2))))</f>
        <v/>
      </c>
      <c r="BM202" s="168" t="str">
        <f aca="false">IF(AB202="","",IF(AB202="-","-",IF(UPPER(AB202)="AB","+",VLOOKUP(AB202,'විෂය තොරතුරු'!$P$24:$Q$28,2))))</f>
        <v/>
      </c>
      <c r="BN202" s="168" t="str">
        <f aca="false">IF(AC202="","",IF(AC202="-","-",IF(UPPER(AC202)="AB","+",VLOOKUP(AC202,'විෂය තොරතුරු'!$P$24:$Q$28,2))))</f>
        <v/>
      </c>
      <c r="BO202" s="169" t="str">
        <f aca="false">IF(AD202="","",IF(AD202="-","-",IF(UPPER(AD202)="AB","+",VLOOKUP(AD202,'විෂය තොරතුරු'!$P$24:$Q$28,2))))</f>
        <v/>
      </c>
      <c r="BP202" s="171" t="str">
        <f aca="false">IF(AE202="","",IF(AE202="-","-",IF(UPPER(AE202)="AB","+",VLOOKUP(AE202,'විෂය තොරතුරු'!$P$24:$Q$28,2))))</f>
        <v/>
      </c>
      <c r="BQ202" s="168" t="str">
        <f aca="false">IF(AF202="","",IF(AF202="-","-",IF(UPPER(AF202)="AB","+",VLOOKUP(AF202,'විෂය තොරතුරු'!$P$24:$Q$28,2))))</f>
        <v/>
      </c>
      <c r="BR202" s="168" t="str">
        <f aca="false">IF(AG202="","",IF(AG202="-","-",IF(UPPER(AG202)="AB","+",VLOOKUP(AG202,'විෂය තොරතුරු'!$P$24:$Q$28,2))))</f>
        <v/>
      </c>
      <c r="BS202" s="168" t="str">
        <f aca="false">IF(AH202="","",IF(AH202="-","-",IF(UPPER(AH202)="AB","+",VLOOKUP(AH202,'විෂය තොරතුරු'!$P$24:$Q$28,2))))</f>
        <v/>
      </c>
      <c r="BT202" s="168" t="str">
        <f aca="false">IF(AI202="","",IF(AI202="-","-",IF(UPPER(AI202)="AB","+",VLOOKUP(AI202,'විෂය තොරතුරු'!$P$24:$Q$28,2))))</f>
        <v/>
      </c>
      <c r="BU202" s="168" t="str">
        <f aca="false">IF(AJ202="","",IF(AJ202="-","-",IF(UPPER(AJ202)="AB","+",VLOOKUP(AJ202,'විෂය තොරතුරු'!$P$24:$Q$28,2))))</f>
        <v/>
      </c>
      <c r="BV202" s="168" t="str">
        <f aca="false">IF(AK202="","",IF(AK202="-","-",IF(UPPER(AK202)="AB","+",VLOOKUP(AK202,'විෂය තොරතුරු'!$P$24:$Q$28,2))))</f>
        <v/>
      </c>
      <c r="BW202" s="169" t="str">
        <f aca="false">IF(AL202="","",IF(AL202="-","-",IF(UPPER(AL202)="AB","+",VLOOKUP(AL202,'විෂය තොරතුරු'!$P$24:$Q$28,2))))</f>
        <v/>
      </c>
      <c r="BX202" s="171" t="n">
        <f aca="false">IF($B202="","",COUNTIF($AP202:$BW202,"A"))</f>
        <v>0</v>
      </c>
      <c r="BY202" s="171" t="n">
        <f aca="false">IF($B202="","",COUNTIF($AP202:$BW202,"B"))</f>
        <v>0</v>
      </c>
      <c r="BZ202" s="171" t="n">
        <f aca="false">IF($B202="","",COUNTIF($AP202:$BW202,"C"))</f>
        <v>2</v>
      </c>
      <c r="CA202" s="171" t="n">
        <f aca="false">IF($B202="","",COUNTIF($AP202:$BW202,"S"))</f>
        <v>0</v>
      </c>
      <c r="CB202" s="171" t="n">
        <f aca="false">IF($B202="","",COUNTIF($AP202:$BW202,"W"))</f>
        <v>0</v>
      </c>
      <c r="CC202" s="171" t="n">
        <f aca="false">IF(B202="","",SUM(BX202:CA202))</f>
        <v>2</v>
      </c>
      <c r="CD202" s="169" t="n">
        <f aca="false">IF(B202="","",SUM(BX202:BZ202))</f>
        <v>2</v>
      </c>
      <c r="CE202" s="172" t="str">
        <f aca="false">IF(B202="","",IF(AND(CC202&gt;=6,CD202&gt;=3,OR(E202&gt;=35,F202&gt;=35),L202&gt;=35),"6/3 සමත්",IF(AND(CC202&gt;=5,CD202&gt;=3,OR(E202&gt;=35,F202&gt;=35,L202&gt;=35)),"5/3 සමත්",IF(AND(CC202&gt;=4,CD202&gt;=1,OR(E202&gt;=20,F202&gt;=20,L202&gt;=20)),"සමත් කළ හැකි",IF(CB202=9,"W9","අසමත් ?")))))</f>
        <v>අසමත් ?</v>
      </c>
    </row>
    <row r="203" customFormat="false" ht="13.8" hidden="false" customHeight="false" outlineLevel="0" collapsed="false">
      <c r="A203" s="160" t="n">
        <v>18</v>
      </c>
      <c r="B203" s="370" t="s">
        <v>508</v>
      </c>
      <c r="C203" s="161"/>
      <c r="D203" s="162"/>
      <c r="E203" s="163"/>
      <c r="F203" s="164"/>
      <c r="G203" s="163"/>
      <c r="H203" s="165"/>
      <c r="I203" s="165"/>
      <c r="J203" s="164"/>
      <c r="K203" s="163"/>
      <c r="L203" s="165"/>
      <c r="M203" s="165"/>
      <c r="N203" s="164"/>
      <c r="O203" s="163" t="n">
        <v>86</v>
      </c>
      <c r="P203" s="165"/>
      <c r="Q203" s="165"/>
      <c r="R203" s="165"/>
      <c r="S203" s="165"/>
      <c r="T203" s="165"/>
      <c r="U203" s="165"/>
      <c r="V203" s="164"/>
      <c r="W203" s="163"/>
      <c r="X203" s="165" t="n">
        <v>83</v>
      </c>
      <c r="Y203" s="165"/>
      <c r="Z203" s="165"/>
      <c r="AA203" s="165"/>
      <c r="AB203" s="165"/>
      <c r="AC203" s="165"/>
      <c r="AD203" s="164"/>
      <c r="AE203" s="163" t="n">
        <v>90</v>
      </c>
      <c r="AF203" s="165"/>
      <c r="AG203" s="165"/>
      <c r="AH203" s="165"/>
      <c r="AI203" s="165"/>
      <c r="AJ203" s="165"/>
      <c r="AK203" s="165"/>
      <c r="AL203" s="166"/>
      <c r="AM203" s="167" t="n">
        <f aca="false">IF(B203="","",SUM(E203:AL203))</f>
        <v>259</v>
      </c>
      <c r="AN203" s="168" t="n">
        <f aca="false">IF(B203="","",AM203/9)</f>
        <v>28.7777777777778</v>
      </c>
      <c r="AO203" s="169" t="n">
        <f aca="false">IF(B203="","",IF(AM203=0,"-",RANK(AM203,$AM$186:$AM$235,0)))</f>
        <v>2</v>
      </c>
      <c r="AP203" s="167" t="str">
        <f aca="false">IF(E203="","",IF(E203="-","-",IF(UPPER(E203)="AB","+",VLOOKUP(E203,'විෂය තොරතුරු'!$P$24:$Q$28,2))))</f>
        <v/>
      </c>
      <c r="AQ203" s="168" t="str">
        <f aca="false">IF(F203="","",IF(F203="-","-",IF(UPPER(F203)="AB","+",VLOOKUP(F203,'විෂය තොරතුරු'!$P$24:$Q$28,2))))</f>
        <v/>
      </c>
      <c r="AR203" s="168" t="str">
        <f aca="false">IF(G203="","",IF(G203="-","-",IF(UPPER(G203)="AB","+",VLOOKUP(G203,'විෂය තොරතුරු'!$P$24:$Q$28,2))))</f>
        <v/>
      </c>
      <c r="AS203" s="168" t="str">
        <f aca="false">IF(H203="","",IF(H203="-","-",IF(UPPER(H203)="AB","+",VLOOKUP(H203,'විෂය තොරතුරු'!$P$24:$Q$28,2))))</f>
        <v/>
      </c>
      <c r="AT203" s="168" t="str">
        <f aca="false">IF(I203="","",IF(I203="-","-",IF(UPPER(I203)="AB","+",VLOOKUP(I203,'විෂය තොරතුරු'!$P$24:$Q$28,2))))</f>
        <v/>
      </c>
      <c r="AU203" s="170" t="str">
        <f aca="false">IF(J203="","",IF(J203="-","-",IF(UPPER(J203)="AB","+",VLOOKUP(J203,'විෂය තොරතුරු'!$P$24:$Q$28,2))))</f>
        <v/>
      </c>
      <c r="AV203" s="171" t="str">
        <f aca="false">IF(K203="","",IF(K203="-","-",IF(UPPER(K203)="AB","+",VLOOKUP(K203,'විෂය තොරතුරු'!$P$24:$Q$28,2))))</f>
        <v/>
      </c>
      <c r="AW203" s="168" t="str">
        <f aca="false">IF(L203="","",IF(L203="-","-",IF(UPPER(L203)="AB","+",VLOOKUP(L203,'විෂය තොරතුරු'!$P$24:$Q$28,2))))</f>
        <v/>
      </c>
      <c r="AX203" s="168" t="str">
        <f aca="false">IF(M203="","",IF(M203="-","-",IF(UPPER(M203)="AB","+",VLOOKUP(M203,'විෂය තොරතුරු'!$P$24:$Q$28,2))))</f>
        <v/>
      </c>
      <c r="AY203" s="169" t="str">
        <f aca="false">IF(N203="","",IF(N203="-","-",IF(UPPER(N203)="AB","+",VLOOKUP(N203,'විෂය තොරතුරු'!$P$24:$Q$28,2))))</f>
        <v/>
      </c>
      <c r="AZ203" s="167" t="str">
        <f aca="false">IF(O203="","",IF(O203="-","-",IF(UPPER(O203)="AB","+",VLOOKUP(O203,'විෂය තොරතුරු'!$P$24:$Q$28,2))))</f>
        <v>A</v>
      </c>
      <c r="BA203" s="168" t="str">
        <f aca="false">IF(P203="","",IF(P203="-","-",IF(UPPER(P203)="AB","+",VLOOKUP(P203,'විෂය තොරතුරු'!$P$24:$Q$28,2))))</f>
        <v/>
      </c>
      <c r="BB203" s="168" t="str">
        <f aca="false">IF(Q203="","",IF(Q203="-","-",IF(UPPER(Q203)="AB","+",VLOOKUP(Q203,'විෂය තොරතුරු'!$P$24:$Q$28,2))))</f>
        <v/>
      </c>
      <c r="BC203" s="168" t="str">
        <f aca="false">IF(R203="","",IF(R203="-","-",IF(UPPER(R203)="AB","+",VLOOKUP(R203,'විෂය තොරතුරු'!$P$24:$Q$28,2))))</f>
        <v/>
      </c>
      <c r="BD203" s="168" t="str">
        <f aca="false">IF(S203="","",IF(S203="-","-",IF(UPPER(S203)="AB","+",VLOOKUP(S203,'විෂය තොරතුරු'!$P$24:$Q$28,2))))</f>
        <v/>
      </c>
      <c r="BE203" s="168" t="str">
        <f aca="false">IF(T203="","",IF(T203="-","-",IF(UPPER(T203)="AB","+",VLOOKUP(T203,'විෂය තොරතුරු'!$P$24:$Q$28,2))))</f>
        <v/>
      </c>
      <c r="BF203" s="168" t="str">
        <f aca="false">IF(U203="","",IF(U203="-","-",IF(UPPER(U203)="AB","+",VLOOKUP(U203,'විෂය තොරතුරු'!$P$24:$Q$28,2))))</f>
        <v/>
      </c>
      <c r="BG203" s="170" t="str">
        <f aca="false">IF(V203="","",IF(V203="-","-",IF(UPPER(V203)="AB","+",VLOOKUP(V203,'විෂය තොරතුරු'!$P$24:$Q$28,2))))</f>
        <v/>
      </c>
      <c r="BH203" s="171" t="str">
        <f aca="false">IF(W203="","",IF(W203="-","-",IF(UPPER(W203)="AB","+",VLOOKUP(W203,'විෂය තොරතුරු'!$P$24:$Q$28,2))))</f>
        <v/>
      </c>
      <c r="BI203" s="168" t="str">
        <f aca="false">IF(X203="","",IF(X203="-","-",IF(UPPER(X203)="AB","+",VLOOKUP(X203,'විෂය තොරතුරු'!$P$24:$Q$28,2))))</f>
        <v>A</v>
      </c>
      <c r="BJ203" s="168" t="str">
        <f aca="false">IF(Y203="","",IF(Y203="-","-",IF(UPPER(Y203)="AB","+",VLOOKUP(Y203,'විෂය තොරතුරු'!$P$24:$Q$28,2))))</f>
        <v/>
      </c>
      <c r="BK203" s="168" t="str">
        <f aca="false">IF(Z203="","",IF(Z203="-","-",IF(UPPER(Z203)="AB","+",VLOOKUP(Z203,'විෂය තොරතුරු'!$P$24:$Q$28,2))))</f>
        <v/>
      </c>
      <c r="BL203" s="168" t="str">
        <f aca="false">IF(AA203="","",IF(AA203="-","-",IF(UPPER(AA203)="AB","+",VLOOKUP(AA203,'විෂය තොරතුරු'!$P$24:$Q$28,2))))</f>
        <v/>
      </c>
      <c r="BM203" s="168" t="str">
        <f aca="false">IF(AB203="","",IF(AB203="-","-",IF(UPPER(AB203)="AB","+",VLOOKUP(AB203,'විෂය තොරතුරු'!$P$24:$Q$28,2))))</f>
        <v/>
      </c>
      <c r="BN203" s="168" t="str">
        <f aca="false">IF(AC203="","",IF(AC203="-","-",IF(UPPER(AC203)="AB","+",VLOOKUP(AC203,'විෂය තොරතුරු'!$P$24:$Q$28,2))))</f>
        <v/>
      </c>
      <c r="BO203" s="169" t="str">
        <f aca="false">IF(AD203="","",IF(AD203="-","-",IF(UPPER(AD203)="AB","+",VLOOKUP(AD203,'විෂය තොරතුරු'!$P$24:$Q$28,2))))</f>
        <v/>
      </c>
      <c r="BP203" s="171" t="str">
        <f aca="false">IF(AE203="","",IF(AE203="-","-",IF(UPPER(AE203)="AB","+",VLOOKUP(AE203,'විෂය තොරතුරු'!$P$24:$Q$28,2))))</f>
        <v>A</v>
      </c>
      <c r="BQ203" s="168" t="str">
        <f aca="false">IF(AF203="","",IF(AF203="-","-",IF(UPPER(AF203)="AB","+",VLOOKUP(AF203,'විෂය තොරතුරු'!$P$24:$Q$28,2))))</f>
        <v/>
      </c>
      <c r="BR203" s="168" t="str">
        <f aca="false">IF(AG203="","",IF(AG203="-","-",IF(UPPER(AG203)="AB","+",VLOOKUP(AG203,'විෂය තොරතුරු'!$P$24:$Q$28,2))))</f>
        <v/>
      </c>
      <c r="BS203" s="168" t="str">
        <f aca="false">IF(AH203="","",IF(AH203="-","-",IF(UPPER(AH203)="AB","+",VLOOKUP(AH203,'විෂය තොරතුරු'!$P$24:$Q$28,2))))</f>
        <v/>
      </c>
      <c r="BT203" s="168" t="str">
        <f aca="false">IF(AI203="","",IF(AI203="-","-",IF(UPPER(AI203)="AB","+",VLOOKUP(AI203,'විෂය තොරතුරු'!$P$24:$Q$28,2))))</f>
        <v/>
      </c>
      <c r="BU203" s="168" t="str">
        <f aca="false">IF(AJ203="","",IF(AJ203="-","-",IF(UPPER(AJ203)="AB","+",VLOOKUP(AJ203,'විෂය තොරතුරු'!$P$24:$Q$28,2))))</f>
        <v/>
      </c>
      <c r="BV203" s="168" t="str">
        <f aca="false">IF(AK203="","",IF(AK203="-","-",IF(UPPER(AK203)="AB","+",VLOOKUP(AK203,'විෂය තොරතුරු'!$P$24:$Q$28,2))))</f>
        <v/>
      </c>
      <c r="BW203" s="169" t="str">
        <f aca="false">IF(AL203="","",IF(AL203="-","-",IF(UPPER(AL203)="AB","+",VLOOKUP(AL203,'විෂය තොරතුරු'!$P$24:$Q$28,2))))</f>
        <v/>
      </c>
      <c r="BX203" s="171" t="n">
        <f aca="false">IF($B203="","",COUNTIF($AP203:$BW203,"A"))</f>
        <v>3</v>
      </c>
      <c r="BY203" s="171" t="n">
        <f aca="false">IF($B203="","",COUNTIF($AP203:$BW203,"B"))</f>
        <v>0</v>
      </c>
      <c r="BZ203" s="171" t="n">
        <f aca="false">IF($B203="","",COUNTIF($AP203:$BW203,"C"))</f>
        <v>0</v>
      </c>
      <c r="CA203" s="171" t="n">
        <f aca="false">IF($B203="","",COUNTIF($AP203:$BW203,"S"))</f>
        <v>0</v>
      </c>
      <c r="CB203" s="171" t="n">
        <f aca="false">IF($B203="","",COUNTIF($AP203:$BW203,"W"))</f>
        <v>0</v>
      </c>
      <c r="CC203" s="171" t="n">
        <f aca="false">IF(B203="","",SUM(BX203:CA203))</f>
        <v>3</v>
      </c>
      <c r="CD203" s="169" t="n">
        <f aca="false">IF(B203="","",SUM(BX203:BZ203))</f>
        <v>3</v>
      </c>
      <c r="CE203" s="172" t="str">
        <f aca="false">IF(B203="","",IF(AND(CC203&gt;=6,CD203&gt;=3,OR(E203&gt;=35,F203&gt;=35),L203&gt;=35),"6/3 සමත්",IF(AND(CC203&gt;=5,CD203&gt;=3,OR(E203&gt;=35,F203&gt;=35,L203&gt;=35)),"5/3 සමත්",IF(AND(CC203&gt;=4,CD203&gt;=1,OR(E203&gt;=20,F203&gt;=20,L203&gt;=20)),"සමත් කළ හැකි",IF(CB203=9,"W9","අසමත් ?")))))</f>
        <v>අසමත් ?</v>
      </c>
    </row>
    <row r="204" customFormat="false" ht="13.8" hidden="false" customHeight="false" outlineLevel="0" collapsed="false">
      <c r="A204" s="160" t="n">
        <v>19</v>
      </c>
      <c r="B204" s="370" t="s">
        <v>509</v>
      </c>
      <c r="C204" s="161"/>
      <c r="D204" s="162"/>
      <c r="E204" s="163"/>
      <c r="F204" s="164"/>
      <c r="G204" s="163"/>
      <c r="H204" s="165"/>
      <c r="I204" s="165"/>
      <c r="J204" s="164"/>
      <c r="K204" s="163"/>
      <c r="L204" s="165"/>
      <c r="M204" s="165"/>
      <c r="N204" s="164"/>
      <c r="O204" s="163" t="n">
        <v>95</v>
      </c>
      <c r="P204" s="165"/>
      <c r="Q204" s="165"/>
      <c r="R204" s="165"/>
      <c r="S204" s="165"/>
      <c r="T204" s="165"/>
      <c r="U204" s="165"/>
      <c r="V204" s="164"/>
      <c r="W204" s="163" t="n">
        <v>85</v>
      </c>
      <c r="X204" s="165"/>
      <c r="Y204" s="165"/>
      <c r="Z204" s="165"/>
      <c r="AA204" s="165"/>
      <c r="AB204" s="165"/>
      <c r="AC204" s="165"/>
      <c r="AD204" s="164"/>
      <c r="AE204" s="163" t="n">
        <v>92</v>
      </c>
      <c r="AF204" s="165"/>
      <c r="AG204" s="165"/>
      <c r="AH204" s="165"/>
      <c r="AI204" s="165"/>
      <c r="AJ204" s="165"/>
      <c r="AK204" s="165"/>
      <c r="AL204" s="166"/>
      <c r="AM204" s="167" t="n">
        <f aca="false">IF(B204="","",SUM(E204:AL204))</f>
        <v>272</v>
      </c>
      <c r="AN204" s="168" t="n">
        <f aca="false">IF(B204="","",AM204/9)</f>
        <v>30.2222222222222</v>
      </c>
      <c r="AO204" s="169" t="n">
        <f aca="false">IF(B204="","",IF(AM204=0,"-",RANK(AM204,$AM$186:$AM$235,0)))</f>
        <v>1</v>
      </c>
      <c r="AP204" s="167" t="str">
        <f aca="false">IF(E204="","",IF(E204="-","-",IF(UPPER(E204)="AB","+",VLOOKUP(E204,'විෂය තොරතුරු'!$P$24:$Q$28,2))))</f>
        <v/>
      </c>
      <c r="AQ204" s="168" t="str">
        <f aca="false">IF(F204="","",IF(F204="-","-",IF(UPPER(F204)="AB","+",VLOOKUP(F204,'විෂය තොරතුරු'!$P$24:$Q$28,2))))</f>
        <v/>
      </c>
      <c r="AR204" s="168" t="str">
        <f aca="false">IF(G204="","",IF(G204="-","-",IF(UPPER(G204)="AB","+",VLOOKUP(G204,'විෂය තොරතුරු'!$P$24:$Q$28,2))))</f>
        <v/>
      </c>
      <c r="AS204" s="168" t="str">
        <f aca="false">IF(H204="","",IF(H204="-","-",IF(UPPER(H204)="AB","+",VLOOKUP(H204,'විෂය තොරතුරු'!$P$24:$Q$28,2))))</f>
        <v/>
      </c>
      <c r="AT204" s="168" t="str">
        <f aca="false">IF(I204="","",IF(I204="-","-",IF(UPPER(I204)="AB","+",VLOOKUP(I204,'විෂය තොරතුරු'!$P$24:$Q$28,2))))</f>
        <v/>
      </c>
      <c r="AU204" s="170" t="str">
        <f aca="false">IF(J204="","",IF(J204="-","-",IF(UPPER(J204)="AB","+",VLOOKUP(J204,'විෂය තොරතුරු'!$P$24:$Q$28,2))))</f>
        <v/>
      </c>
      <c r="AV204" s="171" t="str">
        <f aca="false">IF(K204="","",IF(K204="-","-",IF(UPPER(K204)="AB","+",VLOOKUP(K204,'විෂය තොරතුරු'!$P$24:$Q$28,2))))</f>
        <v/>
      </c>
      <c r="AW204" s="168" t="str">
        <f aca="false">IF(L204="","",IF(L204="-","-",IF(UPPER(L204)="AB","+",VLOOKUP(L204,'විෂය තොරතුරු'!$P$24:$Q$28,2))))</f>
        <v/>
      </c>
      <c r="AX204" s="168" t="str">
        <f aca="false">IF(M204="","",IF(M204="-","-",IF(UPPER(M204)="AB","+",VLOOKUP(M204,'විෂය තොරතුරු'!$P$24:$Q$28,2))))</f>
        <v/>
      </c>
      <c r="AY204" s="169" t="str">
        <f aca="false">IF(N204="","",IF(N204="-","-",IF(UPPER(N204)="AB","+",VLOOKUP(N204,'විෂය තොරතුරු'!$P$24:$Q$28,2))))</f>
        <v/>
      </c>
      <c r="AZ204" s="167" t="str">
        <f aca="false">IF(O204="","",IF(O204="-","-",IF(UPPER(O204)="AB","+",VLOOKUP(O204,'විෂය තොරතුරු'!$P$24:$Q$28,2))))</f>
        <v>A</v>
      </c>
      <c r="BA204" s="168" t="str">
        <f aca="false">IF(P204="","",IF(P204="-","-",IF(UPPER(P204)="AB","+",VLOOKUP(P204,'විෂය තොරතුරු'!$P$24:$Q$28,2))))</f>
        <v/>
      </c>
      <c r="BB204" s="168" t="str">
        <f aca="false">IF(Q204="","",IF(Q204="-","-",IF(UPPER(Q204)="AB","+",VLOOKUP(Q204,'විෂය තොරතුරු'!$P$24:$Q$28,2))))</f>
        <v/>
      </c>
      <c r="BC204" s="168" t="str">
        <f aca="false">IF(R204="","",IF(R204="-","-",IF(UPPER(R204)="AB","+",VLOOKUP(R204,'විෂය තොරතුරු'!$P$24:$Q$28,2))))</f>
        <v/>
      </c>
      <c r="BD204" s="168" t="str">
        <f aca="false">IF(S204="","",IF(S204="-","-",IF(UPPER(S204)="AB","+",VLOOKUP(S204,'විෂය තොරතුරු'!$P$24:$Q$28,2))))</f>
        <v/>
      </c>
      <c r="BE204" s="168" t="str">
        <f aca="false">IF(T204="","",IF(T204="-","-",IF(UPPER(T204)="AB","+",VLOOKUP(T204,'විෂය තොරතුරු'!$P$24:$Q$28,2))))</f>
        <v/>
      </c>
      <c r="BF204" s="168" t="str">
        <f aca="false">IF(U204="","",IF(U204="-","-",IF(UPPER(U204)="AB","+",VLOOKUP(U204,'විෂය තොරතුරු'!$P$24:$Q$28,2))))</f>
        <v/>
      </c>
      <c r="BG204" s="170" t="str">
        <f aca="false">IF(V204="","",IF(V204="-","-",IF(UPPER(V204)="AB","+",VLOOKUP(V204,'විෂය තොරතුරු'!$P$24:$Q$28,2))))</f>
        <v/>
      </c>
      <c r="BH204" s="171" t="str">
        <f aca="false">IF(W204="","",IF(W204="-","-",IF(UPPER(W204)="AB","+",VLOOKUP(W204,'විෂය තොරතුරු'!$P$24:$Q$28,2))))</f>
        <v>A</v>
      </c>
      <c r="BI204" s="168" t="str">
        <f aca="false">IF(X204="","",IF(X204="-","-",IF(UPPER(X204)="AB","+",VLOOKUP(X204,'විෂය තොරතුරු'!$P$24:$Q$28,2))))</f>
        <v/>
      </c>
      <c r="BJ204" s="168" t="str">
        <f aca="false">IF(Y204="","",IF(Y204="-","-",IF(UPPER(Y204)="AB","+",VLOOKUP(Y204,'විෂය තොරතුරු'!$P$24:$Q$28,2))))</f>
        <v/>
      </c>
      <c r="BK204" s="168" t="str">
        <f aca="false">IF(Z204="","",IF(Z204="-","-",IF(UPPER(Z204)="AB","+",VLOOKUP(Z204,'විෂය තොරතුරු'!$P$24:$Q$28,2))))</f>
        <v/>
      </c>
      <c r="BL204" s="168" t="str">
        <f aca="false">IF(AA204="","",IF(AA204="-","-",IF(UPPER(AA204)="AB","+",VLOOKUP(AA204,'විෂය තොරතුරු'!$P$24:$Q$28,2))))</f>
        <v/>
      </c>
      <c r="BM204" s="168" t="str">
        <f aca="false">IF(AB204="","",IF(AB204="-","-",IF(UPPER(AB204)="AB","+",VLOOKUP(AB204,'විෂය තොරතුරු'!$P$24:$Q$28,2))))</f>
        <v/>
      </c>
      <c r="BN204" s="168" t="str">
        <f aca="false">IF(AC204="","",IF(AC204="-","-",IF(UPPER(AC204)="AB","+",VLOOKUP(AC204,'විෂය තොරතුරු'!$P$24:$Q$28,2))))</f>
        <v/>
      </c>
      <c r="BO204" s="169" t="str">
        <f aca="false">IF(AD204="","",IF(AD204="-","-",IF(UPPER(AD204)="AB","+",VLOOKUP(AD204,'විෂය තොරතුරු'!$P$24:$Q$28,2))))</f>
        <v/>
      </c>
      <c r="BP204" s="171" t="str">
        <f aca="false">IF(AE204="","",IF(AE204="-","-",IF(UPPER(AE204)="AB","+",VLOOKUP(AE204,'විෂය තොරතුරු'!$P$24:$Q$28,2))))</f>
        <v>A</v>
      </c>
      <c r="BQ204" s="168" t="str">
        <f aca="false">IF(AF204="","",IF(AF204="-","-",IF(UPPER(AF204)="AB","+",VLOOKUP(AF204,'විෂය තොරතුරු'!$P$24:$Q$28,2))))</f>
        <v/>
      </c>
      <c r="BR204" s="168" t="str">
        <f aca="false">IF(AG204="","",IF(AG204="-","-",IF(UPPER(AG204)="AB","+",VLOOKUP(AG204,'විෂය තොරතුරු'!$P$24:$Q$28,2))))</f>
        <v/>
      </c>
      <c r="BS204" s="168" t="str">
        <f aca="false">IF(AH204="","",IF(AH204="-","-",IF(UPPER(AH204)="AB","+",VLOOKUP(AH204,'විෂය තොරතුරු'!$P$24:$Q$28,2))))</f>
        <v/>
      </c>
      <c r="BT204" s="168" t="str">
        <f aca="false">IF(AI204="","",IF(AI204="-","-",IF(UPPER(AI204)="AB","+",VLOOKUP(AI204,'විෂය තොරතුරු'!$P$24:$Q$28,2))))</f>
        <v/>
      </c>
      <c r="BU204" s="168" t="str">
        <f aca="false">IF(AJ204="","",IF(AJ204="-","-",IF(UPPER(AJ204)="AB","+",VLOOKUP(AJ204,'විෂය තොරතුරු'!$P$24:$Q$28,2))))</f>
        <v/>
      </c>
      <c r="BV204" s="168" t="str">
        <f aca="false">IF(AK204="","",IF(AK204="-","-",IF(UPPER(AK204)="AB","+",VLOOKUP(AK204,'විෂය තොරතුරු'!$P$24:$Q$28,2))))</f>
        <v/>
      </c>
      <c r="BW204" s="169" t="str">
        <f aca="false">IF(AL204="","",IF(AL204="-","-",IF(UPPER(AL204)="AB","+",VLOOKUP(AL204,'විෂය තොරතුරු'!$P$24:$Q$28,2))))</f>
        <v/>
      </c>
      <c r="BX204" s="171" t="n">
        <f aca="false">IF($B204="","",COUNTIF($AP204:$BW204,"A"))</f>
        <v>3</v>
      </c>
      <c r="BY204" s="171" t="n">
        <f aca="false">IF($B204="","",COUNTIF($AP204:$BW204,"B"))</f>
        <v>0</v>
      </c>
      <c r="BZ204" s="171" t="n">
        <f aca="false">IF($B204="","",COUNTIF($AP204:$BW204,"C"))</f>
        <v>0</v>
      </c>
      <c r="CA204" s="171" t="n">
        <f aca="false">IF($B204="","",COUNTIF($AP204:$BW204,"S"))</f>
        <v>0</v>
      </c>
      <c r="CB204" s="171" t="n">
        <f aca="false">IF($B204="","",COUNTIF($AP204:$BW204,"W"))</f>
        <v>0</v>
      </c>
      <c r="CC204" s="171" t="n">
        <f aca="false">IF(B204="","",SUM(BX204:CA204))</f>
        <v>3</v>
      </c>
      <c r="CD204" s="169" t="n">
        <f aca="false">IF(B204="","",SUM(BX204:BZ204))</f>
        <v>3</v>
      </c>
      <c r="CE204" s="172" t="str">
        <f aca="false">IF(B204="","",IF(AND(CC204&gt;=6,CD204&gt;=3,OR(E204&gt;=35,F204&gt;=35),L204&gt;=35),"6/3 සමත්",IF(AND(CC204&gt;=5,CD204&gt;=3,OR(E204&gt;=35,F204&gt;=35,L204&gt;=35)),"5/3 සමත්",IF(AND(CC204&gt;=4,CD204&gt;=1,OR(E204&gt;=20,F204&gt;=20,L204&gt;=20)),"සමත් කළ හැකි",IF(CB204=9,"W9","අසමත් ?")))))</f>
        <v>අසමත් ?</v>
      </c>
    </row>
    <row r="205" customFormat="false" ht="13.8" hidden="false" customHeight="false" outlineLevel="0" collapsed="false">
      <c r="A205" s="160" t="n">
        <v>20</v>
      </c>
      <c r="B205" s="370" t="s">
        <v>510</v>
      </c>
      <c r="C205" s="161"/>
      <c r="D205" s="162"/>
      <c r="E205" s="163"/>
      <c r="F205" s="164"/>
      <c r="G205" s="163"/>
      <c r="H205" s="165"/>
      <c r="I205" s="165"/>
      <c r="J205" s="164"/>
      <c r="K205" s="163"/>
      <c r="L205" s="165"/>
      <c r="M205" s="165"/>
      <c r="N205" s="164"/>
      <c r="O205" s="163" t="n">
        <v>65</v>
      </c>
      <c r="P205" s="165"/>
      <c r="Q205" s="165"/>
      <c r="R205" s="165"/>
      <c r="S205" s="165"/>
      <c r="T205" s="165"/>
      <c r="U205" s="165"/>
      <c r="V205" s="164"/>
      <c r="W205" s="163" t="n">
        <v>77</v>
      </c>
      <c r="X205" s="165"/>
      <c r="Y205" s="165"/>
      <c r="Z205" s="165"/>
      <c r="AA205" s="165"/>
      <c r="AB205" s="165"/>
      <c r="AC205" s="165"/>
      <c r="AD205" s="164"/>
      <c r="AE205" s="163"/>
      <c r="AF205" s="165"/>
      <c r="AG205" s="165"/>
      <c r="AH205" s="165"/>
      <c r="AI205" s="165"/>
      <c r="AJ205" s="165"/>
      <c r="AK205" s="165"/>
      <c r="AL205" s="166"/>
      <c r="AM205" s="167" t="n">
        <f aca="false">IF(B205="","",SUM(E205:AL205))</f>
        <v>142</v>
      </c>
      <c r="AN205" s="168" t="n">
        <f aca="false">IF(B205="","",AM205/9)</f>
        <v>15.7777777777778</v>
      </c>
      <c r="AO205" s="169" t="n">
        <f aca="false">IF(B205="","",IF(AM205=0,"-",RANK(AM205,$AM$186:$AM$235,0)))</f>
        <v>19</v>
      </c>
      <c r="AP205" s="167" t="str">
        <f aca="false">IF(E205="","",IF(E205="-","-",IF(UPPER(E205)="AB","+",VLOOKUP(E205,'විෂය තොරතුරු'!$P$24:$Q$28,2))))</f>
        <v/>
      </c>
      <c r="AQ205" s="168" t="str">
        <f aca="false">IF(F205="","",IF(F205="-","-",IF(UPPER(F205)="AB","+",VLOOKUP(F205,'විෂය තොරතුරු'!$P$24:$Q$28,2))))</f>
        <v/>
      </c>
      <c r="AR205" s="168" t="str">
        <f aca="false">IF(G205="","",IF(G205="-","-",IF(UPPER(G205)="AB","+",VLOOKUP(G205,'විෂය තොරතුරු'!$P$24:$Q$28,2))))</f>
        <v/>
      </c>
      <c r="AS205" s="168" t="str">
        <f aca="false">IF(H205="","",IF(H205="-","-",IF(UPPER(H205)="AB","+",VLOOKUP(H205,'විෂය තොරතුරු'!$P$24:$Q$28,2))))</f>
        <v/>
      </c>
      <c r="AT205" s="168" t="str">
        <f aca="false">IF(I205="","",IF(I205="-","-",IF(UPPER(I205)="AB","+",VLOOKUP(I205,'විෂය තොරතුරු'!$P$24:$Q$28,2))))</f>
        <v/>
      </c>
      <c r="AU205" s="170" t="str">
        <f aca="false">IF(J205="","",IF(J205="-","-",IF(UPPER(J205)="AB","+",VLOOKUP(J205,'විෂය තොරතුරු'!$P$24:$Q$28,2))))</f>
        <v/>
      </c>
      <c r="AV205" s="171" t="str">
        <f aca="false">IF(K205="","",IF(K205="-","-",IF(UPPER(K205)="AB","+",VLOOKUP(K205,'විෂය තොරතුරු'!$P$24:$Q$28,2))))</f>
        <v/>
      </c>
      <c r="AW205" s="168" t="str">
        <f aca="false">IF(L205="","",IF(L205="-","-",IF(UPPER(L205)="AB","+",VLOOKUP(L205,'විෂය තොරතුරු'!$P$24:$Q$28,2))))</f>
        <v/>
      </c>
      <c r="AX205" s="168" t="str">
        <f aca="false">IF(M205="","",IF(M205="-","-",IF(UPPER(M205)="AB","+",VLOOKUP(M205,'විෂය තොරතුරු'!$P$24:$Q$28,2))))</f>
        <v/>
      </c>
      <c r="AY205" s="169" t="str">
        <f aca="false">IF(N205="","",IF(N205="-","-",IF(UPPER(N205)="AB","+",VLOOKUP(N205,'විෂය තොරතුරු'!$P$24:$Q$28,2))))</f>
        <v/>
      </c>
      <c r="AZ205" s="167" t="str">
        <f aca="false">IF(O205="","",IF(O205="-","-",IF(UPPER(O205)="AB","+",VLOOKUP(O205,'විෂය තොරතුරු'!$P$24:$Q$28,2))))</f>
        <v>B</v>
      </c>
      <c r="BA205" s="168" t="str">
        <f aca="false">IF(P205="","",IF(P205="-","-",IF(UPPER(P205)="AB","+",VLOOKUP(P205,'විෂය තොරතුරු'!$P$24:$Q$28,2))))</f>
        <v/>
      </c>
      <c r="BB205" s="168" t="str">
        <f aca="false">IF(Q205="","",IF(Q205="-","-",IF(UPPER(Q205)="AB","+",VLOOKUP(Q205,'විෂය තොරතුරු'!$P$24:$Q$28,2))))</f>
        <v/>
      </c>
      <c r="BC205" s="168" t="str">
        <f aca="false">IF(R205="","",IF(R205="-","-",IF(UPPER(R205)="AB","+",VLOOKUP(R205,'විෂය තොරතුරු'!$P$24:$Q$28,2))))</f>
        <v/>
      </c>
      <c r="BD205" s="168" t="str">
        <f aca="false">IF(S205="","",IF(S205="-","-",IF(UPPER(S205)="AB","+",VLOOKUP(S205,'විෂය තොරතුරු'!$P$24:$Q$28,2))))</f>
        <v/>
      </c>
      <c r="BE205" s="168" t="str">
        <f aca="false">IF(T205="","",IF(T205="-","-",IF(UPPER(T205)="AB","+",VLOOKUP(T205,'විෂය තොරතුරු'!$P$24:$Q$28,2))))</f>
        <v/>
      </c>
      <c r="BF205" s="168" t="str">
        <f aca="false">IF(U205="","",IF(U205="-","-",IF(UPPER(U205)="AB","+",VLOOKUP(U205,'විෂය තොරතුරු'!$P$24:$Q$28,2))))</f>
        <v/>
      </c>
      <c r="BG205" s="170" t="str">
        <f aca="false">IF(V205="","",IF(V205="-","-",IF(UPPER(V205)="AB","+",VLOOKUP(V205,'විෂය තොරතුරු'!$P$24:$Q$28,2))))</f>
        <v/>
      </c>
      <c r="BH205" s="171" t="str">
        <f aca="false">IF(W205="","",IF(W205="-","-",IF(UPPER(W205)="AB","+",VLOOKUP(W205,'විෂය තොරතුරු'!$P$24:$Q$28,2))))</f>
        <v>A</v>
      </c>
      <c r="BI205" s="168" t="str">
        <f aca="false">IF(X205="","",IF(X205="-","-",IF(UPPER(X205)="AB","+",VLOOKUP(X205,'විෂය තොරතුරු'!$P$24:$Q$28,2))))</f>
        <v/>
      </c>
      <c r="BJ205" s="168" t="str">
        <f aca="false">IF(Y205="","",IF(Y205="-","-",IF(UPPER(Y205)="AB","+",VLOOKUP(Y205,'විෂය තොරතුරු'!$P$24:$Q$28,2))))</f>
        <v/>
      </c>
      <c r="BK205" s="168" t="str">
        <f aca="false">IF(Z205="","",IF(Z205="-","-",IF(UPPER(Z205)="AB","+",VLOOKUP(Z205,'විෂය තොරතුරු'!$P$24:$Q$28,2))))</f>
        <v/>
      </c>
      <c r="BL205" s="168" t="str">
        <f aca="false">IF(AA205="","",IF(AA205="-","-",IF(UPPER(AA205)="AB","+",VLOOKUP(AA205,'විෂය තොරතුරු'!$P$24:$Q$28,2))))</f>
        <v/>
      </c>
      <c r="BM205" s="168" t="str">
        <f aca="false">IF(AB205="","",IF(AB205="-","-",IF(UPPER(AB205)="AB","+",VLOOKUP(AB205,'විෂය තොරතුරු'!$P$24:$Q$28,2))))</f>
        <v/>
      </c>
      <c r="BN205" s="168" t="str">
        <f aca="false">IF(AC205="","",IF(AC205="-","-",IF(UPPER(AC205)="AB","+",VLOOKUP(AC205,'විෂය තොරතුරු'!$P$24:$Q$28,2))))</f>
        <v/>
      </c>
      <c r="BO205" s="169" t="str">
        <f aca="false">IF(AD205="","",IF(AD205="-","-",IF(UPPER(AD205)="AB","+",VLOOKUP(AD205,'විෂය තොරතුරු'!$P$24:$Q$28,2))))</f>
        <v/>
      </c>
      <c r="BP205" s="171" t="str">
        <f aca="false">IF(AE205="","",IF(AE205="-","-",IF(UPPER(AE205)="AB","+",VLOOKUP(AE205,'විෂය තොරතුරු'!$P$24:$Q$28,2))))</f>
        <v/>
      </c>
      <c r="BQ205" s="168" t="str">
        <f aca="false">IF(AF205="","",IF(AF205="-","-",IF(UPPER(AF205)="AB","+",VLOOKUP(AF205,'විෂය තොරතුරු'!$P$24:$Q$28,2))))</f>
        <v/>
      </c>
      <c r="BR205" s="168" t="str">
        <f aca="false">IF(AG205="","",IF(AG205="-","-",IF(UPPER(AG205)="AB","+",VLOOKUP(AG205,'විෂය තොරතුරු'!$P$24:$Q$28,2))))</f>
        <v/>
      </c>
      <c r="BS205" s="168" t="str">
        <f aca="false">IF(AH205="","",IF(AH205="-","-",IF(UPPER(AH205)="AB","+",VLOOKUP(AH205,'විෂය තොරතුරු'!$P$24:$Q$28,2))))</f>
        <v/>
      </c>
      <c r="BT205" s="168" t="str">
        <f aca="false">IF(AI205="","",IF(AI205="-","-",IF(UPPER(AI205)="AB","+",VLOOKUP(AI205,'විෂය තොරතුරු'!$P$24:$Q$28,2))))</f>
        <v/>
      </c>
      <c r="BU205" s="168" t="str">
        <f aca="false">IF(AJ205="","",IF(AJ205="-","-",IF(UPPER(AJ205)="AB","+",VLOOKUP(AJ205,'විෂය තොරතුරු'!$P$24:$Q$28,2))))</f>
        <v/>
      </c>
      <c r="BV205" s="168" t="str">
        <f aca="false">IF(AK205="","",IF(AK205="-","-",IF(UPPER(AK205)="AB","+",VLOOKUP(AK205,'විෂය තොරතුරු'!$P$24:$Q$28,2))))</f>
        <v/>
      </c>
      <c r="BW205" s="169" t="str">
        <f aca="false">IF(AL205="","",IF(AL205="-","-",IF(UPPER(AL205)="AB","+",VLOOKUP(AL205,'විෂය තොරතුරු'!$P$24:$Q$28,2))))</f>
        <v/>
      </c>
      <c r="BX205" s="171" t="n">
        <f aca="false">IF($B205="","",COUNTIF($AP205:$BW205,"A"))</f>
        <v>1</v>
      </c>
      <c r="BY205" s="171" t="n">
        <f aca="false">IF($B205="","",COUNTIF($AP205:$BW205,"B"))</f>
        <v>1</v>
      </c>
      <c r="BZ205" s="171" t="n">
        <f aca="false">IF($B205="","",COUNTIF($AP205:$BW205,"C"))</f>
        <v>0</v>
      </c>
      <c r="CA205" s="171" t="n">
        <f aca="false">IF($B205="","",COUNTIF($AP205:$BW205,"S"))</f>
        <v>0</v>
      </c>
      <c r="CB205" s="171" t="n">
        <f aca="false">IF($B205="","",COUNTIF($AP205:$BW205,"W"))</f>
        <v>0</v>
      </c>
      <c r="CC205" s="171" t="n">
        <f aca="false">IF(B205="","",SUM(BX205:CA205))</f>
        <v>2</v>
      </c>
      <c r="CD205" s="169" t="n">
        <f aca="false">IF(B205="","",SUM(BX205:BZ205))</f>
        <v>2</v>
      </c>
      <c r="CE205" s="172" t="str">
        <f aca="false">IF(B205="","",IF(AND(CC205&gt;=6,CD205&gt;=3,OR(E205&gt;=35,F205&gt;=35),L205&gt;=35),"6/3 සමත්",IF(AND(CC205&gt;=5,CD205&gt;=3,OR(E205&gt;=35,F205&gt;=35,L205&gt;=35)),"5/3 සමත්",IF(AND(CC205&gt;=4,CD205&gt;=1,OR(E205&gt;=20,F205&gt;=20,L205&gt;=20)),"සමත් කළ හැකි",IF(CB205=9,"W9","අසමත් ?")))))</f>
        <v>අසමත් ?</v>
      </c>
    </row>
    <row r="206" customFormat="false" ht="13.8" hidden="false" customHeight="false" outlineLevel="0" collapsed="false">
      <c r="A206" s="160" t="n">
        <v>21</v>
      </c>
      <c r="B206" s="370" t="s">
        <v>511</v>
      </c>
      <c r="C206" s="161"/>
      <c r="D206" s="162"/>
      <c r="E206" s="163"/>
      <c r="F206" s="164"/>
      <c r="G206" s="163"/>
      <c r="H206" s="165"/>
      <c r="I206" s="165"/>
      <c r="J206" s="164"/>
      <c r="K206" s="163"/>
      <c r="L206" s="165"/>
      <c r="M206" s="165"/>
      <c r="N206" s="164"/>
      <c r="O206" s="163" t="n">
        <v>54</v>
      </c>
      <c r="P206" s="165"/>
      <c r="Q206" s="165"/>
      <c r="R206" s="165"/>
      <c r="S206" s="165"/>
      <c r="T206" s="165"/>
      <c r="U206" s="165"/>
      <c r="V206" s="164"/>
      <c r="W206" s="163"/>
      <c r="X206" s="165"/>
      <c r="Y206" s="165"/>
      <c r="Z206" s="165"/>
      <c r="AA206" s="165" t="n">
        <v>44</v>
      </c>
      <c r="AB206" s="165"/>
      <c r="AC206" s="165"/>
      <c r="AD206" s="164"/>
      <c r="AE206" s="163" t="n">
        <v>41</v>
      </c>
      <c r="AF206" s="165"/>
      <c r="AG206" s="165"/>
      <c r="AH206" s="165"/>
      <c r="AI206" s="165"/>
      <c r="AJ206" s="165"/>
      <c r="AK206" s="165"/>
      <c r="AL206" s="166"/>
      <c r="AM206" s="167" t="n">
        <f aca="false">IF(B206="","",SUM(E206:AL206))</f>
        <v>139</v>
      </c>
      <c r="AN206" s="168" t="n">
        <f aca="false">IF(B206="","",AM206/9)</f>
        <v>15.4444444444444</v>
      </c>
      <c r="AO206" s="169" t="n">
        <f aca="false">IF(B206="","",IF(AM206=0,"-",RANK(AM206,$AM$186:$AM$235,0)))</f>
        <v>21</v>
      </c>
      <c r="AP206" s="167" t="str">
        <f aca="false">IF(E206="","",IF(E206="-","-",IF(UPPER(E206)="AB","+",VLOOKUP(E206,'විෂය තොරතුරු'!$P$24:$Q$28,2))))</f>
        <v/>
      </c>
      <c r="AQ206" s="168" t="str">
        <f aca="false">IF(F206="","",IF(F206="-","-",IF(UPPER(F206)="AB","+",VLOOKUP(F206,'විෂය තොරතුරු'!$P$24:$Q$28,2))))</f>
        <v/>
      </c>
      <c r="AR206" s="168" t="str">
        <f aca="false">IF(G206="","",IF(G206="-","-",IF(UPPER(G206)="AB","+",VLOOKUP(G206,'විෂය තොරතුරු'!$P$24:$Q$28,2))))</f>
        <v/>
      </c>
      <c r="AS206" s="168" t="str">
        <f aca="false">IF(H206="","",IF(H206="-","-",IF(UPPER(H206)="AB","+",VLOOKUP(H206,'විෂය තොරතුරු'!$P$24:$Q$28,2))))</f>
        <v/>
      </c>
      <c r="AT206" s="168" t="str">
        <f aca="false">IF(I206="","",IF(I206="-","-",IF(UPPER(I206)="AB","+",VLOOKUP(I206,'විෂය තොරතුරු'!$P$24:$Q$28,2))))</f>
        <v/>
      </c>
      <c r="AU206" s="170" t="str">
        <f aca="false">IF(J206="","",IF(J206="-","-",IF(UPPER(J206)="AB","+",VLOOKUP(J206,'විෂය තොරතුරු'!$P$24:$Q$28,2))))</f>
        <v/>
      </c>
      <c r="AV206" s="171" t="str">
        <f aca="false">IF(K206="","",IF(K206="-","-",IF(UPPER(K206)="AB","+",VLOOKUP(K206,'විෂය තොරතුරු'!$P$24:$Q$28,2))))</f>
        <v/>
      </c>
      <c r="AW206" s="168" t="str">
        <f aca="false">IF(L206="","",IF(L206="-","-",IF(UPPER(L206)="AB","+",VLOOKUP(L206,'විෂය තොරතුරු'!$P$24:$Q$28,2))))</f>
        <v/>
      </c>
      <c r="AX206" s="168" t="str">
        <f aca="false">IF(M206="","",IF(M206="-","-",IF(UPPER(M206)="AB","+",VLOOKUP(M206,'විෂය තොරතුරු'!$P$24:$Q$28,2))))</f>
        <v/>
      </c>
      <c r="AY206" s="169" t="str">
        <f aca="false">IF(N206="","",IF(N206="-","-",IF(UPPER(N206)="AB","+",VLOOKUP(N206,'විෂය තොරතුරු'!$P$24:$Q$28,2))))</f>
        <v/>
      </c>
      <c r="AZ206" s="167" t="str">
        <f aca="false">IF(O206="","",IF(O206="-","-",IF(UPPER(O206)="AB","+",VLOOKUP(O206,'විෂය තොරතුරු'!$P$24:$Q$28,2))))</f>
        <v>C</v>
      </c>
      <c r="BA206" s="168" t="str">
        <f aca="false">IF(P206="","",IF(P206="-","-",IF(UPPER(P206)="AB","+",VLOOKUP(P206,'විෂය තොරතුරු'!$P$24:$Q$28,2))))</f>
        <v/>
      </c>
      <c r="BB206" s="168" t="str">
        <f aca="false">IF(Q206="","",IF(Q206="-","-",IF(UPPER(Q206)="AB","+",VLOOKUP(Q206,'විෂය තොරතුරු'!$P$24:$Q$28,2))))</f>
        <v/>
      </c>
      <c r="BC206" s="168" t="str">
        <f aca="false">IF(R206="","",IF(R206="-","-",IF(UPPER(R206)="AB","+",VLOOKUP(R206,'විෂය තොරතුරු'!$P$24:$Q$28,2))))</f>
        <v/>
      </c>
      <c r="BD206" s="168" t="str">
        <f aca="false">IF(S206="","",IF(S206="-","-",IF(UPPER(S206)="AB","+",VLOOKUP(S206,'විෂය තොරතුරු'!$P$24:$Q$28,2))))</f>
        <v/>
      </c>
      <c r="BE206" s="168" t="str">
        <f aca="false">IF(T206="","",IF(T206="-","-",IF(UPPER(T206)="AB","+",VLOOKUP(T206,'විෂය තොරතුරු'!$P$24:$Q$28,2))))</f>
        <v/>
      </c>
      <c r="BF206" s="168" t="str">
        <f aca="false">IF(U206="","",IF(U206="-","-",IF(UPPER(U206)="AB","+",VLOOKUP(U206,'විෂය තොරතුරු'!$P$24:$Q$28,2))))</f>
        <v/>
      </c>
      <c r="BG206" s="170" t="str">
        <f aca="false">IF(V206="","",IF(V206="-","-",IF(UPPER(V206)="AB","+",VLOOKUP(V206,'විෂය තොරතුරු'!$P$24:$Q$28,2))))</f>
        <v/>
      </c>
      <c r="BH206" s="171" t="str">
        <f aca="false">IF(W206="","",IF(W206="-","-",IF(UPPER(W206)="AB","+",VLOOKUP(W206,'විෂය තොරතුරු'!$P$24:$Q$28,2))))</f>
        <v/>
      </c>
      <c r="BI206" s="168" t="str">
        <f aca="false">IF(X206="","",IF(X206="-","-",IF(UPPER(X206)="AB","+",VLOOKUP(X206,'විෂය තොරතුරු'!$P$24:$Q$28,2))))</f>
        <v/>
      </c>
      <c r="BJ206" s="168" t="str">
        <f aca="false">IF(Y206="","",IF(Y206="-","-",IF(UPPER(Y206)="AB","+",VLOOKUP(Y206,'විෂය තොරතුරු'!$P$24:$Q$28,2))))</f>
        <v/>
      </c>
      <c r="BK206" s="168" t="str">
        <f aca="false">IF(Z206="","",IF(Z206="-","-",IF(UPPER(Z206)="AB","+",VLOOKUP(Z206,'විෂය තොරතුරු'!$P$24:$Q$28,2))))</f>
        <v/>
      </c>
      <c r="BL206" s="168" t="str">
        <f aca="false">IF(AA206="","",IF(AA206="-","-",IF(UPPER(AA206)="AB","+",VLOOKUP(AA206,'විෂය තොරතුරු'!$P$24:$Q$28,2))))</f>
        <v>S</v>
      </c>
      <c r="BM206" s="168" t="str">
        <f aca="false">IF(AB206="","",IF(AB206="-","-",IF(UPPER(AB206)="AB","+",VLOOKUP(AB206,'විෂය තොරතුරු'!$P$24:$Q$28,2))))</f>
        <v/>
      </c>
      <c r="BN206" s="168" t="str">
        <f aca="false">IF(AC206="","",IF(AC206="-","-",IF(UPPER(AC206)="AB","+",VLOOKUP(AC206,'විෂය තොරතුරු'!$P$24:$Q$28,2))))</f>
        <v/>
      </c>
      <c r="BO206" s="169" t="str">
        <f aca="false">IF(AD206="","",IF(AD206="-","-",IF(UPPER(AD206)="AB","+",VLOOKUP(AD206,'විෂය තොරතුරු'!$P$24:$Q$28,2))))</f>
        <v/>
      </c>
      <c r="BP206" s="171" t="str">
        <f aca="false">IF(AE206="","",IF(AE206="-","-",IF(UPPER(AE206)="AB","+",VLOOKUP(AE206,'විෂය තොරතුරු'!$P$24:$Q$28,2))))</f>
        <v>S</v>
      </c>
      <c r="BQ206" s="168" t="str">
        <f aca="false">IF(AF206="","",IF(AF206="-","-",IF(UPPER(AF206)="AB","+",VLOOKUP(AF206,'විෂය තොරතුරු'!$P$24:$Q$28,2))))</f>
        <v/>
      </c>
      <c r="BR206" s="168" t="str">
        <f aca="false">IF(AG206="","",IF(AG206="-","-",IF(UPPER(AG206)="AB","+",VLOOKUP(AG206,'විෂය තොරතුරු'!$P$24:$Q$28,2))))</f>
        <v/>
      </c>
      <c r="BS206" s="168" t="str">
        <f aca="false">IF(AH206="","",IF(AH206="-","-",IF(UPPER(AH206)="AB","+",VLOOKUP(AH206,'විෂය තොරතුරු'!$P$24:$Q$28,2))))</f>
        <v/>
      </c>
      <c r="BT206" s="168" t="str">
        <f aca="false">IF(AI206="","",IF(AI206="-","-",IF(UPPER(AI206)="AB","+",VLOOKUP(AI206,'විෂය තොරතුරු'!$P$24:$Q$28,2))))</f>
        <v/>
      </c>
      <c r="BU206" s="168" t="str">
        <f aca="false">IF(AJ206="","",IF(AJ206="-","-",IF(UPPER(AJ206)="AB","+",VLOOKUP(AJ206,'විෂය තොරතුරු'!$P$24:$Q$28,2))))</f>
        <v/>
      </c>
      <c r="BV206" s="168" t="str">
        <f aca="false">IF(AK206="","",IF(AK206="-","-",IF(UPPER(AK206)="AB","+",VLOOKUP(AK206,'විෂය තොරතුරු'!$P$24:$Q$28,2))))</f>
        <v/>
      </c>
      <c r="BW206" s="169" t="str">
        <f aca="false">IF(AL206="","",IF(AL206="-","-",IF(UPPER(AL206)="AB","+",VLOOKUP(AL206,'විෂය තොරතුරු'!$P$24:$Q$28,2))))</f>
        <v/>
      </c>
      <c r="BX206" s="171" t="n">
        <f aca="false">IF($B206="","",COUNTIF($AP206:$BW206,"A"))</f>
        <v>0</v>
      </c>
      <c r="BY206" s="171" t="n">
        <f aca="false">IF($B206="","",COUNTIF($AP206:$BW206,"B"))</f>
        <v>0</v>
      </c>
      <c r="BZ206" s="171" t="n">
        <f aca="false">IF($B206="","",COUNTIF($AP206:$BW206,"C"))</f>
        <v>1</v>
      </c>
      <c r="CA206" s="171" t="n">
        <f aca="false">IF($B206="","",COUNTIF($AP206:$BW206,"S"))</f>
        <v>2</v>
      </c>
      <c r="CB206" s="171" t="n">
        <f aca="false">IF($B206="","",COUNTIF($AP206:$BW206,"W"))</f>
        <v>0</v>
      </c>
      <c r="CC206" s="171" t="n">
        <f aca="false">IF(B206="","",SUM(BX206:CA206))</f>
        <v>3</v>
      </c>
      <c r="CD206" s="169" t="n">
        <f aca="false">IF(B206="","",SUM(BX206:BZ206))</f>
        <v>1</v>
      </c>
      <c r="CE206" s="172" t="str">
        <f aca="false">IF(B206="","",IF(AND(CC206&gt;=6,CD206&gt;=3,OR(E206&gt;=35,F206&gt;=35),L206&gt;=35),"6/3 සමත්",IF(AND(CC206&gt;=5,CD206&gt;=3,OR(E206&gt;=35,F206&gt;=35,L206&gt;=35)),"5/3 සමත්",IF(AND(CC206&gt;=4,CD206&gt;=1,OR(E206&gt;=20,F206&gt;=20,L206&gt;=20)),"සමත් කළ හැකි",IF(CB206=9,"W9","අසමත් ?")))))</f>
        <v>අසමත් ?</v>
      </c>
    </row>
    <row r="207" customFormat="false" ht="13.8" hidden="false" customHeight="false" outlineLevel="0" collapsed="false">
      <c r="A207" s="160" t="n">
        <v>22</v>
      </c>
      <c r="B207" s="370" t="s">
        <v>512</v>
      </c>
      <c r="C207" s="161"/>
      <c r="D207" s="162"/>
      <c r="E207" s="163"/>
      <c r="F207" s="164"/>
      <c r="G207" s="163"/>
      <c r="H207" s="165"/>
      <c r="I207" s="165"/>
      <c r="J207" s="164"/>
      <c r="K207" s="163"/>
      <c r="L207" s="165"/>
      <c r="M207" s="165"/>
      <c r="N207" s="164"/>
      <c r="O207" s="163" t="n">
        <v>75</v>
      </c>
      <c r="P207" s="165"/>
      <c r="Q207" s="165"/>
      <c r="R207" s="165"/>
      <c r="S207" s="165"/>
      <c r="T207" s="165"/>
      <c r="U207" s="165"/>
      <c r="V207" s="164"/>
      <c r="W207" s="163" t="n">
        <v>80</v>
      </c>
      <c r="X207" s="165"/>
      <c r="Y207" s="165"/>
      <c r="Z207" s="165"/>
      <c r="AA207" s="165"/>
      <c r="AB207" s="165"/>
      <c r="AC207" s="165"/>
      <c r="AD207" s="164"/>
      <c r="AE207" s="163"/>
      <c r="AF207" s="165"/>
      <c r="AG207" s="165"/>
      <c r="AH207" s="165"/>
      <c r="AI207" s="165"/>
      <c r="AJ207" s="165"/>
      <c r="AK207" s="165"/>
      <c r="AL207" s="166"/>
      <c r="AM207" s="167" t="n">
        <f aca="false">IF(B207="","",SUM(E207:AL207))</f>
        <v>155</v>
      </c>
      <c r="AN207" s="168" t="n">
        <f aca="false">IF(B207="","",AM207/9)</f>
        <v>17.2222222222222</v>
      </c>
      <c r="AO207" s="169" t="n">
        <f aca="false">IF(B207="","",IF(AM207=0,"-",RANK(AM207,$AM$186:$AM$235,0)))</f>
        <v>16</v>
      </c>
      <c r="AP207" s="167" t="str">
        <f aca="false">IF(E207="","",IF(E207="-","-",IF(UPPER(E207)="AB","+",VLOOKUP(E207,'විෂය තොරතුරු'!$P$24:$Q$28,2))))</f>
        <v/>
      </c>
      <c r="AQ207" s="168" t="str">
        <f aca="false">IF(F207="","",IF(F207="-","-",IF(UPPER(F207)="AB","+",VLOOKUP(F207,'විෂය තොරතුරු'!$P$24:$Q$28,2))))</f>
        <v/>
      </c>
      <c r="AR207" s="168" t="str">
        <f aca="false">IF(G207="","",IF(G207="-","-",IF(UPPER(G207)="AB","+",VLOOKUP(G207,'විෂය තොරතුරු'!$P$24:$Q$28,2))))</f>
        <v/>
      </c>
      <c r="AS207" s="168" t="str">
        <f aca="false">IF(H207="","",IF(H207="-","-",IF(UPPER(H207)="AB","+",VLOOKUP(H207,'විෂය තොරතුරු'!$P$24:$Q$28,2))))</f>
        <v/>
      </c>
      <c r="AT207" s="168" t="str">
        <f aca="false">IF(I207="","",IF(I207="-","-",IF(UPPER(I207)="AB","+",VLOOKUP(I207,'විෂය තොරතුරු'!$P$24:$Q$28,2))))</f>
        <v/>
      </c>
      <c r="AU207" s="170" t="str">
        <f aca="false">IF(J207="","",IF(J207="-","-",IF(UPPER(J207)="AB","+",VLOOKUP(J207,'විෂය තොරතුරු'!$P$24:$Q$28,2))))</f>
        <v/>
      </c>
      <c r="AV207" s="171" t="str">
        <f aca="false">IF(K207="","",IF(K207="-","-",IF(UPPER(K207)="AB","+",VLOOKUP(K207,'විෂය තොරතුරු'!$P$24:$Q$28,2))))</f>
        <v/>
      </c>
      <c r="AW207" s="168" t="str">
        <f aca="false">IF(L207="","",IF(L207="-","-",IF(UPPER(L207)="AB","+",VLOOKUP(L207,'විෂය තොරතුරු'!$P$24:$Q$28,2))))</f>
        <v/>
      </c>
      <c r="AX207" s="168" t="str">
        <f aca="false">IF(M207="","",IF(M207="-","-",IF(UPPER(M207)="AB","+",VLOOKUP(M207,'විෂය තොරතුරු'!$P$24:$Q$28,2))))</f>
        <v/>
      </c>
      <c r="AY207" s="169" t="str">
        <f aca="false">IF(N207="","",IF(N207="-","-",IF(UPPER(N207)="AB","+",VLOOKUP(N207,'විෂය තොරතුරු'!$P$24:$Q$28,2))))</f>
        <v/>
      </c>
      <c r="AZ207" s="167" t="str">
        <f aca="false">IF(O207="","",IF(O207="-","-",IF(UPPER(O207)="AB","+",VLOOKUP(O207,'විෂය තොරතුරු'!$P$24:$Q$28,2))))</f>
        <v>A</v>
      </c>
      <c r="BA207" s="168" t="str">
        <f aca="false">IF(P207="","",IF(P207="-","-",IF(UPPER(P207)="AB","+",VLOOKUP(P207,'විෂය තොරතුරු'!$P$24:$Q$28,2))))</f>
        <v/>
      </c>
      <c r="BB207" s="168" t="str">
        <f aca="false">IF(Q207="","",IF(Q207="-","-",IF(UPPER(Q207)="AB","+",VLOOKUP(Q207,'විෂය තොරතුරු'!$P$24:$Q$28,2))))</f>
        <v/>
      </c>
      <c r="BC207" s="168" t="str">
        <f aca="false">IF(R207="","",IF(R207="-","-",IF(UPPER(R207)="AB","+",VLOOKUP(R207,'විෂය තොරතුරු'!$P$24:$Q$28,2))))</f>
        <v/>
      </c>
      <c r="BD207" s="168" t="str">
        <f aca="false">IF(S207="","",IF(S207="-","-",IF(UPPER(S207)="AB","+",VLOOKUP(S207,'විෂය තොරතුරු'!$P$24:$Q$28,2))))</f>
        <v/>
      </c>
      <c r="BE207" s="168" t="str">
        <f aca="false">IF(T207="","",IF(T207="-","-",IF(UPPER(T207)="AB","+",VLOOKUP(T207,'විෂය තොරතුරු'!$P$24:$Q$28,2))))</f>
        <v/>
      </c>
      <c r="BF207" s="168" t="str">
        <f aca="false">IF(U207="","",IF(U207="-","-",IF(UPPER(U207)="AB","+",VLOOKUP(U207,'විෂය තොරතුරු'!$P$24:$Q$28,2))))</f>
        <v/>
      </c>
      <c r="BG207" s="170" t="str">
        <f aca="false">IF(V207="","",IF(V207="-","-",IF(UPPER(V207)="AB","+",VLOOKUP(V207,'විෂය තොරතුරු'!$P$24:$Q$28,2))))</f>
        <v/>
      </c>
      <c r="BH207" s="171" t="str">
        <f aca="false">IF(W207="","",IF(W207="-","-",IF(UPPER(W207)="AB","+",VLOOKUP(W207,'විෂය තොරතුරු'!$P$24:$Q$28,2))))</f>
        <v>A</v>
      </c>
      <c r="BI207" s="168" t="str">
        <f aca="false">IF(X207="","",IF(X207="-","-",IF(UPPER(X207)="AB","+",VLOOKUP(X207,'විෂය තොරතුරු'!$P$24:$Q$28,2))))</f>
        <v/>
      </c>
      <c r="BJ207" s="168" t="str">
        <f aca="false">IF(Y207="","",IF(Y207="-","-",IF(UPPER(Y207)="AB","+",VLOOKUP(Y207,'විෂය තොරතුරු'!$P$24:$Q$28,2))))</f>
        <v/>
      </c>
      <c r="BK207" s="168" t="str">
        <f aca="false">IF(Z207="","",IF(Z207="-","-",IF(UPPER(Z207)="AB","+",VLOOKUP(Z207,'විෂය තොරතුරු'!$P$24:$Q$28,2))))</f>
        <v/>
      </c>
      <c r="BL207" s="168" t="str">
        <f aca="false">IF(AA207="","",IF(AA207="-","-",IF(UPPER(AA207)="AB","+",VLOOKUP(AA207,'විෂය තොරතුරු'!$P$24:$Q$28,2))))</f>
        <v/>
      </c>
      <c r="BM207" s="168" t="str">
        <f aca="false">IF(AB207="","",IF(AB207="-","-",IF(UPPER(AB207)="AB","+",VLOOKUP(AB207,'විෂය තොරතුරු'!$P$24:$Q$28,2))))</f>
        <v/>
      </c>
      <c r="BN207" s="168" t="str">
        <f aca="false">IF(AC207="","",IF(AC207="-","-",IF(UPPER(AC207)="AB","+",VLOOKUP(AC207,'විෂය තොරතුරු'!$P$24:$Q$28,2))))</f>
        <v/>
      </c>
      <c r="BO207" s="169" t="str">
        <f aca="false">IF(AD207="","",IF(AD207="-","-",IF(UPPER(AD207)="AB","+",VLOOKUP(AD207,'විෂය තොරතුරු'!$P$24:$Q$28,2))))</f>
        <v/>
      </c>
      <c r="BP207" s="171" t="str">
        <f aca="false">IF(AE207="","",IF(AE207="-","-",IF(UPPER(AE207)="AB","+",VLOOKUP(AE207,'විෂය තොරතුරු'!$P$24:$Q$28,2))))</f>
        <v/>
      </c>
      <c r="BQ207" s="168" t="str">
        <f aca="false">IF(AF207="","",IF(AF207="-","-",IF(UPPER(AF207)="AB","+",VLOOKUP(AF207,'විෂය තොරතුරු'!$P$24:$Q$28,2))))</f>
        <v/>
      </c>
      <c r="BR207" s="168" t="str">
        <f aca="false">IF(AG207="","",IF(AG207="-","-",IF(UPPER(AG207)="AB","+",VLOOKUP(AG207,'විෂය තොරතුරු'!$P$24:$Q$28,2))))</f>
        <v/>
      </c>
      <c r="BS207" s="168" t="str">
        <f aca="false">IF(AH207="","",IF(AH207="-","-",IF(UPPER(AH207)="AB","+",VLOOKUP(AH207,'විෂය තොරතුරු'!$P$24:$Q$28,2))))</f>
        <v/>
      </c>
      <c r="BT207" s="168" t="str">
        <f aca="false">IF(AI207="","",IF(AI207="-","-",IF(UPPER(AI207)="AB","+",VLOOKUP(AI207,'විෂය තොරතුරු'!$P$24:$Q$28,2))))</f>
        <v/>
      </c>
      <c r="BU207" s="168" t="str">
        <f aca="false">IF(AJ207="","",IF(AJ207="-","-",IF(UPPER(AJ207)="AB","+",VLOOKUP(AJ207,'විෂය තොරතුරු'!$P$24:$Q$28,2))))</f>
        <v/>
      </c>
      <c r="BV207" s="168" t="str">
        <f aca="false">IF(AK207="","",IF(AK207="-","-",IF(UPPER(AK207)="AB","+",VLOOKUP(AK207,'විෂය තොරතුරු'!$P$24:$Q$28,2))))</f>
        <v/>
      </c>
      <c r="BW207" s="169" t="str">
        <f aca="false">IF(AL207="","",IF(AL207="-","-",IF(UPPER(AL207)="AB","+",VLOOKUP(AL207,'විෂය තොරතුරු'!$P$24:$Q$28,2))))</f>
        <v/>
      </c>
      <c r="BX207" s="171" t="n">
        <f aca="false">IF($B207="","",COUNTIF($AP207:$BW207,"A"))</f>
        <v>2</v>
      </c>
      <c r="BY207" s="171" t="n">
        <f aca="false">IF($B207="","",COUNTIF($AP207:$BW207,"B"))</f>
        <v>0</v>
      </c>
      <c r="BZ207" s="171" t="n">
        <f aca="false">IF($B207="","",COUNTIF($AP207:$BW207,"C"))</f>
        <v>0</v>
      </c>
      <c r="CA207" s="171" t="n">
        <f aca="false">IF($B207="","",COUNTIF($AP207:$BW207,"S"))</f>
        <v>0</v>
      </c>
      <c r="CB207" s="171" t="n">
        <f aca="false">IF($B207="","",COUNTIF($AP207:$BW207,"W"))</f>
        <v>0</v>
      </c>
      <c r="CC207" s="171" t="n">
        <f aca="false">IF(B207="","",SUM(BX207:CA207))</f>
        <v>2</v>
      </c>
      <c r="CD207" s="169" t="n">
        <f aca="false">IF(B207="","",SUM(BX207:BZ207))</f>
        <v>2</v>
      </c>
      <c r="CE207" s="172" t="str">
        <f aca="false">IF(B207="","",IF(AND(CC207&gt;=6,CD207&gt;=3,OR(E207&gt;=35,F207&gt;=35),L207&gt;=35),"6/3 සමත්",IF(AND(CC207&gt;=5,CD207&gt;=3,OR(E207&gt;=35,F207&gt;=35,L207&gt;=35)),"5/3 සමත්",IF(AND(CC207&gt;=4,CD207&gt;=1,OR(E207&gt;=20,F207&gt;=20,L207&gt;=20)),"සමත් කළ හැකි",IF(CB207=9,"W9","අසමත් ?")))))</f>
        <v>අසමත් ?</v>
      </c>
    </row>
    <row r="208" customFormat="false" ht="13.8" hidden="false" customHeight="false" outlineLevel="0" collapsed="false">
      <c r="A208" s="160" t="n">
        <v>23</v>
      </c>
      <c r="B208" s="370" t="s">
        <v>513</v>
      </c>
      <c r="C208" s="161"/>
      <c r="D208" s="162"/>
      <c r="E208" s="163"/>
      <c r="F208" s="164"/>
      <c r="G208" s="163"/>
      <c r="H208" s="165"/>
      <c r="I208" s="165"/>
      <c r="J208" s="164"/>
      <c r="K208" s="163"/>
      <c r="L208" s="165"/>
      <c r="M208" s="165"/>
      <c r="N208" s="164"/>
      <c r="O208" s="163" t="n">
        <v>63</v>
      </c>
      <c r="P208" s="165"/>
      <c r="Q208" s="165"/>
      <c r="R208" s="165"/>
      <c r="S208" s="165"/>
      <c r="T208" s="165"/>
      <c r="U208" s="165"/>
      <c r="V208" s="164"/>
      <c r="W208" s="163" t="n">
        <v>64</v>
      </c>
      <c r="X208" s="165"/>
      <c r="Y208" s="165"/>
      <c r="Z208" s="165"/>
      <c r="AA208" s="165"/>
      <c r="AB208" s="165"/>
      <c r="AC208" s="165"/>
      <c r="AD208" s="164"/>
      <c r="AE208" s="163"/>
      <c r="AF208" s="165"/>
      <c r="AG208" s="165"/>
      <c r="AH208" s="165"/>
      <c r="AI208" s="165"/>
      <c r="AJ208" s="165"/>
      <c r="AK208" s="165"/>
      <c r="AL208" s="166"/>
      <c r="AM208" s="167" t="n">
        <f aca="false">IF(B208="","",SUM(E208:AL208))</f>
        <v>127</v>
      </c>
      <c r="AN208" s="168" t="n">
        <f aca="false">IF(B208="","",AM208/9)</f>
        <v>14.1111111111111</v>
      </c>
      <c r="AO208" s="169" t="n">
        <f aca="false">IF(B208="","",IF(AM208=0,"-",RANK(AM208,$AM$186:$AM$235,0)))</f>
        <v>30</v>
      </c>
      <c r="AP208" s="167" t="str">
        <f aca="false">IF(E208="","",IF(E208="-","-",IF(UPPER(E208)="AB","+",VLOOKUP(E208,'විෂය තොරතුරු'!$P$24:$Q$28,2))))</f>
        <v/>
      </c>
      <c r="AQ208" s="168" t="str">
        <f aca="false">IF(F208="","",IF(F208="-","-",IF(UPPER(F208)="AB","+",VLOOKUP(F208,'විෂය තොරතුරු'!$P$24:$Q$28,2))))</f>
        <v/>
      </c>
      <c r="AR208" s="168" t="str">
        <f aca="false">IF(G208="","",IF(G208="-","-",IF(UPPER(G208)="AB","+",VLOOKUP(G208,'විෂය තොරතුරු'!$P$24:$Q$28,2))))</f>
        <v/>
      </c>
      <c r="AS208" s="168" t="str">
        <f aca="false">IF(H208="","",IF(H208="-","-",IF(UPPER(H208)="AB","+",VLOOKUP(H208,'විෂය තොරතුරු'!$P$24:$Q$28,2))))</f>
        <v/>
      </c>
      <c r="AT208" s="168" t="str">
        <f aca="false">IF(I208="","",IF(I208="-","-",IF(UPPER(I208)="AB","+",VLOOKUP(I208,'විෂය තොරතුරු'!$P$24:$Q$28,2))))</f>
        <v/>
      </c>
      <c r="AU208" s="170" t="str">
        <f aca="false">IF(J208="","",IF(J208="-","-",IF(UPPER(J208)="AB","+",VLOOKUP(J208,'විෂය තොරතුරු'!$P$24:$Q$28,2))))</f>
        <v/>
      </c>
      <c r="AV208" s="171" t="str">
        <f aca="false">IF(K208="","",IF(K208="-","-",IF(UPPER(K208)="AB","+",VLOOKUP(K208,'විෂය තොරතුරු'!$P$24:$Q$28,2))))</f>
        <v/>
      </c>
      <c r="AW208" s="168" t="str">
        <f aca="false">IF(L208="","",IF(L208="-","-",IF(UPPER(L208)="AB","+",VLOOKUP(L208,'විෂය තොරතුරු'!$P$24:$Q$28,2))))</f>
        <v/>
      </c>
      <c r="AX208" s="168" t="str">
        <f aca="false">IF(M208="","",IF(M208="-","-",IF(UPPER(M208)="AB","+",VLOOKUP(M208,'විෂය තොරතුරු'!$P$24:$Q$28,2))))</f>
        <v/>
      </c>
      <c r="AY208" s="169" t="str">
        <f aca="false">IF(N208="","",IF(N208="-","-",IF(UPPER(N208)="AB","+",VLOOKUP(N208,'විෂය තොරතුරු'!$P$24:$Q$28,2))))</f>
        <v/>
      </c>
      <c r="AZ208" s="167" t="str">
        <f aca="false">IF(O208="","",IF(O208="-","-",IF(UPPER(O208)="AB","+",VLOOKUP(O208,'විෂය තොරතුරු'!$P$24:$Q$28,2))))</f>
        <v>C</v>
      </c>
      <c r="BA208" s="168" t="str">
        <f aca="false">IF(P208="","",IF(P208="-","-",IF(UPPER(P208)="AB","+",VLOOKUP(P208,'විෂය තොරතුරු'!$P$24:$Q$28,2))))</f>
        <v/>
      </c>
      <c r="BB208" s="168" t="str">
        <f aca="false">IF(Q208="","",IF(Q208="-","-",IF(UPPER(Q208)="AB","+",VLOOKUP(Q208,'විෂය තොරතුරු'!$P$24:$Q$28,2))))</f>
        <v/>
      </c>
      <c r="BC208" s="168" t="str">
        <f aca="false">IF(R208="","",IF(R208="-","-",IF(UPPER(R208)="AB","+",VLOOKUP(R208,'විෂය තොරතුරු'!$P$24:$Q$28,2))))</f>
        <v/>
      </c>
      <c r="BD208" s="168" t="str">
        <f aca="false">IF(S208="","",IF(S208="-","-",IF(UPPER(S208)="AB","+",VLOOKUP(S208,'විෂය තොරතුරු'!$P$24:$Q$28,2))))</f>
        <v/>
      </c>
      <c r="BE208" s="168" t="str">
        <f aca="false">IF(T208="","",IF(T208="-","-",IF(UPPER(T208)="AB","+",VLOOKUP(T208,'විෂය තොරතුරු'!$P$24:$Q$28,2))))</f>
        <v/>
      </c>
      <c r="BF208" s="168" t="str">
        <f aca="false">IF(U208="","",IF(U208="-","-",IF(UPPER(U208)="AB","+",VLOOKUP(U208,'විෂය තොරතුරු'!$P$24:$Q$28,2))))</f>
        <v/>
      </c>
      <c r="BG208" s="170" t="str">
        <f aca="false">IF(V208="","",IF(V208="-","-",IF(UPPER(V208)="AB","+",VLOOKUP(V208,'විෂය තොරතුරු'!$P$24:$Q$28,2))))</f>
        <v/>
      </c>
      <c r="BH208" s="171" t="str">
        <f aca="false">IF(W208="","",IF(W208="-","-",IF(UPPER(W208)="AB","+",VLOOKUP(W208,'විෂය තොරතුරු'!$P$24:$Q$28,2))))</f>
        <v>C</v>
      </c>
      <c r="BI208" s="168" t="str">
        <f aca="false">IF(X208="","",IF(X208="-","-",IF(UPPER(X208)="AB","+",VLOOKUP(X208,'විෂය තොරතුරු'!$P$24:$Q$28,2))))</f>
        <v/>
      </c>
      <c r="BJ208" s="168" t="str">
        <f aca="false">IF(Y208="","",IF(Y208="-","-",IF(UPPER(Y208)="AB","+",VLOOKUP(Y208,'විෂය තොරතුරු'!$P$24:$Q$28,2))))</f>
        <v/>
      </c>
      <c r="BK208" s="168" t="str">
        <f aca="false">IF(Z208="","",IF(Z208="-","-",IF(UPPER(Z208)="AB","+",VLOOKUP(Z208,'විෂය තොරතුරු'!$P$24:$Q$28,2))))</f>
        <v/>
      </c>
      <c r="BL208" s="168" t="str">
        <f aca="false">IF(AA208="","",IF(AA208="-","-",IF(UPPER(AA208)="AB","+",VLOOKUP(AA208,'විෂය තොරතුරු'!$P$24:$Q$28,2))))</f>
        <v/>
      </c>
      <c r="BM208" s="168" t="str">
        <f aca="false">IF(AB208="","",IF(AB208="-","-",IF(UPPER(AB208)="AB","+",VLOOKUP(AB208,'විෂය තොරතුරු'!$P$24:$Q$28,2))))</f>
        <v/>
      </c>
      <c r="BN208" s="168" t="str">
        <f aca="false">IF(AC208="","",IF(AC208="-","-",IF(UPPER(AC208)="AB","+",VLOOKUP(AC208,'විෂය තොරතුරු'!$P$24:$Q$28,2))))</f>
        <v/>
      </c>
      <c r="BO208" s="169" t="str">
        <f aca="false">IF(AD208="","",IF(AD208="-","-",IF(UPPER(AD208)="AB","+",VLOOKUP(AD208,'විෂය තොරතුරු'!$P$24:$Q$28,2))))</f>
        <v/>
      </c>
      <c r="BP208" s="171" t="str">
        <f aca="false">IF(AE208="","",IF(AE208="-","-",IF(UPPER(AE208)="AB","+",VLOOKUP(AE208,'විෂය තොරතුරු'!$P$24:$Q$28,2))))</f>
        <v/>
      </c>
      <c r="BQ208" s="168" t="str">
        <f aca="false">IF(AF208="","",IF(AF208="-","-",IF(UPPER(AF208)="AB","+",VLOOKUP(AF208,'විෂය තොරතුරු'!$P$24:$Q$28,2))))</f>
        <v/>
      </c>
      <c r="BR208" s="168" t="str">
        <f aca="false">IF(AG208="","",IF(AG208="-","-",IF(UPPER(AG208)="AB","+",VLOOKUP(AG208,'විෂය තොරතුරු'!$P$24:$Q$28,2))))</f>
        <v/>
      </c>
      <c r="BS208" s="168" t="str">
        <f aca="false">IF(AH208="","",IF(AH208="-","-",IF(UPPER(AH208)="AB","+",VLOOKUP(AH208,'විෂය තොරතුරු'!$P$24:$Q$28,2))))</f>
        <v/>
      </c>
      <c r="BT208" s="168" t="str">
        <f aca="false">IF(AI208="","",IF(AI208="-","-",IF(UPPER(AI208)="AB","+",VLOOKUP(AI208,'විෂය තොරතුරු'!$P$24:$Q$28,2))))</f>
        <v/>
      </c>
      <c r="BU208" s="168" t="str">
        <f aca="false">IF(AJ208="","",IF(AJ208="-","-",IF(UPPER(AJ208)="AB","+",VLOOKUP(AJ208,'විෂය තොරතුරු'!$P$24:$Q$28,2))))</f>
        <v/>
      </c>
      <c r="BV208" s="168" t="str">
        <f aca="false">IF(AK208="","",IF(AK208="-","-",IF(UPPER(AK208)="AB","+",VLOOKUP(AK208,'විෂය තොරතුරු'!$P$24:$Q$28,2))))</f>
        <v/>
      </c>
      <c r="BW208" s="169" t="str">
        <f aca="false">IF(AL208="","",IF(AL208="-","-",IF(UPPER(AL208)="AB","+",VLOOKUP(AL208,'විෂය තොරතුරු'!$P$24:$Q$28,2))))</f>
        <v/>
      </c>
      <c r="BX208" s="171" t="n">
        <f aca="false">IF($B208="","",COUNTIF($AP208:$BW208,"A"))</f>
        <v>0</v>
      </c>
      <c r="BY208" s="171" t="n">
        <f aca="false">IF($B208="","",COUNTIF($AP208:$BW208,"B"))</f>
        <v>0</v>
      </c>
      <c r="BZ208" s="171" t="n">
        <f aca="false">IF($B208="","",COUNTIF($AP208:$BW208,"C"))</f>
        <v>2</v>
      </c>
      <c r="CA208" s="171" t="n">
        <f aca="false">IF($B208="","",COUNTIF($AP208:$BW208,"S"))</f>
        <v>0</v>
      </c>
      <c r="CB208" s="171" t="n">
        <f aca="false">IF($B208="","",COUNTIF($AP208:$BW208,"W"))</f>
        <v>0</v>
      </c>
      <c r="CC208" s="171" t="n">
        <f aca="false">IF(B208="","",SUM(BX208:CA208))</f>
        <v>2</v>
      </c>
      <c r="CD208" s="169" t="n">
        <f aca="false">IF(B208="","",SUM(BX208:BZ208))</f>
        <v>2</v>
      </c>
      <c r="CE208" s="172" t="str">
        <f aca="false">IF(B208="","",IF(AND(CC208&gt;=6,CD208&gt;=3,OR(E208&gt;=35,F208&gt;=35),L208&gt;=35),"6/3 සමත්",IF(AND(CC208&gt;=5,CD208&gt;=3,OR(E208&gt;=35,F208&gt;=35,L208&gt;=35)),"5/3 සමත්",IF(AND(CC208&gt;=4,CD208&gt;=1,OR(E208&gt;=20,F208&gt;=20,L208&gt;=20)),"සමත් කළ හැකි",IF(CB208=9,"W9","අසමත් ?")))))</f>
        <v>අසමත් ?</v>
      </c>
    </row>
    <row r="209" customFormat="false" ht="13.8" hidden="false" customHeight="false" outlineLevel="0" collapsed="false">
      <c r="A209" s="160" t="n">
        <v>24</v>
      </c>
      <c r="B209" s="370" t="s">
        <v>514</v>
      </c>
      <c r="C209" s="161"/>
      <c r="D209" s="162"/>
      <c r="E209" s="163"/>
      <c r="F209" s="164"/>
      <c r="G209" s="163"/>
      <c r="H209" s="165"/>
      <c r="I209" s="165"/>
      <c r="J209" s="164"/>
      <c r="K209" s="163"/>
      <c r="L209" s="165"/>
      <c r="M209" s="165"/>
      <c r="N209" s="164"/>
      <c r="O209" s="163"/>
      <c r="P209" s="165" t="n">
        <v>51</v>
      </c>
      <c r="Q209" s="165"/>
      <c r="R209" s="165"/>
      <c r="S209" s="165"/>
      <c r="T209" s="165"/>
      <c r="U209" s="165"/>
      <c r="V209" s="164"/>
      <c r="W209" s="163"/>
      <c r="X209" s="165"/>
      <c r="Y209" s="165" t="n">
        <v>50</v>
      </c>
      <c r="Z209" s="165"/>
      <c r="AA209" s="165"/>
      <c r="AB209" s="165"/>
      <c r="AC209" s="165"/>
      <c r="AD209" s="164"/>
      <c r="AE209" s="163"/>
      <c r="AF209" s="165"/>
      <c r="AG209" s="165"/>
      <c r="AH209" s="165"/>
      <c r="AI209" s="165"/>
      <c r="AJ209" s="165"/>
      <c r="AK209" s="165"/>
      <c r="AL209" s="166"/>
      <c r="AM209" s="167" t="n">
        <f aca="false">IF(B209="","",SUM(E209:AL209))</f>
        <v>101</v>
      </c>
      <c r="AN209" s="168" t="n">
        <f aca="false">IF(B209="","",AM209/9)</f>
        <v>11.2222222222222</v>
      </c>
      <c r="AO209" s="169" t="n">
        <f aca="false">IF(B209="","",IF(AM209=0,"-",RANK(AM209,$AM$186:$AM$235,0)))</f>
        <v>38</v>
      </c>
      <c r="AP209" s="167" t="str">
        <f aca="false">IF(E209="","",IF(E209="-","-",IF(UPPER(E209)="AB","+",VLOOKUP(E209,'විෂය තොරතුරු'!$P$24:$Q$28,2))))</f>
        <v/>
      </c>
      <c r="AQ209" s="168" t="str">
        <f aca="false">IF(F209="","",IF(F209="-","-",IF(UPPER(F209)="AB","+",VLOOKUP(F209,'විෂය තොරතුරු'!$P$24:$Q$28,2))))</f>
        <v/>
      </c>
      <c r="AR209" s="168" t="str">
        <f aca="false">IF(G209="","",IF(G209="-","-",IF(UPPER(G209)="AB","+",VLOOKUP(G209,'විෂය තොරතුරු'!$P$24:$Q$28,2))))</f>
        <v/>
      </c>
      <c r="AS209" s="168" t="str">
        <f aca="false">IF(H209="","",IF(H209="-","-",IF(UPPER(H209)="AB","+",VLOOKUP(H209,'විෂය තොරතුරු'!$P$24:$Q$28,2))))</f>
        <v/>
      </c>
      <c r="AT209" s="168" t="str">
        <f aca="false">IF(I209="","",IF(I209="-","-",IF(UPPER(I209)="AB","+",VLOOKUP(I209,'විෂය තොරතුරු'!$P$24:$Q$28,2))))</f>
        <v/>
      </c>
      <c r="AU209" s="170" t="str">
        <f aca="false">IF(J209="","",IF(J209="-","-",IF(UPPER(J209)="AB","+",VLOOKUP(J209,'විෂය තොරතුරු'!$P$24:$Q$28,2))))</f>
        <v/>
      </c>
      <c r="AV209" s="171" t="str">
        <f aca="false">IF(K209="","",IF(K209="-","-",IF(UPPER(K209)="AB","+",VLOOKUP(K209,'විෂය තොරතුරු'!$P$24:$Q$28,2))))</f>
        <v/>
      </c>
      <c r="AW209" s="168" t="str">
        <f aca="false">IF(L209="","",IF(L209="-","-",IF(UPPER(L209)="AB","+",VLOOKUP(L209,'විෂය තොරතුරු'!$P$24:$Q$28,2))))</f>
        <v/>
      </c>
      <c r="AX209" s="168" t="str">
        <f aca="false">IF(M209="","",IF(M209="-","-",IF(UPPER(M209)="AB","+",VLOOKUP(M209,'විෂය තොරතුරු'!$P$24:$Q$28,2))))</f>
        <v/>
      </c>
      <c r="AY209" s="169" t="str">
        <f aca="false">IF(N209="","",IF(N209="-","-",IF(UPPER(N209)="AB","+",VLOOKUP(N209,'විෂය තොරතුරු'!$P$24:$Q$28,2))))</f>
        <v/>
      </c>
      <c r="AZ209" s="167" t="str">
        <f aca="false">IF(O209="","",IF(O209="-","-",IF(UPPER(O209)="AB","+",VLOOKUP(O209,'විෂය තොරතුරු'!$P$24:$Q$28,2))))</f>
        <v/>
      </c>
      <c r="BA209" s="168" t="str">
        <f aca="false">IF(P209="","",IF(P209="-","-",IF(UPPER(P209)="AB","+",VLOOKUP(P209,'විෂය තොරතුරු'!$P$24:$Q$28,2))))</f>
        <v>C</v>
      </c>
      <c r="BB209" s="168" t="str">
        <f aca="false">IF(Q209="","",IF(Q209="-","-",IF(UPPER(Q209)="AB","+",VLOOKUP(Q209,'විෂය තොරතුරු'!$P$24:$Q$28,2))))</f>
        <v/>
      </c>
      <c r="BC209" s="168" t="str">
        <f aca="false">IF(R209="","",IF(R209="-","-",IF(UPPER(R209)="AB","+",VLOOKUP(R209,'විෂය තොරතුරු'!$P$24:$Q$28,2))))</f>
        <v/>
      </c>
      <c r="BD209" s="168" t="str">
        <f aca="false">IF(S209="","",IF(S209="-","-",IF(UPPER(S209)="AB","+",VLOOKUP(S209,'විෂය තොරතුරු'!$P$24:$Q$28,2))))</f>
        <v/>
      </c>
      <c r="BE209" s="168" t="str">
        <f aca="false">IF(T209="","",IF(T209="-","-",IF(UPPER(T209)="AB","+",VLOOKUP(T209,'විෂය තොරතුරු'!$P$24:$Q$28,2))))</f>
        <v/>
      </c>
      <c r="BF209" s="168" t="str">
        <f aca="false">IF(U209="","",IF(U209="-","-",IF(UPPER(U209)="AB","+",VLOOKUP(U209,'විෂය තොරතුරු'!$P$24:$Q$28,2))))</f>
        <v/>
      </c>
      <c r="BG209" s="170" t="str">
        <f aca="false">IF(V209="","",IF(V209="-","-",IF(UPPER(V209)="AB","+",VLOOKUP(V209,'විෂය තොරතුරු'!$P$24:$Q$28,2))))</f>
        <v/>
      </c>
      <c r="BH209" s="171" t="str">
        <f aca="false">IF(W209="","",IF(W209="-","-",IF(UPPER(W209)="AB","+",VLOOKUP(W209,'විෂය තොරතුරු'!$P$24:$Q$28,2))))</f>
        <v/>
      </c>
      <c r="BI209" s="168" t="str">
        <f aca="false">IF(X209="","",IF(X209="-","-",IF(UPPER(X209)="AB","+",VLOOKUP(X209,'විෂය තොරතුරු'!$P$24:$Q$28,2))))</f>
        <v/>
      </c>
      <c r="BJ209" s="168" t="str">
        <f aca="false">IF(Y209="","",IF(Y209="-","-",IF(UPPER(Y209)="AB","+",VLOOKUP(Y209,'විෂය තොරතුරු'!$P$24:$Q$28,2))))</f>
        <v>C</v>
      </c>
      <c r="BK209" s="168" t="str">
        <f aca="false">IF(Z209="","",IF(Z209="-","-",IF(UPPER(Z209)="AB","+",VLOOKUP(Z209,'විෂය තොරතුරු'!$P$24:$Q$28,2))))</f>
        <v/>
      </c>
      <c r="BL209" s="168" t="str">
        <f aca="false">IF(AA209="","",IF(AA209="-","-",IF(UPPER(AA209)="AB","+",VLOOKUP(AA209,'විෂය තොරතුරු'!$P$24:$Q$28,2))))</f>
        <v/>
      </c>
      <c r="BM209" s="168" t="str">
        <f aca="false">IF(AB209="","",IF(AB209="-","-",IF(UPPER(AB209)="AB","+",VLOOKUP(AB209,'විෂය තොරතුරු'!$P$24:$Q$28,2))))</f>
        <v/>
      </c>
      <c r="BN209" s="168" t="str">
        <f aca="false">IF(AC209="","",IF(AC209="-","-",IF(UPPER(AC209)="AB","+",VLOOKUP(AC209,'විෂය තොරතුරු'!$P$24:$Q$28,2))))</f>
        <v/>
      </c>
      <c r="BO209" s="169" t="str">
        <f aca="false">IF(AD209="","",IF(AD209="-","-",IF(UPPER(AD209)="AB","+",VLOOKUP(AD209,'විෂය තොරතුරු'!$P$24:$Q$28,2))))</f>
        <v/>
      </c>
      <c r="BP209" s="171" t="str">
        <f aca="false">IF(AE209="","",IF(AE209="-","-",IF(UPPER(AE209)="AB","+",VLOOKUP(AE209,'විෂය තොරතුරු'!$P$24:$Q$28,2))))</f>
        <v/>
      </c>
      <c r="BQ209" s="168" t="str">
        <f aca="false">IF(AF209="","",IF(AF209="-","-",IF(UPPER(AF209)="AB","+",VLOOKUP(AF209,'විෂය තොරතුරු'!$P$24:$Q$28,2))))</f>
        <v/>
      </c>
      <c r="BR209" s="168" t="str">
        <f aca="false">IF(AG209="","",IF(AG209="-","-",IF(UPPER(AG209)="AB","+",VLOOKUP(AG209,'විෂය තොරතුරු'!$P$24:$Q$28,2))))</f>
        <v/>
      </c>
      <c r="BS209" s="168" t="str">
        <f aca="false">IF(AH209="","",IF(AH209="-","-",IF(UPPER(AH209)="AB","+",VLOOKUP(AH209,'විෂය තොරතුරු'!$P$24:$Q$28,2))))</f>
        <v/>
      </c>
      <c r="BT209" s="168" t="str">
        <f aca="false">IF(AI209="","",IF(AI209="-","-",IF(UPPER(AI209)="AB","+",VLOOKUP(AI209,'විෂය තොරතුරු'!$P$24:$Q$28,2))))</f>
        <v/>
      </c>
      <c r="BU209" s="168" t="str">
        <f aca="false">IF(AJ209="","",IF(AJ209="-","-",IF(UPPER(AJ209)="AB","+",VLOOKUP(AJ209,'විෂය තොරතුරු'!$P$24:$Q$28,2))))</f>
        <v/>
      </c>
      <c r="BV209" s="168" t="str">
        <f aca="false">IF(AK209="","",IF(AK209="-","-",IF(UPPER(AK209)="AB","+",VLOOKUP(AK209,'විෂය තොරතුරු'!$P$24:$Q$28,2))))</f>
        <v/>
      </c>
      <c r="BW209" s="169" t="str">
        <f aca="false">IF(AL209="","",IF(AL209="-","-",IF(UPPER(AL209)="AB","+",VLOOKUP(AL209,'විෂය තොරතුරු'!$P$24:$Q$28,2))))</f>
        <v/>
      </c>
      <c r="BX209" s="171" t="n">
        <f aca="false">IF($B209="","",COUNTIF($AP209:$BW209,"A"))</f>
        <v>0</v>
      </c>
      <c r="BY209" s="171" t="n">
        <f aca="false">IF($B209="","",COUNTIF($AP209:$BW209,"B"))</f>
        <v>0</v>
      </c>
      <c r="BZ209" s="171" t="n">
        <f aca="false">IF($B209="","",COUNTIF($AP209:$BW209,"C"))</f>
        <v>2</v>
      </c>
      <c r="CA209" s="171" t="n">
        <f aca="false">IF($B209="","",COUNTIF($AP209:$BW209,"S"))</f>
        <v>0</v>
      </c>
      <c r="CB209" s="171" t="n">
        <f aca="false">IF($B209="","",COUNTIF($AP209:$BW209,"W"))</f>
        <v>0</v>
      </c>
      <c r="CC209" s="171" t="n">
        <f aca="false">IF(B209="","",SUM(BX209:CA209))</f>
        <v>2</v>
      </c>
      <c r="CD209" s="169" t="n">
        <f aca="false">IF(B209="","",SUM(BX209:BZ209))</f>
        <v>2</v>
      </c>
      <c r="CE209" s="172" t="str">
        <f aca="false">IF(B209="","",IF(AND(CC209&gt;=6,CD209&gt;=3,OR(E209&gt;=35,F209&gt;=35),L209&gt;=35),"6/3 සමත්",IF(AND(CC209&gt;=5,CD209&gt;=3,OR(E209&gt;=35,F209&gt;=35,L209&gt;=35)),"5/3 සමත්",IF(AND(CC209&gt;=4,CD209&gt;=1,OR(E209&gt;=20,F209&gt;=20,L209&gt;=20)),"සමත් කළ හැකි",IF(CB209=9,"W9","අසමත් ?")))))</f>
        <v>අසමත් ?</v>
      </c>
    </row>
    <row r="210" customFormat="false" ht="13.8" hidden="false" customHeight="false" outlineLevel="0" collapsed="false">
      <c r="A210" s="160" t="n">
        <v>25</v>
      </c>
      <c r="B210" s="370" t="s">
        <v>515</v>
      </c>
      <c r="C210" s="161"/>
      <c r="D210" s="162"/>
      <c r="E210" s="163"/>
      <c r="F210" s="164"/>
      <c r="G210" s="163"/>
      <c r="H210" s="165"/>
      <c r="I210" s="165"/>
      <c r="J210" s="164"/>
      <c r="K210" s="163"/>
      <c r="L210" s="165"/>
      <c r="M210" s="165"/>
      <c r="N210" s="164"/>
      <c r="O210" s="163" t="n">
        <v>91</v>
      </c>
      <c r="P210" s="165"/>
      <c r="Q210" s="165"/>
      <c r="R210" s="165"/>
      <c r="S210" s="165"/>
      <c r="T210" s="165"/>
      <c r="U210" s="165"/>
      <c r="V210" s="164"/>
      <c r="W210" s="163"/>
      <c r="X210" s="165"/>
      <c r="Y210" s="165"/>
      <c r="Z210" s="165"/>
      <c r="AA210" s="165"/>
      <c r="AB210" s="165" t="n">
        <v>77</v>
      </c>
      <c r="AC210" s="165"/>
      <c r="AD210" s="164"/>
      <c r="AE210" s="163" t="n">
        <v>82</v>
      </c>
      <c r="AF210" s="165"/>
      <c r="AG210" s="165"/>
      <c r="AH210" s="165"/>
      <c r="AI210" s="165"/>
      <c r="AJ210" s="165"/>
      <c r="AK210" s="165"/>
      <c r="AL210" s="166"/>
      <c r="AM210" s="167" t="n">
        <f aca="false">IF(B210="","",SUM(E210:AL210))</f>
        <v>250</v>
      </c>
      <c r="AN210" s="168" t="n">
        <f aca="false">IF(B210="","",AM210/9)</f>
        <v>27.7777777777778</v>
      </c>
      <c r="AO210" s="169" t="n">
        <f aca="false">IF(B210="","",IF(AM210=0,"-",RANK(AM210,$AM$186:$AM$235,0)))</f>
        <v>3</v>
      </c>
      <c r="AP210" s="167" t="str">
        <f aca="false">IF(E210="","",IF(E210="-","-",IF(UPPER(E210)="AB","+",VLOOKUP(E210,'විෂය තොරතුරු'!$P$24:$Q$28,2))))</f>
        <v/>
      </c>
      <c r="AQ210" s="168" t="str">
        <f aca="false">IF(F210="","",IF(F210="-","-",IF(UPPER(F210)="AB","+",VLOOKUP(F210,'විෂය තොරතුරු'!$P$24:$Q$28,2))))</f>
        <v/>
      </c>
      <c r="AR210" s="168" t="str">
        <f aca="false">IF(G210="","",IF(G210="-","-",IF(UPPER(G210)="AB","+",VLOOKUP(G210,'විෂය තොරතුරු'!$P$24:$Q$28,2))))</f>
        <v/>
      </c>
      <c r="AS210" s="168" t="str">
        <f aca="false">IF(H210="","",IF(H210="-","-",IF(UPPER(H210)="AB","+",VLOOKUP(H210,'විෂය තොරතුරු'!$P$24:$Q$28,2))))</f>
        <v/>
      </c>
      <c r="AT210" s="168" t="str">
        <f aca="false">IF(I210="","",IF(I210="-","-",IF(UPPER(I210)="AB","+",VLOOKUP(I210,'විෂය තොරතුරු'!$P$24:$Q$28,2))))</f>
        <v/>
      </c>
      <c r="AU210" s="170" t="str">
        <f aca="false">IF(J210="","",IF(J210="-","-",IF(UPPER(J210)="AB","+",VLOOKUP(J210,'විෂය තොරතුරු'!$P$24:$Q$28,2))))</f>
        <v/>
      </c>
      <c r="AV210" s="171" t="str">
        <f aca="false">IF(K210="","",IF(K210="-","-",IF(UPPER(K210)="AB","+",VLOOKUP(K210,'විෂය තොරතුරු'!$P$24:$Q$28,2))))</f>
        <v/>
      </c>
      <c r="AW210" s="168" t="str">
        <f aca="false">IF(L210="","",IF(L210="-","-",IF(UPPER(L210)="AB","+",VLOOKUP(L210,'විෂය තොරතුරු'!$P$24:$Q$28,2))))</f>
        <v/>
      </c>
      <c r="AX210" s="168" t="str">
        <f aca="false">IF(M210="","",IF(M210="-","-",IF(UPPER(M210)="AB","+",VLOOKUP(M210,'විෂය තොරතුරු'!$P$24:$Q$28,2))))</f>
        <v/>
      </c>
      <c r="AY210" s="169" t="str">
        <f aca="false">IF(N210="","",IF(N210="-","-",IF(UPPER(N210)="AB","+",VLOOKUP(N210,'විෂය තොරතුරු'!$P$24:$Q$28,2))))</f>
        <v/>
      </c>
      <c r="AZ210" s="167" t="str">
        <f aca="false">IF(O210="","",IF(O210="-","-",IF(UPPER(O210)="AB","+",VLOOKUP(O210,'විෂය තොරතුරු'!$P$24:$Q$28,2))))</f>
        <v>A</v>
      </c>
      <c r="BA210" s="168" t="str">
        <f aca="false">IF(P210="","",IF(P210="-","-",IF(UPPER(P210)="AB","+",VLOOKUP(P210,'විෂය තොරතුරු'!$P$24:$Q$28,2))))</f>
        <v/>
      </c>
      <c r="BB210" s="168" t="str">
        <f aca="false">IF(Q210="","",IF(Q210="-","-",IF(UPPER(Q210)="AB","+",VLOOKUP(Q210,'විෂය තොරතුරු'!$P$24:$Q$28,2))))</f>
        <v/>
      </c>
      <c r="BC210" s="168" t="str">
        <f aca="false">IF(R210="","",IF(R210="-","-",IF(UPPER(R210)="AB","+",VLOOKUP(R210,'විෂය තොරතුරු'!$P$24:$Q$28,2))))</f>
        <v/>
      </c>
      <c r="BD210" s="168" t="str">
        <f aca="false">IF(S210="","",IF(S210="-","-",IF(UPPER(S210)="AB","+",VLOOKUP(S210,'විෂය තොරතුරු'!$P$24:$Q$28,2))))</f>
        <v/>
      </c>
      <c r="BE210" s="168" t="str">
        <f aca="false">IF(T210="","",IF(T210="-","-",IF(UPPER(T210)="AB","+",VLOOKUP(T210,'විෂය තොරතුරු'!$P$24:$Q$28,2))))</f>
        <v/>
      </c>
      <c r="BF210" s="168" t="str">
        <f aca="false">IF(U210="","",IF(U210="-","-",IF(UPPER(U210)="AB","+",VLOOKUP(U210,'විෂය තොරතුරු'!$P$24:$Q$28,2))))</f>
        <v/>
      </c>
      <c r="BG210" s="170" t="str">
        <f aca="false">IF(V210="","",IF(V210="-","-",IF(UPPER(V210)="AB","+",VLOOKUP(V210,'විෂය තොරතුරු'!$P$24:$Q$28,2))))</f>
        <v/>
      </c>
      <c r="BH210" s="171" t="str">
        <f aca="false">IF(W210="","",IF(W210="-","-",IF(UPPER(W210)="AB","+",VLOOKUP(W210,'විෂය තොරතුරු'!$P$24:$Q$28,2))))</f>
        <v/>
      </c>
      <c r="BI210" s="168" t="str">
        <f aca="false">IF(X210="","",IF(X210="-","-",IF(UPPER(X210)="AB","+",VLOOKUP(X210,'විෂය තොරතුරු'!$P$24:$Q$28,2))))</f>
        <v/>
      </c>
      <c r="BJ210" s="168" t="str">
        <f aca="false">IF(Y210="","",IF(Y210="-","-",IF(UPPER(Y210)="AB","+",VLOOKUP(Y210,'විෂය තොරතුරු'!$P$24:$Q$28,2))))</f>
        <v/>
      </c>
      <c r="BK210" s="168" t="str">
        <f aca="false">IF(Z210="","",IF(Z210="-","-",IF(UPPER(Z210)="AB","+",VLOOKUP(Z210,'විෂය තොරතුරු'!$P$24:$Q$28,2))))</f>
        <v/>
      </c>
      <c r="BL210" s="168" t="str">
        <f aca="false">IF(AA210="","",IF(AA210="-","-",IF(UPPER(AA210)="AB","+",VLOOKUP(AA210,'විෂය තොරතුරු'!$P$24:$Q$28,2))))</f>
        <v/>
      </c>
      <c r="BM210" s="168" t="str">
        <f aca="false">IF(AB210="","",IF(AB210="-","-",IF(UPPER(AB210)="AB","+",VLOOKUP(AB210,'විෂය තොරතුරු'!$P$24:$Q$28,2))))</f>
        <v>A</v>
      </c>
      <c r="BN210" s="168" t="str">
        <f aca="false">IF(AC210="","",IF(AC210="-","-",IF(UPPER(AC210)="AB","+",VLOOKUP(AC210,'විෂය තොරතුරු'!$P$24:$Q$28,2))))</f>
        <v/>
      </c>
      <c r="BO210" s="169" t="str">
        <f aca="false">IF(AD210="","",IF(AD210="-","-",IF(UPPER(AD210)="AB","+",VLOOKUP(AD210,'විෂය තොරතුරු'!$P$24:$Q$28,2))))</f>
        <v/>
      </c>
      <c r="BP210" s="171" t="str">
        <f aca="false">IF(AE210="","",IF(AE210="-","-",IF(UPPER(AE210)="AB","+",VLOOKUP(AE210,'විෂය තොරතුරු'!$P$24:$Q$28,2))))</f>
        <v>A</v>
      </c>
      <c r="BQ210" s="168" t="str">
        <f aca="false">IF(AF210="","",IF(AF210="-","-",IF(UPPER(AF210)="AB","+",VLOOKUP(AF210,'විෂය තොරතුරු'!$P$24:$Q$28,2))))</f>
        <v/>
      </c>
      <c r="BR210" s="168" t="str">
        <f aca="false">IF(AG210="","",IF(AG210="-","-",IF(UPPER(AG210)="AB","+",VLOOKUP(AG210,'විෂය තොරතුරු'!$P$24:$Q$28,2))))</f>
        <v/>
      </c>
      <c r="BS210" s="168" t="str">
        <f aca="false">IF(AH210="","",IF(AH210="-","-",IF(UPPER(AH210)="AB","+",VLOOKUP(AH210,'විෂය තොරතුරු'!$P$24:$Q$28,2))))</f>
        <v/>
      </c>
      <c r="BT210" s="168" t="str">
        <f aca="false">IF(AI210="","",IF(AI210="-","-",IF(UPPER(AI210)="AB","+",VLOOKUP(AI210,'විෂය තොරතුරු'!$P$24:$Q$28,2))))</f>
        <v/>
      </c>
      <c r="BU210" s="168" t="str">
        <f aca="false">IF(AJ210="","",IF(AJ210="-","-",IF(UPPER(AJ210)="AB","+",VLOOKUP(AJ210,'විෂය තොරතුරු'!$P$24:$Q$28,2))))</f>
        <v/>
      </c>
      <c r="BV210" s="168" t="str">
        <f aca="false">IF(AK210="","",IF(AK210="-","-",IF(UPPER(AK210)="AB","+",VLOOKUP(AK210,'විෂය තොරතුරු'!$P$24:$Q$28,2))))</f>
        <v/>
      </c>
      <c r="BW210" s="169" t="str">
        <f aca="false">IF(AL210="","",IF(AL210="-","-",IF(UPPER(AL210)="AB","+",VLOOKUP(AL210,'විෂය තොරතුරු'!$P$24:$Q$28,2))))</f>
        <v/>
      </c>
      <c r="BX210" s="171" t="n">
        <f aca="false">IF($B210="","",COUNTIF($AP210:$BW210,"A"))</f>
        <v>3</v>
      </c>
      <c r="BY210" s="171" t="n">
        <f aca="false">IF($B210="","",COUNTIF($AP210:$BW210,"B"))</f>
        <v>0</v>
      </c>
      <c r="BZ210" s="171" t="n">
        <f aca="false">IF($B210="","",COUNTIF($AP210:$BW210,"C"))</f>
        <v>0</v>
      </c>
      <c r="CA210" s="171" t="n">
        <f aca="false">IF($B210="","",COUNTIF($AP210:$BW210,"S"))</f>
        <v>0</v>
      </c>
      <c r="CB210" s="171" t="n">
        <f aca="false">IF($B210="","",COUNTIF($AP210:$BW210,"W"))</f>
        <v>0</v>
      </c>
      <c r="CC210" s="171" t="n">
        <f aca="false">IF(B210="","",SUM(BX210:CA210))</f>
        <v>3</v>
      </c>
      <c r="CD210" s="169" t="n">
        <f aca="false">IF(B210="","",SUM(BX210:BZ210))</f>
        <v>3</v>
      </c>
      <c r="CE210" s="172" t="str">
        <f aca="false">IF(B210="","",IF(AND(CC210&gt;=6,CD210&gt;=3,OR(E210&gt;=35,F210&gt;=35),L210&gt;=35),"6/3 සමත්",IF(AND(CC210&gt;=5,CD210&gt;=3,OR(E210&gt;=35,F210&gt;=35,L210&gt;=35)),"5/3 සමත්",IF(AND(CC210&gt;=4,CD210&gt;=1,OR(E210&gt;=20,F210&gt;=20,L210&gt;=20)),"සමත් කළ හැකි",IF(CB210=9,"W9","අසමත් ?")))))</f>
        <v>අසමත් ?</v>
      </c>
    </row>
    <row r="211" customFormat="false" ht="13.8" hidden="false" customHeight="false" outlineLevel="0" collapsed="false">
      <c r="A211" s="160" t="n">
        <v>26</v>
      </c>
      <c r="B211" s="370" t="s">
        <v>516</v>
      </c>
      <c r="C211" s="161"/>
      <c r="D211" s="162"/>
      <c r="E211" s="163"/>
      <c r="F211" s="164"/>
      <c r="G211" s="163"/>
      <c r="H211" s="165"/>
      <c r="I211" s="165"/>
      <c r="J211" s="164"/>
      <c r="K211" s="163"/>
      <c r="L211" s="165"/>
      <c r="M211" s="165"/>
      <c r="N211" s="164"/>
      <c r="O211" s="163" t="n">
        <v>73</v>
      </c>
      <c r="P211" s="165"/>
      <c r="Q211" s="165"/>
      <c r="R211" s="165"/>
      <c r="S211" s="165"/>
      <c r="T211" s="165"/>
      <c r="U211" s="165"/>
      <c r="V211" s="164"/>
      <c r="W211" s="163"/>
      <c r="X211" s="165"/>
      <c r="Y211" s="165"/>
      <c r="Z211" s="165"/>
      <c r="AA211" s="165"/>
      <c r="AB211" s="165" t="n">
        <v>61</v>
      </c>
      <c r="AC211" s="165"/>
      <c r="AD211" s="164"/>
      <c r="AE211" s="163"/>
      <c r="AF211" s="165"/>
      <c r="AG211" s="165"/>
      <c r="AH211" s="165"/>
      <c r="AI211" s="165"/>
      <c r="AJ211" s="165"/>
      <c r="AK211" s="165"/>
      <c r="AL211" s="166"/>
      <c r="AM211" s="167" t="n">
        <f aca="false">IF(B211="","",SUM(E211:AL211))</f>
        <v>134</v>
      </c>
      <c r="AN211" s="168" t="n">
        <f aca="false">IF(B211="","",AM211/9)</f>
        <v>14.8888888888889</v>
      </c>
      <c r="AO211" s="169" t="n">
        <f aca="false">IF(B211="","",IF(AM211=0,"-",RANK(AM211,$AM$186:$AM$235,0)))</f>
        <v>26</v>
      </c>
      <c r="AP211" s="167" t="str">
        <f aca="false">IF(E211="","",IF(E211="-","-",IF(UPPER(E211)="AB","+",VLOOKUP(E211,'විෂය තොරතුරු'!$P$24:$Q$28,2))))</f>
        <v/>
      </c>
      <c r="AQ211" s="168" t="str">
        <f aca="false">IF(F211="","",IF(F211="-","-",IF(UPPER(F211)="AB","+",VLOOKUP(F211,'විෂය තොරතුරු'!$P$24:$Q$28,2))))</f>
        <v/>
      </c>
      <c r="AR211" s="168" t="str">
        <f aca="false">IF(G211="","",IF(G211="-","-",IF(UPPER(G211)="AB","+",VLOOKUP(G211,'විෂය තොරතුරු'!$P$24:$Q$28,2))))</f>
        <v/>
      </c>
      <c r="AS211" s="168" t="str">
        <f aca="false">IF(H211="","",IF(H211="-","-",IF(UPPER(H211)="AB","+",VLOOKUP(H211,'විෂය තොරතුරු'!$P$24:$Q$28,2))))</f>
        <v/>
      </c>
      <c r="AT211" s="168" t="str">
        <f aca="false">IF(I211="","",IF(I211="-","-",IF(UPPER(I211)="AB","+",VLOOKUP(I211,'විෂය තොරතුරු'!$P$24:$Q$28,2))))</f>
        <v/>
      </c>
      <c r="AU211" s="170" t="str">
        <f aca="false">IF(J211="","",IF(J211="-","-",IF(UPPER(J211)="AB","+",VLOOKUP(J211,'විෂය තොරතුරු'!$P$24:$Q$28,2))))</f>
        <v/>
      </c>
      <c r="AV211" s="171" t="str">
        <f aca="false">IF(K211="","",IF(K211="-","-",IF(UPPER(K211)="AB","+",VLOOKUP(K211,'විෂය තොරතුරු'!$P$24:$Q$28,2))))</f>
        <v/>
      </c>
      <c r="AW211" s="168" t="str">
        <f aca="false">IF(L211="","",IF(L211="-","-",IF(UPPER(L211)="AB","+",VLOOKUP(L211,'විෂය තොරතුරු'!$P$24:$Q$28,2))))</f>
        <v/>
      </c>
      <c r="AX211" s="168" t="str">
        <f aca="false">IF(M211="","",IF(M211="-","-",IF(UPPER(M211)="AB","+",VLOOKUP(M211,'විෂය තොරතුරු'!$P$24:$Q$28,2))))</f>
        <v/>
      </c>
      <c r="AY211" s="169" t="str">
        <f aca="false">IF(N211="","",IF(N211="-","-",IF(UPPER(N211)="AB","+",VLOOKUP(N211,'විෂය තොරතුරු'!$P$24:$Q$28,2))))</f>
        <v/>
      </c>
      <c r="AZ211" s="167" t="str">
        <f aca="false">IF(O211="","",IF(O211="-","-",IF(UPPER(O211)="AB","+",VLOOKUP(O211,'විෂය තොරතුරු'!$P$24:$Q$28,2))))</f>
        <v>B</v>
      </c>
      <c r="BA211" s="168" t="str">
        <f aca="false">IF(P211="","",IF(P211="-","-",IF(UPPER(P211)="AB","+",VLOOKUP(P211,'විෂය තොරතුරු'!$P$24:$Q$28,2))))</f>
        <v/>
      </c>
      <c r="BB211" s="168" t="str">
        <f aca="false">IF(Q211="","",IF(Q211="-","-",IF(UPPER(Q211)="AB","+",VLOOKUP(Q211,'විෂය තොරතුරු'!$P$24:$Q$28,2))))</f>
        <v/>
      </c>
      <c r="BC211" s="168" t="str">
        <f aca="false">IF(R211="","",IF(R211="-","-",IF(UPPER(R211)="AB","+",VLOOKUP(R211,'විෂය තොරතුරු'!$P$24:$Q$28,2))))</f>
        <v/>
      </c>
      <c r="BD211" s="168" t="str">
        <f aca="false">IF(S211="","",IF(S211="-","-",IF(UPPER(S211)="AB","+",VLOOKUP(S211,'විෂය තොරතුරු'!$P$24:$Q$28,2))))</f>
        <v/>
      </c>
      <c r="BE211" s="168" t="str">
        <f aca="false">IF(T211="","",IF(T211="-","-",IF(UPPER(T211)="AB","+",VLOOKUP(T211,'විෂය තොරතුරු'!$P$24:$Q$28,2))))</f>
        <v/>
      </c>
      <c r="BF211" s="168" t="str">
        <f aca="false">IF(U211="","",IF(U211="-","-",IF(UPPER(U211)="AB","+",VLOOKUP(U211,'විෂය තොරතුරු'!$P$24:$Q$28,2))))</f>
        <v/>
      </c>
      <c r="BG211" s="170" t="str">
        <f aca="false">IF(V211="","",IF(V211="-","-",IF(UPPER(V211)="AB","+",VLOOKUP(V211,'විෂය තොරතුරු'!$P$24:$Q$28,2))))</f>
        <v/>
      </c>
      <c r="BH211" s="171" t="str">
        <f aca="false">IF(W211="","",IF(W211="-","-",IF(UPPER(W211)="AB","+",VLOOKUP(W211,'විෂය තොරතුරු'!$P$24:$Q$28,2))))</f>
        <v/>
      </c>
      <c r="BI211" s="168" t="str">
        <f aca="false">IF(X211="","",IF(X211="-","-",IF(UPPER(X211)="AB","+",VLOOKUP(X211,'විෂය තොරතුරු'!$P$24:$Q$28,2))))</f>
        <v/>
      </c>
      <c r="BJ211" s="168" t="str">
        <f aca="false">IF(Y211="","",IF(Y211="-","-",IF(UPPER(Y211)="AB","+",VLOOKUP(Y211,'විෂය තොරතුරු'!$P$24:$Q$28,2))))</f>
        <v/>
      </c>
      <c r="BK211" s="168" t="str">
        <f aca="false">IF(Z211="","",IF(Z211="-","-",IF(UPPER(Z211)="AB","+",VLOOKUP(Z211,'විෂය තොරතුරු'!$P$24:$Q$28,2))))</f>
        <v/>
      </c>
      <c r="BL211" s="168" t="str">
        <f aca="false">IF(AA211="","",IF(AA211="-","-",IF(UPPER(AA211)="AB","+",VLOOKUP(AA211,'විෂය තොරතුරු'!$P$24:$Q$28,2))))</f>
        <v/>
      </c>
      <c r="BM211" s="168" t="str">
        <f aca="false">IF(AB211="","",IF(AB211="-","-",IF(UPPER(AB211)="AB","+",VLOOKUP(AB211,'විෂය තොරතුරු'!$P$24:$Q$28,2))))</f>
        <v>C</v>
      </c>
      <c r="BN211" s="168" t="str">
        <f aca="false">IF(AC211="","",IF(AC211="-","-",IF(UPPER(AC211)="AB","+",VLOOKUP(AC211,'විෂය තොරතුරු'!$P$24:$Q$28,2))))</f>
        <v/>
      </c>
      <c r="BO211" s="169" t="str">
        <f aca="false">IF(AD211="","",IF(AD211="-","-",IF(UPPER(AD211)="AB","+",VLOOKUP(AD211,'විෂය තොරතුරු'!$P$24:$Q$28,2))))</f>
        <v/>
      </c>
      <c r="BP211" s="171" t="str">
        <f aca="false">IF(AE211="","",IF(AE211="-","-",IF(UPPER(AE211)="AB","+",VLOOKUP(AE211,'විෂය තොරතුරු'!$P$24:$Q$28,2))))</f>
        <v/>
      </c>
      <c r="BQ211" s="168" t="str">
        <f aca="false">IF(AF211="","",IF(AF211="-","-",IF(UPPER(AF211)="AB","+",VLOOKUP(AF211,'විෂය තොරතුරු'!$P$24:$Q$28,2))))</f>
        <v/>
      </c>
      <c r="BR211" s="168" t="str">
        <f aca="false">IF(AG211="","",IF(AG211="-","-",IF(UPPER(AG211)="AB","+",VLOOKUP(AG211,'විෂය තොරතුරු'!$P$24:$Q$28,2))))</f>
        <v/>
      </c>
      <c r="BS211" s="168" t="str">
        <f aca="false">IF(AH211="","",IF(AH211="-","-",IF(UPPER(AH211)="AB","+",VLOOKUP(AH211,'විෂය තොරතුරු'!$P$24:$Q$28,2))))</f>
        <v/>
      </c>
      <c r="BT211" s="168" t="str">
        <f aca="false">IF(AI211="","",IF(AI211="-","-",IF(UPPER(AI211)="AB","+",VLOOKUP(AI211,'විෂය තොරතුරු'!$P$24:$Q$28,2))))</f>
        <v/>
      </c>
      <c r="BU211" s="168" t="str">
        <f aca="false">IF(AJ211="","",IF(AJ211="-","-",IF(UPPER(AJ211)="AB","+",VLOOKUP(AJ211,'විෂය තොරතුරු'!$P$24:$Q$28,2))))</f>
        <v/>
      </c>
      <c r="BV211" s="168" t="str">
        <f aca="false">IF(AK211="","",IF(AK211="-","-",IF(UPPER(AK211)="AB","+",VLOOKUP(AK211,'විෂය තොරතුරු'!$P$24:$Q$28,2))))</f>
        <v/>
      </c>
      <c r="BW211" s="169" t="str">
        <f aca="false">IF(AL211="","",IF(AL211="-","-",IF(UPPER(AL211)="AB","+",VLOOKUP(AL211,'විෂය තොරතුරු'!$P$24:$Q$28,2))))</f>
        <v/>
      </c>
      <c r="BX211" s="171" t="n">
        <f aca="false">IF($B211="","",COUNTIF($AP211:$BW211,"A"))</f>
        <v>0</v>
      </c>
      <c r="BY211" s="171" t="n">
        <f aca="false">IF($B211="","",COUNTIF($AP211:$BW211,"B"))</f>
        <v>1</v>
      </c>
      <c r="BZ211" s="171" t="n">
        <f aca="false">IF($B211="","",COUNTIF($AP211:$BW211,"C"))</f>
        <v>1</v>
      </c>
      <c r="CA211" s="171" t="n">
        <f aca="false">IF($B211="","",COUNTIF($AP211:$BW211,"S"))</f>
        <v>0</v>
      </c>
      <c r="CB211" s="171" t="n">
        <f aca="false">IF($B211="","",COUNTIF($AP211:$BW211,"W"))</f>
        <v>0</v>
      </c>
      <c r="CC211" s="171" t="n">
        <f aca="false">IF(B211="","",SUM(BX211:CA211))</f>
        <v>2</v>
      </c>
      <c r="CD211" s="169" t="n">
        <f aca="false">IF(B211="","",SUM(BX211:BZ211))</f>
        <v>2</v>
      </c>
      <c r="CE211" s="172" t="str">
        <f aca="false">IF(B211="","",IF(AND(CC211&gt;=6,CD211&gt;=3,OR(E211&gt;=35,F211&gt;=35),L211&gt;=35),"6/3 සමත්",IF(AND(CC211&gt;=5,CD211&gt;=3,OR(E211&gt;=35,F211&gt;=35,L211&gt;=35)),"5/3 සමත්",IF(AND(CC211&gt;=4,CD211&gt;=1,OR(E211&gt;=20,F211&gt;=20,L211&gt;=20)),"සමත් කළ හැකි",IF(CB211=9,"W9","අසමත් ?")))))</f>
        <v>අසමත් ?</v>
      </c>
    </row>
    <row r="212" customFormat="false" ht="13.8" hidden="false" customHeight="false" outlineLevel="0" collapsed="false">
      <c r="A212" s="160" t="n">
        <v>27</v>
      </c>
      <c r="B212" s="370" t="s">
        <v>517</v>
      </c>
      <c r="C212" s="161"/>
      <c r="D212" s="162"/>
      <c r="E212" s="163"/>
      <c r="F212" s="164"/>
      <c r="G212" s="163"/>
      <c r="H212" s="165"/>
      <c r="I212" s="165"/>
      <c r="J212" s="164"/>
      <c r="K212" s="163"/>
      <c r="L212" s="165"/>
      <c r="M212" s="165"/>
      <c r="N212" s="164"/>
      <c r="O212" s="163" t="n">
        <v>85</v>
      </c>
      <c r="P212" s="165"/>
      <c r="Q212" s="165"/>
      <c r="R212" s="165"/>
      <c r="S212" s="165"/>
      <c r="T212" s="165"/>
      <c r="U212" s="165"/>
      <c r="V212" s="164"/>
      <c r="W212" s="163" t="n">
        <v>81</v>
      </c>
      <c r="X212" s="165"/>
      <c r="Y212" s="165"/>
      <c r="Z212" s="165"/>
      <c r="AA212" s="165"/>
      <c r="AB212" s="165"/>
      <c r="AC212" s="165"/>
      <c r="AD212" s="164"/>
      <c r="AE212" s="163"/>
      <c r="AF212" s="165"/>
      <c r="AG212" s="165"/>
      <c r="AH212" s="165"/>
      <c r="AI212" s="165"/>
      <c r="AJ212" s="165"/>
      <c r="AK212" s="165"/>
      <c r="AL212" s="166"/>
      <c r="AM212" s="167" t="n">
        <f aca="false">IF(B212="","",SUM(E212:AL212))</f>
        <v>166</v>
      </c>
      <c r="AN212" s="168" t="n">
        <f aca="false">IF(B212="","",AM212/9)</f>
        <v>18.4444444444444</v>
      </c>
      <c r="AO212" s="169" t="n">
        <f aca="false">IF(B212="","",IF(AM212=0,"-",RANK(AM212,$AM$186:$AM$235,0)))</f>
        <v>12</v>
      </c>
      <c r="AP212" s="167" t="str">
        <f aca="false">IF(E212="","",IF(E212="-","-",IF(UPPER(E212)="AB","+",VLOOKUP(E212,'විෂය තොරතුරු'!$P$24:$Q$28,2))))</f>
        <v/>
      </c>
      <c r="AQ212" s="168" t="str">
        <f aca="false">IF(F212="","",IF(F212="-","-",IF(UPPER(F212)="AB","+",VLOOKUP(F212,'විෂය තොරතුරු'!$P$24:$Q$28,2))))</f>
        <v/>
      </c>
      <c r="AR212" s="168" t="str">
        <f aca="false">IF(G212="","",IF(G212="-","-",IF(UPPER(G212)="AB","+",VLOOKUP(G212,'විෂය තොරතුරු'!$P$24:$Q$28,2))))</f>
        <v/>
      </c>
      <c r="AS212" s="168" t="str">
        <f aca="false">IF(H212="","",IF(H212="-","-",IF(UPPER(H212)="AB","+",VLOOKUP(H212,'විෂය තොරතුරු'!$P$24:$Q$28,2))))</f>
        <v/>
      </c>
      <c r="AT212" s="168" t="str">
        <f aca="false">IF(I212="","",IF(I212="-","-",IF(UPPER(I212)="AB","+",VLOOKUP(I212,'විෂය තොරතුරු'!$P$24:$Q$28,2))))</f>
        <v/>
      </c>
      <c r="AU212" s="170" t="str">
        <f aca="false">IF(J212="","",IF(J212="-","-",IF(UPPER(J212)="AB","+",VLOOKUP(J212,'විෂය තොරතුරු'!$P$24:$Q$28,2))))</f>
        <v/>
      </c>
      <c r="AV212" s="171" t="str">
        <f aca="false">IF(K212="","",IF(K212="-","-",IF(UPPER(K212)="AB","+",VLOOKUP(K212,'විෂය තොරතුරු'!$P$24:$Q$28,2))))</f>
        <v/>
      </c>
      <c r="AW212" s="168" t="str">
        <f aca="false">IF(L212="","",IF(L212="-","-",IF(UPPER(L212)="AB","+",VLOOKUP(L212,'විෂය තොරතුරු'!$P$24:$Q$28,2))))</f>
        <v/>
      </c>
      <c r="AX212" s="168" t="str">
        <f aca="false">IF(M212="","",IF(M212="-","-",IF(UPPER(M212)="AB","+",VLOOKUP(M212,'විෂය තොරතුරු'!$P$24:$Q$28,2))))</f>
        <v/>
      </c>
      <c r="AY212" s="169" t="str">
        <f aca="false">IF(N212="","",IF(N212="-","-",IF(UPPER(N212)="AB","+",VLOOKUP(N212,'විෂය තොරතුරු'!$P$24:$Q$28,2))))</f>
        <v/>
      </c>
      <c r="AZ212" s="167" t="str">
        <f aca="false">IF(O212="","",IF(O212="-","-",IF(UPPER(O212)="AB","+",VLOOKUP(O212,'විෂය තොරතුරු'!$P$24:$Q$28,2))))</f>
        <v>A</v>
      </c>
      <c r="BA212" s="168" t="str">
        <f aca="false">IF(P212="","",IF(P212="-","-",IF(UPPER(P212)="AB","+",VLOOKUP(P212,'විෂය තොරතුරු'!$P$24:$Q$28,2))))</f>
        <v/>
      </c>
      <c r="BB212" s="168" t="str">
        <f aca="false">IF(Q212="","",IF(Q212="-","-",IF(UPPER(Q212)="AB","+",VLOOKUP(Q212,'විෂය තොරතුරු'!$P$24:$Q$28,2))))</f>
        <v/>
      </c>
      <c r="BC212" s="168" t="str">
        <f aca="false">IF(R212="","",IF(R212="-","-",IF(UPPER(R212)="AB","+",VLOOKUP(R212,'විෂය තොරතුරු'!$P$24:$Q$28,2))))</f>
        <v/>
      </c>
      <c r="BD212" s="168" t="str">
        <f aca="false">IF(S212="","",IF(S212="-","-",IF(UPPER(S212)="AB","+",VLOOKUP(S212,'විෂය තොරතුරු'!$P$24:$Q$28,2))))</f>
        <v/>
      </c>
      <c r="BE212" s="168" t="str">
        <f aca="false">IF(T212="","",IF(T212="-","-",IF(UPPER(T212)="AB","+",VLOOKUP(T212,'විෂය තොරතුරු'!$P$24:$Q$28,2))))</f>
        <v/>
      </c>
      <c r="BF212" s="168" t="str">
        <f aca="false">IF(U212="","",IF(U212="-","-",IF(UPPER(U212)="AB","+",VLOOKUP(U212,'විෂය තොරතුරු'!$P$24:$Q$28,2))))</f>
        <v/>
      </c>
      <c r="BG212" s="170" t="str">
        <f aca="false">IF(V212="","",IF(V212="-","-",IF(UPPER(V212)="AB","+",VLOOKUP(V212,'විෂය තොරතුරු'!$P$24:$Q$28,2))))</f>
        <v/>
      </c>
      <c r="BH212" s="171" t="str">
        <f aca="false">IF(W212="","",IF(W212="-","-",IF(UPPER(W212)="AB","+",VLOOKUP(W212,'විෂය තොරතුරු'!$P$24:$Q$28,2))))</f>
        <v>A</v>
      </c>
      <c r="BI212" s="168" t="str">
        <f aca="false">IF(X212="","",IF(X212="-","-",IF(UPPER(X212)="AB","+",VLOOKUP(X212,'විෂය තොරතුරු'!$P$24:$Q$28,2))))</f>
        <v/>
      </c>
      <c r="BJ212" s="168" t="str">
        <f aca="false">IF(Y212="","",IF(Y212="-","-",IF(UPPER(Y212)="AB","+",VLOOKUP(Y212,'විෂය තොරතුරු'!$P$24:$Q$28,2))))</f>
        <v/>
      </c>
      <c r="BK212" s="168" t="str">
        <f aca="false">IF(Z212="","",IF(Z212="-","-",IF(UPPER(Z212)="AB","+",VLOOKUP(Z212,'විෂය තොරතුරු'!$P$24:$Q$28,2))))</f>
        <v/>
      </c>
      <c r="BL212" s="168" t="str">
        <f aca="false">IF(AA212="","",IF(AA212="-","-",IF(UPPER(AA212)="AB","+",VLOOKUP(AA212,'විෂය තොරතුරු'!$P$24:$Q$28,2))))</f>
        <v/>
      </c>
      <c r="BM212" s="168" t="str">
        <f aca="false">IF(AB212="","",IF(AB212="-","-",IF(UPPER(AB212)="AB","+",VLOOKUP(AB212,'විෂය තොරතුරු'!$P$24:$Q$28,2))))</f>
        <v/>
      </c>
      <c r="BN212" s="168" t="str">
        <f aca="false">IF(AC212="","",IF(AC212="-","-",IF(UPPER(AC212)="AB","+",VLOOKUP(AC212,'විෂය තොරතුරු'!$P$24:$Q$28,2))))</f>
        <v/>
      </c>
      <c r="BO212" s="169" t="str">
        <f aca="false">IF(AD212="","",IF(AD212="-","-",IF(UPPER(AD212)="AB","+",VLOOKUP(AD212,'විෂය තොරතුරු'!$P$24:$Q$28,2))))</f>
        <v/>
      </c>
      <c r="BP212" s="171" t="str">
        <f aca="false">IF(AE212="","",IF(AE212="-","-",IF(UPPER(AE212)="AB","+",VLOOKUP(AE212,'විෂය තොරතුරු'!$P$24:$Q$28,2))))</f>
        <v/>
      </c>
      <c r="BQ212" s="168" t="str">
        <f aca="false">IF(AF212="","",IF(AF212="-","-",IF(UPPER(AF212)="AB","+",VLOOKUP(AF212,'විෂය තොරතුරු'!$P$24:$Q$28,2))))</f>
        <v/>
      </c>
      <c r="BR212" s="168" t="str">
        <f aca="false">IF(AG212="","",IF(AG212="-","-",IF(UPPER(AG212)="AB","+",VLOOKUP(AG212,'විෂය තොරතුරු'!$P$24:$Q$28,2))))</f>
        <v/>
      </c>
      <c r="BS212" s="168" t="str">
        <f aca="false">IF(AH212="","",IF(AH212="-","-",IF(UPPER(AH212)="AB","+",VLOOKUP(AH212,'විෂය තොරතුරු'!$P$24:$Q$28,2))))</f>
        <v/>
      </c>
      <c r="BT212" s="168" t="str">
        <f aca="false">IF(AI212="","",IF(AI212="-","-",IF(UPPER(AI212)="AB","+",VLOOKUP(AI212,'විෂය තොරතුරු'!$P$24:$Q$28,2))))</f>
        <v/>
      </c>
      <c r="BU212" s="168" t="str">
        <f aca="false">IF(AJ212="","",IF(AJ212="-","-",IF(UPPER(AJ212)="AB","+",VLOOKUP(AJ212,'විෂය තොරතුරු'!$P$24:$Q$28,2))))</f>
        <v/>
      </c>
      <c r="BV212" s="168" t="str">
        <f aca="false">IF(AK212="","",IF(AK212="-","-",IF(UPPER(AK212)="AB","+",VLOOKUP(AK212,'විෂය තොරතුරු'!$P$24:$Q$28,2))))</f>
        <v/>
      </c>
      <c r="BW212" s="169" t="str">
        <f aca="false">IF(AL212="","",IF(AL212="-","-",IF(UPPER(AL212)="AB","+",VLOOKUP(AL212,'විෂය තොරතුරු'!$P$24:$Q$28,2))))</f>
        <v/>
      </c>
      <c r="BX212" s="171" t="n">
        <f aca="false">IF($B212="","",COUNTIF($AP212:$BW212,"A"))</f>
        <v>2</v>
      </c>
      <c r="BY212" s="171" t="n">
        <f aca="false">IF($B212="","",COUNTIF($AP212:$BW212,"B"))</f>
        <v>0</v>
      </c>
      <c r="BZ212" s="171" t="n">
        <f aca="false">IF($B212="","",COUNTIF($AP212:$BW212,"C"))</f>
        <v>0</v>
      </c>
      <c r="CA212" s="171" t="n">
        <f aca="false">IF($B212="","",COUNTIF($AP212:$BW212,"S"))</f>
        <v>0</v>
      </c>
      <c r="CB212" s="171" t="n">
        <f aca="false">IF($B212="","",COUNTIF($AP212:$BW212,"W"))</f>
        <v>0</v>
      </c>
      <c r="CC212" s="171" t="n">
        <f aca="false">IF(B212="","",SUM(BX212:CA212))</f>
        <v>2</v>
      </c>
      <c r="CD212" s="169" t="n">
        <f aca="false">IF(B212="","",SUM(BX212:BZ212))</f>
        <v>2</v>
      </c>
      <c r="CE212" s="172" t="str">
        <f aca="false">IF(B212="","",IF(AND(CC212&gt;=6,CD212&gt;=3,OR(E212&gt;=35,F212&gt;=35),L212&gt;=35),"6/3 සමත්",IF(AND(CC212&gt;=5,CD212&gt;=3,OR(E212&gt;=35,F212&gt;=35,L212&gt;=35)),"5/3 සමත්",IF(AND(CC212&gt;=4,CD212&gt;=1,OR(E212&gt;=20,F212&gt;=20,L212&gt;=20)),"සමත් කළ හැකි",IF(CB212=9,"W9","අසමත් ?")))))</f>
        <v>අසමත් ?</v>
      </c>
    </row>
    <row r="213" customFormat="false" ht="13.8" hidden="false" customHeight="false" outlineLevel="0" collapsed="false">
      <c r="A213" s="160" t="n">
        <v>28</v>
      </c>
      <c r="B213" s="370" t="s">
        <v>518</v>
      </c>
      <c r="C213" s="161"/>
      <c r="D213" s="162"/>
      <c r="E213" s="163"/>
      <c r="F213" s="164"/>
      <c r="G213" s="163"/>
      <c r="H213" s="165"/>
      <c r="I213" s="165"/>
      <c r="J213" s="164"/>
      <c r="K213" s="163"/>
      <c r="L213" s="165"/>
      <c r="M213" s="165"/>
      <c r="N213" s="164"/>
      <c r="O213" s="163" t="n">
        <v>83</v>
      </c>
      <c r="P213" s="165"/>
      <c r="Q213" s="165"/>
      <c r="R213" s="165"/>
      <c r="S213" s="165"/>
      <c r="T213" s="165"/>
      <c r="U213" s="165"/>
      <c r="V213" s="164"/>
      <c r="W213" s="163"/>
      <c r="X213" s="165"/>
      <c r="Y213" s="165"/>
      <c r="Z213" s="165"/>
      <c r="AA213" s="165"/>
      <c r="AB213" s="165" t="n">
        <v>60</v>
      </c>
      <c r="AC213" s="165"/>
      <c r="AD213" s="164"/>
      <c r="AE213" s="163"/>
      <c r="AF213" s="165"/>
      <c r="AG213" s="165"/>
      <c r="AH213" s="165"/>
      <c r="AI213" s="165"/>
      <c r="AJ213" s="165"/>
      <c r="AK213" s="165"/>
      <c r="AL213" s="166"/>
      <c r="AM213" s="167" t="n">
        <f aca="false">IF(B213="","",SUM(E213:AL213))</f>
        <v>143</v>
      </c>
      <c r="AN213" s="168" t="n">
        <f aca="false">IF(B213="","",AM213/9)</f>
        <v>15.8888888888889</v>
      </c>
      <c r="AO213" s="169" t="n">
        <f aca="false">IF(B213="","",IF(AM213=0,"-",RANK(AM213,$AM$186:$AM$235,0)))</f>
        <v>18</v>
      </c>
      <c r="AP213" s="167" t="str">
        <f aca="false">IF(E213="","",IF(E213="-","-",IF(UPPER(E213)="AB","+",VLOOKUP(E213,'විෂය තොරතුරු'!$P$24:$Q$28,2))))</f>
        <v/>
      </c>
      <c r="AQ213" s="168" t="str">
        <f aca="false">IF(F213="","",IF(F213="-","-",IF(UPPER(F213)="AB","+",VLOOKUP(F213,'විෂය තොරතුරු'!$P$24:$Q$28,2))))</f>
        <v/>
      </c>
      <c r="AR213" s="168" t="str">
        <f aca="false">IF(G213="","",IF(G213="-","-",IF(UPPER(G213)="AB","+",VLOOKUP(G213,'විෂය තොරතුරු'!$P$24:$Q$28,2))))</f>
        <v/>
      </c>
      <c r="AS213" s="168" t="str">
        <f aca="false">IF(H213="","",IF(H213="-","-",IF(UPPER(H213)="AB","+",VLOOKUP(H213,'විෂය තොරතුරු'!$P$24:$Q$28,2))))</f>
        <v/>
      </c>
      <c r="AT213" s="168" t="str">
        <f aca="false">IF(I213="","",IF(I213="-","-",IF(UPPER(I213)="AB","+",VLOOKUP(I213,'විෂය තොරතුරු'!$P$24:$Q$28,2))))</f>
        <v/>
      </c>
      <c r="AU213" s="170" t="str">
        <f aca="false">IF(J213="","",IF(J213="-","-",IF(UPPER(J213)="AB","+",VLOOKUP(J213,'විෂය තොරතුරු'!$P$24:$Q$28,2))))</f>
        <v/>
      </c>
      <c r="AV213" s="171" t="str">
        <f aca="false">IF(K213="","",IF(K213="-","-",IF(UPPER(K213)="AB","+",VLOOKUP(K213,'විෂය තොරතුරු'!$P$24:$Q$28,2))))</f>
        <v/>
      </c>
      <c r="AW213" s="168" t="str">
        <f aca="false">IF(L213="","",IF(L213="-","-",IF(UPPER(L213)="AB","+",VLOOKUP(L213,'විෂය තොරතුරු'!$P$24:$Q$28,2))))</f>
        <v/>
      </c>
      <c r="AX213" s="168" t="str">
        <f aca="false">IF(M213="","",IF(M213="-","-",IF(UPPER(M213)="AB","+",VLOOKUP(M213,'විෂය තොරතුරු'!$P$24:$Q$28,2))))</f>
        <v/>
      </c>
      <c r="AY213" s="169" t="str">
        <f aca="false">IF(N213="","",IF(N213="-","-",IF(UPPER(N213)="AB","+",VLOOKUP(N213,'විෂය තොරතුරු'!$P$24:$Q$28,2))))</f>
        <v/>
      </c>
      <c r="AZ213" s="167" t="str">
        <f aca="false">IF(O213="","",IF(O213="-","-",IF(UPPER(O213)="AB","+",VLOOKUP(O213,'විෂය තොරතුරු'!$P$24:$Q$28,2))))</f>
        <v>A</v>
      </c>
      <c r="BA213" s="168" t="str">
        <f aca="false">IF(P213="","",IF(P213="-","-",IF(UPPER(P213)="AB","+",VLOOKUP(P213,'විෂය තොරතුරු'!$P$24:$Q$28,2))))</f>
        <v/>
      </c>
      <c r="BB213" s="168" t="str">
        <f aca="false">IF(Q213="","",IF(Q213="-","-",IF(UPPER(Q213)="AB","+",VLOOKUP(Q213,'විෂය තොරතුරු'!$P$24:$Q$28,2))))</f>
        <v/>
      </c>
      <c r="BC213" s="168" t="str">
        <f aca="false">IF(R213="","",IF(R213="-","-",IF(UPPER(R213)="AB","+",VLOOKUP(R213,'විෂය තොරතුරු'!$P$24:$Q$28,2))))</f>
        <v/>
      </c>
      <c r="BD213" s="168" t="str">
        <f aca="false">IF(S213="","",IF(S213="-","-",IF(UPPER(S213)="AB","+",VLOOKUP(S213,'විෂය තොරතුරු'!$P$24:$Q$28,2))))</f>
        <v/>
      </c>
      <c r="BE213" s="168" t="str">
        <f aca="false">IF(T213="","",IF(T213="-","-",IF(UPPER(T213)="AB","+",VLOOKUP(T213,'විෂය තොරතුරු'!$P$24:$Q$28,2))))</f>
        <v/>
      </c>
      <c r="BF213" s="168" t="str">
        <f aca="false">IF(U213="","",IF(U213="-","-",IF(UPPER(U213)="AB","+",VLOOKUP(U213,'විෂය තොරතුරු'!$P$24:$Q$28,2))))</f>
        <v/>
      </c>
      <c r="BG213" s="170" t="str">
        <f aca="false">IF(V213="","",IF(V213="-","-",IF(UPPER(V213)="AB","+",VLOOKUP(V213,'විෂය තොරතුරු'!$P$24:$Q$28,2))))</f>
        <v/>
      </c>
      <c r="BH213" s="171" t="str">
        <f aca="false">IF(W213="","",IF(W213="-","-",IF(UPPER(W213)="AB","+",VLOOKUP(W213,'විෂය තොරතුරු'!$P$24:$Q$28,2))))</f>
        <v/>
      </c>
      <c r="BI213" s="168" t="str">
        <f aca="false">IF(X213="","",IF(X213="-","-",IF(UPPER(X213)="AB","+",VLOOKUP(X213,'විෂය තොරතුරු'!$P$24:$Q$28,2))))</f>
        <v/>
      </c>
      <c r="BJ213" s="168" t="str">
        <f aca="false">IF(Y213="","",IF(Y213="-","-",IF(UPPER(Y213)="AB","+",VLOOKUP(Y213,'විෂය තොරතුරු'!$P$24:$Q$28,2))))</f>
        <v/>
      </c>
      <c r="BK213" s="168" t="str">
        <f aca="false">IF(Z213="","",IF(Z213="-","-",IF(UPPER(Z213)="AB","+",VLOOKUP(Z213,'විෂය තොරතුරු'!$P$24:$Q$28,2))))</f>
        <v/>
      </c>
      <c r="BL213" s="168" t="str">
        <f aca="false">IF(AA213="","",IF(AA213="-","-",IF(UPPER(AA213)="AB","+",VLOOKUP(AA213,'විෂය තොරතුරු'!$P$24:$Q$28,2))))</f>
        <v/>
      </c>
      <c r="BM213" s="168" t="str">
        <f aca="false">IF(AB213="","",IF(AB213="-","-",IF(UPPER(AB213)="AB","+",VLOOKUP(AB213,'විෂය තොරතුරු'!$P$24:$Q$28,2))))</f>
        <v>C</v>
      </c>
      <c r="BN213" s="168" t="str">
        <f aca="false">IF(AC213="","",IF(AC213="-","-",IF(UPPER(AC213)="AB","+",VLOOKUP(AC213,'විෂය තොරතුරු'!$P$24:$Q$28,2))))</f>
        <v/>
      </c>
      <c r="BO213" s="169" t="str">
        <f aca="false">IF(AD213="","",IF(AD213="-","-",IF(UPPER(AD213)="AB","+",VLOOKUP(AD213,'විෂය තොරතුරු'!$P$24:$Q$28,2))))</f>
        <v/>
      </c>
      <c r="BP213" s="171" t="str">
        <f aca="false">IF(AE213="","",IF(AE213="-","-",IF(UPPER(AE213)="AB","+",VLOOKUP(AE213,'විෂය තොරතුරු'!$P$24:$Q$28,2))))</f>
        <v/>
      </c>
      <c r="BQ213" s="168" t="str">
        <f aca="false">IF(AF213="","",IF(AF213="-","-",IF(UPPER(AF213)="AB","+",VLOOKUP(AF213,'විෂය තොරතුරු'!$P$24:$Q$28,2))))</f>
        <v/>
      </c>
      <c r="BR213" s="168" t="str">
        <f aca="false">IF(AG213="","",IF(AG213="-","-",IF(UPPER(AG213)="AB","+",VLOOKUP(AG213,'විෂය තොරතුරු'!$P$24:$Q$28,2))))</f>
        <v/>
      </c>
      <c r="BS213" s="168" t="str">
        <f aca="false">IF(AH213="","",IF(AH213="-","-",IF(UPPER(AH213)="AB","+",VLOOKUP(AH213,'විෂය තොරතුරු'!$P$24:$Q$28,2))))</f>
        <v/>
      </c>
      <c r="BT213" s="168" t="str">
        <f aca="false">IF(AI213="","",IF(AI213="-","-",IF(UPPER(AI213)="AB","+",VLOOKUP(AI213,'විෂය තොරතුරු'!$P$24:$Q$28,2))))</f>
        <v/>
      </c>
      <c r="BU213" s="168" t="str">
        <f aca="false">IF(AJ213="","",IF(AJ213="-","-",IF(UPPER(AJ213)="AB","+",VLOOKUP(AJ213,'විෂය තොරතුරු'!$P$24:$Q$28,2))))</f>
        <v/>
      </c>
      <c r="BV213" s="168" t="str">
        <f aca="false">IF(AK213="","",IF(AK213="-","-",IF(UPPER(AK213)="AB","+",VLOOKUP(AK213,'විෂය තොරතුරු'!$P$24:$Q$28,2))))</f>
        <v/>
      </c>
      <c r="BW213" s="169" t="str">
        <f aca="false">IF(AL213="","",IF(AL213="-","-",IF(UPPER(AL213)="AB","+",VLOOKUP(AL213,'විෂය තොරතුරු'!$P$24:$Q$28,2))))</f>
        <v/>
      </c>
      <c r="BX213" s="171" t="n">
        <f aca="false">IF($B213="","",COUNTIF($AP213:$BW213,"A"))</f>
        <v>1</v>
      </c>
      <c r="BY213" s="171" t="n">
        <f aca="false">IF($B213="","",COUNTIF($AP213:$BW213,"B"))</f>
        <v>0</v>
      </c>
      <c r="BZ213" s="171" t="n">
        <f aca="false">IF($B213="","",COUNTIF($AP213:$BW213,"C"))</f>
        <v>1</v>
      </c>
      <c r="CA213" s="171" t="n">
        <f aca="false">IF($B213="","",COUNTIF($AP213:$BW213,"S"))</f>
        <v>0</v>
      </c>
      <c r="CB213" s="171" t="n">
        <f aca="false">IF($B213="","",COUNTIF($AP213:$BW213,"W"))</f>
        <v>0</v>
      </c>
      <c r="CC213" s="171" t="n">
        <f aca="false">IF(B213="","",SUM(BX213:CA213))</f>
        <v>2</v>
      </c>
      <c r="CD213" s="169" t="n">
        <f aca="false">IF(B213="","",SUM(BX213:BZ213))</f>
        <v>2</v>
      </c>
      <c r="CE213" s="172" t="str">
        <f aca="false">IF(B213="","",IF(AND(CC213&gt;=6,CD213&gt;=3,OR(E213&gt;=35,F213&gt;=35),L213&gt;=35),"6/3 සමත්",IF(AND(CC213&gt;=5,CD213&gt;=3,OR(E213&gt;=35,F213&gt;=35,L213&gt;=35)),"5/3 සමත්",IF(AND(CC213&gt;=4,CD213&gt;=1,OR(E213&gt;=20,F213&gt;=20,L213&gt;=20)),"සමත් කළ හැකි",IF(CB213=9,"W9","අසමත් ?")))))</f>
        <v>අසමත් ?</v>
      </c>
    </row>
    <row r="214" customFormat="false" ht="13.8" hidden="false" customHeight="false" outlineLevel="0" collapsed="false">
      <c r="A214" s="160" t="n">
        <v>29</v>
      </c>
      <c r="B214" s="370" t="s">
        <v>519</v>
      </c>
      <c r="C214" s="161"/>
      <c r="D214" s="162"/>
      <c r="E214" s="163"/>
      <c r="F214" s="164"/>
      <c r="G214" s="163"/>
      <c r="H214" s="165"/>
      <c r="I214" s="165"/>
      <c r="J214" s="164"/>
      <c r="K214" s="163"/>
      <c r="L214" s="165"/>
      <c r="M214" s="165"/>
      <c r="N214" s="164"/>
      <c r="O214" s="163" t="n">
        <v>55</v>
      </c>
      <c r="P214" s="165"/>
      <c r="Q214" s="165"/>
      <c r="R214" s="165"/>
      <c r="S214" s="165"/>
      <c r="T214" s="165"/>
      <c r="U214" s="165"/>
      <c r="V214" s="164"/>
      <c r="W214" s="163" t="n">
        <v>63</v>
      </c>
      <c r="X214" s="165"/>
      <c r="Y214" s="165"/>
      <c r="Z214" s="165"/>
      <c r="AA214" s="165"/>
      <c r="AB214" s="165"/>
      <c r="AC214" s="165"/>
      <c r="AD214" s="164"/>
      <c r="AE214" s="163"/>
      <c r="AF214" s="165"/>
      <c r="AG214" s="165"/>
      <c r="AH214" s="165"/>
      <c r="AI214" s="165"/>
      <c r="AJ214" s="165"/>
      <c r="AK214" s="165"/>
      <c r="AL214" s="166"/>
      <c r="AM214" s="167" t="n">
        <f aca="false">IF(B214="","",SUM(E214:AL214))</f>
        <v>118</v>
      </c>
      <c r="AN214" s="168" t="n">
        <f aca="false">IF(B214="","",AM214/9)</f>
        <v>13.1111111111111</v>
      </c>
      <c r="AO214" s="169" t="n">
        <f aca="false">IF(B214="","",IF(AM214=0,"-",RANK(AM214,$AM$186:$AM$235,0)))</f>
        <v>33</v>
      </c>
      <c r="AP214" s="167" t="str">
        <f aca="false">IF(E214="","",IF(E214="-","-",IF(UPPER(E214)="AB","+",VLOOKUP(E214,'විෂය තොරතුරු'!$P$24:$Q$28,2))))</f>
        <v/>
      </c>
      <c r="AQ214" s="168" t="str">
        <f aca="false">IF(F214="","",IF(F214="-","-",IF(UPPER(F214)="AB","+",VLOOKUP(F214,'විෂය තොරතුරු'!$P$24:$Q$28,2))))</f>
        <v/>
      </c>
      <c r="AR214" s="168" t="str">
        <f aca="false">IF(G214="","",IF(G214="-","-",IF(UPPER(G214)="AB","+",VLOOKUP(G214,'විෂය තොරතුරු'!$P$24:$Q$28,2))))</f>
        <v/>
      </c>
      <c r="AS214" s="168" t="str">
        <f aca="false">IF(H214="","",IF(H214="-","-",IF(UPPER(H214)="AB","+",VLOOKUP(H214,'විෂය තොරතුරු'!$P$24:$Q$28,2))))</f>
        <v/>
      </c>
      <c r="AT214" s="168" t="str">
        <f aca="false">IF(I214="","",IF(I214="-","-",IF(UPPER(I214)="AB","+",VLOOKUP(I214,'විෂය තොරතුරු'!$P$24:$Q$28,2))))</f>
        <v/>
      </c>
      <c r="AU214" s="170" t="str">
        <f aca="false">IF(J214="","",IF(J214="-","-",IF(UPPER(J214)="AB","+",VLOOKUP(J214,'විෂය තොරතුරු'!$P$24:$Q$28,2))))</f>
        <v/>
      </c>
      <c r="AV214" s="171" t="str">
        <f aca="false">IF(K214="","",IF(K214="-","-",IF(UPPER(K214)="AB","+",VLOOKUP(K214,'විෂය තොරතුරු'!$P$24:$Q$28,2))))</f>
        <v/>
      </c>
      <c r="AW214" s="168" t="str">
        <f aca="false">IF(L214="","",IF(L214="-","-",IF(UPPER(L214)="AB","+",VLOOKUP(L214,'විෂය තොරතුරු'!$P$24:$Q$28,2))))</f>
        <v/>
      </c>
      <c r="AX214" s="168" t="str">
        <f aca="false">IF(M214="","",IF(M214="-","-",IF(UPPER(M214)="AB","+",VLOOKUP(M214,'විෂය තොරතුරු'!$P$24:$Q$28,2))))</f>
        <v/>
      </c>
      <c r="AY214" s="169" t="str">
        <f aca="false">IF(N214="","",IF(N214="-","-",IF(UPPER(N214)="AB","+",VLOOKUP(N214,'විෂය තොරතුරු'!$P$24:$Q$28,2))))</f>
        <v/>
      </c>
      <c r="AZ214" s="167" t="str">
        <f aca="false">IF(O214="","",IF(O214="-","-",IF(UPPER(O214)="AB","+",VLOOKUP(O214,'විෂය තොරතුරු'!$P$24:$Q$28,2))))</f>
        <v>C</v>
      </c>
      <c r="BA214" s="168" t="str">
        <f aca="false">IF(P214="","",IF(P214="-","-",IF(UPPER(P214)="AB","+",VLOOKUP(P214,'විෂය තොරතුරු'!$P$24:$Q$28,2))))</f>
        <v/>
      </c>
      <c r="BB214" s="168" t="str">
        <f aca="false">IF(Q214="","",IF(Q214="-","-",IF(UPPER(Q214)="AB","+",VLOOKUP(Q214,'විෂය තොරතුරු'!$P$24:$Q$28,2))))</f>
        <v/>
      </c>
      <c r="BC214" s="168" t="str">
        <f aca="false">IF(R214="","",IF(R214="-","-",IF(UPPER(R214)="AB","+",VLOOKUP(R214,'විෂය තොරතුරු'!$P$24:$Q$28,2))))</f>
        <v/>
      </c>
      <c r="BD214" s="168" t="str">
        <f aca="false">IF(S214="","",IF(S214="-","-",IF(UPPER(S214)="AB","+",VLOOKUP(S214,'විෂය තොරතුරු'!$P$24:$Q$28,2))))</f>
        <v/>
      </c>
      <c r="BE214" s="168" t="str">
        <f aca="false">IF(T214="","",IF(T214="-","-",IF(UPPER(T214)="AB","+",VLOOKUP(T214,'විෂය තොරතුරු'!$P$24:$Q$28,2))))</f>
        <v/>
      </c>
      <c r="BF214" s="168" t="str">
        <f aca="false">IF(U214="","",IF(U214="-","-",IF(UPPER(U214)="AB","+",VLOOKUP(U214,'විෂය තොරතුරු'!$P$24:$Q$28,2))))</f>
        <v/>
      </c>
      <c r="BG214" s="170" t="str">
        <f aca="false">IF(V214="","",IF(V214="-","-",IF(UPPER(V214)="AB","+",VLOOKUP(V214,'විෂය තොරතුරු'!$P$24:$Q$28,2))))</f>
        <v/>
      </c>
      <c r="BH214" s="171" t="str">
        <f aca="false">IF(W214="","",IF(W214="-","-",IF(UPPER(W214)="AB","+",VLOOKUP(W214,'විෂය තොරතුරු'!$P$24:$Q$28,2))))</f>
        <v>C</v>
      </c>
      <c r="BI214" s="168" t="str">
        <f aca="false">IF(X214="","",IF(X214="-","-",IF(UPPER(X214)="AB","+",VLOOKUP(X214,'විෂය තොරතුරු'!$P$24:$Q$28,2))))</f>
        <v/>
      </c>
      <c r="BJ214" s="168" t="str">
        <f aca="false">IF(Y214="","",IF(Y214="-","-",IF(UPPER(Y214)="AB","+",VLOOKUP(Y214,'විෂය තොරතුරු'!$P$24:$Q$28,2))))</f>
        <v/>
      </c>
      <c r="BK214" s="168" t="str">
        <f aca="false">IF(Z214="","",IF(Z214="-","-",IF(UPPER(Z214)="AB","+",VLOOKUP(Z214,'විෂය තොරතුරු'!$P$24:$Q$28,2))))</f>
        <v/>
      </c>
      <c r="BL214" s="168" t="str">
        <f aca="false">IF(AA214="","",IF(AA214="-","-",IF(UPPER(AA214)="AB","+",VLOOKUP(AA214,'විෂය තොරතුරු'!$P$24:$Q$28,2))))</f>
        <v/>
      </c>
      <c r="BM214" s="168" t="str">
        <f aca="false">IF(AB214="","",IF(AB214="-","-",IF(UPPER(AB214)="AB","+",VLOOKUP(AB214,'විෂය තොරතුරු'!$P$24:$Q$28,2))))</f>
        <v/>
      </c>
      <c r="BN214" s="168" t="str">
        <f aca="false">IF(AC214="","",IF(AC214="-","-",IF(UPPER(AC214)="AB","+",VLOOKUP(AC214,'විෂය තොරතුරු'!$P$24:$Q$28,2))))</f>
        <v/>
      </c>
      <c r="BO214" s="169" t="str">
        <f aca="false">IF(AD214="","",IF(AD214="-","-",IF(UPPER(AD214)="AB","+",VLOOKUP(AD214,'විෂය තොරතුරු'!$P$24:$Q$28,2))))</f>
        <v/>
      </c>
      <c r="BP214" s="171" t="str">
        <f aca="false">IF(AE214="","",IF(AE214="-","-",IF(UPPER(AE214)="AB","+",VLOOKUP(AE214,'විෂය තොරතුරු'!$P$24:$Q$28,2))))</f>
        <v/>
      </c>
      <c r="BQ214" s="168" t="str">
        <f aca="false">IF(AF214="","",IF(AF214="-","-",IF(UPPER(AF214)="AB","+",VLOOKUP(AF214,'විෂය තොරතුරු'!$P$24:$Q$28,2))))</f>
        <v/>
      </c>
      <c r="BR214" s="168" t="str">
        <f aca="false">IF(AG214="","",IF(AG214="-","-",IF(UPPER(AG214)="AB","+",VLOOKUP(AG214,'විෂය තොරතුරු'!$P$24:$Q$28,2))))</f>
        <v/>
      </c>
      <c r="BS214" s="168" t="str">
        <f aca="false">IF(AH214="","",IF(AH214="-","-",IF(UPPER(AH214)="AB","+",VLOOKUP(AH214,'විෂය තොරතුරු'!$P$24:$Q$28,2))))</f>
        <v/>
      </c>
      <c r="BT214" s="168" t="str">
        <f aca="false">IF(AI214="","",IF(AI214="-","-",IF(UPPER(AI214)="AB","+",VLOOKUP(AI214,'විෂය තොරතුරු'!$P$24:$Q$28,2))))</f>
        <v/>
      </c>
      <c r="BU214" s="168" t="str">
        <f aca="false">IF(AJ214="","",IF(AJ214="-","-",IF(UPPER(AJ214)="AB","+",VLOOKUP(AJ214,'විෂය තොරතුරු'!$P$24:$Q$28,2))))</f>
        <v/>
      </c>
      <c r="BV214" s="168" t="str">
        <f aca="false">IF(AK214="","",IF(AK214="-","-",IF(UPPER(AK214)="AB","+",VLOOKUP(AK214,'විෂය තොරතුරු'!$P$24:$Q$28,2))))</f>
        <v/>
      </c>
      <c r="BW214" s="169" t="str">
        <f aca="false">IF(AL214="","",IF(AL214="-","-",IF(UPPER(AL214)="AB","+",VLOOKUP(AL214,'විෂය තොරතුරු'!$P$24:$Q$28,2))))</f>
        <v/>
      </c>
      <c r="BX214" s="171" t="n">
        <f aca="false">IF($B214="","",COUNTIF($AP214:$BW214,"A"))</f>
        <v>0</v>
      </c>
      <c r="BY214" s="171" t="n">
        <f aca="false">IF($B214="","",COUNTIF($AP214:$BW214,"B"))</f>
        <v>0</v>
      </c>
      <c r="BZ214" s="171" t="n">
        <f aca="false">IF($B214="","",COUNTIF($AP214:$BW214,"C"))</f>
        <v>2</v>
      </c>
      <c r="CA214" s="171" t="n">
        <f aca="false">IF($B214="","",COUNTIF($AP214:$BW214,"S"))</f>
        <v>0</v>
      </c>
      <c r="CB214" s="171" t="n">
        <f aca="false">IF($B214="","",COUNTIF($AP214:$BW214,"W"))</f>
        <v>0</v>
      </c>
      <c r="CC214" s="171" t="n">
        <f aca="false">IF(B214="","",SUM(BX214:CA214))</f>
        <v>2</v>
      </c>
      <c r="CD214" s="169" t="n">
        <f aca="false">IF(B214="","",SUM(BX214:BZ214))</f>
        <v>2</v>
      </c>
      <c r="CE214" s="172" t="str">
        <f aca="false">IF(B214="","",IF(AND(CC214&gt;=6,CD214&gt;=3,OR(E214&gt;=35,F214&gt;=35),L214&gt;=35),"6/3 සමත්",IF(AND(CC214&gt;=5,CD214&gt;=3,OR(E214&gt;=35,F214&gt;=35,L214&gt;=35)),"5/3 සමත්",IF(AND(CC214&gt;=4,CD214&gt;=1,OR(E214&gt;=20,F214&gt;=20,L214&gt;=20)),"සමත් කළ හැකි",IF(CB214=9,"W9","අසමත් ?")))))</f>
        <v>අසමත් ?</v>
      </c>
    </row>
    <row r="215" customFormat="false" ht="13.8" hidden="false" customHeight="false" outlineLevel="0" collapsed="false">
      <c r="A215" s="160" t="n">
        <v>30</v>
      </c>
      <c r="B215" s="370" t="s">
        <v>520</v>
      </c>
      <c r="C215" s="161"/>
      <c r="D215" s="162"/>
      <c r="E215" s="163"/>
      <c r="F215" s="164"/>
      <c r="G215" s="163"/>
      <c r="H215" s="165"/>
      <c r="I215" s="165"/>
      <c r="J215" s="164"/>
      <c r="K215" s="163"/>
      <c r="L215" s="165"/>
      <c r="M215" s="165"/>
      <c r="N215" s="164"/>
      <c r="O215" s="163" t="n">
        <v>91</v>
      </c>
      <c r="P215" s="165"/>
      <c r="Q215" s="165"/>
      <c r="R215" s="165"/>
      <c r="S215" s="165"/>
      <c r="T215" s="165"/>
      <c r="U215" s="165"/>
      <c r="V215" s="164"/>
      <c r="W215" s="163"/>
      <c r="X215" s="165" t="n">
        <v>75</v>
      </c>
      <c r="Y215" s="165"/>
      <c r="Z215" s="165"/>
      <c r="AA215" s="165"/>
      <c r="AB215" s="165"/>
      <c r="AC215" s="165"/>
      <c r="AD215" s="164"/>
      <c r="AE215" s="163"/>
      <c r="AF215" s="165"/>
      <c r="AG215" s="165"/>
      <c r="AH215" s="165"/>
      <c r="AI215" s="165"/>
      <c r="AJ215" s="165"/>
      <c r="AK215" s="165"/>
      <c r="AL215" s="166"/>
      <c r="AM215" s="167" t="n">
        <f aca="false">IF(B215="","",SUM(E215:AL215))</f>
        <v>166</v>
      </c>
      <c r="AN215" s="168" t="n">
        <f aca="false">IF(B215="","",AM215/9)</f>
        <v>18.4444444444444</v>
      </c>
      <c r="AO215" s="169" t="n">
        <f aca="false">IF(B215="","",IF(AM215=0,"-",RANK(AM215,$AM$186:$AM$235,0)))</f>
        <v>12</v>
      </c>
      <c r="AP215" s="167" t="str">
        <f aca="false">IF(E215="","",IF(E215="-","-",IF(UPPER(E215)="AB","+",VLOOKUP(E215,'විෂය තොරතුරු'!$P$24:$Q$28,2))))</f>
        <v/>
      </c>
      <c r="AQ215" s="168" t="str">
        <f aca="false">IF(F215="","",IF(F215="-","-",IF(UPPER(F215)="AB","+",VLOOKUP(F215,'විෂය තොරතුරු'!$P$24:$Q$28,2))))</f>
        <v/>
      </c>
      <c r="AR215" s="168" t="str">
        <f aca="false">IF(G215="","",IF(G215="-","-",IF(UPPER(G215)="AB","+",VLOOKUP(G215,'විෂය තොරතුරු'!$P$24:$Q$28,2))))</f>
        <v/>
      </c>
      <c r="AS215" s="168" t="str">
        <f aca="false">IF(H215="","",IF(H215="-","-",IF(UPPER(H215)="AB","+",VLOOKUP(H215,'විෂය තොරතුරු'!$P$24:$Q$28,2))))</f>
        <v/>
      </c>
      <c r="AT215" s="168" t="str">
        <f aca="false">IF(I215="","",IF(I215="-","-",IF(UPPER(I215)="AB","+",VLOOKUP(I215,'විෂය තොරතුරු'!$P$24:$Q$28,2))))</f>
        <v/>
      </c>
      <c r="AU215" s="170" t="str">
        <f aca="false">IF(J215="","",IF(J215="-","-",IF(UPPER(J215)="AB","+",VLOOKUP(J215,'විෂය තොරතුරු'!$P$24:$Q$28,2))))</f>
        <v/>
      </c>
      <c r="AV215" s="171" t="str">
        <f aca="false">IF(K215="","",IF(K215="-","-",IF(UPPER(K215)="AB","+",VLOOKUP(K215,'විෂය තොරතුරු'!$P$24:$Q$28,2))))</f>
        <v/>
      </c>
      <c r="AW215" s="168" t="str">
        <f aca="false">IF(L215="","",IF(L215="-","-",IF(UPPER(L215)="AB","+",VLOOKUP(L215,'විෂය තොරතුරු'!$P$24:$Q$28,2))))</f>
        <v/>
      </c>
      <c r="AX215" s="168" t="str">
        <f aca="false">IF(M215="","",IF(M215="-","-",IF(UPPER(M215)="AB","+",VLOOKUP(M215,'විෂය තොරතුරු'!$P$24:$Q$28,2))))</f>
        <v/>
      </c>
      <c r="AY215" s="169" t="str">
        <f aca="false">IF(N215="","",IF(N215="-","-",IF(UPPER(N215)="AB","+",VLOOKUP(N215,'විෂය තොරතුරු'!$P$24:$Q$28,2))))</f>
        <v/>
      </c>
      <c r="AZ215" s="167" t="str">
        <f aca="false">IF(O215="","",IF(O215="-","-",IF(UPPER(O215)="AB","+",VLOOKUP(O215,'විෂය තොරතුරු'!$P$24:$Q$28,2))))</f>
        <v>A</v>
      </c>
      <c r="BA215" s="168" t="str">
        <f aca="false">IF(P215="","",IF(P215="-","-",IF(UPPER(P215)="AB","+",VLOOKUP(P215,'විෂය තොරතුරු'!$P$24:$Q$28,2))))</f>
        <v/>
      </c>
      <c r="BB215" s="168" t="str">
        <f aca="false">IF(Q215="","",IF(Q215="-","-",IF(UPPER(Q215)="AB","+",VLOOKUP(Q215,'විෂය තොරතුරු'!$P$24:$Q$28,2))))</f>
        <v/>
      </c>
      <c r="BC215" s="168" t="str">
        <f aca="false">IF(R215="","",IF(R215="-","-",IF(UPPER(R215)="AB","+",VLOOKUP(R215,'විෂය තොරතුරු'!$P$24:$Q$28,2))))</f>
        <v/>
      </c>
      <c r="BD215" s="168" t="str">
        <f aca="false">IF(S215="","",IF(S215="-","-",IF(UPPER(S215)="AB","+",VLOOKUP(S215,'විෂය තොරතුරු'!$P$24:$Q$28,2))))</f>
        <v/>
      </c>
      <c r="BE215" s="168" t="str">
        <f aca="false">IF(T215="","",IF(T215="-","-",IF(UPPER(T215)="AB","+",VLOOKUP(T215,'විෂය තොරතුරු'!$P$24:$Q$28,2))))</f>
        <v/>
      </c>
      <c r="BF215" s="168" t="str">
        <f aca="false">IF(U215="","",IF(U215="-","-",IF(UPPER(U215)="AB","+",VLOOKUP(U215,'විෂය තොරතුරු'!$P$24:$Q$28,2))))</f>
        <v/>
      </c>
      <c r="BG215" s="170" t="str">
        <f aca="false">IF(V215="","",IF(V215="-","-",IF(UPPER(V215)="AB","+",VLOOKUP(V215,'විෂය තොරතුරු'!$P$24:$Q$28,2))))</f>
        <v/>
      </c>
      <c r="BH215" s="171" t="str">
        <f aca="false">IF(W215="","",IF(W215="-","-",IF(UPPER(W215)="AB","+",VLOOKUP(W215,'විෂය තොරතුරු'!$P$24:$Q$28,2))))</f>
        <v/>
      </c>
      <c r="BI215" s="168" t="str">
        <f aca="false">IF(X215="","",IF(X215="-","-",IF(UPPER(X215)="AB","+",VLOOKUP(X215,'විෂය තොරතුරු'!$P$24:$Q$28,2))))</f>
        <v>A</v>
      </c>
      <c r="BJ215" s="168" t="str">
        <f aca="false">IF(Y215="","",IF(Y215="-","-",IF(UPPER(Y215)="AB","+",VLOOKUP(Y215,'විෂය තොරතුරු'!$P$24:$Q$28,2))))</f>
        <v/>
      </c>
      <c r="BK215" s="168" t="str">
        <f aca="false">IF(Z215="","",IF(Z215="-","-",IF(UPPER(Z215)="AB","+",VLOOKUP(Z215,'විෂය තොරතුරු'!$P$24:$Q$28,2))))</f>
        <v/>
      </c>
      <c r="BL215" s="168" t="str">
        <f aca="false">IF(AA215="","",IF(AA215="-","-",IF(UPPER(AA215)="AB","+",VLOOKUP(AA215,'විෂය තොරතුරු'!$P$24:$Q$28,2))))</f>
        <v/>
      </c>
      <c r="BM215" s="168" t="str">
        <f aca="false">IF(AB215="","",IF(AB215="-","-",IF(UPPER(AB215)="AB","+",VLOOKUP(AB215,'විෂය තොරතුරු'!$P$24:$Q$28,2))))</f>
        <v/>
      </c>
      <c r="BN215" s="168" t="str">
        <f aca="false">IF(AC215="","",IF(AC215="-","-",IF(UPPER(AC215)="AB","+",VLOOKUP(AC215,'විෂය තොරතුරු'!$P$24:$Q$28,2))))</f>
        <v/>
      </c>
      <c r="BO215" s="169" t="str">
        <f aca="false">IF(AD215="","",IF(AD215="-","-",IF(UPPER(AD215)="AB","+",VLOOKUP(AD215,'විෂය තොරතුරු'!$P$24:$Q$28,2))))</f>
        <v/>
      </c>
      <c r="BP215" s="171" t="str">
        <f aca="false">IF(AE215="","",IF(AE215="-","-",IF(UPPER(AE215)="AB","+",VLOOKUP(AE215,'විෂය තොරතුරු'!$P$24:$Q$28,2))))</f>
        <v/>
      </c>
      <c r="BQ215" s="168" t="str">
        <f aca="false">IF(AF215="","",IF(AF215="-","-",IF(UPPER(AF215)="AB","+",VLOOKUP(AF215,'විෂය තොරතුරු'!$P$24:$Q$28,2))))</f>
        <v/>
      </c>
      <c r="BR215" s="168" t="str">
        <f aca="false">IF(AG215="","",IF(AG215="-","-",IF(UPPER(AG215)="AB","+",VLOOKUP(AG215,'විෂය තොරතුරු'!$P$24:$Q$28,2))))</f>
        <v/>
      </c>
      <c r="BS215" s="168" t="str">
        <f aca="false">IF(AH215="","",IF(AH215="-","-",IF(UPPER(AH215)="AB","+",VLOOKUP(AH215,'විෂය තොරතුරු'!$P$24:$Q$28,2))))</f>
        <v/>
      </c>
      <c r="BT215" s="168" t="str">
        <f aca="false">IF(AI215="","",IF(AI215="-","-",IF(UPPER(AI215)="AB","+",VLOOKUP(AI215,'විෂය තොරතුරු'!$P$24:$Q$28,2))))</f>
        <v/>
      </c>
      <c r="BU215" s="168" t="str">
        <f aca="false">IF(AJ215="","",IF(AJ215="-","-",IF(UPPER(AJ215)="AB","+",VLOOKUP(AJ215,'විෂය තොරතුරු'!$P$24:$Q$28,2))))</f>
        <v/>
      </c>
      <c r="BV215" s="168" t="str">
        <f aca="false">IF(AK215="","",IF(AK215="-","-",IF(UPPER(AK215)="AB","+",VLOOKUP(AK215,'විෂය තොරතුරු'!$P$24:$Q$28,2))))</f>
        <v/>
      </c>
      <c r="BW215" s="169" t="str">
        <f aca="false">IF(AL215="","",IF(AL215="-","-",IF(UPPER(AL215)="AB","+",VLOOKUP(AL215,'විෂය තොරතුරු'!$P$24:$Q$28,2))))</f>
        <v/>
      </c>
      <c r="BX215" s="171" t="n">
        <f aca="false">IF($B215="","",COUNTIF($AP215:$BW215,"A"))</f>
        <v>2</v>
      </c>
      <c r="BY215" s="171" t="n">
        <f aca="false">IF($B215="","",COUNTIF($AP215:$BW215,"B"))</f>
        <v>0</v>
      </c>
      <c r="BZ215" s="171" t="n">
        <f aca="false">IF($B215="","",COUNTIF($AP215:$BW215,"C"))</f>
        <v>0</v>
      </c>
      <c r="CA215" s="171" t="n">
        <f aca="false">IF($B215="","",COUNTIF($AP215:$BW215,"S"))</f>
        <v>0</v>
      </c>
      <c r="CB215" s="171" t="n">
        <f aca="false">IF($B215="","",COUNTIF($AP215:$BW215,"W"))</f>
        <v>0</v>
      </c>
      <c r="CC215" s="171" t="n">
        <f aca="false">IF(B215="","",SUM(BX215:CA215))</f>
        <v>2</v>
      </c>
      <c r="CD215" s="169" t="n">
        <f aca="false">IF(B215="","",SUM(BX215:BZ215))</f>
        <v>2</v>
      </c>
      <c r="CE215" s="172" t="str">
        <f aca="false">IF(B215="","",IF(AND(CC215&gt;=6,CD215&gt;=3,OR(E215&gt;=35,F215&gt;=35),L215&gt;=35),"6/3 සමත්",IF(AND(CC215&gt;=5,CD215&gt;=3,OR(E215&gt;=35,F215&gt;=35,L215&gt;=35)),"5/3 සමත්",IF(AND(CC215&gt;=4,CD215&gt;=1,OR(E215&gt;=20,F215&gt;=20,L215&gt;=20)),"සමත් කළ හැකි",IF(CB215=9,"W9","අසමත් ?")))))</f>
        <v>අසමත් ?</v>
      </c>
    </row>
    <row r="216" customFormat="false" ht="13.8" hidden="false" customHeight="false" outlineLevel="0" collapsed="false">
      <c r="A216" s="160" t="n">
        <v>31</v>
      </c>
      <c r="B216" s="370" t="s">
        <v>521</v>
      </c>
      <c r="C216" s="161"/>
      <c r="D216" s="162"/>
      <c r="E216" s="163"/>
      <c r="F216" s="164"/>
      <c r="G216" s="163"/>
      <c r="H216" s="165"/>
      <c r="I216" s="165"/>
      <c r="J216" s="164"/>
      <c r="K216" s="163"/>
      <c r="L216" s="165"/>
      <c r="M216" s="165"/>
      <c r="N216" s="164"/>
      <c r="O216" s="163" t="n">
        <v>55</v>
      </c>
      <c r="P216" s="165"/>
      <c r="Q216" s="165"/>
      <c r="R216" s="165"/>
      <c r="S216" s="165"/>
      <c r="T216" s="165"/>
      <c r="U216" s="165"/>
      <c r="V216" s="164"/>
      <c r="W216" s="163" t="n">
        <v>71</v>
      </c>
      <c r="X216" s="165"/>
      <c r="Y216" s="165"/>
      <c r="Z216" s="165"/>
      <c r="AA216" s="165"/>
      <c r="AB216" s="165"/>
      <c r="AC216" s="165"/>
      <c r="AD216" s="164"/>
      <c r="AE216" s="163" t="n">
        <v>42</v>
      </c>
      <c r="AF216" s="165"/>
      <c r="AG216" s="165"/>
      <c r="AH216" s="165"/>
      <c r="AI216" s="165"/>
      <c r="AJ216" s="165"/>
      <c r="AK216" s="165"/>
      <c r="AL216" s="166"/>
      <c r="AM216" s="167" t="n">
        <f aca="false">IF(B216="","",SUM(E216:AL216))</f>
        <v>168</v>
      </c>
      <c r="AN216" s="168" t="n">
        <f aca="false">IF(B216="","",AM216/9)</f>
        <v>18.6666666666667</v>
      </c>
      <c r="AO216" s="169" t="n">
        <f aca="false">IF(B216="","",IF(AM216=0,"-",RANK(AM216,$AM$186:$AM$235,0)))</f>
        <v>11</v>
      </c>
      <c r="AP216" s="167" t="str">
        <f aca="false">IF(E216="","",IF(E216="-","-",IF(UPPER(E216)="AB","+",VLOOKUP(E216,'විෂය තොරතුරු'!$P$24:$Q$28,2))))</f>
        <v/>
      </c>
      <c r="AQ216" s="168" t="str">
        <f aca="false">IF(F216="","",IF(F216="-","-",IF(UPPER(F216)="AB","+",VLOOKUP(F216,'විෂය තොරතුරු'!$P$24:$Q$28,2))))</f>
        <v/>
      </c>
      <c r="AR216" s="168" t="str">
        <f aca="false">IF(G216="","",IF(G216="-","-",IF(UPPER(G216)="AB","+",VLOOKUP(G216,'විෂය තොරතුරු'!$P$24:$Q$28,2))))</f>
        <v/>
      </c>
      <c r="AS216" s="168" t="str">
        <f aca="false">IF(H216="","",IF(H216="-","-",IF(UPPER(H216)="AB","+",VLOOKUP(H216,'විෂය තොරතුරු'!$P$24:$Q$28,2))))</f>
        <v/>
      </c>
      <c r="AT216" s="168" t="str">
        <f aca="false">IF(I216="","",IF(I216="-","-",IF(UPPER(I216)="AB","+",VLOOKUP(I216,'විෂය තොරතුරු'!$P$24:$Q$28,2))))</f>
        <v/>
      </c>
      <c r="AU216" s="170" t="str">
        <f aca="false">IF(J216="","",IF(J216="-","-",IF(UPPER(J216)="AB","+",VLOOKUP(J216,'විෂය තොරතුරු'!$P$24:$Q$28,2))))</f>
        <v/>
      </c>
      <c r="AV216" s="171" t="str">
        <f aca="false">IF(K216="","",IF(K216="-","-",IF(UPPER(K216)="AB","+",VLOOKUP(K216,'විෂය තොරතුරු'!$P$24:$Q$28,2))))</f>
        <v/>
      </c>
      <c r="AW216" s="168" t="str">
        <f aca="false">IF(L216="","",IF(L216="-","-",IF(UPPER(L216)="AB","+",VLOOKUP(L216,'විෂය තොරතුරු'!$P$24:$Q$28,2))))</f>
        <v/>
      </c>
      <c r="AX216" s="168" t="str">
        <f aca="false">IF(M216="","",IF(M216="-","-",IF(UPPER(M216)="AB","+",VLOOKUP(M216,'විෂය තොරතුරු'!$P$24:$Q$28,2))))</f>
        <v/>
      </c>
      <c r="AY216" s="169" t="str">
        <f aca="false">IF(N216="","",IF(N216="-","-",IF(UPPER(N216)="AB","+",VLOOKUP(N216,'විෂය තොරතුරු'!$P$24:$Q$28,2))))</f>
        <v/>
      </c>
      <c r="AZ216" s="167" t="str">
        <f aca="false">IF(O216="","",IF(O216="-","-",IF(UPPER(O216)="AB","+",VLOOKUP(O216,'විෂය තොරතුරු'!$P$24:$Q$28,2))))</f>
        <v>C</v>
      </c>
      <c r="BA216" s="168" t="str">
        <f aca="false">IF(P216="","",IF(P216="-","-",IF(UPPER(P216)="AB","+",VLOOKUP(P216,'විෂය තොරතුරු'!$P$24:$Q$28,2))))</f>
        <v/>
      </c>
      <c r="BB216" s="168" t="str">
        <f aca="false">IF(Q216="","",IF(Q216="-","-",IF(UPPER(Q216)="AB","+",VLOOKUP(Q216,'විෂය තොරතුරු'!$P$24:$Q$28,2))))</f>
        <v/>
      </c>
      <c r="BC216" s="168" t="str">
        <f aca="false">IF(R216="","",IF(R216="-","-",IF(UPPER(R216)="AB","+",VLOOKUP(R216,'විෂය තොරතුරු'!$P$24:$Q$28,2))))</f>
        <v/>
      </c>
      <c r="BD216" s="168" t="str">
        <f aca="false">IF(S216="","",IF(S216="-","-",IF(UPPER(S216)="AB","+",VLOOKUP(S216,'විෂය තොරතුරු'!$P$24:$Q$28,2))))</f>
        <v/>
      </c>
      <c r="BE216" s="168" t="str">
        <f aca="false">IF(T216="","",IF(T216="-","-",IF(UPPER(T216)="AB","+",VLOOKUP(T216,'විෂය තොරතුරු'!$P$24:$Q$28,2))))</f>
        <v/>
      </c>
      <c r="BF216" s="168" t="str">
        <f aca="false">IF(U216="","",IF(U216="-","-",IF(UPPER(U216)="AB","+",VLOOKUP(U216,'විෂය තොරතුරු'!$P$24:$Q$28,2))))</f>
        <v/>
      </c>
      <c r="BG216" s="170" t="str">
        <f aca="false">IF(V216="","",IF(V216="-","-",IF(UPPER(V216)="AB","+",VLOOKUP(V216,'විෂය තොරතුරු'!$P$24:$Q$28,2))))</f>
        <v/>
      </c>
      <c r="BH216" s="171" t="str">
        <f aca="false">IF(W216="","",IF(W216="-","-",IF(UPPER(W216)="AB","+",VLOOKUP(W216,'විෂය තොරතුරු'!$P$24:$Q$28,2))))</f>
        <v>B</v>
      </c>
      <c r="BI216" s="168" t="str">
        <f aca="false">IF(X216="","",IF(X216="-","-",IF(UPPER(X216)="AB","+",VLOOKUP(X216,'විෂය තොරතුරු'!$P$24:$Q$28,2))))</f>
        <v/>
      </c>
      <c r="BJ216" s="168" t="str">
        <f aca="false">IF(Y216="","",IF(Y216="-","-",IF(UPPER(Y216)="AB","+",VLOOKUP(Y216,'විෂය තොරතුරු'!$P$24:$Q$28,2))))</f>
        <v/>
      </c>
      <c r="BK216" s="168" t="str">
        <f aca="false">IF(Z216="","",IF(Z216="-","-",IF(UPPER(Z216)="AB","+",VLOOKUP(Z216,'විෂය තොරතුරු'!$P$24:$Q$28,2))))</f>
        <v/>
      </c>
      <c r="BL216" s="168" t="str">
        <f aca="false">IF(AA216="","",IF(AA216="-","-",IF(UPPER(AA216)="AB","+",VLOOKUP(AA216,'විෂය තොරතුරු'!$P$24:$Q$28,2))))</f>
        <v/>
      </c>
      <c r="BM216" s="168" t="str">
        <f aca="false">IF(AB216="","",IF(AB216="-","-",IF(UPPER(AB216)="AB","+",VLOOKUP(AB216,'විෂය තොරතුරු'!$P$24:$Q$28,2))))</f>
        <v/>
      </c>
      <c r="BN216" s="168" t="str">
        <f aca="false">IF(AC216="","",IF(AC216="-","-",IF(UPPER(AC216)="AB","+",VLOOKUP(AC216,'විෂය තොරතුරු'!$P$24:$Q$28,2))))</f>
        <v/>
      </c>
      <c r="BO216" s="169" t="str">
        <f aca="false">IF(AD216="","",IF(AD216="-","-",IF(UPPER(AD216)="AB","+",VLOOKUP(AD216,'විෂය තොරතුරු'!$P$24:$Q$28,2))))</f>
        <v/>
      </c>
      <c r="BP216" s="171" t="str">
        <f aca="false">IF(AE216="","",IF(AE216="-","-",IF(UPPER(AE216)="AB","+",VLOOKUP(AE216,'විෂය තොරතුරු'!$P$24:$Q$28,2))))</f>
        <v>S</v>
      </c>
      <c r="BQ216" s="168" t="str">
        <f aca="false">IF(AF216="","",IF(AF216="-","-",IF(UPPER(AF216)="AB","+",VLOOKUP(AF216,'විෂය තොරතුරු'!$P$24:$Q$28,2))))</f>
        <v/>
      </c>
      <c r="BR216" s="168" t="str">
        <f aca="false">IF(AG216="","",IF(AG216="-","-",IF(UPPER(AG216)="AB","+",VLOOKUP(AG216,'විෂය තොරතුරු'!$P$24:$Q$28,2))))</f>
        <v/>
      </c>
      <c r="BS216" s="168" t="str">
        <f aca="false">IF(AH216="","",IF(AH216="-","-",IF(UPPER(AH216)="AB","+",VLOOKUP(AH216,'විෂය තොරතුරු'!$P$24:$Q$28,2))))</f>
        <v/>
      </c>
      <c r="BT216" s="168" t="str">
        <f aca="false">IF(AI216="","",IF(AI216="-","-",IF(UPPER(AI216)="AB","+",VLOOKUP(AI216,'විෂය තොරතුරු'!$P$24:$Q$28,2))))</f>
        <v/>
      </c>
      <c r="BU216" s="168" t="str">
        <f aca="false">IF(AJ216="","",IF(AJ216="-","-",IF(UPPER(AJ216)="AB","+",VLOOKUP(AJ216,'විෂය තොරතුරු'!$P$24:$Q$28,2))))</f>
        <v/>
      </c>
      <c r="BV216" s="168" t="str">
        <f aca="false">IF(AK216="","",IF(AK216="-","-",IF(UPPER(AK216)="AB","+",VLOOKUP(AK216,'විෂය තොරතුරු'!$P$24:$Q$28,2))))</f>
        <v/>
      </c>
      <c r="BW216" s="169" t="str">
        <f aca="false">IF(AL216="","",IF(AL216="-","-",IF(UPPER(AL216)="AB","+",VLOOKUP(AL216,'විෂය තොරතුරු'!$P$24:$Q$28,2))))</f>
        <v/>
      </c>
      <c r="BX216" s="171" t="n">
        <f aca="false">IF($B216="","",COUNTIF($AP216:$BW216,"A"))</f>
        <v>0</v>
      </c>
      <c r="BY216" s="171" t="n">
        <f aca="false">IF($B216="","",COUNTIF($AP216:$BW216,"B"))</f>
        <v>1</v>
      </c>
      <c r="BZ216" s="171" t="n">
        <f aca="false">IF($B216="","",COUNTIF($AP216:$BW216,"C"))</f>
        <v>1</v>
      </c>
      <c r="CA216" s="171" t="n">
        <f aca="false">IF($B216="","",COUNTIF($AP216:$BW216,"S"))</f>
        <v>1</v>
      </c>
      <c r="CB216" s="171" t="n">
        <f aca="false">IF($B216="","",COUNTIF($AP216:$BW216,"W"))</f>
        <v>0</v>
      </c>
      <c r="CC216" s="171" t="n">
        <f aca="false">IF(B216="","",SUM(BX216:CA216))</f>
        <v>3</v>
      </c>
      <c r="CD216" s="169" t="n">
        <f aca="false">IF(B216="","",SUM(BX216:BZ216))</f>
        <v>2</v>
      </c>
      <c r="CE216" s="172" t="str">
        <f aca="false">IF(B216="","",IF(AND(CC216&gt;=6,CD216&gt;=3,OR(E216&gt;=35,F216&gt;=35),L216&gt;=35),"6/3 සමත්",IF(AND(CC216&gt;=5,CD216&gt;=3,OR(E216&gt;=35,F216&gt;=35,L216&gt;=35)),"5/3 සමත්",IF(AND(CC216&gt;=4,CD216&gt;=1,OR(E216&gt;=20,F216&gt;=20,L216&gt;=20)),"සමත් කළ හැකි",IF(CB216=9,"W9","අසමත් ?")))))</f>
        <v>අසමත් ?</v>
      </c>
    </row>
    <row r="217" customFormat="false" ht="13.8" hidden="false" customHeight="false" outlineLevel="0" collapsed="false">
      <c r="A217" s="160" t="n">
        <v>32</v>
      </c>
      <c r="B217" s="370" t="s">
        <v>522</v>
      </c>
      <c r="C217" s="161"/>
      <c r="D217" s="162"/>
      <c r="E217" s="163"/>
      <c r="F217" s="164"/>
      <c r="G217" s="163"/>
      <c r="H217" s="165"/>
      <c r="I217" s="165"/>
      <c r="J217" s="164"/>
      <c r="K217" s="163"/>
      <c r="L217" s="165"/>
      <c r="M217" s="165"/>
      <c r="N217" s="164"/>
      <c r="O217" s="163" t="n">
        <v>41</v>
      </c>
      <c r="P217" s="165"/>
      <c r="Q217" s="165"/>
      <c r="R217" s="165"/>
      <c r="S217" s="165"/>
      <c r="T217" s="165"/>
      <c r="U217" s="165"/>
      <c r="V217" s="164"/>
      <c r="W217" s="163" t="n">
        <v>74</v>
      </c>
      <c r="X217" s="165"/>
      <c r="Y217" s="165"/>
      <c r="Z217" s="165"/>
      <c r="AA217" s="165"/>
      <c r="AB217" s="165"/>
      <c r="AC217" s="165"/>
      <c r="AD217" s="164"/>
      <c r="AE217" s="163"/>
      <c r="AF217" s="165"/>
      <c r="AG217" s="165"/>
      <c r="AH217" s="165"/>
      <c r="AI217" s="165"/>
      <c r="AJ217" s="165"/>
      <c r="AK217" s="165"/>
      <c r="AL217" s="166"/>
      <c r="AM217" s="167" t="n">
        <f aca="false">IF(B217="","",SUM(E217:AL217))</f>
        <v>115</v>
      </c>
      <c r="AN217" s="168" t="n">
        <f aca="false">IF(B217="","",AM217/9)</f>
        <v>12.7777777777778</v>
      </c>
      <c r="AO217" s="169" t="n">
        <f aca="false">IF(B217="","",IF(AM217=0,"-",RANK(AM217,$AM$186:$AM$235,0)))</f>
        <v>34</v>
      </c>
      <c r="AP217" s="167" t="str">
        <f aca="false">IF(E217="","",IF(E217="-","-",IF(UPPER(E217)="AB","+",VLOOKUP(E217,'විෂය තොරතුරු'!$P$24:$Q$28,2))))</f>
        <v/>
      </c>
      <c r="AQ217" s="168" t="str">
        <f aca="false">IF(F217="","",IF(F217="-","-",IF(UPPER(F217)="AB","+",VLOOKUP(F217,'විෂය තොරතුරු'!$P$24:$Q$28,2))))</f>
        <v/>
      </c>
      <c r="AR217" s="168" t="str">
        <f aca="false">IF(G217="","",IF(G217="-","-",IF(UPPER(G217)="AB","+",VLOOKUP(G217,'විෂය තොරතුරු'!$P$24:$Q$28,2))))</f>
        <v/>
      </c>
      <c r="AS217" s="168" t="str">
        <f aca="false">IF(H217="","",IF(H217="-","-",IF(UPPER(H217)="AB","+",VLOOKUP(H217,'විෂය තොරතුරු'!$P$24:$Q$28,2))))</f>
        <v/>
      </c>
      <c r="AT217" s="168" t="str">
        <f aca="false">IF(I217="","",IF(I217="-","-",IF(UPPER(I217)="AB","+",VLOOKUP(I217,'විෂය තොරතුරු'!$P$24:$Q$28,2))))</f>
        <v/>
      </c>
      <c r="AU217" s="170" t="str">
        <f aca="false">IF(J217="","",IF(J217="-","-",IF(UPPER(J217)="AB","+",VLOOKUP(J217,'විෂය තොරතුරු'!$P$24:$Q$28,2))))</f>
        <v/>
      </c>
      <c r="AV217" s="171" t="str">
        <f aca="false">IF(K217="","",IF(K217="-","-",IF(UPPER(K217)="AB","+",VLOOKUP(K217,'විෂය තොරතුරු'!$P$24:$Q$28,2))))</f>
        <v/>
      </c>
      <c r="AW217" s="168" t="str">
        <f aca="false">IF(L217="","",IF(L217="-","-",IF(UPPER(L217)="AB","+",VLOOKUP(L217,'විෂය තොරතුරු'!$P$24:$Q$28,2))))</f>
        <v/>
      </c>
      <c r="AX217" s="168" t="str">
        <f aca="false">IF(M217="","",IF(M217="-","-",IF(UPPER(M217)="AB","+",VLOOKUP(M217,'විෂය තොරතුරු'!$P$24:$Q$28,2))))</f>
        <v/>
      </c>
      <c r="AY217" s="169" t="str">
        <f aca="false">IF(N217="","",IF(N217="-","-",IF(UPPER(N217)="AB","+",VLOOKUP(N217,'විෂය තොරතුරු'!$P$24:$Q$28,2))))</f>
        <v/>
      </c>
      <c r="AZ217" s="167" t="str">
        <f aca="false">IF(O217="","",IF(O217="-","-",IF(UPPER(O217)="AB","+",VLOOKUP(O217,'විෂය තොරතුරු'!$P$24:$Q$28,2))))</f>
        <v>S</v>
      </c>
      <c r="BA217" s="168" t="str">
        <f aca="false">IF(P217="","",IF(P217="-","-",IF(UPPER(P217)="AB","+",VLOOKUP(P217,'විෂය තොරතුරු'!$P$24:$Q$28,2))))</f>
        <v/>
      </c>
      <c r="BB217" s="168" t="str">
        <f aca="false">IF(Q217="","",IF(Q217="-","-",IF(UPPER(Q217)="AB","+",VLOOKUP(Q217,'විෂය තොරතුරු'!$P$24:$Q$28,2))))</f>
        <v/>
      </c>
      <c r="BC217" s="168" t="str">
        <f aca="false">IF(R217="","",IF(R217="-","-",IF(UPPER(R217)="AB","+",VLOOKUP(R217,'විෂය තොරතුරු'!$P$24:$Q$28,2))))</f>
        <v/>
      </c>
      <c r="BD217" s="168" t="str">
        <f aca="false">IF(S217="","",IF(S217="-","-",IF(UPPER(S217)="AB","+",VLOOKUP(S217,'විෂය තොරතුරු'!$P$24:$Q$28,2))))</f>
        <v/>
      </c>
      <c r="BE217" s="168" t="str">
        <f aca="false">IF(T217="","",IF(T217="-","-",IF(UPPER(T217)="AB","+",VLOOKUP(T217,'විෂය තොරතුරු'!$P$24:$Q$28,2))))</f>
        <v/>
      </c>
      <c r="BF217" s="168" t="str">
        <f aca="false">IF(U217="","",IF(U217="-","-",IF(UPPER(U217)="AB","+",VLOOKUP(U217,'විෂය තොරතුරු'!$P$24:$Q$28,2))))</f>
        <v/>
      </c>
      <c r="BG217" s="170" t="str">
        <f aca="false">IF(V217="","",IF(V217="-","-",IF(UPPER(V217)="AB","+",VLOOKUP(V217,'විෂය තොරතුරු'!$P$24:$Q$28,2))))</f>
        <v/>
      </c>
      <c r="BH217" s="171" t="str">
        <f aca="false">IF(W217="","",IF(W217="-","-",IF(UPPER(W217)="AB","+",VLOOKUP(W217,'විෂය තොරතුරු'!$P$24:$Q$28,2))))</f>
        <v>B</v>
      </c>
      <c r="BI217" s="168" t="str">
        <f aca="false">IF(X217="","",IF(X217="-","-",IF(UPPER(X217)="AB","+",VLOOKUP(X217,'විෂය තොරතුරු'!$P$24:$Q$28,2))))</f>
        <v/>
      </c>
      <c r="BJ217" s="168" t="str">
        <f aca="false">IF(Y217="","",IF(Y217="-","-",IF(UPPER(Y217)="AB","+",VLOOKUP(Y217,'විෂය තොරතුරු'!$P$24:$Q$28,2))))</f>
        <v/>
      </c>
      <c r="BK217" s="168" t="str">
        <f aca="false">IF(Z217="","",IF(Z217="-","-",IF(UPPER(Z217)="AB","+",VLOOKUP(Z217,'විෂය තොරතුරු'!$P$24:$Q$28,2))))</f>
        <v/>
      </c>
      <c r="BL217" s="168" t="str">
        <f aca="false">IF(AA217="","",IF(AA217="-","-",IF(UPPER(AA217)="AB","+",VLOOKUP(AA217,'විෂය තොරතුරු'!$P$24:$Q$28,2))))</f>
        <v/>
      </c>
      <c r="BM217" s="168" t="str">
        <f aca="false">IF(AB217="","",IF(AB217="-","-",IF(UPPER(AB217)="AB","+",VLOOKUP(AB217,'විෂය තොරතුරු'!$P$24:$Q$28,2))))</f>
        <v/>
      </c>
      <c r="BN217" s="168" t="str">
        <f aca="false">IF(AC217="","",IF(AC217="-","-",IF(UPPER(AC217)="AB","+",VLOOKUP(AC217,'විෂය තොරතුරු'!$P$24:$Q$28,2))))</f>
        <v/>
      </c>
      <c r="BO217" s="169" t="str">
        <f aca="false">IF(AD217="","",IF(AD217="-","-",IF(UPPER(AD217)="AB","+",VLOOKUP(AD217,'විෂය තොරතුරු'!$P$24:$Q$28,2))))</f>
        <v/>
      </c>
      <c r="BP217" s="171" t="str">
        <f aca="false">IF(AE217="","",IF(AE217="-","-",IF(UPPER(AE217)="AB","+",VLOOKUP(AE217,'විෂය තොරතුරු'!$P$24:$Q$28,2))))</f>
        <v/>
      </c>
      <c r="BQ217" s="168" t="str">
        <f aca="false">IF(AF217="","",IF(AF217="-","-",IF(UPPER(AF217)="AB","+",VLOOKUP(AF217,'විෂය තොරතුරු'!$P$24:$Q$28,2))))</f>
        <v/>
      </c>
      <c r="BR217" s="168" t="str">
        <f aca="false">IF(AG217="","",IF(AG217="-","-",IF(UPPER(AG217)="AB","+",VLOOKUP(AG217,'විෂය තොරතුරු'!$P$24:$Q$28,2))))</f>
        <v/>
      </c>
      <c r="BS217" s="168" t="str">
        <f aca="false">IF(AH217="","",IF(AH217="-","-",IF(UPPER(AH217)="AB","+",VLOOKUP(AH217,'විෂය තොරතුරු'!$P$24:$Q$28,2))))</f>
        <v/>
      </c>
      <c r="BT217" s="168" t="str">
        <f aca="false">IF(AI217="","",IF(AI217="-","-",IF(UPPER(AI217)="AB","+",VLOOKUP(AI217,'විෂය තොරතුරු'!$P$24:$Q$28,2))))</f>
        <v/>
      </c>
      <c r="BU217" s="168" t="str">
        <f aca="false">IF(AJ217="","",IF(AJ217="-","-",IF(UPPER(AJ217)="AB","+",VLOOKUP(AJ217,'විෂය තොරතුරු'!$P$24:$Q$28,2))))</f>
        <v/>
      </c>
      <c r="BV217" s="168" t="str">
        <f aca="false">IF(AK217="","",IF(AK217="-","-",IF(UPPER(AK217)="AB","+",VLOOKUP(AK217,'විෂය තොරතුරු'!$P$24:$Q$28,2))))</f>
        <v/>
      </c>
      <c r="BW217" s="169" t="str">
        <f aca="false">IF(AL217="","",IF(AL217="-","-",IF(UPPER(AL217)="AB","+",VLOOKUP(AL217,'විෂය තොරතුරු'!$P$24:$Q$28,2))))</f>
        <v/>
      </c>
      <c r="BX217" s="171" t="n">
        <f aca="false">IF($B217="","",COUNTIF($AP217:$BW217,"A"))</f>
        <v>0</v>
      </c>
      <c r="BY217" s="171" t="n">
        <f aca="false">IF($B217="","",COUNTIF($AP217:$BW217,"B"))</f>
        <v>1</v>
      </c>
      <c r="BZ217" s="171" t="n">
        <f aca="false">IF($B217="","",COUNTIF($AP217:$BW217,"C"))</f>
        <v>0</v>
      </c>
      <c r="CA217" s="171" t="n">
        <f aca="false">IF($B217="","",COUNTIF($AP217:$BW217,"S"))</f>
        <v>1</v>
      </c>
      <c r="CB217" s="171" t="n">
        <f aca="false">IF($B217="","",COUNTIF($AP217:$BW217,"W"))</f>
        <v>0</v>
      </c>
      <c r="CC217" s="171" t="n">
        <f aca="false">IF(B217="","",SUM(BX217:CA217))</f>
        <v>2</v>
      </c>
      <c r="CD217" s="169" t="n">
        <f aca="false">IF(B217="","",SUM(BX217:BZ217))</f>
        <v>1</v>
      </c>
      <c r="CE217" s="172" t="str">
        <f aca="false">IF(B217="","",IF(AND(CC217&gt;=6,CD217&gt;=3,OR(E217&gt;=35,F217&gt;=35),L217&gt;=35),"6/3 සමත්",IF(AND(CC217&gt;=5,CD217&gt;=3,OR(E217&gt;=35,F217&gt;=35,L217&gt;=35)),"5/3 සමත්",IF(AND(CC217&gt;=4,CD217&gt;=1,OR(E217&gt;=20,F217&gt;=20,L217&gt;=20)),"සමත් කළ හැකි",IF(CB217=9,"W9","අසමත් ?")))))</f>
        <v>අසමත් ?</v>
      </c>
    </row>
    <row r="218" customFormat="false" ht="13.8" hidden="false" customHeight="false" outlineLevel="0" collapsed="false">
      <c r="A218" s="160" t="n">
        <v>33</v>
      </c>
      <c r="B218" s="370" t="s">
        <v>523</v>
      </c>
      <c r="C218" s="161"/>
      <c r="D218" s="162"/>
      <c r="E218" s="163"/>
      <c r="F218" s="164"/>
      <c r="G218" s="163"/>
      <c r="H218" s="165"/>
      <c r="I218" s="165"/>
      <c r="J218" s="164"/>
      <c r="K218" s="163"/>
      <c r="L218" s="165"/>
      <c r="M218" s="165"/>
      <c r="N218" s="164"/>
      <c r="O218" s="163" t="n">
        <v>80</v>
      </c>
      <c r="P218" s="165"/>
      <c r="Q218" s="165"/>
      <c r="R218" s="165"/>
      <c r="S218" s="165"/>
      <c r="T218" s="165"/>
      <c r="U218" s="165"/>
      <c r="V218" s="164"/>
      <c r="W218" s="163"/>
      <c r="X218" s="165" t="n">
        <v>66</v>
      </c>
      <c r="Y218" s="165"/>
      <c r="Z218" s="165"/>
      <c r="AA218" s="165"/>
      <c r="AB218" s="165"/>
      <c r="AC218" s="165"/>
      <c r="AD218" s="164"/>
      <c r="AE218" s="163"/>
      <c r="AF218" s="165"/>
      <c r="AG218" s="165"/>
      <c r="AH218" s="165"/>
      <c r="AI218" s="165"/>
      <c r="AJ218" s="165"/>
      <c r="AK218" s="165"/>
      <c r="AL218" s="166"/>
      <c r="AM218" s="167" t="n">
        <f aca="false">IF(B218="","",SUM(E218:AL218))</f>
        <v>146</v>
      </c>
      <c r="AN218" s="168" t="n">
        <f aca="false">IF(B218="","",AM218/9)</f>
        <v>16.2222222222222</v>
      </c>
      <c r="AO218" s="169" t="n">
        <f aca="false">IF(B218="","",IF(AM218=0,"-",RANK(AM218,$AM$186:$AM$235,0)))</f>
        <v>17</v>
      </c>
      <c r="AP218" s="167" t="str">
        <f aca="false">IF(E218="","",IF(E218="-","-",IF(UPPER(E218)="AB","+",VLOOKUP(E218,'විෂය තොරතුරු'!$P$24:$Q$28,2))))</f>
        <v/>
      </c>
      <c r="AQ218" s="168" t="str">
        <f aca="false">IF(F218="","",IF(F218="-","-",IF(UPPER(F218)="AB","+",VLOOKUP(F218,'විෂය තොරතුරු'!$P$24:$Q$28,2))))</f>
        <v/>
      </c>
      <c r="AR218" s="168" t="str">
        <f aca="false">IF(G218="","",IF(G218="-","-",IF(UPPER(G218)="AB","+",VLOOKUP(G218,'විෂය තොරතුරු'!$P$24:$Q$28,2))))</f>
        <v/>
      </c>
      <c r="AS218" s="168" t="str">
        <f aca="false">IF(H218="","",IF(H218="-","-",IF(UPPER(H218)="AB","+",VLOOKUP(H218,'විෂය තොරතුරු'!$P$24:$Q$28,2))))</f>
        <v/>
      </c>
      <c r="AT218" s="168" t="str">
        <f aca="false">IF(I218="","",IF(I218="-","-",IF(UPPER(I218)="AB","+",VLOOKUP(I218,'විෂය තොරතුරු'!$P$24:$Q$28,2))))</f>
        <v/>
      </c>
      <c r="AU218" s="170" t="str">
        <f aca="false">IF(J218="","",IF(J218="-","-",IF(UPPER(J218)="AB","+",VLOOKUP(J218,'විෂය තොරතුරු'!$P$24:$Q$28,2))))</f>
        <v/>
      </c>
      <c r="AV218" s="171" t="str">
        <f aca="false">IF(K218="","",IF(K218="-","-",IF(UPPER(K218)="AB","+",VLOOKUP(K218,'විෂය තොරතුරු'!$P$24:$Q$28,2))))</f>
        <v/>
      </c>
      <c r="AW218" s="168" t="str">
        <f aca="false">IF(L218="","",IF(L218="-","-",IF(UPPER(L218)="AB","+",VLOOKUP(L218,'විෂය තොරතුරු'!$P$24:$Q$28,2))))</f>
        <v/>
      </c>
      <c r="AX218" s="168" t="str">
        <f aca="false">IF(M218="","",IF(M218="-","-",IF(UPPER(M218)="AB","+",VLOOKUP(M218,'විෂය තොරතුරු'!$P$24:$Q$28,2))))</f>
        <v/>
      </c>
      <c r="AY218" s="169" t="str">
        <f aca="false">IF(N218="","",IF(N218="-","-",IF(UPPER(N218)="AB","+",VLOOKUP(N218,'විෂය තොරතුරු'!$P$24:$Q$28,2))))</f>
        <v/>
      </c>
      <c r="AZ218" s="167" t="str">
        <f aca="false">IF(O218="","",IF(O218="-","-",IF(UPPER(O218)="AB","+",VLOOKUP(O218,'විෂය තොරතුරු'!$P$24:$Q$28,2))))</f>
        <v>A</v>
      </c>
      <c r="BA218" s="168" t="str">
        <f aca="false">IF(P218="","",IF(P218="-","-",IF(UPPER(P218)="AB","+",VLOOKUP(P218,'විෂය තොරතුරු'!$P$24:$Q$28,2))))</f>
        <v/>
      </c>
      <c r="BB218" s="168" t="str">
        <f aca="false">IF(Q218="","",IF(Q218="-","-",IF(UPPER(Q218)="AB","+",VLOOKUP(Q218,'විෂය තොරතුරු'!$P$24:$Q$28,2))))</f>
        <v/>
      </c>
      <c r="BC218" s="168" t="str">
        <f aca="false">IF(R218="","",IF(R218="-","-",IF(UPPER(R218)="AB","+",VLOOKUP(R218,'විෂය තොරතුරු'!$P$24:$Q$28,2))))</f>
        <v/>
      </c>
      <c r="BD218" s="168" t="str">
        <f aca="false">IF(S218="","",IF(S218="-","-",IF(UPPER(S218)="AB","+",VLOOKUP(S218,'විෂය තොරතුරු'!$P$24:$Q$28,2))))</f>
        <v/>
      </c>
      <c r="BE218" s="168" t="str">
        <f aca="false">IF(T218="","",IF(T218="-","-",IF(UPPER(T218)="AB","+",VLOOKUP(T218,'විෂය තොරතුරු'!$P$24:$Q$28,2))))</f>
        <v/>
      </c>
      <c r="BF218" s="168" t="str">
        <f aca="false">IF(U218="","",IF(U218="-","-",IF(UPPER(U218)="AB","+",VLOOKUP(U218,'විෂය තොරතුරු'!$P$24:$Q$28,2))))</f>
        <v/>
      </c>
      <c r="BG218" s="170" t="str">
        <f aca="false">IF(V218="","",IF(V218="-","-",IF(UPPER(V218)="AB","+",VLOOKUP(V218,'විෂය තොරතුරු'!$P$24:$Q$28,2))))</f>
        <v/>
      </c>
      <c r="BH218" s="171" t="str">
        <f aca="false">IF(W218="","",IF(W218="-","-",IF(UPPER(W218)="AB","+",VLOOKUP(W218,'විෂය තොරතුරු'!$P$24:$Q$28,2))))</f>
        <v/>
      </c>
      <c r="BI218" s="168" t="str">
        <f aca="false">IF(X218="","",IF(X218="-","-",IF(UPPER(X218)="AB","+",VLOOKUP(X218,'විෂය තොරතුරු'!$P$24:$Q$28,2))))</f>
        <v>B</v>
      </c>
      <c r="BJ218" s="168" t="str">
        <f aca="false">IF(Y218="","",IF(Y218="-","-",IF(UPPER(Y218)="AB","+",VLOOKUP(Y218,'විෂය තොරතුරු'!$P$24:$Q$28,2))))</f>
        <v/>
      </c>
      <c r="BK218" s="168" t="str">
        <f aca="false">IF(Z218="","",IF(Z218="-","-",IF(UPPER(Z218)="AB","+",VLOOKUP(Z218,'විෂය තොරතුරු'!$P$24:$Q$28,2))))</f>
        <v/>
      </c>
      <c r="BL218" s="168" t="str">
        <f aca="false">IF(AA218="","",IF(AA218="-","-",IF(UPPER(AA218)="AB","+",VLOOKUP(AA218,'විෂය තොරතුරු'!$P$24:$Q$28,2))))</f>
        <v/>
      </c>
      <c r="BM218" s="168" t="str">
        <f aca="false">IF(AB218="","",IF(AB218="-","-",IF(UPPER(AB218)="AB","+",VLOOKUP(AB218,'විෂය තොරතුරු'!$P$24:$Q$28,2))))</f>
        <v/>
      </c>
      <c r="BN218" s="168" t="str">
        <f aca="false">IF(AC218="","",IF(AC218="-","-",IF(UPPER(AC218)="AB","+",VLOOKUP(AC218,'විෂය තොරතුරු'!$P$24:$Q$28,2))))</f>
        <v/>
      </c>
      <c r="BO218" s="169" t="str">
        <f aca="false">IF(AD218="","",IF(AD218="-","-",IF(UPPER(AD218)="AB","+",VLOOKUP(AD218,'විෂය තොරතුරු'!$P$24:$Q$28,2))))</f>
        <v/>
      </c>
      <c r="BP218" s="171" t="str">
        <f aca="false">IF(AE218="","",IF(AE218="-","-",IF(UPPER(AE218)="AB","+",VLOOKUP(AE218,'විෂය තොරතුරු'!$P$24:$Q$28,2))))</f>
        <v/>
      </c>
      <c r="BQ218" s="168" t="str">
        <f aca="false">IF(AF218="","",IF(AF218="-","-",IF(UPPER(AF218)="AB","+",VLOOKUP(AF218,'විෂය තොරතුරු'!$P$24:$Q$28,2))))</f>
        <v/>
      </c>
      <c r="BR218" s="168" t="str">
        <f aca="false">IF(AG218="","",IF(AG218="-","-",IF(UPPER(AG218)="AB","+",VLOOKUP(AG218,'විෂය තොරතුරු'!$P$24:$Q$28,2))))</f>
        <v/>
      </c>
      <c r="BS218" s="168" t="str">
        <f aca="false">IF(AH218="","",IF(AH218="-","-",IF(UPPER(AH218)="AB","+",VLOOKUP(AH218,'විෂය තොරතුරු'!$P$24:$Q$28,2))))</f>
        <v/>
      </c>
      <c r="BT218" s="168" t="str">
        <f aca="false">IF(AI218="","",IF(AI218="-","-",IF(UPPER(AI218)="AB","+",VLOOKUP(AI218,'විෂය තොරතුරු'!$P$24:$Q$28,2))))</f>
        <v/>
      </c>
      <c r="BU218" s="168" t="str">
        <f aca="false">IF(AJ218="","",IF(AJ218="-","-",IF(UPPER(AJ218)="AB","+",VLOOKUP(AJ218,'විෂය තොරතුරු'!$P$24:$Q$28,2))))</f>
        <v/>
      </c>
      <c r="BV218" s="168" t="str">
        <f aca="false">IF(AK218="","",IF(AK218="-","-",IF(UPPER(AK218)="AB","+",VLOOKUP(AK218,'විෂය තොරතුරු'!$P$24:$Q$28,2))))</f>
        <v/>
      </c>
      <c r="BW218" s="169" t="str">
        <f aca="false">IF(AL218="","",IF(AL218="-","-",IF(UPPER(AL218)="AB","+",VLOOKUP(AL218,'විෂය තොරතුරු'!$P$24:$Q$28,2))))</f>
        <v/>
      </c>
      <c r="BX218" s="171" t="n">
        <f aca="false">IF($B218="","",COUNTIF($AP218:$BW218,"A"))</f>
        <v>1</v>
      </c>
      <c r="BY218" s="171" t="n">
        <f aca="false">IF($B218="","",COUNTIF($AP218:$BW218,"B"))</f>
        <v>1</v>
      </c>
      <c r="BZ218" s="171" t="n">
        <f aca="false">IF($B218="","",COUNTIF($AP218:$BW218,"C"))</f>
        <v>0</v>
      </c>
      <c r="CA218" s="171" t="n">
        <f aca="false">IF($B218="","",COUNTIF($AP218:$BW218,"S"))</f>
        <v>0</v>
      </c>
      <c r="CB218" s="171" t="n">
        <f aca="false">IF($B218="","",COUNTIF($AP218:$BW218,"W"))</f>
        <v>0</v>
      </c>
      <c r="CC218" s="171" t="n">
        <f aca="false">IF(B218="","",SUM(BX218:CA218))</f>
        <v>2</v>
      </c>
      <c r="CD218" s="169" t="n">
        <f aca="false">IF(B218="","",SUM(BX218:BZ218))</f>
        <v>2</v>
      </c>
      <c r="CE218" s="172" t="str">
        <f aca="false">IF(B218="","",IF(AND(CC218&gt;=6,CD218&gt;=3,OR(E218&gt;=35,F218&gt;=35),L218&gt;=35),"6/3 සමත්",IF(AND(CC218&gt;=5,CD218&gt;=3,OR(E218&gt;=35,F218&gt;=35,L218&gt;=35)),"5/3 සමත්",IF(AND(CC218&gt;=4,CD218&gt;=1,OR(E218&gt;=20,F218&gt;=20,L218&gt;=20)),"සමත් කළ හැකි",IF(CB218=9,"W9","අසමත් ?")))))</f>
        <v>අසමත් ?</v>
      </c>
    </row>
    <row r="219" customFormat="false" ht="13.8" hidden="false" customHeight="false" outlineLevel="0" collapsed="false">
      <c r="A219" s="160" t="n">
        <v>34</v>
      </c>
      <c r="B219" s="370" t="s">
        <v>524</v>
      </c>
      <c r="C219" s="161"/>
      <c r="D219" s="162"/>
      <c r="E219" s="163"/>
      <c r="F219" s="164"/>
      <c r="G219" s="163"/>
      <c r="H219" s="165"/>
      <c r="I219" s="165"/>
      <c r="J219" s="164"/>
      <c r="K219" s="163"/>
      <c r="L219" s="165"/>
      <c r="M219" s="165"/>
      <c r="N219" s="164"/>
      <c r="O219" s="163" t="n">
        <v>73</v>
      </c>
      <c r="P219" s="165"/>
      <c r="Q219" s="165"/>
      <c r="R219" s="165"/>
      <c r="S219" s="165"/>
      <c r="T219" s="165"/>
      <c r="U219" s="165"/>
      <c r="V219" s="164"/>
      <c r="W219" s="163"/>
      <c r="X219" s="165"/>
      <c r="Y219" s="165"/>
      <c r="Z219" s="165"/>
      <c r="AA219" s="165"/>
      <c r="AB219" s="165" t="n">
        <v>50</v>
      </c>
      <c r="AC219" s="165"/>
      <c r="AD219" s="164"/>
      <c r="AE219" s="163"/>
      <c r="AF219" s="165"/>
      <c r="AG219" s="165"/>
      <c r="AH219" s="165"/>
      <c r="AI219" s="165"/>
      <c r="AJ219" s="165"/>
      <c r="AK219" s="165"/>
      <c r="AL219" s="166"/>
      <c r="AM219" s="167" t="n">
        <f aca="false">IF(B219="","",SUM(E219:AL219))</f>
        <v>123</v>
      </c>
      <c r="AN219" s="168" t="n">
        <f aca="false">IF(B219="","",AM219/9)</f>
        <v>13.6666666666667</v>
      </c>
      <c r="AO219" s="169" t="n">
        <f aca="false">IF(B219="","",IF(AM219=0,"-",RANK(AM219,$AM$186:$AM$235,0)))</f>
        <v>31</v>
      </c>
      <c r="AP219" s="167" t="str">
        <f aca="false">IF(E219="","",IF(E219="-","-",IF(UPPER(E219)="AB","+",VLOOKUP(E219,'විෂය තොරතුරු'!$P$24:$Q$28,2))))</f>
        <v/>
      </c>
      <c r="AQ219" s="168" t="str">
        <f aca="false">IF(F219="","",IF(F219="-","-",IF(UPPER(F219)="AB","+",VLOOKUP(F219,'විෂය තොරතුරු'!$P$24:$Q$28,2))))</f>
        <v/>
      </c>
      <c r="AR219" s="168" t="str">
        <f aca="false">IF(G219="","",IF(G219="-","-",IF(UPPER(G219)="AB","+",VLOOKUP(G219,'විෂය තොරතුරු'!$P$24:$Q$28,2))))</f>
        <v/>
      </c>
      <c r="AS219" s="168" t="str">
        <f aca="false">IF(H219="","",IF(H219="-","-",IF(UPPER(H219)="AB","+",VLOOKUP(H219,'විෂය තොරතුරු'!$P$24:$Q$28,2))))</f>
        <v/>
      </c>
      <c r="AT219" s="168" t="str">
        <f aca="false">IF(I219="","",IF(I219="-","-",IF(UPPER(I219)="AB","+",VLOOKUP(I219,'විෂය තොරතුරු'!$P$24:$Q$28,2))))</f>
        <v/>
      </c>
      <c r="AU219" s="170" t="str">
        <f aca="false">IF(J219="","",IF(J219="-","-",IF(UPPER(J219)="AB","+",VLOOKUP(J219,'විෂය තොරතුරු'!$P$24:$Q$28,2))))</f>
        <v/>
      </c>
      <c r="AV219" s="171" t="str">
        <f aca="false">IF(K219="","",IF(K219="-","-",IF(UPPER(K219)="AB","+",VLOOKUP(K219,'විෂය තොරතුරු'!$P$24:$Q$28,2))))</f>
        <v/>
      </c>
      <c r="AW219" s="168" t="str">
        <f aca="false">IF(L219="","",IF(L219="-","-",IF(UPPER(L219)="AB","+",VLOOKUP(L219,'විෂය තොරතුරු'!$P$24:$Q$28,2))))</f>
        <v/>
      </c>
      <c r="AX219" s="168" t="str">
        <f aca="false">IF(M219="","",IF(M219="-","-",IF(UPPER(M219)="AB","+",VLOOKUP(M219,'විෂය තොරතුරු'!$P$24:$Q$28,2))))</f>
        <v/>
      </c>
      <c r="AY219" s="169" t="str">
        <f aca="false">IF(N219="","",IF(N219="-","-",IF(UPPER(N219)="AB","+",VLOOKUP(N219,'විෂය තොරතුරු'!$P$24:$Q$28,2))))</f>
        <v/>
      </c>
      <c r="AZ219" s="167" t="str">
        <f aca="false">IF(O219="","",IF(O219="-","-",IF(UPPER(O219)="AB","+",VLOOKUP(O219,'විෂය තොරතුරු'!$P$24:$Q$28,2))))</f>
        <v>B</v>
      </c>
      <c r="BA219" s="168" t="str">
        <f aca="false">IF(P219="","",IF(P219="-","-",IF(UPPER(P219)="AB","+",VLOOKUP(P219,'විෂය තොරතුරු'!$P$24:$Q$28,2))))</f>
        <v/>
      </c>
      <c r="BB219" s="168" t="str">
        <f aca="false">IF(Q219="","",IF(Q219="-","-",IF(UPPER(Q219)="AB","+",VLOOKUP(Q219,'විෂය තොරතුරු'!$P$24:$Q$28,2))))</f>
        <v/>
      </c>
      <c r="BC219" s="168" t="str">
        <f aca="false">IF(R219="","",IF(R219="-","-",IF(UPPER(R219)="AB","+",VLOOKUP(R219,'විෂය තොරතුරු'!$P$24:$Q$28,2))))</f>
        <v/>
      </c>
      <c r="BD219" s="168" t="str">
        <f aca="false">IF(S219="","",IF(S219="-","-",IF(UPPER(S219)="AB","+",VLOOKUP(S219,'විෂය තොරතුරු'!$P$24:$Q$28,2))))</f>
        <v/>
      </c>
      <c r="BE219" s="168" t="str">
        <f aca="false">IF(T219="","",IF(T219="-","-",IF(UPPER(T219)="AB","+",VLOOKUP(T219,'විෂය තොරතුරු'!$P$24:$Q$28,2))))</f>
        <v/>
      </c>
      <c r="BF219" s="168" t="str">
        <f aca="false">IF(U219="","",IF(U219="-","-",IF(UPPER(U219)="AB","+",VLOOKUP(U219,'විෂය තොරතුරු'!$P$24:$Q$28,2))))</f>
        <v/>
      </c>
      <c r="BG219" s="170" t="str">
        <f aca="false">IF(V219="","",IF(V219="-","-",IF(UPPER(V219)="AB","+",VLOOKUP(V219,'විෂය තොරතුරු'!$P$24:$Q$28,2))))</f>
        <v/>
      </c>
      <c r="BH219" s="171" t="str">
        <f aca="false">IF(W219="","",IF(W219="-","-",IF(UPPER(W219)="AB","+",VLOOKUP(W219,'විෂය තොරතුරු'!$P$24:$Q$28,2))))</f>
        <v/>
      </c>
      <c r="BI219" s="168" t="str">
        <f aca="false">IF(X219="","",IF(X219="-","-",IF(UPPER(X219)="AB","+",VLOOKUP(X219,'විෂය තොරතුරු'!$P$24:$Q$28,2))))</f>
        <v/>
      </c>
      <c r="BJ219" s="168" t="str">
        <f aca="false">IF(Y219="","",IF(Y219="-","-",IF(UPPER(Y219)="AB","+",VLOOKUP(Y219,'විෂය තොරතුරු'!$P$24:$Q$28,2))))</f>
        <v/>
      </c>
      <c r="BK219" s="168" t="str">
        <f aca="false">IF(Z219="","",IF(Z219="-","-",IF(UPPER(Z219)="AB","+",VLOOKUP(Z219,'විෂය තොරතුරු'!$P$24:$Q$28,2))))</f>
        <v/>
      </c>
      <c r="BL219" s="168" t="str">
        <f aca="false">IF(AA219="","",IF(AA219="-","-",IF(UPPER(AA219)="AB","+",VLOOKUP(AA219,'විෂය තොරතුරු'!$P$24:$Q$28,2))))</f>
        <v/>
      </c>
      <c r="BM219" s="168" t="str">
        <f aca="false">IF(AB219="","",IF(AB219="-","-",IF(UPPER(AB219)="AB","+",VLOOKUP(AB219,'විෂය තොරතුරු'!$P$24:$Q$28,2))))</f>
        <v>C</v>
      </c>
      <c r="BN219" s="168" t="str">
        <f aca="false">IF(AC219="","",IF(AC219="-","-",IF(UPPER(AC219)="AB","+",VLOOKUP(AC219,'විෂය තොරතුරු'!$P$24:$Q$28,2))))</f>
        <v/>
      </c>
      <c r="BO219" s="169" t="str">
        <f aca="false">IF(AD219="","",IF(AD219="-","-",IF(UPPER(AD219)="AB","+",VLOOKUP(AD219,'විෂය තොරතුරු'!$P$24:$Q$28,2))))</f>
        <v/>
      </c>
      <c r="BP219" s="171" t="str">
        <f aca="false">IF(AE219="","",IF(AE219="-","-",IF(UPPER(AE219)="AB","+",VLOOKUP(AE219,'විෂය තොරතුරු'!$P$24:$Q$28,2))))</f>
        <v/>
      </c>
      <c r="BQ219" s="168" t="str">
        <f aca="false">IF(AF219="","",IF(AF219="-","-",IF(UPPER(AF219)="AB","+",VLOOKUP(AF219,'විෂය තොරතුරු'!$P$24:$Q$28,2))))</f>
        <v/>
      </c>
      <c r="BR219" s="168" t="str">
        <f aca="false">IF(AG219="","",IF(AG219="-","-",IF(UPPER(AG219)="AB","+",VLOOKUP(AG219,'විෂය තොරතුරු'!$P$24:$Q$28,2))))</f>
        <v/>
      </c>
      <c r="BS219" s="168" t="str">
        <f aca="false">IF(AH219="","",IF(AH219="-","-",IF(UPPER(AH219)="AB","+",VLOOKUP(AH219,'විෂය තොරතුරු'!$P$24:$Q$28,2))))</f>
        <v/>
      </c>
      <c r="BT219" s="168" t="str">
        <f aca="false">IF(AI219="","",IF(AI219="-","-",IF(UPPER(AI219)="AB","+",VLOOKUP(AI219,'විෂය තොරතුරු'!$P$24:$Q$28,2))))</f>
        <v/>
      </c>
      <c r="BU219" s="168" t="str">
        <f aca="false">IF(AJ219="","",IF(AJ219="-","-",IF(UPPER(AJ219)="AB","+",VLOOKUP(AJ219,'විෂය තොරතුරු'!$P$24:$Q$28,2))))</f>
        <v/>
      </c>
      <c r="BV219" s="168" t="str">
        <f aca="false">IF(AK219="","",IF(AK219="-","-",IF(UPPER(AK219)="AB","+",VLOOKUP(AK219,'විෂය තොරතුරු'!$P$24:$Q$28,2))))</f>
        <v/>
      </c>
      <c r="BW219" s="169" t="str">
        <f aca="false">IF(AL219="","",IF(AL219="-","-",IF(UPPER(AL219)="AB","+",VLOOKUP(AL219,'විෂය තොරතුරු'!$P$24:$Q$28,2))))</f>
        <v/>
      </c>
      <c r="BX219" s="171" t="n">
        <f aca="false">IF($B219="","",COUNTIF($AP219:$BW219,"A"))</f>
        <v>0</v>
      </c>
      <c r="BY219" s="171" t="n">
        <f aca="false">IF($B219="","",COUNTIF($AP219:$BW219,"B"))</f>
        <v>1</v>
      </c>
      <c r="BZ219" s="171" t="n">
        <f aca="false">IF($B219="","",COUNTIF($AP219:$BW219,"C"))</f>
        <v>1</v>
      </c>
      <c r="CA219" s="171" t="n">
        <f aca="false">IF($B219="","",COUNTIF($AP219:$BW219,"S"))</f>
        <v>0</v>
      </c>
      <c r="CB219" s="171" t="n">
        <f aca="false">IF($B219="","",COUNTIF($AP219:$BW219,"W"))</f>
        <v>0</v>
      </c>
      <c r="CC219" s="171" t="n">
        <f aca="false">IF(B219="","",SUM(BX219:CA219))</f>
        <v>2</v>
      </c>
      <c r="CD219" s="169" t="n">
        <f aca="false">IF(B219="","",SUM(BX219:BZ219))</f>
        <v>2</v>
      </c>
      <c r="CE219" s="172" t="str">
        <f aca="false">IF(B219="","",IF(AND(CC219&gt;=6,CD219&gt;=3,OR(E219&gt;=35,F219&gt;=35),L219&gt;=35),"6/3 සමත්",IF(AND(CC219&gt;=5,CD219&gt;=3,OR(E219&gt;=35,F219&gt;=35,L219&gt;=35)),"5/3 සමත්",IF(AND(CC219&gt;=4,CD219&gt;=1,OR(E219&gt;=20,F219&gt;=20,L219&gt;=20)),"සමත් කළ හැකි",IF(CB219=9,"W9","අසමත් ?")))))</f>
        <v>අසමත් ?</v>
      </c>
    </row>
    <row r="220" customFormat="false" ht="13.8" hidden="false" customHeight="false" outlineLevel="0" collapsed="false">
      <c r="A220" s="160" t="n">
        <v>35</v>
      </c>
      <c r="B220" s="370" t="s">
        <v>525</v>
      </c>
      <c r="C220" s="161"/>
      <c r="D220" s="162"/>
      <c r="E220" s="163"/>
      <c r="F220" s="164"/>
      <c r="G220" s="163"/>
      <c r="H220" s="165"/>
      <c r="I220" s="165"/>
      <c r="J220" s="164"/>
      <c r="K220" s="163"/>
      <c r="L220" s="165"/>
      <c r="M220" s="165"/>
      <c r="N220" s="164"/>
      <c r="O220" s="163" t="n">
        <v>48</v>
      </c>
      <c r="P220" s="165"/>
      <c r="Q220" s="165"/>
      <c r="R220" s="165"/>
      <c r="S220" s="165"/>
      <c r="T220" s="165"/>
      <c r="U220" s="165"/>
      <c r="V220" s="164"/>
      <c r="W220" s="163"/>
      <c r="X220" s="165"/>
      <c r="Y220" s="165"/>
      <c r="Z220" s="165"/>
      <c r="AA220" s="165"/>
      <c r="AB220" s="165" t="n">
        <v>73</v>
      </c>
      <c r="AC220" s="165"/>
      <c r="AD220" s="164"/>
      <c r="AE220" s="163" t="n">
        <v>52</v>
      </c>
      <c r="AF220" s="165"/>
      <c r="AG220" s="165"/>
      <c r="AH220" s="165"/>
      <c r="AI220" s="165"/>
      <c r="AJ220" s="165"/>
      <c r="AK220" s="165"/>
      <c r="AL220" s="166"/>
      <c r="AM220" s="167" t="n">
        <f aca="false">IF(B220="","",SUM(E220:AL220))</f>
        <v>173</v>
      </c>
      <c r="AN220" s="168" t="n">
        <f aca="false">IF(B220="","",AM220/9)</f>
        <v>19.2222222222222</v>
      </c>
      <c r="AO220" s="169" t="n">
        <f aca="false">IF(B220="","",IF(AM220=0,"-",RANK(AM220,$AM$186:$AM$235,0)))</f>
        <v>9</v>
      </c>
      <c r="AP220" s="167" t="str">
        <f aca="false">IF(E220="","",IF(E220="-","-",IF(UPPER(E220)="AB","+",VLOOKUP(E220,'විෂය තොරතුරු'!$P$24:$Q$28,2))))</f>
        <v/>
      </c>
      <c r="AQ220" s="168" t="str">
        <f aca="false">IF(F220="","",IF(F220="-","-",IF(UPPER(F220)="AB","+",VLOOKUP(F220,'විෂය තොරතුරු'!$P$24:$Q$28,2))))</f>
        <v/>
      </c>
      <c r="AR220" s="168" t="str">
        <f aca="false">IF(G220="","",IF(G220="-","-",IF(UPPER(G220)="AB","+",VLOOKUP(G220,'විෂය තොරතුරු'!$P$24:$Q$28,2))))</f>
        <v/>
      </c>
      <c r="AS220" s="168" t="str">
        <f aca="false">IF(H220="","",IF(H220="-","-",IF(UPPER(H220)="AB","+",VLOOKUP(H220,'විෂය තොරතුරු'!$P$24:$Q$28,2))))</f>
        <v/>
      </c>
      <c r="AT220" s="168" t="str">
        <f aca="false">IF(I220="","",IF(I220="-","-",IF(UPPER(I220)="AB","+",VLOOKUP(I220,'විෂය තොරතුරු'!$P$24:$Q$28,2))))</f>
        <v/>
      </c>
      <c r="AU220" s="170" t="str">
        <f aca="false">IF(J220="","",IF(J220="-","-",IF(UPPER(J220)="AB","+",VLOOKUP(J220,'විෂය තොරතුරු'!$P$24:$Q$28,2))))</f>
        <v/>
      </c>
      <c r="AV220" s="171" t="str">
        <f aca="false">IF(K220="","",IF(K220="-","-",IF(UPPER(K220)="AB","+",VLOOKUP(K220,'විෂය තොරතුරු'!$P$24:$Q$28,2))))</f>
        <v/>
      </c>
      <c r="AW220" s="168" t="str">
        <f aca="false">IF(L220="","",IF(L220="-","-",IF(UPPER(L220)="AB","+",VLOOKUP(L220,'විෂය තොරතුරු'!$P$24:$Q$28,2))))</f>
        <v/>
      </c>
      <c r="AX220" s="168" t="str">
        <f aca="false">IF(M220="","",IF(M220="-","-",IF(UPPER(M220)="AB","+",VLOOKUP(M220,'විෂය තොරතුරු'!$P$24:$Q$28,2))))</f>
        <v/>
      </c>
      <c r="AY220" s="169" t="str">
        <f aca="false">IF(N220="","",IF(N220="-","-",IF(UPPER(N220)="AB","+",VLOOKUP(N220,'විෂය තොරතුරු'!$P$24:$Q$28,2))))</f>
        <v/>
      </c>
      <c r="AZ220" s="167" t="str">
        <f aca="false">IF(O220="","",IF(O220="-","-",IF(UPPER(O220)="AB","+",VLOOKUP(O220,'විෂය තොරතුරු'!$P$24:$Q$28,2))))</f>
        <v>S</v>
      </c>
      <c r="BA220" s="168" t="str">
        <f aca="false">IF(P220="","",IF(P220="-","-",IF(UPPER(P220)="AB","+",VLOOKUP(P220,'විෂය තොරතුරු'!$P$24:$Q$28,2))))</f>
        <v/>
      </c>
      <c r="BB220" s="168" t="str">
        <f aca="false">IF(Q220="","",IF(Q220="-","-",IF(UPPER(Q220)="AB","+",VLOOKUP(Q220,'විෂය තොරතුරු'!$P$24:$Q$28,2))))</f>
        <v/>
      </c>
      <c r="BC220" s="168" t="str">
        <f aca="false">IF(R220="","",IF(R220="-","-",IF(UPPER(R220)="AB","+",VLOOKUP(R220,'විෂය තොරතුරු'!$P$24:$Q$28,2))))</f>
        <v/>
      </c>
      <c r="BD220" s="168" t="str">
        <f aca="false">IF(S220="","",IF(S220="-","-",IF(UPPER(S220)="AB","+",VLOOKUP(S220,'විෂය තොරතුරු'!$P$24:$Q$28,2))))</f>
        <v/>
      </c>
      <c r="BE220" s="168" t="str">
        <f aca="false">IF(T220="","",IF(T220="-","-",IF(UPPER(T220)="AB","+",VLOOKUP(T220,'විෂය තොරතුරු'!$P$24:$Q$28,2))))</f>
        <v/>
      </c>
      <c r="BF220" s="168" t="str">
        <f aca="false">IF(U220="","",IF(U220="-","-",IF(UPPER(U220)="AB","+",VLOOKUP(U220,'විෂය තොරතුරු'!$P$24:$Q$28,2))))</f>
        <v/>
      </c>
      <c r="BG220" s="170" t="str">
        <f aca="false">IF(V220="","",IF(V220="-","-",IF(UPPER(V220)="AB","+",VLOOKUP(V220,'විෂය තොරතුරු'!$P$24:$Q$28,2))))</f>
        <v/>
      </c>
      <c r="BH220" s="171" t="str">
        <f aca="false">IF(W220="","",IF(W220="-","-",IF(UPPER(W220)="AB","+",VLOOKUP(W220,'විෂය තොරතුරු'!$P$24:$Q$28,2))))</f>
        <v/>
      </c>
      <c r="BI220" s="168" t="str">
        <f aca="false">IF(X220="","",IF(X220="-","-",IF(UPPER(X220)="AB","+",VLOOKUP(X220,'විෂය තොරතුරු'!$P$24:$Q$28,2))))</f>
        <v/>
      </c>
      <c r="BJ220" s="168" t="str">
        <f aca="false">IF(Y220="","",IF(Y220="-","-",IF(UPPER(Y220)="AB","+",VLOOKUP(Y220,'විෂය තොරතුරු'!$P$24:$Q$28,2))))</f>
        <v/>
      </c>
      <c r="BK220" s="168" t="str">
        <f aca="false">IF(Z220="","",IF(Z220="-","-",IF(UPPER(Z220)="AB","+",VLOOKUP(Z220,'විෂය තොරතුරු'!$P$24:$Q$28,2))))</f>
        <v/>
      </c>
      <c r="BL220" s="168" t="str">
        <f aca="false">IF(AA220="","",IF(AA220="-","-",IF(UPPER(AA220)="AB","+",VLOOKUP(AA220,'විෂය තොරතුරු'!$P$24:$Q$28,2))))</f>
        <v/>
      </c>
      <c r="BM220" s="168" t="str">
        <f aca="false">IF(AB220="","",IF(AB220="-","-",IF(UPPER(AB220)="AB","+",VLOOKUP(AB220,'විෂය තොරතුරු'!$P$24:$Q$28,2))))</f>
        <v>B</v>
      </c>
      <c r="BN220" s="168" t="str">
        <f aca="false">IF(AC220="","",IF(AC220="-","-",IF(UPPER(AC220)="AB","+",VLOOKUP(AC220,'විෂය තොරතුරු'!$P$24:$Q$28,2))))</f>
        <v/>
      </c>
      <c r="BO220" s="169" t="str">
        <f aca="false">IF(AD220="","",IF(AD220="-","-",IF(UPPER(AD220)="AB","+",VLOOKUP(AD220,'විෂය තොරතුරු'!$P$24:$Q$28,2))))</f>
        <v/>
      </c>
      <c r="BP220" s="171" t="str">
        <f aca="false">IF(AE220="","",IF(AE220="-","-",IF(UPPER(AE220)="AB","+",VLOOKUP(AE220,'විෂය තොරතුරු'!$P$24:$Q$28,2))))</f>
        <v>C</v>
      </c>
      <c r="BQ220" s="168" t="str">
        <f aca="false">IF(AF220="","",IF(AF220="-","-",IF(UPPER(AF220)="AB","+",VLOOKUP(AF220,'විෂය තොරතුරු'!$P$24:$Q$28,2))))</f>
        <v/>
      </c>
      <c r="BR220" s="168" t="str">
        <f aca="false">IF(AG220="","",IF(AG220="-","-",IF(UPPER(AG220)="AB","+",VLOOKUP(AG220,'විෂය තොරතුරු'!$P$24:$Q$28,2))))</f>
        <v/>
      </c>
      <c r="BS220" s="168" t="str">
        <f aca="false">IF(AH220="","",IF(AH220="-","-",IF(UPPER(AH220)="AB","+",VLOOKUP(AH220,'විෂය තොරතුරු'!$P$24:$Q$28,2))))</f>
        <v/>
      </c>
      <c r="BT220" s="168" t="str">
        <f aca="false">IF(AI220="","",IF(AI220="-","-",IF(UPPER(AI220)="AB","+",VLOOKUP(AI220,'විෂය තොරතුරු'!$P$24:$Q$28,2))))</f>
        <v/>
      </c>
      <c r="BU220" s="168" t="str">
        <f aca="false">IF(AJ220="","",IF(AJ220="-","-",IF(UPPER(AJ220)="AB","+",VLOOKUP(AJ220,'විෂය තොරතුරු'!$P$24:$Q$28,2))))</f>
        <v/>
      </c>
      <c r="BV220" s="168" t="str">
        <f aca="false">IF(AK220="","",IF(AK220="-","-",IF(UPPER(AK220)="AB","+",VLOOKUP(AK220,'විෂය තොරතුරු'!$P$24:$Q$28,2))))</f>
        <v/>
      </c>
      <c r="BW220" s="169" t="str">
        <f aca="false">IF(AL220="","",IF(AL220="-","-",IF(UPPER(AL220)="AB","+",VLOOKUP(AL220,'විෂය තොරතුරු'!$P$24:$Q$28,2))))</f>
        <v/>
      </c>
      <c r="BX220" s="171" t="n">
        <f aca="false">IF($B220="","",COUNTIF($AP220:$BW220,"A"))</f>
        <v>0</v>
      </c>
      <c r="BY220" s="171" t="n">
        <f aca="false">IF($B220="","",COUNTIF($AP220:$BW220,"B"))</f>
        <v>1</v>
      </c>
      <c r="BZ220" s="171" t="n">
        <f aca="false">IF($B220="","",COUNTIF($AP220:$BW220,"C"))</f>
        <v>1</v>
      </c>
      <c r="CA220" s="171" t="n">
        <f aca="false">IF($B220="","",COUNTIF($AP220:$BW220,"S"))</f>
        <v>1</v>
      </c>
      <c r="CB220" s="171" t="n">
        <f aca="false">IF($B220="","",COUNTIF($AP220:$BW220,"W"))</f>
        <v>0</v>
      </c>
      <c r="CC220" s="171" t="n">
        <f aca="false">IF(B220="","",SUM(BX220:CA220))</f>
        <v>3</v>
      </c>
      <c r="CD220" s="169" t="n">
        <f aca="false">IF(B220="","",SUM(BX220:BZ220))</f>
        <v>2</v>
      </c>
      <c r="CE220" s="172" t="str">
        <f aca="false">IF(B220="","",IF(AND(CC220&gt;=6,CD220&gt;=3,OR(E220&gt;=35,F220&gt;=35),L220&gt;=35),"6/3 සමත්",IF(AND(CC220&gt;=5,CD220&gt;=3,OR(E220&gt;=35,F220&gt;=35,L220&gt;=35)),"5/3 සමත්",IF(AND(CC220&gt;=4,CD220&gt;=1,OR(E220&gt;=20,F220&gt;=20,L220&gt;=20)),"සමත් කළ හැකි",IF(CB220=9,"W9","අසමත් ?")))))</f>
        <v>අසමත් ?</v>
      </c>
    </row>
    <row r="221" customFormat="false" ht="13.8" hidden="false" customHeight="false" outlineLevel="0" collapsed="false">
      <c r="A221" s="160" t="n">
        <v>36</v>
      </c>
      <c r="B221" s="370" t="s">
        <v>526</v>
      </c>
      <c r="C221" s="161"/>
      <c r="D221" s="162"/>
      <c r="E221" s="163"/>
      <c r="F221" s="164"/>
      <c r="G221" s="163"/>
      <c r="H221" s="165"/>
      <c r="I221" s="165"/>
      <c r="J221" s="164"/>
      <c r="K221" s="163"/>
      <c r="L221" s="165"/>
      <c r="M221" s="165"/>
      <c r="N221" s="164"/>
      <c r="O221" s="163" t="n">
        <v>67</v>
      </c>
      <c r="P221" s="165"/>
      <c r="Q221" s="165"/>
      <c r="R221" s="165"/>
      <c r="S221" s="165"/>
      <c r="T221" s="165"/>
      <c r="U221" s="165"/>
      <c r="V221" s="164"/>
      <c r="W221" s="163"/>
      <c r="X221" s="165"/>
      <c r="Y221" s="165"/>
      <c r="Z221" s="165"/>
      <c r="AA221" s="165"/>
      <c r="AB221" s="165" t="n">
        <v>62</v>
      </c>
      <c r="AC221" s="165"/>
      <c r="AD221" s="164"/>
      <c r="AE221" s="163"/>
      <c r="AF221" s="165"/>
      <c r="AG221" s="165"/>
      <c r="AH221" s="165"/>
      <c r="AI221" s="165"/>
      <c r="AJ221" s="165"/>
      <c r="AK221" s="165"/>
      <c r="AL221" s="166"/>
      <c r="AM221" s="167" t="n">
        <f aca="false">IF(B221="","",SUM(E221:AL221))</f>
        <v>129</v>
      </c>
      <c r="AN221" s="168" t="n">
        <f aca="false">IF(B221="","",AM221/9)</f>
        <v>14.3333333333333</v>
      </c>
      <c r="AO221" s="169" t="n">
        <f aca="false">IF(B221="","",IF(AM221=0,"-",RANK(AM221,$AM$186:$AM$235,0)))</f>
        <v>29</v>
      </c>
      <c r="AP221" s="167" t="str">
        <f aca="false">IF(E221="","",IF(E221="-","-",IF(UPPER(E221)="AB","+",VLOOKUP(E221,'විෂය තොරතුරු'!$P$24:$Q$28,2))))</f>
        <v/>
      </c>
      <c r="AQ221" s="168" t="str">
        <f aca="false">IF(F221="","",IF(F221="-","-",IF(UPPER(F221)="AB","+",VLOOKUP(F221,'විෂය තොරතුරු'!$P$24:$Q$28,2))))</f>
        <v/>
      </c>
      <c r="AR221" s="168" t="str">
        <f aca="false">IF(G221="","",IF(G221="-","-",IF(UPPER(G221)="AB","+",VLOOKUP(G221,'විෂය තොරතුරු'!$P$24:$Q$28,2))))</f>
        <v/>
      </c>
      <c r="AS221" s="168" t="str">
        <f aca="false">IF(H221="","",IF(H221="-","-",IF(UPPER(H221)="AB","+",VLOOKUP(H221,'විෂය තොරතුරු'!$P$24:$Q$28,2))))</f>
        <v/>
      </c>
      <c r="AT221" s="168" t="str">
        <f aca="false">IF(I221="","",IF(I221="-","-",IF(UPPER(I221)="AB","+",VLOOKUP(I221,'විෂය තොරතුරු'!$P$24:$Q$28,2))))</f>
        <v/>
      </c>
      <c r="AU221" s="170" t="str">
        <f aca="false">IF(J221="","",IF(J221="-","-",IF(UPPER(J221)="AB","+",VLOOKUP(J221,'විෂය තොරතුරු'!$P$24:$Q$28,2))))</f>
        <v/>
      </c>
      <c r="AV221" s="171" t="str">
        <f aca="false">IF(K221="","",IF(K221="-","-",IF(UPPER(K221)="AB","+",VLOOKUP(K221,'විෂය තොරතුරු'!$P$24:$Q$28,2))))</f>
        <v/>
      </c>
      <c r="AW221" s="168" t="str">
        <f aca="false">IF(L221="","",IF(L221="-","-",IF(UPPER(L221)="AB","+",VLOOKUP(L221,'විෂය තොරතුරු'!$P$24:$Q$28,2))))</f>
        <v/>
      </c>
      <c r="AX221" s="168" t="str">
        <f aca="false">IF(M221="","",IF(M221="-","-",IF(UPPER(M221)="AB","+",VLOOKUP(M221,'විෂය තොරතුරු'!$P$24:$Q$28,2))))</f>
        <v/>
      </c>
      <c r="AY221" s="169" t="str">
        <f aca="false">IF(N221="","",IF(N221="-","-",IF(UPPER(N221)="AB","+",VLOOKUP(N221,'විෂය තොරතුරු'!$P$24:$Q$28,2))))</f>
        <v/>
      </c>
      <c r="AZ221" s="167" t="str">
        <f aca="false">IF(O221="","",IF(O221="-","-",IF(UPPER(O221)="AB","+",VLOOKUP(O221,'විෂය තොරතුරු'!$P$24:$Q$28,2))))</f>
        <v>B</v>
      </c>
      <c r="BA221" s="168" t="str">
        <f aca="false">IF(P221="","",IF(P221="-","-",IF(UPPER(P221)="AB","+",VLOOKUP(P221,'විෂය තොරතුරු'!$P$24:$Q$28,2))))</f>
        <v/>
      </c>
      <c r="BB221" s="168" t="str">
        <f aca="false">IF(Q221="","",IF(Q221="-","-",IF(UPPER(Q221)="AB","+",VLOOKUP(Q221,'විෂය තොරතුරු'!$P$24:$Q$28,2))))</f>
        <v/>
      </c>
      <c r="BC221" s="168" t="str">
        <f aca="false">IF(R221="","",IF(R221="-","-",IF(UPPER(R221)="AB","+",VLOOKUP(R221,'විෂය තොරතුරු'!$P$24:$Q$28,2))))</f>
        <v/>
      </c>
      <c r="BD221" s="168" t="str">
        <f aca="false">IF(S221="","",IF(S221="-","-",IF(UPPER(S221)="AB","+",VLOOKUP(S221,'විෂය තොරතුරු'!$P$24:$Q$28,2))))</f>
        <v/>
      </c>
      <c r="BE221" s="168" t="str">
        <f aca="false">IF(T221="","",IF(T221="-","-",IF(UPPER(T221)="AB","+",VLOOKUP(T221,'විෂය තොරතුරු'!$P$24:$Q$28,2))))</f>
        <v/>
      </c>
      <c r="BF221" s="168" t="str">
        <f aca="false">IF(U221="","",IF(U221="-","-",IF(UPPER(U221)="AB","+",VLOOKUP(U221,'විෂය තොරතුරු'!$P$24:$Q$28,2))))</f>
        <v/>
      </c>
      <c r="BG221" s="170" t="str">
        <f aca="false">IF(V221="","",IF(V221="-","-",IF(UPPER(V221)="AB","+",VLOOKUP(V221,'විෂය තොරතුරු'!$P$24:$Q$28,2))))</f>
        <v/>
      </c>
      <c r="BH221" s="171" t="str">
        <f aca="false">IF(W221="","",IF(W221="-","-",IF(UPPER(W221)="AB","+",VLOOKUP(W221,'විෂය තොරතුරු'!$P$24:$Q$28,2))))</f>
        <v/>
      </c>
      <c r="BI221" s="168" t="str">
        <f aca="false">IF(X221="","",IF(X221="-","-",IF(UPPER(X221)="AB","+",VLOOKUP(X221,'විෂය තොරතුරු'!$P$24:$Q$28,2))))</f>
        <v/>
      </c>
      <c r="BJ221" s="168" t="str">
        <f aca="false">IF(Y221="","",IF(Y221="-","-",IF(UPPER(Y221)="AB","+",VLOOKUP(Y221,'විෂය තොරතුරු'!$P$24:$Q$28,2))))</f>
        <v/>
      </c>
      <c r="BK221" s="168" t="str">
        <f aca="false">IF(Z221="","",IF(Z221="-","-",IF(UPPER(Z221)="AB","+",VLOOKUP(Z221,'විෂය තොරතුරු'!$P$24:$Q$28,2))))</f>
        <v/>
      </c>
      <c r="BL221" s="168" t="str">
        <f aca="false">IF(AA221="","",IF(AA221="-","-",IF(UPPER(AA221)="AB","+",VLOOKUP(AA221,'විෂය තොරතුරු'!$P$24:$Q$28,2))))</f>
        <v/>
      </c>
      <c r="BM221" s="168" t="str">
        <f aca="false">IF(AB221="","",IF(AB221="-","-",IF(UPPER(AB221)="AB","+",VLOOKUP(AB221,'විෂය තොරතුරු'!$P$24:$Q$28,2))))</f>
        <v>C</v>
      </c>
      <c r="BN221" s="168" t="str">
        <f aca="false">IF(AC221="","",IF(AC221="-","-",IF(UPPER(AC221)="AB","+",VLOOKUP(AC221,'විෂය තොරතුරු'!$P$24:$Q$28,2))))</f>
        <v/>
      </c>
      <c r="BO221" s="169" t="str">
        <f aca="false">IF(AD221="","",IF(AD221="-","-",IF(UPPER(AD221)="AB","+",VLOOKUP(AD221,'විෂය තොරතුරු'!$P$24:$Q$28,2))))</f>
        <v/>
      </c>
      <c r="BP221" s="171" t="str">
        <f aca="false">IF(AE221="","",IF(AE221="-","-",IF(UPPER(AE221)="AB","+",VLOOKUP(AE221,'විෂය තොරතුරු'!$P$24:$Q$28,2))))</f>
        <v/>
      </c>
      <c r="BQ221" s="168" t="str">
        <f aca="false">IF(AF221="","",IF(AF221="-","-",IF(UPPER(AF221)="AB","+",VLOOKUP(AF221,'විෂය තොරතුරු'!$P$24:$Q$28,2))))</f>
        <v/>
      </c>
      <c r="BR221" s="168" t="str">
        <f aca="false">IF(AG221="","",IF(AG221="-","-",IF(UPPER(AG221)="AB","+",VLOOKUP(AG221,'විෂය තොරතුරු'!$P$24:$Q$28,2))))</f>
        <v/>
      </c>
      <c r="BS221" s="168" t="str">
        <f aca="false">IF(AH221="","",IF(AH221="-","-",IF(UPPER(AH221)="AB","+",VLOOKUP(AH221,'විෂය තොරතුරු'!$P$24:$Q$28,2))))</f>
        <v/>
      </c>
      <c r="BT221" s="168" t="str">
        <f aca="false">IF(AI221="","",IF(AI221="-","-",IF(UPPER(AI221)="AB","+",VLOOKUP(AI221,'විෂය තොරතුරු'!$P$24:$Q$28,2))))</f>
        <v/>
      </c>
      <c r="BU221" s="168" t="str">
        <f aca="false">IF(AJ221="","",IF(AJ221="-","-",IF(UPPER(AJ221)="AB","+",VLOOKUP(AJ221,'විෂය තොරතුරු'!$P$24:$Q$28,2))))</f>
        <v/>
      </c>
      <c r="BV221" s="168" t="str">
        <f aca="false">IF(AK221="","",IF(AK221="-","-",IF(UPPER(AK221)="AB","+",VLOOKUP(AK221,'විෂය තොරතුරු'!$P$24:$Q$28,2))))</f>
        <v/>
      </c>
      <c r="BW221" s="169" t="str">
        <f aca="false">IF(AL221="","",IF(AL221="-","-",IF(UPPER(AL221)="AB","+",VLOOKUP(AL221,'විෂය තොරතුරු'!$P$24:$Q$28,2))))</f>
        <v/>
      </c>
      <c r="BX221" s="171" t="n">
        <f aca="false">IF($B221="","",COUNTIF($AP221:$BW221,"A"))</f>
        <v>0</v>
      </c>
      <c r="BY221" s="171" t="n">
        <f aca="false">IF($B221="","",COUNTIF($AP221:$BW221,"B"))</f>
        <v>1</v>
      </c>
      <c r="BZ221" s="171" t="n">
        <f aca="false">IF($B221="","",COUNTIF($AP221:$BW221,"C"))</f>
        <v>1</v>
      </c>
      <c r="CA221" s="171" t="n">
        <f aca="false">IF($B221="","",COUNTIF($AP221:$BW221,"S"))</f>
        <v>0</v>
      </c>
      <c r="CB221" s="171" t="n">
        <f aca="false">IF($B221="","",COUNTIF($AP221:$BW221,"W"))</f>
        <v>0</v>
      </c>
      <c r="CC221" s="171" t="n">
        <f aca="false">IF(B221="","",SUM(BX221:CA221))</f>
        <v>2</v>
      </c>
      <c r="CD221" s="169" t="n">
        <f aca="false">IF(B221="","",SUM(BX221:BZ221))</f>
        <v>2</v>
      </c>
      <c r="CE221" s="172" t="str">
        <f aca="false">IF(B221="","",IF(AND(CC221&gt;=6,CD221&gt;=3,OR(E221&gt;=35,F221&gt;=35),L221&gt;=35),"6/3 සමත්",IF(AND(CC221&gt;=5,CD221&gt;=3,OR(E221&gt;=35,F221&gt;=35,L221&gt;=35)),"5/3 සමත්",IF(AND(CC221&gt;=4,CD221&gt;=1,OR(E221&gt;=20,F221&gt;=20,L221&gt;=20)),"සමත් කළ හැකි",IF(CB221=9,"W9","අසමත් ?")))))</f>
        <v>අසමත් ?</v>
      </c>
    </row>
    <row r="222" customFormat="false" ht="13.8" hidden="false" customHeight="false" outlineLevel="0" collapsed="false">
      <c r="A222" s="160" t="n">
        <v>37</v>
      </c>
      <c r="B222" s="370" t="s">
        <v>527</v>
      </c>
      <c r="C222" s="161"/>
      <c r="D222" s="162"/>
      <c r="E222" s="163"/>
      <c r="F222" s="164"/>
      <c r="G222" s="163"/>
      <c r="H222" s="165"/>
      <c r="I222" s="165"/>
      <c r="J222" s="164"/>
      <c r="K222" s="163"/>
      <c r="L222" s="165"/>
      <c r="M222" s="165"/>
      <c r="N222" s="164"/>
      <c r="O222" s="163" t="n">
        <v>97</v>
      </c>
      <c r="P222" s="165"/>
      <c r="Q222" s="165"/>
      <c r="R222" s="165"/>
      <c r="S222" s="165"/>
      <c r="T222" s="165"/>
      <c r="U222" s="165"/>
      <c r="V222" s="164"/>
      <c r="W222" s="163"/>
      <c r="X222" s="165"/>
      <c r="Y222" s="165"/>
      <c r="Z222" s="165"/>
      <c r="AA222" s="165"/>
      <c r="AB222" s="165"/>
      <c r="AC222" s="165"/>
      <c r="AD222" s="164"/>
      <c r="AE222" s="163" t="n">
        <v>76</v>
      </c>
      <c r="AF222" s="165"/>
      <c r="AG222" s="165"/>
      <c r="AH222" s="165"/>
      <c r="AI222" s="165"/>
      <c r="AJ222" s="165"/>
      <c r="AK222" s="165"/>
      <c r="AL222" s="166"/>
      <c r="AM222" s="167" t="n">
        <f aca="false">IF(B222="","",SUM(E222:AL222))</f>
        <v>173</v>
      </c>
      <c r="AN222" s="168" t="n">
        <f aca="false">IF(B222="","",AM222/9)</f>
        <v>19.2222222222222</v>
      </c>
      <c r="AO222" s="169" t="n">
        <f aca="false">IF(B222="","",IF(AM222=0,"-",RANK(AM222,$AM$186:$AM$235,0)))</f>
        <v>9</v>
      </c>
      <c r="AP222" s="167" t="str">
        <f aca="false">IF(E222="","",IF(E222="-","-",IF(UPPER(E222)="AB","+",VLOOKUP(E222,'විෂය තොරතුරු'!$P$24:$Q$28,2))))</f>
        <v/>
      </c>
      <c r="AQ222" s="168" t="str">
        <f aca="false">IF(F222="","",IF(F222="-","-",IF(UPPER(F222)="AB","+",VLOOKUP(F222,'විෂය තොරතුරු'!$P$24:$Q$28,2))))</f>
        <v/>
      </c>
      <c r="AR222" s="168" t="str">
        <f aca="false">IF(G222="","",IF(G222="-","-",IF(UPPER(G222)="AB","+",VLOOKUP(G222,'විෂය තොරතුරු'!$P$24:$Q$28,2))))</f>
        <v/>
      </c>
      <c r="AS222" s="168" t="str">
        <f aca="false">IF(H222="","",IF(H222="-","-",IF(UPPER(H222)="AB","+",VLOOKUP(H222,'විෂය තොරතුරු'!$P$24:$Q$28,2))))</f>
        <v/>
      </c>
      <c r="AT222" s="168" t="str">
        <f aca="false">IF(I222="","",IF(I222="-","-",IF(UPPER(I222)="AB","+",VLOOKUP(I222,'විෂය තොරතුරු'!$P$24:$Q$28,2))))</f>
        <v/>
      </c>
      <c r="AU222" s="170" t="str">
        <f aca="false">IF(J222="","",IF(J222="-","-",IF(UPPER(J222)="AB","+",VLOOKUP(J222,'විෂය තොරතුරු'!$P$24:$Q$28,2))))</f>
        <v/>
      </c>
      <c r="AV222" s="171" t="str">
        <f aca="false">IF(K222="","",IF(K222="-","-",IF(UPPER(K222)="AB","+",VLOOKUP(K222,'විෂය තොරතුරු'!$P$24:$Q$28,2))))</f>
        <v/>
      </c>
      <c r="AW222" s="168" t="str">
        <f aca="false">IF(L222="","",IF(L222="-","-",IF(UPPER(L222)="AB","+",VLOOKUP(L222,'විෂය තොරතුරු'!$P$24:$Q$28,2))))</f>
        <v/>
      </c>
      <c r="AX222" s="168" t="str">
        <f aca="false">IF(M222="","",IF(M222="-","-",IF(UPPER(M222)="AB","+",VLOOKUP(M222,'විෂය තොරතුරු'!$P$24:$Q$28,2))))</f>
        <v/>
      </c>
      <c r="AY222" s="169" t="str">
        <f aca="false">IF(N222="","",IF(N222="-","-",IF(UPPER(N222)="AB","+",VLOOKUP(N222,'විෂය තොරතුරු'!$P$24:$Q$28,2))))</f>
        <v/>
      </c>
      <c r="AZ222" s="167" t="str">
        <f aca="false">IF(O222="","",IF(O222="-","-",IF(UPPER(O222)="AB","+",VLOOKUP(O222,'විෂය තොරතුරු'!$P$24:$Q$28,2))))</f>
        <v>A</v>
      </c>
      <c r="BA222" s="168" t="str">
        <f aca="false">IF(P222="","",IF(P222="-","-",IF(UPPER(P222)="AB","+",VLOOKUP(P222,'විෂය තොරතුරු'!$P$24:$Q$28,2))))</f>
        <v/>
      </c>
      <c r="BB222" s="168" t="str">
        <f aca="false">IF(Q222="","",IF(Q222="-","-",IF(UPPER(Q222)="AB","+",VLOOKUP(Q222,'විෂය තොරතුරු'!$P$24:$Q$28,2))))</f>
        <v/>
      </c>
      <c r="BC222" s="168" t="str">
        <f aca="false">IF(R222="","",IF(R222="-","-",IF(UPPER(R222)="AB","+",VLOOKUP(R222,'විෂය තොරතුරු'!$P$24:$Q$28,2))))</f>
        <v/>
      </c>
      <c r="BD222" s="168" t="str">
        <f aca="false">IF(S222="","",IF(S222="-","-",IF(UPPER(S222)="AB","+",VLOOKUP(S222,'විෂය තොරතුරු'!$P$24:$Q$28,2))))</f>
        <v/>
      </c>
      <c r="BE222" s="168" t="str">
        <f aca="false">IF(T222="","",IF(T222="-","-",IF(UPPER(T222)="AB","+",VLOOKUP(T222,'විෂය තොරතුරු'!$P$24:$Q$28,2))))</f>
        <v/>
      </c>
      <c r="BF222" s="168" t="str">
        <f aca="false">IF(U222="","",IF(U222="-","-",IF(UPPER(U222)="AB","+",VLOOKUP(U222,'විෂය තොරතුරු'!$P$24:$Q$28,2))))</f>
        <v/>
      </c>
      <c r="BG222" s="170" t="str">
        <f aca="false">IF(V222="","",IF(V222="-","-",IF(UPPER(V222)="AB","+",VLOOKUP(V222,'විෂය තොරතුරු'!$P$24:$Q$28,2))))</f>
        <v/>
      </c>
      <c r="BH222" s="171" t="str">
        <f aca="false">IF(W222="","",IF(W222="-","-",IF(UPPER(W222)="AB","+",VLOOKUP(W222,'විෂය තොරතුරු'!$P$24:$Q$28,2))))</f>
        <v/>
      </c>
      <c r="BI222" s="168" t="str">
        <f aca="false">IF(X222="","",IF(X222="-","-",IF(UPPER(X222)="AB","+",VLOOKUP(X222,'විෂය තොරතුරු'!$P$24:$Q$28,2))))</f>
        <v/>
      </c>
      <c r="BJ222" s="168" t="str">
        <f aca="false">IF(Y222="","",IF(Y222="-","-",IF(UPPER(Y222)="AB","+",VLOOKUP(Y222,'විෂය තොරතුරු'!$P$24:$Q$28,2))))</f>
        <v/>
      </c>
      <c r="BK222" s="168" t="str">
        <f aca="false">IF(Z222="","",IF(Z222="-","-",IF(UPPER(Z222)="AB","+",VLOOKUP(Z222,'විෂය තොරතුරු'!$P$24:$Q$28,2))))</f>
        <v/>
      </c>
      <c r="BL222" s="168" t="str">
        <f aca="false">IF(AA222="","",IF(AA222="-","-",IF(UPPER(AA222)="AB","+",VLOOKUP(AA222,'විෂය තොරතුරු'!$P$24:$Q$28,2))))</f>
        <v/>
      </c>
      <c r="BM222" s="168" t="str">
        <f aca="false">IF(AB222="","",IF(AB222="-","-",IF(UPPER(AB222)="AB","+",VLOOKUP(AB222,'විෂය තොරතුරු'!$P$24:$Q$28,2))))</f>
        <v/>
      </c>
      <c r="BN222" s="168" t="str">
        <f aca="false">IF(AC222="","",IF(AC222="-","-",IF(UPPER(AC222)="AB","+",VLOOKUP(AC222,'විෂය තොරතුරු'!$P$24:$Q$28,2))))</f>
        <v/>
      </c>
      <c r="BO222" s="169" t="str">
        <f aca="false">IF(AD222="","",IF(AD222="-","-",IF(UPPER(AD222)="AB","+",VLOOKUP(AD222,'විෂය තොරතුරු'!$P$24:$Q$28,2))))</f>
        <v/>
      </c>
      <c r="BP222" s="171" t="str">
        <f aca="false">IF(AE222="","",IF(AE222="-","-",IF(UPPER(AE222)="AB","+",VLOOKUP(AE222,'විෂය තොරතුරු'!$P$24:$Q$28,2))))</f>
        <v>A</v>
      </c>
      <c r="BQ222" s="168" t="str">
        <f aca="false">IF(AF222="","",IF(AF222="-","-",IF(UPPER(AF222)="AB","+",VLOOKUP(AF222,'විෂය තොරතුරු'!$P$24:$Q$28,2))))</f>
        <v/>
      </c>
      <c r="BR222" s="168" t="str">
        <f aca="false">IF(AG222="","",IF(AG222="-","-",IF(UPPER(AG222)="AB","+",VLOOKUP(AG222,'විෂය තොරතුරු'!$P$24:$Q$28,2))))</f>
        <v/>
      </c>
      <c r="BS222" s="168" t="str">
        <f aca="false">IF(AH222="","",IF(AH222="-","-",IF(UPPER(AH222)="AB","+",VLOOKUP(AH222,'විෂය තොරතුරු'!$P$24:$Q$28,2))))</f>
        <v/>
      </c>
      <c r="BT222" s="168" t="str">
        <f aca="false">IF(AI222="","",IF(AI222="-","-",IF(UPPER(AI222)="AB","+",VLOOKUP(AI222,'විෂය තොරතුරු'!$P$24:$Q$28,2))))</f>
        <v/>
      </c>
      <c r="BU222" s="168" t="str">
        <f aca="false">IF(AJ222="","",IF(AJ222="-","-",IF(UPPER(AJ222)="AB","+",VLOOKUP(AJ222,'විෂය තොරතුරු'!$P$24:$Q$28,2))))</f>
        <v/>
      </c>
      <c r="BV222" s="168" t="str">
        <f aca="false">IF(AK222="","",IF(AK222="-","-",IF(UPPER(AK222)="AB","+",VLOOKUP(AK222,'විෂය තොරතුරු'!$P$24:$Q$28,2))))</f>
        <v/>
      </c>
      <c r="BW222" s="169" t="str">
        <f aca="false">IF(AL222="","",IF(AL222="-","-",IF(UPPER(AL222)="AB","+",VLOOKUP(AL222,'විෂය තොරතුරු'!$P$24:$Q$28,2))))</f>
        <v/>
      </c>
      <c r="BX222" s="171" t="n">
        <f aca="false">IF($B222="","",COUNTIF($AP222:$BW222,"A"))</f>
        <v>2</v>
      </c>
      <c r="BY222" s="171" t="n">
        <f aca="false">IF($B222="","",COUNTIF($AP222:$BW222,"B"))</f>
        <v>0</v>
      </c>
      <c r="BZ222" s="171" t="n">
        <f aca="false">IF($B222="","",COUNTIF($AP222:$BW222,"C"))</f>
        <v>0</v>
      </c>
      <c r="CA222" s="171" t="n">
        <f aca="false">IF($B222="","",COUNTIF($AP222:$BW222,"S"))</f>
        <v>0</v>
      </c>
      <c r="CB222" s="171" t="n">
        <f aca="false">IF($B222="","",COUNTIF($AP222:$BW222,"W"))</f>
        <v>0</v>
      </c>
      <c r="CC222" s="171" t="n">
        <f aca="false">IF(B222="","",SUM(BX222:CA222))</f>
        <v>2</v>
      </c>
      <c r="CD222" s="169" t="n">
        <f aca="false">IF(B222="","",SUM(BX222:BZ222))</f>
        <v>2</v>
      </c>
      <c r="CE222" s="172" t="str">
        <f aca="false">IF(B222="","",IF(AND(CC222&gt;=6,CD222&gt;=3,OR(E222&gt;=35,F222&gt;=35),L222&gt;=35),"6/3 සමත්",IF(AND(CC222&gt;=5,CD222&gt;=3,OR(E222&gt;=35,F222&gt;=35,L222&gt;=35)),"5/3 සමත්",IF(AND(CC222&gt;=4,CD222&gt;=1,OR(E222&gt;=20,F222&gt;=20,L222&gt;=20)),"සමත් කළ හැකි",IF(CB222=9,"W9","අසමත් ?")))))</f>
        <v>අසමත් ?</v>
      </c>
    </row>
    <row r="223" customFormat="false" ht="13.8" hidden="false" customHeight="false" outlineLevel="0" collapsed="false">
      <c r="A223" s="160" t="n">
        <v>38</v>
      </c>
      <c r="B223" s="370" t="s">
        <v>528</v>
      </c>
      <c r="C223" s="161"/>
      <c r="D223" s="162"/>
      <c r="E223" s="163"/>
      <c r="F223" s="164"/>
      <c r="G223" s="163"/>
      <c r="H223" s="165"/>
      <c r="I223" s="165"/>
      <c r="J223" s="164"/>
      <c r="K223" s="163"/>
      <c r="L223" s="165"/>
      <c r="M223" s="165"/>
      <c r="N223" s="164"/>
      <c r="O223" s="163" t="n">
        <v>80</v>
      </c>
      <c r="P223" s="165"/>
      <c r="Q223" s="165"/>
      <c r="R223" s="165"/>
      <c r="S223" s="165"/>
      <c r="T223" s="165"/>
      <c r="U223" s="165"/>
      <c r="V223" s="164"/>
      <c r="W223" s="163"/>
      <c r="X223" s="165"/>
      <c r="Y223" s="165"/>
      <c r="Z223" s="165"/>
      <c r="AA223" s="165"/>
      <c r="AB223" s="165"/>
      <c r="AC223" s="165"/>
      <c r="AD223" s="164"/>
      <c r="AE223" s="163" t="n">
        <v>55</v>
      </c>
      <c r="AF223" s="165"/>
      <c r="AG223" s="165"/>
      <c r="AH223" s="165"/>
      <c r="AI223" s="165"/>
      <c r="AJ223" s="165"/>
      <c r="AK223" s="165"/>
      <c r="AL223" s="166"/>
      <c r="AM223" s="167" t="n">
        <f aca="false">IF(B223="","",SUM(E223:AL223))</f>
        <v>135</v>
      </c>
      <c r="AN223" s="168" t="n">
        <f aca="false">IF(B223="","",AM223/9)</f>
        <v>15</v>
      </c>
      <c r="AO223" s="169" t="n">
        <f aca="false">IF(B223="","",IF(AM223=0,"-",RANK(AM223,$AM$186:$AM$235,0)))</f>
        <v>24</v>
      </c>
      <c r="AP223" s="167" t="str">
        <f aca="false">IF(E223="","",IF(E223="-","-",IF(UPPER(E223)="AB","+",VLOOKUP(E223,'විෂය තොරතුරු'!$P$24:$Q$28,2))))</f>
        <v/>
      </c>
      <c r="AQ223" s="168" t="str">
        <f aca="false">IF(F223="","",IF(F223="-","-",IF(UPPER(F223)="AB","+",VLOOKUP(F223,'විෂය තොරතුරු'!$P$24:$Q$28,2))))</f>
        <v/>
      </c>
      <c r="AR223" s="168" t="str">
        <f aca="false">IF(G223="","",IF(G223="-","-",IF(UPPER(G223)="AB","+",VLOOKUP(G223,'විෂය තොරතුරු'!$P$24:$Q$28,2))))</f>
        <v/>
      </c>
      <c r="AS223" s="168" t="str">
        <f aca="false">IF(H223="","",IF(H223="-","-",IF(UPPER(H223)="AB","+",VLOOKUP(H223,'විෂය තොරතුරු'!$P$24:$Q$28,2))))</f>
        <v/>
      </c>
      <c r="AT223" s="168" t="str">
        <f aca="false">IF(I223="","",IF(I223="-","-",IF(UPPER(I223)="AB","+",VLOOKUP(I223,'විෂය තොරතුරු'!$P$24:$Q$28,2))))</f>
        <v/>
      </c>
      <c r="AU223" s="170" t="str">
        <f aca="false">IF(J223="","",IF(J223="-","-",IF(UPPER(J223)="AB","+",VLOOKUP(J223,'විෂය තොරතුරු'!$P$24:$Q$28,2))))</f>
        <v/>
      </c>
      <c r="AV223" s="171" t="str">
        <f aca="false">IF(K223="","",IF(K223="-","-",IF(UPPER(K223)="AB","+",VLOOKUP(K223,'විෂය තොරතුරු'!$P$24:$Q$28,2))))</f>
        <v/>
      </c>
      <c r="AW223" s="168" t="str">
        <f aca="false">IF(L223="","",IF(L223="-","-",IF(UPPER(L223)="AB","+",VLOOKUP(L223,'විෂය තොරතුරු'!$P$24:$Q$28,2))))</f>
        <v/>
      </c>
      <c r="AX223" s="168" t="str">
        <f aca="false">IF(M223="","",IF(M223="-","-",IF(UPPER(M223)="AB","+",VLOOKUP(M223,'විෂය තොරතුරු'!$P$24:$Q$28,2))))</f>
        <v/>
      </c>
      <c r="AY223" s="169" t="str">
        <f aca="false">IF(N223="","",IF(N223="-","-",IF(UPPER(N223)="AB","+",VLOOKUP(N223,'විෂය තොරතුරු'!$P$24:$Q$28,2))))</f>
        <v/>
      </c>
      <c r="AZ223" s="167" t="str">
        <f aca="false">IF(O223="","",IF(O223="-","-",IF(UPPER(O223)="AB","+",VLOOKUP(O223,'විෂය තොරතුරු'!$P$24:$Q$28,2))))</f>
        <v>A</v>
      </c>
      <c r="BA223" s="168" t="str">
        <f aca="false">IF(P223="","",IF(P223="-","-",IF(UPPER(P223)="AB","+",VLOOKUP(P223,'විෂය තොරතුරු'!$P$24:$Q$28,2))))</f>
        <v/>
      </c>
      <c r="BB223" s="168" t="str">
        <f aca="false">IF(Q223="","",IF(Q223="-","-",IF(UPPER(Q223)="AB","+",VLOOKUP(Q223,'විෂය තොරතුරු'!$P$24:$Q$28,2))))</f>
        <v/>
      </c>
      <c r="BC223" s="168" t="str">
        <f aca="false">IF(R223="","",IF(R223="-","-",IF(UPPER(R223)="AB","+",VLOOKUP(R223,'විෂය තොරතුරු'!$P$24:$Q$28,2))))</f>
        <v/>
      </c>
      <c r="BD223" s="168" t="str">
        <f aca="false">IF(S223="","",IF(S223="-","-",IF(UPPER(S223)="AB","+",VLOOKUP(S223,'විෂය තොරතුරු'!$P$24:$Q$28,2))))</f>
        <v/>
      </c>
      <c r="BE223" s="168" t="str">
        <f aca="false">IF(T223="","",IF(T223="-","-",IF(UPPER(T223)="AB","+",VLOOKUP(T223,'විෂය තොරතුරු'!$P$24:$Q$28,2))))</f>
        <v/>
      </c>
      <c r="BF223" s="168" t="str">
        <f aca="false">IF(U223="","",IF(U223="-","-",IF(UPPER(U223)="AB","+",VLOOKUP(U223,'විෂය තොරතුරු'!$P$24:$Q$28,2))))</f>
        <v/>
      </c>
      <c r="BG223" s="170" t="str">
        <f aca="false">IF(V223="","",IF(V223="-","-",IF(UPPER(V223)="AB","+",VLOOKUP(V223,'විෂය තොරතුරු'!$P$24:$Q$28,2))))</f>
        <v/>
      </c>
      <c r="BH223" s="171" t="str">
        <f aca="false">IF(W223="","",IF(W223="-","-",IF(UPPER(W223)="AB","+",VLOOKUP(W223,'විෂය තොරතුරු'!$P$24:$Q$28,2))))</f>
        <v/>
      </c>
      <c r="BI223" s="168" t="str">
        <f aca="false">IF(X223="","",IF(X223="-","-",IF(UPPER(X223)="AB","+",VLOOKUP(X223,'විෂය තොරතුරු'!$P$24:$Q$28,2))))</f>
        <v/>
      </c>
      <c r="BJ223" s="168" t="str">
        <f aca="false">IF(Y223="","",IF(Y223="-","-",IF(UPPER(Y223)="AB","+",VLOOKUP(Y223,'විෂය තොරතුරු'!$P$24:$Q$28,2))))</f>
        <v/>
      </c>
      <c r="BK223" s="168" t="str">
        <f aca="false">IF(Z223="","",IF(Z223="-","-",IF(UPPER(Z223)="AB","+",VLOOKUP(Z223,'විෂය තොරතුරු'!$P$24:$Q$28,2))))</f>
        <v/>
      </c>
      <c r="BL223" s="168" t="str">
        <f aca="false">IF(AA223="","",IF(AA223="-","-",IF(UPPER(AA223)="AB","+",VLOOKUP(AA223,'විෂය තොරතුරු'!$P$24:$Q$28,2))))</f>
        <v/>
      </c>
      <c r="BM223" s="168" t="str">
        <f aca="false">IF(AB223="","",IF(AB223="-","-",IF(UPPER(AB223)="AB","+",VLOOKUP(AB223,'විෂය තොරතුරු'!$P$24:$Q$28,2))))</f>
        <v/>
      </c>
      <c r="BN223" s="168" t="str">
        <f aca="false">IF(AC223="","",IF(AC223="-","-",IF(UPPER(AC223)="AB","+",VLOOKUP(AC223,'විෂය තොරතුරු'!$P$24:$Q$28,2))))</f>
        <v/>
      </c>
      <c r="BO223" s="169" t="str">
        <f aca="false">IF(AD223="","",IF(AD223="-","-",IF(UPPER(AD223)="AB","+",VLOOKUP(AD223,'විෂය තොරතුරු'!$P$24:$Q$28,2))))</f>
        <v/>
      </c>
      <c r="BP223" s="171" t="str">
        <f aca="false">IF(AE223="","",IF(AE223="-","-",IF(UPPER(AE223)="AB","+",VLOOKUP(AE223,'විෂය තොරතුරු'!$P$24:$Q$28,2))))</f>
        <v>C</v>
      </c>
      <c r="BQ223" s="168" t="str">
        <f aca="false">IF(AF223="","",IF(AF223="-","-",IF(UPPER(AF223)="AB","+",VLOOKUP(AF223,'විෂය තොරතුරු'!$P$24:$Q$28,2))))</f>
        <v/>
      </c>
      <c r="BR223" s="168" t="str">
        <f aca="false">IF(AG223="","",IF(AG223="-","-",IF(UPPER(AG223)="AB","+",VLOOKUP(AG223,'විෂය තොරතුරු'!$P$24:$Q$28,2))))</f>
        <v/>
      </c>
      <c r="BS223" s="168" t="str">
        <f aca="false">IF(AH223="","",IF(AH223="-","-",IF(UPPER(AH223)="AB","+",VLOOKUP(AH223,'විෂය තොරතුරු'!$P$24:$Q$28,2))))</f>
        <v/>
      </c>
      <c r="BT223" s="168" t="str">
        <f aca="false">IF(AI223="","",IF(AI223="-","-",IF(UPPER(AI223)="AB","+",VLOOKUP(AI223,'විෂය තොරතුරු'!$P$24:$Q$28,2))))</f>
        <v/>
      </c>
      <c r="BU223" s="168" t="str">
        <f aca="false">IF(AJ223="","",IF(AJ223="-","-",IF(UPPER(AJ223)="AB","+",VLOOKUP(AJ223,'විෂය තොරතුරු'!$P$24:$Q$28,2))))</f>
        <v/>
      </c>
      <c r="BV223" s="168" t="str">
        <f aca="false">IF(AK223="","",IF(AK223="-","-",IF(UPPER(AK223)="AB","+",VLOOKUP(AK223,'විෂය තොරතුරු'!$P$24:$Q$28,2))))</f>
        <v/>
      </c>
      <c r="BW223" s="169" t="str">
        <f aca="false">IF(AL223="","",IF(AL223="-","-",IF(UPPER(AL223)="AB","+",VLOOKUP(AL223,'විෂය තොරතුරු'!$P$24:$Q$28,2))))</f>
        <v/>
      </c>
      <c r="BX223" s="171" t="n">
        <f aca="false">IF($B223="","",COUNTIF($AP223:$BW223,"A"))</f>
        <v>1</v>
      </c>
      <c r="BY223" s="171" t="n">
        <f aca="false">IF($B223="","",COUNTIF($AP223:$BW223,"B"))</f>
        <v>0</v>
      </c>
      <c r="BZ223" s="171" t="n">
        <f aca="false">IF($B223="","",COUNTIF($AP223:$BW223,"C"))</f>
        <v>1</v>
      </c>
      <c r="CA223" s="171" t="n">
        <f aca="false">IF($B223="","",COUNTIF($AP223:$BW223,"S"))</f>
        <v>0</v>
      </c>
      <c r="CB223" s="171" t="n">
        <f aca="false">IF($B223="","",COUNTIF($AP223:$BW223,"W"))</f>
        <v>0</v>
      </c>
      <c r="CC223" s="171" t="n">
        <f aca="false">IF(B223="","",SUM(BX223:CA223))</f>
        <v>2</v>
      </c>
      <c r="CD223" s="169" t="n">
        <f aca="false">IF(B223="","",SUM(BX223:BZ223))</f>
        <v>2</v>
      </c>
      <c r="CE223" s="172" t="str">
        <f aca="false">IF(B223="","",IF(AND(CC223&gt;=6,CD223&gt;=3,OR(E223&gt;=35,F223&gt;=35),L223&gt;=35),"6/3 සමත්",IF(AND(CC223&gt;=5,CD223&gt;=3,OR(E223&gt;=35,F223&gt;=35,L223&gt;=35)),"5/3 සමත්",IF(AND(CC223&gt;=4,CD223&gt;=1,OR(E223&gt;=20,F223&gt;=20,L223&gt;=20)),"සමත් කළ හැකි",IF(CB223=9,"W9","අසමත් ?")))))</f>
        <v>අසමත් ?</v>
      </c>
    </row>
    <row r="224" customFormat="false" ht="13.8" hidden="false" customHeight="false" outlineLevel="0" collapsed="false">
      <c r="A224" s="160" t="n">
        <v>39</v>
      </c>
      <c r="B224" s="370" t="s">
        <v>529</v>
      </c>
      <c r="C224" s="161"/>
      <c r="D224" s="162"/>
      <c r="E224" s="163"/>
      <c r="F224" s="164"/>
      <c r="G224" s="163"/>
      <c r="H224" s="165"/>
      <c r="I224" s="165"/>
      <c r="J224" s="164"/>
      <c r="K224" s="163"/>
      <c r="L224" s="165"/>
      <c r="M224" s="165"/>
      <c r="N224" s="164"/>
      <c r="O224" s="163" t="n">
        <v>85</v>
      </c>
      <c r="P224" s="165"/>
      <c r="Q224" s="165"/>
      <c r="R224" s="165"/>
      <c r="S224" s="165"/>
      <c r="T224" s="165"/>
      <c r="U224" s="165"/>
      <c r="V224" s="164"/>
      <c r="W224" s="163" t="n">
        <v>67</v>
      </c>
      <c r="X224" s="165"/>
      <c r="Y224" s="165"/>
      <c r="Z224" s="165"/>
      <c r="AA224" s="165"/>
      <c r="AB224" s="165"/>
      <c r="AC224" s="165"/>
      <c r="AD224" s="164"/>
      <c r="AE224" s="163" t="n">
        <v>55</v>
      </c>
      <c r="AF224" s="165"/>
      <c r="AG224" s="165"/>
      <c r="AH224" s="165"/>
      <c r="AI224" s="165"/>
      <c r="AJ224" s="165"/>
      <c r="AK224" s="165"/>
      <c r="AL224" s="166"/>
      <c r="AM224" s="167" t="n">
        <f aca="false">IF(B224="","",SUM(E224:AL224))</f>
        <v>207</v>
      </c>
      <c r="AN224" s="168" t="n">
        <f aca="false">IF(B224="","",AM224/9)</f>
        <v>23</v>
      </c>
      <c r="AO224" s="169" t="n">
        <f aca="false">IF(B224="","",IF(AM224=0,"-",RANK(AM224,$AM$186:$AM$235,0)))</f>
        <v>5</v>
      </c>
      <c r="AP224" s="167" t="str">
        <f aca="false">IF(E224="","",IF(E224="-","-",IF(UPPER(E224)="AB","+",VLOOKUP(E224,'විෂය තොරතුරු'!$P$24:$Q$28,2))))</f>
        <v/>
      </c>
      <c r="AQ224" s="168" t="str">
        <f aca="false">IF(F224="","",IF(F224="-","-",IF(UPPER(F224)="AB","+",VLOOKUP(F224,'විෂය තොරතුරු'!$P$24:$Q$28,2))))</f>
        <v/>
      </c>
      <c r="AR224" s="168" t="str">
        <f aca="false">IF(G224="","",IF(G224="-","-",IF(UPPER(G224)="AB","+",VLOOKUP(G224,'විෂය තොරතුරු'!$P$24:$Q$28,2))))</f>
        <v/>
      </c>
      <c r="AS224" s="168" t="str">
        <f aca="false">IF(H224="","",IF(H224="-","-",IF(UPPER(H224)="AB","+",VLOOKUP(H224,'විෂය තොරතුරු'!$P$24:$Q$28,2))))</f>
        <v/>
      </c>
      <c r="AT224" s="168" t="str">
        <f aca="false">IF(I224="","",IF(I224="-","-",IF(UPPER(I224)="AB","+",VLOOKUP(I224,'විෂය තොරතුරු'!$P$24:$Q$28,2))))</f>
        <v/>
      </c>
      <c r="AU224" s="170" t="str">
        <f aca="false">IF(J224="","",IF(J224="-","-",IF(UPPER(J224)="AB","+",VLOOKUP(J224,'විෂය තොරතුරු'!$P$24:$Q$28,2))))</f>
        <v/>
      </c>
      <c r="AV224" s="171" t="str">
        <f aca="false">IF(K224="","",IF(K224="-","-",IF(UPPER(K224)="AB","+",VLOOKUP(K224,'විෂය තොරතුරු'!$P$24:$Q$28,2))))</f>
        <v/>
      </c>
      <c r="AW224" s="168" t="str">
        <f aca="false">IF(L224="","",IF(L224="-","-",IF(UPPER(L224)="AB","+",VLOOKUP(L224,'විෂය තොරතුරු'!$P$24:$Q$28,2))))</f>
        <v/>
      </c>
      <c r="AX224" s="168" t="str">
        <f aca="false">IF(M224="","",IF(M224="-","-",IF(UPPER(M224)="AB","+",VLOOKUP(M224,'විෂය තොරතුරු'!$P$24:$Q$28,2))))</f>
        <v/>
      </c>
      <c r="AY224" s="169" t="str">
        <f aca="false">IF(N224="","",IF(N224="-","-",IF(UPPER(N224)="AB","+",VLOOKUP(N224,'විෂය තොරතුරු'!$P$24:$Q$28,2))))</f>
        <v/>
      </c>
      <c r="AZ224" s="167" t="str">
        <f aca="false">IF(O224="","",IF(O224="-","-",IF(UPPER(O224)="AB","+",VLOOKUP(O224,'විෂය තොරතුරු'!$P$24:$Q$28,2))))</f>
        <v>A</v>
      </c>
      <c r="BA224" s="168" t="str">
        <f aca="false">IF(P224="","",IF(P224="-","-",IF(UPPER(P224)="AB","+",VLOOKUP(P224,'විෂය තොරතුරු'!$P$24:$Q$28,2))))</f>
        <v/>
      </c>
      <c r="BB224" s="168" t="str">
        <f aca="false">IF(Q224="","",IF(Q224="-","-",IF(UPPER(Q224)="AB","+",VLOOKUP(Q224,'විෂය තොරතුරු'!$P$24:$Q$28,2))))</f>
        <v/>
      </c>
      <c r="BC224" s="168" t="str">
        <f aca="false">IF(R224="","",IF(R224="-","-",IF(UPPER(R224)="AB","+",VLOOKUP(R224,'විෂය තොරතුරු'!$P$24:$Q$28,2))))</f>
        <v/>
      </c>
      <c r="BD224" s="168" t="str">
        <f aca="false">IF(S224="","",IF(S224="-","-",IF(UPPER(S224)="AB","+",VLOOKUP(S224,'විෂය තොරතුරු'!$P$24:$Q$28,2))))</f>
        <v/>
      </c>
      <c r="BE224" s="168" t="str">
        <f aca="false">IF(T224="","",IF(T224="-","-",IF(UPPER(T224)="AB","+",VLOOKUP(T224,'විෂය තොරතුරු'!$P$24:$Q$28,2))))</f>
        <v/>
      </c>
      <c r="BF224" s="168" t="str">
        <f aca="false">IF(U224="","",IF(U224="-","-",IF(UPPER(U224)="AB","+",VLOOKUP(U224,'විෂය තොරතුරු'!$P$24:$Q$28,2))))</f>
        <v/>
      </c>
      <c r="BG224" s="170" t="str">
        <f aca="false">IF(V224="","",IF(V224="-","-",IF(UPPER(V224)="AB","+",VLOOKUP(V224,'විෂය තොරතුරු'!$P$24:$Q$28,2))))</f>
        <v/>
      </c>
      <c r="BH224" s="171" t="str">
        <f aca="false">IF(W224="","",IF(W224="-","-",IF(UPPER(W224)="AB","+",VLOOKUP(W224,'විෂය තොරතුරු'!$P$24:$Q$28,2))))</f>
        <v>B</v>
      </c>
      <c r="BI224" s="168" t="str">
        <f aca="false">IF(X224="","",IF(X224="-","-",IF(UPPER(X224)="AB","+",VLOOKUP(X224,'විෂය තොරතුරු'!$P$24:$Q$28,2))))</f>
        <v/>
      </c>
      <c r="BJ224" s="168" t="str">
        <f aca="false">IF(Y224="","",IF(Y224="-","-",IF(UPPER(Y224)="AB","+",VLOOKUP(Y224,'විෂය තොරතුරු'!$P$24:$Q$28,2))))</f>
        <v/>
      </c>
      <c r="BK224" s="168" t="str">
        <f aca="false">IF(Z224="","",IF(Z224="-","-",IF(UPPER(Z224)="AB","+",VLOOKUP(Z224,'විෂය තොරතුරු'!$P$24:$Q$28,2))))</f>
        <v/>
      </c>
      <c r="BL224" s="168" t="str">
        <f aca="false">IF(AA224="","",IF(AA224="-","-",IF(UPPER(AA224)="AB","+",VLOOKUP(AA224,'විෂය තොරතුරු'!$P$24:$Q$28,2))))</f>
        <v/>
      </c>
      <c r="BM224" s="168" t="str">
        <f aca="false">IF(AB224="","",IF(AB224="-","-",IF(UPPER(AB224)="AB","+",VLOOKUP(AB224,'විෂය තොරතුරු'!$P$24:$Q$28,2))))</f>
        <v/>
      </c>
      <c r="BN224" s="168" t="str">
        <f aca="false">IF(AC224="","",IF(AC224="-","-",IF(UPPER(AC224)="AB","+",VLOOKUP(AC224,'විෂය තොරතුරු'!$P$24:$Q$28,2))))</f>
        <v/>
      </c>
      <c r="BO224" s="169" t="str">
        <f aca="false">IF(AD224="","",IF(AD224="-","-",IF(UPPER(AD224)="AB","+",VLOOKUP(AD224,'විෂය තොරතුරු'!$P$24:$Q$28,2))))</f>
        <v/>
      </c>
      <c r="BP224" s="171" t="str">
        <f aca="false">IF(AE224="","",IF(AE224="-","-",IF(UPPER(AE224)="AB","+",VLOOKUP(AE224,'විෂය තොරතුරු'!$P$24:$Q$28,2))))</f>
        <v>C</v>
      </c>
      <c r="BQ224" s="168" t="str">
        <f aca="false">IF(AF224="","",IF(AF224="-","-",IF(UPPER(AF224)="AB","+",VLOOKUP(AF224,'විෂය තොරතුරු'!$P$24:$Q$28,2))))</f>
        <v/>
      </c>
      <c r="BR224" s="168" t="str">
        <f aca="false">IF(AG224="","",IF(AG224="-","-",IF(UPPER(AG224)="AB","+",VLOOKUP(AG224,'විෂය තොරතුරු'!$P$24:$Q$28,2))))</f>
        <v/>
      </c>
      <c r="BS224" s="168" t="str">
        <f aca="false">IF(AH224="","",IF(AH224="-","-",IF(UPPER(AH224)="AB","+",VLOOKUP(AH224,'විෂය තොරතුරු'!$P$24:$Q$28,2))))</f>
        <v/>
      </c>
      <c r="BT224" s="168" t="str">
        <f aca="false">IF(AI224="","",IF(AI224="-","-",IF(UPPER(AI224)="AB","+",VLOOKUP(AI224,'විෂය තොරතුරු'!$P$24:$Q$28,2))))</f>
        <v/>
      </c>
      <c r="BU224" s="168" t="str">
        <f aca="false">IF(AJ224="","",IF(AJ224="-","-",IF(UPPER(AJ224)="AB","+",VLOOKUP(AJ224,'විෂය තොරතුරු'!$P$24:$Q$28,2))))</f>
        <v/>
      </c>
      <c r="BV224" s="168" t="str">
        <f aca="false">IF(AK224="","",IF(AK224="-","-",IF(UPPER(AK224)="AB","+",VLOOKUP(AK224,'විෂය තොරතුරු'!$P$24:$Q$28,2))))</f>
        <v/>
      </c>
      <c r="BW224" s="169" t="str">
        <f aca="false">IF(AL224="","",IF(AL224="-","-",IF(UPPER(AL224)="AB","+",VLOOKUP(AL224,'විෂය තොරතුරු'!$P$24:$Q$28,2))))</f>
        <v/>
      </c>
      <c r="BX224" s="171" t="n">
        <f aca="false">IF($B224="","",COUNTIF($AP224:$BW224,"A"))</f>
        <v>1</v>
      </c>
      <c r="BY224" s="171" t="n">
        <f aca="false">IF($B224="","",COUNTIF($AP224:$BW224,"B"))</f>
        <v>1</v>
      </c>
      <c r="BZ224" s="171" t="n">
        <f aca="false">IF($B224="","",COUNTIF($AP224:$BW224,"C"))</f>
        <v>1</v>
      </c>
      <c r="CA224" s="171" t="n">
        <f aca="false">IF($B224="","",COUNTIF($AP224:$BW224,"S"))</f>
        <v>0</v>
      </c>
      <c r="CB224" s="171" t="n">
        <f aca="false">IF($B224="","",COUNTIF($AP224:$BW224,"W"))</f>
        <v>0</v>
      </c>
      <c r="CC224" s="171" t="n">
        <f aca="false">IF(B224="","",SUM(BX224:CA224))</f>
        <v>3</v>
      </c>
      <c r="CD224" s="169" t="n">
        <f aca="false">IF(B224="","",SUM(BX224:BZ224))</f>
        <v>3</v>
      </c>
      <c r="CE224" s="172" t="str">
        <f aca="false">IF(B224="","",IF(AND(CC224&gt;=6,CD224&gt;=3,OR(E224&gt;=35,F224&gt;=35),L224&gt;=35),"6/3 සමත්",IF(AND(CC224&gt;=5,CD224&gt;=3,OR(E224&gt;=35,F224&gt;=35,L224&gt;=35)),"5/3 සමත්",IF(AND(CC224&gt;=4,CD224&gt;=1,OR(E224&gt;=20,F224&gt;=20,L224&gt;=20)),"සමත් කළ හැකි",IF(CB224=9,"W9","අසමත් ?")))))</f>
        <v>අසමත් ?</v>
      </c>
    </row>
    <row r="225" customFormat="false" ht="13.8" hidden="false" customHeight="false" outlineLevel="0" collapsed="false">
      <c r="A225" s="160" t="n">
        <v>40</v>
      </c>
      <c r="B225" s="371" t="s">
        <v>530</v>
      </c>
      <c r="C225" s="161"/>
      <c r="D225" s="162"/>
      <c r="E225" s="163"/>
      <c r="F225" s="164"/>
      <c r="G225" s="163"/>
      <c r="H225" s="165"/>
      <c r="I225" s="165"/>
      <c r="J225" s="164"/>
      <c r="K225" s="163"/>
      <c r="L225" s="165"/>
      <c r="M225" s="165"/>
      <c r="N225" s="164"/>
      <c r="O225" s="163"/>
      <c r="P225" s="165"/>
      <c r="Q225" s="165"/>
      <c r="R225" s="165"/>
      <c r="S225" s="165"/>
      <c r="T225" s="165"/>
      <c r="U225" s="165"/>
      <c r="V225" s="164"/>
      <c r="W225" s="163"/>
      <c r="X225" s="165"/>
      <c r="Y225" s="165"/>
      <c r="Z225" s="165"/>
      <c r="AA225" s="165"/>
      <c r="AB225" s="165"/>
      <c r="AC225" s="165"/>
      <c r="AD225" s="164"/>
      <c r="AE225" s="163"/>
      <c r="AF225" s="165"/>
      <c r="AG225" s="165"/>
      <c r="AH225" s="165"/>
      <c r="AI225" s="165"/>
      <c r="AJ225" s="165"/>
      <c r="AK225" s="165"/>
      <c r="AL225" s="166"/>
      <c r="AM225" s="167" t="n">
        <f aca="false">IF(B225="","",SUM(E225:AL225))</f>
        <v>0</v>
      </c>
      <c r="AN225" s="168" t="n">
        <f aca="false">IF(B225="","",AM225/9)</f>
        <v>0</v>
      </c>
      <c r="AO225" s="169" t="str">
        <f aca="false">IF(B225="","",IF(AM225=0,"-",RANK(AM225,$AM$186:$AM$235,0)))</f>
        <v>-</v>
      </c>
      <c r="AP225" s="167" t="str">
        <f aca="false">IF(E225="","",IF(E225="-","-",IF(UPPER(E225)="AB","+",VLOOKUP(E225,'විෂය තොරතුරු'!$P$24:$Q$28,2))))</f>
        <v/>
      </c>
      <c r="AQ225" s="168" t="str">
        <f aca="false">IF(F225="","",IF(F225="-","-",IF(UPPER(F225)="AB","+",VLOOKUP(F225,'විෂය තොරතුරු'!$P$24:$Q$28,2))))</f>
        <v/>
      </c>
      <c r="AR225" s="168" t="str">
        <f aca="false">IF(G225="","",IF(G225="-","-",IF(UPPER(G225)="AB","+",VLOOKUP(G225,'විෂය තොරතුරු'!$P$24:$Q$28,2))))</f>
        <v/>
      </c>
      <c r="AS225" s="168" t="str">
        <f aca="false">IF(H225="","",IF(H225="-","-",IF(UPPER(H225)="AB","+",VLOOKUP(H225,'විෂය තොරතුරු'!$P$24:$Q$28,2))))</f>
        <v/>
      </c>
      <c r="AT225" s="168" t="str">
        <f aca="false">IF(I225="","",IF(I225="-","-",IF(UPPER(I225)="AB","+",VLOOKUP(I225,'විෂය තොරතුරු'!$P$24:$Q$28,2))))</f>
        <v/>
      </c>
      <c r="AU225" s="170" t="str">
        <f aca="false">IF(J225="","",IF(J225="-","-",IF(UPPER(J225)="AB","+",VLOOKUP(J225,'විෂය තොරතුරු'!$P$24:$Q$28,2))))</f>
        <v/>
      </c>
      <c r="AV225" s="171" t="str">
        <f aca="false">IF(K225="","",IF(K225="-","-",IF(UPPER(K225)="AB","+",VLOOKUP(K225,'විෂය තොරතුරු'!$P$24:$Q$28,2))))</f>
        <v/>
      </c>
      <c r="AW225" s="168" t="str">
        <f aca="false">IF(L225="","",IF(L225="-","-",IF(UPPER(L225)="AB","+",VLOOKUP(L225,'විෂය තොරතුරු'!$P$24:$Q$28,2))))</f>
        <v/>
      </c>
      <c r="AX225" s="168" t="str">
        <f aca="false">IF(M225="","",IF(M225="-","-",IF(UPPER(M225)="AB","+",VLOOKUP(M225,'විෂය තොරතුරු'!$P$24:$Q$28,2))))</f>
        <v/>
      </c>
      <c r="AY225" s="169" t="str">
        <f aca="false">IF(N225="","",IF(N225="-","-",IF(UPPER(N225)="AB","+",VLOOKUP(N225,'විෂය තොරතුරු'!$P$24:$Q$28,2))))</f>
        <v/>
      </c>
      <c r="AZ225" s="167" t="str">
        <f aca="false">IF(O225="","",IF(O225="-","-",IF(UPPER(O225)="AB","+",VLOOKUP(O225,'විෂය තොරතුරු'!$P$24:$Q$28,2))))</f>
        <v/>
      </c>
      <c r="BA225" s="168" t="str">
        <f aca="false">IF(P225="","",IF(P225="-","-",IF(UPPER(P225)="AB","+",VLOOKUP(P225,'විෂය තොරතුරු'!$P$24:$Q$28,2))))</f>
        <v/>
      </c>
      <c r="BB225" s="168" t="str">
        <f aca="false">IF(Q225="","",IF(Q225="-","-",IF(UPPER(Q225)="AB","+",VLOOKUP(Q225,'විෂය තොරතුරු'!$P$24:$Q$28,2))))</f>
        <v/>
      </c>
      <c r="BC225" s="168" t="str">
        <f aca="false">IF(R225="","",IF(R225="-","-",IF(UPPER(R225)="AB","+",VLOOKUP(R225,'විෂය තොරතුරු'!$P$24:$Q$28,2))))</f>
        <v/>
      </c>
      <c r="BD225" s="168" t="str">
        <f aca="false">IF(S225="","",IF(S225="-","-",IF(UPPER(S225)="AB","+",VLOOKUP(S225,'විෂය තොරතුරු'!$P$24:$Q$28,2))))</f>
        <v/>
      </c>
      <c r="BE225" s="168" t="str">
        <f aca="false">IF(T225="","",IF(T225="-","-",IF(UPPER(T225)="AB","+",VLOOKUP(T225,'විෂය තොරතුරු'!$P$24:$Q$28,2))))</f>
        <v/>
      </c>
      <c r="BF225" s="168" t="str">
        <f aca="false">IF(U225="","",IF(U225="-","-",IF(UPPER(U225)="AB","+",VLOOKUP(U225,'විෂය තොරතුරු'!$P$24:$Q$28,2))))</f>
        <v/>
      </c>
      <c r="BG225" s="170" t="str">
        <f aca="false">IF(V225="","",IF(V225="-","-",IF(UPPER(V225)="AB","+",VLOOKUP(V225,'විෂය තොරතුරු'!$P$24:$Q$28,2))))</f>
        <v/>
      </c>
      <c r="BH225" s="171" t="str">
        <f aca="false">IF(W225="","",IF(W225="-","-",IF(UPPER(W225)="AB","+",VLOOKUP(W225,'විෂය තොරතුරු'!$P$24:$Q$28,2))))</f>
        <v/>
      </c>
      <c r="BI225" s="168" t="str">
        <f aca="false">IF(X225="","",IF(X225="-","-",IF(UPPER(X225)="AB","+",VLOOKUP(X225,'විෂය තොරතුරු'!$P$24:$Q$28,2))))</f>
        <v/>
      </c>
      <c r="BJ225" s="168" t="str">
        <f aca="false">IF(Y225="","",IF(Y225="-","-",IF(UPPER(Y225)="AB","+",VLOOKUP(Y225,'විෂය තොරතුරු'!$P$24:$Q$28,2))))</f>
        <v/>
      </c>
      <c r="BK225" s="168" t="str">
        <f aca="false">IF(Z225="","",IF(Z225="-","-",IF(UPPER(Z225)="AB","+",VLOOKUP(Z225,'විෂය තොරතුරු'!$P$24:$Q$28,2))))</f>
        <v/>
      </c>
      <c r="BL225" s="168" t="str">
        <f aca="false">IF(AA225="","",IF(AA225="-","-",IF(UPPER(AA225)="AB","+",VLOOKUP(AA225,'විෂය තොරතුරු'!$P$24:$Q$28,2))))</f>
        <v/>
      </c>
      <c r="BM225" s="168" t="str">
        <f aca="false">IF(AB225="","",IF(AB225="-","-",IF(UPPER(AB225)="AB","+",VLOOKUP(AB225,'විෂය තොරතුරු'!$P$24:$Q$28,2))))</f>
        <v/>
      </c>
      <c r="BN225" s="168" t="str">
        <f aca="false">IF(AC225="","",IF(AC225="-","-",IF(UPPER(AC225)="AB","+",VLOOKUP(AC225,'විෂය තොරතුරු'!$P$24:$Q$28,2))))</f>
        <v/>
      </c>
      <c r="BO225" s="169" t="str">
        <f aca="false">IF(AD225="","",IF(AD225="-","-",IF(UPPER(AD225)="AB","+",VLOOKUP(AD225,'විෂය තොරතුරු'!$P$24:$Q$28,2))))</f>
        <v/>
      </c>
      <c r="BP225" s="171" t="str">
        <f aca="false">IF(AE225="","",IF(AE225="-","-",IF(UPPER(AE225)="AB","+",VLOOKUP(AE225,'විෂය තොරතුරු'!$P$24:$Q$28,2))))</f>
        <v/>
      </c>
      <c r="BQ225" s="168" t="str">
        <f aca="false">IF(AF225="","",IF(AF225="-","-",IF(UPPER(AF225)="AB","+",VLOOKUP(AF225,'විෂය තොරතුරු'!$P$24:$Q$28,2))))</f>
        <v/>
      </c>
      <c r="BR225" s="168" t="str">
        <f aca="false">IF(AG225="","",IF(AG225="-","-",IF(UPPER(AG225)="AB","+",VLOOKUP(AG225,'විෂය තොරතුරු'!$P$24:$Q$28,2))))</f>
        <v/>
      </c>
      <c r="BS225" s="168" t="str">
        <f aca="false">IF(AH225="","",IF(AH225="-","-",IF(UPPER(AH225)="AB","+",VLOOKUP(AH225,'විෂය තොරතුරු'!$P$24:$Q$28,2))))</f>
        <v/>
      </c>
      <c r="BT225" s="168" t="str">
        <f aca="false">IF(AI225="","",IF(AI225="-","-",IF(UPPER(AI225)="AB","+",VLOOKUP(AI225,'විෂය තොරතුරු'!$P$24:$Q$28,2))))</f>
        <v/>
      </c>
      <c r="BU225" s="168" t="str">
        <f aca="false">IF(AJ225="","",IF(AJ225="-","-",IF(UPPER(AJ225)="AB","+",VLOOKUP(AJ225,'විෂය තොරතුරු'!$P$24:$Q$28,2))))</f>
        <v/>
      </c>
      <c r="BV225" s="168" t="str">
        <f aca="false">IF(AK225="","",IF(AK225="-","-",IF(UPPER(AK225)="AB","+",VLOOKUP(AK225,'විෂය තොරතුරු'!$P$24:$Q$28,2))))</f>
        <v/>
      </c>
      <c r="BW225" s="169" t="str">
        <f aca="false">IF(AL225="","",IF(AL225="-","-",IF(UPPER(AL225)="AB","+",VLOOKUP(AL225,'විෂය තොරතුරු'!$P$24:$Q$28,2))))</f>
        <v/>
      </c>
      <c r="BX225" s="171" t="n">
        <f aca="false">IF($B225="","",COUNTIF($AP225:$BW225,"A"))</f>
        <v>0</v>
      </c>
      <c r="BY225" s="171" t="n">
        <f aca="false">IF($B225="","",COUNTIF($AP225:$BW225,"B"))</f>
        <v>0</v>
      </c>
      <c r="BZ225" s="171" t="n">
        <f aca="false">IF($B225="","",COUNTIF($AP225:$BW225,"C"))</f>
        <v>0</v>
      </c>
      <c r="CA225" s="171" t="n">
        <f aca="false">IF($B225="","",COUNTIF($AP225:$BW225,"S"))</f>
        <v>0</v>
      </c>
      <c r="CB225" s="171" t="n">
        <f aca="false">IF($B225="","",COUNTIF($AP225:$BW225,"W"))</f>
        <v>0</v>
      </c>
      <c r="CC225" s="171" t="n">
        <f aca="false">IF(B225="","",SUM(BX225:CA225))</f>
        <v>0</v>
      </c>
      <c r="CD225" s="169" t="n">
        <f aca="false">IF(B225="","",SUM(BX225:BZ225))</f>
        <v>0</v>
      </c>
      <c r="CE225" s="172" t="str">
        <f aca="false">IF(B225="","",IF(AND(CC225&gt;=6,CD225&gt;=3,OR(E225&gt;=35,F225&gt;=35),L225&gt;=35),"6/3 සමත්",IF(AND(CC225&gt;=5,CD225&gt;=3,OR(E225&gt;=35,F225&gt;=35,L225&gt;=35)),"5/3 සමත්",IF(AND(CC225&gt;=4,CD225&gt;=1,OR(E225&gt;=20,F225&gt;=20,L225&gt;=20)),"සමත් කළ හැකි",IF(CB225=9,"W9","අසමත් ?")))))</f>
        <v>අසමත් ?</v>
      </c>
    </row>
    <row r="226" customFormat="false" ht="13.8" hidden="false" customHeight="false" outlineLevel="0" collapsed="false">
      <c r="A226" s="160" t="n">
        <v>41</v>
      </c>
      <c r="B226" s="161"/>
      <c r="C226" s="161"/>
      <c r="D226" s="162"/>
      <c r="E226" s="163"/>
      <c r="F226" s="164"/>
      <c r="G226" s="163"/>
      <c r="H226" s="165"/>
      <c r="I226" s="165"/>
      <c r="J226" s="164"/>
      <c r="K226" s="163"/>
      <c r="L226" s="165"/>
      <c r="M226" s="165"/>
      <c r="N226" s="164"/>
      <c r="O226" s="163"/>
      <c r="P226" s="165"/>
      <c r="Q226" s="165"/>
      <c r="R226" s="165"/>
      <c r="S226" s="165"/>
      <c r="T226" s="165"/>
      <c r="U226" s="165"/>
      <c r="V226" s="164"/>
      <c r="W226" s="163"/>
      <c r="X226" s="165"/>
      <c r="Y226" s="165"/>
      <c r="Z226" s="165"/>
      <c r="AA226" s="165"/>
      <c r="AB226" s="165"/>
      <c r="AC226" s="165"/>
      <c r="AD226" s="164"/>
      <c r="AE226" s="163"/>
      <c r="AF226" s="165"/>
      <c r="AG226" s="165"/>
      <c r="AH226" s="165"/>
      <c r="AI226" s="165"/>
      <c r="AJ226" s="165"/>
      <c r="AK226" s="165"/>
      <c r="AL226" s="166"/>
      <c r="AM226" s="167" t="str">
        <f aca="false">IF(B226="","",SUM(E226:AL226))</f>
        <v/>
      </c>
      <c r="AN226" s="168" t="str">
        <f aca="false">IF(B226="","",AM226/9)</f>
        <v/>
      </c>
      <c r="AO226" s="169" t="str">
        <f aca="false">IF(B226="","",IF(AM226=0,"-",RANK(AM226,$AM$186:$AM$235,0)))</f>
        <v/>
      </c>
      <c r="AP226" s="167" t="str">
        <f aca="false">IF(E226="","",IF(E226="-","-",IF(UPPER(E226)="AB","+",VLOOKUP(E226,'විෂය තොරතුරු'!$P$24:$Q$28,2))))</f>
        <v/>
      </c>
      <c r="AQ226" s="168" t="str">
        <f aca="false">IF(F226="","",IF(F226="-","-",IF(UPPER(F226)="AB","+",VLOOKUP(F226,'විෂය තොරතුරු'!$P$24:$Q$28,2))))</f>
        <v/>
      </c>
      <c r="AR226" s="168" t="str">
        <f aca="false">IF(G226="","",IF(G226="-","-",IF(UPPER(G226)="AB","+",VLOOKUP(G226,'විෂය තොරතුරු'!$P$24:$Q$28,2))))</f>
        <v/>
      </c>
      <c r="AS226" s="168" t="str">
        <f aca="false">IF(H226="","",IF(H226="-","-",IF(UPPER(H226)="AB","+",VLOOKUP(H226,'විෂය තොරතුරු'!$P$24:$Q$28,2))))</f>
        <v/>
      </c>
      <c r="AT226" s="168" t="str">
        <f aca="false">IF(I226="","",IF(I226="-","-",IF(UPPER(I226)="AB","+",VLOOKUP(I226,'විෂය තොරතුරු'!$P$24:$Q$28,2))))</f>
        <v/>
      </c>
      <c r="AU226" s="170" t="str">
        <f aca="false">IF(J226="","",IF(J226="-","-",IF(UPPER(J226)="AB","+",VLOOKUP(J226,'විෂය තොරතුරු'!$P$24:$Q$28,2))))</f>
        <v/>
      </c>
      <c r="AV226" s="171" t="str">
        <f aca="false">IF(K226="","",IF(K226="-","-",IF(UPPER(K226)="AB","+",VLOOKUP(K226,'විෂය තොරතුරු'!$P$24:$Q$28,2))))</f>
        <v/>
      </c>
      <c r="AW226" s="168" t="str">
        <f aca="false">IF(L226="","",IF(L226="-","-",IF(UPPER(L226)="AB","+",VLOOKUP(L226,'විෂය තොරතුරු'!$P$24:$Q$28,2))))</f>
        <v/>
      </c>
      <c r="AX226" s="168" t="str">
        <f aca="false">IF(M226="","",IF(M226="-","-",IF(UPPER(M226)="AB","+",VLOOKUP(M226,'විෂය තොරතුරු'!$P$24:$Q$28,2))))</f>
        <v/>
      </c>
      <c r="AY226" s="169" t="str">
        <f aca="false">IF(N226="","",IF(N226="-","-",IF(UPPER(N226)="AB","+",VLOOKUP(N226,'විෂය තොරතුරු'!$P$24:$Q$28,2))))</f>
        <v/>
      </c>
      <c r="AZ226" s="167" t="str">
        <f aca="false">IF(O226="","",IF(O226="-","-",IF(UPPER(O226)="AB","+",VLOOKUP(O226,'විෂය තොරතුරු'!$P$24:$Q$28,2))))</f>
        <v/>
      </c>
      <c r="BA226" s="168" t="str">
        <f aca="false">IF(P226="","",IF(P226="-","-",IF(UPPER(P226)="AB","+",VLOOKUP(P226,'විෂය තොරතුරු'!$P$24:$Q$28,2))))</f>
        <v/>
      </c>
      <c r="BB226" s="168" t="str">
        <f aca="false">IF(Q226="","",IF(Q226="-","-",IF(UPPER(Q226)="AB","+",VLOOKUP(Q226,'විෂය තොරතුරු'!$P$24:$Q$28,2))))</f>
        <v/>
      </c>
      <c r="BC226" s="168" t="str">
        <f aca="false">IF(R226="","",IF(R226="-","-",IF(UPPER(R226)="AB","+",VLOOKUP(R226,'විෂය තොරතුරු'!$P$24:$Q$28,2))))</f>
        <v/>
      </c>
      <c r="BD226" s="168" t="str">
        <f aca="false">IF(S226="","",IF(S226="-","-",IF(UPPER(S226)="AB","+",VLOOKUP(S226,'විෂය තොරතුරු'!$P$24:$Q$28,2))))</f>
        <v/>
      </c>
      <c r="BE226" s="168" t="str">
        <f aca="false">IF(T226="","",IF(T226="-","-",IF(UPPER(T226)="AB","+",VLOOKUP(T226,'විෂය තොරතුරු'!$P$24:$Q$28,2))))</f>
        <v/>
      </c>
      <c r="BF226" s="168" t="str">
        <f aca="false">IF(U226="","",IF(U226="-","-",IF(UPPER(U226)="AB","+",VLOOKUP(U226,'විෂය තොරතුරු'!$P$24:$Q$28,2))))</f>
        <v/>
      </c>
      <c r="BG226" s="170" t="str">
        <f aca="false">IF(V226="","",IF(V226="-","-",IF(UPPER(V226)="AB","+",VLOOKUP(V226,'විෂය තොරතුරු'!$P$24:$Q$28,2))))</f>
        <v/>
      </c>
      <c r="BH226" s="171" t="str">
        <f aca="false">IF(W226="","",IF(W226="-","-",IF(UPPER(W226)="AB","+",VLOOKUP(W226,'විෂය තොරතුරු'!$P$24:$Q$28,2))))</f>
        <v/>
      </c>
      <c r="BI226" s="168" t="str">
        <f aca="false">IF(X226="","",IF(X226="-","-",IF(UPPER(X226)="AB","+",VLOOKUP(X226,'විෂය තොරතුරු'!$P$24:$Q$28,2))))</f>
        <v/>
      </c>
      <c r="BJ226" s="168" t="str">
        <f aca="false">IF(Y226="","",IF(Y226="-","-",IF(UPPER(Y226)="AB","+",VLOOKUP(Y226,'විෂය තොරතුරු'!$P$24:$Q$28,2))))</f>
        <v/>
      </c>
      <c r="BK226" s="168" t="str">
        <f aca="false">IF(Z226="","",IF(Z226="-","-",IF(UPPER(Z226)="AB","+",VLOOKUP(Z226,'විෂය තොරතුරු'!$P$24:$Q$28,2))))</f>
        <v/>
      </c>
      <c r="BL226" s="168" t="str">
        <f aca="false">IF(AA226="","",IF(AA226="-","-",IF(UPPER(AA226)="AB","+",VLOOKUP(AA226,'විෂය තොරතුරු'!$P$24:$Q$28,2))))</f>
        <v/>
      </c>
      <c r="BM226" s="168" t="str">
        <f aca="false">IF(AB226="","",IF(AB226="-","-",IF(UPPER(AB226)="AB","+",VLOOKUP(AB226,'විෂය තොරතුරු'!$P$24:$Q$28,2))))</f>
        <v/>
      </c>
      <c r="BN226" s="168" t="str">
        <f aca="false">IF(AC226="","",IF(AC226="-","-",IF(UPPER(AC226)="AB","+",VLOOKUP(AC226,'විෂය තොරතුරු'!$P$24:$Q$28,2))))</f>
        <v/>
      </c>
      <c r="BO226" s="169" t="str">
        <f aca="false">IF(AD226="","",IF(AD226="-","-",IF(UPPER(AD226)="AB","+",VLOOKUP(AD226,'විෂය තොරතුරු'!$P$24:$Q$28,2))))</f>
        <v/>
      </c>
      <c r="BP226" s="171" t="str">
        <f aca="false">IF(AE226="","",IF(AE226="-","-",IF(UPPER(AE226)="AB","+",VLOOKUP(AE226,'විෂය තොරතුරු'!$P$24:$Q$28,2))))</f>
        <v/>
      </c>
      <c r="BQ226" s="168" t="str">
        <f aca="false">IF(AF226="","",IF(AF226="-","-",IF(UPPER(AF226)="AB","+",VLOOKUP(AF226,'විෂය තොරතුරු'!$P$24:$Q$28,2))))</f>
        <v/>
      </c>
      <c r="BR226" s="168" t="str">
        <f aca="false">IF(AG226="","",IF(AG226="-","-",IF(UPPER(AG226)="AB","+",VLOOKUP(AG226,'විෂය තොරතුරු'!$P$24:$Q$28,2))))</f>
        <v/>
      </c>
      <c r="BS226" s="168" t="str">
        <f aca="false">IF(AH226="","",IF(AH226="-","-",IF(UPPER(AH226)="AB","+",VLOOKUP(AH226,'විෂය තොරතුරු'!$P$24:$Q$28,2))))</f>
        <v/>
      </c>
      <c r="BT226" s="168" t="str">
        <f aca="false">IF(AI226="","",IF(AI226="-","-",IF(UPPER(AI226)="AB","+",VLOOKUP(AI226,'විෂය තොරතුරු'!$P$24:$Q$28,2))))</f>
        <v/>
      </c>
      <c r="BU226" s="168" t="str">
        <f aca="false">IF(AJ226="","",IF(AJ226="-","-",IF(UPPER(AJ226)="AB","+",VLOOKUP(AJ226,'විෂය තොරතුරු'!$P$24:$Q$28,2))))</f>
        <v/>
      </c>
      <c r="BV226" s="168" t="str">
        <f aca="false">IF(AK226="","",IF(AK226="-","-",IF(UPPER(AK226)="AB","+",VLOOKUP(AK226,'විෂය තොරතුරු'!$P$24:$Q$28,2))))</f>
        <v/>
      </c>
      <c r="BW226" s="169" t="str">
        <f aca="false">IF(AL226="","",IF(AL226="-","-",IF(UPPER(AL226)="AB","+",VLOOKUP(AL226,'විෂය තොරතුරු'!$P$24:$Q$28,2))))</f>
        <v/>
      </c>
      <c r="BX226" s="171" t="str">
        <f aca="false">IF($B226="","",COUNTIF($AP226:$BW226,"A"))</f>
        <v/>
      </c>
      <c r="BY226" s="171" t="str">
        <f aca="false">IF($B226="","",COUNTIF($AP226:$BW226,"B"))</f>
        <v/>
      </c>
      <c r="BZ226" s="171" t="str">
        <f aca="false">IF($B226="","",COUNTIF($AP226:$BW226,"C"))</f>
        <v/>
      </c>
      <c r="CA226" s="171" t="str">
        <f aca="false">IF($B226="","",COUNTIF($AP226:$BW226,"S"))</f>
        <v/>
      </c>
      <c r="CB226" s="171" t="str">
        <f aca="false">IF($B226="","",COUNTIF($AP226:$BW226,"W"))</f>
        <v/>
      </c>
      <c r="CC226" s="171" t="str">
        <f aca="false">IF(B226="","",SUM(BX226:CA226))</f>
        <v/>
      </c>
      <c r="CD226" s="169" t="str">
        <f aca="false">IF(B226="","",SUM(BX226:BZ226))</f>
        <v/>
      </c>
      <c r="CE226" s="172" t="str">
        <f aca="false">IF(B226="","",IF(AND(CC226&gt;=6,CD226&gt;=3,OR(E226&gt;=35,F226&gt;=35),L226&gt;=35),"6/3 සමත්",IF(AND(CC226&gt;=5,CD226&gt;=3,OR(E226&gt;=35,F226&gt;=35,L226&gt;=35)),"5/3 සමත්",IF(AND(CC226&gt;=4,CD226&gt;=1,OR(E226&gt;=20,F226&gt;=20,L226&gt;=20)),"සමත් කළ හැකි",IF(CB226=9,"W9","අසමත් ?")))))</f>
        <v/>
      </c>
    </row>
    <row r="227" customFormat="false" ht="13.8" hidden="false" customHeight="false" outlineLevel="0" collapsed="false">
      <c r="A227" s="160" t="n">
        <v>42</v>
      </c>
      <c r="B227" s="175"/>
      <c r="C227" s="161"/>
      <c r="D227" s="162"/>
      <c r="E227" s="163"/>
      <c r="F227" s="164"/>
      <c r="G227" s="163"/>
      <c r="H227" s="165"/>
      <c r="I227" s="165"/>
      <c r="J227" s="164"/>
      <c r="K227" s="163"/>
      <c r="L227" s="165"/>
      <c r="M227" s="165"/>
      <c r="N227" s="164"/>
      <c r="O227" s="163"/>
      <c r="P227" s="165"/>
      <c r="Q227" s="165"/>
      <c r="R227" s="165"/>
      <c r="S227" s="165"/>
      <c r="T227" s="165"/>
      <c r="U227" s="165"/>
      <c r="V227" s="164"/>
      <c r="W227" s="163"/>
      <c r="X227" s="165"/>
      <c r="Y227" s="165"/>
      <c r="Z227" s="165"/>
      <c r="AA227" s="165"/>
      <c r="AB227" s="165"/>
      <c r="AC227" s="165"/>
      <c r="AD227" s="164"/>
      <c r="AE227" s="163"/>
      <c r="AF227" s="165"/>
      <c r="AG227" s="165"/>
      <c r="AH227" s="165"/>
      <c r="AI227" s="165"/>
      <c r="AJ227" s="165"/>
      <c r="AK227" s="165"/>
      <c r="AL227" s="166"/>
      <c r="AM227" s="167" t="str">
        <f aca="false">IF(B227="","",SUM(E227:AL227))</f>
        <v/>
      </c>
      <c r="AN227" s="168" t="str">
        <f aca="false">IF(B227="","",AM227/9)</f>
        <v/>
      </c>
      <c r="AO227" s="169" t="str">
        <f aca="false">IF(B227="","",IF(AM227=0,"-",RANK(AM227,$AM$186:$AM$235,0)))</f>
        <v/>
      </c>
      <c r="AP227" s="167" t="str">
        <f aca="false">IF(E227="","",IF(E227="-","-",IF(UPPER(E227)="AB","+",VLOOKUP(E227,'විෂය තොරතුරු'!$P$24:$Q$28,2))))</f>
        <v/>
      </c>
      <c r="AQ227" s="168" t="str">
        <f aca="false">IF(F227="","",IF(F227="-","-",IF(UPPER(F227)="AB","+",VLOOKUP(F227,'විෂය තොරතුරු'!$P$24:$Q$28,2))))</f>
        <v/>
      </c>
      <c r="AR227" s="168" t="str">
        <f aca="false">IF(G227="","",IF(G227="-","-",IF(UPPER(G227)="AB","+",VLOOKUP(G227,'විෂය තොරතුරු'!$P$24:$Q$28,2))))</f>
        <v/>
      </c>
      <c r="AS227" s="168" t="str">
        <f aca="false">IF(H227="","",IF(H227="-","-",IF(UPPER(H227)="AB","+",VLOOKUP(H227,'විෂය තොරතුරු'!$P$24:$Q$28,2))))</f>
        <v/>
      </c>
      <c r="AT227" s="168" t="str">
        <f aca="false">IF(I227="","",IF(I227="-","-",IF(UPPER(I227)="AB","+",VLOOKUP(I227,'විෂය තොරතුරු'!$P$24:$Q$28,2))))</f>
        <v/>
      </c>
      <c r="AU227" s="170" t="str">
        <f aca="false">IF(J227="","",IF(J227="-","-",IF(UPPER(J227)="AB","+",VLOOKUP(J227,'විෂය තොරතුරු'!$P$24:$Q$28,2))))</f>
        <v/>
      </c>
      <c r="AV227" s="171" t="str">
        <f aca="false">IF(K227="","",IF(K227="-","-",IF(UPPER(K227)="AB","+",VLOOKUP(K227,'විෂය තොරතුරු'!$P$24:$Q$28,2))))</f>
        <v/>
      </c>
      <c r="AW227" s="168" t="str">
        <f aca="false">IF(L227="","",IF(L227="-","-",IF(UPPER(L227)="AB","+",VLOOKUP(L227,'විෂය තොරතුරු'!$P$24:$Q$28,2))))</f>
        <v/>
      </c>
      <c r="AX227" s="168" t="str">
        <f aca="false">IF(M227="","",IF(M227="-","-",IF(UPPER(M227)="AB","+",VLOOKUP(M227,'විෂය තොරතුරු'!$P$24:$Q$28,2))))</f>
        <v/>
      </c>
      <c r="AY227" s="169" t="str">
        <f aca="false">IF(N227="","",IF(N227="-","-",IF(UPPER(N227)="AB","+",VLOOKUP(N227,'විෂය තොරතුරු'!$P$24:$Q$28,2))))</f>
        <v/>
      </c>
      <c r="AZ227" s="167" t="str">
        <f aca="false">IF(O227="","",IF(O227="-","-",IF(UPPER(O227)="AB","+",VLOOKUP(O227,'විෂය තොරතුරු'!$P$24:$Q$28,2))))</f>
        <v/>
      </c>
      <c r="BA227" s="168" t="str">
        <f aca="false">IF(P227="","",IF(P227="-","-",IF(UPPER(P227)="AB","+",VLOOKUP(P227,'විෂය තොරතුරු'!$P$24:$Q$28,2))))</f>
        <v/>
      </c>
      <c r="BB227" s="168" t="str">
        <f aca="false">IF(Q227="","",IF(Q227="-","-",IF(UPPER(Q227)="AB","+",VLOOKUP(Q227,'විෂය තොරතුරු'!$P$24:$Q$28,2))))</f>
        <v/>
      </c>
      <c r="BC227" s="168" t="str">
        <f aca="false">IF(R227="","",IF(R227="-","-",IF(UPPER(R227)="AB","+",VLOOKUP(R227,'විෂය තොරතුරු'!$P$24:$Q$28,2))))</f>
        <v/>
      </c>
      <c r="BD227" s="168" t="str">
        <f aca="false">IF(S227="","",IF(S227="-","-",IF(UPPER(S227)="AB","+",VLOOKUP(S227,'විෂය තොරතුරු'!$P$24:$Q$28,2))))</f>
        <v/>
      </c>
      <c r="BE227" s="168" t="str">
        <f aca="false">IF(T227="","",IF(T227="-","-",IF(UPPER(T227)="AB","+",VLOOKUP(T227,'විෂය තොරතුරු'!$P$24:$Q$28,2))))</f>
        <v/>
      </c>
      <c r="BF227" s="168" t="str">
        <f aca="false">IF(U227="","",IF(U227="-","-",IF(UPPER(U227)="AB","+",VLOOKUP(U227,'විෂය තොරතුරු'!$P$24:$Q$28,2))))</f>
        <v/>
      </c>
      <c r="BG227" s="170" t="str">
        <f aca="false">IF(V227="","",IF(V227="-","-",IF(UPPER(V227)="AB","+",VLOOKUP(V227,'විෂය තොරතුරු'!$P$24:$Q$28,2))))</f>
        <v/>
      </c>
      <c r="BH227" s="171" t="str">
        <f aca="false">IF(W227="","",IF(W227="-","-",IF(UPPER(W227)="AB","+",VLOOKUP(W227,'විෂය තොරතුරු'!$P$24:$Q$28,2))))</f>
        <v/>
      </c>
      <c r="BI227" s="168" t="str">
        <f aca="false">IF(X227="","",IF(X227="-","-",IF(UPPER(X227)="AB","+",VLOOKUP(X227,'විෂය තොරතුරු'!$P$24:$Q$28,2))))</f>
        <v/>
      </c>
      <c r="BJ227" s="168" t="str">
        <f aca="false">IF(Y227="","",IF(Y227="-","-",IF(UPPER(Y227)="AB","+",VLOOKUP(Y227,'විෂය තොරතුරු'!$P$24:$Q$28,2))))</f>
        <v/>
      </c>
      <c r="BK227" s="168" t="str">
        <f aca="false">IF(Z227="","",IF(Z227="-","-",IF(UPPER(Z227)="AB","+",VLOOKUP(Z227,'විෂය තොරතුරු'!$P$24:$Q$28,2))))</f>
        <v/>
      </c>
      <c r="BL227" s="168" t="str">
        <f aca="false">IF(AA227="","",IF(AA227="-","-",IF(UPPER(AA227)="AB","+",VLOOKUP(AA227,'විෂය තොරතුරු'!$P$24:$Q$28,2))))</f>
        <v/>
      </c>
      <c r="BM227" s="168" t="str">
        <f aca="false">IF(AB227="","",IF(AB227="-","-",IF(UPPER(AB227)="AB","+",VLOOKUP(AB227,'විෂය තොරතුරු'!$P$24:$Q$28,2))))</f>
        <v/>
      </c>
      <c r="BN227" s="168" t="str">
        <f aca="false">IF(AC227="","",IF(AC227="-","-",IF(UPPER(AC227)="AB","+",VLOOKUP(AC227,'විෂය තොරතුරු'!$P$24:$Q$28,2))))</f>
        <v/>
      </c>
      <c r="BO227" s="169" t="str">
        <f aca="false">IF(AD227="","",IF(AD227="-","-",IF(UPPER(AD227)="AB","+",VLOOKUP(AD227,'විෂය තොරතුරු'!$P$24:$Q$28,2))))</f>
        <v/>
      </c>
      <c r="BP227" s="171" t="str">
        <f aca="false">IF(AE227="","",IF(AE227="-","-",IF(UPPER(AE227)="AB","+",VLOOKUP(AE227,'විෂය තොරතුරු'!$P$24:$Q$28,2))))</f>
        <v/>
      </c>
      <c r="BQ227" s="168" t="str">
        <f aca="false">IF(AF227="","",IF(AF227="-","-",IF(UPPER(AF227)="AB","+",VLOOKUP(AF227,'විෂය තොරතුරු'!$P$24:$Q$28,2))))</f>
        <v/>
      </c>
      <c r="BR227" s="168" t="str">
        <f aca="false">IF(AG227="","",IF(AG227="-","-",IF(UPPER(AG227)="AB","+",VLOOKUP(AG227,'විෂය තොරතුරු'!$P$24:$Q$28,2))))</f>
        <v/>
      </c>
      <c r="BS227" s="168" t="str">
        <f aca="false">IF(AH227="","",IF(AH227="-","-",IF(UPPER(AH227)="AB","+",VLOOKUP(AH227,'විෂය තොරතුරු'!$P$24:$Q$28,2))))</f>
        <v/>
      </c>
      <c r="BT227" s="168" t="str">
        <f aca="false">IF(AI227="","",IF(AI227="-","-",IF(UPPER(AI227)="AB","+",VLOOKUP(AI227,'විෂය තොරතුරු'!$P$24:$Q$28,2))))</f>
        <v/>
      </c>
      <c r="BU227" s="168" t="str">
        <f aca="false">IF(AJ227="","",IF(AJ227="-","-",IF(UPPER(AJ227)="AB","+",VLOOKUP(AJ227,'විෂය තොරතුරු'!$P$24:$Q$28,2))))</f>
        <v/>
      </c>
      <c r="BV227" s="168" t="str">
        <f aca="false">IF(AK227="","",IF(AK227="-","-",IF(UPPER(AK227)="AB","+",VLOOKUP(AK227,'විෂය තොරතුරු'!$P$24:$Q$28,2))))</f>
        <v/>
      </c>
      <c r="BW227" s="169" t="str">
        <f aca="false">IF(AL227="","",IF(AL227="-","-",IF(UPPER(AL227)="AB","+",VLOOKUP(AL227,'විෂය තොරතුරු'!$P$24:$Q$28,2))))</f>
        <v/>
      </c>
      <c r="BX227" s="171" t="str">
        <f aca="false">IF($B227="","",COUNTIF($AP227:$BW227,"A"))</f>
        <v/>
      </c>
      <c r="BY227" s="171" t="str">
        <f aca="false">IF($B227="","",COUNTIF($AP227:$BW227,"B"))</f>
        <v/>
      </c>
      <c r="BZ227" s="171" t="str">
        <f aca="false">IF($B227="","",COUNTIF($AP227:$BW227,"C"))</f>
        <v/>
      </c>
      <c r="CA227" s="171" t="str">
        <f aca="false">IF($B227="","",COUNTIF($AP227:$BW227,"S"))</f>
        <v/>
      </c>
      <c r="CB227" s="171" t="str">
        <f aca="false">IF($B227="","",COUNTIF($AP227:$BW227,"W"))</f>
        <v/>
      </c>
      <c r="CC227" s="171" t="str">
        <f aca="false">IF(B227="","",SUM(BX227:CA227))</f>
        <v/>
      </c>
      <c r="CD227" s="169" t="str">
        <f aca="false">IF(B227="","",SUM(BX227:BZ227))</f>
        <v/>
      </c>
      <c r="CE227" s="172" t="str">
        <f aca="false">IF(B227="","",IF(AND(CC227&gt;=6,CD227&gt;=3,OR(E227&gt;=35,F227&gt;=35),L227&gt;=35),"6/3 සමත්",IF(AND(CC227&gt;=5,CD227&gt;=3,OR(E227&gt;=35,F227&gt;=35,L227&gt;=35)),"5/3 සමත්",IF(AND(CC227&gt;=4,CD227&gt;=1,OR(E227&gt;=20,F227&gt;=20,L227&gt;=20)),"සමත් කළ හැකි",IF(CB227=9,"W9","අසමත් ?")))))</f>
        <v/>
      </c>
    </row>
    <row r="228" customFormat="false" ht="13.8" hidden="false" customHeight="false" outlineLevel="0" collapsed="false">
      <c r="A228" s="160" t="n">
        <v>43</v>
      </c>
      <c r="B228" s="161"/>
      <c r="C228" s="161"/>
      <c r="D228" s="162"/>
      <c r="E228" s="163"/>
      <c r="F228" s="164"/>
      <c r="G228" s="163"/>
      <c r="H228" s="165"/>
      <c r="I228" s="165"/>
      <c r="J228" s="164"/>
      <c r="K228" s="163"/>
      <c r="L228" s="165"/>
      <c r="M228" s="165"/>
      <c r="N228" s="164"/>
      <c r="O228" s="163"/>
      <c r="P228" s="165"/>
      <c r="Q228" s="165"/>
      <c r="R228" s="165"/>
      <c r="S228" s="165"/>
      <c r="T228" s="165"/>
      <c r="U228" s="165"/>
      <c r="V228" s="164"/>
      <c r="W228" s="163"/>
      <c r="X228" s="165"/>
      <c r="Y228" s="165"/>
      <c r="Z228" s="165"/>
      <c r="AA228" s="165"/>
      <c r="AB228" s="165"/>
      <c r="AC228" s="165"/>
      <c r="AD228" s="164"/>
      <c r="AE228" s="163"/>
      <c r="AF228" s="165"/>
      <c r="AG228" s="165"/>
      <c r="AH228" s="165"/>
      <c r="AI228" s="165"/>
      <c r="AJ228" s="165"/>
      <c r="AK228" s="165"/>
      <c r="AL228" s="166"/>
      <c r="AM228" s="167" t="str">
        <f aca="false">IF(B228="","",SUM(E228:AL228))</f>
        <v/>
      </c>
      <c r="AN228" s="168" t="str">
        <f aca="false">IF(B228="","",AM228/9)</f>
        <v/>
      </c>
      <c r="AO228" s="169" t="str">
        <f aca="false">IF(B228="","",IF(AM228=0,"-",RANK(AM228,$AM$186:$AM$235,0)))</f>
        <v/>
      </c>
      <c r="AP228" s="167" t="str">
        <f aca="false">IF(E228="","",IF(E228="-","-",IF(UPPER(E228)="AB","+",VLOOKUP(E228,'විෂය තොරතුරු'!$P$24:$Q$28,2))))</f>
        <v/>
      </c>
      <c r="AQ228" s="168" t="str">
        <f aca="false">IF(F228="","",IF(F228="-","-",IF(UPPER(F228)="AB","+",VLOOKUP(F228,'විෂය තොරතුරු'!$P$24:$Q$28,2))))</f>
        <v/>
      </c>
      <c r="AR228" s="168" t="str">
        <f aca="false">IF(G228="","",IF(G228="-","-",IF(UPPER(G228)="AB","+",VLOOKUP(G228,'විෂය තොරතුරු'!$P$24:$Q$28,2))))</f>
        <v/>
      </c>
      <c r="AS228" s="168" t="str">
        <f aca="false">IF(H228="","",IF(H228="-","-",IF(UPPER(H228)="AB","+",VLOOKUP(H228,'විෂය තොරතුරු'!$P$24:$Q$28,2))))</f>
        <v/>
      </c>
      <c r="AT228" s="168" t="str">
        <f aca="false">IF(I228="","",IF(I228="-","-",IF(UPPER(I228)="AB","+",VLOOKUP(I228,'විෂය තොරතුරු'!$P$24:$Q$28,2))))</f>
        <v/>
      </c>
      <c r="AU228" s="170" t="str">
        <f aca="false">IF(J228="","",IF(J228="-","-",IF(UPPER(J228)="AB","+",VLOOKUP(J228,'විෂය තොරතුරු'!$P$24:$Q$28,2))))</f>
        <v/>
      </c>
      <c r="AV228" s="171" t="str">
        <f aca="false">IF(K228="","",IF(K228="-","-",IF(UPPER(K228)="AB","+",VLOOKUP(K228,'විෂය තොරතුරු'!$P$24:$Q$28,2))))</f>
        <v/>
      </c>
      <c r="AW228" s="168" t="str">
        <f aca="false">IF(L228="","",IF(L228="-","-",IF(UPPER(L228)="AB","+",VLOOKUP(L228,'විෂය තොරතුරු'!$P$24:$Q$28,2))))</f>
        <v/>
      </c>
      <c r="AX228" s="168" t="str">
        <f aca="false">IF(M228="","",IF(M228="-","-",IF(UPPER(M228)="AB","+",VLOOKUP(M228,'විෂය තොරතුරු'!$P$24:$Q$28,2))))</f>
        <v/>
      </c>
      <c r="AY228" s="169" t="str">
        <f aca="false">IF(N228="","",IF(N228="-","-",IF(UPPER(N228)="AB","+",VLOOKUP(N228,'විෂය තොරතුරු'!$P$24:$Q$28,2))))</f>
        <v/>
      </c>
      <c r="AZ228" s="167" t="str">
        <f aca="false">IF(O228="","",IF(O228="-","-",IF(UPPER(O228)="AB","+",VLOOKUP(O228,'විෂය තොරතුරු'!$P$24:$Q$28,2))))</f>
        <v/>
      </c>
      <c r="BA228" s="168" t="str">
        <f aca="false">IF(P228="","",IF(P228="-","-",IF(UPPER(P228)="AB","+",VLOOKUP(P228,'විෂය තොරතුරු'!$P$24:$Q$28,2))))</f>
        <v/>
      </c>
      <c r="BB228" s="168" t="str">
        <f aca="false">IF(Q228="","",IF(Q228="-","-",IF(UPPER(Q228)="AB","+",VLOOKUP(Q228,'විෂය තොරතුරු'!$P$24:$Q$28,2))))</f>
        <v/>
      </c>
      <c r="BC228" s="168" t="str">
        <f aca="false">IF(R228="","",IF(R228="-","-",IF(UPPER(R228)="AB","+",VLOOKUP(R228,'විෂය තොරතුරු'!$P$24:$Q$28,2))))</f>
        <v/>
      </c>
      <c r="BD228" s="168" t="str">
        <f aca="false">IF(S228="","",IF(S228="-","-",IF(UPPER(S228)="AB","+",VLOOKUP(S228,'විෂය තොරතුරු'!$P$24:$Q$28,2))))</f>
        <v/>
      </c>
      <c r="BE228" s="168" t="str">
        <f aca="false">IF(T228="","",IF(T228="-","-",IF(UPPER(T228)="AB","+",VLOOKUP(T228,'විෂය තොරතුරු'!$P$24:$Q$28,2))))</f>
        <v/>
      </c>
      <c r="BF228" s="168" t="str">
        <f aca="false">IF(U228="","",IF(U228="-","-",IF(UPPER(U228)="AB","+",VLOOKUP(U228,'විෂය තොරතුරු'!$P$24:$Q$28,2))))</f>
        <v/>
      </c>
      <c r="BG228" s="170" t="str">
        <f aca="false">IF(V228="","",IF(V228="-","-",IF(UPPER(V228)="AB","+",VLOOKUP(V228,'විෂය තොරතුරු'!$P$24:$Q$28,2))))</f>
        <v/>
      </c>
      <c r="BH228" s="171" t="str">
        <f aca="false">IF(W228="","",IF(W228="-","-",IF(UPPER(W228)="AB","+",VLOOKUP(W228,'විෂය තොරතුරු'!$P$24:$Q$28,2))))</f>
        <v/>
      </c>
      <c r="BI228" s="168" t="str">
        <f aca="false">IF(X228="","",IF(X228="-","-",IF(UPPER(X228)="AB","+",VLOOKUP(X228,'විෂය තොරතුරු'!$P$24:$Q$28,2))))</f>
        <v/>
      </c>
      <c r="BJ228" s="168" t="str">
        <f aca="false">IF(Y228="","",IF(Y228="-","-",IF(UPPER(Y228)="AB","+",VLOOKUP(Y228,'විෂය තොරතුරු'!$P$24:$Q$28,2))))</f>
        <v/>
      </c>
      <c r="BK228" s="168" t="str">
        <f aca="false">IF(Z228="","",IF(Z228="-","-",IF(UPPER(Z228)="AB","+",VLOOKUP(Z228,'විෂය තොරතුරු'!$P$24:$Q$28,2))))</f>
        <v/>
      </c>
      <c r="BL228" s="168" t="str">
        <f aca="false">IF(AA228="","",IF(AA228="-","-",IF(UPPER(AA228)="AB","+",VLOOKUP(AA228,'විෂය තොරතුරු'!$P$24:$Q$28,2))))</f>
        <v/>
      </c>
      <c r="BM228" s="168" t="str">
        <f aca="false">IF(AB228="","",IF(AB228="-","-",IF(UPPER(AB228)="AB","+",VLOOKUP(AB228,'විෂය තොරතුරු'!$P$24:$Q$28,2))))</f>
        <v/>
      </c>
      <c r="BN228" s="168" t="str">
        <f aca="false">IF(AC228="","",IF(AC228="-","-",IF(UPPER(AC228)="AB","+",VLOOKUP(AC228,'විෂය තොරතුරු'!$P$24:$Q$28,2))))</f>
        <v/>
      </c>
      <c r="BO228" s="169" t="str">
        <f aca="false">IF(AD228="","",IF(AD228="-","-",IF(UPPER(AD228)="AB","+",VLOOKUP(AD228,'විෂය තොරතුරු'!$P$24:$Q$28,2))))</f>
        <v/>
      </c>
      <c r="BP228" s="171" t="str">
        <f aca="false">IF(AE228="","",IF(AE228="-","-",IF(UPPER(AE228)="AB","+",VLOOKUP(AE228,'විෂය තොරතුරු'!$P$24:$Q$28,2))))</f>
        <v/>
      </c>
      <c r="BQ228" s="168" t="str">
        <f aca="false">IF(AF228="","",IF(AF228="-","-",IF(UPPER(AF228)="AB","+",VLOOKUP(AF228,'විෂය තොරතුරු'!$P$24:$Q$28,2))))</f>
        <v/>
      </c>
      <c r="BR228" s="168" t="str">
        <f aca="false">IF(AG228="","",IF(AG228="-","-",IF(UPPER(AG228)="AB","+",VLOOKUP(AG228,'විෂය තොරතුරු'!$P$24:$Q$28,2))))</f>
        <v/>
      </c>
      <c r="BS228" s="168" t="str">
        <f aca="false">IF(AH228="","",IF(AH228="-","-",IF(UPPER(AH228)="AB","+",VLOOKUP(AH228,'විෂය තොරතුරු'!$P$24:$Q$28,2))))</f>
        <v/>
      </c>
      <c r="BT228" s="168" t="str">
        <f aca="false">IF(AI228="","",IF(AI228="-","-",IF(UPPER(AI228)="AB","+",VLOOKUP(AI228,'විෂය තොරතුරු'!$P$24:$Q$28,2))))</f>
        <v/>
      </c>
      <c r="BU228" s="168" t="str">
        <f aca="false">IF(AJ228="","",IF(AJ228="-","-",IF(UPPER(AJ228)="AB","+",VLOOKUP(AJ228,'විෂය තොරතුරු'!$P$24:$Q$28,2))))</f>
        <v/>
      </c>
      <c r="BV228" s="168" t="str">
        <f aca="false">IF(AK228="","",IF(AK228="-","-",IF(UPPER(AK228)="AB","+",VLOOKUP(AK228,'විෂය තොරතුරු'!$P$24:$Q$28,2))))</f>
        <v/>
      </c>
      <c r="BW228" s="169" t="str">
        <f aca="false">IF(AL228="","",IF(AL228="-","-",IF(UPPER(AL228)="AB","+",VLOOKUP(AL228,'විෂය තොරතුරු'!$P$24:$Q$28,2))))</f>
        <v/>
      </c>
      <c r="BX228" s="171" t="str">
        <f aca="false">IF($B228="","",COUNTIF($AP228:$BW228,"A"))</f>
        <v/>
      </c>
      <c r="BY228" s="171" t="str">
        <f aca="false">IF($B228="","",COUNTIF($AP228:$BW228,"B"))</f>
        <v/>
      </c>
      <c r="BZ228" s="171" t="str">
        <f aca="false">IF($B228="","",COUNTIF($AP228:$BW228,"C"))</f>
        <v/>
      </c>
      <c r="CA228" s="171" t="str">
        <f aca="false">IF($B228="","",COUNTIF($AP228:$BW228,"S"))</f>
        <v/>
      </c>
      <c r="CB228" s="171" t="str">
        <f aca="false">IF($B228="","",COUNTIF($AP228:$BW228,"W"))</f>
        <v/>
      </c>
      <c r="CC228" s="171" t="str">
        <f aca="false">IF(B228="","",SUM(BX228:CA228))</f>
        <v/>
      </c>
      <c r="CD228" s="169" t="str">
        <f aca="false">IF(B228="","",SUM(BX228:BZ228))</f>
        <v/>
      </c>
      <c r="CE228" s="172" t="str">
        <f aca="false">IF(B228="","",IF(AND(CC228&gt;=6,CD228&gt;=3,OR(E228&gt;=35,F228&gt;=35),L228&gt;=35),"6/3 සමත්",IF(AND(CC228&gt;=5,CD228&gt;=3,OR(E228&gt;=35,F228&gt;=35,L228&gt;=35)),"5/3 සමත්",IF(AND(CC228&gt;=4,CD228&gt;=1,OR(E228&gt;=20,F228&gt;=20,L228&gt;=20)),"සමත් කළ හැකි",IF(CB228=9,"W9","අසමත් ?")))))</f>
        <v/>
      </c>
    </row>
    <row r="229" customFormat="false" ht="13.8" hidden="false" customHeight="false" outlineLevel="0" collapsed="false">
      <c r="A229" s="160" t="n">
        <v>44</v>
      </c>
      <c r="B229" s="188"/>
      <c r="C229" s="161"/>
      <c r="D229" s="162"/>
      <c r="E229" s="163"/>
      <c r="F229" s="164"/>
      <c r="G229" s="163"/>
      <c r="H229" s="165"/>
      <c r="I229" s="165"/>
      <c r="J229" s="164"/>
      <c r="K229" s="163"/>
      <c r="L229" s="165"/>
      <c r="M229" s="165"/>
      <c r="N229" s="164"/>
      <c r="O229" s="163"/>
      <c r="P229" s="165"/>
      <c r="Q229" s="165"/>
      <c r="R229" s="165"/>
      <c r="S229" s="165"/>
      <c r="T229" s="165"/>
      <c r="U229" s="165"/>
      <c r="V229" s="164"/>
      <c r="W229" s="163"/>
      <c r="X229" s="165"/>
      <c r="Y229" s="165"/>
      <c r="Z229" s="165"/>
      <c r="AA229" s="165"/>
      <c r="AB229" s="165"/>
      <c r="AC229" s="165"/>
      <c r="AD229" s="164"/>
      <c r="AE229" s="163"/>
      <c r="AF229" s="165"/>
      <c r="AG229" s="165"/>
      <c r="AH229" s="165"/>
      <c r="AI229" s="165"/>
      <c r="AJ229" s="165"/>
      <c r="AK229" s="165"/>
      <c r="AL229" s="166"/>
      <c r="AM229" s="167" t="str">
        <f aca="false">IF(B229="","",SUM(E229:AL229))</f>
        <v/>
      </c>
      <c r="AN229" s="168" t="str">
        <f aca="false">IF(B229="","",AM229/9)</f>
        <v/>
      </c>
      <c r="AO229" s="169" t="str">
        <f aca="false">IF(B229="","",IF(AM229=0,"-",RANK(AM229,$AM$186:$AM$235,0)))</f>
        <v/>
      </c>
      <c r="AP229" s="167" t="str">
        <f aca="false">IF(E229="","",IF(E229="-","-",IF(UPPER(E229)="AB","+",VLOOKUP(E229,'විෂය තොරතුරු'!$P$24:$Q$28,2))))</f>
        <v/>
      </c>
      <c r="AQ229" s="168" t="str">
        <f aca="false">IF(F229="","",IF(F229="-","-",IF(UPPER(F229)="AB","+",VLOOKUP(F229,'විෂය තොරතුරු'!$P$24:$Q$28,2))))</f>
        <v/>
      </c>
      <c r="AR229" s="168" t="str">
        <f aca="false">IF(G229="","",IF(G229="-","-",IF(UPPER(G229)="AB","+",VLOOKUP(G229,'විෂය තොරතුරු'!$P$24:$Q$28,2))))</f>
        <v/>
      </c>
      <c r="AS229" s="168" t="str">
        <f aca="false">IF(H229="","",IF(H229="-","-",IF(UPPER(H229)="AB","+",VLOOKUP(H229,'විෂය තොරතුරු'!$P$24:$Q$28,2))))</f>
        <v/>
      </c>
      <c r="AT229" s="168" t="str">
        <f aca="false">IF(I229="","",IF(I229="-","-",IF(UPPER(I229)="AB","+",VLOOKUP(I229,'විෂය තොරතුරු'!$P$24:$Q$28,2))))</f>
        <v/>
      </c>
      <c r="AU229" s="170" t="str">
        <f aca="false">IF(J229="","",IF(J229="-","-",IF(UPPER(J229)="AB","+",VLOOKUP(J229,'විෂය තොරතුරු'!$P$24:$Q$28,2))))</f>
        <v/>
      </c>
      <c r="AV229" s="171" t="str">
        <f aca="false">IF(K229="","",IF(K229="-","-",IF(UPPER(K229)="AB","+",VLOOKUP(K229,'විෂය තොරතුරු'!$P$24:$Q$28,2))))</f>
        <v/>
      </c>
      <c r="AW229" s="168" t="str">
        <f aca="false">IF(L229="","",IF(L229="-","-",IF(UPPER(L229)="AB","+",VLOOKUP(L229,'විෂය තොරතුරු'!$P$24:$Q$28,2))))</f>
        <v/>
      </c>
      <c r="AX229" s="168" t="str">
        <f aca="false">IF(M229="","",IF(M229="-","-",IF(UPPER(M229)="AB","+",VLOOKUP(M229,'විෂය තොරතුරු'!$P$24:$Q$28,2))))</f>
        <v/>
      </c>
      <c r="AY229" s="169" t="str">
        <f aca="false">IF(N229="","",IF(N229="-","-",IF(UPPER(N229)="AB","+",VLOOKUP(N229,'විෂය තොරතුරු'!$P$24:$Q$28,2))))</f>
        <v/>
      </c>
      <c r="AZ229" s="167" t="str">
        <f aca="false">IF(O229="","",IF(O229="-","-",IF(UPPER(O229)="AB","+",VLOOKUP(O229,'විෂය තොරතුරු'!$P$24:$Q$28,2))))</f>
        <v/>
      </c>
      <c r="BA229" s="168" t="str">
        <f aca="false">IF(P229="","",IF(P229="-","-",IF(UPPER(P229)="AB","+",VLOOKUP(P229,'විෂය තොරතුරු'!$P$24:$Q$28,2))))</f>
        <v/>
      </c>
      <c r="BB229" s="168" t="str">
        <f aca="false">IF(Q229="","",IF(Q229="-","-",IF(UPPER(Q229)="AB","+",VLOOKUP(Q229,'විෂය තොරතුරු'!$P$24:$Q$28,2))))</f>
        <v/>
      </c>
      <c r="BC229" s="168" t="str">
        <f aca="false">IF(R229="","",IF(R229="-","-",IF(UPPER(R229)="AB","+",VLOOKUP(R229,'විෂය තොරතුරු'!$P$24:$Q$28,2))))</f>
        <v/>
      </c>
      <c r="BD229" s="168" t="str">
        <f aca="false">IF(S229="","",IF(S229="-","-",IF(UPPER(S229)="AB","+",VLOOKUP(S229,'විෂය තොරතුරු'!$P$24:$Q$28,2))))</f>
        <v/>
      </c>
      <c r="BE229" s="168" t="str">
        <f aca="false">IF(T229="","",IF(T229="-","-",IF(UPPER(T229)="AB","+",VLOOKUP(T229,'විෂය තොරතුරු'!$P$24:$Q$28,2))))</f>
        <v/>
      </c>
      <c r="BF229" s="168" t="str">
        <f aca="false">IF(U229="","",IF(U229="-","-",IF(UPPER(U229)="AB","+",VLOOKUP(U229,'විෂය තොරතුරු'!$P$24:$Q$28,2))))</f>
        <v/>
      </c>
      <c r="BG229" s="170" t="str">
        <f aca="false">IF(V229="","",IF(V229="-","-",IF(UPPER(V229)="AB","+",VLOOKUP(V229,'විෂය තොරතුරු'!$P$24:$Q$28,2))))</f>
        <v/>
      </c>
      <c r="BH229" s="171" t="str">
        <f aca="false">IF(W229="","",IF(W229="-","-",IF(UPPER(W229)="AB","+",VLOOKUP(W229,'විෂය තොරතුරු'!$P$24:$Q$28,2))))</f>
        <v/>
      </c>
      <c r="BI229" s="168" t="str">
        <f aca="false">IF(X229="","",IF(X229="-","-",IF(UPPER(X229)="AB","+",VLOOKUP(X229,'විෂය තොරතුරු'!$P$24:$Q$28,2))))</f>
        <v/>
      </c>
      <c r="BJ229" s="168" t="str">
        <f aca="false">IF(Y229="","",IF(Y229="-","-",IF(UPPER(Y229)="AB","+",VLOOKUP(Y229,'විෂය තොරතුරු'!$P$24:$Q$28,2))))</f>
        <v/>
      </c>
      <c r="BK229" s="168" t="str">
        <f aca="false">IF(Z229="","",IF(Z229="-","-",IF(UPPER(Z229)="AB","+",VLOOKUP(Z229,'විෂය තොරතුරු'!$P$24:$Q$28,2))))</f>
        <v/>
      </c>
      <c r="BL229" s="168" t="str">
        <f aca="false">IF(AA229="","",IF(AA229="-","-",IF(UPPER(AA229)="AB","+",VLOOKUP(AA229,'විෂය තොරතුරු'!$P$24:$Q$28,2))))</f>
        <v/>
      </c>
      <c r="BM229" s="168" t="str">
        <f aca="false">IF(AB229="","",IF(AB229="-","-",IF(UPPER(AB229)="AB","+",VLOOKUP(AB229,'විෂය තොරතුරු'!$P$24:$Q$28,2))))</f>
        <v/>
      </c>
      <c r="BN229" s="168" t="str">
        <f aca="false">IF(AC229="","",IF(AC229="-","-",IF(UPPER(AC229)="AB","+",VLOOKUP(AC229,'විෂය තොරතුරු'!$P$24:$Q$28,2))))</f>
        <v/>
      </c>
      <c r="BO229" s="169" t="str">
        <f aca="false">IF(AD229="","",IF(AD229="-","-",IF(UPPER(AD229)="AB","+",VLOOKUP(AD229,'විෂය තොරතුරු'!$P$24:$Q$28,2))))</f>
        <v/>
      </c>
      <c r="BP229" s="171" t="str">
        <f aca="false">IF(AE229="","",IF(AE229="-","-",IF(UPPER(AE229)="AB","+",VLOOKUP(AE229,'විෂය තොරතුරු'!$P$24:$Q$28,2))))</f>
        <v/>
      </c>
      <c r="BQ229" s="168" t="str">
        <f aca="false">IF(AF229="","",IF(AF229="-","-",IF(UPPER(AF229)="AB","+",VLOOKUP(AF229,'විෂය තොරතුරු'!$P$24:$Q$28,2))))</f>
        <v/>
      </c>
      <c r="BR229" s="168" t="str">
        <f aca="false">IF(AG229="","",IF(AG229="-","-",IF(UPPER(AG229)="AB","+",VLOOKUP(AG229,'විෂය තොරතුරු'!$P$24:$Q$28,2))))</f>
        <v/>
      </c>
      <c r="BS229" s="168" t="str">
        <f aca="false">IF(AH229="","",IF(AH229="-","-",IF(UPPER(AH229)="AB","+",VLOOKUP(AH229,'විෂය තොරතුරු'!$P$24:$Q$28,2))))</f>
        <v/>
      </c>
      <c r="BT229" s="168" t="str">
        <f aca="false">IF(AI229="","",IF(AI229="-","-",IF(UPPER(AI229)="AB","+",VLOOKUP(AI229,'විෂය තොරතුරු'!$P$24:$Q$28,2))))</f>
        <v/>
      </c>
      <c r="BU229" s="168" t="str">
        <f aca="false">IF(AJ229="","",IF(AJ229="-","-",IF(UPPER(AJ229)="AB","+",VLOOKUP(AJ229,'විෂය තොරතුරු'!$P$24:$Q$28,2))))</f>
        <v/>
      </c>
      <c r="BV229" s="168" t="str">
        <f aca="false">IF(AK229="","",IF(AK229="-","-",IF(UPPER(AK229)="AB","+",VLOOKUP(AK229,'විෂය තොරතුරු'!$P$24:$Q$28,2))))</f>
        <v/>
      </c>
      <c r="BW229" s="169" t="str">
        <f aca="false">IF(AL229="","",IF(AL229="-","-",IF(UPPER(AL229)="AB","+",VLOOKUP(AL229,'විෂය තොරතුරු'!$P$24:$Q$28,2))))</f>
        <v/>
      </c>
      <c r="BX229" s="171" t="str">
        <f aca="false">IF($B229="","",COUNTIF($AP229:$BW229,"A"))</f>
        <v/>
      </c>
      <c r="BY229" s="171" t="str">
        <f aca="false">IF($B229="","",COUNTIF($AP229:$BW229,"B"))</f>
        <v/>
      </c>
      <c r="BZ229" s="171" t="str">
        <f aca="false">IF($B229="","",COUNTIF($AP229:$BW229,"C"))</f>
        <v/>
      </c>
      <c r="CA229" s="171" t="str">
        <f aca="false">IF($B229="","",COUNTIF($AP229:$BW229,"S"))</f>
        <v/>
      </c>
      <c r="CB229" s="171" t="str">
        <f aca="false">IF($B229="","",COUNTIF($AP229:$BW229,"W"))</f>
        <v/>
      </c>
      <c r="CC229" s="171" t="str">
        <f aca="false">IF(B229="","",SUM(BX229:CA229))</f>
        <v/>
      </c>
      <c r="CD229" s="169" t="str">
        <f aca="false">IF(B229="","",SUM(BX229:BZ229))</f>
        <v/>
      </c>
      <c r="CE229" s="172" t="str">
        <f aca="false">IF(B229="","",IF(AND(CC229&gt;=6,CD229&gt;=3,OR(E229&gt;=35,F229&gt;=35),L229&gt;=35),"6/3 සමත්",IF(AND(CC229&gt;=5,CD229&gt;=3,OR(E229&gt;=35,F229&gt;=35,L229&gt;=35)),"5/3 සමත්",IF(AND(CC229&gt;=4,CD229&gt;=1,OR(E229&gt;=20,F229&gt;=20,L229&gt;=20)),"සමත් කළ හැකි",IF(CB229=9,"W9","අසමත් ?")))))</f>
        <v/>
      </c>
    </row>
    <row r="230" customFormat="false" ht="13.8" hidden="false" customHeight="false" outlineLevel="0" collapsed="false">
      <c r="A230" s="160" t="n">
        <v>45</v>
      </c>
      <c r="B230" s="188"/>
      <c r="C230" s="161"/>
      <c r="D230" s="162"/>
      <c r="E230" s="163"/>
      <c r="F230" s="164"/>
      <c r="G230" s="163"/>
      <c r="H230" s="165"/>
      <c r="I230" s="165"/>
      <c r="J230" s="164"/>
      <c r="K230" s="163"/>
      <c r="L230" s="165"/>
      <c r="M230" s="165"/>
      <c r="N230" s="164"/>
      <c r="O230" s="163"/>
      <c r="P230" s="165"/>
      <c r="Q230" s="165"/>
      <c r="R230" s="165"/>
      <c r="S230" s="165"/>
      <c r="T230" s="165"/>
      <c r="U230" s="165"/>
      <c r="V230" s="164"/>
      <c r="W230" s="163"/>
      <c r="X230" s="165"/>
      <c r="Y230" s="165"/>
      <c r="Z230" s="165"/>
      <c r="AA230" s="165"/>
      <c r="AB230" s="165"/>
      <c r="AC230" s="165"/>
      <c r="AD230" s="164"/>
      <c r="AE230" s="163"/>
      <c r="AF230" s="165"/>
      <c r="AG230" s="165"/>
      <c r="AH230" s="165"/>
      <c r="AI230" s="165"/>
      <c r="AJ230" s="165"/>
      <c r="AK230" s="165"/>
      <c r="AL230" s="166"/>
      <c r="AM230" s="167" t="str">
        <f aca="false">IF(B230="","",SUM(E230:AL230))</f>
        <v/>
      </c>
      <c r="AN230" s="168" t="str">
        <f aca="false">IF(B230="","",AM230/9)</f>
        <v/>
      </c>
      <c r="AO230" s="169" t="str">
        <f aca="false">IF(B230="","",IF(AM230=0,"-",RANK(AM230,$AM$186:$AM$235,0)))</f>
        <v/>
      </c>
      <c r="AP230" s="167" t="str">
        <f aca="false">IF(E230="","",IF(E230="-","-",IF(UPPER(E230)="AB","+",VLOOKUP(E230,'විෂය තොරතුරු'!$P$24:$Q$28,2))))</f>
        <v/>
      </c>
      <c r="AQ230" s="168" t="str">
        <f aca="false">IF(F230="","",IF(F230="-","-",IF(UPPER(F230)="AB","+",VLOOKUP(F230,'විෂය තොරතුරු'!$P$24:$Q$28,2))))</f>
        <v/>
      </c>
      <c r="AR230" s="168" t="str">
        <f aca="false">IF(G230="","",IF(G230="-","-",IF(UPPER(G230)="AB","+",VLOOKUP(G230,'විෂය තොරතුරු'!$P$24:$Q$28,2))))</f>
        <v/>
      </c>
      <c r="AS230" s="168" t="str">
        <f aca="false">IF(H230="","",IF(H230="-","-",IF(UPPER(H230)="AB","+",VLOOKUP(H230,'විෂය තොරතුරු'!$P$24:$Q$28,2))))</f>
        <v/>
      </c>
      <c r="AT230" s="168" t="str">
        <f aca="false">IF(I230="","",IF(I230="-","-",IF(UPPER(I230)="AB","+",VLOOKUP(I230,'විෂය තොරතුරු'!$P$24:$Q$28,2))))</f>
        <v/>
      </c>
      <c r="AU230" s="170" t="str">
        <f aca="false">IF(J230="","",IF(J230="-","-",IF(UPPER(J230)="AB","+",VLOOKUP(J230,'විෂය තොරතුරු'!$P$24:$Q$28,2))))</f>
        <v/>
      </c>
      <c r="AV230" s="171" t="str">
        <f aca="false">IF(K230="","",IF(K230="-","-",IF(UPPER(K230)="AB","+",VLOOKUP(K230,'විෂය තොරතුරු'!$P$24:$Q$28,2))))</f>
        <v/>
      </c>
      <c r="AW230" s="168" t="str">
        <f aca="false">IF(L230="","",IF(L230="-","-",IF(UPPER(L230)="AB","+",VLOOKUP(L230,'විෂය තොරතුරු'!$P$24:$Q$28,2))))</f>
        <v/>
      </c>
      <c r="AX230" s="168" t="str">
        <f aca="false">IF(M230="","",IF(M230="-","-",IF(UPPER(M230)="AB","+",VLOOKUP(M230,'විෂය තොරතුරු'!$P$24:$Q$28,2))))</f>
        <v/>
      </c>
      <c r="AY230" s="169" t="str">
        <f aca="false">IF(N230="","",IF(N230="-","-",IF(UPPER(N230)="AB","+",VLOOKUP(N230,'විෂය තොරතුරු'!$P$24:$Q$28,2))))</f>
        <v/>
      </c>
      <c r="AZ230" s="167" t="str">
        <f aca="false">IF(O230="","",IF(O230="-","-",IF(UPPER(O230)="AB","+",VLOOKUP(O230,'විෂය තොරතුරු'!$P$24:$Q$28,2))))</f>
        <v/>
      </c>
      <c r="BA230" s="168" t="str">
        <f aca="false">IF(P230="","",IF(P230="-","-",IF(UPPER(P230)="AB","+",VLOOKUP(P230,'විෂය තොරතුරු'!$P$24:$Q$28,2))))</f>
        <v/>
      </c>
      <c r="BB230" s="168" t="str">
        <f aca="false">IF(Q230="","",IF(Q230="-","-",IF(UPPER(Q230)="AB","+",VLOOKUP(Q230,'විෂය තොරතුරු'!$P$24:$Q$28,2))))</f>
        <v/>
      </c>
      <c r="BC230" s="168" t="str">
        <f aca="false">IF(R230="","",IF(R230="-","-",IF(UPPER(R230)="AB","+",VLOOKUP(R230,'විෂය තොරතුරු'!$P$24:$Q$28,2))))</f>
        <v/>
      </c>
      <c r="BD230" s="168" t="str">
        <f aca="false">IF(S230="","",IF(S230="-","-",IF(UPPER(S230)="AB","+",VLOOKUP(S230,'විෂය තොරතුරු'!$P$24:$Q$28,2))))</f>
        <v/>
      </c>
      <c r="BE230" s="168" t="str">
        <f aca="false">IF(T230="","",IF(T230="-","-",IF(UPPER(T230)="AB","+",VLOOKUP(T230,'විෂය තොරතුරු'!$P$24:$Q$28,2))))</f>
        <v/>
      </c>
      <c r="BF230" s="168" t="str">
        <f aca="false">IF(U230="","",IF(U230="-","-",IF(UPPER(U230)="AB","+",VLOOKUP(U230,'විෂය තොරතුරු'!$P$24:$Q$28,2))))</f>
        <v/>
      </c>
      <c r="BG230" s="170" t="str">
        <f aca="false">IF(V230="","",IF(V230="-","-",IF(UPPER(V230)="AB","+",VLOOKUP(V230,'විෂය තොරතුරු'!$P$24:$Q$28,2))))</f>
        <v/>
      </c>
      <c r="BH230" s="171" t="str">
        <f aca="false">IF(W230="","",IF(W230="-","-",IF(UPPER(W230)="AB","+",VLOOKUP(W230,'විෂය තොරතුරු'!$P$24:$Q$28,2))))</f>
        <v/>
      </c>
      <c r="BI230" s="168" t="str">
        <f aca="false">IF(X230="","",IF(X230="-","-",IF(UPPER(X230)="AB","+",VLOOKUP(X230,'විෂය තොරතුරු'!$P$24:$Q$28,2))))</f>
        <v/>
      </c>
      <c r="BJ230" s="168" t="str">
        <f aca="false">IF(Y230="","",IF(Y230="-","-",IF(UPPER(Y230)="AB","+",VLOOKUP(Y230,'විෂය තොරතුරු'!$P$24:$Q$28,2))))</f>
        <v/>
      </c>
      <c r="BK230" s="168" t="str">
        <f aca="false">IF(Z230="","",IF(Z230="-","-",IF(UPPER(Z230)="AB","+",VLOOKUP(Z230,'විෂය තොරතුරු'!$P$24:$Q$28,2))))</f>
        <v/>
      </c>
      <c r="BL230" s="168" t="str">
        <f aca="false">IF(AA230="","",IF(AA230="-","-",IF(UPPER(AA230)="AB","+",VLOOKUP(AA230,'විෂය තොරතුරු'!$P$24:$Q$28,2))))</f>
        <v/>
      </c>
      <c r="BM230" s="168" t="str">
        <f aca="false">IF(AB230="","",IF(AB230="-","-",IF(UPPER(AB230)="AB","+",VLOOKUP(AB230,'විෂය තොරතුරු'!$P$24:$Q$28,2))))</f>
        <v/>
      </c>
      <c r="BN230" s="168" t="str">
        <f aca="false">IF(AC230="","",IF(AC230="-","-",IF(UPPER(AC230)="AB","+",VLOOKUP(AC230,'විෂය තොරතුරු'!$P$24:$Q$28,2))))</f>
        <v/>
      </c>
      <c r="BO230" s="169" t="str">
        <f aca="false">IF(AD230="","",IF(AD230="-","-",IF(UPPER(AD230)="AB","+",VLOOKUP(AD230,'විෂය තොරතුරු'!$P$24:$Q$28,2))))</f>
        <v/>
      </c>
      <c r="BP230" s="171" t="str">
        <f aca="false">IF(AE230="","",IF(AE230="-","-",IF(UPPER(AE230)="AB","+",VLOOKUP(AE230,'විෂය තොරතුරු'!$P$24:$Q$28,2))))</f>
        <v/>
      </c>
      <c r="BQ230" s="168" t="str">
        <f aca="false">IF(AF230="","",IF(AF230="-","-",IF(UPPER(AF230)="AB","+",VLOOKUP(AF230,'විෂය තොරතුරු'!$P$24:$Q$28,2))))</f>
        <v/>
      </c>
      <c r="BR230" s="168" t="str">
        <f aca="false">IF(AG230="","",IF(AG230="-","-",IF(UPPER(AG230)="AB","+",VLOOKUP(AG230,'විෂය තොරතුරු'!$P$24:$Q$28,2))))</f>
        <v/>
      </c>
      <c r="BS230" s="168" t="str">
        <f aca="false">IF(AH230="","",IF(AH230="-","-",IF(UPPER(AH230)="AB","+",VLOOKUP(AH230,'විෂය තොරතුරු'!$P$24:$Q$28,2))))</f>
        <v/>
      </c>
      <c r="BT230" s="168" t="str">
        <f aca="false">IF(AI230="","",IF(AI230="-","-",IF(UPPER(AI230)="AB","+",VLOOKUP(AI230,'විෂය තොරතුරු'!$P$24:$Q$28,2))))</f>
        <v/>
      </c>
      <c r="BU230" s="168" t="str">
        <f aca="false">IF(AJ230="","",IF(AJ230="-","-",IF(UPPER(AJ230)="AB","+",VLOOKUP(AJ230,'විෂය තොරතුරු'!$P$24:$Q$28,2))))</f>
        <v/>
      </c>
      <c r="BV230" s="168" t="str">
        <f aca="false">IF(AK230="","",IF(AK230="-","-",IF(UPPER(AK230)="AB","+",VLOOKUP(AK230,'විෂය තොරතුරු'!$P$24:$Q$28,2))))</f>
        <v/>
      </c>
      <c r="BW230" s="169" t="str">
        <f aca="false">IF(AL230="","",IF(AL230="-","-",IF(UPPER(AL230)="AB","+",VLOOKUP(AL230,'විෂය තොරතුරු'!$P$24:$Q$28,2))))</f>
        <v/>
      </c>
      <c r="BX230" s="171" t="str">
        <f aca="false">IF($B230="","",COUNTIF($AP230:$BW230,"A"))</f>
        <v/>
      </c>
      <c r="BY230" s="171" t="str">
        <f aca="false">IF($B230="","",COUNTIF($AP230:$BW230,"B"))</f>
        <v/>
      </c>
      <c r="BZ230" s="171" t="str">
        <f aca="false">IF($B230="","",COUNTIF($AP230:$BW230,"C"))</f>
        <v/>
      </c>
      <c r="CA230" s="171" t="str">
        <f aca="false">IF($B230="","",COUNTIF($AP230:$BW230,"S"))</f>
        <v/>
      </c>
      <c r="CB230" s="171" t="str">
        <f aca="false">IF($B230="","",COUNTIF($AP230:$BW230,"W"))</f>
        <v/>
      </c>
      <c r="CC230" s="171" t="str">
        <f aca="false">IF(B230="","",SUM(BX230:CA230))</f>
        <v/>
      </c>
      <c r="CD230" s="169" t="str">
        <f aca="false">IF(B230="","",SUM(BX230:BZ230))</f>
        <v/>
      </c>
      <c r="CE230" s="172" t="str">
        <f aca="false">IF(B230="","",IF(AND(CC230&gt;=6,CD230&gt;=3,OR(E230&gt;=35,F230&gt;=35),L230&gt;=35),"6/3 සමත්",IF(AND(CC230&gt;=5,CD230&gt;=3,OR(E230&gt;=35,F230&gt;=35,L230&gt;=35)),"5/3 සමත්",IF(AND(CC230&gt;=4,CD230&gt;=1,OR(E230&gt;=20,F230&gt;=20,L230&gt;=20)),"සමත් කළ හැකි",IF(CB230=9,"W9","අසමත් ?")))))</f>
        <v/>
      </c>
    </row>
    <row r="231" customFormat="false" ht="13.8" hidden="false" customHeight="false" outlineLevel="0" collapsed="false">
      <c r="A231" s="160" t="n">
        <v>46</v>
      </c>
      <c r="B231" s="189"/>
      <c r="C231" s="161"/>
      <c r="D231" s="162"/>
      <c r="E231" s="163"/>
      <c r="F231" s="164"/>
      <c r="G231" s="163"/>
      <c r="H231" s="165"/>
      <c r="I231" s="165"/>
      <c r="J231" s="164"/>
      <c r="K231" s="163"/>
      <c r="L231" s="165"/>
      <c r="M231" s="165"/>
      <c r="N231" s="164"/>
      <c r="O231" s="163"/>
      <c r="P231" s="165"/>
      <c r="Q231" s="165"/>
      <c r="R231" s="165"/>
      <c r="S231" s="165"/>
      <c r="T231" s="165"/>
      <c r="U231" s="165"/>
      <c r="V231" s="164"/>
      <c r="W231" s="163"/>
      <c r="X231" s="165"/>
      <c r="Y231" s="165"/>
      <c r="Z231" s="165"/>
      <c r="AA231" s="165"/>
      <c r="AB231" s="165"/>
      <c r="AC231" s="165"/>
      <c r="AD231" s="164"/>
      <c r="AE231" s="163"/>
      <c r="AF231" s="165"/>
      <c r="AG231" s="165"/>
      <c r="AH231" s="165"/>
      <c r="AI231" s="165"/>
      <c r="AJ231" s="165"/>
      <c r="AK231" s="165"/>
      <c r="AL231" s="166"/>
      <c r="AM231" s="167" t="str">
        <f aca="false">IF(B231="","",SUM(E231:AL231))</f>
        <v/>
      </c>
      <c r="AN231" s="168" t="str">
        <f aca="false">IF(B231="","",AM231/9)</f>
        <v/>
      </c>
      <c r="AO231" s="169" t="str">
        <f aca="false">IF(B231="","",IF(AM231=0,"-",RANK(AM231,$AM$186:$AM$235,0)))</f>
        <v/>
      </c>
      <c r="AP231" s="167" t="str">
        <f aca="false">IF(E231="","",IF(E231="-","-",IF(UPPER(E231)="AB","+",VLOOKUP(E231,'විෂය තොරතුරු'!$P$24:$Q$28,2))))</f>
        <v/>
      </c>
      <c r="AQ231" s="168" t="str">
        <f aca="false">IF(F231="","",IF(F231="-","-",IF(UPPER(F231)="AB","+",VLOOKUP(F231,'විෂය තොරතුරු'!$P$24:$Q$28,2))))</f>
        <v/>
      </c>
      <c r="AR231" s="168" t="str">
        <f aca="false">IF(G231="","",IF(G231="-","-",IF(UPPER(G231)="AB","+",VLOOKUP(G231,'විෂය තොරතුරු'!$P$24:$Q$28,2))))</f>
        <v/>
      </c>
      <c r="AS231" s="168" t="str">
        <f aca="false">IF(H231="","",IF(H231="-","-",IF(UPPER(H231)="AB","+",VLOOKUP(H231,'විෂය තොරතුරු'!$P$24:$Q$28,2))))</f>
        <v/>
      </c>
      <c r="AT231" s="168" t="str">
        <f aca="false">IF(I231="","",IF(I231="-","-",IF(UPPER(I231)="AB","+",VLOOKUP(I231,'විෂය තොරතුරු'!$P$24:$Q$28,2))))</f>
        <v/>
      </c>
      <c r="AU231" s="170" t="str">
        <f aca="false">IF(J231="","",IF(J231="-","-",IF(UPPER(J231)="AB","+",VLOOKUP(J231,'විෂය තොරතුරු'!$P$24:$Q$28,2))))</f>
        <v/>
      </c>
      <c r="AV231" s="171" t="str">
        <f aca="false">IF(K231="","",IF(K231="-","-",IF(UPPER(K231)="AB","+",VLOOKUP(K231,'විෂය තොරතුරු'!$P$24:$Q$28,2))))</f>
        <v/>
      </c>
      <c r="AW231" s="168" t="str">
        <f aca="false">IF(L231="","",IF(L231="-","-",IF(UPPER(L231)="AB","+",VLOOKUP(L231,'විෂය තොරතුරු'!$P$24:$Q$28,2))))</f>
        <v/>
      </c>
      <c r="AX231" s="168" t="str">
        <f aca="false">IF(M231="","",IF(M231="-","-",IF(UPPER(M231)="AB","+",VLOOKUP(M231,'විෂය තොරතුරු'!$P$24:$Q$28,2))))</f>
        <v/>
      </c>
      <c r="AY231" s="169" t="str">
        <f aca="false">IF(N231="","",IF(N231="-","-",IF(UPPER(N231)="AB","+",VLOOKUP(N231,'විෂය තොරතුරු'!$P$24:$Q$28,2))))</f>
        <v/>
      </c>
      <c r="AZ231" s="167" t="str">
        <f aca="false">IF(O231="","",IF(O231="-","-",IF(UPPER(O231)="AB","+",VLOOKUP(O231,'විෂය තොරතුරු'!$P$24:$Q$28,2))))</f>
        <v/>
      </c>
      <c r="BA231" s="168" t="str">
        <f aca="false">IF(P231="","",IF(P231="-","-",IF(UPPER(P231)="AB","+",VLOOKUP(P231,'විෂය තොරතුරු'!$P$24:$Q$28,2))))</f>
        <v/>
      </c>
      <c r="BB231" s="168" t="str">
        <f aca="false">IF(Q231="","",IF(Q231="-","-",IF(UPPER(Q231)="AB","+",VLOOKUP(Q231,'විෂය තොරතුරු'!$P$24:$Q$28,2))))</f>
        <v/>
      </c>
      <c r="BC231" s="168" t="str">
        <f aca="false">IF(R231="","",IF(R231="-","-",IF(UPPER(R231)="AB","+",VLOOKUP(R231,'විෂය තොරතුරු'!$P$24:$Q$28,2))))</f>
        <v/>
      </c>
      <c r="BD231" s="168" t="str">
        <f aca="false">IF(S231="","",IF(S231="-","-",IF(UPPER(S231)="AB","+",VLOOKUP(S231,'විෂය තොරතුරු'!$P$24:$Q$28,2))))</f>
        <v/>
      </c>
      <c r="BE231" s="168" t="str">
        <f aca="false">IF(T231="","",IF(T231="-","-",IF(UPPER(T231)="AB","+",VLOOKUP(T231,'විෂය තොරතුරු'!$P$24:$Q$28,2))))</f>
        <v/>
      </c>
      <c r="BF231" s="168" t="str">
        <f aca="false">IF(U231="","",IF(U231="-","-",IF(UPPER(U231)="AB","+",VLOOKUP(U231,'විෂය තොරතුරු'!$P$24:$Q$28,2))))</f>
        <v/>
      </c>
      <c r="BG231" s="170" t="str">
        <f aca="false">IF(V231="","",IF(V231="-","-",IF(UPPER(V231)="AB","+",VLOOKUP(V231,'විෂය තොරතුරු'!$P$24:$Q$28,2))))</f>
        <v/>
      </c>
      <c r="BH231" s="171" t="str">
        <f aca="false">IF(W231="","",IF(W231="-","-",IF(UPPER(W231)="AB","+",VLOOKUP(W231,'විෂය තොරතුරු'!$P$24:$Q$28,2))))</f>
        <v/>
      </c>
      <c r="BI231" s="168" t="str">
        <f aca="false">IF(X231="","",IF(X231="-","-",IF(UPPER(X231)="AB","+",VLOOKUP(X231,'විෂය තොරතුරු'!$P$24:$Q$28,2))))</f>
        <v/>
      </c>
      <c r="BJ231" s="168" t="str">
        <f aca="false">IF(Y231="","",IF(Y231="-","-",IF(UPPER(Y231)="AB","+",VLOOKUP(Y231,'විෂය තොරතුරු'!$P$24:$Q$28,2))))</f>
        <v/>
      </c>
      <c r="BK231" s="168" t="str">
        <f aca="false">IF(Z231="","",IF(Z231="-","-",IF(UPPER(Z231)="AB","+",VLOOKUP(Z231,'විෂය තොරතුරු'!$P$24:$Q$28,2))))</f>
        <v/>
      </c>
      <c r="BL231" s="168" t="str">
        <f aca="false">IF(AA231="","",IF(AA231="-","-",IF(UPPER(AA231)="AB","+",VLOOKUP(AA231,'විෂය තොරතුරු'!$P$24:$Q$28,2))))</f>
        <v/>
      </c>
      <c r="BM231" s="168" t="str">
        <f aca="false">IF(AB231="","",IF(AB231="-","-",IF(UPPER(AB231)="AB","+",VLOOKUP(AB231,'විෂය තොරතුරු'!$P$24:$Q$28,2))))</f>
        <v/>
      </c>
      <c r="BN231" s="168" t="str">
        <f aca="false">IF(AC231="","",IF(AC231="-","-",IF(UPPER(AC231)="AB","+",VLOOKUP(AC231,'විෂය තොරතුරු'!$P$24:$Q$28,2))))</f>
        <v/>
      </c>
      <c r="BO231" s="169" t="str">
        <f aca="false">IF(AD231="","",IF(AD231="-","-",IF(UPPER(AD231)="AB","+",VLOOKUP(AD231,'විෂය තොරතුරු'!$P$24:$Q$28,2))))</f>
        <v/>
      </c>
      <c r="BP231" s="171" t="str">
        <f aca="false">IF(AE231="","",IF(AE231="-","-",IF(UPPER(AE231)="AB","+",VLOOKUP(AE231,'විෂය තොරතුරු'!$P$24:$Q$28,2))))</f>
        <v/>
      </c>
      <c r="BQ231" s="168" t="str">
        <f aca="false">IF(AF231="","",IF(AF231="-","-",IF(UPPER(AF231)="AB","+",VLOOKUP(AF231,'විෂය තොරතුරු'!$P$24:$Q$28,2))))</f>
        <v/>
      </c>
      <c r="BR231" s="168" t="str">
        <f aca="false">IF(AG231="","",IF(AG231="-","-",IF(UPPER(AG231)="AB","+",VLOOKUP(AG231,'විෂය තොරතුරු'!$P$24:$Q$28,2))))</f>
        <v/>
      </c>
      <c r="BS231" s="168" t="str">
        <f aca="false">IF(AH231="","",IF(AH231="-","-",IF(UPPER(AH231)="AB","+",VLOOKUP(AH231,'විෂය තොරතුරු'!$P$24:$Q$28,2))))</f>
        <v/>
      </c>
      <c r="BT231" s="168" t="str">
        <f aca="false">IF(AI231="","",IF(AI231="-","-",IF(UPPER(AI231)="AB","+",VLOOKUP(AI231,'විෂය තොරතුරු'!$P$24:$Q$28,2))))</f>
        <v/>
      </c>
      <c r="BU231" s="168" t="str">
        <f aca="false">IF(AJ231="","",IF(AJ231="-","-",IF(UPPER(AJ231)="AB","+",VLOOKUP(AJ231,'විෂය තොරතුරු'!$P$24:$Q$28,2))))</f>
        <v/>
      </c>
      <c r="BV231" s="168" t="str">
        <f aca="false">IF(AK231="","",IF(AK231="-","-",IF(UPPER(AK231)="AB","+",VLOOKUP(AK231,'විෂය තොරතුරු'!$P$24:$Q$28,2))))</f>
        <v/>
      </c>
      <c r="BW231" s="169" t="str">
        <f aca="false">IF(AL231="","",IF(AL231="-","-",IF(UPPER(AL231)="AB","+",VLOOKUP(AL231,'විෂය තොරතුරු'!$P$24:$Q$28,2))))</f>
        <v/>
      </c>
      <c r="BX231" s="171" t="str">
        <f aca="false">IF($B231="","",COUNTIF($AP231:$BW231,"A"))</f>
        <v/>
      </c>
      <c r="BY231" s="171" t="str">
        <f aca="false">IF($B231="","",COUNTIF($AP231:$BW231,"B"))</f>
        <v/>
      </c>
      <c r="BZ231" s="171" t="str">
        <f aca="false">IF($B231="","",COUNTIF($AP231:$BW231,"C"))</f>
        <v/>
      </c>
      <c r="CA231" s="171" t="str">
        <f aca="false">IF($B231="","",COUNTIF($AP231:$BW231,"S"))</f>
        <v/>
      </c>
      <c r="CB231" s="171" t="str">
        <f aca="false">IF($B231="","",COUNTIF($AP231:$BW231,"W"))</f>
        <v/>
      </c>
      <c r="CC231" s="171" t="str">
        <f aca="false">IF(B231="","",SUM(BX231:CA231))</f>
        <v/>
      </c>
      <c r="CD231" s="169" t="str">
        <f aca="false">IF(B231="","",SUM(BX231:BZ231))</f>
        <v/>
      </c>
      <c r="CE231" s="172" t="str">
        <f aca="false">IF(B231="","",IF(AND(CC231&gt;=6,CD231&gt;=3,OR(E231&gt;=35,F231&gt;=35),L231&gt;=35),"6/3 සමත්",IF(AND(CC231&gt;=5,CD231&gt;=3,OR(E231&gt;=35,F231&gt;=35,L231&gt;=35)),"5/3 සමත්",IF(AND(CC231&gt;=4,CD231&gt;=1,OR(E231&gt;=20,F231&gt;=20,L231&gt;=20)),"සමත් කළ හැකි",IF(CB231=9,"W9","අසමත් ?")))))</f>
        <v/>
      </c>
    </row>
    <row r="232" customFormat="false" ht="13.8" hidden="false" customHeight="false" outlineLevel="0" collapsed="false">
      <c r="A232" s="160" t="n">
        <v>47</v>
      </c>
      <c r="B232" s="189"/>
      <c r="C232" s="161"/>
      <c r="D232" s="162"/>
      <c r="E232" s="163"/>
      <c r="F232" s="164"/>
      <c r="G232" s="163"/>
      <c r="H232" s="165"/>
      <c r="I232" s="165"/>
      <c r="J232" s="164"/>
      <c r="K232" s="163"/>
      <c r="L232" s="165"/>
      <c r="M232" s="165"/>
      <c r="N232" s="164"/>
      <c r="O232" s="163"/>
      <c r="P232" s="165"/>
      <c r="Q232" s="165"/>
      <c r="R232" s="165"/>
      <c r="S232" s="165"/>
      <c r="T232" s="165"/>
      <c r="U232" s="165"/>
      <c r="V232" s="164"/>
      <c r="W232" s="163"/>
      <c r="X232" s="165"/>
      <c r="Y232" s="165"/>
      <c r="Z232" s="165"/>
      <c r="AA232" s="165"/>
      <c r="AB232" s="165"/>
      <c r="AC232" s="165"/>
      <c r="AD232" s="164"/>
      <c r="AE232" s="163"/>
      <c r="AF232" s="165"/>
      <c r="AG232" s="165"/>
      <c r="AH232" s="165"/>
      <c r="AI232" s="165"/>
      <c r="AJ232" s="165"/>
      <c r="AK232" s="165"/>
      <c r="AL232" s="166"/>
      <c r="AM232" s="167" t="str">
        <f aca="false">IF(B232="","",SUM(E232:AL232))</f>
        <v/>
      </c>
      <c r="AN232" s="168" t="str">
        <f aca="false">IF(B232="","",AM232/9)</f>
        <v/>
      </c>
      <c r="AO232" s="169" t="str">
        <f aca="false">IF(B232="","",IF(AM232=0,"-",RANK(AM232,$AM$186:$AM$235,0)))</f>
        <v/>
      </c>
      <c r="AP232" s="167" t="str">
        <f aca="false">IF(E232="","",IF(E232="-","-",IF(UPPER(E232)="AB","+",VLOOKUP(E232,'විෂය තොරතුරු'!$P$24:$Q$28,2))))</f>
        <v/>
      </c>
      <c r="AQ232" s="168" t="str">
        <f aca="false">IF(F232="","",IF(F232="-","-",IF(UPPER(F232)="AB","+",VLOOKUP(F232,'විෂය තොරතුරු'!$P$24:$Q$28,2))))</f>
        <v/>
      </c>
      <c r="AR232" s="168" t="str">
        <f aca="false">IF(G232="","",IF(G232="-","-",IF(UPPER(G232)="AB","+",VLOOKUP(G232,'විෂය තොරතුරු'!$P$24:$Q$28,2))))</f>
        <v/>
      </c>
      <c r="AS232" s="168" t="str">
        <f aca="false">IF(H232="","",IF(H232="-","-",IF(UPPER(H232)="AB","+",VLOOKUP(H232,'විෂය තොරතුරු'!$P$24:$Q$28,2))))</f>
        <v/>
      </c>
      <c r="AT232" s="168" t="str">
        <f aca="false">IF(I232="","",IF(I232="-","-",IF(UPPER(I232)="AB","+",VLOOKUP(I232,'විෂය තොරතුරු'!$P$24:$Q$28,2))))</f>
        <v/>
      </c>
      <c r="AU232" s="170" t="str">
        <f aca="false">IF(J232="","",IF(J232="-","-",IF(UPPER(J232)="AB","+",VLOOKUP(J232,'විෂය තොරතුරු'!$P$24:$Q$28,2))))</f>
        <v/>
      </c>
      <c r="AV232" s="171" t="str">
        <f aca="false">IF(K232="","",IF(K232="-","-",IF(UPPER(K232)="AB","+",VLOOKUP(K232,'විෂය තොරතුරු'!$P$24:$Q$28,2))))</f>
        <v/>
      </c>
      <c r="AW232" s="168" t="str">
        <f aca="false">IF(L232="","",IF(L232="-","-",IF(UPPER(L232)="AB","+",VLOOKUP(L232,'විෂය තොරතුරු'!$P$24:$Q$28,2))))</f>
        <v/>
      </c>
      <c r="AX232" s="168" t="str">
        <f aca="false">IF(M232="","",IF(M232="-","-",IF(UPPER(M232)="AB","+",VLOOKUP(M232,'විෂය තොරතුරු'!$P$24:$Q$28,2))))</f>
        <v/>
      </c>
      <c r="AY232" s="169" t="str">
        <f aca="false">IF(N232="","",IF(N232="-","-",IF(UPPER(N232)="AB","+",VLOOKUP(N232,'විෂය තොරතුරු'!$P$24:$Q$28,2))))</f>
        <v/>
      </c>
      <c r="AZ232" s="167" t="str">
        <f aca="false">IF(O232="","",IF(O232="-","-",IF(UPPER(O232)="AB","+",VLOOKUP(O232,'විෂය තොරතුරු'!$P$24:$Q$28,2))))</f>
        <v/>
      </c>
      <c r="BA232" s="168" t="str">
        <f aca="false">IF(P232="","",IF(P232="-","-",IF(UPPER(P232)="AB","+",VLOOKUP(P232,'විෂය තොරතුරු'!$P$24:$Q$28,2))))</f>
        <v/>
      </c>
      <c r="BB232" s="168" t="str">
        <f aca="false">IF(Q232="","",IF(Q232="-","-",IF(UPPER(Q232)="AB","+",VLOOKUP(Q232,'විෂය තොරතුරු'!$P$24:$Q$28,2))))</f>
        <v/>
      </c>
      <c r="BC232" s="168" t="str">
        <f aca="false">IF(R232="","",IF(R232="-","-",IF(UPPER(R232)="AB","+",VLOOKUP(R232,'විෂය තොරතුරු'!$P$24:$Q$28,2))))</f>
        <v/>
      </c>
      <c r="BD232" s="168" t="str">
        <f aca="false">IF(S232="","",IF(S232="-","-",IF(UPPER(S232)="AB","+",VLOOKUP(S232,'විෂය තොරතුරු'!$P$24:$Q$28,2))))</f>
        <v/>
      </c>
      <c r="BE232" s="168" t="str">
        <f aca="false">IF(T232="","",IF(T232="-","-",IF(UPPER(T232)="AB","+",VLOOKUP(T232,'විෂය තොරතුරු'!$P$24:$Q$28,2))))</f>
        <v/>
      </c>
      <c r="BF232" s="168" t="str">
        <f aca="false">IF(U232="","",IF(U232="-","-",IF(UPPER(U232)="AB","+",VLOOKUP(U232,'විෂය තොරතුරු'!$P$24:$Q$28,2))))</f>
        <v/>
      </c>
      <c r="BG232" s="170" t="str">
        <f aca="false">IF(V232="","",IF(V232="-","-",IF(UPPER(V232)="AB","+",VLOOKUP(V232,'විෂය තොරතුරු'!$P$24:$Q$28,2))))</f>
        <v/>
      </c>
      <c r="BH232" s="171" t="str">
        <f aca="false">IF(W232="","",IF(W232="-","-",IF(UPPER(W232)="AB","+",VLOOKUP(W232,'විෂය තොරතුරු'!$P$24:$Q$28,2))))</f>
        <v/>
      </c>
      <c r="BI232" s="168" t="str">
        <f aca="false">IF(X232="","",IF(X232="-","-",IF(UPPER(X232)="AB","+",VLOOKUP(X232,'විෂය තොරතුරු'!$P$24:$Q$28,2))))</f>
        <v/>
      </c>
      <c r="BJ232" s="168" t="str">
        <f aca="false">IF(Y232="","",IF(Y232="-","-",IF(UPPER(Y232)="AB","+",VLOOKUP(Y232,'විෂය තොරතුරු'!$P$24:$Q$28,2))))</f>
        <v/>
      </c>
      <c r="BK232" s="168" t="str">
        <f aca="false">IF(Z232="","",IF(Z232="-","-",IF(UPPER(Z232)="AB","+",VLOOKUP(Z232,'විෂය තොරතුරු'!$P$24:$Q$28,2))))</f>
        <v/>
      </c>
      <c r="BL232" s="168" t="str">
        <f aca="false">IF(AA232="","",IF(AA232="-","-",IF(UPPER(AA232)="AB","+",VLOOKUP(AA232,'විෂය තොරතුරු'!$P$24:$Q$28,2))))</f>
        <v/>
      </c>
      <c r="BM232" s="168" t="str">
        <f aca="false">IF(AB232="","",IF(AB232="-","-",IF(UPPER(AB232)="AB","+",VLOOKUP(AB232,'විෂය තොරතුරු'!$P$24:$Q$28,2))))</f>
        <v/>
      </c>
      <c r="BN232" s="168" t="str">
        <f aca="false">IF(AC232="","",IF(AC232="-","-",IF(UPPER(AC232)="AB","+",VLOOKUP(AC232,'විෂය තොරතුරු'!$P$24:$Q$28,2))))</f>
        <v/>
      </c>
      <c r="BO232" s="169" t="str">
        <f aca="false">IF(AD232="","",IF(AD232="-","-",IF(UPPER(AD232)="AB","+",VLOOKUP(AD232,'විෂය තොරතුරු'!$P$24:$Q$28,2))))</f>
        <v/>
      </c>
      <c r="BP232" s="171" t="str">
        <f aca="false">IF(AE232="","",IF(AE232="-","-",IF(UPPER(AE232)="AB","+",VLOOKUP(AE232,'විෂය තොරතුරු'!$P$24:$Q$28,2))))</f>
        <v/>
      </c>
      <c r="BQ232" s="168" t="str">
        <f aca="false">IF(AF232="","",IF(AF232="-","-",IF(UPPER(AF232)="AB","+",VLOOKUP(AF232,'විෂය තොරතුරු'!$P$24:$Q$28,2))))</f>
        <v/>
      </c>
      <c r="BR232" s="168" t="str">
        <f aca="false">IF(AG232="","",IF(AG232="-","-",IF(UPPER(AG232)="AB","+",VLOOKUP(AG232,'විෂය තොරතුරු'!$P$24:$Q$28,2))))</f>
        <v/>
      </c>
      <c r="BS232" s="168" t="str">
        <f aca="false">IF(AH232="","",IF(AH232="-","-",IF(UPPER(AH232)="AB","+",VLOOKUP(AH232,'විෂය තොරතුරු'!$P$24:$Q$28,2))))</f>
        <v/>
      </c>
      <c r="BT232" s="168" t="str">
        <f aca="false">IF(AI232="","",IF(AI232="-","-",IF(UPPER(AI232)="AB","+",VLOOKUP(AI232,'විෂය තොරතුරු'!$P$24:$Q$28,2))))</f>
        <v/>
      </c>
      <c r="BU232" s="168" t="str">
        <f aca="false">IF(AJ232="","",IF(AJ232="-","-",IF(UPPER(AJ232)="AB","+",VLOOKUP(AJ232,'විෂය තොරතුරු'!$P$24:$Q$28,2))))</f>
        <v/>
      </c>
      <c r="BV232" s="168" t="str">
        <f aca="false">IF(AK232="","",IF(AK232="-","-",IF(UPPER(AK232)="AB","+",VLOOKUP(AK232,'විෂය තොරතුරු'!$P$24:$Q$28,2))))</f>
        <v/>
      </c>
      <c r="BW232" s="169" t="str">
        <f aca="false">IF(AL232="","",IF(AL232="-","-",IF(UPPER(AL232)="AB","+",VLOOKUP(AL232,'විෂය තොරතුරු'!$P$24:$Q$28,2))))</f>
        <v/>
      </c>
      <c r="BX232" s="171" t="str">
        <f aca="false">IF($B232="","",COUNTIF($AP232:$BW232,"A"))</f>
        <v/>
      </c>
      <c r="BY232" s="171" t="str">
        <f aca="false">IF($B232="","",COUNTIF($AP232:$BW232,"B"))</f>
        <v/>
      </c>
      <c r="BZ232" s="171" t="str">
        <f aca="false">IF($B232="","",COUNTIF($AP232:$BW232,"C"))</f>
        <v/>
      </c>
      <c r="CA232" s="171" t="str">
        <f aca="false">IF($B232="","",COUNTIF($AP232:$BW232,"S"))</f>
        <v/>
      </c>
      <c r="CB232" s="171" t="str">
        <f aca="false">IF($B232="","",COUNTIF($AP232:$BW232,"W"))</f>
        <v/>
      </c>
      <c r="CC232" s="171" t="str">
        <f aca="false">IF(B232="","",SUM(BX232:CA232))</f>
        <v/>
      </c>
      <c r="CD232" s="169" t="str">
        <f aca="false">IF(B232="","",SUM(BX232:BZ232))</f>
        <v/>
      </c>
      <c r="CE232" s="172" t="str">
        <f aca="false">IF(B232="","",IF(AND(CC232&gt;=6,CD232&gt;=3,OR(E232&gt;=35,F232&gt;=35),L232&gt;=35),"6/3 සමත්",IF(AND(CC232&gt;=5,CD232&gt;=3,OR(E232&gt;=35,F232&gt;=35,L232&gt;=35)),"5/3 සමත්",IF(AND(CC232&gt;=4,CD232&gt;=1,OR(E232&gt;=20,F232&gt;=20,L232&gt;=20)),"සමත් කළ හැකි",IF(CB232=9,"W9","අසමත් ?")))))</f>
        <v/>
      </c>
    </row>
    <row r="233" customFormat="false" ht="13.8" hidden="false" customHeight="false" outlineLevel="0" collapsed="false">
      <c r="A233" s="160" t="n">
        <v>48</v>
      </c>
      <c r="B233" s="189"/>
      <c r="C233" s="161"/>
      <c r="D233" s="162"/>
      <c r="E233" s="163"/>
      <c r="F233" s="164"/>
      <c r="G233" s="163"/>
      <c r="H233" s="165"/>
      <c r="I233" s="165"/>
      <c r="J233" s="164"/>
      <c r="K233" s="163"/>
      <c r="L233" s="165"/>
      <c r="M233" s="165"/>
      <c r="N233" s="164"/>
      <c r="O233" s="163"/>
      <c r="P233" s="165"/>
      <c r="Q233" s="165"/>
      <c r="R233" s="165"/>
      <c r="S233" s="165"/>
      <c r="T233" s="165"/>
      <c r="U233" s="165"/>
      <c r="V233" s="164"/>
      <c r="W233" s="163"/>
      <c r="X233" s="165"/>
      <c r="Y233" s="165"/>
      <c r="Z233" s="165"/>
      <c r="AA233" s="165"/>
      <c r="AB233" s="165"/>
      <c r="AC233" s="165"/>
      <c r="AD233" s="164"/>
      <c r="AE233" s="163"/>
      <c r="AF233" s="165"/>
      <c r="AG233" s="165"/>
      <c r="AH233" s="165"/>
      <c r="AI233" s="165"/>
      <c r="AJ233" s="165"/>
      <c r="AK233" s="165"/>
      <c r="AL233" s="166"/>
      <c r="AM233" s="167" t="str">
        <f aca="false">IF(B233="","",SUM(E233:AL233))</f>
        <v/>
      </c>
      <c r="AN233" s="168" t="str">
        <f aca="false">IF(B233="","",AM233/9)</f>
        <v/>
      </c>
      <c r="AO233" s="169" t="str">
        <f aca="false">IF(B233="","",IF(AM233=0,"-",RANK(AM233,$AM$186:$AM$235,0)))</f>
        <v/>
      </c>
      <c r="AP233" s="167" t="str">
        <f aca="false">IF(E233="","",IF(E233="-","-",IF(UPPER(E233)="AB","+",VLOOKUP(E233,'විෂය තොරතුරු'!$P$24:$Q$28,2))))</f>
        <v/>
      </c>
      <c r="AQ233" s="168" t="str">
        <f aca="false">IF(F233="","",IF(F233="-","-",IF(UPPER(F233)="AB","+",VLOOKUP(F233,'විෂය තොරතුරු'!$P$24:$Q$28,2))))</f>
        <v/>
      </c>
      <c r="AR233" s="168" t="str">
        <f aca="false">IF(G233="","",IF(G233="-","-",IF(UPPER(G233)="AB","+",VLOOKUP(G233,'විෂය තොරතුරු'!$P$24:$Q$28,2))))</f>
        <v/>
      </c>
      <c r="AS233" s="168" t="str">
        <f aca="false">IF(H233="","",IF(H233="-","-",IF(UPPER(H233)="AB","+",VLOOKUP(H233,'විෂය තොරතුරු'!$P$24:$Q$28,2))))</f>
        <v/>
      </c>
      <c r="AT233" s="168" t="str">
        <f aca="false">IF(I233="","",IF(I233="-","-",IF(UPPER(I233)="AB","+",VLOOKUP(I233,'විෂය තොරතුරු'!$P$24:$Q$28,2))))</f>
        <v/>
      </c>
      <c r="AU233" s="170" t="str">
        <f aca="false">IF(J233="","",IF(J233="-","-",IF(UPPER(J233)="AB","+",VLOOKUP(J233,'විෂය තොරතුරු'!$P$24:$Q$28,2))))</f>
        <v/>
      </c>
      <c r="AV233" s="171" t="str">
        <f aca="false">IF(K233="","",IF(K233="-","-",IF(UPPER(K233)="AB","+",VLOOKUP(K233,'විෂය තොරතුරු'!$P$24:$Q$28,2))))</f>
        <v/>
      </c>
      <c r="AW233" s="168" t="str">
        <f aca="false">IF(L233="","",IF(L233="-","-",IF(UPPER(L233)="AB","+",VLOOKUP(L233,'විෂය තොරතුරු'!$P$24:$Q$28,2))))</f>
        <v/>
      </c>
      <c r="AX233" s="168" t="str">
        <f aca="false">IF(M233="","",IF(M233="-","-",IF(UPPER(M233)="AB","+",VLOOKUP(M233,'විෂය තොරතුරු'!$P$24:$Q$28,2))))</f>
        <v/>
      </c>
      <c r="AY233" s="169" t="str">
        <f aca="false">IF(N233="","",IF(N233="-","-",IF(UPPER(N233)="AB","+",VLOOKUP(N233,'විෂය තොරතුරු'!$P$24:$Q$28,2))))</f>
        <v/>
      </c>
      <c r="AZ233" s="167" t="str">
        <f aca="false">IF(O233="","",IF(O233="-","-",IF(UPPER(O233)="AB","+",VLOOKUP(O233,'විෂය තොරතුරු'!$P$24:$Q$28,2))))</f>
        <v/>
      </c>
      <c r="BA233" s="168" t="str">
        <f aca="false">IF(P233="","",IF(P233="-","-",IF(UPPER(P233)="AB","+",VLOOKUP(P233,'විෂය තොරතුරු'!$P$24:$Q$28,2))))</f>
        <v/>
      </c>
      <c r="BB233" s="168" t="str">
        <f aca="false">IF(Q233="","",IF(Q233="-","-",IF(UPPER(Q233)="AB","+",VLOOKUP(Q233,'විෂය තොරතුරු'!$P$24:$Q$28,2))))</f>
        <v/>
      </c>
      <c r="BC233" s="168" t="str">
        <f aca="false">IF(R233="","",IF(R233="-","-",IF(UPPER(R233)="AB","+",VLOOKUP(R233,'විෂය තොරතුරු'!$P$24:$Q$28,2))))</f>
        <v/>
      </c>
      <c r="BD233" s="168" t="str">
        <f aca="false">IF(S233="","",IF(S233="-","-",IF(UPPER(S233)="AB","+",VLOOKUP(S233,'විෂය තොරතුරු'!$P$24:$Q$28,2))))</f>
        <v/>
      </c>
      <c r="BE233" s="168" t="str">
        <f aca="false">IF(T233="","",IF(T233="-","-",IF(UPPER(T233)="AB","+",VLOOKUP(T233,'විෂය තොරතුරු'!$P$24:$Q$28,2))))</f>
        <v/>
      </c>
      <c r="BF233" s="168" t="str">
        <f aca="false">IF(U233="","",IF(U233="-","-",IF(UPPER(U233)="AB","+",VLOOKUP(U233,'විෂය තොරතුරු'!$P$24:$Q$28,2))))</f>
        <v/>
      </c>
      <c r="BG233" s="170" t="str">
        <f aca="false">IF(V233="","",IF(V233="-","-",IF(UPPER(V233)="AB","+",VLOOKUP(V233,'විෂය තොරතුරු'!$P$24:$Q$28,2))))</f>
        <v/>
      </c>
      <c r="BH233" s="171" t="str">
        <f aca="false">IF(W233="","",IF(W233="-","-",IF(UPPER(W233)="AB","+",VLOOKUP(W233,'විෂය තොරතුරු'!$P$24:$Q$28,2))))</f>
        <v/>
      </c>
      <c r="BI233" s="168" t="str">
        <f aca="false">IF(X233="","",IF(X233="-","-",IF(UPPER(X233)="AB","+",VLOOKUP(X233,'විෂය තොරතුරු'!$P$24:$Q$28,2))))</f>
        <v/>
      </c>
      <c r="BJ233" s="168" t="str">
        <f aca="false">IF(Y233="","",IF(Y233="-","-",IF(UPPER(Y233)="AB","+",VLOOKUP(Y233,'විෂය තොරතුරු'!$P$24:$Q$28,2))))</f>
        <v/>
      </c>
      <c r="BK233" s="168" t="str">
        <f aca="false">IF(Z233="","",IF(Z233="-","-",IF(UPPER(Z233)="AB","+",VLOOKUP(Z233,'විෂය තොරතුරු'!$P$24:$Q$28,2))))</f>
        <v/>
      </c>
      <c r="BL233" s="168" t="str">
        <f aca="false">IF(AA233="","",IF(AA233="-","-",IF(UPPER(AA233)="AB","+",VLOOKUP(AA233,'විෂය තොරතුරු'!$P$24:$Q$28,2))))</f>
        <v/>
      </c>
      <c r="BM233" s="168" t="str">
        <f aca="false">IF(AB233="","",IF(AB233="-","-",IF(UPPER(AB233)="AB","+",VLOOKUP(AB233,'විෂය තොරතුරු'!$P$24:$Q$28,2))))</f>
        <v/>
      </c>
      <c r="BN233" s="168" t="str">
        <f aca="false">IF(AC233="","",IF(AC233="-","-",IF(UPPER(AC233)="AB","+",VLOOKUP(AC233,'විෂය තොරතුරු'!$P$24:$Q$28,2))))</f>
        <v/>
      </c>
      <c r="BO233" s="169" t="str">
        <f aca="false">IF(AD233="","",IF(AD233="-","-",IF(UPPER(AD233)="AB","+",VLOOKUP(AD233,'විෂය තොරතුරු'!$P$24:$Q$28,2))))</f>
        <v/>
      </c>
      <c r="BP233" s="171" t="str">
        <f aca="false">IF(AE233="","",IF(AE233="-","-",IF(UPPER(AE233)="AB","+",VLOOKUP(AE233,'විෂය තොරතුරු'!$P$24:$Q$28,2))))</f>
        <v/>
      </c>
      <c r="BQ233" s="168" t="str">
        <f aca="false">IF(AF233="","",IF(AF233="-","-",IF(UPPER(AF233)="AB","+",VLOOKUP(AF233,'විෂය තොරතුරු'!$P$24:$Q$28,2))))</f>
        <v/>
      </c>
      <c r="BR233" s="168" t="str">
        <f aca="false">IF(AG233="","",IF(AG233="-","-",IF(UPPER(AG233)="AB","+",VLOOKUP(AG233,'විෂය තොරතුරු'!$P$24:$Q$28,2))))</f>
        <v/>
      </c>
      <c r="BS233" s="168" t="str">
        <f aca="false">IF(AH233="","",IF(AH233="-","-",IF(UPPER(AH233)="AB","+",VLOOKUP(AH233,'විෂය තොරතුරු'!$P$24:$Q$28,2))))</f>
        <v/>
      </c>
      <c r="BT233" s="168" t="str">
        <f aca="false">IF(AI233="","",IF(AI233="-","-",IF(UPPER(AI233)="AB","+",VLOOKUP(AI233,'විෂය තොරතුරු'!$P$24:$Q$28,2))))</f>
        <v/>
      </c>
      <c r="BU233" s="168" t="str">
        <f aca="false">IF(AJ233="","",IF(AJ233="-","-",IF(UPPER(AJ233)="AB","+",VLOOKUP(AJ233,'විෂය තොරතුරු'!$P$24:$Q$28,2))))</f>
        <v/>
      </c>
      <c r="BV233" s="168" t="str">
        <f aca="false">IF(AK233="","",IF(AK233="-","-",IF(UPPER(AK233)="AB","+",VLOOKUP(AK233,'විෂය තොරතුරු'!$P$24:$Q$28,2))))</f>
        <v/>
      </c>
      <c r="BW233" s="169" t="str">
        <f aca="false">IF(AL233="","",IF(AL233="-","-",IF(UPPER(AL233)="AB","+",VLOOKUP(AL233,'විෂය තොරතුරු'!$P$24:$Q$28,2))))</f>
        <v/>
      </c>
      <c r="BX233" s="171" t="str">
        <f aca="false">IF($B233="","",COUNTIF($AP233:$BW233,"A"))</f>
        <v/>
      </c>
      <c r="BY233" s="171" t="str">
        <f aca="false">IF($B233="","",COUNTIF($AP233:$BW233,"B"))</f>
        <v/>
      </c>
      <c r="BZ233" s="171" t="str">
        <f aca="false">IF($B233="","",COUNTIF($AP233:$BW233,"C"))</f>
        <v/>
      </c>
      <c r="CA233" s="171" t="str">
        <f aca="false">IF($B233="","",COUNTIF($AP233:$BW233,"S"))</f>
        <v/>
      </c>
      <c r="CB233" s="171" t="str">
        <f aca="false">IF($B233="","",COUNTIF($AP233:$BW233,"W"))</f>
        <v/>
      </c>
      <c r="CC233" s="171" t="str">
        <f aca="false">IF(B233="","",SUM(BX233:CA233))</f>
        <v/>
      </c>
      <c r="CD233" s="169" t="str">
        <f aca="false">IF(B233="","",SUM(BX233:BZ233))</f>
        <v/>
      </c>
      <c r="CE233" s="172" t="str">
        <f aca="false">IF(B233="","",IF(AND(CC233&gt;=6,CD233&gt;=3,OR(E233&gt;=35,F233&gt;=35),L233&gt;=35),"6/3 සමත්",IF(AND(CC233&gt;=5,CD233&gt;=3,OR(E233&gt;=35,F233&gt;=35,L233&gt;=35)),"5/3 සමත්",IF(AND(CC233&gt;=4,CD233&gt;=1,OR(E233&gt;=20,F233&gt;=20,L233&gt;=20)),"සමත් කළ හැකි",IF(CB233=9,"W9","අසමත් ?")))))</f>
        <v/>
      </c>
    </row>
    <row r="234" customFormat="false" ht="13.8" hidden="false" customHeight="false" outlineLevel="0" collapsed="false">
      <c r="A234" s="160" t="n">
        <v>49</v>
      </c>
      <c r="B234" s="189"/>
      <c r="C234" s="161"/>
      <c r="D234" s="162"/>
      <c r="E234" s="163"/>
      <c r="F234" s="164"/>
      <c r="G234" s="163"/>
      <c r="H234" s="165"/>
      <c r="I234" s="165"/>
      <c r="J234" s="164"/>
      <c r="K234" s="163"/>
      <c r="L234" s="165"/>
      <c r="M234" s="165"/>
      <c r="N234" s="164"/>
      <c r="O234" s="163"/>
      <c r="P234" s="165"/>
      <c r="Q234" s="165"/>
      <c r="R234" s="165"/>
      <c r="S234" s="165"/>
      <c r="T234" s="165"/>
      <c r="U234" s="165"/>
      <c r="V234" s="164"/>
      <c r="W234" s="163"/>
      <c r="X234" s="165"/>
      <c r="Y234" s="165"/>
      <c r="Z234" s="165"/>
      <c r="AA234" s="165"/>
      <c r="AB234" s="165"/>
      <c r="AC234" s="165"/>
      <c r="AD234" s="164"/>
      <c r="AE234" s="163"/>
      <c r="AF234" s="165"/>
      <c r="AG234" s="165"/>
      <c r="AH234" s="165"/>
      <c r="AI234" s="165"/>
      <c r="AJ234" s="165"/>
      <c r="AK234" s="165"/>
      <c r="AL234" s="166"/>
      <c r="AM234" s="167" t="str">
        <f aca="false">IF(B234="","",SUM(E234:AL234))</f>
        <v/>
      </c>
      <c r="AN234" s="168" t="str">
        <f aca="false">IF(B234="","",AM234/9)</f>
        <v/>
      </c>
      <c r="AO234" s="169" t="str">
        <f aca="false">IF(B234="","",IF(AM234=0,"-",RANK(AM234,$AM$186:$AM$235,0)))</f>
        <v/>
      </c>
      <c r="AP234" s="167" t="str">
        <f aca="false">IF(E234="","",IF(E234="-","-",IF(UPPER(E234)="AB","+",VLOOKUP(E234,'විෂය තොරතුරු'!$P$24:$Q$28,2))))</f>
        <v/>
      </c>
      <c r="AQ234" s="168" t="str">
        <f aca="false">IF(F234="","",IF(F234="-","-",IF(UPPER(F234)="AB","+",VLOOKUP(F234,'විෂය තොරතුරු'!$P$24:$Q$28,2))))</f>
        <v/>
      </c>
      <c r="AR234" s="168" t="str">
        <f aca="false">IF(G234="","",IF(G234="-","-",IF(UPPER(G234)="AB","+",VLOOKUP(G234,'විෂය තොරතුරු'!$P$24:$Q$28,2))))</f>
        <v/>
      </c>
      <c r="AS234" s="168" t="str">
        <f aca="false">IF(H234="","",IF(H234="-","-",IF(UPPER(H234)="AB","+",VLOOKUP(H234,'විෂය තොරතුරු'!$P$24:$Q$28,2))))</f>
        <v/>
      </c>
      <c r="AT234" s="168" t="str">
        <f aca="false">IF(I234="","",IF(I234="-","-",IF(UPPER(I234)="AB","+",VLOOKUP(I234,'විෂය තොරතුරු'!$P$24:$Q$28,2))))</f>
        <v/>
      </c>
      <c r="AU234" s="170" t="str">
        <f aca="false">IF(J234="","",IF(J234="-","-",IF(UPPER(J234)="AB","+",VLOOKUP(J234,'විෂය තොරතුරු'!$P$24:$Q$28,2))))</f>
        <v/>
      </c>
      <c r="AV234" s="171" t="str">
        <f aca="false">IF(K234="","",IF(K234="-","-",IF(UPPER(K234)="AB","+",VLOOKUP(K234,'විෂය තොරතුරු'!$P$24:$Q$28,2))))</f>
        <v/>
      </c>
      <c r="AW234" s="168" t="str">
        <f aca="false">IF(L234="","",IF(L234="-","-",IF(UPPER(L234)="AB","+",VLOOKUP(L234,'විෂය තොරතුරු'!$P$24:$Q$28,2))))</f>
        <v/>
      </c>
      <c r="AX234" s="168" t="str">
        <f aca="false">IF(M234="","",IF(M234="-","-",IF(UPPER(M234)="AB","+",VLOOKUP(M234,'විෂය තොරතුරු'!$P$24:$Q$28,2))))</f>
        <v/>
      </c>
      <c r="AY234" s="169" t="str">
        <f aca="false">IF(N234="","",IF(N234="-","-",IF(UPPER(N234)="AB","+",VLOOKUP(N234,'විෂය තොරතුරු'!$P$24:$Q$28,2))))</f>
        <v/>
      </c>
      <c r="AZ234" s="167" t="str">
        <f aca="false">IF(O234="","",IF(O234="-","-",IF(UPPER(O234)="AB","+",VLOOKUP(O234,'විෂය තොරතුරු'!$P$24:$Q$28,2))))</f>
        <v/>
      </c>
      <c r="BA234" s="168" t="str">
        <f aca="false">IF(P234="","",IF(P234="-","-",IF(UPPER(P234)="AB","+",VLOOKUP(P234,'විෂය තොරතුරු'!$P$24:$Q$28,2))))</f>
        <v/>
      </c>
      <c r="BB234" s="168" t="str">
        <f aca="false">IF(Q234="","",IF(Q234="-","-",IF(UPPER(Q234)="AB","+",VLOOKUP(Q234,'විෂය තොරතුරු'!$P$24:$Q$28,2))))</f>
        <v/>
      </c>
      <c r="BC234" s="168" t="str">
        <f aca="false">IF(R234="","",IF(R234="-","-",IF(UPPER(R234)="AB","+",VLOOKUP(R234,'විෂය තොරතුරු'!$P$24:$Q$28,2))))</f>
        <v/>
      </c>
      <c r="BD234" s="168" t="str">
        <f aca="false">IF(S234="","",IF(S234="-","-",IF(UPPER(S234)="AB","+",VLOOKUP(S234,'විෂය තොරතුරු'!$P$24:$Q$28,2))))</f>
        <v/>
      </c>
      <c r="BE234" s="168" t="str">
        <f aca="false">IF(T234="","",IF(T234="-","-",IF(UPPER(T234)="AB","+",VLOOKUP(T234,'විෂය තොරතුරු'!$P$24:$Q$28,2))))</f>
        <v/>
      </c>
      <c r="BF234" s="168" t="str">
        <f aca="false">IF(U234="","",IF(U234="-","-",IF(UPPER(U234)="AB","+",VLOOKUP(U234,'විෂය තොරතුරු'!$P$24:$Q$28,2))))</f>
        <v/>
      </c>
      <c r="BG234" s="170" t="str">
        <f aca="false">IF(V234="","",IF(V234="-","-",IF(UPPER(V234)="AB","+",VLOOKUP(V234,'විෂය තොරතුරු'!$P$24:$Q$28,2))))</f>
        <v/>
      </c>
      <c r="BH234" s="171" t="str">
        <f aca="false">IF(W234="","",IF(W234="-","-",IF(UPPER(W234)="AB","+",VLOOKUP(W234,'විෂය තොරතුරු'!$P$24:$Q$28,2))))</f>
        <v/>
      </c>
      <c r="BI234" s="168" t="str">
        <f aca="false">IF(X234="","",IF(X234="-","-",IF(UPPER(X234)="AB","+",VLOOKUP(X234,'විෂය තොරතුරු'!$P$24:$Q$28,2))))</f>
        <v/>
      </c>
      <c r="BJ234" s="168" t="str">
        <f aca="false">IF(Y234="","",IF(Y234="-","-",IF(UPPER(Y234)="AB","+",VLOOKUP(Y234,'විෂය තොරතුරු'!$P$24:$Q$28,2))))</f>
        <v/>
      </c>
      <c r="BK234" s="168" t="str">
        <f aca="false">IF(Z234="","",IF(Z234="-","-",IF(UPPER(Z234)="AB","+",VLOOKUP(Z234,'විෂය තොරතුරු'!$P$24:$Q$28,2))))</f>
        <v/>
      </c>
      <c r="BL234" s="168" t="str">
        <f aca="false">IF(AA234="","",IF(AA234="-","-",IF(UPPER(AA234)="AB","+",VLOOKUP(AA234,'විෂය තොරතුරු'!$P$24:$Q$28,2))))</f>
        <v/>
      </c>
      <c r="BM234" s="168" t="str">
        <f aca="false">IF(AB234="","",IF(AB234="-","-",IF(UPPER(AB234)="AB","+",VLOOKUP(AB234,'විෂය තොරතුරු'!$P$24:$Q$28,2))))</f>
        <v/>
      </c>
      <c r="BN234" s="168" t="str">
        <f aca="false">IF(AC234="","",IF(AC234="-","-",IF(UPPER(AC234)="AB","+",VLOOKUP(AC234,'විෂය තොරතුරු'!$P$24:$Q$28,2))))</f>
        <v/>
      </c>
      <c r="BO234" s="169" t="str">
        <f aca="false">IF(AD234="","",IF(AD234="-","-",IF(UPPER(AD234)="AB","+",VLOOKUP(AD234,'විෂය තොරතුරු'!$P$24:$Q$28,2))))</f>
        <v/>
      </c>
      <c r="BP234" s="171" t="str">
        <f aca="false">IF(AE234="","",IF(AE234="-","-",IF(UPPER(AE234)="AB","+",VLOOKUP(AE234,'විෂය තොරතුරු'!$P$24:$Q$28,2))))</f>
        <v/>
      </c>
      <c r="BQ234" s="168" t="str">
        <f aca="false">IF(AF234="","",IF(AF234="-","-",IF(UPPER(AF234)="AB","+",VLOOKUP(AF234,'විෂය තොරතුරු'!$P$24:$Q$28,2))))</f>
        <v/>
      </c>
      <c r="BR234" s="168" t="str">
        <f aca="false">IF(AG234="","",IF(AG234="-","-",IF(UPPER(AG234)="AB","+",VLOOKUP(AG234,'විෂය තොරතුරු'!$P$24:$Q$28,2))))</f>
        <v/>
      </c>
      <c r="BS234" s="168" t="str">
        <f aca="false">IF(AH234="","",IF(AH234="-","-",IF(UPPER(AH234)="AB","+",VLOOKUP(AH234,'විෂය තොරතුරු'!$P$24:$Q$28,2))))</f>
        <v/>
      </c>
      <c r="BT234" s="168" t="str">
        <f aca="false">IF(AI234="","",IF(AI234="-","-",IF(UPPER(AI234)="AB","+",VLOOKUP(AI234,'විෂය තොරතුරු'!$P$24:$Q$28,2))))</f>
        <v/>
      </c>
      <c r="BU234" s="168" t="str">
        <f aca="false">IF(AJ234="","",IF(AJ234="-","-",IF(UPPER(AJ234)="AB","+",VLOOKUP(AJ234,'විෂය තොරතුරු'!$P$24:$Q$28,2))))</f>
        <v/>
      </c>
      <c r="BV234" s="168" t="str">
        <f aca="false">IF(AK234="","",IF(AK234="-","-",IF(UPPER(AK234)="AB","+",VLOOKUP(AK234,'විෂය තොරතුරු'!$P$24:$Q$28,2))))</f>
        <v/>
      </c>
      <c r="BW234" s="169" t="str">
        <f aca="false">IF(AL234="","",IF(AL234="-","-",IF(UPPER(AL234)="AB","+",VLOOKUP(AL234,'විෂය තොරතුරු'!$P$24:$Q$28,2))))</f>
        <v/>
      </c>
      <c r="BX234" s="171" t="str">
        <f aca="false">IF($B234="","",COUNTIF($AP234:$BW234,"A"))</f>
        <v/>
      </c>
      <c r="BY234" s="171" t="str">
        <f aca="false">IF($B234="","",COUNTIF($AP234:$BW234,"B"))</f>
        <v/>
      </c>
      <c r="BZ234" s="171" t="str">
        <f aca="false">IF($B234="","",COUNTIF($AP234:$BW234,"C"))</f>
        <v/>
      </c>
      <c r="CA234" s="171" t="str">
        <f aca="false">IF($B234="","",COUNTIF($AP234:$BW234,"S"))</f>
        <v/>
      </c>
      <c r="CB234" s="171" t="str">
        <f aca="false">IF($B234="","",COUNTIF($AP234:$BW234,"W"))</f>
        <v/>
      </c>
      <c r="CC234" s="171" t="str">
        <f aca="false">IF(B234="","",SUM(BX234:CA234))</f>
        <v/>
      </c>
      <c r="CD234" s="169" t="str">
        <f aca="false">IF(B234="","",SUM(BX234:BZ234))</f>
        <v/>
      </c>
      <c r="CE234" s="172" t="str">
        <f aca="false">IF(B234="","",IF(AND(CC234&gt;=6,CD234&gt;=3,OR(E234&gt;=35,F234&gt;=35),L234&gt;=35),"6/3 සමත්",IF(AND(CC234&gt;=5,CD234&gt;=3,OR(E234&gt;=35,F234&gt;=35,L234&gt;=35)),"5/3 සමත්",IF(AND(CC234&gt;=4,CD234&gt;=1,OR(E234&gt;=20,F234&gt;=20,L234&gt;=20)),"සමත් කළ හැකි",IF(CB234=9,"W9","අසමත් ?")))))</f>
        <v/>
      </c>
    </row>
    <row r="235" customFormat="false" ht="13.8" hidden="false" customHeight="false" outlineLevel="0" collapsed="false">
      <c r="A235" s="160" t="n">
        <v>50</v>
      </c>
      <c r="B235" s="174"/>
      <c r="C235" s="161"/>
      <c r="D235" s="162"/>
      <c r="E235" s="269"/>
      <c r="F235" s="166"/>
      <c r="G235" s="269"/>
      <c r="H235" s="174"/>
      <c r="I235" s="174"/>
      <c r="J235" s="166"/>
      <c r="K235" s="269"/>
      <c r="L235" s="174"/>
      <c r="M235" s="174"/>
      <c r="N235" s="166"/>
      <c r="O235" s="269"/>
      <c r="P235" s="174"/>
      <c r="Q235" s="174"/>
      <c r="R235" s="174"/>
      <c r="S235" s="174"/>
      <c r="T235" s="174"/>
      <c r="U235" s="174"/>
      <c r="V235" s="166"/>
      <c r="W235" s="269"/>
      <c r="X235" s="174"/>
      <c r="Y235" s="174"/>
      <c r="Z235" s="174"/>
      <c r="AA235" s="174"/>
      <c r="AB235" s="174"/>
      <c r="AC235" s="174"/>
      <c r="AD235" s="166"/>
      <c r="AE235" s="269"/>
      <c r="AF235" s="174"/>
      <c r="AG235" s="174"/>
      <c r="AH235" s="174"/>
      <c r="AI235" s="174"/>
      <c r="AJ235" s="174"/>
      <c r="AK235" s="174"/>
      <c r="AL235" s="166"/>
      <c r="AM235" s="193" t="str">
        <f aca="false">IF(B235="","",SUM(E235:AL235))</f>
        <v/>
      </c>
      <c r="AN235" s="194" t="str">
        <f aca="false">IF(B235="","",AM235/9)</f>
        <v/>
      </c>
      <c r="AO235" s="169" t="str">
        <f aca="false">IF(B235="","",IF(AM235=0,"-",RANK(AM235,$AM$186:$AM$235,0)))</f>
        <v/>
      </c>
      <c r="AP235" s="193" t="str">
        <f aca="false">IF(E235="","",IF(E235="-","-",IF(UPPER(E235)="AB","+",VLOOKUP(E235,'විෂය තොරතුරු'!$P$24:$Q$28,2))))</f>
        <v/>
      </c>
      <c r="AQ235" s="194" t="str">
        <f aca="false">IF(F235="","",IF(F235="-","-",IF(UPPER(F235)="AB","+",VLOOKUP(F235,'විෂය තොරතුරු'!$P$24:$Q$28,2))))</f>
        <v/>
      </c>
      <c r="AR235" s="194" t="str">
        <f aca="false">IF(G235="","",IF(G235="-","-",IF(UPPER(G235)="AB","+",VLOOKUP(G235,'විෂය තොරතුරු'!$P$24:$Q$28,2))))</f>
        <v/>
      </c>
      <c r="AS235" s="194" t="str">
        <f aca="false">IF(H235="","",IF(H235="-","-",IF(UPPER(H235)="AB","+",VLOOKUP(H235,'විෂය තොරතුරු'!$P$24:$Q$28,2))))</f>
        <v/>
      </c>
      <c r="AT235" s="194" t="str">
        <f aca="false">IF(I235="","",IF(I235="-","-",IF(UPPER(I235)="AB","+",VLOOKUP(I235,'විෂය තොරතුරු'!$P$24:$Q$28,2))))</f>
        <v/>
      </c>
      <c r="AU235" s="196" t="str">
        <f aca="false">IF(J235="","",IF(J235="-","-",IF(UPPER(J235)="AB","+",VLOOKUP(J235,'විෂය තොරතුරු'!$P$24:$Q$28,2))))</f>
        <v/>
      </c>
      <c r="AV235" s="197" t="str">
        <f aca="false">IF(K235="","",IF(K235="-","-",IF(UPPER(K235)="AB","+",VLOOKUP(K235,'විෂය තොරතුරු'!$P$24:$Q$28,2))))</f>
        <v/>
      </c>
      <c r="AW235" s="194" t="str">
        <f aca="false">IF(L235="","",IF(L235="-","-",IF(UPPER(L235)="AB","+",VLOOKUP(L235,'විෂය තොරතුරු'!$P$24:$Q$28,2))))</f>
        <v/>
      </c>
      <c r="AX235" s="194" t="str">
        <f aca="false">IF(M235="","",IF(M235="-","-",IF(UPPER(M235)="AB","+",VLOOKUP(M235,'විෂය තොරතුරු'!$P$24:$Q$28,2))))</f>
        <v/>
      </c>
      <c r="AY235" s="195" t="str">
        <f aca="false">IF(N235="","",IF(N235="-","-",IF(UPPER(N235)="AB","+",VLOOKUP(N235,'විෂය තොරතුරු'!$P$24:$Q$28,2))))</f>
        <v/>
      </c>
      <c r="AZ235" s="193" t="str">
        <f aca="false">IF(O235="","",IF(O235="-","-",IF(UPPER(O235)="AB","+",VLOOKUP(O235,'විෂය තොරතුරු'!$P$24:$Q$28,2))))</f>
        <v/>
      </c>
      <c r="BA235" s="194" t="str">
        <f aca="false">IF(P235="","",IF(P235="-","-",IF(UPPER(P235)="AB","+",VLOOKUP(P235,'විෂය තොරතුරු'!$P$24:$Q$28,2))))</f>
        <v/>
      </c>
      <c r="BB235" s="194" t="str">
        <f aca="false">IF(Q235="","",IF(Q235="-","-",IF(UPPER(Q235)="AB","+",VLOOKUP(Q235,'විෂය තොරතුරු'!$P$24:$Q$28,2))))</f>
        <v/>
      </c>
      <c r="BC235" s="194" t="str">
        <f aca="false">IF(R235="","",IF(R235="-","-",IF(UPPER(R235)="AB","+",VLOOKUP(R235,'විෂය තොරතුරු'!$P$24:$Q$28,2))))</f>
        <v/>
      </c>
      <c r="BD235" s="194" t="str">
        <f aca="false">IF(S235="","",IF(S235="-","-",IF(UPPER(S235)="AB","+",VLOOKUP(S235,'විෂය තොරතුරු'!$P$24:$Q$28,2))))</f>
        <v/>
      </c>
      <c r="BE235" s="194" t="str">
        <f aca="false">IF(T235="","",IF(T235="-","-",IF(UPPER(T235)="AB","+",VLOOKUP(T235,'විෂය තොරතුරු'!$P$24:$Q$28,2))))</f>
        <v/>
      </c>
      <c r="BF235" s="194" t="str">
        <f aca="false">IF(U235="","",IF(U235="-","-",IF(UPPER(U235)="AB","+",VLOOKUP(U235,'විෂය තොරතුරු'!$P$24:$Q$28,2))))</f>
        <v/>
      </c>
      <c r="BG235" s="196" t="str">
        <f aca="false">IF(V235="","",IF(V235="-","-",IF(UPPER(V235)="AB","+",VLOOKUP(V235,'විෂය තොරතුරු'!$P$24:$Q$28,2))))</f>
        <v/>
      </c>
      <c r="BH235" s="197" t="str">
        <f aca="false">IF(W235="","",IF(W235="-","-",IF(UPPER(W235)="AB","+",VLOOKUP(W235,'විෂය තොරතුරු'!$P$24:$Q$28,2))))</f>
        <v/>
      </c>
      <c r="BI235" s="194" t="str">
        <f aca="false">IF(X235="","",IF(X235="-","-",IF(UPPER(X235)="AB","+",VLOOKUP(X235,'විෂය තොරතුරු'!$P$24:$Q$28,2))))</f>
        <v/>
      </c>
      <c r="BJ235" s="194" t="str">
        <f aca="false">IF(Y235="","",IF(Y235="-","-",IF(UPPER(Y235)="AB","+",VLOOKUP(Y235,'විෂය තොරතුරු'!$P$24:$Q$28,2))))</f>
        <v/>
      </c>
      <c r="BK235" s="194" t="str">
        <f aca="false">IF(Z235="","",IF(Z235="-","-",IF(UPPER(Z235)="AB","+",VLOOKUP(Z235,'විෂය තොරතුරු'!$P$24:$Q$28,2))))</f>
        <v/>
      </c>
      <c r="BL235" s="194" t="str">
        <f aca="false">IF(AA235="","",IF(AA235="-","-",IF(UPPER(AA235)="AB","+",VLOOKUP(AA235,'විෂය තොරතුරු'!$P$24:$Q$28,2))))</f>
        <v/>
      </c>
      <c r="BM235" s="194" t="str">
        <f aca="false">IF(AB235="","",IF(AB235="-","-",IF(UPPER(AB235)="AB","+",VLOOKUP(AB235,'විෂය තොරතුරු'!$P$24:$Q$28,2))))</f>
        <v/>
      </c>
      <c r="BN235" s="194" t="str">
        <f aca="false">IF(AC235="","",IF(AC235="-","-",IF(UPPER(AC235)="AB","+",VLOOKUP(AC235,'විෂය තොරතුරු'!$P$24:$Q$28,2))))</f>
        <v/>
      </c>
      <c r="BO235" s="195" t="str">
        <f aca="false">IF(AD235="","",IF(AD235="-","-",IF(UPPER(AD235)="AB","+",VLOOKUP(AD235,'විෂය තොරතුරු'!$P$24:$Q$28,2))))</f>
        <v/>
      </c>
      <c r="BP235" s="197" t="str">
        <f aca="false">IF(AE235="","",IF(AE235="-","-",IF(UPPER(AE235)="AB","+",VLOOKUP(AE235,'විෂය තොරතුරු'!$P$24:$Q$28,2))))</f>
        <v/>
      </c>
      <c r="BQ235" s="194" t="str">
        <f aca="false">IF(AF235="","",IF(AF235="-","-",IF(UPPER(AF235)="AB","+",VLOOKUP(AF235,'විෂය තොරතුරු'!$P$24:$Q$28,2))))</f>
        <v/>
      </c>
      <c r="BR235" s="194" t="str">
        <f aca="false">IF(AG235="","",IF(AG235="-","-",IF(UPPER(AG235)="AB","+",VLOOKUP(AG235,'විෂය තොරතුරු'!$P$24:$Q$28,2))))</f>
        <v/>
      </c>
      <c r="BS235" s="194" t="str">
        <f aca="false">IF(AH235="","",IF(AH235="-","-",IF(UPPER(AH235)="AB","+",VLOOKUP(AH235,'විෂය තොරතුරු'!$P$24:$Q$28,2))))</f>
        <v/>
      </c>
      <c r="BT235" s="194" t="str">
        <f aca="false">IF(AI235="","",IF(AI235="-","-",IF(UPPER(AI235)="AB","+",VLOOKUP(AI235,'විෂය තොරතුරු'!$P$24:$Q$28,2))))</f>
        <v/>
      </c>
      <c r="BU235" s="194" t="str">
        <f aca="false">IF(AJ235="","",IF(AJ235="-","-",IF(UPPER(AJ235)="AB","+",VLOOKUP(AJ235,'විෂය තොරතුරු'!$P$24:$Q$28,2))))</f>
        <v/>
      </c>
      <c r="BV235" s="194" t="str">
        <f aca="false">IF(AK235="","",IF(AK235="-","-",IF(UPPER(AK235)="AB","+",VLOOKUP(AK235,'විෂය තොරතුරු'!$P$24:$Q$28,2))))</f>
        <v/>
      </c>
      <c r="BW235" s="195" t="str">
        <f aca="false">IF(AL235="","",IF(AL235="-","-",IF(UPPER(AL235)="AB","+",VLOOKUP(AL235,'විෂය තොරතුරු'!$P$24:$Q$28,2))))</f>
        <v/>
      </c>
      <c r="BX235" s="171" t="str">
        <f aca="false">IF($B235="","",COUNTIF($AP235:$BW235,"A"))</f>
        <v/>
      </c>
      <c r="BY235" s="171" t="str">
        <f aca="false">IF($B235="","",COUNTIF($AP235:$BW235,"B"))</f>
        <v/>
      </c>
      <c r="BZ235" s="171" t="str">
        <f aca="false">IF($B235="","",COUNTIF($AP235:$BW235,"C"))</f>
        <v/>
      </c>
      <c r="CA235" s="171" t="str">
        <f aca="false">IF($B235="","",COUNTIF($AP235:$BW235,"S"))</f>
        <v/>
      </c>
      <c r="CB235" s="171" t="str">
        <f aca="false">IF($B235="","",COUNTIF($AP235:$BW235,"W"))</f>
        <v/>
      </c>
      <c r="CC235" s="197" t="str">
        <f aca="false">IF(B235="","",SUM(BX235:CA235))</f>
        <v/>
      </c>
      <c r="CD235" s="195" t="str">
        <f aca="false">IF(B235="","",SUM(BX235:BZ235))</f>
        <v/>
      </c>
      <c r="CE235" s="172" t="str">
        <f aca="false">IF(B235="","",IF(AND(CC235&gt;=6,CD235&gt;=3,OR(E235&gt;=35,F235&gt;=35),L235&gt;=35),"6/3 සමත්",IF(AND(CC235&gt;=5,CD235&gt;=3,OR(E235&gt;=35,F235&gt;=35,L235&gt;=35)),"5/3 සමත්",IF(AND(CC235&gt;=4,CD235&gt;=1,OR(E235&gt;=20,F235&gt;=20,L235&gt;=20)),"සමත් කළ හැකි",IF(CB235=9,"W9","අසමත් ?")))))</f>
        <v/>
      </c>
    </row>
    <row r="236" customFormat="false" ht="11.45" hidden="false" customHeight="false" outlineLevel="0" collapsed="false">
      <c r="A236" s="202"/>
      <c r="B236" s="63" t="s">
        <v>93</v>
      </c>
      <c r="C236" s="168"/>
      <c r="D236" s="170"/>
      <c r="E236" s="171" t="n">
        <f aca="false">IF($B186="","-",SUM(E186:E235))</f>
        <v>0</v>
      </c>
      <c r="F236" s="169" t="n">
        <f aca="false">IF($B186="","-",SUM(F186:F235))</f>
        <v>0</v>
      </c>
      <c r="G236" s="171" t="n">
        <f aca="false">IF($B186="","-",SUM(G186:G235))</f>
        <v>0</v>
      </c>
      <c r="H236" s="168" t="n">
        <f aca="false">IF($B186="","-",SUM(H186:H235))</f>
        <v>0</v>
      </c>
      <c r="I236" s="168" t="n">
        <f aca="false">IF($B186="","-",SUM(I186:I235))</f>
        <v>0</v>
      </c>
      <c r="J236" s="169" t="n">
        <f aca="false">IF($B186="","-",SUM(J186:J235))</f>
        <v>0</v>
      </c>
      <c r="K236" s="171" t="n">
        <f aca="false">IF($B186="","-",SUM(K186:K235))</f>
        <v>0</v>
      </c>
      <c r="L236" s="168" t="n">
        <f aca="false">IF($B186="","-",SUM(L186:L235))</f>
        <v>0</v>
      </c>
      <c r="M236" s="168" t="n">
        <f aca="false">IF($B186="","-",SUM(M186:M235))</f>
        <v>0</v>
      </c>
      <c r="N236" s="169" t="n">
        <f aca="false">IF($B186="","-",SUM(N186:N235))</f>
        <v>0</v>
      </c>
      <c r="O236" s="171" t="n">
        <f aca="false">IF($B186="","-",SUM(O186:O235))</f>
        <v>2588</v>
      </c>
      <c r="P236" s="168" t="n">
        <f aca="false">IF($B186="","-",SUM(P186:P235))</f>
        <v>51</v>
      </c>
      <c r="Q236" s="168" t="n">
        <f aca="false">IF($B186="","-",SUM(Q186:Q235))</f>
        <v>0</v>
      </c>
      <c r="R236" s="168" t="n">
        <f aca="false">IF($B186="","-",SUM(R186:R235))</f>
        <v>0</v>
      </c>
      <c r="S236" s="168" t="n">
        <f aca="false">IF($B186="","-",SUM(S186:S235))</f>
        <v>0</v>
      </c>
      <c r="T236" s="168" t="n">
        <f aca="false">IF($B186="","-",SUM(T186:T235))</f>
        <v>0</v>
      </c>
      <c r="U236" s="168" t="n">
        <f aca="false">IF($B186="","-",SUM(U186:U235))</f>
        <v>0</v>
      </c>
      <c r="V236" s="169" t="n">
        <f aca="false">IF($B186="","-",SUM(V186:V235))</f>
        <v>0</v>
      </c>
      <c r="W236" s="171" t="n">
        <f aca="false">IF($B186="","-",SUM(W186:W235))</f>
        <v>1067</v>
      </c>
      <c r="X236" s="168" t="n">
        <f aca="false">IF($B186="","-",SUM(X186:X235))</f>
        <v>224</v>
      </c>
      <c r="Y236" s="168" t="n">
        <f aca="false">IF($B186="","-",SUM(Y186:Y235))</f>
        <v>178</v>
      </c>
      <c r="Z236" s="168" t="n">
        <f aca="false">IF($B186="","-",SUM(Z186:Z235))</f>
        <v>72</v>
      </c>
      <c r="AA236" s="168" t="n">
        <f aca="false">IF($B186="","-",SUM(AA186:AA235))</f>
        <v>309</v>
      </c>
      <c r="AB236" s="168" t="n">
        <f aca="false">IF($B186="","-",SUM(AB186:AB235))</f>
        <v>464</v>
      </c>
      <c r="AC236" s="168" t="n">
        <f aca="false">IF($B186="","-",SUM(AC186:AC235))</f>
        <v>0</v>
      </c>
      <c r="AD236" s="169" t="n">
        <f aca="false">IF($B186="","-",SUM(AD186:AD235))</f>
        <v>0</v>
      </c>
      <c r="AE236" s="171" t="n">
        <f aca="false">IF($B186="","-",SUM(AE186:AE235))</f>
        <v>1057</v>
      </c>
      <c r="AF236" s="168" t="n">
        <f aca="false">IF($B186="","-",SUM(AF186:AF235))</f>
        <v>0</v>
      </c>
      <c r="AG236" s="168" t="n">
        <f aca="false">IF($B186="","-",SUM(AG186:AG235))</f>
        <v>0</v>
      </c>
      <c r="AH236" s="168" t="n">
        <f aca="false">IF($B186="","-",SUM(AH186:AH235))</f>
        <v>0</v>
      </c>
      <c r="AI236" s="168" t="n">
        <f aca="false">IF($B186="","-",SUM(AI186:AI235))</f>
        <v>0</v>
      </c>
      <c r="AJ236" s="168" t="n">
        <f aca="false">IF($B186="","-",SUM(AJ186:AJ235))</f>
        <v>0</v>
      </c>
      <c r="AK236" s="168" t="n">
        <f aca="false">IF($B186="","-",SUM(AK186:AK235))</f>
        <v>0</v>
      </c>
      <c r="AL236" s="169" t="n">
        <f aca="false">IF($B186="","-",SUM(AL186:AL235))</f>
        <v>0</v>
      </c>
      <c r="AM236" s="299"/>
      <c r="AN236" s="201"/>
      <c r="AO236" s="201"/>
      <c r="AP236" s="201"/>
      <c r="AQ236" s="201"/>
      <c r="AR236" s="201"/>
      <c r="AS236" s="201"/>
      <c r="AT236" s="201"/>
      <c r="AU236" s="201"/>
      <c r="AV236" s="201"/>
      <c r="AW236" s="201"/>
      <c r="AX236" s="201"/>
      <c r="AY236" s="201"/>
      <c r="AZ236" s="201"/>
      <c r="BA236" s="201"/>
      <c r="BB236" s="201"/>
      <c r="BC236" s="201"/>
      <c r="BD236" s="201"/>
      <c r="BE236" s="201"/>
      <c r="BF236" s="201"/>
      <c r="BG236" s="201"/>
      <c r="BH236" s="201"/>
      <c r="BI236" s="201"/>
      <c r="BJ236" s="201"/>
      <c r="BK236" s="201"/>
      <c r="BL236" s="201"/>
      <c r="BM236" s="201"/>
      <c r="BN236" s="201"/>
      <c r="BO236" s="201"/>
      <c r="BP236" s="201"/>
      <c r="BQ236" s="201"/>
      <c r="BR236" s="201"/>
      <c r="BS236" s="201"/>
      <c r="BT236" s="201"/>
      <c r="BU236" s="201"/>
      <c r="BV236" s="201"/>
      <c r="BW236" s="201"/>
      <c r="BX236" s="201"/>
      <c r="BY236" s="201"/>
      <c r="BZ236" s="201"/>
      <c r="CA236" s="201"/>
      <c r="CB236" s="201"/>
      <c r="CC236" s="201"/>
      <c r="CD236" s="201"/>
      <c r="CE236" s="201"/>
    </row>
    <row r="237" customFormat="false" ht="11.45" hidden="false" customHeight="false" outlineLevel="0" collapsed="false">
      <c r="A237" s="203"/>
      <c r="B237" s="63" t="s">
        <v>94</v>
      </c>
      <c r="C237" s="168"/>
      <c r="D237" s="170"/>
      <c r="E237" s="171" t="str">
        <f aca="false">IF(OR(E$236=0,E$236="-"),"-",E236/E246)</f>
        <v>-</v>
      </c>
      <c r="F237" s="171" t="str">
        <f aca="false">IF(OR(F$236=0,F$236="-"),"-",F236/F246)</f>
        <v>-</v>
      </c>
      <c r="G237" s="171" t="str">
        <f aca="false">IF(OR(G$236=0,G$236="-"),"-",G236/G246)</f>
        <v>-</v>
      </c>
      <c r="H237" s="171" t="str">
        <f aca="false">IF(OR(H$236=0,H$236="-"),"-",H236/H246)</f>
        <v>-</v>
      </c>
      <c r="I237" s="171" t="str">
        <f aca="false">IF(OR(I$236=0,I$236="-"),"-",I236/I246)</f>
        <v>-</v>
      </c>
      <c r="J237" s="171" t="str">
        <f aca="false">IF(OR(J$236=0,J$236="-"),"-",J236/J246)</f>
        <v>-</v>
      </c>
      <c r="K237" s="171" t="str">
        <f aca="false">IF(OR(K$236=0,K$236="-"),"-",K236/K246)</f>
        <v>-</v>
      </c>
      <c r="L237" s="171" t="str">
        <f aca="false">IF(OR(L$236=0,L$236="-"),"-",L236/L246)</f>
        <v>-</v>
      </c>
      <c r="M237" s="171" t="str">
        <f aca="false">IF(OR(M$236=0,M$236="-"),"-",M236/M246)</f>
        <v>-</v>
      </c>
      <c r="N237" s="171" t="str">
        <f aca="false">IF(OR(N$236=0,N$236="-"),"-",N236/N246)</f>
        <v>-</v>
      </c>
      <c r="O237" s="171" t="n">
        <f aca="false">IF(OR(O$236=0,O$236="-"),"-",O236/O246)</f>
        <v>68.1052631578947</v>
      </c>
      <c r="P237" s="171" t="n">
        <f aca="false">IF(OR(P$236=0,P$236="-"),"-",P236/P246)</f>
        <v>51</v>
      </c>
      <c r="Q237" s="171" t="str">
        <f aca="false">IF(OR(Q$236=0,Q$236="-"),"-",Q236/Q246)</f>
        <v>-</v>
      </c>
      <c r="R237" s="171" t="str">
        <f aca="false">IF(OR(R$236=0,R$236="-"),"-",R236/R246)</f>
        <v>-</v>
      </c>
      <c r="S237" s="171" t="str">
        <f aca="false">IF(OR(S$236=0,S$236="-"),"-",S236/S246)</f>
        <v>-</v>
      </c>
      <c r="T237" s="171" t="str">
        <f aca="false">IF(OR(T$236=0,T$236="-"),"-",T236/T246)</f>
        <v>-</v>
      </c>
      <c r="U237" s="171" t="str">
        <f aca="false">IF(OR(U$236=0,U$236="-"),"-",U236/U246)</f>
        <v>-</v>
      </c>
      <c r="V237" s="171" t="str">
        <f aca="false">IF(OR(V$236=0,V$236="-"),"-",V236/V246)</f>
        <v>-</v>
      </c>
      <c r="W237" s="171" t="n">
        <f aca="false">IF(OR(W$236=0,W$236="-"),"-",W236/W246)</f>
        <v>66.6875</v>
      </c>
      <c r="X237" s="171" t="n">
        <f aca="false">IF(OR(X$236=0,X$236="-"),"-",X236/X246)</f>
        <v>74.6666666666667</v>
      </c>
      <c r="Y237" s="171" t="n">
        <f aca="false">IF(OR(Y$236=0,Y$236="-"),"-",Y236/Y246)</f>
        <v>59.3333333333333</v>
      </c>
      <c r="Z237" s="171" t="n">
        <f aca="false">IF(OR(Z$236=0,Z$236="-"),"-",Z236/Z246)</f>
        <v>72</v>
      </c>
      <c r="AA237" s="171" t="n">
        <f aca="false">IF(OR(AA$236=0,AA$236="-"),"-",AA236/AA246)</f>
        <v>61.8</v>
      </c>
      <c r="AB237" s="171" t="n">
        <f aca="false">IF(OR(AB$236=0,AB$236="-"),"-",AB236/AB246)</f>
        <v>51.5555555555556</v>
      </c>
      <c r="AC237" s="171" t="str">
        <f aca="false">IF(OR(AC$236=0,AC$236="-"),"-",AC236/AC246)</f>
        <v>-</v>
      </c>
      <c r="AD237" s="171" t="str">
        <f aca="false">IF(OR(AD$236=0,AD$236="-"),"-",AD236/AD246)</f>
        <v>-</v>
      </c>
      <c r="AE237" s="171" t="n">
        <f aca="false">IF(OR(AE$236=0,AE$236="-"),"-",AE236/AE246)</f>
        <v>58.7222222222222</v>
      </c>
      <c r="AF237" s="171" t="str">
        <f aca="false">IF(OR(AF$236=0,AF$236="-"),"-",AF236/AF246)</f>
        <v>-</v>
      </c>
      <c r="AG237" s="171" t="str">
        <f aca="false">IF(OR(AG$236=0,AG$236="-"),"-",AG236/AG246)</f>
        <v>-</v>
      </c>
      <c r="AH237" s="171" t="str">
        <f aca="false">IF(OR(AH$236=0,AH$236="-"),"-",AH236/AH246)</f>
        <v>-</v>
      </c>
      <c r="AI237" s="171" t="str">
        <f aca="false">IF(OR(AI$236=0,AI$236="-"),"-",AI236/AI246)</f>
        <v>-</v>
      </c>
      <c r="AJ237" s="171" t="str">
        <f aca="false">IF(OR(AJ$236=0,AJ$236="-"),"-",AJ236/AJ246)</f>
        <v>-</v>
      </c>
      <c r="AK237" s="171" t="str">
        <f aca="false">IF(OR(AK$236=0,AK$236="-"),"-",AK236/AK246)</f>
        <v>-</v>
      </c>
      <c r="AL237" s="171" t="str">
        <f aca="false">IF(OR(AL$236=0,AL$236="-"),"-",AL236/AL246)</f>
        <v>-</v>
      </c>
      <c r="AM237" s="299"/>
      <c r="AN237" s="201"/>
      <c r="AO237" s="201"/>
      <c r="AP237" s="201"/>
      <c r="AQ237" s="201"/>
      <c r="AR237" s="201"/>
      <c r="AS237" s="201"/>
      <c r="AT237" s="201"/>
      <c r="AU237" s="201"/>
      <c r="AV237" s="201"/>
      <c r="AW237" s="201"/>
      <c r="AX237" s="201"/>
      <c r="AY237" s="201"/>
      <c r="AZ237" s="201"/>
      <c r="BA237" s="201"/>
      <c r="BB237" s="201"/>
      <c r="BC237" s="201"/>
      <c r="BD237" s="201"/>
      <c r="BE237" s="201"/>
      <c r="BF237" s="201"/>
      <c r="BG237" s="201"/>
      <c r="BH237" s="201"/>
      <c r="BI237" s="201"/>
      <c r="BJ237" s="201"/>
      <c r="BK237" s="201"/>
      <c r="BL237" s="201"/>
      <c r="BM237" s="201"/>
      <c r="BN237" s="201"/>
      <c r="BO237" s="201"/>
      <c r="BP237" s="201"/>
      <c r="BQ237" s="201"/>
      <c r="BR237" s="201"/>
      <c r="BS237" s="201"/>
      <c r="BT237" s="201"/>
      <c r="BU237" s="201"/>
      <c r="BV237" s="201"/>
      <c r="BW237" s="201"/>
      <c r="BX237" s="201"/>
      <c r="BY237" s="201"/>
      <c r="BZ237" s="201"/>
      <c r="CA237" s="201"/>
      <c r="CB237" s="201"/>
      <c r="CC237" s="201"/>
      <c r="CD237" s="201"/>
      <c r="CE237" s="201"/>
    </row>
    <row r="238" customFormat="false" ht="12.65" hidden="false" customHeight="false" outlineLevel="0" collapsed="false">
      <c r="A238" s="203"/>
      <c r="B238" s="204" t="s">
        <v>95</v>
      </c>
      <c r="C238" s="207"/>
      <c r="D238" s="270"/>
      <c r="E238" s="171" t="str">
        <f aca="false">IF(E$236=0,"-",COUNTIFS(E$186:E$235,"&gt;74"))</f>
        <v>-</v>
      </c>
      <c r="F238" s="171" t="n">
        <f aca="false">IF(F$236=0,0,COUNTIFS(F$186:F$235,"&gt;74"))</f>
        <v>0</v>
      </c>
      <c r="G238" s="171" t="str">
        <f aca="false">IF(G$236=0,"-",COUNTIFS(G$186:G$235,"&gt;74"))</f>
        <v>-</v>
      </c>
      <c r="H238" s="171" t="str">
        <f aca="false">IF(H$236=0,"-",COUNTIFS(H$186:H$235,"&gt;74"))</f>
        <v>-</v>
      </c>
      <c r="I238" s="171" t="str">
        <f aca="false">IF(I$236=0,"-",COUNTIFS(I$186:I$235,"&gt;74"))</f>
        <v>-</v>
      </c>
      <c r="J238" s="171" t="str">
        <f aca="false">IF(J$236=0,"-",COUNTIFS(J$186:J$235,"&gt;74"))</f>
        <v>-</v>
      </c>
      <c r="K238" s="171" t="str">
        <f aca="false">IF(K$236=0,"-",COUNTIFS(K$186:K$235,"&gt;74"))</f>
        <v>-</v>
      </c>
      <c r="L238" s="171" t="str">
        <f aca="false">IF(L$236=0,"-",COUNTIFS(L$186:L$235,"&gt;74"))</f>
        <v>-</v>
      </c>
      <c r="M238" s="171" t="str">
        <f aca="false">IF(M$236=0,"-",COUNTIFS(M$186:M$235,"&gt;74"))</f>
        <v>-</v>
      </c>
      <c r="N238" s="171" t="str">
        <f aca="false">IF(N$236=0,"-",COUNTIFS(N$186:N$235,"&gt;74"))</f>
        <v>-</v>
      </c>
      <c r="O238" s="171" t="n">
        <f aca="false">IF(O$236=0,"-",COUNTIFS(O$186:O$235,"&gt;74"))</f>
        <v>14</v>
      </c>
      <c r="P238" s="171" t="n">
        <f aca="false">IF(P$236=0,"-",COUNTIFS(P$186:P$235,"&gt;74"))</f>
        <v>0</v>
      </c>
      <c r="Q238" s="171" t="str">
        <f aca="false">IF(Q$236=0,"-",COUNTIFS(Q$186:Q$235,"&gt;74"))</f>
        <v>-</v>
      </c>
      <c r="R238" s="171" t="str">
        <f aca="false">IF(R$236=0,"-",COUNTIFS(R$186:R$235,"&gt;74"))</f>
        <v>-</v>
      </c>
      <c r="S238" s="171" t="str">
        <f aca="false">IF(S$236=0,"-",COUNTIFS(S$186:S$235,"&gt;74"))</f>
        <v>-</v>
      </c>
      <c r="T238" s="171" t="str">
        <f aca="false">IF(T$236=0,"-",COUNTIFS(T$186:T$235,"&gt;74"))</f>
        <v>-</v>
      </c>
      <c r="U238" s="171" t="str">
        <f aca="false">IF(U$236=0,"-",COUNTIFS(U$186:U$235,"&gt;74"))</f>
        <v>-</v>
      </c>
      <c r="V238" s="171" t="str">
        <f aca="false">IF(V$236=0,"-",COUNTIFS(V$186:V$235,"&gt;74"))</f>
        <v>-</v>
      </c>
      <c r="W238" s="171" t="n">
        <f aca="false">IF(W$236=0,"-",COUNTIFS(W$186:W$235,"&gt;74"))</f>
        <v>5</v>
      </c>
      <c r="X238" s="171" t="n">
        <f aca="false">IF(X$236=0,"-",COUNTIFS(X$186:X$235,"&gt;74"))</f>
        <v>2</v>
      </c>
      <c r="Y238" s="171" t="n">
        <f aca="false">IF(Y$236=0,"-",COUNTIFS(Y$186:Y$235,"&gt;74"))</f>
        <v>0</v>
      </c>
      <c r="Z238" s="171" t="n">
        <f aca="false">IF(Z$236=0,"-",COUNTIFS(Z$186:Z$235,"&gt;74"))</f>
        <v>0</v>
      </c>
      <c r="AA238" s="171" t="n">
        <f aca="false">IF(AA$236=0,"-",COUNTIFS(AA$186:AA$235,"&gt;74"))</f>
        <v>1</v>
      </c>
      <c r="AB238" s="171" t="n">
        <f aca="false">IF(AB$236=0,"-",COUNTIFS(AB$186:AB$235,"&gt;74"))</f>
        <v>1</v>
      </c>
      <c r="AC238" s="171" t="str">
        <f aca="false">IF(AC$236=0,"-",COUNTIFS(AC$186:AC$235,"&gt;74"))</f>
        <v>-</v>
      </c>
      <c r="AD238" s="171" t="str">
        <f aca="false">IF(AD$236=0,"-",COUNTIFS(AD$186:AD$235,"&gt;74"))</f>
        <v>-</v>
      </c>
      <c r="AE238" s="171" t="n">
        <f aca="false">IF(AE$236=0,"-",COUNTIFS(AE$186:AE$235,"&gt;74"))</f>
        <v>4</v>
      </c>
      <c r="AF238" s="171" t="str">
        <f aca="false">IF(AF$236=0,"-",COUNTIFS(AF$186:AF$235,"&gt;74"))</f>
        <v>-</v>
      </c>
      <c r="AG238" s="171" t="str">
        <f aca="false">IF(AG$236=0,"-",COUNTIFS(AG$186:AG$235,"&gt;74"))</f>
        <v>-</v>
      </c>
      <c r="AH238" s="171" t="str">
        <f aca="false">IF(AH$236=0,"-",COUNTIFS(AH$186:AH$235,"&gt;74"))</f>
        <v>-</v>
      </c>
      <c r="AI238" s="171" t="str">
        <f aca="false">IF(AI$236=0,"-",COUNTIFS(AI$186:AI$235,"&gt;74"))</f>
        <v>-</v>
      </c>
      <c r="AJ238" s="171" t="str">
        <f aca="false">IF(AJ$236=0,"-",COUNTIFS(AJ$186:AJ$235,"&gt;74"))</f>
        <v>-</v>
      </c>
      <c r="AK238" s="171" t="str">
        <f aca="false">IF(AK$236=0,"-",COUNTIFS(AK$186:AK$235,"&gt;74"))</f>
        <v>-</v>
      </c>
      <c r="AL238" s="171" t="str">
        <f aca="false">IF(AL$236=0,"-",COUNTIFS(AL$186:AL$235,"&gt;74"))</f>
        <v>-</v>
      </c>
      <c r="AM238" s="299"/>
      <c r="AN238" s="201"/>
      <c r="AO238" s="201"/>
      <c r="AP238" s="201"/>
      <c r="AQ238" s="201"/>
      <c r="AR238" s="201"/>
      <c r="AS238" s="201"/>
      <c r="AT238" s="201"/>
      <c r="AU238" s="201"/>
      <c r="AV238" s="201"/>
      <c r="AW238" s="201"/>
      <c r="AX238" s="201"/>
      <c r="AY238" s="201"/>
      <c r="AZ238" s="201"/>
      <c r="BA238" s="201"/>
      <c r="BB238" s="201"/>
      <c r="BC238" s="201"/>
      <c r="BD238" s="201"/>
      <c r="BE238" s="201"/>
      <c r="BF238" s="201"/>
      <c r="BG238" s="201"/>
      <c r="BH238" s="201"/>
      <c r="BI238" s="201"/>
      <c r="BJ238" s="201"/>
      <c r="BK238" s="201"/>
      <c r="BL238" s="201"/>
      <c r="BM238" s="201"/>
      <c r="BN238" s="201"/>
      <c r="BO238" s="201"/>
      <c r="BP238" s="201"/>
      <c r="BQ238" s="201"/>
      <c r="BR238" s="201"/>
      <c r="BS238" s="201"/>
      <c r="BT238" s="201"/>
      <c r="BU238" s="201"/>
      <c r="BV238" s="201"/>
      <c r="BW238" s="201"/>
      <c r="BX238" s="201"/>
      <c r="BY238" s="201"/>
      <c r="BZ238" s="201"/>
      <c r="CA238" s="201"/>
      <c r="CB238" s="201"/>
      <c r="CC238" s="201"/>
      <c r="CD238" s="201"/>
      <c r="CE238" s="201"/>
    </row>
    <row r="239" customFormat="false" ht="12.65" hidden="false" customHeight="false" outlineLevel="0" collapsed="false">
      <c r="A239" s="203"/>
      <c r="B239" s="204" t="s">
        <v>96</v>
      </c>
      <c r="C239" s="207"/>
      <c r="D239" s="270"/>
      <c r="E239" s="171" t="str">
        <f aca="false">IF(E$236=0,"-",COUNTIFS(E$186:E$235,"&gt;64",E$186:E$235,"&lt;75"))</f>
        <v>-</v>
      </c>
      <c r="F239" s="171" t="str">
        <f aca="false">IF(F$236=0,"-",COUNTIFS(F$186:F$235,"&gt;64",F$186:F$235,"&lt;75"))</f>
        <v>-</v>
      </c>
      <c r="G239" s="171" t="str">
        <f aca="false">IF(G$236=0,"-",COUNTIFS(G$186:G$235,"&gt;64",G$186:G$235,"&lt;75"))</f>
        <v>-</v>
      </c>
      <c r="H239" s="171" t="str">
        <f aca="false">IF(H$236=0,"-",COUNTIFS(H$186:H$235,"&gt;64",H$186:H$235,"&lt;75"))</f>
        <v>-</v>
      </c>
      <c r="I239" s="171" t="str">
        <f aca="false">IF(I$236=0,"-",COUNTIFS(I$186:I$235,"&gt;64",I$186:I$235,"&lt;75"))</f>
        <v>-</v>
      </c>
      <c r="J239" s="171" t="str">
        <f aca="false">IF(J$236=0,"-",COUNTIFS(J$186:J$235,"&gt;64",J$186:J$235,"&lt;75"))</f>
        <v>-</v>
      </c>
      <c r="K239" s="171" t="str">
        <f aca="false">IF(K$236=0,"-",COUNTIFS(K$186:K$235,"&gt;64",K$186:K$235,"&lt;75"))</f>
        <v>-</v>
      </c>
      <c r="L239" s="171" t="str">
        <f aca="false">IF(L$236=0,"-",COUNTIFS(L$186:L$235,"&gt;64",L$186:L$235,"&lt;75"))</f>
        <v>-</v>
      </c>
      <c r="M239" s="171" t="str">
        <f aca="false">IF(M$236=0,"-",COUNTIFS(M$186:M$235,"&gt;64",M$186:M$235,"&lt;75"))</f>
        <v>-</v>
      </c>
      <c r="N239" s="171" t="str">
        <f aca="false">IF(N$236=0,"-",COUNTIFS(N$186:N$235,"&gt;64",N$186:N$235,"&lt;75"))</f>
        <v>-</v>
      </c>
      <c r="O239" s="171" t="n">
        <f aca="false">IF(O$236=0,"-",COUNTIFS(O$186:O$235,"&gt;64",O$186:O$235,"&lt;75"))</f>
        <v>8</v>
      </c>
      <c r="P239" s="171" t="n">
        <f aca="false">IF(P$236=0,"-",COUNTIFS(P$186:P$235,"&gt;64",P$186:P$235,"&lt;75"))</f>
        <v>0</v>
      </c>
      <c r="Q239" s="171" t="str">
        <f aca="false">IF(Q$236=0,"-",COUNTIFS(Q$186:Q$235,"&gt;64",Q$186:Q$235,"&lt;75"))</f>
        <v>-</v>
      </c>
      <c r="R239" s="171" t="str">
        <f aca="false">IF(R$236=0,"-",COUNTIFS(R$186:R$235,"&gt;64",R$186:R$235,"&lt;75"))</f>
        <v>-</v>
      </c>
      <c r="S239" s="171" t="str">
        <f aca="false">IF(S$236=0,"-",COUNTIFS(S$186:S$235,"&gt;64",S$186:S$235,"&lt;75"))</f>
        <v>-</v>
      </c>
      <c r="T239" s="171" t="str">
        <f aca="false">IF(T$236=0,"-",COUNTIFS(T$186:T$235,"&gt;64",T$186:T$235,"&lt;75"))</f>
        <v>-</v>
      </c>
      <c r="U239" s="171" t="str">
        <f aca="false">IF(U$236=0,"-",COUNTIFS(U$186:U$235,"&gt;64",U$186:U$235,"&lt;75"))</f>
        <v>-</v>
      </c>
      <c r="V239" s="171" t="str">
        <f aca="false">IF(V$236=0,"-",COUNTIFS(V$186:V$235,"&gt;64",V$186:V$235,"&lt;75"))</f>
        <v>-</v>
      </c>
      <c r="W239" s="171" t="n">
        <f aca="false">IF(W$236=0,"-",COUNTIFS(W$186:W$235,"&gt;64",W$186:W$235,"&lt;75"))</f>
        <v>3</v>
      </c>
      <c r="X239" s="171" t="n">
        <f aca="false">IF(X$236=0,"-",COUNTIFS(X$186:X$235,"&gt;64",X$186:X$235,"&lt;75"))</f>
        <v>1</v>
      </c>
      <c r="Y239" s="171" t="n">
        <f aca="false">IF(Y$236=0,"-",COUNTIFS(Y$186:Y$235,"&gt;64",Y$186:Y$235,"&lt;75"))</f>
        <v>1</v>
      </c>
      <c r="Z239" s="171" t="n">
        <f aca="false">IF(Z$236=0,"-",COUNTIFS(Z$186:Z$235,"&gt;64",Z$186:Z$235,"&lt;75"))</f>
        <v>1</v>
      </c>
      <c r="AA239" s="171" t="n">
        <f aca="false">IF(AA$236=0,"-",COUNTIFS(AA$186:AA$235,"&gt;64",AA$186:AA$235,"&lt;75"))</f>
        <v>1</v>
      </c>
      <c r="AB239" s="171" t="n">
        <f aca="false">IF(AB$236=0,"-",COUNTIFS(AB$186:AB$235,"&gt;64",AB$186:AB$235,"&lt;75"))</f>
        <v>1</v>
      </c>
      <c r="AC239" s="171" t="str">
        <f aca="false">IF(AC$236=0,"-",COUNTIFS(AC$186:AC$235,"&gt;64",AC$186:AC$235,"&lt;75"))</f>
        <v>-</v>
      </c>
      <c r="AD239" s="171" t="str">
        <f aca="false">IF(AD$236=0,"-",COUNTIFS(AD$186:AD$235,"&gt;64",AD$186:AD$235,"&lt;75"))</f>
        <v>-</v>
      </c>
      <c r="AE239" s="171" t="n">
        <f aca="false">IF(AE$236=0,"-",COUNTIFS(AE$186:AE$235,"&gt;64",AE$186:AE$235,"&lt;75"))</f>
        <v>1</v>
      </c>
      <c r="AF239" s="171" t="str">
        <f aca="false">IF(AF$236=0,"-",COUNTIFS(AF$186:AF$235,"&gt;64",AF$186:AF$235,"&lt;75"))</f>
        <v>-</v>
      </c>
      <c r="AG239" s="171" t="str">
        <f aca="false">IF(AG$236=0,"-",COUNTIFS(AG$186:AG$235,"&gt;64",AG$186:AG$235,"&lt;75"))</f>
        <v>-</v>
      </c>
      <c r="AH239" s="171" t="str">
        <f aca="false">IF(AH$236=0,"-",COUNTIFS(AH$186:AH$235,"&gt;64",AH$186:AH$235,"&lt;75"))</f>
        <v>-</v>
      </c>
      <c r="AI239" s="171" t="str">
        <f aca="false">IF(AI$236=0,"-",COUNTIFS(AI$186:AI$235,"&gt;64",AI$186:AI$235,"&lt;75"))</f>
        <v>-</v>
      </c>
      <c r="AJ239" s="171" t="str">
        <f aca="false">IF(AJ$236=0,"-",COUNTIFS(AJ$186:AJ$235,"&gt;64",AJ$186:AJ$235,"&lt;75"))</f>
        <v>-</v>
      </c>
      <c r="AK239" s="171" t="str">
        <f aca="false">IF(AK$236=0,"-",COUNTIFS(AK$186:AK$235,"&gt;64",AK$186:AK$235,"&lt;75"))</f>
        <v>-</v>
      </c>
      <c r="AL239" s="171" t="str">
        <f aca="false">IF(AL$236=0,"-",COUNTIFS(AL$186:AL$235,"&gt;64",AL$186:AL$235,"&lt;75"))</f>
        <v>-</v>
      </c>
      <c r="AM239" s="299"/>
      <c r="AN239" s="201"/>
      <c r="AO239" s="201"/>
      <c r="AP239" s="201"/>
      <c r="AQ239" s="201"/>
      <c r="AR239" s="201"/>
      <c r="AS239" s="201"/>
      <c r="AT239" s="201"/>
      <c r="AU239" s="201"/>
      <c r="AV239" s="201"/>
      <c r="AW239" s="201"/>
      <c r="AX239" s="201"/>
      <c r="AY239" s="201"/>
      <c r="AZ239" s="201"/>
      <c r="BA239" s="201"/>
      <c r="BB239" s="201"/>
      <c r="BC239" s="201"/>
      <c r="BD239" s="201"/>
      <c r="BE239" s="201"/>
      <c r="BF239" s="201"/>
      <c r="BG239" s="201"/>
      <c r="BH239" s="201"/>
      <c r="BI239" s="201"/>
      <c r="BJ239" s="201"/>
      <c r="BK239" s="201"/>
      <c r="BL239" s="201"/>
      <c r="BM239" s="201"/>
      <c r="BN239" s="201"/>
      <c r="BO239" s="201"/>
      <c r="BP239" s="201"/>
      <c r="BQ239" s="201"/>
      <c r="BR239" s="201"/>
      <c r="BS239" s="201"/>
      <c r="BT239" s="201"/>
      <c r="BU239" s="201"/>
      <c r="BV239" s="201"/>
      <c r="BW239" s="201"/>
      <c r="BX239" s="201"/>
      <c r="BY239" s="201"/>
      <c r="BZ239" s="201"/>
      <c r="CA239" s="201"/>
      <c r="CB239" s="201"/>
      <c r="CC239" s="201"/>
      <c r="CD239" s="201"/>
      <c r="CE239" s="201"/>
    </row>
    <row r="240" customFormat="false" ht="12.65" hidden="false" customHeight="false" outlineLevel="0" collapsed="false">
      <c r="A240" s="203"/>
      <c r="B240" s="204" t="s">
        <v>97</v>
      </c>
      <c r="C240" s="207"/>
      <c r="D240" s="270"/>
      <c r="E240" s="171" t="str">
        <f aca="false">IF(E$236=0,"-",COUNTIFS(E$186:E$235,"&gt;49",E$186:E$235,"&lt;65"))</f>
        <v>-</v>
      </c>
      <c r="F240" s="171" t="str">
        <f aca="false">IF(F$236=0,"-",COUNTIFS(F$186:F$235,"&gt;49",F$186:F$235,"&lt;65"))</f>
        <v>-</v>
      </c>
      <c r="G240" s="171" t="str">
        <f aca="false">IF(G$236=0,"-",COUNTIFS(G$186:G$235,"&gt;49",G$186:G$235,"&lt;65"))</f>
        <v>-</v>
      </c>
      <c r="H240" s="171" t="str">
        <f aca="false">IF(H$236=0,"-",COUNTIFS(H$186:H$235,"&gt;49",H$186:H$235,"&lt;65"))</f>
        <v>-</v>
      </c>
      <c r="I240" s="171" t="str">
        <f aca="false">IF(I$236=0,"-",COUNTIFS(I$186:I$235,"&gt;49",I$186:I$235,"&lt;65"))</f>
        <v>-</v>
      </c>
      <c r="J240" s="171" t="str">
        <f aca="false">IF(J$236=0,"-",COUNTIFS(J$186:J$235,"&gt;49",J$186:J$235,"&lt;65"))</f>
        <v>-</v>
      </c>
      <c r="K240" s="171" t="str">
        <f aca="false">IF(K$236=0,"-",COUNTIFS(K$186:K$235,"&gt;49",K$186:K$235,"&lt;65"))</f>
        <v>-</v>
      </c>
      <c r="L240" s="171" t="str">
        <f aca="false">IF(L$236=0,"-",COUNTIFS(L$186:L$235,"&gt;49",L$186:L$235,"&lt;65"))</f>
        <v>-</v>
      </c>
      <c r="M240" s="171" t="str">
        <f aca="false">IF(M$236=0,"-",COUNTIFS(M$186:M$235,"&gt;49",M$186:M$235,"&lt;65"))</f>
        <v>-</v>
      </c>
      <c r="N240" s="171" t="str">
        <f aca="false">IF(N$236=0,"-",COUNTIFS(N$186:N$235,"&gt;49",N$186:N$235,"&lt;65"))</f>
        <v>-</v>
      </c>
      <c r="O240" s="171" t="n">
        <f aca="false">IF(O$236=0,"-",COUNTIFS(O$186:O$235,"&gt;49",O$186:O$235,"&lt;65"))</f>
        <v>10</v>
      </c>
      <c r="P240" s="171" t="n">
        <f aca="false">IF(P$236=0,"-",COUNTIFS(P$186:P$235,"&gt;49",P$186:P$235,"&lt;65"))</f>
        <v>1</v>
      </c>
      <c r="Q240" s="171" t="str">
        <f aca="false">IF(Q$236=0,"-",COUNTIFS(Q$186:Q$235,"&gt;49",Q$186:Q$235,"&lt;65"))</f>
        <v>-</v>
      </c>
      <c r="R240" s="171" t="str">
        <f aca="false">IF(R$236=0,"-",COUNTIFS(R$186:R$235,"&gt;49",R$186:R$235,"&lt;65"))</f>
        <v>-</v>
      </c>
      <c r="S240" s="171" t="str">
        <f aca="false">IF(S$236=0,"-",COUNTIFS(S$186:S$235,"&gt;49",S$186:S$235,"&lt;65"))</f>
        <v>-</v>
      </c>
      <c r="T240" s="171" t="str">
        <f aca="false">IF(T$236=0,"-",COUNTIFS(T$186:T$235,"&gt;49",T$186:T$235,"&lt;65"))</f>
        <v>-</v>
      </c>
      <c r="U240" s="171" t="str">
        <f aca="false">IF(U$236=0,"-",COUNTIFS(U$186:U$235,"&gt;49",U$186:U$235,"&lt;65"))</f>
        <v>-</v>
      </c>
      <c r="V240" s="171" t="str">
        <f aca="false">IF(V$236=0,"-",COUNTIFS(V$186:V$235,"&gt;49",V$186:V$235,"&lt;65"))</f>
        <v>-</v>
      </c>
      <c r="W240" s="171" t="n">
        <f aca="false">IF(W$236=0,"-",COUNTIFS(W$186:W$235,"&gt;49",W$186:W$235,"&lt;65"))</f>
        <v>8</v>
      </c>
      <c r="X240" s="171" t="n">
        <f aca="false">IF(X$236=0,"-",COUNTIFS(X$186:X$235,"&gt;49",X$186:X$235,"&lt;65"))</f>
        <v>0</v>
      </c>
      <c r="Y240" s="171" t="n">
        <f aca="false">IF(Y$236=0,"-",COUNTIFS(Y$186:Y$235,"&gt;49",Y$186:Y$235,"&lt;65"))</f>
        <v>2</v>
      </c>
      <c r="Z240" s="171" t="n">
        <f aca="false">IF(Z$236=0,"-",COUNTIFS(Z$186:Z$235,"&gt;49",Z$186:Z$235,"&lt;65"))</f>
        <v>0</v>
      </c>
      <c r="AA240" s="171" t="n">
        <f aca="false">IF(AA$236=0,"-",COUNTIFS(AA$186:AA$235,"&gt;49",AA$186:AA$235,"&lt;65"))</f>
        <v>1</v>
      </c>
      <c r="AB240" s="171" t="n">
        <f aca="false">IF(AB$236=0,"-",COUNTIFS(AB$186:AB$235,"&gt;49",AB$186:AB$235,"&lt;65"))</f>
        <v>4</v>
      </c>
      <c r="AC240" s="171" t="str">
        <f aca="false">IF(AC$236=0,"-",COUNTIFS(AC$186:AC$235,"&gt;49",AC$186:AC$235,"&lt;65"))</f>
        <v>-</v>
      </c>
      <c r="AD240" s="171" t="str">
        <f aca="false">IF(AD$236=0,"-",COUNTIFS(AD$186:AD$235,"&gt;49",AD$186:AD$235,"&lt;65"))</f>
        <v>-</v>
      </c>
      <c r="AE240" s="171" t="n">
        <f aca="false">IF(AE$236=0,"-",COUNTIFS(AE$186:AE$235,"&gt;49",AE$186:AE$235,"&lt;65"))</f>
        <v>8</v>
      </c>
      <c r="AF240" s="171" t="str">
        <f aca="false">IF(AF$236=0,"-",COUNTIFS(AF$186:AF$235,"&gt;49",AF$186:AF$235,"&lt;65"))</f>
        <v>-</v>
      </c>
      <c r="AG240" s="171" t="str">
        <f aca="false">IF(AG$236=0,"-",COUNTIFS(AG$186:AG$235,"&gt;49",AG$186:AG$235,"&lt;65"))</f>
        <v>-</v>
      </c>
      <c r="AH240" s="171" t="str">
        <f aca="false">IF(AH$236=0,"-",COUNTIFS(AH$186:AH$235,"&gt;49",AH$186:AH$235,"&lt;65"))</f>
        <v>-</v>
      </c>
      <c r="AI240" s="171" t="str">
        <f aca="false">IF(AI$236=0,"-",COUNTIFS(AI$186:AI$235,"&gt;49",AI$186:AI$235,"&lt;65"))</f>
        <v>-</v>
      </c>
      <c r="AJ240" s="171" t="str">
        <f aca="false">IF(AJ$236=0,"-",COUNTIFS(AJ$186:AJ$235,"&gt;49",AJ$186:AJ$235,"&lt;65"))</f>
        <v>-</v>
      </c>
      <c r="AK240" s="171" t="str">
        <f aca="false">IF(AK$236=0,"-",COUNTIFS(AK$186:AK$235,"&gt;49",AK$186:AK$235,"&lt;65"))</f>
        <v>-</v>
      </c>
      <c r="AL240" s="171" t="str">
        <f aca="false">IF(AL$236=0,"-",COUNTIFS(AL$186:AL$235,"&gt;49",AL$186:AL$235,"&lt;65"))</f>
        <v>-</v>
      </c>
      <c r="AM240" s="299"/>
      <c r="AN240" s="201"/>
      <c r="AO240" s="201"/>
      <c r="AP240" s="201"/>
      <c r="AQ240" s="201"/>
      <c r="AR240" s="201"/>
      <c r="AS240" s="201"/>
      <c r="AT240" s="201"/>
      <c r="AU240" s="201"/>
      <c r="AV240" s="201"/>
      <c r="AW240" s="201"/>
      <c r="AX240" s="201"/>
      <c r="AY240" s="201"/>
      <c r="AZ240" s="201"/>
      <c r="BA240" s="201"/>
      <c r="BB240" s="201"/>
      <c r="BC240" s="201"/>
      <c r="BD240" s="201"/>
      <c r="BE240" s="201"/>
      <c r="BF240" s="201"/>
      <c r="BG240" s="201"/>
      <c r="BH240" s="201"/>
      <c r="BI240" s="201"/>
      <c r="BJ240" s="201"/>
      <c r="BK240" s="201"/>
      <c r="BL240" s="201"/>
      <c r="BM240" s="201"/>
      <c r="BN240" s="201"/>
      <c r="BO240" s="201"/>
      <c r="BP240" s="201"/>
      <c r="BQ240" s="201"/>
      <c r="BR240" s="201"/>
      <c r="BS240" s="201"/>
      <c r="BT240" s="201"/>
      <c r="BU240" s="201"/>
      <c r="BV240" s="201"/>
      <c r="BW240" s="201"/>
      <c r="BX240" s="201"/>
      <c r="BY240" s="201"/>
      <c r="BZ240" s="201"/>
      <c r="CA240" s="201"/>
      <c r="CB240" s="201"/>
      <c r="CC240" s="201"/>
      <c r="CD240" s="201"/>
      <c r="CE240" s="201"/>
    </row>
    <row r="241" customFormat="false" ht="12.65" hidden="false" customHeight="false" outlineLevel="0" collapsed="false">
      <c r="A241" s="203"/>
      <c r="B241" s="204" t="s">
        <v>99</v>
      </c>
      <c r="C241" s="207"/>
      <c r="D241" s="270"/>
      <c r="E241" s="171" t="str">
        <f aca="false">IF(E$236=0,"-",COUNTIFS(E$186:E$235,"&gt;39",E$186:E$235,"&lt;50"))</f>
        <v>-</v>
      </c>
      <c r="F241" s="171" t="str">
        <f aca="false">IF(F$236=0,"-",COUNTIFS(F$186:F$235,"&gt;39",F$186:F$235,"&lt;50"))</f>
        <v>-</v>
      </c>
      <c r="G241" s="171" t="str">
        <f aca="false">IF(G$236=0,"-",COUNTIFS(G$186:G$235,"&gt;39",G$186:G$235,"&lt;50"))</f>
        <v>-</v>
      </c>
      <c r="H241" s="171" t="str">
        <f aca="false">IF(H$236=0,"-",COUNTIFS(H$186:H$235,"&gt;39",H$186:H$235,"&lt;50"))</f>
        <v>-</v>
      </c>
      <c r="I241" s="171" t="str">
        <f aca="false">IF(I$236=0,"-",COUNTIFS(I$186:I$235,"&gt;39",I$186:I$235,"&lt;50"))</f>
        <v>-</v>
      </c>
      <c r="J241" s="171" t="str">
        <f aca="false">IF(J$236=0,"-",COUNTIFS(J$186:J$235,"&gt;39",J$186:J$235,"&lt;50"))</f>
        <v>-</v>
      </c>
      <c r="K241" s="171" t="str">
        <f aca="false">IF(K$236=0,"-",COUNTIFS(K$186:K$235,"&gt;39",K$186:K$235,"&lt;50"))</f>
        <v>-</v>
      </c>
      <c r="L241" s="171" t="str">
        <f aca="false">IF(L$236=0,"-",COUNTIFS(L$186:L$235,"&gt;39",L$186:L$235,"&lt;50"))</f>
        <v>-</v>
      </c>
      <c r="M241" s="171" t="str">
        <f aca="false">IF(M$236=0,"-",COUNTIFS(M$186:M$235,"&gt;39",M$186:M$235,"&lt;50"))</f>
        <v>-</v>
      </c>
      <c r="N241" s="171" t="str">
        <f aca="false">IF(N$236=0,"-",COUNTIFS(N$186:N$235,"&gt;39",N$186:N$235,"&lt;50"))</f>
        <v>-</v>
      </c>
      <c r="O241" s="171" t="n">
        <f aca="false">IF(O$236=0,"-",COUNTIFS(O$186:O$235,"&gt;39",O$186:O$235,"&lt;50"))</f>
        <v>6</v>
      </c>
      <c r="P241" s="171" t="n">
        <f aca="false">IF(P$236=0,"-",COUNTIFS(P$186:P$235,"&gt;39",P$186:P$235,"&lt;50"))</f>
        <v>0</v>
      </c>
      <c r="Q241" s="171" t="str">
        <f aca="false">IF(Q$236=0,"-",COUNTIFS(Q$186:Q$235,"&gt;39",Q$186:Q$235,"&lt;50"))</f>
        <v>-</v>
      </c>
      <c r="R241" s="171" t="str">
        <f aca="false">IF(R$236=0,"-",COUNTIFS(R$186:R$235,"&gt;39",R$186:R$235,"&lt;50"))</f>
        <v>-</v>
      </c>
      <c r="S241" s="171" t="str">
        <f aca="false">IF(S$236=0,"-",COUNTIFS(S$186:S$235,"&gt;39",S$186:S$235,"&lt;50"))</f>
        <v>-</v>
      </c>
      <c r="T241" s="171" t="str">
        <f aca="false">IF(T$236=0,"-",COUNTIFS(T$186:T$235,"&gt;39",T$186:T$235,"&lt;50"))</f>
        <v>-</v>
      </c>
      <c r="U241" s="171" t="str">
        <f aca="false">IF(U$236=0,"-",COUNTIFS(U$186:U$235,"&gt;39",U$186:U$235,"&lt;50"))</f>
        <v>-</v>
      </c>
      <c r="V241" s="171" t="str">
        <f aca="false">IF(V$236=0,"-",COUNTIFS(V$186:V$235,"&gt;39",V$186:V$235,"&lt;50"))</f>
        <v>-</v>
      </c>
      <c r="W241" s="171" t="n">
        <f aca="false">IF(W$236=0,"-",COUNTIFS(W$186:W$235,"&gt;39",W$186:W$235,"&lt;50"))</f>
        <v>0</v>
      </c>
      <c r="X241" s="171" t="n">
        <f aca="false">IF(X$236=0,"-",COUNTIFS(X$186:X$235,"&gt;39",X$186:X$235,"&lt;50"))</f>
        <v>0</v>
      </c>
      <c r="Y241" s="171" t="n">
        <f aca="false">IF(Y$236=0,"-",COUNTIFS(Y$186:Y$235,"&gt;39",Y$186:Y$235,"&lt;50"))</f>
        <v>0</v>
      </c>
      <c r="Z241" s="171" t="n">
        <f aca="false">IF(Z$236=0,"-",COUNTIFS(Z$186:Z$235,"&gt;39",Z$186:Z$235,"&lt;50"))</f>
        <v>0</v>
      </c>
      <c r="AA241" s="171" t="n">
        <f aca="false">IF(AA$236=0,"-",COUNTIFS(AA$186:AA$235,"&gt;39",AA$186:AA$235,"&lt;50"))</f>
        <v>2</v>
      </c>
      <c r="AB241" s="171" t="n">
        <f aca="false">IF(AB$236=0,"-",COUNTIFS(AB$186:AB$235,"&gt;39",AB$186:AB$235,"&lt;50"))</f>
        <v>1</v>
      </c>
      <c r="AC241" s="171" t="str">
        <f aca="false">IF(AC$236=0,"-",COUNTIFS(AC$186:AC$235,"&gt;39",AC$186:AC$235,"&lt;50"))</f>
        <v>-</v>
      </c>
      <c r="AD241" s="171" t="str">
        <f aca="false">IF(AD$236=0,"-",COUNTIFS(AD$186:AD$235,"&gt;39",AD$186:AD$235,"&lt;50"))</f>
        <v>-</v>
      </c>
      <c r="AE241" s="171" t="n">
        <f aca="false">IF(AE$236=0,"-",COUNTIFS(AE$186:AE$235,"&gt;39",AE$186:AE$235,"&lt;50"))</f>
        <v>3</v>
      </c>
      <c r="AF241" s="171" t="str">
        <f aca="false">IF(AF$236=0,"-",COUNTIFS(AF$186:AF$235,"&gt;39",AF$186:AF$235,"&lt;50"))</f>
        <v>-</v>
      </c>
      <c r="AG241" s="171" t="str">
        <f aca="false">IF(AG$236=0,"-",COUNTIFS(AG$186:AG$235,"&gt;39",AG$186:AG$235,"&lt;50"))</f>
        <v>-</v>
      </c>
      <c r="AH241" s="171" t="str">
        <f aca="false">IF(AH$236=0,"-",COUNTIFS(AH$186:AH$235,"&gt;39",AH$186:AH$235,"&lt;50"))</f>
        <v>-</v>
      </c>
      <c r="AI241" s="171" t="str">
        <f aca="false">IF(AI$236=0,"-",COUNTIFS(AI$186:AI$235,"&gt;39",AI$186:AI$235,"&lt;50"))</f>
        <v>-</v>
      </c>
      <c r="AJ241" s="171" t="str">
        <f aca="false">IF(AJ$236=0,"-",COUNTIFS(AJ$186:AJ$235,"&gt;39",AJ$186:AJ$235,"&lt;50"))</f>
        <v>-</v>
      </c>
      <c r="AK241" s="171" t="str">
        <f aca="false">IF(AK$236=0,"-",COUNTIFS(AK$186:AK$235,"&gt;39",AK$186:AK$235,"&lt;50"))</f>
        <v>-</v>
      </c>
      <c r="AL241" s="171" t="str">
        <f aca="false">IF(AL$236=0,"-",COUNTIFS(AL$186:AL$235,"&gt;39",AL$186:AL$235,"&lt;50"))</f>
        <v>-</v>
      </c>
      <c r="AM241" s="299"/>
      <c r="AN241" s="201"/>
      <c r="AO241" s="201"/>
      <c r="AP241" s="201"/>
      <c r="AQ241" s="201"/>
      <c r="AR241" s="201"/>
      <c r="AS241" s="201"/>
      <c r="AT241" s="201"/>
      <c r="AU241" s="201"/>
      <c r="AV241" s="201"/>
      <c r="AW241" s="201"/>
      <c r="AX241" s="201"/>
      <c r="AY241" s="201"/>
      <c r="AZ241" s="201"/>
      <c r="BA241" s="201"/>
      <c r="BB241" s="201"/>
      <c r="BC241" s="201"/>
      <c r="BD241" s="201"/>
      <c r="BE241" s="201"/>
      <c r="BF241" s="201"/>
      <c r="BG241" s="201"/>
      <c r="BH241" s="201"/>
      <c r="BI241" s="201"/>
      <c r="BJ241" s="201"/>
      <c r="BK241" s="201"/>
      <c r="BL241" s="201"/>
      <c r="BM241" s="201"/>
      <c r="BN241" s="201"/>
      <c r="BO241" s="201"/>
      <c r="BP241" s="201"/>
      <c r="BQ241" s="201"/>
      <c r="BR241" s="201"/>
      <c r="BS241" s="201"/>
      <c r="BT241" s="201"/>
      <c r="BU241" s="201"/>
      <c r="BV241" s="201"/>
      <c r="BW241" s="201"/>
      <c r="BX241" s="201"/>
      <c r="BY241" s="201"/>
      <c r="BZ241" s="201"/>
      <c r="CA241" s="201"/>
      <c r="CB241" s="201"/>
      <c r="CC241" s="201"/>
      <c r="CD241" s="201"/>
      <c r="CE241" s="201"/>
    </row>
    <row r="242" customFormat="false" ht="12.65" hidden="false" customHeight="false" outlineLevel="0" collapsed="false">
      <c r="A242" s="203"/>
      <c r="B242" s="204" t="s">
        <v>101</v>
      </c>
      <c r="C242" s="207"/>
      <c r="D242" s="270"/>
      <c r="E242" s="171" t="str">
        <f aca="false">IF(E$236=0,"-",COUNTIFS(E$186:E$235,"&gt;34",E$186:E$235,"&lt;40"))</f>
        <v>-</v>
      </c>
      <c r="F242" s="171" t="str">
        <f aca="false">IF(F$236=0,"-",COUNTIFS(F$186:F$235,"&gt;34",F$186:F$235,"&lt;40"))</f>
        <v>-</v>
      </c>
      <c r="G242" s="171" t="str">
        <f aca="false">IF(G$236=0,"-",COUNTIFS(G$186:G$235,"&gt;34",G$186:G$235,"&lt;40"))</f>
        <v>-</v>
      </c>
      <c r="H242" s="171" t="str">
        <f aca="false">IF(H$236=0,"-",COUNTIFS(H$186:H$235,"&gt;34",H$186:H$235,"&lt;40"))</f>
        <v>-</v>
      </c>
      <c r="I242" s="171" t="str">
        <f aca="false">IF(I$236=0,"-",COUNTIFS(I$186:I$235,"&gt;34",I$186:I$235,"&lt;40"))</f>
        <v>-</v>
      </c>
      <c r="J242" s="171" t="str">
        <f aca="false">IF(J$236=0,"-",COUNTIFS(J$186:J$235,"&gt;34",J$186:J$235,"&lt;40"))</f>
        <v>-</v>
      </c>
      <c r="K242" s="171" t="str">
        <f aca="false">IF(K$236=0,"-",COUNTIFS(K$186:K$235,"&gt;34",K$186:K$235,"&lt;40"))</f>
        <v>-</v>
      </c>
      <c r="L242" s="171" t="str">
        <f aca="false">IF(L$236=0,"-",COUNTIFS(L$186:L$235,"&gt;34",L$186:L$235,"&lt;40"))</f>
        <v>-</v>
      </c>
      <c r="M242" s="171" t="str">
        <f aca="false">IF(M$236=0,"-",COUNTIFS(M$186:M$235,"&gt;34",M$186:M$235,"&lt;40"))</f>
        <v>-</v>
      </c>
      <c r="N242" s="171" t="str">
        <f aca="false">IF(N$236=0,"-",COUNTIFS(N$186:N$235,"&gt;34",N$186:N$235,"&lt;40"))</f>
        <v>-</v>
      </c>
      <c r="O242" s="171" t="n">
        <f aca="false">IF(O$236=0,"-",COUNTIFS(O$186:O$235,"&gt;34",O$186:O$235,"&lt;40"))</f>
        <v>0</v>
      </c>
      <c r="P242" s="171" t="n">
        <f aca="false">IF(P$236=0,"-",COUNTIFS(P$186:P$235,"&gt;34",P$186:P$235,"&lt;40"))</f>
        <v>0</v>
      </c>
      <c r="Q242" s="171" t="str">
        <f aca="false">IF(Q$236=0,"-",COUNTIFS(Q$186:Q$235,"&gt;34",Q$186:Q$235,"&lt;40"))</f>
        <v>-</v>
      </c>
      <c r="R242" s="171" t="str">
        <f aca="false">IF(R$236=0,"-",COUNTIFS(R$186:R$235,"&gt;34",R$186:R$235,"&lt;40"))</f>
        <v>-</v>
      </c>
      <c r="S242" s="171" t="str">
        <f aca="false">IF(S$236=0,"-",COUNTIFS(S$186:S$235,"&gt;34",S$186:S$235,"&lt;40"))</f>
        <v>-</v>
      </c>
      <c r="T242" s="171" t="str">
        <f aca="false">IF(T$236=0,"-",COUNTIFS(T$186:T$235,"&gt;34",T$186:T$235,"&lt;40"))</f>
        <v>-</v>
      </c>
      <c r="U242" s="171" t="str">
        <f aca="false">IF(U$236=0,"-",COUNTIFS(U$186:U$235,"&gt;34",U$186:U$235,"&lt;40"))</f>
        <v>-</v>
      </c>
      <c r="V242" s="171" t="str">
        <f aca="false">IF(V$236=0,"-",COUNTIFS(V$186:V$235,"&gt;34",V$186:V$235,"&lt;40"))</f>
        <v>-</v>
      </c>
      <c r="W242" s="171" t="n">
        <f aca="false">IF(W$236=0,"-",COUNTIFS(W$186:W$235,"&gt;34",W$186:W$235,"&lt;40"))</f>
        <v>0</v>
      </c>
      <c r="X242" s="171" t="n">
        <f aca="false">IF(X$236=0,"-",COUNTIFS(X$186:X$235,"&gt;34",X$186:X$235,"&lt;40"))</f>
        <v>0</v>
      </c>
      <c r="Y242" s="171" t="n">
        <f aca="false">IF(Y$236=0,"-",COUNTIFS(Y$186:Y$235,"&gt;34",Y$186:Y$235,"&lt;40"))</f>
        <v>0</v>
      </c>
      <c r="Z242" s="171" t="n">
        <f aca="false">IF(Z$236=0,"-",COUNTIFS(Z$186:Z$235,"&gt;34",Z$186:Z$235,"&lt;40"))</f>
        <v>0</v>
      </c>
      <c r="AA242" s="171" t="n">
        <f aca="false">IF(AA$236=0,"-",COUNTIFS(AA$186:AA$235,"&gt;34",AA$186:AA$235,"&lt;40"))</f>
        <v>0</v>
      </c>
      <c r="AB242" s="171" t="n">
        <f aca="false">IF(AB$236=0,"-",COUNTIFS(AB$186:AB$235,"&gt;34",AB$186:AB$235,"&lt;40"))</f>
        <v>0</v>
      </c>
      <c r="AC242" s="171" t="str">
        <f aca="false">IF(AC$236=0,"-",COUNTIFS(AC$186:AC$235,"&gt;34",AC$186:AC$235,"&lt;40"))</f>
        <v>-</v>
      </c>
      <c r="AD242" s="171" t="str">
        <f aca="false">IF(AD$236=0,"-",COUNTIFS(AD$186:AD$235,"&gt;34",AD$186:AD$235,"&lt;40"))</f>
        <v>-</v>
      </c>
      <c r="AE242" s="171" t="n">
        <f aca="false">IF(AE$236=0,"-",COUNTIFS(AE$186:AE$235,"&gt;34",AE$186:AE$235,"&lt;40"))</f>
        <v>1</v>
      </c>
      <c r="AF242" s="171" t="str">
        <f aca="false">IF(AF$236=0,"-",COUNTIFS(AF$186:AF$235,"&gt;34",AF$186:AF$235,"&lt;40"))</f>
        <v>-</v>
      </c>
      <c r="AG242" s="171" t="str">
        <f aca="false">IF(AG$236=0,"-",COUNTIFS(AG$186:AG$235,"&gt;34",AG$186:AG$235,"&lt;40"))</f>
        <v>-</v>
      </c>
      <c r="AH242" s="171" t="str">
        <f aca="false">IF(AH$236=0,"-",COUNTIFS(AH$186:AH$235,"&gt;34",AH$186:AH$235,"&lt;40"))</f>
        <v>-</v>
      </c>
      <c r="AI242" s="171" t="str">
        <f aca="false">IF(AI$236=0,"-",COUNTIFS(AI$186:AI$235,"&gt;34",AI$186:AI$235,"&lt;40"))</f>
        <v>-</v>
      </c>
      <c r="AJ242" s="171" t="str">
        <f aca="false">IF(AJ$236=0,"-",COUNTIFS(AJ$186:AJ$235,"&gt;34",AJ$186:AJ$235,"&lt;40"))</f>
        <v>-</v>
      </c>
      <c r="AK242" s="171" t="str">
        <f aca="false">IF(AK$236=0,"-",COUNTIFS(AK$186:AK$235,"&gt;34",AK$186:AK$235,"&lt;40"))</f>
        <v>-</v>
      </c>
      <c r="AL242" s="171" t="str">
        <f aca="false">IF(AL$236=0,"-",COUNTIFS(AL$186:AL$235,"&gt;34",AL$186:AL$235,"&lt;40"))</f>
        <v>-</v>
      </c>
      <c r="AM242" s="299"/>
      <c r="AN242" s="201"/>
      <c r="AO242" s="201"/>
      <c r="AP242" s="201"/>
      <c r="AQ242" s="201"/>
      <c r="AR242" s="201"/>
      <c r="AS242" s="201"/>
      <c r="AT242" s="201"/>
      <c r="AU242" s="201"/>
      <c r="AV242" s="201"/>
      <c r="AW242" s="201"/>
      <c r="AX242" s="201"/>
      <c r="AY242" s="201"/>
      <c r="AZ242" s="201"/>
      <c r="BA242" s="201"/>
      <c r="BB242" s="201"/>
      <c r="BC242" s="201"/>
      <c r="BD242" s="201"/>
      <c r="BE242" s="201"/>
      <c r="BF242" s="201"/>
      <c r="BG242" s="201"/>
      <c r="BH242" s="201"/>
      <c r="BI242" s="201"/>
      <c r="BJ242" s="201"/>
      <c r="BK242" s="201"/>
      <c r="BL242" s="201"/>
      <c r="BM242" s="201"/>
      <c r="BN242" s="201"/>
      <c r="BO242" s="201"/>
      <c r="BP242" s="201"/>
      <c r="BQ242" s="201"/>
      <c r="BR242" s="201"/>
      <c r="BS242" s="201"/>
      <c r="BT242" s="201"/>
      <c r="BU242" s="201"/>
      <c r="BV242" s="201"/>
      <c r="BW242" s="201"/>
      <c r="BX242" s="201"/>
      <c r="BY242" s="201"/>
      <c r="BZ242" s="201"/>
      <c r="CA242" s="201"/>
      <c r="CB242" s="201"/>
      <c r="CC242" s="201"/>
      <c r="CD242" s="201"/>
      <c r="CE242" s="201"/>
    </row>
    <row r="243" customFormat="false" ht="12.65" hidden="false" customHeight="false" outlineLevel="0" collapsed="false">
      <c r="A243" s="203"/>
      <c r="B243" s="208" t="s">
        <v>102</v>
      </c>
      <c r="C243" s="211"/>
      <c r="D243" s="271"/>
      <c r="E243" s="171" t="str">
        <f aca="false">IF(E$236=0,"-",COUNTIFS(E$186:E$235,"&gt;19",E$186:E$235,"&lt;35"))</f>
        <v>-</v>
      </c>
      <c r="F243" s="171" t="str">
        <f aca="false">IF(F$236=0,"-",COUNTIFS(F$186:F$235,"&gt;19",F$186:F$235,"&lt;35"))</f>
        <v>-</v>
      </c>
      <c r="G243" s="171" t="str">
        <f aca="false">IF(G$236=0,"-",COUNTIFS(G$186:G$235,"&gt;19",G$186:G$235,"&lt;35"))</f>
        <v>-</v>
      </c>
      <c r="H243" s="171" t="str">
        <f aca="false">IF(H$236=0,"-",COUNTIFS(H$186:H$235,"&gt;19",H$186:H$235,"&lt;35"))</f>
        <v>-</v>
      </c>
      <c r="I243" s="171" t="str">
        <f aca="false">IF(I$236=0,"-",COUNTIFS(I$186:I$235,"&gt;19",I$186:I$235,"&lt;35"))</f>
        <v>-</v>
      </c>
      <c r="J243" s="171" t="str">
        <f aca="false">IF(J$236=0,"-",COUNTIFS(J$186:J$235,"&gt;19",J$186:J$235,"&lt;35"))</f>
        <v>-</v>
      </c>
      <c r="K243" s="171" t="str">
        <f aca="false">IF(K$236=0,"-",COUNTIFS(K$186:K$235,"&gt;19",K$186:K$235,"&lt;35"))</f>
        <v>-</v>
      </c>
      <c r="L243" s="171" t="str">
        <f aca="false">IF(L$236=0,"-",COUNTIFS(L$186:L$235,"&gt;19",L$186:L$235,"&lt;35"))</f>
        <v>-</v>
      </c>
      <c r="M243" s="171" t="str">
        <f aca="false">IF(M$236=0,"-",COUNTIFS(M$186:M$235,"&gt;19",M$186:M$235,"&lt;35"))</f>
        <v>-</v>
      </c>
      <c r="N243" s="171" t="str">
        <f aca="false">IF(N$236=0,"-",COUNTIFS(N$186:N$235,"&gt;19",N$186:N$235,"&lt;35"))</f>
        <v>-</v>
      </c>
      <c r="O243" s="171" t="n">
        <f aca="false">IF(O$236=0,"-",COUNTIFS(O$186:O$235,"&gt;19",O$186:O$235,"&lt;35"))</f>
        <v>0</v>
      </c>
      <c r="P243" s="171" t="n">
        <f aca="false">IF(P$236=0,"-",COUNTIFS(P$186:P$235,"&gt;19",P$186:P$235,"&lt;35"))</f>
        <v>0</v>
      </c>
      <c r="Q243" s="171" t="str">
        <f aca="false">IF(Q$236=0,"-",COUNTIFS(Q$186:Q$235,"&gt;19",Q$186:Q$235,"&lt;35"))</f>
        <v>-</v>
      </c>
      <c r="R243" s="171" t="str">
        <f aca="false">IF(R$236=0,"-",COUNTIFS(R$186:R$235,"&gt;19",R$186:R$235,"&lt;35"))</f>
        <v>-</v>
      </c>
      <c r="S243" s="171" t="str">
        <f aca="false">IF(S$236=0,"-",COUNTIFS(S$186:S$235,"&gt;19",S$186:S$235,"&lt;35"))</f>
        <v>-</v>
      </c>
      <c r="T243" s="171" t="str">
        <f aca="false">IF(T$236=0,"-",COUNTIFS(T$186:T$235,"&gt;19",T$186:T$235,"&lt;35"))</f>
        <v>-</v>
      </c>
      <c r="U243" s="171" t="str">
        <f aca="false">IF(U$236=0,"-",COUNTIFS(U$186:U$235,"&gt;19",U$186:U$235,"&lt;35"))</f>
        <v>-</v>
      </c>
      <c r="V243" s="171" t="str">
        <f aca="false">IF(V$236=0,"-",COUNTIFS(V$186:V$235,"&gt;19",V$186:V$235,"&lt;35"))</f>
        <v>-</v>
      </c>
      <c r="W243" s="171" t="n">
        <f aca="false">IF(W$236=0,"-",COUNTIFS(W$186:W$235,"&gt;19",W$186:W$235,"&lt;35"))</f>
        <v>0</v>
      </c>
      <c r="X243" s="171" t="n">
        <f aca="false">IF(X$236=0,"-",COUNTIFS(X$186:X$235,"&gt;19",X$186:X$235,"&lt;35"))</f>
        <v>0</v>
      </c>
      <c r="Y243" s="171" t="n">
        <f aca="false">IF(Y$236=0,"-",COUNTIFS(Y$186:Y$235,"&gt;19",Y$186:Y$235,"&lt;35"))</f>
        <v>0</v>
      </c>
      <c r="Z243" s="171" t="n">
        <f aca="false">IF(Z$236=0,"-",COUNTIFS(Z$186:Z$235,"&gt;19",Z$186:Z$235,"&lt;35"))</f>
        <v>0</v>
      </c>
      <c r="AA243" s="171" t="n">
        <f aca="false">IF(AA$236=0,"-",COUNTIFS(AA$186:AA$235,"&gt;19",AA$186:AA$235,"&lt;35"))</f>
        <v>0</v>
      </c>
      <c r="AB243" s="171" t="n">
        <f aca="false">IF(AB$236=0,"-",COUNTIFS(AB$186:AB$235,"&gt;19",AB$186:AB$235,"&lt;35"))</f>
        <v>1</v>
      </c>
      <c r="AC243" s="171" t="str">
        <f aca="false">IF(AC$236=0,"-",COUNTIFS(AC$186:AC$235,"&gt;19",AC$186:AC$235,"&lt;35"))</f>
        <v>-</v>
      </c>
      <c r="AD243" s="171" t="str">
        <f aca="false">IF(AD$236=0,"-",COUNTIFS(AD$186:AD$235,"&gt;19",AD$186:AD$235,"&lt;35"))</f>
        <v>-</v>
      </c>
      <c r="AE243" s="171" t="n">
        <f aca="false">IF(AE$236=0,"-",COUNTIFS(AE$186:AE$235,"&gt;19",AE$186:AE$235,"&lt;35"))</f>
        <v>1</v>
      </c>
      <c r="AF243" s="171" t="str">
        <f aca="false">IF(AF$236=0,"-",COUNTIFS(AF$186:AF$235,"&gt;19",AF$186:AF$235,"&lt;35"))</f>
        <v>-</v>
      </c>
      <c r="AG243" s="171" t="str">
        <f aca="false">IF(AG$236=0,"-",COUNTIFS(AG$186:AG$235,"&gt;19",AG$186:AG$235,"&lt;35"))</f>
        <v>-</v>
      </c>
      <c r="AH243" s="171" t="str">
        <f aca="false">IF(AH$236=0,"-",COUNTIFS(AH$186:AH$235,"&gt;19",AH$186:AH$235,"&lt;35"))</f>
        <v>-</v>
      </c>
      <c r="AI243" s="171" t="str">
        <f aca="false">IF(AI$236=0,"-",COUNTIFS(AI$186:AI$235,"&gt;19",AI$186:AI$235,"&lt;35"))</f>
        <v>-</v>
      </c>
      <c r="AJ243" s="171" t="str">
        <f aca="false">IF(AJ$236=0,"-",COUNTIFS(AJ$186:AJ$235,"&gt;19",AJ$186:AJ$235,"&lt;35"))</f>
        <v>-</v>
      </c>
      <c r="AK243" s="171" t="str">
        <f aca="false">IF(AK$236=0,"-",COUNTIFS(AK$186:AK$235,"&gt;19",AK$186:AK$235,"&lt;35"))</f>
        <v>-</v>
      </c>
      <c r="AL243" s="171" t="str">
        <f aca="false">IF(AL$236=0,"-",COUNTIFS(AL$186:AL$235,"&gt;19",AL$186:AL$235,"&lt;35"))</f>
        <v>-</v>
      </c>
      <c r="AM243" s="299"/>
      <c r="AN243" s="201"/>
      <c r="AO243" s="201"/>
      <c r="AP243" s="201"/>
      <c r="AQ243" s="201"/>
      <c r="AR243" s="201"/>
      <c r="AS243" s="201"/>
      <c r="AT243" s="201"/>
      <c r="AU243" s="201"/>
      <c r="AV243" s="201"/>
      <c r="AW243" s="201"/>
      <c r="AX243" s="201"/>
      <c r="AY243" s="201"/>
      <c r="AZ243" s="201"/>
      <c r="BA243" s="201"/>
      <c r="BB243" s="201"/>
      <c r="BC243" s="201"/>
      <c r="BD243" s="201"/>
      <c r="BE243" s="201"/>
      <c r="BF243" s="201"/>
      <c r="BG243" s="201"/>
      <c r="BH243" s="201"/>
      <c r="BI243" s="201"/>
      <c r="BJ243" s="201"/>
      <c r="BK243" s="201"/>
      <c r="BL243" s="201"/>
      <c r="BM243" s="201"/>
      <c r="BN243" s="201"/>
      <c r="BO243" s="201"/>
      <c r="BP243" s="201"/>
      <c r="BQ243" s="201"/>
      <c r="BR243" s="201"/>
      <c r="BS243" s="201"/>
      <c r="BT243" s="201"/>
      <c r="BU243" s="201"/>
      <c r="BV243" s="201"/>
      <c r="BW243" s="201"/>
      <c r="BX243" s="201"/>
      <c r="BY243" s="201"/>
      <c r="BZ243" s="201"/>
      <c r="CA243" s="201"/>
      <c r="CB243" s="201"/>
      <c r="CC243" s="201"/>
      <c r="CD243" s="201"/>
      <c r="CE243" s="201"/>
    </row>
    <row r="244" customFormat="false" ht="12.65" hidden="false" customHeight="false" outlineLevel="0" collapsed="false">
      <c r="A244" s="203"/>
      <c r="B244" s="212" t="s">
        <v>103</v>
      </c>
      <c r="C244" s="215"/>
      <c r="D244" s="272"/>
      <c r="E244" s="171" t="str">
        <f aca="false">IF(E$236=0,"-",COUNTIFS(E$186:E$235,"&gt;9",E$186:E$235,"&lt;20"))</f>
        <v>-</v>
      </c>
      <c r="F244" s="171" t="str">
        <f aca="false">IF(F$236=0,"-",COUNTIFS(F$186:F$235,"&gt;9",F$186:F$235,"&lt;20"))</f>
        <v>-</v>
      </c>
      <c r="G244" s="171" t="str">
        <f aca="false">IF(G$236=0,"-",COUNTIFS(G$186:G$235,"&gt;9",G$186:G$235,"&lt;20"))</f>
        <v>-</v>
      </c>
      <c r="H244" s="171" t="str">
        <f aca="false">IF(H$236=0,"-",COUNTIFS(H$186:H$235,"&gt;9",H$186:H$235,"&lt;20"))</f>
        <v>-</v>
      </c>
      <c r="I244" s="171" t="str">
        <f aca="false">IF(I$236=0,"-",COUNTIFS(I$186:I$235,"&gt;9",I$186:I$235,"&lt;20"))</f>
        <v>-</v>
      </c>
      <c r="J244" s="171" t="str">
        <f aca="false">IF(J$236=0,"-",COUNTIFS(J$186:J$235,"&gt;9",J$186:J$235,"&lt;20"))</f>
        <v>-</v>
      </c>
      <c r="K244" s="171" t="str">
        <f aca="false">IF(K$236=0,"-",COUNTIFS(K$186:K$235,"&gt;9",K$186:K$235,"&lt;20"))</f>
        <v>-</v>
      </c>
      <c r="L244" s="171" t="str">
        <f aca="false">IF(L$236=0,"-",COUNTIFS(L$186:L$235,"&gt;9",L$186:L$235,"&lt;20"))</f>
        <v>-</v>
      </c>
      <c r="M244" s="171" t="str">
        <f aca="false">IF(M$236=0,"-",COUNTIFS(M$186:M$235,"&gt;9",M$186:M$235,"&lt;20"))</f>
        <v>-</v>
      </c>
      <c r="N244" s="171" t="str">
        <f aca="false">IF(N$236=0,"-",COUNTIFS(N$186:N$235,"&gt;9",N$186:N$235,"&lt;20"))</f>
        <v>-</v>
      </c>
      <c r="O244" s="171" t="n">
        <f aca="false">IF(O$236=0,"-",COUNTIFS(O$186:O$235,"&gt;9",O$186:O$235,"&lt;20"))</f>
        <v>0</v>
      </c>
      <c r="P244" s="171" t="n">
        <f aca="false">IF(P$236=0,"-",COUNTIFS(P$186:P$235,"&gt;9",P$186:P$235,"&lt;20"))</f>
        <v>0</v>
      </c>
      <c r="Q244" s="171" t="str">
        <f aca="false">IF(Q$236=0,"-",COUNTIFS(Q$186:Q$235,"&gt;9",Q$186:Q$235,"&lt;20"))</f>
        <v>-</v>
      </c>
      <c r="R244" s="171" t="str">
        <f aca="false">IF(R$236=0,"-",COUNTIFS(R$186:R$235,"&gt;9",R$186:R$235,"&lt;20"))</f>
        <v>-</v>
      </c>
      <c r="S244" s="171" t="str">
        <f aca="false">IF(S$236=0,"-",COUNTIFS(S$186:S$235,"&gt;9",S$186:S$235,"&lt;20"))</f>
        <v>-</v>
      </c>
      <c r="T244" s="171" t="str">
        <f aca="false">IF(T$236=0,"-",COUNTIFS(T$186:T$235,"&gt;9",T$186:T$235,"&lt;20"))</f>
        <v>-</v>
      </c>
      <c r="U244" s="171" t="str">
        <f aca="false">IF(U$236=0,"-",COUNTIFS(U$186:U$235,"&gt;9",U$186:U$235,"&lt;20"))</f>
        <v>-</v>
      </c>
      <c r="V244" s="171" t="str">
        <f aca="false">IF(V$236=0,"-",COUNTIFS(V$186:V$235,"&gt;9",V$186:V$235,"&lt;20"))</f>
        <v>-</v>
      </c>
      <c r="W244" s="171" t="n">
        <f aca="false">IF(W$236=0,"-",COUNTIFS(W$186:W$235,"&gt;9",W$186:W$235,"&lt;20"))</f>
        <v>0</v>
      </c>
      <c r="X244" s="171" t="n">
        <f aca="false">IF(X$236=0,"-",COUNTIFS(X$186:X$235,"&gt;9",X$186:X$235,"&lt;20"))</f>
        <v>0</v>
      </c>
      <c r="Y244" s="171" t="n">
        <f aca="false">IF(Y$236=0,"-",COUNTIFS(Y$186:Y$235,"&gt;9",Y$186:Y$235,"&lt;20"))</f>
        <v>0</v>
      </c>
      <c r="Z244" s="171" t="n">
        <f aca="false">IF(Z$236=0,"-",COUNTIFS(Z$186:Z$235,"&gt;9",Z$186:Z$235,"&lt;20"))</f>
        <v>0</v>
      </c>
      <c r="AA244" s="171" t="n">
        <f aca="false">IF(AA$236=0,"-",COUNTIFS(AA$186:AA$235,"&gt;9",AA$186:AA$235,"&lt;20"))</f>
        <v>0</v>
      </c>
      <c r="AB244" s="171" t="n">
        <f aca="false">IF(AB$236=0,"-",COUNTIFS(AB$186:AB$235,"&gt;9",AB$186:AB$235,"&lt;20"))</f>
        <v>0</v>
      </c>
      <c r="AC244" s="171" t="str">
        <f aca="false">IF(AC$236=0,"-",COUNTIFS(AC$186:AC$235,"&gt;9",AC$186:AC$235,"&lt;20"))</f>
        <v>-</v>
      </c>
      <c r="AD244" s="171" t="str">
        <f aca="false">IF(AD$236=0,"-",COUNTIFS(AD$186:AD$235,"&gt;9",AD$186:AD$235,"&lt;20"))</f>
        <v>-</v>
      </c>
      <c r="AE244" s="171" t="n">
        <f aca="false">IF(AE$236=0,"-",COUNTIFS(AE$186:AE$235,"&gt;9",AE$186:AE$235,"&lt;20"))</f>
        <v>0</v>
      </c>
      <c r="AF244" s="171" t="str">
        <f aca="false">IF(AF$236=0,"-",COUNTIFS(AF$186:AF$235,"&gt;9",AF$186:AF$235,"&lt;20"))</f>
        <v>-</v>
      </c>
      <c r="AG244" s="171" t="str">
        <f aca="false">IF(AG$236=0,"-",COUNTIFS(AG$186:AG$235,"&gt;9",AG$186:AG$235,"&lt;20"))</f>
        <v>-</v>
      </c>
      <c r="AH244" s="171" t="str">
        <f aca="false">IF(AH$236=0,"-",COUNTIFS(AH$186:AH$235,"&gt;9",AH$186:AH$235,"&lt;20"))</f>
        <v>-</v>
      </c>
      <c r="AI244" s="171" t="str">
        <f aca="false">IF(AI$236=0,"-",COUNTIFS(AI$186:AI$235,"&gt;9",AI$186:AI$235,"&lt;20"))</f>
        <v>-</v>
      </c>
      <c r="AJ244" s="171" t="str">
        <f aca="false">IF(AJ$236=0,"-",COUNTIFS(AJ$186:AJ$235,"&gt;9",AJ$186:AJ$235,"&lt;20"))</f>
        <v>-</v>
      </c>
      <c r="AK244" s="171" t="str">
        <f aca="false">IF(AK$236=0,"-",COUNTIFS(AK$186:AK$235,"&gt;9",AK$186:AK$235,"&lt;20"))</f>
        <v>-</v>
      </c>
      <c r="AL244" s="171" t="str">
        <f aca="false">IF(AL$236=0,"-",COUNTIFS(AL$186:AL$235,"&gt;9",AL$186:AL$235,"&lt;20"))</f>
        <v>-</v>
      </c>
      <c r="AM244" s="299"/>
      <c r="AN244" s="201"/>
      <c r="AO244" s="201"/>
      <c r="AP244" s="201"/>
      <c r="AQ244" s="201"/>
      <c r="AR244" s="201"/>
      <c r="AS244" s="201"/>
      <c r="AT244" s="201"/>
      <c r="AU244" s="201"/>
      <c r="AV244" s="201"/>
      <c r="AW244" s="201"/>
      <c r="AX244" s="201"/>
      <c r="AY244" s="201"/>
      <c r="AZ244" s="201"/>
      <c r="BA244" s="201"/>
      <c r="BB244" s="201"/>
      <c r="BC244" s="201"/>
      <c r="BD244" s="201"/>
      <c r="BE244" s="201"/>
      <c r="BF244" s="201"/>
      <c r="BG244" s="201"/>
      <c r="BH244" s="201"/>
      <c r="BI244" s="201"/>
      <c r="BJ244" s="201"/>
      <c r="BK244" s="201"/>
      <c r="BL244" s="201"/>
      <c r="BM244" s="201"/>
      <c r="BN244" s="201"/>
      <c r="BO244" s="201"/>
      <c r="BP244" s="201"/>
      <c r="BQ244" s="201"/>
      <c r="BR244" s="201"/>
      <c r="BS244" s="201"/>
      <c r="BT244" s="201"/>
      <c r="BU244" s="201"/>
      <c r="BV244" s="201"/>
      <c r="BW244" s="201"/>
      <c r="BX244" s="201"/>
      <c r="BY244" s="201"/>
      <c r="BZ244" s="201"/>
      <c r="CA244" s="201"/>
      <c r="CB244" s="201"/>
      <c r="CC244" s="201"/>
      <c r="CD244" s="201"/>
      <c r="CE244" s="201"/>
    </row>
    <row r="245" customFormat="false" ht="12.65" hidden="false" customHeight="false" outlineLevel="0" collapsed="false">
      <c r="A245" s="203"/>
      <c r="B245" s="204" t="s">
        <v>104</v>
      </c>
      <c r="C245" s="207"/>
      <c r="D245" s="270"/>
      <c r="E245" s="171" t="str">
        <f aca="false">IF(E$236=0,"-",COUNTIFS(E$186:E$235,"&gt;=0",E$186:E$235,"&lt;10"))</f>
        <v>-</v>
      </c>
      <c r="F245" s="171" t="str">
        <f aca="false">IF(F$236=0,"-",COUNTIFS(F$186:F$235,"&gt;=0",F$186:F$235,"&lt;10"))</f>
        <v>-</v>
      </c>
      <c r="G245" s="171" t="str">
        <f aca="false">IF(G$236=0,"-",COUNTIFS(G$186:G$235,"&gt;=0",G$186:G$235,"&lt;10"))</f>
        <v>-</v>
      </c>
      <c r="H245" s="171" t="str">
        <f aca="false">IF(H$236=0,"-",COUNTIFS(H$186:H$235,"&gt;=0",H$186:H$235,"&lt;10"))</f>
        <v>-</v>
      </c>
      <c r="I245" s="171" t="str">
        <f aca="false">IF(I$236=0,"-",COUNTIFS(I$186:I$235,"&gt;=0",I$186:I$235,"&lt;10"))</f>
        <v>-</v>
      </c>
      <c r="J245" s="171" t="str">
        <f aca="false">IF(J$236=0,"-",COUNTIFS(J$186:J$235,"&gt;=0",J$186:J$235,"&lt;10"))</f>
        <v>-</v>
      </c>
      <c r="K245" s="171" t="str">
        <f aca="false">IF(K$236=0,"-",COUNTIFS(K$186:K$235,"&gt;=0",K$186:K$235,"&lt;10"))</f>
        <v>-</v>
      </c>
      <c r="L245" s="171" t="str">
        <f aca="false">IF(L$236=0,"-",COUNTIFS(L$186:L$235,"&gt;=0",L$186:L$235,"&lt;10"))</f>
        <v>-</v>
      </c>
      <c r="M245" s="171" t="str">
        <f aca="false">IF(M$236=0,"-",COUNTIFS(M$186:M$235,"&gt;=0",M$186:M$235,"&lt;10"))</f>
        <v>-</v>
      </c>
      <c r="N245" s="171" t="str">
        <f aca="false">IF(N$236=0,"-",COUNTIFS(N$186:N$235,"&gt;=0",N$186:N$235,"&lt;10"))</f>
        <v>-</v>
      </c>
      <c r="O245" s="171" t="n">
        <f aca="false">IF(O$236=0,"-",COUNTIFS(O$186:O$235,"&gt;=0",O$186:O$235,"&lt;10"))</f>
        <v>0</v>
      </c>
      <c r="P245" s="171" t="n">
        <f aca="false">IF(P$236=0,"-",COUNTIFS(P$186:P$235,"&gt;=0",P$186:P$235,"&lt;10"))</f>
        <v>0</v>
      </c>
      <c r="Q245" s="171" t="str">
        <f aca="false">IF(Q$236=0,"-",COUNTIFS(Q$186:Q$235,"&gt;=0",Q$186:Q$235,"&lt;10"))</f>
        <v>-</v>
      </c>
      <c r="R245" s="171" t="str">
        <f aca="false">IF(R$236=0,"-",COUNTIFS(R$186:R$235,"&gt;=0",R$186:R$235,"&lt;10"))</f>
        <v>-</v>
      </c>
      <c r="S245" s="171" t="str">
        <f aca="false">IF(S$236=0,"-",COUNTIFS(S$186:S$235,"&gt;=0",S$186:S$235,"&lt;10"))</f>
        <v>-</v>
      </c>
      <c r="T245" s="171" t="str">
        <f aca="false">IF(T$236=0,"-",COUNTIFS(T$186:T$235,"&gt;=0",T$186:T$235,"&lt;10"))</f>
        <v>-</v>
      </c>
      <c r="U245" s="171" t="str">
        <f aca="false">IF(U$236=0,"-",COUNTIFS(U$186:U$235,"&gt;=0",U$186:U$235,"&lt;10"))</f>
        <v>-</v>
      </c>
      <c r="V245" s="171" t="str">
        <f aca="false">IF(V$236=0,"-",COUNTIFS(V$186:V$235,"&gt;=0",V$186:V$235,"&lt;10"))</f>
        <v>-</v>
      </c>
      <c r="W245" s="171" t="n">
        <f aca="false">IF(W$236=0,"-",COUNTIFS(W$186:W$235,"&gt;=0",W$186:W$235,"&lt;10"))</f>
        <v>0</v>
      </c>
      <c r="X245" s="171" t="n">
        <f aca="false">IF(X$236=0,"-",COUNTIFS(X$186:X$235,"&gt;=0",X$186:X$235,"&lt;10"))</f>
        <v>0</v>
      </c>
      <c r="Y245" s="171" t="n">
        <f aca="false">IF(Y$236=0,"-",COUNTIFS(Y$186:Y$235,"&gt;=0",Y$186:Y$235,"&lt;10"))</f>
        <v>0</v>
      </c>
      <c r="Z245" s="171" t="n">
        <f aca="false">IF(Z$236=0,"-",COUNTIFS(Z$186:Z$235,"&gt;=0",Z$186:Z$235,"&lt;10"))</f>
        <v>0</v>
      </c>
      <c r="AA245" s="171" t="n">
        <f aca="false">IF(AA$236=0,"-",COUNTIFS(AA$186:AA$235,"&gt;=0",AA$186:AA$235,"&lt;10"))</f>
        <v>0</v>
      </c>
      <c r="AB245" s="171" t="n">
        <f aca="false">IF(AB$236=0,"-",COUNTIFS(AB$186:AB$235,"&gt;=0",AB$186:AB$235,"&lt;10"))</f>
        <v>1</v>
      </c>
      <c r="AC245" s="171" t="str">
        <f aca="false">IF(AC$236=0,"-",COUNTIFS(AC$186:AC$235,"&gt;=0",AC$186:AC$235,"&lt;10"))</f>
        <v>-</v>
      </c>
      <c r="AD245" s="171" t="str">
        <f aca="false">IF(AD$236=0,"-",COUNTIFS(AD$186:AD$235,"&gt;=0",AD$186:AD$235,"&lt;10"))</f>
        <v>-</v>
      </c>
      <c r="AE245" s="171" t="n">
        <f aca="false">IF(AE$236=0,"-",COUNTIFS(AE$186:AE$235,"&gt;=0",AE$186:AE$235,"&lt;10"))</f>
        <v>0</v>
      </c>
      <c r="AF245" s="171" t="str">
        <f aca="false">IF(AF$236=0,"-",COUNTIFS(AF$186:AF$235,"&gt;=0",AF$186:AF$235,"&lt;10"))</f>
        <v>-</v>
      </c>
      <c r="AG245" s="171" t="str">
        <f aca="false">IF(AG$236=0,"-",COUNTIFS(AG$186:AG$235,"&gt;=0",AG$186:AG$235,"&lt;10"))</f>
        <v>-</v>
      </c>
      <c r="AH245" s="171" t="str">
        <f aca="false">IF(AH$236=0,"-",COUNTIFS(AH$186:AH$235,"&gt;=0",AH$186:AH$235,"&lt;10"))</f>
        <v>-</v>
      </c>
      <c r="AI245" s="171" t="str">
        <f aca="false">IF(AI$236=0,"-",COUNTIFS(AI$186:AI$235,"&gt;=0",AI$186:AI$235,"&lt;10"))</f>
        <v>-</v>
      </c>
      <c r="AJ245" s="171" t="str">
        <f aca="false">IF(AJ$236=0,"-",COUNTIFS(AJ$186:AJ$235,"&gt;=0",AJ$186:AJ$235,"&lt;10"))</f>
        <v>-</v>
      </c>
      <c r="AK245" s="171" t="str">
        <f aca="false">IF(AK$236=0,"-",COUNTIFS(AK$186:AK$235,"&gt;=0",AK$186:AK$235,"&lt;10"))</f>
        <v>-</v>
      </c>
      <c r="AL245" s="171" t="str">
        <f aca="false">IF(AL$236=0,"-",COUNTIFS(AL$186:AL$235,"&gt;=0",AL$186:AL$235,"&lt;10"))</f>
        <v>-</v>
      </c>
      <c r="AM245" s="299"/>
      <c r="AN245" s="201"/>
      <c r="AO245" s="201"/>
      <c r="AP245" s="201"/>
      <c r="AQ245" s="201"/>
      <c r="AR245" s="201"/>
      <c r="AS245" s="201"/>
      <c r="AT245" s="201"/>
      <c r="AU245" s="201"/>
      <c r="AV245" s="201"/>
      <c r="AW245" s="201"/>
      <c r="AX245" s="201"/>
      <c r="AY245" s="201"/>
      <c r="AZ245" s="201"/>
      <c r="BA245" s="201"/>
      <c r="BB245" s="201"/>
      <c r="BC245" s="201"/>
      <c r="BD245" s="201"/>
      <c r="BE245" s="201"/>
      <c r="BF245" s="201"/>
      <c r="BG245" s="201"/>
      <c r="BH245" s="201"/>
      <c r="BI245" s="201"/>
      <c r="BJ245" s="201"/>
      <c r="BK245" s="201"/>
      <c r="BL245" s="201"/>
      <c r="BM245" s="201"/>
      <c r="BN245" s="201"/>
      <c r="BO245" s="201"/>
      <c r="BP245" s="201"/>
      <c r="BQ245" s="201"/>
      <c r="BR245" s="201"/>
      <c r="BS245" s="201"/>
      <c r="BT245" s="201"/>
      <c r="BU245" s="201"/>
      <c r="BV245" s="201"/>
      <c r="BW245" s="201"/>
      <c r="BX245" s="201"/>
      <c r="BY245" s="201"/>
      <c r="BZ245" s="201"/>
      <c r="CA245" s="201"/>
      <c r="CB245" s="201"/>
      <c r="CC245" s="201"/>
      <c r="CD245" s="201"/>
      <c r="CE245" s="201"/>
    </row>
    <row r="246" customFormat="false" ht="15" hidden="false" customHeight="false" outlineLevel="0" collapsed="false">
      <c r="A246" s="203"/>
      <c r="B246" s="216" t="s">
        <v>105</v>
      </c>
      <c r="C246" s="219"/>
      <c r="D246" s="273"/>
      <c r="E246" s="171" t="str">
        <f aca="false">IF(E$236=0,"-",SUM(E238:E245))</f>
        <v>-</v>
      </c>
      <c r="F246" s="171" t="str">
        <f aca="false">IF(F$236=0,"-",SUM(F238:F245))</f>
        <v>-</v>
      </c>
      <c r="G246" s="171" t="str">
        <f aca="false">IF(G$236=0,"-",SUM(G238:G245))</f>
        <v>-</v>
      </c>
      <c r="H246" s="171" t="str">
        <f aca="false">IF(H$236=0,"-",SUM(H238:H245))</f>
        <v>-</v>
      </c>
      <c r="I246" s="171" t="str">
        <f aca="false">IF(I$236=0,"-",SUM(I238:I245))</f>
        <v>-</v>
      </c>
      <c r="J246" s="171" t="str">
        <f aca="false">IF(J$236=0,"-",SUM(J238:J245))</f>
        <v>-</v>
      </c>
      <c r="K246" s="171" t="str">
        <f aca="false">IF(K$236=0,"-",SUM(K238:K245))</f>
        <v>-</v>
      </c>
      <c r="L246" s="171" t="str">
        <f aca="false">IF(L$236=0,"-",SUM(L238:L245))</f>
        <v>-</v>
      </c>
      <c r="M246" s="171" t="str">
        <f aca="false">IF(M$236=0,"-",SUM(M238:M245))</f>
        <v>-</v>
      </c>
      <c r="N246" s="171" t="str">
        <f aca="false">IF(N$236=0,"-",SUM(N238:N245))</f>
        <v>-</v>
      </c>
      <c r="O246" s="171" t="n">
        <f aca="false">IF(O$236=0,"-",SUM(O238:O245))</f>
        <v>38</v>
      </c>
      <c r="P246" s="171" t="n">
        <f aca="false">IF(P$236=0,"-",SUM(P238:P245))</f>
        <v>1</v>
      </c>
      <c r="Q246" s="171" t="str">
        <f aca="false">IF(Q$236=0,"-",SUM(Q238:Q245))</f>
        <v>-</v>
      </c>
      <c r="R246" s="171" t="str">
        <f aca="false">IF(R$236=0,"-",SUM(R238:R245))</f>
        <v>-</v>
      </c>
      <c r="S246" s="171" t="str">
        <f aca="false">IF(S$236=0,"-",SUM(S238:S245))</f>
        <v>-</v>
      </c>
      <c r="T246" s="171" t="str">
        <f aca="false">IF(T$236=0,"-",SUM(T238:T245))</f>
        <v>-</v>
      </c>
      <c r="U246" s="171" t="str">
        <f aca="false">IF(U$236=0,"-",SUM(U238:U245))</f>
        <v>-</v>
      </c>
      <c r="V246" s="171" t="str">
        <f aca="false">IF(V$236=0,"-",SUM(V238:V245))</f>
        <v>-</v>
      </c>
      <c r="W246" s="171" t="n">
        <f aca="false">IF(W$236=0,"-",SUM(W238:W245))</f>
        <v>16</v>
      </c>
      <c r="X246" s="171" t="n">
        <f aca="false">IF(X$236=0,"-",SUM(X238:X245))</f>
        <v>3</v>
      </c>
      <c r="Y246" s="171" t="n">
        <f aca="false">IF(Y$236=0,"-",SUM(Y238:Y245))</f>
        <v>3</v>
      </c>
      <c r="Z246" s="171" t="n">
        <f aca="false">IF(Z$236=0,"-",SUM(Z238:Z245))</f>
        <v>1</v>
      </c>
      <c r="AA246" s="171" t="n">
        <f aca="false">IF(AA$236=0,"-",SUM(AA238:AA245))</f>
        <v>5</v>
      </c>
      <c r="AB246" s="171" t="n">
        <f aca="false">IF(AB$236=0,"-",SUM(AB238:AB245))</f>
        <v>9</v>
      </c>
      <c r="AC246" s="171" t="str">
        <f aca="false">IF(AC$236=0,"-",SUM(AC238:AC245))</f>
        <v>-</v>
      </c>
      <c r="AD246" s="171" t="str">
        <f aca="false">IF(AD$236=0,"-",SUM(AD238:AD245))</f>
        <v>-</v>
      </c>
      <c r="AE246" s="171" t="n">
        <f aca="false">IF(AE$236=0,"-",SUM(AE238:AE245))</f>
        <v>18</v>
      </c>
      <c r="AF246" s="171" t="str">
        <f aca="false">IF(AF$236=0,"-",SUM(AF238:AF245))</f>
        <v>-</v>
      </c>
      <c r="AG246" s="171" t="str">
        <f aca="false">IF(AG$236=0,"-",SUM(AG238:AG245))</f>
        <v>-</v>
      </c>
      <c r="AH246" s="171" t="str">
        <f aca="false">IF(AH$236=0,"-",SUM(AH238:AH245))</f>
        <v>-</v>
      </c>
      <c r="AI246" s="171" t="str">
        <f aca="false">IF(AI$236=0,"-",SUM(AI238:AI245))</f>
        <v>-</v>
      </c>
      <c r="AJ246" s="171" t="str">
        <f aca="false">IF(AJ$236=0,"-",SUM(AJ238:AJ245))</f>
        <v>-</v>
      </c>
      <c r="AK246" s="171" t="str">
        <f aca="false">IF(AK$236=0,"-",SUM(AK238:AK245))</f>
        <v>-</v>
      </c>
      <c r="AL246" s="171" t="str">
        <f aca="false">IF(AL$236=0,"-",SUM(AL238:AL245))</f>
        <v>-</v>
      </c>
      <c r="AM246" s="299"/>
      <c r="AN246" s="201"/>
      <c r="AO246" s="201"/>
      <c r="AP246" s="201"/>
      <c r="AQ246" s="201"/>
      <c r="AR246" s="201"/>
      <c r="AS246" s="201"/>
      <c r="AT246" s="201"/>
      <c r="AU246" s="201"/>
      <c r="AV246" s="201"/>
      <c r="AW246" s="201"/>
      <c r="AX246" s="201"/>
      <c r="AY246" s="201"/>
      <c r="AZ246" s="201"/>
      <c r="BA246" s="201"/>
      <c r="BB246" s="201"/>
      <c r="BC246" s="201"/>
      <c r="BD246" s="201"/>
      <c r="BE246" s="201"/>
      <c r="BF246" s="201"/>
      <c r="BG246" s="201"/>
      <c r="BH246" s="201"/>
      <c r="BI246" s="201"/>
      <c r="BJ246" s="201"/>
      <c r="BK246" s="201"/>
      <c r="BL246" s="201"/>
      <c r="BM246" s="201"/>
      <c r="BN246" s="201"/>
      <c r="BO246" s="201"/>
      <c r="BP246" s="201"/>
      <c r="BQ246" s="201"/>
      <c r="BR246" s="201"/>
      <c r="BS246" s="201"/>
      <c r="BT246" s="201"/>
      <c r="BU246" s="201"/>
      <c r="BV246" s="201"/>
      <c r="BW246" s="201"/>
      <c r="BX246" s="201"/>
      <c r="BY246" s="201"/>
      <c r="BZ246" s="201"/>
      <c r="CA246" s="201"/>
      <c r="CB246" s="201"/>
      <c r="CC246" s="201"/>
      <c r="CD246" s="201"/>
      <c r="CE246" s="201"/>
    </row>
    <row r="247" customFormat="false" ht="15" hidden="false" customHeight="false" outlineLevel="0" collapsed="false">
      <c r="A247" s="203"/>
      <c r="B247" s="216" t="s">
        <v>7</v>
      </c>
      <c r="C247" s="219"/>
      <c r="D247" s="273"/>
      <c r="E247" s="171" t="str">
        <f aca="false">IF(OR($B$186="",E236=0),"-",50-COUNTIF($B$186:$B$235,""))</f>
        <v>-</v>
      </c>
      <c r="F247" s="171" t="str">
        <f aca="false">IF(OR($B$186="",F236=0),"-",50-COUNTIF($B$186:$B$235,""))</f>
        <v>-</v>
      </c>
      <c r="G247" s="171" t="str">
        <f aca="false">IF(OR($B$186="",G236=0),"-",50-COUNTIF($B$186:$B$235,""))</f>
        <v>-</v>
      </c>
      <c r="H247" s="171" t="str">
        <f aca="false">IF(OR($B$186="",H236=0),"-",50-COUNTIF($B$186:$B$235,""))</f>
        <v>-</v>
      </c>
      <c r="I247" s="171" t="str">
        <f aca="false">IF(OR($B$186="",I236=0),"-",50-COUNTIF($B$186:$B$235,""))</f>
        <v>-</v>
      </c>
      <c r="J247" s="171" t="str">
        <f aca="false">IF(OR($B$186="",J236=0),"-",50-COUNTIF($B$186:$B$235,""))</f>
        <v>-</v>
      </c>
      <c r="K247" s="171" t="str">
        <f aca="false">IF(OR($B$186="",K236=0),"-",50-COUNTIF($B$186:$B$235,""))</f>
        <v>-</v>
      </c>
      <c r="L247" s="171" t="str">
        <f aca="false">IF(OR($B$186="",L236=0),"-",50-COUNTIF($B$186:$B$235,""))</f>
        <v>-</v>
      </c>
      <c r="M247" s="171" t="str">
        <f aca="false">IF(OR($B$186="",M236=0),"-",50-COUNTIF($B$186:$B$235,""))</f>
        <v>-</v>
      </c>
      <c r="N247" s="171" t="str">
        <f aca="false">IF(OR($B$186="",N236=0),"-",50-COUNTIF($B$186:$B$235,""))</f>
        <v>-</v>
      </c>
      <c r="O247" s="171" t="n">
        <f aca="false">IF(OR($B$186="",O236=0),"-",50-COUNTIF($B$186:$B$235,""))</f>
        <v>40</v>
      </c>
      <c r="P247" s="171" t="n">
        <f aca="false">IF(OR($B$186="",P236=0),"-",50-COUNTIF($B$186:$B$235,""))</f>
        <v>40</v>
      </c>
      <c r="Q247" s="171" t="str">
        <f aca="false">IF(OR($B$186="",Q236=0),"-",50-COUNTIF($B$186:$B$235,""))</f>
        <v>-</v>
      </c>
      <c r="R247" s="171" t="str">
        <f aca="false">IF(OR($B$186="",R236=0),"-",50-COUNTIF($B$186:$B$235,""))</f>
        <v>-</v>
      </c>
      <c r="S247" s="171" t="str">
        <f aca="false">IF(OR($B$186="",S236=0),"-",50-COUNTIF($B$186:$B$235,""))</f>
        <v>-</v>
      </c>
      <c r="T247" s="171" t="str">
        <f aca="false">IF(OR($B$186="",T236=0),"-",50-COUNTIF($B$186:$B$235,""))</f>
        <v>-</v>
      </c>
      <c r="U247" s="171" t="str">
        <f aca="false">IF(OR($B$186="",U236=0),"-",50-COUNTIF($B$186:$B$235,""))</f>
        <v>-</v>
      </c>
      <c r="V247" s="171" t="str">
        <f aca="false">IF(OR($B$186="",V236=0),"-",50-COUNTIF($B$186:$B$235,""))</f>
        <v>-</v>
      </c>
      <c r="W247" s="171" t="n">
        <f aca="false">IF(OR($B$186="",W236=0),"-",50-COUNTIF($B$186:$B$235,""))</f>
        <v>40</v>
      </c>
      <c r="X247" s="171" t="n">
        <f aca="false">IF(OR($B$186="",X236=0),"-",50-COUNTIF($B$186:$B$235,""))</f>
        <v>40</v>
      </c>
      <c r="Y247" s="171" t="n">
        <f aca="false">IF(OR($B$186="",Y236=0),"-",50-COUNTIF($B$186:$B$235,""))</f>
        <v>40</v>
      </c>
      <c r="Z247" s="171" t="n">
        <f aca="false">IF(OR($B$186="",Z236=0),"-",50-COUNTIF($B$186:$B$235,""))</f>
        <v>40</v>
      </c>
      <c r="AA247" s="171" t="n">
        <f aca="false">IF(OR($B$186="",AA236=0),"-",50-COUNTIF($B$186:$B$235,""))</f>
        <v>40</v>
      </c>
      <c r="AB247" s="171" t="n">
        <f aca="false">IF(OR($B$186="",AB236=0),"-",50-COUNTIF($B$186:$B$235,""))</f>
        <v>40</v>
      </c>
      <c r="AC247" s="171" t="str">
        <f aca="false">IF(OR($B$186="",AC236=0),"-",50-COUNTIF($B$186:$B$235,""))</f>
        <v>-</v>
      </c>
      <c r="AD247" s="171" t="str">
        <f aca="false">IF(OR($B$186="",AD236=0),"-",50-COUNTIF($B$186:$B$235,""))</f>
        <v>-</v>
      </c>
      <c r="AE247" s="171" t="n">
        <f aca="false">IF(OR($B$186="",AE236=0),"-",50-COUNTIF($B$186:$B$235,""))</f>
        <v>40</v>
      </c>
      <c r="AF247" s="171" t="str">
        <f aca="false">IF(OR($B$186="",AF236=0),"-",50-COUNTIF($B$186:$B$235,""))</f>
        <v>-</v>
      </c>
      <c r="AG247" s="171" t="str">
        <f aca="false">IF(OR($B$186="",AG236=0),"-",50-COUNTIF($B$186:$B$235,""))</f>
        <v>-</v>
      </c>
      <c r="AH247" s="171" t="str">
        <f aca="false">IF(OR($B$186="",AH236=0),"-",50-COUNTIF($B$186:$B$235,""))</f>
        <v>-</v>
      </c>
      <c r="AI247" s="171" t="str">
        <f aca="false">IF(OR($B$186="",AI236=0),"-",50-COUNTIF($B$186:$B$235,""))</f>
        <v>-</v>
      </c>
      <c r="AJ247" s="171" t="str">
        <f aca="false">IF(OR($B$186="",AJ236=0),"-",50-COUNTIF($B$186:$B$235,""))</f>
        <v>-</v>
      </c>
      <c r="AK247" s="171" t="str">
        <f aca="false">IF(OR($B$186="",AK236=0),"-",50-COUNTIF($B$186:$B$235,""))</f>
        <v>-</v>
      </c>
      <c r="AL247" s="171" t="str">
        <f aca="false">IF(OR($B$186="",AL236=0),"-",50-COUNTIF($B$186:$B$235,""))</f>
        <v>-</v>
      </c>
      <c r="AM247" s="299"/>
      <c r="AN247" s="201"/>
      <c r="AO247" s="201"/>
      <c r="AP247" s="201"/>
      <c r="AQ247" s="201"/>
      <c r="AR247" s="201"/>
      <c r="AS247" s="201"/>
      <c r="AT247" s="201"/>
      <c r="AU247" s="201"/>
      <c r="AV247" s="201"/>
      <c r="AW247" s="201"/>
      <c r="AX247" s="201"/>
      <c r="AY247" s="201"/>
      <c r="AZ247" s="201"/>
      <c r="BA247" s="201"/>
      <c r="BB247" s="201"/>
      <c r="BC247" s="201"/>
      <c r="BD247" s="201"/>
      <c r="BE247" s="201"/>
      <c r="BF247" s="201"/>
      <c r="BG247" s="201"/>
      <c r="BH247" s="201"/>
      <c r="BI247" s="201"/>
      <c r="BJ247" s="201"/>
      <c r="BK247" s="201"/>
      <c r="BL247" s="201"/>
      <c r="BM247" s="201"/>
      <c r="BN247" s="201"/>
      <c r="BO247" s="201"/>
      <c r="BP247" s="201"/>
      <c r="BQ247" s="201"/>
      <c r="BR247" s="201"/>
      <c r="BS247" s="201"/>
      <c r="BT247" s="201"/>
      <c r="BU247" s="201"/>
      <c r="BV247" s="201"/>
      <c r="BW247" s="201"/>
      <c r="BX247" s="201"/>
      <c r="BY247" s="201"/>
      <c r="BZ247" s="201"/>
      <c r="CA247" s="201"/>
      <c r="CB247" s="201"/>
      <c r="CC247" s="201"/>
      <c r="CD247" s="201"/>
      <c r="CE247" s="201"/>
    </row>
    <row r="248" customFormat="false" ht="14.15" hidden="false" customHeight="false" outlineLevel="0" collapsed="false">
      <c r="A248" s="203"/>
      <c r="B248" s="216" t="s">
        <v>106</v>
      </c>
      <c r="C248" s="219"/>
      <c r="D248" s="273"/>
      <c r="E248" s="171" t="str">
        <f aca="false">IF(E$236=0,"-",SUM(E238:E242))</f>
        <v>-</v>
      </c>
      <c r="F248" s="171" t="str">
        <f aca="false">IF(F$236=0,"-",SUM(F238:F242))</f>
        <v>-</v>
      </c>
      <c r="G248" s="171" t="str">
        <f aca="false">IF(G$236=0,"-",SUM(G238:G242))</f>
        <v>-</v>
      </c>
      <c r="H248" s="171" t="str">
        <f aca="false">IF(H$236=0,"-",SUM(H238:H242))</f>
        <v>-</v>
      </c>
      <c r="I248" s="171" t="str">
        <f aca="false">IF(I$236=0,"-",SUM(I238:I242))</f>
        <v>-</v>
      </c>
      <c r="J248" s="171" t="str">
        <f aca="false">IF(J$236=0,"-",SUM(J238:J242))</f>
        <v>-</v>
      </c>
      <c r="K248" s="171" t="str">
        <f aca="false">IF(K$236=0,"-",SUM(K238:K242))</f>
        <v>-</v>
      </c>
      <c r="L248" s="171" t="str">
        <f aca="false">IF(L$236=0,"-",SUM(L238:L242))</f>
        <v>-</v>
      </c>
      <c r="M248" s="171" t="str">
        <f aca="false">IF(M$236=0,"-",SUM(M238:M242))</f>
        <v>-</v>
      </c>
      <c r="N248" s="171" t="str">
        <f aca="false">IF(N$236=0,"-",SUM(N238:N242))</f>
        <v>-</v>
      </c>
      <c r="O248" s="171" t="n">
        <f aca="false">IF(O$236=0,"-",SUM(O238:O242))</f>
        <v>38</v>
      </c>
      <c r="P248" s="171" t="n">
        <f aca="false">IF(P$236=0,"-",SUM(P238:P242))</f>
        <v>1</v>
      </c>
      <c r="Q248" s="171" t="str">
        <f aca="false">IF(Q$236=0,"-",SUM(Q238:Q242))</f>
        <v>-</v>
      </c>
      <c r="R248" s="171" t="str">
        <f aca="false">IF(R$236=0,"-",SUM(R238:R242))</f>
        <v>-</v>
      </c>
      <c r="S248" s="171" t="str">
        <f aca="false">IF(S$236=0,"-",SUM(S238:S242))</f>
        <v>-</v>
      </c>
      <c r="T248" s="171" t="str">
        <f aca="false">IF(T$236=0,"-",SUM(T238:T242))</f>
        <v>-</v>
      </c>
      <c r="U248" s="171" t="str">
        <f aca="false">IF(U$236=0,"-",SUM(U238:U242))</f>
        <v>-</v>
      </c>
      <c r="V248" s="171" t="str">
        <f aca="false">IF(V$236=0,"-",SUM(V238:V242))</f>
        <v>-</v>
      </c>
      <c r="W248" s="171" t="n">
        <f aca="false">IF(W$236=0,"-",SUM(W238:W242))</f>
        <v>16</v>
      </c>
      <c r="X248" s="171" t="n">
        <f aca="false">IF(X$236=0,"-",SUM(X238:X242))</f>
        <v>3</v>
      </c>
      <c r="Y248" s="171" t="n">
        <f aca="false">IF(Y$236=0,"-",SUM(Y238:Y242))</f>
        <v>3</v>
      </c>
      <c r="Z248" s="171" t="n">
        <f aca="false">IF(Z$236=0,"-",SUM(Z238:Z242))</f>
        <v>1</v>
      </c>
      <c r="AA248" s="171" t="n">
        <f aca="false">IF(AA$236=0,"-",SUM(AA238:AA242))</f>
        <v>5</v>
      </c>
      <c r="AB248" s="171" t="n">
        <f aca="false">IF(AB$236=0,"-",SUM(AB238:AB242))</f>
        <v>7</v>
      </c>
      <c r="AC248" s="171" t="str">
        <f aca="false">IF(AC$236=0,"-",SUM(AC238:AC242))</f>
        <v>-</v>
      </c>
      <c r="AD248" s="171" t="str">
        <f aca="false">IF(AD$236=0,"-",SUM(AD238:AD242))</f>
        <v>-</v>
      </c>
      <c r="AE248" s="171" t="n">
        <f aca="false">IF(AE$236=0,"-",SUM(AE238:AE242))</f>
        <v>17</v>
      </c>
      <c r="AF248" s="171" t="str">
        <f aca="false">IF(AF$236=0,"-",SUM(AF238:AF242))</f>
        <v>-</v>
      </c>
      <c r="AG248" s="171" t="str">
        <f aca="false">IF(AG$236=0,"-",SUM(AG238:AG242))</f>
        <v>-</v>
      </c>
      <c r="AH248" s="171" t="str">
        <f aca="false">IF(AH$236=0,"-",SUM(AH238:AH242))</f>
        <v>-</v>
      </c>
      <c r="AI248" s="171" t="str">
        <f aca="false">IF(AI$236=0,"-",SUM(AI238:AI242))</f>
        <v>-</v>
      </c>
      <c r="AJ248" s="171" t="str">
        <f aca="false">IF(AJ$236=0,"-",SUM(AJ238:AJ242))</f>
        <v>-</v>
      </c>
      <c r="AK248" s="171" t="str">
        <f aca="false">IF(AK$236=0,"-",SUM(AK238:AK242))</f>
        <v>-</v>
      </c>
      <c r="AL248" s="171" t="str">
        <f aca="false">IF(AL$236=0,"-",SUM(AL238:AL242))</f>
        <v>-</v>
      </c>
      <c r="AM248" s="299"/>
      <c r="AN248" s="201"/>
      <c r="AO248" s="201"/>
      <c r="AP248" s="201"/>
      <c r="AQ248" s="201"/>
      <c r="AR248" s="201"/>
      <c r="AS248" s="201"/>
      <c r="AT248" s="201"/>
      <c r="AU248" s="201"/>
      <c r="AV248" s="201"/>
      <c r="AW248" s="201"/>
      <c r="AX248" s="201"/>
      <c r="AY248" s="201"/>
      <c r="AZ248" s="201"/>
      <c r="BA248" s="201"/>
      <c r="BB248" s="201"/>
      <c r="BC248" s="201"/>
      <c r="BD248" s="201"/>
      <c r="BE248" s="201"/>
      <c r="BF248" s="201"/>
      <c r="BG248" s="201"/>
      <c r="BH248" s="201"/>
      <c r="BI248" s="201"/>
      <c r="BJ248" s="201"/>
      <c r="BK248" s="201"/>
      <c r="BL248" s="201"/>
      <c r="BM248" s="201"/>
      <c r="BN248" s="201"/>
      <c r="BO248" s="201"/>
      <c r="BP248" s="201"/>
      <c r="BQ248" s="201"/>
      <c r="BR248" s="201"/>
      <c r="BS248" s="201"/>
      <c r="BT248" s="201"/>
      <c r="BU248" s="201"/>
      <c r="BV248" s="201"/>
      <c r="BW248" s="201"/>
      <c r="BX248" s="201"/>
      <c r="BY248" s="201"/>
      <c r="BZ248" s="201"/>
      <c r="CA248" s="201"/>
      <c r="CB248" s="201"/>
      <c r="CC248" s="201"/>
      <c r="CD248" s="201"/>
      <c r="CE248" s="201"/>
    </row>
    <row r="249" customFormat="false" ht="14.15" hidden="false" customHeight="false" outlineLevel="0" collapsed="false">
      <c r="A249" s="203"/>
      <c r="B249" s="216" t="s">
        <v>107</v>
      </c>
      <c r="C249" s="219"/>
      <c r="D249" s="273"/>
      <c r="E249" s="220" t="str">
        <f aca="false">IF(OR(E$236=0,E$236="-"),"-",E248/E246)</f>
        <v>-</v>
      </c>
      <c r="F249" s="220" t="str">
        <f aca="false">IF(OR(F$236=0,F$236="-"),"-",F248/F246)</f>
        <v>-</v>
      </c>
      <c r="G249" s="220" t="str">
        <f aca="false">IF(OR(G$236=0,G$236="-"),"-",G248/G246)</f>
        <v>-</v>
      </c>
      <c r="H249" s="220" t="str">
        <f aca="false">IF(OR(H$236=0,H$236="-"),"-",H248/H246)</f>
        <v>-</v>
      </c>
      <c r="I249" s="220" t="str">
        <f aca="false">IF(OR(I$236=0,I$236="-"),"-",I248/I246)</f>
        <v>-</v>
      </c>
      <c r="J249" s="220" t="str">
        <f aca="false">IF(OR(J$236=0,J$236="-"),"-",J248/J246)</f>
        <v>-</v>
      </c>
      <c r="K249" s="220" t="str">
        <f aca="false">IF(OR(K$236=0,K$236="-"),"-",K248/K246)</f>
        <v>-</v>
      </c>
      <c r="L249" s="220" t="str">
        <f aca="false">IF(OR(L$236=0,L$236="-"),"-",L248/L246)</f>
        <v>-</v>
      </c>
      <c r="M249" s="220" t="str">
        <f aca="false">IF(OR(M$236=0,M$236="-"),"-",M248/M246)</f>
        <v>-</v>
      </c>
      <c r="N249" s="220" t="str">
        <f aca="false">IF(OR(N$236=0,N$236="-"),"-",N248/N246)</f>
        <v>-</v>
      </c>
      <c r="O249" s="220" t="n">
        <f aca="false">IF(OR(O$236=0,O$236="-"),"-",O248/O246)</f>
        <v>1</v>
      </c>
      <c r="P249" s="220" t="n">
        <f aca="false">IF(OR(P$236=0,P$236="-"),"-",P248/P246)</f>
        <v>1</v>
      </c>
      <c r="Q249" s="220" t="str">
        <f aca="false">IF(OR(Q$236=0,Q$236="-"),"-",Q248/Q246)</f>
        <v>-</v>
      </c>
      <c r="R249" s="220" t="str">
        <f aca="false">IF(OR(R$236=0,R$236="-"),"-",R248/R246)</f>
        <v>-</v>
      </c>
      <c r="S249" s="220" t="str">
        <f aca="false">IF(OR(S$236=0,S$236="-"),"-",S248/S246)</f>
        <v>-</v>
      </c>
      <c r="T249" s="220" t="str">
        <f aca="false">IF(OR(T$236=0,T$236="-"),"-",T248/T246)</f>
        <v>-</v>
      </c>
      <c r="U249" s="220" t="str">
        <f aca="false">IF(OR(U$236=0,U$236="-"),"-",U248/U246)</f>
        <v>-</v>
      </c>
      <c r="V249" s="220" t="str">
        <f aca="false">IF(OR(V$236=0,V$236="-"),"-",V248/V246)</f>
        <v>-</v>
      </c>
      <c r="W249" s="220" t="n">
        <f aca="false">IF(OR(W$236=0,W$236="-"),"-",W248/W246)</f>
        <v>1</v>
      </c>
      <c r="X249" s="220" t="n">
        <f aca="false">IF(OR(X$236=0,X$236="-"),"-",X248/X246)</f>
        <v>1</v>
      </c>
      <c r="Y249" s="220" t="n">
        <f aca="false">IF(OR(Y$236=0,Y$236="-"),"-",Y248/Y246)</f>
        <v>1</v>
      </c>
      <c r="Z249" s="220" t="n">
        <f aca="false">IF(OR(Z$236=0,Z$236="-"),"-",Z248/Z246)</f>
        <v>1</v>
      </c>
      <c r="AA249" s="220" t="n">
        <f aca="false">IF(OR(AA$236=0,AA$236="-"),"-",AA248/AA246)</f>
        <v>1</v>
      </c>
      <c r="AB249" s="220" t="n">
        <f aca="false">IF(OR(AB$236=0,AB$236="-"),"-",AB248/AB246)</f>
        <v>0.777777777777778</v>
      </c>
      <c r="AC249" s="220" t="str">
        <f aca="false">IF(OR(AC$236=0,AC$236="-"),"-",AC248/AC246)</f>
        <v>-</v>
      </c>
      <c r="AD249" s="220" t="str">
        <f aca="false">IF(OR(AD$236=0,AD$236="-"),"-",AD248/AD246)</f>
        <v>-</v>
      </c>
      <c r="AE249" s="220" t="n">
        <f aca="false">IF(OR(AE$236=0,AE$236="-"),"-",AE248/AE246)</f>
        <v>0.944444444444444</v>
      </c>
      <c r="AF249" s="220" t="str">
        <f aca="false">IF(OR(AF$236=0,AF$236="-"),"-",AF248/AF246)</f>
        <v>-</v>
      </c>
      <c r="AG249" s="220" t="str">
        <f aca="false">IF(OR(AG$236=0,AG$236="-"),"-",AG248/AG246)</f>
        <v>-</v>
      </c>
      <c r="AH249" s="220" t="str">
        <f aca="false">IF(OR(AH$236=0,AH$236="-"),"-",AH248/AH246)</f>
        <v>-</v>
      </c>
      <c r="AI249" s="220" t="str">
        <f aca="false">IF(OR(AI$236=0,AI$236="-"),"-",AI248/AI246)</f>
        <v>-</v>
      </c>
      <c r="AJ249" s="220" t="str">
        <f aca="false">IF(OR(AJ$236=0,AJ$236="-"),"-",AJ248/AJ246)</f>
        <v>-</v>
      </c>
      <c r="AK249" s="220" t="str">
        <f aca="false">IF(OR(AK$236=0,AK$236="-"),"-",AK248/AK246)</f>
        <v>-</v>
      </c>
      <c r="AL249" s="220" t="str">
        <f aca="false">IF(OR(AL$236=0,AL$236="-"),"-",AL248/AL246)</f>
        <v>-</v>
      </c>
      <c r="AM249" s="299"/>
      <c r="AN249" s="201"/>
      <c r="AO249" s="201"/>
      <c r="AP249" s="201"/>
      <c r="AQ249" s="201"/>
      <c r="AR249" s="201"/>
      <c r="AS249" s="201"/>
      <c r="AT249" s="201"/>
      <c r="AU249" s="201"/>
      <c r="AV249" s="201"/>
      <c r="AW249" s="201"/>
      <c r="AX249" s="201"/>
      <c r="AY249" s="201"/>
      <c r="AZ249" s="201"/>
      <c r="BA249" s="201"/>
      <c r="BB249" s="201"/>
      <c r="BC249" s="201"/>
      <c r="BD249" s="201"/>
      <c r="BE249" s="201"/>
      <c r="BF249" s="201"/>
      <c r="BG249" s="201"/>
      <c r="BH249" s="201"/>
      <c r="BI249" s="201"/>
      <c r="BJ249" s="201"/>
      <c r="BK249" s="201"/>
      <c r="BL249" s="201"/>
      <c r="BM249" s="201"/>
      <c r="BN249" s="201"/>
      <c r="BO249" s="201"/>
      <c r="BP249" s="201"/>
      <c r="BQ249" s="201"/>
      <c r="BR249" s="201"/>
      <c r="BS249" s="201"/>
      <c r="BT249" s="201"/>
      <c r="BU249" s="201"/>
      <c r="BV249" s="201"/>
      <c r="BW249" s="201"/>
      <c r="BX249" s="201"/>
      <c r="BY249" s="201"/>
      <c r="BZ249" s="201"/>
      <c r="CA249" s="201"/>
      <c r="CB249" s="201"/>
      <c r="CC249" s="201"/>
      <c r="CD249" s="201"/>
      <c r="CE249" s="201"/>
    </row>
    <row r="250" customFormat="false" ht="15" hidden="false" customHeight="false" outlineLevel="0" collapsed="false">
      <c r="A250" s="203"/>
      <c r="B250" s="216" t="s">
        <v>42</v>
      </c>
      <c r="C250" s="219"/>
      <c r="D250" s="273"/>
      <c r="E250" s="171" t="str">
        <f aca="false">IF(E$236=0,"-",SUM(E238:E240))</f>
        <v>-</v>
      </c>
      <c r="F250" s="171" t="str">
        <f aca="false">IF(F$236=0,"-",SUM(F238:F240))</f>
        <v>-</v>
      </c>
      <c r="G250" s="171" t="str">
        <f aca="false">IF(G$236=0,"-",SUM(G238:G240))</f>
        <v>-</v>
      </c>
      <c r="H250" s="171" t="str">
        <f aca="false">IF(H$236=0,"-",SUM(H238:H240))</f>
        <v>-</v>
      </c>
      <c r="I250" s="171" t="str">
        <f aca="false">IF(I$236=0,"-",SUM(I238:I240))</f>
        <v>-</v>
      </c>
      <c r="J250" s="171" t="str">
        <f aca="false">IF(J$236=0,"-",SUM(J238:J240))</f>
        <v>-</v>
      </c>
      <c r="K250" s="171" t="str">
        <f aca="false">IF(K$236=0,"-",SUM(K238:K240))</f>
        <v>-</v>
      </c>
      <c r="L250" s="171" t="str">
        <f aca="false">IF(L$236=0,"-",SUM(L238:L240))</f>
        <v>-</v>
      </c>
      <c r="M250" s="171" t="str">
        <f aca="false">IF(M$236=0,"-",SUM(M238:M240))</f>
        <v>-</v>
      </c>
      <c r="N250" s="171" t="str">
        <f aca="false">IF(N$236=0,"-",SUM(N238:N240))</f>
        <v>-</v>
      </c>
      <c r="O250" s="171" t="n">
        <f aca="false">IF(O$236=0,"-",SUM(O238:O240))</f>
        <v>32</v>
      </c>
      <c r="P250" s="171" t="n">
        <f aca="false">IF(P$236=0,"-",SUM(P238:P240))</f>
        <v>1</v>
      </c>
      <c r="Q250" s="171" t="str">
        <f aca="false">IF(Q$236=0,"-",SUM(Q238:Q240))</f>
        <v>-</v>
      </c>
      <c r="R250" s="171" t="str">
        <f aca="false">IF(R$236=0,"-",SUM(R238:R240))</f>
        <v>-</v>
      </c>
      <c r="S250" s="171" t="str">
        <f aca="false">IF(S$236=0,"-",SUM(S238:S240))</f>
        <v>-</v>
      </c>
      <c r="T250" s="171" t="str">
        <f aca="false">IF(T$236=0,"-",SUM(T238:T240))</f>
        <v>-</v>
      </c>
      <c r="U250" s="171" t="str">
        <f aca="false">IF(U$236=0,"-",SUM(U238:U240))</f>
        <v>-</v>
      </c>
      <c r="V250" s="171" t="str">
        <f aca="false">IF(V$236=0,"-",SUM(V238:V240))</f>
        <v>-</v>
      </c>
      <c r="W250" s="171" t="n">
        <f aca="false">IF(W$236=0,"-",SUM(W238:W240))</f>
        <v>16</v>
      </c>
      <c r="X250" s="171" t="n">
        <f aca="false">IF(X$236=0,"-",SUM(X238:X240))</f>
        <v>3</v>
      </c>
      <c r="Y250" s="171" t="n">
        <f aca="false">IF(Y$236=0,"-",SUM(Y238:Y240))</f>
        <v>3</v>
      </c>
      <c r="Z250" s="171" t="n">
        <f aca="false">IF(Z$236=0,"-",SUM(Z238:Z240))</f>
        <v>1</v>
      </c>
      <c r="AA250" s="171" t="n">
        <f aca="false">IF(AA$236=0,"-",SUM(AA238:AA240))</f>
        <v>3</v>
      </c>
      <c r="AB250" s="171" t="n">
        <f aca="false">IF(AB$236=0,"-",SUM(AB238:AB240))</f>
        <v>6</v>
      </c>
      <c r="AC250" s="171" t="str">
        <f aca="false">IF(AC$236=0,"-",SUM(AC238:AC240))</f>
        <v>-</v>
      </c>
      <c r="AD250" s="171" t="str">
        <f aca="false">IF(AD$236=0,"-",SUM(AD238:AD240))</f>
        <v>-</v>
      </c>
      <c r="AE250" s="171" t="n">
        <f aca="false">IF(AE$236=0,"-",SUM(AE238:AE240))</f>
        <v>13</v>
      </c>
      <c r="AF250" s="171" t="str">
        <f aca="false">IF(AF$236=0,"-",SUM(AF238:AF240))</f>
        <v>-</v>
      </c>
      <c r="AG250" s="171" t="str">
        <f aca="false">IF(AG$236=0,"-",SUM(AG238:AG240))</f>
        <v>-</v>
      </c>
      <c r="AH250" s="171" t="str">
        <f aca="false">IF(AH$236=0,"-",SUM(AH238:AH240))</f>
        <v>-</v>
      </c>
      <c r="AI250" s="171" t="str">
        <f aca="false">IF(AI$236=0,"-",SUM(AI238:AI240))</f>
        <v>-</v>
      </c>
      <c r="AJ250" s="171" t="str">
        <f aca="false">IF(AJ$236=0,"-",SUM(AJ238:AJ240))</f>
        <v>-</v>
      </c>
      <c r="AK250" s="171" t="str">
        <f aca="false">IF(AK$236=0,"-",SUM(AK238:AK240))</f>
        <v>-</v>
      </c>
      <c r="AL250" s="171" t="str">
        <f aca="false">IF(AL$236=0,"-",SUM(AL238:AL240))</f>
        <v>-</v>
      </c>
      <c r="AM250" s="299"/>
      <c r="AN250" s="201"/>
      <c r="AO250" s="201"/>
      <c r="AP250" s="201"/>
      <c r="AQ250" s="201"/>
      <c r="AR250" s="201"/>
      <c r="AS250" s="201"/>
      <c r="AT250" s="201"/>
      <c r="AU250" s="201"/>
      <c r="AV250" s="201"/>
      <c r="AW250" s="201"/>
      <c r="AX250" s="201"/>
      <c r="AY250" s="201"/>
      <c r="AZ250" s="201"/>
      <c r="BA250" s="201"/>
      <c r="BB250" s="201"/>
      <c r="BC250" s="201"/>
      <c r="BD250" s="201"/>
      <c r="BE250" s="201"/>
      <c r="BF250" s="201"/>
      <c r="BG250" s="201"/>
      <c r="BH250" s="201"/>
      <c r="BI250" s="201"/>
      <c r="BJ250" s="201"/>
      <c r="BK250" s="201"/>
      <c r="BL250" s="201"/>
      <c r="BM250" s="201"/>
      <c r="BN250" s="201"/>
      <c r="BO250" s="201"/>
      <c r="BP250" s="201"/>
      <c r="BQ250" s="201"/>
      <c r="BR250" s="201"/>
      <c r="BS250" s="201"/>
      <c r="BT250" s="201"/>
      <c r="BU250" s="201"/>
      <c r="BV250" s="201"/>
      <c r="BW250" s="201"/>
      <c r="BX250" s="201"/>
      <c r="BY250" s="201"/>
      <c r="BZ250" s="201"/>
      <c r="CA250" s="201"/>
      <c r="CB250" s="201"/>
      <c r="CC250" s="201"/>
      <c r="CD250" s="201"/>
      <c r="CE250" s="201"/>
    </row>
    <row r="251" customFormat="false" ht="15" hidden="false" customHeight="false" outlineLevel="0" collapsed="false">
      <c r="A251" s="203"/>
      <c r="B251" s="216" t="s">
        <v>108</v>
      </c>
      <c r="C251" s="219"/>
      <c r="D251" s="273"/>
      <c r="E251" s="220" t="str">
        <f aca="false">IF(OR(E$236=0,E$236="-"),"-",E250/E246)</f>
        <v>-</v>
      </c>
      <c r="F251" s="220" t="str">
        <f aca="false">IF(OR(F$236=0,F$236="-"),"-",F250/F246)</f>
        <v>-</v>
      </c>
      <c r="G251" s="220" t="str">
        <f aca="false">IF(OR(G$236=0,G$236="-"),"-",G250/G246)</f>
        <v>-</v>
      </c>
      <c r="H251" s="220" t="str">
        <f aca="false">IF(OR(H$236=0,H$236="-"),"-",H250/H246)</f>
        <v>-</v>
      </c>
      <c r="I251" s="220" t="str">
        <f aca="false">IF(OR(I$236=0,I$236="-"),"-",I250/I246)</f>
        <v>-</v>
      </c>
      <c r="J251" s="220" t="str">
        <f aca="false">IF(OR(J$236=0,J$236="-"),"-",J250/J246)</f>
        <v>-</v>
      </c>
      <c r="K251" s="220" t="str">
        <f aca="false">IF(OR(K$236=0,K$236="-"),"-",K250/K246)</f>
        <v>-</v>
      </c>
      <c r="L251" s="220" t="str">
        <f aca="false">IF(OR(L$236=0,L$236="-"),"-",L250/L246)</f>
        <v>-</v>
      </c>
      <c r="M251" s="220" t="str">
        <f aca="false">IF(OR(M$236=0,M$236="-"),"-",M250/M246)</f>
        <v>-</v>
      </c>
      <c r="N251" s="220" t="str">
        <f aca="false">IF(OR(N$236=0,N$236="-"),"-",N250/N246)</f>
        <v>-</v>
      </c>
      <c r="O251" s="220" t="n">
        <f aca="false">IF(OR(O$236=0,O$236="-"),"-",O250/O246)</f>
        <v>0.842105263157895</v>
      </c>
      <c r="P251" s="220" t="n">
        <f aca="false">IF(OR(P$236=0,P$236="-"),"-",P250/P246)</f>
        <v>1</v>
      </c>
      <c r="Q251" s="220" t="str">
        <f aca="false">IF(OR(Q$236=0,Q$236="-"),"-",Q250/Q246)</f>
        <v>-</v>
      </c>
      <c r="R251" s="220" t="str">
        <f aca="false">IF(OR(R$236=0,R$236="-"),"-",R250/R246)</f>
        <v>-</v>
      </c>
      <c r="S251" s="220" t="str">
        <f aca="false">IF(OR(S$236=0,S$236="-"),"-",S250/S246)</f>
        <v>-</v>
      </c>
      <c r="T251" s="220" t="str">
        <f aca="false">IF(OR(T$236=0,T$236="-"),"-",T250/T246)</f>
        <v>-</v>
      </c>
      <c r="U251" s="220" t="str">
        <f aca="false">IF(OR(U$236=0,U$236="-"),"-",U250/U246)</f>
        <v>-</v>
      </c>
      <c r="V251" s="220" t="str">
        <f aca="false">IF(OR(V$236=0,V$236="-"),"-",V250/V246)</f>
        <v>-</v>
      </c>
      <c r="W251" s="220" t="n">
        <f aca="false">IF(OR(W$236=0,W$236="-"),"-",W250/W246)</f>
        <v>1</v>
      </c>
      <c r="X251" s="220" t="n">
        <f aca="false">IF(OR(X$236=0,X$236="-"),"-",X250/X246)</f>
        <v>1</v>
      </c>
      <c r="Y251" s="220" t="n">
        <f aca="false">IF(OR(Y$236=0,Y$236="-"),"-",Y250/Y246)</f>
        <v>1</v>
      </c>
      <c r="Z251" s="220" t="n">
        <f aca="false">IF(OR(Z$236=0,Z$236="-"),"-",Z250/Z246)</f>
        <v>1</v>
      </c>
      <c r="AA251" s="220" t="n">
        <f aca="false">IF(OR(AA$236=0,AA$236="-"),"-",AA250/AA246)</f>
        <v>0.6</v>
      </c>
      <c r="AB251" s="220" t="n">
        <f aca="false">IF(OR(AB$236=0,AB$236="-"),"-",AB250/AB246)</f>
        <v>0.666666666666667</v>
      </c>
      <c r="AC251" s="220" t="str">
        <f aca="false">IF(OR(AC$236=0,AC$236="-"),"-",AC250/AC246)</f>
        <v>-</v>
      </c>
      <c r="AD251" s="220" t="str">
        <f aca="false">IF(OR(AD$236=0,AD$236="-"),"-",AD250/AD246)</f>
        <v>-</v>
      </c>
      <c r="AE251" s="220" t="n">
        <f aca="false">IF(OR(AE$236=0,AE$236="-"),"-",AE250/AE246)</f>
        <v>0.722222222222222</v>
      </c>
      <c r="AF251" s="220" t="str">
        <f aca="false">IF(OR(AF$236=0,AF$236="-"),"-",AF250/AF246)</f>
        <v>-</v>
      </c>
      <c r="AG251" s="220" t="str">
        <f aca="false">IF(OR(AG$236=0,AG$236="-"),"-",AG250/AG246)</f>
        <v>-</v>
      </c>
      <c r="AH251" s="220" t="str">
        <f aca="false">IF(OR(AH$236=0,AH$236="-"),"-",AH250/AH246)</f>
        <v>-</v>
      </c>
      <c r="AI251" s="220" t="str">
        <f aca="false">IF(OR(AI$236=0,AI$236="-"),"-",AI250/AI246)</f>
        <v>-</v>
      </c>
      <c r="AJ251" s="220" t="str">
        <f aca="false">IF(OR(AJ$236=0,AJ$236="-"),"-",AJ250/AJ246)</f>
        <v>-</v>
      </c>
      <c r="AK251" s="220" t="str">
        <f aca="false">IF(OR(AK$236=0,AK$236="-"),"-",AK250/AK246)</f>
        <v>-</v>
      </c>
      <c r="AL251" s="220" t="str">
        <f aca="false">IF(OR(AL$236=0,AL$236="-"),"-",AL250/AL246)</f>
        <v>-</v>
      </c>
      <c r="AM251" s="299"/>
      <c r="AN251" s="201"/>
      <c r="AO251" s="201"/>
      <c r="AP251" s="201"/>
      <c r="AQ251" s="201"/>
      <c r="AR251" s="201"/>
      <c r="AS251" s="201"/>
      <c r="AT251" s="201"/>
      <c r="AU251" s="201"/>
      <c r="AV251" s="201"/>
      <c r="AW251" s="201"/>
      <c r="AX251" s="201"/>
      <c r="AY251" s="201"/>
      <c r="AZ251" s="201"/>
      <c r="BA251" s="201"/>
      <c r="BB251" s="201"/>
      <c r="BC251" s="201"/>
      <c r="BD251" s="201"/>
      <c r="BE251" s="201"/>
      <c r="BF251" s="201"/>
      <c r="BG251" s="201"/>
      <c r="BH251" s="201"/>
      <c r="BI251" s="201"/>
      <c r="BJ251" s="201"/>
      <c r="BK251" s="201"/>
      <c r="BL251" s="201"/>
      <c r="BM251" s="201"/>
      <c r="BN251" s="201"/>
      <c r="BO251" s="201"/>
      <c r="BP251" s="201"/>
      <c r="BQ251" s="201"/>
      <c r="BR251" s="201"/>
      <c r="BS251" s="201"/>
      <c r="BT251" s="201"/>
      <c r="BU251" s="201"/>
      <c r="BV251" s="201"/>
      <c r="BW251" s="201"/>
      <c r="BX251" s="201"/>
      <c r="BY251" s="201"/>
      <c r="BZ251" s="201"/>
      <c r="CA251" s="201"/>
      <c r="CB251" s="201"/>
      <c r="CC251" s="201"/>
      <c r="CD251" s="201"/>
      <c r="CE251" s="201"/>
    </row>
    <row r="252" customFormat="false" ht="15" hidden="false" customHeight="false" outlineLevel="0" collapsed="false">
      <c r="A252" s="203"/>
      <c r="B252" s="216" t="s">
        <v>109</v>
      </c>
      <c r="C252" s="219"/>
      <c r="D252" s="273"/>
      <c r="E252" s="171" t="str">
        <f aca="false">IF(E$236=0,"-",SUM(E241:E242))</f>
        <v>-</v>
      </c>
      <c r="F252" s="171" t="str">
        <f aca="false">IF(F$236=0,"-",SUM(F241:F242))</f>
        <v>-</v>
      </c>
      <c r="G252" s="171" t="str">
        <f aca="false">IF(G$236=0,"-",SUM(G241:G242))</f>
        <v>-</v>
      </c>
      <c r="H252" s="171" t="str">
        <f aca="false">IF(H$236=0,"-",SUM(H241:H242))</f>
        <v>-</v>
      </c>
      <c r="I252" s="171" t="str">
        <f aca="false">IF(I$236=0,"-",SUM(I241:I242))</f>
        <v>-</v>
      </c>
      <c r="J252" s="171" t="str">
        <f aca="false">IF(J$236=0,"-",SUM(J241:J242))</f>
        <v>-</v>
      </c>
      <c r="K252" s="171" t="str">
        <f aca="false">IF(K$236=0,"-",SUM(K241:K242))</f>
        <v>-</v>
      </c>
      <c r="L252" s="171" t="str">
        <f aca="false">IF(L$236=0,"-",SUM(L241:L242))</f>
        <v>-</v>
      </c>
      <c r="M252" s="171" t="str">
        <f aca="false">IF(M$236=0,"-",SUM(M241:M242))</f>
        <v>-</v>
      </c>
      <c r="N252" s="171" t="str">
        <f aca="false">IF(N$236=0,"-",SUM(N241:N242))</f>
        <v>-</v>
      </c>
      <c r="O252" s="171" t="n">
        <f aca="false">IF(O$236=0,"-",SUM(O241:O242))</f>
        <v>6</v>
      </c>
      <c r="P252" s="171" t="n">
        <f aca="false">IF(P$236=0,"-",SUM(P241:P242))</f>
        <v>0</v>
      </c>
      <c r="Q252" s="171" t="str">
        <f aca="false">IF(Q$236=0,"-",SUM(Q241:Q242))</f>
        <v>-</v>
      </c>
      <c r="R252" s="171" t="str">
        <f aca="false">IF(R$236=0,"-",SUM(R241:R242))</f>
        <v>-</v>
      </c>
      <c r="S252" s="171" t="str">
        <f aca="false">IF(S$236=0,"-",SUM(S241:S242))</f>
        <v>-</v>
      </c>
      <c r="T252" s="171" t="str">
        <f aca="false">IF(T$236=0,"-",SUM(T241:T242))</f>
        <v>-</v>
      </c>
      <c r="U252" s="171" t="str">
        <f aca="false">IF(U$236=0,"-",SUM(U241:U242))</f>
        <v>-</v>
      </c>
      <c r="V252" s="171" t="str">
        <f aca="false">IF(V$236=0,"-",SUM(V241:V242))</f>
        <v>-</v>
      </c>
      <c r="W252" s="171" t="n">
        <f aca="false">IF(W$236=0,"-",SUM(W241:W242))</f>
        <v>0</v>
      </c>
      <c r="X252" s="171" t="n">
        <f aca="false">IF(X$236=0,"-",SUM(X241:X242))</f>
        <v>0</v>
      </c>
      <c r="Y252" s="171" t="n">
        <f aca="false">IF(Y$236=0,"-",SUM(Y241:Y242))</f>
        <v>0</v>
      </c>
      <c r="Z252" s="171" t="n">
        <f aca="false">IF(Z$236=0,"-",SUM(Z241:Z242))</f>
        <v>0</v>
      </c>
      <c r="AA252" s="171" t="n">
        <f aca="false">IF(AA$236=0,"-",SUM(AA241:AA242))</f>
        <v>2</v>
      </c>
      <c r="AB252" s="171" t="n">
        <f aca="false">IF(AB$236=0,"-",SUM(AB241:AB242))</f>
        <v>1</v>
      </c>
      <c r="AC252" s="171" t="str">
        <f aca="false">IF(AC$236=0,"-",SUM(AC241:AC242))</f>
        <v>-</v>
      </c>
      <c r="AD252" s="171" t="str">
        <f aca="false">IF(AD$236=0,"-",SUM(AD241:AD242))</f>
        <v>-</v>
      </c>
      <c r="AE252" s="171" t="n">
        <f aca="false">IF(AE$236=0,"-",SUM(AE241:AE242))</f>
        <v>4</v>
      </c>
      <c r="AF252" s="171" t="str">
        <f aca="false">IF(AF$236=0,"-",SUM(AF241:AF242))</f>
        <v>-</v>
      </c>
      <c r="AG252" s="171" t="str">
        <f aca="false">IF(AG$236=0,"-",SUM(AG241:AG242))</f>
        <v>-</v>
      </c>
      <c r="AH252" s="171" t="str">
        <f aca="false">IF(AH$236=0,"-",SUM(AH241:AH242))</f>
        <v>-</v>
      </c>
      <c r="AI252" s="171" t="str">
        <f aca="false">IF(AI$236=0,"-",SUM(AI241:AI242))</f>
        <v>-</v>
      </c>
      <c r="AJ252" s="171" t="str">
        <f aca="false">IF(AJ$236=0,"-",SUM(AJ241:AJ242))</f>
        <v>-</v>
      </c>
      <c r="AK252" s="171" t="str">
        <f aca="false">IF(AK$236=0,"-",SUM(AK241:AK242))</f>
        <v>-</v>
      </c>
      <c r="AL252" s="171" t="str">
        <f aca="false">IF(AL$236=0,"-",SUM(AL241:AL242))</f>
        <v>-</v>
      </c>
      <c r="AM252" s="299"/>
      <c r="AN252" s="201"/>
      <c r="AO252" s="201"/>
      <c r="AP252" s="201"/>
      <c r="AQ252" s="201"/>
      <c r="AR252" s="201"/>
      <c r="AS252" s="201"/>
      <c r="AT252" s="201"/>
      <c r="AU252" s="201"/>
      <c r="AV252" s="201"/>
      <c r="AW252" s="201"/>
      <c r="AX252" s="201"/>
      <c r="AY252" s="201"/>
      <c r="AZ252" s="201"/>
      <c r="BA252" s="201"/>
      <c r="BB252" s="201"/>
      <c r="BC252" s="201"/>
      <c r="BD252" s="201"/>
      <c r="BE252" s="201"/>
      <c r="BF252" s="201"/>
      <c r="BG252" s="201"/>
      <c r="BH252" s="201"/>
      <c r="BI252" s="201"/>
      <c r="BJ252" s="201"/>
      <c r="BK252" s="201"/>
      <c r="BL252" s="201"/>
      <c r="BM252" s="201"/>
      <c r="BN252" s="201"/>
      <c r="BO252" s="201"/>
      <c r="BP252" s="201"/>
      <c r="BQ252" s="201"/>
      <c r="BR252" s="201"/>
      <c r="BS252" s="201"/>
      <c r="BT252" s="201"/>
      <c r="BU252" s="201"/>
      <c r="BV252" s="201"/>
      <c r="BW252" s="201"/>
      <c r="BX252" s="201"/>
      <c r="BY252" s="201"/>
      <c r="BZ252" s="201"/>
      <c r="CA252" s="201"/>
      <c r="CB252" s="201"/>
      <c r="CC252" s="201"/>
      <c r="CD252" s="201"/>
      <c r="CE252" s="201"/>
    </row>
    <row r="253" customFormat="false" ht="15" hidden="false" customHeight="false" outlineLevel="0" collapsed="false">
      <c r="A253" s="203"/>
      <c r="B253" s="216" t="s">
        <v>110</v>
      </c>
      <c r="C253" s="219"/>
      <c r="D253" s="273"/>
      <c r="E253" s="171" t="str">
        <f aca="false">IF(E$236=0,"-",SUM(E243:E245))</f>
        <v>-</v>
      </c>
      <c r="F253" s="171" t="str">
        <f aca="false">IF(F$236=0,"-",SUM(F243:F245))</f>
        <v>-</v>
      </c>
      <c r="G253" s="171" t="str">
        <f aca="false">IF(G$236=0,"-",SUM(G243:G245))</f>
        <v>-</v>
      </c>
      <c r="H253" s="171" t="str">
        <f aca="false">IF(H$236=0,"-",SUM(H243:H245))</f>
        <v>-</v>
      </c>
      <c r="I253" s="171" t="str">
        <f aca="false">IF(I$236=0,"-",SUM(I243:I245))</f>
        <v>-</v>
      </c>
      <c r="J253" s="171" t="str">
        <f aca="false">IF(J$236=0,"-",SUM(J243:J245))</f>
        <v>-</v>
      </c>
      <c r="K253" s="171" t="str">
        <f aca="false">IF(K$236=0,"-",SUM(K243:K245))</f>
        <v>-</v>
      </c>
      <c r="L253" s="171" t="str">
        <f aca="false">IF(L$236=0,"-",SUM(L243:L245))</f>
        <v>-</v>
      </c>
      <c r="M253" s="171" t="str">
        <f aca="false">IF(M$236=0,"-",SUM(M243:M245))</f>
        <v>-</v>
      </c>
      <c r="N253" s="171" t="str">
        <f aca="false">IF(N$236=0,"-",SUM(N243:N245))</f>
        <v>-</v>
      </c>
      <c r="O253" s="171" t="n">
        <f aca="false">IF(O$236=0,"-",SUM(O243:O245))</f>
        <v>0</v>
      </c>
      <c r="P253" s="171" t="n">
        <f aca="false">IF(P$236=0,"-",SUM(P243:P245))</f>
        <v>0</v>
      </c>
      <c r="Q253" s="171" t="str">
        <f aca="false">IF(Q$236=0,"-",SUM(Q243:Q245))</f>
        <v>-</v>
      </c>
      <c r="R253" s="171" t="str">
        <f aca="false">IF(R$236=0,"-",SUM(R243:R245))</f>
        <v>-</v>
      </c>
      <c r="S253" s="171" t="str">
        <f aca="false">IF(S$236=0,"-",SUM(S243:S245))</f>
        <v>-</v>
      </c>
      <c r="T253" s="171" t="str">
        <f aca="false">IF(T$236=0,"-",SUM(T243:T245))</f>
        <v>-</v>
      </c>
      <c r="U253" s="171" t="str">
        <f aca="false">IF(U$236=0,"-",SUM(U243:U245))</f>
        <v>-</v>
      </c>
      <c r="V253" s="171" t="str">
        <f aca="false">IF(V$236=0,"-",SUM(V243:V245))</f>
        <v>-</v>
      </c>
      <c r="W253" s="171" t="n">
        <f aca="false">IF(W$236=0,"-",SUM(W243:W245))</f>
        <v>0</v>
      </c>
      <c r="X253" s="171" t="n">
        <f aca="false">IF(X$236=0,"-",SUM(X243:X245))</f>
        <v>0</v>
      </c>
      <c r="Y253" s="171" t="n">
        <f aca="false">IF(Y$236=0,"-",SUM(Y243:Y245))</f>
        <v>0</v>
      </c>
      <c r="Z253" s="171" t="n">
        <f aca="false">IF(Z$236=0,"-",SUM(Z243:Z245))</f>
        <v>0</v>
      </c>
      <c r="AA253" s="171" t="n">
        <f aca="false">IF(AA$236=0,"-",SUM(AA243:AA245))</f>
        <v>0</v>
      </c>
      <c r="AB253" s="171" t="n">
        <f aca="false">IF(AB$236=0,"-",SUM(AB243:AB245))</f>
        <v>2</v>
      </c>
      <c r="AC253" s="171" t="str">
        <f aca="false">IF(AC$236=0,"-",SUM(AC243:AC245))</f>
        <v>-</v>
      </c>
      <c r="AD253" s="171" t="str">
        <f aca="false">IF(AD$236=0,"-",SUM(AD243:AD245))</f>
        <v>-</v>
      </c>
      <c r="AE253" s="171" t="n">
        <f aca="false">IF(AE$236=0,"-",SUM(AE243:AE245))</f>
        <v>1</v>
      </c>
      <c r="AF253" s="171" t="str">
        <f aca="false">IF(AF$236=0,"-",SUM(AF243:AF245))</f>
        <v>-</v>
      </c>
      <c r="AG253" s="171" t="str">
        <f aca="false">IF(AG$236=0,"-",SUM(AG243:AG245))</f>
        <v>-</v>
      </c>
      <c r="AH253" s="171" t="str">
        <f aca="false">IF(AH$236=0,"-",SUM(AH243:AH245))</f>
        <v>-</v>
      </c>
      <c r="AI253" s="171" t="str">
        <f aca="false">IF(AI$236=0,"-",SUM(AI243:AI245))</f>
        <v>-</v>
      </c>
      <c r="AJ253" s="171" t="str">
        <f aca="false">IF(AJ$236=0,"-",SUM(AJ243:AJ245))</f>
        <v>-</v>
      </c>
      <c r="AK253" s="171" t="str">
        <f aca="false">IF(AK$236=0,"-",SUM(AK243:AK245))</f>
        <v>-</v>
      </c>
      <c r="AL253" s="171" t="str">
        <f aca="false">IF(AL$236=0,"-",SUM(AL243:AL245))</f>
        <v>-</v>
      </c>
      <c r="AM253" s="299"/>
      <c r="AN253" s="201"/>
      <c r="AO253" s="201"/>
      <c r="AP253" s="201"/>
      <c r="AQ253" s="201"/>
      <c r="AR253" s="201"/>
      <c r="AS253" s="201"/>
      <c r="AT253" s="201"/>
      <c r="AU253" s="201"/>
      <c r="AV253" s="201"/>
      <c r="AW253" s="201"/>
      <c r="AX253" s="201"/>
      <c r="AY253" s="201"/>
      <c r="AZ253" s="201"/>
      <c r="BA253" s="201"/>
      <c r="BB253" s="201"/>
      <c r="BC253" s="201"/>
      <c r="BD253" s="201"/>
      <c r="BE253" s="201"/>
      <c r="BF253" s="201"/>
      <c r="BG253" s="201"/>
      <c r="BH253" s="201"/>
      <c r="BI253" s="201"/>
      <c r="BJ253" s="201"/>
      <c r="BK253" s="201"/>
      <c r="BL253" s="201"/>
      <c r="BM253" s="201"/>
      <c r="BN253" s="201"/>
      <c r="BO253" s="201"/>
      <c r="BP253" s="201"/>
      <c r="BQ253" s="201"/>
      <c r="BR253" s="201"/>
      <c r="BS253" s="201"/>
      <c r="BT253" s="201"/>
      <c r="BU253" s="201"/>
      <c r="BV253" s="201"/>
      <c r="BW253" s="201"/>
      <c r="BX253" s="201"/>
      <c r="BY253" s="201"/>
      <c r="BZ253" s="201"/>
      <c r="CA253" s="201"/>
      <c r="CB253" s="201"/>
      <c r="CC253" s="201"/>
      <c r="CD253" s="201"/>
      <c r="CE253" s="201"/>
    </row>
    <row r="254" customFormat="false" ht="13.8" hidden="false" customHeight="false" outlineLevel="0" collapsed="false">
      <c r="A254" s="203"/>
      <c r="B254" s="160" t="s">
        <v>111</v>
      </c>
      <c r="C254" s="168"/>
      <c r="D254" s="170"/>
      <c r="E254" s="220" t="str">
        <f aca="false">IF(OR(E$236=0,E$236="-"),"-",E253/E246)</f>
        <v>-</v>
      </c>
      <c r="F254" s="220" t="str">
        <f aca="false">IF(OR(F$236=0,F$236="-"),"-",F253/F246)</f>
        <v>-</v>
      </c>
      <c r="G254" s="220" t="str">
        <f aca="false">IF(OR(G$236=0,G$236="-"),"-",G253/G246)</f>
        <v>-</v>
      </c>
      <c r="H254" s="220" t="str">
        <f aca="false">IF(OR(H$236=0,H$236="-"),"-",H253/H246)</f>
        <v>-</v>
      </c>
      <c r="I254" s="220" t="str">
        <f aca="false">IF(OR(I$236=0,I$236="-"),"-",I253/I246)</f>
        <v>-</v>
      </c>
      <c r="J254" s="220" t="str">
        <f aca="false">IF(OR(J$236=0,J$236="-"),"-",J253/J246)</f>
        <v>-</v>
      </c>
      <c r="K254" s="220" t="str">
        <f aca="false">IF(OR(K$236=0,K$236="-"),"-",K253/K246)</f>
        <v>-</v>
      </c>
      <c r="L254" s="220" t="str">
        <f aca="false">IF(OR(L$236=0,L$236="-"),"-",L253/L246)</f>
        <v>-</v>
      </c>
      <c r="M254" s="220" t="str">
        <f aca="false">IF(OR(M$236=0,M$236="-"),"-",M253/M246)</f>
        <v>-</v>
      </c>
      <c r="N254" s="220" t="str">
        <f aca="false">IF(OR(N$236=0,N$236="-"),"-",N253/N246)</f>
        <v>-</v>
      </c>
      <c r="O254" s="220" t="n">
        <f aca="false">IF(OR(O$236=0,O$236="-"),"-",O253/O246)</f>
        <v>0</v>
      </c>
      <c r="P254" s="220" t="n">
        <f aca="false">IF(OR(P$236=0,P$236="-"),"-",P253/P246)</f>
        <v>0</v>
      </c>
      <c r="Q254" s="220" t="str">
        <f aca="false">IF(OR(Q$236=0,Q$236="-"),"-",Q253/Q246)</f>
        <v>-</v>
      </c>
      <c r="R254" s="220" t="str">
        <f aca="false">IF(OR(R$236=0,R$236="-"),"-",R253/R246)</f>
        <v>-</v>
      </c>
      <c r="S254" s="220" t="str">
        <f aca="false">IF(OR(S$236=0,S$236="-"),"-",S253/S246)</f>
        <v>-</v>
      </c>
      <c r="T254" s="220" t="str">
        <f aca="false">IF(OR(T$236=0,T$236="-"),"-",T253/T246)</f>
        <v>-</v>
      </c>
      <c r="U254" s="220" t="str">
        <f aca="false">IF(OR(U$236=0,U$236="-"),"-",U253/U246)</f>
        <v>-</v>
      </c>
      <c r="V254" s="220" t="str">
        <f aca="false">IF(OR(V$236=0,V$236="-"),"-",V253/V246)</f>
        <v>-</v>
      </c>
      <c r="W254" s="220" t="n">
        <f aca="false">IF(OR(W$236=0,W$236="-"),"-",W253/W246)</f>
        <v>0</v>
      </c>
      <c r="X254" s="220" t="n">
        <f aca="false">IF(OR(X$236=0,X$236="-"),"-",X253/X246)</f>
        <v>0</v>
      </c>
      <c r="Y254" s="220" t="n">
        <f aca="false">IF(OR(Y$236=0,Y$236="-"),"-",Y253/Y246)</f>
        <v>0</v>
      </c>
      <c r="Z254" s="220" t="n">
        <f aca="false">IF(OR(Z$236=0,Z$236="-"),"-",Z253/Z246)</f>
        <v>0</v>
      </c>
      <c r="AA254" s="220" t="n">
        <f aca="false">IF(OR(AA$236=0,AA$236="-"),"-",AA253/AA246)</f>
        <v>0</v>
      </c>
      <c r="AB254" s="220" t="n">
        <f aca="false">IF(OR(AB$236=0,AB$236="-"),"-",AB253/AB246)</f>
        <v>0.222222222222222</v>
      </c>
      <c r="AC254" s="220" t="str">
        <f aca="false">IF(OR(AC$236=0,AC$236="-"),"-",AC253/AC246)</f>
        <v>-</v>
      </c>
      <c r="AD254" s="220" t="str">
        <f aca="false">IF(OR(AD$236=0,AD$236="-"),"-",AD253/AD246)</f>
        <v>-</v>
      </c>
      <c r="AE254" s="220" t="n">
        <f aca="false">IF(OR(AE$236=0,AE$236="-"),"-",AE253/AE246)</f>
        <v>0.0555555555555556</v>
      </c>
      <c r="AF254" s="220" t="str">
        <f aca="false">IF(OR(AF$236=0,AF$236="-"),"-",AF253/AF246)</f>
        <v>-</v>
      </c>
      <c r="AG254" s="220" t="str">
        <f aca="false">IF(OR(AG$236=0,AG$236="-"),"-",AG253/AG246)</f>
        <v>-</v>
      </c>
      <c r="AH254" s="220" t="str">
        <f aca="false">IF(OR(AH$236=0,AH$236="-"),"-",AH253/AH246)</f>
        <v>-</v>
      </c>
      <c r="AI254" s="220" t="str">
        <f aca="false">IF(OR(AI$236=0,AI$236="-"),"-",AI253/AI246)</f>
        <v>-</v>
      </c>
      <c r="AJ254" s="220" t="str">
        <f aca="false">IF(OR(AJ$236=0,AJ$236="-"),"-",AJ253/AJ246)</f>
        <v>-</v>
      </c>
      <c r="AK254" s="220" t="str">
        <f aca="false">IF(OR(AK$236=0,AK$236="-"),"-",AK253/AK246)</f>
        <v>-</v>
      </c>
      <c r="AL254" s="220" t="str">
        <f aca="false">IF(OR(AL$236=0,AL$236="-"),"-",AL253/AL246)</f>
        <v>-</v>
      </c>
      <c r="AM254" s="299"/>
      <c r="AN254" s="201"/>
      <c r="AO254" s="201"/>
      <c r="AP254" s="201"/>
      <c r="AQ254" s="201"/>
      <c r="AR254" s="201"/>
      <c r="AS254" s="201"/>
      <c r="AT254" s="201"/>
      <c r="AU254" s="201"/>
      <c r="AV254" s="201"/>
      <c r="AW254" s="201"/>
      <c r="AX254" s="201"/>
      <c r="AY254" s="201"/>
      <c r="AZ254" s="201"/>
      <c r="BA254" s="201"/>
      <c r="BB254" s="201"/>
      <c r="BC254" s="201"/>
      <c r="BD254" s="201"/>
      <c r="BE254" s="201"/>
      <c r="BF254" s="201"/>
      <c r="BG254" s="201"/>
      <c r="BH254" s="201"/>
      <c r="BI254" s="201"/>
      <c r="BJ254" s="201"/>
      <c r="BK254" s="201"/>
      <c r="BL254" s="201"/>
      <c r="BM254" s="201"/>
      <c r="BN254" s="201"/>
      <c r="BO254" s="201"/>
      <c r="BP254" s="201"/>
      <c r="BQ254" s="201"/>
      <c r="BR254" s="201"/>
      <c r="BS254" s="201"/>
      <c r="BT254" s="201"/>
      <c r="BU254" s="201"/>
      <c r="BV254" s="201"/>
      <c r="BW254" s="201"/>
      <c r="BX254" s="201"/>
      <c r="BY254" s="201"/>
      <c r="BZ254" s="201"/>
      <c r="CA254" s="201"/>
      <c r="CB254" s="201"/>
      <c r="CC254" s="201"/>
      <c r="CD254" s="201"/>
      <c r="CE254" s="201"/>
    </row>
    <row r="255" customFormat="false" ht="13.4" hidden="false" customHeight="false" outlineLevel="0" collapsed="false">
      <c r="A255" s="203"/>
      <c r="B255" s="21" t="s">
        <v>112</v>
      </c>
      <c r="C255" s="63"/>
      <c r="D255" s="274"/>
      <c r="E255" s="171" t="str">
        <f aca="false">IF(E$236=0,"-",SUM(E238:E241))</f>
        <v>-</v>
      </c>
      <c r="F255" s="171" t="str">
        <f aca="false">IF(F$236=0,"-",SUM(F238:F241))</f>
        <v>-</v>
      </c>
      <c r="G255" s="171" t="str">
        <f aca="false">IF(G$236=0,"-",SUM(G238:G241))</f>
        <v>-</v>
      </c>
      <c r="H255" s="171" t="str">
        <f aca="false">IF(H$236=0,"-",SUM(H238:H241))</f>
        <v>-</v>
      </c>
      <c r="I255" s="171" t="str">
        <f aca="false">IF(I$236=0,"-",SUM(I238:I241))</f>
        <v>-</v>
      </c>
      <c r="J255" s="171" t="str">
        <f aca="false">IF(J$236=0,"-",SUM(J238:J241))</f>
        <v>-</v>
      </c>
      <c r="K255" s="171" t="str">
        <f aca="false">IF(K$236=0,"-",SUM(K238:K241))</f>
        <v>-</v>
      </c>
      <c r="L255" s="171" t="str">
        <f aca="false">IF(L$236=0,"-",SUM(L238:L241))</f>
        <v>-</v>
      </c>
      <c r="M255" s="171" t="str">
        <f aca="false">IF(M$236=0,"-",SUM(M238:M241))</f>
        <v>-</v>
      </c>
      <c r="N255" s="171" t="str">
        <f aca="false">IF(N$236=0,"-",SUM(N238:N241))</f>
        <v>-</v>
      </c>
      <c r="O255" s="171" t="n">
        <f aca="false">IF(O$236=0,"-",SUM(O238:O241))</f>
        <v>38</v>
      </c>
      <c r="P255" s="171" t="n">
        <f aca="false">IF(P$236=0,"-",SUM(P238:P241))</f>
        <v>1</v>
      </c>
      <c r="Q255" s="171" t="str">
        <f aca="false">IF(Q$236=0,"-",SUM(Q238:Q241))</f>
        <v>-</v>
      </c>
      <c r="R255" s="171" t="str">
        <f aca="false">IF(R$236=0,"-",SUM(R238:R241))</f>
        <v>-</v>
      </c>
      <c r="S255" s="171" t="str">
        <f aca="false">IF(S$236=0,"-",SUM(S238:S241))</f>
        <v>-</v>
      </c>
      <c r="T255" s="171" t="str">
        <f aca="false">IF(T$236=0,"-",SUM(T238:T241))</f>
        <v>-</v>
      </c>
      <c r="U255" s="171" t="str">
        <f aca="false">IF(U$236=0,"-",SUM(U238:U241))</f>
        <v>-</v>
      </c>
      <c r="V255" s="171" t="str">
        <f aca="false">IF(V$236=0,"-",SUM(V238:V241))</f>
        <v>-</v>
      </c>
      <c r="W255" s="171" t="n">
        <f aca="false">IF(W$236=0,"-",SUM(W238:W241))</f>
        <v>16</v>
      </c>
      <c r="X255" s="171" t="n">
        <f aca="false">IF(X$236=0,"-",SUM(X238:X241))</f>
        <v>3</v>
      </c>
      <c r="Y255" s="171" t="n">
        <f aca="false">IF(Y$236=0,"-",SUM(Y238:Y241))</f>
        <v>3</v>
      </c>
      <c r="Z255" s="171" t="n">
        <f aca="false">IF(Z$236=0,"-",SUM(Z238:Z241))</f>
        <v>1</v>
      </c>
      <c r="AA255" s="171" t="n">
        <f aca="false">IF(AA$236=0,"-",SUM(AA238:AA241))</f>
        <v>5</v>
      </c>
      <c r="AB255" s="171" t="n">
        <f aca="false">IF(AB$236=0,"-",SUM(AB238:AB241))</f>
        <v>7</v>
      </c>
      <c r="AC255" s="171" t="str">
        <f aca="false">IF(AC$236=0,"-",SUM(AC238:AC241))</f>
        <v>-</v>
      </c>
      <c r="AD255" s="171" t="str">
        <f aca="false">IF(AD$236=0,"-",SUM(AD238:AD241))</f>
        <v>-</v>
      </c>
      <c r="AE255" s="171" t="n">
        <f aca="false">IF(AE$236=0,"-",SUM(AE238:AE241))</f>
        <v>16</v>
      </c>
      <c r="AF255" s="171" t="str">
        <f aca="false">IF(AF$236=0,"-",SUM(AF238:AF241))</f>
        <v>-</v>
      </c>
      <c r="AG255" s="171" t="str">
        <f aca="false">IF(AG$236=0,"-",SUM(AG238:AG241))</f>
        <v>-</v>
      </c>
      <c r="AH255" s="171" t="str">
        <f aca="false">IF(AH$236=0,"-",SUM(AH238:AH241))</f>
        <v>-</v>
      </c>
      <c r="AI255" s="171" t="str">
        <f aca="false">IF(AI$236=0,"-",SUM(AI238:AI241))</f>
        <v>-</v>
      </c>
      <c r="AJ255" s="171" t="str">
        <f aca="false">IF(AJ$236=0,"-",SUM(AJ238:AJ241))</f>
        <v>-</v>
      </c>
      <c r="AK255" s="171" t="str">
        <f aca="false">IF(AK$236=0,"-",SUM(AK238:AK241))</f>
        <v>-</v>
      </c>
      <c r="AL255" s="171" t="str">
        <f aca="false">IF(AL$236=0,"-",SUM(AL238:AL241))</f>
        <v>-</v>
      </c>
      <c r="AM255" s="299"/>
      <c r="AN255" s="201"/>
      <c r="AO255" s="201"/>
      <c r="AP255" s="201"/>
      <c r="AQ255" s="201"/>
      <c r="AR255" s="201"/>
      <c r="AS255" s="201"/>
      <c r="AT255" s="201"/>
      <c r="AU255" s="201"/>
      <c r="AV255" s="201"/>
      <c r="AW255" s="201"/>
      <c r="AX255" s="201"/>
      <c r="AY255" s="201"/>
      <c r="AZ255" s="201"/>
      <c r="BA255" s="201"/>
      <c r="BB255" s="201"/>
      <c r="BC255" s="201"/>
      <c r="BD255" s="201"/>
      <c r="BE255" s="201"/>
      <c r="BF255" s="201"/>
      <c r="BG255" s="201"/>
      <c r="BH255" s="201"/>
      <c r="BI255" s="201"/>
      <c r="BJ255" s="201"/>
      <c r="BK255" s="201"/>
      <c r="BL255" s="201"/>
      <c r="BM255" s="201"/>
      <c r="BN255" s="201"/>
      <c r="BO255" s="201"/>
      <c r="BP255" s="201"/>
      <c r="BQ255" s="201"/>
      <c r="BR255" s="201"/>
      <c r="BS255" s="201"/>
      <c r="BT255" s="201"/>
      <c r="BU255" s="201"/>
      <c r="BV255" s="201"/>
      <c r="BW255" s="201"/>
      <c r="BX255" s="201"/>
      <c r="BY255" s="201"/>
      <c r="BZ255" s="201"/>
      <c r="CA255" s="201"/>
      <c r="CB255" s="201"/>
      <c r="CC255" s="201"/>
      <c r="CD255" s="201"/>
      <c r="CE255" s="201"/>
    </row>
    <row r="256" customFormat="false" ht="14.15" hidden="false" customHeight="false" outlineLevel="0" collapsed="false">
      <c r="A256" s="203"/>
      <c r="B256" s="216" t="s">
        <v>113</v>
      </c>
      <c r="C256" s="63"/>
      <c r="D256" s="274"/>
      <c r="E256" s="224" t="str">
        <f aca="false">IF(OR(E$236=0,E$236="-"),"-",E255/E246)</f>
        <v>-</v>
      </c>
      <c r="F256" s="224" t="str">
        <f aca="false">IF(OR(F$236=0,F$236="-"),"-",F255/F246)</f>
        <v>-</v>
      </c>
      <c r="G256" s="224" t="str">
        <f aca="false">IF(OR(G$236=0,G$236="-"),"-",G255/G246)</f>
        <v>-</v>
      </c>
      <c r="H256" s="224" t="str">
        <f aca="false">IF(OR(H$236=0,H$236="-"),"-",H255/H246)</f>
        <v>-</v>
      </c>
      <c r="I256" s="224" t="str">
        <f aca="false">IF(OR(I$236=0,I$236="-"),"-",I255/I246)</f>
        <v>-</v>
      </c>
      <c r="J256" s="224" t="str">
        <f aca="false">IF(OR(J$236=0,J$236="-"),"-",J255/J246)</f>
        <v>-</v>
      </c>
      <c r="K256" s="224" t="str">
        <f aca="false">IF(OR(K$236=0,K$236="-"),"-",K255/K246)</f>
        <v>-</v>
      </c>
      <c r="L256" s="224" t="str">
        <f aca="false">IF(OR(L$236=0,L$236="-"),"-",L255/L246)</f>
        <v>-</v>
      </c>
      <c r="M256" s="224" t="str">
        <f aca="false">IF(OR(M$236=0,M$236="-"),"-",M255/M246)</f>
        <v>-</v>
      </c>
      <c r="N256" s="224" t="str">
        <f aca="false">IF(OR(N$236=0,N$236="-"),"-",N255/N246)</f>
        <v>-</v>
      </c>
      <c r="O256" s="224" t="n">
        <f aca="false">IF(OR(O$236=0,O$236="-"),"-",O255/O246)</f>
        <v>1</v>
      </c>
      <c r="P256" s="224" t="n">
        <f aca="false">IF(OR(P$236=0,P$236="-"),"-",P255/P246)</f>
        <v>1</v>
      </c>
      <c r="Q256" s="224" t="str">
        <f aca="false">IF(OR(Q$236=0,Q$236="-"),"-",Q255/Q246)</f>
        <v>-</v>
      </c>
      <c r="R256" s="224" t="str">
        <f aca="false">IF(OR(R$236=0,R$236="-"),"-",R255/R246)</f>
        <v>-</v>
      </c>
      <c r="S256" s="224" t="str">
        <f aca="false">IF(OR(S$236=0,S$236="-"),"-",S255/S246)</f>
        <v>-</v>
      </c>
      <c r="T256" s="224" t="str">
        <f aca="false">IF(OR(T$236=0,T$236="-"),"-",T255/T246)</f>
        <v>-</v>
      </c>
      <c r="U256" s="224" t="str">
        <f aca="false">IF(OR(U$236=0,U$236="-"),"-",U255/U246)</f>
        <v>-</v>
      </c>
      <c r="V256" s="224" t="str">
        <f aca="false">IF(OR(V$236=0,V$236="-"),"-",V255/V246)</f>
        <v>-</v>
      </c>
      <c r="W256" s="224" t="n">
        <f aca="false">IF(OR(W$236=0,W$236="-"),"-",W255/W246)</f>
        <v>1</v>
      </c>
      <c r="X256" s="224" t="n">
        <f aca="false">IF(OR(X$236=0,X$236="-"),"-",X255/X246)</f>
        <v>1</v>
      </c>
      <c r="Y256" s="224" t="n">
        <f aca="false">IF(OR(Y$236=0,Y$236="-"),"-",Y255/Y246)</f>
        <v>1</v>
      </c>
      <c r="Z256" s="224" t="n">
        <f aca="false">IF(OR(Z$236=0,Z$236="-"),"-",Z255/Z246)</f>
        <v>1</v>
      </c>
      <c r="AA256" s="224" t="n">
        <f aca="false">IF(OR(AA$236=0,AA$236="-"),"-",AA255/AA246)</f>
        <v>1</v>
      </c>
      <c r="AB256" s="224" t="n">
        <f aca="false">IF(OR(AB$236=0,AB$236="-"),"-",AB255/AB246)</f>
        <v>0.777777777777778</v>
      </c>
      <c r="AC256" s="224" t="str">
        <f aca="false">IF(OR(AC$236=0,AC$236="-"),"-",AC255/AC246)</f>
        <v>-</v>
      </c>
      <c r="AD256" s="224" t="str">
        <f aca="false">IF(OR(AD$236=0,AD$236="-"),"-",AD255/AD246)</f>
        <v>-</v>
      </c>
      <c r="AE256" s="224" t="n">
        <f aca="false">IF(OR(AE$236=0,AE$236="-"),"-",AE255/AE246)</f>
        <v>0.888888888888889</v>
      </c>
      <c r="AF256" s="224" t="str">
        <f aca="false">IF(OR(AF$236=0,AF$236="-"),"-",AF255/AF246)</f>
        <v>-</v>
      </c>
      <c r="AG256" s="224" t="str">
        <f aca="false">IF(OR(AG$236=0,AG$236="-"),"-",AG255/AG246)</f>
        <v>-</v>
      </c>
      <c r="AH256" s="224" t="str">
        <f aca="false">IF(OR(AH$236=0,AH$236="-"),"-",AH255/AH246)</f>
        <v>-</v>
      </c>
      <c r="AI256" s="224" t="str">
        <f aca="false">IF(OR(AI$236=0,AI$236="-"),"-",AI255/AI246)</f>
        <v>-</v>
      </c>
      <c r="AJ256" s="224" t="str">
        <f aca="false">IF(OR(AJ$236=0,AJ$236="-"),"-",AJ255/AJ246)</f>
        <v>-</v>
      </c>
      <c r="AK256" s="224" t="str">
        <f aca="false">IF(OR(AK$236=0,AK$236="-"),"-",AK255/AK246)</f>
        <v>-</v>
      </c>
      <c r="AL256" s="224" t="str">
        <f aca="false">IF(OR(AL$236=0,AL$236="-"),"-",AL255/AL246)</f>
        <v>-</v>
      </c>
      <c r="AM256" s="299"/>
      <c r="AN256" s="201"/>
      <c r="AO256" s="201"/>
      <c r="AP256" s="201"/>
      <c r="AQ256" s="201"/>
      <c r="AR256" s="201"/>
      <c r="AS256" s="201"/>
      <c r="AT256" s="201"/>
      <c r="AU256" s="201"/>
      <c r="AV256" s="201"/>
      <c r="AW256" s="201"/>
      <c r="AX256" s="201"/>
      <c r="AY256" s="201"/>
      <c r="AZ256" s="201"/>
      <c r="BA256" s="201"/>
      <c r="BB256" s="201"/>
      <c r="BC256" s="201"/>
      <c r="BD256" s="201"/>
      <c r="BE256" s="201"/>
      <c r="BF256" s="201"/>
      <c r="BG256" s="201"/>
      <c r="BH256" s="201"/>
      <c r="BI256" s="201"/>
      <c r="BJ256" s="201"/>
      <c r="BK256" s="201"/>
      <c r="BL256" s="201"/>
      <c r="BM256" s="201"/>
      <c r="BN256" s="201"/>
      <c r="BO256" s="201"/>
      <c r="BP256" s="201"/>
      <c r="BQ256" s="201"/>
      <c r="BR256" s="201"/>
      <c r="BS256" s="201"/>
      <c r="BT256" s="201"/>
      <c r="BU256" s="201"/>
      <c r="BV256" s="201"/>
      <c r="BW256" s="201"/>
      <c r="BX256" s="201"/>
      <c r="BY256" s="201"/>
      <c r="BZ256" s="201"/>
      <c r="CA256" s="201"/>
      <c r="CB256" s="201"/>
      <c r="CC256" s="201"/>
      <c r="CD256" s="201"/>
      <c r="CE256" s="201"/>
    </row>
    <row r="266" customFormat="false" ht="102" hidden="false" customHeight="true" outlineLevel="0" collapsed="false">
      <c r="E266" s="300" t="str">
        <f aca="false">E184</f>
        <v>සිංහල භාෂාව හා සාහිත්‍යය</v>
      </c>
      <c r="F266" s="300" t="str">
        <f aca="false">F184</f>
        <v/>
      </c>
      <c r="G266" s="300" t="str">
        <f aca="false">G184</f>
        <v>බුද්ධ ධර්මය</v>
      </c>
      <c r="H266" s="300" t="str">
        <f aca="false">H184</f>
        <v>කතෝලික ධර්මය</v>
      </c>
      <c r="I266" s="300" t="str">
        <f aca="false">I184</f>
        <v>ක්‍රිස්තියානි ධර්මය (ඉංග්‍රීසි)</v>
      </c>
      <c r="J266" s="300" t="str">
        <f aca="false">J184</f>
        <v/>
      </c>
      <c r="K266" s="300" t="str">
        <f aca="false">K183</f>
        <v>ඉංග්‍රීසි</v>
      </c>
      <c r="L266" s="300" t="str">
        <f aca="false">L183</f>
        <v>ගණිතය</v>
      </c>
      <c r="M266" s="300" t="str">
        <f aca="false">M183</f>
        <v>විද්‍යාව</v>
      </c>
      <c r="N266" s="300" t="str">
        <f aca="false">N183</f>
        <v>ඉතිහාසය</v>
      </c>
      <c r="O266" s="300" t="str">
        <f aca="false">O184</f>
        <v>ව්‍යාපාර හා ගිණුම්කරණ අධ්‍යයනය</v>
      </c>
      <c r="P266" s="300" t="str">
        <f aca="false">P184</f>
        <v>පුරවැසි අධ්‍යාපනය</v>
      </c>
      <c r="Q266" s="300" t="str">
        <f aca="false">Q184</f>
        <v>දෙවන භාෂාවක් ලෙස (දෙමල)</v>
      </c>
      <c r="R266" s="300" t="str">
        <f aca="false">R184</f>
        <v>භුගෝල විද්‍යාව</v>
      </c>
      <c r="S266" s="300" t="str">
        <f aca="false">S184</f>
        <v/>
      </c>
      <c r="T266" s="300" t="str">
        <f aca="false">T184</f>
        <v/>
      </c>
      <c r="U266" s="300" t="str">
        <f aca="false">U184</f>
        <v/>
      </c>
      <c r="V266" s="300" t="str">
        <f aca="false">V184</f>
        <v/>
      </c>
      <c r="W266" s="300" t="str">
        <f aca="false">W184</f>
        <v>චිත්‍ර</v>
      </c>
      <c r="X266" s="300" t="str">
        <f aca="false">X184</f>
        <v>නැටුම් (දේශීය)</v>
      </c>
      <c r="Y266" s="300" t="str">
        <f aca="false">Y184</f>
        <v>සංගීතය (පෙරදිග)</v>
      </c>
      <c r="Z266" s="300" t="str">
        <f aca="false">Z184</f>
        <v>සංගීතය (අපරදිග)</v>
      </c>
      <c r="AA266" s="300" t="str">
        <f aca="false">AA184</f>
        <v>නාට්‍ය හා රංග කලාව (සිංහල)</v>
      </c>
      <c r="AB266" s="300" t="str">
        <f aca="false">AB184</f>
        <v>සාහිත්‍ය රසාස්වාදය (ඉංග්‍රිසි)</v>
      </c>
      <c r="AC266" s="300" t="str">
        <f aca="false">AC184</f>
        <v/>
      </c>
      <c r="AD266" s="300" t="str">
        <f aca="false">AD184</f>
        <v/>
      </c>
      <c r="AE266" s="300" t="str">
        <f aca="false">AE184</f>
        <v>තොරතුරු සන්නිවේදන තාක්ෂණය</v>
      </c>
      <c r="AF266" s="300" t="str">
        <f aca="false">AF184</f>
        <v>සන්නිවේදන මාධ්‍ය අධ්‍ය්‍යනය</v>
      </c>
      <c r="AG266" s="300" t="str">
        <f aca="false">AG184</f>
        <v>සෞඛ්‍ය හා ශාරීරික අධ්‍යාපනය</v>
      </c>
      <c r="AH266" s="300" t="str">
        <f aca="false">AH184</f>
        <v/>
      </c>
      <c r="AI266" s="300" t="str">
        <f aca="false">AI184</f>
        <v/>
      </c>
      <c r="AJ266" s="300" t="str">
        <f aca="false">AJ184</f>
        <v/>
      </c>
      <c r="AK266" s="300" t="str">
        <f aca="false">AK184</f>
        <v/>
      </c>
      <c r="AL266" s="300" t="str">
        <f aca="false">AL184</f>
        <v/>
      </c>
    </row>
    <row r="267" customFormat="false" ht="15" hidden="false" customHeight="true" outlineLevel="0" collapsed="false">
      <c r="B267" s="301" t="s">
        <v>1</v>
      </c>
      <c r="C267" s="301"/>
      <c r="D267" s="301"/>
      <c r="E267" s="301" t="n">
        <f aca="false">IF(E67="-",0,E67)</f>
        <v>0</v>
      </c>
      <c r="F267" s="301" t="n">
        <f aca="false">IF(F67="-",0,F67)</f>
        <v>0</v>
      </c>
      <c r="G267" s="301" t="n">
        <f aca="false">IF(G67="-",0,G67)</f>
        <v>3</v>
      </c>
      <c r="H267" s="301" t="n">
        <f aca="false">IF(H67="-",0,H67)</f>
        <v>0</v>
      </c>
      <c r="I267" s="301" t="n">
        <f aca="false">IF(I67="-",0,I67)</f>
        <v>0</v>
      </c>
      <c r="J267" s="301" t="n">
        <f aca="false">IF(J67="-",0,J67)</f>
        <v>0</v>
      </c>
      <c r="K267" s="301" t="n">
        <f aca="false">IF(K67="-",0,K67)</f>
        <v>3</v>
      </c>
      <c r="L267" s="301" t="n">
        <f aca="false">IF(L67="-",0,L67)</f>
        <v>2</v>
      </c>
      <c r="M267" s="301" t="n">
        <f aca="false">IF(M67="-",0,M67)</f>
        <v>1</v>
      </c>
      <c r="N267" s="301" t="n">
        <f aca="false">IF(N67="-",0,N67)</f>
        <v>2</v>
      </c>
      <c r="O267" s="301" t="n">
        <f aca="false">IF(O67="-",0,O67)</f>
        <v>0</v>
      </c>
      <c r="P267" s="301" t="n">
        <f aca="false">IF(P67="-",0,P67)</f>
        <v>0</v>
      </c>
      <c r="Q267" s="301" t="n">
        <f aca="false">IF(Q67="-",0,Q67)</f>
        <v>0</v>
      </c>
      <c r="R267" s="301" t="n">
        <f aca="false">IF(R67="-",0,R67)</f>
        <v>0</v>
      </c>
      <c r="S267" s="301" t="n">
        <f aca="false">IF(S67="-",0,S67)</f>
        <v>0</v>
      </c>
      <c r="T267" s="301" t="n">
        <f aca="false">IF(T67="-",0,T67)</f>
        <v>0</v>
      </c>
      <c r="U267" s="301" t="n">
        <f aca="false">IF(U67="-",0,U67)</f>
        <v>0</v>
      </c>
      <c r="V267" s="301" t="n">
        <f aca="false">IF(V67="-",0,V67)</f>
        <v>0</v>
      </c>
      <c r="W267" s="301" t="n">
        <f aca="false">IF(W67="-",0,W67)</f>
        <v>0</v>
      </c>
      <c r="X267" s="301" t="n">
        <f aca="false">IF(X67="-",0,X67)</f>
        <v>0</v>
      </c>
      <c r="Y267" s="301" t="n">
        <f aca="false">IF(Y67="-",0,Y67)</f>
        <v>0</v>
      </c>
      <c r="Z267" s="301" t="n">
        <f aca="false">IF(Z67="-",0,Z67)</f>
        <v>2</v>
      </c>
      <c r="AA267" s="301" t="n">
        <f aca="false">IF(AA67="-",0,AA67)</f>
        <v>0</v>
      </c>
      <c r="AB267" s="301" t="n">
        <f aca="false">IF(AB67="-",0,AB67)</f>
        <v>0</v>
      </c>
      <c r="AC267" s="301" t="n">
        <f aca="false">IF(AC67="-",0,AC67)</f>
        <v>0</v>
      </c>
      <c r="AD267" s="301" t="n">
        <f aca="false">IF(AD67="-",0,AD67)</f>
        <v>0</v>
      </c>
      <c r="AE267" s="301" t="n">
        <f aca="false">IF(AE67="-",0,AE67)</f>
        <v>1</v>
      </c>
      <c r="AF267" s="301" t="n">
        <f aca="false">IF(AF67="-",0,AF67)</f>
        <v>0</v>
      </c>
      <c r="AG267" s="301" t="n">
        <f aca="false">IF(AG67="-",0,AG67)</f>
        <v>0</v>
      </c>
      <c r="AH267" s="301" t="n">
        <f aca="false">IF(AH67="-",0,AH67)</f>
        <v>0</v>
      </c>
      <c r="AI267" s="301" t="n">
        <f aca="false">IF(AI67="-",0,AI67)</f>
        <v>0</v>
      </c>
      <c r="AJ267" s="301" t="n">
        <f aca="false">IF(AJ67="-",0,AJ67)</f>
        <v>0</v>
      </c>
      <c r="AK267" s="301" t="n">
        <f aca="false">IF(AK67="-",0,AK67)</f>
        <v>0</v>
      </c>
      <c r="AL267" s="301" t="n">
        <f aca="false">IF(AL67="-",0,AL67)</f>
        <v>0</v>
      </c>
    </row>
    <row r="268" customFormat="false" ht="15" hidden="false" customHeight="true" outlineLevel="0" collapsed="false">
      <c r="B268" s="301" t="s">
        <v>6</v>
      </c>
      <c r="C268" s="301"/>
      <c r="D268" s="301"/>
      <c r="E268" s="301" t="n">
        <f aca="false">IF(E68="-",0,E68)</f>
        <v>1</v>
      </c>
      <c r="F268" s="301" t="n">
        <f aca="false">IF(F68="-",0,F68)</f>
        <v>0</v>
      </c>
      <c r="G268" s="301" t="n">
        <f aca="false">IF(G68="-",0,G68)</f>
        <v>3</v>
      </c>
      <c r="H268" s="301" t="n">
        <f aca="false">IF(H68="-",0,H68)</f>
        <v>0</v>
      </c>
      <c r="I268" s="301" t="n">
        <f aca="false">IF(I68="-",0,I68)</f>
        <v>0</v>
      </c>
      <c r="J268" s="301" t="n">
        <f aca="false">IF(J68="-",0,J68)</f>
        <v>0</v>
      </c>
      <c r="K268" s="301" t="n">
        <f aca="false">IF(K68="-",0,K68)</f>
        <v>2</v>
      </c>
      <c r="L268" s="301" t="n">
        <f aca="false">IF(L68="-",0,L68)</f>
        <v>5</v>
      </c>
      <c r="M268" s="301" t="n">
        <f aca="false">IF(M68="-",0,M68)</f>
        <v>2</v>
      </c>
      <c r="N268" s="301" t="n">
        <f aca="false">IF(N68="-",0,N68)</f>
        <v>1</v>
      </c>
      <c r="O268" s="301" t="n">
        <f aca="false">IF(O68="-",0,O68)</f>
        <v>0</v>
      </c>
      <c r="P268" s="301" t="n">
        <f aca="false">IF(P68="-",0,P68)</f>
        <v>0</v>
      </c>
      <c r="Q268" s="301" t="n">
        <f aca="false">IF(Q68="-",0,Q68)</f>
        <v>0</v>
      </c>
      <c r="R268" s="301" t="n">
        <f aca="false">IF(R68="-",0,R68)</f>
        <v>0</v>
      </c>
      <c r="S268" s="301" t="n">
        <f aca="false">IF(S68="-",0,S68)</f>
        <v>0</v>
      </c>
      <c r="T268" s="301" t="n">
        <f aca="false">IF(T68="-",0,T68)</f>
        <v>0</v>
      </c>
      <c r="U268" s="301" t="n">
        <f aca="false">IF(U68="-",0,U68)</f>
        <v>0</v>
      </c>
      <c r="V268" s="301" t="n">
        <f aca="false">IF(V68="-",0,V68)</f>
        <v>0</v>
      </c>
      <c r="W268" s="301" t="n">
        <f aca="false">IF(W68="-",0,W68)</f>
        <v>1</v>
      </c>
      <c r="X268" s="301" t="n">
        <f aca="false">IF(X68="-",0,X68)</f>
        <v>0</v>
      </c>
      <c r="Y268" s="301" t="n">
        <f aca="false">IF(Y68="-",0,Y68)</f>
        <v>0</v>
      </c>
      <c r="Z268" s="301" t="n">
        <f aca="false">IF(Z68="-",0,Z68)</f>
        <v>3</v>
      </c>
      <c r="AA268" s="301" t="n">
        <f aca="false">IF(AA68="-",0,AA68)</f>
        <v>0</v>
      </c>
      <c r="AB268" s="301" t="n">
        <f aca="false">IF(AB68="-",0,AB68)</f>
        <v>0</v>
      </c>
      <c r="AC268" s="301" t="n">
        <f aca="false">IF(AC68="-",0,AC68)</f>
        <v>0</v>
      </c>
      <c r="AD268" s="301" t="n">
        <f aca="false">IF(AD68="-",0,AD68)</f>
        <v>0</v>
      </c>
      <c r="AE268" s="301" t="n">
        <f aca="false">IF(AE68="-",0,AE68)</f>
        <v>1</v>
      </c>
      <c r="AF268" s="301" t="n">
        <f aca="false">IF(AF68="-",0,AF68)</f>
        <v>0</v>
      </c>
      <c r="AG268" s="301" t="n">
        <f aca="false">IF(AG68="-",0,AG68)</f>
        <v>0</v>
      </c>
      <c r="AH268" s="301" t="n">
        <f aca="false">IF(AH68="-",0,AH68)</f>
        <v>0</v>
      </c>
      <c r="AI268" s="301" t="n">
        <f aca="false">IF(AI68="-",0,AI68)</f>
        <v>0</v>
      </c>
      <c r="AJ268" s="301" t="n">
        <f aca="false">IF(AJ68="-",0,AJ68)</f>
        <v>0</v>
      </c>
      <c r="AK268" s="301" t="n">
        <f aca="false">IF(AK68="-",0,AK68)</f>
        <v>0</v>
      </c>
      <c r="AL268" s="301" t="n">
        <f aca="false">IF(AL68="-",0,AL68)</f>
        <v>0</v>
      </c>
    </row>
    <row r="269" customFormat="false" ht="15" hidden="false" customHeight="true" outlineLevel="0" collapsed="false">
      <c r="B269" s="301" t="s">
        <v>10</v>
      </c>
      <c r="C269" s="301"/>
      <c r="D269" s="301"/>
      <c r="E269" s="301" t="n">
        <f aca="false">IF(E69="-",0,E69)</f>
        <v>5</v>
      </c>
      <c r="F269" s="301" t="n">
        <f aca="false">IF(F69="-",0,F69)</f>
        <v>0</v>
      </c>
      <c r="G269" s="301" t="n">
        <f aca="false">IF(G69="-",0,G69)</f>
        <v>1</v>
      </c>
      <c r="H269" s="301" t="n">
        <f aca="false">IF(H69="-",0,H69)</f>
        <v>0</v>
      </c>
      <c r="I269" s="301" t="n">
        <f aca="false">IF(I69="-",0,I69)</f>
        <v>0</v>
      </c>
      <c r="J269" s="301" t="n">
        <f aca="false">IF(J69="-",0,J69)</f>
        <v>0</v>
      </c>
      <c r="K269" s="301" t="n">
        <f aca="false">IF(K69="-",0,K69)</f>
        <v>4</v>
      </c>
      <c r="L269" s="301" t="n">
        <f aca="false">IF(L69="-",0,L69)</f>
        <v>1</v>
      </c>
      <c r="M269" s="301" t="n">
        <f aca="false">IF(M69="-",0,M69)</f>
        <v>2</v>
      </c>
      <c r="N269" s="301" t="n">
        <f aca="false">IF(N69="-",0,N69)</f>
        <v>5</v>
      </c>
      <c r="O269" s="301" t="n">
        <f aca="false">IF(O69="-",0,O69)</f>
        <v>0</v>
      </c>
      <c r="P269" s="301" t="n">
        <f aca="false">IF(P69="-",0,P69)</f>
        <v>0</v>
      </c>
      <c r="Q269" s="301" t="n">
        <f aca="false">IF(Q69="-",0,Q69)</f>
        <v>0</v>
      </c>
      <c r="R269" s="301" t="n">
        <f aca="false">IF(R69="-",0,R69)</f>
        <v>0</v>
      </c>
      <c r="S269" s="301" t="n">
        <f aca="false">IF(S69="-",0,S69)</f>
        <v>0</v>
      </c>
      <c r="T269" s="301" t="n">
        <f aca="false">IF(T69="-",0,T69)</f>
        <v>0</v>
      </c>
      <c r="U269" s="301" t="n">
        <f aca="false">IF(U69="-",0,U69)</f>
        <v>0</v>
      </c>
      <c r="V269" s="301" t="n">
        <f aca="false">IF(V69="-",0,V69)</f>
        <v>0</v>
      </c>
      <c r="W269" s="301" t="n">
        <f aca="false">IF(W69="-",0,W69)</f>
        <v>0</v>
      </c>
      <c r="X269" s="301" t="n">
        <f aca="false">IF(X69="-",0,X69)</f>
        <v>0</v>
      </c>
      <c r="Y269" s="301" t="n">
        <f aca="false">IF(Y69="-",0,Y69)</f>
        <v>0</v>
      </c>
      <c r="Z269" s="301" t="n">
        <f aca="false">IF(Z69="-",0,Z69)</f>
        <v>6</v>
      </c>
      <c r="AA269" s="301" t="n">
        <f aca="false">IF(AA69="-",0,AA69)</f>
        <v>0</v>
      </c>
      <c r="AB269" s="301" t="n">
        <f aca="false">IF(AB69="-",0,AB69)</f>
        <v>0</v>
      </c>
      <c r="AC269" s="301" t="n">
        <f aca="false">IF(AC69="-",0,AC69)</f>
        <v>0</v>
      </c>
      <c r="AD269" s="301" t="n">
        <f aca="false">IF(AD69="-",0,AD69)</f>
        <v>0</v>
      </c>
      <c r="AE269" s="301" t="n">
        <f aca="false">IF(AE69="-",0,AE69)</f>
        <v>2</v>
      </c>
      <c r="AF269" s="301" t="n">
        <f aca="false">IF(AF69="-",0,AF69)</f>
        <v>0</v>
      </c>
      <c r="AG269" s="301" t="n">
        <f aca="false">IF(AG69="-",0,AG69)</f>
        <v>0</v>
      </c>
      <c r="AH269" s="301" t="n">
        <f aca="false">IF(AH69="-",0,AH69)</f>
        <v>0</v>
      </c>
      <c r="AI269" s="301" t="n">
        <f aca="false">IF(AI69="-",0,AI69)</f>
        <v>0</v>
      </c>
      <c r="AJ269" s="301" t="n">
        <f aca="false">IF(AJ69="-",0,AJ69)</f>
        <v>0</v>
      </c>
      <c r="AK269" s="301" t="n">
        <f aca="false">IF(AK69="-",0,AK69)</f>
        <v>0</v>
      </c>
      <c r="AL269" s="301" t="n">
        <f aca="false">IF(AL69="-",0,AL69)</f>
        <v>0</v>
      </c>
    </row>
    <row r="270" customFormat="false" ht="15" hidden="false" customHeight="true" outlineLevel="0" collapsed="false">
      <c r="B270" s="301" t="s">
        <v>14</v>
      </c>
      <c r="C270" s="301"/>
      <c r="D270" s="301"/>
      <c r="E270" s="301" t="n">
        <f aca="false">IF(E71="-",0,E71)+IF(E70="-",0,E70)</f>
        <v>6</v>
      </c>
      <c r="F270" s="301" t="n">
        <f aca="false">IF(F71="-",0,F71)+IF(F70="-",0,F70)</f>
        <v>0</v>
      </c>
      <c r="G270" s="301" t="n">
        <f aca="false">IF(G71="-",0,G71)+IF(G70="-",0,G70)</f>
        <v>6</v>
      </c>
      <c r="H270" s="301" t="n">
        <f aca="false">IF(H71="-",0,H71)+IF(H70="-",0,H70)</f>
        <v>0</v>
      </c>
      <c r="I270" s="301" t="n">
        <f aca="false">IF(I71="-",0,I71)+IF(I70="-",0,I70)</f>
        <v>0</v>
      </c>
      <c r="J270" s="301" t="n">
        <f aca="false">IF(J71="-",0,J71)+IF(J70="-",0,J70)</f>
        <v>0</v>
      </c>
      <c r="K270" s="301" t="n">
        <f aca="false">IF(K71="-",0,K71)+IF(K70="-",0,K70)</f>
        <v>4</v>
      </c>
      <c r="L270" s="301" t="n">
        <f aca="false">IF(L71="-",0,L71)+IF(L70="-",0,L70)</f>
        <v>5</v>
      </c>
      <c r="M270" s="301" t="n">
        <f aca="false">IF(M71="-",0,M71)+IF(M70="-",0,M70)</f>
        <v>8</v>
      </c>
      <c r="N270" s="301" t="n">
        <f aca="false">IF(N71="-",0,N71)+IF(N70="-",0,N70)</f>
        <v>6</v>
      </c>
      <c r="O270" s="301" t="n">
        <f aca="false">IF(O71="-",0,O71)+IF(O70="-",0,O70)</f>
        <v>0</v>
      </c>
      <c r="P270" s="301" t="n">
        <f aca="false">IF(P71="-",0,P71)+IF(P70="-",0,P70)</f>
        <v>0</v>
      </c>
      <c r="Q270" s="301" t="n">
        <f aca="false">IF(Q71="-",0,Q71)+IF(Q70="-",0,Q70)</f>
        <v>0</v>
      </c>
      <c r="R270" s="301" t="n">
        <f aca="false">IF(R71="-",0,R71)+IF(R70="-",0,R70)</f>
        <v>0</v>
      </c>
      <c r="S270" s="301" t="n">
        <f aca="false">IF(S71="-",0,S71)+IF(S70="-",0,S70)</f>
        <v>0</v>
      </c>
      <c r="T270" s="301" t="n">
        <f aca="false">IF(T71="-",0,T71)+IF(T70="-",0,T70)</f>
        <v>0</v>
      </c>
      <c r="U270" s="301" t="n">
        <f aca="false">IF(U71="-",0,U71)+IF(U70="-",0,U70)</f>
        <v>0</v>
      </c>
      <c r="V270" s="301" t="n">
        <f aca="false">IF(V71="-",0,V71)+IF(V70="-",0,V70)</f>
        <v>0</v>
      </c>
      <c r="W270" s="301" t="n">
        <f aca="false">IF(W71="-",0,W71)+IF(W70="-",0,W70)</f>
        <v>0</v>
      </c>
      <c r="X270" s="301" t="n">
        <f aca="false">IF(X71="-",0,X71)+IF(X70="-",0,X70)</f>
        <v>0</v>
      </c>
      <c r="Y270" s="301" t="n">
        <f aca="false">IF(Y71="-",0,Y71)+IF(Y70="-",0,Y70)</f>
        <v>0</v>
      </c>
      <c r="Z270" s="301" t="n">
        <f aca="false">IF(Z71="-",0,Z71)+IF(Z70="-",0,Z70)</f>
        <v>5</v>
      </c>
      <c r="AA270" s="301" t="n">
        <f aca="false">IF(AA71="-",0,AA71)+IF(AA70="-",0,AA70)</f>
        <v>0</v>
      </c>
      <c r="AB270" s="301" t="n">
        <f aca="false">IF(AB71="-",0,AB71)+IF(AB70="-",0,AB70)</f>
        <v>0</v>
      </c>
      <c r="AC270" s="301" t="n">
        <f aca="false">IF(AC71="-",0,AC71)+IF(AC70="-",0,AC70)</f>
        <v>0</v>
      </c>
      <c r="AD270" s="301" t="n">
        <f aca="false">IF(AD71="-",0,AD71)+IF(AD70="-",0,AD70)</f>
        <v>0</v>
      </c>
      <c r="AE270" s="301" t="n">
        <f aca="false">IF(AE71="-",0,AE71)+IF(AE70="-",0,AE70)</f>
        <v>4</v>
      </c>
      <c r="AF270" s="301" t="n">
        <f aca="false">IF(AF71="-",0,AF71)+IF(AF70="-",0,AF70)</f>
        <v>0</v>
      </c>
      <c r="AG270" s="301" t="n">
        <f aca="false">IF(AG71="-",0,AG71)+IF(AG70="-",0,AG70)</f>
        <v>0</v>
      </c>
      <c r="AH270" s="301" t="n">
        <f aca="false">IF(AH71="-",0,AH71)+IF(AH70="-",0,AH70)</f>
        <v>0</v>
      </c>
      <c r="AI270" s="301" t="n">
        <f aca="false">IF(AI71="-",0,AI71)+IF(AI70="-",0,AI70)</f>
        <v>0</v>
      </c>
      <c r="AJ270" s="301" t="n">
        <f aca="false">IF(AJ71="-",0,AJ71)+IF(AJ70="-",0,AJ70)</f>
        <v>0</v>
      </c>
      <c r="AK270" s="301" t="n">
        <f aca="false">IF(AK71="-",0,AK71)+IF(AK70="-",0,AK70)</f>
        <v>0</v>
      </c>
      <c r="AL270" s="301" t="n">
        <f aca="false">IF(AL71="-",0,AL71)+IF(AL70="-",0,AL70)</f>
        <v>0</v>
      </c>
    </row>
    <row r="271" customFormat="false" ht="15" hidden="false" customHeight="true" outlineLevel="0" collapsed="false">
      <c r="B271" s="301" t="s">
        <v>19</v>
      </c>
      <c r="C271" s="301"/>
      <c r="D271" s="301"/>
      <c r="E271" s="302" t="n">
        <f aca="false">IF(E74="-",0,E74)+IF(E73="-",0,E73)+IF(E72="-",0,E72)</f>
        <v>6</v>
      </c>
      <c r="F271" s="302" t="n">
        <f aca="false">IF(F74="-",0,F74)+IF(F73="-",0,F73)+IF(F72="-",0,F72)</f>
        <v>0</v>
      </c>
      <c r="G271" s="302" t="n">
        <f aca="false">IF(G74="-",0,G74)+IF(G73="-",0,G73)+IF(G72="-",0,G72)</f>
        <v>5</v>
      </c>
      <c r="H271" s="302" t="n">
        <f aca="false">IF(H74="-",0,H74)+IF(H73="-",0,H73)+IF(H72="-",0,H72)</f>
        <v>0</v>
      </c>
      <c r="I271" s="302" t="n">
        <f aca="false">IF(I74="-",0,I74)+IF(I73="-",0,I73)+IF(I72="-",0,I72)</f>
        <v>0</v>
      </c>
      <c r="J271" s="302" t="n">
        <f aca="false">IF(J74="-",0,J74)+IF(J73="-",0,J73)+IF(J72="-",0,J72)</f>
        <v>0</v>
      </c>
      <c r="K271" s="302" t="n">
        <f aca="false">IF(K74="-",0,K74)+IF(K73="-",0,K73)+IF(K72="-",0,K72)</f>
        <v>5</v>
      </c>
      <c r="L271" s="302" t="n">
        <f aca="false">IF(L74="-",0,L74)+IF(L73="-",0,L73)+IF(L72="-",0,L72)</f>
        <v>4</v>
      </c>
      <c r="M271" s="302" t="n">
        <f aca="false">IF(M74="-",0,M74)+IF(M73="-",0,M73)+IF(M72="-",0,M72)</f>
        <v>5</v>
      </c>
      <c r="N271" s="302" t="n">
        <f aca="false">IF(N74="-",0,N74)+IF(N73="-",0,N73)+IF(N72="-",0,N72)</f>
        <v>4</v>
      </c>
      <c r="O271" s="302" t="n">
        <f aca="false">IF(O74="-",0,O74)+IF(O73="-",0,O73)+IF(O72="-",0,O72)</f>
        <v>0</v>
      </c>
      <c r="P271" s="302" t="n">
        <f aca="false">IF(P74="-",0,P74)+IF(P73="-",0,P73)+IF(P72="-",0,P72)</f>
        <v>0</v>
      </c>
      <c r="Q271" s="302" t="n">
        <f aca="false">IF(Q74="-",0,Q74)+IF(Q73="-",0,Q73)+IF(Q72="-",0,Q72)</f>
        <v>0</v>
      </c>
      <c r="R271" s="302" t="n">
        <f aca="false">IF(R74="-",0,R74)+IF(R73="-",0,R73)+IF(R72="-",0,R72)</f>
        <v>0</v>
      </c>
      <c r="S271" s="302" t="n">
        <f aca="false">IF(S74="-",0,S74)+IF(S73="-",0,S73)+IF(S72="-",0,S72)</f>
        <v>0</v>
      </c>
      <c r="T271" s="302" t="n">
        <f aca="false">IF(T74="-",0,T74)+IF(T73="-",0,T73)+IF(T72="-",0,T72)</f>
        <v>0</v>
      </c>
      <c r="U271" s="302" t="n">
        <f aca="false">IF(U74="-",0,U74)+IF(U73="-",0,U73)+IF(U72="-",0,U72)</f>
        <v>0</v>
      </c>
      <c r="V271" s="302" t="n">
        <f aca="false">IF(V74="-",0,V74)+IF(V73="-",0,V73)+IF(V72="-",0,V72)</f>
        <v>0</v>
      </c>
      <c r="W271" s="302" t="n">
        <f aca="false">IF(W74="-",0,W74)+IF(W73="-",0,W73)+IF(W72="-",0,W72)</f>
        <v>0</v>
      </c>
      <c r="X271" s="302" t="n">
        <f aca="false">IF(X74="-",0,X74)+IF(X73="-",0,X73)+IF(X72="-",0,X72)</f>
        <v>0</v>
      </c>
      <c r="Y271" s="302" t="n">
        <f aca="false">IF(Y74="-",0,Y74)+IF(Y73="-",0,Y73)+IF(Y72="-",0,Y72)</f>
        <v>0</v>
      </c>
      <c r="Z271" s="302" t="n">
        <f aca="false">IF(Z74="-",0,Z74)+IF(Z73="-",0,Z73)+IF(Z72="-",0,Z72)</f>
        <v>0</v>
      </c>
      <c r="AA271" s="302" t="n">
        <f aca="false">IF(AA74="-",0,AA74)+IF(AA73="-",0,AA73)+IF(AA72="-",0,AA72)</f>
        <v>0</v>
      </c>
      <c r="AB271" s="302" t="n">
        <f aca="false">IF(AB74="-",0,AB74)+IF(AB73="-",0,AB73)+IF(AB72="-",0,AB72)</f>
        <v>0</v>
      </c>
      <c r="AC271" s="302" t="n">
        <f aca="false">IF(AC74="-",0,AC74)+IF(AC73="-",0,AC73)+IF(AC72="-",0,AC72)</f>
        <v>0</v>
      </c>
      <c r="AD271" s="302" t="n">
        <f aca="false">IF(AD74="-",0,AD74)+IF(AD73="-",0,AD73)+IF(AD72="-",0,AD72)</f>
        <v>0</v>
      </c>
      <c r="AE271" s="302" t="n">
        <f aca="false">IF(AE74="-",0,AE74)+IF(AE73="-",0,AE73)+IF(AE72="-",0,AE72)</f>
        <v>1</v>
      </c>
      <c r="AF271" s="302" t="n">
        <f aca="false">IF(AF74="-",0,AF74)+IF(AF73="-",0,AF73)+IF(AF72="-",0,AF72)</f>
        <v>0</v>
      </c>
      <c r="AG271" s="302" t="n">
        <f aca="false">IF(AG74="-",0,AG74)+IF(AG73="-",0,AG73)+IF(AG72="-",0,AG72)</f>
        <v>0</v>
      </c>
      <c r="AH271" s="302" t="n">
        <f aca="false">IF(AH74="-",0,AH74)+IF(AH73="-",0,AH73)+IF(AH72="-",0,AH72)</f>
        <v>0</v>
      </c>
      <c r="AI271" s="302" t="n">
        <f aca="false">IF(AI74="-",0,AI74)+IF(AI73="-",0,AI73)+IF(AI72="-",0,AI72)</f>
        <v>0</v>
      </c>
      <c r="AJ271" s="302" t="n">
        <f aca="false">IF(AJ74="-",0,AJ74)+IF(AJ73="-",0,AJ73)+IF(AJ72="-",0,AJ72)</f>
        <v>0</v>
      </c>
      <c r="AK271" s="302" t="n">
        <f aca="false">IF(AK74="-",0,AK74)+IF(AK73="-",0,AK73)+IF(AK72="-",0,AK72)</f>
        <v>0</v>
      </c>
      <c r="AL271" s="302" t="n">
        <f aca="false">IF(AL74="-",0,AL74)+IF(AL73="-",0,AL73)+IF(AL72="-",0,AL72)</f>
        <v>0</v>
      </c>
    </row>
    <row r="272" customFormat="false" ht="15" hidden="false" customHeight="true" outlineLevel="0" collapsed="false">
      <c r="B272" s="301"/>
      <c r="C272" s="301"/>
      <c r="D272" s="301"/>
      <c r="E272" s="303" t="n">
        <f aca="false">SUM(E267:E271)</f>
        <v>18</v>
      </c>
      <c r="F272" s="303" t="n">
        <f aca="false">SUM(F267:F271)</f>
        <v>0</v>
      </c>
      <c r="G272" s="303" t="n">
        <f aca="false">SUM(G267:G271)</f>
        <v>18</v>
      </c>
      <c r="H272" s="303" t="n">
        <f aca="false">SUM(H267:H271)</f>
        <v>0</v>
      </c>
      <c r="I272" s="303" t="n">
        <f aca="false">SUM(I267:I271)</f>
        <v>0</v>
      </c>
      <c r="J272" s="303" t="n">
        <f aca="false">SUM(J267:J271)</f>
        <v>0</v>
      </c>
      <c r="K272" s="303" t="n">
        <f aca="false">SUM(K267:K271)</f>
        <v>18</v>
      </c>
      <c r="L272" s="303" t="n">
        <f aca="false">SUM(L267:L271)</f>
        <v>17</v>
      </c>
      <c r="M272" s="303" t="n">
        <f aca="false">SUM(M267:M271)</f>
        <v>18</v>
      </c>
      <c r="N272" s="303" t="n">
        <f aca="false">SUM(N267:N271)</f>
        <v>18</v>
      </c>
      <c r="O272" s="303" t="n">
        <f aca="false">SUM(O267:O271)</f>
        <v>0</v>
      </c>
      <c r="P272" s="303" t="n">
        <f aca="false">SUM(P267:P271)</f>
        <v>0</v>
      </c>
      <c r="Q272" s="303" t="n">
        <f aca="false">SUM(Q267:Q271)</f>
        <v>0</v>
      </c>
      <c r="R272" s="303" t="n">
        <f aca="false">SUM(R267:R271)</f>
        <v>0</v>
      </c>
      <c r="S272" s="303" t="n">
        <f aca="false">SUM(S267:S271)</f>
        <v>0</v>
      </c>
      <c r="T272" s="303" t="n">
        <f aca="false">SUM(T267:T271)</f>
        <v>0</v>
      </c>
      <c r="U272" s="303" t="n">
        <f aca="false">SUM(U267:U271)</f>
        <v>0</v>
      </c>
      <c r="V272" s="303" t="n">
        <f aca="false">SUM(V267:V271)</f>
        <v>0</v>
      </c>
      <c r="W272" s="303" t="n">
        <f aca="false">SUM(W267:W271)</f>
        <v>1</v>
      </c>
      <c r="X272" s="303" t="n">
        <f aca="false">SUM(X267:X271)</f>
        <v>0</v>
      </c>
      <c r="Y272" s="303" t="n">
        <f aca="false">SUM(Y267:Y271)</f>
        <v>0</v>
      </c>
      <c r="Z272" s="303" t="n">
        <f aca="false">SUM(Z267:Z271)</f>
        <v>16</v>
      </c>
      <c r="AA272" s="303" t="n">
        <f aca="false">SUM(AA267:AA271)</f>
        <v>0</v>
      </c>
      <c r="AB272" s="303" t="n">
        <f aca="false">SUM(AB267:AB271)</f>
        <v>0</v>
      </c>
      <c r="AC272" s="303" t="n">
        <f aca="false">SUM(AC267:AC271)</f>
        <v>0</v>
      </c>
      <c r="AD272" s="303" t="n">
        <f aca="false">SUM(AD267:AD271)</f>
        <v>0</v>
      </c>
      <c r="AE272" s="303" t="n">
        <f aca="false">SUM(AE267:AE271)</f>
        <v>9</v>
      </c>
      <c r="AF272" s="303" t="n">
        <f aca="false">SUM(AF267:AF271)</f>
        <v>0</v>
      </c>
      <c r="AG272" s="303" t="n">
        <f aca="false">SUM(AG267:AG271)</f>
        <v>0</v>
      </c>
      <c r="AH272" s="303" t="n">
        <f aca="false">SUM(AH267:AH271)</f>
        <v>0</v>
      </c>
      <c r="AI272" s="303" t="n">
        <f aca="false">SUM(AI267:AI271)</f>
        <v>0</v>
      </c>
      <c r="AJ272" s="303" t="n">
        <f aca="false">SUM(AJ267:AJ271)</f>
        <v>0</v>
      </c>
      <c r="AK272" s="303" t="n">
        <f aca="false">SUM(AK267:AK271)</f>
        <v>0</v>
      </c>
      <c r="AL272" s="303" t="n">
        <f aca="false">SUM(AL267:AL271)</f>
        <v>0</v>
      </c>
    </row>
    <row r="273" customFormat="false" ht="15" hidden="false" customHeight="true" outlineLevel="0" collapsed="false">
      <c r="B273" s="301" t="s">
        <v>1</v>
      </c>
      <c r="C273" s="301"/>
      <c r="D273" s="301"/>
      <c r="E273" s="301" t="n">
        <f aca="false">IF(E152="-",0,E152)</f>
        <v>0</v>
      </c>
      <c r="F273" s="301" t="n">
        <f aca="false">IF(F152="-",0,F152)</f>
        <v>0</v>
      </c>
      <c r="G273" s="301" t="n">
        <f aca="false">IF(G152="-",0,G152)</f>
        <v>0</v>
      </c>
      <c r="H273" s="301" t="n">
        <f aca="false">IF(H152="-",0,H152)</f>
        <v>0</v>
      </c>
      <c r="I273" s="301" t="n">
        <f aca="false">IF(I152="-",0,I152)</f>
        <v>0</v>
      </c>
      <c r="J273" s="301" t="n">
        <f aca="false">IF(J152="-",0,J152)</f>
        <v>0</v>
      </c>
      <c r="K273" s="301" t="n">
        <f aca="false">IF(K152="-",0,K152)</f>
        <v>0</v>
      </c>
      <c r="L273" s="301" t="n">
        <f aca="false">IF(L152="-",0,L152)</f>
        <v>0</v>
      </c>
      <c r="M273" s="301" t="n">
        <f aca="false">IF(M152="-",0,M152)</f>
        <v>0</v>
      </c>
      <c r="N273" s="301" t="n">
        <f aca="false">IF(N152="-",0,N152)</f>
        <v>0</v>
      </c>
      <c r="O273" s="301" t="n">
        <f aca="false">IF(O152="-",0,O152)</f>
        <v>14</v>
      </c>
      <c r="P273" s="301" t="n">
        <f aca="false">IF(P152="-",0,P152)</f>
        <v>0</v>
      </c>
      <c r="Q273" s="301" t="n">
        <f aca="false">IF(Q152="-",0,Q152)</f>
        <v>0</v>
      </c>
      <c r="R273" s="301" t="n">
        <f aca="false">IF(R152="-",0,R152)</f>
        <v>0</v>
      </c>
      <c r="S273" s="301" t="n">
        <f aca="false">IF(S152="-",0,S152)</f>
        <v>0</v>
      </c>
      <c r="T273" s="301" t="n">
        <f aca="false">IF(T152="-",0,T152)</f>
        <v>0</v>
      </c>
      <c r="U273" s="301" t="n">
        <f aca="false">IF(U152="-",0,U152)</f>
        <v>0</v>
      </c>
      <c r="V273" s="301" t="n">
        <f aca="false">IF(V152="-",0,V152)</f>
        <v>0</v>
      </c>
      <c r="W273" s="301" t="n">
        <f aca="false">IF(W152="-",0,W152)</f>
        <v>5</v>
      </c>
      <c r="X273" s="301" t="n">
        <f aca="false">IF(X152="-",0,X152)</f>
        <v>2</v>
      </c>
      <c r="Y273" s="301" t="n">
        <f aca="false">IF(Y152="-",0,Y152)</f>
        <v>0</v>
      </c>
      <c r="Z273" s="301" t="n">
        <f aca="false">IF(Z152="-",0,Z152)</f>
        <v>0</v>
      </c>
      <c r="AA273" s="301" t="n">
        <f aca="false">IF(AA152="-",0,AA152)</f>
        <v>1</v>
      </c>
      <c r="AB273" s="301" t="n">
        <f aca="false">IF(AB152="-",0,AB152)</f>
        <v>1</v>
      </c>
      <c r="AC273" s="301" t="n">
        <f aca="false">IF(AC152="-",0,AC152)</f>
        <v>0</v>
      </c>
      <c r="AD273" s="301" t="n">
        <f aca="false">IF(AD152="-",0,AD152)</f>
        <v>0</v>
      </c>
      <c r="AE273" s="301" t="n">
        <f aca="false">IF(AE152="-",0,AE152)</f>
        <v>4</v>
      </c>
      <c r="AF273" s="301" t="n">
        <f aca="false">IF(AF152="-",0,AF152)</f>
        <v>0</v>
      </c>
      <c r="AG273" s="301" t="n">
        <f aca="false">IF(AG152="-",0,AG152)</f>
        <v>0</v>
      </c>
      <c r="AH273" s="301" t="n">
        <f aca="false">IF(AH152="-",0,AH152)</f>
        <v>0</v>
      </c>
      <c r="AI273" s="301" t="n">
        <f aca="false">IF(AI152="-",0,AI152)</f>
        <v>0</v>
      </c>
      <c r="AJ273" s="301" t="n">
        <f aca="false">IF(AJ152="-",0,AJ152)</f>
        <v>0</v>
      </c>
      <c r="AK273" s="301" t="n">
        <f aca="false">IF(AK152="-",0,AK152)</f>
        <v>0</v>
      </c>
      <c r="AL273" s="301" t="n">
        <f aca="false">IF(AL152="-",0,AL152)</f>
        <v>0</v>
      </c>
    </row>
    <row r="274" customFormat="false" ht="15" hidden="false" customHeight="true" outlineLevel="0" collapsed="false">
      <c r="B274" s="301" t="s">
        <v>6</v>
      </c>
      <c r="C274" s="301"/>
      <c r="D274" s="301"/>
      <c r="E274" s="301" t="n">
        <f aca="false">IF(E153="-",0,E153)</f>
        <v>0</v>
      </c>
      <c r="F274" s="301" t="n">
        <f aca="false">IF(F153="-",0,F153)</f>
        <v>0</v>
      </c>
      <c r="G274" s="301" t="n">
        <f aca="false">IF(G153="-",0,G153)</f>
        <v>0</v>
      </c>
      <c r="H274" s="301" t="n">
        <f aca="false">IF(H153="-",0,H153)</f>
        <v>0</v>
      </c>
      <c r="I274" s="301" t="n">
        <f aca="false">IF(I153="-",0,I153)</f>
        <v>0</v>
      </c>
      <c r="J274" s="301" t="n">
        <f aca="false">IF(J153="-",0,J153)</f>
        <v>0</v>
      </c>
      <c r="K274" s="301" t="n">
        <f aca="false">IF(K153="-",0,K153)</f>
        <v>0</v>
      </c>
      <c r="L274" s="301" t="n">
        <f aca="false">IF(L153="-",0,L153)</f>
        <v>0</v>
      </c>
      <c r="M274" s="301" t="n">
        <f aca="false">IF(M153="-",0,M153)</f>
        <v>0</v>
      </c>
      <c r="N274" s="301" t="n">
        <f aca="false">IF(N153="-",0,N153)</f>
        <v>0</v>
      </c>
      <c r="O274" s="301" t="n">
        <f aca="false">IF(O153="-",0,O153)</f>
        <v>8</v>
      </c>
      <c r="P274" s="301" t="n">
        <f aca="false">IF(P153="-",0,P153)</f>
        <v>0</v>
      </c>
      <c r="Q274" s="301" t="n">
        <f aca="false">IF(Q153="-",0,Q153)</f>
        <v>0</v>
      </c>
      <c r="R274" s="301" t="n">
        <f aca="false">IF(R153="-",0,R153)</f>
        <v>0</v>
      </c>
      <c r="S274" s="301" t="n">
        <f aca="false">IF(S153="-",0,S153)</f>
        <v>0</v>
      </c>
      <c r="T274" s="301" t="n">
        <f aca="false">IF(T153="-",0,T153)</f>
        <v>0</v>
      </c>
      <c r="U274" s="301" t="n">
        <f aca="false">IF(U153="-",0,U153)</f>
        <v>0</v>
      </c>
      <c r="V274" s="301" t="n">
        <f aca="false">IF(V153="-",0,V153)</f>
        <v>0</v>
      </c>
      <c r="W274" s="301" t="n">
        <f aca="false">IF(W153="-",0,W153)</f>
        <v>3</v>
      </c>
      <c r="X274" s="301" t="n">
        <f aca="false">IF(X153="-",0,X153)</f>
        <v>1</v>
      </c>
      <c r="Y274" s="301" t="n">
        <f aca="false">IF(Y153="-",0,Y153)</f>
        <v>1</v>
      </c>
      <c r="Z274" s="301" t="n">
        <f aca="false">IF(Z153="-",0,Z153)</f>
        <v>1</v>
      </c>
      <c r="AA274" s="301" t="n">
        <f aca="false">IF(AA153="-",0,AA153)</f>
        <v>1</v>
      </c>
      <c r="AB274" s="301" t="n">
        <f aca="false">IF(AB153="-",0,AB153)</f>
        <v>1</v>
      </c>
      <c r="AC274" s="301" t="n">
        <f aca="false">IF(AC153="-",0,AC153)</f>
        <v>0</v>
      </c>
      <c r="AD274" s="301" t="n">
        <f aca="false">IF(AD153="-",0,AD153)</f>
        <v>0</v>
      </c>
      <c r="AE274" s="301" t="n">
        <f aca="false">IF(AE153="-",0,AE153)</f>
        <v>1</v>
      </c>
      <c r="AF274" s="301" t="n">
        <f aca="false">IF(AF153="-",0,AF153)</f>
        <v>0</v>
      </c>
      <c r="AG274" s="301" t="n">
        <f aca="false">IF(AG153="-",0,AG153)</f>
        <v>0</v>
      </c>
      <c r="AH274" s="301" t="n">
        <f aca="false">IF(AH153="-",0,AH153)</f>
        <v>0</v>
      </c>
      <c r="AI274" s="301" t="n">
        <f aca="false">IF(AI153="-",0,AI153)</f>
        <v>0</v>
      </c>
      <c r="AJ274" s="301" t="n">
        <f aca="false">IF(AJ153="-",0,AJ153)</f>
        <v>0</v>
      </c>
      <c r="AK274" s="301" t="n">
        <f aca="false">IF(AK153="-",0,AK153)</f>
        <v>0</v>
      </c>
      <c r="AL274" s="301" t="n">
        <f aca="false">IF(AL153="-",0,AL153)</f>
        <v>0</v>
      </c>
    </row>
    <row r="275" customFormat="false" ht="15" hidden="false" customHeight="true" outlineLevel="0" collapsed="false">
      <c r="B275" s="301" t="s">
        <v>10</v>
      </c>
      <c r="C275" s="301"/>
      <c r="D275" s="301"/>
      <c r="E275" s="301" t="n">
        <f aca="false">IF(E154="-",0,E154)</f>
        <v>0</v>
      </c>
      <c r="F275" s="301" t="n">
        <f aca="false">IF(F154="-",0,F154)</f>
        <v>0</v>
      </c>
      <c r="G275" s="301" t="n">
        <f aca="false">IF(G154="-",0,G154)</f>
        <v>0</v>
      </c>
      <c r="H275" s="301" t="n">
        <f aca="false">IF(H154="-",0,H154)</f>
        <v>0</v>
      </c>
      <c r="I275" s="301" t="n">
        <f aca="false">IF(I154="-",0,I154)</f>
        <v>0</v>
      </c>
      <c r="J275" s="301" t="n">
        <f aca="false">IF(J154="-",0,J154)</f>
        <v>0</v>
      </c>
      <c r="K275" s="301" t="n">
        <f aca="false">IF(K154="-",0,K154)</f>
        <v>0</v>
      </c>
      <c r="L275" s="301" t="n">
        <f aca="false">IF(L154="-",0,L154)</f>
        <v>0</v>
      </c>
      <c r="M275" s="301" t="n">
        <f aca="false">IF(M154="-",0,M154)</f>
        <v>0</v>
      </c>
      <c r="N275" s="301" t="n">
        <f aca="false">IF(N154="-",0,N154)</f>
        <v>0</v>
      </c>
      <c r="O275" s="301" t="n">
        <f aca="false">IF(O154="-",0,O154)</f>
        <v>10</v>
      </c>
      <c r="P275" s="301" t="n">
        <f aca="false">IF(P154="-",0,P154)</f>
        <v>1</v>
      </c>
      <c r="Q275" s="301" t="n">
        <f aca="false">IF(Q154="-",0,Q154)</f>
        <v>0</v>
      </c>
      <c r="R275" s="301" t="n">
        <f aca="false">IF(R154="-",0,R154)</f>
        <v>0</v>
      </c>
      <c r="S275" s="301" t="n">
        <f aca="false">IF(S154="-",0,S154)</f>
        <v>0</v>
      </c>
      <c r="T275" s="301" t="n">
        <f aca="false">IF(T154="-",0,T154)</f>
        <v>0</v>
      </c>
      <c r="U275" s="301" t="n">
        <f aca="false">IF(U154="-",0,U154)</f>
        <v>0</v>
      </c>
      <c r="V275" s="301" t="n">
        <f aca="false">IF(V154="-",0,V154)</f>
        <v>0</v>
      </c>
      <c r="W275" s="301" t="n">
        <f aca="false">IF(W154="-",0,W154)</f>
        <v>8</v>
      </c>
      <c r="X275" s="301" t="n">
        <f aca="false">IF(X154="-",0,X154)</f>
        <v>0</v>
      </c>
      <c r="Y275" s="301" t="n">
        <f aca="false">IF(Y154="-",0,Y154)</f>
        <v>2</v>
      </c>
      <c r="Z275" s="301" t="n">
        <f aca="false">IF(Z154="-",0,Z154)</f>
        <v>0</v>
      </c>
      <c r="AA275" s="301" t="n">
        <f aca="false">IF(AA154="-",0,AA154)</f>
        <v>1</v>
      </c>
      <c r="AB275" s="301" t="n">
        <f aca="false">IF(AB154="-",0,AB154)</f>
        <v>4</v>
      </c>
      <c r="AC275" s="301" t="n">
        <f aca="false">IF(AC154="-",0,AC154)</f>
        <v>0</v>
      </c>
      <c r="AD275" s="301" t="n">
        <f aca="false">IF(AD154="-",0,AD154)</f>
        <v>0</v>
      </c>
      <c r="AE275" s="301" t="n">
        <f aca="false">IF(AE154="-",0,AE154)</f>
        <v>8</v>
      </c>
      <c r="AF275" s="301" t="n">
        <f aca="false">IF(AF154="-",0,AF154)</f>
        <v>0</v>
      </c>
      <c r="AG275" s="301" t="n">
        <f aca="false">IF(AG154="-",0,AG154)</f>
        <v>0</v>
      </c>
      <c r="AH275" s="301" t="n">
        <f aca="false">IF(AH154="-",0,AH154)</f>
        <v>0</v>
      </c>
      <c r="AI275" s="301" t="n">
        <f aca="false">IF(AI154="-",0,AI154)</f>
        <v>0</v>
      </c>
      <c r="AJ275" s="301" t="n">
        <f aca="false">IF(AJ154="-",0,AJ154)</f>
        <v>0</v>
      </c>
      <c r="AK275" s="301" t="n">
        <f aca="false">IF(AK154="-",0,AK154)</f>
        <v>0</v>
      </c>
      <c r="AL275" s="301" t="n">
        <f aca="false">IF(AL154="-",0,AL154)</f>
        <v>0</v>
      </c>
    </row>
    <row r="276" customFormat="false" ht="15" hidden="false" customHeight="true" outlineLevel="0" collapsed="false">
      <c r="B276" s="301" t="s">
        <v>14</v>
      </c>
      <c r="C276" s="301"/>
      <c r="D276" s="301"/>
      <c r="E276" s="301" t="n">
        <f aca="false">IF(E156="-",0,E156)+IF(E155="-",0,E155)</f>
        <v>0</v>
      </c>
      <c r="F276" s="301" t="n">
        <f aca="false">IF(F156="-",0,F156)+IF(F155="-",0,F155)</f>
        <v>0</v>
      </c>
      <c r="G276" s="301" t="n">
        <f aca="false">IF(G156="-",0,G156)+IF(G155="-",0,G155)</f>
        <v>0</v>
      </c>
      <c r="H276" s="301" t="n">
        <f aca="false">IF(H156="-",0,H156)+IF(H155="-",0,H155)</f>
        <v>0</v>
      </c>
      <c r="I276" s="301" t="n">
        <f aca="false">IF(I156="-",0,I156)+IF(I155="-",0,I155)</f>
        <v>0</v>
      </c>
      <c r="J276" s="301" t="n">
        <f aca="false">IF(J156="-",0,J156)+IF(J155="-",0,J155)</f>
        <v>0</v>
      </c>
      <c r="K276" s="301" t="n">
        <f aca="false">IF(K156="-",0,K156)+IF(K155="-",0,K155)</f>
        <v>0</v>
      </c>
      <c r="L276" s="301" t="n">
        <f aca="false">IF(L156="-",0,L156)+IF(L155="-",0,L155)</f>
        <v>0</v>
      </c>
      <c r="M276" s="301" t="n">
        <f aca="false">IF(M156="-",0,M156)+IF(M155="-",0,M155)</f>
        <v>0</v>
      </c>
      <c r="N276" s="301" t="n">
        <f aca="false">IF(N156="-",0,N156)+IF(N155="-",0,N155)</f>
        <v>0</v>
      </c>
      <c r="O276" s="301" t="n">
        <f aca="false">IF(O156="-",0,O156)+IF(O155="-",0,O155)</f>
        <v>6</v>
      </c>
      <c r="P276" s="301" t="n">
        <f aca="false">IF(P156="-",0,P156)+IF(P155="-",0,P155)</f>
        <v>0</v>
      </c>
      <c r="Q276" s="301" t="n">
        <f aca="false">IF(Q156="-",0,Q156)+IF(Q155="-",0,Q155)</f>
        <v>0</v>
      </c>
      <c r="R276" s="301" t="n">
        <f aca="false">IF(R156="-",0,R156)+IF(R155="-",0,R155)</f>
        <v>0</v>
      </c>
      <c r="S276" s="301" t="n">
        <f aca="false">IF(S156="-",0,S156)+IF(S155="-",0,S155)</f>
        <v>0</v>
      </c>
      <c r="T276" s="301" t="n">
        <f aca="false">IF(T156="-",0,T156)+IF(T155="-",0,T155)</f>
        <v>0</v>
      </c>
      <c r="U276" s="301" t="n">
        <f aca="false">IF(U156="-",0,U156)+IF(U155="-",0,U155)</f>
        <v>0</v>
      </c>
      <c r="V276" s="301" t="n">
        <f aca="false">IF(V156="-",0,V156)+IF(V155="-",0,V155)</f>
        <v>0</v>
      </c>
      <c r="W276" s="301" t="n">
        <f aca="false">IF(W156="-",0,W156)+IF(W155="-",0,W155)</f>
        <v>0</v>
      </c>
      <c r="X276" s="301" t="n">
        <f aca="false">IF(X156="-",0,X156)+IF(X155="-",0,X155)</f>
        <v>0</v>
      </c>
      <c r="Y276" s="301" t="n">
        <f aca="false">IF(Y156="-",0,Y156)+IF(Y155="-",0,Y155)</f>
        <v>0</v>
      </c>
      <c r="Z276" s="301" t="n">
        <f aca="false">IF(Z156="-",0,Z156)+IF(Z155="-",0,Z155)</f>
        <v>0</v>
      </c>
      <c r="AA276" s="301" t="n">
        <f aca="false">IF(AA156="-",0,AA156)+IF(AA155="-",0,AA155)</f>
        <v>2</v>
      </c>
      <c r="AB276" s="301" t="n">
        <f aca="false">IF(AB156="-",0,AB156)+IF(AB155="-",0,AB155)</f>
        <v>1</v>
      </c>
      <c r="AC276" s="301" t="n">
        <f aca="false">IF(AC156="-",0,AC156)+IF(AC155="-",0,AC155)</f>
        <v>0</v>
      </c>
      <c r="AD276" s="301" t="n">
        <f aca="false">IF(AD156="-",0,AD156)+IF(AD155="-",0,AD155)</f>
        <v>0</v>
      </c>
      <c r="AE276" s="301" t="n">
        <f aca="false">IF(AE156="-",0,AE156)+IF(AE155="-",0,AE155)</f>
        <v>4</v>
      </c>
      <c r="AF276" s="301" t="n">
        <f aca="false">IF(AF156="-",0,AF156)+IF(AF155="-",0,AF155)</f>
        <v>0</v>
      </c>
      <c r="AG276" s="301" t="n">
        <f aca="false">IF(AG156="-",0,AG156)+IF(AG155="-",0,AG155)</f>
        <v>0</v>
      </c>
      <c r="AH276" s="301" t="n">
        <f aca="false">IF(AH156="-",0,AH156)+IF(AH155="-",0,AH155)</f>
        <v>0</v>
      </c>
      <c r="AI276" s="301" t="n">
        <f aca="false">IF(AI156="-",0,AI156)+IF(AI155="-",0,AI155)</f>
        <v>0</v>
      </c>
      <c r="AJ276" s="301" t="n">
        <f aca="false">IF(AJ156="-",0,AJ156)+IF(AJ155="-",0,AJ155)</f>
        <v>0</v>
      </c>
      <c r="AK276" s="301" t="n">
        <f aca="false">IF(AK156="-",0,AK156)+IF(AK155="-",0,AK155)</f>
        <v>0</v>
      </c>
      <c r="AL276" s="301" t="n">
        <f aca="false">IF(AL156="-",0,AL156)+IF(AL155="-",0,AL155)</f>
        <v>0</v>
      </c>
    </row>
    <row r="277" customFormat="false" ht="15" hidden="false" customHeight="true" outlineLevel="0" collapsed="false">
      <c r="B277" s="301" t="s">
        <v>19</v>
      </c>
      <c r="C277" s="301"/>
      <c r="D277" s="301"/>
      <c r="E277" s="302" t="n">
        <f aca="false">IF(E159="-",0,E159)+IF(E158="-",0,E158)+IF(E157="-",0,E157)</f>
        <v>0</v>
      </c>
      <c r="F277" s="302" t="n">
        <f aca="false">IF(F159="-",0,F159)+IF(F158="-",0,F158)+IF(F157="-",0,F157)</f>
        <v>0</v>
      </c>
      <c r="G277" s="302" t="n">
        <f aca="false">IF(G159="-",0,G159)+IF(G158="-",0,G158)+IF(G157="-",0,G157)</f>
        <v>0</v>
      </c>
      <c r="H277" s="302" t="n">
        <f aca="false">IF(H159="-",0,H159)+IF(H158="-",0,H158)+IF(H157="-",0,H157)</f>
        <v>0</v>
      </c>
      <c r="I277" s="302" t="n">
        <f aca="false">IF(I159="-",0,I159)+IF(I158="-",0,I158)+IF(I157="-",0,I157)</f>
        <v>0</v>
      </c>
      <c r="J277" s="302" t="n">
        <f aca="false">IF(J159="-",0,J159)+IF(J158="-",0,J158)+IF(J157="-",0,J157)</f>
        <v>0</v>
      </c>
      <c r="K277" s="302" t="n">
        <f aca="false">IF(K159="-",0,K159)+IF(K158="-",0,K158)+IF(K157="-",0,K157)</f>
        <v>0</v>
      </c>
      <c r="L277" s="302" t="n">
        <f aca="false">IF(L159="-",0,L159)+IF(L158="-",0,L158)+IF(L157="-",0,L157)</f>
        <v>0</v>
      </c>
      <c r="M277" s="302" t="n">
        <f aca="false">IF(M159="-",0,M159)+IF(M158="-",0,M158)+IF(M157="-",0,M157)</f>
        <v>0</v>
      </c>
      <c r="N277" s="302" t="n">
        <f aca="false">IF(N159="-",0,N159)+IF(N158="-",0,N158)+IF(N157="-",0,N157)</f>
        <v>0</v>
      </c>
      <c r="O277" s="302" t="n">
        <f aca="false">IF(O159="-",0,O159)+IF(O158="-",0,O158)+IF(O157="-",0,O157)</f>
        <v>0</v>
      </c>
      <c r="P277" s="302" t="n">
        <f aca="false">IF(P159="-",0,P159)+IF(P158="-",0,P158)+IF(P157="-",0,P157)</f>
        <v>0</v>
      </c>
      <c r="Q277" s="302" t="n">
        <f aca="false">IF(Q159="-",0,Q159)+IF(Q158="-",0,Q158)+IF(Q157="-",0,Q157)</f>
        <v>0</v>
      </c>
      <c r="R277" s="302" t="n">
        <f aca="false">IF(R159="-",0,R159)+IF(R158="-",0,R158)+IF(R157="-",0,R157)</f>
        <v>0</v>
      </c>
      <c r="S277" s="302" t="n">
        <f aca="false">IF(S159="-",0,S159)+IF(S158="-",0,S158)+IF(S157="-",0,S157)</f>
        <v>0</v>
      </c>
      <c r="T277" s="302" t="n">
        <f aca="false">IF(T159="-",0,T159)+IF(T158="-",0,T158)+IF(T157="-",0,T157)</f>
        <v>0</v>
      </c>
      <c r="U277" s="302" t="n">
        <f aca="false">IF(U159="-",0,U159)+IF(U158="-",0,U158)+IF(U157="-",0,U157)</f>
        <v>0</v>
      </c>
      <c r="V277" s="302" t="n">
        <f aca="false">IF(V159="-",0,V159)+IF(V158="-",0,V158)+IF(V157="-",0,V157)</f>
        <v>0</v>
      </c>
      <c r="W277" s="302" t="n">
        <f aca="false">IF(W159="-",0,W159)+IF(W158="-",0,W158)+IF(W157="-",0,W157)</f>
        <v>0</v>
      </c>
      <c r="X277" s="302" t="n">
        <f aca="false">IF(X159="-",0,X159)+IF(X158="-",0,X158)+IF(X157="-",0,X157)</f>
        <v>0</v>
      </c>
      <c r="Y277" s="302" t="n">
        <f aca="false">IF(Y159="-",0,Y159)+IF(Y158="-",0,Y158)+IF(Y157="-",0,Y157)</f>
        <v>0</v>
      </c>
      <c r="Z277" s="302" t="n">
        <f aca="false">IF(Z159="-",0,Z159)+IF(Z158="-",0,Z158)+IF(Z157="-",0,Z157)</f>
        <v>0</v>
      </c>
      <c r="AA277" s="302" t="n">
        <f aca="false">IF(AA159="-",0,AA159)+IF(AA158="-",0,AA158)+IF(AA157="-",0,AA157)</f>
        <v>0</v>
      </c>
      <c r="AB277" s="302" t="n">
        <f aca="false">IF(AB159="-",0,AB159)+IF(AB158="-",0,AB158)+IF(AB157="-",0,AB157)</f>
        <v>2</v>
      </c>
      <c r="AC277" s="302" t="n">
        <f aca="false">IF(AC159="-",0,AC159)+IF(AC158="-",0,AC158)+IF(AC157="-",0,AC157)</f>
        <v>0</v>
      </c>
      <c r="AD277" s="302" t="n">
        <f aca="false">IF(AD159="-",0,AD159)+IF(AD158="-",0,AD158)+IF(AD157="-",0,AD157)</f>
        <v>0</v>
      </c>
      <c r="AE277" s="302" t="n">
        <f aca="false">IF(AE159="-",0,AE159)+IF(AE158="-",0,AE158)+IF(AE157="-",0,AE157)</f>
        <v>1</v>
      </c>
      <c r="AF277" s="302" t="n">
        <f aca="false">IF(AF159="-",0,AF159)+IF(AF158="-",0,AF158)+IF(AF157="-",0,AF157)</f>
        <v>0</v>
      </c>
      <c r="AG277" s="302" t="n">
        <f aca="false">IF(AG159="-",0,AG159)+IF(AG158="-",0,AG158)+IF(AG157="-",0,AG157)</f>
        <v>0</v>
      </c>
      <c r="AH277" s="302" t="n">
        <f aca="false">IF(AH159="-",0,AH159)+IF(AH158="-",0,AH158)+IF(AH157="-",0,AH157)</f>
        <v>0</v>
      </c>
      <c r="AI277" s="302" t="n">
        <f aca="false">IF(AI159="-",0,AI159)+IF(AI158="-",0,AI158)+IF(AI157="-",0,AI157)</f>
        <v>0</v>
      </c>
      <c r="AJ277" s="302" t="n">
        <f aca="false">IF(AJ159="-",0,AJ159)+IF(AJ158="-",0,AJ158)+IF(AJ157="-",0,AJ157)</f>
        <v>0</v>
      </c>
      <c r="AK277" s="302" t="n">
        <f aca="false">IF(AK159="-",0,AK159)+IF(AK158="-",0,AK158)+IF(AK157="-",0,AK157)</f>
        <v>0</v>
      </c>
      <c r="AL277" s="302" t="n">
        <f aca="false">IF(AL159="-",0,AL159)+IF(AL158="-",0,AL158)+IF(AL157="-",0,AL157)</f>
        <v>0</v>
      </c>
    </row>
    <row r="278" customFormat="false" ht="15" hidden="false" customHeight="true" outlineLevel="0" collapsed="false">
      <c r="B278" s="301"/>
      <c r="C278" s="301"/>
      <c r="D278" s="301"/>
      <c r="E278" s="303" t="n">
        <f aca="false">SUM(E273:E277)</f>
        <v>0</v>
      </c>
      <c r="F278" s="303" t="n">
        <f aca="false">SUM(F273:F277)</f>
        <v>0</v>
      </c>
      <c r="G278" s="303" t="n">
        <f aca="false">SUM(G273:G277)</f>
        <v>0</v>
      </c>
      <c r="H278" s="303" t="n">
        <f aca="false">SUM(H273:H277)</f>
        <v>0</v>
      </c>
      <c r="I278" s="303" t="n">
        <f aca="false">SUM(I273:I277)</f>
        <v>0</v>
      </c>
      <c r="J278" s="303" t="n">
        <f aca="false">SUM(J273:J277)</f>
        <v>0</v>
      </c>
      <c r="K278" s="303" t="n">
        <f aca="false">SUM(K273:K277)</f>
        <v>0</v>
      </c>
      <c r="L278" s="303" t="n">
        <f aca="false">SUM(L273:L277)</f>
        <v>0</v>
      </c>
      <c r="M278" s="303" t="n">
        <f aca="false">SUM(M273:M277)</f>
        <v>0</v>
      </c>
      <c r="N278" s="303" t="n">
        <f aca="false">SUM(N273:N277)</f>
        <v>0</v>
      </c>
      <c r="O278" s="303" t="n">
        <f aca="false">SUM(O273:O277)</f>
        <v>38</v>
      </c>
      <c r="P278" s="303" t="n">
        <f aca="false">SUM(P273:P277)</f>
        <v>1</v>
      </c>
      <c r="Q278" s="303" t="n">
        <f aca="false">SUM(Q273:Q277)</f>
        <v>0</v>
      </c>
      <c r="R278" s="303" t="n">
        <f aca="false">SUM(R273:R277)</f>
        <v>0</v>
      </c>
      <c r="S278" s="303" t="n">
        <f aca="false">SUM(S273:S277)</f>
        <v>0</v>
      </c>
      <c r="T278" s="303" t="n">
        <f aca="false">SUM(T273:T277)</f>
        <v>0</v>
      </c>
      <c r="U278" s="303" t="n">
        <f aca="false">SUM(U273:U277)</f>
        <v>0</v>
      </c>
      <c r="V278" s="303" t="n">
        <f aca="false">SUM(V273:V277)</f>
        <v>0</v>
      </c>
      <c r="W278" s="303" t="n">
        <f aca="false">SUM(W273:W277)</f>
        <v>16</v>
      </c>
      <c r="X278" s="303" t="n">
        <f aca="false">SUM(X273:X277)</f>
        <v>3</v>
      </c>
      <c r="Y278" s="303" t="n">
        <f aca="false">SUM(Y273:Y277)</f>
        <v>3</v>
      </c>
      <c r="Z278" s="303" t="n">
        <f aca="false">SUM(Z273:Z277)</f>
        <v>1</v>
      </c>
      <c r="AA278" s="303" t="n">
        <f aca="false">SUM(AA273:AA277)</f>
        <v>5</v>
      </c>
      <c r="AB278" s="303" t="n">
        <f aca="false">SUM(AB273:AB277)</f>
        <v>9</v>
      </c>
      <c r="AC278" s="303" t="n">
        <f aca="false">SUM(AC273:AC277)</f>
        <v>0</v>
      </c>
      <c r="AD278" s="303" t="n">
        <f aca="false">SUM(AD273:AD277)</f>
        <v>0</v>
      </c>
      <c r="AE278" s="303" t="n">
        <f aca="false">SUM(AE273:AE277)</f>
        <v>18</v>
      </c>
      <c r="AF278" s="303" t="n">
        <f aca="false">SUM(AF273:AF277)</f>
        <v>0</v>
      </c>
      <c r="AG278" s="303" t="n">
        <f aca="false">SUM(AG273:AG277)</f>
        <v>0</v>
      </c>
      <c r="AH278" s="303" t="n">
        <f aca="false">SUM(AH273:AH277)</f>
        <v>0</v>
      </c>
      <c r="AI278" s="303" t="n">
        <f aca="false">SUM(AI273:AI277)</f>
        <v>0</v>
      </c>
      <c r="AJ278" s="303" t="n">
        <f aca="false">SUM(AJ273:AJ277)</f>
        <v>0</v>
      </c>
      <c r="AK278" s="303" t="n">
        <f aca="false">SUM(AK273:AK277)</f>
        <v>0</v>
      </c>
      <c r="AL278" s="303" t="n">
        <f aca="false">SUM(AL273:AL277)</f>
        <v>0</v>
      </c>
    </row>
    <row r="279" customFormat="false" ht="15" hidden="false" customHeight="true" outlineLevel="0" collapsed="false">
      <c r="B279" s="301" t="s">
        <v>1</v>
      </c>
      <c r="C279" s="301"/>
      <c r="D279" s="301"/>
      <c r="E279" s="301" t="n">
        <f aca="false">IF(E238="-",0,E238)</f>
        <v>0</v>
      </c>
      <c r="F279" s="301" t="n">
        <f aca="false">IF(F238="-",0,F238)</f>
        <v>0</v>
      </c>
      <c r="G279" s="301" t="n">
        <f aca="false">IF(G238="-",0,G238)</f>
        <v>0</v>
      </c>
      <c r="H279" s="301" t="n">
        <f aca="false">IF(H238="-",0,H238)</f>
        <v>0</v>
      </c>
      <c r="I279" s="301" t="n">
        <f aca="false">IF(I238="-",0,I238)</f>
        <v>0</v>
      </c>
      <c r="J279" s="301" t="n">
        <f aca="false">IF(J238="-",0,J238)</f>
        <v>0</v>
      </c>
      <c r="K279" s="301" t="n">
        <f aca="false">IF(K238="-",0,K238)</f>
        <v>0</v>
      </c>
      <c r="L279" s="301" t="n">
        <f aca="false">IF(L238="-",0,L238)</f>
        <v>0</v>
      </c>
      <c r="M279" s="301" t="n">
        <f aca="false">IF(M238="-",0,M238)</f>
        <v>0</v>
      </c>
      <c r="N279" s="301" t="n">
        <f aca="false">IF(N238="-",0,N238)</f>
        <v>0</v>
      </c>
      <c r="O279" s="301" t="n">
        <f aca="false">IF(O238="-",0,O238)</f>
        <v>14</v>
      </c>
      <c r="P279" s="301" t="n">
        <f aca="false">IF(P238="-",0,P238)</f>
        <v>0</v>
      </c>
      <c r="Q279" s="301" t="n">
        <f aca="false">IF(Q238="-",0,Q238)</f>
        <v>0</v>
      </c>
      <c r="R279" s="301" t="n">
        <f aca="false">IF(R238="-",0,R238)</f>
        <v>0</v>
      </c>
      <c r="S279" s="301" t="n">
        <f aca="false">IF(S238="-",0,S238)</f>
        <v>0</v>
      </c>
      <c r="T279" s="301" t="n">
        <f aca="false">IF(T238="-",0,T238)</f>
        <v>0</v>
      </c>
      <c r="U279" s="301" t="n">
        <f aca="false">IF(U238="-",0,U238)</f>
        <v>0</v>
      </c>
      <c r="V279" s="301" t="n">
        <f aca="false">IF(V238="-",0,V238)</f>
        <v>0</v>
      </c>
      <c r="W279" s="301" t="n">
        <f aca="false">IF(W238="-",0,W238)</f>
        <v>5</v>
      </c>
      <c r="X279" s="301" t="n">
        <f aca="false">IF(X238="-",0,X238)</f>
        <v>2</v>
      </c>
      <c r="Y279" s="301" t="n">
        <f aca="false">IF(Y238="-",0,Y238)</f>
        <v>0</v>
      </c>
      <c r="Z279" s="301" t="n">
        <f aca="false">IF(Z238="-",0,Z238)</f>
        <v>0</v>
      </c>
      <c r="AA279" s="301" t="n">
        <f aca="false">IF(AA238="-",0,AA238)</f>
        <v>1</v>
      </c>
      <c r="AB279" s="301" t="n">
        <f aca="false">IF(AB238="-",0,AB238)</f>
        <v>1</v>
      </c>
      <c r="AC279" s="301" t="n">
        <f aca="false">IF(AC238="-",0,AC238)</f>
        <v>0</v>
      </c>
      <c r="AD279" s="301" t="n">
        <f aca="false">IF(AD238="-",0,AD238)</f>
        <v>0</v>
      </c>
      <c r="AE279" s="301" t="n">
        <f aca="false">IF(AE238="-",0,AE238)</f>
        <v>4</v>
      </c>
      <c r="AF279" s="301" t="n">
        <f aca="false">IF(AF238="-",0,AF238)</f>
        <v>0</v>
      </c>
      <c r="AG279" s="301" t="n">
        <f aca="false">IF(AG238="-",0,AG238)</f>
        <v>0</v>
      </c>
      <c r="AH279" s="301" t="n">
        <f aca="false">IF(AH238="-",0,AH238)</f>
        <v>0</v>
      </c>
      <c r="AI279" s="301" t="n">
        <f aca="false">IF(AI238="-",0,AI238)</f>
        <v>0</v>
      </c>
      <c r="AJ279" s="301" t="n">
        <f aca="false">IF(AJ238="-",0,AJ238)</f>
        <v>0</v>
      </c>
      <c r="AK279" s="301" t="n">
        <f aca="false">IF(AK238="-",0,AK238)</f>
        <v>0</v>
      </c>
      <c r="AL279" s="301" t="n">
        <f aca="false">IF(AL238="-",0,AL238)</f>
        <v>0</v>
      </c>
    </row>
    <row r="280" customFormat="false" ht="15" hidden="false" customHeight="true" outlineLevel="0" collapsed="false">
      <c r="B280" s="301" t="s">
        <v>6</v>
      </c>
      <c r="C280" s="301"/>
      <c r="D280" s="301"/>
      <c r="E280" s="301" t="n">
        <f aca="false">IF(E239="-",0,E239)</f>
        <v>0</v>
      </c>
      <c r="F280" s="301" t="n">
        <f aca="false">IF(F239="-",0,F239)</f>
        <v>0</v>
      </c>
      <c r="G280" s="301" t="n">
        <f aca="false">IF(G239="-",0,G239)</f>
        <v>0</v>
      </c>
      <c r="H280" s="301" t="n">
        <f aca="false">IF(H239="-",0,H239)</f>
        <v>0</v>
      </c>
      <c r="I280" s="301" t="n">
        <f aca="false">IF(I239="-",0,I239)</f>
        <v>0</v>
      </c>
      <c r="J280" s="301" t="n">
        <f aca="false">IF(J239="-",0,J239)</f>
        <v>0</v>
      </c>
      <c r="K280" s="301" t="n">
        <f aca="false">IF(K239="-",0,K239)</f>
        <v>0</v>
      </c>
      <c r="L280" s="301" t="n">
        <f aca="false">IF(L239="-",0,L239)</f>
        <v>0</v>
      </c>
      <c r="M280" s="301" t="n">
        <f aca="false">IF(M239="-",0,M239)</f>
        <v>0</v>
      </c>
      <c r="N280" s="301" t="n">
        <f aca="false">IF(N239="-",0,N239)</f>
        <v>0</v>
      </c>
      <c r="O280" s="301" t="n">
        <f aca="false">IF(O239="-",0,O239)</f>
        <v>8</v>
      </c>
      <c r="P280" s="301" t="n">
        <f aca="false">IF(P239="-",0,P239)</f>
        <v>0</v>
      </c>
      <c r="Q280" s="301" t="n">
        <f aca="false">IF(Q239="-",0,Q239)</f>
        <v>0</v>
      </c>
      <c r="R280" s="301" t="n">
        <f aca="false">IF(R239="-",0,R239)</f>
        <v>0</v>
      </c>
      <c r="S280" s="301" t="n">
        <f aca="false">IF(S239="-",0,S239)</f>
        <v>0</v>
      </c>
      <c r="T280" s="301" t="n">
        <f aca="false">IF(T239="-",0,T239)</f>
        <v>0</v>
      </c>
      <c r="U280" s="301" t="n">
        <f aca="false">IF(U239="-",0,U239)</f>
        <v>0</v>
      </c>
      <c r="V280" s="301" t="n">
        <f aca="false">IF(V239="-",0,V239)</f>
        <v>0</v>
      </c>
      <c r="W280" s="301" t="n">
        <f aca="false">IF(W239="-",0,W239)</f>
        <v>3</v>
      </c>
      <c r="X280" s="301" t="n">
        <f aca="false">IF(X239="-",0,X239)</f>
        <v>1</v>
      </c>
      <c r="Y280" s="301" t="n">
        <f aca="false">IF(Y239="-",0,Y239)</f>
        <v>1</v>
      </c>
      <c r="Z280" s="301" t="n">
        <f aca="false">IF(Z239="-",0,Z239)</f>
        <v>1</v>
      </c>
      <c r="AA280" s="301" t="n">
        <f aca="false">IF(AA239="-",0,AA239)</f>
        <v>1</v>
      </c>
      <c r="AB280" s="301" t="n">
        <f aca="false">IF(AB239="-",0,AB239)</f>
        <v>1</v>
      </c>
      <c r="AC280" s="301" t="n">
        <f aca="false">IF(AC239="-",0,AC239)</f>
        <v>0</v>
      </c>
      <c r="AD280" s="301" t="n">
        <f aca="false">IF(AD239="-",0,AD239)</f>
        <v>0</v>
      </c>
      <c r="AE280" s="301" t="n">
        <f aca="false">IF(AE239="-",0,AE239)</f>
        <v>1</v>
      </c>
      <c r="AF280" s="301" t="n">
        <f aca="false">IF(AF239="-",0,AF239)</f>
        <v>0</v>
      </c>
      <c r="AG280" s="301" t="n">
        <f aca="false">IF(AG239="-",0,AG239)</f>
        <v>0</v>
      </c>
      <c r="AH280" s="301" t="n">
        <f aca="false">IF(AH239="-",0,AH239)</f>
        <v>0</v>
      </c>
      <c r="AI280" s="301" t="n">
        <f aca="false">IF(AI239="-",0,AI239)</f>
        <v>0</v>
      </c>
      <c r="AJ280" s="301" t="n">
        <f aca="false">IF(AJ239="-",0,AJ239)</f>
        <v>0</v>
      </c>
      <c r="AK280" s="301" t="n">
        <f aca="false">IF(AK239="-",0,AK239)</f>
        <v>0</v>
      </c>
      <c r="AL280" s="301" t="n">
        <f aca="false">IF(AL239="-",0,AL239)</f>
        <v>0</v>
      </c>
    </row>
    <row r="281" customFormat="false" ht="15" hidden="false" customHeight="true" outlineLevel="0" collapsed="false">
      <c r="B281" s="301" t="s">
        <v>10</v>
      </c>
      <c r="C281" s="301"/>
      <c r="D281" s="301"/>
      <c r="E281" s="301" t="n">
        <f aca="false">IF(E240="-",0,E240)</f>
        <v>0</v>
      </c>
      <c r="F281" s="301" t="n">
        <f aca="false">IF(F240="-",0,F240)</f>
        <v>0</v>
      </c>
      <c r="G281" s="301" t="n">
        <f aca="false">IF(G240="-",0,G240)</f>
        <v>0</v>
      </c>
      <c r="H281" s="301" t="n">
        <f aca="false">IF(H240="-",0,H240)</f>
        <v>0</v>
      </c>
      <c r="I281" s="301" t="n">
        <f aca="false">IF(I240="-",0,I240)</f>
        <v>0</v>
      </c>
      <c r="J281" s="301" t="n">
        <f aca="false">IF(J240="-",0,J240)</f>
        <v>0</v>
      </c>
      <c r="K281" s="301" t="n">
        <f aca="false">IF(K240="-",0,K240)</f>
        <v>0</v>
      </c>
      <c r="L281" s="301" t="n">
        <f aca="false">IF(L240="-",0,L240)</f>
        <v>0</v>
      </c>
      <c r="M281" s="301" t="n">
        <f aca="false">IF(M240="-",0,M240)</f>
        <v>0</v>
      </c>
      <c r="N281" s="301" t="n">
        <f aca="false">IF(N240="-",0,N240)</f>
        <v>0</v>
      </c>
      <c r="O281" s="301" t="n">
        <f aca="false">IF(O240="-",0,O240)</f>
        <v>10</v>
      </c>
      <c r="P281" s="301" t="n">
        <f aca="false">IF(P240="-",0,P240)</f>
        <v>1</v>
      </c>
      <c r="Q281" s="301" t="n">
        <f aca="false">IF(Q240="-",0,Q240)</f>
        <v>0</v>
      </c>
      <c r="R281" s="301" t="n">
        <f aca="false">IF(R240="-",0,R240)</f>
        <v>0</v>
      </c>
      <c r="S281" s="301" t="n">
        <f aca="false">IF(S240="-",0,S240)</f>
        <v>0</v>
      </c>
      <c r="T281" s="301" t="n">
        <f aca="false">IF(T240="-",0,T240)</f>
        <v>0</v>
      </c>
      <c r="U281" s="301" t="n">
        <f aca="false">IF(U240="-",0,U240)</f>
        <v>0</v>
      </c>
      <c r="V281" s="301" t="n">
        <f aca="false">IF(V240="-",0,V240)</f>
        <v>0</v>
      </c>
      <c r="W281" s="301" t="n">
        <f aca="false">IF(W240="-",0,W240)</f>
        <v>8</v>
      </c>
      <c r="X281" s="301" t="n">
        <f aca="false">IF(X240="-",0,X240)</f>
        <v>0</v>
      </c>
      <c r="Y281" s="301" t="n">
        <f aca="false">IF(Y240="-",0,Y240)</f>
        <v>2</v>
      </c>
      <c r="Z281" s="301" t="n">
        <f aca="false">IF(Z240="-",0,Z240)</f>
        <v>0</v>
      </c>
      <c r="AA281" s="301" t="n">
        <f aca="false">IF(AA240="-",0,AA240)</f>
        <v>1</v>
      </c>
      <c r="AB281" s="301" t="n">
        <f aca="false">IF(AB240="-",0,AB240)</f>
        <v>4</v>
      </c>
      <c r="AC281" s="301" t="n">
        <f aca="false">IF(AC240="-",0,AC240)</f>
        <v>0</v>
      </c>
      <c r="AD281" s="301" t="n">
        <f aca="false">IF(AD240="-",0,AD240)</f>
        <v>0</v>
      </c>
      <c r="AE281" s="301" t="n">
        <f aca="false">IF(AE240="-",0,AE240)</f>
        <v>8</v>
      </c>
      <c r="AF281" s="301" t="n">
        <f aca="false">IF(AF240="-",0,AF240)</f>
        <v>0</v>
      </c>
      <c r="AG281" s="301" t="n">
        <f aca="false">IF(AG240="-",0,AG240)</f>
        <v>0</v>
      </c>
      <c r="AH281" s="301" t="n">
        <f aca="false">IF(AH240="-",0,AH240)</f>
        <v>0</v>
      </c>
      <c r="AI281" s="301" t="n">
        <f aca="false">IF(AI240="-",0,AI240)</f>
        <v>0</v>
      </c>
      <c r="AJ281" s="301" t="n">
        <f aca="false">IF(AJ240="-",0,AJ240)</f>
        <v>0</v>
      </c>
      <c r="AK281" s="301" t="n">
        <f aca="false">IF(AK240="-",0,AK240)</f>
        <v>0</v>
      </c>
      <c r="AL281" s="301" t="n">
        <f aca="false">IF(AL240="-",0,AL240)</f>
        <v>0</v>
      </c>
    </row>
    <row r="282" customFormat="false" ht="15" hidden="false" customHeight="true" outlineLevel="0" collapsed="false">
      <c r="B282" s="301" t="s">
        <v>14</v>
      </c>
      <c r="C282" s="301"/>
      <c r="D282" s="301"/>
      <c r="E282" s="301" t="n">
        <f aca="false">IF(E241="-",0,E241)+IF(E242="-",0,E242)</f>
        <v>0</v>
      </c>
      <c r="F282" s="301" t="n">
        <f aca="false">IF(F241="-",0,F241)+IF(F242="-",0,F242)</f>
        <v>0</v>
      </c>
      <c r="G282" s="301" t="n">
        <f aca="false">IF(G241="-",0,G241)+IF(G242="-",0,G242)</f>
        <v>0</v>
      </c>
      <c r="H282" s="301" t="n">
        <f aca="false">IF(H241="-",0,H241)+IF(H242="-",0,H242)</f>
        <v>0</v>
      </c>
      <c r="I282" s="301" t="n">
        <f aca="false">IF(I241="-",0,I241)+IF(I242="-",0,I242)</f>
        <v>0</v>
      </c>
      <c r="J282" s="301" t="n">
        <f aca="false">IF(J241="-",0,J241)+IF(J242="-",0,J242)</f>
        <v>0</v>
      </c>
      <c r="K282" s="301" t="n">
        <f aca="false">IF(K241="-",0,K241)+IF(K242="-",0,K242)</f>
        <v>0</v>
      </c>
      <c r="L282" s="301" t="n">
        <f aca="false">IF(L241="-",0,L241)+IF(L242="-",0,L242)</f>
        <v>0</v>
      </c>
      <c r="M282" s="301" t="n">
        <f aca="false">IF(M241="-",0,M241)+IF(M242="-",0,M242)</f>
        <v>0</v>
      </c>
      <c r="N282" s="301" t="n">
        <f aca="false">IF(N241="-",0,N241)+IF(N242="-",0,N242)</f>
        <v>0</v>
      </c>
      <c r="O282" s="301" t="n">
        <f aca="false">IF(O241="-",0,O241)+IF(O242="-",0,O242)</f>
        <v>6</v>
      </c>
      <c r="P282" s="301" t="n">
        <f aca="false">IF(P241="-",0,P241)+IF(P242="-",0,P242)</f>
        <v>0</v>
      </c>
      <c r="Q282" s="301" t="n">
        <f aca="false">IF(Q241="-",0,Q241)+IF(Q242="-",0,Q242)</f>
        <v>0</v>
      </c>
      <c r="R282" s="301" t="n">
        <f aca="false">IF(R241="-",0,R241)+IF(R242="-",0,R242)</f>
        <v>0</v>
      </c>
      <c r="S282" s="301" t="n">
        <f aca="false">IF(S241="-",0,S241)+IF(S242="-",0,S242)</f>
        <v>0</v>
      </c>
      <c r="T282" s="301" t="n">
        <f aca="false">IF(T241="-",0,T241)+IF(T242="-",0,T242)</f>
        <v>0</v>
      </c>
      <c r="U282" s="301" t="n">
        <f aca="false">IF(U241="-",0,U241)+IF(U242="-",0,U242)</f>
        <v>0</v>
      </c>
      <c r="V282" s="301" t="n">
        <f aca="false">IF(V241="-",0,V241)+IF(V242="-",0,V242)</f>
        <v>0</v>
      </c>
      <c r="W282" s="301" t="n">
        <f aca="false">IF(W241="-",0,W241)+IF(W242="-",0,W242)</f>
        <v>0</v>
      </c>
      <c r="X282" s="301" t="n">
        <f aca="false">IF(X241="-",0,X241)+IF(X242="-",0,X242)</f>
        <v>0</v>
      </c>
      <c r="Y282" s="301" t="n">
        <f aca="false">IF(Y241="-",0,Y241)+IF(Y242="-",0,Y242)</f>
        <v>0</v>
      </c>
      <c r="Z282" s="301" t="n">
        <f aca="false">IF(Z241="-",0,Z241)+IF(Z242="-",0,Z242)</f>
        <v>0</v>
      </c>
      <c r="AA282" s="301" t="n">
        <f aca="false">IF(AA241="-",0,AA241)+IF(AA242="-",0,AA242)</f>
        <v>2</v>
      </c>
      <c r="AB282" s="301" t="n">
        <f aca="false">IF(AB241="-",0,AB241)+IF(AB242="-",0,AB242)</f>
        <v>1</v>
      </c>
      <c r="AC282" s="301" t="n">
        <f aca="false">IF(AC241="-",0,AC241)+IF(AC242="-",0,AC242)</f>
        <v>0</v>
      </c>
      <c r="AD282" s="301" t="n">
        <f aca="false">IF(AD241="-",0,AD241)+IF(AD242="-",0,AD242)</f>
        <v>0</v>
      </c>
      <c r="AE282" s="301" t="n">
        <f aca="false">IF(AE241="-",0,AE241)+IF(AE242="-",0,AE242)</f>
        <v>4</v>
      </c>
      <c r="AF282" s="301" t="n">
        <f aca="false">IF(AF241="-",0,AF241)+IF(AF242="-",0,AF242)</f>
        <v>0</v>
      </c>
      <c r="AG282" s="301" t="n">
        <f aca="false">IF(AG241="-",0,AG241)+IF(AG242="-",0,AG242)</f>
        <v>0</v>
      </c>
      <c r="AH282" s="301" t="n">
        <f aca="false">IF(AH241="-",0,AH241)+IF(AH242="-",0,AH242)</f>
        <v>0</v>
      </c>
      <c r="AI282" s="301" t="n">
        <f aca="false">IF(AI241="-",0,AI241)+IF(AI242="-",0,AI242)</f>
        <v>0</v>
      </c>
      <c r="AJ282" s="301" t="n">
        <f aca="false">IF(AJ241="-",0,AJ241)+IF(AJ242="-",0,AJ242)</f>
        <v>0</v>
      </c>
      <c r="AK282" s="301" t="n">
        <f aca="false">IF(AK241="-",0,AK241)+IF(AK242="-",0,AK242)</f>
        <v>0</v>
      </c>
      <c r="AL282" s="301" t="n">
        <f aca="false">IF(AL241="-",0,AL241)+IF(AL242="-",0,AL242)</f>
        <v>0</v>
      </c>
    </row>
    <row r="283" customFormat="false" ht="15" hidden="false" customHeight="true" outlineLevel="0" collapsed="false">
      <c r="B283" s="301" t="s">
        <v>19</v>
      </c>
      <c r="C283" s="301"/>
      <c r="D283" s="301"/>
      <c r="E283" s="302" t="n">
        <f aca="false">IF(E245="-",0,E245)+IF(E244="-",0,E244)+IF(E243="-",0,E243)</f>
        <v>0</v>
      </c>
      <c r="F283" s="302" t="n">
        <f aca="false">IF(F245="-",0,F245)+IF(F244="-",0,F244)+IF(F243="-",0,F243)</f>
        <v>0</v>
      </c>
      <c r="G283" s="302" t="n">
        <f aca="false">IF(G245="-",0,G245)+IF(G244="-",0,G244)+IF(G243="-",0,G243)</f>
        <v>0</v>
      </c>
      <c r="H283" s="302" t="n">
        <f aca="false">IF(H245="-",0,H245)+IF(H244="-",0,H244)+IF(H243="-",0,H243)</f>
        <v>0</v>
      </c>
      <c r="I283" s="302" t="n">
        <f aca="false">IF(I245="-",0,I245)+IF(I244="-",0,I244)+IF(I243="-",0,I243)</f>
        <v>0</v>
      </c>
      <c r="J283" s="302" t="n">
        <f aca="false">IF(J245="-",0,J245)+IF(J244="-",0,J244)+IF(J243="-",0,J243)</f>
        <v>0</v>
      </c>
      <c r="K283" s="302" t="n">
        <f aca="false">IF(K245="-",0,K245)+IF(K244="-",0,K244)+IF(K243="-",0,K243)</f>
        <v>0</v>
      </c>
      <c r="L283" s="302" t="n">
        <f aca="false">IF(L245="-",0,L245)+IF(L244="-",0,L244)+IF(L243="-",0,L243)</f>
        <v>0</v>
      </c>
      <c r="M283" s="302" t="n">
        <f aca="false">IF(M245="-",0,M245)+IF(M244="-",0,M244)+IF(M243="-",0,M243)</f>
        <v>0</v>
      </c>
      <c r="N283" s="302" t="n">
        <f aca="false">IF(N245="-",0,N245)+IF(N244="-",0,N244)+IF(N243="-",0,N243)</f>
        <v>0</v>
      </c>
      <c r="O283" s="302" t="n">
        <f aca="false">IF(O245="-",0,O245)+IF(O244="-",0,O244)+IF(O243="-",0,O243)</f>
        <v>0</v>
      </c>
      <c r="P283" s="302" t="n">
        <f aca="false">IF(P245="-",0,P245)+IF(P244="-",0,P244)+IF(P243="-",0,P243)</f>
        <v>0</v>
      </c>
      <c r="Q283" s="302" t="n">
        <f aca="false">IF(Q245="-",0,Q245)+IF(Q244="-",0,Q244)+IF(Q243="-",0,Q243)</f>
        <v>0</v>
      </c>
      <c r="R283" s="302" t="n">
        <f aca="false">IF(R245="-",0,R245)+IF(R244="-",0,R244)+IF(R243="-",0,R243)</f>
        <v>0</v>
      </c>
      <c r="S283" s="302" t="n">
        <f aca="false">IF(S245="-",0,S245)+IF(S244="-",0,S244)+IF(S243="-",0,S243)</f>
        <v>0</v>
      </c>
      <c r="T283" s="302" t="n">
        <f aca="false">IF(T245="-",0,T245)+IF(T244="-",0,T244)+IF(T243="-",0,T243)</f>
        <v>0</v>
      </c>
      <c r="U283" s="302" t="n">
        <f aca="false">IF(U245="-",0,U245)+IF(U244="-",0,U244)+IF(U243="-",0,U243)</f>
        <v>0</v>
      </c>
      <c r="V283" s="302" t="n">
        <f aca="false">IF(V245="-",0,V245)+IF(V244="-",0,V244)+IF(V243="-",0,V243)</f>
        <v>0</v>
      </c>
      <c r="W283" s="302" t="n">
        <f aca="false">IF(W245="-",0,W245)+IF(W244="-",0,W244)+IF(W243="-",0,W243)</f>
        <v>0</v>
      </c>
      <c r="X283" s="302" t="n">
        <f aca="false">IF(X245="-",0,X245)+IF(X244="-",0,X244)+IF(X243="-",0,X243)</f>
        <v>0</v>
      </c>
      <c r="Y283" s="302" t="n">
        <f aca="false">IF(Y245="-",0,Y245)+IF(Y244="-",0,Y244)+IF(Y243="-",0,Y243)</f>
        <v>0</v>
      </c>
      <c r="Z283" s="302" t="n">
        <f aca="false">IF(Z245="-",0,Z245)+IF(Z244="-",0,Z244)+IF(Z243="-",0,Z243)</f>
        <v>0</v>
      </c>
      <c r="AA283" s="302" t="n">
        <f aca="false">IF(AA245="-",0,AA245)+IF(AA244="-",0,AA244)+IF(AA243="-",0,AA243)</f>
        <v>0</v>
      </c>
      <c r="AB283" s="302" t="n">
        <f aca="false">IF(AB245="-",0,AB245)+IF(AB244="-",0,AB244)+IF(AB243="-",0,AB243)</f>
        <v>2</v>
      </c>
      <c r="AC283" s="302" t="n">
        <f aca="false">IF(AC245="-",0,AC245)+IF(AC244="-",0,AC244)+IF(AC243="-",0,AC243)</f>
        <v>0</v>
      </c>
      <c r="AD283" s="302" t="n">
        <f aca="false">IF(AD245="-",0,AD245)+IF(AD244="-",0,AD244)+IF(AD243="-",0,AD243)</f>
        <v>0</v>
      </c>
      <c r="AE283" s="302" t="n">
        <f aca="false">IF(AE245="-",0,AE245)+IF(AE244="-",0,AE244)+IF(AE243="-",0,AE243)</f>
        <v>1</v>
      </c>
      <c r="AF283" s="302" t="n">
        <f aca="false">IF(AF245="-",0,AF245)+IF(AF244="-",0,AF244)+IF(AF243="-",0,AF243)</f>
        <v>0</v>
      </c>
      <c r="AG283" s="302" t="n">
        <f aca="false">IF(AG245="-",0,AG245)+IF(AG244="-",0,AG244)+IF(AG243="-",0,AG243)</f>
        <v>0</v>
      </c>
      <c r="AH283" s="302" t="n">
        <f aca="false">IF(AH245="-",0,AH245)+IF(AH244="-",0,AH244)+IF(AH243="-",0,AH243)</f>
        <v>0</v>
      </c>
      <c r="AI283" s="302" t="n">
        <f aca="false">IF(AI245="-",0,AI245)+IF(AI244="-",0,AI244)+IF(AI243="-",0,AI243)</f>
        <v>0</v>
      </c>
      <c r="AJ283" s="302" t="n">
        <f aca="false">IF(AJ245="-",0,AJ245)+IF(AJ244="-",0,AJ244)+IF(AJ243="-",0,AJ243)</f>
        <v>0</v>
      </c>
      <c r="AK283" s="302" t="n">
        <f aca="false">IF(AK245="-",0,AK245)+IF(AK244="-",0,AK244)+IF(AK243="-",0,AK243)</f>
        <v>0</v>
      </c>
      <c r="AL283" s="302" t="n">
        <f aca="false">IF(AL245="-",0,AL245)+IF(AL244="-",0,AL244)+IF(AL243="-",0,AL243)</f>
        <v>0</v>
      </c>
    </row>
    <row r="284" customFormat="false" ht="15" hidden="false" customHeight="true" outlineLevel="0" collapsed="false">
      <c r="B284" s="301"/>
      <c r="C284" s="301"/>
      <c r="D284" s="301"/>
      <c r="E284" s="303" t="n">
        <f aca="false">SUM(E279:E283)</f>
        <v>0</v>
      </c>
      <c r="F284" s="303" t="n">
        <f aca="false">SUM(F279:F283)</f>
        <v>0</v>
      </c>
      <c r="G284" s="303" t="n">
        <f aca="false">SUM(G279:G283)</f>
        <v>0</v>
      </c>
      <c r="H284" s="303" t="n">
        <f aca="false">SUM(H279:H283)</f>
        <v>0</v>
      </c>
      <c r="I284" s="303" t="n">
        <f aca="false">SUM(I279:I283)</f>
        <v>0</v>
      </c>
      <c r="J284" s="303" t="n">
        <f aca="false">SUM(J279:J283)</f>
        <v>0</v>
      </c>
      <c r="K284" s="303" t="n">
        <f aca="false">SUM(K279:K283)</f>
        <v>0</v>
      </c>
      <c r="L284" s="303" t="n">
        <f aca="false">SUM(L279:L283)</f>
        <v>0</v>
      </c>
      <c r="M284" s="303" t="n">
        <f aca="false">SUM(M279:M283)</f>
        <v>0</v>
      </c>
      <c r="N284" s="303" t="n">
        <f aca="false">SUM(N279:N283)</f>
        <v>0</v>
      </c>
      <c r="O284" s="303" t="n">
        <f aca="false">SUM(O279:O283)</f>
        <v>38</v>
      </c>
      <c r="P284" s="303" t="n">
        <f aca="false">SUM(P279:P283)</f>
        <v>1</v>
      </c>
      <c r="Q284" s="303" t="n">
        <f aca="false">SUM(Q279:Q283)</f>
        <v>0</v>
      </c>
      <c r="R284" s="303" t="n">
        <f aca="false">SUM(R279:R283)</f>
        <v>0</v>
      </c>
      <c r="S284" s="303" t="n">
        <f aca="false">SUM(S279:S283)</f>
        <v>0</v>
      </c>
      <c r="T284" s="303" t="n">
        <f aca="false">SUM(T279:T283)</f>
        <v>0</v>
      </c>
      <c r="U284" s="303" t="n">
        <f aca="false">SUM(U279:U283)</f>
        <v>0</v>
      </c>
      <c r="V284" s="303" t="n">
        <f aca="false">SUM(V279:V283)</f>
        <v>0</v>
      </c>
      <c r="W284" s="303" t="n">
        <f aca="false">SUM(W279:W283)</f>
        <v>16</v>
      </c>
      <c r="X284" s="303" t="n">
        <f aca="false">SUM(X279:X283)</f>
        <v>3</v>
      </c>
      <c r="Y284" s="303" t="n">
        <f aca="false">SUM(Y279:Y283)</f>
        <v>3</v>
      </c>
      <c r="Z284" s="303" t="n">
        <f aca="false">SUM(Z279:Z283)</f>
        <v>1</v>
      </c>
      <c r="AA284" s="303" t="n">
        <f aca="false">SUM(AA279:AA283)</f>
        <v>5</v>
      </c>
      <c r="AB284" s="303" t="n">
        <f aca="false">SUM(AB279:AB283)</f>
        <v>9</v>
      </c>
      <c r="AC284" s="303" t="n">
        <f aca="false">SUM(AC279:AC283)</f>
        <v>0</v>
      </c>
      <c r="AD284" s="303" t="n">
        <f aca="false">SUM(AD279:AD283)</f>
        <v>0</v>
      </c>
      <c r="AE284" s="303" t="n">
        <f aca="false">SUM(AE279:AE283)</f>
        <v>18</v>
      </c>
      <c r="AF284" s="303" t="n">
        <f aca="false">SUM(AF279:AF283)</f>
        <v>0</v>
      </c>
      <c r="AG284" s="303" t="n">
        <f aca="false">SUM(AG279:AG283)</f>
        <v>0</v>
      </c>
      <c r="AH284" s="303" t="n">
        <f aca="false">SUM(AH279:AH283)</f>
        <v>0</v>
      </c>
      <c r="AI284" s="303" t="n">
        <f aca="false">SUM(AI279:AI283)</f>
        <v>0</v>
      </c>
      <c r="AJ284" s="303" t="n">
        <f aca="false">SUM(AJ279:AJ283)</f>
        <v>0</v>
      </c>
      <c r="AK284" s="303" t="n">
        <f aca="false">SUM(AK279:AK283)</f>
        <v>0</v>
      </c>
      <c r="AL284" s="303" t="n">
        <f aca="false">SUM(AL279:AL283)</f>
        <v>0</v>
      </c>
    </row>
    <row r="285" customFormat="false" ht="15" hidden="false" customHeight="true" outlineLevel="0" collapsed="false"/>
    <row r="286" customFormat="false" ht="15" hidden="false" customHeight="true" outlineLevel="0" collapsed="false"/>
    <row r="287" customFormat="false" ht="15" hidden="false" customHeight="true" outlineLevel="0" collapsed="false"/>
    <row r="288" customFormat="false" ht="15" hidden="false" customHeight="true" outlineLevel="0" collapsed="false"/>
    <row r="289" customFormat="false" ht="15" hidden="false" customHeight="true" outlineLevel="0" collapsed="false"/>
    <row r="290" customFormat="false" ht="15" hidden="false" customHeight="true" outlineLevel="0" collapsed="false"/>
  </sheetData>
  <autoFilter ref="A14:CE85">
    <filterColumn colId="82">
      <filters>
        <filter val="6/3 ????"/>
      </filters>
    </filterColumn>
  </autoFilter>
  <mergeCells count="235">
    <mergeCell ref="E5:G5"/>
    <mergeCell ref="H5:O5"/>
    <mergeCell ref="Z5:AF5"/>
    <mergeCell ref="AG5:AH5"/>
    <mergeCell ref="AI5:AJ5"/>
    <mergeCell ref="FO5:FQ5"/>
    <mergeCell ref="FR5:FY5"/>
    <mergeCell ref="GJ5:GP5"/>
    <mergeCell ref="GQ5:GR5"/>
    <mergeCell ref="B6:B8"/>
    <mergeCell ref="E6:G6"/>
    <mergeCell ref="U6:X6"/>
    <mergeCell ref="Z6:AF6"/>
    <mergeCell ref="AG6:AH6"/>
    <mergeCell ref="AI6:AJ6"/>
    <mergeCell ref="FO6:FQ6"/>
    <mergeCell ref="GJ6:GP6"/>
    <mergeCell ref="GQ6:GR6"/>
    <mergeCell ref="GS6:GT6"/>
    <mergeCell ref="E7:G7"/>
    <mergeCell ref="H7:I7"/>
    <mergeCell ref="U7:X7"/>
    <mergeCell ref="Z7:AF7"/>
    <mergeCell ref="AG7:AH7"/>
    <mergeCell ref="AI7:AJ7"/>
    <mergeCell ref="FO7:FQ7"/>
    <mergeCell ref="FR7:FS7"/>
    <mergeCell ref="GJ7:GP7"/>
    <mergeCell ref="GQ7:GR7"/>
    <mergeCell ref="GS7:GT7"/>
    <mergeCell ref="E8:G8"/>
    <mergeCell ref="H8:I8"/>
    <mergeCell ref="Z8:AF8"/>
    <mergeCell ref="AG8:AH8"/>
    <mergeCell ref="AI8:AJ8"/>
    <mergeCell ref="FO8:FQ8"/>
    <mergeCell ref="FR8:FS8"/>
    <mergeCell ref="GJ8:GP8"/>
    <mergeCell ref="GQ8:GR8"/>
    <mergeCell ref="GS8:GT8"/>
    <mergeCell ref="B9:B10"/>
    <mergeCell ref="E9:G9"/>
    <mergeCell ref="H9:M9"/>
    <mergeCell ref="O9:P9"/>
    <mergeCell ref="Z9:AF9"/>
    <mergeCell ref="AG9:AH9"/>
    <mergeCell ref="AI9:AJ9"/>
    <mergeCell ref="FO9:FQ9"/>
    <mergeCell ref="FR9:FW9"/>
    <mergeCell ref="FY9:FZ9"/>
    <mergeCell ref="GJ9:GP9"/>
    <mergeCell ref="GQ9:GR9"/>
    <mergeCell ref="GS9:GT9"/>
    <mergeCell ref="Z10:AF10"/>
    <mergeCell ref="AG10:AH10"/>
    <mergeCell ref="AI10:AJ10"/>
    <mergeCell ref="GJ10:GP10"/>
    <mergeCell ref="GQ10:GR10"/>
    <mergeCell ref="GS10:GT10"/>
    <mergeCell ref="AG11:AH11"/>
    <mergeCell ref="AI11:AJ11"/>
    <mergeCell ref="GQ11:GR11"/>
    <mergeCell ref="GS11:GT11"/>
    <mergeCell ref="A12:A13"/>
    <mergeCell ref="B12:B13"/>
    <mergeCell ref="C12:C13"/>
    <mergeCell ref="D12:D13"/>
    <mergeCell ref="E12:F12"/>
    <mergeCell ref="G12:J12"/>
    <mergeCell ref="K12:K13"/>
    <mergeCell ref="L12:L13"/>
    <mergeCell ref="M12:M13"/>
    <mergeCell ref="N12:N13"/>
    <mergeCell ref="O12:V12"/>
    <mergeCell ref="W12:AD12"/>
    <mergeCell ref="AE12:AL12"/>
    <mergeCell ref="AM12:AM13"/>
    <mergeCell ref="AN12:AN13"/>
    <mergeCell ref="AO12:AO13"/>
    <mergeCell ref="AP12:AQ12"/>
    <mergeCell ref="AR12:AU12"/>
    <mergeCell ref="AV12:AV13"/>
    <mergeCell ref="AW12:AW13"/>
    <mergeCell ref="AX12:AX13"/>
    <mergeCell ref="AY12:AY13"/>
    <mergeCell ref="AZ12:BG12"/>
    <mergeCell ref="BH12:BO12"/>
    <mergeCell ref="BP12:BW12"/>
    <mergeCell ref="BX12:CB12"/>
    <mergeCell ref="CC12:CD12"/>
    <mergeCell ref="FK12:FK13"/>
    <mergeCell ref="FL12:FL13"/>
    <mergeCell ref="FM12:FM13"/>
    <mergeCell ref="FN12:FN13"/>
    <mergeCell ref="FO12:FP12"/>
    <mergeCell ref="FQ12:FT12"/>
    <mergeCell ref="FU12:FU13"/>
    <mergeCell ref="FV12:FV13"/>
    <mergeCell ref="FW12:FW13"/>
    <mergeCell ref="FX12:FX13"/>
    <mergeCell ref="FY12:GF12"/>
    <mergeCell ref="GG12:GN12"/>
    <mergeCell ref="GO12:GV12"/>
    <mergeCell ref="GW12:GW13"/>
    <mergeCell ref="GX12:GX13"/>
    <mergeCell ref="GY12:GY13"/>
    <mergeCell ref="GZ12:HA12"/>
    <mergeCell ref="HB12:HE12"/>
    <mergeCell ref="HF12:HF13"/>
    <mergeCell ref="HG12:HG13"/>
    <mergeCell ref="HH12:HH13"/>
    <mergeCell ref="HI12:HI13"/>
    <mergeCell ref="HJ12:HQ12"/>
    <mergeCell ref="HR12:HY12"/>
    <mergeCell ref="HZ12:IG12"/>
    <mergeCell ref="E90:G90"/>
    <mergeCell ref="H90:O90"/>
    <mergeCell ref="Z90:AF90"/>
    <mergeCell ref="AG90:AH90"/>
    <mergeCell ref="B91:B93"/>
    <mergeCell ref="E91:G91"/>
    <mergeCell ref="U91:X91"/>
    <mergeCell ref="Z91:AF91"/>
    <mergeCell ref="AG91:AH91"/>
    <mergeCell ref="AI91:AJ91"/>
    <mergeCell ref="E92:G92"/>
    <mergeCell ref="H92:I92"/>
    <mergeCell ref="U92:X92"/>
    <mergeCell ref="Z92:AF92"/>
    <mergeCell ref="AG92:AH92"/>
    <mergeCell ref="AI92:AJ92"/>
    <mergeCell ref="E93:G93"/>
    <mergeCell ref="H93:I93"/>
    <mergeCell ref="Z93:AF93"/>
    <mergeCell ref="AG93:AH93"/>
    <mergeCell ref="AI93:AJ93"/>
    <mergeCell ref="B94:B95"/>
    <mergeCell ref="E94:G94"/>
    <mergeCell ref="H94:M94"/>
    <mergeCell ref="O94:P94"/>
    <mergeCell ref="Z94:AF94"/>
    <mergeCell ref="AG94:AH94"/>
    <mergeCell ref="AI94:AJ94"/>
    <mergeCell ref="Z95:AF95"/>
    <mergeCell ref="AG95:AH95"/>
    <mergeCell ref="AI95:AJ95"/>
    <mergeCell ref="AG96:AH96"/>
    <mergeCell ref="AI96:AJ96"/>
    <mergeCell ref="A97:A98"/>
    <mergeCell ref="B97:B98"/>
    <mergeCell ref="C97:C98"/>
    <mergeCell ref="D97:D98"/>
    <mergeCell ref="E97:F97"/>
    <mergeCell ref="G97:J97"/>
    <mergeCell ref="K97:K98"/>
    <mergeCell ref="L97:L98"/>
    <mergeCell ref="M97:M98"/>
    <mergeCell ref="N97:N98"/>
    <mergeCell ref="O97:V97"/>
    <mergeCell ref="W97:AD97"/>
    <mergeCell ref="AE97:AL97"/>
    <mergeCell ref="AM97:AM98"/>
    <mergeCell ref="AN97:AN98"/>
    <mergeCell ref="AO97:AO98"/>
    <mergeCell ref="AP97:AQ97"/>
    <mergeCell ref="AR97:AU97"/>
    <mergeCell ref="AV97:AV98"/>
    <mergeCell ref="AW97:AW98"/>
    <mergeCell ref="AX97:AX98"/>
    <mergeCell ref="AY97:AY98"/>
    <mergeCell ref="AZ97:BG97"/>
    <mergeCell ref="BH97:BO97"/>
    <mergeCell ref="BP97:BW97"/>
    <mergeCell ref="BX97:CB97"/>
    <mergeCell ref="CC97:CD97"/>
    <mergeCell ref="E176:G176"/>
    <mergeCell ref="H176:O176"/>
    <mergeCell ref="Z176:AF176"/>
    <mergeCell ref="AG176:AH176"/>
    <mergeCell ref="B177:B179"/>
    <mergeCell ref="E177:G177"/>
    <mergeCell ref="U177:X177"/>
    <mergeCell ref="Z177:AF177"/>
    <mergeCell ref="AG177:AH177"/>
    <mergeCell ref="AI177:AJ177"/>
    <mergeCell ref="E178:G178"/>
    <mergeCell ref="H178:I178"/>
    <mergeCell ref="U178:X178"/>
    <mergeCell ref="Z178:AF178"/>
    <mergeCell ref="AG178:AH178"/>
    <mergeCell ref="AI178:AJ178"/>
    <mergeCell ref="E179:G179"/>
    <mergeCell ref="H179:I179"/>
    <mergeCell ref="Z179:AF179"/>
    <mergeCell ref="AG179:AH179"/>
    <mergeCell ref="AI179:AJ179"/>
    <mergeCell ref="B180:B181"/>
    <mergeCell ref="E180:G180"/>
    <mergeCell ref="H180:M180"/>
    <mergeCell ref="O180:P180"/>
    <mergeCell ref="Z180:AF180"/>
    <mergeCell ref="AG180:AH180"/>
    <mergeCell ref="AI180:AJ180"/>
    <mergeCell ref="Z181:AF181"/>
    <mergeCell ref="AG181:AH181"/>
    <mergeCell ref="AI181:AJ181"/>
    <mergeCell ref="AG182:AH182"/>
    <mergeCell ref="AI182:AJ182"/>
    <mergeCell ref="A183:A184"/>
    <mergeCell ref="B183:B184"/>
    <mergeCell ref="C183:C184"/>
    <mergeCell ref="D183:D184"/>
    <mergeCell ref="E183:F183"/>
    <mergeCell ref="G183:J183"/>
    <mergeCell ref="K183:K184"/>
    <mergeCell ref="L183:L184"/>
    <mergeCell ref="M183:M184"/>
    <mergeCell ref="N183:N184"/>
    <mergeCell ref="O183:V183"/>
    <mergeCell ref="W183:AD183"/>
    <mergeCell ref="AE183:AL183"/>
    <mergeCell ref="AM183:AM184"/>
    <mergeCell ref="AN183:AN184"/>
    <mergeCell ref="AO183:AO184"/>
    <mergeCell ref="AP183:AQ183"/>
    <mergeCell ref="AR183:AU183"/>
    <mergeCell ref="AV183:AV184"/>
    <mergeCell ref="AW183:AW184"/>
    <mergeCell ref="AX183:AX184"/>
    <mergeCell ref="AY183:AY184"/>
    <mergeCell ref="AZ183:BG183"/>
    <mergeCell ref="BH183:BO183"/>
    <mergeCell ref="BP183:BW183"/>
    <mergeCell ref="BX183:CB183"/>
    <mergeCell ref="CC183:CD18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O290"/>
  <sheetViews>
    <sheetView showFormulas="false" showGridLines="true" showRowColHeaders="true" showZeros="true" rightToLeft="false" tabSelected="false" showOutlineSymbols="true" defaultGridColor="true" view="normal" topLeftCell="A46" colorId="64" zoomScale="100" zoomScaleNormal="100" zoomScalePageLayoutView="100" workbookViewId="0">
      <selection pane="topLeft" activeCell="D15" activeCellId="1" sqref="A1 D15"/>
    </sheetView>
  </sheetViews>
  <sheetFormatPr defaultColWidth="8.88671875" defaultRowHeight="9.75" customHeight="true" zeroHeight="false" outlineLevelRow="0" outlineLevelCol="0"/>
  <cols>
    <col collapsed="false" customWidth="true" hidden="false" outlineLevel="0" max="1" min="1" style="1" width="3.77"/>
    <col collapsed="false" customWidth="true" hidden="false" outlineLevel="0" max="2" min="2" style="1" width="27"/>
    <col collapsed="false" customWidth="true" hidden="false" outlineLevel="0" max="4" min="3" style="1" width="4.33"/>
    <col collapsed="false" customWidth="true" hidden="false" outlineLevel="0" max="38" min="5" style="1" width="4.44"/>
    <col collapsed="false" customWidth="true" hidden="false" outlineLevel="0" max="39" min="39" style="1" width="3.77"/>
    <col collapsed="false" customWidth="true" hidden="false" outlineLevel="0" max="40" min="40" style="1" width="3.34"/>
    <col collapsed="false" customWidth="true" hidden="false" outlineLevel="0" max="41" min="41" style="1" width="3.67"/>
    <col collapsed="false" customWidth="true" hidden="true" outlineLevel="0" max="74" min="42" style="1" width="3.77"/>
    <col collapsed="false" customWidth="true" hidden="true" outlineLevel="0" max="75" min="75" style="1" width="1.77"/>
    <col collapsed="false" customWidth="true" hidden="false" outlineLevel="0" max="80" min="76" style="1" width="2.77"/>
    <col collapsed="false" customWidth="true" hidden="false" outlineLevel="0" max="82" min="81" style="1" width="2.56"/>
    <col collapsed="false" customWidth="true" hidden="false" outlineLevel="0" max="83" min="83" style="1" width="11"/>
    <col collapsed="false" customWidth="true" hidden="false" outlineLevel="0" max="84" min="84" style="2" width="4.56"/>
    <col collapsed="false" customWidth="true" hidden="false" outlineLevel="0" max="85" min="85" style="2" width="32.44"/>
    <col collapsed="false" customWidth="true" hidden="false" outlineLevel="0" max="124" min="86" style="2" width="4.33"/>
    <col collapsed="false" customWidth="true" hidden="true" outlineLevel="0" max="158" min="125" style="2" width="4.33"/>
    <col collapsed="false" customWidth="true" hidden="false" outlineLevel="0" max="165" min="159" style="2" width="4.33"/>
    <col collapsed="false" customWidth="true" hidden="false" outlineLevel="0" max="166" min="166" style="2" width="11"/>
    <col collapsed="false" customWidth="true" hidden="false" outlineLevel="0" max="167" min="167" style="2" width="3.77"/>
    <col collapsed="false" customWidth="true" hidden="false" outlineLevel="0" max="168" min="168" style="2" width="32.44"/>
    <col collapsed="false" customWidth="true" hidden="false" outlineLevel="0" max="207" min="169" style="2" width="4.33"/>
    <col collapsed="false" customWidth="true" hidden="true" outlineLevel="0" max="241" min="208" style="2" width="4.33"/>
    <col collapsed="false" customWidth="true" hidden="false" outlineLevel="0" max="248" min="242" style="2" width="4.33"/>
    <col collapsed="false" customWidth="false" hidden="false" outlineLevel="0" max="16384" min="249" style="2" width="8.88"/>
  </cols>
  <sheetData>
    <row r="1" customFormat="false" ht="15" hidden="false" customHeight="true" outlineLevel="0" collapsed="false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BX1" s="3"/>
      <c r="BY1" s="3"/>
      <c r="BZ1" s="3"/>
      <c r="CA1" s="3"/>
      <c r="CB1" s="3"/>
      <c r="CC1" s="3"/>
      <c r="CD1" s="3"/>
      <c r="CE1" s="3"/>
    </row>
    <row r="2" customFormat="false" ht="15" hidden="false" customHeight="true" outlineLevel="0" collapsed="false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BX2" s="3"/>
      <c r="BY2" s="3"/>
      <c r="BZ2" s="3"/>
      <c r="CA2" s="3"/>
      <c r="CB2" s="3"/>
      <c r="CC2" s="3"/>
      <c r="CD2" s="3"/>
      <c r="CE2" s="3"/>
    </row>
    <row r="3" s="1" customFormat="true" ht="60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5"/>
      <c r="IO3" s="6"/>
    </row>
    <row r="4" s="1" customFormat="true" ht="15" hidden="false" customHeight="true" outlineLevel="0" collapsed="false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8"/>
      <c r="IO4" s="6"/>
    </row>
    <row r="5" s="1" customFormat="true" ht="15" hidden="false" customHeight="false" outlineLevel="0" collapsed="false">
      <c r="A5" s="9"/>
      <c r="B5" s="9"/>
      <c r="C5" s="9"/>
      <c r="D5" s="9"/>
      <c r="E5" s="10" t="s">
        <v>0</v>
      </c>
      <c r="F5" s="10"/>
      <c r="G5" s="10"/>
      <c r="H5" s="11" t="e">
        <f aca="false">'විෂය තොරතුරු'!J5</f>
        <v>#N/A</v>
      </c>
      <c r="I5" s="11"/>
      <c r="J5" s="11"/>
      <c r="K5" s="11"/>
      <c r="L5" s="11"/>
      <c r="M5" s="11"/>
      <c r="N5" s="11"/>
      <c r="O5" s="11"/>
      <c r="P5" s="12"/>
      <c r="Q5" s="9"/>
      <c r="R5" s="9"/>
      <c r="S5" s="13" t="s">
        <v>1</v>
      </c>
      <c r="T5" s="9"/>
      <c r="U5" s="9"/>
      <c r="V5" s="9"/>
      <c r="W5" s="9"/>
      <c r="X5" s="9"/>
      <c r="Y5" s="9"/>
      <c r="Z5" s="14"/>
      <c r="AA5" s="14"/>
      <c r="AB5" s="14"/>
      <c r="AC5" s="14"/>
      <c r="AD5" s="14"/>
      <c r="AE5" s="14"/>
      <c r="AF5" s="14"/>
      <c r="AG5" s="15" t="s">
        <v>2</v>
      </c>
      <c r="AH5" s="15"/>
      <c r="AI5" s="15" t="s">
        <v>3</v>
      </c>
      <c r="AJ5" s="15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16"/>
      <c r="FK5" s="17"/>
      <c r="FL5" s="17"/>
      <c r="FM5" s="17"/>
      <c r="FN5" s="17"/>
      <c r="FO5" s="18" t="s">
        <v>0</v>
      </c>
      <c r="FP5" s="18"/>
      <c r="FQ5" s="18"/>
      <c r="FR5" s="18" t="e">
        <f aca="false">H90</f>
        <v>#N/A</v>
      </c>
      <c r="FS5" s="18"/>
      <c r="FT5" s="18"/>
      <c r="FU5" s="18"/>
      <c r="FV5" s="18"/>
      <c r="FW5" s="18"/>
      <c r="FX5" s="18"/>
      <c r="FY5" s="18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9"/>
      <c r="GK5" s="19"/>
      <c r="GL5" s="19"/>
      <c r="GM5" s="19"/>
      <c r="GN5" s="19"/>
      <c r="GO5" s="19"/>
      <c r="GP5" s="19"/>
      <c r="GQ5" s="20" t="s">
        <v>2</v>
      </c>
      <c r="GR5" s="20"/>
      <c r="GS5" s="21" t="s">
        <v>3</v>
      </c>
      <c r="GT5" s="21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22"/>
    </row>
    <row r="6" s="1" customFormat="true" ht="17.35" hidden="false" customHeight="false" outlineLevel="0" collapsed="false">
      <c r="A6" s="9"/>
      <c r="B6" s="23" t="s">
        <v>4</v>
      </c>
      <c r="C6" s="9"/>
      <c r="D6" s="9"/>
      <c r="E6" s="10" t="s">
        <v>5</v>
      </c>
      <c r="F6" s="10"/>
      <c r="G6" s="10"/>
      <c r="H6" s="24" t="n">
        <f aca="false">'විෂය තොරතුරු'!J6</f>
        <v>11</v>
      </c>
      <c r="I6" s="24" t="s">
        <v>10</v>
      </c>
      <c r="J6" s="24"/>
      <c r="K6" s="24"/>
      <c r="L6" s="25"/>
      <c r="M6" s="25"/>
      <c r="N6" s="25"/>
      <c r="O6" s="25"/>
      <c r="P6" s="12"/>
      <c r="Q6" s="9"/>
      <c r="R6" s="9"/>
      <c r="S6" s="26" t="s">
        <v>6</v>
      </c>
      <c r="T6" s="9"/>
      <c r="U6" s="27" t="s">
        <v>7</v>
      </c>
      <c r="V6" s="27"/>
      <c r="W6" s="27"/>
      <c r="X6" s="27"/>
      <c r="Y6" s="9"/>
      <c r="Z6" s="28" t="s">
        <v>8</v>
      </c>
      <c r="AA6" s="28"/>
      <c r="AB6" s="28"/>
      <c r="AC6" s="28"/>
      <c r="AD6" s="28"/>
      <c r="AE6" s="28"/>
      <c r="AF6" s="28"/>
      <c r="AG6" s="29" t="str">
        <f aca="false">IF($B$15="","",COUNTIF($CE$15:$CE$64,"6/3 සමත්"))</f>
        <v/>
      </c>
      <c r="AH6" s="29"/>
      <c r="AI6" s="30" t="str">
        <f aca="false">IF($B$15="","",(AG6/$U$7)*100)</f>
        <v/>
      </c>
      <c r="AJ6" s="30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16"/>
      <c r="FK6" s="17"/>
      <c r="FL6" s="17"/>
      <c r="FM6" s="17"/>
      <c r="FN6" s="17"/>
      <c r="FO6" s="18" t="s">
        <v>5</v>
      </c>
      <c r="FP6" s="18"/>
      <c r="FQ6" s="18"/>
      <c r="FR6" s="31" t="n">
        <f aca="false">H91</f>
        <v>11</v>
      </c>
      <c r="FS6" s="31" t="s">
        <v>1</v>
      </c>
      <c r="FT6" s="31"/>
      <c r="FU6" s="31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32" t="s">
        <v>8</v>
      </c>
      <c r="GK6" s="32"/>
      <c r="GL6" s="32"/>
      <c r="GM6" s="32"/>
      <c r="GN6" s="32"/>
      <c r="GO6" s="32"/>
      <c r="GP6" s="32"/>
      <c r="GQ6" s="20" t="n">
        <f aca="false">IF($FL$15="","",COUNTIF($IO$15:$IO$64,"6/3 සමත්"))</f>
        <v>6</v>
      </c>
      <c r="GR6" s="20"/>
      <c r="GS6" s="33" t="n">
        <f aca="false">IF($FL$15="","",(GQ6/(50-(COUNTIF($FL$15:$FL$64,""))))*100)</f>
        <v>12.5</v>
      </c>
      <c r="GT6" s="33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22"/>
    </row>
    <row r="7" s="1" customFormat="true" ht="17.35" hidden="false" customHeight="false" outlineLevel="0" collapsed="false">
      <c r="A7" s="9"/>
      <c r="B7" s="23"/>
      <c r="C7" s="9"/>
      <c r="D7" s="9"/>
      <c r="E7" s="10" t="s">
        <v>9</v>
      </c>
      <c r="F7" s="10"/>
      <c r="G7" s="10"/>
      <c r="H7" s="11" t="str">
        <f aca="false">'විෂය තොරතුරු'!J9</f>
        <v/>
      </c>
      <c r="I7" s="11"/>
      <c r="J7" s="24"/>
      <c r="K7" s="24"/>
      <c r="L7" s="25"/>
      <c r="M7" s="25"/>
      <c r="N7" s="25"/>
      <c r="O7" s="25"/>
      <c r="P7" s="12"/>
      <c r="Q7" s="9"/>
      <c r="R7" s="9"/>
      <c r="S7" s="34" t="s">
        <v>10</v>
      </c>
      <c r="T7" s="9"/>
      <c r="U7" s="27" t="n">
        <f aca="false">IF($B$15="",0,50-COUNTIF($B$15:$B$64,""))</f>
        <v>0</v>
      </c>
      <c r="V7" s="27"/>
      <c r="W7" s="27"/>
      <c r="X7" s="27"/>
      <c r="Y7" s="9"/>
      <c r="Z7" s="28" t="s">
        <v>11</v>
      </c>
      <c r="AA7" s="28"/>
      <c r="AB7" s="28"/>
      <c r="AC7" s="28"/>
      <c r="AD7" s="28"/>
      <c r="AE7" s="28"/>
      <c r="AF7" s="28"/>
      <c r="AG7" s="35" t="str">
        <f aca="false">IF($B$15="","",COUNTIF($CE$15:$CE$64,"5/3 සමත්"))</f>
        <v/>
      </c>
      <c r="AH7" s="35"/>
      <c r="AI7" s="36" t="str">
        <f aca="false">IF($B$15="","",(AG7/$U$7)*100)</f>
        <v/>
      </c>
      <c r="AJ7" s="36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16"/>
      <c r="FK7" s="17"/>
      <c r="FL7" s="17"/>
      <c r="FM7" s="17"/>
      <c r="FN7" s="17"/>
      <c r="FO7" s="18" t="s">
        <v>9</v>
      </c>
      <c r="FP7" s="18"/>
      <c r="FQ7" s="18"/>
      <c r="FR7" s="18" t="str">
        <f aca="false">H92</f>
        <v/>
      </c>
      <c r="FS7" s="18"/>
      <c r="FT7" s="31"/>
      <c r="FU7" s="31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32" t="s">
        <v>11</v>
      </c>
      <c r="GK7" s="32"/>
      <c r="GL7" s="32"/>
      <c r="GM7" s="32"/>
      <c r="GN7" s="32"/>
      <c r="GO7" s="32"/>
      <c r="GP7" s="32"/>
      <c r="GQ7" s="20" t="n">
        <f aca="false">IF($FL$15="","",COUNTIF($IO$15:$IO$64,"5/3 සමත්"))</f>
        <v>8</v>
      </c>
      <c r="GR7" s="20"/>
      <c r="GS7" s="33" t="n">
        <f aca="false">IF($FL$15="","",(GQ7/(50-(COUNTIF($FL$15:$FL$64,""))))*100)</f>
        <v>16.6666666666667</v>
      </c>
      <c r="GT7" s="33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22"/>
    </row>
    <row r="8" s="1" customFormat="true" ht="15" hidden="false" customHeight="false" outlineLevel="0" collapsed="false">
      <c r="A8" s="9"/>
      <c r="B8" s="23"/>
      <c r="C8" s="9"/>
      <c r="D8" s="9"/>
      <c r="E8" s="10" t="s">
        <v>12</v>
      </c>
      <c r="F8" s="10"/>
      <c r="G8" s="10"/>
      <c r="H8" s="11" t="s">
        <v>13</v>
      </c>
      <c r="I8" s="11"/>
      <c r="J8" s="24"/>
      <c r="K8" s="24"/>
      <c r="L8" s="25"/>
      <c r="M8" s="25"/>
      <c r="N8" s="25"/>
      <c r="O8" s="25"/>
      <c r="P8" s="12"/>
      <c r="Q8" s="9"/>
      <c r="R8" s="9"/>
      <c r="S8" s="37" t="s">
        <v>14</v>
      </c>
      <c r="T8" s="9"/>
      <c r="U8" s="9"/>
      <c r="V8" s="9"/>
      <c r="W8" s="9"/>
      <c r="X8" s="9"/>
      <c r="Y8" s="9"/>
      <c r="Z8" s="38" t="s">
        <v>15</v>
      </c>
      <c r="AA8" s="38"/>
      <c r="AB8" s="38"/>
      <c r="AC8" s="38"/>
      <c r="AD8" s="38"/>
      <c r="AE8" s="38"/>
      <c r="AF8" s="38"/>
      <c r="AG8" s="39" t="str">
        <f aca="false">IF($B$15="","",SUM(AG6:AG7))</f>
        <v/>
      </c>
      <c r="AH8" s="39"/>
      <c r="AI8" s="40" t="str">
        <f aca="false">IF($B$15="","",(AG8/$U$7)*100)</f>
        <v/>
      </c>
      <c r="AJ8" s="40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41"/>
      <c r="FK8" s="17"/>
      <c r="FL8" s="17"/>
      <c r="FM8" s="17"/>
      <c r="FN8" s="17"/>
      <c r="FO8" s="18" t="s">
        <v>12</v>
      </c>
      <c r="FP8" s="18"/>
      <c r="FQ8" s="18"/>
      <c r="FR8" s="18" t="s">
        <v>13</v>
      </c>
      <c r="FS8" s="18"/>
      <c r="FT8" s="31"/>
      <c r="FU8" s="31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42" t="s">
        <v>15</v>
      </c>
      <c r="GK8" s="42"/>
      <c r="GL8" s="42"/>
      <c r="GM8" s="42"/>
      <c r="GN8" s="42"/>
      <c r="GO8" s="42"/>
      <c r="GP8" s="42"/>
      <c r="GQ8" s="20" t="n">
        <f aca="false">IF($FL$15="","",SUM(GQ6:GQ7))</f>
        <v>14</v>
      </c>
      <c r="GR8" s="20"/>
      <c r="GS8" s="33" t="str">
        <f aca="false">IF($CE$100="","",(GQ8/(50-(COUNTIF($CE$100:$CE$149,""))))*100)</f>
        <v/>
      </c>
      <c r="GT8" s="33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22"/>
    </row>
    <row r="9" s="1" customFormat="true" ht="15" hidden="false" customHeight="false" outlineLevel="0" collapsed="false">
      <c r="A9" s="9"/>
      <c r="B9" s="43" t="n">
        <f aca="false">O9</f>
        <v>2025</v>
      </c>
      <c r="C9" s="9"/>
      <c r="D9" s="9"/>
      <c r="E9" s="10" t="s">
        <v>16</v>
      </c>
      <c r="F9" s="10"/>
      <c r="G9" s="10"/>
      <c r="H9" s="11" t="s">
        <v>17</v>
      </c>
      <c r="I9" s="11"/>
      <c r="J9" s="11"/>
      <c r="K9" s="11"/>
      <c r="L9" s="11"/>
      <c r="M9" s="11"/>
      <c r="N9" s="44" t="s">
        <v>18</v>
      </c>
      <c r="O9" s="45" t="n">
        <f aca="false">'විෂය තොරතුරු'!J8</f>
        <v>2025</v>
      </c>
      <c r="P9" s="45"/>
      <c r="Q9" s="9"/>
      <c r="R9" s="9"/>
      <c r="S9" s="46" t="s">
        <v>19</v>
      </c>
      <c r="T9" s="9"/>
      <c r="U9" s="9"/>
      <c r="V9" s="9"/>
      <c r="W9" s="9"/>
      <c r="X9" s="9"/>
      <c r="Y9" s="9"/>
      <c r="Z9" s="28" t="s">
        <v>20</v>
      </c>
      <c r="AA9" s="28"/>
      <c r="AB9" s="28"/>
      <c r="AC9" s="28"/>
      <c r="AD9" s="28"/>
      <c r="AE9" s="28"/>
      <c r="AF9" s="28"/>
      <c r="AG9" s="47" t="str">
        <f aca="false">IF($B$15="","",COUNTIF($CE$15:$CE$64,"සමත් කළ හැකි"))</f>
        <v/>
      </c>
      <c r="AH9" s="47"/>
      <c r="AI9" s="48" t="str">
        <f aca="false">IF($B$15="","",(AG9/$U$7)*100)</f>
        <v/>
      </c>
      <c r="AJ9" s="48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16"/>
      <c r="FK9" s="17"/>
      <c r="FL9" s="17"/>
      <c r="FM9" s="17"/>
      <c r="FN9" s="17"/>
      <c r="FO9" s="18" t="s">
        <v>16</v>
      </c>
      <c r="FP9" s="18"/>
      <c r="FQ9" s="18"/>
      <c r="FR9" s="18" t="s">
        <v>21</v>
      </c>
      <c r="FS9" s="18"/>
      <c r="FT9" s="18"/>
      <c r="FU9" s="18"/>
      <c r="FV9" s="18"/>
      <c r="FW9" s="18"/>
      <c r="FX9" s="49" t="s">
        <v>18</v>
      </c>
      <c r="FY9" s="50" t="n">
        <f aca="false">O94</f>
        <v>2025</v>
      </c>
      <c r="FZ9" s="50"/>
      <c r="GA9" s="17"/>
      <c r="GB9" s="17"/>
      <c r="GC9" s="17"/>
      <c r="GD9" s="17"/>
      <c r="GE9" s="17"/>
      <c r="GF9" s="17"/>
      <c r="GG9" s="17"/>
      <c r="GH9" s="17"/>
      <c r="GI9" s="17"/>
      <c r="GJ9" s="32" t="s">
        <v>20</v>
      </c>
      <c r="GK9" s="32"/>
      <c r="GL9" s="32"/>
      <c r="GM9" s="32"/>
      <c r="GN9" s="32"/>
      <c r="GO9" s="32"/>
      <c r="GP9" s="32"/>
      <c r="GQ9" s="20" t="n">
        <f aca="false">IF($FL$15="","",COUNTIF($IO$15:$IO$64,"සමත් කළ හැකි"))</f>
        <v>4</v>
      </c>
      <c r="GR9" s="20"/>
      <c r="GS9" s="33" t="n">
        <f aca="false">IF($FL$15="","",(GQ9/(50-(COUNTIF($FL$15:$FL$64,""))))*100)</f>
        <v>8.33333333333333</v>
      </c>
      <c r="GT9" s="33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22"/>
    </row>
    <row r="10" s="1" customFormat="true" ht="15" hidden="false" customHeight="false" outlineLevel="0" collapsed="false">
      <c r="A10" s="9"/>
      <c r="B10" s="43"/>
      <c r="C10" s="9"/>
      <c r="D10" s="9"/>
      <c r="E10" s="51" t="s">
        <v>22</v>
      </c>
      <c r="F10" s="52"/>
      <c r="G10" s="52"/>
      <c r="H10" s="53"/>
      <c r="I10" s="53"/>
      <c r="J10" s="53"/>
      <c r="K10" s="53"/>
      <c r="L10" s="53"/>
      <c r="M10" s="54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28" t="s">
        <v>23</v>
      </c>
      <c r="AA10" s="28"/>
      <c r="AB10" s="28"/>
      <c r="AC10" s="28"/>
      <c r="AD10" s="28"/>
      <c r="AE10" s="28"/>
      <c r="AF10" s="28"/>
      <c r="AG10" s="55" t="str">
        <f aca="false">IF($B$15="","",(+AG6+AG7+AG9))</f>
        <v/>
      </c>
      <c r="AH10" s="55"/>
      <c r="AI10" s="56" t="str">
        <f aca="false">IF($B$15="","",(AG10/$U$7)*100)</f>
        <v/>
      </c>
      <c r="AJ10" s="56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16"/>
      <c r="FK10" s="17"/>
      <c r="FL10" s="17"/>
      <c r="FM10" s="17"/>
      <c r="FN10" s="17"/>
      <c r="FO10" s="57" t="s">
        <v>22</v>
      </c>
      <c r="FP10" s="17"/>
      <c r="FQ10" s="17"/>
      <c r="FR10" s="17"/>
      <c r="FS10" s="17"/>
      <c r="FT10" s="17"/>
      <c r="FU10" s="17"/>
      <c r="FV10" s="17"/>
      <c r="FW10" s="31" t="n">
        <v>25</v>
      </c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32" t="s">
        <v>23</v>
      </c>
      <c r="GK10" s="32"/>
      <c r="GL10" s="32"/>
      <c r="GM10" s="32"/>
      <c r="GN10" s="32"/>
      <c r="GO10" s="32"/>
      <c r="GP10" s="32"/>
      <c r="GQ10" s="20" t="n">
        <f aca="false">IF($FL$15="","",(+GQ6+GQ7+GQ9))</f>
        <v>18</v>
      </c>
      <c r="GR10" s="20"/>
      <c r="GS10" s="33" t="n">
        <f aca="false">IF($FL$15="","",(GQ10/(50-(COUNTIF($FL$15:$FL$64,""))))*100)</f>
        <v>37.5</v>
      </c>
      <c r="GT10" s="33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22"/>
    </row>
    <row r="11" s="1" customFormat="true" ht="19.5" hidden="false" customHeight="true" outlineLevel="0" collapsed="false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58" t="s">
        <v>24</v>
      </c>
      <c r="AA11" s="59"/>
      <c r="AB11" s="59"/>
      <c r="AC11" s="59"/>
      <c r="AD11" s="59"/>
      <c r="AE11" s="59"/>
      <c r="AF11" s="59"/>
      <c r="AG11" s="60" t="str">
        <f aca="false">IF(B15="","",COUNTIF($CE$15:$CE$64,"W9"))</f>
        <v/>
      </c>
      <c r="AH11" s="60"/>
      <c r="AI11" s="61" t="str">
        <f aca="false">IF($B$15="","",(AG11/$U$7)*100)</f>
        <v/>
      </c>
      <c r="AJ11" s="61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16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62" t="s">
        <v>24</v>
      </c>
      <c r="GK11" s="63"/>
      <c r="GL11" s="63"/>
      <c r="GM11" s="63"/>
      <c r="GN11" s="63"/>
      <c r="GO11" s="63"/>
      <c r="GP11" s="63"/>
      <c r="GQ11" s="20" t="n">
        <f aca="false">COUNTIF($IO$15:$IO$64,"W9")</f>
        <v>3</v>
      </c>
      <c r="GR11" s="20"/>
      <c r="GS11" s="33" t="n">
        <f aca="false">IF($FL$15="","",(GQ11/(50-(COUNTIF($FL$15:$FL$64,""))))*100)</f>
        <v>6.25</v>
      </c>
      <c r="GT11" s="33"/>
      <c r="GU11" s="17"/>
      <c r="GV11" s="64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22"/>
    </row>
    <row r="12" customFormat="false" ht="14.25" hidden="false" customHeight="true" outlineLevel="0" collapsed="false">
      <c r="A12" s="65" t="s">
        <v>25</v>
      </c>
      <c r="B12" s="66" t="s">
        <v>26</v>
      </c>
      <c r="C12" s="67" t="s">
        <v>27</v>
      </c>
      <c r="D12" s="68" t="s">
        <v>28</v>
      </c>
      <c r="E12" s="69" t="s">
        <v>29</v>
      </c>
      <c r="F12" s="69"/>
      <c r="G12" s="70" t="s">
        <v>30</v>
      </c>
      <c r="H12" s="70"/>
      <c r="I12" s="70"/>
      <c r="J12" s="70"/>
      <c r="K12" s="71" t="s">
        <v>31</v>
      </c>
      <c r="L12" s="72" t="s">
        <v>32</v>
      </c>
      <c r="M12" s="72" t="s">
        <v>33</v>
      </c>
      <c r="N12" s="73" t="s">
        <v>34</v>
      </c>
      <c r="O12" s="74" t="s">
        <v>35</v>
      </c>
      <c r="P12" s="74"/>
      <c r="Q12" s="74"/>
      <c r="R12" s="74"/>
      <c r="S12" s="74"/>
      <c r="T12" s="74"/>
      <c r="U12" s="74"/>
      <c r="V12" s="74"/>
      <c r="W12" s="70" t="s">
        <v>36</v>
      </c>
      <c r="X12" s="70"/>
      <c r="Y12" s="70"/>
      <c r="Z12" s="70"/>
      <c r="AA12" s="70"/>
      <c r="AB12" s="70"/>
      <c r="AC12" s="70"/>
      <c r="AD12" s="70"/>
      <c r="AE12" s="70" t="s">
        <v>37</v>
      </c>
      <c r="AF12" s="70"/>
      <c r="AG12" s="70"/>
      <c r="AH12" s="70"/>
      <c r="AI12" s="70"/>
      <c r="AJ12" s="70"/>
      <c r="AK12" s="70"/>
      <c r="AL12" s="70"/>
      <c r="AM12" s="75" t="s">
        <v>38</v>
      </c>
      <c r="AN12" s="76" t="s">
        <v>39</v>
      </c>
      <c r="AO12" s="77" t="s">
        <v>40</v>
      </c>
      <c r="AP12" s="78" t="s">
        <v>29</v>
      </c>
      <c r="AQ12" s="78"/>
      <c r="AR12" s="79" t="s">
        <v>30</v>
      </c>
      <c r="AS12" s="79"/>
      <c r="AT12" s="79"/>
      <c r="AU12" s="79"/>
      <c r="AV12" s="71" t="s">
        <v>31</v>
      </c>
      <c r="AW12" s="72" t="s">
        <v>32</v>
      </c>
      <c r="AX12" s="72" t="s">
        <v>33</v>
      </c>
      <c r="AY12" s="73" t="s">
        <v>34</v>
      </c>
      <c r="AZ12" s="80" t="s">
        <v>35</v>
      </c>
      <c r="BA12" s="80"/>
      <c r="BB12" s="80"/>
      <c r="BC12" s="80"/>
      <c r="BD12" s="80"/>
      <c r="BE12" s="80"/>
      <c r="BF12" s="80"/>
      <c r="BG12" s="80"/>
      <c r="BH12" s="81" t="s">
        <v>36</v>
      </c>
      <c r="BI12" s="81"/>
      <c r="BJ12" s="81"/>
      <c r="BK12" s="81"/>
      <c r="BL12" s="81"/>
      <c r="BM12" s="81"/>
      <c r="BN12" s="81"/>
      <c r="BO12" s="81"/>
      <c r="BP12" s="81" t="s">
        <v>37</v>
      </c>
      <c r="BQ12" s="81"/>
      <c r="BR12" s="81"/>
      <c r="BS12" s="81"/>
      <c r="BT12" s="81"/>
      <c r="BU12" s="81"/>
      <c r="BV12" s="81"/>
      <c r="BW12" s="81"/>
      <c r="BX12" s="70"/>
      <c r="BY12" s="70"/>
      <c r="BZ12" s="70"/>
      <c r="CA12" s="70"/>
      <c r="CB12" s="70"/>
      <c r="CC12" s="70"/>
      <c r="CD12" s="70"/>
      <c r="CE12" s="82"/>
      <c r="FK12" s="83" t="s">
        <v>25</v>
      </c>
      <c r="FL12" s="66" t="s">
        <v>26</v>
      </c>
      <c r="FM12" s="67" t="s">
        <v>27</v>
      </c>
      <c r="FN12" s="67" t="s">
        <v>28</v>
      </c>
      <c r="FO12" s="84" t="s">
        <v>29</v>
      </c>
      <c r="FP12" s="84"/>
      <c r="FQ12" s="85" t="s">
        <v>30</v>
      </c>
      <c r="FR12" s="85"/>
      <c r="FS12" s="85"/>
      <c r="FT12" s="85"/>
      <c r="FU12" s="86" t="s">
        <v>31</v>
      </c>
      <c r="FV12" s="86" t="s">
        <v>32</v>
      </c>
      <c r="FW12" s="86" t="s">
        <v>33</v>
      </c>
      <c r="FX12" s="86" t="s">
        <v>34</v>
      </c>
      <c r="FY12" s="87" t="s">
        <v>35</v>
      </c>
      <c r="FZ12" s="87"/>
      <c r="GA12" s="87"/>
      <c r="GB12" s="87"/>
      <c r="GC12" s="87"/>
      <c r="GD12" s="87"/>
      <c r="GE12" s="87"/>
      <c r="GF12" s="87"/>
      <c r="GG12" s="85" t="s">
        <v>36</v>
      </c>
      <c r="GH12" s="85"/>
      <c r="GI12" s="85"/>
      <c r="GJ12" s="85"/>
      <c r="GK12" s="85"/>
      <c r="GL12" s="85"/>
      <c r="GM12" s="85"/>
      <c r="GN12" s="85"/>
      <c r="GO12" s="85" t="s">
        <v>37</v>
      </c>
      <c r="GP12" s="85"/>
      <c r="GQ12" s="85"/>
      <c r="GR12" s="85"/>
      <c r="GS12" s="85"/>
      <c r="GT12" s="85"/>
      <c r="GU12" s="85"/>
      <c r="GV12" s="85"/>
      <c r="GW12" s="88" t="s">
        <v>38</v>
      </c>
      <c r="GX12" s="89" t="s">
        <v>39</v>
      </c>
      <c r="GY12" s="90" t="s">
        <v>40</v>
      </c>
      <c r="GZ12" s="91" t="s">
        <v>29</v>
      </c>
      <c r="HA12" s="91"/>
      <c r="HB12" s="92" t="s">
        <v>30</v>
      </c>
      <c r="HC12" s="92"/>
      <c r="HD12" s="92"/>
      <c r="HE12" s="92"/>
      <c r="HF12" s="93" t="s">
        <v>31</v>
      </c>
      <c r="HG12" s="94" t="s">
        <v>32</v>
      </c>
      <c r="HH12" s="94" t="s">
        <v>33</v>
      </c>
      <c r="HI12" s="95" t="s">
        <v>34</v>
      </c>
      <c r="HJ12" s="96" t="s">
        <v>35</v>
      </c>
      <c r="HK12" s="96"/>
      <c r="HL12" s="96"/>
      <c r="HM12" s="96"/>
      <c r="HN12" s="96"/>
      <c r="HO12" s="96"/>
      <c r="HP12" s="96"/>
      <c r="HQ12" s="96"/>
      <c r="HR12" s="97" t="s">
        <v>36</v>
      </c>
      <c r="HS12" s="97"/>
      <c r="HT12" s="97"/>
      <c r="HU12" s="97"/>
      <c r="HV12" s="97"/>
      <c r="HW12" s="97"/>
      <c r="HX12" s="97"/>
      <c r="HY12" s="97"/>
      <c r="HZ12" s="97" t="s">
        <v>37</v>
      </c>
      <c r="IA12" s="97"/>
      <c r="IB12" s="97"/>
      <c r="IC12" s="97"/>
      <c r="ID12" s="97"/>
      <c r="IE12" s="97"/>
      <c r="IF12" s="97"/>
      <c r="IG12" s="97"/>
      <c r="IH12" s="98"/>
      <c r="II12" s="99"/>
      <c r="IJ12" s="99"/>
      <c r="IK12" s="99"/>
      <c r="IL12" s="100"/>
      <c r="IM12" s="98"/>
      <c r="IN12" s="100"/>
      <c r="IO12" s="101"/>
    </row>
    <row r="13" customFormat="false" ht="99.75" hidden="false" customHeight="true" outlineLevel="0" collapsed="false">
      <c r="A13" s="65"/>
      <c r="B13" s="66"/>
      <c r="C13" s="67"/>
      <c r="D13" s="68"/>
      <c r="E13" s="102" t="str">
        <f aca="false">'විෂය තොරතුරු'!M13</f>
        <v>සිංහල භාෂාව හා සාහිත්‍යය</v>
      </c>
      <c r="F13" s="103" t="str">
        <f aca="false">'විෂය තොරතුරු'!N13</f>
        <v/>
      </c>
      <c r="G13" s="102" t="str">
        <f aca="false">'විෂය තොරතුරු'!O13</f>
        <v>බුද්ධ ධර්මය</v>
      </c>
      <c r="H13" s="104" t="str">
        <f aca="false">'විෂය තොරතුරු'!P13</f>
        <v>කතෝලික ධර්මය</v>
      </c>
      <c r="I13" s="104" t="str">
        <f aca="false">'විෂය තොරතුරු'!Q13</f>
        <v>ක්‍රිස්තියානි ධර්මය (ඉංග්‍රීසි)</v>
      </c>
      <c r="J13" s="103" t="str">
        <f aca="false">'විෂය තොරතුරු'!R13</f>
        <v/>
      </c>
      <c r="K13" s="71"/>
      <c r="L13" s="72"/>
      <c r="M13" s="72"/>
      <c r="N13" s="73"/>
      <c r="O13" s="102" t="str">
        <f aca="false">'විෂය තොරතුරු'!W13</f>
        <v>ව්‍යාපාර හා ගිණුම්කරණ අධ්‍යයනය</v>
      </c>
      <c r="P13" s="104" t="str">
        <f aca="false">'විෂය තොරතුරු'!X13</f>
        <v>පුරවැසි අධ්‍යාපනය</v>
      </c>
      <c r="Q13" s="104" t="str">
        <f aca="false">'විෂය තොරතුරු'!Y13</f>
        <v>දෙවන භාෂාවක් ලෙස (දෙමල)</v>
      </c>
      <c r="R13" s="104" t="str">
        <f aca="false">'විෂය තොරතුරු'!Z13</f>
        <v>භුගෝල විද්‍යාව</v>
      </c>
      <c r="S13" s="104" t="str">
        <f aca="false">'විෂය තොරතුරු'!AA13</f>
        <v/>
      </c>
      <c r="T13" s="104" t="str">
        <f aca="false">'විෂය තොරතුරු'!AB13</f>
        <v/>
      </c>
      <c r="U13" s="104" t="str">
        <f aca="false">'විෂය තොරතුරු'!AC13</f>
        <v/>
      </c>
      <c r="V13" s="103" t="str">
        <f aca="false">'විෂය තොරතුරු'!AD13</f>
        <v/>
      </c>
      <c r="W13" s="102" t="str">
        <f aca="false">'විෂය තොරතුරු'!AE13</f>
        <v>චිත්‍ර</v>
      </c>
      <c r="X13" s="104" t="str">
        <f aca="false">'විෂය තොරතුරු'!AF13</f>
        <v>නැටුම් (දේශීය)</v>
      </c>
      <c r="Y13" s="104" t="str">
        <f aca="false">'විෂය තොරතුරු'!AG13</f>
        <v>සංගීතය (පෙරදිග)</v>
      </c>
      <c r="Z13" s="104" t="str">
        <f aca="false">'විෂය තොරතුරු'!AH13</f>
        <v>සංගීතය (අපරදිග)</v>
      </c>
      <c r="AA13" s="104" t="str">
        <f aca="false">'විෂය තොරතුරු'!AI13</f>
        <v>නාට්‍ය හා රංග කලාව (සිංහල)</v>
      </c>
      <c r="AB13" s="104" t="str">
        <f aca="false">'විෂය තොරතුරු'!AJ13</f>
        <v>සාහිත්‍ය රසාස්වාදය (ඉංග්‍රිසි)</v>
      </c>
      <c r="AC13" s="104" t="str">
        <f aca="false">'විෂය තොරතුරු'!AK13</f>
        <v/>
      </c>
      <c r="AD13" s="103" t="str">
        <f aca="false">'විෂය තොරතුරු'!AL13</f>
        <v/>
      </c>
      <c r="AE13" s="102" t="str">
        <f aca="false">'විෂය තොරතුරු'!AM13</f>
        <v>තොරතුරු සන්නිවේදන තාක්ෂණය</v>
      </c>
      <c r="AF13" s="104" t="str">
        <f aca="false">'විෂය තොරතුරු'!AN13</f>
        <v>සන්නිවේදන මාධ්‍ය අධ්‍ය්‍යනය</v>
      </c>
      <c r="AG13" s="104" t="str">
        <f aca="false">'විෂය තොරතුරු'!AO13</f>
        <v>සෞඛ්‍ය හා ශාරීරික අධ්‍යාපනය</v>
      </c>
      <c r="AH13" s="104" t="str">
        <f aca="false">'විෂය තොරතුරු'!AP13</f>
        <v/>
      </c>
      <c r="AI13" s="104" t="str">
        <f aca="false">'විෂය තොරතුරු'!AQ13</f>
        <v/>
      </c>
      <c r="AJ13" s="104" t="str">
        <f aca="false">'විෂය තොරතුරු'!AR13</f>
        <v/>
      </c>
      <c r="AK13" s="104" t="str">
        <f aca="false">'විෂය තොරතුරු'!AS13</f>
        <v/>
      </c>
      <c r="AL13" s="103" t="str">
        <f aca="false">'විෂය තොරතුරු'!AT13</f>
        <v/>
      </c>
      <c r="AM13" s="75"/>
      <c r="AN13" s="76"/>
      <c r="AO13" s="77"/>
      <c r="AP13" s="105" t="str">
        <f aca="false">E13</f>
        <v>සිංහල භාෂාව හා සාහිත්‍යය</v>
      </c>
      <c r="AQ13" s="104" t="str">
        <f aca="false">F13</f>
        <v/>
      </c>
      <c r="AR13" s="104" t="str">
        <f aca="false">G13</f>
        <v>බුද්ධ ධර්මය</v>
      </c>
      <c r="AS13" s="104" t="str">
        <f aca="false">H13</f>
        <v>කතෝලික ධර්මය</v>
      </c>
      <c r="AT13" s="104" t="str">
        <f aca="false">I13</f>
        <v>ක්‍රිස්තියානි ධර්මය (ඉංග්‍රීසි)</v>
      </c>
      <c r="AU13" s="106" t="str">
        <f aca="false">J13</f>
        <v/>
      </c>
      <c r="AV13" s="71"/>
      <c r="AW13" s="72"/>
      <c r="AX13" s="72"/>
      <c r="AY13" s="73"/>
      <c r="AZ13" s="105" t="str">
        <f aca="false">O13</f>
        <v>ව්‍යාපාර හා ගිණුම්කරණ අධ්‍යයනය</v>
      </c>
      <c r="BA13" s="104" t="str">
        <f aca="false">P13</f>
        <v>පුරවැසි අධ්‍යාපනය</v>
      </c>
      <c r="BB13" s="104" t="str">
        <f aca="false">Q13</f>
        <v>දෙවන භාෂාවක් ලෙස (දෙමල)</v>
      </c>
      <c r="BC13" s="104" t="str">
        <f aca="false">R13</f>
        <v>භුගෝල විද්‍යාව</v>
      </c>
      <c r="BD13" s="104" t="str">
        <f aca="false">S13</f>
        <v/>
      </c>
      <c r="BE13" s="104" t="str">
        <f aca="false">T13</f>
        <v/>
      </c>
      <c r="BF13" s="104" t="str">
        <f aca="false">U13</f>
        <v/>
      </c>
      <c r="BG13" s="106" t="str">
        <f aca="false">V13</f>
        <v/>
      </c>
      <c r="BH13" s="102" t="str">
        <f aca="false">W13</f>
        <v>චිත්‍ර</v>
      </c>
      <c r="BI13" s="104" t="str">
        <f aca="false">X13</f>
        <v>නැටුම් (දේශීය)</v>
      </c>
      <c r="BJ13" s="104" t="str">
        <f aca="false">Y13</f>
        <v>සංගීතය (පෙරදිග)</v>
      </c>
      <c r="BK13" s="104" t="str">
        <f aca="false">Z13</f>
        <v>සංගීතය (අපරදිග)</v>
      </c>
      <c r="BL13" s="104" t="str">
        <f aca="false">AA13</f>
        <v>නාට්‍ය හා රංග කලාව (සිංහල)</v>
      </c>
      <c r="BM13" s="104" t="str">
        <f aca="false">AB13</f>
        <v>සාහිත්‍ය රසාස්වාදය (ඉංග්‍රිසි)</v>
      </c>
      <c r="BN13" s="104" t="str">
        <f aca="false">AC13</f>
        <v/>
      </c>
      <c r="BO13" s="103" t="str">
        <f aca="false">AD13</f>
        <v/>
      </c>
      <c r="BP13" s="102" t="str">
        <f aca="false">AE13</f>
        <v>තොරතුරු සන්නිවේදන තාක්ෂණය</v>
      </c>
      <c r="BQ13" s="104" t="str">
        <f aca="false">AF13</f>
        <v>සන්නිවේදන මාධ්‍ය අධ්‍ය්‍යනය</v>
      </c>
      <c r="BR13" s="104" t="str">
        <f aca="false">AG13</f>
        <v>සෞඛ්‍ය හා ශාරීරික අධ්‍යාපනය</v>
      </c>
      <c r="BS13" s="104" t="str">
        <f aca="false">AH13</f>
        <v/>
      </c>
      <c r="BT13" s="104" t="str">
        <f aca="false">AI13</f>
        <v/>
      </c>
      <c r="BU13" s="104" t="str">
        <f aca="false">AJ13</f>
        <v/>
      </c>
      <c r="BV13" s="104" t="str">
        <f aca="false">AK13</f>
        <v/>
      </c>
      <c r="BW13" s="103" t="str">
        <f aca="false">AL13</f>
        <v/>
      </c>
      <c r="BX13" s="107" t="s">
        <v>1</v>
      </c>
      <c r="BY13" s="108" t="s">
        <v>6</v>
      </c>
      <c r="BZ13" s="108" t="s">
        <v>10</v>
      </c>
      <c r="CA13" s="108" t="s">
        <v>14</v>
      </c>
      <c r="CB13" s="109" t="s">
        <v>19</v>
      </c>
      <c r="CC13" s="102" t="s">
        <v>41</v>
      </c>
      <c r="CD13" s="103" t="s">
        <v>42</v>
      </c>
      <c r="CE13" s="110" t="s">
        <v>43</v>
      </c>
      <c r="FK13" s="83"/>
      <c r="FL13" s="66"/>
      <c r="FM13" s="67"/>
      <c r="FN13" s="67"/>
      <c r="FO13" s="111" t="str">
        <f aca="false">'විෂය තොරතුරු'!M13</f>
        <v>සිංහල භාෂාව හා සාහිත්‍යය</v>
      </c>
      <c r="FP13" s="111" t="str">
        <f aca="false">'විෂය තොරතුරු'!N13</f>
        <v/>
      </c>
      <c r="FQ13" s="111" t="str">
        <f aca="false">'විෂය තොරතුරු'!O13</f>
        <v>බුද්ධ ධර්මය</v>
      </c>
      <c r="FR13" s="111" t="str">
        <f aca="false">'විෂය තොරතුරු'!P13</f>
        <v>කතෝලික ධර්මය</v>
      </c>
      <c r="FS13" s="111" t="str">
        <f aca="false">'විෂය තොරතුරු'!Q13</f>
        <v>ක්‍රිස්තියානි ධර්මය (ඉංග්‍රීසි)</v>
      </c>
      <c r="FT13" s="111" t="str">
        <f aca="false">'විෂය තොරතුරු'!R13</f>
        <v/>
      </c>
      <c r="FU13" s="86"/>
      <c r="FV13" s="86"/>
      <c r="FW13" s="86"/>
      <c r="FX13" s="86"/>
      <c r="FY13" s="111" t="str">
        <f aca="false">'විෂය තොරතුරු'!W13</f>
        <v>ව්‍යාපාර හා ගිණුම්කරණ අධ්‍යයනය</v>
      </c>
      <c r="FZ13" s="111" t="str">
        <f aca="false">'විෂය තොරතුරු'!X13</f>
        <v>පුරවැසි අධ්‍යාපනය</v>
      </c>
      <c r="GA13" s="111" t="str">
        <f aca="false">'විෂය තොරතුරු'!Y13</f>
        <v>දෙවන භාෂාවක් ලෙස (දෙමල)</v>
      </c>
      <c r="GB13" s="111" t="str">
        <f aca="false">'විෂය තොරතුරු'!Z13</f>
        <v>භුගෝල විද්‍යාව</v>
      </c>
      <c r="GC13" s="111" t="str">
        <f aca="false">'විෂය තොරතුරු'!AA13</f>
        <v/>
      </c>
      <c r="GD13" s="111" t="str">
        <f aca="false">'විෂය තොරතුරු'!AB13</f>
        <v/>
      </c>
      <c r="GE13" s="111" t="str">
        <f aca="false">'විෂය තොරතුරු'!AC13</f>
        <v/>
      </c>
      <c r="GF13" s="111" t="str">
        <f aca="false">'විෂය තොරතුරු'!AD13</f>
        <v/>
      </c>
      <c r="GG13" s="111" t="str">
        <f aca="false">'විෂය තොරතුරු'!AE13</f>
        <v>චිත්‍ර</v>
      </c>
      <c r="GH13" s="111" t="str">
        <f aca="false">'විෂය තොරතුරු'!AF13</f>
        <v>නැටුම් (දේශීය)</v>
      </c>
      <c r="GI13" s="111" t="str">
        <f aca="false">'විෂය තොරතුරු'!AG13</f>
        <v>සංගීතය (පෙරදිග)</v>
      </c>
      <c r="GJ13" s="111" t="str">
        <f aca="false">'විෂය තොරතුරු'!AH13</f>
        <v>සංගීතය (අපරදිග)</v>
      </c>
      <c r="GK13" s="111" t="str">
        <f aca="false">'විෂය තොරතුරු'!AI13</f>
        <v>නාට්‍ය හා රංග කලාව (සිංහල)</v>
      </c>
      <c r="GL13" s="111" t="str">
        <f aca="false">'විෂය තොරතුරු'!AJ13</f>
        <v>සාහිත්‍ය රසාස්වාදය (ඉංග්‍රිසි)</v>
      </c>
      <c r="GM13" s="111" t="str">
        <f aca="false">'විෂය තොරතුරු'!AK13</f>
        <v/>
      </c>
      <c r="GN13" s="111" t="str">
        <f aca="false">'විෂය තොරතුරු'!AL13</f>
        <v/>
      </c>
      <c r="GO13" s="111" t="str">
        <f aca="false">'විෂය තොරතුරු'!AM13</f>
        <v>තොරතුරු සන්නිවේදන තාක්ෂණය</v>
      </c>
      <c r="GP13" s="111" t="str">
        <f aca="false">'විෂය තොරතුරු'!AN13</f>
        <v>සන්නිවේදන මාධ්‍ය අධ්‍ය්‍යනය</v>
      </c>
      <c r="GQ13" s="111" t="str">
        <f aca="false">'විෂය තොරතුරු'!AO13</f>
        <v>සෞඛ්‍ය හා ශාරීරික අධ්‍යාපනය</v>
      </c>
      <c r="GR13" s="111" t="str">
        <f aca="false">'විෂය තොරතුරු'!AP13</f>
        <v/>
      </c>
      <c r="GS13" s="111" t="str">
        <f aca="false">'විෂය තොරතුරු'!AQ13</f>
        <v/>
      </c>
      <c r="GT13" s="111" t="str">
        <f aca="false">'විෂය තොරතුරු'!AR13</f>
        <v/>
      </c>
      <c r="GU13" s="111" t="str">
        <f aca="false">'විෂය තොරතුරු'!AS13</f>
        <v/>
      </c>
      <c r="GV13" s="111" t="str">
        <f aca="false">'විෂය තොරතුරු'!AT13</f>
        <v/>
      </c>
      <c r="GW13" s="88"/>
      <c r="GX13" s="89"/>
      <c r="GY13" s="90"/>
      <c r="GZ13" s="112" t="str">
        <f aca="false">FO13</f>
        <v>සිංහල භාෂාව හා සාහිත්‍යය</v>
      </c>
      <c r="HA13" s="111" t="str">
        <f aca="false">FP13</f>
        <v/>
      </c>
      <c r="HB13" s="111" t="str">
        <f aca="false">FQ13</f>
        <v>බුද්ධ ධර්මය</v>
      </c>
      <c r="HC13" s="111" t="str">
        <f aca="false">FR13</f>
        <v>කතෝලික ධර්මය</v>
      </c>
      <c r="HD13" s="111" t="str">
        <f aca="false">FS13</f>
        <v>ක්‍රිස්තියානි ධර්මය (ඉංග්‍රීසි)</v>
      </c>
      <c r="HE13" s="113" t="str">
        <f aca="false">FT13</f>
        <v/>
      </c>
      <c r="HF13" s="93"/>
      <c r="HG13" s="94"/>
      <c r="HH13" s="94"/>
      <c r="HI13" s="95"/>
      <c r="HJ13" s="112" t="str">
        <f aca="false">FY13</f>
        <v>ව්‍යාපාර හා ගිණුම්කරණ අධ්‍යයනය</v>
      </c>
      <c r="HK13" s="111" t="str">
        <f aca="false">FZ13</f>
        <v>පුරවැසි අධ්‍යාපනය</v>
      </c>
      <c r="HL13" s="111" t="str">
        <f aca="false">GA13</f>
        <v>දෙවන භාෂාවක් ලෙස (දෙමල)</v>
      </c>
      <c r="HM13" s="111" t="str">
        <f aca="false">GB13</f>
        <v>භුගෝල විද්‍යාව</v>
      </c>
      <c r="HN13" s="111" t="str">
        <f aca="false">GC13</f>
        <v/>
      </c>
      <c r="HO13" s="111" t="str">
        <f aca="false">GD13</f>
        <v/>
      </c>
      <c r="HP13" s="111" t="str">
        <f aca="false">GE13</f>
        <v/>
      </c>
      <c r="HQ13" s="113" t="str">
        <f aca="false">GF13</f>
        <v/>
      </c>
      <c r="HR13" s="114" t="str">
        <f aca="false">GG13</f>
        <v>චිත්‍ර</v>
      </c>
      <c r="HS13" s="111" t="str">
        <f aca="false">GH13</f>
        <v>නැටුම් (දේශීය)</v>
      </c>
      <c r="HT13" s="111" t="str">
        <f aca="false">GI13</f>
        <v>සංගීතය (පෙරදිග)</v>
      </c>
      <c r="HU13" s="111" t="str">
        <f aca="false">GJ13</f>
        <v>සංගීතය (අපරදිග)</v>
      </c>
      <c r="HV13" s="111" t="str">
        <f aca="false">GK13</f>
        <v>නාට්‍ය හා රංග කලාව (සිංහල)</v>
      </c>
      <c r="HW13" s="111" t="str">
        <f aca="false">GL13</f>
        <v>සාහිත්‍ය රසාස්වාදය (ඉංග්‍රිසි)</v>
      </c>
      <c r="HX13" s="111" t="str">
        <f aca="false">GM13</f>
        <v/>
      </c>
      <c r="HY13" s="115" t="str">
        <f aca="false">GN13</f>
        <v/>
      </c>
      <c r="HZ13" s="114" t="str">
        <f aca="false">GO13</f>
        <v>තොරතුරු සන්නිවේදන තාක්ෂණය</v>
      </c>
      <c r="IA13" s="111" t="str">
        <f aca="false">GP13</f>
        <v>සන්නිවේදන මාධ්‍ය අධ්‍ය්‍යනය</v>
      </c>
      <c r="IB13" s="111" t="str">
        <f aca="false">GQ13</f>
        <v>සෞඛ්‍ය හා ශාරීරික අධ්‍යාපනය</v>
      </c>
      <c r="IC13" s="111" t="str">
        <f aca="false">GR13</f>
        <v/>
      </c>
      <c r="ID13" s="111" t="str">
        <f aca="false">GS13</f>
        <v/>
      </c>
      <c r="IE13" s="111" t="str">
        <f aca="false">GT13</f>
        <v/>
      </c>
      <c r="IF13" s="111" t="str">
        <f aca="false">GU13</f>
        <v/>
      </c>
      <c r="IG13" s="115" t="str">
        <f aca="false">GV13</f>
        <v/>
      </c>
      <c r="IH13" s="116" t="s">
        <v>1</v>
      </c>
      <c r="II13" s="117" t="s">
        <v>6</v>
      </c>
      <c r="IJ13" s="117" t="s">
        <v>10</v>
      </c>
      <c r="IK13" s="117" t="s">
        <v>14</v>
      </c>
      <c r="IL13" s="118" t="s">
        <v>19</v>
      </c>
      <c r="IM13" s="119" t="s">
        <v>41</v>
      </c>
      <c r="IN13" s="120" t="s">
        <v>42</v>
      </c>
      <c r="IO13" s="121" t="s">
        <v>43</v>
      </c>
    </row>
    <row r="14" s="141" customFormat="true" ht="12.75" hidden="false" customHeight="true" outlineLevel="0" collapsed="false">
      <c r="A14" s="122"/>
      <c r="B14" s="123"/>
      <c r="C14" s="124"/>
      <c r="D14" s="125"/>
      <c r="E14" s="126"/>
      <c r="F14" s="127"/>
      <c r="G14" s="126"/>
      <c r="H14" s="128"/>
      <c r="I14" s="128"/>
      <c r="J14" s="127"/>
      <c r="K14" s="129"/>
      <c r="L14" s="130"/>
      <c r="M14" s="130"/>
      <c r="N14" s="131"/>
      <c r="O14" s="126"/>
      <c r="P14" s="128"/>
      <c r="Q14" s="128"/>
      <c r="R14" s="128"/>
      <c r="S14" s="128"/>
      <c r="T14" s="128"/>
      <c r="U14" s="128"/>
      <c r="V14" s="127"/>
      <c r="W14" s="126"/>
      <c r="X14" s="128"/>
      <c r="Y14" s="128"/>
      <c r="Z14" s="128"/>
      <c r="AA14" s="128"/>
      <c r="AB14" s="128"/>
      <c r="AC14" s="128"/>
      <c r="AD14" s="127"/>
      <c r="AE14" s="126"/>
      <c r="AF14" s="128"/>
      <c r="AG14" s="128"/>
      <c r="AH14" s="128"/>
      <c r="AI14" s="128"/>
      <c r="AJ14" s="128"/>
      <c r="AK14" s="128"/>
      <c r="AL14" s="127"/>
      <c r="AM14" s="132"/>
      <c r="AN14" s="133"/>
      <c r="AO14" s="134"/>
      <c r="AP14" s="112"/>
      <c r="AQ14" s="111"/>
      <c r="AR14" s="111"/>
      <c r="AS14" s="111"/>
      <c r="AT14" s="111"/>
      <c r="AU14" s="113"/>
      <c r="AV14" s="135"/>
      <c r="AW14" s="86"/>
      <c r="AX14" s="86"/>
      <c r="AY14" s="136"/>
      <c r="AZ14" s="112"/>
      <c r="BA14" s="111"/>
      <c r="BB14" s="111"/>
      <c r="BC14" s="111"/>
      <c r="BD14" s="111"/>
      <c r="BE14" s="111"/>
      <c r="BF14" s="111"/>
      <c r="BG14" s="113"/>
      <c r="BH14" s="114"/>
      <c r="BI14" s="111"/>
      <c r="BJ14" s="111"/>
      <c r="BK14" s="111"/>
      <c r="BL14" s="111"/>
      <c r="BM14" s="111"/>
      <c r="BN14" s="111"/>
      <c r="BO14" s="115"/>
      <c r="BP14" s="114"/>
      <c r="BQ14" s="111"/>
      <c r="BR14" s="111"/>
      <c r="BS14" s="111"/>
      <c r="BT14" s="111"/>
      <c r="BU14" s="111"/>
      <c r="BV14" s="111"/>
      <c r="BW14" s="115"/>
      <c r="BX14" s="137"/>
      <c r="BY14" s="138"/>
      <c r="BZ14" s="138"/>
      <c r="CA14" s="138"/>
      <c r="CB14" s="139"/>
      <c r="CC14" s="126"/>
      <c r="CD14" s="127"/>
      <c r="CE14" s="140"/>
      <c r="FK14" s="142"/>
      <c r="FL14" s="143"/>
      <c r="FM14" s="144"/>
      <c r="FN14" s="144"/>
      <c r="FO14" s="145"/>
      <c r="FP14" s="145"/>
      <c r="FQ14" s="145"/>
      <c r="FR14" s="145"/>
      <c r="FS14" s="145"/>
      <c r="FT14" s="145"/>
      <c r="FU14" s="146"/>
      <c r="FV14" s="146"/>
      <c r="FW14" s="146"/>
      <c r="FX14" s="146"/>
      <c r="FY14" s="145"/>
      <c r="FZ14" s="145"/>
      <c r="GA14" s="145"/>
      <c r="GB14" s="145"/>
      <c r="GC14" s="145"/>
      <c r="GD14" s="145"/>
      <c r="GE14" s="145"/>
      <c r="GF14" s="145"/>
      <c r="GG14" s="145"/>
      <c r="GH14" s="145"/>
      <c r="GI14" s="145"/>
      <c r="GJ14" s="145"/>
      <c r="GK14" s="145"/>
      <c r="GL14" s="145"/>
      <c r="GM14" s="145"/>
      <c r="GN14" s="145"/>
      <c r="GO14" s="145"/>
      <c r="GP14" s="145"/>
      <c r="GQ14" s="145"/>
      <c r="GR14" s="145"/>
      <c r="GS14" s="145"/>
      <c r="GT14" s="145"/>
      <c r="GU14" s="145"/>
      <c r="GV14" s="145"/>
      <c r="GW14" s="147"/>
      <c r="GX14" s="148"/>
      <c r="GY14" s="149"/>
      <c r="GZ14" s="150"/>
      <c r="HA14" s="145"/>
      <c r="HB14" s="145"/>
      <c r="HC14" s="145"/>
      <c r="HD14" s="145"/>
      <c r="HE14" s="151"/>
      <c r="HF14" s="152"/>
      <c r="HG14" s="146"/>
      <c r="HH14" s="146"/>
      <c r="HI14" s="153"/>
      <c r="HJ14" s="150"/>
      <c r="HK14" s="145"/>
      <c r="HL14" s="145"/>
      <c r="HM14" s="145"/>
      <c r="HN14" s="145"/>
      <c r="HO14" s="145"/>
      <c r="HP14" s="145"/>
      <c r="HQ14" s="151"/>
      <c r="HR14" s="154"/>
      <c r="HS14" s="145"/>
      <c r="HT14" s="145"/>
      <c r="HU14" s="145"/>
      <c r="HV14" s="145"/>
      <c r="HW14" s="145"/>
      <c r="HX14" s="145"/>
      <c r="HY14" s="155"/>
      <c r="HZ14" s="154"/>
      <c r="IA14" s="145"/>
      <c r="IB14" s="145"/>
      <c r="IC14" s="145"/>
      <c r="ID14" s="145"/>
      <c r="IE14" s="145"/>
      <c r="IF14" s="145"/>
      <c r="IG14" s="155"/>
      <c r="IH14" s="156"/>
      <c r="II14" s="157"/>
      <c r="IJ14" s="157"/>
      <c r="IK14" s="157"/>
      <c r="IL14" s="158"/>
      <c r="IM14" s="154"/>
      <c r="IN14" s="155"/>
      <c r="IO14" s="159"/>
    </row>
    <row r="15" customFormat="false" ht="16.5" hidden="false" customHeight="true" outlineLevel="0" collapsed="false">
      <c r="A15" s="160" t="n">
        <v>1</v>
      </c>
      <c r="B15" s="161"/>
      <c r="C15" s="161"/>
      <c r="D15" s="162"/>
      <c r="E15" s="183"/>
      <c r="F15" s="181"/>
      <c r="G15" s="183"/>
      <c r="H15" s="180"/>
      <c r="I15" s="180"/>
      <c r="J15" s="181"/>
      <c r="K15" s="183"/>
      <c r="L15" s="180"/>
      <c r="M15" s="180"/>
      <c r="N15" s="181"/>
      <c r="O15" s="183"/>
      <c r="P15" s="180"/>
      <c r="Q15" s="180"/>
      <c r="R15" s="180"/>
      <c r="S15" s="180"/>
      <c r="T15" s="180"/>
      <c r="U15" s="180"/>
      <c r="V15" s="181"/>
      <c r="W15" s="183"/>
      <c r="X15" s="180"/>
      <c r="Y15" s="180"/>
      <c r="Z15" s="180"/>
      <c r="AA15" s="180"/>
      <c r="AB15" s="180"/>
      <c r="AC15" s="180"/>
      <c r="AD15" s="181"/>
      <c r="AE15" s="183"/>
      <c r="AF15" s="180"/>
      <c r="AG15" s="180"/>
      <c r="AH15" s="180"/>
      <c r="AI15" s="180"/>
      <c r="AJ15" s="180"/>
      <c r="AK15" s="180"/>
      <c r="AL15" s="166"/>
      <c r="AM15" s="167" t="str">
        <f aca="false">IF(B15="","",SUM(E15:AL15))</f>
        <v/>
      </c>
      <c r="AN15" s="168" t="str">
        <f aca="false">IF(B15="","",AM15/9)</f>
        <v/>
      </c>
      <c r="AO15" s="169" t="str">
        <f aca="false">IF(B15="","",IF(AM15=0,"-",RANK(AM15,$AM$15:$AM$64,0)))</f>
        <v/>
      </c>
      <c r="AP15" s="167" t="str">
        <f aca="false">IF(E15="","",IF(E15="-","-",IF(UPPER(E15)="AB","+",VLOOKUP(E15,'විෂය තොරතුරු'!$P$24:$Q$28,2))))</f>
        <v/>
      </c>
      <c r="AQ15" s="168" t="str">
        <f aca="false">IF(F15="","",IF(F15="-","-",IF(UPPER(F15)="AB","+",VLOOKUP(F15,'විෂය තොරතුරු'!$P$24:$Q$28,2))))</f>
        <v/>
      </c>
      <c r="AR15" s="168" t="str">
        <f aca="false">IF(G15="","",IF(G15="-","-",IF(UPPER(G15)="AB","+",VLOOKUP(G15,'විෂය තොරතුරු'!$P$24:$Q$28,2))))</f>
        <v/>
      </c>
      <c r="AS15" s="168" t="str">
        <f aca="false">IF(H15="","",IF(H15="-","-",IF(UPPER(H15)="AB","+",VLOOKUP(H15,'විෂය තොරතුරු'!$P$24:$Q$28,2))))</f>
        <v/>
      </c>
      <c r="AT15" s="168" t="str">
        <f aca="false">IF(I15="","",IF(I15="-","-",IF(UPPER(I15)="AB","+",VLOOKUP(I15,'විෂය තොරතුරු'!$P$24:$Q$28,2))))</f>
        <v/>
      </c>
      <c r="AU15" s="170" t="str">
        <f aca="false">IF(J15="","",IF(J15="-","-",IF(UPPER(J15)="AB","+",VLOOKUP(J15,'විෂය තොරතුරු'!$P$24:$Q$28,2))))</f>
        <v/>
      </c>
      <c r="AV15" s="171" t="str">
        <f aca="false">IF(K15="","",IF(K15="-","-",IF(UPPER(K15)="AB","+",VLOOKUP(K15,'විෂය තොරතුරු'!$P$24:$Q$28,2))))</f>
        <v/>
      </c>
      <c r="AW15" s="168" t="str">
        <f aca="false">IF(L15="","",IF(L15="-","-",IF(UPPER(L15)="AB","+",VLOOKUP(L15,'විෂය තොරතුරු'!$P$24:$Q$28,2))))</f>
        <v/>
      </c>
      <c r="AX15" s="168" t="str">
        <f aca="false">IF(M15="","",IF(M15="-","-",IF(UPPER(M15)="AB","+",VLOOKUP(M15,'විෂය තොරතුරු'!$P$24:$Q$28,2))))</f>
        <v/>
      </c>
      <c r="AY15" s="169" t="str">
        <f aca="false">IF(N15="","",IF(N15="-","-",IF(UPPER(N15)="AB","+",VLOOKUP(N15,'විෂය තොරතුරු'!$P$24:$Q$28,2))))</f>
        <v/>
      </c>
      <c r="AZ15" s="167" t="str">
        <f aca="false">IF(O15="","",IF(O15="-","-",IF(UPPER(O15)="AB","+",VLOOKUP(O15,'විෂය තොරතුරු'!$P$24:$Q$28,2))))</f>
        <v/>
      </c>
      <c r="BA15" s="168" t="str">
        <f aca="false">IF(P15="","",IF(P15="-","-",IF(UPPER(P15)="AB","+",VLOOKUP(P15,'විෂය තොරතුරු'!$P$24:$Q$28,2))))</f>
        <v/>
      </c>
      <c r="BB15" s="168" t="str">
        <f aca="false">IF(Q15="","",IF(Q15="-","-",IF(UPPER(Q15)="AB","+",VLOOKUP(Q15,'විෂය තොරතුරු'!$P$24:$Q$28,2))))</f>
        <v/>
      </c>
      <c r="BC15" s="168" t="str">
        <f aca="false">IF(R15="","",IF(R15="-","-",IF(UPPER(R15)="AB","+",VLOOKUP(R15,'විෂය තොරතුරු'!$P$24:$Q$28,2))))</f>
        <v/>
      </c>
      <c r="BD15" s="168" t="str">
        <f aca="false">IF(S15="","",IF(S15="-","-",IF(UPPER(S15)="AB","+",VLOOKUP(S15,'විෂය තොරතුරු'!$P$24:$Q$28,2))))</f>
        <v/>
      </c>
      <c r="BE15" s="168" t="str">
        <f aca="false">IF(T15="","",IF(T15="-","-",IF(UPPER(T15)="AB","+",VLOOKUP(T15,'විෂය තොරතුරු'!$P$24:$Q$28,2))))</f>
        <v/>
      </c>
      <c r="BF15" s="168" t="str">
        <f aca="false">IF(U15="","",IF(U15="-","-",IF(UPPER(U15)="AB","+",VLOOKUP(U15,'විෂය තොරතුරු'!$P$24:$Q$28,2))))</f>
        <v/>
      </c>
      <c r="BG15" s="170" t="str">
        <f aca="false">IF(V15="","",IF(V15="-","-",IF(UPPER(V15)="AB","+",VLOOKUP(V15,'විෂය තොරතුරු'!$P$24:$Q$28,2))))</f>
        <v/>
      </c>
      <c r="BH15" s="171" t="str">
        <f aca="false">IF(W15="","",IF(W15="-","-",IF(UPPER(W15)="AB","+",VLOOKUP(W15,'විෂය තොරතුරු'!$P$24:$Q$28,2))))</f>
        <v/>
      </c>
      <c r="BI15" s="168" t="str">
        <f aca="false">IF(X15="","",IF(X15="-","-",IF(UPPER(X15)="AB","+",VLOOKUP(X15,'විෂය තොරතුරු'!$P$24:$Q$28,2))))</f>
        <v/>
      </c>
      <c r="BJ15" s="168" t="str">
        <f aca="false">IF(Y15="","",IF(Y15="-","-",IF(UPPER(Y15)="AB","+",VLOOKUP(Y15,'විෂය තොරතුරු'!$P$24:$Q$28,2))))</f>
        <v/>
      </c>
      <c r="BK15" s="168" t="str">
        <f aca="false">IF(Z15="","",IF(Z15="-","-",IF(UPPER(Z15)="AB","+",VLOOKUP(Z15,'විෂය තොරතුරු'!$P$24:$Q$28,2))))</f>
        <v/>
      </c>
      <c r="BL15" s="168" t="str">
        <f aca="false">IF(AA15="","",IF(AA15="-","-",IF(UPPER(AA15)="AB","+",VLOOKUP(AA15,'විෂය තොරතුරු'!$P$24:$Q$28,2))))</f>
        <v/>
      </c>
      <c r="BM15" s="168" t="str">
        <f aca="false">IF(AB15="","",IF(AB15="-","-",IF(UPPER(AB15)="AB","+",VLOOKUP(AB15,'විෂය තොරතුරු'!$P$24:$Q$28,2))))</f>
        <v/>
      </c>
      <c r="BN15" s="168" t="str">
        <f aca="false">IF(AC15="","",IF(AC15="-","-",IF(UPPER(AC15)="AB","+",VLOOKUP(AC15,'විෂය තොරතුරු'!$P$24:$Q$28,2))))</f>
        <v/>
      </c>
      <c r="BO15" s="169" t="str">
        <f aca="false">IF(AD15="","",IF(AD15="-","-",IF(UPPER(AD15)="AB","+",VLOOKUP(AD15,'විෂය තොරතුරු'!$P$24:$Q$28,2))))</f>
        <v/>
      </c>
      <c r="BP15" s="171" t="str">
        <f aca="false">IF(AE15="","",IF(AE15="-","-",IF(UPPER(AE15)="AB","+",VLOOKUP(AE15,'විෂය තොරතුරු'!$P$24:$Q$28,2))))</f>
        <v/>
      </c>
      <c r="BQ15" s="168" t="str">
        <f aca="false">IF(AF15="","",IF(AF15="-","-",IF(UPPER(AF15)="AB","+",VLOOKUP(AF15,'විෂය තොරතුරු'!$P$24:$Q$28,2))))</f>
        <v/>
      </c>
      <c r="BR15" s="168" t="str">
        <f aca="false">IF(AG15="","",IF(AG15="-","-",IF(UPPER(AG15)="AB","+",VLOOKUP(AG15,'විෂය තොරතුරු'!$P$24:$Q$28,2))))</f>
        <v/>
      </c>
      <c r="BS15" s="168" t="str">
        <f aca="false">IF(AH15="","",IF(AH15="-","-",IF(UPPER(AH15)="AB","+",VLOOKUP(AH15,'විෂය තොරතුරු'!$P$24:$Q$28,2))))</f>
        <v/>
      </c>
      <c r="BT15" s="168" t="str">
        <f aca="false">IF(AI15="","",IF(AI15="-","-",IF(UPPER(AI15)="AB","+",VLOOKUP(AI15,'විෂය තොරතුරු'!$P$24:$Q$28,2))))</f>
        <v/>
      </c>
      <c r="BU15" s="168" t="str">
        <f aca="false">IF(AJ15="","",IF(AJ15="-","-",IF(UPPER(AJ15)="AB","+",VLOOKUP(AJ15,'විෂය තොරතුරු'!$P$24:$Q$28,2))))</f>
        <v/>
      </c>
      <c r="BV15" s="168" t="str">
        <f aca="false">IF(AK15="","",IF(AK15="-","-",IF(UPPER(AK15)="AB","+",VLOOKUP(AK15,'විෂය තොරතුරු'!$P$24:$Q$28,2))))</f>
        <v/>
      </c>
      <c r="BW15" s="169" t="str">
        <f aca="false">IF(AL15="","",IF(AL15="-","-",IF(UPPER(AL15)="AB","+",VLOOKUP(AL15,'විෂය තොරතුරු'!$P$24:$Q$28,2))))</f>
        <v/>
      </c>
      <c r="BX15" s="171" t="str">
        <f aca="false">IF($B15="","",COUNTIF($AP15:$BW15,"A"))</f>
        <v/>
      </c>
      <c r="BY15" s="168" t="str">
        <f aca="false">IF($B15="","",COUNTIF($AP15:$BW15,"B"))</f>
        <v/>
      </c>
      <c r="BZ15" s="168" t="str">
        <f aca="false">IF($B15="","",COUNTIF($AP15:$BW15,"C"))</f>
        <v/>
      </c>
      <c r="CA15" s="168" t="str">
        <f aca="false">IF($B15="","",COUNTIF($AP15:$BW15,"S"))</f>
        <v/>
      </c>
      <c r="CB15" s="169" t="str">
        <f aca="false">IF($B15="","",COUNTIF($AP15:$BW15,"W"))</f>
        <v/>
      </c>
      <c r="CC15" s="171" t="str">
        <f aca="false">IF(B15="","",SUM(BX15:CA15))</f>
        <v/>
      </c>
      <c r="CD15" s="169" t="str">
        <f aca="false">IF(B15="","",SUM(BX15:BZ15))</f>
        <v/>
      </c>
      <c r="CE15" s="172" t="str">
        <f aca="false">IF(B15="","",IF(AND(CC15&gt;=6,CD15&gt;=3,OR(E15&gt;=35,F15&gt;=35),L15&gt;=35),"6/3 සමත්",IF(AND(CC15&gt;=5,CD15&gt;=3,OR(E15&gt;=35,F15&gt;=35,L15&gt;=35)),"5/3 සමත්",IF(AND(CC15&gt;=4,CD15&gt;=1,OR(E15&gt;=20,F15&gt;=20,L15&gt;=20)),"සමත් කළ හැකි",IF(CB15=9,"W9","අසමත් ?")))))</f>
        <v/>
      </c>
      <c r="FK15" s="173" t="n">
        <v>1</v>
      </c>
      <c r="FL15" s="161" t="s">
        <v>44</v>
      </c>
      <c r="FM15" s="161"/>
      <c r="FN15" s="161" t="str">
        <f aca="false">IF(FM15="","-",(FM15/$M$95)*100)</f>
        <v>-</v>
      </c>
      <c r="FO15" s="165" t="n">
        <v>45</v>
      </c>
      <c r="FP15" s="165"/>
      <c r="FQ15" s="165" t="n">
        <v>56</v>
      </c>
      <c r="FR15" s="165" t="s">
        <v>18</v>
      </c>
      <c r="FS15" s="165"/>
      <c r="FT15" s="165"/>
      <c r="FU15" s="165" t="n">
        <v>35</v>
      </c>
      <c r="FV15" s="165" t="n">
        <v>48</v>
      </c>
      <c r="FW15" s="165" t="n">
        <v>75</v>
      </c>
      <c r="FX15" s="165" t="n">
        <v>18</v>
      </c>
      <c r="FY15" s="165" t="s">
        <v>18</v>
      </c>
      <c r="FZ15" s="165" t="s">
        <v>18</v>
      </c>
      <c r="GA15" s="165" t="n">
        <v>33</v>
      </c>
      <c r="GB15" s="165"/>
      <c r="GC15" s="165"/>
      <c r="GD15" s="165"/>
      <c r="GE15" s="165"/>
      <c r="GF15" s="165"/>
      <c r="GG15" s="165" t="s">
        <v>18</v>
      </c>
      <c r="GH15" s="165" t="n">
        <v>56</v>
      </c>
      <c r="GI15" s="165" t="s">
        <v>18</v>
      </c>
      <c r="GJ15" s="165"/>
      <c r="GK15" s="165"/>
      <c r="GL15" s="165" t="s">
        <v>18</v>
      </c>
      <c r="GM15" s="165"/>
      <c r="GN15" s="165"/>
      <c r="GO15" s="165" t="s">
        <v>18</v>
      </c>
      <c r="GP15" s="165" t="s">
        <v>18</v>
      </c>
      <c r="GQ15" s="165"/>
      <c r="GR15" s="165" t="n">
        <v>36</v>
      </c>
      <c r="GS15" s="165"/>
      <c r="GT15" s="165"/>
      <c r="GU15" s="165"/>
      <c r="GV15" s="174"/>
      <c r="GW15" s="167" t="n">
        <f aca="false">IF(FL15="","",SUM(FO15:GV15))</f>
        <v>402</v>
      </c>
      <c r="GX15" s="168" t="n">
        <f aca="false">IF(FL15="","",GW15/9)</f>
        <v>44.6666666666667</v>
      </c>
      <c r="GY15" s="169" t="n">
        <f aca="false">IF(FL15="","",IF(GW15=0,"-",RANK(GW15,$GW$15:$GW$64,0)))</f>
        <v>8</v>
      </c>
      <c r="GZ15" s="167" t="str">
        <f aca="false">IF(FO15="","",IF(FO15="-","-",IF(UPPER(FO15)="AB","+",VLOOKUP(FO15,'විෂය තොරතුරු'!$P$24:$Q$28,2))))</f>
        <v>S</v>
      </c>
      <c r="HA15" s="168" t="str">
        <f aca="false">IF(FP15="","",IF(FP15="-","-",IF(UPPER(FP15)="AB","+",VLOOKUP(FP15,'විෂය තොරතුරු'!$P$24:$Q$28,2))))</f>
        <v/>
      </c>
      <c r="HB15" s="168" t="str">
        <f aca="false">IF(FQ15="","",IF(FQ15="-","-",IF(UPPER(FQ15)="AB","+",VLOOKUP(FQ15,'විෂය තොරතුරු'!$P$24:$Q$28,2))))</f>
        <v>C</v>
      </c>
      <c r="HC15" s="168" t="str">
        <f aca="false">IF(FR15="","",IF(FR15="-","-",IF(UPPER(FR15)="AB","+",VLOOKUP(FR15,'විෂය තොරතුරු'!$P$24:$Q$28,2))))</f>
        <v>-</v>
      </c>
      <c r="HD15" s="168" t="str">
        <f aca="false">IF(FS15="","",IF(FS15="-","-",IF(UPPER(FS15)="AB","+",VLOOKUP(FS15,'විෂය තොරතුරු'!$P$24:$Q$28,2))))</f>
        <v/>
      </c>
      <c r="HE15" s="170" t="str">
        <f aca="false">IF(FT15="","",IF(FT15="-","-",IF(UPPER(FT15)="AB","+",VLOOKUP(FT15,'විෂය තොරතුරු'!$P$24:$Q$28,2))))</f>
        <v/>
      </c>
      <c r="HF15" s="171" t="str">
        <f aca="false">IF(FU15="","",IF(FU15="-","-",IF(UPPER(FU15)="AB","+",VLOOKUP(FU15,'විෂය තොරතුරු'!$P$24:$Q$28,2))))</f>
        <v>S</v>
      </c>
      <c r="HG15" s="168" t="str">
        <f aca="false">IF(FV15="","",IF(FV15="-","-",IF(UPPER(FV15)="AB","+",VLOOKUP(FV15,'විෂය තොරතුරු'!$P$24:$Q$28,2))))</f>
        <v>S</v>
      </c>
      <c r="HH15" s="168" t="str">
        <f aca="false">IF(FW15="","",IF(FW15="-","-",IF(UPPER(FW15)="AB","+",VLOOKUP(FW15,'විෂය තොරතුරු'!$P$24:$Q$28,2))))</f>
        <v>A</v>
      </c>
      <c r="HI15" s="169" t="str">
        <f aca="false">IF(FX15="","",IF(FX15="-","-",IF(UPPER(FX15)="AB","+",VLOOKUP(FX15,'විෂය තොරතුරු'!$P$24:$Q$28,2))))</f>
        <v>W</v>
      </c>
      <c r="HJ15" s="167" t="str">
        <f aca="false">IF(FY15="","",IF(FY15="-","-",IF(UPPER(FY15)="AB","+",VLOOKUP(FY15,'විෂය තොරතුරු'!$P$24:$Q$28,2))))</f>
        <v>-</v>
      </c>
      <c r="HK15" s="168" t="str">
        <f aca="false">IF(FZ15="","",IF(FZ15="-","-",IF(UPPER(FZ15)="AB","+",VLOOKUP(FZ15,'විෂය තොරතුරු'!$P$24:$Q$28,2))))</f>
        <v>-</v>
      </c>
      <c r="HL15" s="168" t="str">
        <f aca="false">IF(GA15="","",IF(GA15="-","-",IF(UPPER(GA15)="AB","+",VLOOKUP(GA15,'විෂය තොරතුරු'!$P$24:$Q$28,2))))</f>
        <v>W</v>
      </c>
      <c r="HM15" s="168" t="str">
        <f aca="false">IF(GB15="","",IF(GB15="-","-",IF(UPPER(GB15)="AB","+",VLOOKUP(GB15,'විෂය තොරතුරු'!$P$24:$Q$28,2))))</f>
        <v/>
      </c>
      <c r="HN15" s="168" t="str">
        <f aca="false">IF(GC15="","",IF(GC15="-","-",IF(UPPER(GC15)="AB","+",VLOOKUP(GC15,'විෂය තොරතුරු'!$P$24:$Q$28,2))))</f>
        <v/>
      </c>
      <c r="HO15" s="168" t="str">
        <f aca="false">IF(GD15="","",IF(GD15="-","-",IF(UPPER(GD15)="AB","+",VLOOKUP(GD15,'විෂය තොරතුරු'!$P$24:$Q$28,2))))</f>
        <v/>
      </c>
      <c r="HP15" s="168" t="str">
        <f aca="false">IF(GE15="","",IF(GE15="-","-",IF(UPPER(GE15)="AB","+",VLOOKUP(GE15,'විෂය තොරතුරු'!$P$24:$Q$28,2))))</f>
        <v/>
      </c>
      <c r="HQ15" s="170" t="str">
        <f aca="false">IF(GF15="","",IF(GF15="-","-",IF(UPPER(GF15)="AB","+",VLOOKUP(GF15,'විෂය තොරතුරු'!$P$24:$Q$28,2))))</f>
        <v/>
      </c>
      <c r="HR15" s="171" t="str">
        <f aca="false">IF(GG15="","",IF(GG15="-","-",IF(UPPER(GG15)="AB","+",VLOOKUP(GG15,'විෂය තොරතුරු'!$P$24:$Q$28,2))))</f>
        <v>-</v>
      </c>
      <c r="HS15" s="168" t="str">
        <f aca="false">IF(GH15="","",IF(GH15="-","-",IF(UPPER(GH15)="AB","+",VLOOKUP(GH15,'විෂය තොරතුරු'!$P$24:$Q$28,2))))</f>
        <v>C</v>
      </c>
      <c r="HT15" s="168" t="str">
        <f aca="false">IF(GI15="","",IF(GI15="-","-",IF(UPPER(GI15)="AB","+",VLOOKUP(GI15,'විෂය තොරතුරු'!$P$24:$Q$28,2))))</f>
        <v>-</v>
      </c>
      <c r="HU15" s="168" t="str">
        <f aca="false">IF(GJ15="","",IF(GJ15="-","-",IF(UPPER(GJ15)="AB","+",VLOOKUP(GJ15,'විෂය තොරතුරු'!$P$24:$Q$28,2))))</f>
        <v/>
      </c>
      <c r="HV15" s="168" t="str">
        <f aca="false">IF(GK15="","",IF(GK15="-","-",IF(UPPER(GK15)="AB","+",VLOOKUP(GK15,'විෂය තොරතුරු'!$P$24:$Q$28,2))))</f>
        <v/>
      </c>
      <c r="HW15" s="168" t="str">
        <f aca="false">IF(GL15="","",IF(GL15="-","-",IF(UPPER(GL15)="AB","+",VLOOKUP(GL15,'විෂය තොරතුරු'!$P$24:$Q$28,2))))</f>
        <v>-</v>
      </c>
      <c r="HX15" s="168" t="str">
        <f aca="false">IF(GM15="","",IF(GM15="-","-",IF(UPPER(GM15)="AB","+",VLOOKUP(GM15,'විෂය තොරතුරු'!$P$24:$Q$28,2))))</f>
        <v/>
      </c>
      <c r="HY15" s="169" t="str">
        <f aca="false">IF(GN15="","",IF(GN15="-","-",IF(UPPER(GN15)="AB","+",VLOOKUP(GN15,'විෂය තොරතුරු'!$P$24:$Q$28,2))))</f>
        <v/>
      </c>
      <c r="HZ15" s="171" t="str">
        <f aca="false">IF(GO15="","",IF(GO15="-","-",IF(UPPER(GO15)="AB","+",VLOOKUP(GO15,'විෂය තොරතුරු'!$P$24:$Q$28,2))))</f>
        <v>-</v>
      </c>
      <c r="IA15" s="168" t="str">
        <f aca="false">IF(GP15="","",IF(GP15="-","-",IF(UPPER(GP15)="AB","+",VLOOKUP(GP15,'විෂය තොරතුරු'!$P$24:$Q$28,2))))</f>
        <v>-</v>
      </c>
      <c r="IB15" s="168" t="str">
        <f aca="false">IF(GQ15="","",IF(GQ15="-","-",IF(UPPER(GQ15)="AB","+",VLOOKUP(GQ15,'විෂය තොරතුරු'!$P$24:$Q$28,2))))</f>
        <v/>
      </c>
      <c r="IC15" s="168" t="str">
        <f aca="false">IF(GR15="","",IF(GR15="-","-",IF(UPPER(GR15)="AB","+",VLOOKUP(GR15,'විෂය තොරතුරු'!$P$24:$Q$28,2))))</f>
        <v>S</v>
      </c>
      <c r="ID15" s="168" t="str">
        <f aca="false">IF(GS15="","",IF(GS15="-","-",IF(UPPER(GS15)="AB","+",VLOOKUP(GS15,'විෂය තොරතුරු'!$P$24:$Q$28,2))))</f>
        <v/>
      </c>
      <c r="IE15" s="168" t="str">
        <f aca="false">IF(GT15="","",IF(GT15="-","-",IF(UPPER(GT15)="AB","+",VLOOKUP(GT15,'විෂය තොරතුරු'!$P$24:$Q$28,2))))</f>
        <v/>
      </c>
      <c r="IF15" s="168" t="str">
        <f aca="false">IF(GU15="","",IF(GU15="-","-",IF(UPPER(GU15)="AB","+",VLOOKUP(GU15,'විෂය තොරතුරු'!$P$24:$Q$28,2))))</f>
        <v/>
      </c>
      <c r="IG15" s="169" t="str">
        <f aca="false">IF(GV15="","",IF(GV15="-","-",IF(UPPER(GV15)="AB","+",VLOOKUP(GV15,'විෂය තොරතුරු'!$P$24:$Q$28,2))))</f>
        <v/>
      </c>
      <c r="IH15" s="171" t="n">
        <f aca="false">IF($FL15="","",COUNTIF($GZ15:$IG15,"A"))</f>
        <v>1</v>
      </c>
      <c r="II15" s="171" t="n">
        <f aca="false">IF($FL15="","",COUNTIF($GZ15:$IG15,"B"))</f>
        <v>0</v>
      </c>
      <c r="IJ15" s="171" t="n">
        <f aca="false">IF($FL15="","",COUNTIF($GZ15:$IG15,"C"))</f>
        <v>2</v>
      </c>
      <c r="IK15" s="171" t="n">
        <f aca="false">IF($FL15="","",COUNTIF($GZ15:$IG15,"S"))</f>
        <v>4</v>
      </c>
      <c r="IL15" s="171" t="n">
        <f aca="false">IF($FL15="","",COUNTIF($GZ15:$IG15,"W"))</f>
        <v>2</v>
      </c>
      <c r="IM15" s="171" t="n">
        <f aca="false">IF(FL15="","",SUM(IH15:IK15))</f>
        <v>7</v>
      </c>
      <c r="IN15" s="169" t="n">
        <f aca="false">IF(FL15="","",SUM(IH15:IJ15))</f>
        <v>3</v>
      </c>
      <c r="IO15" s="172" t="str">
        <f aca="false">IF(FL15="","",IF(AND(IM15&gt;=6,IN15&gt;=3,OR(FO15&gt;=35,FP15&gt;=35),FV15&gt;=35),"6/3 සමත්",IF(AND(IM15&gt;=5,IN15&gt;=3,OR(FO15&gt;=35,FP15&gt;=35,FV15&gt;=35)),"5/3 සමත්",IF(AND(IM15&gt;=4,IN15&gt;=1,OR(FO15&gt;=20,FP15&gt;=20,FV15&gt;=20)),"සමත් කළ හැකි",IF(IL15=9,"W9","අසමත් ?")))))</f>
        <v>6/3 සමත්</v>
      </c>
    </row>
    <row r="16" customFormat="false" ht="13.8" hidden="false" customHeight="false" outlineLevel="0" collapsed="false">
      <c r="A16" s="160" t="n">
        <v>2</v>
      </c>
      <c r="B16" s="161"/>
      <c r="C16" s="161"/>
      <c r="D16" s="162"/>
      <c r="E16" s="183"/>
      <c r="F16" s="181"/>
      <c r="G16" s="183"/>
      <c r="H16" s="180"/>
      <c r="I16" s="180"/>
      <c r="J16" s="181"/>
      <c r="K16" s="183"/>
      <c r="L16" s="180"/>
      <c r="M16" s="180"/>
      <c r="N16" s="181"/>
      <c r="O16" s="183"/>
      <c r="P16" s="180"/>
      <c r="Q16" s="180"/>
      <c r="R16" s="180"/>
      <c r="S16" s="180"/>
      <c r="T16" s="180"/>
      <c r="U16" s="180"/>
      <c r="V16" s="181"/>
      <c r="W16" s="183"/>
      <c r="X16" s="180"/>
      <c r="Y16" s="180"/>
      <c r="Z16" s="180"/>
      <c r="AA16" s="180"/>
      <c r="AB16" s="180"/>
      <c r="AC16" s="180"/>
      <c r="AD16" s="181"/>
      <c r="AE16" s="183"/>
      <c r="AF16" s="180"/>
      <c r="AG16" s="180"/>
      <c r="AH16" s="180"/>
      <c r="AI16" s="180"/>
      <c r="AJ16" s="180"/>
      <c r="AK16" s="180"/>
      <c r="AL16" s="166"/>
      <c r="AM16" s="167" t="str">
        <f aca="false">IF(B16="","",SUM(E16:AL16))</f>
        <v/>
      </c>
      <c r="AN16" s="168" t="str">
        <f aca="false">IF(B16="","",AM16/9)</f>
        <v/>
      </c>
      <c r="AO16" s="169" t="str">
        <f aca="false">IF(B16="","",IF(AM16=0,"-",RANK(AM16,$AM$15:$AM$64,0)))</f>
        <v/>
      </c>
      <c r="AP16" s="167" t="str">
        <f aca="false">IF(E16="","",IF(E16="-","-",IF(UPPER(E16)="AB","+",VLOOKUP(E16,'විෂය තොරතුරු'!$P$24:$Q$28,2))))</f>
        <v/>
      </c>
      <c r="AQ16" s="168" t="str">
        <f aca="false">IF(F16="","",IF(F16="-","-",IF(UPPER(F16)="AB","+",VLOOKUP(F16,'විෂය තොරතුරු'!$P$24:$Q$28,2))))</f>
        <v/>
      </c>
      <c r="AR16" s="168" t="str">
        <f aca="false">IF(G16="","",IF(G16="-","-",IF(UPPER(G16)="AB","+",VLOOKUP(G16,'විෂය තොරතුරු'!$P$24:$Q$28,2))))</f>
        <v/>
      </c>
      <c r="AS16" s="168" t="str">
        <f aca="false">IF(H16="","",IF(H16="-","-",IF(UPPER(H16)="AB","+",VLOOKUP(H16,'විෂය තොරතුරු'!$P$24:$Q$28,2))))</f>
        <v/>
      </c>
      <c r="AT16" s="168" t="str">
        <f aca="false">IF(I16="","",IF(I16="-","-",IF(UPPER(I16)="AB","+",VLOOKUP(I16,'විෂය තොරතුරු'!$P$24:$Q$28,2))))</f>
        <v/>
      </c>
      <c r="AU16" s="170" t="str">
        <f aca="false">IF(J16="","",IF(J16="-","-",IF(UPPER(J16)="AB","+",VLOOKUP(J16,'විෂය තොරතුරු'!$P$24:$Q$28,2))))</f>
        <v/>
      </c>
      <c r="AV16" s="171" t="str">
        <f aca="false">IF(K16="","",IF(K16="-","-",IF(UPPER(K16)="AB","+",VLOOKUP(K16,'විෂය තොරතුරු'!$P$24:$Q$28,2))))</f>
        <v/>
      </c>
      <c r="AW16" s="168" t="str">
        <f aca="false">IF(L16="","",IF(L16="-","-",IF(UPPER(L16)="AB","+",VLOOKUP(L16,'විෂය තොරතුරු'!$P$24:$Q$28,2))))</f>
        <v/>
      </c>
      <c r="AX16" s="168" t="str">
        <f aca="false">IF(M16="","",IF(M16="-","-",IF(UPPER(M16)="AB","+",VLOOKUP(M16,'විෂය තොරතුරු'!$P$24:$Q$28,2))))</f>
        <v/>
      </c>
      <c r="AY16" s="169" t="str">
        <f aca="false">IF(N16="","",IF(N16="-","-",IF(UPPER(N16)="AB","+",VLOOKUP(N16,'විෂය තොරතුරු'!$P$24:$Q$28,2))))</f>
        <v/>
      </c>
      <c r="AZ16" s="167" t="str">
        <f aca="false">IF(O16="","",IF(O16="-","-",IF(UPPER(O16)="AB","+",VLOOKUP(O16,'විෂය තොරතුරු'!$P$24:$Q$28,2))))</f>
        <v/>
      </c>
      <c r="BA16" s="168" t="str">
        <f aca="false">IF(P16="","",IF(P16="-","-",IF(UPPER(P16)="AB","+",VLOOKUP(P16,'විෂය තොරතුරු'!$P$24:$Q$28,2))))</f>
        <v/>
      </c>
      <c r="BB16" s="168" t="str">
        <f aca="false">IF(Q16="","",IF(Q16="-","-",IF(UPPER(Q16)="AB","+",VLOOKUP(Q16,'විෂය තොරතුරු'!$P$24:$Q$28,2))))</f>
        <v/>
      </c>
      <c r="BC16" s="168" t="str">
        <f aca="false">IF(R16="","",IF(R16="-","-",IF(UPPER(R16)="AB","+",VLOOKUP(R16,'විෂය තොරතුරු'!$P$24:$Q$28,2))))</f>
        <v/>
      </c>
      <c r="BD16" s="168" t="str">
        <f aca="false">IF(S16="","",IF(S16="-","-",IF(UPPER(S16)="AB","+",VLOOKUP(S16,'විෂය තොරතුරු'!$P$24:$Q$28,2))))</f>
        <v/>
      </c>
      <c r="BE16" s="168" t="str">
        <f aca="false">IF(T16="","",IF(T16="-","-",IF(UPPER(T16)="AB","+",VLOOKUP(T16,'විෂය තොරතුරු'!$P$24:$Q$28,2))))</f>
        <v/>
      </c>
      <c r="BF16" s="168" t="str">
        <f aca="false">IF(U16="","",IF(U16="-","-",IF(UPPER(U16)="AB","+",VLOOKUP(U16,'විෂය තොරතුරු'!$P$24:$Q$28,2))))</f>
        <v/>
      </c>
      <c r="BG16" s="170" t="str">
        <f aca="false">IF(V16="","",IF(V16="-","-",IF(UPPER(V16)="AB","+",VLOOKUP(V16,'විෂය තොරතුරු'!$P$24:$Q$28,2))))</f>
        <v/>
      </c>
      <c r="BH16" s="171" t="str">
        <f aca="false">IF(W16="","",IF(W16="-","-",IF(UPPER(W16)="AB","+",VLOOKUP(W16,'විෂය තොරතුරු'!$P$24:$Q$28,2))))</f>
        <v/>
      </c>
      <c r="BI16" s="168" t="str">
        <f aca="false">IF(X16="","",IF(X16="-","-",IF(UPPER(X16)="AB","+",VLOOKUP(X16,'විෂය තොරතුරු'!$P$24:$Q$28,2))))</f>
        <v/>
      </c>
      <c r="BJ16" s="168" t="str">
        <f aca="false">IF(Y16="","",IF(Y16="-","-",IF(UPPER(Y16)="AB","+",VLOOKUP(Y16,'විෂය තොරතුරු'!$P$24:$Q$28,2))))</f>
        <v/>
      </c>
      <c r="BK16" s="168" t="str">
        <f aca="false">IF(Z16="","",IF(Z16="-","-",IF(UPPER(Z16)="AB","+",VLOOKUP(Z16,'විෂය තොරතුරු'!$P$24:$Q$28,2))))</f>
        <v/>
      </c>
      <c r="BL16" s="168" t="str">
        <f aca="false">IF(AA16="","",IF(AA16="-","-",IF(UPPER(AA16)="AB","+",VLOOKUP(AA16,'විෂය තොරතුරු'!$P$24:$Q$28,2))))</f>
        <v/>
      </c>
      <c r="BM16" s="168" t="str">
        <f aca="false">IF(AB16="","",IF(AB16="-","-",IF(UPPER(AB16)="AB","+",VLOOKUP(AB16,'විෂය තොරතුරු'!$P$24:$Q$28,2))))</f>
        <v/>
      </c>
      <c r="BN16" s="168" t="str">
        <f aca="false">IF(AC16="","",IF(AC16="-","-",IF(UPPER(AC16)="AB","+",VLOOKUP(AC16,'විෂය තොරතුරු'!$P$24:$Q$28,2))))</f>
        <v/>
      </c>
      <c r="BO16" s="169" t="str">
        <f aca="false">IF(AD16="","",IF(AD16="-","-",IF(UPPER(AD16)="AB","+",VLOOKUP(AD16,'විෂය තොරතුරු'!$P$24:$Q$28,2))))</f>
        <v/>
      </c>
      <c r="BP16" s="171" t="str">
        <f aca="false">IF(AE16="","",IF(AE16="-","-",IF(UPPER(AE16)="AB","+",VLOOKUP(AE16,'විෂය තොරතුරු'!$P$24:$Q$28,2))))</f>
        <v/>
      </c>
      <c r="BQ16" s="168" t="str">
        <f aca="false">IF(AF16="","",IF(AF16="-","-",IF(UPPER(AF16)="AB","+",VLOOKUP(AF16,'විෂය තොරතුරු'!$P$24:$Q$28,2))))</f>
        <v/>
      </c>
      <c r="BR16" s="168" t="str">
        <f aca="false">IF(AG16="","",IF(AG16="-","-",IF(UPPER(AG16)="AB","+",VLOOKUP(AG16,'විෂය තොරතුරු'!$P$24:$Q$28,2))))</f>
        <v/>
      </c>
      <c r="BS16" s="168" t="str">
        <f aca="false">IF(AH16="","",IF(AH16="-","-",IF(UPPER(AH16)="AB","+",VLOOKUP(AH16,'විෂය තොරතුරු'!$P$24:$Q$28,2))))</f>
        <v/>
      </c>
      <c r="BT16" s="168" t="str">
        <f aca="false">IF(AI16="","",IF(AI16="-","-",IF(UPPER(AI16)="AB","+",VLOOKUP(AI16,'විෂය තොරතුරු'!$P$24:$Q$28,2))))</f>
        <v/>
      </c>
      <c r="BU16" s="168" t="str">
        <f aca="false">IF(AJ16="","",IF(AJ16="-","-",IF(UPPER(AJ16)="AB","+",VLOOKUP(AJ16,'විෂය තොරතුරු'!$P$24:$Q$28,2))))</f>
        <v/>
      </c>
      <c r="BV16" s="168" t="str">
        <f aca="false">IF(AK16="","",IF(AK16="-","-",IF(UPPER(AK16)="AB","+",VLOOKUP(AK16,'විෂය තොරතුරු'!$P$24:$Q$28,2))))</f>
        <v/>
      </c>
      <c r="BW16" s="169" t="str">
        <f aca="false">IF(AL16="","",IF(AL16="-","-",IF(UPPER(AL16)="AB","+",VLOOKUP(AL16,'විෂය තොරතුරු'!$P$24:$Q$28,2))))</f>
        <v/>
      </c>
      <c r="BX16" s="171" t="str">
        <f aca="false">IF($B16="","",COUNTIF($AP16:$BW16,"A"))</f>
        <v/>
      </c>
      <c r="BY16" s="168" t="str">
        <f aca="false">IF($B16="","",COUNTIF($AP16:$BW16,"B"))</f>
        <v/>
      </c>
      <c r="BZ16" s="168" t="str">
        <f aca="false">IF($B16="","",COUNTIF($AP16:$BW16,"C"))</f>
        <v/>
      </c>
      <c r="CA16" s="168" t="str">
        <f aca="false">IF($B16="","",COUNTIF($AP16:$BW16,"S"))</f>
        <v/>
      </c>
      <c r="CB16" s="169" t="str">
        <f aca="false">IF($B16="","",COUNTIF($AP16:$BW16,"W"))</f>
        <v/>
      </c>
      <c r="CC16" s="171" t="str">
        <f aca="false">IF(B16="","",SUM(BX16:CA16))</f>
        <v/>
      </c>
      <c r="CD16" s="169" t="str">
        <f aca="false">IF(B16="","",SUM(BX16:BZ16))</f>
        <v/>
      </c>
      <c r="CE16" s="172" t="str">
        <f aca="false">IF(B16="","",IF(AND(CC16&gt;=6,CD16&gt;=3,OR(E16&gt;=35,F16&gt;=35),L16&gt;=35),"6/3 සමත්",IF(AND(CC16&gt;=5,CD16&gt;=3,OR(E16&gt;=35,F16&gt;=35,L16&gt;=35)),"5/3 සමත්",IF(AND(CC16&gt;=4,CD16&gt;=1,OR(E16&gt;=20,F16&gt;=20,L16&gt;=20)),"සමත් කළ හැකි",IF(CB16=9,"W9","අසමත් ?")))))</f>
        <v/>
      </c>
      <c r="FK16" s="173" t="n">
        <v>2</v>
      </c>
      <c r="FL16" s="161" t="s">
        <v>45</v>
      </c>
      <c r="FM16" s="161"/>
      <c r="FN16" s="161" t="str">
        <f aca="false">IF(FM16="","-",(FM16/$M$95)*100)</f>
        <v>-</v>
      </c>
      <c r="FO16" s="165" t="n">
        <v>36</v>
      </c>
      <c r="FP16" s="165"/>
      <c r="FQ16" s="165" t="n">
        <v>40</v>
      </c>
      <c r="FR16" s="165" t="s">
        <v>18</v>
      </c>
      <c r="FS16" s="165"/>
      <c r="FT16" s="165"/>
      <c r="FU16" s="165" t="n">
        <v>56</v>
      </c>
      <c r="FV16" s="165" t="n">
        <v>21</v>
      </c>
      <c r="FW16" s="165" t="n">
        <v>48</v>
      </c>
      <c r="FX16" s="165" t="n">
        <v>65</v>
      </c>
      <c r="FY16" s="165" t="s">
        <v>18</v>
      </c>
      <c r="FZ16" s="165" t="n">
        <v>75</v>
      </c>
      <c r="GA16" s="165" t="s">
        <v>18</v>
      </c>
      <c r="GB16" s="165"/>
      <c r="GC16" s="165"/>
      <c r="GD16" s="165"/>
      <c r="GE16" s="165"/>
      <c r="GF16" s="165"/>
      <c r="GG16" s="165" t="n">
        <v>46</v>
      </c>
      <c r="GH16" s="165" t="s">
        <v>18</v>
      </c>
      <c r="GI16" s="165" t="s">
        <v>18</v>
      </c>
      <c r="GJ16" s="165"/>
      <c r="GK16" s="165"/>
      <c r="GL16" s="165" t="n">
        <v>25</v>
      </c>
      <c r="GM16" s="165"/>
      <c r="GN16" s="165"/>
      <c r="GO16" s="165" t="s">
        <v>18</v>
      </c>
      <c r="GP16" s="165" t="s">
        <v>18</v>
      </c>
      <c r="GQ16" s="165"/>
      <c r="GR16" s="165" t="s">
        <v>18</v>
      </c>
      <c r="GS16" s="165"/>
      <c r="GT16" s="165"/>
      <c r="GU16" s="165"/>
      <c r="GV16" s="174"/>
      <c r="GW16" s="167" t="n">
        <f aca="false">IF(FL16="","",SUM(FO16:GV16))</f>
        <v>412</v>
      </c>
      <c r="GX16" s="168" t="n">
        <f aca="false">IF(FL16="","",GW16/9)</f>
        <v>45.7777777777778</v>
      </c>
      <c r="GY16" s="169" t="n">
        <f aca="false">IF(FL16="","",IF(GW16=0,"-",RANK(GW16,$GW$15:$GW$64,0)))</f>
        <v>7</v>
      </c>
      <c r="GZ16" s="167" t="str">
        <f aca="false">IF(FO16="","",IF(FO16="-","-",IF(UPPER(FO16)="AB","+",VLOOKUP(FO16,'විෂය තොරතුරු'!$P$24:$Q$28,2))))</f>
        <v>S</v>
      </c>
      <c r="HA16" s="168" t="str">
        <f aca="false">IF(FP16="","",IF(FP16="-","-",IF(UPPER(FP16)="AB","+",VLOOKUP(FP16,'විෂය තොරතුරු'!$P$24:$Q$28,2))))</f>
        <v/>
      </c>
      <c r="HB16" s="168" t="str">
        <f aca="false">IF(FQ16="","",IF(FQ16="-","-",IF(UPPER(FQ16)="AB","+",VLOOKUP(FQ16,'විෂය තොරතුරු'!$P$24:$Q$28,2))))</f>
        <v>S</v>
      </c>
      <c r="HC16" s="168" t="str">
        <f aca="false">IF(FR16="","",IF(FR16="-","-",IF(UPPER(FR16)="AB","+",VLOOKUP(FR16,'විෂය තොරතුරු'!$P$24:$Q$28,2))))</f>
        <v>-</v>
      </c>
      <c r="HD16" s="168" t="str">
        <f aca="false">IF(FS16="","",IF(FS16="-","-",IF(UPPER(FS16)="AB","+",VLOOKUP(FS16,'විෂය තොරතුරු'!$P$24:$Q$28,2))))</f>
        <v/>
      </c>
      <c r="HE16" s="170" t="str">
        <f aca="false">IF(FT16="","",IF(FT16="-","-",IF(UPPER(FT16)="AB","+",VLOOKUP(FT16,'විෂය තොරතුරු'!$P$24:$Q$28,2))))</f>
        <v/>
      </c>
      <c r="HF16" s="171" t="str">
        <f aca="false">IF(FU16="","",IF(FU16="-","-",IF(UPPER(FU16)="AB","+",VLOOKUP(FU16,'විෂය තොරතුරු'!$P$24:$Q$28,2))))</f>
        <v>C</v>
      </c>
      <c r="HG16" s="168" t="str">
        <f aca="false">IF(FV16="","",IF(FV16="-","-",IF(UPPER(FV16)="AB","+",VLOOKUP(FV16,'විෂය තොරතුරු'!$P$24:$Q$28,2))))</f>
        <v>W</v>
      </c>
      <c r="HH16" s="168" t="str">
        <f aca="false">IF(FW16="","",IF(FW16="-","-",IF(UPPER(FW16)="AB","+",VLOOKUP(FW16,'විෂය තොරතුරු'!$P$24:$Q$28,2))))</f>
        <v>S</v>
      </c>
      <c r="HI16" s="169" t="str">
        <f aca="false">IF(FX16="","",IF(FX16="-","-",IF(UPPER(FX16)="AB","+",VLOOKUP(FX16,'විෂය තොරතුරු'!$P$24:$Q$28,2))))</f>
        <v>B</v>
      </c>
      <c r="HJ16" s="167" t="str">
        <f aca="false">IF(FY16="","",IF(FY16="-","-",IF(UPPER(FY16)="AB","+",VLOOKUP(FY16,'විෂය තොරතුරු'!$P$24:$Q$28,2))))</f>
        <v>-</v>
      </c>
      <c r="HK16" s="168" t="str">
        <f aca="false">IF(FZ16="","",IF(FZ16="-","-",IF(UPPER(FZ16)="AB","+",VLOOKUP(FZ16,'විෂය තොරතුරු'!$P$24:$Q$28,2))))</f>
        <v>A</v>
      </c>
      <c r="HL16" s="168" t="str">
        <f aca="false">IF(GA16="","",IF(GA16="-","-",IF(UPPER(GA16)="AB","+",VLOOKUP(GA16,'විෂය තොරතුරු'!$P$24:$Q$28,2))))</f>
        <v>-</v>
      </c>
      <c r="HM16" s="168" t="str">
        <f aca="false">IF(GB16="","",IF(GB16="-","-",IF(UPPER(GB16)="AB","+",VLOOKUP(GB16,'විෂය තොරතුරු'!$P$24:$Q$28,2))))</f>
        <v/>
      </c>
      <c r="HN16" s="168" t="str">
        <f aca="false">IF(GC16="","",IF(GC16="-","-",IF(UPPER(GC16)="AB","+",VLOOKUP(GC16,'විෂය තොරතුරු'!$P$24:$Q$28,2))))</f>
        <v/>
      </c>
      <c r="HO16" s="168" t="str">
        <f aca="false">IF(GD16="","",IF(GD16="-","-",IF(UPPER(GD16)="AB","+",VLOOKUP(GD16,'විෂය තොරතුරු'!$P$24:$Q$28,2))))</f>
        <v/>
      </c>
      <c r="HP16" s="168" t="str">
        <f aca="false">IF(GE16="","",IF(GE16="-","-",IF(UPPER(GE16)="AB","+",VLOOKUP(GE16,'විෂය තොරතුරු'!$P$24:$Q$28,2))))</f>
        <v/>
      </c>
      <c r="HQ16" s="170" t="str">
        <f aca="false">IF(GF16="","",IF(GF16="-","-",IF(UPPER(GF16)="AB","+",VLOOKUP(GF16,'විෂය තොරතුරු'!$P$24:$Q$28,2))))</f>
        <v/>
      </c>
      <c r="HR16" s="171" t="str">
        <f aca="false">IF(GG16="","",IF(GG16="-","-",IF(UPPER(GG16)="AB","+",VLOOKUP(GG16,'විෂය තොරතුරු'!$P$24:$Q$28,2))))</f>
        <v>S</v>
      </c>
      <c r="HS16" s="168" t="str">
        <f aca="false">IF(GH16="","",IF(GH16="-","-",IF(UPPER(GH16)="AB","+",VLOOKUP(GH16,'විෂය තොරතුරු'!$P$24:$Q$28,2))))</f>
        <v>-</v>
      </c>
      <c r="HT16" s="168" t="str">
        <f aca="false">IF(GI16="","",IF(GI16="-","-",IF(UPPER(GI16)="AB","+",VLOOKUP(GI16,'විෂය තොරතුරු'!$P$24:$Q$28,2))))</f>
        <v>-</v>
      </c>
      <c r="HU16" s="168" t="str">
        <f aca="false">IF(GJ16="","",IF(GJ16="-","-",IF(UPPER(GJ16)="AB","+",VLOOKUP(GJ16,'විෂය තොරතුරු'!$P$24:$Q$28,2))))</f>
        <v/>
      </c>
      <c r="HV16" s="168" t="str">
        <f aca="false">IF(GK16="","",IF(GK16="-","-",IF(UPPER(GK16)="AB","+",VLOOKUP(GK16,'විෂය තොරතුරු'!$P$24:$Q$28,2))))</f>
        <v/>
      </c>
      <c r="HW16" s="168" t="str">
        <f aca="false">IF(GL16="","",IF(GL16="-","-",IF(UPPER(GL16)="AB","+",VLOOKUP(GL16,'විෂය තොරතුරු'!$P$24:$Q$28,2))))</f>
        <v>W</v>
      </c>
      <c r="HX16" s="168" t="str">
        <f aca="false">IF(GM16="","",IF(GM16="-","-",IF(UPPER(GM16)="AB","+",VLOOKUP(GM16,'විෂය තොරතුරු'!$P$24:$Q$28,2))))</f>
        <v/>
      </c>
      <c r="HY16" s="169" t="str">
        <f aca="false">IF(GN16="","",IF(GN16="-","-",IF(UPPER(GN16)="AB","+",VLOOKUP(GN16,'විෂය තොරතුරු'!$P$24:$Q$28,2))))</f>
        <v/>
      </c>
      <c r="HZ16" s="171" t="str">
        <f aca="false">IF(GO16="","",IF(GO16="-","-",IF(UPPER(GO16)="AB","+",VLOOKUP(GO16,'විෂය තොරතුරු'!$P$24:$Q$28,2))))</f>
        <v>-</v>
      </c>
      <c r="IA16" s="168" t="str">
        <f aca="false">IF(GP16="","",IF(GP16="-","-",IF(UPPER(GP16)="AB","+",VLOOKUP(GP16,'විෂය තොරතුරු'!$P$24:$Q$28,2))))</f>
        <v>-</v>
      </c>
      <c r="IB16" s="168" t="str">
        <f aca="false">IF(GQ16="","",IF(GQ16="-","-",IF(UPPER(GQ16)="AB","+",VLOOKUP(GQ16,'විෂය තොරතුරු'!$P$24:$Q$28,2))))</f>
        <v/>
      </c>
      <c r="IC16" s="168" t="str">
        <f aca="false">IF(GR16="","",IF(GR16="-","-",IF(UPPER(GR16)="AB","+",VLOOKUP(GR16,'විෂය තොරතුරු'!$P$24:$Q$28,2))))</f>
        <v>-</v>
      </c>
      <c r="ID16" s="168" t="str">
        <f aca="false">IF(GS16="","",IF(GS16="-","-",IF(UPPER(GS16)="AB","+",VLOOKUP(GS16,'විෂය තොරතුරු'!$P$24:$Q$28,2))))</f>
        <v/>
      </c>
      <c r="IE16" s="168" t="str">
        <f aca="false">IF(GT16="","",IF(GT16="-","-",IF(UPPER(GT16)="AB","+",VLOOKUP(GT16,'විෂය තොරතුරු'!$P$24:$Q$28,2))))</f>
        <v/>
      </c>
      <c r="IF16" s="168" t="str">
        <f aca="false">IF(GU16="","",IF(GU16="-","-",IF(UPPER(GU16)="AB","+",VLOOKUP(GU16,'විෂය තොරතුරු'!$P$24:$Q$28,2))))</f>
        <v/>
      </c>
      <c r="IG16" s="169" t="str">
        <f aca="false">IF(GV16="","",IF(GV16="-","-",IF(UPPER(GV16)="AB","+",VLOOKUP(GV16,'විෂය තොරතුරු'!$P$24:$Q$28,2))))</f>
        <v/>
      </c>
      <c r="IH16" s="171" t="n">
        <f aca="false">IF($FL16="","",COUNTIF($GZ16:$IG16,"A"))</f>
        <v>1</v>
      </c>
      <c r="II16" s="171" t="n">
        <f aca="false">IF($FL16="","",COUNTIF($GZ16:$IG16,"B"))</f>
        <v>1</v>
      </c>
      <c r="IJ16" s="171" t="n">
        <f aca="false">IF($FL16="","",COUNTIF($GZ16:$IG16,"C"))</f>
        <v>1</v>
      </c>
      <c r="IK16" s="171" t="n">
        <f aca="false">IF($FL16="","",COUNTIF($GZ16:$IG16,"S"))</f>
        <v>4</v>
      </c>
      <c r="IL16" s="171" t="n">
        <f aca="false">IF($FL16="","",COUNTIF($GZ16:$IG16,"W"))</f>
        <v>2</v>
      </c>
      <c r="IM16" s="171" t="n">
        <f aca="false">IF(FL16="","",SUM(IH16:IK16))</f>
        <v>7</v>
      </c>
      <c r="IN16" s="169" t="n">
        <f aca="false">IF(FL16="","",SUM(IH16:IJ16))</f>
        <v>3</v>
      </c>
      <c r="IO16" s="172" t="str">
        <f aca="false">IF(FL16="","",IF(AND(IM16&gt;=6,IN16&gt;=3,OR(FO16&gt;=35,FP16&gt;=35),FV16&gt;=35),"6/3 සමත්",IF(AND(IM16&gt;=5,IN16&gt;=3,OR(FO16&gt;=35,FP16&gt;=35,FV16&gt;=35)),"5/3 සමත්",IF(AND(IM16&gt;=4,IN16&gt;=1,OR(FO16&gt;=20,FP16&gt;=20,FV16&gt;=20)),"සමත් කළ හැකි",IF(IL16=9,"W9","අසමත් ?")))))</f>
        <v>5/3 සමත්</v>
      </c>
    </row>
    <row r="17" customFormat="false" ht="13.8" hidden="false" customHeight="false" outlineLevel="0" collapsed="false">
      <c r="A17" s="160" t="n">
        <v>3</v>
      </c>
      <c r="B17" s="161"/>
      <c r="C17" s="161"/>
      <c r="D17" s="162"/>
      <c r="E17" s="183"/>
      <c r="F17" s="181"/>
      <c r="G17" s="183"/>
      <c r="H17" s="180"/>
      <c r="I17" s="180"/>
      <c r="J17" s="181"/>
      <c r="K17" s="183"/>
      <c r="L17" s="180"/>
      <c r="M17" s="180"/>
      <c r="N17" s="181"/>
      <c r="O17" s="183"/>
      <c r="P17" s="180"/>
      <c r="Q17" s="180"/>
      <c r="R17" s="180"/>
      <c r="S17" s="180"/>
      <c r="T17" s="180"/>
      <c r="U17" s="180"/>
      <c r="V17" s="181"/>
      <c r="W17" s="183"/>
      <c r="X17" s="180"/>
      <c r="Y17" s="180"/>
      <c r="Z17" s="180"/>
      <c r="AA17" s="180"/>
      <c r="AB17" s="180"/>
      <c r="AC17" s="180"/>
      <c r="AD17" s="181"/>
      <c r="AE17" s="183"/>
      <c r="AF17" s="180"/>
      <c r="AG17" s="180"/>
      <c r="AH17" s="180"/>
      <c r="AI17" s="180"/>
      <c r="AJ17" s="180"/>
      <c r="AK17" s="180"/>
      <c r="AL17" s="166"/>
      <c r="AM17" s="167" t="str">
        <f aca="false">IF(B17="","",SUM(E17:AL17))</f>
        <v/>
      </c>
      <c r="AN17" s="168" t="str">
        <f aca="false">IF(B17="","",AM17/9)</f>
        <v/>
      </c>
      <c r="AO17" s="169" t="str">
        <f aca="false">IF(B17="","",IF(AM17=0,"-",RANK(AM17,$AM$15:$AM$64,0)))</f>
        <v/>
      </c>
      <c r="AP17" s="167" t="str">
        <f aca="false">IF(E17="","",IF(E17="-","-",IF(UPPER(E17)="AB","+",VLOOKUP(E17,'විෂය තොරතුරු'!$P$24:$Q$28,2))))</f>
        <v/>
      </c>
      <c r="AQ17" s="168" t="str">
        <f aca="false">IF(F17="","",IF(F17="-","-",IF(UPPER(F17)="AB","+",VLOOKUP(F17,'විෂය තොරතුරු'!$P$24:$Q$28,2))))</f>
        <v/>
      </c>
      <c r="AR17" s="168" t="str">
        <f aca="false">IF(G17="","",IF(G17="-","-",IF(UPPER(G17)="AB","+",VLOOKUP(G17,'විෂය තොරතුරු'!$P$24:$Q$28,2))))</f>
        <v/>
      </c>
      <c r="AS17" s="168" t="str">
        <f aca="false">IF(H17="","",IF(H17="-","-",IF(UPPER(H17)="AB","+",VLOOKUP(H17,'විෂය තොරතුරු'!$P$24:$Q$28,2))))</f>
        <v/>
      </c>
      <c r="AT17" s="168" t="str">
        <f aca="false">IF(I17="","",IF(I17="-","-",IF(UPPER(I17)="AB","+",VLOOKUP(I17,'විෂය තොරතුරු'!$P$24:$Q$28,2))))</f>
        <v/>
      </c>
      <c r="AU17" s="170" t="str">
        <f aca="false">IF(J17="","",IF(J17="-","-",IF(UPPER(J17)="AB","+",VLOOKUP(J17,'විෂය තොරතුරු'!$P$24:$Q$28,2))))</f>
        <v/>
      </c>
      <c r="AV17" s="171" t="str">
        <f aca="false">IF(K17="","",IF(K17="-","-",IF(UPPER(K17)="AB","+",VLOOKUP(K17,'විෂය තොරතුරු'!$P$24:$Q$28,2))))</f>
        <v/>
      </c>
      <c r="AW17" s="168" t="str">
        <f aca="false">IF(L17="","",IF(L17="-","-",IF(UPPER(L17)="AB","+",VLOOKUP(L17,'විෂය තොරතුරු'!$P$24:$Q$28,2))))</f>
        <v/>
      </c>
      <c r="AX17" s="168" t="str">
        <f aca="false">IF(M17="","",IF(M17="-","-",IF(UPPER(M17)="AB","+",VLOOKUP(M17,'විෂය තොරතුරු'!$P$24:$Q$28,2))))</f>
        <v/>
      </c>
      <c r="AY17" s="169" t="str">
        <f aca="false">IF(N17="","",IF(N17="-","-",IF(UPPER(N17)="AB","+",VLOOKUP(N17,'විෂය තොරතුරු'!$P$24:$Q$28,2))))</f>
        <v/>
      </c>
      <c r="AZ17" s="167" t="str">
        <f aca="false">IF(O17="","",IF(O17="-","-",IF(UPPER(O17)="AB","+",VLOOKUP(O17,'විෂය තොරතුරු'!$P$24:$Q$28,2))))</f>
        <v/>
      </c>
      <c r="BA17" s="168" t="str">
        <f aca="false">IF(P17="","",IF(P17="-","-",IF(UPPER(P17)="AB","+",VLOOKUP(P17,'විෂය තොරතුරු'!$P$24:$Q$28,2))))</f>
        <v/>
      </c>
      <c r="BB17" s="168" t="str">
        <f aca="false">IF(Q17="","",IF(Q17="-","-",IF(UPPER(Q17)="AB","+",VLOOKUP(Q17,'විෂය තොරතුරු'!$P$24:$Q$28,2))))</f>
        <v/>
      </c>
      <c r="BC17" s="168" t="str">
        <f aca="false">IF(R17="","",IF(R17="-","-",IF(UPPER(R17)="AB","+",VLOOKUP(R17,'විෂය තොරතුරු'!$P$24:$Q$28,2))))</f>
        <v/>
      </c>
      <c r="BD17" s="168" t="str">
        <f aca="false">IF(S17="","",IF(S17="-","-",IF(UPPER(S17)="AB","+",VLOOKUP(S17,'විෂය තොරතුරු'!$P$24:$Q$28,2))))</f>
        <v/>
      </c>
      <c r="BE17" s="168" t="str">
        <f aca="false">IF(T17="","",IF(T17="-","-",IF(UPPER(T17)="AB","+",VLOOKUP(T17,'විෂය තොරතුරු'!$P$24:$Q$28,2))))</f>
        <v/>
      </c>
      <c r="BF17" s="168" t="str">
        <f aca="false">IF(U17="","",IF(U17="-","-",IF(UPPER(U17)="AB","+",VLOOKUP(U17,'විෂය තොරතුරු'!$P$24:$Q$28,2))))</f>
        <v/>
      </c>
      <c r="BG17" s="170" t="str">
        <f aca="false">IF(V17="","",IF(V17="-","-",IF(UPPER(V17)="AB","+",VLOOKUP(V17,'විෂය තොරතුරු'!$P$24:$Q$28,2))))</f>
        <v/>
      </c>
      <c r="BH17" s="171" t="str">
        <f aca="false">IF(W17="","",IF(W17="-","-",IF(UPPER(W17)="AB","+",VLOOKUP(W17,'විෂය තොරතුරු'!$P$24:$Q$28,2))))</f>
        <v/>
      </c>
      <c r="BI17" s="168" t="str">
        <f aca="false">IF(X17="","",IF(X17="-","-",IF(UPPER(X17)="AB","+",VLOOKUP(X17,'විෂය තොරතුරු'!$P$24:$Q$28,2))))</f>
        <v/>
      </c>
      <c r="BJ17" s="168" t="str">
        <f aca="false">IF(Y17="","",IF(Y17="-","-",IF(UPPER(Y17)="AB","+",VLOOKUP(Y17,'විෂය තොරතුරු'!$P$24:$Q$28,2))))</f>
        <v/>
      </c>
      <c r="BK17" s="168" t="str">
        <f aca="false">IF(Z17="","",IF(Z17="-","-",IF(UPPER(Z17)="AB","+",VLOOKUP(Z17,'විෂය තොරතුරු'!$P$24:$Q$28,2))))</f>
        <v/>
      </c>
      <c r="BL17" s="168" t="str">
        <f aca="false">IF(AA17="","",IF(AA17="-","-",IF(UPPER(AA17)="AB","+",VLOOKUP(AA17,'විෂය තොරතුරු'!$P$24:$Q$28,2))))</f>
        <v/>
      </c>
      <c r="BM17" s="168" t="str">
        <f aca="false">IF(AB17="","",IF(AB17="-","-",IF(UPPER(AB17)="AB","+",VLOOKUP(AB17,'විෂය තොරතුරු'!$P$24:$Q$28,2))))</f>
        <v/>
      </c>
      <c r="BN17" s="168" t="str">
        <f aca="false">IF(AC17="","",IF(AC17="-","-",IF(UPPER(AC17)="AB","+",VLOOKUP(AC17,'විෂය තොරතුරු'!$P$24:$Q$28,2))))</f>
        <v/>
      </c>
      <c r="BO17" s="169" t="str">
        <f aca="false">IF(AD17="","",IF(AD17="-","-",IF(UPPER(AD17)="AB","+",VLOOKUP(AD17,'විෂය තොරතුරු'!$P$24:$Q$28,2))))</f>
        <v/>
      </c>
      <c r="BP17" s="171" t="str">
        <f aca="false">IF(AE17="","",IF(AE17="-","-",IF(UPPER(AE17)="AB","+",VLOOKUP(AE17,'විෂය තොරතුරු'!$P$24:$Q$28,2))))</f>
        <v/>
      </c>
      <c r="BQ17" s="168" t="str">
        <f aca="false">IF(AF17="","",IF(AF17="-","-",IF(UPPER(AF17)="AB","+",VLOOKUP(AF17,'විෂය තොරතුරු'!$P$24:$Q$28,2))))</f>
        <v/>
      </c>
      <c r="BR17" s="168" t="str">
        <f aca="false">IF(AG17="","",IF(AG17="-","-",IF(UPPER(AG17)="AB","+",VLOOKUP(AG17,'විෂය තොරතුරු'!$P$24:$Q$28,2))))</f>
        <v/>
      </c>
      <c r="BS17" s="168" t="str">
        <f aca="false">IF(AH17="","",IF(AH17="-","-",IF(UPPER(AH17)="AB","+",VLOOKUP(AH17,'විෂය තොරතුරු'!$P$24:$Q$28,2))))</f>
        <v/>
      </c>
      <c r="BT17" s="168" t="str">
        <f aca="false">IF(AI17="","",IF(AI17="-","-",IF(UPPER(AI17)="AB","+",VLOOKUP(AI17,'විෂය තොරතුරු'!$P$24:$Q$28,2))))</f>
        <v/>
      </c>
      <c r="BU17" s="168" t="str">
        <f aca="false">IF(AJ17="","",IF(AJ17="-","-",IF(UPPER(AJ17)="AB","+",VLOOKUP(AJ17,'විෂය තොරතුරු'!$P$24:$Q$28,2))))</f>
        <v/>
      </c>
      <c r="BV17" s="168" t="str">
        <f aca="false">IF(AK17="","",IF(AK17="-","-",IF(UPPER(AK17)="AB","+",VLOOKUP(AK17,'විෂය තොරතුරු'!$P$24:$Q$28,2))))</f>
        <v/>
      </c>
      <c r="BW17" s="169" t="str">
        <f aca="false">IF(AL17="","",IF(AL17="-","-",IF(UPPER(AL17)="AB","+",VLOOKUP(AL17,'විෂය තොරතුරු'!$P$24:$Q$28,2))))</f>
        <v/>
      </c>
      <c r="BX17" s="171" t="str">
        <f aca="false">IF($B17="","",COUNTIF($AP17:$BW17,"A"))</f>
        <v/>
      </c>
      <c r="BY17" s="168" t="str">
        <f aca="false">IF($B17="","",COUNTIF($AP17:$BW17,"B"))</f>
        <v/>
      </c>
      <c r="BZ17" s="168" t="str">
        <f aca="false">IF($B17="","",COUNTIF($AP17:$BW17,"C"))</f>
        <v/>
      </c>
      <c r="CA17" s="168" t="str">
        <f aca="false">IF($B17="","",COUNTIF($AP17:$BW17,"S"))</f>
        <v/>
      </c>
      <c r="CB17" s="169" t="str">
        <f aca="false">IF($B17="","",COUNTIF($AP17:$BW17,"W"))</f>
        <v/>
      </c>
      <c r="CC17" s="171" t="str">
        <f aca="false">IF(B17="","",SUM(BX17:CA17))</f>
        <v/>
      </c>
      <c r="CD17" s="169" t="str">
        <f aca="false">IF(B17="","",SUM(BX17:BZ17))</f>
        <v/>
      </c>
      <c r="CE17" s="172" t="str">
        <f aca="false">IF(B17="","",IF(AND(CC17&gt;=6,CD17&gt;=3,OR(E17&gt;=35,F17&gt;=35),L17&gt;=35),"6/3 සමත්",IF(AND(CC17&gt;=5,CD17&gt;=3,OR(E17&gt;=35,F17&gt;=35,L17&gt;=35)),"5/3 සමත්",IF(AND(CC17&gt;=4,CD17&gt;=1,OR(E17&gt;=20,F17&gt;=20,L17&gt;=20)),"සමත් කළ හැකි",IF(CB17=9,"W9","අසමත් ?")))))</f>
        <v/>
      </c>
      <c r="FK17" s="173" t="n">
        <v>3</v>
      </c>
      <c r="FL17" s="161" t="s">
        <v>46</v>
      </c>
      <c r="FM17" s="161"/>
      <c r="FN17" s="161" t="str">
        <f aca="false">IF(FM17="","-",(FM17/$M$95)*100)</f>
        <v>-</v>
      </c>
      <c r="FO17" s="165" t="n">
        <v>17</v>
      </c>
      <c r="FP17" s="165"/>
      <c r="FQ17" s="165" t="n">
        <v>45</v>
      </c>
      <c r="FR17" s="165" t="s">
        <v>18</v>
      </c>
      <c r="FS17" s="165"/>
      <c r="FT17" s="165"/>
      <c r="FU17" s="165" t="n">
        <v>56</v>
      </c>
      <c r="FV17" s="165" t="n">
        <v>35</v>
      </c>
      <c r="FW17" s="165" t="n">
        <v>58</v>
      </c>
      <c r="FX17" s="165" t="s">
        <v>18</v>
      </c>
      <c r="FY17" s="165" t="s">
        <v>18</v>
      </c>
      <c r="FZ17" s="165" t="s">
        <v>18</v>
      </c>
      <c r="GA17" s="165" t="n">
        <v>53</v>
      </c>
      <c r="GB17" s="165"/>
      <c r="GC17" s="165"/>
      <c r="GD17" s="165"/>
      <c r="GE17" s="165"/>
      <c r="GF17" s="165"/>
      <c r="GG17" s="165" t="s">
        <v>18</v>
      </c>
      <c r="GH17" s="165" t="s">
        <v>18</v>
      </c>
      <c r="GI17" s="165" t="n">
        <v>39</v>
      </c>
      <c r="GJ17" s="165"/>
      <c r="GK17" s="165"/>
      <c r="GL17" s="165" t="s">
        <v>18</v>
      </c>
      <c r="GM17" s="165"/>
      <c r="GN17" s="165"/>
      <c r="GO17" s="165" t="s">
        <v>18</v>
      </c>
      <c r="GP17" s="165" t="s">
        <v>18</v>
      </c>
      <c r="GQ17" s="165"/>
      <c r="GR17" s="165" t="n">
        <v>52</v>
      </c>
      <c r="GS17" s="165"/>
      <c r="GT17" s="165"/>
      <c r="GU17" s="165"/>
      <c r="GV17" s="174"/>
      <c r="GW17" s="167" t="n">
        <f aca="false">IF(FL17="","",SUM(FO17:GV17))</f>
        <v>355</v>
      </c>
      <c r="GX17" s="168" t="n">
        <f aca="false">IF(FL17="","",GW17/9)</f>
        <v>39.4444444444444</v>
      </c>
      <c r="GY17" s="169" t="n">
        <f aca="false">IF(FL17="","",IF(GW17=0,"-",RANK(GW17,$GW$15:$GW$64,0)))</f>
        <v>13</v>
      </c>
      <c r="GZ17" s="167" t="str">
        <f aca="false">IF(FO17="","",IF(FO17="-","-",IF(UPPER(FO17)="AB","+",VLOOKUP(FO17,'විෂය තොරතුරු'!$P$24:$Q$28,2))))</f>
        <v>W</v>
      </c>
      <c r="HA17" s="168" t="str">
        <f aca="false">IF(FP17="","",IF(FP17="-","-",IF(UPPER(FP17)="AB","+",VLOOKUP(FP17,'විෂය තොරතුරු'!$P$24:$Q$28,2))))</f>
        <v/>
      </c>
      <c r="HB17" s="168" t="str">
        <f aca="false">IF(FQ17="","",IF(FQ17="-","-",IF(UPPER(FQ17)="AB","+",VLOOKUP(FQ17,'විෂය තොරතුරු'!$P$24:$Q$28,2))))</f>
        <v>S</v>
      </c>
      <c r="HC17" s="168" t="str">
        <f aca="false">IF(FR17="","",IF(FR17="-","-",IF(UPPER(FR17)="AB","+",VLOOKUP(FR17,'විෂය තොරතුරු'!$P$24:$Q$28,2))))</f>
        <v>-</v>
      </c>
      <c r="HD17" s="168" t="str">
        <f aca="false">IF(FS17="","",IF(FS17="-","-",IF(UPPER(FS17)="AB","+",VLOOKUP(FS17,'විෂය තොරතුරු'!$P$24:$Q$28,2))))</f>
        <v/>
      </c>
      <c r="HE17" s="170" t="str">
        <f aca="false">IF(FT17="","",IF(FT17="-","-",IF(UPPER(FT17)="AB","+",VLOOKUP(FT17,'විෂය තොරතුරු'!$P$24:$Q$28,2))))</f>
        <v/>
      </c>
      <c r="HF17" s="171" t="str">
        <f aca="false">IF(FU17="","",IF(FU17="-","-",IF(UPPER(FU17)="AB","+",VLOOKUP(FU17,'විෂය තොරතුරු'!$P$24:$Q$28,2))))</f>
        <v>C</v>
      </c>
      <c r="HG17" s="168" t="str">
        <f aca="false">IF(FV17="","",IF(FV17="-","-",IF(UPPER(FV17)="AB","+",VLOOKUP(FV17,'විෂය තොරතුරු'!$P$24:$Q$28,2))))</f>
        <v>S</v>
      </c>
      <c r="HH17" s="168" t="str">
        <f aca="false">IF(FW17="","",IF(FW17="-","-",IF(UPPER(FW17)="AB","+",VLOOKUP(FW17,'විෂය තොරතුරු'!$P$24:$Q$28,2))))</f>
        <v>C</v>
      </c>
      <c r="HI17" s="169" t="str">
        <f aca="false">IF(FX17="","",IF(FX17="-","-",IF(UPPER(FX17)="AB","+",VLOOKUP(FX17,'විෂය තොරතුරු'!$P$24:$Q$28,2))))</f>
        <v>-</v>
      </c>
      <c r="HJ17" s="167" t="str">
        <f aca="false">IF(FY17="","",IF(FY17="-","-",IF(UPPER(FY17)="AB","+",VLOOKUP(FY17,'විෂය තොරතුරු'!$P$24:$Q$28,2))))</f>
        <v>-</v>
      </c>
      <c r="HK17" s="168" t="str">
        <f aca="false">IF(FZ17="","",IF(FZ17="-","-",IF(UPPER(FZ17)="AB","+",VLOOKUP(FZ17,'විෂය තොරතුරු'!$P$24:$Q$28,2))))</f>
        <v>-</v>
      </c>
      <c r="HL17" s="168" t="str">
        <f aca="false">IF(GA17="","",IF(GA17="-","-",IF(UPPER(GA17)="AB","+",VLOOKUP(GA17,'විෂය තොරතුරු'!$P$24:$Q$28,2))))</f>
        <v>C</v>
      </c>
      <c r="HM17" s="168" t="str">
        <f aca="false">IF(GB17="","",IF(GB17="-","-",IF(UPPER(GB17)="AB","+",VLOOKUP(GB17,'විෂය තොරතුරු'!$P$24:$Q$28,2))))</f>
        <v/>
      </c>
      <c r="HN17" s="168" t="str">
        <f aca="false">IF(GC17="","",IF(GC17="-","-",IF(UPPER(GC17)="AB","+",VLOOKUP(GC17,'විෂය තොරතුරු'!$P$24:$Q$28,2))))</f>
        <v/>
      </c>
      <c r="HO17" s="168" t="str">
        <f aca="false">IF(GD17="","",IF(GD17="-","-",IF(UPPER(GD17)="AB","+",VLOOKUP(GD17,'විෂය තොරතුරු'!$P$24:$Q$28,2))))</f>
        <v/>
      </c>
      <c r="HP17" s="168" t="str">
        <f aca="false">IF(GE17="","",IF(GE17="-","-",IF(UPPER(GE17)="AB","+",VLOOKUP(GE17,'විෂය තොරතුරු'!$P$24:$Q$28,2))))</f>
        <v/>
      </c>
      <c r="HQ17" s="170" t="str">
        <f aca="false">IF(GF17="","",IF(GF17="-","-",IF(UPPER(GF17)="AB","+",VLOOKUP(GF17,'විෂය තොරතුරු'!$P$24:$Q$28,2))))</f>
        <v/>
      </c>
      <c r="HR17" s="171" t="str">
        <f aca="false">IF(GG17="","",IF(GG17="-","-",IF(UPPER(GG17)="AB","+",VLOOKUP(GG17,'විෂය තොරතුරු'!$P$24:$Q$28,2))))</f>
        <v>-</v>
      </c>
      <c r="HS17" s="168" t="str">
        <f aca="false">IF(GH17="","",IF(GH17="-","-",IF(UPPER(GH17)="AB","+",VLOOKUP(GH17,'විෂය තොරතුරු'!$P$24:$Q$28,2))))</f>
        <v>-</v>
      </c>
      <c r="HT17" s="168" t="str">
        <f aca="false">IF(GI17="","",IF(GI17="-","-",IF(UPPER(GI17)="AB","+",VLOOKUP(GI17,'විෂය තොරතුරු'!$P$24:$Q$28,2))))</f>
        <v>S</v>
      </c>
      <c r="HU17" s="168" t="str">
        <f aca="false">IF(GJ17="","",IF(GJ17="-","-",IF(UPPER(GJ17)="AB","+",VLOOKUP(GJ17,'විෂය තොරතුරු'!$P$24:$Q$28,2))))</f>
        <v/>
      </c>
      <c r="HV17" s="168" t="str">
        <f aca="false">IF(GK17="","",IF(GK17="-","-",IF(UPPER(GK17)="AB","+",VLOOKUP(GK17,'විෂය තොරතුරු'!$P$24:$Q$28,2))))</f>
        <v/>
      </c>
      <c r="HW17" s="168" t="str">
        <f aca="false">IF(GL17="","",IF(GL17="-","-",IF(UPPER(GL17)="AB","+",VLOOKUP(GL17,'විෂය තොරතුරු'!$P$24:$Q$28,2))))</f>
        <v>-</v>
      </c>
      <c r="HX17" s="168" t="str">
        <f aca="false">IF(GM17="","",IF(GM17="-","-",IF(UPPER(GM17)="AB","+",VLOOKUP(GM17,'විෂය තොරතුරු'!$P$24:$Q$28,2))))</f>
        <v/>
      </c>
      <c r="HY17" s="169" t="str">
        <f aca="false">IF(GN17="","",IF(GN17="-","-",IF(UPPER(GN17)="AB","+",VLOOKUP(GN17,'විෂය තොරතුරු'!$P$24:$Q$28,2))))</f>
        <v/>
      </c>
      <c r="HZ17" s="171" t="str">
        <f aca="false">IF(GO17="","",IF(GO17="-","-",IF(UPPER(GO17)="AB","+",VLOOKUP(GO17,'විෂය තොරතුරු'!$P$24:$Q$28,2))))</f>
        <v>-</v>
      </c>
      <c r="IA17" s="168" t="str">
        <f aca="false">IF(GP17="","",IF(GP17="-","-",IF(UPPER(GP17)="AB","+",VLOOKUP(GP17,'විෂය තොරතුරු'!$P$24:$Q$28,2))))</f>
        <v>-</v>
      </c>
      <c r="IB17" s="168" t="str">
        <f aca="false">IF(GQ17="","",IF(GQ17="-","-",IF(UPPER(GQ17)="AB","+",VLOOKUP(GQ17,'විෂය තොරතුරු'!$P$24:$Q$28,2))))</f>
        <v/>
      </c>
      <c r="IC17" s="168" t="str">
        <f aca="false">IF(GR17="","",IF(GR17="-","-",IF(UPPER(GR17)="AB","+",VLOOKUP(GR17,'විෂය තොරතුරු'!$P$24:$Q$28,2))))</f>
        <v>C</v>
      </c>
      <c r="ID17" s="168" t="str">
        <f aca="false">IF(GS17="","",IF(GS17="-","-",IF(UPPER(GS17)="AB","+",VLOOKUP(GS17,'විෂය තොරතුරු'!$P$24:$Q$28,2))))</f>
        <v/>
      </c>
      <c r="IE17" s="168" t="str">
        <f aca="false">IF(GT17="","",IF(GT17="-","-",IF(UPPER(GT17)="AB","+",VLOOKUP(GT17,'විෂය තොරතුරු'!$P$24:$Q$28,2))))</f>
        <v/>
      </c>
      <c r="IF17" s="168" t="str">
        <f aca="false">IF(GU17="","",IF(GU17="-","-",IF(UPPER(GU17)="AB","+",VLOOKUP(GU17,'විෂය තොරතුරු'!$P$24:$Q$28,2))))</f>
        <v/>
      </c>
      <c r="IG17" s="169" t="str">
        <f aca="false">IF(GV17="","",IF(GV17="-","-",IF(UPPER(GV17)="AB","+",VLOOKUP(GV17,'විෂය තොරතුරු'!$P$24:$Q$28,2))))</f>
        <v/>
      </c>
      <c r="IH17" s="171" t="n">
        <f aca="false">IF($FL17="","",COUNTIF($GZ17:$IG17,"A"))</f>
        <v>0</v>
      </c>
      <c r="II17" s="171" t="n">
        <f aca="false">IF($FL17="","",COUNTIF($GZ17:$IG17,"B"))</f>
        <v>0</v>
      </c>
      <c r="IJ17" s="171" t="n">
        <f aca="false">IF($FL17="","",COUNTIF($GZ17:$IG17,"C"))</f>
        <v>4</v>
      </c>
      <c r="IK17" s="171" t="n">
        <f aca="false">IF($FL17="","",COUNTIF($GZ17:$IG17,"S"))</f>
        <v>3</v>
      </c>
      <c r="IL17" s="171" t="n">
        <f aca="false">IF($FL17="","",COUNTIF($GZ17:$IG17,"W"))</f>
        <v>1</v>
      </c>
      <c r="IM17" s="171" t="n">
        <f aca="false">IF(FL17="","",SUM(IH17:IK17))</f>
        <v>7</v>
      </c>
      <c r="IN17" s="169" t="n">
        <f aca="false">IF(FL17="","",SUM(IH17:IJ17))</f>
        <v>4</v>
      </c>
      <c r="IO17" s="172" t="str">
        <f aca="false">IF(FL17="","",IF(AND(IM17&gt;=6,IN17&gt;=3,OR(FO17&gt;=35,FP17&gt;=35),FV17&gt;=35),"6/3 සමත්",IF(AND(IM17&gt;=5,IN17&gt;=3,OR(FO17&gt;=35,FP17&gt;=35,FV17&gt;=35)),"5/3 සමත්",IF(AND(IM17&gt;=4,IN17&gt;=1,OR(FO17&gt;=20,FP17&gt;=20,FV17&gt;=20)),"සමත් කළ හැකි",IF(IL17=9,"W9","අසමත් ?")))))</f>
        <v>5/3 සමත්</v>
      </c>
    </row>
    <row r="18" customFormat="false" ht="13.8" hidden="false" customHeight="false" outlineLevel="0" collapsed="false">
      <c r="A18" s="160" t="n">
        <v>4</v>
      </c>
      <c r="B18" s="161"/>
      <c r="C18" s="161"/>
      <c r="D18" s="162"/>
      <c r="E18" s="183"/>
      <c r="F18" s="181"/>
      <c r="G18" s="183"/>
      <c r="H18" s="180"/>
      <c r="I18" s="180"/>
      <c r="J18" s="181"/>
      <c r="K18" s="183"/>
      <c r="L18" s="180"/>
      <c r="M18" s="180"/>
      <c r="N18" s="181"/>
      <c r="O18" s="183"/>
      <c r="P18" s="180"/>
      <c r="Q18" s="180"/>
      <c r="R18" s="180"/>
      <c r="S18" s="180"/>
      <c r="T18" s="180"/>
      <c r="U18" s="180"/>
      <c r="V18" s="181"/>
      <c r="W18" s="183"/>
      <c r="X18" s="180"/>
      <c r="Y18" s="180"/>
      <c r="Z18" s="180"/>
      <c r="AA18" s="180"/>
      <c r="AB18" s="180"/>
      <c r="AC18" s="180"/>
      <c r="AD18" s="181"/>
      <c r="AE18" s="183"/>
      <c r="AF18" s="180"/>
      <c r="AG18" s="180"/>
      <c r="AH18" s="180"/>
      <c r="AI18" s="180"/>
      <c r="AJ18" s="180"/>
      <c r="AK18" s="180"/>
      <c r="AL18" s="166"/>
      <c r="AM18" s="167" t="str">
        <f aca="false">IF(B18="","",SUM(E18:AL18))</f>
        <v/>
      </c>
      <c r="AN18" s="168" t="str">
        <f aca="false">IF(B18="","",AM18/9)</f>
        <v/>
      </c>
      <c r="AO18" s="169" t="str">
        <f aca="false">IF(B18="","",IF(AM18=0,"-",RANK(AM18,$AM$15:$AM$64,0)))</f>
        <v/>
      </c>
      <c r="AP18" s="167" t="str">
        <f aca="false">IF(E18="","",IF(E18="-","-",IF(UPPER(E18)="AB","+",VLOOKUP(E18,'විෂය තොරතුරු'!$P$24:$Q$28,2))))</f>
        <v/>
      </c>
      <c r="AQ18" s="168" t="str">
        <f aca="false">IF(F18="","",IF(F18="-","-",IF(UPPER(F18)="AB","+",VLOOKUP(F18,'විෂය තොරතුරු'!$P$24:$Q$28,2))))</f>
        <v/>
      </c>
      <c r="AR18" s="168" t="str">
        <f aca="false">IF(G18="","",IF(G18="-","-",IF(UPPER(G18)="AB","+",VLOOKUP(G18,'විෂය තොරතුරු'!$P$24:$Q$28,2))))</f>
        <v/>
      </c>
      <c r="AS18" s="168" t="str">
        <f aca="false">IF(H18="","",IF(H18="-","-",IF(UPPER(H18)="AB","+",VLOOKUP(H18,'විෂය තොරතුරු'!$P$24:$Q$28,2))))</f>
        <v/>
      </c>
      <c r="AT18" s="168" t="str">
        <f aca="false">IF(I18="","",IF(I18="-","-",IF(UPPER(I18)="AB","+",VLOOKUP(I18,'විෂය තොරතුරු'!$P$24:$Q$28,2))))</f>
        <v/>
      </c>
      <c r="AU18" s="170" t="str">
        <f aca="false">IF(J18="","",IF(J18="-","-",IF(UPPER(J18)="AB","+",VLOOKUP(J18,'විෂය තොරතුරු'!$P$24:$Q$28,2))))</f>
        <v/>
      </c>
      <c r="AV18" s="171" t="str">
        <f aca="false">IF(K18="","",IF(K18="-","-",IF(UPPER(K18)="AB","+",VLOOKUP(K18,'විෂය තොරතුරු'!$P$24:$Q$28,2))))</f>
        <v/>
      </c>
      <c r="AW18" s="168" t="str">
        <f aca="false">IF(L18="","",IF(L18="-","-",IF(UPPER(L18)="AB","+",VLOOKUP(L18,'විෂය තොරතුරු'!$P$24:$Q$28,2))))</f>
        <v/>
      </c>
      <c r="AX18" s="168" t="str">
        <f aca="false">IF(M18="","",IF(M18="-","-",IF(UPPER(M18)="AB","+",VLOOKUP(M18,'විෂය තොරතුරු'!$P$24:$Q$28,2))))</f>
        <v/>
      </c>
      <c r="AY18" s="169" t="str">
        <f aca="false">IF(N18="","",IF(N18="-","-",IF(UPPER(N18)="AB","+",VLOOKUP(N18,'විෂය තොරතුරු'!$P$24:$Q$28,2))))</f>
        <v/>
      </c>
      <c r="AZ18" s="167" t="str">
        <f aca="false">IF(O18="","",IF(O18="-","-",IF(UPPER(O18)="AB","+",VLOOKUP(O18,'විෂය තොරතුරු'!$P$24:$Q$28,2))))</f>
        <v/>
      </c>
      <c r="BA18" s="168" t="str">
        <f aca="false">IF(P18="","",IF(P18="-","-",IF(UPPER(P18)="AB","+",VLOOKUP(P18,'විෂය තොරතුරු'!$P$24:$Q$28,2))))</f>
        <v/>
      </c>
      <c r="BB18" s="168" t="str">
        <f aca="false">IF(Q18="","",IF(Q18="-","-",IF(UPPER(Q18)="AB","+",VLOOKUP(Q18,'විෂය තොරතුරු'!$P$24:$Q$28,2))))</f>
        <v/>
      </c>
      <c r="BC18" s="168" t="str">
        <f aca="false">IF(R18="","",IF(R18="-","-",IF(UPPER(R18)="AB","+",VLOOKUP(R18,'විෂය තොරතුරු'!$P$24:$Q$28,2))))</f>
        <v/>
      </c>
      <c r="BD18" s="168" t="str">
        <f aca="false">IF(S18="","",IF(S18="-","-",IF(UPPER(S18)="AB","+",VLOOKUP(S18,'විෂය තොරතුරු'!$P$24:$Q$28,2))))</f>
        <v/>
      </c>
      <c r="BE18" s="168" t="str">
        <f aca="false">IF(T18="","",IF(T18="-","-",IF(UPPER(T18)="AB","+",VLOOKUP(T18,'විෂය තොරතුරු'!$P$24:$Q$28,2))))</f>
        <v/>
      </c>
      <c r="BF18" s="168" t="str">
        <f aca="false">IF(U18="","",IF(U18="-","-",IF(UPPER(U18)="AB","+",VLOOKUP(U18,'විෂය තොරතුරු'!$P$24:$Q$28,2))))</f>
        <v/>
      </c>
      <c r="BG18" s="170" t="str">
        <f aca="false">IF(V18="","",IF(V18="-","-",IF(UPPER(V18)="AB","+",VLOOKUP(V18,'විෂය තොරතුරු'!$P$24:$Q$28,2))))</f>
        <v/>
      </c>
      <c r="BH18" s="171" t="str">
        <f aca="false">IF(W18="","",IF(W18="-","-",IF(UPPER(W18)="AB","+",VLOOKUP(W18,'විෂය තොරතුරු'!$P$24:$Q$28,2))))</f>
        <v/>
      </c>
      <c r="BI18" s="168" t="str">
        <f aca="false">IF(X18="","",IF(X18="-","-",IF(UPPER(X18)="AB","+",VLOOKUP(X18,'විෂය තොරතුරු'!$P$24:$Q$28,2))))</f>
        <v/>
      </c>
      <c r="BJ18" s="168" t="str">
        <f aca="false">IF(Y18="","",IF(Y18="-","-",IF(UPPER(Y18)="AB","+",VLOOKUP(Y18,'විෂය තොරතුරු'!$P$24:$Q$28,2))))</f>
        <v/>
      </c>
      <c r="BK18" s="168" t="str">
        <f aca="false">IF(Z18="","",IF(Z18="-","-",IF(UPPER(Z18)="AB","+",VLOOKUP(Z18,'විෂය තොරතුරු'!$P$24:$Q$28,2))))</f>
        <v/>
      </c>
      <c r="BL18" s="168" t="str">
        <f aca="false">IF(AA18="","",IF(AA18="-","-",IF(UPPER(AA18)="AB","+",VLOOKUP(AA18,'විෂය තොරතුරු'!$P$24:$Q$28,2))))</f>
        <v/>
      </c>
      <c r="BM18" s="168" t="str">
        <f aca="false">IF(AB18="","",IF(AB18="-","-",IF(UPPER(AB18)="AB","+",VLOOKUP(AB18,'විෂය තොරතුරු'!$P$24:$Q$28,2))))</f>
        <v/>
      </c>
      <c r="BN18" s="168" t="str">
        <f aca="false">IF(AC18="","",IF(AC18="-","-",IF(UPPER(AC18)="AB","+",VLOOKUP(AC18,'විෂය තොරතුරු'!$P$24:$Q$28,2))))</f>
        <v/>
      </c>
      <c r="BO18" s="169" t="str">
        <f aca="false">IF(AD18="","",IF(AD18="-","-",IF(UPPER(AD18)="AB","+",VLOOKUP(AD18,'විෂය තොරතුරු'!$P$24:$Q$28,2))))</f>
        <v/>
      </c>
      <c r="BP18" s="171" t="str">
        <f aca="false">IF(AE18="","",IF(AE18="-","-",IF(UPPER(AE18)="AB","+",VLOOKUP(AE18,'විෂය තොරතුරු'!$P$24:$Q$28,2))))</f>
        <v/>
      </c>
      <c r="BQ18" s="168" t="str">
        <f aca="false">IF(AF18="","",IF(AF18="-","-",IF(UPPER(AF18)="AB","+",VLOOKUP(AF18,'විෂය තොරතුරු'!$P$24:$Q$28,2))))</f>
        <v/>
      </c>
      <c r="BR18" s="168" t="str">
        <f aca="false">IF(AG18="","",IF(AG18="-","-",IF(UPPER(AG18)="AB","+",VLOOKUP(AG18,'විෂය තොරතුරු'!$P$24:$Q$28,2))))</f>
        <v/>
      </c>
      <c r="BS18" s="168" t="str">
        <f aca="false">IF(AH18="","",IF(AH18="-","-",IF(UPPER(AH18)="AB","+",VLOOKUP(AH18,'විෂය තොරතුරු'!$P$24:$Q$28,2))))</f>
        <v/>
      </c>
      <c r="BT18" s="168" t="str">
        <f aca="false">IF(AI18="","",IF(AI18="-","-",IF(UPPER(AI18)="AB","+",VLOOKUP(AI18,'විෂය තොරතුරු'!$P$24:$Q$28,2))))</f>
        <v/>
      </c>
      <c r="BU18" s="168" t="str">
        <f aca="false">IF(AJ18="","",IF(AJ18="-","-",IF(UPPER(AJ18)="AB","+",VLOOKUP(AJ18,'විෂය තොරතුරු'!$P$24:$Q$28,2))))</f>
        <v/>
      </c>
      <c r="BV18" s="168" t="str">
        <f aca="false">IF(AK18="","",IF(AK18="-","-",IF(UPPER(AK18)="AB","+",VLOOKUP(AK18,'විෂය තොරතුරු'!$P$24:$Q$28,2))))</f>
        <v/>
      </c>
      <c r="BW18" s="169" t="str">
        <f aca="false">IF(AL18="","",IF(AL18="-","-",IF(UPPER(AL18)="AB","+",VLOOKUP(AL18,'විෂය තොරතුරු'!$P$24:$Q$28,2))))</f>
        <v/>
      </c>
      <c r="BX18" s="171" t="str">
        <f aca="false">IF($B18="","",COUNTIF($AP18:$BW18,"A"))</f>
        <v/>
      </c>
      <c r="BY18" s="168" t="str">
        <f aca="false">IF($B18="","",COUNTIF($AP18:$BW18,"B"))</f>
        <v/>
      </c>
      <c r="BZ18" s="168" t="str">
        <f aca="false">IF($B18="","",COUNTIF($AP18:$BW18,"C"))</f>
        <v/>
      </c>
      <c r="CA18" s="168" t="str">
        <f aca="false">IF($B18="","",COUNTIF($AP18:$BW18,"S"))</f>
        <v/>
      </c>
      <c r="CB18" s="169" t="str">
        <f aca="false">IF($B18="","",COUNTIF($AP18:$BW18,"W"))</f>
        <v/>
      </c>
      <c r="CC18" s="171" t="str">
        <f aca="false">IF(B18="","",SUM(BX18:CA18))</f>
        <v/>
      </c>
      <c r="CD18" s="169" t="str">
        <f aca="false">IF(B18="","",SUM(BX18:BZ18))</f>
        <v/>
      </c>
      <c r="CE18" s="172" t="str">
        <f aca="false">IF(B18="","",IF(AND(CC18&gt;=6,CD18&gt;=3,OR(E18&gt;=35,F18&gt;=35),L18&gt;=35),"6/3 සමත්",IF(AND(CC18&gt;=5,CD18&gt;=3,OR(E18&gt;=35,F18&gt;=35,L18&gt;=35)),"5/3 සමත්",IF(AND(CC18&gt;=4,CD18&gt;=1,OR(E18&gt;=20,F18&gt;=20,L18&gt;=20)),"සමත් කළ හැකි",IF(CB18=9,"W9","අසමත් ?")))))</f>
        <v/>
      </c>
      <c r="FK18" s="173" t="n">
        <v>4</v>
      </c>
      <c r="FL18" s="161" t="s">
        <v>47</v>
      </c>
      <c r="FM18" s="161"/>
      <c r="FN18" s="161" t="str">
        <f aca="false">IF(FM18="","-",(FM18/$M$95)*100)</f>
        <v>-</v>
      </c>
      <c r="FO18" s="165" t="n">
        <v>34</v>
      </c>
      <c r="FP18" s="165"/>
      <c r="FQ18" s="165" t="n">
        <v>32</v>
      </c>
      <c r="FR18" s="165" t="s">
        <v>18</v>
      </c>
      <c r="FS18" s="165"/>
      <c r="FT18" s="165"/>
      <c r="FU18" s="165" t="n">
        <v>6</v>
      </c>
      <c r="FV18" s="165" t="n">
        <v>7</v>
      </c>
      <c r="FW18" s="165" t="n">
        <v>16</v>
      </c>
      <c r="FX18" s="165" t="n">
        <v>23</v>
      </c>
      <c r="FY18" s="165" t="s">
        <v>18</v>
      </c>
      <c r="FZ18" s="165" t="n">
        <v>25</v>
      </c>
      <c r="GA18" s="165" t="s">
        <v>18</v>
      </c>
      <c r="GB18" s="165"/>
      <c r="GC18" s="165"/>
      <c r="GD18" s="165"/>
      <c r="GE18" s="165"/>
      <c r="GF18" s="165"/>
      <c r="GG18" s="165" t="s">
        <v>18</v>
      </c>
      <c r="GH18" s="165" t="n">
        <v>18</v>
      </c>
      <c r="GI18" s="165" t="s">
        <v>18</v>
      </c>
      <c r="GJ18" s="165"/>
      <c r="GK18" s="165"/>
      <c r="GL18" s="165" t="s">
        <v>18</v>
      </c>
      <c r="GM18" s="165"/>
      <c r="GN18" s="165"/>
      <c r="GO18" s="165" t="s">
        <v>18</v>
      </c>
      <c r="GP18" s="165" t="n">
        <v>17</v>
      </c>
      <c r="GQ18" s="165"/>
      <c r="GR18" s="165" t="s">
        <v>18</v>
      </c>
      <c r="GS18" s="165"/>
      <c r="GT18" s="165"/>
      <c r="GU18" s="165"/>
      <c r="GV18" s="174"/>
      <c r="GW18" s="167" t="n">
        <f aca="false">IF(FL18="","",SUM(FO18:GV18))</f>
        <v>178</v>
      </c>
      <c r="GX18" s="168" t="n">
        <f aca="false">IF(FL18="","",GW18/9)</f>
        <v>19.7777777777778</v>
      </c>
      <c r="GY18" s="169" t="n">
        <f aca="false">IF(FL18="","",IF(GW18=0,"-",RANK(GW18,$GW$15:$GW$64,0)))</f>
        <v>36</v>
      </c>
      <c r="GZ18" s="167" t="str">
        <f aca="false">IF(FO18="","",IF(FO18="-","-",IF(UPPER(FO18)="AB","+",VLOOKUP(FO18,'විෂය තොරතුරු'!$P$24:$Q$28,2))))</f>
        <v>W</v>
      </c>
      <c r="HA18" s="168" t="str">
        <f aca="false">IF(FP18="","",IF(FP18="-","-",IF(UPPER(FP18)="AB","+",VLOOKUP(FP18,'විෂය තොරතුරු'!$P$24:$Q$28,2))))</f>
        <v/>
      </c>
      <c r="HB18" s="168" t="str">
        <f aca="false">IF(FQ18="","",IF(FQ18="-","-",IF(UPPER(FQ18)="AB","+",VLOOKUP(FQ18,'විෂය තොරතුරු'!$P$24:$Q$28,2))))</f>
        <v>W</v>
      </c>
      <c r="HC18" s="168" t="str">
        <f aca="false">IF(FR18="","",IF(FR18="-","-",IF(UPPER(FR18)="AB","+",VLOOKUP(FR18,'විෂය තොරතුරු'!$P$24:$Q$28,2))))</f>
        <v>-</v>
      </c>
      <c r="HD18" s="168" t="str">
        <f aca="false">IF(FS18="","",IF(FS18="-","-",IF(UPPER(FS18)="AB","+",VLOOKUP(FS18,'විෂය තොරතුරු'!$P$24:$Q$28,2))))</f>
        <v/>
      </c>
      <c r="HE18" s="170" t="str">
        <f aca="false">IF(FT18="","",IF(FT18="-","-",IF(UPPER(FT18)="AB","+",VLOOKUP(FT18,'විෂය තොරතුරු'!$P$24:$Q$28,2))))</f>
        <v/>
      </c>
      <c r="HF18" s="171" t="str">
        <f aca="false">IF(FU18="","",IF(FU18="-","-",IF(UPPER(FU18)="AB","+",VLOOKUP(FU18,'විෂය තොරතුරු'!$P$24:$Q$28,2))))</f>
        <v>W</v>
      </c>
      <c r="HG18" s="168" t="str">
        <f aca="false">IF(FV18="","",IF(FV18="-","-",IF(UPPER(FV18)="AB","+",VLOOKUP(FV18,'විෂය තොරතුරු'!$P$24:$Q$28,2))))</f>
        <v>W</v>
      </c>
      <c r="HH18" s="168" t="str">
        <f aca="false">IF(FW18="","",IF(FW18="-","-",IF(UPPER(FW18)="AB","+",VLOOKUP(FW18,'විෂය තොරතුරු'!$P$24:$Q$28,2))))</f>
        <v>W</v>
      </c>
      <c r="HI18" s="169" t="str">
        <f aca="false">IF(FX18="","",IF(FX18="-","-",IF(UPPER(FX18)="AB","+",VLOOKUP(FX18,'විෂය තොරතුරු'!$P$24:$Q$28,2))))</f>
        <v>W</v>
      </c>
      <c r="HJ18" s="167" t="str">
        <f aca="false">IF(FY18="","",IF(FY18="-","-",IF(UPPER(FY18)="AB","+",VLOOKUP(FY18,'විෂය තොරතුරු'!$P$24:$Q$28,2))))</f>
        <v>-</v>
      </c>
      <c r="HK18" s="168" t="str">
        <f aca="false">IF(FZ18="","",IF(FZ18="-","-",IF(UPPER(FZ18)="AB","+",VLOOKUP(FZ18,'විෂය තොරතුරු'!$P$24:$Q$28,2))))</f>
        <v>W</v>
      </c>
      <c r="HL18" s="168" t="str">
        <f aca="false">IF(GA18="","",IF(GA18="-","-",IF(UPPER(GA18)="AB","+",VLOOKUP(GA18,'විෂය තොරතුරු'!$P$24:$Q$28,2))))</f>
        <v>-</v>
      </c>
      <c r="HM18" s="168" t="str">
        <f aca="false">IF(GB18="","",IF(GB18="-","-",IF(UPPER(GB18)="AB","+",VLOOKUP(GB18,'විෂය තොරතුරු'!$P$24:$Q$28,2))))</f>
        <v/>
      </c>
      <c r="HN18" s="168" t="str">
        <f aca="false">IF(GC18="","",IF(GC18="-","-",IF(UPPER(GC18)="AB","+",VLOOKUP(GC18,'විෂය තොරතුරු'!$P$24:$Q$28,2))))</f>
        <v/>
      </c>
      <c r="HO18" s="168" t="str">
        <f aca="false">IF(GD18="","",IF(GD18="-","-",IF(UPPER(GD18)="AB","+",VLOOKUP(GD18,'විෂය තොරතුරු'!$P$24:$Q$28,2))))</f>
        <v/>
      </c>
      <c r="HP18" s="168" t="str">
        <f aca="false">IF(GE18="","",IF(GE18="-","-",IF(UPPER(GE18)="AB","+",VLOOKUP(GE18,'විෂය තොරතුරු'!$P$24:$Q$28,2))))</f>
        <v/>
      </c>
      <c r="HQ18" s="170" t="str">
        <f aca="false">IF(GF18="","",IF(GF18="-","-",IF(UPPER(GF18)="AB","+",VLOOKUP(GF18,'විෂය තොරතුරු'!$P$24:$Q$28,2))))</f>
        <v/>
      </c>
      <c r="HR18" s="171" t="str">
        <f aca="false">IF(GG18="","",IF(GG18="-","-",IF(UPPER(GG18)="AB","+",VLOOKUP(GG18,'විෂය තොරතුරු'!$P$24:$Q$28,2))))</f>
        <v>-</v>
      </c>
      <c r="HS18" s="168" t="str">
        <f aca="false">IF(GH18="","",IF(GH18="-","-",IF(UPPER(GH18)="AB","+",VLOOKUP(GH18,'විෂය තොරතුරු'!$P$24:$Q$28,2))))</f>
        <v>W</v>
      </c>
      <c r="HT18" s="168" t="str">
        <f aca="false">IF(GI18="","",IF(GI18="-","-",IF(UPPER(GI18)="AB","+",VLOOKUP(GI18,'විෂය තොරතුරු'!$P$24:$Q$28,2))))</f>
        <v>-</v>
      </c>
      <c r="HU18" s="168" t="str">
        <f aca="false">IF(GJ18="","",IF(GJ18="-","-",IF(UPPER(GJ18)="AB","+",VLOOKUP(GJ18,'විෂය තොරතුරු'!$P$24:$Q$28,2))))</f>
        <v/>
      </c>
      <c r="HV18" s="168" t="str">
        <f aca="false">IF(GK18="","",IF(GK18="-","-",IF(UPPER(GK18)="AB","+",VLOOKUP(GK18,'විෂය තොරතුරු'!$P$24:$Q$28,2))))</f>
        <v/>
      </c>
      <c r="HW18" s="168" t="str">
        <f aca="false">IF(GL18="","",IF(GL18="-","-",IF(UPPER(GL18)="AB","+",VLOOKUP(GL18,'විෂය තොරතුරු'!$P$24:$Q$28,2))))</f>
        <v>-</v>
      </c>
      <c r="HX18" s="168" t="str">
        <f aca="false">IF(GM18="","",IF(GM18="-","-",IF(UPPER(GM18)="AB","+",VLOOKUP(GM18,'විෂය තොරතුරු'!$P$24:$Q$28,2))))</f>
        <v/>
      </c>
      <c r="HY18" s="169" t="str">
        <f aca="false">IF(GN18="","",IF(GN18="-","-",IF(UPPER(GN18)="AB","+",VLOOKUP(GN18,'විෂය තොරතුරු'!$P$24:$Q$28,2))))</f>
        <v/>
      </c>
      <c r="HZ18" s="171" t="str">
        <f aca="false">IF(GO18="","",IF(GO18="-","-",IF(UPPER(GO18)="AB","+",VLOOKUP(GO18,'විෂය තොරතුරු'!$P$24:$Q$28,2))))</f>
        <v>-</v>
      </c>
      <c r="IA18" s="168" t="str">
        <f aca="false">IF(GP18="","",IF(GP18="-","-",IF(UPPER(GP18)="AB","+",VLOOKUP(GP18,'විෂය තොරතුරු'!$P$24:$Q$28,2))))</f>
        <v>W</v>
      </c>
      <c r="IB18" s="168" t="str">
        <f aca="false">IF(GQ18="","",IF(GQ18="-","-",IF(UPPER(GQ18)="AB","+",VLOOKUP(GQ18,'විෂය තොරතුරු'!$P$24:$Q$28,2))))</f>
        <v/>
      </c>
      <c r="IC18" s="168" t="str">
        <f aca="false">IF(GR18="","",IF(GR18="-","-",IF(UPPER(GR18)="AB","+",VLOOKUP(GR18,'විෂය තොරතුරු'!$P$24:$Q$28,2))))</f>
        <v>-</v>
      </c>
      <c r="ID18" s="168" t="str">
        <f aca="false">IF(GS18="","",IF(GS18="-","-",IF(UPPER(GS18)="AB","+",VLOOKUP(GS18,'විෂය තොරතුරු'!$P$24:$Q$28,2))))</f>
        <v/>
      </c>
      <c r="IE18" s="168" t="str">
        <f aca="false">IF(GT18="","",IF(GT18="-","-",IF(UPPER(GT18)="AB","+",VLOOKUP(GT18,'විෂය තොරතුරු'!$P$24:$Q$28,2))))</f>
        <v/>
      </c>
      <c r="IF18" s="168" t="str">
        <f aca="false">IF(GU18="","",IF(GU18="-","-",IF(UPPER(GU18)="AB","+",VLOOKUP(GU18,'විෂය තොරතුරු'!$P$24:$Q$28,2))))</f>
        <v/>
      </c>
      <c r="IG18" s="169" t="str">
        <f aca="false">IF(GV18="","",IF(GV18="-","-",IF(UPPER(GV18)="AB","+",VLOOKUP(GV18,'විෂය තොරතුරු'!$P$24:$Q$28,2))))</f>
        <v/>
      </c>
      <c r="IH18" s="171" t="n">
        <f aca="false">IF($FL18="","",COUNTIF($GZ18:$IG18,"A"))</f>
        <v>0</v>
      </c>
      <c r="II18" s="171" t="n">
        <f aca="false">IF($FL18="","",COUNTIF($GZ18:$IG18,"B"))</f>
        <v>0</v>
      </c>
      <c r="IJ18" s="171" t="n">
        <f aca="false">IF($FL18="","",COUNTIF($GZ18:$IG18,"C"))</f>
        <v>0</v>
      </c>
      <c r="IK18" s="171" t="n">
        <f aca="false">IF($FL18="","",COUNTIF($GZ18:$IG18,"S"))</f>
        <v>0</v>
      </c>
      <c r="IL18" s="171" t="n">
        <f aca="false">IF($FL18="","",COUNTIF($GZ18:$IG18,"W"))</f>
        <v>9</v>
      </c>
      <c r="IM18" s="171" t="n">
        <f aca="false">IF(FL18="","",SUM(IH18:IK18))</f>
        <v>0</v>
      </c>
      <c r="IN18" s="169" t="n">
        <f aca="false">IF(FL18="","",SUM(IH18:IJ18))</f>
        <v>0</v>
      </c>
      <c r="IO18" s="172" t="str">
        <f aca="false">IF(FL18="","",IF(AND(IM18&gt;=6,IN18&gt;=3,OR(FO18&gt;=35,FP18&gt;=35),FV18&gt;=35),"6/3 සමත්",IF(AND(IM18&gt;=5,IN18&gt;=3,OR(FO18&gt;=35,FP18&gt;=35,FV18&gt;=35)),"5/3 සමත්",IF(AND(IM18&gt;=4,IN18&gt;=1,OR(FO18&gt;=20,FP18&gt;=20,FV18&gt;=20)),"සමත් කළ හැකි",IF(IL18=9,"W9","අසමත් ?")))))</f>
        <v>W9</v>
      </c>
    </row>
    <row r="19" customFormat="false" ht="13.8" hidden="false" customHeight="false" outlineLevel="0" collapsed="false">
      <c r="A19" s="160" t="n">
        <v>5</v>
      </c>
      <c r="B19" s="161"/>
      <c r="C19" s="161"/>
      <c r="D19" s="162"/>
      <c r="E19" s="183"/>
      <c r="F19" s="181"/>
      <c r="G19" s="183"/>
      <c r="H19" s="180"/>
      <c r="I19" s="180"/>
      <c r="J19" s="181"/>
      <c r="K19" s="183"/>
      <c r="L19" s="180"/>
      <c r="M19" s="180"/>
      <c r="N19" s="181"/>
      <c r="O19" s="183"/>
      <c r="P19" s="180"/>
      <c r="Q19" s="180"/>
      <c r="R19" s="180"/>
      <c r="S19" s="180"/>
      <c r="T19" s="180"/>
      <c r="U19" s="180"/>
      <c r="V19" s="181"/>
      <c r="W19" s="183"/>
      <c r="X19" s="180"/>
      <c r="Y19" s="180"/>
      <c r="Z19" s="180"/>
      <c r="AA19" s="180"/>
      <c r="AB19" s="180"/>
      <c r="AC19" s="180"/>
      <c r="AD19" s="181"/>
      <c r="AE19" s="183"/>
      <c r="AF19" s="180"/>
      <c r="AG19" s="180"/>
      <c r="AH19" s="180"/>
      <c r="AI19" s="180"/>
      <c r="AJ19" s="180"/>
      <c r="AK19" s="180"/>
      <c r="AL19" s="166"/>
      <c r="AM19" s="167" t="str">
        <f aca="false">IF(B19="","",SUM(E19:AL19))</f>
        <v/>
      </c>
      <c r="AN19" s="168" t="str">
        <f aca="false">IF(B19="","",AM19/9)</f>
        <v/>
      </c>
      <c r="AO19" s="169" t="str">
        <f aca="false">IF(B19="","",IF(AM19=0,"-",RANK(AM19,$AM$15:$AM$64,0)))</f>
        <v/>
      </c>
      <c r="AP19" s="167" t="str">
        <f aca="false">IF(E19="","",IF(E19="-","-",IF(UPPER(E19)="AB","+",VLOOKUP(E19,'විෂය තොරතුරු'!$P$24:$Q$28,2))))</f>
        <v/>
      </c>
      <c r="AQ19" s="168" t="str">
        <f aca="false">IF(F19="","",IF(F19="-","-",IF(UPPER(F19)="AB","+",VLOOKUP(F19,'විෂය තොරතුරු'!$P$24:$Q$28,2))))</f>
        <v/>
      </c>
      <c r="AR19" s="168" t="str">
        <f aca="false">IF(G19="","",IF(G19="-","-",IF(UPPER(G19)="AB","+",VLOOKUP(G19,'විෂය තොරතුරු'!$P$24:$Q$28,2))))</f>
        <v/>
      </c>
      <c r="AS19" s="168" t="str">
        <f aca="false">IF(H19="","",IF(H19="-","-",IF(UPPER(H19)="AB","+",VLOOKUP(H19,'විෂය තොරතුරු'!$P$24:$Q$28,2))))</f>
        <v/>
      </c>
      <c r="AT19" s="168" t="str">
        <f aca="false">IF(I19="","",IF(I19="-","-",IF(UPPER(I19)="AB","+",VLOOKUP(I19,'විෂය තොරතුරු'!$P$24:$Q$28,2))))</f>
        <v/>
      </c>
      <c r="AU19" s="170" t="str">
        <f aca="false">IF(J19="","",IF(J19="-","-",IF(UPPER(J19)="AB","+",VLOOKUP(J19,'විෂය තොරතුරු'!$P$24:$Q$28,2))))</f>
        <v/>
      </c>
      <c r="AV19" s="171" t="str">
        <f aca="false">IF(K19="","",IF(K19="-","-",IF(UPPER(K19)="AB","+",VLOOKUP(K19,'විෂය තොරතුරු'!$P$24:$Q$28,2))))</f>
        <v/>
      </c>
      <c r="AW19" s="168" t="str">
        <f aca="false">IF(L19="","",IF(L19="-","-",IF(UPPER(L19)="AB","+",VLOOKUP(L19,'විෂය තොරතුරු'!$P$24:$Q$28,2))))</f>
        <v/>
      </c>
      <c r="AX19" s="168" t="str">
        <f aca="false">IF(M19="","",IF(M19="-","-",IF(UPPER(M19)="AB","+",VLOOKUP(M19,'විෂය තොරතුරු'!$P$24:$Q$28,2))))</f>
        <v/>
      </c>
      <c r="AY19" s="169" t="str">
        <f aca="false">IF(N19="","",IF(N19="-","-",IF(UPPER(N19)="AB","+",VLOOKUP(N19,'විෂය තොරතුරු'!$P$24:$Q$28,2))))</f>
        <v/>
      </c>
      <c r="AZ19" s="167" t="str">
        <f aca="false">IF(O19="","",IF(O19="-","-",IF(UPPER(O19)="AB","+",VLOOKUP(O19,'විෂය තොරතුරු'!$P$24:$Q$28,2))))</f>
        <v/>
      </c>
      <c r="BA19" s="168" t="str">
        <f aca="false">IF(P19="","",IF(P19="-","-",IF(UPPER(P19)="AB","+",VLOOKUP(P19,'විෂය තොරතුරු'!$P$24:$Q$28,2))))</f>
        <v/>
      </c>
      <c r="BB19" s="168" t="str">
        <f aca="false">IF(Q19="","",IF(Q19="-","-",IF(UPPER(Q19)="AB","+",VLOOKUP(Q19,'විෂය තොරතුරු'!$P$24:$Q$28,2))))</f>
        <v/>
      </c>
      <c r="BC19" s="168" t="str">
        <f aca="false">IF(R19="","",IF(R19="-","-",IF(UPPER(R19)="AB","+",VLOOKUP(R19,'විෂය තොරතුරු'!$P$24:$Q$28,2))))</f>
        <v/>
      </c>
      <c r="BD19" s="168" t="str">
        <f aca="false">IF(S19="","",IF(S19="-","-",IF(UPPER(S19)="AB","+",VLOOKUP(S19,'විෂය තොරතුරු'!$P$24:$Q$28,2))))</f>
        <v/>
      </c>
      <c r="BE19" s="168" t="str">
        <f aca="false">IF(T19="","",IF(T19="-","-",IF(UPPER(T19)="AB","+",VLOOKUP(T19,'විෂය තොරතුරු'!$P$24:$Q$28,2))))</f>
        <v/>
      </c>
      <c r="BF19" s="168" t="str">
        <f aca="false">IF(U19="","",IF(U19="-","-",IF(UPPER(U19)="AB","+",VLOOKUP(U19,'විෂය තොරතුරු'!$P$24:$Q$28,2))))</f>
        <v/>
      </c>
      <c r="BG19" s="170" t="str">
        <f aca="false">IF(V19="","",IF(V19="-","-",IF(UPPER(V19)="AB","+",VLOOKUP(V19,'විෂය තොරතුරු'!$P$24:$Q$28,2))))</f>
        <v/>
      </c>
      <c r="BH19" s="171" t="str">
        <f aca="false">IF(W19="","",IF(W19="-","-",IF(UPPER(W19)="AB","+",VLOOKUP(W19,'විෂය තොරතුරු'!$P$24:$Q$28,2))))</f>
        <v/>
      </c>
      <c r="BI19" s="168" t="str">
        <f aca="false">IF(X19="","",IF(X19="-","-",IF(UPPER(X19)="AB","+",VLOOKUP(X19,'විෂය තොරතුරු'!$P$24:$Q$28,2))))</f>
        <v/>
      </c>
      <c r="BJ19" s="168" t="str">
        <f aca="false">IF(Y19="","",IF(Y19="-","-",IF(UPPER(Y19)="AB","+",VLOOKUP(Y19,'විෂය තොරතුරු'!$P$24:$Q$28,2))))</f>
        <v/>
      </c>
      <c r="BK19" s="168" t="str">
        <f aca="false">IF(Z19="","",IF(Z19="-","-",IF(UPPER(Z19)="AB","+",VLOOKUP(Z19,'විෂය තොරතුරු'!$P$24:$Q$28,2))))</f>
        <v/>
      </c>
      <c r="BL19" s="168" t="str">
        <f aca="false">IF(AA19="","",IF(AA19="-","-",IF(UPPER(AA19)="AB","+",VLOOKUP(AA19,'විෂය තොරතුරු'!$P$24:$Q$28,2))))</f>
        <v/>
      </c>
      <c r="BM19" s="168" t="str">
        <f aca="false">IF(AB19="","",IF(AB19="-","-",IF(UPPER(AB19)="AB","+",VLOOKUP(AB19,'විෂය තොරතුරු'!$P$24:$Q$28,2))))</f>
        <v/>
      </c>
      <c r="BN19" s="168" t="str">
        <f aca="false">IF(AC19="","",IF(AC19="-","-",IF(UPPER(AC19)="AB","+",VLOOKUP(AC19,'විෂය තොරතුරු'!$P$24:$Q$28,2))))</f>
        <v/>
      </c>
      <c r="BO19" s="169" t="str">
        <f aca="false">IF(AD19="","",IF(AD19="-","-",IF(UPPER(AD19)="AB","+",VLOOKUP(AD19,'විෂය තොරතුරු'!$P$24:$Q$28,2))))</f>
        <v/>
      </c>
      <c r="BP19" s="171" t="str">
        <f aca="false">IF(AE19="","",IF(AE19="-","-",IF(UPPER(AE19)="AB","+",VLOOKUP(AE19,'විෂය තොරතුරු'!$P$24:$Q$28,2))))</f>
        <v/>
      </c>
      <c r="BQ19" s="168" t="str">
        <f aca="false">IF(AF19="","",IF(AF19="-","-",IF(UPPER(AF19)="AB","+",VLOOKUP(AF19,'විෂය තොරතුරු'!$P$24:$Q$28,2))))</f>
        <v/>
      </c>
      <c r="BR19" s="168" t="str">
        <f aca="false">IF(AG19="","",IF(AG19="-","-",IF(UPPER(AG19)="AB","+",VLOOKUP(AG19,'විෂය තොරතුරු'!$P$24:$Q$28,2))))</f>
        <v/>
      </c>
      <c r="BS19" s="168" t="str">
        <f aca="false">IF(AH19="","",IF(AH19="-","-",IF(UPPER(AH19)="AB","+",VLOOKUP(AH19,'විෂය තොරතුරු'!$P$24:$Q$28,2))))</f>
        <v/>
      </c>
      <c r="BT19" s="168" t="str">
        <f aca="false">IF(AI19="","",IF(AI19="-","-",IF(UPPER(AI19)="AB","+",VLOOKUP(AI19,'විෂය තොරතුරු'!$P$24:$Q$28,2))))</f>
        <v/>
      </c>
      <c r="BU19" s="168" t="str">
        <f aca="false">IF(AJ19="","",IF(AJ19="-","-",IF(UPPER(AJ19)="AB","+",VLOOKUP(AJ19,'විෂය තොරතුරු'!$P$24:$Q$28,2))))</f>
        <v/>
      </c>
      <c r="BV19" s="168" t="str">
        <f aca="false">IF(AK19="","",IF(AK19="-","-",IF(UPPER(AK19)="AB","+",VLOOKUP(AK19,'විෂය තොරතුරු'!$P$24:$Q$28,2))))</f>
        <v/>
      </c>
      <c r="BW19" s="169" t="str">
        <f aca="false">IF(AL19="","",IF(AL19="-","-",IF(UPPER(AL19)="AB","+",VLOOKUP(AL19,'විෂය තොරතුරු'!$P$24:$Q$28,2))))</f>
        <v/>
      </c>
      <c r="BX19" s="171" t="str">
        <f aca="false">IF($B19="","",COUNTIF($AP19:$BW19,"A"))</f>
        <v/>
      </c>
      <c r="BY19" s="168" t="str">
        <f aca="false">IF($B19="","",COUNTIF($AP19:$BW19,"B"))</f>
        <v/>
      </c>
      <c r="BZ19" s="168" t="str">
        <f aca="false">IF($B19="","",COUNTIF($AP19:$BW19,"C"))</f>
        <v/>
      </c>
      <c r="CA19" s="168" t="str">
        <f aca="false">IF($B19="","",COUNTIF($AP19:$BW19,"S"))</f>
        <v/>
      </c>
      <c r="CB19" s="169" t="str">
        <f aca="false">IF($B19="","",COUNTIF($AP19:$BW19,"W"))</f>
        <v/>
      </c>
      <c r="CC19" s="171" t="str">
        <f aca="false">IF(B19="","",SUM(BX19:CA19))</f>
        <v/>
      </c>
      <c r="CD19" s="169" t="str">
        <f aca="false">IF(B19="","",SUM(BX19:BZ19))</f>
        <v/>
      </c>
      <c r="CE19" s="172" t="str">
        <f aca="false">IF(B19="","",IF(AND(CC19&gt;=6,CD19&gt;=3,OR(E19&gt;=35,F19&gt;=35),L19&gt;=35),"6/3 සමත්",IF(AND(CC19&gt;=5,CD19&gt;=3,OR(E19&gt;=35,F19&gt;=35,L19&gt;=35)),"5/3 සමත්",IF(AND(CC19&gt;=4,CD19&gt;=1,OR(E19&gt;=20,F19&gt;=20,L19&gt;=20)),"සමත් කළ හැකි",IF(CB19=9,"W9","අසමත් ?")))))</f>
        <v/>
      </c>
      <c r="FK19" s="173" t="n">
        <v>5</v>
      </c>
      <c r="FL19" s="161" t="s">
        <v>48</v>
      </c>
      <c r="FM19" s="161"/>
      <c r="FN19" s="161" t="str">
        <f aca="false">IF(FM19="","-",(FM19/$M$95)*100)</f>
        <v>-</v>
      </c>
      <c r="FO19" s="165" t="n">
        <v>37</v>
      </c>
      <c r="FP19" s="165"/>
      <c r="FQ19" s="165" t="n">
        <v>57</v>
      </c>
      <c r="FR19" s="165" t="s">
        <v>18</v>
      </c>
      <c r="FS19" s="165"/>
      <c r="FT19" s="165"/>
      <c r="FU19" s="165" t="n">
        <v>43</v>
      </c>
      <c r="FV19" s="165" t="n">
        <v>22</v>
      </c>
      <c r="FW19" s="165" t="n">
        <v>32</v>
      </c>
      <c r="FX19" s="165" t="n">
        <v>46</v>
      </c>
      <c r="FY19" s="165" t="n">
        <v>64</v>
      </c>
      <c r="FZ19" s="165" t="s">
        <v>18</v>
      </c>
      <c r="GA19" s="165" t="s">
        <v>18</v>
      </c>
      <c r="GB19" s="165"/>
      <c r="GC19" s="165"/>
      <c r="GD19" s="165"/>
      <c r="GE19" s="165"/>
      <c r="GF19" s="165"/>
      <c r="GG19" s="165" t="n">
        <v>48</v>
      </c>
      <c r="GH19" s="165" t="s">
        <v>18</v>
      </c>
      <c r="GI19" s="165" t="s">
        <v>18</v>
      </c>
      <c r="GJ19" s="165"/>
      <c r="GK19" s="165"/>
      <c r="GL19" s="165" t="s">
        <v>18</v>
      </c>
      <c r="GM19" s="165"/>
      <c r="GN19" s="165"/>
      <c r="GO19" s="165" t="s">
        <v>18</v>
      </c>
      <c r="GP19" s="165" t="n">
        <v>73</v>
      </c>
      <c r="GQ19" s="165"/>
      <c r="GR19" s="165" t="s">
        <v>18</v>
      </c>
      <c r="GS19" s="165"/>
      <c r="GT19" s="165"/>
      <c r="GU19" s="165"/>
      <c r="GV19" s="174"/>
      <c r="GW19" s="167" t="n">
        <f aca="false">IF(FL19="","",SUM(FO19:GV19))</f>
        <v>422</v>
      </c>
      <c r="GX19" s="168" t="n">
        <f aca="false">IF(FL19="","",GW19/9)</f>
        <v>46.8888888888889</v>
      </c>
      <c r="GY19" s="169" t="n">
        <f aca="false">IF(FL19="","",IF(GW19=0,"-",RANK(GW19,$GW$15:$GW$64,0)))</f>
        <v>6</v>
      </c>
      <c r="GZ19" s="167" t="str">
        <f aca="false">IF(FO19="","",IF(FO19="-","-",IF(UPPER(FO19)="AB","+",VLOOKUP(FO19,'විෂය තොරතුරු'!$P$24:$Q$28,2))))</f>
        <v>S</v>
      </c>
      <c r="HA19" s="168" t="str">
        <f aca="false">IF(FP19="","",IF(FP19="-","-",IF(UPPER(FP19)="AB","+",VLOOKUP(FP19,'විෂය තොරතුරු'!$P$24:$Q$28,2))))</f>
        <v/>
      </c>
      <c r="HB19" s="168" t="str">
        <f aca="false">IF(FQ19="","",IF(FQ19="-","-",IF(UPPER(FQ19)="AB","+",VLOOKUP(FQ19,'විෂය තොරතුරු'!$P$24:$Q$28,2))))</f>
        <v>C</v>
      </c>
      <c r="HC19" s="168" t="str">
        <f aca="false">IF(FR19="","",IF(FR19="-","-",IF(UPPER(FR19)="AB","+",VLOOKUP(FR19,'විෂය තොරතුරු'!$P$24:$Q$28,2))))</f>
        <v>-</v>
      </c>
      <c r="HD19" s="168" t="str">
        <f aca="false">IF(FS19="","",IF(FS19="-","-",IF(UPPER(FS19)="AB","+",VLOOKUP(FS19,'විෂය තොරතුරු'!$P$24:$Q$28,2))))</f>
        <v/>
      </c>
      <c r="HE19" s="170" t="str">
        <f aca="false">IF(FT19="","",IF(FT19="-","-",IF(UPPER(FT19)="AB","+",VLOOKUP(FT19,'විෂය තොරතුරු'!$P$24:$Q$28,2))))</f>
        <v/>
      </c>
      <c r="HF19" s="171" t="str">
        <f aca="false">IF(FU19="","",IF(FU19="-","-",IF(UPPER(FU19)="AB","+",VLOOKUP(FU19,'විෂය තොරතුරු'!$P$24:$Q$28,2))))</f>
        <v>S</v>
      </c>
      <c r="HG19" s="168" t="str">
        <f aca="false">IF(FV19="","",IF(FV19="-","-",IF(UPPER(FV19)="AB","+",VLOOKUP(FV19,'විෂය තොරතුරු'!$P$24:$Q$28,2))))</f>
        <v>W</v>
      </c>
      <c r="HH19" s="168" t="str">
        <f aca="false">IF(FW19="","",IF(FW19="-","-",IF(UPPER(FW19)="AB","+",VLOOKUP(FW19,'විෂය තොරතුරු'!$P$24:$Q$28,2))))</f>
        <v>W</v>
      </c>
      <c r="HI19" s="169" t="str">
        <f aca="false">IF(FX19="","",IF(FX19="-","-",IF(UPPER(FX19)="AB","+",VLOOKUP(FX19,'විෂය තොරතුරු'!$P$24:$Q$28,2))))</f>
        <v>S</v>
      </c>
      <c r="HJ19" s="167" t="str">
        <f aca="false">IF(FY19="","",IF(FY19="-","-",IF(UPPER(FY19)="AB","+",VLOOKUP(FY19,'විෂය තොරතුරු'!$P$24:$Q$28,2))))</f>
        <v>C</v>
      </c>
      <c r="HK19" s="168" t="str">
        <f aca="false">IF(FZ19="","",IF(FZ19="-","-",IF(UPPER(FZ19)="AB","+",VLOOKUP(FZ19,'විෂය තොරතුරු'!$P$24:$Q$28,2))))</f>
        <v>-</v>
      </c>
      <c r="HL19" s="168" t="str">
        <f aca="false">IF(GA19="","",IF(GA19="-","-",IF(UPPER(GA19)="AB","+",VLOOKUP(GA19,'විෂය තොරතුරු'!$P$24:$Q$28,2))))</f>
        <v>-</v>
      </c>
      <c r="HM19" s="168" t="str">
        <f aca="false">IF(GB19="","",IF(GB19="-","-",IF(UPPER(GB19)="AB","+",VLOOKUP(GB19,'විෂය තොරතුරු'!$P$24:$Q$28,2))))</f>
        <v/>
      </c>
      <c r="HN19" s="168" t="str">
        <f aca="false">IF(GC19="","",IF(GC19="-","-",IF(UPPER(GC19)="AB","+",VLOOKUP(GC19,'විෂය තොරතුරු'!$P$24:$Q$28,2))))</f>
        <v/>
      </c>
      <c r="HO19" s="168" t="str">
        <f aca="false">IF(GD19="","",IF(GD19="-","-",IF(UPPER(GD19)="AB","+",VLOOKUP(GD19,'විෂය තොරතුරු'!$P$24:$Q$28,2))))</f>
        <v/>
      </c>
      <c r="HP19" s="168" t="str">
        <f aca="false">IF(GE19="","",IF(GE19="-","-",IF(UPPER(GE19)="AB","+",VLOOKUP(GE19,'විෂය තොරතුරු'!$P$24:$Q$28,2))))</f>
        <v/>
      </c>
      <c r="HQ19" s="170" t="str">
        <f aca="false">IF(GF19="","",IF(GF19="-","-",IF(UPPER(GF19)="AB","+",VLOOKUP(GF19,'විෂය තොරතුරු'!$P$24:$Q$28,2))))</f>
        <v/>
      </c>
      <c r="HR19" s="171" t="str">
        <f aca="false">IF(GG19="","",IF(GG19="-","-",IF(UPPER(GG19)="AB","+",VLOOKUP(GG19,'විෂය තොරතුරු'!$P$24:$Q$28,2))))</f>
        <v>S</v>
      </c>
      <c r="HS19" s="168" t="str">
        <f aca="false">IF(GH19="","",IF(GH19="-","-",IF(UPPER(GH19)="AB","+",VLOOKUP(GH19,'විෂය තොරතුරු'!$P$24:$Q$28,2))))</f>
        <v>-</v>
      </c>
      <c r="HT19" s="168" t="str">
        <f aca="false">IF(GI19="","",IF(GI19="-","-",IF(UPPER(GI19)="AB","+",VLOOKUP(GI19,'විෂය තොරතුරු'!$P$24:$Q$28,2))))</f>
        <v>-</v>
      </c>
      <c r="HU19" s="168" t="str">
        <f aca="false">IF(GJ19="","",IF(GJ19="-","-",IF(UPPER(GJ19)="AB","+",VLOOKUP(GJ19,'විෂය තොරතුරු'!$P$24:$Q$28,2))))</f>
        <v/>
      </c>
      <c r="HV19" s="168" t="str">
        <f aca="false">IF(GK19="","",IF(GK19="-","-",IF(UPPER(GK19)="AB","+",VLOOKUP(GK19,'විෂය තොරතුරු'!$P$24:$Q$28,2))))</f>
        <v/>
      </c>
      <c r="HW19" s="168" t="str">
        <f aca="false">IF(GL19="","",IF(GL19="-","-",IF(UPPER(GL19)="AB","+",VLOOKUP(GL19,'විෂය තොරතුරු'!$P$24:$Q$28,2))))</f>
        <v>-</v>
      </c>
      <c r="HX19" s="168" t="str">
        <f aca="false">IF(GM19="","",IF(GM19="-","-",IF(UPPER(GM19)="AB","+",VLOOKUP(GM19,'විෂය තොරතුරු'!$P$24:$Q$28,2))))</f>
        <v/>
      </c>
      <c r="HY19" s="169" t="str">
        <f aca="false">IF(GN19="","",IF(GN19="-","-",IF(UPPER(GN19)="AB","+",VLOOKUP(GN19,'විෂය තොරතුරු'!$P$24:$Q$28,2))))</f>
        <v/>
      </c>
      <c r="HZ19" s="171" t="str">
        <f aca="false">IF(GO19="","",IF(GO19="-","-",IF(UPPER(GO19)="AB","+",VLOOKUP(GO19,'විෂය තොරතුරු'!$P$24:$Q$28,2))))</f>
        <v>-</v>
      </c>
      <c r="IA19" s="168" t="str">
        <f aca="false">IF(GP19="","",IF(GP19="-","-",IF(UPPER(GP19)="AB","+",VLOOKUP(GP19,'විෂය තොරතුරු'!$P$24:$Q$28,2))))</f>
        <v>B</v>
      </c>
      <c r="IB19" s="168" t="str">
        <f aca="false">IF(GQ19="","",IF(GQ19="-","-",IF(UPPER(GQ19)="AB","+",VLOOKUP(GQ19,'විෂය තොරතුරු'!$P$24:$Q$28,2))))</f>
        <v/>
      </c>
      <c r="IC19" s="168" t="str">
        <f aca="false">IF(GR19="","",IF(GR19="-","-",IF(UPPER(GR19)="AB","+",VLOOKUP(GR19,'විෂය තොරතුරු'!$P$24:$Q$28,2))))</f>
        <v>-</v>
      </c>
      <c r="ID19" s="168" t="str">
        <f aca="false">IF(GS19="","",IF(GS19="-","-",IF(UPPER(GS19)="AB","+",VLOOKUP(GS19,'විෂය තොරතුරු'!$P$24:$Q$28,2))))</f>
        <v/>
      </c>
      <c r="IE19" s="168" t="str">
        <f aca="false">IF(GT19="","",IF(GT19="-","-",IF(UPPER(GT19)="AB","+",VLOOKUP(GT19,'විෂය තොරතුරු'!$P$24:$Q$28,2))))</f>
        <v/>
      </c>
      <c r="IF19" s="168" t="str">
        <f aca="false">IF(GU19="","",IF(GU19="-","-",IF(UPPER(GU19)="AB","+",VLOOKUP(GU19,'විෂය තොරතුරු'!$P$24:$Q$28,2))))</f>
        <v/>
      </c>
      <c r="IG19" s="169" t="str">
        <f aca="false">IF(GV19="","",IF(GV19="-","-",IF(UPPER(GV19)="AB","+",VLOOKUP(GV19,'විෂය තොරතුරු'!$P$24:$Q$28,2))))</f>
        <v/>
      </c>
      <c r="IH19" s="171" t="n">
        <f aca="false">IF($FL19="","",COUNTIF($GZ19:$IG19,"A"))</f>
        <v>0</v>
      </c>
      <c r="II19" s="171" t="n">
        <f aca="false">IF($FL19="","",COUNTIF($GZ19:$IG19,"B"))</f>
        <v>1</v>
      </c>
      <c r="IJ19" s="171" t="n">
        <f aca="false">IF($FL19="","",COUNTIF($GZ19:$IG19,"C"))</f>
        <v>2</v>
      </c>
      <c r="IK19" s="171" t="n">
        <f aca="false">IF($FL19="","",COUNTIF($GZ19:$IG19,"S"))</f>
        <v>4</v>
      </c>
      <c r="IL19" s="171" t="n">
        <f aca="false">IF($FL19="","",COUNTIF($GZ19:$IG19,"W"))</f>
        <v>2</v>
      </c>
      <c r="IM19" s="171" t="n">
        <f aca="false">IF(FL19="","",SUM(IH19:IK19))</f>
        <v>7</v>
      </c>
      <c r="IN19" s="169" t="n">
        <f aca="false">IF(FL19="","",SUM(IH19:IJ19))</f>
        <v>3</v>
      </c>
      <c r="IO19" s="172" t="str">
        <f aca="false">IF(FL19="","",IF(AND(IM19&gt;=6,IN19&gt;=3,OR(FO19&gt;=35,FP19&gt;=35),FV19&gt;=35),"6/3 සමත්",IF(AND(IM19&gt;=5,IN19&gt;=3,OR(FO19&gt;=35,FP19&gt;=35,FV19&gt;=35)),"5/3 සමත්",IF(AND(IM19&gt;=4,IN19&gt;=1,OR(FO19&gt;=20,FP19&gt;=20,FV19&gt;=20)),"සමත් කළ හැකි",IF(IL19=9,"W9","අසමත් ?")))))</f>
        <v>5/3 සමත්</v>
      </c>
    </row>
    <row r="20" customFormat="false" ht="13.8" hidden="false" customHeight="false" outlineLevel="0" collapsed="false">
      <c r="A20" s="160" t="n">
        <v>6</v>
      </c>
      <c r="B20" s="175"/>
      <c r="C20" s="161"/>
      <c r="D20" s="162"/>
      <c r="E20" s="183"/>
      <c r="F20" s="181"/>
      <c r="G20" s="183"/>
      <c r="H20" s="180"/>
      <c r="I20" s="180"/>
      <c r="J20" s="181"/>
      <c r="K20" s="183"/>
      <c r="L20" s="180"/>
      <c r="M20" s="180"/>
      <c r="N20" s="181"/>
      <c r="O20" s="183"/>
      <c r="P20" s="180"/>
      <c r="Q20" s="180"/>
      <c r="R20" s="180"/>
      <c r="S20" s="180"/>
      <c r="T20" s="180"/>
      <c r="U20" s="180"/>
      <c r="V20" s="181"/>
      <c r="W20" s="183"/>
      <c r="X20" s="180"/>
      <c r="Y20" s="180"/>
      <c r="Z20" s="180"/>
      <c r="AA20" s="180"/>
      <c r="AB20" s="180"/>
      <c r="AC20" s="180"/>
      <c r="AD20" s="181"/>
      <c r="AE20" s="183"/>
      <c r="AF20" s="180"/>
      <c r="AG20" s="180"/>
      <c r="AH20" s="180"/>
      <c r="AI20" s="180"/>
      <c r="AJ20" s="180"/>
      <c r="AK20" s="180"/>
      <c r="AL20" s="166"/>
      <c r="AM20" s="167" t="str">
        <f aca="false">IF(B20="","",SUM(E20:AL20))</f>
        <v/>
      </c>
      <c r="AN20" s="168" t="str">
        <f aca="false">IF(B20="","",AM20/9)</f>
        <v/>
      </c>
      <c r="AO20" s="169" t="str">
        <f aca="false">IF(B20="","",IF(AM20=0,"-",RANK(AM20,$AM$15:$AM$64,0)))</f>
        <v/>
      </c>
      <c r="AP20" s="167" t="str">
        <f aca="false">IF(E20="","",IF(E20="-","-",IF(UPPER(E20)="AB","+",VLOOKUP(E20,'විෂය තොරතුරු'!$P$24:$Q$28,2))))</f>
        <v/>
      </c>
      <c r="AQ20" s="168" t="str">
        <f aca="false">IF(F20="","",IF(F20="-","-",IF(UPPER(F20)="AB","+",VLOOKUP(F20,'විෂය තොරතුරු'!$P$24:$Q$28,2))))</f>
        <v/>
      </c>
      <c r="AR20" s="168" t="str">
        <f aca="false">IF(G20="","",IF(G20="-","-",IF(UPPER(G20)="AB","+",VLOOKUP(G20,'විෂය තොරතුරු'!$P$24:$Q$28,2))))</f>
        <v/>
      </c>
      <c r="AS20" s="168" t="str">
        <f aca="false">IF(H20="","",IF(H20="-","-",IF(UPPER(H20)="AB","+",VLOOKUP(H20,'විෂය තොරතුරු'!$P$24:$Q$28,2))))</f>
        <v/>
      </c>
      <c r="AT20" s="168" t="str">
        <f aca="false">IF(I20="","",IF(I20="-","-",IF(UPPER(I20)="AB","+",VLOOKUP(I20,'විෂය තොරතුරු'!$P$24:$Q$28,2))))</f>
        <v/>
      </c>
      <c r="AU20" s="170" t="str">
        <f aca="false">IF(J20="","",IF(J20="-","-",IF(UPPER(J20)="AB","+",VLOOKUP(J20,'විෂය තොරතුරු'!$P$24:$Q$28,2))))</f>
        <v/>
      </c>
      <c r="AV20" s="171" t="str">
        <f aca="false">IF(K20="","",IF(K20="-","-",IF(UPPER(K20)="AB","+",VLOOKUP(K20,'විෂය තොරතුරු'!$P$24:$Q$28,2))))</f>
        <v/>
      </c>
      <c r="AW20" s="168" t="str">
        <f aca="false">IF(L20="","",IF(L20="-","-",IF(UPPER(L20)="AB","+",VLOOKUP(L20,'විෂය තොරතුරු'!$P$24:$Q$28,2))))</f>
        <v/>
      </c>
      <c r="AX20" s="168" t="str">
        <f aca="false">IF(M20="","",IF(M20="-","-",IF(UPPER(M20)="AB","+",VLOOKUP(M20,'විෂය තොරතුරු'!$P$24:$Q$28,2))))</f>
        <v/>
      </c>
      <c r="AY20" s="169" t="str">
        <f aca="false">IF(N20="","",IF(N20="-","-",IF(UPPER(N20)="AB","+",VLOOKUP(N20,'විෂය තොරතුරු'!$P$24:$Q$28,2))))</f>
        <v/>
      </c>
      <c r="AZ20" s="167" t="str">
        <f aca="false">IF(O20="","",IF(O20="-","-",IF(UPPER(O20)="AB","+",VLOOKUP(O20,'විෂය තොරතුරු'!$P$24:$Q$28,2))))</f>
        <v/>
      </c>
      <c r="BA20" s="168" t="str">
        <f aca="false">IF(P20="","",IF(P20="-","-",IF(UPPER(P20)="AB","+",VLOOKUP(P20,'විෂය තොරතුරු'!$P$24:$Q$28,2))))</f>
        <v/>
      </c>
      <c r="BB20" s="168" t="str">
        <f aca="false">IF(Q20="","",IF(Q20="-","-",IF(UPPER(Q20)="AB","+",VLOOKUP(Q20,'විෂය තොරතුරු'!$P$24:$Q$28,2))))</f>
        <v/>
      </c>
      <c r="BC20" s="168" t="str">
        <f aca="false">IF(R20="","",IF(R20="-","-",IF(UPPER(R20)="AB","+",VLOOKUP(R20,'විෂය තොරතුරු'!$P$24:$Q$28,2))))</f>
        <v/>
      </c>
      <c r="BD20" s="168" t="str">
        <f aca="false">IF(S20="","",IF(S20="-","-",IF(UPPER(S20)="AB","+",VLOOKUP(S20,'විෂය තොරතුරු'!$P$24:$Q$28,2))))</f>
        <v/>
      </c>
      <c r="BE20" s="168" t="str">
        <f aca="false">IF(T20="","",IF(T20="-","-",IF(UPPER(T20)="AB","+",VLOOKUP(T20,'විෂය තොරතුරු'!$P$24:$Q$28,2))))</f>
        <v/>
      </c>
      <c r="BF20" s="168" t="str">
        <f aca="false">IF(U20="","",IF(U20="-","-",IF(UPPER(U20)="AB","+",VLOOKUP(U20,'විෂය තොරතුරු'!$P$24:$Q$28,2))))</f>
        <v/>
      </c>
      <c r="BG20" s="170" t="str">
        <f aca="false">IF(V20="","",IF(V20="-","-",IF(UPPER(V20)="AB","+",VLOOKUP(V20,'විෂය තොරතුරු'!$P$24:$Q$28,2))))</f>
        <v/>
      </c>
      <c r="BH20" s="171" t="str">
        <f aca="false">IF(W20="","",IF(W20="-","-",IF(UPPER(W20)="AB","+",VLOOKUP(W20,'විෂය තොරතුරු'!$P$24:$Q$28,2))))</f>
        <v/>
      </c>
      <c r="BI20" s="168" t="str">
        <f aca="false">IF(X20="","",IF(X20="-","-",IF(UPPER(X20)="AB","+",VLOOKUP(X20,'විෂය තොරතුරු'!$P$24:$Q$28,2))))</f>
        <v/>
      </c>
      <c r="BJ20" s="168" t="str">
        <f aca="false">IF(Y20="","",IF(Y20="-","-",IF(UPPER(Y20)="AB","+",VLOOKUP(Y20,'විෂය තොරතුරු'!$P$24:$Q$28,2))))</f>
        <v/>
      </c>
      <c r="BK20" s="168" t="str">
        <f aca="false">IF(Z20="","",IF(Z20="-","-",IF(UPPER(Z20)="AB","+",VLOOKUP(Z20,'විෂය තොරතුරු'!$P$24:$Q$28,2))))</f>
        <v/>
      </c>
      <c r="BL20" s="168" t="str">
        <f aca="false">IF(AA20="","",IF(AA20="-","-",IF(UPPER(AA20)="AB","+",VLOOKUP(AA20,'විෂය තොරතුරු'!$P$24:$Q$28,2))))</f>
        <v/>
      </c>
      <c r="BM20" s="168" t="str">
        <f aca="false">IF(AB20="","",IF(AB20="-","-",IF(UPPER(AB20)="AB","+",VLOOKUP(AB20,'විෂය තොරතුරු'!$P$24:$Q$28,2))))</f>
        <v/>
      </c>
      <c r="BN20" s="168" t="str">
        <f aca="false">IF(AC20="","",IF(AC20="-","-",IF(UPPER(AC20)="AB","+",VLOOKUP(AC20,'විෂය තොරතුරු'!$P$24:$Q$28,2))))</f>
        <v/>
      </c>
      <c r="BO20" s="169" t="str">
        <f aca="false">IF(AD20="","",IF(AD20="-","-",IF(UPPER(AD20)="AB","+",VLOOKUP(AD20,'විෂය තොරතුරු'!$P$24:$Q$28,2))))</f>
        <v/>
      </c>
      <c r="BP20" s="171" t="str">
        <f aca="false">IF(AE20="","",IF(AE20="-","-",IF(UPPER(AE20)="AB","+",VLOOKUP(AE20,'විෂය තොරතුරු'!$P$24:$Q$28,2))))</f>
        <v/>
      </c>
      <c r="BQ20" s="168" t="str">
        <f aca="false">IF(AF20="","",IF(AF20="-","-",IF(UPPER(AF20)="AB","+",VLOOKUP(AF20,'විෂය තොරතුරු'!$P$24:$Q$28,2))))</f>
        <v/>
      </c>
      <c r="BR20" s="168" t="str">
        <f aca="false">IF(AG20="","",IF(AG20="-","-",IF(UPPER(AG20)="AB","+",VLOOKUP(AG20,'විෂය තොරතුරු'!$P$24:$Q$28,2))))</f>
        <v/>
      </c>
      <c r="BS20" s="168" t="str">
        <f aca="false">IF(AH20="","",IF(AH20="-","-",IF(UPPER(AH20)="AB","+",VLOOKUP(AH20,'විෂය තොරතුරු'!$P$24:$Q$28,2))))</f>
        <v/>
      </c>
      <c r="BT20" s="168" t="str">
        <f aca="false">IF(AI20="","",IF(AI20="-","-",IF(UPPER(AI20)="AB","+",VLOOKUP(AI20,'විෂය තොරතුරු'!$P$24:$Q$28,2))))</f>
        <v/>
      </c>
      <c r="BU20" s="168" t="str">
        <f aca="false">IF(AJ20="","",IF(AJ20="-","-",IF(UPPER(AJ20)="AB","+",VLOOKUP(AJ20,'විෂය තොරතුරු'!$P$24:$Q$28,2))))</f>
        <v/>
      </c>
      <c r="BV20" s="168" t="str">
        <f aca="false">IF(AK20="","",IF(AK20="-","-",IF(UPPER(AK20)="AB","+",VLOOKUP(AK20,'විෂය තොරතුරු'!$P$24:$Q$28,2))))</f>
        <v/>
      </c>
      <c r="BW20" s="169" t="str">
        <f aca="false">IF(AL20="","",IF(AL20="-","-",IF(UPPER(AL20)="AB","+",VLOOKUP(AL20,'විෂය තොරතුරු'!$P$24:$Q$28,2))))</f>
        <v/>
      </c>
      <c r="BX20" s="171" t="str">
        <f aca="false">IF($B20="","",COUNTIF($AP20:$BW20,"A"))</f>
        <v/>
      </c>
      <c r="BY20" s="168" t="str">
        <f aca="false">IF($B20="","",COUNTIF($AP20:$BW20,"B"))</f>
        <v/>
      </c>
      <c r="BZ20" s="168" t="str">
        <f aca="false">IF($B20="","",COUNTIF($AP20:$BW20,"C"))</f>
        <v/>
      </c>
      <c r="CA20" s="168" t="str">
        <f aca="false">IF($B20="","",COUNTIF($AP20:$BW20,"S"))</f>
        <v/>
      </c>
      <c r="CB20" s="169" t="str">
        <f aca="false">IF($B20="","",COUNTIF($AP20:$BW20,"W"))</f>
        <v/>
      </c>
      <c r="CC20" s="171" t="str">
        <f aca="false">IF(B20="","",SUM(BX20:CA20))</f>
        <v/>
      </c>
      <c r="CD20" s="169" t="str">
        <f aca="false">IF(B20="","",SUM(BX20:BZ20))</f>
        <v/>
      </c>
      <c r="CE20" s="172" t="str">
        <f aca="false">IF(B20="","",IF(AND(CC20&gt;=6,CD20&gt;=3,OR(E20&gt;=35,F20&gt;=35),L20&gt;=35),"6/3 සමත්",IF(AND(CC20&gt;=5,CD20&gt;=3,OR(E20&gt;=35,F20&gt;=35,L20&gt;=35)),"5/3 සමත්",IF(AND(CC20&gt;=4,CD20&gt;=1,OR(E20&gt;=20,F20&gt;=20,L20&gt;=20)),"සමත් කළ හැකි",IF(CB20=9,"W9","අසමත් ?")))))</f>
        <v/>
      </c>
      <c r="FK20" s="173" t="n">
        <v>6</v>
      </c>
      <c r="FL20" s="175" t="s">
        <v>49</v>
      </c>
      <c r="FM20" s="161"/>
      <c r="FN20" s="161" t="str">
        <f aca="false">IF(FM20="","-",(FM20/$M$95)*100)</f>
        <v>-</v>
      </c>
      <c r="FO20" s="165" t="n">
        <v>45</v>
      </c>
      <c r="FP20" s="165"/>
      <c r="FQ20" s="165" t="n">
        <v>35</v>
      </c>
      <c r="FR20" s="165" t="s">
        <v>18</v>
      </c>
      <c r="FS20" s="165"/>
      <c r="FT20" s="165"/>
      <c r="FU20" s="165" t="n">
        <v>42</v>
      </c>
      <c r="FV20" s="165" t="n">
        <v>15</v>
      </c>
      <c r="FW20" s="165" t="n">
        <v>10</v>
      </c>
      <c r="FX20" s="165" t="n">
        <v>18</v>
      </c>
      <c r="FY20" s="165" t="s">
        <v>18</v>
      </c>
      <c r="FZ20" s="165" t="s">
        <v>18</v>
      </c>
      <c r="GA20" s="165" t="n">
        <v>15</v>
      </c>
      <c r="GB20" s="165"/>
      <c r="GC20" s="165"/>
      <c r="GD20" s="165"/>
      <c r="GE20" s="165"/>
      <c r="GF20" s="165"/>
      <c r="GG20" s="165" t="s">
        <v>18</v>
      </c>
      <c r="GH20" s="165" t="n">
        <v>55</v>
      </c>
      <c r="GI20" s="165" t="s">
        <v>18</v>
      </c>
      <c r="GJ20" s="165"/>
      <c r="GK20" s="165"/>
      <c r="GL20" s="165" t="s">
        <v>18</v>
      </c>
      <c r="GM20" s="165"/>
      <c r="GN20" s="165"/>
      <c r="GO20" s="165" t="s">
        <v>18</v>
      </c>
      <c r="GP20" s="165" t="n">
        <v>28</v>
      </c>
      <c r="GQ20" s="165"/>
      <c r="GR20" s="165" t="s">
        <v>18</v>
      </c>
      <c r="GS20" s="165"/>
      <c r="GT20" s="165"/>
      <c r="GU20" s="165"/>
      <c r="GV20" s="174"/>
      <c r="GW20" s="167" t="n">
        <f aca="false">IF(FL20="","",SUM(FO20:GV20))</f>
        <v>263</v>
      </c>
      <c r="GX20" s="168" t="n">
        <f aca="false">IF(FL20="","",GW20/9)</f>
        <v>29.2222222222222</v>
      </c>
      <c r="GY20" s="169" t="n">
        <f aca="false">IF(FL20="","",IF(GW20=0,"-",RANK(GW20,$GW$15:$GW$64,0)))</f>
        <v>17</v>
      </c>
      <c r="GZ20" s="167" t="str">
        <f aca="false">IF(FO20="","",IF(FO20="-","-",IF(UPPER(FO20)="AB","+",VLOOKUP(FO20,'විෂය තොරතුරු'!$P$24:$Q$28,2))))</f>
        <v>S</v>
      </c>
      <c r="HA20" s="168" t="str">
        <f aca="false">IF(FP20="","",IF(FP20="-","-",IF(UPPER(FP20)="AB","+",VLOOKUP(FP20,'විෂය තොරතුරු'!$P$24:$Q$28,2))))</f>
        <v/>
      </c>
      <c r="HB20" s="168" t="str">
        <f aca="false">IF(FQ20="","",IF(FQ20="-","-",IF(UPPER(FQ20)="AB","+",VLOOKUP(FQ20,'විෂය තොරතුරු'!$P$24:$Q$28,2))))</f>
        <v>S</v>
      </c>
      <c r="HC20" s="168" t="str">
        <f aca="false">IF(FR20="","",IF(FR20="-","-",IF(UPPER(FR20)="AB","+",VLOOKUP(FR20,'විෂය තොරතුරු'!$P$24:$Q$28,2))))</f>
        <v>-</v>
      </c>
      <c r="HD20" s="168" t="str">
        <f aca="false">IF(FS20="","",IF(FS20="-","-",IF(UPPER(FS20)="AB","+",VLOOKUP(FS20,'විෂය තොරතුරු'!$P$24:$Q$28,2))))</f>
        <v/>
      </c>
      <c r="HE20" s="170" t="str">
        <f aca="false">IF(FT20="","",IF(FT20="-","-",IF(UPPER(FT20)="AB","+",VLOOKUP(FT20,'විෂය තොරතුරු'!$P$24:$Q$28,2))))</f>
        <v/>
      </c>
      <c r="HF20" s="171" t="str">
        <f aca="false">IF(FU20="","",IF(FU20="-","-",IF(UPPER(FU20)="AB","+",VLOOKUP(FU20,'විෂය තොරතුරු'!$P$24:$Q$28,2))))</f>
        <v>S</v>
      </c>
      <c r="HG20" s="168" t="str">
        <f aca="false">IF(FV20="","",IF(FV20="-","-",IF(UPPER(FV20)="AB","+",VLOOKUP(FV20,'විෂය තොරතුරු'!$P$24:$Q$28,2))))</f>
        <v>W</v>
      </c>
      <c r="HH20" s="168" t="str">
        <f aca="false">IF(FW20="","",IF(FW20="-","-",IF(UPPER(FW20)="AB","+",VLOOKUP(FW20,'විෂය තොරතුරු'!$P$24:$Q$28,2))))</f>
        <v>W</v>
      </c>
      <c r="HI20" s="169" t="str">
        <f aca="false">IF(FX20="","",IF(FX20="-","-",IF(UPPER(FX20)="AB","+",VLOOKUP(FX20,'විෂය තොරතුරු'!$P$24:$Q$28,2))))</f>
        <v>W</v>
      </c>
      <c r="HJ20" s="167" t="str">
        <f aca="false">IF(FY20="","",IF(FY20="-","-",IF(UPPER(FY20)="AB","+",VLOOKUP(FY20,'විෂය තොරතුරු'!$P$24:$Q$28,2))))</f>
        <v>-</v>
      </c>
      <c r="HK20" s="168" t="str">
        <f aca="false">IF(FZ20="","",IF(FZ20="-","-",IF(UPPER(FZ20)="AB","+",VLOOKUP(FZ20,'විෂය තොරතුරු'!$P$24:$Q$28,2))))</f>
        <v>-</v>
      </c>
      <c r="HL20" s="168" t="str">
        <f aca="false">IF(GA20="","",IF(GA20="-","-",IF(UPPER(GA20)="AB","+",VLOOKUP(GA20,'විෂය තොරතුරු'!$P$24:$Q$28,2))))</f>
        <v>W</v>
      </c>
      <c r="HM20" s="168" t="str">
        <f aca="false">IF(GB20="","",IF(GB20="-","-",IF(UPPER(GB20)="AB","+",VLOOKUP(GB20,'විෂය තොරතුරු'!$P$24:$Q$28,2))))</f>
        <v/>
      </c>
      <c r="HN20" s="168" t="str">
        <f aca="false">IF(GC20="","",IF(GC20="-","-",IF(UPPER(GC20)="AB","+",VLOOKUP(GC20,'විෂය තොරතුරු'!$P$24:$Q$28,2))))</f>
        <v/>
      </c>
      <c r="HO20" s="168" t="str">
        <f aca="false">IF(GD20="","",IF(GD20="-","-",IF(UPPER(GD20)="AB","+",VLOOKUP(GD20,'විෂය තොරතුරු'!$P$24:$Q$28,2))))</f>
        <v/>
      </c>
      <c r="HP20" s="168" t="str">
        <f aca="false">IF(GE20="","",IF(GE20="-","-",IF(UPPER(GE20)="AB","+",VLOOKUP(GE20,'විෂය තොරතුරු'!$P$24:$Q$28,2))))</f>
        <v/>
      </c>
      <c r="HQ20" s="170" t="str">
        <f aca="false">IF(GF20="","",IF(GF20="-","-",IF(UPPER(GF20)="AB","+",VLOOKUP(GF20,'විෂය තොරතුරු'!$P$24:$Q$28,2))))</f>
        <v/>
      </c>
      <c r="HR20" s="171" t="str">
        <f aca="false">IF(GG20="","",IF(GG20="-","-",IF(UPPER(GG20)="AB","+",VLOOKUP(GG20,'විෂය තොරතුරු'!$P$24:$Q$28,2))))</f>
        <v>-</v>
      </c>
      <c r="HS20" s="168" t="str">
        <f aca="false">IF(GH20="","",IF(GH20="-","-",IF(UPPER(GH20)="AB","+",VLOOKUP(GH20,'විෂය තොරතුරු'!$P$24:$Q$28,2))))</f>
        <v>C</v>
      </c>
      <c r="HT20" s="168" t="str">
        <f aca="false">IF(GI20="","",IF(GI20="-","-",IF(UPPER(GI20)="AB","+",VLOOKUP(GI20,'විෂය තොරතුරු'!$P$24:$Q$28,2))))</f>
        <v>-</v>
      </c>
      <c r="HU20" s="168" t="str">
        <f aca="false">IF(GJ20="","",IF(GJ20="-","-",IF(UPPER(GJ20)="AB","+",VLOOKUP(GJ20,'විෂය තොරතුරු'!$P$24:$Q$28,2))))</f>
        <v/>
      </c>
      <c r="HV20" s="168" t="str">
        <f aca="false">IF(GK20="","",IF(GK20="-","-",IF(UPPER(GK20)="AB","+",VLOOKUP(GK20,'විෂය තොරතුරු'!$P$24:$Q$28,2))))</f>
        <v/>
      </c>
      <c r="HW20" s="168" t="str">
        <f aca="false">IF(GL20="","",IF(GL20="-","-",IF(UPPER(GL20)="AB","+",VLOOKUP(GL20,'විෂය තොරතුරු'!$P$24:$Q$28,2))))</f>
        <v>-</v>
      </c>
      <c r="HX20" s="168" t="str">
        <f aca="false">IF(GM20="","",IF(GM20="-","-",IF(UPPER(GM20)="AB","+",VLOOKUP(GM20,'විෂය තොරතුරු'!$P$24:$Q$28,2))))</f>
        <v/>
      </c>
      <c r="HY20" s="169" t="str">
        <f aca="false">IF(GN20="","",IF(GN20="-","-",IF(UPPER(GN20)="AB","+",VLOOKUP(GN20,'විෂය තොරතුරු'!$P$24:$Q$28,2))))</f>
        <v/>
      </c>
      <c r="HZ20" s="171" t="str">
        <f aca="false">IF(GO20="","",IF(GO20="-","-",IF(UPPER(GO20)="AB","+",VLOOKUP(GO20,'විෂය තොරතුරු'!$P$24:$Q$28,2))))</f>
        <v>-</v>
      </c>
      <c r="IA20" s="168" t="str">
        <f aca="false">IF(GP20="","",IF(GP20="-","-",IF(UPPER(GP20)="AB","+",VLOOKUP(GP20,'විෂය තොරතුරු'!$P$24:$Q$28,2))))</f>
        <v>W</v>
      </c>
      <c r="IB20" s="168" t="str">
        <f aca="false">IF(GQ20="","",IF(GQ20="-","-",IF(UPPER(GQ20)="AB","+",VLOOKUP(GQ20,'විෂය තොරතුරු'!$P$24:$Q$28,2))))</f>
        <v/>
      </c>
      <c r="IC20" s="168" t="str">
        <f aca="false">IF(GR20="","",IF(GR20="-","-",IF(UPPER(GR20)="AB","+",VLOOKUP(GR20,'විෂය තොරතුරු'!$P$24:$Q$28,2))))</f>
        <v>-</v>
      </c>
      <c r="ID20" s="168" t="str">
        <f aca="false">IF(GS20="","",IF(GS20="-","-",IF(UPPER(GS20)="AB","+",VLOOKUP(GS20,'විෂය තොරතුරු'!$P$24:$Q$28,2))))</f>
        <v/>
      </c>
      <c r="IE20" s="168" t="str">
        <f aca="false">IF(GT20="","",IF(GT20="-","-",IF(UPPER(GT20)="AB","+",VLOOKUP(GT20,'විෂය තොරතුරු'!$P$24:$Q$28,2))))</f>
        <v/>
      </c>
      <c r="IF20" s="168" t="str">
        <f aca="false">IF(GU20="","",IF(GU20="-","-",IF(UPPER(GU20)="AB","+",VLOOKUP(GU20,'විෂය තොරතුරු'!$P$24:$Q$28,2))))</f>
        <v/>
      </c>
      <c r="IG20" s="169" t="str">
        <f aca="false">IF(GV20="","",IF(GV20="-","-",IF(UPPER(GV20)="AB","+",VLOOKUP(GV20,'විෂය තොරතුරු'!$P$24:$Q$28,2))))</f>
        <v/>
      </c>
      <c r="IH20" s="171" t="n">
        <f aca="false">IF($FL20="","",COUNTIF($GZ20:$IG20,"A"))</f>
        <v>0</v>
      </c>
      <c r="II20" s="171" t="n">
        <f aca="false">IF($FL20="","",COUNTIF($GZ20:$IG20,"B"))</f>
        <v>0</v>
      </c>
      <c r="IJ20" s="171" t="n">
        <f aca="false">IF($FL20="","",COUNTIF($GZ20:$IG20,"C"))</f>
        <v>1</v>
      </c>
      <c r="IK20" s="171" t="n">
        <f aca="false">IF($FL20="","",COUNTIF($GZ20:$IG20,"S"))</f>
        <v>3</v>
      </c>
      <c r="IL20" s="171" t="n">
        <f aca="false">IF($FL20="","",COUNTIF($GZ20:$IG20,"W"))</f>
        <v>5</v>
      </c>
      <c r="IM20" s="171" t="n">
        <f aca="false">IF(FL20="","",SUM(IH20:IK20))</f>
        <v>4</v>
      </c>
      <c r="IN20" s="169" t="n">
        <f aca="false">IF(FL20="","",SUM(IH20:IJ20))</f>
        <v>1</v>
      </c>
      <c r="IO20" s="172" t="str">
        <f aca="false">IF(FL20="","",IF(AND(IM20&gt;=6,IN20&gt;=3,OR(FO20&gt;=35,FP20&gt;=35),FV20&gt;=35),"6/3 සමත්",IF(AND(IM20&gt;=5,IN20&gt;=3,OR(FO20&gt;=35,FP20&gt;=35,FV20&gt;=35)),"5/3 සමත්",IF(AND(IM20&gt;=4,IN20&gt;=1,OR(FO20&gt;=20,FP20&gt;=20,FV20&gt;=20)),"සමත් කළ හැකි",IF(IL20=9,"W9","අසමත් ?")))))</f>
        <v>සමත් කළ හැකි</v>
      </c>
    </row>
    <row r="21" customFormat="false" ht="13.8" hidden="false" customHeight="false" outlineLevel="0" collapsed="false">
      <c r="A21" s="160" t="n">
        <v>7</v>
      </c>
      <c r="B21" s="161"/>
      <c r="C21" s="161"/>
      <c r="D21" s="162"/>
      <c r="E21" s="183"/>
      <c r="F21" s="181"/>
      <c r="G21" s="183"/>
      <c r="H21" s="180"/>
      <c r="I21" s="180"/>
      <c r="J21" s="181"/>
      <c r="K21" s="183"/>
      <c r="L21" s="180"/>
      <c r="M21" s="180"/>
      <c r="N21" s="181"/>
      <c r="O21" s="183"/>
      <c r="P21" s="180"/>
      <c r="Q21" s="180"/>
      <c r="R21" s="180"/>
      <c r="S21" s="180"/>
      <c r="T21" s="180"/>
      <c r="U21" s="180"/>
      <c r="V21" s="181"/>
      <c r="W21" s="183"/>
      <c r="X21" s="180"/>
      <c r="Y21" s="180"/>
      <c r="Z21" s="180"/>
      <c r="AA21" s="180"/>
      <c r="AB21" s="180"/>
      <c r="AC21" s="180"/>
      <c r="AD21" s="181"/>
      <c r="AE21" s="183"/>
      <c r="AF21" s="180"/>
      <c r="AG21" s="180"/>
      <c r="AH21" s="180"/>
      <c r="AI21" s="180"/>
      <c r="AJ21" s="180"/>
      <c r="AK21" s="180"/>
      <c r="AL21" s="166"/>
      <c r="AM21" s="167" t="str">
        <f aca="false">IF(B21="","",SUM(E21:AL21))</f>
        <v/>
      </c>
      <c r="AN21" s="168" t="str">
        <f aca="false">IF(B21="","",AM21/9)</f>
        <v/>
      </c>
      <c r="AO21" s="169" t="str">
        <f aca="false">IF(B21="","",IF(AM21=0,"-",RANK(AM21,$AM$15:$AM$64,0)))</f>
        <v/>
      </c>
      <c r="AP21" s="167" t="str">
        <f aca="false">IF(E21="","",IF(E21="-","-",IF(UPPER(E21)="AB","+",VLOOKUP(E21,'විෂය තොරතුරු'!$P$24:$Q$28,2))))</f>
        <v/>
      </c>
      <c r="AQ21" s="168" t="str">
        <f aca="false">IF(F21="","",IF(F21="-","-",IF(UPPER(F21)="AB","+",VLOOKUP(F21,'විෂය තොරතුරු'!$P$24:$Q$28,2))))</f>
        <v/>
      </c>
      <c r="AR21" s="168" t="str">
        <f aca="false">IF(G21="","",IF(G21="-","-",IF(UPPER(G21)="AB","+",VLOOKUP(G21,'විෂය තොරතුරු'!$P$24:$Q$28,2))))</f>
        <v/>
      </c>
      <c r="AS21" s="168" t="str">
        <f aca="false">IF(H21="","",IF(H21="-","-",IF(UPPER(H21)="AB","+",VLOOKUP(H21,'විෂය තොරතුරු'!$P$24:$Q$28,2))))</f>
        <v/>
      </c>
      <c r="AT21" s="168" t="str">
        <f aca="false">IF(I21="","",IF(I21="-","-",IF(UPPER(I21)="AB","+",VLOOKUP(I21,'විෂය තොරතුරු'!$P$24:$Q$28,2))))</f>
        <v/>
      </c>
      <c r="AU21" s="170" t="str">
        <f aca="false">IF(J21="","",IF(J21="-","-",IF(UPPER(J21)="AB","+",VLOOKUP(J21,'විෂය තොරතුරු'!$P$24:$Q$28,2))))</f>
        <v/>
      </c>
      <c r="AV21" s="171" t="str">
        <f aca="false">IF(K21="","",IF(K21="-","-",IF(UPPER(K21)="AB","+",VLOOKUP(K21,'විෂය තොරතුරු'!$P$24:$Q$28,2))))</f>
        <v/>
      </c>
      <c r="AW21" s="168" t="str">
        <f aca="false">IF(L21="","",IF(L21="-","-",IF(UPPER(L21)="AB","+",VLOOKUP(L21,'විෂය තොරතුරු'!$P$24:$Q$28,2))))</f>
        <v/>
      </c>
      <c r="AX21" s="168" t="str">
        <f aca="false">IF(M21="","",IF(M21="-","-",IF(UPPER(M21)="AB","+",VLOOKUP(M21,'විෂය තොරතුරු'!$P$24:$Q$28,2))))</f>
        <v/>
      </c>
      <c r="AY21" s="169" t="str">
        <f aca="false">IF(N21="","",IF(N21="-","-",IF(UPPER(N21)="AB","+",VLOOKUP(N21,'විෂය තොරතුරු'!$P$24:$Q$28,2))))</f>
        <v/>
      </c>
      <c r="AZ21" s="167" t="str">
        <f aca="false">IF(O21="","",IF(O21="-","-",IF(UPPER(O21)="AB","+",VLOOKUP(O21,'විෂය තොරතුරු'!$P$24:$Q$28,2))))</f>
        <v/>
      </c>
      <c r="BA21" s="168" t="str">
        <f aca="false">IF(P21="","",IF(P21="-","-",IF(UPPER(P21)="AB","+",VLOOKUP(P21,'විෂය තොරතුරු'!$P$24:$Q$28,2))))</f>
        <v/>
      </c>
      <c r="BB21" s="168" t="str">
        <f aca="false">IF(Q21="","",IF(Q21="-","-",IF(UPPER(Q21)="AB","+",VLOOKUP(Q21,'විෂය තොරතුරු'!$P$24:$Q$28,2))))</f>
        <v/>
      </c>
      <c r="BC21" s="168" t="str">
        <f aca="false">IF(R21="","",IF(R21="-","-",IF(UPPER(R21)="AB","+",VLOOKUP(R21,'විෂය තොරතුරු'!$P$24:$Q$28,2))))</f>
        <v/>
      </c>
      <c r="BD21" s="168" t="str">
        <f aca="false">IF(S21="","",IF(S21="-","-",IF(UPPER(S21)="AB","+",VLOOKUP(S21,'විෂය තොරතුරු'!$P$24:$Q$28,2))))</f>
        <v/>
      </c>
      <c r="BE21" s="168" t="str">
        <f aca="false">IF(T21="","",IF(T21="-","-",IF(UPPER(T21)="AB","+",VLOOKUP(T21,'විෂය තොරතුරු'!$P$24:$Q$28,2))))</f>
        <v/>
      </c>
      <c r="BF21" s="168" t="str">
        <f aca="false">IF(U21="","",IF(U21="-","-",IF(UPPER(U21)="AB","+",VLOOKUP(U21,'විෂය තොරතුරු'!$P$24:$Q$28,2))))</f>
        <v/>
      </c>
      <c r="BG21" s="170" t="str">
        <f aca="false">IF(V21="","",IF(V21="-","-",IF(UPPER(V21)="AB","+",VLOOKUP(V21,'විෂය තොරතුරු'!$P$24:$Q$28,2))))</f>
        <v/>
      </c>
      <c r="BH21" s="171" t="str">
        <f aca="false">IF(W21="","",IF(W21="-","-",IF(UPPER(W21)="AB","+",VLOOKUP(W21,'විෂය තොරතුරු'!$P$24:$Q$28,2))))</f>
        <v/>
      </c>
      <c r="BI21" s="168" t="str">
        <f aca="false">IF(X21="","",IF(X21="-","-",IF(UPPER(X21)="AB","+",VLOOKUP(X21,'විෂය තොරතුරු'!$P$24:$Q$28,2))))</f>
        <v/>
      </c>
      <c r="BJ21" s="168" t="str">
        <f aca="false">IF(Y21="","",IF(Y21="-","-",IF(UPPER(Y21)="AB","+",VLOOKUP(Y21,'විෂය තොරතුරු'!$P$24:$Q$28,2))))</f>
        <v/>
      </c>
      <c r="BK21" s="168" t="str">
        <f aca="false">IF(Z21="","",IF(Z21="-","-",IF(UPPER(Z21)="AB","+",VLOOKUP(Z21,'විෂය තොරතුරු'!$P$24:$Q$28,2))))</f>
        <v/>
      </c>
      <c r="BL21" s="168" t="str">
        <f aca="false">IF(AA21="","",IF(AA21="-","-",IF(UPPER(AA21)="AB","+",VLOOKUP(AA21,'විෂය තොරතුරු'!$P$24:$Q$28,2))))</f>
        <v/>
      </c>
      <c r="BM21" s="168" t="str">
        <f aca="false">IF(AB21="","",IF(AB21="-","-",IF(UPPER(AB21)="AB","+",VLOOKUP(AB21,'විෂය තොරතුරු'!$P$24:$Q$28,2))))</f>
        <v/>
      </c>
      <c r="BN21" s="168" t="str">
        <f aca="false">IF(AC21="","",IF(AC21="-","-",IF(UPPER(AC21)="AB","+",VLOOKUP(AC21,'විෂය තොරතුරු'!$P$24:$Q$28,2))))</f>
        <v/>
      </c>
      <c r="BO21" s="169" t="str">
        <f aca="false">IF(AD21="","",IF(AD21="-","-",IF(UPPER(AD21)="AB","+",VLOOKUP(AD21,'විෂය තොරතුරු'!$P$24:$Q$28,2))))</f>
        <v/>
      </c>
      <c r="BP21" s="171" t="str">
        <f aca="false">IF(AE21="","",IF(AE21="-","-",IF(UPPER(AE21)="AB","+",VLOOKUP(AE21,'විෂය තොරතුරු'!$P$24:$Q$28,2))))</f>
        <v/>
      </c>
      <c r="BQ21" s="168" t="str">
        <f aca="false">IF(AF21="","",IF(AF21="-","-",IF(UPPER(AF21)="AB","+",VLOOKUP(AF21,'විෂය තොරතුරු'!$P$24:$Q$28,2))))</f>
        <v/>
      </c>
      <c r="BR21" s="168" t="str">
        <f aca="false">IF(AG21="","",IF(AG21="-","-",IF(UPPER(AG21)="AB","+",VLOOKUP(AG21,'විෂය තොරතුරු'!$P$24:$Q$28,2))))</f>
        <v/>
      </c>
      <c r="BS21" s="168" t="str">
        <f aca="false">IF(AH21="","",IF(AH21="-","-",IF(UPPER(AH21)="AB","+",VLOOKUP(AH21,'විෂය තොරතුරු'!$P$24:$Q$28,2))))</f>
        <v/>
      </c>
      <c r="BT21" s="168" t="str">
        <f aca="false">IF(AI21="","",IF(AI21="-","-",IF(UPPER(AI21)="AB","+",VLOOKUP(AI21,'විෂය තොරතුරු'!$P$24:$Q$28,2))))</f>
        <v/>
      </c>
      <c r="BU21" s="168" t="str">
        <f aca="false">IF(AJ21="","",IF(AJ21="-","-",IF(UPPER(AJ21)="AB","+",VLOOKUP(AJ21,'විෂය තොරතුරු'!$P$24:$Q$28,2))))</f>
        <v/>
      </c>
      <c r="BV21" s="168" t="str">
        <f aca="false">IF(AK21="","",IF(AK21="-","-",IF(UPPER(AK21)="AB","+",VLOOKUP(AK21,'විෂය තොරතුරු'!$P$24:$Q$28,2))))</f>
        <v/>
      </c>
      <c r="BW21" s="169" t="str">
        <f aca="false">IF(AL21="","",IF(AL21="-","-",IF(UPPER(AL21)="AB","+",VLOOKUP(AL21,'විෂය තොරතුරු'!$P$24:$Q$28,2))))</f>
        <v/>
      </c>
      <c r="BX21" s="171" t="str">
        <f aca="false">IF($B21="","",COUNTIF($AP21:$BW21,"A"))</f>
        <v/>
      </c>
      <c r="BY21" s="168" t="str">
        <f aca="false">IF($B21="","",COUNTIF($AP21:$BW21,"B"))</f>
        <v/>
      </c>
      <c r="BZ21" s="168" t="str">
        <f aca="false">IF($B21="","",COUNTIF($AP21:$BW21,"C"))</f>
        <v/>
      </c>
      <c r="CA21" s="168" t="str">
        <f aca="false">IF($B21="","",COUNTIF($AP21:$BW21,"S"))</f>
        <v/>
      </c>
      <c r="CB21" s="169" t="str">
        <f aca="false">IF($B21="","",COUNTIF($AP21:$BW21,"W"))</f>
        <v/>
      </c>
      <c r="CC21" s="171" t="str">
        <f aca="false">IF(B21="","",SUM(BX21:CA21))</f>
        <v/>
      </c>
      <c r="CD21" s="169" t="str">
        <f aca="false">IF(B21="","",SUM(BX21:BZ21))</f>
        <v/>
      </c>
      <c r="CE21" s="172" t="str">
        <f aca="false">IF(B21="","",IF(AND(CC21&gt;=6,CD21&gt;=3,OR(E21&gt;=35,F21&gt;=35),L21&gt;=35),"6/3 සමත්",IF(AND(CC21&gt;=5,CD21&gt;=3,OR(E21&gt;=35,F21&gt;=35,L21&gt;=35)),"5/3 සමත්",IF(AND(CC21&gt;=4,CD21&gt;=1,OR(E21&gt;=20,F21&gt;=20,L21&gt;=20)),"සමත් කළ හැකි",IF(CB21=9,"W9","අසමත් ?")))))</f>
        <v/>
      </c>
      <c r="FK21" s="173" t="n">
        <v>7</v>
      </c>
      <c r="FL21" s="161" t="s">
        <v>50</v>
      </c>
      <c r="FM21" s="161"/>
      <c r="FN21" s="161" t="str">
        <f aca="false">IF(FM21="","-",(FM21/$M$95)*100)</f>
        <v>-</v>
      </c>
      <c r="FO21" s="165" t="n">
        <v>25</v>
      </c>
      <c r="FP21" s="165"/>
      <c r="FQ21" s="165" t="n">
        <v>28</v>
      </c>
      <c r="FR21" s="165" t="s">
        <v>18</v>
      </c>
      <c r="FS21" s="165"/>
      <c r="FT21" s="165"/>
      <c r="FU21" s="165" t="n">
        <v>11</v>
      </c>
      <c r="FV21" s="165" t="n">
        <v>14</v>
      </c>
      <c r="FW21" s="165" t="n">
        <v>28</v>
      </c>
      <c r="FX21" s="165" t="n">
        <v>22</v>
      </c>
      <c r="FY21" s="165" t="s">
        <v>18</v>
      </c>
      <c r="FZ21" s="165" t="s">
        <v>18</v>
      </c>
      <c r="GA21" s="165" t="n">
        <v>34</v>
      </c>
      <c r="GB21" s="165"/>
      <c r="GC21" s="165"/>
      <c r="GD21" s="165"/>
      <c r="GE21" s="165"/>
      <c r="GF21" s="165"/>
      <c r="GG21" s="165" t="s">
        <v>18</v>
      </c>
      <c r="GH21" s="165" t="n">
        <v>46</v>
      </c>
      <c r="GI21" s="165" t="s">
        <v>18</v>
      </c>
      <c r="GJ21" s="165"/>
      <c r="GK21" s="165"/>
      <c r="GL21" s="165" t="s">
        <v>18</v>
      </c>
      <c r="GM21" s="165"/>
      <c r="GN21" s="165"/>
      <c r="GO21" s="165" t="s">
        <v>18</v>
      </c>
      <c r="GP21" s="165" t="s">
        <v>18</v>
      </c>
      <c r="GQ21" s="165"/>
      <c r="GR21" s="165" t="n">
        <v>29</v>
      </c>
      <c r="GS21" s="165"/>
      <c r="GT21" s="165"/>
      <c r="GU21" s="165"/>
      <c r="GV21" s="174"/>
      <c r="GW21" s="167" t="n">
        <f aca="false">IF(FL21="","",SUM(FO21:GV21))</f>
        <v>237</v>
      </c>
      <c r="GX21" s="168" t="n">
        <f aca="false">IF(FL21="","",GW21/9)</f>
        <v>26.3333333333333</v>
      </c>
      <c r="GY21" s="169" t="n">
        <f aca="false">IF(FL21="","",IF(GW21=0,"-",RANK(GW21,$GW$15:$GW$64,0)))</f>
        <v>19</v>
      </c>
      <c r="GZ21" s="167" t="str">
        <f aca="false">IF(FO21="","",IF(FO21="-","-",IF(UPPER(FO21)="AB","+",VLOOKUP(FO21,'විෂය තොරතුරු'!$P$24:$Q$28,2))))</f>
        <v>W</v>
      </c>
      <c r="HA21" s="168" t="str">
        <f aca="false">IF(FP21="","",IF(FP21="-","-",IF(UPPER(FP21)="AB","+",VLOOKUP(FP21,'විෂය තොරතුරු'!$P$24:$Q$28,2))))</f>
        <v/>
      </c>
      <c r="HB21" s="168" t="str">
        <f aca="false">IF(FQ21="","",IF(FQ21="-","-",IF(UPPER(FQ21)="AB","+",VLOOKUP(FQ21,'විෂය තොරතුරු'!$P$24:$Q$28,2))))</f>
        <v>W</v>
      </c>
      <c r="HC21" s="168" t="str">
        <f aca="false">IF(FR21="","",IF(FR21="-","-",IF(UPPER(FR21)="AB","+",VLOOKUP(FR21,'විෂය තොරතුරු'!$P$24:$Q$28,2))))</f>
        <v>-</v>
      </c>
      <c r="HD21" s="168" t="str">
        <f aca="false">IF(FS21="","",IF(FS21="-","-",IF(UPPER(FS21)="AB","+",VLOOKUP(FS21,'විෂය තොරතුරු'!$P$24:$Q$28,2))))</f>
        <v/>
      </c>
      <c r="HE21" s="170" t="str">
        <f aca="false">IF(FT21="","",IF(FT21="-","-",IF(UPPER(FT21)="AB","+",VLOOKUP(FT21,'විෂය තොරතුරු'!$P$24:$Q$28,2))))</f>
        <v/>
      </c>
      <c r="HF21" s="171" t="str">
        <f aca="false">IF(FU21="","",IF(FU21="-","-",IF(UPPER(FU21)="AB","+",VLOOKUP(FU21,'විෂය තොරතුරු'!$P$24:$Q$28,2))))</f>
        <v>W</v>
      </c>
      <c r="HG21" s="168" t="str">
        <f aca="false">IF(FV21="","",IF(FV21="-","-",IF(UPPER(FV21)="AB","+",VLOOKUP(FV21,'විෂය තොරතුරු'!$P$24:$Q$28,2))))</f>
        <v>W</v>
      </c>
      <c r="HH21" s="168" t="str">
        <f aca="false">IF(FW21="","",IF(FW21="-","-",IF(UPPER(FW21)="AB","+",VLOOKUP(FW21,'විෂය තොරතුරු'!$P$24:$Q$28,2))))</f>
        <v>W</v>
      </c>
      <c r="HI21" s="169" t="str">
        <f aca="false">IF(FX21="","",IF(FX21="-","-",IF(UPPER(FX21)="AB","+",VLOOKUP(FX21,'විෂය තොරතුරු'!$P$24:$Q$28,2))))</f>
        <v>W</v>
      </c>
      <c r="HJ21" s="167" t="str">
        <f aca="false">IF(FY21="","",IF(FY21="-","-",IF(UPPER(FY21)="AB","+",VLOOKUP(FY21,'විෂය තොරතුරු'!$P$24:$Q$28,2))))</f>
        <v>-</v>
      </c>
      <c r="HK21" s="168" t="str">
        <f aca="false">IF(FZ21="","",IF(FZ21="-","-",IF(UPPER(FZ21)="AB","+",VLOOKUP(FZ21,'විෂය තොරතුරු'!$P$24:$Q$28,2))))</f>
        <v>-</v>
      </c>
      <c r="HL21" s="168" t="str">
        <f aca="false">IF(GA21="","",IF(GA21="-","-",IF(UPPER(GA21)="AB","+",VLOOKUP(GA21,'විෂය තොරතුරු'!$P$24:$Q$28,2))))</f>
        <v>W</v>
      </c>
      <c r="HM21" s="168" t="str">
        <f aca="false">IF(GB21="","",IF(GB21="-","-",IF(UPPER(GB21)="AB","+",VLOOKUP(GB21,'විෂය තොරතුරු'!$P$24:$Q$28,2))))</f>
        <v/>
      </c>
      <c r="HN21" s="168" t="str">
        <f aca="false">IF(GC21="","",IF(GC21="-","-",IF(UPPER(GC21)="AB","+",VLOOKUP(GC21,'විෂය තොරතුරු'!$P$24:$Q$28,2))))</f>
        <v/>
      </c>
      <c r="HO21" s="168" t="str">
        <f aca="false">IF(GD21="","",IF(GD21="-","-",IF(UPPER(GD21)="AB","+",VLOOKUP(GD21,'විෂය තොරතුරු'!$P$24:$Q$28,2))))</f>
        <v/>
      </c>
      <c r="HP21" s="168" t="str">
        <f aca="false">IF(GE21="","",IF(GE21="-","-",IF(UPPER(GE21)="AB","+",VLOOKUP(GE21,'විෂය තොරතුරු'!$P$24:$Q$28,2))))</f>
        <v/>
      </c>
      <c r="HQ21" s="170" t="str">
        <f aca="false">IF(GF21="","",IF(GF21="-","-",IF(UPPER(GF21)="AB","+",VLOOKUP(GF21,'විෂය තොරතුරු'!$P$24:$Q$28,2))))</f>
        <v/>
      </c>
      <c r="HR21" s="171" t="str">
        <f aca="false">IF(GG21="","",IF(GG21="-","-",IF(UPPER(GG21)="AB","+",VLOOKUP(GG21,'විෂය තොරතුරු'!$P$24:$Q$28,2))))</f>
        <v>-</v>
      </c>
      <c r="HS21" s="168" t="str">
        <f aca="false">IF(GH21="","",IF(GH21="-","-",IF(UPPER(GH21)="AB","+",VLOOKUP(GH21,'විෂය තොරතුරු'!$P$24:$Q$28,2))))</f>
        <v>S</v>
      </c>
      <c r="HT21" s="168" t="str">
        <f aca="false">IF(GI21="","",IF(GI21="-","-",IF(UPPER(GI21)="AB","+",VLOOKUP(GI21,'විෂය තොරතුරු'!$P$24:$Q$28,2))))</f>
        <v>-</v>
      </c>
      <c r="HU21" s="168" t="str">
        <f aca="false">IF(GJ21="","",IF(GJ21="-","-",IF(UPPER(GJ21)="AB","+",VLOOKUP(GJ21,'විෂය තොරතුරු'!$P$24:$Q$28,2))))</f>
        <v/>
      </c>
      <c r="HV21" s="168" t="str">
        <f aca="false">IF(GK21="","",IF(GK21="-","-",IF(UPPER(GK21)="AB","+",VLOOKUP(GK21,'විෂය තොරතුරු'!$P$24:$Q$28,2))))</f>
        <v/>
      </c>
      <c r="HW21" s="168" t="str">
        <f aca="false">IF(GL21="","",IF(GL21="-","-",IF(UPPER(GL21)="AB","+",VLOOKUP(GL21,'විෂය තොරතුරු'!$P$24:$Q$28,2))))</f>
        <v>-</v>
      </c>
      <c r="HX21" s="168" t="str">
        <f aca="false">IF(GM21="","",IF(GM21="-","-",IF(UPPER(GM21)="AB","+",VLOOKUP(GM21,'විෂය තොරතුරු'!$P$24:$Q$28,2))))</f>
        <v/>
      </c>
      <c r="HY21" s="169" t="str">
        <f aca="false">IF(GN21="","",IF(GN21="-","-",IF(UPPER(GN21)="AB","+",VLOOKUP(GN21,'විෂය තොරතුරු'!$P$24:$Q$28,2))))</f>
        <v/>
      </c>
      <c r="HZ21" s="171" t="str">
        <f aca="false">IF(GO21="","",IF(GO21="-","-",IF(UPPER(GO21)="AB","+",VLOOKUP(GO21,'විෂය තොරතුරු'!$P$24:$Q$28,2))))</f>
        <v>-</v>
      </c>
      <c r="IA21" s="168" t="str">
        <f aca="false">IF(GP21="","",IF(GP21="-","-",IF(UPPER(GP21)="AB","+",VLOOKUP(GP21,'විෂය තොරතුරු'!$P$24:$Q$28,2))))</f>
        <v>-</v>
      </c>
      <c r="IB21" s="168" t="str">
        <f aca="false">IF(GQ21="","",IF(GQ21="-","-",IF(UPPER(GQ21)="AB","+",VLOOKUP(GQ21,'විෂය තොරතුරු'!$P$24:$Q$28,2))))</f>
        <v/>
      </c>
      <c r="IC21" s="168" t="str">
        <f aca="false">IF(GR21="","",IF(GR21="-","-",IF(UPPER(GR21)="AB","+",VLOOKUP(GR21,'විෂය තොරතුරු'!$P$24:$Q$28,2))))</f>
        <v>W</v>
      </c>
      <c r="ID21" s="168" t="str">
        <f aca="false">IF(GS21="","",IF(GS21="-","-",IF(UPPER(GS21)="AB","+",VLOOKUP(GS21,'විෂය තොරතුරු'!$P$24:$Q$28,2))))</f>
        <v/>
      </c>
      <c r="IE21" s="168" t="str">
        <f aca="false">IF(GT21="","",IF(GT21="-","-",IF(UPPER(GT21)="AB","+",VLOOKUP(GT21,'විෂය තොරතුරු'!$P$24:$Q$28,2))))</f>
        <v/>
      </c>
      <c r="IF21" s="168" t="str">
        <f aca="false">IF(GU21="","",IF(GU21="-","-",IF(UPPER(GU21)="AB","+",VLOOKUP(GU21,'විෂය තොරතුරු'!$P$24:$Q$28,2))))</f>
        <v/>
      </c>
      <c r="IG21" s="169" t="str">
        <f aca="false">IF(GV21="","",IF(GV21="-","-",IF(UPPER(GV21)="AB","+",VLOOKUP(GV21,'විෂය තොරතුරු'!$P$24:$Q$28,2))))</f>
        <v/>
      </c>
      <c r="IH21" s="171" t="n">
        <f aca="false">IF($FL21="","",COUNTIF($GZ21:$IG21,"A"))</f>
        <v>0</v>
      </c>
      <c r="II21" s="171" t="n">
        <f aca="false">IF($FL21="","",COUNTIF($GZ21:$IG21,"B"))</f>
        <v>0</v>
      </c>
      <c r="IJ21" s="171" t="n">
        <f aca="false">IF($FL21="","",COUNTIF($GZ21:$IG21,"C"))</f>
        <v>0</v>
      </c>
      <c r="IK21" s="171" t="n">
        <f aca="false">IF($FL21="","",COUNTIF($GZ21:$IG21,"S"))</f>
        <v>1</v>
      </c>
      <c r="IL21" s="171" t="n">
        <f aca="false">IF($FL21="","",COUNTIF($GZ21:$IG21,"W"))</f>
        <v>8</v>
      </c>
      <c r="IM21" s="171" t="n">
        <f aca="false">IF(FL21="","",SUM(IH21:IK21))</f>
        <v>1</v>
      </c>
      <c r="IN21" s="169" t="n">
        <f aca="false">IF(FL21="","",SUM(IH21:IJ21))</f>
        <v>0</v>
      </c>
      <c r="IO21" s="172" t="str">
        <f aca="false">IF(FL21="","",IF(AND(IM21&gt;=6,IN21&gt;=3,OR(FO21&gt;=35,FP21&gt;=35),FV21&gt;=35),"6/3 සමත්",IF(AND(IM21&gt;=5,IN21&gt;=3,OR(FO21&gt;=35,FP21&gt;=35,FV21&gt;=35)),"5/3 සමත්",IF(AND(IM21&gt;=4,IN21&gt;=1,OR(FO21&gt;=20,FP21&gt;=20,FV21&gt;=20)),"සමත් කළ හැකි",IF(IL21=9,"W9","අසමත් ?")))))</f>
        <v>අසමත් ?</v>
      </c>
    </row>
    <row r="22" customFormat="false" ht="13.8" hidden="false" customHeight="false" outlineLevel="0" collapsed="false">
      <c r="A22" s="160" t="n">
        <v>8</v>
      </c>
      <c r="B22" s="161"/>
      <c r="C22" s="161"/>
      <c r="D22" s="162"/>
      <c r="E22" s="183"/>
      <c r="F22" s="181"/>
      <c r="G22" s="183"/>
      <c r="H22" s="180"/>
      <c r="I22" s="180"/>
      <c r="J22" s="181"/>
      <c r="K22" s="183"/>
      <c r="L22" s="180"/>
      <c r="M22" s="180"/>
      <c r="N22" s="181"/>
      <c r="O22" s="183"/>
      <c r="P22" s="180"/>
      <c r="Q22" s="180"/>
      <c r="R22" s="180"/>
      <c r="S22" s="180"/>
      <c r="T22" s="180"/>
      <c r="U22" s="180"/>
      <c r="V22" s="181"/>
      <c r="W22" s="183"/>
      <c r="X22" s="180"/>
      <c r="Y22" s="180"/>
      <c r="Z22" s="180"/>
      <c r="AA22" s="180"/>
      <c r="AB22" s="180"/>
      <c r="AC22" s="180"/>
      <c r="AD22" s="181"/>
      <c r="AE22" s="183"/>
      <c r="AF22" s="180"/>
      <c r="AG22" s="180"/>
      <c r="AH22" s="180"/>
      <c r="AI22" s="180"/>
      <c r="AJ22" s="180"/>
      <c r="AK22" s="180"/>
      <c r="AL22" s="166"/>
      <c r="AM22" s="167" t="str">
        <f aca="false">IF(B22="","",SUM(E22:AL22))</f>
        <v/>
      </c>
      <c r="AN22" s="168" t="str">
        <f aca="false">IF(B22="","",AM22/9)</f>
        <v/>
      </c>
      <c r="AO22" s="169" t="str">
        <f aca="false">IF(B22="","",IF(AM22=0,"-",RANK(AM22,$AM$15:$AM$64,0)))</f>
        <v/>
      </c>
      <c r="AP22" s="167" t="str">
        <f aca="false">IF(E22="","",IF(E22="-","-",IF(UPPER(E22)="AB","+",VLOOKUP(E22,'විෂය තොරතුරු'!$P$24:$Q$28,2))))</f>
        <v/>
      </c>
      <c r="AQ22" s="168" t="str">
        <f aca="false">IF(F22="","",IF(F22="-","-",IF(UPPER(F22)="AB","+",VLOOKUP(F22,'විෂය තොරතුරු'!$P$24:$Q$28,2))))</f>
        <v/>
      </c>
      <c r="AR22" s="168" t="str">
        <f aca="false">IF(G22="","",IF(G22="-","-",IF(UPPER(G22)="AB","+",VLOOKUP(G22,'විෂය තොරතුරු'!$P$24:$Q$28,2))))</f>
        <v/>
      </c>
      <c r="AS22" s="168" t="str">
        <f aca="false">IF(H22="","",IF(H22="-","-",IF(UPPER(H22)="AB","+",VLOOKUP(H22,'විෂය තොරතුරු'!$P$24:$Q$28,2))))</f>
        <v/>
      </c>
      <c r="AT22" s="168" t="str">
        <f aca="false">IF(I22="","",IF(I22="-","-",IF(UPPER(I22)="AB","+",VLOOKUP(I22,'විෂය තොරතුරු'!$P$24:$Q$28,2))))</f>
        <v/>
      </c>
      <c r="AU22" s="170" t="str">
        <f aca="false">IF(J22="","",IF(J22="-","-",IF(UPPER(J22)="AB","+",VLOOKUP(J22,'විෂය තොරතුරු'!$P$24:$Q$28,2))))</f>
        <v/>
      </c>
      <c r="AV22" s="171" t="str">
        <f aca="false">IF(K22="","",IF(K22="-","-",IF(UPPER(K22)="AB","+",VLOOKUP(K22,'විෂය තොරතුරු'!$P$24:$Q$28,2))))</f>
        <v/>
      </c>
      <c r="AW22" s="168" t="str">
        <f aca="false">IF(L22="","",IF(L22="-","-",IF(UPPER(L22)="AB","+",VLOOKUP(L22,'විෂය තොරතුරු'!$P$24:$Q$28,2))))</f>
        <v/>
      </c>
      <c r="AX22" s="168" t="str">
        <f aca="false">IF(M22="","",IF(M22="-","-",IF(UPPER(M22)="AB","+",VLOOKUP(M22,'විෂය තොරතුරු'!$P$24:$Q$28,2))))</f>
        <v/>
      </c>
      <c r="AY22" s="169" t="str">
        <f aca="false">IF(N22="","",IF(N22="-","-",IF(UPPER(N22)="AB","+",VLOOKUP(N22,'විෂය තොරතුරු'!$P$24:$Q$28,2))))</f>
        <v/>
      </c>
      <c r="AZ22" s="167" t="str">
        <f aca="false">IF(O22="","",IF(O22="-","-",IF(UPPER(O22)="AB","+",VLOOKUP(O22,'විෂය තොරතුරු'!$P$24:$Q$28,2))))</f>
        <v/>
      </c>
      <c r="BA22" s="168" t="str">
        <f aca="false">IF(P22="","",IF(P22="-","-",IF(UPPER(P22)="AB","+",VLOOKUP(P22,'විෂය තොරතුරු'!$P$24:$Q$28,2))))</f>
        <v/>
      </c>
      <c r="BB22" s="168" t="str">
        <f aca="false">IF(Q22="","",IF(Q22="-","-",IF(UPPER(Q22)="AB","+",VLOOKUP(Q22,'විෂය තොරතුරු'!$P$24:$Q$28,2))))</f>
        <v/>
      </c>
      <c r="BC22" s="168" t="str">
        <f aca="false">IF(R22="","",IF(R22="-","-",IF(UPPER(R22)="AB","+",VLOOKUP(R22,'විෂය තොරතුරු'!$P$24:$Q$28,2))))</f>
        <v/>
      </c>
      <c r="BD22" s="168" t="str">
        <f aca="false">IF(S22="","",IF(S22="-","-",IF(UPPER(S22)="AB","+",VLOOKUP(S22,'විෂය තොරතුරු'!$P$24:$Q$28,2))))</f>
        <v/>
      </c>
      <c r="BE22" s="168" t="str">
        <f aca="false">IF(T22="","",IF(T22="-","-",IF(UPPER(T22)="AB","+",VLOOKUP(T22,'විෂය තොරතුරු'!$P$24:$Q$28,2))))</f>
        <v/>
      </c>
      <c r="BF22" s="168" t="str">
        <f aca="false">IF(U22="","",IF(U22="-","-",IF(UPPER(U22)="AB","+",VLOOKUP(U22,'විෂය තොරතුරු'!$P$24:$Q$28,2))))</f>
        <v/>
      </c>
      <c r="BG22" s="170" t="str">
        <f aca="false">IF(V22="","",IF(V22="-","-",IF(UPPER(V22)="AB","+",VLOOKUP(V22,'විෂය තොරතුරු'!$P$24:$Q$28,2))))</f>
        <v/>
      </c>
      <c r="BH22" s="171" t="str">
        <f aca="false">IF(W22="","",IF(W22="-","-",IF(UPPER(W22)="AB","+",VLOOKUP(W22,'විෂය තොරතුරු'!$P$24:$Q$28,2))))</f>
        <v/>
      </c>
      <c r="BI22" s="168" t="str">
        <f aca="false">IF(X22="","",IF(X22="-","-",IF(UPPER(X22)="AB","+",VLOOKUP(X22,'විෂය තොරතුරු'!$P$24:$Q$28,2))))</f>
        <v/>
      </c>
      <c r="BJ22" s="168" t="str">
        <f aca="false">IF(Y22="","",IF(Y22="-","-",IF(UPPER(Y22)="AB","+",VLOOKUP(Y22,'විෂය තොරතුරු'!$P$24:$Q$28,2))))</f>
        <v/>
      </c>
      <c r="BK22" s="168" t="str">
        <f aca="false">IF(Z22="","",IF(Z22="-","-",IF(UPPER(Z22)="AB","+",VLOOKUP(Z22,'විෂය තොරතුරු'!$P$24:$Q$28,2))))</f>
        <v/>
      </c>
      <c r="BL22" s="168" t="str">
        <f aca="false">IF(AA22="","",IF(AA22="-","-",IF(UPPER(AA22)="AB","+",VLOOKUP(AA22,'විෂය තොරතුරු'!$P$24:$Q$28,2))))</f>
        <v/>
      </c>
      <c r="BM22" s="168" t="str">
        <f aca="false">IF(AB22="","",IF(AB22="-","-",IF(UPPER(AB22)="AB","+",VLOOKUP(AB22,'විෂය තොරතුරු'!$P$24:$Q$28,2))))</f>
        <v/>
      </c>
      <c r="BN22" s="168" t="str">
        <f aca="false">IF(AC22="","",IF(AC22="-","-",IF(UPPER(AC22)="AB","+",VLOOKUP(AC22,'විෂය තොරතුරු'!$P$24:$Q$28,2))))</f>
        <v/>
      </c>
      <c r="BO22" s="169" t="str">
        <f aca="false">IF(AD22="","",IF(AD22="-","-",IF(UPPER(AD22)="AB","+",VLOOKUP(AD22,'විෂය තොරතුරු'!$P$24:$Q$28,2))))</f>
        <v/>
      </c>
      <c r="BP22" s="171" t="str">
        <f aca="false">IF(AE22="","",IF(AE22="-","-",IF(UPPER(AE22)="AB","+",VLOOKUP(AE22,'විෂය තොරතුරු'!$P$24:$Q$28,2))))</f>
        <v/>
      </c>
      <c r="BQ22" s="168" t="str">
        <f aca="false">IF(AF22="","",IF(AF22="-","-",IF(UPPER(AF22)="AB","+",VLOOKUP(AF22,'විෂය තොරතුරු'!$P$24:$Q$28,2))))</f>
        <v/>
      </c>
      <c r="BR22" s="168" t="str">
        <f aca="false">IF(AG22="","",IF(AG22="-","-",IF(UPPER(AG22)="AB","+",VLOOKUP(AG22,'විෂය තොරතුරු'!$P$24:$Q$28,2))))</f>
        <v/>
      </c>
      <c r="BS22" s="168" t="str">
        <f aca="false">IF(AH22="","",IF(AH22="-","-",IF(UPPER(AH22)="AB","+",VLOOKUP(AH22,'විෂය තොරතුරු'!$P$24:$Q$28,2))))</f>
        <v/>
      </c>
      <c r="BT22" s="168" t="str">
        <f aca="false">IF(AI22="","",IF(AI22="-","-",IF(UPPER(AI22)="AB","+",VLOOKUP(AI22,'විෂය තොරතුරු'!$P$24:$Q$28,2))))</f>
        <v/>
      </c>
      <c r="BU22" s="168" t="str">
        <f aca="false">IF(AJ22="","",IF(AJ22="-","-",IF(UPPER(AJ22)="AB","+",VLOOKUP(AJ22,'විෂය තොරතුරු'!$P$24:$Q$28,2))))</f>
        <v/>
      </c>
      <c r="BV22" s="168" t="str">
        <f aca="false">IF(AK22="","",IF(AK22="-","-",IF(UPPER(AK22)="AB","+",VLOOKUP(AK22,'විෂය තොරතුරු'!$P$24:$Q$28,2))))</f>
        <v/>
      </c>
      <c r="BW22" s="169" t="str">
        <f aca="false">IF(AL22="","",IF(AL22="-","-",IF(UPPER(AL22)="AB","+",VLOOKUP(AL22,'විෂය තොරතුරු'!$P$24:$Q$28,2))))</f>
        <v/>
      </c>
      <c r="BX22" s="171" t="str">
        <f aca="false">IF($B22="","",COUNTIF($AP22:$BW22,"A"))</f>
        <v/>
      </c>
      <c r="BY22" s="168" t="str">
        <f aca="false">IF($B22="","",COUNTIF($AP22:$BW22,"B"))</f>
        <v/>
      </c>
      <c r="BZ22" s="168" t="str">
        <f aca="false">IF($B22="","",COUNTIF($AP22:$BW22,"C"))</f>
        <v/>
      </c>
      <c r="CA22" s="168" t="str">
        <f aca="false">IF($B22="","",COUNTIF($AP22:$BW22,"S"))</f>
        <v/>
      </c>
      <c r="CB22" s="169" t="str">
        <f aca="false">IF($B22="","",COUNTIF($AP22:$BW22,"W"))</f>
        <v/>
      </c>
      <c r="CC22" s="171" t="str">
        <f aca="false">IF(B22="","",SUM(BX22:CA22))</f>
        <v/>
      </c>
      <c r="CD22" s="169" t="str">
        <f aca="false">IF(B22="","",SUM(BX22:BZ22))</f>
        <v/>
      </c>
      <c r="CE22" s="172" t="str">
        <f aca="false">IF(B22="","",IF(AND(CC22&gt;=6,CD22&gt;=3,OR(E22&gt;=35,F22&gt;=35),L22&gt;=35),"6/3 සමත්",IF(AND(CC22&gt;=5,CD22&gt;=3,OR(E22&gt;=35,F22&gt;=35,L22&gt;=35)),"5/3 සමත්",IF(AND(CC22&gt;=4,CD22&gt;=1,OR(E22&gt;=20,F22&gt;=20,L22&gt;=20)),"සමත් කළ හැකි",IF(CB22=9,"W9","අසමත් ?")))))</f>
        <v/>
      </c>
      <c r="FK22" s="173" t="n">
        <v>8</v>
      </c>
      <c r="FL22" s="161" t="s">
        <v>51</v>
      </c>
      <c r="FM22" s="161"/>
      <c r="FN22" s="161" t="str">
        <f aca="false">IF(FM22="","-",(FM22/$M$95)*100)</f>
        <v>-</v>
      </c>
      <c r="FO22" s="165" t="n">
        <v>45</v>
      </c>
      <c r="FP22" s="165"/>
      <c r="FQ22" s="165" t="n">
        <v>35</v>
      </c>
      <c r="FR22" s="165" t="s">
        <v>18</v>
      </c>
      <c r="FS22" s="165"/>
      <c r="FT22" s="165"/>
      <c r="FU22" s="165" t="n">
        <v>7</v>
      </c>
      <c r="FV22" s="165" t="s">
        <v>52</v>
      </c>
      <c r="FW22" s="165" t="n">
        <v>58</v>
      </c>
      <c r="FX22" s="165" t="n">
        <v>65</v>
      </c>
      <c r="FY22" s="165" t="s">
        <v>18</v>
      </c>
      <c r="FZ22" s="165" t="s">
        <v>18</v>
      </c>
      <c r="GA22" s="165" t="n">
        <v>55</v>
      </c>
      <c r="GB22" s="165"/>
      <c r="GC22" s="165"/>
      <c r="GD22" s="165"/>
      <c r="GE22" s="165"/>
      <c r="GF22" s="165"/>
      <c r="GG22" s="165" t="s">
        <v>18</v>
      </c>
      <c r="GH22" s="165" t="s">
        <v>18</v>
      </c>
      <c r="GI22" s="165" t="s">
        <v>18</v>
      </c>
      <c r="GJ22" s="165"/>
      <c r="GK22" s="165"/>
      <c r="GL22" s="165" t="s">
        <v>18</v>
      </c>
      <c r="GM22" s="165"/>
      <c r="GN22" s="165"/>
      <c r="GO22" s="165" t="s">
        <v>18</v>
      </c>
      <c r="GP22" s="165" t="s">
        <v>18</v>
      </c>
      <c r="GQ22" s="165"/>
      <c r="GR22" s="165" t="s">
        <v>18</v>
      </c>
      <c r="GS22" s="165"/>
      <c r="GT22" s="165"/>
      <c r="GU22" s="165"/>
      <c r="GV22" s="174"/>
      <c r="GW22" s="167" t="n">
        <f aca="false">IF(FL22="","",SUM(FO22:GV22))</f>
        <v>265</v>
      </c>
      <c r="GX22" s="168" t="n">
        <f aca="false">IF(FL22="","",GW22/9)</f>
        <v>29.4444444444444</v>
      </c>
      <c r="GY22" s="169" t="n">
        <f aca="false">IF(FL22="","",IF(GW22=0,"-",RANK(GW22,$GW$15:$GW$64,0)))</f>
        <v>16</v>
      </c>
      <c r="GZ22" s="167" t="str">
        <f aca="false">IF(FO22="","",IF(FO22="-","-",IF(UPPER(FO22)="AB","+",VLOOKUP(FO22,'විෂය තොරතුරු'!$P$24:$Q$28,2))))</f>
        <v>S</v>
      </c>
      <c r="HA22" s="168" t="str">
        <f aca="false">IF(FP22="","",IF(FP22="-","-",IF(UPPER(FP22)="AB","+",VLOOKUP(FP22,'විෂය තොරතුරු'!$P$24:$Q$28,2))))</f>
        <v/>
      </c>
      <c r="HB22" s="168" t="str">
        <f aca="false">IF(FQ22="","",IF(FQ22="-","-",IF(UPPER(FQ22)="AB","+",VLOOKUP(FQ22,'විෂය තොරතුරු'!$P$24:$Q$28,2))))</f>
        <v>S</v>
      </c>
      <c r="HC22" s="168" t="str">
        <f aca="false">IF(FR22="","",IF(FR22="-","-",IF(UPPER(FR22)="AB","+",VLOOKUP(FR22,'විෂය තොරතුරු'!$P$24:$Q$28,2))))</f>
        <v>-</v>
      </c>
      <c r="HD22" s="168" t="str">
        <f aca="false">IF(FS22="","",IF(FS22="-","-",IF(UPPER(FS22)="AB","+",VLOOKUP(FS22,'විෂය තොරතුරු'!$P$24:$Q$28,2))))</f>
        <v/>
      </c>
      <c r="HE22" s="170" t="str">
        <f aca="false">IF(FT22="","",IF(FT22="-","-",IF(UPPER(FT22)="AB","+",VLOOKUP(FT22,'විෂය තොරතුරු'!$P$24:$Q$28,2))))</f>
        <v/>
      </c>
      <c r="HF22" s="171" t="str">
        <f aca="false">IF(FU22="","",IF(FU22="-","-",IF(UPPER(FU22)="AB","+",VLOOKUP(FU22,'විෂය තොරතුරු'!$P$24:$Q$28,2))))</f>
        <v>W</v>
      </c>
      <c r="HG22" s="168" t="str">
        <f aca="false">IF(FV22="","",IF(FV22="-","-",IF(UPPER(FV22)="AB","+",VLOOKUP(FV22,'විෂය තොරතුරු'!$P$24:$Q$28,2))))</f>
        <v>+</v>
      </c>
      <c r="HH22" s="168" t="str">
        <f aca="false">IF(FW22="","",IF(FW22="-","-",IF(UPPER(FW22)="AB","+",VLOOKUP(FW22,'විෂය තොරතුරු'!$P$24:$Q$28,2))))</f>
        <v>C</v>
      </c>
      <c r="HI22" s="169" t="str">
        <f aca="false">IF(FX22="","",IF(FX22="-","-",IF(UPPER(FX22)="AB","+",VLOOKUP(FX22,'විෂය තොරතුරු'!$P$24:$Q$28,2))))</f>
        <v>B</v>
      </c>
      <c r="HJ22" s="167" t="str">
        <f aca="false">IF(FY22="","",IF(FY22="-","-",IF(UPPER(FY22)="AB","+",VLOOKUP(FY22,'විෂය තොරතුරු'!$P$24:$Q$28,2))))</f>
        <v>-</v>
      </c>
      <c r="HK22" s="168" t="str">
        <f aca="false">IF(FZ22="","",IF(FZ22="-","-",IF(UPPER(FZ22)="AB","+",VLOOKUP(FZ22,'විෂය තොරතුරු'!$P$24:$Q$28,2))))</f>
        <v>-</v>
      </c>
      <c r="HL22" s="168" t="str">
        <f aca="false">IF(GA22="","",IF(GA22="-","-",IF(UPPER(GA22)="AB","+",VLOOKUP(GA22,'විෂය තොරතුරු'!$P$24:$Q$28,2))))</f>
        <v>C</v>
      </c>
      <c r="HM22" s="168" t="str">
        <f aca="false">IF(GB22="","",IF(GB22="-","-",IF(UPPER(GB22)="AB","+",VLOOKUP(GB22,'විෂය තොරතුරු'!$P$24:$Q$28,2))))</f>
        <v/>
      </c>
      <c r="HN22" s="168" t="str">
        <f aca="false">IF(GC22="","",IF(GC22="-","-",IF(UPPER(GC22)="AB","+",VLOOKUP(GC22,'විෂය තොරතුරු'!$P$24:$Q$28,2))))</f>
        <v/>
      </c>
      <c r="HO22" s="168" t="str">
        <f aca="false">IF(GD22="","",IF(GD22="-","-",IF(UPPER(GD22)="AB","+",VLOOKUP(GD22,'විෂය තොරතුරු'!$P$24:$Q$28,2))))</f>
        <v/>
      </c>
      <c r="HP22" s="168" t="str">
        <f aca="false">IF(GE22="","",IF(GE22="-","-",IF(UPPER(GE22)="AB","+",VLOOKUP(GE22,'විෂය තොරතුරු'!$P$24:$Q$28,2))))</f>
        <v/>
      </c>
      <c r="HQ22" s="170" t="str">
        <f aca="false">IF(GF22="","",IF(GF22="-","-",IF(UPPER(GF22)="AB","+",VLOOKUP(GF22,'විෂය තොරතුරු'!$P$24:$Q$28,2))))</f>
        <v/>
      </c>
      <c r="HR22" s="171" t="str">
        <f aca="false">IF(GG22="","",IF(GG22="-","-",IF(UPPER(GG22)="AB","+",VLOOKUP(GG22,'විෂය තොරතුරු'!$P$24:$Q$28,2))))</f>
        <v>-</v>
      </c>
      <c r="HS22" s="168" t="str">
        <f aca="false">IF(GH22="","",IF(GH22="-","-",IF(UPPER(GH22)="AB","+",VLOOKUP(GH22,'විෂය තොරතුරු'!$P$24:$Q$28,2))))</f>
        <v>-</v>
      </c>
      <c r="HT22" s="168" t="str">
        <f aca="false">IF(GI22="","",IF(GI22="-","-",IF(UPPER(GI22)="AB","+",VLOOKUP(GI22,'විෂය තොරතුරු'!$P$24:$Q$28,2))))</f>
        <v>-</v>
      </c>
      <c r="HU22" s="168" t="str">
        <f aca="false">IF(GJ22="","",IF(GJ22="-","-",IF(UPPER(GJ22)="AB","+",VLOOKUP(GJ22,'විෂය තොරතුරු'!$P$24:$Q$28,2))))</f>
        <v/>
      </c>
      <c r="HV22" s="168" t="str">
        <f aca="false">IF(GK22="","",IF(GK22="-","-",IF(UPPER(GK22)="AB","+",VLOOKUP(GK22,'විෂය තොරතුරු'!$P$24:$Q$28,2))))</f>
        <v/>
      </c>
      <c r="HW22" s="168" t="str">
        <f aca="false">IF(GL22="","",IF(GL22="-","-",IF(UPPER(GL22)="AB","+",VLOOKUP(GL22,'විෂය තොරතුරු'!$P$24:$Q$28,2))))</f>
        <v>-</v>
      </c>
      <c r="HX22" s="168" t="str">
        <f aca="false">IF(GM22="","",IF(GM22="-","-",IF(UPPER(GM22)="AB","+",VLOOKUP(GM22,'විෂය තොරතුරු'!$P$24:$Q$28,2))))</f>
        <v/>
      </c>
      <c r="HY22" s="169" t="str">
        <f aca="false">IF(GN22="","",IF(GN22="-","-",IF(UPPER(GN22)="AB","+",VLOOKUP(GN22,'විෂය තොරතුරු'!$P$24:$Q$28,2))))</f>
        <v/>
      </c>
      <c r="HZ22" s="171" t="str">
        <f aca="false">IF(GO22="","",IF(GO22="-","-",IF(UPPER(GO22)="AB","+",VLOOKUP(GO22,'විෂය තොරතුරු'!$P$24:$Q$28,2))))</f>
        <v>-</v>
      </c>
      <c r="IA22" s="168" t="str">
        <f aca="false">IF(GP22="","",IF(GP22="-","-",IF(UPPER(GP22)="AB","+",VLOOKUP(GP22,'විෂය තොරතුරු'!$P$24:$Q$28,2))))</f>
        <v>-</v>
      </c>
      <c r="IB22" s="168" t="str">
        <f aca="false">IF(GQ22="","",IF(GQ22="-","-",IF(UPPER(GQ22)="AB","+",VLOOKUP(GQ22,'විෂය තොරතුරු'!$P$24:$Q$28,2))))</f>
        <v/>
      </c>
      <c r="IC22" s="168" t="str">
        <f aca="false">IF(GR22="","",IF(GR22="-","-",IF(UPPER(GR22)="AB","+",VLOOKUP(GR22,'විෂය තොරතුරු'!$P$24:$Q$28,2))))</f>
        <v>-</v>
      </c>
      <c r="ID22" s="168" t="str">
        <f aca="false">IF(GS22="","",IF(GS22="-","-",IF(UPPER(GS22)="AB","+",VLOOKUP(GS22,'විෂය තොරතුරු'!$P$24:$Q$28,2))))</f>
        <v/>
      </c>
      <c r="IE22" s="168" t="str">
        <f aca="false">IF(GT22="","",IF(GT22="-","-",IF(UPPER(GT22)="AB","+",VLOOKUP(GT22,'විෂය තොරතුරු'!$P$24:$Q$28,2))))</f>
        <v/>
      </c>
      <c r="IF22" s="168" t="str">
        <f aca="false">IF(GU22="","",IF(GU22="-","-",IF(UPPER(GU22)="AB","+",VLOOKUP(GU22,'විෂය තොරතුරු'!$P$24:$Q$28,2))))</f>
        <v/>
      </c>
      <c r="IG22" s="169" t="str">
        <f aca="false">IF(GV22="","",IF(GV22="-","-",IF(UPPER(GV22)="AB","+",VLOOKUP(GV22,'විෂය තොරතුරු'!$P$24:$Q$28,2))))</f>
        <v/>
      </c>
      <c r="IH22" s="171" t="n">
        <f aca="false">IF($FL22="","",COUNTIF($GZ22:$IG22,"A"))</f>
        <v>0</v>
      </c>
      <c r="II22" s="171" t="n">
        <f aca="false">IF($FL22="","",COUNTIF($GZ22:$IG22,"B"))</f>
        <v>1</v>
      </c>
      <c r="IJ22" s="171" t="n">
        <f aca="false">IF($FL22="","",COUNTIF($GZ22:$IG22,"C"))</f>
        <v>2</v>
      </c>
      <c r="IK22" s="171" t="n">
        <f aca="false">IF($FL22="","",COUNTIF($GZ22:$IG22,"S"))</f>
        <v>2</v>
      </c>
      <c r="IL22" s="171" t="n">
        <f aca="false">IF($FL22="","",COUNTIF($GZ22:$IG22,"W"))</f>
        <v>1</v>
      </c>
      <c r="IM22" s="171" t="n">
        <f aca="false">IF(FL22="","",SUM(IH22:IK22))</f>
        <v>5</v>
      </c>
      <c r="IN22" s="169" t="n">
        <f aca="false">IF(FL22="","",SUM(IH22:IJ22))</f>
        <v>3</v>
      </c>
      <c r="IO22" s="172" t="str">
        <f aca="false">IF(FL22="","",IF(AND(IM22&gt;=6,IN22&gt;=3,OR(FO22&gt;=35,FP22&gt;=35),FV22&gt;=35),"6/3 සමත්",IF(AND(IM22&gt;=5,IN22&gt;=3,OR(FO22&gt;=35,FP22&gt;=35,FV22&gt;=35)),"5/3 සමත්",IF(AND(IM22&gt;=4,IN22&gt;=1,OR(FO22&gt;=20,FP22&gt;=20,FV22&gt;=20)),"සමත් කළ හැකි",IF(IL22=9,"W9","අසමත් ?")))))</f>
        <v>5/3 සමත්</v>
      </c>
    </row>
    <row r="23" customFormat="false" ht="13.8" hidden="false" customHeight="false" outlineLevel="0" collapsed="false">
      <c r="A23" s="160" t="n">
        <v>9</v>
      </c>
      <c r="B23" s="161"/>
      <c r="C23" s="161"/>
      <c r="D23" s="162"/>
      <c r="E23" s="183"/>
      <c r="F23" s="181"/>
      <c r="G23" s="183"/>
      <c r="H23" s="180"/>
      <c r="I23" s="180"/>
      <c r="J23" s="181"/>
      <c r="K23" s="183"/>
      <c r="L23" s="180"/>
      <c r="M23" s="180"/>
      <c r="N23" s="181"/>
      <c r="O23" s="183"/>
      <c r="P23" s="180"/>
      <c r="Q23" s="180"/>
      <c r="R23" s="180"/>
      <c r="S23" s="180"/>
      <c r="T23" s="180"/>
      <c r="U23" s="180"/>
      <c r="V23" s="181"/>
      <c r="W23" s="183"/>
      <c r="X23" s="180"/>
      <c r="Y23" s="180"/>
      <c r="Z23" s="180"/>
      <c r="AA23" s="180"/>
      <c r="AB23" s="180"/>
      <c r="AC23" s="180"/>
      <c r="AD23" s="181"/>
      <c r="AE23" s="183"/>
      <c r="AF23" s="180"/>
      <c r="AG23" s="180"/>
      <c r="AH23" s="180"/>
      <c r="AI23" s="180"/>
      <c r="AJ23" s="180"/>
      <c r="AK23" s="180"/>
      <c r="AL23" s="166"/>
      <c r="AM23" s="167" t="str">
        <f aca="false">IF(B23="","",SUM(E23:AL23))</f>
        <v/>
      </c>
      <c r="AN23" s="168" t="str">
        <f aca="false">IF(B23="","",AM23/9)</f>
        <v/>
      </c>
      <c r="AO23" s="169" t="str">
        <f aca="false">IF(B23="","",IF(AM23=0,"-",RANK(AM23,$AM$15:$AM$64,0)))</f>
        <v/>
      </c>
      <c r="AP23" s="167" t="str">
        <f aca="false">IF(E23="","",IF(E23="-","-",IF(UPPER(E23)="AB","+",VLOOKUP(E23,'විෂය තොරතුරු'!$P$24:$Q$28,2))))</f>
        <v/>
      </c>
      <c r="AQ23" s="168" t="str">
        <f aca="false">IF(F23="","",IF(F23="-","-",IF(UPPER(F23)="AB","+",VLOOKUP(F23,'විෂය තොරතුරු'!$P$24:$Q$28,2))))</f>
        <v/>
      </c>
      <c r="AR23" s="168" t="str">
        <f aca="false">IF(G23="","",IF(G23="-","-",IF(UPPER(G23)="AB","+",VLOOKUP(G23,'විෂය තොරතුරු'!$P$24:$Q$28,2))))</f>
        <v/>
      </c>
      <c r="AS23" s="168" t="str">
        <f aca="false">IF(H23="","",IF(H23="-","-",IF(UPPER(H23)="AB","+",VLOOKUP(H23,'විෂය තොරතුරු'!$P$24:$Q$28,2))))</f>
        <v/>
      </c>
      <c r="AT23" s="168" t="str">
        <f aca="false">IF(I23="","",IF(I23="-","-",IF(UPPER(I23)="AB","+",VLOOKUP(I23,'විෂය තොරතුරු'!$P$24:$Q$28,2))))</f>
        <v/>
      </c>
      <c r="AU23" s="170" t="str">
        <f aca="false">IF(J23="","",IF(J23="-","-",IF(UPPER(J23)="AB","+",VLOOKUP(J23,'විෂය තොරතුරු'!$P$24:$Q$28,2))))</f>
        <v/>
      </c>
      <c r="AV23" s="171" t="str">
        <f aca="false">IF(K23="","",IF(K23="-","-",IF(UPPER(K23)="AB","+",VLOOKUP(K23,'විෂය තොරතුරු'!$P$24:$Q$28,2))))</f>
        <v/>
      </c>
      <c r="AW23" s="168" t="str">
        <f aca="false">IF(L23="","",IF(L23="-","-",IF(UPPER(L23)="AB","+",VLOOKUP(L23,'විෂය තොරතුරු'!$P$24:$Q$28,2))))</f>
        <v/>
      </c>
      <c r="AX23" s="168" t="str">
        <f aca="false">IF(M23="","",IF(M23="-","-",IF(UPPER(M23)="AB","+",VLOOKUP(M23,'විෂය තොරතුරු'!$P$24:$Q$28,2))))</f>
        <v/>
      </c>
      <c r="AY23" s="169" t="str">
        <f aca="false">IF(N23="","",IF(N23="-","-",IF(UPPER(N23)="AB","+",VLOOKUP(N23,'විෂය තොරතුරු'!$P$24:$Q$28,2))))</f>
        <v/>
      </c>
      <c r="AZ23" s="167" t="str">
        <f aca="false">IF(O23="","",IF(O23="-","-",IF(UPPER(O23)="AB","+",VLOOKUP(O23,'විෂය තොරතුරු'!$P$24:$Q$28,2))))</f>
        <v/>
      </c>
      <c r="BA23" s="168" t="str">
        <f aca="false">IF(P23="","",IF(P23="-","-",IF(UPPER(P23)="AB","+",VLOOKUP(P23,'විෂය තොරතුරු'!$P$24:$Q$28,2))))</f>
        <v/>
      </c>
      <c r="BB23" s="168" t="str">
        <f aca="false">IF(Q23="","",IF(Q23="-","-",IF(UPPER(Q23)="AB","+",VLOOKUP(Q23,'විෂය තොරතුරු'!$P$24:$Q$28,2))))</f>
        <v/>
      </c>
      <c r="BC23" s="168" t="str">
        <f aca="false">IF(R23="","",IF(R23="-","-",IF(UPPER(R23)="AB","+",VLOOKUP(R23,'විෂය තොරතුරු'!$P$24:$Q$28,2))))</f>
        <v/>
      </c>
      <c r="BD23" s="168" t="str">
        <f aca="false">IF(S23="","",IF(S23="-","-",IF(UPPER(S23)="AB","+",VLOOKUP(S23,'විෂය තොරතුරු'!$P$24:$Q$28,2))))</f>
        <v/>
      </c>
      <c r="BE23" s="168" t="str">
        <f aca="false">IF(T23="","",IF(T23="-","-",IF(UPPER(T23)="AB","+",VLOOKUP(T23,'විෂය තොරතුරු'!$P$24:$Q$28,2))))</f>
        <v/>
      </c>
      <c r="BF23" s="168" t="str">
        <f aca="false">IF(U23="","",IF(U23="-","-",IF(UPPER(U23)="AB","+",VLOOKUP(U23,'විෂය තොරතුරු'!$P$24:$Q$28,2))))</f>
        <v/>
      </c>
      <c r="BG23" s="170" t="str">
        <f aca="false">IF(V23="","",IF(V23="-","-",IF(UPPER(V23)="AB","+",VLOOKUP(V23,'විෂය තොරතුරු'!$P$24:$Q$28,2))))</f>
        <v/>
      </c>
      <c r="BH23" s="171" t="str">
        <f aca="false">IF(W23="","",IF(W23="-","-",IF(UPPER(W23)="AB","+",VLOOKUP(W23,'විෂය තොරතුරු'!$P$24:$Q$28,2))))</f>
        <v/>
      </c>
      <c r="BI23" s="168" t="str">
        <f aca="false">IF(X23="","",IF(X23="-","-",IF(UPPER(X23)="AB","+",VLOOKUP(X23,'විෂය තොරතුරු'!$P$24:$Q$28,2))))</f>
        <v/>
      </c>
      <c r="BJ23" s="168" t="str">
        <f aca="false">IF(Y23="","",IF(Y23="-","-",IF(UPPER(Y23)="AB","+",VLOOKUP(Y23,'විෂය තොරතුරු'!$P$24:$Q$28,2))))</f>
        <v/>
      </c>
      <c r="BK23" s="168" t="str">
        <f aca="false">IF(Z23="","",IF(Z23="-","-",IF(UPPER(Z23)="AB","+",VLOOKUP(Z23,'විෂය තොරතුරු'!$P$24:$Q$28,2))))</f>
        <v/>
      </c>
      <c r="BL23" s="168" t="str">
        <f aca="false">IF(AA23="","",IF(AA23="-","-",IF(UPPER(AA23)="AB","+",VLOOKUP(AA23,'විෂය තොරතුරු'!$P$24:$Q$28,2))))</f>
        <v/>
      </c>
      <c r="BM23" s="168" t="str">
        <f aca="false">IF(AB23="","",IF(AB23="-","-",IF(UPPER(AB23)="AB","+",VLOOKUP(AB23,'විෂය තොරතුරු'!$P$24:$Q$28,2))))</f>
        <v/>
      </c>
      <c r="BN23" s="168" t="str">
        <f aca="false">IF(AC23="","",IF(AC23="-","-",IF(UPPER(AC23)="AB","+",VLOOKUP(AC23,'විෂය තොරතුරු'!$P$24:$Q$28,2))))</f>
        <v/>
      </c>
      <c r="BO23" s="169" t="str">
        <f aca="false">IF(AD23="","",IF(AD23="-","-",IF(UPPER(AD23)="AB","+",VLOOKUP(AD23,'විෂය තොරතුරු'!$P$24:$Q$28,2))))</f>
        <v/>
      </c>
      <c r="BP23" s="171" t="str">
        <f aca="false">IF(AE23="","",IF(AE23="-","-",IF(UPPER(AE23)="AB","+",VLOOKUP(AE23,'විෂය තොරතුරු'!$P$24:$Q$28,2))))</f>
        <v/>
      </c>
      <c r="BQ23" s="168" t="str">
        <f aca="false">IF(AF23="","",IF(AF23="-","-",IF(UPPER(AF23)="AB","+",VLOOKUP(AF23,'විෂය තොරතුරු'!$P$24:$Q$28,2))))</f>
        <v/>
      </c>
      <c r="BR23" s="168" t="str">
        <f aca="false">IF(AG23="","",IF(AG23="-","-",IF(UPPER(AG23)="AB","+",VLOOKUP(AG23,'විෂය තොරතුරු'!$P$24:$Q$28,2))))</f>
        <v/>
      </c>
      <c r="BS23" s="168" t="str">
        <f aca="false">IF(AH23="","",IF(AH23="-","-",IF(UPPER(AH23)="AB","+",VLOOKUP(AH23,'විෂය තොරතුරු'!$P$24:$Q$28,2))))</f>
        <v/>
      </c>
      <c r="BT23" s="168" t="str">
        <f aca="false">IF(AI23="","",IF(AI23="-","-",IF(UPPER(AI23)="AB","+",VLOOKUP(AI23,'විෂය තොරතුරු'!$P$24:$Q$28,2))))</f>
        <v/>
      </c>
      <c r="BU23" s="168" t="str">
        <f aca="false">IF(AJ23="","",IF(AJ23="-","-",IF(UPPER(AJ23)="AB","+",VLOOKUP(AJ23,'විෂය තොරතුරු'!$P$24:$Q$28,2))))</f>
        <v/>
      </c>
      <c r="BV23" s="168" t="str">
        <f aca="false">IF(AK23="","",IF(AK23="-","-",IF(UPPER(AK23)="AB","+",VLOOKUP(AK23,'විෂය තොරතුරු'!$P$24:$Q$28,2))))</f>
        <v/>
      </c>
      <c r="BW23" s="169" t="str">
        <f aca="false">IF(AL23="","",IF(AL23="-","-",IF(UPPER(AL23)="AB","+",VLOOKUP(AL23,'විෂය තොරතුරු'!$P$24:$Q$28,2))))</f>
        <v/>
      </c>
      <c r="BX23" s="171" t="str">
        <f aca="false">IF($B23="","",COUNTIF($AP23:$BW23,"A"))</f>
        <v/>
      </c>
      <c r="BY23" s="168" t="str">
        <f aca="false">IF($B23="","",COUNTIF($AP23:$BW23,"B"))</f>
        <v/>
      </c>
      <c r="BZ23" s="168" t="str">
        <f aca="false">IF($B23="","",COUNTIF($AP23:$BW23,"C"))</f>
        <v/>
      </c>
      <c r="CA23" s="168" t="str">
        <f aca="false">IF($B23="","",COUNTIF($AP23:$BW23,"S"))</f>
        <v/>
      </c>
      <c r="CB23" s="169" t="str">
        <f aca="false">IF($B23="","",COUNTIF($AP23:$BW23,"W"))</f>
        <v/>
      </c>
      <c r="CC23" s="171" t="str">
        <f aca="false">IF(B23="","",SUM(BX23:CA23))</f>
        <v/>
      </c>
      <c r="CD23" s="169" t="str">
        <f aca="false">IF(B23="","",SUM(BX23:BZ23))</f>
        <v/>
      </c>
      <c r="CE23" s="172" t="str">
        <f aca="false">IF(B23="","",IF(AND(CC23&gt;=6,CD23&gt;=3,OR(E23&gt;=35,F23&gt;=35),L23&gt;=35),"6/3 සමත්",IF(AND(CC23&gt;=5,CD23&gt;=3,OR(E23&gt;=35,F23&gt;=35,L23&gt;=35)),"5/3 සමත්",IF(AND(CC23&gt;=4,CD23&gt;=1,OR(E23&gt;=20,F23&gt;=20,L23&gt;=20)),"සමත් කළ හැකි",IF(CB23=9,"W9","අසමත් ?")))))</f>
        <v/>
      </c>
      <c r="FK23" s="173" t="n">
        <v>9</v>
      </c>
      <c r="FL23" s="161" t="s">
        <v>53</v>
      </c>
      <c r="FM23" s="161"/>
      <c r="FN23" s="161" t="str">
        <f aca="false">IF(FM23="","-",(FM23/$M$95)*100)</f>
        <v>-</v>
      </c>
      <c r="FO23" s="165" t="n">
        <v>32</v>
      </c>
      <c r="FP23" s="165"/>
      <c r="FQ23" s="165" t="n">
        <v>30</v>
      </c>
      <c r="FR23" s="165" t="s">
        <v>18</v>
      </c>
      <c r="FS23" s="165"/>
      <c r="FT23" s="165"/>
      <c r="FU23" s="165" t="n">
        <v>3</v>
      </c>
      <c r="FV23" s="165" t="n">
        <v>13</v>
      </c>
      <c r="FW23" s="165" t="n">
        <v>5</v>
      </c>
      <c r="FX23" s="165" t="n">
        <v>22</v>
      </c>
      <c r="FY23" s="165" t="s">
        <v>18</v>
      </c>
      <c r="FZ23" s="165" t="s">
        <v>18</v>
      </c>
      <c r="GA23" s="165" t="n">
        <v>14</v>
      </c>
      <c r="GB23" s="165"/>
      <c r="GC23" s="165"/>
      <c r="GD23" s="165"/>
      <c r="GE23" s="165"/>
      <c r="GF23" s="165"/>
      <c r="GG23" s="165" t="n">
        <v>52</v>
      </c>
      <c r="GH23" s="165" t="s">
        <v>18</v>
      </c>
      <c r="GI23" s="165" t="s">
        <v>18</v>
      </c>
      <c r="GJ23" s="165"/>
      <c r="GK23" s="165"/>
      <c r="GL23" s="165" t="n">
        <v>14</v>
      </c>
      <c r="GM23" s="165"/>
      <c r="GN23" s="165"/>
      <c r="GO23" s="165" t="s">
        <v>18</v>
      </c>
      <c r="GP23" s="165" t="s">
        <v>18</v>
      </c>
      <c r="GQ23" s="165"/>
      <c r="GR23" s="165" t="s">
        <v>18</v>
      </c>
      <c r="GS23" s="165"/>
      <c r="GT23" s="165"/>
      <c r="GU23" s="165"/>
      <c r="GV23" s="174"/>
      <c r="GW23" s="167" t="n">
        <f aca="false">IF(FL23="","",SUM(FO23:GV23))</f>
        <v>185</v>
      </c>
      <c r="GX23" s="168" t="n">
        <f aca="false">IF(FL23="","",GW23/9)</f>
        <v>20.5555555555556</v>
      </c>
      <c r="GY23" s="169" t="n">
        <f aca="false">IF(FL23="","",IF(GW23=0,"-",RANK(GW23,$GW$15:$GW$64,0)))</f>
        <v>35</v>
      </c>
      <c r="GZ23" s="167" t="str">
        <f aca="false">IF(FO23="","",IF(FO23="-","-",IF(UPPER(FO23)="AB","+",VLOOKUP(FO23,'විෂය තොරතුරු'!$P$24:$Q$28,2))))</f>
        <v>W</v>
      </c>
      <c r="HA23" s="168" t="str">
        <f aca="false">IF(FP23="","",IF(FP23="-","-",IF(UPPER(FP23)="AB","+",VLOOKUP(FP23,'විෂය තොරතුරු'!$P$24:$Q$28,2))))</f>
        <v/>
      </c>
      <c r="HB23" s="168" t="str">
        <f aca="false">IF(FQ23="","",IF(FQ23="-","-",IF(UPPER(FQ23)="AB","+",VLOOKUP(FQ23,'විෂය තොරතුරු'!$P$24:$Q$28,2))))</f>
        <v>W</v>
      </c>
      <c r="HC23" s="168" t="str">
        <f aca="false">IF(FR23="","",IF(FR23="-","-",IF(UPPER(FR23)="AB","+",VLOOKUP(FR23,'විෂය තොරතුරු'!$P$24:$Q$28,2))))</f>
        <v>-</v>
      </c>
      <c r="HD23" s="168" t="str">
        <f aca="false">IF(FS23="","",IF(FS23="-","-",IF(UPPER(FS23)="AB","+",VLOOKUP(FS23,'විෂය තොරතුරු'!$P$24:$Q$28,2))))</f>
        <v/>
      </c>
      <c r="HE23" s="170" t="str">
        <f aca="false">IF(FT23="","",IF(FT23="-","-",IF(UPPER(FT23)="AB","+",VLOOKUP(FT23,'විෂය තොරතුරු'!$P$24:$Q$28,2))))</f>
        <v/>
      </c>
      <c r="HF23" s="171" t="str">
        <f aca="false">IF(FU23="","",IF(FU23="-","-",IF(UPPER(FU23)="AB","+",VLOOKUP(FU23,'විෂය තොරතුරු'!$P$24:$Q$28,2))))</f>
        <v>W</v>
      </c>
      <c r="HG23" s="168" t="str">
        <f aca="false">IF(FV23="","",IF(FV23="-","-",IF(UPPER(FV23)="AB","+",VLOOKUP(FV23,'විෂය තොරතුරු'!$P$24:$Q$28,2))))</f>
        <v>W</v>
      </c>
      <c r="HH23" s="168" t="str">
        <f aca="false">IF(FW23="","",IF(FW23="-","-",IF(UPPER(FW23)="AB","+",VLOOKUP(FW23,'විෂය තොරතුරු'!$P$24:$Q$28,2))))</f>
        <v>W</v>
      </c>
      <c r="HI23" s="169" t="str">
        <f aca="false">IF(FX23="","",IF(FX23="-","-",IF(UPPER(FX23)="AB","+",VLOOKUP(FX23,'විෂය තොරතුරු'!$P$24:$Q$28,2))))</f>
        <v>W</v>
      </c>
      <c r="HJ23" s="167" t="str">
        <f aca="false">IF(FY23="","",IF(FY23="-","-",IF(UPPER(FY23)="AB","+",VLOOKUP(FY23,'විෂය තොරතුරු'!$P$24:$Q$28,2))))</f>
        <v>-</v>
      </c>
      <c r="HK23" s="168" t="str">
        <f aca="false">IF(FZ23="","",IF(FZ23="-","-",IF(UPPER(FZ23)="AB","+",VLOOKUP(FZ23,'විෂය තොරතුරු'!$P$24:$Q$28,2))))</f>
        <v>-</v>
      </c>
      <c r="HL23" s="168" t="str">
        <f aca="false">IF(GA23="","",IF(GA23="-","-",IF(UPPER(GA23)="AB","+",VLOOKUP(GA23,'විෂය තොරතුරු'!$P$24:$Q$28,2))))</f>
        <v>W</v>
      </c>
      <c r="HM23" s="168" t="str">
        <f aca="false">IF(GB23="","",IF(GB23="-","-",IF(UPPER(GB23)="AB","+",VLOOKUP(GB23,'විෂය තොරතුරු'!$P$24:$Q$28,2))))</f>
        <v/>
      </c>
      <c r="HN23" s="168" t="str">
        <f aca="false">IF(GC23="","",IF(GC23="-","-",IF(UPPER(GC23)="AB","+",VLOOKUP(GC23,'විෂය තොරතුරු'!$P$24:$Q$28,2))))</f>
        <v/>
      </c>
      <c r="HO23" s="168" t="str">
        <f aca="false">IF(GD23="","",IF(GD23="-","-",IF(UPPER(GD23)="AB","+",VLOOKUP(GD23,'විෂය තොරතුරු'!$P$24:$Q$28,2))))</f>
        <v/>
      </c>
      <c r="HP23" s="168" t="str">
        <f aca="false">IF(GE23="","",IF(GE23="-","-",IF(UPPER(GE23)="AB","+",VLOOKUP(GE23,'විෂය තොරතුරු'!$P$24:$Q$28,2))))</f>
        <v/>
      </c>
      <c r="HQ23" s="170" t="str">
        <f aca="false">IF(GF23="","",IF(GF23="-","-",IF(UPPER(GF23)="AB","+",VLOOKUP(GF23,'විෂය තොරතුරු'!$P$24:$Q$28,2))))</f>
        <v/>
      </c>
      <c r="HR23" s="171" t="str">
        <f aca="false">IF(GG23="","",IF(GG23="-","-",IF(UPPER(GG23)="AB","+",VLOOKUP(GG23,'විෂය තොරතුරු'!$P$24:$Q$28,2))))</f>
        <v>C</v>
      </c>
      <c r="HS23" s="168" t="str">
        <f aca="false">IF(GH23="","",IF(GH23="-","-",IF(UPPER(GH23)="AB","+",VLOOKUP(GH23,'විෂය තොරතුරු'!$P$24:$Q$28,2))))</f>
        <v>-</v>
      </c>
      <c r="HT23" s="168" t="str">
        <f aca="false">IF(GI23="","",IF(GI23="-","-",IF(UPPER(GI23)="AB","+",VLOOKUP(GI23,'විෂය තොරතුරු'!$P$24:$Q$28,2))))</f>
        <v>-</v>
      </c>
      <c r="HU23" s="168" t="str">
        <f aca="false">IF(GJ23="","",IF(GJ23="-","-",IF(UPPER(GJ23)="AB","+",VLOOKUP(GJ23,'විෂය තොරතුරු'!$P$24:$Q$28,2))))</f>
        <v/>
      </c>
      <c r="HV23" s="168" t="str">
        <f aca="false">IF(GK23="","",IF(GK23="-","-",IF(UPPER(GK23)="AB","+",VLOOKUP(GK23,'විෂය තොරතුරු'!$P$24:$Q$28,2))))</f>
        <v/>
      </c>
      <c r="HW23" s="168" t="str">
        <f aca="false">IF(GL23="","",IF(GL23="-","-",IF(UPPER(GL23)="AB","+",VLOOKUP(GL23,'විෂය තොරතුරු'!$P$24:$Q$28,2))))</f>
        <v>W</v>
      </c>
      <c r="HX23" s="168" t="str">
        <f aca="false">IF(GM23="","",IF(GM23="-","-",IF(UPPER(GM23)="AB","+",VLOOKUP(GM23,'විෂය තොරතුරු'!$P$24:$Q$28,2))))</f>
        <v/>
      </c>
      <c r="HY23" s="169" t="str">
        <f aca="false">IF(GN23="","",IF(GN23="-","-",IF(UPPER(GN23)="AB","+",VLOOKUP(GN23,'විෂය තොරතුරු'!$P$24:$Q$28,2))))</f>
        <v/>
      </c>
      <c r="HZ23" s="171" t="str">
        <f aca="false">IF(GO23="","",IF(GO23="-","-",IF(UPPER(GO23)="AB","+",VLOOKUP(GO23,'විෂය තොරතුරු'!$P$24:$Q$28,2))))</f>
        <v>-</v>
      </c>
      <c r="IA23" s="168" t="str">
        <f aca="false">IF(GP23="","",IF(GP23="-","-",IF(UPPER(GP23)="AB","+",VLOOKUP(GP23,'විෂය තොරතුරු'!$P$24:$Q$28,2))))</f>
        <v>-</v>
      </c>
      <c r="IB23" s="168" t="str">
        <f aca="false">IF(GQ23="","",IF(GQ23="-","-",IF(UPPER(GQ23)="AB","+",VLOOKUP(GQ23,'විෂය තොරතුරු'!$P$24:$Q$28,2))))</f>
        <v/>
      </c>
      <c r="IC23" s="168" t="str">
        <f aca="false">IF(GR23="","",IF(GR23="-","-",IF(UPPER(GR23)="AB","+",VLOOKUP(GR23,'විෂය තොරතුරු'!$P$24:$Q$28,2))))</f>
        <v>-</v>
      </c>
      <c r="ID23" s="168" t="str">
        <f aca="false">IF(GS23="","",IF(GS23="-","-",IF(UPPER(GS23)="AB","+",VLOOKUP(GS23,'විෂය තොරතුරු'!$P$24:$Q$28,2))))</f>
        <v/>
      </c>
      <c r="IE23" s="168" t="str">
        <f aca="false">IF(GT23="","",IF(GT23="-","-",IF(UPPER(GT23)="AB","+",VLOOKUP(GT23,'විෂය තොරතුරු'!$P$24:$Q$28,2))))</f>
        <v/>
      </c>
      <c r="IF23" s="168" t="str">
        <f aca="false">IF(GU23="","",IF(GU23="-","-",IF(UPPER(GU23)="AB","+",VLOOKUP(GU23,'විෂය තොරතුරු'!$P$24:$Q$28,2))))</f>
        <v/>
      </c>
      <c r="IG23" s="169" t="str">
        <f aca="false">IF(GV23="","",IF(GV23="-","-",IF(UPPER(GV23)="AB","+",VLOOKUP(GV23,'විෂය තොරතුරු'!$P$24:$Q$28,2))))</f>
        <v/>
      </c>
      <c r="IH23" s="171" t="n">
        <f aca="false">IF($FL23="","",COUNTIF($GZ23:$IG23,"A"))</f>
        <v>0</v>
      </c>
      <c r="II23" s="171" t="n">
        <f aca="false">IF($FL23="","",COUNTIF($GZ23:$IG23,"B"))</f>
        <v>0</v>
      </c>
      <c r="IJ23" s="171" t="n">
        <f aca="false">IF($FL23="","",COUNTIF($GZ23:$IG23,"C"))</f>
        <v>1</v>
      </c>
      <c r="IK23" s="171" t="n">
        <f aca="false">IF($FL23="","",COUNTIF($GZ23:$IG23,"S"))</f>
        <v>0</v>
      </c>
      <c r="IL23" s="171" t="n">
        <f aca="false">IF($FL23="","",COUNTIF($GZ23:$IG23,"W"))</f>
        <v>8</v>
      </c>
      <c r="IM23" s="171" t="n">
        <f aca="false">IF(FL23="","",SUM(IH23:IK23))</f>
        <v>1</v>
      </c>
      <c r="IN23" s="169" t="n">
        <f aca="false">IF(FL23="","",SUM(IH23:IJ23))</f>
        <v>1</v>
      </c>
      <c r="IO23" s="172" t="str">
        <f aca="false">IF(FL23="","",IF(AND(IM23&gt;=6,IN23&gt;=3,OR(FO23&gt;=35,FP23&gt;=35),FV23&gt;=35),"6/3 සමත්",IF(AND(IM23&gt;=5,IN23&gt;=3,OR(FO23&gt;=35,FP23&gt;=35,FV23&gt;=35)),"5/3 සමත්",IF(AND(IM23&gt;=4,IN23&gt;=1,OR(FO23&gt;=20,FP23&gt;=20,FV23&gt;=20)),"සමත් කළ හැකි",IF(IL23=9,"W9","අසමත් ?")))))</f>
        <v>අසමත් ?</v>
      </c>
    </row>
    <row r="24" customFormat="false" ht="13.8" hidden="false" customHeight="false" outlineLevel="0" collapsed="false">
      <c r="A24" s="160" t="n">
        <v>10</v>
      </c>
      <c r="B24" s="161"/>
      <c r="C24" s="161"/>
      <c r="D24" s="162"/>
      <c r="E24" s="183"/>
      <c r="F24" s="181"/>
      <c r="G24" s="183"/>
      <c r="H24" s="180"/>
      <c r="I24" s="180"/>
      <c r="J24" s="181"/>
      <c r="K24" s="183"/>
      <c r="L24" s="180"/>
      <c r="M24" s="180"/>
      <c r="N24" s="181"/>
      <c r="O24" s="183"/>
      <c r="P24" s="180"/>
      <c r="Q24" s="180"/>
      <c r="R24" s="180"/>
      <c r="S24" s="180"/>
      <c r="T24" s="180"/>
      <c r="U24" s="180"/>
      <c r="V24" s="181"/>
      <c r="W24" s="183"/>
      <c r="X24" s="180"/>
      <c r="Y24" s="180"/>
      <c r="Z24" s="180"/>
      <c r="AA24" s="180"/>
      <c r="AB24" s="180"/>
      <c r="AC24" s="180"/>
      <c r="AD24" s="181"/>
      <c r="AE24" s="183"/>
      <c r="AF24" s="180"/>
      <c r="AG24" s="180"/>
      <c r="AH24" s="180"/>
      <c r="AI24" s="180"/>
      <c r="AJ24" s="180"/>
      <c r="AK24" s="180"/>
      <c r="AL24" s="166"/>
      <c r="AM24" s="167" t="str">
        <f aca="false">IF(B24="","",SUM(E24:AL24))</f>
        <v/>
      </c>
      <c r="AN24" s="168" t="str">
        <f aca="false">IF(B24="","",AM24/9)</f>
        <v/>
      </c>
      <c r="AO24" s="169" t="str">
        <f aca="false">IF(B24="","",IF(AM24=0,"-",RANK(AM24,$AM$15:$AM$64,0)))</f>
        <v/>
      </c>
      <c r="AP24" s="167" t="str">
        <f aca="false">IF(E24="","",IF(E24="-","-",IF(UPPER(E24)="AB","+",VLOOKUP(E24,'විෂය තොරතුරු'!$P$24:$Q$28,2))))</f>
        <v/>
      </c>
      <c r="AQ24" s="168" t="str">
        <f aca="false">IF(F24="","",IF(F24="-","-",IF(UPPER(F24)="AB","+",VLOOKUP(F24,'විෂය තොරතුරු'!$P$24:$Q$28,2))))</f>
        <v/>
      </c>
      <c r="AR24" s="168" t="str">
        <f aca="false">IF(G24="","",IF(G24="-","-",IF(UPPER(G24)="AB","+",VLOOKUP(G24,'විෂය තොරතුරු'!$P$24:$Q$28,2))))</f>
        <v/>
      </c>
      <c r="AS24" s="168" t="str">
        <f aca="false">IF(H24="","",IF(H24="-","-",IF(UPPER(H24)="AB","+",VLOOKUP(H24,'විෂය තොරතුරු'!$P$24:$Q$28,2))))</f>
        <v/>
      </c>
      <c r="AT24" s="168" t="str">
        <f aca="false">IF(I24="","",IF(I24="-","-",IF(UPPER(I24)="AB","+",VLOOKUP(I24,'විෂය තොරතුරු'!$P$24:$Q$28,2))))</f>
        <v/>
      </c>
      <c r="AU24" s="170" t="str">
        <f aca="false">IF(J24="","",IF(J24="-","-",IF(UPPER(J24)="AB","+",VLOOKUP(J24,'විෂය තොරතුරු'!$P$24:$Q$28,2))))</f>
        <v/>
      </c>
      <c r="AV24" s="171" t="str">
        <f aca="false">IF(K24="","",IF(K24="-","-",IF(UPPER(K24)="AB","+",VLOOKUP(K24,'විෂය තොරතුරු'!$P$24:$Q$28,2))))</f>
        <v/>
      </c>
      <c r="AW24" s="168" t="str">
        <f aca="false">IF(L24="","",IF(L24="-","-",IF(UPPER(L24)="AB","+",VLOOKUP(L24,'විෂය තොරතුරු'!$P$24:$Q$28,2))))</f>
        <v/>
      </c>
      <c r="AX24" s="168" t="str">
        <f aca="false">IF(M24="","",IF(M24="-","-",IF(UPPER(M24)="AB","+",VLOOKUP(M24,'විෂය තොරතුරු'!$P$24:$Q$28,2))))</f>
        <v/>
      </c>
      <c r="AY24" s="169" t="str">
        <f aca="false">IF(N24="","",IF(N24="-","-",IF(UPPER(N24)="AB","+",VLOOKUP(N24,'විෂය තොරතුරු'!$P$24:$Q$28,2))))</f>
        <v/>
      </c>
      <c r="AZ24" s="167" t="str">
        <f aca="false">IF(O24="","",IF(O24="-","-",IF(UPPER(O24)="AB","+",VLOOKUP(O24,'විෂය තොරතුරු'!$P$24:$Q$28,2))))</f>
        <v/>
      </c>
      <c r="BA24" s="168" t="str">
        <f aca="false">IF(P24="","",IF(P24="-","-",IF(UPPER(P24)="AB","+",VLOOKUP(P24,'විෂය තොරතුරු'!$P$24:$Q$28,2))))</f>
        <v/>
      </c>
      <c r="BB24" s="168" t="str">
        <f aca="false">IF(Q24="","",IF(Q24="-","-",IF(UPPER(Q24)="AB","+",VLOOKUP(Q24,'විෂය තොරතුරු'!$P$24:$Q$28,2))))</f>
        <v/>
      </c>
      <c r="BC24" s="168" t="str">
        <f aca="false">IF(R24="","",IF(R24="-","-",IF(UPPER(R24)="AB","+",VLOOKUP(R24,'විෂය තොරතුරු'!$P$24:$Q$28,2))))</f>
        <v/>
      </c>
      <c r="BD24" s="168" t="str">
        <f aca="false">IF(S24="","",IF(S24="-","-",IF(UPPER(S24)="AB","+",VLOOKUP(S24,'විෂය තොරතුරු'!$P$24:$Q$28,2))))</f>
        <v/>
      </c>
      <c r="BE24" s="168" t="str">
        <f aca="false">IF(T24="","",IF(T24="-","-",IF(UPPER(T24)="AB","+",VLOOKUP(T24,'විෂය තොරතුරු'!$P$24:$Q$28,2))))</f>
        <v/>
      </c>
      <c r="BF24" s="168" t="str">
        <f aca="false">IF(U24="","",IF(U24="-","-",IF(UPPER(U24)="AB","+",VLOOKUP(U24,'විෂය තොරතුරු'!$P$24:$Q$28,2))))</f>
        <v/>
      </c>
      <c r="BG24" s="170" t="str">
        <f aca="false">IF(V24="","",IF(V24="-","-",IF(UPPER(V24)="AB","+",VLOOKUP(V24,'විෂය තොරතුරු'!$P$24:$Q$28,2))))</f>
        <v/>
      </c>
      <c r="BH24" s="171" t="str">
        <f aca="false">IF(W24="","",IF(W24="-","-",IF(UPPER(W24)="AB","+",VLOOKUP(W24,'විෂය තොරතුරු'!$P$24:$Q$28,2))))</f>
        <v/>
      </c>
      <c r="BI24" s="168" t="str">
        <f aca="false">IF(X24="","",IF(X24="-","-",IF(UPPER(X24)="AB","+",VLOOKUP(X24,'විෂය තොරතුරු'!$P$24:$Q$28,2))))</f>
        <v/>
      </c>
      <c r="BJ24" s="168" t="str">
        <f aca="false">IF(Y24="","",IF(Y24="-","-",IF(UPPER(Y24)="AB","+",VLOOKUP(Y24,'විෂය තොරතුරු'!$P$24:$Q$28,2))))</f>
        <v/>
      </c>
      <c r="BK24" s="168" t="str">
        <f aca="false">IF(Z24="","",IF(Z24="-","-",IF(UPPER(Z24)="AB","+",VLOOKUP(Z24,'විෂය තොරතුරු'!$P$24:$Q$28,2))))</f>
        <v/>
      </c>
      <c r="BL24" s="168" t="str">
        <f aca="false">IF(AA24="","",IF(AA24="-","-",IF(UPPER(AA24)="AB","+",VLOOKUP(AA24,'විෂය තොරතුරු'!$P$24:$Q$28,2))))</f>
        <v/>
      </c>
      <c r="BM24" s="168" t="str">
        <f aca="false">IF(AB24="","",IF(AB24="-","-",IF(UPPER(AB24)="AB","+",VLOOKUP(AB24,'විෂය තොරතුරු'!$P$24:$Q$28,2))))</f>
        <v/>
      </c>
      <c r="BN24" s="168" t="str">
        <f aca="false">IF(AC24="","",IF(AC24="-","-",IF(UPPER(AC24)="AB","+",VLOOKUP(AC24,'විෂය තොරතුරු'!$P$24:$Q$28,2))))</f>
        <v/>
      </c>
      <c r="BO24" s="169" t="str">
        <f aca="false">IF(AD24="","",IF(AD24="-","-",IF(UPPER(AD24)="AB","+",VLOOKUP(AD24,'විෂය තොරතුරු'!$P$24:$Q$28,2))))</f>
        <v/>
      </c>
      <c r="BP24" s="171" t="str">
        <f aca="false">IF(AE24="","",IF(AE24="-","-",IF(UPPER(AE24)="AB","+",VLOOKUP(AE24,'විෂය තොරතුරු'!$P$24:$Q$28,2))))</f>
        <v/>
      </c>
      <c r="BQ24" s="168" t="str">
        <f aca="false">IF(AF24="","",IF(AF24="-","-",IF(UPPER(AF24)="AB","+",VLOOKUP(AF24,'විෂය තොරතුරු'!$P$24:$Q$28,2))))</f>
        <v/>
      </c>
      <c r="BR24" s="168" t="str">
        <f aca="false">IF(AG24="","",IF(AG24="-","-",IF(UPPER(AG24)="AB","+",VLOOKUP(AG24,'විෂය තොරතුරු'!$P$24:$Q$28,2))))</f>
        <v/>
      </c>
      <c r="BS24" s="168" t="str">
        <f aca="false">IF(AH24="","",IF(AH24="-","-",IF(UPPER(AH24)="AB","+",VLOOKUP(AH24,'විෂය තොරතුරු'!$P$24:$Q$28,2))))</f>
        <v/>
      </c>
      <c r="BT24" s="168" t="str">
        <f aca="false">IF(AI24="","",IF(AI24="-","-",IF(UPPER(AI24)="AB","+",VLOOKUP(AI24,'විෂය තොරතුරු'!$P$24:$Q$28,2))))</f>
        <v/>
      </c>
      <c r="BU24" s="168" t="str">
        <f aca="false">IF(AJ24="","",IF(AJ24="-","-",IF(UPPER(AJ24)="AB","+",VLOOKUP(AJ24,'විෂය තොරතුරු'!$P$24:$Q$28,2))))</f>
        <v/>
      </c>
      <c r="BV24" s="168" t="str">
        <f aca="false">IF(AK24="","",IF(AK24="-","-",IF(UPPER(AK24)="AB","+",VLOOKUP(AK24,'විෂය තොරතුරු'!$P$24:$Q$28,2))))</f>
        <v/>
      </c>
      <c r="BW24" s="169" t="str">
        <f aca="false">IF(AL24="","",IF(AL24="-","-",IF(UPPER(AL24)="AB","+",VLOOKUP(AL24,'විෂය තොරතුරු'!$P$24:$Q$28,2))))</f>
        <v/>
      </c>
      <c r="BX24" s="171" t="str">
        <f aca="false">IF($B24="","",COUNTIF($AP24:$BW24,"A"))</f>
        <v/>
      </c>
      <c r="BY24" s="168" t="str">
        <f aca="false">IF($B24="","",COUNTIF($AP24:$BW24,"B"))</f>
        <v/>
      </c>
      <c r="BZ24" s="168" t="str">
        <f aca="false">IF($B24="","",COUNTIF($AP24:$BW24,"C"))</f>
        <v/>
      </c>
      <c r="CA24" s="168" t="str">
        <f aca="false">IF($B24="","",COUNTIF($AP24:$BW24,"S"))</f>
        <v/>
      </c>
      <c r="CB24" s="169" t="str">
        <f aca="false">IF($B24="","",COUNTIF($AP24:$BW24,"W"))</f>
        <v/>
      </c>
      <c r="CC24" s="171" t="str">
        <f aca="false">IF(B24="","",SUM(BX24:CA24))</f>
        <v/>
      </c>
      <c r="CD24" s="169" t="str">
        <f aca="false">IF(B24="","",SUM(BX24:BZ24))</f>
        <v/>
      </c>
      <c r="CE24" s="172" t="str">
        <f aca="false">IF(B24="","",IF(AND(CC24&gt;=6,CD24&gt;=3,OR(E24&gt;=35,F24&gt;=35),L24&gt;=35),"6/3 සමත්",IF(AND(CC24&gt;=5,CD24&gt;=3,OR(E24&gt;=35,F24&gt;=35,L24&gt;=35)),"5/3 සමත්",IF(AND(CC24&gt;=4,CD24&gt;=1,OR(E24&gt;=20,F24&gt;=20,L24&gt;=20)),"සමත් කළ හැකි",IF(CB24=9,"W9","අසමත් ?")))))</f>
        <v/>
      </c>
      <c r="FK24" s="173" t="n">
        <v>10</v>
      </c>
      <c r="FL24" s="161" t="s">
        <v>54</v>
      </c>
      <c r="FM24" s="161"/>
      <c r="FN24" s="161" t="str">
        <f aca="false">IF(FM24="","-",(FM24/$M$95)*100)</f>
        <v>-</v>
      </c>
      <c r="FO24" s="165" t="n">
        <v>11</v>
      </c>
      <c r="FP24" s="165"/>
      <c r="FQ24" s="165" t="n">
        <v>15</v>
      </c>
      <c r="FR24" s="165" t="s">
        <v>18</v>
      </c>
      <c r="FS24" s="165"/>
      <c r="FT24" s="165"/>
      <c r="FU24" s="165" t="n">
        <v>3</v>
      </c>
      <c r="FV24" s="165" t="n">
        <v>17</v>
      </c>
      <c r="FW24" s="165" t="n">
        <v>4</v>
      </c>
      <c r="FX24" s="165" t="n">
        <v>17</v>
      </c>
      <c r="FY24" s="165" t="s">
        <v>18</v>
      </c>
      <c r="FZ24" s="165" t="s">
        <v>18</v>
      </c>
      <c r="GA24" s="165" t="n">
        <v>12</v>
      </c>
      <c r="GB24" s="165"/>
      <c r="GC24" s="165"/>
      <c r="GD24" s="165"/>
      <c r="GE24" s="165"/>
      <c r="GF24" s="165"/>
      <c r="GG24" s="165" t="n">
        <v>38</v>
      </c>
      <c r="GH24" s="165" t="s">
        <v>18</v>
      </c>
      <c r="GI24" s="165" t="s">
        <v>18</v>
      </c>
      <c r="GJ24" s="165"/>
      <c r="GK24" s="165"/>
      <c r="GL24" s="165" t="n">
        <v>14</v>
      </c>
      <c r="GM24" s="165"/>
      <c r="GN24" s="165"/>
      <c r="GO24" s="165" t="s">
        <v>18</v>
      </c>
      <c r="GP24" s="165" t="s">
        <v>18</v>
      </c>
      <c r="GQ24" s="165"/>
      <c r="GR24" s="165" t="s">
        <v>18</v>
      </c>
      <c r="GS24" s="165"/>
      <c r="GT24" s="165"/>
      <c r="GU24" s="165"/>
      <c r="GV24" s="174"/>
      <c r="GW24" s="167" t="n">
        <f aca="false">IF(FL24="","",SUM(FO24:GV24))</f>
        <v>131</v>
      </c>
      <c r="GX24" s="168" t="n">
        <f aca="false">IF(FL24="","",GW24/9)</f>
        <v>14.5555555555556</v>
      </c>
      <c r="GY24" s="169" t="n">
        <f aca="false">IF(FL24="","",IF(GW24=0,"-",RANK(GW24,$GW$15:$GW$64,0)))</f>
        <v>41</v>
      </c>
      <c r="GZ24" s="167" t="str">
        <f aca="false">IF(FO24="","",IF(FO24="-","-",IF(UPPER(FO24)="AB","+",VLOOKUP(FO24,'විෂය තොරතුරු'!$P$24:$Q$28,2))))</f>
        <v>W</v>
      </c>
      <c r="HA24" s="168" t="str">
        <f aca="false">IF(FP24="","",IF(FP24="-","-",IF(UPPER(FP24)="AB","+",VLOOKUP(FP24,'විෂය තොරතුරු'!$P$24:$Q$28,2))))</f>
        <v/>
      </c>
      <c r="HB24" s="168" t="str">
        <f aca="false">IF(FQ24="","",IF(FQ24="-","-",IF(UPPER(FQ24)="AB","+",VLOOKUP(FQ24,'විෂය තොරතුරු'!$P$24:$Q$28,2))))</f>
        <v>W</v>
      </c>
      <c r="HC24" s="168" t="str">
        <f aca="false">IF(FR24="","",IF(FR24="-","-",IF(UPPER(FR24)="AB","+",VLOOKUP(FR24,'විෂය තොරතුරු'!$P$24:$Q$28,2))))</f>
        <v>-</v>
      </c>
      <c r="HD24" s="168" t="str">
        <f aca="false">IF(FS24="","",IF(FS24="-","-",IF(UPPER(FS24)="AB","+",VLOOKUP(FS24,'විෂය තොරතුරු'!$P$24:$Q$28,2))))</f>
        <v/>
      </c>
      <c r="HE24" s="170" t="str">
        <f aca="false">IF(FT24="","",IF(FT24="-","-",IF(UPPER(FT24)="AB","+",VLOOKUP(FT24,'විෂය තොරතුරු'!$P$24:$Q$28,2))))</f>
        <v/>
      </c>
      <c r="HF24" s="171" t="str">
        <f aca="false">IF(FU24="","",IF(FU24="-","-",IF(UPPER(FU24)="AB","+",VLOOKUP(FU24,'විෂය තොරතුරු'!$P$24:$Q$28,2))))</f>
        <v>W</v>
      </c>
      <c r="HG24" s="168" t="str">
        <f aca="false">IF(FV24="","",IF(FV24="-","-",IF(UPPER(FV24)="AB","+",VLOOKUP(FV24,'විෂය තොරතුරු'!$P$24:$Q$28,2))))</f>
        <v>W</v>
      </c>
      <c r="HH24" s="168" t="str">
        <f aca="false">IF(FW24="","",IF(FW24="-","-",IF(UPPER(FW24)="AB","+",VLOOKUP(FW24,'විෂය තොරතුරු'!$P$24:$Q$28,2))))</f>
        <v>W</v>
      </c>
      <c r="HI24" s="169" t="str">
        <f aca="false">IF(FX24="","",IF(FX24="-","-",IF(UPPER(FX24)="AB","+",VLOOKUP(FX24,'විෂය තොරතුරු'!$P$24:$Q$28,2))))</f>
        <v>W</v>
      </c>
      <c r="HJ24" s="167" t="str">
        <f aca="false">IF(FY24="","",IF(FY24="-","-",IF(UPPER(FY24)="AB","+",VLOOKUP(FY24,'විෂය තොරතුරු'!$P$24:$Q$28,2))))</f>
        <v>-</v>
      </c>
      <c r="HK24" s="168" t="str">
        <f aca="false">IF(FZ24="","",IF(FZ24="-","-",IF(UPPER(FZ24)="AB","+",VLOOKUP(FZ24,'විෂය තොරතුරු'!$P$24:$Q$28,2))))</f>
        <v>-</v>
      </c>
      <c r="HL24" s="168" t="str">
        <f aca="false">IF(GA24="","",IF(GA24="-","-",IF(UPPER(GA24)="AB","+",VLOOKUP(GA24,'විෂය තොරතුරු'!$P$24:$Q$28,2))))</f>
        <v>W</v>
      </c>
      <c r="HM24" s="168" t="str">
        <f aca="false">IF(GB24="","",IF(GB24="-","-",IF(UPPER(GB24)="AB","+",VLOOKUP(GB24,'විෂය තොරතුරු'!$P$24:$Q$28,2))))</f>
        <v/>
      </c>
      <c r="HN24" s="168" t="str">
        <f aca="false">IF(GC24="","",IF(GC24="-","-",IF(UPPER(GC24)="AB","+",VLOOKUP(GC24,'විෂය තොරතුරු'!$P$24:$Q$28,2))))</f>
        <v/>
      </c>
      <c r="HO24" s="168" t="str">
        <f aca="false">IF(GD24="","",IF(GD24="-","-",IF(UPPER(GD24)="AB","+",VLOOKUP(GD24,'විෂය තොරතුරු'!$P$24:$Q$28,2))))</f>
        <v/>
      </c>
      <c r="HP24" s="168" t="str">
        <f aca="false">IF(GE24="","",IF(GE24="-","-",IF(UPPER(GE24)="AB","+",VLOOKUP(GE24,'විෂය තොරතුරු'!$P$24:$Q$28,2))))</f>
        <v/>
      </c>
      <c r="HQ24" s="170" t="str">
        <f aca="false">IF(GF24="","",IF(GF24="-","-",IF(UPPER(GF24)="AB","+",VLOOKUP(GF24,'විෂය තොරතුරු'!$P$24:$Q$28,2))))</f>
        <v/>
      </c>
      <c r="HR24" s="171" t="str">
        <f aca="false">IF(GG24="","",IF(GG24="-","-",IF(UPPER(GG24)="AB","+",VLOOKUP(GG24,'විෂය තොරතුරු'!$P$24:$Q$28,2))))</f>
        <v>S</v>
      </c>
      <c r="HS24" s="168" t="str">
        <f aca="false">IF(GH24="","",IF(GH24="-","-",IF(UPPER(GH24)="AB","+",VLOOKUP(GH24,'විෂය තොරතුරු'!$P$24:$Q$28,2))))</f>
        <v>-</v>
      </c>
      <c r="HT24" s="168" t="str">
        <f aca="false">IF(GI24="","",IF(GI24="-","-",IF(UPPER(GI24)="AB","+",VLOOKUP(GI24,'විෂය තොරතුරු'!$P$24:$Q$28,2))))</f>
        <v>-</v>
      </c>
      <c r="HU24" s="168" t="str">
        <f aca="false">IF(GJ24="","",IF(GJ24="-","-",IF(UPPER(GJ24)="AB","+",VLOOKUP(GJ24,'විෂය තොරතුරු'!$P$24:$Q$28,2))))</f>
        <v/>
      </c>
      <c r="HV24" s="168" t="str">
        <f aca="false">IF(GK24="","",IF(GK24="-","-",IF(UPPER(GK24)="AB","+",VLOOKUP(GK24,'විෂය තොරතුරු'!$P$24:$Q$28,2))))</f>
        <v/>
      </c>
      <c r="HW24" s="168" t="str">
        <f aca="false">IF(GL24="","",IF(GL24="-","-",IF(UPPER(GL24)="AB","+",VLOOKUP(GL24,'විෂය තොරතුරු'!$P$24:$Q$28,2))))</f>
        <v>W</v>
      </c>
      <c r="HX24" s="168" t="str">
        <f aca="false">IF(GM24="","",IF(GM24="-","-",IF(UPPER(GM24)="AB","+",VLOOKUP(GM24,'විෂය තොරතුරු'!$P$24:$Q$28,2))))</f>
        <v/>
      </c>
      <c r="HY24" s="169" t="str">
        <f aca="false">IF(GN24="","",IF(GN24="-","-",IF(UPPER(GN24)="AB","+",VLOOKUP(GN24,'විෂය තොරතුරු'!$P$24:$Q$28,2))))</f>
        <v/>
      </c>
      <c r="HZ24" s="171" t="str">
        <f aca="false">IF(GO24="","",IF(GO24="-","-",IF(UPPER(GO24)="AB","+",VLOOKUP(GO24,'විෂය තොරතුරු'!$P$24:$Q$28,2))))</f>
        <v>-</v>
      </c>
      <c r="IA24" s="168" t="str">
        <f aca="false">IF(GP24="","",IF(GP24="-","-",IF(UPPER(GP24)="AB","+",VLOOKUP(GP24,'විෂය තොරතුරු'!$P$24:$Q$28,2))))</f>
        <v>-</v>
      </c>
      <c r="IB24" s="168" t="str">
        <f aca="false">IF(GQ24="","",IF(GQ24="-","-",IF(UPPER(GQ24)="AB","+",VLOOKUP(GQ24,'විෂය තොරතුරු'!$P$24:$Q$28,2))))</f>
        <v/>
      </c>
      <c r="IC24" s="168" t="str">
        <f aca="false">IF(GR24="","",IF(GR24="-","-",IF(UPPER(GR24)="AB","+",VLOOKUP(GR24,'විෂය තොරතුරු'!$P$24:$Q$28,2))))</f>
        <v>-</v>
      </c>
      <c r="ID24" s="168" t="str">
        <f aca="false">IF(GS24="","",IF(GS24="-","-",IF(UPPER(GS24)="AB","+",VLOOKUP(GS24,'විෂය තොරතුරු'!$P$24:$Q$28,2))))</f>
        <v/>
      </c>
      <c r="IE24" s="168" t="str">
        <f aca="false">IF(GT24="","",IF(GT24="-","-",IF(UPPER(GT24)="AB","+",VLOOKUP(GT24,'විෂය තොරතුරු'!$P$24:$Q$28,2))))</f>
        <v/>
      </c>
      <c r="IF24" s="168" t="str">
        <f aca="false">IF(GU24="","",IF(GU24="-","-",IF(UPPER(GU24)="AB","+",VLOOKUP(GU24,'විෂය තොරතුරු'!$P$24:$Q$28,2))))</f>
        <v/>
      </c>
      <c r="IG24" s="169" t="str">
        <f aca="false">IF(GV24="","",IF(GV24="-","-",IF(UPPER(GV24)="AB","+",VLOOKUP(GV24,'විෂය තොරතුරු'!$P$24:$Q$28,2))))</f>
        <v/>
      </c>
      <c r="IH24" s="171" t="n">
        <f aca="false">IF($FL24="","",COUNTIF($GZ24:$IG24,"A"))</f>
        <v>0</v>
      </c>
      <c r="II24" s="171" t="n">
        <f aca="false">IF($FL24="","",COUNTIF($GZ24:$IG24,"B"))</f>
        <v>0</v>
      </c>
      <c r="IJ24" s="171" t="n">
        <f aca="false">IF($FL24="","",COUNTIF($GZ24:$IG24,"C"))</f>
        <v>0</v>
      </c>
      <c r="IK24" s="171" t="n">
        <f aca="false">IF($FL24="","",COUNTIF($GZ24:$IG24,"S"))</f>
        <v>1</v>
      </c>
      <c r="IL24" s="171" t="n">
        <f aca="false">IF($FL24="","",COUNTIF($GZ24:$IG24,"W"))</f>
        <v>8</v>
      </c>
      <c r="IM24" s="171" t="n">
        <f aca="false">IF(FL24="","",SUM(IH24:IK24))</f>
        <v>1</v>
      </c>
      <c r="IN24" s="169" t="n">
        <f aca="false">IF(FL24="","",SUM(IH24:IJ24))</f>
        <v>0</v>
      </c>
      <c r="IO24" s="172" t="str">
        <f aca="false">IF(FL24="","",IF(AND(IM24&gt;=6,IN24&gt;=3,OR(FO24&gt;=35,FP24&gt;=35),FV24&gt;=35),"6/3 සමත්",IF(AND(IM24&gt;=5,IN24&gt;=3,OR(FO24&gt;=35,FP24&gt;=35,FV24&gt;=35)),"5/3 සමත්",IF(AND(IM24&gt;=4,IN24&gt;=1,OR(FO24&gt;=20,FP24&gt;=20,FV24&gt;=20)),"සමත් කළ හැකි",IF(IL24=9,"W9","අසමත් ?")))))</f>
        <v>අසමත් ?</v>
      </c>
    </row>
    <row r="25" customFormat="false" ht="13.8" hidden="false" customHeight="false" outlineLevel="0" collapsed="false">
      <c r="A25" s="160" t="n">
        <v>11</v>
      </c>
      <c r="B25" s="161"/>
      <c r="C25" s="161"/>
      <c r="D25" s="162"/>
      <c r="E25" s="183"/>
      <c r="F25" s="181"/>
      <c r="G25" s="183"/>
      <c r="H25" s="180"/>
      <c r="I25" s="180"/>
      <c r="J25" s="181"/>
      <c r="K25" s="183"/>
      <c r="L25" s="180"/>
      <c r="M25" s="180"/>
      <c r="N25" s="181"/>
      <c r="O25" s="183"/>
      <c r="P25" s="180"/>
      <c r="Q25" s="180"/>
      <c r="R25" s="180"/>
      <c r="S25" s="180"/>
      <c r="T25" s="180"/>
      <c r="U25" s="180"/>
      <c r="V25" s="181"/>
      <c r="W25" s="183"/>
      <c r="X25" s="180"/>
      <c r="Y25" s="180"/>
      <c r="Z25" s="180"/>
      <c r="AA25" s="180"/>
      <c r="AB25" s="180"/>
      <c r="AC25" s="180"/>
      <c r="AD25" s="181"/>
      <c r="AE25" s="183"/>
      <c r="AF25" s="180"/>
      <c r="AG25" s="180"/>
      <c r="AH25" s="180"/>
      <c r="AI25" s="180"/>
      <c r="AJ25" s="180"/>
      <c r="AK25" s="180"/>
      <c r="AL25" s="166"/>
      <c r="AM25" s="167" t="str">
        <f aca="false">IF(B25="","",SUM(E25:AL25))</f>
        <v/>
      </c>
      <c r="AN25" s="168" t="str">
        <f aca="false">IF(B25="","",AM25/9)</f>
        <v/>
      </c>
      <c r="AO25" s="169" t="str">
        <f aca="false">IF(B25="","",IF(AM25=0,"-",RANK(AM25,$AM$15:$AM$64,0)))</f>
        <v/>
      </c>
      <c r="AP25" s="167" t="str">
        <f aca="false">IF(E25="","",IF(E25="-","-",IF(UPPER(E25)="AB","+",VLOOKUP(E25,'විෂය තොරතුරු'!$P$24:$Q$28,2))))</f>
        <v/>
      </c>
      <c r="AQ25" s="168" t="str">
        <f aca="false">IF(F25="","",IF(F25="-","-",IF(UPPER(F25)="AB","+",VLOOKUP(F25,'විෂය තොරතුරු'!$P$24:$Q$28,2))))</f>
        <v/>
      </c>
      <c r="AR25" s="168" t="str">
        <f aca="false">IF(G25="","",IF(G25="-","-",IF(UPPER(G25)="AB","+",VLOOKUP(G25,'විෂය තොරතුරු'!$P$24:$Q$28,2))))</f>
        <v/>
      </c>
      <c r="AS25" s="168" t="str">
        <f aca="false">IF(H25="","",IF(H25="-","-",IF(UPPER(H25)="AB","+",VLOOKUP(H25,'විෂය තොරතුරු'!$P$24:$Q$28,2))))</f>
        <v/>
      </c>
      <c r="AT25" s="168" t="str">
        <f aca="false">IF(I25="","",IF(I25="-","-",IF(UPPER(I25)="AB","+",VLOOKUP(I25,'විෂය තොරතුරු'!$P$24:$Q$28,2))))</f>
        <v/>
      </c>
      <c r="AU25" s="170" t="str">
        <f aca="false">IF(J25="","",IF(J25="-","-",IF(UPPER(J25)="AB","+",VLOOKUP(J25,'විෂය තොරතුරු'!$P$24:$Q$28,2))))</f>
        <v/>
      </c>
      <c r="AV25" s="171" t="str">
        <f aca="false">IF(K25="","",IF(K25="-","-",IF(UPPER(K25)="AB","+",VLOOKUP(K25,'විෂය තොරතුරු'!$P$24:$Q$28,2))))</f>
        <v/>
      </c>
      <c r="AW25" s="168" t="str">
        <f aca="false">IF(L25="","",IF(L25="-","-",IF(UPPER(L25)="AB","+",VLOOKUP(L25,'විෂය තොරතුරු'!$P$24:$Q$28,2))))</f>
        <v/>
      </c>
      <c r="AX25" s="168" t="str">
        <f aca="false">IF(M25="","",IF(M25="-","-",IF(UPPER(M25)="AB","+",VLOOKUP(M25,'විෂය තොරතුරු'!$P$24:$Q$28,2))))</f>
        <v/>
      </c>
      <c r="AY25" s="169" t="str">
        <f aca="false">IF(N25="","",IF(N25="-","-",IF(UPPER(N25)="AB","+",VLOOKUP(N25,'විෂය තොරතුරු'!$P$24:$Q$28,2))))</f>
        <v/>
      </c>
      <c r="AZ25" s="167" t="str">
        <f aca="false">IF(O25="","",IF(O25="-","-",IF(UPPER(O25)="AB","+",VLOOKUP(O25,'විෂය තොරතුරු'!$P$24:$Q$28,2))))</f>
        <v/>
      </c>
      <c r="BA25" s="168" t="str">
        <f aca="false">IF(P25="","",IF(P25="-","-",IF(UPPER(P25)="AB","+",VLOOKUP(P25,'විෂය තොරතුරු'!$P$24:$Q$28,2))))</f>
        <v/>
      </c>
      <c r="BB25" s="168" t="str">
        <f aca="false">IF(Q25="","",IF(Q25="-","-",IF(UPPER(Q25)="AB","+",VLOOKUP(Q25,'විෂය තොරතුරු'!$P$24:$Q$28,2))))</f>
        <v/>
      </c>
      <c r="BC25" s="168" t="str">
        <f aca="false">IF(R25="","",IF(R25="-","-",IF(UPPER(R25)="AB","+",VLOOKUP(R25,'විෂය තොරතුරු'!$P$24:$Q$28,2))))</f>
        <v/>
      </c>
      <c r="BD25" s="168" t="str">
        <f aca="false">IF(S25="","",IF(S25="-","-",IF(UPPER(S25)="AB","+",VLOOKUP(S25,'විෂය තොරතුරු'!$P$24:$Q$28,2))))</f>
        <v/>
      </c>
      <c r="BE25" s="168" t="str">
        <f aca="false">IF(T25="","",IF(T25="-","-",IF(UPPER(T25)="AB","+",VLOOKUP(T25,'විෂය තොරතුරු'!$P$24:$Q$28,2))))</f>
        <v/>
      </c>
      <c r="BF25" s="168" t="str">
        <f aca="false">IF(U25="","",IF(U25="-","-",IF(UPPER(U25)="AB","+",VLOOKUP(U25,'විෂය තොරතුරු'!$P$24:$Q$28,2))))</f>
        <v/>
      </c>
      <c r="BG25" s="170" t="str">
        <f aca="false">IF(V25="","",IF(V25="-","-",IF(UPPER(V25)="AB","+",VLOOKUP(V25,'විෂය තොරතුරු'!$P$24:$Q$28,2))))</f>
        <v/>
      </c>
      <c r="BH25" s="171" t="str">
        <f aca="false">IF(W25="","",IF(W25="-","-",IF(UPPER(W25)="AB","+",VLOOKUP(W25,'විෂය තොරතුරු'!$P$24:$Q$28,2))))</f>
        <v/>
      </c>
      <c r="BI25" s="168" t="str">
        <f aca="false">IF(X25="","",IF(X25="-","-",IF(UPPER(X25)="AB","+",VLOOKUP(X25,'විෂය තොරතුරු'!$P$24:$Q$28,2))))</f>
        <v/>
      </c>
      <c r="BJ25" s="168" t="str">
        <f aca="false">IF(Y25="","",IF(Y25="-","-",IF(UPPER(Y25)="AB","+",VLOOKUP(Y25,'විෂය තොරතුරු'!$P$24:$Q$28,2))))</f>
        <v/>
      </c>
      <c r="BK25" s="168" t="str">
        <f aca="false">IF(Z25="","",IF(Z25="-","-",IF(UPPER(Z25)="AB","+",VLOOKUP(Z25,'විෂය තොරතුරු'!$P$24:$Q$28,2))))</f>
        <v/>
      </c>
      <c r="BL25" s="168" t="str">
        <f aca="false">IF(AA25="","",IF(AA25="-","-",IF(UPPER(AA25)="AB","+",VLOOKUP(AA25,'විෂය තොරතුරු'!$P$24:$Q$28,2))))</f>
        <v/>
      </c>
      <c r="BM25" s="168" t="str">
        <f aca="false">IF(AB25="","",IF(AB25="-","-",IF(UPPER(AB25)="AB","+",VLOOKUP(AB25,'විෂය තොරතුරු'!$P$24:$Q$28,2))))</f>
        <v/>
      </c>
      <c r="BN25" s="168" t="str">
        <f aca="false">IF(AC25="","",IF(AC25="-","-",IF(UPPER(AC25)="AB","+",VLOOKUP(AC25,'විෂය තොරතුරු'!$P$24:$Q$28,2))))</f>
        <v/>
      </c>
      <c r="BO25" s="169" t="str">
        <f aca="false">IF(AD25="","",IF(AD25="-","-",IF(UPPER(AD25)="AB","+",VLOOKUP(AD25,'විෂය තොරතුරු'!$P$24:$Q$28,2))))</f>
        <v/>
      </c>
      <c r="BP25" s="171" t="str">
        <f aca="false">IF(AE25="","",IF(AE25="-","-",IF(UPPER(AE25)="AB","+",VLOOKUP(AE25,'විෂය තොරතුරු'!$P$24:$Q$28,2))))</f>
        <v/>
      </c>
      <c r="BQ25" s="168" t="str">
        <f aca="false">IF(AF25="","",IF(AF25="-","-",IF(UPPER(AF25)="AB","+",VLOOKUP(AF25,'විෂය තොරතුරු'!$P$24:$Q$28,2))))</f>
        <v/>
      </c>
      <c r="BR25" s="168" t="str">
        <f aca="false">IF(AG25="","",IF(AG25="-","-",IF(UPPER(AG25)="AB","+",VLOOKUP(AG25,'විෂය තොරතුරු'!$P$24:$Q$28,2))))</f>
        <v/>
      </c>
      <c r="BS25" s="168" t="str">
        <f aca="false">IF(AH25="","",IF(AH25="-","-",IF(UPPER(AH25)="AB","+",VLOOKUP(AH25,'විෂය තොරතුරු'!$P$24:$Q$28,2))))</f>
        <v/>
      </c>
      <c r="BT25" s="168" t="str">
        <f aca="false">IF(AI25="","",IF(AI25="-","-",IF(UPPER(AI25)="AB","+",VLOOKUP(AI25,'විෂය තොරතුරු'!$P$24:$Q$28,2))))</f>
        <v/>
      </c>
      <c r="BU25" s="168" t="str">
        <f aca="false">IF(AJ25="","",IF(AJ25="-","-",IF(UPPER(AJ25)="AB","+",VLOOKUP(AJ25,'විෂය තොරතුරු'!$P$24:$Q$28,2))))</f>
        <v/>
      </c>
      <c r="BV25" s="168" t="str">
        <f aca="false">IF(AK25="","",IF(AK25="-","-",IF(UPPER(AK25)="AB","+",VLOOKUP(AK25,'විෂය තොරතුරු'!$P$24:$Q$28,2))))</f>
        <v/>
      </c>
      <c r="BW25" s="169" t="str">
        <f aca="false">IF(AL25="","",IF(AL25="-","-",IF(UPPER(AL25)="AB","+",VLOOKUP(AL25,'විෂය තොරතුරු'!$P$24:$Q$28,2))))</f>
        <v/>
      </c>
      <c r="BX25" s="171" t="str">
        <f aca="false">IF($B25="","",COUNTIF($AP25:$BW25,"A"))</f>
        <v/>
      </c>
      <c r="BY25" s="168" t="str">
        <f aca="false">IF($B25="","",COUNTIF($AP25:$BW25,"B"))</f>
        <v/>
      </c>
      <c r="BZ25" s="168" t="str">
        <f aca="false">IF($B25="","",COUNTIF($AP25:$BW25,"C"))</f>
        <v/>
      </c>
      <c r="CA25" s="168" t="str">
        <f aca="false">IF($B25="","",COUNTIF($AP25:$BW25,"S"))</f>
        <v/>
      </c>
      <c r="CB25" s="169" t="str">
        <f aca="false">IF($B25="","",COUNTIF($AP25:$BW25,"W"))</f>
        <v/>
      </c>
      <c r="CC25" s="171" t="str">
        <f aca="false">IF(B25="","",SUM(BX25:CA25))</f>
        <v/>
      </c>
      <c r="CD25" s="169" t="str">
        <f aca="false">IF(B25="","",SUM(BX25:BZ25))</f>
        <v/>
      </c>
      <c r="CE25" s="172" t="str">
        <f aca="false">IF(B25="","",IF(AND(CC25&gt;=6,CD25&gt;=3,OR(E25&gt;=35,F25&gt;=35),L25&gt;=35),"6/3 සමත්",IF(AND(CC25&gt;=5,CD25&gt;=3,OR(E25&gt;=35,F25&gt;=35,L25&gt;=35)),"5/3 සමත්",IF(AND(CC25&gt;=4,CD25&gt;=1,OR(E25&gt;=20,F25&gt;=20,L25&gt;=20)),"සමත් කළ හැකි",IF(CB25=9,"W9","අසමත් ?")))))</f>
        <v/>
      </c>
      <c r="FK25" s="173" t="n">
        <v>11</v>
      </c>
      <c r="FL25" s="161" t="s">
        <v>55</v>
      </c>
      <c r="FM25" s="161"/>
      <c r="FN25" s="161" t="str">
        <f aca="false">IF(FM25="","-",(FM25/$M$95)*100)</f>
        <v>-</v>
      </c>
      <c r="FO25" s="165" t="n">
        <v>12</v>
      </c>
      <c r="FP25" s="165"/>
      <c r="FQ25" s="165" t="n">
        <v>48</v>
      </c>
      <c r="FR25" s="165" t="s">
        <v>18</v>
      </c>
      <c r="FS25" s="165"/>
      <c r="FT25" s="165"/>
      <c r="FU25" s="165" t="n">
        <v>5</v>
      </c>
      <c r="FV25" s="165" t="n">
        <v>9</v>
      </c>
      <c r="FW25" s="165" t="n">
        <v>8</v>
      </c>
      <c r="FX25" s="165" t="n">
        <v>18</v>
      </c>
      <c r="FY25" s="165" t="s">
        <v>18</v>
      </c>
      <c r="FZ25" s="165" t="s">
        <v>18</v>
      </c>
      <c r="GA25" s="165" t="n">
        <v>19</v>
      </c>
      <c r="GB25" s="165"/>
      <c r="GC25" s="165"/>
      <c r="GD25" s="165"/>
      <c r="GE25" s="165"/>
      <c r="GF25" s="165"/>
      <c r="GG25" s="165" t="s">
        <v>18</v>
      </c>
      <c r="GH25" s="165" t="n">
        <v>41</v>
      </c>
      <c r="GI25" s="165" t="s">
        <v>18</v>
      </c>
      <c r="GJ25" s="165"/>
      <c r="GK25" s="165"/>
      <c r="GL25" s="165" t="s">
        <v>18</v>
      </c>
      <c r="GM25" s="165"/>
      <c r="GN25" s="165"/>
      <c r="GO25" s="165" t="s">
        <v>18</v>
      </c>
      <c r="GP25" s="165" t="n">
        <v>28</v>
      </c>
      <c r="GQ25" s="165"/>
      <c r="GR25" s="165" t="s">
        <v>18</v>
      </c>
      <c r="GS25" s="165"/>
      <c r="GT25" s="165"/>
      <c r="GU25" s="165"/>
      <c r="GV25" s="174"/>
      <c r="GW25" s="167" t="n">
        <f aca="false">IF(FL25="","",SUM(FO25:GV25))</f>
        <v>188</v>
      </c>
      <c r="GX25" s="168" t="n">
        <f aca="false">IF(FL25="","",GW25/9)</f>
        <v>20.8888888888889</v>
      </c>
      <c r="GY25" s="169" t="n">
        <f aca="false">IF(FL25="","",IF(GW25=0,"-",RANK(GW25,$GW$15:$GW$64,0)))</f>
        <v>33</v>
      </c>
      <c r="GZ25" s="167" t="str">
        <f aca="false">IF(FO25="","",IF(FO25="-","-",IF(UPPER(FO25)="AB","+",VLOOKUP(FO25,'විෂය තොරතුරු'!$P$24:$Q$28,2))))</f>
        <v>W</v>
      </c>
      <c r="HA25" s="168" t="str">
        <f aca="false">IF(FP25="","",IF(FP25="-","-",IF(UPPER(FP25)="AB","+",VLOOKUP(FP25,'විෂය තොරතුරු'!$P$24:$Q$28,2))))</f>
        <v/>
      </c>
      <c r="HB25" s="168" t="str">
        <f aca="false">IF(FQ25="","",IF(FQ25="-","-",IF(UPPER(FQ25)="AB","+",VLOOKUP(FQ25,'විෂය තොරතුරු'!$P$24:$Q$28,2))))</f>
        <v>S</v>
      </c>
      <c r="HC25" s="168" t="str">
        <f aca="false">IF(FR25="","",IF(FR25="-","-",IF(UPPER(FR25)="AB","+",VLOOKUP(FR25,'විෂය තොරතුරු'!$P$24:$Q$28,2))))</f>
        <v>-</v>
      </c>
      <c r="HD25" s="168" t="str">
        <f aca="false">IF(FS25="","",IF(FS25="-","-",IF(UPPER(FS25)="AB","+",VLOOKUP(FS25,'විෂය තොරතුරු'!$P$24:$Q$28,2))))</f>
        <v/>
      </c>
      <c r="HE25" s="170" t="str">
        <f aca="false">IF(FT25="","",IF(FT25="-","-",IF(UPPER(FT25)="AB","+",VLOOKUP(FT25,'විෂය තොරතුරු'!$P$24:$Q$28,2))))</f>
        <v/>
      </c>
      <c r="HF25" s="171" t="str">
        <f aca="false">IF(FU25="","",IF(FU25="-","-",IF(UPPER(FU25)="AB","+",VLOOKUP(FU25,'විෂය තොරතුරු'!$P$24:$Q$28,2))))</f>
        <v>W</v>
      </c>
      <c r="HG25" s="168" t="str">
        <f aca="false">IF(FV25="","",IF(FV25="-","-",IF(UPPER(FV25)="AB","+",VLOOKUP(FV25,'විෂය තොරතුරු'!$P$24:$Q$28,2))))</f>
        <v>W</v>
      </c>
      <c r="HH25" s="168" t="str">
        <f aca="false">IF(FW25="","",IF(FW25="-","-",IF(UPPER(FW25)="AB","+",VLOOKUP(FW25,'විෂය තොරතුරු'!$P$24:$Q$28,2))))</f>
        <v>W</v>
      </c>
      <c r="HI25" s="169" t="str">
        <f aca="false">IF(FX25="","",IF(FX25="-","-",IF(UPPER(FX25)="AB","+",VLOOKUP(FX25,'විෂය තොරතුරු'!$P$24:$Q$28,2))))</f>
        <v>W</v>
      </c>
      <c r="HJ25" s="167" t="str">
        <f aca="false">IF(FY25="","",IF(FY25="-","-",IF(UPPER(FY25)="AB","+",VLOOKUP(FY25,'විෂය තොරතුරු'!$P$24:$Q$28,2))))</f>
        <v>-</v>
      </c>
      <c r="HK25" s="168" t="str">
        <f aca="false">IF(FZ25="","",IF(FZ25="-","-",IF(UPPER(FZ25)="AB","+",VLOOKUP(FZ25,'විෂය තොරතුරු'!$P$24:$Q$28,2))))</f>
        <v>-</v>
      </c>
      <c r="HL25" s="168" t="str">
        <f aca="false">IF(GA25="","",IF(GA25="-","-",IF(UPPER(GA25)="AB","+",VLOOKUP(GA25,'විෂය තොරතුරු'!$P$24:$Q$28,2))))</f>
        <v>W</v>
      </c>
      <c r="HM25" s="168" t="str">
        <f aca="false">IF(GB25="","",IF(GB25="-","-",IF(UPPER(GB25)="AB","+",VLOOKUP(GB25,'විෂය තොරතුරු'!$P$24:$Q$28,2))))</f>
        <v/>
      </c>
      <c r="HN25" s="168" t="str">
        <f aca="false">IF(GC25="","",IF(GC25="-","-",IF(UPPER(GC25)="AB","+",VLOOKUP(GC25,'විෂය තොරතුරු'!$P$24:$Q$28,2))))</f>
        <v/>
      </c>
      <c r="HO25" s="168" t="str">
        <f aca="false">IF(GD25="","",IF(GD25="-","-",IF(UPPER(GD25)="AB","+",VLOOKUP(GD25,'විෂය තොරතුරු'!$P$24:$Q$28,2))))</f>
        <v/>
      </c>
      <c r="HP25" s="168" t="str">
        <f aca="false">IF(GE25="","",IF(GE25="-","-",IF(UPPER(GE25)="AB","+",VLOOKUP(GE25,'විෂය තොරතුරු'!$P$24:$Q$28,2))))</f>
        <v/>
      </c>
      <c r="HQ25" s="170" t="str">
        <f aca="false">IF(GF25="","",IF(GF25="-","-",IF(UPPER(GF25)="AB","+",VLOOKUP(GF25,'විෂය තොරතුරු'!$P$24:$Q$28,2))))</f>
        <v/>
      </c>
      <c r="HR25" s="171" t="str">
        <f aca="false">IF(GG25="","",IF(GG25="-","-",IF(UPPER(GG25)="AB","+",VLOOKUP(GG25,'විෂය තොරතුරු'!$P$24:$Q$28,2))))</f>
        <v>-</v>
      </c>
      <c r="HS25" s="168" t="str">
        <f aca="false">IF(GH25="","",IF(GH25="-","-",IF(UPPER(GH25)="AB","+",VLOOKUP(GH25,'විෂය තොරතුරු'!$P$24:$Q$28,2))))</f>
        <v>S</v>
      </c>
      <c r="HT25" s="168" t="str">
        <f aca="false">IF(GI25="","",IF(GI25="-","-",IF(UPPER(GI25)="AB","+",VLOOKUP(GI25,'විෂය තොරතුරු'!$P$24:$Q$28,2))))</f>
        <v>-</v>
      </c>
      <c r="HU25" s="168" t="str">
        <f aca="false">IF(GJ25="","",IF(GJ25="-","-",IF(UPPER(GJ25)="AB","+",VLOOKUP(GJ25,'විෂය තොරතුරු'!$P$24:$Q$28,2))))</f>
        <v/>
      </c>
      <c r="HV25" s="168" t="str">
        <f aca="false">IF(GK25="","",IF(GK25="-","-",IF(UPPER(GK25)="AB","+",VLOOKUP(GK25,'විෂය තොරතුරු'!$P$24:$Q$28,2))))</f>
        <v/>
      </c>
      <c r="HW25" s="168" t="str">
        <f aca="false">IF(GL25="","",IF(GL25="-","-",IF(UPPER(GL25)="AB","+",VLOOKUP(GL25,'විෂය තොරතුරු'!$P$24:$Q$28,2))))</f>
        <v>-</v>
      </c>
      <c r="HX25" s="168" t="str">
        <f aca="false">IF(GM25="","",IF(GM25="-","-",IF(UPPER(GM25)="AB","+",VLOOKUP(GM25,'විෂය තොරතුරු'!$P$24:$Q$28,2))))</f>
        <v/>
      </c>
      <c r="HY25" s="169" t="str">
        <f aca="false">IF(GN25="","",IF(GN25="-","-",IF(UPPER(GN25)="AB","+",VLOOKUP(GN25,'විෂය තොරතුරු'!$P$24:$Q$28,2))))</f>
        <v/>
      </c>
      <c r="HZ25" s="171" t="str">
        <f aca="false">IF(GO25="","",IF(GO25="-","-",IF(UPPER(GO25)="AB","+",VLOOKUP(GO25,'විෂය තොරතුරු'!$P$24:$Q$28,2))))</f>
        <v>-</v>
      </c>
      <c r="IA25" s="168" t="str">
        <f aca="false">IF(GP25="","",IF(GP25="-","-",IF(UPPER(GP25)="AB","+",VLOOKUP(GP25,'විෂය තොරතුරු'!$P$24:$Q$28,2))))</f>
        <v>W</v>
      </c>
      <c r="IB25" s="168" t="str">
        <f aca="false">IF(GQ25="","",IF(GQ25="-","-",IF(UPPER(GQ25)="AB","+",VLOOKUP(GQ25,'විෂය තොරතුරු'!$P$24:$Q$28,2))))</f>
        <v/>
      </c>
      <c r="IC25" s="168" t="str">
        <f aca="false">IF(GR25="","",IF(GR25="-","-",IF(UPPER(GR25)="AB","+",VLOOKUP(GR25,'විෂය තොරතුරු'!$P$24:$Q$28,2))))</f>
        <v>-</v>
      </c>
      <c r="ID25" s="168" t="str">
        <f aca="false">IF(GS25="","",IF(GS25="-","-",IF(UPPER(GS25)="AB","+",VLOOKUP(GS25,'විෂය තොරතුරු'!$P$24:$Q$28,2))))</f>
        <v/>
      </c>
      <c r="IE25" s="168" t="str">
        <f aca="false">IF(GT25="","",IF(GT25="-","-",IF(UPPER(GT25)="AB","+",VLOOKUP(GT25,'විෂය තොරතුරු'!$P$24:$Q$28,2))))</f>
        <v/>
      </c>
      <c r="IF25" s="168" t="str">
        <f aca="false">IF(GU25="","",IF(GU25="-","-",IF(UPPER(GU25)="AB","+",VLOOKUP(GU25,'විෂය තොරතුරු'!$P$24:$Q$28,2))))</f>
        <v/>
      </c>
      <c r="IG25" s="169" t="str">
        <f aca="false">IF(GV25="","",IF(GV25="-","-",IF(UPPER(GV25)="AB","+",VLOOKUP(GV25,'විෂය තොරතුරු'!$P$24:$Q$28,2))))</f>
        <v/>
      </c>
      <c r="IH25" s="171" t="n">
        <f aca="false">IF($FL25="","",COUNTIF($GZ25:$IG25,"A"))</f>
        <v>0</v>
      </c>
      <c r="II25" s="171" t="n">
        <f aca="false">IF($FL25="","",COUNTIF($GZ25:$IG25,"B"))</f>
        <v>0</v>
      </c>
      <c r="IJ25" s="171" t="n">
        <f aca="false">IF($FL25="","",COUNTIF($GZ25:$IG25,"C"))</f>
        <v>0</v>
      </c>
      <c r="IK25" s="171" t="n">
        <f aca="false">IF($FL25="","",COUNTIF($GZ25:$IG25,"S"))</f>
        <v>2</v>
      </c>
      <c r="IL25" s="171" t="n">
        <f aca="false">IF($FL25="","",COUNTIF($GZ25:$IG25,"W"))</f>
        <v>7</v>
      </c>
      <c r="IM25" s="171" t="n">
        <f aca="false">IF(FL25="","",SUM(IH25:IK25))</f>
        <v>2</v>
      </c>
      <c r="IN25" s="169" t="n">
        <f aca="false">IF(FL25="","",SUM(IH25:IJ25))</f>
        <v>0</v>
      </c>
      <c r="IO25" s="172" t="str">
        <f aca="false">IF(FL25="","",IF(AND(IM25&gt;=6,IN25&gt;=3,OR(FO25&gt;=35,FP25&gt;=35),FV25&gt;=35),"6/3 සමත්",IF(AND(IM25&gt;=5,IN25&gt;=3,OR(FO25&gt;=35,FP25&gt;=35,FV25&gt;=35)),"5/3 සමත්",IF(AND(IM25&gt;=4,IN25&gt;=1,OR(FO25&gt;=20,FP25&gt;=20,FV25&gt;=20)),"සමත් කළ හැකි",IF(IL25=9,"W9","අසමත් ?")))))</f>
        <v>අසමත් ?</v>
      </c>
    </row>
    <row r="26" customFormat="false" ht="13.8" hidden="false" customHeight="false" outlineLevel="0" collapsed="false">
      <c r="A26" s="160" t="n">
        <v>12</v>
      </c>
      <c r="B26" s="161"/>
      <c r="C26" s="161"/>
      <c r="D26" s="162"/>
      <c r="E26" s="183"/>
      <c r="F26" s="181"/>
      <c r="G26" s="183"/>
      <c r="H26" s="180"/>
      <c r="I26" s="180"/>
      <c r="J26" s="181"/>
      <c r="K26" s="183"/>
      <c r="L26" s="180"/>
      <c r="M26" s="180"/>
      <c r="N26" s="181"/>
      <c r="O26" s="183"/>
      <c r="P26" s="180"/>
      <c r="Q26" s="180"/>
      <c r="R26" s="180"/>
      <c r="S26" s="180"/>
      <c r="T26" s="180"/>
      <c r="U26" s="180"/>
      <c r="V26" s="181"/>
      <c r="W26" s="183"/>
      <c r="X26" s="180"/>
      <c r="Y26" s="180"/>
      <c r="Z26" s="180"/>
      <c r="AA26" s="180"/>
      <c r="AB26" s="180"/>
      <c r="AC26" s="180"/>
      <c r="AD26" s="181"/>
      <c r="AE26" s="183"/>
      <c r="AF26" s="180"/>
      <c r="AG26" s="180"/>
      <c r="AH26" s="180"/>
      <c r="AI26" s="180"/>
      <c r="AJ26" s="180"/>
      <c r="AK26" s="180"/>
      <c r="AL26" s="166"/>
      <c r="AM26" s="167" t="str">
        <f aca="false">IF(B26="","",SUM(E26:AL26))</f>
        <v/>
      </c>
      <c r="AN26" s="168" t="str">
        <f aca="false">IF(B26="","",AM26/9)</f>
        <v/>
      </c>
      <c r="AO26" s="169" t="str">
        <f aca="false">IF(B26="","",IF(AM26=0,"-",RANK(AM26,$AM$15:$AM$64,0)))</f>
        <v/>
      </c>
      <c r="AP26" s="167" t="str">
        <f aca="false">IF(E26="","",IF(E26="-","-",IF(UPPER(E26)="AB","+",VLOOKUP(E26,'විෂය තොරතුරු'!$P$24:$Q$28,2))))</f>
        <v/>
      </c>
      <c r="AQ26" s="168" t="str">
        <f aca="false">IF(F26="","",IF(F26="-","-",IF(UPPER(F26)="AB","+",VLOOKUP(F26,'විෂය තොරතුරු'!$P$24:$Q$28,2))))</f>
        <v/>
      </c>
      <c r="AR26" s="168" t="str">
        <f aca="false">IF(G26="","",IF(G26="-","-",IF(UPPER(G26)="AB","+",VLOOKUP(G26,'විෂය තොරතුරු'!$P$24:$Q$28,2))))</f>
        <v/>
      </c>
      <c r="AS26" s="168" t="str">
        <f aca="false">IF(H26="","",IF(H26="-","-",IF(UPPER(H26)="AB","+",VLOOKUP(H26,'විෂය තොරතුරු'!$P$24:$Q$28,2))))</f>
        <v/>
      </c>
      <c r="AT26" s="168" t="str">
        <f aca="false">IF(I26="","",IF(I26="-","-",IF(UPPER(I26)="AB","+",VLOOKUP(I26,'විෂය තොරතුරු'!$P$24:$Q$28,2))))</f>
        <v/>
      </c>
      <c r="AU26" s="170" t="str">
        <f aca="false">IF(J26="","",IF(J26="-","-",IF(UPPER(J26)="AB","+",VLOOKUP(J26,'විෂය තොරතුරු'!$P$24:$Q$28,2))))</f>
        <v/>
      </c>
      <c r="AV26" s="171" t="str">
        <f aca="false">IF(K26="","",IF(K26="-","-",IF(UPPER(K26)="AB","+",VLOOKUP(K26,'විෂය තොරතුරු'!$P$24:$Q$28,2))))</f>
        <v/>
      </c>
      <c r="AW26" s="168" t="str">
        <f aca="false">IF(L26="","",IF(L26="-","-",IF(UPPER(L26)="AB","+",VLOOKUP(L26,'විෂය තොරතුරු'!$P$24:$Q$28,2))))</f>
        <v/>
      </c>
      <c r="AX26" s="168" t="str">
        <f aca="false">IF(M26="","",IF(M26="-","-",IF(UPPER(M26)="AB","+",VLOOKUP(M26,'විෂය තොරතුරු'!$P$24:$Q$28,2))))</f>
        <v/>
      </c>
      <c r="AY26" s="169" t="str">
        <f aca="false">IF(N26="","",IF(N26="-","-",IF(UPPER(N26)="AB","+",VLOOKUP(N26,'විෂය තොරතුරු'!$P$24:$Q$28,2))))</f>
        <v/>
      </c>
      <c r="AZ26" s="167" t="str">
        <f aca="false">IF(O26="","",IF(O26="-","-",IF(UPPER(O26)="AB","+",VLOOKUP(O26,'විෂය තොරතුරු'!$P$24:$Q$28,2))))</f>
        <v/>
      </c>
      <c r="BA26" s="168" t="str">
        <f aca="false">IF(P26="","",IF(P26="-","-",IF(UPPER(P26)="AB","+",VLOOKUP(P26,'විෂය තොරතුරු'!$P$24:$Q$28,2))))</f>
        <v/>
      </c>
      <c r="BB26" s="168" t="str">
        <f aca="false">IF(Q26="","",IF(Q26="-","-",IF(UPPER(Q26)="AB","+",VLOOKUP(Q26,'විෂය තොරතුරු'!$P$24:$Q$28,2))))</f>
        <v/>
      </c>
      <c r="BC26" s="168" t="str">
        <f aca="false">IF(R26="","",IF(R26="-","-",IF(UPPER(R26)="AB","+",VLOOKUP(R26,'විෂය තොරතුරු'!$P$24:$Q$28,2))))</f>
        <v/>
      </c>
      <c r="BD26" s="168" t="str">
        <f aca="false">IF(S26="","",IF(S26="-","-",IF(UPPER(S26)="AB","+",VLOOKUP(S26,'විෂය තොරතුරු'!$P$24:$Q$28,2))))</f>
        <v/>
      </c>
      <c r="BE26" s="168" t="str">
        <f aca="false">IF(T26="","",IF(T26="-","-",IF(UPPER(T26)="AB","+",VLOOKUP(T26,'විෂය තොරතුරු'!$P$24:$Q$28,2))))</f>
        <v/>
      </c>
      <c r="BF26" s="168" t="str">
        <f aca="false">IF(U26="","",IF(U26="-","-",IF(UPPER(U26)="AB","+",VLOOKUP(U26,'විෂය තොරතුරු'!$P$24:$Q$28,2))))</f>
        <v/>
      </c>
      <c r="BG26" s="170" t="str">
        <f aca="false">IF(V26="","",IF(V26="-","-",IF(UPPER(V26)="AB","+",VLOOKUP(V26,'විෂය තොරතුරු'!$P$24:$Q$28,2))))</f>
        <v/>
      </c>
      <c r="BH26" s="171" t="str">
        <f aca="false">IF(W26="","",IF(W26="-","-",IF(UPPER(W26)="AB","+",VLOOKUP(W26,'විෂය තොරතුරු'!$P$24:$Q$28,2))))</f>
        <v/>
      </c>
      <c r="BI26" s="168" t="str">
        <f aca="false">IF(X26="","",IF(X26="-","-",IF(UPPER(X26)="AB","+",VLOOKUP(X26,'විෂය තොරතුරු'!$P$24:$Q$28,2))))</f>
        <v/>
      </c>
      <c r="BJ26" s="168" t="str">
        <f aca="false">IF(Y26="","",IF(Y26="-","-",IF(UPPER(Y26)="AB","+",VLOOKUP(Y26,'විෂය තොරතුරු'!$P$24:$Q$28,2))))</f>
        <v/>
      </c>
      <c r="BK26" s="168" t="str">
        <f aca="false">IF(Z26="","",IF(Z26="-","-",IF(UPPER(Z26)="AB","+",VLOOKUP(Z26,'විෂය තොරතුරු'!$P$24:$Q$28,2))))</f>
        <v/>
      </c>
      <c r="BL26" s="168" t="str">
        <f aca="false">IF(AA26="","",IF(AA26="-","-",IF(UPPER(AA26)="AB","+",VLOOKUP(AA26,'විෂය තොරතුරු'!$P$24:$Q$28,2))))</f>
        <v/>
      </c>
      <c r="BM26" s="168" t="str">
        <f aca="false">IF(AB26="","",IF(AB26="-","-",IF(UPPER(AB26)="AB","+",VLOOKUP(AB26,'විෂය තොරතුරු'!$P$24:$Q$28,2))))</f>
        <v/>
      </c>
      <c r="BN26" s="168" t="str">
        <f aca="false">IF(AC26="","",IF(AC26="-","-",IF(UPPER(AC26)="AB","+",VLOOKUP(AC26,'විෂය තොරතුරු'!$P$24:$Q$28,2))))</f>
        <v/>
      </c>
      <c r="BO26" s="169" t="str">
        <f aca="false">IF(AD26="","",IF(AD26="-","-",IF(UPPER(AD26)="AB","+",VLOOKUP(AD26,'විෂය තොරතුරු'!$P$24:$Q$28,2))))</f>
        <v/>
      </c>
      <c r="BP26" s="171" t="str">
        <f aca="false">IF(AE26="","",IF(AE26="-","-",IF(UPPER(AE26)="AB","+",VLOOKUP(AE26,'විෂය තොරතුරු'!$P$24:$Q$28,2))))</f>
        <v/>
      </c>
      <c r="BQ26" s="168" t="str">
        <f aca="false">IF(AF26="","",IF(AF26="-","-",IF(UPPER(AF26)="AB","+",VLOOKUP(AF26,'විෂය තොරතුරු'!$P$24:$Q$28,2))))</f>
        <v/>
      </c>
      <c r="BR26" s="168" t="str">
        <f aca="false">IF(AG26="","",IF(AG26="-","-",IF(UPPER(AG26)="AB","+",VLOOKUP(AG26,'විෂය තොරතුරු'!$P$24:$Q$28,2))))</f>
        <v/>
      </c>
      <c r="BS26" s="168" t="str">
        <f aca="false">IF(AH26="","",IF(AH26="-","-",IF(UPPER(AH26)="AB","+",VLOOKUP(AH26,'විෂය තොරතුරු'!$P$24:$Q$28,2))))</f>
        <v/>
      </c>
      <c r="BT26" s="168" t="str">
        <f aca="false">IF(AI26="","",IF(AI26="-","-",IF(UPPER(AI26)="AB","+",VLOOKUP(AI26,'විෂය තොරතුරු'!$P$24:$Q$28,2))))</f>
        <v/>
      </c>
      <c r="BU26" s="168" t="str">
        <f aca="false">IF(AJ26="","",IF(AJ26="-","-",IF(UPPER(AJ26)="AB","+",VLOOKUP(AJ26,'විෂය තොරතුරු'!$P$24:$Q$28,2))))</f>
        <v/>
      </c>
      <c r="BV26" s="168" t="str">
        <f aca="false">IF(AK26="","",IF(AK26="-","-",IF(UPPER(AK26)="AB","+",VLOOKUP(AK26,'විෂය තොරතුරු'!$P$24:$Q$28,2))))</f>
        <v/>
      </c>
      <c r="BW26" s="169" t="str">
        <f aca="false">IF(AL26="","",IF(AL26="-","-",IF(UPPER(AL26)="AB","+",VLOOKUP(AL26,'විෂය තොරතුරු'!$P$24:$Q$28,2))))</f>
        <v/>
      </c>
      <c r="BX26" s="171" t="str">
        <f aca="false">IF($B26="","",COUNTIF($AP26:$BW26,"A"))</f>
        <v/>
      </c>
      <c r="BY26" s="168" t="str">
        <f aca="false">IF($B26="","",COUNTIF($AP26:$BW26,"B"))</f>
        <v/>
      </c>
      <c r="BZ26" s="168" t="str">
        <f aca="false">IF($B26="","",COUNTIF($AP26:$BW26,"C"))</f>
        <v/>
      </c>
      <c r="CA26" s="168" t="str">
        <f aca="false">IF($B26="","",COUNTIF($AP26:$BW26,"S"))</f>
        <v/>
      </c>
      <c r="CB26" s="169" t="str">
        <f aca="false">IF($B26="","",COUNTIF($AP26:$BW26,"W"))</f>
        <v/>
      </c>
      <c r="CC26" s="171" t="str">
        <f aca="false">IF(B26="","",SUM(BX26:CA26))</f>
        <v/>
      </c>
      <c r="CD26" s="169" t="str">
        <f aca="false">IF(B26="","",SUM(BX26:BZ26))</f>
        <v/>
      </c>
      <c r="CE26" s="172" t="str">
        <f aca="false">IF(B26="","",IF(AND(CC26&gt;=6,CD26&gt;=3,OR(E26&gt;=35,F26&gt;=35),L26&gt;=35),"6/3 සමත්",IF(AND(CC26&gt;=5,CD26&gt;=3,OR(E26&gt;=35,F26&gt;=35,L26&gt;=35)),"5/3 සමත්",IF(AND(CC26&gt;=4,CD26&gt;=1,OR(E26&gt;=20,F26&gt;=20,L26&gt;=20)),"සමත් කළ හැකි",IF(CB26=9,"W9","අසමත් ?")))))</f>
        <v/>
      </c>
      <c r="FK26" s="173" t="n">
        <v>12</v>
      </c>
      <c r="FL26" s="161" t="s">
        <v>56</v>
      </c>
      <c r="FM26" s="161"/>
      <c r="FN26" s="161" t="str">
        <f aca="false">IF(FM26="","-",(FM26/$M$95)*100)</f>
        <v>-</v>
      </c>
      <c r="FO26" s="165" t="n">
        <v>14</v>
      </c>
      <c r="FP26" s="165"/>
      <c r="FQ26" s="165" t="n">
        <v>20</v>
      </c>
      <c r="FR26" s="165" t="s">
        <v>18</v>
      </c>
      <c r="FS26" s="165"/>
      <c r="FT26" s="165"/>
      <c r="FU26" s="165" t="n">
        <v>8</v>
      </c>
      <c r="FV26" s="165" t="n">
        <v>23</v>
      </c>
      <c r="FW26" s="165" t="n">
        <v>6</v>
      </c>
      <c r="FX26" s="165" t="n">
        <v>16</v>
      </c>
      <c r="FY26" s="165" t="s">
        <v>18</v>
      </c>
      <c r="FZ26" s="165" t="n">
        <v>17</v>
      </c>
      <c r="GA26" s="165" t="s">
        <v>18</v>
      </c>
      <c r="GB26" s="165"/>
      <c r="GC26" s="165"/>
      <c r="GD26" s="165"/>
      <c r="GE26" s="165"/>
      <c r="GF26" s="165"/>
      <c r="GG26" s="165" t="n">
        <v>39</v>
      </c>
      <c r="GH26" s="165" t="s">
        <v>18</v>
      </c>
      <c r="GI26" s="165" t="s">
        <v>18</v>
      </c>
      <c r="GJ26" s="165"/>
      <c r="GK26" s="165"/>
      <c r="GL26" s="165" t="n">
        <v>25</v>
      </c>
      <c r="GM26" s="165"/>
      <c r="GN26" s="165"/>
      <c r="GO26" s="165" t="s">
        <v>18</v>
      </c>
      <c r="GP26" s="165" t="s">
        <v>18</v>
      </c>
      <c r="GQ26" s="165"/>
      <c r="GR26" s="165" t="s">
        <v>18</v>
      </c>
      <c r="GS26" s="165"/>
      <c r="GT26" s="165"/>
      <c r="GU26" s="165"/>
      <c r="GV26" s="174"/>
      <c r="GW26" s="167" t="n">
        <f aca="false">IF(FL26="","",SUM(FO26:GV26))</f>
        <v>168</v>
      </c>
      <c r="GX26" s="168" t="n">
        <f aca="false">IF(FL26="","",GW26/9)</f>
        <v>18.6666666666667</v>
      </c>
      <c r="GY26" s="169" t="n">
        <f aca="false">IF(FL26="","",IF(GW26=0,"-",RANK(GW26,$GW$15:$GW$64,0)))</f>
        <v>37</v>
      </c>
      <c r="GZ26" s="167" t="str">
        <f aca="false">IF(FO26="","",IF(FO26="-","-",IF(UPPER(FO26)="AB","+",VLOOKUP(FO26,'විෂය තොරතුරු'!$P$24:$Q$28,2))))</f>
        <v>W</v>
      </c>
      <c r="HA26" s="168" t="str">
        <f aca="false">IF(FP26="","",IF(FP26="-","-",IF(UPPER(FP26)="AB","+",VLOOKUP(FP26,'විෂය තොරතුරු'!$P$24:$Q$28,2))))</f>
        <v/>
      </c>
      <c r="HB26" s="168" t="str">
        <f aca="false">IF(FQ26="","",IF(FQ26="-","-",IF(UPPER(FQ26)="AB","+",VLOOKUP(FQ26,'විෂය තොරතුරු'!$P$24:$Q$28,2))))</f>
        <v>W</v>
      </c>
      <c r="HC26" s="168" t="str">
        <f aca="false">IF(FR26="","",IF(FR26="-","-",IF(UPPER(FR26)="AB","+",VLOOKUP(FR26,'විෂය තොරතුරු'!$P$24:$Q$28,2))))</f>
        <v>-</v>
      </c>
      <c r="HD26" s="168" t="str">
        <f aca="false">IF(FS26="","",IF(FS26="-","-",IF(UPPER(FS26)="AB","+",VLOOKUP(FS26,'විෂය තොරතුරු'!$P$24:$Q$28,2))))</f>
        <v/>
      </c>
      <c r="HE26" s="170" t="str">
        <f aca="false">IF(FT26="","",IF(FT26="-","-",IF(UPPER(FT26)="AB","+",VLOOKUP(FT26,'විෂය තොරතුරු'!$P$24:$Q$28,2))))</f>
        <v/>
      </c>
      <c r="HF26" s="171" t="str">
        <f aca="false">IF(FU26="","",IF(FU26="-","-",IF(UPPER(FU26)="AB","+",VLOOKUP(FU26,'විෂය තොරතුරු'!$P$24:$Q$28,2))))</f>
        <v>W</v>
      </c>
      <c r="HG26" s="168" t="str">
        <f aca="false">IF(FV26="","",IF(FV26="-","-",IF(UPPER(FV26)="AB","+",VLOOKUP(FV26,'විෂය තොරතුරු'!$P$24:$Q$28,2))))</f>
        <v>W</v>
      </c>
      <c r="HH26" s="168" t="str">
        <f aca="false">IF(FW26="","",IF(FW26="-","-",IF(UPPER(FW26)="AB","+",VLOOKUP(FW26,'විෂය තොරතුරු'!$P$24:$Q$28,2))))</f>
        <v>W</v>
      </c>
      <c r="HI26" s="169" t="str">
        <f aca="false">IF(FX26="","",IF(FX26="-","-",IF(UPPER(FX26)="AB","+",VLOOKUP(FX26,'විෂය තොරතුරු'!$P$24:$Q$28,2))))</f>
        <v>W</v>
      </c>
      <c r="HJ26" s="167" t="str">
        <f aca="false">IF(FY26="","",IF(FY26="-","-",IF(UPPER(FY26)="AB","+",VLOOKUP(FY26,'විෂය තොරතුරු'!$P$24:$Q$28,2))))</f>
        <v>-</v>
      </c>
      <c r="HK26" s="168" t="str">
        <f aca="false">IF(FZ26="","",IF(FZ26="-","-",IF(UPPER(FZ26)="AB","+",VLOOKUP(FZ26,'විෂය තොරතුරු'!$P$24:$Q$28,2))))</f>
        <v>W</v>
      </c>
      <c r="HL26" s="168" t="str">
        <f aca="false">IF(GA26="","",IF(GA26="-","-",IF(UPPER(GA26)="AB","+",VLOOKUP(GA26,'විෂය තොරතුරු'!$P$24:$Q$28,2))))</f>
        <v>-</v>
      </c>
      <c r="HM26" s="168" t="str">
        <f aca="false">IF(GB26="","",IF(GB26="-","-",IF(UPPER(GB26)="AB","+",VLOOKUP(GB26,'විෂය තොරතුරු'!$P$24:$Q$28,2))))</f>
        <v/>
      </c>
      <c r="HN26" s="168" t="str">
        <f aca="false">IF(GC26="","",IF(GC26="-","-",IF(UPPER(GC26)="AB","+",VLOOKUP(GC26,'විෂය තොරතුරු'!$P$24:$Q$28,2))))</f>
        <v/>
      </c>
      <c r="HO26" s="168" t="str">
        <f aca="false">IF(GD26="","",IF(GD26="-","-",IF(UPPER(GD26)="AB","+",VLOOKUP(GD26,'විෂය තොරතුරු'!$P$24:$Q$28,2))))</f>
        <v/>
      </c>
      <c r="HP26" s="168" t="str">
        <f aca="false">IF(GE26="","",IF(GE26="-","-",IF(UPPER(GE26)="AB","+",VLOOKUP(GE26,'විෂය තොරතුරු'!$P$24:$Q$28,2))))</f>
        <v/>
      </c>
      <c r="HQ26" s="170" t="str">
        <f aca="false">IF(GF26="","",IF(GF26="-","-",IF(UPPER(GF26)="AB","+",VLOOKUP(GF26,'විෂය තොරතුරු'!$P$24:$Q$28,2))))</f>
        <v/>
      </c>
      <c r="HR26" s="171" t="str">
        <f aca="false">IF(GG26="","",IF(GG26="-","-",IF(UPPER(GG26)="AB","+",VLOOKUP(GG26,'විෂය තොරතුරු'!$P$24:$Q$28,2))))</f>
        <v>S</v>
      </c>
      <c r="HS26" s="168" t="str">
        <f aca="false">IF(GH26="","",IF(GH26="-","-",IF(UPPER(GH26)="AB","+",VLOOKUP(GH26,'විෂය තොරතුරු'!$P$24:$Q$28,2))))</f>
        <v>-</v>
      </c>
      <c r="HT26" s="168" t="str">
        <f aca="false">IF(GI26="","",IF(GI26="-","-",IF(UPPER(GI26)="AB","+",VLOOKUP(GI26,'විෂය තොරතුරු'!$P$24:$Q$28,2))))</f>
        <v>-</v>
      </c>
      <c r="HU26" s="168" t="str">
        <f aca="false">IF(GJ26="","",IF(GJ26="-","-",IF(UPPER(GJ26)="AB","+",VLOOKUP(GJ26,'විෂය තොරතුරු'!$P$24:$Q$28,2))))</f>
        <v/>
      </c>
      <c r="HV26" s="168" t="str">
        <f aca="false">IF(GK26="","",IF(GK26="-","-",IF(UPPER(GK26)="AB","+",VLOOKUP(GK26,'විෂය තොරතුරු'!$P$24:$Q$28,2))))</f>
        <v/>
      </c>
      <c r="HW26" s="168" t="str">
        <f aca="false">IF(GL26="","",IF(GL26="-","-",IF(UPPER(GL26)="AB","+",VLOOKUP(GL26,'විෂය තොරතුරු'!$P$24:$Q$28,2))))</f>
        <v>W</v>
      </c>
      <c r="HX26" s="168" t="str">
        <f aca="false">IF(GM26="","",IF(GM26="-","-",IF(UPPER(GM26)="AB","+",VLOOKUP(GM26,'විෂය තොරතුරු'!$P$24:$Q$28,2))))</f>
        <v/>
      </c>
      <c r="HY26" s="169" t="str">
        <f aca="false">IF(GN26="","",IF(GN26="-","-",IF(UPPER(GN26)="AB","+",VLOOKUP(GN26,'විෂය තොරතුරු'!$P$24:$Q$28,2))))</f>
        <v/>
      </c>
      <c r="HZ26" s="171" t="str">
        <f aca="false">IF(GO26="","",IF(GO26="-","-",IF(UPPER(GO26)="AB","+",VLOOKUP(GO26,'විෂය තොරතුරු'!$P$24:$Q$28,2))))</f>
        <v>-</v>
      </c>
      <c r="IA26" s="168" t="str">
        <f aca="false">IF(GP26="","",IF(GP26="-","-",IF(UPPER(GP26)="AB","+",VLOOKUP(GP26,'විෂය තොරතුරු'!$P$24:$Q$28,2))))</f>
        <v>-</v>
      </c>
      <c r="IB26" s="168" t="str">
        <f aca="false">IF(GQ26="","",IF(GQ26="-","-",IF(UPPER(GQ26)="AB","+",VLOOKUP(GQ26,'විෂය තොරතුරු'!$P$24:$Q$28,2))))</f>
        <v/>
      </c>
      <c r="IC26" s="168" t="str">
        <f aca="false">IF(GR26="","",IF(GR26="-","-",IF(UPPER(GR26)="AB","+",VLOOKUP(GR26,'විෂය තොරතුරු'!$P$24:$Q$28,2))))</f>
        <v>-</v>
      </c>
      <c r="ID26" s="168" t="str">
        <f aca="false">IF(GS26="","",IF(GS26="-","-",IF(UPPER(GS26)="AB","+",VLOOKUP(GS26,'විෂය තොරතුරු'!$P$24:$Q$28,2))))</f>
        <v/>
      </c>
      <c r="IE26" s="168" t="str">
        <f aca="false">IF(GT26="","",IF(GT26="-","-",IF(UPPER(GT26)="AB","+",VLOOKUP(GT26,'විෂය තොරතුරු'!$P$24:$Q$28,2))))</f>
        <v/>
      </c>
      <c r="IF26" s="168" t="str">
        <f aca="false">IF(GU26="","",IF(GU26="-","-",IF(UPPER(GU26)="AB","+",VLOOKUP(GU26,'විෂය තොරතුරු'!$P$24:$Q$28,2))))</f>
        <v/>
      </c>
      <c r="IG26" s="169" t="str">
        <f aca="false">IF(GV26="","",IF(GV26="-","-",IF(UPPER(GV26)="AB","+",VLOOKUP(GV26,'විෂය තොරතුරු'!$P$24:$Q$28,2))))</f>
        <v/>
      </c>
      <c r="IH26" s="171" t="n">
        <f aca="false">IF($FL26="","",COUNTIF($GZ26:$IG26,"A"))</f>
        <v>0</v>
      </c>
      <c r="II26" s="171" t="n">
        <f aca="false">IF($FL26="","",COUNTIF($GZ26:$IG26,"B"))</f>
        <v>0</v>
      </c>
      <c r="IJ26" s="171" t="n">
        <f aca="false">IF($FL26="","",COUNTIF($GZ26:$IG26,"C"))</f>
        <v>0</v>
      </c>
      <c r="IK26" s="171" t="n">
        <f aca="false">IF($FL26="","",COUNTIF($GZ26:$IG26,"S"))</f>
        <v>1</v>
      </c>
      <c r="IL26" s="171" t="n">
        <f aca="false">IF($FL26="","",COUNTIF($GZ26:$IG26,"W"))</f>
        <v>8</v>
      </c>
      <c r="IM26" s="171" t="n">
        <f aca="false">IF(FL26="","",SUM(IH26:IK26))</f>
        <v>1</v>
      </c>
      <c r="IN26" s="169" t="n">
        <f aca="false">IF(FL26="","",SUM(IH26:IJ26))</f>
        <v>0</v>
      </c>
      <c r="IO26" s="172" t="str">
        <f aca="false">IF(FL26="","",IF(AND(IM26&gt;=6,IN26&gt;=3,OR(FO26&gt;=35,FP26&gt;=35),FV26&gt;=35),"6/3 සමත්",IF(AND(IM26&gt;=5,IN26&gt;=3,OR(FO26&gt;=35,FP26&gt;=35,FV26&gt;=35)),"5/3 සමත්",IF(AND(IM26&gt;=4,IN26&gt;=1,OR(FO26&gt;=20,FP26&gt;=20,FV26&gt;=20)),"සමත් කළ හැකි",IF(IL26=9,"W9","අසමත් ?")))))</f>
        <v>අසමත් ?</v>
      </c>
    </row>
    <row r="27" customFormat="false" ht="13.8" hidden="false" customHeight="false" outlineLevel="0" collapsed="false">
      <c r="A27" s="160" t="n">
        <v>13</v>
      </c>
      <c r="B27" s="161"/>
      <c r="C27" s="161"/>
      <c r="D27" s="162"/>
      <c r="E27" s="183"/>
      <c r="F27" s="181"/>
      <c r="G27" s="183"/>
      <c r="H27" s="180"/>
      <c r="I27" s="180"/>
      <c r="J27" s="181"/>
      <c r="K27" s="183"/>
      <c r="L27" s="180"/>
      <c r="M27" s="180"/>
      <c r="N27" s="181"/>
      <c r="O27" s="183"/>
      <c r="P27" s="180"/>
      <c r="Q27" s="180"/>
      <c r="R27" s="180"/>
      <c r="S27" s="180"/>
      <c r="T27" s="180"/>
      <c r="U27" s="180"/>
      <c r="V27" s="181"/>
      <c r="W27" s="183"/>
      <c r="X27" s="180"/>
      <c r="Y27" s="180"/>
      <c r="Z27" s="180"/>
      <c r="AA27" s="180"/>
      <c r="AB27" s="180"/>
      <c r="AC27" s="180"/>
      <c r="AD27" s="181"/>
      <c r="AE27" s="183"/>
      <c r="AF27" s="180"/>
      <c r="AG27" s="180"/>
      <c r="AH27" s="180"/>
      <c r="AI27" s="180"/>
      <c r="AJ27" s="180"/>
      <c r="AK27" s="180"/>
      <c r="AL27" s="166"/>
      <c r="AM27" s="167" t="str">
        <f aca="false">IF(B27="","",SUM(E27:AL27))</f>
        <v/>
      </c>
      <c r="AN27" s="168" t="str">
        <f aca="false">IF(B27="","",AM27/9)</f>
        <v/>
      </c>
      <c r="AO27" s="169" t="str">
        <f aca="false">IF(B27="","",IF(AM27=0,"-",RANK(AM27,$AM$15:$AM$64,0)))</f>
        <v/>
      </c>
      <c r="AP27" s="167" t="str">
        <f aca="false">IF(E27="","",IF(E27="-","-",IF(UPPER(E27)="AB","+",VLOOKUP(E27,'විෂය තොරතුරු'!$P$24:$Q$28,2))))</f>
        <v/>
      </c>
      <c r="AQ27" s="168" t="str">
        <f aca="false">IF(F27="","",IF(F27="-","-",IF(UPPER(F27)="AB","+",VLOOKUP(F27,'විෂය තොරතුරු'!$P$24:$Q$28,2))))</f>
        <v/>
      </c>
      <c r="AR27" s="168" t="str">
        <f aca="false">IF(G27="","",IF(G27="-","-",IF(UPPER(G27)="AB","+",VLOOKUP(G27,'විෂය තොරතුරු'!$P$24:$Q$28,2))))</f>
        <v/>
      </c>
      <c r="AS27" s="168" t="str">
        <f aca="false">IF(H27="","",IF(H27="-","-",IF(UPPER(H27)="AB","+",VLOOKUP(H27,'විෂය තොරතුරු'!$P$24:$Q$28,2))))</f>
        <v/>
      </c>
      <c r="AT27" s="168" t="str">
        <f aca="false">IF(I27="","",IF(I27="-","-",IF(UPPER(I27)="AB","+",VLOOKUP(I27,'විෂය තොරතුරු'!$P$24:$Q$28,2))))</f>
        <v/>
      </c>
      <c r="AU27" s="170" t="str">
        <f aca="false">IF(J27="","",IF(J27="-","-",IF(UPPER(J27)="AB","+",VLOOKUP(J27,'විෂය තොරතුරු'!$P$24:$Q$28,2))))</f>
        <v/>
      </c>
      <c r="AV27" s="171" t="str">
        <f aca="false">IF(K27="","",IF(K27="-","-",IF(UPPER(K27)="AB","+",VLOOKUP(K27,'විෂය තොරතුරු'!$P$24:$Q$28,2))))</f>
        <v/>
      </c>
      <c r="AW27" s="168" t="str">
        <f aca="false">IF(L27="","",IF(L27="-","-",IF(UPPER(L27)="AB","+",VLOOKUP(L27,'විෂය තොරතුරු'!$P$24:$Q$28,2))))</f>
        <v/>
      </c>
      <c r="AX27" s="168" t="str">
        <f aca="false">IF(M27="","",IF(M27="-","-",IF(UPPER(M27)="AB","+",VLOOKUP(M27,'විෂය තොරතුරු'!$P$24:$Q$28,2))))</f>
        <v/>
      </c>
      <c r="AY27" s="169" t="str">
        <f aca="false">IF(N27="","",IF(N27="-","-",IF(UPPER(N27)="AB","+",VLOOKUP(N27,'විෂය තොරතුරු'!$P$24:$Q$28,2))))</f>
        <v/>
      </c>
      <c r="AZ27" s="167" t="str">
        <f aca="false">IF(O27="","",IF(O27="-","-",IF(UPPER(O27)="AB","+",VLOOKUP(O27,'විෂය තොරතුරු'!$P$24:$Q$28,2))))</f>
        <v/>
      </c>
      <c r="BA27" s="168" t="str">
        <f aca="false">IF(P27="","",IF(P27="-","-",IF(UPPER(P27)="AB","+",VLOOKUP(P27,'විෂය තොරතුරු'!$P$24:$Q$28,2))))</f>
        <v/>
      </c>
      <c r="BB27" s="168" t="str">
        <f aca="false">IF(Q27="","",IF(Q27="-","-",IF(UPPER(Q27)="AB","+",VLOOKUP(Q27,'විෂය තොරතුරු'!$P$24:$Q$28,2))))</f>
        <v/>
      </c>
      <c r="BC27" s="168" t="str">
        <f aca="false">IF(R27="","",IF(R27="-","-",IF(UPPER(R27)="AB","+",VLOOKUP(R27,'විෂය තොරතුරු'!$P$24:$Q$28,2))))</f>
        <v/>
      </c>
      <c r="BD27" s="168" t="str">
        <f aca="false">IF(S27="","",IF(S27="-","-",IF(UPPER(S27)="AB","+",VLOOKUP(S27,'විෂය තොරතුරු'!$P$24:$Q$28,2))))</f>
        <v/>
      </c>
      <c r="BE27" s="168" t="str">
        <f aca="false">IF(T27="","",IF(T27="-","-",IF(UPPER(T27)="AB","+",VLOOKUP(T27,'විෂය තොරතුරු'!$P$24:$Q$28,2))))</f>
        <v/>
      </c>
      <c r="BF27" s="168" t="str">
        <f aca="false">IF(U27="","",IF(U27="-","-",IF(UPPER(U27)="AB","+",VLOOKUP(U27,'විෂය තොරතුරු'!$P$24:$Q$28,2))))</f>
        <v/>
      </c>
      <c r="BG27" s="170" t="str">
        <f aca="false">IF(V27="","",IF(V27="-","-",IF(UPPER(V27)="AB","+",VLOOKUP(V27,'විෂය තොරතුරු'!$P$24:$Q$28,2))))</f>
        <v/>
      </c>
      <c r="BH27" s="171" t="str">
        <f aca="false">IF(W27="","",IF(W27="-","-",IF(UPPER(W27)="AB","+",VLOOKUP(W27,'විෂය තොරතුරු'!$P$24:$Q$28,2))))</f>
        <v/>
      </c>
      <c r="BI27" s="168" t="str">
        <f aca="false">IF(X27="","",IF(X27="-","-",IF(UPPER(X27)="AB","+",VLOOKUP(X27,'විෂය තොරතුරු'!$P$24:$Q$28,2))))</f>
        <v/>
      </c>
      <c r="BJ27" s="168" t="str">
        <f aca="false">IF(Y27="","",IF(Y27="-","-",IF(UPPER(Y27)="AB","+",VLOOKUP(Y27,'විෂය තොරතුරු'!$P$24:$Q$28,2))))</f>
        <v/>
      </c>
      <c r="BK27" s="168" t="str">
        <f aca="false">IF(Z27="","",IF(Z27="-","-",IF(UPPER(Z27)="AB","+",VLOOKUP(Z27,'විෂය තොරතුරු'!$P$24:$Q$28,2))))</f>
        <v/>
      </c>
      <c r="BL27" s="168" t="str">
        <f aca="false">IF(AA27="","",IF(AA27="-","-",IF(UPPER(AA27)="AB","+",VLOOKUP(AA27,'විෂය තොරතුරු'!$P$24:$Q$28,2))))</f>
        <v/>
      </c>
      <c r="BM27" s="168" t="str">
        <f aca="false">IF(AB27="","",IF(AB27="-","-",IF(UPPER(AB27)="AB","+",VLOOKUP(AB27,'විෂය තොරතුරු'!$P$24:$Q$28,2))))</f>
        <v/>
      </c>
      <c r="BN27" s="168" t="str">
        <f aca="false">IF(AC27="","",IF(AC27="-","-",IF(UPPER(AC27)="AB","+",VLOOKUP(AC27,'විෂය තොරතුරු'!$P$24:$Q$28,2))))</f>
        <v/>
      </c>
      <c r="BO27" s="169" t="str">
        <f aca="false">IF(AD27="","",IF(AD27="-","-",IF(UPPER(AD27)="AB","+",VLOOKUP(AD27,'විෂය තොරතුරු'!$P$24:$Q$28,2))))</f>
        <v/>
      </c>
      <c r="BP27" s="171" t="str">
        <f aca="false">IF(AE27="","",IF(AE27="-","-",IF(UPPER(AE27)="AB","+",VLOOKUP(AE27,'විෂය තොරතුරු'!$P$24:$Q$28,2))))</f>
        <v/>
      </c>
      <c r="BQ27" s="168" t="str">
        <f aca="false">IF(AF27="","",IF(AF27="-","-",IF(UPPER(AF27)="AB","+",VLOOKUP(AF27,'විෂය තොරතුරු'!$P$24:$Q$28,2))))</f>
        <v/>
      </c>
      <c r="BR27" s="168" t="str">
        <f aca="false">IF(AG27="","",IF(AG27="-","-",IF(UPPER(AG27)="AB","+",VLOOKUP(AG27,'විෂය තොරතුරු'!$P$24:$Q$28,2))))</f>
        <v/>
      </c>
      <c r="BS27" s="168" t="str">
        <f aca="false">IF(AH27="","",IF(AH27="-","-",IF(UPPER(AH27)="AB","+",VLOOKUP(AH27,'විෂය තොරතුරු'!$P$24:$Q$28,2))))</f>
        <v/>
      </c>
      <c r="BT27" s="168" t="str">
        <f aca="false">IF(AI27="","",IF(AI27="-","-",IF(UPPER(AI27)="AB","+",VLOOKUP(AI27,'විෂය තොරතුරු'!$P$24:$Q$28,2))))</f>
        <v/>
      </c>
      <c r="BU27" s="168" t="str">
        <f aca="false">IF(AJ27="","",IF(AJ27="-","-",IF(UPPER(AJ27)="AB","+",VLOOKUP(AJ27,'විෂය තොරතුරු'!$P$24:$Q$28,2))))</f>
        <v/>
      </c>
      <c r="BV27" s="168" t="str">
        <f aca="false">IF(AK27="","",IF(AK27="-","-",IF(UPPER(AK27)="AB","+",VLOOKUP(AK27,'විෂය තොරතුරු'!$P$24:$Q$28,2))))</f>
        <v/>
      </c>
      <c r="BW27" s="169" t="str">
        <f aca="false">IF(AL27="","",IF(AL27="-","-",IF(UPPER(AL27)="AB","+",VLOOKUP(AL27,'විෂය තොරතුරු'!$P$24:$Q$28,2))))</f>
        <v/>
      </c>
      <c r="BX27" s="171" t="str">
        <f aca="false">IF($B27="","",COUNTIF($AP27:$BW27,"A"))</f>
        <v/>
      </c>
      <c r="BY27" s="168" t="str">
        <f aca="false">IF($B27="","",COUNTIF($AP27:$BW27,"B"))</f>
        <v/>
      </c>
      <c r="BZ27" s="168" t="str">
        <f aca="false">IF($B27="","",COUNTIF($AP27:$BW27,"C"))</f>
        <v/>
      </c>
      <c r="CA27" s="168" t="str">
        <f aca="false">IF($B27="","",COUNTIF($AP27:$BW27,"S"))</f>
        <v/>
      </c>
      <c r="CB27" s="169" t="str">
        <f aca="false">IF($B27="","",COUNTIF($AP27:$BW27,"W"))</f>
        <v/>
      </c>
      <c r="CC27" s="171" t="str">
        <f aca="false">IF(B27="","",SUM(BX27:CA27))</f>
        <v/>
      </c>
      <c r="CD27" s="169" t="str">
        <f aca="false">IF(B27="","",SUM(BX27:BZ27))</f>
        <v/>
      </c>
      <c r="CE27" s="172" t="str">
        <f aca="false">IF(B27="","",IF(AND(CC27&gt;=6,CD27&gt;=3,OR(E27&gt;=35,F27&gt;=35),L27&gt;=35),"6/3 සමත්",IF(AND(CC27&gt;=5,CD27&gt;=3,OR(E27&gt;=35,F27&gt;=35,L27&gt;=35)),"5/3 සමත්",IF(AND(CC27&gt;=4,CD27&gt;=1,OR(E27&gt;=20,F27&gt;=20,L27&gt;=20)),"සමත් කළ හැකි",IF(CB27=9,"W9","අසමත් ?")))))</f>
        <v/>
      </c>
      <c r="FK27" s="173" t="n">
        <v>13</v>
      </c>
      <c r="FL27" s="161" t="s">
        <v>57</v>
      </c>
      <c r="FM27" s="161"/>
      <c r="FN27" s="161" t="str">
        <f aca="false">IF(FM27="","-",(FM27/$M$95)*100)</f>
        <v>-</v>
      </c>
      <c r="FO27" s="165" t="n">
        <v>16</v>
      </c>
      <c r="FP27" s="165"/>
      <c r="FQ27" s="165" t="n">
        <v>24</v>
      </c>
      <c r="FR27" s="165" t="s">
        <v>18</v>
      </c>
      <c r="FS27" s="165"/>
      <c r="FT27" s="165"/>
      <c r="FU27" s="165" t="n">
        <v>17</v>
      </c>
      <c r="FV27" s="165" t="n">
        <v>24</v>
      </c>
      <c r="FW27" s="165" t="n">
        <v>11</v>
      </c>
      <c r="FX27" s="165" t="n">
        <v>20</v>
      </c>
      <c r="FY27" s="165" t="s">
        <v>18</v>
      </c>
      <c r="FZ27" s="165" t="n">
        <v>26</v>
      </c>
      <c r="GA27" s="165" t="s">
        <v>18</v>
      </c>
      <c r="GB27" s="165"/>
      <c r="GC27" s="165"/>
      <c r="GD27" s="165"/>
      <c r="GE27" s="165"/>
      <c r="GF27" s="165"/>
      <c r="GG27" s="165" t="n">
        <v>50</v>
      </c>
      <c r="GH27" s="165" t="s">
        <v>18</v>
      </c>
      <c r="GI27" s="165" t="s">
        <v>18</v>
      </c>
      <c r="GJ27" s="165"/>
      <c r="GK27" s="165"/>
      <c r="GL27" s="165" t="s">
        <v>18</v>
      </c>
      <c r="GM27" s="165"/>
      <c r="GN27" s="165"/>
      <c r="GO27" s="165" t="s">
        <v>18</v>
      </c>
      <c r="GP27" s="165" t="s">
        <v>18</v>
      </c>
      <c r="GQ27" s="165"/>
      <c r="GR27" s="165" t="s">
        <v>18</v>
      </c>
      <c r="GS27" s="165"/>
      <c r="GT27" s="165"/>
      <c r="GU27" s="165"/>
      <c r="GV27" s="174"/>
      <c r="GW27" s="167" t="n">
        <f aca="false">IF(FL27="","",SUM(FO27:GV27))</f>
        <v>188</v>
      </c>
      <c r="GX27" s="168" t="n">
        <f aca="false">IF(FL27="","",GW27/9)</f>
        <v>20.8888888888889</v>
      </c>
      <c r="GY27" s="169" t="n">
        <f aca="false">IF(FL27="","",IF(GW27=0,"-",RANK(GW27,$GW$15:$GW$64,0)))</f>
        <v>33</v>
      </c>
      <c r="GZ27" s="167" t="str">
        <f aca="false">IF(FO27="","",IF(FO27="-","-",IF(UPPER(FO27)="AB","+",VLOOKUP(FO27,'විෂය තොරතුරු'!$P$24:$Q$28,2))))</f>
        <v>W</v>
      </c>
      <c r="HA27" s="168" t="str">
        <f aca="false">IF(FP27="","",IF(FP27="-","-",IF(UPPER(FP27)="AB","+",VLOOKUP(FP27,'විෂය තොරතුරු'!$P$24:$Q$28,2))))</f>
        <v/>
      </c>
      <c r="HB27" s="168" t="str">
        <f aca="false">IF(FQ27="","",IF(FQ27="-","-",IF(UPPER(FQ27)="AB","+",VLOOKUP(FQ27,'විෂය තොරතුරු'!$P$24:$Q$28,2))))</f>
        <v>W</v>
      </c>
      <c r="HC27" s="168" t="str">
        <f aca="false">IF(FR27="","",IF(FR27="-","-",IF(UPPER(FR27)="AB","+",VLOOKUP(FR27,'විෂය තොරතුරු'!$P$24:$Q$28,2))))</f>
        <v>-</v>
      </c>
      <c r="HD27" s="168" t="str">
        <f aca="false">IF(FS27="","",IF(FS27="-","-",IF(UPPER(FS27)="AB","+",VLOOKUP(FS27,'විෂය තොරතුරු'!$P$24:$Q$28,2))))</f>
        <v/>
      </c>
      <c r="HE27" s="170" t="str">
        <f aca="false">IF(FT27="","",IF(FT27="-","-",IF(UPPER(FT27)="AB","+",VLOOKUP(FT27,'විෂය තොරතුරු'!$P$24:$Q$28,2))))</f>
        <v/>
      </c>
      <c r="HF27" s="171" t="str">
        <f aca="false">IF(FU27="","",IF(FU27="-","-",IF(UPPER(FU27)="AB","+",VLOOKUP(FU27,'විෂය තොරතුරු'!$P$24:$Q$28,2))))</f>
        <v>W</v>
      </c>
      <c r="HG27" s="168" t="str">
        <f aca="false">IF(FV27="","",IF(FV27="-","-",IF(UPPER(FV27)="AB","+",VLOOKUP(FV27,'විෂය තොරතුරු'!$P$24:$Q$28,2))))</f>
        <v>W</v>
      </c>
      <c r="HH27" s="168" t="str">
        <f aca="false">IF(FW27="","",IF(FW27="-","-",IF(UPPER(FW27)="AB","+",VLOOKUP(FW27,'විෂය තොරතුරු'!$P$24:$Q$28,2))))</f>
        <v>W</v>
      </c>
      <c r="HI27" s="169" t="str">
        <f aca="false">IF(FX27="","",IF(FX27="-","-",IF(UPPER(FX27)="AB","+",VLOOKUP(FX27,'විෂය තොරතුරු'!$P$24:$Q$28,2))))</f>
        <v>W</v>
      </c>
      <c r="HJ27" s="167" t="str">
        <f aca="false">IF(FY27="","",IF(FY27="-","-",IF(UPPER(FY27)="AB","+",VLOOKUP(FY27,'විෂය තොරතුරු'!$P$24:$Q$28,2))))</f>
        <v>-</v>
      </c>
      <c r="HK27" s="168" t="str">
        <f aca="false">IF(FZ27="","",IF(FZ27="-","-",IF(UPPER(FZ27)="AB","+",VLOOKUP(FZ27,'විෂය තොරතුරු'!$P$24:$Q$28,2))))</f>
        <v>W</v>
      </c>
      <c r="HL27" s="168" t="str">
        <f aca="false">IF(GA27="","",IF(GA27="-","-",IF(UPPER(GA27)="AB","+",VLOOKUP(GA27,'විෂය තොරතුරු'!$P$24:$Q$28,2))))</f>
        <v>-</v>
      </c>
      <c r="HM27" s="168" t="str">
        <f aca="false">IF(GB27="","",IF(GB27="-","-",IF(UPPER(GB27)="AB","+",VLOOKUP(GB27,'විෂය තොරතුරු'!$P$24:$Q$28,2))))</f>
        <v/>
      </c>
      <c r="HN27" s="168" t="str">
        <f aca="false">IF(GC27="","",IF(GC27="-","-",IF(UPPER(GC27)="AB","+",VLOOKUP(GC27,'විෂය තොරතුරු'!$P$24:$Q$28,2))))</f>
        <v/>
      </c>
      <c r="HO27" s="168" t="str">
        <f aca="false">IF(GD27="","",IF(GD27="-","-",IF(UPPER(GD27)="AB","+",VLOOKUP(GD27,'විෂය තොරතුරු'!$P$24:$Q$28,2))))</f>
        <v/>
      </c>
      <c r="HP27" s="168" t="str">
        <f aca="false">IF(GE27="","",IF(GE27="-","-",IF(UPPER(GE27)="AB","+",VLOOKUP(GE27,'විෂය තොරතුරු'!$P$24:$Q$28,2))))</f>
        <v/>
      </c>
      <c r="HQ27" s="170" t="str">
        <f aca="false">IF(GF27="","",IF(GF27="-","-",IF(UPPER(GF27)="AB","+",VLOOKUP(GF27,'විෂය තොරතුරු'!$P$24:$Q$28,2))))</f>
        <v/>
      </c>
      <c r="HR27" s="171" t="str">
        <f aca="false">IF(GG27="","",IF(GG27="-","-",IF(UPPER(GG27)="AB","+",VLOOKUP(GG27,'විෂය තොරතුරු'!$P$24:$Q$28,2))))</f>
        <v>C</v>
      </c>
      <c r="HS27" s="168" t="str">
        <f aca="false">IF(GH27="","",IF(GH27="-","-",IF(UPPER(GH27)="AB","+",VLOOKUP(GH27,'විෂය තොරතුරු'!$P$24:$Q$28,2))))</f>
        <v>-</v>
      </c>
      <c r="HT27" s="168" t="str">
        <f aca="false">IF(GI27="","",IF(GI27="-","-",IF(UPPER(GI27)="AB","+",VLOOKUP(GI27,'විෂය තොරතුරු'!$P$24:$Q$28,2))))</f>
        <v>-</v>
      </c>
      <c r="HU27" s="168" t="str">
        <f aca="false">IF(GJ27="","",IF(GJ27="-","-",IF(UPPER(GJ27)="AB","+",VLOOKUP(GJ27,'විෂය තොරතුරු'!$P$24:$Q$28,2))))</f>
        <v/>
      </c>
      <c r="HV27" s="168" t="str">
        <f aca="false">IF(GK27="","",IF(GK27="-","-",IF(UPPER(GK27)="AB","+",VLOOKUP(GK27,'විෂය තොරතුරු'!$P$24:$Q$28,2))))</f>
        <v/>
      </c>
      <c r="HW27" s="168" t="str">
        <f aca="false">IF(GL27="","",IF(GL27="-","-",IF(UPPER(GL27)="AB","+",VLOOKUP(GL27,'විෂය තොරතුරු'!$P$24:$Q$28,2))))</f>
        <v>-</v>
      </c>
      <c r="HX27" s="168" t="str">
        <f aca="false">IF(GM27="","",IF(GM27="-","-",IF(UPPER(GM27)="AB","+",VLOOKUP(GM27,'විෂය තොරතුරු'!$P$24:$Q$28,2))))</f>
        <v/>
      </c>
      <c r="HY27" s="169" t="str">
        <f aca="false">IF(GN27="","",IF(GN27="-","-",IF(UPPER(GN27)="AB","+",VLOOKUP(GN27,'විෂය තොරතුරු'!$P$24:$Q$28,2))))</f>
        <v/>
      </c>
      <c r="HZ27" s="171" t="str">
        <f aca="false">IF(GO27="","",IF(GO27="-","-",IF(UPPER(GO27)="AB","+",VLOOKUP(GO27,'විෂය තොරතුරු'!$P$24:$Q$28,2))))</f>
        <v>-</v>
      </c>
      <c r="IA27" s="168" t="str">
        <f aca="false">IF(GP27="","",IF(GP27="-","-",IF(UPPER(GP27)="AB","+",VLOOKUP(GP27,'විෂය තොරතුරු'!$P$24:$Q$28,2))))</f>
        <v>-</v>
      </c>
      <c r="IB27" s="168" t="str">
        <f aca="false">IF(GQ27="","",IF(GQ27="-","-",IF(UPPER(GQ27)="AB","+",VLOOKUP(GQ27,'විෂය තොරතුරු'!$P$24:$Q$28,2))))</f>
        <v/>
      </c>
      <c r="IC27" s="168" t="str">
        <f aca="false">IF(GR27="","",IF(GR27="-","-",IF(UPPER(GR27)="AB","+",VLOOKUP(GR27,'විෂය තොරතුරු'!$P$24:$Q$28,2))))</f>
        <v>-</v>
      </c>
      <c r="ID27" s="168" t="str">
        <f aca="false">IF(GS27="","",IF(GS27="-","-",IF(UPPER(GS27)="AB","+",VLOOKUP(GS27,'විෂය තොරතුරු'!$P$24:$Q$28,2))))</f>
        <v/>
      </c>
      <c r="IE27" s="168" t="str">
        <f aca="false">IF(GT27="","",IF(GT27="-","-",IF(UPPER(GT27)="AB","+",VLOOKUP(GT27,'විෂය තොරතුරු'!$P$24:$Q$28,2))))</f>
        <v/>
      </c>
      <c r="IF27" s="168" t="str">
        <f aca="false">IF(GU27="","",IF(GU27="-","-",IF(UPPER(GU27)="AB","+",VLOOKUP(GU27,'විෂය තොරතුරු'!$P$24:$Q$28,2))))</f>
        <v/>
      </c>
      <c r="IG27" s="169" t="str">
        <f aca="false">IF(GV27="","",IF(GV27="-","-",IF(UPPER(GV27)="AB","+",VLOOKUP(GV27,'විෂය තොරතුරු'!$P$24:$Q$28,2))))</f>
        <v/>
      </c>
      <c r="IH27" s="171" t="n">
        <f aca="false">IF($FL27="","",COUNTIF($GZ27:$IG27,"A"))</f>
        <v>0</v>
      </c>
      <c r="II27" s="171" t="n">
        <f aca="false">IF($FL27="","",COUNTIF($GZ27:$IG27,"B"))</f>
        <v>0</v>
      </c>
      <c r="IJ27" s="171" t="n">
        <f aca="false">IF($FL27="","",COUNTIF($GZ27:$IG27,"C"))</f>
        <v>1</v>
      </c>
      <c r="IK27" s="171" t="n">
        <f aca="false">IF($FL27="","",COUNTIF($GZ27:$IG27,"S"))</f>
        <v>0</v>
      </c>
      <c r="IL27" s="171" t="n">
        <f aca="false">IF($FL27="","",COUNTIF($GZ27:$IG27,"W"))</f>
        <v>7</v>
      </c>
      <c r="IM27" s="171" t="n">
        <f aca="false">IF(FL27="","",SUM(IH27:IK27))</f>
        <v>1</v>
      </c>
      <c r="IN27" s="169" t="n">
        <f aca="false">IF(FL27="","",SUM(IH27:IJ27))</f>
        <v>1</v>
      </c>
      <c r="IO27" s="172" t="str">
        <f aca="false">IF(FL27="","",IF(AND(IM27&gt;=6,IN27&gt;=3,OR(FO27&gt;=35,FP27&gt;=35),FV27&gt;=35),"6/3 සමත්",IF(AND(IM27&gt;=5,IN27&gt;=3,OR(FO27&gt;=35,FP27&gt;=35,FV27&gt;=35)),"5/3 සමත්",IF(AND(IM27&gt;=4,IN27&gt;=1,OR(FO27&gt;=20,FP27&gt;=20,FV27&gt;=20)),"සමත් කළ හැකි",IF(IL27=9,"W9","අසමත් ?")))))</f>
        <v>අසමත් ?</v>
      </c>
    </row>
    <row r="28" customFormat="false" ht="13.8" hidden="false" customHeight="false" outlineLevel="0" collapsed="false">
      <c r="A28" s="160" t="n">
        <v>14</v>
      </c>
      <c r="B28" s="161"/>
      <c r="C28" s="161"/>
      <c r="D28" s="162"/>
      <c r="E28" s="183"/>
      <c r="F28" s="181"/>
      <c r="G28" s="183"/>
      <c r="H28" s="180"/>
      <c r="I28" s="180"/>
      <c r="J28" s="181"/>
      <c r="K28" s="183"/>
      <c r="L28" s="180"/>
      <c r="M28" s="180"/>
      <c r="N28" s="181"/>
      <c r="O28" s="183"/>
      <c r="P28" s="180"/>
      <c r="Q28" s="180"/>
      <c r="R28" s="180"/>
      <c r="S28" s="180"/>
      <c r="T28" s="180"/>
      <c r="U28" s="180"/>
      <c r="V28" s="181"/>
      <c r="W28" s="183"/>
      <c r="X28" s="180"/>
      <c r="Y28" s="180"/>
      <c r="Z28" s="180"/>
      <c r="AA28" s="180"/>
      <c r="AB28" s="180"/>
      <c r="AC28" s="180"/>
      <c r="AD28" s="181"/>
      <c r="AE28" s="183"/>
      <c r="AF28" s="180"/>
      <c r="AG28" s="180"/>
      <c r="AH28" s="180"/>
      <c r="AI28" s="180"/>
      <c r="AJ28" s="180"/>
      <c r="AK28" s="180"/>
      <c r="AL28" s="166"/>
      <c r="AM28" s="167" t="str">
        <f aca="false">IF(B28="","",SUM(E28:AL28))</f>
        <v/>
      </c>
      <c r="AN28" s="168" t="str">
        <f aca="false">IF(B28="","",AM28/9)</f>
        <v/>
      </c>
      <c r="AO28" s="169" t="str">
        <f aca="false">IF(B28="","",IF(AM28=0,"-",RANK(AM28,$AM$15:$AM$64,0)))</f>
        <v/>
      </c>
      <c r="AP28" s="167" t="str">
        <f aca="false">IF(E28="","",IF(E28="-","-",IF(UPPER(E28)="AB","+",VLOOKUP(E28,'විෂය තොරතුරු'!$P$24:$Q$28,2))))</f>
        <v/>
      </c>
      <c r="AQ28" s="168" t="str">
        <f aca="false">IF(F28="","",IF(F28="-","-",IF(UPPER(F28)="AB","+",VLOOKUP(F28,'විෂය තොරතුරු'!$P$24:$Q$28,2))))</f>
        <v/>
      </c>
      <c r="AR28" s="168" t="str">
        <f aca="false">IF(G28="","",IF(G28="-","-",IF(UPPER(G28)="AB","+",VLOOKUP(G28,'විෂය තොරතුරු'!$P$24:$Q$28,2))))</f>
        <v/>
      </c>
      <c r="AS28" s="168" t="str">
        <f aca="false">IF(H28="","",IF(H28="-","-",IF(UPPER(H28)="AB","+",VLOOKUP(H28,'විෂය තොරතුරු'!$P$24:$Q$28,2))))</f>
        <v/>
      </c>
      <c r="AT28" s="168" t="str">
        <f aca="false">IF(I28="","",IF(I28="-","-",IF(UPPER(I28)="AB","+",VLOOKUP(I28,'විෂය තොරතුරු'!$P$24:$Q$28,2))))</f>
        <v/>
      </c>
      <c r="AU28" s="170" t="str">
        <f aca="false">IF(J28="","",IF(J28="-","-",IF(UPPER(J28)="AB","+",VLOOKUP(J28,'විෂය තොරතුරු'!$P$24:$Q$28,2))))</f>
        <v/>
      </c>
      <c r="AV28" s="171" t="str">
        <f aca="false">IF(K28="","",IF(K28="-","-",IF(UPPER(K28)="AB","+",VLOOKUP(K28,'විෂය තොරතුරු'!$P$24:$Q$28,2))))</f>
        <v/>
      </c>
      <c r="AW28" s="168" t="str">
        <f aca="false">IF(L28="","",IF(L28="-","-",IF(UPPER(L28)="AB","+",VLOOKUP(L28,'විෂය තොරතුරු'!$P$24:$Q$28,2))))</f>
        <v/>
      </c>
      <c r="AX28" s="168" t="str">
        <f aca="false">IF(M28="","",IF(M28="-","-",IF(UPPER(M28)="AB","+",VLOOKUP(M28,'විෂය තොරතුරු'!$P$24:$Q$28,2))))</f>
        <v/>
      </c>
      <c r="AY28" s="169" t="str">
        <f aca="false">IF(N28="","",IF(N28="-","-",IF(UPPER(N28)="AB","+",VLOOKUP(N28,'විෂය තොරතුරු'!$P$24:$Q$28,2))))</f>
        <v/>
      </c>
      <c r="AZ28" s="167" t="str">
        <f aca="false">IF(O28="","",IF(O28="-","-",IF(UPPER(O28)="AB","+",VLOOKUP(O28,'විෂය තොරතුරු'!$P$24:$Q$28,2))))</f>
        <v/>
      </c>
      <c r="BA28" s="168" t="str">
        <f aca="false">IF(P28="","",IF(P28="-","-",IF(UPPER(P28)="AB","+",VLOOKUP(P28,'විෂය තොරතුරු'!$P$24:$Q$28,2))))</f>
        <v/>
      </c>
      <c r="BB28" s="168" t="str">
        <f aca="false">IF(Q28="","",IF(Q28="-","-",IF(UPPER(Q28)="AB","+",VLOOKUP(Q28,'විෂය තොරතුරු'!$P$24:$Q$28,2))))</f>
        <v/>
      </c>
      <c r="BC28" s="168" t="str">
        <f aca="false">IF(R28="","",IF(R28="-","-",IF(UPPER(R28)="AB","+",VLOOKUP(R28,'විෂය තොරතුරු'!$P$24:$Q$28,2))))</f>
        <v/>
      </c>
      <c r="BD28" s="168" t="str">
        <f aca="false">IF(S28="","",IF(S28="-","-",IF(UPPER(S28)="AB","+",VLOOKUP(S28,'විෂය තොරතුරු'!$P$24:$Q$28,2))))</f>
        <v/>
      </c>
      <c r="BE28" s="168" t="str">
        <f aca="false">IF(T28="","",IF(T28="-","-",IF(UPPER(T28)="AB","+",VLOOKUP(T28,'විෂය තොරතුරු'!$P$24:$Q$28,2))))</f>
        <v/>
      </c>
      <c r="BF28" s="168" t="str">
        <f aca="false">IF(U28="","",IF(U28="-","-",IF(UPPER(U28)="AB","+",VLOOKUP(U28,'විෂය තොරතුරු'!$P$24:$Q$28,2))))</f>
        <v/>
      </c>
      <c r="BG28" s="170" t="str">
        <f aca="false">IF(V28="","",IF(V28="-","-",IF(UPPER(V28)="AB","+",VLOOKUP(V28,'විෂය තොරතුරු'!$P$24:$Q$28,2))))</f>
        <v/>
      </c>
      <c r="BH28" s="171" t="str">
        <f aca="false">IF(W28="","",IF(W28="-","-",IF(UPPER(W28)="AB","+",VLOOKUP(W28,'විෂය තොරතුරු'!$P$24:$Q$28,2))))</f>
        <v/>
      </c>
      <c r="BI28" s="168" t="str">
        <f aca="false">IF(X28="","",IF(X28="-","-",IF(UPPER(X28)="AB","+",VLOOKUP(X28,'විෂය තොරතුරු'!$P$24:$Q$28,2))))</f>
        <v/>
      </c>
      <c r="BJ28" s="168" t="str">
        <f aca="false">IF(Y28="","",IF(Y28="-","-",IF(UPPER(Y28)="AB","+",VLOOKUP(Y28,'විෂය තොරතුරු'!$P$24:$Q$28,2))))</f>
        <v/>
      </c>
      <c r="BK28" s="168" t="str">
        <f aca="false">IF(Z28="","",IF(Z28="-","-",IF(UPPER(Z28)="AB","+",VLOOKUP(Z28,'විෂය තොරතුරු'!$P$24:$Q$28,2))))</f>
        <v/>
      </c>
      <c r="BL28" s="168" t="str">
        <f aca="false">IF(AA28="","",IF(AA28="-","-",IF(UPPER(AA28)="AB","+",VLOOKUP(AA28,'විෂය තොරතුරු'!$P$24:$Q$28,2))))</f>
        <v/>
      </c>
      <c r="BM28" s="168" t="str">
        <f aca="false">IF(AB28="","",IF(AB28="-","-",IF(UPPER(AB28)="AB","+",VLOOKUP(AB28,'විෂය තොරතුරු'!$P$24:$Q$28,2))))</f>
        <v/>
      </c>
      <c r="BN28" s="168" t="str">
        <f aca="false">IF(AC28="","",IF(AC28="-","-",IF(UPPER(AC28)="AB","+",VLOOKUP(AC28,'විෂය තොරතුරු'!$P$24:$Q$28,2))))</f>
        <v/>
      </c>
      <c r="BO28" s="169" t="str">
        <f aca="false">IF(AD28="","",IF(AD28="-","-",IF(UPPER(AD28)="AB","+",VLOOKUP(AD28,'විෂය තොරතුරු'!$P$24:$Q$28,2))))</f>
        <v/>
      </c>
      <c r="BP28" s="171" t="str">
        <f aca="false">IF(AE28="","",IF(AE28="-","-",IF(UPPER(AE28)="AB","+",VLOOKUP(AE28,'විෂය තොරතුරු'!$P$24:$Q$28,2))))</f>
        <v/>
      </c>
      <c r="BQ28" s="168" t="str">
        <f aca="false">IF(AF28="","",IF(AF28="-","-",IF(UPPER(AF28)="AB","+",VLOOKUP(AF28,'විෂය තොරතුරු'!$P$24:$Q$28,2))))</f>
        <v/>
      </c>
      <c r="BR28" s="168" t="str">
        <f aca="false">IF(AG28="","",IF(AG28="-","-",IF(UPPER(AG28)="AB","+",VLOOKUP(AG28,'විෂය තොරතුරු'!$P$24:$Q$28,2))))</f>
        <v/>
      </c>
      <c r="BS28" s="168" t="str">
        <f aca="false">IF(AH28="","",IF(AH28="-","-",IF(UPPER(AH28)="AB","+",VLOOKUP(AH28,'විෂය තොරතුරු'!$P$24:$Q$28,2))))</f>
        <v/>
      </c>
      <c r="BT28" s="168" t="str">
        <f aca="false">IF(AI28="","",IF(AI28="-","-",IF(UPPER(AI28)="AB","+",VLOOKUP(AI28,'විෂය තොරතුරු'!$P$24:$Q$28,2))))</f>
        <v/>
      </c>
      <c r="BU28" s="168" t="str">
        <f aca="false">IF(AJ28="","",IF(AJ28="-","-",IF(UPPER(AJ28)="AB","+",VLOOKUP(AJ28,'විෂය තොරතුරු'!$P$24:$Q$28,2))))</f>
        <v/>
      </c>
      <c r="BV28" s="168" t="str">
        <f aca="false">IF(AK28="","",IF(AK28="-","-",IF(UPPER(AK28)="AB","+",VLOOKUP(AK28,'විෂය තොරතුරු'!$P$24:$Q$28,2))))</f>
        <v/>
      </c>
      <c r="BW28" s="169" t="str">
        <f aca="false">IF(AL28="","",IF(AL28="-","-",IF(UPPER(AL28)="AB","+",VLOOKUP(AL28,'විෂය තොරතුරු'!$P$24:$Q$28,2))))</f>
        <v/>
      </c>
      <c r="BX28" s="171" t="str">
        <f aca="false">IF($B28="","",COUNTIF($AP28:$BW28,"A"))</f>
        <v/>
      </c>
      <c r="BY28" s="168" t="str">
        <f aca="false">IF($B28="","",COUNTIF($AP28:$BW28,"B"))</f>
        <v/>
      </c>
      <c r="BZ28" s="168" t="str">
        <f aca="false">IF($B28="","",COUNTIF($AP28:$BW28,"C"))</f>
        <v/>
      </c>
      <c r="CA28" s="168" t="str">
        <f aca="false">IF($B28="","",COUNTIF($AP28:$BW28,"S"))</f>
        <v/>
      </c>
      <c r="CB28" s="169" t="str">
        <f aca="false">IF($B28="","",COUNTIF($AP28:$BW28,"W"))</f>
        <v/>
      </c>
      <c r="CC28" s="171" t="str">
        <f aca="false">IF(B28="","",SUM(BX28:CA28))</f>
        <v/>
      </c>
      <c r="CD28" s="169" t="str">
        <f aca="false">IF(B28="","",SUM(BX28:BZ28))</f>
        <v/>
      </c>
      <c r="CE28" s="172" t="str">
        <f aca="false">IF(B28="","",IF(AND(CC28&gt;=6,CD28&gt;=3,OR(E28&gt;=35,F28&gt;=35),L28&gt;=35),"6/3 සමත්",IF(AND(CC28&gt;=5,CD28&gt;=3,OR(E28&gt;=35,F28&gt;=35,L28&gt;=35)),"5/3 සමත්",IF(AND(CC28&gt;=4,CD28&gt;=1,OR(E28&gt;=20,F28&gt;=20,L28&gt;=20)),"සමත් කළ හැකි",IF(CB28=9,"W9","අසමත් ?")))))</f>
        <v/>
      </c>
      <c r="FK28" s="173" t="n">
        <v>14</v>
      </c>
      <c r="FL28" s="161" t="s">
        <v>58</v>
      </c>
      <c r="FM28" s="161"/>
      <c r="FN28" s="161" t="str">
        <f aca="false">IF(FM28="","-",(FM28/$M$95)*100)</f>
        <v>-</v>
      </c>
      <c r="FO28" s="165" t="n">
        <v>27</v>
      </c>
      <c r="FP28" s="165"/>
      <c r="FQ28" s="165" t="n">
        <v>30</v>
      </c>
      <c r="FR28" s="165" t="s">
        <v>18</v>
      </c>
      <c r="FS28" s="165"/>
      <c r="FT28" s="165"/>
      <c r="FU28" s="165" t="n">
        <v>10</v>
      </c>
      <c r="FV28" s="165" t="n">
        <v>17</v>
      </c>
      <c r="FW28" s="165" t="n">
        <v>12</v>
      </c>
      <c r="FX28" s="165" t="n">
        <v>22</v>
      </c>
      <c r="FY28" s="165" t="s">
        <v>18</v>
      </c>
      <c r="FZ28" s="165" t="s">
        <v>18</v>
      </c>
      <c r="GA28" s="165" t="n">
        <v>19</v>
      </c>
      <c r="GB28" s="165"/>
      <c r="GC28" s="165"/>
      <c r="GD28" s="165"/>
      <c r="GE28" s="165"/>
      <c r="GF28" s="165"/>
      <c r="GG28" s="165" t="s">
        <v>18</v>
      </c>
      <c r="GH28" s="165" t="n">
        <v>43</v>
      </c>
      <c r="GI28" s="165" t="s">
        <v>18</v>
      </c>
      <c r="GJ28" s="165"/>
      <c r="GK28" s="165"/>
      <c r="GL28" s="165" t="s">
        <v>18</v>
      </c>
      <c r="GM28" s="165"/>
      <c r="GN28" s="165"/>
      <c r="GO28" s="165" t="s">
        <v>18</v>
      </c>
      <c r="GP28" s="165" t="n">
        <v>27</v>
      </c>
      <c r="GQ28" s="165"/>
      <c r="GR28" s="165" t="s">
        <v>18</v>
      </c>
      <c r="GS28" s="165"/>
      <c r="GT28" s="165"/>
      <c r="GU28" s="165"/>
      <c r="GV28" s="174"/>
      <c r="GW28" s="167" t="n">
        <f aca="false">IF(FL28="","",SUM(FO28:GV28))</f>
        <v>207</v>
      </c>
      <c r="GX28" s="168" t="n">
        <f aca="false">IF(FL28="","",GW28/9)</f>
        <v>23</v>
      </c>
      <c r="GY28" s="169" t="n">
        <f aca="false">IF(FL28="","",IF(GW28=0,"-",RANK(GW28,$GW$15:$GW$64,0)))</f>
        <v>25</v>
      </c>
      <c r="GZ28" s="167" t="str">
        <f aca="false">IF(FO28="","",IF(FO28="-","-",IF(UPPER(FO28)="AB","+",VLOOKUP(FO28,'විෂය තොරතුරු'!$P$24:$Q$28,2))))</f>
        <v>W</v>
      </c>
      <c r="HA28" s="168" t="str">
        <f aca="false">IF(FP28="","",IF(FP28="-","-",IF(UPPER(FP28)="AB","+",VLOOKUP(FP28,'විෂය තොරතුරු'!$P$24:$Q$28,2))))</f>
        <v/>
      </c>
      <c r="HB28" s="168" t="str">
        <f aca="false">IF(FQ28="","",IF(FQ28="-","-",IF(UPPER(FQ28)="AB","+",VLOOKUP(FQ28,'විෂය තොරතුරු'!$P$24:$Q$28,2))))</f>
        <v>W</v>
      </c>
      <c r="HC28" s="168" t="str">
        <f aca="false">IF(FR28="","",IF(FR28="-","-",IF(UPPER(FR28)="AB","+",VLOOKUP(FR28,'විෂය තොරතුරු'!$P$24:$Q$28,2))))</f>
        <v>-</v>
      </c>
      <c r="HD28" s="168" t="str">
        <f aca="false">IF(FS28="","",IF(FS28="-","-",IF(UPPER(FS28)="AB","+",VLOOKUP(FS28,'විෂය තොරතුරු'!$P$24:$Q$28,2))))</f>
        <v/>
      </c>
      <c r="HE28" s="170" t="str">
        <f aca="false">IF(FT28="","",IF(FT28="-","-",IF(UPPER(FT28)="AB","+",VLOOKUP(FT28,'විෂය තොරතුරු'!$P$24:$Q$28,2))))</f>
        <v/>
      </c>
      <c r="HF28" s="171" t="str">
        <f aca="false">IF(FU28="","",IF(FU28="-","-",IF(UPPER(FU28)="AB","+",VLOOKUP(FU28,'විෂය තොරතුරු'!$P$24:$Q$28,2))))</f>
        <v>W</v>
      </c>
      <c r="HG28" s="168" t="str">
        <f aca="false">IF(FV28="","",IF(FV28="-","-",IF(UPPER(FV28)="AB","+",VLOOKUP(FV28,'විෂය තොරතුරු'!$P$24:$Q$28,2))))</f>
        <v>W</v>
      </c>
      <c r="HH28" s="168" t="str">
        <f aca="false">IF(FW28="","",IF(FW28="-","-",IF(UPPER(FW28)="AB","+",VLOOKUP(FW28,'විෂය තොරතුරු'!$P$24:$Q$28,2))))</f>
        <v>W</v>
      </c>
      <c r="HI28" s="169" t="str">
        <f aca="false">IF(FX28="","",IF(FX28="-","-",IF(UPPER(FX28)="AB","+",VLOOKUP(FX28,'විෂය තොරතුරු'!$P$24:$Q$28,2))))</f>
        <v>W</v>
      </c>
      <c r="HJ28" s="167" t="str">
        <f aca="false">IF(FY28="","",IF(FY28="-","-",IF(UPPER(FY28)="AB","+",VLOOKUP(FY28,'විෂය තොරතුරු'!$P$24:$Q$28,2))))</f>
        <v>-</v>
      </c>
      <c r="HK28" s="168" t="str">
        <f aca="false">IF(FZ28="","",IF(FZ28="-","-",IF(UPPER(FZ28)="AB","+",VLOOKUP(FZ28,'විෂය තොරතුරු'!$P$24:$Q$28,2))))</f>
        <v>-</v>
      </c>
      <c r="HL28" s="168" t="str">
        <f aca="false">IF(GA28="","",IF(GA28="-","-",IF(UPPER(GA28)="AB","+",VLOOKUP(GA28,'විෂය තොරතුරු'!$P$24:$Q$28,2))))</f>
        <v>W</v>
      </c>
      <c r="HM28" s="168" t="str">
        <f aca="false">IF(GB28="","",IF(GB28="-","-",IF(UPPER(GB28)="AB","+",VLOOKUP(GB28,'විෂය තොරතුරු'!$P$24:$Q$28,2))))</f>
        <v/>
      </c>
      <c r="HN28" s="168" t="str">
        <f aca="false">IF(GC28="","",IF(GC28="-","-",IF(UPPER(GC28)="AB","+",VLOOKUP(GC28,'විෂය තොරතුරු'!$P$24:$Q$28,2))))</f>
        <v/>
      </c>
      <c r="HO28" s="168" t="str">
        <f aca="false">IF(GD28="","",IF(GD28="-","-",IF(UPPER(GD28)="AB","+",VLOOKUP(GD28,'විෂය තොරතුරු'!$P$24:$Q$28,2))))</f>
        <v/>
      </c>
      <c r="HP28" s="168" t="str">
        <f aca="false">IF(GE28="","",IF(GE28="-","-",IF(UPPER(GE28)="AB","+",VLOOKUP(GE28,'විෂය තොරතුරු'!$P$24:$Q$28,2))))</f>
        <v/>
      </c>
      <c r="HQ28" s="170" t="str">
        <f aca="false">IF(GF28="","",IF(GF28="-","-",IF(UPPER(GF28)="AB","+",VLOOKUP(GF28,'විෂය තොරතුරු'!$P$24:$Q$28,2))))</f>
        <v/>
      </c>
      <c r="HR28" s="171" t="str">
        <f aca="false">IF(GG28="","",IF(GG28="-","-",IF(UPPER(GG28)="AB","+",VLOOKUP(GG28,'විෂය තොරතුරු'!$P$24:$Q$28,2))))</f>
        <v>-</v>
      </c>
      <c r="HS28" s="168" t="str">
        <f aca="false">IF(GH28="","",IF(GH28="-","-",IF(UPPER(GH28)="AB","+",VLOOKUP(GH28,'විෂය තොරතුරු'!$P$24:$Q$28,2))))</f>
        <v>S</v>
      </c>
      <c r="HT28" s="168" t="str">
        <f aca="false">IF(GI28="","",IF(GI28="-","-",IF(UPPER(GI28)="AB","+",VLOOKUP(GI28,'විෂය තොරතුරු'!$P$24:$Q$28,2))))</f>
        <v>-</v>
      </c>
      <c r="HU28" s="168" t="str">
        <f aca="false">IF(GJ28="","",IF(GJ28="-","-",IF(UPPER(GJ28)="AB","+",VLOOKUP(GJ28,'විෂය තොරතුරු'!$P$24:$Q$28,2))))</f>
        <v/>
      </c>
      <c r="HV28" s="168" t="str">
        <f aca="false">IF(GK28="","",IF(GK28="-","-",IF(UPPER(GK28)="AB","+",VLOOKUP(GK28,'විෂය තොරතුරු'!$P$24:$Q$28,2))))</f>
        <v/>
      </c>
      <c r="HW28" s="168" t="str">
        <f aca="false">IF(GL28="","",IF(GL28="-","-",IF(UPPER(GL28)="AB","+",VLOOKUP(GL28,'විෂය තොරතුරු'!$P$24:$Q$28,2))))</f>
        <v>-</v>
      </c>
      <c r="HX28" s="168" t="str">
        <f aca="false">IF(GM28="","",IF(GM28="-","-",IF(UPPER(GM28)="AB","+",VLOOKUP(GM28,'විෂය තොරතුරු'!$P$24:$Q$28,2))))</f>
        <v/>
      </c>
      <c r="HY28" s="169" t="str">
        <f aca="false">IF(GN28="","",IF(GN28="-","-",IF(UPPER(GN28)="AB","+",VLOOKUP(GN28,'විෂය තොරතුරු'!$P$24:$Q$28,2))))</f>
        <v/>
      </c>
      <c r="HZ28" s="171" t="str">
        <f aca="false">IF(GO28="","",IF(GO28="-","-",IF(UPPER(GO28)="AB","+",VLOOKUP(GO28,'විෂය තොරතුරු'!$P$24:$Q$28,2))))</f>
        <v>-</v>
      </c>
      <c r="IA28" s="168" t="str">
        <f aca="false">IF(GP28="","",IF(GP28="-","-",IF(UPPER(GP28)="AB","+",VLOOKUP(GP28,'විෂය තොරතුරු'!$P$24:$Q$28,2))))</f>
        <v>W</v>
      </c>
      <c r="IB28" s="168" t="str">
        <f aca="false">IF(GQ28="","",IF(GQ28="-","-",IF(UPPER(GQ28)="AB","+",VLOOKUP(GQ28,'විෂය තොරතුරු'!$P$24:$Q$28,2))))</f>
        <v/>
      </c>
      <c r="IC28" s="168" t="str">
        <f aca="false">IF(GR28="","",IF(GR28="-","-",IF(UPPER(GR28)="AB","+",VLOOKUP(GR28,'විෂය තොරතුරු'!$P$24:$Q$28,2))))</f>
        <v>-</v>
      </c>
      <c r="ID28" s="168" t="str">
        <f aca="false">IF(GS28="","",IF(GS28="-","-",IF(UPPER(GS28)="AB","+",VLOOKUP(GS28,'විෂය තොරතුරු'!$P$24:$Q$28,2))))</f>
        <v/>
      </c>
      <c r="IE28" s="168" t="str">
        <f aca="false">IF(GT28="","",IF(GT28="-","-",IF(UPPER(GT28)="AB","+",VLOOKUP(GT28,'විෂය තොරතුරු'!$P$24:$Q$28,2))))</f>
        <v/>
      </c>
      <c r="IF28" s="168" t="str">
        <f aca="false">IF(GU28="","",IF(GU28="-","-",IF(UPPER(GU28)="AB","+",VLOOKUP(GU28,'විෂය තොරතුරු'!$P$24:$Q$28,2))))</f>
        <v/>
      </c>
      <c r="IG28" s="169" t="str">
        <f aca="false">IF(GV28="","",IF(GV28="-","-",IF(UPPER(GV28)="AB","+",VLOOKUP(GV28,'විෂය තොරතුරු'!$P$24:$Q$28,2))))</f>
        <v/>
      </c>
      <c r="IH28" s="171" t="n">
        <f aca="false">IF($FL28="","",COUNTIF($GZ28:$IG28,"A"))</f>
        <v>0</v>
      </c>
      <c r="II28" s="171" t="n">
        <f aca="false">IF($FL28="","",COUNTIF($GZ28:$IG28,"B"))</f>
        <v>0</v>
      </c>
      <c r="IJ28" s="171" t="n">
        <f aca="false">IF($FL28="","",COUNTIF($GZ28:$IG28,"C"))</f>
        <v>0</v>
      </c>
      <c r="IK28" s="171" t="n">
        <f aca="false">IF($FL28="","",COUNTIF($GZ28:$IG28,"S"))</f>
        <v>1</v>
      </c>
      <c r="IL28" s="171" t="n">
        <f aca="false">IF($FL28="","",COUNTIF($GZ28:$IG28,"W"))</f>
        <v>8</v>
      </c>
      <c r="IM28" s="171" t="n">
        <f aca="false">IF(FL28="","",SUM(IH28:IK28))</f>
        <v>1</v>
      </c>
      <c r="IN28" s="169" t="n">
        <f aca="false">IF(FL28="","",SUM(IH28:IJ28))</f>
        <v>0</v>
      </c>
      <c r="IO28" s="172" t="str">
        <f aca="false">IF(FL28="","",IF(AND(IM28&gt;=6,IN28&gt;=3,OR(FO28&gt;=35,FP28&gt;=35),FV28&gt;=35),"6/3 සමත්",IF(AND(IM28&gt;=5,IN28&gt;=3,OR(FO28&gt;=35,FP28&gt;=35,FV28&gt;=35)),"5/3 සමත්",IF(AND(IM28&gt;=4,IN28&gt;=1,OR(FO28&gt;=20,FP28&gt;=20,FV28&gt;=20)),"සමත් කළ හැකි",IF(IL28=9,"W9","අසමත් ?")))))</f>
        <v>අසමත් ?</v>
      </c>
    </row>
    <row r="29" customFormat="false" ht="13.8" hidden="false" customHeight="false" outlineLevel="0" collapsed="false">
      <c r="A29" s="160" t="n">
        <v>15</v>
      </c>
      <c r="B29" s="161"/>
      <c r="C29" s="161"/>
      <c r="D29" s="162"/>
      <c r="E29" s="183"/>
      <c r="F29" s="181"/>
      <c r="G29" s="183"/>
      <c r="H29" s="180"/>
      <c r="I29" s="180"/>
      <c r="J29" s="181"/>
      <c r="K29" s="183"/>
      <c r="L29" s="180"/>
      <c r="M29" s="180"/>
      <c r="N29" s="181"/>
      <c r="O29" s="183"/>
      <c r="P29" s="180"/>
      <c r="Q29" s="180"/>
      <c r="R29" s="180"/>
      <c r="S29" s="180"/>
      <c r="T29" s="180"/>
      <c r="U29" s="180"/>
      <c r="V29" s="181"/>
      <c r="W29" s="183"/>
      <c r="X29" s="180"/>
      <c r="Y29" s="180"/>
      <c r="Z29" s="180"/>
      <c r="AA29" s="180"/>
      <c r="AB29" s="180"/>
      <c r="AC29" s="180"/>
      <c r="AD29" s="181"/>
      <c r="AE29" s="183"/>
      <c r="AF29" s="180"/>
      <c r="AG29" s="180"/>
      <c r="AH29" s="180"/>
      <c r="AI29" s="180"/>
      <c r="AJ29" s="180"/>
      <c r="AK29" s="180"/>
      <c r="AL29" s="166"/>
      <c r="AM29" s="167" t="str">
        <f aca="false">IF(B29="","",SUM(E29:AL29))</f>
        <v/>
      </c>
      <c r="AN29" s="168" t="str">
        <f aca="false">IF(B29="","",AM29/9)</f>
        <v/>
      </c>
      <c r="AO29" s="169" t="str">
        <f aca="false">IF(B29="","",IF(AM29=0,"-",RANK(AM29,$AM$15:$AM$64,0)))</f>
        <v/>
      </c>
      <c r="AP29" s="167" t="str">
        <f aca="false">IF(E29="","",IF(E29="-","-",IF(UPPER(E29)="AB","+",VLOOKUP(E29,'විෂය තොරතුරු'!$P$24:$Q$28,2))))</f>
        <v/>
      </c>
      <c r="AQ29" s="168" t="str">
        <f aca="false">IF(F29="","",IF(F29="-","-",IF(UPPER(F29)="AB","+",VLOOKUP(F29,'විෂය තොරතුරු'!$P$24:$Q$28,2))))</f>
        <v/>
      </c>
      <c r="AR29" s="168" t="str">
        <f aca="false">IF(G29="","",IF(G29="-","-",IF(UPPER(G29)="AB","+",VLOOKUP(G29,'විෂය තොරතුරු'!$P$24:$Q$28,2))))</f>
        <v/>
      </c>
      <c r="AS29" s="168" t="str">
        <f aca="false">IF(H29="","",IF(H29="-","-",IF(UPPER(H29)="AB","+",VLOOKUP(H29,'විෂය තොරතුරු'!$P$24:$Q$28,2))))</f>
        <v/>
      </c>
      <c r="AT29" s="168" t="str">
        <f aca="false">IF(I29="","",IF(I29="-","-",IF(UPPER(I29)="AB","+",VLOOKUP(I29,'විෂය තොරතුරු'!$P$24:$Q$28,2))))</f>
        <v/>
      </c>
      <c r="AU29" s="170" t="str">
        <f aca="false">IF(J29="","",IF(J29="-","-",IF(UPPER(J29)="AB","+",VLOOKUP(J29,'විෂය තොරතුරු'!$P$24:$Q$28,2))))</f>
        <v/>
      </c>
      <c r="AV29" s="171" t="str">
        <f aca="false">IF(K29="","",IF(K29="-","-",IF(UPPER(K29)="AB","+",VLOOKUP(K29,'විෂය තොරතුරු'!$P$24:$Q$28,2))))</f>
        <v/>
      </c>
      <c r="AW29" s="168" t="str">
        <f aca="false">IF(L29="","",IF(L29="-","-",IF(UPPER(L29)="AB","+",VLOOKUP(L29,'විෂය තොරතුරු'!$P$24:$Q$28,2))))</f>
        <v/>
      </c>
      <c r="AX29" s="168" t="str">
        <f aca="false">IF(M29="","",IF(M29="-","-",IF(UPPER(M29)="AB","+",VLOOKUP(M29,'විෂය තොරතුරු'!$P$24:$Q$28,2))))</f>
        <v/>
      </c>
      <c r="AY29" s="169" t="str">
        <f aca="false">IF(N29="","",IF(N29="-","-",IF(UPPER(N29)="AB","+",VLOOKUP(N29,'විෂය තොරතුරු'!$P$24:$Q$28,2))))</f>
        <v/>
      </c>
      <c r="AZ29" s="167" t="str">
        <f aca="false">IF(O29="","",IF(O29="-","-",IF(UPPER(O29)="AB","+",VLOOKUP(O29,'විෂය තොරතුරු'!$P$24:$Q$28,2))))</f>
        <v/>
      </c>
      <c r="BA29" s="168" t="str">
        <f aca="false">IF(P29="","",IF(P29="-","-",IF(UPPER(P29)="AB","+",VLOOKUP(P29,'විෂය තොරතුරු'!$P$24:$Q$28,2))))</f>
        <v/>
      </c>
      <c r="BB29" s="168" t="str">
        <f aca="false">IF(Q29="","",IF(Q29="-","-",IF(UPPER(Q29)="AB","+",VLOOKUP(Q29,'විෂය තොරතුරු'!$P$24:$Q$28,2))))</f>
        <v/>
      </c>
      <c r="BC29" s="168" t="str">
        <f aca="false">IF(R29="","",IF(R29="-","-",IF(UPPER(R29)="AB","+",VLOOKUP(R29,'විෂය තොරතුරු'!$P$24:$Q$28,2))))</f>
        <v/>
      </c>
      <c r="BD29" s="168" t="str">
        <f aca="false">IF(S29="","",IF(S29="-","-",IF(UPPER(S29)="AB","+",VLOOKUP(S29,'විෂය තොරතුරු'!$P$24:$Q$28,2))))</f>
        <v/>
      </c>
      <c r="BE29" s="168" t="str">
        <f aca="false">IF(T29="","",IF(T29="-","-",IF(UPPER(T29)="AB","+",VLOOKUP(T29,'විෂය තොරතුරු'!$P$24:$Q$28,2))))</f>
        <v/>
      </c>
      <c r="BF29" s="168" t="str">
        <f aca="false">IF(U29="","",IF(U29="-","-",IF(UPPER(U29)="AB","+",VLOOKUP(U29,'විෂය තොරතුරු'!$P$24:$Q$28,2))))</f>
        <v/>
      </c>
      <c r="BG29" s="170" t="str">
        <f aca="false">IF(V29="","",IF(V29="-","-",IF(UPPER(V29)="AB","+",VLOOKUP(V29,'විෂය තොරතුරු'!$P$24:$Q$28,2))))</f>
        <v/>
      </c>
      <c r="BH29" s="171" t="str">
        <f aca="false">IF(W29="","",IF(W29="-","-",IF(UPPER(W29)="AB","+",VLOOKUP(W29,'විෂය තොරතුරු'!$P$24:$Q$28,2))))</f>
        <v/>
      </c>
      <c r="BI29" s="168" t="str">
        <f aca="false">IF(X29="","",IF(X29="-","-",IF(UPPER(X29)="AB","+",VLOOKUP(X29,'විෂය තොරතුරු'!$P$24:$Q$28,2))))</f>
        <v/>
      </c>
      <c r="BJ29" s="168" t="str">
        <f aca="false">IF(Y29="","",IF(Y29="-","-",IF(UPPER(Y29)="AB","+",VLOOKUP(Y29,'විෂය තොරතුරු'!$P$24:$Q$28,2))))</f>
        <v/>
      </c>
      <c r="BK29" s="168" t="str">
        <f aca="false">IF(Z29="","",IF(Z29="-","-",IF(UPPER(Z29)="AB","+",VLOOKUP(Z29,'විෂය තොරතුරු'!$P$24:$Q$28,2))))</f>
        <v/>
      </c>
      <c r="BL29" s="168" t="str">
        <f aca="false">IF(AA29="","",IF(AA29="-","-",IF(UPPER(AA29)="AB","+",VLOOKUP(AA29,'විෂය තොරතුරු'!$P$24:$Q$28,2))))</f>
        <v/>
      </c>
      <c r="BM29" s="168" t="str">
        <f aca="false">IF(AB29="","",IF(AB29="-","-",IF(UPPER(AB29)="AB","+",VLOOKUP(AB29,'විෂය තොරතුරු'!$P$24:$Q$28,2))))</f>
        <v/>
      </c>
      <c r="BN29" s="168" t="str">
        <f aca="false">IF(AC29="","",IF(AC29="-","-",IF(UPPER(AC29)="AB","+",VLOOKUP(AC29,'විෂය තොරතුරු'!$P$24:$Q$28,2))))</f>
        <v/>
      </c>
      <c r="BO29" s="169" t="str">
        <f aca="false">IF(AD29="","",IF(AD29="-","-",IF(UPPER(AD29)="AB","+",VLOOKUP(AD29,'විෂය තොරතුරු'!$P$24:$Q$28,2))))</f>
        <v/>
      </c>
      <c r="BP29" s="171" t="str">
        <f aca="false">IF(AE29="","",IF(AE29="-","-",IF(UPPER(AE29)="AB","+",VLOOKUP(AE29,'විෂය තොරතුරු'!$P$24:$Q$28,2))))</f>
        <v/>
      </c>
      <c r="BQ29" s="168" t="str">
        <f aca="false">IF(AF29="","",IF(AF29="-","-",IF(UPPER(AF29)="AB","+",VLOOKUP(AF29,'විෂය තොරතුරු'!$P$24:$Q$28,2))))</f>
        <v/>
      </c>
      <c r="BR29" s="168" t="str">
        <f aca="false">IF(AG29="","",IF(AG29="-","-",IF(UPPER(AG29)="AB","+",VLOOKUP(AG29,'විෂය තොරතුරු'!$P$24:$Q$28,2))))</f>
        <v/>
      </c>
      <c r="BS29" s="168" t="str">
        <f aca="false">IF(AH29="","",IF(AH29="-","-",IF(UPPER(AH29)="AB","+",VLOOKUP(AH29,'විෂය තොරතුරු'!$P$24:$Q$28,2))))</f>
        <v/>
      </c>
      <c r="BT29" s="168" t="str">
        <f aca="false">IF(AI29="","",IF(AI29="-","-",IF(UPPER(AI29)="AB","+",VLOOKUP(AI29,'විෂය තොරතුරු'!$P$24:$Q$28,2))))</f>
        <v/>
      </c>
      <c r="BU29" s="168" t="str">
        <f aca="false">IF(AJ29="","",IF(AJ29="-","-",IF(UPPER(AJ29)="AB","+",VLOOKUP(AJ29,'විෂය තොරතුරු'!$P$24:$Q$28,2))))</f>
        <v/>
      </c>
      <c r="BV29" s="168" t="str">
        <f aca="false">IF(AK29="","",IF(AK29="-","-",IF(UPPER(AK29)="AB","+",VLOOKUP(AK29,'විෂය තොරතුරු'!$P$24:$Q$28,2))))</f>
        <v/>
      </c>
      <c r="BW29" s="169" t="str">
        <f aca="false">IF(AL29="","",IF(AL29="-","-",IF(UPPER(AL29)="AB","+",VLOOKUP(AL29,'විෂය තොරතුරු'!$P$24:$Q$28,2))))</f>
        <v/>
      </c>
      <c r="BX29" s="171" t="str">
        <f aca="false">IF($B29="","",COUNTIF($AP29:$BW29,"A"))</f>
        <v/>
      </c>
      <c r="BY29" s="168" t="str">
        <f aca="false">IF($B29="","",COUNTIF($AP29:$BW29,"B"))</f>
        <v/>
      </c>
      <c r="BZ29" s="168" t="str">
        <f aca="false">IF($B29="","",COUNTIF($AP29:$BW29,"C"))</f>
        <v/>
      </c>
      <c r="CA29" s="168" t="str">
        <f aca="false">IF($B29="","",COUNTIF($AP29:$BW29,"S"))</f>
        <v/>
      </c>
      <c r="CB29" s="169" t="str">
        <f aca="false">IF($B29="","",COUNTIF($AP29:$BW29,"W"))</f>
        <v/>
      </c>
      <c r="CC29" s="171" t="str">
        <f aca="false">IF(B29="","",SUM(BX29:CA29))</f>
        <v/>
      </c>
      <c r="CD29" s="169" t="str">
        <f aca="false">IF(B29="","",SUM(BX29:BZ29))</f>
        <v/>
      </c>
      <c r="CE29" s="172" t="str">
        <f aca="false">IF(B29="","",IF(AND(CC29&gt;=6,CD29&gt;=3,OR(E29&gt;=35,F29&gt;=35),L29&gt;=35),"6/3 සමත්",IF(AND(CC29&gt;=5,CD29&gt;=3,OR(E29&gt;=35,F29&gt;=35,L29&gt;=35)),"5/3 සමත්",IF(AND(CC29&gt;=4,CD29&gt;=1,OR(E29&gt;=20,F29&gt;=20,L29&gt;=20)),"සමත් කළ හැකි",IF(CB29=9,"W9","අසමත් ?")))))</f>
        <v/>
      </c>
      <c r="FK29" s="173" t="n">
        <v>15</v>
      </c>
      <c r="FL29" s="161" t="s">
        <v>59</v>
      </c>
      <c r="FM29" s="161"/>
      <c r="FN29" s="161" t="str">
        <f aca="false">IF(FM29="","-",(FM29/$M$95)*100)</f>
        <v>-</v>
      </c>
      <c r="FO29" s="165" t="n">
        <v>66</v>
      </c>
      <c r="FP29" s="165"/>
      <c r="FQ29" s="165" t="n">
        <v>90</v>
      </c>
      <c r="FR29" s="165" t="s">
        <v>18</v>
      </c>
      <c r="FS29" s="165"/>
      <c r="FT29" s="165"/>
      <c r="FU29" s="165" t="n">
        <v>58</v>
      </c>
      <c r="FV29" s="165" t="n">
        <v>68</v>
      </c>
      <c r="FW29" s="165" t="n">
        <v>69</v>
      </c>
      <c r="FX29" s="165" t="n">
        <v>64</v>
      </c>
      <c r="FY29" s="165" t="n">
        <v>86</v>
      </c>
      <c r="FZ29" s="165" t="s">
        <v>18</v>
      </c>
      <c r="GA29" s="165"/>
      <c r="GB29" s="165"/>
      <c r="GC29" s="165"/>
      <c r="GD29" s="165"/>
      <c r="GE29" s="165"/>
      <c r="GF29" s="165"/>
      <c r="GG29" s="165" t="s">
        <v>18</v>
      </c>
      <c r="GH29" s="165" t="n">
        <v>83</v>
      </c>
      <c r="GI29" s="165" t="s">
        <v>18</v>
      </c>
      <c r="GJ29" s="165"/>
      <c r="GK29" s="165"/>
      <c r="GL29" s="165" t="s">
        <v>18</v>
      </c>
      <c r="GM29" s="165"/>
      <c r="GN29" s="165"/>
      <c r="GO29" s="165" t="s">
        <v>18</v>
      </c>
      <c r="GP29" s="165" t="s">
        <v>18</v>
      </c>
      <c r="GQ29" s="165"/>
      <c r="GR29" s="165" t="n">
        <v>76</v>
      </c>
      <c r="GS29" s="165"/>
      <c r="GT29" s="165"/>
      <c r="GU29" s="165"/>
      <c r="GV29" s="174"/>
      <c r="GW29" s="167" t="n">
        <f aca="false">IF(FL29="","",SUM(FO29:GV29))</f>
        <v>660</v>
      </c>
      <c r="GX29" s="168" t="n">
        <f aca="false">IF(FL29="","",GW29/9)</f>
        <v>73.3333333333333</v>
      </c>
      <c r="GY29" s="169" t="n">
        <f aca="false">IF(FL29="","",IF(GW29=0,"-",RANK(GW29,$GW$15:$GW$64,0)))</f>
        <v>1</v>
      </c>
      <c r="GZ29" s="167" t="str">
        <f aca="false">IF(FO29="","",IF(FO29="-","-",IF(UPPER(FO29)="AB","+",VLOOKUP(FO29,'විෂය තොරතුරු'!$P$24:$Q$28,2))))</f>
        <v>B</v>
      </c>
      <c r="HA29" s="168" t="str">
        <f aca="false">IF(FP29="","",IF(FP29="-","-",IF(UPPER(FP29)="AB","+",VLOOKUP(FP29,'විෂය තොරතුරු'!$P$24:$Q$28,2))))</f>
        <v/>
      </c>
      <c r="HB29" s="168" t="str">
        <f aca="false">IF(FQ29="","",IF(FQ29="-","-",IF(UPPER(FQ29)="AB","+",VLOOKUP(FQ29,'විෂය තොරතුරු'!$P$24:$Q$28,2))))</f>
        <v>A</v>
      </c>
      <c r="HC29" s="168" t="str">
        <f aca="false">IF(FR29="","",IF(FR29="-","-",IF(UPPER(FR29)="AB","+",VLOOKUP(FR29,'විෂය තොරතුරු'!$P$24:$Q$28,2))))</f>
        <v>-</v>
      </c>
      <c r="HD29" s="168" t="str">
        <f aca="false">IF(FS29="","",IF(FS29="-","-",IF(UPPER(FS29)="AB","+",VLOOKUP(FS29,'විෂය තොරතුරු'!$P$24:$Q$28,2))))</f>
        <v/>
      </c>
      <c r="HE29" s="170" t="str">
        <f aca="false">IF(FT29="","",IF(FT29="-","-",IF(UPPER(FT29)="AB","+",VLOOKUP(FT29,'විෂය තොරතුරු'!$P$24:$Q$28,2))))</f>
        <v/>
      </c>
      <c r="HF29" s="171" t="str">
        <f aca="false">IF(FU29="","",IF(FU29="-","-",IF(UPPER(FU29)="AB","+",VLOOKUP(FU29,'විෂය තොරතුරු'!$P$24:$Q$28,2))))</f>
        <v>C</v>
      </c>
      <c r="HG29" s="168" t="str">
        <f aca="false">IF(FV29="","",IF(FV29="-","-",IF(UPPER(FV29)="AB","+",VLOOKUP(FV29,'විෂය තොරතුරු'!$P$24:$Q$28,2))))</f>
        <v>B</v>
      </c>
      <c r="HH29" s="168" t="str">
        <f aca="false">IF(FW29="","",IF(FW29="-","-",IF(UPPER(FW29)="AB","+",VLOOKUP(FW29,'විෂය තොරතුරු'!$P$24:$Q$28,2))))</f>
        <v>B</v>
      </c>
      <c r="HI29" s="169" t="str">
        <f aca="false">IF(FX29="","",IF(FX29="-","-",IF(UPPER(FX29)="AB","+",VLOOKUP(FX29,'විෂය තොරතුරු'!$P$24:$Q$28,2))))</f>
        <v>C</v>
      </c>
      <c r="HJ29" s="167" t="str">
        <f aca="false">IF(FY29="","",IF(FY29="-","-",IF(UPPER(FY29)="AB","+",VLOOKUP(FY29,'විෂය තොරතුරු'!$P$24:$Q$28,2))))</f>
        <v>A</v>
      </c>
      <c r="HK29" s="168" t="str">
        <f aca="false">IF(FZ29="","",IF(FZ29="-","-",IF(UPPER(FZ29)="AB","+",VLOOKUP(FZ29,'විෂය තොරතුරු'!$P$24:$Q$28,2))))</f>
        <v>-</v>
      </c>
      <c r="HL29" s="168" t="str">
        <f aca="false">IF(GA29="","",IF(GA29="-","-",IF(UPPER(GA29)="AB","+",VLOOKUP(GA29,'විෂය තොරතුරු'!$P$24:$Q$28,2))))</f>
        <v/>
      </c>
      <c r="HM29" s="168" t="str">
        <f aca="false">IF(GB29="","",IF(GB29="-","-",IF(UPPER(GB29)="AB","+",VLOOKUP(GB29,'විෂය තොරතුරු'!$P$24:$Q$28,2))))</f>
        <v/>
      </c>
      <c r="HN29" s="168" t="str">
        <f aca="false">IF(GC29="","",IF(GC29="-","-",IF(UPPER(GC29)="AB","+",VLOOKUP(GC29,'විෂය තොරතුරු'!$P$24:$Q$28,2))))</f>
        <v/>
      </c>
      <c r="HO29" s="168" t="str">
        <f aca="false">IF(GD29="","",IF(GD29="-","-",IF(UPPER(GD29)="AB","+",VLOOKUP(GD29,'විෂය තොරතුරු'!$P$24:$Q$28,2))))</f>
        <v/>
      </c>
      <c r="HP29" s="168" t="str">
        <f aca="false">IF(GE29="","",IF(GE29="-","-",IF(UPPER(GE29)="AB","+",VLOOKUP(GE29,'විෂය තොරතුරු'!$P$24:$Q$28,2))))</f>
        <v/>
      </c>
      <c r="HQ29" s="170" t="str">
        <f aca="false">IF(GF29="","",IF(GF29="-","-",IF(UPPER(GF29)="AB","+",VLOOKUP(GF29,'විෂය තොරතුරු'!$P$24:$Q$28,2))))</f>
        <v/>
      </c>
      <c r="HR29" s="171" t="str">
        <f aca="false">IF(GG29="","",IF(GG29="-","-",IF(UPPER(GG29)="AB","+",VLOOKUP(GG29,'විෂය තොරතුරු'!$P$24:$Q$28,2))))</f>
        <v>-</v>
      </c>
      <c r="HS29" s="168" t="str">
        <f aca="false">IF(GH29="","",IF(GH29="-","-",IF(UPPER(GH29)="AB","+",VLOOKUP(GH29,'විෂය තොරතුරු'!$P$24:$Q$28,2))))</f>
        <v>A</v>
      </c>
      <c r="HT29" s="168" t="str">
        <f aca="false">IF(GI29="","",IF(GI29="-","-",IF(UPPER(GI29)="AB","+",VLOOKUP(GI29,'විෂය තොරතුරු'!$P$24:$Q$28,2))))</f>
        <v>-</v>
      </c>
      <c r="HU29" s="168" t="str">
        <f aca="false">IF(GJ29="","",IF(GJ29="-","-",IF(UPPER(GJ29)="AB","+",VLOOKUP(GJ29,'විෂය තොරතුරු'!$P$24:$Q$28,2))))</f>
        <v/>
      </c>
      <c r="HV29" s="168" t="str">
        <f aca="false">IF(GK29="","",IF(GK29="-","-",IF(UPPER(GK29)="AB","+",VLOOKUP(GK29,'විෂය තොරතුරු'!$P$24:$Q$28,2))))</f>
        <v/>
      </c>
      <c r="HW29" s="168" t="str">
        <f aca="false">IF(GL29="","",IF(GL29="-","-",IF(UPPER(GL29)="AB","+",VLOOKUP(GL29,'විෂය තොරතුරු'!$P$24:$Q$28,2))))</f>
        <v>-</v>
      </c>
      <c r="HX29" s="168" t="str">
        <f aca="false">IF(GM29="","",IF(GM29="-","-",IF(UPPER(GM29)="AB","+",VLOOKUP(GM29,'විෂය තොරතුරු'!$P$24:$Q$28,2))))</f>
        <v/>
      </c>
      <c r="HY29" s="169" t="str">
        <f aca="false">IF(GN29="","",IF(GN29="-","-",IF(UPPER(GN29)="AB","+",VLOOKUP(GN29,'විෂය තොරතුරු'!$P$24:$Q$28,2))))</f>
        <v/>
      </c>
      <c r="HZ29" s="171" t="str">
        <f aca="false">IF(GO29="","",IF(GO29="-","-",IF(UPPER(GO29)="AB","+",VLOOKUP(GO29,'විෂය තොරතුරු'!$P$24:$Q$28,2))))</f>
        <v>-</v>
      </c>
      <c r="IA29" s="168" t="str">
        <f aca="false">IF(GP29="","",IF(GP29="-","-",IF(UPPER(GP29)="AB","+",VLOOKUP(GP29,'විෂය තොරතුරු'!$P$24:$Q$28,2))))</f>
        <v>-</v>
      </c>
      <c r="IB29" s="168" t="str">
        <f aca="false">IF(GQ29="","",IF(GQ29="-","-",IF(UPPER(GQ29)="AB","+",VLOOKUP(GQ29,'විෂය තොරතුරු'!$P$24:$Q$28,2))))</f>
        <v/>
      </c>
      <c r="IC29" s="168" t="str">
        <f aca="false">IF(GR29="","",IF(GR29="-","-",IF(UPPER(GR29)="AB","+",VLOOKUP(GR29,'විෂය තොරතුරු'!$P$24:$Q$28,2))))</f>
        <v>A</v>
      </c>
      <c r="ID29" s="168" t="str">
        <f aca="false">IF(GS29="","",IF(GS29="-","-",IF(UPPER(GS29)="AB","+",VLOOKUP(GS29,'විෂය තොරතුරු'!$P$24:$Q$28,2))))</f>
        <v/>
      </c>
      <c r="IE29" s="168" t="str">
        <f aca="false">IF(GT29="","",IF(GT29="-","-",IF(UPPER(GT29)="AB","+",VLOOKUP(GT29,'විෂය තොරතුරු'!$P$24:$Q$28,2))))</f>
        <v/>
      </c>
      <c r="IF29" s="168" t="str">
        <f aca="false">IF(GU29="","",IF(GU29="-","-",IF(UPPER(GU29)="AB","+",VLOOKUP(GU29,'විෂය තොරතුරු'!$P$24:$Q$28,2))))</f>
        <v/>
      </c>
      <c r="IG29" s="169" t="str">
        <f aca="false">IF(GV29="","",IF(GV29="-","-",IF(UPPER(GV29)="AB","+",VLOOKUP(GV29,'විෂය තොරතුරු'!$P$24:$Q$28,2))))</f>
        <v/>
      </c>
      <c r="IH29" s="171" t="n">
        <f aca="false">IF($FL29="","",COUNTIF($GZ29:$IG29,"A"))</f>
        <v>4</v>
      </c>
      <c r="II29" s="171" t="n">
        <f aca="false">IF($FL29="","",COUNTIF($GZ29:$IG29,"B"))</f>
        <v>3</v>
      </c>
      <c r="IJ29" s="171" t="n">
        <f aca="false">IF($FL29="","",COUNTIF($GZ29:$IG29,"C"))</f>
        <v>2</v>
      </c>
      <c r="IK29" s="171" t="n">
        <f aca="false">IF($FL29="","",COUNTIF($GZ29:$IG29,"S"))</f>
        <v>0</v>
      </c>
      <c r="IL29" s="171" t="n">
        <f aca="false">IF($FL29="","",COUNTIF($GZ29:$IG29,"W"))</f>
        <v>0</v>
      </c>
      <c r="IM29" s="171" t="n">
        <f aca="false">IF(FL29="","",SUM(IH29:IK29))</f>
        <v>9</v>
      </c>
      <c r="IN29" s="169" t="n">
        <f aca="false">IF(FL29="","",SUM(IH29:IJ29))</f>
        <v>9</v>
      </c>
      <c r="IO29" s="172" t="str">
        <f aca="false">IF(FL29="","",IF(AND(IM29&gt;=6,IN29&gt;=3,OR(FO29&gt;=35,FP29&gt;=35),FV29&gt;=35),"6/3 සමත්",IF(AND(IM29&gt;=5,IN29&gt;=3,OR(FO29&gt;=35,FP29&gt;=35,FV29&gt;=35)),"5/3 සමත්",IF(AND(IM29&gt;=4,IN29&gt;=1,OR(FO29&gt;=20,FP29&gt;=20,FV29&gt;=20)),"සමත් කළ හැකි",IF(IL29=9,"W9","අසමත් ?")))))</f>
        <v>6/3 සමත්</v>
      </c>
    </row>
    <row r="30" customFormat="false" ht="13.8" hidden="false" customHeight="false" outlineLevel="0" collapsed="false">
      <c r="A30" s="160" t="n">
        <v>16</v>
      </c>
      <c r="B30" s="161"/>
      <c r="C30" s="161"/>
      <c r="D30" s="162"/>
      <c r="E30" s="183"/>
      <c r="F30" s="181"/>
      <c r="G30" s="183"/>
      <c r="H30" s="180"/>
      <c r="I30" s="180"/>
      <c r="J30" s="181"/>
      <c r="K30" s="183"/>
      <c r="L30" s="180"/>
      <c r="M30" s="180"/>
      <c r="N30" s="181"/>
      <c r="O30" s="183"/>
      <c r="P30" s="180"/>
      <c r="Q30" s="180"/>
      <c r="R30" s="180"/>
      <c r="S30" s="180"/>
      <c r="T30" s="180"/>
      <c r="U30" s="180"/>
      <c r="V30" s="181"/>
      <c r="W30" s="183"/>
      <c r="X30" s="180"/>
      <c r="Y30" s="180"/>
      <c r="Z30" s="180"/>
      <c r="AA30" s="180"/>
      <c r="AB30" s="180"/>
      <c r="AC30" s="180"/>
      <c r="AD30" s="181"/>
      <c r="AE30" s="183"/>
      <c r="AF30" s="180"/>
      <c r="AG30" s="180"/>
      <c r="AH30" s="180"/>
      <c r="AI30" s="180"/>
      <c r="AJ30" s="180"/>
      <c r="AK30" s="180"/>
      <c r="AL30" s="166"/>
      <c r="AM30" s="167" t="str">
        <f aca="false">IF(B30="","",SUM(E30:AL30))</f>
        <v/>
      </c>
      <c r="AN30" s="168" t="str">
        <f aca="false">IF(B30="","",AM30/9)</f>
        <v/>
      </c>
      <c r="AO30" s="169" t="str">
        <f aca="false">IF(B30="","",IF(AM30=0,"-",RANK(AM30,$AM$15:$AM$64,0)))</f>
        <v/>
      </c>
      <c r="AP30" s="167" t="str">
        <f aca="false">IF(E30="","",IF(E30="-","-",IF(UPPER(E30)="AB","+",VLOOKUP(E30,'විෂය තොරතුරු'!$P$24:$Q$28,2))))</f>
        <v/>
      </c>
      <c r="AQ30" s="168" t="str">
        <f aca="false">IF(F30="","",IF(F30="-","-",IF(UPPER(F30)="AB","+",VLOOKUP(F30,'විෂය තොරතුරු'!$P$24:$Q$28,2))))</f>
        <v/>
      </c>
      <c r="AR30" s="168" t="str">
        <f aca="false">IF(G30="","",IF(G30="-","-",IF(UPPER(G30)="AB","+",VLOOKUP(G30,'විෂය තොරතුරු'!$P$24:$Q$28,2))))</f>
        <v/>
      </c>
      <c r="AS30" s="168" t="str">
        <f aca="false">IF(H30="","",IF(H30="-","-",IF(UPPER(H30)="AB","+",VLOOKUP(H30,'විෂය තොරතුරු'!$P$24:$Q$28,2))))</f>
        <v/>
      </c>
      <c r="AT30" s="168" t="str">
        <f aca="false">IF(I30="","",IF(I30="-","-",IF(UPPER(I30)="AB","+",VLOOKUP(I30,'විෂය තොරතුරු'!$P$24:$Q$28,2))))</f>
        <v/>
      </c>
      <c r="AU30" s="170" t="str">
        <f aca="false">IF(J30="","",IF(J30="-","-",IF(UPPER(J30)="AB","+",VLOOKUP(J30,'විෂය තොරතුරු'!$P$24:$Q$28,2))))</f>
        <v/>
      </c>
      <c r="AV30" s="171" t="str">
        <f aca="false">IF(K30="","",IF(K30="-","-",IF(UPPER(K30)="AB","+",VLOOKUP(K30,'විෂය තොරතුරු'!$P$24:$Q$28,2))))</f>
        <v/>
      </c>
      <c r="AW30" s="168" t="str">
        <f aca="false">IF(L30="","",IF(L30="-","-",IF(UPPER(L30)="AB","+",VLOOKUP(L30,'විෂය තොරතුරු'!$P$24:$Q$28,2))))</f>
        <v/>
      </c>
      <c r="AX30" s="168" t="str">
        <f aca="false">IF(M30="","",IF(M30="-","-",IF(UPPER(M30)="AB","+",VLOOKUP(M30,'විෂය තොරතුරු'!$P$24:$Q$28,2))))</f>
        <v/>
      </c>
      <c r="AY30" s="169" t="str">
        <f aca="false">IF(N30="","",IF(N30="-","-",IF(UPPER(N30)="AB","+",VLOOKUP(N30,'විෂය තොරතුරු'!$P$24:$Q$28,2))))</f>
        <v/>
      </c>
      <c r="AZ30" s="167" t="str">
        <f aca="false">IF(O30="","",IF(O30="-","-",IF(UPPER(O30)="AB","+",VLOOKUP(O30,'විෂය තොරතුරු'!$P$24:$Q$28,2))))</f>
        <v/>
      </c>
      <c r="BA30" s="168" t="str">
        <f aca="false">IF(P30="","",IF(P30="-","-",IF(UPPER(P30)="AB","+",VLOOKUP(P30,'විෂය තොරතුරු'!$P$24:$Q$28,2))))</f>
        <v/>
      </c>
      <c r="BB30" s="168" t="str">
        <f aca="false">IF(Q30="","",IF(Q30="-","-",IF(UPPER(Q30)="AB","+",VLOOKUP(Q30,'විෂය තොරතුරු'!$P$24:$Q$28,2))))</f>
        <v/>
      </c>
      <c r="BC30" s="168" t="str">
        <f aca="false">IF(R30="","",IF(R30="-","-",IF(UPPER(R30)="AB","+",VLOOKUP(R30,'විෂය තොරතුරු'!$P$24:$Q$28,2))))</f>
        <v/>
      </c>
      <c r="BD30" s="168" t="str">
        <f aca="false">IF(S30="","",IF(S30="-","-",IF(UPPER(S30)="AB","+",VLOOKUP(S30,'විෂය තොරතුරු'!$P$24:$Q$28,2))))</f>
        <v/>
      </c>
      <c r="BE30" s="168" t="str">
        <f aca="false">IF(T30="","",IF(T30="-","-",IF(UPPER(T30)="AB","+",VLOOKUP(T30,'විෂය තොරතුරු'!$P$24:$Q$28,2))))</f>
        <v/>
      </c>
      <c r="BF30" s="168" t="str">
        <f aca="false">IF(U30="","",IF(U30="-","-",IF(UPPER(U30)="AB","+",VLOOKUP(U30,'විෂය තොරතුරු'!$P$24:$Q$28,2))))</f>
        <v/>
      </c>
      <c r="BG30" s="170" t="str">
        <f aca="false">IF(V30="","",IF(V30="-","-",IF(UPPER(V30)="AB","+",VLOOKUP(V30,'විෂය තොරතුරු'!$P$24:$Q$28,2))))</f>
        <v/>
      </c>
      <c r="BH30" s="171" t="str">
        <f aca="false">IF(W30="","",IF(W30="-","-",IF(UPPER(W30)="AB","+",VLOOKUP(W30,'විෂය තොරතුරු'!$P$24:$Q$28,2))))</f>
        <v/>
      </c>
      <c r="BI30" s="168" t="str">
        <f aca="false">IF(X30="","",IF(X30="-","-",IF(UPPER(X30)="AB","+",VLOOKUP(X30,'විෂය තොරතුරු'!$P$24:$Q$28,2))))</f>
        <v/>
      </c>
      <c r="BJ30" s="168" t="str">
        <f aca="false">IF(Y30="","",IF(Y30="-","-",IF(UPPER(Y30)="AB","+",VLOOKUP(Y30,'විෂය තොරතුරු'!$P$24:$Q$28,2))))</f>
        <v/>
      </c>
      <c r="BK30" s="168" t="str">
        <f aca="false">IF(Z30="","",IF(Z30="-","-",IF(UPPER(Z30)="AB","+",VLOOKUP(Z30,'විෂය තොරතුරු'!$P$24:$Q$28,2))))</f>
        <v/>
      </c>
      <c r="BL30" s="168" t="str">
        <f aca="false">IF(AA30="","",IF(AA30="-","-",IF(UPPER(AA30)="AB","+",VLOOKUP(AA30,'විෂය තොරතුරු'!$P$24:$Q$28,2))))</f>
        <v/>
      </c>
      <c r="BM30" s="168" t="str">
        <f aca="false">IF(AB30="","",IF(AB30="-","-",IF(UPPER(AB30)="AB","+",VLOOKUP(AB30,'විෂය තොරතුරු'!$P$24:$Q$28,2))))</f>
        <v/>
      </c>
      <c r="BN30" s="168" t="str">
        <f aca="false">IF(AC30="","",IF(AC30="-","-",IF(UPPER(AC30)="AB","+",VLOOKUP(AC30,'විෂය තොරතුරු'!$P$24:$Q$28,2))))</f>
        <v/>
      </c>
      <c r="BO30" s="169" t="str">
        <f aca="false">IF(AD30="","",IF(AD30="-","-",IF(UPPER(AD30)="AB","+",VLOOKUP(AD30,'විෂය තොරතුරු'!$P$24:$Q$28,2))))</f>
        <v/>
      </c>
      <c r="BP30" s="171" t="str">
        <f aca="false">IF(AE30="","",IF(AE30="-","-",IF(UPPER(AE30)="AB","+",VLOOKUP(AE30,'විෂය තොරතුරු'!$P$24:$Q$28,2))))</f>
        <v/>
      </c>
      <c r="BQ30" s="168" t="str">
        <f aca="false">IF(AF30="","",IF(AF30="-","-",IF(UPPER(AF30)="AB","+",VLOOKUP(AF30,'විෂය තොරතුරු'!$P$24:$Q$28,2))))</f>
        <v/>
      </c>
      <c r="BR30" s="168" t="str">
        <f aca="false">IF(AG30="","",IF(AG30="-","-",IF(UPPER(AG30)="AB","+",VLOOKUP(AG30,'විෂය තොරතුරු'!$P$24:$Q$28,2))))</f>
        <v/>
      </c>
      <c r="BS30" s="168" t="str">
        <f aca="false">IF(AH30="","",IF(AH30="-","-",IF(UPPER(AH30)="AB","+",VLOOKUP(AH30,'විෂය තොරතුරු'!$P$24:$Q$28,2))))</f>
        <v/>
      </c>
      <c r="BT30" s="168" t="str">
        <f aca="false">IF(AI30="","",IF(AI30="-","-",IF(UPPER(AI30)="AB","+",VLOOKUP(AI30,'විෂය තොරතුරු'!$P$24:$Q$28,2))))</f>
        <v/>
      </c>
      <c r="BU30" s="168" t="str">
        <f aca="false">IF(AJ30="","",IF(AJ30="-","-",IF(UPPER(AJ30)="AB","+",VLOOKUP(AJ30,'විෂය තොරතුරු'!$P$24:$Q$28,2))))</f>
        <v/>
      </c>
      <c r="BV30" s="168" t="str">
        <f aca="false">IF(AK30="","",IF(AK30="-","-",IF(UPPER(AK30)="AB","+",VLOOKUP(AK30,'විෂය තොරතුරු'!$P$24:$Q$28,2))))</f>
        <v/>
      </c>
      <c r="BW30" s="169" t="str">
        <f aca="false">IF(AL30="","",IF(AL30="-","-",IF(UPPER(AL30)="AB","+",VLOOKUP(AL30,'විෂය තොරතුරු'!$P$24:$Q$28,2))))</f>
        <v/>
      </c>
      <c r="BX30" s="171" t="str">
        <f aca="false">IF($B30="","",COUNTIF($AP30:$BW30,"A"))</f>
        <v/>
      </c>
      <c r="BY30" s="168" t="str">
        <f aca="false">IF($B30="","",COUNTIF($AP30:$BW30,"B"))</f>
        <v/>
      </c>
      <c r="BZ30" s="168" t="str">
        <f aca="false">IF($B30="","",COUNTIF($AP30:$BW30,"C"))</f>
        <v/>
      </c>
      <c r="CA30" s="168" t="str">
        <f aca="false">IF($B30="","",COUNTIF($AP30:$BW30,"S"))</f>
        <v/>
      </c>
      <c r="CB30" s="169" t="str">
        <f aca="false">IF($B30="","",COUNTIF($AP30:$BW30,"W"))</f>
        <v/>
      </c>
      <c r="CC30" s="171" t="str">
        <f aca="false">IF(B30="","",SUM(BX30:CA30))</f>
        <v/>
      </c>
      <c r="CD30" s="169" t="str">
        <f aca="false">IF(B30="","",SUM(BX30:BZ30))</f>
        <v/>
      </c>
      <c r="CE30" s="172" t="str">
        <f aca="false">IF(B30="","",IF(AND(CC30&gt;=6,CD30&gt;=3,OR(E30&gt;=35,F30&gt;=35),L30&gt;=35),"6/3 සමත්",IF(AND(CC30&gt;=5,CD30&gt;=3,OR(E30&gt;=35,F30&gt;=35,L30&gt;=35)),"5/3 සමත්",IF(AND(CC30&gt;=4,CD30&gt;=1,OR(E30&gt;=20,F30&gt;=20,L30&gt;=20)),"සමත් කළ හැකි",IF(CB30=9,"W9","අසමත් ?")))))</f>
        <v/>
      </c>
      <c r="FK30" s="173" t="n">
        <v>16</v>
      </c>
      <c r="FL30" s="161" t="s">
        <v>60</v>
      </c>
      <c r="FM30" s="161"/>
      <c r="FN30" s="161" t="str">
        <f aca="false">IF(FM30="","-",(FM30/$M$95)*100)</f>
        <v>-</v>
      </c>
      <c r="FO30" s="165" t="n">
        <v>20</v>
      </c>
      <c r="FP30" s="165"/>
      <c r="FQ30" s="165" t="s">
        <v>18</v>
      </c>
      <c r="FR30" s="165" t="n">
        <v>51</v>
      </c>
      <c r="FS30" s="165"/>
      <c r="FT30" s="165"/>
      <c r="FU30" s="165" t="n">
        <v>9</v>
      </c>
      <c r="FV30" s="165" t="n">
        <v>10</v>
      </c>
      <c r="FW30" s="165" t="s">
        <v>18</v>
      </c>
      <c r="FX30" s="165" t="n">
        <v>17</v>
      </c>
      <c r="FY30" s="165" t="s">
        <v>18</v>
      </c>
      <c r="FZ30" s="165" t="s">
        <v>18</v>
      </c>
      <c r="GA30" s="165" t="n">
        <v>18</v>
      </c>
      <c r="GB30" s="165"/>
      <c r="GC30" s="165"/>
      <c r="GD30" s="165"/>
      <c r="GE30" s="165"/>
      <c r="GF30" s="165"/>
      <c r="GG30" s="165" t="n">
        <v>41</v>
      </c>
      <c r="GH30" s="165" t="s">
        <v>18</v>
      </c>
      <c r="GI30" s="165" t="s">
        <v>18</v>
      </c>
      <c r="GJ30" s="165"/>
      <c r="GK30" s="165"/>
      <c r="GL30" s="165" t="s">
        <v>18</v>
      </c>
      <c r="GM30" s="165"/>
      <c r="GN30" s="165"/>
      <c r="GO30" s="165" t="s">
        <v>18</v>
      </c>
      <c r="GP30" s="165" t="s">
        <v>18</v>
      </c>
      <c r="GQ30" s="165"/>
      <c r="GR30" s="165" t="s">
        <v>18</v>
      </c>
      <c r="GS30" s="165"/>
      <c r="GT30" s="165"/>
      <c r="GU30" s="165"/>
      <c r="GV30" s="174"/>
      <c r="GW30" s="167" t="n">
        <f aca="false">IF(FL30="","",SUM(FO30:GV30))</f>
        <v>166</v>
      </c>
      <c r="GX30" s="168" t="n">
        <f aca="false">IF(FL30="","",GW30/9)</f>
        <v>18.4444444444444</v>
      </c>
      <c r="GY30" s="169" t="n">
        <f aca="false">IF(FL30="","",IF(GW30=0,"-",RANK(GW30,$GW$15:$GW$64,0)))</f>
        <v>38</v>
      </c>
      <c r="GZ30" s="167" t="str">
        <f aca="false">IF(FO30="","",IF(FO30="-","-",IF(UPPER(FO30)="AB","+",VLOOKUP(FO30,'විෂය තොරතුරු'!$P$24:$Q$28,2))))</f>
        <v>W</v>
      </c>
      <c r="HA30" s="168" t="str">
        <f aca="false">IF(FP30="","",IF(FP30="-","-",IF(UPPER(FP30)="AB","+",VLOOKUP(FP30,'විෂය තොරතුරු'!$P$24:$Q$28,2))))</f>
        <v/>
      </c>
      <c r="HB30" s="168" t="str">
        <f aca="false">IF(FQ30="","",IF(FQ30="-","-",IF(UPPER(FQ30)="AB","+",VLOOKUP(FQ30,'විෂය තොරතුරු'!$P$24:$Q$28,2))))</f>
        <v>-</v>
      </c>
      <c r="HC30" s="168" t="str">
        <f aca="false">IF(FR30="","",IF(FR30="-","-",IF(UPPER(FR30)="AB","+",VLOOKUP(FR30,'විෂය තොරතුරු'!$P$24:$Q$28,2))))</f>
        <v>C</v>
      </c>
      <c r="HD30" s="168" t="str">
        <f aca="false">IF(FS30="","",IF(FS30="-","-",IF(UPPER(FS30)="AB","+",VLOOKUP(FS30,'විෂය තොරතුරු'!$P$24:$Q$28,2))))</f>
        <v/>
      </c>
      <c r="HE30" s="170" t="str">
        <f aca="false">IF(FT30="","",IF(FT30="-","-",IF(UPPER(FT30)="AB","+",VLOOKUP(FT30,'විෂය තොරතුරු'!$P$24:$Q$28,2))))</f>
        <v/>
      </c>
      <c r="HF30" s="171" t="str">
        <f aca="false">IF(FU30="","",IF(FU30="-","-",IF(UPPER(FU30)="AB","+",VLOOKUP(FU30,'විෂය තොරතුරු'!$P$24:$Q$28,2))))</f>
        <v>W</v>
      </c>
      <c r="HG30" s="168" t="str">
        <f aca="false">IF(FV30="","",IF(FV30="-","-",IF(UPPER(FV30)="AB","+",VLOOKUP(FV30,'විෂය තොරතුරු'!$P$24:$Q$28,2))))</f>
        <v>W</v>
      </c>
      <c r="HH30" s="168" t="str">
        <f aca="false">IF(FW30="","",IF(FW30="-","-",IF(UPPER(FW30)="AB","+",VLOOKUP(FW30,'විෂය තොරතුරු'!$P$24:$Q$28,2))))</f>
        <v>-</v>
      </c>
      <c r="HI30" s="169" t="str">
        <f aca="false">IF(FX30="","",IF(FX30="-","-",IF(UPPER(FX30)="AB","+",VLOOKUP(FX30,'විෂය තොරතුරු'!$P$24:$Q$28,2))))</f>
        <v>W</v>
      </c>
      <c r="HJ30" s="167" t="str">
        <f aca="false">IF(FY30="","",IF(FY30="-","-",IF(UPPER(FY30)="AB","+",VLOOKUP(FY30,'විෂය තොරතුරු'!$P$24:$Q$28,2))))</f>
        <v>-</v>
      </c>
      <c r="HK30" s="168" t="str">
        <f aca="false">IF(FZ30="","",IF(FZ30="-","-",IF(UPPER(FZ30)="AB","+",VLOOKUP(FZ30,'විෂය තොරතුරු'!$P$24:$Q$28,2))))</f>
        <v>-</v>
      </c>
      <c r="HL30" s="168" t="str">
        <f aca="false">IF(GA30="","",IF(GA30="-","-",IF(UPPER(GA30)="AB","+",VLOOKUP(GA30,'විෂය තොරතුරු'!$P$24:$Q$28,2))))</f>
        <v>W</v>
      </c>
      <c r="HM30" s="168" t="str">
        <f aca="false">IF(GB30="","",IF(GB30="-","-",IF(UPPER(GB30)="AB","+",VLOOKUP(GB30,'විෂය තොරතුරු'!$P$24:$Q$28,2))))</f>
        <v/>
      </c>
      <c r="HN30" s="168" t="str">
        <f aca="false">IF(GC30="","",IF(GC30="-","-",IF(UPPER(GC30)="AB","+",VLOOKUP(GC30,'විෂය තොරතුරු'!$P$24:$Q$28,2))))</f>
        <v/>
      </c>
      <c r="HO30" s="168" t="str">
        <f aca="false">IF(GD30="","",IF(GD30="-","-",IF(UPPER(GD30)="AB","+",VLOOKUP(GD30,'විෂය තොරතුරු'!$P$24:$Q$28,2))))</f>
        <v/>
      </c>
      <c r="HP30" s="168" t="str">
        <f aca="false">IF(GE30="","",IF(GE30="-","-",IF(UPPER(GE30)="AB","+",VLOOKUP(GE30,'විෂය තොරතුරු'!$P$24:$Q$28,2))))</f>
        <v/>
      </c>
      <c r="HQ30" s="170" t="str">
        <f aca="false">IF(GF30="","",IF(GF30="-","-",IF(UPPER(GF30)="AB","+",VLOOKUP(GF30,'විෂය තොරතුරු'!$P$24:$Q$28,2))))</f>
        <v/>
      </c>
      <c r="HR30" s="171" t="str">
        <f aca="false">IF(GG30="","",IF(GG30="-","-",IF(UPPER(GG30)="AB","+",VLOOKUP(GG30,'විෂය තොරතුරු'!$P$24:$Q$28,2))))</f>
        <v>S</v>
      </c>
      <c r="HS30" s="168" t="str">
        <f aca="false">IF(GH30="","",IF(GH30="-","-",IF(UPPER(GH30)="AB","+",VLOOKUP(GH30,'විෂය තොරතුරු'!$P$24:$Q$28,2))))</f>
        <v>-</v>
      </c>
      <c r="HT30" s="168" t="str">
        <f aca="false">IF(GI30="","",IF(GI30="-","-",IF(UPPER(GI30)="AB","+",VLOOKUP(GI30,'විෂය තොරතුරු'!$P$24:$Q$28,2))))</f>
        <v>-</v>
      </c>
      <c r="HU30" s="168" t="str">
        <f aca="false">IF(GJ30="","",IF(GJ30="-","-",IF(UPPER(GJ30)="AB","+",VLOOKUP(GJ30,'විෂය තොරතුරු'!$P$24:$Q$28,2))))</f>
        <v/>
      </c>
      <c r="HV30" s="168" t="str">
        <f aca="false">IF(GK30="","",IF(GK30="-","-",IF(UPPER(GK30)="AB","+",VLOOKUP(GK30,'විෂය තොරතුරු'!$P$24:$Q$28,2))))</f>
        <v/>
      </c>
      <c r="HW30" s="168" t="str">
        <f aca="false">IF(GL30="","",IF(GL30="-","-",IF(UPPER(GL30)="AB","+",VLOOKUP(GL30,'විෂය තොරතුරු'!$P$24:$Q$28,2))))</f>
        <v>-</v>
      </c>
      <c r="HX30" s="168" t="str">
        <f aca="false">IF(GM30="","",IF(GM30="-","-",IF(UPPER(GM30)="AB","+",VLOOKUP(GM30,'විෂය තොරතුරු'!$P$24:$Q$28,2))))</f>
        <v/>
      </c>
      <c r="HY30" s="169" t="str">
        <f aca="false">IF(GN30="","",IF(GN30="-","-",IF(UPPER(GN30)="AB","+",VLOOKUP(GN30,'විෂය තොරතුරු'!$P$24:$Q$28,2))))</f>
        <v/>
      </c>
      <c r="HZ30" s="171" t="str">
        <f aca="false">IF(GO30="","",IF(GO30="-","-",IF(UPPER(GO30)="AB","+",VLOOKUP(GO30,'විෂය තොරතුරු'!$P$24:$Q$28,2))))</f>
        <v>-</v>
      </c>
      <c r="IA30" s="168" t="str">
        <f aca="false">IF(GP30="","",IF(GP30="-","-",IF(UPPER(GP30)="AB","+",VLOOKUP(GP30,'විෂය තොරතුරු'!$P$24:$Q$28,2))))</f>
        <v>-</v>
      </c>
      <c r="IB30" s="168" t="str">
        <f aca="false">IF(GQ30="","",IF(GQ30="-","-",IF(UPPER(GQ30)="AB","+",VLOOKUP(GQ30,'විෂය තොරතුරු'!$P$24:$Q$28,2))))</f>
        <v/>
      </c>
      <c r="IC30" s="168" t="str">
        <f aca="false">IF(GR30="","",IF(GR30="-","-",IF(UPPER(GR30)="AB","+",VLOOKUP(GR30,'විෂය තොරතුරු'!$P$24:$Q$28,2))))</f>
        <v>-</v>
      </c>
      <c r="ID30" s="168" t="str">
        <f aca="false">IF(GS30="","",IF(GS30="-","-",IF(UPPER(GS30)="AB","+",VLOOKUP(GS30,'විෂය තොරතුරු'!$P$24:$Q$28,2))))</f>
        <v/>
      </c>
      <c r="IE30" s="168" t="str">
        <f aca="false">IF(GT30="","",IF(GT30="-","-",IF(UPPER(GT30)="AB","+",VLOOKUP(GT30,'විෂය තොරතුරු'!$P$24:$Q$28,2))))</f>
        <v/>
      </c>
      <c r="IF30" s="168" t="str">
        <f aca="false">IF(GU30="","",IF(GU30="-","-",IF(UPPER(GU30)="AB","+",VLOOKUP(GU30,'විෂය තොරතුරු'!$P$24:$Q$28,2))))</f>
        <v/>
      </c>
      <c r="IG30" s="169" t="str">
        <f aca="false">IF(GV30="","",IF(GV30="-","-",IF(UPPER(GV30)="AB","+",VLOOKUP(GV30,'විෂය තොරතුරු'!$P$24:$Q$28,2))))</f>
        <v/>
      </c>
      <c r="IH30" s="171" t="n">
        <f aca="false">IF($FL30="","",COUNTIF($GZ30:$IG30,"A"))</f>
        <v>0</v>
      </c>
      <c r="II30" s="171" t="n">
        <f aca="false">IF($FL30="","",COUNTIF($GZ30:$IG30,"B"))</f>
        <v>0</v>
      </c>
      <c r="IJ30" s="171" t="n">
        <f aca="false">IF($FL30="","",COUNTIF($GZ30:$IG30,"C"))</f>
        <v>1</v>
      </c>
      <c r="IK30" s="171" t="n">
        <f aca="false">IF($FL30="","",COUNTIF($GZ30:$IG30,"S"))</f>
        <v>1</v>
      </c>
      <c r="IL30" s="171" t="n">
        <f aca="false">IF($FL30="","",COUNTIF($GZ30:$IG30,"W"))</f>
        <v>5</v>
      </c>
      <c r="IM30" s="171" t="n">
        <f aca="false">IF(FL30="","",SUM(IH30:IK30))</f>
        <v>2</v>
      </c>
      <c r="IN30" s="169" t="n">
        <f aca="false">IF(FL30="","",SUM(IH30:IJ30))</f>
        <v>1</v>
      </c>
      <c r="IO30" s="172" t="str">
        <f aca="false">IF(FL30="","",IF(AND(IM30&gt;=6,IN30&gt;=3,OR(FO30&gt;=35,FP30&gt;=35),FV30&gt;=35),"6/3 සමත්",IF(AND(IM30&gt;=5,IN30&gt;=3,OR(FO30&gt;=35,FP30&gt;=35,FV30&gt;=35)),"5/3 සමත්",IF(AND(IM30&gt;=4,IN30&gt;=1,OR(FO30&gt;=20,FP30&gt;=20,FV30&gt;=20)),"සමත් කළ හැකි",IF(IL30=9,"W9","අසමත් ?")))))</f>
        <v>අසමත් ?</v>
      </c>
    </row>
    <row r="31" customFormat="false" ht="13.8" hidden="false" customHeight="false" outlineLevel="0" collapsed="false">
      <c r="A31" s="160" t="n">
        <v>17</v>
      </c>
      <c r="B31" s="161"/>
      <c r="C31" s="161"/>
      <c r="D31" s="162"/>
      <c r="E31" s="183"/>
      <c r="F31" s="181"/>
      <c r="G31" s="183"/>
      <c r="H31" s="180"/>
      <c r="I31" s="180"/>
      <c r="J31" s="181"/>
      <c r="K31" s="183"/>
      <c r="L31" s="180"/>
      <c r="M31" s="180"/>
      <c r="N31" s="181"/>
      <c r="O31" s="183"/>
      <c r="P31" s="180"/>
      <c r="Q31" s="180"/>
      <c r="R31" s="180"/>
      <c r="S31" s="180"/>
      <c r="T31" s="180"/>
      <c r="U31" s="180"/>
      <c r="V31" s="181"/>
      <c r="W31" s="183"/>
      <c r="X31" s="180"/>
      <c r="Y31" s="180"/>
      <c r="Z31" s="180"/>
      <c r="AA31" s="180"/>
      <c r="AB31" s="180"/>
      <c r="AC31" s="180"/>
      <c r="AD31" s="181"/>
      <c r="AE31" s="183"/>
      <c r="AF31" s="180"/>
      <c r="AG31" s="180"/>
      <c r="AH31" s="180"/>
      <c r="AI31" s="180"/>
      <c r="AJ31" s="180"/>
      <c r="AK31" s="180"/>
      <c r="AL31" s="166"/>
      <c r="AM31" s="167" t="str">
        <f aca="false">IF(B31="","",SUM(E31:AL31))</f>
        <v/>
      </c>
      <c r="AN31" s="168" t="str">
        <f aca="false">IF(B31="","",AM31/9)</f>
        <v/>
      </c>
      <c r="AO31" s="169" t="str">
        <f aca="false">IF(B31="","",IF(AM31=0,"-",RANK(AM31,$AM$15:$AM$64,0)))</f>
        <v/>
      </c>
      <c r="AP31" s="167" t="str">
        <f aca="false">IF(E31="","",IF(E31="-","-",IF(UPPER(E31)="AB","+",VLOOKUP(E31,'විෂය තොරතුරු'!$P$24:$Q$28,2))))</f>
        <v/>
      </c>
      <c r="AQ31" s="168" t="str">
        <f aca="false">IF(F31="","",IF(F31="-","-",IF(UPPER(F31)="AB","+",VLOOKUP(F31,'විෂය තොරතුරු'!$P$24:$Q$28,2))))</f>
        <v/>
      </c>
      <c r="AR31" s="168" t="str">
        <f aca="false">IF(G31="","",IF(G31="-","-",IF(UPPER(G31)="AB","+",VLOOKUP(G31,'විෂය තොරතුරු'!$P$24:$Q$28,2))))</f>
        <v/>
      </c>
      <c r="AS31" s="168" t="str">
        <f aca="false">IF(H31="","",IF(H31="-","-",IF(UPPER(H31)="AB","+",VLOOKUP(H31,'විෂය තොරතුරු'!$P$24:$Q$28,2))))</f>
        <v/>
      </c>
      <c r="AT31" s="168" t="str">
        <f aca="false">IF(I31="","",IF(I31="-","-",IF(UPPER(I31)="AB","+",VLOOKUP(I31,'විෂය තොරතුරු'!$P$24:$Q$28,2))))</f>
        <v/>
      </c>
      <c r="AU31" s="170" t="str">
        <f aca="false">IF(J31="","",IF(J31="-","-",IF(UPPER(J31)="AB","+",VLOOKUP(J31,'විෂය තොරතුරු'!$P$24:$Q$28,2))))</f>
        <v/>
      </c>
      <c r="AV31" s="171" t="str">
        <f aca="false">IF(K31="","",IF(K31="-","-",IF(UPPER(K31)="AB","+",VLOOKUP(K31,'විෂය තොරතුරු'!$P$24:$Q$28,2))))</f>
        <v/>
      </c>
      <c r="AW31" s="168" t="str">
        <f aca="false">IF(L31="","",IF(L31="-","-",IF(UPPER(L31)="AB","+",VLOOKUP(L31,'විෂය තොරතුරු'!$P$24:$Q$28,2))))</f>
        <v/>
      </c>
      <c r="AX31" s="168" t="str">
        <f aca="false">IF(M31="","",IF(M31="-","-",IF(UPPER(M31)="AB","+",VLOOKUP(M31,'විෂය තොරතුරු'!$P$24:$Q$28,2))))</f>
        <v/>
      </c>
      <c r="AY31" s="169" t="str">
        <f aca="false">IF(N31="","",IF(N31="-","-",IF(UPPER(N31)="AB","+",VLOOKUP(N31,'විෂය තොරතුරු'!$P$24:$Q$28,2))))</f>
        <v/>
      </c>
      <c r="AZ31" s="167" t="str">
        <f aca="false">IF(O31="","",IF(O31="-","-",IF(UPPER(O31)="AB","+",VLOOKUP(O31,'විෂය තොරතුරු'!$P$24:$Q$28,2))))</f>
        <v/>
      </c>
      <c r="BA31" s="168" t="str">
        <f aca="false">IF(P31="","",IF(P31="-","-",IF(UPPER(P31)="AB","+",VLOOKUP(P31,'විෂය තොරතුරු'!$P$24:$Q$28,2))))</f>
        <v/>
      </c>
      <c r="BB31" s="168" t="str">
        <f aca="false">IF(Q31="","",IF(Q31="-","-",IF(UPPER(Q31)="AB","+",VLOOKUP(Q31,'විෂය තොරතුරු'!$P$24:$Q$28,2))))</f>
        <v/>
      </c>
      <c r="BC31" s="168" t="str">
        <f aca="false">IF(R31="","",IF(R31="-","-",IF(UPPER(R31)="AB","+",VLOOKUP(R31,'විෂය තොරතුරු'!$P$24:$Q$28,2))))</f>
        <v/>
      </c>
      <c r="BD31" s="168" t="str">
        <f aca="false">IF(S31="","",IF(S31="-","-",IF(UPPER(S31)="AB","+",VLOOKUP(S31,'විෂය තොරතුරු'!$P$24:$Q$28,2))))</f>
        <v/>
      </c>
      <c r="BE31" s="168" t="str">
        <f aca="false">IF(T31="","",IF(T31="-","-",IF(UPPER(T31)="AB","+",VLOOKUP(T31,'විෂය තොරතුරු'!$P$24:$Q$28,2))))</f>
        <v/>
      </c>
      <c r="BF31" s="168" t="str">
        <f aca="false">IF(U31="","",IF(U31="-","-",IF(UPPER(U31)="AB","+",VLOOKUP(U31,'විෂය තොරතුරු'!$P$24:$Q$28,2))))</f>
        <v/>
      </c>
      <c r="BG31" s="170" t="str">
        <f aca="false">IF(V31="","",IF(V31="-","-",IF(UPPER(V31)="AB","+",VLOOKUP(V31,'විෂය තොරතුරු'!$P$24:$Q$28,2))))</f>
        <v/>
      </c>
      <c r="BH31" s="171" t="str">
        <f aca="false">IF(W31="","",IF(W31="-","-",IF(UPPER(W31)="AB","+",VLOOKUP(W31,'විෂය තොරතුරු'!$P$24:$Q$28,2))))</f>
        <v/>
      </c>
      <c r="BI31" s="168" t="str">
        <f aca="false">IF(X31="","",IF(X31="-","-",IF(UPPER(X31)="AB","+",VLOOKUP(X31,'විෂය තොරතුරු'!$P$24:$Q$28,2))))</f>
        <v/>
      </c>
      <c r="BJ31" s="168" t="str">
        <f aca="false">IF(Y31="","",IF(Y31="-","-",IF(UPPER(Y31)="AB","+",VLOOKUP(Y31,'විෂය තොරතුරු'!$P$24:$Q$28,2))))</f>
        <v/>
      </c>
      <c r="BK31" s="168" t="str">
        <f aca="false">IF(Z31="","",IF(Z31="-","-",IF(UPPER(Z31)="AB","+",VLOOKUP(Z31,'විෂය තොරතුරු'!$P$24:$Q$28,2))))</f>
        <v/>
      </c>
      <c r="BL31" s="168" t="str">
        <f aca="false">IF(AA31="","",IF(AA31="-","-",IF(UPPER(AA31)="AB","+",VLOOKUP(AA31,'විෂය තොරතුරු'!$P$24:$Q$28,2))))</f>
        <v/>
      </c>
      <c r="BM31" s="168" t="str">
        <f aca="false">IF(AB31="","",IF(AB31="-","-",IF(UPPER(AB31)="AB","+",VLOOKUP(AB31,'විෂය තොරතුරු'!$P$24:$Q$28,2))))</f>
        <v/>
      </c>
      <c r="BN31" s="168" t="str">
        <f aca="false">IF(AC31="","",IF(AC31="-","-",IF(UPPER(AC31)="AB","+",VLOOKUP(AC31,'විෂය තොරතුරු'!$P$24:$Q$28,2))))</f>
        <v/>
      </c>
      <c r="BO31" s="169" t="str">
        <f aca="false">IF(AD31="","",IF(AD31="-","-",IF(UPPER(AD31)="AB","+",VLOOKUP(AD31,'විෂය තොරතුරු'!$P$24:$Q$28,2))))</f>
        <v/>
      </c>
      <c r="BP31" s="171" t="str">
        <f aca="false">IF(AE31="","",IF(AE31="-","-",IF(UPPER(AE31)="AB","+",VLOOKUP(AE31,'විෂය තොරතුරු'!$P$24:$Q$28,2))))</f>
        <v/>
      </c>
      <c r="BQ31" s="168" t="str">
        <f aca="false">IF(AF31="","",IF(AF31="-","-",IF(UPPER(AF31)="AB","+",VLOOKUP(AF31,'විෂය තොරතුරු'!$P$24:$Q$28,2))))</f>
        <v/>
      </c>
      <c r="BR31" s="168" t="str">
        <f aca="false">IF(AG31="","",IF(AG31="-","-",IF(UPPER(AG31)="AB","+",VLOOKUP(AG31,'විෂය තොරතුරු'!$P$24:$Q$28,2))))</f>
        <v/>
      </c>
      <c r="BS31" s="168" t="str">
        <f aca="false">IF(AH31="","",IF(AH31="-","-",IF(UPPER(AH31)="AB","+",VLOOKUP(AH31,'විෂය තොරතුරු'!$P$24:$Q$28,2))))</f>
        <v/>
      </c>
      <c r="BT31" s="168" t="str">
        <f aca="false">IF(AI31="","",IF(AI31="-","-",IF(UPPER(AI31)="AB","+",VLOOKUP(AI31,'විෂය තොරතුරු'!$P$24:$Q$28,2))))</f>
        <v/>
      </c>
      <c r="BU31" s="168" t="str">
        <f aca="false">IF(AJ31="","",IF(AJ31="-","-",IF(UPPER(AJ31)="AB","+",VLOOKUP(AJ31,'විෂය තොරතුරු'!$P$24:$Q$28,2))))</f>
        <v/>
      </c>
      <c r="BV31" s="168" t="str">
        <f aca="false">IF(AK31="","",IF(AK31="-","-",IF(UPPER(AK31)="AB","+",VLOOKUP(AK31,'විෂය තොරතුරු'!$P$24:$Q$28,2))))</f>
        <v/>
      </c>
      <c r="BW31" s="169" t="str">
        <f aca="false">IF(AL31="","",IF(AL31="-","-",IF(UPPER(AL31)="AB","+",VLOOKUP(AL31,'විෂය තොරතුරු'!$P$24:$Q$28,2))))</f>
        <v/>
      </c>
      <c r="BX31" s="171" t="str">
        <f aca="false">IF($B31="","",COUNTIF($AP31:$BW31,"A"))</f>
        <v/>
      </c>
      <c r="BY31" s="168" t="str">
        <f aca="false">IF($B31="","",COUNTIF($AP31:$BW31,"B"))</f>
        <v/>
      </c>
      <c r="BZ31" s="168" t="str">
        <f aca="false">IF($B31="","",COUNTIF($AP31:$BW31,"C"))</f>
        <v/>
      </c>
      <c r="CA31" s="168" t="str">
        <f aca="false">IF($B31="","",COUNTIF($AP31:$BW31,"S"))</f>
        <v/>
      </c>
      <c r="CB31" s="169" t="str">
        <f aca="false">IF($B31="","",COUNTIF($AP31:$BW31,"W"))</f>
        <v/>
      </c>
      <c r="CC31" s="171" t="str">
        <f aca="false">IF(B31="","",SUM(BX31:CA31))</f>
        <v/>
      </c>
      <c r="CD31" s="169" t="str">
        <f aca="false">IF(B31="","",SUM(BX31:BZ31))</f>
        <v/>
      </c>
      <c r="CE31" s="172" t="str">
        <f aca="false">IF(B31="","",IF(AND(CC31&gt;=6,CD31&gt;=3,OR(E31&gt;=35,F31&gt;=35),L31&gt;=35),"6/3 සමත්",IF(AND(CC31&gt;=5,CD31&gt;=3,OR(E31&gt;=35,F31&gt;=35,L31&gt;=35)),"5/3 සමත්",IF(AND(CC31&gt;=4,CD31&gt;=1,OR(E31&gt;=20,F31&gt;=20,L31&gt;=20)),"සමත් කළ හැකි",IF(CB31=9,"W9","අසමත් ?")))))</f>
        <v/>
      </c>
      <c r="FK31" s="173" t="n">
        <v>17</v>
      </c>
      <c r="FL31" s="161" t="s">
        <v>61</v>
      </c>
      <c r="FM31" s="161"/>
      <c r="FN31" s="161" t="str">
        <f aca="false">IF(FM31="","-",(FM31/$M$95)*100)</f>
        <v>-</v>
      </c>
      <c r="FO31" s="165" t="n">
        <v>46</v>
      </c>
      <c r="FP31" s="165"/>
      <c r="FQ31" s="165" t="s">
        <v>18</v>
      </c>
      <c r="FR31" s="165" t="n">
        <v>60</v>
      </c>
      <c r="FS31" s="165"/>
      <c r="FT31" s="165"/>
      <c r="FU31" s="165" t="n">
        <v>13</v>
      </c>
      <c r="FV31" s="165" t="n">
        <v>32</v>
      </c>
      <c r="FW31" s="165" t="n">
        <v>29</v>
      </c>
      <c r="FX31" s="165" t="n">
        <v>26</v>
      </c>
      <c r="FY31" s="165" t="n">
        <v>60</v>
      </c>
      <c r="FZ31" s="165" t="s">
        <v>18</v>
      </c>
      <c r="GA31" s="165"/>
      <c r="GB31" s="165"/>
      <c r="GC31" s="165"/>
      <c r="GD31" s="165"/>
      <c r="GE31" s="165"/>
      <c r="GF31" s="165"/>
      <c r="GG31" s="165" t="s">
        <v>18</v>
      </c>
      <c r="GH31" s="165" t="n">
        <v>71</v>
      </c>
      <c r="GI31" s="165" t="s">
        <v>18</v>
      </c>
      <c r="GJ31" s="165"/>
      <c r="GK31" s="165"/>
      <c r="GL31" s="165" t="s">
        <v>18</v>
      </c>
      <c r="GM31" s="165"/>
      <c r="GN31" s="165"/>
      <c r="GO31" s="165" t="s">
        <v>18</v>
      </c>
      <c r="GP31" s="165" t="s">
        <v>18</v>
      </c>
      <c r="GQ31" s="165"/>
      <c r="GR31" s="165" t="n">
        <v>45</v>
      </c>
      <c r="GS31" s="165"/>
      <c r="GT31" s="165"/>
      <c r="GU31" s="165"/>
      <c r="GV31" s="174"/>
      <c r="GW31" s="167" t="n">
        <f aca="false">IF(FL31="","",SUM(FO31:GV31))</f>
        <v>382</v>
      </c>
      <c r="GX31" s="168" t="n">
        <f aca="false">IF(FL31="","",GW31/9)</f>
        <v>42.4444444444444</v>
      </c>
      <c r="GY31" s="169" t="n">
        <f aca="false">IF(FL31="","",IF(GW31=0,"-",RANK(GW31,$GW$15:$GW$64,0)))</f>
        <v>12</v>
      </c>
      <c r="GZ31" s="167" t="str">
        <f aca="false">IF(FO31="","",IF(FO31="-","-",IF(UPPER(FO31)="AB","+",VLOOKUP(FO31,'විෂය තොරතුරු'!$P$24:$Q$28,2))))</f>
        <v>S</v>
      </c>
      <c r="HA31" s="168" t="str">
        <f aca="false">IF(FP31="","",IF(FP31="-","-",IF(UPPER(FP31)="AB","+",VLOOKUP(FP31,'විෂය තොරතුරු'!$P$24:$Q$28,2))))</f>
        <v/>
      </c>
      <c r="HB31" s="168" t="str">
        <f aca="false">IF(FQ31="","",IF(FQ31="-","-",IF(UPPER(FQ31)="AB","+",VLOOKUP(FQ31,'විෂය තොරතුරු'!$P$24:$Q$28,2))))</f>
        <v>-</v>
      </c>
      <c r="HC31" s="168" t="str">
        <f aca="false">IF(FR31="","",IF(FR31="-","-",IF(UPPER(FR31)="AB","+",VLOOKUP(FR31,'විෂය තොරතුරු'!$P$24:$Q$28,2))))</f>
        <v>C</v>
      </c>
      <c r="HD31" s="168" t="str">
        <f aca="false">IF(FS31="","",IF(FS31="-","-",IF(UPPER(FS31)="AB","+",VLOOKUP(FS31,'විෂය තොරතුරු'!$P$24:$Q$28,2))))</f>
        <v/>
      </c>
      <c r="HE31" s="170" t="str">
        <f aca="false">IF(FT31="","",IF(FT31="-","-",IF(UPPER(FT31)="AB","+",VLOOKUP(FT31,'විෂය තොරතුරු'!$P$24:$Q$28,2))))</f>
        <v/>
      </c>
      <c r="HF31" s="171" t="str">
        <f aca="false">IF(FU31="","",IF(FU31="-","-",IF(UPPER(FU31)="AB","+",VLOOKUP(FU31,'විෂය තොරතුරු'!$P$24:$Q$28,2))))</f>
        <v>W</v>
      </c>
      <c r="HG31" s="168" t="str">
        <f aca="false">IF(FV31="","",IF(FV31="-","-",IF(UPPER(FV31)="AB","+",VLOOKUP(FV31,'විෂය තොරතුරු'!$P$24:$Q$28,2))))</f>
        <v>W</v>
      </c>
      <c r="HH31" s="168" t="str">
        <f aca="false">IF(FW31="","",IF(FW31="-","-",IF(UPPER(FW31)="AB","+",VLOOKUP(FW31,'විෂය තොරතුරු'!$P$24:$Q$28,2))))</f>
        <v>W</v>
      </c>
      <c r="HI31" s="169" t="str">
        <f aca="false">IF(FX31="","",IF(FX31="-","-",IF(UPPER(FX31)="AB","+",VLOOKUP(FX31,'විෂය තොරතුරු'!$P$24:$Q$28,2))))</f>
        <v>W</v>
      </c>
      <c r="HJ31" s="167" t="str">
        <f aca="false">IF(FY31="","",IF(FY31="-","-",IF(UPPER(FY31)="AB","+",VLOOKUP(FY31,'විෂය තොරතුරු'!$P$24:$Q$28,2))))</f>
        <v>C</v>
      </c>
      <c r="HK31" s="168" t="str">
        <f aca="false">IF(FZ31="","",IF(FZ31="-","-",IF(UPPER(FZ31)="AB","+",VLOOKUP(FZ31,'විෂය තොරතුරු'!$P$24:$Q$28,2))))</f>
        <v>-</v>
      </c>
      <c r="HL31" s="168" t="str">
        <f aca="false">IF(GA31="","",IF(GA31="-","-",IF(UPPER(GA31)="AB","+",VLOOKUP(GA31,'විෂය තොරතුරු'!$P$24:$Q$28,2))))</f>
        <v/>
      </c>
      <c r="HM31" s="168" t="str">
        <f aca="false">IF(GB31="","",IF(GB31="-","-",IF(UPPER(GB31)="AB","+",VLOOKUP(GB31,'විෂය තොරතුරු'!$P$24:$Q$28,2))))</f>
        <v/>
      </c>
      <c r="HN31" s="168" t="str">
        <f aca="false">IF(GC31="","",IF(GC31="-","-",IF(UPPER(GC31)="AB","+",VLOOKUP(GC31,'විෂය තොරතුරු'!$P$24:$Q$28,2))))</f>
        <v/>
      </c>
      <c r="HO31" s="168" t="str">
        <f aca="false">IF(GD31="","",IF(GD31="-","-",IF(UPPER(GD31)="AB","+",VLOOKUP(GD31,'විෂය තොරතුරු'!$P$24:$Q$28,2))))</f>
        <v/>
      </c>
      <c r="HP31" s="168" t="str">
        <f aca="false">IF(GE31="","",IF(GE31="-","-",IF(UPPER(GE31)="AB","+",VLOOKUP(GE31,'විෂය තොරතුරු'!$P$24:$Q$28,2))))</f>
        <v/>
      </c>
      <c r="HQ31" s="170" t="str">
        <f aca="false">IF(GF31="","",IF(GF31="-","-",IF(UPPER(GF31)="AB","+",VLOOKUP(GF31,'විෂය තොරතුරු'!$P$24:$Q$28,2))))</f>
        <v/>
      </c>
      <c r="HR31" s="171" t="str">
        <f aca="false">IF(GG31="","",IF(GG31="-","-",IF(UPPER(GG31)="AB","+",VLOOKUP(GG31,'විෂය තොරතුරු'!$P$24:$Q$28,2))))</f>
        <v>-</v>
      </c>
      <c r="HS31" s="168" t="str">
        <f aca="false">IF(GH31="","",IF(GH31="-","-",IF(UPPER(GH31)="AB","+",VLOOKUP(GH31,'විෂය තොරතුරු'!$P$24:$Q$28,2))))</f>
        <v>B</v>
      </c>
      <c r="HT31" s="168" t="str">
        <f aca="false">IF(GI31="","",IF(GI31="-","-",IF(UPPER(GI31)="AB","+",VLOOKUP(GI31,'විෂය තොරතුරු'!$P$24:$Q$28,2))))</f>
        <v>-</v>
      </c>
      <c r="HU31" s="168" t="str">
        <f aca="false">IF(GJ31="","",IF(GJ31="-","-",IF(UPPER(GJ31)="AB","+",VLOOKUP(GJ31,'විෂය තොරතුරු'!$P$24:$Q$28,2))))</f>
        <v/>
      </c>
      <c r="HV31" s="168" t="str">
        <f aca="false">IF(GK31="","",IF(GK31="-","-",IF(UPPER(GK31)="AB","+",VLOOKUP(GK31,'විෂය තොරතුරු'!$P$24:$Q$28,2))))</f>
        <v/>
      </c>
      <c r="HW31" s="168" t="str">
        <f aca="false">IF(GL31="","",IF(GL31="-","-",IF(UPPER(GL31)="AB","+",VLOOKUP(GL31,'විෂය තොරතුරු'!$P$24:$Q$28,2))))</f>
        <v>-</v>
      </c>
      <c r="HX31" s="168" t="str">
        <f aca="false">IF(GM31="","",IF(GM31="-","-",IF(UPPER(GM31)="AB","+",VLOOKUP(GM31,'විෂය තොරතුරු'!$P$24:$Q$28,2))))</f>
        <v/>
      </c>
      <c r="HY31" s="169" t="str">
        <f aca="false">IF(GN31="","",IF(GN31="-","-",IF(UPPER(GN31)="AB","+",VLOOKUP(GN31,'විෂය තොරතුරු'!$P$24:$Q$28,2))))</f>
        <v/>
      </c>
      <c r="HZ31" s="171" t="str">
        <f aca="false">IF(GO31="","",IF(GO31="-","-",IF(UPPER(GO31)="AB","+",VLOOKUP(GO31,'විෂය තොරතුරු'!$P$24:$Q$28,2))))</f>
        <v>-</v>
      </c>
      <c r="IA31" s="168" t="str">
        <f aca="false">IF(GP31="","",IF(GP31="-","-",IF(UPPER(GP31)="AB","+",VLOOKUP(GP31,'විෂය තොරතුරු'!$P$24:$Q$28,2))))</f>
        <v>-</v>
      </c>
      <c r="IB31" s="168" t="str">
        <f aca="false">IF(GQ31="","",IF(GQ31="-","-",IF(UPPER(GQ31)="AB","+",VLOOKUP(GQ31,'විෂය තොරතුරු'!$P$24:$Q$28,2))))</f>
        <v/>
      </c>
      <c r="IC31" s="168" t="str">
        <f aca="false">IF(GR31="","",IF(GR31="-","-",IF(UPPER(GR31)="AB","+",VLOOKUP(GR31,'විෂය තොරතුරු'!$P$24:$Q$28,2))))</f>
        <v>S</v>
      </c>
      <c r="ID31" s="168" t="str">
        <f aca="false">IF(GS31="","",IF(GS31="-","-",IF(UPPER(GS31)="AB","+",VLOOKUP(GS31,'විෂය තොරතුරු'!$P$24:$Q$28,2))))</f>
        <v/>
      </c>
      <c r="IE31" s="168" t="str">
        <f aca="false">IF(GT31="","",IF(GT31="-","-",IF(UPPER(GT31)="AB","+",VLOOKUP(GT31,'විෂය තොරතුරු'!$P$24:$Q$28,2))))</f>
        <v/>
      </c>
      <c r="IF31" s="168" t="str">
        <f aca="false">IF(GU31="","",IF(GU31="-","-",IF(UPPER(GU31)="AB","+",VLOOKUP(GU31,'විෂය තොරතුරු'!$P$24:$Q$28,2))))</f>
        <v/>
      </c>
      <c r="IG31" s="169" t="str">
        <f aca="false">IF(GV31="","",IF(GV31="-","-",IF(UPPER(GV31)="AB","+",VLOOKUP(GV31,'විෂය තොරතුරු'!$P$24:$Q$28,2))))</f>
        <v/>
      </c>
      <c r="IH31" s="171" t="n">
        <f aca="false">IF($FL31="","",COUNTIF($GZ31:$IG31,"A"))</f>
        <v>0</v>
      </c>
      <c r="II31" s="171" t="n">
        <f aca="false">IF($FL31="","",COUNTIF($GZ31:$IG31,"B"))</f>
        <v>1</v>
      </c>
      <c r="IJ31" s="171" t="n">
        <f aca="false">IF($FL31="","",COUNTIF($GZ31:$IG31,"C"))</f>
        <v>2</v>
      </c>
      <c r="IK31" s="171" t="n">
        <f aca="false">IF($FL31="","",COUNTIF($GZ31:$IG31,"S"))</f>
        <v>2</v>
      </c>
      <c r="IL31" s="171" t="n">
        <f aca="false">IF($FL31="","",COUNTIF($GZ31:$IG31,"W"))</f>
        <v>4</v>
      </c>
      <c r="IM31" s="171" t="n">
        <f aca="false">IF(FL31="","",SUM(IH31:IK31))</f>
        <v>5</v>
      </c>
      <c r="IN31" s="169" t="n">
        <f aca="false">IF(FL31="","",SUM(IH31:IJ31))</f>
        <v>3</v>
      </c>
      <c r="IO31" s="172" t="str">
        <f aca="false">IF(FL31="","",IF(AND(IM31&gt;=6,IN31&gt;=3,OR(FO31&gt;=35,FP31&gt;=35),FV31&gt;=35),"6/3 සමත්",IF(AND(IM31&gt;=5,IN31&gt;=3,OR(FO31&gt;=35,FP31&gt;=35,FV31&gt;=35)),"5/3 සමත්",IF(AND(IM31&gt;=4,IN31&gt;=1,OR(FO31&gt;=20,FP31&gt;=20,FV31&gt;=20)),"සමත් කළ හැකි",IF(IL31=9,"W9","අසමත් ?")))))</f>
        <v>5/3 සමත්</v>
      </c>
    </row>
    <row r="32" customFormat="false" ht="13.8" hidden="false" customHeight="false" outlineLevel="0" collapsed="false">
      <c r="A32" s="160" t="n">
        <v>18</v>
      </c>
      <c r="B32" s="161"/>
      <c r="C32" s="161"/>
      <c r="D32" s="162"/>
      <c r="E32" s="183"/>
      <c r="F32" s="181"/>
      <c r="G32" s="183"/>
      <c r="H32" s="180"/>
      <c r="I32" s="180"/>
      <c r="J32" s="181"/>
      <c r="K32" s="183"/>
      <c r="L32" s="180"/>
      <c r="M32" s="180"/>
      <c r="N32" s="181"/>
      <c r="O32" s="183"/>
      <c r="P32" s="180"/>
      <c r="Q32" s="180"/>
      <c r="R32" s="180"/>
      <c r="S32" s="180"/>
      <c r="T32" s="180"/>
      <c r="U32" s="180"/>
      <c r="V32" s="181"/>
      <c r="W32" s="183"/>
      <c r="X32" s="180"/>
      <c r="Y32" s="180"/>
      <c r="Z32" s="180"/>
      <c r="AA32" s="180"/>
      <c r="AB32" s="180"/>
      <c r="AC32" s="180"/>
      <c r="AD32" s="181"/>
      <c r="AE32" s="183"/>
      <c r="AF32" s="180"/>
      <c r="AG32" s="180"/>
      <c r="AH32" s="180"/>
      <c r="AI32" s="180"/>
      <c r="AJ32" s="180"/>
      <c r="AK32" s="180"/>
      <c r="AL32" s="166"/>
      <c r="AM32" s="167" t="str">
        <f aca="false">IF(B32="","",SUM(E32:AL32))</f>
        <v/>
      </c>
      <c r="AN32" s="168" t="str">
        <f aca="false">IF(B32="","",AM32/9)</f>
        <v/>
      </c>
      <c r="AO32" s="169" t="str">
        <f aca="false">IF(B32="","",IF(AM32=0,"-",RANK(AM32,$AM$15:$AM$64,0)))</f>
        <v/>
      </c>
      <c r="AP32" s="167" t="str">
        <f aca="false">IF(E32="","",IF(E32="-","-",IF(UPPER(E32)="AB","+",VLOOKUP(E32,'විෂය තොරතුරු'!$P$24:$Q$28,2))))</f>
        <v/>
      </c>
      <c r="AQ32" s="168" t="str">
        <f aca="false">IF(F32="","",IF(F32="-","-",IF(UPPER(F32)="AB","+",VLOOKUP(F32,'විෂය තොරතුරු'!$P$24:$Q$28,2))))</f>
        <v/>
      </c>
      <c r="AR32" s="168" t="str">
        <f aca="false">IF(G32="","",IF(G32="-","-",IF(UPPER(G32)="AB","+",VLOOKUP(G32,'විෂය තොරතුරු'!$P$24:$Q$28,2))))</f>
        <v/>
      </c>
      <c r="AS32" s="168" t="str">
        <f aca="false">IF(H32="","",IF(H32="-","-",IF(UPPER(H32)="AB","+",VLOOKUP(H32,'විෂය තොරතුරු'!$P$24:$Q$28,2))))</f>
        <v/>
      </c>
      <c r="AT32" s="168" t="str">
        <f aca="false">IF(I32="","",IF(I32="-","-",IF(UPPER(I32)="AB","+",VLOOKUP(I32,'විෂය තොරතුරු'!$P$24:$Q$28,2))))</f>
        <v/>
      </c>
      <c r="AU32" s="170" t="str">
        <f aca="false">IF(J32="","",IF(J32="-","-",IF(UPPER(J32)="AB","+",VLOOKUP(J32,'විෂය තොරතුරු'!$P$24:$Q$28,2))))</f>
        <v/>
      </c>
      <c r="AV32" s="171" t="str">
        <f aca="false">IF(K32="","",IF(K32="-","-",IF(UPPER(K32)="AB","+",VLOOKUP(K32,'විෂය තොරතුරු'!$P$24:$Q$28,2))))</f>
        <v/>
      </c>
      <c r="AW32" s="168" t="str">
        <f aca="false">IF(L32="","",IF(L32="-","-",IF(UPPER(L32)="AB","+",VLOOKUP(L32,'විෂය තොරතුරු'!$P$24:$Q$28,2))))</f>
        <v/>
      </c>
      <c r="AX32" s="168" t="str">
        <f aca="false">IF(M32="","",IF(M32="-","-",IF(UPPER(M32)="AB","+",VLOOKUP(M32,'විෂය තොරතුරු'!$P$24:$Q$28,2))))</f>
        <v/>
      </c>
      <c r="AY32" s="169" t="str">
        <f aca="false">IF(N32="","",IF(N32="-","-",IF(UPPER(N32)="AB","+",VLOOKUP(N32,'විෂය තොරතුරු'!$P$24:$Q$28,2))))</f>
        <v/>
      </c>
      <c r="AZ32" s="167" t="str">
        <f aca="false">IF(O32="","",IF(O32="-","-",IF(UPPER(O32)="AB","+",VLOOKUP(O32,'විෂය තොරතුරු'!$P$24:$Q$28,2))))</f>
        <v/>
      </c>
      <c r="BA32" s="168" t="str">
        <f aca="false">IF(P32="","",IF(P32="-","-",IF(UPPER(P32)="AB","+",VLOOKUP(P32,'විෂය තොරතුරු'!$P$24:$Q$28,2))))</f>
        <v/>
      </c>
      <c r="BB32" s="168" t="str">
        <f aca="false">IF(Q32="","",IF(Q32="-","-",IF(UPPER(Q32)="AB","+",VLOOKUP(Q32,'විෂය තොරතුරු'!$P$24:$Q$28,2))))</f>
        <v/>
      </c>
      <c r="BC32" s="168" t="str">
        <f aca="false">IF(R32="","",IF(R32="-","-",IF(UPPER(R32)="AB","+",VLOOKUP(R32,'විෂය තොරතුරු'!$P$24:$Q$28,2))))</f>
        <v/>
      </c>
      <c r="BD32" s="168" t="str">
        <f aca="false">IF(S32="","",IF(S32="-","-",IF(UPPER(S32)="AB","+",VLOOKUP(S32,'විෂය තොරතුරු'!$P$24:$Q$28,2))))</f>
        <v/>
      </c>
      <c r="BE32" s="168" t="str">
        <f aca="false">IF(T32="","",IF(T32="-","-",IF(UPPER(T32)="AB","+",VLOOKUP(T32,'විෂය තොරතුරු'!$P$24:$Q$28,2))))</f>
        <v/>
      </c>
      <c r="BF32" s="168" t="str">
        <f aca="false">IF(U32="","",IF(U32="-","-",IF(UPPER(U32)="AB","+",VLOOKUP(U32,'විෂය තොරතුරු'!$P$24:$Q$28,2))))</f>
        <v/>
      </c>
      <c r="BG32" s="170" t="str">
        <f aca="false">IF(V32="","",IF(V32="-","-",IF(UPPER(V32)="AB","+",VLOOKUP(V32,'විෂය තොරතුරු'!$P$24:$Q$28,2))))</f>
        <v/>
      </c>
      <c r="BH32" s="171" t="str">
        <f aca="false">IF(W32="","",IF(W32="-","-",IF(UPPER(W32)="AB","+",VLOOKUP(W32,'විෂය තොරතුරු'!$P$24:$Q$28,2))))</f>
        <v/>
      </c>
      <c r="BI32" s="168" t="str">
        <f aca="false">IF(X32="","",IF(X32="-","-",IF(UPPER(X32)="AB","+",VLOOKUP(X32,'විෂය තොරතුරු'!$P$24:$Q$28,2))))</f>
        <v/>
      </c>
      <c r="BJ32" s="168" t="str">
        <f aca="false">IF(Y32="","",IF(Y32="-","-",IF(UPPER(Y32)="AB","+",VLOOKUP(Y32,'විෂය තොරතුරු'!$P$24:$Q$28,2))))</f>
        <v/>
      </c>
      <c r="BK32" s="168" t="str">
        <f aca="false">IF(Z32="","",IF(Z32="-","-",IF(UPPER(Z32)="AB","+",VLOOKUP(Z32,'විෂය තොරතුරු'!$P$24:$Q$28,2))))</f>
        <v/>
      </c>
      <c r="BL32" s="168" t="str">
        <f aca="false">IF(AA32="","",IF(AA32="-","-",IF(UPPER(AA32)="AB","+",VLOOKUP(AA32,'විෂය තොරතුරු'!$P$24:$Q$28,2))))</f>
        <v/>
      </c>
      <c r="BM32" s="168" t="str">
        <f aca="false">IF(AB32="","",IF(AB32="-","-",IF(UPPER(AB32)="AB","+",VLOOKUP(AB32,'විෂය තොරතුරු'!$P$24:$Q$28,2))))</f>
        <v/>
      </c>
      <c r="BN32" s="168" t="str">
        <f aca="false">IF(AC32="","",IF(AC32="-","-",IF(UPPER(AC32)="AB","+",VLOOKUP(AC32,'විෂය තොරතුරු'!$P$24:$Q$28,2))))</f>
        <v/>
      </c>
      <c r="BO32" s="169" t="str">
        <f aca="false">IF(AD32="","",IF(AD32="-","-",IF(UPPER(AD32)="AB","+",VLOOKUP(AD32,'විෂය තොරතුරු'!$P$24:$Q$28,2))))</f>
        <v/>
      </c>
      <c r="BP32" s="171" t="str">
        <f aca="false">IF(AE32="","",IF(AE32="-","-",IF(UPPER(AE32)="AB","+",VLOOKUP(AE32,'විෂය තොරතුරු'!$P$24:$Q$28,2))))</f>
        <v/>
      </c>
      <c r="BQ32" s="168" t="str">
        <f aca="false">IF(AF32="","",IF(AF32="-","-",IF(UPPER(AF32)="AB","+",VLOOKUP(AF32,'විෂය තොරතුරු'!$P$24:$Q$28,2))))</f>
        <v/>
      </c>
      <c r="BR32" s="168" t="str">
        <f aca="false">IF(AG32="","",IF(AG32="-","-",IF(UPPER(AG32)="AB","+",VLOOKUP(AG32,'විෂය තොරතුරු'!$P$24:$Q$28,2))))</f>
        <v/>
      </c>
      <c r="BS32" s="168" t="str">
        <f aca="false">IF(AH32="","",IF(AH32="-","-",IF(UPPER(AH32)="AB","+",VLOOKUP(AH32,'විෂය තොරතුරු'!$P$24:$Q$28,2))))</f>
        <v/>
      </c>
      <c r="BT32" s="168" t="str">
        <f aca="false">IF(AI32="","",IF(AI32="-","-",IF(UPPER(AI32)="AB","+",VLOOKUP(AI32,'විෂය තොරතුරු'!$P$24:$Q$28,2))))</f>
        <v/>
      </c>
      <c r="BU32" s="168" t="str">
        <f aca="false">IF(AJ32="","",IF(AJ32="-","-",IF(UPPER(AJ32)="AB","+",VLOOKUP(AJ32,'විෂය තොරතුරු'!$P$24:$Q$28,2))))</f>
        <v/>
      </c>
      <c r="BV32" s="168" t="str">
        <f aca="false">IF(AK32="","",IF(AK32="-","-",IF(UPPER(AK32)="AB","+",VLOOKUP(AK32,'විෂය තොරතුරු'!$P$24:$Q$28,2))))</f>
        <v/>
      </c>
      <c r="BW32" s="169" t="str">
        <f aca="false">IF(AL32="","",IF(AL32="-","-",IF(UPPER(AL32)="AB","+",VLOOKUP(AL32,'විෂය තොරතුරු'!$P$24:$Q$28,2))))</f>
        <v/>
      </c>
      <c r="BX32" s="171" t="str">
        <f aca="false">IF($B32="","",COUNTIF($AP32:$BW32,"A"))</f>
        <v/>
      </c>
      <c r="BY32" s="168" t="str">
        <f aca="false">IF($B32="","",COUNTIF($AP32:$BW32,"B"))</f>
        <v/>
      </c>
      <c r="BZ32" s="168" t="str">
        <f aca="false">IF($B32="","",COUNTIF($AP32:$BW32,"C"))</f>
        <v/>
      </c>
      <c r="CA32" s="168" t="str">
        <f aca="false">IF($B32="","",COUNTIF($AP32:$BW32,"S"))</f>
        <v/>
      </c>
      <c r="CB32" s="169" t="str">
        <f aca="false">IF($B32="","",COUNTIF($AP32:$BW32,"W"))</f>
        <v/>
      </c>
      <c r="CC32" s="171" t="str">
        <f aca="false">IF(B32="","",SUM(BX32:CA32))</f>
        <v/>
      </c>
      <c r="CD32" s="169" t="str">
        <f aca="false">IF(B32="","",SUM(BX32:BZ32))</f>
        <v/>
      </c>
      <c r="CE32" s="172" t="str">
        <f aca="false">IF(B32="","",IF(AND(CC32&gt;=6,CD32&gt;=3,OR(E32&gt;=35,F32&gt;=35),L32&gt;=35),"6/3 සමත්",IF(AND(CC32&gt;=5,CD32&gt;=3,OR(E32&gt;=35,F32&gt;=35,L32&gt;=35)),"5/3 සමත්",IF(AND(CC32&gt;=4,CD32&gt;=1,OR(E32&gt;=20,F32&gt;=20,L32&gt;=20)),"සමත් කළ හැකි",IF(CB32=9,"W9","අසමත් ?")))))</f>
        <v/>
      </c>
      <c r="FK32" s="173" t="n">
        <v>18</v>
      </c>
      <c r="FL32" s="161" t="s">
        <v>62</v>
      </c>
      <c r="FM32" s="161"/>
      <c r="FN32" s="161" t="str">
        <f aca="false">IF(FM32="","-",(FM32/$M$95)*100)</f>
        <v>-</v>
      </c>
      <c r="FO32" s="165" t="n">
        <v>23</v>
      </c>
      <c r="FP32" s="165"/>
      <c r="FQ32" s="165" t="n">
        <v>27</v>
      </c>
      <c r="FR32" s="165" t="s">
        <v>18</v>
      </c>
      <c r="FS32" s="165"/>
      <c r="FT32" s="165"/>
      <c r="FU32" s="165" t="n">
        <v>11</v>
      </c>
      <c r="FV32" s="165" t="n">
        <v>13</v>
      </c>
      <c r="FW32" s="165" t="n">
        <v>13</v>
      </c>
      <c r="FX32" s="165" t="n">
        <v>17</v>
      </c>
      <c r="FY32" s="165" t="s">
        <v>18</v>
      </c>
      <c r="FZ32" s="165" t="s">
        <v>18</v>
      </c>
      <c r="GA32" s="165" t="n">
        <v>17</v>
      </c>
      <c r="GB32" s="165"/>
      <c r="GC32" s="165"/>
      <c r="GD32" s="165"/>
      <c r="GE32" s="165"/>
      <c r="GF32" s="165"/>
      <c r="GG32" s="165" t="s">
        <v>18</v>
      </c>
      <c r="GH32" s="165" t="n">
        <v>50</v>
      </c>
      <c r="GI32" s="165" t="s">
        <v>18</v>
      </c>
      <c r="GJ32" s="165"/>
      <c r="GK32" s="165"/>
      <c r="GL32" s="165" t="n">
        <v>22</v>
      </c>
      <c r="GM32" s="165"/>
      <c r="GN32" s="165"/>
      <c r="GO32" s="165" t="s">
        <v>18</v>
      </c>
      <c r="GP32" s="165" t="s">
        <v>18</v>
      </c>
      <c r="GQ32" s="165"/>
      <c r="GR32" s="165" t="s">
        <v>18</v>
      </c>
      <c r="GS32" s="165"/>
      <c r="GT32" s="165"/>
      <c r="GU32" s="165"/>
      <c r="GV32" s="174"/>
      <c r="GW32" s="167" t="n">
        <f aca="false">IF(FL32="","",SUM(FO32:GV32))</f>
        <v>193</v>
      </c>
      <c r="GX32" s="168" t="n">
        <f aca="false">IF(FL32="","",GW32/9)</f>
        <v>21.4444444444444</v>
      </c>
      <c r="GY32" s="169" t="n">
        <f aca="false">IF(FL32="","",IF(GW32=0,"-",RANK(GW32,$GW$15:$GW$64,0)))</f>
        <v>31</v>
      </c>
      <c r="GZ32" s="167" t="str">
        <f aca="false">IF(FO32="","",IF(FO32="-","-",IF(UPPER(FO32)="AB","+",VLOOKUP(FO32,'විෂය තොරතුරු'!$P$24:$Q$28,2))))</f>
        <v>W</v>
      </c>
      <c r="HA32" s="168" t="str">
        <f aca="false">IF(FP32="","",IF(FP32="-","-",IF(UPPER(FP32)="AB","+",VLOOKUP(FP32,'විෂය තොරතුරු'!$P$24:$Q$28,2))))</f>
        <v/>
      </c>
      <c r="HB32" s="168" t="str">
        <f aca="false">IF(FQ32="","",IF(FQ32="-","-",IF(UPPER(FQ32)="AB","+",VLOOKUP(FQ32,'විෂය තොරතුරු'!$P$24:$Q$28,2))))</f>
        <v>W</v>
      </c>
      <c r="HC32" s="168" t="str">
        <f aca="false">IF(FR32="","",IF(FR32="-","-",IF(UPPER(FR32)="AB","+",VLOOKUP(FR32,'විෂය තොරතුරු'!$P$24:$Q$28,2))))</f>
        <v>-</v>
      </c>
      <c r="HD32" s="168" t="str">
        <f aca="false">IF(FS32="","",IF(FS32="-","-",IF(UPPER(FS32)="AB","+",VLOOKUP(FS32,'විෂය තොරතුරු'!$P$24:$Q$28,2))))</f>
        <v/>
      </c>
      <c r="HE32" s="170" t="str">
        <f aca="false">IF(FT32="","",IF(FT32="-","-",IF(UPPER(FT32)="AB","+",VLOOKUP(FT32,'විෂය තොරතුරු'!$P$24:$Q$28,2))))</f>
        <v/>
      </c>
      <c r="HF32" s="171" t="str">
        <f aca="false">IF(FU32="","",IF(FU32="-","-",IF(UPPER(FU32)="AB","+",VLOOKUP(FU32,'විෂය තොරතුරු'!$P$24:$Q$28,2))))</f>
        <v>W</v>
      </c>
      <c r="HG32" s="168" t="str">
        <f aca="false">IF(FV32="","",IF(FV32="-","-",IF(UPPER(FV32)="AB","+",VLOOKUP(FV32,'විෂය තොරතුරු'!$P$24:$Q$28,2))))</f>
        <v>W</v>
      </c>
      <c r="HH32" s="168" t="str">
        <f aca="false">IF(FW32="","",IF(FW32="-","-",IF(UPPER(FW32)="AB","+",VLOOKUP(FW32,'විෂය තොරතුරු'!$P$24:$Q$28,2))))</f>
        <v>W</v>
      </c>
      <c r="HI32" s="169" t="str">
        <f aca="false">IF(FX32="","",IF(FX32="-","-",IF(UPPER(FX32)="AB","+",VLOOKUP(FX32,'විෂය තොරතුරු'!$P$24:$Q$28,2))))</f>
        <v>W</v>
      </c>
      <c r="HJ32" s="167" t="str">
        <f aca="false">IF(FY32="","",IF(FY32="-","-",IF(UPPER(FY32)="AB","+",VLOOKUP(FY32,'විෂය තොරතුරු'!$P$24:$Q$28,2))))</f>
        <v>-</v>
      </c>
      <c r="HK32" s="168" t="str">
        <f aca="false">IF(FZ32="","",IF(FZ32="-","-",IF(UPPER(FZ32)="AB","+",VLOOKUP(FZ32,'විෂය තොරතුරු'!$P$24:$Q$28,2))))</f>
        <v>-</v>
      </c>
      <c r="HL32" s="168" t="str">
        <f aca="false">IF(GA32="","",IF(GA32="-","-",IF(UPPER(GA32)="AB","+",VLOOKUP(GA32,'විෂය තොරතුරු'!$P$24:$Q$28,2))))</f>
        <v>W</v>
      </c>
      <c r="HM32" s="168" t="str">
        <f aca="false">IF(GB32="","",IF(GB32="-","-",IF(UPPER(GB32)="AB","+",VLOOKUP(GB32,'විෂය තොරතුරු'!$P$24:$Q$28,2))))</f>
        <v/>
      </c>
      <c r="HN32" s="168" t="str">
        <f aca="false">IF(GC32="","",IF(GC32="-","-",IF(UPPER(GC32)="AB","+",VLOOKUP(GC32,'විෂය තොරතුරු'!$P$24:$Q$28,2))))</f>
        <v/>
      </c>
      <c r="HO32" s="168" t="str">
        <f aca="false">IF(GD32="","",IF(GD32="-","-",IF(UPPER(GD32)="AB","+",VLOOKUP(GD32,'විෂය තොරතුරු'!$P$24:$Q$28,2))))</f>
        <v/>
      </c>
      <c r="HP32" s="168" t="str">
        <f aca="false">IF(GE32="","",IF(GE32="-","-",IF(UPPER(GE32)="AB","+",VLOOKUP(GE32,'විෂය තොරතුරු'!$P$24:$Q$28,2))))</f>
        <v/>
      </c>
      <c r="HQ32" s="170" t="str">
        <f aca="false">IF(GF32="","",IF(GF32="-","-",IF(UPPER(GF32)="AB","+",VLOOKUP(GF32,'විෂය තොරතුරු'!$P$24:$Q$28,2))))</f>
        <v/>
      </c>
      <c r="HR32" s="171" t="str">
        <f aca="false">IF(GG32="","",IF(GG32="-","-",IF(UPPER(GG32)="AB","+",VLOOKUP(GG32,'විෂය තොරතුරු'!$P$24:$Q$28,2))))</f>
        <v>-</v>
      </c>
      <c r="HS32" s="168" t="str">
        <f aca="false">IF(GH32="","",IF(GH32="-","-",IF(UPPER(GH32)="AB","+",VLOOKUP(GH32,'විෂය තොරතුරු'!$P$24:$Q$28,2))))</f>
        <v>C</v>
      </c>
      <c r="HT32" s="168" t="str">
        <f aca="false">IF(GI32="","",IF(GI32="-","-",IF(UPPER(GI32)="AB","+",VLOOKUP(GI32,'විෂය තොරතුරු'!$P$24:$Q$28,2))))</f>
        <v>-</v>
      </c>
      <c r="HU32" s="168" t="str">
        <f aca="false">IF(GJ32="","",IF(GJ32="-","-",IF(UPPER(GJ32)="AB","+",VLOOKUP(GJ32,'විෂය තොරතුරු'!$P$24:$Q$28,2))))</f>
        <v/>
      </c>
      <c r="HV32" s="168" t="str">
        <f aca="false">IF(GK32="","",IF(GK32="-","-",IF(UPPER(GK32)="AB","+",VLOOKUP(GK32,'විෂය තොරතුරු'!$P$24:$Q$28,2))))</f>
        <v/>
      </c>
      <c r="HW32" s="168" t="str">
        <f aca="false">IF(GL32="","",IF(GL32="-","-",IF(UPPER(GL32)="AB","+",VLOOKUP(GL32,'විෂය තොරතුරු'!$P$24:$Q$28,2))))</f>
        <v>W</v>
      </c>
      <c r="HX32" s="168" t="str">
        <f aca="false">IF(GM32="","",IF(GM32="-","-",IF(UPPER(GM32)="AB","+",VLOOKUP(GM32,'විෂය තොරතුරු'!$P$24:$Q$28,2))))</f>
        <v/>
      </c>
      <c r="HY32" s="169" t="str">
        <f aca="false">IF(GN32="","",IF(GN32="-","-",IF(UPPER(GN32)="AB","+",VLOOKUP(GN32,'විෂය තොරතුරු'!$P$24:$Q$28,2))))</f>
        <v/>
      </c>
      <c r="HZ32" s="171" t="str">
        <f aca="false">IF(GO32="","",IF(GO32="-","-",IF(UPPER(GO32)="AB","+",VLOOKUP(GO32,'විෂය තොරතුරු'!$P$24:$Q$28,2))))</f>
        <v>-</v>
      </c>
      <c r="IA32" s="168" t="str">
        <f aca="false">IF(GP32="","",IF(GP32="-","-",IF(UPPER(GP32)="AB","+",VLOOKUP(GP32,'විෂය තොරතුරු'!$P$24:$Q$28,2))))</f>
        <v>-</v>
      </c>
      <c r="IB32" s="168" t="str">
        <f aca="false">IF(GQ32="","",IF(GQ32="-","-",IF(UPPER(GQ32)="AB","+",VLOOKUP(GQ32,'විෂය තොරතුරු'!$P$24:$Q$28,2))))</f>
        <v/>
      </c>
      <c r="IC32" s="168" t="str">
        <f aca="false">IF(GR32="","",IF(GR32="-","-",IF(UPPER(GR32)="AB","+",VLOOKUP(GR32,'විෂය තොරතුරු'!$P$24:$Q$28,2))))</f>
        <v>-</v>
      </c>
      <c r="ID32" s="168" t="str">
        <f aca="false">IF(GS32="","",IF(GS32="-","-",IF(UPPER(GS32)="AB","+",VLOOKUP(GS32,'විෂය තොරතුරු'!$P$24:$Q$28,2))))</f>
        <v/>
      </c>
      <c r="IE32" s="168" t="str">
        <f aca="false">IF(GT32="","",IF(GT32="-","-",IF(UPPER(GT32)="AB","+",VLOOKUP(GT32,'විෂය තොරතුරු'!$P$24:$Q$28,2))))</f>
        <v/>
      </c>
      <c r="IF32" s="168" t="str">
        <f aca="false">IF(GU32="","",IF(GU32="-","-",IF(UPPER(GU32)="AB","+",VLOOKUP(GU32,'විෂය තොරතුරු'!$P$24:$Q$28,2))))</f>
        <v/>
      </c>
      <c r="IG32" s="169" t="str">
        <f aca="false">IF(GV32="","",IF(GV32="-","-",IF(UPPER(GV32)="AB","+",VLOOKUP(GV32,'විෂය තොරතුරු'!$P$24:$Q$28,2))))</f>
        <v/>
      </c>
      <c r="IH32" s="171" t="n">
        <f aca="false">IF($FL32="","",COUNTIF($GZ32:$IG32,"A"))</f>
        <v>0</v>
      </c>
      <c r="II32" s="171" t="n">
        <f aca="false">IF($FL32="","",COUNTIF($GZ32:$IG32,"B"))</f>
        <v>0</v>
      </c>
      <c r="IJ32" s="171" t="n">
        <f aca="false">IF($FL32="","",COUNTIF($GZ32:$IG32,"C"))</f>
        <v>1</v>
      </c>
      <c r="IK32" s="171" t="n">
        <f aca="false">IF($FL32="","",COUNTIF($GZ32:$IG32,"S"))</f>
        <v>0</v>
      </c>
      <c r="IL32" s="171" t="n">
        <f aca="false">IF($FL32="","",COUNTIF($GZ32:$IG32,"W"))</f>
        <v>8</v>
      </c>
      <c r="IM32" s="171" t="n">
        <f aca="false">IF(FL32="","",SUM(IH32:IK32))</f>
        <v>1</v>
      </c>
      <c r="IN32" s="169" t="n">
        <f aca="false">IF(FL32="","",SUM(IH32:IJ32))</f>
        <v>1</v>
      </c>
      <c r="IO32" s="172" t="str">
        <f aca="false">IF(FL32="","",IF(AND(IM32&gt;=6,IN32&gt;=3,OR(FO32&gt;=35,FP32&gt;=35),FV32&gt;=35),"6/3 සමත්",IF(AND(IM32&gt;=5,IN32&gt;=3,OR(FO32&gt;=35,FP32&gt;=35,FV32&gt;=35)),"5/3 සමත්",IF(AND(IM32&gt;=4,IN32&gt;=1,OR(FO32&gt;=20,FP32&gt;=20,FV32&gt;=20)),"සමත් කළ හැකි",IF(IL32=9,"W9","අසමත් ?")))))</f>
        <v>අසමත් ?</v>
      </c>
    </row>
    <row r="33" customFormat="false" ht="13.8" hidden="false" customHeight="false" outlineLevel="0" collapsed="false">
      <c r="A33" s="160" t="n">
        <v>19</v>
      </c>
      <c r="B33" s="175"/>
      <c r="C33" s="161"/>
      <c r="D33" s="162"/>
      <c r="E33" s="183"/>
      <c r="F33" s="181"/>
      <c r="G33" s="183"/>
      <c r="H33" s="180"/>
      <c r="I33" s="180"/>
      <c r="J33" s="181"/>
      <c r="K33" s="183"/>
      <c r="L33" s="180"/>
      <c r="M33" s="180"/>
      <c r="N33" s="181"/>
      <c r="O33" s="183"/>
      <c r="P33" s="180"/>
      <c r="Q33" s="180"/>
      <c r="R33" s="180"/>
      <c r="S33" s="180"/>
      <c r="T33" s="180"/>
      <c r="U33" s="180"/>
      <c r="V33" s="181"/>
      <c r="W33" s="183"/>
      <c r="X33" s="180"/>
      <c r="Y33" s="180"/>
      <c r="Z33" s="180"/>
      <c r="AA33" s="180"/>
      <c r="AB33" s="180"/>
      <c r="AC33" s="180"/>
      <c r="AD33" s="181"/>
      <c r="AE33" s="183"/>
      <c r="AF33" s="180"/>
      <c r="AG33" s="180"/>
      <c r="AH33" s="180"/>
      <c r="AI33" s="180"/>
      <c r="AJ33" s="180"/>
      <c r="AK33" s="180"/>
      <c r="AL33" s="166"/>
      <c r="AM33" s="167" t="str">
        <f aca="false">IF(B33="","",SUM(E33:AL33))</f>
        <v/>
      </c>
      <c r="AN33" s="168" t="str">
        <f aca="false">IF(B33="","",AM33/9)</f>
        <v/>
      </c>
      <c r="AO33" s="169" t="str">
        <f aca="false">IF(B33="","",IF(AM33=0,"-",RANK(AM33,$AM$15:$AM$64,0)))</f>
        <v/>
      </c>
      <c r="AP33" s="167" t="str">
        <f aca="false">IF(E33="","",IF(E33="-","-",IF(UPPER(E33)="AB","+",VLOOKUP(E33,'විෂය තොරතුරු'!$P$24:$Q$28,2))))</f>
        <v/>
      </c>
      <c r="AQ33" s="168" t="str">
        <f aca="false">IF(F33="","",IF(F33="-","-",IF(UPPER(F33)="AB","+",VLOOKUP(F33,'විෂය තොරතුරු'!$P$24:$Q$28,2))))</f>
        <v/>
      </c>
      <c r="AR33" s="168" t="str">
        <f aca="false">IF(G33="","",IF(G33="-","-",IF(UPPER(G33)="AB","+",VLOOKUP(G33,'විෂය තොරතුරු'!$P$24:$Q$28,2))))</f>
        <v/>
      </c>
      <c r="AS33" s="168" t="str">
        <f aca="false">IF(H33="","",IF(H33="-","-",IF(UPPER(H33)="AB","+",VLOOKUP(H33,'විෂය තොරතුරු'!$P$24:$Q$28,2))))</f>
        <v/>
      </c>
      <c r="AT33" s="168" t="str">
        <f aca="false">IF(I33="","",IF(I33="-","-",IF(UPPER(I33)="AB","+",VLOOKUP(I33,'විෂය තොරතුරු'!$P$24:$Q$28,2))))</f>
        <v/>
      </c>
      <c r="AU33" s="170" t="str">
        <f aca="false">IF(J33="","",IF(J33="-","-",IF(UPPER(J33)="AB","+",VLOOKUP(J33,'විෂය තොරතුරු'!$P$24:$Q$28,2))))</f>
        <v/>
      </c>
      <c r="AV33" s="171" t="str">
        <f aca="false">IF(K33="","",IF(K33="-","-",IF(UPPER(K33)="AB","+",VLOOKUP(K33,'විෂය තොරතුරු'!$P$24:$Q$28,2))))</f>
        <v/>
      </c>
      <c r="AW33" s="168" t="str">
        <f aca="false">IF(L33="","",IF(L33="-","-",IF(UPPER(L33)="AB","+",VLOOKUP(L33,'විෂය තොරතුරු'!$P$24:$Q$28,2))))</f>
        <v/>
      </c>
      <c r="AX33" s="168" t="str">
        <f aca="false">IF(M33="","",IF(M33="-","-",IF(UPPER(M33)="AB","+",VLOOKUP(M33,'විෂය තොරතුරු'!$P$24:$Q$28,2))))</f>
        <v/>
      </c>
      <c r="AY33" s="169" t="str">
        <f aca="false">IF(N33="","",IF(N33="-","-",IF(UPPER(N33)="AB","+",VLOOKUP(N33,'විෂය තොරතුරු'!$P$24:$Q$28,2))))</f>
        <v/>
      </c>
      <c r="AZ33" s="167" t="str">
        <f aca="false">IF(O33="","",IF(O33="-","-",IF(UPPER(O33)="AB","+",VLOOKUP(O33,'විෂය තොරතුරු'!$P$24:$Q$28,2))))</f>
        <v/>
      </c>
      <c r="BA33" s="168" t="str">
        <f aca="false">IF(P33="","",IF(P33="-","-",IF(UPPER(P33)="AB","+",VLOOKUP(P33,'විෂය තොරතුරු'!$P$24:$Q$28,2))))</f>
        <v/>
      </c>
      <c r="BB33" s="168" t="str">
        <f aca="false">IF(Q33="","",IF(Q33="-","-",IF(UPPER(Q33)="AB","+",VLOOKUP(Q33,'විෂය තොරතුරු'!$P$24:$Q$28,2))))</f>
        <v/>
      </c>
      <c r="BC33" s="168" t="str">
        <f aca="false">IF(R33="","",IF(R33="-","-",IF(UPPER(R33)="AB","+",VLOOKUP(R33,'විෂය තොරතුරු'!$P$24:$Q$28,2))))</f>
        <v/>
      </c>
      <c r="BD33" s="168" t="str">
        <f aca="false">IF(S33="","",IF(S33="-","-",IF(UPPER(S33)="AB","+",VLOOKUP(S33,'විෂය තොරතුරු'!$P$24:$Q$28,2))))</f>
        <v/>
      </c>
      <c r="BE33" s="168" t="str">
        <f aca="false">IF(T33="","",IF(T33="-","-",IF(UPPER(T33)="AB","+",VLOOKUP(T33,'විෂය තොරතුරු'!$P$24:$Q$28,2))))</f>
        <v/>
      </c>
      <c r="BF33" s="168" t="str">
        <f aca="false">IF(U33="","",IF(U33="-","-",IF(UPPER(U33)="AB","+",VLOOKUP(U33,'විෂය තොරතුරු'!$P$24:$Q$28,2))))</f>
        <v/>
      </c>
      <c r="BG33" s="170" t="str">
        <f aca="false">IF(V33="","",IF(V33="-","-",IF(UPPER(V33)="AB","+",VLOOKUP(V33,'විෂය තොරතුරු'!$P$24:$Q$28,2))))</f>
        <v/>
      </c>
      <c r="BH33" s="171" t="str">
        <f aca="false">IF(W33="","",IF(W33="-","-",IF(UPPER(W33)="AB","+",VLOOKUP(W33,'විෂය තොරතුරු'!$P$24:$Q$28,2))))</f>
        <v/>
      </c>
      <c r="BI33" s="168" t="str">
        <f aca="false">IF(X33="","",IF(X33="-","-",IF(UPPER(X33)="AB","+",VLOOKUP(X33,'විෂය තොරතුරු'!$P$24:$Q$28,2))))</f>
        <v/>
      </c>
      <c r="BJ33" s="168" t="str">
        <f aca="false">IF(Y33="","",IF(Y33="-","-",IF(UPPER(Y33)="AB","+",VLOOKUP(Y33,'විෂය තොරතුරු'!$P$24:$Q$28,2))))</f>
        <v/>
      </c>
      <c r="BK33" s="168" t="str">
        <f aca="false">IF(Z33="","",IF(Z33="-","-",IF(UPPER(Z33)="AB","+",VLOOKUP(Z33,'විෂය තොරතුරු'!$P$24:$Q$28,2))))</f>
        <v/>
      </c>
      <c r="BL33" s="168" t="str">
        <f aca="false">IF(AA33="","",IF(AA33="-","-",IF(UPPER(AA33)="AB","+",VLOOKUP(AA33,'විෂය තොරතුරු'!$P$24:$Q$28,2))))</f>
        <v/>
      </c>
      <c r="BM33" s="168" t="str">
        <f aca="false">IF(AB33="","",IF(AB33="-","-",IF(UPPER(AB33)="AB","+",VLOOKUP(AB33,'විෂය තොරතුරු'!$P$24:$Q$28,2))))</f>
        <v/>
      </c>
      <c r="BN33" s="168" t="str">
        <f aca="false">IF(AC33="","",IF(AC33="-","-",IF(UPPER(AC33)="AB","+",VLOOKUP(AC33,'විෂය තොරතුරු'!$P$24:$Q$28,2))))</f>
        <v/>
      </c>
      <c r="BO33" s="169" t="str">
        <f aca="false">IF(AD33="","",IF(AD33="-","-",IF(UPPER(AD33)="AB","+",VLOOKUP(AD33,'විෂය තොරතුරු'!$P$24:$Q$28,2))))</f>
        <v/>
      </c>
      <c r="BP33" s="171" t="str">
        <f aca="false">IF(AE33="","",IF(AE33="-","-",IF(UPPER(AE33)="AB","+",VLOOKUP(AE33,'විෂය තොරතුරු'!$P$24:$Q$28,2))))</f>
        <v/>
      </c>
      <c r="BQ33" s="168" t="str">
        <f aca="false">IF(AF33="","",IF(AF33="-","-",IF(UPPER(AF33)="AB","+",VLOOKUP(AF33,'විෂය තොරතුරු'!$P$24:$Q$28,2))))</f>
        <v/>
      </c>
      <c r="BR33" s="168" t="str">
        <f aca="false">IF(AG33="","",IF(AG33="-","-",IF(UPPER(AG33)="AB","+",VLOOKUP(AG33,'විෂය තොරතුරු'!$P$24:$Q$28,2))))</f>
        <v/>
      </c>
      <c r="BS33" s="168" t="str">
        <f aca="false">IF(AH33="","",IF(AH33="-","-",IF(UPPER(AH33)="AB","+",VLOOKUP(AH33,'විෂය තොරතුරු'!$P$24:$Q$28,2))))</f>
        <v/>
      </c>
      <c r="BT33" s="168" t="str">
        <f aca="false">IF(AI33="","",IF(AI33="-","-",IF(UPPER(AI33)="AB","+",VLOOKUP(AI33,'විෂය තොරතුරු'!$P$24:$Q$28,2))))</f>
        <v/>
      </c>
      <c r="BU33" s="168" t="str">
        <f aca="false">IF(AJ33="","",IF(AJ33="-","-",IF(UPPER(AJ33)="AB","+",VLOOKUP(AJ33,'විෂය තොරතුරු'!$P$24:$Q$28,2))))</f>
        <v/>
      </c>
      <c r="BV33" s="168" t="str">
        <f aca="false">IF(AK33="","",IF(AK33="-","-",IF(UPPER(AK33)="AB","+",VLOOKUP(AK33,'විෂය තොරතුරු'!$P$24:$Q$28,2))))</f>
        <v/>
      </c>
      <c r="BW33" s="169" t="str">
        <f aca="false">IF(AL33="","",IF(AL33="-","-",IF(UPPER(AL33)="AB","+",VLOOKUP(AL33,'විෂය තොරතුරු'!$P$24:$Q$28,2))))</f>
        <v/>
      </c>
      <c r="BX33" s="171" t="str">
        <f aca="false">IF($B33="","",COUNTIF($AP33:$BW33,"A"))</f>
        <v/>
      </c>
      <c r="BY33" s="168" t="str">
        <f aca="false">IF($B33="","",COUNTIF($AP33:$BW33,"B"))</f>
        <v/>
      </c>
      <c r="BZ33" s="168" t="str">
        <f aca="false">IF($B33="","",COUNTIF($AP33:$BW33,"C"))</f>
        <v/>
      </c>
      <c r="CA33" s="168" t="str">
        <f aca="false">IF($B33="","",COUNTIF($AP33:$BW33,"S"))</f>
        <v/>
      </c>
      <c r="CB33" s="169" t="str">
        <f aca="false">IF($B33="","",COUNTIF($AP33:$BW33,"W"))</f>
        <v/>
      </c>
      <c r="CC33" s="171" t="str">
        <f aca="false">IF(B33="","",SUM(BX33:CA33))</f>
        <v/>
      </c>
      <c r="CD33" s="169" t="str">
        <f aca="false">IF(B33="","",SUM(BX33:BZ33))</f>
        <v/>
      </c>
      <c r="CE33" s="172" t="str">
        <f aca="false">IF(B33="","",IF(AND(CC33&gt;=6,CD33&gt;=3,OR(E33&gt;=35,F33&gt;=35),L33&gt;=35),"6/3 සමත්",IF(AND(CC33&gt;=5,CD33&gt;=3,OR(E33&gt;=35,F33&gt;=35,L33&gt;=35)),"5/3 සමත්",IF(AND(CC33&gt;=4,CD33&gt;=1,OR(E33&gt;=20,F33&gt;=20,L33&gt;=20)),"සමත් කළ හැකි",IF(CB33=9,"W9","අසමත් ?")))))</f>
        <v/>
      </c>
      <c r="FK33" s="173" t="n">
        <v>19</v>
      </c>
      <c r="FL33" s="175" t="s">
        <v>63</v>
      </c>
      <c r="FM33" s="161"/>
      <c r="FN33" s="161" t="str">
        <f aca="false">IF(FM33="","-",(FM33/$M$95)*100)</f>
        <v>-</v>
      </c>
      <c r="FO33" s="165" t="n">
        <v>40</v>
      </c>
      <c r="FP33" s="165"/>
      <c r="FQ33" s="165" t="s">
        <v>18</v>
      </c>
      <c r="FR33" s="165" t="s">
        <v>18</v>
      </c>
      <c r="FS33" s="165"/>
      <c r="FT33" s="165"/>
      <c r="FU33" s="165" t="n">
        <v>19</v>
      </c>
      <c r="FV33" s="165" t="n">
        <v>35</v>
      </c>
      <c r="FW33" s="165" t="n">
        <v>11</v>
      </c>
      <c r="FX33" s="165" t="n">
        <v>16</v>
      </c>
      <c r="FY33" s="165" t="s">
        <v>18</v>
      </c>
      <c r="FZ33" s="165" t="s">
        <v>18</v>
      </c>
      <c r="GA33" s="165" t="s">
        <v>18</v>
      </c>
      <c r="GB33" s="165"/>
      <c r="GC33" s="165"/>
      <c r="GD33" s="165"/>
      <c r="GE33" s="165"/>
      <c r="GF33" s="165"/>
      <c r="GG33" s="165" t="s">
        <v>18</v>
      </c>
      <c r="GH33" s="165" t="n">
        <v>50</v>
      </c>
      <c r="GI33" s="165" t="s">
        <v>18</v>
      </c>
      <c r="GJ33" s="165"/>
      <c r="GK33" s="165"/>
      <c r="GL33" s="165" t="s">
        <v>18</v>
      </c>
      <c r="GM33" s="165"/>
      <c r="GN33" s="165"/>
      <c r="GO33" s="165" t="n">
        <v>27</v>
      </c>
      <c r="GP33" s="165" t="s">
        <v>18</v>
      </c>
      <c r="GQ33" s="165"/>
      <c r="GR33" s="165" t="s">
        <v>18</v>
      </c>
      <c r="GS33" s="165"/>
      <c r="GT33" s="165"/>
      <c r="GU33" s="165"/>
      <c r="GV33" s="174"/>
      <c r="GW33" s="167" t="n">
        <f aca="false">IF(FL33="","",SUM(FO33:GV33))</f>
        <v>198</v>
      </c>
      <c r="GX33" s="168" t="n">
        <f aca="false">IF(FL33="","",GW33/9)</f>
        <v>22</v>
      </c>
      <c r="GY33" s="169" t="n">
        <f aca="false">IF(FL33="","",IF(GW33=0,"-",RANK(GW33,$GW$15:$GW$64,0)))</f>
        <v>27</v>
      </c>
      <c r="GZ33" s="167" t="str">
        <f aca="false">IF(FO33="","",IF(FO33="-","-",IF(UPPER(FO33)="AB","+",VLOOKUP(FO33,'විෂය තොරතුරු'!$P$24:$Q$28,2))))</f>
        <v>S</v>
      </c>
      <c r="HA33" s="168" t="str">
        <f aca="false">IF(FP33="","",IF(FP33="-","-",IF(UPPER(FP33)="AB","+",VLOOKUP(FP33,'විෂය තොරතුරු'!$P$24:$Q$28,2))))</f>
        <v/>
      </c>
      <c r="HB33" s="168" t="str">
        <f aca="false">IF(FQ33="","",IF(FQ33="-","-",IF(UPPER(FQ33)="AB","+",VLOOKUP(FQ33,'විෂය තොරතුරු'!$P$24:$Q$28,2))))</f>
        <v>-</v>
      </c>
      <c r="HC33" s="168" t="str">
        <f aca="false">IF(FR33="","",IF(FR33="-","-",IF(UPPER(FR33)="AB","+",VLOOKUP(FR33,'විෂය තොරතුරු'!$P$24:$Q$28,2))))</f>
        <v>-</v>
      </c>
      <c r="HD33" s="168" t="str">
        <f aca="false">IF(FS33="","",IF(FS33="-","-",IF(UPPER(FS33)="AB","+",VLOOKUP(FS33,'විෂය තොරතුරු'!$P$24:$Q$28,2))))</f>
        <v/>
      </c>
      <c r="HE33" s="170" t="str">
        <f aca="false">IF(FT33="","",IF(FT33="-","-",IF(UPPER(FT33)="AB","+",VLOOKUP(FT33,'විෂය තොරතුරු'!$P$24:$Q$28,2))))</f>
        <v/>
      </c>
      <c r="HF33" s="171" t="str">
        <f aca="false">IF(FU33="","",IF(FU33="-","-",IF(UPPER(FU33)="AB","+",VLOOKUP(FU33,'විෂය තොරතුරු'!$P$24:$Q$28,2))))</f>
        <v>W</v>
      </c>
      <c r="HG33" s="168" t="str">
        <f aca="false">IF(FV33="","",IF(FV33="-","-",IF(UPPER(FV33)="AB","+",VLOOKUP(FV33,'විෂය තොරතුරු'!$P$24:$Q$28,2))))</f>
        <v>S</v>
      </c>
      <c r="HH33" s="168" t="str">
        <f aca="false">IF(FW33="","",IF(FW33="-","-",IF(UPPER(FW33)="AB","+",VLOOKUP(FW33,'විෂය තොරතුරු'!$P$24:$Q$28,2))))</f>
        <v>W</v>
      </c>
      <c r="HI33" s="169" t="str">
        <f aca="false">IF(FX33="","",IF(FX33="-","-",IF(UPPER(FX33)="AB","+",VLOOKUP(FX33,'විෂය තොරතුරු'!$P$24:$Q$28,2))))</f>
        <v>W</v>
      </c>
      <c r="HJ33" s="167" t="str">
        <f aca="false">IF(FY33="","",IF(FY33="-","-",IF(UPPER(FY33)="AB","+",VLOOKUP(FY33,'විෂය තොරතුරු'!$P$24:$Q$28,2))))</f>
        <v>-</v>
      </c>
      <c r="HK33" s="168" t="str">
        <f aca="false">IF(FZ33="","",IF(FZ33="-","-",IF(UPPER(FZ33)="AB","+",VLOOKUP(FZ33,'විෂය තොරතුරු'!$P$24:$Q$28,2))))</f>
        <v>-</v>
      </c>
      <c r="HL33" s="168" t="str">
        <f aca="false">IF(GA33="","",IF(GA33="-","-",IF(UPPER(GA33)="AB","+",VLOOKUP(GA33,'විෂය තොරතුරු'!$P$24:$Q$28,2))))</f>
        <v>-</v>
      </c>
      <c r="HM33" s="168" t="str">
        <f aca="false">IF(GB33="","",IF(GB33="-","-",IF(UPPER(GB33)="AB","+",VLOOKUP(GB33,'විෂය තොරතුරු'!$P$24:$Q$28,2))))</f>
        <v/>
      </c>
      <c r="HN33" s="168" t="str">
        <f aca="false">IF(GC33="","",IF(GC33="-","-",IF(UPPER(GC33)="AB","+",VLOOKUP(GC33,'විෂය තොරතුරු'!$P$24:$Q$28,2))))</f>
        <v/>
      </c>
      <c r="HO33" s="168" t="str">
        <f aca="false">IF(GD33="","",IF(GD33="-","-",IF(UPPER(GD33)="AB","+",VLOOKUP(GD33,'විෂය තොරතුරු'!$P$24:$Q$28,2))))</f>
        <v/>
      </c>
      <c r="HP33" s="168" t="str">
        <f aca="false">IF(GE33="","",IF(GE33="-","-",IF(UPPER(GE33)="AB","+",VLOOKUP(GE33,'විෂය තොරතුරු'!$P$24:$Q$28,2))))</f>
        <v/>
      </c>
      <c r="HQ33" s="170" t="str">
        <f aca="false">IF(GF33="","",IF(GF33="-","-",IF(UPPER(GF33)="AB","+",VLOOKUP(GF33,'විෂය තොරතුරු'!$P$24:$Q$28,2))))</f>
        <v/>
      </c>
      <c r="HR33" s="171" t="str">
        <f aca="false">IF(GG33="","",IF(GG33="-","-",IF(UPPER(GG33)="AB","+",VLOOKUP(GG33,'විෂය තොරතුරු'!$P$24:$Q$28,2))))</f>
        <v>-</v>
      </c>
      <c r="HS33" s="168" t="str">
        <f aca="false">IF(GH33="","",IF(GH33="-","-",IF(UPPER(GH33)="AB","+",VLOOKUP(GH33,'විෂය තොරතුරු'!$P$24:$Q$28,2))))</f>
        <v>C</v>
      </c>
      <c r="HT33" s="168" t="str">
        <f aca="false">IF(GI33="","",IF(GI33="-","-",IF(UPPER(GI33)="AB","+",VLOOKUP(GI33,'විෂය තොරතුරු'!$P$24:$Q$28,2))))</f>
        <v>-</v>
      </c>
      <c r="HU33" s="168" t="str">
        <f aca="false">IF(GJ33="","",IF(GJ33="-","-",IF(UPPER(GJ33)="AB","+",VLOOKUP(GJ33,'විෂය තොරතුරු'!$P$24:$Q$28,2))))</f>
        <v/>
      </c>
      <c r="HV33" s="168" t="str">
        <f aca="false">IF(GK33="","",IF(GK33="-","-",IF(UPPER(GK33)="AB","+",VLOOKUP(GK33,'විෂය තොරතුරු'!$P$24:$Q$28,2))))</f>
        <v/>
      </c>
      <c r="HW33" s="168" t="str">
        <f aca="false">IF(GL33="","",IF(GL33="-","-",IF(UPPER(GL33)="AB","+",VLOOKUP(GL33,'විෂය තොරතුරු'!$P$24:$Q$28,2))))</f>
        <v>-</v>
      </c>
      <c r="HX33" s="168" t="str">
        <f aca="false">IF(GM33="","",IF(GM33="-","-",IF(UPPER(GM33)="AB","+",VLOOKUP(GM33,'විෂය තොරතුරු'!$P$24:$Q$28,2))))</f>
        <v/>
      </c>
      <c r="HY33" s="169" t="str">
        <f aca="false">IF(GN33="","",IF(GN33="-","-",IF(UPPER(GN33)="AB","+",VLOOKUP(GN33,'විෂය තොරතුරු'!$P$24:$Q$28,2))))</f>
        <v/>
      </c>
      <c r="HZ33" s="171" t="str">
        <f aca="false">IF(GO33="","",IF(GO33="-","-",IF(UPPER(GO33)="AB","+",VLOOKUP(GO33,'විෂය තොරතුරු'!$P$24:$Q$28,2))))</f>
        <v>W</v>
      </c>
      <c r="IA33" s="168" t="str">
        <f aca="false">IF(GP33="","",IF(GP33="-","-",IF(UPPER(GP33)="AB","+",VLOOKUP(GP33,'විෂය තොරතුරු'!$P$24:$Q$28,2))))</f>
        <v>-</v>
      </c>
      <c r="IB33" s="168" t="str">
        <f aca="false">IF(GQ33="","",IF(GQ33="-","-",IF(UPPER(GQ33)="AB","+",VLOOKUP(GQ33,'විෂය තොරතුරු'!$P$24:$Q$28,2))))</f>
        <v/>
      </c>
      <c r="IC33" s="168" t="str">
        <f aca="false">IF(GR33="","",IF(GR33="-","-",IF(UPPER(GR33)="AB","+",VLOOKUP(GR33,'විෂය තොරතුරු'!$P$24:$Q$28,2))))</f>
        <v>-</v>
      </c>
      <c r="ID33" s="168" t="str">
        <f aca="false">IF(GS33="","",IF(GS33="-","-",IF(UPPER(GS33)="AB","+",VLOOKUP(GS33,'විෂය තොරතුරු'!$P$24:$Q$28,2))))</f>
        <v/>
      </c>
      <c r="IE33" s="168" t="str">
        <f aca="false">IF(GT33="","",IF(GT33="-","-",IF(UPPER(GT33)="AB","+",VLOOKUP(GT33,'විෂය තොරතුරු'!$P$24:$Q$28,2))))</f>
        <v/>
      </c>
      <c r="IF33" s="168" t="str">
        <f aca="false">IF(GU33="","",IF(GU33="-","-",IF(UPPER(GU33)="AB","+",VLOOKUP(GU33,'විෂය තොරතුරු'!$P$24:$Q$28,2))))</f>
        <v/>
      </c>
      <c r="IG33" s="169" t="str">
        <f aca="false">IF(GV33="","",IF(GV33="-","-",IF(UPPER(GV33)="AB","+",VLOOKUP(GV33,'විෂය තොරතුරු'!$P$24:$Q$28,2))))</f>
        <v/>
      </c>
      <c r="IH33" s="171" t="n">
        <f aca="false">IF($FL33="","",COUNTIF($GZ33:$IG33,"A"))</f>
        <v>0</v>
      </c>
      <c r="II33" s="171" t="n">
        <f aca="false">IF($FL33="","",COUNTIF($GZ33:$IG33,"B"))</f>
        <v>0</v>
      </c>
      <c r="IJ33" s="171" t="n">
        <f aca="false">IF($FL33="","",COUNTIF($GZ33:$IG33,"C"))</f>
        <v>1</v>
      </c>
      <c r="IK33" s="171" t="n">
        <f aca="false">IF($FL33="","",COUNTIF($GZ33:$IG33,"S"))</f>
        <v>2</v>
      </c>
      <c r="IL33" s="171" t="n">
        <f aca="false">IF($FL33="","",COUNTIF($GZ33:$IG33,"W"))</f>
        <v>4</v>
      </c>
      <c r="IM33" s="171" t="n">
        <f aca="false">IF(FL33="","",SUM(IH33:IK33))</f>
        <v>3</v>
      </c>
      <c r="IN33" s="169" t="n">
        <f aca="false">IF(FL33="","",SUM(IH33:IJ33))</f>
        <v>1</v>
      </c>
      <c r="IO33" s="172" t="str">
        <f aca="false">IF(FL33="","",IF(AND(IM33&gt;=6,IN33&gt;=3,OR(FO33&gt;=35,FP33&gt;=35),FV33&gt;=35),"6/3 සමත්",IF(AND(IM33&gt;=5,IN33&gt;=3,OR(FO33&gt;=35,FP33&gt;=35,FV33&gt;=35)),"5/3 සමත්",IF(AND(IM33&gt;=4,IN33&gt;=1,OR(FO33&gt;=20,FP33&gt;=20,FV33&gt;=20)),"සමත් කළ හැකි",IF(IL33=9,"W9","අසමත් ?")))))</f>
        <v>අසමත් ?</v>
      </c>
    </row>
    <row r="34" customFormat="false" ht="13.8" hidden="false" customHeight="false" outlineLevel="0" collapsed="false">
      <c r="A34" s="160" t="n">
        <v>20</v>
      </c>
      <c r="B34" s="161"/>
      <c r="C34" s="161"/>
      <c r="D34" s="162"/>
      <c r="E34" s="183"/>
      <c r="F34" s="181"/>
      <c r="G34" s="183"/>
      <c r="H34" s="180"/>
      <c r="I34" s="180"/>
      <c r="J34" s="181"/>
      <c r="K34" s="183"/>
      <c r="L34" s="180"/>
      <c r="M34" s="180"/>
      <c r="N34" s="181"/>
      <c r="O34" s="183"/>
      <c r="P34" s="180"/>
      <c r="Q34" s="180"/>
      <c r="R34" s="180"/>
      <c r="S34" s="180"/>
      <c r="T34" s="180"/>
      <c r="U34" s="180"/>
      <c r="V34" s="181"/>
      <c r="W34" s="183"/>
      <c r="X34" s="180"/>
      <c r="Y34" s="180"/>
      <c r="Z34" s="180"/>
      <c r="AA34" s="180"/>
      <c r="AB34" s="180"/>
      <c r="AC34" s="180"/>
      <c r="AD34" s="181"/>
      <c r="AE34" s="183"/>
      <c r="AF34" s="180"/>
      <c r="AG34" s="180"/>
      <c r="AH34" s="180"/>
      <c r="AI34" s="180"/>
      <c r="AJ34" s="180"/>
      <c r="AK34" s="180"/>
      <c r="AL34" s="166"/>
      <c r="AM34" s="167" t="str">
        <f aca="false">IF(B34="","",SUM(E34:AL34))</f>
        <v/>
      </c>
      <c r="AN34" s="168" t="str">
        <f aca="false">IF(B34="","",AM34/9)</f>
        <v/>
      </c>
      <c r="AO34" s="169" t="str">
        <f aca="false">IF(B34="","",IF(AM34=0,"-",RANK(AM34,$AM$15:$AM$64,0)))</f>
        <v/>
      </c>
      <c r="AP34" s="167" t="str">
        <f aca="false">IF(E34="","",IF(E34="-","-",IF(UPPER(E34)="AB","+",VLOOKUP(E34,'විෂය තොරතුරු'!$P$24:$Q$28,2))))</f>
        <v/>
      </c>
      <c r="AQ34" s="168" t="str">
        <f aca="false">IF(F34="","",IF(F34="-","-",IF(UPPER(F34)="AB","+",VLOOKUP(F34,'විෂය තොරතුරු'!$P$24:$Q$28,2))))</f>
        <v/>
      </c>
      <c r="AR34" s="168" t="str">
        <f aca="false">IF(G34="","",IF(G34="-","-",IF(UPPER(G34)="AB","+",VLOOKUP(G34,'විෂය තොරතුරු'!$P$24:$Q$28,2))))</f>
        <v/>
      </c>
      <c r="AS34" s="168" t="str">
        <f aca="false">IF(H34="","",IF(H34="-","-",IF(UPPER(H34)="AB","+",VLOOKUP(H34,'විෂය තොරතුරු'!$P$24:$Q$28,2))))</f>
        <v/>
      </c>
      <c r="AT34" s="168" t="str">
        <f aca="false">IF(I34="","",IF(I34="-","-",IF(UPPER(I34)="AB","+",VLOOKUP(I34,'විෂය තොරතුරු'!$P$24:$Q$28,2))))</f>
        <v/>
      </c>
      <c r="AU34" s="170" t="str">
        <f aca="false">IF(J34="","",IF(J34="-","-",IF(UPPER(J34)="AB","+",VLOOKUP(J34,'විෂය තොරතුරු'!$P$24:$Q$28,2))))</f>
        <v/>
      </c>
      <c r="AV34" s="171" t="str">
        <f aca="false">IF(K34="","",IF(K34="-","-",IF(UPPER(K34)="AB","+",VLOOKUP(K34,'විෂය තොරතුරු'!$P$24:$Q$28,2))))</f>
        <v/>
      </c>
      <c r="AW34" s="168" t="str">
        <f aca="false">IF(L34="","",IF(L34="-","-",IF(UPPER(L34)="AB","+",VLOOKUP(L34,'විෂය තොරතුරු'!$P$24:$Q$28,2))))</f>
        <v/>
      </c>
      <c r="AX34" s="168" t="str">
        <f aca="false">IF(M34="","",IF(M34="-","-",IF(UPPER(M34)="AB","+",VLOOKUP(M34,'විෂය තොරතුරු'!$P$24:$Q$28,2))))</f>
        <v/>
      </c>
      <c r="AY34" s="169" t="str">
        <f aca="false">IF(N34="","",IF(N34="-","-",IF(UPPER(N34)="AB","+",VLOOKUP(N34,'විෂය තොරතුරු'!$P$24:$Q$28,2))))</f>
        <v/>
      </c>
      <c r="AZ34" s="167" t="str">
        <f aca="false">IF(O34="","",IF(O34="-","-",IF(UPPER(O34)="AB","+",VLOOKUP(O34,'විෂය තොරතුරු'!$P$24:$Q$28,2))))</f>
        <v/>
      </c>
      <c r="BA34" s="168" t="str">
        <f aca="false">IF(P34="","",IF(P34="-","-",IF(UPPER(P34)="AB","+",VLOOKUP(P34,'විෂය තොරතුරු'!$P$24:$Q$28,2))))</f>
        <v/>
      </c>
      <c r="BB34" s="168" t="str">
        <f aca="false">IF(Q34="","",IF(Q34="-","-",IF(UPPER(Q34)="AB","+",VLOOKUP(Q34,'විෂය තොරතුරු'!$P$24:$Q$28,2))))</f>
        <v/>
      </c>
      <c r="BC34" s="168" t="str">
        <f aca="false">IF(R34="","",IF(R34="-","-",IF(UPPER(R34)="AB","+",VLOOKUP(R34,'විෂය තොරතුරු'!$P$24:$Q$28,2))))</f>
        <v/>
      </c>
      <c r="BD34" s="168" t="str">
        <f aca="false">IF(S34="","",IF(S34="-","-",IF(UPPER(S34)="AB","+",VLOOKUP(S34,'විෂය තොරතුරු'!$P$24:$Q$28,2))))</f>
        <v/>
      </c>
      <c r="BE34" s="168" t="str">
        <f aca="false">IF(T34="","",IF(T34="-","-",IF(UPPER(T34)="AB","+",VLOOKUP(T34,'විෂය තොරතුරු'!$P$24:$Q$28,2))))</f>
        <v/>
      </c>
      <c r="BF34" s="168" t="str">
        <f aca="false">IF(U34="","",IF(U34="-","-",IF(UPPER(U34)="AB","+",VLOOKUP(U34,'විෂය තොරතුරු'!$P$24:$Q$28,2))))</f>
        <v/>
      </c>
      <c r="BG34" s="170" t="str">
        <f aca="false">IF(V34="","",IF(V34="-","-",IF(UPPER(V34)="AB","+",VLOOKUP(V34,'විෂය තොරතුරු'!$P$24:$Q$28,2))))</f>
        <v/>
      </c>
      <c r="BH34" s="171" t="str">
        <f aca="false">IF(W34="","",IF(W34="-","-",IF(UPPER(W34)="AB","+",VLOOKUP(W34,'විෂය තොරතුරු'!$P$24:$Q$28,2))))</f>
        <v/>
      </c>
      <c r="BI34" s="168" t="str">
        <f aca="false">IF(X34="","",IF(X34="-","-",IF(UPPER(X34)="AB","+",VLOOKUP(X34,'විෂය තොරතුරු'!$P$24:$Q$28,2))))</f>
        <v/>
      </c>
      <c r="BJ34" s="168" t="str">
        <f aca="false">IF(Y34="","",IF(Y34="-","-",IF(UPPER(Y34)="AB","+",VLOOKUP(Y34,'විෂය තොරතුරු'!$P$24:$Q$28,2))))</f>
        <v/>
      </c>
      <c r="BK34" s="168" t="str">
        <f aca="false">IF(Z34="","",IF(Z34="-","-",IF(UPPER(Z34)="AB","+",VLOOKUP(Z34,'විෂය තොරතුරු'!$P$24:$Q$28,2))))</f>
        <v/>
      </c>
      <c r="BL34" s="168" t="str">
        <f aca="false">IF(AA34="","",IF(AA34="-","-",IF(UPPER(AA34)="AB","+",VLOOKUP(AA34,'විෂය තොරතුරු'!$P$24:$Q$28,2))))</f>
        <v/>
      </c>
      <c r="BM34" s="168" t="str">
        <f aca="false">IF(AB34="","",IF(AB34="-","-",IF(UPPER(AB34)="AB","+",VLOOKUP(AB34,'විෂය තොරතුරු'!$P$24:$Q$28,2))))</f>
        <v/>
      </c>
      <c r="BN34" s="168" t="str">
        <f aca="false">IF(AC34="","",IF(AC34="-","-",IF(UPPER(AC34)="AB","+",VLOOKUP(AC34,'විෂය තොරතුරු'!$P$24:$Q$28,2))))</f>
        <v/>
      </c>
      <c r="BO34" s="169" t="str">
        <f aca="false">IF(AD34="","",IF(AD34="-","-",IF(UPPER(AD34)="AB","+",VLOOKUP(AD34,'විෂය තොරතුරු'!$P$24:$Q$28,2))))</f>
        <v/>
      </c>
      <c r="BP34" s="171" t="str">
        <f aca="false">IF(AE34="","",IF(AE34="-","-",IF(UPPER(AE34)="AB","+",VLOOKUP(AE34,'විෂය තොරතුරු'!$P$24:$Q$28,2))))</f>
        <v/>
      </c>
      <c r="BQ34" s="168" t="str">
        <f aca="false">IF(AF34="","",IF(AF34="-","-",IF(UPPER(AF34)="AB","+",VLOOKUP(AF34,'විෂය තොරතුරු'!$P$24:$Q$28,2))))</f>
        <v/>
      </c>
      <c r="BR34" s="168" t="str">
        <f aca="false">IF(AG34="","",IF(AG34="-","-",IF(UPPER(AG34)="AB","+",VLOOKUP(AG34,'විෂය තොරතුරු'!$P$24:$Q$28,2))))</f>
        <v/>
      </c>
      <c r="BS34" s="168" t="str">
        <f aca="false">IF(AH34="","",IF(AH34="-","-",IF(UPPER(AH34)="AB","+",VLOOKUP(AH34,'විෂය තොරතුරු'!$P$24:$Q$28,2))))</f>
        <v/>
      </c>
      <c r="BT34" s="168" t="str">
        <f aca="false">IF(AI34="","",IF(AI34="-","-",IF(UPPER(AI34)="AB","+",VLOOKUP(AI34,'විෂය තොරතුරු'!$P$24:$Q$28,2))))</f>
        <v/>
      </c>
      <c r="BU34" s="168" t="str">
        <f aca="false">IF(AJ34="","",IF(AJ34="-","-",IF(UPPER(AJ34)="AB","+",VLOOKUP(AJ34,'විෂය තොරතුරු'!$P$24:$Q$28,2))))</f>
        <v/>
      </c>
      <c r="BV34" s="168" t="str">
        <f aca="false">IF(AK34="","",IF(AK34="-","-",IF(UPPER(AK34)="AB","+",VLOOKUP(AK34,'විෂය තොරතුරු'!$P$24:$Q$28,2))))</f>
        <v/>
      </c>
      <c r="BW34" s="169" t="str">
        <f aca="false">IF(AL34="","",IF(AL34="-","-",IF(UPPER(AL34)="AB","+",VLOOKUP(AL34,'විෂය තොරතුරු'!$P$24:$Q$28,2))))</f>
        <v/>
      </c>
      <c r="BX34" s="171" t="str">
        <f aca="false">IF($B34="","",COUNTIF($AP34:$BW34,"A"))</f>
        <v/>
      </c>
      <c r="BY34" s="168" t="str">
        <f aca="false">IF($B34="","",COUNTIF($AP34:$BW34,"B"))</f>
        <v/>
      </c>
      <c r="BZ34" s="168" t="str">
        <f aca="false">IF($B34="","",COUNTIF($AP34:$BW34,"C"))</f>
        <v/>
      </c>
      <c r="CA34" s="168" t="str">
        <f aca="false">IF($B34="","",COUNTIF($AP34:$BW34,"S"))</f>
        <v/>
      </c>
      <c r="CB34" s="169" t="str">
        <f aca="false">IF($B34="","",COUNTIF($AP34:$BW34,"W"))</f>
        <v/>
      </c>
      <c r="CC34" s="171" t="str">
        <f aca="false">IF(B34="","",SUM(BX34:CA34))</f>
        <v/>
      </c>
      <c r="CD34" s="169" t="str">
        <f aca="false">IF(B34="","",SUM(BX34:BZ34))</f>
        <v/>
      </c>
      <c r="CE34" s="172" t="str">
        <f aca="false">IF(B34="","",IF(AND(CC34&gt;=6,CD34&gt;=3,OR(E34&gt;=35,F34&gt;=35),L34&gt;=35),"6/3 සමත්",IF(AND(CC34&gt;=5,CD34&gt;=3,OR(E34&gt;=35,F34&gt;=35,L34&gt;=35)),"5/3 සමත්",IF(AND(CC34&gt;=4,CD34&gt;=1,OR(E34&gt;=20,F34&gt;=20,L34&gt;=20)),"සමත් කළ හැකි",IF(CB34=9,"W9","අසමත් ?")))))</f>
        <v/>
      </c>
      <c r="FK34" s="173" t="n">
        <v>20</v>
      </c>
      <c r="FL34" s="161" t="s">
        <v>64</v>
      </c>
      <c r="FM34" s="161"/>
      <c r="FN34" s="161" t="str">
        <f aca="false">IF(FM34="","-",(FM34/$M$95)*100)</f>
        <v>-</v>
      </c>
      <c r="FO34" s="165" t="n">
        <v>10</v>
      </c>
      <c r="FP34" s="165"/>
      <c r="FQ34" s="165" t="s">
        <v>18</v>
      </c>
      <c r="FR34" s="165" t="n">
        <v>30</v>
      </c>
      <c r="FS34" s="165"/>
      <c r="FT34" s="165"/>
      <c r="FU34" s="165" t="n">
        <v>9</v>
      </c>
      <c r="FV34" s="165" t="s">
        <v>52</v>
      </c>
      <c r="FW34" s="165" t="n">
        <v>21</v>
      </c>
      <c r="FX34" s="165" t="n">
        <v>31</v>
      </c>
      <c r="FY34" s="165" t="s">
        <v>18</v>
      </c>
      <c r="FZ34" s="165" t="n">
        <v>9</v>
      </c>
      <c r="GA34" s="165" t="s">
        <v>18</v>
      </c>
      <c r="GB34" s="165"/>
      <c r="GC34" s="165"/>
      <c r="GD34" s="165"/>
      <c r="GE34" s="165"/>
      <c r="GF34" s="165"/>
      <c r="GG34" s="165" t="s">
        <v>18</v>
      </c>
      <c r="GH34" s="165" t="s">
        <v>18</v>
      </c>
      <c r="GI34" s="165" t="s">
        <v>18</v>
      </c>
      <c r="GJ34" s="165"/>
      <c r="GK34" s="165"/>
      <c r="GL34" s="165" t="s">
        <v>18</v>
      </c>
      <c r="GM34" s="165"/>
      <c r="GN34" s="165"/>
      <c r="GO34" s="165" t="s">
        <v>18</v>
      </c>
      <c r="GP34" s="165" t="n">
        <v>10</v>
      </c>
      <c r="GQ34" s="165"/>
      <c r="GR34" s="165" t="s">
        <v>18</v>
      </c>
      <c r="GS34" s="165"/>
      <c r="GT34" s="165"/>
      <c r="GU34" s="165"/>
      <c r="GV34" s="174"/>
      <c r="GW34" s="167" t="n">
        <f aca="false">IF(FL34="","",SUM(FO34:GV34))</f>
        <v>120</v>
      </c>
      <c r="GX34" s="168" t="n">
        <f aca="false">IF(FL34="","",GW34/9)</f>
        <v>13.3333333333333</v>
      </c>
      <c r="GY34" s="169" t="n">
        <f aca="false">IF(FL34="","",IF(GW34=0,"-",RANK(GW34,$GW$15:$GW$64,0)))</f>
        <v>42</v>
      </c>
      <c r="GZ34" s="167" t="str">
        <f aca="false">IF(FO34="","",IF(FO34="-","-",IF(UPPER(FO34)="AB","+",VLOOKUP(FO34,'විෂය තොරතුරු'!$P$24:$Q$28,2))))</f>
        <v>W</v>
      </c>
      <c r="HA34" s="168" t="str">
        <f aca="false">IF(FP34="","",IF(FP34="-","-",IF(UPPER(FP34)="AB","+",VLOOKUP(FP34,'විෂය තොරතුරු'!$P$24:$Q$28,2))))</f>
        <v/>
      </c>
      <c r="HB34" s="168" t="str">
        <f aca="false">IF(FQ34="","",IF(FQ34="-","-",IF(UPPER(FQ34)="AB","+",VLOOKUP(FQ34,'විෂය තොරතුරු'!$P$24:$Q$28,2))))</f>
        <v>-</v>
      </c>
      <c r="HC34" s="168" t="str">
        <f aca="false">IF(FR34="","",IF(FR34="-","-",IF(UPPER(FR34)="AB","+",VLOOKUP(FR34,'විෂය තොරතුරු'!$P$24:$Q$28,2))))</f>
        <v>W</v>
      </c>
      <c r="HD34" s="168" t="str">
        <f aca="false">IF(FS34="","",IF(FS34="-","-",IF(UPPER(FS34)="AB","+",VLOOKUP(FS34,'විෂය තොරතුරු'!$P$24:$Q$28,2))))</f>
        <v/>
      </c>
      <c r="HE34" s="170" t="str">
        <f aca="false">IF(FT34="","",IF(FT34="-","-",IF(UPPER(FT34)="AB","+",VLOOKUP(FT34,'විෂය තොරතුරු'!$P$24:$Q$28,2))))</f>
        <v/>
      </c>
      <c r="HF34" s="171" t="str">
        <f aca="false">IF(FU34="","",IF(FU34="-","-",IF(UPPER(FU34)="AB","+",VLOOKUP(FU34,'විෂය තොරතුරු'!$P$24:$Q$28,2))))</f>
        <v>W</v>
      </c>
      <c r="HG34" s="168" t="str">
        <f aca="false">IF(FV34="","",IF(FV34="-","-",IF(UPPER(FV34)="AB","+",VLOOKUP(FV34,'විෂය තොරතුරු'!$P$24:$Q$28,2))))</f>
        <v>+</v>
      </c>
      <c r="HH34" s="168" t="str">
        <f aca="false">IF(FW34="","",IF(FW34="-","-",IF(UPPER(FW34)="AB","+",VLOOKUP(FW34,'විෂය තොරතුරු'!$P$24:$Q$28,2))))</f>
        <v>W</v>
      </c>
      <c r="HI34" s="169" t="str">
        <f aca="false">IF(FX34="","",IF(FX34="-","-",IF(UPPER(FX34)="AB","+",VLOOKUP(FX34,'විෂය තොරතුරු'!$P$24:$Q$28,2))))</f>
        <v>W</v>
      </c>
      <c r="HJ34" s="167" t="str">
        <f aca="false">IF(FY34="","",IF(FY34="-","-",IF(UPPER(FY34)="AB","+",VLOOKUP(FY34,'විෂය තොරතුරු'!$P$24:$Q$28,2))))</f>
        <v>-</v>
      </c>
      <c r="HK34" s="168" t="str">
        <f aca="false">IF(FZ34="","",IF(FZ34="-","-",IF(UPPER(FZ34)="AB","+",VLOOKUP(FZ34,'විෂය තොරතුරු'!$P$24:$Q$28,2))))</f>
        <v>W</v>
      </c>
      <c r="HL34" s="168" t="str">
        <f aca="false">IF(GA34="","",IF(GA34="-","-",IF(UPPER(GA34)="AB","+",VLOOKUP(GA34,'විෂය තොරතුරු'!$P$24:$Q$28,2))))</f>
        <v>-</v>
      </c>
      <c r="HM34" s="168" t="str">
        <f aca="false">IF(GB34="","",IF(GB34="-","-",IF(UPPER(GB34)="AB","+",VLOOKUP(GB34,'විෂය තොරතුරු'!$P$24:$Q$28,2))))</f>
        <v/>
      </c>
      <c r="HN34" s="168" t="str">
        <f aca="false">IF(GC34="","",IF(GC34="-","-",IF(UPPER(GC34)="AB","+",VLOOKUP(GC34,'විෂය තොරතුරු'!$P$24:$Q$28,2))))</f>
        <v/>
      </c>
      <c r="HO34" s="168" t="str">
        <f aca="false">IF(GD34="","",IF(GD34="-","-",IF(UPPER(GD34)="AB","+",VLOOKUP(GD34,'විෂය තොරතුරු'!$P$24:$Q$28,2))))</f>
        <v/>
      </c>
      <c r="HP34" s="168" t="str">
        <f aca="false">IF(GE34="","",IF(GE34="-","-",IF(UPPER(GE34)="AB","+",VLOOKUP(GE34,'විෂය තොරතුරු'!$P$24:$Q$28,2))))</f>
        <v/>
      </c>
      <c r="HQ34" s="170" t="str">
        <f aca="false">IF(GF34="","",IF(GF34="-","-",IF(UPPER(GF34)="AB","+",VLOOKUP(GF34,'විෂය තොරතුරු'!$P$24:$Q$28,2))))</f>
        <v/>
      </c>
      <c r="HR34" s="171" t="str">
        <f aca="false">IF(GG34="","",IF(GG34="-","-",IF(UPPER(GG34)="AB","+",VLOOKUP(GG34,'විෂය තොරතුරු'!$P$24:$Q$28,2))))</f>
        <v>-</v>
      </c>
      <c r="HS34" s="168" t="str">
        <f aca="false">IF(GH34="","",IF(GH34="-","-",IF(UPPER(GH34)="AB","+",VLOOKUP(GH34,'විෂය තොරතුරු'!$P$24:$Q$28,2))))</f>
        <v>-</v>
      </c>
      <c r="HT34" s="168" t="str">
        <f aca="false">IF(GI34="","",IF(GI34="-","-",IF(UPPER(GI34)="AB","+",VLOOKUP(GI34,'විෂය තොරතුරු'!$P$24:$Q$28,2))))</f>
        <v>-</v>
      </c>
      <c r="HU34" s="168" t="str">
        <f aca="false">IF(GJ34="","",IF(GJ34="-","-",IF(UPPER(GJ34)="AB","+",VLOOKUP(GJ34,'විෂය තොරතුරු'!$P$24:$Q$28,2))))</f>
        <v/>
      </c>
      <c r="HV34" s="168" t="str">
        <f aca="false">IF(GK34="","",IF(GK34="-","-",IF(UPPER(GK34)="AB","+",VLOOKUP(GK34,'විෂය තොරතුරු'!$P$24:$Q$28,2))))</f>
        <v/>
      </c>
      <c r="HW34" s="168" t="str">
        <f aca="false">IF(GL34="","",IF(GL34="-","-",IF(UPPER(GL34)="AB","+",VLOOKUP(GL34,'විෂය තොරතුරු'!$P$24:$Q$28,2))))</f>
        <v>-</v>
      </c>
      <c r="HX34" s="168" t="str">
        <f aca="false">IF(GM34="","",IF(GM34="-","-",IF(UPPER(GM34)="AB","+",VLOOKUP(GM34,'විෂය තොරතුරු'!$P$24:$Q$28,2))))</f>
        <v/>
      </c>
      <c r="HY34" s="169" t="str">
        <f aca="false">IF(GN34="","",IF(GN34="-","-",IF(UPPER(GN34)="AB","+",VLOOKUP(GN34,'විෂය තොරතුරු'!$P$24:$Q$28,2))))</f>
        <v/>
      </c>
      <c r="HZ34" s="171" t="str">
        <f aca="false">IF(GO34="","",IF(GO34="-","-",IF(UPPER(GO34)="AB","+",VLOOKUP(GO34,'විෂය තොරතුරු'!$P$24:$Q$28,2))))</f>
        <v>-</v>
      </c>
      <c r="IA34" s="168" t="str">
        <f aca="false">IF(GP34="","",IF(GP34="-","-",IF(UPPER(GP34)="AB","+",VLOOKUP(GP34,'විෂය තොරතුරු'!$P$24:$Q$28,2))))</f>
        <v>W</v>
      </c>
      <c r="IB34" s="168" t="str">
        <f aca="false">IF(GQ34="","",IF(GQ34="-","-",IF(UPPER(GQ34)="AB","+",VLOOKUP(GQ34,'විෂය තොරතුරු'!$P$24:$Q$28,2))))</f>
        <v/>
      </c>
      <c r="IC34" s="168" t="str">
        <f aca="false">IF(GR34="","",IF(GR34="-","-",IF(UPPER(GR34)="AB","+",VLOOKUP(GR34,'විෂය තොරතුරු'!$P$24:$Q$28,2))))</f>
        <v>-</v>
      </c>
      <c r="ID34" s="168" t="str">
        <f aca="false">IF(GS34="","",IF(GS34="-","-",IF(UPPER(GS34)="AB","+",VLOOKUP(GS34,'විෂය තොරතුරු'!$P$24:$Q$28,2))))</f>
        <v/>
      </c>
      <c r="IE34" s="168" t="str">
        <f aca="false">IF(GT34="","",IF(GT34="-","-",IF(UPPER(GT34)="AB","+",VLOOKUP(GT34,'විෂය තොරතුරු'!$P$24:$Q$28,2))))</f>
        <v/>
      </c>
      <c r="IF34" s="168" t="str">
        <f aca="false">IF(GU34="","",IF(GU34="-","-",IF(UPPER(GU34)="AB","+",VLOOKUP(GU34,'විෂය තොරතුරු'!$P$24:$Q$28,2))))</f>
        <v/>
      </c>
      <c r="IG34" s="169" t="str">
        <f aca="false">IF(GV34="","",IF(GV34="-","-",IF(UPPER(GV34)="AB","+",VLOOKUP(GV34,'විෂය තොරතුරු'!$P$24:$Q$28,2))))</f>
        <v/>
      </c>
      <c r="IH34" s="171" t="n">
        <f aca="false">IF($FL34="","",COUNTIF($GZ34:$IG34,"A"))</f>
        <v>0</v>
      </c>
      <c r="II34" s="171" t="n">
        <f aca="false">IF($FL34="","",COUNTIF($GZ34:$IG34,"B"))</f>
        <v>0</v>
      </c>
      <c r="IJ34" s="171" t="n">
        <f aca="false">IF($FL34="","",COUNTIF($GZ34:$IG34,"C"))</f>
        <v>0</v>
      </c>
      <c r="IK34" s="171" t="n">
        <f aca="false">IF($FL34="","",COUNTIF($GZ34:$IG34,"S"))</f>
        <v>0</v>
      </c>
      <c r="IL34" s="171" t="n">
        <f aca="false">IF($FL34="","",COUNTIF($GZ34:$IG34,"W"))</f>
        <v>7</v>
      </c>
      <c r="IM34" s="171" t="n">
        <f aca="false">IF(FL34="","",SUM(IH34:IK34))</f>
        <v>0</v>
      </c>
      <c r="IN34" s="169" t="n">
        <f aca="false">IF(FL34="","",SUM(IH34:IJ34))</f>
        <v>0</v>
      </c>
      <c r="IO34" s="172" t="str">
        <f aca="false">IF(FL34="","",IF(AND(IM34&gt;=6,IN34&gt;=3,OR(FO34&gt;=35,FP34&gt;=35),FV34&gt;=35),"6/3 සමත්",IF(AND(IM34&gt;=5,IN34&gt;=3,OR(FO34&gt;=35,FP34&gt;=35,FV34&gt;=35)),"5/3 සමත්",IF(AND(IM34&gt;=4,IN34&gt;=1,OR(FO34&gt;=20,FP34&gt;=20,FV34&gt;=20)),"සමත් කළ හැකි",IF(IL34=9,"W9","අසමත් ?")))))</f>
        <v>අසමත් ?</v>
      </c>
    </row>
    <row r="35" customFormat="false" ht="13.8" hidden="false" customHeight="false" outlineLevel="0" collapsed="false">
      <c r="A35" s="160" t="n">
        <v>21</v>
      </c>
      <c r="B35" s="161"/>
      <c r="C35" s="161"/>
      <c r="D35" s="162"/>
      <c r="E35" s="183"/>
      <c r="F35" s="181"/>
      <c r="G35" s="183"/>
      <c r="H35" s="180"/>
      <c r="I35" s="180"/>
      <c r="J35" s="181"/>
      <c r="K35" s="183"/>
      <c r="L35" s="180"/>
      <c r="M35" s="180"/>
      <c r="N35" s="181"/>
      <c r="O35" s="183"/>
      <c r="P35" s="180"/>
      <c r="Q35" s="180"/>
      <c r="R35" s="180"/>
      <c r="S35" s="180"/>
      <c r="T35" s="180"/>
      <c r="U35" s="180"/>
      <c r="V35" s="181"/>
      <c r="W35" s="183"/>
      <c r="X35" s="180"/>
      <c r="Y35" s="180"/>
      <c r="Z35" s="180"/>
      <c r="AA35" s="180"/>
      <c r="AB35" s="180"/>
      <c r="AC35" s="180"/>
      <c r="AD35" s="181"/>
      <c r="AE35" s="183"/>
      <c r="AF35" s="180"/>
      <c r="AG35" s="180"/>
      <c r="AH35" s="180"/>
      <c r="AI35" s="180"/>
      <c r="AJ35" s="180"/>
      <c r="AK35" s="180"/>
      <c r="AL35" s="166"/>
      <c r="AM35" s="167" t="str">
        <f aca="false">IF(B35="","",SUM(E35:AL35))</f>
        <v/>
      </c>
      <c r="AN35" s="168" t="str">
        <f aca="false">IF(B35="","",AM35/9)</f>
        <v/>
      </c>
      <c r="AO35" s="169" t="str">
        <f aca="false">IF(B35="","",IF(AM35=0,"-",RANK(AM35,$AM$15:$AM$64,0)))</f>
        <v/>
      </c>
      <c r="AP35" s="167" t="str">
        <f aca="false">IF(E35="","",IF(E35="-","-",IF(UPPER(E35)="AB","+",VLOOKUP(E35,'විෂය තොරතුරු'!$P$24:$Q$28,2))))</f>
        <v/>
      </c>
      <c r="AQ35" s="168" t="str">
        <f aca="false">IF(F35="","",IF(F35="-","-",IF(UPPER(F35)="AB","+",VLOOKUP(F35,'විෂය තොරතුරු'!$P$24:$Q$28,2))))</f>
        <v/>
      </c>
      <c r="AR35" s="168" t="str">
        <f aca="false">IF(G35="","",IF(G35="-","-",IF(UPPER(G35)="AB","+",VLOOKUP(G35,'විෂය තොරතුරු'!$P$24:$Q$28,2))))</f>
        <v/>
      </c>
      <c r="AS35" s="168" t="str">
        <f aca="false">IF(H35="","",IF(H35="-","-",IF(UPPER(H35)="AB","+",VLOOKUP(H35,'විෂය තොරතුරු'!$P$24:$Q$28,2))))</f>
        <v/>
      </c>
      <c r="AT35" s="168" t="str">
        <f aca="false">IF(I35="","",IF(I35="-","-",IF(UPPER(I35)="AB","+",VLOOKUP(I35,'විෂය තොරතුරු'!$P$24:$Q$28,2))))</f>
        <v/>
      </c>
      <c r="AU35" s="170" t="str">
        <f aca="false">IF(J35="","",IF(J35="-","-",IF(UPPER(J35)="AB","+",VLOOKUP(J35,'විෂය තොරතුරු'!$P$24:$Q$28,2))))</f>
        <v/>
      </c>
      <c r="AV35" s="171" t="str">
        <f aca="false">IF(K35="","",IF(K35="-","-",IF(UPPER(K35)="AB","+",VLOOKUP(K35,'විෂය තොරතුරු'!$P$24:$Q$28,2))))</f>
        <v/>
      </c>
      <c r="AW35" s="168" t="str">
        <f aca="false">IF(L35="","",IF(L35="-","-",IF(UPPER(L35)="AB","+",VLOOKUP(L35,'විෂය තොරතුරු'!$P$24:$Q$28,2))))</f>
        <v/>
      </c>
      <c r="AX35" s="168" t="str">
        <f aca="false">IF(M35="","",IF(M35="-","-",IF(UPPER(M35)="AB","+",VLOOKUP(M35,'විෂය තොරතුරු'!$P$24:$Q$28,2))))</f>
        <v/>
      </c>
      <c r="AY35" s="169" t="str">
        <f aca="false">IF(N35="","",IF(N35="-","-",IF(UPPER(N35)="AB","+",VLOOKUP(N35,'විෂය තොරතුරු'!$P$24:$Q$28,2))))</f>
        <v/>
      </c>
      <c r="AZ35" s="167" t="str">
        <f aca="false">IF(O35="","",IF(O35="-","-",IF(UPPER(O35)="AB","+",VLOOKUP(O35,'විෂය තොරතුරු'!$P$24:$Q$28,2))))</f>
        <v/>
      </c>
      <c r="BA35" s="168" t="str">
        <f aca="false">IF(P35="","",IF(P35="-","-",IF(UPPER(P35)="AB","+",VLOOKUP(P35,'විෂය තොරතුරු'!$P$24:$Q$28,2))))</f>
        <v/>
      </c>
      <c r="BB35" s="168" t="str">
        <f aca="false">IF(Q35="","",IF(Q35="-","-",IF(UPPER(Q35)="AB","+",VLOOKUP(Q35,'විෂය තොරතුරු'!$P$24:$Q$28,2))))</f>
        <v/>
      </c>
      <c r="BC35" s="168" t="str">
        <f aca="false">IF(R35="","",IF(R35="-","-",IF(UPPER(R35)="AB","+",VLOOKUP(R35,'විෂය තොරතුරු'!$P$24:$Q$28,2))))</f>
        <v/>
      </c>
      <c r="BD35" s="168" t="str">
        <f aca="false">IF(S35="","",IF(S35="-","-",IF(UPPER(S35)="AB","+",VLOOKUP(S35,'විෂය තොරතුරු'!$P$24:$Q$28,2))))</f>
        <v/>
      </c>
      <c r="BE35" s="168" t="str">
        <f aca="false">IF(T35="","",IF(T35="-","-",IF(UPPER(T35)="AB","+",VLOOKUP(T35,'විෂය තොරතුරු'!$P$24:$Q$28,2))))</f>
        <v/>
      </c>
      <c r="BF35" s="168" t="str">
        <f aca="false">IF(U35="","",IF(U35="-","-",IF(UPPER(U35)="AB","+",VLOOKUP(U35,'විෂය තොරතුරු'!$P$24:$Q$28,2))))</f>
        <v/>
      </c>
      <c r="BG35" s="170" t="str">
        <f aca="false">IF(V35="","",IF(V35="-","-",IF(UPPER(V35)="AB","+",VLOOKUP(V35,'විෂය තොරතුරු'!$P$24:$Q$28,2))))</f>
        <v/>
      </c>
      <c r="BH35" s="171" t="str">
        <f aca="false">IF(W35="","",IF(W35="-","-",IF(UPPER(W35)="AB","+",VLOOKUP(W35,'විෂය තොරතුරු'!$P$24:$Q$28,2))))</f>
        <v/>
      </c>
      <c r="BI35" s="168" t="str">
        <f aca="false">IF(X35="","",IF(X35="-","-",IF(UPPER(X35)="AB","+",VLOOKUP(X35,'විෂය තොරතුරු'!$P$24:$Q$28,2))))</f>
        <v/>
      </c>
      <c r="BJ35" s="168" t="str">
        <f aca="false">IF(Y35="","",IF(Y35="-","-",IF(UPPER(Y35)="AB","+",VLOOKUP(Y35,'විෂය තොරතුරු'!$P$24:$Q$28,2))))</f>
        <v/>
      </c>
      <c r="BK35" s="168" t="str">
        <f aca="false">IF(Z35="","",IF(Z35="-","-",IF(UPPER(Z35)="AB","+",VLOOKUP(Z35,'විෂය තොරතුරු'!$P$24:$Q$28,2))))</f>
        <v/>
      </c>
      <c r="BL35" s="168" t="str">
        <f aca="false">IF(AA35="","",IF(AA35="-","-",IF(UPPER(AA35)="AB","+",VLOOKUP(AA35,'විෂය තොරතුරු'!$P$24:$Q$28,2))))</f>
        <v/>
      </c>
      <c r="BM35" s="168" t="str">
        <f aca="false">IF(AB35="","",IF(AB35="-","-",IF(UPPER(AB35)="AB","+",VLOOKUP(AB35,'විෂය තොරතුරු'!$P$24:$Q$28,2))))</f>
        <v/>
      </c>
      <c r="BN35" s="168" t="str">
        <f aca="false">IF(AC35="","",IF(AC35="-","-",IF(UPPER(AC35)="AB","+",VLOOKUP(AC35,'විෂය තොරතුරු'!$P$24:$Q$28,2))))</f>
        <v/>
      </c>
      <c r="BO35" s="169" t="str">
        <f aca="false">IF(AD35="","",IF(AD35="-","-",IF(UPPER(AD35)="AB","+",VLOOKUP(AD35,'විෂය තොරතුරු'!$P$24:$Q$28,2))))</f>
        <v/>
      </c>
      <c r="BP35" s="171" t="str">
        <f aca="false">IF(AE35="","",IF(AE35="-","-",IF(UPPER(AE35)="AB","+",VLOOKUP(AE35,'විෂය තොරතුරු'!$P$24:$Q$28,2))))</f>
        <v/>
      </c>
      <c r="BQ35" s="168" t="str">
        <f aca="false">IF(AF35="","",IF(AF35="-","-",IF(UPPER(AF35)="AB","+",VLOOKUP(AF35,'විෂය තොරතුරු'!$P$24:$Q$28,2))))</f>
        <v/>
      </c>
      <c r="BR35" s="168" t="str">
        <f aca="false">IF(AG35="","",IF(AG35="-","-",IF(UPPER(AG35)="AB","+",VLOOKUP(AG35,'විෂය තොරතුරු'!$P$24:$Q$28,2))))</f>
        <v/>
      </c>
      <c r="BS35" s="168" t="str">
        <f aca="false">IF(AH35="","",IF(AH35="-","-",IF(UPPER(AH35)="AB","+",VLOOKUP(AH35,'විෂය තොරතුරු'!$P$24:$Q$28,2))))</f>
        <v/>
      </c>
      <c r="BT35" s="168" t="str">
        <f aca="false">IF(AI35="","",IF(AI35="-","-",IF(UPPER(AI35)="AB","+",VLOOKUP(AI35,'විෂය තොරතුරු'!$P$24:$Q$28,2))))</f>
        <v/>
      </c>
      <c r="BU35" s="168" t="str">
        <f aca="false">IF(AJ35="","",IF(AJ35="-","-",IF(UPPER(AJ35)="AB","+",VLOOKUP(AJ35,'විෂය තොරතුරු'!$P$24:$Q$28,2))))</f>
        <v/>
      </c>
      <c r="BV35" s="168" t="str">
        <f aca="false">IF(AK35="","",IF(AK35="-","-",IF(UPPER(AK35)="AB","+",VLOOKUP(AK35,'විෂය තොරතුරු'!$P$24:$Q$28,2))))</f>
        <v/>
      </c>
      <c r="BW35" s="169" t="str">
        <f aca="false">IF(AL35="","",IF(AL35="-","-",IF(UPPER(AL35)="AB","+",VLOOKUP(AL35,'විෂය තොරතුරු'!$P$24:$Q$28,2))))</f>
        <v/>
      </c>
      <c r="BX35" s="171" t="str">
        <f aca="false">IF($B35="","",COUNTIF($AP35:$BW35,"A"))</f>
        <v/>
      </c>
      <c r="BY35" s="168" t="str">
        <f aca="false">IF($B35="","",COUNTIF($AP35:$BW35,"B"))</f>
        <v/>
      </c>
      <c r="BZ35" s="168" t="str">
        <f aca="false">IF($B35="","",COUNTIF($AP35:$BW35,"C"))</f>
        <v/>
      </c>
      <c r="CA35" s="168" t="str">
        <f aca="false">IF($B35="","",COUNTIF($AP35:$BW35,"S"))</f>
        <v/>
      </c>
      <c r="CB35" s="169" t="str">
        <f aca="false">IF($B35="","",COUNTIF($AP35:$BW35,"W"))</f>
        <v/>
      </c>
      <c r="CC35" s="171" t="str">
        <f aca="false">IF(B35="","",SUM(BX35:CA35))</f>
        <v/>
      </c>
      <c r="CD35" s="169" t="str">
        <f aca="false">IF(B35="","",SUM(BX35:BZ35))</f>
        <v/>
      </c>
      <c r="CE35" s="172" t="str">
        <f aca="false">IF(B35="","",IF(AND(CC35&gt;=6,CD35&gt;=3,OR(E35&gt;=35,F35&gt;=35),L35&gt;=35),"6/3 සමත්",IF(AND(CC35&gt;=5,CD35&gt;=3,OR(E35&gt;=35,F35&gt;=35,L35&gt;=35)),"5/3 සමත්",IF(AND(CC35&gt;=4,CD35&gt;=1,OR(E35&gt;=20,F35&gt;=20,L35&gt;=20)),"සමත් කළ හැකි",IF(CB35=9,"W9","අසමත් ?")))))</f>
        <v/>
      </c>
      <c r="FK35" s="173" t="n">
        <v>21</v>
      </c>
      <c r="FL35" s="161" t="s">
        <v>65</v>
      </c>
      <c r="FM35" s="161"/>
      <c r="FN35" s="161" t="str">
        <f aca="false">IF(FM35="","-",(FM35/$M$95)*100)</f>
        <v>-</v>
      </c>
      <c r="FO35" s="165" t="n">
        <v>24</v>
      </c>
      <c r="FP35" s="165"/>
      <c r="FQ35" s="165" t="s">
        <v>18</v>
      </c>
      <c r="FR35" s="165" t="n">
        <v>40</v>
      </c>
      <c r="FS35" s="165"/>
      <c r="FT35" s="165"/>
      <c r="FU35" s="165" t="n">
        <v>13</v>
      </c>
      <c r="FV35" s="165" t="s">
        <v>52</v>
      </c>
      <c r="FW35" s="165" t="s">
        <v>18</v>
      </c>
      <c r="FX35" s="165" t="s">
        <v>52</v>
      </c>
      <c r="FY35" s="165" t="s">
        <v>18</v>
      </c>
      <c r="FZ35" s="165" t="n">
        <v>25</v>
      </c>
      <c r="GA35" s="165" t="s">
        <v>18</v>
      </c>
      <c r="GB35" s="165"/>
      <c r="GC35" s="165"/>
      <c r="GD35" s="165"/>
      <c r="GE35" s="165"/>
      <c r="GF35" s="165"/>
      <c r="GG35" s="165" t="s">
        <v>18</v>
      </c>
      <c r="GH35" s="165" t="n">
        <v>49</v>
      </c>
      <c r="GI35" s="165" t="s">
        <v>18</v>
      </c>
      <c r="GJ35" s="165"/>
      <c r="GK35" s="165"/>
      <c r="GL35" s="165" t="s">
        <v>18</v>
      </c>
      <c r="GM35" s="165"/>
      <c r="GN35" s="165"/>
      <c r="GO35" s="165" t="s">
        <v>18</v>
      </c>
      <c r="GP35" s="165" t="s">
        <v>18</v>
      </c>
      <c r="GQ35" s="165"/>
      <c r="GR35" s="165" t="s">
        <v>18</v>
      </c>
      <c r="GS35" s="165"/>
      <c r="GT35" s="165"/>
      <c r="GU35" s="165"/>
      <c r="GV35" s="174"/>
      <c r="GW35" s="167" t="n">
        <f aca="false">IF(FL35="","",SUM(FO35:GV35))</f>
        <v>151</v>
      </c>
      <c r="GX35" s="168" t="n">
        <f aca="false">IF(FL35="","",GW35/9)</f>
        <v>16.7777777777778</v>
      </c>
      <c r="GY35" s="169" t="n">
        <f aca="false">IF(FL35="","",IF(GW35=0,"-",RANK(GW35,$GW$15:$GW$64,0)))</f>
        <v>40</v>
      </c>
      <c r="GZ35" s="167" t="str">
        <f aca="false">IF(FO35="","",IF(FO35="-","-",IF(UPPER(FO35)="AB","+",VLOOKUP(FO35,'විෂය තොරතුරු'!$P$24:$Q$28,2))))</f>
        <v>W</v>
      </c>
      <c r="HA35" s="168" t="str">
        <f aca="false">IF(FP35="","",IF(FP35="-","-",IF(UPPER(FP35)="AB","+",VLOOKUP(FP35,'විෂය තොරතුරු'!$P$24:$Q$28,2))))</f>
        <v/>
      </c>
      <c r="HB35" s="168" t="str">
        <f aca="false">IF(FQ35="","",IF(FQ35="-","-",IF(UPPER(FQ35)="AB","+",VLOOKUP(FQ35,'විෂය තොරතුරු'!$P$24:$Q$28,2))))</f>
        <v>-</v>
      </c>
      <c r="HC35" s="168" t="str">
        <f aca="false">IF(FR35="","",IF(FR35="-","-",IF(UPPER(FR35)="AB","+",VLOOKUP(FR35,'විෂය තොරතුරු'!$P$24:$Q$28,2))))</f>
        <v>S</v>
      </c>
      <c r="HD35" s="168" t="str">
        <f aca="false">IF(FS35="","",IF(FS35="-","-",IF(UPPER(FS35)="AB","+",VLOOKUP(FS35,'විෂය තොරතුරු'!$P$24:$Q$28,2))))</f>
        <v/>
      </c>
      <c r="HE35" s="170" t="str">
        <f aca="false">IF(FT35="","",IF(FT35="-","-",IF(UPPER(FT35)="AB","+",VLOOKUP(FT35,'විෂය තොරතුරු'!$P$24:$Q$28,2))))</f>
        <v/>
      </c>
      <c r="HF35" s="171" t="str">
        <f aca="false">IF(FU35="","",IF(FU35="-","-",IF(UPPER(FU35)="AB","+",VLOOKUP(FU35,'විෂය තොරතුරු'!$P$24:$Q$28,2))))</f>
        <v>W</v>
      </c>
      <c r="HG35" s="168" t="str">
        <f aca="false">IF(FV35="","",IF(FV35="-","-",IF(UPPER(FV35)="AB","+",VLOOKUP(FV35,'විෂය තොරතුරු'!$P$24:$Q$28,2))))</f>
        <v>+</v>
      </c>
      <c r="HH35" s="168" t="str">
        <f aca="false">IF(FW35="","",IF(FW35="-","-",IF(UPPER(FW35)="AB","+",VLOOKUP(FW35,'විෂය තොරතුරු'!$P$24:$Q$28,2))))</f>
        <v>-</v>
      </c>
      <c r="HI35" s="169" t="str">
        <f aca="false">IF(FX35="","",IF(FX35="-","-",IF(UPPER(FX35)="AB","+",VLOOKUP(FX35,'විෂය තොරතුරු'!$P$24:$Q$28,2))))</f>
        <v>+</v>
      </c>
      <c r="HJ35" s="167" t="str">
        <f aca="false">IF(FY35="","",IF(FY35="-","-",IF(UPPER(FY35)="AB","+",VLOOKUP(FY35,'විෂය තොරතුරු'!$P$24:$Q$28,2))))</f>
        <v>-</v>
      </c>
      <c r="HK35" s="168" t="str">
        <f aca="false">IF(FZ35="","",IF(FZ35="-","-",IF(UPPER(FZ35)="AB","+",VLOOKUP(FZ35,'විෂය තොරතුරු'!$P$24:$Q$28,2))))</f>
        <v>W</v>
      </c>
      <c r="HL35" s="168" t="str">
        <f aca="false">IF(GA35="","",IF(GA35="-","-",IF(UPPER(GA35)="AB","+",VLOOKUP(GA35,'විෂය තොරතුරු'!$P$24:$Q$28,2))))</f>
        <v>-</v>
      </c>
      <c r="HM35" s="168" t="str">
        <f aca="false">IF(GB35="","",IF(GB35="-","-",IF(UPPER(GB35)="AB","+",VLOOKUP(GB35,'විෂය තොරතුරු'!$P$24:$Q$28,2))))</f>
        <v/>
      </c>
      <c r="HN35" s="168" t="str">
        <f aca="false">IF(GC35="","",IF(GC35="-","-",IF(UPPER(GC35)="AB","+",VLOOKUP(GC35,'විෂය තොරතුරු'!$P$24:$Q$28,2))))</f>
        <v/>
      </c>
      <c r="HO35" s="168" t="str">
        <f aca="false">IF(GD35="","",IF(GD35="-","-",IF(UPPER(GD35)="AB","+",VLOOKUP(GD35,'විෂය තොරතුරු'!$P$24:$Q$28,2))))</f>
        <v/>
      </c>
      <c r="HP35" s="168" t="str">
        <f aca="false">IF(GE35="","",IF(GE35="-","-",IF(UPPER(GE35)="AB","+",VLOOKUP(GE35,'විෂය තොරතුරු'!$P$24:$Q$28,2))))</f>
        <v/>
      </c>
      <c r="HQ35" s="170" t="str">
        <f aca="false">IF(GF35="","",IF(GF35="-","-",IF(UPPER(GF35)="AB","+",VLOOKUP(GF35,'විෂය තොරතුරු'!$P$24:$Q$28,2))))</f>
        <v/>
      </c>
      <c r="HR35" s="171" t="str">
        <f aca="false">IF(GG35="","",IF(GG35="-","-",IF(UPPER(GG35)="AB","+",VLOOKUP(GG35,'විෂය තොරතුරු'!$P$24:$Q$28,2))))</f>
        <v>-</v>
      </c>
      <c r="HS35" s="168" t="str">
        <f aca="false">IF(GH35="","",IF(GH35="-","-",IF(UPPER(GH35)="AB","+",VLOOKUP(GH35,'විෂය තොරතුරු'!$P$24:$Q$28,2))))</f>
        <v>S</v>
      </c>
      <c r="HT35" s="168" t="str">
        <f aca="false">IF(GI35="","",IF(GI35="-","-",IF(UPPER(GI35)="AB","+",VLOOKUP(GI35,'විෂය තොරතුරු'!$P$24:$Q$28,2))))</f>
        <v>-</v>
      </c>
      <c r="HU35" s="168" t="str">
        <f aca="false">IF(GJ35="","",IF(GJ35="-","-",IF(UPPER(GJ35)="AB","+",VLOOKUP(GJ35,'විෂය තොරතුරු'!$P$24:$Q$28,2))))</f>
        <v/>
      </c>
      <c r="HV35" s="168" t="str">
        <f aca="false">IF(GK35="","",IF(GK35="-","-",IF(UPPER(GK35)="AB","+",VLOOKUP(GK35,'විෂය තොරතුරු'!$P$24:$Q$28,2))))</f>
        <v/>
      </c>
      <c r="HW35" s="168" t="str">
        <f aca="false">IF(GL35="","",IF(GL35="-","-",IF(UPPER(GL35)="AB","+",VLOOKUP(GL35,'විෂය තොරතුරු'!$P$24:$Q$28,2))))</f>
        <v>-</v>
      </c>
      <c r="HX35" s="168" t="str">
        <f aca="false">IF(GM35="","",IF(GM35="-","-",IF(UPPER(GM35)="AB","+",VLOOKUP(GM35,'විෂය තොරතුරු'!$P$24:$Q$28,2))))</f>
        <v/>
      </c>
      <c r="HY35" s="169" t="str">
        <f aca="false">IF(GN35="","",IF(GN35="-","-",IF(UPPER(GN35)="AB","+",VLOOKUP(GN35,'විෂය තොරතුරු'!$P$24:$Q$28,2))))</f>
        <v/>
      </c>
      <c r="HZ35" s="171" t="str">
        <f aca="false">IF(GO35="","",IF(GO35="-","-",IF(UPPER(GO35)="AB","+",VLOOKUP(GO35,'විෂය තොරතුරු'!$P$24:$Q$28,2))))</f>
        <v>-</v>
      </c>
      <c r="IA35" s="168" t="str">
        <f aca="false">IF(GP35="","",IF(GP35="-","-",IF(UPPER(GP35)="AB","+",VLOOKUP(GP35,'විෂය තොරතුරු'!$P$24:$Q$28,2))))</f>
        <v>-</v>
      </c>
      <c r="IB35" s="168" t="str">
        <f aca="false">IF(GQ35="","",IF(GQ35="-","-",IF(UPPER(GQ35)="AB","+",VLOOKUP(GQ35,'විෂය තොරතුරු'!$P$24:$Q$28,2))))</f>
        <v/>
      </c>
      <c r="IC35" s="168" t="str">
        <f aca="false">IF(GR35="","",IF(GR35="-","-",IF(UPPER(GR35)="AB","+",VLOOKUP(GR35,'විෂය තොරතුරු'!$P$24:$Q$28,2))))</f>
        <v>-</v>
      </c>
      <c r="ID35" s="168" t="str">
        <f aca="false">IF(GS35="","",IF(GS35="-","-",IF(UPPER(GS35)="AB","+",VLOOKUP(GS35,'විෂය තොරතුරු'!$P$24:$Q$28,2))))</f>
        <v/>
      </c>
      <c r="IE35" s="168" t="str">
        <f aca="false">IF(GT35="","",IF(GT35="-","-",IF(UPPER(GT35)="AB","+",VLOOKUP(GT35,'විෂය තොරතුරු'!$P$24:$Q$28,2))))</f>
        <v/>
      </c>
      <c r="IF35" s="168" t="str">
        <f aca="false">IF(GU35="","",IF(GU35="-","-",IF(UPPER(GU35)="AB","+",VLOOKUP(GU35,'විෂය තොරතුරු'!$P$24:$Q$28,2))))</f>
        <v/>
      </c>
      <c r="IG35" s="169" t="str">
        <f aca="false">IF(GV35="","",IF(GV35="-","-",IF(UPPER(GV35)="AB","+",VLOOKUP(GV35,'විෂය තොරතුරු'!$P$24:$Q$28,2))))</f>
        <v/>
      </c>
      <c r="IH35" s="171" t="n">
        <f aca="false">IF($FL35="","",COUNTIF($GZ35:$IG35,"A"))</f>
        <v>0</v>
      </c>
      <c r="II35" s="171" t="n">
        <f aca="false">IF($FL35="","",COUNTIF($GZ35:$IG35,"B"))</f>
        <v>0</v>
      </c>
      <c r="IJ35" s="171" t="n">
        <f aca="false">IF($FL35="","",COUNTIF($GZ35:$IG35,"C"))</f>
        <v>0</v>
      </c>
      <c r="IK35" s="171" t="n">
        <f aca="false">IF($FL35="","",COUNTIF($GZ35:$IG35,"S"))</f>
        <v>2</v>
      </c>
      <c r="IL35" s="171" t="n">
        <f aca="false">IF($FL35="","",COUNTIF($GZ35:$IG35,"W"))</f>
        <v>3</v>
      </c>
      <c r="IM35" s="171" t="n">
        <f aca="false">IF(FL35="","",SUM(IH35:IK35))</f>
        <v>2</v>
      </c>
      <c r="IN35" s="169" t="n">
        <f aca="false">IF(FL35="","",SUM(IH35:IJ35))</f>
        <v>0</v>
      </c>
      <c r="IO35" s="172" t="str">
        <f aca="false">IF(FL35="","",IF(AND(IM35&gt;=6,IN35&gt;=3,OR(FO35&gt;=35,FP35&gt;=35),FV35&gt;=35),"6/3 සමත්",IF(AND(IM35&gt;=5,IN35&gt;=3,OR(FO35&gt;=35,FP35&gt;=35,FV35&gt;=35)),"5/3 සමත්",IF(AND(IM35&gt;=4,IN35&gt;=1,OR(FO35&gt;=20,FP35&gt;=20,FV35&gt;=20)),"සමත් කළ හැකි",IF(IL35=9,"W9","අසමත් ?")))))</f>
        <v>අසමත් ?</v>
      </c>
    </row>
    <row r="36" customFormat="false" ht="13.8" hidden="false" customHeight="false" outlineLevel="0" collapsed="false">
      <c r="A36" s="160" t="n">
        <v>22</v>
      </c>
      <c r="B36" s="161"/>
      <c r="C36" s="161"/>
      <c r="D36" s="162"/>
      <c r="E36" s="183"/>
      <c r="F36" s="181"/>
      <c r="G36" s="183"/>
      <c r="H36" s="180"/>
      <c r="I36" s="180"/>
      <c r="J36" s="181"/>
      <c r="K36" s="183"/>
      <c r="L36" s="180"/>
      <c r="M36" s="180"/>
      <c r="N36" s="181"/>
      <c r="O36" s="183"/>
      <c r="P36" s="180"/>
      <c r="Q36" s="180"/>
      <c r="R36" s="180"/>
      <c r="S36" s="180"/>
      <c r="T36" s="180"/>
      <c r="U36" s="180"/>
      <c r="V36" s="181"/>
      <c r="W36" s="183"/>
      <c r="X36" s="180"/>
      <c r="Y36" s="180"/>
      <c r="Z36" s="180"/>
      <c r="AA36" s="180"/>
      <c r="AB36" s="180"/>
      <c r="AC36" s="180"/>
      <c r="AD36" s="181"/>
      <c r="AE36" s="183"/>
      <c r="AF36" s="180"/>
      <c r="AG36" s="180"/>
      <c r="AH36" s="180"/>
      <c r="AI36" s="180"/>
      <c r="AJ36" s="180"/>
      <c r="AK36" s="180"/>
      <c r="AL36" s="166"/>
      <c r="AM36" s="167" t="str">
        <f aca="false">IF(B36="","",SUM(E36:AL36))</f>
        <v/>
      </c>
      <c r="AN36" s="168" t="str">
        <f aca="false">IF(B36="","",AM36/9)</f>
        <v/>
      </c>
      <c r="AO36" s="169" t="str">
        <f aca="false">IF(B36="","",IF(AM36=0,"-",RANK(AM36,$AM$15:$AM$64,0)))</f>
        <v/>
      </c>
      <c r="AP36" s="167" t="str">
        <f aca="false">IF(E36="","",IF(E36="-","-",IF(UPPER(E36)="AB","+",VLOOKUP(E36,'විෂය තොරතුරු'!$P$24:$Q$28,2))))</f>
        <v/>
      </c>
      <c r="AQ36" s="168" t="str">
        <f aca="false">IF(F36="","",IF(F36="-","-",IF(UPPER(F36)="AB","+",VLOOKUP(F36,'විෂය තොරතුරු'!$P$24:$Q$28,2))))</f>
        <v/>
      </c>
      <c r="AR36" s="168" t="str">
        <f aca="false">IF(G36="","",IF(G36="-","-",IF(UPPER(G36)="AB","+",VLOOKUP(G36,'විෂය තොරතුරු'!$P$24:$Q$28,2))))</f>
        <v/>
      </c>
      <c r="AS36" s="168" t="str">
        <f aca="false">IF(H36="","",IF(H36="-","-",IF(UPPER(H36)="AB","+",VLOOKUP(H36,'විෂය තොරතුරු'!$P$24:$Q$28,2))))</f>
        <v/>
      </c>
      <c r="AT36" s="168" t="str">
        <f aca="false">IF(I36="","",IF(I36="-","-",IF(UPPER(I36)="AB","+",VLOOKUP(I36,'විෂය තොරතුරු'!$P$24:$Q$28,2))))</f>
        <v/>
      </c>
      <c r="AU36" s="170" t="str">
        <f aca="false">IF(J36="","",IF(J36="-","-",IF(UPPER(J36)="AB","+",VLOOKUP(J36,'විෂය තොරතුරු'!$P$24:$Q$28,2))))</f>
        <v/>
      </c>
      <c r="AV36" s="171" t="str">
        <f aca="false">IF(K36="","",IF(K36="-","-",IF(UPPER(K36)="AB","+",VLOOKUP(K36,'විෂය තොරතුරු'!$P$24:$Q$28,2))))</f>
        <v/>
      </c>
      <c r="AW36" s="168" t="str">
        <f aca="false">IF(L36="","",IF(L36="-","-",IF(UPPER(L36)="AB","+",VLOOKUP(L36,'විෂය තොරතුරු'!$P$24:$Q$28,2))))</f>
        <v/>
      </c>
      <c r="AX36" s="168" t="str">
        <f aca="false">IF(M36="","",IF(M36="-","-",IF(UPPER(M36)="AB","+",VLOOKUP(M36,'විෂය තොරතුරු'!$P$24:$Q$28,2))))</f>
        <v/>
      </c>
      <c r="AY36" s="169" t="str">
        <f aca="false">IF(N36="","",IF(N36="-","-",IF(UPPER(N36)="AB","+",VLOOKUP(N36,'විෂය තොරතුරු'!$P$24:$Q$28,2))))</f>
        <v/>
      </c>
      <c r="AZ36" s="167" t="str">
        <f aca="false">IF(O36="","",IF(O36="-","-",IF(UPPER(O36)="AB","+",VLOOKUP(O36,'විෂය තොරතුරු'!$P$24:$Q$28,2))))</f>
        <v/>
      </c>
      <c r="BA36" s="168" t="str">
        <f aca="false">IF(P36="","",IF(P36="-","-",IF(UPPER(P36)="AB","+",VLOOKUP(P36,'විෂය තොරතුරු'!$P$24:$Q$28,2))))</f>
        <v/>
      </c>
      <c r="BB36" s="168" t="str">
        <f aca="false">IF(Q36="","",IF(Q36="-","-",IF(UPPER(Q36)="AB","+",VLOOKUP(Q36,'විෂය තොරතුරු'!$P$24:$Q$28,2))))</f>
        <v/>
      </c>
      <c r="BC36" s="168" t="str">
        <f aca="false">IF(R36="","",IF(R36="-","-",IF(UPPER(R36)="AB","+",VLOOKUP(R36,'විෂය තොරතුරු'!$P$24:$Q$28,2))))</f>
        <v/>
      </c>
      <c r="BD36" s="168" t="str">
        <f aca="false">IF(S36="","",IF(S36="-","-",IF(UPPER(S36)="AB","+",VLOOKUP(S36,'විෂය තොරතුරු'!$P$24:$Q$28,2))))</f>
        <v/>
      </c>
      <c r="BE36" s="168" t="str">
        <f aca="false">IF(T36="","",IF(T36="-","-",IF(UPPER(T36)="AB","+",VLOOKUP(T36,'විෂය තොරතුරු'!$P$24:$Q$28,2))))</f>
        <v/>
      </c>
      <c r="BF36" s="168" t="str">
        <f aca="false">IF(U36="","",IF(U36="-","-",IF(UPPER(U36)="AB","+",VLOOKUP(U36,'විෂය තොරතුරු'!$P$24:$Q$28,2))))</f>
        <v/>
      </c>
      <c r="BG36" s="170" t="str">
        <f aca="false">IF(V36="","",IF(V36="-","-",IF(UPPER(V36)="AB","+",VLOOKUP(V36,'විෂය තොරතුරු'!$P$24:$Q$28,2))))</f>
        <v/>
      </c>
      <c r="BH36" s="171" t="str">
        <f aca="false">IF(W36="","",IF(W36="-","-",IF(UPPER(W36)="AB","+",VLOOKUP(W36,'විෂය තොරතුරු'!$P$24:$Q$28,2))))</f>
        <v/>
      </c>
      <c r="BI36" s="168" t="str">
        <f aca="false">IF(X36="","",IF(X36="-","-",IF(UPPER(X36)="AB","+",VLOOKUP(X36,'විෂය තොරතුරු'!$P$24:$Q$28,2))))</f>
        <v/>
      </c>
      <c r="BJ36" s="168" t="str">
        <f aca="false">IF(Y36="","",IF(Y36="-","-",IF(UPPER(Y36)="AB","+",VLOOKUP(Y36,'විෂය තොරතුරු'!$P$24:$Q$28,2))))</f>
        <v/>
      </c>
      <c r="BK36" s="168" t="str">
        <f aca="false">IF(Z36="","",IF(Z36="-","-",IF(UPPER(Z36)="AB","+",VLOOKUP(Z36,'විෂය තොරතුරු'!$P$24:$Q$28,2))))</f>
        <v/>
      </c>
      <c r="BL36" s="168" t="str">
        <f aca="false">IF(AA36="","",IF(AA36="-","-",IF(UPPER(AA36)="AB","+",VLOOKUP(AA36,'විෂය තොරතුරු'!$P$24:$Q$28,2))))</f>
        <v/>
      </c>
      <c r="BM36" s="168" t="str">
        <f aca="false">IF(AB36="","",IF(AB36="-","-",IF(UPPER(AB36)="AB","+",VLOOKUP(AB36,'විෂය තොරතුරු'!$P$24:$Q$28,2))))</f>
        <v/>
      </c>
      <c r="BN36" s="168" t="str">
        <f aca="false">IF(AC36="","",IF(AC36="-","-",IF(UPPER(AC36)="AB","+",VLOOKUP(AC36,'විෂය තොරතුරු'!$P$24:$Q$28,2))))</f>
        <v/>
      </c>
      <c r="BO36" s="169" t="str">
        <f aca="false">IF(AD36="","",IF(AD36="-","-",IF(UPPER(AD36)="AB","+",VLOOKUP(AD36,'විෂය තොරතුරු'!$P$24:$Q$28,2))))</f>
        <v/>
      </c>
      <c r="BP36" s="171" t="str">
        <f aca="false">IF(AE36="","",IF(AE36="-","-",IF(UPPER(AE36)="AB","+",VLOOKUP(AE36,'විෂය තොරතුරු'!$P$24:$Q$28,2))))</f>
        <v/>
      </c>
      <c r="BQ36" s="168" t="str">
        <f aca="false">IF(AF36="","",IF(AF36="-","-",IF(UPPER(AF36)="AB","+",VLOOKUP(AF36,'විෂය තොරතුරු'!$P$24:$Q$28,2))))</f>
        <v/>
      </c>
      <c r="BR36" s="168" t="str">
        <f aca="false">IF(AG36="","",IF(AG36="-","-",IF(UPPER(AG36)="AB","+",VLOOKUP(AG36,'විෂය තොරතුරු'!$P$24:$Q$28,2))))</f>
        <v/>
      </c>
      <c r="BS36" s="168" t="str">
        <f aca="false">IF(AH36="","",IF(AH36="-","-",IF(UPPER(AH36)="AB","+",VLOOKUP(AH36,'විෂය තොරතුරු'!$P$24:$Q$28,2))))</f>
        <v/>
      </c>
      <c r="BT36" s="168" t="str">
        <f aca="false">IF(AI36="","",IF(AI36="-","-",IF(UPPER(AI36)="AB","+",VLOOKUP(AI36,'විෂය තොරතුරු'!$P$24:$Q$28,2))))</f>
        <v/>
      </c>
      <c r="BU36" s="168" t="str">
        <f aca="false">IF(AJ36="","",IF(AJ36="-","-",IF(UPPER(AJ36)="AB","+",VLOOKUP(AJ36,'විෂය තොරතුරු'!$P$24:$Q$28,2))))</f>
        <v/>
      </c>
      <c r="BV36" s="168" t="str">
        <f aca="false">IF(AK36="","",IF(AK36="-","-",IF(UPPER(AK36)="AB","+",VLOOKUP(AK36,'විෂය තොරතුරු'!$P$24:$Q$28,2))))</f>
        <v/>
      </c>
      <c r="BW36" s="169" t="str">
        <f aca="false">IF(AL36="","",IF(AL36="-","-",IF(UPPER(AL36)="AB","+",VLOOKUP(AL36,'විෂය තොරතුරු'!$P$24:$Q$28,2))))</f>
        <v/>
      </c>
      <c r="BX36" s="171" t="str">
        <f aca="false">IF($B36="","",COUNTIF($AP36:$BW36,"A"))</f>
        <v/>
      </c>
      <c r="BY36" s="168" t="str">
        <f aca="false">IF($B36="","",COUNTIF($AP36:$BW36,"B"))</f>
        <v/>
      </c>
      <c r="BZ36" s="168" t="str">
        <f aca="false">IF($B36="","",COUNTIF($AP36:$BW36,"C"))</f>
        <v/>
      </c>
      <c r="CA36" s="168" t="str">
        <f aca="false">IF($B36="","",COUNTIF($AP36:$BW36,"S"))</f>
        <v/>
      </c>
      <c r="CB36" s="169" t="str">
        <f aca="false">IF($B36="","",COUNTIF($AP36:$BW36,"W"))</f>
        <v/>
      </c>
      <c r="CC36" s="171" t="str">
        <f aca="false">IF(B36="","",SUM(BX36:CA36))</f>
        <v/>
      </c>
      <c r="CD36" s="169" t="str">
        <f aca="false">IF(B36="","",SUM(BX36:BZ36))</f>
        <v/>
      </c>
      <c r="CE36" s="172" t="str">
        <f aca="false">IF(B36="","",IF(AND(CC36&gt;=6,CD36&gt;=3,OR(E36&gt;=35,F36&gt;=35),L36&gt;=35),"6/3 සමත්",IF(AND(CC36&gt;=5,CD36&gt;=3,OR(E36&gt;=35,F36&gt;=35,L36&gt;=35)),"5/3 සමත්",IF(AND(CC36&gt;=4,CD36&gt;=1,OR(E36&gt;=20,F36&gt;=20,L36&gt;=20)),"සමත් කළ හැකි",IF(CB36=9,"W9","අසමත් ?")))))</f>
        <v/>
      </c>
      <c r="FK36" s="173" t="n">
        <v>22</v>
      </c>
      <c r="FL36" s="161" t="s">
        <v>66</v>
      </c>
      <c r="FM36" s="161"/>
      <c r="FN36" s="161" t="str">
        <f aca="false">IF(FM36="","-",(FM36/$M$95)*100)</f>
        <v>-</v>
      </c>
      <c r="FO36" s="165" t="n">
        <v>25</v>
      </c>
      <c r="FP36" s="165"/>
      <c r="FQ36" s="165" t="n">
        <v>34</v>
      </c>
      <c r="FR36" s="165" t="s">
        <v>18</v>
      </c>
      <c r="FS36" s="165"/>
      <c r="FT36" s="165"/>
      <c r="FU36" s="165" t="n">
        <v>9</v>
      </c>
      <c r="FV36" s="165" t="n">
        <v>21</v>
      </c>
      <c r="FW36" s="165" t="n">
        <v>10</v>
      </c>
      <c r="FX36" s="165" t="n">
        <v>17</v>
      </c>
      <c r="FY36" s="165" t="s">
        <v>18</v>
      </c>
      <c r="FZ36" s="165" t="n">
        <v>17</v>
      </c>
      <c r="GA36" s="165" t="s">
        <v>18</v>
      </c>
      <c r="GB36" s="165"/>
      <c r="GC36" s="165"/>
      <c r="GD36" s="165"/>
      <c r="GE36" s="165"/>
      <c r="GF36" s="165"/>
      <c r="GG36" s="165" t="n">
        <v>48</v>
      </c>
      <c r="GH36" s="165" t="s">
        <v>18</v>
      </c>
      <c r="GI36" s="165" t="s">
        <v>18</v>
      </c>
      <c r="GJ36" s="165"/>
      <c r="GK36" s="165"/>
      <c r="GL36" s="165" t="n">
        <v>34</v>
      </c>
      <c r="GM36" s="165"/>
      <c r="GN36" s="165"/>
      <c r="GO36" s="165" t="s">
        <v>18</v>
      </c>
      <c r="GP36" s="165" t="s">
        <v>18</v>
      </c>
      <c r="GQ36" s="165"/>
      <c r="GR36" s="165" t="s">
        <v>18</v>
      </c>
      <c r="GS36" s="165"/>
      <c r="GT36" s="165"/>
      <c r="GU36" s="165"/>
      <c r="GV36" s="174"/>
      <c r="GW36" s="167" t="n">
        <f aca="false">IF(FL36="","",SUM(FO36:GV36))</f>
        <v>215</v>
      </c>
      <c r="GX36" s="168" t="n">
        <f aca="false">IF(FL36="","",GW36/9)</f>
        <v>23.8888888888889</v>
      </c>
      <c r="GY36" s="169" t="n">
        <f aca="false">IF(FL36="","",IF(GW36=0,"-",RANK(GW36,$GW$15:$GW$64,0)))</f>
        <v>23</v>
      </c>
      <c r="GZ36" s="167" t="str">
        <f aca="false">IF(FO36="","",IF(FO36="-","-",IF(UPPER(FO36)="AB","+",VLOOKUP(FO36,'විෂය තොරතුරු'!$P$24:$Q$28,2))))</f>
        <v>W</v>
      </c>
      <c r="HA36" s="168" t="str">
        <f aca="false">IF(FP36="","",IF(FP36="-","-",IF(UPPER(FP36)="AB","+",VLOOKUP(FP36,'විෂය තොරතුරු'!$P$24:$Q$28,2))))</f>
        <v/>
      </c>
      <c r="HB36" s="168" t="str">
        <f aca="false">IF(FQ36="","",IF(FQ36="-","-",IF(UPPER(FQ36)="AB","+",VLOOKUP(FQ36,'විෂය තොරතුරු'!$P$24:$Q$28,2))))</f>
        <v>W</v>
      </c>
      <c r="HC36" s="168" t="str">
        <f aca="false">IF(FR36="","",IF(FR36="-","-",IF(UPPER(FR36)="AB","+",VLOOKUP(FR36,'විෂය තොරතුරු'!$P$24:$Q$28,2))))</f>
        <v>-</v>
      </c>
      <c r="HD36" s="168" t="str">
        <f aca="false">IF(FS36="","",IF(FS36="-","-",IF(UPPER(FS36)="AB","+",VLOOKUP(FS36,'විෂය තොරතුරු'!$P$24:$Q$28,2))))</f>
        <v/>
      </c>
      <c r="HE36" s="170" t="str">
        <f aca="false">IF(FT36="","",IF(FT36="-","-",IF(UPPER(FT36)="AB","+",VLOOKUP(FT36,'විෂය තොරතුරු'!$P$24:$Q$28,2))))</f>
        <v/>
      </c>
      <c r="HF36" s="171" t="str">
        <f aca="false">IF(FU36="","",IF(FU36="-","-",IF(UPPER(FU36)="AB","+",VLOOKUP(FU36,'විෂය තොරතුරු'!$P$24:$Q$28,2))))</f>
        <v>W</v>
      </c>
      <c r="HG36" s="168" t="str">
        <f aca="false">IF(FV36="","",IF(FV36="-","-",IF(UPPER(FV36)="AB","+",VLOOKUP(FV36,'විෂය තොරතුරු'!$P$24:$Q$28,2))))</f>
        <v>W</v>
      </c>
      <c r="HH36" s="168" t="str">
        <f aca="false">IF(FW36="","",IF(FW36="-","-",IF(UPPER(FW36)="AB","+",VLOOKUP(FW36,'විෂය තොරතුරු'!$P$24:$Q$28,2))))</f>
        <v>W</v>
      </c>
      <c r="HI36" s="169" t="str">
        <f aca="false">IF(FX36="","",IF(FX36="-","-",IF(UPPER(FX36)="AB","+",VLOOKUP(FX36,'විෂය තොරතුරු'!$P$24:$Q$28,2))))</f>
        <v>W</v>
      </c>
      <c r="HJ36" s="167" t="str">
        <f aca="false">IF(FY36="","",IF(FY36="-","-",IF(UPPER(FY36)="AB","+",VLOOKUP(FY36,'විෂය තොරතුරු'!$P$24:$Q$28,2))))</f>
        <v>-</v>
      </c>
      <c r="HK36" s="168" t="str">
        <f aca="false">IF(FZ36="","",IF(FZ36="-","-",IF(UPPER(FZ36)="AB","+",VLOOKUP(FZ36,'විෂය තොරතුරු'!$P$24:$Q$28,2))))</f>
        <v>W</v>
      </c>
      <c r="HL36" s="168" t="str">
        <f aca="false">IF(GA36="","",IF(GA36="-","-",IF(UPPER(GA36)="AB","+",VLOOKUP(GA36,'විෂය තොරතුරු'!$P$24:$Q$28,2))))</f>
        <v>-</v>
      </c>
      <c r="HM36" s="168" t="str">
        <f aca="false">IF(GB36="","",IF(GB36="-","-",IF(UPPER(GB36)="AB","+",VLOOKUP(GB36,'විෂය තොරතුරු'!$P$24:$Q$28,2))))</f>
        <v/>
      </c>
      <c r="HN36" s="168" t="str">
        <f aca="false">IF(GC36="","",IF(GC36="-","-",IF(UPPER(GC36)="AB","+",VLOOKUP(GC36,'විෂය තොරතුරු'!$P$24:$Q$28,2))))</f>
        <v/>
      </c>
      <c r="HO36" s="168" t="str">
        <f aca="false">IF(GD36="","",IF(GD36="-","-",IF(UPPER(GD36)="AB","+",VLOOKUP(GD36,'විෂය තොරතුරු'!$P$24:$Q$28,2))))</f>
        <v/>
      </c>
      <c r="HP36" s="168" t="str">
        <f aca="false">IF(GE36="","",IF(GE36="-","-",IF(UPPER(GE36)="AB","+",VLOOKUP(GE36,'විෂය තොරතුරු'!$P$24:$Q$28,2))))</f>
        <v/>
      </c>
      <c r="HQ36" s="170" t="str">
        <f aca="false">IF(GF36="","",IF(GF36="-","-",IF(UPPER(GF36)="AB","+",VLOOKUP(GF36,'විෂය තොරතුරු'!$P$24:$Q$28,2))))</f>
        <v/>
      </c>
      <c r="HR36" s="171" t="str">
        <f aca="false">IF(GG36="","",IF(GG36="-","-",IF(UPPER(GG36)="AB","+",VLOOKUP(GG36,'විෂය තොරතුරු'!$P$24:$Q$28,2))))</f>
        <v>S</v>
      </c>
      <c r="HS36" s="168" t="str">
        <f aca="false">IF(GH36="","",IF(GH36="-","-",IF(UPPER(GH36)="AB","+",VLOOKUP(GH36,'විෂය තොරතුරු'!$P$24:$Q$28,2))))</f>
        <v>-</v>
      </c>
      <c r="HT36" s="168" t="str">
        <f aca="false">IF(GI36="","",IF(GI36="-","-",IF(UPPER(GI36)="AB","+",VLOOKUP(GI36,'විෂය තොරතුරු'!$P$24:$Q$28,2))))</f>
        <v>-</v>
      </c>
      <c r="HU36" s="168" t="str">
        <f aca="false">IF(GJ36="","",IF(GJ36="-","-",IF(UPPER(GJ36)="AB","+",VLOOKUP(GJ36,'විෂය තොරතුරු'!$P$24:$Q$28,2))))</f>
        <v/>
      </c>
      <c r="HV36" s="168" t="str">
        <f aca="false">IF(GK36="","",IF(GK36="-","-",IF(UPPER(GK36)="AB","+",VLOOKUP(GK36,'විෂය තොරතුරු'!$P$24:$Q$28,2))))</f>
        <v/>
      </c>
      <c r="HW36" s="168" t="str">
        <f aca="false">IF(GL36="","",IF(GL36="-","-",IF(UPPER(GL36)="AB","+",VLOOKUP(GL36,'විෂය තොරතුරු'!$P$24:$Q$28,2))))</f>
        <v>W</v>
      </c>
      <c r="HX36" s="168" t="str">
        <f aca="false">IF(GM36="","",IF(GM36="-","-",IF(UPPER(GM36)="AB","+",VLOOKUP(GM36,'විෂය තොරතුරු'!$P$24:$Q$28,2))))</f>
        <v/>
      </c>
      <c r="HY36" s="169" t="str">
        <f aca="false">IF(GN36="","",IF(GN36="-","-",IF(UPPER(GN36)="AB","+",VLOOKUP(GN36,'විෂය තොරතුරු'!$P$24:$Q$28,2))))</f>
        <v/>
      </c>
      <c r="HZ36" s="171" t="str">
        <f aca="false">IF(GO36="","",IF(GO36="-","-",IF(UPPER(GO36)="AB","+",VLOOKUP(GO36,'විෂය තොරතුරු'!$P$24:$Q$28,2))))</f>
        <v>-</v>
      </c>
      <c r="IA36" s="168" t="str">
        <f aca="false">IF(GP36="","",IF(GP36="-","-",IF(UPPER(GP36)="AB","+",VLOOKUP(GP36,'විෂය තොරතුරු'!$P$24:$Q$28,2))))</f>
        <v>-</v>
      </c>
      <c r="IB36" s="168" t="str">
        <f aca="false">IF(GQ36="","",IF(GQ36="-","-",IF(UPPER(GQ36)="AB","+",VLOOKUP(GQ36,'විෂය තොරතුරු'!$P$24:$Q$28,2))))</f>
        <v/>
      </c>
      <c r="IC36" s="168" t="str">
        <f aca="false">IF(GR36="","",IF(GR36="-","-",IF(UPPER(GR36)="AB","+",VLOOKUP(GR36,'විෂය තොරතුරු'!$P$24:$Q$28,2))))</f>
        <v>-</v>
      </c>
      <c r="ID36" s="168" t="str">
        <f aca="false">IF(GS36="","",IF(GS36="-","-",IF(UPPER(GS36)="AB","+",VLOOKUP(GS36,'විෂය තොරතුරු'!$P$24:$Q$28,2))))</f>
        <v/>
      </c>
      <c r="IE36" s="168" t="str">
        <f aca="false">IF(GT36="","",IF(GT36="-","-",IF(UPPER(GT36)="AB","+",VLOOKUP(GT36,'විෂය තොරතුරු'!$P$24:$Q$28,2))))</f>
        <v/>
      </c>
      <c r="IF36" s="168" t="str">
        <f aca="false">IF(GU36="","",IF(GU36="-","-",IF(UPPER(GU36)="AB","+",VLOOKUP(GU36,'විෂය තොරතුරු'!$P$24:$Q$28,2))))</f>
        <v/>
      </c>
      <c r="IG36" s="169" t="str">
        <f aca="false">IF(GV36="","",IF(GV36="-","-",IF(UPPER(GV36)="AB","+",VLOOKUP(GV36,'විෂය තොරතුරු'!$P$24:$Q$28,2))))</f>
        <v/>
      </c>
      <c r="IH36" s="171" t="n">
        <f aca="false">IF($FL36="","",COUNTIF($GZ36:$IG36,"A"))</f>
        <v>0</v>
      </c>
      <c r="II36" s="171" t="n">
        <f aca="false">IF($FL36="","",COUNTIF($GZ36:$IG36,"B"))</f>
        <v>0</v>
      </c>
      <c r="IJ36" s="171" t="n">
        <f aca="false">IF($FL36="","",COUNTIF($GZ36:$IG36,"C"))</f>
        <v>0</v>
      </c>
      <c r="IK36" s="171" t="n">
        <f aca="false">IF($FL36="","",COUNTIF($GZ36:$IG36,"S"))</f>
        <v>1</v>
      </c>
      <c r="IL36" s="171" t="n">
        <f aca="false">IF($FL36="","",COUNTIF($GZ36:$IG36,"W"))</f>
        <v>8</v>
      </c>
      <c r="IM36" s="171" t="n">
        <f aca="false">IF(FL36="","",SUM(IH36:IK36))</f>
        <v>1</v>
      </c>
      <c r="IN36" s="169" t="n">
        <f aca="false">IF(FL36="","",SUM(IH36:IJ36))</f>
        <v>0</v>
      </c>
      <c r="IO36" s="172" t="str">
        <f aca="false">IF(FL36="","",IF(AND(IM36&gt;=6,IN36&gt;=3,OR(FO36&gt;=35,FP36&gt;=35),FV36&gt;=35),"6/3 සමත්",IF(AND(IM36&gt;=5,IN36&gt;=3,OR(FO36&gt;=35,FP36&gt;=35,FV36&gt;=35)),"5/3 සමත්",IF(AND(IM36&gt;=4,IN36&gt;=1,OR(FO36&gt;=20,FP36&gt;=20,FV36&gt;=20)),"සමත් කළ හැකි",IF(IL36=9,"W9","අසමත් ?")))))</f>
        <v>අසමත් ?</v>
      </c>
    </row>
    <row r="37" customFormat="false" ht="13.8" hidden="false" customHeight="false" outlineLevel="0" collapsed="false">
      <c r="A37" s="160" t="n">
        <v>23</v>
      </c>
      <c r="B37" s="161"/>
      <c r="C37" s="161"/>
      <c r="D37" s="162"/>
      <c r="E37" s="183"/>
      <c r="F37" s="181"/>
      <c r="G37" s="183"/>
      <c r="H37" s="180"/>
      <c r="I37" s="180"/>
      <c r="J37" s="181"/>
      <c r="K37" s="183"/>
      <c r="L37" s="180"/>
      <c r="M37" s="180"/>
      <c r="N37" s="181"/>
      <c r="O37" s="183"/>
      <c r="P37" s="180"/>
      <c r="Q37" s="180"/>
      <c r="R37" s="180"/>
      <c r="S37" s="180"/>
      <c r="T37" s="180"/>
      <c r="U37" s="180"/>
      <c r="V37" s="181"/>
      <c r="W37" s="183"/>
      <c r="X37" s="180"/>
      <c r="Y37" s="180"/>
      <c r="Z37" s="180"/>
      <c r="AA37" s="180"/>
      <c r="AB37" s="180"/>
      <c r="AC37" s="180"/>
      <c r="AD37" s="181"/>
      <c r="AE37" s="183"/>
      <c r="AF37" s="180"/>
      <c r="AG37" s="180"/>
      <c r="AH37" s="180"/>
      <c r="AI37" s="180"/>
      <c r="AJ37" s="180"/>
      <c r="AK37" s="180"/>
      <c r="AL37" s="166"/>
      <c r="AM37" s="167" t="str">
        <f aca="false">IF(B37="","",SUM(E37:AL37))</f>
        <v/>
      </c>
      <c r="AN37" s="168" t="str">
        <f aca="false">IF(B37="","",AM37/9)</f>
        <v/>
      </c>
      <c r="AO37" s="169" t="str">
        <f aca="false">IF(B37="","",IF(AM37=0,"-",RANK(AM37,$AM$15:$AM$64,0)))</f>
        <v/>
      </c>
      <c r="AP37" s="167" t="str">
        <f aca="false">IF(E37="","",IF(E37="-","-",IF(UPPER(E37)="AB","+",VLOOKUP(E37,'විෂය තොරතුරු'!$P$24:$Q$28,2))))</f>
        <v/>
      </c>
      <c r="AQ37" s="168" t="str">
        <f aca="false">IF(F37="","",IF(F37="-","-",IF(UPPER(F37)="AB","+",VLOOKUP(F37,'විෂය තොරතුරු'!$P$24:$Q$28,2))))</f>
        <v/>
      </c>
      <c r="AR37" s="168" t="str">
        <f aca="false">IF(G37="","",IF(G37="-","-",IF(UPPER(G37)="AB","+",VLOOKUP(G37,'විෂය තොරතුරු'!$P$24:$Q$28,2))))</f>
        <v/>
      </c>
      <c r="AS37" s="168" t="str">
        <f aca="false">IF(H37="","",IF(H37="-","-",IF(UPPER(H37)="AB","+",VLOOKUP(H37,'විෂය තොරතුරු'!$P$24:$Q$28,2))))</f>
        <v/>
      </c>
      <c r="AT37" s="168" t="str">
        <f aca="false">IF(I37="","",IF(I37="-","-",IF(UPPER(I37)="AB","+",VLOOKUP(I37,'විෂය තොරතුරු'!$P$24:$Q$28,2))))</f>
        <v/>
      </c>
      <c r="AU37" s="170" t="str">
        <f aca="false">IF(J37="","",IF(J37="-","-",IF(UPPER(J37)="AB","+",VLOOKUP(J37,'විෂය තොරතුරු'!$P$24:$Q$28,2))))</f>
        <v/>
      </c>
      <c r="AV37" s="171" t="str">
        <f aca="false">IF(K37="","",IF(K37="-","-",IF(UPPER(K37)="AB","+",VLOOKUP(K37,'විෂය තොරතුරු'!$P$24:$Q$28,2))))</f>
        <v/>
      </c>
      <c r="AW37" s="168" t="str">
        <f aca="false">IF(L37="","",IF(L37="-","-",IF(UPPER(L37)="AB","+",VLOOKUP(L37,'විෂය තොරතුරු'!$P$24:$Q$28,2))))</f>
        <v/>
      </c>
      <c r="AX37" s="168" t="str">
        <f aca="false">IF(M37="","",IF(M37="-","-",IF(UPPER(M37)="AB","+",VLOOKUP(M37,'විෂය තොරතුරු'!$P$24:$Q$28,2))))</f>
        <v/>
      </c>
      <c r="AY37" s="169" t="str">
        <f aca="false">IF(N37="","",IF(N37="-","-",IF(UPPER(N37)="AB","+",VLOOKUP(N37,'විෂය තොරතුරු'!$P$24:$Q$28,2))))</f>
        <v/>
      </c>
      <c r="AZ37" s="167" t="str">
        <f aca="false">IF(O37="","",IF(O37="-","-",IF(UPPER(O37)="AB","+",VLOOKUP(O37,'විෂය තොරතුරු'!$P$24:$Q$28,2))))</f>
        <v/>
      </c>
      <c r="BA37" s="168" t="str">
        <f aca="false">IF(P37="","",IF(P37="-","-",IF(UPPER(P37)="AB","+",VLOOKUP(P37,'විෂය තොරතුරු'!$P$24:$Q$28,2))))</f>
        <v/>
      </c>
      <c r="BB37" s="168" t="str">
        <f aca="false">IF(Q37="","",IF(Q37="-","-",IF(UPPER(Q37)="AB","+",VLOOKUP(Q37,'විෂය තොරතුරු'!$P$24:$Q$28,2))))</f>
        <v/>
      </c>
      <c r="BC37" s="168" t="str">
        <f aca="false">IF(R37="","",IF(R37="-","-",IF(UPPER(R37)="AB","+",VLOOKUP(R37,'විෂය තොරතුරු'!$P$24:$Q$28,2))))</f>
        <v/>
      </c>
      <c r="BD37" s="168" t="str">
        <f aca="false">IF(S37="","",IF(S37="-","-",IF(UPPER(S37)="AB","+",VLOOKUP(S37,'විෂය තොරතුරු'!$P$24:$Q$28,2))))</f>
        <v/>
      </c>
      <c r="BE37" s="168" t="str">
        <f aca="false">IF(T37="","",IF(T37="-","-",IF(UPPER(T37)="AB","+",VLOOKUP(T37,'විෂය තොරතුරු'!$P$24:$Q$28,2))))</f>
        <v/>
      </c>
      <c r="BF37" s="168" t="str">
        <f aca="false">IF(U37="","",IF(U37="-","-",IF(UPPER(U37)="AB","+",VLOOKUP(U37,'විෂය තොරතුරු'!$P$24:$Q$28,2))))</f>
        <v/>
      </c>
      <c r="BG37" s="170" t="str">
        <f aca="false">IF(V37="","",IF(V37="-","-",IF(UPPER(V37)="AB","+",VLOOKUP(V37,'විෂය තොරතුරු'!$P$24:$Q$28,2))))</f>
        <v/>
      </c>
      <c r="BH37" s="171" t="str">
        <f aca="false">IF(W37="","",IF(W37="-","-",IF(UPPER(W37)="AB","+",VLOOKUP(W37,'විෂය තොරතුරු'!$P$24:$Q$28,2))))</f>
        <v/>
      </c>
      <c r="BI37" s="168" t="str">
        <f aca="false">IF(X37="","",IF(X37="-","-",IF(UPPER(X37)="AB","+",VLOOKUP(X37,'විෂය තොරතුරු'!$P$24:$Q$28,2))))</f>
        <v/>
      </c>
      <c r="BJ37" s="168" t="str">
        <f aca="false">IF(Y37="","",IF(Y37="-","-",IF(UPPER(Y37)="AB","+",VLOOKUP(Y37,'විෂය තොරතුරු'!$P$24:$Q$28,2))))</f>
        <v/>
      </c>
      <c r="BK37" s="168" t="str">
        <f aca="false">IF(Z37="","",IF(Z37="-","-",IF(UPPER(Z37)="AB","+",VLOOKUP(Z37,'විෂය තොරතුරු'!$P$24:$Q$28,2))))</f>
        <v/>
      </c>
      <c r="BL37" s="168" t="str">
        <f aca="false">IF(AA37="","",IF(AA37="-","-",IF(UPPER(AA37)="AB","+",VLOOKUP(AA37,'විෂය තොරතුරු'!$P$24:$Q$28,2))))</f>
        <v/>
      </c>
      <c r="BM37" s="168" t="str">
        <f aca="false">IF(AB37="","",IF(AB37="-","-",IF(UPPER(AB37)="AB","+",VLOOKUP(AB37,'විෂය තොරතුරු'!$P$24:$Q$28,2))))</f>
        <v/>
      </c>
      <c r="BN37" s="168" t="str">
        <f aca="false">IF(AC37="","",IF(AC37="-","-",IF(UPPER(AC37)="AB","+",VLOOKUP(AC37,'විෂය තොරතුරු'!$P$24:$Q$28,2))))</f>
        <v/>
      </c>
      <c r="BO37" s="169" t="str">
        <f aca="false">IF(AD37="","",IF(AD37="-","-",IF(UPPER(AD37)="AB","+",VLOOKUP(AD37,'විෂය තොරතුරු'!$P$24:$Q$28,2))))</f>
        <v/>
      </c>
      <c r="BP37" s="171" t="str">
        <f aca="false">IF(AE37="","",IF(AE37="-","-",IF(UPPER(AE37)="AB","+",VLOOKUP(AE37,'විෂය තොරතුරු'!$P$24:$Q$28,2))))</f>
        <v/>
      </c>
      <c r="BQ37" s="168" t="str">
        <f aca="false">IF(AF37="","",IF(AF37="-","-",IF(UPPER(AF37)="AB","+",VLOOKUP(AF37,'විෂය තොරතුරු'!$P$24:$Q$28,2))))</f>
        <v/>
      </c>
      <c r="BR37" s="168" t="str">
        <f aca="false">IF(AG37="","",IF(AG37="-","-",IF(UPPER(AG37)="AB","+",VLOOKUP(AG37,'විෂය තොරතුරු'!$P$24:$Q$28,2))))</f>
        <v/>
      </c>
      <c r="BS37" s="168" t="str">
        <f aca="false">IF(AH37="","",IF(AH37="-","-",IF(UPPER(AH37)="AB","+",VLOOKUP(AH37,'විෂය තොරතුරු'!$P$24:$Q$28,2))))</f>
        <v/>
      </c>
      <c r="BT37" s="168" t="str">
        <f aca="false">IF(AI37="","",IF(AI37="-","-",IF(UPPER(AI37)="AB","+",VLOOKUP(AI37,'විෂය තොරතුරු'!$P$24:$Q$28,2))))</f>
        <v/>
      </c>
      <c r="BU37" s="168" t="str">
        <f aca="false">IF(AJ37="","",IF(AJ37="-","-",IF(UPPER(AJ37)="AB","+",VLOOKUP(AJ37,'විෂය තොරතුරු'!$P$24:$Q$28,2))))</f>
        <v/>
      </c>
      <c r="BV37" s="168" t="str">
        <f aca="false">IF(AK37="","",IF(AK37="-","-",IF(UPPER(AK37)="AB","+",VLOOKUP(AK37,'විෂය තොරතුරු'!$P$24:$Q$28,2))))</f>
        <v/>
      </c>
      <c r="BW37" s="169" t="str">
        <f aca="false">IF(AL37="","",IF(AL37="-","-",IF(UPPER(AL37)="AB","+",VLOOKUP(AL37,'විෂය තොරතුරු'!$P$24:$Q$28,2))))</f>
        <v/>
      </c>
      <c r="BX37" s="171" t="str">
        <f aca="false">IF($B37="","",COUNTIF($AP37:$BW37,"A"))</f>
        <v/>
      </c>
      <c r="BY37" s="168" t="str">
        <f aca="false">IF($B37="","",COUNTIF($AP37:$BW37,"B"))</f>
        <v/>
      </c>
      <c r="BZ37" s="168" t="str">
        <f aca="false">IF($B37="","",COUNTIF($AP37:$BW37,"C"))</f>
        <v/>
      </c>
      <c r="CA37" s="168" t="str">
        <f aca="false">IF($B37="","",COUNTIF($AP37:$BW37,"S"))</f>
        <v/>
      </c>
      <c r="CB37" s="169" t="str">
        <f aca="false">IF($B37="","",COUNTIF($AP37:$BW37,"W"))</f>
        <v/>
      </c>
      <c r="CC37" s="171" t="str">
        <f aca="false">IF(B37="","",SUM(BX37:CA37))</f>
        <v/>
      </c>
      <c r="CD37" s="169" t="str">
        <f aca="false">IF(B37="","",SUM(BX37:BZ37))</f>
        <v/>
      </c>
      <c r="CE37" s="172" t="str">
        <f aca="false">IF(B37="","",IF(AND(CC37&gt;=6,CD37&gt;=3,OR(E37&gt;=35,F37&gt;=35),L37&gt;=35),"6/3 සමත්",IF(AND(CC37&gt;=5,CD37&gt;=3,OR(E37&gt;=35,F37&gt;=35,L37&gt;=35)),"5/3 සමත්",IF(AND(CC37&gt;=4,CD37&gt;=1,OR(E37&gt;=20,F37&gt;=20,L37&gt;=20)),"සමත් කළ හැකි",IF(CB37=9,"W9","අසමත් ?")))))</f>
        <v/>
      </c>
      <c r="FK37" s="173" t="n">
        <v>23</v>
      </c>
      <c r="FL37" s="161" t="s">
        <v>67</v>
      </c>
      <c r="FM37" s="161"/>
      <c r="FN37" s="161" t="str">
        <f aca="false">IF(FM37="","-",(FM37/$M$95)*100)</f>
        <v>-</v>
      </c>
      <c r="FO37" s="165" t="n">
        <v>35</v>
      </c>
      <c r="FP37" s="165"/>
      <c r="FQ37" s="165" t="n">
        <v>44</v>
      </c>
      <c r="FR37" s="165" t="s">
        <v>18</v>
      </c>
      <c r="FS37" s="165"/>
      <c r="FT37" s="165"/>
      <c r="FU37" s="165" t="n">
        <v>1</v>
      </c>
      <c r="FV37" s="165" t="n">
        <v>56</v>
      </c>
      <c r="FW37" s="165" t="s">
        <v>18</v>
      </c>
      <c r="FX37" s="165" t="n">
        <v>64</v>
      </c>
      <c r="FY37" s="165" t="s">
        <v>18</v>
      </c>
      <c r="FZ37" s="165" t="s">
        <v>18</v>
      </c>
      <c r="GA37" s="165" t="n">
        <v>8</v>
      </c>
      <c r="GB37" s="165"/>
      <c r="GC37" s="165"/>
      <c r="GD37" s="165"/>
      <c r="GE37" s="165"/>
      <c r="GF37" s="165"/>
      <c r="GG37" s="165" t="s">
        <v>18</v>
      </c>
      <c r="GH37" s="165" t="n">
        <v>42</v>
      </c>
      <c r="GI37" s="165" t="s">
        <v>18</v>
      </c>
      <c r="GJ37" s="165"/>
      <c r="GK37" s="165"/>
      <c r="GL37" s="165" t="s">
        <v>18</v>
      </c>
      <c r="GM37" s="165"/>
      <c r="GN37" s="165"/>
      <c r="GO37" s="165" t="s">
        <v>18</v>
      </c>
      <c r="GP37" s="165" t="s">
        <v>18</v>
      </c>
      <c r="GQ37" s="165"/>
      <c r="GR37" s="165" t="s">
        <v>18</v>
      </c>
      <c r="GS37" s="165"/>
      <c r="GT37" s="165"/>
      <c r="GU37" s="165"/>
      <c r="GV37" s="174"/>
      <c r="GW37" s="167" t="n">
        <f aca="false">IF(FL37="","",SUM(FO37:GV37))</f>
        <v>250</v>
      </c>
      <c r="GX37" s="168" t="n">
        <f aca="false">IF(FL37="","",GW37/9)</f>
        <v>27.7777777777778</v>
      </c>
      <c r="GY37" s="169" t="n">
        <f aca="false">IF(FL37="","",IF(GW37=0,"-",RANK(GW37,$GW$15:$GW$64,0)))</f>
        <v>18</v>
      </c>
      <c r="GZ37" s="167" t="str">
        <f aca="false">IF(FO37="","",IF(FO37="-","-",IF(UPPER(FO37)="AB","+",VLOOKUP(FO37,'විෂය තොරතුරු'!$P$24:$Q$28,2))))</f>
        <v>S</v>
      </c>
      <c r="HA37" s="168" t="str">
        <f aca="false">IF(FP37="","",IF(FP37="-","-",IF(UPPER(FP37)="AB","+",VLOOKUP(FP37,'විෂය තොරතුරු'!$P$24:$Q$28,2))))</f>
        <v/>
      </c>
      <c r="HB37" s="168" t="str">
        <f aca="false">IF(FQ37="","",IF(FQ37="-","-",IF(UPPER(FQ37)="AB","+",VLOOKUP(FQ37,'විෂය තොරතුරු'!$P$24:$Q$28,2))))</f>
        <v>S</v>
      </c>
      <c r="HC37" s="168" t="str">
        <f aca="false">IF(FR37="","",IF(FR37="-","-",IF(UPPER(FR37)="AB","+",VLOOKUP(FR37,'විෂය තොරතුරු'!$P$24:$Q$28,2))))</f>
        <v>-</v>
      </c>
      <c r="HD37" s="168" t="str">
        <f aca="false">IF(FS37="","",IF(FS37="-","-",IF(UPPER(FS37)="AB","+",VLOOKUP(FS37,'විෂය තොරතුරු'!$P$24:$Q$28,2))))</f>
        <v/>
      </c>
      <c r="HE37" s="170" t="str">
        <f aca="false">IF(FT37="","",IF(FT37="-","-",IF(UPPER(FT37)="AB","+",VLOOKUP(FT37,'විෂය තොරතුරු'!$P$24:$Q$28,2))))</f>
        <v/>
      </c>
      <c r="HF37" s="171" t="str">
        <f aca="false">IF(FU37="","",IF(FU37="-","-",IF(UPPER(FU37)="AB","+",VLOOKUP(FU37,'විෂය තොරතුරු'!$P$24:$Q$28,2))))</f>
        <v>W</v>
      </c>
      <c r="HG37" s="168" t="str">
        <f aca="false">IF(FV37="","",IF(FV37="-","-",IF(UPPER(FV37)="AB","+",VLOOKUP(FV37,'විෂය තොරතුරු'!$P$24:$Q$28,2))))</f>
        <v>C</v>
      </c>
      <c r="HH37" s="168" t="str">
        <f aca="false">IF(FW37="","",IF(FW37="-","-",IF(UPPER(FW37)="AB","+",VLOOKUP(FW37,'විෂය තොරතුරු'!$P$24:$Q$28,2))))</f>
        <v>-</v>
      </c>
      <c r="HI37" s="169" t="str">
        <f aca="false">IF(FX37="","",IF(FX37="-","-",IF(UPPER(FX37)="AB","+",VLOOKUP(FX37,'විෂය තොරතුරු'!$P$24:$Q$28,2))))</f>
        <v>C</v>
      </c>
      <c r="HJ37" s="167" t="str">
        <f aca="false">IF(FY37="","",IF(FY37="-","-",IF(UPPER(FY37)="AB","+",VLOOKUP(FY37,'විෂය තොරතුරු'!$P$24:$Q$28,2))))</f>
        <v>-</v>
      </c>
      <c r="HK37" s="168" t="str">
        <f aca="false">IF(FZ37="","",IF(FZ37="-","-",IF(UPPER(FZ37)="AB","+",VLOOKUP(FZ37,'විෂය තොරතුරු'!$P$24:$Q$28,2))))</f>
        <v>-</v>
      </c>
      <c r="HL37" s="168" t="str">
        <f aca="false">IF(GA37="","",IF(GA37="-","-",IF(UPPER(GA37)="AB","+",VLOOKUP(GA37,'විෂය තොරතුරු'!$P$24:$Q$28,2))))</f>
        <v>W</v>
      </c>
      <c r="HM37" s="168" t="str">
        <f aca="false">IF(GB37="","",IF(GB37="-","-",IF(UPPER(GB37)="AB","+",VLOOKUP(GB37,'විෂය තොරතුරු'!$P$24:$Q$28,2))))</f>
        <v/>
      </c>
      <c r="HN37" s="168" t="str">
        <f aca="false">IF(GC37="","",IF(GC37="-","-",IF(UPPER(GC37)="AB","+",VLOOKUP(GC37,'විෂය තොරතුරු'!$P$24:$Q$28,2))))</f>
        <v/>
      </c>
      <c r="HO37" s="168" t="str">
        <f aca="false">IF(GD37="","",IF(GD37="-","-",IF(UPPER(GD37)="AB","+",VLOOKUP(GD37,'විෂය තොරතුරු'!$P$24:$Q$28,2))))</f>
        <v/>
      </c>
      <c r="HP37" s="168" t="str">
        <f aca="false">IF(GE37="","",IF(GE37="-","-",IF(UPPER(GE37)="AB","+",VLOOKUP(GE37,'විෂය තොරතුරු'!$P$24:$Q$28,2))))</f>
        <v/>
      </c>
      <c r="HQ37" s="170" t="str">
        <f aca="false">IF(GF37="","",IF(GF37="-","-",IF(UPPER(GF37)="AB","+",VLOOKUP(GF37,'විෂය තොරතුරු'!$P$24:$Q$28,2))))</f>
        <v/>
      </c>
      <c r="HR37" s="171" t="str">
        <f aca="false">IF(GG37="","",IF(GG37="-","-",IF(UPPER(GG37)="AB","+",VLOOKUP(GG37,'විෂය තොරතුරු'!$P$24:$Q$28,2))))</f>
        <v>-</v>
      </c>
      <c r="HS37" s="168" t="str">
        <f aca="false">IF(GH37="","",IF(GH37="-","-",IF(UPPER(GH37)="AB","+",VLOOKUP(GH37,'විෂය තොරතුරු'!$P$24:$Q$28,2))))</f>
        <v>S</v>
      </c>
      <c r="HT37" s="168" t="str">
        <f aca="false">IF(GI37="","",IF(GI37="-","-",IF(UPPER(GI37)="AB","+",VLOOKUP(GI37,'විෂය තොරතුරු'!$P$24:$Q$28,2))))</f>
        <v>-</v>
      </c>
      <c r="HU37" s="168" t="str">
        <f aca="false">IF(GJ37="","",IF(GJ37="-","-",IF(UPPER(GJ37)="AB","+",VLOOKUP(GJ37,'විෂය තොරතුරු'!$P$24:$Q$28,2))))</f>
        <v/>
      </c>
      <c r="HV37" s="168" t="str">
        <f aca="false">IF(GK37="","",IF(GK37="-","-",IF(UPPER(GK37)="AB","+",VLOOKUP(GK37,'විෂය තොරතුරු'!$P$24:$Q$28,2))))</f>
        <v/>
      </c>
      <c r="HW37" s="168" t="str">
        <f aca="false">IF(GL37="","",IF(GL37="-","-",IF(UPPER(GL37)="AB","+",VLOOKUP(GL37,'විෂය තොරතුරු'!$P$24:$Q$28,2))))</f>
        <v>-</v>
      </c>
      <c r="HX37" s="168" t="str">
        <f aca="false">IF(GM37="","",IF(GM37="-","-",IF(UPPER(GM37)="AB","+",VLOOKUP(GM37,'විෂය තොරතුරු'!$P$24:$Q$28,2))))</f>
        <v/>
      </c>
      <c r="HY37" s="169" t="str">
        <f aca="false">IF(GN37="","",IF(GN37="-","-",IF(UPPER(GN37)="AB","+",VLOOKUP(GN37,'විෂය තොරතුරු'!$P$24:$Q$28,2))))</f>
        <v/>
      </c>
      <c r="HZ37" s="171" t="str">
        <f aca="false">IF(GO37="","",IF(GO37="-","-",IF(UPPER(GO37)="AB","+",VLOOKUP(GO37,'විෂය තොරතුරු'!$P$24:$Q$28,2))))</f>
        <v>-</v>
      </c>
      <c r="IA37" s="168" t="str">
        <f aca="false">IF(GP37="","",IF(GP37="-","-",IF(UPPER(GP37)="AB","+",VLOOKUP(GP37,'විෂය තොරතුරු'!$P$24:$Q$28,2))))</f>
        <v>-</v>
      </c>
      <c r="IB37" s="168" t="str">
        <f aca="false">IF(GQ37="","",IF(GQ37="-","-",IF(UPPER(GQ37)="AB","+",VLOOKUP(GQ37,'විෂය තොරතුරු'!$P$24:$Q$28,2))))</f>
        <v/>
      </c>
      <c r="IC37" s="168" t="str">
        <f aca="false">IF(GR37="","",IF(GR37="-","-",IF(UPPER(GR37)="AB","+",VLOOKUP(GR37,'විෂය තොරතුරු'!$P$24:$Q$28,2))))</f>
        <v>-</v>
      </c>
      <c r="ID37" s="168" t="str">
        <f aca="false">IF(GS37="","",IF(GS37="-","-",IF(UPPER(GS37)="AB","+",VLOOKUP(GS37,'විෂය තොරතුරු'!$P$24:$Q$28,2))))</f>
        <v/>
      </c>
      <c r="IE37" s="168" t="str">
        <f aca="false">IF(GT37="","",IF(GT37="-","-",IF(UPPER(GT37)="AB","+",VLOOKUP(GT37,'විෂය තොරතුරු'!$P$24:$Q$28,2))))</f>
        <v/>
      </c>
      <c r="IF37" s="168" t="str">
        <f aca="false">IF(GU37="","",IF(GU37="-","-",IF(UPPER(GU37)="AB","+",VLOOKUP(GU37,'විෂය තොරතුරු'!$P$24:$Q$28,2))))</f>
        <v/>
      </c>
      <c r="IG37" s="169" t="str">
        <f aca="false">IF(GV37="","",IF(GV37="-","-",IF(UPPER(GV37)="AB","+",VLOOKUP(GV37,'විෂය තොරතුරු'!$P$24:$Q$28,2))))</f>
        <v/>
      </c>
      <c r="IH37" s="171" t="n">
        <f aca="false">IF($FL37="","",COUNTIF($GZ37:$IG37,"A"))</f>
        <v>0</v>
      </c>
      <c r="II37" s="171" t="n">
        <f aca="false">IF($FL37="","",COUNTIF($GZ37:$IG37,"B"))</f>
        <v>0</v>
      </c>
      <c r="IJ37" s="171" t="n">
        <f aca="false">IF($FL37="","",COUNTIF($GZ37:$IG37,"C"))</f>
        <v>2</v>
      </c>
      <c r="IK37" s="171" t="n">
        <f aca="false">IF($FL37="","",COUNTIF($GZ37:$IG37,"S"))</f>
        <v>3</v>
      </c>
      <c r="IL37" s="171" t="n">
        <f aca="false">IF($FL37="","",COUNTIF($GZ37:$IG37,"W"))</f>
        <v>2</v>
      </c>
      <c r="IM37" s="171" t="n">
        <f aca="false">IF(FL37="","",SUM(IH37:IK37))</f>
        <v>5</v>
      </c>
      <c r="IN37" s="169" t="n">
        <f aca="false">IF(FL37="","",SUM(IH37:IJ37))</f>
        <v>2</v>
      </c>
      <c r="IO37" s="172" t="str">
        <f aca="false">IF(FL37="","",IF(AND(IM37&gt;=6,IN37&gt;=3,OR(FO37&gt;=35,FP37&gt;=35),FV37&gt;=35),"6/3 සමත්",IF(AND(IM37&gt;=5,IN37&gt;=3,OR(FO37&gt;=35,FP37&gt;=35,FV37&gt;=35)),"5/3 සමත්",IF(AND(IM37&gt;=4,IN37&gt;=1,OR(FO37&gt;=20,FP37&gt;=20,FV37&gt;=20)),"සමත් කළ හැකි",IF(IL37=9,"W9","අසමත් ?")))))</f>
        <v>සමත් කළ හැකි</v>
      </c>
    </row>
    <row r="38" customFormat="false" ht="13.8" hidden="false" customHeight="false" outlineLevel="0" collapsed="false">
      <c r="A38" s="160" t="n">
        <v>24</v>
      </c>
      <c r="B38" s="161"/>
      <c r="C38" s="161"/>
      <c r="D38" s="162"/>
      <c r="E38" s="183"/>
      <c r="F38" s="181"/>
      <c r="G38" s="183"/>
      <c r="H38" s="180"/>
      <c r="I38" s="180"/>
      <c r="J38" s="181"/>
      <c r="K38" s="183"/>
      <c r="L38" s="180"/>
      <c r="M38" s="180"/>
      <c r="N38" s="181"/>
      <c r="O38" s="183"/>
      <c r="P38" s="180"/>
      <c r="Q38" s="180"/>
      <c r="R38" s="180"/>
      <c r="S38" s="180"/>
      <c r="T38" s="180"/>
      <c r="U38" s="180"/>
      <c r="V38" s="181"/>
      <c r="W38" s="183"/>
      <c r="X38" s="180"/>
      <c r="Y38" s="180"/>
      <c r="Z38" s="180"/>
      <c r="AA38" s="180"/>
      <c r="AB38" s="180"/>
      <c r="AC38" s="180"/>
      <c r="AD38" s="181"/>
      <c r="AE38" s="183"/>
      <c r="AF38" s="180"/>
      <c r="AG38" s="180"/>
      <c r="AH38" s="180"/>
      <c r="AI38" s="180"/>
      <c r="AJ38" s="180"/>
      <c r="AK38" s="180"/>
      <c r="AL38" s="166"/>
      <c r="AM38" s="167" t="str">
        <f aca="false">IF(B38="","",SUM(E38:AL38))</f>
        <v/>
      </c>
      <c r="AN38" s="168" t="str">
        <f aca="false">IF(B38="","",AM38/9)</f>
        <v/>
      </c>
      <c r="AO38" s="169" t="str">
        <f aca="false">IF(B38="","",IF(AM38=0,"-",RANK(AM38,$AM$15:$AM$64,0)))</f>
        <v/>
      </c>
      <c r="AP38" s="167" t="str">
        <f aca="false">IF(E38="","",IF(E38="-","-",IF(UPPER(E38)="AB","+",VLOOKUP(E38,'විෂය තොරතුරු'!$P$24:$Q$28,2))))</f>
        <v/>
      </c>
      <c r="AQ38" s="168" t="str">
        <f aca="false">IF(F38="","",IF(F38="-","-",IF(UPPER(F38)="AB","+",VLOOKUP(F38,'විෂය තොරතුරු'!$P$24:$Q$28,2))))</f>
        <v/>
      </c>
      <c r="AR38" s="168" t="str">
        <f aca="false">IF(G38="","",IF(G38="-","-",IF(UPPER(G38)="AB","+",VLOOKUP(G38,'විෂය තොරතුරු'!$P$24:$Q$28,2))))</f>
        <v/>
      </c>
      <c r="AS38" s="168" t="str">
        <f aca="false">IF(H38="","",IF(H38="-","-",IF(UPPER(H38)="AB","+",VLOOKUP(H38,'විෂය තොරතුරු'!$P$24:$Q$28,2))))</f>
        <v/>
      </c>
      <c r="AT38" s="168" t="str">
        <f aca="false">IF(I38="","",IF(I38="-","-",IF(UPPER(I38)="AB","+",VLOOKUP(I38,'විෂය තොරතුරු'!$P$24:$Q$28,2))))</f>
        <v/>
      </c>
      <c r="AU38" s="170" t="str">
        <f aca="false">IF(J38="","",IF(J38="-","-",IF(UPPER(J38)="AB","+",VLOOKUP(J38,'විෂය තොරතුරු'!$P$24:$Q$28,2))))</f>
        <v/>
      </c>
      <c r="AV38" s="171" t="str">
        <f aca="false">IF(K38="","",IF(K38="-","-",IF(UPPER(K38)="AB","+",VLOOKUP(K38,'විෂය තොරතුරු'!$P$24:$Q$28,2))))</f>
        <v/>
      </c>
      <c r="AW38" s="168" t="str">
        <f aca="false">IF(L38="","",IF(L38="-","-",IF(UPPER(L38)="AB","+",VLOOKUP(L38,'විෂය තොරතුරු'!$P$24:$Q$28,2))))</f>
        <v/>
      </c>
      <c r="AX38" s="168" t="str">
        <f aca="false">IF(M38="","",IF(M38="-","-",IF(UPPER(M38)="AB","+",VLOOKUP(M38,'විෂය තොරතුරු'!$P$24:$Q$28,2))))</f>
        <v/>
      </c>
      <c r="AY38" s="169" t="str">
        <f aca="false">IF(N38="","",IF(N38="-","-",IF(UPPER(N38)="AB","+",VLOOKUP(N38,'විෂය තොරතුරු'!$P$24:$Q$28,2))))</f>
        <v/>
      </c>
      <c r="AZ38" s="167" t="str">
        <f aca="false">IF(O38="","",IF(O38="-","-",IF(UPPER(O38)="AB","+",VLOOKUP(O38,'විෂය තොරතුරු'!$P$24:$Q$28,2))))</f>
        <v/>
      </c>
      <c r="BA38" s="168" t="str">
        <f aca="false">IF(P38="","",IF(P38="-","-",IF(UPPER(P38)="AB","+",VLOOKUP(P38,'විෂය තොරතුරු'!$P$24:$Q$28,2))))</f>
        <v/>
      </c>
      <c r="BB38" s="168" t="str">
        <f aca="false">IF(Q38="","",IF(Q38="-","-",IF(UPPER(Q38)="AB","+",VLOOKUP(Q38,'විෂය තොරතුරු'!$P$24:$Q$28,2))))</f>
        <v/>
      </c>
      <c r="BC38" s="168" t="str">
        <f aca="false">IF(R38="","",IF(R38="-","-",IF(UPPER(R38)="AB","+",VLOOKUP(R38,'විෂය තොරතුරු'!$P$24:$Q$28,2))))</f>
        <v/>
      </c>
      <c r="BD38" s="168" t="str">
        <f aca="false">IF(S38="","",IF(S38="-","-",IF(UPPER(S38)="AB","+",VLOOKUP(S38,'විෂය තොරතුරු'!$P$24:$Q$28,2))))</f>
        <v/>
      </c>
      <c r="BE38" s="168" t="str">
        <f aca="false">IF(T38="","",IF(T38="-","-",IF(UPPER(T38)="AB","+",VLOOKUP(T38,'විෂය තොරතුරු'!$P$24:$Q$28,2))))</f>
        <v/>
      </c>
      <c r="BF38" s="168" t="str">
        <f aca="false">IF(U38="","",IF(U38="-","-",IF(UPPER(U38)="AB","+",VLOOKUP(U38,'විෂය තොරතුරු'!$P$24:$Q$28,2))))</f>
        <v/>
      </c>
      <c r="BG38" s="170" t="str">
        <f aca="false">IF(V38="","",IF(V38="-","-",IF(UPPER(V38)="AB","+",VLOOKUP(V38,'විෂය තොරතුරු'!$P$24:$Q$28,2))))</f>
        <v/>
      </c>
      <c r="BH38" s="171" t="str">
        <f aca="false">IF(W38="","",IF(W38="-","-",IF(UPPER(W38)="AB","+",VLOOKUP(W38,'විෂය තොරතුරු'!$P$24:$Q$28,2))))</f>
        <v/>
      </c>
      <c r="BI38" s="168" t="str">
        <f aca="false">IF(X38="","",IF(X38="-","-",IF(UPPER(X38)="AB","+",VLOOKUP(X38,'විෂය තොරතුරු'!$P$24:$Q$28,2))))</f>
        <v/>
      </c>
      <c r="BJ38" s="168" t="str">
        <f aca="false">IF(Y38="","",IF(Y38="-","-",IF(UPPER(Y38)="AB","+",VLOOKUP(Y38,'විෂය තොරතුරු'!$P$24:$Q$28,2))))</f>
        <v/>
      </c>
      <c r="BK38" s="168" t="str">
        <f aca="false">IF(Z38="","",IF(Z38="-","-",IF(UPPER(Z38)="AB","+",VLOOKUP(Z38,'විෂය තොරතුරු'!$P$24:$Q$28,2))))</f>
        <v/>
      </c>
      <c r="BL38" s="168" t="str">
        <f aca="false">IF(AA38="","",IF(AA38="-","-",IF(UPPER(AA38)="AB","+",VLOOKUP(AA38,'විෂය තොරතුරු'!$P$24:$Q$28,2))))</f>
        <v/>
      </c>
      <c r="BM38" s="168" t="str">
        <f aca="false">IF(AB38="","",IF(AB38="-","-",IF(UPPER(AB38)="AB","+",VLOOKUP(AB38,'විෂය තොරතුරු'!$P$24:$Q$28,2))))</f>
        <v/>
      </c>
      <c r="BN38" s="168" t="str">
        <f aca="false">IF(AC38="","",IF(AC38="-","-",IF(UPPER(AC38)="AB","+",VLOOKUP(AC38,'විෂය තොරතුරු'!$P$24:$Q$28,2))))</f>
        <v/>
      </c>
      <c r="BO38" s="169" t="str">
        <f aca="false">IF(AD38="","",IF(AD38="-","-",IF(UPPER(AD38)="AB","+",VLOOKUP(AD38,'විෂය තොරතුරු'!$P$24:$Q$28,2))))</f>
        <v/>
      </c>
      <c r="BP38" s="171" t="str">
        <f aca="false">IF(AE38="","",IF(AE38="-","-",IF(UPPER(AE38)="AB","+",VLOOKUP(AE38,'විෂය තොරතුරු'!$P$24:$Q$28,2))))</f>
        <v/>
      </c>
      <c r="BQ38" s="168" t="str">
        <f aca="false">IF(AF38="","",IF(AF38="-","-",IF(UPPER(AF38)="AB","+",VLOOKUP(AF38,'විෂය තොරතුරු'!$P$24:$Q$28,2))))</f>
        <v/>
      </c>
      <c r="BR38" s="168" t="str">
        <f aca="false">IF(AG38="","",IF(AG38="-","-",IF(UPPER(AG38)="AB","+",VLOOKUP(AG38,'විෂය තොරතුරු'!$P$24:$Q$28,2))))</f>
        <v/>
      </c>
      <c r="BS38" s="168" t="str">
        <f aca="false">IF(AH38="","",IF(AH38="-","-",IF(UPPER(AH38)="AB","+",VLOOKUP(AH38,'විෂය තොරතුරු'!$P$24:$Q$28,2))))</f>
        <v/>
      </c>
      <c r="BT38" s="168" t="str">
        <f aca="false">IF(AI38="","",IF(AI38="-","-",IF(UPPER(AI38)="AB","+",VLOOKUP(AI38,'විෂය තොරතුරු'!$P$24:$Q$28,2))))</f>
        <v/>
      </c>
      <c r="BU38" s="168" t="str">
        <f aca="false">IF(AJ38="","",IF(AJ38="-","-",IF(UPPER(AJ38)="AB","+",VLOOKUP(AJ38,'විෂය තොරතුරු'!$P$24:$Q$28,2))))</f>
        <v/>
      </c>
      <c r="BV38" s="168" t="str">
        <f aca="false">IF(AK38="","",IF(AK38="-","-",IF(UPPER(AK38)="AB","+",VLOOKUP(AK38,'විෂය තොරතුරු'!$P$24:$Q$28,2))))</f>
        <v/>
      </c>
      <c r="BW38" s="169" t="str">
        <f aca="false">IF(AL38="","",IF(AL38="-","-",IF(UPPER(AL38)="AB","+",VLOOKUP(AL38,'විෂය තොරතුරු'!$P$24:$Q$28,2))))</f>
        <v/>
      </c>
      <c r="BX38" s="171" t="str">
        <f aca="false">IF($B38="","",COUNTIF($AP38:$BW38,"A"))</f>
        <v/>
      </c>
      <c r="BY38" s="168" t="str">
        <f aca="false">IF($B38="","",COUNTIF($AP38:$BW38,"B"))</f>
        <v/>
      </c>
      <c r="BZ38" s="168" t="str">
        <f aca="false">IF($B38="","",COUNTIF($AP38:$BW38,"C"))</f>
        <v/>
      </c>
      <c r="CA38" s="168" t="str">
        <f aca="false">IF($B38="","",COUNTIF($AP38:$BW38,"S"))</f>
        <v/>
      </c>
      <c r="CB38" s="169" t="str">
        <f aca="false">IF($B38="","",COUNTIF($AP38:$BW38,"W"))</f>
        <v/>
      </c>
      <c r="CC38" s="171" t="str">
        <f aca="false">IF(B38="","",SUM(BX38:CA38))</f>
        <v/>
      </c>
      <c r="CD38" s="169" t="str">
        <f aca="false">IF(B38="","",SUM(BX38:BZ38))</f>
        <v/>
      </c>
      <c r="CE38" s="172" t="str">
        <f aca="false">IF(B38="","",IF(AND(CC38&gt;=6,CD38&gt;=3,OR(E38&gt;=35,F38&gt;=35),L38&gt;=35),"6/3 සමත්",IF(AND(CC38&gt;=5,CD38&gt;=3,OR(E38&gt;=35,F38&gt;=35,L38&gt;=35)),"5/3 සමත්",IF(AND(CC38&gt;=4,CD38&gt;=1,OR(E38&gt;=20,F38&gt;=20,L38&gt;=20)),"සමත් කළ හැකි",IF(CB38=9,"W9","අසමත් ?")))))</f>
        <v/>
      </c>
      <c r="FK38" s="173" t="n">
        <v>24</v>
      </c>
      <c r="FL38" s="161" t="s">
        <v>68</v>
      </c>
      <c r="FM38" s="161"/>
      <c r="FN38" s="161" t="str">
        <f aca="false">IF(FM38="","-",(FM38/$M$95)*100)</f>
        <v>-</v>
      </c>
      <c r="FO38" s="165" t="n">
        <v>56</v>
      </c>
      <c r="FP38" s="165"/>
      <c r="FQ38" s="165" t="s">
        <v>18</v>
      </c>
      <c r="FR38" s="165" t="n">
        <v>65</v>
      </c>
      <c r="FS38" s="165"/>
      <c r="FT38" s="165"/>
      <c r="FU38" s="165" t="n">
        <v>33</v>
      </c>
      <c r="FV38" s="165" t="n">
        <v>36</v>
      </c>
      <c r="FW38" s="165" t="n">
        <v>37</v>
      </c>
      <c r="FX38" s="165" t="n">
        <v>31</v>
      </c>
      <c r="FY38" s="165" t="n">
        <v>63</v>
      </c>
      <c r="FZ38" s="165" t="s">
        <v>18</v>
      </c>
      <c r="GA38" s="165" t="s">
        <v>18</v>
      </c>
      <c r="GB38" s="165"/>
      <c r="GC38" s="165"/>
      <c r="GD38" s="165"/>
      <c r="GE38" s="165"/>
      <c r="GF38" s="165"/>
      <c r="GG38" s="165" t="n">
        <v>49</v>
      </c>
      <c r="GH38" s="165" t="s">
        <v>18</v>
      </c>
      <c r="GI38" s="165" t="s">
        <v>18</v>
      </c>
      <c r="GJ38" s="165"/>
      <c r="GK38" s="165"/>
      <c r="GL38" s="165" t="s">
        <v>18</v>
      </c>
      <c r="GM38" s="165"/>
      <c r="GN38" s="165"/>
      <c r="GO38" s="165" t="s">
        <v>18</v>
      </c>
      <c r="GP38" s="165" t="s">
        <v>18</v>
      </c>
      <c r="GQ38" s="165"/>
      <c r="GR38" s="165" t="n">
        <v>64</v>
      </c>
      <c r="GS38" s="165"/>
      <c r="GT38" s="165"/>
      <c r="GU38" s="165"/>
      <c r="GV38" s="174"/>
      <c r="GW38" s="167" t="n">
        <f aca="false">IF(FL38="","",SUM(FO38:GV38))</f>
        <v>434</v>
      </c>
      <c r="GX38" s="168" t="n">
        <f aca="false">IF(FL38="","",GW38/9)</f>
        <v>48.2222222222222</v>
      </c>
      <c r="GY38" s="169" t="n">
        <f aca="false">IF(FL38="","",IF(GW38=0,"-",RANK(GW38,$GW$15:$GW$64,0)))</f>
        <v>5</v>
      </c>
      <c r="GZ38" s="167" t="str">
        <f aca="false">IF(FO38="","",IF(FO38="-","-",IF(UPPER(FO38)="AB","+",VLOOKUP(FO38,'විෂය තොරතුරු'!$P$24:$Q$28,2))))</f>
        <v>C</v>
      </c>
      <c r="HA38" s="168" t="str">
        <f aca="false">IF(FP38="","",IF(FP38="-","-",IF(UPPER(FP38)="AB","+",VLOOKUP(FP38,'විෂය තොරතුරු'!$P$24:$Q$28,2))))</f>
        <v/>
      </c>
      <c r="HB38" s="168" t="str">
        <f aca="false">IF(FQ38="","",IF(FQ38="-","-",IF(UPPER(FQ38)="AB","+",VLOOKUP(FQ38,'විෂය තොරතුරු'!$P$24:$Q$28,2))))</f>
        <v>-</v>
      </c>
      <c r="HC38" s="168" t="str">
        <f aca="false">IF(FR38="","",IF(FR38="-","-",IF(UPPER(FR38)="AB","+",VLOOKUP(FR38,'විෂය තොරතුරු'!$P$24:$Q$28,2))))</f>
        <v>B</v>
      </c>
      <c r="HD38" s="168" t="str">
        <f aca="false">IF(FS38="","",IF(FS38="-","-",IF(UPPER(FS38)="AB","+",VLOOKUP(FS38,'විෂය තොරතුරු'!$P$24:$Q$28,2))))</f>
        <v/>
      </c>
      <c r="HE38" s="170" t="str">
        <f aca="false">IF(FT38="","",IF(FT38="-","-",IF(UPPER(FT38)="AB","+",VLOOKUP(FT38,'විෂය තොරතුරු'!$P$24:$Q$28,2))))</f>
        <v/>
      </c>
      <c r="HF38" s="171" t="str">
        <f aca="false">IF(FU38="","",IF(FU38="-","-",IF(UPPER(FU38)="AB","+",VLOOKUP(FU38,'විෂය තොරතුරු'!$P$24:$Q$28,2))))</f>
        <v>W</v>
      </c>
      <c r="HG38" s="168" t="str">
        <f aca="false">IF(FV38="","",IF(FV38="-","-",IF(UPPER(FV38)="AB","+",VLOOKUP(FV38,'විෂය තොරතුරු'!$P$24:$Q$28,2))))</f>
        <v>S</v>
      </c>
      <c r="HH38" s="168" t="str">
        <f aca="false">IF(FW38="","",IF(FW38="-","-",IF(UPPER(FW38)="AB","+",VLOOKUP(FW38,'විෂය තොරතුරු'!$P$24:$Q$28,2))))</f>
        <v>S</v>
      </c>
      <c r="HI38" s="169" t="str">
        <f aca="false">IF(FX38="","",IF(FX38="-","-",IF(UPPER(FX38)="AB","+",VLOOKUP(FX38,'විෂය තොරතුරු'!$P$24:$Q$28,2))))</f>
        <v>W</v>
      </c>
      <c r="HJ38" s="167" t="str">
        <f aca="false">IF(FY38="","",IF(FY38="-","-",IF(UPPER(FY38)="AB","+",VLOOKUP(FY38,'විෂය තොරතුරු'!$P$24:$Q$28,2))))</f>
        <v>C</v>
      </c>
      <c r="HK38" s="168" t="str">
        <f aca="false">IF(FZ38="","",IF(FZ38="-","-",IF(UPPER(FZ38)="AB","+",VLOOKUP(FZ38,'විෂය තොරතුරු'!$P$24:$Q$28,2))))</f>
        <v>-</v>
      </c>
      <c r="HL38" s="168" t="str">
        <f aca="false">IF(GA38="","",IF(GA38="-","-",IF(UPPER(GA38)="AB","+",VLOOKUP(GA38,'විෂය තොරතුරු'!$P$24:$Q$28,2))))</f>
        <v>-</v>
      </c>
      <c r="HM38" s="168" t="str">
        <f aca="false">IF(GB38="","",IF(GB38="-","-",IF(UPPER(GB38)="AB","+",VLOOKUP(GB38,'විෂය තොරතුරු'!$P$24:$Q$28,2))))</f>
        <v/>
      </c>
      <c r="HN38" s="168" t="str">
        <f aca="false">IF(GC38="","",IF(GC38="-","-",IF(UPPER(GC38)="AB","+",VLOOKUP(GC38,'විෂය තොරතුරු'!$P$24:$Q$28,2))))</f>
        <v/>
      </c>
      <c r="HO38" s="168" t="str">
        <f aca="false">IF(GD38="","",IF(GD38="-","-",IF(UPPER(GD38)="AB","+",VLOOKUP(GD38,'විෂය තොරතුරු'!$P$24:$Q$28,2))))</f>
        <v/>
      </c>
      <c r="HP38" s="168" t="str">
        <f aca="false">IF(GE38="","",IF(GE38="-","-",IF(UPPER(GE38)="AB","+",VLOOKUP(GE38,'විෂය තොරතුරු'!$P$24:$Q$28,2))))</f>
        <v/>
      </c>
      <c r="HQ38" s="170" t="str">
        <f aca="false">IF(GF38="","",IF(GF38="-","-",IF(UPPER(GF38)="AB","+",VLOOKUP(GF38,'විෂය තොරතුරු'!$P$24:$Q$28,2))))</f>
        <v/>
      </c>
      <c r="HR38" s="171" t="str">
        <f aca="false">IF(GG38="","",IF(GG38="-","-",IF(UPPER(GG38)="AB","+",VLOOKUP(GG38,'විෂය තොරතුරු'!$P$24:$Q$28,2))))</f>
        <v>S</v>
      </c>
      <c r="HS38" s="168" t="str">
        <f aca="false">IF(GH38="","",IF(GH38="-","-",IF(UPPER(GH38)="AB","+",VLOOKUP(GH38,'විෂය තොරතුරු'!$P$24:$Q$28,2))))</f>
        <v>-</v>
      </c>
      <c r="HT38" s="168" t="str">
        <f aca="false">IF(GI38="","",IF(GI38="-","-",IF(UPPER(GI38)="AB","+",VLOOKUP(GI38,'විෂය තොරතුරු'!$P$24:$Q$28,2))))</f>
        <v>-</v>
      </c>
      <c r="HU38" s="168" t="str">
        <f aca="false">IF(GJ38="","",IF(GJ38="-","-",IF(UPPER(GJ38)="AB","+",VLOOKUP(GJ38,'විෂය තොරතුරු'!$P$24:$Q$28,2))))</f>
        <v/>
      </c>
      <c r="HV38" s="168" t="str">
        <f aca="false">IF(GK38="","",IF(GK38="-","-",IF(UPPER(GK38)="AB","+",VLOOKUP(GK38,'විෂය තොරතුරු'!$P$24:$Q$28,2))))</f>
        <v/>
      </c>
      <c r="HW38" s="168" t="str">
        <f aca="false">IF(GL38="","",IF(GL38="-","-",IF(UPPER(GL38)="AB","+",VLOOKUP(GL38,'විෂය තොරතුරු'!$P$24:$Q$28,2))))</f>
        <v>-</v>
      </c>
      <c r="HX38" s="168" t="str">
        <f aca="false">IF(GM38="","",IF(GM38="-","-",IF(UPPER(GM38)="AB","+",VLOOKUP(GM38,'විෂය තොරතුරු'!$P$24:$Q$28,2))))</f>
        <v/>
      </c>
      <c r="HY38" s="169" t="str">
        <f aca="false">IF(GN38="","",IF(GN38="-","-",IF(UPPER(GN38)="AB","+",VLOOKUP(GN38,'විෂය තොරතුරු'!$P$24:$Q$28,2))))</f>
        <v/>
      </c>
      <c r="HZ38" s="171" t="str">
        <f aca="false">IF(GO38="","",IF(GO38="-","-",IF(UPPER(GO38)="AB","+",VLOOKUP(GO38,'විෂය තොරතුරු'!$P$24:$Q$28,2))))</f>
        <v>-</v>
      </c>
      <c r="IA38" s="168" t="str">
        <f aca="false">IF(GP38="","",IF(GP38="-","-",IF(UPPER(GP38)="AB","+",VLOOKUP(GP38,'විෂය තොරතුරු'!$P$24:$Q$28,2))))</f>
        <v>-</v>
      </c>
      <c r="IB38" s="168" t="str">
        <f aca="false">IF(GQ38="","",IF(GQ38="-","-",IF(UPPER(GQ38)="AB","+",VLOOKUP(GQ38,'විෂය තොරතුරු'!$P$24:$Q$28,2))))</f>
        <v/>
      </c>
      <c r="IC38" s="168" t="str">
        <f aca="false">IF(GR38="","",IF(GR38="-","-",IF(UPPER(GR38)="AB","+",VLOOKUP(GR38,'විෂය තොරතුරු'!$P$24:$Q$28,2))))</f>
        <v>C</v>
      </c>
      <c r="ID38" s="168" t="str">
        <f aca="false">IF(GS38="","",IF(GS38="-","-",IF(UPPER(GS38)="AB","+",VLOOKUP(GS38,'විෂය තොරතුරු'!$P$24:$Q$28,2))))</f>
        <v/>
      </c>
      <c r="IE38" s="168" t="str">
        <f aca="false">IF(GT38="","",IF(GT38="-","-",IF(UPPER(GT38)="AB","+",VLOOKUP(GT38,'විෂය තොරතුරු'!$P$24:$Q$28,2))))</f>
        <v/>
      </c>
      <c r="IF38" s="168" t="str">
        <f aca="false">IF(GU38="","",IF(GU38="-","-",IF(UPPER(GU38)="AB","+",VLOOKUP(GU38,'විෂය තොරතුරු'!$P$24:$Q$28,2))))</f>
        <v/>
      </c>
      <c r="IG38" s="169" t="str">
        <f aca="false">IF(GV38="","",IF(GV38="-","-",IF(UPPER(GV38)="AB","+",VLOOKUP(GV38,'විෂය තොරතුරු'!$P$24:$Q$28,2))))</f>
        <v/>
      </c>
      <c r="IH38" s="171" t="n">
        <f aca="false">IF($FL38="","",COUNTIF($GZ38:$IG38,"A"))</f>
        <v>0</v>
      </c>
      <c r="II38" s="171" t="n">
        <f aca="false">IF($FL38="","",COUNTIF($GZ38:$IG38,"B"))</f>
        <v>1</v>
      </c>
      <c r="IJ38" s="171" t="n">
        <f aca="false">IF($FL38="","",COUNTIF($GZ38:$IG38,"C"))</f>
        <v>3</v>
      </c>
      <c r="IK38" s="171" t="n">
        <f aca="false">IF($FL38="","",COUNTIF($GZ38:$IG38,"S"))</f>
        <v>3</v>
      </c>
      <c r="IL38" s="171" t="n">
        <f aca="false">IF($FL38="","",COUNTIF($GZ38:$IG38,"W"))</f>
        <v>2</v>
      </c>
      <c r="IM38" s="171" t="n">
        <f aca="false">IF(FL38="","",SUM(IH38:IK38))</f>
        <v>7</v>
      </c>
      <c r="IN38" s="169" t="n">
        <f aca="false">IF(FL38="","",SUM(IH38:IJ38))</f>
        <v>4</v>
      </c>
      <c r="IO38" s="172" t="str">
        <f aca="false">IF(FL38="","",IF(AND(IM38&gt;=6,IN38&gt;=3,OR(FO38&gt;=35,FP38&gt;=35),FV38&gt;=35),"6/3 සමත්",IF(AND(IM38&gt;=5,IN38&gt;=3,OR(FO38&gt;=35,FP38&gt;=35,FV38&gt;=35)),"5/3 සමත්",IF(AND(IM38&gt;=4,IN38&gt;=1,OR(FO38&gt;=20,FP38&gt;=20,FV38&gt;=20)),"සමත් කළ හැකි",IF(IL38=9,"W9","අසමත් ?")))))</f>
        <v>6/3 සමත්</v>
      </c>
    </row>
    <row r="39" customFormat="false" ht="13.8" hidden="false" customHeight="false" outlineLevel="0" collapsed="false">
      <c r="A39" s="160" t="n">
        <v>25</v>
      </c>
      <c r="B39" s="161"/>
      <c r="C39" s="161"/>
      <c r="D39" s="162"/>
      <c r="E39" s="183"/>
      <c r="F39" s="181"/>
      <c r="G39" s="183"/>
      <c r="H39" s="180"/>
      <c r="I39" s="180"/>
      <c r="J39" s="181"/>
      <c r="K39" s="183"/>
      <c r="L39" s="180"/>
      <c r="M39" s="180"/>
      <c r="N39" s="181"/>
      <c r="O39" s="183"/>
      <c r="P39" s="180"/>
      <c r="Q39" s="180"/>
      <c r="R39" s="180"/>
      <c r="S39" s="180"/>
      <c r="T39" s="180"/>
      <c r="U39" s="180"/>
      <c r="V39" s="181"/>
      <c r="W39" s="183"/>
      <c r="X39" s="180"/>
      <c r="Y39" s="180"/>
      <c r="Z39" s="180"/>
      <c r="AA39" s="180"/>
      <c r="AB39" s="180"/>
      <c r="AC39" s="180"/>
      <c r="AD39" s="181"/>
      <c r="AE39" s="183"/>
      <c r="AF39" s="180"/>
      <c r="AG39" s="180"/>
      <c r="AH39" s="180"/>
      <c r="AI39" s="180"/>
      <c r="AJ39" s="180"/>
      <c r="AK39" s="180"/>
      <c r="AL39" s="166"/>
      <c r="AM39" s="167" t="str">
        <f aca="false">IF(B39="","",SUM(E39:AL39))</f>
        <v/>
      </c>
      <c r="AN39" s="168" t="str">
        <f aca="false">IF(B39="","",AM39/9)</f>
        <v/>
      </c>
      <c r="AO39" s="169" t="str">
        <f aca="false">IF(B39="","",IF(AM39=0,"-",RANK(AM39,$AM$15:$AM$64,0)))</f>
        <v/>
      </c>
      <c r="AP39" s="167" t="str">
        <f aca="false">IF(E39="","",IF(E39="-","-",IF(UPPER(E39)="AB","+",VLOOKUP(E39,'විෂය තොරතුරු'!$P$24:$Q$28,2))))</f>
        <v/>
      </c>
      <c r="AQ39" s="168" t="str">
        <f aca="false">IF(F39="","",IF(F39="-","-",IF(UPPER(F39)="AB","+",VLOOKUP(F39,'විෂය තොරතුරු'!$P$24:$Q$28,2))))</f>
        <v/>
      </c>
      <c r="AR39" s="168" t="str">
        <f aca="false">IF(G39="","",IF(G39="-","-",IF(UPPER(G39)="AB","+",VLOOKUP(G39,'විෂය තොරතුරු'!$P$24:$Q$28,2))))</f>
        <v/>
      </c>
      <c r="AS39" s="168" t="str">
        <f aca="false">IF(H39="","",IF(H39="-","-",IF(UPPER(H39)="AB","+",VLOOKUP(H39,'විෂය තොරතුරු'!$P$24:$Q$28,2))))</f>
        <v/>
      </c>
      <c r="AT39" s="168" t="str">
        <f aca="false">IF(I39="","",IF(I39="-","-",IF(UPPER(I39)="AB","+",VLOOKUP(I39,'විෂය තොරතුරු'!$P$24:$Q$28,2))))</f>
        <v/>
      </c>
      <c r="AU39" s="170" t="str">
        <f aca="false">IF(J39="","",IF(J39="-","-",IF(UPPER(J39)="AB","+",VLOOKUP(J39,'විෂය තොරතුරු'!$P$24:$Q$28,2))))</f>
        <v/>
      </c>
      <c r="AV39" s="171" t="str">
        <f aca="false">IF(K39="","",IF(K39="-","-",IF(UPPER(K39)="AB","+",VLOOKUP(K39,'විෂය තොරතුරු'!$P$24:$Q$28,2))))</f>
        <v/>
      </c>
      <c r="AW39" s="168" t="str">
        <f aca="false">IF(L39="","",IF(L39="-","-",IF(UPPER(L39)="AB","+",VLOOKUP(L39,'විෂය තොරතුරු'!$P$24:$Q$28,2))))</f>
        <v/>
      </c>
      <c r="AX39" s="168" t="str">
        <f aca="false">IF(M39="","",IF(M39="-","-",IF(UPPER(M39)="AB","+",VLOOKUP(M39,'විෂය තොරතුරු'!$P$24:$Q$28,2))))</f>
        <v/>
      </c>
      <c r="AY39" s="169" t="str">
        <f aca="false">IF(N39="","",IF(N39="-","-",IF(UPPER(N39)="AB","+",VLOOKUP(N39,'විෂය තොරතුරු'!$P$24:$Q$28,2))))</f>
        <v/>
      </c>
      <c r="AZ39" s="167" t="str">
        <f aca="false">IF(O39="","",IF(O39="-","-",IF(UPPER(O39)="AB","+",VLOOKUP(O39,'විෂය තොරතුරු'!$P$24:$Q$28,2))))</f>
        <v/>
      </c>
      <c r="BA39" s="168" t="str">
        <f aca="false">IF(P39="","",IF(P39="-","-",IF(UPPER(P39)="AB","+",VLOOKUP(P39,'විෂය තොරතුරු'!$P$24:$Q$28,2))))</f>
        <v/>
      </c>
      <c r="BB39" s="168" t="str">
        <f aca="false">IF(Q39="","",IF(Q39="-","-",IF(UPPER(Q39)="AB","+",VLOOKUP(Q39,'විෂය තොරතුරු'!$P$24:$Q$28,2))))</f>
        <v/>
      </c>
      <c r="BC39" s="168" t="str">
        <f aca="false">IF(R39="","",IF(R39="-","-",IF(UPPER(R39)="AB","+",VLOOKUP(R39,'විෂය තොරතුරු'!$P$24:$Q$28,2))))</f>
        <v/>
      </c>
      <c r="BD39" s="168" t="str">
        <f aca="false">IF(S39="","",IF(S39="-","-",IF(UPPER(S39)="AB","+",VLOOKUP(S39,'විෂය තොරතුරු'!$P$24:$Q$28,2))))</f>
        <v/>
      </c>
      <c r="BE39" s="168" t="str">
        <f aca="false">IF(T39="","",IF(T39="-","-",IF(UPPER(T39)="AB","+",VLOOKUP(T39,'විෂය තොරතුරු'!$P$24:$Q$28,2))))</f>
        <v/>
      </c>
      <c r="BF39" s="168" t="str">
        <f aca="false">IF(U39="","",IF(U39="-","-",IF(UPPER(U39)="AB","+",VLOOKUP(U39,'විෂය තොරතුරු'!$P$24:$Q$28,2))))</f>
        <v/>
      </c>
      <c r="BG39" s="170" t="str">
        <f aca="false">IF(V39="","",IF(V39="-","-",IF(UPPER(V39)="AB","+",VLOOKUP(V39,'විෂය තොරතුරු'!$P$24:$Q$28,2))))</f>
        <v/>
      </c>
      <c r="BH39" s="171" t="str">
        <f aca="false">IF(W39="","",IF(W39="-","-",IF(UPPER(W39)="AB","+",VLOOKUP(W39,'විෂය තොරතුරු'!$P$24:$Q$28,2))))</f>
        <v/>
      </c>
      <c r="BI39" s="168" t="str">
        <f aca="false">IF(X39="","",IF(X39="-","-",IF(UPPER(X39)="AB","+",VLOOKUP(X39,'විෂය තොරතුරු'!$P$24:$Q$28,2))))</f>
        <v/>
      </c>
      <c r="BJ39" s="168" t="str">
        <f aca="false">IF(Y39="","",IF(Y39="-","-",IF(UPPER(Y39)="AB","+",VLOOKUP(Y39,'විෂය තොරතුරු'!$P$24:$Q$28,2))))</f>
        <v/>
      </c>
      <c r="BK39" s="168" t="str">
        <f aca="false">IF(Z39="","",IF(Z39="-","-",IF(UPPER(Z39)="AB","+",VLOOKUP(Z39,'විෂය තොරතුරු'!$P$24:$Q$28,2))))</f>
        <v/>
      </c>
      <c r="BL39" s="168" t="str">
        <f aca="false">IF(AA39="","",IF(AA39="-","-",IF(UPPER(AA39)="AB","+",VLOOKUP(AA39,'විෂය තොරතුරු'!$P$24:$Q$28,2))))</f>
        <v/>
      </c>
      <c r="BM39" s="168" t="str">
        <f aca="false">IF(AB39="","",IF(AB39="-","-",IF(UPPER(AB39)="AB","+",VLOOKUP(AB39,'විෂය තොරතුරු'!$P$24:$Q$28,2))))</f>
        <v/>
      </c>
      <c r="BN39" s="168" t="str">
        <f aca="false">IF(AC39="","",IF(AC39="-","-",IF(UPPER(AC39)="AB","+",VLOOKUP(AC39,'විෂය තොරතුරු'!$P$24:$Q$28,2))))</f>
        <v/>
      </c>
      <c r="BO39" s="169" t="str">
        <f aca="false">IF(AD39="","",IF(AD39="-","-",IF(UPPER(AD39)="AB","+",VLOOKUP(AD39,'විෂය තොරතුරු'!$P$24:$Q$28,2))))</f>
        <v/>
      </c>
      <c r="BP39" s="171" t="str">
        <f aca="false">IF(AE39="","",IF(AE39="-","-",IF(UPPER(AE39)="AB","+",VLOOKUP(AE39,'විෂය තොරතුරු'!$P$24:$Q$28,2))))</f>
        <v/>
      </c>
      <c r="BQ39" s="168" t="str">
        <f aca="false">IF(AF39="","",IF(AF39="-","-",IF(UPPER(AF39)="AB","+",VLOOKUP(AF39,'විෂය තොරතුරු'!$P$24:$Q$28,2))))</f>
        <v/>
      </c>
      <c r="BR39" s="168" t="str">
        <f aca="false">IF(AG39="","",IF(AG39="-","-",IF(UPPER(AG39)="AB","+",VLOOKUP(AG39,'විෂය තොරතුරු'!$P$24:$Q$28,2))))</f>
        <v/>
      </c>
      <c r="BS39" s="168" t="str">
        <f aca="false">IF(AH39="","",IF(AH39="-","-",IF(UPPER(AH39)="AB","+",VLOOKUP(AH39,'විෂය තොරතුරු'!$P$24:$Q$28,2))))</f>
        <v/>
      </c>
      <c r="BT39" s="168" t="str">
        <f aca="false">IF(AI39="","",IF(AI39="-","-",IF(UPPER(AI39)="AB","+",VLOOKUP(AI39,'විෂය තොරතුරු'!$P$24:$Q$28,2))))</f>
        <v/>
      </c>
      <c r="BU39" s="168" t="str">
        <f aca="false">IF(AJ39="","",IF(AJ39="-","-",IF(UPPER(AJ39)="AB","+",VLOOKUP(AJ39,'විෂය තොරතුරු'!$P$24:$Q$28,2))))</f>
        <v/>
      </c>
      <c r="BV39" s="168" t="str">
        <f aca="false">IF(AK39="","",IF(AK39="-","-",IF(UPPER(AK39)="AB","+",VLOOKUP(AK39,'විෂය තොරතුරු'!$P$24:$Q$28,2))))</f>
        <v/>
      </c>
      <c r="BW39" s="169" t="str">
        <f aca="false">IF(AL39="","",IF(AL39="-","-",IF(UPPER(AL39)="AB","+",VLOOKUP(AL39,'විෂය තොරතුරු'!$P$24:$Q$28,2))))</f>
        <v/>
      </c>
      <c r="BX39" s="171" t="str">
        <f aca="false">IF($B39="","",COUNTIF($AP39:$BW39,"A"))</f>
        <v/>
      </c>
      <c r="BY39" s="168" t="str">
        <f aca="false">IF($B39="","",COUNTIF($AP39:$BW39,"B"))</f>
        <v/>
      </c>
      <c r="BZ39" s="168" t="str">
        <f aca="false">IF($B39="","",COUNTIF($AP39:$BW39,"C"))</f>
        <v/>
      </c>
      <c r="CA39" s="168" t="str">
        <f aca="false">IF($B39="","",COUNTIF($AP39:$BW39,"S"))</f>
        <v/>
      </c>
      <c r="CB39" s="169" t="str">
        <f aca="false">IF($B39="","",COUNTIF($AP39:$BW39,"W"))</f>
        <v/>
      </c>
      <c r="CC39" s="171" t="str">
        <f aca="false">IF(B39="","",SUM(BX39:CA39))</f>
        <v/>
      </c>
      <c r="CD39" s="169" t="str">
        <f aca="false">IF(B39="","",SUM(BX39:BZ39))</f>
        <v/>
      </c>
      <c r="CE39" s="172" t="str">
        <f aca="false">IF(B39="","",IF(AND(CC39&gt;=6,CD39&gt;=3,OR(E39&gt;=35,F39&gt;=35),L39&gt;=35),"6/3 සමත්",IF(AND(CC39&gt;=5,CD39&gt;=3,OR(E39&gt;=35,F39&gt;=35,L39&gt;=35)),"5/3 සමත්",IF(AND(CC39&gt;=4,CD39&gt;=1,OR(E39&gt;=20,F39&gt;=20,L39&gt;=20)),"සමත් කළ හැකි",IF(CB39=9,"W9","අසමත් ?")))))</f>
        <v/>
      </c>
      <c r="FK39" s="173" t="n">
        <v>25</v>
      </c>
      <c r="FL39" s="161"/>
      <c r="FM39" s="161"/>
      <c r="FN39" s="161" t="str">
        <f aca="false">IF(FM39="","-",(FM39/$M$95)*100)</f>
        <v>-</v>
      </c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5"/>
      <c r="FZ39" s="165"/>
      <c r="GA39" s="165"/>
      <c r="GB39" s="165"/>
      <c r="GC39" s="165"/>
      <c r="GD39" s="165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74"/>
      <c r="GW39" s="167" t="str">
        <f aca="false">IF(FL39="","",SUM(FO39:GV39))</f>
        <v/>
      </c>
      <c r="GX39" s="168" t="str">
        <f aca="false">IF(FL39="","",GW39/9)</f>
        <v/>
      </c>
      <c r="GY39" s="169" t="str">
        <f aca="false">IF(FL39="","",IF(GW39=0,"-",RANK(GW39,$GW$15:$GW$64,0)))</f>
        <v/>
      </c>
      <c r="GZ39" s="167" t="str">
        <f aca="false">IF(FO39="","",IF(FO39="-","-",IF(UPPER(FO39)="AB","+",VLOOKUP(FO39,'විෂය තොරතුරු'!$P$24:$Q$28,2))))</f>
        <v/>
      </c>
      <c r="HA39" s="168" t="str">
        <f aca="false">IF(FP39="","",IF(FP39="-","-",IF(UPPER(FP39)="AB","+",VLOOKUP(FP39,'විෂය තොරතුරු'!$P$24:$Q$28,2))))</f>
        <v/>
      </c>
      <c r="HB39" s="168" t="str">
        <f aca="false">IF(FQ39="","",IF(FQ39="-","-",IF(UPPER(FQ39)="AB","+",VLOOKUP(FQ39,'විෂය තොරතුරු'!$P$24:$Q$28,2))))</f>
        <v/>
      </c>
      <c r="HC39" s="168" t="str">
        <f aca="false">IF(FR39="","",IF(FR39="-","-",IF(UPPER(FR39)="AB","+",VLOOKUP(FR39,'විෂය තොරතුරු'!$P$24:$Q$28,2))))</f>
        <v/>
      </c>
      <c r="HD39" s="168" t="str">
        <f aca="false">IF(FS39="","",IF(FS39="-","-",IF(UPPER(FS39)="AB","+",VLOOKUP(FS39,'විෂය තොරතුරු'!$P$24:$Q$28,2))))</f>
        <v/>
      </c>
      <c r="HE39" s="170" t="str">
        <f aca="false">IF(FT39="","",IF(FT39="-","-",IF(UPPER(FT39)="AB","+",VLOOKUP(FT39,'විෂය තොරතුරු'!$P$24:$Q$28,2))))</f>
        <v/>
      </c>
      <c r="HF39" s="171" t="str">
        <f aca="false">IF(FU39="","",IF(FU39="-","-",IF(UPPER(FU39)="AB","+",VLOOKUP(FU39,'විෂය තොරතුරු'!$P$24:$Q$28,2))))</f>
        <v/>
      </c>
      <c r="HG39" s="168" t="str">
        <f aca="false">IF(FV39="","",IF(FV39="-","-",IF(UPPER(FV39)="AB","+",VLOOKUP(FV39,'විෂය තොරතුරු'!$P$24:$Q$28,2))))</f>
        <v/>
      </c>
      <c r="HH39" s="168" t="str">
        <f aca="false">IF(FW39="","",IF(FW39="-","-",IF(UPPER(FW39)="AB","+",VLOOKUP(FW39,'විෂය තොරතුරු'!$P$24:$Q$28,2))))</f>
        <v/>
      </c>
      <c r="HI39" s="169" t="str">
        <f aca="false">IF(FX39="","",IF(FX39="-","-",IF(UPPER(FX39)="AB","+",VLOOKUP(FX39,'විෂය තොරතුරු'!$P$24:$Q$28,2))))</f>
        <v/>
      </c>
      <c r="HJ39" s="167" t="str">
        <f aca="false">IF(FY39="","",IF(FY39="-","-",IF(UPPER(FY39)="AB","+",VLOOKUP(FY39,'විෂය තොරතුරු'!$P$24:$Q$28,2))))</f>
        <v/>
      </c>
      <c r="HK39" s="168" t="str">
        <f aca="false">IF(FZ39="","",IF(FZ39="-","-",IF(UPPER(FZ39)="AB","+",VLOOKUP(FZ39,'විෂය තොරතුරු'!$P$24:$Q$28,2))))</f>
        <v/>
      </c>
      <c r="HL39" s="168" t="str">
        <f aca="false">IF(GA39="","",IF(GA39="-","-",IF(UPPER(GA39)="AB","+",VLOOKUP(GA39,'විෂය තොරතුරු'!$P$24:$Q$28,2))))</f>
        <v/>
      </c>
      <c r="HM39" s="168" t="str">
        <f aca="false">IF(GB39="","",IF(GB39="-","-",IF(UPPER(GB39)="AB","+",VLOOKUP(GB39,'විෂය තොරතුරු'!$P$24:$Q$28,2))))</f>
        <v/>
      </c>
      <c r="HN39" s="168" t="str">
        <f aca="false">IF(GC39="","",IF(GC39="-","-",IF(UPPER(GC39)="AB","+",VLOOKUP(GC39,'විෂය තොරතුරු'!$P$24:$Q$28,2))))</f>
        <v/>
      </c>
      <c r="HO39" s="168" t="str">
        <f aca="false">IF(GD39="","",IF(GD39="-","-",IF(UPPER(GD39)="AB","+",VLOOKUP(GD39,'විෂය තොරතුරු'!$P$24:$Q$28,2))))</f>
        <v/>
      </c>
      <c r="HP39" s="168" t="str">
        <f aca="false">IF(GE39="","",IF(GE39="-","-",IF(UPPER(GE39)="AB","+",VLOOKUP(GE39,'විෂය තොරතුරු'!$P$24:$Q$28,2))))</f>
        <v/>
      </c>
      <c r="HQ39" s="170" t="str">
        <f aca="false">IF(GF39="","",IF(GF39="-","-",IF(UPPER(GF39)="AB","+",VLOOKUP(GF39,'විෂය තොරතුරු'!$P$24:$Q$28,2))))</f>
        <v/>
      </c>
      <c r="HR39" s="171" t="str">
        <f aca="false">IF(GG39="","",IF(GG39="-","-",IF(UPPER(GG39)="AB","+",VLOOKUP(GG39,'විෂය තොරතුරු'!$P$24:$Q$28,2))))</f>
        <v/>
      </c>
      <c r="HS39" s="168" t="str">
        <f aca="false">IF(GH39="","",IF(GH39="-","-",IF(UPPER(GH39)="AB","+",VLOOKUP(GH39,'විෂය තොරතුරු'!$P$24:$Q$28,2))))</f>
        <v/>
      </c>
      <c r="HT39" s="168" t="str">
        <f aca="false">IF(GI39="","",IF(GI39="-","-",IF(UPPER(GI39)="AB","+",VLOOKUP(GI39,'විෂය තොරතුරු'!$P$24:$Q$28,2))))</f>
        <v/>
      </c>
      <c r="HU39" s="168" t="str">
        <f aca="false">IF(GJ39="","",IF(GJ39="-","-",IF(UPPER(GJ39)="AB","+",VLOOKUP(GJ39,'විෂය තොරතුරු'!$P$24:$Q$28,2))))</f>
        <v/>
      </c>
      <c r="HV39" s="168" t="str">
        <f aca="false">IF(GK39="","",IF(GK39="-","-",IF(UPPER(GK39)="AB","+",VLOOKUP(GK39,'විෂය තොරතුරු'!$P$24:$Q$28,2))))</f>
        <v/>
      </c>
      <c r="HW39" s="168" t="str">
        <f aca="false">IF(GL39="","",IF(GL39="-","-",IF(UPPER(GL39)="AB","+",VLOOKUP(GL39,'විෂය තොරතුරු'!$P$24:$Q$28,2))))</f>
        <v/>
      </c>
      <c r="HX39" s="168" t="str">
        <f aca="false">IF(GM39="","",IF(GM39="-","-",IF(UPPER(GM39)="AB","+",VLOOKUP(GM39,'විෂය තොරතුරු'!$P$24:$Q$28,2))))</f>
        <v/>
      </c>
      <c r="HY39" s="169" t="str">
        <f aca="false">IF(GN39="","",IF(GN39="-","-",IF(UPPER(GN39)="AB","+",VLOOKUP(GN39,'විෂය තොරතුරු'!$P$24:$Q$28,2))))</f>
        <v/>
      </c>
      <c r="HZ39" s="171" t="str">
        <f aca="false">IF(GO39="","",IF(GO39="-","-",IF(UPPER(GO39)="AB","+",VLOOKUP(GO39,'විෂය තොරතුරු'!$P$24:$Q$28,2))))</f>
        <v/>
      </c>
      <c r="IA39" s="168" t="str">
        <f aca="false">IF(GP39="","",IF(GP39="-","-",IF(UPPER(GP39)="AB","+",VLOOKUP(GP39,'විෂය තොරතුරු'!$P$24:$Q$28,2))))</f>
        <v/>
      </c>
      <c r="IB39" s="168" t="str">
        <f aca="false">IF(GQ39="","",IF(GQ39="-","-",IF(UPPER(GQ39)="AB","+",VLOOKUP(GQ39,'විෂය තොරතුරු'!$P$24:$Q$28,2))))</f>
        <v/>
      </c>
      <c r="IC39" s="168" t="str">
        <f aca="false">IF(GR39="","",IF(GR39="-","-",IF(UPPER(GR39)="AB","+",VLOOKUP(GR39,'විෂය තොරතුරු'!$P$24:$Q$28,2))))</f>
        <v/>
      </c>
      <c r="ID39" s="168" t="str">
        <f aca="false">IF(GS39="","",IF(GS39="-","-",IF(UPPER(GS39)="AB","+",VLOOKUP(GS39,'විෂය තොරතුරු'!$P$24:$Q$28,2))))</f>
        <v/>
      </c>
      <c r="IE39" s="168" t="str">
        <f aca="false">IF(GT39="","",IF(GT39="-","-",IF(UPPER(GT39)="AB","+",VLOOKUP(GT39,'විෂය තොරතුරු'!$P$24:$Q$28,2))))</f>
        <v/>
      </c>
      <c r="IF39" s="168" t="str">
        <f aca="false">IF(GU39="","",IF(GU39="-","-",IF(UPPER(GU39)="AB","+",VLOOKUP(GU39,'විෂය තොරතුරු'!$P$24:$Q$28,2))))</f>
        <v/>
      </c>
      <c r="IG39" s="169" t="str">
        <f aca="false">IF(GV39="","",IF(GV39="-","-",IF(UPPER(GV39)="AB","+",VLOOKUP(GV39,'විෂය තොරතුරු'!$P$24:$Q$28,2))))</f>
        <v/>
      </c>
      <c r="IH39" s="171" t="str">
        <f aca="false">IF($FL39="","",COUNTIF($GZ39:$IG39,"A"))</f>
        <v/>
      </c>
      <c r="II39" s="171" t="str">
        <f aca="false">IF($FL39="","",COUNTIF($GZ39:$IG39,"B"))</f>
        <v/>
      </c>
      <c r="IJ39" s="171" t="str">
        <f aca="false">IF($FL39="","",COUNTIF($GZ39:$IG39,"C"))</f>
        <v/>
      </c>
      <c r="IK39" s="171" t="str">
        <f aca="false">IF($FL39="","",COUNTIF($GZ39:$IG39,"S"))</f>
        <v/>
      </c>
      <c r="IL39" s="171" t="str">
        <f aca="false">IF($FL39="","",COUNTIF($GZ39:$IG39,"W"))</f>
        <v/>
      </c>
      <c r="IM39" s="171" t="str">
        <f aca="false">IF(FL39="","",SUM(IH39:IK39))</f>
        <v/>
      </c>
      <c r="IN39" s="169" t="str">
        <f aca="false">IF(FL39="","",SUM(IH39:IJ39))</f>
        <v/>
      </c>
      <c r="IO39" s="172" t="str">
        <f aca="false">IF(FL39="","",IF(AND(IM39&gt;=6,IN39&gt;=3,OR(FO39&gt;=35,FP39&gt;=35),FV39&gt;=35),"6/3 සමත්",IF(AND(IM39&gt;=5,IN39&gt;=3,OR(FO39&gt;=35,FP39&gt;=35,FV39&gt;=35)),"5/3 සමත්",IF(AND(IM39&gt;=4,IN39&gt;=1,OR(FO39&gt;=20,FP39&gt;=20,FV39&gt;=20)),"සමත් කළ හැකි",IF(IL39=9,"W9","අසමත් ?")))))</f>
        <v/>
      </c>
    </row>
    <row r="40" customFormat="false" ht="13.8" hidden="false" customHeight="false" outlineLevel="0" collapsed="false">
      <c r="A40" s="160" t="n">
        <v>26</v>
      </c>
      <c r="B40" s="161"/>
      <c r="C40" s="161"/>
      <c r="D40" s="162"/>
      <c r="E40" s="183"/>
      <c r="F40" s="181"/>
      <c r="G40" s="183"/>
      <c r="H40" s="180"/>
      <c r="I40" s="180"/>
      <c r="J40" s="181"/>
      <c r="K40" s="183"/>
      <c r="L40" s="180"/>
      <c r="M40" s="180"/>
      <c r="N40" s="181"/>
      <c r="O40" s="183"/>
      <c r="P40" s="180"/>
      <c r="Q40" s="180"/>
      <c r="R40" s="180"/>
      <c r="S40" s="180"/>
      <c r="T40" s="180"/>
      <c r="U40" s="180"/>
      <c r="V40" s="181"/>
      <c r="W40" s="183"/>
      <c r="X40" s="180"/>
      <c r="Y40" s="180"/>
      <c r="Z40" s="180"/>
      <c r="AA40" s="180"/>
      <c r="AB40" s="180"/>
      <c r="AC40" s="180"/>
      <c r="AD40" s="181"/>
      <c r="AE40" s="183"/>
      <c r="AF40" s="180"/>
      <c r="AG40" s="180"/>
      <c r="AH40" s="180"/>
      <c r="AI40" s="180"/>
      <c r="AJ40" s="180"/>
      <c r="AK40" s="180"/>
      <c r="AL40" s="166"/>
      <c r="AM40" s="167" t="str">
        <f aca="false">IF(B40="","",SUM(E40:AL40))</f>
        <v/>
      </c>
      <c r="AN40" s="168" t="str">
        <f aca="false">IF(B40="","",AM40/9)</f>
        <v/>
      </c>
      <c r="AO40" s="169" t="str">
        <f aca="false">IF(B40="","",IF(AM40=0,"-",RANK(AM40,$AM$15:$AM$64,0)))</f>
        <v/>
      </c>
      <c r="AP40" s="167" t="str">
        <f aca="false">IF(E40="","",IF(E40="-","-",IF(UPPER(E40)="AB","+",VLOOKUP(E40,'විෂය තොරතුරු'!$P$24:$Q$28,2))))</f>
        <v/>
      </c>
      <c r="AQ40" s="168" t="str">
        <f aca="false">IF(F40="","",IF(F40="-","-",IF(UPPER(F40)="AB","+",VLOOKUP(F40,'විෂය තොරතුරු'!$P$24:$Q$28,2))))</f>
        <v/>
      </c>
      <c r="AR40" s="168" t="str">
        <f aca="false">IF(G40="","",IF(G40="-","-",IF(UPPER(G40)="AB","+",VLOOKUP(G40,'විෂය තොරතුරු'!$P$24:$Q$28,2))))</f>
        <v/>
      </c>
      <c r="AS40" s="168" t="str">
        <f aca="false">IF(H40="","",IF(H40="-","-",IF(UPPER(H40)="AB","+",VLOOKUP(H40,'විෂය තොරතුරු'!$P$24:$Q$28,2))))</f>
        <v/>
      </c>
      <c r="AT40" s="168" t="str">
        <f aca="false">IF(I40="","",IF(I40="-","-",IF(UPPER(I40)="AB","+",VLOOKUP(I40,'විෂය තොරතුරු'!$P$24:$Q$28,2))))</f>
        <v/>
      </c>
      <c r="AU40" s="170" t="str">
        <f aca="false">IF(J40="","",IF(J40="-","-",IF(UPPER(J40)="AB","+",VLOOKUP(J40,'විෂය තොරතුරු'!$P$24:$Q$28,2))))</f>
        <v/>
      </c>
      <c r="AV40" s="171" t="str">
        <f aca="false">IF(K40="","",IF(K40="-","-",IF(UPPER(K40)="AB","+",VLOOKUP(K40,'විෂය තොරතුරු'!$P$24:$Q$28,2))))</f>
        <v/>
      </c>
      <c r="AW40" s="168" t="str">
        <f aca="false">IF(L40="","",IF(L40="-","-",IF(UPPER(L40)="AB","+",VLOOKUP(L40,'විෂය තොරතුරු'!$P$24:$Q$28,2))))</f>
        <v/>
      </c>
      <c r="AX40" s="168" t="str">
        <f aca="false">IF(M40="","",IF(M40="-","-",IF(UPPER(M40)="AB","+",VLOOKUP(M40,'විෂය තොරතුරු'!$P$24:$Q$28,2))))</f>
        <v/>
      </c>
      <c r="AY40" s="169" t="str">
        <f aca="false">IF(N40="","",IF(N40="-","-",IF(UPPER(N40)="AB","+",VLOOKUP(N40,'විෂය තොරතුරු'!$P$24:$Q$28,2))))</f>
        <v/>
      </c>
      <c r="AZ40" s="167" t="str">
        <f aca="false">IF(O40="","",IF(O40="-","-",IF(UPPER(O40)="AB","+",VLOOKUP(O40,'විෂය තොරතුරු'!$P$24:$Q$28,2))))</f>
        <v/>
      </c>
      <c r="BA40" s="168" t="str">
        <f aca="false">IF(P40="","",IF(P40="-","-",IF(UPPER(P40)="AB","+",VLOOKUP(P40,'විෂය තොරතුරු'!$P$24:$Q$28,2))))</f>
        <v/>
      </c>
      <c r="BB40" s="168" t="str">
        <f aca="false">IF(Q40="","",IF(Q40="-","-",IF(UPPER(Q40)="AB","+",VLOOKUP(Q40,'විෂය තොරතුරු'!$P$24:$Q$28,2))))</f>
        <v/>
      </c>
      <c r="BC40" s="168" t="str">
        <f aca="false">IF(R40="","",IF(R40="-","-",IF(UPPER(R40)="AB","+",VLOOKUP(R40,'විෂය තොරතුරු'!$P$24:$Q$28,2))))</f>
        <v/>
      </c>
      <c r="BD40" s="168" t="str">
        <f aca="false">IF(S40="","",IF(S40="-","-",IF(UPPER(S40)="AB","+",VLOOKUP(S40,'විෂය තොරතුරු'!$P$24:$Q$28,2))))</f>
        <v/>
      </c>
      <c r="BE40" s="168" t="str">
        <f aca="false">IF(T40="","",IF(T40="-","-",IF(UPPER(T40)="AB","+",VLOOKUP(T40,'විෂය තොරතුරු'!$P$24:$Q$28,2))))</f>
        <v/>
      </c>
      <c r="BF40" s="168" t="str">
        <f aca="false">IF(U40="","",IF(U40="-","-",IF(UPPER(U40)="AB","+",VLOOKUP(U40,'විෂය තොරතුරු'!$P$24:$Q$28,2))))</f>
        <v/>
      </c>
      <c r="BG40" s="170" t="str">
        <f aca="false">IF(V40="","",IF(V40="-","-",IF(UPPER(V40)="AB","+",VLOOKUP(V40,'විෂය තොරතුරු'!$P$24:$Q$28,2))))</f>
        <v/>
      </c>
      <c r="BH40" s="171" t="str">
        <f aca="false">IF(W40="","",IF(W40="-","-",IF(UPPER(W40)="AB","+",VLOOKUP(W40,'විෂය තොරතුරු'!$P$24:$Q$28,2))))</f>
        <v/>
      </c>
      <c r="BI40" s="168" t="str">
        <f aca="false">IF(X40="","",IF(X40="-","-",IF(UPPER(X40)="AB","+",VLOOKUP(X40,'විෂය තොරතුරු'!$P$24:$Q$28,2))))</f>
        <v/>
      </c>
      <c r="BJ40" s="168" t="str">
        <f aca="false">IF(Y40="","",IF(Y40="-","-",IF(UPPER(Y40)="AB","+",VLOOKUP(Y40,'විෂය තොරතුරු'!$P$24:$Q$28,2))))</f>
        <v/>
      </c>
      <c r="BK40" s="168" t="str">
        <f aca="false">IF(Z40="","",IF(Z40="-","-",IF(UPPER(Z40)="AB","+",VLOOKUP(Z40,'විෂය තොරතුරු'!$P$24:$Q$28,2))))</f>
        <v/>
      </c>
      <c r="BL40" s="168" t="str">
        <f aca="false">IF(AA40="","",IF(AA40="-","-",IF(UPPER(AA40)="AB","+",VLOOKUP(AA40,'විෂය තොරතුරු'!$P$24:$Q$28,2))))</f>
        <v/>
      </c>
      <c r="BM40" s="168" t="str">
        <f aca="false">IF(AB40="","",IF(AB40="-","-",IF(UPPER(AB40)="AB","+",VLOOKUP(AB40,'විෂය තොරතුරු'!$P$24:$Q$28,2))))</f>
        <v/>
      </c>
      <c r="BN40" s="168" t="str">
        <f aca="false">IF(AC40="","",IF(AC40="-","-",IF(UPPER(AC40)="AB","+",VLOOKUP(AC40,'විෂය තොරතුරු'!$P$24:$Q$28,2))))</f>
        <v/>
      </c>
      <c r="BO40" s="169" t="str">
        <f aca="false">IF(AD40="","",IF(AD40="-","-",IF(UPPER(AD40)="AB","+",VLOOKUP(AD40,'විෂය තොරතුරු'!$P$24:$Q$28,2))))</f>
        <v/>
      </c>
      <c r="BP40" s="171" t="str">
        <f aca="false">IF(AE40="","",IF(AE40="-","-",IF(UPPER(AE40)="AB","+",VLOOKUP(AE40,'විෂය තොරතුරු'!$P$24:$Q$28,2))))</f>
        <v/>
      </c>
      <c r="BQ40" s="168" t="str">
        <f aca="false">IF(AF40="","",IF(AF40="-","-",IF(UPPER(AF40)="AB","+",VLOOKUP(AF40,'විෂය තොරතුරු'!$P$24:$Q$28,2))))</f>
        <v/>
      </c>
      <c r="BR40" s="168" t="str">
        <f aca="false">IF(AG40="","",IF(AG40="-","-",IF(UPPER(AG40)="AB","+",VLOOKUP(AG40,'විෂය තොරතුරු'!$P$24:$Q$28,2))))</f>
        <v/>
      </c>
      <c r="BS40" s="168" t="str">
        <f aca="false">IF(AH40="","",IF(AH40="-","-",IF(UPPER(AH40)="AB","+",VLOOKUP(AH40,'විෂය තොරතුරු'!$P$24:$Q$28,2))))</f>
        <v/>
      </c>
      <c r="BT40" s="168" t="str">
        <f aca="false">IF(AI40="","",IF(AI40="-","-",IF(UPPER(AI40)="AB","+",VLOOKUP(AI40,'විෂය තොරතුරු'!$P$24:$Q$28,2))))</f>
        <v/>
      </c>
      <c r="BU40" s="168" t="str">
        <f aca="false">IF(AJ40="","",IF(AJ40="-","-",IF(UPPER(AJ40)="AB","+",VLOOKUP(AJ40,'විෂය තොරතුරු'!$P$24:$Q$28,2))))</f>
        <v/>
      </c>
      <c r="BV40" s="168" t="str">
        <f aca="false">IF(AK40="","",IF(AK40="-","-",IF(UPPER(AK40)="AB","+",VLOOKUP(AK40,'විෂය තොරතුරු'!$P$24:$Q$28,2))))</f>
        <v/>
      </c>
      <c r="BW40" s="169" t="str">
        <f aca="false">IF(AL40="","",IF(AL40="-","-",IF(UPPER(AL40)="AB","+",VLOOKUP(AL40,'විෂය තොරතුරු'!$P$24:$Q$28,2))))</f>
        <v/>
      </c>
      <c r="BX40" s="171" t="str">
        <f aca="false">IF($B40="","",COUNTIF($AP40:$BW40,"A"))</f>
        <v/>
      </c>
      <c r="BY40" s="168" t="str">
        <f aca="false">IF($B40="","",COUNTIF($AP40:$BW40,"B"))</f>
        <v/>
      </c>
      <c r="BZ40" s="168" t="str">
        <f aca="false">IF($B40="","",COUNTIF($AP40:$BW40,"C"))</f>
        <v/>
      </c>
      <c r="CA40" s="168" t="str">
        <f aca="false">IF($B40="","",COUNTIF($AP40:$BW40,"S"))</f>
        <v/>
      </c>
      <c r="CB40" s="169" t="str">
        <f aca="false">IF($B40="","",COUNTIF($AP40:$BW40,"W"))</f>
        <v/>
      </c>
      <c r="CC40" s="171" t="str">
        <f aca="false">IF(B40="","",SUM(BX40:CA40))</f>
        <v/>
      </c>
      <c r="CD40" s="169" t="str">
        <f aca="false">IF(B40="","",SUM(BX40:BZ40))</f>
        <v/>
      </c>
      <c r="CE40" s="172" t="str">
        <f aca="false">IF(B40="","",IF(AND(CC40&gt;=6,CD40&gt;=3,OR(E40&gt;=35,F40&gt;=35),L40&gt;=35),"6/3 සමත්",IF(AND(CC40&gt;=5,CD40&gt;=3,OR(E40&gt;=35,F40&gt;=35,L40&gt;=35)),"5/3 සමත්",IF(AND(CC40&gt;=4,CD40&gt;=1,OR(E40&gt;=20,F40&gt;=20,L40&gt;=20)),"සමත් කළ හැකි",IF(CB40=9,"W9","අසමත් ?")))))</f>
        <v/>
      </c>
      <c r="FK40" s="173" t="n">
        <v>26</v>
      </c>
      <c r="FL40" s="161" t="s">
        <v>69</v>
      </c>
      <c r="FM40" s="161"/>
      <c r="FN40" s="161" t="str">
        <f aca="false">IF(FM40="","-",(FM40/$M$95)*100)</f>
        <v>-</v>
      </c>
      <c r="FO40" s="165" t="s">
        <v>52</v>
      </c>
      <c r="FP40" s="165"/>
      <c r="FQ40" s="165" t="s">
        <v>52</v>
      </c>
      <c r="FR40" s="165" t="s">
        <v>18</v>
      </c>
      <c r="FS40" s="165"/>
      <c r="FT40" s="165"/>
      <c r="FU40" s="165" t="s">
        <v>52</v>
      </c>
      <c r="FV40" s="165" t="s">
        <v>52</v>
      </c>
      <c r="FW40" s="165" t="s">
        <v>52</v>
      </c>
      <c r="FX40" s="165" t="s">
        <v>52</v>
      </c>
      <c r="FY40" s="165" t="s">
        <v>18</v>
      </c>
      <c r="FZ40" s="165" t="s">
        <v>18</v>
      </c>
      <c r="GA40" s="165" t="s">
        <v>18</v>
      </c>
      <c r="GB40" s="165"/>
      <c r="GC40" s="165"/>
      <c r="GD40" s="165"/>
      <c r="GE40" s="165"/>
      <c r="GF40" s="165"/>
      <c r="GG40" s="165" t="s">
        <v>18</v>
      </c>
      <c r="GH40" s="165" t="s">
        <v>18</v>
      </c>
      <c r="GI40" s="165" t="s">
        <v>18</v>
      </c>
      <c r="GJ40" s="165"/>
      <c r="GK40" s="165"/>
      <c r="GL40" s="165" t="s">
        <v>18</v>
      </c>
      <c r="GM40" s="165"/>
      <c r="GN40" s="165"/>
      <c r="GO40" s="165" t="s">
        <v>18</v>
      </c>
      <c r="GP40" s="165" t="s">
        <v>18</v>
      </c>
      <c r="GQ40" s="165"/>
      <c r="GR40" s="165" t="s">
        <v>18</v>
      </c>
      <c r="GS40" s="165"/>
      <c r="GT40" s="165"/>
      <c r="GU40" s="165"/>
      <c r="GV40" s="174"/>
      <c r="GW40" s="167" t="n">
        <f aca="false">IF(FL40="","",SUM(FO40:GV40))</f>
        <v>0</v>
      </c>
      <c r="GX40" s="168" t="n">
        <f aca="false">IF(FL40="","",GW40/9)</f>
        <v>0</v>
      </c>
      <c r="GY40" s="169" t="str">
        <f aca="false">IF(FL40="","",IF(GW40=0,"-",RANK(GW40,$GW$15:$GW$64,0)))</f>
        <v>-</v>
      </c>
      <c r="GZ40" s="167" t="str">
        <f aca="false">IF(FO40="","",IF(FO40="-","-",IF(UPPER(FO40)="AB","+",VLOOKUP(FO40,'විෂය තොරතුරු'!$P$24:$Q$28,2))))</f>
        <v>+</v>
      </c>
      <c r="HA40" s="168" t="str">
        <f aca="false">IF(FP40="","",IF(FP40="-","-",IF(UPPER(FP40)="AB","+",VLOOKUP(FP40,'විෂය තොරතුරු'!$P$24:$Q$28,2))))</f>
        <v/>
      </c>
      <c r="HB40" s="168" t="str">
        <f aca="false">IF(FQ40="","",IF(FQ40="-","-",IF(UPPER(FQ40)="AB","+",VLOOKUP(FQ40,'විෂය තොරතුරු'!$P$24:$Q$28,2))))</f>
        <v>+</v>
      </c>
      <c r="HC40" s="168" t="str">
        <f aca="false">IF(FR40="","",IF(FR40="-","-",IF(UPPER(FR40)="AB","+",VLOOKUP(FR40,'විෂය තොරතුරු'!$P$24:$Q$28,2))))</f>
        <v>-</v>
      </c>
      <c r="HD40" s="168" t="str">
        <f aca="false">IF(FS40="","",IF(FS40="-","-",IF(UPPER(FS40)="AB","+",VLOOKUP(FS40,'විෂය තොරතුරු'!$P$24:$Q$28,2))))</f>
        <v/>
      </c>
      <c r="HE40" s="170" t="str">
        <f aca="false">IF(FT40="","",IF(FT40="-","-",IF(UPPER(FT40)="AB","+",VLOOKUP(FT40,'විෂය තොරතුරු'!$P$24:$Q$28,2))))</f>
        <v/>
      </c>
      <c r="HF40" s="171" t="str">
        <f aca="false">IF(FU40="","",IF(FU40="-","-",IF(UPPER(FU40)="AB","+",VLOOKUP(FU40,'විෂය තොරතුරු'!$P$24:$Q$28,2))))</f>
        <v>+</v>
      </c>
      <c r="HG40" s="168" t="str">
        <f aca="false">IF(FV40="","",IF(FV40="-","-",IF(UPPER(FV40)="AB","+",VLOOKUP(FV40,'විෂය තොරතුරු'!$P$24:$Q$28,2))))</f>
        <v>+</v>
      </c>
      <c r="HH40" s="168" t="str">
        <f aca="false">IF(FW40="","",IF(FW40="-","-",IF(UPPER(FW40)="AB","+",VLOOKUP(FW40,'විෂය තොරතුරු'!$P$24:$Q$28,2))))</f>
        <v>+</v>
      </c>
      <c r="HI40" s="169" t="str">
        <f aca="false">IF(FX40="","",IF(FX40="-","-",IF(UPPER(FX40)="AB","+",VLOOKUP(FX40,'විෂය තොරතුරු'!$P$24:$Q$28,2))))</f>
        <v>+</v>
      </c>
      <c r="HJ40" s="167" t="str">
        <f aca="false">IF(FY40="","",IF(FY40="-","-",IF(UPPER(FY40)="AB","+",VLOOKUP(FY40,'විෂය තොරතුරු'!$P$24:$Q$28,2))))</f>
        <v>-</v>
      </c>
      <c r="HK40" s="168" t="str">
        <f aca="false">IF(FZ40="","",IF(FZ40="-","-",IF(UPPER(FZ40)="AB","+",VLOOKUP(FZ40,'විෂය තොරතුරු'!$P$24:$Q$28,2))))</f>
        <v>-</v>
      </c>
      <c r="HL40" s="168" t="str">
        <f aca="false">IF(GA40="","",IF(GA40="-","-",IF(UPPER(GA40)="AB","+",VLOOKUP(GA40,'විෂය තොරතුරු'!$P$24:$Q$28,2))))</f>
        <v>-</v>
      </c>
      <c r="HM40" s="168" t="str">
        <f aca="false">IF(GB40="","",IF(GB40="-","-",IF(UPPER(GB40)="AB","+",VLOOKUP(GB40,'විෂය තොරතුරු'!$P$24:$Q$28,2))))</f>
        <v/>
      </c>
      <c r="HN40" s="168" t="str">
        <f aca="false">IF(GC40="","",IF(GC40="-","-",IF(UPPER(GC40)="AB","+",VLOOKUP(GC40,'විෂය තොරතුරු'!$P$24:$Q$28,2))))</f>
        <v/>
      </c>
      <c r="HO40" s="168" t="str">
        <f aca="false">IF(GD40="","",IF(GD40="-","-",IF(UPPER(GD40)="AB","+",VLOOKUP(GD40,'විෂය තොරතුරු'!$P$24:$Q$28,2))))</f>
        <v/>
      </c>
      <c r="HP40" s="168" t="str">
        <f aca="false">IF(GE40="","",IF(GE40="-","-",IF(UPPER(GE40)="AB","+",VLOOKUP(GE40,'විෂය තොරතුරු'!$P$24:$Q$28,2))))</f>
        <v/>
      </c>
      <c r="HQ40" s="170" t="str">
        <f aca="false">IF(GF40="","",IF(GF40="-","-",IF(UPPER(GF40)="AB","+",VLOOKUP(GF40,'විෂය තොරතුරු'!$P$24:$Q$28,2))))</f>
        <v/>
      </c>
      <c r="HR40" s="171" t="str">
        <f aca="false">IF(GG40="","",IF(GG40="-","-",IF(UPPER(GG40)="AB","+",VLOOKUP(GG40,'විෂය තොරතුරු'!$P$24:$Q$28,2))))</f>
        <v>-</v>
      </c>
      <c r="HS40" s="168" t="str">
        <f aca="false">IF(GH40="","",IF(GH40="-","-",IF(UPPER(GH40)="AB","+",VLOOKUP(GH40,'විෂය තොරතුරු'!$P$24:$Q$28,2))))</f>
        <v>-</v>
      </c>
      <c r="HT40" s="168" t="str">
        <f aca="false">IF(GI40="","",IF(GI40="-","-",IF(UPPER(GI40)="AB","+",VLOOKUP(GI40,'විෂය තොරතුරු'!$P$24:$Q$28,2))))</f>
        <v>-</v>
      </c>
      <c r="HU40" s="168" t="str">
        <f aca="false">IF(GJ40="","",IF(GJ40="-","-",IF(UPPER(GJ40)="AB","+",VLOOKUP(GJ40,'විෂය තොරතුරු'!$P$24:$Q$28,2))))</f>
        <v/>
      </c>
      <c r="HV40" s="168" t="str">
        <f aca="false">IF(GK40="","",IF(GK40="-","-",IF(UPPER(GK40)="AB","+",VLOOKUP(GK40,'විෂය තොරතුරු'!$P$24:$Q$28,2))))</f>
        <v/>
      </c>
      <c r="HW40" s="168" t="str">
        <f aca="false">IF(GL40="","",IF(GL40="-","-",IF(UPPER(GL40)="AB","+",VLOOKUP(GL40,'විෂය තොරතුරු'!$P$24:$Q$28,2))))</f>
        <v>-</v>
      </c>
      <c r="HX40" s="168" t="str">
        <f aca="false">IF(GM40="","",IF(GM40="-","-",IF(UPPER(GM40)="AB","+",VLOOKUP(GM40,'විෂය තොරතුරු'!$P$24:$Q$28,2))))</f>
        <v/>
      </c>
      <c r="HY40" s="169" t="str">
        <f aca="false">IF(GN40="","",IF(GN40="-","-",IF(UPPER(GN40)="AB","+",VLOOKUP(GN40,'විෂය තොරතුරු'!$P$24:$Q$28,2))))</f>
        <v/>
      </c>
      <c r="HZ40" s="171" t="str">
        <f aca="false">IF(GO40="","",IF(GO40="-","-",IF(UPPER(GO40)="AB","+",VLOOKUP(GO40,'විෂය තොරතුරු'!$P$24:$Q$28,2))))</f>
        <v>-</v>
      </c>
      <c r="IA40" s="168" t="str">
        <f aca="false">IF(GP40="","",IF(GP40="-","-",IF(UPPER(GP40)="AB","+",VLOOKUP(GP40,'විෂය තොරතුරු'!$P$24:$Q$28,2))))</f>
        <v>-</v>
      </c>
      <c r="IB40" s="168" t="str">
        <f aca="false">IF(GQ40="","",IF(GQ40="-","-",IF(UPPER(GQ40)="AB","+",VLOOKUP(GQ40,'විෂය තොරතුරු'!$P$24:$Q$28,2))))</f>
        <v/>
      </c>
      <c r="IC40" s="168" t="str">
        <f aca="false">IF(GR40="","",IF(GR40="-","-",IF(UPPER(GR40)="AB","+",VLOOKUP(GR40,'විෂය තොරතුරු'!$P$24:$Q$28,2))))</f>
        <v>-</v>
      </c>
      <c r="ID40" s="168" t="str">
        <f aca="false">IF(GS40="","",IF(GS40="-","-",IF(UPPER(GS40)="AB","+",VLOOKUP(GS40,'විෂය තොරතුරු'!$P$24:$Q$28,2))))</f>
        <v/>
      </c>
      <c r="IE40" s="168" t="str">
        <f aca="false">IF(GT40="","",IF(GT40="-","-",IF(UPPER(GT40)="AB","+",VLOOKUP(GT40,'විෂය තොරතුරු'!$P$24:$Q$28,2))))</f>
        <v/>
      </c>
      <c r="IF40" s="168" t="str">
        <f aca="false">IF(GU40="","",IF(GU40="-","-",IF(UPPER(GU40)="AB","+",VLOOKUP(GU40,'විෂය තොරතුරු'!$P$24:$Q$28,2))))</f>
        <v/>
      </c>
      <c r="IG40" s="169" t="str">
        <f aca="false">IF(GV40="","",IF(GV40="-","-",IF(UPPER(GV40)="AB","+",VLOOKUP(GV40,'විෂය තොරතුරු'!$P$24:$Q$28,2))))</f>
        <v/>
      </c>
      <c r="IH40" s="171" t="n">
        <f aca="false">IF($FL40="","",COUNTIF($GZ40:$IG40,"A"))</f>
        <v>0</v>
      </c>
      <c r="II40" s="171" t="n">
        <f aca="false">IF($FL40="","",COUNTIF($GZ40:$IG40,"B"))</f>
        <v>0</v>
      </c>
      <c r="IJ40" s="171" t="n">
        <f aca="false">IF($FL40="","",COUNTIF($GZ40:$IG40,"C"))</f>
        <v>0</v>
      </c>
      <c r="IK40" s="171" t="n">
        <f aca="false">IF($FL40="","",COUNTIF($GZ40:$IG40,"S"))</f>
        <v>0</v>
      </c>
      <c r="IL40" s="171" t="n">
        <f aca="false">IF($FL40="","",COUNTIF($GZ40:$IG40,"W"))</f>
        <v>0</v>
      </c>
      <c r="IM40" s="171" t="n">
        <f aca="false">IF(FL40="","",SUM(IH40:IK40))</f>
        <v>0</v>
      </c>
      <c r="IN40" s="169" t="n">
        <f aca="false">IF(FL40="","",SUM(IH40:IJ40))</f>
        <v>0</v>
      </c>
      <c r="IO40" s="172" t="str">
        <f aca="false">IF(FL40="","",IF(AND(IM40&gt;=6,IN40&gt;=3,OR(FO40&gt;=35,FP40&gt;=35),FV40&gt;=35),"6/3 සමත්",IF(AND(IM40&gt;=5,IN40&gt;=3,OR(FO40&gt;=35,FP40&gt;=35,FV40&gt;=35)),"5/3 සමත්",IF(AND(IM40&gt;=4,IN40&gt;=1,OR(FO40&gt;=20,FP40&gt;=20,FV40&gt;=20)),"සමත් කළ හැකි",IF(IL40=9,"W9","අසමත් ?")))))</f>
        <v>අසමත් ?</v>
      </c>
    </row>
    <row r="41" customFormat="false" ht="17.25" hidden="false" customHeight="true" outlineLevel="0" collapsed="false">
      <c r="A41" s="160" t="n">
        <v>27</v>
      </c>
      <c r="B41" s="187"/>
      <c r="C41" s="161"/>
      <c r="D41" s="162"/>
      <c r="E41" s="183"/>
      <c r="F41" s="181"/>
      <c r="G41" s="183"/>
      <c r="H41" s="180"/>
      <c r="I41" s="180"/>
      <c r="J41" s="181"/>
      <c r="K41" s="183"/>
      <c r="L41" s="180"/>
      <c r="M41" s="180"/>
      <c r="N41" s="181"/>
      <c r="O41" s="183"/>
      <c r="P41" s="180"/>
      <c r="Q41" s="180"/>
      <c r="R41" s="180"/>
      <c r="S41" s="180"/>
      <c r="T41" s="180"/>
      <c r="U41" s="180"/>
      <c r="V41" s="181"/>
      <c r="W41" s="183"/>
      <c r="X41" s="180"/>
      <c r="Y41" s="180"/>
      <c r="Z41" s="180"/>
      <c r="AA41" s="180"/>
      <c r="AB41" s="180"/>
      <c r="AC41" s="180"/>
      <c r="AD41" s="181"/>
      <c r="AE41" s="183"/>
      <c r="AF41" s="180"/>
      <c r="AG41" s="180"/>
      <c r="AH41" s="180"/>
      <c r="AI41" s="180"/>
      <c r="AJ41" s="180"/>
      <c r="AK41" s="180"/>
      <c r="AL41" s="166"/>
      <c r="AM41" s="167" t="str">
        <f aca="false">IF(B41="","",SUM(E41:AL41))</f>
        <v/>
      </c>
      <c r="AN41" s="168" t="str">
        <f aca="false">IF(B41="","",AM41/9)</f>
        <v/>
      </c>
      <c r="AO41" s="169" t="str">
        <f aca="false">IF(B41="","",IF(AM41=0,"-",RANK(AM41,$AM$15:$AM$64,0)))</f>
        <v/>
      </c>
      <c r="AP41" s="167" t="str">
        <f aca="false">IF(E41="","",IF(E41="-","-",IF(UPPER(E41)="AB","+",VLOOKUP(E41,'විෂය තොරතුරු'!$P$24:$Q$28,2))))</f>
        <v/>
      </c>
      <c r="AQ41" s="168" t="str">
        <f aca="false">IF(F41="","",IF(F41="-","-",IF(UPPER(F41)="AB","+",VLOOKUP(F41,'විෂය තොරතුරු'!$P$24:$Q$28,2))))</f>
        <v/>
      </c>
      <c r="AR41" s="168" t="str">
        <f aca="false">IF(G41="","",IF(G41="-","-",IF(UPPER(G41)="AB","+",VLOOKUP(G41,'විෂය තොරතුරු'!$P$24:$Q$28,2))))</f>
        <v/>
      </c>
      <c r="AS41" s="168" t="str">
        <f aca="false">IF(H41="","",IF(H41="-","-",IF(UPPER(H41)="AB","+",VLOOKUP(H41,'විෂය තොරතුරු'!$P$24:$Q$28,2))))</f>
        <v/>
      </c>
      <c r="AT41" s="168" t="str">
        <f aca="false">IF(I41="","",IF(I41="-","-",IF(UPPER(I41)="AB","+",VLOOKUP(I41,'විෂය තොරතුරු'!$P$24:$Q$28,2))))</f>
        <v/>
      </c>
      <c r="AU41" s="170" t="str">
        <f aca="false">IF(J41="","",IF(J41="-","-",IF(UPPER(J41)="AB","+",VLOOKUP(J41,'විෂය තොරතුරු'!$P$24:$Q$28,2))))</f>
        <v/>
      </c>
      <c r="AV41" s="171" t="str">
        <f aca="false">IF(K41="","",IF(K41="-","-",IF(UPPER(K41)="AB","+",VLOOKUP(K41,'විෂය තොරතුරු'!$P$24:$Q$28,2))))</f>
        <v/>
      </c>
      <c r="AW41" s="168" t="str">
        <f aca="false">IF(L41="","",IF(L41="-","-",IF(UPPER(L41)="AB","+",VLOOKUP(L41,'විෂය තොරතුරු'!$P$24:$Q$28,2))))</f>
        <v/>
      </c>
      <c r="AX41" s="168" t="str">
        <f aca="false">IF(M41="","",IF(M41="-","-",IF(UPPER(M41)="AB","+",VLOOKUP(M41,'විෂය තොරතුරු'!$P$24:$Q$28,2))))</f>
        <v/>
      </c>
      <c r="AY41" s="169" t="str">
        <f aca="false">IF(N41="","",IF(N41="-","-",IF(UPPER(N41)="AB","+",VLOOKUP(N41,'විෂය තොරතුරු'!$P$24:$Q$28,2))))</f>
        <v/>
      </c>
      <c r="AZ41" s="167" t="str">
        <f aca="false">IF(O41="","",IF(O41="-","-",IF(UPPER(O41)="AB","+",VLOOKUP(O41,'විෂය තොරතුරු'!$P$24:$Q$28,2))))</f>
        <v/>
      </c>
      <c r="BA41" s="168" t="str">
        <f aca="false">IF(P41="","",IF(P41="-","-",IF(UPPER(P41)="AB","+",VLOOKUP(P41,'විෂය තොරතුරු'!$P$24:$Q$28,2))))</f>
        <v/>
      </c>
      <c r="BB41" s="168" t="str">
        <f aca="false">IF(Q41="","",IF(Q41="-","-",IF(UPPER(Q41)="AB","+",VLOOKUP(Q41,'විෂය තොරතුරු'!$P$24:$Q$28,2))))</f>
        <v/>
      </c>
      <c r="BC41" s="168" t="str">
        <f aca="false">IF(R41="","",IF(R41="-","-",IF(UPPER(R41)="AB","+",VLOOKUP(R41,'විෂය තොරතුරු'!$P$24:$Q$28,2))))</f>
        <v/>
      </c>
      <c r="BD41" s="168" t="str">
        <f aca="false">IF(S41="","",IF(S41="-","-",IF(UPPER(S41)="AB","+",VLOOKUP(S41,'විෂය තොරතුරු'!$P$24:$Q$28,2))))</f>
        <v/>
      </c>
      <c r="BE41" s="168" t="str">
        <f aca="false">IF(T41="","",IF(T41="-","-",IF(UPPER(T41)="AB","+",VLOOKUP(T41,'විෂය තොරතුරු'!$P$24:$Q$28,2))))</f>
        <v/>
      </c>
      <c r="BF41" s="168" t="str">
        <f aca="false">IF(U41="","",IF(U41="-","-",IF(UPPER(U41)="AB","+",VLOOKUP(U41,'විෂය තොරතුරු'!$P$24:$Q$28,2))))</f>
        <v/>
      </c>
      <c r="BG41" s="170" t="str">
        <f aca="false">IF(V41="","",IF(V41="-","-",IF(UPPER(V41)="AB","+",VLOOKUP(V41,'විෂය තොරතුරු'!$P$24:$Q$28,2))))</f>
        <v/>
      </c>
      <c r="BH41" s="171" t="str">
        <f aca="false">IF(W41="","",IF(W41="-","-",IF(UPPER(W41)="AB","+",VLOOKUP(W41,'විෂය තොරතුරු'!$P$24:$Q$28,2))))</f>
        <v/>
      </c>
      <c r="BI41" s="168" t="str">
        <f aca="false">IF(X41="","",IF(X41="-","-",IF(UPPER(X41)="AB","+",VLOOKUP(X41,'විෂය තොරතුරු'!$P$24:$Q$28,2))))</f>
        <v/>
      </c>
      <c r="BJ41" s="168" t="str">
        <f aca="false">IF(Y41="","",IF(Y41="-","-",IF(UPPER(Y41)="AB","+",VLOOKUP(Y41,'විෂය තොරතුරු'!$P$24:$Q$28,2))))</f>
        <v/>
      </c>
      <c r="BK41" s="168" t="str">
        <f aca="false">IF(Z41="","",IF(Z41="-","-",IF(UPPER(Z41)="AB","+",VLOOKUP(Z41,'විෂය තොරතුරු'!$P$24:$Q$28,2))))</f>
        <v/>
      </c>
      <c r="BL41" s="168" t="str">
        <f aca="false">IF(AA41="","",IF(AA41="-","-",IF(UPPER(AA41)="AB","+",VLOOKUP(AA41,'විෂය තොරතුරු'!$P$24:$Q$28,2))))</f>
        <v/>
      </c>
      <c r="BM41" s="168" t="str">
        <f aca="false">IF(AB41="","",IF(AB41="-","-",IF(UPPER(AB41)="AB","+",VLOOKUP(AB41,'විෂය තොරතුරු'!$P$24:$Q$28,2))))</f>
        <v/>
      </c>
      <c r="BN41" s="168" t="str">
        <f aca="false">IF(AC41="","",IF(AC41="-","-",IF(UPPER(AC41)="AB","+",VLOOKUP(AC41,'විෂය තොරතුරු'!$P$24:$Q$28,2))))</f>
        <v/>
      </c>
      <c r="BO41" s="169" t="str">
        <f aca="false">IF(AD41="","",IF(AD41="-","-",IF(UPPER(AD41)="AB","+",VLOOKUP(AD41,'විෂය තොරතුරු'!$P$24:$Q$28,2))))</f>
        <v/>
      </c>
      <c r="BP41" s="171" t="str">
        <f aca="false">IF(AE41="","",IF(AE41="-","-",IF(UPPER(AE41)="AB","+",VLOOKUP(AE41,'විෂය තොරතුරු'!$P$24:$Q$28,2))))</f>
        <v/>
      </c>
      <c r="BQ41" s="168" t="str">
        <f aca="false">IF(AF41="","",IF(AF41="-","-",IF(UPPER(AF41)="AB","+",VLOOKUP(AF41,'විෂය තොරතුරු'!$P$24:$Q$28,2))))</f>
        <v/>
      </c>
      <c r="BR41" s="168" t="str">
        <f aca="false">IF(AG41="","",IF(AG41="-","-",IF(UPPER(AG41)="AB","+",VLOOKUP(AG41,'විෂය තොරතුරු'!$P$24:$Q$28,2))))</f>
        <v/>
      </c>
      <c r="BS41" s="168" t="str">
        <f aca="false">IF(AH41="","",IF(AH41="-","-",IF(UPPER(AH41)="AB","+",VLOOKUP(AH41,'විෂය තොරතුරු'!$P$24:$Q$28,2))))</f>
        <v/>
      </c>
      <c r="BT41" s="168" t="str">
        <f aca="false">IF(AI41="","",IF(AI41="-","-",IF(UPPER(AI41)="AB","+",VLOOKUP(AI41,'විෂය තොරතුරු'!$P$24:$Q$28,2))))</f>
        <v/>
      </c>
      <c r="BU41" s="168" t="str">
        <f aca="false">IF(AJ41="","",IF(AJ41="-","-",IF(UPPER(AJ41)="AB","+",VLOOKUP(AJ41,'විෂය තොරතුරු'!$P$24:$Q$28,2))))</f>
        <v/>
      </c>
      <c r="BV41" s="168" t="str">
        <f aca="false">IF(AK41="","",IF(AK41="-","-",IF(UPPER(AK41)="AB","+",VLOOKUP(AK41,'විෂය තොරතුරු'!$P$24:$Q$28,2))))</f>
        <v/>
      </c>
      <c r="BW41" s="169" t="str">
        <f aca="false">IF(AL41="","",IF(AL41="-","-",IF(UPPER(AL41)="AB","+",VLOOKUP(AL41,'විෂය තොරතුරු'!$P$24:$Q$28,2))))</f>
        <v/>
      </c>
      <c r="BX41" s="171" t="str">
        <f aca="false">IF($B41="","",COUNTIF($AP41:$BW41,"A"))</f>
        <v/>
      </c>
      <c r="BY41" s="168" t="str">
        <f aca="false">IF($B41="","",COUNTIF($AP41:$BW41,"B"))</f>
        <v/>
      </c>
      <c r="BZ41" s="168" t="str">
        <f aca="false">IF($B41="","",COUNTIF($AP41:$BW41,"C"))</f>
        <v/>
      </c>
      <c r="CA41" s="168" t="str">
        <f aca="false">IF($B41="","",COUNTIF($AP41:$BW41,"S"))</f>
        <v/>
      </c>
      <c r="CB41" s="169" t="str">
        <f aca="false">IF($B41="","",COUNTIF($AP41:$BW41,"W"))</f>
        <v/>
      </c>
      <c r="CC41" s="171" t="str">
        <f aca="false">IF(B41="","",SUM(BX41:CA41))</f>
        <v/>
      </c>
      <c r="CD41" s="169" t="str">
        <f aca="false">IF(B41="","",SUM(BX41:BZ41))</f>
        <v/>
      </c>
      <c r="CE41" s="172" t="str">
        <f aca="false">IF(B41="","",IF(AND(CC41&gt;=6,CD41&gt;=3,OR(E41&gt;=35,F41&gt;=35),L41&gt;=35),"6/3 සමත්",IF(AND(CC41&gt;=5,CD41&gt;=3,OR(E41&gt;=35,F41&gt;=35,L41&gt;=35)),"5/3 සමත්",IF(AND(CC41&gt;=4,CD41&gt;=1,OR(E41&gt;=20,F41&gt;=20,L41&gt;=20)),"සමත් කළ හැකි",IF(CB41=9,"W9","අසමත් ?")))))</f>
        <v/>
      </c>
      <c r="FK41" s="173" t="n">
        <v>27</v>
      </c>
      <c r="FL41" s="187" t="s">
        <v>70</v>
      </c>
      <c r="FM41" s="161"/>
      <c r="FN41" s="161" t="str">
        <f aca="false">IF(FM41="","-",(FM41/$M$95)*100)</f>
        <v>-</v>
      </c>
      <c r="FO41" s="165" t="n">
        <v>18</v>
      </c>
      <c r="FP41" s="165"/>
      <c r="FQ41" s="165" t="n">
        <v>12</v>
      </c>
      <c r="FR41" s="165" t="s">
        <v>18</v>
      </c>
      <c r="FS41" s="165"/>
      <c r="FT41" s="165"/>
      <c r="FU41" s="165" t="n">
        <v>9</v>
      </c>
      <c r="FV41" s="165" t="n">
        <v>21</v>
      </c>
      <c r="FW41" s="165" t="n">
        <v>20</v>
      </c>
      <c r="FX41" s="165" t="n">
        <v>28</v>
      </c>
      <c r="FY41" s="165" t="s">
        <v>18</v>
      </c>
      <c r="FZ41" s="165" t="s">
        <v>18</v>
      </c>
      <c r="GA41" s="165" t="n">
        <v>26</v>
      </c>
      <c r="GB41" s="165"/>
      <c r="GC41" s="165"/>
      <c r="GD41" s="165"/>
      <c r="GE41" s="165"/>
      <c r="GF41" s="165"/>
      <c r="GG41" s="165" t="s">
        <v>18</v>
      </c>
      <c r="GH41" s="165" t="s">
        <v>18</v>
      </c>
      <c r="GI41" s="165" t="n">
        <v>32</v>
      </c>
      <c r="GJ41" s="165"/>
      <c r="GK41" s="165"/>
      <c r="GL41" s="165" t="s">
        <v>18</v>
      </c>
      <c r="GM41" s="165"/>
      <c r="GN41" s="165"/>
      <c r="GO41" s="165" t="n">
        <v>33</v>
      </c>
      <c r="GP41" s="165" t="s">
        <v>18</v>
      </c>
      <c r="GQ41" s="165"/>
      <c r="GR41" s="165" t="s">
        <v>18</v>
      </c>
      <c r="GS41" s="165"/>
      <c r="GT41" s="165"/>
      <c r="GU41" s="165"/>
      <c r="GV41" s="174"/>
      <c r="GW41" s="167" t="n">
        <f aca="false">IF(FL41="","",SUM(FO41:GV41))</f>
        <v>199</v>
      </c>
      <c r="GX41" s="168" t="n">
        <f aca="false">IF(FL41="","",GW41/9)</f>
        <v>22.1111111111111</v>
      </c>
      <c r="GY41" s="169" t="n">
        <f aca="false">IF(FL41="","",IF(GW41=0,"-",RANK(GW41,$GW$15:$GW$64,0)))</f>
        <v>26</v>
      </c>
      <c r="GZ41" s="167" t="str">
        <f aca="false">IF(FO41="","",IF(FO41="-","-",IF(UPPER(FO41)="AB","+",VLOOKUP(FO41,'විෂය තොරතුරු'!$P$24:$Q$28,2))))</f>
        <v>W</v>
      </c>
      <c r="HA41" s="168" t="str">
        <f aca="false">IF(FP41="","",IF(FP41="-","-",IF(UPPER(FP41)="AB","+",VLOOKUP(FP41,'විෂය තොරතුරු'!$P$24:$Q$28,2))))</f>
        <v/>
      </c>
      <c r="HB41" s="168" t="str">
        <f aca="false">IF(FQ41="","",IF(FQ41="-","-",IF(UPPER(FQ41)="AB","+",VLOOKUP(FQ41,'විෂය තොරතුරු'!$P$24:$Q$28,2))))</f>
        <v>W</v>
      </c>
      <c r="HC41" s="168" t="str">
        <f aca="false">IF(FR41="","",IF(FR41="-","-",IF(UPPER(FR41)="AB","+",VLOOKUP(FR41,'විෂය තොරතුරු'!$P$24:$Q$28,2))))</f>
        <v>-</v>
      </c>
      <c r="HD41" s="168" t="str">
        <f aca="false">IF(FS41="","",IF(FS41="-","-",IF(UPPER(FS41)="AB","+",VLOOKUP(FS41,'විෂය තොරතුරු'!$P$24:$Q$28,2))))</f>
        <v/>
      </c>
      <c r="HE41" s="170" t="str">
        <f aca="false">IF(FT41="","",IF(FT41="-","-",IF(UPPER(FT41)="AB","+",VLOOKUP(FT41,'විෂය තොරතුරු'!$P$24:$Q$28,2))))</f>
        <v/>
      </c>
      <c r="HF41" s="171" t="str">
        <f aca="false">IF(FU41="","",IF(FU41="-","-",IF(UPPER(FU41)="AB","+",VLOOKUP(FU41,'විෂය තොරතුරු'!$P$24:$Q$28,2))))</f>
        <v>W</v>
      </c>
      <c r="HG41" s="168" t="str">
        <f aca="false">IF(FV41="","",IF(FV41="-","-",IF(UPPER(FV41)="AB","+",VLOOKUP(FV41,'විෂය තොරතුරු'!$P$24:$Q$28,2))))</f>
        <v>W</v>
      </c>
      <c r="HH41" s="168" t="str">
        <f aca="false">IF(FW41="","",IF(FW41="-","-",IF(UPPER(FW41)="AB","+",VLOOKUP(FW41,'විෂය තොරතුරු'!$P$24:$Q$28,2))))</f>
        <v>W</v>
      </c>
      <c r="HI41" s="169" t="str">
        <f aca="false">IF(FX41="","",IF(FX41="-","-",IF(UPPER(FX41)="AB","+",VLOOKUP(FX41,'විෂය තොරතුරු'!$P$24:$Q$28,2))))</f>
        <v>W</v>
      </c>
      <c r="HJ41" s="167" t="str">
        <f aca="false">IF(FY41="","",IF(FY41="-","-",IF(UPPER(FY41)="AB","+",VLOOKUP(FY41,'විෂය තොරතුරු'!$P$24:$Q$28,2))))</f>
        <v>-</v>
      </c>
      <c r="HK41" s="168" t="str">
        <f aca="false">IF(FZ41="","",IF(FZ41="-","-",IF(UPPER(FZ41)="AB","+",VLOOKUP(FZ41,'විෂය තොරතුරු'!$P$24:$Q$28,2))))</f>
        <v>-</v>
      </c>
      <c r="HL41" s="168" t="str">
        <f aca="false">IF(GA41="","",IF(GA41="-","-",IF(UPPER(GA41)="AB","+",VLOOKUP(GA41,'විෂය තොරතුරු'!$P$24:$Q$28,2))))</f>
        <v>W</v>
      </c>
      <c r="HM41" s="168" t="str">
        <f aca="false">IF(GB41="","",IF(GB41="-","-",IF(UPPER(GB41)="AB","+",VLOOKUP(GB41,'විෂය තොරතුරු'!$P$24:$Q$28,2))))</f>
        <v/>
      </c>
      <c r="HN41" s="168" t="str">
        <f aca="false">IF(GC41="","",IF(GC41="-","-",IF(UPPER(GC41)="AB","+",VLOOKUP(GC41,'විෂය තොරතුරු'!$P$24:$Q$28,2))))</f>
        <v/>
      </c>
      <c r="HO41" s="168" t="str">
        <f aca="false">IF(GD41="","",IF(GD41="-","-",IF(UPPER(GD41)="AB","+",VLOOKUP(GD41,'විෂය තොරතුරු'!$P$24:$Q$28,2))))</f>
        <v/>
      </c>
      <c r="HP41" s="168" t="str">
        <f aca="false">IF(GE41="","",IF(GE41="-","-",IF(UPPER(GE41)="AB","+",VLOOKUP(GE41,'විෂය තොරතුරු'!$P$24:$Q$28,2))))</f>
        <v/>
      </c>
      <c r="HQ41" s="170" t="str">
        <f aca="false">IF(GF41="","",IF(GF41="-","-",IF(UPPER(GF41)="AB","+",VLOOKUP(GF41,'විෂය තොරතුරු'!$P$24:$Q$28,2))))</f>
        <v/>
      </c>
      <c r="HR41" s="171" t="str">
        <f aca="false">IF(GG41="","",IF(GG41="-","-",IF(UPPER(GG41)="AB","+",VLOOKUP(GG41,'විෂය තොරතුරු'!$P$24:$Q$28,2))))</f>
        <v>-</v>
      </c>
      <c r="HS41" s="168" t="str">
        <f aca="false">IF(GH41="","",IF(GH41="-","-",IF(UPPER(GH41)="AB","+",VLOOKUP(GH41,'විෂය තොරතුරු'!$P$24:$Q$28,2))))</f>
        <v>-</v>
      </c>
      <c r="HT41" s="168" t="str">
        <f aca="false">IF(GI41="","",IF(GI41="-","-",IF(UPPER(GI41)="AB","+",VLOOKUP(GI41,'විෂය තොරතුරු'!$P$24:$Q$28,2))))</f>
        <v>W</v>
      </c>
      <c r="HU41" s="168" t="str">
        <f aca="false">IF(GJ41="","",IF(GJ41="-","-",IF(UPPER(GJ41)="AB","+",VLOOKUP(GJ41,'විෂය තොරතුරු'!$P$24:$Q$28,2))))</f>
        <v/>
      </c>
      <c r="HV41" s="168" t="str">
        <f aca="false">IF(GK41="","",IF(GK41="-","-",IF(UPPER(GK41)="AB","+",VLOOKUP(GK41,'විෂය තොරතුරු'!$P$24:$Q$28,2))))</f>
        <v/>
      </c>
      <c r="HW41" s="168" t="str">
        <f aca="false">IF(GL41="","",IF(GL41="-","-",IF(UPPER(GL41)="AB","+",VLOOKUP(GL41,'විෂය තොරතුරු'!$P$24:$Q$28,2))))</f>
        <v>-</v>
      </c>
      <c r="HX41" s="168" t="str">
        <f aca="false">IF(GM41="","",IF(GM41="-","-",IF(UPPER(GM41)="AB","+",VLOOKUP(GM41,'විෂය තොරතුරු'!$P$24:$Q$28,2))))</f>
        <v/>
      </c>
      <c r="HY41" s="169" t="str">
        <f aca="false">IF(GN41="","",IF(GN41="-","-",IF(UPPER(GN41)="AB","+",VLOOKUP(GN41,'විෂය තොරතුරු'!$P$24:$Q$28,2))))</f>
        <v/>
      </c>
      <c r="HZ41" s="171" t="str">
        <f aca="false">IF(GO41="","",IF(GO41="-","-",IF(UPPER(GO41)="AB","+",VLOOKUP(GO41,'විෂය තොරතුරු'!$P$24:$Q$28,2))))</f>
        <v>W</v>
      </c>
      <c r="IA41" s="168" t="str">
        <f aca="false">IF(GP41="","",IF(GP41="-","-",IF(UPPER(GP41)="AB","+",VLOOKUP(GP41,'විෂය තොරතුරු'!$P$24:$Q$28,2))))</f>
        <v>-</v>
      </c>
      <c r="IB41" s="168" t="str">
        <f aca="false">IF(GQ41="","",IF(GQ41="-","-",IF(UPPER(GQ41)="AB","+",VLOOKUP(GQ41,'විෂය තොරතුරු'!$P$24:$Q$28,2))))</f>
        <v/>
      </c>
      <c r="IC41" s="168" t="str">
        <f aca="false">IF(GR41="","",IF(GR41="-","-",IF(UPPER(GR41)="AB","+",VLOOKUP(GR41,'විෂය තොරතුරු'!$P$24:$Q$28,2))))</f>
        <v>-</v>
      </c>
      <c r="ID41" s="168" t="str">
        <f aca="false">IF(GS41="","",IF(GS41="-","-",IF(UPPER(GS41)="AB","+",VLOOKUP(GS41,'විෂය තොරතුරු'!$P$24:$Q$28,2))))</f>
        <v/>
      </c>
      <c r="IE41" s="168" t="str">
        <f aca="false">IF(GT41="","",IF(GT41="-","-",IF(UPPER(GT41)="AB","+",VLOOKUP(GT41,'විෂය තොරතුරු'!$P$24:$Q$28,2))))</f>
        <v/>
      </c>
      <c r="IF41" s="168" t="str">
        <f aca="false">IF(GU41="","",IF(GU41="-","-",IF(UPPER(GU41)="AB","+",VLOOKUP(GU41,'විෂය තොරතුරු'!$P$24:$Q$28,2))))</f>
        <v/>
      </c>
      <c r="IG41" s="169" t="str">
        <f aca="false">IF(GV41="","",IF(GV41="-","-",IF(UPPER(GV41)="AB","+",VLOOKUP(GV41,'විෂය තොරතුරු'!$P$24:$Q$28,2))))</f>
        <v/>
      </c>
      <c r="IH41" s="171" t="n">
        <f aca="false">IF($FL41="","",COUNTIF($GZ41:$IG41,"A"))</f>
        <v>0</v>
      </c>
      <c r="II41" s="171" t="n">
        <f aca="false">IF($FL41="","",COUNTIF($GZ41:$IG41,"B"))</f>
        <v>0</v>
      </c>
      <c r="IJ41" s="171" t="n">
        <f aca="false">IF($FL41="","",COUNTIF($GZ41:$IG41,"C"))</f>
        <v>0</v>
      </c>
      <c r="IK41" s="171" t="n">
        <f aca="false">IF($FL41="","",COUNTIF($GZ41:$IG41,"S"))</f>
        <v>0</v>
      </c>
      <c r="IL41" s="171" t="n">
        <f aca="false">IF($FL41="","",COUNTIF($GZ41:$IG41,"W"))</f>
        <v>9</v>
      </c>
      <c r="IM41" s="171" t="n">
        <f aca="false">IF(FL41="","",SUM(IH41:IK41))</f>
        <v>0</v>
      </c>
      <c r="IN41" s="169" t="n">
        <f aca="false">IF(FL41="","",SUM(IH41:IJ41))</f>
        <v>0</v>
      </c>
      <c r="IO41" s="172" t="str">
        <f aca="false">IF(FL41="","",IF(AND(IM41&gt;=6,IN41&gt;=3,OR(FO41&gt;=35,FP41&gt;=35),FV41&gt;=35),"6/3 සමත්",IF(AND(IM41&gt;=5,IN41&gt;=3,OR(FO41&gt;=35,FP41&gt;=35,FV41&gt;=35)),"5/3 සමත්",IF(AND(IM41&gt;=4,IN41&gt;=1,OR(FO41&gt;=20,FP41&gt;=20,FV41&gt;=20)),"සමත් කළ හැකි",IF(IL41=9,"W9","අසමත් ?")))))</f>
        <v>W9</v>
      </c>
    </row>
    <row r="42" customFormat="false" ht="13.8" hidden="false" customHeight="false" outlineLevel="0" collapsed="false">
      <c r="A42" s="160" t="n">
        <v>28</v>
      </c>
      <c r="B42" s="161"/>
      <c r="C42" s="161"/>
      <c r="D42" s="162"/>
      <c r="E42" s="183"/>
      <c r="F42" s="181"/>
      <c r="G42" s="183"/>
      <c r="H42" s="180"/>
      <c r="I42" s="180"/>
      <c r="J42" s="181"/>
      <c r="K42" s="183"/>
      <c r="L42" s="180"/>
      <c r="M42" s="180"/>
      <c r="N42" s="181"/>
      <c r="O42" s="183"/>
      <c r="P42" s="180"/>
      <c r="Q42" s="180"/>
      <c r="R42" s="180"/>
      <c r="S42" s="180"/>
      <c r="T42" s="180"/>
      <c r="U42" s="180"/>
      <c r="V42" s="181"/>
      <c r="W42" s="183"/>
      <c r="X42" s="180"/>
      <c r="Y42" s="180"/>
      <c r="Z42" s="180"/>
      <c r="AA42" s="180"/>
      <c r="AB42" s="180"/>
      <c r="AC42" s="180"/>
      <c r="AD42" s="181"/>
      <c r="AE42" s="183"/>
      <c r="AF42" s="180"/>
      <c r="AG42" s="180"/>
      <c r="AH42" s="180"/>
      <c r="AI42" s="180"/>
      <c r="AJ42" s="180"/>
      <c r="AK42" s="180"/>
      <c r="AL42" s="166"/>
      <c r="AM42" s="167" t="str">
        <f aca="false">IF(B42="","",SUM(E42:AL42))</f>
        <v/>
      </c>
      <c r="AN42" s="168" t="str">
        <f aca="false">IF(B42="","",AM42/9)</f>
        <v/>
      </c>
      <c r="AO42" s="169" t="str">
        <f aca="false">IF(B42="","",IF(AM42=0,"-",RANK(AM42,$AM$15:$AM$64,0)))</f>
        <v/>
      </c>
      <c r="AP42" s="167" t="str">
        <f aca="false">IF(E42="","",IF(E42="-","-",IF(UPPER(E42)="AB","+",VLOOKUP(E42,'විෂය තොරතුරු'!$P$24:$Q$28,2))))</f>
        <v/>
      </c>
      <c r="AQ42" s="168" t="str">
        <f aca="false">IF(F42="","",IF(F42="-","-",IF(UPPER(F42)="AB","+",VLOOKUP(F42,'විෂය තොරතුරු'!$P$24:$Q$28,2))))</f>
        <v/>
      </c>
      <c r="AR42" s="168" t="str">
        <f aca="false">IF(G42="","",IF(G42="-","-",IF(UPPER(G42)="AB","+",VLOOKUP(G42,'විෂය තොරතුරු'!$P$24:$Q$28,2))))</f>
        <v/>
      </c>
      <c r="AS42" s="168" t="str">
        <f aca="false">IF(H42="","",IF(H42="-","-",IF(UPPER(H42)="AB","+",VLOOKUP(H42,'විෂය තොරතුරු'!$P$24:$Q$28,2))))</f>
        <v/>
      </c>
      <c r="AT42" s="168" t="str">
        <f aca="false">IF(I42="","",IF(I42="-","-",IF(UPPER(I42)="AB","+",VLOOKUP(I42,'විෂය තොරතුරු'!$P$24:$Q$28,2))))</f>
        <v/>
      </c>
      <c r="AU42" s="170" t="str">
        <f aca="false">IF(J42="","",IF(J42="-","-",IF(UPPER(J42)="AB","+",VLOOKUP(J42,'විෂය තොරතුරු'!$P$24:$Q$28,2))))</f>
        <v/>
      </c>
      <c r="AV42" s="171" t="str">
        <f aca="false">IF(K42="","",IF(K42="-","-",IF(UPPER(K42)="AB","+",VLOOKUP(K42,'විෂය තොරතුරු'!$P$24:$Q$28,2))))</f>
        <v/>
      </c>
      <c r="AW42" s="168" t="str">
        <f aca="false">IF(L42="","",IF(L42="-","-",IF(UPPER(L42)="AB","+",VLOOKUP(L42,'විෂය තොරතුරු'!$P$24:$Q$28,2))))</f>
        <v/>
      </c>
      <c r="AX42" s="168" t="str">
        <f aca="false">IF(M42="","",IF(M42="-","-",IF(UPPER(M42)="AB","+",VLOOKUP(M42,'විෂය තොරතුරු'!$P$24:$Q$28,2))))</f>
        <v/>
      </c>
      <c r="AY42" s="169" t="str">
        <f aca="false">IF(N42="","",IF(N42="-","-",IF(UPPER(N42)="AB","+",VLOOKUP(N42,'විෂය තොරතුරු'!$P$24:$Q$28,2))))</f>
        <v/>
      </c>
      <c r="AZ42" s="167" t="str">
        <f aca="false">IF(O42="","",IF(O42="-","-",IF(UPPER(O42)="AB","+",VLOOKUP(O42,'විෂය තොරතුරු'!$P$24:$Q$28,2))))</f>
        <v/>
      </c>
      <c r="BA42" s="168" t="str">
        <f aca="false">IF(P42="","",IF(P42="-","-",IF(UPPER(P42)="AB","+",VLOOKUP(P42,'විෂය තොරතුරු'!$P$24:$Q$28,2))))</f>
        <v/>
      </c>
      <c r="BB42" s="168" t="str">
        <f aca="false">IF(Q42="","",IF(Q42="-","-",IF(UPPER(Q42)="AB","+",VLOOKUP(Q42,'විෂය තොරතුරු'!$P$24:$Q$28,2))))</f>
        <v/>
      </c>
      <c r="BC42" s="168" t="str">
        <f aca="false">IF(R42="","",IF(R42="-","-",IF(UPPER(R42)="AB","+",VLOOKUP(R42,'විෂය තොරතුරු'!$P$24:$Q$28,2))))</f>
        <v/>
      </c>
      <c r="BD42" s="168" t="str">
        <f aca="false">IF(S42="","",IF(S42="-","-",IF(UPPER(S42)="AB","+",VLOOKUP(S42,'විෂය තොරතුරු'!$P$24:$Q$28,2))))</f>
        <v/>
      </c>
      <c r="BE42" s="168" t="str">
        <f aca="false">IF(T42="","",IF(T42="-","-",IF(UPPER(T42)="AB","+",VLOOKUP(T42,'විෂය තොරතුරු'!$P$24:$Q$28,2))))</f>
        <v/>
      </c>
      <c r="BF42" s="168" t="str">
        <f aca="false">IF(U42="","",IF(U42="-","-",IF(UPPER(U42)="AB","+",VLOOKUP(U42,'විෂය තොරතුරු'!$P$24:$Q$28,2))))</f>
        <v/>
      </c>
      <c r="BG42" s="170" t="str">
        <f aca="false">IF(V42="","",IF(V42="-","-",IF(UPPER(V42)="AB","+",VLOOKUP(V42,'විෂය තොරතුරු'!$P$24:$Q$28,2))))</f>
        <v/>
      </c>
      <c r="BH42" s="171" t="str">
        <f aca="false">IF(W42="","",IF(W42="-","-",IF(UPPER(W42)="AB","+",VLOOKUP(W42,'විෂය තොරතුරු'!$P$24:$Q$28,2))))</f>
        <v/>
      </c>
      <c r="BI42" s="168" t="str">
        <f aca="false">IF(X42="","",IF(X42="-","-",IF(UPPER(X42)="AB","+",VLOOKUP(X42,'විෂය තොරතුරු'!$P$24:$Q$28,2))))</f>
        <v/>
      </c>
      <c r="BJ42" s="168" t="str">
        <f aca="false">IF(Y42="","",IF(Y42="-","-",IF(UPPER(Y42)="AB","+",VLOOKUP(Y42,'විෂය තොරතුරු'!$P$24:$Q$28,2))))</f>
        <v/>
      </c>
      <c r="BK42" s="168" t="str">
        <f aca="false">IF(Z42="","",IF(Z42="-","-",IF(UPPER(Z42)="AB","+",VLOOKUP(Z42,'විෂය තොරතුරු'!$P$24:$Q$28,2))))</f>
        <v/>
      </c>
      <c r="BL42" s="168" t="str">
        <f aca="false">IF(AA42="","",IF(AA42="-","-",IF(UPPER(AA42)="AB","+",VLOOKUP(AA42,'විෂය තොරතුරු'!$P$24:$Q$28,2))))</f>
        <v/>
      </c>
      <c r="BM42" s="168" t="str">
        <f aca="false">IF(AB42="","",IF(AB42="-","-",IF(UPPER(AB42)="AB","+",VLOOKUP(AB42,'විෂය තොරතුරු'!$P$24:$Q$28,2))))</f>
        <v/>
      </c>
      <c r="BN42" s="168" t="str">
        <f aca="false">IF(AC42="","",IF(AC42="-","-",IF(UPPER(AC42)="AB","+",VLOOKUP(AC42,'විෂය තොරතුරු'!$P$24:$Q$28,2))))</f>
        <v/>
      </c>
      <c r="BO42" s="169" t="str">
        <f aca="false">IF(AD42="","",IF(AD42="-","-",IF(UPPER(AD42)="AB","+",VLOOKUP(AD42,'විෂය තොරතුරු'!$P$24:$Q$28,2))))</f>
        <v/>
      </c>
      <c r="BP42" s="171" t="str">
        <f aca="false">IF(AE42="","",IF(AE42="-","-",IF(UPPER(AE42)="AB","+",VLOOKUP(AE42,'විෂය තොරතුරු'!$P$24:$Q$28,2))))</f>
        <v/>
      </c>
      <c r="BQ42" s="168" t="str">
        <f aca="false">IF(AF42="","",IF(AF42="-","-",IF(UPPER(AF42)="AB","+",VLOOKUP(AF42,'විෂය තොරතුරු'!$P$24:$Q$28,2))))</f>
        <v/>
      </c>
      <c r="BR42" s="168" t="str">
        <f aca="false">IF(AG42="","",IF(AG42="-","-",IF(UPPER(AG42)="AB","+",VLOOKUP(AG42,'විෂය තොරතුරු'!$P$24:$Q$28,2))))</f>
        <v/>
      </c>
      <c r="BS42" s="168" t="str">
        <f aca="false">IF(AH42="","",IF(AH42="-","-",IF(UPPER(AH42)="AB","+",VLOOKUP(AH42,'විෂය තොරතුරු'!$P$24:$Q$28,2))))</f>
        <v/>
      </c>
      <c r="BT42" s="168" t="str">
        <f aca="false">IF(AI42="","",IF(AI42="-","-",IF(UPPER(AI42)="AB","+",VLOOKUP(AI42,'විෂය තොරතුරු'!$P$24:$Q$28,2))))</f>
        <v/>
      </c>
      <c r="BU42" s="168" t="str">
        <f aca="false">IF(AJ42="","",IF(AJ42="-","-",IF(UPPER(AJ42)="AB","+",VLOOKUP(AJ42,'විෂය තොරතුරු'!$P$24:$Q$28,2))))</f>
        <v/>
      </c>
      <c r="BV42" s="168" t="str">
        <f aca="false">IF(AK42="","",IF(AK42="-","-",IF(UPPER(AK42)="AB","+",VLOOKUP(AK42,'විෂය තොරතුරු'!$P$24:$Q$28,2))))</f>
        <v/>
      </c>
      <c r="BW42" s="169" t="str">
        <f aca="false">IF(AL42="","",IF(AL42="-","-",IF(UPPER(AL42)="AB","+",VLOOKUP(AL42,'විෂය තොරතුරු'!$P$24:$Q$28,2))))</f>
        <v/>
      </c>
      <c r="BX42" s="171" t="str">
        <f aca="false">IF($B42="","",COUNTIF($AP42:$BW42,"A"))</f>
        <v/>
      </c>
      <c r="BY42" s="168" t="str">
        <f aca="false">IF($B42="","",COUNTIF($AP42:$BW42,"B"))</f>
        <v/>
      </c>
      <c r="BZ42" s="168" t="str">
        <f aca="false">IF($B42="","",COUNTIF($AP42:$BW42,"C"))</f>
        <v/>
      </c>
      <c r="CA42" s="168" t="str">
        <f aca="false">IF($B42="","",COUNTIF($AP42:$BW42,"S"))</f>
        <v/>
      </c>
      <c r="CB42" s="169" t="str">
        <f aca="false">IF($B42="","",COUNTIF($AP42:$BW42,"W"))</f>
        <v/>
      </c>
      <c r="CC42" s="171" t="str">
        <f aca="false">IF(B42="","",SUM(BX42:CA42))</f>
        <v/>
      </c>
      <c r="CD42" s="169" t="str">
        <f aca="false">IF(B42="","",SUM(BX42:BZ42))</f>
        <v/>
      </c>
      <c r="CE42" s="172" t="str">
        <f aca="false">IF(B42="","",IF(AND(CC42&gt;=6,CD42&gt;=3,OR(E42&gt;=35,F42&gt;=35),L42&gt;=35),"6/3 සමත්",IF(AND(CC42&gt;=5,CD42&gt;=3,OR(E42&gt;=35,F42&gt;=35,L42&gt;=35)),"5/3 සමත්",IF(AND(CC42&gt;=4,CD42&gt;=1,OR(E42&gt;=20,F42&gt;=20,L42&gt;=20)),"සමත් කළ හැකි",IF(CB42=9,"W9","අසමත් ?")))))</f>
        <v/>
      </c>
      <c r="FK42" s="173" t="n">
        <v>28</v>
      </c>
      <c r="FL42" s="161" t="s">
        <v>71</v>
      </c>
      <c r="FM42" s="161"/>
      <c r="FN42" s="161" t="str">
        <f aca="false">IF(FM42="","-",(FM42/$M$95)*100)</f>
        <v>-</v>
      </c>
      <c r="FO42" s="165" t="n">
        <v>41</v>
      </c>
      <c r="FP42" s="165"/>
      <c r="FQ42" s="165" t="n">
        <v>38</v>
      </c>
      <c r="FR42" s="165" t="s">
        <v>18</v>
      </c>
      <c r="FS42" s="165"/>
      <c r="FT42" s="165"/>
      <c r="FU42" s="165" t="n">
        <v>18</v>
      </c>
      <c r="FV42" s="165" t="n">
        <v>32</v>
      </c>
      <c r="FW42" s="165" t="n">
        <v>16</v>
      </c>
      <c r="FX42" s="165" t="n">
        <v>25</v>
      </c>
      <c r="FY42" s="165" t="s">
        <v>18</v>
      </c>
      <c r="FZ42" s="165" t="s">
        <v>18</v>
      </c>
      <c r="GA42" s="165" t="n">
        <v>47</v>
      </c>
      <c r="GB42" s="165"/>
      <c r="GC42" s="165"/>
      <c r="GD42" s="165"/>
      <c r="GE42" s="165"/>
      <c r="GF42" s="165"/>
      <c r="GG42" s="165" t="s">
        <v>18</v>
      </c>
      <c r="GH42" s="165" t="s">
        <v>18</v>
      </c>
      <c r="GI42" s="165" t="n">
        <v>51</v>
      </c>
      <c r="GJ42" s="165"/>
      <c r="GK42" s="165"/>
      <c r="GL42" s="165" t="s">
        <v>18</v>
      </c>
      <c r="GM42" s="165"/>
      <c r="GN42" s="165"/>
      <c r="GO42" s="165" t="s">
        <v>18</v>
      </c>
      <c r="GP42" s="165" t="s">
        <v>18</v>
      </c>
      <c r="GQ42" s="165"/>
      <c r="GR42" s="165" t="n">
        <v>36</v>
      </c>
      <c r="GS42" s="165"/>
      <c r="GT42" s="165"/>
      <c r="GU42" s="165"/>
      <c r="GV42" s="174"/>
      <c r="GW42" s="167" t="n">
        <f aca="false">IF(FL42="","",SUM(FO42:GV42))</f>
        <v>304</v>
      </c>
      <c r="GX42" s="168" t="n">
        <f aca="false">IF(FL42="","",GW42/9)</f>
        <v>33.7777777777778</v>
      </c>
      <c r="GY42" s="169" t="n">
        <f aca="false">IF(FL42="","",IF(GW42=0,"-",RANK(GW42,$GW$15:$GW$64,0)))</f>
        <v>14</v>
      </c>
      <c r="GZ42" s="167" t="str">
        <f aca="false">IF(FO42="","",IF(FO42="-","-",IF(UPPER(FO42)="AB","+",VLOOKUP(FO42,'විෂය තොරතුරු'!$P$24:$Q$28,2))))</f>
        <v>S</v>
      </c>
      <c r="HA42" s="168" t="str">
        <f aca="false">IF(FP42="","",IF(FP42="-","-",IF(UPPER(FP42)="AB","+",VLOOKUP(FP42,'විෂය තොරතුරු'!$P$24:$Q$28,2))))</f>
        <v/>
      </c>
      <c r="HB42" s="168" t="str">
        <f aca="false">IF(FQ42="","",IF(FQ42="-","-",IF(UPPER(FQ42)="AB","+",VLOOKUP(FQ42,'විෂය තොරතුරු'!$P$24:$Q$28,2))))</f>
        <v>S</v>
      </c>
      <c r="HC42" s="168" t="str">
        <f aca="false">IF(FR42="","",IF(FR42="-","-",IF(UPPER(FR42)="AB","+",VLOOKUP(FR42,'විෂය තොරතුරු'!$P$24:$Q$28,2))))</f>
        <v>-</v>
      </c>
      <c r="HD42" s="168" t="str">
        <f aca="false">IF(FS42="","",IF(FS42="-","-",IF(UPPER(FS42)="AB","+",VLOOKUP(FS42,'විෂය තොරතුරු'!$P$24:$Q$28,2))))</f>
        <v/>
      </c>
      <c r="HE42" s="170" t="str">
        <f aca="false">IF(FT42="","",IF(FT42="-","-",IF(UPPER(FT42)="AB","+",VLOOKUP(FT42,'විෂය තොරතුරු'!$P$24:$Q$28,2))))</f>
        <v/>
      </c>
      <c r="HF42" s="171" t="str">
        <f aca="false">IF(FU42="","",IF(FU42="-","-",IF(UPPER(FU42)="AB","+",VLOOKUP(FU42,'විෂය තොරතුරු'!$P$24:$Q$28,2))))</f>
        <v>W</v>
      </c>
      <c r="HG42" s="168" t="str">
        <f aca="false">IF(FV42="","",IF(FV42="-","-",IF(UPPER(FV42)="AB","+",VLOOKUP(FV42,'විෂය තොරතුරු'!$P$24:$Q$28,2))))</f>
        <v>W</v>
      </c>
      <c r="HH42" s="168" t="str">
        <f aca="false">IF(FW42="","",IF(FW42="-","-",IF(UPPER(FW42)="AB","+",VLOOKUP(FW42,'විෂය තොරතුරු'!$P$24:$Q$28,2))))</f>
        <v>W</v>
      </c>
      <c r="HI42" s="169" t="str">
        <f aca="false">IF(FX42="","",IF(FX42="-","-",IF(UPPER(FX42)="AB","+",VLOOKUP(FX42,'විෂය තොරතුරු'!$P$24:$Q$28,2))))</f>
        <v>W</v>
      </c>
      <c r="HJ42" s="167" t="str">
        <f aca="false">IF(FY42="","",IF(FY42="-","-",IF(UPPER(FY42)="AB","+",VLOOKUP(FY42,'විෂය තොරතුරු'!$P$24:$Q$28,2))))</f>
        <v>-</v>
      </c>
      <c r="HK42" s="168" t="str">
        <f aca="false">IF(FZ42="","",IF(FZ42="-","-",IF(UPPER(FZ42)="AB","+",VLOOKUP(FZ42,'විෂය තොරතුරු'!$P$24:$Q$28,2))))</f>
        <v>-</v>
      </c>
      <c r="HL42" s="168" t="str">
        <f aca="false">IF(GA42="","",IF(GA42="-","-",IF(UPPER(GA42)="AB","+",VLOOKUP(GA42,'විෂය තොරතුරු'!$P$24:$Q$28,2))))</f>
        <v>S</v>
      </c>
      <c r="HM42" s="168" t="str">
        <f aca="false">IF(GB42="","",IF(GB42="-","-",IF(UPPER(GB42)="AB","+",VLOOKUP(GB42,'විෂය තොරතුරු'!$P$24:$Q$28,2))))</f>
        <v/>
      </c>
      <c r="HN42" s="168" t="str">
        <f aca="false">IF(GC42="","",IF(GC42="-","-",IF(UPPER(GC42)="AB","+",VLOOKUP(GC42,'විෂය තොරතුරු'!$P$24:$Q$28,2))))</f>
        <v/>
      </c>
      <c r="HO42" s="168" t="str">
        <f aca="false">IF(GD42="","",IF(GD42="-","-",IF(UPPER(GD42)="AB","+",VLOOKUP(GD42,'විෂය තොරතුරු'!$P$24:$Q$28,2))))</f>
        <v/>
      </c>
      <c r="HP42" s="168" t="str">
        <f aca="false">IF(GE42="","",IF(GE42="-","-",IF(UPPER(GE42)="AB","+",VLOOKUP(GE42,'විෂය තොරතුරු'!$P$24:$Q$28,2))))</f>
        <v/>
      </c>
      <c r="HQ42" s="170" t="str">
        <f aca="false">IF(GF42="","",IF(GF42="-","-",IF(UPPER(GF42)="AB","+",VLOOKUP(GF42,'විෂය තොරතුරු'!$P$24:$Q$28,2))))</f>
        <v/>
      </c>
      <c r="HR42" s="171" t="str">
        <f aca="false">IF(GG42="","",IF(GG42="-","-",IF(UPPER(GG42)="AB","+",VLOOKUP(GG42,'විෂය තොරතුරු'!$P$24:$Q$28,2))))</f>
        <v>-</v>
      </c>
      <c r="HS42" s="168" t="str">
        <f aca="false">IF(GH42="","",IF(GH42="-","-",IF(UPPER(GH42)="AB","+",VLOOKUP(GH42,'විෂය තොරතුරු'!$P$24:$Q$28,2))))</f>
        <v>-</v>
      </c>
      <c r="HT42" s="168" t="str">
        <f aca="false">IF(GI42="","",IF(GI42="-","-",IF(UPPER(GI42)="AB","+",VLOOKUP(GI42,'විෂය තොරතුරු'!$P$24:$Q$28,2))))</f>
        <v>C</v>
      </c>
      <c r="HU42" s="168" t="str">
        <f aca="false">IF(GJ42="","",IF(GJ42="-","-",IF(UPPER(GJ42)="AB","+",VLOOKUP(GJ42,'විෂය තොරතුරු'!$P$24:$Q$28,2))))</f>
        <v/>
      </c>
      <c r="HV42" s="168" t="str">
        <f aca="false">IF(GK42="","",IF(GK42="-","-",IF(UPPER(GK42)="AB","+",VLOOKUP(GK42,'විෂය තොරතුරු'!$P$24:$Q$28,2))))</f>
        <v/>
      </c>
      <c r="HW42" s="168" t="str">
        <f aca="false">IF(GL42="","",IF(GL42="-","-",IF(UPPER(GL42)="AB","+",VLOOKUP(GL42,'විෂය තොරතුරු'!$P$24:$Q$28,2))))</f>
        <v>-</v>
      </c>
      <c r="HX42" s="168" t="str">
        <f aca="false">IF(GM42="","",IF(GM42="-","-",IF(UPPER(GM42)="AB","+",VLOOKUP(GM42,'විෂය තොරතුරු'!$P$24:$Q$28,2))))</f>
        <v/>
      </c>
      <c r="HY42" s="169" t="str">
        <f aca="false">IF(GN42="","",IF(GN42="-","-",IF(UPPER(GN42)="AB","+",VLOOKUP(GN42,'විෂය තොරතුරු'!$P$24:$Q$28,2))))</f>
        <v/>
      </c>
      <c r="HZ42" s="171" t="str">
        <f aca="false">IF(GO42="","",IF(GO42="-","-",IF(UPPER(GO42)="AB","+",VLOOKUP(GO42,'විෂය තොරතුරු'!$P$24:$Q$28,2))))</f>
        <v>-</v>
      </c>
      <c r="IA42" s="168" t="str">
        <f aca="false">IF(GP42="","",IF(GP42="-","-",IF(UPPER(GP42)="AB","+",VLOOKUP(GP42,'විෂය තොරතුරු'!$P$24:$Q$28,2))))</f>
        <v>-</v>
      </c>
      <c r="IB42" s="168" t="str">
        <f aca="false">IF(GQ42="","",IF(GQ42="-","-",IF(UPPER(GQ42)="AB","+",VLOOKUP(GQ42,'විෂය තොරතුරු'!$P$24:$Q$28,2))))</f>
        <v/>
      </c>
      <c r="IC42" s="168" t="str">
        <f aca="false">IF(GR42="","",IF(GR42="-","-",IF(UPPER(GR42)="AB","+",VLOOKUP(GR42,'විෂය තොරතුරු'!$P$24:$Q$28,2))))</f>
        <v>S</v>
      </c>
      <c r="ID42" s="168" t="str">
        <f aca="false">IF(GS42="","",IF(GS42="-","-",IF(UPPER(GS42)="AB","+",VLOOKUP(GS42,'විෂය තොරතුරු'!$P$24:$Q$28,2))))</f>
        <v/>
      </c>
      <c r="IE42" s="168" t="str">
        <f aca="false">IF(GT42="","",IF(GT42="-","-",IF(UPPER(GT42)="AB","+",VLOOKUP(GT42,'විෂය තොරතුරු'!$P$24:$Q$28,2))))</f>
        <v/>
      </c>
      <c r="IF42" s="168" t="str">
        <f aca="false">IF(GU42="","",IF(GU42="-","-",IF(UPPER(GU42)="AB","+",VLOOKUP(GU42,'විෂය තොරතුරු'!$P$24:$Q$28,2))))</f>
        <v/>
      </c>
      <c r="IG42" s="169" t="str">
        <f aca="false">IF(GV42="","",IF(GV42="-","-",IF(UPPER(GV42)="AB","+",VLOOKUP(GV42,'විෂය තොරතුරු'!$P$24:$Q$28,2))))</f>
        <v/>
      </c>
      <c r="IH42" s="171" t="n">
        <f aca="false">IF($FL42="","",COUNTIF($GZ42:$IG42,"A"))</f>
        <v>0</v>
      </c>
      <c r="II42" s="171" t="n">
        <f aca="false">IF($FL42="","",COUNTIF($GZ42:$IG42,"B"))</f>
        <v>0</v>
      </c>
      <c r="IJ42" s="171" t="n">
        <f aca="false">IF($FL42="","",COUNTIF($GZ42:$IG42,"C"))</f>
        <v>1</v>
      </c>
      <c r="IK42" s="171" t="n">
        <f aca="false">IF($FL42="","",COUNTIF($GZ42:$IG42,"S"))</f>
        <v>4</v>
      </c>
      <c r="IL42" s="171" t="n">
        <f aca="false">IF($FL42="","",COUNTIF($GZ42:$IG42,"W"))</f>
        <v>4</v>
      </c>
      <c r="IM42" s="171" t="n">
        <f aca="false">IF(FL42="","",SUM(IH42:IK42))</f>
        <v>5</v>
      </c>
      <c r="IN42" s="169" t="n">
        <f aca="false">IF(FL42="","",SUM(IH42:IJ42))</f>
        <v>1</v>
      </c>
      <c r="IO42" s="172" t="str">
        <f aca="false">IF(FL42="","",IF(AND(IM42&gt;=6,IN42&gt;=3,OR(FO42&gt;=35,FP42&gt;=35),FV42&gt;=35),"6/3 සමත්",IF(AND(IM42&gt;=5,IN42&gt;=3,OR(FO42&gt;=35,FP42&gt;=35,FV42&gt;=35)),"5/3 සමත්",IF(AND(IM42&gt;=4,IN42&gt;=1,OR(FO42&gt;=20,FP42&gt;=20,FV42&gt;=20)),"සමත් කළ හැකි",IF(IL42=9,"W9","අසමත් ?")))))</f>
        <v>සමත් කළ හැකි</v>
      </c>
    </row>
    <row r="43" customFormat="false" ht="13.8" hidden="false" customHeight="false" outlineLevel="0" collapsed="false">
      <c r="A43" s="160" t="n">
        <v>29</v>
      </c>
      <c r="B43" s="161"/>
      <c r="C43" s="161"/>
      <c r="D43" s="162"/>
      <c r="E43" s="183"/>
      <c r="F43" s="181"/>
      <c r="G43" s="183"/>
      <c r="H43" s="180"/>
      <c r="I43" s="180"/>
      <c r="J43" s="181"/>
      <c r="K43" s="183"/>
      <c r="L43" s="180"/>
      <c r="M43" s="180"/>
      <c r="N43" s="181"/>
      <c r="O43" s="183"/>
      <c r="P43" s="180"/>
      <c r="Q43" s="180"/>
      <c r="R43" s="180"/>
      <c r="S43" s="180"/>
      <c r="T43" s="180"/>
      <c r="U43" s="180"/>
      <c r="V43" s="181"/>
      <c r="W43" s="183"/>
      <c r="X43" s="180"/>
      <c r="Y43" s="180"/>
      <c r="Z43" s="180"/>
      <c r="AA43" s="180"/>
      <c r="AB43" s="180"/>
      <c r="AC43" s="180"/>
      <c r="AD43" s="181"/>
      <c r="AE43" s="183"/>
      <c r="AF43" s="180"/>
      <c r="AG43" s="180"/>
      <c r="AH43" s="180"/>
      <c r="AI43" s="180"/>
      <c r="AJ43" s="180"/>
      <c r="AK43" s="180"/>
      <c r="AL43" s="166"/>
      <c r="AM43" s="167" t="str">
        <f aca="false">IF(B43="","",SUM(E43:AL43))</f>
        <v/>
      </c>
      <c r="AN43" s="168" t="str">
        <f aca="false">IF(B43="","",AM43/9)</f>
        <v/>
      </c>
      <c r="AO43" s="169" t="str">
        <f aca="false">IF(B43="","",IF(AM43=0,"-",RANK(AM43,$AM$15:$AM$64,0)))</f>
        <v/>
      </c>
      <c r="AP43" s="167" t="str">
        <f aca="false">IF(E43="","",IF(E43="-","-",IF(UPPER(E43)="AB","+",VLOOKUP(E43,'විෂය තොරතුරු'!$P$24:$Q$28,2))))</f>
        <v/>
      </c>
      <c r="AQ43" s="168" t="str">
        <f aca="false">IF(F43="","",IF(F43="-","-",IF(UPPER(F43)="AB","+",VLOOKUP(F43,'විෂය තොරතුරු'!$P$24:$Q$28,2))))</f>
        <v/>
      </c>
      <c r="AR43" s="168" t="str">
        <f aca="false">IF(G43="","",IF(G43="-","-",IF(UPPER(G43)="AB","+",VLOOKUP(G43,'විෂය තොරතුරු'!$P$24:$Q$28,2))))</f>
        <v/>
      </c>
      <c r="AS43" s="168" t="str">
        <f aca="false">IF(H43="","",IF(H43="-","-",IF(UPPER(H43)="AB","+",VLOOKUP(H43,'විෂය තොරතුරු'!$P$24:$Q$28,2))))</f>
        <v/>
      </c>
      <c r="AT43" s="168" t="str">
        <f aca="false">IF(I43="","",IF(I43="-","-",IF(UPPER(I43)="AB","+",VLOOKUP(I43,'විෂය තොරතුරු'!$P$24:$Q$28,2))))</f>
        <v/>
      </c>
      <c r="AU43" s="170" t="str">
        <f aca="false">IF(J43="","",IF(J43="-","-",IF(UPPER(J43)="AB","+",VLOOKUP(J43,'විෂය තොරතුරු'!$P$24:$Q$28,2))))</f>
        <v/>
      </c>
      <c r="AV43" s="171" t="str">
        <f aca="false">IF(K43="","",IF(K43="-","-",IF(UPPER(K43)="AB","+",VLOOKUP(K43,'විෂය තොරතුරු'!$P$24:$Q$28,2))))</f>
        <v/>
      </c>
      <c r="AW43" s="168" t="str">
        <f aca="false">IF(L43="","",IF(L43="-","-",IF(UPPER(L43)="AB","+",VLOOKUP(L43,'විෂය තොරතුරු'!$P$24:$Q$28,2))))</f>
        <v/>
      </c>
      <c r="AX43" s="168" t="str">
        <f aca="false">IF(M43="","",IF(M43="-","-",IF(UPPER(M43)="AB","+",VLOOKUP(M43,'විෂය තොරතුරු'!$P$24:$Q$28,2))))</f>
        <v/>
      </c>
      <c r="AY43" s="169" t="str">
        <f aca="false">IF(N43="","",IF(N43="-","-",IF(UPPER(N43)="AB","+",VLOOKUP(N43,'විෂය තොරතුරු'!$P$24:$Q$28,2))))</f>
        <v/>
      </c>
      <c r="AZ43" s="167" t="str">
        <f aca="false">IF(O43="","",IF(O43="-","-",IF(UPPER(O43)="AB","+",VLOOKUP(O43,'විෂය තොරතුරු'!$P$24:$Q$28,2))))</f>
        <v/>
      </c>
      <c r="BA43" s="168" t="str">
        <f aca="false">IF(P43="","",IF(P43="-","-",IF(UPPER(P43)="AB","+",VLOOKUP(P43,'විෂය තොරතුරු'!$P$24:$Q$28,2))))</f>
        <v/>
      </c>
      <c r="BB43" s="168" t="str">
        <f aca="false">IF(Q43="","",IF(Q43="-","-",IF(UPPER(Q43)="AB","+",VLOOKUP(Q43,'විෂය තොරතුරු'!$P$24:$Q$28,2))))</f>
        <v/>
      </c>
      <c r="BC43" s="168" t="str">
        <f aca="false">IF(R43="","",IF(R43="-","-",IF(UPPER(R43)="AB","+",VLOOKUP(R43,'විෂය තොරතුරු'!$P$24:$Q$28,2))))</f>
        <v/>
      </c>
      <c r="BD43" s="168" t="str">
        <f aca="false">IF(S43="","",IF(S43="-","-",IF(UPPER(S43)="AB","+",VLOOKUP(S43,'විෂය තොරතුරු'!$P$24:$Q$28,2))))</f>
        <v/>
      </c>
      <c r="BE43" s="168" t="str">
        <f aca="false">IF(T43="","",IF(T43="-","-",IF(UPPER(T43)="AB","+",VLOOKUP(T43,'විෂය තොරතුරු'!$P$24:$Q$28,2))))</f>
        <v/>
      </c>
      <c r="BF43" s="168" t="str">
        <f aca="false">IF(U43="","",IF(U43="-","-",IF(UPPER(U43)="AB","+",VLOOKUP(U43,'විෂය තොරතුරු'!$P$24:$Q$28,2))))</f>
        <v/>
      </c>
      <c r="BG43" s="170" t="str">
        <f aca="false">IF(V43="","",IF(V43="-","-",IF(UPPER(V43)="AB","+",VLOOKUP(V43,'විෂය තොරතුරු'!$P$24:$Q$28,2))))</f>
        <v/>
      </c>
      <c r="BH43" s="171" t="str">
        <f aca="false">IF(W43="","",IF(W43="-","-",IF(UPPER(W43)="AB","+",VLOOKUP(W43,'විෂය තොරතුරු'!$P$24:$Q$28,2))))</f>
        <v/>
      </c>
      <c r="BI43" s="168" t="str">
        <f aca="false">IF(X43="","",IF(X43="-","-",IF(UPPER(X43)="AB","+",VLOOKUP(X43,'විෂය තොරතුරු'!$P$24:$Q$28,2))))</f>
        <v/>
      </c>
      <c r="BJ43" s="168" t="str">
        <f aca="false">IF(Y43="","",IF(Y43="-","-",IF(UPPER(Y43)="AB","+",VLOOKUP(Y43,'විෂය තොරතුරු'!$P$24:$Q$28,2))))</f>
        <v/>
      </c>
      <c r="BK43" s="168" t="str">
        <f aca="false">IF(Z43="","",IF(Z43="-","-",IF(UPPER(Z43)="AB","+",VLOOKUP(Z43,'විෂය තොරතුරු'!$P$24:$Q$28,2))))</f>
        <v/>
      </c>
      <c r="BL43" s="168" t="str">
        <f aca="false">IF(AA43="","",IF(AA43="-","-",IF(UPPER(AA43)="AB","+",VLOOKUP(AA43,'විෂය තොරතුරු'!$P$24:$Q$28,2))))</f>
        <v/>
      </c>
      <c r="BM43" s="168" t="str">
        <f aca="false">IF(AB43="","",IF(AB43="-","-",IF(UPPER(AB43)="AB","+",VLOOKUP(AB43,'විෂය තොරතුරු'!$P$24:$Q$28,2))))</f>
        <v/>
      </c>
      <c r="BN43" s="168" t="str">
        <f aca="false">IF(AC43="","",IF(AC43="-","-",IF(UPPER(AC43)="AB","+",VLOOKUP(AC43,'විෂය තොරතුරු'!$P$24:$Q$28,2))))</f>
        <v/>
      </c>
      <c r="BO43" s="169" t="str">
        <f aca="false">IF(AD43="","",IF(AD43="-","-",IF(UPPER(AD43)="AB","+",VLOOKUP(AD43,'විෂය තොරතුරු'!$P$24:$Q$28,2))))</f>
        <v/>
      </c>
      <c r="BP43" s="171" t="str">
        <f aca="false">IF(AE43="","",IF(AE43="-","-",IF(UPPER(AE43)="AB","+",VLOOKUP(AE43,'විෂය තොරතුරු'!$P$24:$Q$28,2))))</f>
        <v/>
      </c>
      <c r="BQ43" s="168" t="str">
        <f aca="false">IF(AF43="","",IF(AF43="-","-",IF(UPPER(AF43)="AB","+",VLOOKUP(AF43,'විෂය තොරතුරු'!$P$24:$Q$28,2))))</f>
        <v/>
      </c>
      <c r="BR43" s="168" t="str">
        <f aca="false">IF(AG43="","",IF(AG43="-","-",IF(UPPER(AG43)="AB","+",VLOOKUP(AG43,'විෂය තොරතුරු'!$P$24:$Q$28,2))))</f>
        <v/>
      </c>
      <c r="BS43" s="168" t="str">
        <f aca="false">IF(AH43="","",IF(AH43="-","-",IF(UPPER(AH43)="AB","+",VLOOKUP(AH43,'විෂය තොරතුරු'!$P$24:$Q$28,2))))</f>
        <v/>
      </c>
      <c r="BT43" s="168" t="str">
        <f aca="false">IF(AI43="","",IF(AI43="-","-",IF(UPPER(AI43)="AB","+",VLOOKUP(AI43,'විෂය තොරතුරු'!$P$24:$Q$28,2))))</f>
        <v/>
      </c>
      <c r="BU43" s="168" t="str">
        <f aca="false">IF(AJ43="","",IF(AJ43="-","-",IF(UPPER(AJ43)="AB","+",VLOOKUP(AJ43,'විෂය තොරතුරු'!$P$24:$Q$28,2))))</f>
        <v/>
      </c>
      <c r="BV43" s="168" t="str">
        <f aca="false">IF(AK43="","",IF(AK43="-","-",IF(UPPER(AK43)="AB","+",VLOOKUP(AK43,'විෂය තොරතුරු'!$P$24:$Q$28,2))))</f>
        <v/>
      </c>
      <c r="BW43" s="169" t="str">
        <f aca="false">IF(AL43="","",IF(AL43="-","-",IF(UPPER(AL43)="AB","+",VLOOKUP(AL43,'විෂය තොරතුරු'!$P$24:$Q$28,2))))</f>
        <v/>
      </c>
      <c r="BX43" s="171" t="str">
        <f aca="false">IF($B43="","",COUNTIF($AP43:$BW43,"A"))</f>
        <v/>
      </c>
      <c r="BY43" s="168" t="str">
        <f aca="false">IF($B43="","",COUNTIF($AP43:$BW43,"B"))</f>
        <v/>
      </c>
      <c r="BZ43" s="168" t="str">
        <f aca="false">IF($B43="","",COUNTIF($AP43:$BW43,"C"))</f>
        <v/>
      </c>
      <c r="CA43" s="168" t="str">
        <f aca="false">IF($B43="","",COUNTIF($AP43:$BW43,"S"))</f>
        <v/>
      </c>
      <c r="CB43" s="169" t="str">
        <f aca="false">IF($B43="","",COUNTIF($AP43:$BW43,"W"))</f>
        <v/>
      </c>
      <c r="CC43" s="171" t="str">
        <f aca="false">IF(B43="","",SUM(BX43:CA43))</f>
        <v/>
      </c>
      <c r="CD43" s="169" t="str">
        <f aca="false">IF(B43="","",SUM(BX43:BZ43))</f>
        <v/>
      </c>
      <c r="CE43" s="172" t="str">
        <f aca="false">IF(B43="","",IF(AND(CC43&gt;=6,CD43&gt;=3,OR(E43&gt;=35,F43&gt;=35),L43&gt;=35),"6/3 සමත්",IF(AND(CC43&gt;=5,CD43&gt;=3,OR(E43&gt;=35,F43&gt;=35,L43&gt;=35)),"5/3 සමත්",IF(AND(CC43&gt;=4,CD43&gt;=1,OR(E43&gt;=20,F43&gt;=20,L43&gt;=20)),"සමත් කළ හැකි",IF(CB43=9,"W9","අසමත් ?")))))</f>
        <v/>
      </c>
      <c r="FK43" s="173" t="n">
        <v>29</v>
      </c>
      <c r="FL43" s="161" t="s">
        <v>72</v>
      </c>
      <c r="FM43" s="161"/>
      <c r="FN43" s="161" t="str">
        <f aca="false">IF(FM43="","-",(FM43/$M$95)*100)</f>
        <v>-</v>
      </c>
      <c r="FO43" s="165" t="n">
        <v>25</v>
      </c>
      <c r="FP43" s="165"/>
      <c r="FQ43" s="165" t="n">
        <v>43</v>
      </c>
      <c r="FR43" s="165" t="s">
        <v>18</v>
      </c>
      <c r="FS43" s="165"/>
      <c r="FT43" s="165"/>
      <c r="FU43" s="165" t="n">
        <v>20</v>
      </c>
      <c r="FV43" s="165" t="n">
        <v>18</v>
      </c>
      <c r="FW43" s="165" t="n">
        <v>13</v>
      </c>
      <c r="FX43" s="165" t="n">
        <v>23</v>
      </c>
      <c r="FY43" s="165" t="s">
        <v>18</v>
      </c>
      <c r="FZ43" s="165" t="s">
        <v>18</v>
      </c>
      <c r="GA43" s="165" t="n">
        <v>33</v>
      </c>
      <c r="GB43" s="165"/>
      <c r="GC43" s="165"/>
      <c r="GD43" s="165"/>
      <c r="GE43" s="165"/>
      <c r="GF43" s="165"/>
      <c r="GG43" s="165" t="n">
        <v>38</v>
      </c>
      <c r="GH43" s="165" t="s">
        <v>18</v>
      </c>
      <c r="GI43" s="165" t="s">
        <v>18</v>
      </c>
      <c r="GJ43" s="165"/>
      <c r="GK43" s="165"/>
      <c r="GL43" s="165" t="s">
        <v>18</v>
      </c>
      <c r="GM43" s="165"/>
      <c r="GN43" s="165"/>
      <c r="GO43" s="165" t="n">
        <v>20</v>
      </c>
      <c r="GP43" s="165" t="s">
        <v>18</v>
      </c>
      <c r="GQ43" s="165"/>
      <c r="GR43" s="165" t="s">
        <v>18</v>
      </c>
      <c r="GS43" s="165"/>
      <c r="GT43" s="165"/>
      <c r="GU43" s="165"/>
      <c r="GV43" s="174"/>
      <c r="GW43" s="167" t="n">
        <f aca="false">IF(FL43="","",SUM(FO43:GV43))</f>
        <v>233</v>
      </c>
      <c r="GX43" s="168" t="n">
        <f aca="false">IF(FL43="","",GW43/9)</f>
        <v>25.8888888888889</v>
      </c>
      <c r="GY43" s="169" t="n">
        <f aca="false">IF(FL43="","",IF(GW43=0,"-",RANK(GW43,$GW$15:$GW$64,0)))</f>
        <v>20</v>
      </c>
      <c r="GZ43" s="167" t="str">
        <f aca="false">IF(FO43="","",IF(FO43="-","-",IF(UPPER(FO43)="AB","+",VLOOKUP(FO43,'විෂය තොරතුරු'!$P$24:$Q$28,2))))</f>
        <v>W</v>
      </c>
      <c r="HA43" s="168" t="str">
        <f aca="false">IF(FP43="","",IF(FP43="-","-",IF(UPPER(FP43)="AB","+",VLOOKUP(FP43,'විෂය තොරතුරු'!$P$24:$Q$28,2))))</f>
        <v/>
      </c>
      <c r="HB43" s="168" t="str">
        <f aca="false">IF(FQ43="","",IF(FQ43="-","-",IF(UPPER(FQ43)="AB","+",VLOOKUP(FQ43,'විෂය තොරතුරු'!$P$24:$Q$28,2))))</f>
        <v>S</v>
      </c>
      <c r="HC43" s="168" t="str">
        <f aca="false">IF(FR43="","",IF(FR43="-","-",IF(UPPER(FR43)="AB","+",VLOOKUP(FR43,'විෂය තොරතුරු'!$P$24:$Q$28,2))))</f>
        <v>-</v>
      </c>
      <c r="HD43" s="168" t="str">
        <f aca="false">IF(FS43="","",IF(FS43="-","-",IF(UPPER(FS43)="AB","+",VLOOKUP(FS43,'විෂය තොරතුරු'!$P$24:$Q$28,2))))</f>
        <v/>
      </c>
      <c r="HE43" s="170" t="str">
        <f aca="false">IF(FT43="","",IF(FT43="-","-",IF(UPPER(FT43)="AB","+",VLOOKUP(FT43,'විෂය තොරතුරු'!$P$24:$Q$28,2))))</f>
        <v/>
      </c>
      <c r="HF43" s="171" t="str">
        <f aca="false">IF(FU43="","",IF(FU43="-","-",IF(UPPER(FU43)="AB","+",VLOOKUP(FU43,'විෂය තොරතුරු'!$P$24:$Q$28,2))))</f>
        <v>W</v>
      </c>
      <c r="HG43" s="168" t="str">
        <f aca="false">IF(FV43="","",IF(FV43="-","-",IF(UPPER(FV43)="AB","+",VLOOKUP(FV43,'විෂය තොරතුරු'!$P$24:$Q$28,2))))</f>
        <v>W</v>
      </c>
      <c r="HH43" s="168" t="str">
        <f aca="false">IF(FW43="","",IF(FW43="-","-",IF(UPPER(FW43)="AB","+",VLOOKUP(FW43,'විෂය තොරතුරු'!$P$24:$Q$28,2))))</f>
        <v>W</v>
      </c>
      <c r="HI43" s="169" t="str">
        <f aca="false">IF(FX43="","",IF(FX43="-","-",IF(UPPER(FX43)="AB","+",VLOOKUP(FX43,'විෂය තොරතුරු'!$P$24:$Q$28,2))))</f>
        <v>W</v>
      </c>
      <c r="HJ43" s="167" t="str">
        <f aca="false">IF(FY43="","",IF(FY43="-","-",IF(UPPER(FY43)="AB","+",VLOOKUP(FY43,'විෂය තොරතුරු'!$P$24:$Q$28,2))))</f>
        <v>-</v>
      </c>
      <c r="HK43" s="168" t="str">
        <f aca="false">IF(FZ43="","",IF(FZ43="-","-",IF(UPPER(FZ43)="AB","+",VLOOKUP(FZ43,'විෂය තොරතුරු'!$P$24:$Q$28,2))))</f>
        <v>-</v>
      </c>
      <c r="HL43" s="168" t="str">
        <f aca="false">IF(GA43="","",IF(GA43="-","-",IF(UPPER(GA43)="AB","+",VLOOKUP(GA43,'විෂය තොරතුරු'!$P$24:$Q$28,2))))</f>
        <v>W</v>
      </c>
      <c r="HM43" s="168" t="str">
        <f aca="false">IF(GB43="","",IF(GB43="-","-",IF(UPPER(GB43)="AB","+",VLOOKUP(GB43,'විෂය තොරතුරු'!$P$24:$Q$28,2))))</f>
        <v/>
      </c>
      <c r="HN43" s="168" t="str">
        <f aca="false">IF(GC43="","",IF(GC43="-","-",IF(UPPER(GC43)="AB","+",VLOOKUP(GC43,'විෂය තොරතුරු'!$P$24:$Q$28,2))))</f>
        <v/>
      </c>
      <c r="HO43" s="168" t="str">
        <f aca="false">IF(GD43="","",IF(GD43="-","-",IF(UPPER(GD43)="AB","+",VLOOKUP(GD43,'විෂය තොරතුරු'!$P$24:$Q$28,2))))</f>
        <v/>
      </c>
      <c r="HP43" s="168" t="str">
        <f aca="false">IF(GE43="","",IF(GE43="-","-",IF(UPPER(GE43)="AB","+",VLOOKUP(GE43,'විෂය තොරතුරු'!$P$24:$Q$28,2))))</f>
        <v/>
      </c>
      <c r="HQ43" s="170" t="str">
        <f aca="false">IF(GF43="","",IF(GF43="-","-",IF(UPPER(GF43)="AB","+",VLOOKUP(GF43,'විෂය තොරතුරු'!$P$24:$Q$28,2))))</f>
        <v/>
      </c>
      <c r="HR43" s="171" t="str">
        <f aca="false">IF(GG43="","",IF(GG43="-","-",IF(UPPER(GG43)="AB","+",VLOOKUP(GG43,'විෂය තොරතුරු'!$P$24:$Q$28,2))))</f>
        <v>S</v>
      </c>
      <c r="HS43" s="168" t="str">
        <f aca="false">IF(GH43="","",IF(GH43="-","-",IF(UPPER(GH43)="AB","+",VLOOKUP(GH43,'විෂය තොරතුරු'!$P$24:$Q$28,2))))</f>
        <v>-</v>
      </c>
      <c r="HT43" s="168" t="str">
        <f aca="false">IF(GI43="","",IF(GI43="-","-",IF(UPPER(GI43)="AB","+",VLOOKUP(GI43,'විෂය තොරතුරු'!$P$24:$Q$28,2))))</f>
        <v>-</v>
      </c>
      <c r="HU43" s="168" t="str">
        <f aca="false">IF(GJ43="","",IF(GJ43="-","-",IF(UPPER(GJ43)="AB","+",VLOOKUP(GJ43,'විෂය තොරතුරු'!$P$24:$Q$28,2))))</f>
        <v/>
      </c>
      <c r="HV43" s="168" t="str">
        <f aca="false">IF(GK43="","",IF(GK43="-","-",IF(UPPER(GK43)="AB","+",VLOOKUP(GK43,'විෂය තොරතුරු'!$P$24:$Q$28,2))))</f>
        <v/>
      </c>
      <c r="HW43" s="168" t="str">
        <f aca="false">IF(GL43="","",IF(GL43="-","-",IF(UPPER(GL43)="AB","+",VLOOKUP(GL43,'විෂය තොරතුරු'!$P$24:$Q$28,2))))</f>
        <v>-</v>
      </c>
      <c r="HX43" s="168" t="str">
        <f aca="false">IF(GM43="","",IF(GM43="-","-",IF(UPPER(GM43)="AB","+",VLOOKUP(GM43,'විෂය තොරතුරු'!$P$24:$Q$28,2))))</f>
        <v/>
      </c>
      <c r="HY43" s="169" t="str">
        <f aca="false">IF(GN43="","",IF(GN43="-","-",IF(UPPER(GN43)="AB","+",VLOOKUP(GN43,'විෂය තොරතුරු'!$P$24:$Q$28,2))))</f>
        <v/>
      </c>
      <c r="HZ43" s="171" t="str">
        <f aca="false">IF(GO43="","",IF(GO43="-","-",IF(UPPER(GO43)="AB","+",VLOOKUP(GO43,'විෂය තොරතුරු'!$P$24:$Q$28,2))))</f>
        <v>W</v>
      </c>
      <c r="IA43" s="168" t="str">
        <f aca="false">IF(GP43="","",IF(GP43="-","-",IF(UPPER(GP43)="AB","+",VLOOKUP(GP43,'විෂය තොරතුරු'!$P$24:$Q$28,2))))</f>
        <v>-</v>
      </c>
      <c r="IB43" s="168" t="str">
        <f aca="false">IF(GQ43="","",IF(GQ43="-","-",IF(UPPER(GQ43)="AB","+",VLOOKUP(GQ43,'විෂය තොරතුරු'!$P$24:$Q$28,2))))</f>
        <v/>
      </c>
      <c r="IC43" s="168" t="str">
        <f aca="false">IF(GR43="","",IF(GR43="-","-",IF(UPPER(GR43)="AB","+",VLOOKUP(GR43,'විෂය තොරතුරු'!$P$24:$Q$28,2))))</f>
        <v>-</v>
      </c>
      <c r="ID43" s="168" t="str">
        <f aca="false">IF(GS43="","",IF(GS43="-","-",IF(UPPER(GS43)="AB","+",VLOOKUP(GS43,'විෂය තොරතුරු'!$P$24:$Q$28,2))))</f>
        <v/>
      </c>
      <c r="IE43" s="168" t="str">
        <f aca="false">IF(GT43="","",IF(GT43="-","-",IF(UPPER(GT43)="AB","+",VLOOKUP(GT43,'විෂය තොරතුරු'!$P$24:$Q$28,2))))</f>
        <v/>
      </c>
      <c r="IF43" s="168" t="str">
        <f aca="false">IF(GU43="","",IF(GU43="-","-",IF(UPPER(GU43)="AB","+",VLOOKUP(GU43,'විෂය තොරතුරු'!$P$24:$Q$28,2))))</f>
        <v/>
      </c>
      <c r="IG43" s="169" t="str">
        <f aca="false">IF(GV43="","",IF(GV43="-","-",IF(UPPER(GV43)="AB","+",VLOOKUP(GV43,'විෂය තොරතුරු'!$P$24:$Q$28,2))))</f>
        <v/>
      </c>
      <c r="IH43" s="171" t="n">
        <f aca="false">IF($FL43="","",COUNTIF($GZ43:$IG43,"A"))</f>
        <v>0</v>
      </c>
      <c r="II43" s="171" t="n">
        <f aca="false">IF($FL43="","",COUNTIF($GZ43:$IG43,"B"))</f>
        <v>0</v>
      </c>
      <c r="IJ43" s="171" t="n">
        <f aca="false">IF($FL43="","",COUNTIF($GZ43:$IG43,"C"))</f>
        <v>0</v>
      </c>
      <c r="IK43" s="171" t="n">
        <f aca="false">IF($FL43="","",COUNTIF($GZ43:$IG43,"S"))</f>
        <v>2</v>
      </c>
      <c r="IL43" s="171" t="n">
        <f aca="false">IF($FL43="","",COUNTIF($GZ43:$IG43,"W"))</f>
        <v>7</v>
      </c>
      <c r="IM43" s="171" t="n">
        <f aca="false">IF(FL43="","",SUM(IH43:IK43))</f>
        <v>2</v>
      </c>
      <c r="IN43" s="169" t="n">
        <f aca="false">IF(FL43="","",SUM(IH43:IJ43))</f>
        <v>0</v>
      </c>
      <c r="IO43" s="172" t="str">
        <f aca="false">IF(FL43="","",IF(AND(IM43&gt;=6,IN43&gt;=3,OR(FO43&gt;=35,FP43&gt;=35),FV43&gt;=35),"6/3 සමත්",IF(AND(IM43&gt;=5,IN43&gt;=3,OR(FO43&gt;=35,FP43&gt;=35,FV43&gt;=35)),"5/3 සමත්",IF(AND(IM43&gt;=4,IN43&gt;=1,OR(FO43&gt;=20,FP43&gt;=20,FV43&gt;=20)),"සමත් කළ හැකි",IF(IL43=9,"W9","අසමත් ?")))))</f>
        <v>අසමත් ?</v>
      </c>
    </row>
    <row r="44" customFormat="false" ht="13.8" hidden="false" customHeight="false" outlineLevel="0" collapsed="false">
      <c r="A44" s="160" t="n">
        <v>30</v>
      </c>
      <c r="B44" s="161"/>
      <c r="C44" s="161"/>
      <c r="D44" s="162"/>
      <c r="E44" s="183"/>
      <c r="F44" s="181"/>
      <c r="G44" s="183"/>
      <c r="H44" s="180"/>
      <c r="I44" s="180"/>
      <c r="J44" s="181"/>
      <c r="K44" s="183"/>
      <c r="L44" s="180"/>
      <c r="M44" s="180"/>
      <c r="N44" s="181"/>
      <c r="O44" s="183"/>
      <c r="P44" s="180"/>
      <c r="Q44" s="180"/>
      <c r="R44" s="180"/>
      <c r="S44" s="180"/>
      <c r="T44" s="180"/>
      <c r="U44" s="180"/>
      <c r="V44" s="181"/>
      <c r="W44" s="183"/>
      <c r="X44" s="180"/>
      <c r="Y44" s="180"/>
      <c r="Z44" s="180"/>
      <c r="AA44" s="180"/>
      <c r="AB44" s="180"/>
      <c r="AC44" s="180"/>
      <c r="AD44" s="181"/>
      <c r="AE44" s="183"/>
      <c r="AF44" s="180"/>
      <c r="AG44" s="180"/>
      <c r="AH44" s="180"/>
      <c r="AI44" s="180"/>
      <c r="AJ44" s="180"/>
      <c r="AK44" s="180"/>
      <c r="AL44" s="166"/>
      <c r="AM44" s="167" t="str">
        <f aca="false">IF(B44="","",SUM(E44:AL44))</f>
        <v/>
      </c>
      <c r="AN44" s="168" t="str">
        <f aca="false">IF(B44="","",AM44/9)</f>
        <v/>
      </c>
      <c r="AO44" s="169" t="str">
        <f aca="false">IF(B44="","",IF(AM44=0,"-",RANK(AM44,$AM$15:$AM$64,0)))</f>
        <v/>
      </c>
      <c r="AP44" s="167" t="str">
        <f aca="false">IF(E44="","",IF(E44="-","-",IF(UPPER(E44)="AB","+",VLOOKUP(E44,'විෂය තොරතුරු'!$P$24:$Q$28,2))))</f>
        <v/>
      </c>
      <c r="AQ44" s="168" t="str">
        <f aca="false">IF(F44="","",IF(F44="-","-",IF(UPPER(F44)="AB","+",VLOOKUP(F44,'විෂය තොරතුරු'!$P$24:$Q$28,2))))</f>
        <v/>
      </c>
      <c r="AR44" s="168" t="str">
        <f aca="false">IF(G44="","",IF(G44="-","-",IF(UPPER(G44)="AB","+",VLOOKUP(G44,'විෂය තොරතුරු'!$P$24:$Q$28,2))))</f>
        <v/>
      </c>
      <c r="AS44" s="168" t="str">
        <f aca="false">IF(H44="","",IF(H44="-","-",IF(UPPER(H44)="AB","+",VLOOKUP(H44,'විෂය තොරතුරු'!$P$24:$Q$28,2))))</f>
        <v/>
      </c>
      <c r="AT44" s="168" t="str">
        <f aca="false">IF(I44="","",IF(I44="-","-",IF(UPPER(I44)="AB","+",VLOOKUP(I44,'විෂය තොරතුරු'!$P$24:$Q$28,2))))</f>
        <v/>
      </c>
      <c r="AU44" s="170" t="str">
        <f aca="false">IF(J44="","",IF(J44="-","-",IF(UPPER(J44)="AB","+",VLOOKUP(J44,'විෂය තොරතුරු'!$P$24:$Q$28,2))))</f>
        <v/>
      </c>
      <c r="AV44" s="171" t="str">
        <f aca="false">IF(K44="","",IF(K44="-","-",IF(UPPER(K44)="AB","+",VLOOKUP(K44,'විෂය තොරතුරු'!$P$24:$Q$28,2))))</f>
        <v/>
      </c>
      <c r="AW44" s="168" t="str">
        <f aca="false">IF(L44="","",IF(L44="-","-",IF(UPPER(L44)="AB","+",VLOOKUP(L44,'විෂය තොරතුරු'!$P$24:$Q$28,2))))</f>
        <v/>
      </c>
      <c r="AX44" s="168" t="str">
        <f aca="false">IF(M44="","",IF(M44="-","-",IF(UPPER(M44)="AB","+",VLOOKUP(M44,'විෂය තොරතුරු'!$P$24:$Q$28,2))))</f>
        <v/>
      </c>
      <c r="AY44" s="169" t="str">
        <f aca="false">IF(N44="","",IF(N44="-","-",IF(UPPER(N44)="AB","+",VLOOKUP(N44,'විෂය තොරතුරු'!$P$24:$Q$28,2))))</f>
        <v/>
      </c>
      <c r="AZ44" s="167" t="str">
        <f aca="false">IF(O44="","",IF(O44="-","-",IF(UPPER(O44)="AB","+",VLOOKUP(O44,'විෂය තොරතුරු'!$P$24:$Q$28,2))))</f>
        <v/>
      </c>
      <c r="BA44" s="168" t="str">
        <f aca="false">IF(P44="","",IF(P44="-","-",IF(UPPER(P44)="AB","+",VLOOKUP(P44,'විෂය තොරතුරු'!$P$24:$Q$28,2))))</f>
        <v/>
      </c>
      <c r="BB44" s="168" t="str">
        <f aca="false">IF(Q44="","",IF(Q44="-","-",IF(UPPER(Q44)="AB","+",VLOOKUP(Q44,'විෂය තොරතුරු'!$P$24:$Q$28,2))))</f>
        <v/>
      </c>
      <c r="BC44" s="168" t="str">
        <f aca="false">IF(R44="","",IF(R44="-","-",IF(UPPER(R44)="AB","+",VLOOKUP(R44,'විෂය තොරතුරු'!$P$24:$Q$28,2))))</f>
        <v/>
      </c>
      <c r="BD44" s="168" t="str">
        <f aca="false">IF(S44="","",IF(S44="-","-",IF(UPPER(S44)="AB","+",VLOOKUP(S44,'විෂය තොරතුරු'!$P$24:$Q$28,2))))</f>
        <v/>
      </c>
      <c r="BE44" s="168" t="str">
        <f aca="false">IF(T44="","",IF(T44="-","-",IF(UPPER(T44)="AB","+",VLOOKUP(T44,'විෂය තොරතුරු'!$P$24:$Q$28,2))))</f>
        <v/>
      </c>
      <c r="BF44" s="168" t="str">
        <f aca="false">IF(U44="","",IF(U44="-","-",IF(UPPER(U44)="AB","+",VLOOKUP(U44,'විෂය තොරතුරු'!$P$24:$Q$28,2))))</f>
        <v/>
      </c>
      <c r="BG44" s="170" t="str">
        <f aca="false">IF(V44="","",IF(V44="-","-",IF(UPPER(V44)="AB","+",VLOOKUP(V44,'විෂය තොරතුරු'!$P$24:$Q$28,2))))</f>
        <v/>
      </c>
      <c r="BH44" s="171" t="str">
        <f aca="false">IF(W44="","",IF(W44="-","-",IF(UPPER(W44)="AB","+",VLOOKUP(W44,'විෂය තොරතුරු'!$P$24:$Q$28,2))))</f>
        <v/>
      </c>
      <c r="BI44" s="168" t="str">
        <f aca="false">IF(X44="","",IF(X44="-","-",IF(UPPER(X44)="AB","+",VLOOKUP(X44,'විෂය තොරතුරු'!$P$24:$Q$28,2))))</f>
        <v/>
      </c>
      <c r="BJ44" s="168" t="str">
        <f aca="false">IF(Y44="","",IF(Y44="-","-",IF(UPPER(Y44)="AB","+",VLOOKUP(Y44,'විෂය තොරතුරු'!$P$24:$Q$28,2))))</f>
        <v/>
      </c>
      <c r="BK44" s="168" t="str">
        <f aca="false">IF(Z44="","",IF(Z44="-","-",IF(UPPER(Z44)="AB","+",VLOOKUP(Z44,'විෂය තොරතුරු'!$P$24:$Q$28,2))))</f>
        <v/>
      </c>
      <c r="BL44" s="168" t="str">
        <f aca="false">IF(AA44="","",IF(AA44="-","-",IF(UPPER(AA44)="AB","+",VLOOKUP(AA44,'විෂය තොරතුරු'!$P$24:$Q$28,2))))</f>
        <v/>
      </c>
      <c r="BM44" s="168" t="str">
        <f aca="false">IF(AB44="","",IF(AB44="-","-",IF(UPPER(AB44)="AB","+",VLOOKUP(AB44,'විෂය තොරතුරු'!$P$24:$Q$28,2))))</f>
        <v/>
      </c>
      <c r="BN44" s="168" t="str">
        <f aca="false">IF(AC44="","",IF(AC44="-","-",IF(UPPER(AC44)="AB","+",VLOOKUP(AC44,'විෂය තොරතුරු'!$P$24:$Q$28,2))))</f>
        <v/>
      </c>
      <c r="BO44" s="169" t="str">
        <f aca="false">IF(AD44="","",IF(AD44="-","-",IF(UPPER(AD44)="AB","+",VLOOKUP(AD44,'විෂය තොරතුරු'!$P$24:$Q$28,2))))</f>
        <v/>
      </c>
      <c r="BP44" s="171" t="str">
        <f aca="false">IF(AE44="","",IF(AE44="-","-",IF(UPPER(AE44)="AB","+",VLOOKUP(AE44,'විෂය තොරතුරු'!$P$24:$Q$28,2))))</f>
        <v/>
      </c>
      <c r="BQ44" s="168" t="str">
        <f aca="false">IF(AF44="","",IF(AF44="-","-",IF(UPPER(AF44)="AB","+",VLOOKUP(AF44,'විෂය තොරතුරු'!$P$24:$Q$28,2))))</f>
        <v/>
      </c>
      <c r="BR44" s="168" t="str">
        <f aca="false">IF(AG44="","",IF(AG44="-","-",IF(UPPER(AG44)="AB","+",VLOOKUP(AG44,'විෂය තොරතුරු'!$P$24:$Q$28,2))))</f>
        <v/>
      </c>
      <c r="BS44" s="168" t="str">
        <f aca="false">IF(AH44="","",IF(AH44="-","-",IF(UPPER(AH44)="AB","+",VLOOKUP(AH44,'විෂය තොරතුරු'!$P$24:$Q$28,2))))</f>
        <v/>
      </c>
      <c r="BT44" s="168" t="str">
        <f aca="false">IF(AI44="","",IF(AI44="-","-",IF(UPPER(AI44)="AB","+",VLOOKUP(AI44,'විෂය තොරතුරු'!$P$24:$Q$28,2))))</f>
        <v/>
      </c>
      <c r="BU44" s="168" t="str">
        <f aca="false">IF(AJ44="","",IF(AJ44="-","-",IF(UPPER(AJ44)="AB","+",VLOOKUP(AJ44,'විෂය තොරතුරු'!$P$24:$Q$28,2))))</f>
        <v/>
      </c>
      <c r="BV44" s="168" t="str">
        <f aca="false">IF(AK44="","",IF(AK44="-","-",IF(UPPER(AK44)="AB","+",VLOOKUP(AK44,'විෂය තොරතුරු'!$P$24:$Q$28,2))))</f>
        <v/>
      </c>
      <c r="BW44" s="169" t="str">
        <f aca="false">IF(AL44="","",IF(AL44="-","-",IF(UPPER(AL44)="AB","+",VLOOKUP(AL44,'විෂය තොරතුරු'!$P$24:$Q$28,2))))</f>
        <v/>
      </c>
      <c r="BX44" s="171" t="str">
        <f aca="false">IF($B44="","",COUNTIF($AP44:$BW44,"A"))</f>
        <v/>
      </c>
      <c r="BY44" s="168" t="str">
        <f aca="false">IF($B44="","",COUNTIF($AP44:$BW44,"B"))</f>
        <v/>
      </c>
      <c r="BZ44" s="168" t="str">
        <f aca="false">IF($B44="","",COUNTIF($AP44:$BW44,"C"))</f>
        <v/>
      </c>
      <c r="CA44" s="168" t="str">
        <f aca="false">IF($B44="","",COUNTIF($AP44:$BW44,"S"))</f>
        <v/>
      </c>
      <c r="CB44" s="169" t="str">
        <f aca="false">IF($B44="","",COUNTIF($AP44:$BW44,"W"))</f>
        <v/>
      </c>
      <c r="CC44" s="171" t="str">
        <f aca="false">IF(B44="","",SUM(BX44:CA44))</f>
        <v/>
      </c>
      <c r="CD44" s="169" t="str">
        <f aca="false">IF(B44="","",SUM(BX44:BZ44))</f>
        <v/>
      </c>
      <c r="CE44" s="172" t="str">
        <f aca="false">IF(B44="","",IF(AND(CC44&gt;=6,CD44&gt;=3,OR(E44&gt;=35,F44&gt;=35),L44&gt;=35),"6/3 සමත්",IF(AND(CC44&gt;=5,CD44&gt;=3,OR(E44&gt;=35,F44&gt;=35,L44&gt;=35)),"5/3 සමත්",IF(AND(CC44&gt;=4,CD44&gt;=1,OR(E44&gt;=20,F44&gt;=20,L44&gt;=20)),"සමත් කළ හැකි",IF(CB44=9,"W9","අසමත් ?")))))</f>
        <v/>
      </c>
      <c r="FK44" s="173" t="n">
        <v>30</v>
      </c>
      <c r="FL44" s="161" t="s">
        <v>73</v>
      </c>
      <c r="FM44" s="161"/>
      <c r="FN44" s="161" t="str">
        <f aca="false">IF(FM44="","-",(FM44/$M$95)*100)</f>
        <v>-</v>
      </c>
      <c r="FO44" s="165" t="s">
        <v>52</v>
      </c>
      <c r="FP44" s="165"/>
      <c r="FQ44" s="165" t="s">
        <v>52</v>
      </c>
      <c r="FR44" s="165" t="s">
        <v>18</v>
      </c>
      <c r="FS44" s="165"/>
      <c r="FT44" s="165"/>
      <c r="FU44" s="165" t="s">
        <v>52</v>
      </c>
      <c r="FV44" s="165" t="s">
        <v>52</v>
      </c>
      <c r="FW44" s="165" t="s">
        <v>52</v>
      </c>
      <c r="FX44" s="165" t="s">
        <v>52</v>
      </c>
      <c r="FY44" s="165" t="s">
        <v>18</v>
      </c>
      <c r="FZ44" s="165" t="s">
        <v>18</v>
      </c>
      <c r="GA44" s="165" t="s">
        <v>18</v>
      </c>
      <c r="GB44" s="165"/>
      <c r="GC44" s="165"/>
      <c r="GD44" s="165"/>
      <c r="GE44" s="165"/>
      <c r="GF44" s="165"/>
      <c r="GG44" s="165" t="s">
        <v>18</v>
      </c>
      <c r="GH44" s="165" t="s">
        <v>18</v>
      </c>
      <c r="GI44" s="165" t="s">
        <v>18</v>
      </c>
      <c r="GJ44" s="165"/>
      <c r="GK44" s="165"/>
      <c r="GL44" s="165" t="s">
        <v>18</v>
      </c>
      <c r="GM44" s="165"/>
      <c r="GN44" s="165"/>
      <c r="GO44" s="165" t="s">
        <v>18</v>
      </c>
      <c r="GP44" s="165" t="s">
        <v>18</v>
      </c>
      <c r="GQ44" s="165"/>
      <c r="GR44" s="165" t="s">
        <v>18</v>
      </c>
      <c r="GS44" s="165"/>
      <c r="GT44" s="165"/>
      <c r="GU44" s="165"/>
      <c r="GV44" s="174"/>
      <c r="GW44" s="167" t="n">
        <f aca="false">IF(FL44="","",SUM(FO44:GV44))</f>
        <v>0</v>
      </c>
      <c r="GX44" s="168" t="n">
        <f aca="false">IF(FL44="","",GW44/9)</f>
        <v>0</v>
      </c>
      <c r="GY44" s="169" t="str">
        <f aca="false">IF(FL44="","",IF(GW44=0,"-",RANK(GW44,$GW$15:$GW$64,0)))</f>
        <v>-</v>
      </c>
      <c r="GZ44" s="167" t="str">
        <f aca="false">IF(FO44="","",IF(FO44="-","-",IF(UPPER(FO44)="AB","+",VLOOKUP(FO44,'විෂය තොරතුරු'!$P$24:$Q$28,2))))</f>
        <v>+</v>
      </c>
      <c r="HA44" s="168" t="str">
        <f aca="false">IF(FP44="","",IF(FP44="-","-",IF(UPPER(FP44)="AB","+",VLOOKUP(FP44,'විෂය තොරතුරු'!$P$24:$Q$28,2))))</f>
        <v/>
      </c>
      <c r="HB44" s="168" t="str">
        <f aca="false">IF(FQ44="","",IF(FQ44="-","-",IF(UPPER(FQ44)="AB","+",VLOOKUP(FQ44,'විෂය තොරතුරු'!$P$24:$Q$28,2))))</f>
        <v>+</v>
      </c>
      <c r="HC44" s="168" t="str">
        <f aca="false">IF(FR44="","",IF(FR44="-","-",IF(UPPER(FR44)="AB","+",VLOOKUP(FR44,'විෂය තොරතුරු'!$P$24:$Q$28,2))))</f>
        <v>-</v>
      </c>
      <c r="HD44" s="168" t="str">
        <f aca="false">IF(FS44="","",IF(FS44="-","-",IF(UPPER(FS44)="AB","+",VLOOKUP(FS44,'විෂය තොරතුරු'!$P$24:$Q$28,2))))</f>
        <v/>
      </c>
      <c r="HE44" s="170" t="str">
        <f aca="false">IF(FT44="","",IF(FT44="-","-",IF(UPPER(FT44)="AB","+",VLOOKUP(FT44,'විෂය තොරතුරු'!$P$24:$Q$28,2))))</f>
        <v/>
      </c>
      <c r="HF44" s="171" t="str">
        <f aca="false">IF(FU44="","",IF(FU44="-","-",IF(UPPER(FU44)="AB","+",VLOOKUP(FU44,'විෂය තොරතුරු'!$P$24:$Q$28,2))))</f>
        <v>+</v>
      </c>
      <c r="HG44" s="168" t="str">
        <f aca="false">IF(FV44="","",IF(FV44="-","-",IF(UPPER(FV44)="AB","+",VLOOKUP(FV44,'විෂය තොරතුරු'!$P$24:$Q$28,2))))</f>
        <v>+</v>
      </c>
      <c r="HH44" s="168" t="str">
        <f aca="false">IF(FW44="","",IF(FW44="-","-",IF(UPPER(FW44)="AB","+",VLOOKUP(FW44,'විෂය තොරතුරු'!$P$24:$Q$28,2))))</f>
        <v>+</v>
      </c>
      <c r="HI44" s="169" t="str">
        <f aca="false">IF(FX44="","",IF(FX44="-","-",IF(UPPER(FX44)="AB","+",VLOOKUP(FX44,'විෂය තොරතුරු'!$P$24:$Q$28,2))))</f>
        <v>+</v>
      </c>
      <c r="HJ44" s="167" t="str">
        <f aca="false">IF(FY44="","",IF(FY44="-","-",IF(UPPER(FY44)="AB","+",VLOOKUP(FY44,'විෂය තොරතුරු'!$P$24:$Q$28,2))))</f>
        <v>-</v>
      </c>
      <c r="HK44" s="168" t="str">
        <f aca="false">IF(FZ44="","",IF(FZ44="-","-",IF(UPPER(FZ44)="AB","+",VLOOKUP(FZ44,'විෂය තොරතුරු'!$P$24:$Q$28,2))))</f>
        <v>-</v>
      </c>
      <c r="HL44" s="168" t="str">
        <f aca="false">IF(GA44="","",IF(GA44="-","-",IF(UPPER(GA44)="AB","+",VLOOKUP(GA44,'විෂය තොරතුරු'!$P$24:$Q$28,2))))</f>
        <v>-</v>
      </c>
      <c r="HM44" s="168" t="str">
        <f aca="false">IF(GB44="","",IF(GB44="-","-",IF(UPPER(GB44)="AB","+",VLOOKUP(GB44,'විෂය තොරතුරු'!$P$24:$Q$28,2))))</f>
        <v/>
      </c>
      <c r="HN44" s="168" t="str">
        <f aca="false">IF(GC44="","",IF(GC44="-","-",IF(UPPER(GC44)="AB","+",VLOOKUP(GC44,'විෂය තොරතුරු'!$P$24:$Q$28,2))))</f>
        <v/>
      </c>
      <c r="HO44" s="168" t="str">
        <f aca="false">IF(GD44="","",IF(GD44="-","-",IF(UPPER(GD44)="AB","+",VLOOKUP(GD44,'විෂය තොරතුරු'!$P$24:$Q$28,2))))</f>
        <v/>
      </c>
      <c r="HP44" s="168" t="str">
        <f aca="false">IF(GE44="","",IF(GE44="-","-",IF(UPPER(GE44)="AB","+",VLOOKUP(GE44,'විෂය තොරතුරු'!$P$24:$Q$28,2))))</f>
        <v/>
      </c>
      <c r="HQ44" s="170" t="str">
        <f aca="false">IF(GF44="","",IF(GF44="-","-",IF(UPPER(GF44)="AB","+",VLOOKUP(GF44,'විෂය තොරතුරු'!$P$24:$Q$28,2))))</f>
        <v/>
      </c>
      <c r="HR44" s="171" t="str">
        <f aca="false">IF(GG44="","",IF(GG44="-","-",IF(UPPER(GG44)="AB","+",VLOOKUP(GG44,'විෂය තොරතුරු'!$P$24:$Q$28,2))))</f>
        <v>-</v>
      </c>
      <c r="HS44" s="168" t="str">
        <f aca="false">IF(GH44="","",IF(GH44="-","-",IF(UPPER(GH44)="AB","+",VLOOKUP(GH44,'විෂය තොරතුරු'!$P$24:$Q$28,2))))</f>
        <v>-</v>
      </c>
      <c r="HT44" s="168" t="str">
        <f aca="false">IF(GI44="","",IF(GI44="-","-",IF(UPPER(GI44)="AB","+",VLOOKUP(GI44,'විෂය තොරතුරු'!$P$24:$Q$28,2))))</f>
        <v>-</v>
      </c>
      <c r="HU44" s="168" t="str">
        <f aca="false">IF(GJ44="","",IF(GJ44="-","-",IF(UPPER(GJ44)="AB","+",VLOOKUP(GJ44,'විෂය තොරතුරු'!$P$24:$Q$28,2))))</f>
        <v/>
      </c>
      <c r="HV44" s="168" t="str">
        <f aca="false">IF(GK44="","",IF(GK44="-","-",IF(UPPER(GK44)="AB","+",VLOOKUP(GK44,'විෂය තොරතුරු'!$P$24:$Q$28,2))))</f>
        <v/>
      </c>
      <c r="HW44" s="168" t="str">
        <f aca="false">IF(GL44="","",IF(GL44="-","-",IF(UPPER(GL44)="AB","+",VLOOKUP(GL44,'විෂය තොරතුරු'!$P$24:$Q$28,2))))</f>
        <v>-</v>
      </c>
      <c r="HX44" s="168" t="str">
        <f aca="false">IF(GM44="","",IF(GM44="-","-",IF(UPPER(GM44)="AB","+",VLOOKUP(GM44,'විෂය තොරතුරු'!$P$24:$Q$28,2))))</f>
        <v/>
      </c>
      <c r="HY44" s="169" t="str">
        <f aca="false">IF(GN44="","",IF(GN44="-","-",IF(UPPER(GN44)="AB","+",VLOOKUP(GN44,'විෂය තොරතුරු'!$P$24:$Q$28,2))))</f>
        <v/>
      </c>
      <c r="HZ44" s="171" t="str">
        <f aca="false">IF(GO44="","",IF(GO44="-","-",IF(UPPER(GO44)="AB","+",VLOOKUP(GO44,'විෂය තොරතුරු'!$P$24:$Q$28,2))))</f>
        <v>-</v>
      </c>
      <c r="IA44" s="168" t="str">
        <f aca="false">IF(GP44="","",IF(GP44="-","-",IF(UPPER(GP44)="AB","+",VLOOKUP(GP44,'විෂය තොරතුරු'!$P$24:$Q$28,2))))</f>
        <v>-</v>
      </c>
      <c r="IB44" s="168" t="str">
        <f aca="false">IF(GQ44="","",IF(GQ44="-","-",IF(UPPER(GQ44)="AB","+",VLOOKUP(GQ44,'විෂය තොරතුරු'!$P$24:$Q$28,2))))</f>
        <v/>
      </c>
      <c r="IC44" s="168" t="str">
        <f aca="false">IF(GR44="","",IF(GR44="-","-",IF(UPPER(GR44)="AB","+",VLOOKUP(GR44,'විෂය තොරතුරු'!$P$24:$Q$28,2))))</f>
        <v>-</v>
      </c>
      <c r="ID44" s="168" t="str">
        <f aca="false">IF(GS44="","",IF(GS44="-","-",IF(UPPER(GS44)="AB","+",VLOOKUP(GS44,'විෂය තොරතුරු'!$P$24:$Q$28,2))))</f>
        <v/>
      </c>
      <c r="IE44" s="168" t="str">
        <f aca="false">IF(GT44="","",IF(GT44="-","-",IF(UPPER(GT44)="AB","+",VLOOKUP(GT44,'විෂය තොරතුරු'!$P$24:$Q$28,2))))</f>
        <v/>
      </c>
      <c r="IF44" s="168" t="str">
        <f aca="false">IF(GU44="","",IF(GU44="-","-",IF(UPPER(GU44)="AB","+",VLOOKUP(GU44,'විෂය තොරතුරු'!$P$24:$Q$28,2))))</f>
        <v/>
      </c>
      <c r="IG44" s="169" t="str">
        <f aca="false">IF(GV44="","",IF(GV44="-","-",IF(UPPER(GV44)="AB","+",VLOOKUP(GV44,'විෂය තොරතුරු'!$P$24:$Q$28,2))))</f>
        <v/>
      </c>
      <c r="IH44" s="171" t="n">
        <f aca="false">IF($FL44="","",COUNTIF($GZ44:$IG44,"A"))</f>
        <v>0</v>
      </c>
      <c r="II44" s="171" t="n">
        <f aca="false">IF($FL44="","",COUNTIF($GZ44:$IG44,"B"))</f>
        <v>0</v>
      </c>
      <c r="IJ44" s="171" t="n">
        <f aca="false">IF($FL44="","",COUNTIF($GZ44:$IG44,"C"))</f>
        <v>0</v>
      </c>
      <c r="IK44" s="171" t="n">
        <f aca="false">IF($FL44="","",COUNTIF($GZ44:$IG44,"S"))</f>
        <v>0</v>
      </c>
      <c r="IL44" s="171" t="n">
        <f aca="false">IF($FL44="","",COUNTIF($GZ44:$IG44,"W"))</f>
        <v>0</v>
      </c>
      <c r="IM44" s="171" t="n">
        <f aca="false">IF(FL44="","",SUM(IH44:IK44))</f>
        <v>0</v>
      </c>
      <c r="IN44" s="169" t="n">
        <f aca="false">IF(FL44="","",SUM(IH44:IJ44))</f>
        <v>0</v>
      </c>
      <c r="IO44" s="172" t="str">
        <f aca="false">IF(FL44="","",IF(AND(IM44&gt;=6,IN44&gt;=3,OR(FO44&gt;=35,FP44&gt;=35),FV44&gt;=35),"6/3 සමත්",IF(AND(IM44&gt;=5,IN44&gt;=3,OR(FO44&gt;=35,FP44&gt;=35,FV44&gt;=35)),"5/3 සමත්",IF(AND(IM44&gt;=4,IN44&gt;=1,OR(FO44&gt;=20,FP44&gt;=20,FV44&gt;=20)),"සමත් කළ හැකි",IF(IL44=9,"W9","අසමත් ?")))))</f>
        <v>අසමත් ?</v>
      </c>
    </row>
    <row r="45" customFormat="false" ht="16.5" hidden="false" customHeight="true" outlineLevel="0" collapsed="false">
      <c r="A45" s="160" t="n">
        <v>31</v>
      </c>
      <c r="B45" s="187"/>
      <c r="C45" s="161"/>
      <c r="D45" s="162"/>
      <c r="E45" s="183"/>
      <c r="F45" s="181"/>
      <c r="G45" s="183"/>
      <c r="H45" s="180"/>
      <c r="I45" s="180"/>
      <c r="J45" s="181"/>
      <c r="K45" s="183"/>
      <c r="L45" s="180"/>
      <c r="M45" s="180"/>
      <c r="N45" s="181"/>
      <c r="O45" s="183"/>
      <c r="P45" s="180"/>
      <c r="Q45" s="180"/>
      <c r="R45" s="180"/>
      <c r="S45" s="180"/>
      <c r="T45" s="180"/>
      <c r="U45" s="180"/>
      <c r="V45" s="181"/>
      <c r="W45" s="183"/>
      <c r="X45" s="180"/>
      <c r="Y45" s="180"/>
      <c r="Z45" s="180"/>
      <c r="AA45" s="180"/>
      <c r="AB45" s="180"/>
      <c r="AC45" s="180"/>
      <c r="AD45" s="181"/>
      <c r="AE45" s="183"/>
      <c r="AF45" s="180"/>
      <c r="AG45" s="180"/>
      <c r="AH45" s="180"/>
      <c r="AI45" s="180"/>
      <c r="AJ45" s="180"/>
      <c r="AK45" s="180"/>
      <c r="AL45" s="166"/>
      <c r="AM45" s="167" t="str">
        <f aca="false">IF(B45="","",SUM(E45:AL45))</f>
        <v/>
      </c>
      <c r="AN45" s="168" t="str">
        <f aca="false">IF(B45="","",AM45/9)</f>
        <v/>
      </c>
      <c r="AO45" s="169" t="str">
        <f aca="false">IF(B45="","",IF(AM45=0,"-",RANK(AM45,$AM$15:$AM$64,0)))</f>
        <v/>
      </c>
      <c r="AP45" s="167" t="str">
        <f aca="false">IF(E45="","",IF(E45="-","-",IF(UPPER(E45)="AB","+",VLOOKUP(E45,'විෂය තොරතුරු'!$P$24:$Q$28,2))))</f>
        <v/>
      </c>
      <c r="AQ45" s="168" t="str">
        <f aca="false">IF(F45="","",IF(F45="-","-",IF(UPPER(F45)="AB","+",VLOOKUP(F45,'විෂය තොරතුරු'!$P$24:$Q$28,2))))</f>
        <v/>
      </c>
      <c r="AR45" s="168" t="str">
        <f aca="false">IF(G45="","",IF(G45="-","-",IF(UPPER(G45)="AB","+",VLOOKUP(G45,'විෂය තොරතුරු'!$P$24:$Q$28,2))))</f>
        <v/>
      </c>
      <c r="AS45" s="168" t="str">
        <f aca="false">IF(H45="","",IF(H45="-","-",IF(UPPER(H45)="AB","+",VLOOKUP(H45,'විෂය තොරතුරු'!$P$24:$Q$28,2))))</f>
        <v/>
      </c>
      <c r="AT45" s="168" t="str">
        <f aca="false">IF(I45="","",IF(I45="-","-",IF(UPPER(I45)="AB","+",VLOOKUP(I45,'විෂය තොරතුරු'!$P$24:$Q$28,2))))</f>
        <v/>
      </c>
      <c r="AU45" s="170" t="str">
        <f aca="false">IF(J45="","",IF(J45="-","-",IF(UPPER(J45)="AB","+",VLOOKUP(J45,'විෂය තොරතුරු'!$P$24:$Q$28,2))))</f>
        <v/>
      </c>
      <c r="AV45" s="171" t="str">
        <f aca="false">IF(K45="","",IF(K45="-","-",IF(UPPER(K45)="AB","+",VLOOKUP(K45,'විෂය තොරතුරු'!$P$24:$Q$28,2))))</f>
        <v/>
      </c>
      <c r="AW45" s="168" t="str">
        <f aca="false">IF(L45="","",IF(L45="-","-",IF(UPPER(L45)="AB","+",VLOOKUP(L45,'විෂය තොරතුරු'!$P$24:$Q$28,2))))</f>
        <v/>
      </c>
      <c r="AX45" s="168" t="str">
        <f aca="false">IF(M45="","",IF(M45="-","-",IF(UPPER(M45)="AB","+",VLOOKUP(M45,'විෂය තොරතුරු'!$P$24:$Q$28,2))))</f>
        <v/>
      </c>
      <c r="AY45" s="169" t="str">
        <f aca="false">IF(N45="","",IF(N45="-","-",IF(UPPER(N45)="AB","+",VLOOKUP(N45,'විෂය තොරතුරු'!$P$24:$Q$28,2))))</f>
        <v/>
      </c>
      <c r="AZ45" s="167" t="str">
        <f aca="false">IF(O45="","",IF(O45="-","-",IF(UPPER(O45)="AB","+",VLOOKUP(O45,'විෂය තොරතුරු'!$P$24:$Q$28,2))))</f>
        <v/>
      </c>
      <c r="BA45" s="168" t="str">
        <f aca="false">IF(P45="","",IF(P45="-","-",IF(UPPER(P45)="AB","+",VLOOKUP(P45,'විෂය තොරතුරු'!$P$24:$Q$28,2))))</f>
        <v/>
      </c>
      <c r="BB45" s="168" t="str">
        <f aca="false">IF(Q45="","",IF(Q45="-","-",IF(UPPER(Q45)="AB","+",VLOOKUP(Q45,'විෂය තොරතුරු'!$P$24:$Q$28,2))))</f>
        <v/>
      </c>
      <c r="BC45" s="168" t="str">
        <f aca="false">IF(R45="","",IF(R45="-","-",IF(UPPER(R45)="AB","+",VLOOKUP(R45,'විෂය තොරතුරු'!$P$24:$Q$28,2))))</f>
        <v/>
      </c>
      <c r="BD45" s="168" t="str">
        <f aca="false">IF(S45="","",IF(S45="-","-",IF(UPPER(S45)="AB","+",VLOOKUP(S45,'විෂය තොරතුරු'!$P$24:$Q$28,2))))</f>
        <v/>
      </c>
      <c r="BE45" s="168" t="str">
        <f aca="false">IF(T45="","",IF(T45="-","-",IF(UPPER(T45)="AB","+",VLOOKUP(T45,'විෂය තොරතුරු'!$P$24:$Q$28,2))))</f>
        <v/>
      </c>
      <c r="BF45" s="168" t="str">
        <f aca="false">IF(U45="","",IF(U45="-","-",IF(UPPER(U45)="AB","+",VLOOKUP(U45,'විෂය තොරතුරු'!$P$24:$Q$28,2))))</f>
        <v/>
      </c>
      <c r="BG45" s="170" t="str">
        <f aca="false">IF(V45="","",IF(V45="-","-",IF(UPPER(V45)="AB","+",VLOOKUP(V45,'විෂය තොරතුරු'!$P$24:$Q$28,2))))</f>
        <v/>
      </c>
      <c r="BH45" s="171" t="str">
        <f aca="false">IF(W45="","",IF(W45="-","-",IF(UPPER(W45)="AB","+",VLOOKUP(W45,'විෂය තොරතුරු'!$P$24:$Q$28,2))))</f>
        <v/>
      </c>
      <c r="BI45" s="168" t="str">
        <f aca="false">IF(X45="","",IF(X45="-","-",IF(UPPER(X45)="AB","+",VLOOKUP(X45,'විෂය තොරතුරු'!$P$24:$Q$28,2))))</f>
        <v/>
      </c>
      <c r="BJ45" s="168" t="str">
        <f aca="false">IF(Y45="","",IF(Y45="-","-",IF(UPPER(Y45)="AB","+",VLOOKUP(Y45,'විෂය තොරතුරු'!$P$24:$Q$28,2))))</f>
        <v/>
      </c>
      <c r="BK45" s="168" t="str">
        <f aca="false">IF(Z45="","",IF(Z45="-","-",IF(UPPER(Z45)="AB","+",VLOOKUP(Z45,'විෂය තොරතුරු'!$P$24:$Q$28,2))))</f>
        <v/>
      </c>
      <c r="BL45" s="168" t="str">
        <f aca="false">IF(AA45="","",IF(AA45="-","-",IF(UPPER(AA45)="AB","+",VLOOKUP(AA45,'විෂය තොරතුරු'!$P$24:$Q$28,2))))</f>
        <v/>
      </c>
      <c r="BM45" s="168" t="str">
        <f aca="false">IF(AB45="","",IF(AB45="-","-",IF(UPPER(AB45)="AB","+",VLOOKUP(AB45,'විෂය තොරතුරු'!$P$24:$Q$28,2))))</f>
        <v/>
      </c>
      <c r="BN45" s="168" t="str">
        <f aca="false">IF(AC45="","",IF(AC45="-","-",IF(UPPER(AC45)="AB","+",VLOOKUP(AC45,'විෂය තොරතුරු'!$P$24:$Q$28,2))))</f>
        <v/>
      </c>
      <c r="BO45" s="169" t="str">
        <f aca="false">IF(AD45="","",IF(AD45="-","-",IF(UPPER(AD45)="AB","+",VLOOKUP(AD45,'විෂය තොරතුරු'!$P$24:$Q$28,2))))</f>
        <v/>
      </c>
      <c r="BP45" s="171" t="str">
        <f aca="false">IF(AE45="","",IF(AE45="-","-",IF(UPPER(AE45)="AB","+",VLOOKUP(AE45,'විෂය තොරතුරු'!$P$24:$Q$28,2))))</f>
        <v/>
      </c>
      <c r="BQ45" s="168" t="str">
        <f aca="false">IF(AF45="","",IF(AF45="-","-",IF(UPPER(AF45)="AB","+",VLOOKUP(AF45,'විෂය තොරතුරු'!$P$24:$Q$28,2))))</f>
        <v/>
      </c>
      <c r="BR45" s="168" t="str">
        <f aca="false">IF(AG45="","",IF(AG45="-","-",IF(UPPER(AG45)="AB","+",VLOOKUP(AG45,'විෂය තොරතුරු'!$P$24:$Q$28,2))))</f>
        <v/>
      </c>
      <c r="BS45" s="168" t="str">
        <f aca="false">IF(AH45="","",IF(AH45="-","-",IF(UPPER(AH45)="AB","+",VLOOKUP(AH45,'විෂය තොරතුරු'!$P$24:$Q$28,2))))</f>
        <v/>
      </c>
      <c r="BT45" s="168" t="str">
        <f aca="false">IF(AI45="","",IF(AI45="-","-",IF(UPPER(AI45)="AB","+",VLOOKUP(AI45,'විෂය තොරතුරු'!$P$24:$Q$28,2))))</f>
        <v/>
      </c>
      <c r="BU45" s="168" t="str">
        <f aca="false">IF(AJ45="","",IF(AJ45="-","-",IF(UPPER(AJ45)="AB","+",VLOOKUP(AJ45,'විෂය තොරතුරු'!$P$24:$Q$28,2))))</f>
        <v/>
      </c>
      <c r="BV45" s="168" t="str">
        <f aca="false">IF(AK45="","",IF(AK45="-","-",IF(UPPER(AK45)="AB","+",VLOOKUP(AK45,'විෂය තොරතුරු'!$P$24:$Q$28,2))))</f>
        <v/>
      </c>
      <c r="BW45" s="169" t="str">
        <f aca="false">IF(AL45="","",IF(AL45="-","-",IF(UPPER(AL45)="AB","+",VLOOKUP(AL45,'විෂය තොරතුරු'!$P$24:$Q$28,2))))</f>
        <v/>
      </c>
      <c r="BX45" s="171" t="str">
        <f aca="false">IF($B45="","",COUNTIF($AP45:$BW45,"A"))</f>
        <v/>
      </c>
      <c r="BY45" s="168" t="str">
        <f aca="false">IF($B45="","",COUNTIF($AP45:$BW45,"B"))</f>
        <v/>
      </c>
      <c r="BZ45" s="168" t="str">
        <f aca="false">IF($B45="","",COUNTIF($AP45:$BW45,"C"))</f>
        <v/>
      </c>
      <c r="CA45" s="168" t="str">
        <f aca="false">IF($B45="","",COUNTIF($AP45:$BW45,"S"))</f>
        <v/>
      </c>
      <c r="CB45" s="169" t="str">
        <f aca="false">IF($B45="","",COUNTIF($AP45:$BW45,"W"))</f>
        <v/>
      </c>
      <c r="CC45" s="171" t="str">
        <f aca="false">IF(B45="","",SUM(BX45:CA45))</f>
        <v/>
      </c>
      <c r="CD45" s="169" t="str">
        <f aca="false">IF(B45="","",SUM(BX45:BZ45))</f>
        <v/>
      </c>
      <c r="CE45" s="172" t="str">
        <f aca="false">IF(B45="","",IF(AND(CC45&gt;=6,CD45&gt;=3,OR(E45&gt;=35,F45&gt;=35),L45&gt;=35),"6/3 සමත්",IF(AND(CC45&gt;=5,CD45&gt;=3,OR(E45&gt;=35,F45&gt;=35,L45&gt;=35)),"5/3 සමත්",IF(AND(CC45&gt;=4,CD45&gt;=1,OR(E45&gt;=20,F45&gt;=20,L45&gt;=20)),"සමත් කළ හැකි",IF(CB45=9,"W9","අසමත් ?")))))</f>
        <v/>
      </c>
      <c r="FK45" s="173" t="n">
        <v>31</v>
      </c>
      <c r="FL45" s="187" t="s">
        <v>74</v>
      </c>
      <c r="FM45" s="161"/>
      <c r="FN45" s="161" t="str">
        <f aca="false">IF(FM45="","-",(FM45/$M$95)*100)</f>
        <v>-</v>
      </c>
      <c r="FO45" s="165" t="n">
        <v>21</v>
      </c>
      <c r="FP45" s="165"/>
      <c r="FQ45" s="165" t="n">
        <v>48</v>
      </c>
      <c r="FR45" s="165" t="s">
        <v>18</v>
      </c>
      <c r="FS45" s="165"/>
      <c r="FT45" s="165"/>
      <c r="FU45" s="165" t="n">
        <v>3</v>
      </c>
      <c r="FV45" s="165" t="n">
        <v>15</v>
      </c>
      <c r="FW45" s="165" t="n">
        <v>19</v>
      </c>
      <c r="FX45" s="165" t="s">
        <v>18</v>
      </c>
      <c r="FY45" s="165" t="s">
        <v>18</v>
      </c>
      <c r="FZ45" s="165" t="s">
        <v>18</v>
      </c>
      <c r="GA45" s="165" t="n">
        <v>8</v>
      </c>
      <c r="GB45" s="165"/>
      <c r="GC45" s="165"/>
      <c r="GD45" s="165"/>
      <c r="GE45" s="165"/>
      <c r="GF45" s="165"/>
      <c r="GG45" s="165" t="n">
        <v>41</v>
      </c>
      <c r="GH45" s="165" t="s">
        <v>18</v>
      </c>
      <c r="GI45" s="165" t="s">
        <v>18</v>
      </c>
      <c r="GJ45" s="165"/>
      <c r="GK45" s="165"/>
      <c r="GL45" s="165" t="n">
        <v>39</v>
      </c>
      <c r="GM45" s="165"/>
      <c r="GN45" s="165"/>
      <c r="GO45" s="165" t="s">
        <v>18</v>
      </c>
      <c r="GP45" s="165" t="s">
        <v>18</v>
      </c>
      <c r="GQ45" s="165"/>
      <c r="GR45" s="165" t="s">
        <v>18</v>
      </c>
      <c r="GS45" s="165"/>
      <c r="GT45" s="165"/>
      <c r="GU45" s="165"/>
      <c r="GV45" s="174"/>
      <c r="GW45" s="167" t="n">
        <f aca="false">IF(FL45="","",SUM(FO45:GV45))</f>
        <v>194</v>
      </c>
      <c r="GX45" s="168" t="n">
        <f aca="false">IF(FL45="","",GW45/9)</f>
        <v>21.5555555555556</v>
      </c>
      <c r="GY45" s="169" t="n">
        <f aca="false">IF(FL45="","",IF(GW45=0,"-",RANK(GW45,$GW$15:$GW$64,0)))</f>
        <v>30</v>
      </c>
      <c r="GZ45" s="167" t="str">
        <f aca="false">IF(FO45="","",IF(FO45="-","-",IF(UPPER(FO45)="AB","+",VLOOKUP(FO45,'විෂය තොරතුරු'!$P$24:$Q$28,2))))</f>
        <v>W</v>
      </c>
      <c r="HA45" s="168" t="str">
        <f aca="false">IF(FP45="","",IF(FP45="-","-",IF(UPPER(FP45)="AB","+",VLOOKUP(FP45,'විෂය තොරතුරු'!$P$24:$Q$28,2))))</f>
        <v/>
      </c>
      <c r="HB45" s="168" t="str">
        <f aca="false">IF(FQ45="","",IF(FQ45="-","-",IF(UPPER(FQ45)="AB","+",VLOOKUP(FQ45,'විෂය තොරතුරු'!$P$24:$Q$28,2))))</f>
        <v>S</v>
      </c>
      <c r="HC45" s="168" t="str">
        <f aca="false">IF(FR45="","",IF(FR45="-","-",IF(UPPER(FR45)="AB","+",VLOOKUP(FR45,'විෂය තොරතුරු'!$P$24:$Q$28,2))))</f>
        <v>-</v>
      </c>
      <c r="HD45" s="168" t="str">
        <f aca="false">IF(FS45="","",IF(FS45="-","-",IF(UPPER(FS45)="AB","+",VLOOKUP(FS45,'විෂය තොරතුරු'!$P$24:$Q$28,2))))</f>
        <v/>
      </c>
      <c r="HE45" s="170" t="str">
        <f aca="false">IF(FT45="","",IF(FT45="-","-",IF(UPPER(FT45)="AB","+",VLOOKUP(FT45,'විෂය තොරතුරු'!$P$24:$Q$28,2))))</f>
        <v/>
      </c>
      <c r="HF45" s="171" t="str">
        <f aca="false">IF(FU45="","",IF(FU45="-","-",IF(UPPER(FU45)="AB","+",VLOOKUP(FU45,'විෂය තොරතුරු'!$P$24:$Q$28,2))))</f>
        <v>W</v>
      </c>
      <c r="HG45" s="168" t="str">
        <f aca="false">IF(FV45="","",IF(FV45="-","-",IF(UPPER(FV45)="AB","+",VLOOKUP(FV45,'විෂය තොරතුරු'!$P$24:$Q$28,2))))</f>
        <v>W</v>
      </c>
      <c r="HH45" s="168" t="str">
        <f aca="false">IF(FW45="","",IF(FW45="-","-",IF(UPPER(FW45)="AB","+",VLOOKUP(FW45,'විෂය තොරතුරු'!$P$24:$Q$28,2))))</f>
        <v>W</v>
      </c>
      <c r="HI45" s="169" t="str">
        <f aca="false">IF(FX45="","",IF(FX45="-","-",IF(UPPER(FX45)="AB","+",VLOOKUP(FX45,'විෂය තොරතුරු'!$P$24:$Q$28,2))))</f>
        <v>-</v>
      </c>
      <c r="HJ45" s="167" t="str">
        <f aca="false">IF(FY45="","",IF(FY45="-","-",IF(UPPER(FY45)="AB","+",VLOOKUP(FY45,'විෂය තොරතුරු'!$P$24:$Q$28,2))))</f>
        <v>-</v>
      </c>
      <c r="HK45" s="168" t="str">
        <f aca="false">IF(FZ45="","",IF(FZ45="-","-",IF(UPPER(FZ45)="AB","+",VLOOKUP(FZ45,'විෂය තොරතුරු'!$P$24:$Q$28,2))))</f>
        <v>-</v>
      </c>
      <c r="HL45" s="168" t="str">
        <f aca="false">IF(GA45="","",IF(GA45="-","-",IF(UPPER(GA45)="AB","+",VLOOKUP(GA45,'විෂය තොරතුරු'!$P$24:$Q$28,2))))</f>
        <v>W</v>
      </c>
      <c r="HM45" s="168" t="str">
        <f aca="false">IF(GB45="","",IF(GB45="-","-",IF(UPPER(GB45)="AB","+",VLOOKUP(GB45,'විෂය තොරතුරු'!$P$24:$Q$28,2))))</f>
        <v/>
      </c>
      <c r="HN45" s="168" t="str">
        <f aca="false">IF(GC45="","",IF(GC45="-","-",IF(UPPER(GC45)="AB","+",VLOOKUP(GC45,'විෂය තොරතුරු'!$P$24:$Q$28,2))))</f>
        <v/>
      </c>
      <c r="HO45" s="168" t="str">
        <f aca="false">IF(GD45="","",IF(GD45="-","-",IF(UPPER(GD45)="AB","+",VLOOKUP(GD45,'විෂය තොරතුරු'!$P$24:$Q$28,2))))</f>
        <v/>
      </c>
      <c r="HP45" s="168" t="str">
        <f aca="false">IF(GE45="","",IF(GE45="-","-",IF(UPPER(GE45)="AB","+",VLOOKUP(GE45,'විෂය තොරතුරු'!$P$24:$Q$28,2))))</f>
        <v/>
      </c>
      <c r="HQ45" s="170" t="str">
        <f aca="false">IF(GF45="","",IF(GF45="-","-",IF(UPPER(GF45)="AB","+",VLOOKUP(GF45,'විෂය තොරතුරු'!$P$24:$Q$28,2))))</f>
        <v/>
      </c>
      <c r="HR45" s="171" t="str">
        <f aca="false">IF(GG45="","",IF(GG45="-","-",IF(UPPER(GG45)="AB","+",VLOOKUP(GG45,'විෂය තොරතුරු'!$P$24:$Q$28,2))))</f>
        <v>S</v>
      </c>
      <c r="HS45" s="168" t="str">
        <f aca="false">IF(GH45="","",IF(GH45="-","-",IF(UPPER(GH45)="AB","+",VLOOKUP(GH45,'විෂය තොරතුරු'!$P$24:$Q$28,2))))</f>
        <v>-</v>
      </c>
      <c r="HT45" s="168" t="str">
        <f aca="false">IF(GI45="","",IF(GI45="-","-",IF(UPPER(GI45)="AB","+",VLOOKUP(GI45,'විෂය තොරතුරු'!$P$24:$Q$28,2))))</f>
        <v>-</v>
      </c>
      <c r="HU45" s="168" t="str">
        <f aca="false">IF(GJ45="","",IF(GJ45="-","-",IF(UPPER(GJ45)="AB","+",VLOOKUP(GJ45,'විෂය තොරතුරු'!$P$24:$Q$28,2))))</f>
        <v/>
      </c>
      <c r="HV45" s="168" t="str">
        <f aca="false">IF(GK45="","",IF(GK45="-","-",IF(UPPER(GK45)="AB","+",VLOOKUP(GK45,'විෂය තොරතුරු'!$P$24:$Q$28,2))))</f>
        <v/>
      </c>
      <c r="HW45" s="168" t="str">
        <f aca="false">IF(GL45="","",IF(GL45="-","-",IF(UPPER(GL45)="AB","+",VLOOKUP(GL45,'විෂය තොරතුරු'!$P$24:$Q$28,2))))</f>
        <v>S</v>
      </c>
      <c r="HX45" s="168" t="str">
        <f aca="false">IF(GM45="","",IF(GM45="-","-",IF(UPPER(GM45)="AB","+",VLOOKUP(GM45,'විෂය තොරතුරු'!$P$24:$Q$28,2))))</f>
        <v/>
      </c>
      <c r="HY45" s="169" t="str">
        <f aca="false">IF(GN45="","",IF(GN45="-","-",IF(UPPER(GN45)="AB","+",VLOOKUP(GN45,'විෂය තොරතුරු'!$P$24:$Q$28,2))))</f>
        <v/>
      </c>
      <c r="HZ45" s="171" t="str">
        <f aca="false">IF(GO45="","",IF(GO45="-","-",IF(UPPER(GO45)="AB","+",VLOOKUP(GO45,'විෂය තොරතුරු'!$P$24:$Q$28,2))))</f>
        <v>-</v>
      </c>
      <c r="IA45" s="168" t="str">
        <f aca="false">IF(GP45="","",IF(GP45="-","-",IF(UPPER(GP45)="AB","+",VLOOKUP(GP45,'විෂය තොරතුරු'!$P$24:$Q$28,2))))</f>
        <v>-</v>
      </c>
      <c r="IB45" s="168" t="str">
        <f aca="false">IF(GQ45="","",IF(GQ45="-","-",IF(UPPER(GQ45)="AB","+",VLOOKUP(GQ45,'විෂය තොරතුරු'!$P$24:$Q$28,2))))</f>
        <v/>
      </c>
      <c r="IC45" s="168" t="str">
        <f aca="false">IF(GR45="","",IF(GR45="-","-",IF(UPPER(GR45)="AB","+",VLOOKUP(GR45,'විෂය තොරතුරු'!$P$24:$Q$28,2))))</f>
        <v>-</v>
      </c>
      <c r="ID45" s="168" t="str">
        <f aca="false">IF(GS45="","",IF(GS45="-","-",IF(UPPER(GS45)="AB","+",VLOOKUP(GS45,'විෂය තොරතුරු'!$P$24:$Q$28,2))))</f>
        <v/>
      </c>
      <c r="IE45" s="168" t="str">
        <f aca="false">IF(GT45="","",IF(GT45="-","-",IF(UPPER(GT45)="AB","+",VLOOKUP(GT45,'විෂය තොරතුරු'!$P$24:$Q$28,2))))</f>
        <v/>
      </c>
      <c r="IF45" s="168" t="str">
        <f aca="false">IF(GU45="","",IF(GU45="-","-",IF(UPPER(GU45)="AB","+",VLOOKUP(GU45,'විෂය තොරතුරු'!$P$24:$Q$28,2))))</f>
        <v/>
      </c>
      <c r="IG45" s="169" t="str">
        <f aca="false">IF(GV45="","",IF(GV45="-","-",IF(UPPER(GV45)="AB","+",VLOOKUP(GV45,'විෂය තොරතුරු'!$P$24:$Q$28,2))))</f>
        <v/>
      </c>
      <c r="IH45" s="171" t="n">
        <f aca="false">IF($FL45="","",COUNTIF($GZ45:$IG45,"A"))</f>
        <v>0</v>
      </c>
      <c r="II45" s="171" t="n">
        <f aca="false">IF($FL45="","",COUNTIF($GZ45:$IG45,"B"))</f>
        <v>0</v>
      </c>
      <c r="IJ45" s="171" t="n">
        <f aca="false">IF($FL45="","",COUNTIF($GZ45:$IG45,"C"))</f>
        <v>0</v>
      </c>
      <c r="IK45" s="171" t="n">
        <f aca="false">IF($FL45="","",COUNTIF($GZ45:$IG45,"S"))</f>
        <v>3</v>
      </c>
      <c r="IL45" s="171" t="n">
        <f aca="false">IF($FL45="","",COUNTIF($GZ45:$IG45,"W"))</f>
        <v>5</v>
      </c>
      <c r="IM45" s="171" t="n">
        <f aca="false">IF(FL45="","",SUM(IH45:IK45))</f>
        <v>3</v>
      </c>
      <c r="IN45" s="169" t="n">
        <f aca="false">IF(FL45="","",SUM(IH45:IJ45))</f>
        <v>0</v>
      </c>
      <c r="IO45" s="172" t="str">
        <f aca="false">IF(FL45="","",IF(AND(IM45&gt;=6,IN45&gt;=3,OR(FO45&gt;=35,FP45&gt;=35),FV45&gt;=35),"6/3 සමත්",IF(AND(IM45&gt;=5,IN45&gt;=3,OR(FO45&gt;=35,FP45&gt;=35,FV45&gt;=35)),"5/3 සමත්",IF(AND(IM45&gt;=4,IN45&gt;=1,OR(FO45&gt;=20,FP45&gt;=20,FV45&gt;=20)),"සමත් කළ හැකි",IF(IL45=9,"W9","අසමත් ?")))))</f>
        <v>අසමත් ?</v>
      </c>
    </row>
    <row r="46" customFormat="false" ht="13.8" hidden="false" customHeight="false" outlineLevel="0" collapsed="false">
      <c r="A46" s="160" t="n">
        <v>32</v>
      </c>
      <c r="B46" s="161"/>
      <c r="C46" s="161"/>
      <c r="D46" s="162"/>
      <c r="E46" s="183"/>
      <c r="F46" s="181"/>
      <c r="G46" s="183"/>
      <c r="H46" s="180"/>
      <c r="I46" s="180"/>
      <c r="J46" s="181"/>
      <c r="K46" s="183"/>
      <c r="L46" s="180"/>
      <c r="M46" s="180"/>
      <c r="N46" s="181"/>
      <c r="O46" s="183"/>
      <c r="P46" s="180"/>
      <c r="Q46" s="180"/>
      <c r="R46" s="180"/>
      <c r="S46" s="180"/>
      <c r="T46" s="180"/>
      <c r="U46" s="180"/>
      <c r="V46" s="181"/>
      <c r="W46" s="183"/>
      <c r="X46" s="180"/>
      <c r="Y46" s="180"/>
      <c r="Z46" s="180"/>
      <c r="AA46" s="180"/>
      <c r="AB46" s="180"/>
      <c r="AC46" s="180"/>
      <c r="AD46" s="181"/>
      <c r="AE46" s="183"/>
      <c r="AF46" s="180"/>
      <c r="AG46" s="180"/>
      <c r="AH46" s="180"/>
      <c r="AI46" s="180"/>
      <c r="AJ46" s="180"/>
      <c r="AK46" s="180"/>
      <c r="AL46" s="166"/>
      <c r="AM46" s="167" t="str">
        <f aca="false">IF(B46="","",SUM(E46:AL46))</f>
        <v/>
      </c>
      <c r="AN46" s="168" t="str">
        <f aca="false">IF(B46="","",AM46/9)</f>
        <v/>
      </c>
      <c r="AO46" s="169" t="str">
        <f aca="false">IF(B46="","",IF(AM46=0,"-",RANK(AM46,$AM$15:$AM$64,0)))</f>
        <v/>
      </c>
      <c r="AP46" s="167" t="str">
        <f aca="false">IF(E46="","",IF(E46="-","-",IF(UPPER(E46)="AB","+",VLOOKUP(E46,'විෂය තොරතුරු'!$P$24:$Q$28,2))))</f>
        <v/>
      </c>
      <c r="AQ46" s="168" t="str">
        <f aca="false">IF(F46="","",IF(F46="-","-",IF(UPPER(F46)="AB","+",VLOOKUP(F46,'විෂය තොරතුරු'!$P$24:$Q$28,2))))</f>
        <v/>
      </c>
      <c r="AR46" s="168" t="str">
        <f aca="false">IF(G46="","",IF(G46="-","-",IF(UPPER(G46)="AB","+",VLOOKUP(G46,'විෂය තොරතුරු'!$P$24:$Q$28,2))))</f>
        <v/>
      </c>
      <c r="AS46" s="168" t="str">
        <f aca="false">IF(H46="","",IF(H46="-","-",IF(UPPER(H46)="AB","+",VLOOKUP(H46,'විෂය තොරතුරු'!$P$24:$Q$28,2))))</f>
        <v/>
      </c>
      <c r="AT46" s="168" t="str">
        <f aca="false">IF(I46="","",IF(I46="-","-",IF(UPPER(I46)="AB","+",VLOOKUP(I46,'විෂය තොරතුරු'!$P$24:$Q$28,2))))</f>
        <v/>
      </c>
      <c r="AU46" s="170" t="str">
        <f aca="false">IF(J46="","",IF(J46="-","-",IF(UPPER(J46)="AB","+",VLOOKUP(J46,'විෂය තොරතුරු'!$P$24:$Q$28,2))))</f>
        <v/>
      </c>
      <c r="AV46" s="171" t="str">
        <f aca="false">IF(K46="","",IF(K46="-","-",IF(UPPER(K46)="AB","+",VLOOKUP(K46,'විෂය තොරතුරු'!$P$24:$Q$28,2))))</f>
        <v/>
      </c>
      <c r="AW46" s="168" t="str">
        <f aca="false">IF(L46="","",IF(L46="-","-",IF(UPPER(L46)="AB","+",VLOOKUP(L46,'විෂය තොරතුරු'!$P$24:$Q$28,2))))</f>
        <v/>
      </c>
      <c r="AX46" s="168" t="str">
        <f aca="false">IF(M46="","",IF(M46="-","-",IF(UPPER(M46)="AB","+",VLOOKUP(M46,'විෂය තොරතුරු'!$P$24:$Q$28,2))))</f>
        <v/>
      </c>
      <c r="AY46" s="169" t="str">
        <f aca="false">IF(N46="","",IF(N46="-","-",IF(UPPER(N46)="AB","+",VLOOKUP(N46,'විෂය තොරතුරු'!$P$24:$Q$28,2))))</f>
        <v/>
      </c>
      <c r="AZ46" s="167" t="str">
        <f aca="false">IF(O46="","",IF(O46="-","-",IF(UPPER(O46)="AB","+",VLOOKUP(O46,'විෂය තොරතුරු'!$P$24:$Q$28,2))))</f>
        <v/>
      </c>
      <c r="BA46" s="168" t="str">
        <f aca="false">IF(P46="","",IF(P46="-","-",IF(UPPER(P46)="AB","+",VLOOKUP(P46,'විෂය තොරතුරු'!$P$24:$Q$28,2))))</f>
        <v/>
      </c>
      <c r="BB46" s="168" t="str">
        <f aca="false">IF(Q46="","",IF(Q46="-","-",IF(UPPER(Q46)="AB","+",VLOOKUP(Q46,'විෂය තොරතුරු'!$P$24:$Q$28,2))))</f>
        <v/>
      </c>
      <c r="BC46" s="168" t="str">
        <f aca="false">IF(R46="","",IF(R46="-","-",IF(UPPER(R46)="AB","+",VLOOKUP(R46,'විෂය තොරතුරු'!$P$24:$Q$28,2))))</f>
        <v/>
      </c>
      <c r="BD46" s="168" t="str">
        <f aca="false">IF(S46="","",IF(S46="-","-",IF(UPPER(S46)="AB","+",VLOOKUP(S46,'විෂය තොරතුරු'!$P$24:$Q$28,2))))</f>
        <v/>
      </c>
      <c r="BE46" s="168" t="str">
        <f aca="false">IF(T46="","",IF(T46="-","-",IF(UPPER(T46)="AB","+",VLOOKUP(T46,'විෂය තොරතුරු'!$P$24:$Q$28,2))))</f>
        <v/>
      </c>
      <c r="BF46" s="168" t="str">
        <f aca="false">IF(U46="","",IF(U46="-","-",IF(UPPER(U46)="AB","+",VLOOKUP(U46,'විෂය තොරතුරු'!$P$24:$Q$28,2))))</f>
        <v/>
      </c>
      <c r="BG46" s="170" t="str">
        <f aca="false">IF(V46="","",IF(V46="-","-",IF(UPPER(V46)="AB","+",VLOOKUP(V46,'විෂය තොරතුරු'!$P$24:$Q$28,2))))</f>
        <v/>
      </c>
      <c r="BH46" s="171" t="str">
        <f aca="false">IF(W46="","",IF(W46="-","-",IF(UPPER(W46)="AB","+",VLOOKUP(W46,'විෂය තොරතුරු'!$P$24:$Q$28,2))))</f>
        <v/>
      </c>
      <c r="BI46" s="168" t="str">
        <f aca="false">IF(X46="","",IF(X46="-","-",IF(UPPER(X46)="AB","+",VLOOKUP(X46,'විෂය තොරතුරු'!$P$24:$Q$28,2))))</f>
        <v/>
      </c>
      <c r="BJ46" s="168" t="str">
        <f aca="false">IF(Y46="","",IF(Y46="-","-",IF(UPPER(Y46)="AB","+",VLOOKUP(Y46,'විෂය තොරතුරු'!$P$24:$Q$28,2))))</f>
        <v/>
      </c>
      <c r="BK46" s="168" t="str">
        <f aca="false">IF(Z46="","",IF(Z46="-","-",IF(UPPER(Z46)="AB","+",VLOOKUP(Z46,'විෂය තොරතුරු'!$P$24:$Q$28,2))))</f>
        <v/>
      </c>
      <c r="BL46" s="168" t="str">
        <f aca="false">IF(AA46="","",IF(AA46="-","-",IF(UPPER(AA46)="AB","+",VLOOKUP(AA46,'විෂය තොරතුරු'!$P$24:$Q$28,2))))</f>
        <v/>
      </c>
      <c r="BM46" s="168" t="str">
        <f aca="false">IF(AB46="","",IF(AB46="-","-",IF(UPPER(AB46)="AB","+",VLOOKUP(AB46,'විෂය තොරතුරු'!$P$24:$Q$28,2))))</f>
        <v/>
      </c>
      <c r="BN46" s="168" t="str">
        <f aca="false">IF(AC46="","",IF(AC46="-","-",IF(UPPER(AC46)="AB","+",VLOOKUP(AC46,'විෂය තොරතුරු'!$P$24:$Q$28,2))))</f>
        <v/>
      </c>
      <c r="BO46" s="169" t="str">
        <f aca="false">IF(AD46="","",IF(AD46="-","-",IF(UPPER(AD46)="AB","+",VLOOKUP(AD46,'විෂය තොරතුරු'!$P$24:$Q$28,2))))</f>
        <v/>
      </c>
      <c r="BP46" s="171" t="str">
        <f aca="false">IF(AE46="","",IF(AE46="-","-",IF(UPPER(AE46)="AB","+",VLOOKUP(AE46,'විෂය තොරතුරු'!$P$24:$Q$28,2))))</f>
        <v/>
      </c>
      <c r="BQ46" s="168" t="str">
        <f aca="false">IF(AF46="","",IF(AF46="-","-",IF(UPPER(AF46)="AB","+",VLOOKUP(AF46,'විෂය තොරතුරු'!$P$24:$Q$28,2))))</f>
        <v/>
      </c>
      <c r="BR46" s="168" t="str">
        <f aca="false">IF(AG46="","",IF(AG46="-","-",IF(UPPER(AG46)="AB","+",VLOOKUP(AG46,'විෂය තොරතුරු'!$P$24:$Q$28,2))))</f>
        <v/>
      </c>
      <c r="BS46" s="168" t="str">
        <f aca="false">IF(AH46="","",IF(AH46="-","-",IF(UPPER(AH46)="AB","+",VLOOKUP(AH46,'විෂය තොරතුරු'!$P$24:$Q$28,2))))</f>
        <v/>
      </c>
      <c r="BT46" s="168" t="str">
        <f aca="false">IF(AI46="","",IF(AI46="-","-",IF(UPPER(AI46)="AB","+",VLOOKUP(AI46,'විෂය තොරතුරු'!$P$24:$Q$28,2))))</f>
        <v/>
      </c>
      <c r="BU46" s="168" t="str">
        <f aca="false">IF(AJ46="","",IF(AJ46="-","-",IF(UPPER(AJ46)="AB","+",VLOOKUP(AJ46,'විෂය තොරතුරු'!$P$24:$Q$28,2))))</f>
        <v/>
      </c>
      <c r="BV46" s="168" t="str">
        <f aca="false">IF(AK46="","",IF(AK46="-","-",IF(UPPER(AK46)="AB","+",VLOOKUP(AK46,'විෂය තොරතුරු'!$P$24:$Q$28,2))))</f>
        <v/>
      </c>
      <c r="BW46" s="169" t="str">
        <f aca="false">IF(AL46="","",IF(AL46="-","-",IF(UPPER(AL46)="AB","+",VLOOKUP(AL46,'විෂය තොරතුරු'!$P$24:$Q$28,2))))</f>
        <v/>
      </c>
      <c r="BX46" s="171" t="str">
        <f aca="false">IF($B46="","",COUNTIF($AP46:$BW46,"A"))</f>
        <v/>
      </c>
      <c r="BY46" s="168" t="str">
        <f aca="false">IF($B46="","",COUNTIF($AP46:$BW46,"B"))</f>
        <v/>
      </c>
      <c r="BZ46" s="168" t="str">
        <f aca="false">IF($B46="","",COUNTIF($AP46:$BW46,"C"))</f>
        <v/>
      </c>
      <c r="CA46" s="168" t="str">
        <f aca="false">IF($B46="","",COUNTIF($AP46:$BW46,"S"))</f>
        <v/>
      </c>
      <c r="CB46" s="169" t="str">
        <f aca="false">IF($B46="","",COUNTIF($AP46:$BW46,"W"))</f>
        <v/>
      </c>
      <c r="CC46" s="171" t="str">
        <f aca="false">IF(B46="","",SUM(BX46:CA46))</f>
        <v/>
      </c>
      <c r="CD46" s="169" t="str">
        <f aca="false">IF(B46="","",SUM(BX46:BZ46))</f>
        <v/>
      </c>
      <c r="CE46" s="172" t="str">
        <f aca="false">IF(B46="","",IF(AND(CC46&gt;=6,CD46&gt;=3,OR(E46&gt;=35,F46&gt;=35),L46&gt;=35),"6/3 සමත්",IF(AND(CC46&gt;=5,CD46&gt;=3,OR(E46&gt;=35,F46&gt;=35,L46&gt;=35)),"5/3 සමත්",IF(AND(CC46&gt;=4,CD46&gt;=1,OR(E46&gt;=20,F46&gt;=20,L46&gt;=20)),"සමත් කළ හැකි",IF(CB46=9,"W9","අසමත් ?")))))</f>
        <v/>
      </c>
      <c r="FK46" s="173" t="n">
        <v>32</v>
      </c>
      <c r="FL46" s="161" t="s">
        <v>75</v>
      </c>
      <c r="FM46" s="161"/>
      <c r="FN46" s="161" t="str">
        <f aca="false">IF(FM46="","-",(FM46/$M$95)*100)</f>
        <v>-</v>
      </c>
      <c r="FO46" s="165" t="n">
        <v>25</v>
      </c>
      <c r="FP46" s="165"/>
      <c r="FQ46" s="165" t="n">
        <v>38</v>
      </c>
      <c r="FR46" s="165" t="s">
        <v>18</v>
      </c>
      <c r="FS46" s="165"/>
      <c r="FT46" s="165"/>
      <c r="FU46" s="165" t="n">
        <v>0</v>
      </c>
      <c r="FV46" s="165" t="n">
        <v>26</v>
      </c>
      <c r="FW46" s="165" t="n">
        <v>26</v>
      </c>
      <c r="FX46" s="165" t="n">
        <v>29</v>
      </c>
      <c r="FY46" s="165" t="s">
        <v>18</v>
      </c>
      <c r="FZ46" s="165" t="s">
        <v>18</v>
      </c>
      <c r="GA46" s="165" t="n">
        <v>9</v>
      </c>
      <c r="GB46" s="165"/>
      <c r="GC46" s="165"/>
      <c r="GD46" s="165"/>
      <c r="GE46" s="165"/>
      <c r="GF46" s="165"/>
      <c r="GG46" s="165" t="s">
        <v>18</v>
      </c>
      <c r="GH46" s="165" t="s">
        <v>18</v>
      </c>
      <c r="GI46" s="165" t="n">
        <v>32</v>
      </c>
      <c r="GJ46" s="165"/>
      <c r="GK46" s="165"/>
      <c r="GL46" s="165" t="n">
        <v>26</v>
      </c>
      <c r="GM46" s="165"/>
      <c r="GN46" s="165"/>
      <c r="GO46" s="165" t="s">
        <v>18</v>
      </c>
      <c r="GP46" s="165" t="s">
        <v>18</v>
      </c>
      <c r="GQ46" s="165"/>
      <c r="GR46" s="165" t="s">
        <v>18</v>
      </c>
      <c r="GS46" s="165"/>
      <c r="GT46" s="165"/>
      <c r="GU46" s="165"/>
      <c r="GV46" s="174"/>
      <c r="GW46" s="167" t="n">
        <f aca="false">IF(FL46="","",SUM(FO46:GV46))</f>
        <v>211</v>
      </c>
      <c r="GX46" s="168" t="n">
        <f aca="false">IF(FL46="","",GW46/9)</f>
        <v>23.4444444444444</v>
      </c>
      <c r="GY46" s="169" t="n">
        <f aca="false">IF(FL46="","",IF(GW46=0,"-",RANK(GW46,$GW$15:$GW$64,0)))</f>
        <v>24</v>
      </c>
      <c r="GZ46" s="167" t="str">
        <f aca="false">IF(FO46="","",IF(FO46="-","-",IF(UPPER(FO46)="AB","+",VLOOKUP(FO46,'විෂය තොරතුරු'!$P$24:$Q$28,2))))</f>
        <v>W</v>
      </c>
      <c r="HA46" s="168" t="str">
        <f aca="false">IF(FP46="","",IF(FP46="-","-",IF(UPPER(FP46)="AB","+",VLOOKUP(FP46,'විෂය තොරතුරු'!$P$24:$Q$28,2))))</f>
        <v/>
      </c>
      <c r="HB46" s="168" t="str">
        <f aca="false">IF(FQ46="","",IF(FQ46="-","-",IF(UPPER(FQ46)="AB","+",VLOOKUP(FQ46,'විෂය තොරතුරු'!$P$24:$Q$28,2))))</f>
        <v>S</v>
      </c>
      <c r="HC46" s="168" t="str">
        <f aca="false">IF(FR46="","",IF(FR46="-","-",IF(UPPER(FR46)="AB","+",VLOOKUP(FR46,'විෂය තොරතුරු'!$P$24:$Q$28,2))))</f>
        <v>-</v>
      </c>
      <c r="HD46" s="168" t="str">
        <f aca="false">IF(FS46="","",IF(FS46="-","-",IF(UPPER(FS46)="AB","+",VLOOKUP(FS46,'විෂය තොරතුරු'!$P$24:$Q$28,2))))</f>
        <v/>
      </c>
      <c r="HE46" s="170" t="str">
        <f aca="false">IF(FT46="","",IF(FT46="-","-",IF(UPPER(FT46)="AB","+",VLOOKUP(FT46,'විෂය තොරතුරු'!$P$24:$Q$28,2))))</f>
        <v/>
      </c>
      <c r="HF46" s="171" t="str">
        <f aca="false">IF(FU46="","",IF(FU46="-","-",IF(UPPER(FU46)="AB","+",VLOOKUP(FU46,'විෂය තොරතුරු'!$P$24:$Q$28,2))))</f>
        <v>W</v>
      </c>
      <c r="HG46" s="168" t="str">
        <f aca="false">IF(FV46="","",IF(FV46="-","-",IF(UPPER(FV46)="AB","+",VLOOKUP(FV46,'විෂය තොරතුරු'!$P$24:$Q$28,2))))</f>
        <v>W</v>
      </c>
      <c r="HH46" s="168" t="str">
        <f aca="false">IF(FW46="","",IF(FW46="-","-",IF(UPPER(FW46)="AB","+",VLOOKUP(FW46,'විෂය තොරතුරු'!$P$24:$Q$28,2))))</f>
        <v>W</v>
      </c>
      <c r="HI46" s="169" t="str">
        <f aca="false">IF(FX46="","",IF(FX46="-","-",IF(UPPER(FX46)="AB","+",VLOOKUP(FX46,'විෂය තොරතුරු'!$P$24:$Q$28,2))))</f>
        <v>W</v>
      </c>
      <c r="HJ46" s="167" t="str">
        <f aca="false">IF(FY46="","",IF(FY46="-","-",IF(UPPER(FY46)="AB","+",VLOOKUP(FY46,'විෂය තොරතුරු'!$P$24:$Q$28,2))))</f>
        <v>-</v>
      </c>
      <c r="HK46" s="168" t="str">
        <f aca="false">IF(FZ46="","",IF(FZ46="-","-",IF(UPPER(FZ46)="AB","+",VLOOKUP(FZ46,'විෂය තොරතුරු'!$P$24:$Q$28,2))))</f>
        <v>-</v>
      </c>
      <c r="HL46" s="168" t="str">
        <f aca="false">IF(GA46="","",IF(GA46="-","-",IF(UPPER(GA46)="AB","+",VLOOKUP(GA46,'විෂය තොරතුරු'!$P$24:$Q$28,2))))</f>
        <v>W</v>
      </c>
      <c r="HM46" s="168" t="str">
        <f aca="false">IF(GB46="","",IF(GB46="-","-",IF(UPPER(GB46)="AB","+",VLOOKUP(GB46,'විෂය තොරතුරු'!$P$24:$Q$28,2))))</f>
        <v/>
      </c>
      <c r="HN46" s="168" t="str">
        <f aca="false">IF(GC46="","",IF(GC46="-","-",IF(UPPER(GC46)="AB","+",VLOOKUP(GC46,'විෂය තොරතුරු'!$P$24:$Q$28,2))))</f>
        <v/>
      </c>
      <c r="HO46" s="168" t="str">
        <f aca="false">IF(GD46="","",IF(GD46="-","-",IF(UPPER(GD46)="AB","+",VLOOKUP(GD46,'විෂය තොරතුරු'!$P$24:$Q$28,2))))</f>
        <v/>
      </c>
      <c r="HP46" s="168" t="str">
        <f aca="false">IF(GE46="","",IF(GE46="-","-",IF(UPPER(GE46)="AB","+",VLOOKUP(GE46,'විෂය තොරතුරු'!$P$24:$Q$28,2))))</f>
        <v/>
      </c>
      <c r="HQ46" s="170" t="str">
        <f aca="false">IF(GF46="","",IF(GF46="-","-",IF(UPPER(GF46)="AB","+",VLOOKUP(GF46,'විෂය තොරතුරු'!$P$24:$Q$28,2))))</f>
        <v/>
      </c>
      <c r="HR46" s="171" t="str">
        <f aca="false">IF(GG46="","",IF(GG46="-","-",IF(UPPER(GG46)="AB","+",VLOOKUP(GG46,'විෂය තොරතුරු'!$P$24:$Q$28,2))))</f>
        <v>-</v>
      </c>
      <c r="HS46" s="168" t="str">
        <f aca="false">IF(GH46="","",IF(GH46="-","-",IF(UPPER(GH46)="AB","+",VLOOKUP(GH46,'විෂය තොරතුරු'!$P$24:$Q$28,2))))</f>
        <v>-</v>
      </c>
      <c r="HT46" s="168" t="str">
        <f aca="false">IF(GI46="","",IF(GI46="-","-",IF(UPPER(GI46)="AB","+",VLOOKUP(GI46,'විෂය තොරතුරු'!$P$24:$Q$28,2))))</f>
        <v>W</v>
      </c>
      <c r="HU46" s="168" t="str">
        <f aca="false">IF(GJ46="","",IF(GJ46="-","-",IF(UPPER(GJ46)="AB","+",VLOOKUP(GJ46,'විෂය තොරතුරු'!$P$24:$Q$28,2))))</f>
        <v/>
      </c>
      <c r="HV46" s="168" t="str">
        <f aca="false">IF(GK46="","",IF(GK46="-","-",IF(UPPER(GK46)="AB","+",VLOOKUP(GK46,'විෂය තොරතුරු'!$P$24:$Q$28,2))))</f>
        <v/>
      </c>
      <c r="HW46" s="168" t="str">
        <f aca="false">IF(GL46="","",IF(GL46="-","-",IF(UPPER(GL46)="AB","+",VLOOKUP(GL46,'විෂය තොරතුරු'!$P$24:$Q$28,2))))</f>
        <v>W</v>
      </c>
      <c r="HX46" s="168" t="str">
        <f aca="false">IF(GM46="","",IF(GM46="-","-",IF(UPPER(GM46)="AB","+",VLOOKUP(GM46,'විෂය තොරතුරු'!$P$24:$Q$28,2))))</f>
        <v/>
      </c>
      <c r="HY46" s="169" t="str">
        <f aca="false">IF(GN46="","",IF(GN46="-","-",IF(UPPER(GN46)="AB","+",VLOOKUP(GN46,'විෂය තොරතුරු'!$P$24:$Q$28,2))))</f>
        <v/>
      </c>
      <c r="HZ46" s="171" t="str">
        <f aca="false">IF(GO46="","",IF(GO46="-","-",IF(UPPER(GO46)="AB","+",VLOOKUP(GO46,'විෂය තොරතුරු'!$P$24:$Q$28,2))))</f>
        <v>-</v>
      </c>
      <c r="IA46" s="168" t="str">
        <f aca="false">IF(GP46="","",IF(GP46="-","-",IF(UPPER(GP46)="AB","+",VLOOKUP(GP46,'විෂය තොරතුරු'!$P$24:$Q$28,2))))</f>
        <v>-</v>
      </c>
      <c r="IB46" s="168" t="str">
        <f aca="false">IF(GQ46="","",IF(GQ46="-","-",IF(UPPER(GQ46)="AB","+",VLOOKUP(GQ46,'විෂය තොරතුරු'!$P$24:$Q$28,2))))</f>
        <v/>
      </c>
      <c r="IC46" s="168" t="str">
        <f aca="false">IF(GR46="","",IF(GR46="-","-",IF(UPPER(GR46)="AB","+",VLOOKUP(GR46,'විෂය තොරතුරු'!$P$24:$Q$28,2))))</f>
        <v>-</v>
      </c>
      <c r="ID46" s="168" t="str">
        <f aca="false">IF(GS46="","",IF(GS46="-","-",IF(UPPER(GS46)="AB","+",VLOOKUP(GS46,'විෂය තොරතුරු'!$P$24:$Q$28,2))))</f>
        <v/>
      </c>
      <c r="IE46" s="168" t="str">
        <f aca="false">IF(GT46="","",IF(GT46="-","-",IF(UPPER(GT46)="AB","+",VLOOKUP(GT46,'විෂය තොරතුරු'!$P$24:$Q$28,2))))</f>
        <v/>
      </c>
      <c r="IF46" s="168" t="str">
        <f aca="false">IF(GU46="","",IF(GU46="-","-",IF(UPPER(GU46)="AB","+",VLOOKUP(GU46,'විෂය තොරතුරු'!$P$24:$Q$28,2))))</f>
        <v/>
      </c>
      <c r="IG46" s="169" t="str">
        <f aca="false">IF(GV46="","",IF(GV46="-","-",IF(UPPER(GV46)="AB","+",VLOOKUP(GV46,'විෂය තොරතුරු'!$P$24:$Q$28,2))))</f>
        <v/>
      </c>
      <c r="IH46" s="171" t="n">
        <f aca="false">IF($FL46="","",COUNTIF($GZ46:$IG46,"A"))</f>
        <v>0</v>
      </c>
      <c r="II46" s="171" t="n">
        <f aca="false">IF($FL46="","",COUNTIF($GZ46:$IG46,"B"))</f>
        <v>0</v>
      </c>
      <c r="IJ46" s="171" t="n">
        <f aca="false">IF($FL46="","",COUNTIF($GZ46:$IG46,"C"))</f>
        <v>0</v>
      </c>
      <c r="IK46" s="171" t="n">
        <f aca="false">IF($FL46="","",COUNTIF($GZ46:$IG46,"S"))</f>
        <v>1</v>
      </c>
      <c r="IL46" s="171" t="n">
        <f aca="false">IF($FL46="","",COUNTIF($GZ46:$IG46,"W"))</f>
        <v>8</v>
      </c>
      <c r="IM46" s="171" t="n">
        <f aca="false">IF(FL46="","",SUM(IH46:IK46))</f>
        <v>1</v>
      </c>
      <c r="IN46" s="169" t="n">
        <f aca="false">IF(FL46="","",SUM(IH46:IJ46))</f>
        <v>0</v>
      </c>
      <c r="IO46" s="172" t="str">
        <f aca="false">IF(FL46="","",IF(AND(IM46&gt;=6,IN46&gt;=3,OR(FO46&gt;=35,FP46&gt;=35),FV46&gt;=35),"6/3 සමත්",IF(AND(IM46&gt;=5,IN46&gt;=3,OR(FO46&gt;=35,FP46&gt;=35,FV46&gt;=35)),"5/3 සමත්",IF(AND(IM46&gt;=4,IN46&gt;=1,OR(FO46&gt;=20,FP46&gt;=20,FV46&gt;=20)),"සමත් කළ හැකි",IF(IL46=9,"W9","අසමත් ?")))))</f>
        <v>අසමත් ?</v>
      </c>
    </row>
    <row r="47" customFormat="false" ht="13.8" hidden="false" customHeight="false" outlineLevel="0" collapsed="false">
      <c r="A47" s="160" t="n">
        <v>33</v>
      </c>
      <c r="B47" s="161"/>
      <c r="C47" s="161"/>
      <c r="D47" s="162"/>
      <c r="E47" s="183"/>
      <c r="F47" s="181"/>
      <c r="G47" s="183"/>
      <c r="H47" s="180"/>
      <c r="I47" s="180"/>
      <c r="J47" s="181"/>
      <c r="K47" s="183"/>
      <c r="L47" s="180"/>
      <c r="M47" s="180"/>
      <c r="N47" s="181"/>
      <c r="O47" s="183"/>
      <c r="P47" s="180"/>
      <c r="Q47" s="180"/>
      <c r="R47" s="180"/>
      <c r="S47" s="180"/>
      <c r="T47" s="180"/>
      <c r="U47" s="180"/>
      <c r="V47" s="181"/>
      <c r="W47" s="183"/>
      <c r="X47" s="180"/>
      <c r="Y47" s="180"/>
      <c r="Z47" s="180"/>
      <c r="AA47" s="180"/>
      <c r="AB47" s="180"/>
      <c r="AC47" s="180"/>
      <c r="AD47" s="181"/>
      <c r="AE47" s="183"/>
      <c r="AF47" s="180"/>
      <c r="AG47" s="180"/>
      <c r="AH47" s="180"/>
      <c r="AI47" s="180"/>
      <c r="AJ47" s="180"/>
      <c r="AK47" s="180"/>
      <c r="AL47" s="166"/>
      <c r="AM47" s="167" t="str">
        <f aca="false">IF(B47="","",SUM(E47:AL47))</f>
        <v/>
      </c>
      <c r="AN47" s="168" t="str">
        <f aca="false">IF(B47="","",AM47/9)</f>
        <v/>
      </c>
      <c r="AO47" s="169" t="str">
        <f aca="false">IF(B47="","",IF(AM47=0,"-",RANK(AM47,$AM$15:$AM$64,0)))</f>
        <v/>
      </c>
      <c r="AP47" s="167" t="str">
        <f aca="false">IF(E47="","",IF(E47="-","-",IF(UPPER(E47)="AB","+",VLOOKUP(E47,'විෂය තොරතුරු'!$P$24:$Q$28,2))))</f>
        <v/>
      </c>
      <c r="AQ47" s="168" t="str">
        <f aca="false">IF(F47="","",IF(F47="-","-",IF(UPPER(F47)="AB","+",VLOOKUP(F47,'විෂය තොරතුරු'!$P$24:$Q$28,2))))</f>
        <v/>
      </c>
      <c r="AR47" s="168" t="str">
        <f aca="false">IF(G47="","",IF(G47="-","-",IF(UPPER(G47)="AB","+",VLOOKUP(G47,'විෂය තොරතුරු'!$P$24:$Q$28,2))))</f>
        <v/>
      </c>
      <c r="AS47" s="168" t="str">
        <f aca="false">IF(H47="","",IF(H47="-","-",IF(UPPER(H47)="AB","+",VLOOKUP(H47,'විෂය තොරතුරු'!$P$24:$Q$28,2))))</f>
        <v/>
      </c>
      <c r="AT47" s="168" t="str">
        <f aca="false">IF(I47="","",IF(I47="-","-",IF(UPPER(I47)="AB","+",VLOOKUP(I47,'විෂය තොරතුරු'!$P$24:$Q$28,2))))</f>
        <v/>
      </c>
      <c r="AU47" s="170" t="str">
        <f aca="false">IF(J47="","",IF(J47="-","-",IF(UPPER(J47)="AB","+",VLOOKUP(J47,'විෂය තොරතුරු'!$P$24:$Q$28,2))))</f>
        <v/>
      </c>
      <c r="AV47" s="171" t="str">
        <f aca="false">IF(K47="","",IF(K47="-","-",IF(UPPER(K47)="AB","+",VLOOKUP(K47,'විෂය තොරතුරු'!$P$24:$Q$28,2))))</f>
        <v/>
      </c>
      <c r="AW47" s="168" t="str">
        <f aca="false">IF(L47="","",IF(L47="-","-",IF(UPPER(L47)="AB","+",VLOOKUP(L47,'විෂය තොරතුරු'!$P$24:$Q$28,2))))</f>
        <v/>
      </c>
      <c r="AX47" s="168" t="str">
        <f aca="false">IF(M47="","",IF(M47="-","-",IF(UPPER(M47)="AB","+",VLOOKUP(M47,'විෂය තොරතුරු'!$P$24:$Q$28,2))))</f>
        <v/>
      </c>
      <c r="AY47" s="169" t="str">
        <f aca="false">IF(N47="","",IF(N47="-","-",IF(UPPER(N47)="AB","+",VLOOKUP(N47,'විෂය තොරතුරු'!$P$24:$Q$28,2))))</f>
        <v/>
      </c>
      <c r="AZ47" s="167" t="str">
        <f aca="false">IF(O47="","",IF(O47="-","-",IF(UPPER(O47)="AB","+",VLOOKUP(O47,'විෂය තොරතුරු'!$P$24:$Q$28,2))))</f>
        <v/>
      </c>
      <c r="BA47" s="168" t="str">
        <f aca="false">IF(P47="","",IF(P47="-","-",IF(UPPER(P47)="AB","+",VLOOKUP(P47,'විෂය තොරතුරු'!$P$24:$Q$28,2))))</f>
        <v/>
      </c>
      <c r="BB47" s="168" t="str">
        <f aca="false">IF(Q47="","",IF(Q47="-","-",IF(UPPER(Q47)="AB","+",VLOOKUP(Q47,'විෂය තොරතුරු'!$P$24:$Q$28,2))))</f>
        <v/>
      </c>
      <c r="BC47" s="168" t="str">
        <f aca="false">IF(R47="","",IF(R47="-","-",IF(UPPER(R47)="AB","+",VLOOKUP(R47,'විෂය තොරතුරු'!$P$24:$Q$28,2))))</f>
        <v/>
      </c>
      <c r="BD47" s="168" t="str">
        <f aca="false">IF(S47="","",IF(S47="-","-",IF(UPPER(S47)="AB","+",VLOOKUP(S47,'විෂය තොරතුරු'!$P$24:$Q$28,2))))</f>
        <v/>
      </c>
      <c r="BE47" s="168" t="str">
        <f aca="false">IF(T47="","",IF(T47="-","-",IF(UPPER(T47)="AB","+",VLOOKUP(T47,'විෂය තොරතුරු'!$P$24:$Q$28,2))))</f>
        <v/>
      </c>
      <c r="BF47" s="168" t="str">
        <f aca="false">IF(U47="","",IF(U47="-","-",IF(UPPER(U47)="AB","+",VLOOKUP(U47,'විෂය තොරතුරු'!$P$24:$Q$28,2))))</f>
        <v/>
      </c>
      <c r="BG47" s="170" t="str">
        <f aca="false">IF(V47="","",IF(V47="-","-",IF(UPPER(V47)="AB","+",VLOOKUP(V47,'විෂය තොරතුරු'!$P$24:$Q$28,2))))</f>
        <v/>
      </c>
      <c r="BH47" s="171" t="str">
        <f aca="false">IF(W47="","",IF(W47="-","-",IF(UPPER(W47)="AB","+",VLOOKUP(W47,'විෂය තොරතුරු'!$P$24:$Q$28,2))))</f>
        <v/>
      </c>
      <c r="BI47" s="168" t="str">
        <f aca="false">IF(X47="","",IF(X47="-","-",IF(UPPER(X47)="AB","+",VLOOKUP(X47,'විෂය තොරතුරු'!$P$24:$Q$28,2))))</f>
        <v/>
      </c>
      <c r="BJ47" s="168" t="str">
        <f aca="false">IF(Y47="","",IF(Y47="-","-",IF(UPPER(Y47)="AB","+",VLOOKUP(Y47,'විෂය තොරතුරු'!$P$24:$Q$28,2))))</f>
        <v/>
      </c>
      <c r="BK47" s="168" t="str">
        <f aca="false">IF(Z47="","",IF(Z47="-","-",IF(UPPER(Z47)="AB","+",VLOOKUP(Z47,'විෂය තොරතුරු'!$P$24:$Q$28,2))))</f>
        <v/>
      </c>
      <c r="BL47" s="168" t="str">
        <f aca="false">IF(AA47="","",IF(AA47="-","-",IF(UPPER(AA47)="AB","+",VLOOKUP(AA47,'විෂය තොරතුරු'!$P$24:$Q$28,2))))</f>
        <v/>
      </c>
      <c r="BM47" s="168" t="str">
        <f aca="false">IF(AB47="","",IF(AB47="-","-",IF(UPPER(AB47)="AB","+",VLOOKUP(AB47,'විෂය තොරතුරු'!$P$24:$Q$28,2))))</f>
        <v/>
      </c>
      <c r="BN47" s="168" t="str">
        <f aca="false">IF(AC47="","",IF(AC47="-","-",IF(UPPER(AC47)="AB","+",VLOOKUP(AC47,'විෂය තොරතුරු'!$P$24:$Q$28,2))))</f>
        <v/>
      </c>
      <c r="BO47" s="169" t="str">
        <f aca="false">IF(AD47="","",IF(AD47="-","-",IF(UPPER(AD47)="AB","+",VLOOKUP(AD47,'විෂය තොරතුරු'!$P$24:$Q$28,2))))</f>
        <v/>
      </c>
      <c r="BP47" s="171" t="str">
        <f aca="false">IF(AE47="","",IF(AE47="-","-",IF(UPPER(AE47)="AB","+",VLOOKUP(AE47,'විෂය තොරතුරු'!$P$24:$Q$28,2))))</f>
        <v/>
      </c>
      <c r="BQ47" s="168" t="str">
        <f aca="false">IF(AF47="","",IF(AF47="-","-",IF(UPPER(AF47)="AB","+",VLOOKUP(AF47,'විෂය තොරතුරු'!$P$24:$Q$28,2))))</f>
        <v/>
      </c>
      <c r="BR47" s="168" t="str">
        <f aca="false">IF(AG47="","",IF(AG47="-","-",IF(UPPER(AG47)="AB","+",VLOOKUP(AG47,'විෂය තොරතුරු'!$P$24:$Q$28,2))))</f>
        <v/>
      </c>
      <c r="BS47" s="168" t="str">
        <f aca="false">IF(AH47="","",IF(AH47="-","-",IF(UPPER(AH47)="AB","+",VLOOKUP(AH47,'විෂය තොරතුරු'!$P$24:$Q$28,2))))</f>
        <v/>
      </c>
      <c r="BT47" s="168" t="str">
        <f aca="false">IF(AI47="","",IF(AI47="-","-",IF(UPPER(AI47)="AB","+",VLOOKUP(AI47,'විෂය තොරතුරු'!$P$24:$Q$28,2))))</f>
        <v/>
      </c>
      <c r="BU47" s="168" t="str">
        <f aca="false">IF(AJ47="","",IF(AJ47="-","-",IF(UPPER(AJ47)="AB","+",VLOOKUP(AJ47,'විෂය තොරතුරු'!$P$24:$Q$28,2))))</f>
        <v/>
      </c>
      <c r="BV47" s="168" t="str">
        <f aca="false">IF(AK47="","",IF(AK47="-","-",IF(UPPER(AK47)="AB","+",VLOOKUP(AK47,'විෂය තොරතුරු'!$P$24:$Q$28,2))))</f>
        <v/>
      </c>
      <c r="BW47" s="169" t="str">
        <f aca="false">IF(AL47="","",IF(AL47="-","-",IF(UPPER(AL47)="AB","+",VLOOKUP(AL47,'විෂය තොරතුරු'!$P$24:$Q$28,2))))</f>
        <v/>
      </c>
      <c r="BX47" s="171" t="str">
        <f aca="false">IF($B47="","",COUNTIF($AP47:$BW47,"A"))</f>
        <v/>
      </c>
      <c r="BY47" s="168" t="str">
        <f aca="false">IF($B47="","",COUNTIF($AP47:$BW47,"B"))</f>
        <v/>
      </c>
      <c r="BZ47" s="168" t="str">
        <f aca="false">IF($B47="","",COUNTIF($AP47:$BW47,"C"))</f>
        <v/>
      </c>
      <c r="CA47" s="168" t="str">
        <f aca="false">IF($B47="","",COUNTIF($AP47:$BW47,"S"))</f>
        <v/>
      </c>
      <c r="CB47" s="169" t="str">
        <f aca="false">IF($B47="","",COUNTIF($AP47:$BW47,"W"))</f>
        <v/>
      </c>
      <c r="CC47" s="171" t="str">
        <f aca="false">IF(B47="","",SUM(BX47:CA47))</f>
        <v/>
      </c>
      <c r="CD47" s="169" t="str">
        <f aca="false">IF(B47="","",SUM(BX47:BZ47))</f>
        <v/>
      </c>
      <c r="CE47" s="172" t="str">
        <f aca="false">IF(B47="","",IF(AND(CC47&gt;=6,CD47&gt;=3,OR(E47&gt;=35,F47&gt;=35),L47&gt;=35),"6/3 සමත්",IF(AND(CC47&gt;=5,CD47&gt;=3,OR(E47&gt;=35,F47&gt;=35,L47&gt;=35)),"5/3 සමත්",IF(AND(CC47&gt;=4,CD47&gt;=1,OR(E47&gt;=20,F47&gt;=20,L47&gt;=20)),"සමත් කළ හැකි",IF(CB47=9,"W9","අසමත් ?")))))</f>
        <v/>
      </c>
      <c r="FK47" s="173" t="n">
        <v>33</v>
      </c>
      <c r="FL47" s="161" t="s">
        <v>76</v>
      </c>
      <c r="FM47" s="161"/>
      <c r="FN47" s="161" t="str">
        <f aca="false">IF(FM47="","-",(FM47/$M$95)*100)</f>
        <v>-</v>
      </c>
      <c r="FO47" s="165" t="n">
        <v>29</v>
      </c>
      <c r="FP47" s="165"/>
      <c r="FQ47" s="165" t="n">
        <v>48</v>
      </c>
      <c r="FR47" s="165" t="s">
        <v>18</v>
      </c>
      <c r="FS47" s="165"/>
      <c r="FT47" s="165"/>
      <c r="FU47" s="165" t="n">
        <v>6</v>
      </c>
      <c r="FV47" s="165" t="n">
        <v>14</v>
      </c>
      <c r="FW47" s="165" t="n">
        <v>13</v>
      </c>
      <c r="FX47" s="165" t="n">
        <v>16</v>
      </c>
      <c r="FY47" s="165" t="s">
        <v>18</v>
      </c>
      <c r="FZ47" s="165" t="s">
        <v>18</v>
      </c>
      <c r="GA47" s="165" t="n">
        <v>21</v>
      </c>
      <c r="GB47" s="165"/>
      <c r="GC47" s="165"/>
      <c r="GD47" s="165"/>
      <c r="GE47" s="165"/>
      <c r="GF47" s="165"/>
      <c r="GG47" s="165" t="s">
        <v>18</v>
      </c>
      <c r="GH47" s="165" t="s">
        <v>18</v>
      </c>
      <c r="GI47" s="165" t="n">
        <v>44</v>
      </c>
      <c r="GJ47" s="165"/>
      <c r="GK47" s="165"/>
      <c r="GL47" s="165" t="s">
        <v>18</v>
      </c>
      <c r="GM47" s="165"/>
      <c r="GN47" s="165"/>
      <c r="GO47" s="165" t="n">
        <v>35</v>
      </c>
      <c r="GP47" s="165" t="s">
        <v>18</v>
      </c>
      <c r="GQ47" s="165"/>
      <c r="GR47" s="165" t="s">
        <v>18</v>
      </c>
      <c r="GS47" s="165"/>
      <c r="GT47" s="165"/>
      <c r="GU47" s="165"/>
      <c r="GV47" s="174"/>
      <c r="GW47" s="167" t="n">
        <f aca="false">IF(FL47="","",SUM(FO47:GV47))</f>
        <v>226</v>
      </c>
      <c r="GX47" s="168" t="n">
        <f aca="false">IF(FL47="","",GW47/9)</f>
        <v>25.1111111111111</v>
      </c>
      <c r="GY47" s="169" t="n">
        <f aca="false">IF(FL47="","",IF(GW47=0,"-",RANK(GW47,$GW$15:$GW$64,0)))</f>
        <v>21</v>
      </c>
      <c r="GZ47" s="167" t="str">
        <f aca="false">IF(FO47="","",IF(FO47="-","-",IF(UPPER(FO47)="AB","+",VLOOKUP(FO47,'විෂය තොරතුරු'!$P$24:$Q$28,2))))</f>
        <v>W</v>
      </c>
      <c r="HA47" s="168" t="str">
        <f aca="false">IF(FP47="","",IF(FP47="-","-",IF(UPPER(FP47)="AB","+",VLOOKUP(FP47,'විෂය තොරතුරු'!$P$24:$Q$28,2))))</f>
        <v/>
      </c>
      <c r="HB47" s="168" t="str">
        <f aca="false">IF(FQ47="","",IF(FQ47="-","-",IF(UPPER(FQ47)="AB","+",VLOOKUP(FQ47,'විෂය තොරතුරු'!$P$24:$Q$28,2))))</f>
        <v>S</v>
      </c>
      <c r="HC47" s="168" t="str">
        <f aca="false">IF(FR47="","",IF(FR47="-","-",IF(UPPER(FR47)="AB","+",VLOOKUP(FR47,'විෂය තොරතුරු'!$P$24:$Q$28,2))))</f>
        <v>-</v>
      </c>
      <c r="HD47" s="168" t="str">
        <f aca="false">IF(FS47="","",IF(FS47="-","-",IF(UPPER(FS47)="AB","+",VLOOKUP(FS47,'විෂය තොරතුරු'!$P$24:$Q$28,2))))</f>
        <v/>
      </c>
      <c r="HE47" s="170" t="str">
        <f aca="false">IF(FT47="","",IF(FT47="-","-",IF(UPPER(FT47)="AB","+",VLOOKUP(FT47,'විෂය තොරතුරු'!$P$24:$Q$28,2))))</f>
        <v/>
      </c>
      <c r="HF47" s="171" t="str">
        <f aca="false">IF(FU47="","",IF(FU47="-","-",IF(UPPER(FU47)="AB","+",VLOOKUP(FU47,'විෂය තොරතුරු'!$P$24:$Q$28,2))))</f>
        <v>W</v>
      </c>
      <c r="HG47" s="168" t="str">
        <f aca="false">IF(FV47="","",IF(FV47="-","-",IF(UPPER(FV47)="AB","+",VLOOKUP(FV47,'විෂය තොරතුරු'!$P$24:$Q$28,2))))</f>
        <v>W</v>
      </c>
      <c r="HH47" s="168" t="str">
        <f aca="false">IF(FW47="","",IF(FW47="-","-",IF(UPPER(FW47)="AB","+",VLOOKUP(FW47,'විෂය තොරතුරු'!$P$24:$Q$28,2))))</f>
        <v>W</v>
      </c>
      <c r="HI47" s="169" t="str">
        <f aca="false">IF(FX47="","",IF(FX47="-","-",IF(UPPER(FX47)="AB","+",VLOOKUP(FX47,'විෂය තොරතුරු'!$P$24:$Q$28,2))))</f>
        <v>W</v>
      </c>
      <c r="HJ47" s="167" t="str">
        <f aca="false">IF(FY47="","",IF(FY47="-","-",IF(UPPER(FY47)="AB","+",VLOOKUP(FY47,'විෂය තොරතුරු'!$P$24:$Q$28,2))))</f>
        <v>-</v>
      </c>
      <c r="HK47" s="168" t="str">
        <f aca="false">IF(FZ47="","",IF(FZ47="-","-",IF(UPPER(FZ47)="AB","+",VLOOKUP(FZ47,'විෂය තොරතුරු'!$P$24:$Q$28,2))))</f>
        <v>-</v>
      </c>
      <c r="HL47" s="168" t="str">
        <f aca="false">IF(GA47="","",IF(GA47="-","-",IF(UPPER(GA47)="AB","+",VLOOKUP(GA47,'විෂය තොරතුරු'!$P$24:$Q$28,2))))</f>
        <v>W</v>
      </c>
      <c r="HM47" s="168" t="str">
        <f aca="false">IF(GB47="","",IF(GB47="-","-",IF(UPPER(GB47)="AB","+",VLOOKUP(GB47,'විෂය තොරතුරු'!$P$24:$Q$28,2))))</f>
        <v/>
      </c>
      <c r="HN47" s="168" t="str">
        <f aca="false">IF(GC47="","",IF(GC47="-","-",IF(UPPER(GC47)="AB","+",VLOOKUP(GC47,'විෂය තොරතුරු'!$P$24:$Q$28,2))))</f>
        <v/>
      </c>
      <c r="HO47" s="168" t="str">
        <f aca="false">IF(GD47="","",IF(GD47="-","-",IF(UPPER(GD47)="AB","+",VLOOKUP(GD47,'විෂය තොරතුරු'!$P$24:$Q$28,2))))</f>
        <v/>
      </c>
      <c r="HP47" s="168" t="str">
        <f aca="false">IF(GE47="","",IF(GE47="-","-",IF(UPPER(GE47)="AB","+",VLOOKUP(GE47,'විෂය තොරතුරු'!$P$24:$Q$28,2))))</f>
        <v/>
      </c>
      <c r="HQ47" s="170" t="str">
        <f aca="false">IF(GF47="","",IF(GF47="-","-",IF(UPPER(GF47)="AB","+",VLOOKUP(GF47,'විෂය තොරතුරු'!$P$24:$Q$28,2))))</f>
        <v/>
      </c>
      <c r="HR47" s="171" t="str">
        <f aca="false">IF(GG47="","",IF(GG47="-","-",IF(UPPER(GG47)="AB","+",VLOOKUP(GG47,'විෂය තොරතුරු'!$P$24:$Q$28,2))))</f>
        <v>-</v>
      </c>
      <c r="HS47" s="168" t="str">
        <f aca="false">IF(GH47="","",IF(GH47="-","-",IF(UPPER(GH47)="AB","+",VLOOKUP(GH47,'විෂය තොරතුරු'!$P$24:$Q$28,2))))</f>
        <v>-</v>
      </c>
      <c r="HT47" s="168" t="str">
        <f aca="false">IF(GI47="","",IF(GI47="-","-",IF(UPPER(GI47)="AB","+",VLOOKUP(GI47,'විෂය තොරතුරු'!$P$24:$Q$28,2))))</f>
        <v>S</v>
      </c>
      <c r="HU47" s="168" t="str">
        <f aca="false">IF(GJ47="","",IF(GJ47="-","-",IF(UPPER(GJ47)="AB","+",VLOOKUP(GJ47,'විෂය තොරතුරු'!$P$24:$Q$28,2))))</f>
        <v/>
      </c>
      <c r="HV47" s="168" t="str">
        <f aca="false">IF(GK47="","",IF(GK47="-","-",IF(UPPER(GK47)="AB","+",VLOOKUP(GK47,'විෂය තොරතුරු'!$P$24:$Q$28,2))))</f>
        <v/>
      </c>
      <c r="HW47" s="168" t="str">
        <f aca="false">IF(GL47="","",IF(GL47="-","-",IF(UPPER(GL47)="AB","+",VLOOKUP(GL47,'විෂය තොරතුරු'!$P$24:$Q$28,2))))</f>
        <v>-</v>
      </c>
      <c r="HX47" s="168" t="str">
        <f aca="false">IF(GM47="","",IF(GM47="-","-",IF(UPPER(GM47)="AB","+",VLOOKUP(GM47,'විෂය තොරතුරු'!$P$24:$Q$28,2))))</f>
        <v/>
      </c>
      <c r="HY47" s="169" t="str">
        <f aca="false">IF(GN47="","",IF(GN47="-","-",IF(UPPER(GN47)="AB","+",VLOOKUP(GN47,'විෂය තොරතුරු'!$P$24:$Q$28,2))))</f>
        <v/>
      </c>
      <c r="HZ47" s="171" t="str">
        <f aca="false">IF(GO47="","",IF(GO47="-","-",IF(UPPER(GO47)="AB","+",VLOOKUP(GO47,'විෂය තොරතුරු'!$P$24:$Q$28,2))))</f>
        <v>S</v>
      </c>
      <c r="IA47" s="168" t="str">
        <f aca="false">IF(GP47="","",IF(GP47="-","-",IF(UPPER(GP47)="AB","+",VLOOKUP(GP47,'විෂය තොරතුරු'!$P$24:$Q$28,2))))</f>
        <v>-</v>
      </c>
      <c r="IB47" s="168" t="str">
        <f aca="false">IF(GQ47="","",IF(GQ47="-","-",IF(UPPER(GQ47)="AB","+",VLOOKUP(GQ47,'විෂය තොරතුරු'!$P$24:$Q$28,2))))</f>
        <v/>
      </c>
      <c r="IC47" s="168" t="str">
        <f aca="false">IF(GR47="","",IF(GR47="-","-",IF(UPPER(GR47)="AB","+",VLOOKUP(GR47,'විෂය තොරතුරු'!$P$24:$Q$28,2))))</f>
        <v>-</v>
      </c>
      <c r="ID47" s="168" t="str">
        <f aca="false">IF(GS47="","",IF(GS47="-","-",IF(UPPER(GS47)="AB","+",VLOOKUP(GS47,'විෂය තොරතුරු'!$P$24:$Q$28,2))))</f>
        <v/>
      </c>
      <c r="IE47" s="168" t="str">
        <f aca="false">IF(GT47="","",IF(GT47="-","-",IF(UPPER(GT47)="AB","+",VLOOKUP(GT47,'විෂය තොරතුරු'!$P$24:$Q$28,2))))</f>
        <v/>
      </c>
      <c r="IF47" s="168" t="str">
        <f aca="false">IF(GU47="","",IF(GU47="-","-",IF(UPPER(GU47)="AB","+",VLOOKUP(GU47,'විෂය තොරතුරු'!$P$24:$Q$28,2))))</f>
        <v/>
      </c>
      <c r="IG47" s="169" t="str">
        <f aca="false">IF(GV47="","",IF(GV47="-","-",IF(UPPER(GV47)="AB","+",VLOOKUP(GV47,'විෂය තොරතුරු'!$P$24:$Q$28,2))))</f>
        <v/>
      </c>
      <c r="IH47" s="171" t="n">
        <f aca="false">IF($FL47="","",COUNTIF($GZ47:$IG47,"A"))</f>
        <v>0</v>
      </c>
      <c r="II47" s="171" t="n">
        <f aca="false">IF($FL47="","",COUNTIF($GZ47:$IG47,"B"))</f>
        <v>0</v>
      </c>
      <c r="IJ47" s="171" t="n">
        <f aca="false">IF($FL47="","",COUNTIF($GZ47:$IG47,"C"))</f>
        <v>0</v>
      </c>
      <c r="IK47" s="171" t="n">
        <f aca="false">IF($FL47="","",COUNTIF($GZ47:$IG47,"S"))</f>
        <v>3</v>
      </c>
      <c r="IL47" s="171" t="n">
        <f aca="false">IF($FL47="","",COUNTIF($GZ47:$IG47,"W"))</f>
        <v>6</v>
      </c>
      <c r="IM47" s="171" t="n">
        <f aca="false">IF(FL47="","",SUM(IH47:IK47))</f>
        <v>3</v>
      </c>
      <c r="IN47" s="169" t="n">
        <f aca="false">IF(FL47="","",SUM(IH47:IJ47))</f>
        <v>0</v>
      </c>
      <c r="IO47" s="172" t="str">
        <f aca="false">IF(FL47="","",IF(AND(IM47&gt;=6,IN47&gt;=3,OR(FO47&gt;=35,FP47&gt;=35),FV47&gt;=35),"6/3 සමත්",IF(AND(IM47&gt;=5,IN47&gt;=3,OR(FO47&gt;=35,FP47&gt;=35,FV47&gt;=35)),"5/3 සමත්",IF(AND(IM47&gt;=4,IN47&gt;=1,OR(FO47&gt;=20,FP47&gt;=20,FV47&gt;=20)),"සමත් කළ හැකි",IF(IL47=9,"W9","අසමත් ?")))))</f>
        <v>අසමත් ?</v>
      </c>
    </row>
    <row r="48" customFormat="false" ht="13.8" hidden="false" customHeight="false" outlineLevel="0" collapsed="false">
      <c r="A48" s="160" t="n">
        <v>34</v>
      </c>
      <c r="B48" s="161"/>
      <c r="C48" s="161"/>
      <c r="D48" s="162"/>
      <c r="E48" s="183"/>
      <c r="F48" s="181"/>
      <c r="G48" s="183"/>
      <c r="H48" s="180"/>
      <c r="I48" s="180"/>
      <c r="J48" s="181"/>
      <c r="K48" s="183"/>
      <c r="L48" s="180"/>
      <c r="M48" s="180"/>
      <c r="N48" s="181"/>
      <c r="O48" s="183"/>
      <c r="P48" s="180"/>
      <c r="Q48" s="180"/>
      <c r="R48" s="180"/>
      <c r="S48" s="180"/>
      <c r="T48" s="180"/>
      <c r="U48" s="180"/>
      <c r="V48" s="181"/>
      <c r="W48" s="183"/>
      <c r="X48" s="180"/>
      <c r="Y48" s="180"/>
      <c r="Z48" s="180"/>
      <c r="AA48" s="180"/>
      <c r="AB48" s="180"/>
      <c r="AC48" s="180"/>
      <c r="AD48" s="181"/>
      <c r="AE48" s="183"/>
      <c r="AF48" s="180"/>
      <c r="AG48" s="180"/>
      <c r="AH48" s="180"/>
      <c r="AI48" s="180"/>
      <c r="AJ48" s="180"/>
      <c r="AK48" s="180"/>
      <c r="AL48" s="166"/>
      <c r="AM48" s="167" t="str">
        <f aca="false">IF(B48="","",SUM(E48:AL48))</f>
        <v/>
      </c>
      <c r="AN48" s="168" t="str">
        <f aca="false">IF(B48="","",AM48/9)</f>
        <v/>
      </c>
      <c r="AO48" s="169" t="str">
        <f aca="false">IF(B48="","",IF(AM48=0,"-",RANK(AM48,$AM$15:$AM$64,0)))</f>
        <v/>
      </c>
      <c r="AP48" s="167" t="str">
        <f aca="false">IF(E48="","",IF(E48="-","-",IF(UPPER(E48)="AB","+",VLOOKUP(E48,'විෂය තොරතුරු'!$P$24:$Q$28,2))))</f>
        <v/>
      </c>
      <c r="AQ48" s="168" t="str">
        <f aca="false">IF(F48="","",IF(F48="-","-",IF(UPPER(F48)="AB","+",VLOOKUP(F48,'විෂය තොරතුරු'!$P$24:$Q$28,2))))</f>
        <v/>
      </c>
      <c r="AR48" s="168" t="str">
        <f aca="false">IF(G48="","",IF(G48="-","-",IF(UPPER(G48)="AB","+",VLOOKUP(G48,'විෂය තොරතුරු'!$P$24:$Q$28,2))))</f>
        <v/>
      </c>
      <c r="AS48" s="168" t="str">
        <f aca="false">IF(H48="","",IF(H48="-","-",IF(UPPER(H48)="AB","+",VLOOKUP(H48,'විෂය තොරතුරු'!$P$24:$Q$28,2))))</f>
        <v/>
      </c>
      <c r="AT48" s="168" t="str">
        <f aca="false">IF(I48="","",IF(I48="-","-",IF(UPPER(I48)="AB","+",VLOOKUP(I48,'විෂය තොරතුරු'!$P$24:$Q$28,2))))</f>
        <v/>
      </c>
      <c r="AU48" s="170" t="str">
        <f aca="false">IF(J48="","",IF(J48="-","-",IF(UPPER(J48)="AB","+",VLOOKUP(J48,'විෂය තොරතුරු'!$P$24:$Q$28,2))))</f>
        <v/>
      </c>
      <c r="AV48" s="171" t="str">
        <f aca="false">IF(K48="","",IF(K48="-","-",IF(UPPER(K48)="AB","+",VLOOKUP(K48,'විෂය තොරතුරු'!$P$24:$Q$28,2))))</f>
        <v/>
      </c>
      <c r="AW48" s="168" t="str">
        <f aca="false">IF(L48="","",IF(L48="-","-",IF(UPPER(L48)="AB","+",VLOOKUP(L48,'විෂය තොරතුරු'!$P$24:$Q$28,2))))</f>
        <v/>
      </c>
      <c r="AX48" s="168" t="str">
        <f aca="false">IF(M48="","",IF(M48="-","-",IF(UPPER(M48)="AB","+",VLOOKUP(M48,'විෂය තොරතුරු'!$P$24:$Q$28,2))))</f>
        <v/>
      </c>
      <c r="AY48" s="169" t="str">
        <f aca="false">IF(N48="","",IF(N48="-","-",IF(UPPER(N48)="AB","+",VLOOKUP(N48,'විෂය තොරතුරු'!$P$24:$Q$28,2))))</f>
        <v/>
      </c>
      <c r="AZ48" s="167" t="str">
        <f aca="false">IF(O48="","",IF(O48="-","-",IF(UPPER(O48)="AB","+",VLOOKUP(O48,'විෂය තොරතුරු'!$P$24:$Q$28,2))))</f>
        <v/>
      </c>
      <c r="BA48" s="168" t="str">
        <f aca="false">IF(P48="","",IF(P48="-","-",IF(UPPER(P48)="AB","+",VLOOKUP(P48,'විෂය තොරතුරු'!$P$24:$Q$28,2))))</f>
        <v/>
      </c>
      <c r="BB48" s="168" t="str">
        <f aca="false">IF(Q48="","",IF(Q48="-","-",IF(UPPER(Q48)="AB","+",VLOOKUP(Q48,'විෂය තොරතුරු'!$P$24:$Q$28,2))))</f>
        <v/>
      </c>
      <c r="BC48" s="168" t="str">
        <f aca="false">IF(R48="","",IF(R48="-","-",IF(UPPER(R48)="AB","+",VLOOKUP(R48,'විෂය තොරතුරු'!$P$24:$Q$28,2))))</f>
        <v/>
      </c>
      <c r="BD48" s="168" t="str">
        <f aca="false">IF(S48="","",IF(S48="-","-",IF(UPPER(S48)="AB","+",VLOOKUP(S48,'විෂය තොරතුරු'!$P$24:$Q$28,2))))</f>
        <v/>
      </c>
      <c r="BE48" s="168" t="str">
        <f aca="false">IF(T48="","",IF(T48="-","-",IF(UPPER(T48)="AB","+",VLOOKUP(T48,'විෂය තොරතුරු'!$P$24:$Q$28,2))))</f>
        <v/>
      </c>
      <c r="BF48" s="168" t="str">
        <f aca="false">IF(U48="","",IF(U48="-","-",IF(UPPER(U48)="AB","+",VLOOKUP(U48,'විෂය තොරතුරු'!$P$24:$Q$28,2))))</f>
        <v/>
      </c>
      <c r="BG48" s="170" t="str">
        <f aca="false">IF(V48="","",IF(V48="-","-",IF(UPPER(V48)="AB","+",VLOOKUP(V48,'විෂය තොරතුරු'!$P$24:$Q$28,2))))</f>
        <v/>
      </c>
      <c r="BH48" s="171" t="str">
        <f aca="false">IF(W48="","",IF(W48="-","-",IF(UPPER(W48)="AB","+",VLOOKUP(W48,'විෂය තොරතුරු'!$P$24:$Q$28,2))))</f>
        <v/>
      </c>
      <c r="BI48" s="168" t="str">
        <f aca="false">IF(X48="","",IF(X48="-","-",IF(UPPER(X48)="AB","+",VLOOKUP(X48,'විෂය තොරතුරු'!$P$24:$Q$28,2))))</f>
        <v/>
      </c>
      <c r="BJ48" s="168" t="str">
        <f aca="false">IF(Y48="","",IF(Y48="-","-",IF(UPPER(Y48)="AB","+",VLOOKUP(Y48,'විෂය තොරතුරු'!$P$24:$Q$28,2))))</f>
        <v/>
      </c>
      <c r="BK48" s="168" t="str">
        <f aca="false">IF(Z48="","",IF(Z48="-","-",IF(UPPER(Z48)="AB","+",VLOOKUP(Z48,'විෂය තොරතුරු'!$P$24:$Q$28,2))))</f>
        <v/>
      </c>
      <c r="BL48" s="168" t="str">
        <f aca="false">IF(AA48="","",IF(AA48="-","-",IF(UPPER(AA48)="AB","+",VLOOKUP(AA48,'විෂය තොරතුරු'!$P$24:$Q$28,2))))</f>
        <v/>
      </c>
      <c r="BM48" s="168" t="str">
        <f aca="false">IF(AB48="","",IF(AB48="-","-",IF(UPPER(AB48)="AB","+",VLOOKUP(AB48,'විෂය තොරතුරු'!$P$24:$Q$28,2))))</f>
        <v/>
      </c>
      <c r="BN48" s="168" t="str">
        <f aca="false">IF(AC48="","",IF(AC48="-","-",IF(UPPER(AC48)="AB","+",VLOOKUP(AC48,'විෂය තොරතුරු'!$P$24:$Q$28,2))))</f>
        <v/>
      </c>
      <c r="BO48" s="169" t="str">
        <f aca="false">IF(AD48="","",IF(AD48="-","-",IF(UPPER(AD48)="AB","+",VLOOKUP(AD48,'විෂය තොරතුරු'!$P$24:$Q$28,2))))</f>
        <v/>
      </c>
      <c r="BP48" s="171" t="str">
        <f aca="false">IF(AE48="","",IF(AE48="-","-",IF(UPPER(AE48)="AB","+",VLOOKUP(AE48,'විෂය තොරතුරු'!$P$24:$Q$28,2))))</f>
        <v/>
      </c>
      <c r="BQ48" s="168" t="str">
        <f aca="false">IF(AF48="","",IF(AF48="-","-",IF(UPPER(AF48)="AB","+",VLOOKUP(AF48,'විෂය තොරතුරු'!$P$24:$Q$28,2))))</f>
        <v/>
      </c>
      <c r="BR48" s="168" t="str">
        <f aca="false">IF(AG48="","",IF(AG48="-","-",IF(UPPER(AG48)="AB","+",VLOOKUP(AG48,'විෂය තොරතුරු'!$P$24:$Q$28,2))))</f>
        <v/>
      </c>
      <c r="BS48" s="168" t="str">
        <f aca="false">IF(AH48="","",IF(AH48="-","-",IF(UPPER(AH48)="AB","+",VLOOKUP(AH48,'විෂය තොරතුරු'!$P$24:$Q$28,2))))</f>
        <v/>
      </c>
      <c r="BT48" s="168" t="str">
        <f aca="false">IF(AI48="","",IF(AI48="-","-",IF(UPPER(AI48)="AB","+",VLOOKUP(AI48,'විෂය තොරතුරු'!$P$24:$Q$28,2))))</f>
        <v/>
      </c>
      <c r="BU48" s="168" t="str">
        <f aca="false">IF(AJ48="","",IF(AJ48="-","-",IF(UPPER(AJ48)="AB","+",VLOOKUP(AJ48,'විෂය තොරතුරු'!$P$24:$Q$28,2))))</f>
        <v/>
      </c>
      <c r="BV48" s="168" t="str">
        <f aca="false">IF(AK48="","",IF(AK48="-","-",IF(UPPER(AK48)="AB","+",VLOOKUP(AK48,'විෂය තොරතුරු'!$P$24:$Q$28,2))))</f>
        <v/>
      </c>
      <c r="BW48" s="169" t="str">
        <f aca="false">IF(AL48="","",IF(AL48="-","-",IF(UPPER(AL48)="AB","+",VLOOKUP(AL48,'විෂය තොරතුරු'!$P$24:$Q$28,2))))</f>
        <v/>
      </c>
      <c r="BX48" s="171" t="str">
        <f aca="false">IF($B48="","",COUNTIF($AP48:$BW48,"A"))</f>
        <v/>
      </c>
      <c r="BY48" s="168" t="str">
        <f aca="false">IF($B48="","",COUNTIF($AP48:$BW48,"B"))</f>
        <v/>
      </c>
      <c r="BZ48" s="168" t="str">
        <f aca="false">IF($B48="","",COUNTIF($AP48:$BW48,"C"))</f>
        <v/>
      </c>
      <c r="CA48" s="168" t="str">
        <f aca="false">IF($B48="","",COUNTIF($AP48:$BW48,"S"))</f>
        <v/>
      </c>
      <c r="CB48" s="169" t="str">
        <f aca="false">IF($B48="","",COUNTIF($AP48:$BW48,"W"))</f>
        <v/>
      </c>
      <c r="CC48" s="171" t="str">
        <f aca="false">IF(B48="","",SUM(BX48:CA48))</f>
        <v/>
      </c>
      <c r="CD48" s="169" t="str">
        <f aca="false">IF(B48="","",SUM(BX48:BZ48))</f>
        <v/>
      </c>
      <c r="CE48" s="172" t="str">
        <f aca="false">IF(B48="","",IF(AND(CC48&gt;=6,CD48&gt;=3,OR(E48&gt;=35,F48&gt;=35),L48&gt;=35),"6/3 සමත්",IF(AND(CC48&gt;=5,CD48&gt;=3,OR(E48&gt;=35,F48&gt;=35,L48&gt;=35)),"5/3 සමත්",IF(AND(CC48&gt;=4,CD48&gt;=1,OR(E48&gt;=20,F48&gt;=20,L48&gt;=20)),"සමත් කළ හැකි",IF(CB48=9,"W9","අසමත් ?")))))</f>
        <v/>
      </c>
      <c r="FK48" s="173" t="n">
        <v>34</v>
      </c>
      <c r="FL48" s="161" t="s">
        <v>77</v>
      </c>
      <c r="FM48" s="161"/>
      <c r="FN48" s="161" t="str">
        <f aca="false">IF(FM48="","-",(FM48/$M$95)*100)</f>
        <v>-</v>
      </c>
      <c r="FO48" s="165" t="n">
        <v>42</v>
      </c>
      <c r="FP48" s="165"/>
      <c r="FQ48" s="165" t="n">
        <v>56</v>
      </c>
      <c r="FR48" s="165" t="s">
        <v>18</v>
      </c>
      <c r="FS48" s="165"/>
      <c r="FT48" s="165"/>
      <c r="FU48" s="165" t="n">
        <v>26</v>
      </c>
      <c r="FV48" s="165" t="n">
        <v>28</v>
      </c>
      <c r="FW48" s="165" t="n">
        <v>51</v>
      </c>
      <c r="FX48" s="165" t="n">
        <v>39</v>
      </c>
      <c r="FY48" s="165" t="n">
        <v>61</v>
      </c>
      <c r="FZ48" s="165" t="s">
        <v>18</v>
      </c>
      <c r="GA48" s="165" t="s">
        <v>18</v>
      </c>
      <c r="GB48" s="165"/>
      <c r="GC48" s="165"/>
      <c r="GD48" s="165"/>
      <c r="GE48" s="165"/>
      <c r="GF48" s="165"/>
      <c r="GG48" s="165" t="s">
        <v>18</v>
      </c>
      <c r="GH48" s="165" t="s">
        <v>18</v>
      </c>
      <c r="GI48" s="165" t="n">
        <v>48</v>
      </c>
      <c r="GJ48" s="165"/>
      <c r="GK48" s="165"/>
      <c r="GL48" s="165" t="s">
        <v>18</v>
      </c>
      <c r="GM48" s="165"/>
      <c r="GN48" s="165"/>
      <c r="GO48" s="165" t="n">
        <v>45</v>
      </c>
      <c r="GP48" s="165" t="s">
        <v>18</v>
      </c>
      <c r="GQ48" s="165"/>
      <c r="GR48" s="165" t="s">
        <v>18</v>
      </c>
      <c r="GS48" s="165"/>
      <c r="GT48" s="165"/>
      <c r="GU48" s="165"/>
      <c r="GV48" s="174"/>
      <c r="GW48" s="167" t="n">
        <f aca="false">IF(FL48="","",SUM(FO48:GV48))</f>
        <v>396</v>
      </c>
      <c r="GX48" s="168" t="n">
        <f aca="false">IF(FL48="","",GW48/9)</f>
        <v>44</v>
      </c>
      <c r="GY48" s="169" t="n">
        <f aca="false">IF(FL48="","",IF(GW48=0,"-",RANK(GW48,$GW$15:$GW$64,0)))</f>
        <v>10</v>
      </c>
      <c r="GZ48" s="167" t="str">
        <f aca="false">IF(FO48="","",IF(FO48="-","-",IF(UPPER(FO48)="AB","+",VLOOKUP(FO48,'විෂය තොරතුරු'!$P$24:$Q$28,2))))</f>
        <v>S</v>
      </c>
      <c r="HA48" s="168" t="str">
        <f aca="false">IF(FP48="","",IF(FP48="-","-",IF(UPPER(FP48)="AB","+",VLOOKUP(FP48,'විෂය තොරතුරු'!$P$24:$Q$28,2))))</f>
        <v/>
      </c>
      <c r="HB48" s="168" t="str">
        <f aca="false">IF(FQ48="","",IF(FQ48="-","-",IF(UPPER(FQ48)="AB","+",VLOOKUP(FQ48,'විෂය තොරතුරු'!$P$24:$Q$28,2))))</f>
        <v>C</v>
      </c>
      <c r="HC48" s="168" t="str">
        <f aca="false">IF(FR48="","",IF(FR48="-","-",IF(UPPER(FR48)="AB","+",VLOOKUP(FR48,'විෂය තොරතුරු'!$P$24:$Q$28,2))))</f>
        <v>-</v>
      </c>
      <c r="HD48" s="168" t="str">
        <f aca="false">IF(FS48="","",IF(FS48="-","-",IF(UPPER(FS48)="AB","+",VLOOKUP(FS48,'විෂය තොරතුරු'!$P$24:$Q$28,2))))</f>
        <v/>
      </c>
      <c r="HE48" s="170" t="str">
        <f aca="false">IF(FT48="","",IF(FT48="-","-",IF(UPPER(FT48)="AB","+",VLOOKUP(FT48,'විෂය තොරතුරු'!$P$24:$Q$28,2))))</f>
        <v/>
      </c>
      <c r="HF48" s="171" t="str">
        <f aca="false">IF(FU48="","",IF(FU48="-","-",IF(UPPER(FU48)="AB","+",VLOOKUP(FU48,'විෂය තොරතුරු'!$P$24:$Q$28,2))))</f>
        <v>W</v>
      </c>
      <c r="HG48" s="168" t="str">
        <f aca="false">IF(FV48="","",IF(FV48="-","-",IF(UPPER(FV48)="AB","+",VLOOKUP(FV48,'විෂය තොරතුරු'!$P$24:$Q$28,2))))</f>
        <v>W</v>
      </c>
      <c r="HH48" s="168" t="str">
        <f aca="false">IF(FW48="","",IF(FW48="-","-",IF(UPPER(FW48)="AB","+",VLOOKUP(FW48,'විෂය තොරතුරු'!$P$24:$Q$28,2))))</f>
        <v>C</v>
      </c>
      <c r="HI48" s="169" t="str">
        <f aca="false">IF(FX48="","",IF(FX48="-","-",IF(UPPER(FX48)="AB","+",VLOOKUP(FX48,'විෂය තොරතුරු'!$P$24:$Q$28,2))))</f>
        <v>S</v>
      </c>
      <c r="HJ48" s="167" t="str">
        <f aca="false">IF(FY48="","",IF(FY48="-","-",IF(UPPER(FY48)="AB","+",VLOOKUP(FY48,'විෂය තොරතුරු'!$P$24:$Q$28,2))))</f>
        <v>C</v>
      </c>
      <c r="HK48" s="168" t="str">
        <f aca="false">IF(FZ48="","",IF(FZ48="-","-",IF(UPPER(FZ48)="AB","+",VLOOKUP(FZ48,'විෂය තොරතුරු'!$P$24:$Q$28,2))))</f>
        <v>-</v>
      </c>
      <c r="HL48" s="168" t="str">
        <f aca="false">IF(GA48="","",IF(GA48="-","-",IF(UPPER(GA48)="AB","+",VLOOKUP(GA48,'විෂය තොරතුරු'!$P$24:$Q$28,2))))</f>
        <v>-</v>
      </c>
      <c r="HM48" s="168" t="str">
        <f aca="false">IF(GB48="","",IF(GB48="-","-",IF(UPPER(GB48)="AB","+",VLOOKUP(GB48,'විෂය තොරතුරු'!$P$24:$Q$28,2))))</f>
        <v/>
      </c>
      <c r="HN48" s="168" t="str">
        <f aca="false">IF(GC48="","",IF(GC48="-","-",IF(UPPER(GC48)="AB","+",VLOOKUP(GC48,'විෂය තොරතුරු'!$P$24:$Q$28,2))))</f>
        <v/>
      </c>
      <c r="HO48" s="168" t="str">
        <f aca="false">IF(GD48="","",IF(GD48="-","-",IF(UPPER(GD48)="AB","+",VLOOKUP(GD48,'විෂය තොරතුරු'!$P$24:$Q$28,2))))</f>
        <v/>
      </c>
      <c r="HP48" s="168" t="str">
        <f aca="false">IF(GE48="","",IF(GE48="-","-",IF(UPPER(GE48)="AB","+",VLOOKUP(GE48,'විෂය තොරතුරු'!$P$24:$Q$28,2))))</f>
        <v/>
      </c>
      <c r="HQ48" s="170" t="str">
        <f aca="false">IF(GF48="","",IF(GF48="-","-",IF(UPPER(GF48)="AB","+",VLOOKUP(GF48,'විෂය තොරතුරු'!$P$24:$Q$28,2))))</f>
        <v/>
      </c>
      <c r="HR48" s="171" t="str">
        <f aca="false">IF(GG48="","",IF(GG48="-","-",IF(UPPER(GG48)="AB","+",VLOOKUP(GG48,'විෂය තොරතුරු'!$P$24:$Q$28,2))))</f>
        <v>-</v>
      </c>
      <c r="HS48" s="168" t="str">
        <f aca="false">IF(GH48="","",IF(GH48="-","-",IF(UPPER(GH48)="AB","+",VLOOKUP(GH48,'විෂය තොරතුරු'!$P$24:$Q$28,2))))</f>
        <v>-</v>
      </c>
      <c r="HT48" s="168" t="str">
        <f aca="false">IF(GI48="","",IF(GI48="-","-",IF(UPPER(GI48)="AB","+",VLOOKUP(GI48,'විෂය තොරතුරු'!$P$24:$Q$28,2))))</f>
        <v>S</v>
      </c>
      <c r="HU48" s="168" t="str">
        <f aca="false">IF(GJ48="","",IF(GJ48="-","-",IF(UPPER(GJ48)="AB","+",VLOOKUP(GJ48,'විෂය තොරතුරු'!$P$24:$Q$28,2))))</f>
        <v/>
      </c>
      <c r="HV48" s="168" t="str">
        <f aca="false">IF(GK48="","",IF(GK48="-","-",IF(UPPER(GK48)="AB","+",VLOOKUP(GK48,'විෂය තොරතුරු'!$P$24:$Q$28,2))))</f>
        <v/>
      </c>
      <c r="HW48" s="168" t="str">
        <f aca="false">IF(GL48="","",IF(GL48="-","-",IF(UPPER(GL48)="AB","+",VLOOKUP(GL48,'විෂය තොරතුරු'!$P$24:$Q$28,2))))</f>
        <v>-</v>
      </c>
      <c r="HX48" s="168" t="str">
        <f aca="false">IF(GM48="","",IF(GM48="-","-",IF(UPPER(GM48)="AB","+",VLOOKUP(GM48,'විෂය තොරතුරු'!$P$24:$Q$28,2))))</f>
        <v/>
      </c>
      <c r="HY48" s="169" t="str">
        <f aca="false">IF(GN48="","",IF(GN48="-","-",IF(UPPER(GN48)="AB","+",VLOOKUP(GN48,'විෂය තොරතුරු'!$P$24:$Q$28,2))))</f>
        <v/>
      </c>
      <c r="HZ48" s="171" t="str">
        <f aca="false">IF(GO48="","",IF(GO48="-","-",IF(UPPER(GO48)="AB","+",VLOOKUP(GO48,'විෂය තොරතුරු'!$P$24:$Q$28,2))))</f>
        <v>S</v>
      </c>
      <c r="IA48" s="168" t="str">
        <f aca="false">IF(GP48="","",IF(GP48="-","-",IF(UPPER(GP48)="AB","+",VLOOKUP(GP48,'විෂය තොරතුරු'!$P$24:$Q$28,2))))</f>
        <v>-</v>
      </c>
      <c r="IB48" s="168" t="str">
        <f aca="false">IF(GQ48="","",IF(GQ48="-","-",IF(UPPER(GQ48)="AB","+",VLOOKUP(GQ48,'විෂය තොරතුරු'!$P$24:$Q$28,2))))</f>
        <v/>
      </c>
      <c r="IC48" s="168" t="str">
        <f aca="false">IF(GR48="","",IF(GR48="-","-",IF(UPPER(GR48)="AB","+",VLOOKUP(GR48,'විෂය තොරතුරු'!$P$24:$Q$28,2))))</f>
        <v>-</v>
      </c>
      <c r="ID48" s="168" t="str">
        <f aca="false">IF(GS48="","",IF(GS48="-","-",IF(UPPER(GS48)="AB","+",VLOOKUP(GS48,'විෂය තොරතුරු'!$P$24:$Q$28,2))))</f>
        <v/>
      </c>
      <c r="IE48" s="168" t="str">
        <f aca="false">IF(GT48="","",IF(GT48="-","-",IF(UPPER(GT48)="AB","+",VLOOKUP(GT48,'විෂය තොරතුරු'!$P$24:$Q$28,2))))</f>
        <v/>
      </c>
      <c r="IF48" s="168" t="str">
        <f aca="false">IF(GU48="","",IF(GU48="-","-",IF(UPPER(GU48)="AB","+",VLOOKUP(GU48,'විෂය තොරතුරු'!$P$24:$Q$28,2))))</f>
        <v/>
      </c>
      <c r="IG48" s="169" t="str">
        <f aca="false">IF(GV48="","",IF(GV48="-","-",IF(UPPER(GV48)="AB","+",VLOOKUP(GV48,'විෂය තොරතුරු'!$P$24:$Q$28,2))))</f>
        <v/>
      </c>
      <c r="IH48" s="171" t="n">
        <f aca="false">IF($FL48="","",COUNTIF($GZ48:$IG48,"A"))</f>
        <v>0</v>
      </c>
      <c r="II48" s="171" t="n">
        <f aca="false">IF($FL48="","",COUNTIF($GZ48:$IG48,"B"))</f>
        <v>0</v>
      </c>
      <c r="IJ48" s="171" t="n">
        <f aca="false">IF($FL48="","",COUNTIF($GZ48:$IG48,"C"))</f>
        <v>3</v>
      </c>
      <c r="IK48" s="171" t="n">
        <f aca="false">IF($FL48="","",COUNTIF($GZ48:$IG48,"S"))</f>
        <v>4</v>
      </c>
      <c r="IL48" s="171" t="n">
        <f aca="false">IF($FL48="","",COUNTIF($GZ48:$IG48,"W"))</f>
        <v>2</v>
      </c>
      <c r="IM48" s="171" t="n">
        <f aca="false">IF(FL48="","",SUM(IH48:IK48))</f>
        <v>7</v>
      </c>
      <c r="IN48" s="169" t="n">
        <f aca="false">IF(FL48="","",SUM(IH48:IJ48))</f>
        <v>3</v>
      </c>
      <c r="IO48" s="172" t="str">
        <f aca="false">IF(FL48="","",IF(AND(IM48&gt;=6,IN48&gt;=3,OR(FO48&gt;=35,FP48&gt;=35),FV48&gt;=35),"6/3 සමත්",IF(AND(IM48&gt;=5,IN48&gt;=3,OR(FO48&gt;=35,FP48&gt;=35,FV48&gt;=35)),"5/3 සමත්",IF(AND(IM48&gt;=4,IN48&gt;=1,OR(FO48&gt;=20,FP48&gt;=20,FV48&gt;=20)),"සමත් කළ හැකි",IF(IL48=9,"W9","අසමත් ?")))))</f>
        <v>5/3 සමත්</v>
      </c>
    </row>
    <row r="49" customFormat="false" ht="13.8" hidden="false" customHeight="false" outlineLevel="0" collapsed="false">
      <c r="A49" s="160" t="n">
        <v>35</v>
      </c>
      <c r="B49" s="161"/>
      <c r="C49" s="161"/>
      <c r="D49" s="162"/>
      <c r="E49" s="183"/>
      <c r="F49" s="181"/>
      <c r="G49" s="183"/>
      <c r="H49" s="180"/>
      <c r="I49" s="180"/>
      <c r="J49" s="181"/>
      <c r="K49" s="183"/>
      <c r="L49" s="180"/>
      <c r="M49" s="180"/>
      <c r="N49" s="181"/>
      <c r="O49" s="183"/>
      <c r="P49" s="180"/>
      <c r="Q49" s="180"/>
      <c r="R49" s="180"/>
      <c r="S49" s="180"/>
      <c r="T49" s="180"/>
      <c r="U49" s="180"/>
      <c r="V49" s="181"/>
      <c r="W49" s="183"/>
      <c r="X49" s="180"/>
      <c r="Y49" s="180"/>
      <c r="Z49" s="180"/>
      <c r="AA49" s="180"/>
      <c r="AB49" s="180"/>
      <c r="AC49" s="180"/>
      <c r="AD49" s="181"/>
      <c r="AE49" s="183"/>
      <c r="AF49" s="180"/>
      <c r="AG49" s="180"/>
      <c r="AH49" s="180"/>
      <c r="AI49" s="180"/>
      <c r="AJ49" s="180"/>
      <c r="AK49" s="180"/>
      <c r="AL49" s="166"/>
      <c r="AM49" s="167" t="str">
        <f aca="false">IF(B49="","",SUM(E49:AL49))</f>
        <v/>
      </c>
      <c r="AN49" s="168" t="str">
        <f aca="false">IF(B49="","",AM49/9)</f>
        <v/>
      </c>
      <c r="AO49" s="169" t="str">
        <f aca="false">IF(B49="","",IF(AM49=0,"-",RANK(AM49,$AM$15:$AM$64,0)))</f>
        <v/>
      </c>
      <c r="AP49" s="167" t="str">
        <f aca="false">IF(E49="","",IF(E49="-","-",IF(UPPER(E49)="AB","+",VLOOKUP(E49,'විෂය තොරතුරු'!$P$24:$Q$28,2))))</f>
        <v/>
      </c>
      <c r="AQ49" s="168" t="str">
        <f aca="false">IF(F49="","",IF(F49="-","-",IF(UPPER(F49)="AB","+",VLOOKUP(F49,'විෂය තොරතුරු'!$P$24:$Q$28,2))))</f>
        <v/>
      </c>
      <c r="AR49" s="168" t="str">
        <f aca="false">IF(G49="","",IF(G49="-","-",IF(UPPER(G49)="AB","+",VLOOKUP(G49,'විෂය තොරතුරු'!$P$24:$Q$28,2))))</f>
        <v/>
      </c>
      <c r="AS49" s="168" t="str">
        <f aca="false">IF(H49="","",IF(H49="-","-",IF(UPPER(H49)="AB","+",VLOOKUP(H49,'විෂය තොරතුරු'!$P$24:$Q$28,2))))</f>
        <v/>
      </c>
      <c r="AT49" s="168" t="str">
        <f aca="false">IF(I49="","",IF(I49="-","-",IF(UPPER(I49)="AB","+",VLOOKUP(I49,'විෂය තොරතුරු'!$P$24:$Q$28,2))))</f>
        <v/>
      </c>
      <c r="AU49" s="170" t="str">
        <f aca="false">IF(J49="","",IF(J49="-","-",IF(UPPER(J49)="AB","+",VLOOKUP(J49,'විෂය තොරතුරු'!$P$24:$Q$28,2))))</f>
        <v/>
      </c>
      <c r="AV49" s="171" t="str">
        <f aca="false">IF(K49="","",IF(K49="-","-",IF(UPPER(K49)="AB","+",VLOOKUP(K49,'විෂය තොරතුරු'!$P$24:$Q$28,2))))</f>
        <v/>
      </c>
      <c r="AW49" s="168" t="str">
        <f aca="false">IF(L49="","",IF(L49="-","-",IF(UPPER(L49)="AB","+",VLOOKUP(L49,'විෂය තොරතුරු'!$P$24:$Q$28,2))))</f>
        <v/>
      </c>
      <c r="AX49" s="168" t="str">
        <f aca="false">IF(M49="","",IF(M49="-","-",IF(UPPER(M49)="AB","+",VLOOKUP(M49,'විෂය තොරතුරු'!$P$24:$Q$28,2))))</f>
        <v/>
      </c>
      <c r="AY49" s="169" t="str">
        <f aca="false">IF(N49="","",IF(N49="-","-",IF(UPPER(N49)="AB","+",VLOOKUP(N49,'විෂය තොරතුරු'!$P$24:$Q$28,2))))</f>
        <v/>
      </c>
      <c r="AZ49" s="167" t="str">
        <f aca="false">IF(O49="","",IF(O49="-","-",IF(UPPER(O49)="AB","+",VLOOKUP(O49,'විෂය තොරතුරු'!$P$24:$Q$28,2))))</f>
        <v/>
      </c>
      <c r="BA49" s="168" t="str">
        <f aca="false">IF(P49="","",IF(P49="-","-",IF(UPPER(P49)="AB","+",VLOOKUP(P49,'විෂය තොරතුරු'!$P$24:$Q$28,2))))</f>
        <v/>
      </c>
      <c r="BB49" s="168" t="str">
        <f aca="false">IF(Q49="","",IF(Q49="-","-",IF(UPPER(Q49)="AB","+",VLOOKUP(Q49,'විෂය තොරතුරු'!$P$24:$Q$28,2))))</f>
        <v/>
      </c>
      <c r="BC49" s="168" t="str">
        <f aca="false">IF(R49="","",IF(R49="-","-",IF(UPPER(R49)="AB","+",VLOOKUP(R49,'විෂය තොරතුරු'!$P$24:$Q$28,2))))</f>
        <v/>
      </c>
      <c r="BD49" s="168" t="str">
        <f aca="false">IF(S49="","",IF(S49="-","-",IF(UPPER(S49)="AB","+",VLOOKUP(S49,'විෂය තොරතුරු'!$P$24:$Q$28,2))))</f>
        <v/>
      </c>
      <c r="BE49" s="168" t="str">
        <f aca="false">IF(T49="","",IF(T49="-","-",IF(UPPER(T49)="AB","+",VLOOKUP(T49,'විෂය තොරතුරු'!$P$24:$Q$28,2))))</f>
        <v/>
      </c>
      <c r="BF49" s="168" t="str">
        <f aca="false">IF(U49="","",IF(U49="-","-",IF(UPPER(U49)="AB","+",VLOOKUP(U49,'විෂය තොරතුරු'!$P$24:$Q$28,2))))</f>
        <v/>
      </c>
      <c r="BG49" s="170" t="str">
        <f aca="false">IF(V49="","",IF(V49="-","-",IF(UPPER(V49)="AB","+",VLOOKUP(V49,'විෂය තොරතුරු'!$P$24:$Q$28,2))))</f>
        <v/>
      </c>
      <c r="BH49" s="171" t="str">
        <f aca="false">IF(W49="","",IF(W49="-","-",IF(UPPER(W49)="AB","+",VLOOKUP(W49,'විෂය තොරතුරු'!$P$24:$Q$28,2))))</f>
        <v/>
      </c>
      <c r="BI49" s="168" t="str">
        <f aca="false">IF(X49="","",IF(X49="-","-",IF(UPPER(X49)="AB","+",VLOOKUP(X49,'විෂය තොරතුරු'!$P$24:$Q$28,2))))</f>
        <v/>
      </c>
      <c r="BJ49" s="168" t="str">
        <f aca="false">IF(Y49="","",IF(Y49="-","-",IF(UPPER(Y49)="AB","+",VLOOKUP(Y49,'විෂය තොරතුරු'!$P$24:$Q$28,2))))</f>
        <v/>
      </c>
      <c r="BK49" s="168" t="str">
        <f aca="false">IF(Z49="","",IF(Z49="-","-",IF(UPPER(Z49)="AB","+",VLOOKUP(Z49,'විෂය තොරතුරු'!$P$24:$Q$28,2))))</f>
        <v/>
      </c>
      <c r="BL49" s="168" t="str">
        <f aca="false">IF(AA49="","",IF(AA49="-","-",IF(UPPER(AA49)="AB","+",VLOOKUP(AA49,'විෂය තොරතුරු'!$P$24:$Q$28,2))))</f>
        <v/>
      </c>
      <c r="BM49" s="168" t="str">
        <f aca="false">IF(AB49="","",IF(AB49="-","-",IF(UPPER(AB49)="AB","+",VLOOKUP(AB49,'විෂය තොරතුරු'!$P$24:$Q$28,2))))</f>
        <v/>
      </c>
      <c r="BN49" s="168" t="str">
        <f aca="false">IF(AC49="","",IF(AC49="-","-",IF(UPPER(AC49)="AB","+",VLOOKUP(AC49,'විෂය තොරතුරු'!$P$24:$Q$28,2))))</f>
        <v/>
      </c>
      <c r="BO49" s="169" t="str">
        <f aca="false">IF(AD49="","",IF(AD49="-","-",IF(UPPER(AD49)="AB","+",VLOOKUP(AD49,'විෂය තොරතුරු'!$P$24:$Q$28,2))))</f>
        <v/>
      </c>
      <c r="BP49" s="171" t="str">
        <f aca="false">IF(AE49="","",IF(AE49="-","-",IF(UPPER(AE49)="AB","+",VLOOKUP(AE49,'විෂය තොරතුරු'!$P$24:$Q$28,2))))</f>
        <v/>
      </c>
      <c r="BQ49" s="168" t="str">
        <f aca="false">IF(AF49="","",IF(AF49="-","-",IF(UPPER(AF49)="AB","+",VLOOKUP(AF49,'විෂය තොරතුරු'!$P$24:$Q$28,2))))</f>
        <v/>
      </c>
      <c r="BR49" s="168" t="str">
        <f aca="false">IF(AG49="","",IF(AG49="-","-",IF(UPPER(AG49)="AB","+",VLOOKUP(AG49,'විෂය තොරතුරු'!$P$24:$Q$28,2))))</f>
        <v/>
      </c>
      <c r="BS49" s="168" t="str">
        <f aca="false">IF(AH49="","",IF(AH49="-","-",IF(UPPER(AH49)="AB","+",VLOOKUP(AH49,'විෂය තොරතුරු'!$P$24:$Q$28,2))))</f>
        <v/>
      </c>
      <c r="BT49" s="168" t="str">
        <f aca="false">IF(AI49="","",IF(AI49="-","-",IF(UPPER(AI49)="AB","+",VLOOKUP(AI49,'විෂය තොරතුරු'!$P$24:$Q$28,2))))</f>
        <v/>
      </c>
      <c r="BU49" s="168" t="str">
        <f aca="false">IF(AJ49="","",IF(AJ49="-","-",IF(UPPER(AJ49)="AB","+",VLOOKUP(AJ49,'විෂය තොරතුරු'!$P$24:$Q$28,2))))</f>
        <v/>
      </c>
      <c r="BV49" s="168" t="str">
        <f aca="false">IF(AK49="","",IF(AK49="-","-",IF(UPPER(AK49)="AB","+",VLOOKUP(AK49,'විෂය තොරතුරු'!$P$24:$Q$28,2))))</f>
        <v/>
      </c>
      <c r="BW49" s="169" t="str">
        <f aca="false">IF(AL49="","",IF(AL49="-","-",IF(UPPER(AL49)="AB","+",VLOOKUP(AL49,'විෂය තොරතුරු'!$P$24:$Q$28,2))))</f>
        <v/>
      </c>
      <c r="BX49" s="171" t="str">
        <f aca="false">IF($B49="","",COUNTIF($AP49:$BW49,"A"))</f>
        <v/>
      </c>
      <c r="BY49" s="168" t="str">
        <f aca="false">IF($B49="","",COUNTIF($AP49:$BW49,"B"))</f>
        <v/>
      </c>
      <c r="BZ49" s="168" t="str">
        <f aca="false">IF($B49="","",COUNTIF($AP49:$BW49,"C"))</f>
        <v/>
      </c>
      <c r="CA49" s="168" t="str">
        <f aca="false">IF($B49="","",COUNTIF($AP49:$BW49,"S"))</f>
        <v/>
      </c>
      <c r="CB49" s="169" t="str">
        <f aca="false">IF($B49="","",COUNTIF($AP49:$BW49,"W"))</f>
        <v/>
      </c>
      <c r="CC49" s="171" t="str">
        <f aca="false">IF(B49="","",SUM(BX49:CA49))</f>
        <v/>
      </c>
      <c r="CD49" s="169" t="str">
        <f aca="false">IF(B49="","",SUM(BX49:BZ49))</f>
        <v/>
      </c>
      <c r="CE49" s="172" t="str">
        <f aca="false">IF(B49="","",IF(AND(CC49&gt;=6,CD49&gt;=3,OR(E49&gt;=35,F49&gt;=35),L49&gt;=35),"6/3 සමත්",IF(AND(CC49&gt;=5,CD49&gt;=3,OR(E49&gt;=35,F49&gt;=35,L49&gt;=35)),"5/3 සමත්",IF(AND(CC49&gt;=4,CD49&gt;=1,OR(E49&gt;=20,F49&gt;=20,L49&gt;=20)),"සමත් කළ හැකි",IF(CB49=9,"W9","අසමත් ?")))))</f>
        <v/>
      </c>
      <c r="FK49" s="173" t="n">
        <v>35</v>
      </c>
      <c r="FL49" s="161" t="s">
        <v>78</v>
      </c>
      <c r="FM49" s="161"/>
      <c r="FN49" s="161" t="str">
        <f aca="false">IF(FM49="","-",(FM49/$M$95)*100)</f>
        <v>-</v>
      </c>
      <c r="FO49" s="165" t="n">
        <v>51</v>
      </c>
      <c r="FP49" s="165"/>
      <c r="FQ49" s="165" t="n">
        <v>77</v>
      </c>
      <c r="FR49" s="165" t="s">
        <v>18</v>
      </c>
      <c r="FS49" s="165"/>
      <c r="FT49" s="165"/>
      <c r="FU49" s="165" t="n">
        <v>21</v>
      </c>
      <c r="FV49" s="165" t="n">
        <v>29</v>
      </c>
      <c r="FW49" s="165" t="n">
        <v>40</v>
      </c>
      <c r="FX49" s="165" t="n">
        <v>43</v>
      </c>
      <c r="FY49" s="165" t="n">
        <v>75</v>
      </c>
      <c r="FZ49" s="165" t="s">
        <v>18</v>
      </c>
      <c r="GA49" s="165" t="s">
        <v>18</v>
      </c>
      <c r="GB49" s="165"/>
      <c r="GC49" s="165"/>
      <c r="GD49" s="165"/>
      <c r="GE49" s="165"/>
      <c r="GF49" s="165"/>
      <c r="GG49" s="165" t="n">
        <v>51</v>
      </c>
      <c r="GH49" s="165" t="s">
        <v>18</v>
      </c>
      <c r="GI49" s="165" t="s">
        <v>18</v>
      </c>
      <c r="GJ49" s="165"/>
      <c r="GK49" s="165"/>
      <c r="GL49" s="165" t="s">
        <v>18</v>
      </c>
      <c r="GM49" s="165"/>
      <c r="GN49" s="165"/>
      <c r="GO49" s="165" t="n">
        <v>71</v>
      </c>
      <c r="GP49" s="165" t="s">
        <v>18</v>
      </c>
      <c r="GQ49" s="165"/>
      <c r="GR49" s="165" t="s">
        <v>18</v>
      </c>
      <c r="GS49" s="165"/>
      <c r="GT49" s="165"/>
      <c r="GU49" s="165"/>
      <c r="GV49" s="174"/>
      <c r="GW49" s="167" t="n">
        <f aca="false">IF(FL49="","",SUM(FO49:GV49))</f>
        <v>458</v>
      </c>
      <c r="GX49" s="168" t="n">
        <f aca="false">IF(FL49="","",GW49/9)</f>
        <v>50.8888888888889</v>
      </c>
      <c r="GY49" s="169" t="n">
        <f aca="false">IF(FL49="","",IF(GW49=0,"-",RANK(GW49,$GW$15:$GW$64,0)))</f>
        <v>4</v>
      </c>
      <c r="GZ49" s="167" t="str">
        <f aca="false">IF(FO49="","",IF(FO49="-","-",IF(UPPER(FO49)="AB","+",VLOOKUP(FO49,'විෂය තොරතුරු'!$P$24:$Q$28,2))))</f>
        <v>C</v>
      </c>
      <c r="HA49" s="168" t="str">
        <f aca="false">IF(FP49="","",IF(FP49="-","-",IF(UPPER(FP49)="AB","+",VLOOKUP(FP49,'විෂය තොරතුරු'!$P$24:$Q$28,2))))</f>
        <v/>
      </c>
      <c r="HB49" s="168" t="str">
        <f aca="false">IF(FQ49="","",IF(FQ49="-","-",IF(UPPER(FQ49)="AB","+",VLOOKUP(FQ49,'විෂය තොරතුරු'!$P$24:$Q$28,2))))</f>
        <v>A</v>
      </c>
      <c r="HC49" s="168" t="str">
        <f aca="false">IF(FR49="","",IF(FR49="-","-",IF(UPPER(FR49)="AB","+",VLOOKUP(FR49,'විෂය තොරතුරු'!$P$24:$Q$28,2))))</f>
        <v>-</v>
      </c>
      <c r="HD49" s="168" t="str">
        <f aca="false">IF(FS49="","",IF(FS49="-","-",IF(UPPER(FS49)="AB","+",VLOOKUP(FS49,'විෂය තොරතුරු'!$P$24:$Q$28,2))))</f>
        <v/>
      </c>
      <c r="HE49" s="170" t="str">
        <f aca="false">IF(FT49="","",IF(FT49="-","-",IF(UPPER(FT49)="AB","+",VLOOKUP(FT49,'විෂය තොරතුරු'!$P$24:$Q$28,2))))</f>
        <v/>
      </c>
      <c r="HF49" s="171" t="str">
        <f aca="false">IF(FU49="","",IF(FU49="-","-",IF(UPPER(FU49)="AB","+",VLOOKUP(FU49,'විෂය තොරතුරු'!$P$24:$Q$28,2))))</f>
        <v>W</v>
      </c>
      <c r="HG49" s="168" t="str">
        <f aca="false">IF(FV49="","",IF(FV49="-","-",IF(UPPER(FV49)="AB","+",VLOOKUP(FV49,'විෂය තොරතුරු'!$P$24:$Q$28,2))))</f>
        <v>W</v>
      </c>
      <c r="HH49" s="168" t="str">
        <f aca="false">IF(FW49="","",IF(FW49="-","-",IF(UPPER(FW49)="AB","+",VLOOKUP(FW49,'විෂය තොරතුරු'!$P$24:$Q$28,2))))</f>
        <v>S</v>
      </c>
      <c r="HI49" s="169" t="str">
        <f aca="false">IF(FX49="","",IF(FX49="-","-",IF(UPPER(FX49)="AB","+",VLOOKUP(FX49,'විෂය තොරතුරු'!$P$24:$Q$28,2))))</f>
        <v>S</v>
      </c>
      <c r="HJ49" s="167" t="str">
        <f aca="false">IF(FY49="","",IF(FY49="-","-",IF(UPPER(FY49)="AB","+",VLOOKUP(FY49,'විෂය තොරතුරු'!$P$24:$Q$28,2))))</f>
        <v>A</v>
      </c>
      <c r="HK49" s="168" t="str">
        <f aca="false">IF(FZ49="","",IF(FZ49="-","-",IF(UPPER(FZ49)="AB","+",VLOOKUP(FZ49,'විෂය තොරතුරු'!$P$24:$Q$28,2))))</f>
        <v>-</v>
      </c>
      <c r="HL49" s="168" t="str">
        <f aca="false">IF(GA49="","",IF(GA49="-","-",IF(UPPER(GA49)="AB","+",VLOOKUP(GA49,'විෂය තොරතුරු'!$P$24:$Q$28,2))))</f>
        <v>-</v>
      </c>
      <c r="HM49" s="168" t="str">
        <f aca="false">IF(GB49="","",IF(GB49="-","-",IF(UPPER(GB49)="AB","+",VLOOKUP(GB49,'විෂය තොරතුරු'!$P$24:$Q$28,2))))</f>
        <v/>
      </c>
      <c r="HN49" s="168" t="str">
        <f aca="false">IF(GC49="","",IF(GC49="-","-",IF(UPPER(GC49)="AB","+",VLOOKUP(GC49,'විෂය තොරතුරු'!$P$24:$Q$28,2))))</f>
        <v/>
      </c>
      <c r="HO49" s="168" t="str">
        <f aca="false">IF(GD49="","",IF(GD49="-","-",IF(UPPER(GD49)="AB","+",VLOOKUP(GD49,'විෂය තොරතුරු'!$P$24:$Q$28,2))))</f>
        <v/>
      </c>
      <c r="HP49" s="168" t="str">
        <f aca="false">IF(GE49="","",IF(GE49="-","-",IF(UPPER(GE49)="AB","+",VLOOKUP(GE49,'විෂය තොරතුරු'!$P$24:$Q$28,2))))</f>
        <v/>
      </c>
      <c r="HQ49" s="170" t="str">
        <f aca="false">IF(GF49="","",IF(GF49="-","-",IF(UPPER(GF49)="AB","+",VLOOKUP(GF49,'විෂය තොරතුරු'!$P$24:$Q$28,2))))</f>
        <v/>
      </c>
      <c r="HR49" s="171" t="str">
        <f aca="false">IF(GG49="","",IF(GG49="-","-",IF(UPPER(GG49)="AB","+",VLOOKUP(GG49,'විෂය තොරතුරු'!$P$24:$Q$28,2))))</f>
        <v>C</v>
      </c>
      <c r="HS49" s="168" t="str">
        <f aca="false">IF(GH49="","",IF(GH49="-","-",IF(UPPER(GH49)="AB","+",VLOOKUP(GH49,'විෂය තොරතුරු'!$P$24:$Q$28,2))))</f>
        <v>-</v>
      </c>
      <c r="HT49" s="168" t="str">
        <f aca="false">IF(GI49="","",IF(GI49="-","-",IF(UPPER(GI49)="AB","+",VLOOKUP(GI49,'විෂය තොරතුරු'!$P$24:$Q$28,2))))</f>
        <v>-</v>
      </c>
      <c r="HU49" s="168" t="str">
        <f aca="false">IF(GJ49="","",IF(GJ49="-","-",IF(UPPER(GJ49)="AB","+",VLOOKUP(GJ49,'විෂය තොරතුරු'!$P$24:$Q$28,2))))</f>
        <v/>
      </c>
      <c r="HV49" s="168" t="str">
        <f aca="false">IF(GK49="","",IF(GK49="-","-",IF(UPPER(GK49)="AB","+",VLOOKUP(GK49,'විෂය තොරතුරු'!$P$24:$Q$28,2))))</f>
        <v/>
      </c>
      <c r="HW49" s="168" t="str">
        <f aca="false">IF(GL49="","",IF(GL49="-","-",IF(UPPER(GL49)="AB","+",VLOOKUP(GL49,'විෂය තොරතුරු'!$P$24:$Q$28,2))))</f>
        <v>-</v>
      </c>
      <c r="HX49" s="168" t="str">
        <f aca="false">IF(GM49="","",IF(GM49="-","-",IF(UPPER(GM49)="AB","+",VLOOKUP(GM49,'විෂය තොරතුරු'!$P$24:$Q$28,2))))</f>
        <v/>
      </c>
      <c r="HY49" s="169" t="str">
        <f aca="false">IF(GN49="","",IF(GN49="-","-",IF(UPPER(GN49)="AB","+",VLOOKUP(GN49,'විෂය තොරතුරු'!$P$24:$Q$28,2))))</f>
        <v/>
      </c>
      <c r="HZ49" s="171" t="str">
        <f aca="false">IF(GO49="","",IF(GO49="-","-",IF(UPPER(GO49)="AB","+",VLOOKUP(GO49,'විෂය තොරතුරු'!$P$24:$Q$28,2))))</f>
        <v>B</v>
      </c>
      <c r="IA49" s="168" t="str">
        <f aca="false">IF(GP49="","",IF(GP49="-","-",IF(UPPER(GP49)="AB","+",VLOOKUP(GP49,'විෂය තොරතුරු'!$P$24:$Q$28,2))))</f>
        <v>-</v>
      </c>
      <c r="IB49" s="168" t="str">
        <f aca="false">IF(GQ49="","",IF(GQ49="-","-",IF(UPPER(GQ49)="AB","+",VLOOKUP(GQ49,'විෂය තොරතුරු'!$P$24:$Q$28,2))))</f>
        <v/>
      </c>
      <c r="IC49" s="168" t="str">
        <f aca="false">IF(GR49="","",IF(GR49="-","-",IF(UPPER(GR49)="AB","+",VLOOKUP(GR49,'විෂය තොරතුරු'!$P$24:$Q$28,2))))</f>
        <v>-</v>
      </c>
      <c r="ID49" s="168" t="str">
        <f aca="false">IF(GS49="","",IF(GS49="-","-",IF(UPPER(GS49)="AB","+",VLOOKUP(GS49,'විෂය තොරතුරු'!$P$24:$Q$28,2))))</f>
        <v/>
      </c>
      <c r="IE49" s="168" t="str">
        <f aca="false">IF(GT49="","",IF(GT49="-","-",IF(UPPER(GT49)="AB","+",VLOOKUP(GT49,'විෂය තොරතුරු'!$P$24:$Q$28,2))))</f>
        <v/>
      </c>
      <c r="IF49" s="168" t="str">
        <f aca="false">IF(GU49="","",IF(GU49="-","-",IF(UPPER(GU49)="AB","+",VLOOKUP(GU49,'විෂය තොරතුරු'!$P$24:$Q$28,2))))</f>
        <v/>
      </c>
      <c r="IG49" s="169" t="str">
        <f aca="false">IF(GV49="","",IF(GV49="-","-",IF(UPPER(GV49)="AB","+",VLOOKUP(GV49,'විෂය තොරතුරු'!$P$24:$Q$28,2))))</f>
        <v/>
      </c>
      <c r="IH49" s="171" t="n">
        <f aca="false">IF($FL49="","",COUNTIF($GZ49:$IG49,"A"))</f>
        <v>2</v>
      </c>
      <c r="II49" s="171" t="n">
        <f aca="false">IF($FL49="","",COUNTIF($GZ49:$IG49,"B"))</f>
        <v>1</v>
      </c>
      <c r="IJ49" s="171" t="n">
        <f aca="false">IF($FL49="","",COUNTIF($GZ49:$IG49,"C"))</f>
        <v>2</v>
      </c>
      <c r="IK49" s="171" t="n">
        <f aca="false">IF($FL49="","",COUNTIF($GZ49:$IG49,"S"))</f>
        <v>2</v>
      </c>
      <c r="IL49" s="171" t="n">
        <f aca="false">IF($FL49="","",COUNTIF($GZ49:$IG49,"W"))</f>
        <v>2</v>
      </c>
      <c r="IM49" s="171" t="n">
        <f aca="false">IF(FL49="","",SUM(IH49:IK49))</f>
        <v>7</v>
      </c>
      <c r="IN49" s="169" t="n">
        <f aca="false">IF(FL49="","",SUM(IH49:IJ49))</f>
        <v>5</v>
      </c>
      <c r="IO49" s="172" t="str">
        <f aca="false">IF(FL49="","",IF(AND(IM49&gt;=6,IN49&gt;=3,OR(FO49&gt;=35,FP49&gt;=35),FV49&gt;=35),"6/3 සමත්",IF(AND(IM49&gt;=5,IN49&gt;=3,OR(FO49&gt;=35,FP49&gt;=35,FV49&gt;=35)),"5/3 සමත්",IF(AND(IM49&gt;=4,IN49&gt;=1,OR(FO49&gt;=20,FP49&gt;=20,FV49&gt;=20)),"සමත් කළ හැකි",IF(IL49=9,"W9","අසමත් ?")))))</f>
        <v>5/3 සමත්</v>
      </c>
    </row>
    <row r="50" customFormat="false" ht="13.8" hidden="false" customHeight="false" outlineLevel="0" collapsed="false">
      <c r="A50" s="160" t="n">
        <v>36</v>
      </c>
      <c r="B50" s="161"/>
      <c r="C50" s="161"/>
      <c r="D50" s="162"/>
      <c r="E50" s="183"/>
      <c r="F50" s="181"/>
      <c r="G50" s="183"/>
      <c r="H50" s="180"/>
      <c r="I50" s="180"/>
      <c r="J50" s="181"/>
      <c r="K50" s="183"/>
      <c r="L50" s="180"/>
      <c r="M50" s="180"/>
      <c r="N50" s="181"/>
      <c r="O50" s="183"/>
      <c r="P50" s="180"/>
      <c r="Q50" s="180"/>
      <c r="R50" s="180"/>
      <c r="S50" s="180"/>
      <c r="T50" s="180"/>
      <c r="U50" s="180"/>
      <c r="V50" s="181"/>
      <c r="W50" s="183"/>
      <c r="X50" s="180"/>
      <c r="Y50" s="180"/>
      <c r="Z50" s="180"/>
      <c r="AA50" s="180"/>
      <c r="AB50" s="180"/>
      <c r="AC50" s="180"/>
      <c r="AD50" s="181"/>
      <c r="AE50" s="183"/>
      <c r="AF50" s="180"/>
      <c r="AG50" s="180"/>
      <c r="AH50" s="180"/>
      <c r="AI50" s="180"/>
      <c r="AJ50" s="180"/>
      <c r="AK50" s="180"/>
      <c r="AL50" s="166"/>
      <c r="AM50" s="167" t="str">
        <f aca="false">IF(B50="","",SUM(E50:AL50))</f>
        <v/>
      </c>
      <c r="AN50" s="168" t="str">
        <f aca="false">IF(B50="","",AM50/9)</f>
        <v/>
      </c>
      <c r="AO50" s="169" t="str">
        <f aca="false">IF(B50="","",IF(AM50=0,"-",RANK(AM50,$AM$15:$AM$64,0)))</f>
        <v/>
      </c>
      <c r="AP50" s="167" t="str">
        <f aca="false">IF(E50="","",IF(E50="-","-",IF(UPPER(E50)="AB","+",VLOOKUP(E50,'විෂය තොරතුරු'!$P$24:$Q$28,2))))</f>
        <v/>
      </c>
      <c r="AQ50" s="168" t="str">
        <f aca="false">IF(F50="","",IF(F50="-","-",IF(UPPER(F50)="AB","+",VLOOKUP(F50,'විෂය තොරතුරු'!$P$24:$Q$28,2))))</f>
        <v/>
      </c>
      <c r="AR50" s="168" t="str">
        <f aca="false">IF(G50="","",IF(G50="-","-",IF(UPPER(G50)="AB","+",VLOOKUP(G50,'විෂය තොරතුරු'!$P$24:$Q$28,2))))</f>
        <v/>
      </c>
      <c r="AS50" s="168" t="str">
        <f aca="false">IF(H50="","",IF(H50="-","-",IF(UPPER(H50)="AB","+",VLOOKUP(H50,'විෂය තොරතුරු'!$P$24:$Q$28,2))))</f>
        <v/>
      </c>
      <c r="AT50" s="168" t="str">
        <f aca="false">IF(I50="","",IF(I50="-","-",IF(UPPER(I50)="AB","+",VLOOKUP(I50,'විෂය තොරතුරු'!$P$24:$Q$28,2))))</f>
        <v/>
      </c>
      <c r="AU50" s="170" t="str">
        <f aca="false">IF(J50="","",IF(J50="-","-",IF(UPPER(J50)="AB","+",VLOOKUP(J50,'විෂය තොරතුරු'!$P$24:$Q$28,2))))</f>
        <v/>
      </c>
      <c r="AV50" s="171" t="str">
        <f aca="false">IF(K50="","",IF(K50="-","-",IF(UPPER(K50)="AB","+",VLOOKUP(K50,'විෂය තොරතුරු'!$P$24:$Q$28,2))))</f>
        <v/>
      </c>
      <c r="AW50" s="168" t="str">
        <f aca="false">IF(L50="","",IF(L50="-","-",IF(UPPER(L50)="AB","+",VLOOKUP(L50,'විෂය තොරතුරු'!$P$24:$Q$28,2))))</f>
        <v/>
      </c>
      <c r="AX50" s="168" t="str">
        <f aca="false">IF(M50="","",IF(M50="-","-",IF(UPPER(M50)="AB","+",VLOOKUP(M50,'විෂය තොරතුරු'!$P$24:$Q$28,2))))</f>
        <v/>
      </c>
      <c r="AY50" s="169" t="str">
        <f aca="false">IF(N50="","",IF(N50="-","-",IF(UPPER(N50)="AB","+",VLOOKUP(N50,'විෂය තොරතුරු'!$P$24:$Q$28,2))))</f>
        <v/>
      </c>
      <c r="AZ50" s="167" t="str">
        <f aca="false">IF(O50="","",IF(O50="-","-",IF(UPPER(O50)="AB","+",VLOOKUP(O50,'විෂය තොරතුරු'!$P$24:$Q$28,2))))</f>
        <v/>
      </c>
      <c r="BA50" s="168" t="str">
        <f aca="false">IF(P50="","",IF(P50="-","-",IF(UPPER(P50)="AB","+",VLOOKUP(P50,'විෂය තොරතුරු'!$P$24:$Q$28,2))))</f>
        <v/>
      </c>
      <c r="BB50" s="168" t="str">
        <f aca="false">IF(Q50="","",IF(Q50="-","-",IF(UPPER(Q50)="AB","+",VLOOKUP(Q50,'විෂය තොරතුරු'!$P$24:$Q$28,2))))</f>
        <v/>
      </c>
      <c r="BC50" s="168" t="str">
        <f aca="false">IF(R50="","",IF(R50="-","-",IF(UPPER(R50)="AB","+",VLOOKUP(R50,'විෂය තොරතුරු'!$P$24:$Q$28,2))))</f>
        <v/>
      </c>
      <c r="BD50" s="168" t="str">
        <f aca="false">IF(S50="","",IF(S50="-","-",IF(UPPER(S50)="AB","+",VLOOKUP(S50,'විෂය තොරතුරු'!$P$24:$Q$28,2))))</f>
        <v/>
      </c>
      <c r="BE50" s="168" t="str">
        <f aca="false">IF(T50="","",IF(T50="-","-",IF(UPPER(T50)="AB","+",VLOOKUP(T50,'විෂය තොරතුරු'!$P$24:$Q$28,2))))</f>
        <v/>
      </c>
      <c r="BF50" s="168" t="str">
        <f aca="false">IF(U50="","",IF(U50="-","-",IF(UPPER(U50)="AB","+",VLOOKUP(U50,'විෂය තොරතුරු'!$P$24:$Q$28,2))))</f>
        <v/>
      </c>
      <c r="BG50" s="170" t="str">
        <f aca="false">IF(V50="","",IF(V50="-","-",IF(UPPER(V50)="AB","+",VLOOKUP(V50,'විෂය තොරතුරු'!$P$24:$Q$28,2))))</f>
        <v/>
      </c>
      <c r="BH50" s="171" t="str">
        <f aca="false">IF(W50="","",IF(W50="-","-",IF(UPPER(W50)="AB","+",VLOOKUP(W50,'විෂය තොරතුරු'!$P$24:$Q$28,2))))</f>
        <v/>
      </c>
      <c r="BI50" s="168" t="str">
        <f aca="false">IF(X50="","",IF(X50="-","-",IF(UPPER(X50)="AB","+",VLOOKUP(X50,'විෂය තොරතුරු'!$P$24:$Q$28,2))))</f>
        <v/>
      </c>
      <c r="BJ50" s="168" t="str">
        <f aca="false">IF(Y50="","",IF(Y50="-","-",IF(UPPER(Y50)="AB","+",VLOOKUP(Y50,'විෂය තොරතුරු'!$P$24:$Q$28,2))))</f>
        <v/>
      </c>
      <c r="BK50" s="168" t="str">
        <f aca="false">IF(Z50="","",IF(Z50="-","-",IF(UPPER(Z50)="AB","+",VLOOKUP(Z50,'විෂය තොරතුරු'!$P$24:$Q$28,2))))</f>
        <v/>
      </c>
      <c r="BL50" s="168" t="str">
        <f aca="false">IF(AA50="","",IF(AA50="-","-",IF(UPPER(AA50)="AB","+",VLOOKUP(AA50,'විෂය තොරතුරු'!$P$24:$Q$28,2))))</f>
        <v/>
      </c>
      <c r="BM50" s="168" t="str">
        <f aca="false">IF(AB50="","",IF(AB50="-","-",IF(UPPER(AB50)="AB","+",VLOOKUP(AB50,'විෂය තොරතුරු'!$P$24:$Q$28,2))))</f>
        <v/>
      </c>
      <c r="BN50" s="168" t="str">
        <f aca="false">IF(AC50="","",IF(AC50="-","-",IF(UPPER(AC50)="AB","+",VLOOKUP(AC50,'විෂය තොරතුරු'!$P$24:$Q$28,2))))</f>
        <v/>
      </c>
      <c r="BO50" s="169" t="str">
        <f aca="false">IF(AD50="","",IF(AD50="-","-",IF(UPPER(AD50)="AB","+",VLOOKUP(AD50,'විෂය තොරතුරු'!$P$24:$Q$28,2))))</f>
        <v/>
      </c>
      <c r="BP50" s="171" t="str">
        <f aca="false">IF(AE50="","",IF(AE50="-","-",IF(UPPER(AE50)="AB","+",VLOOKUP(AE50,'විෂය තොරතුරු'!$P$24:$Q$28,2))))</f>
        <v/>
      </c>
      <c r="BQ50" s="168" t="str">
        <f aca="false">IF(AF50="","",IF(AF50="-","-",IF(UPPER(AF50)="AB","+",VLOOKUP(AF50,'විෂය තොරතුරු'!$P$24:$Q$28,2))))</f>
        <v/>
      </c>
      <c r="BR50" s="168" t="str">
        <f aca="false">IF(AG50="","",IF(AG50="-","-",IF(UPPER(AG50)="AB","+",VLOOKUP(AG50,'විෂය තොරතුරු'!$P$24:$Q$28,2))))</f>
        <v/>
      </c>
      <c r="BS50" s="168" t="str">
        <f aca="false">IF(AH50="","",IF(AH50="-","-",IF(UPPER(AH50)="AB","+",VLOOKUP(AH50,'විෂය තොරතුරු'!$P$24:$Q$28,2))))</f>
        <v/>
      </c>
      <c r="BT50" s="168" t="str">
        <f aca="false">IF(AI50="","",IF(AI50="-","-",IF(UPPER(AI50)="AB","+",VLOOKUP(AI50,'විෂය තොරතුරු'!$P$24:$Q$28,2))))</f>
        <v/>
      </c>
      <c r="BU50" s="168" t="str">
        <f aca="false">IF(AJ50="","",IF(AJ50="-","-",IF(UPPER(AJ50)="AB","+",VLOOKUP(AJ50,'විෂය තොරතුරු'!$P$24:$Q$28,2))))</f>
        <v/>
      </c>
      <c r="BV50" s="168" t="str">
        <f aca="false">IF(AK50="","",IF(AK50="-","-",IF(UPPER(AK50)="AB","+",VLOOKUP(AK50,'විෂය තොරතුරු'!$P$24:$Q$28,2))))</f>
        <v/>
      </c>
      <c r="BW50" s="169" t="str">
        <f aca="false">IF(AL50="","",IF(AL50="-","-",IF(UPPER(AL50)="AB","+",VLOOKUP(AL50,'විෂය තොරතුරු'!$P$24:$Q$28,2))))</f>
        <v/>
      </c>
      <c r="BX50" s="171" t="str">
        <f aca="false">IF($B50="","",COUNTIF($AP50:$BW50,"A"))</f>
        <v/>
      </c>
      <c r="BY50" s="168" t="str">
        <f aca="false">IF($B50="","",COUNTIF($AP50:$BW50,"B"))</f>
        <v/>
      </c>
      <c r="BZ50" s="168" t="str">
        <f aca="false">IF($B50="","",COUNTIF($AP50:$BW50,"C"))</f>
        <v/>
      </c>
      <c r="CA50" s="168" t="str">
        <f aca="false">IF($B50="","",COUNTIF($AP50:$BW50,"S"))</f>
        <v/>
      </c>
      <c r="CB50" s="169" t="str">
        <f aca="false">IF($B50="","",COUNTIF($AP50:$BW50,"W"))</f>
        <v/>
      </c>
      <c r="CC50" s="171" t="str">
        <f aca="false">IF(B50="","",SUM(BX50:CA50))</f>
        <v/>
      </c>
      <c r="CD50" s="169" t="str">
        <f aca="false">IF(B50="","",SUM(BX50:BZ50))</f>
        <v/>
      </c>
      <c r="CE50" s="172" t="str">
        <f aca="false">IF(B50="","",IF(AND(CC50&gt;=6,CD50&gt;=3,OR(E50&gt;=35,F50&gt;=35),L50&gt;=35),"6/3 සමත්",IF(AND(CC50&gt;=5,CD50&gt;=3,OR(E50&gt;=35,F50&gt;=35,L50&gt;=35)),"5/3 සමත්",IF(AND(CC50&gt;=4,CD50&gt;=1,OR(E50&gt;=20,F50&gt;=20,L50&gt;=20)),"සමත් කළ හැකි",IF(CB50=9,"W9","අසමත් ?")))))</f>
        <v/>
      </c>
      <c r="FK50" s="173" t="n">
        <v>36</v>
      </c>
      <c r="FL50" s="161" t="s">
        <v>79</v>
      </c>
      <c r="FM50" s="161"/>
      <c r="FN50" s="161" t="str">
        <f aca="false">IF(FM50="","-",(FM50/$M$95)*100)</f>
        <v>-</v>
      </c>
      <c r="FO50" s="165" t="n">
        <v>29</v>
      </c>
      <c r="FP50" s="165"/>
      <c r="FQ50" s="165" t="n">
        <v>32</v>
      </c>
      <c r="FR50" s="165" t="s">
        <v>18</v>
      </c>
      <c r="FS50" s="165"/>
      <c r="FT50" s="165"/>
      <c r="FU50" s="165" t="n">
        <v>5</v>
      </c>
      <c r="FV50" s="165" t="n">
        <v>14</v>
      </c>
      <c r="FW50" s="165" t="n">
        <v>11</v>
      </c>
      <c r="FX50" s="165" t="n">
        <v>16</v>
      </c>
      <c r="FY50" s="165" t="s">
        <v>18</v>
      </c>
      <c r="FZ50" s="165" t="s">
        <v>18</v>
      </c>
      <c r="GA50" s="165" t="n">
        <v>26</v>
      </c>
      <c r="GB50" s="165"/>
      <c r="GC50" s="165"/>
      <c r="GD50" s="165"/>
      <c r="GE50" s="165"/>
      <c r="GF50" s="165"/>
      <c r="GG50" s="165" t="s">
        <v>18</v>
      </c>
      <c r="GH50" s="165" t="s">
        <v>18</v>
      </c>
      <c r="GI50" s="165" t="n">
        <v>41</v>
      </c>
      <c r="GJ50" s="165"/>
      <c r="GK50" s="165"/>
      <c r="GL50" s="165" t="s">
        <v>18</v>
      </c>
      <c r="GM50" s="165"/>
      <c r="GN50" s="165"/>
      <c r="GO50" s="165" t="n">
        <v>24</v>
      </c>
      <c r="GP50" s="165" t="s">
        <v>18</v>
      </c>
      <c r="GQ50" s="165"/>
      <c r="GR50" s="165" t="s">
        <v>18</v>
      </c>
      <c r="GS50" s="165"/>
      <c r="GT50" s="165"/>
      <c r="GU50" s="165"/>
      <c r="GV50" s="174"/>
      <c r="GW50" s="167" t="n">
        <f aca="false">IF(FL50="","",SUM(FO50:GV50))</f>
        <v>198</v>
      </c>
      <c r="GX50" s="168" t="n">
        <f aca="false">IF(FL50="","",GW50/9)</f>
        <v>22</v>
      </c>
      <c r="GY50" s="169" t="n">
        <f aca="false">IF(FL50="","",IF(GW50=0,"-",RANK(GW50,$GW$15:$GW$64,0)))</f>
        <v>27</v>
      </c>
      <c r="GZ50" s="167" t="str">
        <f aca="false">IF(FO50="","",IF(FO50="-","-",IF(UPPER(FO50)="AB","+",VLOOKUP(FO50,'විෂය තොරතුරු'!$P$24:$Q$28,2))))</f>
        <v>W</v>
      </c>
      <c r="HA50" s="168" t="str">
        <f aca="false">IF(FP50="","",IF(FP50="-","-",IF(UPPER(FP50)="AB","+",VLOOKUP(FP50,'විෂය තොරතුරු'!$P$24:$Q$28,2))))</f>
        <v/>
      </c>
      <c r="HB50" s="168" t="str">
        <f aca="false">IF(FQ50="","",IF(FQ50="-","-",IF(UPPER(FQ50)="AB","+",VLOOKUP(FQ50,'විෂය තොරතුරු'!$P$24:$Q$28,2))))</f>
        <v>W</v>
      </c>
      <c r="HC50" s="168" t="str">
        <f aca="false">IF(FR50="","",IF(FR50="-","-",IF(UPPER(FR50)="AB","+",VLOOKUP(FR50,'විෂය තොරතුරු'!$P$24:$Q$28,2))))</f>
        <v>-</v>
      </c>
      <c r="HD50" s="168" t="str">
        <f aca="false">IF(FS50="","",IF(FS50="-","-",IF(UPPER(FS50)="AB","+",VLOOKUP(FS50,'විෂය තොරතුරු'!$P$24:$Q$28,2))))</f>
        <v/>
      </c>
      <c r="HE50" s="170" t="str">
        <f aca="false">IF(FT50="","",IF(FT50="-","-",IF(UPPER(FT50)="AB","+",VLOOKUP(FT50,'විෂය තොරතුරු'!$P$24:$Q$28,2))))</f>
        <v/>
      </c>
      <c r="HF50" s="171" t="str">
        <f aca="false">IF(FU50="","",IF(FU50="-","-",IF(UPPER(FU50)="AB","+",VLOOKUP(FU50,'විෂය තොරතුරු'!$P$24:$Q$28,2))))</f>
        <v>W</v>
      </c>
      <c r="HG50" s="168" t="str">
        <f aca="false">IF(FV50="","",IF(FV50="-","-",IF(UPPER(FV50)="AB","+",VLOOKUP(FV50,'විෂය තොරතුරු'!$P$24:$Q$28,2))))</f>
        <v>W</v>
      </c>
      <c r="HH50" s="168" t="str">
        <f aca="false">IF(FW50="","",IF(FW50="-","-",IF(UPPER(FW50)="AB","+",VLOOKUP(FW50,'විෂය තොරතුරු'!$P$24:$Q$28,2))))</f>
        <v>W</v>
      </c>
      <c r="HI50" s="169" t="str">
        <f aca="false">IF(FX50="","",IF(FX50="-","-",IF(UPPER(FX50)="AB","+",VLOOKUP(FX50,'විෂය තොරතුරු'!$P$24:$Q$28,2))))</f>
        <v>W</v>
      </c>
      <c r="HJ50" s="167" t="str">
        <f aca="false">IF(FY50="","",IF(FY50="-","-",IF(UPPER(FY50)="AB","+",VLOOKUP(FY50,'විෂය තොරතුරු'!$P$24:$Q$28,2))))</f>
        <v>-</v>
      </c>
      <c r="HK50" s="168" t="str">
        <f aca="false">IF(FZ50="","",IF(FZ50="-","-",IF(UPPER(FZ50)="AB","+",VLOOKUP(FZ50,'විෂය තොරතුරු'!$P$24:$Q$28,2))))</f>
        <v>-</v>
      </c>
      <c r="HL50" s="168" t="str">
        <f aca="false">IF(GA50="","",IF(GA50="-","-",IF(UPPER(GA50)="AB","+",VLOOKUP(GA50,'විෂය තොරතුරු'!$P$24:$Q$28,2))))</f>
        <v>W</v>
      </c>
      <c r="HM50" s="168" t="str">
        <f aca="false">IF(GB50="","",IF(GB50="-","-",IF(UPPER(GB50)="AB","+",VLOOKUP(GB50,'විෂය තොරතුරු'!$P$24:$Q$28,2))))</f>
        <v/>
      </c>
      <c r="HN50" s="168" t="str">
        <f aca="false">IF(GC50="","",IF(GC50="-","-",IF(UPPER(GC50)="AB","+",VLOOKUP(GC50,'විෂය තොරතුරු'!$P$24:$Q$28,2))))</f>
        <v/>
      </c>
      <c r="HO50" s="168" t="str">
        <f aca="false">IF(GD50="","",IF(GD50="-","-",IF(UPPER(GD50)="AB","+",VLOOKUP(GD50,'විෂය තොරතුරු'!$P$24:$Q$28,2))))</f>
        <v/>
      </c>
      <c r="HP50" s="168" t="str">
        <f aca="false">IF(GE50="","",IF(GE50="-","-",IF(UPPER(GE50)="AB","+",VLOOKUP(GE50,'විෂය තොරතුරු'!$P$24:$Q$28,2))))</f>
        <v/>
      </c>
      <c r="HQ50" s="170" t="str">
        <f aca="false">IF(GF50="","",IF(GF50="-","-",IF(UPPER(GF50)="AB","+",VLOOKUP(GF50,'විෂය තොරතුරු'!$P$24:$Q$28,2))))</f>
        <v/>
      </c>
      <c r="HR50" s="171" t="str">
        <f aca="false">IF(GG50="","",IF(GG50="-","-",IF(UPPER(GG50)="AB","+",VLOOKUP(GG50,'විෂය තොරතුරු'!$P$24:$Q$28,2))))</f>
        <v>-</v>
      </c>
      <c r="HS50" s="168" t="str">
        <f aca="false">IF(GH50="","",IF(GH50="-","-",IF(UPPER(GH50)="AB","+",VLOOKUP(GH50,'විෂය තොරතුරු'!$P$24:$Q$28,2))))</f>
        <v>-</v>
      </c>
      <c r="HT50" s="168" t="str">
        <f aca="false">IF(GI50="","",IF(GI50="-","-",IF(UPPER(GI50)="AB","+",VLOOKUP(GI50,'විෂය තොරතුරු'!$P$24:$Q$28,2))))</f>
        <v>S</v>
      </c>
      <c r="HU50" s="168" t="str">
        <f aca="false">IF(GJ50="","",IF(GJ50="-","-",IF(UPPER(GJ50)="AB","+",VLOOKUP(GJ50,'විෂය තොරතුරු'!$P$24:$Q$28,2))))</f>
        <v/>
      </c>
      <c r="HV50" s="168" t="str">
        <f aca="false">IF(GK50="","",IF(GK50="-","-",IF(UPPER(GK50)="AB","+",VLOOKUP(GK50,'විෂය තොරතුරු'!$P$24:$Q$28,2))))</f>
        <v/>
      </c>
      <c r="HW50" s="168" t="str">
        <f aca="false">IF(GL50="","",IF(GL50="-","-",IF(UPPER(GL50)="AB","+",VLOOKUP(GL50,'විෂය තොරතුරු'!$P$24:$Q$28,2))))</f>
        <v>-</v>
      </c>
      <c r="HX50" s="168" t="str">
        <f aca="false">IF(GM50="","",IF(GM50="-","-",IF(UPPER(GM50)="AB","+",VLOOKUP(GM50,'විෂය තොරතුරු'!$P$24:$Q$28,2))))</f>
        <v/>
      </c>
      <c r="HY50" s="169" t="str">
        <f aca="false">IF(GN50="","",IF(GN50="-","-",IF(UPPER(GN50)="AB","+",VLOOKUP(GN50,'විෂය තොරතුරු'!$P$24:$Q$28,2))))</f>
        <v/>
      </c>
      <c r="HZ50" s="171" t="str">
        <f aca="false">IF(GO50="","",IF(GO50="-","-",IF(UPPER(GO50)="AB","+",VLOOKUP(GO50,'විෂය තොරතුරු'!$P$24:$Q$28,2))))</f>
        <v>W</v>
      </c>
      <c r="IA50" s="168" t="str">
        <f aca="false">IF(GP50="","",IF(GP50="-","-",IF(UPPER(GP50)="AB","+",VLOOKUP(GP50,'විෂය තොරතුරු'!$P$24:$Q$28,2))))</f>
        <v>-</v>
      </c>
      <c r="IB50" s="168" t="str">
        <f aca="false">IF(GQ50="","",IF(GQ50="-","-",IF(UPPER(GQ50)="AB","+",VLOOKUP(GQ50,'විෂය තොරතුරු'!$P$24:$Q$28,2))))</f>
        <v/>
      </c>
      <c r="IC50" s="168" t="str">
        <f aca="false">IF(GR50="","",IF(GR50="-","-",IF(UPPER(GR50)="AB","+",VLOOKUP(GR50,'විෂය තොරතුරු'!$P$24:$Q$28,2))))</f>
        <v>-</v>
      </c>
      <c r="ID50" s="168" t="str">
        <f aca="false">IF(GS50="","",IF(GS50="-","-",IF(UPPER(GS50)="AB","+",VLOOKUP(GS50,'විෂය තොරතුරු'!$P$24:$Q$28,2))))</f>
        <v/>
      </c>
      <c r="IE50" s="168" t="str">
        <f aca="false">IF(GT50="","",IF(GT50="-","-",IF(UPPER(GT50)="AB","+",VLOOKUP(GT50,'විෂය තොරතුරු'!$P$24:$Q$28,2))))</f>
        <v/>
      </c>
      <c r="IF50" s="168" t="str">
        <f aca="false">IF(GU50="","",IF(GU50="-","-",IF(UPPER(GU50)="AB","+",VLOOKUP(GU50,'විෂය තොරතුරු'!$P$24:$Q$28,2))))</f>
        <v/>
      </c>
      <c r="IG50" s="169" t="str">
        <f aca="false">IF(GV50="","",IF(GV50="-","-",IF(UPPER(GV50)="AB","+",VLOOKUP(GV50,'විෂය තොරතුරු'!$P$24:$Q$28,2))))</f>
        <v/>
      </c>
      <c r="IH50" s="171" t="n">
        <f aca="false">IF($FL50="","",COUNTIF($GZ50:$IG50,"A"))</f>
        <v>0</v>
      </c>
      <c r="II50" s="171" t="n">
        <f aca="false">IF($FL50="","",COUNTIF($GZ50:$IG50,"B"))</f>
        <v>0</v>
      </c>
      <c r="IJ50" s="171" t="n">
        <f aca="false">IF($FL50="","",COUNTIF($GZ50:$IG50,"C"))</f>
        <v>0</v>
      </c>
      <c r="IK50" s="171" t="n">
        <f aca="false">IF($FL50="","",COUNTIF($GZ50:$IG50,"S"))</f>
        <v>1</v>
      </c>
      <c r="IL50" s="171" t="n">
        <f aca="false">IF($FL50="","",COUNTIF($GZ50:$IG50,"W"))</f>
        <v>8</v>
      </c>
      <c r="IM50" s="171" t="n">
        <f aca="false">IF(FL50="","",SUM(IH50:IK50))</f>
        <v>1</v>
      </c>
      <c r="IN50" s="169" t="n">
        <f aca="false">IF(FL50="","",SUM(IH50:IJ50))</f>
        <v>0</v>
      </c>
      <c r="IO50" s="172" t="str">
        <f aca="false">IF(FL50="","",IF(AND(IM50&gt;=6,IN50&gt;=3,OR(FO50&gt;=35,FP50&gt;=35),FV50&gt;=35),"6/3 සමත්",IF(AND(IM50&gt;=5,IN50&gt;=3,OR(FO50&gt;=35,FP50&gt;=35,FV50&gt;=35)),"5/3 සමත්",IF(AND(IM50&gt;=4,IN50&gt;=1,OR(FO50&gt;=20,FP50&gt;=20,FV50&gt;=20)),"සමත් කළ හැකි",IF(IL50=9,"W9","අසමත් ?")))))</f>
        <v>අසමත් ?</v>
      </c>
    </row>
    <row r="51" customFormat="false" ht="13.8" hidden="false" customHeight="false" outlineLevel="0" collapsed="false">
      <c r="A51" s="160" t="n">
        <v>37</v>
      </c>
      <c r="B51" s="161"/>
      <c r="C51" s="161"/>
      <c r="D51" s="162"/>
      <c r="E51" s="183"/>
      <c r="F51" s="181"/>
      <c r="G51" s="183"/>
      <c r="H51" s="180"/>
      <c r="I51" s="180"/>
      <c r="J51" s="181"/>
      <c r="K51" s="183"/>
      <c r="L51" s="180"/>
      <c r="M51" s="180"/>
      <c r="N51" s="181"/>
      <c r="O51" s="183"/>
      <c r="P51" s="180"/>
      <c r="Q51" s="180"/>
      <c r="R51" s="180"/>
      <c r="S51" s="180"/>
      <c r="T51" s="180"/>
      <c r="U51" s="180"/>
      <c r="V51" s="181"/>
      <c r="W51" s="183"/>
      <c r="X51" s="180"/>
      <c r="Y51" s="180"/>
      <c r="Z51" s="180"/>
      <c r="AA51" s="180"/>
      <c r="AB51" s="180"/>
      <c r="AC51" s="180"/>
      <c r="AD51" s="181"/>
      <c r="AE51" s="183"/>
      <c r="AF51" s="180"/>
      <c r="AG51" s="180"/>
      <c r="AH51" s="180"/>
      <c r="AI51" s="180"/>
      <c r="AJ51" s="180"/>
      <c r="AK51" s="180"/>
      <c r="AL51" s="166"/>
      <c r="AM51" s="167" t="str">
        <f aca="false">IF(B51="","",SUM(E51:AL51))</f>
        <v/>
      </c>
      <c r="AN51" s="168" t="str">
        <f aca="false">IF(B51="","",AM51/9)</f>
        <v/>
      </c>
      <c r="AO51" s="169" t="str">
        <f aca="false">IF(B51="","",IF(AM51=0,"-",RANK(AM51,$AM$15:$AM$64,0)))</f>
        <v/>
      </c>
      <c r="AP51" s="167" t="str">
        <f aca="false">IF(E51="","",IF(E51="-","-",IF(UPPER(E51)="AB","+",VLOOKUP(E51,'විෂය තොරතුරු'!$P$24:$Q$28,2))))</f>
        <v/>
      </c>
      <c r="AQ51" s="168" t="str">
        <f aca="false">IF(F51="","",IF(F51="-","-",IF(UPPER(F51)="AB","+",VLOOKUP(F51,'විෂය තොරතුරු'!$P$24:$Q$28,2))))</f>
        <v/>
      </c>
      <c r="AR51" s="168" t="str">
        <f aca="false">IF(G51="","",IF(G51="-","-",IF(UPPER(G51)="AB","+",VLOOKUP(G51,'විෂය තොරතුරු'!$P$24:$Q$28,2))))</f>
        <v/>
      </c>
      <c r="AS51" s="168" t="str">
        <f aca="false">IF(H51="","",IF(H51="-","-",IF(UPPER(H51)="AB","+",VLOOKUP(H51,'විෂය තොරතුරු'!$P$24:$Q$28,2))))</f>
        <v/>
      </c>
      <c r="AT51" s="168" t="str">
        <f aca="false">IF(I51="","",IF(I51="-","-",IF(UPPER(I51)="AB","+",VLOOKUP(I51,'විෂය තොරතුරු'!$P$24:$Q$28,2))))</f>
        <v/>
      </c>
      <c r="AU51" s="170" t="str">
        <f aca="false">IF(J51="","",IF(J51="-","-",IF(UPPER(J51)="AB","+",VLOOKUP(J51,'විෂය තොරතුරු'!$P$24:$Q$28,2))))</f>
        <v/>
      </c>
      <c r="AV51" s="171" t="str">
        <f aca="false">IF(K51="","",IF(K51="-","-",IF(UPPER(K51)="AB","+",VLOOKUP(K51,'විෂය තොරතුරු'!$P$24:$Q$28,2))))</f>
        <v/>
      </c>
      <c r="AW51" s="168" t="str">
        <f aca="false">IF(L51="","",IF(L51="-","-",IF(UPPER(L51)="AB","+",VLOOKUP(L51,'විෂය තොරතුරු'!$P$24:$Q$28,2))))</f>
        <v/>
      </c>
      <c r="AX51" s="168" t="str">
        <f aca="false">IF(M51="","",IF(M51="-","-",IF(UPPER(M51)="AB","+",VLOOKUP(M51,'විෂය තොරතුරු'!$P$24:$Q$28,2))))</f>
        <v/>
      </c>
      <c r="AY51" s="169" t="str">
        <f aca="false">IF(N51="","",IF(N51="-","-",IF(UPPER(N51)="AB","+",VLOOKUP(N51,'විෂය තොරතුරු'!$P$24:$Q$28,2))))</f>
        <v/>
      </c>
      <c r="AZ51" s="167" t="str">
        <f aca="false">IF(O51="","",IF(O51="-","-",IF(UPPER(O51)="AB","+",VLOOKUP(O51,'විෂය තොරතුරු'!$P$24:$Q$28,2))))</f>
        <v/>
      </c>
      <c r="BA51" s="168" t="str">
        <f aca="false">IF(P51="","",IF(P51="-","-",IF(UPPER(P51)="AB","+",VLOOKUP(P51,'විෂය තොරතුරු'!$P$24:$Q$28,2))))</f>
        <v/>
      </c>
      <c r="BB51" s="168" t="str">
        <f aca="false">IF(Q51="","",IF(Q51="-","-",IF(UPPER(Q51)="AB","+",VLOOKUP(Q51,'විෂය තොරතුරු'!$P$24:$Q$28,2))))</f>
        <v/>
      </c>
      <c r="BC51" s="168" t="str">
        <f aca="false">IF(R51="","",IF(R51="-","-",IF(UPPER(R51)="AB","+",VLOOKUP(R51,'විෂය තොරතුරු'!$P$24:$Q$28,2))))</f>
        <v/>
      </c>
      <c r="BD51" s="168" t="str">
        <f aca="false">IF(S51="","",IF(S51="-","-",IF(UPPER(S51)="AB","+",VLOOKUP(S51,'විෂය තොරතුරු'!$P$24:$Q$28,2))))</f>
        <v/>
      </c>
      <c r="BE51" s="168" t="str">
        <f aca="false">IF(T51="","",IF(T51="-","-",IF(UPPER(T51)="AB","+",VLOOKUP(T51,'විෂය තොරතුරු'!$P$24:$Q$28,2))))</f>
        <v/>
      </c>
      <c r="BF51" s="168" t="str">
        <f aca="false">IF(U51="","",IF(U51="-","-",IF(UPPER(U51)="AB","+",VLOOKUP(U51,'විෂය තොරතුරු'!$P$24:$Q$28,2))))</f>
        <v/>
      </c>
      <c r="BG51" s="170" t="str">
        <f aca="false">IF(V51="","",IF(V51="-","-",IF(UPPER(V51)="AB","+",VLOOKUP(V51,'විෂය තොරතුරු'!$P$24:$Q$28,2))))</f>
        <v/>
      </c>
      <c r="BH51" s="171" t="str">
        <f aca="false">IF(W51="","",IF(W51="-","-",IF(UPPER(W51)="AB","+",VLOOKUP(W51,'විෂය තොරතුරු'!$P$24:$Q$28,2))))</f>
        <v/>
      </c>
      <c r="BI51" s="168" t="str">
        <f aca="false">IF(X51="","",IF(X51="-","-",IF(UPPER(X51)="AB","+",VLOOKUP(X51,'විෂය තොරතුරු'!$P$24:$Q$28,2))))</f>
        <v/>
      </c>
      <c r="BJ51" s="168" t="str">
        <f aca="false">IF(Y51="","",IF(Y51="-","-",IF(UPPER(Y51)="AB","+",VLOOKUP(Y51,'විෂය තොරතුරු'!$P$24:$Q$28,2))))</f>
        <v/>
      </c>
      <c r="BK51" s="168" t="str">
        <f aca="false">IF(Z51="","",IF(Z51="-","-",IF(UPPER(Z51)="AB","+",VLOOKUP(Z51,'විෂය තොරතුරු'!$P$24:$Q$28,2))))</f>
        <v/>
      </c>
      <c r="BL51" s="168" t="str">
        <f aca="false">IF(AA51="","",IF(AA51="-","-",IF(UPPER(AA51)="AB","+",VLOOKUP(AA51,'විෂය තොරතුරු'!$P$24:$Q$28,2))))</f>
        <v/>
      </c>
      <c r="BM51" s="168" t="str">
        <f aca="false">IF(AB51="","",IF(AB51="-","-",IF(UPPER(AB51)="AB","+",VLOOKUP(AB51,'විෂය තොරතුරු'!$P$24:$Q$28,2))))</f>
        <v/>
      </c>
      <c r="BN51" s="168" t="str">
        <f aca="false">IF(AC51="","",IF(AC51="-","-",IF(UPPER(AC51)="AB","+",VLOOKUP(AC51,'විෂය තොරතුරු'!$P$24:$Q$28,2))))</f>
        <v/>
      </c>
      <c r="BO51" s="169" t="str">
        <f aca="false">IF(AD51="","",IF(AD51="-","-",IF(UPPER(AD51)="AB","+",VLOOKUP(AD51,'විෂය තොරතුරු'!$P$24:$Q$28,2))))</f>
        <v/>
      </c>
      <c r="BP51" s="171" t="str">
        <f aca="false">IF(AE51="","",IF(AE51="-","-",IF(UPPER(AE51)="AB","+",VLOOKUP(AE51,'විෂය තොරතුරු'!$P$24:$Q$28,2))))</f>
        <v/>
      </c>
      <c r="BQ51" s="168" t="str">
        <f aca="false">IF(AF51="","",IF(AF51="-","-",IF(UPPER(AF51)="AB","+",VLOOKUP(AF51,'විෂය තොරතුරු'!$P$24:$Q$28,2))))</f>
        <v/>
      </c>
      <c r="BR51" s="168" t="str">
        <f aca="false">IF(AG51="","",IF(AG51="-","-",IF(UPPER(AG51)="AB","+",VLOOKUP(AG51,'විෂය තොරතුරු'!$P$24:$Q$28,2))))</f>
        <v/>
      </c>
      <c r="BS51" s="168" t="str">
        <f aca="false">IF(AH51="","",IF(AH51="-","-",IF(UPPER(AH51)="AB","+",VLOOKUP(AH51,'විෂය තොරතුරු'!$P$24:$Q$28,2))))</f>
        <v/>
      </c>
      <c r="BT51" s="168" t="str">
        <f aca="false">IF(AI51="","",IF(AI51="-","-",IF(UPPER(AI51)="AB","+",VLOOKUP(AI51,'විෂය තොරතුරු'!$P$24:$Q$28,2))))</f>
        <v/>
      </c>
      <c r="BU51" s="168" t="str">
        <f aca="false">IF(AJ51="","",IF(AJ51="-","-",IF(UPPER(AJ51)="AB","+",VLOOKUP(AJ51,'විෂය තොරතුරු'!$P$24:$Q$28,2))))</f>
        <v/>
      </c>
      <c r="BV51" s="168" t="str">
        <f aca="false">IF(AK51="","",IF(AK51="-","-",IF(UPPER(AK51)="AB","+",VLOOKUP(AK51,'විෂය තොරතුරු'!$P$24:$Q$28,2))))</f>
        <v/>
      </c>
      <c r="BW51" s="169" t="str">
        <f aca="false">IF(AL51="","",IF(AL51="-","-",IF(UPPER(AL51)="AB","+",VLOOKUP(AL51,'විෂය තොරතුරු'!$P$24:$Q$28,2))))</f>
        <v/>
      </c>
      <c r="BX51" s="171" t="str">
        <f aca="false">IF($B51="","",COUNTIF($AP51:$BW51,"A"))</f>
        <v/>
      </c>
      <c r="BY51" s="168" t="str">
        <f aca="false">IF($B51="","",COUNTIF($AP51:$BW51,"B"))</f>
        <v/>
      </c>
      <c r="BZ51" s="168" t="str">
        <f aca="false">IF($B51="","",COUNTIF($AP51:$BW51,"C"))</f>
        <v/>
      </c>
      <c r="CA51" s="168" t="str">
        <f aca="false">IF($B51="","",COUNTIF($AP51:$BW51,"S"))</f>
        <v/>
      </c>
      <c r="CB51" s="169" t="str">
        <f aca="false">IF($B51="","",COUNTIF($AP51:$BW51,"W"))</f>
        <v/>
      </c>
      <c r="CC51" s="171" t="str">
        <f aca="false">IF(B51="","",SUM(BX51:CA51))</f>
        <v/>
      </c>
      <c r="CD51" s="169" t="str">
        <f aca="false">IF(B51="","",SUM(BX51:BZ51))</f>
        <v/>
      </c>
      <c r="CE51" s="172" t="str">
        <f aca="false">IF(B51="","",IF(AND(CC51&gt;=6,CD51&gt;=3,OR(E51&gt;=35,F51&gt;=35),L51&gt;=35),"6/3 සමත්",IF(AND(CC51&gt;=5,CD51&gt;=3,OR(E51&gt;=35,F51&gt;=35,L51&gt;=35)),"5/3 සමත්",IF(AND(CC51&gt;=4,CD51&gt;=1,OR(E51&gt;=20,F51&gt;=20,L51&gt;=20)),"සමත් කළ හැකි",IF(CB51=9,"W9","අසමත් ?")))))</f>
        <v/>
      </c>
      <c r="FK51" s="173" t="n">
        <v>37</v>
      </c>
      <c r="FL51" s="161" t="s">
        <v>80</v>
      </c>
      <c r="FM51" s="161"/>
      <c r="FN51" s="161" t="str">
        <f aca="false">IF(FM51="","-",(FM51/$M$95)*100)</f>
        <v>-</v>
      </c>
      <c r="FO51" s="165" t="n">
        <v>47</v>
      </c>
      <c r="FP51" s="165"/>
      <c r="FQ51" s="165" t="s">
        <v>18</v>
      </c>
      <c r="FR51" s="165" t="n">
        <v>70</v>
      </c>
      <c r="FS51" s="165"/>
      <c r="FT51" s="165"/>
      <c r="FU51" s="165" t="n">
        <v>62</v>
      </c>
      <c r="FV51" s="165" t="n">
        <v>48</v>
      </c>
      <c r="FW51" s="165" t="n">
        <v>45</v>
      </c>
      <c r="FX51" s="165" t="n">
        <v>44</v>
      </c>
      <c r="FY51" s="165" t="n">
        <v>49</v>
      </c>
      <c r="FZ51" s="165" t="s">
        <v>18</v>
      </c>
      <c r="GA51" s="165" t="s">
        <v>18</v>
      </c>
      <c r="GB51" s="165"/>
      <c r="GC51" s="165"/>
      <c r="GD51" s="165"/>
      <c r="GE51" s="165"/>
      <c r="GF51" s="165"/>
      <c r="GG51" s="165" t="s">
        <v>18</v>
      </c>
      <c r="GH51" s="165" t="s">
        <v>18</v>
      </c>
      <c r="GI51" s="165" t="n">
        <v>37</v>
      </c>
      <c r="GJ51" s="165"/>
      <c r="GK51" s="165"/>
      <c r="GL51" s="165" t="s">
        <v>18</v>
      </c>
      <c r="GM51" s="165"/>
      <c r="GN51" s="165"/>
      <c r="GO51" s="165" t="s">
        <v>18</v>
      </c>
      <c r="GP51" s="165" t="s">
        <v>18</v>
      </c>
      <c r="GQ51" s="165"/>
      <c r="GR51" s="165" t="n">
        <v>72</v>
      </c>
      <c r="GS51" s="165"/>
      <c r="GT51" s="165"/>
      <c r="GU51" s="165"/>
      <c r="GV51" s="174"/>
      <c r="GW51" s="167" t="n">
        <f aca="false">IF(FL51="","",SUM(FO51:GV51))</f>
        <v>474</v>
      </c>
      <c r="GX51" s="168" t="n">
        <f aca="false">IF(FL51="","",GW51/9)</f>
        <v>52.6666666666667</v>
      </c>
      <c r="GY51" s="169" t="n">
        <f aca="false">IF(FL51="","",IF(GW51=0,"-",RANK(GW51,$GW$15:$GW$64,0)))</f>
        <v>2</v>
      </c>
      <c r="GZ51" s="167" t="str">
        <f aca="false">IF(FO51="","",IF(FO51="-","-",IF(UPPER(FO51)="AB","+",VLOOKUP(FO51,'විෂය තොරතුරු'!$P$24:$Q$28,2))))</f>
        <v>S</v>
      </c>
      <c r="HA51" s="168" t="str">
        <f aca="false">IF(FP51="","",IF(FP51="-","-",IF(UPPER(FP51)="AB","+",VLOOKUP(FP51,'විෂය තොරතුරු'!$P$24:$Q$28,2))))</f>
        <v/>
      </c>
      <c r="HB51" s="168" t="str">
        <f aca="false">IF(FQ51="","",IF(FQ51="-","-",IF(UPPER(FQ51)="AB","+",VLOOKUP(FQ51,'විෂය තොරතුරු'!$P$24:$Q$28,2))))</f>
        <v>-</v>
      </c>
      <c r="HC51" s="168" t="str">
        <f aca="false">IF(FR51="","",IF(FR51="-","-",IF(UPPER(FR51)="AB","+",VLOOKUP(FR51,'විෂය තොරතුරු'!$P$24:$Q$28,2))))</f>
        <v>B</v>
      </c>
      <c r="HD51" s="168" t="str">
        <f aca="false">IF(FS51="","",IF(FS51="-","-",IF(UPPER(FS51)="AB","+",VLOOKUP(FS51,'විෂය තොරතුරු'!$P$24:$Q$28,2))))</f>
        <v/>
      </c>
      <c r="HE51" s="170" t="str">
        <f aca="false">IF(FT51="","",IF(FT51="-","-",IF(UPPER(FT51)="AB","+",VLOOKUP(FT51,'විෂය තොරතුරු'!$P$24:$Q$28,2))))</f>
        <v/>
      </c>
      <c r="HF51" s="171" t="str">
        <f aca="false">IF(FU51="","",IF(FU51="-","-",IF(UPPER(FU51)="AB","+",VLOOKUP(FU51,'විෂය තොරතුරු'!$P$24:$Q$28,2))))</f>
        <v>C</v>
      </c>
      <c r="HG51" s="168" t="str">
        <f aca="false">IF(FV51="","",IF(FV51="-","-",IF(UPPER(FV51)="AB","+",VLOOKUP(FV51,'විෂය තොරතුරු'!$P$24:$Q$28,2))))</f>
        <v>S</v>
      </c>
      <c r="HH51" s="168" t="str">
        <f aca="false">IF(FW51="","",IF(FW51="-","-",IF(UPPER(FW51)="AB","+",VLOOKUP(FW51,'විෂය තොරතුරු'!$P$24:$Q$28,2))))</f>
        <v>S</v>
      </c>
      <c r="HI51" s="169" t="str">
        <f aca="false">IF(FX51="","",IF(FX51="-","-",IF(UPPER(FX51)="AB","+",VLOOKUP(FX51,'විෂය තොරතුරු'!$P$24:$Q$28,2))))</f>
        <v>S</v>
      </c>
      <c r="HJ51" s="167" t="str">
        <f aca="false">IF(FY51="","",IF(FY51="-","-",IF(UPPER(FY51)="AB","+",VLOOKUP(FY51,'විෂය තොරතුරු'!$P$24:$Q$28,2))))</f>
        <v>S</v>
      </c>
      <c r="HK51" s="168" t="str">
        <f aca="false">IF(FZ51="","",IF(FZ51="-","-",IF(UPPER(FZ51)="AB","+",VLOOKUP(FZ51,'විෂය තොරතුරු'!$P$24:$Q$28,2))))</f>
        <v>-</v>
      </c>
      <c r="HL51" s="168" t="str">
        <f aca="false">IF(GA51="","",IF(GA51="-","-",IF(UPPER(GA51)="AB","+",VLOOKUP(GA51,'විෂය තොරතුරු'!$P$24:$Q$28,2))))</f>
        <v>-</v>
      </c>
      <c r="HM51" s="168" t="str">
        <f aca="false">IF(GB51="","",IF(GB51="-","-",IF(UPPER(GB51)="AB","+",VLOOKUP(GB51,'විෂය තොරතුරු'!$P$24:$Q$28,2))))</f>
        <v/>
      </c>
      <c r="HN51" s="168" t="str">
        <f aca="false">IF(GC51="","",IF(GC51="-","-",IF(UPPER(GC51)="AB","+",VLOOKUP(GC51,'විෂය තොරතුරු'!$P$24:$Q$28,2))))</f>
        <v/>
      </c>
      <c r="HO51" s="168" t="str">
        <f aca="false">IF(GD51="","",IF(GD51="-","-",IF(UPPER(GD51)="AB","+",VLOOKUP(GD51,'විෂය තොරතුරු'!$P$24:$Q$28,2))))</f>
        <v/>
      </c>
      <c r="HP51" s="168" t="str">
        <f aca="false">IF(GE51="","",IF(GE51="-","-",IF(UPPER(GE51)="AB","+",VLOOKUP(GE51,'විෂය තොරතුරු'!$P$24:$Q$28,2))))</f>
        <v/>
      </c>
      <c r="HQ51" s="170" t="str">
        <f aca="false">IF(GF51="","",IF(GF51="-","-",IF(UPPER(GF51)="AB","+",VLOOKUP(GF51,'විෂය තොරතුරු'!$P$24:$Q$28,2))))</f>
        <v/>
      </c>
      <c r="HR51" s="171" t="str">
        <f aca="false">IF(GG51="","",IF(GG51="-","-",IF(UPPER(GG51)="AB","+",VLOOKUP(GG51,'විෂය තොරතුරු'!$P$24:$Q$28,2))))</f>
        <v>-</v>
      </c>
      <c r="HS51" s="168" t="str">
        <f aca="false">IF(GH51="","",IF(GH51="-","-",IF(UPPER(GH51)="AB","+",VLOOKUP(GH51,'විෂය තොරතුරු'!$P$24:$Q$28,2))))</f>
        <v>-</v>
      </c>
      <c r="HT51" s="168" t="str">
        <f aca="false">IF(GI51="","",IF(GI51="-","-",IF(UPPER(GI51)="AB","+",VLOOKUP(GI51,'විෂය තොරතුරු'!$P$24:$Q$28,2))))</f>
        <v>S</v>
      </c>
      <c r="HU51" s="168" t="str">
        <f aca="false">IF(GJ51="","",IF(GJ51="-","-",IF(UPPER(GJ51)="AB","+",VLOOKUP(GJ51,'විෂය තොරතුරු'!$P$24:$Q$28,2))))</f>
        <v/>
      </c>
      <c r="HV51" s="168" t="str">
        <f aca="false">IF(GK51="","",IF(GK51="-","-",IF(UPPER(GK51)="AB","+",VLOOKUP(GK51,'විෂය තොරතුරු'!$P$24:$Q$28,2))))</f>
        <v/>
      </c>
      <c r="HW51" s="168" t="str">
        <f aca="false">IF(GL51="","",IF(GL51="-","-",IF(UPPER(GL51)="AB","+",VLOOKUP(GL51,'විෂය තොරතුරු'!$P$24:$Q$28,2))))</f>
        <v>-</v>
      </c>
      <c r="HX51" s="168" t="str">
        <f aca="false">IF(GM51="","",IF(GM51="-","-",IF(UPPER(GM51)="AB","+",VLOOKUP(GM51,'විෂය තොරතුරු'!$P$24:$Q$28,2))))</f>
        <v/>
      </c>
      <c r="HY51" s="169" t="str">
        <f aca="false">IF(GN51="","",IF(GN51="-","-",IF(UPPER(GN51)="AB","+",VLOOKUP(GN51,'විෂය තොරතුරු'!$P$24:$Q$28,2))))</f>
        <v/>
      </c>
      <c r="HZ51" s="171" t="str">
        <f aca="false">IF(GO51="","",IF(GO51="-","-",IF(UPPER(GO51)="AB","+",VLOOKUP(GO51,'විෂය තොරතුරු'!$P$24:$Q$28,2))))</f>
        <v>-</v>
      </c>
      <c r="IA51" s="168" t="str">
        <f aca="false">IF(GP51="","",IF(GP51="-","-",IF(UPPER(GP51)="AB","+",VLOOKUP(GP51,'විෂය තොරතුරු'!$P$24:$Q$28,2))))</f>
        <v>-</v>
      </c>
      <c r="IB51" s="168" t="str">
        <f aca="false">IF(GQ51="","",IF(GQ51="-","-",IF(UPPER(GQ51)="AB","+",VLOOKUP(GQ51,'විෂය තොරතුරු'!$P$24:$Q$28,2))))</f>
        <v/>
      </c>
      <c r="IC51" s="168" t="str">
        <f aca="false">IF(GR51="","",IF(GR51="-","-",IF(UPPER(GR51)="AB","+",VLOOKUP(GR51,'විෂය තොරතුරු'!$P$24:$Q$28,2))))</f>
        <v>B</v>
      </c>
      <c r="ID51" s="168" t="str">
        <f aca="false">IF(GS51="","",IF(GS51="-","-",IF(UPPER(GS51)="AB","+",VLOOKUP(GS51,'විෂය තොරතුරු'!$P$24:$Q$28,2))))</f>
        <v/>
      </c>
      <c r="IE51" s="168" t="str">
        <f aca="false">IF(GT51="","",IF(GT51="-","-",IF(UPPER(GT51)="AB","+",VLOOKUP(GT51,'විෂය තොරතුරු'!$P$24:$Q$28,2))))</f>
        <v/>
      </c>
      <c r="IF51" s="168" t="str">
        <f aca="false">IF(GU51="","",IF(GU51="-","-",IF(UPPER(GU51)="AB","+",VLOOKUP(GU51,'විෂය තොරතුරු'!$P$24:$Q$28,2))))</f>
        <v/>
      </c>
      <c r="IG51" s="169" t="str">
        <f aca="false">IF(GV51="","",IF(GV51="-","-",IF(UPPER(GV51)="AB","+",VLOOKUP(GV51,'විෂය තොරතුරු'!$P$24:$Q$28,2))))</f>
        <v/>
      </c>
      <c r="IH51" s="171" t="n">
        <f aca="false">IF($FL51="","",COUNTIF($GZ51:$IG51,"A"))</f>
        <v>0</v>
      </c>
      <c r="II51" s="171" t="n">
        <f aca="false">IF($FL51="","",COUNTIF($GZ51:$IG51,"B"))</f>
        <v>2</v>
      </c>
      <c r="IJ51" s="171" t="n">
        <f aca="false">IF($FL51="","",COUNTIF($GZ51:$IG51,"C"))</f>
        <v>1</v>
      </c>
      <c r="IK51" s="171" t="n">
        <f aca="false">IF($FL51="","",COUNTIF($GZ51:$IG51,"S"))</f>
        <v>6</v>
      </c>
      <c r="IL51" s="171" t="n">
        <f aca="false">IF($FL51="","",COUNTIF($GZ51:$IG51,"W"))</f>
        <v>0</v>
      </c>
      <c r="IM51" s="171" t="n">
        <f aca="false">IF(FL51="","",SUM(IH51:IK51))</f>
        <v>9</v>
      </c>
      <c r="IN51" s="169" t="n">
        <f aca="false">IF(FL51="","",SUM(IH51:IJ51))</f>
        <v>3</v>
      </c>
      <c r="IO51" s="172" t="str">
        <f aca="false">IF(FL51="","",IF(AND(IM51&gt;=6,IN51&gt;=3,OR(FO51&gt;=35,FP51&gt;=35),FV51&gt;=35),"6/3 සමත්",IF(AND(IM51&gt;=5,IN51&gt;=3,OR(FO51&gt;=35,FP51&gt;=35,FV51&gt;=35)),"5/3 සමත්",IF(AND(IM51&gt;=4,IN51&gt;=1,OR(FO51&gt;=20,FP51&gt;=20,FV51&gt;=20)),"සමත් කළ හැකි",IF(IL51=9,"W9","අසමත් ?")))))</f>
        <v>6/3 සමත්</v>
      </c>
    </row>
    <row r="52" customFormat="false" ht="13.8" hidden="false" customHeight="false" outlineLevel="0" collapsed="false">
      <c r="A52" s="160" t="n">
        <v>38</v>
      </c>
      <c r="B52" s="161"/>
      <c r="C52" s="161"/>
      <c r="D52" s="162"/>
      <c r="E52" s="183"/>
      <c r="F52" s="181"/>
      <c r="G52" s="183"/>
      <c r="H52" s="180"/>
      <c r="I52" s="180"/>
      <c r="J52" s="181"/>
      <c r="K52" s="183"/>
      <c r="L52" s="180"/>
      <c r="M52" s="180"/>
      <c r="N52" s="181"/>
      <c r="O52" s="183"/>
      <c r="P52" s="180"/>
      <c r="Q52" s="180"/>
      <c r="R52" s="180"/>
      <c r="S52" s="180"/>
      <c r="T52" s="180"/>
      <c r="U52" s="180"/>
      <c r="V52" s="181"/>
      <c r="W52" s="183"/>
      <c r="X52" s="180"/>
      <c r="Y52" s="180"/>
      <c r="Z52" s="180"/>
      <c r="AA52" s="180"/>
      <c r="AB52" s="180"/>
      <c r="AC52" s="180"/>
      <c r="AD52" s="181"/>
      <c r="AE52" s="183"/>
      <c r="AF52" s="180"/>
      <c r="AG52" s="180"/>
      <c r="AH52" s="180"/>
      <c r="AI52" s="180"/>
      <c r="AJ52" s="180"/>
      <c r="AK52" s="180"/>
      <c r="AL52" s="166"/>
      <c r="AM52" s="167" t="str">
        <f aca="false">IF(B52="","",SUM(E52:AL52))</f>
        <v/>
      </c>
      <c r="AN52" s="168" t="str">
        <f aca="false">IF(B52="","",AM52/9)</f>
        <v/>
      </c>
      <c r="AO52" s="169" t="str">
        <f aca="false">IF(B52="","",IF(AM52=0,"-",RANK(AM52,$AM$15:$AM$64,0)))</f>
        <v/>
      </c>
      <c r="AP52" s="167" t="str">
        <f aca="false">IF(E52="","",IF(E52="-","-",IF(UPPER(E52)="AB","+",VLOOKUP(E52,'විෂය තොරතුරු'!$P$24:$Q$28,2))))</f>
        <v/>
      </c>
      <c r="AQ52" s="168" t="str">
        <f aca="false">IF(F52="","",IF(F52="-","-",IF(UPPER(F52)="AB","+",VLOOKUP(F52,'විෂය තොරතුරු'!$P$24:$Q$28,2))))</f>
        <v/>
      </c>
      <c r="AR52" s="168" t="str">
        <f aca="false">IF(G52="","",IF(G52="-","-",IF(UPPER(G52)="AB","+",VLOOKUP(G52,'විෂය තොරතුරු'!$P$24:$Q$28,2))))</f>
        <v/>
      </c>
      <c r="AS52" s="168" t="str">
        <f aca="false">IF(H52="","",IF(H52="-","-",IF(UPPER(H52)="AB","+",VLOOKUP(H52,'විෂය තොරතුරු'!$P$24:$Q$28,2))))</f>
        <v/>
      </c>
      <c r="AT52" s="168" t="str">
        <f aca="false">IF(I52="","",IF(I52="-","-",IF(UPPER(I52)="AB","+",VLOOKUP(I52,'විෂය තොරතුරු'!$P$24:$Q$28,2))))</f>
        <v/>
      </c>
      <c r="AU52" s="170" t="str">
        <f aca="false">IF(J52="","",IF(J52="-","-",IF(UPPER(J52)="AB","+",VLOOKUP(J52,'විෂය තොරතුරු'!$P$24:$Q$28,2))))</f>
        <v/>
      </c>
      <c r="AV52" s="171" t="str">
        <f aca="false">IF(K52="","",IF(K52="-","-",IF(UPPER(K52)="AB","+",VLOOKUP(K52,'විෂය තොරතුරු'!$P$24:$Q$28,2))))</f>
        <v/>
      </c>
      <c r="AW52" s="168" t="str">
        <f aca="false">IF(L52="","",IF(L52="-","-",IF(UPPER(L52)="AB","+",VLOOKUP(L52,'විෂය තොරතුරු'!$P$24:$Q$28,2))))</f>
        <v/>
      </c>
      <c r="AX52" s="168" t="str">
        <f aca="false">IF(M52="","",IF(M52="-","-",IF(UPPER(M52)="AB","+",VLOOKUP(M52,'විෂය තොරතුරු'!$P$24:$Q$28,2))))</f>
        <v/>
      </c>
      <c r="AY52" s="169" t="str">
        <f aca="false">IF(N52="","",IF(N52="-","-",IF(UPPER(N52)="AB","+",VLOOKUP(N52,'විෂය තොරතුරු'!$P$24:$Q$28,2))))</f>
        <v/>
      </c>
      <c r="AZ52" s="167" t="str">
        <f aca="false">IF(O52="","",IF(O52="-","-",IF(UPPER(O52)="AB","+",VLOOKUP(O52,'විෂය තොරතුරු'!$P$24:$Q$28,2))))</f>
        <v/>
      </c>
      <c r="BA52" s="168" t="str">
        <f aca="false">IF(P52="","",IF(P52="-","-",IF(UPPER(P52)="AB","+",VLOOKUP(P52,'විෂය තොරතුරු'!$P$24:$Q$28,2))))</f>
        <v/>
      </c>
      <c r="BB52" s="168" t="str">
        <f aca="false">IF(Q52="","",IF(Q52="-","-",IF(UPPER(Q52)="AB","+",VLOOKUP(Q52,'විෂය තොරතුරු'!$P$24:$Q$28,2))))</f>
        <v/>
      </c>
      <c r="BC52" s="168" t="str">
        <f aca="false">IF(R52="","",IF(R52="-","-",IF(UPPER(R52)="AB","+",VLOOKUP(R52,'විෂය තොරතුරු'!$P$24:$Q$28,2))))</f>
        <v/>
      </c>
      <c r="BD52" s="168" t="str">
        <f aca="false">IF(S52="","",IF(S52="-","-",IF(UPPER(S52)="AB","+",VLOOKUP(S52,'විෂය තොරතුරු'!$P$24:$Q$28,2))))</f>
        <v/>
      </c>
      <c r="BE52" s="168" t="str">
        <f aca="false">IF(T52="","",IF(T52="-","-",IF(UPPER(T52)="AB","+",VLOOKUP(T52,'විෂය තොරතුරු'!$P$24:$Q$28,2))))</f>
        <v/>
      </c>
      <c r="BF52" s="168" t="str">
        <f aca="false">IF(U52="","",IF(U52="-","-",IF(UPPER(U52)="AB","+",VLOOKUP(U52,'විෂය තොරතුරු'!$P$24:$Q$28,2))))</f>
        <v/>
      </c>
      <c r="BG52" s="170" t="str">
        <f aca="false">IF(V52="","",IF(V52="-","-",IF(UPPER(V52)="AB","+",VLOOKUP(V52,'විෂය තොරතුරු'!$P$24:$Q$28,2))))</f>
        <v/>
      </c>
      <c r="BH52" s="171" t="str">
        <f aca="false">IF(W52="","",IF(W52="-","-",IF(UPPER(W52)="AB","+",VLOOKUP(W52,'විෂය තොරතුරු'!$P$24:$Q$28,2))))</f>
        <v/>
      </c>
      <c r="BI52" s="168" t="str">
        <f aca="false">IF(X52="","",IF(X52="-","-",IF(UPPER(X52)="AB","+",VLOOKUP(X52,'විෂය තොරතුරු'!$P$24:$Q$28,2))))</f>
        <v/>
      </c>
      <c r="BJ52" s="168" t="str">
        <f aca="false">IF(Y52="","",IF(Y52="-","-",IF(UPPER(Y52)="AB","+",VLOOKUP(Y52,'විෂය තොරතුරු'!$P$24:$Q$28,2))))</f>
        <v/>
      </c>
      <c r="BK52" s="168" t="str">
        <f aca="false">IF(Z52="","",IF(Z52="-","-",IF(UPPER(Z52)="AB","+",VLOOKUP(Z52,'විෂය තොරතුරු'!$P$24:$Q$28,2))))</f>
        <v/>
      </c>
      <c r="BL52" s="168" t="str">
        <f aca="false">IF(AA52="","",IF(AA52="-","-",IF(UPPER(AA52)="AB","+",VLOOKUP(AA52,'විෂය තොරතුරු'!$P$24:$Q$28,2))))</f>
        <v/>
      </c>
      <c r="BM52" s="168" t="str">
        <f aca="false">IF(AB52="","",IF(AB52="-","-",IF(UPPER(AB52)="AB","+",VLOOKUP(AB52,'විෂය තොරතුරු'!$P$24:$Q$28,2))))</f>
        <v/>
      </c>
      <c r="BN52" s="168" t="str">
        <f aca="false">IF(AC52="","",IF(AC52="-","-",IF(UPPER(AC52)="AB","+",VLOOKUP(AC52,'විෂය තොරතුරු'!$P$24:$Q$28,2))))</f>
        <v/>
      </c>
      <c r="BO52" s="169" t="str">
        <f aca="false">IF(AD52="","",IF(AD52="-","-",IF(UPPER(AD52)="AB","+",VLOOKUP(AD52,'විෂය තොරතුරු'!$P$24:$Q$28,2))))</f>
        <v/>
      </c>
      <c r="BP52" s="171" t="str">
        <f aca="false">IF(AE52="","",IF(AE52="-","-",IF(UPPER(AE52)="AB","+",VLOOKUP(AE52,'විෂය තොරතුරු'!$P$24:$Q$28,2))))</f>
        <v/>
      </c>
      <c r="BQ52" s="168" t="str">
        <f aca="false">IF(AF52="","",IF(AF52="-","-",IF(UPPER(AF52)="AB","+",VLOOKUP(AF52,'විෂය තොරතුරු'!$P$24:$Q$28,2))))</f>
        <v/>
      </c>
      <c r="BR52" s="168" t="str">
        <f aca="false">IF(AG52="","",IF(AG52="-","-",IF(UPPER(AG52)="AB","+",VLOOKUP(AG52,'විෂය තොරතුරු'!$P$24:$Q$28,2))))</f>
        <v/>
      </c>
      <c r="BS52" s="168" t="str">
        <f aca="false">IF(AH52="","",IF(AH52="-","-",IF(UPPER(AH52)="AB","+",VLOOKUP(AH52,'විෂය තොරතුරු'!$P$24:$Q$28,2))))</f>
        <v/>
      </c>
      <c r="BT52" s="168" t="str">
        <f aca="false">IF(AI52="","",IF(AI52="-","-",IF(UPPER(AI52)="AB","+",VLOOKUP(AI52,'විෂය තොරතුරු'!$P$24:$Q$28,2))))</f>
        <v/>
      </c>
      <c r="BU52" s="168" t="str">
        <f aca="false">IF(AJ52="","",IF(AJ52="-","-",IF(UPPER(AJ52)="AB","+",VLOOKUP(AJ52,'විෂය තොරතුරු'!$P$24:$Q$28,2))))</f>
        <v/>
      </c>
      <c r="BV52" s="168" t="str">
        <f aca="false">IF(AK52="","",IF(AK52="-","-",IF(UPPER(AK52)="AB","+",VLOOKUP(AK52,'විෂය තොරතුරු'!$P$24:$Q$28,2))))</f>
        <v/>
      </c>
      <c r="BW52" s="169" t="str">
        <f aca="false">IF(AL52="","",IF(AL52="-","-",IF(UPPER(AL52)="AB","+",VLOOKUP(AL52,'විෂය තොරතුරු'!$P$24:$Q$28,2))))</f>
        <v/>
      </c>
      <c r="BX52" s="171" t="str">
        <f aca="false">IF($B52="","",COUNTIF($AP52:$BW52,"A"))</f>
        <v/>
      </c>
      <c r="BY52" s="168" t="str">
        <f aca="false">IF($B52="","",COUNTIF($AP52:$BW52,"B"))</f>
        <v/>
      </c>
      <c r="BZ52" s="168" t="str">
        <f aca="false">IF($B52="","",COUNTIF($AP52:$BW52,"C"))</f>
        <v/>
      </c>
      <c r="CA52" s="168" t="str">
        <f aca="false">IF($B52="","",COUNTIF($AP52:$BW52,"S"))</f>
        <v/>
      </c>
      <c r="CB52" s="169" t="str">
        <f aca="false">IF($B52="","",COUNTIF($AP52:$BW52,"W"))</f>
        <v/>
      </c>
      <c r="CC52" s="171" t="str">
        <f aca="false">IF(B52="","",SUM(BX52:CA52))</f>
        <v/>
      </c>
      <c r="CD52" s="169" t="str">
        <f aca="false">IF(B52="","",SUM(BX52:BZ52))</f>
        <v/>
      </c>
      <c r="CE52" s="172" t="str">
        <f aca="false">IF(B52="","",IF(AND(CC52&gt;=6,CD52&gt;=3,OR(E52&gt;=35,F52&gt;=35),L52&gt;=35),"6/3 සමත්",IF(AND(CC52&gt;=5,CD52&gt;=3,OR(E52&gt;=35,F52&gt;=35,L52&gt;=35)),"5/3 සමත්",IF(AND(CC52&gt;=4,CD52&gt;=1,OR(E52&gt;=20,F52&gt;=20,L52&gt;=20)),"සමත් කළ හැකි",IF(CB52=9,"W9","අසමත් ?")))))</f>
        <v/>
      </c>
      <c r="FK52" s="173" t="n">
        <v>38</v>
      </c>
      <c r="FL52" s="161" t="s">
        <v>81</v>
      </c>
      <c r="FM52" s="161"/>
      <c r="FN52" s="161" t="str">
        <f aca="false">IF(FM52="","-",(FM52/$M$95)*100)</f>
        <v>-</v>
      </c>
      <c r="FO52" s="165" t="n">
        <v>60</v>
      </c>
      <c r="FP52" s="165"/>
      <c r="FQ52" s="165" t="n">
        <v>57</v>
      </c>
      <c r="FR52" s="165" t="s">
        <v>18</v>
      </c>
      <c r="FS52" s="165"/>
      <c r="FT52" s="165"/>
      <c r="FU52" s="165" t="n">
        <v>10</v>
      </c>
      <c r="FV52" s="165" t="n">
        <v>30</v>
      </c>
      <c r="FW52" s="165" t="s">
        <v>18</v>
      </c>
      <c r="FX52" s="165" t="n">
        <v>29</v>
      </c>
      <c r="FY52" s="165" t="s">
        <v>18</v>
      </c>
      <c r="FZ52" s="165" t="s">
        <v>18</v>
      </c>
      <c r="GA52" s="165" t="n">
        <v>36</v>
      </c>
      <c r="GB52" s="165"/>
      <c r="GC52" s="165"/>
      <c r="GD52" s="165"/>
      <c r="GE52" s="165"/>
      <c r="GF52" s="165"/>
      <c r="GG52" s="165" t="s">
        <v>18</v>
      </c>
      <c r="GH52" s="165" t="s">
        <v>18</v>
      </c>
      <c r="GI52" s="165" t="n">
        <v>45</v>
      </c>
      <c r="GJ52" s="165"/>
      <c r="GK52" s="165"/>
      <c r="GL52" s="165" t="s">
        <v>18</v>
      </c>
      <c r="GM52" s="165"/>
      <c r="GN52" s="165"/>
      <c r="GO52" s="165" t="s">
        <v>18</v>
      </c>
      <c r="GP52" s="165" t="s">
        <v>18</v>
      </c>
      <c r="GQ52" s="165"/>
      <c r="GR52" s="165" t="s">
        <v>18</v>
      </c>
      <c r="GS52" s="165"/>
      <c r="GT52" s="165"/>
      <c r="GU52" s="165"/>
      <c r="GV52" s="174"/>
      <c r="GW52" s="167" t="n">
        <f aca="false">IF(FL52="","",SUM(FO52:GV52))</f>
        <v>267</v>
      </c>
      <c r="GX52" s="168" t="n">
        <f aca="false">IF(FL52="","",GW52/9)</f>
        <v>29.6666666666667</v>
      </c>
      <c r="GY52" s="169" t="n">
        <f aca="false">IF(FL52="","",IF(GW52=0,"-",RANK(GW52,$GW$15:$GW$64,0)))</f>
        <v>15</v>
      </c>
      <c r="GZ52" s="167" t="str">
        <f aca="false">IF(FO52="","",IF(FO52="-","-",IF(UPPER(FO52)="AB","+",VLOOKUP(FO52,'විෂය තොරතුරු'!$P$24:$Q$28,2))))</f>
        <v>C</v>
      </c>
      <c r="HA52" s="168" t="str">
        <f aca="false">IF(FP52="","",IF(FP52="-","-",IF(UPPER(FP52)="AB","+",VLOOKUP(FP52,'විෂය තොරතුරු'!$P$24:$Q$28,2))))</f>
        <v/>
      </c>
      <c r="HB52" s="168" t="str">
        <f aca="false">IF(FQ52="","",IF(FQ52="-","-",IF(UPPER(FQ52)="AB","+",VLOOKUP(FQ52,'විෂය තොරතුරු'!$P$24:$Q$28,2))))</f>
        <v>C</v>
      </c>
      <c r="HC52" s="168" t="str">
        <f aca="false">IF(FR52="","",IF(FR52="-","-",IF(UPPER(FR52)="AB","+",VLOOKUP(FR52,'විෂය තොරතුරු'!$P$24:$Q$28,2))))</f>
        <v>-</v>
      </c>
      <c r="HD52" s="168" t="str">
        <f aca="false">IF(FS52="","",IF(FS52="-","-",IF(UPPER(FS52)="AB","+",VLOOKUP(FS52,'විෂය තොරතුරු'!$P$24:$Q$28,2))))</f>
        <v/>
      </c>
      <c r="HE52" s="170" t="str">
        <f aca="false">IF(FT52="","",IF(FT52="-","-",IF(UPPER(FT52)="AB","+",VLOOKUP(FT52,'විෂය තොරතුරු'!$P$24:$Q$28,2))))</f>
        <v/>
      </c>
      <c r="HF52" s="171" t="str">
        <f aca="false">IF(FU52="","",IF(FU52="-","-",IF(UPPER(FU52)="AB","+",VLOOKUP(FU52,'විෂය තොරතුරු'!$P$24:$Q$28,2))))</f>
        <v>W</v>
      </c>
      <c r="HG52" s="168" t="str">
        <f aca="false">IF(FV52="","",IF(FV52="-","-",IF(UPPER(FV52)="AB","+",VLOOKUP(FV52,'විෂය තොරතුරු'!$P$24:$Q$28,2))))</f>
        <v>W</v>
      </c>
      <c r="HH52" s="168" t="str">
        <f aca="false">IF(FW52="","",IF(FW52="-","-",IF(UPPER(FW52)="AB","+",VLOOKUP(FW52,'විෂය තොරතුරු'!$P$24:$Q$28,2))))</f>
        <v>-</v>
      </c>
      <c r="HI52" s="169" t="str">
        <f aca="false">IF(FX52="","",IF(FX52="-","-",IF(UPPER(FX52)="AB","+",VLOOKUP(FX52,'විෂය තොරතුරු'!$P$24:$Q$28,2))))</f>
        <v>W</v>
      </c>
      <c r="HJ52" s="167" t="str">
        <f aca="false">IF(FY52="","",IF(FY52="-","-",IF(UPPER(FY52)="AB","+",VLOOKUP(FY52,'විෂය තොරතුරු'!$P$24:$Q$28,2))))</f>
        <v>-</v>
      </c>
      <c r="HK52" s="168" t="str">
        <f aca="false">IF(FZ52="","",IF(FZ52="-","-",IF(UPPER(FZ52)="AB","+",VLOOKUP(FZ52,'විෂය තොරතුරු'!$P$24:$Q$28,2))))</f>
        <v>-</v>
      </c>
      <c r="HL52" s="168" t="str">
        <f aca="false">IF(GA52="","",IF(GA52="-","-",IF(UPPER(GA52)="AB","+",VLOOKUP(GA52,'විෂය තොරතුරු'!$P$24:$Q$28,2))))</f>
        <v>S</v>
      </c>
      <c r="HM52" s="168" t="str">
        <f aca="false">IF(GB52="","",IF(GB52="-","-",IF(UPPER(GB52)="AB","+",VLOOKUP(GB52,'විෂය තොරතුරු'!$P$24:$Q$28,2))))</f>
        <v/>
      </c>
      <c r="HN52" s="168" t="str">
        <f aca="false">IF(GC52="","",IF(GC52="-","-",IF(UPPER(GC52)="AB","+",VLOOKUP(GC52,'විෂය තොරතුරු'!$P$24:$Q$28,2))))</f>
        <v/>
      </c>
      <c r="HO52" s="168" t="str">
        <f aca="false">IF(GD52="","",IF(GD52="-","-",IF(UPPER(GD52)="AB","+",VLOOKUP(GD52,'විෂය තොරතුරු'!$P$24:$Q$28,2))))</f>
        <v/>
      </c>
      <c r="HP52" s="168" t="str">
        <f aca="false">IF(GE52="","",IF(GE52="-","-",IF(UPPER(GE52)="AB","+",VLOOKUP(GE52,'විෂය තොරතුරු'!$P$24:$Q$28,2))))</f>
        <v/>
      </c>
      <c r="HQ52" s="170" t="str">
        <f aca="false">IF(GF52="","",IF(GF52="-","-",IF(UPPER(GF52)="AB","+",VLOOKUP(GF52,'විෂය තොරතුරු'!$P$24:$Q$28,2))))</f>
        <v/>
      </c>
      <c r="HR52" s="171" t="str">
        <f aca="false">IF(GG52="","",IF(GG52="-","-",IF(UPPER(GG52)="AB","+",VLOOKUP(GG52,'විෂය තොරතුරු'!$P$24:$Q$28,2))))</f>
        <v>-</v>
      </c>
      <c r="HS52" s="168" t="str">
        <f aca="false">IF(GH52="","",IF(GH52="-","-",IF(UPPER(GH52)="AB","+",VLOOKUP(GH52,'විෂය තොරතුරු'!$P$24:$Q$28,2))))</f>
        <v>-</v>
      </c>
      <c r="HT52" s="168" t="str">
        <f aca="false">IF(GI52="","",IF(GI52="-","-",IF(UPPER(GI52)="AB","+",VLOOKUP(GI52,'විෂය තොරතුරු'!$P$24:$Q$28,2))))</f>
        <v>S</v>
      </c>
      <c r="HU52" s="168" t="str">
        <f aca="false">IF(GJ52="","",IF(GJ52="-","-",IF(UPPER(GJ52)="AB","+",VLOOKUP(GJ52,'විෂය තොරතුරු'!$P$24:$Q$28,2))))</f>
        <v/>
      </c>
      <c r="HV52" s="168" t="str">
        <f aca="false">IF(GK52="","",IF(GK52="-","-",IF(UPPER(GK52)="AB","+",VLOOKUP(GK52,'විෂය තොරතුරු'!$P$24:$Q$28,2))))</f>
        <v/>
      </c>
      <c r="HW52" s="168" t="str">
        <f aca="false">IF(GL52="","",IF(GL52="-","-",IF(UPPER(GL52)="AB","+",VLOOKUP(GL52,'විෂය තොරතුරු'!$P$24:$Q$28,2))))</f>
        <v>-</v>
      </c>
      <c r="HX52" s="168" t="str">
        <f aca="false">IF(GM52="","",IF(GM52="-","-",IF(UPPER(GM52)="AB","+",VLOOKUP(GM52,'විෂය තොරතුරු'!$P$24:$Q$28,2))))</f>
        <v/>
      </c>
      <c r="HY52" s="169" t="str">
        <f aca="false">IF(GN52="","",IF(GN52="-","-",IF(UPPER(GN52)="AB","+",VLOOKUP(GN52,'විෂය තොරතුරු'!$P$24:$Q$28,2))))</f>
        <v/>
      </c>
      <c r="HZ52" s="171" t="str">
        <f aca="false">IF(GO52="","",IF(GO52="-","-",IF(UPPER(GO52)="AB","+",VLOOKUP(GO52,'විෂය තොරතුරු'!$P$24:$Q$28,2))))</f>
        <v>-</v>
      </c>
      <c r="IA52" s="168" t="str">
        <f aca="false">IF(GP52="","",IF(GP52="-","-",IF(UPPER(GP52)="AB","+",VLOOKUP(GP52,'විෂය තොරතුරු'!$P$24:$Q$28,2))))</f>
        <v>-</v>
      </c>
      <c r="IB52" s="168" t="str">
        <f aca="false">IF(GQ52="","",IF(GQ52="-","-",IF(UPPER(GQ52)="AB","+",VLOOKUP(GQ52,'විෂය තොරතුරු'!$P$24:$Q$28,2))))</f>
        <v/>
      </c>
      <c r="IC52" s="168" t="str">
        <f aca="false">IF(GR52="","",IF(GR52="-","-",IF(UPPER(GR52)="AB","+",VLOOKUP(GR52,'විෂය තොරතුරු'!$P$24:$Q$28,2))))</f>
        <v>-</v>
      </c>
      <c r="ID52" s="168" t="str">
        <f aca="false">IF(GS52="","",IF(GS52="-","-",IF(UPPER(GS52)="AB","+",VLOOKUP(GS52,'විෂය තොරතුරු'!$P$24:$Q$28,2))))</f>
        <v/>
      </c>
      <c r="IE52" s="168" t="str">
        <f aca="false">IF(GT52="","",IF(GT52="-","-",IF(UPPER(GT52)="AB","+",VLOOKUP(GT52,'විෂය තොරතුරු'!$P$24:$Q$28,2))))</f>
        <v/>
      </c>
      <c r="IF52" s="168" t="str">
        <f aca="false">IF(GU52="","",IF(GU52="-","-",IF(UPPER(GU52)="AB","+",VLOOKUP(GU52,'විෂය තොරතුරු'!$P$24:$Q$28,2))))</f>
        <v/>
      </c>
      <c r="IG52" s="169" t="str">
        <f aca="false">IF(GV52="","",IF(GV52="-","-",IF(UPPER(GV52)="AB","+",VLOOKUP(GV52,'විෂය තොරතුරු'!$P$24:$Q$28,2))))</f>
        <v/>
      </c>
      <c r="IH52" s="171" t="n">
        <f aca="false">IF($FL52="","",COUNTIF($GZ52:$IG52,"A"))</f>
        <v>0</v>
      </c>
      <c r="II52" s="171" t="n">
        <f aca="false">IF($FL52="","",COUNTIF($GZ52:$IG52,"B"))</f>
        <v>0</v>
      </c>
      <c r="IJ52" s="171" t="n">
        <f aca="false">IF($FL52="","",COUNTIF($GZ52:$IG52,"C"))</f>
        <v>2</v>
      </c>
      <c r="IK52" s="171" t="n">
        <f aca="false">IF($FL52="","",COUNTIF($GZ52:$IG52,"S"))</f>
        <v>2</v>
      </c>
      <c r="IL52" s="171" t="n">
        <f aca="false">IF($FL52="","",COUNTIF($GZ52:$IG52,"W"))</f>
        <v>3</v>
      </c>
      <c r="IM52" s="171" t="n">
        <f aca="false">IF(FL52="","",SUM(IH52:IK52))</f>
        <v>4</v>
      </c>
      <c r="IN52" s="169" t="n">
        <f aca="false">IF(FL52="","",SUM(IH52:IJ52))</f>
        <v>2</v>
      </c>
      <c r="IO52" s="172" t="str">
        <f aca="false">IF(FL52="","",IF(AND(IM52&gt;=6,IN52&gt;=3,OR(FO52&gt;=35,FP52&gt;=35),FV52&gt;=35),"6/3 සමත්",IF(AND(IM52&gt;=5,IN52&gt;=3,OR(FO52&gt;=35,FP52&gt;=35,FV52&gt;=35)),"5/3 සමත්",IF(AND(IM52&gt;=4,IN52&gt;=1,OR(FO52&gt;=20,FP52&gt;=20,FV52&gt;=20)),"සමත් කළ හැකි",IF(IL52=9,"W9","අසමත් ?")))))</f>
        <v>සමත් කළ හැකි</v>
      </c>
    </row>
    <row r="53" customFormat="false" ht="13.8" hidden="false" customHeight="false" outlineLevel="0" collapsed="false">
      <c r="A53" s="160" t="n">
        <v>39</v>
      </c>
      <c r="B53" s="161"/>
      <c r="C53" s="161"/>
      <c r="D53" s="162"/>
      <c r="E53" s="183"/>
      <c r="F53" s="181"/>
      <c r="G53" s="183"/>
      <c r="H53" s="180"/>
      <c r="I53" s="180"/>
      <c r="J53" s="181"/>
      <c r="K53" s="183"/>
      <c r="L53" s="180"/>
      <c r="M53" s="180"/>
      <c r="N53" s="181"/>
      <c r="O53" s="183"/>
      <c r="P53" s="180"/>
      <c r="Q53" s="180"/>
      <c r="R53" s="180"/>
      <c r="S53" s="180"/>
      <c r="T53" s="180"/>
      <c r="U53" s="180"/>
      <c r="V53" s="181"/>
      <c r="W53" s="183"/>
      <c r="X53" s="180"/>
      <c r="Y53" s="180"/>
      <c r="Z53" s="180"/>
      <c r="AA53" s="180"/>
      <c r="AB53" s="180"/>
      <c r="AC53" s="180"/>
      <c r="AD53" s="181"/>
      <c r="AE53" s="183"/>
      <c r="AF53" s="180"/>
      <c r="AG53" s="180"/>
      <c r="AH53" s="180"/>
      <c r="AI53" s="180"/>
      <c r="AJ53" s="180"/>
      <c r="AK53" s="180"/>
      <c r="AL53" s="166"/>
      <c r="AM53" s="167" t="str">
        <f aca="false">IF(B53="","",SUM(E53:AL53))</f>
        <v/>
      </c>
      <c r="AN53" s="168" t="str">
        <f aca="false">IF(B53="","",AM53/9)</f>
        <v/>
      </c>
      <c r="AO53" s="169" t="str">
        <f aca="false">IF(B53="","",IF(AM53=0,"-",RANK(AM53,$AM$15:$AM$64,0)))</f>
        <v/>
      </c>
      <c r="AP53" s="167" t="str">
        <f aca="false">IF(E53="","",IF(E53="-","-",IF(UPPER(E53)="AB","+",VLOOKUP(E53,'විෂය තොරතුරු'!$P$24:$Q$28,2))))</f>
        <v/>
      </c>
      <c r="AQ53" s="168" t="str">
        <f aca="false">IF(F53="","",IF(F53="-","-",IF(UPPER(F53)="AB","+",VLOOKUP(F53,'විෂය තොරතුරු'!$P$24:$Q$28,2))))</f>
        <v/>
      </c>
      <c r="AR53" s="168" t="str">
        <f aca="false">IF(G53="","",IF(G53="-","-",IF(UPPER(G53)="AB","+",VLOOKUP(G53,'විෂය තොරතුරු'!$P$24:$Q$28,2))))</f>
        <v/>
      </c>
      <c r="AS53" s="168" t="str">
        <f aca="false">IF(H53="","",IF(H53="-","-",IF(UPPER(H53)="AB","+",VLOOKUP(H53,'විෂය තොරතුරු'!$P$24:$Q$28,2))))</f>
        <v/>
      </c>
      <c r="AT53" s="168" t="str">
        <f aca="false">IF(I53="","",IF(I53="-","-",IF(UPPER(I53)="AB","+",VLOOKUP(I53,'විෂය තොරතුරු'!$P$24:$Q$28,2))))</f>
        <v/>
      </c>
      <c r="AU53" s="170" t="str">
        <f aca="false">IF(J53="","",IF(J53="-","-",IF(UPPER(J53)="AB","+",VLOOKUP(J53,'විෂය තොරතුරු'!$P$24:$Q$28,2))))</f>
        <v/>
      </c>
      <c r="AV53" s="171" t="str">
        <f aca="false">IF(K53="","",IF(K53="-","-",IF(UPPER(K53)="AB","+",VLOOKUP(K53,'විෂය තොරතුරු'!$P$24:$Q$28,2))))</f>
        <v/>
      </c>
      <c r="AW53" s="168" t="str">
        <f aca="false">IF(L53="","",IF(L53="-","-",IF(UPPER(L53)="AB","+",VLOOKUP(L53,'විෂය තොරතුරු'!$P$24:$Q$28,2))))</f>
        <v/>
      </c>
      <c r="AX53" s="168" t="str">
        <f aca="false">IF(M53="","",IF(M53="-","-",IF(UPPER(M53)="AB","+",VLOOKUP(M53,'විෂය තොරතුරු'!$P$24:$Q$28,2))))</f>
        <v/>
      </c>
      <c r="AY53" s="169" t="str">
        <f aca="false">IF(N53="","",IF(N53="-","-",IF(UPPER(N53)="AB","+",VLOOKUP(N53,'විෂය තොරතුරු'!$P$24:$Q$28,2))))</f>
        <v/>
      </c>
      <c r="AZ53" s="167" t="str">
        <f aca="false">IF(O53="","",IF(O53="-","-",IF(UPPER(O53)="AB","+",VLOOKUP(O53,'විෂය තොරතුරු'!$P$24:$Q$28,2))))</f>
        <v/>
      </c>
      <c r="BA53" s="168" t="str">
        <f aca="false">IF(P53="","",IF(P53="-","-",IF(UPPER(P53)="AB","+",VLOOKUP(P53,'විෂය තොරතුරු'!$P$24:$Q$28,2))))</f>
        <v/>
      </c>
      <c r="BB53" s="168" t="str">
        <f aca="false">IF(Q53="","",IF(Q53="-","-",IF(UPPER(Q53)="AB","+",VLOOKUP(Q53,'විෂය තොරතුරු'!$P$24:$Q$28,2))))</f>
        <v/>
      </c>
      <c r="BC53" s="168" t="str">
        <f aca="false">IF(R53="","",IF(R53="-","-",IF(UPPER(R53)="AB","+",VLOOKUP(R53,'විෂය තොරතුරු'!$P$24:$Q$28,2))))</f>
        <v/>
      </c>
      <c r="BD53" s="168" t="str">
        <f aca="false">IF(S53="","",IF(S53="-","-",IF(UPPER(S53)="AB","+",VLOOKUP(S53,'විෂය තොරතුරු'!$P$24:$Q$28,2))))</f>
        <v/>
      </c>
      <c r="BE53" s="168" t="str">
        <f aca="false">IF(T53="","",IF(T53="-","-",IF(UPPER(T53)="AB","+",VLOOKUP(T53,'විෂය තොරතුරු'!$P$24:$Q$28,2))))</f>
        <v/>
      </c>
      <c r="BF53" s="168" t="str">
        <f aca="false">IF(U53="","",IF(U53="-","-",IF(UPPER(U53)="AB","+",VLOOKUP(U53,'විෂය තොරතුරු'!$P$24:$Q$28,2))))</f>
        <v/>
      </c>
      <c r="BG53" s="170" t="str">
        <f aca="false">IF(V53="","",IF(V53="-","-",IF(UPPER(V53)="AB","+",VLOOKUP(V53,'විෂය තොරතුරු'!$P$24:$Q$28,2))))</f>
        <v/>
      </c>
      <c r="BH53" s="171" t="str">
        <f aca="false">IF(W53="","",IF(W53="-","-",IF(UPPER(W53)="AB","+",VLOOKUP(W53,'විෂය තොරතුරු'!$P$24:$Q$28,2))))</f>
        <v/>
      </c>
      <c r="BI53" s="168" t="str">
        <f aca="false">IF(X53="","",IF(X53="-","-",IF(UPPER(X53)="AB","+",VLOOKUP(X53,'විෂය තොරතුරු'!$P$24:$Q$28,2))))</f>
        <v/>
      </c>
      <c r="BJ53" s="168" t="str">
        <f aca="false">IF(Y53="","",IF(Y53="-","-",IF(UPPER(Y53)="AB","+",VLOOKUP(Y53,'විෂය තොරතුරු'!$P$24:$Q$28,2))))</f>
        <v/>
      </c>
      <c r="BK53" s="168" t="str">
        <f aca="false">IF(Z53="","",IF(Z53="-","-",IF(UPPER(Z53)="AB","+",VLOOKUP(Z53,'විෂය තොරතුරු'!$P$24:$Q$28,2))))</f>
        <v/>
      </c>
      <c r="BL53" s="168" t="str">
        <f aca="false">IF(AA53="","",IF(AA53="-","-",IF(UPPER(AA53)="AB","+",VLOOKUP(AA53,'විෂය තොරතුරු'!$P$24:$Q$28,2))))</f>
        <v/>
      </c>
      <c r="BM53" s="168" t="str">
        <f aca="false">IF(AB53="","",IF(AB53="-","-",IF(UPPER(AB53)="AB","+",VLOOKUP(AB53,'විෂය තොරතුරු'!$P$24:$Q$28,2))))</f>
        <v/>
      </c>
      <c r="BN53" s="168" t="str">
        <f aca="false">IF(AC53="","",IF(AC53="-","-",IF(UPPER(AC53)="AB","+",VLOOKUP(AC53,'විෂය තොරතුරු'!$P$24:$Q$28,2))))</f>
        <v/>
      </c>
      <c r="BO53" s="169" t="str">
        <f aca="false">IF(AD53="","",IF(AD53="-","-",IF(UPPER(AD53)="AB","+",VLOOKUP(AD53,'විෂය තොරතුරු'!$P$24:$Q$28,2))))</f>
        <v/>
      </c>
      <c r="BP53" s="171" t="str">
        <f aca="false">IF(AE53="","",IF(AE53="-","-",IF(UPPER(AE53)="AB","+",VLOOKUP(AE53,'විෂය තොරතුරු'!$P$24:$Q$28,2))))</f>
        <v/>
      </c>
      <c r="BQ53" s="168" t="str">
        <f aca="false">IF(AF53="","",IF(AF53="-","-",IF(UPPER(AF53)="AB","+",VLOOKUP(AF53,'විෂය තොරතුරු'!$P$24:$Q$28,2))))</f>
        <v/>
      </c>
      <c r="BR53" s="168" t="str">
        <f aca="false">IF(AG53="","",IF(AG53="-","-",IF(UPPER(AG53)="AB","+",VLOOKUP(AG53,'විෂය තොරතුරු'!$P$24:$Q$28,2))))</f>
        <v/>
      </c>
      <c r="BS53" s="168" t="str">
        <f aca="false">IF(AH53="","",IF(AH53="-","-",IF(UPPER(AH53)="AB","+",VLOOKUP(AH53,'විෂය තොරතුරු'!$P$24:$Q$28,2))))</f>
        <v/>
      </c>
      <c r="BT53" s="168" t="str">
        <f aca="false">IF(AI53="","",IF(AI53="-","-",IF(UPPER(AI53)="AB","+",VLOOKUP(AI53,'විෂය තොරතුරු'!$P$24:$Q$28,2))))</f>
        <v/>
      </c>
      <c r="BU53" s="168" t="str">
        <f aca="false">IF(AJ53="","",IF(AJ53="-","-",IF(UPPER(AJ53)="AB","+",VLOOKUP(AJ53,'විෂය තොරතුරු'!$P$24:$Q$28,2))))</f>
        <v/>
      </c>
      <c r="BV53" s="168" t="str">
        <f aca="false">IF(AK53="","",IF(AK53="-","-",IF(UPPER(AK53)="AB","+",VLOOKUP(AK53,'විෂය තොරතුරු'!$P$24:$Q$28,2))))</f>
        <v/>
      </c>
      <c r="BW53" s="169" t="str">
        <f aca="false">IF(AL53="","",IF(AL53="-","-",IF(UPPER(AL53)="AB","+",VLOOKUP(AL53,'විෂය තොරතුරු'!$P$24:$Q$28,2))))</f>
        <v/>
      </c>
      <c r="BX53" s="171" t="str">
        <f aca="false">IF($B53="","",COUNTIF($AP53:$BW53,"A"))</f>
        <v/>
      </c>
      <c r="BY53" s="168" t="str">
        <f aca="false">IF($B53="","",COUNTIF($AP53:$BW53,"B"))</f>
        <v/>
      </c>
      <c r="BZ53" s="168" t="str">
        <f aca="false">IF($B53="","",COUNTIF($AP53:$BW53,"C"))</f>
        <v/>
      </c>
      <c r="CA53" s="168" t="str">
        <f aca="false">IF($B53="","",COUNTIF($AP53:$BW53,"S"))</f>
        <v/>
      </c>
      <c r="CB53" s="169" t="str">
        <f aca="false">IF($B53="","",COUNTIF($AP53:$BW53,"W"))</f>
        <v/>
      </c>
      <c r="CC53" s="171" t="str">
        <f aca="false">IF(B53="","",SUM(BX53:CA53))</f>
        <v/>
      </c>
      <c r="CD53" s="169" t="str">
        <f aca="false">IF(B53="","",SUM(BX53:BZ53))</f>
        <v/>
      </c>
      <c r="CE53" s="172" t="str">
        <f aca="false">IF(B53="","",IF(AND(CC53&gt;=6,CD53&gt;=3,OR(E53&gt;=35,F53&gt;=35),L53&gt;=35),"6/3 සමත්",IF(AND(CC53&gt;=5,CD53&gt;=3,OR(E53&gt;=35,F53&gt;=35,L53&gt;=35)),"5/3 සමත්",IF(AND(CC53&gt;=4,CD53&gt;=1,OR(E53&gt;=20,F53&gt;=20,L53&gt;=20)),"සමත් කළ හැකි",IF(CB53=9,"W9","අසමත් ?")))))</f>
        <v/>
      </c>
      <c r="FK53" s="173" t="n">
        <v>39</v>
      </c>
      <c r="FL53" s="161" t="s">
        <v>82</v>
      </c>
      <c r="FM53" s="161"/>
      <c r="FN53" s="161" t="str">
        <f aca="false">IF(FM53="","-",(FM53/$M$95)*100)</f>
        <v>-</v>
      </c>
      <c r="FO53" s="165" t="n">
        <v>57</v>
      </c>
      <c r="FP53" s="165"/>
      <c r="FQ53" s="165" t="s">
        <v>18</v>
      </c>
      <c r="FR53" s="165" t="n">
        <v>79</v>
      </c>
      <c r="FS53" s="165"/>
      <c r="FT53" s="165"/>
      <c r="FU53" s="165" t="n">
        <v>33</v>
      </c>
      <c r="FV53" s="165" t="n">
        <v>32</v>
      </c>
      <c r="FW53" s="165" t="n">
        <v>35</v>
      </c>
      <c r="FX53" s="165" t="n">
        <v>37</v>
      </c>
      <c r="FY53" s="165" t="n">
        <v>82</v>
      </c>
      <c r="FZ53" s="165" t="s">
        <v>18</v>
      </c>
      <c r="GA53" s="165" t="s">
        <v>18</v>
      </c>
      <c r="GB53" s="165"/>
      <c r="GC53" s="165"/>
      <c r="GD53" s="165"/>
      <c r="GE53" s="165"/>
      <c r="GF53" s="165"/>
      <c r="GG53" s="165" t="s">
        <v>18</v>
      </c>
      <c r="GH53" s="165" t="s">
        <v>18</v>
      </c>
      <c r="GI53" s="165" t="n">
        <v>62</v>
      </c>
      <c r="GJ53" s="165"/>
      <c r="GK53" s="165"/>
      <c r="GL53" s="165" t="s">
        <v>18</v>
      </c>
      <c r="GM53" s="165"/>
      <c r="GN53" s="165"/>
      <c r="GO53" s="165" t="s">
        <v>18</v>
      </c>
      <c r="GP53" s="165" t="s">
        <v>18</v>
      </c>
      <c r="GQ53" s="165"/>
      <c r="GR53" s="165" t="n">
        <v>46</v>
      </c>
      <c r="GS53" s="165"/>
      <c r="GT53" s="165"/>
      <c r="GU53" s="165"/>
      <c r="GV53" s="174"/>
      <c r="GW53" s="167" t="n">
        <f aca="false">IF(FL53="","",SUM(FO53:GV53))</f>
        <v>463</v>
      </c>
      <c r="GX53" s="168" t="n">
        <f aca="false">IF(FL53="","",GW53/9)</f>
        <v>51.4444444444444</v>
      </c>
      <c r="GY53" s="169" t="n">
        <f aca="false">IF(FL53="","",IF(GW53=0,"-",RANK(GW53,$GW$15:$GW$64,0)))</f>
        <v>3</v>
      </c>
      <c r="GZ53" s="167" t="str">
        <f aca="false">IF(FO53="","",IF(FO53="-","-",IF(UPPER(FO53)="AB","+",VLOOKUP(FO53,'විෂය තොරතුරු'!$P$24:$Q$28,2))))</f>
        <v>C</v>
      </c>
      <c r="HA53" s="168" t="str">
        <f aca="false">IF(FP53="","",IF(FP53="-","-",IF(UPPER(FP53)="AB","+",VLOOKUP(FP53,'විෂය තොරතුරු'!$P$24:$Q$28,2))))</f>
        <v/>
      </c>
      <c r="HB53" s="168" t="str">
        <f aca="false">IF(FQ53="","",IF(FQ53="-","-",IF(UPPER(FQ53)="AB","+",VLOOKUP(FQ53,'විෂය තොරතුරු'!$P$24:$Q$28,2))))</f>
        <v>-</v>
      </c>
      <c r="HC53" s="168" t="str">
        <f aca="false">IF(FR53="","",IF(FR53="-","-",IF(UPPER(FR53)="AB","+",VLOOKUP(FR53,'විෂය තොරතුරු'!$P$24:$Q$28,2))))</f>
        <v>A</v>
      </c>
      <c r="HD53" s="168" t="str">
        <f aca="false">IF(FS53="","",IF(FS53="-","-",IF(UPPER(FS53)="AB","+",VLOOKUP(FS53,'විෂය තොරතුරු'!$P$24:$Q$28,2))))</f>
        <v/>
      </c>
      <c r="HE53" s="170" t="str">
        <f aca="false">IF(FT53="","",IF(FT53="-","-",IF(UPPER(FT53)="AB","+",VLOOKUP(FT53,'විෂය තොරතුරු'!$P$24:$Q$28,2))))</f>
        <v/>
      </c>
      <c r="HF53" s="171" t="str">
        <f aca="false">IF(FU53="","",IF(FU53="-","-",IF(UPPER(FU53)="AB","+",VLOOKUP(FU53,'විෂය තොරතුරු'!$P$24:$Q$28,2))))</f>
        <v>W</v>
      </c>
      <c r="HG53" s="168" t="str">
        <f aca="false">IF(FV53="","",IF(FV53="-","-",IF(UPPER(FV53)="AB","+",VLOOKUP(FV53,'විෂය තොරතුරු'!$P$24:$Q$28,2))))</f>
        <v>W</v>
      </c>
      <c r="HH53" s="168" t="str">
        <f aca="false">IF(FW53="","",IF(FW53="-","-",IF(UPPER(FW53)="AB","+",VLOOKUP(FW53,'විෂය තොරතුරු'!$P$24:$Q$28,2))))</f>
        <v>S</v>
      </c>
      <c r="HI53" s="169" t="str">
        <f aca="false">IF(FX53="","",IF(FX53="-","-",IF(UPPER(FX53)="AB","+",VLOOKUP(FX53,'විෂය තොරතුරු'!$P$24:$Q$28,2))))</f>
        <v>S</v>
      </c>
      <c r="HJ53" s="167" t="str">
        <f aca="false">IF(FY53="","",IF(FY53="-","-",IF(UPPER(FY53)="AB","+",VLOOKUP(FY53,'විෂය තොරතුරු'!$P$24:$Q$28,2))))</f>
        <v>A</v>
      </c>
      <c r="HK53" s="168" t="str">
        <f aca="false">IF(FZ53="","",IF(FZ53="-","-",IF(UPPER(FZ53)="AB","+",VLOOKUP(FZ53,'විෂය තොරතුරු'!$P$24:$Q$28,2))))</f>
        <v>-</v>
      </c>
      <c r="HL53" s="168" t="str">
        <f aca="false">IF(GA53="","",IF(GA53="-","-",IF(UPPER(GA53)="AB","+",VLOOKUP(GA53,'විෂය තොරතුරු'!$P$24:$Q$28,2))))</f>
        <v>-</v>
      </c>
      <c r="HM53" s="168" t="str">
        <f aca="false">IF(GB53="","",IF(GB53="-","-",IF(UPPER(GB53)="AB","+",VLOOKUP(GB53,'විෂය තොරතුරු'!$P$24:$Q$28,2))))</f>
        <v/>
      </c>
      <c r="HN53" s="168" t="str">
        <f aca="false">IF(GC53="","",IF(GC53="-","-",IF(UPPER(GC53)="AB","+",VLOOKUP(GC53,'විෂය තොරතුරු'!$P$24:$Q$28,2))))</f>
        <v/>
      </c>
      <c r="HO53" s="168" t="str">
        <f aca="false">IF(GD53="","",IF(GD53="-","-",IF(UPPER(GD53)="AB","+",VLOOKUP(GD53,'විෂය තොරතුරු'!$P$24:$Q$28,2))))</f>
        <v/>
      </c>
      <c r="HP53" s="168" t="str">
        <f aca="false">IF(GE53="","",IF(GE53="-","-",IF(UPPER(GE53)="AB","+",VLOOKUP(GE53,'විෂය තොරතුරු'!$P$24:$Q$28,2))))</f>
        <v/>
      </c>
      <c r="HQ53" s="170" t="str">
        <f aca="false">IF(GF53="","",IF(GF53="-","-",IF(UPPER(GF53)="AB","+",VLOOKUP(GF53,'විෂය තොරතුරු'!$P$24:$Q$28,2))))</f>
        <v/>
      </c>
      <c r="HR53" s="171" t="str">
        <f aca="false">IF(GG53="","",IF(GG53="-","-",IF(UPPER(GG53)="AB","+",VLOOKUP(GG53,'විෂය තොරතුරු'!$P$24:$Q$28,2))))</f>
        <v>-</v>
      </c>
      <c r="HS53" s="168" t="str">
        <f aca="false">IF(GH53="","",IF(GH53="-","-",IF(UPPER(GH53)="AB","+",VLOOKUP(GH53,'විෂය තොරතුරු'!$P$24:$Q$28,2))))</f>
        <v>-</v>
      </c>
      <c r="HT53" s="168" t="str">
        <f aca="false">IF(GI53="","",IF(GI53="-","-",IF(UPPER(GI53)="AB","+",VLOOKUP(GI53,'විෂය තොරතුරු'!$P$24:$Q$28,2))))</f>
        <v>C</v>
      </c>
      <c r="HU53" s="168" t="str">
        <f aca="false">IF(GJ53="","",IF(GJ53="-","-",IF(UPPER(GJ53)="AB","+",VLOOKUP(GJ53,'විෂය තොරතුරු'!$P$24:$Q$28,2))))</f>
        <v/>
      </c>
      <c r="HV53" s="168" t="str">
        <f aca="false">IF(GK53="","",IF(GK53="-","-",IF(UPPER(GK53)="AB","+",VLOOKUP(GK53,'විෂය තොරතුරු'!$P$24:$Q$28,2))))</f>
        <v/>
      </c>
      <c r="HW53" s="168" t="str">
        <f aca="false">IF(GL53="","",IF(GL53="-","-",IF(UPPER(GL53)="AB","+",VLOOKUP(GL53,'විෂය තොරතුරු'!$P$24:$Q$28,2))))</f>
        <v>-</v>
      </c>
      <c r="HX53" s="168" t="str">
        <f aca="false">IF(GM53="","",IF(GM53="-","-",IF(UPPER(GM53)="AB","+",VLOOKUP(GM53,'විෂය තොරතුරු'!$P$24:$Q$28,2))))</f>
        <v/>
      </c>
      <c r="HY53" s="169" t="str">
        <f aca="false">IF(GN53="","",IF(GN53="-","-",IF(UPPER(GN53)="AB","+",VLOOKUP(GN53,'විෂය තොරතුරු'!$P$24:$Q$28,2))))</f>
        <v/>
      </c>
      <c r="HZ53" s="171" t="str">
        <f aca="false">IF(GO53="","",IF(GO53="-","-",IF(UPPER(GO53)="AB","+",VLOOKUP(GO53,'විෂය තොරතුරු'!$P$24:$Q$28,2))))</f>
        <v>-</v>
      </c>
      <c r="IA53" s="168" t="str">
        <f aca="false">IF(GP53="","",IF(GP53="-","-",IF(UPPER(GP53)="AB","+",VLOOKUP(GP53,'විෂය තොරතුරු'!$P$24:$Q$28,2))))</f>
        <v>-</v>
      </c>
      <c r="IB53" s="168" t="str">
        <f aca="false">IF(GQ53="","",IF(GQ53="-","-",IF(UPPER(GQ53)="AB","+",VLOOKUP(GQ53,'විෂය තොරතුරු'!$P$24:$Q$28,2))))</f>
        <v/>
      </c>
      <c r="IC53" s="168" t="str">
        <f aca="false">IF(GR53="","",IF(GR53="-","-",IF(UPPER(GR53)="AB","+",VLOOKUP(GR53,'විෂය තොරතුරු'!$P$24:$Q$28,2))))</f>
        <v>S</v>
      </c>
      <c r="ID53" s="168" t="str">
        <f aca="false">IF(GS53="","",IF(GS53="-","-",IF(UPPER(GS53)="AB","+",VLOOKUP(GS53,'විෂය තොරතුරු'!$P$24:$Q$28,2))))</f>
        <v/>
      </c>
      <c r="IE53" s="168" t="str">
        <f aca="false">IF(GT53="","",IF(GT53="-","-",IF(UPPER(GT53)="AB","+",VLOOKUP(GT53,'විෂය තොරතුරු'!$P$24:$Q$28,2))))</f>
        <v/>
      </c>
      <c r="IF53" s="168" t="str">
        <f aca="false">IF(GU53="","",IF(GU53="-","-",IF(UPPER(GU53)="AB","+",VLOOKUP(GU53,'විෂය තොරතුරු'!$P$24:$Q$28,2))))</f>
        <v/>
      </c>
      <c r="IG53" s="169" t="str">
        <f aca="false">IF(GV53="","",IF(GV53="-","-",IF(UPPER(GV53)="AB","+",VLOOKUP(GV53,'විෂය තොරතුරු'!$P$24:$Q$28,2))))</f>
        <v/>
      </c>
      <c r="IH53" s="171" t="n">
        <f aca="false">IF($FL53="","",COUNTIF($GZ53:$IG53,"A"))</f>
        <v>2</v>
      </c>
      <c r="II53" s="171" t="n">
        <f aca="false">IF($FL53="","",COUNTIF($GZ53:$IG53,"B"))</f>
        <v>0</v>
      </c>
      <c r="IJ53" s="171" t="n">
        <f aca="false">IF($FL53="","",COUNTIF($GZ53:$IG53,"C"))</f>
        <v>2</v>
      </c>
      <c r="IK53" s="171" t="n">
        <f aca="false">IF($FL53="","",COUNTIF($GZ53:$IG53,"S"))</f>
        <v>3</v>
      </c>
      <c r="IL53" s="171" t="n">
        <f aca="false">IF($FL53="","",COUNTIF($GZ53:$IG53,"W"))</f>
        <v>2</v>
      </c>
      <c r="IM53" s="171" t="n">
        <f aca="false">IF(FL53="","",SUM(IH53:IK53))</f>
        <v>7</v>
      </c>
      <c r="IN53" s="169" t="n">
        <f aca="false">IF(FL53="","",SUM(IH53:IJ53))</f>
        <v>4</v>
      </c>
      <c r="IO53" s="172" t="str">
        <f aca="false">IF(FL53="","",IF(AND(IM53&gt;=6,IN53&gt;=3,OR(FO53&gt;=35,FP53&gt;=35),FV53&gt;=35),"6/3 සමත්",IF(AND(IM53&gt;=5,IN53&gt;=3,OR(FO53&gt;=35,FP53&gt;=35,FV53&gt;=35)),"5/3 සමත්",IF(AND(IM53&gt;=4,IN53&gt;=1,OR(FO53&gt;=20,FP53&gt;=20,FV53&gt;=20)),"සමත් කළ හැකි",IF(IL53=9,"W9","අසමත් ?")))))</f>
        <v>5/3 සමත්</v>
      </c>
    </row>
    <row r="54" customFormat="false" ht="13.8" hidden="false" customHeight="false" outlineLevel="0" collapsed="false">
      <c r="A54" s="160" t="n">
        <v>40</v>
      </c>
      <c r="B54" s="161"/>
      <c r="C54" s="161"/>
      <c r="D54" s="162"/>
      <c r="E54" s="183"/>
      <c r="F54" s="181"/>
      <c r="G54" s="183"/>
      <c r="H54" s="180"/>
      <c r="I54" s="180"/>
      <c r="J54" s="181"/>
      <c r="K54" s="183"/>
      <c r="L54" s="180"/>
      <c r="M54" s="180"/>
      <c r="N54" s="181"/>
      <c r="O54" s="183"/>
      <c r="P54" s="180"/>
      <c r="Q54" s="180"/>
      <c r="R54" s="180"/>
      <c r="S54" s="180"/>
      <c r="T54" s="180"/>
      <c r="U54" s="180"/>
      <c r="V54" s="181"/>
      <c r="W54" s="183"/>
      <c r="X54" s="180"/>
      <c r="Y54" s="180"/>
      <c r="Z54" s="180"/>
      <c r="AA54" s="180"/>
      <c r="AB54" s="180"/>
      <c r="AC54" s="180"/>
      <c r="AD54" s="181"/>
      <c r="AE54" s="183"/>
      <c r="AF54" s="180"/>
      <c r="AG54" s="180"/>
      <c r="AH54" s="180"/>
      <c r="AI54" s="180"/>
      <c r="AJ54" s="180"/>
      <c r="AK54" s="180"/>
      <c r="AL54" s="166"/>
      <c r="AM54" s="167" t="str">
        <f aca="false">IF(B54="","",SUM(E54:AL54))</f>
        <v/>
      </c>
      <c r="AN54" s="168" t="str">
        <f aca="false">IF(B54="","",AM54/9)</f>
        <v/>
      </c>
      <c r="AO54" s="169" t="str">
        <f aca="false">IF(B54="","",IF(AM54=0,"-",RANK(AM54,$AM$15:$AM$64,0)))</f>
        <v/>
      </c>
      <c r="AP54" s="167" t="str">
        <f aca="false">IF(E54="","",IF(E54="-","-",IF(UPPER(E54)="AB","+",VLOOKUP(E54,'විෂය තොරතුරු'!$P$24:$Q$28,2))))</f>
        <v/>
      </c>
      <c r="AQ54" s="168" t="str">
        <f aca="false">IF(F54="","",IF(F54="-","-",IF(UPPER(F54)="AB","+",VLOOKUP(F54,'විෂය තොරතුරු'!$P$24:$Q$28,2))))</f>
        <v/>
      </c>
      <c r="AR54" s="168" t="str">
        <f aca="false">IF(G54="","",IF(G54="-","-",IF(UPPER(G54)="AB","+",VLOOKUP(G54,'විෂය තොරතුරු'!$P$24:$Q$28,2))))</f>
        <v/>
      </c>
      <c r="AS54" s="168" t="str">
        <f aca="false">IF(H54="","",IF(H54="-","-",IF(UPPER(H54)="AB","+",VLOOKUP(H54,'විෂය තොරතුරු'!$P$24:$Q$28,2))))</f>
        <v/>
      </c>
      <c r="AT54" s="168" t="str">
        <f aca="false">IF(I54="","",IF(I54="-","-",IF(UPPER(I54)="AB","+",VLOOKUP(I54,'විෂය තොරතුරු'!$P$24:$Q$28,2))))</f>
        <v/>
      </c>
      <c r="AU54" s="170" t="str">
        <f aca="false">IF(J54="","",IF(J54="-","-",IF(UPPER(J54)="AB","+",VLOOKUP(J54,'විෂය තොරතුරු'!$P$24:$Q$28,2))))</f>
        <v/>
      </c>
      <c r="AV54" s="171" t="str">
        <f aca="false">IF(K54="","",IF(K54="-","-",IF(UPPER(K54)="AB","+",VLOOKUP(K54,'විෂය තොරතුරු'!$P$24:$Q$28,2))))</f>
        <v/>
      </c>
      <c r="AW54" s="168" t="str">
        <f aca="false">IF(L54="","",IF(L54="-","-",IF(UPPER(L54)="AB","+",VLOOKUP(L54,'විෂය තොරතුරු'!$P$24:$Q$28,2))))</f>
        <v/>
      </c>
      <c r="AX54" s="168" t="str">
        <f aca="false">IF(M54="","",IF(M54="-","-",IF(UPPER(M54)="AB","+",VLOOKUP(M54,'විෂය තොරතුරු'!$P$24:$Q$28,2))))</f>
        <v/>
      </c>
      <c r="AY54" s="169" t="str">
        <f aca="false">IF(N54="","",IF(N54="-","-",IF(UPPER(N54)="AB","+",VLOOKUP(N54,'විෂය තොරතුරු'!$P$24:$Q$28,2))))</f>
        <v/>
      </c>
      <c r="AZ54" s="167" t="str">
        <f aca="false">IF(O54="","",IF(O54="-","-",IF(UPPER(O54)="AB","+",VLOOKUP(O54,'විෂය තොරතුරු'!$P$24:$Q$28,2))))</f>
        <v/>
      </c>
      <c r="BA54" s="168" t="str">
        <f aca="false">IF(P54="","",IF(P54="-","-",IF(UPPER(P54)="AB","+",VLOOKUP(P54,'විෂය තොරතුරු'!$P$24:$Q$28,2))))</f>
        <v/>
      </c>
      <c r="BB54" s="168" t="str">
        <f aca="false">IF(Q54="","",IF(Q54="-","-",IF(UPPER(Q54)="AB","+",VLOOKUP(Q54,'විෂය තොරතුරු'!$P$24:$Q$28,2))))</f>
        <v/>
      </c>
      <c r="BC54" s="168" t="str">
        <f aca="false">IF(R54="","",IF(R54="-","-",IF(UPPER(R54)="AB","+",VLOOKUP(R54,'විෂය තොරතුරු'!$P$24:$Q$28,2))))</f>
        <v/>
      </c>
      <c r="BD54" s="168" t="str">
        <f aca="false">IF(S54="","",IF(S54="-","-",IF(UPPER(S54)="AB","+",VLOOKUP(S54,'විෂය තොරතුරු'!$P$24:$Q$28,2))))</f>
        <v/>
      </c>
      <c r="BE54" s="168" t="str">
        <f aca="false">IF(T54="","",IF(T54="-","-",IF(UPPER(T54)="AB","+",VLOOKUP(T54,'විෂය තොරතුරු'!$P$24:$Q$28,2))))</f>
        <v/>
      </c>
      <c r="BF54" s="168" t="str">
        <f aca="false">IF(U54="","",IF(U54="-","-",IF(UPPER(U54)="AB","+",VLOOKUP(U54,'විෂය තොරතුරු'!$P$24:$Q$28,2))))</f>
        <v/>
      </c>
      <c r="BG54" s="170" t="str">
        <f aca="false">IF(V54="","",IF(V54="-","-",IF(UPPER(V54)="AB","+",VLOOKUP(V54,'විෂය තොරතුරු'!$P$24:$Q$28,2))))</f>
        <v/>
      </c>
      <c r="BH54" s="171" t="str">
        <f aca="false">IF(W54="","",IF(W54="-","-",IF(UPPER(W54)="AB","+",VLOOKUP(W54,'විෂය තොරතුරු'!$P$24:$Q$28,2))))</f>
        <v/>
      </c>
      <c r="BI54" s="168" t="str">
        <f aca="false">IF(X54="","",IF(X54="-","-",IF(UPPER(X54)="AB","+",VLOOKUP(X54,'විෂය තොරතුරු'!$P$24:$Q$28,2))))</f>
        <v/>
      </c>
      <c r="BJ54" s="168" t="str">
        <f aca="false">IF(Y54="","",IF(Y54="-","-",IF(UPPER(Y54)="AB","+",VLOOKUP(Y54,'විෂය තොරතුරු'!$P$24:$Q$28,2))))</f>
        <v/>
      </c>
      <c r="BK54" s="168" t="str">
        <f aca="false">IF(Z54="","",IF(Z54="-","-",IF(UPPER(Z54)="AB","+",VLOOKUP(Z54,'විෂය තොරතුරු'!$P$24:$Q$28,2))))</f>
        <v/>
      </c>
      <c r="BL54" s="168" t="str">
        <f aca="false">IF(AA54="","",IF(AA54="-","-",IF(UPPER(AA54)="AB","+",VLOOKUP(AA54,'විෂය තොරතුරු'!$P$24:$Q$28,2))))</f>
        <v/>
      </c>
      <c r="BM54" s="168" t="str">
        <f aca="false">IF(AB54="","",IF(AB54="-","-",IF(UPPER(AB54)="AB","+",VLOOKUP(AB54,'විෂය තොරතුරු'!$P$24:$Q$28,2))))</f>
        <v/>
      </c>
      <c r="BN54" s="168" t="str">
        <f aca="false">IF(AC54="","",IF(AC54="-","-",IF(UPPER(AC54)="AB","+",VLOOKUP(AC54,'විෂය තොරතුරු'!$P$24:$Q$28,2))))</f>
        <v/>
      </c>
      <c r="BO54" s="169" t="str">
        <f aca="false">IF(AD54="","",IF(AD54="-","-",IF(UPPER(AD54)="AB","+",VLOOKUP(AD54,'විෂය තොරතුරු'!$P$24:$Q$28,2))))</f>
        <v/>
      </c>
      <c r="BP54" s="171" t="str">
        <f aca="false">IF(AE54="","",IF(AE54="-","-",IF(UPPER(AE54)="AB","+",VLOOKUP(AE54,'විෂය තොරතුරු'!$P$24:$Q$28,2))))</f>
        <v/>
      </c>
      <c r="BQ54" s="168" t="str">
        <f aca="false">IF(AF54="","",IF(AF54="-","-",IF(UPPER(AF54)="AB","+",VLOOKUP(AF54,'විෂය තොරතුරු'!$P$24:$Q$28,2))))</f>
        <v/>
      </c>
      <c r="BR54" s="168" t="str">
        <f aca="false">IF(AG54="","",IF(AG54="-","-",IF(UPPER(AG54)="AB","+",VLOOKUP(AG54,'විෂය තොරතුරු'!$P$24:$Q$28,2))))</f>
        <v/>
      </c>
      <c r="BS54" s="168" t="str">
        <f aca="false">IF(AH54="","",IF(AH54="-","-",IF(UPPER(AH54)="AB","+",VLOOKUP(AH54,'විෂය තොරතුරු'!$P$24:$Q$28,2))))</f>
        <v/>
      </c>
      <c r="BT54" s="168" t="str">
        <f aca="false">IF(AI54="","",IF(AI54="-","-",IF(UPPER(AI54)="AB","+",VLOOKUP(AI54,'විෂය තොරතුරු'!$P$24:$Q$28,2))))</f>
        <v/>
      </c>
      <c r="BU54" s="168" t="str">
        <f aca="false">IF(AJ54="","",IF(AJ54="-","-",IF(UPPER(AJ54)="AB","+",VLOOKUP(AJ54,'විෂය තොරතුරු'!$P$24:$Q$28,2))))</f>
        <v/>
      </c>
      <c r="BV54" s="168" t="str">
        <f aca="false">IF(AK54="","",IF(AK54="-","-",IF(UPPER(AK54)="AB","+",VLOOKUP(AK54,'විෂය තොරතුරු'!$P$24:$Q$28,2))))</f>
        <v/>
      </c>
      <c r="BW54" s="169" t="str">
        <f aca="false">IF(AL54="","",IF(AL54="-","-",IF(UPPER(AL54)="AB","+",VLOOKUP(AL54,'විෂය තොරතුරු'!$P$24:$Q$28,2))))</f>
        <v/>
      </c>
      <c r="BX54" s="171" t="str">
        <f aca="false">IF($B54="","",COUNTIF($AP54:$BW54,"A"))</f>
        <v/>
      </c>
      <c r="BY54" s="168" t="str">
        <f aca="false">IF($B54="","",COUNTIF($AP54:$BW54,"B"))</f>
        <v/>
      </c>
      <c r="BZ54" s="168" t="str">
        <f aca="false">IF($B54="","",COUNTIF($AP54:$BW54,"C"))</f>
        <v/>
      </c>
      <c r="CA54" s="168" t="str">
        <f aca="false">IF($B54="","",COUNTIF($AP54:$BW54,"S"))</f>
        <v/>
      </c>
      <c r="CB54" s="169" t="str">
        <f aca="false">IF($B54="","",COUNTIF($AP54:$BW54,"W"))</f>
        <v/>
      </c>
      <c r="CC54" s="171" t="str">
        <f aca="false">IF(B54="","",SUM(BX54:CA54))</f>
        <v/>
      </c>
      <c r="CD54" s="169" t="str">
        <f aca="false">IF(B54="","",SUM(BX54:BZ54))</f>
        <v/>
      </c>
      <c r="CE54" s="172" t="str">
        <f aca="false">IF(B54="","",IF(AND(CC54&gt;=6,CD54&gt;=3,OR(E54&gt;=35,F54&gt;=35),L54&gt;=35),"6/3 සමත්",IF(AND(CC54&gt;=5,CD54&gt;=3,OR(E54&gt;=35,F54&gt;=35,L54&gt;=35)),"5/3 සමත්",IF(AND(CC54&gt;=4,CD54&gt;=1,OR(E54&gt;=20,F54&gt;=20,L54&gt;=20)),"සමත් කළ හැකි",IF(CB54=9,"W9","අසමත් ?")))))</f>
        <v/>
      </c>
      <c r="FK54" s="173" t="n">
        <v>40</v>
      </c>
      <c r="FL54" s="161" t="s">
        <v>83</v>
      </c>
      <c r="FM54" s="161"/>
      <c r="FN54" s="161" t="str">
        <f aca="false">IF(FM54="","-",(FM54/$M$95)*100)</f>
        <v>-</v>
      </c>
      <c r="FO54" s="165" t="n">
        <v>45</v>
      </c>
      <c r="FP54" s="165"/>
      <c r="FQ54" s="165" t="n">
        <v>63</v>
      </c>
      <c r="FR54" s="165" t="s">
        <v>18</v>
      </c>
      <c r="FS54" s="165"/>
      <c r="FT54" s="165"/>
      <c r="FU54" s="165" t="n">
        <v>19</v>
      </c>
      <c r="FV54" s="165" t="n">
        <v>37</v>
      </c>
      <c r="FW54" s="165" t="n">
        <v>35</v>
      </c>
      <c r="FX54" s="165" t="n">
        <v>31</v>
      </c>
      <c r="FY54" s="165" t="s">
        <v>18</v>
      </c>
      <c r="FZ54" s="165" t="s">
        <v>18</v>
      </c>
      <c r="GA54" s="165" t="n">
        <v>53</v>
      </c>
      <c r="GB54" s="165"/>
      <c r="GC54" s="165"/>
      <c r="GD54" s="165"/>
      <c r="GE54" s="165"/>
      <c r="GF54" s="165"/>
      <c r="GG54" s="165" t="s">
        <v>18</v>
      </c>
      <c r="GH54" s="165" t="s">
        <v>18</v>
      </c>
      <c r="GI54" s="165" t="n">
        <v>41</v>
      </c>
      <c r="GJ54" s="165"/>
      <c r="GK54" s="165"/>
      <c r="GL54" s="165" t="s">
        <v>18</v>
      </c>
      <c r="GM54" s="165"/>
      <c r="GN54" s="165"/>
      <c r="GO54" s="165" t="s">
        <v>18</v>
      </c>
      <c r="GP54" s="165" t="s">
        <v>18</v>
      </c>
      <c r="GQ54" s="165"/>
      <c r="GR54" s="165" t="n">
        <v>75</v>
      </c>
      <c r="GS54" s="165"/>
      <c r="GT54" s="165"/>
      <c r="GU54" s="165"/>
      <c r="GV54" s="174"/>
      <c r="GW54" s="167" t="n">
        <f aca="false">IF(FL54="","",SUM(FO54:GV54))</f>
        <v>399</v>
      </c>
      <c r="GX54" s="168" t="n">
        <f aca="false">IF(FL54="","",GW54/9)</f>
        <v>44.3333333333333</v>
      </c>
      <c r="GY54" s="169" t="n">
        <f aca="false">IF(FL54="","",IF(GW54=0,"-",RANK(GW54,$GW$15:$GW$64,0)))</f>
        <v>9</v>
      </c>
      <c r="GZ54" s="167" t="str">
        <f aca="false">IF(FO54="","",IF(FO54="-","-",IF(UPPER(FO54)="AB","+",VLOOKUP(FO54,'විෂය තොරතුරු'!$P$24:$Q$28,2))))</f>
        <v>S</v>
      </c>
      <c r="HA54" s="168" t="str">
        <f aca="false">IF(FP54="","",IF(FP54="-","-",IF(UPPER(FP54)="AB","+",VLOOKUP(FP54,'විෂය තොරතුරු'!$P$24:$Q$28,2))))</f>
        <v/>
      </c>
      <c r="HB54" s="168" t="str">
        <f aca="false">IF(FQ54="","",IF(FQ54="-","-",IF(UPPER(FQ54)="AB","+",VLOOKUP(FQ54,'විෂය තොරතුරු'!$P$24:$Q$28,2))))</f>
        <v>C</v>
      </c>
      <c r="HC54" s="168" t="str">
        <f aca="false">IF(FR54="","",IF(FR54="-","-",IF(UPPER(FR54)="AB","+",VLOOKUP(FR54,'විෂය තොරතුරු'!$P$24:$Q$28,2))))</f>
        <v>-</v>
      </c>
      <c r="HD54" s="168" t="str">
        <f aca="false">IF(FS54="","",IF(FS54="-","-",IF(UPPER(FS54)="AB","+",VLOOKUP(FS54,'විෂය තොරතුරු'!$P$24:$Q$28,2))))</f>
        <v/>
      </c>
      <c r="HE54" s="170" t="str">
        <f aca="false">IF(FT54="","",IF(FT54="-","-",IF(UPPER(FT54)="AB","+",VLOOKUP(FT54,'විෂය තොරතුරු'!$P$24:$Q$28,2))))</f>
        <v/>
      </c>
      <c r="HF54" s="171" t="str">
        <f aca="false">IF(FU54="","",IF(FU54="-","-",IF(UPPER(FU54)="AB","+",VLOOKUP(FU54,'විෂය තොරතුරු'!$P$24:$Q$28,2))))</f>
        <v>W</v>
      </c>
      <c r="HG54" s="168" t="str">
        <f aca="false">IF(FV54="","",IF(FV54="-","-",IF(UPPER(FV54)="AB","+",VLOOKUP(FV54,'විෂය තොරතුරු'!$P$24:$Q$28,2))))</f>
        <v>S</v>
      </c>
      <c r="HH54" s="168" t="str">
        <f aca="false">IF(FW54="","",IF(FW54="-","-",IF(UPPER(FW54)="AB","+",VLOOKUP(FW54,'විෂය තොරතුරු'!$P$24:$Q$28,2))))</f>
        <v>S</v>
      </c>
      <c r="HI54" s="169" t="str">
        <f aca="false">IF(FX54="","",IF(FX54="-","-",IF(UPPER(FX54)="AB","+",VLOOKUP(FX54,'විෂය තොරතුරු'!$P$24:$Q$28,2))))</f>
        <v>W</v>
      </c>
      <c r="HJ54" s="167" t="str">
        <f aca="false">IF(FY54="","",IF(FY54="-","-",IF(UPPER(FY54)="AB","+",VLOOKUP(FY54,'විෂය තොරතුරු'!$P$24:$Q$28,2))))</f>
        <v>-</v>
      </c>
      <c r="HK54" s="168" t="str">
        <f aca="false">IF(FZ54="","",IF(FZ54="-","-",IF(UPPER(FZ54)="AB","+",VLOOKUP(FZ54,'විෂය තොරතුරු'!$P$24:$Q$28,2))))</f>
        <v>-</v>
      </c>
      <c r="HL54" s="168" t="str">
        <f aca="false">IF(GA54="","",IF(GA54="-","-",IF(UPPER(GA54)="AB","+",VLOOKUP(GA54,'විෂය තොරතුරු'!$P$24:$Q$28,2))))</f>
        <v>C</v>
      </c>
      <c r="HM54" s="168" t="str">
        <f aca="false">IF(GB54="","",IF(GB54="-","-",IF(UPPER(GB54)="AB","+",VLOOKUP(GB54,'විෂය තොරතුරු'!$P$24:$Q$28,2))))</f>
        <v/>
      </c>
      <c r="HN54" s="168" t="str">
        <f aca="false">IF(GC54="","",IF(GC54="-","-",IF(UPPER(GC54)="AB","+",VLOOKUP(GC54,'විෂය තොරතුරු'!$P$24:$Q$28,2))))</f>
        <v/>
      </c>
      <c r="HO54" s="168" t="str">
        <f aca="false">IF(GD54="","",IF(GD54="-","-",IF(UPPER(GD54)="AB","+",VLOOKUP(GD54,'විෂය තොරතුරු'!$P$24:$Q$28,2))))</f>
        <v/>
      </c>
      <c r="HP54" s="168" t="str">
        <f aca="false">IF(GE54="","",IF(GE54="-","-",IF(UPPER(GE54)="AB","+",VLOOKUP(GE54,'විෂය තොරතුරු'!$P$24:$Q$28,2))))</f>
        <v/>
      </c>
      <c r="HQ54" s="170" t="str">
        <f aca="false">IF(GF54="","",IF(GF54="-","-",IF(UPPER(GF54)="AB","+",VLOOKUP(GF54,'විෂය තොරතුරු'!$P$24:$Q$28,2))))</f>
        <v/>
      </c>
      <c r="HR54" s="171" t="str">
        <f aca="false">IF(GG54="","",IF(GG54="-","-",IF(UPPER(GG54)="AB","+",VLOOKUP(GG54,'විෂය තොරතුරු'!$P$24:$Q$28,2))))</f>
        <v>-</v>
      </c>
      <c r="HS54" s="168" t="str">
        <f aca="false">IF(GH54="","",IF(GH54="-","-",IF(UPPER(GH54)="AB","+",VLOOKUP(GH54,'විෂය තොරතුරු'!$P$24:$Q$28,2))))</f>
        <v>-</v>
      </c>
      <c r="HT54" s="168" t="str">
        <f aca="false">IF(GI54="","",IF(GI54="-","-",IF(UPPER(GI54)="AB","+",VLOOKUP(GI54,'විෂය තොරතුරු'!$P$24:$Q$28,2))))</f>
        <v>S</v>
      </c>
      <c r="HU54" s="168" t="str">
        <f aca="false">IF(GJ54="","",IF(GJ54="-","-",IF(UPPER(GJ54)="AB","+",VLOOKUP(GJ54,'විෂය තොරතුරු'!$P$24:$Q$28,2))))</f>
        <v/>
      </c>
      <c r="HV54" s="168" t="str">
        <f aca="false">IF(GK54="","",IF(GK54="-","-",IF(UPPER(GK54)="AB","+",VLOOKUP(GK54,'විෂය තොරතුරු'!$P$24:$Q$28,2))))</f>
        <v/>
      </c>
      <c r="HW54" s="168" t="str">
        <f aca="false">IF(GL54="","",IF(GL54="-","-",IF(UPPER(GL54)="AB","+",VLOOKUP(GL54,'විෂය තොරතුරු'!$P$24:$Q$28,2))))</f>
        <v>-</v>
      </c>
      <c r="HX54" s="168" t="str">
        <f aca="false">IF(GM54="","",IF(GM54="-","-",IF(UPPER(GM54)="AB","+",VLOOKUP(GM54,'විෂය තොරතුරු'!$P$24:$Q$28,2))))</f>
        <v/>
      </c>
      <c r="HY54" s="169" t="str">
        <f aca="false">IF(GN54="","",IF(GN54="-","-",IF(UPPER(GN54)="AB","+",VLOOKUP(GN54,'විෂය තොරතුරු'!$P$24:$Q$28,2))))</f>
        <v/>
      </c>
      <c r="HZ54" s="171" t="str">
        <f aca="false">IF(GO54="","",IF(GO54="-","-",IF(UPPER(GO54)="AB","+",VLOOKUP(GO54,'විෂය තොරතුරු'!$P$24:$Q$28,2))))</f>
        <v>-</v>
      </c>
      <c r="IA54" s="168" t="str">
        <f aca="false">IF(GP54="","",IF(GP54="-","-",IF(UPPER(GP54)="AB","+",VLOOKUP(GP54,'විෂය තොරතුරු'!$P$24:$Q$28,2))))</f>
        <v>-</v>
      </c>
      <c r="IB54" s="168" t="str">
        <f aca="false">IF(GQ54="","",IF(GQ54="-","-",IF(UPPER(GQ54)="AB","+",VLOOKUP(GQ54,'විෂය තොරතුරු'!$P$24:$Q$28,2))))</f>
        <v/>
      </c>
      <c r="IC54" s="168" t="str">
        <f aca="false">IF(GR54="","",IF(GR54="-","-",IF(UPPER(GR54)="AB","+",VLOOKUP(GR54,'විෂය තොරතුරු'!$P$24:$Q$28,2))))</f>
        <v>A</v>
      </c>
      <c r="ID54" s="168" t="str">
        <f aca="false">IF(GS54="","",IF(GS54="-","-",IF(UPPER(GS54)="AB","+",VLOOKUP(GS54,'විෂය තොරතුරු'!$P$24:$Q$28,2))))</f>
        <v/>
      </c>
      <c r="IE54" s="168" t="str">
        <f aca="false">IF(GT54="","",IF(GT54="-","-",IF(UPPER(GT54)="AB","+",VLOOKUP(GT54,'විෂය තොරතුරු'!$P$24:$Q$28,2))))</f>
        <v/>
      </c>
      <c r="IF54" s="168" t="str">
        <f aca="false">IF(GU54="","",IF(GU54="-","-",IF(UPPER(GU54)="AB","+",VLOOKUP(GU54,'විෂය තොරතුරු'!$P$24:$Q$28,2))))</f>
        <v/>
      </c>
      <c r="IG54" s="169" t="str">
        <f aca="false">IF(GV54="","",IF(GV54="-","-",IF(UPPER(GV54)="AB","+",VLOOKUP(GV54,'විෂය තොරතුරු'!$P$24:$Q$28,2))))</f>
        <v/>
      </c>
      <c r="IH54" s="171" t="n">
        <f aca="false">IF($FL54="","",COUNTIF($GZ54:$IG54,"A"))</f>
        <v>1</v>
      </c>
      <c r="II54" s="171" t="n">
        <f aca="false">IF($FL54="","",COUNTIF($GZ54:$IG54,"B"))</f>
        <v>0</v>
      </c>
      <c r="IJ54" s="171" t="n">
        <f aca="false">IF($FL54="","",COUNTIF($GZ54:$IG54,"C"))</f>
        <v>2</v>
      </c>
      <c r="IK54" s="171" t="n">
        <f aca="false">IF($FL54="","",COUNTIF($GZ54:$IG54,"S"))</f>
        <v>4</v>
      </c>
      <c r="IL54" s="171" t="n">
        <f aca="false">IF($FL54="","",COUNTIF($GZ54:$IG54,"W"))</f>
        <v>2</v>
      </c>
      <c r="IM54" s="171" t="n">
        <f aca="false">IF(FL54="","",SUM(IH54:IK54))</f>
        <v>7</v>
      </c>
      <c r="IN54" s="169" t="n">
        <f aca="false">IF(FL54="","",SUM(IH54:IJ54))</f>
        <v>3</v>
      </c>
      <c r="IO54" s="172" t="str">
        <f aca="false">IF(FL54="","",IF(AND(IM54&gt;=6,IN54&gt;=3,OR(FO54&gt;=35,FP54&gt;=35),FV54&gt;=35),"6/3 සමත්",IF(AND(IM54&gt;=5,IN54&gt;=3,OR(FO54&gt;=35,FP54&gt;=35,FV54&gt;=35)),"5/3 සමත්",IF(AND(IM54&gt;=4,IN54&gt;=1,OR(FO54&gt;=20,FP54&gt;=20,FV54&gt;=20)),"සමත් කළ හැකි",IF(IL54=9,"W9","අසමත් ?")))))</f>
        <v>6/3 සමත්</v>
      </c>
    </row>
    <row r="55" customFormat="false" ht="13.8" hidden="false" customHeight="false" outlineLevel="0" collapsed="false">
      <c r="A55" s="160" t="n">
        <v>41</v>
      </c>
      <c r="B55" s="161"/>
      <c r="C55" s="161"/>
      <c r="D55" s="162"/>
      <c r="E55" s="183"/>
      <c r="F55" s="181"/>
      <c r="G55" s="183"/>
      <c r="H55" s="180"/>
      <c r="I55" s="180"/>
      <c r="J55" s="181"/>
      <c r="K55" s="183"/>
      <c r="L55" s="180"/>
      <c r="M55" s="180"/>
      <c r="N55" s="181"/>
      <c r="O55" s="183"/>
      <c r="P55" s="180"/>
      <c r="Q55" s="180"/>
      <c r="R55" s="180"/>
      <c r="S55" s="180"/>
      <c r="T55" s="180"/>
      <c r="U55" s="180"/>
      <c r="V55" s="181"/>
      <c r="W55" s="183"/>
      <c r="X55" s="180"/>
      <c r="Y55" s="180"/>
      <c r="Z55" s="180"/>
      <c r="AA55" s="180"/>
      <c r="AB55" s="180"/>
      <c r="AC55" s="180"/>
      <c r="AD55" s="181"/>
      <c r="AE55" s="183"/>
      <c r="AF55" s="180"/>
      <c r="AG55" s="180"/>
      <c r="AH55" s="180"/>
      <c r="AI55" s="180"/>
      <c r="AJ55" s="180"/>
      <c r="AK55" s="180"/>
      <c r="AL55" s="166"/>
      <c r="AM55" s="167" t="str">
        <f aca="false">IF(B55="","",SUM(E55:AL55))</f>
        <v/>
      </c>
      <c r="AN55" s="168" t="str">
        <f aca="false">IF(B55="","",AM55/9)</f>
        <v/>
      </c>
      <c r="AO55" s="169" t="str">
        <f aca="false">IF(B55="","",IF(AM55=0,"-",RANK(AM55,$AM$15:$AM$64,0)))</f>
        <v/>
      </c>
      <c r="AP55" s="167" t="str">
        <f aca="false">IF(E55="","",IF(E55="-","-",IF(UPPER(E55)="AB","+",VLOOKUP(E55,'විෂය තොරතුරු'!$P$24:$Q$28,2))))</f>
        <v/>
      </c>
      <c r="AQ55" s="168" t="str">
        <f aca="false">IF(F55="","",IF(F55="-","-",IF(UPPER(F55)="AB","+",VLOOKUP(F55,'විෂය තොරතුරු'!$P$24:$Q$28,2))))</f>
        <v/>
      </c>
      <c r="AR55" s="168" t="str">
        <f aca="false">IF(G55="","",IF(G55="-","-",IF(UPPER(G55)="AB","+",VLOOKUP(G55,'විෂය තොරතුරු'!$P$24:$Q$28,2))))</f>
        <v/>
      </c>
      <c r="AS55" s="168" t="str">
        <f aca="false">IF(H55="","",IF(H55="-","-",IF(UPPER(H55)="AB","+",VLOOKUP(H55,'විෂය තොරතුරු'!$P$24:$Q$28,2))))</f>
        <v/>
      </c>
      <c r="AT55" s="168" t="str">
        <f aca="false">IF(I55="","",IF(I55="-","-",IF(UPPER(I55)="AB","+",VLOOKUP(I55,'විෂය තොරතුරු'!$P$24:$Q$28,2))))</f>
        <v/>
      </c>
      <c r="AU55" s="170" t="str">
        <f aca="false">IF(J55="","",IF(J55="-","-",IF(UPPER(J55)="AB","+",VLOOKUP(J55,'විෂය තොරතුරු'!$P$24:$Q$28,2))))</f>
        <v/>
      </c>
      <c r="AV55" s="171" t="str">
        <f aca="false">IF(K55="","",IF(K55="-","-",IF(UPPER(K55)="AB","+",VLOOKUP(K55,'විෂය තොරතුරු'!$P$24:$Q$28,2))))</f>
        <v/>
      </c>
      <c r="AW55" s="168" t="str">
        <f aca="false">IF(L55="","",IF(L55="-","-",IF(UPPER(L55)="AB","+",VLOOKUP(L55,'විෂය තොරතුරු'!$P$24:$Q$28,2))))</f>
        <v/>
      </c>
      <c r="AX55" s="168" t="str">
        <f aca="false">IF(M55="","",IF(M55="-","-",IF(UPPER(M55)="AB","+",VLOOKUP(M55,'විෂය තොරතුරු'!$P$24:$Q$28,2))))</f>
        <v/>
      </c>
      <c r="AY55" s="169" t="str">
        <f aca="false">IF(N55="","",IF(N55="-","-",IF(UPPER(N55)="AB","+",VLOOKUP(N55,'විෂය තොරතුරු'!$P$24:$Q$28,2))))</f>
        <v/>
      </c>
      <c r="AZ55" s="167" t="str">
        <f aca="false">IF(O55="","",IF(O55="-","-",IF(UPPER(O55)="AB","+",VLOOKUP(O55,'විෂය තොරතුරු'!$P$24:$Q$28,2))))</f>
        <v/>
      </c>
      <c r="BA55" s="168" t="str">
        <f aca="false">IF(P55="","",IF(P55="-","-",IF(UPPER(P55)="AB","+",VLOOKUP(P55,'විෂය තොරතුරු'!$P$24:$Q$28,2))))</f>
        <v/>
      </c>
      <c r="BB55" s="168" t="str">
        <f aca="false">IF(Q55="","",IF(Q55="-","-",IF(UPPER(Q55)="AB","+",VLOOKUP(Q55,'විෂය තොරතුරු'!$P$24:$Q$28,2))))</f>
        <v/>
      </c>
      <c r="BC55" s="168" t="str">
        <f aca="false">IF(R55="","",IF(R55="-","-",IF(UPPER(R55)="AB","+",VLOOKUP(R55,'විෂය තොරතුරු'!$P$24:$Q$28,2))))</f>
        <v/>
      </c>
      <c r="BD55" s="168" t="str">
        <f aca="false">IF(S55="","",IF(S55="-","-",IF(UPPER(S55)="AB","+",VLOOKUP(S55,'විෂය තොරතුරු'!$P$24:$Q$28,2))))</f>
        <v/>
      </c>
      <c r="BE55" s="168" t="str">
        <f aca="false">IF(T55="","",IF(T55="-","-",IF(UPPER(T55)="AB","+",VLOOKUP(T55,'විෂය තොරතුරු'!$P$24:$Q$28,2))))</f>
        <v/>
      </c>
      <c r="BF55" s="168" t="str">
        <f aca="false">IF(U55="","",IF(U55="-","-",IF(UPPER(U55)="AB","+",VLOOKUP(U55,'විෂය තොරතුරු'!$P$24:$Q$28,2))))</f>
        <v/>
      </c>
      <c r="BG55" s="170" t="str">
        <f aca="false">IF(V55="","",IF(V55="-","-",IF(UPPER(V55)="AB","+",VLOOKUP(V55,'විෂය තොරතුරු'!$P$24:$Q$28,2))))</f>
        <v/>
      </c>
      <c r="BH55" s="171" t="str">
        <f aca="false">IF(W55="","",IF(W55="-","-",IF(UPPER(W55)="AB","+",VLOOKUP(W55,'විෂය තොරතුරු'!$P$24:$Q$28,2))))</f>
        <v/>
      </c>
      <c r="BI55" s="168" t="str">
        <f aca="false">IF(X55="","",IF(X55="-","-",IF(UPPER(X55)="AB","+",VLOOKUP(X55,'විෂය තොරතුරු'!$P$24:$Q$28,2))))</f>
        <v/>
      </c>
      <c r="BJ55" s="168" t="str">
        <f aca="false">IF(Y55="","",IF(Y55="-","-",IF(UPPER(Y55)="AB","+",VLOOKUP(Y55,'විෂය තොරතුරු'!$P$24:$Q$28,2))))</f>
        <v/>
      </c>
      <c r="BK55" s="168" t="str">
        <f aca="false">IF(Z55="","",IF(Z55="-","-",IF(UPPER(Z55)="AB","+",VLOOKUP(Z55,'විෂය තොරතුරු'!$P$24:$Q$28,2))))</f>
        <v/>
      </c>
      <c r="BL55" s="168" t="str">
        <f aca="false">IF(AA55="","",IF(AA55="-","-",IF(UPPER(AA55)="AB","+",VLOOKUP(AA55,'විෂය තොරතුරු'!$P$24:$Q$28,2))))</f>
        <v/>
      </c>
      <c r="BM55" s="168" t="str">
        <f aca="false">IF(AB55="","",IF(AB55="-","-",IF(UPPER(AB55)="AB","+",VLOOKUP(AB55,'විෂය තොරතුරු'!$P$24:$Q$28,2))))</f>
        <v/>
      </c>
      <c r="BN55" s="168" t="str">
        <f aca="false">IF(AC55="","",IF(AC55="-","-",IF(UPPER(AC55)="AB","+",VLOOKUP(AC55,'විෂය තොරතුරු'!$P$24:$Q$28,2))))</f>
        <v/>
      </c>
      <c r="BO55" s="169" t="str">
        <f aca="false">IF(AD55="","",IF(AD55="-","-",IF(UPPER(AD55)="AB","+",VLOOKUP(AD55,'විෂය තොරතුරු'!$P$24:$Q$28,2))))</f>
        <v/>
      </c>
      <c r="BP55" s="171" t="str">
        <f aca="false">IF(AE55="","",IF(AE55="-","-",IF(UPPER(AE55)="AB","+",VLOOKUP(AE55,'විෂය තොරතුරු'!$P$24:$Q$28,2))))</f>
        <v/>
      </c>
      <c r="BQ55" s="168" t="str">
        <f aca="false">IF(AF55="","",IF(AF55="-","-",IF(UPPER(AF55)="AB","+",VLOOKUP(AF55,'විෂය තොරතුරු'!$P$24:$Q$28,2))))</f>
        <v/>
      </c>
      <c r="BR55" s="168" t="str">
        <f aca="false">IF(AG55="","",IF(AG55="-","-",IF(UPPER(AG55)="AB","+",VLOOKUP(AG55,'විෂය තොරතුරු'!$P$24:$Q$28,2))))</f>
        <v/>
      </c>
      <c r="BS55" s="168" t="str">
        <f aca="false">IF(AH55="","",IF(AH55="-","-",IF(UPPER(AH55)="AB","+",VLOOKUP(AH55,'විෂය තොරතුරු'!$P$24:$Q$28,2))))</f>
        <v/>
      </c>
      <c r="BT55" s="168" t="str">
        <f aca="false">IF(AI55="","",IF(AI55="-","-",IF(UPPER(AI55)="AB","+",VLOOKUP(AI55,'විෂය තොරතුරු'!$P$24:$Q$28,2))))</f>
        <v/>
      </c>
      <c r="BU55" s="168" t="str">
        <f aca="false">IF(AJ55="","",IF(AJ55="-","-",IF(UPPER(AJ55)="AB","+",VLOOKUP(AJ55,'විෂය තොරතුරු'!$P$24:$Q$28,2))))</f>
        <v/>
      </c>
      <c r="BV55" s="168" t="str">
        <f aca="false">IF(AK55="","",IF(AK55="-","-",IF(UPPER(AK55)="AB","+",VLOOKUP(AK55,'විෂය තොරතුරු'!$P$24:$Q$28,2))))</f>
        <v/>
      </c>
      <c r="BW55" s="169" t="str">
        <f aca="false">IF(AL55="","",IF(AL55="-","-",IF(UPPER(AL55)="AB","+",VLOOKUP(AL55,'විෂය තොරතුරු'!$P$24:$Q$28,2))))</f>
        <v/>
      </c>
      <c r="BX55" s="171" t="str">
        <f aca="false">IF($B55="","",COUNTIF($AP55:$BW55,"A"))</f>
        <v/>
      </c>
      <c r="BY55" s="168" t="str">
        <f aca="false">IF($B55="","",COUNTIF($AP55:$BW55,"B"))</f>
        <v/>
      </c>
      <c r="BZ55" s="168" t="str">
        <f aca="false">IF($B55="","",COUNTIF($AP55:$BW55,"C"))</f>
        <v/>
      </c>
      <c r="CA55" s="168" t="str">
        <f aca="false">IF($B55="","",COUNTIF($AP55:$BW55,"S"))</f>
        <v/>
      </c>
      <c r="CB55" s="169" t="str">
        <f aca="false">IF($B55="","",COUNTIF($AP55:$BW55,"W"))</f>
        <v/>
      </c>
      <c r="CC55" s="171" t="str">
        <f aca="false">IF(B55="","",SUM(BX55:CA55))</f>
        <v/>
      </c>
      <c r="CD55" s="169" t="str">
        <f aca="false">IF(B55="","",SUM(BX55:BZ55))</f>
        <v/>
      </c>
      <c r="CE55" s="172" t="str">
        <f aca="false">IF(B55="","",IF(AND(CC55&gt;=6,CD55&gt;=3,OR(E55&gt;=35,F55&gt;=35),L55&gt;=35),"6/3 සමත්",IF(AND(CC55&gt;=5,CD55&gt;=3,OR(E55&gt;=35,F55&gt;=35,L55&gt;=35)),"5/3 සමත්",IF(AND(CC55&gt;=4,CD55&gt;=1,OR(E55&gt;=20,F55&gt;=20,L55&gt;=20)),"සමත් කළ හැකි",IF(CB55=9,"W9","අසමත් ?")))))</f>
        <v/>
      </c>
      <c r="FK55" s="173" t="n">
        <v>41</v>
      </c>
      <c r="FL55" s="161" t="s">
        <v>84</v>
      </c>
      <c r="FM55" s="161"/>
      <c r="FN55" s="161" t="str">
        <f aca="false">IF(FM55="","-",(FM55/$M$95)*100)</f>
        <v>-</v>
      </c>
      <c r="FO55" s="165" t="n">
        <v>8</v>
      </c>
      <c r="FP55" s="165"/>
      <c r="FQ55" s="165" t="s">
        <v>18</v>
      </c>
      <c r="FR55" s="165" t="s">
        <v>18</v>
      </c>
      <c r="FS55" s="165"/>
      <c r="FT55" s="165"/>
      <c r="FU55" s="165" t="n">
        <v>3</v>
      </c>
      <c r="FV55" s="165" t="n">
        <v>14</v>
      </c>
      <c r="FW55" s="165" t="n">
        <v>7</v>
      </c>
      <c r="FX55" s="165" t="n">
        <v>11</v>
      </c>
      <c r="FY55" s="165" t="s">
        <v>18</v>
      </c>
      <c r="FZ55" s="165" t="s">
        <v>18</v>
      </c>
      <c r="GA55" s="165" t="n">
        <v>13</v>
      </c>
      <c r="GB55" s="165"/>
      <c r="GC55" s="165"/>
      <c r="GD55" s="165"/>
      <c r="GE55" s="165"/>
      <c r="GF55" s="165"/>
      <c r="GG55" s="165" t="s">
        <v>18</v>
      </c>
      <c r="GH55" s="165" t="s">
        <v>18</v>
      </c>
      <c r="GI55" s="165" t="n">
        <v>20</v>
      </c>
      <c r="GJ55" s="165"/>
      <c r="GK55" s="165"/>
      <c r="GL55" s="165" t="s">
        <v>18</v>
      </c>
      <c r="GM55" s="165"/>
      <c r="GN55" s="165"/>
      <c r="GO55" s="165" t="n">
        <v>5</v>
      </c>
      <c r="GP55" s="165" t="s">
        <v>18</v>
      </c>
      <c r="GQ55" s="165"/>
      <c r="GR55" s="165" t="s">
        <v>18</v>
      </c>
      <c r="GS55" s="165"/>
      <c r="GT55" s="165"/>
      <c r="GU55" s="165"/>
      <c r="GV55" s="174"/>
      <c r="GW55" s="167" t="n">
        <f aca="false">IF(FL55="","",SUM(FO55:GV55))</f>
        <v>81</v>
      </c>
      <c r="GX55" s="168" t="n">
        <f aca="false">IF(FL55="","",GW55/9)</f>
        <v>9</v>
      </c>
      <c r="GY55" s="169" t="n">
        <f aca="false">IF(FL55="","",IF(GW55=0,"-",RANK(GW55,$GW$15:$GW$64,0)))</f>
        <v>44</v>
      </c>
      <c r="GZ55" s="167" t="str">
        <f aca="false">IF(FO55="","",IF(FO55="-","-",IF(UPPER(FO55)="AB","+",VLOOKUP(FO55,'විෂය තොරතුරු'!$P$24:$Q$28,2))))</f>
        <v>W</v>
      </c>
      <c r="HA55" s="168" t="str">
        <f aca="false">IF(FP55="","",IF(FP55="-","-",IF(UPPER(FP55)="AB","+",VLOOKUP(FP55,'විෂය තොරතුරු'!$P$24:$Q$28,2))))</f>
        <v/>
      </c>
      <c r="HB55" s="168" t="str">
        <f aca="false">IF(FQ55="","",IF(FQ55="-","-",IF(UPPER(FQ55)="AB","+",VLOOKUP(FQ55,'විෂය තොරතුරු'!$P$24:$Q$28,2))))</f>
        <v>-</v>
      </c>
      <c r="HC55" s="168" t="str">
        <f aca="false">IF(FR55="","",IF(FR55="-","-",IF(UPPER(FR55)="AB","+",VLOOKUP(FR55,'විෂය තොරතුරු'!$P$24:$Q$28,2))))</f>
        <v>-</v>
      </c>
      <c r="HD55" s="168" t="str">
        <f aca="false">IF(FS55="","",IF(FS55="-","-",IF(UPPER(FS55)="AB","+",VLOOKUP(FS55,'විෂය තොරතුරු'!$P$24:$Q$28,2))))</f>
        <v/>
      </c>
      <c r="HE55" s="170" t="str">
        <f aca="false">IF(FT55="","",IF(FT55="-","-",IF(UPPER(FT55)="AB","+",VLOOKUP(FT55,'විෂය තොරතුරු'!$P$24:$Q$28,2))))</f>
        <v/>
      </c>
      <c r="HF55" s="171" t="str">
        <f aca="false">IF(FU55="","",IF(FU55="-","-",IF(UPPER(FU55)="AB","+",VLOOKUP(FU55,'විෂය තොරතුරු'!$P$24:$Q$28,2))))</f>
        <v>W</v>
      </c>
      <c r="HG55" s="168" t="str">
        <f aca="false">IF(FV55="","",IF(FV55="-","-",IF(UPPER(FV55)="AB","+",VLOOKUP(FV55,'විෂය තොරතුරු'!$P$24:$Q$28,2))))</f>
        <v>W</v>
      </c>
      <c r="HH55" s="168" t="str">
        <f aca="false">IF(FW55="","",IF(FW55="-","-",IF(UPPER(FW55)="AB","+",VLOOKUP(FW55,'විෂය තොරතුරු'!$P$24:$Q$28,2))))</f>
        <v>W</v>
      </c>
      <c r="HI55" s="169" t="str">
        <f aca="false">IF(FX55="","",IF(FX55="-","-",IF(UPPER(FX55)="AB","+",VLOOKUP(FX55,'විෂය තොරතුරු'!$P$24:$Q$28,2))))</f>
        <v>W</v>
      </c>
      <c r="HJ55" s="167" t="str">
        <f aca="false">IF(FY55="","",IF(FY55="-","-",IF(UPPER(FY55)="AB","+",VLOOKUP(FY55,'විෂය තොරතුරු'!$P$24:$Q$28,2))))</f>
        <v>-</v>
      </c>
      <c r="HK55" s="168" t="str">
        <f aca="false">IF(FZ55="","",IF(FZ55="-","-",IF(UPPER(FZ55)="AB","+",VLOOKUP(FZ55,'විෂය තොරතුරු'!$P$24:$Q$28,2))))</f>
        <v>-</v>
      </c>
      <c r="HL55" s="168" t="str">
        <f aca="false">IF(GA55="","",IF(GA55="-","-",IF(UPPER(GA55)="AB","+",VLOOKUP(GA55,'විෂය තොරතුරු'!$P$24:$Q$28,2))))</f>
        <v>W</v>
      </c>
      <c r="HM55" s="168" t="str">
        <f aca="false">IF(GB55="","",IF(GB55="-","-",IF(UPPER(GB55)="AB","+",VLOOKUP(GB55,'විෂය තොරතුරු'!$P$24:$Q$28,2))))</f>
        <v/>
      </c>
      <c r="HN55" s="168" t="str">
        <f aca="false">IF(GC55="","",IF(GC55="-","-",IF(UPPER(GC55)="AB","+",VLOOKUP(GC55,'විෂය තොරතුරු'!$P$24:$Q$28,2))))</f>
        <v/>
      </c>
      <c r="HO55" s="168" t="str">
        <f aca="false">IF(GD55="","",IF(GD55="-","-",IF(UPPER(GD55)="AB","+",VLOOKUP(GD55,'විෂය තොරතුරු'!$P$24:$Q$28,2))))</f>
        <v/>
      </c>
      <c r="HP55" s="168" t="str">
        <f aca="false">IF(GE55="","",IF(GE55="-","-",IF(UPPER(GE55)="AB","+",VLOOKUP(GE55,'විෂය තොරතුරු'!$P$24:$Q$28,2))))</f>
        <v/>
      </c>
      <c r="HQ55" s="170" t="str">
        <f aca="false">IF(GF55="","",IF(GF55="-","-",IF(UPPER(GF55)="AB","+",VLOOKUP(GF55,'විෂය තොරතුරු'!$P$24:$Q$28,2))))</f>
        <v/>
      </c>
      <c r="HR55" s="171" t="str">
        <f aca="false">IF(GG55="","",IF(GG55="-","-",IF(UPPER(GG55)="AB","+",VLOOKUP(GG55,'විෂය තොරතුරු'!$P$24:$Q$28,2))))</f>
        <v>-</v>
      </c>
      <c r="HS55" s="168" t="str">
        <f aca="false">IF(GH55="","",IF(GH55="-","-",IF(UPPER(GH55)="AB","+",VLOOKUP(GH55,'විෂය තොරතුරු'!$P$24:$Q$28,2))))</f>
        <v>-</v>
      </c>
      <c r="HT55" s="168" t="str">
        <f aca="false">IF(GI55="","",IF(GI55="-","-",IF(UPPER(GI55)="AB","+",VLOOKUP(GI55,'විෂය තොරතුරු'!$P$24:$Q$28,2))))</f>
        <v>W</v>
      </c>
      <c r="HU55" s="168" t="str">
        <f aca="false">IF(GJ55="","",IF(GJ55="-","-",IF(UPPER(GJ55)="AB","+",VLOOKUP(GJ55,'විෂය තොරතුරු'!$P$24:$Q$28,2))))</f>
        <v/>
      </c>
      <c r="HV55" s="168" t="str">
        <f aca="false">IF(GK55="","",IF(GK55="-","-",IF(UPPER(GK55)="AB","+",VLOOKUP(GK55,'විෂය තොරතුරු'!$P$24:$Q$28,2))))</f>
        <v/>
      </c>
      <c r="HW55" s="168" t="str">
        <f aca="false">IF(GL55="","",IF(GL55="-","-",IF(UPPER(GL55)="AB","+",VLOOKUP(GL55,'විෂය තොරතුරු'!$P$24:$Q$28,2))))</f>
        <v>-</v>
      </c>
      <c r="HX55" s="168" t="str">
        <f aca="false">IF(GM55="","",IF(GM55="-","-",IF(UPPER(GM55)="AB","+",VLOOKUP(GM55,'විෂය තොරතුරු'!$P$24:$Q$28,2))))</f>
        <v/>
      </c>
      <c r="HY55" s="169" t="str">
        <f aca="false">IF(GN55="","",IF(GN55="-","-",IF(UPPER(GN55)="AB","+",VLOOKUP(GN55,'විෂය තොරතුරු'!$P$24:$Q$28,2))))</f>
        <v/>
      </c>
      <c r="HZ55" s="171" t="str">
        <f aca="false">IF(GO55="","",IF(GO55="-","-",IF(UPPER(GO55)="AB","+",VLOOKUP(GO55,'විෂය තොරතුරු'!$P$24:$Q$28,2))))</f>
        <v>W</v>
      </c>
      <c r="IA55" s="168" t="str">
        <f aca="false">IF(GP55="","",IF(GP55="-","-",IF(UPPER(GP55)="AB","+",VLOOKUP(GP55,'විෂය තොරතුරු'!$P$24:$Q$28,2))))</f>
        <v>-</v>
      </c>
      <c r="IB55" s="168" t="str">
        <f aca="false">IF(GQ55="","",IF(GQ55="-","-",IF(UPPER(GQ55)="AB","+",VLOOKUP(GQ55,'විෂය තොරතුරු'!$P$24:$Q$28,2))))</f>
        <v/>
      </c>
      <c r="IC55" s="168" t="str">
        <f aca="false">IF(GR55="","",IF(GR55="-","-",IF(UPPER(GR55)="AB","+",VLOOKUP(GR55,'විෂය තොරතුරු'!$P$24:$Q$28,2))))</f>
        <v>-</v>
      </c>
      <c r="ID55" s="168" t="str">
        <f aca="false">IF(GS55="","",IF(GS55="-","-",IF(UPPER(GS55)="AB","+",VLOOKUP(GS55,'විෂය තොරතුරු'!$P$24:$Q$28,2))))</f>
        <v/>
      </c>
      <c r="IE55" s="168" t="str">
        <f aca="false">IF(GT55="","",IF(GT55="-","-",IF(UPPER(GT55)="AB","+",VLOOKUP(GT55,'විෂය තොරතුරු'!$P$24:$Q$28,2))))</f>
        <v/>
      </c>
      <c r="IF55" s="168" t="str">
        <f aca="false">IF(GU55="","",IF(GU55="-","-",IF(UPPER(GU55)="AB","+",VLOOKUP(GU55,'විෂය තොරතුරු'!$P$24:$Q$28,2))))</f>
        <v/>
      </c>
      <c r="IG55" s="169" t="str">
        <f aca="false">IF(GV55="","",IF(GV55="-","-",IF(UPPER(GV55)="AB","+",VLOOKUP(GV55,'විෂය තොරතුරු'!$P$24:$Q$28,2))))</f>
        <v/>
      </c>
      <c r="IH55" s="171" t="n">
        <f aca="false">IF($FL55="","",COUNTIF($GZ55:$IG55,"A"))</f>
        <v>0</v>
      </c>
      <c r="II55" s="171" t="n">
        <f aca="false">IF($FL55="","",COUNTIF($GZ55:$IG55,"B"))</f>
        <v>0</v>
      </c>
      <c r="IJ55" s="171" t="n">
        <f aca="false">IF($FL55="","",COUNTIF($GZ55:$IG55,"C"))</f>
        <v>0</v>
      </c>
      <c r="IK55" s="171" t="n">
        <f aca="false">IF($FL55="","",COUNTIF($GZ55:$IG55,"S"))</f>
        <v>0</v>
      </c>
      <c r="IL55" s="171" t="n">
        <f aca="false">IF($FL55="","",COUNTIF($GZ55:$IG55,"W"))</f>
        <v>8</v>
      </c>
      <c r="IM55" s="171" t="n">
        <f aca="false">IF(FL55="","",SUM(IH55:IK55))</f>
        <v>0</v>
      </c>
      <c r="IN55" s="169" t="n">
        <f aca="false">IF(FL55="","",SUM(IH55:IJ55))</f>
        <v>0</v>
      </c>
      <c r="IO55" s="172" t="str">
        <f aca="false">IF(FL55="","",IF(AND(IM55&gt;=6,IN55&gt;=3,OR(FO55&gt;=35,FP55&gt;=35),FV55&gt;=35),"6/3 සමත්",IF(AND(IM55&gt;=5,IN55&gt;=3,OR(FO55&gt;=35,FP55&gt;=35,FV55&gt;=35)),"5/3 සමත්",IF(AND(IM55&gt;=4,IN55&gt;=1,OR(FO55&gt;=20,FP55&gt;=20,FV55&gt;=20)),"සමත් කළ හැකි",IF(IL55=9,"W9","අසමත් ?")))))</f>
        <v>අසමත් ?</v>
      </c>
    </row>
    <row r="56" customFormat="false" ht="13.8" hidden="false" customHeight="false" outlineLevel="0" collapsed="false">
      <c r="A56" s="160" t="n">
        <v>42</v>
      </c>
      <c r="B56" s="175"/>
      <c r="C56" s="161"/>
      <c r="D56" s="162"/>
      <c r="E56" s="183"/>
      <c r="F56" s="181"/>
      <c r="G56" s="183"/>
      <c r="H56" s="180"/>
      <c r="I56" s="180"/>
      <c r="J56" s="181"/>
      <c r="K56" s="183"/>
      <c r="L56" s="180"/>
      <c r="M56" s="180"/>
      <c r="N56" s="181"/>
      <c r="O56" s="183"/>
      <c r="P56" s="180"/>
      <c r="Q56" s="180"/>
      <c r="R56" s="180"/>
      <c r="S56" s="180"/>
      <c r="T56" s="180"/>
      <c r="U56" s="180"/>
      <c r="V56" s="181"/>
      <c r="W56" s="183"/>
      <c r="X56" s="180"/>
      <c r="Y56" s="180"/>
      <c r="Z56" s="180"/>
      <c r="AA56" s="180"/>
      <c r="AB56" s="180"/>
      <c r="AC56" s="180"/>
      <c r="AD56" s="181"/>
      <c r="AE56" s="183"/>
      <c r="AF56" s="180"/>
      <c r="AG56" s="180"/>
      <c r="AH56" s="180"/>
      <c r="AI56" s="180"/>
      <c r="AJ56" s="180"/>
      <c r="AK56" s="180"/>
      <c r="AL56" s="166"/>
      <c r="AM56" s="167" t="str">
        <f aca="false">IF(B56="","",SUM(E56:AL56))</f>
        <v/>
      </c>
      <c r="AN56" s="168" t="str">
        <f aca="false">IF(B56="","",AM56/9)</f>
        <v/>
      </c>
      <c r="AO56" s="169" t="str">
        <f aca="false">IF(B56="","",IF(AM56=0,"-",RANK(AM56,$AM$15:$AM$64,0)))</f>
        <v/>
      </c>
      <c r="AP56" s="167" t="str">
        <f aca="false">IF(E56="","",IF(E56="-","-",IF(UPPER(E56)="AB","+",VLOOKUP(E56,'විෂය තොරතුරු'!$P$24:$Q$28,2))))</f>
        <v/>
      </c>
      <c r="AQ56" s="168" t="str">
        <f aca="false">IF(F56="","",IF(F56="-","-",IF(UPPER(F56)="AB","+",VLOOKUP(F56,'විෂය තොරතුරු'!$P$24:$Q$28,2))))</f>
        <v/>
      </c>
      <c r="AR56" s="168" t="str">
        <f aca="false">IF(G56="","",IF(G56="-","-",IF(UPPER(G56)="AB","+",VLOOKUP(G56,'විෂය තොරතුරු'!$P$24:$Q$28,2))))</f>
        <v/>
      </c>
      <c r="AS56" s="168" t="str">
        <f aca="false">IF(H56="","",IF(H56="-","-",IF(UPPER(H56)="AB","+",VLOOKUP(H56,'විෂය තොරතුරු'!$P$24:$Q$28,2))))</f>
        <v/>
      </c>
      <c r="AT56" s="168" t="str">
        <f aca="false">IF(I56="","",IF(I56="-","-",IF(UPPER(I56)="AB","+",VLOOKUP(I56,'විෂය තොරතුරු'!$P$24:$Q$28,2))))</f>
        <v/>
      </c>
      <c r="AU56" s="170" t="str">
        <f aca="false">IF(J56="","",IF(J56="-","-",IF(UPPER(J56)="AB","+",VLOOKUP(J56,'විෂය තොරතුරු'!$P$24:$Q$28,2))))</f>
        <v/>
      </c>
      <c r="AV56" s="171" t="str">
        <f aca="false">IF(K56="","",IF(K56="-","-",IF(UPPER(K56)="AB","+",VLOOKUP(K56,'විෂය තොරතුරු'!$P$24:$Q$28,2))))</f>
        <v/>
      </c>
      <c r="AW56" s="168" t="str">
        <f aca="false">IF(L56="","",IF(L56="-","-",IF(UPPER(L56)="AB","+",VLOOKUP(L56,'විෂය තොරතුරු'!$P$24:$Q$28,2))))</f>
        <v/>
      </c>
      <c r="AX56" s="168" t="str">
        <f aca="false">IF(M56="","",IF(M56="-","-",IF(UPPER(M56)="AB","+",VLOOKUP(M56,'විෂය තොරතුරු'!$P$24:$Q$28,2))))</f>
        <v/>
      </c>
      <c r="AY56" s="169" t="str">
        <f aca="false">IF(N56="","",IF(N56="-","-",IF(UPPER(N56)="AB","+",VLOOKUP(N56,'විෂය තොරතුරු'!$P$24:$Q$28,2))))</f>
        <v/>
      </c>
      <c r="AZ56" s="167" t="str">
        <f aca="false">IF(O56="","",IF(O56="-","-",IF(UPPER(O56)="AB","+",VLOOKUP(O56,'විෂය තොරතුරු'!$P$24:$Q$28,2))))</f>
        <v/>
      </c>
      <c r="BA56" s="168" t="str">
        <f aca="false">IF(P56="","",IF(P56="-","-",IF(UPPER(P56)="AB","+",VLOOKUP(P56,'විෂය තොරතුරු'!$P$24:$Q$28,2))))</f>
        <v/>
      </c>
      <c r="BB56" s="168" t="str">
        <f aca="false">IF(Q56="","",IF(Q56="-","-",IF(UPPER(Q56)="AB","+",VLOOKUP(Q56,'විෂය තොරතුරු'!$P$24:$Q$28,2))))</f>
        <v/>
      </c>
      <c r="BC56" s="168" t="str">
        <f aca="false">IF(R56="","",IF(R56="-","-",IF(UPPER(R56)="AB","+",VLOOKUP(R56,'විෂය තොරතුරු'!$P$24:$Q$28,2))))</f>
        <v/>
      </c>
      <c r="BD56" s="168" t="str">
        <f aca="false">IF(S56="","",IF(S56="-","-",IF(UPPER(S56)="AB","+",VLOOKUP(S56,'විෂය තොරතුරු'!$P$24:$Q$28,2))))</f>
        <v/>
      </c>
      <c r="BE56" s="168" t="str">
        <f aca="false">IF(T56="","",IF(T56="-","-",IF(UPPER(T56)="AB","+",VLOOKUP(T56,'විෂය තොරතුරු'!$P$24:$Q$28,2))))</f>
        <v/>
      </c>
      <c r="BF56" s="168" t="str">
        <f aca="false">IF(U56="","",IF(U56="-","-",IF(UPPER(U56)="AB","+",VLOOKUP(U56,'විෂය තොරතුරු'!$P$24:$Q$28,2))))</f>
        <v/>
      </c>
      <c r="BG56" s="170" t="str">
        <f aca="false">IF(V56="","",IF(V56="-","-",IF(UPPER(V56)="AB","+",VLOOKUP(V56,'විෂය තොරතුරු'!$P$24:$Q$28,2))))</f>
        <v/>
      </c>
      <c r="BH56" s="171" t="str">
        <f aca="false">IF(W56="","",IF(W56="-","-",IF(UPPER(W56)="AB","+",VLOOKUP(W56,'විෂය තොරතුරු'!$P$24:$Q$28,2))))</f>
        <v/>
      </c>
      <c r="BI56" s="168" t="str">
        <f aca="false">IF(X56="","",IF(X56="-","-",IF(UPPER(X56)="AB","+",VLOOKUP(X56,'විෂය තොරතුරු'!$P$24:$Q$28,2))))</f>
        <v/>
      </c>
      <c r="BJ56" s="168" t="str">
        <f aca="false">IF(Y56="","",IF(Y56="-","-",IF(UPPER(Y56)="AB","+",VLOOKUP(Y56,'විෂය තොරතුරු'!$P$24:$Q$28,2))))</f>
        <v/>
      </c>
      <c r="BK56" s="168" t="str">
        <f aca="false">IF(Z56="","",IF(Z56="-","-",IF(UPPER(Z56)="AB","+",VLOOKUP(Z56,'විෂය තොරතුරු'!$P$24:$Q$28,2))))</f>
        <v/>
      </c>
      <c r="BL56" s="168" t="str">
        <f aca="false">IF(AA56="","",IF(AA56="-","-",IF(UPPER(AA56)="AB","+",VLOOKUP(AA56,'විෂය තොරතුරු'!$P$24:$Q$28,2))))</f>
        <v/>
      </c>
      <c r="BM56" s="168" t="str">
        <f aca="false">IF(AB56="","",IF(AB56="-","-",IF(UPPER(AB56)="AB","+",VLOOKUP(AB56,'විෂය තොරතුරු'!$P$24:$Q$28,2))))</f>
        <v/>
      </c>
      <c r="BN56" s="168" t="str">
        <f aca="false">IF(AC56="","",IF(AC56="-","-",IF(UPPER(AC56)="AB","+",VLOOKUP(AC56,'විෂය තොරතුරු'!$P$24:$Q$28,2))))</f>
        <v/>
      </c>
      <c r="BO56" s="169" t="str">
        <f aca="false">IF(AD56="","",IF(AD56="-","-",IF(UPPER(AD56)="AB","+",VLOOKUP(AD56,'විෂය තොරතුරු'!$P$24:$Q$28,2))))</f>
        <v/>
      </c>
      <c r="BP56" s="171" t="str">
        <f aca="false">IF(AE56="","",IF(AE56="-","-",IF(UPPER(AE56)="AB","+",VLOOKUP(AE56,'විෂය තොරතුරු'!$P$24:$Q$28,2))))</f>
        <v/>
      </c>
      <c r="BQ56" s="168" t="str">
        <f aca="false">IF(AF56="","",IF(AF56="-","-",IF(UPPER(AF56)="AB","+",VLOOKUP(AF56,'විෂය තොරතුරු'!$P$24:$Q$28,2))))</f>
        <v/>
      </c>
      <c r="BR56" s="168" t="str">
        <f aca="false">IF(AG56="","",IF(AG56="-","-",IF(UPPER(AG56)="AB","+",VLOOKUP(AG56,'විෂය තොරතුරු'!$P$24:$Q$28,2))))</f>
        <v/>
      </c>
      <c r="BS56" s="168" t="str">
        <f aca="false">IF(AH56="","",IF(AH56="-","-",IF(UPPER(AH56)="AB","+",VLOOKUP(AH56,'විෂය තොරතුරු'!$P$24:$Q$28,2))))</f>
        <v/>
      </c>
      <c r="BT56" s="168" t="str">
        <f aca="false">IF(AI56="","",IF(AI56="-","-",IF(UPPER(AI56)="AB","+",VLOOKUP(AI56,'විෂය තොරතුරු'!$P$24:$Q$28,2))))</f>
        <v/>
      </c>
      <c r="BU56" s="168" t="str">
        <f aca="false">IF(AJ56="","",IF(AJ56="-","-",IF(UPPER(AJ56)="AB","+",VLOOKUP(AJ56,'විෂය තොරතුරු'!$P$24:$Q$28,2))))</f>
        <v/>
      </c>
      <c r="BV56" s="168" t="str">
        <f aca="false">IF(AK56="","",IF(AK56="-","-",IF(UPPER(AK56)="AB","+",VLOOKUP(AK56,'විෂය තොරතුරු'!$P$24:$Q$28,2))))</f>
        <v/>
      </c>
      <c r="BW56" s="169" t="str">
        <f aca="false">IF(AL56="","",IF(AL56="-","-",IF(UPPER(AL56)="AB","+",VLOOKUP(AL56,'විෂය තොරතුරු'!$P$24:$Q$28,2))))</f>
        <v/>
      </c>
      <c r="BX56" s="171" t="str">
        <f aca="false">IF($B56="","",COUNTIF($AP56:$BW56,"A"))</f>
        <v/>
      </c>
      <c r="BY56" s="168" t="str">
        <f aca="false">IF($B56="","",COUNTIF($AP56:$BW56,"B"))</f>
        <v/>
      </c>
      <c r="BZ56" s="168" t="str">
        <f aca="false">IF($B56="","",COUNTIF($AP56:$BW56,"C"))</f>
        <v/>
      </c>
      <c r="CA56" s="168" t="str">
        <f aca="false">IF($B56="","",COUNTIF($AP56:$BW56,"S"))</f>
        <v/>
      </c>
      <c r="CB56" s="169" t="str">
        <f aca="false">IF($B56="","",COUNTIF($AP56:$BW56,"W"))</f>
        <v/>
      </c>
      <c r="CC56" s="171" t="str">
        <f aca="false">IF(B56="","",SUM(BX56:CA56))</f>
        <v/>
      </c>
      <c r="CD56" s="169" t="str">
        <f aca="false">IF(B56="","",SUM(BX56:BZ56))</f>
        <v/>
      </c>
      <c r="CE56" s="172" t="str">
        <f aca="false">IF(B56="","",IF(AND(CC56&gt;=6,CD56&gt;=3,OR(E56&gt;=35,F56&gt;=35),L56&gt;=35),"6/3 සමත්",IF(AND(CC56&gt;=5,CD56&gt;=3,OR(E56&gt;=35,F56&gt;=35,L56&gt;=35)),"5/3 සමත්",IF(AND(CC56&gt;=4,CD56&gt;=1,OR(E56&gt;=20,F56&gt;=20,L56&gt;=20)),"සමත් කළ හැකි",IF(CB56=9,"W9","අසමත් ?")))))</f>
        <v/>
      </c>
      <c r="FK56" s="173" t="n">
        <v>42</v>
      </c>
      <c r="FL56" s="175" t="s">
        <v>85</v>
      </c>
      <c r="FM56" s="161"/>
      <c r="FN56" s="161" t="str">
        <f aca="false">IF(FM56="","-",(FM56/$M$95)*100)</f>
        <v>-</v>
      </c>
      <c r="FO56" s="165" t="n">
        <v>23</v>
      </c>
      <c r="FP56" s="165"/>
      <c r="FQ56" s="165" t="n">
        <v>47</v>
      </c>
      <c r="FR56" s="165" t="s">
        <v>18</v>
      </c>
      <c r="FS56" s="165"/>
      <c r="FT56" s="165"/>
      <c r="FU56" s="165" t="s">
        <v>52</v>
      </c>
      <c r="FV56" s="165" t="n">
        <v>14</v>
      </c>
      <c r="FW56" s="165" t="n">
        <v>7</v>
      </c>
      <c r="FX56" s="165" t="s">
        <v>52</v>
      </c>
      <c r="FY56" s="165" t="s">
        <v>18</v>
      </c>
      <c r="FZ56" s="165" t="s">
        <v>18</v>
      </c>
      <c r="GA56" s="165" t="n">
        <v>26</v>
      </c>
      <c r="GB56" s="165"/>
      <c r="GC56" s="165"/>
      <c r="GD56" s="165"/>
      <c r="GE56" s="165"/>
      <c r="GF56" s="165"/>
      <c r="GG56" s="165" t="n">
        <v>46</v>
      </c>
      <c r="GH56" s="165" t="s">
        <v>18</v>
      </c>
      <c r="GI56" s="165" t="s">
        <v>18</v>
      </c>
      <c r="GJ56" s="165"/>
      <c r="GK56" s="165"/>
      <c r="GL56" s="165" t="s">
        <v>18</v>
      </c>
      <c r="GM56" s="165"/>
      <c r="GN56" s="165"/>
      <c r="GO56" s="165" t="s">
        <v>18</v>
      </c>
      <c r="GP56" s="165" t="s">
        <v>18</v>
      </c>
      <c r="GQ56" s="165"/>
      <c r="GR56" s="165" t="s">
        <v>18</v>
      </c>
      <c r="GS56" s="165"/>
      <c r="GT56" s="165"/>
      <c r="GU56" s="165"/>
      <c r="GV56" s="174"/>
      <c r="GW56" s="167" t="n">
        <f aca="false">IF(FL56="","",SUM(FO56:GV56))</f>
        <v>163</v>
      </c>
      <c r="GX56" s="168" t="n">
        <f aca="false">IF(FL56="","",GW56/9)</f>
        <v>18.1111111111111</v>
      </c>
      <c r="GY56" s="169" t="n">
        <f aca="false">IF(FL56="","",IF(GW56=0,"-",RANK(GW56,$GW$15:$GW$64,0)))</f>
        <v>39</v>
      </c>
      <c r="GZ56" s="167" t="str">
        <f aca="false">IF(FO56="","",IF(FO56="-","-",IF(UPPER(FO56)="AB","+",VLOOKUP(FO56,'විෂය තොරතුරු'!$P$24:$Q$28,2))))</f>
        <v>W</v>
      </c>
      <c r="HA56" s="168" t="str">
        <f aca="false">IF(FP56="","",IF(FP56="-","-",IF(UPPER(FP56)="AB","+",VLOOKUP(FP56,'විෂය තොරතුරු'!$P$24:$Q$28,2))))</f>
        <v/>
      </c>
      <c r="HB56" s="168" t="str">
        <f aca="false">IF(FQ56="","",IF(FQ56="-","-",IF(UPPER(FQ56)="AB","+",VLOOKUP(FQ56,'විෂය තොරතුරු'!$P$24:$Q$28,2))))</f>
        <v>S</v>
      </c>
      <c r="HC56" s="168" t="str">
        <f aca="false">IF(FR56="","",IF(FR56="-","-",IF(UPPER(FR56)="AB","+",VLOOKUP(FR56,'විෂය තොරතුරු'!$P$24:$Q$28,2))))</f>
        <v>-</v>
      </c>
      <c r="HD56" s="168" t="str">
        <f aca="false">IF(FS56="","",IF(FS56="-","-",IF(UPPER(FS56)="AB","+",VLOOKUP(FS56,'විෂය තොරතුරු'!$P$24:$Q$28,2))))</f>
        <v/>
      </c>
      <c r="HE56" s="170" t="str">
        <f aca="false">IF(FT56="","",IF(FT56="-","-",IF(UPPER(FT56)="AB","+",VLOOKUP(FT56,'විෂය තොරතුරු'!$P$24:$Q$28,2))))</f>
        <v/>
      </c>
      <c r="HF56" s="171" t="str">
        <f aca="false">IF(FU56="","",IF(FU56="-","-",IF(UPPER(FU56)="AB","+",VLOOKUP(FU56,'විෂය තොරතුරු'!$P$24:$Q$28,2))))</f>
        <v>+</v>
      </c>
      <c r="HG56" s="168" t="str">
        <f aca="false">IF(FV56="","",IF(FV56="-","-",IF(UPPER(FV56)="AB","+",VLOOKUP(FV56,'විෂය තොරතුරු'!$P$24:$Q$28,2))))</f>
        <v>W</v>
      </c>
      <c r="HH56" s="168" t="str">
        <f aca="false">IF(FW56="","",IF(FW56="-","-",IF(UPPER(FW56)="AB","+",VLOOKUP(FW56,'විෂය තොරතුරු'!$P$24:$Q$28,2))))</f>
        <v>W</v>
      </c>
      <c r="HI56" s="169" t="str">
        <f aca="false">IF(FX56="","",IF(FX56="-","-",IF(UPPER(FX56)="AB","+",VLOOKUP(FX56,'විෂය තොරතුරු'!$P$24:$Q$28,2))))</f>
        <v>+</v>
      </c>
      <c r="HJ56" s="167" t="str">
        <f aca="false">IF(FY56="","",IF(FY56="-","-",IF(UPPER(FY56)="AB","+",VLOOKUP(FY56,'විෂය තොරතුරු'!$P$24:$Q$28,2))))</f>
        <v>-</v>
      </c>
      <c r="HK56" s="168" t="str">
        <f aca="false">IF(FZ56="","",IF(FZ56="-","-",IF(UPPER(FZ56)="AB","+",VLOOKUP(FZ56,'විෂය තොරතුරු'!$P$24:$Q$28,2))))</f>
        <v>-</v>
      </c>
      <c r="HL56" s="168" t="str">
        <f aca="false">IF(GA56="","",IF(GA56="-","-",IF(UPPER(GA56)="AB","+",VLOOKUP(GA56,'විෂය තොරතුරු'!$P$24:$Q$28,2))))</f>
        <v>W</v>
      </c>
      <c r="HM56" s="168" t="str">
        <f aca="false">IF(GB56="","",IF(GB56="-","-",IF(UPPER(GB56)="AB","+",VLOOKUP(GB56,'විෂය තොරතුරු'!$P$24:$Q$28,2))))</f>
        <v/>
      </c>
      <c r="HN56" s="168" t="str">
        <f aca="false">IF(GC56="","",IF(GC56="-","-",IF(UPPER(GC56)="AB","+",VLOOKUP(GC56,'විෂය තොරතුරු'!$P$24:$Q$28,2))))</f>
        <v/>
      </c>
      <c r="HO56" s="168" t="str">
        <f aca="false">IF(GD56="","",IF(GD56="-","-",IF(UPPER(GD56)="AB","+",VLOOKUP(GD56,'විෂය තොරතුරු'!$P$24:$Q$28,2))))</f>
        <v/>
      </c>
      <c r="HP56" s="168" t="str">
        <f aca="false">IF(GE56="","",IF(GE56="-","-",IF(UPPER(GE56)="AB","+",VLOOKUP(GE56,'විෂය තොරතුරු'!$P$24:$Q$28,2))))</f>
        <v/>
      </c>
      <c r="HQ56" s="170" t="str">
        <f aca="false">IF(GF56="","",IF(GF56="-","-",IF(UPPER(GF56)="AB","+",VLOOKUP(GF56,'විෂය තොරතුරු'!$P$24:$Q$28,2))))</f>
        <v/>
      </c>
      <c r="HR56" s="171" t="str">
        <f aca="false">IF(GG56="","",IF(GG56="-","-",IF(UPPER(GG56)="AB","+",VLOOKUP(GG56,'විෂය තොරතුරු'!$P$24:$Q$28,2))))</f>
        <v>S</v>
      </c>
      <c r="HS56" s="168" t="str">
        <f aca="false">IF(GH56="","",IF(GH56="-","-",IF(UPPER(GH56)="AB","+",VLOOKUP(GH56,'විෂය තොරතුරු'!$P$24:$Q$28,2))))</f>
        <v>-</v>
      </c>
      <c r="HT56" s="168" t="str">
        <f aca="false">IF(GI56="","",IF(GI56="-","-",IF(UPPER(GI56)="AB","+",VLOOKUP(GI56,'විෂය තොරතුරු'!$P$24:$Q$28,2))))</f>
        <v>-</v>
      </c>
      <c r="HU56" s="168" t="str">
        <f aca="false">IF(GJ56="","",IF(GJ56="-","-",IF(UPPER(GJ56)="AB","+",VLOOKUP(GJ56,'විෂය තොරතුරු'!$P$24:$Q$28,2))))</f>
        <v/>
      </c>
      <c r="HV56" s="168" t="str">
        <f aca="false">IF(GK56="","",IF(GK56="-","-",IF(UPPER(GK56)="AB","+",VLOOKUP(GK56,'විෂය තොරතුරු'!$P$24:$Q$28,2))))</f>
        <v/>
      </c>
      <c r="HW56" s="168" t="str">
        <f aca="false">IF(GL56="","",IF(GL56="-","-",IF(UPPER(GL56)="AB","+",VLOOKUP(GL56,'විෂය තොරතුරු'!$P$24:$Q$28,2))))</f>
        <v>-</v>
      </c>
      <c r="HX56" s="168" t="str">
        <f aca="false">IF(GM56="","",IF(GM56="-","-",IF(UPPER(GM56)="AB","+",VLOOKUP(GM56,'විෂය තොරතුරු'!$P$24:$Q$28,2))))</f>
        <v/>
      </c>
      <c r="HY56" s="169" t="str">
        <f aca="false">IF(GN56="","",IF(GN56="-","-",IF(UPPER(GN56)="AB","+",VLOOKUP(GN56,'විෂය තොරතුරු'!$P$24:$Q$28,2))))</f>
        <v/>
      </c>
      <c r="HZ56" s="171" t="str">
        <f aca="false">IF(GO56="","",IF(GO56="-","-",IF(UPPER(GO56)="AB","+",VLOOKUP(GO56,'විෂය තොරතුරු'!$P$24:$Q$28,2))))</f>
        <v>-</v>
      </c>
      <c r="IA56" s="168" t="str">
        <f aca="false">IF(GP56="","",IF(GP56="-","-",IF(UPPER(GP56)="AB","+",VLOOKUP(GP56,'විෂය තොරතුරු'!$P$24:$Q$28,2))))</f>
        <v>-</v>
      </c>
      <c r="IB56" s="168" t="str">
        <f aca="false">IF(GQ56="","",IF(GQ56="-","-",IF(UPPER(GQ56)="AB","+",VLOOKUP(GQ56,'විෂය තොරතුරු'!$P$24:$Q$28,2))))</f>
        <v/>
      </c>
      <c r="IC56" s="168" t="str">
        <f aca="false">IF(GR56="","",IF(GR56="-","-",IF(UPPER(GR56)="AB","+",VLOOKUP(GR56,'විෂය තොරතුරු'!$P$24:$Q$28,2))))</f>
        <v>-</v>
      </c>
      <c r="ID56" s="168" t="str">
        <f aca="false">IF(GS56="","",IF(GS56="-","-",IF(UPPER(GS56)="AB","+",VLOOKUP(GS56,'විෂය තොරතුරු'!$P$24:$Q$28,2))))</f>
        <v/>
      </c>
      <c r="IE56" s="168" t="str">
        <f aca="false">IF(GT56="","",IF(GT56="-","-",IF(UPPER(GT56)="AB","+",VLOOKUP(GT56,'විෂය තොරතුරු'!$P$24:$Q$28,2))))</f>
        <v/>
      </c>
      <c r="IF56" s="168" t="str">
        <f aca="false">IF(GU56="","",IF(GU56="-","-",IF(UPPER(GU56)="AB","+",VLOOKUP(GU56,'විෂය තොරතුරු'!$P$24:$Q$28,2))))</f>
        <v/>
      </c>
      <c r="IG56" s="169" t="str">
        <f aca="false">IF(GV56="","",IF(GV56="-","-",IF(UPPER(GV56)="AB","+",VLOOKUP(GV56,'විෂය තොරතුරු'!$P$24:$Q$28,2))))</f>
        <v/>
      </c>
      <c r="IH56" s="171" t="n">
        <f aca="false">IF($FL56="","",COUNTIF($GZ56:$IG56,"A"))</f>
        <v>0</v>
      </c>
      <c r="II56" s="171" t="n">
        <f aca="false">IF($FL56="","",COUNTIF($GZ56:$IG56,"B"))</f>
        <v>0</v>
      </c>
      <c r="IJ56" s="171" t="n">
        <f aca="false">IF($FL56="","",COUNTIF($GZ56:$IG56,"C"))</f>
        <v>0</v>
      </c>
      <c r="IK56" s="171" t="n">
        <f aca="false">IF($FL56="","",COUNTIF($GZ56:$IG56,"S"))</f>
        <v>2</v>
      </c>
      <c r="IL56" s="171" t="n">
        <f aca="false">IF($FL56="","",COUNTIF($GZ56:$IG56,"W"))</f>
        <v>4</v>
      </c>
      <c r="IM56" s="171" t="n">
        <f aca="false">IF(FL56="","",SUM(IH56:IK56))</f>
        <v>2</v>
      </c>
      <c r="IN56" s="169" t="n">
        <f aca="false">IF(FL56="","",SUM(IH56:IJ56))</f>
        <v>0</v>
      </c>
      <c r="IO56" s="172" t="str">
        <f aca="false">IF(FL56="","",IF(AND(IM56&gt;=6,IN56&gt;=3,OR(FO56&gt;=35,FP56&gt;=35),FV56&gt;=35),"6/3 සමත්",IF(AND(IM56&gt;=5,IN56&gt;=3,OR(FO56&gt;=35,FP56&gt;=35,FV56&gt;=35)),"5/3 සමත්",IF(AND(IM56&gt;=4,IN56&gt;=1,OR(FO56&gt;=20,FP56&gt;=20,FV56&gt;=20)),"සමත් කළ හැකි",IF(IL56=9,"W9","අසමත් ?")))))</f>
        <v>අසමත් ?</v>
      </c>
    </row>
    <row r="57" customFormat="false" ht="13.8" hidden="false" customHeight="false" outlineLevel="0" collapsed="false">
      <c r="A57" s="160" t="n">
        <v>43</v>
      </c>
      <c r="B57" s="161"/>
      <c r="C57" s="161"/>
      <c r="D57" s="162"/>
      <c r="E57" s="183"/>
      <c r="F57" s="181"/>
      <c r="G57" s="183"/>
      <c r="H57" s="180"/>
      <c r="I57" s="180"/>
      <c r="J57" s="181"/>
      <c r="K57" s="183"/>
      <c r="L57" s="180"/>
      <c r="M57" s="180"/>
      <c r="N57" s="181"/>
      <c r="O57" s="183"/>
      <c r="P57" s="180"/>
      <c r="Q57" s="180"/>
      <c r="R57" s="180"/>
      <c r="S57" s="180"/>
      <c r="T57" s="180"/>
      <c r="U57" s="180"/>
      <c r="V57" s="181"/>
      <c r="W57" s="183"/>
      <c r="X57" s="180"/>
      <c r="Y57" s="180"/>
      <c r="Z57" s="180"/>
      <c r="AA57" s="180"/>
      <c r="AB57" s="180"/>
      <c r="AC57" s="180"/>
      <c r="AD57" s="181"/>
      <c r="AE57" s="183"/>
      <c r="AF57" s="180"/>
      <c r="AG57" s="180"/>
      <c r="AH57" s="180"/>
      <c r="AI57" s="180"/>
      <c r="AJ57" s="180"/>
      <c r="AK57" s="180"/>
      <c r="AL57" s="166"/>
      <c r="AM57" s="167" t="str">
        <f aca="false">IF(B57="","",SUM(E57:AL57))</f>
        <v/>
      </c>
      <c r="AN57" s="168" t="str">
        <f aca="false">IF(B57="","",AM57/9)</f>
        <v/>
      </c>
      <c r="AO57" s="169" t="str">
        <f aca="false">IF(B57="","",IF(AM57=0,"-",RANK(AM57,$AM$15:$AM$64,0)))</f>
        <v/>
      </c>
      <c r="AP57" s="167" t="str">
        <f aca="false">IF(E57="","",IF(E57="-","-",IF(UPPER(E57)="AB","+",VLOOKUP(E57,'විෂය තොරතුරු'!$P$24:$Q$28,2))))</f>
        <v/>
      </c>
      <c r="AQ57" s="168" t="str">
        <f aca="false">IF(F57="","",IF(F57="-","-",IF(UPPER(F57)="AB","+",VLOOKUP(F57,'විෂය තොරතුරු'!$P$24:$Q$28,2))))</f>
        <v/>
      </c>
      <c r="AR57" s="168" t="str">
        <f aca="false">IF(G57="","",IF(G57="-","-",IF(UPPER(G57)="AB","+",VLOOKUP(G57,'විෂය තොරතුරු'!$P$24:$Q$28,2))))</f>
        <v/>
      </c>
      <c r="AS57" s="168" t="str">
        <f aca="false">IF(H57="","",IF(H57="-","-",IF(UPPER(H57)="AB","+",VLOOKUP(H57,'විෂය තොරතුරු'!$P$24:$Q$28,2))))</f>
        <v/>
      </c>
      <c r="AT57" s="168" t="str">
        <f aca="false">IF(I57="","",IF(I57="-","-",IF(UPPER(I57)="AB","+",VLOOKUP(I57,'විෂය තොරතුරු'!$P$24:$Q$28,2))))</f>
        <v/>
      </c>
      <c r="AU57" s="170" t="str">
        <f aca="false">IF(J57="","",IF(J57="-","-",IF(UPPER(J57)="AB","+",VLOOKUP(J57,'විෂය තොරතුරු'!$P$24:$Q$28,2))))</f>
        <v/>
      </c>
      <c r="AV57" s="171" t="str">
        <f aca="false">IF(K57="","",IF(K57="-","-",IF(UPPER(K57)="AB","+",VLOOKUP(K57,'විෂය තොරතුරු'!$P$24:$Q$28,2))))</f>
        <v/>
      </c>
      <c r="AW57" s="168" t="str">
        <f aca="false">IF(L57="","",IF(L57="-","-",IF(UPPER(L57)="AB","+",VLOOKUP(L57,'විෂය තොරතුරු'!$P$24:$Q$28,2))))</f>
        <v/>
      </c>
      <c r="AX57" s="168" t="str">
        <f aca="false">IF(M57="","",IF(M57="-","-",IF(UPPER(M57)="AB","+",VLOOKUP(M57,'විෂය තොරතුරු'!$P$24:$Q$28,2))))</f>
        <v/>
      </c>
      <c r="AY57" s="169" t="str">
        <f aca="false">IF(N57="","",IF(N57="-","-",IF(UPPER(N57)="AB","+",VLOOKUP(N57,'විෂය තොරතුරු'!$P$24:$Q$28,2))))</f>
        <v/>
      </c>
      <c r="AZ57" s="167" t="str">
        <f aca="false">IF(O57="","",IF(O57="-","-",IF(UPPER(O57)="AB","+",VLOOKUP(O57,'විෂය තොරතුරු'!$P$24:$Q$28,2))))</f>
        <v/>
      </c>
      <c r="BA57" s="168" t="str">
        <f aca="false">IF(P57="","",IF(P57="-","-",IF(UPPER(P57)="AB","+",VLOOKUP(P57,'විෂය තොරතුරු'!$P$24:$Q$28,2))))</f>
        <v/>
      </c>
      <c r="BB57" s="168" t="str">
        <f aca="false">IF(Q57="","",IF(Q57="-","-",IF(UPPER(Q57)="AB","+",VLOOKUP(Q57,'විෂය තොරතුරු'!$P$24:$Q$28,2))))</f>
        <v/>
      </c>
      <c r="BC57" s="168" t="str">
        <f aca="false">IF(R57="","",IF(R57="-","-",IF(UPPER(R57)="AB","+",VLOOKUP(R57,'විෂය තොරතුරු'!$P$24:$Q$28,2))))</f>
        <v/>
      </c>
      <c r="BD57" s="168" t="str">
        <f aca="false">IF(S57="","",IF(S57="-","-",IF(UPPER(S57)="AB","+",VLOOKUP(S57,'විෂය තොරතුරු'!$P$24:$Q$28,2))))</f>
        <v/>
      </c>
      <c r="BE57" s="168" t="str">
        <f aca="false">IF(T57="","",IF(T57="-","-",IF(UPPER(T57)="AB","+",VLOOKUP(T57,'විෂය තොරතුරු'!$P$24:$Q$28,2))))</f>
        <v/>
      </c>
      <c r="BF57" s="168" t="str">
        <f aca="false">IF(U57="","",IF(U57="-","-",IF(UPPER(U57)="AB","+",VLOOKUP(U57,'විෂය තොරතුරු'!$P$24:$Q$28,2))))</f>
        <v/>
      </c>
      <c r="BG57" s="170" t="str">
        <f aca="false">IF(V57="","",IF(V57="-","-",IF(UPPER(V57)="AB","+",VLOOKUP(V57,'විෂය තොරතුරු'!$P$24:$Q$28,2))))</f>
        <v/>
      </c>
      <c r="BH57" s="171" t="str">
        <f aca="false">IF(W57="","",IF(W57="-","-",IF(UPPER(W57)="AB","+",VLOOKUP(W57,'විෂය තොරතුරු'!$P$24:$Q$28,2))))</f>
        <v/>
      </c>
      <c r="BI57" s="168" t="str">
        <f aca="false">IF(X57="","",IF(X57="-","-",IF(UPPER(X57)="AB","+",VLOOKUP(X57,'විෂය තොරතුරු'!$P$24:$Q$28,2))))</f>
        <v/>
      </c>
      <c r="BJ57" s="168" t="str">
        <f aca="false">IF(Y57="","",IF(Y57="-","-",IF(UPPER(Y57)="AB","+",VLOOKUP(Y57,'විෂය තොරතුරු'!$P$24:$Q$28,2))))</f>
        <v/>
      </c>
      <c r="BK57" s="168" t="str">
        <f aca="false">IF(Z57="","",IF(Z57="-","-",IF(UPPER(Z57)="AB","+",VLOOKUP(Z57,'විෂය තොරතුරු'!$P$24:$Q$28,2))))</f>
        <v/>
      </c>
      <c r="BL57" s="168" t="str">
        <f aca="false">IF(AA57="","",IF(AA57="-","-",IF(UPPER(AA57)="AB","+",VLOOKUP(AA57,'විෂය තොරතුරු'!$P$24:$Q$28,2))))</f>
        <v/>
      </c>
      <c r="BM57" s="168" t="str">
        <f aca="false">IF(AB57="","",IF(AB57="-","-",IF(UPPER(AB57)="AB","+",VLOOKUP(AB57,'විෂය තොරතුරු'!$P$24:$Q$28,2))))</f>
        <v/>
      </c>
      <c r="BN57" s="168" t="str">
        <f aca="false">IF(AC57="","",IF(AC57="-","-",IF(UPPER(AC57)="AB","+",VLOOKUP(AC57,'විෂය තොරතුරු'!$P$24:$Q$28,2))))</f>
        <v/>
      </c>
      <c r="BO57" s="169" t="str">
        <f aca="false">IF(AD57="","",IF(AD57="-","-",IF(UPPER(AD57)="AB","+",VLOOKUP(AD57,'විෂය තොරතුරු'!$P$24:$Q$28,2))))</f>
        <v/>
      </c>
      <c r="BP57" s="171" t="str">
        <f aca="false">IF(AE57="","",IF(AE57="-","-",IF(UPPER(AE57)="AB","+",VLOOKUP(AE57,'විෂය තොරතුරු'!$P$24:$Q$28,2))))</f>
        <v/>
      </c>
      <c r="BQ57" s="168" t="str">
        <f aca="false">IF(AF57="","",IF(AF57="-","-",IF(UPPER(AF57)="AB","+",VLOOKUP(AF57,'විෂය තොරතුරු'!$P$24:$Q$28,2))))</f>
        <v/>
      </c>
      <c r="BR57" s="168" t="str">
        <f aca="false">IF(AG57="","",IF(AG57="-","-",IF(UPPER(AG57)="AB","+",VLOOKUP(AG57,'විෂය තොරතුරු'!$P$24:$Q$28,2))))</f>
        <v/>
      </c>
      <c r="BS57" s="168" t="str">
        <f aca="false">IF(AH57="","",IF(AH57="-","-",IF(UPPER(AH57)="AB","+",VLOOKUP(AH57,'විෂය තොරතුරු'!$P$24:$Q$28,2))))</f>
        <v/>
      </c>
      <c r="BT57" s="168" t="str">
        <f aca="false">IF(AI57="","",IF(AI57="-","-",IF(UPPER(AI57)="AB","+",VLOOKUP(AI57,'විෂය තොරතුරු'!$P$24:$Q$28,2))))</f>
        <v/>
      </c>
      <c r="BU57" s="168" t="str">
        <f aca="false">IF(AJ57="","",IF(AJ57="-","-",IF(UPPER(AJ57)="AB","+",VLOOKUP(AJ57,'විෂය තොරතුරු'!$P$24:$Q$28,2))))</f>
        <v/>
      </c>
      <c r="BV57" s="168" t="str">
        <f aca="false">IF(AK57="","",IF(AK57="-","-",IF(UPPER(AK57)="AB","+",VLOOKUP(AK57,'විෂය තොරතුරු'!$P$24:$Q$28,2))))</f>
        <v/>
      </c>
      <c r="BW57" s="169" t="str">
        <f aca="false">IF(AL57="","",IF(AL57="-","-",IF(UPPER(AL57)="AB","+",VLOOKUP(AL57,'විෂය තොරතුරු'!$P$24:$Q$28,2))))</f>
        <v/>
      </c>
      <c r="BX57" s="171" t="str">
        <f aca="false">IF($B57="","",COUNTIF($AP57:$BW57,"A"))</f>
        <v/>
      </c>
      <c r="BY57" s="168" t="str">
        <f aca="false">IF($B57="","",COUNTIF($AP57:$BW57,"B"))</f>
        <v/>
      </c>
      <c r="BZ57" s="168" t="str">
        <f aca="false">IF($B57="","",COUNTIF($AP57:$BW57,"C"))</f>
        <v/>
      </c>
      <c r="CA57" s="168" t="str">
        <f aca="false">IF($B57="","",COUNTIF($AP57:$BW57,"S"))</f>
        <v/>
      </c>
      <c r="CB57" s="169" t="str">
        <f aca="false">IF($B57="","",COUNTIF($AP57:$BW57,"W"))</f>
        <v/>
      </c>
      <c r="CC57" s="171" t="str">
        <f aca="false">IF(B57="","",SUM(BX57:CA57))</f>
        <v/>
      </c>
      <c r="CD57" s="169" t="str">
        <f aca="false">IF(B57="","",SUM(BX57:BZ57))</f>
        <v/>
      </c>
      <c r="CE57" s="172" t="str">
        <f aca="false">IF(B57="","",IF(AND(CC57&gt;=6,CD57&gt;=3,OR(E57&gt;=35,F57&gt;=35),L57&gt;=35),"6/3 සමත්",IF(AND(CC57&gt;=5,CD57&gt;=3,OR(E57&gt;=35,F57&gt;=35,L57&gt;=35)),"5/3 සමත්",IF(AND(CC57&gt;=4,CD57&gt;=1,OR(E57&gt;=20,F57&gt;=20,L57&gt;=20)),"සමත් කළ හැකි",IF(CB57=9,"W9","අසමත් ?")))))</f>
        <v/>
      </c>
      <c r="FK57" s="173" t="n">
        <v>43</v>
      </c>
      <c r="FL57" s="161" t="s">
        <v>86</v>
      </c>
      <c r="FM57" s="161"/>
      <c r="FN57" s="161" t="str">
        <f aca="false">IF(FM57="","-",(FM57/$M$95)*100)</f>
        <v>-</v>
      </c>
      <c r="FO57" s="165" t="n">
        <v>28</v>
      </c>
      <c r="FP57" s="165"/>
      <c r="FQ57" s="165" t="n">
        <v>35</v>
      </c>
      <c r="FR57" s="165" t="s">
        <v>18</v>
      </c>
      <c r="FS57" s="165"/>
      <c r="FT57" s="165"/>
      <c r="FU57" s="165" t="s">
        <v>52</v>
      </c>
      <c r="FV57" s="165" t="n">
        <v>14</v>
      </c>
      <c r="FW57" s="165" t="n">
        <v>5</v>
      </c>
      <c r="FX57" s="165" t="n">
        <v>6</v>
      </c>
      <c r="FY57" s="165" t="s">
        <v>18</v>
      </c>
      <c r="FZ57" s="165" t="s">
        <v>18</v>
      </c>
      <c r="GA57" s="165" t="n">
        <v>21</v>
      </c>
      <c r="GB57" s="165"/>
      <c r="GC57" s="165"/>
      <c r="GD57" s="165"/>
      <c r="GE57" s="165"/>
      <c r="GF57" s="165"/>
      <c r="GG57" s="165" t="s">
        <v>18</v>
      </c>
      <c r="GH57" s="165" t="n">
        <v>37</v>
      </c>
      <c r="GI57" s="165" t="s">
        <v>18</v>
      </c>
      <c r="GJ57" s="165"/>
      <c r="GK57" s="165"/>
      <c r="GL57" s="165" t="n">
        <v>44</v>
      </c>
      <c r="GM57" s="165"/>
      <c r="GN57" s="165"/>
      <c r="GO57" s="165" t="s">
        <v>18</v>
      </c>
      <c r="GP57" s="165" t="s">
        <v>18</v>
      </c>
      <c r="GQ57" s="165"/>
      <c r="GR57" s="165" t="s">
        <v>18</v>
      </c>
      <c r="GS57" s="165"/>
      <c r="GT57" s="165"/>
      <c r="GU57" s="165"/>
      <c r="GV57" s="174"/>
      <c r="GW57" s="167" t="n">
        <f aca="false">IF(FL57="","",SUM(FO57:GV57))</f>
        <v>190</v>
      </c>
      <c r="GX57" s="168" t="n">
        <f aca="false">IF(FL57="","",GW57/9)</f>
        <v>21.1111111111111</v>
      </c>
      <c r="GY57" s="169" t="n">
        <f aca="false">IF(FL57="","",IF(GW57=0,"-",RANK(GW57,$GW$15:$GW$64,0)))</f>
        <v>32</v>
      </c>
      <c r="GZ57" s="167" t="str">
        <f aca="false">IF(FO57="","",IF(FO57="-","-",IF(UPPER(FO57)="AB","+",VLOOKUP(FO57,'විෂය තොරතුරු'!$P$24:$Q$28,2))))</f>
        <v>W</v>
      </c>
      <c r="HA57" s="168" t="str">
        <f aca="false">IF(FP57="","",IF(FP57="-","-",IF(UPPER(FP57)="AB","+",VLOOKUP(FP57,'විෂය තොරතුරු'!$P$24:$Q$28,2))))</f>
        <v/>
      </c>
      <c r="HB57" s="168" t="str">
        <f aca="false">IF(FQ57="","",IF(FQ57="-","-",IF(UPPER(FQ57)="AB","+",VLOOKUP(FQ57,'විෂය තොරතුරු'!$P$24:$Q$28,2))))</f>
        <v>S</v>
      </c>
      <c r="HC57" s="168" t="str">
        <f aca="false">IF(FR57="","",IF(FR57="-","-",IF(UPPER(FR57)="AB","+",VLOOKUP(FR57,'විෂය තොරතුරු'!$P$24:$Q$28,2))))</f>
        <v>-</v>
      </c>
      <c r="HD57" s="168" t="str">
        <f aca="false">IF(FS57="","",IF(FS57="-","-",IF(UPPER(FS57)="AB","+",VLOOKUP(FS57,'විෂය තොරතුරු'!$P$24:$Q$28,2))))</f>
        <v/>
      </c>
      <c r="HE57" s="170" t="str">
        <f aca="false">IF(FT57="","",IF(FT57="-","-",IF(UPPER(FT57)="AB","+",VLOOKUP(FT57,'විෂය තොරතුරු'!$P$24:$Q$28,2))))</f>
        <v/>
      </c>
      <c r="HF57" s="171" t="str">
        <f aca="false">IF(FU57="","",IF(FU57="-","-",IF(UPPER(FU57)="AB","+",VLOOKUP(FU57,'විෂය තොරතුරු'!$P$24:$Q$28,2))))</f>
        <v>+</v>
      </c>
      <c r="HG57" s="168" t="str">
        <f aca="false">IF(FV57="","",IF(FV57="-","-",IF(UPPER(FV57)="AB","+",VLOOKUP(FV57,'විෂය තොරතුරු'!$P$24:$Q$28,2))))</f>
        <v>W</v>
      </c>
      <c r="HH57" s="168" t="str">
        <f aca="false">IF(FW57="","",IF(FW57="-","-",IF(UPPER(FW57)="AB","+",VLOOKUP(FW57,'විෂය තොරතුරු'!$P$24:$Q$28,2))))</f>
        <v>W</v>
      </c>
      <c r="HI57" s="169" t="str">
        <f aca="false">IF(FX57="","",IF(FX57="-","-",IF(UPPER(FX57)="AB","+",VLOOKUP(FX57,'විෂය තොරතුරු'!$P$24:$Q$28,2))))</f>
        <v>W</v>
      </c>
      <c r="HJ57" s="167" t="str">
        <f aca="false">IF(FY57="","",IF(FY57="-","-",IF(UPPER(FY57)="AB","+",VLOOKUP(FY57,'විෂය තොරතුරු'!$P$24:$Q$28,2))))</f>
        <v>-</v>
      </c>
      <c r="HK57" s="168" t="str">
        <f aca="false">IF(FZ57="","",IF(FZ57="-","-",IF(UPPER(FZ57)="AB","+",VLOOKUP(FZ57,'විෂය තොරතුරු'!$P$24:$Q$28,2))))</f>
        <v>-</v>
      </c>
      <c r="HL57" s="168" t="str">
        <f aca="false">IF(GA57="","",IF(GA57="-","-",IF(UPPER(GA57)="AB","+",VLOOKUP(GA57,'විෂය තොරතුරු'!$P$24:$Q$28,2))))</f>
        <v>W</v>
      </c>
      <c r="HM57" s="168" t="str">
        <f aca="false">IF(GB57="","",IF(GB57="-","-",IF(UPPER(GB57)="AB","+",VLOOKUP(GB57,'විෂය තොරතුරු'!$P$24:$Q$28,2))))</f>
        <v/>
      </c>
      <c r="HN57" s="168" t="str">
        <f aca="false">IF(GC57="","",IF(GC57="-","-",IF(UPPER(GC57)="AB","+",VLOOKUP(GC57,'විෂය තොරතුරු'!$P$24:$Q$28,2))))</f>
        <v/>
      </c>
      <c r="HO57" s="168" t="str">
        <f aca="false">IF(GD57="","",IF(GD57="-","-",IF(UPPER(GD57)="AB","+",VLOOKUP(GD57,'විෂය තොරතුරු'!$P$24:$Q$28,2))))</f>
        <v/>
      </c>
      <c r="HP57" s="168" t="str">
        <f aca="false">IF(GE57="","",IF(GE57="-","-",IF(UPPER(GE57)="AB","+",VLOOKUP(GE57,'විෂය තොරතුරු'!$P$24:$Q$28,2))))</f>
        <v/>
      </c>
      <c r="HQ57" s="170" t="str">
        <f aca="false">IF(GF57="","",IF(GF57="-","-",IF(UPPER(GF57)="AB","+",VLOOKUP(GF57,'විෂය තොරතුරු'!$P$24:$Q$28,2))))</f>
        <v/>
      </c>
      <c r="HR57" s="171" t="str">
        <f aca="false">IF(GG57="","",IF(GG57="-","-",IF(UPPER(GG57)="AB","+",VLOOKUP(GG57,'විෂය තොරතුරු'!$P$24:$Q$28,2))))</f>
        <v>-</v>
      </c>
      <c r="HS57" s="168" t="str">
        <f aca="false">IF(GH57="","",IF(GH57="-","-",IF(UPPER(GH57)="AB","+",VLOOKUP(GH57,'විෂය තොරතුරු'!$P$24:$Q$28,2))))</f>
        <v>S</v>
      </c>
      <c r="HT57" s="168" t="str">
        <f aca="false">IF(GI57="","",IF(GI57="-","-",IF(UPPER(GI57)="AB","+",VLOOKUP(GI57,'විෂය තොරතුරු'!$P$24:$Q$28,2))))</f>
        <v>-</v>
      </c>
      <c r="HU57" s="168" t="str">
        <f aca="false">IF(GJ57="","",IF(GJ57="-","-",IF(UPPER(GJ57)="AB","+",VLOOKUP(GJ57,'විෂය තොරතුරු'!$P$24:$Q$28,2))))</f>
        <v/>
      </c>
      <c r="HV57" s="168" t="str">
        <f aca="false">IF(GK57="","",IF(GK57="-","-",IF(UPPER(GK57)="AB","+",VLOOKUP(GK57,'විෂය තොරතුරු'!$P$24:$Q$28,2))))</f>
        <v/>
      </c>
      <c r="HW57" s="168" t="str">
        <f aca="false">IF(GL57="","",IF(GL57="-","-",IF(UPPER(GL57)="AB","+",VLOOKUP(GL57,'විෂය තොරතුරු'!$P$24:$Q$28,2))))</f>
        <v>S</v>
      </c>
      <c r="HX57" s="168" t="str">
        <f aca="false">IF(GM57="","",IF(GM57="-","-",IF(UPPER(GM57)="AB","+",VLOOKUP(GM57,'විෂය තොරතුරු'!$P$24:$Q$28,2))))</f>
        <v/>
      </c>
      <c r="HY57" s="169" t="str">
        <f aca="false">IF(GN57="","",IF(GN57="-","-",IF(UPPER(GN57)="AB","+",VLOOKUP(GN57,'විෂය තොරතුරු'!$P$24:$Q$28,2))))</f>
        <v/>
      </c>
      <c r="HZ57" s="171" t="str">
        <f aca="false">IF(GO57="","",IF(GO57="-","-",IF(UPPER(GO57)="AB","+",VLOOKUP(GO57,'විෂය තොරතුරු'!$P$24:$Q$28,2))))</f>
        <v>-</v>
      </c>
      <c r="IA57" s="168" t="str">
        <f aca="false">IF(GP57="","",IF(GP57="-","-",IF(UPPER(GP57)="AB","+",VLOOKUP(GP57,'විෂය තොරතුරු'!$P$24:$Q$28,2))))</f>
        <v>-</v>
      </c>
      <c r="IB57" s="168" t="str">
        <f aca="false">IF(GQ57="","",IF(GQ57="-","-",IF(UPPER(GQ57)="AB","+",VLOOKUP(GQ57,'විෂය තොරතුරු'!$P$24:$Q$28,2))))</f>
        <v/>
      </c>
      <c r="IC57" s="168" t="str">
        <f aca="false">IF(GR57="","",IF(GR57="-","-",IF(UPPER(GR57)="AB","+",VLOOKUP(GR57,'විෂය තොරතුරු'!$P$24:$Q$28,2))))</f>
        <v>-</v>
      </c>
      <c r="ID57" s="168" t="str">
        <f aca="false">IF(GS57="","",IF(GS57="-","-",IF(UPPER(GS57)="AB","+",VLOOKUP(GS57,'විෂය තොරතුරු'!$P$24:$Q$28,2))))</f>
        <v/>
      </c>
      <c r="IE57" s="168" t="str">
        <f aca="false">IF(GT57="","",IF(GT57="-","-",IF(UPPER(GT57)="AB","+",VLOOKUP(GT57,'විෂය තොරතුරු'!$P$24:$Q$28,2))))</f>
        <v/>
      </c>
      <c r="IF57" s="168" t="str">
        <f aca="false">IF(GU57="","",IF(GU57="-","-",IF(UPPER(GU57)="AB","+",VLOOKUP(GU57,'විෂය තොරතුරු'!$P$24:$Q$28,2))))</f>
        <v/>
      </c>
      <c r="IG57" s="169" t="str">
        <f aca="false">IF(GV57="","",IF(GV57="-","-",IF(UPPER(GV57)="AB","+",VLOOKUP(GV57,'විෂය තොරතුරු'!$P$24:$Q$28,2))))</f>
        <v/>
      </c>
      <c r="IH57" s="171" t="n">
        <f aca="false">IF($FL57="","",COUNTIF($GZ57:$IG57,"A"))</f>
        <v>0</v>
      </c>
      <c r="II57" s="171" t="n">
        <f aca="false">IF($FL57="","",COUNTIF($GZ57:$IG57,"B"))</f>
        <v>0</v>
      </c>
      <c r="IJ57" s="171" t="n">
        <f aca="false">IF($FL57="","",COUNTIF($GZ57:$IG57,"C"))</f>
        <v>0</v>
      </c>
      <c r="IK57" s="171" t="n">
        <f aca="false">IF($FL57="","",COUNTIF($GZ57:$IG57,"S"))</f>
        <v>3</v>
      </c>
      <c r="IL57" s="171" t="n">
        <f aca="false">IF($FL57="","",COUNTIF($GZ57:$IG57,"W"))</f>
        <v>5</v>
      </c>
      <c r="IM57" s="171" t="n">
        <f aca="false">IF(FL57="","",SUM(IH57:IK57))</f>
        <v>3</v>
      </c>
      <c r="IN57" s="169" t="n">
        <f aca="false">IF(FL57="","",SUM(IH57:IJ57))</f>
        <v>0</v>
      </c>
      <c r="IO57" s="172" t="str">
        <f aca="false">IF(FL57="","",IF(AND(IM57&gt;=6,IN57&gt;=3,OR(FO57&gt;=35,FP57&gt;=35),FV57&gt;=35),"6/3 සමත්",IF(AND(IM57&gt;=5,IN57&gt;=3,OR(FO57&gt;=35,FP57&gt;=35,FV57&gt;=35)),"5/3 සමත්",IF(AND(IM57&gt;=4,IN57&gt;=1,OR(FO57&gt;=20,FP57&gt;=20,FV57&gt;=20)),"සමත් කළ හැකි",IF(IL57=9,"W9","අසමත් ?")))))</f>
        <v>අසමත් ?</v>
      </c>
    </row>
    <row r="58" customFormat="false" ht="13.8" hidden="false" customHeight="false" outlineLevel="0" collapsed="false">
      <c r="A58" s="160" t="n">
        <v>44</v>
      </c>
      <c r="B58" s="188"/>
      <c r="C58" s="161"/>
      <c r="D58" s="162"/>
      <c r="E58" s="183"/>
      <c r="F58" s="181"/>
      <c r="G58" s="183"/>
      <c r="H58" s="180"/>
      <c r="I58" s="180"/>
      <c r="J58" s="181"/>
      <c r="K58" s="183"/>
      <c r="L58" s="180"/>
      <c r="M58" s="180"/>
      <c r="N58" s="181"/>
      <c r="O58" s="183"/>
      <c r="P58" s="180"/>
      <c r="Q58" s="180"/>
      <c r="R58" s="180"/>
      <c r="S58" s="180"/>
      <c r="T58" s="180"/>
      <c r="U58" s="180"/>
      <c r="V58" s="181"/>
      <c r="W58" s="183"/>
      <c r="X58" s="180"/>
      <c r="Y58" s="180"/>
      <c r="Z58" s="180"/>
      <c r="AA58" s="180"/>
      <c r="AB58" s="180"/>
      <c r="AC58" s="180"/>
      <c r="AD58" s="181"/>
      <c r="AE58" s="183"/>
      <c r="AF58" s="180"/>
      <c r="AG58" s="180"/>
      <c r="AH58" s="180"/>
      <c r="AI58" s="180"/>
      <c r="AJ58" s="180"/>
      <c r="AK58" s="180"/>
      <c r="AL58" s="166"/>
      <c r="AM58" s="167" t="str">
        <f aca="false">IF(B58="","",SUM(E58:AL58))</f>
        <v/>
      </c>
      <c r="AN58" s="168" t="str">
        <f aca="false">IF(B58="","",AM58/9)</f>
        <v/>
      </c>
      <c r="AO58" s="169" t="str">
        <f aca="false">IF(B58="","",IF(AM58=0,"-",RANK(AM58,$AM$15:$AM$64,0)))</f>
        <v/>
      </c>
      <c r="AP58" s="167" t="str">
        <f aca="false">IF(E58="","",IF(E58="-","-",IF(UPPER(E58)="AB","+",VLOOKUP(E58,'විෂය තොරතුරු'!$P$24:$Q$28,2))))</f>
        <v/>
      </c>
      <c r="AQ58" s="168" t="str">
        <f aca="false">IF(F58="","",IF(F58="-","-",IF(UPPER(F58)="AB","+",VLOOKUP(F58,'විෂය තොරතුරු'!$P$24:$Q$28,2))))</f>
        <v/>
      </c>
      <c r="AR58" s="168" t="str">
        <f aca="false">IF(G58="","",IF(G58="-","-",IF(UPPER(G58)="AB","+",VLOOKUP(G58,'විෂය තොරතුරු'!$P$24:$Q$28,2))))</f>
        <v/>
      </c>
      <c r="AS58" s="168" t="str">
        <f aca="false">IF(H58="","",IF(H58="-","-",IF(UPPER(H58)="AB","+",VLOOKUP(H58,'විෂය තොරතුරු'!$P$24:$Q$28,2))))</f>
        <v/>
      </c>
      <c r="AT58" s="168" t="str">
        <f aca="false">IF(I58="","",IF(I58="-","-",IF(UPPER(I58)="AB","+",VLOOKUP(I58,'විෂය තොරතුරු'!$P$24:$Q$28,2))))</f>
        <v/>
      </c>
      <c r="AU58" s="170" t="str">
        <f aca="false">IF(J58="","",IF(J58="-","-",IF(UPPER(J58)="AB","+",VLOOKUP(J58,'විෂය තොරතුරු'!$P$24:$Q$28,2))))</f>
        <v/>
      </c>
      <c r="AV58" s="171" t="str">
        <f aca="false">IF(K58="","",IF(K58="-","-",IF(UPPER(K58)="AB","+",VLOOKUP(K58,'විෂය තොරතුරු'!$P$24:$Q$28,2))))</f>
        <v/>
      </c>
      <c r="AW58" s="168" t="str">
        <f aca="false">IF(L58="","",IF(L58="-","-",IF(UPPER(L58)="AB","+",VLOOKUP(L58,'විෂය තොරතුරු'!$P$24:$Q$28,2))))</f>
        <v/>
      </c>
      <c r="AX58" s="168" t="str">
        <f aca="false">IF(M58="","",IF(M58="-","-",IF(UPPER(M58)="AB","+",VLOOKUP(M58,'විෂය තොරතුරු'!$P$24:$Q$28,2))))</f>
        <v/>
      </c>
      <c r="AY58" s="169" t="str">
        <f aca="false">IF(N58="","",IF(N58="-","-",IF(UPPER(N58)="AB","+",VLOOKUP(N58,'විෂය තොරතුරු'!$P$24:$Q$28,2))))</f>
        <v/>
      </c>
      <c r="AZ58" s="167" t="str">
        <f aca="false">IF(O58="","",IF(O58="-","-",IF(UPPER(O58)="AB","+",VLOOKUP(O58,'විෂය තොරතුරු'!$P$24:$Q$28,2))))</f>
        <v/>
      </c>
      <c r="BA58" s="168" t="str">
        <f aca="false">IF(P58="","",IF(P58="-","-",IF(UPPER(P58)="AB","+",VLOOKUP(P58,'විෂය තොරතුරු'!$P$24:$Q$28,2))))</f>
        <v/>
      </c>
      <c r="BB58" s="168" t="str">
        <f aca="false">IF(Q58="","",IF(Q58="-","-",IF(UPPER(Q58)="AB","+",VLOOKUP(Q58,'විෂය තොරතුරු'!$P$24:$Q$28,2))))</f>
        <v/>
      </c>
      <c r="BC58" s="168" t="str">
        <f aca="false">IF(R58="","",IF(R58="-","-",IF(UPPER(R58)="AB","+",VLOOKUP(R58,'විෂය තොරතුරු'!$P$24:$Q$28,2))))</f>
        <v/>
      </c>
      <c r="BD58" s="168" t="str">
        <f aca="false">IF(S58="","",IF(S58="-","-",IF(UPPER(S58)="AB","+",VLOOKUP(S58,'විෂය තොරතුරු'!$P$24:$Q$28,2))))</f>
        <v/>
      </c>
      <c r="BE58" s="168" t="str">
        <f aca="false">IF(T58="","",IF(T58="-","-",IF(UPPER(T58)="AB","+",VLOOKUP(T58,'විෂය තොරතුරු'!$P$24:$Q$28,2))))</f>
        <v/>
      </c>
      <c r="BF58" s="168" t="str">
        <f aca="false">IF(U58="","",IF(U58="-","-",IF(UPPER(U58)="AB","+",VLOOKUP(U58,'විෂය තොරතුරු'!$P$24:$Q$28,2))))</f>
        <v/>
      </c>
      <c r="BG58" s="170" t="str">
        <f aca="false">IF(V58="","",IF(V58="-","-",IF(UPPER(V58)="AB","+",VLOOKUP(V58,'විෂය තොරතුරු'!$P$24:$Q$28,2))))</f>
        <v/>
      </c>
      <c r="BH58" s="171" t="str">
        <f aca="false">IF(W58="","",IF(W58="-","-",IF(UPPER(W58)="AB","+",VLOOKUP(W58,'විෂය තොරතුරු'!$P$24:$Q$28,2))))</f>
        <v/>
      </c>
      <c r="BI58" s="168" t="str">
        <f aca="false">IF(X58="","",IF(X58="-","-",IF(UPPER(X58)="AB","+",VLOOKUP(X58,'විෂය තොරතුරු'!$P$24:$Q$28,2))))</f>
        <v/>
      </c>
      <c r="BJ58" s="168" t="str">
        <f aca="false">IF(Y58="","",IF(Y58="-","-",IF(UPPER(Y58)="AB","+",VLOOKUP(Y58,'විෂය තොරතුරු'!$P$24:$Q$28,2))))</f>
        <v/>
      </c>
      <c r="BK58" s="168" t="str">
        <f aca="false">IF(Z58="","",IF(Z58="-","-",IF(UPPER(Z58)="AB","+",VLOOKUP(Z58,'විෂය තොරතුරු'!$P$24:$Q$28,2))))</f>
        <v/>
      </c>
      <c r="BL58" s="168" t="str">
        <f aca="false">IF(AA58="","",IF(AA58="-","-",IF(UPPER(AA58)="AB","+",VLOOKUP(AA58,'විෂය තොරතුරු'!$P$24:$Q$28,2))))</f>
        <v/>
      </c>
      <c r="BM58" s="168" t="str">
        <f aca="false">IF(AB58="","",IF(AB58="-","-",IF(UPPER(AB58)="AB","+",VLOOKUP(AB58,'විෂය තොරතුරු'!$P$24:$Q$28,2))))</f>
        <v/>
      </c>
      <c r="BN58" s="168" t="str">
        <f aca="false">IF(AC58="","",IF(AC58="-","-",IF(UPPER(AC58)="AB","+",VLOOKUP(AC58,'විෂය තොරතුරු'!$P$24:$Q$28,2))))</f>
        <v/>
      </c>
      <c r="BO58" s="169" t="str">
        <f aca="false">IF(AD58="","",IF(AD58="-","-",IF(UPPER(AD58)="AB","+",VLOOKUP(AD58,'විෂය තොරතුරු'!$P$24:$Q$28,2))))</f>
        <v/>
      </c>
      <c r="BP58" s="171" t="str">
        <f aca="false">IF(AE58="","",IF(AE58="-","-",IF(UPPER(AE58)="AB","+",VLOOKUP(AE58,'විෂය තොරතුරු'!$P$24:$Q$28,2))))</f>
        <v/>
      </c>
      <c r="BQ58" s="168" t="str">
        <f aca="false">IF(AF58="","",IF(AF58="-","-",IF(UPPER(AF58)="AB","+",VLOOKUP(AF58,'විෂය තොරතුරු'!$P$24:$Q$28,2))))</f>
        <v/>
      </c>
      <c r="BR58" s="168" t="str">
        <f aca="false">IF(AG58="","",IF(AG58="-","-",IF(UPPER(AG58)="AB","+",VLOOKUP(AG58,'විෂය තොරතුරු'!$P$24:$Q$28,2))))</f>
        <v/>
      </c>
      <c r="BS58" s="168" t="str">
        <f aca="false">IF(AH58="","",IF(AH58="-","-",IF(UPPER(AH58)="AB","+",VLOOKUP(AH58,'විෂය තොරතුරු'!$P$24:$Q$28,2))))</f>
        <v/>
      </c>
      <c r="BT58" s="168" t="str">
        <f aca="false">IF(AI58="","",IF(AI58="-","-",IF(UPPER(AI58)="AB","+",VLOOKUP(AI58,'විෂය තොරතුරු'!$P$24:$Q$28,2))))</f>
        <v/>
      </c>
      <c r="BU58" s="168" t="str">
        <f aca="false">IF(AJ58="","",IF(AJ58="-","-",IF(UPPER(AJ58)="AB","+",VLOOKUP(AJ58,'විෂය තොරතුරු'!$P$24:$Q$28,2))))</f>
        <v/>
      </c>
      <c r="BV58" s="168" t="str">
        <f aca="false">IF(AK58="","",IF(AK58="-","-",IF(UPPER(AK58)="AB","+",VLOOKUP(AK58,'විෂය තොරතුරු'!$P$24:$Q$28,2))))</f>
        <v/>
      </c>
      <c r="BW58" s="169" t="str">
        <f aca="false">IF(AL58="","",IF(AL58="-","-",IF(UPPER(AL58)="AB","+",VLOOKUP(AL58,'විෂය තොරතුරු'!$P$24:$Q$28,2))))</f>
        <v/>
      </c>
      <c r="BX58" s="171" t="str">
        <f aca="false">IF($B58="","",COUNTIF($AP58:$BW58,"A"))</f>
        <v/>
      </c>
      <c r="BY58" s="168" t="str">
        <f aca="false">IF($B58="","",COUNTIF($AP58:$BW58,"B"))</f>
        <v/>
      </c>
      <c r="BZ58" s="168" t="str">
        <f aca="false">IF($B58="","",COUNTIF($AP58:$BW58,"C"))</f>
        <v/>
      </c>
      <c r="CA58" s="168" t="str">
        <f aca="false">IF($B58="","",COUNTIF($AP58:$BW58,"S"))</f>
        <v/>
      </c>
      <c r="CB58" s="169" t="str">
        <f aca="false">IF($B58="","",COUNTIF($AP58:$BW58,"W"))</f>
        <v/>
      </c>
      <c r="CC58" s="171" t="str">
        <f aca="false">IF(B58="","",SUM(BX58:CA58))</f>
        <v/>
      </c>
      <c r="CD58" s="169" t="str">
        <f aca="false">IF(B58="","",SUM(BX58:BZ58))</f>
        <v/>
      </c>
      <c r="CE58" s="172" t="str">
        <f aca="false">IF(B58="","",IF(AND(CC58&gt;=6,CD58&gt;=3,OR(E58&gt;=35,F58&gt;=35),L58&gt;=35),"6/3 සමත්",IF(AND(CC58&gt;=5,CD58&gt;=3,OR(E58&gt;=35,F58&gt;=35,L58&gt;=35)),"5/3 සමත්",IF(AND(CC58&gt;=4,CD58&gt;=1,OR(E58&gt;=20,F58&gt;=20,L58&gt;=20)),"සමත් කළ හැකි",IF(CB58=9,"W9","අසමත් ?")))))</f>
        <v/>
      </c>
      <c r="FK58" s="173" t="n">
        <v>44</v>
      </c>
      <c r="FL58" s="188" t="s">
        <v>87</v>
      </c>
      <c r="FM58" s="161"/>
      <c r="FN58" s="161" t="str">
        <f aca="false">IF(FM58="","-",(FM58/$M$95)*100)</f>
        <v>-</v>
      </c>
      <c r="FO58" s="165" t="n">
        <v>21</v>
      </c>
      <c r="FP58" s="165"/>
      <c r="FQ58" s="165" t="n">
        <v>21</v>
      </c>
      <c r="FR58" s="165" t="s">
        <v>18</v>
      </c>
      <c r="FS58" s="165"/>
      <c r="FT58" s="165"/>
      <c r="FU58" s="165" t="n">
        <v>8</v>
      </c>
      <c r="FV58" s="165" t="n">
        <v>16</v>
      </c>
      <c r="FW58" s="165" t="n">
        <v>13</v>
      </c>
      <c r="FX58" s="165" t="n">
        <v>13</v>
      </c>
      <c r="FY58" s="165" t="s">
        <v>18</v>
      </c>
      <c r="FZ58" s="165" t="s">
        <v>18</v>
      </c>
      <c r="GA58" s="165" t="n">
        <v>30</v>
      </c>
      <c r="GB58" s="165"/>
      <c r="GC58" s="165"/>
      <c r="GD58" s="165"/>
      <c r="GE58" s="165"/>
      <c r="GF58" s="165"/>
      <c r="GG58" s="165" t="s">
        <v>18</v>
      </c>
      <c r="GH58" s="165" t="s">
        <v>18</v>
      </c>
      <c r="GI58" s="165" t="n">
        <v>30</v>
      </c>
      <c r="GJ58" s="165"/>
      <c r="GK58" s="165"/>
      <c r="GL58" s="165" t="n">
        <v>43</v>
      </c>
      <c r="GM58" s="165"/>
      <c r="GN58" s="165"/>
      <c r="GO58" s="165" t="s">
        <v>18</v>
      </c>
      <c r="GP58" s="165" t="s">
        <v>18</v>
      </c>
      <c r="GQ58" s="165"/>
      <c r="GR58" s="165" t="s">
        <v>18</v>
      </c>
      <c r="GS58" s="165"/>
      <c r="GT58" s="165"/>
      <c r="GU58" s="165"/>
      <c r="GV58" s="174"/>
      <c r="GW58" s="167" t="n">
        <f aca="false">IF(FL58="","",SUM(FO58:GV58))</f>
        <v>195</v>
      </c>
      <c r="GX58" s="168" t="n">
        <f aca="false">IF(FL58="","",GW58/9)</f>
        <v>21.6666666666667</v>
      </c>
      <c r="GY58" s="169" t="n">
        <f aca="false">IF(FL58="","",IF(GW58=0,"-",RANK(GW58,$GW$15:$GW$64,0)))</f>
        <v>29</v>
      </c>
      <c r="GZ58" s="167" t="str">
        <f aca="false">IF(FO58="","",IF(FO58="-","-",IF(UPPER(FO58)="AB","+",VLOOKUP(FO58,'විෂය තොරතුරු'!$P$24:$Q$28,2))))</f>
        <v>W</v>
      </c>
      <c r="HA58" s="168" t="str">
        <f aca="false">IF(FP58="","",IF(FP58="-","-",IF(UPPER(FP58)="AB","+",VLOOKUP(FP58,'විෂය තොරතුරු'!$P$24:$Q$28,2))))</f>
        <v/>
      </c>
      <c r="HB58" s="168" t="str">
        <f aca="false">IF(FQ58="","",IF(FQ58="-","-",IF(UPPER(FQ58)="AB","+",VLOOKUP(FQ58,'විෂය තොරතුරු'!$P$24:$Q$28,2))))</f>
        <v>W</v>
      </c>
      <c r="HC58" s="168" t="str">
        <f aca="false">IF(FR58="","",IF(FR58="-","-",IF(UPPER(FR58)="AB","+",VLOOKUP(FR58,'විෂය තොරතුරු'!$P$24:$Q$28,2))))</f>
        <v>-</v>
      </c>
      <c r="HD58" s="168" t="str">
        <f aca="false">IF(FS58="","",IF(FS58="-","-",IF(UPPER(FS58)="AB","+",VLOOKUP(FS58,'විෂය තොරතුරු'!$P$24:$Q$28,2))))</f>
        <v/>
      </c>
      <c r="HE58" s="170" t="str">
        <f aca="false">IF(FT58="","",IF(FT58="-","-",IF(UPPER(FT58)="AB","+",VLOOKUP(FT58,'විෂය තොරතුරු'!$P$24:$Q$28,2))))</f>
        <v/>
      </c>
      <c r="HF58" s="171" t="str">
        <f aca="false">IF(FU58="","",IF(FU58="-","-",IF(UPPER(FU58)="AB","+",VLOOKUP(FU58,'විෂය තොරතුරු'!$P$24:$Q$28,2))))</f>
        <v>W</v>
      </c>
      <c r="HG58" s="168" t="str">
        <f aca="false">IF(FV58="","",IF(FV58="-","-",IF(UPPER(FV58)="AB","+",VLOOKUP(FV58,'විෂය තොරතුරු'!$P$24:$Q$28,2))))</f>
        <v>W</v>
      </c>
      <c r="HH58" s="168" t="str">
        <f aca="false">IF(FW58="","",IF(FW58="-","-",IF(UPPER(FW58)="AB","+",VLOOKUP(FW58,'විෂය තොරතුරු'!$P$24:$Q$28,2))))</f>
        <v>W</v>
      </c>
      <c r="HI58" s="169" t="str">
        <f aca="false">IF(FX58="","",IF(FX58="-","-",IF(UPPER(FX58)="AB","+",VLOOKUP(FX58,'විෂය තොරතුරු'!$P$24:$Q$28,2))))</f>
        <v>W</v>
      </c>
      <c r="HJ58" s="167" t="str">
        <f aca="false">IF(FY58="","",IF(FY58="-","-",IF(UPPER(FY58)="AB","+",VLOOKUP(FY58,'විෂය තොරතුරු'!$P$24:$Q$28,2))))</f>
        <v>-</v>
      </c>
      <c r="HK58" s="168" t="str">
        <f aca="false">IF(FZ58="","",IF(FZ58="-","-",IF(UPPER(FZ58)="AB","+",VLOOKUP(FZ58,'විෂය තොරතුරු'!$P$24:$Q$28,2))))</f>
        <v>-</v>
      </c>
      <c r="HL58" s="168" t="str">
        <f aca="false">IF(GA58="","",IF(GA58="-","-",IF(UPPER(GA58)="AB","+",VLOOKUP(GA58,'විෂය තොරතුරු'!$P$24:$Q$28,2))))</f>
        <v>W</v>
      </c>
      <c r="HM58" s="168" t="str">
        <f aca="false">IF(GB58="","",IF(GB58="-","-",IF(UPPER(GB58)="AB","+",VLOOKUP(GB58,'විෂය තොරතුරු'!$P$24:$Q$28,2))))</f>
        <v/>
      </c>
      <c r="HN58" s="168" t="str">
        <f aca="false">IF(GC58="","",IF(GC58="-","-",IF(UPPER(GC58)="AB","+",VLOOKUP(GC58,'විෂය තොරතුරු'!$P$24:$Q$28,2))))</f>
        <v/>
      </c>
      <c r="HO58" s="168" t="str">
        <f aca="false">IF(GD58="","",IF(GD58="-","-",IF(UPPER(GD58)="AB","+",VLOOKUP(GD58,'විෂය තොරතුරු'!$P$24:$Q$28,2))))</f>
        <v/>
      </c>
      <c r="HP58" s="168" t="str">
        <f aca="false">IF(GE58="","",IF(GE58="-","-",IF(UPPER(GE58)="AB","+",VLOOKUP(GE58,'විෂය තොරතුරු'!$P$24:$Q$28,2))))</f>
        <v/>
      </c>
      <c r="HQ58" s="170" t="str">
        <f aca="false">IF(GF58="","",IF(GF58="-","-",IF(UPPER(GF58)="AB","+",VLOOKUP(GF58,'විෂය තොරතුරු'!$P$24:$Q$28,2))))</f>
        <v/>
      </c>
      <c r="HR58" s="171" t="str">
        <f aca="false">IF(GG58="","",IF(GG58="-","-",IF(UPPER(GG58)="AB","+",VLOOKUP(GG58,'විෂය තොරතුරු'!$P$24:$Q$28,2))))</f>
        <v>-</v>
      </c>
      <c r="HS58" s="168" t="str">
        <f aca="false">IF(GH58="","",IF(GH58="-","-",IF(UPPER(GH58)="AB","+",VLOOKUP(GH58,'විෂය තොරතුරු'!$P$24:$Q$28,2))))</f>
        <v>-</v>
      </c>
      <c r="HT58" s="168" t="str">
        <f aca="false">IF(GI58="","",IF(GI58="-","-",IF(UPPER(GI58)="AB","+",VLOOKUP(GI58,'විෂය තොරතුරු'!$P$24:$Q$28,2))))</f>
        <v>W</v>
      </c>
      <c r="HU58" s="168" t="str">
        <f aca="false">IF(GJ58="","",IF(GJ58="-","-",IF(UPPER(GJ58)="AB","+",VLOOKUP(GJ58,'විෂය තොරතුරු'!$P$24:$Q$28,2))))</f>
        <v/>
      </c>
      <c r="HV58" s="168" t="str">
        <f aca="false">IF(GK58="","",IF(GK58="-","-",IF(UPPER(GK58)="AB","+",VLOOKUP(GK58,'විෂය තොරතුරු'!$P$24:$Q$28,2))))</f>
        <v/>
      </c>
      <c r="HW58" s="168" t="str">
        <f aca="false">IF(GL58="","",IF(GL58="-","-",IF(UPPER(GL58)="AB","+",VLOOKUP(GL58,'විෂය තොරතුරු'!$P$24:$Q$28,2))))</f>
        <v>S</v>
      </c>
      <c r="HX58" s="168" t="str">
        <f aca="false">IF(GM58="","",IF(GM58="-","-",IF(UPPER(GM58)="AB","+",VLOOKUP(GM58,'විෂය තොරතුරු'!$P$24:$Q$28,2))))</f>
        <v/>
      </c>
      <c r="HY58" s="169" t="str">
        <f aca="false">IF(GN58="","",IF(GN58="-","-",IF(UPPER(GN58)="AB","+",VLOOKUP(GN58,'විෂය තොරතුරු'!$P$24:$Q$28,2))))</f>
        <v/>
      </c>
      <c r="HZ58" s="171" t="str">
        <f aca="false">IF(GO58="","",IF(GO58="-","-",IF(UPPER(GO58)="AB","+",VLOOKUP(GO58,'විෂය තොරතුරු'!$P$24:$Q$28,2))))</f>
        <v>-</v>
      </c>
      <c r="IA58" s="168" t="str">
        <f aca="false">IF(GP58="","",IF(GP58="-","-",IF(UPPER(GP58)="AB","+",VLOOKUP(GP58,'විෂය තොරතුරු'!$P$24:$Q$28,2))))</f>
        <v>-</v>
      </c>
      <c r="IB58" s="168" t="str">
        <f aca="false">IF(GQ58="","",IF(GQ58="-","-",IF(UPPER(GQ58)="AB","+",VLOOKUP(GQ58,'විෂය තොරතුරු'!$P$24:$Q$28,2))))</f>
        <v/>
      </c>
      <c r="IC58" s="168" t="str">
        <f aca="false">IF(GR58="","",IF(GR58="-","-",IF(UPPER(GR58)="AB","+",VLOOKUP(GR58,'විෂය තොරතුරු'!$P$24:$Q$28,2))))</f>
        <v>-</v>
      </c>
      <c r="ID58" s="168" t="str">
        <f aca="false">IF(GS58="","",IF(GS58="-","-",IF(UPPER(GS58)="AB","+",VLOOKUP(GS58,'විෂය තොරතුරු'!$P$24:$Q$28,2))))</f>
        <v/>
      </c>
      <c r="IE58" s="168" t="str">
        <f aca="false">IF(GT58="","",IF(GT58="-","-",IF(UPPER(GT58)="AB","+",VLOOKUP(GT58,'විෂය තොරතුරු'!$P$24:$Q$28,2))))</f>
        <v/>
      </c>
      <c r="IF58" s="168" t="str">
        <f aca="false">IF(GU58="","",IF(GU58="-","-",IF(UPPER(GU58)="AB","+",VLOOKUP(GU58,'විෂය තොරතුරු'!$P$24:$Q$28,2))))</f>
        <v/>
      </c>
      <c r="IG58" s="169" t="str">
        <f aca="false">IF(GV58="","",IF(GV58="-","-",IF(UPPER(GV58)="AB","+",VLOOKUP(GV58,'විෂය තොරතුරු'!$P$24:$Q$28,2))))</f>
        <v/>
      </c>
      <c r="IH58" s="171" t="n">
        <f aca="false">IF($FL58="","",COUNTIF($GZ58:$IG58,"A"))</f>
        <v>0</v>
      </c>
      <c r="II58" s="171" t="n">
        <f aca="false">IF($FL58="","",COUNTIF($GZ58:$IG58,"B"))</f>
        <v>0</v>
      </c>
      <c r="IJ58" s="171" t="n">
        <f aca="false">IF($FL58="","",COUNTIF($GZ58:$IG58,"C"))</f>
        <v>0</v>
      </c>
      <c r="IK58" s="171" t="n">
        <f aca="false">IF($FL58="","",COUNTIF($GZ58:$IG58,"S"))</f>
        <v>1</v>
      </c>
      <c r="IL58" s="171" t="n">
        <f aca="false">IF($FL58="","",COUNTIF($GZ58:$IG58,"W"))</f>
        <v>8</v>
      </c>
      <c r="IM58" s="171" t="n">
        <f aca="false">IF(FL58="","",SUM(IH58:IK58))</f>
        <v>1</v>
      </c>
      <c r="IN58" s="169" t="n">
        <f aca="false">IF(FL58="","",SUM(IH58:IJ58))</f>
        <v>0</v>
      </c>
      <c r="IO58" s="172" t="str">
        <f aca="false">IF(FL58="","",IF(AND(IM58&gt;=6,IN58&gt;=3,OR(FO58&gt;=35,FP58&gt;=35),FV58&gt;=35),"6/3 සමත්",IF(AND(IM58&gt;=5,IN58&gt;=3,OR(FO58&gt;=35,FP58&gt;=35,FV58&gt;=35)),"5/3 සමත්",IF(AND(IM58&gt;=4,IN58&gt;=1,OR(FO58&gt;=20,FP58&gt;=20,FV58&gt;=20)),"සමත් කළ හැකි",IF(IL58=9,"W9","අසමත් ?")))))</f>
        <v>අසමත් ?</v>
      </c>
    </row>
    <row r="59" customFormat="false" ht="13.8" hidden="false" customHeight="false" outlineLevel="0" collapsed="false">
      <c r="A59" s="160" t="n">
        <v>45</v>
      </c>
      <c r="B59" s="188"/>
      <c r="C59" s="161"/>
      <c r="D59" s="162"/>
      <c r="E59" s="183"/>
      <c r="F59" s="181"/>
      <c r="G59" s="183"/>
      <c r="H59" s="180"/>
      <c r="I59" s="180"/>
      <c r="J59" s="181"/>
      <c r="K59" s="183"/>
      <c r="L59" s="180"/>
      <c r="M59" s="180"/>
      <c r="N59" s="181"/>
      <c r="O59" s="183"/>
      <c r="P59" s="180"/>
      <c r="Q59" s="180"/>
      <c r="R59" s="180"/>
      <c r="S59" s="180"/>
      <c r="T59" s="180"/>
      <c r="U59" s="180"/>
      <c r="V59" s="181"/>
      <c r="W59" s="183"/>
      <c r="X59" s="180"/>
      <c r="Y59" s="180"/>
      <c r="Z59" s="180"/>
      <c r="AA59" s="180"/>
      <c r="AB59" s="180"/>
      <c r="AC59" s="180"/>
      <c r="AD59" s="181"/>
      <c r="AE59" s="183"/>
      <c r="AF59" s="180"/>
      <c r="AG59" s="180"/>
      <c r="AH59" s="180"/>
      <c r="AI59" s="180"/>
      <c r="AJ59" s="180"/>
      <c r="AK59" s="180"/>
      <c r="AL59" s="166"/>
      <c r="AM59" s="167" t="str">
        <f aca="false">IF(B59="","",SUM(E59:AL59))</f>
        <v/>
      </c>
      <c r="AN59" s="168" t="str">
        <f aca="false">IF(B59="","",AM59/9)</f>
        <v/>
      </c>
      <c r="AO59" s="169" t="str">
        <f aca="false">IF(B59="","",IF(AM59=0,"-",RANK(AM59,$AM$15:$AM$64,0)))</f>
        <v/>
      </c>
      <c r="AP59" s="167" t="str">
        <f aca="false">IF(E59="","",IF(E59="-","-",IF(UPPER(E59)="AB","+",VLOOKUP(E59,'විෂය තොරතුරු'!$P$24:$Q$28,2))))</f>
        <v/>
      </c>
      <c r="AQ59" s="168" t="str">
        <f aca="false">IF(F59="","",IF(F59="-","-",IF(UPPER(F59)="AB","+",VLOOKUP(F59,'විෂය තොරතුරු'!$P$24:$Q$28,2))))</f>
        <v/>
      </c>
      <c r="AR59" s="168" t="str">
        <f aca="false">IF(G59="","",IF(G59="-","-",IF(UPPER(G59)="AB","+",VLOOKUP(G59,'විෂය තොරතුරු'!$P$24:$Q$28,2))))</f>
        <v/>
      </c>
      <c r="AS59" s="168" t="str">
        <f aca="false">IF(H59="","",IF(H59="-","-",IF(UPPER(H59)="AB","+",VLOOKUP(H59,'විෂය තොරතුරු'!$P$24:$Q$28,2))))</f>
        <v/>
      </c>
      <c r="AT59" s="168" t="str">
        <f aca="false">IF(I59="","",IF(I59="-","-",IF(UPPER(I59)="AB","+",VLOOKUP(I59,'විෂය තොරතුරු'!$P$24:$Q$28,2))))</f>
        <v/>
      </c>
      <c r="AU59" s="170" t="str">
        <f aca="false">IF(J59="","",IF(J59="-","-",IF(UPPER(J59)="AB","+",VLOOKUP(J59,'විෂය තොරතුරු'!$P$24:$Q$28,2))))</f>
        <v/>
      </c>
      <c r="AV59" s="171" t="str">
        <f aca="false">IF(K59="","",IF(K59="-","-",IF(UPPER(K59)="AB","+",VLOOKUP(K59,'විෂය තොරතුරු'!$P$24:$Q$28,2))))</f>
        <v/>
      </c>
      <c r="AW59" s="168" t="str">
        <f aca="false">IF(L59="","",IF(L59="-","-",IF(UPPER(L59)="AB","+",VLOOKUP(L59,'විෂය තොරතුරු'!$P$24:$Q$28,2))))</f>
        <v/>
      </c>
      <c r="AX59" s="168" t="str">
        <f aca="false">IF(M59="","",IF(M59="-","-",IF(UPPER(M59)="AB","+",VLOOKUP(M59,'විෂය තොරතුරු'!$P$24:$Q$28,2))))</f>
        <v/>
      </c>
      <c r="AY59" s="169" t="str">
        <f aca="false">IF(N59="","",IF(N59="-","-",IF(UPPER(N59)="AB","+",VLOOKUP(N59,'විෂය තොරතුරු'!$P$24:$Q$28,2))))</f>
        <v/>
      </c>
      <c r="AZ59" s="167" t="str">
        <f aca="false">IF(O59="","",IF(O59="-","-",IF(UPPER(O59)="AB","+",VLOOKUP(O59,'විෂය තොරතුරු'!$P$24:$Q$28,2))))</f>
        <v/>
      </c>
      <c r="BA59" s="168" t="str">
        <f aca="false">IF(P59="","",IF(P59="-","-",IF(UPPER(P59)="AB","+",VLOOKUP(P59,'විෂය තොරතුරු'!$P$24:$Q$28,2))))</f>
        <v/>
      </c>
      <c r="BB59" s="168" t="str">
        <f aca="false">IF(Q59="","",IF(Q59="-","-",IF(UPPER(Q59)="AB","+",VLOOKUP(Q59,'විෂය තොරතුරු'!$P$24:$Q$28,2))))</f>
        <v/>
      </c>
      <c r="BC59" s="168" t="str">
        <f aca="false">IF(R59="","",IF(R59="-","-",IF(UPPER(R59)="AB","+",VLOOKUP(R59,'විෂය තොරතුරු'!$P$24:$Q$28,2))))</f>
        <v/>
      </c>
      <c r="BD59" s="168" t="str">
        <f aca="false">IF(S59="","",IF(S59="-","-",IF(UPPER(S59)="AB","+",VLOOKUP(S59,'විෂය තොරතුරු'!$P$24:$Q$28,2))))</f>
        <v/>
      </c>
      <c r="BE59" s="168" t="str">
        <f aca="false">IF(T59="","",IF(T59="-","-",IF(UPPER(T59)="AB","+",VLOOKUP(T59,'විෂය තොරතුරු'!$P$24:$Q$28,2))))</f>
        <v/>
      </c>
      <c r="BF59" s="168" t="str">
        <f aca="false">IF(U59="","",IF(U59="-","-",IF(UPPER(U59)="AB","+",VLOOKUP(U59,'විෂය තොරතුරු'!$P$24:$Q$28,2))))</f>
        <v/>
      </c>
      <c r="BG59" s="170" t="str">
        <f aca="false">IF(V59="","",IF(V59="-","-",IF(UPPER(V59)="AB","+",VLOOKUP(V59,'විෂය තොරතුරු'!$P$24:$Q$28,2))))</f>
        <v/>
      </c>
      <c r="BH59" s="171" t="str">
        <f aca="false">IF(W59="","",IF(W59="-","-",IF(UPPER(W59)="AB","+",VLOOKUP(W59,'විෂය තොරතුරු'!$P$24:$Q$28,2))))</f>
        <v/>
      </c>
      <c r="BI59" s="168" t="str">
        <f aca="false">IF(X59="","",IF(X59="-","-",IF(UPPER(X59)="AB","+",VLOOKUP(X59,'විෂය තොරතුරු'!$P$24:$Q$28,2))))</f>
        <v/>
      </c>
      <c r="BJ59" s="168" t="str">
        <f aca="false">IF(Y59="","",IF(Y59="-","-",IF(UPPER(Y59)="AB","+",VLOOKUP(Y59,'විෂය තොරතුරු'!$P$24:$Q$28,2))))</f>
        <v/>
      </c>
      <c r="BK59" s="168" t="str">
        <f aca="false">IF(Z59="","",IF(Z59="-","-",IF(UPPER(Z59)="AB","+",VLOOKUP(Z59,'විෂය තොරතුරු'!$P$24:$Q$28,2))))</f>
        <v/>
      </c>
      <c r="BL59" s="168" t="str">
        <f aca="false">IF(AA59="","",IF(AA59="-","-",IF(UPPER(AA59)="AB","+",VLOOKUP(AA59,'විෂය තොරතුරු'!$P$24:$Q$28,2))))</f>
        <v/>
      </c>
      <c r="BM59" s="168" t="str">
        <f aca="false">IF(AB59="","",IF(AB59="-","-",IF(UPPER(AB59)="AB","+",VLOOKUP(AB59,'විෂය තොරතුරු'!$P$24:$Q$28,2))))</f>
        <v/>
      </c>
      <c r="BN59" s="168" t="str">
        <f aca="false">IF(AC59="","",IF(AC59="-","-",IF(UPPER(AC59)="AB","+",VLOOKUP(AC59,'විෂය තොරතුරු'!$P$24:$Q$28,2))))</f>
        <v/>
      </c>
      <c r="BO59" s="169" t="str">
        <f aca="false">IF(AD59="","",IF(AD59="-","-",IF(UPPER(AD59)="AB","+",VLOOKUP(AD59,'විෂය තොරතුරු'!$P$24:$Q$28,2))))</f>
        <v/>
      </c>
      <c r="BP59" s="171" t="str">
        <f aca="false">IF(AE59="","",IF(AE59="-","-",IF(UPPER(AE59)="AB","+",VLOOKUP(AE59,'විෂය තොරතුරු'!$P$24:$Q$28,2))))</f>
        <v/>
      </c>
      <c r="BQ59" s="168" t="str">
        <f aca="false">IF(AF59="","",IF(AF59="-","-",IF(UPPER(AF59)="AB","+",VLOOKUP(AF59,'විෂය තොරතුරු'!$P$24:$Q$28,2))))</f>
        <v/>
      </c>
      <c r="BR59" s="168" t="str">
        <f aca="false">IF(AG59="","",IF(AG59="-","-",IF(UPPER(AG59)="AB","+",VLOOKUP(AG59,'විෂය තොරතුරු'!$P$24:$Q$28,2))))</f>
        <v/>
      </c>
      <c r="BS59" s="168" t="str">
        <f aca="false">IF(AH59="","",IF(AH59="-","-",IF(UPPER(AH59)="AB","+",VLOOKUP(AH59,'විෂය තොරතුරු'!$P$24:$Q$28,2))))</f>
        <v/>
      </c>
      <c r="BT59" s="168" t="str">
        <f aca="false">IF(AI59="","",IF(AI59="-","-",IF(UPPER(AI59)="AB","+",VLOOKUP(AI59,'විෂය තොරතුරු'!$P$24:$Q$28,2))))</f>
        <v/>
      </c>
      <c r="BU59" s="168" t="str">
        <f aca="false">IF(AJ59="","",IF(AJ59="-","-",IF(UPPER(AJ59)="AB","+",VLOOKUP(AJ59,'විෂය තොරතුරු'!$P$24:$Q$28,2))))</f>
        <v/>
      </c>
      <c r="BV59" s="168" t="str">
        <f aca="false">IF(AK59="","",IF(AK59="-","-",IF(UPPER(AK59)="AB","+",VLOOKUP(AK59,'විෂය තොරතුරු'!$P$24:$Q$28,2))))</f>
        <v/>
      </c>
      <c r="BW59" s="169" t="str">
        <f aca="false">IF(AL59="","",IF(AL59="-","-",IF(UPPER(AL59)="AB","+",VLOOKUP(AL59,'විෂය තොරතුරු'!$P$24:$Q$28,2))))</f>
        <v/>
      </c>
      <c r="BX59" s="171" t="str">
        <f aca="false">IF($B59="","",COUNTIF($AP59:$BW59,"A"))</f>
        <v/>
      </c>
      <c r="BY59" s="168" t="str">
        <f aca="false">IF($B59="","",COUNTIF($AP59:$BW59,"B"))</f>
        <v/>
      </c>
      <c r="BZ59" s="168" t="str">
        <f aca="false">IF($B59="","",COUNTIF($AP59:$BW59,"C"))</f>
        <v/>
      </c>
      <c r="CA59" s="168" t="str">
        <f aca="false">IF($B59="","",COUNTIF($AP59:$BW59,"S"))</f>
        <v/>
      </c>
      <c r="CB59" s="169" t="str">
        <f aca="false">IF($B59="","",COUNTIF($AP59:$BW59,"W"))</f>
        <v/>
      </c>
      <c r="CC59" s="171" t="str">
        <f aca="false">IF(B59="","",SUM(BX59:CA59))</f>
        <v/>
      </c>
      <c r="CD59" s="169" t="str">
        <f aca="false">IF(B59="","",SUM(BX59:BZ59))</f>
        <v/>
      </c>
      <c r="CE59" s="172" t="str">
        <f aca="false">IF(B59="","",IF(AND(CC59&gt;=6,CD59&gt;=3,OR(E59&gt;=35,F59&gt;=35),L59&gt;=35),"6/3 සමත්",IF(AND(CC59&gt;=5,CD59&gt;=3,OR(E59&gt;=35,F59&gt;=35,L59&gt;=35)),"5/3 සමත්",IF(AND(CC59&gt;=4,CD59&gt;=1,OR(E59&gt;=20,F59&gt;=20,L59&gt;=20)),"සමත් කළ හැකි",IF(CB59=9,"W9","අසමත් ?")))))</f>
        <v/>
      </c>
      <c r="FK59" s="173" t="n">
        <v>45</v>
      </c>
      <c r="FL59" s="188" t="s">
        <v>88</v>
      </c>
      <c r="FM59" s="161"/>
      <c r="FN59" s="161" t="str">
        <f aca="false">IF(FM59="","-",(FM59/$M$95)*100)</f>
        <v>-</v>
      </c>
      <c r="FO59" s="165" t="n">
        <v>17</v>
      </c>
      <c r="FP59" s="165"/>
      <c r="FQ59" s="165" t="n">
        <v>18</v>
      </c>
      <c r="FR59" s="165" t="s">
        <v>18</v>
      </c>
      <c r="FS59" s="165"/>
      <c r="FT59" s="165"/>
      <c r="FU59" s="165" t="n">
        <v>4</v>
      </c>
      <c r="FV59" s="165" t="n">
        <v>12</v>
      </c>
      <c r="FW59" s="165" t="n">
        <v>7</v>
      </c>
      <c r="FX59" s="165" t="n">
        <v>18</v>
      </c>
      <c r="FY59" s="165" t="s">
        <v>18</v>
      </c>
      <c r="FZ59" s="165" t="n">
        <v>2</v>
      </c>
      <c r="GA59" s="165" t="s">
        <v>18</v>
      </c>
      <c r="GB59" s="165"/>
      <c r="GC59" s="165"/>
      <c r="GD59" s="165"/>
      <c r="GE59" s="165"/>
      <c r="GF59" s="165"/>
      <c r="GG59" s="165" t="s">
        <v>18</v>
      </c>
      <c r="GH59" s="165" t="s">
        <v>18</v>
      </c>
      <c r="GI59" s="165" t="n">
        <v>25</v>
      </c>
      <c r="GJ59" s="165"/>
      <c r="GK59" s="165"/>
      <c r="GL59" s="165" t="s">
        <v>18</v>
      </c>
      <c r="GM59" s="165"/>
      <c r="GN59" s="165"/>
      <c r="GO59" s="165" t="n">
        <v>15</v>
      </c>
      <c r="GP59" s="165" t="s">
        <v>18</v>
      </c>
      <c r="GQ59" s="165"/>
      <c r="GR59" s="165" t="s">
        <v>18</v>
      </c>
      <c r="GS59" s="165"/>
      <c r="GT59" s="165"/>
      <c r="GU59" s="165"/>
      <c r="GV59" s="174"/>
      <c r="GW59" s="167" t="n">
        <f aca="false">IF(FL59="","",SUM(FO59:GV59))</f>
        <v>118</v>
      </c>
      <c r="GX59" s="168" t="n">
        <f aca="false">IF(FL59="","",GW59/9)</f>
        <v>13.1111111111111</v>
      </c>
      <c r="GY59" s="169" t="n">
        <f aca="false">IF(FL59="","",IF(GW59=0,"-",RANK(GW59,$GW$15:$GW$64,0)))</f>
        <v>43</v>
      </c>
      <c r="GZ59" s="167" t="str">
        <f aca="false">IF(FO59="","",IF(FO59="-","-",IF(UPPER(FO59)="AB","+",VLOOKUP(FO59,'විෂය තොරතුරු'!$P$24:$Q$28,2))))</f>
        <v>W</v>
      </c>
      <c r="HA59" s="168" t="str">
        <f aca="false">IF(FP59="","",IF(FP59="-","-",IF(UPPER(FP59)="AB","+",VLOOKUP(FP59,'විෂය තොරතුරු'!$P$24:$Q$28,2))))</f>
        <v/>
      </c>
      <c r="HB59" s="168" t="str">
        <f aca="false">IF(FQ59="","",IF(FQ59="-","-",IF(UPPER(FQ59)="AB","+",VLOOKUP(FQ59,'විෂය තොරතුරු'!$P$24:$Q$28,2))))</f>
        <v>W</v>
      </c>
      <c r="HC59" s="168" t="str">
        <f aca="false">IF(FR59="","",IF(FR59="-","-",IF(UPPER(FR59)="AB","+",VLOOKUP(FR59,'විෂය තොරතුරු'!$P$24:$Q$28,2))))</f>
        <v>-</v>
      </c>
      <c r="HD59" s="168" t="str">
        <f aca="false">IF(FS59="","",IF(FS59="-","-",IF(UPPER(FS59)="AB","+",VLOOKUP(FS59,'විෂය තොරතුරු'!$P$24:$Q$28,2))))</f>
        <v/>
      </c>
      <c r="HE59" s="170" t="str">
        <f aca="false">IF(FT59="","",IF(FT59="-","-",IF(UPPER(FT59)="AB","+",VLOOKUP(FT59,'විෂය තොරතුරු'!$P$24:$Q$28,2))))</f>
        <v/>
      </c>
      <c r="HF59" s="171" t="str">
        <f aca="false">IF(FU59="","",IF(FU59="-","-",IF(UPPER(FU59)="AB","+",VLOOKUP(FU59,'විෂය තොරතුරු'!$P$24:$Q$28,2))))</f>
        <v>W</v>
      </c>
      <c r="HG59" s="168" t="str">
        <f aca="false">IF(FV59="","",IF(FV59="-","-",IF(UPPER(FV59)="AB","+",VLOOKUP(FV59,'විෂය තොරතුරු'!$P$24:$Q$28,2))))</f>
        <v>W</v>
      </c>
      <c r="HH59" s="168" t="str">
        <f aca="false">IF(FW59="","",IF(FW59="-","-",IF(UPPER(FW59)="AB","+",VLOOKUP(FW59,'විෂය තොරතුරු'!$P$24:$Q$28,2))))</f>
        <v>W</v>
      </c>
      <c r="HI59" s="169" t="str">
        <f aca="false">IF(FX59="","",IF(FX59="-","-",IF(UPPER(FX59)="AB","+",VLOOKUP(FX59,'විෂය තොරතුරු'!$P$24:$Q$28,2))))</f>
        <v>W</v>
      </c>
      <c r="HJ59" s="167" t="str">
        <f aca="false">IF(FY59="","",IF(FY59="-","-",IF(UPPER(FY59)="AB","+",VLOOKUP(FY59,'විෂය තොරතුරු'!$P$24:$Q$28,2))))</f>
        <v>-</v>
      </c>
      <c r="HK59" s="168" t="str">
        <f aca="false">IF(FZ59="","",IF(FZ59="-","-",IF(UPPER(FZ59)="AB","+",VLOOKUP(FZ59,'විෂය තොරතුරු'!$P$24:$Q$28,2))))</f>
        <v>W</v>
      </c>
      <c r="HL59" s="168" t="str">
        <f aca="false">IF(GA59="","",IF(GA59="-","-",IF(UPPER(GA59)="AB","+",VLOOKUP(GA59,'විෂය තොරතුරු'!$P$24:$Q$28,2))))</f>
        <v>-</v>
      </c>
      <c r="HM59" s="168" t="str">
        <f aca="false">IF(GB59="","",IF(GB59="-","-",IF(UPPER(GB59)="AB","+",VLOOKUP(GB59,'විෂය තොරතුරු'!$P$24:$Q$28,2))))</f>
        <v/>
      </c>
      <c r="HN59" s="168" t="str">
        <f aca="false">IF(GC59="","",IF(GC59="-","-",IF(UPPER(GC59)="AB","+",VLOOKUP(GC59,'විෂය තොරතුරු'!$P$24:$Q$28,2))))</f>
        <v/>
      </c>
      <c r="HO59" s="168" t="str">
        <f aca="false">IF(GD59="","",IF(GD59="-","-",IF(UPPER(GD59)="AB","+",VLOOKUP(GD59,'විෂය තොරතුරු'!$P$24:$Q$28,2))))</f>
        <v/>
      </c>
      <c r="HP59" s="168" t="str">
        <f aca="false">IF(GE59="","",IF(GE59="-","-",IF(UPPER(GE59)="AB","+",VLOOKUP(GE59,'විෂය තොරතුරු'!$P$24:$Q$28,2))))</f>
        <v/>
      </c>
      <c r="HQ59" s="170" t="str">
        <f aca="false">IF(GF59="","",IF(GF59="-","-",IF(UPPER(GF59)="AB","+",VLOOKUP(GF59,'විෂය තොරතුරු'!$P$24:$Q$28,2))))</f>
        <v/>
      </c>
      <c r="HR59" s="171" t="str">
        <f aca="false">IF(GG59="","",IF(GG59="-","-",IF(UPPER(GG59)="AB","+",VLOOKUP(GG59,'විෂය තොරතුරු'!$P$24:$Q$28,2))))</f>
        <v>-</v>
      </c>
      <c r="HS59" s="168" t="str">
        <f aca="false">IF(GH59="","",IF(GH59="-","-",IF(UPPER(GH59)="AB","+",VLOOKUP(GH59,'විෂය තොරතුරු'!$P$24:$Q$28,2))))</f>
        <v>-</v>
      </c>
      <c r="HT59" s="168" t="str">
        <f aca="false">IF(GI59="","",IF(GI59="-","-",IF(UPPER(GI59)="AB","+",VLOOKUP(GI59,'විෂය තොරතුරු'!$P$24:$Q$28,2))))</f>
        <v>W</v>
      </c>
      <c r="HU59" s="168" t="str">
        <f aca="false">IF(GJ59="","",IF(GJ59="-","-",IF(UPPER(GJ59)="AB","+",VLOOKUP(GJ59,'විෂය තොරතුරු'!$P$24:$Q$28,2))))</f>
        <v/>
      </c>
      <c r="HV59" s="168" t="str">
        <f aca="false">IF(GK59="","",IF(GK59="-","-",IF(UPPER(GK59)="AB","+",VLOOKUP(GK59,'විෂය තොරතුරු'!$P$24:$Q$28,2))))</f>
        <v/>
      </c>
      <c r="HW59" s="168" t="str">
        <f aca="false">IF(GL59="","",IF(GL59="-","-",IF(UPPER(GL59)="AB","+",VLOOKUP(GL59,'විෂය තොරතුරු'!$P$24:$Q$28,2))))</f>
        <v>-</v>
      </c>
      <c r="HX59" s="168" t="str">
        <f aca="false">IF(GM59="","",IF(GM59="-","-",IF(UPPER(GM59)="AB","+",VLOOKUP(GM59,'විෂය තොරතුරු'!$P$24:$Q$28,2))))</f>
        <v/>
      </c>
      <c r="HY59" s="169" t="str">
        <f aca="false">IF(GN59="","",IF(GN59="-","-",IF(UPPER(GN59)="AB","+",VLOOKUP(GN59,'විෂය තොරතුරු'!$P$24:$Q$28,2))))</f>
        <v/>
      </c>
      <c r="HZ59" s="171" t="str">
        <f aca="false">IF(GO59="","",IF(GO59="-","-",IF(UPPER(GO59)="AB","+",VLOOKUP(GO59,'විෂය තොරතුරු'!$P$24:$Q$28,2))))</f>
        <v>W</v>
      </c>
      <c r="IA59" s="168" t="str">
        <f aca="false">IF(GP59="","",IF(GP59="-","-",IF(UPPER(GP59)="AB","+",VLOOKUP(GP59,'විෂය තොරතුරු'!$P$24:$Q$28,2))))</f>
        <v>-</v>
      </c>
      <c r="IB59" s="168" t="str">
        <f aca="false">IF(GQ59="","",IF(GQ59="-","-",IF(UPPER(GQ59)="AB","+",VLOOKUP(GQ59,'විෂය තොරතුරු'!$P$24:$Q$28,2))))</f>
        <v/>
      </c>
      <c r="IC59" s="168" t="str">
        <f aca="false">IF(GR59="","",IF(GR59="-","-",IF(UPPER(GR59)="AB","+",VLOOKUP(GR59,'විෂය තොරතුරු'!$P$24:$Q$28,2))))</f>
        <v>-</v>
      </c>
      <c r="ID59" s="168" t="str">
        <f aca="false">IF(GS59="","",IF(GS59="-","-",IF(UPPER(GS59)="AB","+",VLOOKUP(GS59,'විෂය තොරතුරු'!$P$24:$Q$28,2))))</f>
        <v/>
      </c>
      <c r="IE59" s="168" t="str">
        <f aca="false">IF(GT59="","",IF(GT59="-","-",IF(UPPER(GT59)="AB","+",VLOOKUP(GT59,'විෂය තොරතුරු'!$P$24:$Q$28,2))))</f>
        <v/>
      </c>
      <c r="IF59" s="168" t="str">
        <f aca="false">IF(GU59="","",IF(GU59="-","-",IF(UPPER(GU59)="AB","+",VLOOKUP(GU59,'විෂය තොරතුරු'!$P$24:$Q$28,2))))</f>
        <v/>
      </c>
      <c r="IG59" s="169" t="str">
        <f aca="false">IF(GV59="","",IF(GV59="-","-",IF(UPPER(GV59)="AB","+",VLOOKUP(GV59,'විෂය තොරතුරු'!$P$24:$Q$28,2))))</f>
        <v/>
      </c>
      <c r="IH59" s="171" t="n">
        <f aca="false">IF($FL59="","",COUNTIF($GZ59:$IG59,"A"))</f>
        <v>0</v>
      </c>
      <c r="II59" s="171" t="n">
        <f aca="false">IF($FL59="","",COUNTIF($GZ59:$IG59,"B"))</f>
        <v>0</v>
      </c>
      <c r="IJ59" s="171" t="n">
        <f aca="false">IF($FL59="","",COUNTIF($GZ59:$IG59,"C"))</f>
        <v>0</v>
      </c>
      <c r="IK59" s="171" t="n">
        <f aca="false">IF($FL59="","",COUNTIF($GZ59:$IG59,"S"))</f>
        <v>0</v>
      </c>
      <c r="IL59" s="171" t="n">
        <f aca="false">IF($FL59="","",COUNTIF($GZ59:$IG59,"W"))</f>
        <v>9</v>
      </c>
      <c r="IM59" s="171" t="n">
        <f aca="false">IF(FL59="","",SUM(IH59:IK59))</f>
        <v>0</v>
      </c>
      <c r="IN59" s="169" t="n">
        <f aca="false">IF(FL59="","",SUM(IH59:IJ59))</f>
        <v>0</v>
      </c>
      <c r="IO59" s="172" t="str">
        <f aca="false">IF(FL59="","",IF(AND(IM59&gt;=6,IN59&gt;=3,OR(FO59&gt;=35,FP59&gt;=35),FV59&gt;=35),"6/3 සමත්",IF(AND(IM59&gt;=5,IN59&gt;=3,OR(FO59&gt;=35,FP59&gt;=35,FV59&gt;=35)),"5/3 සමත්",IF(AND(IM59&gt;=4,IN59&gt;=1,OR(FO59&gt;=20,FP59&gt;=20,FV59&gt;=20)),"සමත් කළ හැකි",IF(IL59=9,"W9","අසමත් ?")))))</f>
        <v>W9</v>
      </c>
    </row>
    <row r="60" customFormat="false" ht="13.8" hidden="false" customHeight="false" outlineLevel="0" collapsed="false">
      <c r="A60" s="160" t="n">
        <v>46</v>
      </c>
      <c r="B60" s="189"/>
      <c r="C60" s="161"/>
      <c r="D60" s="162"/>
      <c r="E60" s="183"/>
      <c r="F60" s="181"/>
      <c r="G60" s="183"/>
      <c r="H60" s="180"/>
      <c r="I60" s="180"/>
      <c r="J60" s="181"/>
      <c r="K60" s="183"/>
      <c r="L60" s="180"/>
      <c r="M60" s="180"/>
      <c r="N60" s="181"/>
      <c r="O60" s="183"/>
      <c r="P60" s="180"/>
      <c r="Q60" s="180"/>
      <c r="R60" s="180"/>
      <c r="S60" s="180"/>
      <c r="T60" s="180"/>
      <c r="U60" s="180"/>
      <c r="V60" s="181"/>
      <c r="W60" s="183"/>
      <c r="X60" s="180"/>
      <c r="Y60" s="180"/>
      <c r="Z60" s="180"/>
      <c r="AA60" s="180"/>
      <c r="AB60" s="180"/>
      <c r="AC60" s="180"/>
      <c r="AD60" s="181"/>
      <c r="AE60" s="183"/>
      <c r="AF60" s="180"/>
      <c r="AG60" s="180"/>
      <c r="AH60" s="180"/>
      <c r="AI60" s="180"/>
      <c r="AJ60" s="180"/>
      <c r="AK60" s="180"/>
      <c r="AL60" s="166"/>
      <c r="AM60" s="167" t="str">
        <f aca="false">IF(B60="","",SUM(E60:AL60))</f>
        <v/>
      </c>
      <c r="AN60" s="168" t="str">
        <f aca="false">IF(B60="","",AM60/9)</f>
        <v/>
      </c>
      <c r="AO60" s="169" t="str">
        <f aca="false">IF(B60="","",IF(AM60=0,"-",RANK(AM60,$AM$15:$AM$64,0)))</f>
        <v/>
      </c>
      <c r="AP60" s="167" t="str">
        <f aca="false">IF(E60="","",IF(E60="-","-",IF(UPPER(E60)="AB","+",VLOOKUP(E60,'විෂය තොරතුරු'!$P$24:$Q$28,2))))</f>
        <v/>
      </c>
      <c r="AQ60" s="168" t="str">
        <f aca="false">IF(F60="","",IF(F60="-","-",IF(UPPER(F60)="AB","+",VLOOKUP(F60,'විෂය තොරතුරු'!$P$24:$Q$28,2))))</f>
        <v/>
      </c>
      <c r="AR60" s="168" t="str">
        <f aca="false">IF(G60="","",IF(G60="-","-",IF(UPPER(G60)="AB","+",VLOOKUP(G60,'විෂය තොරතුරු'!$P$24:$Q$28,2))))</f>
        <v/>
      </c>
      <c r="AS60" s="168" t="str">
        <f aca="false">IF(H60="","",IF(H60="-","-",IF(UPPER(H60)="AB","+",VLOOKUP(H60,'විෂය තොරතුරු'!$P$24:$Q$28,2))))</f>
        <v/>
      </c>
      <c r="AT60" s="168" t="str">
        <f aca="false">IF(I60="","",IF(I60="-","-",IF(UPPER(I60)="AB","+",VLOOKUP(I60,'විෂය තොරතුරු'!$P$24:$Q$28,2))))</f>
        <v/>
      </c>
      <c r="AU60" s="170" t="str">
        <f aca="false">IF(J60="","",IF(J60="-","-",IF(UPPER(J60)="AB","+",VLOOKUP(J60,'විෂය තොරතුරු'!$P$24:$Q$28,2))))</f>
        <v/>
      </c>
      <c r="AV60" s="171" t="str">
        <f aca="false">IF(K60="","",IF(K60="-","-",IF(UPPER(K60)="AB","+",VLOOKUP(K60,'විෂය තොරතුරු'!$P$24:$Q$28,2))))</f>
        <v/>
      </c>
      <c r="AW60" s="168" t="str">
        <f aca="false">IF(L60="","",IF(L60="-","-",IF(UPPER(L60)="AB","+",VLOOKUP(L60,'විෂය තොරතුරු'!$P$24:$Q$28,2))))</f>
        <v/>
      </c>
      <c r="AX60" s="168" t="str">
        <f aca="false">IF(M60="","",IF(M60="-","-",IF(UPPER(M60)="AB","+",VLOOKUP(M60,'විෂය තොරතුරු'!$P$24:$Q$28,2))))</f>
        <v/>
      </c>
      <c r="AY60" s="169" t="str">
        <f aca="false">IF(N60="","",IF(N60="-","-",IF(UPPER(N60)="AB","+",VLOOKUP(N60,'විෂය තොරතුරු'!$P$24:$Q$28,2))))</f>
        <v/>
      </c>
      <c r="AZ60" s="167" t="str">
        <f aca="false">IF(O60="","",IF(O60="-","-",IF(UPPER(O60)="AB","+",VLOOKUP(O60,'විෂය තොරතුරු'!$P$24:$Q$28,2))))</f>
        <v/>
      </c>
      <c r="BA60" s="168" t="str">
        <f aca="false">IF(P60="","",IF(P60="-","-",IF(UPPER(P60)="AB","+",VLOOKUP(P60,'විෂය තොරතුරු'!$P$24:$Q$28,2))))</f>
        <v/>
      </c>
      <c r="BB60" s="168" t="str">
        <f aca="false">IF(Q60="","",IF(Q60="-","-",IF(UPPER(Q60)="AB","+",VLOOKUP(Q60,'විෂය තොරතුරු'!$P$24:$Q$28,2))))</f>
        <v/>
      </c>
      <c r="BC60" s="168" t="str">
        <f aca="false">IF(R60="","",IF(R60="-","-",IF(UPPER(R60)="AB","+",VLOOKUP(R60,'විෂය තොරතුරු'!$P$24:$Q$28,2))))</f>
        <v/>
      </c>
      <c r="BD60" s="168" t="str">
        <f aca="false">IF(S60="","",IF(S60="-","-",IF(UPPER(S60)="AB","+",VLOOKUP(S60,'විෂය තොරතුරු'!$P$24:$Q$28,2))))</f>
        <v/>
      </c>
      <c r="BE60" s="168" t="str">
        <f aca="false">IF(T60="","",IF(T60="-","-",IF(UPPER(T60)="AB","+",VLOOKUP(T60,'විෂය තොරතුරු'!$P$24:$Q$28,2))))</f>
        <v/>
      </c>
      <c r="BF60" s="168" t="str">
        <f aca="false">IF(U60="","",IF(U60="-","-",IF(UPPER(U60)="AB","+",VLOOKUP(U60,'විෂය තොරතුරු'!$P$24:$Q$28,2))))</f>
        <v/>
      </c>
      <c r="BG60" s="170" t="str">
        <f aca="false">IF(V60="","",IF(V60="-","-",IF(UPPER(V60)="AB","+",VLOOKUP(V60,'විෂය තොරතුරු'!$P$24:$Q$28,2))))</f>
        <v/>
      </c>
      <c r="BH60" s="171" t="str">
        <f aca="false">IF(W60="","",IF(W60="-","-",IF(UPPER(W60)="AB","+",VLOOKUP(W60,'විෂය තොරතුරු'!$P$24:$Q$28,2))))</f>
        <v/>
      </c>
      <c r="BI60" s="168" t="str">
        <f aca="false">IF(X60="","",IF(X60="-","-",IF(UPPER(X60)="AB","+",VLOOKUP(X60,'විෂය තොරතුරු'!$P$24:$Q$28,2))))</f>
        <v/>
      </c>
      <c r="BJ60" s="168" t="str">
        <f aca="false">IF(Y60="","",IF(Y60="-","-",IF(UPPER(Y60)="AB","+",VLOOKUP(Y60,'විෂය තොරතුරු'!$P$24:$Q$28,2))))</f>
        <v/>
      </c>
      <c r="BK60" s="168" t="str">
        <f aca="false">IF(Z60="","",IF(Z60="-","-",IF(UPPER(Z60)="AB","+",VLOOKUP(Z60,'විෂය තොරතුරු'!$P$24:$Q$28,2))))</f>
        <v/>
      </c>
      <c r="BL60" s="168" t="str">
        <f aca="false">IF(AA60="","",IF(AA60="-","-",IF(UPPER(AA60)="AB","+",VLOOKUP(AA60,'විෂය තොරතුරු'!$P$24:$Q$28,2))))</f>
        <v/>
      </c>
      <c r="BM60" s="168" t="str">
        <f aca="false">IF(AB60="","",IF(AB60="-","-",IF(UPPER(AB60)="AB","+",VLOOKUP(AB60,'විෂය තොරතුරු'!$P$24:$Q$28,2))))</f>
        <v/>
      </c>
      <c r="BN60" s="168" t="str">
        <f aca="false">IF(AC60="","",IF(AC60="-","-",IF(UPPER(AC60)="AB","+",VLOOKUP(AC60,'විෂය තොරතුරු'!$P$24:$Q$28,2))))</f>
        <v/>
      </c>
      <c r="BO60" s="169" t="str">
        <f aca="false">IF(AD60="","",IF(AD60="-","-",IF(UPPER(AD60)="AB","+",VLOOKUP(AD60,'විෂය තොරතුරු'!$P$24:$Q$28,2))))</f>
        <v/>
      </c>
      <c r="BP60" s="171" t="str">
        <f aca="false">IF(AE60="","",IF(AE60="-","-",IF(UPPER(AE60)="AB","+",VLOOKUP(AE60,'විෂය තොරතුරු'!$P$24:$Q$28,2))))</f>
        <v/>
      </c>
      <c r="BQ60" s="168" t="str">
        <f aca="false">IF(AF60="","",IF(AF60="-","-",IF(UPPER(AF60)="AB","+",VLOOKUP(AF60,'විෂය තොරතුරු'!$P$24:$Q$28,2))))</f>
        <v/>
      </c>
      <c r="BR60" s="168" t="str">
        <f aca="false">IF(AG60="","",IF(AG60="-","-",IF(UPPER(AG60)="AB","+",VLOOKUP(AG60,'විෂය තොරතුරු'!$P$24:$Q$28,2))))</f>
        <v/>
      </c>
      <c r="BS60" s="168" t="str">
        <f aca="false">IF(AH60="","",IF(AH60="-","-",IF(UPPER(AH60)="AB","+",VLOOKUP(AH60,'විෂය තොරතුරු'!$P$24:$Q$28,2))))</f>
        <v/>
      </c>
      <c r="BT60" s="168" t="str">
        <f aca="false">IF(AI60="","",IF(AI60="-","-",IF(UPPER(AI60)="AB","+",VLOOKUP(AI60,'විෂය තොරතුරු'!$P$24:$Q$28,2))))</f>
        <v/>
      </c>
      <c r="BU60" s="168" t="str">
        <f aca="false">IF(AJ60="","",IF(AJ60="-","-",IF(UPPER(AJ60)="AB","+",VLOOKUP(AJ60,'විෂය තොරතුරු'!$P$24:$Q$28,2))))</f>
        <v/>
      </c>
      <c r="BV60" s="168" t="str">
        <f aca="false">IF(AK60="","",IF(AK60="-","-",IF(UPPER(AK60)="AB","+",VLOOKUP(AK60,'විෂය තොරතුරු'!$P$24:$Q$28,2))))</f>
        <v/>
      </c>
      <c r="BW60" s="169" t="str">
        <f aca="false">IF(AL60="","",IF(AL60="-","-",IF(UPPER(AL60)="AB","+",VLOOKUP(AL60,'විෂය තොරතුරු'!$P$24:$Q$28,2))))</f>
        <v/>
      </c>
      <c r="BX60" s="171" t="str">
        <f aca="false">IF($B60="","",COUNTIF($AP60:$BW60,"A"))</f>
        <v/>
      </c>
      <c r="BY60" s="168" t="str">
        <f aca="false">IF($B60="","",COUNTIF($AP60:$BW60,"B"))</f>
        <v/>
      </c>
      <c r="BZ60" s="168" t="str">
        <f aca="false">IF($B60="","",COUNTIF($AP60:$BW60,"C"))</f>
        <v/>
      </c>
      <c r="CA60" s="168" t="str">
        <f aca="false">IF($B60="","",COUNTIF($AP60:$BW60,"S"))</f>
        <v/>
      </c>
      <c r="CB60" s="169" t="str">
        <f aca="false">IF($B60="","",COUNTIF($AP60:$BW60,"W"))</f>
        <v/>
      </c>
      <c r="CC60" s="171" t="str">
        <f aca="false">IF(B60="","",SUM(BX60:CA60))</f>
        <v/>
      </c>
      <c r="CD60" s="169" t="str">
        <f aca="false">IF(B60="","",SUM(BX60:BZ60))</f>
        <v/>
      </c>
      <c r="CE60" s="172" t="str">
        <f aca="false">IF(B60="","",IF(AND(CC60&gt;=6,CD60&gt;=3,OR(E60&gt;=35,F60&gt;=35),L60&gt;=35),"6/3 සමත්",IF(AND(CC60&gt;=5,CD60&gt;=3,OR(E60&gt;=35,F60&gt;=35,L60&gt;=35)),"5/3 සමත්",IF(AND(CC60&gt;=4,CD60&gt;=1,OR(E60&gt;=20,F60&gt;=20,L60&gt;=20)),"සමත් කළ හැකි",IF(CB60=9,"W9","අසමත් ?")))))</f>
        <v/>
      </c>
      <c r="FK60" s="173" t="n">
        <v>46</v>
      </c>
      <c r="FL60" s="189" t="s">
        <v>89</v>
      </c>
      <c r="FM60" s="161"/>
      <c r="FN60" s="161" t="str">
        <f aca="false">IF(FM60="","-",(FM60/$M$95)*100)</f>
        <v>-</v>
      </c>
      <c r="FO60" s="165" t="s">
        <v>52</v>
      </c>
      <c r="FP60" s="165"/>
      <c r="FQ60" s="165" t="s">
        <v>52</v>
      </c>
      <c r="FR60" s="165" t="s">
        <v>18</v>
      </c>
      <c r="FS60" s="165"/>
      <c r="FT60" s="165"/>
      <c r="FU60" s="165" t="s">
        <v>52</v>
      </c>
      <c r="FV60" s="165" t="n">
        <v>14</v>
      </c>
      <c r="FW60" s="165" t="n">
        <v>12</v>
      </c>
      <c r="FX60" s="165" t="n">
        <v>12</v>
      </c>
      <c r="FY60" s="165" t="s">
        <v>18</v>
      </c>
      <c r="FZ60" s="165" t="s">
        <v>18</v>
      </c>
      <c r="GA60" s="165" t="s">
        <v>18</v>
      </c>
      <c r="GB60" s="165"/>
      <c r="GC60" s="165"/>
      <c r="GD60" s="165"/>
      <c r="GE60" s="165"/>
      <c r="GF60" s="165"/>
      <c r="GG60" s="165" t="s">
        <v>18</v>
      </c>
      <c r="GH60" s="165" t="s">
        <v>18</v>
      </c>
      <c r="GI60" s="165" t="s">
        <v>18</v>
      </c>
      <c r="GJ60" s="165"/>
      <c r="GK60" s="165"/>
      <c r="GL60" s="165" t="s">
        <v>18</v>
      </c>
      <c r="GM60" s="165"/>
      <c r="GN60" s="165"/>
      <c r="GO60" s="165" t="n">
        <v>21</v>
      </c>
      <c r="GP60" s="165" t="s">
        <v>18</v>
      </c>
      <c r="GQ60" s="165"/>
      <c r="GR60" s="165" t="s">
        <v>18</v>
      </c>
      <c r="GS60" s="165"/>
      <c r="GT60" s="165"/>
      <c r="GU60" s="165"/>
      <c r="GV60" s="174"/>
      <c r="GW60" s="167" t="n">
        <f aca="false">IF(FL60="","",SUM(FO60:GV60))</f>
        <v>59</v>
      </c>
      <c r="GX60" s="168" t="n">
        <f aca="false">IF(FL60="","",GW60/9)</f>
        <v>6.55555555555556</v>
      </c>
      <c r="GY60" s="169" t="n">
        <f aca="false">IF(FL60="","",IF(GW60=0,"-",RANK(GW60,$GW$15:$GW$64,0)))</f>
        <v>46</v>
      </c>
      <c r="GZ60" s="167" t="str">
        <f aca="false">IF(FO60="","",IF(FO60="-","-",IF(UPPER(FO60)="AB","+",VLOOKUP(FO60,'විෂය තොරතුරු'!$P$24:$Q$28,2))))</f>
        <v>+</v>
      </c>
      <c r="HA60" s="168" t="str">
        <f aca="false">IF(FP60="","",IF(FP60="-","-",IF(UPPER(FP60)="AB","+",VLOOKUP(FP60,'විෂය තොරතුරු'!$P$24:$Q$28,2))))</f>
        <v/>
      </c>
      <c r="HB60" s="168" t="str">
        <f aca="false">IF(FQ60="","",IF(FQ60="-","-",IF(UPPER(FQ60)="AB","+",VLOOKUP(FQ60,'විෂය තොරතුරු'!$P$24:$Q$28,2))))</f>
        <v>+</v>
      </c>
      <c r="HC60" s="168" t="str">
        <f aca="false">IF(FR60="","",IF(FR60="-","-",IF(UPPER(FR60)="AB","+",VLOOKUP(FR60,'විෂය තොරතුරු'!$P$24:$Q$28,2))))</f>
        <v>-</v>
      </c>
      <c r="HD60" s="168" t="str">
        <f aca="false">IF(FS60="","",IF(FS60="-","-",IF(UPPER(FS60)="AB","+",VLOOKUP(FS60,'විෂය තොරතුරු'!$P$24:$Q$28,2))))</f>
        <v/>
      </c>
      <c r="HE60" s="170" t="str">
        <f aca="false">IF(FT60="","",IF(FT60="-","-",IF(UPPER(FT60)="AB","+",VLOOKUP(FT60,'විෂය තොරතුරු'!$P$24:$Q$28,2))))</f>
        <v/>
      </c>
      <c r="HF60" s="171" t="str">
        <f aca="false">IF(FU60="","",IF(FU60="-","-",IF(UPPER(FU60)="AB","+",VLOOKUP(FU60,'විෂය තොරතුරු'!$P$24:$Q$28,2))))</f>
        <v>+</v>
      </c>
      <c r="HG60" s="168" t="str">
        <f aca="false">IF(FV60="","",IF(FV60="-","-",IF(UPPER(FV60)="AB","+",VLOOKUP(FV60,'විෂය තොරතුරු'!$P$24:$Q$28,2))))</f>
        <v>W</v>
      </c>
      <c r="HH60" s="168" t="str">
        <f aca="false">IF(FW60="","",IF(FW60="-","-",IF(UPPER(FW60)="AB","+",VLOOKUP(FW60,'විෂය තොරතුරු'!$P$24:$Q$28,2))))</f>
        <v>W</v>
      </c>
      <c r="HI60" s="169" t="str">
        <f aca="false">IF(FX60="","",IF(FX60="-","-",IF(UPPER(FX60)="AB","+",VLOOKUP(FX60,'විෂය තොරතුරු'!$P$24:$Q$28,2))))</f>
        <v>W</v>
      </c>
      <c r="HJ60" s="167" t="str">
        <f aca="false">IF(FY60="","",IF(FY60="-","-",IF(UPPER(FY60)="AB","+",VLOOKUP(FY60,'විෂය තොරතුරු'!$P$24:$Q$28,2))))</f>
        <v>-</v>
      </c>
      <c r="HK60" s="168" t="str">
        <f aca="false">IF(FZ60="","",IF(FZ60="-","-",IF(UPPER(FZ60)="AB","+",VLOOKUP(FZ60,'විෂය තොරතුරු'!$P$24:$Q$28,2))))</f>
        <v>-</v>
      </c>
      <c r="HL60" s="168" t="str">
        <f aca="false">IF(GA60="","",IF(GA60="-","-",IF(UPPER(GA60)="AB","+",VLOOKUP(GA60,'විෂය තොරතුරු'!$P$24:$Q$28,2))))</f>
        <v>-</v>
      </c>
      <c r="HM60" s="168" t="str">
        <f aca="false">IF(GB60="","",IF(GB60="-","-",IF(UPPER(GB60)="AB","+",VLOOKUP(GB60,'විෂය තොරතුරු'!$P$24:$Q$28,2))))</f>
        <v/>
      </c>
      <c r="HN60" s="168" t="str">
        <f aca="false">IF(GC60="","",IF(GC60="-","-",IF(UPPER(GC60)="AB","+",VLOOKUP(GC60,'විෂය තොරතුරු'!$P$24:$Q$28,2))))</f>
        <v/>
      </c>
      <c r="HO60" s="168" t="str">
        <f aca="false">IF(GD60="","",IF(GD60="-","-",IF(UPPER(GD60)="AB","+",VLOOKUP(GD60,'විෂය තොරතුරු'!$P$24:$Q$28,2))))</f>
        <v/>
      </c>
      <c r="HP60" s="168" t="str">
        <f aca="false">IF(GE60="","",IF(GE60="-","-",IF(UPPER(GE60)="AB","+",VLOOKUP(GE60,'විෂය තොරතුරු'!$P$24:$Q$28,2))))</f>
        <v/>
      </c>
      <c r="HQ60" s="170" t="str">
        <f aca="false">IF(GF60="","",IF(GF60="-","-",IF(UPPER(GF60)="AB","+",VLOOKUP(GF60,'විෂය තොරතුරු'!$P$24:$Q$28,2))))</f>
        <v/>
      </c>
      <c r="HR60" s="171" t="str">
        <f aca="false">IF(GG60="","",IF(GG60="-","-",IF(UPPER(GG60)="AB","+",VLOOKUP(GG60,'විෂය තොරතුරු'!$P$24:$Q$28,2))))</f>
        <v>-</v>
      </c>
      <c r="HS60" s="168" t="str">
        <f aca="false">IF(GH60="","",IF(GH60="-","-",IF(UPPER(GH60)="AB","+",VLOOKUP(GH60,'විෂය තොරතුරු'!$P$24:$Q$28,2))))</f>
        <v>-</v>
      </c>
      <c r="HT60" s="168" t="str">
        <f aca="false">IF(GI60="","",IF(GI60="-","-",IF(UPPER(GI60)="AB","+",VLOOKUP(GI60,'විෂය තොරතුරු'!$P$24:$Q$28,2))))</f>
        <v>-</v>
      </c>
      <c r="HU60" s="168" t="str">
        <f aca="false">IF(GJ60="","",IF(GJ60="-","-",IF(UPPER(GJ60)="AB","+",VLOOKUP(GJ60,'විෂය තොරතුරු'!$P$24:$Q$28,2))))</f>
        <v/>
      </c>
      <c r="HV60" s="168" t="str">
        <f aca="false">IF(GK60="","",IF(GK60="-","-",IF(UPPER(GK60)="AB","+",VLOOKUP(GK60,'විෂය තොරතුරු'!$P$24:$Q$28,2))))</f>
        <v/>
      </c>
      <c r="HW60" s="168" t="str">
        <f aca="false">IF(GL60="","",IF(GL60="-","-",IF(UPPER(GL60)="AB","+",VLOOKUP(GL60,'විෂය තොරතුරු'!$P$24:$Q$28,2))))</f>
        <v>-</v>
      </c>
      <c r="HX60" s="168" t="str">
        <f aca="false">IF(GM60="","",IF(GM60="-","-",IF(UPPER(GM60)="AB","+",VLOOKUP(GM60,'විෂය තොරතුරු'!$P$24:$Q$28,2))))</f>
        <v/>
      </c>
      <c r="HY60" s="169" t="str">
        <f aca="false">IF(GN60="","",IF(GN60="-","-",IF(UPPER(GN60)="AB","+",VLOOKUP(GN60,'විෂය තොරතුරු'!$P$24:$Q$28,2))))</f>
        <v/>
      </c>
      <c r="HZ60" s="171" t="str">
        <f aca="false">IF(GO60="","",IF(GO60="-","-",IF(UPPER(GO60)="AB","+",VLOOKUP(GO60,'විෂය තොරතුරු'!$P$24:$Q$28,2))))</f>
        <v>W</v>
      </c>
      <c r="IA60" s="168" t="str">
        <f aca="false">IF(GP60="","",IF(GP60="-","-",IF(UPPER(GP60)="AB","+",VLOOKUP(GP60,'විෂය තොරතුරු'!$P$24:$Q$28,2))))</f>
        <v>-</v>
      </c>
      <c r="IB60" s="168" t="str">
        <f aca="false">IF(GQ60="","",IF(GQ60="-","-",IF(UPPER(GQ60)="AB","+",VLOOKUP(GQ60,'විෂය තොරතුරු'!$P$24:$Q$28,2))))</f>
        <v/>
      </c>
      <c r="IC60" s="168" t="str">
        <f aca="false">IF(GR60="","",IF(GR60="-","-",IF(UPPER(GR60)="AB","+",VLOOKUP(GR60,'විෂය තොරතුරු'!$P$24:$Q$28,2))))</f>
        <v>-</v>
      </c>
      <c r="ID60" s="168" t="str">
        <f aca="false">IF(GS60="","",IF(GS60="-","-",IF(UPPER(GS60)="AB","+",VLOOKUP(GS60,'විෂය තොරතුරු'!$P$24:$Q$28,2))))</f>
        <v/>
      </c>
      <c r="IE60" s="168" t="str">
        <f aca="false">IF(GT60="","",IF(GT60="-","-",IF(UPPER(GT60)="AB","+",VLOOKUP(GT60,'විෂය තොරතුරු'!$P$24:$Q$28,2))))</f>
        <v/>
      </c>
      <c r="IF60" s="168" t="str">
        <f aca="false">IF(GU60="","",IF(GU60="-","-",IF(UPPER(GU60)="AB","+",VLOOKUP(GU60,'විෂය තොරතුරු'!$P$24:$Q$28,2))))</f>
        <v/>
      </c>
      <c r="IG60" s="169" t="str">
        <f aca="false">IF(GV60="","",IF(GV60="-","-",IF(UPPER(GV60)="AB","+",VLOOKUP(GV60,'විෂය තොරතුරු'!$P$24:$Q$28,2))))</f>
        <v/>
      </c>
      <c r="IH60" s="171" t="n">
        <f aca="false">IF($FL60="","",COUNTIF($GZ60:$IG60,"A"))</f>
        <v>0</v>
      </c>
      <c r="II60" s="171" t="n">
        <f aca="false">IF($FL60="","",COUNTIF($GZ60:$IG60,"B"))</f>
        <v>0</v>
      </c>
      <c r="IJ60" s="171" t="n">
        <f aca="false">IF($FL60="","",COUNTIF($GZ60:$IG60,"C"))</f>
        <v>0</v>
      </c>
      <c r="IK60" s="171" t="n">
        <f aca="false">IF($FL60="","",COUNTIF($GZ60:$IG60,"S"))</f>
        <v>0</v>
      </c>
      <c r="IL60" s="171" t="n">
        <f aca="false">IF($FL60="","",COUNTIF($GZ60:$IG60,"W"))</f>
        <v>4</v>
      </c>
      <c r="IM60" s="171" t="n">
        <f aca="false">IF(FL60="","",SUM(IH60:IK60))</f>
        <v>0</v>
      </c>
      <c r="IN60" s="169" t="n">
        <f aca="false">IF(FL60="","",SUM(IH60:IJ60))</f>
        <v>0</v>
      </c>
      <c r="IO60" s="172" t="str">
        <f aca="false">IF(FL60="","",IF(AND(IM60&gt;=6,IN60&gt;=3,OR(FO60&gt;=35,FP60&gt;=35),FV60&gt;=35),"6/3 සමත්",IF(AND(IM60&gt;=5,IN60&gt;=3,OR(FO60&gt;=35,FP60&gt;=35,FV60&gt;=35)),"5/3 සමත්",IF(AND(IM60&gt;=4,IN60&gt;=1,OR(FO60&gt;=20,FP60&gt;=20,FV60&gt;=20)),"සමත් කළ හැකි",IF(IL60=9,"W9","අසමත් ?")))))</f>
        <v>අසමත් ?</v>
      </c>
    </row>
    <row r="61" customFormat="false" ht="13.8" hidden="false" customHeight="false" outlineLevel="0" collapsed="false">
      <c r="A61" s="160" t="n">
        <v>47</v>
      </c>
      <c r="B61" s="189"/>
      <c r="C61" s="161"/>
      <c r="D61" s="162"/>
      <c r="E61" s="183"/>
      <c r="F61" s="181"/>
      <c r="G61" s="183"/>
      <c r="H61" s="180"/>
      <c r="I61" s="180"/>
      <c r="J61" s="181"/>
      <c r="K61" s="183"/>
      <c r="L61" s="180"/>
      <c r="M61" s="180"/>
      <c r="N61" s="181"/>
      <c r="O61" s="183"/>
      <c r="P61" s="180"/>
      <c r="Q61" s="180"/>
      <c r="R61" s="180"/>
      <c r="S61" s="180"/>
      <c r="T61" s="180"/>
      <c r="U61" s="180"/>
      <c r="V61" s="181"/>
      <c r="W61" s="183"/>
      <c r="X61" s="180"/>
      <c r="Y61" s="180"/>
      <c r="Z61" s="180"/>
      <c r="AA61" s="180"/>
      <c r="AB61" s="180"/>
      <c r="AC61" s="180"/>
      <c r="AD61" s="181"/>
      <c r="AE61" s="183"/>
      <c r="AF61" s="180"/>
      <c r="AG61" s="180"/>
      <c r="AH61" s="180"/>
      <c r="AI61" s="180"/>
      <c r="AJ61" s="180"/>
      <c r="AK61" s="180"/>
      <c r="AL61" s="166"/>
      <c r="AM61" s="167" t="str">
        <f aca="false">IF(B61="","",SUM(E61:AL61))</f>
        <v/>
      </c>
      <c r="AN61" s="168" t="str">
        <f aca="false">IF(B61="","",AM61/9)</f>
        <v/>
      </c>
      <c r="AO61" s="169" t="str">
        <f aca="false">IF(B61="","",IF(AM61=0,"-",RANK(AM61,$AM$15:$AM$64,0)))</f>
        <v/>
      </c>
      <c r="AP61" s="167" t="str">
        <f aca="false">IF(E61="","",IF(E61="-","-",IF(UPPER(E61)="AB","+",VLOOKUP(E61,'විෂය තොරතුරු'!$P$24:$Q$28,2))))</f>
        <v/>
      </c>
      <c r="AQ61" s="168" t="str">
        <f aca="false">IF(F61="","",IF(F61="-","-",IF(UPPER(F61)="AB","+",VLOOKUP(F61,'විෂය තොරතුරු'!$P$24:$Q$28,2))))</f>
        <v/>
      </c>
      <c r="AR61" s="168" t="str">
        <f aca="false">IF(G61="","",IF(G61="-","-",IF(UPPER(G61)="AB","+",VLOOKUP(G61,'විෂය තොරතුරු'!$P$24:$Q$28,2))))</f>
        <v/>
      </c>
      <c r="AS61" s="168" t="str">
        <f aca="false">IF(H61="","",IF(H61="-","-",IF(UPPER(H61)="AB","+",VLOOKUP(H61,'විෂය තොරතුරු'!$P$24:$Q$28,2))))</f>
        <v/>
      </c>
      <c r="AT61" s="168" t="str">
        <f aca="false">IF(I61="","",IF(I61="-","-",IF(UPPER(I61)="AB","+",VLOOKUP(I61,'විෂය තොරතුරු'!$P$24:$Q$28,2))))</f>
        <v/>
      </c>
      <c r="AU61" s="170" t="str">
        <f aca="false">IF(J61="","",IF(J61="-","-",IF(UPPER(J61)="AB","+",VLOOKUP(J61,'විෂය තොරතුරු'!$P$24:$Q$28,2))))</f>
        <v/>
      </c>
      <c r="AV61" s="171" t="str">
        <f aca="false">IF(K61="","",IF(K61="-","-",IF(UPPER(K61)="AB","+",VLOOKUP(K61,'විෂය තොරතුරු'!$P$24:$Q$28,2))))</f>
        <v/>
      </c>
      <c r="AW61" s="168" t="str">
        <f aca="false">IF(L61="","",IF(L61="-","-",IF(UPPER(L61)="AB","+",VLOOKUP(L61,'විෂය තොරතුරු'!$P$24:$Q$28,2))))</f>
        <v/>
      </c>
      <c r="AX61" s="168" t="str">
        <f aca="false">IF(M61="","",IF(M61="-","-",IF(UPPER(M61)="AB","+",VLOOKUP(M61,'විෂය තොරතුරු'!$P$24:$Q$28,2))))</f>
        <v/>
      </c>
      <c r="AY61" s="169" t="str">
        <f aca="false">IF(N61="","",IF(N61="-","-",IF(UPPER(N61)="AB","+",VLOOKUP(N61,'විෂය තොරතුරු'!$P$24:$Q$28,2))))</f>
        <v/>
      </c>
      <c r="AZ61" s="167" t="str">
        <f aca="false">IF(O61="","",IF(O61="-","-",IF(UPPER(O61)="AB","+",VLOOKUP(O61,'විෂය තොරතුරු'!$P$24:$Q$28,2))))</f>
        <v/>
      </c>
      <c r="BA61" s="168" t="str">
        <f aca="false">IF(P61="","",IF(P61="-","-",IF(UPPER(P61)="AB","+",VLOOKUP(P61,'විෂය තොරතුරු'!$P$24:$Q$28,2))))</f>
        <v/>
      </c>
      <c r="BB61" s="168" t="str">
        <f aca="false">IF(Q61="","",IF(Q61="-","-",IF(UPPER(Q61)="AB","+",VLOOKUP(Q61,'විෂය තොරතුරු'!$P$24:$Q$28,2))))</f>
        <v/>
      </c>
      <c r="BC61" s="168" t="str">
        <f aca="false">IF(R61="","",IF(R61="-","-",IF(UPPER(R61)="AB","+",VLOOKUP(R61,'විෂය තොරතුරු'!$P$24:$Q$28,2))))</f>
        <v/>
      </c>
      <c r="BD61" s="168" t="str">
        <f aca="false">IF(S61="","",IF(S61="-","-",IF(UPPER(S61)="AB","+",VLOOKUP(S61,'විෂය තොරතුරු'!$P$24:$Q$28,2))))</f>
        <v/>
      </c>
      <c r="BE61" s="168" t="str">
        <f aca="false">IF(T61="","",IF(T61="-","-",IF(UPPER(T61)="AB","+",VLOOKUP(T61,'විෂය තොරතුරු'!$P$24:$Q$28,2))))</f>
        <v/>
      </c>
      <c r="BF61" s="168" t="str">
        <f aca="false">IF(U61="","",IF(U61="-","-",IF(UPPER(U61)="AB","+",VLOOKUP(U61,'විෂය තොරතුරු'!$P$24:$Q$28,2))))</f>
        <v/>
      </c>
      <c r="BG61" s="170" t="str">
        <f aca="false">IF(V61="","",IF(V61="-","-",IF(UPPER(V61)="AB","+",VLOOKUP(V61,'විෂය තොරතුරු'!$P$24:$Q$28,2))))</f>
        <v/>
      </c>
      <c r="BH61" s="171" t="str">
        <f aca="false">IF(W61="","",IF(W61="-","-",IF(UPPER(W61)="AB","+",VLOOKUP(W61,'විෂය තොරතුරු'!$P$24:$Q$28,2))))</f>
        <v/>
      </c>
      <c r="BI61" s="168" t="str">
        <f aca="false">IF(X61="","",IF(X61="-","-",IF(UPPER(X61)="AB","+",VLOOKUP(X61,'විෂය තොරතුරු'!$P$24:$Q$28,2))))</f>
        <v/>
      </c>
      <c r="BJ61" s="168" t="str">
        <f aca="false">IF(Y61="","",IF(Y61="-","-",IF(UPPER(Y61)="AB","+",VLOOKUP(Y61,'විෂය තොරතුරු'!$P$24:$Q$28,2))))</f>
        <v/>
      </c>
      <c r="BK61" s="168" t="str">
        <f aca="false">IF(Z61="","",IF(Z61="-","-",IF(UPPER(Z61)="AB","+",VLOOKUP(Z61,'විෂය තොරතුරු'!$P$24:$Q$28,2))))</f>
        <v/>
      </c>
      <c r="BL61" s="168" t="str">
        <f aca="false">IF(AA61="","",IF(AA61="-","-",IF(UPPER(AA61)="AB","+",VLOOKUP(AA61,'විෂය තොරතුරු'!$P$24:$Q$28,2))))</f>
        <v/>
      </c>
      <c r="BM61" s="168" t="str">
        <f aca="false">IF(AB61="","",IF(AB61="-","-",IF(UPPER(AB61)="AB","+",VLOOKUP(AB61,'විෂය තොරතුරු'!$P$24:$Q$28,2))))</f>
        <v/>
      </c>
      <c r="BN61" s="168" t="str">
        <f aca="false">IF(AC61="","",IF(AC61="-","-",IF(UPPER(AC61)="AB","+",VLOOKUP(AC61,'විෂය තොරතුරු'!$P$24:$Q$28,2))))</f>
        <v/>
      </c>
      <c r="BO61" s="169" t="str">
        <f aca="false">IF(AD61="","",IF(AD61="-","-",IF(UPPER(AD61)="AB","+",VLOOKUP(AD61,'විෂය තොරතුරු'!$P$24:$Q$28,2))))</f>
        <v/>
      </c>
      <c r="BP61" s="171" t="str">
        <f aca="false">IF(AE61="","",IF(AE61="-","-",IF(UPPER(AE61)="AB","+",VLOOKUP(AE61,'විෂය තොරතුරු'!$P$24:$Q$28,2))))</f>
        <v/>
      </c>
      <c r="BQ61" s="168" t="str">
        <f aca="false">IF(AF61="","",IF(AF61="-","-",IF(UPPER(AF61)="AB","+",VLOOKUP(AF61,'විෂය තොරතුරු'!$P$24:$Q$28,2))))</f>
        <v/>
      </c>
      <c r="BR61" s="168" t="str">
        <f aca="false">IF(AG61="","",IF(AG61="-","-",IF(UPPER(AG61)="AB","+",VLOOKUP(AG61,'විෂය තොරතුරු'!$P$24:$Q$28,2))))</f>
        <v/>
      </c>
      <c r="BS61" s="168" t="str">
        <f aca="false">IF(AH61="","",IF(AH61="-","-",IF(UPPER(AH61)="AB","+",VLOOKUP(AH61,'විෂය තොරතුරු'!$P$24:$Q$28,2))))</f>
        <v/>
      </c>
      <c r="BT61" s="168" t="str">
        <f aca="false">IF(AI61="","",IF(AI61="-","-",IF(UPPER(AI61)="AB","+",VLOOKUP(AI61,'විෂය තොරතුරු'!$P$24:$Q$28,2))))</f>
        <v/>
      </c>
      <c r="BU61" s="168" t="str">
        <f aca="false">IF(AJ61="","",IF(AJ61="-","-",IF(UPPER(AJ61)="AB","+",VLOOKUP(AJ61,'විෂය තොරතුරු'!$P$24:$Q$28,2))))</f>
        <v/>
      </c>
      <c r="BV61" s="168" t="str">
        <f aca="false">IF(AK61="","",IF(AK61="-","-",IF(UPPER(AK61)="AB","+",VLOOKUP(AK61,'විෂය තොරතුරු'!$P$24:$Q$28,2))))</f>
        <v/>
      </c>
      <c r="BW61" s="169" t="str">
        <f aca="false">IF(AL61="","",IF(AL61="-","-",IF(UPPER(AL61)="AB","+",VLOOKUP(AL61,'විෂය තොරතුරු'!$P$24:$Q$28,2))))</f>
        <v/>
      </c>
      <c r="BX61" s="171" t="str">
        <f aca="false">IF($B61="","",COUNTIF($AP61:$BW61,"A"))</f>
        <v/>
      </c>
      <c r="BY61" s="168" t="str">
        <f aca="false">IF($B61="","",COUNTIF($AP61:$BW61,"B"))</f>
        <v/>
      </c>
      <c r="BZ61" s="168" t="str">
        <f aca="false">IF($B61="","",COUNTIF($AP61:$BW61,"C"))</f>
        <v/>
      </c>
      <c r="CA61" s="168" t="str">
        <f aca="false">IF($B61="","",COUNTIF($AP61:$BW61,"S"))</f>
        <v/>
      </c>
      <c r="CB61" s="169" t="str">
        <f aca="false">IF($B61="","",COUNTIF($AP61:$BW61,"W"))</f>
        <v/>
      </c>
      <c r="CC61" s="171" t="str">
        <f aca="false">IF(B61="","",SUM(BX61:CA61))</f>
        <v/>
      </c>
      <c r="CD61" s="169" t="str">
        <f aca="false">IF(B61="","",SUM(BX61:BZ61))</f>
        <v/>
      </c>
      <c r="CE61" s="172" t="str">
        <f aca="false">IF(B61="","",IF(AND(CC61&gt;=6,CD61&gt;=3,OR(E61&gt;=35,F61&gt;=35),L61&gt;=35),"6/3 සමත්",IF(AND(CC61&gt;=5,CD61&gt;=3,OR(E61&gt;=35,F61&gt;=35,L61&gt;=35)),"5/3 සමත්",IF(AND(CC61&gt;=4,CD61&gt;=1,OR(E61&gt;=20,F61&gt;=20,L61&gt;=20)),"සමත් කළ හැකි",IF(CB61=9,"W9","අසමත් ?")))))</f>
        <v/>
      </c>
      <c r="FK61" s="173" t="n">
        <v>47</v>
      </c>
      <c r="FL61" s="189" t="s">
        <v>90</v>
      </c>
      <c r="FM61" s="161"/>
      <c r="FN61" s="161" t="str">
        <f aca="false">IF(FM61="","-",(FM61/$M$95)*100)</f>
        <v>-</v>
      </c>
      <c r="FO61" s="165" t="n">
        <v>38</v>
      </c>
      <c r="FP61" s="165"/>
      <c r="FQ61" s="165" t="n">
        <v>66</v>
      </c>
      <c r="FR61" s="165" t="s">
        <v>18</v>
      </c>
      <c r="FS61" s="165"/>
      <c r="FT61" s="165"/>
      <c r="FU61" s="165" t="n">
        <v>22</v>
      </c>
      <c r="FV61" s="165" t="n">
        <v>46</v>
      </c>
      <c r="FW61" s="165" t="n">
        <v>17</v>
      </c>
      <c r="FX61" s="165" t="n">
        <v>35</v>
      </c>
      <c r="FY61" s="165" t="s">
        <v>18</v>
      </c>
      <c r="FZ61" s="165" t="s">
        <v>18</v>
      </c>
      <c r="GA61" s="165" t="n">
        <v>53</v>
      </c>
      <c r="GB61" s="165"/>
      <c r="GC61" s="165"/>
      <c r="GD61" s="165"/>
      <c r="GE61" s="165"/>
      <c r="GF61" s="165"/>
      <c r="GG61" s="165" t="s">
        <v>18</v>
      </c>
      <c r="GH61" s="165" t="n">
        <v>64</v>
      </c>
      <c r="GI61" s="165" t="s">
        <v>18</v>
      </c>
      <c r="GJ61" s="165"/>
      <c r="GK61" s="165"/>
      <c r="GL61" s="165" t="s">
        <v>18</v>
      </c>
      <c r="GM61" s="165"/>
      <c r="GN61" s="165"/>
      <c r="GO61" s="165" t="s">
        <v>18</v>
      </c>
      <c r="GP61" s="165" t="s">
        <v>18</v>
      </c>
      <c r="GQ61" s="165"/>
      <c r="GR61" s="165" t="n">
        <v>54</v>
      </c>
      <c r="GS61" s="165"/>
      <c r="GT61" s="165"/>
      <c r="GU61" s="165"/>
      <c r="GV61" s="174"/>
      <c r="GW61" s="167" t="n">
        <f aca="false">IF(FL61="","",SUM(FO61:GV61))</f>
        <v>395</v>
      </c>
      <c r="GX61" s="168" t="n">
        <f aca="false">IF(FL61="","",GW61/9)</f>
        <v>43.8888888888889</v>
      </c>
      <c r="GY61" s="169" t="n">
        <f aca="false">IF(FL61="","",IF(GW61=0,"-",RANK(GW61,$GW$15:$GW$64,0)))</f>
        <v>11</v>
      </c>
      <c r="GZ61" s="167" t="str">
        <f aca="false">IF(FO61="","",IF(FO61="-","-",IF(UPPER(FO61)="AB","+",VLOOKUP(FO61,'විෂය තොරතුරු'!$P$24:$Q$28,2))))</f>
        <v>S</v>
      </c>
      <c r="HA61" s="168" t="str">
        <f aca="false">IF(FP61="","",IF(FP61="-","-",IF(UPPER(FP61)="AB","+",VLOOKUP(FP61,'විෂය තොරතුරු'!$P$24:$Q$28,2))))</f>
        <v/>
      </c>
      <c r="HB61" s="168" t="str">
        <f aca="false">IF(FQ61="","",IF(FQ61="-","-",IF(UPPER(FQ61)="AB","+",VLOOKUP(FQ61,'විෂය තොරතුරු'!$P$24:$Q$28,2))))</f>
        <v>B</v>
      </c>
      <c r="HC61" s="168" t="str">
        <f aca="false">IF(FR61="","",IF(FR61="-","-",IF(UPPER(FR61)="AB","+",VLOOKUP(FR61,'විෂය තොරතුරු'!$P$24:$Q$28,2))))</f>
        <v>-</v>
      </c>
      <c r="HD61" s="168" t="str">
        <f aca="false">IF(FS61="","",IF(FS61="-","-",IF(UPPER(FS61)="AB","+",VLOOKUP(FS61,'විෂය තොරතුරු'!$P$24:$Q$28,2))))</f>
        <v/>
      </c>
      <c r="HE61" s="170" t="str">
        <f aca="false">IF(FT61="","",IF(FT61="-","-",IF(UPPER(FT61)="AB","+",VLOOKUP(FT61,'විෂය තොරතුරු'!$P$24:$Q$28,2))))</f>
        <v/>
      </c>
      <c r="HF61" s="171" t="str">
        <f aca="false">IF(FU61="","",IF(FU61="-","-",IF(UPPER(FU61)="AB","+",VLOOKUP(FU61,'විෂය තොරතුරු'!$P$24:$Q$28,2))))</f>
        <v>W</v>
      </c>
      <c r="HG61" s="168" t="str">
        <f aca="false">IF(FV61="","",IF(FV61="-","-",IF(UPPER(FV61)="AB","+",VLOOKUP(FV61,'විෂය තොරතුරු'!$P$24:$Q$28,2))))</f>
        <v>S</v>
      </c>
      <c r="HH61" s="168" t="str">
        <f aca="false">IF(FW61="","",IF(FW61="-","-",IF(UPPER(FW61)="AB","+",VLOOKUP(FW61,'විෂය තොරතුරු'!$P$24:$Q$28,2))))</f>
        <v>W</v>
      </c>
      <c r="HI61" s="169" t="str">
        <f aca="false">IF(FX61="","",IF(FX61="-","-",IF(UPPER(FX61)="AB","+",VLOOKUP(FX61,'විෂය තොරතුරු'!$P$24:$Q$28,2))))</f>
        <v>S</v>
      </c>
      <c r="HJ61" s="167" t="str">
        <f aca="false">IF(FY61="","",IF(FY61="-","-",IF(UPPER(FY61)="AB","+",VLOOKUP(FY61,'විෂය තොරතුරු'!$P$24:$Q$28,2))))</f>
        <v>-</v>
      </c>
      <c r="HK61" s="168" t="str">
        <f aca="false">IF(FZ61="","",IF(FZ61="-","-",IF(UPPER(FZ61)="AB","+",VLOOKUP(FZ61,'විෂය තොරතුරු'!$P$24:$Q$28,2))))</f>
        <v>-</v>
      </c>
      <c r="HL61" s="168" t="str">
        <f aca="false">IF(GA61="","",IF(GA61="-","-",IF(UPPER(GA61)="AB","+",VLOOKUP(GA61,'විෂය තොරතුරු'!$P$24:$Q$28,2))))</f>
        <v>C</v>
      </c>
      <c r="HM61" s="168" t="str">
        <f aca="false">IF(GB61="","",IF(GB61="-","-",IF(UPPER(GB61)="AB","+",VLOOKUP(GB61,'විෂය තොරතුරු'!$P$24:$Q$28,2))))</f>
        <v/>
      </c>
      <c r="HN61" s="168" t="str">
        <f aca="false">IF(GC61="","",IF(GC61="-","-",IF(UPPER(GC61)="AB","+",VLOOKUP(GC61,'විෂය තොරතුරු'!$P$24:$Q$28,2))))</f>
        <v/>
      </c>
      <c r="HO61" s="168" t="str">
        <f aca="false">IF(GD61="","",IF(GD61="-","-",IF(UPPER(GD61)="AB","+",VLOOKUP(GD61,'විෂය තොරතුරු'!$P$24:$Q$28,2))))</f>
        <v/>
      </c>
      <c r="HP61" s="168" t="str">
        <f aca="false">IF(GE61="","",IF(GE61="-","-",IF(UPPER(GE61)="AB","+",VLOOKUP(GE61,'විෂය තොරතුරු'!$P$24:$Q$28,2))))</f>
        <v/>
      </c>
      <c r="HQ61" s="170" t="str">
        <f aca="false">IF(GF61="","",IF(GF61="-","-",IF(UPPER(GF61)="AB","+",VLOOKUP(GF61,'විෂය තොරතුරු'!$P$24:$Q$28,2))))</f>
        <v/>
      </c>
      <c r="HR61" s="171" t="str">
        <f aca="false">IF(GG61="","",IF(GG61="-","-",IF(UPPER(GG61)="AB","+",VLOOKUP(GG61,'විෂය තොරතුරු'!$P$24:$Q$28,2))))</f>
        <v>-</v>
      </c>
      <c r="HS61" s="168" t="str">
        <f aca="false">IF(GH61="","",IF(GH61="-","-",IF(UPPER(GH61)="AB","+",VLOOKUP(GH61,'විෂය තොරතුරු'!$P$24:$Q$28,2))))</f>
        <v>C</v>
      </c>
      <c r="HT61" s="168" t="str">
        <f aca="false">IF(GI61="","",IF(GI61="-","-",IF(UPPER(GI61)="AB","+",VLOOKUP(GI61,'විෂය තොරතුරු'!$P$24:$Q$28,2))))</f>
        <v>-</v>
      </c>
      <c r="HU61" s="168" t="str">
        <f aca="false">IF(GJ61="","",IF(GJ61="-","-",IF(UPPER(GJ61)="AB","+",VLOOKUP(GJ61,'විෂය තොරතුරු'!$P$24:$Q$28,2))))</f>
        <v/>
      </c>
      <c r="HV61" s="168" t="str">
        <f aca="false">IF(GK61="","",IF(GK61="-","-",IF(UPPER(GK61)="AB","+",VLOOKUP(GK61,'විෂය තොරතුරු'!$P$24:$Q$28,2))))</f>
        <v/>
      </c>
      <c r="HW61" s="168" t="str">
        <f aca="false">IF(GL61="","",IF(GL61="-","-",IF(UPPER(GL61)="AB","+",VLOOKUP(GL61,'විෂය තොරතුරු'!$P$24:$Q$28,2))))</f>
        <v>-</v>
      </c>
      <c r="HX61" s="168" t="str">
        <f aca="false">IF(GM61="","",IF(GM61="-","-",IF(UPPER(GM61)="AB","+",VLOOKUP(GM61,'විෂය තොරතුරු'!$P$24:$Q$28,2))))</f>
        <v/>
      </c>
      <c r="HY61" s="169" t="str">
        <f aca="false">IF(GN61="","",IF(GN61="-","-",IF(UPPER(GN61)="AB","+",VLOOKUP(GN61,'විෂය තොරතුරු'!$P$24:$Q$28,2))))</f>
        <v/>
      </c>
      <c r="HZ61" s="171" t="str">
        <f aca="false">IF(GO61="","",IF(GO61="-","-",IF(UPPER(GO61)="AB","+",VLOOKUP(GO61,'විෂය තොරතුරු'!$P$24:$Q$28,2))))</f>
        <v>-</v>
      </c>
      <c r="IA61" s="168" t="str">
        <f aca="false">IF(GP61="","",IF(GP61="-","-",IF(UPPER(GP61)="AB","+",VLOOKUP(GP61,'විෂය තොරතුරු'!$P$24:$Q$28,2))))</f>
        <v>-</v>
      </c>
      <c r="IB61" s="168" t="str">
        <f aca="false">IF(GQ61="","",IF(GQ61="-","-",IF(UPPER(GQ61)="AB","+",VLOOKUP(GQ61,'විෂය තොරතුරු'!$P$24:$Q$28,2))))</f>
        <v/>
      </c>
      <c r="IC61" s="168" t="str">
        <f aca="false">IF(GR61="","",IF(GR61="-","-",IF(UPPER(GR61)="AB","+",VLOOKUP(GR61,'විෂය තොරතුරු'!$P$24:$Q$28,2))))</f>
        <v>C</v>
      </c>
      <c r="ID61" s="168" t="str">
        <f aca="false">IF(GS61="","",IF(GS61="-","-",IF(UPPER(GS61)="AB","+",VLOOKUP(GS61,'විෂය තොරතුරු'!$P$24:$Q$28,2))))</f>
        <v/>
      </c>
      <c r="IE61" s="168" t="str">
        <f aca="false">IF(GT61="","",IF(GT61="-","-",IF(UPPER(GT61)="AB","+",VLOOKUP(GT61,'විෂය තොරතුරු'!$P$24:$Q$28,2))))</f>
        <v/>
      </c>
      <c r="IF61" s="168" t="str">
        <f aca="false">IF(GU61="","",IF(GU61="-","-",IF(UPPER(GU61)="AB","+",VLOOKUP(GU61,'විෂය තොරතුරු'!$P$24:$Q$28,2))))</f>
        <v/>
      </c>
      <c r="IG61" s="169" t="str">
        <f aca="false">IF(GV61="","",IF(GV61="-","-",IF(UPPER(GV61)="AB","+",VLOOKUP(GV61,'විෂය තොරතුරු'!$P$24:$Q$28,2))))</f>
        <v/>
      </c>
      <c r="IH61" s="171" t="n">
        <f aca="false">IF($FL61="","",COUNTIF($GZ61:$IG61,"A"))</f>
        <v>0</v>
      </c>
      <c r="II61" s="171" t="n">
        <f aca="false">IF($FL61="","",COUNTIF($GZ61:$IG61,"B"))</f>
        <v>1</v>
      </c>
      <c r="IJ61" s="171" t="n">
        <f aca="false">IF($FL61="","",COUNTIF($GZ61:$IG61,"C"))</f>
        <v>3</v>
      </c>
      <c r="IK61" s="171" t="n">
        <f aca="false">IF($FL61="","",COUNTIF($GZ61:$IG61,"S"))</f>
        <v>3</v>
      </c>
      <c r="IL61" s="171" t="n">
        <f aca="false">IF($FL61="","",COUNTIF($GZ61:$IG61,"W"))</f>
        <v>2</v>
      </c>
      <c r="IM61" s="171" t="n">
        <f aca="false">IF(FL61="","",SUM(IH61:IK61))</f>
        <v>7</v>
      </c>
      <c r="IN61" s="169" t="n">
        <f aca="false">IF(FL61="","",SUM(IH61:IJ61))</f>
        <v>4</v>
      </c>
      <c r="IO61" s="172" t="str">
        <f aca="false">IF(FL61="","",IF(AND(IM61&gt;=6,IN61&gt;=3,OR(FO61&gt;=35,FP61&gt;=35),FV61&gt;=35),"6/3 සමත්",IF(AND(IM61&gt;=5,IN61&gt;=3,OR(FO61&gt;=35,FP61&gt;=35,FV61&gt;=35)),"5/3 සමත්",IF(AND(IM61&gt;=4,IN61&gt;=1,OR(FO61&gt;=20,FP61&gt;=20,FV61&gt;=20)),"සමත් කළ හැකි",IF(IL61=9,"W9","අසමත් ?")))))</f>
        <v>6/3 සමත්</v>
      </c>
    </row>
    <row r="62" customFormat="false" ht="13.8" hidden="false" customHeight="false" outlineLevel="0" collapsed="false">
      <c r="A62" s="160" t="n">
        <v>48</v>
      </c>
      <c r="B62" s="189"/>
      <c r="C62" s="161"/>
      <c r="D62" s="162"/>
      <c r="E62" s="183"/>
      <c r="F62" s="181"/>
      <c r="G62" s="183"/>
      <c r="H62" s="180"/>
      <c r="I62" s="180"/>
      <c r="J62" s="181"/>
      <c r="K62" s="183"/>
      <c r="L62" s="180"/>
      <c r="M62" s="180"/>
      <c r="N62" s="181"/>
      <c r="O62" s="183"/>
      <c r="P62" s="180"/>
      <c r="Q62" s="180"/>
      <c r="R62" s="180"/>
      <c r="S62" s="180"/>
      <c r="T62" s="180"/>
      <c r="U62" s="180"/>
      <c r="V62" s="181"/>
      <c r="W62" s="183"/>
      <c r="X62" s="180"/>
      <c r="Y62" s="180"/>
      <c r="Z62" s="180"/>
      <c r="AA62" s="180"/>
      <c r="AB62" s="180"/>
      <c r="AC62" s="180"/>
      <c r="AD62" s="181"/>
      <c r="AE62" s="183"/>
      <c r="AF62" s="180"/>
      <c r="AG62" s="180"/>
      <c r="AH62" s="180"/>
      <c r="AI62" s="180"/>
      <c r="AJ62" s="180"/>
      <c r="AK62" s="180"/>
      <c r="AL62" s="166"/>
      <c r="AM62" s="167" t="str">
        <f aca="false">IF(B62="","",SUM(E62:AL62))</f>
        <v/>
      </c>
      <c r="AN62" s="168" t="str">
        <f aca="false">IF(B62="","",AM62/9)</f>
        <v/>
      </c>
      <c r="AO62" s="169" t="str">
        <f aca="false">IF(B62="","",IF(AM62=0,"-",RANK(AM62,$AM$15:$AM$64,0)))</f>
        <v/>
      </c>
      <c r="AP62" s="167" t="str">
        <f aca="false">IF(E62="","",IF(E62="-","-",IF(UPPER(E62)="AB","+",VLOOKUP(E62,'විෂය තොරතුරු'!$P$24:$Q$28,2))))</f>
        <v/>
      </c>
      <c r="AQ62" s="168" t="str">
        <f aca="false">IF(F62="","",IF(F62="-","-",IF(UPPER(F62)="AB","+",VLOOKUP(F62,'විෂය තොරතුරු'!$P$24:$Q$28,2))))</f>
        <v/>
      </c>
      <c r="AR62" s="168" t="str">
        <f aca="false">IF(G62="","",IF(G62="-","-",IF(UPPER(G62)="AB","+",VLOOKUP(G62,'විෂය තොරතුරු'!$P$24:$Q$28,2))))</f>
        <v/>
      </c>
      <c r="AS62" s="168" t="str">
        <f aca="false">IF(H62="","",IF(H62="-","-",IF(UPPER(H62)="AB","+",VLOOKUP(H62,'විෂය තොරතුරු'!$P$24:$Q$28,2))))</f>
        <v/>
      </c>
      <c r="AT62" s="168" t="str">
        <f aca="false">IF(I62="","",IF(I62="-","-",IF(UPPER(I62)="AB","+",VLOOKUP(I62,'විෂය තොරතුරු'!$P$24:$Q$28,2))))</f>
        <v/>
      </c>
      <c r="AU62" s="170" t="str">
        <f aca="false">IF(J62="","",IF(J62="-","-",IF(UPPER(J62)="AB","+",VLOOKUP(J62,'විෂය තොරතුරු'!$P$24:$Q$28,2))))</f>
        <v/>
      </c>
      <c r="AV62" s="171" t="str">
        <f aca="false">IF(K62="","",IF(K62="-","-",IF(UPPER(K62)="AB","+",VLOOKUP(K62,'විෂය තොරතුරු'!$P$24:$Q$28,2))))</f>
        <v/>
      </c>
      <c r="AW62" s="168" t="str">
        <f aca="false">IF(L62="","",IF(L62="-","-",IF(UPPER(L62)="AB","+",VLOOKUP(L62,'විෂය තොරතුරු'!$P$24:$Q$28,2))))</f>
        <v/>
      </c>
      <c r="AX62" s="168" t="str">
        <f aca="false">IF(M62="","",IF(M62="-","-",IF(UPPER(M62)="AB","+",VLOOKUP(M62,'විෂය තොරතුරු'!$P$24:$Q$28,2))))</f>
        <v/>
      </c>
      <c r="AY62" s="169" t="str">
        <f aca="false">IF(N62="","",IF(N62="-","-",IF(UPPER(N62)="AB","+",VLOOKUP(N62,'විෂය තොරතුරු'!$P$24:$Q$28,2))))</f>
        <v/>
      </c>
      <c r="AZ62" s="167" t="str">
        <f aca="false">IF(O62="","",IF(O62="-","-",IF(UPPER(O62)="AB","+",VLOOKUP(O62,'විෂය තොරතුරු'!$P$24:$Q$28,2))))</f>
        <v/>
      </c>
      <c r="BA62" s="168" t="str">
        <f aca="false">IF(P62="","",IF(P62="-","-",IF(UPPER(P62)="AB","+",VLOOKUP(P62,'විෂය තොරතුරු'!$P$24:$Q$28,2))))</f>
        <v/>
      </c>
      <c r="BB62" s="168" t="str">
        <f aca="false">IF(Q62="","",IF(Q62="-","-",IF(UPPER(Q62)="AB","+",VLOOKUP(Q62,'විෂය තොරතුරු'!$P$24:$Q$28,2))))</f>
        <v/>
      </c>
      <c r="BC62" s="168" t="str">
        <f aca="false">IF(R62="","",IF(R62="-","-",IF(UPPER(R62)="AB","+",VLOOKUP(R62,'විෂය තොරතුරු'!$P$24:$Q$28,2))))</f>
        <v/>
      </c>
      <c r="BD62" s="168" t="str">
        <f aca="false">IF(S62="","",IF(S62="-","-",IF(UPPER(S62)="AB","+",VLOOKUP(S62,'විෂය තොරතුරු'!$P$24:$Q$28,2))))</f>
        <v/>
      </c>
      <c r="BE62" s="168" t="str">
        <f aca="false">IF(T62="","",IF(T62="-","-",IF(UPPER(T62)="AB","+",VLOOKUP(T62,'විෂය තොරතුරු'!$P$24:$Q$28,2))))</f>
        <v/>
      </c>
      <c r="BF62" s="168" t="str">
        <f aca="false">IF(U62="","",IF(U62="-","-",IF(UPPER(U62)="AB","+",VLOOKUP(U62,'විෂය තොරතුරු'!$P$24:$Q$28,2))))</f>
        <v/>
      </c>
      <c r="BG62" s="170" t="str">
        <f aca="false">IF(V62="","",IF(V62="-","-",IF(UPPER(V62)="AB","+",VLOOKUP(V62,'විෂය තොරතුරු'!$P$24:$Q$28,2))))</f>
        <v/>
      </c>
      <c r="BH62" s="171" t="str">
        <f aca="false">IF(W62="","",IF(W62="-","-",IF(UPPER(W62)="AB","+",VLOOKUP(W62,'විෂය තොරතුරු'!$P$24:$Q$28,2))))</f>
        <v/>
      </c>
      <c r="BI62" s="168" t="str">
        <f aca="false">IF(X62="","",IF(X62="-","-",IF(UPPER(X62)="AB","+",VLOOKUP(X62,'විෂය තොරතුරු'!$P$24:$Q$28,2))))</f>
        <v/>
      </c>
      <c r="BJ62" s="168" t="str">
        <f aca="false">IF(Y62="","",IF(Y62="-","-",IF(UPPER(Y62)="AB","+",VLOOKUP(Y62,'විෂය තොරතුරු'!$P$24:$Q$28,2))))</f>
        <v/>
      </c>
      <c r="BK62" s="168" t="str">
        <f aca="false">IF(Z62="","",IF(Z62="-","-",IF(UPPER(Z62)="AB","+",VLOOKUP(Z62,'විෂය තොරතුරු'!$P$24:$Q$28,2))))</f>
        <v/>
      </c>
      <c r="BL62" s="168" t="str">
        <f aca="false">IF(AA62="","",IF(AA62="-","-",IF(UPPER(AA62)="AB","+",VLOOKUP(AA62,'විෂය තොරතුරු'!$P$24:$Q$28,2))))</f>
        <v/>
      </c>
      <c r="BM62" s="168" t="str">
        <f aca="false">IF(AB62="","",IF(AB62="-","-",IF(UPPER(AB62)="AB","+",VLOOKUP(AB62,'විෂය තොරතුරු'!$P$24:$Q$28,2))))</f>
        <v/>
      </c>
      <c r="BN62" s="168" t="str">
        <f aca="false">IF(AC62="","",IF(AC62="-","-",IF(UPPER(AC62)="AB","+",VLOOKUP(AC62,'විෂය තොරතුරු'!$P$24:$Q$28,2))))</f>
        <v/>
      </c>
      <c r="BO62" s="169" t="str">
        <f aca="false">IF(AD62="","",IF(AD62="-","-",IF(UPPER(AD62)="AB","+",VLOOKUP(AD62,'විෂය තොරතුරු'!$P$24:$Q$28,2))))</f>
        <v/>
      </c>
      <c r="BP62" s="171" t="str">
        <f aca="false">IF(AE62="","",IF(AE62="-","-",IF(UPPER(AE62)="AB","+",VLOOKUP(AE62,'විෂය තොරතුරු'!$P$24:$Q$28,2))))</f>
        <v/>
      </c>
      <c r="BQ62" s="168" t="str">
        <f aca="false">IF(AF62="","",IF(AF62="-","-",IF(UPPER(AF62)="AB","+",VLOOKUP(AF62,'විෂය තොරතුරු'!$P$24:$Q$28,2))))</f>
        <v/>
      </c>
      <c r="BR62" s="168" t="str">
        <f aca="false">IF(AG62="","",IF(AG62="-","-",IF(UPPER(AG62)="AB","+",VLOOKUP(AG62,'විෂය තොරතුරු'!$P$24:$Q$28,2))))</f>
        <v/>
      </c>
      <c r="BS62" s="168" t="str">
        <f aca="false">IF(AH62="","",IF(AH62="-","-",IF(UPPER(AH62)="AB","+",VLOOKUP(AH62,'විෂය තොරතුරු'!$P$24:$Q$28,2))))</f>
        <v/>
      </c>
      <c r="BT62" s="168" t="str">
        <f aca="false">IF(AI62="","",IF(AI62="-","-",IF(UPPER(AI62)="AB","+",VLOOKUP(AI62,'විෂය තොරතුරු'!$P$24:$Q$28,2))))</f>
        <v/>
      </c>
      <c r="BU62" s="168" t="str">
        <f aca="false">IF(AJ62="","",IF(AJ62="-","-",IF(UPPER(AJ62)="AB","+",VLOOKUP(AJ62,'විෂය තොරතුරු'!$P$24:$Q$28,2))))</f>
        <v/>
      </c>
      <c r="BV62" s="168" t="str">
        <f aca="false">IF(AK62="","",IF(AK62="-","-",IF(UPPER(AK62)="AB","+",VLOOKUP(AK62,'විෂය තොරතුරු'!$P$24:$Q$28,2))))</f>
        <v/>
      </c>
      <c r="BW62" s="169" t="str">
        <f aca="false">IF(AL62="","",IF(AL62="-","-",IF(UPPER(AL62)="AB","+",VLOOKUP(AL62,'විෂය තොරතුරු'!$P$24:$Q$28,2))))</f>
        <v/>
      </c>
      <c r="BX62" s="171" t="str">
        <f aca="false">IF($B62="","",COUNTIF($AP62:$BW62,"A"))</f>
        <v/>
      </c>
      <c r="BY62" s="168" t="str">
        <f aca="false">IF($B62="","",COUNTIF($AP62:$BW62,"B"))</f>
        <v/>
      </c>
      <c r="BZ62" s="168" t="str">
        <f aca="false">IF($B62="","",COUNTIF($AP62:$BW62,"C"))</f>
        <v/>
      </c>
      <c r="CA62" s="168" t="str">
        <f aca="false">IF($B62="","",COUNTIF($AP62:$BW62,"S"))</f>
        <v/>
      </c>
      <c r="CB62" s="169" t="str">
        <f aca="false">IF($B62="","",COUNTIF($AP62:$BW62,"W"))</f>
        <v/>
      </c>
      <c r="CC62" s="171" t="str">
        <f aca="false">IF(B62="","",SUM(BX62:CA62))</f>
        <v/>
      </c>
      <c r="CD62" s="169" t="str">
        <f aca="false">IF(B62="","",SUM(BX62:BZ62))</f>
        <v/>
      </c>
      <c r="CE62" s="172" t="str">
        <f aca="false">IF(B62="","",IF(AND(CC62&gt;=6,CD62&gt;=3,OR(E62&gt;=35,F62&gt;=35),L62&gt;=35),"6/3 සමත්",IF(AND(CC62&gt;=5,CD62&gt;=3,OR(E62&gt;=35,F62&gt;=35,L62&gt;=35)),"5/3 සමත්",IF(AND(CC62&gt;=4,CD62&gt;=1,OR(E62&gt;=20,F62&gt;=20,L62&gt;=20)),"සමත් කළ හැකි",IF(CB62=9,"W9","අසමත් ?")))))</f>
        <v/>
      </c>
      <c r="FK62" s="173" t="n">
        <v>48</v>
      </c>
      <c r="FL62" s="189" t="s">
        <v>91</v>
      </c>
      <c r="FM62" s="161"/>
      <c r="FN62" s="161" t="str">
        <f aca="false">IF(FM62="","-",(FM62/$M$95)*100)</f>
        <v>-</v>
      </c>
      <c r="FO62" s="165" t="n">
        <v>24</v>
      </c>
      <c r="FP62" s="165"/>
      <c r="FQ62" s="165" t="s">
        <v>18</v>
      </c>
      <c r="FR62" s="165" t="n">
        <v>57</v>
      </c>
      <c r="FS62" s="165"/>
      <c r="FT62" s="165"/>
      <c r="FU62" s="165" t="n">
        <v>9</v>
      </c>
      <c r="FV62" s="165" t="n">
        <v>13</v>
      </c>
      <c r="FW62" s="165" t="n">
        <v>9</v>
      </c>
      <c r="FX62" s="165" t="n">
        <v>19</v>
      </c>
      <c r="FY62" s="165" t="s">
        <v>18</v>
      </c>
      <c r="FZ62" s="165" t="s">
        <v>18</v>
      </c>
      <c r="GA62" s="165" t="n">
        <v>16</v>
      </c>
      <c r="GB62" s="165"/>
      <c r="GC62" s="165"/>
      <c r="GD62" s="165"/>
      <c r="GE62" s="165"/>
      <c r="GF62" s="165"/>
      <c r="GG62" s="165" t="s">
        <v>18</v>
      </c>
      <c r="GH62" s="165" t="n">
        <v>52</v>
      </c>
      <c r="GI62" s="165" t="s">
        <v>18</v>
      </c>
      <c r="GJ62" s="165"/>
      <c r="GK62" s="165"/>
      <c r="GL62" s="165" t="s">
        <v>18</v>
      </c>
      <c r="GM62" s="165"/>
      <c r="GN62" s="165"/>
      <c r="GO62" s="165" t="n">
        <v>25</v>
      </c>
      <c r="GP62" s="165" t="s">
        <v>18</v>
      </c>
      <c r="GQ62" s="165"/>
      <c r="GR62" s="165" t="s">
        <v>18</v>
      </c>
      <c r="GS62" s="165"/>
      <c r="GT62" s="165"/>
      <c r="GU62" s="165"/>
      <c r="GV62" s="174"/>
      <c r="GW62" s="167" t="n">
        <f aca="false">IF(FL62="","",SUM(FO62:GV62))</f>
        <v>224</v>
      </c>
      <c r="GX62" s="168" t="n">
        <f aca="false">IF(FL62="","",GW62/9)</f>
        <v>24.8888888888889</v>
      </c>
      <c r="GY62" s="169" t="n">
        <f aca="false">IF(FL62="","",IF(GW62=0,"-",RANK(GW62,$GW$15:$GW$64,0)))</f>
        <v>22</v>
      </c>
      <c r="GZ62" s="167" t="str">
        <f aca="false">IF(FO62="","",IF(FO62="-","-",IF(UPPER(FO62)="AB","+",VLOOKUP(FO62,'විෂය තොරතුරු'!$P$24:$Q$28,2))))</f>
        <v>W</v>
      </c>
      <c r="HA62" s="168" t="str">
        <f aca="false">IF(FP62="","",IF(FP62="-","-",IF(UPPER(FP62)="AB","+",VLOOKUP(FP62,'විෂය තොරතුරු'!$P$24:$Q$28,2))))</f>
        <v/>
      </c>
      <c r="HB62" s="168" t="str">
        <f aca="false">IF(FQ62="","",IF(FQ62="-","-",IF(UPPER(FQ62)="AB","+",VLOOKUP(FQ62,'විෂය තොරතුරු'!$P$24:$Q$28,2))))</f>
        <v>-</v>
      </c>
      <c r="HC62" s="168" t="str">
        <f aca="false">IF(FR62="","",IF(FR62="-","-",IF(UPPER(FR62)="AB","+",VLOOKUP(FR62,'විෂය තොරතුරු'!$P$24:$Q$28,2))))</f>
        <v>C</v>
      </c>
      <c r="HD62" s="168" t="str">
        <f aca="false">IF(FS62="","",IF(FS62="-","-",IF(UPPER(FS62)="AB","+",VLOOKUP(FS62,'විෂය තොරතුරු'!$P$24:$Q$28,2))))</f>
        <v/>
      </c>
      <c r="HE62" s="170" t="str">
        <f aca="false">IF(FT62="","",IF(FT62="-","-",IF(UPPER(FT62)="AB","+",VLOOKUP(FT62,'විෂය තොරතුරු'!$P$24:$Q$28,2))))</f>
        <v/>
      </c>
      <c r="HF62" s="171" t="str">
        <f aca="false">IF(FU62="","",IF(FU62="-","-",IF(UPPER(FU62)="AB","+",VLOOKUP(FU62,'විෂය තොරතුරු'!$P$24:$Q$28,2))))</f>
        <v>W</v>
      </c>
      <c r="HG62" s="168" t="str">
        <f aca="false">IF(FV62="","",IF(FV62="-","-",IF(UPPER(FV62)="AB","+",VLOOKUP(FV62,'විෂය තොරතුරු'!$P$24:$Q$28,2))))</f>
        <v>W</v>
      </c>
      <c r="HH62" s="168" t="str">
        <f aca="false">IF(FW62="","",IF(FW62="-","-",IF(UPPER(FW62)="AB","+",VLOOKUP(FW62,'විෂය තොරතුරු'!$P$24:$Q$28,2))))</f>
        <v>W</v>
      </c>
      <c r="HI62" s="169" t="str">
        <f aca="false">IF(FX62="","",IF(FX62="-","-",IF(UPPER(FX62)="AB","+",VLOOKUP(FX62,'විෂය තොරතුරු'!$P$24:$Q$28,2))))</f>
        <v>W</v>
      </c>
      <c r="HJ62" s="167" t="str">
        <f aca="false">IF(FY62="","",IF(FY62="-","-",IF(UPPER(FY62)="AB","+",VLOOKUP(FY62,'විෂය තොරතුරු'!$P$24:$Q$28,2))))</f>
        <v>-</v>
      </c>
      <c r="HK62" s="168" t="str">
        <f aca="false">IF(FZ62="","",IF(FZ62="-","-",IF(UPPER(FZ62)="AB","+",VLOOKUP(FZ62,'විෂය තොරතුරු'!$P$24:$Q$28,2))))</f>
        <v>-</v>
      </c>
      <c r="HL62" s="168" t="str">
        <f aca="false">IF(GA62="","",IF(GA62="-","-",IF(UPPER(GA62)="AB","+",VLOOKUP(GA62,'විෂය තොරතුරු'!$P$24:$Q$28,2))))</f>
        <v>W</v>
      </c>
      <c r="HM62" s="168" t="str">
        <f aca="false">IF(GB62="","",IF(GB62="-","-",IF(UPPER(GB62)="AB","+",VLOOKUP(GB62,'විෂය තොරතුරු'!$P$24:$Q$28,2))))</f>
        <v/>
      </c>
      <c r="HN62" s="168" t="str">
        <f aca="false">IF(GC62="","",IF(GC62="-","-",IF(UPPER(GC62)="AB","+",VLOOKUP(GC62,'විෂය තොරතුරු'!$P$24:$Q$28,2))))</f>
        <v/>
      </c>
      <c r="HO62" s="168" t="str">
        <f aca="false">IF(GD62="","",IF(GD62="-","-",IF(UPPER(GD62)="AB","+",VLOOKUP(GD62,'විෂය තොරතුරු'!$P$24:$Q$28,2))))</f>
        <v/>
      </c>
      <c r="HP62" s="168" t="str">
        <f aca="false">IF(GE62="","",IF(GE62="-","-",IF(UPPER(GE62)="AB","+",VLOOKUP(GE62,'විෂය තොරතුරු'!$P$24:$Q$28,2))))</f>
        <v/>
      </c>
      <c r="HQ62" s="170" t="str">
        <f aca="false">IF(GF62="","",IF(GF62="-","-",IF(UPPER(GF62)="AB","+",VLOOKUP(GF62,'විෂය තොරතුරු'!$P$24:$Q$28,2))))</f>
        <v/>
      </c>
      <c r="HR62" s="171" t="str">
        <f aca="false">IF(GG62="","",IF(GG62="-","-",IF(UPPER(GG62)="AB","+",VLOOKUP(GG62,'විෂය තොරතුරු'!$P$24:$Q$28,2))))</f>
        <v>-</v>
      </c>
      <c r="HS62" s="168" t="str">
        <f aca="false">IF(GH62="","",IF(GH62="-","-",IF(UPPER(GH62)="AB","+",VLOOKUP(GH62,'විෂය තොරතුරු'!$P$24:$Q$28,2))))</f>
        <v>C</v>
      </c>
      <c r="HT62" s="168" t="str">
        <f aca="false">IF(GI62="","",IF(GI62="-","-",IF(UPPER(GI62)="AB","+",VLOOKUP(GI62,'විෂය තොරතුරු'!$P$24:$Q$28,2))))</f>
        <v>-</v>
      </c>
      <c r="HU62" s="168" t="str">
        <f aca="false">IF(GJ62="","",IF(GJ62="-","-",IF(UPPER(GJ62)="AB","+",VLOOKUP(GJ62,'විෂය තොරතුරු'!$P$24:$Q$28,2))))</f>
        <v/>
      </c>
      <c r="HV62" s="168" t="str">
        <f aca="false">IF(GK62="","",IF(GK62="-","-",IF(UPPER(GK62)="AB","+",VLOOKUP(GK62,'විෂය තොරතුරු'!$P$24:$Q$28,2))))</f>
        <v/>
      </c>
      <c r="HW62" s="168" t="str">
        <f aca="false">IF(GL62="","",IF(GL62="-","-",IF(UPPER(GL62)="AB","+",VLOOKUP(GL62,'විෂය තොරතුරු'!$P$24:$Q$28,2))))</f>
        <v>-</v>
      </c>
      <c r="HX62" s="168" t="str">
        <f aca="false">IF(GM62="","",IF(GM62="-","-",IF(UPPER(GM62)="AB","+",VLOOKUP(GM62,'විෂය තොරතුරු'!$P$24:$Q$28,2))))</f>
        <v/>
      </c>
      <c r="HY62" s="169" t="str">
        <f aca="false">IF(GN62="","",IF(GN62="-","-",IF(UPPER(GN62)="AB","+",VLOOKUP(GN62,'විෂය තොරතුරු'!$P$24:$Q$28,2))))</f>
        <v/>
      </c>
      <c r="HZ62" s="171" t="str">
        <f aca="false">IF(GO62="","",IF(GO62="-","-",IF(UPPER(GO62)="AB","+",VLOOKUP(GO62,'විෂය තොරතුරු'!$P$24:$Q$28,2))))</f>
        <v>W</v>
      </c>
      <c r="IA62" s="168" t="str">
        <f aca="false">IF(GP62="","",IF(GP62="-","-",IF(UPPER(GP62)="AB","+",VLOOKUP(GP62,'විෂය තොරතුරු'!$P$24:$Q$28,2))))</f>
        <v>-</v>
      </c>
      <c r="IB62" s="168" t="str">
        <f aca="false">IF(GQ62="","",IF(GQ62="-","-",IF(UPPER(GQ62)="AB","+",VLOOKUP(GQ62,'විෂය තොරතුරු'!$P$24:$Q$28,2))))</f>
        <v/>
      </c>
      <c r="IC62" s="168" t="str">
        <f aca="false">IF(GR62="","",IF(GR62="-","-",IF(UPPER(GR62)="AB","+",VLOOKUP(GR62,'විෂය තොරතුරු'!$P$24:$Q$28,2))))</f>
        <v>-</v>
      </c>
      <c r="ID62" s="168" t="str">
        <f aca="false">IF(GS62="","",IF(GS62="-","-",IF(UPPER(GS62)="AB","+",VLOOKUP(GS62,'විෂය තොරතුරු'!$P$24:$Q$28,2))))</f>
        <v/>
      </c>
      <c r="IE62" s="168" t="str">
        <f aca="false">IF(GT62="","",IF(GT62="-","-",IF(UPPER(GT62)="AB","+",VLOOKUP(GT62,'විෂය තොරතුරු'!$P$24:$Q$28,2))))</f>
        <v/>
      </c>
      <c r="IF62" s="168" t="str">
        <f aca="false">IF(GU62="","",IF(GU62="-","-",IF(UPPER(GU62)="AB","+",VLOOKUP(GU62,'විෂය තොරතුරු'!$P$24:$Q$28,2))))</f>
        <v/>
      </c>
      <c r="IG62" s="169" t="str">
        <f aca="false">IF(GV62="","",IF(GV62="-","-",IF(UPPER(GV62)="AB","+",VLOOKUP(GV62,'විෂය තොරතුරු'!$P$24:$Q$28,2))))</f>
        <v/>
      </c>
      <c r="IH62" s="171" t="n">
        <f aca="false">IF($FL62="","",COUNTIF($GZ62:$IG62,"A"))</f>
        <v>0</v>
      </c>
      <c r="II62" s="171" t="n">
        <f aca="false">IF($FL62="","",COUNTIF($GZ62:$IG62,"B"))</f>
        <v>0</v>
      </c>
      <c r="IJ62" s="171" t="n">
        <f aca="false">IF($FL62="","",COUNTIF($GZ62:$IG62,"C"))</f>
        <v>2</v>
      </c>
      <c r="IK62" s="171" t="n">
        <f aca="false">IF($FL62="","",COUNTIF($GZ62:$IG62,"S"))</f>
        <v>0</v>
      </c>
      <c r="IL62" s="171" t="n">
        <f aca="false">IF($FL62="","",COUNTIF($GZ62:$IG62,"W"))</f>
        <v>7</v>
      </c>
      <c r="IM62" s="171" t="n">
        <f aca="false">IF(FL62="","",SUM(IH62:IK62))</f>
        <v>2</v>
      </c>
      <c r="IN62" s="169" t="n">
        <f aca="false">IF(FL62="","",SUM(IH62:IJ62))</f>
        <v>2</v>
      </c>
      <c r="IO62" s="172" t="str">
        <f aca="false">IF(FL62="","",IF(AND(IM62&gt;=6,IN62&gt;=3,OR(FO62&gt;=35,FP62&gt;=35),FV62&gt;=35),"6/3 සමත්",IF(AND(IM62&gt;=5,IN62&gt;=3,OR(FO62&gt;=35,FP62&gt;=35,FV62&gt;=35)),"5/3 සමත්",IF(AND(IM62&gt;=4,IN62&gt;=1,OR(FO62&gt;=20,FP62&gt;=20,FV62&gt;=20)),"සමත් කළ හැකි",IF(IL62=9,"W9","අසමත් ?")))))</f>
        <v>අසමත් ?</v>
      </c>
    </row>
    <row r="63" customFormat="false" ht="13.8" hidden="false" customHeight="false" outlineLevel="0" collapsed="false">
      <c r="A63" s="160" t="n">
        <v>49</v>
      </c>
      <c r="B63" s="189"/>
      <c r="C63" s="161"/>
      <c r="D63" s="162"/>
      <c r="E63" s="183"/>
      <c r="F63" s="181"/>
      <c r="G63" s="183"/>
      <c r="H63" s="180"/>
      <c r="I63" s="180"/>
      <c r="J63" s="181"/>
      <c r="K63" s="183"/>
      <c r="L63" s="180"/>
      <c r="M63" s="180"/>
      <c r="N63" s="181"/>
      <c r="O63" s="183"/>
      <c r="P63" s="180"/>
      <c r="Q63" s="180"/>
      <c r="R63" s="180"/>
      <c r="S63" s="180"/>
      <c r="T63" s="180"/>
      <c r="U63" s="180"/>
      <c r="V63" s="181"/>
      <c r="W63" s="183"/>
      <c r="X63" s="180"/>
      <c r="Y63" s="180"/>
      <c r="Z63" s="180"/>
      <c r="AA63" s="180"/>
      <c r="AB63" s="180"/>
      <c r="AC63" s="180"/>
      <c r="AD63" s="181"/>
      <c r="AE63" s="183"/>
      <c r="AF63" s="180"/>
      <c r="AG63" s="180"/>
      <c r="AH63" s="180"/>
      <c r="AI63" s="180"/>
      <c r="AJ63" s="180"/>
      <c r="AK63" s="180"/>
      <c r="AL63" s="166"/>
      <c r="AM63" s="167" t="str">
        <f aca="false">IF(B63="","",SUM(E63:AL63))</f>
        <v/>
      </c>
      <c r="AN63" s="168" t="str">
        <f aca="false">IF(B63="","",AM63/9)</f>
        <v/>
      </c>
      <c r="AO63" s="169" t="str">
        <f aca="false">IF(B63="","",IF(AM63=0,"-",RANK(AM63,$AM$15:$AM$64,0)))</f>
        <v/>
      </c>
      <c r="AP63" s="167" t="str">
        <f aca="false">IF(E63="","",IF(E63="-","-",IF(UPPER(E63)="AB","+",VLOOKUP(E63,'විෂය තොරතුරු'!$P$24:$Q$28,2))))</f>
        <v/>
      </c>
      <c r="AQ63" s="168" t="str">
        <f aca="false">IF(F63="","",IF(F63="-","-",IF(UPPER(F63)="AB","+",VLOOKUP(F63,'විෂය තොරතුරු'!$P$24:$Q$28,2))))</f>
        <v/>
      </c>
      <c r="AR63" s="168" t="str">
        <f aca="false">IF(G63="","",IF(G63="-","-",IF(UPPER(G63)="AB","+",VLOOKUP(G63,'විෂය තොරතුරු'!$P$24:$Q$28,2))))</f>
        <v/>
      </c>
      <c r="AS63" s="168" t="str">
        <f aca="false">IF(H63="","",IF(H63="-","-",IF(UPPER(H63)="AB","+",VLOOKUP(H63,'විෂය තොරතුරු'!$P$24:$Q$28,2))))</f>
        <v/>
      </c>
      <c r="AT63" s="168" t="str">
        <f aca="false">IF(I63="","",IF(I63="-","-",IF(UPPER(I63)="AB","+",VLOOKUP(I63,'විෂය තොරතුරු'!$P$24:$Q$28,2))))</f>
        <v/>
      </c>
      <c r="AU63" s="170" t="str">
        <f aca="false">IF(J63="","",IF(J63="-","-",IF(UPPER(J63)="AB","+",VLOOKUP(J63,'විෂය තොරතුරු'!$P$24:$Q$28,2))))</f>
        <v/>
      </c>
      <c r="AV63" s="171" t="str">
        <f aca="false">IF(K63="","",IF(K63="-","-",IF(UPPER(K63)="AB","+",VLOOKUP(K63,'විෂය තොරතුරු'!$P$24:$Q$28,2))))</f>
        <v/>
      </c>
      <c r="AW63" s="168" t="str">
        <f aca="false">IF(L63="","",IF(L63="-","-",IF(UPPER(L63)="AB","+",VLOOKUP(L63,'විෂය තොරතුරු'!$P$24:$Q$28,2))))</f>
        <v/>
      </c>
      <c r="AX63" s="168" t="str">
        <f aca="false">IF(M63="","",IF(M63="-","-",IF(UPPER(M63)="AB","+",VLOOKUP(M63,'විෂය තොරතුරු'!$P$24:$Q$28,2))))</f>
        <v/>
      </c>
      <c r="AY63" s="169" t="str">
        <f aca="false">IF(N63="","",IF(N63="-","-",IF(UPPER(N63)="AB","+",VLOOKUP(N63,'විෂය තොරතුරු'!$P$24:$Q$28,2))))</f>
        <v/>
      </c>
      <c r="AZ63" s="167" t="str">
        <f aca="false">IF(O63="","",IF(O63="-","-",IF(UPPER(O63)="AB","+",VLOOKUP(O63,'විෂය තොරතුරු'!$P$24:$Q$28,2))))</f>
        <v/>
      </c>
      <c r="BA63" s="168" t="str">
        <f aca="false">IF(P63="","",IF(P63="-","-",IF(UPPER(P63)="AB","+",VLOOKUP(P63,'විෂය තොරතුරු'!$P$24:$Q$28,2))))</f>
        <v/>
      </c>
      <c r="BB63" s="168" t="str">
        <f aca="false">IF(Q63="","",IF(Q63="-","-",IF(UPPER(Q63)="AB","+",VLOOKUP(Q63,'විෂය තොරතුරු'!$P$24:$Q$28,2))))</f>
        <v/>
      </c>
      <c r="BC63" s="168" t="str">
        <f aca="false">IF(R63="","",IF(R63="-","-",IF(UPPER(R63)="AB","+",VLOOKUP(R63,'විෂය තොරතුරු'!$P$24:$Q$28,2))))</f>
        <v/>
      </c>
      <c r="BD63" s="168" t="str">
        <f aca="false">IF(S63="","",IF(S63="-","-",IF(UPPER(S63)="AB","+",VLOOKUP(S63,'විෂය තොරතුරු'!$P$24:$Q$28,2))))</f>
        <v/>
      </c>
      <c r="BE63" s="168" t="str">
        <f aca="false">IF(T63="","",IF(T63="-","-",IF(UPPER(T63)="AB","+",VLOOKUP(T63,'විෂය තොරතුරු'!$P$24:$Q$28,2))))</f>
        <v/>
      </c>
      <c r="BF63" s="168" t="str">
        <f aca="false">IF(U63="","",IF(U63="-","-",IF(UPPER(U63)="AB","+",VLOOKUP(U63,'විෂය තොරතුරු'!$P$24:$Q$28,2))))</f>
        <v/>
      </c>
      <c r="BG63" s="170" t="str">
        <f aca="false">IF(V63="","",IF(V63="-","-",IF(UPPER(V63)="AB","+",VLOOKUP(V63,'විෂය තොරතුරු'!$P$24:$Q$28,2))))</f>
        <v/>
      </c>
      <c r="BH63" s="171" t="str">
        <f aca="false">IF(W63="","",IF(W63="-","-",IF(UPPER(W63)="AB","+",VLOOKUP(W63,'විෂය තොරතුරු'!$P$24:$Q$28,2))))</f>
        <v/>
      </c>
      <c r="BI63" s="168" t="str">
        <f aca="false">IF(X63="","",IF(X63="-","-",IF(UPPER(X63)="AB","+",VLOOKUP(X63,'විෂය තොරතුරු'!$P$24:$Q$28,2))))</f>
        <v/>
      </c>
      <c r="BJ63" s="168" t="str">
        <f aca="false">IF(Y63="","",IF(Y63="-","-",IF(UPPER(Y63)="AB","+",VLOOKUP(Y63,'විෂය තොරතුරු'!$P$24:$Q$28,2))))</f>
        <v/>
      </c>
      <c r="BK63" s="168" t="str">
        <f aca="false">IF(Z63="","",IF(Z63="-","-",IF(UPPER(Z63)="AB","+",VLOOKUP(Z63,'විෂය තොරතුරු'!$P$24:$Q$28,2))))</f>
        <v/>
      </c>
      <c r="BL63" s="168" t="str">
        <f aca="false">IF(AA63="","",IF(AA63="-","-",IF(UPPER(AA63)="AB","+",VLOOKUP(AA63,'විෂය තොරතුරු'!$P$24:$Q$28,2))))</f>
        <v/>
      </c>
      <c r="BM63" s="168" t="str">
        <f aca="false">IF(AB63="","",IF(AB63="-","-",IF(UPPER(AB63)="AB","+",VLOOKUP(AB63,'විෂය තොරතුරු'!$P$24:$Q$28,2))))</f>
        <v/>
      </c>
      <c r="BN63" s="168" t="str">
        <f aca="false">IF(AC63="","",IF(AC63="-","-",IF(UPPER(AC63)="AB","+",VLOOKUP(AC63,'විෂය තොරතුරු'!$P$24:$Q$28,2))))</f>
        <v/>
      </c>
      <c r="BO63" s="169" t="str">
        <f aca="false">IF(AD63="","",IF(AD63="-","-",IF(UPPER(AD63)="AB","+",VLOOKUP(AD63,'විෂය තොරතුරු'!$P$24:$Q$28,2))))</f>
        <v/>
      </c>
      <c r="BP63" s="171" t="str">
        <f aca="false">IF(AE63="","",IF(AE63="-","-",IF(UPPER(AE63)="AB","+",VLOOKUP(AE63,'විෂය තොරතුරු'!$P$24:$Q$28,2))))</f>
        <v/>
      </c>
      <c r="BQ63" s="168" t="str">
        <f aca="false">IF(AF63="","",IF(AF63="-","-",IF(UPPER(AF63)="AB","+",VLOOKUP(AF63,'විෂය තොරතුරු'!$P$24:$Q$28,2))))</f>
        <v/>
      </c>
      <c r="BR63" s="168" t="str">
        <f aca="false">IF(AG63="","",IF(AG63="-","-",IF(UPPER(AG63)="AB","+",VLOOKUP(AG63,'විෂය තොරතුරු'!$P$24:$Q$28,2))))</f>
        <v/>
      </c>
      <c r="BS63" s="168" t="str">
        <f aca="false">IF(AH63="","",IF(AH63="-","-",IF(UPPER(AH63)="AB","+",VLOOKUP(AH63,'විෂය තොරතුරු'!$P$24:$Q$28,2))))</f>
        <v/>
      </c>
      <c r="BT63" s="168" t="str">
        <f aca="false">IF(AI63="","",IF(AI63="-","-",IF(UPPER(AI63)="AB","+",VLOOKUP(AI63,'විෂය තොරතුරු'!$P$24:$Q$28,2))))</f>
        <v/>
      </c>
      <c r="BU63" s="168" t="str">
        <f aca="false">IF(AJ63="","",IF(AJ63="-","-",IF(UPPER(AJ63)="AB","+",VLOOKUP(AJ63,'විෂය තොරතුරු'!$P$24:$Q$28,2))))</f>
        <v/>
      </c>
      <c r="BV63" s="168" t="str">
        <f aca="false">IF(AK63="","",IF(AK63="-","-",IF(UPPER(AK63)="AB","+",VLOOKUP(AK63,'විෂය තොරතුරු'!$P$24:$Q$28,2))))</f>
        <v/>
      </c>
      <c r="BW63" s="169" t="str">
        <f aca="false">IF(AL63="","",IF(AL63="-","-",IF(UPPER(AL63)="AB","+",VLOOKUP(AL63,'විෂය තොරතුරු'!$P$24:$Q$28,2))))</f>
        <v/>
      </c>
      <c r="BX63" s="171" t="str">
        <f aca="false">IF($B63="","",COUNTIF($AP63:$BW63,"A"))</f>
        <v/>
      </c>
      <c r="BY63" s="168" t="str">
        <f aca="false">IF($B63="","",COUNTIF($AP63:$BW63,"B"))</f>
        <v/>
      </c>
      <c r="BZ63" s="168" t="str">
        <f aca="false">IF($B63="","",COUNTIF($AP63:$BW63,"C"))</f>
        <v/>
      </c>
      <c r="CA63" s="168" t="str">
        <f aca="false">IF($B63="","",COUNTIF($AP63:$BW63,"S"))</f>
        <v/>
      </c>
      <c r="CB63" s="169" t="str">
        <f aca="false">IF($B63="","",COUNTIF($AP63:$BW63,"W"))</f>
        <v/>
      </c>
      <c r="CC63" s="171" t="str">
        <f aca="false">IF(B63="","",SUM(BX63:CA63))</f>
        <v/>
      </c>
      <c r="CD63" s="169" t="str">
        <f aca="false">IF(B63="","",SUM(BX63:BZ63))</f>
        <v/>
      </c>
      <c r="CE63" s="172" t="str">
        <f aca="false">IF(B63="","",IF(AND(CC63&gt;=6,CD63&gt;=3,OR(E63&gt;=35,F63&gt;=35),L63&gt;=35),"6/3 සමත්",IF(AND(CC63&gt;=5,CD63&gt;=3,OR(E63&gt;=35,F63&gt;=35,L63&gt;=35)),"5/3 සමත්",IF(AND(CC63&gt;=4,CD63&gt;=1,OR(E63&gt;=20,F63&gt;=20,L63&gt;=20)),"සමත් කළ හැකි",IF(CB63=9,"W9","අසමත් ?")))))</f>
        <v/>
      </c>
      <c r="FK63" s="173" t="n">
        <v>49</v>
      </c>
      <c r="FL63" s="189" t="s">
        <v>92</v>
      </c>
      <c r="FM63" s="161"/>
      <c r="FN63" s="161" t="str">
        <f aca="false">IF(FM63="","-",(FM63/$M$95)*100)</f>
        <v>-</v>
      </c>
      <c r="FO63" s="165" t="s">
        <v>52</v>
      </c>
      <c r="FP63" s="165"/>
      <c r="FQ63" s="165" t="s">
        <v>18</v>
      </c>
      <c r="FR63" s="165" t="s">
        <v>18</v>
      </c>
      <c r="FS63" s="165"/>
      <c r="FT63" s="165"/>
      <c r="FU63" s="165" t="s">
        <v>52</v>
      </c>
      <c r="FV63" s="165" t="n">
        <v>19</v>
      </c>
      <c r="FW63" s="165" t="n">
        <v>8</v>
      </c>
      <c r="FX63" s="165" t="n">
        <v>15</v>
      </c>
      <c r="FY63" s="165" t="s">
        <v>18</v>
      </c>
      <c r="FZ63" s="165" t="s">
        <v>18</v>
      </c>
      <c r="GA63" s="165" t="s">
        <v>18</v>
      </c>
      <c r="GB63" s="165"/>
      <c r="GC63" s="165"/>
      <c r="GD63" s="165"/>
      <c r="GE63" s="165"/>
      <c r="GF63" s="165"/>
      <c r="GG63" s="165" t="s">
        <v>18</v>
      </c>
      <c r="GH63" s="165" t="s">
        <v>18</v>
      </c>
      <c r="GI63" s="165" t="s">
        <v>18</v>
      </c>
      <c r="GJ63" s="165"/>
      <c r="GK63" s="165"/>
      <c r="GL63" s="165" t="n">
        <v>39</v>
      </c>
      <c r="GM63" s="165"/>
      <c r="GN63" s="165"/>
      <c r="GO63" s="165" t="s">
        <v>18</v>
      </c>
      <c r="GP63" s="165" t="s">
        <v>18</v>
      </c>
      <c r="GQ63" s="165"/>
      <c r="GR63" s="165" t="s">
        <v>18</v>
      </c>
      <c r="GS63" s="165"/>
      <c r="GT63" s="165"/>
      <c r="GU63" s="165"/>
      <c r="GV63" s="174"/>
      <c r="GW63" s="167" t="n">
        <f aca="false">IF(FL63="","",SUM(FO63:GV63))</f>
        <v>81</v>
      </c>
      <c r="GX63" s="168" t="n">
        <f aca="false">IF(FL63="","",GW63/9)</f>
        <v>9</v>
      </c>
      <c r="GY63" s="169" t="n">
        <f aca="false">IF(FL63="","",IF(GW63=0,"-",RANK(GW63,$GW$15:$GW$64,0)))</f>
        <v>44</v>
      </c>
      <c r="GZ63" s="167" t="str">
        <f aca="false">IF(FO63="","",IF(FO63="-","-",IF(UPPER(FO63)="AB","+",VLOOKUP(FO63,'විෂය තොරතුරු'!$P$24:$Q$28,2))))</f>
        <v>+</v>
      </c>
      <c r="HA63" s="168" t="str">
        <f aca="false">IF(FP63="","",IF(FP63="-","-",IF(UPPER(FP63)="AB","+",VLOOKUP(FP63,'විෂය තොරතුරු'!$P$24:$Q$28,2))))</f>
        <v/>
      </c>
      <c r="HB63" s="168" t="str">
        <f aca="false">IF(FQ63="","",IF(FQ63="-","-",IF(UPPER(FQ63)="AB","+",VLOOKUP(FQ63,'විෂය තොරතුරු'!$P$24:$Q$28,2))))</f>
        <v>-</v>
      </c>
      <c r="HC63" s="168" t="str">
        <f aca="false">IF(FR63="","",IF(FR63="-","-",IF(UPPER(FR63)="AB","+",VLOOKUP(FR63,'විෂය තොරතුරු'!$P$24:$Q$28,2))))</f>
        <v>-</v>
      </c>
      <c r="HD63" s="168" t="str">
        <f aca="false">IF(FS63="","",IF(FS63="-","-",IF(UPPER(FS63)="AB","+",VLOOKUP(FS63,'විෂය තොරතුරු'!$P$24:$Q$28,2))))</f>
        <v/>
      </c>
      <c r="HE63" s="170" t="str">
        <f aca="false">IF(FT63="","",IF(FT63="-","-",IF(UPPER(FT63)="AB","+",VLOOKUP(FT63,'විෂය තොරතුරු'!$P$24:$Q$28,2))))</f>
        <v/>
      </c>
      <c r="HF63" s="171" t="str">
        <f aca="false">IF(FU63="","",IF(FU63="-","-",IF(UPPER(FU63)="AB","+",VLOOKUP(FU63,'විෂය තොරතුරු'!$P$24:$Q$28,2))))</f>
        <v>+</v>
      </c>
      <c r="HG63" s="168" t="str">
        <f aca="false">IF(FV63="","",IF(FV63="-","-",IF(UPPER(FV63)="AB","+",VLOOKUP(FV63,'විෂය තොරතුරු'!$P$24:$Q$28,2))))</f>
        <v>W</v>
      </c>
      <c r="HH63" s="168" t="str">
        <f aca="false">IF(FW63="","",IF(FW63="-","-",IF(UPPER(FW63)="AB","+",VLOOKUP(FW63,'විෂය තොරතුරු'!$P$24:$Q$28,2))))</f>
        <v>W</v>
      </c>
      <c r="HI63" s="169" t="str">
        <f aca="false">IF(FX63="","",IF(FX63="-","-",IF(UPPER(FX63)="AB","+",VLOOKUP(FX63,'විෂය තොරතුරු'!$P$24:$Q$28,2))))</f>
        <v>W</v>
      </c>
      <c r="HJ63" s="167" t="str">
        <f aca="false">IF(FY63="","",IF(FY63="-","-",IF(UPPER(FY63)="AB","+",VLOOKUP(FY63,'විෂය තොරතුරු'!$P$24:$Q$28,2))))</f>
        <v>-</v>
      </c>
      <c r="HK63" s="168" t="str">
        <f aca="false">IF(FZ63="","",IF(FZ63="-","-",IF(UPPER(FZ63)="AB","+",VLOOKUP(FZ63,'විෂය තොරතුරු'!$P$24:$Q$28,2))))</f>
        <v>-</v>
      </c>
      <c r="HL63" s="168" t="str">
        <f aca="false">IF(GA63="","",IF(GA63="-","-",IF(UPPER(GA63)="AB","+",VLOOKUP(GA63,'විෂය තොරතුරු'!$P$24:$Q$28,2))))</f>
        <v>-</v>
      </c>
      <c r="HM63" s="168" t="str">
        <f aca="false">IF(GB63="","",IF(GB63="-","-",IF(UPPER(GB63)="AB","+",VLOOKUP(GB63,'විෂය තොරතුරු'!$P$24:$Q$28,2))))</f>
        <v/>
      </c>
      <c r="HN63" s="168" t="str">
        <f aca="false">IF(GC63="","",IF(GC63="-","-",IF(UPPER(GC63)="AB","+",VLOOKUP(GC63,'විෂය තොරතුරු'!$P$24:$Q$28,2))))</f>
        <v/>
      </c>
      <c r="HO63" s="168" t="str">
        <f aca="false">IF(GD63="","",IF(GD63="-","-",IF(UPPER(GD63)="AB","+",VLOOKUP(GD63,'විෂය තොරතුරු'!$P$24:$Q$28,2))))</f>
        <v/>
      </c>
      <c r="HP63" s="168" t="str">
        <f aca="false">IF(GE63="","",IF(GE63="-","-",IF(UPPER(GE63)="AB","+",VLOOKUP(GE63,'විෂය තොරතුරු'!$P$24:$Q$28,2))))</f>
        <v/>
      </c>
      <c r="HQ63" s="170" t="str">
        <f aca="false">IF(GF63="","",IF(GF63="-","-",IF(UPPER(GF63)="AB","+",VLOOKUP(GF63,'විෂය තොරතුරු'!$P$24:$Q$28,2))))</f>
        <v/>
      </c>
      <c r="HR63" s="171" t="str">
        <f aca="false">IF(GG63="","",IF(GG63="-","-",IF(UPPER(GG63)="AB","+",VLOOKUP(GG63,'විෂය තොරතුරු'!$P$24:$Q$28,2))))</f>
        <v>-</v>
      </c>
      <c r="HS63" s="168" t="str">
        <f aca="false">IF(GH63="","",IF(GH63="-","-",IF(UPPER(GH63)="AB","+",VLOOKUP(GH63,'විෂය තොරතුරු'!$P$24:$Q$28,2))))</f>
        <v>-</v>
      </c>
      <c r="HT63" s="168" t="str">
        <f aca="false">IF(GI63="","",IF(GI63="-","-",IF(UPPER(GI63)="AB","+",VLOOKUP(GI63,'විෂය තොරතුරු'!$P$24:$Q$28,2))))</f>
        <v>-</v>
      </c>
      <c r="HU63" s="168" t="str">
        <f aca="false">IF(GJ63="","",IF(GJ63="-","-",IF(UPPER(GJ63)="AB","+",VLOOKUP(GJ63,'විෂය තොරතුරු'!$P$24:$Q$28,2))))</f>
        <v/>
      </c>
      <c r="HV63" s="168" t="str">
        <f aca="false">IF(GK63="","",IF(GK63="-","-",IF(UPPER(GK63)="AB","+",VLOOKUP(GK63,'විෂය තොරතුරු'!$P$24:$Q$28,2))))</f>
        <v/>
      </c>
      <c r="HW63" s="168" t="str">
        <f aca="false">IF(GL63="","",IF(GL63="-","-",IF(UPPER(GL63)="AB","+",VLOOKUP(GL63,'විෂය තොරතුරු'!$P$24:$Q$28,2))))</f>
        <v>S</v>
      </c>
      <c r="HX63" s="168" t="str">
        <f aca="false">IF(GM63="","",IF(GM63="-","-",IF(UPPER(GM63)="AB","+",VLOOKUP(GM63,'විෂය තොරතුරු'!$P$24:$Q$28,2))))</f>
        <v/>
      </c>
      <c r="HY63" s="169" t="str">
        <f aca="false">IF(GN63="","",IF(GN63="-","-",IF(UPPER(GN63)="AB","+",VLOOKUP(GN63,'විෂය තොරතුරු'!$P$24:$Q$28,2))))</f>
        <v/>
      </c>
      <c r="HZ63" s="171" t="str">
        <f aca="false">IF(GO63="","",IF(GO63="-","-",IF(UPPER(GO63)="AB","+",VLOOKUP(GO63,'විෂය තොරතුරු'!$P$24:$Q$28,2))))</f>
        <v>-</v>
      </c>
      <c r="IA63" s="168" t="str">
        <f aca="false">IF(GP63="","",IF(GP63="-","-",IF(UPPER(GP63)="AB","+",VLOOKUP(GP63,'විෂය තොරතුරු'!$P$24:$Q$28,2))))</f>
        <v>-</v>
      </c>
      <c r="IB63" s="168" t="str">
        <f aca="false">IF(GQ63="","",IF(GQ63="-","-",IF(UPPER(GQ63)="AB","+",VLOOKUP(GQ63,'විෂය තොරතුරු'!$P$24:$Q$28,2))))</f>
        <v/>
      </c>
      <c r="IC63" s="168" t="str">
        <f aca="false">IF(GR63="","",IF(GR63="-","-",IF(UPPER(GR63)="AB","+",VLOOKUP(GR63,'විෂය තොරතුරු'!$P$24:$Q$28,2))))</f>
        <v>-</v>
      </c>
      <c r="ID63" s="168" t="str">
        <f aca="false">IF(GS63="","",IF(GS63="-","-",IF(UPPER(GS63)="AB","+",VLOOKUP(GS63,'විෂය තොරතුරු'!$P$24:$Q$28,2))))</f>
        <v/>
      </c>
      <c r="IE63" s="168" t="str">
        <f aca="false">IF(GT63="","",IF(GT63="-","-",IF(UPPER(GT63)="AB","+",VLOOKUP(GT63,'විෂය තොරතුරු'!$P$24:$Q$28,2))))</f>
        <v/>
      </c>
      <c r="IF63" s="168" t="str">
        <f aca="false">IF(GU63="","",IF(GU63="-","-",IF(UPPER(GU63)="AB","+",VLOOKUP(GU63,'විෂය තොරතුරු'!$P$24:$Q$28,2))))</f>
        <v/>
      </c>
      <c r="IG63" s="169" t="str">
        <f aca="false">IF(GV63="","",IF(GV63="-","-",IF(UPPER(GV63)="AB","+",VLOOKUP(GV63,'විෂය තොරතුරු'!$P$24:$Q$28,2))))</f>
        <v/>
      </c>
      <c r="IH63" s="171" t="n">
        <f aca="false">IF($FL63="","",COUNTIF($GZ63:$IG63,"A"))</f>
        <v>0</v>
      </c>
      <c r="II63" s="171" t="n">
        <f aca="false">IF($FL63="","",COUNTIF($GZ63:$IG63,"B"))</f>
        <v>0</v>
      </c>
      <c r="IJ63" s="171" t="n">
        <f aca="false">IF($FL63="","",COUNTIF($GZ63:$IG63,"C"))</f>
        <v>0</v>
      </c>
      <c r="IK63" s="171" t="n">
        <f aca="false">IF($FL63="","",COUNTIF($GZ63:$IG63,"S"))</f>
        <v>1</v>
      </c>
      <c r="IL63" s="171" t="n">
        <f aca="false">IF($FL63="","",COUNTIF($GZ63:$IG63,"W"))</f>
        <v>3</v>
      </c>
      <c r="IM63" s="171" t="n">
        <f aca="false">IF(FL63="","",SUM(IH63:IK63))</f>
        <v>1</v>
      </c>
      <c r="IN63" s="169" t="n">
        <f aca="false">IF(FL63="","",SUM(IH63:IJ63))</f>
        <v>0</v>
      </c>
      <c r="IO63" s="172" t="str">
        <f aca="false">IF(FL63="","",IF(AND(IM63&gt;=6,IN63&gt;=3,OR(FO63&gt;=35,FP63&gt;=35),FV63&gt;=35),"6/3 සමත්",IF(AND(IM63&gt;=5,IN63&gt;=3,OR(FO63&gt;=35,FP63&gt;=35,FV63&gt;=35)),"5/3 සමත්",IF(AND(IM63&gt;=4,IN63&gt;=1,OR(FO63&gt;=20,FP63&gt;=20,FV63&gt;=20)),"සමත් කළ හැකි",IF(IL63=9,"W9","අසමත් ?")))))</f>
        <v>අසමත් ?</v>
      </c>
    </row>
    <row r="64" customFormat="false" ht="13.8" hidden="false" customHeight="false" outlineLevel="0" collapsed="false">
      <c r="A64" s="160" t="n">
        <v>50</v>
      </c>
      <c r="B64" s="174"/>
      <c r="C64" s="161"/>
      <c r="D64" s="162"/>
      <c r="E64" s="190"/>
      <c r="F64" s="191"/>
      <c r="G64" s="190"/>
      <c r="H64" s="192"/>
      <c r="I64" s="192"/>
      <c r="J64" s="191"/>
      <c r="K64" s="190"/>
      <c r="L64" s="192"/>
      <c r="M64" s="192"/>
      <c r="N64" s="191"/>
      <c r="O64" s="190"/>
      <c r="P64" s="192"/>
      <c r="Q64" s="192"/>
      <c r="R64" s="192"/>
      <c r="S64" s="192"/>
      <c r="T64" s="192"/>
      <c r="U64" s="192"/>
      <c r="V64" s="191"/>
      <c r="W64" s="190"/>
      <c r="X64" s="192"/>
      <c r="Y64" s="192"/>
      <c r="Z64" s="192"/>
      <c r="AA64" s="192"/>
      <c r="AB64" s="192"/>
      <c r="AC64" s="192"/>
      <c r="AD64" s="191"/>
      <c r="AE64" s="190"/>
      <c r="AF64" s="192"/>
      <c r="AG64" s="192"/>
      <c r="AH64" s="192"/>
      <c r="AI64" s="192"/>
      <c r="AJ64" s="192"/>
      <c r="AK64" s="192"/>
      <c r="AL64" s="166"/>
      <c r="AM64" s="193" t="str">
        <f aca="false">IF(B64="","",SUM(E64:AL64))</f>
        <v/>
      </c>
      <c r="AN64" s="194" t="str">
        <f aca="false">IF(B64="","",AM64/9)</f>
        <v/>
      </c>
      <c r="AO64" s="195" t="str">
        <f aca="false">IF(B64="","",IF(AM64=0,"-",RANK(AM64,$AM$15:$AM$64,0)))</f>
        <v/>
      </c>
      <c r="AP64" s="193" t="str">
        <f aca="false">IF(E64="","",IF(E64="-","-",IF(UPPER(E64)="AB","+",VLOOKUP(E64,'විෂය තොරතුරු'!$P$24:$Q$28,2))))</f>
        <v/>
      </c>
      <c r="AQ64" s="194" t="str">
        <f aca="false">IF(F64="","",IF(F64="-","-",IF(UPPER(F64)="AB","+",VLOOKUP(F64,'විෂය තොරතුරු'!$P$24:$Q$28,2))))</f>
        <v/>
      </c>
      <c r="AR64" s="194" t="str">
        <f aca="false">IF(G64="","",IF(G64="-","-",IF(UPPER(G64)="AB","+",VLOOKUP(G64,'විෂය තොරතුරු'!$P$24:$Q$28,2))))</f>
        <v/>
      </c>
      <c r="AS64" s="194" t="str">
        <f aca="false">IF(H64="","",IF(H64="-","-",IF(UPPER(H64)="AB","+",VLOOKUP(H64,'විෂය තොරතුරු'!$P$24:$Q$28,2))))</f>
        <v/>
      </c>
      <c r="AT64" s="194" t="str">
        <f aca="false">IF(I64="","",IF(I64="-","-",IF(UPPER(I64)="AB","+",VLOOKUP(I64,'විෂය තොරතුරු'!$P$24:$Q$28,2))))</f>
        <v/>
      </c>
      <c r="AU64" s="196" t="str">
        <f aca="false">IF(J64="","",IF(J64="-","-",IF(UPPER(J64)="AB","+",VLOOKUP(J64,'විෂය තොරතුරු'!$P$24:$Q$28,2))))</f>
        <v/>
      </c>
      <c r="AV64" s="197" t="str">
        <f aca="false">IF(K64="","",IF(K64="-","-",IF(UPPER(K64)="AB","+",VLOOKUP(K64,'විෂය තොරතුරු'!$P$24:$Q$28,2))))</f>
        <v/>
      </c>
      <c r="AW64" s="194" t="str">
        <f aca="false">IF(L64="","",IF(L64="-","-",IF(UPPER(L64)="AB","+",VLOOKUP(L64,'විෂය තොරතුරු'!$P$24:$Q$28,2))))</f>
        <v/>
      </c>
      <c r="AX64" s="194" t="str">
        <f aca="false">IF(M64="","",IF(M64="-","-",IF(UPPER(M64)="AB","+",VLOOKUP(M64,'විෂය තොරතුරු'!$P$24:$Q$28,2))))</f>
        <v/>
      </c>
      <c r="AY64" s="195" t="str">
        <f aca="false">IF(N64="","",IF(N64="-","-",IF(UPPER(N64)="AB","+",VLOOKUP(N64,'විෂය තොරතුරු'!$P$24:$Q$28,2))))</f>
        <v/>
      </c>
      <c r="AZ64" s="193" t="str">
        <f aca="false">IF(O64="","",IF(O64="-","-",IF(UPPER(O64)="AB","+",VLOOKUP(O64,'විෂය තොරතුරු'!$P$24:$Q$28,2))))</f>
        <v/>
      </c>
      <c r="BA64" s="194" t="str">
        <f aca="false">IF(P64="","",IF(P64="-","-",IF(UPPER(P64)="AB","+",VLOOKUP(P64,'විෂය තොරතුරු'!$P$24:$Q$28,2))))</f>
        <v/>
      </c>
      <c r="BB64" s="194" t="str">
        <f aca="false">IF(Q64="","",IF(Q64="-","-",IF(UPPER(Q64)="AB","+",VLOOKUP(Q64,'විෂය තොරතුරු'!$P$24:$Q$28,2))))</f>
        <v/>
      </c>
      <c r="BC64" s="194" t="str">
        <f aca="false">IF(R64="","",IF(R64="-","-",IF(UPPER(R64)="AB","+",VLOOKUP(R64,'විෂය තොරතුරු'!$P$24:$Q$28,2))))</f>
        <v/>
      </c>
      <c r="BD64" s="194" t="str">
        <f aca="false">IF(S64="","",IF(S64="-","-",IF(UPPER(S64)="AB","+",VLOOKUP(S64,'විෂය තොරතුරු'!$P$24:$Q$28,2))))</f>
        <v/>
      </c>
      <c r="BE64" s="194" t="str">
        <f aca="false">IF(T64="","",IF(T64="-","-",IF(UPPER(T64)="AB","+",VLOOKUP(T64,'විෂය තොරතුරු'!$P$24:$Q$28,2))))</f>
        <v/>
      </c>
      <c r="BF64" s="194" t="str">
        <f aca="false">IF(U64="","",IF(U64="-","-",IF(UPPER(U64)="AB","+",VLOOKUP(U64,'විෂය තොරතුරු'!$P$24:$Q$28,2))))</f>
        <v/>
      </c>
      <c r="BG64" s="196" t="str">
        <f aca="false">IF(V64="","",IF(V64="-","-",IF(UPPER(V64)="AB","+",VLOOKUP(V64,'විෂය තොරතුරු'!$P$24:$Q$28,2))))</f>
        <v/>
      </c>
      <c r="BH64" s="197" t="str">
        <f aca="false">IF(W64="","",IF(W64="-","-",IF(UPPER(W64)="AB","+",VLOOKUP(W64,'විෂය තොරතුරු'!$P$24:$Q$28,2))))</f>
        <v/>
      </c>
      <c r="BI64" s="194" t="str">
        <f aca="false">IF(X64="","",IF(X64="-","-",IF(UPPER(X64)="AB","+",VLOOKUP(X64,'විෂය තොරතුරු'!$P$24:$Q$28,2))))</f>
        <v/>
      </c>
      <c r="BJ64" s="194" t="str">
        <f aca="false">IF(Y64="","",IF(Y64="-","-",IF(UPPER(Y64)="AB","+",VLOOKUP(Y64,'විෂය තොරතුරු'!$P$24:$Q$28,2))))</f>
        <v/>
      </c>
      <c r="BK64" s="194" t="str">
        <f aca="false">IF(Z64="","",IF(Z64="-","-",IF(UPPER(Z64)="AB","+",VLOOKUP(Z64,'විෂය තොරතුරු'!$P$24:$Q$28,2))))</f>
        <v/>
      </c>
      <c r="BL64" s="194" t="str">
        <f aca="false">IF(AA64="","",IF(AA64="-","-",IF(UPPER(AA64)="AB","+",VLOOKUP(AA64,'විෂය තොරතුරු'!$P$24:$Q$28,2))))</f>
        <v/>
      </c>
      <c r="BM64" s="194" t="str">
        <f aca="false">IF(AB64="","",IF(AB64="-","-",IF(UPPER(AB64)="AB","+",VLOOKUP(AB64,'විෂය තොරතුරු'!$P$24:$Q$28,2))))</f>
        <v/>
      </c>
      <c r="BN64" s="194" t="str">
        <f aca="false">IF(AC64="","",IF(AC64="-","-",IF(UPPER(AC64)="AB","+",VLOOKUP(AC64,'විෂය තොරතුරු'!$P$24:$Q$28,2))))</f>
        <v/>
      </c>
      <c r="BO64" s="195" t="str">
        <f aca="false">IF(AD64="","",IF(AD64="-","-",IF(UPPER(AD64)="AB","+",VLOOKUP(AD64,'විෂය තොරතුරු'!$P$24:$Q$28,2))))</f>
        <v/>
      </c>
      <c r="BP64" s="197" t="str">
        <f aca="false">IF(AE64="","",IF(AE64="-","-",IF(UPPER(AE64)="AB","+",VLOOKUP(AE64,'විෂය තොරතුරු'!$P$24:$Q$28,2))))</f>
        <v/>
      </c>
      <c r="BQ64" s="194" t="str">
        <f aca="false">IF(AF64="","",IF(AF64="-","-",IF(UPPER(AF64)="AB","+",VLOOKUP(AF64,'විෂය තොරතුරු'!$P$24:$Q$28,2))))</f>
        <v/>
      </c>
      <c r="BR64" s="194" t="str">
        <f aca="false">IF(AG64="","",IF(AG64="-","-",IF(UPPER(AG64)="AB","+",VLOOKUP(AG64,'විෂය තොරතුරු'!$P$24:$Q$28,2))))</f>
        <v/>
      </c>
      <c r="BS64" s="194" t="str">
        <f aca="false">IF(AH64="","",IF(AH64="-","-",IF(UPPER(AH64)="AB","+",VLOOKUP(AH64,'විෂය තොරතුරු'!$P$24:$Q$28,2))))</f>
        <v/>
      </c>
      <c r="BT64" s="194" t="str">
        <f aca="false">IF(AI64="","",IF(AI64="-","-",IF(UPPER(AI64)="AB","+",VLOOKUP(AI64,'විෂය තොරතුරු'!$P$24:$Q$28,2))))</f>
        <v/>
      </c>
      <c r="BU64" s="194" t="str">
        <f aca="false">IF(AJ64="","",IF(AJ64="-","-",IF(UPPER(AJ64)="AB","+",VLOOKUP(AJ64,'විෂය තොරතුරු'!$P$24:$Q$28,2))))</f>
        <v/>
      </c>
      <c r="BV64" s="194" t="str">
        <f aca="false">IF(AK64="","",IF(AK64="-","-",IF(UPPER(AK64)="AB","+",VLOOKUP(AK64,'විෂය තොරතුරු'!$P$24:$Q$28,2))))</f>
        <v/>
      </c>
      <c r="BW64" s="195" t="str">
        <f aca="false">IF(AL64="","",IF(AL64="-","-",IF(UPPER(AL64)="AB","+",VLOOKUP(AL64,'විෂය තොරතුරු'!$P$24:$Q$28,2))))</f>
        <v/>
      </c>
      <c r="BX64" s="197" t="str">
        <f aca="false">IF($B64="","",COUNTIF($AP64:$BW64,"A"))</f>
        <v/>
      </c>
      <c r="BY64" s="194" t="str">
        <f aca="false">IF($B64="","",COUNTIF($AP64:$BW64,"B"))</f>
        <v/>
      </c>
      <c r="BZ64" s="194" t="str">
        <f aca="false">IF($B64="","",COUNTIF($AP64:$BW64,"C"))</f>
        <v/>
      </c>
      <c r="CA64" s="194" t="str">
        <f aca="false">IF($B64="","",COUNTIF($AP64:$BW64,"S"))</f>
        <v/>
      </c>
      <c r="CB64" s="195" t="str">
        <f aca="false">IF($B64="","",COUNTIF($AP64:$BW64,"W"))</f>
        <v/>
      </c>
      <c r="CC64" s="197" t="str">
        <f aca="false">IF(B64="","",SUM(BX64:CA64))</f>
        <v/>
      </c>
      <c r="CD64" s="195" t="str">
        <f aca="false">IF(B64="","",SUM(BX64:BZ64))</f>
        <v/>
      </c>
      <c r="CE64" s="172" t="str">
        <f aca="false">IF(B64="","",IF(AND(CC64&gt;=6,CD64&gt;=3,OR(E64&gt;=35,F64&gt;=35),L64&gt;=35),"6/3 සමත්",IF(AND(CC64&gt;=5,CD64&gt;=3,OR(E64&gt;=35,F64&gt;=35,L64&gt;=35)),"5/3 සමත්",IF(AND(CC64&gt;=4,CD64&gt;=1,OR(E64&gt;=20,F64&gt;=20,L64&gt;=20)),"සමත් කළ හැකි",IF(CB64=9,"W9","අසමත් ?")))))</f>
        <v/>
      </c>
      <c r="FK64" s="173" t="n">
        <v>50</v>
      </c>
      <c r="FL64" s="174"/>
      <c r="FM64" s="161"/>
      <c r="FN64" s="161" t="str">
        <f aca="false">IF(FM64="","-",(FM64/$M$95)*100)</f>
        <v>-</v>
      </c>
      <c r="FO64" s="174"/>
      <c r="FP64" s="174"/>
      <c r="FQ64" s="174"/>
      <c r="FR64" s="174"/>
      <c r="FS64" s="174"/>
      <c r="FT64" s="174"/>
      <c r="FU64" s="174"/>
      <c r="FV64" s="174"/>
      <c r="FW64" s="174"/>
      <c r="FX64" s="174"/>
      <c r="FY64" s="174"/>
      <c r="FZ64" s="174"/>
      <c r="GA64" s="174"/>
      <c r="GB64" s="174"/>
      <c r="GC64" s="174"/>
      <c r="GD64" s="174"/>
      <c r="GE64" s="174"/>
      <c r="GF64" s="174"/>
      <c r="GG64" s="174"/>
      <c r="GH64" s="174"/>
      <c r="GI64" s="174"/>
      <c r="GJ64" s="174"/>
      <c r="GK64" s="174"/>
      <c r="GL64" s="174"/>
      <c r="GM64" s="174"/>
      <c r="GN64" s="174"/>
      <c r="GO64" s="174"/>
      <c r="GP64" s="174"/>
      <c r="GQ64" s="174"/>
      <c r="GR64" s="174"/>
      <c r="GS64" s="174"/>
      <c r="GT64" s="174"/>
      <c r="GU64" s="174"/>
      <c r="GV64" s="174"/>
      <c r="GW64" s="193" t="str">
        <f aca="false">IF(FL64="","",SUM(FO64:GV64))</f>
        <v/>
      </c>
      <c r="GX64" s="194" t="str">
        <f aca="false">IF(FL64="","",GW64/9)</f>
        <v/>
      </c>
      <c r="GY64" s="169" t="str">
        <f aca="false">IF(FL64="","",IF(GW64=0,"-",RANK(GW64,$GW$15:$GW$64,0)))</f>
        <v/>
      </c>
      <c r="GZ64" s="193" t="str">
        <f aca="false">IF(FO64="","",IF(FO64="-","-",IF(UPPER(FO64)="AB","+",VLOOKUP(FO64,'විෂය තොරතුරු'!$P$24:$Q$28,2))))</f>
        <v/>
      </c>
      <c r="HA64" s="194" t="str">
        <f aca="false">IF(FP64="","",IF(FP64="-","-",IF(UPPER(FP64)="AB","+",VLOOKUP(FP64,'විෂය තොරතුරු'!$P$24:$Q$28,2))))</f>
        <v/>
      </c>
      <c r="HB64" s="194" t="str">
        <f aca="false">IF(FQ64="","",IF(FQ64="-","-",IF(UPPER(FQ64)="AB","+",VLOOKUP(FQ64,'විෂය තොරතුරු'!$P$24:$Q$28,2))))</f>
        <v/>
      </c>
      <c r="HC64" s="194" t="str">
        <f aca="false">IF(FR64="","",IF(FR64="-","-",IF(UPPER(FR64)="AB","+",VLOOKUP(FR64,'විෂය තොරතුරු'!$P$24:$Q$28,2))))</f>
        <v/>
      </c>
      <c r="HD64" s="194" t="str">
        <f aca="false">IF(FS64="","",IF(FS64="-","-",IF(UPPER(FS64)="AB","+",VLOOKUP(FS64,'විෂය තොරතුරු'!$P$24:$Q$28,2))))</f>
        <v/>
      </c>
      <c r="HE64" s="196" t="str">
        <f aca="false">IF(FT64="","",IF(FT64="-","-",IF(UPPER(FT64)="AB","+",VLOOKUP(FT64,'විෂය තොරතුරු'!$P$24:$Q$28,2))))</f>
        <v/>
      </c>
      <c r="HF64" s="197" t="str">
        <f aca="false">IF(FU64="","",IF(FU64="-","-",IF(UPPER(FU64)="AB","+",VLOOKUP(FU64,'විෂය තොරතුරු'!$P$24:$Q$28,2))))</f>
        <v/>
      </c>
      <c r="HG64" s="194" t="str">
        <f aca="false">IF(FV64="","",IF(FV64="-","-",IF(UPPER(FV64)="AB","+",VLOOKUP(FV64,'විෂය තොරතුරු'!$P$24:$Q$28,2))))</f>
        <v/>
      </c>
      <c r="HH64" s="194" t="str">
        <f aca="false">IF(FW64="","",IF(FW64="-","-",IF(UPPER(FW64)="AB","+",VLOOKUP(FW64,'විෂය තොරතුරු'!$P$24:$Q$28,2))))</f>
        <v/>
      </c>
      <c r="HI64" s="195" t="str">
        <f aca="false">IF(FX64="","",IF(FX64="-","-",IF(UPPER(FX64)="AB","+",VLOOKUP(FX64,'විෂය තොරතුරු'!$P$24:$Q$28,2))))</f>
        <v/>
      </c>
      <c r="HJ64" s="193" t="str">
        <f aca="false">IF(FY64="","",IF(FY64="-","-",IF(UPPER(FY64)="AB","+",VLOOKUP(FY64,'විෂය තොරතුරු'!$P$24:$Q$28,2))))</f>
        <v/>
      </c>
      <c r="HK64" s="194" t="str">
        <f aca="false">IF(FZ64="","",IF(FZ64="-","-",IF(UPPER(FZ64)="AB","+",VLOOKUP(FZ64,'විෂය තොරතුරු'!$P$24:$Q$28,2))))</f>
        <v/>
      </c>
      <c r="HL64" s="194" t="str">
        <f aca="false">IF(GA64="","",IF(GA64="-","-",IF(UPPER(GA64)="AB","+",VLOOKUP(GA64,'විෂය තොරතුරු'!$P$24:$Q$28,2))))</f>
        <v/>
      </c>
      <c r="HM64" s="194" t="str">
        <f aca="false">IF(GB64="","",IF(GB64="-","-",IF(UPPER(GB64)="AB","+",VLOOKUP(GB64,'විෂය තොරතුරු'!$P$24:$Q$28,2))))</f>
        <v/>
      </c>
      <c r="HN64" s="194" t="str">
        <f aca="false">IF(GC64="","",IF(GC64="-","-",IF(UPPER(GC64)="AB","+",VLOOKUP(GC64,'විෂය තොරතුරු'!$P$24:$Q$28,2))))</f>
        <v/>
      </c>
      <c r="HO64" s="194" t="str">
        <f aca="false">IF(GD64="","",IF(GD64="-","-",IF(UPPER(GD64)="AB","+",VLOOKUP(GD64,'විෂය තොරතුරු'!$P$24:$Q$28,2))))</f>
        <v/>
      </c>
      <c r="HP64" s="194" t="str">
        <f aca="false">IF(GE64="","",IF(GE64="-","-",IF(UPPER(GE64)="AB","+",VLOOKUP(GE64,'විෂය තොරතුරු'!$P$24:$Q$28,2))))</f>
        <v/>
      </c>
      <c r="HQ64" s="196" t="str">
        <f aca="false">IF(GF64="","",IF(GF64="-","-",IF(UPPER(GF64)="AB","+",VLOOKUP(GF64,'විෂය තොරතුරු'!$P$24:$Q$28,2))))</f>
        <v/>
      </c>
      <c r="HR64" s="197" t="str">
        <f aca="false">IF(GG64="","",IF(GG64="-","-",IF(UPPER(GG64)="AB","+",VLOOKUP(GG64,'විෂය තොරතුරු'!$P$24:$Q$28,2))))</f>
        <v/>
      </c>
      <c r="HS64" s="194" t="str">
        <f aca="false">IF(GH64="","",IF(GH64="-","-",IF(UPPER(GH64)="AB","+",VLOOKUP(GH64,'විෂය තොරතුරු'!$P$24:$Q$28,2))))</f>
        <v/>
      </c>
      <c r="HT64" s="194" t="str">
        <f aca="false">IF(GI64="","",IF(GI64="-","-",IF(UPPER(GI64)="AB","+",VLOOKUP(GI64,'විෂය තොරතුරු'!$P$24:$Q$28,2))))</f>
        <v/>
      </c>
      <c r="HU64" s="194" t="str">
        <f aca="false">IF(GJ64="","",IF(GJ64="-","-",IF(UPPER(GJ64)="AB","+",VLOOKUP(GJ64,'විෂය තොරතුරු'!$P$24:$Q$28,2))))</f>
        <v/>
      </c>
      <c r="HV64" s="194" t="str">
        <f aca="false">IF(GK64="","",IF(GK64="-","-",IF(UPPER(GK64)="AB","+",VLOOKUP(GK64,'විෂය තොරතුරු'!$P$24:$Q$28,2))))</f>
        <v/>
      </c>
      <c r="HW64" s="194" t="str">
        <f aca="false">IF(GL64="","",IF(GL64="-","-",IF(UPPER(GL64)="AB","+",VLOOKUP(GL64,'විෂය තොරතුරු'!$P$24:$Q$28,2))))</f>
        <v/>
      </c>
      <c r="HX64" s="194" t="str">
        <f aca="false">IF(GM64="","",IF(GM64="-","-",IF(UPPER(GM64)="AB","+",VLOOKUP(GM64,'විෂය තොරතුරු'!$P$24:$Q$28,2))))</f>
        <v/>
      </c>
      <c r="HY64" s="195" t="str">
        <f aca="false">IF(GN64="","",IF(GN64="-","-",IF(UPPER(GN64)="AB","+",VLOOKUP(GN64,'විෂය තොරතුරු'!$P$24:$Q$28,2))))</f>
        <v/>
      </c>
      <c r="HZ64" s="197" t="str">
        <f aca="false">IF(GO64="","",IF(GO64="-","-",IF(UPPER(GO64)="AB","+",VLOOKUP(GO64,'විෂය තොරතුරු'!$P$24:$Q$28,2))))</f>
        <v/>
      </c>
      <c r="IA64" s="194" t="str">
        <f aca="false">IF(GP64="","",IF(GP64="-","-",IF(UPPER(GP64)="AB","+",VLOOKUP(GP64,'විෂය තොරතුරු'!$P$24:$Q$28,2))))</f>
        <v/>
      </c>
      <c r="IB64" s="194" t="str">
        <f aca="false">IF(GQ64="","",IF(GQ64="-","-",IF(UPPER(GQ64)="AB","+",VLOOKUP(GQ64,'විෂය තොරතුරු'!$P$24:$Q$28,2))))</f>
        <v/>
      </c>
      <c r="IC64" s="194" t="str">
        <f aca="false">IF(GR64="","",IF(GR64="-","-",IF(UPPER(GR64)="AB","+",VLOOKUP(GR64,'විෂය තොරතුරු'!$P$24:$Q$28,2))))</f>
        <v/>
      </c>
      <c r="ID64" s="194" t="str">
        <f aca="false">IF(GS64="","",IF(GS64="-","-",IF(UPPER(GS64)="AB","+",VLOOKUP(GS64,'විෂය තොරතුරු'!$P$24:$Q$28,2))))</f>
        <v/>
      </c>
      <c r="IE64" s="194" t="str">
        <f aca="false">IF(GT64="","",IF(GT64="-","-",IF(UPPER(GT64)="AB","+",VLOOKUP(GT64,'විෂය තොරතුරු'!$P$24:$Q$28,2))))</f>
        <v/>
      </c>
      <c r="IF64" s="194" t="str">
        <f aca="false">IF(GU64="","",IF(GU64="-","-",IF(UPPER(GU64)="AB","+",VLOOKUP(GU64,'විෂය තොරතුරු'!$P$24:$Q$28,2))))</f>
        <v/>
      </c>
      <c r="IG64" s="195" t="str">
        <f aca="false">IF(GV64="","",IF(GV64="-","-",IF(UPPER(GV64)="AB","+",VLOOKUP(GV64,'විෂය තොරතුරු'!$P$24:$Q$28,2))))</f>
        <v/>
      </c>
      <c r="IH64" s="171" t="str">
        <f aca="false">IF($FL64="","",COUNTIF($GZ64:$IG64,"A"))</f>
        <v/>
      </c>
      <c r="II64" s="171" t="str">
        <f aca="false">IF($FL64="","",COUNTIF($GZ64:$IG64,"B"))</f>
        <v/>
      </c>
      <c r="IJ64" s="171" t="str">
        <f aca="false">IF($FL64="","",COUNTIF($GZ64:$IG64,"C"))</f>
        <v/>
      </c>
      <c r="IK64" s="171" t="str">
        <f aca="false">IF($FL64="","",COUNTIF($GZ64:$IG64,"S"))</f>
        <v/>
      </c>
      <c r="IL64" s="171" t="str">
        <f aca="false">IF($FL64="","",COUNTIF($GZ64:$IG64,"W"))</f>
        <v/>
      </c>
      <c r="IM64" s="197" t="str">
        <f aca="false">IF(FL64="","",SUM(IH64:IK64))</f>
        <v/>
      </c>
      <c r="IN64" s="195" t="str">
        <f aca="false">IF(FL64="","",SUM(IH64:IJ64))</f>
        <v/>
      </c>
      <c r="IO64" s="172" t="str">
        <f aca="false">IF(FL64="","",IF(AND(IM64&gt;=6,IN64&gt;=3,OR(FO64&gt;=35,FP64&gt;=35),FV64&gt;=35),"6/3 සමත්",IF(AND(IM64&gt;=5,IN64&gt;=3,OR(FO64&gt;=35,FP64&gt;=35,FV64&gt;=35)),"5/3 සමත්",IF(AND(IM64&gt;=4,IN64&gt;=1,OR(FO64&gt;=20,FP64&gt;=20,FV64&gt;=20)),"සමත් කළ හැකි",IF(IL64=9,"W9","අසමත් ?")))))</f>
        <v/>
      </c>
    </row>
    <row r="65" customFormat="false" ht="12.8" hidden="false" customHeight="false" outlineLevel="0" collapsed="false">
      <c r="A65" s="198"/>
      <c r="B65" s="63" t="s">
        <v>93</v>
      </c>
      <c r="C65" s="199"/>
      <c r="D65" s="200"/>
      <c r="E65" s="171" t="str">
        <f aca="false">IF($B15="","-",SUM(E15:E64))</f>
        <v>-</v>
      </c>
      <c r="F65" s="169" t="str">
        <f aca="false">IF($B15="","-",SUM(F15:F64))</f>
        <v>-</v>
      </c>
      <c r="G65" s="171" t="str">
        <f aca="false">IF($B15="","-",SUM(G15:G64))</f>
        <v>-</v>
      </c>
      <c r="H65" s="168" t="str">
        <f aca="false">IF($B15="","-",SUM(H15:H64))</f>
        <v>-</v>
      </c>
      <c r="I65" s="168" t="str">
        <f aca="false">IF($B15="","-",SUM(I15:I64))</f>
        <v>-</v>
      </c>
      <c r="J65" s="169" t="str">
        <f aca="false">IF($B15="","-",SUM(J15:J64))</f>
        <v>-</v>
      </c>
      <c r="K65" s="171" t="str">
        <f aca="false">IF($B15="","-",SUM(K15:K64))</f>
        <v>-</v>
      </c>
      <c r="L65" s="168" t="str">
        <f aca="false">IF($B15="","-",SUM(L15:L64))</f>
        <v>-</v>
      </c>
      <c r="M65" s="168" t="str">
        <f aca="false">IF($B15="","-",SUM(M15:M64))</f>
        <v>-</v>
      </c>
      <c r="N65" s="169" t="str">
        <f aca="false">IF($B15="","-",SUM(N15:N64))</f>
        <v>-</v>
      </c>
      <c r="O65" s="171" t="str">
        <f aca="false">IF($B15="","-",SUM(O15:O64))</f>
        <v>-</v>
      </c>
      <c r="P65" s="168" t="str">
        <f aca="false">IF($B15="","-",SUM(P15:P64))</f>
        <v>-</v>
      </c>
      <c r="Q65" s="168" t="str">
        <f aca="false">IF($B15="","-",SUM(Q15:Q64))</f>
        <v>-</v>
      </c>
      <c r="R65" s="168" t="str">
        <f aca="false">IF($B15="","-",SUM(R15:R64))</f>
        <v>-</v>
      </c>
      <c r="S65" s="168" t="str">
        <f aca="false">IF($B15="","-",SUM(S15:S64))</f>
        <v>-</v>
      </c>
      <c r="T65" s="168" t="str">
        <f aca="false">IF($B15="","-",SUM(T15:T64))</f>
        <v>-</v>
      </c>
      <c r="U65" s="168" t="str">
        <f aca="false">IF($B15="","-",SUM(U15:U64))</f>
        <v>-</v>
      </c>
      <c r="V65" s="169" t="str">
        <f aca="false">IF($B15="","-",SUM(V15:V64))</f>
        <v>-</v>
      </c>
      <c r="W65" s="171" t="str">
        <f aca="false">IF($B15="","-",SUM(W15:W64))</f>
        <v>-</v>
      </c>
      <c r="X65" s="168" t="str">
        <f aca="false">IF($B15="","-",SUM(X15:X64))</f>
        <v>-</v>
      </c>
      <c r="Y65" s="168" t="str">
        <f aca="false">IF($B15="","-",SUM(Y15:Y64))</f>
        <v>-</v>
      </c>
      <c r="Z65" s="168" t="str">
        <f aca="false">IF($B15="","-",SUM(Z15:Z64))</f>
        <v>-</v>
      </c>
      <c r="AA65" s="168" t="str">
        <f aca="false">IF($B15="","-",SUM(AA15:AA64))</f>
        <v>-</v>
      </c>
      <c r="AB65" s="168" t="str">
        <f aca="false">IF($B15="","-",SUM(AB15:AB64))</f>
        <v>-</v>
      </c>
      <c r="AC65" s="168" t="str">
        <f aca="false">IF($B15="","-",SUM(AC15:AC64))</f>
        <v>-</v>
      </c>
      <c r="AD65" s="169" t="str">
        <f aca="false">IF($B15="","-",SUM(AD15:AD64))</f>
        <v>-</v>
      </c>
      <c r="AE65" s="171" t="str">
        <f aca="false">IF($B15="","-",SUM(AE15:AE64))</f>
        <v>-</v>
      </c>
      <c r="AF65" s="168" t="str">
        <f aca="false">IF($B15="","-",SUM(AF15:AF64))</f>
        <v>-</v>
      </c>
      <c r="AG65" s="168" t="str">
        <f aca="false">IF($B15="","-",SUM(AG15:AG64))</f>
        <v>-</v>
      </c>
      <c r="AH65" s="168" t="str">
        <f aca="false">IF($B15="","-",SUM(AH15:AH64))</f>
        <v>-</v>
      </c>
      <c r="AI65" s="168" t="str">
        <f aca="false">IF($B15="","-",SUM(AI15:AI64))</f>
        <v>-</v>
      </c>
      <c r="AJ65" s="168" t="str">
        <f aca="false">IF($B15="","-",SUM(AJ15:AJ64))</f>
        <v>-</v>
      </c>
      <c r="AK65" s="168" t="str">
        <f aca="false">IF($B15="","-",SUM(AK15:AK64))</f>
        <v>-</v>
      </c>
      <c r="AL65" s="169" t="str">
        <f aca="false">IF($B15="","-",SUM(AL15:AL64))</f>
        <v>-</v>
      </c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201"/>
      <c r="FK65" s="202"/>
      <c r="FL65" s="63" t="s">
        <v>93</v>
      </c>
      <c r="FM65" s="168"/>
      <c r="FN65" s="168"/>
      <c r="FO65" s="168" t="str">
        <f aca="false">IF($B100="","-",SUM(FO15:FO64))</f>
        <v>-</v>
      </c>
      <c r="FP65" s="168" t="str">
        <f aca="false">IF($B100="","-",SUM(FP15:FP64))</f>
        <v>-</v>
      </c>
      <c r="FQ65" s="168" t="str">
        <f aca="false">IF($B100="","-",SUM(FQ15:FQ64))</f>
        <v>-</v>
      </c>
      <c r="FR65" s="168" t="str">
        <f aca="false">IF($B100="","-",SUM(FR15:FR64))</f>
        <v>-</v>
      </c>
      <c r="FS65" s="168" t="str">
        <f aca="false">IF($B100="","-",SUM(FS15:FS64))</f>
        <v>-</v>
      </c>
      <c r="FT65" s="168" t="str">
        <f aca="false">IF($B100="","-",SUM(FT15:FT64))</f>
        <v>-</v>
      </c>
      <c r="FU65" s="168" t="str">
        <f aca="false">IF($B100="","-",SUM(FU15:FU64))</f>
        <v>-</v>
      </c>
      <c r="FV65" s="168" t="str">
        <f aca="false">IF($B100="","-",SUM(FV15:FV64))</f>
        <v>-</v>
      </c>
      <c r="FW65" s="168" t="str">
        <f aca="false">IF($B100="","-",SUM(FW15:FW64))</f>
        <v>-</v>
      </c>
      <c r="FX65" s="168" t="str">
        <f aca="false">IF($B100="","-",SUM(FX15:FX64))</f>
        <v>-</v>
      </c>
      <c r="FY65" s="168" t="str">
        <f aca="false">IF($B100="","-",SUM(FY15:FY64))</f>
        <v>-</v>
      </c>
      <c r="FZ65" s="168" t="str">
        <f aca="false">IF($B100="","-",SUM(FZ15:FZ64))</f>
        <v>-</v>
      </c>
      <c r="GA65" s="168" t="str">
        <f aca="false">IF($B100="","-",SUM(GA15:GA64))</f>
        <v>-</v>
      </c>
      <c r="GB65" s="168" t="str">
        <f aca="false">IF($B100="","-",SUM(GB15:GB64))</f>
        <v>-</v>
      </c>
      <c r="GC65" s="168" t="str">
        <f aca="false">IF($B100="","-",SUM(GC15:GC64))</f>
        <v>-</v>
      </c>
      <c r="GD65" s="168" t="str">
        <f aca="false">IF($B100="","-",SUM(GD15:GD64))</f>
        <v>-</v>
      </c>
      <c r="GE65" s="168" t="str">
        <f aca="false">IF($B100="","-",SUM(GE15:GE64))</f>
        <v>-</v>
      </c>
      <c r="GF65" s="168" t="str">
        <f aca="false">IF($B100="","-",SUM(GF15:GF64))</f>
        <v>-</v>
      </c>
      <c r="GG65" s="168" t="str">
        <f aca="false">IF($B100="","-",SUM(GG15:GG64))</f>
        <v>-</v>
      </c>
      <c r="GH65" s="168" t="str">
        <f aca="false">IF($B100="","-",SUM(GH15:GH64))</f>
        <v>-</v>
      </c>
      <c r="GI65" s="168" t="str">
        <f aca="false">IF($B100="","-",SUM(GI15:GI64))</f>
        <v>-</v>
      </c>
      <c r="GJ65" s="168" t="str">
        <f aca="false">IF($B100="","-",SUM(GJ15:GJ64))</f>
        <v>-</v>
      </c>
      <c r="GK65" s="168" t="str">
        <f aca="false">IF($B100="","-",SUM(GK15:GK64))</f>
        <v>-</v>
      </c>
      <c r="GL65" s="168" t="str">
        <f aca="false">IF($B100="","-",SUM(GL15:GL64))</f>
        <v>-</v>
      </c>
      <c r="GM65" s="168" t="str">
        <f aca="false">IF($B100="","-",SUM(GM15:GM64))</f>
        <v>-</v>
      </c>
      <c r="GN65" s="168" t="str">
        <f aca="false">IF($B100="","-",SUM(GN15:GN64))</f>
        <v>-</v>
      </c>
      <c r="GO65" s="168" t="str">
        <f aca="false">IF($B100="","-",SUM(GO15:GO64))</f>
        <v>-</v>
      </c>
      <c r="GP65" s="168" t="str">
        <f aca="false">IF($B100="","-",SUM(GP15:GP64))</f>
        <v>-</v>
      </c>
      <c r="GQ65" s="168" t="str">
        <f aca="false">IF($B100="","-",SUM(GQ15:GQ64))</f>
        <v>-</v>
      </c>
      <c r="GR65" s="168" t="str">
        <f aca="false">IF($B100="","-",SUM(GR15:GR64))</f>
        <v>-</v>
      </c>
      <c r="GS65" s="168" t="str">
        <f aca="false">IF($B100="","-",SUM(GS15:GS64))</f>
        <v>-</v>
      </c>
      <c r="GT65" s="168" t="str">
        <f aca="false">IF($B100="","-",SUM(GT15:GT64))</f>
        <v>-</v>
      </c>
      <c r="GU65" s="168" t="str">
        <f aca="false">IF($B100="","-",SUM(GU15:GU64))</f>
        <v>-</v>
      </c>
      <c r="GV65" s="168" t="str">
        <f aca="false">IF($B100="","-",SUM(GV15:GV64))</f>
        <v>-</v>
      </c>
      <c r="GW65" s="17"/>
      <c r="GX65" s="17"/>
      <c r="GY65" s="17"/>
      <c r="GZ65" s="17"/>
      <c r="HA65" s="17"/>
      <c r="HB65" s="17"/>
      <c r="HC65" s="17"/>
      <c r="HD65" s="17"/>
      <c r="HE65" s="17"/>
      <c r="HF65" s="17"/>
      <c r="HG65" s="17"/>
      <c r="HH65" s="17"/>
      <c r="HI65" s="17"/>
      <c r="HJ65" s="17"/>
      <c r="HK65" s="17"/>
      <c r="HL65" s="17"/>
      <c r="HM65" s="17"/>
      <c r="HN65" s="17"/>
      <c r="HO65" s="17"/>
      <c r="HP65" s="17"/>
      <c r="HQ65" s="17"/>
      <c r="HR65" s="17"/>
      <c r="HS65" s="17"/>
      <c r="HT65" s="17"/>
      <c r="HU65" s="17"/>
      <c r="HV65" s="17"/>
      <c r="HW65" s="17"/>
      <c r="HX65" s="17"/>
      <c r="HY65" s="17"/>
      <c r="HZ65" s="17"/>
      <c r="IA65" s="17"/>
      <c r="IB65" s="17"/>
      <c r="IC65" s="17"/>
      <c r="ID65" s="17"/>
      <c r="IE65" s="17"/>
      <c r="IF65" s="17"/>
      <c r="IG65" s="17"/>
      <c r="IH65" s="17"/>
      <c r="II65" s="17"/>
      <c r="IJ65" s="17"/>
      <c r="IK65" s="17"/>
      <c r="IL65" s="17"/>
      <c r="IM65" s="17"/>
      <c r="IN65" s="17"/>
      <c r="IO65" s="22"/>
    </row>
    <row r="66" customFormat="false" ht="12.8" hidden="false" customHeight="false" outlineLevel="0" collapsed="false">
      <c r="A66" s="203"/>
      <c r="B66" s="63" t="s">
        <v>94</v>
      </c>
      <c r="C66" s="199"/>
      <c r="D66" s="200"/>
      <c r="E66" s="171" t="str">
        <f aca="false">IF(OR(E$65=0,E$65="-"),"-",E65/E75)</f>
        <v>-</v>
      </c>
      <c r="F66" s="171" t="str">
        <f aca="false">IF(OR(F$65=0,F$65="-"),"-",F65/F75)</f>
        <v>-</v>
      </c>
      <c r="G66" s="171" t="str">
        <f aca="false">IF(OR(G$65=0,G$65="-"),"-",G65/G75)</f>
        <v>-</v>
      </c>
      <c r="H66" s="171" t="str">
        <f aca="false">IF(OR(H$65=0,H$65="-"),"-",H65/H75)</f>
        <v>-</v>
      </c>
      <c r="I66" s="171" t="str">
        <f aca="false">IF(OR(I$65=0,I$65="-"),"-",I65/I75)</f>
        <v>-</v>
      </c>
      <c r="J66" s="171" t="str">
        <f aca="false">IF(OR(J$65=0,J$65="-"),"-",J65/J75)</f>
        <v>-</v>
      </c>
      <c r="K66" s="171" t="str">
        <f aca="false">IF(OR(K$65=0,K$65="-"),"-",K65/K75)</f>
        <v>-</v>
      </c>
      <c r="L66" s="171" t="str">
        <f aca="false">IF(OR(L$65=0,L$65="-"),"-",L65/L75)</f>
        <v>-</v>
      </c>
      <c r="M66" s="171" t="str">
        <f aca="false">IF(OR(M$65=0,M$65="-"),"-",M65/M75)</f>
        <v>-</v>
      </c>
      <c r="N66" s="171" t="str">
        <f aca="false">IF(OR(N$65=0,N$65="-"),"-",N65/N75)</f>
        <v>-</v>
      </c>
      <c r="O66" s="171" t="str">
        <f aca="false">IF(OR(O$65=0,O$65="-"),"-",O65/O75)</f>
        <v>-</v>
      </c>
      <c r="P66" s="171" t="str">
        <f aca="false">IF(OR(P$65=0,P$65="-"),"-",P65/P75)</f>
        <v>-</v>
      </c>
      <c r="Q66" s="171" t="str">
        <f aca="false">IF(OR(Q$65=0,Q$65="-"),"-",Q65/Q75)</f>
        <v>-</v>
      </c>
      <c r="R66" s="171" t="str">
        <f aca="false">IF(OR(R$65=0,R$65="-"),"-",R65/R75)</f>
        <v>-</v>
      </c>
      <c r="S66" s="171" t="str">
        <f aca="false">IF(OR(S$65=0,S$65="-"),"-",S65/S75)</f>
        <v>-</v>
      </c>
      <c r="T66" s="171" t="str">
        <f aca="false">IF(OR(T$65=0,T$65="-"),"-",T65/T75)</f>
        <v>-</v>
      </c>
      <c r="U66" s="171" t="str">
        <f aca="false">IF(OR(U$65=0,U$65="-"),"-",U65/U75)</f>
        <v>-</v>
      </c>
      <c r="V66" s="171" t="str">
        <f aca="false">IF(OR(V$65=0,V$65="-"),"-",V65/V75)</f>
        <v>-</v>
      </c>
      <c r="W66" s="171" t="str">
        <f aca="false">IF(OR(W$65=0,W$65="-"),"-",W65/W75)</f>
        <v>-</v>
      </c>
      <c r="X66" s="171" t="str">
        <f aca="false">IF(OR(X$65=0,X$65="-"),"-",X65/X75)</f>
        <v>-</v>
      </c>
      <c r="Y66" s="171" t="str">
        <f aca="false">IF(OR(Y$65=0,Y$65="-"),"-",Y65/Y75)</f>
        <v>-</v>
      </c>
      <c r="Z66" s="171" t="str">
        <f aca="false">IF(OR(Z$65=0,Z$65="-"),"-",Z65/Z75)</f>
        <v>-</v>
      </c>
      <c r="AA66" s="171" t="str">
        <f aca="false">IF(OR(AA$65=0,AA$65="-"),"-",AA65/AA75)</f>
        <v>-</v>
      </c>
      <c r="AB66" s="171" t="str">
        <f aca="false">IF(OR(AB$65=0,AB$65="-"),"-",AB65/AB75)</f>
        <v>-</v>
      </c>
      <c r="AC66" s="171" t="str">
        <f aca="false">IF(OR(AC$65=0,AC$65="-"),"-",AC65/AC75)</f>
        <v>-</v>
      </c>
      <c r="AD66" s="171" t="str">
        <f aca="false">IF(OR(AD$65=0,AD$65="-"),"-",AD65/AD75)</f>
        <v>-</v>
      </c>
      <c r="AE66" s="171" t="str">
        <f aca="false">IF(OR(AE$65=0,AE$65="-"),"-",AE65/AE75)</f>
        <v>-</v>
      </c>
      <c r="AF66" s="171" t="str">
        <f aca="false">IF(OR(AF$65=0,AF$65="-"),"-",AF65/AF75)</f>
        <v>-</v>
      </c>
      <c r="AG66" s="171" t="str">
        <f aca="false">IF(OR(AG$65=0,AG$65="-"),"-",AG65/AG75)</f>
        <v>-</v>
      </c>
      <c r="AH66" s="171" t="str">
        <f aca="false">IF(OR(AH$65=0,AH$65="-"),"-",AH65/AH75)</f>
        <v>-</v>
      </c>
      <c r="AI66" s="171" t="str">
        <f aca="false">IF(OR(AI$65=0,AI$65="-"),"-",AI65/AI75)</f>
        <v>-</v>
      </c>
      <c r="AJ66" s="171" t="str">
        <f aca="false">IF(OR(AJ$65=0,AJ$65="-"),"-",AJ65/AJ75)</f>
        <v>-</v>
      </c>
      <c r="AK66" s="171" t="str">
        <f aca="false">IF(OR(AK$65=0,AK$65="-"),"-",AK65/AK75)</f>
        <v>-</v>
      </c>
      <c r="AL66" s="171" t="str">
        <f aca="false">IF(OR(AL$65=0,AL$65="-"),"-",AL65/AL75)</f>
        <v>-</v>
      </c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201"/>
      <c r="FK66" s="203"/>
      <c r="FL66" s="63" t="s">
        <v>94</v>
      </c>
      <c r="FM66" s="168"/>
      <c r="FN66" s="168"/>
      <c r="FO66" s="168" t="e">
        <f aca="false">IF(FO$65=0,"-",FO65/FO75)</f>
        <v>#VALUE!</v>
      </c>
      <c r="FP66" s="168" t="e">
        <f aca="false">IF(FP$65=0,"-",FP65/FP75)</f>
        <v>#VALUE!</v>
      </c>
      <c r="FQ66" s="168" t="e">
        <f aca="false">IF(FQ$65=0,"-",FQ65/FQ75)</f>
        <v>#VALUE!</v>
      </c>
      <c r="FR66" s="168" t="e">
        <f aca="false">IF(FR$65=0,"-",FR65/FR75)</f>
        <v>#VALUE!</v>
      </c>
      <c r="FS66" s="168" t="e">
        <f aca="false">IF(FS$65=0,"-",FS65/FS75)</f>
        <v>#VALUE!</v>
      </c>
      <c r="FT66" s="168" t="e">
        <f aca="false">IF(FT$65=0,"-",FT65/FT75)</f>
        <v>#VALUE!</v>
      </c>
      <c r="FU66" s="168" t="e">
        <f aca="false">IF(FU$65=0,"-",FU65/FU75)</f>
        <v>#VALUE!</v>
      </c>
      <c r="FV66" s="168" t="e">
        <f aca="false">IF(FV$65=0,"-",FV65/FV75)</f>
        <v>#VALUE!</v>
      </c>
      <c r="FW66" s="168" t="e">
        <f aca="false">IF(FW$65=0,"-",FW65/FW75)</f>
        <v>#VALUE!</v>
      </c>
      <c r="FX66" s="168" t="e">
        <f aca="false">IF(FX$65=0,"-",FX65/FX75)</f>
        <v>#VALUE!</v>
      </c>
      <c r="FY66" s="168" t="e">
        <f aca="false">IF(FY$65=0,"-",FY65/FY75)</f>
        <v>#VALUE!</v>
      </c>
      <c r="FZ66" s="168" t="e">
        <f aca="false">IF(FZ$65=0,"-",FZ65/FZ75)</f>
        <v>#VALUE!</v>
      </c>
      <c r="GA66" s="168" t="e">
        <f aca="false">IF(GA$65=0,"-",GA65/GA75)</f>
        <v>#VALUE!</v>
      </c>
      <c r="GB66" s="168" t="e">
        <f aca="false">IF(GB$65=0,"-",GB65/GB75)</f>
        <v>#VALUE!</v>
      </c>
      <c r="GC66" s="168" t="e">
        <f aca="false">IF(GC$65=0,"-",GC65/GC75)</f>
        <v>#VALUE!</v>
      </c>
      <c r="GD66" s="168" t="e">
        <f aca="false">IF(GD$65=0,"-",GD65/GD75)</f>
        <v>#VALUE!</v>
      </c>
      <c r="GE66" s="168" t="e">
        <f aca="false">IF(GE$65=0,"-",GE65/GE75)</f>
        <v>#VALUE!</v>
      </c>
      <c r="GF66" s="168" t="e">
        <f aca="false">IF(GF$65=0,"-",GF65/GF75)</f>
        <v>#VALUE!</v>
      </c>
      <c r="GG66" s="168" t="e">
        <f aca="false">IF(GG$65=0,"-",GG65/GG75)</f>
        <v>#VALUE!</v>
      </c>
      <c r="GH66" s="168" t="e">
        <f aca="false">IF(GH$65=0,"-",GH65/GH75)</f>
        <v>#VALUE!</v>
      </c>
      <c r="GI66" s="168" t="e">
        <f aca="false">IF(GI$65=0,"-",GI65/GI75)</f>
        <v>#VALUE!</v>
      </c>
      <c r="GJ66" s="168" t="e">
        <f aca="false">IF(GJ$65=0,"-",GJ65/GJ75)</f>
        <v>#VALUE!</v>
      </c>
      <c r="GK66" s="168" t="e">
        <f aca="false">IF(GK$65=0,"-",GK65/GK75)</f>
        <v>#VALUE!</v>
      </c>
      <c r="GL66" s="168" t="e">
        <f aca="false">IF(GL$65=0,"-",GL65/GL75)</f>
        <v>#VALUE!</v>
      </c>
      <c r="GM66" s="168" t="e">
        <f aca="false">IF(GM$65=0,"-",GM65/GM75)</f>
        <v>#VALUE!</v>
      </c>
      <c r="GN66" s="168" t="e">
        <f aca="false">IF(GN$65=0,"-",GN65/GN75)</f>
        <v>#VALUE!</v>
      </c>
      <c r="GO66" s="168" t="e">
        <f aca="false">IF(GO$65=0,"-",GO65/GO75)</f>
        <v>#VALUE!</v>
      </c>
      <c r="GP66" s="168" t="e">
        <f aca="false">IF(GP$65=0,"-",GP65/GP75)</f>
        <v>#VALUE!</v>
      </c>
      <c r="GQ66" s="168" t="e">
        <f aca="false">IF(GQ$65=0,"-",GQ65/GQ75)</f>
        <v>#VALUE!</v>
      </c>
      <c r="GR66" s="168" t="e">
        <f aca="false">IF(GR$65=0,"-",GR65/GR75)</f>
        <v>#VALUE!</v>
      </c>
      <c r="GS66" s="168" t="e">
        <f aca="false">IF(GS$65=0,"-",GS65/GS75)</f>
        <v>#VALUE!</v>
      </c>
      <c r="GT66" s="168" t="e">
        <f aca="false">IF(GT$65=0,"-",GT65/GT75)</f>
        <v>#VALUE!</v>
      </c>
      <c r="GU66" s="168" t="e">
        <f aca="false">IF(GU$65=0,"-",GU65/GU75)</f>
        <v>#VALUE!</v>
      </c>
      <c r="GV66" s="168" t="e">
        <f aca="false">IF(GV$65=0,"-",GV65/GV75)</f>
        <v>#VALUE!</v>
      </c>
      <c r="GW66" s="17"/>
      <c r="GX66" s="17"/>
      <c r="GY66" s="17"/>
      <c r="GZ66" s="17"/>
      <c r="HA66" s="17"/>
      <c r="HB66" s="17"/>
      <c r="HC66" s="17"/>
      <c r="HD66" s="17"/>
      <c r="HE66" s="17"/>
      <c r="HF66" s="17"/>
      <c r="HG66" s="17"/>
      <c r="HH66" s="17"/>
      <c r="HI66" s="17"/>
      <c r="HJ66" s="17"/>
      <c r="HK66" s="17"/>
      <c r="HL66" s="17"/>
      <c r="HM66" s="17"/>
      <c r="HN66" s="17"/>
      <c r="HO66" s="17"/>
      <c r="HP66" s="17"/>
      <c r="HQ66" s="17"/>
      <c r="HR66" s="17"/>
      <c r="HS66" s="17"/>
      <c r="HT66" s="17"/>
      <c r="HU66" s="17"/>
      <c r="HV66" s="17"/>
      <c r="HW66" s="17"/>
      <c r="HX66" s="17"/>
      <c r="HY66" s="17"/>
      <c r="HZ66" s="17"/>
      <c r="IA66" s="17"/>
      <c r="IB66" s="17"/>
      <c r="IC66" s="17"/>
      <c r="ID66" s="17"/>
      <c r="IE66" s="17"/>
      <c r="IF66" s="17"/>
      <c r="IG66" s="17"/>
      <c r="IH66" s="17"/>
      <c r="II66" s="17"/>
      <c r="IJ66" s="17"/>
      <c r="IK66" s="17"/>
      <c r="IL66" s="17"/>
      <c r="IM66" s="17"/>
      <c r="IN66" s="17"/>
      <c r="IO66" s="22"/>
    </row>
    <row r="67" customFormat="false" ht="12.8" hidden="false" customHeight="false" outlineLevel="0" collapsed="false">
      <c r="A67" s="203"/>
      <c r="B67" s="204" t="s">
        <v>95</v>
      </c>
      <c r="C67" s="205"/>
      <c r="D67" s="206"/>
      <c r="E67" s="171" t="n">
        <f aca="false">IF(E$65=0,"-",COUNTIFS(E$15:E$64,"&gt;74"))</f>
        <v>0</v>
      </c>
      <c r="F67" s="169" t="n">
        <f aca="false">IF(F$65=0,"-",COUNTIFS(F$15:F$64,"&gt;74"))</f>
        <v>0</v>
      </c>
      <c r="G67" s="171" t="n">
        <f aca="false">IF(G$65=0,"-",COUNTIFS(G$15:G$64,"&gt;74"))</f>
        <v>0</v>
      </c>
      <c r="H67" s="168" t="n">
        <f aca="false">IF(H$65=0,"-",COUNTIFS(H$15:H$64,"&gt;74"))</f>
        <v>0</v>
      </c>
      <c r="I67" s="168" t="n">
        <f aca="false">IF(I$65=0,"-",COUNTIFS(I$15:I$64,"&gt;74"))</f>
        <v>0</v>
      </c>
      <c r="J67" s="169" t="n">
        <f aca="false">IF(J$65=0,"-",COUNTIFS(J$15:J$64,"&gt;74"))</f>
        <v>0</v>
      </c>
      <c r="K67" s="171" t="n">
        <f aca="false">IF(K$65=0,"-",COUNTIFS(K$15:K$64,"&gt;74"))</f>
        <v>0</v>
      </c>
      <c r="L67" s="168" t="n">
        <f aca="false">IF(L$65=0,"-",COUNTIFS(L$15:L$64,"&gt;74"))</f>
        <v>0</v>
      </c>
      <c r="M67" s="168" t="n">
        <f aca="false">IF(M$65=0,"-",COUNTIFS(M$15:M$64,"&gt;74"))</f>
        <v>0</v>
      </c>
      <c r="N67" s="169" t="n">
        <f aca="false">IF(N$65=0,"-",COUNTIFS(N$15:N$64,"&gt;74"))</f>
        <v>0</v>
      </c>
      <c r="O67" s="171" t="n">
        <f aca="false">IF(O$65=0,"-",COUNTIFS(O$15:O$64,"&gt;74"))</f>
        <v>0</v>
      </c>
      <c r="P67" s="168" t="n">
        <f aca="false">IF(P$65=0,"-",COUNTIFS(P$15:P$64,"&gt;74"))</f>
        <v>0</v>
      </c>
      <c r="Q67" s="168" t="n">
        <f aca="false">IF(Q$65=0,"-",COUNTIFS(Q$15:Q$64,"&gt;74"))</f>
        <v>0</v>
      </c>
      <c r="R67" s="168" t="n">
        <f aca="false">IF(R$65=0,"-",COUNTIFS(R$15:R$64,"&gt;74"))</f>
        <v>0</v>
      </c>
      <c r="S67" s="168" t="n">
        <f aca="false">IF(S$65=0,"-",COUNTIFS(S$15:S$64,"&gt;74"))</f>
        <v>0</v>
      </c>
      <c r="T67" s="168" t="n">
        <f aca="false">IF(T$65=0,"-",COUNTIFS(T$15:T$64,"&gt;74"))</f>
        <v>0</v>
      </c>
      <c r="U67" s="168" t="n">
        <f aca="false">IF(U$65=0,"-",COUNTIFS(U$15:U$64,"&gt;74"))</f>
        <v>0</v>
      </c>
      <c r="V67" s="169" t="n">
        <f aca="false">IF(V$65=0,"-",COUNTIFS(V$15:V$64,"&gt;74"))</f>
        <v>0</v>
      </c>
      <c r="W67" s="171" t="n">
        <f aca="false">IF(W$65=0,"-",COUNTIFS(W$15:W$64,"&gt;74"))</f>
        <v>0</v>
      </c>
      <c r="X67" s="168" t="n">
        <f aca="false">IF(X$65=0,"-",COUNTIFS(X$15:X$64,"&gt;74"))</f>
        <v>0</v>
      </c>
      <c r="Y67" s="168" t="n">
        <f aca="false">IF(Y$65=0,"-",COUNTIFS(Y$15:Y$64,"&gt;74"))</f>
        <v>0</v>
      </c>
      <c r="Z67" s="168" t="n">
        <f aca="false">IF(Z$65=0,"-",COUNTIFS(Z$15:Z$64,"&gt;74"))</f>
        <v>0</v>
      </c>
      <c r="AA67" s="168" t="n">
        <f aca="false">IF(AA$65=0,"-",COUNTIFS(AA$15:AA$64,"&gt;74"))</f>
        <v>0</v>
      </c>
      <c r="AB67" s="168" t="n">
        <f aca="false">IF(AB$65=0,"-",COUNTIFS(AB$15:AB$64,"&gt;74"))</f>
        <v>0</v>
      </c>
      <c r="AC67" s="168" t="n">
        <f aca="false">IF(AC$65=0,"-",COUNTIFS(AC$15:AC$64,"&gt;74"))</f>
        <v>0</v>
      </c>
      <c r="AD67" s="169" t="n">
        <f aca="false">IF(AD$65=0,"-",COUNTIFS(AD$15:AD$64,"&gt;74"))</f>
        <v>0</v>
      </c>
      <c r="AE67" s="171" t="n">
        <f aca="false">IF(AE$65=0,"-",COUNTIFS(AE$15:AE$64,"&gt;74"))</f>
        <v>0</v>
      </c>
      <c r="AF67" s="168" t="n">
        <f aca="false">IF(AF$65=0,"-",COUNTIFS(AF$15:AF$64,"&gt;74"))</f>
        <v>0</v>
      </c>
      <c r="AG67" s="168" t="n">
        <f aca="false">IF(AG$65=0,"-",COUNTIFS(AG$15:AG$64,"&gt;74"))</f>
        <v>0</v>
      </c>
      <c r="AH67" s="168" t="n">
        <f aca="false">IF(AH$65=0,"-",COUNTIFS(AH$15:AH$64,"&gt;74"))</f>
        <v>0</v>
      </c>
      <c r="AI67" s="168" t="n">
        <f aca="false">IF(AI$65=0,"-",COUNTIFS(AI$15:AI$64,"&gt;74"))</f>
        <v>0</v>
      </c>
      <c r="AJ67" s="168" t="n">
        <f aca="false">IF(AJ$65=0,"-",COUNTIFS(AJ$15:AJ$64,"&gt;74"))</f>
        <v>0</v>
      </c>
      <c r="AK67" s="168" t="n">
        <f aca="false">IF(AK$65=0,"-",COUNTIFS(AK$15:AK$64,"&gt;74"))</f>
        <v>0</v>
      </c>
      <c r="AL67" s="169" t="n">
        <f aca="false">IF(AL$65=0,"-",COUNTIFS(AL$15:AL$64,"&gt;74"))</f>
        <v>0</v>
      </c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201"/>
      <c r="FK67" s="203"/>
      <c r="FL67" s="204" t="s">
        <v>95</v>
      </c>
      <c r="FM67" s="207"/>
      <c r="FN67" s="207"/>
      <c r="FO67" s="168" t="n">
        <f aca="false">IF(FO$65=0,"-",COUNTIFS(FO$15:FO$64,"&gt;74"))</f>
        <v>0</v>
      </c>
      <c r="FP67" s="168" t="n">
        <f aca="false">IF(FP$65=0,"-",COUNTIFS(FP$15:FP$64,"&gt;74"))</f>
        <v>0</v>
      </c>
      <c r="FQ67" s="168" t="n">
        <f aca="false">IF(FQ$65=0,"-",COUNTIFS(FQ$15:FQ$64,"&gt;74"))</f>
        <v>2</v>
      </c>
      <c r="FR67" s="168" t="n">
        <f aca="false">IF(FR$65=0,"-",COUNTIFS(FR$15:FR$64,"&gt;74"))</f>
        <v>1</v>
      </c>
      <c r="FS67" s="168" t="n">
        <f aca="false">IF(FS$65=0,"-",COUNTIFS(FS$15:FS$64,"&gt;74"))</f>
        <v>0</v>
      </c>
      <c r="FT67" s="168" t="n">
        <f aca="false">IF(FT$65=0,"-",COUNTIFS(FT$15:FT$64,"&gt;74"))</f>
        <v>0</v>
      </c>
      <c r="FU67" s="168" t="n">
        <f aca="false">IF(FU$65=0,"-",COUNTIFS(FU$15:FU$64,"&gt;74"))</f>
        <v>0</v>
      </c>
      <c r="FV67" s="168" t="n">
        <f aca="false">IF(FV$65=0,"-",COUNTIFS(FV$15:FV$64,"&gt;74"))</f>
        <v>0</v>
      </c>
      <c r="FW67" s="168" t="n">
        <f aca="false">IF(FW$65=0,"-",COUNTIFS(FW$15:FW$64,"&gt;74"))</f>
        <v>1</v>
      </c>
      <c r="FX67" s="168" t="n">
        <f aca="false">IF(FX$65=0,"-",COUNTIFS(FX$15:FX$64,"&gt;74"))</f>
        <v>0</v>
      </c>
      <c r="FY67" s="168" t="n">
        <f aca="false">IF(FY$65=0,"-",COUNTIFS(FY$15:FY$64,"&gt;74"))</f>
        <v>3</v>
      </c>
      <c r="FZ67" s="168" t="n">
        <f aca="false">IF(FZ$65=0,"-",COUNTIFS(FZ$15:FZ$64,"&gt;74"))</f>
        <v>1</v>
      </c>
      <c r="GA67" s="168" t="n">
        <f aca="false">IF(GA$65=0,"-",COUNTIFS(GA$15:GA$64,"&gt;74"))</f>
        <v>0</v>
      </c>
      <c r="GB67" s="168" t="n">
        <f aca="false">IF(GB$65=0,"-",COUNTIFS(GB$15:GB$64,"&gt;74"))</f>
        <v>0</v>
      </c>
      <c r="GC67" s="168" t="n">
        <f aca="false">IF(GC$65=0,"-",COUNTIFS(GC$15:GC$64,"&gt;74"))</f>
        <v>0</v>
      </c>
      <c r="GD67" s="168" t="n">
        <f aca="false">IF(GD$65=0,"-",COUNTIFS(GD$15:GD$64,"&gt;74"))</f>
        <v>0</v>
      </c>
      <c r="GE67" s="168" t="n">
        <f aca="false">IF(GE$65=0,"-",COUNTIFS(GE$15:GE$64,"&gt;74"))</f>
        <v>0</v>
      </c>
      <c r="GF67" s="168" t="n">
        <f aca="false">IF(GF$65=0,"-",COUNTIFS(GF$15:GF$64,"&gt;74"))</f>
        <v>0</v>
      </c>
      <c r="GG67" s="168" t="n">
        <f aca="false">IF(GG$65=0,"-",COUNTIFS(GG$15:GG$64,"&gt;74"))</f>
        <v>0</v>
      </c>
      <c r="GH67" s="168" t="n">
        <f aca="false">IF(GH$65=0,"-",COUNTIFS(GH$15:GH$64,"&gt;74"))</f>
        <v>1</v>
      </c>
      <c r="GI67" s="168" t="n">
        <f aca="false">IF(GI$65=0,"-",COUNTIFS(GI$15:GI$64,"&gt;74"))</f>
        <v>0</v>
      </c>
      <c r="GJ67" s="168" t="n">
        <f aca="false">IF(GJ$65=0,"-",COUNTIFS(GJ$15:GJ$64,"&gt;74"))</f>
        <v>0</v>
      </c>
      <c r="GK67" s="168" t="n">
        <f aca="false">IF(GK$65=0,"-",COUNTIFS(GK$15:GK$64,"&gt;74"))</f>
        <v>0</v>
      </c>
      <c r="GL67" s="168" t="n">
        <f aca="false">IF(GL$65=0,"-",COUNTIFS(GL$15:GL$64,"&gt;74"))</f>
        <v>0</v>
      </c>
      <c r="GM67" s="168" t="n">
        <f aca="false">IF(GM$65=0,"-",COUNTIFS(GM$15:GM$64,"&gt;74"))</f>
        <v>0</v>
      </c>
      <c r="GN67" s="168" t="n">
        <f aca="false">IF(GN$65=0,"-",COUNTIFS(GN$15:GN$64,"&gt;74"))</f>
        <v>0</v>
      </c>
      <c r="GO67" s="168" t="n">
        <f aca="false">IF(GO$65=0,"-",COUNTIFS(GO$15:GO$64,"&gt;74"))</f>
        <v>0</v>
      </c>
      <c r="GP67" s="168" t="n">
        <f aca="false">IF(GP$65=0,"-",COUNTIFS(GP$15:GP$64,"&gt;74"))</f>
        <v>0</v>
      </c>
      <c r="GQ67" s="168" t="n">
        <f aca="false">IF(GQ$65=0,"-",COUNTIFS(GQ$15:GQ$64,"&gt;74"))</f>
        <v>0</v>
      </c>
      <c r="GR67" s="168" t="n">
        <f aca="false">IF(GR$65=0,"-",COUNTIFS(GR$15:GR$64,"&gt;74"))</f>
        <v>2</v>
      </c>
      <c r="GS67" s="168" t="n">
        <f aca="false">IF(GS$65=0,"-",COUNTIFS(GS$15:GS$64,"&gt;74"))</f>
        <v>0</v>
      </c>
      <c r="GT67" s="168" t="n">
        <f aca="false">IF(GT$65=0,"-",COUNTIFS(GT$15:GT$64,"&gt;74"))</f>
        <v>0</v>
      </c>
      <c r="GU67" s="168" t="n">
        <f aca="false">IF(GU$65=0,"-",COUNTIFS(GU$15:GU$64,"&gt;74"))</f>
        <v>0</v>
      </c>
      <c r="GV67" s="168" t="n">
        <f aca="false">IF(GV$65=0,"-",COUNTIFS(GV$15:GV$64,"&gt;74"))</f>
        <v>0</v>
      </c>
      <c r="GW67" s="17"/>
      <c r="GX67" s="17"/>
      <c r="GY67" s="17"/>
      <c r="GZ67" s="17"/>
      <c r="HA67" s="17"/>
      <c r="HB67" s="17"/>
      <c r="HC67" s="17"/>
      <c r="HD67" s="17"/>
      <c r="HE67" s="17"/>
      <c r="HF67" s="17"/>
      <c r="HG67" s="17"/>
      <c r="HH67" s="17"/>
      <c r="HI67" s="17"/>
      <c r="HJ67" s="17"/>
      <c r="HK67" s="17"/>
      <c r="HL67" s="17"/>
      <c r="HM67" s="17"/>
      <c r="HN67" s="17"/>
      <c r="HO67" s="17"/>
      <c r="HP67" s="17"/>
      <c r="HQ67" s="17"/>
      <c r="HR67" s="17"/>
      <c r="HS67" s="17"/>
      <c r="HT67" s="17"/>
      <c r="HU67" s="17"/>
      <c r="HV67" s="17"/>
      <c r="HW67" s="17"/>
      <c r="HX67" s="17"/>
      <c r="HY67" s="17"/>
      <c r="HZ67" s="17"/>
      <c r="IA67" s="17"/>
      <c r="IB67" s="17"/>
      <c r="IC67" s="17"/>
      <c r="ID67" s="17"/>
      <c r="IE67" s="17"/>
      <c r="IF67" s="17"/>
      <c r="IG67" s="17"/>
      <c r="IH67" s="17"/>
      <c r="II67" s="17"/>
      <c r="IJ67" s="17"/>
      <c r="IK67" s="17"/>
      <c r="IL67" s="17"/>
      <c r="IM67" s="17"/>
      <c r="IN67" s="17"/>
      <c r="IO67" s="22"/>
    </row>
    <row r="68" customFormat="false" ht="12.8" hidden="false" customHeight="false" outlineLevel="0" collapsed="false">
      <c r="A68" s="203"/>
      <c r="B68" s="204" t="s">
        <v>96</v>
      </c>
      <c r="C68" s="205"/>
      <c r="D68" s="206"/>
      <c r="E68" s="171" t="n">
        <f aca="false">IF(E$65=0,"-",COUNTIFS(E$15:E$64,"&gt;64",E$15:E$64,"&lt;75"))</f>
        <v>0</v>
      </c>
      <c r="F68" s="169" t="n">
        <f aca="false">IF(F$65=0,"-",COUNTIFS(F$15:F$64,"&gt;64",F$15:F$64,"&lt;75"))</f>
        <v>0</v>
      </c>
      <c r="G68" s="171" t="n">
        <f aca="false">IF(G$65=0,"-",COUNTIFS(G$15:G$64,"&gt;64",G$15:G$64,"&lt;75"))</f>
        <v>0</v>
      </c>
      <c r="H68" s="168" t="n">
        <f aca="false">IF(H$65=0,"-",COUNTIFS(H$15:H$64,"&gt;64",H$15:H$64,"&lt;75"))</f>
        <v>0</v>
      </c>
      <c r="I68" s="168" t="n">
        <f aca="false">IF(I$65=0,"-",COUNTIFS(I$15:I$64,"&gt;64",I$15:I$64,"&lt;75"))</f>
        <v>0</v>
      </c>
      <c r="J68" s="169" t="n">
        <f aca="false">IF(J$65=0,"-",COUNTIFS(J$15:J$64,"&gt;64",J$15:J$64,"&lt;75"))</f>
        <v>0</v>
      </c>
      <c r="K68" s="171" t="n">
        <f aca="false">IF(K$65=0,"-",COUNTIFS(K$15:K$64,"&gt;64",K$15:K$64,"&lt;75"))</f>
        <v>0</v>
      </c>
      <c r="L68" s="168" t="n">
        <f aca="false">IF(L$65=0,"-",COUNTIFS(L$15:L$64,"&gt;64",L$15:L$64,"&lt;75"))</f>
        <v>0</v>
      </c>
      <c r="M68" s="168" t="n">
        <f aca="false">IF(M$65=0,"-",COUNTIFS(M$15:M$64,"&gt;64",M$15:M$64,"&lt;75"))</f>
        <v>0</v>
      </c>
      <c r="N68" s="169" t="n">
        <f aca="false">IF(N$65=0,"-",COUNTIFS(N$15:N$64,"&gt;64",N$15:N$64,"&lt;75"))</f>
        <v>0</v>
      </c>
      <c r="O68" s="171" t="n">
        <f aca="false">IF(O$65=0,"-",COUNTIFS(O$15:O$64,"&gt;64",O$15:O$64,"&lt;75"))</f>
        <v>0</v>
      </c>
      <c r="P68" s="168" t="n">
        <f aca="false">IF(P$65=0,"-",COUNTIFS(P$15:P$64,"&gt;64",P$15:P$64,"&lt;75"))</f>
        <v>0</v>
      </c>
      <c r="Q68" s="168" t="n">
        <f aca="false">IF(Q$65=0,"-",COUNTIFS(Q$15:Q$64,"&gt;64",Q$15:Q$64,"&lt;75"))</f>
        <v>0</v>
      </c>
      <c r="R68" s="168" t="n">
        <f aca="false">IF(R$65=0,"-",COUNTIFS(R$15:R$64,"&gt;64",R$15:R$64,"&lt;75"))</f>
        <v>0</v>
      </c>
      <c r="S68" s="168" t="n">
        <f aca="false">IF(S$65=0,"-",COUNTIFS(S$15:S$64,"&gt;64",S$15:S$64,"&lt;75"))</f>
        <v>0</v>
      </c>
      <c r="T68" s="168" t="n">
        <f aca="false">IF(T$65=0,"-",COUNTIFS(T$15:T$64,"&gt;64",T$15:T$64,"&lt;75"))</f>
        <v>0</v>
      </c>
      <c r="U68" s="168" t="n">
        <f aca="false">IF(U$65=0,"-",COUNTIFS(U$15:U$64,"&gt;64",U$15:U$64,"&lt;75"))</f>
        <v>0</v>
      </c>
      <c r="V68" s="169" t="n">
        <f aca="false">IF(V$65=0,"-",COUNTIFS(V$15:V$64,"&gt;64",V$15:V$64,"&lt;75"))</f>
        <v>0</v>
      </c>
      <c r="W68" s="171" t="n">
        <f aca="false">IF(W$65=0,"-",COUNTIFS(W$15:W$64,"&gt;64",W$15:W$64,"&lt;75"))</f>
        <v>0</v>
      </c>
      <c r="X68" s="168" t="n">
        <f aca="false">IF(X$65=0,"-",COUNTIFS(X$15:X$64,"&gt;64",X$15:X$64,"&lt;75"))</f>
        <v>0</v>
      </c>
      <c r="Y68" s="168" t="n">
        <f aca="false">IF(Y$65=0,"-",COUNTIFS(Y$15:Y$64,"&gt;64",Y$15:Y$64,"&lt;75"))</f>
        <v>0</v>
      </c>
      <c r="Z68" s="168" t="n">
        <f aca="false">IF(Z$65=0,"-",COUNTIFS(Z$15:Z$64,"&gt;64",Z$15:Z$64,"&lt;75"))</f>
        <v>0</v>
      </c>
      <c r="AA68" s="168" t="n">
        <f aca="false">IF(AA$65=0,"-",COUNTIFS(AA$15:AA$64,"&gt;64",AA$15:AA$64,"&lt;75"))</f>
        <v>0</v>
      </c>
      <c r="AB68" s="168" t="n">
        <f aca="false">IF(AB$65=0,"-",COUNTIFS(AB$15:AB$64,"&gt;64",AB$15:AB$64,"&lt;75"))</f>
        <v>0</v>
      </c>
      <c r="AC68" s="168" t="n">
        <f aca="false">IF(AC$65=0,"-",COUNTIFS(AC$15:AC$64,"&gt;64",AC$15:AC$64,"&lt;75"))</f>
        <v>0</v>
      </c>
      <c r="AD68" s="169" t="n">
        <f aca="false">IF(AD$65=0,"-",COUNTIFS(AD$15:AD$64,"&gt;64",AD$15:AD$64,"&lt;75"))</f>
        <v>0</v>
      </c>
      <c r="AE68" s="171" t="n">
        <f aca="false">IF(AE$65=0,"-",COUNTIFS(AE$15:AE$64,"&gt;64",AE$15:AE$64,"&lt;75"))</f>
        <v>0</v>
      </c>
      <c r="AF68" s="168" t="n">
        <f aca="false">IF(AF$65=0,"-",COUNTIFS(AF$15:AF$64,"&gt;64",AF$15:AF$64,"&lt;75"))</f>
        <v>0</v>
      </c>
      <c r="AG68" s="168" t="n">
        <f aca="false">IF(AG$65=0,"-",COUNTIFS(AG$15:AG$64,"&gt;64",AG$15:AG$64,"&lt;75"))</f>
        <v>0</v>
      </c>
      <c r="AH68" s="168" t="n">
        <f aca="false">IF(AH$65=0,"-",COUNTIFS(AH$15:AH$64,"&gt;64",AH$15:AH$64,"&lt;75"))</f>
        <v>0</v>
      </c>
      <c r="AI68" s="168" t="n">
        <f aca="false">IF(AI$65=0,"-",COUNTIFS(AI$15:AI$64,"&gt;64",AI$15:AI$64,"&lt;75"))</f>
        <v>0</v>
      </c>
      <c r="AJ68" s="168" t="n">
        <f aca="false">IF(AJ$65=0,"-",COUNTIFS(AJ$15:AJ$64,"&gt;64",AJ$15:AJ$64,"&lt;75"))</f>
        <v>0</v>
      </c>
      <c r="AK68" s="168" t="n">
        <f aca="false">IF(AK$65=0,"-",COUNTIFS(AK$15:AK$64,"&gt;64",AK$15:AK$64,"&lt;75"))</f>
        <v>0</v>
      </c>
      <c r="AL68" s="169" t="n">
        <f aca="false">IF(AL$65=0,"-",COUNTIFS(AL$15:AL$64,"&gt;64",AL$15:AL$64,"&lt;75"))</f>
        <v>0</v>
      </c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201"/>
      <c r="FK68" s="203"/>
      <c r="FL68" s="204" t="s">
        <v>96</v>
      </c>
      <c r="FM68" s="207"/>
      <c r="FN68" s="207"/>
      <c r="FO68" s="168" t="n">
        <f aca="false">IF(FO$65=0,"-",COUNTIFS(FO$15:FO$64,"&gt;64",FO$15:FO$64,"&lt;75"))</f>
        <v>1</v>
      </c>
      <c r="FP68" s="168" t="n">
        <f aca="false">IF(FP$65=0,"-",COUNTIFS(FP$15:FP$64,"&gt;64",FP$15:FP$64,"&lt;75"))</f>
        <v>0</v>
      </c>
      <c r="FQ68" s="168" t="n">
        <f aca="false">IF(FQ$65=0,"-",COUNTIFS(FQ$15:FQ$64,"&gt;64",FQ$15:FQ$64,"&lt;75"))</f>
        <v>1</v>
      </c>
      <c r="FR68" s="168" t="n">
        <f aca="false">IF(FR$65=0,"-",COUNTIFS(FR$15:FR$64,"&gt;64",FR$15:FR$64,"&lt;75"))</f>
        <v>2</v>
      </c>
      <c r="FS68" s="168" t="n">
        <f aca="false">IF(FS$65=0,"-",COUNTIFS(FS$15:FS$64,"&gt;64",FS$15:FS$64,"&lt;75"))</f>
        <v>0</v>
      </c>
      <c r="FT68" s="168" t="n">
        <f aca="false">IF(FT$65=0,"-",COUNTIFS(FT$15:FT$64,"&gt;64",FT$15:FT$64,"&lt;75"))</f>
        <v>0</v>
      </c>
      <c r="FU68" s="168" t="n">
        <f aca="false">IF(FU$65=0,"-",COUNTIFS(FU$15:FU$64,"&gt;64",FU$15:FU$64,"&lt;75"))</f>
        <v>0</v>
      </c>
      <c r="FV68" s="168" t="n">
        <f aca="false">IF(FV$65=0,"-",COUNTIFS(FV$15:FV$64,"&gt;64",FV$15:FV$64,"&lt;75"))</f>
        <v>1</v>
      </c>
      <c r="FW68" s="168" t="n">
        <f aca="false">IF(FW$65=0,"-",COUNTIFS(FW$15:FW$64,"&gt;64",FW$15:FW$64,"&lt;75"))</f>
        <v>1</v>
      </c>
      <c r="FX68" s="168" t="n">
        <f aca="false">IF(FX$65=0,"-",COUNTIFS(FX$15:FX$64,"&gt;64",FX$15:FX$64,"&lt;75"))</f>
        <v>2</v>
      </c>
      <c r="FY68" s="168" t="n">
        <f aca="false">IF(FY$65=0,"-",COUNTIFS(FY$15:FY$64,"&gt;64",FY$15:FY$64,"&lt;75"))</f>
        <v>0</v>
      </c>
      <c r="FZ68" s="168" t="n">
        <f aca="false">IF(FZ$65=0,"-",COUNTIFS(FZ$15:FZ$64,"&gt;64",FZ$15:FZ$64,"&lt;75"))</f>
        <v>0</v>
      </c>
      <c r="GA68" s="168" t="n">
        <f aca="false">IF(GA$65=0,"-",COUNTIFS(GA$15:GA$64,"&gt;64",GA$15:GA$64,"&lt;75"))</f>
        <v>0</v>
      </c>
      <c r="GB68" s="168" t="n">
        <f aca="false">IF(GB$65=0,"-",COUNTIFS(GB$15:GB$64,"&gt;64",GB$15:GB$64,"&lt;75"))</f>
        <v>0</v>
      </c>
      <c r="GC68" s="168" t="n">
        <f aca="false">IF(GC$65=0,"-",COUNTIFS(GC$15:GC$64,"&gt;64",GC$15:GC$64,"&lt;75"))</f>
        <v>0</v>
      </c>
      <c r="GD68" s="168" t="n">
        <f aca="false">IF(GD$65=0,"-",COUNTIFS(GD$15:GD$64,"&gt;64",GD$15:GD$64,"&lt;75"))</f>
        <v>0</v>
      </c>
      <c r="GE68" s="168" t="n">
        <f aca="false">IF(GE$65=0,"-",COUNTIFS(GE$15:GE$64,"&gt;64",GE$15:GE$64,"&lt;75"))</f>
        <v>0</v>
      </c>
      <c r="GF68" s="168" t="n">
        <f aca="false">IF(GF$65=0,"-",COUNTIFS(GF$15:GF$64,"&gt;64",GF$15:GF$64,"&lt;75"))</f>
        <v>0</v>
      </c>
      <c r="GG68" s="168" t="n">
        <f aca="false">IF(GG$65=0,"-",COUNTIFS(GG$15:GG$64,"&gt;64",GG$15:GG$64,"&lt;75"))</f>
        <v>0</v>
      </c>
      <c r="GH68" s="168" t="n">
        <f aca="false">IF(GH$65=0,"-",COUNTIFS(GH$15:GH$64,"&gt;64",GH$15:GH$64,"&lt;75"))</f>
        <v>1</v>
      </c>
      <c r="GI68" s="168" t="n">
        <f aca="false">IF(GI$65=0,"-",COUNTIFS(GI$15:GI$64,"&gt;64",GI$15:GI$64,"&lt;75"))</f>
        <v>0</v>
      </c>
      <c r="GJ68" s="168" t="n">
        <f aca="false">IF(GJ$65=0,"-",COUNTIFS(GJ$15:GJ$64,"&gt;64",GJ$15:GJ$64,"&lt;75"))</f>
        <v>0</v>
      </c>
      <c r="GK68" s="168" t="n">
        <f aca="false">IF(GK$65=0,"-",COUNTIFS(GK$15:GK$64,"&gt;64",GK$15:GK$64,"&lt;75"))</f>
        <v>0</v>
      </c>
      <c r="GL68" s="168" t="n">
        <f aca="false">IF(GL$65=0,"-",COUNTIFS(GL$15:GL$64,"&gt;64",GL$15:GL$64,"&lt;75"))</f>
        <v>0</v>
      </c>
      <c r="GM68" s="168" t="n">
        <f aca="false">IF(GM$65=0,"-",COUNTIFS(GM$15:GM$64,"&gt;64",GM$15:GM$64,"&lt;75"))</f>
        <v>0</v>
      </c>
      <c r="GN68" s="168" t="n">
        <f aca="false">IF(GN$65=0,"-",COUNTIFS(GN$15:GN$64,"&gt;64",GN$15:GN$64,"&lt;75"))</f>
        <v>0</v>
      </c>
      <c r="GO68" s="168" t="n">
        <f aca="false">IF(GO$65=0,"-",COUNTIFS(GO$15:GO$64,"&gt;64",GO$15:GO$64,"&lt;75"))</f>
        <v>1</v>
      </c>
      <c r="GP68" s="168" t="n">
        <f aca="false">IF(GP$65=0,"-",COUNTIFS(GP$15:GP$64,"&gt;64",GP$15:GP$64,"&lt;75"))</f>
        <v>1</v>
      </c>
      <c r="GQ68" s="168" t="n">
        <f aca="false">IF(GQ$65=0,"-",COUNTIFS(GQ$15:GQ$64,"&gt;64",GQ$15:GQ$64,"&lt;75"))</f>
        <v>0</v>
      </c>
      <c r="GR68" s="168" t="n">
        <f aca="false">IF(GR$65=0,"-",COUNTIFS(GR$15:GR$64,"&gt;64",GR$15:GR$64,"&lt;75"))</f>
        <v>1</v>
      </c>
      <c r="GS68" s="168" t="n">
        <f aca="false">IF(GS$65=0,"-",COUNTIFS(GS$15:GS$64,"&gt;64",GS$15:GS$64,"&lt;75"))</f>
        <v>0</v>
      </c>
      <c r="GT68" s="168" t="n">
        <f aca="false">IF(GT$65=0,"-",COUNTIFS(GT$15:GT$64,"&gt;64",GT$15:GT$64,"&lt;75"))</f>
        <v>0</v>
      </c>
      <c r="GU68" s="168" t="n">
        <f aca="false">IF(GU$65=0,"-",COUNTIFS(GU$15:GU$64,"&gt;64",GU$15:GU$64,"&lt;75"))</f>
        <v>0</v>
      </c>
      <c r="GV68" s="168" t="n">
        <f aca="false">IF(GV$65=0,"-",COUNTIFS(GV$15:GV$64,"&gt;64",GV$15:GV$64,"&lt;75"))</f>
        <v>0</v>
      </c>
      <c r="GW68" s="17"/>
      <c r="GX68" s="17"/>
      <c r="GY68" s="17"/>
      <c r="GZ68" s="17"/>
      <c r="HA68" s="17"/>
      <c r="HB68" s="17"/>
      <c r="HC68" s="17"/>
      <c r="HD68" s="17"/>
      <c r="HE68" s="17"/>
      <c r="HF68" s="17"/>
      <c r="HG68" s="17"/>
      <c r="HH68" s="17"/>
      <c r="HI68" s="17"/>
      <c r="HJ68" s="17"/>
      <c r="HK68" s="17"/>
      <c r="HL68" s="17"/>
      <c r="HM68" s="17"/>
      <c r="HN68" s="17"/>
      <c r="HO68" s="17"/>
      <c r="HP68" s="17"/>
      <c r="HQ68" s="17"/>
      <c r="HR68" s="17"/>
      <c r="HS68" s="17"/>
      <c r="HT68" s="17"/>
      <c r="HU68" s="17"/>
      <c r="HV68" s="17"/>
      <c r="HW68" s="17"/>
      <c r="HX68" s="17"/>
      <c r="HY68" s="17"/>
      <c r="HZ68" s="17"/>
      <c r="IA68" s="17"/>
      <c r="IB68" s="17"/>
      <c r="IC68" s="17"/>
      <c r="ID68" s="17"/>
      <c r="IE68" s="17"/>
      <c r="IF68" s="17"/>
      <c r="IG68" s="17"/>
      <c r="IH68" s="17"/>
      <c r="II68" s="17"/>
      <c r="IJ68" s="17"/>
      <c r="IK68" s="17"/>
      <c r="IL68" s="17"/>
      <c r="IM68" s="17"/>
      <c r="IN68" s="17"/>
      <c r="IO68" s="22"/>
    </row>
    <row r="69" customFormat="false" ht="12.8" hidden="false" customHeight="false" outlineLevel="0" collapsed="false">
      <c r="A69" s="203"/>
      <c r="B69" s="204" t="s">
        <v>97</v>
      </c>
      <c r="C69" s="205"/>
      <c r="D69" s="206"/>
      <c r="E69" s="171" t="n">
        <f aca="false">IF(E$65=0,"-",COUNTIFS(E$15:E$64,"&gt;49",E$15:E$64,"&lt;65"))</f>
        <v>0</v>
      </c>
      <c r="F69" s="171" t="n">
        <f aca="false">IF(F$65=0,"-",COUNTIFS(F$15:F$64,"&gt;49",F$15:F$64,"&lt;65"))</f>
        <v>0</v>
      </c>
      <c r="G69" s="171" t="n">
        <f aca="false">IF(G$65=0,"-",COUNTIFS(G$15:G$64,"&gt;49",G$15:G$64,"&lt;65"))</f>
        <v>0</v>
      </c>
      <c r="H69" s="171" t="n">
        <f aca="false">IF(H$65=0,"-",COUNTIFS(H$15:H$64,"&gt;49",H$15:H$64,"&lt;65"))</f>
        <v>0</v>
      </c>
      <c r="I69" s="171" t="n">
        <f aca="false">IF(I$65=0,"-",COUNTIFS(I$15:I$64,"&gt;49",I$15:I$64,"&lt;65"))</f>
        <v>0</v>
      </c>
      <c r="J69" s="171" t="n">
        <f aca="false">IF(J$65=0,"-",COUNTIFS(J$15:J$64,"&gt;49",J$15:J$64,"&lt;65"))</f>
        <v>0</v>
      </c>
      <c r="K69" s="171" t="n">
        <f aca="false">IF(K$65=0,"-",COUNTIFS(K$15:K$64,"&gt;49",K$15:K$64,"&lt;65"))</f>
        <v>0</v>
      </c>
      <c r="L69" s="171" t="n">
        <f aca="false">IF(L$65=0,"-",COUNTIFS(L$15:L$64,"&gt;49",L$15:L$64,"&lt;65"))</f>
        <v>0</v>
      </c>
      <c r="M69" s="171" t="n">
        <f aca="false">IF(M$65=0,"-",COUNTIFS(M$15:M$64,"&gt;49",M$15:M$64,"&lt;65"))</f>
        <v>0</v>
      </c>
      <c r="N69" s="171" t="n">
        <f aca="false">IF(N$65=0,"-",COUNTIFS(N$15:N$64,"&gt;49",N$15:N$64,"&lt;65"))</f>
        <v>0</v>
      </c>
      <c r="O69" s="171" t="n">
        <f aca="false">IF(O$65=0,"-",COUNTIFS(O$15:O$64,"&gt;49",O$15:O$64,"&lt;65"))</f>
        <v>0</v>
      </c>
      <c r="P69" s="171" t="n">
        <f aca="false">IF(P$65=0,"-",COUNTIFS(P$15:P$64,"&gt;49",P$15:P$64,"&lt;65"))</f>
        <v>0</v>
      </c>
      <c r="Q69" s="171" t="n">
        <f aca="false">IF(Q$65=0,"-",COUNTIFS(Q$15:Q$64,"&gt;49",Q$15:Q$64,"&lt;65"))</f>
        <v>0</v>
      </c>
      <c r="R69" s="171" t="n">
        <f aca="false">IF(R$65=0,"-",COUNTIFS(R$15:R$64,"&gt;49",R$15:R$64,"&lt;65"))</f>
        <v>0</v>
      </c>
      <c r="S69" s="171" t="n">
        <f aca="false">IF(S$65=0,"-",COUNTIFS(S$15:S$64,"&gt;49",S$15:S$64,"&lt;65"))</f>
        <v>0</v>
      </c>
      <c r="T69" s="171" t="n">
        <f aca="false">IF(T$65=0,"-",COUNTIFS(T$15:T$64,"&gt;49",T$15:T$64,"&lt;65"))</f>
        <v>0</v>
      </c>
      <c r="U69" s="171" t="n">
        <f aca="false">IF(U$65=0,"-",COUNTIFS(U$15:U$64,"&gt;49",U$15:U$64,"&lt;65"))</f>
        <v>0</v>
      </c>
      <c r="V69" s="171" t="n">
        <f aca="false">IF(V$65=0,"-",COUNTIFS(V$15:V$64,"&gt;49",V$15:V$64,"&lt;65"))</f>
        <v>0</v>
      </c>
      <c r="W69" s="171" t="n">
        <f aca="false">IF(W$65=0,"-",COUNTIFS(W$15:W$64,"&gt;49",W$15:W$64,"&lt;65"))</f>
        <v>0</v>
      </c>
      <c r="X69" s="171" t="n">
        <f aca="false">IF(X$65=0,"-",COUNTIFS(X$15:X$64,"&gt;49",X$15:X$64,"&lt;65"))</f>
        <v>0</v>
      </c>
      <c r="Y69" s="171" t="n">
        <f aca="false">IF(Y$65=0,"-",COUNTIFS(Y$15:Y$64,"&gt;49",Y$15:Y$64,"&lt;65"))</f>
        <v>0</v>
      </c>
      <c r="Z69" s="171" t="n">
        <f aca="false">IF(Z$65=0,"-",COUNTIFS(Z$15:Z$64,"&gt;49",Z$15:Z$64,"&lt;65"))</f>
        <v>0</v>
      </c>
      <c r="AA69" s="171" t="n">
        <f aca="false">IF(AA$65=0,"-",COUNTIFS(AA$15:AA$64,"&gt;49",AA$15:AA$64,"&lt;65"))</f>
        <v>0</v>
      </c>
      <c r="AB69" s="171" t="n">
        <f aca="false">IF(AB$65=0,"-",COUNTIFS(AB$15:AB$64,"&gt;49",AB$15:AB$64,"&lt;65"))</f>
        <v>0</v>
      </c>
      <c r="AC69" s="171" t="n">
        <f aca="false">IF(AC$65=0,"-",COUNTIFS(AC$15:AC$64,"&gt;49",AC$15:AC$64,"&lt;65"))</f>
        <v>0</v>
      </c>
      <c r="AD69" s="171" t="n">
        <f aca="false">IF(AD$65=0,"-",COUNTIFS(AD$15:AD$64,"&gt;49",AD$15:AD$64,"&lt;65"))</f>
        <v>0</v>
      </c>
      <c r="AE69" s="171" t="n">
        <f aca="false">IF(AE$65=0,"-",COUNTIFS(AE$15:AE$64,"&gt;49",AE$15:AE$64,"&lt;65"))</f>
        <v>0</v>
      </c>
      <c r="AF69" s="171" t="n">
        <f aca="false">IF(AF$65=0,"-",COUNTIFS(AF$15:AF$64,"&gt;49",AF$15:AF$64,"&lt;65"))</f>
        <v>0</v>
      </c>
      <c r="AG69" s="171" t="n">
        <f aca="false">IF(AG$65=0,"-",COUNTIFS(AG$15:AG$64,"&gt;49",AG$15:AG$64,"&lt;65"))</f>
        <v>0</v>
      </c>
      <c r="AH69" s="171" t="n">
        <f aca="false">IF(AH$65=0,"-",COUNTIFS(AH$15:AH$64,"&gt;49",AH$15:AH$64,"&lt;65"))</f>
        <v>0</v>
      </c>
      <c r="AI69" s="171" t="n">
        <f aca="false">IF(AI$65=0,"-",COUNTIFS(AI$15:AI$64,"&gt;49",AI$15:AI$64,"&lt;65"))</f>
        <v>0</v>
      </c>
      <c r="AJ69" s="171" t="n">
        <f aca="false">IF(AJ$65=0,"-",COUNTIFS(AJ$15:AJ$64,"&gt;49",AJ$15:AJ$64,"&lt;65"))</f>
        <v>0</v>
      </c>
      <c r="AK69" s="171" t="n">
        <f aca="false">IF(AK$65=0,"-",COUNTIFS(AK$15:AK$64,"&gt;49",AK$15:AK$64,"&lt;65"))</f>
        <v>0</v>
      </c>
      <c r="AL69" s="171" t="n">
        <f aca="false">IF(AL$65=0,"-",COUNTIFS(AL$15:AL$64,"&gt;49",AL$15:AL$64,"&lt;65"))</f>
        <v>0</v>
      </c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201"/>
      <c r="FK69" s="203"/>
      <c r="FL69" s="204" t="s">
        <v>98</v>
      </c>
      <c r="FM69" s="207"/>
      <c r="FN69" s="207"/>
      <c r="FO69" s="168" t="n">
        <f aca="false">IF(FO$65=0,"-",COUNTIFS(FO$15:FO$64,"&gt;54",FO$15:FO$64,"&lt;65"))</f>
        <v>3</v>
      </c>
      <c r="FP69" s="168" t="n">
        <f aca="false">IF(FP$65=0,"-",COUNTIFS(FP$15:FP$64,"&gt;54",FP$15:FP$64,"&lt;65"))</f>
        <v>0</v>
      </c>
      <c r="FQ69" s="168" t="n">
        <f aca="false">IF(FQ$65=0,"-",COUNTIFS(FQ$15:FQ$64,"&gt;54",FQ$15:FQ$64,"&lt;65"))</f>
        <v>5</v>
      </c>
      <c r="FR69" s="168" t="n">
        <f aca="false">IF(FR$65=0,"-",COUNTIFS(FR$15:FR$64,"&gt;54",FR$15:FR$64,"&lt;65"))</f>
        <v>2</v>
      </c>
      <c r="FS69" s="168" t="n">
        <f aca="false">IF(FS$65=0,"-",COUNTIFS(FS$15:FS$64,"&gt;54",FS$15:FS$64,"&lt;65"))</f>
        <v>0</v>
      </c>
      <c r="FT69" s="168" t="n">
        <f aca="false">IF(FT$65=0,"-",COUNTIFS(FT$15:FT$64,"&gt;54",FT$15:FT$64,"&lt;65"))</f>
        <v>0</v>
      </c>
      <c r="FU69" s="168" t="n">
        <f aca="false">IF(FU$65=0,"-",COUNTIFS(FU$15:FU$64,"&gt;54",FU$15:FU$64,"&lt;65"))</f>
        <v>4</v>
      </c>
      <c r="FV69" s="168" t="n">
        <f aca="false">IF(FV$65=0,"-",COUNTIFS(FV$15:FV$64,"&gt;54",FV$15:FV$64,"&lt;65"))</f>
        <v>1</v>
      </c>
      <c r="FW69" s="168" t="n">
        <f aca="false">IF(FW$65=0,"-",COUNTIFS(FW$15:FW$64,"&gt;54",FW$15:FW$64,"&lt;65"))</f>
        <v>2</v>
      </c>
      <c r="FX69" s="168" t="n">
        <f aca="false">IF(FX$65=0,"-",COUNTIFS(FX$15:FX$64,"&gt;54",FX$15:FX$64,"&lt;65"))</f>
        <v>2</v>
      </c>
      <c r="FY69" s="168" t="n">
        <f aca="false">IF(FY$65=0,"-",COUNTIFS(FY$15:FY$64,"&gt;54",FY$15:FY$64,"&lt;65"))</f>
        <v>4</v>
      </c>
      <c r="FZ69" s="168" t="n">
        <f aca="false">IF(FZ$65=0,"-",COUNTIFS(FZ$15:FZ$64,"&gt;54",FZ$15:FZ$64,"&lt;65"))</f>
        <v>0</v>
      </c>
      <c r="GA69" s="168" t="n">
        <f aca="false">IF(GA$65=0,"-",COUNTIFS(GA$15:GA$64,"&gt;54",GA$15:GA$64,"&lt;65"))</f>
        <v>1</v>
      </c>
      <c r="GB69" s="168" t="n">
        <f aca="false">IF(GB$65=0,"-",COUNTIFS(GB$15:GB$64,"&gt;54",GB$15:GB$64,"&lt;65"))</f>
        <v>0</v>
      </c>
      <c r="GC69" s="168" t="n">
        <f aca="false">IF(GC$65=0,"-",COUNTIFS(GC$15:GC$64,"&gt;54",GC$15:GC$64,"&lt;65"))</f>
        <v>0</v>
      </c>
      <c r="GD69" s="168" t="n">
        <f aca="false">IF(GD$65=0,"-",COUNTIFS(GD$15:GD$64,"&gt;54",GD$15:GD$64,"&lt;65"))</f>
        <v>0</v>
      </c>
      <c r="GE69" s="168" t="n">
        <f aca="false">IF(GE$65=0,"-",COUNTIFS(GE$15:GE$64,"&gt;54",GE$15:GE$64,"&lt;65"))</f>
        <v>0</v>
      </c>
      <c r="GF69" s="168" t="n">
        <f aca="false">IF(GF$65=0,"-",COUNTIFS(GF$15:GF$64,"&gt;54",GF$15:GF$64,"&lt;65"))</f>
        <v>0</v>
      </c>
      <c r="GG69" s="168" t="n">
        <f aca="false">IF(GG$65=0,"-",COUNTIFS(GG$15:GG$64,"&gt;54",GG$15:GG$64,"&lt;65"))</f>
        <v>0</v>
      </c>
      <c r="GH69" s="168" t="n">
        <f aca="false">IF(GH$65=0,"-",COUNTIFS(GH$15:GH$64,"&gt;54",GH$15:GH$64,"&lt;65"))</f>
        <v>3</v>
      </c>
      <c r="GI69" s="168" t="n">
        <f aca="false">IF(GI$65=0,"-",COUNTIFS(GI$15:GI$64,"&gt;54",GI$15:GI$64,"&lt;65"))</f>
        <v>1</v>
      </c>
      <c r="GJ69" s="168" t="n">
        <f aca="false">IF(GJ$65=0,"-",COUNTIFS(GJ$15:GJ$64,"&gt;54",GJ$15:GJ$64,"&lt;65"))</f>
        <v>0</v>
      </c>
      <c r="GK69" s="168" t="n">
        <f aca="false">IF(GK$65=0,"-",COUNTIFS(GK$15:GK$64,"&gt;54",GK$15:GK$64,"&lt;65"))</f>
        <v>0</v>
      </c>
      <c r="GL69" s="168" t="n">
        <f aca="false">IF(GL$65=0,"-",COUNTIFS(GL$15:GL$64,"&gt;54",GL$15:GL$64,"&lt;65"))</f>
        <v>0</v>
      </c>
      <c r="GM69" s="168" t="n">
        <f aca="false">IF(GM$65=0,"-",COUNTIFS(GM$15:GM$64,"&gt;54",GM$15:GM$64,"&lt;65"))</f>
        <v>0</v>
      </c>
      <c r="GN69" s="168" t="n">
        <f aca="false">IF(GN$65=0,"-",COUNTIFS(GN$15:GN$64,"&gt;54",GN$15:GN$64,"&lt;65"))</f>
        <v>0</v>
      </c>
      <c r="GO69" s="168" t="n">
        <f aca="false">IF(GO$65=0,"-",COUNTIFS(GO$15:GO$64,"&gt;54",GO$15:GO$64,"&lt;65"))</f>
        <v>0</v>
      </c>
      <c r="GP69" s="168" t="n">
        <f aca="false">IF(GP$65=0,"-",COUNTIFS(GP$15:GP$64,"&gt;54",GP$15:GP$64,"&lt;65"))</f>
        <v>0</v>
      </c>
      <c r="GQ69" s="168" t="n">
        <f aca="false">IF(GQ$65=0,"-",COUNTIFS(GQ$15:GQ$64,"&gt;54",GQ$15:GQ$64,"&lt;65"))</f>
        <v>0</v>
      </c>
      <c r="GR69" s="168" t="n">
        <f aca="false">IF(GR$65=0,"-",COUNTIFS(GR$15:GR$64,"&gt;54",GR$15:GR$64,"&lt;65"))</f>
        <v>1</v>
      </c>
      <c r="GS69" s="168" t="n">
        <f aca="false">IF(GS$65=0,"-",COUNTIFS(GS$15:GS$64,"&gt;54",GS$15:GS$64,"&lt;65"))</f>
        <v>0</v>
      </c>
      <c r="GT69" s="168" t="n">
        <f aca="false">IF(GT$65=0,"-",COUNTIFS(GT$15:GT$64,"&gt;54",GT$15:GT$64,"&lt;65"))</f>
        <v>0</v>
      </c>
      <c r="GU69" s="168" t="n">
        <f aca="false">IF(GU$65=0,"-",COUNTIFS(GU$15:GU$64,"&gt;54",GU$15:GU$64,"&lt;65"))</f>
        <v>0</v>
      </c>
      <c r="GV69" s="168" t="n">
        <f aca="false">IF(GV$65=0,"-",COUNTIFS(GV$15:GV$64,"&gt;54",GV$15:GV$64,"&lt;65"))</f>
        <v>0</v>
      </c>
      <c r="GW69" s="17"/>
      <c r="GX69" s="17"/>
      <c r="GY69" s="17"/>
      <c r="GZ69" s="17"/>
      <c r="HA69" s="17"/>
      <c r="HB69" s="17"/>
      <c r="HC69" s="17"/>
      <c r="HD69" s="17"/>
      <c r="HE69" s="17"/>
      <c r="HF69" s="17"/>
      <c r="HG69" s="17"/>
      <c r="HH69" s="17"/>
      <c r="HI69" s="17"/>
      <c r="HJ69" s="17"/>
      <c r="HK69" s="17"/>
      <c r="HL69" s="17"/>
      <c r="HM69" s="17"/>
      <c r="HN69" s="17"/>
      <c r="HO69" s="17"/>
      <c r="HP69" s="17"/>
      <c r="HQ69" s="17"/>
      <c r="HR69" s="17"/>
      <c r="HS69" s="17"/>
      <c r="HT69" s="17"/>
      <c r="HU69" s="17"/>
      <c r="HV69" s="17"/>
      <c r="HW69" s="17"/>
      <c r="HX69" s="17"/>
      <c r="HY69" s="17"/>
      <c r="HZ69" s="17"/>
      <c r="IA69" s="17"/>
      <c r="IB69" s="17"/>
      <c r="IC69" s="17"/>
      <c r="ID69" s="17"/>
      <c r="IE69" s="17"/>
      <c r="IF69" s="17"/>
      <c r="IG69" s="17"/>
      <c r="IH69" s="17"/>
      <c r="II69" s="17"/>
      <c r="IJ69" s="17"/>
      <c r="IK69" s="17"/>
      <c r="IL69" s="17"/>
      <c r="IM69" s="17"/>
      <c r="IN69" s="17"/>
      <c r="IO69" s="22"/>
    </row>
    <row r="70" customFormat="false" ht="12.8" hidden="false" customHeight="false" outlineLevel="0" collapsed="false">
      <c r="A70" s="203"/>
      <c r="B70" s="204" t="s">
        <v>99</v>
      </c>
      <c r="C70" s="205"/>
      <c r="D70" s="206"/>
      <c r="E70" s="171" t="n">
        <f aca="false">IF(E$65=0,"-",COUNTIFS(E$15:E$64,"&gt;39",E$15:E$64,"&lt;50"))</f>
        <v>0</v>
      </c>
      <c r="F70" s="171" t="n">
        <f aca="false">IF(F$65=0,"-",COUNTIFS(F$15:F$64,"&gt;39",F$15:F$64,"&lt;50"))</f>
        <v>0</v>
      </c>
      <c r="G70" s="171" t="n">
        <f aca="false">IF(G$65=0,"-",COUNTIFS(G$15:G$64,"&gt;39",G$15:G$64,"&lt;50"))</f>
        <v>0</v>
      </c>
      <c r="H70" s="171" t="n">
        <f aca="false">IF(H$65=0,"-",COUNTIFS(H$15:H$64,"&gt;39",H$15:H$64,"&lt;50"))</f>
        <v>0</v>
      </c>
      <c r="I70" s="171" t="n">
        <f aca="false">IF(I$65=0,"-",COUNTIFS(I$15:I$64,"&gt;39",I$15:I$64,"&lt;50"))</f>
        <v>0</v>
      </c>
      <c r="J70" s="171" t="n">
        <f aca="false">IF(J$65=0,"-",COUNTIFS(J$15:J$64,"&gt;39",J$15:J$64,"&lt;50"))</f>
        <v>0</v>
      </c>
      <c r="K70" s="171" t="n">
        <f aca="false">IF(K$65=0,"-",COUNTIFS(K$15:K$64,"&gt;39",K$15:K$64,"&lt;50"))</f>
        <v>0</v>
      </c>
      <c r="L70" s="171" t="n">
        <f aca="false">IF(L$65=0,"-",COUNTIFS(L$15:L$64,"&gt;39",L$15:L$64,"&lt;50"))</f>
        <v>0</v>
      </c>
      <c r="M70" s="171" t="n">
        <f aca="false">IF(M$65=0,"-",COUNTIFS(M$15:M$64,"&gt;39",M$15:M$64,"&lt;50"))</f>
        <v>0</v>
      </c>
      <c r="N70" s="171" t="n">
        <f aca="false">IF(N$65=0,"-",COUNTIFS(N$15:N$64,"&gt;39",N$15:N$64,"&lt;50"))</f>
        <v>0</v>
      </c>
      <c r="O70" s="171" t="n">
        <f aca="false">IF(O$65=0,"-",COUNTIFS(O$15:O$64,"&gt;39",O$15:O$64,"&lt;50"))</f>
        <v>0</v>
      </c>
      <c r="P70" s="171" t="n">
        <f aca="false">IF(P$65=0,"-",COUNTIFS(P$15:P$64,"&gt;39",P$15:P$64,"&lt;50"))</f>
        <v>0</v>
      </c>
      <c r="Q70" s="171" t="n">
        <f aca="false">IF(Q$65=0,"-",COUNTIFS(Q$15:Q$64,"&gt;39",Q$15:Q$64,"&lt;50"))</f>
        <v>0</v>
      </c>
      <c r="R70" s="171" t="n">
        <f aca="false">IF(R$65=0,"-",COUNTIFS(R$15:R$64,"&gt;39",R$15:R$64,"&lt;50"))</f>
        <v>0</v>
      </c>
      <c r="S70" s="171" t="n">
        <f aca="false">IF(S$65=0,"-",COUNTIFS(S$15:S$64,"&gt;39",S$15:S$64,"&lt;50"))</f>
        <v>0</v>
      </c>
      <c r="T70" s="171" t="n">
        <f aca="false">IF(T$65=0,"-",COUNTIFS(T$15:T$64,"&gt;39",T$15:T$64,"&lt;50"))</f>
        <v>0</v>
      </c>
      <c r="U70" s="171" t="n">
        <f aca="false">IF(U$65=0,"-",COUNTIFS(U$15:U$64,"&gt;39",U$15:U$64,"&lt;50"))</f>
        <v>0</v>
      </c>
      <c r="V70" s="171" t="n">
        <f aca="false">IF(V$65=0,"-",COUNTIFS(V$15:V$64,"&gt;39",V$15:V$64,"&lt;50"))</f>
        <v>0</v>
      </c>
      <c r="W70" s="171" t="n">
        <f aca="false">IF(W$65=0,"-",COUNTIFS(W$15:W$64,"&gt;39",W$15:W$64,"&lt;50"))</f>
        <v>0</v>
      </c>
      <c r="X70" s="171" t="n">
        <f aca="false">IF(X$65=0,"-",COUNTIFS(X$15:X$64,"&gt;39",X$15:X$64,"&lt;50"))</f>
        <v>0</v>
      </c>
      <c r="Y70" s="171" t="n">
        <f aca="false">IF(Y$65=0,"-",COUNTIFS(Y$15:Y$64,"&gt;39",Y$15:Y$64,"&lt;50"))</f>
        <v>0</v>
      </c>
      <c r="Z70" s="171" t="n">
        <f aca="false">IF(Z$65=0,"-",COUNTIFS(Z$15:Z$64,"&gt;39",Z$15:Z$64,"&lt;50"))</f>
        <v>0</v>
      </c>
      <c r="AA70" s="171" t="n">
        <f aca="false">IF(AA$65=0,"-",COUNTIFS(AA$15:AA$64,"&gt;39",AA$15:AA$64,"&lt;50"))</f>
        <v>0</v>
      </c>
      <c r="AB70" s="171" t="n">
        <f aca="false">IF(AB$65=0,"-",COUNTIFS(AB$15:AB$64,"&gt;39",AB$15:AB$64,"&lt;50"))</f>
        <v>0</v>
      </c>
      <c r="AC70" s="171" t="n">
        <f aca="false">IF(AC$65=0,"-",COUNTIFS(AC$15:AC$64,"&gt;39",AC$15:AC$64,"&lt;50"))</f>
        <v>0</v>
      </c>
      <c r="AD70" s="171" t="n">
        <f aca="false">IF(AD$65=0,"-",COUNTIFS(AD$15:AD$64,"&gt;39",AD$15:AD$64,"&lt;50"))</f>
        <v>0</v>
      </c>
      <c r="AE70" s="171" t="n">
        <f aca="false">IF(AE$65=0,"-",COUNTIFS(AE$15:AE$64,"&gt;39",AE$15:AE$64,"&lt;50"))</f>
        <v>0</v>
      </c>
      <c r="AF70" s="171" t="n">
        <f aca="false">IF(AF$65=0,"-",COUNTIFS(AF$15:AF$64,"&gt;39",AF$15:AF$64,"&lt;50"))</f>
        <v>0</v>
      </c>
      <c r="AG70" s="171" t="n">
        <f aca="false">IF(AG$65=0,"-",COUNTIFS(AG$15:AG$64,"&gt;39",AG$15:AG$64,"&lt;50"))</f>
        <v>0</v>
      </c>
      <c r="AH70" s="171" t="n">
        <f aca="false">IF(AH$65=0,"-",COUNTIFS(AH$15:AH$64,"&gt;39",AH$15:AH$64,"&lt;50"))</f>
        <v>0</v>
      </c>
      <c r="AI70" s="171" t="n">
        <f aca="false">IF(AI$65=0,"-",COUNTIFS(AI$15:AI$64,"&gt;39",AI$15:AI$64,"&lt;50"))</f>
        <v>0</v>
      </c>
      <c r="AJ70" s="171" t="n">
        <f aca="false">IF(AJ$65=0,"-",COUNTIFS(AJ$15:AJ$64,"&gt;39",AJ$15:AJ$64,"&lt;50"))</f>
        <v>0</v>
      </c>
      <c r="AK70" s="171" t="n">
        <f aca="false">IF(AK$65=0,"-",COUNTIFS(AK$15:AK$64,"&gt;39",AK$15:AK$64,"&lt;50"))</f>
        <v>0</v>
      </c>
      <c r="AL70" s="171" t="n">
        <f aca="false">IF(AL$65=0,"-",COUNTIFS(AL$15:AL$64,"&gt;39",AL$15:AL$64,"&lt;50"))</f>
        <v>0</v>
      </c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201"/>
      <c r="FK70" s="203"/>
      <c r="FL70" s="204" t="s">
        <v>100</v>
      </c>
      <c r="FM70" s="207"/>
      <c r="FN70" s="207"/>
      <c r="FO70" s="168" t="n">
        <f aca="false">IF(FO$65=0,"-",COUNTIFS(FO$15:FO$64,"&gt;39",FO$15:FO$64,"&lt;55"))</f>
        <v>10</v>
      </c>
      <c r="FP70" s="168" t="n">
        <f aca="false">IF(FP$65=0,"-",COUNTIFS(FP$15:FP$64,"&gt;39",FP$15:FP$64,"&lt;55"))</f>
        <v>0</v>
      </c>
      <c r="FQ70" s="168" t="n">
        <f aca="false">IF(FQ$65=0,"-",COUNTIFS(FQ$15:FQ$64,"&gt;39",FQ$15:FQ$64,"&lt;55"))</f>
        <v>8</v>
      </c>
      <c r="FR70" s="168" t="n">
        <f aca="false">IF(FR$65=0,"-",COUNTIFS(FR$15:FR$64,"&gt;39",FR$15:FR$64,"&lt;55"))</f>
        <v>2</v>
      </c>
      <c r="FS70" s="168" t="n">
        <f aca="false">IF(FS$65=0,"-",COUNTIFS(FS$15:FS$64,"&gt;39",FS$15:FS$64,"&lt;55"))</f>
        <v>0</v>
      </c>
      <c r="FT70" s="168" t="n">
        <f aca="false">IF(FT$65=0,"-",COUNTIFS(FT$15:FT$64,"&gt;39",FT$15:FT$64,"&lt;55"))</f>
        <v>0</v>
      </c>
      <c r="FU70" s="168" t="n">
        <f aca="false">IF(FU$65=0,"-",COUNTIFS(FU$15:FU$64,"&gt;39",FU$15:FU$64,"&lt;55"))</f>
        <v>2</v>
      </c>
      <c r="FV70" s="168" t="n">
        <f aca="false">IF(FV$65=0,"-",COUNTIFS(FV$15:FV$64,"&gt;39",FV$15:FV$64,"&lt;55"))</f>
        <v>3</v>
      </c>
      <c r="FW70" s="168" t="n">
        <f aca="false">IF(FW$65=0,"-",COUNTIFS(FW$15:FW$64,"&gt;39",FW$15:FW$64,"&lt;55"))</f>
        <v>4</v>
      </c>
      <c r="FX70" s="168" t="n">
        <f aca="false">IF(FX$65=0,"-",COUNTIFS(FX$15:FX$64,"&gt;39",FX$15:FX$64,"&lt;55"))</f>
        <v>3</v>
      </c>
      <c r="FY70" s="168" t="n">
        <f aca="false">IF(FY$65=0,"-",COUNTIFS(FY$15:FY$64,"&gt;39",FY$15:FY$64,"&lt;55"))</f>
        <v>1</v>
      </c>
      <c r="FZ70" s="168" t="n">
        <f aca="false">IF(FZ$65=0,"-",COUNTIFS(FZ$15:FZ$64,"&gt;39",FZ$15:FZ$64,"&lt;55"))</f>
        <v>0</v>
      </c>
      <c r="GA70" s="168" t="n">
        <f aca="false">IF(GA$65=0,"-",COUNTIFS(GA$15:GA$64,"&gt;39",GA$15:GA$64,"&lt;55"))</f>
        <v>4</v>
      </c>
      <c r="GB70" s="168" t="n">
        <f aca="false">IF(GB$65=0,"-",COUNTIFS(GB$15:GB$64,"&gt;39",GB$15:GB$64,"&lt;55"))</f>
        <v>0</v>
      </c>
      <c r="GC70" s="168" t="n">
        <f aca="false">IF(GC$65=0,"-",COUNTIFS(GC$15:GC$64,"&gt;39",GC$15:GC$64,"&lt;55"))</f>
        <v>0</v>
      </c>
      <c r="GD70" s="168" t="n">
        <f aca="false">IF(GD$65=0,"-",COUNTIFS(GD$15:GD$64,"&gt;39",GD$15:GD$64,"&lt;55"))</f>
        <v>0</v>
      </c>
      <c r="GE70" s="168" t="n">
        <f aca="false">IF(GE$65=0,"-",COUNTIFS(GE$15:GE$64,"&gt;39",GE$15:GE$64,"&lt;55"))</f>
        <v>0</v>
      </c>
      <c r="GF70" s="168" t="n">
        <f aca="false">IF(GF$65=0,"-",COUNTIFS(GF$15:GF$64,"&gt;39",GF$15:GF$64,"&lt;55"))</f>
        <v>0</v>
      </c>
      <c r="GG70" s="168" t="n">
        <f aca="false">IF(GG$65=0,"-",COUNTIFS(GG$15:GG$64,"&gt;39",GG$15:GG$64,"&lt;55"))</f>
        <v>10</v>
      </c>
      <c r="GH70" s="168" t="n">
        <f aca="false">IF(GH$65=0,"-",COUNTIFS(GH$15:GH$64,"&gt;39",GH$15:GH$64,"&lt;55"))</f>
        <v>8</v>
      </c>
      <c r="GI70" s="168" t="n">
        <f aca="false">IF(GI$65=0,"-",COUNTIFS(GI$15:GI$64,"&gt;39",GI$15:GI$64,"&lt;55"))</f>
        <v>6</v>
      </c>
      <c r="GJ70" s="168" t="n">
        <f aca="false">IF(GJ$65=0,"-",COUNTIFS(GJ$15:GJ$64,"&gt;39",GJ$15:GJ$64,"&lt;55"))</f>
        <v>0</v>
      </c>
      <c r="GK70" s="168" t="n">
        <f aca="false">IF(GK$65=0,"-",COUNTIFS(GK$15:GK$64,"&gt;39",GK$15:GK$64,"&lt;55"))</f>
        <v>0</v>
      </c>
      <c r="GL70" s="168" t="n">
        <f aca="false">IF(GL$65=0,"-",COUNTIFS(GL$15:GL$64,"&gt;39",GL$15:GL$64,"&lt;55"))</f>
        <v>2</v>
      </c>
      <c r="GM70" s="168" t="n">
        <f aca="false">IF(GM$65=0,"-",COUNTIFS(GM$15:GM$64,"&gt;39",GM$15:GM$64,"&lt;55"))</f>
        <v>0</v>
      </c>
      <c r="GN70" s="168" t="n">
        <f aca="false">IF(GN$65=0,"-",COUNTIFS(GN$15:GN$64,"&gt;39",GN$15:GN$64,"&lt;55"))</f>
        <v>0</v>
      </c>
      <c r="GO70" s="168" t="n">
        <f aca="false">IF(GO$65=0,"-",COUNTIFS(GO$15:GO$64,"&gt;39",GO$15:GO$64,"&lt;55"))</f>
        <v>1</v>
      </c>
      <c r="GP70" s="168" t="n">
        <f aca="false">IF(GP$65=0,"-",COUNTIFS(GP$15:GP$64,"&gt;39",GP$15:GP$64,"&lt;55"))</f>
        <v>0</v>
      </c>
      <c r="GQ70" s="168" t="n">
        <f aca="false">IF(GQ$65=0,"-",COUNTIFS(GQ$15:GQ$64,"&gt;39",GQ$15:GQ$64,"&lt;55"))</f>
        <v>0</v>
      </c>
      <c r="GR70" s="168" t="n">
        <f aca="false">IF(GR$65=0,"-",COUNTIFS(GR$15:GR$64,"&gt;39",GR$15:GR$64,"&lt;55"))</f>
        <v>4</v>
      </c>
      <c r="GS70" s="168" t="n">
        <f aca="false">IF(GS$65=0,"-",COUNTIFS(GS$15:GS$64,"&gt;39",GS$15:GS$64,"&lt;55"))</f>
        <v>0</v>
      </c>
      <c r="GT70" s="168" t="n">
        <f aca="false">IF(GT$65=0,"-",COUNTIFS(GT$15:GT$64,"&gt;39",GT$15:GT$64,"&lt;55"))</f>
        <v>0</v>
      </c>
      <c r="GU70" s="168" t="n">
        <f aca="false">IF(GU$65=0,"-",COUNTIFS(GU$15:GU$64,"&gt;39",GU$15:GU$64,"&lt;55"))</f>
        <v>0</v>
      </c>
      <c r="GV70" s="168" t="n">
        <f aca="false">IF(GV$65=0,"-",COUNTIFS(GV$15:GV$64,"&gt;39",GV$15:GV$64,"&lt;55"))</f>
        <v>0</v>
      </c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  <c r="IA70" s="17"/>
      <c r="IB70" s="17"/>
      <c r="IC70" s="17"/>
      <c r="ID70" s="17"/>
      <c r="IE70" s="17"/>
      <c r="IF70" s="17"/>
      <c r="IG70" s="17"/>
      <c r="IH70" s="17"/>
      <c r="II70" s="17"/>
      <c r="IJ70" s="17"/>
      <c r="IK70" s="17"/>
      <c r="IL70" s="17"/>
      <c r="IM70" s="17"/>
      <c r="IN70" s="17"/>
      <c r="IO70" s="22"/>
    </row>
    <row r="71" customFormat="false" ht="12.8" hidden="false" customHeight="false" outlineLevel="0" collapsed="false">
      <c r="A71" s="203"/>
      <c r="B71" s="204" t="s">
        <v>101</v>
      </c>
      <c r="C71" s="205"/>
      <c r="D71" s="206"/>
      <c r="E71" s="171" t="n">
        <f aca="false">IF(E$65=0,"-",COUNTIFS(E$15:E$64,"&gt;34",E$15:E$64,"&lt;40"))</f>
        <v>0</v>
      </c>
      <c r="F71" s="169" t="n">
        <f aca="false">IF(F$65=0,"-",COUNTIFS(F$15:F$64,"&gt;34",F$15:F$64,"&lt;40"))</f>
        <v>0</v>
      </c>
      <c r="G71" s="171" t="n">
        <f aca="false">IF(G$65=0,"-",COUNTIFS(G$15:G$64,"&gt;34",G$15:G$64,"&lt;40"))</f>
        <v>0</v>
      </c>
      <c r="H71" s="168" t="n">
        <f aca="false">IF(H$65=0,"-",COUNTIFS(H$15:H$64,"&gt;34",H$15:H$64,"&lt;40"))</f>
        <v>0</v>
      </c>
      <c r="I71" s="168" t="n">
        <f aca="false">IF(I$65=0,"-",COUNTIFS(I$15:I$64,"&gt;34",I$15:I$64,"&lt;40"))</f>
        <v>0</v>
      </c>
      <c r="J71" s="169" t="n">
        <f aca="false">IF(J$65=0,"-",COUNTIFS(J$15:J$64,"&gt;34",J$15:J$64,"&lt;40"))</f>
        <v>0</v>
      </c>
      <c r="K71" s="171" t="n">
        <f aca="false">IF(K$65=0,"-",COUNTIFS(K$15:K$64,"&gt;34",K$15:K$64,"&lt;40"))</f>
        <v>0</v>
      </c>
      <c r="L71" s="168" t="n">
        <f aca="false">IF(L$65=0,"-",COUNTIFS(L$15:L$64,"&gt;34",L$15:L$64,"&lt;40"))</f>
        <v>0</v>
      </c>
      <c r="M71" s="168" t="n">
        <f aca="false">IF(M$65=0,"-",COUNTIFS(M$15:M$64,"&gt;34",M$15:M$64,"&lt;40"))</f>
        <v>0</v>
      </c>
      <c r="N71" s="169" t="n">
        <f aca="false">IF(N$65=0,"-",COUNTIFS(N$15:N$64,"&gt;34",N$15:N$64,"&lt;40"))</f>
        <v>0</v>
      </c>
      <c r="O71" s="171" t="n">
        <f aca="false">IF(O$65=0,"-",COUNTIFS(O$15:O$64,"&gt;34",O$15:O$64,"&lt;40"))</f>
        <v>0</v>
      </c>
      <c r="P71" s="168" t="n">
        <f aca="false">IF(P$65=0,"-",COUNTIFS(P$15:P$64,"&gt;34",P$15:P$64,"&lt;40"))</f>
        <v>0</v>
      </c>
      <c r="Q71" s="168" t="n">
        <f aca="false">IF(Q$65=0,"-",COUNTIFS(Q$15:Q$64,"&gt;34",Q$15:Q$64,"&lt;40"))</f>
        <v>0</v>
      </c>
      <c r="R71" s="168" t="n">
        <f aca="false">IF(R$65=0,"-",COUNTIFS(R$15:R$64,"&gt;34",R$15:R$64,"&lt;40"))</f>
        <v>0</v>
      </c>
      <c r="S71" s="168" t="n">
        <f aca="false">IF(S$65=0,"-",COUNTIFS(S$15:S$64,"&gt;34",S$15:S$64,"&lt;40"))</f>
        <v>0</v>
      </c>
      <c r="T71" s="168" t="n">
        <f aca="false">IF(T$65=0,"-",COUNTIFS(T$15:T$64,"&gt;34",T$15:T$64,"&lt;40"))</f>
        <v>0</v>
      </c>
      <c r="U71" s="168" t="n">
        <f aca="false">IF(U$65=0,"-",COUNTIFS(U$15:U$64,"&gt;34",U$15:U$64,"&lt;40"))</f>
        <v>0</v>
      </c>
      <c r="V71" s="169" t="n">
        <f aca="false">IF(V$65=0,"-",COUNTIFS(V$15:V$64,"&gt;34",V$15:V$64,"&lt;40"))</f>
        <v>0</v>
      </c>
      <c r="W71" s="171" t="n">
        <f aca="false">IF(W$65=0,"-",COUNTIFS(W$15:W$64,"&gt;34",W$15:W$64,"&lt;40"))</f>
        <v>0</v>
      </c>
      <c r="X71" s="168" t="n">
        <f aca="false">IF(X$65=0,"-",COUNTIFS(X$15:X$64,"&gt;34",X$15:X$64,"&lt;40"))</f>
        <v>0</v>
      </c>
      <c r="Y71" s="168" t="n">
        <f aca="false">IF(Y$65=0,"-",COUNTIFS(Y$15:Y$64,"&gt;34",Y$15:Y$64,"&lt;40"))</f>
        <v>0</v>
      </c>
      <c r="Z71" s="168" t="n">
        <f aca="false">IF(Z$65=0,"-",COUNTIFS(Z$15:Z$64,"&gt;34",Z$15:Z$64,"&lt;40"))</f>
        <v>0</v>
      </c>
      <c r="AA71" s="168" t="n">
        <f aca="false">IF(AA$65=0,"-",COUNTIFS(AA$15:AA$64,"&gt;34",AA$15:AA$64,"&lt;40"))</f>
        <v>0</v>
      </c>
      <c r="AB71" s="168" t="n">
        <f aca="false">IF(AB$65=0,"-",COUNTIFS(AB$15:AB$64,"&gt;34",AB$15:AB$64,"&lt;40"))</f>
        <v>0</v>
      </c>
      <c r="AC71" s="168" t="n">
        <f aca="false">IF(AC$65=0,"-",COUNTIFS(AC$15:AC$64,"&gt;34",AC$15:AC$64,"&lt;40"))</f>
        <v>0</v>
      </c>
      <c r="AD71" s="169" t="n">
        <f aca="false">IF(AD$65=0,"-",COUNTIFS(AD$15:AD$64,"&gt;34",AD$15:AD$64,"&lt;40"))</f>
        <v>0</v>
      </c>
      <c r="AE71" s="171" t="n">
        <f aca="false">IF(AE$65=0,"-",COUNTIFS(AE$15:AE$64,"&gt;34",AE$15:AE$64,"&lt;40"))</f>
        <v>0</v>
      </c>
      <c r="AF71" s="168" t="n">
        <f aca="false">IF(AF$65=0,"-",COUNTIFS(AF$15:AF$64,"&gt;34",AF$15:AF$64,"&lt;40"))</f>
        <v>0</v>
      </c>
      <c r="AG71" s="168" t="n">
        <f aca="false">IF(AG$65=0,"-",COUNTIFS(AG$15:AG$64,"&gt;34",AG$15:AG$64,"&lt;40"))</f>
        <v>0</v>
      </c>
      <c r="AH71" s="168" t="n">
        <f aca="false">IF(AH$65=0,"-",COUNTIFS(AH$15:AH$64,"&gt;34",AH$15:AH$64,"&lt;40"))</f>
        <v>0</v>
      </c>
      <c r="AI71" s="168" t="n">
        <f aca="false">IF(AI$65=0,"-",COUNTIFS(AI$15:AI$64,"&gt;34",AI$15:AI$64,"&lt;40"))</f>
        <v>0</v>
      </c>
      <c r="AJ71" s="168" t="n">
        <f aca="false">IF(AJ$65=0,"-",COUNTIFS(AJ$15:AJ$64,"&gt;34",AJ$15:AJ$64,"&lt;40"))</f>
        <v>0</v>
      </c>
      <c r="AK71" s="168" t="n">
        <f aca="false">IF(AK$65=0,"-",COUNTIFS(AK$15:AK$64,"&gt;34",AK$15:AK$64,"&lt;40"))</f>
        <v>0</v>
      </c>
      <c r="AL71" s="169" t="n">
        <f aca="false">IF(AL$65=0,"-",COUNTIFS(AL$15:AL$64,"&gt;34",AL$15:AL$64,"&lt;40"))</f>
        <v>0</v>
      </c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201"/>
      <c r="FK71" s="203"/>
      <c r="FL71" s="204" t="s">
        <v>101</v>
      </c>
      <c r="FM71" s="207"/>
      <c r="FN71" s="207"/>
      <c r="FO71" s="168" t="n">
        <f aca="false">IF(FO$65=0,"-",COUNTIFS(FO$15:FO$64,"&gt;34",FO$15:FO$64,"&lt;40"))</f>
        <v>4</v>
      </c>
      <c r="FP71" s="168" t="n">
        <f aca="false">IF(FP$65=0,"-",COUNTIFS(FP$15:FP$64,"&gt;34",FP$15:FP$64,"&lt;40"))</f>
        <v>0</v>
      </c>
      <c r="FQ71" s="168" t="n">
        <f aca="false">IF(FQ$65=0,"-",COUNTIFS(FQ$15:FQ$64,"&gt;34",FQ$15:FQ$64,"&lt;40"))</f>
        <v>5</v>
      </c>
      <c r="FR71" s="168" t="n">
        <f aca="false">IF(FR$65=0,"-",COUNTIFS(FR$15:FR$64,"&gt;34",FR$15:FR$64,"&lt;40"))</f>
        <v>0</v>
      </c>
      <c r="FS71" s="168" t="n">
        <f aca="false">IF(FS$65=0,"-",COUNTIFS(FS$15:FS$64,"&gt;34",FS$15:FS$64,"&lt;40"))</f>
        <v>0</v>
      </c>
      <c r="FT71" s="168" t="n">
        <f aca="false">IF(FT$65=0,"-",COUNTIFS(FT$15:FT$64,"&gt;34",FT$15:FT$64,"&lt;40"))</f>
        <v>0</v>
      </c>
      <c r="FU71" s="168" t="n">
        <f aca="false">IF(FU$65=0,"-",COUNTIFS(FU$15:FU$64,"&gt;34",FU$15:FU$64,"&lt;40"))</f>
        <v>1</v>
      </c>
      <c r="FV71" s="168" t="n">
        <f aca="false">IF(FV$65=0,"-",COUNTIFS(FV$15:FV$64,"&gt;34",FV$15:FV$64,"&lt;40"))</f>
        <v>4</v>
      </c>
      <c r="FW71" s="168" t="n">
        <f aca="false">IF(FW$65=0,"-",COUNTIFS(FW$15:FW$64,"&gt;34",FW$15:FW$64,"&lt;40"))</f>
        <v>3</v>
      </c>
      <c r="FX71" s="168" t="n">
        <f aca="false">IF(FX$65=0,"-",COUNTIFS(FX$15:FX$64,"&gt;34",FX$15:FX$64,"&lt;40"))</f>
        <v>3</v>
      </c>
      <c r="FY71" s="168" t="n">
        <f aca="false">IF(FY$65=0,"-",COUNTIFS(FY$15:FY$64,"&gt;34",FY$15:FY$64,"&lt;40"))</f>
        <v>0</v>
      </c>
      <c r="FZ71" s="168" t="n">
        <f aca="false">IF(FZ$65=0,"-",COUNTIFS(FZ$15:FZ$64,"&gt;34",FZ$15:FZ$64,"&lt;40"))</f>
        <v>0</v>
      </c>
      <c r="GA71" s="168" t="n">
        <f aca="false">IF(GA$65=0,"-",COUNTIFS(GA$15:GA$64,"&gt;34",GA$15:GA$64,"&lt;40"))</f>
        <v>1</v>
      </c>
      <c r="GB71" s="168" t="n">
        <f aca="false">IF(GB$65=0,"-",COUNTIFS(GB$15:GB$64,"&gt;34",GB$15:GB$64,"&lt;40"))</f>
        <v>0</v>
      </c>
      <c r="GC71" s="168" t="n">
        <f aca="false">IF(GC$65=0,"-",COUNTIFS(GC$15:GC$64,"&gt;34",GC$15:GC$64,"&lt;40"))</f>
        <v>0</v>
      </c>
      <c r="GD71" s="168" t="n">
        <f aca="false">IF(GD$65=0,"-",COUNTIFS(GD$15:GD$64,"&gt;34",GD$15:GD$64,"&lt;40"))</f>
        <v>0</v>
      </c>
      <c r="GE71" s="168" t="n">
        <f aca="false">IF(GE$65=0,"-",COUNTIFS(GE$15:GE$64,"&gt;34",GE$15:GE$64,"&lt;40"))</f>
        <v>0</v>
      </c>
      <c r="GF71" s="168" t="n">
        <f aca="false">IF(GF$65=0,"-",COUNTIFS(GF$15:GF$64,"&gt;34",GF$15:GF$64,"&lt;40"))</f>
        <v>0</v>
      </c>
      <c r="GG71" s="168" t="n">
        <f aca="false">IF(GG$65=0,"-",COUNTIFS(GG$15:GG$64,"&gt;34",GG$15:GG$64,"&lt;40"))</f>
        <v>3</v>
      </c>
      <c r="GH71" s="168" t="n">
        <f aca="false">IF(GH$65=0,"-",COUNTIFS(GH$15:GH$64,"&gt;34",GH$15:GH$64,"&lt;40"))</f>
        <v>1</v>
      </c>
      <c r="GI71" s="168" t="n">
        <f aca="false">IF(GI$65=0,"-",COUNTIFS(GI$15:GI$64,"&gt;34",GI$15:GI$64,"&lt;40"))</f>
        <v>2</v>
      </c>
      <c r="GJ71" s="168" t="n">
        <f aca="false">IF(GJ$65=0,"-",COUNTIFS(GJ$15:GJ$64,"&gt;34",GJ$15:GJ$64,"&lt;40"))</f>
        <v>0</v>
      </c>
      <c r="GK71" s="168" t="n">
        <f aca="false">IF(GK$65=0,"-",COUNTIFS(GK$15:GK$64,"&gt;34",GK$15:GK$64,"&lt;40"))</f>
        <v>0</v>
      </c>
      <c r="GL71" s="168" t="n">
        <f aca="false">IF(GL$65=0,"-",COUNTIFS(GL$15:GL$64,"&gt;34",GL$15:GL$64,"&lt;40"))</f>
        <v>2</v>
      </c>
      <c r="GM71" s="168" t="n">
        <f aca="false">IF(GM$65=0,"-",COUNTIFS(GM$15:GM$64,"&gt;34",GM$15:GM$64,"&lt;40"))</f>
        <v>0</v>
      </c>
      <c r="GN71" s="168" t="n">
        <f aca="false">IF(GN$65=0,"-",COUNTIFS(GN$15:GN$64,"&gt;34",GN$15:GN$64,"&lt;40"))</f>
        <v>0</v>
      </c>
      <c r="GO71" s="168" t="n">
        <f aca="false">IF(GO$65=0,"-",COUNTIFS(GO$15:GO$64,"&gt;34",GO$15:GO$64,"&lt;40"))</f>
        <v>1</v>
      </c>
      <c r="GP71" s="168" t="n">
        <f aca="false">IF(GP$65=0,"-",COUNTIFS(GP$15:GP$64,"&gt;34",GP$15:GP$64,"&lt;40"))</f>
        <v>0</v>
      </c>
      <c r="GQ71" s="168" t="n">
        <f aca="false">IF(GQ$65=0,"-",COUNTIFS(GQ$15:GQ$64,"&gt;34",GQ$15:GQ$64,"&lt;40"))</f>
        <v>0</v>
      </c>
      <c r="GR71" s="168" t="n">
        <f aca="false">IF(GR$65=0,"-",COUNTIFS(GR$15:GR$64,"&gt;34",GR$15:GR$64,"&lt;40"))</f>
        <v>2</v>
      </c>
      <c r="GS71" s="168" t="n">
        <f aca="false">IF(GS$65=0,"-",COUNTIFS(GS$15:GS$64,"&gt;34",GS$15:GS$64,"&lt;40"))</f>
        <v>0</v>
      </c>
      <c r="GT71" s="168" t="n">
        <f aca="false">IF(GT$65=0,"-",COUNTIFS(GT$15:GT$64,"&gt;34",GT$15:GT$64,"&lt;40"))</f>
        <v>0</v>
      </c>
      <c r="GU71" s="168" t="n">
        <f aca="false">IF(GU$65=0,"-",COUNTIFS(GU$15:GU$64,"&gt;34",GU$15:GU$64,"&lt;40"))</f>
        <v>0</v>
      </c>
      <c r="GV71" s="168" t="n">
        <f aca="false">IF(GV$65=0,"-",COUNTIFS(GV$15:GV$64,"&gt;34",GV$15:GV$64,"&lt;40"))</f>
        <v>0</v>
      </c>
      <c r="GW71" s="17"/>
      <c r="GX71" s="17"/>
      <c r="GY71" s="17"/>
      <c r="GZ71" s="17"/>
      <c r="HA71" s="17"/>
      <c r="HB71" s="17"/>
      <c r="HC71" s="17"/>
      <c r="HD71" s="17"/>
      <c r="HE71" s="17"/>
      <c r="HF71" s="17"/>
      <c r="HG71" s="17"/>
      <c r="HH71" s="17"/>
      <c r="HI71" s="17"/>
      <c r="HJ71" s="17"/>
      <c r="HK71" s="17"/>
      <c r="HL71" s="17"/>
      <c r="HM71" s="17"/>
      <c r="HN71" s="17"/>
      <c r="HO71" s="17"/>
      <c r="HP71" s="17"/>
      <c r="HQ71" s="17"/>
      <c r="HR71" s="17"/>
      <c r="HS71" s="17"/>
      <c r="HT71" s="17"/>
      <c r="HU71" s="17"/>
      <c r="HV71" s="17"/>
      <c r="HW71" s="17"/>
      <c r="HX71" s="17"/>
      <c r="HY71" s="17"/>
      <c r="HZ71" s="17"/>
      <c r="IA71" s="17"/>
      <c r="IB71" s="17"/>
      <c r="IC71" s="17"/>
      <c r="ID71" s="17"/>
      <c r="IE71" s="17"/>
      <c r="IF71" s="17"/>
      <c r="IG71" s="17"/>
      <c r="IH71" s="17"/>
      <c r="II71" s="17"/>
      <c r="IJ71" s="17"/>
      <c r="IK71" s="17"/>
      <c r="IL71" s="17"/>
      <c r="IM71" s="17"/>
      <c r="IN71" s="17"/>
      <c r="IO71" s="22"/>
    </row>
    <row r="72" customFormat="false" ht="12.8" hidden="false" customHeight="false" outlineLevel="0" collapsed="false">
      <c r="A72" s="203"/>
      <c r="B72" s="208" t="s">
        <v>102</v>
      </c>
      <c r="C72" s="209"/>
      <c r="D72" s="210"/>
      <c r="E72" s="171" t="n">
        <f aca="false">IF(E$65=0,"-",COUNTIFS(E$15:E$64,"&gt;19",E$15:E$64,"&lt;35"))</f>
        <v>0</v>
      </c>
      <c r="F72" s="169" t="n">
        <f aca="false">IF(F$65=0,"-",COUNTIFS(F$15:F$64,"&gt;19",F$15:F$64,"&lt;35"))</f>
        <v>0</v>
      </c>
      <c r="G72" s="171" t="n">
        <f aca="false">IF(G$65=0,"-",COUNTIFS(G$15:G$64,"&gt;19",G$15:G$64,"&lt;35"))</f>
        <v>0</v>
      </c>
      <c r="H72" s="168" t="n">
        <f aca="false">IF(H$65=0,"-",COUNTIFS(H$15:H$64,"&gt;19",H$15:H$64,"&lt;35"))</f>
        <v>0</v>
      </c>
      <c r="I72" s="168" t="n">
        <f aca="false">IF(I$65=0,"-",COUNTIFS(I$15:I$64,"&gt;19",I$15:I$64,"&lt;35"))</f>
        <v>0</v>
      </c>
      <c r="J72" s="169" t="n">
        <f aca="false">IF(J$65=0,"-",COUNTIFS(J$15:J$64,"&gt;19",J$15:J$64,"&lt;35"))</f>
        <v>0</v>
      </c>
      <c r="K72" s="171" t="n">
        <f aca="false">IF(K$65=0,"-",COUNTIFS(K$15:K$64,"&gt;19",K$15:K$64,"&lt;35"))</f>
        <v>0</v>
      </c>
      <c r="L72" s="168" t="n">
        <f aca="false">IF(L$65=0,"-",COUNTIFS(L$15:L$64,"&gt;19",L$15:L$64,"&lt;35"))</f>
        <v>0</v>
      </c>
      <c r="M72" s="168" t="n">
        <f aca="false">IF(M$65=0,"-",COUNTIFS(M$15:M$64,"&gt;19",M$15:M$64,"&lt;35"))</f>
        <v>0</v>
      </c>
      <c r="N72" s="169" t="n">
        <f aca="false">IF(N$65=0,"-",COUNTIFS(N$15:N$64,"&gt;19",N$15:N$64,"&lt;35"))</f>
        <v>0</v>
      </c>
      <c r="O72" s="171" t="n">
        <f aca="false">IF(O$65=0,"-",COUNTIFS(O$15:O$64,"&gt;19",O$15:O$64,"&lt;35"))</f>
        <v>0</v>
      </c>
      <c r="P72" s="168" t="n">
        <f aca="false">IF(P$65=0,"-",COUNTIFS(P$15:P$64,"&gt;19",P$15:P$64,"&lt;35"))</f>
        <v>0</v>
      </c>
      <c r="Q72" s="168" t="n">
        <f aca="false">IF(Q$65=0,"-",COUNTIFS(Q$15:Q$64,"&gt;19",Q$15:Q$64,"&lt;35"))</f>
        <v>0</v>
      </c>
      <c r="R72" s="168" t="n">
        <f aca="false">IF(R$65=0,"-",COUNTIFS(R$15:R$64,"&gt;19",R$15:R$64,"&lt;35"))</f>
        <v>0</v>
      </c>
      <c r="S72" s="168" t="n">
        <f aca="false">IF(S$65=0,"-",COUNTIFS(S$15:S$64,"&gt;19",S$15:S$64,"&lt;35"))</f>
        <v>0</v>
      </c>
      <c r="T72" s="168" t="n">
        <f aca="false">IF(T$65=0,"-",COUNTIFS(T$15:T$64,"&gt;19",T$15:T$64,"&lt;35"))</f>
        <v>0</v>
      </c>
      <c r="U72" s="168" t="n">
        <f aca="false">IF(U$65=0,"-",COUNTIFS(U$15:U$64,"&gt;19",U$15:U$64,"&lt;35"))</f>
        <v>0</v>
      </c>
      <c r="V72" s="169" t="n">
        <f aca="false">IF(V$65=0,"-",COUNTIFS(V$15:V$64,"&gt;19",V$15:V$64,"&lt;35"))</f>
        <v>0</v>
      </c>
      <c r="W72" s="171" t="n">
        <f aca="false">IF(W$65=0,"-",COUNTIFS(W$15:W$64,"&gt;19",W$15:W$64,"&lt;35"))</f>
        <v>0</v>
      </c>
      <c r="X72" s="168" t="n">
        <f aca="false">IF(X$65=0,"-",COUNTIFS(X$15:X$64,"&gt;19",X$15:X$64,"&lt;35"))</f>
        <v>0</v>
      </c>
      <c r="Y72" s="168" t="n">
        <f aca="false">IF(Y$65=0,"-",COUNTIFS(Y$15:Y$64,"&gt;19",Y$15:Y$64,"&lt;35"))</f>
        <v>0</v>
      </c>
      <c r="Z72" s="168" t="n">
        <f aca="false">IF(Z$65=0,"-",COUNTIFS(Z$15:Z$64,"&gt;19",Z$15:Z$64,"&lt;35"))</f>
        <v>0</v>
      </c>
      <c r="AA72" s="168" t="n">
        <f aca="false">IF(AA$65=0,"-",COUNTIFS(AA$15:AA$64,"&gt;19",AA$15:AA$64,"&lt;35"))</f>
        <v>0</v>
      </c>
      <c r="AB72" s="168" t="n">
        <f aca="false">IF(AB$65=0,"-",COUNTIFS(AB$15:AB$64,"&gt;19",AB$15:AB$64,"&lt;35"))</f>
        <v>0</v>
      </c>
      <c r="AC72" s="168" t="n">
        <f aca="false">IF(AC$65=0,"-",COUNTIFS(AC$15:AC$64,"&gt;19",AC$15:AC$64,"&lt;35"))</f>
        <v>0</v>
      </c>
      <c r="AD72" s="169" t="n">
        <f aca="false">IF(AD$65=0,"-",COUNTIFS(AD$15:AD$64,"&gt;19",AD$15:AD$64,"&lt;35"))</f>
        <v>0</v>
      </c>
      <c r="AE72" s="171" t="n">
        <f aca="false">IF(AE$65=0,"-",COUNTIFS(AE$15:AE$64,"&gt;19",AE$15:AE$64,"&lt;35"))</f>
        <v>0</v>
      </c>
      <c r="AF72" s="168" t="n">
        <f aca="false">IF(AF$65=0,"-",COUNTIFS(AF$15:AF$64,"&gt;19",AF$15:AF$64,"&lt;35"))</f>
        <v>0</v>
      </c>
      <c r="AG72" s="168" t="n">
        <f aca="false">IF(AG$65=0,"-",COUNTIFS(AG$15:AG$64,"&gt;19",AG$15:AG$64,"&lt;35"))</f>
        <v>0</v>
      </c>
      <c r="AH72" s="168" t="n">
        <f aca="false">IF(AH$65=0,"-",COUNTIFS(AH$15:AH$64,"&gt;19",AH$15:AH$64,"&lt;35"))</f>
        <v>0</v>
      </c>
      <c r="AI72" s="168" t="n">
        <f aca="false">IF(AI$65=0,"-",COUNTIFS(AI$15:AI$64,"&gt;19",AI$15:AI$64,"&lt;35"))</f>
        <v>0</v>
      </c>
      <c r="AJ72" s="168" t="n">
        <f aca="false">IF(AJ$65=0,"-",COUNTIFS(AJ$15:AJ$64,"&gt;19",AJ$15:AJ$64,"&lt;35"))</f>
        <v>0</v>
      </c>
      <c r="AK72" s="168" t="n">
        <f aca="false">IF(AK$65=0,"-",COUNTIFS(AK$15:AK$64,"&gt;19",AK$15:AK$64,"&lt;35"))</f>
        <v>0</v>
      </c>
      <c r="AL72" s="169" t="n">
        <f aca="false">IF(AL$65=0,"-",COUNTIFS(AL$15:AL$64,"&gt;19",AL$15:AL$64,"&lt;35"))</f>
        <v>0</v>
      </c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201"/>
      <c r="FK72" s="203"/>
      <c r="FL72" s="208" t="s">
        <v>102</v>
      </c>
      <c r="FM72" s="211"/>
      <c r="FN72" s="211"/>
      <c r="FO72" s="168" t="n">
        <f aca="false">IF(FO$65=0,"-",COUNTIFS(FO$15:FO$64,"&gt;19",FO$15:FO$64,"&lt;35"))</f>
        <v>17</v>
      </c>
      <c r="FP72" s="168" t="n">
        <f aca="false">IF(FP$65=0,"-",COUNTIFS(FP$15:FP$64,"&gt;19",FP$15:FP$64,"&lt;35"))</f>
        <v>0</v>
      </c>
      <c r="FQ72" s="168" t="n">
        <f aca="false">IF(FQ$65=0,"-",COUNTIFS(FQ$15:FQ$64,"&gt;19",FQ$15:FQ$64,"&lt;35"))</f>
        <v>10</v>
      </c>
      <c r="FR72" s="168" t="n">
        <f aca="false">IF(FR$65=0,"-",COUNTIFS(FR$15:FR$64,"&gt;19",FR$15:FR$64,"&lt;35"))</f>
        <v>1</v>
      </c>
      <c r="FS72" s="168" t="n">
        <f aca="false">IF(FS$65=0,"-",COUNTIFS(FS$15:FS$64,"&gt;19",FS$15:FS$64,"&lt;35"))</f>
        <v>0</v>
      </c>
      <c r="FT72" s="168" t="n">
        <f aca="false">IF(FT$65=0,"-",COUNTIFS(FT$15:FT$64,"&gt;19",FT$15:FT$64,"&lt;35"))</f>
        <v>0</v>
      </c>
      <c r="FU72" s="168" t="n">
        <f aca="false">IF(FU$65=0,"-",COUNTIFS(FU$15:FU$64,"&gt;19",FU$15:FU$64,"&lt;35"))</f>
        <v>6</v>
      </c>
      <c r="FV72" s="168" t="n">
        <f aca="false">IF(FV$65=0,"-",COUNTIFS(FV$15:FV$64,"&gt;19",FV$15:FV$64,"&lt;35"))</f>
        <v>13</v>
      </c>
      <c r="FW72" s="168" t="n">
        <f aca="false">IF(FW$65=0,"-",COUNTIFS(FW$15:FW$64,"&gt;19",FW$15:FW$64,"&lt;35"))</f>
        <v>6</v>
      </c>
      <c r="FX72" s="168" t="n">
        <f aca="false">IF(FX$65=0,"-",COUNTIFS(FX$15:FX$64,"&gt;19",FX$15:FX$64,"&lt;35"))</f>
        <v>14</v>
      </c>
      <c r="FY72" s="168" t="n">
        <f aca="false">IF(FY$65=0,"-",COUNTIFS(FY$15:FY$64,"&gt;19",FY$15:FY$64,"&lt;35"))</f>
        <v>0</v>
      </c>
      <c r="FZ72" s="168" t="n">
        <f aca="false">IF(FZ$65=0,"-",COUNTIFS(FZ$15:FZ$64,"&gt;19",FZ$15:FZ$64,"&lt;35"))</f>
        <v>3</v>
      </c>
      <c r="GA72" s="168" t="n">
        <f aca="false">IF(GA$65=0,"-",COUNTIFS(GA$15:GA$64,"&gt;19",GA$15:GA$64,"&lt;35"))</f>
        <v>9</v>
      </c>
      <c r="GB72" s="168" t="n">
        <f aca="false">IF(GB$65=0,"-",COUNTIFS(GB$15:GB$64,"&gt;19",GB$15:GB$64,"&lt;35"))</f>
        <v>0</v>
      </c>
      <c r="GC72" s="168" t="n">
        <f aca="false">IF(GC$65=0,"-",COUNTIFS(GC$15:GC$64,"&gt;19",GC$15:GC$64,"&lt;35"))</f>
        <v>0</v>
      </c>
      <c r="GD72" s="168" t="n">
        <f aca="false">IF(GD$65=0,"-",COUNTIFS(GD$15:GD$64,"&gt;19",GD$15:GD$64,"&lt;35"))</f>
        <v>0</v>
      </c>
      <c r="GE72" s="168" t="n">
        <f aca="false">IF(GE$65=0,"-",COUNTIFS(GE$15:GE$64,"&gt;19",GE$15:GE$64,"&lt;35"))</f>
        <v>0</v>
      </c>
      <c r="GF72" s="168" t="n">
        <f aca="false">IF(GF$65=0,"-",COUNTIFS(GF$15:GF$64,"&gt;19",GF$15:GF$64,"&lt;35"))</f>
        <v>0</v>
      </c>
      <c r="GG72" s="168" t="n">
        <f aca="false">IF(GG$65=0,"-",COUNTIFS(GG$15:GG$64,"&gt;19",GG$15:GG$64,"&lt;35"))</f>
        <v>0</v>
      </c>
      <c r="GH72" s="168" t="n">
        <f aca="false">IF(GH$65=0,"-",COUNTIFS(GH$15:GH$64,"&gt;19",GH$15:GH$64,"&lt;35"))</f>
        <v>0</v>
      </c>
      <c r="GI72" s="168" t="n">
        <f aca="false">IF(GI$65=0,"-",COUNTIFS(GI$15:GI$64,"&gt;19",GI$15:GI$64,"&lt;35"))</f>
        <v>5</v>
      </c>
      <c r="GJ72" s="168" t="n">
        <f aca="false">IF(GJ$65=0,"-",COUNTIFS(GJ$15:GJ$64,"&gt;19",GJ$15:GJ$64,"&lt;35"))</f>
        <v>0</v>
      </c>
      <c r="GK72" s="168" t="n">
        <f aca="false">IF(GK$65=0,"-",COUNTIFS(GK$15:GK$64,"&gt;19",GK$15:GK$64,"&lt;35"))</f>
        <v>0</v>
      </c>
      <c r="GL72" s="168" t="n">
        <f aca="false">IF(GL$65=0,"-",COUNTIFS(GL$15:GL$64,"&gt;19",GL$15:GL$64,"&lt;35"))</f>
        <v>5</v>
      </c>
      <c r="GM72" s="168" t="n">
        <f aca="false">IF(GM$65=0,"-",COUNTIFS(GM$15:GM$64,"&gt;19",GM$15:GM$64,"&lt;35"))</f>
        <v>0</v>
      </c>
      <c r="GN72" s="168" t="n">
        <f aca="false">IF(GN$65=0,"-",COUNTIFS(GN$15:GN$64,"&gt;19",GN$15:GN$64,"&lt;35"))</f>
        <v>0</v>
      </c>
      <c r="GO72" s="168" t="n">
        <f aca="false">IF(GO$65=0,"-",COUNTIFS(GO$15:GO$64,"&gt;19",GO$15:GO$64,"&lt;35"))</f>
        <v>6</v>
      </c>
      <c r="GP72" s="168" t="n">
        <f aca="false">IF(GP$65=0,"-",COUNTIFS(GP$15:GP$64,"&gt;19",GP$15:GP$64,"&lt;35"))</f>
        <v>3</v>
      </c>
      <c r="GQ72" s="168" t="n">
        <f aca="false">IF(GQ$65=0,"-",COUNTIFS(GQ$15:GQ$64,"&gt;19",GQ$15:GQ$64,"&lt;35"))</f>
        <v>0</v>
      </c>
      <c r="GR72" s="168" t="n">
        <f aca="false">IF(GR$65=0,"-",COUNTIFS(GR$15:GR$64,"&gt;19",GR$15:GR$64,"&lt;35"))</f>
        <v>1</v>
      </c>
      <c r="GS72" s="168" t="n">
        <f aca="false">IF(GS$65=0,"-",COUNTIFS(GS$15:GS$64,"&gt;19",GS$15:GS$64,"&lt;35"))</f>
        <v>0</v>
      </c>
      <c r="GT72" s="168" t="n">
        <f aca="false">IF(GT$65=0,"-",COUNTIFS(GT$15:GT$64,"&gt;19",GT$15:GT$64,"&lt;35"))</f>
        <v>0</v>
      </c>
      <c r="GU72" s="168" t="n">
        <f aca="false">IF(GU$65=0,"-",COUNTIFS(GU$15:GU$64,"&gt;19",GU$15:GU$64,"&lt;35"))</f>
        <v>0</v>
      </c>
      <c r="GV72" s="168" t="n">
        <f aca="false">IF(GV$65=0,"-",COUNTIFS(GV$15:GV$64,"&gt;19",GV$15:GV$64,"&lt;35"))</f>
        <v>0</v>
      </c>
      <c r="GW72" s="17"/>
      <c r="GX72" s="17"/>
      <c r="GY72" s="17"/>
      <c r="GZ72" s="17"/>
      <c r="HA72" s="17"/>
      <c r="HB72" s="17"/>
      <c r="HC72" s="17"/>
      <c r="HD72" s="17"/>
      <c r="HE72" s="17"/>
      <c r="HF72" s="17"/>
      <c r="HG72" s="17"/>
      <c r="HH72" s="17"/>
      <c r="HI72" s="17"/>
      <c r="HJ72" s="17"/>
      <c r="HK72" s="17"/>
      <c r="HL72" s="17"/>
      <c r="HM72" s="17"/>
      <c r="HN72" s="17"/>
      <c r="HO72" s="17"/>
      <c r="HP72" s="17"/>
      <c r="HQ72" s="17"/>
      <c r="HR72" s="17"/>
      <c r="HS72" s="17"/>
      <c r="HT72" s="17"/>
      <c r="HU72" s="17"/>
      <c r="HV72" s="17"/>
      <c r="HW72" s="17"/>
      <c r="HX72" s="17"/>
      <c r="HY72" s="17"/>
      <c r="HZ72" s="17"/>
      <c r="IA72" s="17"/>
      <c r="IB72" s="17"/>
      <c r="IC72" s="17"/>
      <c r="ID72" s="17"/>
      <c r="IE72" s="17"/>
      <c r="IF72" s="17"/>
      <c r="IG72" s="17"/>
      <c r="IH72" s="17"/>
      <c r="II72" s="17"/>
      <c r="IJ72" s="17"/>
      <c r="IK72" s="17"/>
      <c r="IL72" s="17"/>
      <c r="IM72" s="17"/>
      <c r="IN72" s="17"/>
      <c r="IO72" s="22"/>
    </row>
    <row r="73" customFormat="false" ht="12.8" hidden="false" customHeight="false" outlineLevel="0" collapsed="false">
      <c r="A73" s="203"/>
      <c r="B73" s="212" t="s">
        <v>103</v>
      </c>
      <c r="C73" s="213"/>
      <c r="D73" s="214"/>
      <c r="E73" s="171" t="n">
        <f aca="false">IF(E$65=0,"-",COUNTIFS(E$15:E$64,"&gt;9",E$15:E$64,"&lt;20"))</f>
        <v>0</v>
      </c>
      <c r="F73" s="169" t="n">
        <f aca="false">IF(F$65=0,"-",COUNTIFS(F$15:F$64,"&gt;9",F$15:F$64,"&lt;20"))</f>
        <v>0</v>
      </c>
      <c r="G73" s="171" t="n">
        <f aca="false">IF(G$65=0,"-",COUNTIFS(G$15:G$64,"&gt;9",G$15:G$64,"&lt;20"))</f>
        <v>0</v>
      </c>
      <c r="H73" s="168" t="n">
        <f aca="false">IF(H$65=0,"-",COUNTIFS(H$15:H$64,"&gt;9",H$15:H$64,"&lt;20"))</f>
        <v>0</v>
      </c>
      <c r="I73" s="168" t="n">
        <f aca="false">IF(I$65=0,"-",COUNTIFS(I$15:I$64,"&gt;9",I$15:I$64,"&lt;20"))</f>
        <v>0</v>
      </c>
      <c r="J73" s="169" t="n">
        <f aca="false">IF(J$65=0,"-",COUNTIFS(J$15:J$64,"&gt;9",J$15:J$64,"&lt;20"))</f>
        <v>0</v>
      </c>
      <c r="K73" s="171" t="n">
        <f aca="false">IF(K$65=0,"-",COUNTIFS(K$15:K$64,"&gt;9",K$15:K$64,"&lt;20"))</f>
        <v>0</v>
      </c>
      <c r="L73" s="168" t="n">
        <f aca="false">IF(L$65=0,"-",COUNTIFS(L$15:L$64,"&gt;9",L$15:L$64,"&lt;20"))</f>
        <v>0</v>
      </c>
      <c r="M73" s="168" t="n">
        <f aca="false">IF(M$65=0,"-",COUNTIFS(M$15:M$64,"&gt;9",M$15:M$64,"&lt;20"))</f>
        <v>0</v>
      </c>
      <c r="N73" s="169" t="n">
        <f aca="false">IF(N$65=0,"-",COUNTIFS(N$15:N$64,"&gt;9",N$15:N$64,"&lt;20"))</f>
        <v>0</v>
      </c>
      <c r="O73" s="171" t="n">
        <f aca="false">IF(O$65=0,"-",COUNTIFS(O$15:O$64,"&gt;9",O$15:O$64,"&lt;20"))</f>
        <v>0</v>
      </c>
      <c r="P73" s="168" t="n">
        <f aca="false">IF(P$65=0,"-",COUNTIFS(P$15:P$64,"&gt;9",P$15:P$64,"&lt;20"))</f>
        <v>0</v>
      </c>
      <c r="Q73" s="168" t="n">
        <f aca="false">IF(Q$65=0,"-",COUNTIFS(Q$15:Q$64,"&gt;9",Q$15:Q$64,"&lt;20"))</f>
        <v>0</v>
      </c>
      <c r="R73" s="168" t="n">
        <f aca="false">IF(R$65=0,"-",COUNTIFS(R$15:R$64,"&gt;9",R$15:R$64,"&lt;20"))</f>
        <v>0</v>
      </c>
      <c r="S73" s="168" t="n">
        <f aca="false">IF(S$65=0,"-",COUNTIFS(S$15:S$64,"&gt;9",S$15:S$64,"&lt;20"))</f>
        <v>0</v>
      </c>
      <c r="T73" s="168" t="n">
        <f aca="false">IF(T$65=0,"-",COUNTIFS(T$15:T$64,"&gt;9",T$15:T$64,"&lt;20"))</f>
        <v>0</v>
      </c>
      <c r="U73" s="168" t="n">
        <f aca="false">IF(U$65=0,"-",COUNTIFS(U$15:U$64,"&gt;9",U$15:U$64,"&lt;20"))</f>
        <v>0</v>
      </c>
      <c r="V73" s="169" t="n">
        <f aca="false">IF(V$65=0,"-",COUNTIFS(V$15:V$64,"&gt;9",V$15:V$64,"&lt;20"))</f>
        <v>0</v>
      </c>
      <c r="W73" s="171" t="n">
        <f aca="false">IF(W$65=0,"-",COUNTIFS(W$15:W$64,"&gt;9",W$15:W$64,"&lt;20"))</f>
        <v>0</v>
      </c>
      <c r="X73" s="168" t="n">
        <f aca="false">IF(X$65=0,"-",COUNTIFS(X$15:X$64,"&gt;9",X$15:X$64,"&lt;20"))</f>
        <v>0</v>
      </c>
      <c r="Y73" s="168" t="n">
        <f aca="false">IF(Y$65=0,"-",COUNTIFS(Y$15:Y$64,"&gt;9",Y$15:Y$64,"&lt;20"))</f>
        <v>0</v>
      </c>
      <c r="Z73" s="168" t="n">
        <f aca="false">IF(Z$65=0,"-",COUNTIFS(Z$15:Z$64,"&gt;9",Z$15:Z$64,"&lt;20"))</f>
        <v>0</v>
      </c>
      <c r="AA73" s="168" t="n">
        <f aca="false">IF(AA$65=0,"-",COUNTIFS(AA$15:AA$64,"&gt;9",AA$15:AA$64,"&lt;20"))</f>
        <v>0</v>
      </c>
      <c r="AB73" s="168" t="n">
        <f aca="false">IF(AB$65=0,"-",COUNTIFS(AB$15:AB$64,"&gt;9",AB$15:AB$64,"&lt;20"))</f>
        <v>0</v>
      </c>
      <c r="AC73" s="168" t="n">
        <f aca="false">IF(AC$65=0,"-",COUNTIFS(AC$15:AC$64,"&gt;9",AC$15:AC$64,"&lt;20"))</f>
        <v>0</v>
      </c>
      <c r="AD73" s="169" t="n">
        <f aca="false">IF(AD$65=0,"-",COUNTIFS(AD$15:AD$64,"&gt;9",AD$15:AD$64,"&lt;20"))</f>
        <v>0</v>
      </c>
      <c r="AE73" s="171" t="n">
        <f aca="false">IF(AE$65=0,"-",COUNTIFS(AE$15:AE$64,"&gt;9",AE$15:AE$64,"&lt;20"))</f>
        <v>0</v>
      </c>
      <c r="AF73" s="168" t="n">
        <f aca="false">IF(AF$65=0,"-",COUNTIFS(AF$15:AF$64,"&gt;9",AF$15:AF$64,"&lt;20"))</f>
        <v>0</v>
      </c>
      <c r="AG73" s="168" t="n">
        <f aca="false">IF(AG$65=0,"-",COUNTIFS(AG$15:AG$64,"&gt;9",AG$15:AG$64,"&lt;20"))</f>
        <v>0</v>
      </c>
      <c r="AH73" s="168" t="n">
        <f aca="false">IF(AH$65=0,"-",COUNTIFS(AH$15:AH$64,"&gt;9",AH$15:AH$64,"&lt;20"))</f>
        <v>0</v>
      </c>
      <c r="AI73" s="168" t="n">
        <f aca="false">IF(AI$65=0,"-",COUNTIFS(AI$15:AI$64,"&gt;9",AI$15:AI$64,"&lt;20"))</f>
        <v>0</v>
      </c>
      <c r="AJ73" s="168" t="n">
        <f aca="false">IF(AJ$65=0,"-",COUNTIFS(AJ$15:AJ$64,"&gt;9",AJ$15:AJ$64,"&lt;20"))</f>
        <v>0</v>
      </c>
      <c r="AK73" s="168" t="n">
        <f aca="false">IF(AK$65=0,"-",COUNTIFS(AK$15:AK$64,"&gt;9",AK$15:AK$64,"&lt;20"))</f>
        <v>0</v>
      </c>
      <c r="AL73" s="169" t="n">
        <f aca="false">IF(AL$65=0,"-",COUNTIFS(AL$15:AL$64,"&gt;9",AL$15:AL$64,"&lt;20"))</f>
        <v>0</v>
      </c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201"/>
      <c r="FK73" s="203"/>
      <c r="FL73" s="212" t="s">
        <v>103</v>
      </c>
      <c r="FM73" s="215"/>
      <c r="FN73" s="215"/>
      <c r="FO73" s="168" t="n">
        <f aca="false">IF(FO$65=0,"-",COUNTIFS(FO$15:FO$64,"&gt;9",FO$15:FO$64,"&lt;20"))</f>
        <v>8</v>
      </c>
      <c r="FP73" s="168" t="n">
        <f aca="false">IF(FP$65=0,"-",COUNTIFS(FP$15:FP$64,"&gt;9",FP$15:FP$64,"&lt;20"))</f>
        <v>0</v>
      </c>
      <c r="FQ73" s="168" t="n">
        <f aca="false">IF(FQ$65=0,"-",COUNTIFS(FQ$15:FQ$64,"&gt;9",FQ$15:FQ$64,"&lt;20"))</f>
        <v>3</v>
      </c>
      <c r="FR73" s="168" t="n">
        <f aca="false">IF(FR$65=0,"-",COUNTIFS(FR$15:FR$64,"&gt;9",FR$15:FR$64,"&lt;20"))</f>
        <v>0</v>
      </c>
      <c r="FS73" s="168" t="n">
        <f aca="false">IF(FS$65=0,"-",COUNTIFS(FS$15:FS$64,"&gt;9",FS$15:FS$64,"&lt;20"))</f>
        <v>0</v>
      </c>
      <c r="FT73" s="168" t="n">
        <f aca="false">IF(FT$65=0,"-",COUNTIFS(FT$15:FT$64,"&gt;9",FT$15:FT$64,"&lt;20"))</f>
        <v>0</v>
      </c>
      <c r="FU73" s="168" t="n">
        <f aca="false">IF(FU$65=0,"-",COUNTIFS(FU$15:FU$64,"&gt;9",FU$15:FU$64,"&lt;20"))</f>
        <v>10</v>
      </c>
      <c r="FV73" s="168" t="n">
        <f aca="false">IF(FV$65=0,"-",COUNTIFS(FV$15:FV$64,"&gt;9",FV$15:FV$64,"&lt;20"))</f>
        <v>19</v>
      </c>
      <c r="FW73" s="168" t="n">
        <f aca="false">IF(FW$65=0,"-",COUNTIFS(FW$15:FW$64,"&gt;9",FW$15:FW$64,"&lt;20"))</f>
        <v>15</v>
      </c>
      <c r="FX73" s="168" t="n">
        <f aca="false">IF(FX$65=0,"-",COUNTIFS(FX$15:FX$64,"&gt;9",FX$15:FX$64,"&lt;20"))</f>
        <v>17</v>
      </c>
      <c r="FY73" s="168" t="n">
        <f aca="false">IF(FY$65=0,"-",COUNTIFS(FY$15:FY$64,"&gt;9",FY$15:FY$64,"&lt;20"))</f>
        <v>0</v>
      </c>
      <c r="FZ73" s="168" t="n">
        <f aca="false">IF(FZ$65=0,"-",COUNTIFS(FZ$15:FZ$64,"&gt;9",FZ$15:FZ$64,"&lt;20"))</f>
        <v>2</v>
      </c>
      <c r="GA73" s="168" t="n">
        <f aca="false">IF(GA$65=0,"-",COUNTIFS(GA$15:GA$64,"&gt;9",GA$15:GA$64,"&lt;20"))</f>
        <v>9</v>
      </c>
      <c r="GB73" s="168" t="n">
        <f aca="false">IF(GB$65=0,"-",COUNTIFS(GB$15:GB$64,"&gt;9",GB$15:GB$64,"&lt;20"))</f>
        <v>0</v>
      </c>
      <c r="GC73" s="168" t="n">
        <f aca="false">IF(GC$65=0,"-",COUNTIFS(GC$15:GC$64,"&gt;9",GC$15:GC$64,"&lt;20"))</f>
        <v>0</v>
      </c>
      <c r="GD73" s="168" t="n">
        <f aca="false">IF(GD$65=0,"-",COUNTIFS(GD$15:GD$64,"&gt;9",GD$15:GD$64,"&lt;20"))</f>
        <v>0</v>
      </c>
      <c r="GE73" s="168" t="n">
        <f aca="false">IF(GE$65=0,"-",COUNTIFS(GE$15:GE$64,"&gt;9",GE$15:GE$64,"&lt;20"))</f>
        <v>0</v>
      </c>
      <c r="GF73" s="168" t="n">
        <f aca="false">IF(GF$65=0,"-",COUNTIFS(GF$15:GF$64,"&gt;9",GF$15:GF$64,"&lt;20"))</f>
        <v>0</v>
      </c>
      <c r="GG73" s="168" t="n">
        <f aca="false">IF(GG$65=0,"-",COUNTIFS(GG$15:GG$64,"&gt;9",GG$15:GG$64,"&lt;20"))</f>
        <v>0</v>
      </c>
      <c r="GH73" s="168" t="n">
        <f aca="false">IF(GH$65=0,"-",COUNTIFS(GH$15:GH$64,"&gt;9",GH$15:GH$64,"&lt;20"))</f>
        <v>1</v>
      </c>
      <c r="GI73" s="168" t="n">
        <f aca="false">IF(GI$65=0,"-",COUNTIFS(GI$15:GI$64,"&gt;9",GI$15:GI$64,"&lt;20"))</f>
        <v>0</v>
      </c>
      <c r="GJ73" s="168" t="n">
        <f aca="false">IF(GJ$65=0,"-",COUNTIFS(GJ$15:GJ$64,"&gt;9",GJ$15:GJ$64,"&lt;20"))</f>
        <v>0</v>
      </c>
      <c r="GK73" s="168" t="n">
        <f aca="false">IF(GK$65=0,"-",COUNTIFS(GK$15:GK$64,"&gt;9",GK$15:GK$64,"&lt;20"))</f>
        <v>0</v>
      </c>
      <c r="GL73" s="168" t="n">
        <f aca="false">IF(GL$65=0,"-",COUNTIFS(GL$15:GL$64,"&gt;9",GL$15:GL$64,"&lt;20"))</f>
        <v>2</v>
      </c>
      <c r="GM73" s="168" t="n">
        <f aca="false">IF(GM$65=0,"-",COUNTIFS(GM$15:GM$64,"&gt;9",GM$15:GM$64,"&lt;20"))</f>
        <v>0</v>
      </c>
      <c r="GN73" s="168" t="n">
        <f aca="false">IF(GN$65=0,"-",COUNTIFS(GN$15:GN$64,"&gt;9",GN$15:GN$64,"&lt;20"))</f>
        <v>0</v>
      </c>
      <c r="GO73" s="168" t="n">
        <f aca="false">IF(GO$65=0,"-",COUNTIFS(GO$15:GO$64,"&gt;9",GO$15:GO$64,"&lt;20"))</f>
        <v>1</v>
      </c>
      <c r="GP73" s="168" t="n">
        <f aca="false">IF(GP$65=0,"-",COUNTIFS(GP$15:GP$64,"&gt;9",GP$15:GP$64,"&lt;20"))</f>
        <v>2</v>
      </c>
      <c r="GQ73" s="168" t="n">
        <f aca="false">IF(GQ$65=0,"-",COUNTIFS(GQ$15:GQ$64,"&gt;9",GQ$15:GQ$64,"&lt;20"))</f>
        <v>0</v>
      </c>
      <c r="GR73" s="168" t="n">
        <f aca="false">IF(GR$65=0,"-",COUNTIFS(GR$15:GR$64,"&gt;9",GR$15:GR$64,"&lt;20"))</f>
        <v>0</v>
      </c>
      <c r="GS73" s="168" t="n">
        <f aca="false">IF(GS$65=0,"-",COUNTIFS(GS$15:GS$64,"&gt;9",GS$15:GS$64,"&lt;20"))</f>
        <v>0</v>
      </c>
      <c r="GT73" s="168" t="n">
        <f aca="false">IF(GT$65=0,"-",COUNTIFS(GT$15:GT$64,"&gt;9",GT$15:GT$64,"&lt;20"))</f>
        <v>0</v>
      </c>
      <c r="GU73" s="168" t="n">
        <f aca="false">IF(GU$65=0,"-",COUNTIFS(GU$15:GU$64,"&gt;9",GU$15:GU$64,"&lt;20"))</f>
        <v>0</v>
      </c>
      <c r="GV73" s="168" t="n">
        <f aca="false">IF(GV$65=0,"-",COUNTIFS(GV$15:GV$64,"&gt;9",GV$15:GV$64,"&lt;20"))</f>
        <v>0</v>
      </c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  <c r="IA73" s="17"/>
      <c r="IB73" s="17"/>
      <c r="IC73" s="17"/>
      <c r="ID73" s="17"/>
      <c r="IE73" s="17"/>
      <c r="IF73" s="17"/>
      <c r="IG73" s="17"/>
      <c r="IH73" s="17"/>
      <c r="II73" s="17"/>
      <c r="IJ73" s="17"/>
      <c r="IK73" s="17"/>
      <c r="IL73" s="17"/>
      <c r="IM73" s="17"/>
      <c r="IN73" s="17"/>
      <c r="IO73" s="22"/>
    </row>
    <row r="74" customFormat="false" ht="12.8" hidden="false" customHeight="false" outlineLevel="0" collapsed="false">
      <c r="A74" s="203"/>
      <c r="B74" s="204" t="s">
        <v>104</v>
      </c>
      <c r="C74" s="205"/>
      <c r="D74" s="206"/>
      <c r="E74" s="171" t="n">
        <f aca="false">IF(E$65=0,"-",COUNTIFS(E$15:E$64,"&gt;=0",E$15:E$64,"&lt;10"))</f>
        <v>0</v>
      </c>
      <c r="F74" s="169" t="n">
        <f aca="false">IF(F$65=0,"-",COUNTIFS(F$15:F$64,"&gt;=0",F$15:F$64,"&lt;10"))</f>
        <v>0</v>
      </c>
      <c r="G74" s="171" t="n">
        <f aca="false">IF(G$65=0,"-",COUNTIFS(G$15:G$64,"&gt;=0",G$15:G$64,"&lt;10"))</f>
        <v>0</v>
      </c>
      <c r="H74" s="168" t="n">
        <f aca="false">IF(H$65=0,"-",COUNTIFS(H$15:H$64,"&gt;=0",H$15:H$64,"&lt;10"))</f>
        <v>0</v>
      </c>
      <c r="I74" s="168" t="n">
        <f aca="false">IF(I$65=0,"-",COUNTIFS(I$15:I$64,"&gt;=0",I$15:I$64,"&lt;10"))</f>
        <v>0</v>
      </c>
      <c r="J74" s="169" t="n">
        <f aca="false">IF(J$65=0,"-",COUNTIFS(J$15:J$64,"&gt;=0",J$15:J$64,"&lt;10"))</f>
        <v>0</v>
      </c>
      <c r="K74" s="171" t="n">
        <f aca="false">IF(K$65=0,"-",COUNTIFS(K$15:K$64,"&gt;=0",K$15:K$64,"&lt;10"))</f>
        <v>0</v>
      </c>
      <c r="L74" s="168" t="n">
        <f aca="false">IF(L$65=0,"-",COUNTIFS(L$15:L$64,"&gt;=0",L$15:L$64,"&lt;10"))</f>
        <v>0</v>
      </c>
      <c r="M74" s="168" t="n">
        <f aca="false">IF(M$65=0,"-",COUNTIFS(M$15:M$64,"&gt;=0",M$15:M$64,"&lt;10"))</f>
        <v>0</v>
      </c>
      <c r="N74" s="169" t="n">
        <f aca="false">IF(N$65=0,"-",COUNTIFS(N$15:N$64,"&gt;=0",N$15:N$64,"&lt;10"))</f>
        <v>0</v>
      </c>
      <c r="O74" s="171" t="n">
        <f aca="false">IF(O$65=0,"-",COUNTIFS(O$15:O$64,"&gt;=0",O$15:O$64,"&lt;10"))</f>
        <v>0</v>
      </c>
      <c r="P74" s="168" t="n">
        <f aca="false">IF(P$65=0,"-",COUNTIFS(P$15:P$64,"&gt;=0",P$15:P$64,"&lt;10"))</f>
        <v>0</v>
      </c>
      <c r="Q74" s="168" t="n">
        <f aca="false">IF(Q$65=0,"-",COUNTIFS(Q$15:Q$64,"&gt;=0",Q$15:Q$64,"&lt;10"))</f>
        <v>0</v>
      </c>
      <c r="R74" s="168" t="n">
        <f aca="false">IF(R$65=0,"-",COUNTIFS(R$15:R$64,"&gt;=0",R$15:R$64,"&lt;10"))</f>
        <v>0</v>
      </c>
      <c r="S74" s="168" t="n">
        <f aca="false">IF(S$65=0,"-",COUNTIFS(S$15:S$64,"&gt;=0",S$15:S$64,"&lt;10"))</f>
        <v>0</v>
      </c>
      <c r="T74" s="168" t="n">
        <f aca="false">IF(T$65=0,"-",COUNTIFS(T$15:T$64,"&gt;=0",T$15:T$64,"&lt;10"))</f>
        <v>0</v>
      </c>
      <c r="U74" s="168" t="n">
        <f aca="false">IF(U$65=0,"-",COUNTIFS(U$15:U$64,"&gt;=0",U$15:U$64,"&lt;10"))</f>
        <v>0</v>
      </c>
      <c r="V74" s="169" t="n">
        <f aca="false">IF(V$65=0,"-",COUNTIFS(V$15:V$64,"&gt;=0",V$15:V$64,"&lt;10"))</f>
        <v>0</v>
      </c>
      <c r="W74" s="171" t="n">
        <f aca="false">IF(W$65=0,"-",COUNTIFS(W$15:W$64,"&gt;=0",W$15:W$64,"&lt;10"))</f>
        <v>0</v>
      </c>
      <c r="X74" s="168" t="n">
        <f aca="false">IF(X$65=0,"-",COUNTIFS(X$15:X$64,"&gt;=0",X$15:X$64,"&lt;10"))</f>
        <v>0</v>
      </c>
      <c r="Y74" s="168" t="n">
        <f aca="false">IF(Y$65=0,"-",COUNTIFS(Y$15:Y$64,"&gt;=0",Y$15:Y$64,"&lt;10"))</f>
        <v>0</v>
      </c>
      <c r="Z74" s="168" t="n">
        <f aca="false">IF(Z$65=0,"-",COUNTIFS(Z$15:Z$64,"&gt;=0",Z$15:Z$64,"&lt;10"))</f>
        <v>0</v>
      </c>
      <c r="AA74" s="168" t="n">
        <f aca="false">IF(AA$65=0,"-",COUNTIFS(AA$15:AA$64,"&gt;=0",AA$15:AA$64,"&lt;10"))</f>
        <v>0</v>
      </c>
      <c r="AB74" s="168" t="n">
        <f aca="false">IF(AB$65=0,"-",COUNTIFS(AB$15:AB$64,"&gt;=0",AB$15:AB$64,"&lt;10"))</f>
        <v>0</v>
      </c>
      <c r="AC74" s="168" t="n">
        <f aca="false">IF(AC$65=0,"-",COUNTIFS(AC$15:AC$64,"&gt;=0",AC$15:AC$64,"&lt;10"))</f>
        <v>0</v>
      </c>
      <c r="AD74" s="169" t="n">
        <f aca="false">IF(AD$65=0,"-",COUNTIFS(AD$15:AD$64,"&gt;=0",AD$15:AD$64,"&lt;10"))</f>
        <v>0</v>
      </c>
      <c r="AE74" s="171" t="n">
        <f aca="false">IF(AE$65=0,"-",COUNTIFS(AE$15:AE$64,"&gt;=0",AE$15:AE$64,"&lt;10"))</f>
        <v>0</v>
      </c>
      <c r="AF74" s="168" t="n">
        <f aca="false">IF(AF$65=0,"-",COUNTIFS(AF$15:AF$64,"&gt;=0",AF$15:AF$64,"&lt;10"))</f>
        <v>0</v>
      </c>
      <c r="AG74" s="168" t="n">
        <f aca="false">IF(AG$65=0,"-",COUNTIFS(AG$15:AG$64,"&gt;=0",AG$15:AG$64,"&lt;10"))</f>
        <v>0</v>
      </c>
      <c r="AH74" s="168" t="n">
        <f aca="false">IF(AH$65=0,"-",COUNTIFS(AH$15:AH$64,"&gt;=0",AH$15:AH$64,"&lt;10"))</f>
        <v>0</v>
      </c>
      <c r="AI74" s="168" t="n">
        <f aca="false">IF(AI$65=0,"-",COUNTIFS(AI$15:AI$64,"&gt;=0",AI$15:AI$64,"&lt;10"))</f>
        <v>0</v>
      </c>
      <c r="AJ74" s="168" t="n">
        <f aca="false">IF(AJ$65=0,"-",COUNTIFS(AJ$15:AJ$64,"&gt;=0",AJ$15:AJ$64,"&lt;10"))</f>
        <v>0</v>
      </c>
      <c r="AK74" s="168" t="n">
        <f aca="false">IF(AK$65=0,"-",COUNTIFS(AK$15:AK$64,"&gt;=0",AK$15:AK$64,"&lt;10"))</f>
        <v>0</v>
      </c>
      <c r="AL74" s="169" t="n">
        <f aca="false">IF(AL$65=0,"-",COUNTIFS(AL$15:AL$64,"&gt;=0",AL$15:AL$64,"&lt;10"))</f>
        <v>0</v>
      </c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201"/>
      <c r="FK74" s="203"/>
      <c r="FL74" s="204" t="s">
        <v>104</v>
      </c>
      <c r="FM74" s="207"/>
      <c r="FN74" s="207"/>
      <c r="FO74" s="168" t="n">
        <f aca="false">IF(FO$65=0,"-",COUNTIFS(FO$15:FO$64,"&gt;=0",FO$15:FO$64,"&lt;10"))</f>
        <v>1</v>
      </c>
      <c r="FP74" s="168" t="n">
        <f aca="false">IF(FP$65=0,"-",COUNTIFS(FP$15:FP$64,"&gt;=0",FP$15:FP$64,"&lt;10"))</f>
        <v>0</v>
      </c>
      <c r="FQ74" s="168" t="n">
        <f aca="false">IF(FQ$65=0,"-",COUNTIFS(FQ$15:FQ$64,"&gt;=0",FQ$15:FQ$64,"&lt;10"))</f>
        <v>0</v>
      </c>
      <c r="FR74" s="168" t="n">
        <f aca="false">IF(FR$65=0,"-",COUNTIFS(FR$15:FR$64,"&gt;=0",FR$15:FR$64,"&lt;10"))</f>
        <v>0</v>
      </c>
      <c r="FS74" s="168" t="n">
        <f aca="false">IF(FS$65=0,"-",COUNTIFS(FS$15:FS$64,"&gt;=0",FS$15:FS$64,"&lt;10"))</f>
        <v>0</v>
      </c>
      <c r="FT74" s="168" t="n">
        <f aca="false">IF(FT$65=0,"-",COUNTIFS(FT$15:FT$64,"&gt;=0",FT$15:FT$64,"&lt;10"))</f>
        <v>0</v>
      </c>
      <c r="FU74" s="168" t="n">
        <f aca="false">IF(FU$65=0,"-",COUNTIFS(FU$15:FU$64,"&gt;=0",FU$15:FU$64,"&lt;10"))</f>
        <v>19</v>
      </c>
      <c r="FV74" s="168" t="n">
        <f aca="false">IF(FV$65=0,"-",COUNTIFS(FV$15:FV$64,"&gt;=0",FV$15:FV$64,"&lt;10"))</f>
        <v>2</v>
      </c>
      <c r="FW74" s="168" t="n">
        <f aca="false">IF(FW$65=0,"-",COUNTIFS(FW$15:FW$64,"&gt;=0",FW$15:FW$64,"&lt;10"))</f>
        <v>10</v>
      </c>
      <c r="FX74" s="168" t="n">
        <f aca="false">IF(FX$65=0,"-",COUNTIFS(FX$15:FX$64,"&gt;=0",FX$15:FX$64,"&lt;10"))</f>
        <v>1</v>
      </c>
      <c r="FY74" s="168" t="n">
        <f aca="false">IF(FY$65=0,"-",COUNTIFS(FY$15:FY$64,"&gt;=0",FY$15:FY$64,"&lt;10"))</f>
        <v>0</v>
      </c>
      <c r="FZ74" s="168" t="n">
        <f aca="false">IF(FZ$65=0,"-",COUNTIFS(FZ$15:FZ$64,"&gt;=0",FZ$15:FZ$64,"&lt;10"))</f>
        <v>2</v>
      </c>
      <c r="GA74" s="168" t="n">
        <f aca="false">IF(GA$65=0,"-",COUNTIFS(GA$15:GA$64,"&gt;=0",GA$15:GA$64,"&lt;10"))</f>
        <v>3</v>
      </c>
      <c r="GB74" s="168" t="n">
        <f aca="false">IF(GB$65=0,"-",COUNTIFS(GB$15:GB$64,"&gt;=0",GB$15:GB$64,"&lt;10"))</f>
        <v>0</v>
      </c>
      <c r="GC74" s="168" t="n">
        <f aca="false">IF(GC$65=0,"-",COUNTIFS(GC$15:GC$64,"&gt;=0",GC$15:GC$64,"&lt;10"))</f>
        <v>0</v>
      </c>
      <c r="GD74" s="168" t="n">
        <f aca="false">IF(GD$65=0,"-",COUNTIFS(GD$15:GD$64,"&gt;=0",GD$15:GD$64,"&lt;10"))</f>
        <v>0</v>
      </c>
      <c r="GE74" s="168" t="n">
        <f aca="false">IF(GE$65=0,"-",COUNTIFS(GE$15:GE$64,"&gt;=0",GE$15:GE$64,"&lt;10"))</f>
        <v>0</v>
      </c>
      <c r="GF74" s="168" t="n">
        <f aca="false">IF(GF$65=0,"-",COUNTIFS(GF$15:GF$64,"&gt;=0",GF$15:GF$64,"&lt;10"))</f>
        <v>0</v>
      </c>
      <c r="GG74" s="168" t="n">
        <f aca="false">IF(GG$65=0,"-",COUNTIFS(GG$15:GG$64,"&gt;=0",GG$15:GG$64,"&lt;10"))</f>
        <v>0</v>
      </c>
      <c r="GH74" s="168" t="n">
        <f aca="false">IF(GH$65=0,"-",COUNTIFS(GH$15:GH$64,"&gt;=0",GH$15:GH$64,"&lt;10"))</f>
        <v>0</v>
      </c>
      <c r="GI74" s="168" t="n">
        <f aca="false">IF(GI$65=0,"-",COUNTIFS(GI$15:GI$64,"&gt;=0",GI$15:GI$64,"&lt;10"))</f>
        <v>0</v>
      </c>
      <c r="GJ74" s="168" t="n">
        <f aca="false">IF(GJ$65=0,"-",COUNTIFS(GJ$15:GJ$64,"&gt;=0",GJ$15:GJ$64,"&lt;10"))</f>
        <v>0</v>
      </c>
      <c r="GK74" s="168" t="n">
        <f aca="false">IF(GK$65=0,"-",COUNTIFS(GK$15:GK$64,"&gt;=0",GK$15:GK$64,"&lt;10"))</f>
        <v>0</v>
      </c>
      <c r="GL74" s="168" t="n">
        <f aca="false">IF(GL$65=0,"-",COUNTIFS(GL$15:GL$64,"&gt;=0",GL$15:GL$64,"&lt;10"))</f>
        <v>0</v>
      </c>
      <c r="GM74" s="168" t="n">
        <f aca="false">IF(GM$65=0,"-",COUNTIFS(GM$15:GM$64,"&gt;=0",GM$15:GM$64,"&lt;10"))</f>
        <v>0</v>
      </c>
      <c r="GN74" s="168" t="n">
        <f aca="false">IF(GN$65=0,"-",COUNTIFS(GN$15:GN$64,"&gt;=0",GN$15:GN$64,"&lt;10"))</f>
        <v>0</v>
      </c>
      <c r="GO74" s="168" t="n">
        <f aca="false">IF(GO$65=0,"-",COUNTIFS(GO$15:GO$64,"&gt;=0",GO$15:GO$64,"&lt;10"))</f>
        <v>1</v>
      </c>
      <c r="GP74" s="168" t="n">
        <f aca="false">IF(GP$65=0,"-",COUNTIFS(GP$15:GP$64,"&gt;=0",GP$15:GP$64,"&lt;10"))</f>
        <v>0</v>
      </c>
      <c r="GQ74" s="168" t="n">
        <f aca="false">IF(GQ$65=0,"-",COUNTIFS(GQ$15:GQ$64,"&gt;=0",GQ$15:GQ$64,"&lt;10"))</f>
        <v>0</v>
      </c>
      <c r="GR74" s="168" t="n">
        <f aca="false">IF(GR$65=0,"-",COUNTIFS(GR$15:GR$64,"&gt;=0",GR$15:GR$64,"&lt;10"))</f>
        <v>0</v>
      </c>
      <c r="GS74" s="168" t="n">
        <f aca="false">IF(GS$65=0,"-",COUNTIFS(GS$15:GS$64,"&gt;=0",GS$15:GS$64,"&lt;10"))</f>
        <v>0</v>
      </c>
      <c r="GT74" s="168" t="n">
        <f aca="false">IF(GT$65=0,"-",COUNTIFS(GT$15:GT$64,"&gt;=0",GT$15:GT$64,"&lt;10"))</f>
        <v>0</v>
      </c>
      <c r="GU74" s="168" t="n">
        <f aca="false">IF(GU$65=0,"-",COUNTIFS(GU$15:GU$64,"&gt;=0",GU$15:GU$64,"&lt;10"))</f>
        <v>0</v>
      </c>
      <c r="GV74" s="168" t="n">
        <f aca="false">IF(GV$65=0,"-",COUNTIFS(GV$15:GV$64,"&gt;=0",GV$15:GV$64,"&lt;10"))</f>
        <v>0</v>
      </c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  <c r="IA74" s="17"/>
      <c r="IB74" s="17"/>
      <c r="IC74" s="17"/>
      <c r="ID74" s="17"/>
      <c r="IE74" s="17"/>
      <c r="IF74" s="17"/>
      <c r="IG74" s="17"/>
      <c r="IH74" s="17"/>
      <c r="II74" s="17"/>
      <c r="IJ74" s="17"/>
      <c r="IK74" s="17"/>
      <c r="IL74" s="17"/>
      <c r="IM74" s="17"/>
      <c r="IN74" s="17"/>
      <c r="IO74" s="22"/>
    </row>
    <row r="75" customFormat="false" ht="15" hidden="false" customHeight="false" outlineLevel="0" collapsed="false">
      <c r="A75" s="203"/>
      <c r="B75" s="216" t="s">
        <v>105</v>
      </c>
      <c r="C75" s="217"/>
      <c r="D75" s="218"/>
      <c r="E75" s="171" t="n">
        <f aca="false">IF(E$65=0,"-",SUM(E67:E74))</f>
        <v>0</v>
      </c>
      <c r="F75" s="169" t="n">
        <f aca="false">IF(F$65=0,"-",SUM(F67:F74))</f>
        <v>0</v>
      </c>
      <c r="G75" s="171" t="n">
        <f aca="false">IF(G$65=0,"-",SUM(G67:G74))</f>
        <v>0</v>
      </c>
      <c r="H75" s="168" t="n">
        <f aca="false">IF(H$65=0,"-",SUM(H67:H74))</f>
        <v>0</v>
      </c>
      <c r="I75" s="168" t="n">
        <f aca="false">IF(I$65=0,"-",SUM(I67:I74))</f>
        <v>0</v>
      </c>
      <c r="J75" s="169" t="n">
        <f aca="false">IF(J$65=0,"-",SUM(J67:J74))</f>
        <v>0</v>
      </c>
      <c r="K75" s="171" t="n">
        <f aca="false">IF(K$65=0,"-",SUM(K67:K74))</f>
        <v>0</v>
      </c>
      <c r="L75" s="168" t="n">
        <f aca="false">IF(L$65=0,"-",SUM(L67:L74))</f>
        <v>0</v>
      </c>
      <c r="M75" s="168" t="n">
        <f aca="false">IF(M$65=0,"-",SUM(M67:M74))</f>
        <v>0</v>
      </c>
      <c r="N75" s="169" t="n">
        <f aca="false">IF(N$65=0,"-",SUM(N67:N74))</f>
        <v>0</v>
      </c>
      <c r="O75" s="171" t="n">
        <f aca="false">IF(O$65=0,"-",SUM(O67:O74))</f>
        <v>0</v>
      </c>
      <c r="P75" s="168" t="n">
        <f aca="false">IF(P$65=0,"-",SUM(P67:P74))</f>
        <v>0</v>
      </c>
      <c r="Q75" s="168" t="n">
        <f aca="false">IF(Q$65=0,"-",SUM(Q67:Q74))</f>
        <v>0</v>
      </c>
      <c r="R75" s="168" t="n">
        <f aca="false">IF(R$65=0,"-",SUM(R67:R74))</f>
        <v>0</v>
      </c>
      <c r="S75" s="168" t="n">
        <f aca="false">IF(S$65=0,"-",SUM(S67:S74))</f>
        <v>0</v>
      </c>
      <c r="T75" s="168" t="n">
        <f aca="false">IF(T$65=0,"-",SUM(T67:T74))</f>
        <v>0</v>
      </c>
      <c r="U75" s="168" t="n">
        <f aca="false">IF(U$65=0,"-",SUM(U67:U74))</f>
        <v>0</v>
      </c>
      <c r="V75" s="169" t="n">
        <f aca="false">IF(V$65=0,"-",SUM(V67:V74))</f>
        <v>0</v>
      </c>
      <c r="W75" s="171" t="n">
        <f aca="false">IF(W$65=0,"-",SUM(W67:W74))</f>
        <v>0</v>
      </c>
      <c r="X75" s="168" t="n">
        <f aca="false">IF(X$65=0,"-",SUM(X67:X74))</f>
        <v>0</v>
      </c>
      <c r="Y75" s="168" t="n">
        <f aca="false">IF(Y$65=0,"-",SUM(Y67:Y74))</f>
        <v>0</v>
      </c>
      <c r="Z75" s="168" t="n">
        <f aca="false">IF(Z$65=0,"-",SUM(Z67:Z74))</f>
        <v>0</v>
      </c>
      <c r="AA75" s="168" t="n">
        <f aca="false">IF(AA$65=0,"-",SUM(AA67:AA74))</f>
        <v>0</v>
      </c>
      <c r="AB75" s="168" t="n">
        <f aca="false">IF(AB$65=0,"-",SUM(AB67:AB74))</f>
        <v>0</v>
      </c>
      <c r="AC75" s="168" t="n">
        <f aca="false">IF(AC$65=0,"-",SUM(AC67:AC74))</f>
        <v>0</v>
      </c>
      <c r="AD75" s="169" t="n">
        <f aca="false">IF(AD$65=0,"-",SUM(AD67:AD74))</f>
        <v>0</v>
      </c>
      <c r="AE75" s="171" t="n">
        <f aca="false">IF(AE$65=0,"-",SUM(AE67:AE74))</f>
        <v>0</v>
      </c>
      <c r="AF75" s="168" t="n">
        <f aca="false">IF(AF$65=0,"-",SUM(AF67:AF74))</f>
        <v>0</v>
      </c>
      <c r="AG75" s="168" t="n">
        <f aca="false">IF(AG$65=0,"-",SUM(AG67:AG74))</f>
        <v>0</v>
      </c>
      <c r="AH75" s="168" t="n">
        <f aca="false">IF(AH$65=0,"-",SUM(AH67:AH74))</f>
        <v>0</v>
      </c>
      <c r="AI75" s="168" t="n">
        <f aca="false">IF(AI$65=0,"-",SUM(AI67:AI74))</f>
        <v>0</v>
      </c>
      <c r="AJ75" s="168" t="n">
        <f aca="false">IF(AJ$65=0,"-",SUM(AJ67:AJ74))</f>
        <v>0</v>
      </c>
      <c r="AK75" s="168" t="n">
        <f aca="false">IF(AK$65=0,"-",SUM(AK67:AK74))</f>
        <v>0</v>
      </c>
      <c r="AL75" s="169" t="n">
        <f aca="false">IF(AL$65=0,"-",SUM(AL67:AL74))</f>
        <v>0</v>
      </c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201"/>
      <c r="FK75" s="203"/>
      <c r="FL75" s="216" t="s">
        <v>105</v>
      </c>
      <c r="FM75" s="219"/>
      <c r="FN75" s="219"/>
      <c r="FO75" s="168" t="n">
        <f aca="false">IF(FO$65=0,"-",SUM(FO67:FO74))</f>
        <v>44</v>
      </c>
      <c r="FP75" s="168" t="n">
        <f aca="false">IF(FP$65=0,"-",SUM(FP67:FP74))</f>
        <v>0</v>
      </c>
      <c r="FQ75" s="168" t="n">
        <f aca="false">IF(FQ$65=0,"-",SUM(FQ67:FQ74))</f>
        <v>34</v>
      </c>
      <c r="FR75" s="168" t="n">
        <f aca="false">IF(FR$65=0,"-",SUM(FR67:FR74))</f>
        <v>8</v>
      </c>
      <c r="FS75" s="168" t="n">
        <f aca="false">IF(FS$65=0,"-",SUM(FS67:FS74))</f>
        <v>0</v>
      </c>
      <c r="FT75" s="168" t="n">
        <f aca="false">IF(FT$65=0,"-",SUM(FT67:FT74))</f>
        <v>0</v>
      </c>
      <c r="FU75" s="168" t="n">
        <f aca="false">IF(FU$65=0,"-",SUM(FU67:FU74))</f>
        <v>42</v>
      </c>
      <c r="FV75" s="168" t="n">
        <f aca="false">IF(FV$65=0,"-",SUM(FV67:FV74))</f>
        <v>43</v>
      </c>
      <c r="FW75" s="168" t="n">
        <f aca="false">IF(FW$65=0,"-",SUM(FW67:FW74))</f>
        <v>42</v>
      </c>
      <c r="FX75" s="168" t="n">
        <f aca="false">IF(FX$65=0,"-",SUM(FX67:FX74))</f>
        <v>42</v>
      </c>
      <c r="FY75" s="168" t="n">
        <f aca="false">IF(FY$65=0,"-",SUM(FY67:FY74))</f>
        <v>8</v>
      </c>
      <c r="FZ75" s="168" t="n">
        <f aca="false">IF(FZ$65=0,"-",SUM(FZ67:FZ74))</f>
        <v>8</v>
      </c>
      <c r="GA75" s="168" t="n">
        <f aca="false">IF(GA$65=0,"-",SUM(GA67:GA74))</f>
        <v>27</v>
      </c>
      <c r="GB75" s="168" t="n">
        <f aca="false">IF(GB$65=0,"-",SUM(GB67:GB74))</f>
        <v>0</v>
      </c>
      <c r="GC75" s="168" t="n">
        <f aca="false">IF(GC$65=0,"-",SUM(GC67:GC74))</f>
        <v>0</v>
      </c>
      <c r="GD75" s="168" t="n">
        <f aca="false">IF(GD$65=0,"-",SUM(GD67:GD74))</f>
        <v>0</v>
      </c>
      <c r="GE75" s="168" t="n">
        <f aca="false">IF(GE$65=0,"-",SUM(GE67:GE74))</f>
        <v>0</v>
      </c>
      <c r="GF75" s="168" t="n">
        <f aca="false">IF(GF$65=0,"-",SUM(GF67:GF74))</f>
        <v>0</v>
      </c>
      <c r="GG75" s="168" t="n">
        <f aca="false">IF(GG$65=0,"-",SUM(GG67:GG74))</f>
        <v>13</v>
      </c>
      <c r="GH75" s="168" t="n">
        <f aca="false">IF(GH$65=0,"-",SUM(GH67:GH74))</f>
        <v>15</v>
      </c>
      <c r="GI75" s="168" t="n">
        <f aca="false">IF(GI$65=0,"-",SUM(GI67:GI74))</f>
        <v>14</v>
      </c>
      <c r="GJ75" s="168" t="n">
        <f aca="false">IF(GJ$65=0,"-",SUM(GJ67:GJ74))</f>
        <v>0</v>
      </c>
      <c r="GK75" s="168" t="n">
        <f aca="false">IF(GK$65=0,"-",SUM(GK67:GK74))</f>
        <v>0</v>
      </c>
      <c r="GL75" s="168" t="n">
        <f aca="false">IF(GL$65=0,"-",SUM(GL67:GL74))</f>
        <v>11</v>
      </c>
      <c r="GM75" s="168" t="n">
        <f aca="false">IF(GM$65=0,"-",SUM(GM67:GM74))</f>
        <v>0</v>
      </c>
      <c r="GN75" s="168" t="n">
        <f aca="false">IF(GN$65=0,"-",SUM(GN67:GN74))</f>
        <v>0</v>
      </c>
      <c r="GO75" s="168" t="n">
        <f aca="false">IF(GO$65=0,"-",SUM(GO67:GO74))</f>
        <v>11</v>
      </c>
      <c r="GP75" s="168" t="n">
        <f aca="false">IF(GP$65=0,"-",SUM(GP67:GP74))</f>
        <v>6</v>
      </c>
      <c r="GQ75" s="168" t="n">
        <f aca="false">IF(GQ$65=0,"-",SUM(GQ67:GQ74))</f>
        <v>0</v>
      </c>
      <c r="GR75" s="168" t="n">
        <f aca="false">IF(GR$65=0,"-",SUM(GR67:GR74))</f>
        <v>11</v>
      </c>
      <c r="GS75" s="168" t="n">
        <f aca="false">IF(GS$65=0,"-",SUM(GS67:GS74))</f>
        <v>0</v>
      </c>
      <c r="GT75" s="168" t="n">
        <f aca="false">IF(GT$65=0,"-",SUM(GT67:GT74))</f>
        <v>0</v>
      </c>
      <c r="GU75" s="168" t="n">
        <f aca="false">IF(GU$65=0,"-",SUM(GU67:GU74))</f>
        <v>0</v>
      </c>
      <c r="GV75" s="168" t="n">
        <f aca="false">IF(GV$65=0,"-",SUM(GV67:GV74))</f>
        <v>0</v>
      </c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  <c r="IA75" s="17"/>
      <c r="IB75" s="17"/>
      <c r="IC75" s="17"/>
      <c r="ID75" s="17"/>
      <c r="IE75" s="17"/>
      <c r="IF75" s="17"/>
      <c r="IG75" s="17"/>
      <c r="IH75" s="17"/>
      <c r="II75" s="17"/>
      <c r="IJ75" s="17"/>
      <c r="IK75" s="17"/>
      <c r="IL75" s="17"/>
      <c r="IM75" s="17"/>
      <c r="IN75" s="17"/>
      <c r="IO75" s="22"/>
    </row>
    <row r="76" customFormat="false" ht="15" hidden="false" customHeight="false" outlineLevel="0" collapsed="false">
      <c r="A76" s="203"/>
      <c r="B76" s="216" t="s">
        <v>7</v>
      </c>
      <c r="C76" s="217"/>
      <c r="D76" s="218"/>
      <c r="E76" s="171" t="str">
        <f aca="false">IF(OR($B$15="",E65=0),"-",50-COUNTIF($B$15:$B$64,""))</f>
        <v>-</v>
      </c>
      <c r="F76" s="171" t="str">
        <f aca="false">IF(OR($B$15="",F65=0),"-",50-COUNTIF($B$15:$B$64,""))</f>
        <v>-</v>
      </c>
      <c r="G76" s="171" t="str">
        <f aca="false">IF(OR($B$15="",G65=0),"-",50-COUNTIF($B$15:$B$64,""))</f>
        <v>-</v>
      </c>
      <c r="H76" s="171" t="str">
        <f aca="false">IF(OR($B$15="",H65=0),"-",50-COUNTIF($B$15:$B$64,""))</f>
        <v>-</v>
      </c>
      <c r="I76" s="171" t="str">
        <f aca="false">IF(OR($B$15="",I65=0),"-",50-COUNTIF($B$15:$B$64,""))</f>
        <v>-</v>
      </c>
      <c r="J76" s="171" t="str">
        <f aca="false">IF(OR($B$15="",J65=0),"-",50-COUNTIF($B$15:$B$64,""))</f>
        <v>-</v>
      </c>
      <c r="K76" s="171" t="str">
        <f aca="false">IF(OR($B$15="",K65=0),"-",50-COUNTIF($B$15:$B$64,""))</f>
        <v>-</v>
      </c>
      <c r="L76" s="171" t="str">
        <f aca="false">IF(OR($B$15="",L65=0),"-",50-COUNTIF($B$15:$B$64,""))</f>
        <v>-</v>
      </c>
      <c r="M76" s="171" t="str">
        <f aca="false">IF(OR($B$15="",M65=0),"-",50-COUNTIF($B$15:$B$64,""))</f>
        <v>-</v>
      </c>
      <c r="N76" s="171" t="str">
        <f aca="false">IF(OR($B$15="",N65=0),"-",50-COUNTIF($B$15:$B$64,""))</f>
        <v>-</v>
      </c>
      <c r="O76" s="171" t="str">
        <f aca="false">IF(OR($B$15="",O65=0),"-",50-COUNTIF($B$15:$B$64,""))</f>
        <v>-</v>
      </c>
      <c r="P76" s="171" t="str">
        <f aca="false">IF(OR($B$15="",P65=0),"-",50-COUNTIF($B$15:$B$64,""))</f>
        <v>-</v>
      </c>
      <c r="Q76" s="171" t="str">
        <f aca="false">IF(OR($B$15="",Q65=0),"-",50-COUNTIF($B$15:$B$64,""))</f>
        <v>-</v>
      </c>
      <c r="R76" s="171" t="str">
        <f aca="false">IF(OR($B$15="",R65=0),"-",50-COUNTIF($B$15:$B$64,""))</f>
        <v>-</v>
      </c>
      <c r="S76" s="171" t="str">
        <f aca="false">IF(OR($B$15="",S65=0),"-",50-COUNTIF($B$15:$B$64,""))</f>
        <v>-</v>
      </c>
      <c r="T76" s="171" t="str">
        <f aca="false">IF(OR($B$15="",T65=0),"-",50-COUNTIF($B$15:$B$64,""))</f>
        <v>-</v>
      </c>
      <c r="U76" s="171" t="str">
        <f aca="false">IF(OR($B$15="",U65=0),"-",50-COUNTIF($B$15:$B$64,""))</f>
        <v>-</v>
      </c>
      <c r="V76" s="171" t="str">
        <f aca="false">IF(OR($B$15="",V65=0),"-",50-COUNTIF($B$15:$B$64,""))</f>
        <v>-</v>
      </c>
      <c r="W76" s="171" t="str">
        <f aca="false">IF(OR($B$15="",W65=0),"-",50-COUNTIF($B$15:$B$64,""))</f>
        <v>-</v>
      </c>
      <c r="X76" s="171" t="str">
        <f aca="false">IF(OR($B$15="",X65=0),"-",50-COUNTIF($B$15:$B$64,""))</f>
        <v>-</v>
      </c>
      <c r="Y76" s="171" t="str">
        <f aca="false">IF(OR($B$15="",Y65=0),"-",50-COUNTIF($B$15:$B$64,""))</f>
        <v>-</v>
      </c>
      <c r="Z76" s="171" t="str">
        <f aca="false">IF(OR($B$15="",Z65=0),"-",50-COUNTIF($B$15:$B$64,""))</f>
        <v>-</v>
      </c>
      <c r="AA76" s="171" t="str">
        <f aca="false">IF(OR($B$15="",AA65=0),"-",50-COUNTIF($B$15:$B$64,""))</f>
        <v>-</v>
      </c>
      <c r="AB76" s="171" t="str">
        <f aca="false">IF(OR($B$15="",AB65=0),"-",50-COUNTIF($B$15:$B$64,""))</f>
        <v>-</v>
      </c>
      <c r="AC76" s="171" t="str">
        <f aca="false">IF(OR($B$15="",AC65=0),"-",50-COUNTIF($B$15:$B$64,""))</f>
        <v>-</v>
      </c>
      <c r="AD76" s="171" t="str">
        <f aca="false">IF(OR($B$15="",AD65=0),"-",50-COUNTIF($B$15:$B$64,""))</f>
        <v>-</v>
      </c>
      <c r="AE76" s="171" t="str">
        <f aca="false">IF(OR($B$15="",AE65=0),"-",50-COUNTIF($B$15:$B$64,""))</f>
        <v>-</v>
      </c>
      <c r="AF76" s="171" t="str">
        <f aca="false">IF(OR($B$15="",AF65=0),"-",50-COUNTIF($B$15:$B$64,""))</f>
        <v>-</v>
      </c>
      <c r="AG76" s="171" t="str">
        <f aca="false">IF(OR($B$15="",AG65=0),"-",50-COUNTIF($B$15:$B$64,""))</f>
        <v>-</v>
      </c>
      <c r="AH76" s="171" t="str">
        <f aca="false">IF(OR($B$15="",AH65=0),"-",50-COUNTIF($B$15:$B$64,""))</f>
        <v>-</v>
      </c>
      <c r="AI76" s="171" t="str">
        <f aca="false">IF(OR($B$15="",AI65=0),"-",50-COUNTIF($B$15:$B$64,""))</f>
        <v>-</v>
      </c>
      <c r="AJ76" s="171" t="str">
        <f aca="false">IF(OR($B$15="",AJ65=0),"-",50-COUNTIF($B$15:$B$64,""))</f>
        <v>-</v>
      </c>
      <c r="AK76" s="171" t="str">
        <f aca="false">IF(OR($B$15="",AK65=0),"-",50-COUNTIF($B$15:$B$64,""))</f>
        <v>-</v>
      </c>
      <c r="AL76" s="171" t="str">
        <f aca="false">IF(OR($B$15="",AL65=0),"-",50-COUNTIF($B$15:$B$64,""))</f>
        <v>-</v>
      </c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201"/>
      <c r="FK76" s="203"/>
      <c r="FL76" s="216" t="s">
        <v>7</v>
      </c>
      <c r="FM76" s="219"/>
      <c r="FN76" s="219"/>
      <c r="FO76" s="168" t="n">
        <f aca="false">IF(FO$65=0,"-",COUNTIF(FO15:FO64,UPPER("AB"))+FO75)</f>
        <v>48</v>
      </c>
      <c r="FP76" s="168" t="n">
        <f aca="false">IF(FP$65=0,"-",COUNTIF(FP15:FP64,UPPER("AB"))+FP75)</f>
        <v>0</v>
      </c>
      <c r="FQ76" s="168" t="n">
        <f aca="false">IF(FQ$65=0,"-",COUNTIF(FQ15:FQ64,UPPER("AB"))+FQ75)</f>
        <v>37</v>
      </c>
      <c r="FR76" s="168" t="n">
        <f aca="false">IF(FR$65=0,"-",COUNTIF(FR15:FR64,UPPER("AB"))+FR75)</f>
        <v>8</v>
      </c>
      <c r="FS76" s="168" t="n">
        <f aca="false">IF(FS$65=0,"-",COUNTIF(FS15:FS64,UPPER("AB"))+FS75)</f>
        <v>0</v>
      </c>
      <c r="FT76" s="168" t="n">
        <f aca="false">IF(FT$65=0,"-",COUNTIF(FT15:FT64,UPPER("AB"))+FT75)</f>
        <v>0</v>
      </c>
      <c r="FU76" s="168" t="n">
        <f aca="false">IF(FU$65=0,"-",COUNTIF(FU15:FU64,UPPER("AB"))+FU75)</f>
        <v>48</v>
      </c>
      <c r="FV76" s="168" t="n">
        <f aca="false">IF(FV$65=0,"-",COUNTIF(FV15:FV64,UPPER("AB"))+FV75)</f>
        <v>48</v>
      </c>
      <c r="FW76" s="168" t="n">
        <f aca="false">IF(FW$65=0,"-",COUNTIF(FW15:FW64,UPPER("AB"))+FW75)</f>
        <v>44</v>
      </c>
      <c r="FX76" s="168" t="n">
        <f aca="false">IF(FX$65=0,"-",COUNTIF(FX15:FX64,UPPER("AB"))+FX75)</f>
        <v>46</v>
      </c>
      <c r="FY76" s="168" t="n">
        <f aca="false">IF(FY$65=0,"-",COUNTIF(FY15:FY64,UPPER("AB"))+FY75)</f>
        <v>8</v>
      </c>
      <c r="FZ76" s="168" t="n">
        <f aca="false">IF(FZ$65=0,"-",COUNTIF(FZ15:FZ64,UPPER("AB"))+FZ75)</f>
        <v>8</v>
      </c>
      <c r="GA76" s="168" t="n">
        <f aca="false">IF(GA$65=0,"-",COUNTIF(GA15:GA64,UPPER("AB"))+GA75)</f>
        <v>27</v>
      </c>
      <c r="GB76" s="168" t="n">
        <f aca="false">IF(GB$65=0,"-",COUNTIF(GB15:GB64,UPPER("AB"))+GB75)</f>
        <v>0</v>
      </c>
      <c r="GC76" s="168" t="n">
        <f aca="false">IF(GC$65=0,"-",COUNTIF(GC15:GC64,UPPER("AB"))+GC75)</f>
        <v>0</v>
      </c>
      <c r="GD76" s="168" t="n">
        <f aca="false">IF(GD$65=0,"-",COUNTIF(GD15:GD64,UPPER("AB"))+GD75)</f>
        <v>0</v>
      </c>
      <c r="GE76" s="168" t="n">
        <f aca="false">IF(GE$65=0,"-",COUNTIF(GE15:GE64,UPPER("AB"))+GE75)</f>
        <v>0</v>
      </c>
      <c r="GF76" s="168" t="n">
        <f aca="false">IF(GF$65=0,"-",COUNTIF(GF15:GF64,UPPER("AB"))+GF75)</f>
        <v>0</v>
      </c>
      <c r="GG76" s="168" t="n">
        <f aca="false">IF(GG$65=0,"-",COUNTIF(GG15:GG64,UPPER("AB"))+GG75)</f>
        <v>13</v>
      </c>
      <c r="GH76" s="168" t="n">
        <f aca="false">IF(GH$65=0,"-",COUNTIF(GH15:GH64,UPPER("AB"))+GH75)</f>
        <v>15</v>
      </c>
      <c r="GI76" s="168" t="n">
        <f aca="false">IF(GI$65=0,"-",COUNTIF(GI15:GI64,UPPER("AB"))+GI75)</f>
        <v>14</v>
      </c>
      <c r="GJ76" s="168" t="n">
        <f aca="false">IF(GJ$65=0,"-",COUNTIF(GJ15:GJ64,UPPER("AB"))+GJ75)</f>
        <v>0</v>
      </c>
      <c r="GK76" s="168" t="n">
        <f aca="false">IF(GK$65=0,"-",COUNTIF(GK15:GK64,UPPER("AB"))+GK75)</f>
        <v>0</v>
      </c>
      <c r="GL76" s="168" t="n">
        <f aca="false">IF(GL$65=0,"-",COUNTIF(GL15:GL64,UPPER("AB"))+GL75)</f>
        <v>11</v>
      </c>
      <c r="GM76" s="168" t="n">
        <f aca="false">IF(GM$65=0,"-",COUNTIF(GM15:GM64,UPPER("AB"))+GM75)</f>
        <v>0</v>
      </c>
      <c r="GN76" s="168" t="n">
        <f aca="false">IF(GN$65=0,"-",COUNTIF(GN15:GN64,UPPER("AB"))+GN75)</f>
        <v>0</v>
      </c>
      <c r="GO76" s="168" t="n">
        <f aca="false">IF(GO$65=0,"-",COUNTIF(GO15:GO64,UPPER("AB"))+GO75)</f>
        <v>11</v>
      </c>
      <c r="GP76" s="168" t="n">
        <f aca="false">IF(GP$65=0,"-",COUNTIF(GP15:GP64,UPPER("AB"))+GP75)</f>
        <v>6</v>
      </c>
      <c r="GQ76" s="168" t="n">
        <f aca="false">IF(GQ$65=0,"-",COUNTIF(GQ15:GQ64,UPPER("AB"))+GQ75)</f>
        <v>0</v>
      </c>
      <c r="GR76" s="168" t="n">
        <f aca="false">IF(GR$65=0,"-",COUNTIF(GR15:GR64,UPPER("AB"))+GR75)</f>
        <v>11</v>
      </c>
      <c r="GS76" s="168" t="n">
        <f aca="false">IF(GS$65=0,"-",COUNTIF(GS15:GS64,UPPER("AB"))+GS75)</f>
        <v>0</v>
      </c>
      <c r="GT76" s="168" t="n">
        <f aca="false">IF(GT$65=0,"-",COUNTIF(GT15:GT64,UPPER("AB"))+GT75)</f>
        <v>0</v>
      </c>
      <c r="GU76" s="168" t="n">
        <f aca="false">IF(GU$65=0,"-",COUNTIF(GU15:GU64,UPPER("AB"))+GU75)</f>
        <v>0</v>
      </c>
      <c r="GV76" s="168" t="n">
        <f aca="false">IF(GV$65=0,"-",COUNTIF(GV15:GV64,UPPER("AB"))+GV75)</f>
        <v>0</v>
      </c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  <c r="IA76" s="17"/>
      <c r="IB76" s="17"/>
      <c r="IC76" s="17"/>
      <c r="ID76" s="17"/>
      <c r="IE76" s="17"/>
      <c r="IF76" s="17"/>
      <c r="IG76" s="17"/>
      <c r="IH76" s="17"/>
      <c r="II76" s="17"/>
      <c r="IJ76" s="17"/>
      <c r="IK76" s="17"/>
      <c r="IL76" s="17"/>
      <c r="IM76" s="17"/>
      <c r="IN76" s="17"/>
      <c r="IO76" s="22"/>
    </row>
    <row r="77" customFormat="false" ht="14.15" hidden="false" customHeight="false" outlineLevel="0" collapsed="false">
      <c r="A77" s="203"/>
      <c r="B77" s="216" t="s">
        <v>106</v>
      </c>
      <c r="C77" s="217"/>
      <c r="D77" s="218"/>
      <c r="E77" s="171" t="n">
        <f aca="false">IF(E$65=0,"-",SUM(E67:E71))</f>
        <v>0</v>
      </c>
      <c r="F77" s="169" t="n">
        <f aca="false">IF(F$65=0,"-",SUM(F67:F71))</f>
        <v>0</v>
      </c>
      <c r="G77" s="171" t="n">
        <f aca="false">IF(G$65=0,"-",SUM(G67:G71))</f>
        <v>0</v>
      </c>
      <c r="H77" s="168" t="n">
        <f aca="false">IF(H$65=0,"-",SUM(H67:H71))</f>
        <v>0</v>
      </c>
      <c r="I77" s="168" t="n">
        <f aca="false">IF(I$65=0,"-",SUM(I67:I71))</f>
        <v>0</v>
      </c>
      <c r="J77" s="169" t="n">
        <f aca="false">IF(J$65=0,"-",SUM(J67:J71))</f>
        <v>0</v>
      </c>
      <c r="K77" s="171" t="n">
        <f aca="false">IF(K$65=0,"-",SUM(K67:K71))</f>
        <v>0</v>
      </c>
      <c r="L77" s="168" t="n">
        <f aca="false">IF(L$65=0,"-",SUM(L67:L71))</f>
        <v>0</v>
      </c>
      <c r="M77" s="168" t="n">
        <f aca="false">IF(M$65=0,"-",SUM(M67:M71))</f>
        <v>0</v>
      </c>
      <c r="N77" s="169" t="n">
        <f aca="false">IF(N$65=0,"-",SUM(N67:N71))</f>
        <v>0</v>
      </c>
      <c r="O77" s="171" t="n">
        <f aca="false">IF(O$65=0,"-",SUM(O67:O71))</f>
        <v>0</v>
      </c>
      <c r="P77" s="168" t="n">
        <f aca="false">IF(P$65=0,"-",SUM(P67:P71))</f>
        <v>0</v>
      </c>
      <c r="Q77" s="168" t="n">
        <f aca="false">IF(Q$65=0,"-",SUM(Q67:Q71))</f>
        <v>0</v>
      </c>
      <c r="R77" s="168" t="n">
        <f aca="false">IF(R$65=0,"-",SUM(R67:R71))</f>
        <v>0</v>
      </c>
      <c r="S77" s="168" t="n">
        <f aca="false">IF(S$65=0,"-",SUM(S67:S71))</f>
        <v>0</v>
      </c>
      <c r="T77" s="168" t="n">
        <f aca="false">IF(T$65=0,"-",SUM(T67:T71))</f>
        <v>0</v>
      </c>
      <c r="U77" s="168" t="n">
        <f aca="false">IF(U$65=0,"-",SUM(U67:U71))</f>
        <v>0</v>
      </c>
      <c r="V77" s="169" t="n">
        <f aca="false">IF(V$65=0,"-",SUM(V67:V71))</f>
        <v>0</v>
      </c>
      <c r="W77" s="171" t="n">
        <f aca="false">IF(W$65=0,"-",SUM(W67:W71))</f>
        <v>0</v>
      </c>
      <c r="X77" s="168" t="n">
        <f aca="false">IF(X$65=0,"-",SUM(X67:X71))</f>
        <v>0</v>
      </c>
      <c r="Y77" s="168" t="n">
        <f aca="false">IF(Y$65=0,"-",SUM(Y67:Y71))</f>
        <v>0</v>
      </c>
      <c r="Z77" s="168" t="n">
        <f aca="false">IF(Z$65=0,"-",SUM(Z67:Z71))</f>
        <v>0</v>
      </c>
      <c r="AA77" s="168" t="n">
        <f aca="false">IF(AA$65=0,"-",SUM(AA67:AA71))</f>
        <v>0</v>
      </c>
      <c r="AB77" s="168" t="n">
        <f aca="false">IF(AB$65=0,"-",SUM(AB67:AB71))</f>
        <v>0</v>
      </c>
      <c r="AC77" s="168" t="n">
        <f aca="false">IF(AC$65=0,"-",SUM(AC67:AC71))</f>
        <v>0</v>
      </c>
      <c r="AD77" s="169" t="n">
        <f aca="false">IF(AD$65=0,"-",SUM(AD67:AD71))</f>
        <v>0</v>
      </c>
      <c r="AE77" s="171" t="n">
        <f aca="false">IF(AE$65=0,"-",SUM(AE67:AE71))</f>
        <v>0</v>
      </c>
      <c r="AF77" s="168" t="n">
        <f aca="false">IF(AF$65=0,"-",SUM(AF67:AF71))</f>
        <v>0</v>
      </c>
      <c r="AG77" s="168" t="n">
        <f aca="false">IF(AG$65=0,"-",SUM(AG67:AG71))</f>
        <v>0</v>
      </c>
      <c r="AH77" s="168" t="n">
        <f aca="false">IF(AH$65=0,"-",SUM(AH67:AH71))</f>
        <v>0</v>
      </c>
      <c r="AI77" s="168" t="n">
        <f aca="false">IF(AI$65=0,"-",SUM(AI67:AI71))</f>
        <v>0</v>
      </c>
      <c r="AJ77" s="168" t="n">
        <f aca="false">IF(AJ$65=0,"-",SUM(AJ67:AJ71))</f>
        <v>0</v>
      </c>
      <c r="AK77" s="168" t="n">
        <f aca="false">IF(AK$65=0,"-",SUM(AK67:AK71))</f>
        <v>0</v>
      </c>
      <c r="AL77" s="169" t="n">
        <f aca="false">IF(AL$65=0,"-",SUM(AL67:AL71))</f>
        <v>0</v>
      </c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201"/>
      <c r="FK77" s="203"/>
      <c r="FL77" s="216" t="s">
        <v>106</v>
      </c>
      <c r="FM77" s="219"/>
      <c r="FN77" s="219"/>
      <c r="FO77" s="168" t="n">
        <f aca="false">IF(FO$65=0,"-",SUM(FO67:FO71))</f>
        <v>18</v>
      </c>
      <c r="FP77" s="168" t="n">
        <f aca="false">IF(FP$65=0,"-",SUM(FP67:FP71))</f>
        <v>0</v>
      </c>
      <c r="FQ77" s="168" t="n">
        <f aca="false">IF(FQ$65=0,"-",SUM(FQ67:FQ71))</f>
        <v>21</v>
      </c>
      <c r="FR77" s="168" t="n">
        <f aca="false">IF(FR$65=0,"-",SUM(FR67:FR71))</f>
        <v>7</v>
      </c>
      <c r="FS77" s="168" t="n">
        <f aca="false">IF(FS$65=0,"-",SUM(FS67:FS71))</f>
        <v>0</v>
      </c>
      <c r="FT77" s="168" t="n">
        <f aca="false">IF(FT$65=0,"-",SUM(FT67:FT71))</f>
        <v>0</v>
      </c>
      <c r="FU77" s="168" t="n">
        <f aca="false">IF(FU$65=0,"-",SUM(FU67:FU71))</f>
        <v>7</v>
      </c>
      <c r="FV77" s="168" t="n">
        <f aca="false">IF(FV$65=0,"-",SUM(FV67:FV71))</f>
        <v>9</v>
      </c>
      <c r="FW77" s="168" t="n">
        <f aca="false">IF(FW$65=0,"-",SUM(FW67:FW71))</f>
        <v>11</v>
      </c>
      <c r="FX77" s="168" t="n">
        <f aca="false">IF(FX$65=0,"-",SUM(FX67:FX71))</f>
        <v>10</v>
      </c>
      <c r="FY77" s="168" t="n">
        <f aca="false">IF(FY$65=0,"-",SUM(FY67:FY71))</f>
        <v>8</v>
      </c>
      <c r="FZ77" s="168" t="n">
        <f aca="false">IF(FZ$65=0,"-",SUM(FZ67:FZ71))</f>
        <v>1</v>
      </c>
      <c r="GA77" s="168" t="n">
        <f aca="false">IF(GA$65=0,"-",SUM(GA67:GA71))</f>
        <v>6</v>
      </c>
      <c r="GB77" s="168" t="n">
        <f aca="false">IF(GB$65=0,"-",SUM(GB67:GB71))</f>
        <v>0</v>
      </c>
      <c r="GC77" s="168" t="n">
        <f aca="false">IF(GC$65=0,"-",SUM(GC67:GC71))</f>
        <v>0</v>
      </c>
      <c r="GD77" s="168" t="n">
        <f aca="false">IF(GD$65=0,"-",SUM(GD67:GD71))</f>
        <v>0</v>
      </c>
      <c r="GE77" s="168" t="n">
        <f aca="false">IF(GE$65=0,"-",SUM(GE67:GE71))</f>
        <v>0</v>
      </c>
      <c r="GF77" s="168" t="n">
        <f aca="false">IF(GF$65=0,"-",SUM(GF67:GF71))</f>
        <v>0</v>
      </c>
      <c r="GG77" s="168" t="n">
        <f aca="false">IF(GG$65=0,"-",SUM(GG67:GG71))</f>
        <v>13</v>
      </c>
      <c r="GH77" s="168" t="n">
        <f aca="false">IF(GH$65=0,"-",SUM(GH67:GH71))</f>
        <v>14</v>
      </c>
      <c r="GI77" s="168" t="n">
        <f aca="false">IF(GI$65=0,"-",SUM(GI67:GI71))</f>
        <v>9</v>
      </c>
      <c r="GJ77" s="168" t="n">
        <f aca="false">IF(GJ$65=0,"-",SUM(GJ67:GJ71))</f>
        <v>0</v>
      </c>
      <c r="GK77" s="168" t="n">
        <f aca="false">IF(GK$65=0,"-",SUM(GK67:GK71))</f>
        <v>0</v>
      </c>
      <c r="GL77" s="168" t="n">
        <f aca="false">IF(GL$65=0,"-",SUM(GL67:GL71))</f>
        <v>4</v>
      </c>
      <c r="GM77" s="168" t="n">
        <f aca="false">IF(GM$65=0,"-",SUM(GM67:GM71))</f>
        <v>0</v>
      </c>
      <c r="GN77" s="168" t="n">
        <f aca="false">IF(GN$65=0,"-",SUM(GN67:GN71))</f>
        <v>0</v>
      </c>
      <c r="GO77" s="168" t="n">
        <f aca="false">IF(GO$65=0,"-",SUM(GO67:GO71))</f>
        <v>3</v>
      </c>
      <c r="GP77" s="168" t="n">
        <f aca="false">IF(GP$65=0,"-",SUM(GP67:GP71))</f>
        <v>1</v>
      </c>
      <c r="GQ77" s="168" t="n">
        <f aca="false">IF(GQ$65=0,"-",SUM(GQ67:GQ71))</f>
        <v>0</v>
      </c>
      <c r="GR77" s="168" t="n">
        <f aca="false">IF(GR$65=0,"-",SUM(GR67:GR71))</f>
        <v>10</v>
      </c>
      <c r="GS77" s="168" t="n">
        <f aca="false">IF(GS$65=0,"-",SUM(GS67:GS71))</f>
        <v>0</v>
      </c>
      <c r="GT77" s="168" t="n">
        <f aca="false">IF(GT$65=0,"-",SUM(GT67:GT71))</f>
        <v>0</v>
      </c>
      <c r="GU77" s="168" t="n">
        <f aca="false">IF(GU$65=0,"-",SUM(GU67:GU71))</f>
        <v>0</v>
      </c>
      <c r="GV77" s="168" t="n">
        <f aca="false">IF(GV$65=0,"-",SUM(GV67:GV71))</f>
        <v>0</v>
      </c>
      <c r="GW77" s="17"/>
      <c r="GX77" s="17"/>
      <c r="GY77" s="17"/>
      <c r="GZ77" s="17"/>
      <c r="HA77" s="17"/>
      <c r="HB77" s="17"/>
      <c r="HC77" s="17"/>
      <c r="HD77" s="17"/>
      <c r="HE77" s="17"/>
      <c r="HF77" s="17"/>
      <c r="HG77" s="17"/>
      <c r="HH77" s="17"/>
      <c r="HI77" s="17"/>
      <c r="HJ77" s="17"/>
      <c r="HK77" s="17"/>
      <c r="HL77" s="17"/>
      <c r="HM77" s="17"/>
      <c r="HN77" s="17"/>
      <c r="HO77" s="17"/>
      <c r="HP77" s="17"/>
      <c r="HQ77" s="17"/>
      <c r="HR77" s="17"/>
      <c r="HS77" s="17"/>
      <c r="HT77" s="17"/>
      <c r="HU77" s="17"/>
      <c r="HV77" s="17"/>
      <c r="HW77" s="17"/>
      <c r="HX77" s="17"/>
      <c r="HY77" s="17"/>
      <c r="HZ77" s="17"/>
      <c r="IA77" s="17"/>
      <c r="IB77" s="17"/>
      <c r="IC77" s="17"/>
      <c r="ID77" s="17"/>
      <c r="IE77" s="17"/>
      <c r="IF77" s="17"/>
      <c r="IG77" s="17"/>
      <c r="IH77" s="17"/>
      <c r="II77" s="17"/>
      <c r="IJ77" s="17"/>
      <c r="IK77" s="17"/>
      <c r="IL77" s="17"/>
      <c r="IM77" s="17"/>
      <c r="IN77" s="17"/>
      <c r="IO77" s="22"/>
    </row>
    <row r="78" customFormat="false" ht="14.15" hidden="false" customHeight="false" outlineLevel="0" collapsed="false">
      <c r="A78" s="203"/>
      <c r="B78" s="216" t="s">
        <v>107</v>
      </c>
      <c r="C78" s="217"/>
      <c r="D78" s="218"/>
      <c r="E78" s="220" t="str">
        <f aca="false">IF(OR(E$65=0,E$65="-"),"-",E77/E75)</f>
        <v>-</v>
      </c>
      <c r="F78" s="220" t="str">
        <f aca="false">IF(OR(F$65=0,F$65="-"),"-",F77/F75)</f>
        <v>-</v>
      </c>
      <c r="G78" s="220" t="str">
        <f aca="false">IF(OR(G$65=0,G$65="-"),"-",G77/G75)</f>
        <v>-</v>
      </c>
      <c r="H78" s="220" t="str">
        <f aca="false">IF(OR(H$65=0,H$65="-"),"-",H77/H75)</f>
        <v>-</v>
      </c>
      <c r="I78" s="220" t="str">
        <f aca="false">IF(OR(I$65=0,I$65="-"),"-",I77/I75)</f>
        <v>-</v>
      </c>
      <c r="J78" s="220" t="str">
        <f aca="false">IF(OR(J$65=0,J$65="-"),"-",J77/J75)</f>
        <v>-</v>
      </c>
      <c r="K78" s="220" t="str">
        <f aca="false">IF(OR(K$65=0,K$65="-"),"-",K77/K75)</f>
        <v>-</v>
      </c>
      <c r="L78" s="220" t="str">
        <f aca="false">IF(OR(L$65=0,L$65="-"),"-",L77/L75)</f>
        <v>-</v>
      </c>
      <c r="M78" s="220" t="str">
        <f aca="false">IF(OR(M$65=0,M$65="-"),"-",M77/M75)</f>
        <v>-</v>
      </c>
      <c r="N78" s="220" t="str">
        <f aca="false">IF(OR(N$65=0,N$65="-"),"-",N77/N75)</f>
        <v>-</v>
      </c>
      <c r="O78" s="220" t="str">
        <f aca="false">IF(OR(O$65=0,O$65="-"),"-",O77/O75)</f>
        <v>-</v>
      </c>
      <c r="P78" s="220" t="str">
        <f aca="false">IF(OR(P$65=0,P$65="-"),"-",P77/P75)</f>
        <v>-</v>
      </c>
      <c r="Q78" s="220" t="str">
        <f aca="false">IF(OR(Q$65=0,Q$65="-"),"-",Q77/Q75)</f>
        <v>-</v>
      </c>
      <c r="R78" s="220" t="str">
        <f aca="false">IF(OR(R$65=0,R$65="-"),"-",R77/R75)</f>
        <v>-</v>
      </c>
      <c r="S78" s="220" t="str">
        <f aca="false">IF(OR(S$65=0,S$65="-"),"-",S77/S75)</f>
        <v>-</v>
      </c>
      <c r="T78" s="220" t="str">
        <f aca="false">IF(OR(T$65=0,T$65="-"),"-",T77/T75)</f>
        <v>-</v>
      </c>
      <c r="U78" s="220" t="str">
        <f aca="false">IF(OR(U$65=0,U$65="-"),"-",U77/U75)</f>
        <v>-</v>
      </c>
      <c r="V78" s="220" t="str">
        <f aca="false">IF(OR(V$65=0,V$65="-"),"-",V77/V75)</f>
        <v>-</v>
      </c>
      <c r="W78" s="220" t="str">
        <f aca="false">IF(OR(W$65=0,W$65="-"),"-",W77/W75)</f>
        <v>-</v>
      </c>
      <c r="X78" s="220" t="str">
        <f aca="false">IF(OR(X$65=0,X$65="-"),"-",X77/X75)</f>
        <v>-</v>
      </c>
      <c r="Y78" s="220" t="str">
        <f aca="false">IF(OR(Y$65=0,Y$65="-"),"-",Y77/Y75)</f>
        <v>-</v>
      </c>
      <c r="Z78" s="220" t="str">
        <f aca="false">IF(OR(Z$65=0,Z$65="-"),"-",Z77/Z75)</f>
        <v>-</v>
      </c>
      <c r="AA78" s="220" t="str">
        <f aca="false">IF(OR(AA$65=0,AA$65="-"),"-",AA77/AA75)</f>
        <v>-</v>
      </c>
      <c r="AB78" s="220" t="str">
        <f aca="false">IF(OR(AB$65=0,AB$65="-"),"-",AB77/AB75)</f>
        <v>-</v>
      </c>
      <c r="AC78" s="220" t="str">
        <f aca="false">IF(OR(AC$65=0,AC$65="-"),"-",AC77/AC75)</f>
        <v>-</v>
      </c>
      <c r="AD78" s="220" t="str">
        <f aca="false">IF(OR(AD$65=0,AD$65="-"),"-",AD77/AD75)</f>
        <v>-</v>
      </c>
      <c r="AE78" s="220" t="str">
        <f aca="false">IF(OR(AE$65=0,AE$65="-"),"-",AE77/AE75)</f>
        <v>-</v>
      </c>
      <c r="AF78" s="220" t="str">
        <f aca="false">IF(OR(AF$65=0,AF$65="-"),"-",AF77/AF75)</f>
        <v>-</v>
      </c>
      <c r="AG78" s="220" t="str">
        <f aca="false">IF(OR(AG$65=0,AG$65="-"),"-",AG77/AG75)</f>
        <v>-</v>
      </c>
      <c r="AH78" s="220" t="str">
        <f aca="false">IF(OR(AH$65=0,AH$65="-"),"-",AH77/AH75)</f>
        <v>-</v>
      </c>
      <c r="AI78" s="220" t="str">
        <f aca="false">IF(OR(AI$65=0,AI$65="-"),"-",AI77/AI75)</f>
        <v>-</v>
      </c>
      <c r="AJ78" s="220" t="str">
        <f aca="false">IF(OR(AJ$65=0,AJ$65="-"),"-",AJ77/AJ75)</f>
        <v>-</v>
      </c>
      <c r="AK78" s="220" t="str">
        <f aca="false">IF(OR(AK$65=0,AK$65="-"),"-",AK77/AK75)</f>
        <v>-</v>
      </c>
      <c r="AL78" s="220" t="str">
        <f aca="false">IF(OR(AL$65=0,AL$65="-"),"-",AL77/AL75)</f>
        <v>-</v>
      </c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201"/>
      <c r="FK78" s="203"/>
      <c r="FL78" s="216" t="s">
        <v>107</v>
      </c>
      <c r="FM78" s="219"/>
      <c r="FN78" s="219"/>
      <c r="FO78" s="221" t="n">
        <f aca="false">IF(FO$65=0,"-",FO77/FO75)</f>
        <v>0.409090909090909</v>
      </c>
      <c r="FP78" s="221" t="e">
        <f aca="false">IF(FP$65=0,"-",FP77/FP75)</f>
        <v>#DIV/0!</v>
      </c>
      <c r="FQ78" s="221" t="n">
        <f aca="false">IF(FQ$65=0,"-",FQ77/FQ75)</f>
        <v>0.617647058823529</v>
      </c>
      <c r="FR78" s="221" t="n">
        <f aca="false">IF(FR$65=0,"-",FR77/FR75)</f>
        <v>0.875</v>
      </c>
      <c r="FS78" s="221" t="e">
        <f aca="false">IF(FS$65=0,"-",FS77/FS75)</f>
        <v>#DIV/0!</v>
      </c>
      <c r="FT78" s="221" t="e">
        <f aca="false">IF(FT$65=0,"-",FT77/FT75)</f>
        <v>#DIV/0!</v>
      </c>
      <c r="FU78" s="221" t="n">
        <f aca="false">IF(FU$65=0,"-",FU77/FU75)</f>
        <v>0.166666666666667</v>
      </c>
      <c r="FV78" s="221" t="n">
        <f aca="false">IF(FV$65=0,"-",FV77/FV75)</f>
        <v>0.209302325581395</v>
      </c>
      <c r="FW78" s="221" t="n">
        <f aca="false">IF(FW$65=0,"-",FW77/FW75)</f>
        <v>0.261904761904762</v>
      </c>
      <c r="FX78" s="221" t="n">
        <f aca="false">IF(FX$65=0,"-",FX77/FX75)</f>
        <v>0.238095238095238</v>
      </c>
      <c r="FY78" s="221" t="n">
        <f aca="false">IF(FY$65=0,"-",FY77/FY75)</f>
        <v>1</v>
      </c>
      <c r="FZ78" s="221" t="n">
        <f aca="false">IF(FZ$65=0,"-",FZ77/FZ75)</f>
        <v>0.125</v>
      </c>
      <c r="GA78" s="221" t="n">
        <f aca="false">IF(GA$65=0,"-",GA77/GA75)</f>
        <v>0.222222222222222</v>
      </c>
      <c r="GB78" s="221" t="e">
        <f aca="false">IF(GB$65=0,"-",GB77/GB75)</f>
        <v>#DIV/0!</v>
      </c>
      <c r="GC78" s="221" t="e">
        <f aca="false">IF(GC$65=0,"-",GC77/GC75)</f>
        <v>#DIV/0!</v>
      </c>
      <c r="GD78" s="221" t="e">
        <f aca="false">IF(GD$65=0,"-",GD77/GD75)</f>
        <v>#DIV/0!</v>
      </c>
      <c r="GE78" s="221" t="e">
        <f aca="false">IF(GE$65=0,"-",GE77/GE75)</f>
        <v>#DIV/0!</v>
      </c>
      <c r="GF78" s="221" t="e">
        <f aca="false">IF(GF$65=0,"-",GF77/GF75)</f>
        <v>#DIV/0!</v>
      </c>
      <c r="GG78" s="221" t="n">
        <f aca="false">IF(GG$65=0,"-",GG77/GG75)</f>
        <v>1</v>
      </c>
      <c r="GH78" s="221" t="n">
        <f aca="false">IF(GH$65=0,"-",GH77/GH75)</f>
        <v>0.933333333333333</v>
      </c>
      <c r="GI78" s="221" t="n">
        <f aca="false">IF(GI$65=0,"-",GI77/GI75)</f>
        <v>0.642857142857143</v>
      </c>
      <c r="GJ78" s="221" t="e">
        <f aca="false">IF(GJ$65=0,"-",GJ77/GJ75)</f>
        <v>#DIV/0!</v>
      </c>
      <c r="GK78" s="221" t="e">
        <f aca="false">IF(GK$65=0,"-",GK77/GK75)</f>
        <v>#DIV/0!</v>
      </c>
      <c r="GL78" s="221" t="n">
        <f aca="false">IF(GL$65=0,"-",GL77/GL75)</f>
        <v>0.363636363636364</v>
      </c>
      <c r="GM78" s="221" t="e">
        <f aca="false">IF(GM$65=0,"-",GM77/GM75)</f>
        <v>#DIV/0!</v>
      </c>
      <c r="GN78" s="221" t="e">
        <f aca="false">IF(GN$65=0,"-",GN77/GN75)</f>
        <v>#DIV/0!</v>
      </c>
      <c r="GO78" s="221" t="n">
        <f aca="false">IF(GO$65=0,"-",GO77/GO75)</f>
        <v>0.272727272727273</v>
      </c>
      <c r="GP78" s="221" t="n">
        <f aca="false">IF(GP$65=0,"-",GP77/GP75)</f>
        <v>0.166666666666667</v>
      </c>
      <c r="GQ78" s="221" t="e">
        <f aca="false">IF(GQ$65=0,"-",GQ77/GQ75)</f>
        <v>#DIV/0!</v>
      </c>
      <c r="GR78" s="221" t="n">
        <f aca="false">IF(GR$65=0,"-",GR77/GR75)</f>
        <v>0.909090909090909</v>
      </c>
      <c r="GS78" s="221" t="e">
        <f aca="false">IF(GS$65=0,"-",GS77/GS75)</f>
        <v>#DIV/0!</v>
      </c>
      <c r="GT78" s="221" t="e">
        <f aca="false">IF(GT$65=0,"-",GT77/GT75)</f>
        <v>#DIV/0!</v>
      </c>
      <c r="GU78" s="221" t="e">
        <f aca="false">IF(GU$65=0,"-",GU77/GU75)</f>
        <v>#DIV/0!</v>
      </c>
      <c r="GV78" s="221" t="e">
        <f aca="false">IF(GV$65=0,"-",GV77/GV75)</f>
        <v>#DIV/0!</v>
      </c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22"/>
    </row>
    <row r="79" customFormat="false" ht="15" hidden="false" customHeight="false" outlineLevel="0" collapsed="false">
      <c r="A79" s="203"/>
      <c r="B79" s="216" t="s">
        <v>42</v>
      </c>
      <c r="C79" s="217"/>
      <c r="D79" s="218"/>
      <c r="E79" s="171" t="n">
        <f aca="false">IF(E$65=0,"-",SUM(E67:E69))</f>
        <v>0</v>
      </c>
      <c r="F79" s="169" t="n">
        <f aca="false">IF(F$65=0,"-",SUM(F67:F69))</f>
        <v>0</v>
      </c>
      <c r="G79" s="171" t="n">
        <f aca="false">IF(G$65=0,"-",SUM(G67:G69))</f>
        <v>0</v>
      </c>
      <c r="H79" s="168" t="n">
        <f aca="false">IF(H$65=0,"-",SUM(H67:H69))</f>
        <v>0</v>
      </c>
      <c r="I79" s="168" t="n">
        <f aca="false">IF(I$65=0,"-",SUM(I67:I69))</f>
        <v>0</v>
      </c>
      <c r="J79" s="169" t="n">
        <f aca="false">IF(J$65=0,"-",SUM(J67:J69))</f>
        <v>0</v>
      </c>
      <c r="K79" s="171" t="n">
        <f aca="false">IF(K$65=0,"-",SUM(K67:K69))</f>
        <v>0</v>
      </c>
      <c r="L79" s="168" t="n">
        <f aca="false">IF(L$65=0,"-",SUM(L67:L69))</f>
        <v>0</v>
      </c>
      <c r="M79" s="168" t="n">
        <f aca="false">IF(M$65=0,"-",SUM(M67:M69))</f>
        <v>0</v>
      </c>
      <c r="N79" s="169" t="n">
        <f aca="false">IF(N$65=0,"-",SUM(N67:N69))</f>
        <v>0</v>
      </c>
      <c r="O79" s="171" t="n">
        <f aca="false">IF(O$65=0,"-",SUM(O67:O69))</f>
        <v>0</v>
      </c>
      <c r="P79" s="168" t="n">
        <f aca="false">IF(P$65=0,"-",SUM(P67:P69))</f>
        <v>0</v>
      </c>
      <c r="Q79" s="168" t="n">
        <f aca="false">IF(Q$65=0,"-",SUM(Q67:Q69))</f>
        <v>0</v>
      </c>
      <c r="R79" s="168" t="n">
        <f aca="false">IF(R$65=0,"-",SUM(R67:R69))</f>
        <v>0</v>
      </c>
      <c r="S79" s="168" t="n">
        <f aca="false">IF(S$65=0,"-",SUM(S67:S69))</f>
        <v>0</v>
      </c>
      <c r="T79" s="168" t="n">
        <f aca="false">IF(T$65=0,"-",SUM(T67:T69))</f>
        <v>0</v>
      </c>
      <c r="U79" s="168" t="n">
        <f aca="false">IF(U$65=0,"-",SUM(U67:U69))</f>
        <v>0</v>
      </c>
      <c r="V79" s="169" t="n">
        <f aca="false">IF(V$65=0,"-",SUM(V67:V69))</f>
        <v>0</v>
      </c>
      <c r="W79" s="171" t="n">
        <f aca="false">IF(W$65=0,"-",SUM(W67:W69))</f>
        <v>0</v>
      </c>
      <c r="X79" s="168" t="n">
        <f aca="false">IF(X$65=0,"-",SUM(X67:X69))</f>
        <v>0</v>
      </c>
      <c r="Y79" s="168" t="n">
        <f aca="false">IF(Y$65=0,"-",SUM(Y67:Y69))</f>
        <v>0</v>
      </c>
      <c r="Z79" s="168" t="n">
        <f aca="false">IF(Z$65=0,"-",SUM(Z67:Z69))</f>
        <v>0</v>
      </c>
      <c r="AA79" s="168" t="n">
        <f aca="false">IF(AA$65=0,"-",SUM(AA67:AA69))</f>
        <v>0</v>
      </c>
      <c r="AB79" s="168" t="n">
        <f aca="false">IF(AB$65=0,"-",SUM(AB67:AB69))</f>
        <v>0</v>
      </c>
      <c r="AC79" s="168" t="n">
        <f aca="false">IF(AC$65=0,"-",SUM(AC67:AC69))</f>
        <v>0</v>
      </c>
      <c r="AD79" s="169" t="n">
        <f aca="false">IF(AD$65=0,"-",SUM(AD67:AD69))</f>
        <v>0</v>
      </c>
      <c r="AE79" s="171" t="n">
        <f aca="false">IF(AE$65=0,"-",SUM(AE67:AE69))</f>
        <v>0</v>
      </c>
      <c r="AF79" s="168" t="n">
        <f aca="false">IF(AF$65=0,"-",SUM(AF67:AF69))</f>
        <v>0</v>
      </c>
      <c r="AG79" s="168" t="n">
        <f aca="false">IF(AG$65=0,"-",SUM(AG67:AG69))</f>
        <v>0</v>
      </c>
      <c r="AH79" s="168" t="n">
        <f aca="false">IF(AH$65=0,"-",SUM(AH67:AH69))</f>
        <v>0</v>
      </c>
      <c r="AI79" s="168" t="n">
        <f aca="false">IF(AI$65=0,"-",SUM(AI67:AI69))</f>
        <v>0</v>
      </c>
      <c r="AJ79" s="168" t="n">
        <f aca="false">IF(AJ$65=0,"-",SUM(AJ67:AJ69))</f>
        <v>0</v>
      </c>
      <c r="AK79" s="168" t="n">
        <f aca="false">IF(AK$65=0,"-",SUM(AK67:AK69))</f>
        <v>0</v>
      </c>
      <c r="AL79" s="169" t="n">
        <f aca="false">IF(AL$65=0,"-",SUM(AL67:AL69))</f>
        <v>0</v>
      </c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201"/>
      <c r="FK79" s="203"/>
      <c r="FL79" s="216" t="s">
        <v>42</v>
      </c>
      <c r="FM79" s="219"/>
      <c r="FN79" s="219"/>
      <c r="FO79" s="168" t="n">
        <f aca="false">IF(FO$65=0,"-",SUM(FO67:FO69))</f>
        <v>4</v>
      </c>
      <c r="FP79" s="168" t="n">
        <f aca="false">IF(FP$65=0,"-",SUM(FP67:FP69))</f>
        <v>0</v>
      </c>
      <c r="FQ79" s="168" t="n">
        <f aca="false">IF(FQ$65=0,"-",SUM(FQ67:FQ69))</f>
        <v>8</v>
      </c>
      <c r="FR79" s="168" t="n">
        <f aca="false">IF(FR$65=0,"-",SUM(FR67:FR69))</f>
        <v>5</v>
      </c>
      <c r="FS79" s="168" t="n">
        <f aca="false">IF(FS$65=0,"-",SUM(FS67:FS69))</f>
        <v>0</v>
      </c>
      <c r="FT79" s="168" t="n">
        <f aca="false">IF(FT$65=0,"-",SUM(FT67:FT69))</f>
        <v>0</v>
      </c>
      <c r="FU79" s="168" t="n">
        <f aca="false">IF(FU$65=0,"-",SUM(FU67:FU69))</f>
        <v>4</v>
      </c>
      <c r="FV79" s="168" t="n">
        <f aca="false">IF(FV$65=0,"-",SUM(FV67:FV69))</f>
        <v>2</v>
      </c>
      <c r="FW79" s="168" t="n">
        <f aca="false">IF(FW$65=0,"-",SUM(FW67:FW69))</f>
        <v>4</v>
      </c>
      <c r="FX79" s="168" t="n">
        <f aca="false">IF(FX$65=0,"-",SUM(FX67:FX69))</f>
        <v>4</v>
      </c>
      <c r="FY79" s="168" t="n">
        <f aca="false">IF(FY$65=0,"-",SUM(FY67:FY69))</f>
        <v>7</v>
      </c>
      <c r="FZ79" s="168" t="n">
        <f aca="false">IF(FZ$65=0,"-",SUM(FZ67:FZ69))</f>
        <v>1</v>
      </c>
      <c r="GA79" s="168" t="n">
        <f aca="false">IF(GA$65=0,"-",SUM(GA67:GA69))</f>
        <v>1</v>
      </c>
      <c r="GB79" s="168" t="n">
        <f aca="false">IF(GB$65=0,"-",SUM(GB67:GB69))</f>
        <v>0</v>
      </c>
      <c r="GC79" s="168" t="n">
        <f aca="false">IF(GC$65=0,"-",SUM(GC67:GC69))</f>
        <v>0</v>
      </c>
      <c r="GD79" s="168" t="n">
        <f aca="false">IF(GD$65=0,"-",SUM(GD67:GD69))</f>
        <v>0</v>
      </c>
      <c r="GE79" s="168" t="n">
        <f aca="false">IF(GE$65=0,"-",SUM(GE67:GE69))</f>
        <v>0</v>
      </c>
      <c r="GF79" s="168" t="n">
        <f aca="false">IF(GF$65=0,"-",SUM(GF67:GF69))</f>
        <v>0</v>
      </c>
      <c r="GG79" s="168" t="n">
        <f aca="false">IF(GG$65=0,"-",SUM(GG67:GG69))</f>
        <v>0</v>
      </c>
      <c r="GH79" s="168" t="n">
        <f aca="false">IF(GH$65=0,"-",SUM(GH67:GH69))</f>
        <v>5</v>
      </c>
      <c r="GI79" s="168" t="n">
        <f aca="false">IF(GI$65=0,"-",SUM(GI67:GI69))</f>
        <v>1</v>
      </c>
      <c r="GJ79" s="168" t="n">
        <f aca="false">IF(GJ$65=0,"-",SUM(GJ67:GJ69))</f>
        <v>0</v>
      </c>
      <c r="GK79" s="168" t="n">
        <f aca="false">IF(GK$65=0,"-",SUM(GK67:GK69))</f>
        <v>0</v>
      </c>
      <c r="GL79" s="168" t="n">
        <f aca="false">IF(GL$65=0,"-",SUM(GL67:GL69))</f>
        <v>0</v>
      </c>
      <c r="GM79" s="168" t="n">
        <f aca="false">IF(GM$65=0,"-",SUM(GM67:GM69))</f>
        <v>0</v>
      </c>
      <c r="GN79" s="168" t="n">
        <f aca="false">IF(GN$65=0,"-",SUM(GN67:GN69))</f>
        <v>0</v>
      </c>
      <c r="GO79" s="168" t="n">
        <f aca="false">IF(GO$65=0,"-",SUM(GO67:GO69))</f>
        <v>1</v>
      </c>
      <c r="GP79" s="168" t="n">
        <f aca="false">IF(GP$65=0,"-",SUM(GP67:GP69))</f>
        <v>1</v>
      </c>
      <c r="GQ79" s="168" t="n">
        <f aca="false">IF(GQ$65=0,"-",SUM(GQ67:GQ69))</f>
        <v>0</v>
      </c>
      <c r="GR79" s="168" t="n">
        <f aca="false">IF(GR$65=0,"-",SUM(GR67:GR69))</f>
        <v>4</v>
      </c>
      <c r="GS79" s="168" t="n">
        <f aca="false">IF(GS$65=0,"-",SUM(GS67:GS69))</f>
        <v>0</v>
      </c>
      <c r="GT79" s="168" t="n">
        <f aca="false">IF(GT$65=0,"-",SUM(GT67:GT69))</f>
        <v>0</v>
      </c>
      <c r="GU79" s="168" t="n">
        <f aca="false">IF(GU$65=0,"-",SUM(GU67:GU69))</f>
        <v>0</v>
      </c>
      <c r="GV79" s="168" t="n">
        <f aca="false">IF(GV$65=0,"-",SUM(GV67:GV69))</f>
        <v>0</v>
      </c>
      <c r="GW79" s="17"/>
      <c r="GX79" s="17"/>
      <c r="GY79" s="17"/>
      <c r="GZ79" s="17"/>
      <c r="HA79" s="17"/>
      <c r="HB79" s="17"/>
      <c r="HC79" s="17"/>
      <c r="HD79" s="17"/>
      <c r="HE79" s="17"/>
      <c r="HF79" s="17"/>
      <c r="HG79" s="17"/>
      <c r="HH79" s="17"/>
      <c r="HI79" s="17"/>
      <c r="HJ79" s="17"/>
      <c r="HK79" s="17"/>
      <c r="HL79" s="17"/>
      <c r="HM79" s="17"/>
      <c r="HN79" s="17"/>
      <c r="HO79" s="17"/>
      <c r="HP79" s="17"/>
      <c r="HQ79" s="17"/>
      <c r="HR79" s="17"/>
      <c r="HS79" s="17"/>
      <c r="HT79" s="17"/>
      <c r="HU79" s="17"/>
      <c r="HV79" s="17"/>
      <c r="HW79" s="17"/>
      <c r="HX79" s="17"/>
      <c r="HY79" s="17"/>
      <c r="HZ79" s="17"/>
      <c r="IA79" s="17"/>
      <c r="IB79" s="17"/>
      <c r="IC79" s="17"/>
      <c r="ID79" s="17"/>
      <c r="IE79" s="17"/>
      <c r="IF79" s="17"/>
      <c r="IG79" s="17"/>
      <c r="IH79" s="17"/>
      <c r="II79" s="17"/>
      <c r="IJ79" s="17"/>
      <c r="IK79" s="17"/>
      <c r="IL79" s="17"/>
      <c r="IM79" s="17"/>
      <c r="IN79" s="17"/>
      <c r="IO79" s="22"/>
    </row>
    <row r="80" customFormat="false" ht="15" hidden="false" customHeight="false" outlineLevel="0" collapsed="false">
      <c r="A80" s="203"/>
      <c r="B80" s="216" t="s">
        <v>108</v>
      </c>
      <c r="C80" s="217"/>
      <c r="D80" s="218"/>
      <c r="E80" s="220" t="str">
        <f aca="false">IF(OR(E$65=0,E$65="-"),"-",E79/E75)</f>
        <v>-</v>
      </c>
      <c r="F80" s="220" t="str">
        <f aca="false">IF(OR(F$65=0,F$65="-"),"-",F79/F75)</f>
        <v>-</v>
      </c>
      <c r="G80" s="220" t="str">
        <f aca="false">IF(OR(G$65=0,G$65="-"),"-",G79/G75)</f>
        <v>-</v>
      </c>
      <c r="H80" s="220" t="str">
        <f aca="false">IF(OR(H$65=0,H$65="-"),"-",H79/H75)</f>
        <v>-</v>
      </c>
      <c r="I80" s="220" t="str">
        <f aca="false">IF(OR(I$65=0,I$65="-"),"-",I79/I75)</f>
        <v>-</v>
      </c>
      <c r="J80" s="220" t="str">
        <f aca="false">IF(OR(J$65=0,J$65="-"),"-",J79/J75)</f>
        <v>-</v>
      </c>
      <c r="K80" s="220" t="str">
        <f aca="false">IF(OR(K$65=0,K$65="-"),"-",K79/K75)</f>
        <v>-</v>
      </c>
      <c r="L80" s="220" t="str">
        <f aca="false">IF(OR(L$65=0,L$65="-"),"-",L79/L75)</f>
        <v>-</v>
      </c>
      <c r="M80" s="220" t="str">
        <f aca="false">IF(OR(M$65=0,M$65="-"),"-",M79/M75)</f>
        <v>-</v>
      </c>
      <c r="N80" s="220" t="str">
        <f aca="false">IF(OR(N$65=0,N$65="-"),"-",N79/N75)</f>
        <v>-</v>
      </c>
      <c r="O80" s="220" t="str">
        <f aca="false">IF(OR(O$65=0,O$65="-"),"-",O79/O75)</f>
        <v>-</v>
      </c>
      <c r="P80" s="220" t="str">
        <f aca="false">IF(OR(P$65=0,P$65="-"),"-",P79/P75)</f>
        <v>-</v>
      </c>
      <c r="Q80" s="220" t="str">
        <f aca="false">IF(OR(Q$65=0,Q$65="-"),"-",Q79/Q75)</f>
        <v>-</v>
      </c>
      <c r="R80" s="220" t="str">
        <f aca="false">IF(OR(R$65=0,R$65="-"),"-",R79/R75)</f>
        <v>-</v>
      </c>
      <c r="S80" s="220" t="str">
        <f aca="false">IF(OR(S$65=0,S$65="-"),"-",S79/S75)</f>
        <v>-</v>
      </c>
      <c r="T80" s="220" t="str">
        <f aca="false">IF(OR(T$65=0,T$65="-"),"-",T79/T75)</f>
        <v>-</v>
      </c>
      <c r="U80" s="220" t="str">
        <f aca="false">IF(OR(U$65=0,U$65="-"),"-",U79/U75)</f>
        <v>-</v>
      </c>
      <c r="V80" s="220" t="str">
        <f aca="false">IF(OR(V$65=0,V$65="-"),"-",V79/V75)</f>
        <v>-</v>
      </c>
      <c r="W80" s="220" t="str">
        <f aca="false">IF(OR(W$65=0,W$65="-"),"-",W79/W75)</f>
        <v>-</v>
      </c>
      <c r="X80" s="220" t="str">
        <f aca="false">IF(OR(X$65=0,X$65="-"),"-",X79/X75)</f>
        <v>-</v>
      </c>
      <c r="Y80" s="220" t="str">
        <f aca="false">IF(OR(Y$65=0,Y$65="-"),"-",Y79/Y75)</f>
        <v>-</v>
      </c>
      <c r="Z80" s="220" t="str">
        <f aca="false">IF(OR(Z$65=0,Z$65="-"),"-",Z79/Z75)</f>
        <v>-</v>
      </c>
      <c r="AA80" s="220" t="str">
        <f aca="false">IF(OR(AA$65=0,AA$65="-"),"-",AA79/AA75)</f>
        <v>-</v>
      </c>
      <c r="AB80" s="220" t="str">
        <f aca="false">IF(OR(AB$65=0,AB$65="-"),"-",AB79/AB75)</f>
        <v>-</v>
      </c>
      <c r="AC80" s="220" t="str">
        <f aca="false">IF(OR(AC$65=0,AC$65="-"),"-",AC79/AC75)</f>
        <v>-</v>
      </c>
      <c r="AD80" s="220" t="str">
        <f aca="false">IF(OR(AD$65=0,AD$65="-"),"-",AD79/AD75)</f>
        <v>-</v>
      </c>
      <c r="AE80" s="220" t="str">
        <f aca="false">IF(OR(AE$65=0,AE$65="-"),"-",AE79/AE75)</f>
        <v>-</v>
      </c>
      <c r="AF80" s="220" t="str">
        <f aca="false">IF(OR(AF$65=0,AF$65="-"),"-",AF79/AF75)</f>
        <v>-</v>
      </c>
      <c r="AG80" s="220" t="str">
        <f aca="false">IF(OR(AG$65=0,AG$65="-"),"-",AG79/AG75)</f>
        <v>-</v>
      </c>
      <c r="AH80" s="220" t="str">
        <f aca="false">IF(OR(AH$65=0,AH$65="-"),"-",AH79/AH75)</f>
        <v>-</v>
      </c>
      <c r="AI80" s="220" t="str">
        <f aca="false">IF(OR(AI$65=0,AI$65="-"),"-",AI79/AI75)</f>
        <v>-</v>
      </c>
      <c r="AJ80" s="220" t="str">
        <f aca="false">IF(OR(AJ$65=0,AJ$65="-"),"-",AJ79/AJ75)</f>
        <v>-</v>
      </c>
      <c r="AK80" s="220" t="str">
        <f aca="false">IF(OR(AK$65=0,AK$65="-"),"-",AK79/AK75)</f>
        <v>-</v>
      </c>
      <c r="AL80" s="220" t="str">
        <f aca="false">IF(OR(AL$65=0,AL$65="-"),"-",AL79/AL75)</f>
        <v>-</v>
      </c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201"/>
      <c r="FK80" s="203"/>
      <c r="FL80" s="216" t="s">
        <v>108</v>
      </c>
      <c r="FM80" s="219"/>
      <c r="FN80" s="219"/>
      <c r="FO80" s="221" t="n">
        <f aca="false">IF(FO$65=0,"-",FO79/FO75)</f>
        <v>0.0909090909090909</v>
      </c>
      <c r="FP80" s="221" t="e">
        <f aca="false">IF(FP$65=0,"-",FP79/FP75)</f>
        <v>#DIV/0!</v>
      </c>
      <c r="FQ80" s="221" t="n">
        <f aca="false">IF(FQ$65=0,"-",FQ79/FQ75)</f>
        <v>0.235294117647059</v>
      </c>
      <c r="FR80" s="221" t="n">
        <f aca="false">IF(FR$65=0,"-",FR79/FR75)</f>
        <v>0.625</v>
      </c>
      <c r="FS80" s="221" t="e">
        <f aca="false">IF(FS$65=0,"-",FS79/FS75)</f>
        <v>#DIV/0!</v>
      </c>
      <c r="FT80" s="221" t="e">
        <f aca="false">IF(FT$65=0,"-",FT79/FT75)</f>
        <v>#DIV/0!</v>
      </c>
      <c r="FU80" s="221" t="n">
        <f aca="false">IF(FU$65=0,"-",FU79/FU75)</f>
        <v>0.0952380952380952</v>
      </c>
      <c r="FV80" s="221" t="n">
        <f aca="false">IF(FV$65=0,"-",FV79/FV75)</f>
        <v>0.0465116279069767</v>
      </c>
      <c r="FW80" s="221" t="n">
        <f aca="false">IF(FW$65=0,"-",FW79/FW75)</f>
        <v>0.0952380952380952</v>
      </c>
      <c r="FX80" s="221" t="n">
        <f aca="false">IF(FX$65=0,"-",FX79/FX75)</f>
        <v>0.0952380952380952</v>
      </c>
      <c r="FY80" s="221" t="n">
        <f aca="false">IF(FY$65=0,"-",FY79/FY75)</f>
        <v>0.875</v>
      </c>
      <c r="FZ80" s="221" t="n">
        <f aca="false">IF(FZ$65=0,"-",FZ79/FZ75)</f>
        <v>0.125</v>
      </c>
      <c r="GA80" s="221" t="n">
        <f aca="false">IF(GA$65=0,"-",GA79/GA75)</f>
        <v>0.037037037037037</v>
      </c>
      <c r="GB80" s="221" t="e">
        <f aca="false">IF(GB$65=0,"-",GB79/GB75)</f>
        <v>#DIV/0!</v>
      </c>
      <c r="GC80" s="221" t="e">
        <f aca="false">IF(GC$65=0,"-",GC79/GC75)</f>
        <v>#DIV/0!</v>
      </c>
      <c r="GD80" s="221" t="e">
        <f aca="false">IF(GD$65=0,"-",GD79/GD75)</f>
        <v>#DIV/0!</v>
      </c>
      <c r="GE80" s="221" t="e">
        <f aca="false">IF(GE$65=0,"-",GE79/GE75)</f>
        <v>#DIV/0!</v>
      </c>
      <c r="GF80" s="221" t="e">
        <f aca="false">IF(GF$65=0,"-",GF79/GF75)</f>
        <v>#DIV/0!</v>
      </c>
      <c r="GG80" s="221" t="n">
        <f aca="false">IF(GG$65=0,"-",GG79/GG75)</f>
        <v>0</v>
      </c>
      <c r="GH80" s="221" t="n">
        <f aca="false">IF(GH$65=0,"-",GH79/GH75)</f>
        <v>0.333333333333333</v>
      </c>
      <c r="GI80" s="221" t="n">
        <f aca="false">IF(GI$65=0,"-",GI79/GI75)</f>
        <v>0.0714285714285714</v>
      </c>
      <c r="GJ80" s="221" t="e">
        <f aca="false">IF(GJ$65=0,"-",GJ79/GJ75)</f>
        <v>#DIV/0!</v>
      </c>
      <c r="GK80" s="221" t="e">
        <f aca="false">IF(GK$65=0,"-",GK79/GK75)</f>
        <v>#DIV/0!</v>
      </c>
      <c r="GL80" s="221" t="n">
        <f aca="false">IF(GL$65=0,"-",GL79/GL75)</f>
        <v>0</v>
      </c>
      <c r="GM80" s="221" t="e">
        <f aca="false">IF(GM$65=0,"-",GM79/GM75)</f>
        <v>#DIV/0!</v>
      </c>
      <c r="GN80" s="221" t="e">
        <f aca="false">IF(GN$65=0,"-",GN79/GN75)</f>
        <v>#DIV/0!</v>
      </c>
      <c r="GO80" s="221" t="n">
        <f aca="false">IF(GO$65=0,"-",GO79/GO75)</f>
        <v>0.0909090909090909</v>
      </c>
      <c r="GP80" s="221" t="n">
        <f aca="false">IF(GP$65=0,"-",GP79/GP75)</f>
        <v>0.166666666666667</v>
      </c>
      <c r="GQ80" s="221" t="e">
        <f aca="false">IF(GQ$65=0,"-",GQ79/GQ75)</f>
        <v>#DIV/0!</v>
      </c>
      <c r="GR80" s="221" t="n">
        <f aca="false">IF(GR$65=0,"-",GR79/GR75)</f>
        <v>0.363636363636364</v>
      </c>
      <c r="GS80" s="221" t="e">
        <f aca="false">IF(GS$65=0,"-",GS79/GS75)</f>
        <v>#DIV/0!</v>
      </c>
      <c r="GT80" s="221" t="e">
        <f aca="false">IF(GT$65=0,"-",GT79/GT75)</f>
        <v>#DIV/0!</v>
      </c>
      <c r="GU80" s="221" t="e">
        <f aca="false">IF(GU$65=0,"-",GU79/GU75)</f>
        <v>#DIV/0!</v>
      </c>
      <c r="GV80" s="221" t="e">
        <f aca="false">IF(GV$65=0,"-",GV79/GV75)</f>
        <v>#DIV/0!</v>
      </c>
      <c r="GW80" s="17"/>
      <c r="GX80" s="17"/>
      <c r="GY80" s="17"/>
      <c r="GZ80" s="17"/>
      <c r="HA80" s="17"/>
      <c r="HB80" s="17"/>
      <c r="HC80" s="17"/>
      <c r="HD80" s="17"/>
      <c r="HE80" s="17"/>
      <c r="HF80" s="17"/>
      <c r="HG80" s="17"/>
      <c r="HH80" s="17"/>
      <c r="HI80" s="17"/>
      <c r="HJ80" s="17"/>
      <c r="HK80" s="17"/>
      <c r="HL80" s="17"/>
      <c r="HM80" s="17"/>
      <c r="HN80" s="17"/>
      <c r="HO80" s="17"/>
      <c r="HP80" s="17"/>
      <c r="HQ80" s="17"/>
      <c r="HR80" s="17"/>
      <c r="HS80" s="17"/>
      <c r="HT80" s="17"/>
      <c r="HU80" s="17"/>
      <c r="HV80" s="17"/>
      <c r="HW80" s="17"/>
      <c r="HX80" s="17"/>
      <c r="HY80" s="17"/>
      <c r="HZ80" s="17"/>
      <c r="IA80" s="17"/>
      <c r="IB80" s="17"/>
      <c r="IC80" s="17"/>
      <c r="ID80" s="17"/>
      <c r="IE80" s="17"/>
      <c r="IF80" s="17"/>
      <c r="IG80" s="17"/>
      <c r="IH80" s="17"/>
      <c r="II80" s="17"/>
      <c r="IJ80" s="17"/>
      <c r="IK80" s="17"/>
      <c r="IL80" s="17"/>
      <c r="IM80" s="17"/>
      <c r="IN80" s="17"/>
      <c r="IO80" s="22"/>
    </row>
    <row r="81" customFormat="false" ht="15" hidden="false" customHeight="false" outlineLevel="0" collapsed="false">
      <c r="A81" s="203"/>
      <c r="B81" s="216" t="s">
        <v>109</v>
      </c>
      <c r="C81" s="217"/>
      <c r="D81" s="218"/>
      <c r="E81" s="171" t="n">
        <f aca="false">IF(E$65=0,"-",SUM(E70:E71))</f>
        <v>0</v>
      </c>
      <c r="F81" s="169" t="n">
        <f aca="false">IF(F$65=0,"-",SUM(F70:F71))</f>
        <v>0</v>
      </c>
      <c r="G81" s="171" t="n">
        <f aca="false">IF(G$65=0,"-",SUM(G70:G71))</f>
        <v>0</v>
      </c>
      <c r="H81" s="168" t="n">
        <f aca="false">IF(H$65=0,"-",SUM(H70:H71))</f>
        <v>0</v>
      </c>
      <c r="I81" s="168" t="n">
        <f aca="false">IF(I$65=0,"-",SUM(I70:I71))</f>
        <v>0</v>
      </c>
      <c r="J81" s="169" t="n">
        <f aca="false">IF(J$65=0,"-",SUM(J70:J71))</f>
        <v>0</v>
      </c>
      <c r="K81" s="171" t="n">
        <f aca="false">IF(K$65=0,"-",SUM(K70:K71))</f>
        <v>0</v>
      </c>
      <c r="L81" s="168" t="n">
        <f aca="false">IF(L$65=0,"-",SUM(L70:L71))</f>
        <v>0</v>
      </c>
      <c r="M81" s="168" t="n">
        <f aca="false">IF(M$65=0,"-",SUM(M70:M71))</f>
        <v>0</v>
      </c>
      <c r="N81" s="169" t="n">
        <f aca="false">IF(N$65=0,"-",SUM(N70:N71))</f>
        <v>0</v>
      </c>
      <c r="O81" s="171" t="n">
        <f aca="false">IF(O$65=0,"-",SUM(O70:O71))</f>
        <v>0</v>
      </c>
      <c r="P81" s="168" t="n">
        <f aca="false">IF(P$65=0,"-",SUM(P70:P71))</f>
        <v>0</v>
      </c>
      <c r="Q81" s="168" t="n">
        <f aca="false">IF(Q$65=0,"-",SUM(Q70:Q71))</f>
        <v>0</v>
      </c>
      <c r="R81" s="168" t="n">
        <f aca="false">IF(R$65=0,"-",SUM(R70:R71))</f>
        <v>0</v>
      </c>
      <c r="S81" s="168" t="n">
        <f aca="false">IF(S$65=0,"-",SUM(S70:S71))</f>
        <v>0</v>
      </c>
      <c r="T81" s="168" t="n">
        <f aca="false">IF(T$65=0,"-",SUM(T70:T71))</f>
        <v>0</v>
      </c>
      <c r="U81" s="168" t="n">
        <f aca="false">IF(U$65=0,"-",SUM(U70:U71))</f>
        <v>0</v>
      </c>
      <c r="V81" s="169" t="n">
        <f aca="false">IF(V$65=0,"-",SUM(V70:V71))</f>
        <v>0</v>
      </c>
      <c r="W81" s="171" t="n">
        <f aca="false">IF(W$65=0,"-",SUM(W70:W71))</f>
        <v>0</v>
      </c>
      <c r="X81" s="168" t="n">
        <f aca="false">IF(X$65=0,"-",SUM(X70:X71))</f>
        <v>0</v>
      </c>
      <c r="Y81" s="168" t="n">
        <f aca="false">IF(Y$65=0,"-",SUM(Y70:Y71))</f>
        <v>0</v>
      </c>
      <c r="Z81" s="168" t="n">
        <f aca="false">IF(Z$65=0,"-",SUM(Z70:Z71))</f>
        <v>0</v>
      </c>
      <c r="AA81" s="168" t="n">
        <f aca="false">IF(AA$65=0,"-",SUM(AA70:AA71))</f>
        <v>0</v>
      </c>
      <c r="AB81" s="168" t="n">
        <f aca="false">IF(AB$65=0,"-",SUM(AB70:AB71))</f>
        <v>0</v>
      </c>
      <c r="AC81" s="168" t="n">
        <f aca="false">IF(AC$65=0,"-",SUM(AC70:AC71))</f>
        <v>0</v>
      </c>
      <c r="AD81" s="169" t="n">
        <f aca="false">IF(AD$65=0,"-",SUM(AD70:AD71))</f>
        <v>0</v>
      </c>
      <c r="AE81" s="171" t="n">
        <f aca="false">IF(AE$65=0,"-",SUM(AE70:AE71))</f>
        <v>0</v>
      </c>
      <c r="AF81" s="168" t="n">
        <f aca="false">IF(AF$65=0,"-",SUM(AF70:AF71))</f>
        <v>0</v>
      </c>
      <c r="AG81" s="168" t="n">
        <f aca="false">IF(AG$65=0,"-",SUM(AG70:AG71))</f>
        <v>0</v>
      </c>
      <c r="AH81" s="168" t="n">
        <f aca="false">IF(AH$65=0,"-",SUM(AH70:AH71))</f>
        <v>0</v>
      </c>
      <c r="AI81" s="168" t="n">
        <f aca="false">IF(AI$65=0,"-",SUM(AI70:AI71))</f>
        <v>0</v>
      </c>
      <c r="AJ81" s="168" t="n">
        <f aca="false">IF(AJ$65=0,"-",SUM(AJ70:AJ71))</f>
        <v>0</v>
      </c>
      <c r="AK81" s="168" t="n">
        <f aca="false">IF(AK$65=0,"-",SUM(AK70:AK71))</f>
        <v>0</v>
      </c>
      <c r="AL81" s="169" t="n">
        <f aca="false">IF(AL$65=0,"-",SUM(AL70:AL71))</f>
        <v>0</v>
      </c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201"/>
      <c r="FK81" s="203"/>
      <c r="FL81" s="216" t="s">
        <v>109</v>
      </c>
      <c r="FM81" s="219"/>
      <c r="FN81" s="219"/>
      <c r="FO81" s="168" t="n">
        <f aca="false">IF(FO$65=0,"-",SUM(FO70:FO71))</f>
        <v>14</v>
      </c>
      <c r="FP81" s="168" t="n">
        <f aca="false">IF(FP$65=0,"-",SUM(FP70:FP71))</f>
        <v>0</v>
      </c>
      <c r="FQ81" s="168" t="n">
        <f aca="false">IF(FQ$65=0,"-",SUM(FQ70:FQ71))</f>
        <v>13</v>
      </c>
      <c r="FR81" s="168" t="n">
        <f aca="false">IF(FR$65=0,"-",SUM(FR70:FR71))</f>
        <v>2</v>
      </c>
      <c r="FS81" s="168" t="n">
        <f aca="false">IF(FS$65=0,"-",SUM(FS70:FS71))</f>
        <v>0</v>
      </c>
      <c r="FT81" s="168" t="n">
        <f aca="false">IF(FT$65=0,"-",SUM(FT70:FT71))</f>
        <v>0</v>
      </c>
      <c r="FU81" s="168" t="n">
        <f aca="false">IF(FU$65=0,"-",SUM(FU70:FU71))</f>
        <v>3</v>
      </c>
      <c r="FV81" s="168" t="n">
        <f aca="false">IF(FV$65=0,"-",SUM(FV70:FV71))</f>
        <v>7</v>
      </c>
      <c r="FW81" s="168" t="n">
        <f aca="false">IF(FW$65=0,"-",SUM(FW70:FW71))</f>
        <v>7</v>
      </c>
      <c r="FX81" s="168" t="n">
        <f aca="false">IF(FX$65=0,"-",SUM(FX70:FX71))</f>
        <v>6</v>
      </c>
      <c r="FY81" s="168" t="n">
        <f aca="false">IF(FY$65=0,"-",SUM(FY70:FY71))</f>
        <v>1</v>
      </c>
      <c r="FZ81" s="168" t="n">
        <f aca="false">IF(FZ$65=0,"-",SUM(FZ70:FZ71))</f>
        <v>0</v>
      </c>
      <c r="GA81" s="168" t="n">
        <f aca="false">IF(GA$65=0,"-",SUM(GA70:GA71))</f>
        <v>5</v>
      </c>
      <c r="GB81" s="168" t="n">
        <f aca="false">IF(GB$65=0,"-",SUM(GB70:GB71))</f>
        <v>0</v>
      </c>
      <c r="GC81" s="168" t="n">
        <f aca="false">IF(GC$65=0,"-",SUM(GC70:GC71))</f>
        <v>0</v>
      </c>
      <c r="GD81" s="168" t="n">
        <f aca="false">IF(GD$65=0,"-",SUM(GD70:GD71))</f>
        <v>0</v>
      </c>
      <c r="GE81" s="168" t="n">
        <f aca="false">IF(GE$65=0,"-",SUM(GE70:GE71))</f>
        <v>0</v>
      </c>
      <c r="GF81" s="168" t="n">
        <f aca="false">IF(GF$65=0,"-",SUM(GF70:GF71))</f>
        <v>0</v>
      </c>
      <c r="GG81" s="168" t="n">
        <f aca="false">IF(GG$65=0,"-",SUM(GG70:GG71))</f>
        <v>13</v>
      </c>
      <c r="GH81" s="168" t="n">
        <f aca="false">IF(GH$65=0,"-",SUM(GH70:GH71))</f>
        <v>9</v>
      </c>
      <c r="GI81" s="168" t="n">
        <f aca="false">IF(GI$65=0,"-",SUM(GI70:GI71))</f>
        <v>8</v>
      </c>
      <c r="GJ81" s="168" t="n">
        <f aca="false">IF(GJ$65=0,"-",SUM(GJ70:GJ71))</f>
        <v>0</v>
      </c>
      <c r="GK81" s="168" t="n">
        <f aca="false">IF(GK$65=0,"-",SUM(GK70:GK71))</f>
        <v>0</v>
      </c>
      <c r="GL81" s="168" t="n">
        <f aca="false">IF(GL$65=0,"-",SUM(GL70:GL71))</f>
        <v>4</v>
      </c>
      <c r="GM81" s="168" t="n">
        <f aca="false">IF(GM$65=0,"-",SUM(GM70:GM71))</f>
        <v>0</v>
      </c>
      <c r="GN81" s="168" t="n">
        <f aca="false">IF(GN$65=0,"-",SUM(GN70:GN71))</f>
        <v>0</v>
      </c>
      <c r="GO81" s="168" t="n">
        <f aca="false">IF(GO$65=0,"-",SUM(GO70:GO71))</f>
        <v>2</v>
      </c>
      <c r="GP81" s="168" t="n">
        <f aca="false">IF(GP$65=0,"-",SUM(GP70:GP71))</f>
        <v>0</v>
      </c>
      <c r="GQ81" s="168" t="n">
        <f aca="false">IF(GQ$65=0,"-",SUM(GQ70:GQ71))</f>
        <v>0</v>
      </c>
      <c r="GR81" s="168" t="n">
        <f aca="false">IF(GR$65=0,"-",SUM(GR70:GR71))</f>
        <v>6</v>
      </c>
      <c r="GS81" s="168" t="n">
        <f aca="false">IF(GS$65=0,"-",SUM(GS70:GS71))</f>
        <v>0</v>
      </c>
      <c r="GT81" s="168" t="n">
        <f aca="false">IF(GT$65=0,"-",SUM(GT70:GT71))</f>
        <v>0</v>
      </c>
      <c r="GU81" s="168" t="n">
        <f aca="false">IF(GU$65=0,"-",SUM(GU70:GU71))</f>
        <v>0</v>
      </c>
      <c r="GV81" s="168" t="n">
        <f aca="false">IF(GV$65=0,"-",SUM(GV70:GV71))</f>
        <v>0</v>
      </c>
      <c r="GW81" s="17"/>
      <c r="GX81" s="17"/>
      <c r="GY81" s="17"/>
      <c r="GZ81" s="17"/>
      <c r="HA81" s="17"/>
      <c r="HB81" s="17"/>
      <c r="HC81" s="17"/>
      <c r="HD81" s="17"/>
      <c r="HE81" s="17"/>
      <c r="HF81" s="17"/>
      <c r="HG81" s="17"/>
      <c r="HH81" s="17"/>
      <c r="HI81" s="17"/>
      <c r="HJ81" s="17"/>
      <c r="HK81" s="17"/>
      <c r="HL81" s="17"/>
      <c r="HM81" s="17"/>
      <c r="HN81" s="17"/>
      <c r="HO81" s="17"/>
      <c r="HP81" s="17"/>
      <c r="HQ81" s="17"/>
      <c r="HR81" s="17"/>
      <c r="HS81" s="17"/>
      <c r="HT81" s="17"/>
      <c r="HU81" s="17"/>
      <c r="HV81" s="17"/>
      <c r="HW81" s="17"/>
      <c r="HX81" s="17"/>
      <c r="HY81" s="17"/>
      <c r="HZ81" s="17"/>
      <c r="IA81" s="17"/>
      <c r="IB81" s="17"/>
      <c r="IC81" s="17"/>
      <c r="ID81" s="17"/>
      <c r="IE81" s="17"/>
      <c r="IF81" s="17"/>
      <c r="IG81" s="17"/>
      <c r="IH81" s="17"/>
      <c r="II81" s="17"/>
      <c r="IJ81" s="17"/>
      <c r="IK81" s="17"/>
      <c r="IL81" s="17"/>
      <c r="IM81" s="17"/>
      <c r="IN81" s="17"/>
      <c r="IO81" s="22"/>
    </row>
    <row r="82" customFormat="false" ht="15" hidden="false" customHeight="false" outlineLevel="0" collapsed="false">
      <c r="A82" s="203"/>
      <c r="B82" s="216" t="s">
        <v>110</v>
      </c>
      <c r="C82" s="217"/>
      <c r="D82" s="218"/>
      <c r="E82" s="171" t="n">
        <f aca="false">IF(E$65=0,"-",SUM(E72:E74))</f>
        <v>0</v>
      </c>
      <c r="F82" s="171" t="n">
        <f aca="false">IF(F$65=0,"-",SUM(F72:F74))</f>
        <v>0</v>
      </c>
      <c r="G82" s="171" t="n">
        <f aca="false">IF(G$65=0,"-",SUM(G72:G74))</f>
        <v>0</v>
      </c>
      <c r="H82" s="171" t="n">
        <f aca="false">IF(H$65=0,"-",SUM(H72:H74))</f>
        <v>0</v>
      </c>
      <c r="I82" s="171" t="n">
        <f aca="false">IF(I$65=0,"-",SUM(I72:I74))</f>
        <v>0</v>
      </c>
      <c r="J82" s="171" t="n">
        <f aca="false">IF(J$65=0,"-",SUM(J72:J74))</f>
        <v>0</v>
      </c>
      <c r="K82" s="171" t="n">
        <f aca="false">IF(K$65=0,"-",SUM(K72:K74))</f>
        <v>0</v>
      </c>
      <c r="L82" s="171" t="n">
        <f aca="false">IF(L$65=0,"-",SUM(L72:L74))</f>
        <v>0</v>
      </c>
      <c r="M82" s="171" t="n">
        <f aca="false">IF(M$65=0,"-",SUM(M72:M74))</f>
        <v>0</v>
      </c>
      <c r="N82" s="171" t="n">
        <f aca="false">IF(N$65=0,"-",SUM(N72:N74))</f>
        <v>0</v>
      </c>
      <c r="O82" s="171" t="n">
        <f aca="false">IF(O$65=0,"-",SUM(O72:O74))</f>
        <v>0</v>
      </c>
      <c r="P82" s="171" t="n">
        <f aca="false">IF(P$65=0,"-",SUM(P72:P74))</f>
        <v>0</v>
      </c>
      <c r="Q82" s="171" t="n">
        <f aca="false">IF(Q$65=0,"-",SUM(Q72:Q74))</f>
        <v>0</v>
      </c>
      <c r="R82" s="171" t="n">
        <f aca="false">IF(R$65=0,"-",SUM(R72:R74))</f>
        <v>0</v>
      </c>
      <c r="S82" s="171" t="n">
        <f aca="false">IF(S$65=0,"-",SUM(S72:S74))</f>
        <v>0</v>
      </c>
      <c r="T82" s="171" t="n">
        <f aca="false">IF(T$65=0,"-",SUM(T72:T74))</f>
        <v>0</v>
      </c>
      <c r="U82" s="171" t="n">
        <f aca="false">IF(U$65=0,"-",SUM(U72:U74))</f>
        <v>0</v>
      </c>
      <c r="V82" s="171" t="n">
        <f aca="false">IF(V$65=0,"-",SUM(V72:V74))</f>
        <v>0</v>
      </c>
      <c r="W82" s="171" t="n">
        <f aca="false">IF(W$65=0,"-",SUM(W72:W74))</f>
        <v>0</v>
      </c>
      <c r="X82" s="171" t="n">
        <f aca="false">IF(X$65=0,"-",SUM(X72:X74))</f>
        <v>0</v>
      </c>
      <c r="Y82" s="171" t="n">
        <f aca="false">IF(Y$65=0,"-",SUM(Y72:Y74))</f>
        <v>0</v>
      </c>
      <c r="Z82" s="171" t="n">
        <f aca="false">IF(Z$65=0,"-",SUM(Z72:Z74))</f>
        <v>0</v>
      </c>
      <c r="AA82" s="171" t="n">
        <f aca="false">IF(AA$65=0,"-",SUM(AA72:AA74))</f>
        <v>0</v>
      </c>
      <c r="AB82" s="171" t="n">
        <f aca="false">IF(AB$65=0,"-",SUM(AB72:AB74))</f>
        <v>0</v>
      </c>
      <c r="AC82" s="171" t="n">
        <f aca="false">IF(AC$65=0,"-",SUM(AC72:AC74))</f>
        <v>0</v>
      </c>
      <c r="AD82" s="171" t="n">
        <f aca="false">IF(AD$65=0,"-",SUM(AD72:AD74))</f>
        <v>0</v>
      </c>
      <c r="AE82" s="171" t="n">
        <f aca="false">IF(AE$65=0,"-",SUM(AE72:AE74))</f>
        <v>0</v>
      </c>
      <c r="AF82" s="171" t="n">
        <f aca="false">IF(AF$65=0,"-",SUM(AF72:AF74))</f>
        <v>0</v>
      </c>
      <c r="AG82" s="171" t="n">
        <f aca="false">IF(AG$65=0,"-",SUM(AG72:AG74))</f>
        <v>0</v>
      </c>
      <c r="AH82" s="171" t="n">
        <f aca="false">IF(AH$65=0,"-",SUM(AH72:AH74))</f>
        <v>0</v>
      </c>
      <c r="AI82" s="171" t="n">
        <f aca="false">IF(AI$65=0,"-",SUM(AI72:AI74))</f>
        <v>0</v>
      </c>
      <c r="AJ82" s="168" t="n">
        <f aca="false">IF(AJ$65=0,"-",SUM(AJ72:AJ74))</f>
        <v>0</v>
      </c>
      <c r="AK82" s="168" t="n">
        <f aca="false">IF(AK$65=0,"-",SUM(AK72:AK74))</f>
        <v>0</v>
      </c>
      <c r="AL82" s="169" t="n">
        <f aca="false">IF(AL$65=0,"-",SUM(AL72:AL74))</f>
        <v>0</v>
      </c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201"/>
      <c r="FK82" s="203"/>
      <c r="FL82" s="216" t="s">
        <v>110</v>
      </c>
      <c r="FM82" s="219"/>
      <c r="FN82" s="219"/>
      <c r="FO82" s="168" t="n">
        <f aca="false">IF(FO$65=0,"-",SUM(FO72:FO74))</f>
        <v>26</v>
      </c>
      <c r="FP82" s="168" t="n">
        <f aca="false">IF(FP$65=0,"-",SUM(FP72:FP74))</f>
        <v>0</v>
      </c>
      <c r="FQ82" s="168" t="n">
        <f aca="false">IF(FQ$65=0,"-",SUM(FQ72:FQ74))</f>
        <v>13</v>
      </c>
      <c r="FR82" s="168" t="n">
        <f aca="false">IF(FR$65=0,"-",SUM(FR72:FR74))</f>
        <v>1</v>
      </c>
      <c r="FS82" s="168" t="n">
        <f aca="false">IF(FS$65=0,"-",SUM(FS72:FS74))</f>
        <v>0</v>
      </c>
      <c r="FT82" s="168" t="n">
        <f aca="false">IF(FT$65=0,"-",SUM(FT72:FT74))</f>
        <v>0</v>
      </c>
      <c r="FU82" s="168" t="n">
        <f aca="false">IF(FU$65=0,"-",SUM(FU72:FU74))</f>
        <v>35</v>
      </c>
      <c r="FV82" s="168" t="n">
        <f aca="false">IF(FV$65=0,"-",SUM(FV72:FV74))</f>
        <v>34</v>
      </c>
      <c r="FW82" s="168" t="n">
        <f aca="false">IF(FW$65=0,"-",SUM(FW72:FW74))</f>
        <v>31</v>
      </c>
      <c r="FX82" s="168" t="n">
        <f aca="false">IF(FX$65=0,"-",SUM(FX72:FX74))</f>
        <v>32</v>
      </c>
      <c r="FY82" s="168" t="n">
        <f aca="false">IF(FY$65=0,"-",SUM(FY72:FY74))</f>
        <v>0</v>
      </c>
      <c r="FZ82" s="168" t="n">
        <f aca="false">IF(FZ$65=0,"-",SUM(FZ72:FZ74))</f>
        <v>7</v>
      </c>
      <c r="GA82" s="168" t="n">
        <f aca="false">IF(GA$65=0,"-",SUM(GA72:GA74))</f>
        <v>21</v>
      </c>
      <c r="GB82" s="168" t="n">
        <f aca="false">IF(GB$65=0,"-",SUM(GB72:GB74))</f>
        <v>0</v>
      </c>
      <c r="GC82" s="168" t="n">
        <f aca="false">IF(GC$65=0,"-",SUM(GC72:GC74))</f>
        <v>0</v>
      </c>
      <c r="GD82" s="168" t="n">
        <f aca="false">IF(GD$65=0,"-",SUM(GD72:GD74))</f>
        <v>0</v>
      </c>
      <c r="GE82" s="168" t="n">
        <f aca="false">IF(GE$65=0,"-",SUM(GE72:GE74))</f>
        <v>0</v>
      </c>
      <c r="GF82" s="168" t="n">
        <f aca="false">IF(GF$65=0,"-",SUM(GF72:GF74))</f>
        <v>0</v>
      </c>
      <c r="GG82" s="168" t="n">
        <f aca="false">IF(GG$65=0,"-",SUM(GG72:GG74))</f>
        <v>0</v>
      </c>
      <c r="GH82" s="168" t="n">
        <f aca="false">IF(GH$65=0,"-",SUM(GH72:GH74))</f>
        <v>1</v>
      </c>
      <c r="GI82" s="168" t="n">
        <f aca="false">IF(GI$65=0,"-",SUM(GI72:GI74))</f>
        <v>5</v>
      </c>
      <c r="GJ82" s="168" t="n">
        <f aca="false">IF(GJ$65=0,"-",SUM(GJ72:GJ74))</f>
        <v>0</v>
      </c>
      <c r="GK82" s="168" t="n">
        <f aca="false">IF(GK$65=0,"-",SUM(GK72:GK74))</f>
        <v>0</v>
      </c>
      <c r="GL82" s="168" t="n">
        <f aca="false">IF(GL$65=0,"-",SUM(GL72:GL74))</f>
        <v>7</v>
      </c>
      <c r="GM82" s="168" t="n">
        <f aca="false">IF(GM$65=0,"-",SUM(GM72:GM74))</f>
        <v>0</v>
      </c>
      <c r="GN82" s="168" t="n">
        <f aca="false">IF(GN$65=0,"-",SUM(GN72:GN74))</f>
        <v>0</v>
      </c>
      <c r="GO82" s="168" t="n">
        <f aca="false">IF(GO$65=0,"-",SUM(GO72:GO74))</f>
        <v>8</v>
      </c>
      <c r="GP82" s="168" t="n">
        <f aca="false">IF(GP$65=0,"-",SUM(GP72:GP74))</f>
        <v>5</v>
      </c>
      <c r="GQ82" s="168" t="n">
        <f aca="false">IF(GQ$65=0,"-",SUM(GQ72:GQ74))</f>
        <v>0</v>
      </c>
      <c r="GR82" s="168" t="n">
        <f aca="false">IF(GR$65=0,"-",SUM(GR72:GR74))</f>
        <v>1</v>
      </c>
      <c r="GS82" s="168" t="n">
        <f aca="false">IF(GS$65=0,"-",SUM(GS72:GS74))</f>
        <v>0</v>
      </c>
      <c r="GT82" s="168" t="n">
        <f aca="false">IF(GT$65=0,"-",SUM(GT72:GT74))</f>
        <v>0</v>
      </c>
      <c r="GU82" s="168" t="n">
        <f aca="false">IF(GU$65=0,"-",SUM(GU72:GU74))</f>
        <v>0</v>
      </c>
      <c r="GV82" s="168" t="n">
        <f aca="false">IF(GV$65=0,"-",SUM(GV72:GV74))</f>
        <v>0</v>
      </c>
      <c r="GW82" s="17"/>
      <c r="GX82" s="17"/>
      <c r="GY82" s="17"/>
      <c r="GZ82" s="17"/>
      <c r="HA82" s="17"/>
      <c r="HB82" s="17"/>
      <c r="HC82" s="17"/>
      <c r="HD82" s="17"/>
      <c r="HE82" s="17"/>
      <c r="HF82" s="17"/>
      <c r="HG82" s="17"/>
      <c r="HH82" s="17"/>
      <c r="HI82" s="17"/>
      <c r="HJ82" s="17"/>
      <c r="HK82" s="17"/>
      <c r="HL82" s="17"/>
      <c r="HM82" s="17"/>
      <c r="HN82" s="17"/>
      <c r="HO82" s="17"/>
      <c r="HP82" s="17"/>
      <c r="HQ82" s="17"/>
      <c r="HR82" s="17"/>
      <c r="HS82" s="17"/>
      <c r="HT82" s="17"/>
      <c r="HU82" s="17"/>
      <c r="HV82" s="17"/>
      <c r="HW82" s="17"/>
      <c r="HX82" s="17"/>
      <c r="HY82" s="17"/>
      <c r="HZ82" s="17"/>
      <c r="IA82" s="17"/>
      <c r="IB82" s="17"/>
      <c r="IC82" s="17"/>
      <c r="ID82" s="17"/>
      <c r="IE82" s="17"/>
      <c r="IF82" s="17"/>
      <c r="IG82" s="17"/>
      <c r="IH82" s="17"/>
      <c r="II82" s="17"/>
      <c r="IJ82" s="17"/>
      <c r="IK82" s="17"/>
      <c r="IL82" s="17"/>
      <c r="IM82" s="17"/>
      <c r="IN82" s="17"/>
      <c r="IO82" s="22"/>
    </row>
    <row r="83" customFormat="false" ht="13.8" hidden="false" customHeight="false" outlineLevel="0" collapsed="false">
      <c r="A83" s="203"/>
      <c r="B83" s="160" t="s">
        <v>111</v>
      </c>
      <c r="C83" s="199"/>
      <c r="D83" s="200"/>
      <c r="E83" s="220" t="str">
        <f aca="false">IF(OR(E$65=0,E$65="-"),"-",E82/E75)</f>
        <v>-</v>
      </c>
      <c r="F83" s="220" t="str">
        <f aca="false">IF(OR(F$65=0,F$65="-"),"-",F82/F75)</f>
        <v>-</v>
      </c>
      <c r="G83" s="220" t="str">
        <f aca="false">IF(OR(G$65=0,G$65="-"),"-",G82/G75)</f>
        <v>-</v>
      </c>
      <c r="H83" s="220" t="str">
        <f aca="false">IF(OR(H$65=0,H$65="-"),"-",H82/H75)</f>
        <v>-</v>
      </c>
      <c r="I83" s="220" t="str">
        <f aca="false">IF(OR(I$65=0,I$65="-"),"-",I82/I75)</f>
        <v>-</v>
      </c>
      <c r="J83" s="220" t="str">
        <f aca="false">IF(OR(J$65=0,J$65="-"),"-",J82/J75)</f>
        <v>-</v>
      </c>
      <c r="K83" s="220" t="str">
        <f aca="false">IF(OR(K$65=0,K$65="-"),"-",K82/K75)</f>
        <v>-</v>
      </c>
      <c r="L83" s="220" t="str">
        <f aca="false">IF(OR(L$65=0,L$65="-"),"-",L82/L75)</f>
        <v>-</v>
      </c>
      <c r="M83" s="220" t="str">
        <f aca="false">IF(OR(M$65=0,M$65="-"),"-",M82/M75)</f>
        <v>-</v>
      </c>
      <c r="N83" s="220" t="str">
        <f aca="false">IF(OR(N$65=0,N$65="-"),"-",N82/N75)</f>
        <v>-</v>
      </c>
      <c r="O83" s="220" t="str">
        <f aca="false">IF(OR(O$65=0,O$65="-"),"-",O82/O75)</f>
        <v>-</v>
      </c>
      <c r="P83" s="220" t="str">
        <f aca="false">IF(OR(P$65=0,P$65="-"),"-",P82/P75)</f>
        <v>-</v>
      </c>
      <c r="Q83" s="220" t="str">
        <f aca="false">IF(OR(Q$65=0,Q$65="-"),"-",Q82/Q75)</f>
        <v>-</v>
      </c>
      <c r="R83" s="220" t="str">
        <f aca="false">IF(OR(R$65=0,R$65="-"),"-",R82/R75)</f>
        <v>-</v>
      </c>
      <c r="S83" s="220" t="str">
        <f aca="false">IF(OR(S$65=0,S$65="-"),"-",S82/S75)</f>
        <v>-</v>
      </c>
      <c r="T83" s="220" t="str">
        <f aca="false">IF(OR(T$65=0,T$65="-"),"-",T82/T75)</f>
        <v>-</v>
      </c>
      <c r="U83" s="220" t="str">
        <f aca="false">IF(OR(U$65=0,U$65="-"),"-",U82/U75)</f>
        <v>-</v>
      </c>
      <c r="V83" s="220" t="str">
        <f aca="false">IF(OR(V$65=0,V$65="-"),"-",V82/V75)</f>
        <v>-</v>
      </c>
      <c r="W83" s="220" t="str">
        <f aca="false">IF(OR(W$65=0,W$65="-"),"-",W82/W75)</f>
        <v>-</v>
      </c>
      <c r="X83" s="220" t="str">
        <f aca="false">IF(OR(X$65=0,X$65="-"),"-",X82/X75)</f>
        <v>-</v>
      </c>
      <c r="Y83" s="220" t="str">
        <f aca="false">IF(OR(Y$65=0,Y$65="-"),"-",Y82/Y75)</f>
        <v>-</v>
      </c>
      <c r="Z83" s="220" t="str">
        <f aca="false">IF(OR(Z$65=0,Z$65="-"),"-",Z82/Z75)</f>
        <v>-</v>
      </c>
      <c r="AA83" s="220" t="str">
        <f aca="false">IF(OR(AA$65=0,AA$65="-"),"-",AA82/AA75)</f>
        <v>-</v>
      </c>
      <c r="AB83" s="220" t="str">
        <f aca="false">IF(OR(AB$65=0,AB$65="-"),"-",AB82/AB75)</f>
        <v>-</v>
      </c>
      <c r="AC83" s="220" t="str">
        <f aca="false">IF(OR(AC$65=0,AC$65="-"),"-",AC82/AC75)</f>
        <v>-</v>
      </c>
      <c r="AD83" s="220" t="str">
        <f aca="false">IF(OR(AD$65=0,AD$65="-"),"-",AD82/AD75)</f>
        <v>-</v>
      </c>
      <c r="AE83" s="220" t="str">
        <f aca="false">IF(OR(AE$65=0,AE$65="-"),"-",AE82/AE75)</f>
        <v>-</v>
      </c>
      <c r="AF83" s="220" t="str">
        <f aca="false">IF(OR(AF$65=0,AF$65="-"),"-",AF82/AF75)</f>
        <v>-</v>
      </c>
      <c r="AG83" s="220" t="str">
        <f aca="false">IF(OR(AG$65=0,AG$65="-"),"-",AG82/AG75)</f>
        <v>-</v>
      </c>
      <c r="AH83" s="220" t="str">
        <f aca="false">IF(OR(AH$65=0,AH$65="-"),"-",AH82/AH75)</f>
        <v>-</v>
      </c>
      <c r="AI83" s="220" t="str">
        <f aca="false">IF(OR(AI$65=0,AI$65="-"),"-",AI82/AI75)</f>
        <v>-</v>
      </c>
      <c r="AJ83" s="220" t="str">
        <f aca="false">IF(OR(AJ$65=0,AJ$65="-"),"-",AJ82/AJ75)</f>
        <v>-</v>
      </c>
      <c r="AK83" s="220" t="str">
        <f aca="false">IF(OR(AK$65=0,AK$65="-"),"-",AK82/AK75)</f>
        <v>-</v>
      </c>
      <c r="AL83" s="220" t="str">
        <f aca="false">IF(OR(AL$65=0,AL$65="-"),"-",AL82/AL75)</f>
        <v>-</v>
      </c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201"/>
      <c r="FK83" s="203"/>
      <c r="FL83" s="160" t="s">
        <v>111</v>
      </c>
      <c r="FM83" s="168"/>
      <c r="FN83" s="168"/>
      <c r="FO83" s="221" t="n">
        <f aca="false">IF(FO$65=0,"-",FO82/FO75)</f>
        <v>0.590909090909091</v>
      </c>
      <c r="FP83" s="221" t="e">
        <f aca="false">IF(FP$65=0,"-",FP82/FP75)</f>
        <v>#DIV/0!</v>
      </c>
      <c r="FQ83" s="221" t="n">
        <f aca="false">IF(FQ$65=0,"-",FQ82/FQ75)</f>
        <v>0.382352941176471</v>
      </c>
      <c r="FR83" s="221" t="n">
        <f aca="false">IF(FR$65=0,"-",FR82/FR75)</f>
        <v>0.125</v>
      </c>
      <c r="FS83" s="221" t="e">
        <f aca="false">IF(FS$65=0,"-",FS82/FS75)</f>
        <v>#DIV/0!</v>
      </c>
      <c r="FT83" s="221" t="e">
        <f aca="false">IF(FT$65=0,"-",FT82/FT75)</f>
        <v>#DIV/0!</v>
      </c>
      <c r="FU83" s="221" t="n">
        <f aca="false">IF(FU$65=0,"-",FU82/FU75)</f>
        <v>0.833333333333333</v>
      </c>
      <c r="FV83" s="221" t="n">
        <f aca="false">IF(FV$65=0,"-",FV82/FV75)</f>
        <v>0.790697674418605</v>
      </c>
      <c r="FW83" s="221" t="n">
        <f aca="false">IF(FW$65=0,"-",FW82/FW75)</f>
        <v>0.738095238095238</v>
      </c>
      <c r="FX83" s="221" t="n">
        <f aca="false">IF(FX$65=0,"-",FX82/FX75)</f>
        <v>0.761904761904762</v>
      </c>
      <c r="FY83" s="221" t="n">
        <f aca="false">IF(FY$65=0,"-",FY82/FY75)</f>
        <v>0</v>
      </c>
      <c r="FZ83" s="221" t="n">
        <f aca="false">IF(FZ$65=0,"-",FZ82/FZ75)</f>
        <v>0.875</v>
      </c>
      <c r="GA83" s="221" t="n">
        <f aca="false">IF(GA$65=0,"-",GA82/GA75)</f>
        <v>0.777777777777778</v>
      </c>
      <c r="GB83" s="221" t="e">
        <f aca="false">IF(GB$65=0,"-",GB82/GB75)</f>
        <v>#DIV/0!</v>
      </c>
      <c r="GC83" s="221" t="e">
        <f aca="false">IF(GC$65=0,"-",GC82/GC75)</f>
        <v>#DIV/0!</v>
      </c>
      <c r="GD83" s="221" t="e">
        <f aca="false">IF(GD$65=0,"-",GD82/GD75)</f>
        <v>#DIV/0!</v>
      </c>
      <c r="GE83" s="221" t="e">
        <f aca="false">IF(GE$65=0,"-",GE82/GE75)</f>
        <v>#DIV/0!</v>
      </c>
      <c r="GF83" s="221" t="e">
        <f aca="false">IF(GF$65=0,"-",GF82/GF75)</f>
        <v>#DIV/0!</v>
      </c>
      <c r="GG83" s="221" t="n">
        <f aca="false">IF(GG$65=0,"-",GG82/GG75)</f>
        <v>0</v>
      </c>
      <c r="GH83" s="221" t="n">
        <f aca="false">IF(GH$65=0,"-",GH82/GH75)</f>
        <v>0.0666666666666667</v>
      </c>
      <c r="GI83" s="221" t="n">
        <f aca="false">IF(GI$65=0,"-",GI82/GI75)</f>
        <v>0.357142857142857</v>
      </c>
      <c r="GJ83" s="221" t="e">
        <f aca="false">IF(GJ$65=0,"-",GJ82/GJ75)</f>
        <v>#DIV/0!</v>
      </c>
      <c r="GK83" s="221" t="e">
        <f aca="false">IF(GK$65=0,"-",GK82/GK75)</f>
        <v>#DIV/0!</v>
      </c>
      <c r="GL83" s="221" t="n">
        <f aca="false">IF(GL$65=0,"-",GL82/GL75)</f>
        <v>0.636363636363636</v>
      </c>
      <c r="GM83" s="221" t="e">
        <f aca="false">IF(GM$65=0,"-",GM82/GM75)</f>
        <v>#DIV/0!</v>
      </c>
      <c r="GN83" s="221" t="e">
        <f aca="false">IF(GN$65=0,"-",GN82/GN75)</f>
        <v>#DIV/0!</v>
      </c>
      <c r="GO83" s="221" t="n">
        <f aca="false">IF(GO$65=0,"-",GO82/GO75)</f>
        <v>0.727272727272727</v>
      </c>
      <c r="GP83" s="221" t="n">
        <f aca="false">IF(GP$65=0,"-",GP82/GP75)</f>
        <v>0.833333333333333</v>
      </c>
      <c r="GQ83" s="221" t="e">
        <f aca="false">IF(GQ$65=0,"-",GQ82/GQ75)</f>
        <v>#DIV/0!</v>
      </c>
      <c r="GR83" s="221" t="n">
        <f aca="false">IF(GR$65=0,"-",GR82/GR75)</f>
        <v>0.0909090909090909</v>
      </c>
      <c r="GS83" s="221" t="e">
        <f aca="false">IF(GS$65=0,"-",GS82/GS75)</f>
        <v>#DIV/0!</v>
      </c>
      <c r="GT83" s="221" t="e">
        <f aca="false">IF(GT$65=0,"-",GT82/GT75)</f>
        <v>#DIV/0!</v>
      </c>
      <c r="GU83" s="221" t="e">
        <f aca="false">IF(GU$65=0,"-",GU82/GU75)</f>
        <v>#DIV/0!</v>
      </c>
      <c r="GV83" s="221" t="e">
        <f aca="false">IF(GV$65=0,"-",GV82/GV75)</f>
        <v>#DIV/0!</v>
      </c>
      <c r="GW83" s="17"/>
      <c r="GX83" s="17"/>
      <c r="GY83" s="17"/>
      <c r="GZ83" s="17"/>
      <c r="HA83" s="17"/>
      <c r="HB83" s="17"/>
      <c r="HC83" s="17"/>
      <c r="HD83" s="17"/>
      <c r="HE83" s="17"/>
      <c r="HF83" s="17"/>
      <c r="HG83" s="17"/>
      <c r="HH83" s="17"/>
      <c r="HI83" s="17"/>
      <c r="HJ83" s="17"/>
      <c r="HK83" s="17"/>
      <c r="HL83" s="17"/>
      <c r="HM83" s="17"/>
      <c r="HN83" s="17"/>
      <c r="HO83" s="17"/>
      <c r="HP83" s="17"/>
      <c r="HQ83" s="17"/>
      <c r="HR83" s="17"/>
      <c r="HS83" s="17"/>
      <c r="HT83" s="17"/>
      <c r="HU83" s="17"/>
      <c r="HV83" s="17"/>
      <c r="HW83" s="17"/>
      <c r="HX83" s="17"/>
      <c r="HY83" s="17"/>
      <c r="HZ83" s="17"/>
      <c r="IA83" s="17"/>
      <c r="IB83" s="17"/>
      <c r="IC83" s="17"/>
      <c r="ID83" s="17"/>
      <c r="IE83" s="17"/>
      <c r="IF83" s="17"/>
      <c r="IG83" s="17"/>
      <c r="IH83" s="17"/>
      <c r="II83" s="17"/>
      <c r="IJ83" s="17"/>
      <c r="IK83" s="17"/>
      <c r="IL83" s="17"/>
      <c r="IM83" s="17"/>
      <c r="IN83" s="17"/>
      <c r="IO83" s="22"/>
    </row>
    <row r="84" customFormat="false" ht="13.4" hidden="false" customHeight="false" outlineLevel="0" collapsed="false">
      <c r="A84" s="203"/>
      <c r="B84" s="21" t="s">
        <v>112</v>
      </c>
      <c r="C84" s="222"/>
      <c r="D84" s="223"/>
      <c r="E84" s="171" t="n">
        <f aca="false">IF(E$65=0,"-",SUM(E67:E70))</f>
        <v>0</v>
      </c>
      <c r="F84" s="169" t="n">
        <f aca="false">IF(F$65=0,"-",SUM(F67:F70))</f>
        <v>0</v>
      </c>
      <c r="G84" s="171" t="n">
        <f aca="false">IF(G$65=0,"-",SUM(G67:G70))</f>
        <v>0</v>
      </c>
      <c r="H84" s="168" t="n">
        <f aca="false">IF(H$65=0,"-",SUM(H67:H70))</f>
        <v>0</v>
      </c>
      <c r="I84" s="168" t="n">
        <f aca="false">IF(I$65=0,"-",SUM(I67:I70))</f>
        <v>0</v>
      </c>
      <c r="J84" s="169" t="n">
        <f aca="false">IF(J$65=0,"-",SUM(J67:J70))</f>
        <v>0</v>
      </c>
      <c r="K84" s="171" t="n">
        <f aca="false">IF(K$65=0,"-",SUM(K67:K70))</f>
        <v>0</v>
      </c>
      <c r="L84" s="168" t="n">
        <f aca="false">IF(L$65=0,"-",SUM(L67:L70))</f>
        <v>0</v>
      </c>
      <c r="M84" s="168" t="n">
        <f aca="false">IF(M$65=0,"-",SUM(M67:M70))</f>
        <v>0</v>
      </c>
      <c r="N84" s="169" t="n">
        <f aca="false">IF(N$65=0,"-",SUM(N67:N70))</f>
        <v>0</v>
      </c>
      <c r="O84" s="171" t="n">
        <f aca="false">IF(O$65=0,"-",SUM(O67:O70))</f>
        <v>0</v>
      </c>
      <c r="P84" s="168" t="n">
        <f aca="false">IF(P$65=0,"-",SUM(P67:P70))</f>
        <v>0</v>
      </c>
      <c r="Q84" s="168" t="n">
        <f aca="false">IF(Q$65=0,"-",SUM(Q67:Q70))</f>
        <v>0</v>
      </c>
      <c r="R84" s="168" t="n">
        <f aca="false">IF(R$65=0,"-",SUM(R67:R70))</f>
        <v>0</v>
      </c>
      <c r="S84" s="168" t="n">
        <f aca="false">IF(S$65=0,"-",SUM(S67:S70))</f>
        <v>0</v>
      </c>
      <c r="T84" s="168" t="n">
        <f aca="false">IF(T$65=0,"-",SUM(T67:T70))</f>
        <v>0</v>
      </c>
      <c r="U84" s="168" t="n">
        <f aca="false">IF(U$65=0,"-",SUM(U67:U70))</f>
        <v>0</v>
      </c>
      <c r="V84" s="169" t="n">
        <f aca="false">IF(V$65=0,"-",SUM(V67:V70))</f>
        <v>0</v>
      </c>
      <c r="W84" s="171" t="n">
        <f aca="false">IF(W$65=0,"-",SUM(W67:W70))</f>
        <v>0</v>
      </c>
      <c r="X84" s="168" t="n">
        <f aca="false">IF(X$65=0,"-",SUM(X67:X70))</f>
        <v>0</v>
      </c>
      <c r="Y84" s="168" t="n">
        <f aca="false">IF(Y$65=0,"-",SUM(Y67:Y70))</f>
        <v>0</v>
      </c>
      <c r="Z84" s="168" t="n">
        <f aca="false">IF(Z$65=0,"-",SUM(Z67:Z70))</f>
        <v>0</v>
      </c>
      <c r="AA84" s="168" t="n">
        <f aca="false">IF(AA$65=0,"-",SUM(AA67:AA70))</f>
        <v>0</v>
      </c>
      <c r="AB84" s="168" t="n">
        <f aca="false">IF(AB$65=0,"-",SUM(AB67:AB70))</f>
        <v>0</v>
      </c>
      <c r="AC84" s="168" t="n">
        <f aca="false">IF(AC$65=0,"-",SUM(AC67:AC70))</f>
        <v>0</v>
      </c>
      <c r="AD84" s="169" t="n">
        <f aca="false">IF(AD$65=0,"-",SUM(AD67:AD70))</f>
        <v>0</v>
      </c>
      <c r="AE84" s="171" t="n">
        <f aca="false">IF(AE$65=0,"-",SUM(AE67:AE70))</f>
        <v>0</v>
      </c>
      <c r="AF84" s="168" t="n">
        <f aca="false">IF(AF$65=0,"-",SUM(AF67:AF70))</f>
        <v>0</v>
      </c>
      <c r="AG84" s="168" t="n">
        <f aca="false">IF(AG$65=0,"-",SUM(AG67:AG70))</f>
        <v>0</v>
      </c>
      <c r="AH84" s="168" t="n">
        <f aca="false">IF(AH$65=0,"-",SUM(AH67:AH70))</f>
        <v>0</v>
      </c>
      <c r="AI84" s="168" t="n">
        <f aca="false">IF(AI$65=0,"-",SUM(AI67:AI70))</f>
        <v>0</v>
      </c>
      <c r="AJ84" s="168" t="n">
        <f aca="false">IF(AJ$65=0,"-",SUM(AJ67:AJ70))</f>
        <v>0</v>
      </c>
      <c r="AK84" s="168" t="n">
        <f aca="false">IF(AK$65=0,"-",SUM(AK67:AK70))</f>
        <v>0</v>
      </c>
      <c r="AL84" s="169" t="n">
        <f aca="false">IF(AL$65=0,"-",SUM(AL67:AL70))</f>
        <v>0</v>
      </c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FK84" s="201"/>
      <c r="FL84" s="21" t="s">
        <v>112</v>
      </c>
      <c r="FM84" s="63"/>
      <c r="FN84" s="63"/>
      <c r="FO84" s="168" t="n">
        <f aca="false">IF(FO$65=0,"-",SUM(FO67:FO70))</f>
        <v>14</v>
      </c>
      <c r="FP84" s="168" t="n">
        <f aca="false">IF(FP$65=0,"-",SUM(FP67:FP70))</f>
        <v>0</v>
      </c>
      <c r="FQ84" s="168" t="n">
        <f aca="false">IF(FQ$65=0,"-",SUM(FQ67:FQ70))</f>
        <v>16</v>
      </c>
      <c r="FR84" s="168" t="n">
        <f aca="false">IF(FR$65=0,"-",SUM(FR67:FR70))</f>
        <v>7</v>
      </c>
      <c r="FS84" s="168" t="n">
        <f aca="false">IF(FS$65=0,"-",SUM(FS67:FS70))</f>
        <v>0</v>
      </c>
      <c r="FT84" s="168" t="n">
        <f aca="false">IF(FT$65=0,"-",SUM(FT67:FT70))</f>
        <v>0</v>
      </c>
      <c r="FU84" s="168" t="n">
        <f aca="false">IF(FU$65=0,"-",SUM(FU67:FU70))</f>
        <v>6</v>
      </c>
      <c r="FV84" s="168" t="n">
        <f aca="false">IF(FV$65=0,"-",SUM(FV67:FV70))</f>
        <v>5</v>
      </c>
      <c r="FW84" s="168" t="n">
        <f aca="false">IF(FW$65=0,"-",SUM(FW67:FW70))</f>
        <v>8</v>
      </c>
      <c r="FX84" s="168" t="n">
        <f aca="false">IF(FX$65=0,"-",SUM(FX67:FX70))</f>
        <v>7</v>
      </c>
      <c r="FY84" s="168" t="n">
        <f aca="false">IF(FY$65=0,"-",SUM(FY67:FY70))</f>
        <v>8</v>
      </c>
      <c r="FZ84" s="168" t="n">
        <f aca="false">IF(FZ$65=0,"-",SUM(FZ67:FZ70))</f>
        <v>1</v>
      </c>
      <c r="GA84" s="168" t="n">
        <f aca="false">IF(GA$65=0,"-",SUM(GA67:GA70))</f>
        <v>5</v>
      </c>
      <c r="GB84" s="168" t="n">
        <f aca="false">IF(GB$65=0,"-",SUM(GB67:GB70))</f>
        <v>0</v>
      </c>
      <c r="GC84" s="168" t="n">
        <f aca="false">IF(GC$65=0,"-",SUM(GC67:GC70))</f>
        <v>0</v>
      </c>
      <c r="GD84" s="168" t="n">
        <f aca="false">IF(GD$65=0,"-",SUM(GD67:GD70))</f>
        <v>0</v>
      </c>
      <c r="GE84" s="168" t="n">
        <f aca="false">IF(GE$65=0,"-",SUM(GE67:GE70))</f>
        <v>0</v>
      </c>
      <c r="GF84" s="168" t="n">
        <f aca="false">IF(GF$65=0,"-",SUM(GF67:GF70))</f>
        <v>0</v>
      </c>
      <c r="GG84" s="168" t="n">
        <f aca="false">IF(GG$65=0,"-",SUM(GG67:GG70))</f>
        <v>10</v>
      </c>
      <c r="GH84" s="168" t="n">
        <f aca="false">IF(GH$65=0,"-",SUM(GH67:GH70))</f>
        <v>13</v>
      </c>
      <c r="GI84" s="168" t="n">
        <f aca="false">IF(GI$65=0,"-",SUM(GI67:GI70))</f>
        <v>7</v>
      </c>
      <c r="GJ84" s="168" t="n">
        <f aca="false">IF(GJ$65=0,"-",SUM(GJ67:GJ70))</f>
        <v>0</v>
      </c>
      <c r="GK84" s="168" t="n">
        <f aca="false">IF(GK$65=0,"-",SUM(GK67:GK70))</f>
        <v>0</v>
      </c>
      <c r="GL84" s="168" t="n">
        <f aca="false">IF(GL$65=0,"-",SUM(GL67:GL70))</f>
        <v>2</v>
      </c>
      <c r="GM84" s="168" t="n">
        <f aca="false">IF(GM$65=0,"-",SUM(GM67:GM70))</f>
        <v>0</v>
      </c>
      <c r="GN84" s="168" t="n">
        <f aca="false">IF(GN$65=0,"-",SUM(GN67:GN70))</f>
        <v>0</v>
      </c>
      <c r="GO84" s="168" t="n">
        <f aca="false">IF(GO$65=0,"-",SUM(GO67:GO70))</f>
        <v>2</v>
      </c>
      <c r="GP84" s="168" t="n">
        <f aca="false">IF(GP$65=0,"-",SUM(GP67:GP70))</f>
        <v>1</v>
      </c>
      <c r="GQ84" s="168" t="n">
        <f aca="false">IF(GQ$65=0,"-",SUM(GQ67:GQ70))</f>
        <v>0</v>
      </c>
      <c r="GR84" s="168" t="n">
        <f aca="false">IF(GR$65=0,"-",SUM(GR67:GR70))</f>
        <v>8</v>
      </c>
      <c r="GS84" s="168" t="n">
        <f aca="false">IF(GS$65=0,"-",SUM(GS67:GS70))</f>
        <v>0</v>
      </c>
      <c r="GT84" s="168" t="n">
        <f aca="false">IF(GT$65=0,"-",SUM(GT67:GT70))</f>
        <v>0</v>
      </c>
      <c r="GU84" s="168" t="n">
        <f aca="false">IF(GU$65=0,"-",SUM(GU67:GU70))</f>
        <v>0</v>
      </c>
      <c r="GV84" s="168" t="n">
        <f aca="false">IF(GV$65=0,"-",SUM(GV67:GV70))</f>
        <v>0</v>
      </c>
      <c r="GW84" s="201"/>
      <c r="GX84" s="201"/>
      <c r="GY84" s="201"/>
      <c r="GZ84" s="201"/>
      <c r="HA84" s="201"/>
      <c r="HB84" s="201"/>
      <c r="HC84" s="201"/>
      <c r="HD84" s="201"/>
      <c r="HE84" s="201"/>
      <c r="HF84" s="201"/>
      <c r="HG84" s="201"/>
      <c r="HH84" s="201"/>
      <c r="HI84" s="201"/>
      <c r="HJ84" s="201"/>
      <c r="HK84" s="201"/>
      <c r="HL84" s="201"/>
      <c r="HM84" s="201"/>
      <c r="HN84" s="201"/>
      <c r="HO84" s="201"/>
      <c r="HP84" s="201"/>
      <c r="HQ84" s="201"/>
      <c r="HR84" s="201"/>
      <c r="HS84" s="201"/>
      <c r="HT84" s="201"/>
      <c r="HU84" s="201"/>
      <c r="HV84" s="201"/>
      <c r="HW84" s="201"/>
      <c r="HX84" s="201"/>
      <c r="HY84" s="201"/>
      <c r="HZ84" s="201"/>
      <c r="IA84" s="201"/>
      <c r="IB84" s="201"/>
      <c r="IC84" s="201"/>
      <c r="ID84" s="201"/>
      <c r="IE84" s="201"/>
      <c r="IF84" s="201"/>
      <c r="IG84" s="201"/>
      <c r="IH84" s="201"/>
      <c r="II84" s="201"/>
      <c r="IJ84" s="201"/>
      <c r="IK84" s="201"/>
      <c r="IL84" s="201"/>
      <c r="IM84" s="201"/>
      <c r="IN84" s="201"/>
      <c r="IO84" s="201"/>
    </row>
    <row r="85" customFormat="false" ht="14.15" hidden="false" customHeight="false" outlineLevel="0" collapsed="false">
      <c r="A85" s="202"/>
      <c r="B85" s="216" t="s">
        <v>113</v>
      </c>
      <c r="C85" s="222"/>
      <c r="D85" s="223"/>
      <c r="E85" s="224" t="str">
        <f aca="false">IF(OR(E$65=0,E$65="-"),"-",E84/E75)</f>
        <v>-</v>
      </c>
      <c r="F85" s="224" t="str">
        <f aca="false">IF(OR(F$65=0,F$65="-"),"-",F84/F75)</f>
        <v>-</v>
      </c>
      <c r="G85" s="224" t="str">
        <f aca="false">IF(OR(G$65=0,G$65="-"),"-",G84/G75)</f>
        <v>-</v>
      </c>
      <c r="H85" s="224" t="str">
        <f aca="false">IF(OR(H$65=0,H$65="-"),"-",H84/H75)</f>
        <v>-</v>
      </c>
      <c r="I85" s="224" t="str">
        <f aca="false">IF(OR(I$65=0,I$65="-"),"-",I84/I75)</f>
        <v>-</v>
      </c>
      <c r="J85" s="224" t="str">
        <f aca="false">IF(OR(J$65=0,J$65="-"),"-",J84/J75)</f>
        <v>-</v>
      </c>
      <c r="K85" s="224" t="str">
        <f aca="false">IF(OR(K$65=0,K$65="-"),"-",K84/K75)</f>
        <v>-</v>
      </c>
      <c r="L85" s="224" t="str">
        <f aca="false">IF(OR(L$65=0,L$65="-"),"-",L84/L75)</f>
        <v>-</v>
      </c>
      <c r="M85" s="224" t="str">
        <f aca="false">IF(OR(M$65=0,M$65="-"),"-",M84/M75)</f>
        <v>-</v>
      </c>
      <c r="N85" s="224" t="str">
        <f aca="false">IF(OR(N$65=0,N$65="-"),"-",N84/N75)</f>
        <v>-</v>
      </c>
      <c r="O85" s="224" t="str">
        <f aca="false">IF(OR(O$65=0,O$65="-"),"-",O84/O75)</f>
        <v>-</v>
      </c>
      <c r="P85" s="224" t="str">
        <f aca="false">IF(OR(P$65=0,P$65="-"),"-",P84/P75)</f>
        <v>-</v>
      </c>
      <c r="Q85" s="224" t="str">
        <f aca="false">IF(OR(Q$65=0,Q$65="-"),"-",Q84/Q75)</f>
        <v>-</v>
      </c>
      <c r="R85" s="224" t="str">
        <f aca="false">IF(OR(R$65=0,R$65="-"),"-",R84/R75)</f>
        <v>-</v>
      </c>
      <c r="S85" s="224" t="str">
        <f aca="false">IF(OR(S$65=0,S$65="-"),"-",S84/S75)</f>
        <v>-</v>
      </c>
      <c r="T85" s="224" t="str">
        <f aca="false">IF(OR(T$65=0,T$65="-"),"-",T84/T75)</f>
        <v>-</v>
      </c>
      <c r="U85" s="224" t="str">
        <f aca="false">IF(OR(U$65=0,U$65="-"),"-",U84/U75)</f>
        <v>-</v>
      </c>
      <c r="V85" s="224" t="str">
        <f aca="false">IF(OR(V$65=0,V$65="-"),"-",V84/V75)</f>
        <v>-</v>
      </c>
      <c r="W85" s="224" t="str">
        <f aca="false">IF(OR(W$65=0,W$65="-"),"-",W84/W75)</f>
        <v>-</v>
      </c>
      <c r="X85" s="224" t="str">
        <f aca="false">IF(OR(X$65=0,X$65="-"),"-",X84/X75)</f>
        <v>-</v>
      </c>
      <c r="Y85" s="224" t="str">
        <f aca="false">IF(OR(Y$65=0,Y$65="-"),"-",Y84/Y75)</f>
        <v>-</v>
      </c>
      <c r="Z85" s="224" t="str">
        <f aca="false">IF(OR(Z$65=0,Z$65="-"),"-",Z84/Z75)</f>
        <v>-</v>
      </c>
      <c r="AA85" s="224" t="str">
        <f aca="false">IF(OR(AA$65=0,AA$65="-"),"-",AA84/AA75)</f>
        <v>-</v>
      </c>
      <c r="AB85" s="224" t="str">
        <f aca="false">IF(OR(AB$65=0,AB$65="-"),"-",AB84/AB75)</f>
        <v>-</v>
      </c>
      <c r="AC85" s="224" t="str">
        <f aca="false">IF(OR(AC$65=0,AC$65="-"),"-",AC84/AC75)</f>
        <v>-</v>
      </c>
      <c r="AD85" s="224" t="str">
        <f aca="false">IF(OR(AD$65=0,AD$65="-"),"-",AD84/AD75)</f>
        <v>-</v>
      </c>
      <c r="AE85" s="224" t="str">
        <f aca="false">IF(OR(AE$65=0,AE$65="-"),"-",AE84/AE75)</f>
        <v>-</v>
      </c>
      <c r="AF85" s="224" t="str">
        <f aca="false">IF(OR(AF$65=0,AF$65="-"),"-",AF84/AF75)</f>
        <v>-</v>
      </c>
      <c r="AG85" s="224" t="str">
        <f aca="false">IF(OR(AG$65=0,AG$65="-"),"-",AG84/AG75)</f>
        <v>-</v>
      </c>
      <c r="AH85" s="224" t="str">
        <f aca="false">IF(OR(AH$65=0,AH$65="-"),"-",AH84/AH75)</f>
        <v>-</v>
      </c>
      <c r="AI85" s="224" t="str">
        <f aca="false">IF(OR(AI$65=0,AI$65="-"),"-",AI84/AI75)</f>
        <v>-</v>
      </c>
      <c r="AJ85" s="224" t="str">
        <f aca="false">IF(OR(AJ$65=0,AJ$65="-"),"-",AJ84/AJ75)</f>
        <v>-</v>
      </c>
      <c r="AK85" s="224" t="str">
        <f aca="false">IF(OR(AK$65=0,AK$65="-"),"-",AK84/AK75)</f>
        <v>-</v>
      </c>
      <c r="AL85" s="224" t="str">
        <f aca="false">IF(OR(AL$65=0,AL$65="-"),"-",AL84/AL75)</f>
        <v>-</v>
      </c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FK85" s="201"/>
      <c r="FL85" s="216" t="s">
        <v>113</v>
      </c>
      <c r="FM85" s="63"/>
      <c r="FN85" s="63"/>
      <c r="FO85" s="221" t="n">
        <f aca="false">IF(FO$65=0,"-",FO84/FO75)</f>
        <v>0.318181818181818</v>
      </c>
      <c r="FP85" s="221" t="e">
        <f aca="false">IF(FP$65=0,"-",FP84/FP75)</f>
        <v>#DIV/0!</v>
      </c>
      <c r="FQ85" s="221" t="n">
        <f aca="false">IF(FQ$65=0,"-",FQ84/FQ75)</f>
        <v>0.470588235294118</v>
      </c>
      <c r="FR85" s="221" t="n">
        <f aca="false">IF(FR$65=0,"-",FR84/FR75)</f>
        <v>0.875</v>
      </c>
      <c r="FS85" s="221" t="e">
        <f aca="false">IF(FS$65=0,"-",FS84/FS75)</f>
        <v>#DIV/0!</v>
      </c>
      <c r="FT85" s="221" t="e">
        <f aca="false">IF(FT$65=0,"-",FT84/FT75)</f>
        <v>#DIV/0!</v>
      </c>
      <c r="FU85" s="221" t="n">
        <f aca="false">IF(FU$65=0,"-",FU84/FU75)</f>
        <v>0.142857142857143</v>
      </c>
      <c r="FV85" s="221" t="n">
        <f aca="false">IF(FV$65=0,"-",FV84/FV75)</f>
        <v>0.116279069767442</v>
      </c>
      <c r="FW85" s="221" t="n">
        <f aca="false">IF(FW$65=0,"-",FW84/FW75)</f>
        <v>0.19047619047619</v>
      </c>
      <c r="FX85" s="221" t="n">
        <f aca="false">IF(FX$65=0,"-",FX84/FX75)</f>
        <v>0.166666666666667</v>
      </c>
      <c r="FY85" s="221" t="n">
        <f aca="false">IF(FY$65=0,"-",FY84/FY75)</f>
        <v>1</v>
      </c>
      <c r="FZ85" s="221" t="n">
        <f aca="false">IF(FZ$65=0,"-",FZ84/FZ75)</f>
        <v>0.125</v>
      </c>
      <c r="GA85" s="221" t="n">
        <f aca="false">IF(GA$65=0,"-",GA84/GA75)</f>
        <v>0.185185185185185</v>
      </c>
      <c r="GB85" s="221" t="e">
        <f aca="false">IF(GB$65=0,"-",GB84/GB75)</f>
        <v>#DIV/0!</v>
      </c>
      <c r="GC85" s="221" t="e">
        <f aca="false">IF(GC$65=0,"-",GC84/GC75)</f>
        <v>#DIV/0!</v>
      </c>
      <c r="GD85" s="221" t="e">
        <f aca="false">IF(GD$65=0,"-",GD84/GD75)</f>
        <v>#DIV/0!</v>
      </c>
      <c r="GE85" s="221" t="e">
        <f aca="false">IF(GE$65=0,"-",GE84/GE75)</f>
        <v>#DIV/0!</v>
      </c>
      <c r="GF85" s="221" t="e">
        <f aca="false">IF(GF$65=0,"-",GF84/GF75)</f>
        <v>#DIV/0!</v>
      </c>
      <c r="GG85" s="221" t="n">
        <f aca="false">IF(GG$65=0,"-",GG84/GG75)</f>
        <v>0.769230769230769</v>
      </c>
      <c r="GH85" s="221" t="n">
        <f aca="false">IF(GH$65=0,"-",GH84/GH75)</f>
        <v>0.866666666666667</v>
      </c>
      <c r="GI85" s="221" t="n">
        <f aca="false">IF(GI$65=0,"-",GI84/GI75)</f>
        <v>0.5</v>
      </c>
      <c r="GJ85" s="221" t="e">
        <f aca="false">IF(GJ$65=0,"-",GJ84/GJ75)</f>
        <v>#DIV/0!</v>
      </c>
      <c r="GK85" s="221" t="e">
        <f aca="false">IF(GK$65=0,"-",GK84/GK75)</f>
        <v>#DIV/0!</v>
      </c>
      <c r="GL85" s="221" t="n">
        <f aca="false">IF(GL$65=0,"-",GL84/GL75)</f>
        <v>0.181818181818182</v>
      </c>
      <c r="GM85" s="221" t="e">
        <f aca="false">IF(GM$65=0,"-",GM84/GM75)</f>
        <v>#DIV/0!</v>
      </c>
      <c r="GN85" s="221" t="e">
        <f aca="false">IF(GN$65=0,"-",GN84/GN75)</f>
        <v>#DIV/0!</v>
      </c>
      <c r="GO85" s="221" t="n">
        <f aca="false">IF(GO$65=0,"-",GO84/GO75)</f>
        <v>0.181818181818182</v>
      </c>
      <c r="GP85" s="221" t="n">
        <f aca="false">IF(GP$65=0,"-",GP84/GP75)</f>
        <v>0.166666666666667</v>
      </c>
      <c r="GQ85" s="221" t="e">
        <f aca="false">IF(GQ$65=0,"-",GQ84/GQ75)</f>
        <v>#DIV/0!</v>
      </c>
      <c r="GR85" s="221" t="n">
        <f aca="false">IF(GR$65=0,"-",GR84/GR75)</f>
        <v>0.727272727272727</v>
      </c>
      <c r="GS85" s="221" t="e">
        <f aca="false">IF(GS$65=0,"-",GS84/GS75)</f>
        <v>#DIV/0!</v>
      </c>
      <c r="GT85" s="221" t="e">
        <f aca="false">IF(GT$65=0,"-",GT84/GT75)</f>
        <v>#DIV/0!</v>
      </c>
      <c r="GU85" s="221" t="e">
        <f aca="false">IF(GU$65=0,"-",GU84/GU75)</f>
        <v>#DIV/0!</v>
      </c>
      <c r="GV85" s="221" t="e">
        <f aca="false">IF(GV$65=0,"-",GV84/GV75)</f>
        <v>#DIV/0!</v>
      </c>
      <c r="GW85" s="201"/>
      <c r="GX85" s="201"/>
      <c r="GY85" s="201"/>
      <c r="GZ85" s="201"/>
      <c r="HA85" s="201"/>
      <c r="HB85" s="201"/>
      <c r="HC85" s="201"/>
      <c r="HD85" s="201"/>
      <c r="HE85" s="201"/>
      <c r="HF85" s="201"/>
      <c r="HG85" s="201"/>
      <c r="HH85" s="201"/>
      <c r="HI85" s="201"/>
      <c r="HJ85" s="201"/>
      <c r="HK85" s="201"/>
      <c r="HL85" s="201"/>
      <c r="HM85" s="201"/>
      <c r="HN85" s="201"/>
      <c r="HO85" s="201"/>
      <c r="HP85" s="201"/>
      <c r="HQ85" s="201"/>
      <c r="HR85" s="201"/>
      <c r="HS85" s="201"/>
      <c r="HT85" s="201"/>
      <c r="HU85" s="201"/>
      <c r="HV85" s="201"/>
      <c r="HW85" s="201"/>
      <c r="HX85" s="201"/>
      <c r="HY85" s="201"/>
      <c r="HZ85" s="201"/>
      <c r="IA85" s="201"/>
      <c r="IB85" s="201"/>
      <c r="IC85" s="201"/>
      <c r="ID85" s="201"/>
      <c r="IE85" s="201"/>
      <c r="IF85" s="201"/>
      <c r="IG85" s="201"/>
      <c r="IH85" s="201"/>
      <c r="II85" s="201"/>
      <c r="IJ85" s="201"/>
      <c r="IK85" s="201"/>
      <c r="IL85" s="201"/>
      <c r="IM85" s="201"/>
      <c r="IN85" s="201"/>
      <c r="IO85" s="201"/>
    </row>
    <row r="86" customFormat="false" ht="15" hidden="false" customHeight="true" outlineLevel="0" collapsed="false"/>
    <row r="87" customFormat="false" ht="15" hidden="false" customHeight="true" outlineLevel="0" collapsed="false">
      <c r="A87" s="225"/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5"/>
      <c r="AC87" s="225"/>
      <c r="AD87" s="225"/>
      <c r="AE87" s="225"/>
      <c r="AF87" s="225"/>
      <c r="AG87" s="225"/>
      <c r="AH87" s="225"/>
      <c r="AI87" s="225"/>
      <c r="AJ87" s="225"/>
      <c r="AK87" s="225"/>
      <c r="AL87" s="225"/>
      <c r="AM87" s="225"/>
      <c r="AN87" s="225"/>
      <c r="AO87" s="225"/>
      <c r="AP87" s="225"/>
      <c r="AQ87" s="225"/>
      <c r="AR87" s="225"/>
      <c r="AS87" s="225"/>
      <c r="AT87" s="225"/>
      <c r="AU87" s="225"/>
      <c r="AV87" s="225"/>
      <c r="AW87" s="225"/>
      <c r="AX87" s="225"/>
      <c r="AY87" s="225"/>
      <c r="AZ87" s="225"/>
      <c r="BA87" s="225"/>
      <c r="BB87" s="225"/>
      <c r="BC87" s="225"/>
      <c r="BD87" s="225"/>
      <c r="BE87" s="225"/>
      <c r="BF87" s="225"/>
      <c r="BG87" s="225"/>
      <c r="BH87" s="225"/>
      <c r="BI87" s="225"/>
      <c r="BJ87" s="225"/>
      <c r="BK87" s="225"/>
      <c r="BL87" s="225"/>
      <c r="BM87" s="225"/>
      <c r="BN87" s="225"/>
      <c r="BO87" s="225"/>
      <c r="BP87" s="225"/>
      <c r="BQ87" s="225"/>
      <c r="BR87" s="225"/>
      <c r="BS87" s="225"/>
      <c r="BT87" s="225"/>
      <c r="BU87" s="225"/>
      <c r="BV87" s="225"/>
      <c r="BW87" s="225"/>
      <c r="BX87" s="225"/>
      <c r="BY87" s="225"/>
      <c r="BZ87" s="225"/>
      <c r="CA87" s="225"/>
      <c r="CB87" s="225"/>
      <c r="CC87" s="225"/>
      <c r="CD87" s="225"/>
      <c r="CE87" s="225"/>
    </row>
    <row r="88" customFormat="false" ht="60" hidden="false" customHeight="true" outlineLevel="0" collapsed="false">
      <c r="A88" s="226"/>
      <c r="B88" s="226"/>
      <c r="C88" s="226"/>
      <c r="D88" s="226"/>
      <c r="E88" s="226"/>
      <c r="F88" s="226"/>
      <c r="G88" s="226"/>
      <c r="H88" s="226"/>
      <c r="I88" s="226"/>
      <c r="J88" s="226"/>
      <c r="K88" s="226"/>
      <c r="L88" s="226"/>
      <c r="M88" s="226"/>
      <c r="N88" s="226"/>
      <c r="O88" s="226"/>
      <c r="P88" s="226"/>
      <c r="Q88" s="226"/>
      <c r="R88" s="226"/>
      <c r="S88" s="226"/>
      <c r="T88" s="226"/>
      <c r="U88" s="226"/>
      <c r="V88" s="226"/>
      <c r="W88" s="226"/>
      <c r="X88" s="226"/>
      <c r="Y88" s="226"/>
      <c r="Z88" s="226"/>
      <c r="AA88" s="226"/>
      <c r="AB88" s="226"/>
      <c r="AC88" s="226"/>
      <c r="AD88" s="226"/>
      <c r="AE88" s="226"/>
      <c r="AF88" s="226"/>
      <c r="AG88" s="226"/>
      <c r="AH88" s="226"/>
      <c r="AI88" s="226"/>
      <c r="AJ88" s="226"/>
      <c r="AK88" s="226"/>
      <c r="AL88" s="226"/>
      <c r="AM88" s="226"/>
      <c r="AN88" s="226"/>
      <c r="AO88" s="226"/>
      <c r="AP88" s="226"/>
      <c r="AQ88" s="226"/>
      <c r="AR88" s="226"/>
      <c r="AS88" s="226"/>
      <c r="AT88" s="226"/>
      <c r="AU88" s="226"/>
      <c r="AV88" s="226"/>
      <c r="AW88" s="226"/>
      <c r="AX88" s="226"/>
      <c r="AY88" s="226"/>
      <c r="AZ88" s="226"/>
      <c r="BA88" s="226"/>
      <c r="BB88" s="226"/>
      <c r="BC88" s="226"/>
      <c r="BD88" s="226"/>
      <c r="BE88" s="226"/>
      <c r="BF88" s="226"/>
      <c r="BG88" s="226"/>
      <c r="BH88" s="226"/>
      <c r="BI88" s="226"/>
      <c r="BJ88" s="226"/>
      <c r="BK88" s="226"/>
      <c r="BL88" s="226"/>
      <c r="BM88" s="226"/>
      <c r="BN88" s="226"/>
      <c r="BO88" s="226"/>
      <c r="BP88" s="226"/>
      <c r="BQ88" s="226"/>
      <c r="BR88" s="226"/>
      <c r="BS88" s="226"/>
      <c r="BT88" s="226"/>
      <c r="BU88" s="226"/>
      <c r="BV88" s="226"/>
      <c r="BW88" s="226"/>
      <c r="BX88" s="226"/>
      <c r="BY88" s="226"/>
      <c r="BZ88" s="226"/>
      <c r="CA88" s="226"/>
      <c r="CB88" s="226"/>
      <c r="CC88" s="226"/>
      <c r="CD88" s="226"/>
      <c r="CE88" s="226"/>
    </row>
    <row r="89" customFormat="false" ht="15" hidden="false" customHeight="tru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8"/>
    </row>
    <row r="90" customFormat="false" ht="15" hidden="false" customHeight="true" outlineLevel="0" collapsed="false">
      <c r="A90" s="9"/>
      <c r="B90" s="9"/>
      <c r="C90" s="9"/>
      <c r="D90" s="9"/>
      <c r="E90" s="227" t="s">
        <v>0</v>
      </c>
      <c r="F90" s="227"/>
      <c r="G90" s="227"/>
      <c r="H90" s="228" t="e">
        <f aca="false">'විෂය තොරතුරු'!J5</f>
        <v>#N/A</v>
      </c>
      <c r="I90" s="228"/>
      <c r="J90" s="228"/>
      <c r="K90" s="228"/>
      <c r="L90" s="228"/>
      <c r="M90" s="228"/>
      <c r="N90" s="228"/>
      <c r="O90" s="228"/>
      <c r="P90" s="229"/>
      <c r="Q90" s="9"/>
      <c r="R90" s="9"/>
      <c r="S90" s="13" t="s">
        <v>1</v>
      </c>
      <c r="T90" s="9"/>
      <c r="U90" s="9"/>
      <c r="V90" s="9"/>
      <c r="W90" s="9"/>
      <c r="X90" s="9"/>
      <c r="Y90" s="9"/>
      <c r="Z90" s="230"/>
      <c r="AA90" s="230"/>
      <c r="AB90" s="230"/>
      <c r="AC90" s="230"/>
      <c r="AD90" s="230"/>
      <c r="AE90" s="230"/>
      <c r="AF90" s="230"/>
      <c r="AG90" s="231" t="s">
        <v>2</v>
      </c>
      <c r="AH90" s="231"/>
      <c r="AI90" s="232" t="s">
        <v>3</v>
      </c>
      <c r="AJ90" s="232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16"/>
    </row>
    <row r="91" customFormat="false" ht="17.35" hidden="false" customHeight="false" outlineLevel="0" collapsed="false">
      <c r="A91" s="9"/>
      <c r="B91" s="233" t="s">
        <v>114</v>
      </c>
      <c r="C91" s="9"/>
      <c r="D91" s="9"/>
      <c r="E91" s="227" t="s">
        <v>5</v>
      </c>
      <c r="F91" s="227"/>
      <c r="G91" s="227"/>
      <c r="H91" s="234" t="n">
        <f aca="false">'විෂය තොරතුරු'!J6</f>
        <v>11</v>
      </c>
      <c r="I91" s="234" t="str">
        <f aca="false">I6</f>
        <v>C</v>
      </c>
      <c r="J91" s="234"/>
      <c r="K91" s="234"/>
      <c r="L91" s="229"/>
      <c r="M91" s="229"/>
      <c r="N91" s="229"/>
      <c r="O91" s="229"/>
      <c r="P91" s="229"/>
      <c r="Q91" s="9"/>
      <c r="R91" s="9"/>
      <c r="S91" s="26" t="s">
        <v>6</v>
      </c>
      <c r="T91" s="9"/>
      <c r="U91" s="27" t="s">
        <v>7</v>
      </c>
      <c r="V91" s="27"/>
      <c r="W91" s="27"/>
      <c r="X91" s="27"/>
      <c r="Y91" s="9"/>
      <c r="Z91" s="235" t="s">
        <v>8</v>
      </c>
      <c r="AA91" s="235"/>
      <c r="AB91" s="235"/>
      <c r="AC91" s="235"/>
      <c r="AD91" s="235"/>
      <c r="AE91" s="235"/>
      <c r="AF91" s="235"/>
      <c r="AG91" s="286" t="str">
        <f aca="false">IF($B$100="","",COUNTIF($CE$100:$CE$149,"6/3 සමත්"))</f>
        <v/>
      </c>
      <c r="AH91" s="286"/>
      <c r="AI91" s="237" t="str">
        <f aca="false">IF($B$100="","",(AG91/$U$92)*100)</f>
        <v/>
      </c>
      <c r="AJ91" s="237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16"/>
    </row>
    <row r="92" customFormat="false" ht="17.35" hidden="false" customHeight="false" outlineLevel="0" collapsed="false">
      <c r="A92" s="9"/>
      <c r="B92" s="233"/>
      <c r="C92" s="9"/>
      <c r="D92" s="9"/>
      <c r="E92" s="227" t="s">
        <v>9</v>
      </c>
      <c r="F92" s="227"/>
      <c r="G92" s="227"/>
      <c r="H92" s="228" t="str">
        <f aca="false">'විෂය තොරතුරු'!J9</f>
        <v/>
      </c>
      <c r="I92" s="228"/>
      <c r="J92" s="234"/>
      <c r="K92" s="234"/>
      <c r="L92" s="229"/>
      <c r="M92" s="229"/>
      <c r="N92" s="229"/>
      <c r="O92" s="229"/>
      <c r="P92" s="229"/>
      <c r="Q92" s="9"/>
      <c r="R92" s="9"/>
      <c r="S92" s="34" t="s">
        <v>10</v>
      </c>
      <c r="T92" s="9"/>
      <c r="U92" s="27" t="n">
        <f aca="false">IF($B$100="",0,50-COUNTIF($B$100:$B$149,""))</f>
        <v>0</v>
      </c>
      <c r="V92" s="27"/>
      <c r="W92" s="27"/>
      <c r="X92" s="27"/>
      <c r="Y92" s="9"/>
      <c r="Z92" s="235" t="s">
        <v>11</v>
      </c>
      <c r="AA92" s="235"/>
      <c r="AB92" s="235"/>
      <c r="AC92" s="235"/>
      <c r="AD92" s="235"/>
      <c r="AE92" s="235"/>
      <c r="AF92" s="235"/>
      <c r="AG92" s="35" t="str">
        <f aca="false">IF($B$100="","",COUNTIF($CE$100:$CE$149,"5/3 සමත්"))</f>
        <v/>
      </c>
      <c r="AH92" s="35"/>
      <c r="AI92" s="36" t="str">
        <f aca="false">IF($B$100="","",(AG92/$U$92)*100)</f>
        <v/>
      </c>
      <c r="AJ92" s="36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16"/>
    </row>
    <row r="93" customFormat="false" ht="15" hidden="false" customHeight="false" outlineLevel="0" collapsed="false">
      <c r="A93" s="9"/>
      <c r="B93" s="233"/>
      <c r="C93" s="9"/>
      <c r="D93" s="9"/>
      <c r="E93" s="227" t="s">
        <v>12</v>
      </c>
      <c r="F93" s="227"/>
      <c r="G93" s="227"/>
      <c r="H93" s="228" t="s">
        <v>13</v>
      </c>
      <c r="I93" s="228"/>
      <c r="J93" s="234"/>
      <c r="K93" s="234"/>
      <c r="L93" s="229"/>
      <c r="M93" s="229"/>
      <c r="N93" s="229"/>
      <c r="O93" s="229"/>
      <c r="P93" s="229"/>
      <c r="Q93" s="9"/>
      <c r="R93" s="9"/>
      <c r="S93" s="37" t="s">
        <v>14</v>
      </c>
      <c r="T93" s="9"/>
      <c r="U93" s="9"/>
      <c r="V93" s="9"/>
      <c r="W93" s="9"/>
      <c r="X93" s="9"/>
      <c r="Y93" s="9"/>
      <c r="Z93" s="239" t="s">
        <v>15</v>
      </c>
      <c r="AA93" s="239"/>
      <c r="AB93" s="239"/>
      <c r="AC93" s="239"/>
      <c r="AD93" s="239"/>
      <c r="AE93" s="239"/>
      <c r="AF93" s="239"/>
      <c r="AG93" s="369" t="str">
        <f aca="false">IF($B$100="","",SUM(AG91:AG92))</f>
        <v/>
      </c>
      <c r="AH93" s="369"/>
      <c r="AI93" s="241" t="str">
        <f aca="false">IF($B$100="","",(AG93/$U$92)*100)</f>
        <v/>
      </c>
      <c r="AJ93" s="241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16"/>
    </row>
    <row r="94" customFormat="false" ht="15" hidden="false" customHeight="false" outlineLevel="0" collapsed="false">
      <c r="A94" s="9"/>
      <c r="B94" s="242" t="n">
        <f aca="false">B9</f>
        <v>2025</v>
      </c>
      <c r="C94" s="9"/>
      <c r="D94" s="9"/>
      <c r="E94" s="227" t="s">
        <v>16</v>
      </c>
      <c r="F94" s="227"/>
      <c r="G94" s="227"/>
      <c r="H94" s="228" t="s">
        <v>115</v>
      </c>
      <c r="I94" s="228"/>
      <c r="J94" s="228"/>
      <c r="K94" s="228"/>
      <c r="L94" s="228"/>
      <c r="M94" s="228"/>
      <c r="N94" s="243" t="s">
        <v>18</v>
      </c>
      <c r="O94" s="244" t="n">
        <f aca="false">O9</f>
        <v>2025</v>
      </c>
      <c r="P94" s="244"/>
      <c r="Q94" s="9"/>
      <c r="R94" s="9"/>
      <c r="S94" s="46" t="s">
        <v>19</v>
      </c>
      <c r="T94" s="9"/>
      <c r="U94" s="9"/>
      <c r="V94" s="9"/>
      <c r="W94" s="9"/>
      <c r="X94" s="9"/>
      <c r="Y94" s="9"/>
      <c r="Z94" s="235" t="s">
        <v>20</v>
      </c>
      <c r="AA94" s="235"/>
      <c r="AB94" s="235"/>
      <c r="AC94" s="235"/>
      <c r="AD94" s="235"/>
      <c r="AE94" s="235"/>
      <c r="AF94" s="235"/>
      <c r="AG94" s="55" t="str">
        <f aca="false">IF($B$100="","",COUNTIF($CE$100:$CE$149,"සමත් කළ හැකි"))</f>
        <v/>
      </c>
      <c r="AH94" s="55"/>
      <c r="AI94" s="56" t="str">
        <f aca="false">IF($B$100="","",(AG94/$U$92)*100)</f>
        <v/>
      </c>
      <c r="AJ94" s="56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16"/>
    </row>
    <row r="95" customFormat="false" ht="15" hidden="false" customHeight="false" outlineLevel="0" collapsed="false">
      <c r="A95" s="9"/>
      <c r="B95" s="242"/>
      <c r="C95" s="9"/>
      <c r="D95" s="9"/>
      <c r="E95" s="245" t="s">
        <v>22</v>
      </c>
      <c r="F95" s="246"/>
      <c r="G95" s="246"/>
      <c r="H95" s="229"/>
      <c r="I95" s="229"/>
      <c r="J95" s="229"/>
      <c r="K95" s="229"/>
      <c r="L95" s="229"/>
      <c r="M95" s="247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235" t="s">
        <v>23</v>
      </c>
      <c r="AA95" s="235"/>
      <c r="AB95" s="235"/>
      <c r="AC95" s="235"/>
      <c r="AD95" s="235"/>
      <c r="AE95" s="235"/>
      <c r="AF95" s="235"/>
      <c r="AG95" s="248" t="str">
        <f aca="false">IF($B$100="","",(+AG91+AG92+AG94))</f>
        <v/>
      </c>
      <c r="AH95" s="248"/>
      <c r="AI95" s="249" t="str">
        <f aca="false">IF($B$100="","",(AG95/$U$92)*100)</f>
        <v/>
      </c>
      <c r="AJ95" s="24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16"/>
    </row>
    <row r="96" customFormat="false" ht="15" hidden="false" customHeight="false" outlineLevel="0" collapsed="false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250" t="s">
        <v>24</v>
      </c>
      <c r="AA96" s="251"/>
      <c r="AB96" s="251"/>
      <c r="AC96" s="251"/>
      <c r="AD96" s="251"/>
      <c r="AE96" s="251"/>
      <c r="AF96" s="251"/>
      <c r="AG96" s="252" t="str">
        <f aca="false">IF(B100="","",COUNTIF($CE$100:$CE$149,"W9"))</f>
        <v/>
      </c>
      <c r="AH96" s="252"/>
      <c r="AI96" s="253" t="str">
        <f aca="false">IF($B$100="","",(AG96/$U$92)*100)</f>
        <v/>
      </c>
      <c r="AJ96" s="253"/>
      <c r="AK96" s="9"/>
      <c r="AL96" s="254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16"/>
    </row>
    <row r="97" customFormat="false" ht="14.25" hidden="false" customHeight="true" outlineLevel="0" collapsed="false">
      <c r="A97" s="65" t="s">
        <v>25</v>
      </c>
      <c r="B97" s="66" t="s">
        <v>26</v>
      </c>
      <c r="C97" s="67" t="s">
        <v>27</v>
      </c>
      <c r="D97" s="68" t="s">
        <v>28</v>
      </c>
      <c r="E97" s="255" t="s">
        <v>29</v>
      </c>
      <c r="F97" s="255"/>
      <c r="G97" s="256" t="s">
        <v>30</v>
      </c>
      <c r="H97" s="256"/>
      <c r="I97" s="256"/>
      <c r="J97" s="256"/>
      <c r="K97" s="71" t="s">
        <v>31</v>
      </c>
      <c r="L97" s="72" t="s">
        <v>32</v>
      </c>
      <c r="M97" s="72" t="s">
        <v>33</v>
      </c>
      <c r="N97" s="73" t="s">
        <v>34</v>
      </c>
      <c r="O97" s="257" t="s">
        <v>35</v>
      </c>
      <c r="P97" s="257"/>
      <c r="Q97" s="257"/>
      <c r="R97" s="257"/>
      <c r="S97" s="257"/>
      <c r="T97" s="257"/>
      <c r="U97" s="257"/>
      <c r="V97" s="257"/>
      <c r="W97" s="256" t="s">
        <v>36</v>
      </c>
      <c r="X97" s="256"/>
      <c r="Y97" s="256"/>
      <c r="Z97" s="256"/>
      <c r="AA97" s="256"/>
      <c r="AB97" s="256"/>
      <c r="AC97" s="256"/>
      <c r="AD97" s="256"/>
      <c r="AE97" s="256" t="s">
        <v>37</v>
      </c>
      <c r="AF97" s="256"/>
      <c r="AG97" s="256"/>
      <c r="AH97" s="256"/>
      <c r="AI97" s="256"/>
      <c r="AJ97" s="256"/>
      <c r="AK97" s="256"/>
      <c r="AL97" s="256"/>
      <c r="AM97" s="75" t="s">
        <v>38</v>
      </c>
      <c r="AN97" s="76" t="s">
        <v>39</v>
      </c>
      <c r="AO97" s="77" t="s">
        <v>40</v>
      </c>
      <c r="AP97" s="78" t="s">
        <v>29</v>
      </c>
      <c r="AQ97" s="78"/>
      <c r="AR97" s="79" t="s">
        <v>30</v>
      </c>
      <c r="AS97" s="79"/>
      <c r="AT97" s="79"/>
      <c r="AU97" s="79"/>
      <c r="AV97" s="71" t="s">
        <v>31</v>
      </c>
      <c r="AW97" s="72" t="s">
        <v>32</v>
      </c>
      <c r="AX97" s="72" t="s">
        <v>33</v>
      </c>
      <c r="AY97" s="73" t="s">
        <v>34</v>
      </c>
      <c r="AZ97" s="80" t="s">
        <v>35</v>
      </c>
      <c r="BA97" s="80"/>
      <c r="BB97" s="80"/>
      <c r="BC97" s="80"/>
      <c r="BD97" s="80"/>
      <c r="BE97" s="80"/>
      <c r="BF97" s="80"/>
      <c r="BG97" s="80"/>
      <c r="BH97" s="81" t="s">
        <v>36</v>
      </c>
      <c r="BI97" s="81"/>
      <c r="BJ97" s="81"/>
      <c r="BK97" s="81"/>
      <c r="BL97" s="81"/>
      <c r="BM97" s="81"/>
      <c r="BN97" s="81"/>
      <c r="BO97" s="81"/>
      <c r="BP97" s="81" t="s">
        <v>37</v>
      </c>
      <c r="BQ97" s="81"/>
      <c r="BR97" s="81"/>
      <c r="BS97" s="81"/>
      <c r="BT97" s="81"/>
      <c r="BU97" s="81"/>
      <c r="BV97" s="81"/>
      <c r="BW97" s="81"/>
      <c r="BX97" s="256"/>
      <c r="BY97" s="256"/>
      <c r="BZ97" s="256"/>
      <c r="CA97" s="256"/>
      <c r="CB97" s="256"/>
      <c r="CC97" s="256"/>
      <c r="CD97" s="256"/>
      <c r="CE97" s="258"/>
    </row>
    <row r="98" customFormat="false" ht="93.75" hidden="false" customHeight="true" outlineLevel="0" collapsed="false">
      <c r="A98" s="65"/>
      <c r="B98" s="66"/>
      <c r="C98" s="67"/>
      <c r="D98" s="68"/>
      <c r="E98" s="102" t="str">
        <f aca="false">'විෂය තොරතුරු'!M13</f>
        <v>සිංහල භාෂාව හා සාහිත්‍යය</v>
      </c>
      <c r="F98" s="103" t="str">
        <f aca="false">'විෂය තොරතුරු'!N13</f>
        <v/>
      </c>
      <c r="G98" s="102" t="str">
        <f aca="false">'විෂය තොරතුරු'!O13</f>
        <v>බුද්ධ ධර්මය</v>
      </c>
      <c r="H98" s="104" t="str">
        <f aca="false">'විෂය තොරතුරු'!P13</f>
        <v>කතෝලික ධර්මය</v>
      </c>
      <c r="I98" s="104" t="str">
        <f aca="false">'විෂය තොරතුරු'!Q13</f>
        <v>ක්‍රිස්තියානි ධර්මය (ඉංග්‍රීසි)</v>
      </c>
      <c r="J98" s="103" t="str">
        <f aca="false">'විෂය තොරතුරු'!R13</f>
        <v/>
      </c>
      <c r="K98" s="71"/>
      <c r="L98" s="72"/>
      <c r="M98" s="72"/>
      <c r="N98" s="73"/>
      <c r="O98" s="102" t="str">
        <f aca="false">'විෂය තොරතුරු'!W13</f>
        <v>ව්‍යාපාර හා ගිණුම්කරණ අධ්‍යයනය</v>
      </c>
      <c r="P98" s="104" t="str">
        <f aca="false">'විෂය තොරතුරු'!X13</f>
        <v>පුරවැසි අධ්‍යාපනය</v>
      </c>
      <c r="Q98" s="104" t="str">
        <f aca="false">'විෂය තොරතුරු'!Y13</f>
        <v>දෙවන භාෂාවක් ලෙස (දෙමල)</v>
      </c>
      <c r="R98" s="104" t="str">
        <f aca="false">'විෂය තොරතුරු'!Z13</f>
        <v>භුගෝල විද්‍යාව</v>
      </c>
      <c r="S98" s="104" t="str">
        <f aca="false">'විෂය තොරතුරු'!AA13</f>
        <v/>
      </c>
      <c r="T98" s="104" t="str">
        <f aca="false">'විෂය තොරතුරු'!AB13</f>
        <v/>
      </c>
      <c r="U98" s="104" t="str">
        <f aca="false">'විෂය තොරතුරු'!AC13</f>
        <v/>
      </c>
      <c r="V98" s="103" t="str">
        <f aca="false">'විෂය තොරතුරු'!AD13</f>
        <v/>
      </c>
      <c r="W98" s="102" t="str">
        <f aca="false">'විෂය තොරතුරු'!AE13</f>
        <v>චිත්‍ර</v>
      </c>
      <c r="X98" s="104" t="str">
        <f aca="false">'විෂය තොරතුරු'!AF13</f>
        <v>නැටුම් (දේශීය)</v>
      </c>
      <c r="Y98" s="104" t="str">
        <f aca="false">'විෂය තොරතුරු'!AG13</f>
        <v>සංගීතය (පෙරදිග)</v>
      </c>
      <c r="Z98" s="104" t="str">
        <f aca="false">'විෂය තොරතුරු'!AH13</f>
        <v>සංගීතය (අපරදිග)</v>
      </c>
      <c r="AA98" s="104" t="str">
        <f aca="false">'විෂය තොරතුරු'!AI13</f>
        <v>නාට්‍ය හා රංග කලාව (සිංහල)</v>
      </c>
      <c r="AB98" s="104" t="str">
        <f aca="false">'විෂය තොරතුරු'!AJ13</f>
        <v>සාහිත්‍ය රසාස්වාදය (ඉංග්‍රිසි)</v>
      </c>
      <c r="AC98" s="104" t="str">
        <f aca="false">'විෂය තොරතුරු'!AK13</f>
        <v/>
      </c>
      <c r="AD98" s="103" t="str">
        <f aca="false">'විෂය තොරතුරු'!AL13</f>
        <v/>
      </c>
      <c r="AE98" s="102" t="str">
        <f aca="false">'විෂය තොරතුරු'!AM13</f>
        <v>තොරතුරු සන්නිවේදන තාක්ෂණය</v>
      </c>
      <c r="AF98" s="104" t="str">
        <f aca="false">'විෂය තොරතුරු'!AN13</f>
        <v>සන්නිවේදන මාධ්‍ය අධ්‍ය්‍යනය</v>
      </c>
      <c r="AG98" s="104" t="str">
        <f aca="false">'විෂය තොරතුරු'!AO13</f>
        <v>සෞඛ්‍ය හා ශාරීරික අධ්‍යාපනය</v>
      </c>
      <c r="AH98" s="104" t="str">
        <f aca="false">'විෂය තොරතුරු'!AP13</f>
        <v/>
      </c>
      <c r="AI98" s="104" t="str">
        <f aca="false">'විෂය තොරතුරු'!AQ13</f>
        <v/>
      </c>
      <c r="AJ98" s="104" t="str">
        <f aca="false">'විෂය තොරතුරු'!AR13</f>
        <v/>
      </c>
      <c r="AK98" s="104" t="str">
        <f aca="false">'විෂය තොරතුරු'!AS13</f>
        <v/>
      </c>
      <c r="AL98" s="103" t="str">
        <f aca="false">'විෂය තොරතුරු'!AT13</f>
        <v/>
      </c>
      <c r="AM98" s="75"/>
      <c r="AN98" s="76"/>
      <c r="AO98" s="77"/>
      <c r="AP98" s="105" t="str">
        <f aca="false">E98</f>
        <v>සිංහල භාෂාව හා සාහිත්‍යය</v>
      </c>
      <c r="AQ98" s="104" t="str">
        <f aca="false">F98</f>
        <v/>
      </c>
      <c r="AR98" s="104" t="str">
        <f aca="false">G98</f>
        <v>බුද්ධ ධර්මය</v>
      </c>
      <c r="AS98" s="104" t="str">
        <f aca="false">H98</f>
        <v>කතෝලික ධර්මය</v>
      </c>
      <c r="AT98" s="104" t="str">
        <f aca="false">I98</f>
        <v>ක්‍රිස්තියානි ධර්මය (ඉංග්‍රීසි)</v>
      </c>
      <c r="AU98" s="106" t="str">
        <f aca="false">J98</f>
        <v/>
      </c>
      <c r="AV98" s="71"/>
      <c r="AW98" s="72"/>
      <c r="AX98" s="72"/>
      <c r="AY98" s="73"/>
      <c r="AZ98" s="105" t="str">
        <f aca="false">O98</f>
        <v>ව්‍යාපාර හා ගිණුම්කරණ අධ්‍යයනය</v>
      </c>
      <c r="BA98" s="104" t="str">
        <f aca="false">P98</f>
        <v>පුරවැසි අධ්‍යාපනය</v>
      </c>
      <c r="BB98" s="104" t="str">
        <f aca="false">Q98</f>
        <v>දෙවන භාෂාවක් ලෙස (දෙමල)</v>
      </c>
      <c r="BC98" s="104" t="str">
        <f aca="false">R98</f>
        <v>භුගෝල විද්‍යාව</v>
      </c>
      <c r="BD98" s="104" t="str">
        <f aca="false">S98</f>
        <v/>
      </c>
      <c r="BE98" s="104" t="str">
        <f aca="false">T98</f>
        <v/>
      </c>
      <c r="BF98" s="104" t="str">
        <f aca="false">U98</f>
        <v/>
      </c>
      <c r="BG98" s="106" t="str">
        <f aca="false">V98</f>
        <v/>
      </c>
      <c r="BH98" s="102" t="str">
        <f aca="false">W98</f>
        <v>චිත්‍ර</v>
      </c>
      <c r="BI98" s="104" t="str">
        <f aca="false">X98</f>
        <v>නැටුම් (දේශීය)</v>
      </c>
      <c r="BJ98" s="104" t="str">
        <f aca="false">Y98</f>
        <v>සංගීතය (පෙරදිග)</v>
      </c>
      <c r="BK98" s="104" t="str">
        <f aca="false">Z98</f>
        <v>සංගීතය (අපරදිග)</v>
      </c>
      <c r="BL98" s="104" t="str">
        <f aca="false">AA98</f>
        <v>නාට්‍ය හා රංග කලාව (සිංහල)</v>
      </c>
      <c r="BM98" s="104" t="str">
        <f aca="false">AB98</f>
        <v>සාහිත්‍ය රසාස්වාදය (ඉංග්‍රිසි)</v>
      </c>
      <c r="BN98" s="104" t="str">
        <f aca="false">AC98</f>
        <v/>
      </c>
      <c r="BO98" s="103" t="str">
        <f aca="false">AD98</f>
        <v/>
      </c>
      <c r="BP98" s="102" t="str">
        <f aca="false">AE98</f>
        <v>තොරතුරු සන්නිවේදන තාක්ෂණය</v>
      </c>
      <c r="BQ98" s="104" t="str">
        <f aca="false">AF98</f>
        <v>සන්නිවේදන මාධ්‍ය අධ්‍ය්‍යනය</v>
      </c>
      <c r="BR98" s="104" t="str">
        <f aca="false">AG98</f>
        <v>සෞඛ්‍ය හා ශාරීරික අධ්‍යාපනය</v>
      </c>
      <c r="BS98" s="104" t="str">
        <f aca="false">AH98</f>
        <v/>
      </c>
      <c r="BT98" s="104" t="str">
        <f aca="false">AI98</f>
        <v/>
      </c>
      <c r="BU98" s="104" t="str">
        <f aca="false">AJ98</f>
        <v/>
      </c>
      <c r="BV98" s="104" t="str">
        <f aca="false">AK98</f>
        <v/>
      </c>
      <c r="BW98" s="103" t="str">
        <f aca="false">AL98</f>
        <v/>
      </c>
      <c r="BX98" s="107" t="s">
        <v>1</v>
      </c>
      <c r="BY98" s="108" t="s">
        <v>6</v>
      </c>
      <c r="BZ98" s="108" t="s">
        <v>10</v>
      </c>
      <c r="CA98" s="108" t="s">
        <v>14</v>
      </c>
      <c r="CB98" s="109" t="s">
        <v>19</v>
      </c>
      <c r="CC98" s="102" t="s">
        <v>41</v>
      </c>
      <c r="CD98" s="103" t="s">
        <v>42</v>
      </c>
      <c r="CE98" s="110" t="s">
        <v>43</v>
      </c>
    </row>
    <row r="99" customFormat="false" ht="17.25" hidden="false" customHeight="true" outlineLevel="0" collapsed="false">
      <c r="A99" s="122"/>
      <c r="B99" s="123"/>
      <c r="C99" s="124"/>
      <c r="D99" s="125"/>
      <c r="E99" s="126"/>
      <c r="F99" s="127"/>
      <c r="G99" s="126"/>
      <c r="H99" s="128"/>
      <c r="I99" s="128"/>
      <c r="J99" s="127"/>
      <c r="K99" s="129"/>
      <c r="L99" s="130"/>
      <c r="M99" s="130"/>
      <c r="N99" s="131"/>
      <c r="O99" s="126"/>
      <c r="P99" s="128"/>
      <c r="Q99" s="128"/>
      <c r="R99" s="128"/>
      <c r="S99" s="128"/>
      <c r="T99" s="128"/>
      <c r="U99" s="128"/>
      <c r="V99" s="127"/>
      <c r="W99" s="126"/>
      <c r="X99" s="128"/>
      <c r="Y99" s="128"/>
      <c r="Z99" s="128"/>
      <c r="AA99" s="128"/>
      <c r="AB99" s="128"/>
      <c r="AC99" s="128"/>
      <c r="AD99" s="127"/>
      <c r="AE99" s="126"/>
      <c r="AF99" s="128"/>
      <c r="AG99" s="128"/>
      <c r="AH99" s="128"/>
      <c r="AI99" s="128"/>
      <c r="AJ99" s="128"/>
      <c r="AK99" s="128"/>
      <c r="AL99" s="127"/>
      <c r="AM99" s="132"/>
      <c r="AN99" s="133"/>
      <c r="AO99" s="134"/>
      <c r="AP99" s="112"/>
      <c r="AQ99" s="111"/>
      <c r="AR99" s="111"/>
      <c r="AS99" s="111"/>
      <c r="AT99" s="111"/>
      <c r="AU99" s="113"/>
      <c r="AV99" s="135"/>
      <c r="AW99" s="86"/>
      <c r="AX99" s="86"/>
      <c r="AY99" s="136"/>
      <c r="AZ99" s="112"/>
      <c r="BA99" s="111"/>
      <c r="BB99" s="111"/>
      <c r="BC99" s="111"/>
      <c r="BD99" s="111"/>
      <c r="BE99" s="111"/>
      <c r="BF99" s="111"/>
      <c r="BG99" s="113"/>
      <c r="BH99" s="114"/>
      <c r="BI99" s="111"/>
      <c r="BJ99" s="111"/>
      <c r="BK99" s="111"/>
      <c r="BL99" s="111"/>
      <c r="BM99" s="111"/>
      <c r="BN99" s="111"/>
      <c r="BO99" s="115"/>
      <c r="BP99" s="114"/>
      <c r="BQ99" s="111"/>
      <c r="BR99" s="111"/>
      <c r="BS99" s="111"/>
      <c r="BT99" s="111"/>
      <c r="BU99" s="111"/>
      <c r="BV99" s="111"/>
      <c r="BW99" s="115"/>
      <c r="BX99" s="137"/>
      <c r="BY99" s="259"/>
      <c r="BZ99" s="259"/>
      <c r="CA99" s="259"/>
      <c r="CB99" s="260"/>
      <c r="CC99" s="126"/>
      <c r="CD99" s="127"/>
      <c r="CE99" s="140"/>
    </row>
    <row r="100" customFormat="false" ht="13.8" hidden="false" customHeight="false" outlineLevel="0" collapsed="false">
      <c r="A100" s="160" t="n">
        <v>1</v>
      </c>
      <c r="B100" s="161"/>
      <c r="C100" s="161"/>
      <c r="D100" s="162"/>
      <c r="E100" s="163"/>
      <c r="F100" s="164"/>
      <c r="G100" s="163"/>
      <c r="H100" s="165"/>
      <c r="I100" s="165"/>
      <c r="J100" s="164"/>
      <c r="K100" s="163"/>
      <c r="L100" s="165"/>
      <c r="M100" s="165"/>
      <c r="N100" s="164"/>
      <c r="O100" s="163"/>
      <c r="P100" s="165"/>
      <c r="Q100" s="165"/>
      <c r="R100" s="165"/>
      <c r="S100" s="165"/>
      <c r="T100" s="165"/>
      <c r="U100" s="165"/>
      <c r="V100" s="164"/>
      <c r="W100" s="163"/>
      <c r="X100" s="165"/>
      <c r="Y100" s="165"/>
      <c r="Z100" s="165"/>
      <c r="AA100" s="165"/>
      <c r="AB100" s="165"/>
      <c r="AC100" s="165"/>
      <c r="AD100" s="164"/>
      <c r="AE100" s="163"/>
      <c r="AF100" s="165"/>
      <c r="AG100" s="165"/>
      <c r="AH100" s="165"/>
      <c r="AI100" s="165"/>
      <c r="AJ100" s="165"/>
      <c r="AK100" s="165"/>
      <c r="AL100" s="166"/>
      <c r="AM100" s="167" t="str">
        <f aca="false">IF(B100="","",SUM(E100:AL100))</f>
        <v/>
      </c>
      <c r="AN100" s="168" t="str">
        <f aca="false">IF(B100="","",AM100/9)</f>
        <v/>
      </c>
      <c r="AO100" s="169" t="str">
        <f aca="false">IF(B100="","",IF(AM100=0,"-",RANK(AM100,$AM$100:$AM$149,0)))</f>
        <v/>
      </c>
      <c r="AP100" s="167" t="str">
        <f aca="false">IF(E100="","",IF(E100="-","-",IF(UPPER(E100)="AB","+",VLOOKUP(E100,'විෂය තොරතුරු'!$P$24:$Q$28,2))))</f>
        <v/>
      </c>
      <c r="AQ100" s="168" t="str">
        <f aca="false">IF(F100="","",IF(F100="-","-",IF(UPPER(F100)="AB","+",VLOOKUP(F100,'විෂය තොරතුරු'!$P$24:$Q$28,2))))</f>
        <v/>
      </c>
      <c r="AR100" s="168" t="str">
        <f aca="false">IF(G100="","",IF(G100="-","-",IF(UPPER(G100)="AB","+",VLOOKUP(G100,'විෂය තොරතුරු'!$P$24:$Q$28,2))))</f>
        <v/>
      </c>
      <c r="AS100" s="168" t="str">
        <f aca="false">IF(H100="","",IF(H100="-","-",IF(UPPER(H100)="AB","+",VLOOKUP(H100,'විෂය තොරතුරු'!$P$24:$Q$28,2))))</f>
        <v/>
      </c>
      <c r="AT100" s="168" t="str">
        <f aca="false">IF(I100="","",IF(I100="-","-",IF(UPPER(I100)="AB","+",VLOOKUP(I100,'විෂය තොරතුරු'!$P$24:$Q$28,2))))</f>
        <v/>
      </c>
      <c r="AU100" s="170" t="str">
        <f aca="false">IF(J100="","",IF(J100="-","-",IF(UPPER(J100)="AB","+",VLOOKUP(J100,'විෂය තොරතුරු'!$P$24:$Q$28,2))))</f>
        <v/>
      </c>
      <c r="AV100" s="171" t="str">
        <f aca="false">IF(K100="","",IF(K100="-","-",IF(UPPER(K100)="AB","+",VLOOKUP(K100,'විෂය තොරතුරු'!$P$24:$Q$28,2))))</f>
        <v/>
      </c>
      <c r="AW100" s="168" t="str">
        <f aca="false">IF(L100="","",IF(L100="-","-",IF(UPPER(L100)="AB","+",VLOOKUP(L100,'විෂය තොරතුරු'!$P$24:$Q$28,2))))</f>
        <v/>
      </c>
      <c r="AX100" s="168" t="str">
        <f aca="false">IF(M100="","",IF(M100="-","-",IF(UPPER(M100)="AB","+",VLOOKUP(M100,'විෂය තොරතුරු'!$P$24:$Q$28,2))))</f>
        <v/>
      </c>
      <c r="AY100" s="169" t="str">
        <f aca="false">IF(N100="","",IF(N100="-","-",IF(UPPER(N100)="AB","+",VLOOKUP(N100,'විෂය තොරතුරු'!$P$24:$Q$28,2))))</f>
        <v/>
      </c>
      <c r="AZ100" s="167" t="str">
        <f aca="false">IF(O100="","",IF(O100="-","-",IF(UPPER(O100)="AB","+",VLOOKUP(O100,'විෂය තොරතුරු'!$P$24:$Q$28,2))))</f>
        <v/>
      </c>
      <c r="BA100" s="168" t="str">
        <f aca="false">IF(P100="","",IF(P100="-","-",IF(UPPER(P100)="AB","+",VLOOKUP(P100,'විෂය තොරතුරු'!$P$24:$Q$28,2))))</f>
        <v/>
      </c>
      <c r="BB100" s="168" t="str">
        <f aca="false">IF(Q100="","",IF(Q100="-","-",IF(UPPER(Q100)="AB","+",VLOOKUP(Q100,'විෂය තොරතුරු'!$P$24:$Q$28,2))))</f>
        <v/>
      </c>
      <c r="BC100" s="168" t="str">
        <f aca="false">IF(R100="","",IF(R100="-","-",IF(UPPER(R100)="AB","+",VLOOKUP(R100,'විෂය තොරතුරු'!$P$24:$Q$28,2))))</f>
        <v/>
      </c>
      <c r="BD100" s="168" t="str">
        <f aca="false">IF(S100="","",IF(S100="-","-",IF(UPPER(S100)="AB","+",VLOOKUP(S100,'විෂය තොරතුරු'!$P$24:$Q$28,2))))</f>
        <v/>
      </c>
      <c r="BE100" s="168" t="str">
        <f aca="false">IF(T100="","",IF(T100="-","-",IF(UPPER(T100)="AB","+",VLOOKUP(T100,'විෂය තොරතුරු'!$P$24:$Q$28,2))))</f>
        <v/>
      </c>
      <c r="BF100" s="168" t="str">
        <f aca="false">IF(U100="","",IF(U100="-","-",IF(UPPER(U100)="AB","+",VLOOKUP(U100,'විෂය තොරතුරු'!$P$24:$Q$28,2))))</f>
        <v/>
      </c>
      <c r="BG100" s="170" t="str">
        <f aca="false">IF(V100="","",IF(V100="-","-",IF(UPPER(V100)="AB","+",VLOOKUP(V100,'විෂය තොරතුරු'!$P$24:$Q$28,2))))</f>
        <v/>
      </c>
      <c r="BH100" s="171" t="str">
        <f aca="false">IF(W100="","",IF(W100="-","-",IF(UPPER(W100)="AB","+",VLOOKUP(W100,'විෂය තොරතුරු'!$P$24:$Q$28,2))))</f>
        <v/>
      </c>
      <c r="BI100" s="168" t="str">
        <f aca="false">IF(X100="","",IF(X100="-","-",IF(UPPER(X100)="AB","+",VLOOKUP(X100,'විෂය තොරතුරු'!$P$24:$Q$28,2))))</f>
        <v/>
      </c>
      <c r="BJ100" s="168" t="str">
        <f aca="false">IF(Y100="","",IF(Y100="-","-",IF(UPPER(Y100)="AB","+",VLOOKUP(Y100,'විෂය තොරතුරු'!$P$24:$Q$28,2))))</f>
        <v/>
      </c>
      <c r="BK100" s="168" t="str">
        <f aca="false">IF(Z100="","",IF(Z100="-","-",IF(UPPER(Z100)="AB","+",VLOOKUP(Z100,'විෂය තොරතුරු'!$P$24:$Q$28,2))))</f>
        <v/>
      </c>
      <c r="BL100" s="168" t="str">
        <f aca="false">IF(AA100="","",IF(AA100="-","-",IF(UPPER(AA100)="AB","+",VLOOKUP(AA100,'විෂය තොරතුරු'!$P$24:$Q$28,2))))</f>
        <v/>
      </c>
      <c r="BM100" s="168" t="str">
        <f aca="false">IF(AB100="","",IF(AB100="-","-",IF(UPPER(AB100)="AB","+",VLOOKUP(AB100,'විෂය තොරතුරු'!$P$24:$Q$28,2))))</f>
        <v/>
      </c>
      <c r="BN100" s="168" t="str">
        <f aca="false">IF(AC100="","",IF(AC100="-","-",IF(UPPER(AC100)="AB","+",VLOOKUP(AC100,'විෂය තොරතුරු'!$P$24:$Q$28,2))))</f>
        <v/>
      </c>
      <c r="BO100" s="169" t="str">
        <f aca="false">IF(AD100="","",IF(AD100="-","-",IF(UPPER(AD100)="AB","+",VLOOKUP(AD100,'විෂය තොරතුරු'!$P$24:$Q$28,2))))</f>
        <v/>
      </c>
      <c r="BP100" s="171" t="str">
        <f aca="false">IF(AE100="","",IF(AE100="-","-",IF(UPPER(AE100)="AB","+",VLOOKUP(AE100,'විෂය තොරතුරු'!$P$24:$Q$28,2))))</f>
        <v/>
      </c>
      <c r="BQ100" s="168" t="str">
        <f aca="false">IF(AF100="","",IF(AF100="-","-",IF(UPPER(AF100)="AB","+",VLOOKUP(AF100,'විෂය තොරතුරු'!$P$24:$Q$28,2))))</f>
        <v/>
      </c>
      <c r="BR100" s="168" t="str">
        <f aca="false">IF(AG100="","",IF(AG100="-","-",IF(UPPER(AG100)="AB","+",VLOOKUP(AG100,'විෂය තොරතුරු'!$P$24:$Q$28,2))))</f>
        <v/>
      </c>
      <c r="BS100" s="168" t="str">
        <f aca="false">IF(AH100="","",IF(AH100="-","-",IF(UPPER(AH100)="AB","+",VLOOKUP(AH100,'විෂය තොරතුරු'!$P$24:$Q$28,2))))</f>
        <v/>
      </c>
      <c r="BT100" s="168" t="str">
        <f aca="false">IF(AI100="","",IF(AI100="-","-",IF(UPPER(AI100)="AB","+",VLOOKUP(AI100,'විෂය තොරතුරු'!$P$24:$Q$28,2))))</f>
        <v/>
      </c>
      <c r="BU100" s="168" t="str">
        <f aca="false">IF(AJ100="","",IF(AJ100="-","-",IF(UPPER(AJ100)="AB","+",VLOOKUP(AJ100,'විෂය තොරතුරු'!$P$24:$Q$28,2))))</f>
        <v/>
      </c>
      <c r="BV100" s="168" t="str">
        <f aca="false">IF(AK100="","",IF(AK100="-","-",IF(UPPER(AK100)="AB","+",VLOOKUP(AK100,'විෂය තොරතුරු'!$P$24:$Q$28,2))))</f>
        <v/>
      </c>
      <c r="BW100" s="169" t="str">
        <f aca="false">IF(AL100="","",IF(AL100="-","-",IF(UPPER(AL100)="AB","+",VLOOKUP(AL100,'විෂය තොරතුරු'!$P$24:$Q$28,2))))</f>
        <v/>
      </c>
      <c r="BX100" s="171" t="str">
        <f aca="false">IF($B100="","",COUNTIF($AP100:$BW100,"A"))</f>
        <v/>
      </c>
      <c r="BY100" s="171" t="str">
        <f aca="false">IF($B100="","",COUNTIF($AP100:$BW100,"B"))</f>
        <v/>
      </c>
      <c r="BZ100" s="171" t="str">
        <f aca="false">IF($B100="","",COUNTIF($AP100:$BW100,"C"))</f>
        <v/>
      </c>
      <c r="CA100" s="171" t="str">
        <f aca="false">IF($B100="","",COUNTIF($AP100:$BW100,"S"))</f>
        <v/>
      </c>
      <c r="CB100" s="171" t="str">
        <f aca="false">IF($B100="","",COUNTIF($AP100:$BW100,"W"))</f>
        <v/>
      </c>
      <c r="CC100" s="171" t="str">
        <f aca="false">IF(B100="","",SUM(BX100:CA100))</f>
        <v/>
      </c>
      <c r="CD100" s="169" t="str">
        <f aca="false">IF(B100="","",SUM(BX100:BZ100))</f>
        <v/>
      </c>
      <c r="CE100" s="172" t="str">
        <f aca="false">IF(B100="","",IF(AND(CC100&gt;=6,CD100&gt;=3,OR(E100&gt;=35,F100&gt;=35),L100&gt;=35),"6/3 සමත්",IF(AND(CC100&gt;=5,CD100&gt;=3,OR(E100&gt;=35,F100&gt;=35,L100&gt;=35)),"5/3 සමත්",IF(AND(CC100&gt;=4,CD100&gt;=1,OR(E100&gt;=20,F100&gt;=20,L100&gt;=20)),"සමත් කළ හැකි",IF(CB100=9,"W9","අසමත් ?")))))</f>
        <v/>
      </c>
    </row>
    <row r="101" customFormat="false" ht="13.8" hidden="false" customHeight="false" outlineLevel="0" collapsed="false">
      <c r="A101" s="160" t="n">
        <v>2</v>
      </c>
      <c r="B101" s="161"/>
      <c r="C101" s="161"/>
      <c r="D101" s="162"/>
      <c r="E101" s="163"/>
      <c r="F101" s="164"/>
      <c r="G101" s="163"/>
      <c r="H101" s="165"/>
      <c r="I101" s="165"/>
      <c r="J101" s="164"/>
      <c r="K101" s="163"/>
      <c r="L101" s="165"/>
      <c r="M101" s="165"/>
      <c r="N101" s="164"/>
      <c r="O101" s="163"/>
      <c r="P101" s="165"/>
      <c r="Q101" s="165"/>
      <c r="R101" s="165"/>
      <c r="S101" s="165"/>
      <c r="T101" s="165"/>
      <c r="U101" s="165"/>
      <c r="V101" s="164"/>
      <c r="W101" s="163"/>
      <c r="X101" s="165"/>
      <c r="Y101" s="165"/>
      <c r="Z101" s="165"/>
      <c r="AA101" s="165"/>
      <c r="AB101" s="165"/>
      <c r="AC101" s="165"/>
      <c r="AD101" s="164"/>
      <c r="AE101" s="163"/>
      <c r="AF101" s="165"/>
      <c r="AG101" s="165"/>
      <c r="AH101" s="165"/>
      <c r="AI101" s="165"/>
      <c r="AJ101" s="165"/>
      <c r="AK101" s="165"/>
      <c r="AL101" s="166"/>
      <c r="AM101" s="167" t="str">
        <f aca="false">IF(B101="","",SUM(E101:AL101))</f>
        <v/>
      </c>
      <c r="AN101" s="168" t="str">
        <f aca="false">IF(B101="","",AM101/9)</f>
        <v/>
      </c>
      <c r="AO101" s="169" t="str">
        <f aca="false">IF(B101="","",IF(AM101=0,"-",RANK(AM101,$AM$100:$AM$149,0)))</f>
        <v/>
      </c>
      <c r="AP101" s="167" t="str">
        <f aca="false">IF(E101="","",IF(E101="-","-",IF(UPPER(E101)="AB","+",VLOOKUP(E101,'විෂය තොරතුරු'!$P$24:$Q$28,2))))</f>
        <v/>
      </c>
      <c r="AQ101" s="168" t="str">
        <f aca="false">IF(F101="","",IF(F101="-","-",IF(UPPER(F101)="AB","+",VLOOKUP(F101,'විෂය තොරතුරු'!$P$24:$Q$28,2))))</f>
        <v/>
      </c>
      <c r="AR101" s="168" t="str">
        <f aca="false">IF(G101="","",IF(G101="-","-",IF(UPPER(G101)="AB","+",VLOOKUP(G101,'විෂය තොරතුරු'!$P$24:$Q$28,2))))</f>
        <v/>
      </c>
      <c r="AS101" s="168" t="str">
        <f aca="false">IF(H101="","",IF(H101="-","-",IF(UPPER(H101)="AB","+",VLOOKUP(H101,'විෂය තොරතුරු'!$P$24:$Q$28,2))))</f>
        <v/>
      </c>
      <c r="AT101" s="168" t="str">
        <f aca="false">IF(I101="","",IF(I101="-","-",IF(UPPER(I101)="AB","+",VLOOKUP(I101,'විෂය තොරතුරු'!$P$24:$Q$28,2))))</f>
        <v/>
      </c>
      <c r="AU101" s="170" t="str">
        <f aca="false">IF(J101="","",IF(J101="-","-",IF(UPPER(J101)="AB","+",VLOOKUP(J101,'විෂය තොරතුරු'!$P$24:$Q$28,2))))</f>
        <v/>
      </c>
      <c r="AV101" s="171" t="str">
        <f aca="false">IF(K101="","",IF(K101="-","-",IF(UPPER(K101)="AB","+",VLOOKUP(K101,'විෂය තොරතුරු'!$P$24:$Q$28,2))))</f>
        <v/>
      </c>
      <c r="AW101" s="168" t="str">
        <f aca="false">IF(L101="","",IF(L101="-","-",IF(UPPER(L101)="AB","+",VLOOKUP(L101,'විෂය තොරතුරු'!$P$24:$Q$28,2))))</f>
        <v/>
      </c>
      <c r="AX101" s="168" t="str">
        <f aca="false">IF(M101="","",IF(M101="-","-",IF(UPPER(M101)="AB","+",VLOOKUP(M101,'විෂය තොරතුරු'!$P$24:$Q$28,2))))</f>
        <v/>
      </c>
      <c r="AY101" s="169" t="str">
        <f aca="false">IF(N101="","",IF(N101="-","-",IF(UPPER(N101)="AB","+",VLOOKUP(N101,'විෂය තොරතුරු'!$P$24:$Q$28,2))))</f>
        <v/>
      </c>
      <c r="AZ101" s="167" t="str">
        <f aca="false">IF(O101="","",IF(O101="-","-",IF(UPPER(O101)="AB","+",VLOOKUP(O101,'විෂය තොරතුරු'!$P$24:$Q$28,2))))</f>
        <v/>
      </c>
      <c r="BA101" s="168" t="str">
        <f aca="false">IF(P101="","",IF(P101="-","-",IF(UPPER(P101)="AB","+",VLOOKUP(P101,'විෂය තොරතුරු'!$P$24:$Q$28,2))))</f>
        <v/>
      </c>
      <c r="BB101" s="168" t="str">
        <f aca="false">IF(Q101="","",IF(Q101="-","-",IF(UPPER(Q101)="AB","+",VLOOKUP(Q101,'විෂය තොරතුරු'!$P$24:$Q$28,2))))</f>
        <v/>
      </c>
      <c r="BC101" s="168" t="str">
        <f aca="false">IF(R101="","",IF(R101="-","-",IF(UPPER(R101)="AB","+",VLOOKUP(R101,'විෂය තොරතුරු'!$P$24:$Q$28,2))))</f>
        <v/>
      </c>
      <c r="BD101" s="168" t="str">
        <f aca="false">IF(S101="","",IF(S101="-","-",IF(UPPER(S101)="AB","+",VLOOKUP(S101,'විෂය තොරතුරු'!$P$24:$Q$28,2))))</f>
        <v/>
      </c>
      <c r="BE101" s="168" t="str">
        <f aca="false">IF(T101="","",IF(T101="-","-",IF(UPPER(T101)="AB","+",VLOOKUP(T101,'විෂය තොරතුරු'!$P$24:$Q$28,2))))</f>
        <v/>
      </c>
      <c r="BF101" s="168" t="str">
        <f aca="false">IF(U101="","",IF(U101="-","-",IF(UPPER(U101)="AB","+",VLOOKUP(U101,'විෂය තොරතුරු'!$P$24:$Q$28,2))))</f>
        <v/>
      </c>
      <c r="BG101" s="170" t="str">
        <f aca="false">IF(V101="","",IF(V101="-","-",IF(UPPER(V101)="AB","+",VLOOKUP(V101,'විෂය තොරතුරු'!$P$24:$Q$28,2))))</f>
        <v/>
      </c>
      <c r="BH101" s="171" t="str">
        <f aca="false">IF(W101="","",IF(W101="-","-",IF(UPPER(W101)="AB","+",VLOOKUP(W101,'විෂය තොරතුරු'!$P$24:$Q$28,2))))</f>
        <v/>
      </c>
      <c r="BI101" s="168" t="str">
        <f aca="false">IF(X101="","",IF(X101="-","-",IF(UPPER(X101)="AB","+",VLOOKUP(X101,'විෂය තොරතුරු'!$P$24:$Q$28,2))))</f>
        <v/>
      </c>
      <c r="BJ101" s="168" t="str">
        <f aca="false">IF(Y101="","",IF(Y101="-","-",IF(UPPER(Y101)="AB","+",VLOOKUP(Y101,'විෂය තොරතුරු'!$P$24:$Q$28,2))))</f>
        <v/>
      </c>
      <c r="BK101" s="168" t="str">
        <f aca="false">IF(Z101="","",IF(Z101="-","-",IF(UPPER(Z101)="AB","+",VLOOKUP(Z101,'විෂය තොරතුරු'!$P$24:$Q$28,2))))</f>
        <v/>
      </c>
      <c r="BL101" s="168" t="str">
        <f aca="false">IF(AA101="","",IF(AA101="-","-",IF(UPPER(AA101)="AB","+",VLOOKUP(AA101,'විෂය තොරතුරු'!$P$24:$Q$28,2))))</f>
        <v/>
      </c>
      <c r="BM101" s="168" t="str">
        <f aca="false">IF(AB101="","",IF(AB101="-","-",IF(UPPER(AB101)="AB","+",VLOOKUP(AB101,'විෂය තොරතුරු'!$P$24:$Q$28,2))))</f>
        <v/>
      </c>
      <c r="BN101" s="168" t="str">
        <f aca="false">IF(AC101="","",IF(AC101="-","-",IF(UPPER(AC101)="AB","+",VLOOKUP(AC101,'විෂය තොරතුරු'!$P$24:$Q$28,2))))</f>
        <v/>
      </c>
      <c r="BO101" s="169" t="str">
        <f aca="false">IF(AD101="","",IF(AD101="-","-",IF(UPPER(AD101)="AB","+",VLOOKUP(AD101,'විෂය තොරතුරු'!$P$24:$Q$28,2))))</f>
        <v/>
      </c>
      <c r="BP101" s="171" t="str">
        <f aca="false">IF(AE101="","",IF(AE101="-","-",IF(UPPER(AE101)="AB","+",VLOOKUP(AE101,'විෂය තොරතුරු'!$P$24:$Q$28,2))))</f>
        <v/>
      </c>
      <c r="BQ101" s="168" t="str">
        <f aca="false">IF(AF101="","",IF(AF101="-","-",IF(UPPER(AF101)="AB","+",VLOOKUP(AF101,'විෂය තොරතුරු'!$P$24:$Q$28,2))))</f>
        <v/>
      </c>
      <c r="BR101" s="168" t="str">
        <f aca="false">IF(AG101="","",IF(AG101="-","-",IF(UPPER(AG101)="AB","+",VLOOKUP(AG101,'විෂය තොරතුරු'!$P$24:$Q$28,2))))</f>
        <v/>
      </c>
      <c r="BS101" s="168" t="str">
        <f aca="false">IF(AH101="","",IF(AH101="-","-",IF(UPPER(AH101)="AB","+",VLOOKUP(AH101,'විෂය තොරතුරු'!$P$24:$Q$28,2))))</f>
        <v/>
      </c>
      <c r="BT101" s="168" t="str">
        <f aca="false">IF(AI101="","",IF(AI101="-","-",IF(UPPER(AI101)="AB","+",VLOOKUP(AI101,'විෂය තොරතුරු'!$P$24:$Q$28,2))))</f>
        <v/>
      </c>
      <c r="BU101" s="168" t="str">
        <f aca="false">IF(AJ101="","",IF(AJ101="-","-",IF(UPPER(AJ101)="AB","+",VLOOKUP(AJ101,'විෂය තොරතුරු'!$P$24:$Q$28,2))))</f>
        <v/>
      </c>
      <c r="BV101" s="168" t="str">
        <f aca="false">IF(AK101="","",IF(AK101="-","-",IF(UPPER(AK101)="AB","+",VLOOKUP(AK101,'විෂය තොරතුරු'!$P$24:$Q$28,2))))</f>
        <v/>
      </c>
      <c r="BW101" s="169" t="str">
        <f aca="false">IF(AL101="","",IF(AL101="-","-",IF(UPPER(AL101)="AB","+",VLOOKUP(AL101,'විෂය තොරතුරු'!$P$24:$Q$28,2))))</f>
        <v/>
      </c>
      <c r="BX101" s="171" t="str">
        <f aca="false">IF($B101="","",COUNTIF($AP101:$BW101,"A"))</f>
        <v/>
      </c>
      <c r="BY101" s="171" t="str">
        <f aca="false">IF($B101="","",COUNTIF($AP101:$BW101,"B"))</f>
        <v/>
      </c>
      <c r="BZ101" s="171" t="str">
        <f aca="false">IF($B101="","",COUNTIF($AP101:$BW101,"C"))</f>
        <v/>
      </c>
      <c r="CA101" s="171" t="str">
        <f aca="false">IF($B101="","",COUNTIF($AP101:$BW101,"S"))</f>
        <v/>
      </c>
      <c r="CB101" s="171" t="str">
        <f aca="false">IF($B101="","",COUNTIF($AP101:$BW101,"W"))</f>
        <v/>
      </c>
      <c r="CC101" s="171" t="str">
        <f aca="false">IF(B101="","",SUM(BX101:CA101))</f>
        <v/>
      </c>
      <c r="CD101" s="169" t="str">
        <f aca="false">IF(B101="","",SUM(BX101:BZ101))</f>
        <v/>
      </c>
      <c r="CE101" s="172" t="str">
        <f aca="false">IF(B101="","",IF(AND(CC101&gt;=6,CD101&gt;=3,OR(E101&gt;=35,F101&gt;=35),L101&gt;=35),"6/3 සමත්",IF(AND(CC101&gt;=5,CD101&gt;=3,OR(E101&gt;=35,F101&gt;=35,L101&gt;=35)),"5/3 සමත්",IF(AND(CC101&gt;=4,CD101&gt;=1,OR(E101&gt;=20,F101&gt;=20,L101&gt;=20)),"සමත් කළ හැකි",IF(CB101=9,"W9","අසමත් ?")))))</f>
        <v/>
      </c>
    </row>
    <row r="102" customFormat="false" ht="13.8" hidden="false" customHeight="false" outlineLevel="0" collapsed="false">
      <c r="A102" s="160" t="n">
        <v>3</v>
      </c>
      <c r="B102" s="161"/>
      <c r="C102" s="161"/>
      <c r="D102" s="162"/>
      <c r="E102" s="163"/>
      <c r="F102" s="164"/>
      <c r="G102" s="163"/>
      <c r="H102" s="165"/>
      <c r="I102" s="165"/>
      <c r="J102" s="164"/>
      <c r="K102" s="163"/>
      <c r="L102" s="165"/>
      <c r="M102" s="165"/>
      <c r="N102" s="164"/>
      <c r="O102" s="163"/>
      <c r="P102" s="165"/>
      <c r="Q102" s="165"/>
      <c r="R102" s="165"/>
      <c r="S102" s="165"/>
      <c r="T102" s="165"/>
      <c r="U102" s="165"/>
      <c r="V102" s="164"/>
      <c r="W102" s="163"/>
      <c r="X102" s="165"/>
      <c r="Y102" s="165"/>
      <c r="Z102" s="165"/>
      <c r="AA102" s="165"/>
      <c r="AB102" s="165"/>
      <c r="AC102" s="165"/>
      <c r="AD102" s="164"/>
      <c r="AE102" s="163"/>
      <c r="AF102" s="165"/>
      <c r="AG102" s="165"/>
      <c r="AH102" s="165"/>
      <c r="AI102" s="165"/>
      <c r="AJ102" s="165"/>
      <c r="AK102" s="165"/>
      <c r="AL102" s="166"/>
      <c r="AM102" s="167" t="str">
        <f aca="false">IF(B102="","",SUM(E102:AL102))</f>
        <v/>
      </c>
      <c r="AN102" s="168" t="str">
        <f aca="false">IF(B102="","",AM102/9)</f>
        <v/>
      </c>
      <c r="AO102" s="169" t="str">
        <f aca="false">IF(B102="","",IF(AM102=0,"-",RANK(AM102,$AM$100:$AM$149,0)))</f>
        <v/>
      </c>
      <c r="AP102" s="167" t="str">
        <f aca="false">IF(E102="","",IF(E102="-","-",IF(UPPER(E102)="AB","+",VLOOKUP(E102,'විෂය තොරතුරු'!$P$24:$Q$28,2))))</f>
        <v/>
      </c>
      <c r="AQ102" s="168" t="str">
        <f aca="false">IF(F102="","",IF(F102="-","-",IF(UPPER(F102)="AB","+",VLOOKUP(F102,'විෂය තොරතුරු'!$P$24:$Q$28,2))))</f>
        <v/>
      </c>
      <c r="AR102" s="168" t="str">
        <f aca="false">IF(G102="","",IF(G102="-","-",IF(UPPER(G102)="AB","+",VLOOKUP(G102,'විෂය තොරතුරු'!$P$24:$Q$28,2))))</f>
        <v/>
      </c>
      <c r="AS102" s="168" t="str">
        <f aca="false">IF(H102="","",IF(H102="-","-",IF(UPPER(H102)="AB","+",VLOOKUP(H102,'විෂය තොරතුරු'!$P$24:$Q$28,2))))</f>
        <v/>
      </c>
      <c r="AT102" s="168" t="str">
        <f aca="false">IF(I102="","",IF(I102="-","-",IF(UPPER(I102)="AB","+",VLOOKUP(I102,'විෂය තොරතුරු'!$P$24:$Q$28,2))))</f>
        <v/>
      </c>
      <c r="AU102" s="170" t="str">
        <f aca="false">IF(J102="","",IF(J102="-","-",IF(UPPER(J102)="AB","+",VLOOKUP(J102,'විෂය තොරතුරු'!$P$24:$Q$28,2))))</f>
        <v/>
      </c>
      <c r="AV102" s="171" t="str">
        <f aca="false">IF(K102="","",IF(K102="-","-",IF(UPPER(K102)="AB","+",VLOOKUP(K102,'විෂය තොරතුරු'!$P$24:$Q$28,2))))</f>
        <v/>
      </c>
      <c r="AW102" s="168" t="str">
        <f aca="false">IF(L102="","",IF(L102="-","-",IF(UPPER(L102)="AB","+",VLOOKUP(L102,'විෂය තොරතුරු'!$P$24:$Q$28,2))))</f>
        <v/>
      </c>
      <c r="AX102" s="168" t="str">
        <f aca="false">IF(M102="","",IF(M102="-","-",IF(UPPER(M102)="AB","+",VLOOKUP(M102,'විෂය තොරතුරු'!$P$24:$Q$28,2))))</f>
        <v/>
      </c>
      <c r="AY102" s="169" t="str">
        <f aca="false">IF(N102="","",IF(N102="-","-",IF(UPPER(N102)="AB","+",VLOOKUP(N102,'විෂය තොරතුරු'!$P$24:$Q$28,2))))</f>
        <v/>
      </c>
      <c r="AZ102" s="167" t="str">
        <f aca="false">IF(O102="","",IF(O102="-","-",IF(UPPER(O102)="AB","+",VLOOKUP(O102,'විෂය තොරතුරු'!$P$24:$Q$28,2))))</f>
        <v/>
      </c>
      <c r="BA102" s="168" t="str">
        <f aca="false">IF(P102="","",IF(P102="-","-",IF(UPPER(P102)="AB","+",VLOOKUP(P102,'විෂය තොරතුරු'!$P$24:$Q$28,2))))</f>
        <v/>
      </c>
      <c r="BB102" s="168" t="str">
        <f aca="false">IF(Q102="","",IF(Q102="-","-",IF(UPPER(Q102)="AB","+",VLOOKUP(Q102,'විෂය තොරතුරු'!$P$24:$Q$28,2))))</f>
        <v/>
      </c>
      <c r="BC102" s="168" t="str">
        <f aca="false">IF(R102="","",IF(R102="-","-",IF(UPPER(R102)="AB","+",VLOOKUP(R102,'විෂය තොරතුරු'!$P$24:$Q$28,2))))</f>
        <v/>
      </c>
      <c r="BD102" s="168" t="str">
        <f aca="false">IF(S102="","",IF(S102="-","-",IF(UPPER(S102)="AB","+",VLOOKUP(S102,'විෂය තොරතුරු'!$P$24:$Q$28,2))))</f>
        <v/>
      </c>
      <c r="BE102" s="168" t="str">
        <f aca="false">IF(T102="","",IF(T102="-","-",IF(UPPER(T102)="AB","+",VLOOKUP(T102,'විෂය තොරතුරු'!$P$24:$Q$28,2))))</f>
        <v/>
      </c>
      <c r="BF102" s="168" t="str">
        <f aca="false">IF(U102="","",IF(U102="-","-",IF(UPPER(U102)="AB","+",VLOOKUP(U102,'විෂය තොරතුරු'!$P$24:$Q$28,2))))</f>
        <v/>
      </c>
      <c r="BG102" s="170" t="str">
        <f aca="false">IF(V102="","",IF(V102="-","-",IF(UPPER(V102)="AB","+",VLOOKUP(V102,'විෂය තොරතුරු'!$P$24:$Q$28,2))))</f>
        <v/>
      </c>
      <c r="BH102" s="171" t="str">
        <f aca="false">IF(W102="","",IF(W102="-","-",IF(UPPER(W102)="AB","+",VLOOKUP(W102,'විෂය තොරතුරු'!$P$24:$Q$28,2))))</f>
        <v/>
      </c>
      <c r="BI102" s="168" t="str">
        <f aca="false">IF(X102="","",IF(X102="-","-",IF(UPPER(X102)="AB","+",VLOOKUP(X102,'විෂය තොරතුරු'!$P$24:$Q$28,2))))</f>
        <v/>
      </c>
      <c r="BJ102" s="168" t="str">
        <f aca="false">IF(Y102="","",IF(Y102="-","-",IF(UPPER(Y102)="AB","+",VLOOKUP(Y102,'විෂය තොරතුරු'!$P$24:$Q$28,2))))</f>
        <v/>
      </c>
      <c r="BK102" s="168" t="str">
        <f aca="false">IF(Z102="","",IF(Z102="-","-",IF(UPPER(Z102)="AB","+",VLOOKUP(Z102,'විෂය තොරතුරු'!$P$24:$Q$28,2))))</f>
        <v/>
      </c>
      <c r="BL102" s="168" t="str">
        <f aca="false">IF(AA102="","",IF(AA102="-","-",IF(UPPER(AA102)="AB","+",VLOOKUP(AA102,'විෂය තොරතුරු'!$P$24:$Q$28,2))))</f>
        <v/>
      </c>
      <c r="BM102" s="168" t="str">
        <f aca="false">IF(AB102="","",IF(AB102="-","-",IF(UPPER(AB102)="AB","+",VLOOKUP(AB102,'විෂය තොරතුරු'!$P$24:$Q$28,2))))</f>
        <v/>
      </c>
      <c r="BN102" s="168" t="str">
        <f aca="false">IF(AC102="","",IF(AC102="-","-",IF(UPPER(AC102)="AB","+",VLOOKUP(AC102,'විෂය තොරතුරු'!$P$24:$Q$28,2))))</f>
        <v/>
      </c>
      <c r="BO102" s="169" t="str">
        <f aca="false">IF(AD102="","",IF(AD102="-","-",IF(UPPER(AD102)="AB","+",VLOOKUP(AD102,'විෂය තොරතුරු'!$P$24:$Q$28,2))))</f>
        <v/>
      </c>
      <c r="BP102" s="171" t="str">
        <f aca="false">IF(AE102="","",IF(AE102="-","-",IF(UPPER(AE102)="AB","+",VLOOKUP(AE102,'විෂය තොරතුරු'!$P$24:$Q$28,2))))</f>
        <v/>
      </c>
      <c r="BQ102" s="168" t="str">
        <f aca="false">IF(AF102="","",IF(AF102="-","-",IF(UPPER(AF102)="AB","+",VLOOKUP(AF102,'විෂය තොරතුරු'!$P$24:$Q$28,2))))</f>
        <v/>
      </c>
      <c r="BR102" s="168" t="str">
        <f aca="false">IF(AG102="","",IF(AG102="-","-",IF(UPPER(AG102)="AB","+",VLOOKUP(AG102,'විෂය තොරතුරු'!$P$24:$Q$28,2))))</f>
        <v/>
      </c>
      <c r="BS102" s="168" t="str">
        <f aca="false">IF(AH102="","",IF(AH102="-","-",IF(UPPER(AH102)="AB","+",VLOOKUP(AH102,'විෂය තොරතුරු'!$P$24:$Q$28,2))))</f>
        <v/>
      </c>
      <c r="BT102" s="168" t="str">
        <f aca="false">IF(AI102="","",IF(AI102="-","-",IF(UPPER(AI102)="AB","+",VLOOKUP(AI102,'විෂය තොරතුරු'!$P$24:$Q$28,2))))</f>
        <v/>
      </c>
      <c r="BU102" s="168" t="str">
        <f aca="false">IF(AJ102="","",IF(AJ102="-","-",IF(UPPER(AJ102)="AB","+",VLOOKUP(AJ102,'විෂය තොරතුරු'!$P$24:$Q$28,2))))</f>
        <v/>
      </c>
      <c r="BV102" s="168" t="str">
        <f aca="false">IF(AK102="","",IF(AK102="-","-",IF(UPPER(AK102)="AB","+",VLOOKUP(AK102,'විෂය තොරතුරු'!$P$24:$Q$28,2))))</f>
        <v/>
      </c>
      <c r="BW102" s="169" t="str">
        <f aca="false">IF(AL102="","",IF(AL102="-","-",IF(UPPER(AL102)="AB","+",VLOOKUP(AL102,'විෂය තොරතුරු'!$P$24:$Q$28,2))))</f>
        <v/>
      </c>
      <c r="BX102" s="171" t="str">
        <f aca="false">IF($B102="","",COUNTIF($AP102:$BW102,"A"))</f>
        <v/>
      </c>
      <c r="BY102" s="171" t="str">
        <f aca="false">IF($B102="","",COUNTIF($AP102:$BW102,"B"))</f>
        <v/>
      </c>
      <c r="BZ102" s="171" t="str">
        <f aca="false">IF($B102="","",COUNTIF($AP102:$BW102,"C"))</f>
        <v/>
      </c>
      <c r="CA102" s="171" t="str">
        <f aca="false">IF($B102="","",COUNTIF($AP102:$BW102,"S"))</f>
        <v/>
      </c>
      <c r="CB102" s="171" t="str">
        <f aca="false">IF($B102="","",COUNTIF($AP102:$BW102,"W"))</f>
        <v/>
      </c>
      <c r="CC102" s="171" t="str">
        <f aca="false">IF(B102="","",SUM(BX102:CA102))</f>
        <v/>
      </c>
      <c r="CD102" s="169" t="str">
        <f aca="false">IF(B102="","",SUM(BX102:BZ102))</f>
        <v/>
      </c>
      <c r="CE102" s="172" t="str">
        <f aca="false">IF(B102="","",IF(AND(CC102&gt;=6,CD102&gt;=3,OR(E102&gt;=35,F102&gt;=35),L102&gt;=35),"6/3 සමත්",IF(AND(CC102&gt;=5,CD102&gt;=3,OR(E102&gt;=35,F102&gt;=35,L102&gt;=35)),"5/3 සමත්",IF(AND(CC102&gt;=4,CD102&gt;=1,OR(E102&gt;=20,F102&gt;=20,L102&gt;=20)),"සමත් කළ හැකි",IF(CB102=9,"W9","අසමත් ?")))))</f>
        <v/>
      </c>
    </row>
    <row r="103" customFormat="false" ht="13.8" hidden="false" customHeight="false" outlineLevel="0" collapsed="false">
      <c r="A103" s="160" t="n">
        <v>4</v>
      </c>
      <c r="B103" s="161"/>
      <c r="C103" s="161"/>
      <c r="D103" s="162"/>
      <c r="E103" s="163"/>
      <c r="F103" s="164"/>
      <c r="G103" s="163"/>
      <c r="H103" s="165"/>
      <c r="I103" s="165"/>
      <c r="J103" s="164"/>
      <c r="K103" s="163"/>
      <c r="L103" s="165"/>
      <c r="M103" s="165"/>
      <c r="N103" s="164"/>
      <c r="O103" s="163"/>
      <c r="P103" s="165"/>
      <c r="Q103" s="165"/>
      <c r="R103" s="165"/>
      <c r="S103" s="165"/>
      <c r="T103" s="165"/>
      <c r="U103" s="165"/>
      <c r="V103" s="164"/>
      <c r="W103" s="163"/>
      <c r="X103" s="165"/>
      <c r="Y103" s="165"/>
      <c r="Z103" s="165"/>
      <c r="AA103" s="165"/>
      <c r="AB103" s="165"/>
      <c r="AC103" s="165"/>
      <c r="AD103" s="164"/>
      <c r="AE103" s="163"/>
      <c r="AF103" s="165"/>
      <c r="AG103" s="165"/>
      <c r="AH103" s="165"/>
      <c r="AI103" s="165"/>
      <c r="AJ103" s="165"/>
      <c r="AK103" s="165"/>
      <c r="AL103" s="166"/>
      <c r="AM103" s="167" t="str">
        <f aca="false">IF(B103="","",SUM(E103:AL103))</f>
        <v/>
      </c>
      <c r="AN103" s="168" t="str">
        <f aca="false">IF(B103="","",AM103/9)</f>
        <v/>
      </c>
      <c r="AO103" s="169" t="str">
        <f aca="false">IF(B103="","",IF(AM103=0,"-",RANK(AM103,$AM$100:$AM$149,0)))</f>
        <v/>
      </c>
      <c r="AP103" s="167" t="str">
        <f aca="false">IF(E103="","",IF(E103="-","-",IF(UPPER(E103)="AB","+",VLOOKUP(E103,'විෂය තොරතුරු'!$P$24:$Q$28,2))))</f>
        <v/>
      </c>
      <c r="AQ103" s="168" t="str">
        <f aca="false">IF(F103="","",IF(F103="-","-",IF(UPPER(F103)="AB","+",VLOOKUP(F103,'විෂය තොරතුරු'!$P$24:$Q$28,2))))</f>
        <v/>
      </c>
      <c r="AR103" s="168" t="str">
        <f aca="false">IF(G103="","",IF(G103="-","-",IF(UPPER(G103)="AB","+",VLOOKUP(G103,'විෂය තොරතුරු'!$P$24:$Q$28,2))))</f>
        <v/>
      </c>
      <c r="AS103" s="168" t="str">
        <f aca="false">IF(H103="","",IF(H103="-","-",IF(UPPER(H103)="AB","+",VLOOKUP(H103,'විෂය තොරතුරු'!$P$24:$Q$28,2))))</f>
        <v/>
      </c>
      <c r="AT103" s="168" t="str">
        <f aca="false">IF(I103="","",IF(I103="-","-",IF(UPPER(I103)="AB","+",VLOOKUP(I103,'විෂය තොරතුරු'!$P$24:$Q$28,2))))</f>
        <v/>
      </c>
      <c r="AU103" s="170" t="str">
        <f aca="false">IF(J103="","",IF(J103="-","-",IF(UPPER(J103)="AB","+",VLOOKUP(J103,'විෂය තොරතුරු'!$P$24:$Q$28,2))))</f>
        <v/>
      </c>
      <c r="AV103" s="171" t="str">
        <f aca="false">IF(K103="","",IF(K103="-","-",IF(UPPER(K103)="AB","+",VLOOKUP(K103,'විෂය තොරතුරු'!$P$24:$Q$28,2))))</f>
        <v/>
      </c>
      <c r="AW103" s="168" t="str">
        <f aca="false">IF(L103="","",IF(L103="-","-",IF(UPPER(L103)="AB","+",VLOOKUP(L103,'විෂය තොරතුරු'!$P$24:$Q$28,2))))</f>
        <v/>
      </c>
      <c r="AX103" s="168" t="str">
        <f aca="false">IF(M103="","",IF(M103="-","-",IF(UPPER(M103)="AB","+",VLOOKUP(M103,'විෂය තොරතුරු'!$P$24:$Q$28,2))))</f>
        <v/>
      </c>
      <c r="AY103" s="169" t="str">
        <f aca="false">IF(N103="","",IF(N103="-","-",IF(UPPER(N103)="AB","+",VLOOKUP(N103,'විෂය තොරතුරු'!$P$24:$Q$28,2))))</f>
        <v/>
      </c>
      <c r="AZ103" s="167" t="str">
        <f aca="false">IF(O103="","",IF(O103="-","-",IF(UPPER(O103)="AB","+",VLOOKUP(O103,'විෂය තොරතුරු'!$P$24:$Q$28,2))))</f>
        <v/>
      </c>
      <c r="BA103" s="168" t="str">
        <f aca="false">IF(P103="","",IF(P103="-","-",IF(UPPER(P103)="AB","+",VLOOKUP(P103,'විෂය තොරතුරු'!$P$24:$Q$28,2))))</f>
        <v/>
      </c>
      <c r="BB103" s="168" t="str">
        <f aca="false">IF(Q103="","",IF(Q103="-","-",IF(UPPER(Q103)="AB","+",VLOOKUP(Q103,'විෂය තොරතුරු'!$P$24:$Q$28,2))))</f>
        <v/>
      </c>
      <c r="BC103" s="168" t="str">
        <f aca="false">IF(R103="","",IF(R103="-","-",IF(UPPER(R103)="AB","+",VLOOKUP(R103,'විෂය තොරතුරු'!$P$24:$Q$28,2))))</f>
        <v/>
      </c>
      <c r="BD103" s="168" t="str">
        <f aca="false">IF(S103="","",IF(S103="-","-",IF(UPPER(S103)="AB","+",VLOOKUP(S103,'විෂය තොරතුරු'!$P$24:$Q$28,2))))</f>
        <v/>
      </c>
      <c r="BE103" s="168" t="str">
        <f aca="false">IF(T103="","",IF(T103="-","-",IF(UPPER(T103)="AB","+",VLOOKUP(T103,'විෂය තොරතුරු'!$P$24:$Q$28,2))))</f>
        <v/>
      </c>
      <c r="BF103" s="168" t="str">
        <f aca="false">IF(U103="","",IF(U103="-","-",IF(UPPER(U103)="AB","+",VLOOKUP(U103,'විෂය තොරතුරු'!$P$24:$Q$28,2))))</f>
        <v/>
      </c>
      <c r="BG103" s="170" t="str">
        <f aca="false">IF(V103="","",IF(V103="-","-",IF(UPPER(V103)="AB","+",VLOOKUP(V103,'විෂය තොරතුරු'!$P$24:$Q$28,2))))</f>
        <v/>
      </c>
      <c r="BH103" s="171" t="str">
        <f aca="false">IF(W103="","",IF(W103="-","-",IF(UPPER(W103)="AB","+",VLOOKUP(W103,'විෂය තොරතුරු'!$P$24:$Q$28,2))))</f>
        <v/>
      </c>
      <c r="BI103" s="168" t="str">
        <f aca="false">IF(X103="","",IF(X103="-","-",IF(UPPER(X103)="AB","+",VLOOKUP(X103,'විෂය තොරතුරු'!$P$24:$Q$28,2))))</f>
        <v/>
      </c>
      <c r="BJ103" s="168" t="str">
        <f aca="false">IF(Y103="","",IF(Y103="-","-",IF(UPPER(Y103)="AB","+",VLOOKUP(Y103,'විෂය තොරතුරු'!$P$24:$Q$28,2))))</f>
        <v/>
      </c>
      <c r="BK103" s="168" t="str">
        <f aca="false">IF(Z103="","",IF(Z103="-","-",IF(UPPER(Z103)="AB","+",VLOOKUP(Z103,'විෂය තොරතුරු'!$P$24:$Q$28,2))))</f>
        <v/>
      </c>
      <c r="BL103" s="168" t="str">
        <f aca="false">IF(AA103="","",IF(AA103="-","-",IF(UPPER(AA103)="AB","+",VLOOKUP(AA103,'විෂය තොරතුරු'!$P$24:$Q$28,2))))</f>
        <v/>
      </c>
      <c r="BM103" s="168" t="str">
        <f aca="false">IF(AB103="","",IF(AB103="-","-",IF(UPPER(AB103)="AB","+",VLOOKUP(AB103,'විෂය තොරතුරු'!$P$24:$Q$28,2))))</f>
        <v/>
      </c>
      <c r="BN103" s="168" t="str">
        <f aca="false">IF(AC103="","",IF(AC103="-","-",IF(UPPER(AC103)="AB","+",VLOOKUP(AC103,'විෂය තොරතුරු'!$P$24:$Q$28,2))))</f>
        <v/>
      </c>
      <c r="BO103" s="169" t="str">
        <f aca="false">IF(AD103="","",IF(AD103="-","-",IF(UPPER(AD103)="AB","+",VLOOKUP(AD103,'විෂය තොරතුරු'!$P$24:$Q$28,2))))</f>
        <v/>
      </c>
      <c r="BP103" s="171" t="str">
        <f aca="false">IF(AE103="","",IF(AE103="-","-",IF(UPPER(AE103)="AB","+",VLOOKUP(AE103,'විෂය තොරතුරු'!$P$24:$Q$28,2))))</f>
        <v/>
      </c>
      <c r="BQ103" s="168" t="str">
        <f aca="false">IF(AF103="","",IF(AF103="-","-",IF(UPPER(AF103)="AB","+",VLOOKUP(AF103,'විෂය තොරතුරු'!$P$24:$Q$28,2))))</f>
        <v/>
      </c>
      <c r="BR103" s="168" t="str">
        <f aca="false">IF(AG103="","",IF(AG103="-","-",IF(UPPER(AG103)="AB","+",VLOOKUP(AG103,'විෂය තොරතුරු'!$P$24:$Q$28,2))))</f>
        <v/>
      </c>
      <c r="BS103" s="168" t="str">
        <f aca="false">IF(AH103="","",IF(AH103="-","-",IF(UPPER(AH103)="AB","+",VLOOKUP(AH103,'විෂය තොරතුරු'!$P$24:$Q$28,2))))</f>
        <v/>
      </c>
      <c r="BT103" s="168" t="str">
        <f aca="false">IF(AI103="","",IF(AI103="-","-",IF(UPPER(AI103)="AB","+",VLOOKUP(AI103,'විෂය තොරතුරු'!$P$24:$Q$28,2))))</f>
        <v/>
      </c>
      <c r="BU103" s="168" t="str">
        <f aca="false">IF(AJ103="","",IF(AJ103="-","-",IF(UPPER(AJ103)="AB","+",VLOOKUP(AJ103,'විෂය තොරතුරු'!$P$24:$Q$28,2))))</f>
        <v/>
      </c>
      <c r="BV103" s="168" t="str">
        <f aca="false">IF(AK103="","",IF(AK103="-","-",IF(UPPER(AK103)="AB","+",VLOOKUP(AK103,'විෂය තොරතුරු'!$P$24:$Q$28,2))))</f>
        <v/>
      </c>
      <c r="BW103" s="169" t="str">
        <f aca="false">IF(AL103="","",IF(AL103="-","-",IF(UPPER(AL103)="AB","+",VLOOKUP(AL103,'විෂය තොරතුරු'!$P$24:$Q$28,2))))</f>
        <v/>
      </c>
      <c r="BX103" s="171" t="str">
        <f aca="false">IF($B103="","",COUNTIF($AP103:$BW103,"A"))</f>
        <v/>
      </c>
      <c r="BY103" s="171" t="str">
        <f aca="false">IF($B103="","",COUNTIF($AP103:$BW103,"B"))</f>
        <v/>
      </c>
      <c r="BZ103" s="171" t="str">
        <f aca="false">IF($B103="","",COUNTIF($AP103:$BW103,"C"))</f>
        <v/>
      </c>
      <c r="CA103" s="171" t="str">
        <f aca="false">IF($B103="","",COUNTIF($AP103:$BW103,"S"))</f>
        <v/>
      </c>
      <c r="CB103" s="171" t="str">
        <f aca="false">IF($B103="","",COUNTIF($AP103:$BW103,"W"))</f>
        <v/>
      </c>
      <c r="CC103" s="171" t="str">
        <f aca="false">IF(B103="","",SUM(BX103:CA103))</f>
        <v/>
      </c>
      <c r="CD103" s="169" t="str">
        <f aca="false">IF(B103="","",SUM(BX103:BZ103))</f>
        <v/>
      </c>
      <c r="CE103" s="172" t="str">
        <f aca="false">IF(B103="","",IF(AND(CC103&gt;=6,CD103&gt;=3,OR(E103&gt;=35,F103&gt;=35),L103&gt;=35),"6/3 සමත්",IF(AND(CC103&gt;=5,CD103&gt;=3,OR(E103&gt;=35,F103&gt;=35,L103&gt;=35)),"5/3 සමත්",IF(AND(CC103&gt;=4,CD103&gt;=1,OR(E103&gt;=20,F103&gt;=20,L103&gt;=20)),"සමත් කළ හැකි",IF(CB103=9,"W9","අසමත් ?")))))</f>
        <v/>
      </c>
    </row>
    <row r="104" customFormat="false" ht="13.8" hidden="false" customHeight="false" outlineLevel="0" collapsed="false">
      <c r="A104" s="160" t="n">
        <v>5</v>
      </c>
      <c r="B104" s="161"/>
      <c r="C104" s="161"/>
      <c r="D104" s="162"/>
      <c r="E104" s="163"/>
      <c r="F104" s="164"/>
      <c r="G104" s="163"/>
      <c r="H104" s="165"/>
      <c r="I104" s="165"/>
      <c r="J104" s="164"/>
      <c r="K104" s="163"/>
      <c r="L104" s="165"/>
      <c r="M104" s="165"/>
      <c r="N104" s="164"/>
      <c r="O104" s="163"/>
      <c r="P104" s="165"/>
      <c r="Q104" s="165"/>
      <c r="R104" s="165"/>
      <c r="S104" s="165"/>
      <c r="T104" s="165"/>
      <c r="U104" s="165"/>
      <c r="V104" s="164"/>
      <c r="W104" s="163"/>
      <c r="X104" s="165"/>
      <c r="Y104" s="165"/>
      <c r="Z104" s="165"/>
      <c r="AA104" s="165"/>
      <c r="AB104" s="165"/>
      <c r="AC104" s="165"/>
      <c r="AD104" s="164"/>
      <c r="AE104" s="163"/>
      <c r="AF104" s="165"/>
      <c r="AG104" s="165"/>
      <c r="AH104" s="165"/>
      <c r="AI104" s="165"/>
      <c r="AJ104" s="165"/>
      <c r="AK104" s="165"/>
      <c r="AL104" s="166"/>
      <c r="AM104" s="167" t="str">
        <f aca="false">IF(B104="","",SUM(E104:AL104))</f>
        <v/>
      </c>
      <c r="AN104" s="168" t="str">
        <f aca="false">IF(B104="","",AM104/9)</f>
        <v/>
      </c>
      <c r="AO104" s="169" t="str">
        <f aca="false">IF(B104="","",IF(AM104=0,"-",RANK(AM104,$AM$100:$AM$149,0)))</f>
        <v/>
      </c>
      <c r="AP104" s="167" t="str">
        <f aca="false">IF(E104="","",IF(E104="-","-",IF(UPPER(E104)="AB","+",VLOOKUP(E104,'විෂය තොරතුරු'!$P$24:$Q$28,2))))</f>
        <v/>
      </c>
      <c r="AQ104" s="168" t="str">
        <f aca="false">IF(F104="","",IF(F104="-","-",IF(UPPER(F104)="AB","+",VLOOKUP(F104,'විෂය තොරතුරු'!$P$24:$Q$28,2))))</f>
        <v/>
      </c>
      <c r="AR104" s="168" t="str">
        <f aca="false">IF(G104="","",IF(G104="-","-",IF(UPPER(G104)="AB","+",VLOOKUP(G104,'විෂය තොරතුරු'!$P$24:$Q$28,2))))</f>
        <v/>
      </c>
      <c r="AS104" s="168" t="str">
        <f aca="false">IF(H104="","",IF(H104="-","-",IF(UPPER(H104)="AB","+",VLOOKUP(H104,'විෂය තොරතුරු'!$P$24:$Q$28,2))))</f>
        <v/>
      </c>
      <c r="AT104" s="168" t="str">
        <f aca="false">IF(I104="","",IF(I104="-","-",IF(UPPER(I104)="AB","+",VLOOKUP(I104,'විෂය තොරතුරු'!$P$24:$Q$28,2))))</f>
        <v/>
      </c>
      <c r="AU104" s="170" t="str">
        <f aca="false">IF(J104="","",IF(J104="-","-",IF(UPPER(J104)="AB","+",VLOOKUP(J104,'විෂය තොරතුරු'!$P$24:$Q$28,2))))</f>
        <v/>
      </c>
      <c r="AV104" s="171" t="str">
        <f aca="false">IF(K104="","",IF(K104="-","-",IF(UPPER(K104)="AB","+",VLOOKUP(K104,'විෂය තොරතුරු'!$P$24:$Q$28,2))))</f>
        <v/>
      </c>
      <c r="AW104" s="168" t="str">
        <f aca="false">IF(L104="","",IF(L104="-","-",IF(UPPER(L104)="AB","+",VLOOKUP(L104,'විෂය තොරතුරු'!$P$24:$Q$28,2))))</f>
        <v/>
      </c>
      <c r="AX104" s="168" t="str">
        <f aca="false">IF(M104="","",IF(M104="-","-",IF(UPPER(M104)="AB","+",VLOOKUP(M104,'විෂය තොරතුරු'!$P$24:$Q$28,2))))</f>
        <v/>
      </c>
      <c r="AY104" s="169" t="str">
        <f aca="false">IF(N104="","",IF(N104="-","-",IF(UPPER(N104)="AB","+",VLOOKUP(N104,'විෂය තොරතුරු'!$P$24:$Q$28,2))))</f>
        <v/>
      </c>
      <c r="AZ104" s="167" t="str">
        <f aca="false">IF(O104="","",IF(O104="-","-",IF(UPPER(O104)="AB","+",VLOOKUP(O104,'විෂය තොරතුරු'!$P$24:$Q$28,2))))</f>
        <v/>
      </c>
      <c r="BA104" s="168" t="str">
        <f aca="false">IF(P104="","",IF(P104="-","-",IF(UPPER(P104)="AB","+",VLOOKUP(P104,'විෂය තොරතුරු'!$P$24:$Q$28,2))))</f>
        <v/>
      </c>
      <c r="BB104" s="168" t="str">
        <f aca="false">IF(Q104="","",IF(Q104="-","-",IF(UPPER(Q104)="AB","+",VLOOKUP(Q104,'විෂය තොරතුරු'!$P$24:$Q$28,2))))</f>
        <v/>
      </c>
      <c r="BC104" s="168" t="str">
        <f aca="false">IF(R104="","",IF(R104="-","-",IF(UPPER(R104)="AB","+",VLOOKUP(R104,'විෂය තොරතුරු'!$P$24:$Q$28,2))))</f>
        <v/>
      </c>
      <c r="BD104" s="168" t="str">
        <f aca="false">IF(S104="","",IF(S104="-","-",IF(UPPER(S104)="AB","+",VLOOKUP(S104,'විෂය තොරතුරු'!$P$24:$Q$28,2))))</f>
        <v/>
      </c>
      <c r="BE104" s="168" t="str">
        <f aca="false">IF(T104="","",IF(T104="-","-",IF(UPPER(T104)="AB","+",VLOOKUP(T104,'විෂය තොරතුරු'!$P$24:$Q$28,2))))</f>
        <v/>
      </c>
      <c r="BF104" s="168" t="str">
        <f aca="false">IF(U104="","",IF(U104="-","-",IF(UPPER(U104)="AB","+",VLOOKUP(U104,'විෂය තොරතුරු'!$P$24:$Q$28,2))))</f>
        <v/>
      </c>
      <c r="BG104" s="170" t="str">
        <f aca="false">IF(V104="","",IF(V104="-","-",IF(UPPER(V104)="AB","+",VLOOKUP(V104,'විෂය තොරතුරු'!$P$24:$Q$28,2))))</f>
        <v/>
      </c>
      <c r="BH104" s="171" t="str">
        <f aca="false">IF(W104="","",IF(W104="-","-",IF(UPPER(W104)="AB","+",VLOOKUP(W104,'විෂය තොරතුරු'!$P$24:$Q$28,2))))</f>
        <v/>
      </c>
      <c r="BI104" s="168" t="str">
        <f aca="false">IF(X104="","",IF(X104="-","-",IF(UPPER(X104)="AB","+",VLOOKUP(X104,'විෂය තොරතුරු'!$P$24:$Q$28,2))))</f>
        <v/>
      </c>
      <c r="BJ104" s="168" t="str">
        <f aca="false">IF(Y104="","",IF(Y104="-","-",IF(UPPER(Y104)="AB","+",VLOOKUP(Y104,'විෂය තොරතුරු'!$P$24:$Q$28,2))))</f>
        <v/>
      </c>
      <c r="BK104" s="168" t="str">
        <f aca="false">IF(Z104="","",IF(Z104="-","-",IF(UPPER(Z104)="AB","+",VLOOKUP(Z104,'විෂය තොරතුරු'!$P$24:$Q$28,2))))</f>
        <v/>
      </c>
      <c r="BL104" s="168" t="str">
        <f aca="false">IF(AA104="","",IF(AA104="-","-",IF(UPPER(AA104)="AB","+",VLOOKUP(AA104,'විෂය තොරතුරු'!$P$24:$Q$28,2))))</f>
        <v/>
      </c>
      <c r="BM104" s="168" t="str">
        <f aca="false">IF(AB104="","",IF(AB104="-","-",IF(UPPER(AB104)="AB","+",VLOOKUP(AB104,'විෂය තොරතුරු'!$P$24:$Q$28,2))))</f>
        <v/>
      </c>
      <c r="BN104" s="168" t="str">
        <f aca="false">IF(AC104="","",IF(AC104="-","-",IF(UPPER(AC104)="AB","+",VLOOKUP(AC104,'විෂය තොරතුරු'!$P$24:$Q$28,2))))</f>
        <v/>
      </c>
      <c r="BO104" s="169" t="str">
        <f aca="false">IF(AD104="","",IF(AD104="-","-",IF(UPPER(AD104)="AB","+",VLOOKUP(AD104,'විෂය තොරතුරු'!$P$24:$Q$28,2))))</f>
        <v/>
      </c>
      <c r="BP104" s="171" t="str">
        <f aca="false">IF(AE104="","",IF(AE104="-","-",IF(UPPER(AE104)="AB","+",VLOOKUP(AE104,'විෂය තොරතුරු'!$P$24:$Q$28,2))))</f>
        <v/>
      </c>
      <c r="BQ104" s="168" t="str">
        <f aca="false">IF(AF104="","",IF(AF104="-","-",IF(UPPER(AF104)="AB","+",VLOOKUP(AF104,'විෂය තොරතුරු'!$P$24:$Q$28,2))))</f>
        <v/>
      </c>
      <c r="BR104" s="168" t="str">
        <f aca="false">IF(AG104="","",IF(AG104="-","-",IF(UPPER(AG104)="AB","+",VLOOKUP(AG104,'විෂය තොරතුරු'!$P$24:$Q$28,2))))</f>
        <v/>
      </c>
      <c r="BS104" s="168" t="str">
        <f aca="false">IF(AH104="","",IF(AH104="-","-",IF(UPPER(AH104)="AB","+",VLOOKUP(AH104,'විෂය තොරතුරු'!$P$24:$Q$28,2))))</f>
        <v/>
      </c>
      <c r="BT104" s="168" t="str">
        <f aca="false">IF(AI104="","",IF(AI104="-","-",IF(UPPER(AI104)="AB","+",VLOOKUP(AI104,'විෂය තොරතුරු'!$P$24:$Q$28,2))))</f>
        <v/>
      </c>
      <c r="BU104" s="168" t="str">
        <f aca="false">IF(AJ104="","",IF(AJ104="-","-",IF(UPPER(AJ104)="AB","+",VLOOKUP(AJ104,'විෂය තොරතුරු'!$P$24:$Q$28,2))))</f>
        <v/>
      </c>
      <c r="BV104" s="168" t="str">
        <f aca="false">IF(AK104="","",IF(AK104="-","-",IF(UPPER(AK104)="AB","+",VLOOKUP(AK104,'විෂය තොරතුරු'!$P$24:$Q$28,2))))</f>
        <v/>
      </c>
      <c r="BW104" s="169" t="str">
        <f aca="false">IF(AL104="","",IF(AL104="-","-",IF(UPPER(AL104)="AB","+",VLOOKUP(AL104,'විෂය තොරතුරු'!$P$24:$Q$28,2))))</f>
        <v/>
      </c>
      <c r="BX104" s="171" t="str">
        <f aca="false">IF($B104="","",COUNTIF($AP104:$BW104,"A"))</f>
        <v/>
      </c>
      <c r="BY104" s="171" t="str">
        <f aca="false">IF($B104="","",COUNTIF($AP104:$BW104,"B"))</f>
        <v/>
      </c>
      <c r="BZ104" s="171" t="str">
        <f aca="false">IF($B104="","",COUNTIF($AP104:$BW104,"C"))</f>
        <v/>
      </c>
      <c r="CA104" s="171" t="str">
        <f aca="false">IF($B104="","",COUNTIF($AP104:$BW104,"S"))</f>
        <v/>
      </c>
      <c r="CB104" s="171" t="str">
        <f aca="false">IF($B104="","",COUNTIF($AP104:$BW104,"W"))</f>
        <v/>
      </c>
      <c r="CC104" s="171" t="str">
        <f aca="false">IF(B104="","",SUM(BX104:CA104))</f>
        <v/>
      </c>
      <c r="CD104" s="169" t="str">
        <f aca="false">IF(B104="","",SUM(BX104:BZ104))</f>
        <v/>
      </c>
      <c r="CE104" s="172" t="str">
        <f aca="false">IF(B104="","",IF(AND(CC104&gt;=6,CD104&gt;=3,OR(E104&gt;=35,F104&gt;=35),L104&gt;=35),"6/3 සමත්",IF(AND(CC104&gt;=5,CD104&gt;=3,OR(E104&gt;=35,F104&gt;=35,L104&gt;=35)),"5/3 සමත්",IF(AND(CC104&gt;=4,CD104&gt;=1,OR(E104&gt;=20,F104&gt;=20,L104&gt;=20)),"සමත් කළ හැකි",IF(CB104=9,"W9","අසමත් ?")))))</f>
        <v/>
      </c>
    </row>
    <row r="105" customFormat="false" ht="13.8" hidden="false" customHeight="false" outlineLevel="0" collapsed="false">
      <c r="A105" s="160" t="n">
        <v>6</v>
      </c>
      <c r="B105" s="175"/>
      <c r="C105" s="161"/>
      <c r="D105" s="162"/>
      <c r="E105" s="163"/>
      <c r="F105" s="164"/>
      <c r="G105" s="163"/>
      <c r="H105" s="165"/>
      <c r="I105" s="165"/>
      <c r="J105" s="164"/>
      <c r="K105" s="163"/>
      <c r="L105" s="165"/>
      <c r="M105" s="165"/>
      <c r="N105" s="164"/>
      <c r="O105" s="163"/>
      <c r="P105" s="165"/>
      <c r="Q105" s="165"/>
      <c r="R105" s="165"/>
      <c r="S105" s="165"/>
      <c r="T105" s="165"/>
      <c r="U105" s="165"/>
      <c r="V105" s="164"/>
      <c r="W105" s="163"/>
      <c r="X105" s="165"/>
      <c r="Y105" s="165"/>
      <c r="Z105" s="165"/>
      <c r="AA105" s="165"/>
      <c r="AB105" s="165"/>
      <c r="AC105" s="165"/>
      <c r="AD105" s="164"/>
      <c r="AE105" s="163"/>
      <c r="AF105" s="165"/>
      <c r="AG105" s="165"/>
      <c r="AH105" s="165"/>
      <c r="AI105" s="165"/>
      <c r="AJ105" s="165"/>
      <c r="AK105" s="165"/>
      <c r="AL105" s="166"/>
      <c r="AM105" s="167" t="str">
        <f aca="false">IF(B105="","",SUM(E105:AL105))</f>
        <v/>
      </c>
      <c r="AN105" s="168" t="str">
        <f aca="false">IF(B105="","",AM105/9)</f>
        <v/>
      </c>
      <c r="AO105" s="169" t="str">
        <f aca="false">IF(B105="","",IF(AM105=0,"-",RANK(AM105,$AM$100:$AM$149,0)))</f>
        <v/>
      </c>
      <c r="AP105" s="167" t="str">
        <f aca="false">IF(E105="","",IF(E105="-","-",IF(UPPER(E105)="AB","+",VLOOKUP(E105,'විෂය තොරතුරු'!$P$24:$Q$28,2))))</f>
        <v/>
      </c>
      <c r="AQ105" s="168" t="str">
        <f aca="false">IF(F105="","",IF(F105="-","-",IF(UPPER(F105)="AB","+",VLOOKUP(F105,'විෂය තොරතුරු'!$P$24:$Q$28,2))))</f>
        <v/>
      </c>
      <c r="AR105" s="168" t="str">
        <f aca="false">IF(G105="","",IF(G105="-","-",IF(UPPER(G105)="AB","+",VLOOKUP(G105,'විෂය තොරතුරු'!$P$24:$Q$28,2))))</f>
        <v/>
      </c>
      <c r="AS105" s="168" t="str">
        <f aca="false">IF(H105="","",IF(H105="-","-",IF(UPPER(H105)="AB","+",VLOOKUP(H105,'විෂය තොරතුරු'!$P$24:$Q$28,2))))</f>
        <v/>
      </c>
      <c r="AT105" s="168" t="str">
        <f aca="false">IF(I105="","",IF(I105="-","-",IF(UPPER(I105)="AB","+",VLOOKUP(I105,'විෂය තොරතුරු'!$P$24:$Q$28,2))))</f>
        <v/>
      </c>
      <c r="AU105" s="170" t="str">
        <f aca="false">IF(J105="","",IF(J105="-","-",IF(UPPER(J105)="AB","+",VLOOKUP(J105,'විෂය තොරතුරු'!$P$24:$Q$28,2))))</f>
        <v/>
      </c>
      <c r="AV105" s="171" t="str">
        <f aca="false">IF(K105="","",IF(K105="-","-",IF(UPPER(K105)="AB","+",VLOOKUP(K105,'විෂය තොරතුරු'!$P$24:$Q$28,2))))</f>
        <v/>
      </c>
      <c r="AW105" s="168" t="str">
        <f aca="false">IF(L105="","",IF(L105="-","-",IF(UPPER(L105)="AB","+",VLOOKUP(L105,'විෂය තොරතුරු'!$P$24:$Q$28,2))))</f>
        <v/>
      </c>
      <c r="AX105" s="168" t="str">
        <f aca="false">IF(M105="","",IF(M105="-","-",IF(UPPER(M105)="AB","+",VLOOKUP(M105,'විෂය තොරතුරු'!$P$24:$Q$28,2))))</f>
        <v/>
      </c>
      <c r="AY105" s="169" t="str">
        <f aca="false">IF(N105="","",IF(N105="-","-",IF(UPPER(N105)="AB","+",VLOOKUP(N105,'විෂය තොරතුරු'!$P$24:$Q$28,2))))</f>
        <v/>
      </c>
      <c r="AZ105" s="167" t="str">
        <f aca="false">IF(O105="","",IF(O105="-","-",IF(UPPER(O105)="AB","+",VLOOKUP(O105,'විෂය තොරතුරු'!$P$24:$Q$28,2))))</f>
        <v/>
      </c>
      <c r="BA105" s="168" t="str">
        <f aca="false">IF(P105="","",IF(P105="-","-",IF(UPPER(P105)="AB","+",VLOOKUP(P105,'විෂය තොරතුරු'!$P$24:$Q$28,2))))</f>
        <v/>
      </c>
      <c r="BB105" s="168" t="str">
        <f aca="false">IF(Q105="","",IF(Q105="-","-",IF(UPPER(Q105)="AB","+",VLOOKUP(Q105,'විෂය තොරතුරු'!$P$24:$Q$28,2))))</f>
        <v/>
      </c>
      <c r="BC105" s="168" t="str">
        <f aca="false">IF(R105="","",IF(R105="-","-",IF(UPPER(R105)="AB","+",VLOOKUP(R105,'විෂය තොරතුරු'!$P$24:$Q$28,2))))</f>
        <v/>
      </c>
      <c r="BD105" s="168" t="str">
        <f aca="false">IF(S105="","",IF(S105="-","-",IF(UPPER(S105)="AB","+",VLOOKUP(S105,'විෂය තොරතුරු'!$P$24:$Q$28,2))))</f>
        <v/>
      </c>
      <c r="BE105" s="168" t="str">
        <f aca="false">IF(T105="","",IF(T105="-","-",IF(UPPER(T105)="AB","+",VLOOKUP(T105,'විෂය තොරතුරු'!$P$24:$Q$28,2))))</f>
        <v/>
      </c>
      <c r="BF105" s="168" t="str">
        <f aca="false">IF(U105="","",IF(U105="-","-",IF(UPPER(U105)="AB","+",VLOOKUP(U105,'විෂය තොරතුරු'!$P$24:$Q$28,2))))</f>
        <v/>
      </c>
      <c r="BG105" s="170" t="str">
        <f aca="false">IF(V105="","",IF(V105="-","-",IF(UPPER(V105)="AB","+",VLOOKUP(V105,'විෂය තොරතුරු'!$P$24:$Q$28,2))))</f>
        <v/>
      </c>
      <c r="BH105" s="171" t="str">
        <f aca="false">IF(W105="","",IF(W105="-","-",IF(UPPER(W105)="AB","+",VLOOKUP(W105,'විෂය තොරතුරු'!$P$24:$Q$28,2))))</f>
        <v/>
      </c>
      <c r="BI105" s="168" t="str">
        <f aca="false">IF(X105="","",IF(X105="-","-",IF(UPPER(X105)="AB","+",VLOOKUP(X105,'විෂය තොරතුරු'!$P$24:$Q$28,2))))</f>
        <v/>
      </c>
      <c r="BJ105" s="168" t="str">
        <f aca="false">IF(Y105="","",IF(Y105="-","-",IF(UPPER(Y105)="AB","+",VLOOKUP(Y105,'විෂය තොරතුරු'!$P$24:$Q$28,2))))</f>
        <v/>
      </c>
      <c r="BK105" s="168" t="str">
        <f aca="false">IF(Z105="","",IF(Z105="-","-",IF(UPPER(Z105)="AB","+",VLOOKUP(Z105,'විෂය තොරතුරු'!$P$24:$Q$28,2))))</f>
        <v/>
      </c>
      <c r="BL105" s="168" t="str">
        <f aca="false">IF(AA105="","",IF(AA105="-","-",IF(UPPER(AA105)="AB","+",VLOOKUP(AA105,'විෂය තොරතුරු'!$P$24:$Q$28,2))))</f>
        <v/>
      </c>
      <c r="BM105" s="168" t="str">
        <f aca="false">IF(AB105="","",IF(AB105="-","-",IF(UPPER(AB105)="AB","+",VLOOKUP(AB105,'විෂය තොරතුරු'!$P$24:$Q$28,2))))</f>
        <v/>
      </c>
      <c r="BN105" s="168" t="str">
        <f aca="false">IF(AC105="","",IF(AC105="-","-",IF(UPPER(AC105)="AB","+",VLOOKUP(AC105,'විෂය තොරතුරු'!$P$24:$Q$28,2))))</f>
        <v/>
      </c>
      <c r="BO105" s="169" t="str">
        <f aca="false">IF(AD105="","",IF(AD105="-","-",IF(UPPER(AD105)="AB","+",VLOOKUP(AD105,'විෂය තොරතුරු'!$P$24:$Q$28,2))))</f>
        <v/>
      </c>
      <c r="BP105" s="171" t="str">
        <f aca="false">IF(AE105="","",IF(AE105="-","-",IF(UPPER(AE105)="AB","+",VLOOKUP(AE105,'විෂය තොරතුරු'!$P$24:$Q$28,2))))</f>
        <v/>
      </c>
      <c r="BQ105" s="168" t="str">
        <f aca="false">IF(AF105="","",IF(AF105="-","-",IF(UPPER(AF105)="AB","+",VLOOKUP(AF105,'විෂය තොරතුරු'!$P$24:$Q$28,2))))</f>
        <v/>
      </c>
      <c r="BR105" s="168" t="str">
        <f aca="false">IF(AG105="","",IF(AG105="-","-",IF(UPPER(AG105)="AB","+",VLOOKUP(AG105,'විෂය තොරතුරු'!$P$24:$Q$28,2))))</f>
        <v/>
      </c>
      <c r="BS105" s="168" t="str">
        <f aca="false">IF(AH105="","",IF(AH105="-","-",IF(UPPER(AH105)="AB","+",VLOOKUP(AH105,'විෂය තොරතුරු'!$P$24:$Q$28,2))))</f>
        <v/>
      </c>
      <c r="BT105" s="168" t="str">
        <f aca="false">IF(AI105="","",IF(AI105="-","-",IF(UPPER(AI105)="AB","+",VLOOKUP(AI105,'විෂය තොරතුරු'!$P$24:$Q$28,2))))</f>
        <v/>
      </c>
      <c r="BU105" s="168" t="str">
        <f aca="false">IF(AJ105="","",IF(AJ105="-","-",IF(UPPER(AJ105)="AB","+",VLOOKUP(AJ105,'විෂය තොරතුරු'!$P$24:$Q$28,2))))</f>
        <v/>
      </c>
      <c r="BV105" s="168" t="str">
        <f aca="false">IF(AK105="","",IF(AK105="-","-",IF(UPPER(AK105)="AB","+",VLOOKUP(AK105,'විෂය තොරතුරු'!$P$24:$Q$28,2))))</f>
        <v/>
      </c>
      <c r="BW105" s="169" t="str">
        <f aca="false">IF(AL105="","",IF(AL105="-","-",IF(UPPER(AL105)="AB","+",VLOOKUP(AL105,'විෂය තොරතුරු'!$P$24:$Q$28,2))))</f>
        <v/>
      </c>
      <c r="BX105" s="171" t="str">
        <f aca="false">IF($B105="","",COUNTIF($AP105:$BW105,"A"))</f>
        <v/>
      </c>
      <c r="BY105" s="171" t="str">
        <f aca="false">IF($B105="","",COUNTIF($AP105:$BW105,"B"))</f>
        <v/>
      </c>
      <c r="BZ105" s="171" t="str">
        <f aca="false">IF($B105="","",COUNTIF($AP105:$BW105,"C"))</f>
        <v/>
      </c>
      <c r="CA105" s="171" t="str">
        <f aca="false">IF($B105="","",COUNTIF($AP105:$BW105,"S"))</f>
        <v/>
      </c>
      <c r="CB105" s="171" t="str">
        <f aca="false">IF($B105="","",COUNTIF($AP105:$BW105,"W"))</f>
        <v/>
      </c>
      <c r="CC105" s="171" t="str">
        <f aca="false">IF(B105="","",SUM(BX105:CA105))</f>
        <v/>
      </c>
      <c r="CD105" s="169" t="str">
        <f aca="false">IF(B105="","",SUM(BX105:BZ105))</f>
        <v/>
      </c>
      <c r="CE105" s="172" t="str">
        <f aca="false">IF(B105="","",IF(AND(CC105&gt;=6,CD105&gt;=3,OR(E105&gt;=35,F105&gt;=35),L105&gt;=35),"6/3 සමත්",IF(AND(CC105&gt;=5,CD105&gt;=3,OR(E105&gt;=35,F105&gt;=35,L105&gt;=35)),"5/3 සමත්",IF(AND(CC105&gt;=4,CD105&gt;=1,OR(E105&gt;=20,F105&gt;=20,L105&gt;=20)),"සමත් කළ හැකි",IF(CB105=9,"W9","අසමත් ?")))))</f>
        <v/>
      </c>
    </row>
    <row r="106" customFormat="false" ht="13.8" hidden="false" customHeight="false" outlineLevel="0" collapsed="false">
      <c r="A106" s="160" t="n">
        <v>7</v>
      </c>
      <c r="B106" s="161"/>
      <c r="C106" s="161"/>
      <c r="D106" s="162"/>
      <c r="E106" s="163"/>
      <c r="F106" s="164"/>
      <c r="G106" s="163"/>
      <c r="H106" s="165"/>
      <c r="I106" s="165"/>
      <c r="J106" s="164"/>
      <c r="K106" s="163"/>
      <c r="L106" s="165"/>
      <c r="M106" s="165"/>
      <c r="N106" s="164"/>
      <c r="O106" s="163"/>
      <c r="P106" s="165"/>
      <c r="Q106" s="165"/>
      <c r="R106" s="165"/>
      <c r="S106" s="165"/>
      <c r="T106" s="165"/>
      <c r="U106" s="165"/>
      <c r="V106" s="164"/>
      <c r="W106" s="163"/>
      <c r="X106" s="165"/>
      <c r="Y106" s="165"/>
      <c r="Z106" s="165"/>
      <c r="AA106" s="165"/>
      <c r="AB106" s="165"/>
      <c r="AC106" s="165"/>
      <c r="AD106" s="164"/>
      <c r="AE106" s="163"/>
      <c r="AF106" s="165"/>
      <c r="AG106" s="165"/>
      <c r="AH106" s="165"/>
      <c r="AI106" s="165"/>
      <c r="AJ106" s="165"/>
      <c r="AK106" s="165"/>
      <c r="AL106" s="166"/>
      <c r="AM106" s="167" t="str">
        <f aca="false">IF(B106="","",SUM(E106:AL106))</f>
        <v/>
      </c>
      <c r="AN106" s="168" t="str">
        <f aca="false">IF(B106="","",AM106/9)</f>
        <v/>
      </c>
      <c r="AO106" s="169" t="str">
        <f aca="false">IF(B106="","",IF(AM106=0,"-",RANK(AM106,$AM$100:$AM$149,0)))</f>
        <v/>
      </c>
      <c r="AP106" s="167" t="str">
        <f aca="false">IF(E106="","",IF(E106="-","-",IF(UPPER(E106)="AB","+",VLOOKUP(E106,'විෂය තොරතුරු'!$P$24:$Q$28,2))))</f>
        <v/>
      </c>
      <c r="AQ106" s="168" t="str">
        <f aca="false">IF(F106="","",IF(F106="-","-",IF(UPPER(F106)="AB","+",VLOOKUP(F106,'විෂය තොරතුරු'!$P$24:$Q$28,2))))</f>
        <v/>
      </c>
      <c r="AR106" s="168" t="str">
        <f aca="false">IF(G106="","",IF(G106="-","-",IF(UPPER(G106)="AB","+",VLOOKUP(G106,'විෂය තොරතුරු'!$P$24:$Q$28,2))))</f>
        <v/>
      </c>
      <c r="AS106" s="168" t="str">
        <f aca="false">IF(H106="","",IF(H106="-","-",IF(UPPER(H106)="AB","+",VLOOKUP(H106,'විෂය තොරතුරු'!$P$24:$Q$28,2))))</f>
        <v/>
      </c>
      <c r="AT106" s="168" t="str">
        <f aca="false">IF(I106="","",IF(I106="-","-",IF(UPPER(I106)="AB","+",VLOOKUP(I106,'විෂය තොරතුරු'!$P$24:$Q$28,2))))</f>
        <v/>
      </c>
      <c r="AU106" s="170" t="str">
        <f aca="false">IF(J106="","",IF(J106="-","-",IF(UPPER(J106)="AB","+",VLOOKUP(J106,'විෂය තොරතුරු'!$P$24:$Q$28,2))))</f>
        <v/>
      </c>
      <c r="AV106" s="171" t="str">
        <f aca="false">IF(K106="","",IF(K106="-","-",IF(UPPER(K106)="AB","+",VLOOKUP(K106,'විෂය තොරතුරු'!$P$24:$Q$28,2))))</f>
        <v/>
      </c>
      <c r="AW106" s="168" t="str">
        <f aca="false">IF(L106="","",IF(L106="-","-",IF(UPPER(L106)="AB","+",VLOOKUP(L106,'විෂය තොරතුරු'!$P$24:$Q$28,2))))</f>
        <v/>
      </c>
      <c r="AX106" s="168" t="str">
        <f aca="false">IF(M106="","",IF(M106="-","-",IF(UPPER(M106)="AB","+",VLOOKUP(M106,'විෂය තොරතුරු'!$P$24:$Q$28,2))))</f>
        <v/>
      </c>
      <c r="AY106" s="169" t="str">
        <f aca="false">IF(N106="","",IF(N106="-","-",IF(UPPER(N106)="AB","+",VLOOKUP(N106,'විෂය තොරතුරු'!$P$24:$Q$28,2))))</f>
        <v/>
      </c>
      <c r="AZ106" s="167" t="str">
        <f aca="false">IF(O106="","",IF(O106="-","-",IF(UPPER(O106)="AB","+",VLOOKUP(O106,'විෂය තොරතුරු'!$P$24:$Q$28,2))))</f>
        <v/>
      </c>
      <c r="BA106" s="168" t="str">
        <f aca="false">IF(P106="","",IF(P106="-","-",IF(UPPER(P106)="AB","+",VLOOKUP(P106,'විෂය තොරතුරු'!$P$24:$Q$28,2))))</f>
        <v/>
      </c>
      <c r="BB106" s="168" t="str">
        <f aca="false">IF(Q106="","",IF(Q106="-","-",IF(UPPER(Q106)="AB","+",VLOOKUP(Q106,'විෂය තොරතුරු'!$P$24:$Q$28,2))))</f>
        <v/>
      </c>
      <c r="BC106" s="168" t="str">
        <f aca="false">IF(R106="","",IF(R106="-","-",IF(UPPER(R106)="AB","+",VLOOKUP(R106,'විෂය තොරතුරු'!$P$24:$Q$28,2))))</f>
        <v/>
      </c>
      <c r="BD106" s="168" t="str">
        <f aca="false">IF(S106="","",IF(S106="-","-",IF(UPPER(S106)="AB","+",VLOOKUP(S106,'විෂය තොරතුරු'!$P$24:$Q$28,2))))</f>
        <v/>
      </c>
      <c r="BE106" s="168" t="str">
        <f aca="false">IF(T106="","",IF(T106="-","-",IF(UPPER(T106)="AB","+",VLOOKUP(T106,'විෂය තොරතුරු'!$P$24:$Q$28,2))))</f>
        <v/>
      </c>
      <c r="BF106" s="168" t="str">
        <f aca="false">IF(U106="","",IF(U106="-","-",IF(UPPER(U106)="AB","+",VLOOKUP(U106,'විෂය තොරතුරු'!$P$24:$Q$28,2))))</f>
        <v/>
      </c>
      <c r="BG106" s="170" t="str">
        <f aca="false">IF(V106="","",IF(V106="-","-",IF(UPPER(V106)="AB","+",VLOOKUP(V106,'විෂය තොරතුරු'!$P$24:$Q$28,2))))</f>
        <v/>
      </c>
      <c r="BH106" s="171" t="str">
        <f aca="false">IF(W106="","",IF(W106="-","-",IF(UPPER(W106)="AB","+",VLOOKUP(W106,'විෂය තොරතුරු'!$P$24:$Q$28,2))))</f>
        <v/>
      </c>
      <c r="BI106" s="168" t="str">
        <f aca="false">IF(X106="","",IF(X106="-","-",IF(UPPER(X106)="AB","+",VLOOKUP(X106,'විෂය තොරතුරු'!$P$24:$Q$28,2))))</f>
        <v/>
      </c>
      <c r="BJ106" s="168" t="str">
        <f aca="false">IF(Y106="","",IF(Y106="-","-",IF(UPPER(Y106)="AB","+",VLOOKUP(Y106,'විෂය තොරතුරු'!$P$24:$Q$28,2))))</f>
        <v/>
      </c>
      <c r="BK106" s="168" t="str">
        <f aca="false">IF(Z106="","",IF(Z106="-","-",IF(UPPER(Z106)="AB","+",VLOOKUP(Z106,'විෂය තොරතුරු'!$P$24:$Q$28,2))))</f>
        <v/>
      </c>
      <c r="BL106" s="168" t="str">
        <f aca="false">IF(AA106="","",IF(AA106="-","-",IF(UPPER(AA106)="AB","+",VLOOKUP(AA106,'විෂය තොරතුරු'!$P$24:$Q$28,2))))</f>
        <v/>
      </c>
      <c r="BM106" s="168" t="str">
        <f aca="false">IF(AB106="","",IF(AB106="-","-",IF(UPPER(AB106)="AB","+",VLOOKUP(AB106,'විෂය තොරතුරු'!$P$24:$Q$28,2))))</f>
        <v/>
      </c>
      <c r="BN106" s="168" t="str">
        <f aca="false">IF(AC106="","",IF(AC106="-","-",IF(UPPER(AC106)="AB","+",VLOOKUP(AC106,'විෂය තොරතුරු'!$P$24:$Q$28,2))))</f>
        <v/>
      </c>
      <c r="BO106" s="169" t="str">
        <f aca="false">IF(AD106="","",IF(AD106="-","-",IF(UPPER(AD106)="AB","+",VLOOKUP(AD106,'විෂය තොරතුරු'!$P$24:$Q$28,2))))</f>
        <v/>
      </c>
      <c r="BP106" s="171" t="str">
        <f aca="false">IF(AE106="","",IF(AE106="-","-",IF(UPPER(AE106)="AB","+",VLOOKUP(AE106,'විෂය තොරතුරු'!$P$24:$Q$28,2))))</f>
        <v/>
      </c>
      <c r="BQ106" s="168" t="str">
        <f aca="false">IF(AF106="","",IF(AF106="-","-",IF(UPPER(AF106)="AB","+",VLOOKUP(AF106,'විෂය තොරතුරු'!$P$24:$Q$28,2))))</f>
        <v/>
      </c>
      <c r="BR106" s="168" t="str">
        <f aca="false">IF(AG106="","",IF(AG106="-","-",IF(UPPER(AG106)="AB","+",VLOOKUP(AG106,'විෂය තොරතුරු'!$P$24:$Q$28,2))))</f>
        <v/>
      </c>
      <c r="BS106" s="168" t="str">
        <f aca="false">IF(AH106="","",IF(AH106="-","-",IF(UPPER(AH106)="AB","+",VLOOKUP(AH106,'විෂය තොරතුරු'!$P$24:$Q$28,2))))</f>
        <v/>
      </c>
      <c r="BT106" s="168" t="str">
        <f aca="false">IF(AI106="","",IF(AI106="-","-",IF(UPPER(AI106)="AB","+",VLOOKUP(AI106,'විෂය තොරතුරු'!$P$24:$Q$28,2))))</f>
        <v/>
      </c>
      <c r="BU106" s="168" t="str">
        <f aca="false">IF(AJ106="","",IF(AJ106="-","-",IF(UPPER(AJ106)="AB","+",VLOOKUP(AJ106,'විෂය තොරතුරු'!$P$24:$Q$28,2))))</f>
        <v/>
      </c>
      <c r="BV106" s="168" t="str">
        <f aca="false">IF(AK106="","",IF(AK106="-","-",IF(UPPER(AK106)="AB","+",VLOOKUP(AK106,'විෂය තොරතුරු'!$P$24:$Q$28,2))))</f>
        <v/>
      </c>
      <c r="BW106" s="169" t="str">
        <f aca="false">IF(AL106="","",IF(AL106="-","-",IF(UPPER(AL106)="AB","+",VLOOKUP(AL106,'විෂය තොරතුරු'!$P$24:$Q$28,2))))</f>
        <v/>
      </c>
      <c r="BX106" s="171" t="str">
        <f aca="false">IF($B106="","",COUNTIF($AP106:$BW106,"A"))</f>
        <v/>
      </c>
      <c r="BY106" s="171" t="str">
        <f aca="false">IF($B106="","",COUNTIF($AP106:$BW106,"B"))</f>
        <v/>
      </c>
      <c r="BZ106" s="171" t="str">
        <f aca="false">IF($B106="","",COUNTIF($AP106:$BW106,"C"))</f>
        <v/>
      </c>
      <c r="CA106" s="171" t="str">
        <f aca="false">IF($B106="","",COUNTIF($AP106:$BW106,"S"))</f>
        <v/>
      </c>
      <c r="CB106" s="171" t="str">
        <f aca="false">IF($B106="","",COUNTIF($AP106:$BW106,"W"))</f>
        <v/>
      </c>
      <c r="CC106" s="171" t="str">
        <f aca="false">IF(B106="","",SUM(BX106:CA106))</f>
        <v/>
      </c>
      <c r="CD106" s="169" t="str">
        <f aca="false">IF(B106="","",SUM(BX106:BZ106))</f>
        <v/>
      </c>
      <c r="CE106" s="172" t="str">
        <f aca="false">IF(B106="","",IF(AND(CC106&gt;=6,CD106&gt;=3,OR(E106&gt;=35,F106&gt;=35),L106&gt;=35),"6/3 සමත්",IF(AND(CC106&gt;=5,CD106&gt;=3,OR(E106&gt;=35,F106&gt;=35,L106&gt;=35)),"5/3 සමත්",IF(AND(CC106&gt;=4,CD106&gt;=1,OR(E106&gt;=20,F106&gt;=20,L106&gt;=20)),"සමත් කළ හැකි",IF(CB106=9,"W9","අසමත් ?")))))</f>
        <v/>
      </c>
    </row>
    <row r="107" customFormat="false" ht="13.8" hidden="false" customHeight="false" outlineLevel="0" collapsed="false">
      <c r="A107" s="160" t="n">
        <v>8</v>
      </c>
      <c r="B107" s="161"/>
      <c r="C107" s="161"/>
      <c r="D107" s="162"/>
      <c r="E107" s="163"/>
      <c r="F107" s="164"/>
      <c r="G107" s="163"/>
      <c r="H107" s="165"/>
      <c r="I107" s="165"/>
      <c r="J107" s="164"/>
      <c r="K107" s="163"/>
      <c r="L107" s="165"/>
      <c r="M107" s="165"/>
      <c r="N107" s="164"/>
      <c r="O107" s="163"/>
      <c r="P107" s="165"/>
      <c r="Q107" s="165"/>
      <c r="R107" s="165"/>
      <c r="S107" s="165"/>
      <c r="T107" s="165"/>
      <c r="U107" s="165"/>
      <c r="V107" s="164"/>
      <c r="W107" s="163"/>
      <c r="X107" s="165"/>
      <c r="Y107" s="165"/>
      <c r="Z107" s="165"/>
      <c r="AA107" s="165"/>
      <c r="AB107" s="165"/>
      <c r="AC107" s="165"/>
      <c r="AD107" s="164"/>
      <c r="AE107" s="163"/>
      <c r="AF107" s="165"/>
      <c r="AG107" s="165"/>
      <c r="AH107" s="165"/>
      <c r="AI107" s="165"/>
      <c r="AJ107" s="165"/>
      <c r="AK107" s="165"/>
      <c r="AL107" s="166"/>
      <c r="AM107" s="167" t="str">
        <f aca="false">IF(B107="","",SUM(E107:AL107))</f>
        <v/>
      </c>
      <c r="AN107" s="168" t="str">
        <f aca="false">IF(B107="","",AM107/9)</f>
        <v/>
      </c>
      <c r="AO107" s="169" t="str">
        <f aca="false">IF(B107="","",IF(AM107=0,"-",RANK(AM107,$AM$100:$AM$149,0)))</f>
        <v/>
      </c>
      <c r="AP107" s="167" t="str">
        <f aca="false">IF(E107="","",IF(E107="-","-",IF(UPPER(E107)="AB","+",VLOOKUP(E107,'විෂය තොරතුරු'!$P$24:$Q$28,2))))</f>
        <v/>
      </c>
      <c r="AQ107" s="168" t="str">
        <f aca="false">IF(F107="","",IF(F107="-","-",IF(UPPER(F107)="AB","+",VLOOKUP(F107,'විෂය තොරතුරු'!$P$24:$Q$28,2))))</f>
        <v/>
      </c>
      <c r="AR107" s="168" t="str">
        <f aca="false">IF(G107="","",IF(G107="-","-",IF(UPPER(G107)="AB","+",VLOOKUP(G107,'විෂය තොරතුරු'!$P$24:$Q$28,2))))</f>
        <v/>
      </c>
      <c r="AS107" s="168" t="str">
        <f aca="false">IF(H107="","",IF(H107="-","-",IF(UPPER(H107)="AB","+",VLOOKUP(H107,'විෂය තොරතුරු'!$P$24:$Q$28,2))))</f>
        <v/>
      </c>
      <c r="AT107" s="168" t="str">
        <f aca="false">IF(I107="","",IF(I107="-","-",IF(UPPER(I107)="AB","+",VLOOKUP(I107,'විෂය තොරතුරු'!$P$24:$Q$28,2))))</f>
        <v/>
      </c>
      <c r="AU107" s="170" t="str">
        <f aca="false">IF(J107="","",IF(J107="-","-",IF(UPPER(J107)="AB","+",VLOOKUP(J107,'විෂය තොරතුරු'!$P$24:$Q$28,2))))</f>
        <v/>
      </c>
      <c r="AV107" s="171" t="str">
        <f aca="false">IF(K107="","",IF(K107="-","-",IF(UPPER(K107)="AB","+",VLOOKUP(K107,'විෂය තොරතුරු'!$P$24:$Q$28,2))))</f>
        <v/>
      </c>
      <c r="AW107" s="168" t="str">
        <f aca="false">IF(L107="","",IF(L107="-","-",IF(UPPER(L107)="AB","+",VLOOKUP(L107,'විෂය තොරතුරු'!$P$24:$Q$28,2))))</f>
        <v/>
      </c>
      <c r="AX107" s="168" t="str">
        <f aca="false">IF(M107="","",IF(M107="-","-",IF(UPPER(M107)="AB","+",VLOOKUP(M107,'විෂය තොරතුරු'!$P$24:$Q$28,2))))</f>
        <v/>
      </c>
      <c r="AY107" s="169" t="str">
        <f aca="false">IF(N107="","",IF(N107="-","-",IF(UPPER(N107)="AB","+",VLOOKUP(N107,'විෂය තොරතුරු'!$P$24:$Q$28,2))))</f>
        <v/>
      </c>
      <c r="AZ107" s="167" t="str">
        <f aca="false">IF(O107="","",IF(O107="-","-",IF(UPPER(O107)="AB","+",VLOOKUP(O107,'විෂය තොරතුරු'!$P$24:$Q$28,2))))</f>
        <v/>
      </c>
      <c r="BA107" s="168" t="str">
        <f aca="false">IF(P107="","",IF(P107="-","-",IF(UPPER(P107)="AB","+",VLOOKUP(P107,'විෂය තොරතුරු'!$P$24:$Q$28,2))))</f>
        <v/>
      </c>
      <c r="BB107" s="168" t="str">
        <f aca="false">IF(Q107="","",IF(Q107="-","-",IF(UPPER(Q107)="AB","+",VLOOKUP(Q107,'විෂය තොරතුරු'!$P$24:$Q$28,2))))</f>
        <v/>
      </c>
      <c r="BC107" s="168" t="str">
        <f aca="false">IF(R107="","",IF(R107="-","-",IF(UPPER(R107)="AB","+",VLOOKUP(R107,'විෂය තොරතුරු'!$P$24:$Q$28,2))))</f>
        <v/>
      </c>
      <c r="BD107" s="168" t="str">
        <f aca="false">IF(S107="","",IF(S107="-","-",IF(UPPER(S107)="AB","+",VLOOKUP(S107,'විෂය තොරතුරු'!$P$24:$Q$28,2))))</f>
        <v/>
      </c>
      <c r="BE107" s="168" t="str">
        <f aca="false">IF(T107="","",IF(T107="-","-",IF(UPPER(T107)="AB","+",VLOOKUP(T107,'විෂය තොරතුරු'!$P$24:$Q$28,2))))</f>
        <v/>
      </c>
      <c r="BF107" s="168" t="str">
        <f aca="false">IF(U107="","",IF(U107="-","-",IF(UPPER(U107)="AB","+",VLOOKUP(U107,'විෂය තොරතුරු'!$P$24:$Q$28,2))))</f>
        <v/>
      </c>
      <c r="BG107" s="170" t="str">
        <f aca="false">IF(V107="","",IF(V107="-","-",IF(UPPER(V107)="AB","+",VLOOKUP(V107,'විෂය තොරතුරු'!$P$24:$Q$28,2))))</f>
        <v/>
      </c>
      <c r="BH107" s="171" t="str">
        <f aca="false">IF(W107="","",IF(W107="-","-",IF(UPPER(W107)="AB","+",VLOOKUP(W107,'විෂය තොරතුරු'!$P$24:$Q$28,2))))</f>
        <v/>
      </c>
      <c r="BI107" s="168" t="str">
        <f aca="false">IF(X107="","",IF(X107="-","-",IF(UPPER(X107)="AB","+",VLOOKUP(X107,'විෂය තොරතුරු'!$P$24:$Q$28,2))))</f>
        <v/>
      </c>
      <c r="BJ107" s="168" t="str">
        <f aca="false">IF(Y107="","",IF(Y107="-","-",IF(UPPER(Y107)="AB","+",VLOOKUP(Y107,'විෂය තොරතුරු'!$P$24:$Q$28,2))))</f>
        <v/>
      </c>
      <c r="BK107" s="168" t="str">
        <f aca="false">IF(Z107="","",IF(Z107="-","-",IF(UPPER(Z107)="AB","+",VLOOKUP(Z107,'විෂය තොරතුරු'!$P$24:$Q$28,2))))</f>
        <v/>
      </c>
      <c r="BL107" s="168" t="str">
        <f aca="false">IF(AA107="","",IF(AA107="-","-",IF(UPPER(AA107)="AB","+",VLOOKUP(AA107,'විෂය තොරතුරු'!$P$24:$Q$28,2))))</f>
        <v/>
      </c>
      <c r="BM107" s="168" t="str">
        <f aca="false">IF(AB107="","",IF(AB107="-","-",IF(UPPER(AB107)="AB","+",VLOOKUP(AB107,'විෂය තොරතුරු'!$P$24:$Q$28,2))))</f>
        <v/>
      </c>
      <c r="BN107" s="168" t="str">
        <f aca="false">IF(AC107="","",IF(AC107="-","-",IF(UPPER(AC107)="AB","+",VLOOKUP(AC107,'විෂය තොරතුරු'!$P$24:$Q$28,2))))</f>
        <v/>
      </c>
      <c r="BO107" s="169" t="str">
        <f aca="false">IF(AD107="","",IF(AD107="-","-",IF(UPPER(AD107)="AB","+",VLOOKUP(AD107,'විෂය තොරතුරු'!$P$24:$Q$28,2))))</f>
        <v/>
      </c>
      <c r="BP107" s="171" t="str">
        <f aca="false">IF(AE107="","",IF(AE107="-","-",IF(UPPER(AE107)="AB","+",VLOOKUP(AE107,'විෂය තොරතුරු'!$P$24:$Q$28,2))))</f>
        <v/>
      </c>
      <c r="BQ107" s="168" t="str">
        <f aca="false">IF(AF107="","",IF(AF107="-","-",IF(UPPER(AF107)="AB","+",VLOOKUP(AF107,'විෂය තොරතුරු'!$P$24:$Q$28,2))))</f>
        <v/>
      </c>
      <c r="BR107" s="168" t="str">
        <f aca="false">IF(AG107="","",IF(AG107="-","-",IF(UPPER(AG107)="AB","+",VLOOKUP(AG107,'විෂය තොරතුරු'!$P$24:$Q$28,2))))</f>
        <v/>
      </c>
      <c r="BS107" s="168" t="str">
        <f aca="false">IF(AH107="","",IF(AH107="-","-",IF(UPPER(AH107)="AB","+",VLOOKUP(AH107,'විෂය තොරතුරු'!$P$24:$Q$28,2))))</f>
        <v/>
      </c>
      <c r="BT107" s="168" t="str">
        <f aca="false">IF(AI107="","",IF(AI107="-","-",IF(UPPER(AI107)="AB","+",VLOOKUP(AI107,'විෂය තොරතුරු'!$P$24:$Q$28,2))))</f>
        <v/>
      </c>
      <c r="BU107" s="168" t="str">
        <f aca="false">IF(AJ107="","",IF(AJ107="-","-",IF(UPPER(AJ107)="AB","+",VLOOKUP(AJ107,'විෂය තොරතුරු'!$P$24:$Q$28,2))))</f>
        <v/>
      </c>
      <c r="BV107" s="168" t="str">
        <f aca="false">IF(AK107="","",IF(AK107="-","-",IF(UPPER(AK107)="AB","+",VLOOKUP(AK107,'විෂය තොරතුරු'!$P$24:$Q$28,2))))</f>
        <v/>
      </c>
      <c r="BW107" s="169" t="str">
        <f aca="false">IF(AL107="","",IF(AL107="-","-",IF(UPPER(AL107)="AB","+",VLOOKUP(AL107,'විෂය තොරතුරු'!$P$24:$Q$28,2))))</f>
        <v/>
      </c>
      <c r="BX107" s="171" t="str">
        <f aca="false">IF($B107="","",COUNTIF($AP107:$BW107,"A"))</f>
        <v/>
      </c>
      <c r="BY107" s="171" t="str">
        <f aca="false">IF($B107="","",COUNTIF($AP107:$BW107,"B"))</f>
        <v/>
      </c>
      <c r="BZ107" s="171" t="str">
        <f aca="false">IF($B107="","",COUNTIF($AP107:$BW107,"C"))</f>
        <v/>
      </c>
      <c r="CA107" s="171" t="str">
        <f aca="false">IF($B107="","",COUNTIF($AP107:$BW107,"S"))</f>
        <v/>
      </c>
      <c r="CB107" s="171" t="str">
        <f aca="false">IF($B107="","",COUNTIF($AP107:$BW107,"W"))</f>
        <v/>
      </c>
      <c r="CC107" s="171" t="str">
        <f aca="false">IF(B107="","",SUM(BX107:CA107))</f>
        <v/>
      </c>
      <c r="CD107" s="169" t="str">
        <f aca="false">IF(B107="","",SUM(BX107:BZ107))</f>
        <v/>
      </c>
      <c r="CE107" s="172" t="str">
        <f aca="false">IF(B107="","",IF(AND(CC107&gt;=6,CD107&gt;=3,OR(E107&gt;=35,F107&gt;=35),L107&gt;=35),"6/3 සමත්",IF(AND(CC107&gt;=5,CD107&gt;=3,OR(E107&gt;=35,F107&gt;=35,L107&gt;=35)),"5/3 සමත්",IF(AND(CC107&gt;=4,CD107&gt;=1,OR(E107&gt;=20,F107&gt;=20,L107&gt;=20)),"සමත් කළ හැකි",IF(CB107=9,"W9","අසමත් ?")))))</f>
        <v/>
      </c>
    </row>
    <row r="108" customFormat="false" ht="13.8" hidden="false" customHeight="false" outlineLevel="0" collapsed="false">
      <c r="A108" s="160" t="n">
        <v>9</v>
      </c>
      <c r="B108" s="161"/>
      <c r="C108" s="161"/>
      <c r="D108" s="162"/>
      <c r="E108" s="163"/>
      <c r="F108" s="164"/>
      <c r="G108" s="163"/>
      <c r="H108" s="165"/>
      <c r="I108" s="165"/>
      <c r="J108" s="164"/>
      <c r="K108" s="163"/>
      <c r="L108" s="165"/>
      <c r="M108" s="165"/>
      <c r="N108" s="164"/>
      <c r="O108" s="163"/>
      <c r="P108" s="165"/>
      <c r="Q108" s="165"/>
      <c r="R108" s="165"/>
      <c r="S108" s="165"/>
      <c r="T108" s="165"/>
      <c r="U108" s="165"/>
      <c r="V108" s="164"/>
      <c r="W108" s="163"/>
      <c r="X108" s="165"/>
      <c r="Y108" s="165"/>
      <c r="Z108" s="165"/>
      <c r="AA108" s="165"/>
      <c r="AB108" s="165"/>
      <c r="AC108" s="165"/>
      <c r="AD108" s="164"/>
      <c r="AE108" s="163"/>
      <c r="AF108" s="165"/>
      <c r="AG108" s="165"/>
      <c r="AH108" s="165"/>
      <c r="AI108" s="165"/>
      <c r="AJ108" s="165"/>
      <c r="AK108" s="165"/>
      <c r="AL108" s="166"/>
      <c r="AM108" s="167" t="str">
        <f aca="false">IF(B108="","",SUM(E108:AL108))</f>
        <v/>
      </c>
      <c r="AN108" s="168" t="str">
        <f aca="false">IF(B108="","",AM108/9)</f>
        <v/>
      </c>
      <c r="AO108" s="169" t="str">
        <f aca="false">IF(B108="","",IF(AM108=0,"-",RANK(AM108,$AM$100:$AM$149,0)))</f>
        <v/>
      </c>
      <c r="AP108" s="167" t="str">
        <f aca="false">IF(E108="","",IF(E108="-","-",IF(UPPER(E108)="AB","+",VLOOKUP(E108,'විෂය තොරතුරු'!$P$24:$Q$28,2))))</f>
        <v/>
      </c>
      <c r="AQ108" s="168" t="str">
        <f aca="false">IF(F108="","",IF(F108="-","-",IF(UPPER(F108)="AB","+",VLOOKUP(F108,'විෂය තොරතුරු'!$P$24:$Q$28,2))))</f>
        <v/>
      </c>
      <c r="AR108" s="168" t="str">
        <f aca="false">IF(G108="","",IF(G108="-","-",IF(UPPER(G108)="AB","+",VLOOKUP(G108,'විෂය තොරතුරු'!$P$24:$Q$28,2))))</f>
        <v/>
      </c>
      <c r="AS108" s="168" t="str">
        <f aca="false">IF(H108="","",IF(H108="-","-",IF(UPPER(H108)="AB","+",VLOOKUP(H108,'විෂය තොරතුරු'!$P$24:$Q$28,2))))</f>
        <v/>
      </c>
      <c r="AT108" s="168" t="str">
        <f aca="false">IF(I108="","",IF(I108="-","-",IF(UPPER(I108)="AB","+",VLOOKUP(I108,'විෂය තොරතුරු'!$P$24:$Q$28,2))))</f>
        <v/>
      </c>
      <c r="AU108" s="170" t="str">
        <f aca="false">IF(J108="","",IF(J108="-","-",IF(UPPER(J108)="AB","+",VLOOKUP(J108,'විෂය තොරතුරු'!$P$24:$Q$28,2))))</f>
        <v/>
      </c>
      <c r="AV108" s="171" t="str">
        <f aca="false">IF(K108="","",IF(K108="-","-",IF(UPPER(K108)="AB","+",VLOOKUP(K108,'විෂය තොරතුරු'!$P$24:$Q$28,2))))</f>
        <v/>
      </c>
      <c r="AW108" s="168" t="str">
        <f aca="false">IF(L108="","",IF(L108="-","-",IF(UPPER(L108)="AB","+",VLOOKUP(L108,'විෂය තොරතුරු'!$P$24:$Q$28,2))))</f>
        <v/>
      </c>
      <c r="AX108" s="168" t="str">
        <f aca="false">IF(M108="","",IF(M108="-","-",IF(UPPER(M108)="AB","+",VLOOKUP(M108,'විෂය තොරතුරු'!$P$24:$Q$28,2))))</f>
        <v/>
      </c>
      <c r="AY108" s="169" t="str">
        <f aca="false">IF(N108="","",IF(N108="-","-",IF(UPPER(N108)="AB","+",VLOOKUP(N108,'විෂය තොරතුරු'!$P$24:$Q$28,2))))</f>
        <v/>
      </c>
      <c r="AZ108" s="167" t="str">
        <f aca="false">IF(O108="","",IF(O108="-","-",IF(UPPER(O108)="AB","+",VLOOKUP(O108,'විෂය තොරතුරු'!$P$24:$Q$28,2))))</f>
        <v/>
      </c>
      <c r="BA108" s="168" t="str">
        <f aca="false">IF(P108="","",IF(P108="-","-",IF(UPPER(P108)="AB","+",VLOOKUP(P108,'විෂය තොරතුරු'!$P$24:$Q$28,2))))</f>
        <v/>
      </c>
      <c r="BB108" s="168" t="str">
        <f aca="false">IF(Q108="","",IF(Q108="-","-",IF(UPPER(Q108)="AB","+",VLOOKUP(Q108,'විෂය තොරතුරු'!$P$24:$Q$28,2))))</f>
        <v/>
      </c>
      <c r="BC108" s="168" t="str">
        <f aca="false">IF(R108="","",IF(R108="-","-",IF(UPPER(R108)="AB","+",VLOOKUP(R108,'විෂය තොරතුරු'!$P$24:$Q$28,2))))</f>
        <v/>
      </c>
      <c r="BD108" s="168" t="str">
        <f aca="false">IF(S108="","",IF(S108="-","-",IF(UPPER(S108)="AB","+",VLOOKUP(S108,'විෂය තොරතුරු'!$P$24:$Q$28,2))))</f>
        <v/>
      </c>
      <c r="BE108" s="168" t="str">
        <f aca="false">IF(T108="","",IF(T108="-","-",IF(UPPER(T108)="AB","+",VLOOKUP(T108,'විෂය තොරතුරු'!$P$24:$Q$28,2))))</f>
        <v/>
      </c>
      <c r="BF108" s="168" t="str">
        <f aca="false">IF(U108="","",IF(U108="-","-",IF(UPPER(U108)="AB","+",VLOOKUP(U108,'විෂය තොරතුරු'!$P$24:$Q$28,2))))</f>
        <v/>
      </c>
      <c r="BG108" s="170" t="str">
        <f aca="false">IF(V108="","",IF(V108="-","-",IF(UPPER(V108)="AB","+",VLOOKUP(V108,'විෂය තොරතුරු'!$P$24:$Q$28,2))))</f>
        <v/>
      </c>
      <c r="BH108" s="171" t="str">
        <f aca="false">IF(W108="","",IF(W108="-","-",IF(UPPER(W108)="AB","+",VLOOKUP(W108,'විෂය තොරතුරු'!$P$24:$Q$28,2))))</f>
        <v/>
      </c>
      <c r="BI108" s="168" t="str">
        <f aca="false">IF(X108="","",IF(X108="-","-",IF(UPPER(X108)="AB","+",VLOOKUP(X108,'විෂය තොරතුරු'!$P$24:$Q$28,2))))</f>
        <v/>
      </c>
      <c r="BJ108" s="168" t="str">
        <f aca="false">IF(Y108="","",IF(Y108="-","-",IF(UPPER(Y108)="AB","+",VLOOKUP(Y108,'විෂය තොරතුරු'!$P$24:$Q$28,2))))</f>
        <v/>
      </c>
      <c r="BK108" s="168" t="str">
        <f aca="false">IF(Z108="","",IF(Z108="-","-",IF(UPPER(Z108)="AB","+",VLOOKUP(Z108,'විෂය තොරතුරු'!$P$24:$Q$28,2))))</f>
        <v/>
      </c>
      <c r="BL108" s="168" t="str">
        <f aca="false">IF(AA108="","",IF(AA108="-","-",IF(UPPER(AA108)="AB","+",VLOOKUP(AA108,'විෂය තොරතුරු'!$P$24:$Q$28,2))))</f>
        <v/>
      </c>
      <c r="BM108" s="168" t="str">
        <f aca="false">IF(AB108="","",IF(AB108="-","-",IF(UPPER(AB108)="AB","+",VLOOKUP(AB108,'විෂය තොරතුරු'!$P$24:$Q$28,2))))</f>
        <v/>
      </c>
      <c r="BN108" s="168" t="str">
        <f aca="false">IF(AC108="","",IF(AC108="-","-",IF(UPPER(AC108)="AB","+",VLOOKUP(AC108,'විෂය තොරතුරු'!$P$24:$Q$28,2))))</f>
        <v/>
      </c>
      <c r="BO108" s="169" t="str">
        <f aca="false">IF(AD108="","",IF(AD108="-","-",IF(UPPER(AD108)="AB","+",VLOOKUP(AD108,'විෂය තොරතුරු'!$P$24:$Q$28,2))))</f>
        <v/>
      </c>
      <c r="BP108" s="171" t="str">
        <f aca="false">IF(AE108="","",IF(AE108="-","-",IF(UPPER(AE108)="AB","+",VLOOKUP(AE108,'විෂය තොරතුරු'!$P$24:$Q$28,2))))</f>
        <v/>
      </c>
      <c r="BQ108" s="168" t="str">
        <f aca="false">IF(AF108="","",IF(AF108="-","-",IF(UPPER(AF108)="AB","+",VLOOKUP(AF108,'විෂය තොරතුරු'!$P$24:$Q$28,2))))</f>
        <v/>
      </c>
      <c r="BR108" s="168" t="str">
        <f aca="false">IF(AG108="","",IF(AG108="-","-",IF(UPPER(AG108)="AB","+",VLOOKUP(AG108,'විෂය තොරතුරු'!$P$24:$Q$28,2))))</f>
        <v/>
      </c>
      <c r="BS108" s="168" t="str">
        <f aca="false">IF(AH108="","",IF(AH108="-","-",IF(UPPER(AH108)="AB","+",VLOOKUP(AH108,'විෂය තොරතුරු'!$P$24:$Q$28,2))))</f>
        <v/>
      </c>
      <c r="BT108" s="168" t="str">
        <f aca="false">IF(AI108="","",IF(AI108="-","-",IF(UPPER(AI108)="AB","+",VLOOKUP(AI108,'විෂය තොරතුරු'!$P$24:$Q$28,2))))</f>
        <v/>
      </c>
      <c r="BU108" s="168" t="str">
        <f aca="false">IF(AJ108="","",IF(AJ108="-","-",IF(UPPER(AJ108)="AB","+",VLOOKUP(AJ108,'විෂය තොරතුරු'!$P$24:$Q$28,2))))</f>
        <v/>
      </c>
      <c r="BV108" s="168" t="str">
        <f aca="false">IF(AK108="","",IF(AK108="-","-",IF(UPPER(AK108)="AB","+",VLOOKUP(AK108,'විෂය තොරතුරු'!$P$24:$Q$28,2))))</f>
        <v/>
      </c>
      <c r="BW108" s="169" t="str">
        <f aca="false">IF(AL108="","",IF(AL108="-","-",IF(UPPER(AL108)="AB","+",VLOOKUP(AL108,'විෂය තොරතුරු'!$P$24:$Q$28,2))))</f>
        <v/>
      </c>
      <c r="BX108" s="171" t="str">
        <f aca="false">IF($B108="","",COUNTIF($AP108:$BW108,"A"))</f>
        <v/>
      </c>
      <c r="BY108" s="171" t="str">
        <f aca="false">IF($B108="","",COUNTIF($AP108:$BW108,"B"))</f>
        <v/>
      </c>
      <c r="BZ108" s="171" t="str">
        <f aca="false">IF($B108="","",COUNTIF($AP108:$BW108,"C"))</f>
        <v/>
      </c>
      <c r="CA108" s="171" t="str">
        <f aca="false">IF($B108="","",COUNTIF($AP108:$BW108,"S"))</f>
        <v/>
      </c>
      <c r="CB108" s="171" t="str">
        <f aca="false">IF($B108="","",COUNTIF($AP108:$BW108,"W"))</f>
        <v/>
      </c>
      <c r="CC108" s="171" t="str">
        <f aca="false">IF(B108="","",SUM(BX108:CA108))</f>
        <v/>
      </c>
      <c r="CD108" s="169" t="str">
        <f aca="false">IF(B108="","",SUM(BX108:BZ108))</f>
        <v/>
      </c>
      <c r="CE108" s="172" t="str">
        <f aca="false">IF(B108="","",IF(AND(CC108&gt;=6,CD108&gt;=3,OR(E108&gt;=35,F108&gt;=35),L108&gt;=35),"6/3 සමත්",IF(AND(CC108&gt;=5,CD108&gt;=3,OR(E108&gt;=35,F108&gt;=35,L108&gt;=35)),"5/3 සමත්",IF(AND(CC108&gt;=4,CD108&gt;=1,OR(E108&gt;=20,F108&gt;=20,L108&gt;=20)),"සමත් කළ හැකි",IF(CB108=9,"W9","අසමත් ?")))))</f>
        <v/>
      </c>
    </row>
    <row r="109" customFormat="false" ht="13.8" hidden="false" customHeight="false" outlineLevel="0" collapsed="false">
      <c r="A109" s="160" t="n">
        <v>10</v>
      </c>
      <c r="B109" s="161"/>
      <c r="C109" s="161"/>
      <c r="D109" s="162"/>
      <c r="E109" s="163"/>
      <c r="F109" s="164"/>
      <c r="G109" s="163"/>
      <c r="H109" s="165"/>
      <c r="I109" s="165"/>
      <c r="J109" s="164"/>
      <c r="K109" s="163"/>
      <c r="L109" s="165"/>
      <c r="M109" s="165"/>
      <c r="N109" s="164"/>
      <c r="O109" s="163"/>
      <c r="P109" s="165"/>
      <c r="Q109" s="165"/>
      <c r="R109" s="165"/>
      <c r="S109" s="165"/>
      <c r="T109" s="165"/>
      <c r="U109" s="165"/>
      <c r="V109" s="164"/>
      <c r="W109" s="163"/>
      <c r="X109" s="165"/>
      <c r="Y109" s="165"/>
      <c r="Z109" s="165"/>
      <c r="AA109" s="165"/>
      <c r="AB109" s="165"/>
      <c r="AC109" s="165"/>
      <c r="AD109" s="164"/>
      <c r="AE109" s="163"/>
      <c r="AF109" s="165"/>
      <c r="AG109" s="165"/>
      <c r="AH109" s="165"/>
      <c r="AI109" s="165"/>
      <c r="AJ109" s="165"/>
      <c r="AK109" s="165"/>
      <c r="AL109" s="166"/>
      <c r="AM109" s="167" t="str">
        <f aca="false">IF(B109="","",SUM(E109:AL109))</f>
        <v/>
      </c>
      <c r="AN109" s="168" t="str">
        <f aca="false">IF(B109="","",AM109/9)</f>
        <v/>
      </c>
      <c r="AO109" s="169" t="str">
        <f aca="false">IF(B109="","",IF(AM109=0,"-",RANK(AM109,$AM$100:$AM$149,0)))</f>
        <v/>
      </c>
      <c r="AP109" s="167" t="str">
        <f aca="false">IF(E109="","",IF(E109="-","-",IF(UPPER(E109)="AB","+",VLOOKUP(E109,'විෂය තොරතුරු'!$P$24:$Q$28,2))))</f>
        <v/>
      </c>
      <c r="AQ109" s="168" t="str">
        <f aca="false">IF(F109="","",IF(F109="-","-",IF(UPPER(F109)="AB","+",VLOOKUP(F109,'විෂය තොරතුරු'!$P$24:$Q$28,2))))</f>
        <v/>
      </c>
      <c r="AR109" s="168" t="str">
        <f aca="false">IF(G109="","",IF(G109="-","-",IF(UPPER(G109)="AB","+",VLOOKUP(G109,'විෂය තොරතුරු'!$P$24:$Q$28,2))))</f>
        <v/>
      </c>
      <c r="AS109" s="168" t="str">
        <f aca="false">IF(H109="","",IF(H109="-","-",IF(UPPER(H109)="AB","+",VLOOKUP(H109,'විෂය තොරතුරු'!$P$24:$Q$28,2))))</f>
        <v/>
      </c>
      <c r="AT109" s="168" t="str">
        <f aca="false">IF(I109="","",IF(I109="-","-",IF(UPPER(I109)="AB","+",VLOOKUP(I109,'විෂය තොරතුරු'!$P$24:$Q$28,2))))</f>
        <v/>
      </c>
      <c r="AU109" s="170" t="str">
        <f aca="false">IF(J109="","",IF(J109="-","-",IF(UPPER(J109)="AB","+",VLOOKUP(J109,'විෂය තොරතුරු'!$P$24:$Q$28,2))))</f>
        <v/>
      </c>
      <c r="AV109" s="171" t="str">
        <f aca="false">IF(K109="","",IF(K109="-","-",IF(UPPER(K109)="AB","+",VLOOKUP(K109,'විෂය තොරතුරු'!$P$24:$Q$28,2))))</f>
        <v/>
      </c>
      <c r="AW109" s="168" t="str">
        <f aca="false">IF(L109="","",IF(L109="-","-",IF(UPPER(L109)="AB","+",VLOOKUP(L109,'විෂය තොරතුරු'!$P$24:$Q$28,2))))</f>
        <v/>
      </c>
      <c r="AX109" s="168" t="str">
        <f aca="false">IF(M109="","",IF(M109="-","-",IF(UPPER(M109)="AB","+",VLOOKUP(M109,'විෂය තොරතුරු'!$P$24:$Q$28,2))))</f>
        <v/>
      </c>
      <c r="AY109" s="169" t="str">
        <f aca="false">IF(N109="","",IF(N109="-","-",IF(UPPER(N109)="AB","+",VLOOKUP(N109,'විෂය තොරතුරු'!$P$24:$Q$28,2))))</f>
        <v/>
      </c>
      <c r="AZ109" s="167" t="str">
        <f aca="false">IF(O109="","",IF(O109="-","-",IF(UPPER(O109)="AB","+",VLOOKUP(O109,'විෂය තොරතුරු'!$P$24:$Q$28,2))))</f>
        <v/>
      </c>
      <c r="BA109" s="168" t="str">
        <f aca="false">IF(P109="","",IF(P109="-","-",IF(UPPER(P109)="AB","+",VLOOKUP(P109,'විෂය තොරතුරු'!$P$24:$Q$28,2))))</f>
        <v/>
      </c>
      <c r="BB109" s="168" t="str">
        <f aca="false">IF(Q109="","",IF(Q109="-","-",IF(UPPER(Q109)="AB","+",VLOOKUP(Q109,'විෂය තොරතුරු'!$P$24:$Q$28,2))))</f>
        <v/>
      </c>
      <c r="BC109" s="168" t="str">
        <f aca="false">IF(R109="","",IF(R109="-","-",IF(UPPER(R109)="AB","+",VLOOKUP(R109,'විෂය තොරතුරු'!$P$24:$Q$28,2))))</f>
        <v/>
      </c>
      <c r="BD109" s="168" t="str">
        <f aca="false">IF(S109="","",IF(S109="-","-",IF(UPPER(S109)="AB","+",VLOOKUP(S109,'විෂය තොරතුරු'!$P$24:$Q$28,2))))</f>
        <v/>
      </c>
      <c r="BE109" s="168" t="str">
        <f aca="false">IF(T109="","",IF(T109="-","-",IF(UPPER(T109)="AB","+",VLOOKUP(T109,'විෂය තොරතුරු'!$P$24:$Q$28,2))))</f>
        <v/>
      </c>
      <c r="BF109" s="168" t="str">
        <f aca="false">IF(U109="","",IF(U109="-","-",IF(UPPER(U109)="AB","+",VLOOKUP(U109,'විෂය තොරතුරු'!$P$24:$Q$28,2))))</f>
        <v/>
      </c>
      <c r="BG109" s="170" t="str">
        <f aca="false">IF(V109="","",IF(V109="-","-",IF(UPPER(V109)="AB","+",VLOOKUP(V109,'විෂය තොරතුරු'!$P$24:$Q$28,2))))</f>
        <v/>
      </c>
      <c r="BH109" s="171" t="str">
        <f aca="false">IF(W109="","",IF(W109="-","-",IF(UPPER(W109)="AB","+",VLOOKUP(W109,'විෂය තොරතුරු'!$P$24:$Q$28,2))))</f>
        <v/>
      </c>
      <c r="BI109" s="168" t="str">
        <f aca="false">IF(X109="","",IF(X109="-","-",IF(UPPER(X109)="AB","+",VLOOKUP(X109,'විෂය තොරතුරු'!$P$24:$Q$28,2))))</f>
        <v/>
      </c>
      <c r="BJ109" s="168" t="str">
        <f aca="false">IF(Y109="","",IF(Y109="-","-",IF(UPPER(Y109)="AB","+",VLOOKUP(Y109,'විෂය තොරතුරු'!$P$24:$Q$28,2))))</f>
        <v/>
      </c>
      <c r="BK109" s="168" t="str">
        <f aca="false">IF(Z109="","",IF(Z109="-","-",IF(UPPER(Z109)="AB","+",VLOOKUP(Z109,'විෂය තොරතුරු'!$P$24:$Q$28,2))))</f>
        <v/>
      </c>
      <c r="BL109" s="168" t="str">
        <f aca="false">IF(AA109="","",IF(AA109="-","-",IF(UPPER(AA109)="AB","+",VLOOKUP(AA109,'විෂය තොරතුරු'!$P$24:$Q$28,2))))</f>
        <v/>
      </c>
      <c r="BM109" s="168" t="str">
        <f aca="false">IF(AB109="","",IF(AB109="-","-",IF(UPPER(AB109)="AB","+",VLOOKUP(AB109,'විෂය තොරතුරු'!$P$24:$Q$28,2))))</f>
        <v/>
      </c>
      <c r="BN109" s="168" t="str">
        <f aca="false">IF(AC109="","",IF(AC109="-","-",IF(UPPER(AC109)="AB","+",VLOOKUP(AC109,'විෂය තොරතුරු'!$P$24:$Q$28,2))))</f>
        <v/>
      </c>
      <c r="BO109" s="169" t="str">
        <f aca="false">IF(AD109="","",IF(AD109="-","-",IF(UPPER(AD109)="AB","+",VLOOKUP(AD109,'විෂය තොරතුරු'!$P$24:$Q$28,2))))</f>
        <v/>
      </c>
      <c r="BP109" s="171" t="str">
        <f aca="false">IF(AE109="","",IF(AE109="-","-",IF(UPPER(AE109)="AB","+",VLOOKUP(AE109,'විෂය තොරතුරු'!$P$24:$Q$28,2))))</f>
        <v/>
      </c>
      <c r="BQ109" s="168" t="str">
        <f aca="false">IF(AF109="","",IF(AF109="-","-",IF(UPPER(AF109)="AB","+",VLOOKUP(AF109,'විෂය තොරතුරු'!$P$24:$Q$28,2))))</f>
        <v/>
      </c>
      <c r="BR109" s="168" t="str">
        <f aca="false">IF(AG109="","",IF(AG109="-","-",IF(UPPER(AG109)="AB","+",VLOOKUP(AG109,'විෂය තොරතුරු'!$P$24:$Q$28,2))))</f>
        <v/>
      </c>
      <c r="BS109" s="168" t="str">
        <f aca="false">IF(AH109="","",IF(AH109="-","-",IF(UPPER(AH109)="AB","+",VLOOKUP(AH109,'විෂය තොරතුරු'!$P$24:$Q$28,2))))</f>
        <v/>
      </c>
      <c r="BT109" s="168" t="str">
        <f aca="false">IF(AI109="","",IF(AI109="-","-",IF(UPPER(AI109)="AB","+",VLOOKUP(AI109,'විෂය තොරතුරු'!$P$24:$Q$28,2))))</f>
        <v/>
      </c>
      <c r="BU109" s="168" t="str">
        <f aca="false">IF(AJ109="","",IF(AJ109="-","-",IF(UPPER(AJ109)="AB","+",VLOOKUP(AJ109,'විෂය තොරතුරු'!$P$24:$Q$28,2))))</f>
        <v/>
      </c>
      <c r="BV109" s="168" t="str">
        <f aca="false">IF(AK109="","",IF(AK109="-","-",IF(UPPER(AK109)="AB","+",VLOOKUP(AK109,'විෂය තොරතුරු'!$P$24:$Q$28,2))))</f>
        <v/>
      </c>
      <c r="BW109" s="169" t="str">
        <f aca="false">IF(AL109="","",IF(AL109="-","-",IF(UPPER(AL109)="AB","+",VLOOKUP(AL109,'විෂය තොරතුරු'!$P$24:$Q$28,2))))</f>
        <v/>
      </c>
      <c r="BX109" s="171" t="str">
        <f aca="false">IF($B109="","",COUNTIF($AP109:$BW109,"A"))</f>
        <v/>
      </c>
      <c r="BY109" s="171" t="str">
        <f aca="false">IF($B109="","",COUNTIF($AP109:$BW109,"B"))</f>
        <v/>
      </c>
      <c r="BZ109" s="171" t="str">
        <f aca="false">IF($B109="","",COUNTIF($AP109:$BW109,"C"))</f>
        <v/>
      </c>
      <c r="CA109" s="171" t="str">
        <f aca="false">IF($B109="","",COUNTIF($AP109:$BW109,"S"))</f>
        <v/>
      </c>
      <c r="CB109" s="171" t="str">
        <f aca="false">IF($B109="","",COUNTIF($AP109:$BW109,"W"))</f>
        <v/>
      </c>
      <c r="CC109" s="171" t="str">
        <f aca="false">IF(B109="","",SUM(BX109:CA109))</f>
        <v/>
      </c>
      <c r="CD109" s="169" t="str">
        <f aca="false">IF(B109="","",SUM(BX109:BZ109))</f>
        <v/>
      </c>
      <c r="CE109" s="172" t="str">
        <f aca="false">IF(B109="","",IF(AND(CC109&gt;=6,CD109&gt;=3,OR(E109&gt;=35,F109&gt;=35),L109&gt;=35),"6/3 සමත්",IF(AND(CC109&gt;=5,CD109&gt;=3,OR(E109&gt;=35,F109&gt;=35,L109&gt;=35)),"5/3 සමත්",IF(AND(CC109&gt;=4,CD109&gt;=1,OR(E109&gt;=20,F109&gt;=20,L109&gt;=20)),"සමත් කළ හැකි",IF(CB109=9,"W9","අසමත් ?")))))</f>
        <v/>
      </c>
    </row>
    <row r="110" customFormat="false" ht="13.8" hidden="false" customHeight="false" outlineLevel="0" collapsed="false">
      <c r="A110" s="160" t="n">
        <v>11</v>
      </c>
      <c r="B110" s="161"/>
      <c r="C110" s="161"/>
      <c r="D110" s="162"/>
      <c r="E110" s="163"/>
      <c r="F110" s="164"/>
      <c r="G110" s="163"/>
      <c r="H110" s="165"/>
      <c r="I110" s="165"/>
      <c r="J110" s="164"/>
      <c r="K110" s="163"/>
      <c r="L110" s="165"/>
      <c r="M110" s="165"/>
      <c r="N110" s="164"/>
      <c r="O110" s="163"/>
      <c r="P110" s="165"/>
      <c r="Q110" s="165"/>
      <c r="R110" s="165"/>
      <c r="S110" s="165"/>
      <c r="T110" s="165"/>
      <c r="U110" s="165"/>
      <c r="V110" s="164"/>
      <c r="W110" s="163"/>
      <c r="X110" s="165"/>
      <c r="Y110" s="165"/>
      <c r="Z110" s="165"/>
      <c r="AA110" s="165"/>
      <c r="AB110" s="165"/>
      <c r="AC110" s="165"/>
      <c r="AD110" s="164"/>
      <c r="AE110" s="163"/>
      <c r="AF110" s="165"/>
      <c r="AG110" s="165"/>
      <c r="AH110" s="165"/>
      <c r="AI110" s="165"/>
      <c r="AJ110" s="165"/>
      <c r="AK110" s="165"/>
      <c r="AL110" s="166"/>
      <c r="AM110" s="167" t="str">
        <f aca="false">IF(B110="","",SUM(E110:AL110))</f>
        <v/>
      </c>
      <c r="AN110" s="168" t="str">
        <f aca="false">IF(B110="","",AM110/9)</f>
        <v/>
      </c>
      <c r="AO110" s="169" t="str">
        <f aca="false">IF(B110="","",IF(AM110=0,"-",RANK(AM110,$AM$100:$AM$149,0)))</f>
        <v/>
      </c>
      <c r="AP110" s="167" t="str">
        <f aca="false">IF(E110="","",IF(E110="-","-",IF(UPPER(E110)="AB","+",VLOOKUP(E110,'විෂය තොරතුරු'!$P$24:$Q$28,2))))</f>
        <v/>
      </c>
      <c r="AQ110" s="168" t="str">
        <f aca="false">IF(F110="","",IF(F110="-","-",IF(UPPER(F110)="AB","+",VLOOKUP(F110,'විෂය තොරතුරු'!$P$24:$Q$28,2))))</f>
        <v/>
      </c>
      <c r="AR110" s="168" t="str">
        <f aca="false">IF(G110="","",IF(G110="-","-",IF(UPPER(G110)="AB","+",VLOOKUP(G110,'විෂය තොරතුරු'!$P$24:$Q$28,2))))</f>
        <v/>
      </c>
      <c r="AS110" s="168" t="str">
        <f aca="false">IF(H110="","",IF(H110="-","-",IF(UPPER(H110)="AB","+",VLOOKUP(H110,'විෂය තොරතුරු'!$P$24:$Q$28,2))))</f>
        <v/>
      </c>
      <c r="AT110" s="168" t="str">
        <f aca="false">IF(I110="","",IF(I110="-","-",IF(UPPER(I110)="AB","+",VLOOKUP(I110,'විෂය තොරතුරු'!$P$24:$Q$28,2))))</f>
        <v/>
      </c>
      <c r="AU110" s="170" t="str">
        <f aca="false">IF(J110="","",IF(J110="-","-",IF(UPPER(J110)="AB","+",VLOOKUP(J110,'විෂය තොරතුරු'!$P$24:$Q$28,2))))</f>
        <v/>
      </c>
      <c r="AV110" s="171" t="str">
        <f aca="false">IF(K110="","",IF(K110="-","-",IF(UPPER(K110)="AB","+",VLOOKUP(K110,'විෂය තොරතුරු'!$P$24:$Q$28,2))))</f>
        <v/>
      </c>
      <c r="AW110" s="168" t="str">
        <f aca="false">IF(L110="","",IF(L110="-","-",IF(UPPER(L110)="AB","+",VLOOKUP(L110,'විෂය තොරතුරු'!$P$24:$Q$28,2))))</f>
        <v/>
      </c>
      <c r="AX110" s="168" t="str">
        <f aca="false">IF(M110="","",IF(M110="-","-",IF(UPPER(M110)="AB","+",VLOOKUP(M110,'විෂය තොරතුරු'!$P$24:$Q$28,2))))</f>
        <v/>
      </c>
      <c r="AY110" s="169" t="str">
        <f aca="false">IF(N110="","",IF(N110="-","-",IF(UPPER(N110)="AB","+",VLOOKUP(N110,'විෂය තොරතුරු'!$P$24:$Q$28,2))))</f>
        <v/>
      </c>
      <c r="AZ110" s="167" t="str">
        <f aca="false">IF(O110="","",IF(O110="-","-",IF(UPPER(O110)="AB","+",VLOOKUP(O110,'විෂය තොරතුරු'!$P$24:$Q$28,2))))</f>
        <v/>
      </c>
      <c r="BA110" s="168" t="str">
        <f aca="false">IF(P110="","",IF(P110="-","-",IF(UPPER(P110)="AB","+",VLOOKUP(P110,'විෂය තොරතුරු'!$P$24:$Q$28,2))))</f>
        <v/>
      </c>
      <c r="BB110" s="168" t="str">
        <f aca="false">IF(Q110="","",IF(Q110="-","-",IF(UPPER(Q110)="AB","+",VLOOKUP(Q110,'විෂය තොරතුරු'!$P$24:$Q$28,2))))</f>
        <v/>
      </c>
      <c r="BC110" s="168" t="str">
        <f aca="false">IF(R110="","",IF(R110="-","-",IF(UPPER(R110)="AB","+",VLOOKUP(R110,'විෂය තොරතුරු'!$P$24:$Q$28,2))))</f>
        <v/>
      </c>
      <c r="BD110" s="168" t="str">
        <f aca="false">IF(S110="","",IF(S110="-","-",IF(UPPER(S110)="AB","+",VLOOKUP(S110,'විෂය තොරතුරු'!$P$24:$Q$28,2))))</f>
        <v/>
      </c>
      <c r="BE110" s="168" t="str">
        <f aca="false">IF(T110="","",IF(T110="-","-",IF(UPPER(T110)="AB","+",VLOOKUP(T110,'විෂය තොරතුරු'!$P$24:$Q$28,2))))</f>
        <v/>
      </c>
      <c r="BF110" s="168" t="str">
        <f aca="false">IF(U110="","",IF(U110="-","-",IF(UPPER(U110)="AB","+",VLOOKUP(U110,'විෂය තොරතුරු'!$P$24:$Q$28,2))))</f>
        <v/>
      </c>
      <c r="BG110" s="170" t="str">
        <f aca="false">IF(V110="","",IF(V110="-","-",IF(UPPER(V110)="AB","+",VLOOKUP(V110,'විෂය තොරතුරු'!$P$24:$Q$28,2))))</f>
        <v/>
      </c>
      <c r="BH110" s="171" t="str">
        <f aca="false">IF(W110="","",IF(W110="-","-",IF(UPPER(W110)="AB","+",VLOOKUP(W110,'විෂය තොරතුරු'!$P$24:$Q$28,2))))</f>
        <v/>
      </c>
      <c r="BI110" s="168" t="str">
        <f aca="false">IF(X110="","",IF(X110="-","-",IF(UPPER(X110)="AB","+",VLOOKUP(X110,'විෂය තොරතුරු'!$P$24:$Q$28,2))))</f>
        <v/>
      </c>
      <c r="BJ110" s="168" t="str">
        <f aca="false">IF(Y110="","",IF(Y110="-","-",IF(UPPER(Y110)="AB","+",VLOOKUP(Y110,'විෂය තොරතුරු'!$P$24:$Q$28,2))))</f>
        <v/>
      </c>
      <c r="BK110" s="168" t="str">
        <f aca="false">IF(Z110="","",IF(Z110="-","-",IF(UPPER(Z110)="AB","+",VLOOKUP(Z110,'විෂය තොරතුරු'!$P$24:$Q$28,2))))</f>
        <v/>
      </c>
      <c r="BL110" s="168" t="str">
        <f aca="false">IF(AA110="","",IF(AA110="-","-",IF(UPPER(AA110)="AB","+",VLOOKUP(AA110,'විෂය තොරතුරු'!$P$24:$Q$28,2))))</f>
        <v/>
      </c>
      <c r="BM110" s="168" t="str">
        <f aca="false">IF(AB110="","",IF(AB110="-","-",IF(UPPER(AB110)="AB","+",VLOOKUP(AB110,'විෂය තොරතුරු'!$P$24:$Q$28,2))))</f>
        <v/>
      </c>
      <c r="BN110" s="168" t="str">
        <f aca="false">IF(AC110="","",IF(AC110="-","-",IF(UPPER(AC110)="AB","+",VLOOKUP(AC110,'විෂය තොරතුරු'!$P$24:$Q$28,2))))</f>
        <v/>
      </c>
      <c r="BO110" s="169" t="str">
        <f aca="false">IF(AD110="","",IF(AD110="-","-",IF(UPPER(AD110)="AB","+",VLOOKUP(AD110,'විෂය තොරතුරු'!$P$24:$Q$28,2))))</f>
        <v/>
      </c>
      <c r="BP110" s="171" t="str">
        <f aca="false">IF(AE110="","",IF(AE110="-","-",IF(UPPER(AE110)="AB","+",VLOOKUP(AE110,'විෂය තොරතුරු'!$P$24:$Q$28,2))))</f>
        <v/>
      </c>
      <c r="BQ110" s="168" t="str">
        <f aca="false">IF(AF110="","",IF(AF110="-","-",IF(UPPER(AF110)="AB","+",VLOOKUP(AF110,'විෂය තොරතුරු'!$P$24:$Q$28,2))))</f>
        <v/>
      </c>
      <c r="BR110" s="168" t="str">
        <f aca="false">IF(AG110="","",IF(AG110="-","-",IF(UPPER(AG110)="AB","+",VLOOKUP(AG110,'විෂය තොරතුරු'!$P$24:$Q$28,2))))</f>
        <v/>
      </c>
      <c r="BS110" s="168" t="str">
        <f aca="false">IF(AH110="","",IF(AH110="-","-",IF(UPPER(AH110)="AB","+",VLOOKUP(AH110,'විෂය තොරතුරු'!$P$24:$Q$28,2))))</f>
        <v/>
      </c>
      <c r="BT110" s="168" t="str">
        <f aca="false">IF(AI110="","",IF(AI110="-","-",IF(UPPER(AI110)="AB","+",VLOOKUP(AI110,'විෂය තොරතුරු'!$P$24:$Q$28,2))))</f>
        <v/>
      </c>
      <c r="BU110" s="168" t="str">
        <f aca="false">IF(AJ110="","",IF(AJ110="-","-",IF(UPPER(AJ110)="AB","+",VLOOKUP(AJ110,'විෂය තොරතුරු'!$P$24:$Q$28,2))))</f>
        <v/>
      </c>
      <c r="BV110" s="168" t="str">
        <f aca="false">IF(AK110="","",IF(AK110="-","-",IF(UPPER(AK110)="AB","+",VLOOKUP(AK110,'විෂය තොරතුරු'!$P$24:$Q$28,2))))</f>
        <v/>
      </c>
      <c r="BW110" s="169" t="str">
        <f aca="false">IF(AL110="","",IF(AL110="-","-",IF(UPPER(AL110)="AB","+",VLOOKUP(AL110,'විෂය තොරතුරු'!$P$24:$Q$28,2))))</f>
        <v/>
      </c>
      <c r="BX110" s="171" t="str">
        <f aca="false">IF($B110="","",COUNTIF($AP110:$BW110,"A"))</f>
        <v/>
      </c>
      <c r="BY110" s="171" t="str">
        <f aca="false">IF($B110="","",COUNTIF($AP110:$BW110,"B"))</f>
        <v/>
      </c>
      <c r="BZ110" s="171" t="str">
        <f aca="false">IF($B110="","",COUNTIF($AP110:$BW110,"C"))</f>
        <v/>
      </c>
      <c r="CA110" s="171" t="str">
        <f aca="false">IF($B110="","",COUNTIF($AP110:$BW110,"S"))</f>
        <v/>
      </c>
      <c r="CB110" s="171" t="str">
        <f aca="false">IF($B110="","",COUNTIF($AP110:$BW110,"W"))</f>
        <v/>
      </c>
      <c r="CC110" s="171" t="str">
        <f aca="false">IF(B110="","",SUM(BX110:CA110))</f>
        <v/>
      </c>
      <c r="CD110" s="169" t="str">
        <f aca="false">IF(B110="","",SUM(BX110:BZ110))</f>
        <v/>
      </c>
      <c r="CE110" s="172" t="str">
        <f aca="false">IF(B110="","",IF(AND(CC110&gt;=6,CD110&gt;=3,OR(E110&gt;=35,F110&gt;=35),L110&gt;=35),"6/3 සමත්",IF(AND(CC110&gt;=5,CD110&gt;=3,OR(E110&gt;=35,F110&gt;=35,L110&gt;=35)),"5/3 සමත්",IF(AND(CC110&gt;=4,CD110&gt;=1,OR(E110&gt;=20,F110&gt;=20,L110&gt;=20)),"සමත් කළ හැකි",IF(CB110=9,"W9","අසමත් ?")))))</f>
        <v/>
      </c>
    </row>
    <row r="111" customFormat="false" ht="13.8" hidden="false" customHeight="false" outlineLevel="0" collapsed="false">
      <c r="A111" s="160" t="n">
        <v>12</v>
      </c>
      <c r="B111" s="161"/>
      <c r="C111" s="161"/>
      <c r="D111" s="162"/>
      <c r="E111" s="163"/>
      <c r="F111" s="164"/>
      <c r="G111" s="163"/>
      <c r="H111" s="165"/>
      <c r="I111" s="165"/>
      <c r="J111" s="164"/>
      <c r="K111" s="163"/>
      <c r="L111" s="165"/>
      <c r="M111" s="165"/>
      <c r="N111" s="164"/>
      <c r="O111" s="163"/>
      <c r="P111" s="165"/>
      <c r="Q111" s="165"/>
      <c r="R111" s="165"/>
      <c r="S111" s="165"/>
      <c r="T111" s="165"/>
      <c r="U111" s="165"/>
      <c r="V111" s="164"/>
      <c r="W111" s="163"/>
      <c r="X111" s="165"/>
      <c r="Y111" s="165"/>
      <c r="Z111" s="165"/>
      <c r="AA111" s="165"/>
      <c r="AB111" s="165"/>
      <c r="AC111" s="165"/>
      <c r="AD111" s="164"/>
      <c r="AE111" s="163"/>
      <c r="AF111" s="165"/>
      <c r="AG111" s="165"/>
      <c r="AH111" s="165"/>
      <c r="AI111" s="165"/>
      <c r="AJ111" s="165"/>
      <c r="AK111" s="165"/>
      <c r="AL111" s="166"/>
      <c r="AM111" s="167" t="str">
        <f aca="false">IF(B111="","",SUM(E111:AL111))</f>
        <v/>
      </c>
      <c r="AN111" s="168" t="str">
        <f aca="false">IF(B111="","",AM111/9)</f>
        <v/>
      </c>
      <c r="AO111" s="169" t="str">
        <f aca="false">IF(B111="","",IF(AM111=0,"-",RANK(AM111,$AM$100:$AM$149,0)))</f>
        <v/>
      </c>
      <c r="AP111" s="167" t="str">
        <f aca="false">IF(E111="","",IF(E111="-","-",IF(UPPER(E111)="AB","+",VLOOKUP(E111,'විෂය තොරතුරු'!$P$24:$Q$28,2))))</f>
        <v/>
      </c>
      <c r="AQ111" s="168" t="str">
        <f aca="false">IF(F111="","",IF(F111="-","-",IF(UPPER(F111)="AB","+",VLOOKUP(F111,'විෂය තොරතුරු'!$P$24:$Q$28,2))))</f>
        <v/>
      </c>
      <c r="AR111" s="168" t="str">
        <f aca="false">IF(G111="","",IF(G111="-","-",IF(UPPER(G111)="AB","+",VLOOKUP(G111,'විෂය තොරතුරු'!$P$24:$Q$28,2))))</f>
        <v/>
      </c>
      <c r="AS111" s="168" t="str">
        <f aca="false">IF(H111="","",IF(H111="-","-",IF(UPPER(H111)="AB","+",VLOOKUP(H111,'විෂය තොරතුරු'!$P$24:$Q$28,2))))</f>
        <v/>
      </c>
      <c r="AT111" s="168" t="str">
        <f aca="false">IF(I111="","",IF(I111="-","-",IF(UPPER(I111)="AB","+",VLOOKUP(I111,'විෂය තොරතුරු'!$P$24:$Q$28,2))))</f>
        <v/>
      </c>
      <c r="AU111" s="170" t="str">
        <f aca="false">IF(J111="","",IF(J111="-","-",IF(UPPER(J111)="AB","+",VLOOKUP(J111,'විෂය තොරතුරු'!$P$24:$Q$28,2))))</f>
        <v/>
      </c>
      <c r="AV111" s="171" t="str">
        <f aca="false">IF(K111="","",IF(K111="-","-",IF(UPPER(K111)="AB","+",VLOOKUP(K111,'විෂය තොරතුරු'!$P$24:$Q$28,2))))</f>
        <v/>
      </c>
      <c r="AW111" s="168" t="str">
        <f aca="false">IF(L111="","",IF(L111="-","-",IF(UPPER(L111)="AB","+",VLOOKUP(L111,'විෂය තොරතුරු'!$P$24:$Q$28,2))))</f>
        <v/>
      </c>
      <c r="AX111" s="168" t="str">
        <f aca="false">IF(M111="","",IF(M111="-","-",IF(UPPER(M111)="AB","+",VLOOKUP(M111,'විෂය තොරතුරු'!$P$24:$Q$28,2))))</f>
        <v/>
      </c>
      <c r="AY111" s="169" t="str">
        <f aca="false">IF(N111="","",IF(N111="-","-",IF(UPPER(N111)="AB","+",VLOOKUP(N111,'විෂය තොරතුරු'!$P$24:$Q$28,2))))</f>
        <v/>
      </c>
      <c r="AZ111" s="167" t="str">
        <f aca="false">IF(O111="","",IF(O111="-","-",IF(UPPER(O111)="AB","+",VLOOKUP(O111,'විෂය තොරතුරු'!$P$24:$Q$28,2))))</f>
        <v/>
      </c>
      <c r="BA111" s="168" t="str">
        <f aca="false">IF(P111="","",IF(P111="-","-",IF(UPPER(P111)="AB","+",VLOOKUP(P111,'විෂය තොරතුරු'!$P$24:$Q$28,2))))</f>
        <v/>
      </c>
      <c r="BB111" s="168" t="str">
        <f aca="false">IF(Q111="","",IF(Q111="-","-",IF(UPPER(Q111)="AB","+",VLOOKUP(Q111,'විෂය තොරතුරු'!$P$24:$Q$28,2))))</f>
        <v/>
      </c>
      <c r="BC111" s="168" t="str">
        <f aca="false">IF(R111="","",IF(R111="-","-",IF(UPPER(R111)="AB","+",VLOOKUP(R111,'විෂය තොරතුරු'!$P$24:$Q$28,2))))</f>
        <v/>
      </c>
      <c r="BD111" s="168" t="str">
        <f aca="false">IF(S111="","",IF(S111="-","-",IF(UPPER(S111)="AB","+",VLOOKUP(S111,'විෂය තොරතුරු'!$P$24:$Q$28,2))))</f>
        <v/>
      </c>
      <c r="BE111" s="168" t="str">
        <f aca="false">IF(T111="","",IF(T111="-","-",IF(UPPER(T111)="AB","+",VLOOKUP(T111,'විෂය තොරතුරු'!$P$24:$Q$28,2))))</f>
        <v/>
      </c>
      <c r="BF111" s="168" t="str">
        <f aca="false">IF(U111="","",IF(U111="-","-",IF(UPPER(U111)="AB","+",VLOOKUP(U111,'විෂය තොරතුරු'!$P$24:$Q$28,2))))</f>
        <v/>
      </c>
      <c r="BG111" s="170" t="str">
        <f aca="false">IF(V111="","",IF(V111="-","-",IF(UPPER(V111)="AB","+",VLOOKUP(V111,'විෂය තොරතුරු'!$P$24:$Q$28,2))))</f>
        <v/>
      </c>
      <c r="BH111" s="171" t="str">
        <f aca="false">IF(W111="","",IF(W111="-","-",IF(UPPER(W111)="AB","+",VLOOKUP(W111,'විෂය තොරතුරු'!$P$24:$Q$28,2))))</f>
        <v/>
      </c>
      <c r="BI111" s="168" t="str">
        <f aca="false">IF(X111="","",IF(X111="-","-",IF(UPPER(X111)="AB","+",VLOOKUP(X111,'විෂය තොරතුරු'!$P$24:$Q$28,2))))</f>
        <v/>
      </c>
      <c r="BJ111" s="168" t="str">
        <f aca="false">IF(Y111="","",IF(Y111="-","-",IF(UPPER(Y111)="AB","+",VLOOKUP(Y111,'විෂය තොරතුරු'!$P$24:$Q$28,2))))</f>
        <v/>
      </c>
      <c r="BK111" s="168" t="str">
        <f aca="false">IF(Z111="","",IF(Z111="-","-",IF(UPPER(Z111)="AB","+",VLOOKUP(Z111,'විෂය තොරතුරු'!$P$24:$Q$28,2))))</f>
        <v/>
      </c>
      <c r="BL111" s="168" t="str">
        <f aca="false">IF(AA111="","",IF(AA111="-","-",IF(UPPER(AA111)="AB","+",VLOOKUP(AA111,'විෂය තොරතුරු'!$P$24:$Q$28,2))))</f>
        <v/>
      </c>
      <c r="BM111" s="168" t="str">
        <f aca="false">IF(AB111="","",IF(AB111="-","-",IF(UPPER(AB111)="AB","+",VLOOKUP(AB111,'විෂය තොරතුරු'!$P$24:$Q$28,2))))</f>
        <v/>
      </c>
      <c r="BN111" s="168" t="str">
        <f aca="false">IF(AC111="","",IF(AC111="-","-",IF(UPPER(AC111)="AB","+",VLOOKUP(AC111,'විෂය තොරතුරු'!$P$24:$Q$28,2))))</f>
        <v/>
      </c>
      <c r="BO111" s="169" t="str">
        <f aca="false">IF(AD111="","",IF(AD111="-","-",IF(UPPER(AD111)="AB","+",VLOOKUP(AD111,'විෂය තොරතුරු'!$P$24:$Q$28,2))))</f>
        <v/>
      </c>
      <c r="BP111" s="171" t="str">
        <f aca="false">IF(AE111="","",IF(AE111="-","-",IF(UPPER(AE111)="AB","+",VLOOKUP(AE111,'විෂය තොරතුරු'!$P$24:$Q$28,2))))</f>
        <v/>
      </c>
      <c r="BQ111" s="168" t="str">
        <f aca="false">IF(AF111="","",IF(AF111="-","-",IF(UPPER(AF111)="AB","+",VLOOKUP(AF111,'විෂය තොරතුරු'!$P$24:$Q$28,2))))</f>
        <v/>
      </c>
      <c r="BR111" s="168" t="str">
        <f aca="false">IF(AG111="","",IF(AG111="-","-",IF(UPPER(AG111)="AB","+",VLOOKUP(AG111,'විෂය තොරතුරු'!$P$24:$Q$28,2))))</f>
        <v/>
      </c>
      <c r="BS111" s="168" t="str">
        <f aca="false">IF(AH111="","",IF(AH111="-","-",IF(UPPER(AH111)="AB","+",VLOOKUP(AH111,'විෂය තොරතුරු'!$P$24:$Q$28,2))))</f>
        <v/>
      </c>
      <c r="BT111" s="168" t="str">
        <f aca="false">IF(AI111="","",IF(AI111="-","-",IF(UPPER(AI111)="AB","+",VLOOKUP(AI111,'විෂය තොරතුරු'!$P$24:$Q$28,2))))</f>
        <v/>
      </c>
      <c r="BU111" s="168" t="str">
        <f aca="false">IF(AJ111="","",IF(AJ111="-","-",IF(UPPER(AJ111)="AB","+",VLOOKUP(AJ111,'විෂය තොරතුරු'!$P$24:$Q$28,2))))</f>
        <v/>
      </c>
      <c r="BV111" s="168" t="str">
        <f aca="false">IF(AK111="","",IF(AK111="-","-",IF(UPPER(AK111)="AB","+",VLOOKUP(AK111,'විෂය තොරතුරු'!$P$24:$Q$28,2))))</f>
        <v/>
      </c>
      <c r="BW111" s="169" t="str">
        <f aca="false">IF(AL111="","",IF(AL111="-","-",IF(UPPER(AL111)="AB","+",VLOOKUP(AL111,'විෂය තොරතුරු'!$P$24:$Q$28,2))))</f>
        <v/>
      </c>
      <c r="BX111" s="171" t="str">
        <f aca="false">IF($B111="","",COUNTIF($AP111:$BW111,"A"))</f>
        <v/>
      </c>
      <c r="BY111" s="171" t="str">
        <f aca="false">IF($B111="","",COUNTIF($AP111:$BW111,"B"))</f>
        <v/>
      </c>
      <c r="BZ111" s="171" t="str">
        <f aca="false">IF($B111="","",COUNTIF($AP111:$BW111,"C"))</f>
        <v/>
      </c>
      <c r="CA111" s="171" t="str">
        <f aca="false">IF($B111="","",COUNTIF($AP111:$BW111,"S"))</f>
        <v/>
      </c>
      <c r="CB111" s="171" t="str">
        <f aca="false">IF($B111="","",COUNTIF($AP111:$BW111,"W"))</f>
        <v/>
      </c>
      <c r="CC111" s="171" t="str">
        <f aca="false">IF(B111="","",SUM(BX111:CA111))</f>
        <v/>
      </c>
      <c r="CD111" s="169" t="str">
        <f aca="false">IF(B111="","",SUM(BX111:BZ111))</f>
        <v/>
      </c>
      <c r="CE111" s="172" t="str">
        <f aca="false">IF(B111="","",IF(AND(CC111&gt;=6,CD111&gt;=3,OR(E111&gt;=35,F111&gt;=35),L111&gt;=35),"6/3 සමත්",IF(AND(CC111&gt;=5,CD111&gt;=3,OR(E111&gt;=35,F111&gt;=35,L111&gt;=35)),"5/3 සමත්",IF(AND(CC111&gt;=4,CD111&gt;=1,OR(E111&gt;=20,F111&gt;=20,L111&gt;=20)),"සමත් කළ හැකි",IF(CB111=9,"W9","අසමත් ?")))))</f>
        <v/>
      </c>
    </row>
    <row r="112" customFormat="false" ht="13.8" hidden="false" customHeight="false" outlineLevel="0" collapsed="false">
      <c r="A112" s="160" t="n">
        <v>13</v>
      </c>
      <c r="B112" s="161"/>
      <c r="C112" s="161"/>
      <c r="D112" s="162"/>
      <c r="E112" s="163"/>
      <c r="F112" s="164"/>
      <c r="G112" s="163"/>
      <c r="H112" s="165"/>
      <c r="I112" s="165"/>
      <c r="J112" s="164"/>
      <c r="K112" s="163"/>
      <c r="L112" s="165"/>
      <c r="M112" s="165"/>
      <c r="N112" s="164"/>
      <c r="O112" s="163"/>
      <c r="P112" s="165"/>
      <c r="Q112" s="165"/>
      <c r="R112" s="165"/>
      <c r="S112" s="165"/>
      <c r="T112" s="165"/>
      <c r="U112" s="165"/>
      <c r="V112" s="164"/>
      <c r="W112" s="163"/>
      <c r="X112" s="165"/>
      <c r="Y112" s="165"/>
      <c r="Z112" s="165"/>
      <c r="AA112" s="165"/>
      <c r="AB112" s="165"/>
      <c r="AC112" s="165"/>
      <c r="AD112" s="164"/>
      <c r="AE112" s="163"/>
      <c r="AF112" s="165"/>
      <c r="AG112" s="165"/>
      <c r="AH112" s="165"/>
      <c r="AI112" s="165"/>
      <c r="AJ112" s="165"/>
      <c r="AK112" s="165"/>
      <c r="AL112" s="166"/>
      <c r="AM112" s="167" t="str">
        <f aca="false">IF(B112="","",SUM(E112:AL112))</f>
        <v/>
      </c>
      <c r="AN112" s="168" t="str">
        <f aca="false">IF(B112="","",AM112/9)</f>
        <v/>
      </c>
      <c r="AO112" s="169" t="str">
        <f aca="false">IF(B112="","",IF(AM112=0,"-",RANK(AM112,$AM$100:$AM$149,0)))</f>
        <v/>
      </c>
      <c r="AP112" s="167" t="str">
        <f aca="false">IF(E112="","",IF(E112="-","-",IF(UPPER(E112)="AB","+",VLOOKUP(E112,'විෂය තොරතුරු'!$P$24:$Q$28,2))))</f>
        <v/>
      </c>
      <c r="AQ112" s="168" t="str">
        <f aca="false">IF(F112="","",IF(F112="-","-",IF(UPPER(F112)="AB","+",VLOOKUP(F112,'විෂය තොරතුරු'!$P$24:$Q$28,2))))</f>
        <v/>
      </c>
      <c r="AR112" s="168" t="str">
        <f aca="false">IF(G112="","",IF(G112="-","-",IF(UPPER(G112)="AB","+",VLOOKUP(G112,'විෂය තොරතුරු'!$P$24:$Q$28,2))))</f>
        <v/>
      </c>
      <c r="AS112" s="168" t="str">
        <f aca="false">IF(H112="","",IF(H112="-","-",IF(UPPER(H112)="AB","+",VLOOKUP(H112,'විෂය තොරතුරු'!$P$24:$Q$28,2))))</f>
        <v/>
      </c>
      <c r="AT112" s="168" t="str">
        <f aca="false">IF(I112="","",IF(I112="-","-",IF(UPPER(I112)="AB","+",VLOOKUP(I112,'විෂය තොරතුරු'!$P$24:$Q$28,2))))</f>
        <v/>
      </c>
      <c r="AU112" s="170" t="str">
        <f aca="false">IF(J112="","",IF(J112="-","-",IF(UPPER(J112)="AB","+",VLOOKUP(J112,'විෂය තොරතුරු'!$P$24:$Q$28,2))))</f>
        <v/>
      </c>
      <c r="AV112" s="171" t="str">
        <f aca="false">IF(K112="","",IF(K112="-","-",IF(UPPER(K112)="AB","+",VLOOKUP(K112,'විෂය තොරතුරු'!$P$24:$Q$28,2))))</f>
        <v/>
      </c>
      <c r="AW112" s="168" t="str">
        <f aca="false">IF(L112="","",IF(L112="-","-",IF(UPPER(L112)="AB","+",VLOOKUP(L112,'විෂය තොරතුරු'!$P$24:$Q$28,2))))</f>
        <v/>
      </c>
      <c r="AX112" s="168" t="str">
        <f aca="false">IF(M112="","",IF(M112="-","-",IF(UPPER(M112)="AB","+",VLOOKUP(M112,'විෂය තොරතුරු'!$P$24:$Q$28,2))))</f>
        <v/>
      </c>
      <c r="AY112" s="169" t="str">
        <f aca="false">IF(N112="","",IF(N112="-","-",IF(UPPER(N112)="AB","+",VLOOKUP(N112,'විෂය තොරතුරු'!$P$24:$Q$28,2))))</f>
        <v/>
      </c>
      <c r="AZ112" s="167" t="str">
        <f aca="false">IF(O112="","",IF(O112="-","-",IF(UPPER(O112)="AB","+",VLOOKUP(O112,'විෂය තොරතුරු'!$P$24:$Q$28,2))))</f>
        <v/>
      </c>
      <c r="BA112" s="168" t="str">
        <f aca="false">IF(P112="","",IF(P112="-","-",IF(UPPER(P112)="AB","+",VLOOKUP(P112,'විෂය තොරතුරු'!$P$24:$Q$28,2))))</f>
        <v/>
      </c>
      <c r="BB112" s="168" t="str">
        <f aca="false">IF(Q112="","",IF(Q112="-","-",IF(UPPER(Q112)="AB","+",VLOOKUP(Q112,'විෂය තොරතුරු'!$P$24:$Q$28,2))))</f>
        <v/>
      </c>
      <c r="BC112" s="168" t="str">
        <f aca="false">IF(R112="","",IF(R112="-","-",IF(UPPER(R112)="AB","+",VLOOKUP(R112,'විෂය තොරතුරු'!$P$24:$Q$28,2))))</f>
        <v/>
      </c>
      <c r="BD112" s="168" t="str">
        <f aca="false">IF(S112="","",IF(S112="-","-",IF(UPPER(S112)="AB","+",VLOOKUP(S112,'විෂය තොරතුරු'!$P$24:$Q$28,2))))</f>
        <v/>
      </c>
      <c r="BE112" s="168" t="str">
        <f aca="false">IF(T112="","",IF(T112="-","-",IF(UPPER(T112)="AB","+",VLOOKUP(T112,'විෂය තොරතුරු'!$P$24:$Q$28,2))))</f>
        <v/>
      </c>
      <c r="BF112" s="168" t="str">
        <f aca="false">IF(U112="","",IF(U112="-","-",IF(UPPER(U112)="AB","+",VLOOKUP(U112,'විෂය තොරතුරු'!$P$24:$Q$28,2))))</f>
        <v/>
      </c>
      <c r="BG112" s="170" t="str">
        <f aca="false">IF(V112="","",IF(V112="-","-",IF(UPPER(V112)="AB","+",VLOOKUP(V112,'විෂය තොරතුරු'!$P$24:$Q$28,2))))</f>
        <v/>
      </c>
      <c r="BH112" s="171" t="str">
        <f aca="false">IF(W112="","",IF(W112="-","-",IF(UPPER(W112)="AB","+",VLOOKUP(W112,'විෂය තොරතුරු'!$P$24:$Q$28,2))))</f>
        <v/>
      </c>
      <c r="BI112" s="168" t="str">
        <f aca="false">IF(X112="","",IF(X112="-","-",IF(UPPER(X112)="AB","+",VLOOKUP(X112,'විෂය තොරතුරු'!$P$24:$Q$28,2))))</f>
        <v/>
      </c>
      <c r="BJ112" s="168" t="str">
        <f aca="false">IF(Y112="","",IF(Y112="-","-",IF(UPPER(Y112)="AB","+",VLOOKUP(Y112,'විෂය තොරතුරු'!$P$24:$Q$28,2))))</f>
        <v/>
      </c>
      <c r="BK112" s="168" t="str">
        <f aca="false">IF(Z112="","",IF(Z112="-","-",IF(UPPER(Z112)="AB","+",VLOOKUP(Z112,'විෂය තොරතුරු'!$P$24:$Q$28,2))))</f>
        <v/>
      </c>
      <c r="BL112" s="168" t="str">
        <f aca="false">IF(AA112="","",IF(AA112="-","-",IF(UPPER(AA112)="AB","+",VLOOKUP(AA112,'විෂය තොරතුරු'!$P$24:$Q$28,2))))</f>
        <v/>
      </c>
      <c r="BM112" s="168" t="str">
        <f aca="false">IF(AB112="","",IF(AB112="-","-",IF(UPPER(AB112)="AB","+",VLOOKUP(AB112,'විෂය තොරතුරු'!$P$24:$Q$28,2))))</f>
        <v/>
      </c>
      <c r="BN112" s="168" t="str">
        <f aca="false">IF(AC112="","",IF(AC112="-","-",IF(UPPER(AC112)="AB","+",VLOOKUP(AC112,'විෂය තොරතුරු'!$P$24:$Q$28,2))))</f>
        <v/>
      </c>
      <c r="BO112" s="169" t="str">
        <f aca="false">IF(AD112="","",IF(AD112="-","-",IF(UPPER(AD112)="AB","+",VLOOKUP(AD112,'විෂය තොරතුරු'!$P$24:$Q$28,2))))</f>
        <v/>
      </c>
      <c r="BP112" s="171" t="str">
        <f aca="false">IF(AE112="","",IF(AE112="-","-",IF(UPPER(AE112)="AB","+",VLOOKUP(AE112,'විෂය තොරතුරු'!$P$24:$Q$28,2))))</f>
        <v/>
      </c>
      <c r="BQ112" s="168" t="str">
        <f aca="false">IF(AF112="","",IF(AF112="-","-",IF(UPPER(AF112)="AB","+",VLOOKUP(AF112,'විෂය තොරතුරු'!$P$24:$Q$28,2))))</f>
        <v/>
      </c>
      <c r="BR112" s="168" t="str">
        <f aca="false">IF(AG112="","",IF(AG112="-","-",IF(UPPER(AG112)="AB","+",VLOOKUP(AG112,'විෂය තොරතුරු'!$P$24:$Q$28,2))))</f>
        <v/>
      </c>
      <c r="BS112" s="168" t="str">
        <f aca="false">IF(AH112="","",IF(AH112="-","-",IF(UPPER(AH112)="AB","+",VLOOKUP(AH112,'විෂය තොරතුරු'!$P$24:$Q$28,2))))</f>
        <v/>
      </c>
      <c r="BT112" s="168" t="str">
        <f aca="false">IF(AI112="","",IF(AI112="-","-",IF(UPPER(AI112)="AB","+",VLOOKUP(AI112,'විෂය තොරතුරු'!$P$24:$Q$28,2))))</f>
        <v/>
      </c>
      <c r="BU112" s="168" t="str">
        <f aca="false">IF(AJ112="","",IF(AJ112="-","-",IF(UPPER(AJ112)="AB","+",VLOOKUP(AJ112,'විෂය තොරතුරු'!$P$24:$Q$28,2))))</f>
        <v/>
      </c>
      <c r="BV112" s="168" t="str">
        <f aca="false">IF(AK112="","",IF(AK112="-","-",IF(UPPER(AK112)="AB","+",VLOOKUP(AK112,'විෂය තොරතුරු'!$P$24:$Q$28,2))))</f>
        <v/>
      </c>
      <c r="BW112" s="169" t="str">
        <f aca="false">IF(AL112="","",IF(AL112="-","-",IF(UPPER(AL112)="AB","+",VLOOKUP(AL112,'විෂය තොරතුරු'!$P$24:$Q$28,2))))</f>
        <v/>
      </c>
      <c r="BX112" s="171" t="str">
        <f aca="false">IF($B112="","",COUNTIF($AP112:$BW112,"A"))</f>
        <v/>
      </c>
      <c r="BY112" s="171" t="str">
        <f aca="false">IF($B112="","",COUNTIF($AP112:$BW112,"B"))</f>
        <v/>
      </c>
      <c r="BZ112" s="171" t="str">
        <f aca="false">IF($B112="","",COUNTIF($AP112:$BW112,"C"))</f>
        <v/>
      </c>
      <c r="CA112" s="171" t="str">
        <f aca="false">IF($B112="","",COUNTIF($AP112:$BW112,"S"))</f>
        <v/>
      </c>
      <c r="CB112" s="171" t="str">
        <f aca="false">IF($B112="","",COUNTIF($AP112:$BW112,"W"))</f>
        <v/>
      </c>
      <c r="CC112" s="171" t="str">
        <f aca="false">IF(B112="","",SUM(BX112:CA112))</f>
        <v/>
      </c>
      <c r="CD112" s="169" t="str">
        <f aca="false">IF(B112="","",SUM(BX112:BZ112))</f>
        <v/>
      </c>
      <c r="CE112" s="172" t="str">
        <f aca="false">IF(B112="","",IF(AND(CC112&gt;=6,CD112&gt;=3,OR(E112&gt;=35,F112&gt;=35),L112&gt;=35),"6/3 සමත්",IF(AND(CC112&gt;=5,CD112&gt;=3,OR(E112&gt;=35,F112&gt;=35,L112&gt;=35)),"5/3 සමත්",IF(AND(CC112&gt;=4,CD112&gt;=1,OR(E112&gt;=20,F112&gt;=20,L112&gt;=20)),"සමත් කළ හැකි",IF(CB112=9,"W9","අසමත් ?")))))</f>
        <v/>
      </c>
    </row>
    <row r="113" customFormat="false" ht="13.8" hidden="false" customHeight="false" outlineLevel="0" collapsed="false">
      <c r="A113" s="160" t="n">
        <v>14</v>
      </c>
      <c r="B113" s="161"/>
      <c r="C113" s="161"/>
      <c r="D113" s="162"/>
      <c r="E113" s="163"/>
      <c r="F113" s="164"/>
      <c r="G113" s="163"/>
      <c r="H113" s="165"/>
      <c r="I113" s="165"/>
      <c r="J113" s="164"/>
      <c r="K113" s="163"/>
      <c r="L113" s="165"/>
      <c r="M113" s="165"/>
      <c r="N113" s="164"/>
      <c r="O113" s="163"/>
      <c r="P113" s="165"/>
      <c r="Q113" s="165"/>
      <c r="R113" s="165"/>
      <c r="S113" s="165"/>
      <c r="T113" s="165"/>
      <c r="U113" s="165"/>
      <c r="V113" s="164"/>
      <c r="W113" s="163"/>
      <c r="X113" s="165"/>
      <c r="Y113" s="165"/>
      <c r="Z113" s="165"/>
      <c r="AA113" s="165"/>
      <c r="AB113" s="165"/>
      <c r="AC113" s="165"/>
      <c r="AD113" s="164"/>
      <c r="AE113" s="163"/>
      <c r="AF113" s="165"/>
      <c r="AG113" s="165"/>
      <c r="AH113" s="165"/>
      <c r="AI113" s="165"/>
      <c r="AJ113" s="165"/>
      <c r="AK113" s="165"/>
      <c r="AL113" s="166"/>
      <c r="AM113" s="167" t="str">
        <f aca="false">IF(B113="","",SUM(E113:AL113))</f>
        <v/>
      </c>
      <c r="AN113" s="168" t="str">
        <f aca="false">IF(B113="","",AM113/9)</f>
        <v/>
      </c>
      <c r="AO113" s="169" t="str">
        <f aca="false">IF(B113="","",IF(AM113=0,"-",RANK(AM113,$AM$100:$AM$149,0)))</f>
        <v/>
      </c>
      <c r="AP113" s="167" t="str">
        <f aca="false">IF(E113="","",IF(E113="-","-",IF(UPPER(E113)="AB","+",VLOOKUP(E113,'විෂය තොරතුරු'!$P$24:$Q$28,2))))</f>
        <v/>
      </c>
      <c r="AQ113" s="168" t="str">
        <f aca="false">IF(F113="","",IF(F113="-","-",IF(UPPER(F113)="AB","+",VLOOKUP(F113,'විෂය තොරතුරු'!$P$24:$Q$28,2))))</f>
        <v/>
      </c>
      <c r="AR113" s="168" t="str">
        <f aca="false">IF(G113="","",IF(G113="-","-",IF(UPPER(G113)="AB","+",VLOOKUP(G113,'විෂය තොරතුරු'!$P$24:$Q$28,2))))</f>
        <v/>
      </c>
      <c r="AS113" s="168" t="str">
        <f aca="false">IF(H113="","",IF(H113="-","-",IF(UPPER(H113)="AB","+",VLOOKUP(H113,'විෂය තොරතුරු'!$P$24:$Q$28,2))))</f>
        <v/>
      </c>
      <c r="AT113" s="168" t="str">
        <f aca="false">IF(I113="","",IF(I113="-","-",IF(UPPER(I113)="AB","+",VLOOKUP(I113,'විෂය තොරතුරු'!$P$24:$Q$28,2))))</f>
        <v/>
      </c>
      <c r="AU113" s="170" t="str">
        <f aca="false">IF(J113="","",IF(J113="-","-",IF(UPPER(J113)="AB","+",VLOOKUP(J113,'විෂය තොරතුරු'!$P$24:$Q$28,2))))</f>
        <v/>
      </c>
      <c r="AV113" s="171" t="str">
        <f aca="false">IF(K113="","",IF(K113="-","-",IF(UPPER(K113)="AB","+",VLOOKUP(K113,'විෂය තොරතුරු'!$P$24:$Q$28,2))))</f>
        <v/>
      </c>
      <c r="AW113" s="168" t="str">
        <f aca="false">IF(L113="","",IF(L113="-","-",IF(UPPER(L113)="AB","+",VLOOKUP(L113,'විෂය තොරතුරු'!$P$24:$Q$28,2))))</f>
        <v/>
      </c>
      <c r="AX113" s="168" t="str">
        <f aca="false">IF(M113="","",IF(M113="-","-",IF(UPPER(M113)="AB","+",VLOOKUP(M113,'විෂය තොරතුරු'!$P$24:$Q$28,2))))</f>
        <v/>
      </c>
      <c r="AY113" s="169" t="str">
        <f aca="false">IF(N113="","",IF(N113="-","-",IF(UPPER(N113)="AB","+",VLOOKUP(N113,'විෂය තොරතුරු'!$P$24:$Q$28,2))))</f>
        <v/>
      </c>
      <c r="AZ113" s="167" t="str">
        <f aca="false">IF(O113="","",IF(O113="-","-",IF(UPPER(O113)="AB","+",VLOOKUP(O113,'විෂය තොරතුරු'!$P$24:$Q$28,2))))</f>
        <v/>
      </c>
      <c r="BA113" s="168" t="str">
        <f aca="false">IF(P113="","",IF(P113="-","-",IF(UPPER(P113)="AB","+",VLOOKUP(P113,'විෂය තොරතුරු'!$P$24:$Q$28,2))))</f>
        <v/>
      </c>
      <c r="BB113" s="168" t="str">
        <f aca="false">IF(Q113="","",IF(Q113="-","-",IF(UPPER(Q113)="AB","+",VLOOKUP(Q113,'විෂය තොරතුරු'!$P$24:$Q$28,2))))</f>
        <v/>
      </c>
      <c r="BC113" s="168" t="str">
        <f aca="false">IF(R113="","",IF(R113="-","-",IF(UPPER(R113)="AB","+",VLOOKUP(R113,'විෂය තොරතුරු'!$P$24:$Q$28,2))))</f>
        <v/>
      </c>
      <c r="BD113" s="168" t="str">
        <f aca="false">IF(S113="","",IF(S113="-","-",IF(UPPER(S113)="AB","+",VLOOKUP(S113,'විෂය තොරතුරු'!$P$24:$Q$28,2))))</f>
        <v/>
      </c>
      <c r="BE113" s="168" t="str">
        <f aca="false">IF(T113="","",IF(T113="-","-",IF(UPPER(T113)="AB","+",VLOOKUP(T113,'විෂය තොරතුරු'!$P$24:$Q$28,2))))</f>
        <v/>
      </c>
      <c r="BF113" s="168" t="str">
        <f aca="false">IF(U113="","",IF(U113="-","-",IF(UPPER(U113)="AB","+",VLOOKUP(U113,'විෂය තොරතුරු'!$P$24:$Q$28,2))))</f>
        <v/>
      </c>
      <c r="BG113" s="170" t="str">
        <f aca="false">IF(V113="","",IF(V113="-","-",IF(UPPER(V113)="AB","+",VLOOKUP(V113,'විෂය තොරතුරු'!$P$24:$Q$28,2))))</f>
        <v/>
      </c>
      <c r="BH113" s="171" t="str">
        <f aca="false">IF(W113="","",IF(W113="-","-",IF(UPPER(W113)="AB","+",VLOOKUP(W113,'විෂය තොරතුරු'!$P$24:$Q$28,2))))</f>
        <v/>
      </c>
      <c r="BI113" s="168" t="str">
        <f aca="false">IF(X113="","",IF(X113="-","-",IF(UPPER(X113)="AB","+",VLOOKUP(X113,'විෂය තොරතුරු'!$P$24:$Q$28,2))))</f>
        <v/>
      </c>
      <c r="BJ113" s="168" t="str">
        <f aca="false">IF(Y113="","",IF(Y113="-","-",IF(UPPER(Y113)="AB","+",VLOOKUP(Y113,'විෂය තොරතුරු'!$P$24:$Q$28,2))))</f>
        <v/>
      </c>
      <c r="BK113" s="168" t="str">
        <f aca="false">IF(Z113="","",IF(Z113="-","-",IF(UPPER(Z113)="AB","+",VLOOKUP(Z113,'විෂය තොරතුරු'!$P$24:$Q$28,2))))</f>
        <v/>
      </c>
      <c r="BL113" s="168" t="str">
        <f aca="false">IF(AA113="","",IF(AA113="-","-",IF(UPPER(AA113)="AB","+",VLOOKUP(AA113,'විෂය තොරතුරු'!$P$24:$Q$28,2))))</f>
        <v/>
      </c>
      <c r="BM113" s="168" t="str">
        <f aca="false">IF(AB113="","",IF(AB113="-","-",IF(UPPER(AB113)="AB","+",VLOOKUP(AB113,'විෂය තොරතුරු'!$P$24:$Q$28,2))))</f>
        <v/>
      </c>
      <c r="BN113" s="168" t="str">
        <f aca="false">IF(AC113="","",IF(AC113="-","-",IF(UPPER(AC113)="AB","+",VLOOKUP(AC113,'විෂය තොරතුරු'!$P$24:$Q$28,2))))</f>
        <v/>
      </c>
      <c r="BO113" s="169" t="str">
        <f aca="false">IF(AD113="","",IF(AD113="-","-",IF(UPPER(AD113)="AB","+",VLOOKUP(AD113,'විෂය තොරතුරු'!$P$24:$Q$28,2))))</f>
        <v/>
      </c>
      <c r="BP113" s="171" t="str">
        <f aca="false">IF(AE113="","",IF(AE113="-","-",IF(UPPER(AE113)="AB","+",VLOOKUP(AE113,'විෂය තොරතුරු'!$P$24:$Q$28,2))))</f>
        <v/>
      </c>
      <c r="BQ113" s="168" t="str">
        <f aca="false">IF(AF113="","",IF(AF113="-","-",IF(UPPER(AF113)="AB","+",VLOOKUP(AF113,'විෂය තොරතුරු'!$P$24:$Q$28,2))))</f>
        <v/>
      </c>
      <c r="BR113" s="168" t="str">
        <f aca="false">IF(AG113="","",IF(AG113="-","-",IF(UPPER(AG113)="AB","+",VLOOKUP(AG113,'විෂය තොරතුරු'!$P$24:$Q$28,2))))</f>
        <v/>
      </c>
      <c r="BS113" s="168" t="str">
        <f aca="false">IF(AH113="","",IF(AH113="-","-",IF(UPPER(AH113)="AB","+",VLOOKUP(AH113,'විෂය තොරතුරු'!$P$24:$Q$28,2))))</f>
        <v/>
      </c>
      <c r="BT113" s="168" t="str">
        <f aca="false">IF(AI113="","",IF(AI113="-","-",IF(UPPER(AI113)="AB","+",VLOOKUP(AI113,'විෂය තොරතුරු'!$P$24:$Q$28,2))))</f>
        <v/>
      </c>
      <c r="BU113" s="168" t="str">
        <f aca="false">IF(AJ113="","",IF(AJ113="-","-",IF(UPPER(AJ113)="AB","+",VLOOKUP(AJ113,'විෂය තොරතුරු'!$P$24:$Q$28,2))))</f>
        <v/>
      </c>
      <c r="BV113" s="168" t="str">
        <f aca="false">IF(AK113="","",IF(AK113="-","-",IF(UPPER(AK113)="AB","+",VLOOKUP(AK113,'විෂය තොරතුරු'!$P$24:$Q$28,2))))</f>
        <v/>
      </c>
      <c r="BW113" s="169" t="str">
        <f aca="false">IF(AL113="","",IF(AL113="-","-",IF(UPPER(AL113)="AB","+",VLOOKUP(AL113,'විෂය තොරතුරු'!$P$24:$Q$28,2))))</f>
        <v/>
      </c>
      <c r="BX113" s="171" t="str">
        <f aca="false">IF($B113="","",COUNTIF($AP113:$BW113,"A"))</f>
        <v/>
      </c>
      <c r="BY113" s="171" t="str">
        <f aca="false">IF($B113="","",COUNTIF($AP113:$BW113,"B"))</f>
        <v/>
      </c>
      <c r="BZ113" s="171" t="str">
        <f aca="false">IF($B113="","",COUNTIF($AP113:$BW113,"C"))</f>
        <v/>
      </c>
      <c r="CA113" s="171" t="str">
        <f aca="false">IF($B113="","",COUNTIF($AP113:$BW113,"S"))</f>
        <v/>
      </c>
      <c r="CB113" s="171" t="str">
        <f aca="false">IF($B113="","",COUNTIF($AP113:$BW113,"W"))</f>
        <v/>
      </c>
      <c r="CC113" s="171" t="str">
        <f aca="false">IF(B113="","",SUM(BX113:CA113))</f>
        <v/>
      </c>
      <c r="CD113" s="169" t="str">
        <f aca="false">IF(B113="","",SUM(BX113:BZ113))</f>
        <v/>
      </c>
      <c r="CE113" s="172" t="str">
        <f aca="false">IF(B113="","",IF(AND(CC113&gt;=6,CD113&gt;=3,OR(E113&gt;=35,F113&gt;=35),L113&gt;=35),"6/3 සමත්",IF(AND(CC113&gt;=5,CD113&gt;=3,OR(E113&gt;=35,F113&gt;=35,L113&gt;=35)),"5/3 සමත්",IF(AND(CC113&gt;=4,CD113&gt;=1,OR(E113&gt;=20,F113&gt;=20,L113&gt;=20)),"සමත් කළ හැකි",IF(CB113=9,"W9","අසමත් ?")))))</f>
        <v/>
      </c>
    </row>
    <row r="114" customFormat="false" ht="13.8" hidden="false" customHeight="false" outlineLevel="0" collapsed="false">
      <c r="A114" s="160" t="n">
        <v>15</v>
      </c>
      <c r="B114" s="161"/>
      <c r="C114" s="161"/>
      <c r="D114" s="162"/>
      <c r="E114" s="163"/>
      <c r="F114" s="164"/>
      <c r="G114" s="163"/>
      <c r="H114" s="165"/>
      <c r="I114" s="165"/>
      <c r="J114" s="164"/>
      <c r="K114" s="163"/>
      <c r="L114" s="165"/>
      <c r="M114" s="165"/>
      <c r="N114" s="164"/>
      <c r="O114" s="163"/>
      <c r="P114" s="165"/>
      <c r="Q114" s="165"/>
      <c r="R114" s="165"/>
      <c r="S114" s="165"/>
      <c r="T114" s="165"/>
      <c r="U114" s="165"/>
      <c r="V114" s="164"/>
      <c r="W114" s="163"/>
      <c r="X114" s="165"/>
      <c r="Y114" s="165"/>
      <c r="Z114" s="165"/>
      <c r="AA114" s="165"/>
      <c r="AB114" s="165"/>
      <c r="AC114" s="165"/>
      <c r="AD114" s="164"/>
      <c r="AE114" s="163"/>
      <c r="AF114" s="165"/>
      <c r="AG114" s="165"/>
      <c r="AH114" s="165"/>
      <c r="AI114" s="165"/>
      <c r="AJ114" s="165"/>
      <c r="AK114" s="165"/>
      <c r="AL114" s="166"/>
      <c r="AM114" s="167" t="str">
        <f aca="false">IF(B114="","",SUM(E114:AL114))</f>
        <v/>
      </c>
      <c r="AN114" s="168" t="str">
        <f aca="false">IF(B114="","",AM114/9)</f>
        <v/>
      </c>
      <c r="AO114" s="169" t="str">
        <f aca="false">IF(B114="","",IF(AM114=0,"-",RANK(AM114,$AM$100:$AM$149,0)))</f>
        <v/>
      </c>
      <c r="AP114" s="167" t="str">
        <f aca="false">IF(E114="","",IF(E114="-","-",IF(UPPER(E114)="AB","+",VLOOKUP(E114,'විෂය තොරතුරු'!$P$24:$Q$28,2))))</f>
        <v/>
      </c>
      <c r="AQ114" s="168" t="str">
        <f aca="false">IF(F114="","",IF(F114="-","-",IF(UPPER(F114)="AB","+",VLOOKUP(F114,'විෂය තොරතුරු'!$P$24:$Q$28,2))))</f>
        <v/>
      </c>
      <c r="AR114" s="168" t="str">
        <f aca="false">IF(G114="","",IF(G114="-","-",IF(UPPER(G114)="AB","+",VLOOKUP(G114,'විෂය තොරතුරු'!$P$24:$Q$28,2))))</f>
        <v/>
      </c>
      <c r="AS114" s="168" t="str">
        <f aca="false">IF(H114="","",IF(H114="-","-",IF(UPPER(H114)="AB","+",VLOOKUP(H114,'විෂය තොරතුරු'!$P$24:$Q$28,2))))</f>
        <v/>
      </c>
      <c r="AT114" s="168" t="str">
        <f aca="false">IF(I114="","",IF(I114="-","-",IF(UPPER(I114)="AB","+",VLOOKUP(I114,'විෂය තොරතුරු'!$P$24:$Q$28,2))))</f>
        <v/>
      </c>
      <c r="AU114" s="170" t="str">
        <f aca="false">IF(J114="","",IF(J114="-","-",IF(UPPER(J114)="AB","+",VLOOKUP(J114,'විෂය තොරතුරු'!$P$24:$Q$28,2))))</f>
        <v/>
      </c>
      <c r="AV114" s="171" t="str">
        <f aca="false">IF(K114="","",IF(K114="-","-",IF(UPPER(K114)="AB","+",VLOOKUP(K114,'විෂය තොරතුරු'!$P$24:$Q$28,2))))</f>
        <v/>
      </c>
      <c r="AW114" s="168" t="str">
        <f aca="false">IF(L114="","",IF(L114="-","-",IF(UPPER(L114)="AB","+",VLOOKUP(L114,'විෂය තොරතුරු'!$P$24:$Q$28,2))))</f>
        <v/>
      </c>
      <c r="AX114" s="168" t="str">
        <f aca="false">IF(M114="","",IF(M114="-","-",IF(UPPER(M114)="AB","+",VLOOKUP(M114,'විෂය තොරතුරු'!$P$24:$Q$28,2))))</f>
        <v/>
      </c>
      <c r="AY114" s="169" t="str">
        <f aca="false">IF(N114="","",IF(N114="-","-",IF(UPPER(N114)="AB","+",VLOOKUP(N114,'විෂය තොරතුරු'!$P$24:$Q$28,2))))</f>
        <v/>
      </c>
      <c r="AZ114" s="167" t="str">
        <f aca="false">IF(O114="","",IF(O114="-","-",IF(UPPER(O114)="AB","+",VLOOKUP(O114,'විෂය තොරතුරු'!$P$24:$Q$28,2))))</f>
        <v/>
      </c>
      <c r="BA114" s="168" t="str">
        <f aca="false">IF(P114="","",IF(P114="-","-",IF(UPPER(P114)="AB","+",VLOOKUP(P114,'විෂය තොරතුරු'!$P$24:$Q$28,2))))</f>
        <v/>
      </c>
      <c r="BB114" s="168" t="str">
        <f aca="false">IF(Q114="","",IF(Q114="-","-",IF(UPPER(Q114)="AB","+",VLOOKUP(Q114,'විෂය තොරතුරු'!$P$24:$Q$28,2))))</f>
        <v/>
      </c>
      <c r="BC114" s="168" t="str">
        <f aca="false">IF(R114="","",IF(R114="-","-",IF(UPPER(R114)="AB","+",VLOOKUP(R114,'විෂය තොරතුරු'!$P$24:$Q$28,2))))</f>
        <v/>
      </c>
      <c r="BD114" s="168" t="str">
        <f aca="false">IF(S114="","",IF(S114="-","-",IF(UPPER(S114)="AB","+",VLOOKUP(S114,'විෂය තොරතුරු'!$P$24:$Q$28,2))))</f>
        <v/>
      </c>
      <c r="BE114" s="168" t="str">
        <f aca="false">IF(T114="","",IF(T114="-","-",IF(UPPER(T114)="AB","+",VLOOKUP(T114,'විෂය තොරතුරු'!$P$24:$Q$28,2))))</f>
        <v/>
      </c>
      <c r="BF114" s="168" t="str">
        <f aca="false">IF(U114="","",IF(U114="-","-",IF(UPPER(U114)="AB","+",VLOOKUP(U114,'විෂය තොරතුරු'!$P$24:$Q$28,2))))</f>
        <v/>
      </c>
      <c r="BG114" s="170" t="str">
        <f aca="false">IF(V114="","",IF(V114="-","-",IF(UPPER(V114)="AB","+",VLOOKUP(V114,'විෂය තොරතුරු'!$P$24:$Q$28,2))))</f>
        <v/>
      </c>
      <c r="BH114" s="171" t="str">
        <f aca="false">IF(W114="","",IF(W114="-","-",IF(UPPER(W114)="AB","+",VLOOKUP(W114,'විෂය තොරතුරු'!$P$24:$Q$28,2))))</f>
        <v/>
      </c>
      <c r="BI114" s="168" t="str">
        <f aca="false">IF(X114="","",IF(X114="-","-",IF(UPPER(X114)="AB","+",VLOOKUP(X114,'විෂය තොරතුරු'!$P$24:$Q$28,2))))</f>
        <v/>
      </c>
      <c r="BJ114" s="168" t="str">
        <f aca="false">IF(Y114="","",IF(Y114="-","-",IF(UPPER(Y114)="AB","+",VLOOKUP(Y114,'විෂය තොරතුරු'!$P$24:$Q$28,2))))</f>
        <v/>
      </c>
      <c r="BK114" s="168" t="str">
        <f aca="false">IF(Z114="","",IF(Z114="-","-",IF(UPPER(Z114)="AB","+",VLOOKUP(Z114,'විෂය තොරතුරු'!$P$24:$Q$28,2))))</f>
        <v/>
      </c>
      <c r="BL114" s="168" t="str">
        <f aca="false">IF(AA114="","",IF(AA114="-","-",IF(UPPER(AA114)="AB","+",VLOOKUP(AA114,'විෂය තොරතුරු'!$P$24:$Q$28,2))))</f>
        <v/>
      </c>
      <c r="BM114" s="168" t="str">
        <f aca="false">IF(AB114="","",IF(AB114="-","-",IF(UPPER(AB114)="AB","+",VLOOKUP(AB114,'විෂය තොරතුරු'!$P$24:$Q$28,2))))</f>
        <v/>
      </c>
      <c r="BN114" s="168" t="str">
        <f aca="false">IF(AC114="","",IF(AC114="-","-",IF(UPPER(AC114)="AB","+",VLOOKUP(AC114,'විෂය තොරතුරු'!$P$24:$Q$28,2))))</f>
        <v/>
      </c>
      <c r="BO114" s="169" t="str">
        <f aca="false">IF(AD114="","",IF(AD114="-","-",IF(UPPER(AD114)="AB","+",VLOOKUP(AD114,'විෂය තොරතුරු'!$P$24:$Q$28,2))))</f>
        <v/>
      </c>
      <c r="BP114" s="171" t="str">
        <f aca="false">IF(AE114="","",IF(AE114="-","-",IF(UPPER(AE114)="AB","+",VLOOKUP(AE114,'විෂය තොරතුරු'!$P$24:$Q$28,2))))</f>
        <v/>
      </c>
      <c r="BQ114" s="168" t="str">
        <f aca="false">IF(AF114="","",IF(AF114="-","-",IF(UPPER(AF114)="AB","+",VLOOKUP(AF114,'විෂය තොරතුරු'!$P$24:$Q$28,2))))</f>
        <v/>
      </c>
      <c r="BR114" s="168" t="str">
        <f aca="false">IF(AG114="","",IF(AG114="-","-",IF(UPPER(AG114)="AB","+",VLOOKUP(AG114,'විෂය තොරතුරු'!$P$24:$Q$28,2))))</f>
        <v/>
      </c>
      <c r="BS114" s="168" t="str">
        <f aca="false">IF(AH114="","",IF(AH114="-","-",IF(UPPER(AH114)="AB","+",VLOOKUP(AH114,'විෂය තොරතුරු'!$P$24:$Q$28,2))))</f>
        <v/>
      </c>
      <c r="BT114" s="168" t="str">
        <f aca="false">IF(AI114="","",IF(AI114="-","-",IF(UPPER(AI114)="AB","+",VLOOKUP(AI114,'විෂය තොරතුරු'!$P$24:$Q$28,2))))</f>
        <v/>
      </c>
      <c r="BU114" s="168" t="str">
        <f aca="false">IF(AJ114="","",IF(AJ114="-","-",IF(UPPER(AJ114)="AB","+",VLOOKUP(AJ114,'විෂය තොරතුරු'!$P$24:$Q$28,2))))</f>
        <v/>
      </c>
      <c r="BV114" s="168" t="str">
        <f aca="false">IF(AK114="","",IF(AK114="-","-",IF(UPPER(AK114)="AB","+",VLOOKUP(AK114,'විෂය තොරතුරු'!$P$24:$Q$28,2))))</f>
        <v/>
      </c>
      <c r="BW114" s="169" t="str">
        <f aca="false">IF(AL114="","",IF(AL114="-","-",IF(UPPER(AL114)="AB","+",VLOOKUP(AL114,'විෂය තොරතුරු'!$P$24:$Q$28,2))))</f>
        <v/>
      </c>
      <c r="BX114" s="171" t="str">
        <f aca="false">IF($B114="","",COUNTIF($AP114:$BW114,"A"))</f>
        <v/>
      </c>
      <c r="BY114" s="171" t="str">
        <f aca="false">IF($B114="","",COUNTIF($AP114:$BW114,"B"))</f>
        <v/>
      </c>
      <c r="BZ114" s="171" t="str">
        <f aca="false">IF($B114="","",COUNTIF($AP114:$BW114,"C"))</f>
        <v/>
      </c>
      <c r="CA114" s="171" t="str">
        <f aca="false">IF($B114="","",COUNTIF($AP114:$BW114,"S"))</f>
        <v/>
      </c>
      <c r="CB114" s="171" t="str">
        <f aca="false">IF($B114="","",COUNTIF($AP114:$BW114,"W"))</f>
        <v/>
      </c>
      <c r="CC114" s="171" t="str">
        <f aca="false">IF(B114="","",SUM(BX114:CA114))</f>
        <v/>
      </c>
      <c r="CD114" s="169" t="str">
        <f aca="false">IF(B114="","",SUM(BX114:BZ114))</f>
        <v/>
      </c>
      <c r="CE114" s="172" t="str">
        <f aca="false">IF(B114="","",IF(AND(CC114&gt;=6,CD114&gt;=3,OR(E114&gt;=35,F114&gt;=35),L114&gt;=35),"6/3 සමත්",IF(AND(CC114&gt;=5,CD114&gt;=3,OR(E114&gt;=35,F114&gt;=35,L114&gt;=35)),"5/3 සමත්",IF(AND(CC114&gt;=4,CD114&gt;=1,OR(E114&gt;=20,F114&gt;=20,L114&gt;=20)),"සමත් කළ හැකි",IF(CB114=9,"W9","අසමත් ?")))))</f>
        <v/>
      </c>
    </row>
    <row r="115" customFormat="false" ht="13.8" hidden="false" customHeight="false" outlineLevel="0" collapsed="false">
      <c r="A115" s="160" t="n">
        <v>16</v>
      </c>
      <c r="B115" s="161"/>
      <c r="C115" s="161"/>
      <c r="D115" s="162"/>
      <c r="E115" s="163"/>
      <c r="F115" s="164"/>
      <c r="G115" s="163"/>
      <c r="H115" s="165"/>
      <c r="I115" s="165"/>
      <c r="J115" s="164"/>
      <c r="K115" s="163"/>
      <c r="L115" s="165"/>
      <c r="M115" s="165"/>
      <c r="N115" s="164"/>
      <c r="O115" s="163"/>
      <c r="P115" s="165"/>
      <c r="Q115" s="165"/>
      <c r="R115" s="165"/>
      <c r="S115" s="165"/>
      <c r="T115" s="165"/>
      <c r="U115" s="165"/>
      <c r="V115" s="164"/>
      <c r="W115" s="163"/>
      <c r="X115" s="165"/>
      <c r="Y115" s="165"/>
      <c r="Z115" s="165"/>
      <c r="AA115" s="165"/>
      <c r="AB115" s="165"/>
      <c r="AC115" s="165"/>
      <c r="AD115" s="164"/>
      <c r="AE115" s="163"/>
      <c r="AF115" s="165"/>
      <c r="AG115" s="165"/>
      <c r="AH115" s="165"/>
      <c r="AI115" s="165"/>
      <c r="AJ115" s="165"/>
      <c r="AK115" s="165"/>
      <c r="AL115" s="166"/>
      <c r="AM115" s="167" t="str">
        <f aca="false">IF(B115="","",SUM(E115:AL115))</f>
        <v/>
      </c>
      <c r="AN115" s="168" t="str">
        <f aca="false">IF(B115="","",AM115/9)</f>
        <v/>
      </c>
      <c r="AO115" s="169" t="str">
        <f aca="false">IF(B115="","",IF(AM115=0,"-",RANK(AM115,$AM$100:$AM$149,0)))</f>
        <v/>
      </c>
      <c r="AP115" s="167" t="str">
        <f aca="false">IF(E115="","",IF(E115="-","-",IF(UPPER(E115)="AB","+",VLOOKUP(E115,'විෂය තොරතුරු'!$P$24:$Q$28,2))))</f>
        <v/>
      </c>
      <c r="AQ115" s="168" t="str">
        <f aca="false">IF(F115="","",IF(F115="-","-",IF(UPPER(F115)="AB","+",VLOOKUP(F115,'විෂය තොරතුරු'!$P$24:$Q$28,2))))</f>
        <v/>
      </c>
      <c r="AR115" s="168" t="str">
        <f aca="false">IF(G115="","",IF(G115="-","-",IF(UPPER(G115)="AB","+",VLOOKUP(G115,'විෂය තොරතුරු'!$P$24:$Q$28,2))))</f>
        <v/>
      </c>
      <c r="AS115" s="168" t="str">
        <f aca="false">IF(H115="","",IF(H115="-","-",IF(UPPER(H115)="AB","+",VLOOKUP(H115,'විෂය තොරතුරු'!$P$24:$Q$28,2))))</f>
        <v/>
      </c>
      <c r="AT115" s="168" t="str">
        <f aca="false">IF(I115="","",IF(I115="-","-",IF(UPPER(I115)="AB","+",VLOOKUP(I115,'විෂය තොරතුරු'!$P$24:$Q$28,2))))</f>
        <v/>
      </c>
      <c r="AU115" s="170" t="str">
        <f aca="false">IF(J115="","",IF(J115="-","-",IF(UPPER(J115)="AB","+",VLOOKUP(J115,'විෂය තොරතුරු'!$P$24:$Q$28,2))))</f>
        <v/>
      </c>
      <c r="AV115" s="171" t="str">
        <f aca="false">IF(K115="","",IF(K115="-","-",IF(UPPER(K115)="AB","+",VLOOKUP(K115,'විෂය තොරතුරු'!$P$24:$Q$28,2))))</f>
        <v/>
      </c>
      <c r="AW115" s="168" t="str">
        <f aca="false">IF(L115="","",IF(L115="-","-",IF(UPPER(L115)="AB","+",VLOOKUP(L115,'විෂය තොරතුරු'!$P$24:$Q$28,2))))</f>
        <v/>
      </c>
      <c r="AX115" s="168" t="str">
        <f aca="false">IF(M115="","",IF(M115="-","-",IF(UPPER(M115)="AB","+",VLOOKUP(M115,'විෂය තොරතුරු'!$P$24:$Q$28,2))))</f>
        <v/>
      </c>
      <c r="AY115" s="169" t="str">
        <f aca="false">IF(N115="","",IF(N115="-","-",IF(UPPER(N115)="AB","+",VLOOKUP(N115,'විෂය තොරතුරු'!$P$24:$Q$28,2))))</f>
        <v/>
      </c>
      <c r="AZ115" s="167" t="str">
        <f aca="false">IF(O115="","",IF(O115="-","-",IF(UPPER(O115)="AB","+",VLOOKUP(O115,'විෂය තොරතුරු'!$P$24:$Q$28,2))))</f>
        <v/>
      </c>
      <c r="BA115" s="168" t="str">
        <f aca="false">IF(P115="","",IF(P115="-","-",IF(UPPER(P115)="AB","+",VLOOKUP(P115,'විෂය තොරතුරු'!$P$24:$Q$28,2))))</f>
        <v/>
      </c>
      <c r="BB115" s="168" t="str">
        <f aca="false">IF(Q115="","",IF(Q115="-","-",IF(UPPER(Q115)="AB","+",VLOOKUP(Q115,'විෂය තොරතුරු'!$P$24:$Q$28,2))))</f>
        <v/>
      </c>
      <c r="BC115" s="168" t="str">
        <f aca="false">IF(R115="","",IF(R115="-","-",IF(UPPER(R115)="AB","+",VLOOKUP(R115,'විෂය තොරතුරු'!$P$24:$Q$28,2))))</f>
        <v/>
      </c>
      <c r="BD115" s="168" t="str">
        <f aca="false">IF(S115="","",IF(S115="-","-",IF(UPPER(S115)="AB","+",VLOOKUP(S115,'විෂය තොරතුරු'!$P$24:$Q$28,2))))</f>
        <v/>
      </c>
      <c r="BE115" s="168" t="str">
        <f aca="false">IF(T115="","",IF(T115="-","-",IF(UPPER(T115)="AB","+",VLOOKUP(T115,'විෂය තොරතුරු'!$P$24:$Q$28,2))))</f>
        <v/>
      </c>
      <c r="BF115" s="168" t="str">
        <f aca="false">IF(U115="","",IF(U115="-","-",IF(UPPER(U115)="AB","+",VLOOKUP(U115,'විෂය තොරතුරු'!$P$24:$Q$28,2))))</f>
        <v/>
      </c>
      <c r="BG115" s="170" t="str">
        <f aca="false">IF(V115="","",IF(V115="-","-",IF(UPPER(V115)="AB","+",VLOOKUP(V115,'විෂය තොරතුරු'!$P$24:$Q$28,2))))</f>
        <v/>
      </c>
      <c r="BH115" s="171" t="str">
        <f aca="false">IF(W115="","",IF(W115="-","-",IF(UPPER(W115)="AB","+",VLOOKUP(W115,'විෂය තොරතුරු'!$P$24:$Q$28,2))))</f>
        <v/>
      </c>
      <c r="BI115" s="168" t="str">
        <f aca="false">IF(X115="","",IF(X115="-","-",IF(UPPER(X115)="AB","+",VLOOKUP(X115,'විෂය තොරතුරු'!$P$24:$Q$28,2))))</f>
        <v/>
      </c>
      <c r="BJ115" s="168" t="str">
        <f aca="false">IF(Y115="","",IF(Y115="-","-",IF(UPPER(Y115)="AB","+",VLOOKUP(Y115,'විෂය තොරතුරු'!$P$24:$Q$28,2))))</f>
        <v/>
      </c>
      <c r="BK115" s="168" t="str">
        <f aca="false">IF(Z115="","",IF(Z115="-","-",IF(UPPER(Z115)="AB","+",VLOOKUP(Z115,'විෂය තොරතුරු'!$P$24:$Q$28,2))))</f>
        <v/>
      </c>
      <c r="BL115" s="168" t="str">
        <f aca="false">IF(AA115="","",IF(AA115="-","-",IF(UPPER(AA115)="AB","+",VLOOKUP(AA115,'විෂය තොරතුරු'!$P$24:$Q$28,2))))</f>
        <v/>
      </c>
      <c r="BM115" s="168" t="str">
        <f aca="false">IF(AB115="","",IF(AB115="-","-",IF(UPPER(AB115)="AB","+",VLOOKUP(AB115,'විෂය තොරතුරු'!$P$24:$Q$28,2))))</f>
        <v/>
      </c>
      <c r="BN115" s="168" t="str">
        <f aca="false">IF(AC115="","",IF(AC115="-","-",IF(UPPER(AC115)="AB","+",VLOOKUP(AC115,'විෂය තොරතුරු'!$P$24:$Q$28,2))))</f>
        <v/>
      </c>
      <c r="BO115" s="169" t="str">
        <f aca="false">IF(AD115="","",IF(AD115="-","-",IF(UPPER(AD115)="AB","+",VLOOKUP(AD115,'විෂය තොරතුරු'!$P$24:$Q$28,2))))</f>
        <v/>
      </c>
      <c r="BP115" s="171" t="str">
        <f aca="false">IF(AE115="","",IF(AE115="-","-",IF(UPPER(AE115)="AB","+",VLOOKUP(AE115,'විෂය තොරතුරු'!$P$24:$Q$28,2))))</f>
        <v/>
      </c>
      <c r="BQ115" s="168" t="str">
        <f aca="false">IF(AF115="","",IF(AF115="-","-",IF(UPPER(AF115)="AB","+",VLOOKUP(AF115,'විෂය තොරතුරු'!$P$24:$Q$28,2))))</f>
        <v/>
      </c>
      <c r="BR115" s="168" t="str">
        <f aca="false">IF(AG115="","",IF(AG115="-","-",IF(UPPER(AG115)="AB","+",VLOOKUP(AG115,'විෂය තොරතුරු'!$P$24:$Q$28,2))))</f>
        <v/>
      </c>
      <c r="BS115" s="168" t="str">
        <f aca="false">IF(AH115="","",IF(AH115="-","-",IF(UPPER(AH115)="AB","+",VLOOKUP(AH115,'විෂය තොරතුරු'!$P$24:$Q$28,2))))</f>
        <v/>
      </c>
      <c r="BT115" s="168" t="str">
        <f aca="false">IF(AI115="","",IF(AI115="-","-",IF(UPPER(AI115)="AB","+",VLOOKUP(AI115,'විෂය තොරතුරු'!$P$24:$Q$28,2))))</f>
        <v/>
      </c>
      <c r="BU115" s="168" t="str">
        <f aca="false">IF(AJ115="","",IF(AJ115="-","-",IF(UPPER(AJ115)="AB","+",VLOOKUP(AJ115,'විෂය තොරතුරු'!$P$24:$Q$28,2))))</f>
        <v/>
      </c>
      <c r="BV115" s="168" t="str">
        <f aca="false">IF(AK115="","",IF(AK115="-","-",IF(UPPER(AK115)="AB","+",VLOOKUP(AK115,'විෂය තොරතුරු'!$P$24:$Q$28,2))))</f>
        <v/>
      </c>
      <c r="BW115" s="169" t="str">
        <f aca="false">IF(AL115="","",IF(AL115="-","-",IF(UPPER(AL115)="AB","+",VLOOKUP(AL115,'විෂය තොරතුරු'!$P$24:$Q$28,2))))</f>
        <v/>
      </c>
      <c r="BX115" s="171" t="str">
        <f aca="false">IF($B115="","",COUNTIF($AP115:$BW115,"A"))</f>
        <v/>
      </c>
      <c r="BY115" s="171" t="str">
        <f aca="false">IF($B115="","",COUNTIF($AP115:$BW115,"B"))</f>
        <v/>
      </c>
      <c r="BZ115" s="171" t="str">
        <f aca="false">IF($B115="","",COUNTIF($AP115:$BW115,"C"))</f>
        <v/>
      </c>
      <c r="CA115" s="171" t="str">
        <f aca="false">IF($B115="","",COUNTIF($AP115:$BW115,"S"))</f>
        <v/>
      </c>
      <c r="CB115" s="171" t="str">
        <f aca="false">IF($B115="","",COUNTIF($AP115:$BW115,"W"))</f>
        <v/>
      </c>
      <c r="CC115" s="171" t="str">
        <f aca="false">IF(B115="","",SUM(BX115:CA115))</f>
        <v/>
      </c>
      <c r="CD115" s="169" t="str">
        <f aca="false">IF(B115="","",SUM(BX115:BZ115))</f>
        <v/>
      </c>
      <c r="CE115" s="172" t="str">
        <f aca="false">IF(B115="","",IF(AND(CC115&gt;=6,CD115&gt;=3,OR(E115&gt;=35,F115&gt;=35),L115&gt;=35),"6/3 සමත්",IF(AND(CC115&gt;=5,CD115&gt;=3,OR(E115&gt;=35,F115&gt;=35,L115&gt;=35)),"5/3 සමත්",IF(AND(CC115&gt;=4,CD115&gt;=1,OR(E115&gt;=20,F115&gt;=20,L115&gt;=20)),"සමත් කළ හැකි",IF(CB115=9,"W9","අසමත් ?")))))</f>
        <v/>
      </c>
    </row>
    <row r="116" customFormat="false" ht="13.8" hidden="false" customHeight="false" outlineLevel="0" collapsed="false">
      <c r="A116" s="160" t="n">
        <v>17</v>
      </c>
      <c r="B116" s="161"/>
      <c r="C116" s="161"/>
      <c r="D116" s="162"/>
      <c r="E116" s="163"/>
      <c r="F116" s="164"/>
      <c r="G116" s="163"/>
      <c r="H116" s="165"/>
      <c r="I116" s="165"/>
      <c r="J116" s="164"/>
      <c r="K116" s="163"/>
      <c r="L116" s="165"/>
      <c r="M116" s="165"/>
      <c r="N116" s="164"/>
      <c r="O116" s="163"/>
      <c r="P116" s="165"/>
      <c r="Q116" s="165"/>
      <c r="R116" s="165"/>
      <c r="S116" s="165"/>
      <c r="T116" s="165"/>
      <c r="U116" s="165"/>
      <c r="V116" s="164"/>
      <c r="W116" s="163"/>
      <c r="X116" s="165"/>
      <c r="Y116" s="165"/>
      <c r="Z116" s="165"/>
      <c r="AA116" s="165"/>
      <c r="AB116" s="165"/>
      <c r="AC116" s="165"/>
      <c r="AD116" s="164"/>
      <c r="AE116" s="163"/>
      <c r="AF116" s="165"/>
      <c r="AG116" s="165"/>
      <c r="AH116" s="165"/>
      <c r="AI116" s="165"/>
      <c r="AJ116" s="165"/>
      <c r="AK116" s="165"/>
      <c r="AL116" s="166"/>
      <c r="AM116" s="167" t="str">
        <f aca="false">IF(B116="","",SUM(E116:AL116))</f>
        <v/>
      </c>
      <c r="AN116" s="168" t="str">
        <f aca="false">IF(B116="","",AM116/9)</f>
        <v/>
      </c>
      <c r="AO116" s="169" t="str">
        <f aca="false">IF(B116="","",IF(AM116=0,"-",RANK(AM116,$AM$100:$AM$149,0)))</f>
        <v/>
      </c>
      <c r="AP116" s="167" t="str">
        <f aca="false">IF(E116="","",IF(E116="-","-",IF(UPPER(E116)="AB","+",VLOOKUP(E116,'විෂය තොරතුරු'!$P$24:$Q$28,2))))</f>
        <v/>
      </c>
      <c r="AQ116" s="168" t="str">
        <f aca="false">IF(F116="","",IF(F116="-","-",IF(UPPER(F116)="AB","+",VLOOKUP(F116,'විෂය තොරතුරු'!$P$24:$Q$28,2))))</f>
        <v/>
      </c>
      <c r="AR116" s="168" t="str">
        <f aca="false">IF(G116="","",IF(G116="-","-",IF(UPPER(G116)="AB","+",VLOOKUP(G116,'විෂය තොරතුරු'!$P$24:$Q$28,2))))</f>
        <v/>
      </c>
      <c r="AS116" s="168" t="str">
        <f aca="false">IF(H116="","",IF(H116="-","-",IF(UPPER(H116)="AB","+",VLOOKUP(H116,'විෂය තොරතුරු'!$P$24:$Q$28,2))))</f>
        <v/>
      </c>
      <c r="AT116" s="168" t="str">
        <f aca="false">IF(I116="","",IF(I116="-","-",IF(UPPER(I116)="AB","+",VLOOKUP(I116,'විෂය තොරතුරු'!$P$24:$Q$28,2))))</f>
        <v/>
      </c>
      <c r="AU116" s="170" t="str">
        <f aca="false">IF(J116="","",IF(J116="-","-",IF(UPPER(J116)="AB","+",VLOOKUP(J116,'විෂය තොරතුරු'!$P$24:$Q$28,2))))</f>
        <v/>
      </c>
      <c r="AV116" s="171" t="str">
        <f aca="false">IF(K116="","",IF(K116="-","-",IF(UPPER(K116)="AB","+",VLOOKUP(K116,'විෂය තොරතුරු'!$P$24:$Q$28,2))))</f>
        <v/>
      </c>
      <c r="AW116" s="168" t="str">
        <f aca="false">IF(L116="","",IF(L116="-","-",IF(UPPER(L116)="AB","+",VLOOKUP(L116,'විෂය තොරතුරු'!$P$24:$Q$28,2))))</f>
        <v/>
      </c>
      <c r="AX116" s="168" t="str">
        <f aca="false">IF(M116="","",IF(M116="-","-",IF(UPPER(M116)="AB","+",VLOOKUP(M116,'විෂය තොරතුරු'!$P$24:$Q$28,2))))</f>
        <v/>
      </c>
      <c r="AY116" s="169" t="str">
        <f aca="false">IF(N116="","",IF(N116="-","-",IF(UPPER(N116)="AB","+",VLOOKUP(N116,'විෂය තොරතුරු'!$P$24:$Q$28,2))))</f>
        <v/>
      </c>
      <c r="AZ116" s="167" t="str">
        <f aca="false">IF(O116="","",IF(O116="-","-",IF(UPPER(O116)="AB","+",VLOOKUP(O116,'විෂය තොරතුරු'!$P$24:$Q$28,2))))</f>
        <v/>
      </c>
      <c r="BA116" s="168" t="str">
        <f aca="false">IF(P116="","",IF(P116="-","-",IF(UPPER(P116)="AB","+",VLOOKUP(P116,'විෂය තොරතුරු'!$P$24:$Q$28,2))))</f>
        <v/>
      </c>
      <c r="BB116" s="168" t="str">
        <f aca="false">IF(Q116="","",IF(Q116="-","-",IF(UPPER(Q116)="AB","+",VLOOKUP(Q116,'විෂය තොරතුරු'!$P$24:$Q$28,2))))</f>
        <v/>
      </c>
      <c r="BC116" s="168" t="str">
        <f aca="false">IF(R116="","",IF(R116="-","-",IF(UPPER(R116)="AB","+",VLOOKUP(R116,'විෂය තොරතුරු'!$P$24:$Q$28,2))))</f>
        <v/>
      </c>
      <c r="BD116" s="168" t="str">
        <f aca="false">IF(S116="","",IF(S116="-","-",IF(UPPER(S116)="AB","+",VLOOKUP(S116,'විෂය තොරතුරු'!$P$24:$Q$28,2))))</f>
        <v/>
      </c>
      <c r="BE116" s="168" t="str">
        <f aca="false">IF(T116="","",IF(T116="-","-",IF(UPPER(T116)="AB","+",VLOOKUP(T116,'විෂය තොරතුරු'!$P$24:$Q$28,2))))</f>
        <v/>
      </c>
      <c r="BF116" s="168" t="str">
        <f aca="false">IF(U116="","",IF(U116="-","-",IF(UPPER(U116)="AB","+",VLOOKUP(U116,'විෂය තොරතුරු'!$P$24:$Q$28,2))))</f>
        <v/>
      </c>
      <c r="BG116" s="170" t="str">
        <f aca="false">IF(V116="","",IF(V116="-","-",IF(UPPER(V116)="AB","+",VLOOKUP(V116,'විෂය තොරතුරු'!$P$24:$Q$28,2))))</f>
        <v/>
      </c>
      <c r="BH116" s="171" t="str">
        <f aca="false">IF(W116="","",IF(W116="-","-",IF(UPPER(W116)="AB","+",VLOOKUP(W116,'විෂය තොරතුරු'!$P$24:$Q$28,2))))</f>
        <v/>
      </c>
      <c r="BI116" s="168" t="str">
        <f aca="false">IF(X116="","",IF(X116="-","-",IF(UPPER(X116)="AB","+",VLOOKUP(X116,'විෂය තොරතුරු'!$P$24:$Q$28,2))))</f>
        <v/>
      </c>
      <c r="BJ116" s="168" t="str">
        <f aca="false">IF(Y116="","",IF(Y116="-","-",IF(UPPER(Y116)="AB","+",VLOOKUP(Y116,'විෂය තොරතුරු'!$P$24:$Q$28,2))))</f>
        <v/>
      </c>
      <c r="BK116" s="168" t="str">
        <f aca="false">IF(Z116="","",IF(Z116="-","-",IF(UPPER(Z116)="AB","+",VLOOKUP(Z116,'විෂය තොරතුරු'!$P$24:$Q$28,2))))</f>
        <v/>
      </c>
      <c r="BL116" s="168" t="str">
        <f aca="false">IF(AA116="","",IF(AA116="-","-",IF(UPPER(AA116)="AB","+",VLOOKUP(AA116,'විෂය තොරතුරු'!$P$24:$Q$28,2))))</f>
        <v/>
      </c>
      <c r="BM116" s="168" t="str">
        <f aca="false">IF(AB116="","",IF(AB116="-","-",IF(UPPER(AB116)="AB","+",VLOOKUP(AB116,'විෂය තොරතුරු'!$P$24:$Q$28,2))))</f>
        <v/>
      </c>
      <c r="BN116" s="168" t="str">
        <f aca="false">IF(AC116="","",IF(AC116="-","-",IF(UPPER(AC116)="AB","+",VLOOKUP(AC116,'විෂය තොරතුරු'!$P$24:$Q$28,2))))</f>
        <v/>
      </c>
      <c r="BO116" s="169" t="str">
        <f aca="false">IF(AD116="","",IF(AD116="-","-",IF(UPPER(AD116)="AB","+",VLOOKUP(AD116,'විෂය තොරතුරු'!$P$24:$Q$28,2))))</f>
        <v/>
      </c>
      <c r="BP116" s="171" t="str">
        <f aca="false">IF(AE116="","",IF(AE116="-","-",IF(UPPER(AE116)="AB","+",VLOOKUP(AE116,'විෂය තොරතුරු'!$P$24:$Q$28,2))))</f>
        <v/>
      </c>
      <c r="BQ116" s="168" t="str">
        <f aca="false">IF(AF116="","",IF(AF116="-","-",IF(UPPER(AF116)="AB","+",VLOOKUP(AF116,'විෂය තොරතුරු'!$P$24:$Q$28,2))))</f>
        <v/>
      </c>
      <c r="BR116" s="168" t="str">
        <f aca="false">IF(AG116="","",IF(AG116="-","-",IF(UPPER(AG116)="AB","+",VLOOKUP(AG116,'විෂය තොරතුරු'!$P$24:$Q$28,2))))</f>
        <v/>
      </c>
      <c r="BS116" s="168" t="str">
        <f aca="false">IF(AH116="","",IF(AH116="-","-",IF(UPPER(AH116)="AB","+",VLOOKUP(AH116,'විෂය තොරතුරු'!$P$24:$Q$28,2))))</f>
        <v/>
      </c>
      <c r="BT116" s="168" t="str">
        <f aca="false">IF(AI116="","",IF(AI116="-","-",IF(UPPER(AI116)="AB","+",VLOOKUP(AI116,'විෂය තොරතුරු'!$P$24:$Q$28,2))))</f>
        <v/>
      </c>
      <c r="BU116" s="168" t="str">
        <f aca="false">IF(AJ116="","",IF(AJ116="-","-",IF(UPPER(AJ116)="AB","+",VLOOKUP(AJ116,'විෂය තොරතුරු'!$P$24:$Q$28,2))))</f>
        <v/>
      </c>
      <c r="BV116" s="168" t="str">
        <f aca="false">IF(AK116="","",IF(AK116="-","-",IF(UPPER(AK116)="AB","+",VLOOKUP(AK116,'විෂය තොරතුරු'!$P$24:$Q$28,2))))</f>
        <v/>
      </c>
      <c r="BW116" s="169" t="str">
        <f aca="false">IF(AL116="","",IF(AL116="-","-",IF(UPPER(AL116)="AB","+",VLOOKUP(AL116,'විෂය තොරතුරු'!$P$24:$Q$28,2))))</f>
        <v/>
      </c>
      <c r="BX116" s="171" t="str">
        <f aca="false">IF($B116="","",COUNTIF($AP116:$BW116,"A"))</f>
        <v/>
      </c>
      <c r="BY116" s="171" t="str">
        <f aca="false">IF($B116="","",COUNTIF($AP116:$BW116,"B"))</f>
        <v/>
      </c>
      <c r="BZ116" s="171" t="str">
        <f aca="false">IF($B116="","",COUNTIF($AP116:$BW116,"C"))</f>
        <v/>
      </c>
      <c r="CA116" s="171" t="str">
        <f aca="false">IF($B116="","",COUNTIF($AP116:$BW116,"S"))</f>
        <v/>
      </c>
      <c r="CB116" s="171" t="str">
        <f aca="false">IF($B116="","",COUNTIF($AP116:$BW116,"W"))</f>
        <v/>
      </c>
      <c r="CC116" s="171" t="str">
        <f aca="false">IF(B116="","",SUM(BX116:CA116))</f>
        <v/>
      </c>
      <c r="CD116" s="169" t="str">
        <f aca="false">IF(B116="","",SUM(BX116:BZ116))</f>
        <v/>
      </c>
      <c r="CE116" s="172" t="str">
        <f aca="false">IF(B116="","",IF(AND(CC116&gt;=6,CD116&gt;=3,OR(E116&gt;=35,F116&gt;=35),L116&gt;=35),"6/3 සමත්",IF(AND(CC116&gt;=5,CD116&gt;=3,OR(E116&gt;=35,F116&gt;=35,L116&gt;=35)),"5/3 සමත්",IF(AND(CC116&gt;=4,CD116&gt;=1,OR(E116&gt;=20,F116&gt;=20,L116&gt;=20)),"සමත් කළ හැකි",IF(CB116=9,"W9","අසමත් ?")))))</f>
        <v/>
      </c>
    </row>
    <row r="117" customFormat="false" ht="13.8" hidden="false" customHeight="false" outlineLevel="0" collapsed="false">
      <c r="A117" s="160" t="n">
        <v>18</v>
      </c>
      <c r="B117" s="161"/>
      <c r="C117" s="161"/>
      <c r="D117" s="162"/>
      <c r="E117" s="163"/>
      <c r="F117" s="164"/>
      <c r="G117" s="163"/>
      <c r="H117" s="165"/>
      <c r="I117" s="165"/>
      <c r="J117" s="164"/>
      <c r="K117" s="163"/>
      <c r="L117" s="165"/>
      <c r="M117" s="165"/>
      <c r="N117" s="164"/>
      <c r="O117" s="163"/>
      <c r="P117" s="165"/>
      <c r="Q117" s="165"/>
      <c r="R117" s="165"/>
      <c r="S117" s="165"/>
      <c r="T117" s="165"/>
      <c r="U117" s="165"/>
      <c r="V117" s="164"/>
      <c r="W117" s="163"/>
      <c r="X117" s="165"/>
      <c r="Y117" s="165"/>
      <c r="Z117" s="165"/>
      <c r="AA117" s="165"/>
      <c r="AB117" s="165"/>
      <c r="AC117" s="165"/>
      <c r="AD117" s="164"/>
      <c r="AE117" s="163"/>
      <c r="AF117" s="165"/>
      <c r="AG117" s="165"/>
      <c r="AH117" s="165"/>
      <c r="AI117" s="165"/>
      <c r="AJ117" s="165"/>
      <c r="AK117" s="165"/>
      <c r="AL117" s="166"/>
      <c r="AM117" s="167" t="str">
        <f aca="false">IF(B117="","",SUM(E117:AL117))</f>
        <v/>
      </c>
      <c r="AN117" s="168" t="str">
        <f aca="false">IF(B117="","",AM117/9)</f>
        <v/>
      </c>
      <c r="AO117" s="169" t="str">
        <f aca="false">IF(B117="","",IF(AM117=0,"-",RANK(AM117,$AM$100:$AM$149,0)))</f>
        <v/>
      </c>
      <c r="AP117" s="167" t="str">
        <f aca="false">IF(E117="","",IF(E117="-","-",IF(UPPER(E117)="AB","+",VLOOKUP(E117,'විෂය තොරතුරු'!$P$24:$Q$28,2))))</f>
        <v/>
      </c>
      <c r="AQ117" s="168" t="str">
        <f aca="false">IF(F117="","",IF(F117="-","-",IF(UPPER(F117)="AB","+",VLOOKUP(F117,'විෂය තොරතුරු'!$P$24:$Q$28,2))))</f>
        <v/>
      </c>
      <c r="AR117" s="168" t="str">
        <f aca="false">IF(G117="","",IF(G117="-","-",IF(UPPER(G117)="AB","+",VLOOKUP(G117,'විෂය තොරතුරු'!$P$24:$Q$28,2))))</f>
        <v/>
      </c>
      <c r="AS117" s="168" t="str">
        <f aca="false">IF(H117="","",IF(H117="-","-",IF(UPPER(H117)="AB","+",VLOOKUP(H117,'විෂය තොරතුරු'!$P$24:$Q$28,2))))</f>
        <v/>
      </c>
      <c r="AT117" s="168" t="str">
        <f aca="false">IF(I117="","",IF(I117="-","-",IF(UPPER(I117)="AB","+",VLOOKUP(I117,'විෂය තොරතුරු'!$P$24:$Q$28,2))))</f>
        <v/>
      </c>
      <c r="AU117" s="170" t="str">
        <f aca="false">IF(J117="","",IF(J117="-","-",IF(UPPER(J117)="AB","+",VLOOKUP(J117,'විෂය තොරතුරු'!$P$24:$Q$28,2))))</f>
        <v/>
      </c>
      <c r="AV117" s="171" t="str">
        <f aca="false">IF(K117="","",IF(K117="-","-",IF(UPPER(K117)="AB","+",VLOOKUP(K117,'විෂය තොරතුරු'!$P$24:$Q$28,2))))</f>
        <v/>
      </c>
      <c r="AW117" s="168" t="str">
        <f aca="false">IF(L117="","",IF(L117="-","-",IF(UPPER(L117)="AB","+",VLOOKUP(L117,'විෂය තොරතුරු'!$P$24:$Q$28,2))))</f>
        <v/>
      </c>
      <c r="AX117" s="168" t="str">
        <f aca="false">IF(M117="","",IF(M117="-","-",IF(UPPER(M117)="AB","+",VLOOKUP(M117,'විෂය තොරතුරු'!$P$24:$Q$28,2))))</f>
        <v/>
      </c>
      <c r="AY117" s="169" t="str">
        <f aca="false">IF(N117="","",IF(N117="-","-",IF(UPPER(N117)="AB","+",VLOOKUP(N117,'විෂය තොරතුරු'!$P$24:$Q$28,2))))</f>
        <v/>
      </c>
      <c r="AZ117" s="167" t="str">
        <f aca="false">IF(O117="","",IF(O117="-","-",IF(UPPER(O117)="AB","+",VLOOKUP(O117,'විෂය තොරතුරු'!$P$24:$Q$28,2))))</f>
        <v/>
      </c>
      <c r="BA117" s="168" t="str">
        <f aca="false">IF(P117="","",IF(P117="-","-",IF(UPPER(P117)="AB","+",VLOOKUP(P117,'විෂය තොරතුරු'!$P$24:$Q$28,2))))</f>
        <v/>
      </c>
      <c r="BB117" s="168" t="str">
        <f aca="false">IF(Q117="","",IF(Q117="-","-",IF(UPPER(Q117)="AB","+",VLOOKUP(Q117,'විෂය තොරතුරු'!$P$24:$Q$28,2))))</f>
        <v/>
      </c>
      <c r="BC117" s="168" t="str">
        <f aca="false">IF(R117="","",IF(R117="-","-",IF(UPPER(R117)="AB","+",VLOOKUP(R117,'විෂය තොරතුරු'!$P$24:$Q$28,2))))</f>
        <v/>
      </c>
      <c r="BD117" s="168" t="str">
        <f aca="false">IF(S117="","",IF(S117="-","-",IF(UPPER(S117)="AB","+",VLOOKUP(S117,'විෂය තොරතුරු'!$P$24:$Q$28,2))))</f>
        <v/>
      </c>
      <c r="BE117" s="168" t="str">
        <f aca="false">IF(T117="","",IF(T117="-","-",IF(UPPER(T117)="AB","+",VLOOKUP(T117,'විෂය තොරතුරු'!$P$24:$Q$28,2))))</f>
        <v/>
      </c>
      <c r="BF117" s="168" t="str">
        <f aca="false">IF(U117="","",IF(U117="-","-",IF(UPPER(U117)="AB","+",VLOOKUP(U117,'විෂය තොරතුරු'!$P$24:$Q$28,2))))</f>
        <v/>
      </c>
      <c r="BG117" s="170" t="str">
        <f aca="false">IF(V117="","",IF(V117="-","-",IF(UPPER(V117)="AB","+",VLOOKUP(V117,'විෂය තොරතුරු'!$P$24:$Q$28,2))))</f>
        <v/>
      </c>
      <c r="BH117" s="171" t="str">
        <f aca="false">IF(W117="","",IF(W117="-","-",IF(UPPER(W117)="AB","+",VLOOKUP(W117,'විෂය තොරතුරු'!$P$24:$Q$28,2))))</f>
        <v/>
      </c>
      <c r="BI117" s="168" t="str">
        <f aca="false">IF(X117="","",IF(X117="-","-",IF(UPPER(X117)="AB","+",VLOOKUP(X117,'විෂය තොරතුරු'!$P$24:$Q$28,2))))</f>
        <v/>
      </c>
      <c r="BJ117" s="168" t="str">
        <f aca="false">IF(Y117="","",IF(Y117="-","-",IF(UPPER(Y117)="AB","+",VLOOKUP(Y117,'විෂය තොරතුරු'!$P$24:$Q$28,2))))</f>
        <v/>
      </c>
      <c r="BK117" s="168" t="str">
        <f aca="false">IF(Z117="","",IF(Z117="-","-",IF(UPPER(Z117)="AB","+",VLOOKUP(Z117,'විෂය තොරතුරු'!$P$24:$Q$28,2))))</f>
        <v/>
      </c>
      <c r="BL117" s="168" t="str">
        <f aca="false">IF(AA117="","",IF(AA117="-","-",IF(UPPER(AA117)="AB","+",VLOOKUP(AA117,'විෂය තොරතුරු'!$P$24:$Q$28,2))))</f>
        <v/>
      </c>
      <c r="BM117" s="168" t="str">
        <f aca="false">IF(AB117="","",IF(AB117="-","-",IF(UPPER(AB117)="AB","+",VLOOKUP(AB117,'විෂය තොරතුරු'!$P$24:$Q$28,2))))</f>
        <v/>
      </c>
      <c r="BN117" s="168" t="str">
        <f aca="false">IF(AC117="","",IF(AC117="-","-",IF(UPPER(AC117)="AB","+",VLOOKUP(AC117,'විෂය තොරතුරු'!$P$24:$Q$28,2))))</f>
        <v/>
      </c>
      <c r="BO117" s="169" t="str">
        <f aca="false">IF(AD117="","",IF(AD117="-","-",IF(UPPER(AD117)="AB","+",VLOOKUP(AD117,'විෂය තොරතුරු'!$P$24:$Q$28,2))))</f>
        <v/>
      </c>
      <c r="BP117" s="171" t="str">
        <f aca="false">IF(AE117="","",IF(AE117="-","-",IF(UPPER(AE117)="AB","+",VLOOKUP(AE117,'විෂය තොරතුරු'!$P$24:$Q$28,2))))</f>
        <v/>
      </c>
      <c r="BQ117" s="168" t="str">
        <f aca="false">IF(AF117="","",IF(AF117="-","-",IF(UPPER(AF117)="AB","+",VLOOKUP(AF117,'විෂය තොරතුරු'!$P$24:$Q$28,2))))</f>
        <v/>
      </c>
      <c r="BR117" s="168" t="str">
        <f aca="false">IF(AG117="","",IF(AG117="-","-",IF(UPPER(AG117)="AB","+",VLOOKUP(AG117,'විෂය තොරතුරු'!$P$24:$Q$28,2))))</f>
        <v/>
      </c>
      <c r="BS117" s="168" t="str">
        <f aca="false">IF(AH117="","",IF(AH117="-","-",IF(UPPER(AH117)="AB","+",VLOOKUP(AH117,'විෂය තොරතුරු'!$P$24:$Q$28,2))))</f>
        <v/>
      </c>
      <c r="BT117" s="168" t="str">
        <f aca="false">IF(AI117="","",IF(AI117="-","-",IF(UPPER(AI117)="AB","+",VLOOKUP(AI117,'විෂය තොරතුරු'!$P$24:$Q$28,2))))</f>
        <v/>
      </c>
      <c r="BU117" s="168" t="str">
        <f aca="false">IF(AJ117="","",IF(AJ117="-","-",IF(UPPER(AJ117)="AB","+",VLOOKUP(AJ117,'විෂය තොරතුරු'!$P$24:$Q$28,2))))</f>
        <v/>
      </c>
      <c r="BV117" s="168" t="str">
        <f aca="false">IF(AK117="","",IF(AK117="-","-",IF(UPPER(AK117)="AB","+",VLOOKUP(AK117,'විෂය තොරතුරු'!$P$24:$Q$28,2))))</f>
        <v/>
      </c>
      <c r="BW117" s="169" t="str">
        <f aca="false">IF(AL117="","",IF(AL117="-","-",IF(UPPER(AL117)="AB","+",VLOOKUP(AL117,'විෂය තොරතුරු'!$P$24:$Q$28,2))))</f>
        <v/>
      </c>
      <c r="BX117" s="171" t="str">
        <f aca="false">IF($B117="","",COUNTIF($AP117:$BW117,"A"))</f>
        <v/>
      </c>
      <c r="BY117" s="171" t="str">
        <f aca="false">IF($B117="","",COUNTIF($AP117:$BW117,"B"))</f>
        <v/>
      </c>
      <c r="BZ117" s="171" t="str">
        <f aca="false">IF($B117="","",COUNTIF($AP117:$BW117,"C"))</f>
        <v/>
      </c>
      <c r="CA117" s="171" t="str">
        <f aca="false">IF($B117="","",COUNTIF($AP117:$BW117,"S"))</f>
        <v/>
      </c>
      <c r="CB117" s="171" t="str">
        <f aca="false">IF($B117="","",COUNTIF($AP117:$BW117,"W"))</f>
        <v/>
      </c>
      <c r="CC117" s="171" t="str">
        <f aca="false">IF(B117="","",SUM(BX117:CA117))</f>
        <v/>
      </c>
      <c r="CD117" s="169" t="str">
        <f aca="false">IF(B117="","",SUM(BX117:BZ117))</f>
        <v/>
      </c>
      <c r="CE117" s="172" t="str">
        <f aca="false">IF(B117="","",IF(AND(CC117&gt;=6,CD117&gt;=3,OR(E117&gt;=35,F117&gt;=35),L117&gt;=35),"6/3 සමත්",IF(AND(CC117&gt;=5,CD117&gt;=3,OR(E117&gt;=35,F117&gt;=35,L117&gt;=35)),"5/3 සමත්",IF(AND(CC117&gt;=4,CD117&gt;=1,OR(E117&gt;=20,F117&gt;=20,L117&gt;=20)),"සමත් කළ හැකි",IF(CB117=9,"W9","අසමත් ?")))))</f>
        <v/>
      </c>
    </row>
    <row r="118" customFormat="false" ht="13.8" hidden="false" customHeight="false" outlineLevel="0" collapsed="false">
      <c r="A118" s="160" t="n">
        <v>19</v>
      </c>
      <c r="B118" s="175"/>
      <c r="C118" s="161"/>
      <c r="D118" s="162"/>
      <c r="E118" s="163"/>
      <c r="F118" s="164"/>
      <c r="G118" s="163"/>
      <c r="H118" s="165"/>
      <c r="I118" s="165"/>
      <c r="J118" s="164"/>
      <c r="K118" s="163"/>
      <c r="L118" s="165"/>
      <c r="M118" s="165"/>
      <c r="N118" s="164"/>
      <c r="O118" s="163"/>
      <c r="P118" s="165"/>
      <c r="Q118" s="165"/>
      <c r="R118" s="165"/>
      <c r="S118" s="165"/>
      <c r="T118" s="165"/>
      <c r="U118" s="165"/>
      <c r="V118" s="164"/>
      <c r="W118" s="163"/>
      <c r="X118" s="165"/>
      <c r="Y118" s="165"/>
      <c r="Z118" s="165"/>
      <c r="AA118" s="165"/>
      <c r="AB118" s="165"/>
      <c r="AC118" s="165"/>
      <c r="AD118" s="164"/>
      <c r="AE118" s="163"/>
      <c r="AF118" s="165"/>
      <c r="AG118" s="165"/>
      <c r="AH118" s="165"/>
      <c r="AI118" s="165"/>
      <c r="AJ118" s="165"/>
      <c r="AK118" s="165"/>
      <c r="AL118" s="166"/>
      <c r="AM118" s="167" t="str">
        <f aca="false">IF(B118="","",SUM(E118:AL118))</f>
        <v/>
      </c>
      <c r="AN118" s="168" t="str">
        <f aca="false">IF(B118="","",AM118/9)</f>
        <v/>
      </c>
      <c r="AO118" s="169" t="str">
        <f aca="false">IF(B118="","",IF(AM118=0,"-",RANK(AM118,$AM$100:$AM$149,0)))</f>
        <v/>
      </c>
      <c r="AP118" s="167" t="str">
        <f aca="false">IF(E118="","",IF(E118="-","-",IF(UPPER(E118)="AB","+",VLOOKUP(E118,'විෂය තොරතුරු'!$P$24:$Q$28,2))))</f>
        <v/>
      </c>
      <c r="AQ118" s="168" t="str">
        <f aca="false">IF(F118="","",IF(F118="-","-",IF(UPPER(F118)="AB","+",VLOOKUP(F118,'විෂය තොරතුරු'!$P$24:$Q$28,2))))</f>
        <v/>
      </c>
      <c r="AR118" s="168" t="str">
        <f aca="false">IF(G118="","",IF(G118="-","-",IF(UPPER(G118)="AB","+",VLOOKUP(G118,'විෂය තොරතුරු'!$P$24:$Q$28,2))))</f>
        <v/>
      </c>
      <c r="AS118" s="168" t="str">
        <f aca="false">IF(H118="","",IF(H118="-","-",IF(UPPER(H118)="AB","+",VLOOKUP(H118,'විෂය තොරතුරු'!$P$24:$Q$28,2))))</f>
        <v/>
      </c>
      <c r="AT118" s="168" t="str">
        <f aca="false">IF(I118="","",IF(I118="-","-",IF(UPPER(I118)="AB","+",VLOOKUP(I118,'විෂය තොරතුරු'!$P$24:$Q$28,2))))</f>
        <v/>
      </c>
      <c r="AU118" s="170" t="str">
        <f aca="false">IF(J118="","",IF(J118="-","-",IF(UPPER(J118)="AB","+",VLOOKUP(J118,'විෂය තොරතුරු'!$P$24:$Q$28,2))))</f>
        <v/>
      </c>
      <c r="AV118" s="171" t="str">
        <f aca="false">IF(K118="","",IF(K118="-","-",IF(UPPER(K118)="AB","+",VLOOKUP(K118,'විෂය තොරතුරු'!$P$24:$Q$28,2))))</f>
        <v/>
      </c>
      <c r="AW118" s="168" t="str">
        <f aca="false">IF(L118="","",IF(L118="-","-",IF(UPPER(L118)="AB","+",VLOOKUP(L118,'විෂය තොරතුරු'!$P$24:$Q$28,2))))</f>
        <v/>
      </c>
      <c r="AX118" s="168" t="str">
        <f aca="false">IF(M118="","",IF(M118="-","-",IF(UPPER(M118)="AB","+",VLOOKUP(M118,'විෂය තොරතුරු'!$P$24:$Q$28,2))))</f>
        <v/>
      </c>
      <c r="AY118" s="169" t="str">
        <f aca="false">IF(N118="","",IF(N118="-","-",IF(UPPER(N118)="AB","+",VLOOKUP(N118,'විෂය තොරතුරු'!$P$24:$Q$28,2))))</f>
        <v/>
      </c>
      <c r="AZ118" s="167" t="str">
        <f aca="false">IF(O118="","",IF(O118="-","-",IF(UPPER(O118)="AB","+",VLOOKUP(O118,'විෂය තොරතුරු'!$P$24:$Q$28,2))))</f>
        <v/>
      </c>
      <c r="BA118" s="168" t="str">
        <f aca="false">IF(P118="","",IF(P118="-","-",IF(UPPER(P118)="AB","+",VLOOKUP(P118,'විෂය තොරතුරු'!$P$24:$Q$28,2))))</f>
        <v/>
      </c>
      <c r="BB118" s="168" t="str">
        <f aca="false">IF(Q118="","",IF(Q118="-","-",IF(UPPER(Q118)="AB","+",VLOOKUP(Q118,'විෂය තොරතුරු'!$P$24:$Q$28,2))))</f>
        <v/>
      </c>
      <c r="BC118" s="168" t="str">
        <f aca="false">IF(R118="","",IF(R118="-","-",IF(UPPER(R118)="AB","+",VLOOKUP(R118,'විෂය තොරතුරු'!$P$24:$Q$28,2))))</f>
        <v/>
      </c>
      <c r="BD118" s="168" t="str">
        <f aca="false">IF(S118="","",IF(S118="-","-",IF(UPPER(S118)="AB","+",VLOOKUP(S118,'විෂය තොරතුරු'!$P$24:$Q$28,2))))</f>
        <v/>
      </c>
      <c r="BE118" s="168" t="str">
        <f aca="false">IF(T118="","",IF(T118="-","-",IF(UPPER(T118)="AB","+",VLOOKUP(T118,'විෂය තොරතුරු'!$P$24:$Q$28,2))))</f>
        <v/>
      </c>
      <c r="BF118" s="168" t="str">
        <f aca="false">IF(U118="","",IF(U118="-","-",IF(UPPER(U118)="AB","+",VLOOKUP(U118,'විෂය තොරතුරු'!$P$24:$Q$28,2))))</f>
        <v/>
      </c>
      <c r="BG118" s="170" t="str">
        <f aca="false">IF(V118="","",IF(V118="-","-",IF(UPPER(V118)="AB","+",VLOOKUP(V118,'විෂය තොරතුරු'!$P$24:$Q$28,2))))</f>
        <v/>
      </c>
      <c r="BH118" s="171" t="str">
        <f aca="false">IF(W118="","",IF(W118="-","-",IF(UPPER(W118)="AB","+",VLOOKUP(W118,'විෂය තොරතුරු'!$P$24:$Q$28,2))))</f>
        <v/>
      </c>
      <c r="BI118" s="168" t="str">
        <f aca="false">IF(X118="","",IF(X118="-","-",IF(UPPER(X118)="AB","+",VLOOKUP(X118,'විෂය තොරතුරු'!$P$24:$Q$28,2))))</f>
        <v/>
      </c>
      <c r="BJ118" s="168" t="str">
        <f aca="false">IF(Y118="","",IF(Y118="-","-",IF(UPPER(Y118)="AB","+",VLOOKUP(Y118,'විෂය තොරතුරු'!$P$24:$Q$28,2))))</f>
        <v/>
      </c>
      <c r="BK118" s="168" t="str">
        <f aca="false">IF(Z118="","",IF(Z118="-","-",IF(UPPER(Z118)="AB","+",VLOOKUP(Z118,'විෂය තොරතුරු'!$P$24:$Q$28,2))))</f>
        <v/>
      </c>
      <c r="BL118" s="168" t="str">
        <f aca="false">IF(AA118="","",IF(AA118="-","-",IF(UPPER(AA118)="AB","+",VLOOKUP(AA118,'විෂය තොරතුරු'!$P$24:$Q$28,2))))</f>
        <v/>
      </c>
      <c r="BM118" s="168" t="str">
        <f aca="false">IF(AB118="","",IF(AB118="-","-",IF(UPPER(AB118)="AB","+",VLOOKUP(AB118,'විෂය තොරතුරු'!$P$24:$Q$28,2))))</f>
        <v/>
      </c>
      <c r="BN118" s="168" t="str">
        <f aca="false">IF(AC118="","",IF(AC118="-","-",IF(UPPER(AC118)="AB","+",VLOOKUP(AC118,'විෂය තොරතුරු'!$P$24:$Q$28,2))))</f>
        <v/>
      </c>
      <c r="BO118" s="169" t="str">
        <f aca="false">IF(AD118="","",IF(AD118="-","-",IF(UPPER(AD118)="AB","+",VLOOKUP(AD118,'විෂය තොරතුරු'!$P$24:$Q$28,2))))</f>
        <v/>
      </c>
      <c r="BP118" s="171" t="str">
        <f aca="false">IF(AE118="","",IF(AE118="-","-",IF(UPPER(AE118)="AB","+",VLOOKUP(AE118,'විෂය තොරතුරු'!$P$24:$Q$28,2))))</f>
        <v/>
      </c>
      <c r="BQ118" s="168" t="str">
        <f aca="false">IF(AF118="","",IF(AF118="-","-",IF(UPPER(AF118)="AB","+",VLOOKUP(AF118,'විෂය තොරතුරු'!$P$24:$Q$28,2))))</f>
        <v/>
      </c>
      <c r="BR118" s="168" t="str">
        <f aca="false">IF(AG118="","",IF(AG118="-","-",IF(UPPER(AG118)="AB","+",VLOOKUP(AG118,'විෂය තොරතුරු'!$P$24:$Q$28,2))))</f>
        <v/>
      </c>
      <c r="BS118" s="168" t="str">
        <f aca="false">IF(AH118="","",IF(AH118="-","-",IF(UPPER(AH118)="AB","+",VLOOKUP(AH118,'විෂය තොරතුරු'!$P$24:$Q$28,2))))</f>
        <v/>
      </c>
      <c r="BT118" s="168" t="str">
        <f aca="false">IF(AI118="","",IF(AI118="-","-",IF(UPPER(AI118)="AB","+",VLOOKUP(AI118,'විෂය තොරතුරු'!$P$24:$Q$28,2))))</f>
        <v/>
      </c>
      <c r="BU118" s="168" t="str">
        <f aca="false">IF(AJ118="","",IF(AJ118="-","-",IF(UPPER(AJ118)="AB","+",VLOOKUP(AJ118,'විෂය තොරතුරු'!$P$24:$Q$28,2))))</f>
        <v/>
      </c>
      <c r="BV118" s="168" t="str">
        <f aca="false">IF(AK118="","",IF(AK118="-","-",IF(UPPER(AK118)="AB","+",VLOOKUP(AK118,'විෂය තොරතුරු'!$P$24:$Q$28,2))))</f>
        <v/>
      </c>
      <c r="BW118" s="169" t="str">
        <f aca="false">IF(AL118="","",IF(AL118="-","-",IF(UPPER(AL118)="AB","+",VLOOKUP(AL118,'විෂය තොරතුරු'!$P$24:$Q$28,2))))</f>
        <v/>
      </c>
      <c r="BX118" s="171" t="str">
        <f aca="false">IF($B118="","",COUNTIF($AP118:$BW118,"A"))</f>
        <v/>
      </c>
      <c r="BY118" s="171" t="str">
        <f aca="false">IF($B118="","",COUNTIF($AP118:$BW118,"B"))</f>
        <v/>
      </c>
      <c r="BZ118" s="171" t="str">
        <f aca="false">IF($B118="","",COUNTIF($AP118:$BW118,"C"))</f>
        <v/>
      </c>
      <c r="CA118" s="171" t="str">
        <f aca="false">IF($B118="","",COUNTIF($AP118:$BW118,"S"))</f>
        <v/>
      </c>
      <c r="CB118" s="171" t="str">
        <f aca="false">IF($B118="","",COUNTIF($AP118:$BW118,"W"))</f>
        <v/>
      </c>
      <c r="CC118" s="171" t="str">
        <f aca="false">IF(B118="","",SUM(BX118:CA118))</f>
        <v/>
      </c>
      <c r="CD118" s="169" t="str">
        <f aca="false">IF(B118="","",SUM(BX118:BZ118))</f>
        <v/>
      </c>
      <c r="CE118" s="172" t="str">
        <f aca="false">IF(B118="","",IF(AND(CC118&gt;=6,CD118&gt;=3,OR(E118&gt;=35,F118&gt;=35),L118&gt;=35),"6/3 සමත්",IF(AND(CC118&gt;=5,CD118&gt;=3,OR(E118&gt;=35,F118&gt;=35,L118&gt;=35)),"5/3 සමත්",IF(AND(CC118&gt;=4,CD118&gt;=1,OR(E118&gt;=20,F118&gt;=20,L118&gt;=20)),"සමත් කළ හැකි",IF(CB118=9,"W9","අසමත් ?")))))</f>
        <v/>
      </c>
    </row>
    <row r="119" customFormat="false" ht="13.8" hidden="false" customHeight="false" outlineLevel="0" collapsed="false">
      <c r="A119" s="160" t="n">
        <v>20</v>
      </c>
      <c r="B119" s="161"/>
      <c r="C119" s="161"/>
      <c r="D119" s="162"/>
      <c r="E119" s="163"/>
      <c r="F119" s="164"/>
      <c r="G119" s="163"/>
      <c r="H119" s="165"/>
      <c r="I119" s="165"/>
      <c r="J119" s="164"/>
      <c r="K119" s="163"/>
      <c r="L119" s="165"/>
      <c r="M119" s="165"/>
      <c r="N119" s="164"/>
      <c r="O119" s="163"/>
      <c r="P119" s="165"/>
      <c r="Q119" s="165"/>
      <c r="R119" s="165"/>
      <c r="S119" s="165"/>
      <c r="T119" s="165"/>
      <c r="U119" s="165"/>
      <c r="V119" s="164"/>
      <c r="W119" s="163"/>
      <c r="X119" s="165"/>
      <c r="Y119" s="165"/>
      <c r="Z119" s="165"/>
      <c r="AA119" s="165"/>
      <c r="AB119" s="165"/>
      <c r="AC119" s="165"/>
      <c r="AD119" s="164"/>
      <c r="AE119" s="163"/>
      <c r="AF119" s="165"/>
      <c r="AG119" s="165"/>
      <c r="AH119" s="165"/>
      <c r="AI119" s="165"/>
      <c r="AJ119" s="165"/>
      <c r="AK119" s="165"/>
      <c r="AL119" s="166"/>
      <c r="AM119" s="167" t="str">
        <f aca="false">IF(B119="","",SUM(E119:AL119))</f>
        <v/>
      </c>
      <c r="AN119" s="168" t="str">
        <f aca="false">IF(B119="","",AM119/9)</f>
        <v/>
      </c>
      <c r="AO119" s="169" t="str">
        <f aca="false">IF(B119="","",IF(AM119=0,"-",RANK(AM119,$AM$100:$AM$149,0)))</f>
        <v/>
      </c>
      <c r="AP119" s="167" t="str">
        <f aca="false">IF(E119="","",IF(E119="-","-",IF(UPPER(E119)="AB","+",VLOOKUP(E119,'විෂය තොරතුරු'!$P$24:$Q$28,2))))</f>
        <v/>
      </c>
      <c r="AQ119" s="168" t="str">
        <f aca="false">IF(F119="","",IF(F119="-","-",IF(UPPER(F119)="AB","+",VLOOKUP(F119,'විෂය තොරතුරු'!$P$24:$Q$28,2))))</f>
        <v/>
      </c>
      <c r="AR119" s="168" t="str">
        <f aca="false">IF(G119="","",IF(G119="-","-",IF(UPPER(G119)="AB","+",VLOOKUP(G119,'විෂය තොරතුරු'!$P$24:$Q$28,2))))</f>
        <v/>
      </c>
      <c r="AS119" s="168" t="str">
        <f aca="false">IF(H119="","",IF(H119="-","-",IF(UPPER(H119)="AB","+",VLOOKUP(H119,'විෂය තොරතුරු'!$P$24:$Q$28,2))))</f>
        <v/>
      </c>
      <c r="AT119" s="168" t="str">
        <f aca="false">IF(I119="","",IF(I119="-","-",IF(UPPER(I119)="AB","+",VLOOKUP(I119,'විෂය තොරතුරු'!$P$24:$Q$28,2))))</f>
        <v/>
      </c>
      <c r="AU119" s="170" t="str">
        <f aca="false">IF(J119="","",IF(J119="-","-",IF(UPPER(J119)="AB","+",VLOOKUP(J119,'විෂය තොරතුරු'!$P$24:$Q$28,2))))</f>
        <v/>
      </c>
      <c r="AV119" s="171" t="str">
        <f aca="false">IF(K119="","",IF(K119="-","-",IF(UPPER(K119)="AB","+",VLOOKUP(K119,'විෂය තොරතුරු'!$P$24:$Q$28,2))))</f>
        <v/>
      </c>
      <c r="AW119" s="168" t="str">
        <f aca="false">IF(L119="","",IF(L119="-","-",IF(UPPER(L119)="AB","+",VLOOKUP(L119,'විෂය තොරතුරු'!$P$24:$Q$28,2))))</f>
        <v/>
      </c>
      <c r="AX119" s="168" t="str">
        <f aca="false">IF(M119="","",IF(M119="-","-",IF(UPPER(M119)="AB","+",VLOOKUP(M119,'විෂය තොරතුරු'!$P$24:$Q$28,2))))</f>
        <v/>
      </c>
      <c r="AY119" s="169" t="str">
        <f aca="false">IF(N119="","",IF(N119="-","-",IF(UPPER(N119)="AB","+",VLOOKUP(N119,'විෂය තොරතුරු'!$P$24:$Q$28,2))))</f>
        <v/>
      </c>
      <c r="AZ119" s="167" t="str">
        <f aca="false">IF(O119="","",IF(O119="-","-",IF(UPPER(O119)="AB","+",VLOOKUP(O119,'විෂය තොරතුරු'!$P$24:$Q$28,2))))</f>
        <v/>
      </c>
      <c r="BA119" s="168" t="str">
        <f aca="false">IF(P119="","",IF(P119="-","-",IF(UPPER(P119)="AB","+",VLOOKUP(P119,'විෂය තොරතුරු'!$P$24:$Q$28,2))))</f>
        <v/>
      </c>
      <c r="BB119" s="168" t="str">
        <f aca="false">IF(Q119="","",IF(Q119="-","-",IF(UPPER(Q119)="AB","+",VLOOKUP(Q119,'විෂය තොරතුරු'!$P$24:$Q$28,2))))</f>
        <v/>
      </c>
      <c r="BC119" s="168" t="str">
        <f aca="false">IF(R119="","",IF(R119="-","-",IF(UPPER(R119)="AB","+",VLOOKUP(R119,'විෂය තොරතුරු'!$P$24:$Q$28,2))))</f>
        <v/>
      </c>
      <c r="BD119" s="168" t="str">
        <f aca="false">IF(S119="","",IF(S119="-","-",IF(UPPER(S119)="AB","+",VLOOKUP(S119,'විෂය තොරතුරු'!$P$24:$Q$28,2))))</f>
        <v/>
      </c>
      <c r="BE119" s="168" t="str">
        <f aca="false">IF(T119="","",IF(T119="-","-",IF(UPPER(T119)="AB","+",VLOOKUP(T119,'විෂය තොරතුරු'!$P$24:$Q$28,2))))</f>
        <v/>
      </c>
      <c r="BF119" s="168" t="str">
        <f aca="false">IF(U119="","",IF(U119="-","-",IF(UPPER(U119)="AB","+",VLOOKUP(U119,'විෂය තොරතුරු'!$P$24:$Q$28,2))))</f>
        <v/>
      </c>
      <c r="BG119" s="170" t="str">
        <f aca="false">IF(V119="","",IF(V119="-","-",IF(UPPER(V119)="AB","+",VLOOKUP(V119,'විෂය තොරතුරු'!$P$24:$Q$28,2))))</f>
        <v/>
      </c>
      <c r="BH119" s="171" t="str">
        <f aca="false">IF(W119="","",IF(W119="-","-",IF(UPPER(W119)="AB","+",VLOOKUP(W119,'විෂය තොරතුරු'!$P$24:$Q$28,2))))</f>
        <v/>
      </c>
      <c r="BI119" s="168" t="str">
        <f aca="false">IF(X119="","",IF(X119="-","-",IF(UPPER(X119)="AB","+",VLOOKUP(X119,'විෂය තොරතුරු'!$P$24:$Q$28,2))))</f>
        <v/>
      </c>
      <c r="BJ119" s="168" t="str">
        <f aca="false">IF(Y119="","",IF(Y119="-","-",IF(UPPER(Y119)="AB","+",VLOOKUP(Y119,'විෂය තොරතුරු'!$P$24:$Q$28,2))))</f>
        <v/>
      </c>
      <c r="BK119" s="168" t="str">
        <f aca="false">IF(Z119="","",IF(Z119="-","-",IF(UPPER(Z119)="AB","+",VLOOKUP(Z119,'විෂය තොරතුරු'!$P$24:$Q$28,2))))</f>
        <v/>
      </c>
      <c r="BL119" s="168" t="str">
        <f aca="false">IF(AA119="","",IF(AA119="-","-",IF(UPPER(AA119)="AB","+",VLOOKUP(AA119,'විෂය තොරතුරු'!$P$24:$Q$28,2))))</f>
        <v/>
      </c>
      <c r="BM119" s="168" t="str">
        <f aca="false">IF(AB119="","",IF(AB119="-","-",IF(UPPER(AB119)="AB","+",VLOOKUP(AB119,'විෂය තොරතුරු'!$P$24:$Q$28,2))))</f>
        <v/>
      </c>
      <c r="BN119" s="168" t="str">
        <f aca="false">IF(AC119="","",IF(AC119="-","-",IF(UPPER(AC119)="AB","+",VLOOKUP(AC119,'විෂය තොරතුරු'!$P$24:$Q$28,2))))</f>
        <v/>
      </c>
      <c r="BO119" s="169" t="str">
        <f aca="false">IF(AD119="","",IF(AD119="-","-",IF(UPPER(AD119)="AB","+",VLOOKUP(AD119,'විෂය තොරතුරු'!$P$24:$Q$28,2))))</f>
        <v/>
      </c>
      <c r="BP119" s="171" t="str">
        <f aca="false">IF(AE119="","",IF(AE119="-","-",IF(UPPER(AE119)="AB","+",VLOOKUP(AE119,'විෂය තොරතුරු'!$P$24:$Q$28,2))))</f>
        <v/>
      </c>
      <c r="BQ119" s="168" t="str">
        <f aca="false">IF(AF119="","",IF(AF119="-","-",IF(UPPER(AF119)="AB","+",VLOOKUP(AF119,'විෂය තොරතුරු'!$P$24:$Q$28,2))))</f>
        <v/>
      </c>
      <c r="BR119" s="168" t="str">
        <f aca="false">IF(AG119="","",IF(AG119="-","-",IF(UPPER(AG119)="AB","+",VLOOKUP(AG119,'විෂය තොරතුරු'!$P$24:$Q$28,2))))</f>
        <v/>
      </c>
      <c r="BS119" s="168" t="str">
        <f aca="false">IF(AH119="","",IF(AH119="-","-",IF(UPPER(AH119)="AB","+",VLOOKUP(AH119,'විෂය තොරතුරු'!$P$24:$Q$28,2))))</f>
        <v/>
      </c>
      <c r="BT119" s="168" t="str">
        <f aca="false">IF(AI119="","",IF(AI119="-","-",IF(UPPER(AI119)="AB","+",VLOOKUP(AI119,'විෂය තොරතුරු'!$P$24:$Q$28,2))))</f>
        <v/>
      </c>
      <c r="BU119" s="168" t="str">
        <f aca="false">IF(AJ119="","",IF(AJ119="-","-",IF(UPPER(AJ119)="AB","+",VLOOKUP(AJ119,'විෂය තොරතුරු'!$P$24:$Q$28,2))))</f>
        <v/>
      </c>
      <c r="BV119" s="168" t="str">
        <f aca="false">IF(AK119="","",IF(AK119="-","-",IF(UPPER(AK119)="AB","+",VLOOKUP(AK119,'විෂය තොරතුරු'!$P$24:$Q$28,2))))</f>
        <v/>
      </c>
      <c r="BW119" s="169" t="str">
        <f aca="false">IF(AL119="","",IF(AL119="-","-",IF(UPPER(AL119)="AB","+",VLOOKUP(AL119,'විෂය තොරතුරු'!$P$24:$Q$28,2))))</f>
        <v/>
      </c>
      <c r="BX119" s="171" t="str">
        <f aca="false">IF($B119="","",COUNTIF($AP119:$BW119,"A"))</f>
        <v/>
      </c>
      <c r="BY119" s="171" t="str">
        <f aca="false">IF($B119="","",COUNTIF($AP119:$BW119,"B"))</f>
        <v/>
      </c>
      <c r="BZ119" s="171" t="str">
        <f aca="false">IF($B119="","",COUNTIF($AP119:$BW119,"C"))</f>
        <v/>
      </c>
      <c r="CA119" s="171" t="str">
        <f aca="false">IF($B119="","",COUNTIF($AP119:$BW119,"S"))</f>
        <v/>
      </c>
      <c r="CB119" s="171" t="str">
        <f aca="false">IF($B119="","",COUNTIF($AP119:$BW119,"W"))</f>
        <v/>
      </c>
      <c r="CC119" s="171" t="str">
        <f aca="false">IF(B119="","",SUM(BX119:CA119))</f>
        <v/>
      </c>
      <c r="CD119" s="169" t="str">
        <f aca="false">IF(B119="","",SUM(BX119:BZ119))</f>
        <v/>
      </c>
      <c r="CE119" s="172" t="str">
        <f aca="false">IF(B119="","",IF(AND(CC119&gt;=6,CD119&gt;=3,OR(E119&gt;=35,F119&gt;=35),L119&gt;=35),"6/3 සමත්",IF(AND(CC119&gt;=5,CD119&gt;=3,OR(E119&gt;=35,F119&gt;=35,L119&gt;=35)),"5/3 සමත්",IF(AND(CC119&gt;=4,CD119&gt;=1,OR(E119&gt;=20,F119&gt;=20,L119&gt;=20)),"සමත් කළ හැකි",IF(CB119=9,"W9","අසමත් ?")))))</f>
        <v/>
      </c>
    </row>
    <row r="120" customFormat="false" ht="13.8" hidden="false" customHeight="false" outlineLevel="0" collapsed="false">
      <c r="A120" s="160" t="n">
        <v>21</v>
      </c>
      <c r="B120" s="161"/>
      <c r="C120" s="161"/>
      <c r="D120" s="162"/>
      <c r="E120" s="163"/>
      <c r="F120" s="164"/>
      <c r="G120" s="163"/>
      <c r="H120" s="165"/>
      <c r="I120" s="165"/>
      <c r="J120" s="164"/>
      <c r="K120" s="163"/>
      <c r="L120" s="165"/>
      <c r="M120" s="165"/>
      <c r="N120" s="164"/>
      <c r="O120" s="163"/>
      <c r="P120" s="165"/>
      <c r="Q120" s="165"/>
      <c r="R120" s="165"/>
      <c r="S120" s="165"/>
      <c r="T120" s="165"/>
      <c r="U120" s="165"/>
      <c r="V120" s="164"/>
      <c r="W120" s="163"/>
      <c r="X120" s="165"/>
      <c r="Y120" s="165"/>
      <c r="Z120" s="165"/>
      <c r="AA120" s="165"/>
      <c r="AB120" s="165"/>
      <c r="AC120" s="165"/>
      <c r="AD120" s="164"/>
      <c r="AE120" s="163"/>
      <c r="AF120" s="165"/>
      <c r="AG120" s="165"/>
      <c r="AH120" s="165"/>
      <c r="AI120" s="165"/>
      <c r="AJ120" s="165"/>
      <c r="AK120" s="165"/>
      <c r="AL120" s="166"/>
      <c r="AM120" s="167" t="str">
        <f aca="false">IF(B120="","",SUM(E120:AL120))</f>
        <v/>
      </c>
      <c r="AN120" s="168" t="str">
        <f aca="false">IF(B120="","",AM120/9)</f>
        <v/>
      </c>
      <c r="AO120" s="169" t="str">
        <f aca="false">IF(B120="","",IF(AM120=0,"-",RANK(AM120,$AM$100:$AM$149,0)))</f>
        <v/>
      </c>
      <c r="AP120" s="167" t="str">
        <f aca="false">IF(E120="","",IF(E120="-","-",IF(UPPER(E120)="AB","+",VLOOKUP(E120,'විෂය තොරතුරු'!$P$24:$Q$28,2))))</f>
        <v/>
      </c>
      <c r="AQ120" s="168" t="str">
        <f aca="false">IF(F120="","",IF(F120="-","-",IF(UPPER(F120)="AB","+",VLOOKUP(F120,'විෂය තොරතුරු'!$P$24:$Q$28,2))))</f>
        <v/>
      </c>
      <c r="AR120" s="168" t="str">
        <f aca="false">IF(G120="","",IF(G120="-","-",IF(UPPER(G120)="AB","+",VLOOKUP(G120,'විෂය තොරතුරු'!$P$24:$Q$28,2))))</f>
        <v/>
      </c>
      <c r="AS120" s="168" t="str">
        <f aca="false">IF(H120="","",IF(H120="-","-",IF(UPPER(H120)="AB","+",VLOOKUP(H120,'විෂය තොරතුරු'!$P$24:$Q$28,2))))</f>
        <v/>
      </c>
      <c r="AT120" s="168" t="str">
        <f aca="false">IF(I120="","",IF(I120="-","-",IF(UPPER(I120)="AB","+",VLOOKUP(I120,'විෂය තොරතුරු'!$P$24:$Q$28,2))))</f>
        <v/>
      </c>
      <c r="AU120" s="170" t="str">
        <f aca="false">IF(J120="","",IF(J120="-","-",IF(UPPER(J120)="AB","+",VLOOKUP(J120,'විෂය තොරතුරු'!$P$24:$Q$28,2))))</f>
        <v/>
      </c>
      <c r="AV120" s="171" t="str">
        <f aca="false">IF(K120="","",IF(K120="-","-",IF(UPPER(K120)="AB","+",VLOOKUP(K120,'විෂය තොරතුරු'!$P$24:$Q$28,2))))</f>
        <v/>
      </c>
      <c r="AW120" s="168" t="str">
        <f aca="false">IF(L120="","",IF(L120="-","-",IF(UPPER(L120)="AB","+",VLOOKUP(L120,'විෂය තොරතුරු'!$P$24:$Q$28,2))))</f>
        <v/>
      </c>
      <c r="AX120" s="168" t="str">
        <f aca="false">IF(M120="","",IF(M120="-","-",IF(UPPER(M120)="AB","+",VLOOKUP(M120,'විෂය තොරතුරු'!$P$24:$Q$28,2))))</f>
        <v/>
      </c>
      <c r="AY120" s="169" t="str">
        <f aca="false">IF(N120="","",IF(N120="-","-",IF(UPPER(N120)="AB","+",VLOOKUP(N120,'විෂය තොරතුරු'!$P$24:$Q$28,2))))</f>
        <v/>
      </c>
      <c r="AZ120" s="167" t="str">
        <f aca="false">IF(O120="","",IF(O120="-","-",IF(UPPER(O120)="AB","+",VLOOKUP(O120,'විෂය තොරතුරු'!$P$24:$Q$28,2))))</f>
        <v/>
      </c>
      <c r="BA120" s="168" t="str">
        <f aca="false">IF(P120="","",IF(P120="-","-",IF(UPPER(P120)="AB","+",VLOOKUP(P120,'විෂය තොරතුරු'!$P$24:$Q$28,2))))</f>
        <v/>
      </c>
      <c r="BB120" s="168" t="str">
        <f aca="false">IF(Q120="","",IF(Q120="-","-",IF(UPPER(Q120)="AB","+",VLOOKUP(Q120,'විෂය තොරතුරු'!$P$24:$Q$28,2))))</f>
        <v/>
      </c>
      <c r="BC120" s="168" t="str">
        <f aca="false">IF(R120="","",IF(R120="-","-",IF(UPPER(R120)="AB","+",VLOOKUP(R120,'විෂය තොරතුරු'!$P$24:$Q$28,2))))</f>
        <v/>
      </c>
      <c r="BD120" s="168" t="str">
        <f aca="false">IF(S120="","",IF(S120="-","-",IF(UPPER(S120)="AB","+",VLOOKUP(S120,'විෂය තොරතුරු'!$P$24:$Q$28,2))))</f>
        <v/>
      </c>
      <c r="BE120" s="168" t="str">
        <f aca="false">IF(T120="","",IF(T120="-","-",IF(UPPER(T120)="AB","+",VLOOKUP(T120,'විෂය තොරතුරු'!$P$24:$Q$28,2))))</f>
        <v/>
      </c>
      <c r="BF120" s="168" t="str">
        <f aca="false">IF(U120="","",IF(U120="-","-",IF(UPPER(U120)="AB","+",VLOOKUP(U120,'විෂය තොරතුරු'!$P$24:$Q$28,2))))</f>
        <v/>
      </c>
      <c r="BG120" s="170" t="str">
        <f aca="false">IF(V120="","",IF(V120="-","-",IF(UPPER(V120)="AB","+",VLOOKUP(V120,'විෂය තොරතුරු'!$P$24:$Q$28,2))))</f>
        <v/>
      </c>
      <c r="BH120" s="171" t="str">
        <f aca="false">IF(W120="","",IF(W120="-","-",IF(UPPER(W120)="AB","+",VLOOKUP(W120,'විෂය තොරතුරු'!$P$24:$Q$28,2))))</f>
        <v/>
      </c>
      <c r="BI120" s="168" t="str">
        <f aca="false">IF(X120="","",IF(X120="-","-",IF(UPPER(X120)="AB","+",VLOOKUP(X120,'විෂය තොරතුරු'!$P$24:$Q$28,2))))</f>
        <v/>
      </c>
      <c r="BJ120" s="168" t="str">
        <f aca="false">IF(Y120="","",IF(Y120="-","-",IF(UPPER(Y120)="AB","+",VLOOKUP(Y120,'විෂය තොරතුරු'!$P$24:$Q$28,2))))</f>
        <v/>
      </c>
      <c r="BK120" s="168" t="str">
        <f aca="false">IF(Z120="","",IF(Z120="-","-",IF(UPPER(Z120)="AB","+",VLOOKUP(Z120,'විෂය තොරතුරු'!$P$24:$Q$28,2))))</f>
        <v/>
      </c>
      <c r="BL120" s="168" t="str">
        <f aca="false">IF(AA120="","",IF(AA120="-","-",IF(UPPER(AA120)="AB","+",VLOOKUP(AA120,'විෂය තොරතුරු'!$P$24:$Q$28,2))))</f>
        <v/>
      </c>
      <c r="BM120" s="168" t="str">
        <f aca="false">IF(AB120="","",IF(AB120="-","-",IF(UPPER(AB120)="AB","+",VLOOKUP(AB120,'විෂය තොරතුරු'!$P$24:$Q$28,2))))</f>
        <v/>
      </c>
      <c r="BN120" s="168" t="str">
        <f aca="false">IF(AC120="","",IF(AC120="-","-",IF(UPPER(AC120)="AB","+",VLOOKUP(AC120,'විෂය තොරතුරු'!$P$24:$Q$28,2))))</f>
        <v/>
      </c>
      <c r="BO120" s="169" t="str">
        <f aca="false">IF(AD120="","",IF(AD120="-","-",IF(UPPER(AD120)="AB","+",VLOOKUP(AD120,'විෂය තොරතුරු'!$P$24:$Q$28,2))))</f>
        <v/>
      </c>
      <c r="BP120" s="171" t="str">
        <f aca="false">IF(AE120="","",IF(AE120="-","-",IF(UPPER(AE120)="AB","+",VLOOKUP(AE120,'විෂය තොරතුරු'!$P$24:$Q$28,2))))</f>
        <v/>
      </c>
      <c r="BQ120" s="168" t="str">
        <f aca="false">IF(AF120="","",IF(AF120="-","-",IF(UPPER(AF120)="AB","+",VLOOKUP(AF120,'විෂය තොරතුරු'!$P$24:$Q$28,2))))</f>
        <v/>
      </c>
      <c r="BR120" s="168" t="str">
        <f aca="false">IF(AG120="","",IF(AG120="-","-",IF(UPPER(AG120)="AB","+",VLOOKUP(AG120,'විෂය තොරතුරු'!$P$24:$Q$28,2))))</f>
        <v/>
      </c>
      <c r="BS120" s="168" t="str">
        <f aca="false">IF(AH120="","",IF(AH120="-","-",IF(UPPER(AH120)="AB","+",VLOOKUP(AH120,'විෂය තොරතුරු'!$P$24:$Q$28,2))))</f>
        <v/>
      </c>
      <c r="BT120" s="168" t="str">
        <f aca="false">IF(AI120="","",IF(AI120="-","-",IF(UPPER(AI120)="AB","+",VLOOKUP(AI120,'විෂය තොරතුරු'!$P$24:$Q$28,2))))</f>
        <v/>
      </c>
      <c r="BU120" s="168" t="str">
        <f aca="false">IF(AJ120="","",IF(AJ120="-","-",IF(UPPER(AJ120)="AB","+",VLOOKUP(AJ120,'විෂය තොරතුරු'!$P$24:$Q$28,2))))</f>
        <v/>
      </c>
      <c r="BV120" s="168" t="str">
        <f aca="false">IF(AK120="","",IF(AK120="-","-",IF(UPPER(AK120)="AB","+",VLOOKUP(AK120,'විෂය තොරතුරු'!$P$24:$Q$28,2))))</f>
        <v/>
      </c>
      <c r="BW120" s="169" t="str">
        <f aca="false">IF(AL120="","",IF(AL120="-","-",IF(UPPER(AL120)="AB","+",VLOOKUP(AL120,'විෂය තොරතුරු'!$P$24:$Q$28,2))))</f>
        <v/>
      </c>
      <c r="BX120" s="171" t="str">
        <f aca="false">IF($B120="","",COUNTIF($AP120:$BW120,"A"))</f>
        <v/>
      </c>
      <c r="BY120" s="171" t="str">
        <f aca="false">IF($B120="","",COUNTIF($AP120:$BW120,"B"))</f>
        <v/>
      </c>
      <c r="BZ120" s="171" t="str">
        <f aca="false">IF($B120="","",COUNTIF($AP120:$BW120,"C"))</f>
        <v/>
      </c>
      <c r="CA120" s="171" t="str">
        <f aca="false">IF($B120="","",COUNTIF($AP120:$BW120,"S"))</f>
        <v/>
      </c>
      <c r="CB120" s="171" t="str">
        <f aca="false">IF($B120="","",COUNTIF($AP120:$BW120,"W"))</f>
        <v/>
      </c>
      <c r="CC120" s="171" t="str">
        <f aca="false">IF(B120="","",SUM(BX120:CA120))</f>
        <v/>
      </c>
      <c r="CD120" s="169" t="str">
        <f aca="false">IF(B120="","",SUM(BX120:BZ120))</f>
        <v/>
      </c>
      <c r="CE120" s="172" t="str">
        <f aca="false">IF(B120="","",IF(AND(CC120&gt;=6,CD120&gt;=3,OR(E120&gt;=35,F120&gt;=35),L120&gt;=35),"6/3 සමත්",IF(AND(CC120&gt;=5,CD120&gt;=3,OR(E120&gt;=35,F120&gt;=35,L120&gt;=35)),"5/3 සමත්",IF(AND(CC120&gt;=4,CD120&gt;=1,OR(E120&gt;=20,F120&gt;=20,L120&gt;=20)),"සමත් කළ හැකි",IF(CB120=9,"W9","අසමත් ?")))))</f>
        <v/>
      </c>
    </row>
    <row r="121" customFormat="false" ht="13.8" hidden="false" customHeight="false" outlineLevel="0" collapsed="false">
      <c r="A121" s="160" t="n">
        <v>22</v>
      </c>
      <c r="B121" s="161"/>
      <c r="C121" s="161"/>
      <c r="D121" s="162"/>
      <c r="E121" s="163"/>
      <c r="F121" s="164"/>
      <c r="G121" s="163"/>
      <c r="H121" s="165"/>
      <c r="I121" s="165"/>
      <c r="J121" s="164"/>
      <c r="K121" s="163"/>
      <c r="L121" s="165"/>
      <c r="M121" s="165"/>
      <c r="N121" s="164"/>
      <c r="O121" s="163"/>
      <c r="P121" s="165"/>
      <c r="Q121" s="165"/>
      <c r="R121" s="165"/>
      <c r="S121" s="165"/>
      <c r="T121" s="165"/>
      <c r="U121" s="165"/>
      <c r="V121" s="164"/>
      <c r="W121" s="163"/>
      <c r="X121" s="165"/>
      <c r="Y121" s="165"/>
      <c r="Z121" s="165"/>
      <c r="AA121" s="165"/>
      <c r="AB121" s="165"/>
      <c r="AC121" s="165"/>
      <c r="AD121" s="164"/>
      <c r="AE121" s="163"/>
      <c r="AF121" s="165"/>
      <c r="AG121" s="165"/>
      <c r="AH121" s="165"/>
      <c r="AI121" s="165"/>
      <c r="AJ121" s="165"/>
      <c r="AK121" s="165"/>
      <c r="AL121" s="166"/>
      <c r="AM121" s="167" t="str">
        <f aca="false">IF(B121="","",SUM(E121:AL121))</f>
        <v/>
      </c>
      <c r="AN121" s="168" t="str">
        <f aca="false">IF(B121="","",AM121/9)</f>
        <v/>
      </c>
      <c r="AO121" s="169" t="str">
        <f aca="false">IF(B121="","",IF(AM121=0,"-",RANK(AM121,$AM$100:$AM$149,0)))</f>
        <v/>
      </c>
      <c r="AP121" s="167" t="str">
        <f aca="false">IF(E121="","",IF(E121="-","-",IF(UPPER(E121)="AB","+",VLOOKUP(E121,'විෂය තොරතුරු'!$P$24:$Q$28,2))))</f>
        <v/>
      </c>
      <c r="AQ121" s="168" t="str">
        <f aca="false">IF(F121="","",IF(F121="-","-",IF(UPPER(F121)="AB","+",VLOOKUP(F121,'විෂය තොරතුරු'!$P$24:$Q$28,2))))</f>
        <v/>
      </c>
      <c r="AR121" s="168" t="str">
        <f aca="false">IF(G121="","",IF(G121="-","-",IF(UPPER(G121)="AB","+",VLOOKUP(G121,'විෂය තොරතුරු'!$P$24:$Q$28,2))))</f>
        <v/>
      </c>
      <c r="AS121" s="168" t="str">
        <f aca="false">IF(H121="","",IF(H121="-","-",IF(UPPER(H121)="AB","+",VLOOKUP(H121,'විෂය තොරතුරු'!$P$24:$Q$28,2))))</f>
        <v/>
      </c>
      <c r="AT121" s="168" t="str">
        <f aca="false">IF(I121="","",IF(I121="-","-",IF(UPPER(I121)="AB","+",VLOOKUP(I121,'විෂය තොරතුරු'!$P$24:$Q$28,2))))</f>
        <v/>
      </c>
      <c r="AU121" s="170" t="str">
        <f aca="false">IF(J121="","",IF(J121="-","-",IF(UPPER(J121)="AB","+",VLOOKUP(J121,'විෂය තොරතුරු'!$P$24:$Q$28,2))))</f>
        <v/>
      </c>
      <c r="AV121" s="171" t="str">
        <f aca="false">IF(K121="","",IF(K121="-","-",IF(UPPER(K121)="AB","+",VLOOKUP(K121,'විෂය තොරතුරු'!$P$24:$Q$28,2))))</f>
        <v/>
      </c>
      <c r="AW121" s="168" t="str">
        <f aca="false">IF(L121="","",IF(L121="-","-",IF(UPPER(L121)="AB","+",VLOOKUP(L121,'විෂය තොරතුරු'!$P$24:$Q$28,2))))</f>
        <v/>
      </c>
      <c r="AX121" s="168" t="str">
        <f aca="false">IF(M121="","",IF(M121="-","-",IF(UPPER(M121)="AB","+",VLOOKUP(M121,'විෂය තොරතුරු'!$P$24:$Q$28,2))))</f>
        <v/>
      </c>
      <c r="AY121" s="169" t="str">
        <f aca="false">IF(N121="","",IF(N121="-","-",IF(UPPER(N121)="AB","+",VLOOKUP(N121,'විෂය තොරතුරු'!$P$24:$Q$28,2))))</f>
        <v/>
      </c>
      <c r="AZ121" s="167" t="str">
        <f aca="false">IF(O121="","",IF(O121="-","-",IF(UPPER(O121)="AB","+",VLOOKUP(O121,'විෂය තොරතුරු'!$P$24:$Q$28,2))))</f>
        <v/>
      </c>
      <c r="BA121" s="168" t="str">
        <f aca="false">IF(P121="","",IF(P121="-","-",IF(UPPER(P121)="AB","+",VLOOKUP(P121,'විෂය තොරතුරු'!$P$24:$Q$28,2))))</f>
        <v/>
      </c>
      <c r="BB121" s="168" t="str">
        <f aca="false">IF(Q121="","",IF(Q121="-","-",IF(UPPER(Q121)="AB","+",VLOOKUP(Q121,'විෂය තොරතුරු'!$P$24:$Q$28,2))))</f>
        <v/>
      </c>
      <c r="BC121" s="168" t="str">
        <f aca="false">IF(R121="","",IF(R121="-","-",IF(UPPER(R121)="AB","+",VLOOKUP(R121,'විෂය තොරතුරු'!$P$24:$Q$28,2))))</f>
        <v/>
      </c>
      <c r="BD121" s="168" t="str">
        <f aca="false">IF(S121="","",IF(S121="-","-",IF(UPPER(S121)="AB","+",VLOOKUP(S121,'විෂය තොරතුරු'!$P$24:$Q$28,2))))</f>
        <v/>
      </c>
      <c r="BE121" s="168" t="str">
        <f aca="false">IF(T121="","",IF(T121="-","-",IF(UPPER(T121)="AB","+",VLOOKUP(T121,'විෂය තොරතුරු'!$P$24:$Q$28,2))))</f>
        <v/>
      </c>
      <c r="BF121" s="168" t="str">
        <f aca="false">IF(U121="","",IF(U121="-","-",IF(UPPER(U121)="AB","+",VLOOKUP(U121,'විෂය තොරතුරු'!$P$24:$Q$28,2))))</f>
        <v/>
      </c>
      <c r="BG121" s="170" t="str">
        <f aca="false">IF(V121="","",IF(V121="-","-",IF(UPPER(V121)="AB","+",VLOOKUP(V121,'විෂය තොරතුරු'!$P$24:$Q$28,2))))</f>
        <v/>
      </c>
      <c r="BH121" s="171" t="str">
        <f aca="false">IF(W121="","",IF(W121="-","-",IF(UPPER(W121)="AB","+",VLOOKUP(W121,'විෂය තොරතුරු'!$P$24:$Q$28,2))))</f>
        <v/>
      </c>
      <c r="BI121" s="168" t="str">
        <f aca="false">IF(X121="","",IF(X121="-","-",IF(UPPER(X121)="AB","+",VLOOKUP(X121,'විෂය තොරතුරු'!$P$24:$Q$28,2))))</f>
        <v/>
      </c>
      <c r="BJ121" s="168" t="str">
        <f aca="false">IF(Y121="","",IF(Y121="-","-",IF(UPPER(Y121)="AB","+",VLOOKUP(Y121,'විෂය තොරතුරු'!$P$24:$Q$28,2))))</f>
        <v/>
      </c>
      <c r="BK121" s="168" t="str">
        <f aca="false">IF(Z121="","",IF(Z121="-","-",IF(UPPER(Z121)="AB","+",VLOOKUP(Z121,'විෂය තොරතුරු'!$P$24:$Q$28,2))))</f>
        <v/>
      </c>
      <c r="BL121" s="168" t="str">
        <f aca="false">IF(AA121="","",IF(AA121="-","-",IF(UPPER(AA121)="AB","+",VLOOKUP(AA121,'විෂය තොරතුරු'!$P$24:$Q$28,2))))</f>
        <v/>
      </c>
      <c r="BM121" s="168" t="str">
        <f aca="false">IF(AB121="","",IF(AB121="-","-",IF(UPPER(AB121)="AB","+",VLOOKUP(AB121,'විෂය තොරතුරු'!$P$24:$Q$28,2))))</f>
        <v/>
      </c>
      <c r="BN121" s="168" t="str">
        <f aca="false">IF(AC121="","",IF(AC121="-","-",IF(UPPER(AC121)="AB","+",VLOOKUP(AC121,'විෂය තොරතුරු'!$P$24:$Q$28,2))))</f>
        <v/>
      </c>
      <c r="BO121" s="169" t="str">
        <f aca="false">IF(AD121="","",IF(AD121="-","-",IF(UPPER(AD121)="AB","+",VLOOKUP(AD121,'විෂය තොරතුරු'!$P$24:$Q$28,2))))</f>
        <v/>
      </c>
      <c r="BP121" s="171" t="str">
        <f aca="false">IF(AE121="","",IF(AE121="-","-",IF(UPPER(AE121)="AB","+",VLOOKUP(AE121,'විෂය තොරතුරු'!$P$24:$Q$28,2))))</f>
        <v/>
      </c>
      <c r="BQ121" s="168" t="str">
        <f aca="false">IF(AF121="","",IF(AF121="-","-",IF(UPPER(AF121)="AB","+",VLOOKUP(AF121,'විෂය තොරතුරු'!$P$24:$Q$28,2))))</f>
        <v/>
      </c>
      <c r="BR121" s="168" t="str">
        <f aca="false">IF(AG121="","",IF(AG121="-","-",IF(UPPER(AG121)="AB","+",VLOOKUP(AG121,'විෂය තොරතුරු'!$P$24:$Q$28,2))))</f>
        <v/>
      </c>
      <c r="BS121" s="168" t="str">
        <f aca="false">IF(AH121="","",IF(AH121="-","-",IF(UPPER(AH121)="AB","+",VLOOKUP(AH121,'විෂය තොරතුරු'!$P$24:$Q$28,2))))</f>
        <v/>
      </c>
      <c r="BT121" s="168" t="str">
        <f aca="false">IF(AI121="","",IF(AI121="-","-",IF(UPPER(AI121)="AB","+",VLOOKUP(AI121,'විෂය තොරතුරු'!$P$24:$Q$28,2))))</f>
        <v/>
      </c>
      <c r="BU121" s="168" t="str">
        <f aca="false">IF(AJ121="","",IF(AJ121="-","-",IF(UPPER(AJ121)="AB","+",VLOOKUP(AJ121,'විෂය තොරතුරු'!$P$24:$Q$28,2))))</f>
        <v/>
      </c>
      <c r="BV121" s="168" t="str">
        <f aca="false">IF(AK121="","",IF(AK121="-","-",IF(UPPER(AK121)="AB","+",VLOOKUP(AK121,'විෂය තොරතුරු'!$P$24:$Q$28,2))))</f>
        <v/>
      </c>
      <c r="BW121" s="169" t="str">
        <f aca="false">IF(AL121="","",IF(AL121="-","-",IF(UPPER(AL121)="AB","+",VLOOKUP(AL121,'විෂය තොරතුරු'!$P$24:$Q$28,2))))</f>
        <v/>
      </c>
      <c r="BX121" s="171" t="str">
        <f aca="false">IF($B121="","",COUNTIF($AP121:$BW121,"A"))</f>
        <v/>
      </c>
      <c r="BY121" s="171" t="str">
        <f aca="false">IF($B121="","",COUNTIF($AP121:$BW121,"B"))</f>
        <v/>
      </c>
      <c r="BZ121" s="171" t="str">
        <f aca="false">IF($B121="","",COUNTIF($AP121:$BW121,"C"))</f>
        <v/>
      </c>
      <c r="CA121" s="171" t="str">
        <f aca="false">IF($B121="","",COUNTIF($AP121:$BW121,"S"))</f>
        <v/>
      </c>
      <c r="CB121" s="171" t="str">
        <f aca="false">IF($B121="","",COUNTIF($AP121:$BW121,"W"))</f>
        <v/>
      </c>
      <c r="CC121" s="171" t="str">
        <f aca="false">IF(B121="","",SUM(BX121:CA121))</f>
        <v/>
      </c>
      <c r="CD121" s="169" t="str">
        <f aca="false">IF(B121="","",SUM(BX121:BZ121))</f>
        <v/>
      </c>
      <c r="CE121" s="172" t="str">
        <f aca="false">IF(B121="","",IF(AND(CC121&gt;=6,CD121&gt;=3,OR(E121&gt;=35,F121&gt;=35),L121&gt;=35),"6/3 සමත්",IF(AND(CC121&gt;=5,CD121&gt;=3,OR(E121&gt;=35,F121&gt;=35,L121&gt;=35)),"5/3 සමත්",IF(AND(CC121&gt;=4,CD121&gt;=1,OR(E121&gt;=20,F121&gt;=20,L121&gt;=20)),"සමත් කළ හැකි",IF(CB121=9,"W9","අසමත් ?")))))</f>
        <v/>
      </c>
    </row>
    <row r="122" customFormat="false" ht="13.8" hidden="false" customHeight="false" outlineLevel="0" collapsed="false">
      <c r="A122" s="160" t="n">
        <v>23</v>
      </c>
      <c r="B122" s="161"/>
      <c r="C122" s="161"/>
      <c r="D122" s="162"/>
      <c r="E122" s="163"/>
      <c r="F122" s="164"/>
      <c r="G122" s="163"/>
      <c r="H122" s="165"/>
      <c r="I122" s="165"/>
      <c r="J122" s="164"/>
      <c r="K122" s="163"/>
      <c r="L122" s="165"/>
      <c r="M122" s="165"/>
      <c r="N122" s="164"/>
      <c r="O122" s="163"/>
      <c r="P122" s="165"/>
      <c r="Q122" s="165"/>
      <c r="R122" s="165"/>
      <c r="S122" s="165"/>
      <c r="T122" s="165"/>
      <c r="U122" s="165"/>
      <c r="V122" s="164"/>
      <c r="W122" s="163"/>
      <c r="X122" s="165"/>
      <c r="Y122" s="165"/>
      <c r="Z122" s="165"/>
      <c r="AA122" s="165"/>
      <c r="AB122" s="165"/>
      <c r="AC122" s="165"/>
      <c r="AD122" s="164"/>
      <c r="AE122" s="163"/>
      <c r="AF122" s="165"/>
      <c r="AG122" s="165"/>
      <c r="AH122" s="165"/>
      <c r="AI122" s="165"/>
      <c r="AJ122" s="165"/>
      <c r="AK122" s="165"/>
      <c r="AL122" s="166"/>
      <c r="AM122" s="167" t="str">
        <f aca="false">IF(B122="","",SUM(E122:AL122))</f>
        <v/>
      </c>
      <c r="AN122" s="168" t="str">
        <f aca="false">IF(B122="","",AM122/9)</f>
        <v/>
      </c>
      <c r="AO122" s="169" t="str">
        <f aca="false">IF(B122="","",IF(AM122=0,"-",RANK(AM122,$AM$100:$AM$149,0)))</f>
        <v/>
      </c>
      <c r="AP122" s="167" t="str">
        <f aca="false">IF(E122="","",IF(E122="-","-",IF(UPPER(E122)="AB","+",VLOOKUP(E122,'විෂය තොරතුරු'!$P$24:$Q$28,2))))</f>
        <v/>
      </c>
      <c r="AQ122" s="168" t="str">
        <f aca="false">IF(F122="","",IF(F122="-","-",IF(UPPER(F122)="AB","+",VLOOKUP(F122,'විෂය තොරතුරු'!$P$24:$Q$28,2))))</f>
        <v/>
      </c>
      <c r="AR122" s="168" t="str">
        <f aca="false">IF(G122="","",IF(G122="-","-",IF(UPPER(G122)="AB","+",VLOOKUP(G122,'විෂය තොරතුරු'!$P$24:$Q$28,2))))</f>
        <v/>
      </c>
      <c r="AS122" s="168" t="str">
        <f aca="false">IF(H122="","",IF(H122="-","-",IF(UPPER(H122)="AB","+",VLOOKUP(H122,'විෂය තොරතුරු'!$P$24:$Q$28,2))))</f>
        <v/>
      </c>
      <c r="AT122" s="168" t="str">
        <f aca="false">IF(I122="","",IF(I122="-","-",IF(UPPER(I122)="AB","+",VLOOKUP(I122,'විෂය තොරතුරු'!$P$24:$Q$28,2))))</f>
        <v/>
      </c>
      <c r="AU122" s="170" t="str">
        <f aca="false">IF(J122="","",IF(J122="-","-",IF(UPPER(J122)="AB","+",VLOOKUP(J122,'විෂය තොරතුරු'!$P$24:$Q$28,2))))</f>
        <v/>
      </c>
      <c r="AV122" s="171" t="str">
        <f aca="false">IF(K122="","",IF(K122="-","-",IF(UPPER(K122)="AB","+",VLOOKUP(K122,'විෂය තොරතුරු'!$P$24:$Q$28,2))))</f>
        <v/>
      </c>
      <c r="AW122" s="168" t="str">
        <f aca="false">IF(L122="","",IF(L122="-","-",IF(UPPER(L122)="AB","+",VLOOKUP(L122,'විෂය තොරතුරු'!$P$24:$Q$28,2))))</f>
        <v/>
      </c>
      <c r="AX122" s="168" t="str">
        <f aca="false">IF(M122="","",IF(M122="-","-",IF(UPPER(M122)="AB","+",VLOOKUP(M122,'විෂය තොරතුරු'!$P$24:$Q$28,2))))</f>
        <v/>
      </c>
      <c r="AY122" s="169" t="str">
        <f aca="false">IF(N122="","",IF(N122="-","-",IF(UPPER(N122)="AB","+",VLOOKUP(N122,'විෂය තොරතුරු'!$P$24:$Q$28,2))))</f>
        <v/>
      </c>
      <c r="AZ122" s="167" t="str">
        <f aca="false">IF(O122="","",IF(O122="-","-",IF(UPPER(O122)="AB","+",VLOOKUP(O122,'විෂය තොරතුරු'!$P$24:$Q$28,2))))</f>
        <v/>
      </c>
      <c r="BA122" s="168" t="str">
        <f aca="false">IF(P122="","",IF(P122="-","-",IF(UPPER(P122)="AB","+",VLOOKUP(P122,'විෂය තොරතුරු'!$P$24:$Q$28,2))))</f>
        <v/>
      </c>
      <c r="BB122" s="168" t="str">
        <f aca="false">IF(Q122="","",IF(Q122="-","-",IF(UPPER(Q122)="AB","+",VLOOKUP(Q122,'විෂය තොරතුරු'!$P$24:$Q$28,2))))</f>
        <v/>
      </c>
      <c r="BC122" s="168" t="str">
        <f aca="false">IF(R122="","",IF(R122="-","-",IF(UPPER(R122)="AB","+",VLOOKUP(R122,'විෂය තොරතුරු'!$P$24:$Q$28,2))))</f>
        <v/>
      </c>
      <c r="BD122" s="168" t="str">
        <f aca="false">IF(S122="","",IF(S122="-","-",IF(UPPER(S122)="AB","+",VLOOKUP(S122,'විෂය තොරතුරු'!$P$24:$Q$28,2))))</f>
        <v/>
      </c>
      <c r="BE122" s="168" t="str">
        <f aca="false">IF(T122="","",IF(T122="-","-",IF(UPPER(T122)="AB","+",VLOOKUP(T122,'විෂය තොරතුරු'!$P$24:$Q$28,2))))</f>
        <v/>
      </c>
      <c r="BF122" s="168" t="str">
        <f aca="false">IF(U122="","",IF(U122="-","-",IF(UPPER(U122)="AB","+",VLOOKUP(U122,'විෂය තොරතුරු'!$P$24:$Q$28,2))))</f>
        <v/>
      </c>
      <c r="BG122" s="170" t="str">
        <f aca="false">IF(V122="","",IF(V122="-","-",IF(UPPER(V122)="AB","+",VLOOKUP(V122,'විෂය තොරතුරු'!$P$24:$Q$28,2))))</f>
        <v/>
      </c>
      <c r="BH122" s="171" t="str">
        <f aca="false">IF(W122="","",IF(W122="-","-",IF(UPPER(W122)="AB","+",VLOOKUP(W122,'විෂය තොරතුරු'!$P$24:$Q$28,2))))</f>
        <v/>
      </c>
      <c r="BI122" s="168" t="str">
        <f aca="false">IF(X122="","",IF(X122="-","-",IF(UPPER(X122)="AB","+",VLOOKUP(X122,'විෂය තොරතුරු'!$P$24:$Q$28,2))))</f>
        <v/>
      </c>
      <c r="BJ122" s="168" t="str">
        <f aca="false">IF(Y122="","",IF(Y122="-","-",IF(UPPER(Y122)="AB","+",VLOOKUP(Y122,'විෂය තොරතුරු'!$P$24:$Q$28,2))))</f>
        <v/>
      </c>
      <c r="BK122" s="168" t="str">
        <f aca="false">IF(Z122="","",IF(Z122="-","-",IF(UPPER(Z122)="AB","+",VLOOKUP(Z122,'විෂය තොරතුරු'!$P$24:$Q$28,2))))</f>
        <v/>
      </c>
      <c r="BL122" s="168" t="str">
        <f aca="false">IF(AA122="","",IF(AA122="-","-",IF(UPPER(AA122)="AB","+",VLOOKUP(AA122,'විෂය තොරතුරු'!$P$24:$Q$28,2))))</f>
        <v/>
      </c>
      <c r="BM122" s="168" t="str">
        <f aca="false">IF(AB122="","",IF(AB122="-","-",IF(UPPER(AB122)="AB","+",VLOOKUP(AB122,'විෂය තොරතුරු'!$P$24:$Q$28,2))))</f>
        <v/>
      </c>
      <c r="BN122" s="168" t="str">
        <f aca="false">IF(AC122="","",IF(AC122="-","-",IF(UPPER(AC122)="AB","+",VLOOKUP(AC122,'විෂය තොරතුරු'!$P$24:$Q$28,2))))</f>
        <v/>
      </c>
      <c r="BO122" s="169" t="str">
        <f aca="false">IF(AD122="","",IF(AD122="-","-",IF(UPPER(AD122)="AB","+",VLOOKUP(AD122,'විෂය තොරතුරු'!$P$24:$Q$28,2))))</f>
        <v/>
      </c>
      <c r="BP122" s="171" t="str">
        <f aca="false">IF(AE122="","",IF(AE122="-","-",IF(UPPER(AE122)="AB","+",VLOOKUP(AE122,'විෂය තොරතුරු'!$P$24:$Q$28,2))))</f>
        <v/>
      </c>
      <c r="BQ122" s="168" t="str">
        <f aca="false">IF(AF122="","",IF(AF122="-","-",IF(UPPER(AF122)="AB","+",VLOOKUP(AF122,'විෂය තොරතුරු'!$P$24:$Q$28,2))))</f>
        <v/>
      </c>
      <c r="BR122" s="168" t="str">
        <f aca="false">IF(AG122="","",IF(AG122="-","-",IF(UPPER(AG122)="AB","+",VLOOKUP(AG122,'විෂය තොරතුරු'!$P$24:$Q$28,2))))</f>
        <v/>
      </c>
      <c r="BS122" s="168" t="str">
        <f aca="false">IF(AH122="","",IF(AH122="-","-",IF(UPPER(AH122)="AB","+",VLOOKUP(AH122,'විෂය තොරතුරු'!$P$24:$Q$28,2))))</f>
        <v/>
      </c>
      <c r="BT122" s="168" t="str">
        <f aca="false">IF(AI122="","",IF(AI122="-","-",IF(UPPER(AI122)="AB","+",VLOOKUP(AI122,'විෂය තොරතුරු'!$P$24:$Q$28,2))))</f>
        <v/>
      </c>
      <c r="BU122" s="168" t="str">
        <f aca="false">IF(AJ122="","",IF(AJ122="-","-",IF(UPPER(AJ122)="AB","+",VLOOKUP(AJ122,'විෂය තොරතුරු'!$P$24:$Q$28,2))))</f>
        <v/>
      </c>
      <c r="BV122" s="168" t="str">
        <f aca="false">IF(AK122="","",IF(AK122="-","-",IF(UPPER(AK122)="AB","+",VLOOKUP(AK122,'විෂය තොරතුරු'!$P$24:$Q$28,2))))</f>
        <v/>
      </c>
      <c r="BW122" s="169" t="str">
        <f aca="false">IF(AL122="","",IF(AL122="-","-",IF(UPPER(AL122)="AB","+",VLOOKUP(AL122,'විෂය තොරතුරු'!$P$24:$Q$28,2))))</f>
        <v/>
      </c>
      <c r="BX122" s="171" t="str">
        <f aca="false">IF($B122="","",COUNTIF($AP122:$BW122,"A"))</f>
        <v/>
      </c>
      <c r="BY122" s="171" t="str">
        <f aca="false">IF($B122="","",COUNTIF($AP122:$BW122,"B"))</f>
        <v/>
      </c>
      <c r="BZ122" s="171" t="str">
        <f aca="false">IF($B122="","",COUNTIF($AP122:$BW122,"C"))</f>
        <v/>
      </c>
      <c r="CA122" s="171" t="str">
        <f aca="false">IF($B122="","",COUNTIF($AP122:$BW122,"S"))</f>
        <v/>
      </c>
      <c r="CB122" s="171" t="str">
        <f aca="false">IF($B122="","",COUNTIF($AP122:$BW122,"W"))</f>
        <v/>
      </c>
      <c r="CC122" s="171" t="str">
        <f aca="false">IF(B122="","",SUM(BX122:CA122))</f>
        <v/>
      </c>
      <c r="CD122" s="169" t="str">
        <f aca="false">IF(B122="","",SUM(BX122:BZ122))</f>
        <v/>
      </c>
      <c r="CE122" s="172" t="str">
        <f aca="false">IF(B122="","",IF(AND(CC122&gt;=6,CD122&gt;=3,OR(E122&gt;=35,F122&gt;=35),L122&gt;=35),"6/3 සමත්",IF(AND(CC122&gt;=5,CD122&gt;=3,OR(E122&gt;=35,F122&gt;=35,L122&gt;=35)),"5/3 සමත්",IF(AND(CC122&gt;=4,CD122&gt;=1,OR(E122&gt;=20,F122&gt;=20,L122&gt;=20)),"සමත් කළ හැකි",IF(CB122=9,"W9","අසමත් ?")))))</f>
        <v/>
      </c>
    </row>
    <row r="123" customFormat="false" ht="13.8" hidden="false" customHeight="false" outlineLevel="0" collapsed="false">
      <c r="A123" s="160" t="n">
        <v>24</v>
      </c>
      <c r="B123" s="161"/>
      <c r="C123" s="161"/>
      <c r="D123" s="162"/>
      <c r="E123" s="163"/>
      <c r="F123" s="164"/>
      <c r="G123" s="163"/>
      <c r="H123" s="165"/>
      <c r="I123" s="165"/>
      <c r="J123" s="164"/>
      <c r="K123" s="163"/>
      <c r="L123" s="165"/>
      <c r="M123" s="165"/>
      <c r="N123" s="164"/>
      <c r="O123" s="163"/>
      <c r="P123" s="165"/>
      <c r="Q123" s="165"/>
      <c r="R123" s="165"/>
      <c r="S123" s="165"/>
      <c r="T123" s="165"/>
      <c r="U123" s="165"/>
      <c r="V123" s="164"/>
      <c r="W123" s="163"/>
      <c r="X123" s="165"/>
      <c r="Y123" s="165"/>
      <c r="Z123" s="165"/>
      <c r="AA123" s="165"/>
      <c r="AB123" s="165"/>
      <c r="AC123" s="165"/>
      <c r="AD123" s="164"/>
      <c r="AE123" s="163"/>
      <c r="AF123" s="165"/>
      <c r="AG123" s="165"/>
      <c r="AH123" s="165"/>
      <c r="AI123" s="165"/>
      <c r="AJ123" s="165"/>
      <c r="AK123" s="165"/>
      <c r="AL123" s="166"/>
      <c r="AM123" s="167" t="str">
        <f aca="false">IF(B123="","",SUM(E123:AL123))</f>
        <v/>
      </c>
      <c r="AN123" s="168" t="str">
        <f aca="false">IF(B123="","",AM123/9)</f>
        <v/>
      </c>
      <c r="AO123" s="169" t="str">
        <f aca="false">IF(B123="","",IF(AM123=0,"-",RANK(AM123,$AM$100:$AM$149,0)))</f>
        <v/>
      </c>
      <c r="AP123" s="167" t="str">
        <f aca="false">IF(E123="","",IF(E123="-","-",IF(UPPER(E123)="AB","+",VLOOKUP(E123,'විෂය තොරතුරු'!$P$24:$Q$28,2))))</f>
        <v/>
      </c>
      <c r="AQ123" s="168" t="str">
        <f aca="false">IF(F123="","",IF(F123="-","-",IF(UPPER(F123)="AB","+",VLOOKUP(F123,'විෂය තොරතුරු'!$P$24:$Q$28,2))))</f>
        <v/>
      </c>
      <c r="AR123" s="168" t="str">
        <f aca="false">IF(G123="","",IF(G123="-","-",IF(UPPER(G123)="AB","+",VLOOKUP(G123,'විෂය තොරතුරු'!$P$24:$Q$28,2))))</f>
        <v/>
      </c>
      <c r="AS123" s="168" t="str">
        <f aca="false">IF(H123="","",IF(H123="-","-",IF(UPPER(H123)="AB","+",VLOOKUP(H123,'විෂය තොරතුරු'!$P$24:$Q$28,2))))</f>
        <v/>
      </c>
      <c r="AT123" s="168" t="str">
        <f aca="false">IF(I123="","",IF(I123="-","-",IF(UPPER(I123)="AB","+",VLOOKUP(I123,'විෂය තොරතුරු'!$P$24:$Q$28,2))))</f>
        <v/>
      </c>
      <c r="AU123" s="170" t="str">
        <f aca="false">IF(J123="","",IF(J123="-","-",IF(UPPER(J123)="AB","+",VLOOKUP(J123,'විෂය තොරතුරු'!$P$24:$Q$28,2))))</f>
        <v/>
      </c>
      <c r="AV123" s="171" t="str">
        <f aca="false">IF(K123="","",IF(K123="-","-",IF(UPPER(K123)="AB","+",VLOOKUP(K123,'විෂය තොරතුරු'!$P$24:$Q$28,2))))</f>
        <v/>
      </c>
      <c r="AW123" s="168" t="str">
        <f aca="false">IF(L123="","",IF(L123="-","-",IF(UPPER(L123)="AB","+",VLOOKUP(L123,'විෂය තොරතුරු'!$P$24:$Q$28,2))))</f>
        <v/>
      </c>
      <c r="AX123" s="168" t="str">
        <f aca="false">IF(M123="","",IF(M123="-","-",IF(UPPER(M123)="AB","+",VLOOKUP(M123,'විෂය තොරතුරු'!$P$24:$Q$28,2))))</f>
        <v/>
      </c>
      <c r="AY123" s="169" t="str">
        <f aca="false">IF(N123="","",IF(N123="-","-",IF(UPPER(N123)="AB","+",VLOOKUP(N123,'විෂය තොරතුරු'!$P$24:$Q$28,2))))</f>
        <v/>
      </c>
      <c r="AZ123" s="167" t="str">
        <f aca="false">IF(O123="","",IF(O123="-","-",IF(UPPER(O123)="AB","+",VLOOKUP(O123,'විෂය තොරතුරු'!$P$24:$Q$28,2))))</f>
        <v/>
      </c>
      <c r="BA123" s="168" t="str">
        <f aca="false">IF(P123="","",IF(P123="-","-",IF(UPPER(P123)="AB","+",VLOOKUP(P123,'විෂය තොරතුරු'!$P$24:$Q$28,2))))</f>
        <v/>
      </c>
      <c r="BB123" s="168" t="str">
        <f aca="false">IF(Q123="","",IF(Q123="-","-",IF(UPPER(Q123)="AB","+",VLOOKUP(Q123,'විෂය තොරතුරු'!$P$24:$Q$28,2))))</f>
        <v/>
      </c>
      <c r="BC123" s="168" t="str">
        <f aca="false">IF(R123="","",IF(R123="-","-",IF(UPPER(R123)="AB","+",VLOOKUP(R123,'විෂය තොරතුරු'!$P$24:$Q$28,2))))</f>
        <v/>
      </c>
      <c r="BD123" s="168" t="str">
        <f aca="false">IF(S123="","",IF(S123="-","-",IF(UPPER(S123)="AB","+",VLOOKUP(S123,'විෂය තොරතුරු'!$P$24:$Q$28,2))))</f>
        <v/>
      </c>
      <c r="BE123" s="168" t="str">
        <f aca="false">IF(T123="","",IF(T123="-","-",IF(UPPER(T123)="AB","+",VLOOKUP(T123,'විෂය තොරතුරු'!$P$24:$Q$28,2))))</f>
        <v/>
      </c>
      <c r="BF123" s="168" t="str">
        <f aca="false">IF(U123="","",IF(U123="-","-",IF(UPPER(U123)="AB","+",VLOOKUP(U123,'විෂය තොරතුරු'!$P$24:$Q$28,2))))</f>
        <v/>
      </c>
      <c r="BG123" s="170" t="str">
        <f aca="false">IF(V123="","",IF(V123="-","-",IF(UPPER(V123)="AB","+",VLOOKUP(V123,'විෂය තොරතුරු'!$P$24:$Q$28,2))))</f>
        <v/>
      </c>
      <c r="BH123" s="171" t="str">
        <f aca="false">IF(W123="","",IF(W123="-","-",IF(UPPER(W123)="AB","+",VLOOKUP(W123,'විෂය තොරතුරු'!$P$24:$Q$28,2))))</f>
        <v/>
      </c>
      <c r="BI123" s="168" t="str">
        <f aca="false">IF(X123="","",IF(X123="-","-",IF(UPPER(X123)="AB","+",VLOOKUP(X123,'විෂය තොරතුරු'!$P$24:$Q$28,2))))</f>
        <v/>
      </c>
      <c r="BJ123" s="168" t="str">
        <f aca="false">IF(Y123="","",IF(Y123="-","-",IF(UPPER(Y123)="AB","+",VLOOKUP(Y123,'විෂය තොරතුරු'!$P$24:$Q$28,2))))</f>
        <v/>
      </c>
      <c r="BK123" s="168" t="str">
        <f aca="false">IF(Z123="","",IF(Z123="-","-",IF(UPPER(Z123)="AB","+",VLOOKUP(Z123,'විෂය තොරතුරු'!$P$24:$Q$28,2))))</f>
        <v/>
      </c>
      <c r="BL123" s="168" t="str">
        <f aca="false">IF(AA123="","",IF(AA123="-","-",IF(UPPER(AA123)="AB","+",VLOOKUP(AA123,'විෂය තොරතුරු'!$P$24:$Q$28,2))))</f>
        <v/>
      </c>
      <c r="BM123" s="168" t="str">
        <f aca="false">IF(AB123="","",IF(AB123="-","-",IF(UPPER(AB123)="AB","+",VLOOKUP(AB123,'විෂය තොරතුරු'!$P$24:$Q$28,2))))</f>
        <v/>
      </c>
      <c r="BN123" s="168" t="str">
        <f aca="false">IF(AC123="","",IF(AC123="-","-",IF(UPPER(AC123)="AB","+",VLOOKUP(AC123,'විෂය තොරතුරු'!$P$24:$Q$28,2))))</f>
        <v/>
      </c>
      <c r="BO123" s="169" t="str">
        <f aca="false">IF(AD123="","",IF(AD123="-","-",IF(UPPER(AD123)="AB","+",VLOOKUP(AD123,'විෂය තොරතුරු'!$P$24:$Q$28,2))))</f>
        <v/>
      </c>
      <c r="BP123" s="171" t="str">
        <f aca="false">IF(AE123="","",IF(AE123="-","-",IF(UPPER(AE123)="AB","+",VLOOKUP(AE123,'විෂය තොරතුරු'!$P$24:$Q$28,2))))</f>
        <v/>
      </c>
      <c r="BQ123" s="168" t="str">
        <f aca="false">IF(AF123="","",IF(AF123="-","-",IF(UPPER(AF123)="AB","+",VLOOKUP(AF123,'විෂය තොරතුරු'!$P$24:$Q$28,2))))</f>
        <v/>
      </c>
      <c r="BR123" s="168" t="str">
        <f aca="false">IF(AG123="","",IF(AG123="-","-",IF(UPPER(AG123)="AB","+",VLOOKUP(AG123,'විෂය තොරතුරු'!$P$24:$Q$28,2))))</f>
        <v/>
      </c>
      <c r="BS123" s="168" t="str">
        <f aca="false">IF(AH123="","",IF(AH123="-","-",IF(UPPER(AH123)="AB","+",VLOOKUP(AH123,'විෂය තොරතුරු'!$P$24:$Q$28,2))))</f>
        <v/>
      </c>
      <c r="BT123" s="168" t="str">
        <f aca="false">IF(AI123="","",IF(AI123="-","-",IF(UPPER(AI123)="AB","+",VLOOKUP(AI123,'විෂය තොරතුරු'!$P$24:$Q$28,2))))</f>
        <v/>
      </c>
      <c r="BU123" s="168" t="str">
        <f aca="false">IF(AJ123="","",IF(AJ123="-","-",IF(UPPER(AJ123)="AB","+",VLOOKUP(AJ123,'විෂය තොරතුරු'!$P$24:$Q$28,2))))</f>
        <v/>
      </c>
      <c r="BV123" s="168" t="str">
        <f aca="false">IF(AK123="","",IF(AK123="-","-",IF(UPPER(AK123)="AB","+",VLOOKUP(AK123,'විෂය තොරතුරු'!$P$24:$Q$28,2))))</f>
        <v/>
      </c>
      <c r="BW123" s="169" t="str">
        <f aca="false">IF(AL123="","",IF(AL123="-","-",IF(UPPER(AL123)="AB","+",VLOOKUP(AL123,'විෂය තොරතුරු'!$P$24:$Q$28,2))))</f>
        <v/>
      </c>
      <c r="BX123" s="171" t="str">
        <f aca="false">IF($B123="","",COUNTIF($AP123:$BW123,"A"))</f>
        <v/>
      </c>
      <c r="BY123" s="171" t="str">
        <f aca="false">IF($B123="","",COUNTIF($AP123:$BW123,"B"))</f>
        <v/>
      </c>
      <c r="BZ123" s="171" t="str">
        <f aca="false">IF($B123="","",COUNTIF($AP123:$BW123,"C"))</f>
        <v/>
      </c>
      <c r="CA123" s="171" t="str">
        <f aca="false">IF($B123="","",COUNTIF($AP123:$BW123,"S"))</f>
        <v/>
      </c>
      <c r="CB123" s="171" t="str">
        <f aca="false">IF($B123="","",COUNTIF($AP123:$BW123,"W"))</f>
        <v/>
      </c>
      <c r="CC123" s="171" t="str">
        <f aca="false">IF(B123="","",SUM(BX123:CA123))</f>
        <v/>
      </c>
      <c r="CD123" s="169" t="str">
        <f aca="false">IF(B123="","",SUM(BX123:BZ123))</f>
        <v/>
      </c>
      <c r="CE123" s="172" t="str">
        <f aca="false">IF(B123="","",IF(AND(CC123&gt;=6,CD123&gt;=3,OR(E123&gt;=35,F123&gt;=35),L123&gt;=35),"6/3 සමත්",IF(AND(CC123&gt;=5,CD123&gt;=3,OR(E123&gt;=35,F123&gt;=35,L123&gt;=35)),"5/3 සමත්",IF(AND(CC123&gt;=4,CD123&gt;=1,OR(E123&gt;=20,F123&gt;=20,L123&gt;=20)),"සමත් කළ හැකි",IF(CB123=9,"W9","අසමත් ?")))))</f>
        <v/>
      </c>
    </row>
    <row r="124" customFormat="false" ht="13.8" hidden="false" customHeight="false" outlineLevel="0" collapsed="false">
      <c r="A124" s="160" t="n">
        <v>25</v>
      </c>
      <c r="B124" s="161"/>
      <c r="C124" s="161"/>
      <c r="D124" s="162"/>
      <c r="E124" s="163"/>
      <c r="F124" s="164"/>
      <c r="G124" s="163"/>
      <c r="H124" s="165"/>
      <c r="I124" s="165"/>
      <c r="J124" s="164"/>
      <c r="K124" s="163"/>
      <c r="L124" s="165"/>
      <c r="M124" s="165"/>
      <c r="N124" s="164"/>
      <c r="O124" s="163"/>
      <c r="P124" s="165"/>
      <c r="Q124" s="165"/>
      <c r="R124" s="165"/>
      <c r="S124" s="165"/>
      <c r="T124" s="165"/>
      <c r="U124" s="165"/>
      <c r="V124" s="164"/>
      <c r="W124" s="163"/>
      <c r="X124" s="165"/>
      <c r="Y124" s="165"/>
      <c r="Z124" s="165"/>
      <c r="AA124" s="165"/>
      <c r="AB124" s="165"/>
      <c r="AC124" s="165"/>
      <c r="AD124" s="164"/>
      <c r="AE124" s="163"/>
      <c r="AF124" s="165"/>
      <c r="AG124" s="165"/>
      <c r="AH124" s="165"/>
      <c r="AI124" s="165"/>
      <c r="AJ124" s="165"/>
      <c r="AK124" s="165"/>
      <c r="AL124" s="166"/>
      <c r="AM124" s="167" t="str">
        <f aca="false">IF(B124="","",SUM(E124:AL124))</f>
        <v/>
      </c>
      <c r="AN124" s="168" t="str">
        <f aca="false">IF(B124="","",AM124/9)</f>
        <v/>
      </c>
      <c r="AO124" s="169" t="str">
        <f aca="false">IF(B124="","",IF(AM124=0,"-",RANK(AM124,$AM$100:$AM$149,0)))</f>
        <v/>
      </c>
      <c r="AP124" s="167" t="str">
        <f aca="false">IF(E124="","",IF(E124="-","-",IF(UPPER(E124)="AB","+",VLOOKUP(E124,'විෂය තොරතුරු'!$P$24:$Q$28,2))))</f>
        <v/>
      </c>
      <c r="AQ124" s="168" t="str">
        <f aca="false">IF(F124="","",IF(F124="-","-",IF(UPPER(F124)="AB","+",VLOOKUP(F124,'විෂය තොරතුරු'!$P$24:$Q$28,2))))</f>
        <v/>
      </c>
      <c r="AR124" s="168" t="str">
        <f aca="false">IF(G124="","",IF(G124="-","-",IF(UPPER(G124)="AB","+",VLOOKUP(G124,'විෂය තොරතුරු'!$P$24:$Q$28,2))))</f>
        <v/>
      </c>
      <c r="AS124" s="168" t="str">
        <f aca="false">IF(H124="","",IF(H124="-","-",IF(UPPER(H124)="AB","+",VLOOKUP(H124,'විෂය තොරතුරු'!$P$24:$Q$28,2))))</f>
        <v/>
      </c>
      <c r="AT124" s="168" t="str">
        <f aca="false">IF(I124="","",IF(I124="-","-",IF(UPPER(I124)="AB","+",VLOOKUP(I124,'විෂය තොරතුරු'!$P$24:$Q$28,2))))</f>
        <v/>
      </c>
      <c r="AU124" s="170" t="str">
        <f aca="false">IF(J124="","",IF(J124="-","-",IF(UPPER(J124)="AB","+",VLOOKUP(J124,'විෂය තොරතුරු'!$P$24:$Q$28,2))))</f>
        <v/>
      </c>
      <c r="AV124" s="171" t="str">
        <f aca="false">IF(K124="","",IF(K124="-","-",IF(UPPER(K124)="AB","+",VLOOKUP(K124,'විෂය තොරතුරු'!$P$24:$Q$28,2))))</f>
        <v/>
      </c>
      <c r="AW124" s="168" t="str">
        <f aca="false">IF(L124="","",IF(L124="-","-",IF(UPPER(L124)="AB","+",VLOOKUP(L124,'විෂය තොරතුරු'!$P$24:$Q$28,2))))</f>
        <v/>
      </c>
      <c r="AX124" s="168" t="str">
        <f aca="false">IF(M124="","",IF(M124="-","-",IF(UPPER(M124)="AB","+",VLOOKUP(M124,'විෂය තොරතුරු'!$P$24:$Q$28,2))))</f>
        <v/>
      </c>
      <c r="AY124" s="169" t="str">
        <f aca="false">IF(N124="","",IF(N124="-","-",IF(UPPER(N124)="AB","+",VLOOKUP(N124,'විෂය තොරතුරු'!$P$24:$Q$28,2))))</f>
        <v/>
      </c>
      <c r="AZ124" s="167" t="str">
        <f aca="false">IF(O124="","",IF(O124="-","-",IF(UPPER(O124)="AB","+",VLOOKUP(O124,'විෂය තොරතුරු'!$P$24:$Q$28,2))))</f>
        <v/>
      </c>
      <c r="BA124" s="168" t="str">
        <f aca="false">IF(P124="","",IF(P124="-","-",IF(UPPER(P124)="AB","+",VLOOKUP(P124,'විෂය තොරතුරු'!$P$24:$Q$28,2))))</f>
        <v/>
      </c>
      <c r="BB124" s="168" t="str">
        <f aca="false">IF(Q124="","",IF(Q124="-","-",IF(UPPER(Q124)="AB","+",VLOOKUP(Q124,'විෂය තොරතුරු'!$P$24:$Q$28,2))))</f>
        <v/>
      </c>
      <c r="BC124" s="168" t="str">
        <f aca="false">IF(R124="","",IF(R124="-","-",IF(UPPER(R124)="AB","+",VLOOKUP(R124,'විෂය තොරතුරු'!$P$24:$Q$28,2))))</f>
        <v/>
      </c>
      <c r="BD124" s="168" t="str">
        <f aca="false">IF(S124="","",IF(S124="-","-",IF(UPPER(S124)="AB","+",VLOOKUP(S124,'විෂය තොරතුරු'!$P$24:$Q$28,2))))</f>
        <v/>
      </c>
      <c r="BE124" s="168" t="str">
        <f aca="false">IF(T124="","",IF(T124="-","-",IF(UPPER(T124)="AB","+",VLOOKUP(T124,'විෂය තොරතුරු'!$P$24:$Q$28,2))))</f>
        <v/>
      </c>
      <c r="BF124" s="168" t="str">
        <f aca="false">IF(U124="","",IF(U124="-","-",IF(UPPER(U124)="AB","+",VLOOKUP(U124,'විෂය තොරතුරු'!$P$24:$Q$28,2))))</f>
        <v/>
      </c>
      <c r="BG124" s="170" t="str">
        <f aca="false">IF(V124="","",IF(V124="-","-",IF(UPPER(V124)="AB","+",VLOOKUP(V124,'විෂය තොරතුරු'!$P$24:$Q$28,2))))</f>
        <v/>
      </c>
      <c r="BH124" s="171" t="str">
        <f aca="false">IF(W124="","",IF(W124="-","-",IF(UPPER(W124)="AB","+",VLOOKUP(W124,'විෂය තොරතුරු'!$P$24:$Q$28,2))))</f>
        <v/>
      </c>
      <c r="BI124" s="168" t="str">
        <f aca="false">IF(X124="","",IF(X124="-","-",IF(UPPER(X124)="AB","+",VLOOKUP(X124,'විෂය තොරතුරු'!$P$24:$Q$28,2))))</f>
        <v/>
      </c>
      <c r="BJ124" s="168" t="str">
        <f aca="false">IF(Y124="","",IF(Y124="-","-",IF(UPPER(Y124)="AB","+",VLOOKUP(Y124,'විෂය තොරතුරු'!$P$24:$Q$28,2))))</f>
        <v/>
      </c>
      <c r="BK124" s="168" t="str">
        <f aca="false">IF(Z124="","",IF(Z124="-","-",IF(UPPER(Z124)="AB","+",VLOOKUP(Z124,'විෂය තොරතුරු'!$P$24:$Q$28,2))))</f>
        <v/>
      </c>
      <c r="BL124" s="168" t="str">
        <f aca="false">IF(AA124="","",IF(AA124="-","-",IF(UPPER(AA124)="AB","+",VLOOKUP(AA124,'විෂය තොරතුරු'!$P$24:$Q$28,2))))</f>
        <v/>
      </c>
      <c r="BM124" s="168" t="str">
        <f aca="false">IF(AB124="","",IF(AB124="-","-",IF(UPPER(AB124)="AB","+",VLOOKUP(AB124,'විෂය තොරතුරු'!$P$24:$Q$28,2))))</f>
        <v/>
      </c>
      <c r="BN124" s="168" t="str">
        <f aca="false">IF(AC124="","",IF(AC124="-","-",IF(UPPER(AC124)="AB","+",VLOOKUP(AC124,'විෂය තොරතුරු'!$P$24:$Q$28,2))))</f>
        <v/>
      </c>
      <c r="BO124" s="169" t="str">
        <f aca="false">IF(AD124="","",IF(AD124="-","-",IF(UPPER(AD124)="AB","+",VLOOKUP(AD124,'විෂය තොරතුරු'!$P$24:$Q$28,2))))</f>
        <v/>
      </c>
      <c r="BP124" s="171" t="str">
        <f aca="false">IF(AE124="","",IF(AE124="-","-",IF(UPPER(AE124)="AB","+",VLOOKUP(AE124,'විෂය තොරතුරු'!$P$24:$Q$28,2))))</f>
        <v/>
      </c>
      <c r="BQ124" s="168" t="str">
        <f aca="false">IF(AF124="","",IF(AF124="-","-",IF(UPPER(AF124)="AB","+",VLOOKUP(AF124,'විෂය තොරතුරු'!$P$24:$Q$28,2))))</f>
        <v/>
      </c>
      <c r="BR124" s="168" t="str">
        <f aca="false">IF(AG124="","",IF(AG124="-","-",IF(UPPER(AG124)="AB","+",VLOOKUP(AG124,'විෂය තොරතුරු'!$P$24:$Q$28,2))))</f>
        <v/>
      </c>
      <c r="BS124" s="168" t="str">
        <f aca="false">IF(AH124="","",IF(AH124="-","-",IF(UPPER(AH124)="AB","+",VLOOKUP(AH124,'විෂය තොරතුරු'!$P$24:$Q$28,2))))</f>
        <v/>
      </c>
      <c r="BT124" s="168" t="str">
        <f aca="false">IF(AI124="","",IF(AI124="-","-",IF(UPPER(AI124)="AB","+",VLOOKUP(AI124,'විෂය තොරතුරු'!$P$24:$Q$28,2))))</f>
        <v/>
      </c>
      <c r="BU124" s="168" t="str">
        <f aca="false">IF(AJ124="","",IF(AJ124="-","-",IF(UPPER(AJ124)="AB","+",VLOOKUP(AJ124,'විෂය තොරතුරු'!$P$24:$Q$28,2))))</f>
        <v/>
      </c>
      <c r="BV124" s="168" t="str">
        <f aca="false">IF(AK124="","",IF(AK124="-","-",IF(UPPER(AK124)="AB","+",VLOOKUP(AK124,'විෂය තොරතුරු'!$P$24:$Q$28,2))))</f>
        <v/>
      </c>
      <c r="BW124" s="169" t="str">
        <f aca="false">IF(AL124="","",IF(AL124="-","-",IF(UPPER(AL124)="AB","+",VLOOKUP(AL124,'විෂය තොරතුරු'!$P$24:$Q$28,2))))</f>
        <v/>
      </c>
      <c r="BX124" s="171" t="str">
        <f aca="false">IF($B124="","",COUNTIF($AP124:$BW124,"A"))</f>
        <v/>
      </c>
      <c r="BY124" s="171" t="str">
        <f aca="false">IF($B124="","",COUNTIF($AP124:$BW124,"B"))</f>
        <v/>
      </c>
      <c r="BZ124" s="171" t="str">
        <f aca="false">IF($B124="","",COUNTIF($AP124:$BW124,"C"))</f>
        <v/>
      </c>
      <c r="CA124" s="171" t="str">
        <f aca="false">IF($B124="","",COUNTIF($AP124:$BW124,"S"))</f>
        <v/>
      </c>
      <c r="CB124" s="171" t="str">
        <f aca="false">IF($B124="","",COUNTIF($AP124:$BW124,"W"))</f>
        <v/>
      </c>
      <c r="CC124" s="171" t="str">
        <f aca="false">IF(B124="","",SUM(BX124:CA124))</f>
        <v/>
      </c>
      <c r="CD124" s="169" t="str">
        <f aca="false">IF(B124="","",SUM(BX124:BZ124))</f>
        <v/>
      </c>
      <c r="CE124" s="172" t="str">
        <f aca="false">IF(B124="","",IF(AND(CC124&gt;=6,CD124&gt;=3,OR(E124&gt;=35,F124&gt;=35),L124&gt;=35),"6/3 සමත්",IF(AND(CC124&gt;=5,CD124&gt;=3,OR(E124&gt;=35,F124&gt;=35,L124&gt;=35)),"5/3 සමත්",IF(AND(CC124&gt;=4,CD124&gt;=1,OR(E124&gt;=20,F124&gt;=20,L124&gt;=20)),"සමත් කළ හැකි",IF(CB124=9,"W9","අසමත් ?")))))</f>
        <v/>
      </c>
    </row>
    <row r="125" customFormat="false" ht="13.8" hidden="false" customHeight="false" outlineLevel="0" collapsed="false">
      <c r="A125" s="160" t="n">
        <v>26</v>
      </c>
      <c r="B125" s="161"/>
      <c r="C125" s="161"/>
      <c r="D125" s="162"/>
      <c r="E125" s="163"/>
      <c r="F125" s="164"/>
      <c r="G125" s="163"/>
      <c r="H125" s="165"/>
      <c r="I125" s="165"/>
      <c r="J125" s="164"/>
      <c r="K125" s="163"/>
      <c r="L125" s="165"/>
      <c r="M125" s="165"/>
      <c r="N125" s="164"/>
      <c r="O125" s="163"/>
      <c r="P125" s="165"/>
      <c r="Q125" s="165"/>
      <c r="R125" s="165"/>
      <c r="S125" s="165"/>
      <c r="T125" s="165"/>
      <c r="U125" s="165"/>
      <c r="V125" s="164"/>
      <c r="W125" s="163"/>
      <c r="X125" s="165"/>
      <c r="Y125" s="165"/>
      <c r="Z125" s="165"/>
      <c r="AA125" s="165"/>
      <c r="AB125" s="165"/>
      <c r="AC125" s="165"/>
      <c r="AD125" s="164"/>
      <c r="AE125" s="163"/>
      <c r="AF125" s="165"/>
      <c r="AG125" s="165"/>
      <c r="AH125" s="165"/>
      <c r="AI125" s="165"/>
      <c r="AJ125" s="165"/>
      <c r="AK125" s="165"/>
      <c r="AL125" s="166"/>
      <c r="AM125" s="167" t="str">
        <f aca="false">IF(B125="","",SUM(E125:AL125))</f>
        <v/>
      </c>
      <c r="AN125" s="168" t="str">
        <f aca="false">IF(B125="","",AM125/9)</f>
        <v/>
      </c>
      <c r="AO125" s="169" t="str">
        <f aca="false">IF(B125="","",IF(AM125=0,"-",RANK(AM125,$AM$100:$AM$149,0)))</f>
        <v/>
      </c>
      <c r="AP125" s="167" t="str">
        <f aca="false">IF(E125="","",IF(E125="-","-",IF(UPPER(E125)="AB","+",VLOOKUP(E125,'විෂය තොරතුරු'!$P$24:$Q$28,2))))</f>
        <v/>
      </c>
      <c r="AQ125" s="168" t="str">
        <f aca="false">IF(F125="","",IF(F125="-","-",IF(UPPER(F125)="AB","+",VLOOKUP(F125,'විෂය තොරතුරු'!$P$24:$Q$28,2))))</f>
        <v/>
      </c>
      <c r="AR125" s="168" t="str">
        <f aca="false">IF(G125="","",IF(G125="-","-",IF(UPPER(G125)="AB","+",VLOOKUP(G125,'විෂය තොරතුරු'!$P$24:$Q$28,2))))</f>
        <v/>
      </c>
      <c r="AS125" s="168" t="str">
        <f aca="false">IF(H125="","",IF(H125="-","-",IF(UPPER(H125)="AB","+",VLOOKUP(H125,'විෂය තොරතුරු'!$P$24:$Q$28,2))))</f>
        <v/>
      </c>
      <c r="AT125" s="168" t="str">
        <f aca="false">IF(I125="","",IF(I125="-","-",IF(UPPER(I125)="AB","+",VLOOKUP(I125,'විෂය තොරතුරු'!$P$24:$Q$28,2))))</f>
        <v/>
      </c>
      <c r="AU125" s="170" t="str">
        <f aca="false">IF(J125="","",IF(J125="-","-",IF(UPPER(J125)="AB","+",VLOOKUP(J125,'විෂය තොරතුරු'!$P$24:$Q$28,2))))</f>
        <v/>
      </c>
      <c r="AV125" s="171" t="str">
        <f aca="false">IF(K125="","",IF(K125="-","-",IF(UPPER(K125)="AB","+",VLOOKUP(K125,'විෂය තොරතුරු'!$P$24:$Q$28,2))))</f>
        <v/>
      </c>
      <c r="AW125" s="168" t="str">
        <f aca="false">IF(L125="","",IF(L125="-","-",IF(UPPER(L125)="AB","+",VLOOKUP(L125,'විෂය තොරතුරු'!$P$24:$Q$28,2))))</f>
        <v/>
      </c>
      <c r="AX125" s="168" t="str">
        <f aca="false">IF(M125="","",IF(M125="-","-",IF(UPPER(M125)="AB","+",VLOOKUP(M125,'විෂය තොරතුරු'!$P$24:$Q$28,2))))</f>
        <v/>
      </c>
      <c r="AY125" s="169" t="str">
        <f aca="false">IF(N125="","",IF(N125="-","-",IF(UPPER(N125)="AB","+",VLOOKUP(N125,'විෂය තොරතුරු'!$P$24:$Q$28,2))))</f>
        <v/>
      </c>
      <c r="AZ125" s="167" t="str">
        <f aca="false">IF(O125="","",IF(O125="-","-",IF(UPPER(O125)="AB","+",VLOOKUP(O125,'විෂය තොරතුරු'!$P$24:$Q$28,2))))</f>
        <v/>
      </c>
      <c r="BA125" s="168" t="str">
        <f aca="false">IF(P125="","",IF(P125="-","-",IF(UPPER(P125)="AB","+",VLOOKUP(P125,'විෂය තොරතුරු'!$P$24:$Q$28,2))))</f>
        <v/>
      </c>
      <c r="BB125" s="168" t="str">
        <f aca="false">IF(Q125="","",IF(Q125="-","-",IF(UPPER(Q125)="AB","+",VLOOKUP(Q125,'විෂය තොරතුරු'!$P$24:$Q$28,2))))</f>
        <v/>
      </c>
      <c r="BC125" s="168" t="str">
        <f aca="false">IF(R125="","",IF(R125="-","-",IF(UPPER(R125)="AB","+",VLOOKUP(R125,'විෂය තොරතුරු'!$P$24:$Q$28,2))))</f>
        <v/>
      </c>
      <c r="BD125" s="168" t="str">
        <f aca="false">IF(S125="","",IF(S125="-","-",IF(UPPER(S125)="AB","+",VLOOKUP(S125,'විෂය තොරතුරු'!$P$24:$Q$28,2))))</f>
        <v/>
      </c>
      <c r="BE125" s="168" t="str">
        <f aca="false">IF(T125="","",IF(T125="-","-",IF(UPPER(T125)="AB","+",VLOOKUP(T125,'විෂය තොරතුරු'!$P$24:$Q$28,2))))</f>
        <v/>
      </c>
      <c r="BF125" s="168" t="str">
        <f aca="false">IF(U125="","",IF(U125="-","-",IF(UPPER(U125)="AB","+",VLOOKUP(U125,'විෂය තොරතුරු'!$P$24:$Q$28,2))))</f>
        <v/>
      </c>
      <c r="BG125" s="170" t="str">
        <f aca="false">IF(V125="","",IF(V125="-","-",IF(UPPER(V125)="AB","+",VLOOKUP(V125,'විෂය තොරතුරු'!$P$24:$Q$28,2))))</f>
        <v/>
      </c>
      <c r="BH125" s="171" t="str">
        <f aca="false">IF(W125="","",IF(W125="-","-",IF(UPPER(W125)="AB","+",VLOOKUP(W125,'විෂය තොරතුරු'!$P$24:$Q$28,2))))</f>
        <v/>
      </c>
      <c r="BI125" s="168" t="str">
        <f aca="false">IF(X125="","",IF(X125="-","-",IF(UPPER(X125)="AB","+",VLOOKUP(X125,'විෂය තොරතුරු'!$P$24:$Q$28,2))))</f>
        <v/>
      </c>
      <c r="BJ125" s="168" t="str">
        <f aca="false">IF(Y125="","",IF(Y125="-","-",IF(UPPER(Y125)="AB","+",VLOOKUP(Y125,'විෂය තොරතුරු'!$P$24:$Q$28,2))))</f>
        <v/>
      </c>
      <c r="BK125" s="168" t="str">
        <f aca="false">IF(Z125="","",IF(Z125="-","-",IF(UPPER(Z125)="AB","+",VLOOKUP(Z125,'විෂය තොරතුරු'!$P$24:$Q$28,2))))</f>
        <v/>
      </c>
      <c r="BL125" s="168" t="str">
        <f aca="false">IF(AA125="","",IF(AA125="-","-",IF(UPPER(AA125)="AB","+",VLOOKUP(AA125,'විෂය තොරතුරු'!$P$24:$Q$28,2))))</f>
        <v/>
      </c>
      <c r="BM125" s="168" t="str">
        <f aca="false">IF(AB125="","",IF(AB125="-","-",IF(UPPER(AB125)="AB","+",VLOOKUP(AB125,'විෂය තොරතුරු'!$P$24:$Q$28,2))))</f>
        <v/>
      </c>
      <c r="BN125" s="168" t="str">
        <f aca="false">IF(AC125="","",IF(AC125="-","-",IF(UPPER(AC125)="AB","+",VLOOKUP(AC125,'විෂය තොරතුරු'!$P$24:$Q$28,2))))</f>
        <v/>
      </c>
      <c r="BO125" s="169" t="str">
        <f aca="false">IF(AD125="","",IF(AD125="-","-",IF(UPPER(AD125)="AB","+",VLOOKUP(AD125,'විෂය තොරතුරු'!$P$24:$Q$28,2))))</f>
        <v/>
      </c>
      <c r="BP125" s="171" t="str">
        <f aca="false">IF(AE125="","",IF(AE125="-","-",IF(UPPER(AE125)="AB","+",VLOOKUP(AE125,'විෂය තොරතුරු'!$P$24:$Q$28,2))))</f>
        <v/>
      </c>
      <c r="BQ125" s="168" t="str">
        <f aca="false">IF(AF125="","",IF(AF125="-","-",IF(UPPER(AF125)="AB","+",VLOOKUP(AF125,'විෂය තොරතුරු'!$P$24:$Q$28,2))))</f>
        <v/>
      </c>
      <c r="BR125" s="168" t="str">
        <f aca="false">IF(AG125="","",IF(AG125="-","-",IF(UPPER(AG125)="AB","+",VLOOKUP(AG125,'විෂය තොරතුරු'!$P$24:$Q$28,2))))</f>
        <v/>
      </c>
      <c r="BS125" s="168" t="str">
        <f aca="false">IF(AH125="","",IF(AH125="-","-",IF(UPPER(AH125)="AB","+",VLOOKUP(AH125,'විෂය තොරතුරු'!$P$24:$Q$28,2))))</f>
        <v/>
      </c>
      <c r="BT125" s="168" t="str">
        <f aca="false">IF(AI125="","",IF(AI125="-","-",IF(UPPER(AI125)="AB","+",VLOOKUP(AI125,'විෂය තොරතුරු'!$P$24:$Q$28,2))))</f>
        <v/>
      </c>
      <c r="BU125" s="168" t="str">
        <f aca="false">IF(AJ125="","",IF(AJ125="-","-",IF(UPPER(AJ125)="AB","+",VLOOKUP(AJ125,'විෂය තොරතුරු'!$P$24:$Q$28,2))))</f>
        <v/>
      </c>
      <c r="BV125" s="168" t="str">
        <f aca="false">IF(AK125="","",IF(AK125="-","-",IF(UPPER(AK125)="AB","+",VLOOKUP(AK125,'විෂය තොරතුරු'!$P$24:$Q$28,2))))</f>
        <v/>
      </c>
      <c r="BW125" s="169" t="str">
        <f aca="false">IF(AL125="","",IF(AL125="-","-",IF(UPPER(AL125)="AB","+",VLOOKUP(AL125,'විෂය තොරතුරු'!$P$24:$Q$28,2))))</f>
        <v/>
      </c>
      <c r="BX125" s="171" t="str">
        <f aca="false">IF($B125="","",COUNTIF($AP125:$BW125,"A"))</f>
        <v/>
      </c>
      <c r="BY125" s="171" t="str">
        <f aca="false">IF($B125="","",COUNTIF($AP125:$BW125,"B"))</f>
        <v/>
      </c>
      <c r="BZ125" s="171" t="str">
        <f aca="false">IF($B125="","",COUNTIF($AP125:$BW125,"C"))</f>
        <v/>
      </c>
      <c r="CA125" s="171" t="str">
        <f aca="false">IF($B125="","",COUNTIF($AP125:$BW125,"S"))</f>
        <v/>
      </c>
      <c r="CB125" s="171" t="str">
        <f aca="false">IF($B125="","",COUNTIF($AP125:$BW125,"W"))</f>
        <v/>
      </c>
      <c r="CC125" s="171" t="str">
        <f aca="false">IF(B125="","",SUM(BX125:CA125))</f>
        <v/>
      </c>
      <c r="CD125" s="169" t="str">
        <f aca="false">IF(B125="","",SUM(BX125:BZ125))</f>
        <v/>
      </c>
      <c r="CE125" s="172" t="str">
        <f aca="false">IF(B125="","",IF(AND(CC125&gt;=6,CD125&gt;=3,OR(E125&gt;=35,F125&gt;=35),L125&gt;=35),"6/3 සමත්",IF(AND(CC125&gt;=5,CD125&gt;=3,OR(E125&gt;=35,F125&gt;=35,L125&gt;=35)),"5/3 සමත්",IF(AND(CC125&gt;=4,CD125&gt;=1,OR(E125&gt;=20,F125&gt;=20,L125&gt;=20)),"සමත් කළ හැකි",IF(CB125=9,"W9","අසමත් ?")))))</f>
        <v/>
      </c>
    </row>
    <row r="126" customFormat="false" ht="13.8" hidden="false" customHeight="false" outlineLevel="0" collapsed="false">
      <c r="A126" s="160" t="n">
        <v>27</v>
      </c>
      <c r="B126" s="187"/>
      <c r="C126" s="161"/>
      <c r="D126" s="162"/>
      <c r="E126" s="163"/>
      <c r="F126" s="164"/>
      <c r="G126" s="163"/>
      <c r="H126" s="165"/>
      <c r="I126" s="165"/>
      <c r="J126" s="164"/>
      <c r="K126" s="163"/>
      <c r="L126" s="165"/>
      <c r="M126" s="165"/>
      <c r="N126" s="164"/>
      <c r="O126" s="163"/>
      <c r="P126" s="165"/>
      <c r="Q126" s="165"/>
      <c r="R126" s="165"/>
      <c r="S126" s="165"/>
      <c r="T126" s="165"/>
      <c r="U126" s="165"/>
      <c r="V126" s="164"/>
      <c r="W126" s="163"/>
      <c r="X126" s="165"/>
      <c r="Y126" s="165"/>
      <c r="Z126" s="165"/>
      <c r="AA126" s="165"/>
      <c r="AB126" s="165"/>
      <c r="AC126" s="165"/>
      <c r="AD126" s="164"/>
      <c r="AE126" s="163"/>
      <c r="AF126" s="165"/>
      <c r="AG126" s="165"/>
      <c r="AH126" s="165"/>
      <c r="AI126" s="165"/>
      <c r="AJ126" s="165"/>
      <c r="AK126" s="165"/>
      <c r="AL126" s="166"/>
      <c r="AM126" s="167" t="str">
        <f aca="false">IF(B126="","",SUM(E126:AL126))</f>
        <v/>
      </c>
      <c r="AN126" s="168" t="str">
        <f aca="false">IF(B126="","",AM126/9)</f>
        <v/>
      </c>
      <c r="AO126" s="169" t="str">
        <f aca="false">IF(B126="","",IF(AM126=0,"-",RANK(AM126,$AM$100:$AM$149,0)))</f>
        <v/>
      </c>
      <c r="AP126" s="167" t="str">
        <f aca="false">IF(E126="","",IF(E126="-","-",IF(UPPER(E126)="AB","+",VLOOKUP(E126,'විෂය තොරතුරු'!$P$24:$Q$28,2))))</f>
        <v/>
      </c>
      <c r="AQ126" s="168" t="str">
        <f aca="false">IF(F126="","",IF(F126="-","-",IF(UPPER(F126)="AB","+",VLOOKUP(F126,'විෂය තොරතුරු'!$P$24:$Q$28,2))))</f>
        <v/>
      </c>
      <c r="AR126" s="168" t="str">
        <f aca="false">IF(G126="","",IF(G126="-","-",IF(UPPER(G126)="AB","+",VLOOKUP(G126,'විෂය තොරතුරු'!$P$24:$Q$28,2))))</f>
        <v/>
      </c>
      <c r="AS126" s="168" t="str">
        <f aca="false">IF(H126="","",IF(H126="-","-",IF(UPPER(H126)="AB","+",VLOOKUP(H126,'විෂය තොරතුරු'!$P$24:$Q$28,2))))</f>
        <v/>
      </c>
      <c r="AT126" s="168" t="str">
        <f aca="false">IF(I126="","",IF(I126="-","-",IF(UPPER(I126)="AB","+",VLOOKUP(I126,'විෂය තොරතුරු'!$P$24:$Q$28,2))))</f>
        <v/>
      </c>
      <c r="AU126" s="170" t="str">
        <f aca="false">IF(J126="","",IF(J126="-","-",IF(UPPER(J126)="AB","+",VLOOKUP(J126,'විෂය තොරතුරු'!$P$24:$Q$28,2))))</f>
        <v/>
      </c>
      <c r="AV126" s="171" t="str">
        <f aca="false">IF(K126="","",IF(K126="-","-",IF(UPPER(K126)="AB","+",VLOOKUP(K126,'විෂය තොරතුරු'!$P$24:$Q$28,2))))</f>
        <v/>
      </c>
      <c r="AW126" s="168" t="str">
        <f aca="false">IF(L126="","",IF(L126="-","-",IF(UPPER(L126)="AB","+",VLOOKUP(L126,'විෂය තොරතුරු'!$P$24:$Q$28,2))))</f>
        <v/>
      </c>
      <c r="AX126" s="168" t="str">
        <f aca="false">IF(M126="","",IF(M126="-","-",IF(UPPER(M126)="AB","+",VLOOKUP(M126,'විෂය තොරතුරු'!$P$24:$Q$28,2))))</f>
        <v/>
      </c>
      <c r="AY126" s="169" t="str">
        <f aca="false">IF(N126="","",IF(N126="-","-",IF(UPPER(N126)="AB","+",VLOOKUP(N126,'විෂය තොරතුරු'!$P$24:$Q$28,2))))</f>
        <v/>
      </c>
      <c r="AZ126" s="167" t="str">
        <f aca="false">IF(O126="","",IF(O126="-","-",IF(UPPER(O126)="AB","+",VLOOKUP(O126,'විෂය තොරතුරු'!$P$24:$Q$28,2))))</f>
        <v/>
      </c>
      <c r="BA126" s="168" t="str">
        <f aca="false">IF(P126="","",IF(P126="-","-",IF(UPPER(P126)="AB","+",VLOOKUP(P126,'විෂය තොරතුරු'!$P$24:$Q$28,2))))</f>
        <v/>
      </c>
      <c r="BB126" s="168" t="str">
        <f aca="false">IF(Q126="","",IF(Q126="-","-",IF(UPPER(Q126)="AB","+",VLOOKUP(Q126,'විෂය තොරතුරු'!$P$24:$Q$28,2))))</f>
        <v/>
      </c>
      <c r="BC126" s="168" t="str">
        <f aca="false">IF(R126="","",IF(R126="-","-",IF(UPPER(R126)="AB","+",VLOOKUP(R126,'විෂය තොරතුරු'!$P$24:$Q$28,2))))</f>
        <v/>
      </c>
      <c r="BD126" s="168" t="str">
        <f aca="false">IF(S126="","",IF(S126="-","-",IF(UPPER(S126)="AB","+",VLOOKUP(S126,'විෂය තොරතුරු'!$P$24:$Q$28,2))))</f>
        <v/>
      </c>
      <c r="BE126" s="168" t="str">
        <f aca="false">IF(T126="","",IF(T126="-","-",IF(UPPER(T126)="AB","+",VLOOKUP(T126,'විෂය තොරතුරු'!$P$24:$Q$28,2))))</f>
        <v/>
      </c>
      <c r="BF126" s="168" t="str">
        <f aca="false">IF(U126="","",IF(U126="-","-",IF(UPPER(U126)="AB","+",VLOOKUP(U126,'විෂය තොරතුරු'!$P$24:$Q$28,2))))</f>
        <v/>
      </c>
      <c r="BG126" s="170" t="str">
        <f aca="false">IF(V126="","",IF(V126="-","-",IF(UPPER(V126)="AB","+",VLOOKUP(V126,'විෂය තොරතුරු'!$P$24:$Q$28,2))))</f>
        <v/>
      </c>
      <c r="BH126" s="171" t="str">
        <f aca="false">IF(W126="","",IF(W126="-","-",IF(UPPER(W126)="AB","+",VLOOKUP(W126,'විෂය තොරතුරු'!$P$24:$Q$28,2))))</f>
        <v/>
      </c>
      <c r="BI126" s="168" t="str">
        <f aca="false">IF(X126="","",IF(X126="-","-",IF(UPPER(X126)="AB","+",VLOOKUP(X126,'විෂය තොරතුරු'!$P$24:$Q$28,2))))</f>
        <v/>
      </c>
      <c r="BJ126" s="168" t="str">
        <f aca="false">IF(Y126="","",IF(Y126="-","-",IF(UPPER(Y126)="AB","+",VLOOKUP(Y126,'විෂය තොරතුරු'!$P$24:$Q$28,2))))</f>
        <v/>
      </c>
      <c r="BK126" s="168" t="str">
        <f aca="false">IF(Z126="","",IF(Z126="-","-",IF(UPPER(Z126)="AB","+",VLOOKUP(Z126,'විෂය තොරතුරු'!$P$24:$Q$28,2))))</f>
        <v/>
      </c>
      <c r="BL126" s="168" t="str">
        <f aca="false">IF(AA126="","",IF(AA126="-","-",IF(UPPER(AA126)="AB","+",VLOOKUP(AA126,'විෂය තොරතුරු'!$P$24:$Q$28,2))))</f>
        <v/>
      </c>
      <c r="BM126" s="168" t="str">
        <f aca="false">IF(AB126="","",IF(AB126="-","-",IF(UPPER(AB126)="AB","+",VLOOKUP(AB126,'විෂය තොරතුරු'!$P$24:$Q$28,2))))</f>
        <v/>
      </c>
      <c r="BN126" s="168" t="str">
        <f aca="false">IF(AC126="","",IF(AC126="-","-",IF(UPPER(AC126)="AB","+",VLOOKUP(AC126,'විෂය තොරතුරු'!$P$24:$Q$28,2))))</f>
        <v/>
      </c>
      <c r="BO126" s="169" t="str">
        <f aca="false">IF(AD126="","",IF(AD126="-","-",IF(UPPER(AD126)="AB","+",VLOOKUP(AD126,'විෂය තොරතුරු'!$P$24:$Q$28,2))))</f>
        <v/>
      </c>
      <c r="BP126" s="171" t="str">
        <f aca="false">IF(AE126="","",IF(AE126="-","-",IF(UPPER(AE126)="AB","+",VLOOKUP(AE126,'විෂය තොරතුරු'!$P$24:$Q$28,2))))</f>
        <v/>
      </c>
      <c r="BQ126" s="168" t="str">
        <f aca="false">IF(AF126="","",IF(AF126="-","-",IF(UPPER(AF126)="AB","+",VLOOKUP(AF126,'විෂය තොරතුරු'!$P$24:$Q$28,2))))</f>
        <v/>
      </c>
      <c r="BR126" s="168" t="str">
        <f aca="false">IF(AG126="","",IF(AG126="-","-",IF(UPPER(AG126)="AB","+",VLOOKUP(AG126,'විෂය තොරතුරු'!$P$24:$Q$28,2))))</f>
        <v/>
      </c>
      <c r="BS126" s="168" t="str">
        <f aca="false">IF(AH126="","",IF(AH126="-","-",IF(UPPER(AH126)="AB","+",VLOOKUP(AH126,'විෂය තොරතුරු'!$P$24:$Q$28,2))))</f>
        <v/>
      </c>
      <c r="BT126" s="168" t="str">
        <f aca="false">IF(AI126="","",IF(AI126="-","-",IF(UPPER(AI126)="AB","+",VLOOKUP(AI126,'විෂය තොරතුරු'!$P$24:$Q$28,2))))</f>
        <v/>
      </c>
      <c r="BU126" s="168" t="str">
        <f aca="false">IF(AJ126="","",IF(AJ126="-","-",IF(UPPER(AJ126)="AB","+",VLOOKUP(AJ126,'විෂය තොරතුරු'!$P$24:$Q$28,2))))</f>
        <v/>
      </c>
      <c r="BV126" s="168" t="str">
        <f aca="false">IF(AK126="","",IF(AK126="-","-",IF(UPPER(AK126)="AB","+",VLOOKUP(AK126,'විෂය තොරතුරු'!$P$24:$Q$28,2))))</f>
        <v/>
      </c>
      <c r="BW126" s="169" t="str">
        <f aca="false">IF(AL126="","",IF(AL126="-","-",IF(UPPER(AL126)="AB","+",VLOOKUP(AL126,'විෂය තොරතුරු'!$P$24:$Q$28,2))))</f>
        <v/>
      </c>
      <c r="BX126" s="171" t="str">
        <f aca="false">IF($B126="","",COUNTIF($AP126:$BW126,"A"))</f>
        <v/>
      </c>
      <c r="BY126" s="171" t="str">
        <f aca="false">IF($B126="","",COUNTIF($AP126:$BW126,"B"))</f>
        <v/>
      </c>
      <c r="BZ126" s="171" t="str">
        <f aca="false">IF($B126="","",COUNTIF($AP126:$BW126,"C"))</f>
        <v/>
      </c>
      <c r="CA126" s="171" t="str">
        <f aca="false">IF($B126="","",COUNTIF($AP126:$BW126,"S"))</f>
        <v/>
      </c>
      <c r="CB126" s="171" t="str">
        <f aca="false">IF($B126="","",COUNTIF($AP126:$BW126,"W"))</f>
        <v/>
      </c>
      <c r="CC126" s="171" t="str">
        <f aca="false">IF(B126="","",SUM(BX126:CA126))</f>
        <v/>
      </c>
      <c r="CD126" s="169" t="str">
        <f aca="false">IF(B126="","",SUM(BX126:BZ126))</f>
        <v/>
      </c>
      <c r="CE126" s="172" t="str">
        <f aca="false">IF(B126="","",IF(AND(CC126&gt;=6,CD126&gt;=3,OR(E126&gt;=35,F126&gt;=35),L126&gt;=35),"6/3 සමත්",IF(AND(CC126&gt;=5,CD126&gt;=3,OR(E126&gt;=35,F126&gt;=35,L126&gt;=35)),"5/3 සමත්",IF(AND(CC126&gt;=4,CD126&gt;=1,OR(E126&gt;=20,F126&gt;=20,L126&gt;=20)),"සමත් කළ හැකි",IF(CB126=9,"W9","අසමත් ?")))))</f>
        <v/>
      </c>
    </row>
    <row r="127" customFormat="false" ht="13.8" hidden="false" customHeight="false" outlineLevel="0" collapsed="false">
      <c r="A127" s="160" t="n">
        <v>28</v>
      </c>
      <c r="B127" s="161"/>
      <c r="C127" s="161"/>
      <c r="D127" s="162"/>
      <c r="E127" s="163"/>
      <c r="F127" s="164"/>
      <c r="G127" s="163"/>
      <c r="H127" s="165"/>
      <c r="I127" s="165"/>
      <c r="J127" s="164"/>
      <c r="K127" s="163"/>
      <c r="L127" s="165"/>
      <c r="M127" s="165"/>
      <c r="N127" s="164"/>
      <c r="O127" s="163"/>
      <c r="P127" s="165"/>
      <c r="Q127" s="165"/>
      <c r="R127" s="165"/>
      <c r="S127" s="165"/>
      <c r="T127" s="165"/>
      <c r="U127" s="165"/>
      <c r="V127" s="164"/>
      <c r="W127" s="163"/>
      <c r="X127" s="165"/>
      <c r="Y127" s="165"/>
      <c r="Z127" s="165"/>
      <c r="AA127" s="165"/>
      <c r="AB127" s="165"/>
      <c r="AC127" s="165"/>
      <c r="AD127" s="164"/>
      <c r="AE127" s="163"/>
      <c r="AF127" s="165"/>
      <c r="AG127" s="165"/>
      <c r="AH127" s="165"/>
      <c r="AI127" s="165"/>
      <c r="AJ127" s="165"/>
      <c r="AK127" s="165"/>
      <c r="AL127" s="166"/>
      <c r="AM127" s="167" t="str">
        <f aca="false">IF(B127="","",SUM(E127:AL127))</f>
        <v/>
      </c>
      <c r="AN127" s="168" t="str">
        <f aca="false">IF(B127="","",AM127/9)</f>
        <v/>
      </c>
      <c r="AO127" s="169" t="str">
        <f aca="false">IF(B127="","",IF(AM127=0,"-",RANK(AM127,$AM$100:$AM$149,0)))</f>
        <v/>
      </c>
      <c r="AP127" s="167" t="str">
        <f aca="false">IF(E127="","",IF(E127="-","-",IF(UPPER(E127)="AB","+",VLOOKUP(E127,'විෂය තොරතුරු'!$P$24:$Q$28,2))))</f>
        <v/>
      </c>
      <c r="AQ127" s="168" t="str">
        <f aca="false">IF(F127="","",IF(F127="-","-",IF(UPPER(F127)="AB","+",VLOOKUP(F127,'විෂය තොරතුරු'!$P$24:$Q$28,2))))</f>
        <v/>
      </c>
      <c r="AR127" s="168" t="str">
        <f aca="false">IF(G127="","",IF(G127="-","-",IF(UPPER(G127)="AB","+",VLOOKUP(G127,'විෂය තොරතුරු'!$P$24:$Q$28,2))))</f>
        <v/>
      </c>
      <c r="AS127" s="168" t="str">
        <f aca="false">IF(H127="","",IF(H127="-","-",IF(UPPER(H127)="AB","+",VLOOKUP(H127,'විෂය තොරතුරු'!$P$24:$Q$28,2))))</f>
        <v/>
      </c>
      <c r="AT127" s="168" t="str">
        <f aca="false">IF(I127="","",IF(I127="-","-",IF(UPPER(I127)="AB","+",VLOOKUP(I127,'විෂය තොරතුරු'!$P$24:$Q$28,2))))</f>
        <v/>
      </c>
      <c r="AU127" s="170" t="str">
        <f aca="false">IF(J127="","",IF(J127="-","-",IF(UPPER(J127)="AB","+",VLOOKUP(J127,'විෂය තොරතුරු'!$P$24:$Q$28,2))))</f>
        <v/>
      </c>
      <c r="AV127" s="171" t="str">
        <f aca="false">IF(K127="","",IF(K127="-","-",IF(UPPER(K127)="AB","+",VLOOKUP(K127,'විෂය තොරතුරු'!$P$24:$Q$28,2))))</f>
        <v/>
      </c>
      <c r="AW127" s="168" t="str">
        <f aca="false">IF(L127="","",IF(L127="-","-",IF(UPPER(L127)="AB","+",VLOOKUP(L127,'විෂය තොරතුරු'!$P$24:$Q$28,2))))</f>
        <v/>
      </c>
      <c r="AX127" s="168" t="str">
        <f aca="false">IF(M127="","",IF(M127="-","-",IF(UPPER(M127)="AB","+",VLOOKUP(M127,'විෂය තොරතුරු'!$P$24:$Q$28,2))))</f>
        <v/>
      </c>
      <c r="AY127" s="169" t="str">
        <f aca="false">IF(N127="","",IF(N127="-","-",IF(UPPER(N127)="AB","+",VLOOKUP(N127,'විෂය තොරතුරු'!$P$24:$Q$28,2))))</f>
        <v/>
      </c>
      <c r="AZ127" s="167" t="str">
        <f aca="false">IF(O127="","",IF(O127="-","-",IF(UPPER(O127)="AB","+",VLOOKUP(O127,'විෂය තොරතුරු'!$P$24:$Q$28,2))))</f>
        <v/>
      </c>
      <c r="BA127" s="168" t="str">
        <f aca="false">IF(P127="","",IF(P127="-","-",IF(UPPER(P127)="AB","+",VLOOKUP(P127,'විෂය තොරතුරු'!$P$24:$Q$28,2))))</f>
        <v/>
      </c>
      <c r="BB127" s="168" t="str">
        <f aca="false">IF(Q127="","",IF(Q127="-","-",IF(UPPER(Q127)="AB","+",VLOOKUP(Q127,'විෂය තොරතුරු'!$P$24:$Q$28,2))))</f>
        <v/>
      </c>
      <c r="BC127" s="168" t="str">
        <f aca="false">IF(R127="","",IF(R127="-","-",IF(UPPER(R127)="AB","+",VLOOKUP(R127,'විෂය තොරතුරු'!$P$24:$Q$28,2))))</f>
        <v/>
      </c>
      <c r="BD127" s="168" t="str">
        <f aca="false">IF(S127="","",IF(S127="-","-",IF(UPPER(S127)="AB","+",VLOOKUP(S127,'විෂය තොරතුරු'!$P$24:$Q$28,2))))</f>
        <v/>
      </c>
      <c r="BE127" s="168" t="str">
        <f aca="false">IF(T127="","",IF(T127="-","-",IF(UPPER(T127)="AB","+",VLOOKUP(T127,'විෂය තොරතුරු'!$P$24:$Q$28,2))))</f>
        <v/>
      </c>
      <c r="BF127" s="168" t="str">
        <f aca="false">IF(U127="","",IF(U127="-","-",IF(UPPER(U127)="AB","+",VLOOKUP(U127,'විෂය තොරතුරු'!$P$24:$Q$28,2))))</f>
        <v/>
      </c>
      <c r="BG127" s="170" t="str">
        <f aca="false">IF(V127="","",IF(V127="-","-",IF(UPPER(V127)="AB","+",VLOOKUP(V127,'විෂය තොරතුරු'!$P$24:$Q$28,2))))</f>
        <v/>
      </c>
      <c r="BH127" s="171" t="str">
        <f aca="false">IF(W127="","",IF(W127="-","-",IF(UPPER(W127)="AB","+",VLOOKUP(W127,'විෂය තොරතුරු'!$P$24:$Q$28,2))))</f>
        <v/>
      </c>
      <c r="BI127" s="168" t="str">
        <f aca="false">IF(X127="","",IF(X127="-","-",IF(UPPER(X127)="AB","+",VLOOKUP(X127,'විෂය තොරතුරු'!$P$24:$Q$28,2))))</f>
        <v/>
      </c>
      <c r="BJ127" s="168" t="str">
        <f aca="false">IF(Y127="","",IF(Y127="-","-",IF(UPPER(Y127)="AB","+",VLOOKUP(Y127,'විෂය තොරතුරු'!$P$24:$Q$28,2))))</f>
        <v/>
      </c>
      <c r="BK127" s="168" t="str">
        <f aca="false">IF(Z127="","",IF(Z127="-","-",IF(UPPER(Z127)="AB","+",VLOOKUP(Z127,'විෂය තොරතුරු'!$P$24:$Q$28,2))))</f>
        <v/>
      </c>
      <c r="BL127" s="168" t="str">
        <f aca="false">IF(AA127="","",IF(AA127="-","-",IF(UPPER(AA127)="AB","+",VLOOKUP(AA127,'විෂය තොරතුරු'!$P$24:$Q$28,2))))</f>
        <v/>
      </c>
      <c r="BM127" s="168" t="str">
        <f aca="false">IF(AB127="","",IF(AB127="-","-",IF(UPPER(AB127)="AB","+",VLOOKUP(AB127,'විෂය තොරතුරු'!$P$24:$Q$28,2))))</f>
        <v/>
      </c>
      <c r="BN127" s="168" t="str">
        <f aca="false">IF(AC127="","",IF(AC127="-","-",IF(UPPER(AC127)="AB","+",VLOOKUP(AC127,'විෂය තොරතුරු'!$P$24:$Q$28,2))))</f>
        <v/>
      </c>
      <c r="BO127" s="169" t="str">
        <f aca="false">IF(AD127="","",IF(AD127="-","-",IF(UPPER(AD127)="AB","+",VLOOKUP(AD127,'විෂය තොරතුරු'!$P$24:$Q$28,2))))</f>
        <v/>
      </c>
      <c r="BP127" s="171" t="str">
        <f aca="false">IF(AE127="","",IF(AE127="-","-",IF(UPPER(AE127)="AB","+",VLOOKUP(AE127,'විෂය තොරතුරු'!$P$24:$Q$28,2))))</f>
        <v/>
      </c>
      <c r="BQ127" s="168" t="str">
        <f aca="false">IF(AF127="","",IF(AF127="-","-",IF(UPPER(AF127)="AB","+",VLOOKUP(AF127,'විෂය තොරතුරු'!$P$24:$Q$28,2))))</f>
        <v/>
      </c>
      <c r="BR127" s="168" t="str">
        <f aca="false">IF(AG127="","",IF(AG127="-","-",IF(UPPER(AG127)="AB","+",VLOOKUP(AG127,'විෂය තොරතුරු'!$P$24:$Q$28,2))))</f>
        <v/>
      </c>
      <c r="BS127" s="168" t="str">
        <f aca="false">IF(AH127="","",IF(AH127="-","-",IF(UPPER(AH127)="AB","+",VLOOKUP(AH127,'විෂය තොරතුරු'!$P$24:$Q$28,2))))</f>
        <v/>
      </c>
      <c r="BT127" s="168" t="str">
        <f aca="false">IF(AI127="","",IF(AI127="-","-",IF(UPPER(AI127)="AB","+",VLOOKUP(AI127,'විෂය තොරතුරු'!$P$24:$Q$28,2))))</f>
        <v/>
      </c>
      <c r="BU127" s="168" t="str">
        <f aca="false">IF(AJ127="","",IF(AJ127="-","-",IF(UPPER(AJ127)="AB","+",VLOOKUP(AJ127,'විෂය තොරතුරු'!$P$24:$Q$28,2))))</f>
        <v/>
      </c>
      <c r="BV127" s="168" t="str">
        <f aca="false">IF(AK127="","",IF(AK127="-","-",IF(UPPER(AK127)="AB","+",VLOOKUP(AK127,'විෂය තොරතුරු'!$P$24:$Q$28,2))))</f>
        <v/>
      </c>
      <c r="BW127" s="169" t="str">
        <f aca="false">IF(AL127="","",IF(AL127="-","-",IF(UPPER(AL127)="AB","+",VLOOKUP(AL127,'විෂය තොරතුරු'!$P$24:$Q$28,2))))</f>
        <v/>
      </c>
      <c r="BX127" s="171" t="str">
        <f aca="false">IF($B127="","",COUNTIF($AP127:$BW127,"A"))</f>
        <v/>
      </c>
      <c r="BY127" s="171" t="str">
        <f aca="false">IF($B127="","",COUNTIF($AP127:$BW127,"B"))</f>
        <v/>
      </c>
      <c r="BZ127" s="171" t="str">
        <f aca="false">IF($B127="","",COUNTIF($AP127:$BW127,"C"))</f>
        <v/>
      </c>
      <c r="CA127" s="171" t="str">
        <f aca="false">IF($B127="","",COUNTIF($AP127:$BW127,"S"))</f>
        <v/>
      </c>
      <c r="CB127" s="171" t="str">
        <f aca="false">IF($B127="","",COUNTIF($AP127:$BW127,"W"))</f>
        <v/>
      </c>
      <c r="CC127" s="171" t="str">
        <f aca="false">IF(B127="","",SUM(BX127:CA127))</f>
        <v/>
      </c>
      <c r="CD127" s="169" t="str">
        <f aca="false">IF(B127="","",SUM(BX127:BZ127))</f>
        <v/>
      </c>
      <c r="CE127" s="172" t="str">
        <f aca="false">IF(B127="","",IF(AND(CC127&gt;=6,CD127&gt;=3,OR(E127&gt;=35,F127&gt;=35),L127&gt;=35),"6/3 සමත්",IF(AND(CC127&gt;=5,CD127&gt;=3,OR(E127&gt;=35,F127&gt;=35,L127&gt;=35)),"5/3 සමත්",IF(AND(CC127&gt;=4,CD127&gt;=1,OR(E127&gt;=20,F127&gt;=20,L127&gt;=20)),"සමත් කළ හැකි",IF(CB127=9,"W9","අසමත් ?")))))</f>
        <v/>
      </c>
    </row>
    <row r="128" customFormat="false" ht="13.8" hidden="false" customHeight="false" outlineLevel="0" collapsed="false">
      <c r="A128" s="160" t="n">
        <v>29</v>
      </c>
      <c r="B128" s="161"/>
      <c r="C128" s="161"/>
      <c r="D128" s="162"/>
      <c r="E128" s="163"/>
      <c r="F128" s="164"/>
      <c r="G128" s="163"/>
      <c r="H128" s="165"/>
      <c r="I128" s="165"/>
      <c r="J128" s="164"/>
      <c r="K128" s="163"/>
      <c r="L128" s="165"/>
      <c r="M128" s="165"/>
      <c r="N128" s="164"/>
      <c r="O128" s="163"/>
      <c r="P128" s="165"/>
      <c r="Q128" s="165"/>
      <c r="R128" s="165"/>
      <c r="S128" s="165"/>
      <c r="T128" s="165"/>
      <c r="U128" s="165"/>
      <c r="V128" s="164"/>
      <c r="W128" s="163"/>
      <c r="X128" s="165"/>
      <c r="Y128" s="165"/>
      <c r="Z128" s="165"/>
      <c r="AA128" s="165"/>
      <c r="AB128" s="165"/>
      <c r="AC128" s="165"/>
      <c r="AD128" s="164"/>
      <c r="AE128" s="163"/>
      <c r="AF128" s="165"/>
      <c r="AG128" s="165"/>
      <c r="AH128" s="165"/>
      <c r="AI128" s="165"/>
      <c r="AJ128" s="165"/>
      <c r="AK128" s="165"/>
      <c r="AL128" s="166"/>
      <c r="AM128" s="167" t="str">
        <f aca="false">IF(B128="","",SUM(E128:AL128))</f>
        <v/>
      </c>
      <c r="AN128" s="168" t="str">
        <f aca="false">IF(B128="","",AM128/9)</f>
        <v/>
      </c>
      <c r="AO128" s="169" t="str">
        <f aca="false">IF(B128="","",IF(AM128=0,"-",RANK(AM128,$AM$100:$AM$149,0)))</f>
        <v/>
      </c>
      <c r="AP128" s="167" t="str">
        <f aca="false">IF(E128="","",IF(E128="-","-",IF(UPPER(E128)="AB","+",VLOOKUP(E128,'විෂය තොරතුරු'!$P$24:$Q$28,2))))</f>
        <v/>
      </c>
      <c r="AQ128" s="168" t="str">
        <f aca="false">IF(F128="","",IF(F128="-","-",IF(UPPER(F128)="AB","+",VLOOKUP(F128,'විෂය තොරතුරු'!$P$24:$Q$28,2))))</f>
        <v/>
      </c>
      <c r="AR128" s="168" t="str">
        <f aca="false">IF(G128="","",IF(G128="-","-",IF(UPPER(G128)="AB","+",VLOOKUP(G128,'විෂය තොරතුරු'!$P$24:$Q$28,2))))</f>
        <v/>
      </c>
      <c r="AS128" s="168" t="str">
        <f aca="false">IF(H128="","",IF(H128="-","-",IF(UPPER(H128)="AB","+",VLOOKUP(H128,'විෂය තොරතුරු'!$P$24:$Q$28,2))))</f>
        <v/>
      </c>
      <c r="AT128" s="168" t="str">
        <f aca="false">IF(I128="","",IF(I128="-","-",IF(UPPER(I128)="AB","+",VLOOKUP(I128,'විෂය තොරතුරු'!$P$24:$Q$28,2))))</f>
        <v/>
      </c>
      <c r="AU128" s="170" t="str">
        <f aca="false">IF(J128="","",IF(J128="-","-",IF(UPPER(J128)="AB","+",VLOOKUP(J128,'විෂය තොරතුරු'!$P$24:$Q$28,2))))</f>
        <v/>
      </c>
      <c r="AV128" s="171" t="str">
        <f aca="false">IF(K128="","",IF(K128="-","-",IF(UPPER(K128)="AB","+",VLOOKUP(K128,'විෂය තොරතුරු'!$P$24:$Q$28,2))))</f>
        <v/>
      </c>
      <c r="AW128" s="168" t="str">
        <f aca="false">IF(L128="","",IF(L128="-","-",IF(UPPER(L128)="AB","+",VLOOKUP(L128,'විෂය තොරතුරු'!$P$24:$Q$28,2))))</f>
        <v/>
      </c>
      <c r="AX128" s="168" t="str">
        <f aca="false">IF(M128="","",IF(M128="-","-",IF(UPPER(M128)="AB","+",VLOOKUP(M128,'විෂය තොරතුරු'!$P$24:$Q$28,2))))</f>
        <v/>
      </c>
      <c r="AY128" s="169" t="str">
        <f aca="false">IF(N128="","",IF(N128="-","-",IF(UPPER(N128)="AB","+",VLOOKUP(N128,'විෂය තොරතුරු'!$P$24:$Q$28,2))))</f>
        <v/>
      </c>
      <c r="AZ128" s="167" t="str">
        <f aca="false">IF(O128="","",IF(O128="-","-",IF(UPPER(O128)="AB","+",VLOOKUP(O128,'විෂය තොරතුරු'!$P$24:$Q$28,2))))</f>
        <v/>
      </c>
      <c r="BA128" s="168" t="str">
        <f aca="false">IF(P128="","",IF(P128="-","-",IF(UPPER(P128)="AB","+",VLOOKUP(P128,'විෂය තොරතුරු'!$P$24:$Q$28,2))))</f>
        <v/>
      </c>
      <c r="BB128" s="168" t="str">
        <f aca="false">IF(Q128="","",IF(Q128="-","-",IF(UPPER(Q128)="AB","+",VLOOKUP(Q128,'විෂය තොරතුරු'!$P$24:$Q$28,2))))</f>
        <v/>
      </c>
      <c r="BC128" s="168" t="str">
        <f aca="false">IF(R128="","",IF(R128="-","-",IF(UPPER(R128)="AB","+",VLOOKUP(R128,'විෂය තොරතුරු'!$P$24:$Q$28,2))))</f>
        <v/>
      </c>
      <c r="BD128" s="168" t="str">
        <f aca="false">IF(S128="","",IF(S128="-","-",IF(UPPER(S128)="AB","+",VLOOKUP(S128,'විෂය තොරතුරු'!$P$24:$Q$28,2))))</f>
        <v/>
      </c>
      <c r="BE128" s="168" t="str">
        <f aca="false">IF(T128="","",IF(T128="-","-",IF(UPPER(T128)="AB","+",VLOOKUP(T128,'විෂය තොරතුරු'!$P$24:$Q$28,2))))</f>
        <v/>
      </c>
      <c r="BF128" s="168" t="str">
        <f aca="false">IF(U128="","",IF(U128="-","-",IF(UPPER(U128)="AB","+",VLOOKUP(U128,'විෂය තොරතුරු'!$P$24:$Q$28,2))))</f>
        <v/>
      </c>
      <c r="BG128" s="170" t="str">
        <f aca="false">IF(V128="","",IF(V128="-","-",IF(UPPER(V128)="AB","+",VLOOKUP(V128,'විෂය තොරතුරු'!$P$24:$Q$28,2))))</f>
        <v/>
      </c>
      <c r="BH128" s="171" t="str">
        <f aca="false">IF(W128="","",IF(W128="-","-",IF(UPPER(W128)="AB","+",VLOOKUP(W128,'විෂය තොරතුරු'!$P$24:$Q$28,2))))</f>
        <v/>
      </c>
      <c r="BI128" s="168" t="str">
        <f aca="false">IF(X128="","",IF(X128="-","-",IF(UPPER(X128)="AB","+",VLOOKUP(X128,'විෂය තොරතුරු'!$P$24:$Q$28,2))))</f>
        <v/>
      </c>
      <c r="BJ128" s="168" t="str">
        <f aca="false">IF(Y128="","",IF(Y128="-","-",IF(UPPER(Y128)="AB","+",VLOOKUP(Y128,'විෂය තොරතුරු'!$P$24:$Q$28,2))))</f>
        <v/>
      </c>
      <c r="BK128" s="168" t="str">
        <f aca="false">IF(Z128="","",IF(Z128="-","-",IF(UPPER(Z128)="AB","+",VLOOKUP(Z128,'විෂය තොරතුරු'!$P$24:$Q$28,2))))</f>
        <v/>
      </c>
      <c r="BL128" s="168" t="str">
        <f aca="false">IF(AA128="","",IF(AA128="-","-",IF(UPPER(AA128)="AB","+",VLOOKUP(AA128,'විෂය තොරතුරු'!$P$24:$Q$28,2))))</f>
        <v/>
      </c>
      <c r="BM128" s="168" t="str">
        <f aca="false">IF(AB128="","",IF(AB128="-","-",IF(UPPER(AB128)="AB","+",VLOOKUP(AB128,'විෂය තොරතුරු'!$P$24:$Q$28,2))))</f>
        <v/>
      </c>
      <c r="BN128" s="168" t="str">
        <f aca="false">IF(AC128="","",IF(AC128="-","-",IF(UPPER(AC128)="AB","+",VLOOKUP(AC128,'විෂය තොරතුරු'!$P$24:$Q$28,2))))</f>
        <v/>
      </c>
      <c r="BO128" s="169" t="str">
        <f aca="false">IF(AD128="","",IF(AD128="-","-",IF(UPPER(AD128)="AB","+",VLOOKUP(AD128,'විෂය තොරතුරු'!$P$24:$Q$28,2))))</f>
        <v/>
      </c>
      <c r="BP128" s="171" t="str">
        <f aca="false">IF(AE128="","",IF(AE128="-","-",IF(UPPER(AE128)="AB","+",VLOOKUP(AE128,'විෂය තොරතුරු'!$P$24:$Q$28,2))))</f>
        <v/>
      </c>
      <c r="BQ128" s="168" t="str">
        <f aca="false">IF(AF128="","",IF(AF128="-","-",IF(UPPER(AF128)="AB","+",VLOOKUP(AF128,'විෂය තොරතුරු'!$P$24:$Q$28,2))))</f>
        <v/>
      </c>
      <c r="BR128" s="168" t="str">
        <f aca="false">IF(AG128="","",IF(AG128="-","-",IF(UPPER(AG128)="AB","+",VLOOKUP(AG128,'විෂය තොරතුරු'!$P$24:$Q$28,2))))</f>
        <v/>
      </c>
      <c r="BS128" s="168" t="str">
        <f aca="false">IF(AH128="","",IF(AH128="-","-",IF(UPPER(AH128)="AB","+",VLOOKUP(AH128,'විෂය තොරතුරු'!$P$24:$Q$28,2))))</f>
        <v/>
      </c>
      <c r="BT128" s="168" t="str">
        <f aca="false">IF(AI128="","",IF(AI128="-","-",IF(UPPER(AI128)="AB","+",VLOOKUP(AI128,'විෂය තොරතුරු'!$P$24:$Q$28,2))))</f>
        <v/>
      </c>
      <c r="BU128" s="168" t="str">
        <f aca="false">IF(AJ128="","",IF(AJ128="-","-",IF(UPPER(AJ128)="AB","+",VLOOKUP(AJ128,'විෂය තොරතුරු'!$P$24:$Q$28,2))))</f>
        <v/>
      </c>
      <c r="BV128" s="168" t="str">
        <f aca="false">IF(AK128="","",IF(AK128="-","-",IF(UPPER(AK128)="AB","+",VLOOKUP(AK128,'විෂය තොරතුරු'!$P$24:$Q$28,2))))</f>
        <v/>
      </c>
      <c r="BW128" s="169" t="str">
        <f aca="false">IF(AL128="","",IF(AL128="-","-",IF(UPPER(AL128)="AB","+",VLOOKUP(AL128,'විෂය තොරතුරු'!$P$24:$Q$28,2))))</f>
        <v/>
      </c>
      <c r="BX128" s="171" t="str">
        <f aca="false">IF($B128="","",COUNTIF($AP128:$BW128,"A"))</f>
        <v/>
      </c>
      <c r="BY128" s="171" t="str">
        <f aca="false">IF($B128="","",COUNTIF($AP128:$BW128,"B"))</f>
        <v/>
      </c>
      <c r="BZ128" s="171" t="str">
        <f aca="false">IF($B128="","",COUNTIF($AP128:$BW128,"C"))</f>
        <v/>
      </c>
      <c r="CA128" s="171" t="str">
        <f aca="false">IF($B128="","",COUNTIF($AP128:$BW128,"S"))</f>
        <v/>
      </c>
      <c r="CB128" s="171" t="str">
        <f aca="false">IF($B128="","",COUNTIF($AP128:$BW128,"W"))</f>
        <v/>
      </c>
      <c r="CC128" s="171" t="str">
        <f aca="false">IF(B128="","",SUM(BX128:CA128))</f>
        <v/>
      </c>
      <c r="CD128" s="169" t="str">
        <f aca="false">IF(B128="","",SUM(BX128:BZ128))</f>
        <v/>
      </c>
      <c r="CE128" s="172" t="str">
        <f aca="false">IF(B128="","",IF(AND(CC128&gt;=6,CD128&gt;=3,OR(E128&gt;=35,F128&gt;=35),L128&gt;=35),"6/3 සමත්",IF(AND(CC128&gt;=5,CD128&gt;=3,OR(E128&gt;=35,F128&gt;=35,L128&gt;=35)),"5/3 සමත්",IF(AND(CC128&gt;=4,CD128&gt;=1,OR(E128&gt;=20,F128&gt;=20,L128&gt;=20)),"සමත් කළ හැකි",IF(CB128=9,"W9","අසමත් ?")))))</f>
        <v/>
      </c>
    </row>
    <row r="129" customFormat="false" ht="13.8" hidden="false" customHeight="false" outlineLevel="0" collapsed="false">
      <c r="A129" s="160" t="n">
        <v>30</v>
      </c>
      <c r="B129" s="161"/>
      <c r="C129" s="161"/>
      <c r="D129" s="162"/>
      <c r="E129" s="163"/>
      <c r="F129" s="164"/>
      <c r="G129" s="163"/>
      <c r="H129" s="165"/>
      <c r="I129" s="165"/>
      <c r="J129" s="164"/>
      <c r="K129" s="163"/>
      <c r="L129" s="165"/>
      <c r="M129" s="165"/>
      <c r="N129" s="164"/>
      <c r="O129" s="163"/>
      <c r="P129" s="165"/>
      <c r="Q129" s="165"/>
      <c r="R129" s="165"/>
      <c r="S129" s="165"/>
      <c r="T129" s="165"/>
      <c r="U129" s="165"/>
      <c r="V129" s="164"/>
      <c r="W129" s="163"/>
      <c r="X129" s="165"/>
      <c r="Y129" s="165"/>
      <c r="Z129" s="165"/>
      <c r="AA129" s="165"/>
      <c r="AB129" s="165"/>
      <c r="AC129" s="165"/>
      <c r="AD129" s="164"/>
      <c r="AE129" s="163"/>
      <c r="AF129" s="165"/>
      <c r="AG129" s="165"/>
      <c r="AH129" s="165"/>
      <c r="AI129" s="165"/>
      <c r="AJ129" s="165"/>
      <c r="AK129" s="165"/>
      <c r="AL129" s="166"/>
      <c r="AM129" s="167" t="str">
        <f aca="false">IF(B129="","",SUM(E129:AL129))</f>
        <v/>
      </c>
      <c r="AN129" s="168" t="str">
        <f aca="false">IF(B129="","",AM129/9)</f>
        <v/>
      </c>
      <c r="AO129" s="169" t="str">
        <f aca="false">IF(B129="","",IF(AM129=0,"-",RANK(AM129,$AM$100:$AM$149,0)))</f>
        <v/>
      </c>
      <c r="AP129" s="167" t="str">
        <f aca="false">IF(E129="","",IF(E129="-","-",IF(UPPER(E129)="AB","+",VLOOKUP(E129,'විෂය තොරතුරු'!$P$24:$Q$28,2))))</f>
        <v/>
      </c>
      <c r="AQ129" s="168" t="str">
        <f aca="false">IF(F129="","",IF(F129="-","-",IF(UPPER(F129)="AB","+",VLOOKUP(F129,'විෂය තොරතුරු'!$P$24:$Q$28,2))))</f>
        <v/>
      </c>
      <c r="AR129" s="168" t="str">
        <f aca="false">IF(G129="","",IF(G129="-","-",IF(UPPER(G129)="AB","+",VLOOKUP(G129,'විෂය තොරතුරු'!$P$24:$Q$28,2))))</f>
        <v/>
      </c>
      <c r="AS129" s="168" t="str">
        <f aca="false">IF(H129="","",IF(H129="-","-",IF(UPPER(H129)="AB","+",VLOOKUP(H129,'විෂය තොරතුරු'!$P$24:$Q$28,2))))</f>
        <v/>
      </c>
      <c r="AT129" s="168" t="str">
        <f aca="false">IF(I129="","",IF(I129="-","-",IF(UPPER(I129)="AB","+",VLOOKUP(I129,'විෂය තොරතුරු'!$P$24:$Q$28,2))))</f>
        <v/>
      </c>
      <c r="AU129" s="170" t="str">
        <f aca="false">IF(J129="","",IF(J129="-","-",IF(UPPER(J129)="AB","+",VLOOKUP(J129,'විෂය තොරතුරු'!$P$24:$Q$28,2))))</f>
        <v/>
      </c>
      <c r="AV129" s="171" t="str">
        <f aca="false">IF(K129="","",IF(K129="-","-",IF(UPPER(K129)="AB","+",VLOOKUP(K129,'විෂය තොරතුරු'!$P$24:$Q$28,2))))</f>
        <v/>
      </c>
      <c r="AW129" s="168" t="str">
        <f aca="false">IF(L129="","",IF(L129="-","-",IF(UPPER(L129)="AB","+",VLOOKUP(L129,'විෂය තොරතුරු'!$P$24:$Q$28,2))))</f>
        <v/>
      </c>
      <c r="AX129" s="168" t="str">
        <f aca="false">IF(M129="","",IF(M129="-","-",IF(UPPER(M129)="AB","+",VLOOKUP(M129,'විෂය තොරතුරු'!$P$24:$Q$28,2))))</f>
        <v/>
      </c>
      <c r="AY129" s="169" t="str">
        <f aca="false">IF(N129="","",IF(N129="-","-",IF(UPPER(N129)="AB","+",VLOOKUP(N129,'විෂය තොරතුරු'!$P$24:$Q$28,2))))</f>
        <v/>
      </c>
      <c r="AZ129" s="167" t="str">
        <f aca="false">IF(O129="","",IF(O129="-","-",IF(UPPER(O129)="AB","+",VLOOKUP(O129,'විෂය තොරතුරු'!$P$24:$Q$28,2))))</f>
        <v/>
      </c>
      <c r="BA129" s="168" t="str">
        <f aca="false">IF(P129="","",IF(P129="-","-",IF(UPPER(P129)="AB","+",VLOOKUP(P129,'විෂය තොරතුරු'!$P$24:$Q$28,2))))</f>
        <v/>
      </c>
      <c r="BB129" s="168" t="str">
        <f aca="false">IF(Q129="","",IF(Q129="-","-",IF(UPPER(Q129)="AB","+",VLOOKUP(Q129,'විෂය තොරතුරු'!$P$24:$Q$28,2))))</f>
        <v/>
      </c>
      <c r="BC129" s="168" t="str">
        <f aca="false">IF(R129="","",IF(R129="-","-",IF(UPPER(R129)="AB","+",VLOOKUP(R129,'විෂය තොරතුරු'!$P$24:$Q$28,2))))</f>
        <v/>
      </c>
      <c r="BD129" s="168" t="str">
        <f aca="false">IF(S129="","",IF(S129="-","-",IF(UPPER(S129)="AB","+",VLOOKUP(S129,'විෂය තොරතුරු'!$P$24:$Q$28,2))))</f>
        <v/>
      </c>
      <c r="BE129" s="168" t="str">
        <f aca="false">IF(T129="","",IF(T129="-","-",IF(UPPER(T129)="AB","+",VLOOKUP(T129,'විෂය තොරතුරු'!$P$24:$Q$28,2))))</f>
        <v/>
      </c>
      <c r="BF129" s="168" t="str">
        <f aca="false">IF(U129="","",IF(U129="-","-",IF(UPPER(U129)="AB","+",VLOOKUP(U129,'විෂය තොරතුරු'!$P$24:$Q$28,2))))</f>
        <v/>
      </c>
      <c r="BG129" s="170" t="str">
        <f aca="false">IF(V129="","",IF(V129="-","-",IF(UPPER(V129)="AB","+",VLOOKUP(V129,'විෂය තොරතුරු'!$P$24:$Q$28,2))))</f>
        <v/>
      </c>
      <c r="BH129" s="171" t="str">
        <f aca="false">IF(W129="","",IF(W129="-","-",IF(UPPER(W129)="AB","+",VLOOKUP(W129,'විෂය තොරතුරු'!$P$24:$Q$28,2))))</f>
        <v/>
      </c>
      <c r="BI129" s="168" t="str">
        <f aca="false">IF(X129="","",IF(X129="-","-",IF(UPPER(X129)="AB","+",VLOOKUP(X129,'විෂය තොරතුරු'!$P$24:$Q$28,2))))</f>
        <v/>
      </c>
      <c r="BJ129" s="168" t="str">
        <f aca="false">IF(Y129="","",IF(Y129="-","-",IF(UPPER(Y129)="AB","+",VLOOKUP(Y129,'විෂය තොරතුරු'!$P$24:$Q$28,2))))</f>
        <v/>
      </c>
      <c r="BK129" s="168" t="str">
        <f aca="false">IF(Z129="","",IF(Z129="-","-",IF(UPPER(Z129)="AB","+",VLOOKUP(Z129,'විෂය තොරතුරු'!$P$24:$Q$28,2))))</f>
        <v/>
      </c>
      <c r="BL129" s="168" t="str">
        <f aca="false">IF(AA129="","",IF(AA129="-","-",IF(UPPER(AA129)="AB","+",VLOOKUP(AA129,'විෂය තොරතුරු'!$P$24:$Q$28,2))))</f>
        <v/>
      </c>
      <c r="BM129" s="168" t="str">
        <f aca="false">IF(AB129="","",IF(AB129="-","-",IF(UPPER(AB129)="AB","+",VLOOKUP(AB129,'විෂය තොරතුරු'!$P$24:$Q$28,2))))</f>
        <v/>
      </c>
      <c r="BN129" s="168" t="str">
        <f aca="false">IF(AC129="","",IF(AC129="-","-",IF(UPPER(AC129)="AB","+",VLOOKUP(AC129,'විෂය තොරතුරු'!$P$24:$Q$28,2))))</f>
        <v/>
      </c>
      <c r="BO129" s="169" t="str">
        <f aca="false">IF(AD129="","",IF(AD129="-","-",IF(UPPER(AD129)="AB","+",VLOOKUP(AD129,'විෂය තොරතුරු'!$P$24:$Q$28,2))))</f>
        <v/>
      </c>
      <c r="BP129" s="171" t="str">
        <f aca="false">IF(AE129="","",IF(AE129="-","-",IF(UPPER(AE129)="AB","+",VLOOKUP(AE129,'විෂය තොරතුරු'!$P$24:$Q$28,2))))</f>
        <v/>
      </c>
      <c r="BQ129" s="168" t="str">
        <f aca="false">IF(AF129="","",IF(AF129="-","-",IF(UPPER(AF129)="AB","+",VLOOKUP(AF129,'විෂය තොරතුරු'!$P$24:$Q$28,2))))</f>
        <v/>
      </c>
      <c r="BR129" s="168" t="str">
        <f aca="false">IF(AG129="","",IF(AG129="-","-",IF(UPPER(AG129)="AB","+",VLOOKUP(AG129,'විෂය තොරතුරු'!$P$24:$Q$28,2))))</f>
        <v/>
      </c>
      <c r="BS129" s="168" t="str">
        <f aca="false">IF(AH129="","",IF(AH129="-","-",IF(UPPER(AH129)="AB","+",VLOOKUP(AH129,'විෂය තොරතුරු'!$P$24:$Q$28,2))))</f>
        <v/>
      </c>
      <c r="BT129" s="168" t="str">
        <f aca="false">IF(AI129="","",IF(AI129="-","-",IF(UPPER(AI129)="AB","+",VLOOKUP(AI129,'විෂය තොරතුරු'!$P$24:$Q$28,2))))</f>
        <v/>
      </c>
      <c r="BU129" s="168" t="str">
        <f aca="false">IF(AJ129="","",IF(AJ129="-","-",IF(UPPER(AJ129)="AB","+",VLOOKUP(AJ129,'විෂය තොරතුරු'!$P$24:$Q$28,2))))</f>
        <v/>
      </c>
      <c r="BV129" s="168" t="str">
        <f aca="false">IF(AK129="","",IF(AK129="-","-",IF(UPPER(AK129)="AB","+",VLOOKUP(AK129,'විෂය තොරතුරු'!$P$24:$Q$28,2))))</f>
        <v/>
      </c>
      <c r="BW129" s="169" t="str">
        <f aca="false">IF(AL129="","",IF(AL129="-","-",IF(UPPER(AL129)="AB","+",VLOOKUP(AL129,'විෂය තොරතුරු'!$P$24:$Q$28,2))))</f>
        <v/>
      </c>
      <c r="BX129" s="171" t="str">
        <f aca="false">IF($B129="","",COUNTIF($AP129:$BW129,"A"))</f>
        <v/>
      </c>
      <c r="BY129" s="171" t="str">
        <f aca="false">IF($B129="","",COUNTIF($AP129:$BW129,"B"))</f>
        <v/>
      </c>
      <c r="BZ129" s="171" t="str">
        <f aca="false">IF($B129="","",COUNTIF($AP129:$BW129,"C"))</f>
        <v/>
      </c>
      <c r="CA129" s="171" t="str">
        <f aca="false">IF($B129="","",COUNTIF($AP129:$BW129,"S"))</f>
        <v/>
      </c>
      <c r="CB129" s="171" t="str">
        <f aca="false">IF($B129="","",COUNTIF($AP129:$BW129,"W"))</f>
        <v/>
      </c>
      <c r="CC129" s="171" t="str">
        <f aca="false">IF(B129="","",SUM(BX129:CA129))</f>
        <v/>
      </c>
      <c r="CD129" s="169" t="str">
        <f aca="false">IF(B129="","",SUM(BX129:BZ129))</f>
        <v/>
      </c>
      <c r="CE129" s="172" t="str">
        <f aca="false">IF(B129="","",IF(AND(CC129&gt;=6,CD129&gt;=3,OR(E129&gt;=35,F129&gt;=35),L129&gt;=35),"6/3 සමත්",IF(AND(CC129&gt;=5,CD129&gt;=3,OR(E129&gt;=35,F129&gt;=35,L129&gt;=35)),"5/3 සමත්",IF(AND(CC129&gt;=4,CD129&gt;=1,OR(E129&gt;=20,F129&gt;=20,L129&gt;=20)),"සමත් කළ හැකි",IF(CB129=9,"W9","අසමත් ?")))))</f>
        <v/>
      </c>
    </row>
    <row r="130" customFormat="false" ht="13.8" hidden="false" customHeight="false" outlineLevel="0" collapsed="false">
      <c r="A130" s="160" t="n">
        <v>31</v>
      </c>
      <c r="B130" s="187"/>
      <c r="C130" s="161"/>
      <c r="D130" s="162"/>
      <c r="E130" s="163"/>
      <c r="F130" s="164"/>
      <c r="G130" s="163"/>
      <c r="H130" s="165"/>
      <c r="I130" s="165"/>
      <c r="J130" s="164"/>
      <c r="K130" s="163"/>
      <c r="L130" s="165"/>
      <c r="M130" s="165"/>
      <c r="N130" s="164"/>
      <c r="O130" s="163"/>
      <c r="P130" s="165"/>
      <c r="Q130" s="165"/>
      <c r="R130" s="165"/>
      <c r="S130" s="165"/>
      <c r="T130" s="165"/>
      <c r="U130" s="165"/>
      <c r="V130" s="164"/>
      <c r="W130" s="163"/>
      <c r="X130" s="165"/>
      <c r="Y130" s="165"/>
      <c r="Z130" s="165"/>
      <c r="AA130" s="165"/>
      <c r="AB130" s="165"/>
      <c r="AC130" s="165"/>
      <c r="AD130" s="164"/>
      <c r="AE130" s="163"/>
      <c r="AF130" s="165"/>
      <c r="AG130" s="165"/>
      <c r="AH130" s="165"/>
      <c r="AI130" s="165"/>
      <c r="AJ130" s="165"/>
      <c r="AK130" s="165"/>
      <c r="AL130" s="166"/>
      <c r="AM130" s="167" t="str">
        <f aca="false">IF(B130="","",SUM(E130:AL130))</f>
        <v/>
      </c>
      <c r="AN130" s="168" t="str">
        <f aca="false">IF(B130="","",AM130/9)</f>
        <v/>
      </c>
      <c r="AO130" s="169" t="str">
        <f aca="false">IF(B130="","",IF(AM130=0,"-",RANK(AM130,$AM$100:$AM$149,0)))</f>
        <v/>
      </c>
      <c r="AP130" s="167" t="str">
        <f aca="false">IF(E130="","",IF(E130="-","-",IF(UPPER(E130)="AB","+",VLOOKUP(E130,'විෂය තොරතුරු'!$P$24:$Q$28,2))))</f>
        <v/>
      </c>
      <c r="AQ130" s="168" t="str">
        <f aca="false">IF(F130="","",IF(F130="-","-",IF(UPPER(F130)="AB","+",VLOOKUP(F130,'විෂය තොරතුරු'!$P$24:$Q$28,2))))</f>
        <v/>
      </c>
      <c r="AR130" s="168" t="str">
        <f aca="false">IF(G130="","",IF(G130="-","-",IF(UPPER(G130)="AB","+",VLOOKUP(G130,'විෂය තොරතුරු'!$P$24:$Q$28,2))))</f>
        <v/>
      </c>
      <c r="AS130" s="168" t="str">
        <f aca="false">IF(H130="","",IF(H130="-","-",IF(UPPER(H130)="AB","+",VLOOKUP(H130,'විෂය තොරතුරු'!$P$24:$Q$28,2))))</f>
        <v/>
      </c>
      <c r="AT130" s="168" t="str">
        <f aca="false">IF(I130="","",IF(I130="-","-",IF(UPPER(I130)="AB","+",VLOOKUP(I130,'විෂය තොරතුරු'!$P$24:$Q$28,2))))</f>
        <v/>
      </c>
      <c r="AU130" s="170" t="str">
        <f aca="false">IF(J130="","",IF(J130="-","-",IF(UPPER(J130)="AB","+",VLOOKUP(J130,'විෂය තොරතුරු'!$P$24:$Q$28,2))))</f>
        <v/>
      </c>
      <c r="AV130" s="171" t="str">
        <f aca="false">IF(K130="","",IF(K130="-","-",IF(UPPER(K130)="AB","+",VLOOKUP(K130,'විෂය තොරතුරු'!$P$24:$Q$28,2))))</f>
        <v/>
      </c>
      <c r="AW130" s="168" t="str">
        <f aca="false">IF(L130="","",IF(L130="-","-",IF(UPPER(L130)="AB","+",VLOOKUP(L130,'විෂය තොරතුරු'!$P$24:$Q$28,2))))</f>
        <v/>
      </c>
      <c r="AX130" s="168" t="str">
        <f aca="false">IF(M130="","",IF(M130="-","-",IF(UPPER(M130)="AB","+",VLOOKUP(M130,'විෂය තොරතුරු'!$P$24:$Q$28,2))))</f>
        <v/>
      </c>
      <c r="AY130" s="169" t="str">
        <f aca="false">IF(N130="","",IF(N130="-","-",IF(UPPER(N130)="AB","+",VLOOKUP(N130,'විෂය තොරතුරු'!$P$24:$Q$28,2))))</f>
        <v/>
      </c>
      <c r="AZ130" s="167" t="str">
        <f aca="false">IF(O130="","",IF(O130="-","-",IF(UPPER(O130)="AB","+",VLOOKUP(O130,'විෂය තොරතුරු'!$P$24:$Q$28,2))))</f>
        <v/>
      </c>
      <c r="BA130" s="168" t="str">
        <f aca="false">IF(P130="","",IF(P130="-","-",IF(UPPER(P130)="AB","+",VLOOKUP(P130,'විෂය තොරතුරු'!$P$24:$Q$28,2))))</f>
        <v/>
      </c>
      <c r="BB130" s="168" t="str">
        <f aca="false">IF(Q130="","",IF(Q130="-","-",IF(UPPER(Q130)="AB","+",VLOOKUP(Q130,'විෂය තොරතුරු'!$P$24:$Q$28,2))))</f>
        <v/>
      </c>
      <c r="BC130" s="168" t="str">
        <f aca="false">IF(R130="","",IF(R130="-","-",IF(UPPER(R130)="AB","+",VLOOKUP(R130,'විෂය තොරතුරු'!$P$24:$Q$28,2))))</f>
        <v/>
      </c>
      <c r="BD130" s="168" t="str">
        <f aca="false">IF(S130="","",IF(S130="-","-",IF(UPPER(S130)="AB","+",VLOOKUP(S130,'විෂය තොරතුරු'!$P$24:$Q$28,2))))</f>
        <v/>
      </c>
      <c r="BE130" s="168" t="str">
        <f aca="false">IF(T130="","",IF(T130="-","-",IF(UPPER(T130)="AB","+",VLOOKUP(T130,'විෂය තොරතුරු'!$P$24:$Q$28,2))))</f>
        <v/>
      </c>
      <c r="BF130" s="168" t="str">
        <f aca="false">IF(U130="","",IF(U130="-","-",IF(UPPER(U130)="AB","+",VLOOKUP(U130,'විෂය තොරතුරු'!$P$24:$Q$28,2))))</f>
        <v/>
      </c>
      <c r="BG130" s="170" t="str">
        <f aca="false">IF(V130="","",IF(V130="-","-",IF(UPPER(V130)="AB","+",VLOOKUP(V130,'විෂය තොරතුරු'!$P$24:$Q$28,2))))</f>
        <v/>
      </c>
      <c r="BH130" s="171" t="str">
        <f aca="false">IF(W130="","",IF(W130="-","-",IF(UPPER(W130)="AB","+",VLOOKUP(W130,'විෂය තොරතුරු'!$P$24:$Q$28,2))))</f>
        <v/>
      </c>
      <c r="BI130" s="168" t="str">
        <f aca="false">IF(X130="","",IF(X130="-","-",IF(UPPER(X130)="AB","+",VLOOKUP(X130,'විෂය තොරතුරු'!$P$24:$Q$28,2))))</f>
        <v/>
      </c>
      <c r="BJ130" s="168" t="str">
        <f aca="false">IF(Y130="","",IF(Y130="-","-",IF(UPPER(Y130)="AB","+",VLOOKUP(Y130,'විෂය තොරතුරු'!$P$24:$Q$28,2))))</f>
        <v/>
      </c>
      <c r="BK130" s="168" t="str">
        <f aca="false">IF(Z130="","",IF(Z130="-","-",IF(UPPER(Z130)="AB","+",VLOOKUP(Z130,'විෂය තොරතුරු'!$P$24:$Q$28,2))))</f>
        <v/>
      </c>
      <c r="BL130" s="168" t="str">
        <f aca="false">IF(AA130="","",IF(AA130="-","-",IF(UPPER(AA130)="AB","+",VLOOKUP(AA130,'විෂය තොරතුරු'!$P$24:$Q$28,2))))</f>
        <v/>
      </c>
      <c r="BM130" s="168" t="str">
        <f aca="false">IF(AB130="","",IF(AB130="-","-",IF(UPPER(AB130)="AB","+",VLOOKUP(AB130,'විෂය තොරතුරු'!$P$24:$Q$28,2))))</f>
        <v/>
      </c>
      <c r="BN130" s="168" t="str">
        <f aca="false">IF(AC130="","",IF(AC130="-","-",IF(UPPER(AC130)="AB","+",VLOOKUP(AC130,'විෂය තොරතුරු'!$P$24:$Q$28,2))))</f>
        <v/>
      </c>
      <c r="BO130" s="169" t="str">
        <f aca="false">IF(AD130="","",IF(AD130="-","-",IF(UPPER(AD130)="AB","+",VLOOKUP(AD130,'විෂය තොරතුරු'!$P$24:$Q$28,2))))</f>
        <v/>
      </c>
      <c r="BP130" s="171" t="str">
        <f aca="false">IF(AE130="","",IF(AE130="-","-",IF(UPPER(AE130)="AB","+",VLOOKUP(AE130,'විෂය තොරතුරු'!$P$24:$Q$28,2))))</f>
        <v/>
      </c>
      <c r="BQ130" s="168" t="str">
        <f aca="false">IF(AF130="","",IF(AF130="-","-",IF(UPPER(AF130)="AB","+",VLOOKUP(AF130,'විෂය තොරතුරු'!$P$24:$Q$28,2))))</f>
        <v/>
      </c>
      <c r="BR130" s="168" t="str">
        <f aca="false">IF(AG130="","",IF(AG130="-","-",IF(UPPER(AG130)="AB","+",VLOOKUP(AG130,'විෂය තොරතුරු'!$P$24:$Q$28,2))))</f>
        <v/>
      </c>
      <c r="BS130" s="168" t="str">
        <f aca="false">IF(AH130="","",IF(AH130="-","-",IF(UPPER(AH130)="AB","+",VLOOKUP(AH130,'විෂය තොරතුරු'!$P$24:$Q$28,2))))</f>
        <v/>
      </c>
      <c r="BT130" s="168" t="str">
        <f aca="false">IF(AI130="","",IF(AI130="-","-",IF(UPPER(AI130)="AB","+",VLOOKUP(AI130,'විෂය තොරතුරු'!$P$24:$Q$28,2))))</f>
        <v/>
      </c>
      <c r="BU130" s="168" t="str">
        <f aca="false">IF(AJ130="","",IF(AJ130="-","-",IF(UPPER(AJ130)="AB","+",VLOOKUP(AJ130,'විෂය තොරතුරු'!$P$24:$Q$28,2))))</f>
        <v/>
      </c>
      <c r="BV130" s="168" t="str">
        <f aca="false">IF(AK130="","",IF(AK130="-","-",IF(UPPER(AK130)="AB","+",VLOOKUP(AK130,'විෂය තොරතුරු'!$P$24:$Q$28,2))))</f>
        <v/>
      </c>
      <c r="BW130" s="169" t="str">
        <f aca="false">IF(AL130="","",IF(AL130="-","-",IF(UPPER(AL130)="AB","+",VLOOKUP(AL130,'විෂය තොරතුරු'!$P$24:$Q$28,2))))</f>
        <v/>
      </c>
      <c r="BX130" s="171" t="str">
        <f aca="false">IF($B130="","",COUNTIF($AP130:$BW130,"A"))</f>
        <v/>
      </c>
      <c r="BY130" s="171" t="str">
        <f aca="false">IF($B130="","",COUNTIF($AP130:$BW130,"B"))</f>
        <v/>
      </c>
      <c r="BZ130" s="171" t="str">
        <f aca="false">IF($B130="","",COUNTIF($AP130:$BW130,"C"))</f>
        <v/>
      </c>
      <c r="CA130" s="171" t="str">
        <f aca="false">IF($B130="","",COUNTIF($AP130:$BW130,"S"))</f>
        <v/>
      </c>
      <c r="CB130" s="171" t="str">
        <f aca="false">IF($B130="","",COUNTIF($AP130:$BW130,"W"))</f>
        <v/>
      </c>
      <c r="CC130" s="171" t="str">
        <f aca="false">IF(B130="","",SUM(BX130:CA130))</f>
        <v/>
      </c>
      <c r="CD130" s="169" t="str">
        <f aca="false">IF(B130="","",SUM(BX130:BZ130))</f>
        <v/>
      </c>
      <c r="CE130" s="172" t="str">
        <f aca="false">IF(B130="","",IF(AND(CC130&gt;=6,CD130&gt;=3,OR(E130&gt;=35,F130&gt;=35),L130&gt;=35),"6/3 සමත්",IF(AND(CC130&gt;=5,CD130&gt;=3,OR(E130&gt;=35,F130&gt;=35,L130&gt;=35)),"5/3 සමත්",IF(AND(CC130&gt;=4,CD130&gt;=1,OR(E130&gt;=20,F130&gt;=20,L130&gt;=20)),"සමත් කළ හැකි",IF(CB130=9,"W9","අසමත් ?")))))</f>
        <v/>
      </c>
    </row>
    <row r="131" customFormat="false" ht="13.8" hidden="false" customHeight="false" outlineLevel="0" collapsed="false">
      <c r="A131" s="160" t="n">
        <v>32</v>
      </c>
      <c r="B131" s="161"/>
      <c r="C131" s="161"/>
      <c r="D131" s="162"/>
      <c r="E131" s="163"/>
      <c r="F131" s="164"/>
      <c r="G131" s="163"/>
      <c r="H131" s="165"/>
      <c r="I131" s="165"/>
      <c r="J131" s="164"/>
      <c r="K131" s="163"/>
      <c r="L131" s="165"/>
      <c r="M131" s="165"/>
      <c r="N131" s="164"/>
      <c r="O131" s="163"/>
      <c r="P131" s="165"/>
      <c r="Q131" s="165"/>
      <c r="R131" s="165"/>
      <c r="S131" s="165"/>
      <c r="T131" s="165"/>
      <c r="U131" s="165"/>
      <c r="V131" s="164"/>
      <c r="W131" s="163"/>
      <c r="X131" s="165"/>
      <c r="Y131" s="165"/>
      <c r="Z131" s="165"/>
      <c r="AA131" s="165"/>
      <c r="AB131" s="165"/>
      <c r="AC131" s="165"/>
      <c r="AD131" s="164"/>
      <c r="AE131" s="163"/>
      <c r="AF131" s="165"/>
      <c r="AG131" s="165"/>
      <c r="AH131" s="165"/>
      <c r="AI131" s="165"/>
      <c r="AJ131" s="165"/>
      <c r="AK131" s="165"/>
      <c r="AL131" s="166"/>
      <c r="AM131" s="167" t="str">
        <f aca="false">IF(B131="","",SUM(E131:AL131))</f>
        <v/>
      </c>
      <c r="AN131" s="168" t="str">
        <f aca="false">IF(B131="","",AM131/9)</f>
        <v/>
      </c>
      <c r="AO131" s="169" t="str">
        <f aca="false">IF(B131="","",IF(AM131=0,"-",RANK(AM131,$AM$100:$AM$149,0)))</f>
        <v/>
      </c>
      <c r="AP131" s="167" t="str">
        <f aca="false">IF(E131="","",IF(E131="-","-",IF(UPPER(E131)="AB","+",VLOOKUP(E131,'විෂය තොරතුරු'!$P$24:$Q$28,2))))</f>
        <v/>
      </c>
      <c r="AQ131" s="168" t="str">
        <f aca="false">IF(F131="","",IF(F131="-","-",IF(UPPER(F131)="AB","+",VLOOKUP(F131,'විෂය තොරතුරු'!$P$24:$Q$28,2))))</f>
        <v/>
      </c>
      <c r="AR131" s="168" t="str">
        <f aca="false">IF(G131="","",IF(G131="-","-",IF(UPPER(G131)="AB","+",VLOOKUP(G131,'විෂය තොරතුරු'!$P$24:$Q$28,2))))</f>
        <v/>
      </c>
      <c r="AS131" s="168" t="str">
        <f aca="false">IF(H131="","",IF(H131="-","-",IF(UPPER(H131)="AB","+",VLOOKUP(H131,'විෂය තොරතුරු'!$P$24:$Q$28,2))))</f>
        <v/>
      </c>
      <c r="AT131" s="168" t="str">
        <f aca="false">IF(I131="","",IF(I131="-","-",IF(UPPER(I131)="AB","+",VLOOKUP(I131,'විෂය තොරතුරු'!$P$24:$Q$28,2))))</f>
        <v/>
      </c>
      <c r="AU131" s="170" t="str">
        <f aca="false">IF(J131="","",IF(J131="-","-",IF(UPPER(J131)="AB","+",VLOOKUP(J131,'විෂය තොරතුරු'!$P$24:$Q$28,2))))</f>
        <v/>
      </c>
      <c r="AV131" s="171" t="str">
        <f aca="false">IF(K131="","",IF(K131="-","-",IF(UPPER(K131)="AB","+",VLOOKUP(K131,'විෂය තොරතුරු'!$P$24:$Q$28,2))))</f>
        <v/>
      </c>
      <c r="AW131" s="168" t="str">
        <f aca="false">IF(L131="","",IF(L131="-","-",IF(UPPER(L131)="AB","+",VLOOKUP(L131,'විෂය තොරතුරු'!$P$24:$Q$28,2))))</f>
        <v/>
      </c>
      <c r="AX131" s="168" t="str">
        <f aca="false">IF(M131="","",IF(M131="-","-",IF(UPPER(M131)="AB","+",VLOOKUP(M131,'විෂය තොරතුරු'!$P$24:$Q$28,2))))</f>
        <v/>
      </c>
      <c r="AY131" s="169" t="str">
        <f aca="false">IF(N131="","",IF(N131="-","-",IF(UPPER(N131)="AB","+",VLOOKUP(N131,'විෂය තොරතුරු'!$P$24:$Q$28,2))))</f>
        <v/>
      </c>
      <c r="AZ131" s="167" t="str">
        <f aca="false">IF(O131="","",IF(O131="-","-",IF(UPPER(O131)="AB","+",VLOOKUP(O131,'විෂය තොරතුරු'!$P$24:$Q$28,2))))</f>
        <v/>
      </c>
      <c r="BA131" s="168" t="str">
        <f aca="false">IF(P131="","",IF(P131="-","-",IF(UPPER(P131)="AB","+",VLOOKUP(P131,'විෂය තොරතුරු'!$P$24:$Q$28,2))))</f>
        <v/>
      </c>
      <c r="BB131" s="168" t="str">
        <f aca="false">IF(Q131="","",IF(Q131="-","-",IF(UPPER(Q131)="AB","+",VLOOKUP(Q131,'විෂය තොරතුරු'!$P$24:$Q$28,2))))</f>
        <v/>
      </c>
      <c r="BC131" s="168" t="str">
        <f aca="false">IF(R131="","",IF(R131="-","-",IF(UPPER(R131)="AB","+",VLOOKUP(R131,'විෂය තොරතුරු'!$P$24:$Q$28,2))))</f>
        <v/>
      </c>
      <c r="BD131" s="168" t="str">
        <f aca="false">IF(S131="","",IF(S131="-","-",IF(UPPER(S131)="AB","+",VLOOKUP(S131,'විෂය තොරතුරු'!$P$24:$Q$28,2))))</f>
        <v/>
      </c>
      <c r="BE131" s="168" t="str">
        <f aca="false">IF(T131="","",IF(T131="-","-",IF(UPPER(T131)="AB","+",VLOOKUP(T131,'විෂය තොරතුරු'!$P$24:$Q$28,2))))</f>
        <v/>
      </c>
      <c r="BF131" s="168" t="str">
        <f aca="false">IF(U131="","",IF(U131="-","-",IF(UPPER(U131)="AB","+",VLOOKUP(U131,'විෂය තොරතුරු'!$P$24:$Q$28,2))))</f>
        <v/>
      </c>
      <c r="BG131" s="170" t="str">
        <f aca="false">IF(V131="","",IF(V131="-","-",IF(UPPER(V131)="AB","+",VLOOKUP(V131,'විෂය තොරතුරු'!$P$24:$Q$28,2))))</f>
        <v/>
      </c>
      <c r="BH131" s="171" t="str">
        <f aca="false">IF(W131="","",IF(W131="-","-",IF(UPPER(W131)="AB","+",VLOOKUP(W131,'විෂය තොරතුරු'!$P$24:$Q$28,2))))</f>
        <v/>
      </c>
      <c r="BI131" s="168" t="str">
        <f aca="false">IF(X131="","",IF(X131="-","-",IF(UPPER(X131)="AB","+",VLOOKUP(X131,'විෂය තොරතුරු'!$P$24:$Q$28,2))))</f>
        <v/>
      </c>
      <c r="BJ131" s="168" t="str">
        <f aca="false">IF(Y131="","",IF(Y131="-","-",IF(UPPER(Y131)="AB","+",VLOOKUP(Y131,'විෂය තොරතුරු'!$P$24:$Q$28,2))))</f>
        <v/>
      </c>
      <c r="BK131" s="168" t="str">
        <f aca="false">IF(Z131="","",IF(Z131="-","-",IF(UPPER(Z131)="AB","+",VLOOKUP(Z131,'විෂය තොරතුරු'!$P$24:$Q$28,2))))</f>
        <v/>
      </c>
      <c r="BL131" s="168" t="str">
        <f aca="false">IF(AA131="","",IF(AA131="-","-",IF(UPPER(AA131)="AB","+",VLOOKUP(AA131,'විෂය තොරතුරු'!$P$24:$Q$28,2))))</f>
        <v/>
      </c>
      <c r="BM131" s="168" t="str">
        <f aca="false">IF(AB131="","",IF(AB131="-","-",IF(UPPER(AB131)="AB","+",VLOOKUP(AB131,'විෂය තොරතුරු'!$P$24:$Q$28,2))))</f>
        <v/>
      </c>
      <c r="BN131" s="168" t="str">
        <f aca="false">IF(AC131="","",IF(AC131="-","-",IF(UPPER(AC131)="AB","+",VLOOKUP(AC131,'විෂය තොරතුරු'!$P$24:$Q$28,2))))</f>
        <v/>
      </c>
      <c r="BO131" s="169" t="str">
        <f aca="false">IF(AD131="","",IF(AD131="-","-",IF(UPPER(AD131)="AB","+",VLOOKUP(AD131,'විෂය තොරතුරු'!$P$24:$Q$28,2))))</f>
        <v/>
      </c>
      <c r="BP131" s="171" t="str">
        <f aca="false">IF(AE131="","",IF(AE131="-","-",IF(UPPER(AE131)="AB","+",VLOOKUP(AE131,'විෂය තොරතුරු'!$P$24:$Q$28,2))))</f>
        <v/>
      </c>
      <c r="BQ131" s="168" t="str">
        <f aca="false">IF(AF131="","",IF(AF131="-","-",IF(UPPER(AF131)="AB","+",VLOOKUP(AF131,'විෂය තොරතුරු'!$P$24:$Q$28,2))))</f>
        <v/>
      </c>
      <c r="BR131" s="168" t="str">
        <f aca="false">IF(AG131="","",IF(AG131="-","-",IF(UPPER(AG131)="AB","+",VLOOKUP(AG131,'විෂය තොරතුරු'!$P$24:$Q$28,2))))</f>
        <v/>
      </c>
      <c r="BS131" s="168" t="str">
        <f aca="false">IF(AH131="","",IF(AH131="-","-",IF(UPPER(AH131)="AB","+",VLOOKUP(AH131,'විෂය තොරතුරු'!$P$24:$Q$28,2))))</f>
        <v/>
      </c>
      <c r="BT131" s="168" t="str">
        <f aca="false">IF(AI131="","",IF(AI131="-","-",IF(UPPER(AI131)="AB","+",VLOOKUP(AI131,'විෂය තොරතුරු'!$P$24:$Q$28,2))))</f>
        <v/>
      </c>
      <c r="BU131" s="168" t="str">
        <f aca="false">IF(AJ131="","",IF(AJ131="-","-",IF(UPPER(AJ131)="AB","+",VLOOKUP(AJ131,'විෂය තොරතුරු'!$P$24:$Q$28,2))))</f>
        <v/>
      </c>
      <c r="BV131" s="168" t="str">
        <f aca="false">IF(AK131="","",IF(AK131="-","-",IF(UPPER(AK131)="AB","+",VLOOKUP(AK131,'විෂය තොරතුරු'!$P$24:$Q$28,2))))</f>
        <v/>
      </c>
      <c r="BW131" s="169" t="str">
        <f aca="false">IF(AL131="","",IF(AL131="-","-",IF(UPPER(AL131)="AB","+",VLOOKUP(AL131,'විෂය තොරතුරු'!$P$24:$Q$28,2))))</f>
        <v/>
      </c>
      <c r="BX131" s="171" t="str">
        <f aca="false">IF($B131="","",COUNTIF($AP131:$BW131,"A"))</f>
        <v/>
      </c>
      <c r="BY131" s="171" t="str">
        <f aca="false">IF($B131="","",COUNTIF($AP131:$BW131,"B"))</f>
        <v/>
      </c>
      <c r="BZ131" s="171" t="str">
        <f aca="false">IF($B131="","",COUNTIF($AP131:$BW131,"C"))</f>
        <v/>
      </c>
      <c r="CA131" s="171" t="str">
        <f aca="false">IF($B131="","",COUNTIF($AP131:$BW131,"S"))</f>
        <v/>
      </c>
      <c r="CB131" s="171" t="str">
        <f aca="false">IF($B131="","",COUNTIF($AP131:$BW131,"W"))</f>
        <v/>
      </c>
      <c r="CC131" s="171" t="str">
        <f aca="false">IF(B131="","",SUM(BX131:CA131))</f>
        <v/>
      </c>
      <c r="CD131" s="169" t="str">
        <f aca="false">IF(B131="","",SUM(BX131:BZ131))</f>
        <v/>
      </c>
      <c r="CE131" s="172" t="str">
        <f aca="false">IF(B131="","",IF(AND(CC131&gt;=6,CD131&gt;=3,OR(E131&gt;=35,F131&gt;=35),L131&gt;=35),"6/3 සමත්",IF(AND(CC131&gt;=5,CD131&gt;=3,OR(E131&gt;=35,F131&gt;=35,L131&gt;=35)),"5/3 සමත්",IF(AND(CC131&gt;=4,CD131&gt;=1,OR(E131&gt;=20,F131&gt;=20,L131&gt;=20)),"සමත් කළ හැකි",IF(CB131=9,"W9","අසමත් ?")))))</f>
        <v/>
      </c>
    </row>
    <row r="132" customFormat="false" ht="13.8" hidden="false" customHeight="false" outlineLevel="0" collapsed="false">
      <c r="A132" s="160" t="n">
        <v>33</v>
      </c>
      <c r="B132" s="161"/>
      <c r="C132" s="161"/>
      <c r="D132" s="162"/>
      <c r="E132" s="163"/>
      <c r="F132" s="164"/>
      <c r="G132" s="163"/>
      <c r="H132" s="165"/>
      <c r="I132" s="165"/>
      <c r="J132" s="164"/>
      <c r="K132" s="163"/>
      <c r="L132" s="165"/>
      <c r="M132" s="165"/>
      <c r="N132" s="164"/>
      <c r="O132" s="163"/>
      <c r="P132" s="165"/>
      <c r="Q132" s="165"/>
      <c r="R132" s="165"/>
      <c r="S132" s="165"/>
      <c r="T132" s="165"/>
      <c r="U132" s="165"/>
      <c r="V132" s="164"/>
      <c r="W132" s="163"/>
      <c r="X132" s="165"/>
      <c r="Y132" s="165"/>
      <c r="Z132" s="165"/>
      <c r="AA132" s="165"/>
      <c r="AB132" s="165"/>
      <c r="AC132" s="165"/>
      <c r="AD132" s="164"/>
      <c r="AE132" s="163"/>
      <c r="AF132" s="165"/>
      <c r="AG132" s="165"/>
      <c r="AH132" s="165"/>
      <c r="AI132" s="165"/>
      <c r="AJ132" s="165"/>
      <c r="AK132" s="165"/>
      <c r="AL132" s="166"/>
      <c r="AM132" s="167" t="str">
        <f aca="false">IF(B132="","",SUM(E132:AL132))</f>
        <v/>
      </c>
      <c r="AN132" s="168" t="str">
        <f aca="false">IF(B132="","",AM132/9)</f>
        <v/>
      </c>
      <c r="AO132" s="169" t="str">
        <f aca="false">IF(B132="","",IF(AM132=0,"-",RANK(AM132,$AM$100:$AM$149,0)))</f>
        <v/>
      </c>
      <c r="AP132" s="167" t="str">
        <f aca="false">IF(E132="","",IF(E132="-","-",IF(UPPER(E132)="AB","+",VLOOKUP(E132,'විෂය තොරතුරු'!$P$24:$Q$28,2))))</f>
        <v/>
      </c>
      <c r="AQ132" s="168" t="str">
        <f aca="false">IF(F132="","",IF(F132="-","-",IF(UPPER(F132)="AB","+",VLOOKUP(F132,'විෂය තොරතුරු'!$P$24:$Q$28,2))))</f>
        <v/>
      </c>
      <c r="AR132" s="168" t="str">
        <f aca="false">IF(G132="","",IF(G132="-","-",IF(UPPER(G132)="AB","+",VLOOKUP(G132,'විෂය තොරතුරු'!$P$24:$Q$28,2))))</f>
        <v/>
      </c>
      <c r="AS132" s="168" t="str">
        <f aca="false">IF(H132="","",IF(H132="-","-",IF(UPPER(H132)="AB","+",VLOOKUP(H132,'විෂය තොරතුරු'!$P$24:$Q$28,2))))</f>
        <v/>
      </c>
      <c r="AT132" s="168" t="str">
        <f aca="false">IF(I132="","",IF(I132="-","-",IF(UPPER(I132)="AB","+",VLOOKUP(I132,'විෂය තොරතුරු'!$P$24:$Q$28,2))))</f>
        <v/>
      </c>
      <c r="AU132" s="170" t="str">
        <f aca="false">IF(J132="","",IF(J132="-","-",IF(UPPER(J132)="AB","+",VLOOKUP(J132,'විෂය තොරතුරු'!$P$24:$Q$28,2))))</f>
        <v/>
      </c>
      <c r="AV132" s="171" t="str">
        <f aca="false">IF(K132="","",IF(K132="-","-",IF(UPPER(K132)="AB","+",VLOOKUP(K132,'විෂය තොරතුරු'!$P$24:$Q$28,2))))</f>
        <v/>
      </c>
      <c r="AW132" s="168" t="str">
        <f aca="false">IF(L132="","",IF(L132="-","-",IF(UPPER(L132)="AB","+",VLOOKUP(L132,'විෂය තොරතුරු'!$P$24:$Q$28,2))))</f>
        <v/>
      </c>
      <c r="AX132" s="168" t="str">
        <f aca="false">IF(M132="","",IF(M132="-","-",IF(UPPER(M132)="AB","+",VLOOKUP(M132,'විෂය තොරතුරු'!$P$24:$Q$28,2))))</f>
        <v/>
      </c>
      <c r="AY132" s="169" t="str">
        <f aca="false">IF(N132="","",IF(N132="-","-",IF(UPPER(N132)="AB","+",VLOOKUP(N132,'විෂය තොරතුරු'!$P$24:$Q$28,2))))</f>
        <v/>
      </c>
      <c r="AZ132" s="167" t="str">
        <f aca="false">IF(O132="","",IF(O132="-","-",IF(UPPER(O132)="AB","+",VLOOKUP(O132,'විෂය තොරතුරු'!$P$24:$Q$28,2))))</f>
        <v/>
      </c>
      <c r="BA132" s="168" t="str">
        <f aca="false">IF(P132="","",IF(P132="-","-",IF(UPPER(P132)="AB","+",VLOOKUP(P132,'විෂය තොරතුරු'!$P$24:$Q$28,2))))</f>
        <v/>
      </c>
      <c r="BB132" s="168" t="str">
        <f aca="false">IF(Q132="","",IF(Q132="-","-",IF(UPPER(Q132)="AB","+",VLOOKUP(Q132,'විෂය තොරතුරු'!$P$24:$Q$28,2))))</f>
        <v/>
      </c>
      <c r="BC132" s="168" t="str">
        <f aca="false">IF(R132="","",IF(R132="-","-",IF(UPPER(R132)="AB","+",VLOOKUP(R132,'විෂය තොරතුරු'!$P$24:$Q$28,2))))</f>
        <v/>
      </c>
      <c r="BD132" s="168" t="str">
        <f aca="false">IF(S132="","",IF(S132="-","-",IF(UPPER(S132)="AB","+",VLOOKUP(S132,'විෂය තොරතුරු'!$P$24:$Q$28,2))))</f>
        <v/>
      </c>
      <c r="BE132" s="168" t="str">
        <f aca="false">IF(T132="","",IF(T132="-","-",IF(UPPER(T132)="AB","+",VLOOKUP(T132,'විෂය තොරතුරු'!$P$24:$Q$28,2))))</f>
        <v/>
      </c>
      <c r="BF132" s="168" t="str">
        <f aca="false">IF(U132="","",IF(U132="-","-",IF(UPPER(U132)="AB","+",VLOOKUP(U132,'විෂය තොරතුරු'!$P$24:$Q$28,2))))</f>
        <v/>
      </c>
      <c r="BG132" s="170" t="str">
        <f aca="false">IF(V132="","",IF(V132="-","-",IF(UPPER(V132)="AB","+",VLOOKUP(V132,'විෂය තොරතුරු'!$P$24:$Q$28,2))))</f>
        <v/>
      </c>
      <c r="BH132" s="171" t="str">
        <f aca="false">IF(W132="","",IF(W132="-","-",IF(UPPER(W132)="AB","+",VLOOKUP(W132,'විෂය තොරතුරු'!$P$24:$Q$28,2))))</f>
        <v/>
      </c>
      <c r="BI132" s="168" t="str">
        <f aca="false">IF(X132="","",IF(X132="-","-",IF(UPPER(X132)="AB","+",VLOOKUP(X132,'විෂය තොරතුරු'!$P$24:$Q$28,2))))</f>
        <v/>
      </c>
      <c r="BJ132" s="168" t="str">
        <f aca="false">IF(Y132="","",IF(Y132="-","-",IF(UPPER(Y132)="AB","+",VLOOKUP(Y132,'විෂය තොරතුරු'!$P$24:$Q$28,2))))</f>
        <v/>
      </c>
      <c r="BK132" s="168" t="str">
        <f aca="false">IF(Z132="","",IF(Z132="-","-",IF(UPPER(Z132)="AB","+",VLOOKUP(Z132,'විෂය තොරතුරු'!$P$24:$Q$28,2))))</f>
        <v/>
      </c>
      <c r="BL132" s="168" t="str">
        <f aca="false">IF(AA132="","",IF(AA132="-","-",IF(UPPER(AA132)="AB","+",VLOOKUP(AA132,'විෂය තොරතුරු'!$P$24:$Q$28,2))))</f>
        <v/>
      </c>
      <c r="BM132" s="168" t="str">
        <f aca="false">IF(AB132="","",IF(AB132="-","-",IF(UPPER(AB132)="AB","+",VLOOKUP(AB132,'විෂය තොරතුරු'!$P$24:$Q$28,2))))</f>
        <v/>
      </c>
      <c r="BN132" s="168" t="str">
        <f aca="false">IF(AC132="","",IF(AC132="-","-",IF(UPPER(AC132)="AB","+",VLOOKUP(AC132,'විෂය තොරතුරු'!$P$24:$Q$28,2))))</f>
        <v/>
      </c>
      <c r="BO132" s="169" t="str">
        <f aca="false">IF(AD132="","",IF(AD132="-","-",IF(UPPER(AD132)="AB","+",VLOOKUP(AD132,'විෂය තොරතුරු'!$P$24:$Q$28,2))))</f>
        <v/>
      </c>
      <c r="BP132" s="171" t="str">
        <f aca="false">IF(AE132="","",IF(AE132="-","-",IF(UPPER(AE132)="AB","+",VLOOKUP(AE132,'විෂය තොරතුරු'!$P$24:$Q$28,2))))</f>
        <v/>
      </c>
      <c r="BQ132" s="168" t="str">
        <f aca="false">IF(AF132="","",IF(AF132="-","-",IF(UPPER(AF132)="AB","+",VLOOKUP(AF132,'විෂය තොරතුරු'!$P$24:$Q$28,2))))</f>
        <v/>
      </c>
      <c r="BR132" s="168" t="str">
        <f aca="false">IF(AG132="","",IF(AG132="-","-",IF(UPPER(AG132)="AB","+",VLOOKUP(AG132,'විෂය තොරතුරු'!$P$24:$Q$28,2))))</f>
        <v/>
      </c>
      <c r="BS132" s="168" t="str">
        <f aca="false">IF(AH132="","",IF(AH132="-","-",IF(UPPER(AH132)="AB","+",VLOOKUP(AH132,'විෂය තොරතුරු'!$P$24:$Q$28,2))))</f>
        <v/>
      </c>
      <c r="BT132" s="168" t="str">
        <f aca="false">IF(AI132="","",IF(AI132="-","-",IF(UPPER(AI132)="AB","+",VLOOKUP(AI132,'විෂය තොරතුරු'!$P$24:$Q$28,2))))</f>
        <v/>
      </c>
      <c r="BU132" s="168" t="str">
        <f aca="false">IF(AJ132="","",IF(AJ132="-","-",IF(UPPER(AJ132)="AB","+",VLOOKUP(AJ132,'විෂය තොරතුරු'!$P$24:$Q$28,2))))</f>
        <v/>
      </c>
      <c r="BV132" s="168" t="str">
        <f aca="false">IF(AK132="","",IF(AK132="-","-",IF(UPPER(AK132)="AB","+",VLOOKUP(AK132,'විෂය තොරතුරු'!$P$24:$Q$28,2))))</f>
        <v/>
      </c>
      <c r="BW132" s="169" t="str">
        <f aca="false">IF(AL132="","",IF(AL132="-","-",IF(UPPER(AL132)="AB","+",VLOOKUP(AL132,'විෂය තොරතුරු'!$P$24:$Q$28,2))))</f>
        <v/>
      </c>
      <c r="BX132" s="171" t="str">
        <f aca="false">IF($B132="","",COUNTIF($AP132:$BW132,"A"))</f>
        <v/>
      </c>
      <c r="BY132" s="171" t="str">
        <f aca="false">IF($B132="","",COUNTIF($AP132:$BW132,"B"))</f>
        <v/>
      </c>
      <c r="BZ132" s="171" t="str">
        <f aca="false">IF($B132="","",COUNTIF($AP132:$BW132,"C"))</f>
        <v/>
      </c>
      <c r="CA132" s="171" t="str">
        <f aca="false">IF($B132="","",COUNTIF($AP132:$BW132,"S"))</f>
        <v/>
      </c>
      <c r="CB132" s="171" t="str">
        <f aca="false">IF($B132="","",COUNTIF($AP132:$BW132,"W"))</f>
        <v/>
      </c>
      <c r="CC132" s="171" t="str">
        <f aca="false">IF(B132="","",SUM(BX132:CA132))</f>
        <v/>
      </c>
      <c r="CD132" s="169" t="str">
        <f aca="false">IF(B132="","",SUM(BX132:BZ132))</f>
        <v/>
      </c>
      <c r="CE132" s="172" t="str">
        <f aca="false">IF(B132="","",IF(AND(CC132&gt;=6,CD132&gt;=3,OR(E132&gt;=35,F132&gt;=35),L132&gt;=35),"6/3 සමත්",IF(AND(CC132&gt;=5,CD132&gt;=3,OR(E132&gt;=35,F132&gt;=35,L132&gt;=35)),"5/3 සමත්",IF(AND(CC132&gt;=4,CD132&gt;=1,OR(E132&gt;=20,F132&gt;=20,L132&gt;=20)),"සමත් කළ හැකි",IF(CB132=9,"W9","අසමත් ?")))))</f>
        <v/>
      </c>
    </row>
    <row r="133" customFormat="false" ht="13.8" hidden="false" customHeight="false" outlineLevel="0" collapsed="false">
      <c r="A133" s="160" t="n">
        <v>34</v>
      </c>
      <c r="B133" s="161"/>
      <c r="C133" s="161"/>
      <c r="D133" s="162"/>
      <c r="E133" s="163"/>
      <c r="F133" s="164"/>
      <c r="G133" s="163"/>
      <c r="H133" s="165"/>
      <c r="I133" s="165"/>
      <c r="J133" s="164"/>
      <c r="K133" s="163"/>
      <c r="L133" s="165"/>
      <c r="M133" s="165"/>
      <c r="N133" s="164"/>
      <c r="O133" s="163"/>
      <c r="P133" s="165"/>
      <c r="Q133" s="165"/>
      <c r="R133" s="165"/>
      <c r="S133" s="165"/>
      <c r="T133" s="165"/>
      <c r="U133" s="165"/>
      <c r="V133" s="164"/>
      <c r="W133" s="163"/>
      <c r="X133" s="165"/>
      <c r="Y133" s="165"/>
      <c r="Z133" s="165"/>
      <c r="AA133" s="165"/>
      <c r="AB133" s="165"/>
      <c r="AC133" s="165"/>
      <c r="AD133" s="164"/>
      <c r="AE133" s="163"/>
      <c r="AF133" s="165"/>
      <c r="AG133" s="165"/>
      <c r="AH133" s="165"/>
      <c r="AI133" s="165"/>
      <c r="AJ133" s="165"/>
      <c r="AK133" s="165"/>
      <c r="AL133" s="166"/>
      <c r="AM133" s="167" t="str">
        <f aca="false">IF(B133="","",SUM(E133:AL133))</f>
        <v/>
      </c>
      <c r="AN133" s="168" t="str">
        <f aca="false">IF(B133="","",AM133/9)</f>
        <v/>
      </c>
      <c r="AO133" s="169" t="str">
        <f aca="false">IF(B133="","",IF(AM133=0,"-",RANK(AM133,$AM$100:$AM$149,0)))</f>
        <v/>
      </c>
      <c r="AP133" s="167" t="str">
        <f aca="false">IF(E133="","",IF(E133="-","-",IF(UPPER(E133)="AB","+",VLOOKUP(E133,'විෂය තොරතුරු'!$P$24:$Q$28,2))))</f>
        <v/>
      </c>
      <c r="AQ133" s="168" t="str">
        <f aca="false">IF(F133="","",IF(F133="-","-",IF(UPPER(F133)="AB","+",VLOOKUP(F133,'විෂය තොරතුරු'!$P$24:$Q$28,2))))</f>
        <v/>
      </c>
      <c r="AR133" s="168" t="str">
        <f aca="false">IF(G133="","",IF(G133="-","-",IF(UPPER(G133)="AB","+",VLOOKUP(G133,'විෂය තොරතුරු'!$P$24:$Q$28,2))))</f>
        <v/>
      </c>
      <c r="AS133" s="168" t="str">
        <f aca="false">IF(H133="","",IF(H133="-","-",IF(UPPER(H133)="AB","+",VLOOKUP(H133,'විෂය තොරතුරු'!$P$24:$Q$28,2))))</f>
        <v/>
      </c>
      <c r="AT133" s="168" t="str">
        <f aca="false">IF(I133="","",IF(I133="-","-",IF(UPPER(I133)="AB","+",VLOOKUP(I133,'විෂය තොරතුරු'!$P$24:$Q$28,2))))</f>
        <v/>
      </c>
      <c r="AU133" s="170" t="str">
        <f aca="false">IF(J133="","",IF(J133="-","-",IF(UPPER(J133)="AB","+",VLOOKUP(J133,'විෂය තොරතුරු'!$P$24:$Q$28,2))))</f>
        <v/>
      </c>
      <c r="AV133" s="171" t="str">
        <f aca="false">IF(K133="","",IF(K133="-","-",IF(UPPER(K133)="AB","+",VLOOKUP(K133,'විෂය තොරතුරු'!$P$24:$Q$28,2))))</f>
        <v/>
      </c>
      <c r="AW133" s="168" t="str">
        <f aca="false">IF(L133="","",IF(L133="-","-",IF(UPPER(L133)="AB","+",VLOOKUP(L133,'විෂය තොරතුරු'!$P$24:$Q$28,2))))</f>
        <v/>
      </c>
      <c r="AX133" s="168" t="str">
        <f aca="false">IF(M133="","",IF(M133="-","-",IF(UPPER(M133)="AB","+",VLOOKUP(M133,'විෂය තොරතුරු'!$P$24:$Q$28,2))))</f>
        <v/>
      </c>
      <c r="AY133" s="169" t="str">
        <f aca="false">IF(N133="","",IF(N133="-","-",IF(UPPER(N133)="AB","+",VLOOKUP(N133,'විෂය තොරතුරු'!$P$24:$Q$28,2))))</f>
        <v/>
      </c>
      <c r="AZ133" s="167" t="str">
        <f aca="false">IF(O133="","",IF(O133="-","-",IF(UPPER(O133)="AB","+",VLOOKUP(O133,'විෂය තොරතුරු'!$P$24:$Q$28,2))))</f>
        <v/>
      </c>
      <c r="BA133" s="168" t="str">
        <f aca="false">IF(P133="","",IF(P133="-","-",IF(UPPER(P133)="AB","+",VLOOKUP(P133,'විෂය තොරතුරු'!$P$24:$Q$28,2))))</f>
        <v/>
      </c>
      <c r="BB133" s="168" t="str">
        <f aca="false">IF(Q133="","",IF(Q133="-","-",IF(UPPER(Q133)="AB","+",VLOOKUP(Q133,'විෂය තොරතුරු'!$P$24:$Q$28,2))))</f>
        <v/>
      </c>
      <c r="BC133" s="168" t="str">
        <f aca="false">IF(R133="","",IF(R133="-","-",IF(UPPER(R133)="AB","+",VLOOKUP(R133,'විෂය තොරතුරු'!$P$24:$Q$28,2))))</f>
        <v/>
      </c>
      <c r="BD133" s="168" t="str">
        <f aca="false">IF(S133="","",IF(S133="-","-",IF(UPPER(S133)="AB","+",VLOOKUP(S133,'විෂය තොරතුරු'!$P$24:$Q$28,2))))</f>
        <v/>
      </c>
      <c r="BE133" s="168" t="str">
        <f aca="false">IF(T133="","",IF(T133="-","-",IF(UPPER(T133)="AB","+",VLOOKUP(T133,'විෂය තොරතුරු'!$P$24:$Q$28,2))))</f>
        <v/>
      </c>
      <c r="BF133" s="168" t="str">
        <f aca="false">IF(U133="","",IF(U133="-","-",IF(UPPER(U133)="AB","+",VLOOKUP(U133,'විෂය තොරතුරු'!$P$24:$Q$28,2))))</f>
        <v/>
      </c>
      <c r="BG133" s="170" t="str">
        <f aca="false">IF(V133="","",IF(V133="-","-",IF(UPPER(V133)="AB","+",VLOOKUP(V133,'විෂය තොරතුරු'!$P$24:$Q$28,2))))</f>
        <v/>
      </c>
      <c r="BH133" s="171" t="str">
        <f aca="false">IF(W133="","",IF(W133="-","-",IF(UPPER(W133)="AB","+",VLOOKUP(W133,'විෂය තොරතුරු'!$P$24:$Q$28,2))))</f>
        <v/>
      </c>
      <c r="BI133" s="168" t="str">
        <f aca="false">IF(X133="","",IF(X133="-","-",IF(UPPER(X133)="AB","+",VLOOKUP(X133,'විෂය තොරතුරු'!$P$24:$Q$28,2))))</f>
        <v/>
      </c>
      <c r="BJ133" s="168" t="str">
        <f aca="false">IF(Y133="","",IF(Y133="-","-",IF(UPPER(Y133)="AB","+",VLOOKUP(Y133,'විෂය තොරතුරු'!$P$24:$Q$28,2))))</f>
        <v/>
      </c>
      <c r="BK133" s="168" t="str">
        <f aca="false">IF(Z133="","",IF(Z133="-","-",IF(UPPER(Z133)="AB","+",VLOOKUP(Z133,'විෂය තොරතුරු'!$P$24:$Q$28,2))))</f>
        <v/>
      </c>
      <c r="BL133" s="168" t="str">
        <f aca="false">IF(AA133="","",IF(AA133="-","-",IF(UPPER(AA133)="AB","+",VLOOKUP(AA133,'විෂය තොරතුරු'!$P$24:$Q$28,2))))</f>
        <v/>
      </c>
      <c r="BM133" s="168" t="str">
        <f aca="false">IF(AB133="","",IF(AB133="-","-",IF(UPPER(AB133)="AB","+",VLOOKUP(AB133,'විෂය තොරතුරු'!$P$24:$Q$28,2))))</f>
        <v/>
      </c>
      <c r="BN133" s="168" t="str">
        <f aca="false">IF(AC133="","",IF(AC133="-","-",IF(UPPER(AC133)="AB","+",VLOOKUP(AC133,'විෂය තොරතුරු'!$P$24:$Q$28,2))))</f>
        <v/>
      </c>
      <c r="BO133" s="169" t="str">
        <f aca="false">IF(AD133="","",IF(AD133="-","-",IF(UPPER(AD133)="AB","+",VLOOKUP(AD133,'විෂය තොරතුරු'!$P$24:$Q$28,2))))</f>
        <v/>
      </c>
      <c r="BP133" s="171" t="str">
        <f aca="false">IF(AE133="","",IF(AE133="-","-",IF(UPPER(AE133)="AB","+",VLOOKUP(AE133,'විෂය තොරතුරු'!$P$24:$Q$28,2))))</f>
        <v/>
      </c>
      <c r="BQ133" s="168" t="str">
        <f aca="false">IF(AF133="","",IF(AF133="-","-",IF(UPPER(AF133)="AB","+",VLOOKUP(AF133,'විෂය තොරතුරු'!$P$24:$Q$28,2))))</f>
        <v/>
      </c>
      <c r="BR133" s="168" t="str">
        <f aca="false">IF(AG133="","",IF(AG133="-","-",IF(UPPER(AG133)="AB","+",VLOOKUP(AG133,'විෂය තොරතුරු'!$P$24:$Q$28,2))))</f>
        <v/>
      </c>
      <c r="BS133" s="168" t="str">
        <f aca="false">IF(AH133="","",IF(AH133="-","-",IF(UPPER(AH133)="AB","+",VLOOKUP(AH133,'විෂය තොරතුරු'!$P$24:$Q$28,2))))</f>
        <v/>
      </c>
      <c r="BT133" s="168" t="str">
        <f aca="false">IF(AI133="","",IF(AI133="-","-",IF(UPPER(AI133)="AB","+",VLOOKUP(AI133,'විෂය තොරතුරු'!$P$24:$Q$28,2))))</f>
        <v/>
      </c>
      <c r="BU133" s="168" t="str">
        <f aca="false">IF(AJ133="","",IF(AJ133="-","-",IF(UPPER(AJ133)="AB","+",VLOOKUP(AJ133,'විෂය තොරතුරු'!$P$24:$Q$28,2))))</f>
        <v/>
      </c>
      <c r="BV133" s="168" t="str">
        <f aca="false">IF(AK133="","",IF(AK133="-","-",IF(UPPER(AK133)="AB","+",VLOOKUP(AK133,'විෂය තොරතුරු'!$P$24:$Q$28,2))))</f>
        <v/>
      </c>
      <c r="BW133" s="169" t="str">
        <f aca="false">IF(AL133="","",IF(AL133="-","-",IF(UPPER(AL133)="AB","+",VLOOKUP(AL133,'විෂය තොරතුරු'!$P$24:$Q$28,2))))</f>
        <v/>
      </c>
      <c r="BX133" s="171" t="str">
        <f aca="false">IF($B133="","",COUNTIF($AP133:$BW133,"A"))</f>
        <v/>
      </c>
      <c r="BY133" s="171" t="str">
        <f aca="false">IF($B133="","",COUNTIF($AP133:$BW133,"B"))</f>
        <v/>
      </c>
      <c r="BZ133" s="171" t="str">
        <f aca="false">IF($B133="","",COUNTIF($AP133:$BW133,"C"))</f>
        <v/>
      </c>
      <c r="CA133" s="171" t="str">
        <f aca="false">IF($B133="","",COUNTIF($AP133:$BW133,"S"))</f>
        <v/>
      </c>
      <c r="CB133" s="171" t="str">
        <f aca="false">IF($B133="","",COUNTIF($AP133:$BW133,"W"))</f>
        <v/>
      </c>
      <c r="CC133" s="171" t="str">
        <f aca="false">IF(B133="","",SUM(BX133:CA133))</f>
        <v/>
      </c>
      <c r="CD133" s="169" t="str">
        <f aca="false">IF(B133="","",SUM(BX133:BZ133))</f>
        <v/>
      </c>
      <c r="CE133" s="172" t="str">
        <f aca="false">IF(B133="","",IF(AND(CC133&gt;=6,CD133&gt;=3,OR(E133&gt;=35,F133&gt;=35),L133&gt;=35),"6/3 සමත්",IF(AND(CC133&gt;=5,CD133&gt;=3,OR(E133&gt;=35,F133&gt;=35,L133&gt;=35)),"5/3 සමත්",IF(AND(CC133&gt;=4,CD133&gt;=1,OR(E133&gt;=20,F133&gt;=20,L133&gt;=20)),"සමත් කළ හැකි",IF(CB133=9,"W9","අසමත් ?")))))</f>
        <v/>
      </c>
    </row>
    <row r="134" customFormat="false" ht="13.8" hidden="false" customHeight="false" outlineLevel="0" collapsed="false">
      <c r="A134" s="160" t="n">
        <v>35</v>
      </c>
      <c r="B134" s="161"/>
      <c r="C134" s="161"/>
      <c r="D134" s="162"/>
      <c r="E134" s="163"/>
      <c r="F134" s="164"/>
      <c r="G134" s="163"/>
      <c r="H134" s="165"/>
      <c r="I134" s="165"/>
      <c r="J134" s="164"/>
      <c r="K134" s="163"/>
      <c r="L134" s="165"/>
      <c r="M134" s="165"/>
      <c r="N134" s="164"/>
      <c r="O134" s="163"/>
      <c r="P134" s="165"/>
      <c r="Q134" s="165"/>
      <c r="R134" s="165"/>
      <c r="S134" s="165"/>
      <c r="T134" s="165"/>
      <c r="U134" s="165"/>
      <c r="V134" s="164"/>
      <c r="W134" s="163"/>
      <c r="X134" s="165"/>
      <c r="Y134" s="165"/>
      <c r="Z134" s="165"/>
      <c r="AA134" s="165"/>
      <c r="AB134" s="165"/>
      <c r="AC134" s="165"/>
      <c r="AD134" s="164"/>
      <c r="AE134" s="163"/>
      <c r="AF134" s="165"/>
      <c r="AG134" s="165"/>
      <c r="AH134" s="165"/>
      <c r="AI134" s="165"/>
      <c r="AJ134" s="165"/>
      <c r="AK134" s="165"/>
      <c r="AL134" s="166"/>
      <c r="AM134" s="167" t="str">
        <f aca="false">IF(B134="","",SUM(E134:AL134))</f>
        <v/>
      </c>
      <c r="AN134" s="168" t="str">
        <f aca="false">IF(B134="","",AM134/9)</f>
        <v/>
      </c>
      <c r="AO134" s="169" t="str">
        <f aca="false">IF(B134="","",IF(AM134=0,"-",RANK(AM134,$AM$100:$AM$149,0)))</f>
        <v/>
      </c>
      <c r="AP134" s="167" t="str">
        <f aca="false">IF(E134="","",IF(E134="-","-",IF(UPPER(E134)="AB","+",VLOOKUP(E134,'විෂය තොරතුරු'!$P$24:$Q$28,2))))</f>
        <v/>
      </c>
      <c r="AQ134" s="168" t="str">
        <f aca="false">IF(F134="","",IF(F134="-","-",IF(UPPER(F134)="AB","+",VLOOKUP(F134,'විෂය තොරතුරු'!$P$24:$Q$28,2))))</f>
        <v/>
      </c>
      <c r="AR134" s="168" t="str">
        <f aca="false">IF(G134="","",IF(G134="-","-",IF(UPPER(G134)="AB","+",VLOOKUP(G134,'විෂය තොරතුරු'!$P$24:$Q$28,2))))</f>
        <v/>
      </c>
      <c r="AS134" s="168" t="str">
        <f aca="false">IF(H134="","",IF(H134="-","-",IF(UPPER(H134)="AB","+",VLOOKUP(H134,'විෂය තොරතුරු'!$P$24:$Q$28,2))))</f>
        <v/>
      </c>
      <c r="AT134" s="168" t="str">
        <f aca="false">IF(I134="","",IF(I134="-","-",IF(UPPER(I134)="AB","+",VLOOKUP(I134,'විෂය තොරතුරු'!$P$24:$Q$28,2))))</f>
        <v/>
      </c>
      <c r="AU134" s="170" t="str">
        <f aca="false">IF(J134="","",IF(J134="-","-",IF(UPPER(J134)="AB","+",VLOOKUP(J134,'විෂය තොරතුරු'!$P$24:$Q$28,2))))</f>
        <v/>
      </c>
      <c r="AV134" s="171" t="str">
        <f aca="false">IF(K134="","",IF(K134="-","-",IF(UPPER(K134)="AB","+",VLOOKUP(K134,'විෂය තොරතුරු'!$P$24:$Q$28,2))))</f>
        <v/>
      </c>
      <c r="AW134" s="168" t="str">
        <f aca="false">IF(L134="","",IF(L134="-","-",IF(UPPER(L134)="AB","+",VLOOKUP(L134,'විෂය තොරතුරු'!$P$24:$Q$28,2))))</f>
        <v/>
      </c>
      <c r="AX134" s="168" t="str">
        <f aca="false">IF(M134="","",IF(M134="-","-",IF(UPPER(M134)="AB","+",VLOOKUP(M134,'විෂය තොරතුරු'!$P$24:$Q$28,2))))</f>
        <v/>
      </c>
      <c r="AY134" s="169" t="str">
        <f aca="false">IF(N134="","",IF(N134="-","-",IF(UPPER(N134)="AB","+",VLOOKUP(N134,'විෂය තොරතුරු'!$P$24:$Q$28,2))))</f>
        <v/>
      </c>
      <c r="AZ134" s="167" t="str">
        <f aca="false">IF(O134="","",IF(O134="-","-",IF(UPPER(O134)="AB","+",VLOOKUP(O134,'විෂය තොරතුරු'!$P$24:$Q$28,2))))</f>
        <v/>
      </c>
      <c r="BA134" s="168" t="str">
        <f aca="false">IF(P134="","",IF(P134="-","-",IF(UPPER(P134)="AB","+",VLOOKUP(P134,'විෂය තොරතුරු'!$P$24:$Q$28,2))))</f>
        <v/>
      </c>
      <c r="BB134" s="168" t="str">
        <f aca="false">IF(Q134="","",IF(Q134="-","-",IF(UPPER(Q134)="AB","+",VLOOKUP(Q134,'විෂය තොරතුරු'!$P$24:$Q$28,2))))</f>
        <v/>
      </c>
      <c r="BC134" s="168" t="str">
        <f aca="false">IF(R134="","",IF(R134="-","-",IF(UPPER(R134)="AB","+",VLOOKUP(R134,'විෂය තොරතුරු'!$P$24:$Q$28,2))))</f>
        <v/>
      </c>
      <c r="BD134" s="168" t="str">
        <f aca="false">IF(S134="","",IF(S134="-","-",IF(UPPER(S134)="AB","+",VLOOKUP(S134,'විෂය තොරතුරු'!$P$24:$Q$28,2))))</f>
        <v/>
      </c>
      <c r="BE134" s="168" t="str">
        <f aca="false">IF(T134="","",IF(T134="-","-",IF(UPPER(T134)="AB","+",VLOOKUP(T134,'විෂය තොරතුරු'!$P$24:$Q$28,2))))</f>
        <v/>
      </c>
      <c r="BF134" s="168" t="str">
        <f aca="false">IF(U134="","",IF(U134="-","-",IF(UPPER(U134)="AB","+",VLOOKUP(U134,'විෂය තොරතුරු'!$P$24:$Q$28,2))))</f>
        <v/>
      </c>
      <c r="BG134" s="170" t="str">
        <f aca="false">IF(V134="","",IF(V134="-","-",IF(UPPER(V134)="AB","+",VLOOKUP(V134,'විෂය තොරතුරු'!$P$24:$Q$28,2))))</f>
        <v/>
      </c>
      <c r="BH134" s="171" t="str">
        <f aca="false">IF(W134="","",IF(W134="-","-",IF(UPPER(W134)="AB","+",VLOOKUP(W134,'විෂය තොරතුරු'!$P$24:$Q$28,2))))</f>
        <v/>
      </c>
      <c r="BI134" s="168" t="str">
        <f aca="false">IF(X134="","",IF(X134="-","-",IF(UPPER(X134)="AB","+",VLOOKUP(X134,'විෂය තොරතුරු'!$P$24:$Q$28,2))))</f>
        <v/>
      </c>
      <c r="BJ134" s="168" t="str">
        <f aca="false">IF(Y134="","",IF(Y134="-","-",IF(UPPER(Y134)="AB","+",VLOOKUP(Y134,'විෂය තොරතුරු'!$P$24:$Q$28,2))))</f>
        <v/>
      </c>
      <c r="BK134" s="168" t="str">
        <f aca="false">IF(Z134="","",IF(Z134="-","-",IF(UPPER(Z134)="AB","+",VLOOKUP(Z134,'විෂය තොරතුරු'!$P$24:$Q$28,2))))</f>
        <v/>
      </c>
      <c r="BL134" s="168" t="str">
        <f aca="false">IF(AA134="","",IF(AA134="-","-",IF(UPPER(AA134)="AB","+",VLOOKUP(AA134,'විෂය තොරතුරු'!$P$24:$Q$28,2))))</f>
        <v/>
      </c>
      <c r="BM134" s="168" t="str">
        <f aca="false">IF(AB134="","",IF(AB134="-","-",IF(UPPER(AB134)="AB","+",VLOOKUP(AB134,'විෂය තොරතුරු'!$P$24:$Q$28,2))))</f>
        <v/>
      </c>
      <c r="BN134" s="168" t="str">
        <f aca="false">IF(AC134="","",IF(AC134="-","-",IF(UPPER(AC134)="AB","+",VLOOKUP(AC134,'විෂය තොරතුරු'!$P$24:$Q$28,2))))</f>
        <v/>
      </c>
      <c r="BO134" s="169" t="str">
        <f aca="false">IF(AD134="","",IF(AD134="-","-",IF(UPPER(AD134)="AB","+",VLOOKUP(AD134,'විෂය තොරතුරු'!$P$24:$Q$28,2))))</f>
        <v/>
      </c>
      <c r="BP134" s="171" t="str">
        <f aca="false">IF(AE134="","",IF(AE134="-","-",IF(UPPER(AE134)="AB","+",VLOOKUP(AE134,'විෂය තොරතුරු'!$P$24:$Q$28,2))))</f>
        <v/>
      </c>
      <c r="BQ134" s="168" t="str">
        <f aca="false">IF(AF134="","",IF(AF134="-","-",IF(UPPER(AF134)="AB","+",VLOOKUP(AF134,'විෂය තොරතුරු'!$P$24:$Q$28,2))))</f>
        <v/>
      </c>
      <c r="BR134" s="168" t="str">
        <f aca="false">IF(AG134="","",IF(AG134="-","-",IF(UPPER(AG134)="AB","+",VLOOKUP(AG134,'විෂය තොරතුරු'!$P$24:$Q$28,2))))</f>
        <v/>
      </c>
      <c r="BS134" s="168" t="str">
        <f aca="false">IF(AH134="","",IF(AH134="-","-",IF(UPPER(AH134)="AB","+",VLOOKUP(AH134,'විෂය තොරතුරු'!$P$24:$Q$28,2))))</f>
        <v/>
      </c>
      <c r="BT134" s="168" t="str">
        <f aca="false">IF(AI134="","",IF(AI134="-","-",IF(UPPER(AI134)="AB","+",VLOOKUP(AI134,'විෂය තොරතුරු'!$P$24:$Q$28,2))))</f>
        <v/>
      </c>
      <c r="BU134" s="168" t="str">
        <f aca="false">IF(AJ134="","",IF(AJ134="-","-",IF(UPPER(AJ134)="AB","+",VLOOKUP(AJ134,'විෂය තොරතුරු'!$P$24:$Q$28,2))))</f>
        <v/>
      </c>
      <c r="BV134" s="168" t="str">
        <f aca="false">IF(AK134="","",IF(AK134="-","-",IF(UPPER(AK134)="AB","+",VLOOKUP(AK134,'විෂය තොරතුරු'!$P$24:$Q$28,2))))</f>
        <v/>
      </c>
      <c r="BW134" s="169" t="str">
        <f aca="false">IF(AL134="","",IF(AL134="-","-",IF(UPPER(AL134)="AB","+",VLOOKUP(AL134,'විෂය තොරතුරු'!$P$24:$Q$28,2))))</f>
        <v/>
      </c>
      <c r="BX134" s="171" t="str">
        <f aca="false">IF($B134="","",COUNTIF($AP134:$BW134,"A"))</f>
        <v/>
      </c>
      <c r="BY134" s="171" t="str">
        <f aca="false">IF($B134="","",COUNTIF($AP134:$BW134,"B"))</f>
        <v/>
      </c>
      <c r="BZ134" s="171" t="str">
        <f aca="false">IF($B134="","",COUNTIF($AP134:$BW134,"C"))</f>
        <v/>
      </c>
      <c r="CA134" s="171" t="str">
        <f aca="false">IF($B134="","",COUNTIF($AP134:$BW134,"S"))</f>
        <v/>
      </c>
      <c r="CB134" s="171" t="str">
        <f aca="false">IF($B134="","",COUNTIF($AP134:$BW134,"W"))</f>
        <v/>
      </c>
      <c r="CC134" s="171" t="str">
        <f aca="false">IF(B134="","",SUM(BX134:CA134))</f>
        <v/>
      </c>
      <c r="CD134" s="169" t="str">
        <f aca="false">IF(B134="","",SUM(BX134:BZ134))</f>
        <v/>
      </c>
      <c r="CE134" s="172" t="str">
        <f aca="false">IF(B134="","",IF(AND(CC134&gt;=6,CD134&gt;=3,OR(E134&gt;=35,F134&gt;=35),L134&gt;=35),"6/3 සමත්",IF(AND(CC134&gt;=5,CD134&gt;=3,OR(E134&gt;=35,F134&gt;=35,L134&gt;=35)),"5/3 සමත්",IF(AND(CC134&gt;=4,CD134&gt;=1,OR(E134&gt;=20,F134&gt;=20,L134&gt;=20)),"සමත් කළ හැකි",IF(CB134=9,"W9","අසමත් ?")))))</f>
        <v/>
      </c>
    </row>
    <row r="135" customFormat="false" ht="13.8" hidden="false" customHeight="false" outlineLevel="0" collapsed="false">
      <c r="A135" s="160" t="n">
        <v>36</v>
      </c>
      <c r="B135" s="161"/>
      <c r="C135" s="161"/>
      <c r="D135" s="162"/>
      <c r="E135" s="163"/>
      <c r="F135" s="164"/>
      <c r="G135" s="163"/>
      <c r="H135" s="165"/>
      <c r="I135" s="165"/>
      <c r="J135" s="164"/>
      <c r="K135" s="163"/>
      <c r="L135" s="165"/>
      <c r="M135" s="165"/>
      <c r="N135" s="164"/>
      <c r="O135" s="163"/>
      <c r="P135" s="165"/>
      <c r="Q135" s="165"/>
      <c r="R135" s="165"/>
      <c r="S135" s="165"/>
      <c r="T135" s="165"/>
      <c r="U135" s="165"/>
      <c r="V135" s="164"/>
      <c r="W135" s="163"/>
      <c r="X135" s="165"/>
      <c r="Y135" s="165"/>
      <c r="Z135" s="165"/>
      <c r="AA135" s="165"/>
      <c r="AB135" s="165"/>
      <c r="AC135" s="165"/>
      <c r="AD135" s="164"/>
      <c r="AE135" s="163"/>
      <c r="AF135" s="165"/>
      <c r="AG135" s="165"/>
      <c r="AH135" s="165"/>
      <c r="AI135" s="165"/>
      <c r="AJ135" s="165"/>
      <c r="AK135" s="165"/>
      <c r="AL135" s="166"/>
      <c r="AM135" s="167" t="str">
        <f aca="false">IF(B135="","",SUM(E135:AL135))</f>
        <v/>
      </c>
      <c r="AN135" s="168" t="str">
        <f aca="false">IF(B135="","",AM135/9)</f>
        <v/>
      </c>
      <c r="AO135" s="169" t="str">
        <f aca="false">IF(B135="","",IF(AM135=0,"-",RANK(AM135,$AM$100:$AM$149,0)))</f>
        <v/>
      </c>
      <c r="AP135" s="167" t="str">
        <f aca="false">IF(E135="","",IF(E135="-","-",IF(UPPER(E135)="AB","+",VLOOKUP(E135,'විෂය තොරතුරු'!$P$24:$Q$28,2))))</f>
        <v/>
      </c>
      <c r="AQ135" s="168" t="str">
        <f aca="false">IF(F135="","",IF(F135="-","-",IF(UPPER(F135)="AB","+",VLOOKUP(F135,'විෂය තොරතුරු'!$P$24:$Q$28,2))))</f>
        <v/>
      </c>
      <c r="AR135" s="168" t="str">
        <f aca="false">IF(G135="","",IF(G135="-","-",IF(UPPER(G135)="AB","+",VLOOKUP(G135,'විෂය තොරතුරු'!$P$24:$Q$28,2))))</f>
        <v/>
      </c>
      <c r="AS135" s="168" t="str">
        <f aca="false">IF(H135="","",IF(H135="-","-",IF(UPPER(H135)="AB","+",VLOOKUP(H135,'විෂය තොරතුරු'!$P$24:$Q$28,2))))</f>
        <v/>
      </c>
      <c r="AT135" s="168" t="str">
        <f aca="false">IF(I135="","",IF(I135="-","-",IF(UPPER(I135)="AB","+",VLOOKUP(I135,'විෂය තොරතුරු'!$P$24:$Q$28,2))))</f>
        <v/>
      </c>
      <c r="AU135" s="170" t="str">
        <f aca="false">IF(J135="","",IF(J135="-","-",IF(UPPER(J135)="AB","+",VLOOKUP(J135,'විෂය තොරතුරු'!$P$24:$Q$28,2))))</f>
        <v/>
      </c>
      <c r="AV135" s="171" t="str">
        <f aca="false">IF(K135="","",IF(K135="-","-",IF(UPPER(K135)="AB","+",VLOOKUP(K135,'විෂය තොරතුරු'!$P$24:$Q$28,2))))</f>
        <v/>
      </c>
      <c r="AW135" s="168" t="str">
        <f aca="false">IF(L135="","",IF(L135="-","-",IF(UPPER(L135)="AB","+",VLOOKUP(L135,'විෂය තොරතුරු'!$P$24:$Q$28,2))))</f>
        <v/>
      </c>
      <c r="AX135" s="168" t="str">
        <f aca="false">IF(M135="","",IF(M135="-","-",IF(UPPER(M135)="AB","+",VLOOKUP(M135,'විෂය තොරතුරු'!$P$24:$Q$28,2))))</f>
        <v/>
      </c>
      <c r="AY135" s="169" t="str">
        <f aca="false">IF(N135="","",IF(N135="-","-",IF(UPPER(N135)="AB","+",VLOOKUP(N135,'විෂය තොරතුරු'!$P$24:$Q$28,2))))</f>
        <v/>
      </c>
      <c r="AZ135" s="167" t="str">
        <f aca="false">IF(O135="","",IF(O135="-","-",IF(UPPER(O135)="AB","+",VLOOKUP(O135,'විෂය තොරතුරු'!$P$24:$Q$28,2))))</f>
        <v/>
      </c>
      <c r="BA135" s="168" t="str">
        <f aca="false">IF(P135="","",IF(P135="-","-",IF(UPPER(P135)="AB","+",VLOOKUP(P135,'විෂය තොරතුරු'!$P$24:$Q$28,2))))</f>
        <v/>
      </c>
      <c r="BB135" s="168" t="str">
        <f aca="false">IF(Q135="","",IF(Q135="-","-",IF(UPPER(Q135)="AB","+",VLOOKUP(Q135,'විෂය තොරතුරු'!$P$24:$Q$28,2))))</f>
        <v/>
      </c>
      <c r="BC135" s="168" t="str">
        <f aca="false">IF(R135="","",IF(R135="-","-",IF(UPPER(R135)="AB","+",VLOOKUP(R135,'විෂය තොරතුරු'!$P$24:$Q$28,2))))</f>
        <v/>
      </c>
      <c r="BD135" s="168" t="str">
        <f aca="false">IF(S135="","",IF(S135="-","-",IF(UPPER(S135)="AB","+",VLOOKUP(S135,'විෂය තොරතුරු'!$P$24:$Q$28,2))))</f>
        <v/>
      </c>
      <c r="BE135" s="168" t="str">
        <f aca="false">IF(T135="","",IF(T135="-","-",IF(UPPER(T135)="AB","+",VLOOKUP(T135,'විෂය තොරතුරු'!$P$24:$Q$28,2))))</f>
        <v/>
      </c>
      <c r="BF135" s="168" t="str">
        <f aca="false">IF(U135="","",IF(U135="-","-",IF(UPPER(U135)="AB","+",VLOOKUP(U135,'විෂය තොරතුරු'!$P$24:$Q$28,2))))</f>
        <v/>
      </c>
      <c r="BG135" s="170" t="str">
        <f aca="false">IF(V135="","",IF(V135="-","-",IF(UPPER(V135)="AB","+",VLOOKUP(V135,'විෂය තොරතුරු'!$P$24:$Q$28,2))))</f>
        <v/>
      </c>
      <c r="BH135" s="171" t="str">
        <f aca="false">IF(W135="","",IF(W135="-","-",IF(UPPER(W135)="AB","+",VLOOKUP(W135,'විෂය තොරතුරු'!$P$24:$Q$28,2))))</f>
        <v/>
      </c>
      <c r="BI135" s="168" t="str">
        <f aca="false">IF(X135="","",IF(X135="-","-",IF(UPPER(X135)="AB","+",VLOOKUP(X135,'විෂය තොරතුරු'!$P$24:$Q$28,2))))</f>
        <v/>
      </c>
      <c r="BJ135" s="168" t="str">
        <f aca="false">IF(Y135="","",IF(Y135="-","-",IF(UPPER(Y135)="AB","+",VLOOKUP(Y135,'විෂය තොරතුරු'!$P$24:$Q$28,2))))</f>
        <v/>
      </c>
      <c r="BK135" s="168" t="str">
        <f aca="false">IF(Z135="","",IF(Z135="-","-",IF(UPPER(Z135)="AB","+",VLOOKUP(Z135,'විෂය තොරතුරු'!$P$24:$Q$28,2))))</f>
        <v/>
      </c>
      <c r="BL135" s="168" t="str">
        <f aca="false">IF(AA135="","",IF(AA135="-","-",IF(UPPER(AA135)="AB","+",VLOOKUP(AA135,'විෂය තොරතුරු'!$P$24:$Q$28,2))))</f>
        <v/>
      </c>
      <c r="BM135" s="168" t="str">
        <f aca="false">IF(AB135="","",IF(AB135="-","-",IF(UPPER(AB135)="AB","+",VLOOKUP(AB135,'විෂය තොරතුරු'!$P$24:$Q$28,2))))</f>
        <v/>
      </c>
      <c r="BN135" s="168" t="str">
        <f aca="false">IF(AC135="","",IF(AC135="-","-",IF(UPPER(AC135)="AB","+",VLOOKUP(AC135,'විෂය තොරතුරු'!$P$24:$Q$28,2))))</f>
        <v/>
      </c>
      <c r="BO135" s="169" t="str">
        <f aca="false">IF(AD135="","",IF(AD135="-","-",IF(UPPER(AD135)="AB","+",VLOOKUP(AD135,'විෂය තොරතුරු'!$P$24:$Q$28,2))))</f>
        <v/>
      </c>
      <c r="BP135" s="171" t="str">
        <f aca="false">IF(AE135="","",IF(AE135="-","-",IF(UPPER(AE135)="AB","+",VLOOKUP(AE135,'විෂය තොරතුරු'!$P$24:$Q$28,2))))</f>
        <v/>
      </c>
      <c r="BQ135" s="168" t="str">
        <f aca="false">IF(AF135="","",IF(AF135="-","-",IF(UPPER(AF135)="AB","+",VLOOKUP(AF135,'විෂය තොරතුරු'!$P$24:$Q$28,2))))</f>
        <v/>
      </c>
      <c r="BR135" s="168" t="str">
        <f aca="false">IF(AG135="","",IF(AG135="-","-",IF(UPPER(AG135)="AB","+",VLOOKUP(AG135,'විෂය තොරතුරු'!$P$24:$Q$28,2))))</f>
        <v/>
      </c>
      <c r="BS135" s="168" t="str">
        <f aca="false">IF(AH135="","",IF(AH135="-","-",IF(UPPER(AH135)="AB","+",VLOOKUP(AH135,'විෂය තොරතුරු'!$P$24:$Q$28,2))))</f>
        <v/>
      </c>
      <c r="BT135" s="168" t="str">
        <f aca="false">IF(AI135="","",IF(AI135="-","-",IF(UPPER(AI135)="AB","+",VLOOKUP(AI135,'විෂය තොරතුරු'!$P$24:$Q$28,2))))</f>
        <v/>
      </c>
      <c r="BU135" s="168" t="str">
        <f aca="false">IF(AJ135="","",IF(AJ135="-","-",IF(UPPER(AJ135)="AB","+",VLOOKUP(AJ135,'විෂය තොරතුරු'!$P$24:$Q$28,2))))</f>
        <v/>
      </c>
      <c r="BV135" s="168" t="str">
        <f aca="false">IF(AK135="","",IF(AK135="-","-",IF(UPPER(AK135)="AB","+",VLOOKUP(AK135,'විෂය තොරතුරු'!$P$24:$Q$28,2))))</f>
        <v/>
      </c>
      <c r="BW135" s="169" t="str">
        <f aca="false">IF(AL135="","",IF(AL135="-","-",IF(UPPER(AL135)="AB","+",VLOOKUP(AL135,'විෂය තොරතුරු'!$P$24:$Q$28,2))))</f>
        <v/>
      </c>
      <c r="BX135" s="171" t="str">
        <f aca="false">IF($B135="","",COUNTIF($AP135:$BW135,"A"))</f>
        <v/>
      </c>
      <c r="BY135" s="171" t="str">
        <f aca="false">IF($B135="","",COUNTIF($AP135:$BW135,"B"))</f>
        <v/>
      </c>
      <c r="BZ135" s="171" t="str">
        <f aca="false">IF($B135="","",COUNTIF($AP135:$BW135,"C"))</f>
        <v/>
      </c>
      <c r="CA135" s="171" t="str">
        <f aca="false">IF($B135="","",COUNTIF($AP135:$BW135,"S"))</f>
        <v/>
      </c>
      <c r="CB135" s="171" t="str">
        <f aca="false">IF($B135="","",COUNTIF($AP135:$BW135,"W"))</f>
        <v/>
      </c>
      <c r="CC135" s="171" t="str">
        <f aca="false">IF(B135="","",SUM(BX135:CA135))</f>
        <v/>
      </c>
      <c r="CD135" s="169" t="str">
        <f aca="false">IF(B135="","",SUM(BX135:BZ135))</f>
        <v/>
      </c>
      <c r="CE135" s="172" t="str">
        <f aca="false">IF(B135="","",IF(AND(CC135&gt;=6,CD135&gt;=3,OR(E135&gt;=35,F135&gt;=35),L135&gt;=35),"6/3 සමත්",IF(AND(CC135&gt;=5,CD135&gt;=3,OR(E135&gt;=35,F135&gt;=35,L135&gt;=35)),"5/3 සමත්",IF(AND(CC135&gt;=4,CD135&gt;=1,OR(E135&gt;=20,F135&gt;=20,L135&gt;=20)),"සමත් කළ හැකි",IF(CB135=9,"W9","අසමත් ?")))))</f>
        <v/>
      </c>
    </row>
    <row r="136" customFormat="false" ht="13.8" hidden="false" customHeight="false" outlineLevel="0" collapsed="false">
      <c r="A136" s="160" t="n">
        <v>37</v>
      </c>
      <c r="B136" s="161"/>
      <c r="C136" s="161"/>
      <c r="D136" s="162"/>
      <c r="E136" s="163"/>
      <c r="F136" s="164"/>
      <c r="G136" s="163"/>
      <c r="H136" s="165"/>
      <c r="I136" s="165"/>
      <c r="J136" s="164"/>
      <c r="K136" s="163"/>
      <c r="L136" s="165"/>
      <c r="M136" s="165"/>
      <c r="N136" s="164"/>
      <c r="O136" s="163"/>
      <c r="P136" s="165"/>
      <c r="Q136" s="165"/>
      <c r="R136" s="165"/>
      <c r="S136" s="165"/>
      <c r="T136" s="165"/>
      <c r="U136" s="165"/>
      <c r="V136" s="164"/>
      <c r="W136" s="163"/>
      <c r="X136" s="165"/>
      <c r="Y136" s="165"/>
      <c r="Z136" s="165"/>
      <c r="AA136" s="165"/>
      <c r="AB136" s="165"/>
      <c r="AC136" s="165"/>
      <c r="AD136" s="164"/>
      <c r="AE136" s="163"/>
      <c r="AF136" s="165"/>
      <c r="AG136" s="165"/>
      <c r="AH136" s="165"/>
      <c r="AI136" s="165"/>
      <c r="AJ136" s="165"/>
      <c r="AK136" s="165"/>
      <c r="AL136" s="166"/>
      <c r="AM136" s="167" t="str">
        <f aca="false">IF(B136="","",SUM(E136:AL136))</f>
        <v/>
      </c>
      <c r="AN136" s="168" t="str">
        <f aca="false">IF(B136="","",AM136/9)</f>
        <v/>
      </c>
      <c r="AO136" s="169" t="str">
        <f aca="false">IF(B136="","",IF(AM136=0,"-",RANK(AM136,$AM$100:$AM$149,0)))</f>
        <v/>
      </c>
      <c r="AP136" s="167" t="str">
        <f aca="false">IF(E136="","",IF(E136="-","-",IF(UPPER(E136)="AB","+",VLOOKUP(E136,'විෂය තොරතුරු'!$P$24:$Q$28,2))))</f>
        <v/>
      </c>
      <c r="AQ136" s="168" t="str">
        <f aca="false">IF(F136="","",IF(F136="-","-",IF(UPPER(F136)="AB","+",VLOOKUP(F136,'විෂය තොරතුරු'!$P$24:$Q$28,2))))</f>
        <v/>
      </c>
      <c r="AR136" s="168" t="str">
        <f aca="false">IF(G136="","",IF(G136="-","-",IF(UPPER(G136)="AB","+",VLOOKUP(G136,'විෂය තොරතුරු'!$P$24:$Q$28,2))))</f>
        <v/>
      </c>
      <c r="AS136" s="168" t="str">
        <f aca="false">IF(H136="","",IF(H136="-","-",IF(UPPER(H136)="AB","+",VLOOKUP(H136,'විෂය තොරතුරු'!$P$24:$Q$28,2))))</f>
        <v/>
      </c>
      <c r="AT136" s="168" t="str">
        <f aca="false">IF(I136="","",IF(I136="-","-",IF(UPPER(I136)="AB","+",VLOOKUP(I136,'විෂය තොරතුරු'!$P$24:$Q$28,2))))</f>
        <v/>
      </c>
      <c r="AU136" s="170" t="str">
        <f aca="false">IF(J136="","",IF(J136="-","-",IF(UPPER(J136)="AB","+",VLOOKUP(J136,'විෂය තොරතුරු'!$P$24:$Q$28,2))))</f>
        <v/>
      </c>
      <c r="AV136" s="171" t="str">
        <f aca="false">IF(K136="","",IF(K136="-","-",IF(UPPER(K136)="AB","+",VLOOKUP(K136,'විෂය තොරතුරු'!$P$24:$Q$28,2))))</f>
        <v/>
      </c>
      <c r="AW136" s="168" t="str">
        <f aca="false">IF(L136="","",IF(L136="-","-",IF(UPPER(L136)="AB","+",VLOOKUP(L136,'විෂය තොරතුරු'!$P$24:$Q$28,2))))</f>
        <v/>
      </c>
      <c r="AX136" s="168" t="str">
        <f aca="false">IF(M136="","",IF(M136="-","-",IF(UPPER(M136)="AB","+",VLOOKUP(M136,'විෂය තොරතුරු'!$P$24:$Q$28,2))))</f>
        <v/>
      </c>
      <c r="AY136" s="169" t="str">
        <f aca="false">IF(N136="","",IF(N136="-","-",IF(UPPER(N136)="AB","+",VLOOKUP(N136,'විෂය තොරතුරු'!$P$24:$Q$28,2))))</f>
        <v/>
      </c>
      <c r="AZ136" s="167" t="str">
        <f aca="false">IF(O136="","",IF(O136="-","-",IF(UPPER(O136)="AB","+",VLOOKUP(O136,'විෂය තොරතුරු'!$P$24:$Q$28,2))))</f>
        <v/>
      </c>
      <c r="BA136" s="168" t="str">
        <f aca="false">IF(P136="","",IF(P136="-","-",IF(UPPER(P136)="AB","+",VLOOKUP(P136,'විෂය තොරතුරු'!$P$24:$Q$28,2))))</f>
        <v/>
      </c>
      <c r="BB136" s="168" t="str">
        <f aca="false">IF(Q136="","",IF(Q136="-","-",IF(UPPER(Q136)="AB","+",VLOOKUP(Q136,'විෂය තොරතුරු'!$P$24:$Q$28,2))))</f>
        <v/>
      </c>
      <c r="BC136" s="168" t="str">
        <f aca="false">IF(R136="","",IF(R136="-","-",IF(UPPER(R136)="AB","+",VLOOKUP(R136,'විෂය තොරතුරු'!$P$24:$Q$28,2))))</f>
        <v/>
      </c>
      <c r="BD136" s="168" t="str">
        <f aca="false">IF(S136="","",IF(S136="-","-",IF(UPPER(S136)="AB","+",VLOOKUP(S136,'විෂය තොරතුරු'!$P$24:$Q$28,2))))</f>
        <v/>
      </c>
      <c r="BE136" s="168" t="str">
        <f aca="false">IF(T136="","",IF(T136="-","-",IF(UPPER(T136)="AB","+",VLOOKUP(T136,'විෂය තොරතුරු'!$P$24:$Q$28,2))))</f>
        <v/>
      </c>
      <c r="BF136" s="168" t="str">
        <f aca="false">IF(U136="","",IF(U136="-","-",IF(UPPER(U136)="AB","+",VLOOKUP(U136,'විෂය තොරතුරු'!$P$24:$Q$28,2))))</f>
        <v/>
      </c>
      <c r="BG136" s="170" t="str">
        <f aca="false">IF(V136="","",IF(V136="-","-",IF(UPPER(V136)="AB","+",VLOOKUP(V136,'විෂය තොරතුරු'!$P$24:$Q$28,2))))</f>
        <v/>
      </c>
      <c r="BH136" s="171" t="str">
        <f aca="false">IF(W136="","",IF(W136="-","-",IF(UPPER(W136)="AB","+",VLOOKUP(W136,'විෂය තොරතුරු'!$P$24:$Q$28,2))))</f>
        <v/>
      </c>
      <c r="BI136" s="168" t="str">
        <f aca="false">IF(X136="","",IF(X136="-","-",IF(UPPER(X136)="AB","+",VLOOKUP(X136,'විෂය තොරතුරු'!$P$24:$Q$28,2))))</f>
        <v/>
      </c>
      <c r="BJ136" s="168" t="str">
        <f aca="false">IF(Y136="","",IF(Y136="-","-",IF(UPPER(Y136)="AB","+",VLOOKUP(Y136,'විෂය තොරතුරු'!$P$24:$Q$28,2))))</f>
        <v/>
      </c>
      <c r="BK136" s="168" t="str">
        <f aca="false">IF(Z136="","",IF(Z136="-","-",IF(UPPER(Z136)="AB","+",VLOOKUP(Z136,'විෂය තොරතුරු'!$P$24:$Q$28,2))))</f>
        <v/>
      </c>
      <c r="BL136" s="168" t="str">
        <f aca="false">IF(AA136="","",IF(AA136="-","-",IF(UPPER(AA136)="AB","+",VLOOKUP(AA136,'විෂය තොරතුරු'!$P$24:$Q$28,2))))</f>
        <v/>
      </c>
      <c r="BM136" s="168" t="str">
        <f aca="false">IF(AB136="","",IF(AB136="-","-",IF(UPPER(AB136)="AB","+",VLOOKUP(AB136,'විෂය තොරතුරු'!$P$24:$Q$28,2))))</f>
        <v/>
      </c>
      <c r="BN136" s="168" t="str">
        <f aca="false">IF(AC136="","",IF(AC136="-","-",IF(UPPER(AC136)="AB","+",VLOOKUP(AC136,'විෂය තොරතුරු'!$P$24:$Q$28,2))))</f>
        <v/>
      </c>
      <c r="BO136" s="169" t="str">
        <f aca="false">IF(AD136="","",IF(AD136="-","-",IF(UPPER(AD136)="AB","+",VLOOKUP(AD136,'විෂය තොරතුරු'!$P$24:$Q$28,2))))</f>
        <v/>
      </c>
      <c r="BP136" s="171" t="str">
        <f aca="false">IF(AE136="","",IF(AE136="-","-",IF(UPPER(AE136)="AB","+",VLOOKUP(AE136,'විෂය තොරතුරු'!$P$24:$Q$28,2))))</f>
        <v/>
      </c>
      <c r="BQ136" s="168" t="str">
        <f aca="false">IF(AF136="","",IF(AF136="-","-",IF(UPPER(AF136)="AB","+",VLOOKUP(AF136,'විෂය තොරතුරු'!$P$24:$Q$28,2))))</f>
        <v/>
      </c>
      <c r="BR136" s="168" t="str">
        <f aca="false">IF(AG136="","",IF(AG136="-","-",IF(UPPER(AG136)="AB","+",VLOOKUP(AG136,'විෂය තොරතුරු'!$P$24:$Q$28,2))))</f>
        <v/>
      </c>
      <c r="BS136" s="168" t="str">
        <f aca="false">IF(AH136="","",IF(AH136="-","-",IF(UPPER(AH136)="AB","+",VLOOKUP(AH136,'විෂය තොරතුරු'!$P$24:$Q$28,2))))</f>
        <v/>
      </c>
      <c r="BT136" s="168" t="str">
        <f aca="false">IF(AI136="","",IF(AI136="-","-",IF(UPPER(AI136)="AB","+",VLOOKUP(AI136,'විෂය තොරතුරු'!$P$24:$Q$28,2))))</f>
        <v/>
      </c>
      <c r="BU136" s="168" t="str">
        <f aca="false">IF(AJ136="","",IF(AJ136="-","-",IF(UPPER(AJ136)="AB","+",VLOOKUP(AJ136,'විෂය තොරතුරු'!$P$24:$Q$28,2))))</f>
        <v/>
      </c>
      <c r="BV136" s="168" t="str">
        <f aca="false">IF(AK136="","",IF(AK136="-","-",IF(UPPER(AK136)="AB","+",VLOOKUP(AK136,'විෂය තොරතුරු'!$P$24:$Q$28,2))))</f>
        <v/>
      </c>
      <c r="BW136" s="169" t="str">
        <f aca="false">IF(AL136="","",IF(AL136="-","-",IF(UPPER(AL136)="AB","+",VLOOKUP(AL136,'විෂය තොරතුරු'!$P$24:$Q$28,2))))</f>
        <v/>
      </c>
      <c r="BX136" s="171" t="str">
        <f aca="false">IF($B136="","",COUNTIF($AP136:$BW136,"A"))</f>
        <v/>
      </c>
      <c r="BY136" s="171" t="str">
        <f aca="false">IF($B136="","",COUNTIF($AP136:$BW136,"B"))</f>
        <v/>
      </c>
      <c r="BZ136" s="171" t="str">
        <f aca="false">IF($B136="","",COUNTIF($AP136:$BW136,"C"))</f>
        <v/>
      </c>
      <c r="CA136" s="171" t="str">
        <f aca="false">IF($B136="","",COUNTIF($AP136:$BW136,"S"))</f>
        <v/>
      </c>
      <c r="CB136" s="171" t="str">
        <f aca="false">IF($B136="","",COUNTIF($AP136:$BW136,"W"))</f>
        <v/>
      </c>
      <c r="CC136" s="171" t="str">
        <f aca="false">IF(B136="","",SUM(BX136:CA136))</f>
        <v/>
      </c>
      <c r="CD136" s="169" t="str">
        <f aca="false">IF(B136="","",SUM(BX136:BZ136))</f>
        <v/>
      </c>
      <c r="CE136" s="172" t="str">
        <f aca="false">IF(B136="","",IF(AND(CC136&gt;=6,CD136&gt;=3,OR(E136&gt;=35,F136&gt;=35),L136&gt;=35),"6/3 සමත්",IF(AND(CC136&gt;=5,CD136&gt;=3,OR(E136&gt;=35,F136&gt;=35,L136&gt;=35)),"5/3 සමත්",IF(AND(CC136&gt;=4,CD136&gt;=1,OR(E136&gt;=20,F136&gt;=20,L136&gt;=20)),"සමත් කළ හැකි",IF(CB136=9,"W9","අසමත් ?")))))</f>
        <v/>
      </c>
    </row>
    <row r="137" customFormat="false" ht="13.8" hidden="false" customHeight="false" outlineLevel="0" collapsed="false">
      <c r="A137" s="160" t="n">
        <v>38</v>
      </c>
      <c r="B137" s="161"/>
      <c r="C137" s="161"/>
      <c r="D137" s="162"/>
      <c r="E137" s="163"/>
      <c r="F137" s="164"/>
      <c r="G137" s="163"/>
      <c r="H137" s="165"/>
      <c r="I137" s="165"/>
      <c r="J137" s="164"/>
      <c r="K137" s="163"/>
      <c r="L137" s="165"/>
      <c r="M137" s="165"/>
      <c r="N137" s="164"/>
      <c r="O137" s="163"/>
      <c r="P137" s="165"/>
      <c r="Q137" s="165"/>
      <c r="R137" s="165"/>
      <c r="S137" s="165"/>
      <c r="T137" s="165"/>
      <c r="U137" s="165"/>
      <c r="V137" s="164"/>
      <c r="W137" s="163"/>
      <c r="X137" s="165"/>
      <c r="Y137" s="165"/>
      <c r="Z137" s="165"/>
      <c r="AA137" s="165"/>
      <c r="AB137" s="165"/>
      <c r="AC137" s="165"/>
      <c r="AD137" s="164"/>
      <c r="AE137" s="163"/>
      <c r="AF137" s="165"/>
      <c r="AG137" s="165"/>
      <c r="AH137" s="165"/>
      <c r="AI137" s="165"/>
      <c r="AJ137" s="165"/>
      <c r="AK137" s="165"/>
      <c r="AL137" s="166"/>
      <c r="AM137" s="167" t="str">
        <f aca="false">IF(B137="","",SUM(E137:AL137))</f>
        <v/>
      </c>
      <c r="AN137" s="168" t="str">
        <f aca="false">IF(B137="","",AM137/9)</f>
        <v/>
      </c>
      <c r="AO137" s="169" t="str">
        <f aca="false">IF(B137="","",IF(AM137=0,"-",RANK(AM137,$AM$100:$AM$149,0)))</f>
        <v/>
      </c>
      <c r="AP137" s="167" t="str">
        <f aca="false">IF(E137="","",IF(E137="-","-",IF(UPPER(E137)="AB","+",VLOOKUP(E137,'විෂය තොරතුරු'!$P$24:$Q$28,2))))</f>
        <v/>
      </c>
      <c r="AQ137" s="168" t="str">
        <f aca="false">IF(F137="","",IF(F137="-","-",IF(UPPER(F137)="AB","+",VLOOKUP(F137,'විෂය තොරතුරු'!$P$24:$Q$28,2))))</f>
        <v/>
      </c>
      <c r="AR137" s="168" t="str">
        <f aca="false">IF(G137="","",IF(G137="-","-",IF(UPPER(G137)="AB","+",VLOOKUP(G137,'විෂය තොරතුරු'!$P$24:$Q$28,2))))</f>
        <v/>
      </c>
      <c r="AS137" s="168" t="str">
        <f aca="false">IF(H137="","",IF(H137="-","-",IF(UPPER(H137)="AB","+",VLOOKUP(H137,'විෂය තොරතුරු'!$P$24:$Q$28,2))))</f>
        <v/>
      </c>
      <c r="AT137" s="168" t="str">
        <f aca="false">IF(I137="","",IF(I137="-","-",IF(UPPER(I137)="AB","+",VLOOKUP(I137,'විෂය තොරතුරු'!$P$24:$Q$28,2))))</f>
        <v/>
      </c>
      <c r="AU137" s="170" t="str">
        <f aca="false">IF(J137="","",IF(J137="-","-",IF(UPPER(J137)="AB","+",VLOOKUP(J137,'විෂය තොරතුරු'!$P$24:$Q$28,2))))</f>
        <v/>
      </c>
      <c r="AV137" s="171" t="str">
        <f aca="false">IF(K137="","",IF(K137="-","-",IF(UPPER(K137)="AB","+",VLOOKUP(K137,'විෂය තොරතුරු'!$P$24:$Q$28,2))))</f>
        <v/>
      </c>
      <c r="AW137" s="168" t="str">
        <f aca="false">IF(L137="","",IF(L137="-","-",IF(UPPER(L137)="AB","+",VLOOKUP(L137,'විෂය තොරතුරු'!$P$24:$Q$28,2))))</f>
        <v/>
      </c>
      <c r="AX137" s="168" t="str">
        <f aca="false">IF(M137="","",IF(M137="-","-",IF(UPPER(M137)="AB","+",VLOOKUP(M137,'විෂය තොරතුරු'!$P$24:$Q$28,2))))</f>
        <v/>
      </c>
      <c r="AY137" s="169" t="str">
        <f aca="false">IF(N137="","",IF(N137="-","-",IF(UPPER(N137)="AB","+",VLOOKUP(N137,'විෂය තොරතුරු'!$P$24:$Q$28,2))))</f>
        <v/>
      </c>
      <c r="AZ137" s="167" t="str">
        <f aca="false">IF(O137="","",IF(O137="-","-",IF(UPPER(O137)="AB","+",VLOOKUP(O137,'විෂය තොරතුරු'!$P$24:$Q$28,2))))</f>
        <v/>
      </c>
      <c r="BA137" s="168" t="str">
        <f aca="false">IF(P137="","",IF(P137="-","-",IF(UPPER(P137)="AB","+",VLOOKUP(P137,'විෂය තොරතුරු'!$P$24:$Q$28,2))))</f>
        <v/>
      </c>
      <c r="BB137" s="168" t="str">
        <f aca="false">IF(Q137="","",IF(Q137="-","-",IF(UPPER(Q137)="AB","+",VLOOKUP(Q137,'විෂය තොරතුරු'!$P$24:$Q$28,2))))</f>
        <v/>
      </c>
      <c r="BC137" s="168" t="str">
        <f aca="false">IF(R137="","",IF(R137="-","-",IF(UPPER(R137)="AB","+",VLOOKUP(R137,'විෂය තොරතුරු'!$P$24:$Q$28,2))))</f>
        <v/>
      </c>
      <c r="BD137" s="168" t="str">
        <f aca="false">IF(S137="","",IF(S137="-","-",IF(UPPER(S137)="AB","+",VLOOKUP(S137,'විෂය තොරතුරු'!$P$24:$Q$28,2))))</f>
        <v/>
      </c>
      <c r="BE137" s="168" t="str">
        <f aca="false">IF(T137="","",IF(T137="-","-",IF(UPPER(T137)="AB","+",VLOOKUP(T137,'විෂය තොරතුරු'!$P$24:$Q$28,2))))</f>
        <v/>
      </c>
      <c r="BF137" s="168" t="str">
        <f aca="false">IF(U137="","",IF(U137="-","-",IF(UPPER(U137)="AB","+",VLOOKUP(U137,'විෂය තොරතුරු'!$P$24:$Q$28,2))))</f>
        <v/>
      </c>
      <c r="BG137" s="170" t="str">
        <f aca="false">IF(V137="","",IF(V137="-","-",IF(UPPER(V137)="AB","+",VLOOKUP(V137,'විෂය තොරතුරු'!$P$24:$Q$28,2))))</f>
        <v/>
      </c>
      <c r="BH137" s="171" t="str">
        <f aca="false">IF(W137="","",IF(W137="-","-",IF(UPPER(W137)="AB","+",VLOOKUP(W137,'විෂය තොරතුරු'!$P$24:$Q$28,2))))</f>
        <v/>
      </c>
      <c r="BI137" s="168" t="str">
        <f aca="false">IF(X137="","",IF(X137="-","-",IF(UPPER(X137)="AB","+",VLOOKUP(X137,'විෂය තොරතුරු'!$P$24:$Q$28,2))))</f>
        <v/>
      </c>
      <c r="BJ137" s="168" t="str">
        <f aca="false">IF(Y137="","",IF(Y137="-","-",IF(UPPER(Y137)="AB","+",VLOOKUP(Y137,'විෂය තොරතුරු'!$P$24:$Q$28,2))))</f>
        <v/>
      </c>
      <c r="BK137" s="168" t="str">
        <f aca="false">IF(Z137="","",IF(Z137="-","-",IF(UPPER(Z137)="AB","+",VLOOKUP(Z137,'විෂය තොරතුරු'!$P$24:$Q$28,2))))</f>
        <v/>
      </c>
      <c r="BL137" s="168" t="str">
        <f aca="false">IF(AA137="","",IF(AA137="-","-",IF(UPPER(AA137)="AB","+",VLOOKUP(AA137,'විෂය තොරතුරු'!$P$24:$Q$28,2))))</f>
        <v/>
      </c>
      <c r="BM137" s="168" t="str">
        <f aca="false">IF(AB137="","",IF(AB137="-","-",IF(UPPER(AB137)="AB","+",VLOOKUP(AB137,'විෂය තොරතුරු'!$P$24:$Q$28,2))))</f>
        <v/>
      </c>
      <c r="BN137" s="168" t="str">
        <f aca="false">IF(AC137="","",IF(AC137="-","-",IF(UPPER(AC137)="AB","+",VLOOKUP(AC137,'විෂය තොරතුරු'!$P$24:$Q$28,2))))</f>
        <v/>
      </c>
      <c r="BO137" s="169" t="str">
        <f aca="false">IF(AD137="","",IF(AD137="-","-",IF(UPPER(AD137)="AB","+",VLOOKUP(AD137,'විෂය තොරතුරු'!$P$24:$Q$28,2))))</f>
        <v/>
      </c>
      <c r="BP137" s="171" t="str">
        <f aca="false">IF(AE137="","",IF(AE137="-","-",IF(UPPER(AE137)="AB","+",VLOOKUP(AE137,'විෂය තොරතුරු'!$P$24:$Q$28,2))))</f>
        <v/>
      </c>
      <c r="BQ137" s="168" t="str">
        <f aca="false">IF(AF137="","",IF(AF137="-","-",IF(UPPER(AF137)="AB","+",VLOOKUP(AF137,'විෂය තොරතුරු'!$P$24:$Q$28,2))))</f>
        <v/>
      </c>
      <c r="BR137" s="168" t="str">
        <f aca="false">IF(AG137="","",IF(AG137="-","-",IF(UPPER(AG137)="AB","+",VLOOKUP(AG137,'විෂය තොරතුරු'!$P$24:$Q$28,2))))</f>
        <v/>
      </c>
      <c r="BS137" s="168" t="str">
        <f aca="false">IF(AH137="","",IF(AH137="-","-",IF(UPPER(AH137)="AB","+",VLOOKUP(AH137,'විෂය තොරතුරු'!$P$24:$Q$28,2))))</f>
        <v/>
      </c>
      <c r="BT137" s="168" t="str">
        <f aca="false">IF(AI137="","",IF(AI137="-","-",IF(UPPER(AI137)="AB","+",VLOOKUP(AI137,'විෂය තොරතුරු'!$P$24:$Q$28,2))))</f>
        <v/>
      </c>
      <c r="BU137" s="168" t="str">
        <f aca="false">IF(AJ137="","",IF(AJ137="-","-",IF(UPPER(AJ137)="AB","+",VLOOKUP(AJ137,'විෂය තොරතුරු'!$P$24:$Q$28,2))))</f>
        <v/>
      </c>
      <c r="BV137" s="168" t="str">
        <f aca="false">IF(AK137="","",IF(AK137="-","-",IF(UPPER(AK137)="AB","+",VLOOKUP(AK137,'විෂය තොරතුරු'!$P$24:$Q$28,2))))</f>
        <v/>
      </c>
      <c r="BW137" s="169" t="str">
        <f aca="false">IF(AL137="","",IF(AL137="-","-",IF(UPPER(AL137)="AB","+",VLOOKUP(AL137,'විෂය තොරතුරු'!$P$24:$Q$28,2))))</f>
        <v/>
      </c>
      <c r="BX137" s="171" t="str">
        <f aca="false">IF($B137="","",COUNTIF($AP137:$BW137,"A"))</f>
        <v/>
      </c>
      <c r="BY137" s="171" t="str">
        <f aca="false">IF($B137="","",COUNTIF($AP137:$BW137,"B"))</f>
        <v/>
      </c>
      <c r="BZ137" s="171" t="str">
        <f aca="false">IF($B137="","",COUNTIF($AP137:$BW137,"C"))</f>
        <v/>
      </c>
      <c r="CA137" s="171" t="str">
        <f aca="false">IF($B137="","",COUNTIF($AP137:$BW137,"S"))</f>
        <v/>
      </c>
      <c r="CB137" s="171" t="str">
        <f aca="false">IF($B137="","",COUNTIF($AP137:$BW137,"W"))</f>
        <v/>
      </c>
      <c r="CC137" s="171" t="str">
        <f aca="false">IF(B137="","",SUM(BX137:CA137))</f>
        <v/>
      </c>
      <c r="CD137" s="169" t="str">
        <f aca="false">IF(B137="","",SUM(BX137:BZ137))</f>
        <v/>
      </c>
      <c r="CE137" s="172" t="str">
        <f aca="false">IF(B137="","",IF(AND(CC137&gt;=6,CD137&gt;=3,OR(E137&gt;=35,F137&gt;=35),L137&gt;=35),"6/3 සමත්",IF(AND(CC137&gt;=5,CD137&gt;=3,OR(E137&gt;=35,F137&gt;=35,L137&gt;=35)),"5/3 සමත්",IF(AND(CC137&gt;=4,CD137&gt;=1,OR(E137&gt;=20,F137&gt;=20,L137&gt;=20)),"සමත් කළ හැකි",IF(CB137=9,"W9","අසමත් ?")))))</f>
        <v/>
      </c>
    </row>
    <row r="138" customFormat="false" ht="13.8" hidden="false" customHeight="false" outlineLevel="0" collapsed="false">
      <c r="A138" s="160" t="n">
        <v>39</v>
      </c>
      <c r="B138" s="161"/>
      <c r="C138" s="161"/>
      <c r="D138" s="162"/>
      <c r="E138" s="163"/>
      <c r="F138" s="164"/>
      <c r="G138" s="163"/>
      <c r="H138" s="165"/>
      <c r="I138" s="165"/>
      <c r="J138" s="164"/>
      <c r="K138" s="163"/>
      <c r="L138" s="165"/>
      <c r="M138" s="165"/>
      <c r="N138" s="164"/>
      <c r="O138" s="163"/>
      <c r="P138" s="165"/>
      <c r="Q138" s="165"/>
      <c r="R138" s="165"/>
      <c r="S138" s="165"/>
      <c r="T138" s="165"/>
      <c r="U138" s="165"/>
      <c r="V138" s="164"/>
      <c r="W138" s="163"/>
      <c r="X138" s="165"/>
      <c r="Y138" s="165"/>
      <c r="Z138" s="165"/>
      <c r="AA138" s="165"/>
      <c r="AB138" s="165"/>
      <c r="AC138" s="165"/>
      <c r="AD138" s="164"/>
      <c r="AE138" s="163"/>
      <c r="AF138" s="165"/>
      <c r="AG138" s="165"/>
      <c r="AH138" s="165"/>
      <c r="AI138" s="165"/>
      <c r="AJ138" s="165"/>
      <c r="AK138" s="165"/>
      <c r="AL138" s="166"/>
      <c r="AM138" s="167" t="str">
        <f aca="false">IF(B138="","",SUM(E138:AL138))</f>
        <v/>
      </c>
      <c r="AN138" s="168" t="str">
        <f aca="false">IF(B138="","",AM138/9)</f>
        <v/>
      </c>
      <c r="AO138" s="169" t="str">
        <f aca="false">IF(B138="","",IF(AM138=0,"-",RANK(AM138,$AM$100:$AM$149,0)))</f>
        <v/>
      </c>
      <c r="AP138" s="167" t="str">
        <f aca="false">IF(E138="","",IF(E138="-","-",IF(UPPER(E138)="AB","+",VLOOKUP(E138,'විෂය තොරතුරු'!$P$24:$Q$28,2))))</f>
        <v/>
      </c>
      <c r="AQ138" s="168" t="str">
        <f aca="false">IF(F138="","",IF(F138="-","-",IF(UPPER(F138)="AB","+",VLOOKUP(F138,'විෂය තොරතුරු'!$P$24:$Q$28,2))))</f>
        <v/>
      </c>
      <c r="AR138" s="168" t="str">
        <f aca="false">IF(G138="","",IF(G138="-","-",IF(UPPER(G138)="AB","+",VLOOKUP(G138,'විෂය තොරතුරු'!$P$24:$Q$28,2))))</f>
        <v/>
      </c>
      <c r="AS138" s="168" t="str">
        <f aca="false">IF(H138="","",IF(H138="-","-",IF(UPPER(H138)="AB","+",VLOOKUP(H138,'විෂය තොරතුරු'!$P$24:$Q$28,2))))</f>
        <v/>
      </c>
      <c r="AT138" s="168" t="str">
        <f aca="false">IF(I138="","",IF(I138="-","-",IF(UPPER(I138)="AB","+",VLOOKUP(I138,'විෂය තොරතුරු'!$P$24:$Q$28,2))))</f>
        <v/>
      </c>
      <c r="AU138" s="170" t="str">
        <f aca="false">IF(J138="","",IF(J138="-","-",IF(UPPER(J138)="AB","+",VLOOKUP(J138,'විෂය තොරතුරු'!$P$24:$Q$28,2))))</f>
        <v/>
      </c>
      <c r="AV138" s="171" t="str">
        <f aca="false">IF(K138="","",IF(K138="-","-",IF(UPPER(K138)="AB","+",VLOOKUP(K138,'විෂය තොරතුරු'!$P$24:$Q$28,2))))</f>
        <v/>
      </c>
      <c r="AW138" s="168" t="str">
        <f aca="false">IF(L138="","",IF(L138="-","-",IF(UPPER(L138)="AB","+",VLOOKUP(L138,'විෂය තොරතුරු'!$P$24:$Q$28,2))))</f>
        <v/>
      </c>
      <c r="AX138" s="168" t="str">
        <f aca="false">IF(M138="","",IF(M138="-","-",IF(UPPER(M138)="AB","+",VLOOKUP(M138,'විෂය තොරතුරු'!$P$24:$Q$28,2))))</f>
        <v/>
      </c>
      <c r="AY138" s="169" t="str">
        <f aca="false">IF(N138="","",IF(N138="-","-",IF(UPPER(N138)="AB","+",VLOOKUP(N138,'විෂය තොරතුරු'!$P$24:$Q$28,2))))</f>
        <v/>
      </c>
      <c r="AZ138" s="167" t="str">
        <f aca="false">IF(O138="","",IF(O138="-","-",IF(UPPER(O138)="AB","+",VLOOKUP(O138,'විෂය තොරතුරු'!$P$24:$Q$28,2))))</f>
        <v/>
      </c>
      <c r="BA138" s="168" t="str">
        <f aca="false">IF(P138="","",IF(P138="-","-",IF(UPPER(P138)="AB","+",VLOOKUP(P138,'විෂය තොරතුරු'!$P$24:$Q$28,2))))</f>
        <v/>
      </c>
      <c r="BB138" s="168" t="str">
        <f aca="false">IF(Q138="","",IF(Q138="-","-",IF(UPPER(Q138)="AB","+",VLOOKUP(Q138,'විෂය තොරතුරු'!$P$24:$Q$28,2))))</f>
        <v/>
      </c>
      <c r="BC138" s="168" t="str">
        <f aca="false">IF(R138="","",IF(R138="-","-",IF(UPPER(R138)="AB","+",VLOOKUP(R138,'විෂය තොරතුරු'!$P$24:$Q$28,2))))</f>
        <v/>
      </c>
      <c r="BD138" s="168" t="str">
        <f aca="false">IF(S138="","",IF(S138="-","-",IF(UPPER(S138)="AB","+",VLOOKUP(S138,'විෂය තොරතුරු'!$P$24:$Q$28,2))))</f>
        <v/>
      </c>
      <c r="BE138" s="168" t="str">
        <f aca="false">IF(T138="","",IF(T138="-","-",IF(UPPER(T138)="AB","+",VLOOKUP(T138,'විෂය තොරතුරු'!$P$24:$Q$28,2))))</f>
        <v/>
      </c>
      <c r="BF138" s="168" t="str">
        <f aca="false">IF(U138="","",IF(U138="-","-",IF(UPPER(U138)="AB","+",VLOOKUP(U138,'විෂය තොරතුරු'!$P$24:$Q$28,2))))</f>
        <v/>
      </c>
      <c r="BG138" s="170" t="str">
        <f aca="false">IF(V138="","",IF(V138="-","-",IF(UPPER(V138)="AB","+",VLOOKUP(V138,'විෂය තොරතුරු'!$P$24:$Q$28,2))))</f>
        <v/>
      </c>
      <c r="BH138" s="171" t="str">
        <f aca="false">IF(W138="","",IF(W138="-","-",IF(UPPER(W138)="AB","+",VLOOKUP(W138,'විෂය තොරතුරු'!$P$24:$Q$28,2))))</f>
        <v/>
      </c>
      <c r="BI138" s="168" t="str">
        <f aca="false">IF(X138="","",IF(X138="-","-",IF(UPPER(X138)="AB","+",VLOOKUP(X138,'විෂය තොරතුරු'!$P$24:$Q$28,2))))</f>
        <v/>
      </c>
      <c r="BJ138" s="168" t="str">
        <f aca="false">IF(Y138="","",IF(Y138="-","-",IF(UPPER(Y138)="AB","+",VLOOKUP(Y138,'විෂය තොරතුරු'!$P$24:$Q$28,2))))</f>
        <v/>
      </c>
      <c r="BK138" s="168" t="str">
        <f aca="false">IF(Z138="","",IF(Z138="-","-",IF(UPPER(Z138)="AB","+",VLOOKUP(Z138,'විෂය තොරතුරු'!$P$24:$Q$28,2))))</f>
        <v/>
      </c>
      <c r="BL138" s="168" t="str">
        <f aca="false">IF(AA138="","",IF(AA138="-","-",IF(UPPER(AA138)="AB","+",VLOOKUP(AA138,'විෂය තොරතුරු'!$P$24:$Q$28,2))))</f>
        <v/>
      </c>
      <c r="BM138" s="168" t="str">
        <f aca="false">IF(AB138="","",IF(AB138="-","-",IF(UPPER(AB138)="AB","+",VLOOKUP(AB138,'විෂය තොරතුරු'!$P$24:$Q$28,2))))</f>
        <v/>
      </c>
      <c r="BN138" s="168" t="str">
        <f aca="false">IF(AC138="","",IF(AC138="-","-",IF(UPPER(AC138)="AB","+",VLOOKUP(AC138,'විෂය තොරතුරු'!$P$24:$Q$28,2))))</f>
        <v/>
      </c>
      <c r="BO138" s="169" t="str">
        <f aca="false">IF(AD138="","",IF(AD138="-","-",IF(UPPER(AD138)="AB","+",VLOOKUP(AD138,'විෂය තොරතුරු'!$P$24:$Q$28,2))))</f>
        <v/>
      </c>
      <c r="BP138" s="171" t="str">
        <f aca="false">IF(AE138="","",IF(AE138="-","-",IF(UPPER(AE138)="AB","+",VLOOKUP(AE138,'විෂය තොරතුරු'!$P$24:$Q$28,2))))</f>
        <v/>
      </c>
      <c r="BQ138" s="168" t="str">
        <f aca="false">IF(AF138="","",IF(AF138="-","-",IF(UPPER(AF138)="AB","+",VLOOKUP(AF138,'විෂය තොරතුරු'!$P$24:$Q$28,2))))</f>
        <v/>
      </c>
      <c r="BR138" s="168" t="str">
        <f aca="false">IF(AG138="","",IF(AG138="-","-",IF(UPPER(AG138)="AB","+",VLOOKUP(AG138,'විෂය තොරතුරු'!$P$24:$Q$28,2))))</f>
        <v/>
      </c>
      <c r="BS138" s="168" t="str">
        <f aca="false">IF(AH138="","",IF(AH138="-","-",IF(UPPER(AH138)="AB","+",VLOOKUP(AH138,'විෂය තොරතුරු'!$P$24:$Q$28,2))))</f>
        <v/>
      </c>
      <c r="BT138" s="168" t="str">
        <f aca="false">IF(AI138="","",IF(AI138="-","-",IF(UPPER(AI138)="AB","+",VLOOKUP(AI138,'විෂය තොරතුරු'!$P$24:$Q$28,2))))</f>
        <v/>
      </c>
      <c r="BU138" s="168" t="str">
        <f aca="false">IF(AJ138="","",IF(AJ138="-","-",IF(UPPER(AJ138)="AB","+",VLOOKUP(AJ138,'විෂය තොරතුරු'!$P$24:$Q$28,2))))</f>
        <v/>
      </c>
      <c r="BV138" s="168" t="str">
        <f aca="false">IF(AK138="","",IF(AK138="-","-",IF(UPPER(AK138)="AB","+",VLOOKUP(AK138,'විෂය තොරතුරු'!$P$24:$Q$28,2))))</f>
        <v/>
      </c>
      <c r="BW138" s="169" t="str">
        <f aca="false">IF(AL138="","",IF(AL138="-","-",IF(UPPER(AL138)="AB","+",VLOOKUP(AL138,'විෂය තොරතුරු'!$P$24:$Q$28,2))))</f>
        <v/>
      </c>
      <c r="BX138" s="171" t="str">
        <f aca="false">IF($B138="","",COUNTIF($AP138:$BW138,"A"))</f>
        <v/>
      </c>
      <c r="BY138" s="171" t="str">
        <f aca="false">IF($B138="","",COUNTIF($AP138:$BW138,"B"))</f>
        <v/>
      </c>
      <c r="BZ138" s="171" t="str">
        <f aca="false">IF($B138="","",COUNTIF($AP138:$BW138,"C"))</f>
        <v/>
      </c>
      <c r="CA138" s="171" t="str">
        <f aca="false">IF($B138="","",COUNTIF($AP138:$BW138,"S"))</f>
        <v/>
      </c>
      <c r="CB138" s="171" t="str">
        <f aca="false">IF($B138="","",COUNTIF($AP138:$BW138,"W"))</f>
        <v/>
      </c>
      <c r="CC138" s="171" t="str">
        <f aca="false">IF(B138="","",SUM(BX138:CA138))</f>
        <v/>
      </c>
      <c r="CD138" s="169" t="str">
        <f aca="false">IF(B138="","",SUM(BX138:BZ138))</f>
        <v/>
      </c>
      <c r="CE138" s="172" t="str">
        <f aca="false">IF(B138="","",IF(AND(CC138&gt;=6,CD138&gt;=3,OR(E138&gt;=35,F138&gt;=35),L138&gt;=35),"6/3 සමත්",IF(AND(CC138&gt;=5,CD138&gt;=3,OR(E138&gt;=35,F138&gt;=35,L138&gt;=35)),"5/3 සමත්",IF(AND(CC138&gt;=4,CD138&gt;=1,OR(E138&gt;=20,F138&gt;=20,L138&gt;=20)),"සමත් කළ හැකි",IF(CB138=9,"W9","අසමත් ?")))))</f>
        <v/>
      </c>
    </row>
    <row r="139" customFormat="false" ht="13.8" hidden="false" customHeight="false" outlineLevel="0" collapsed="false">
      <c r="A139" s="160" t="n">
        <v>40</v>
      </c>
      <c r="B139" s="161"/>
      <c r="C139" s="161"/>
      <c r="D139" s="162"/>
      <c r="E139" s="163"/>
      <c r="F139" s="164"/>
      <c r="G139" s="163"/>
      <c r="H139" s="165"/>
      <c r="I139" s="165"/>
      <c r="J139" s="164"/>
      <c r="K139" s="163"/>
      <c r="L139" s="165"/>
      <c r="M139" s="165"/>
      <c r="N139" s="164"/>
      <c r="O139" s="163"/>
      <c r="P139" s="165"/>
      <c r="Q139" s="165"/>
      <c r="R139" s="165"/>
      <c r="S139" s="165"/>
      <c r="T139" s="165"/>
      <c r="U139" s="165"/>
      <c r="V139" s="164"/>
      <c r="W139" s="163"/>
      <c r="X139" s="165"/>
      <c r="Y139" s="165"/>
      <c r="Z139" s="165"/>
      <c r="AA139" s="165"/>
      <c r="AB139" s="165"/>
      <c r="AC139" s="165"/>
      <c r="AD139" s="164"/>
      <c r="AE139" s="163"/>
      <c r="AF139" s="165"/>
      <c r="AG139" s="165"/>
      <c r="AH139" s="165"/>
      <c r="AI139" s="165"/>
      <c r="AJ139" s="165"/>
      <c r="AK139" s="165"/>
      <c r="AL139" s="166"/>
      <c r="AM139" s="167" t="str">
        <f aca="false">IF(B139="","",SUM(E139:AL139))</f>
        <v/>
      </c>
      <c r="AN139" s="168" t="str">
        <f aca="false">IF(B139="","",AM139/9)</f>
        <v/>
      </c>
      <c r="AO139" s="169" t="str">
        <f aca="false">IF(B139="","",IF(AM139=0,"-",RANK(AM139,$AM$100:$AM$149,0)))</f>
        <v/>
      </c>
      <c r="AP139" s="167" t="str">
        <f aca="false">IF(E139="","",IF(E139="-","-",IF(UPPER(E139)="AB","+",VLOOKUP(E139,'විෂය තොරතුරු'!$P$24:$Q$28,2))))</f>
        <v/>
      </c>
      <c r="AQ139" s="168" t="str">
        <f aca="false">IF(F139="","",IF(F139="-","-",IF(UPPER(F139)="AB","+",VLOOKUP(F139,'විෂය තොරතුරු'!$P$24:$Q$28,2))))</f>
        <v/>
      </c>
      <c r="AR139" s="168" t="str">
        <f aca="false">IF(G139="","",IF(G139="-","-",IF(UPPER(G139)="AB","+",VLOOKUP(G139,'විෂය තොරතුරු'!$P$24:$Q$28,2))))</f>
        <v/>
      </c>
      <c r="AS139" s="168" t="str">
        <f aca="false">IF(H139="","",IF(H139="-","-",IF(UPPER(H139)="AB","+",VLOOKUP(H139,'විෂය තොරතුරු'!$P$24:$Q$28,2))))</f>
        <v/>
      </c>
      <c r="AT139" s="168" t="str">
        <f aca="false">IF(I139="","",IF(I139="-","-",IF(UPPER(I139)="AB","+",VLOOKUP(I139,'විෂය තොරතුරු'!$P$24:$Q$28,2))))</f>
        <v/>
      </c>
      <c r="AU139" s="170" t="str">
        <f aca="false">IF(J139="","",IF(J139="-","-",IF(UPPER(J139)="AB","+",VLOOKUP(J139,'විෂය තොරතුරු'!$P$24:$Q$28,2))))</f>
        <v/>
      </c>
      <c r="AV139" s="171" t="str">
        <f aca="false">IF(K139="","",IF(K139="-","-",IF(UPPER(K139)="AB","+",VLOOKUP(K139,'විෂය තොරතුරු'!$P$24:$Q$28,2))))</f>
        <v/>
      </c>
      <c r="AW139" s="168" t="str">
        <f aca="false">IF(L139="","",IF(L139="-","-",IF(UPPER(L139)="AB","+",VLOOKUP(L139,'විෂය තොරතුරු'!$P$24:$Q$28,2))))</f>
        <v/>
      </c>
      <c r="AX139" s="168" t="str">
        <f aca="false">IF(M139="","",IF(M139="-","-",IF(UPPER(M139)="AB","+",VLOOKUP(M139,'විෂය තොරතුරු'!$P$24:$Q$28,2))))</f>
        <v/>
      </c>
      <c r="AY139" s="169" t="str">
        <f aca="false">IF(N139="","",IF(N139="-","-",IF(UPPER(N139)="AB","+",VLOOKUP(N139,'විෂය තොරතුරු'!$P$24:$Q$28,2))))</f>
        <v/>
      </c>
      <c r="AZ139" s="167" t="str">
        <f aca="false">IF(O139="","",IF(O139="-","-",IF(UPPER(O139)="AB","+",VLOOKUP(O139,'විෂය තොරතුරු'!$P$24:$Q$28,2))))</f>
        <v/>
      </c>
      <c r="BA139" s="168" t="str">
        <f aca="false">IF(P139="","",IF(P139="-","-",IF(UPPER(P139)="AB","+",VLOOKUP(P139,'විෂය තොරතුරු'!$P$24:$Q$28,2))))</f>
        <v/>
      </c>
      <c r="BB139" s="168" t="str">
        <f aca="false">IF(Q139="","",IF(Q139="-","-",IF(UPPER(Q139)="AB","+",VLOOKUP(Q139,'විෂය තොරතුරු'!$P$24:$Q$28,2))))</f>
        <v/>
      </c>
      <c r="BC139" s="168" t="str">
        <f aca="false">IF(R139="","",IF(R139="-","-",IF(UPPER(R139)="AB","+",VLOOKUP(R139,'විෂය තොරතුරු'!$P$24:$Q$28,2))))</f>
        <v/>
      </c>
      <c r="BD139" s="168" t="str">
        <f aca="false">IF(S139="","",IF(S139="-","-",IF(UPPER(S139)="AB","+",VLOOKUP(S139,'විෂය තොරතුරු'!$P$24:$Q$28,2))))</f>
        <v/>
      </c>
      <c r="BE139" s="168" t="str">
        <f aca="false">IF(T139="","",IF(T139="-","-",IF(UPPER(T139)="AB","+",VLOOKUP(T139,'විෂය තොරතුරු'!$P$24:$Q$28,2))))</f>
        <v/>
      </c>
      <c r="BF139" s="168" t="str">
        <f aca="false">IF(U139="","",IF(U139="-","-",IF(UPPER(U139)="AB","+",VLOOKUP(U139,'විෂය තොරතුරු'!$P$24:$Q$28,2))))</f>
        <v/>
      </c>
      <c r="BG139" s="170" t="str">
        <f aca="false">IF(V139="","",IF(V139="-","-",IF(UPPER(V139)="AB","+",VLOOKUP(V139,'විෂය තොරතුරු'!$P$24:$Q$28,2))))</f>
        <v/>
      </c>
      <c r="BH139" s="171" t="str">
        <f aca="false">IF(W139="","",IF(W139="-","-",IF(UPPER(W139)="AB","+",VLOOKUP(W139,'විෂය තොරතුරු'!$P$24:$Q$28,2))))</f>
        <v/>
      </c>
      <c r="BI139" s="168" t="str">
        <f aca="false">IF(X139="","",IF(X139="-","-",IF(UPPER(X139)="AB","+",VLOOKUP(X139,'විෂය තොරතුරු'!$P$24:$Q$28,2))))</f>
        <v/>
      </c>
      <c r="BJ139" s="168" t="str">
        <f aca="false">IF(Y139="","",IF(Y139="-","-",IF(UPPER(Y139)="AB","+",VLOOKUP(Y139,'විෂය තොරතුරු'!$P$24:$Q$28,2))))</f>
        <v/>
      </c>
      <c r="BK139" s="168" t="str">
        <f aca="false">IF(Z139="","",IF(Z139="-","-",IF(UPPER(Z139)="AB","+",VLOOKUP(Z139,'විෂය තොරතුරු'!$P$24:$Q$28,2))))</f>
        <v/>
      </c>
      <c r="BL139" s="168" t="str">
        <f aca="false">IF(AA139="","",IF(AA139="-","-",IF(UPPER(AA139)="AB","+",VLOOKUP(AA139,'විෂය තොරතුරු'!$P$24:$Q$28,2))))</f>
        <v/>
      </c>
      <c r="BM139" s="168" t="str">
        <f aca="false">IF(AB139="","",IF(AB139="-","-",IF(UPPER(AB139)="AB","+",VLOOKUP(AB139,'විෂය තොරතුරු'!$P$24:$Q$28,2))))</f>
        <v/>
      </c>
      <c r="BN139" s="168" t="str">
        <f aca="false">IF(AC139="","",IF(AC139="-","-",IF(UPPER(AC139)="AB","+",VLOOKUP(AC139,'විෂය තොරතුරු'!$P$24:$Q$28,2))))</f>
        <v/>
      </c>
      <c r="BO139" s="169" t="str">
        <f aca="false">IF(AD139="","",IF(AD139="-","-",IF(UPPER(AD139)="AB","+",VLOOKUP(AD139,'විෂය තොරතුරු'!$P$24:$Q$28,2))))</f>
        <v/>
      </c>
      <c r="BP139" s="171" t="str">
        <f aca="false">IF(AE139="","",IF(AE139="-","-",IF(UPPER(AE139)="AB","+",VLOOKUP(AE139,'විෂය තොරතුරු'!$P$24:$Q$28,2))))</f>
        <v/>
      </c>
      <c r="BQ139" s="168" t="str">
        <f aca="false">IF(AF139="","",IF(AF139="-","-",IF(UPPER(AF139)="AB","+",VLOOKUP(AF139,'විෂය තොරතුරු'!$P$24:$Q$28,2))))</f>
        <v/>
      </c>
      <c r="BR139" s="168" t="str">
        <f aca="false">IF(AG139="","",IF(AG139="-","-",IF(UPPER(AG139)="AB","+",VLOOKUP(AG139,'විෂය තොරතුරු'!$P$24:$Q$28,2))))</f>
        <v/>
      </c>
      <c r="BS139" s="168" t="str">
        <f aca="false">IF(AH139="","",IF(AH139="-","-",IF(UPPER(AH139)="AB","+",VLOOKUP(AH139,'විෂය තොරතුරු'!$P$24:$Q$28,2))))</f>
        <v/>
      </c>
      <c r="BT139" s="168" t="str">
        <f aca="false">IF(AI139="","",IF(AI139="-","-",IF(UPPER(AI139)="AB","+",VLOOKUP(AI139,'විෂය තොරතුරු'!$P$24:$Q$28,2))))</f>
        <v/>
      </c>
      <c r="BU139" s="168" t="str">
        <f aca="false">IF(AJ139="","",IF(AJ139="-","-",IF(UPPER(AJ139)="AB","+",VLOOKUP(AJ139,'විෂය තොරතුරු'!$P$24:$Q$28,2))))</f>
        <v/>
      </c>
      <c r="BV139" s="168" t="str">
        <f aca="false">IF(AK139="","",IF(AK139="-","-",IF(UPPER(AK139)="AB","+",VLOOKUP(AK139,'විෂය තොරතුරු'!$P$24:$Q$28,2))))</f>
        <v/>
      </c>
      <c r="BW139" s="169" t="str">
        <f aca="false">IF(AL139="","",IF(AL139="-","-",IF(UPPER(AL139)="AB","+",VLOOKUP(AL139,'විෂය තොරතුරු'!$P$24:$Q$28,2))))</f>
        <v/>
      </c>
      <c r="BX139" s="171" t="str">
        <f aca="false">IF($B139="","",COUNTIF($AP139:$BW139,"A"))</f>
        <v/>
      </c>
      <c r="BY139" s="171" t="str">
        <f aca="false">IF($B139="","",COUNTIF($AP139:$BW139,"B"))</f>
        <v/>
      </c>
      <c r="BZ139" s="171" t="str">
        <f aca="false">IF($B139="","",COUNTIF($AP139:$BW139,"C"))</f>
        <v/>
      </c>
      <c r="CA139" s="171" t="str">
        <f aca="false">IF($B139="","",COUNTIF($AP139:$BW139,"S"))</f>
        <v/>
      </c>
      <c r="CB139" s="171" t="str">
        <f aca="false">IF($B139="","",COUNTIF($AP139:$BW139,"W"))</f>
        <v/>
      </c>
      <c r="CC139" s="171" t="str">
        <f aca="false">IF(B139="","",SUM(BX139:CA139))</f>
        <v/>
      </c>
      <c r="CD139" s="169" t="str">
        <f aca="false">IF(B139="","",SUM(BX139:BZ139))</f>
        <v/>
      </c>
      <c r="CE139" s="172" t="str">
        <f aca="false">IF(B139="","",IF(AND(CC139&gt;=6,CD139&gt;=3,OR(E139&gt;=35,F139&gt;=35),L139&gt;=35),"6/3 සමත්",IF(AND(CC139&gt;=5,CD139&gt;=3,OR(E139&gt;=35,F139&gt;=35,L139&gt;=35)),"5/3 සමත්",IF(AND(CC139&gt;=4,CD139&gt;=1,OR(E139&gt;=20,F139&gt;=20,L139&gt;=20)),"සමත් කළ හැකි",IF(CB139=9,"W9","අසමත් ?")))))</f>
        <v/>
      </c>
    </row>
    <row r="140" customFormat="false" ht="13.8" hidden="false" customHeight="false" outlineLevel="0" collapsed="false">
      <c r="A140" s="160" t="n">
        <v>41</v>
      </c>
      <c r="B140" s="161"/>
      <c r="C140" s="161"/>
      <c r="D140" s="162"/>
      <c r="E140" s="163"/>
      <c r="F140" s="164"/>
      <c r="G140" s="163"/>
      <c r="H140" s="165"/>
      <c r="I140" s="165"/>
      <c r="J140" s="164"/>
      <c r="K140" s="163"/>
      <c r="L140" s="165"/>
      <c r="M140" s="165"/>
      <c r="N140" s="164"/>
      <c r="O140" s="163"/>
      <c r="P140" s="165"/>
      <c r="Q140" s="165"/>
      <c r="R140" s="165"/>
      <c r="S140" s="165"/>
      <c r="T140" s="165"/>
      <c r="U140" s="165"/>
      <c r="V140" s="164"/>
      <c r="W140" s="163"/>
      <c r="X140" s="165"/>
      <c r="Y140" s="165"/>
      <c r="Z140" s="165"/>
      <c r="AA140" s="165"/>
      <c r="AB140" s="165"/>
      <c r="AC140" s="165"/>
      <c r="AD140" s="164"/>
      <c r="AE140" s="163"/>
      <c r="AF140" s="165"/>
      <c r="AG140" s="165"/>
      <c r="AH140" s="165"/>
      <c r="AI140" s="165"/>
      <c r="AJ140" s="165"/>
      <c r="AK140" s="165"/>
      <c r="AL140" s="166"/>
      <c r="AM140" s="167" t="str">
        <f aca="false">IF(B140="","",SUM(E140:AL140))</f>
        <v/>
      </c>
      <c r="AN140" s="168" t="str">
        <f aca="false">IF(B140="","",AM140/9)</f>
        <v/>
      </c>
      <c r="AO140" s="169" t="str">
        <f aca="false">IF(B140="","",IF(AM140=0,"-",RANK(AM140,$AM$100:$AM$149,0)))</f>
        <v/>
      </c>
      <c r="AP140" s="167" t="str">
        <f aca="false">IF(E140="","",IF(E140="-","-",IF(UPPER(E140)="AB","+",VLOOKUP(E140,'විෂය තොරතුරු'!$P$24:$Q$28,2))))</f>
        <v/>
      </c>
      <c r="AQ140" s="168" t="str">
        <f aca="false">IF(F140="","",IF(F140="-","-",IF(UPPER(F140)="AB","+",VLOOKUP(F140,'විෂය තොරතුරු'!$P$24:$Q$28,2))))</f>
        <v/>
      </c>
      <c r="AR140" s="168" t="str">
        <f aca="false">IF(G140="","",IF(G140="-","-",IF(UPPER(G140)="AB","+",VLOOKUP(G140,'විෂය තොරතුරු'!$P$24:$Q$28,2))))</f>
        <v/>
      </c>
      <c r="AS140" s="168" t="str">
        <f aca="false">IF(H140="","",IF(H140="-","-",IF(UPPER(H140)="AB","+",VLOOKUP(H140,'විෂය තොරතුරු'!$P$24:$Q$28,2))))</f>
        <v/>
      </c>
      <c r="AT140" s="168" t="str">
        <f aca="false">IF(I140="","",IF(I140="-","-",IF(UPPER(I140)="AB","+",VLOOKUP(I140,'විෂය තොරතුරු'!$P$24:$Q$28,2))))</f>
        <v/>
      </c>
      <c r="AU140" s="170" t="str">
        <f aca="false">IF(J140="","",IF(J140="-","-",IF(UPPER(J140)="AB","+",VLOOKUP(J140,'විෂය තොරතුරු'!$P$24:$Q$28,2))))</f>
        <v/>
      </c>
      <c r="AV140" s="171" t="str">
        <f aca="false">IF(K140="","",IF(K140="-","-",IF(UPPER(K140)="AB","+",VLOOKUP(K140,'විෂය තොරතුරු'!$P$24:$Q$28,2))))</f>
        <v/>
      </c>
      <c r="AW140" s="168" t="str">
        <f aca="false">IF(L140="","",IF(L140="-","-",IF(UPPER(L140)="AB","+",VLOOKUP(L140,'විෂය තොරතුරු'!$P$24:$Q$28,2))))</f>
        <v/>
      </c>
      <c r="AX140" s="168" t="str">
        <f aca="false">IF(M140="","",IF(M140="-","-",IF(UPPER(M140)="AB","+",VLOOKUP(M140,'විෂය තොරතුරු'!$P$24:$Q$28,2))))</f>
        <v/>
      </c>
      <c r="AY140" s="169" t="str">
        <f aca="false">IF(N140="","",IF(N140="-","-",IF(UPPER(N140)="AB","+",VLOOKUP(N140,'විෂය තොරතුරු'!$P$24:$Q$28,2))))</f>
        <v/>
      </c>
      <c r="AZ140" s="167" t="str">
        <f aca="false">IF(O140="","",IF(O140="-","-",IF(UPPER(O140)="AB","+",VLOOKUP(O140,'විෂය තොරතුරු'!$P$24:$Q$28,2))))</f>
        <v/>
      </c>
      <c r="BA140" s="168" t="str">
        <f aca="false">IF(P140="","",IF(P140="-","-",IF(UPPER(P140)="AB","+",VLOOKUP(P140,'විෂය තොරතුරු'!$P$24:$Q$28,2))))</f>
        <v/>
      </c>
      <c r="BB140" s="168" t="str">
        <f aca="false">IF(Q140="","",IF(Q140="-","-",IF(UPPER(Q140)="AB","+",VLOOKUP(Q140,'විෂය තොරතුරු'!$P$24:$Q$28,2))))</f>
        <v/>
      </c>
      <c r="BC140" s="168" t="str">
        <f aca="false">IF(R140="","",IF(R140="-","-",IF(UPPER(R140)="AB","+",VLOOKUP(R140,'විෂය තොරතුරු'!$P$24:$Q$28,2))))</f>
        <v/>
      </c>
      <c r="BD140" s="168" t="str">
        <f aca="false">IF(S140="","",IF(S140="-","-",IF(UPPER(S140)="AB","+",VLOOKUP(S140,'විෂය තොරතුරු'!$P$24:$Q$28,2))))</f>
        <v/>
      </c>
      <c r="BE140" s="168" t="str">
        <f aca="false">IF(T140="","",IF(T140="-","-",IF(UPPER(T140)="AB","+",VLOOKUP(T140,'විෂය තොරතුරු'!$P$24:$Q$28,2))))</f>
        <v/>
      </c>
      <c r="BF140" s="168" t="str">
        <f aca="false">IF(U140="","",IF(U140="-","-",IF(UPPER(U140)="AB","+",VLOOKUP(U140,'විෂය තොරතුරු'!$P$24:$Q$28,2))))</f>
        <v/>
      </c>
      <c r="BG140" s="170" t="str">
        <f aca="false">IF(V140="","",IF(V140="-","-",IF(UPPER(V140)="AB","+",VLOOKUP(V140,'විෂය තොරතුරු'!$P$24:$Q$28,2))))</f>
        <v/>
      </c>
      <c r="BH140" s="171" t="str">
        <f aca="false">IF(W140="","",IF(W140="-","-",IF(UPPER(W140)="AB","+",VLOOKUP(W140,'විෂය තොරතුරු'!$P$24:$Q$28,2))))</f>
        <v/>
      </c>
      <c r="BI140" s="168" t="str">
        <f aca="false">IF(X140="","",IF(X140="-","-",IF(UPPER(X140)="AB","+",VLOOKUP(X140,'විෂය තොරතුරු'!$P$24:$Q$28,2))))</f>
        <v/>
      </c>
      <c r="BJ140" s="168" t="str">
        <f aca="false">IF(Y140="","",IF(Y140="-","-",IF(UPPER(Y140)="AB","+",VLOOKUP(Y140,'විෂය තොරතුරු'!$P$24:$Q$28,2))))</f>
        <v/>
      </c>
      <c r="BK140" s="168" t="str">
        <f aca="false">IF(Z140="","",IF(Z140="-","-",IF(UPPER(Z140)="AB","+",VLOOKUP(Z140,'විෂය තොරතුරු'!$P$24:$Q$28,2))))</f>
        <v/>
      </c>
      <c r="BL140" s="168" t="str">
        <f aca="false">IF(AA140="","",IF(AA140="-","-",IF(UPPER(AA140)="AB","+",VLOOKUP(AA140,'විෂය තොරතුරු'!$P$24:$Q$28,2))))</f>
        <v/>
      </c>
      <c r="BM140" s="168" t="str">
        <f aca="false">IF(AB140="","",IF(AB140="-","-",IF(UPPER(AB140)="AB","+",VLOOKUP(AB140,'විෂය තොරතුරු'!$P$24:$Q$28,2))))</f>
        <v/>
      </c>
      <c r="BN140" s="168" t="str">
        <f aca="false">IF(AC140="","",IF(AC140="-","-",IF(UPPER(AC140)="AB","+",VLOOKUP(AC140,'විෂය තොරතුරු'!$P$24:$Q$28,2))))</f>
        <v/>
      </c>
      <c r="BO140" s="169" t="str">
        <f aca="false">IF(AD140="","",IF(AD140="-","-",IF(UPPER(AD140)="AB","+",VLOOKUP(AD140,'විෂය තොරතුරු'!$P$24:$Q$28,2))))</f>
        <v/>
      </c>
      <c r="BP140" s="171" t="str">
        <f aca="false">IF(AE140="","",IF(AE140="-","-",IF(UPPER(AE140)="AB","+",VLOOKUP(AE140,'විෂය තොරතුරු'!$P$24:$Q$28,2))))</f>
        <v/>
      </c>
      <c r="BQ140" s="168" t="str">
        <f aca="false">IF(AF140="","",IF(AF140="-","-",IF(UPPER(AF140)="AB","+",VLOOKUP(AF140,'විෂය තොරතුරු'!$P$24:$Q$28,2))))</f>
        <v/>
      </c>
      <c r="BR140" s="168" t="str">
        <f aca="false">IF(AG140="","",IF(AG140="-","-",IF(UPPER(AG140)="AB","+",VLOOKUP(AG140,'විෂය තොරතුරු'!$P$24:$Q$28,2))))</f>
        <v/>
      </c>
      <c r="BS140" s="168" t="str">
        <f aca="false">IF(AH140="","",IF(AH140="-","-",IF(UPPER(AH140)="AB","+",VLOOKUP(AH140,'විෂය තොරතුරු'!$P$24:$Q$28,2))))</f>
        <v/>
      </c>
      <c r="BT140" s="168" t="str">
        <f aca="false">IF(AI140="","",IF(AI140="-","-",IF(UPPER(AI140)="AB","+",VLOOKUP(AI140,'විෂය තොරතුරු'!$P$24:$Q$28,2))))</f>
        <v/>
      </c>
      <c r="BU140" s="168" t="str">
        <f aca="false">IF(AJ140="","",IF(AJ140="-","-",IF(UPPER(AJ140)="AB","+",VLOOKUP(AJ140,'විෂය තොරතුරු'!$P$24:$Q$28,2))))</f>
        <v/>
      </c>
      <c r="BV140" s="168" t="str">
        <f aca="false">IF(AK140="","",IF(AK140="-","-",IF(UPPER(AK140)="AB","+",VLOOKUP(AK140,'විෂය තොරතුරු'!$P$24:$Q$28,2))))</f>
        <v/>
      </c>
      <c r="BW140" s="169" t="str">
        <f aca="false">IF(AL140="","",IF(AL140="-","-",IF(UPPER(AL140)="AB","+",VLOOKUP(AL140,'විෂය තොරතුරු'!$P$24:$Q$28,2))))</f>
        <v/>
      </c>
      <c r="BX140" s="171" t="str">
        <f aca="false">IF($B140="","",COUNTIF($AP140:$BW140,"A"))</f>
        <v/>
      </c>
      <c r="BY140" s="171" t="str">
        <f aca="false">IF($B140="","",COUNTIF($AP140:$BW140,"B"))</f>
        <v/>
      </c>
      <c r="BZ140" s="171" t="str">
        <f aca="false">IF($B140="","",COUNTIF($AP140:$BW140,"C"))</f>
        <v/>
      </c>
      <c r="CA140" s="171" t="str">
        <f aca="false">IF($B140="","",COUNTIF($AP140:$BW140,"S"))</f>
        <v/>
      </c>
      <c r="CB140" s="171" t="str">
        <f aca="false">IF($B140="","",COUNTIF($AP140:$BW140,"W"))</f>
        <v/>
      </c>
      <c r="CC140" s="171" t="str">
        <f aca="false">IF(B140="","",SUM(BX140:CA140))</f>
        <v/>
      </c>
      <c r="CD140" s="169" t="str">
        <f aca="false">IF(B140="","",SUM(BX140:BZ140))</f>
        <v/>
      </c>
      <c r="CE140" s="172" t="str">
        <f aca="false">IF(B140="","",IF(AND(CC140&gt;=6,CD140&gt;=3,OR(E140&gt;=35,F140&gt;=35),L140&gt;=35),"6/3 සමත්",IF(AND(CC140&gt;=5,CD140&gt;=3,OR(E140&gt;=35,F140&gt;=35,L140&gt;=35)),"5/3 සමත්",IF(AND(CC140&gt;=4,CD140&gt;=1,OR(E140&gt;=20,F140&gt;=20,L140&gt;=20)),"සමත් කළ හැකි",IF(CB140=9,"W9","අසමත් ?")))))</f>
        <v/>
      </c>
    </row>
    <row r="141" customFormat="false" ht="13.8" hidden="false" customHeight="false" outlineLevel="0" collapsed="false">
      <c r="A141" s="160" t="n">
        <v>42</v>
      </c>
      <c r="B141" s="175"/>
      <c r="C141" s="161"/>
      <c r="D141" s="162"/>
      <c r="E141" s="163"/>
      <c r="F141" s="164"/>
      <c r="G141" s="163"/>
      <c r="H141" s="165"/>
      <c r="I141" s="165"/>
      <c r="J141" s="164"/>
      <c r="K141" s="163"/>
      <c r="L141" s="165"/>
      <c r="M141" s="165"/>
      <c r="N141" s="164"/>
      <c r="O141" s="163"/>
      <c r="P141" s="165"/>
      <c r="Q141" s="165"/>
      <c r="R141" s="165"/>
      <c r="S141" s="165"/>
      <c r="T141" s="165"/>
      <c r="U141" s="165"/>
      <c r="V141" s="164"/>
      <c r="W141" s="163"/>
      <c r="X141" s="165"/>
      <c r="Y141" s="165"/>
      <c r="Z141" s="165"/>
      <c r="AA141" s="165"/>
      <c r="AB141" s="165"/>
      <c r="AC141" s="165"/>
      <c r="AD141" s="164"/>
      <c r="AE141" s="163"/>
      <c r="AF141" s="165"/>
      <c r="AG141" s="165"/>
      <c r="AH141" s="165"/>
      <c r="AI141" s="165"/>
      <c r="AJ141" s="165"/>
      <c r="AK141" s="165"/>
      <c r="AL141" s="166"/>
      <c r="AM141" s="167" t="str">
        <f aca="false">IF(B141="","",SUM(E141:AL141))</f>
        <v/>
      </c>
      <c r="AN141" s="168" t="str">
        <f aca="false">IF(B141="","",AM141/9)</f>
        <v/>
      </c>
      <c r="AO141" s="169" t="str">
        <f aca="false">IF(B141="","",IF(AM141=0,"-",RANK(AM141,$AM$100:$AM$149,0)))</f>
        <v/>
      </c>
      <c r="AP141" s="167" t="str">
        <f aca="false">IF(E141="","",IF(E141="-","-",IF(UPPER(E141)="AB","+",VLOOKUP(E141,'විෂය තොරතුරු'!$P$24:$Q$28,2))))</f>
        <v/>
      </c>
      <c r="AQ141" s="168" t="str">
        <f aca="false">IF(F141="","",IF(F141="-","-",IF(UPPER(F141)="AB","+",VLOOKUP(F141,'විෂය තොරතුරු'!$P$24:$Q$28,2))))</f>
        <v/>
      </c>
      <c r="AR141" s="168" t="str">
        <f aca="false">IF(G141="","",IF(G141="-","-",IF(UPPER(G141)="AB","+",VLOOKUP(G141,'විෂය තොරතුරු'!$P$24:$Q$28,2))))</f>
        <v/>
      </c>
      <c r="AS141" s="168" t="str">
        <f aca="false">IF(H141="","",IF(H141="-","-",IF(UPPER(H141)="AB","+",VLOOKUP(H141,'විෂය තොරතුරු'!$P$24:$Q$28,2))))</f>
        <v/>
      </c>
      <c r="AT141" s="168" t="str">
        <f aca="false">IF(I141="","",IF(I141="-","-",IF(UPPER(I141)="AB","+",VLOOKUP(I141,'විෂය තොරතුරු'!$P$24:$Q$28,2))))</f>
        <v/>
      </c>
      <c r="AU141" s="170" t="str">
        <f aca="false">IF(J141="","",IF(J141="-","-",IF(UPPER(J141)="AB","+",VLOOKUP(J141,'විෂය තොරතුරු'!$P$24:$Q$28,2))))</f>
        <v/>
      </c>
      <c r="AV141" s="171" t="str">
        <f aca="false">IF(K141="","",IF(K141="-","-",IF(UPPER(K141)="AB","+",VLOOKUP(K141,'විෂය තොරතුරු'!$P$24:$Q$28,2))))</f>
        <v/>
      </c>
      <c r="AW141" s="168" t="str">
        <f aca="false">IF(L141="","",IF(L141="-","-",IF(UPPER(L141)="AB","+",VLOOKUP(L141,'විෂය තොරතුරු'!$P$24:$Q$28,2))))</f>
        <v/>
      </c>
      <c r="AX141" s="168" t="str">
        <f aca="false">IF(M141="","",IF(M141="-","-",IF(UPPER(M141)="AB","+",VLOOKUP(M141,'විෂය තොරතුරු'!$P$24:$Q$28,2))))</f>
        <v/>
      </c>
      <c r="AY141" s="169" t="str">
        <f aca="false">IF(N141="","",IF(N141="-","-",IF(UPPER(N141)="AB","+",VLOOKUP(N141,'විෂය තොරතුරු'!$P$24:$Q$28,2))))</f>
        <v/>
      </c>
      <c r="AZ141" s="167" t="str">
        <f aca="false">IF(O141="","",IF(O141="-","-",IF(UPPER(O141)="AB","+",VLOOKUP(O141,'විෂය තොරතුරු'!$P$24:$Q$28,2))))</f>
        <v/>
      </c>
      <c r="BA141" s="168" t="str">
        <f aca="false">IF(P141="","",IF(P141="-","-",IF(UPPER(P141)="AB","+",VLOOKUP(P141,'විෂය තොරතුරු'!$P$24:$Q$28,2))))</f>
        <v/>
      </c>
      <c r="BB141" s="168" t="str">
        <f aca="false">IF(Q141="","",IF(Q141="-","-",IF(UPPER(Q141)="AB","+",VLOOKUP(Q141,'විෂය තොරතුරු'!$P$24:$Q$28,2))))</f>
        <v/>
      </c>
      <c r="BC141" s="168" t="str">
        <f aca="false">IF(R141="","",IF(R141="-","-",IF(UPPER(R141)="AB","+",VLOOKUP(R141,'විෂය තොරතුරු'!$P$24:$Q$28,2))))</f>
        <v/>
      </c>
      <c r="BD141" s="168" t="str">
        <f aca="false">IF(S141="","",IF(S141="-","-",IF(UPPER(S141)="AB","+",VLOOKUP(S141,'විෂය තොරතුරු'!$P$24:$Q$28,2))))</f>
        <v/>
      </c>
      <c r="BE141" s="168" t="str">
        <f aca="false">IF(T141="","",IF(T141="-","-",IF(UPPER(T141)="AB","+",VLOOKUP(T141,'විෂය තොරතුරු'!$P$24:$Q$28,2))))</f>
        <v/>
      </c>
      <c r="BF141" s="168" t="str">
        <f aca="false">IF(U141="","",IF(U141="-","-",IF(UPPER(U141)="AB","+",VLOOKUP(U141,'විෂය තොරතුරු'!$P$24:$Q$28,2))))</f>
        <v/>
      </c>
      <c r="BG141" s="170" t="str">
        <f aca="false">IF(V141="","",IF(V141="-","-",IF(UPPER(V141)="AB","+",VLOOKUP(V141,'විෂය තොරතුරු'!$P$24:$Q$28,2))))</f>
        <v/>
      </c>
      <c r="BH141" s="171" t="str">
        <f aca="false">IF(W141="","",IF(W141="-","-",IF(UPPER(W141)="AB","+",VLOOKUP(W141,'විෂය තොරතුරු'!$P$24:$Q$28,2))))</f>
        <v/>
      </c>
      <c r="BI141" s="168" t="str">
        <f aca="false">IF(X141="","",IF(X141="-","-",IF(UPPER(X141)="AB","+",VLOOKUP(X141,'විෂය තොරතුරු'!$P$24:$Q$28,2))))</f>
        <v/>
      </c>
      <c r="BJ141" s="168" t="str">
        <f aca="false">IF(Y141="","",IF(Y141="-","-",IF(UPPER(Y141)="AB","+",VLOOKUP(Y141,'විෂය තොරතුරු'!$P$24:$Q$28,2))))</f>
        <v/>
      </c>
      <c r="BK141" s="168" t="str">
        <f aca="false">IF(Z141="","",IF(Z141="-","-",IF(UPPER(Z141)="AB","+",VLOOKUP(Z141,'විෂය තොරතුරු'!$P$24:$Q$28,2))))</f>
        <v/>
      </c>
      <c r="BL141" s="168" t="str">
        <f aca="false">IF(AA141="","",IF(AA141="-","-",IF(UPPER(AA141)="AB","+",VLOOKUP(AA141,'විෂය තොරතුරු'!$P$24:$Q$28,2))))</f>
        <v/>
      </c>
      <c r="BM141" s="168" t="str">
        <f aca="false">IF(AB141="","",IF(AB141="-","-",IF(UPPER(AB141)="AB","+",VLOOKUP(AB141,'විෂය තොරතුරු'!$P$24:$Q$28,2))))</f>
        <v/>
      </c>
      <c r="BN141" s="168" t="str">
        <f aca="false">IF(AC141="","",IF(AC141="-","-",IF(UPPER(AC141)="AB","+",VLOOKUP(AC141,'විෂය තොරතුරු'!$P$24:$Q$28,2))))</f>
        <v/>
      </c>
      <c r="BO141" s="169" t="str">
        <f aca="false">IF(AD141="","",IF(AD141="-","-",IF(UPPER(AD141)="AB","+",VLOOKUP(AD141,'විෂය තොරතුරු'!$P$24:$Q$28,2))))</f>
        <v/>
      </c>
      <c r="BP141" s="171" t="str">
        <f aca="false">IF(AE141="","",IF(AE141="-","-",IF(UPPER(AE141)="AB","+",VLOOKUP(AE141,'විෂය තොරතුරු'!$P$24:$Q$28,2))))</f>
        <v/>
      </c>
      <c r="BQ141" s="168" t="str">
        <f aca="false">IF(AF141="","",IF(AF141="-","-",IF(UPPER(AF141)="AB","+",VLOOKUP(AF141,'විෂය තොරතුරු'!$P$24:$Q$28,2))))</f>
        <v/>
      </c>
      <c r="BR141" s="168" t="str">
        <f aca="false">IF(AG141="","",IF(AG141="-","-",IF(UPPER(AG141)="AB","+",VLOOKUP(AG141,'විෂය තොරතුරු'!$P$24:$Q$28,2))))</f>
        <v/>
      </c>
      <c r="BS141" s="168" t="str">
        <f aca="false">IF(AH141="","",IF(AH141="-","-",IF(UPPER(AH141)="AB","+",VLOOKUP(AH141,'විෂය තොරතුරු'!$P$24:$Q$28,2))))</f>
        <v/>
      </c>
      <c r="BT141" s="168" t="str">
        <f aca="false">IF(AI141="","",IF(AI141="-","-",IF(UPPER(AI141)="AB","+",VLOOKUP(AI141,'විෂය තොරතුරු'!$P$24:$Q$28,2))))</f>
        <v/>
      </c>
      <c r="BU141" s="168" t="str">
        <f aca="false">IF(AJ141="","",IF(AJ141="-","-",IF(UPPER(AJ141)="AB","+",VLOOKUP(AJ141,'විෂය තොරතුරු'!$P$24:$Q$28,2))))</f>
        <v/>
      </c>
      <c r="BV141" s="168" t="str">
        <f aca="false">IF(AK141="","",IF(AK141="-","-",IF(UPPER(AK141)="AB","+",VLOOKUP(AK141,'විෂය තොරතුරු'!$P$24:$Q$28,2))))</f>
        <v/>
      </c>
      <c r="BW141" s="169" t="str">
        <f aca="false">IF(AL141="","",IF(AL141="-","-",IF(UPPER(AL141)="AB","+",VLOOKUP(AL141,'විෂය තොරතුරු'!$P$24:$Q$28,2))))</f>
        <v/>
      </c>
      <c r="BX141" s="171" t="str">
        <f aca="false">IF($B141="","",COUNTIF($AP141:$BW141,"A"))</f>
        <v/>
      </c>
      <c r="BY141" s="171" t="str">
        <f aca="false">IF($B141="","",COUNTIF($AP141:$BW141,"B"))</f>
        <v/>
      </c>
      <c r="BZ141" s="171" t="str">
        <f aca="false">IF($B141="","",COUNTIF($AP141:$BW141,"C"))</f>
        <v/>
      </c>
      <c r="CA141" s="171" t="str">
        <f aca="false">IF($B141="","",COUNTIF($AP141:$BW141,"S"))</f>
        <v/>
      </c>
      <c r="CB141" s="171" t="str">
        <f aca="false">IF($B141="","",COUNTIF($AP141:$BW141,"W"))</f>
        <v/>
      </c>
      <c r="CC141" s="171" t="str">
        <f aca="false">IF(B141="","",SUM(BX141:CA141))</f>
        <v/>
      </c>
      <c r="CD141" s="169" t="str">
        <f aca="false">IF(B141="","",SUM(BX141:BZ141))</f>
        <v/>
      </c>
      <c r="CE141" s="172" t="str">
        <f aca="false">IF(B141="","",IF(AND(CC141&gt;=6,CD141&gt;=3,OR(E141&gt;=35,F141&gt;=35),L141&gt;=35),"6/3 සමත්",IF(AND(CC141&gt;=5,CD141&gt;=3,OR(E141&gt;=35,F141&gt;=35,L141&gt;=35)),"5/3 සමත්",IF(AND(CC141&gt;=4,CD141&gt;=1,OR(E141&gt;=20,F141&gt;=20,L141&gt;=20)),"සමත් කළ හැකි",IF(CB141=9,"W9","අසමත් ?")))))</f>
        <v/>
      </c>
    </row>
    <row r="142" customFormat="false" ht="13.8" hidden="false" customHeight="false" outlineLevel="0" collapsed="false">
      <c r="A142" s="160" t="n">
        <v>43</v>
      </c>
      <c r="B142" s="161"/>
      <c r="C142" s="161"/>
      <c r="D142" s="162"/>
      <c r="E142" s="163"/>
      <c r="F142" s="164"/>
      <c r="G142" s="163"/>
      <c r="H142" s="165"/>
      <c r="I142" s="165"/>
      <c r="J142" s="164"/>
      <c r="K142" s="163"/>
      <c r="L142" s="165"/>
      <c r="M142" s="165"/>
      <c r="N142" s="164"/>
      <c r="O142" s="163"/>
      <c r="P142" s="165"/>
      <c r="Q142" s="165"/>
      <c r="R142" s="165"/>
      <c r="S142" s="165"/>
      <c r="T142" s="165"/>
      <c r="U142" s="165"/>
      <c r="V142" s="164"/>
      <c r="W142" s="163"/>
      <c r="X142" s="165"/>
      <c r="Y142" s="165"/>
      <c r="Z142" s="165"/>
      <c r="AA142" s="165"/>
      <c r="AB142" s="165"/>
      <c r="AC142" s="165"/>
      <c r="AD142" s="164"/>
      <c r="AE142" s="163"/>
      <c r="AF142" s="165"/>
      <c r="AG142" s="165"/>
      <c r="AH142" s="165"/>
      <c r="AI142" s="165"/>
      <c r="AJ142" s="165"/>
      <c r="AK142" s="165"/>
      <c r="AL142" s="166"/>
      <c r="AM142" s="167" t="str">
        <f aca="false">IF(B142="","",SUM(E142:AL142))</f>
        <v/>
      </c>
      <c r="AN142" s="168" t="str">
        <f aca="false">IF(B142="","",AM142/9)</f>
        <v/>
      </c>
      <c r="AO142" s="169" t="str">
        <f aca="false">IF(B142="","",IF(AM142=0,"-",RANK(AM142,$AM$100:$AM$149,0)))</f>
        <v/>
      </c>
      <c r="AP142" s="167" t="str">
        <f aca="false">IF(E142="","",IF(E142="-","-",IF(UPPER(E142)="AB","+",VLOOKUP(E142,'විෂය තොරතුරු'!$P$24:$Q$28,2))))</f>
        <v/>
      </c>
      <c r="AQ142" s="168" t="str">
        <f aca="false">IF(F142="","",IF(F142="-","-",IF(UPPER(F142)="AB","+",VLOOKUP(F142,'විෂය තොරතුරු'!$P$24:$Q$28,2))))</f>
        <v/>
      </c>
      <c r="AR142" s="168" t="str">
        <f aca="false">IF(G142="","",IF(G142="-","-",IF(UPPER(G142)="AB","+",VLOOKUP(G142,'විෂය තොරතුරු'!$P$24:$Q$28,2))))</f>
        <v/>
      </c>
      <c r="AS142" s="168" t="str">
        <f aca="false">IF(H142="","",IF(H142="-","-",IF(UPPER(H142)="AB","+",VLOOKUP(H142,'විෂය තොරතුරු'!$P$24:$Q$28,2))))</f>
        <v/>
      </c>
      <c r="AT142" s="168" t="str">
        <f aca="false">IF(I142="","",IF(I142="-","-",IF(UPPER(I142)="AB","+",VLOOKUP(I142,'විෂය තොරතුරු'!$P$24:$Q$28,2))))</f>
        <v/>
      </c>
      <c r="AU142" s="170" t="str">
        <f aca="false">IF(J142="","",IF(J142="-","-",IF(UPPER(J142)="AB","+",VLOOKUP(J142,'විෂය තොරතුරු'!$P$24:$Q$28,2))))</f>
        <v/>
      </c>
      <c r="AV142" s="171" t="str">
        <f aca="false">IF(K142="","",IF(K142="-","-",IF(UPPER(K142)="AB","+",VLOOKUP(K142,'විෂය තොරතුරු'!$P$24:$Q$28,2))))</f>
        <v/>
      </c>
      <c r="AW142" s="168" t="str">
        <f aca="false">IF(L142="","",IF(L142="-","-",IF(UPPER(L142)="AB","+",VLOOKUP(L142,'විෂය තොරතුරු'!$P$24:$Q$28,2))))</f>
        <v/>
      </c>
      <c r="AX142" s="168" t="str">
        <f aca="false">IF(M142="","",IF(M142="-","-",IF(UPPER(M142)="AB","+",VLOOKUP(M142,'විෂය තොරතුරු'!$P$24:$Q$28,2))))</f>
        <v/>
      </c>
      <c r="AY142" s="169" t="str">
        <f aca="false">IF(N142="","",IF(N142="-","-",IF(UPPER(N142)="AB","+",VLOOKUP(N142,'විෂය තොරතුරු'!$P$24:$Q$28,2))))</f>
        <v/>
      </c>
      <c r="AZ142" s="167" t="str">
        <f aca="false">IF(O142="","",IF(O142="-","-",IF(UPPER(O142)="AB","+",VLOOKUP(O142,'විෂය තොරතුරු'!$P$24:$Q$28,2))))</f>
        <v/>
      </c>
      <c r="BA142" s="168" t="str">
        <f aca="false">IF(P142="","",IF(P142="-","-",IF(UPPER(P142)="AB","+",VLOOKUP(P142,'විෂය තොරතුරු'!$P$24:$Q$28,2))))</f>
        <v/>
      </c>
      <c r="BB142" s="168" t="str">
        <f aca="false">IF(Q142="","",IF(Q142="-","-",IF(UPPER(Q142)="AB","+",VLOOKUP(Q142,'විෂය තොරතුරු'!$P$24:$Q$28,2))))</f>
        <v/>
      </c>
      <c r="BC142" s="168" t="str">
        <f aca="false">IF(R142="","",IF(R142="-","-",IF(UPPER(R142)="AB","+",VLOOKUP(R142,'විෂය තොරතුරු'!$P$24:$Q$28,2))))</f>
        <v/>
      </c>
      <c r="BD142" s="168" t="str">
        <f aca="false">IF(S142="","",IF(S142="-","-",IF(UPPER(S142)="AB","+",VLOOKUP(S142,'විෂය තොරතුරු'!$P$24:$Q$28,2))))</f>
        <v/>
      </c>
      <c r="BE142" s="168" t="str">
        <f aca="false">IF(T142="","",IF(T142="-","-",IF(UPPER(T142)="AB","+",VLOOKUP(T142,'විෂය තොරතුරු'!$P$24:$Q$28,2))))</f>
        <v/>
      </c>
      <c r="BF142" s="168" t="str">
        <f aca="false">IF(U142="","",IF(U142="-","-",IF(UPPER(U142)="AB","+",VLOOKUP(U142,'විෂය තොරතුරු'!$P$24:$Q$28,2))))</f>
        <v/>
      </c>
      <c r="BG142" s="170" t="str">
        <f aca="false">IF(V142="","",IF(V142="-","-",IF(UPPER(V142)="AB","+",VLOOKUP(V142,'විෂය තොරතුරු'!$P$24:$Q$28,2))))</f>
        <v/>
      </c>
      <c r="BH142" s="171" t="str">
        <f aca="false">IF(W142="","",IF(W142="-","-",IF(UPPER(W142)="AB","+",VLOOKUP(W142,'විෂය තොරතුරු'!$P$24:$Q$28,2))))</f>
        <v/>
      </c>
      <c r="BI142" s="168" t="str">
        <f aca="false">IF(X142="","",IF(X142="-","-",IF(UPPER(X142)="AB","+",VLOOKUP(X142,'විෂය තොරතුරු'!$P$24:$Q$28,2))))</f>
        <v/>
      </c>
      <c r="BJ142" s="168" t="str">
        <f aca="false">IF(Y142="","",IF(Y142="-","-",IF(UPPER(Y142)="AB","+",VLOOKUP(Y142,'විෂය තොරතුරු'!$P$24:$Q$28,2))))</f>
        <v/>
      </c>
      <c r="BK142" s="168" t="str">
        <f aca="false">IF(Z142="","",IF(Z142="-","-",IF(UPPER(Z142)="AB","+",VLOOKUP(Z142,'විෂය තොරතුරු'!$P$24:$Q$28,2))))</f>
        <v/>
      </c>
      <c r="BL142" s="168" t="str">
        <f aca="false">IF(AA142="","",IF(AA142="-","-",IF(UPPER(AA142)="AB","+",VLOOKUP(AA142,'විෂය තොරතුරු'!$P$24:$Q$28,2))))</f>
        <v/>
      </c>
      <c r="BM142" s="168" t="str">
        <f aca="false">IF(AB142="","",IF(AB142="-","-",IF(UPPER(AB142)="AB","+",VLOOKUP(AB142,'විෂය තොරතුරු'!$P$24:$Q$28,2))))</f>
        <v/>
      </c>
      <c r="BN142" s="168" t="str">
        <f aca="false">IF(AC142="","",IF(AC142="-","-",IF(UPPER(AC142)="AB","+",VLOOKUP(AC142,'විෂය තොරතුරු'!$P$24:$Q$28,2))))</f>
        <v/>
      </c>
      <c r="BO142" s="169" t="str">
        <f aca="false">IF(AD142="","",IF(AD142="-","-",IF(UPPER(AD142)="AB","+",VLOOKUP(AD142,'විෂය තොරතුරු'!$P$24:$Q$28,2))))</f>
        <v/>
      </c>
      <c r="BP142" s="171" t="str">
        <f aca="false">IF(AE142="","",IF(AE142="-","-",IF(UPPER(AE142)="AB","+",VLOOKUP(AE142,'විෂය තොරතුරු'!$P$24:$Q$28,2))))</f>
        <v/>
      </c>
      <c r="BQ142" s="168" t="str">
        <f aca="false">IF(AF142="","",IF(AF142="-","-",IF(UPPER(AF142)="AB","+",VLOOKUP(AF142,'විෂය තොරතුරු'!$P$24:$Q$28,2))))</f>
        <v/>
      </c>
      <c r="BR142" s="168" t="str">
        <f aca="false">IF(AG142="","",IF(AG142="-","-",IF(UPPER(AG142)="AB","+",VLOOKUP(AG142,'විෂය තොරතුරු'!$P$24:$Q$28,2))))</f>
        <v/>
      </c>
      <c r="BS142" s="168" t="str">
        <f aca="false">IF(AH142="","",IF(AH142="-","-",IF(UPPER(AH142)="AB","+",VLOOKUP(AH142,'විෂය තොරතුරු'!$P$24:$Q$28,2))))</f>
        <v/>
      </c>
      <c r="BT142" s="168" t="str">
        <f aca="false">IF(AI142="","",IF(AI142="-","-",IF(UPPER(AI142)="AB","+",VLOOKUP(AI142,'විෂය තොරතුරු'!$P$24:$Q$28,2))))</f>
        <v/>
      </c>
      <c r="BU142" s="168" t="str">
        <f aca="false">IF(AJ142="","",IF(AJ142="-","-",IF(UPPER(AJ142)="AB","+",VLOOKUP(AJ142,'විෂය තොරතුරු'!$P$24:$Q$28,2))))</f>
        <v/>
      </c>
      <c r="BV142" s="168" t="str">
        <f aca="false">IF(AK142="","",IF(AK142="-","-",IF(UPPER(AK142)="AB","+",VLOOKUP(AK142,'විෂය තොරතුරු'!$P$24:$Q$28,2))))</f>
        <v/>
      </c>
      <c r="BW142" s="169" t="str">
        <f aca="false">IF(AL142="","",IF(AL142="-","-",IF(UPPER(AL142)="AB","+",VLOOKUP(AL142,'විෂය තොරතුරු'!$P$24:$Q$28,2))))</f>
        <v/>
      </c>
      <c r="BX142" s="171" t="str">
        <f aca="false">IF($B142="","",COUNTIF($AP142:$BW142,"A"))</f>
        <v/>
      </c>
      <c r="BY142" s="171" t="str">
        <f aca="false">IF($B142="","",COUNTIF($AP142:$BW142,"B"))</f>
        <v/>
      </c>
      <c r="BZ142" s="171" t="str">
        <f aca="false">IF($B142="","",COUNTIF($AP142:$BW142,"C"))</f>
        <v/>
      </c>
      <c r="CA142" s="171" t="str">
        <f aca="false">IF($B142="","",COUNTIF($AP142:$BW142,"S"))</f>
        <v/>
      </c>
      <c r="CB142" s="171" t="str">
        <f aca="false">IF($B142="","",COUNTIF($AP142:$BW142,"W"))</f>
        <v/>
      </c>
      <c r="CC142" s="171" t="str">
        <f aca="false">IF(B142="","",SUM(BX142:CA142))</f>
        <v/>
      </c>
      <c r="CD142" s="169" t="str">
        <f aca="false">IF(B142="","",SUM(BX142:BZ142))</f>
        <v/>
      </c>
      <c r="CE142" s="172" t="str">
        <f aca="false">IF(B142="","",IF(AND(CC142&gt;=6,CD142&gt;=3,OR(E142&gt;=35,F142&gt;=35),L142&gt;=35),"6/3 සමත්",IF(AND(CC142&gt;=5,CD142&gt;=3,OR(E142&gt;=35,F142&gt;=35,L142&gt;=35)),"5/3 සමත්",IF(AND(CC142&gt;=4,CD142&gt;=1,OR(E142&gt;=20,F142&gt;=20,L142&gt;=20)),"සමත් කළ හැකි",IF(CB142=9,"W9","අසමත් ?")))))</f>
        <v/>
      </c>
    </row>
    <row r="143" customFormat="false" ht="13.8" hidden="false" customHeight="false" outlineLevel="0" collapsed="false">
      <c r="A143" s="160" t="n">
        <v>44</v>
      </c>
      <c r="B143" s="188"/>
      <c r="C143" s="161"/>
      <c r="D143" s="162"/>
      <c r="E143" s="163"/>
      <c r="F143" s="164"/>
      <c r="G143" s="163"/>
      <c r="H143" s="165"/>
      <c r="I143" s="165"/>
      <c r="J143" s="164"/>
      <c r="K143" s="163"/>
      <c r="L143" s="165"/>
      <c r="M143" s="165"/>
      <c r="N143" s="164"/>
      <c r="O143" s="163"/>
      <c r="P143" s="165"/>
      <c r="Q143" s="165"/>
      <c r="R143" s="165"/>
      <c r="S143" s="165"/>
      <c r="T143" s="165"/>
      <c r="U143" s="165"/>
      <c r="V143" s="164"/>
      <c r="W143" s="163"/>
      <c r="X143" s="165"/>
      <c r="Y143" s="165"/>
      <c r="Z143" s="165"/>
      <c r="AA143" s="165"/>
      <c r="AB143" s="165"/>
      <c r="AC143" s="165"/>
      <c r="AD143" s="164"/>
      <c r="AE143" s="163"/>
      <c r="AF143" s="165"/>
      <c r="AG143" s="165"/>
      <c r="AH143" s="165"/>
      <c r="AI143" s="165"/>
      <c r="AJ143" s="165"/>
      <c r="AK143" s="165"/>
      <c r="AL143" s="166"/>
      <c r="AM143" s="167" t="str">
        <f aca="false">IF(B143="","",SUM(E143:AL143))</f>
        <v/>
      </c>
      <c r="AN143" s="168" t="str">
        <f aca="false">IF(B143="","",AM143/9)</f>
        <v/>
      </c>
      <c r="AO143" s="169" t="str">
        <f aca="false">IF(B143="","",IF(AM143=0,"-",RANK(AM143,$AM$100:$AM$149,0)))</f>
        <v/>
      </c>
      <c r="AP143" s="167" t="str">
        <f aca="false">IF(E143="","",IF(E143="-","-",IF(UPPER(E143)="AB","+",VLOOKUP(E143,'විෂය තොරතුරු'!$P$24:$Q$28,2))))</f>
        <v/>
      </c>
      <c r="AQ143" s="168" t="str">
        <f aca="false">IF(F143="","",IF(F143="-","-",IF(UPPER(F143)="AB","+",VLOOKUP(F143,'විෂය තොරතුරු'!$P$24:$Q$28,2))))</f>
        <v/>
      </c>
      <c r="AR143" s="168" t="str">
        <f aca="false">IF(G143="","",IF(G143="-","-",IF(UPPER(G143)="AB","+",VLOOKUP(G143,'විෂය තොරතුරු'!$P$24:$Q$28,2))))</f>
        <v/>
      </c>
      <c r="AS143" s="168" t="str">
        <f aca="false">IF(H143="","",IF(H143="-","-",IF(UPPER(H143)="AB","+",VLOOKUP(H143,'විෂය තොරතුරු'!$P$24:$Q$28,2))))</f>
        <v/>
      </c>
      <c r="AT143" s="168" t="str">
        <f aca="false">IF(I143="","",IF(I143="-","-",IF(UPPER(I143)="AB","+",VLOOKUP(I143,'විෂය තොරතුරු'!$P$24:$Q$28,2))))</f>
        <v/>
      </c>
      <c r="AU143" s="170" t="str">
        <f aca="false">IF(J143="","",IF(J143="-","-",IF(UPPER(J143)="AB","+",VLOOKUP(J143,'විෂය තොරතුරු'!$P$24:$Q$28,2))))</f>
        <v/>
      </c>
      <c r="AV143" s="171" t="str">
        <f aca="false">IF(K143="","",IF(K143="-","-",IF(UPPER(K143)="AB","+",VLOOKUP(K143,'විෂය තොරතුරු'!$P$24:$Q$28,2))))</f>
        <v/>
      </c>
      <c r="AW143" s="168" t="str">
        <f aca="false">IF(L143="","",IF(L143="-","-",IF(UPPER(L143)="AB","+",VLOOKUP(L143,'විෂය තොරතුරු'!$P$24:$Q$28,2))))</f>
        <v/>
      </c>
      <c r="AX143" s="168" t="str">
        <f aca="false">IF(M143="","",IF(M143="-","-",IF(UPPER(M143)="AB","+",VLOOKUP(M143,'විෂය තොරතුරු'!$P$24:$Q$28,2))))</f>
        <v/>
      </c>
      <c r="AY143" s="169" t="str">
        <f aca="false">IF(N143="","",IF(N143="-","-",IF(UPPER(N143)="AB","+",VLOOKUP(N143,'විෂය තොරතුරු'!$P$24:$Q$28,2))))</f>
        <v/>
      </c>
      <c r="AZ143" s="167" t="str">
        <f aca="false">IF(O143="","",IF(O143="-","-",IF(UPPER(O143)="AB","+",VLOOKUP(O143,'විෂය තොරතුරු'!$P$24:$Q$28,2))))</f>
        <v/>
      </c>
      <c r="BA143" s="168" t="str">
        <f aca="false">IF(P143="","",IF(P143="-","-",IF(UPPER(P143)="AB","+",VLOOKUP(P143,'විෂය තොරතුරු'!$P$24:$Q$28,2))))</f>
        <v/>
      </c>
      <c r="BB143" s="168" t="str">
        <f aca="false">IF(Q143="","",IF(Q143="-","-",IF(UPPER(Q143)="AB","+",VLOOKUP(Q143,'විෂය තොරතුරු'!$P$24:$Q$28,2))))</f>
        <v/>
      </c>
      <c r="BC143" s="168" t="str">
        <f aca="false">IF(R143="","",IF(R143="-","-",IF(UPPER(R143)="AB","+",VLOOKUP(R143,'විෂය තොරතුරු'!$P$24:$Q$28,2))))</f>
        <v/>
      </c>
      <c r="BD143" s="168" t="str">
        <f aca="false">IF(S143="","",IF(S143="-","-",IF(UPPER(S143)="AB","+",VLOOKUP(S143,'විෂය තොරතුරු'!$P$24:$Q$28,2))))</f>
        <v/>
      </c>
      <c r="BE143" s="168" t="str">
        <f aca="false">IF(T143="","",IF(T143="-","-",IF(UPPER(T143)="AB","+",VLOOKUP(T143,'විෂය තොරතුරු'!$P$24:$Q$28,2))))</f>
        <v/>
      </c>
      <c r="BF143" s="168" t="str">
        <f aca="false">IF(U143="","",IF(U143="-","-",IF(UPPER(U143)="AB","+",VLOOKUP(U143,'විෂය තොරතුරු'!$P$24:$Q$28,2))))</f>
        <v/>
      </c>
      <c r="BG143" s="170" t="str">
        <f aca="false">IF(V143="","",IF(V143="-","-",IF(UPPER(V143)="AB","+",VLOOKUP(V143,'විෂය තොරතුරු'!$P$24:$Q$28,2))))</f>
        <v/>
      </c>
      <c r="BH143" s="171" t="str">
        <f aca="false">IF(W143="","",IF(W143="-","-",IF(UPPER(W143)="AB","+",VLOOKUP(W143,'විෂය තොරතුරු'!$P$24:$Q$28,2))))</f>
        <v/>
      </c>
      <c r="BI143" s="168" t="str">
        <f aca="false">IF(X143="","",IF(X143="-","-",IF(UPPER(X143)="AB","+",VLOOKUP(X143,'විෂය තොරතුරු'!$P$24:$Q$28,2))))</f>
        <v/>
      </c>
      <c r="BJ143" s="168" t="str">
        <f aca="false">IF(Y143="","",IF(Y143="-","-",IF(UPPER(Y143)="AB","+",VLOOKUP(Y143,'විෂය තොරතුරු'!$P$24:$Q$28,2))))</f>
        <v/>
      </c>
      <c r="BK143" s="168" t="str">
        <f aca="false">IF(Z143="","",IF(Z143="-","-",IF(UPPER(Z143)="AB","+",VLOOKUP(Z143,'විෂය තොරතුරු'!$P$24:$Q$28,2))))</f>
        <v/>
      </c>
      <c r="BL143" s="168" t="str">
        <f aca="false">IF(AA143="","",IF(AA143="-","-",IF(UPPER(AA143)="AB","+",VLOOKUP(AA143,'විෂය තොරතුරු'!$P$24:$Q$28,2))))</f>
        <v/>
      </c>
      <c r="BM143" s="168" t="str">
        <f aca="false">IF(AB143="","",IF(AB143="-","-",IF(UPPER(AB143)="AB","+",VLOOKUP(AB143,'විෂය තොරතුරු'!$P$24:$Q$28,2))))</f>
        <v/>
      </c>
      <c r="BN143" s="168" t="str">
        <f aca="false">IF(AC143="","",IF(AC143="-","-",IF(UPPER(AC143)="AB","+",VLOOKUP(AC143,'විෂය තොරතුරු'!$P$24:$Q$28,2))))</f>
        <v/>
      </c>
      <c r="BO143" s="169" t="str">
        <f aca="false">IF(AD143="","",IF(AD143="-","-",IF(UPPER(AD143)="AB","+",VLOOKUP(AD143,'විෂය තොරතුරු'!$P$24:$Q$28,2))))</f>
        <v/>
      </c>
      <c r="BP143" s="171" t="str">
        <f aca="false">IF(AE143="","",IF(AE143="-","-",IF(UPPER(AE143)="AB","+",VLOOKUP(AE143,'විෂය තොරතුරු'!$P$24:$Q$28,2))))</f>
        <v/>
      </c>
      <c r="BQ143" s="168" t="str">
        <f aca="false">IF(AF143="","",IF(AF143="-","-",IF(UPPER(AF143)="AB","+",VLOOKUP(AF143,'විෂය තොරතුරු'!$P$24:$Q$28,2))))</f>
        <v/>
      </c>
      <c r="BR143" s="168" t="str">
        <f aca="false">IF(AG143="","",IF(AG143="-","-",IF(UPPER(AG143)="AB","+",VLOOKUP(AG143,'විෂය තොරතුරු'!$P$24:$Q$28,2))))</f>
        <v/>
      </c>
      <c r="BS143" s="168" t="str">
        <f aca="false">IF(AH143="","",IF(AH143="-","-",IF(UPPER(AH143)="AB","+",VLOOKUP(AH143,'විෂය තොරතුරු'!$P$24:$Q$28,2))))</f>
        <v/>
      </c>
      <c r="BT143" s="168" t="str">
        <f aca="false">IF(AI143="","",IF(AI143="-","-",IF(UPPER(AI143)="AB","+",VLOOKUP(AI143,'විෂය තොරතුරු'!$P$24:$Q$28,2))))</f>
        <v/>
      </c>
      <c r="BU143" s="168" t="str">
        <f aca="false">IF(AJ143="","",IF(AJ143="-","-",IF(UPPER(AJ143)="AB","+",VLOOKUP(AJ143,'විෂය තොරතුරු'!$P$24:$Q$28,2))))</f>
        <v/>
      </c>
      <c r="BV143" s="168" t="str">
        <f aca="false">IF(AK143="","",IF(AK143="-","-",IF(UPPER(AK143)="AB","+",VLOOKUP(AK143,'විෂය තොරතුරු'!$P$24:$Q$28,2))))</f>
        <v/>
      </c>
      <c r="BW143" s="169" t="str">
        <f aca="false">IF(AL143="","",IF(AL143="-","-",IF(UPPER(AL143)="AB","+",VLOOKUP(AL143,'විෂය තොරතුරු'!$P$24:$Q$28,2))))</f>
        <v/>
      </c>
      <c r="BX143" s="171" t="str">
        <f aca="false">IF($B143="","",COUNTIF($AP143:$BW143,"A"))</f>
        <v/>
      </c>
      <c r="BY143" s="171" t="str">
        <f aca="false">IF($B143="","",COUNTIF($AP143:$BW143,"B"))</f>
        <v/>
      </c>
      <c r="BZ143" s="171" t="str">
        <f aca="false">IF($B143="","",COUNTIF($AP143:$BW143,"C"))</f>
        <v/>
      </c>
      <c r="CA143" s="171" t="str">
        <f aca="false">IF($B143="","",COUNTIF($AP143:$BW143,"S"))</f>
        <v/>
      </c>
      <c r="CB143" s="171" t="str">
        <f aca="false">IF($B143="","",COUNTIF($AP143:$BW143,"W"))</f>
        <v/>
      </c>
      <c r="CC143" s="171" t="str">
        <f aca="false">IF(B143="","",SUM(BX143:CA143))</f>
        <v/>
      </c>
      <c r="CD143" s="169" t="str">
        <f aca="false">IF(B143="","",SUM(BX143:BZ143))</f>
        <v/>
      </c>
      <c r="CE143" s="172" t="str">
        <f aca="false">IF(B143="","",IF(AND(CC143&gt;=6,CD143&gt;=3,OR(E143&gt;=35,F143&gt;=35),L143&gt;=35),"6/3 සමත්",IF(AND(CC143&gt;=5,CD143&gt;=3,OR(E143&gt;=35,F143&gt;=35,L143&gt;=35)),"5/3 සමත්",IF(AND(CC143&gt;=4,CD143&gt;=1,OR(E143&gt;=20,F143&gt;=20,L143&gt;=20)),"සමත් කළ හැකි",IF(CB143=9,"W9","අසමත් ?")))))</f>
        <v/>
      </c>
    </row>
    <row r="144" customFormat="false" ht="13.8" hidden="false" customHeight="false" outlineLevel="0" collapsed="false">
      <c r="A144" s="160" t="n">
        <v>45</v>
      </c>
      <c r="B144" s="188"/>
      <c r="C144" s="161"/>
      <c r="D144" s="162"/>
      <c r="E144" s="163"/>
      <c r="F144" s="164"/>
      <c r="G144" s="163"/>
      <c r="H144" s="165"/>
      <c r="I144" s="165"/>
      <c r="J144" s="164"/>
      <c r="K144" s="163"/>
      <c r="L144" s="165"/>
      <c r="M144" s="165"/>
      <c r="N144" s="164"/>
      <c r="O144" s="163"/>
      <c r="P144" s="165"/>
      <c r="Q144" s="165"/>
      <c r="R144" s="165"/>
      <c r="S144" s="165"/>
      <c r="T144" s="165"/>
      <c r="U144" s="165"/>
      <c r="V144" s="164"/>
      <c r="W144" s="163"/>
      <c r="X144" s="165"/>
      <c r="Y144" s="165"/>
      <c r="Z144" s="165"/>
      <c r="AA144" s="165"/>
      <c r="AB144" s="165"/>
      <c r="AC144" s="165"/>
      <c r="AD144" s="164"/>
      <c r="AE144" s="163"/>
      <c r="AF144" s="165"/>
      <c r="AG144" s="165"/>
      <c r="AH144" s="165"/>
      <c r="AI144" s="165"/>
      <c r="AJ144" s="165"/>
      <c r="AK144" s="165"/>
      <c r="AL144" s="166"/>
      <c r="AM144" s="167" t="str">
        <f aca="false">IF(B144="","",SUM(E144:AL144))</f>
        <v/>
      </c>
      <c r="AN144" s="168" t="str">
        <f aca="false">IF(B144="","",AM144/9)</f>
        <v/>
      </c>
      <c r="AO144" s="169" t="str">
        <f aca="false">IF(B144="","",IF(AM144=0,"-",RANK(AM144,$AM$100:$AM$149,0)))</f>
        <v/>
      </c>
      <c r="AP144" s="167" t="str">
        <f aca="false">IF(E144="","",IF(E144="-","-",IF(UPPER(E144)="AB","+",VLOOKUP(E144,'විෂය තොරතුරු'!$P$24:$Q$28,2))))</f>
        <v/>
      </c>
      <c r="AQ144" s="168" t="str">
        <f aca="false">IF(F144="","",IF(F144="-","-",IF(UPPER(F144)="AB","+",VLOOKUP(F144,'විෂය තොරතුරු'!$P$24:$Q$28,2))))</f>
        <v/>
      </c>
      <c r="AR144" s="168" t="str">
        <f aca="false">IF(G144="","",IF(G144="-","-",IF(UPPER(G144)="AB","+",VLOOKUP(G144,'විෂය තොරතුරු'!$P$24:$Q$28,2))))</f>
        <v/>
      </c>
      <c r="AS144" s="168" t="str">
        <f aca="false">IF(H144="","",IF(H144="-","-",IF(UPPER(H144)="AB","+",VLOOKUP(H144,'විෂය තොරතුරු'!$P$24:$Q$28,2))))</f>
        <v/>
      </c>
      <c r="AT144" s="168" t="str">
        <f aca="false">IF(I144="","",IF(I144="-","-",IF(UPPER(I144)="AB","+",VLOOKUP(I144,'විෂය තොරතුරු'!$P$24:$Q$28,2))))</f>
        <v/>
      </c>
      <c r="AU144" s="170" t="str">
        <f aca="false">IF(J144="","",IF(J144="-","-",IF(UPPER(J144)="AB","+",VLOOKUP(J144,'විෂය තොරතුරු'!$P$24:$Q$28,2))))</f>
        <v/>
      </c>
      <c r="AV144" s="171" t="str">
        <f aca="false">IF(K144="","",IF(K144="-","-",IF(UPPER(K144)="AB","+",VLOOKUP(K144,'විෂය තොරතුරු'!$P$24:$Q$28,2))))</f>
        <v/>
      </c>
      <c r="AW144" s="168" t="str">
        <f aca="false">IF(L144="","",IF(L144="-","-",IF(UPPER(L144)="AB","+",VLOOKUP(L144,'විෂය තොරතුරු'!$P$24:$Q$28,2))))</f>
        <v/>
      </c>
      <c r="AX144" s="168" t="str">
        <f aca="false">IF(M144="","",IF(M144="-","-",IF(UPPER(M144)="AB","+",VLOOKUP(M144,'විෂය තොරතුරු'!$P$24:$Q$28,2))))</f>
        <v/>
      </c>
      <c r="AY144" s="169" t="str">
        <f aca="false">IF(N144="","",IF(N144="-","-",IF(UPPER(N144)="AB","+",VLOOKUP(N144,'විෂය තොරතුරු'!$P$24:$Q$28,2))))</f>
        <v/>
      </c>
      <c r="AZ144" s="167" t="str">
        <f aca="false">IF(O144="","",IF(O144="-","-",IF(UPPER(O144)="AB","+",VLOOKUP(O144,'විෂය තොරතුරු'!$P$24:$Q$28,2))))</f>
        <v/>
      </c>
      <c r="BA144" s="168" t="str">
        <f aca="false">IF(P144="","",IF(P144="-","-",IF(UPPER(P144)="AB","+",VLOOKUP(P144,'විෂය තොරතුරු'!$P$24:$Q$28,2))))</f>
        <v/>
      </c>
      <c r="BB144" s="168" t="str">
        <f aca="false">IF(Q144="","",IF(Q144="-","-",IF(UPPER(Q144)="AB","+",VLOOKUP(Q144,'විෂය තොරතුරු'!$P$24:$Q$28,2))))</f>
        <v/>
      </c>
      <c r="BC144" s="168" t="str">
        <f aca="false">IF(R144="","",IF(R144="-","-",IF(UPPER(R144)="AB","+",VLOOKUP(R144,'විෂය තොරතුරු'!$P$24:$Q$28,2))))</f>
        <v/>
      </c>
      <c r="BD144" s="168" t="str">
        <f aca="false">IF(S144="","",IF(S144="-","-",IF(UPPER(S144)="AB","+",VLOOKUP(S144,'විෂය තොරතුරු'!$P$24:$Q$28,2))))</f>
        <v/>
      </c>
      <c r="BE144" s="168" t="str">
        <f aca="false">IF(T144="","",IF(T144="-","-",IF(UPPER(T144)="AB","+",VLOOKUP(T144,'විෂය තොරතුරු'!$P$24:$Q$28,2))))</f>
        <v/>
      </c>
      <c r="BF144" s="168" t="str">
        <f aca="false">IF(U144="","",IF(U144="-","-",IF(UPPER(U144)="AB","+",VLOOKUP(U144,'විෂය තොරතුරු'!$P$24:$Q$28,2))))</f>
        <v/>
      </c>
      <c r="BG144" s="170" t="str">
        <f aca="false">IF(V144="","",IF(V144="-","-",IF(UPPER(V144)="AB","+",VLOOKUP(V144,'විෂය තොරතුරු'!$P$24:$Q$28,2))))</f>
        <v/>
      </c>
      <c r="BH144" s="171" t="str">
        <f aca="false">IF(W144="","",IF(W144="-","-",IF(UPPER(W144)="AB","+",VLOOKUP(W144,'විෂය තොරතුරු'!$P$24:$Q$28,2))))</f>
        <v/>
      </c>
      <c r="BI144" s="168" t="str">
        <f aca="false">IF(X144="","",IF(X144="-","-",IF(UPPER(X144)="AB","+",VLOOKUP(X144,'විෂය තොරතුරු'!$P$24:$Q$28,2))))</f>
        <v/>
      </c>
      <c r="BJ144" s="168" t="str">
        <f aca="false">IF(Y144="","",IF(Y144="-","-",IF(UPPER(Y144)="AB","+",VLOOKUP(Y144,'විෂය තොරතුරු'!$P$24:$Q$28,2))))</f>
        <v/>
      </c>
      <c r="BK144" s="168" t="str">
        <f aca="false">IF(Z144="","",IF(Z144="-","-",IF(UPPER(Z144)="AB","+",VLOOKUP(Z144,'විෂය තොරතුරු'!$P$24:$Q$28,2))))</f>
        <v/>
      </c>
      <c r="BL144" s="168" t="str">
        <f aca="false">IF(AA144="","",IF(AA144="-","-",IF(UPPER(AA144)="AB","+",VLOOKUP(AA144,'විෂය තොරතුරු'!$P$24:$Q$28,2))))</f>
        <v/>
      </c>
      <c r="BM144" s="168" t="str">
        <f aca="false">IF(AB144="","",IF(AB144="-","-",IF(UPPER(AB144)="AB","+",VLOOKUP(AB144,'විෂය තොරතුරු'!$P$24:$Q$28,2))))</f>
        <v/>
      </c>
      <c r="BN144" s="168" t="str">
        <f aca="false">IF(AC144="","",IF(AC144="-","-",IF(UPPER(AC144)="AB","+",VLOOKUP(AC144,'විෂය තොරතුරු'!$P$24:$Q$28,2))))</f>
        <v/>
      </c>
      <c r="BO144" s="169" t="str">
        <f aca="false">IF(AD144="","",IF(AD144="-","-",IF(UPPER(AD144)="AB","+",VLOOKUP(AD144,'විෂය තොරතුරු'!$P$24:$Q$28,2))))</f>
        <v/>
      </c>
      <c r="BP144" s="171" t="str">
        <f aca="false">IF(AE144="","",IF(AE144="-","-",IF(UPPER(AE144)="AB","+",VLOOKUP(AE144,'විෂය තොරතුරු'!$P$24:$Q$28,2))))</f>
        <v/>
      </c>
      <c r="BQ144" s="168" t="str">
        <f aca="false">IF(AF144="","",IF(AF144="-","-",IF(UPPER(AF144)="AB","+",VLOOKUP(AF144,'විෂය තොරතුරු'!$P$24:$Q$28,2))))</f>
        <v/>
      </c>
      <c r="BR144" s="168" t="str">
        <f aca="false">IF(AG144="","",IF(AG144="-","-",IF(UPPER(AG144)="AB","+",VLOOKUP(AG144,'විෂය තොරතුරු'!$P$24:$Q$28,2))))</f>
        <v/>
      </c>
      <c r="BS144" s="168" t="str">
        <f aca="false">IF(AH144="","",IF(AH144="-","-",IF(UPPER(AH144)="AB","+",VLOOKUP(AH144,'විෂය තොරතුරු'!$P$24:$Q$28,2))))</f>
        <v/>
      </c>
      <c r="BT144" s="168" t="str">
        <f aca="false">IF(AI144="","",IF(AI144="-","-",IF(UPPER(AI144)="AB","+",VLOOKUP(AI144,'විෂය තොරතුරු'!$P$24:$Q$28,2))))</f>
        <v/>
      </c>
      <c r="BU144" s="168" t="str">
        <f aca="false">IF(AJ144="","",IF(AJ144="-","-",IF(UPPER(AJ144)="AB","+",VLOOKUP(AJ144,'විෂය තොරතුරු'!$P$24:$Q$28,2))))</f>
        <v/>
      </c>
      <c r="BV144" s="168" t="str">
        <f aca="false">IF(AK144="","",IF(AK144="-","-",IF(UPPER(AK144)="AB","+",VLOOKUP(AK144,'විෂය තොරතුරු'!$P$24:$Q$28,2))))</f>
        <v/>
      </c>
      <c r="BW144" s="169" t="str">
        <f aca="false">IF(AL144="","",IF(AL144="-","-",IF(UPPER(AL144)="AB","+",VLOOKUP(AL144,'විෂය තොරතුරු'!$P$24:$Q$28,2))))</f>
        <v/>
      </c>
      <c r="BX144" s="171" t="str">
        <f aca="false">IF($B144="","",COUNTIF($AP144:$BW144,"A"))</f>
        <v/>
      </c>
      <c r="BY144" s="171" t="str">
        <f aca="false">IF($B144="","",COUNTIF($AP144:$BW144,"B"))</f>
        <v/>
      </c>
      <c r="BZ144" s="171" t="str">
        <f aca="false">IF($B144="","",COUNTIF($AP144:$BW144,"C"))</f>
        <v/>
      </c>
      <c r="CA144" s="171" t="str">
        <f aca="false">IF($B144="","",COUNTIF($AP144:$BW144,"S"))</f>
        <v/>
      </c>
      <c r="CB144" s="171" t="str">
        <f aca="false">IF($B144="","",COUNTIF($AP144:$BW144,"W"))</f>
        <v/>
      </c>
      <c r="CC144" s="171" t="str">
        <f aca="false">IF(B144="","",SUM(BX144:CA144))</f>
        <v/>
      </c>
      <c r="CD144" s="169" t="str">
        <f aca="false">IF(B144="","",SUM(BX144:BZ144))</f>
        <v/>
      </c>
      <c r="CE144" s="172" t="str">
        <f aca="false">IF(B144="","",IF(AND(CC144&gt;=6,CD144&gt;=3,OR(E144&gt;=35,F144&gt;=35),L144&gt;=35),"6/3 සමත්",IF(AND(CC144&gt;=5,CD144&gt;=3,OR(E144&gt;=35,F144&gt;=35,L144&gt;=35)),"5/3 සමත්",IF(AND(CC144&gt;=4,CD144&gt;=1,OR(E144&gt;=20,F144&gt;=20,L144&gt;=20)),"සමත් කළ හැකි",IF(CB144=9,"W9","අසමත් ?")))))</f>
        <v/>
      </c>
    </row>
    <row r="145" customFormat="false" ht="13.8" hidden="false" customHeight="false" outlineLevel="0" collapsed="false">
      <c r="A145" s="160" t="n">
        <v>46</v>
      </c>
      <c r="B145" s="189"/>
      <c r="C145" s="161"/>
      <c r="D145" s="162"/>
      <c r="E145" s="163"/>
      <c r="F145" s="164"/>
      <c r="G145" s="163"/>
      <c r="H145" s="165"/>
      <c r="I145" s="165"/>
      <c r="J145" s="164"/>
      <c r="K145" s="163"/>
      <c r="L145" s="165"/>
      <c r="M145" s="165"/>
      <c r="N145" s="164"/>
      <c r="O145" s="163"/>
      <c r="P145" s="165"/>
      <c r="Q145" s="165"/>
      <c r="R145" s="165"/>
      <c r="S145" s="165"/>
      <c r="T145" s="165"/>
      <c r="U145" s="165"/>
      <c r="V145" s="164"/>
      <c r="W145" s="163"/>
      <c r="X145" s="165"/>
      <c r="Y145" s="165"/>
      <c r="Z145" s="165"/>
      <c r="AA145" s="165"/>
      <c r="AB145" s="165"/>
      <c r="AC145" s="165"/>
      <c r="AD145" s="164"/>
      <c r="AE145" s="163"/>
      <c r="AF145" s="165"/>
      <c r="AG145" s="165"/>
      <c r="AH145" s="165"/>
      <c r="AI145" s="165"/>
      <c r="AJ145" s="165"/>
      <c r="AK145" s="165"/>
      <c r="AL145" s="166"/>
      <c r="AM145" s="167" t="str">
        <f aca="false">IF(B145="","",SUM(E145:AL145))</f>
        <v/>
      </c>
      <c r="AN145" s="168" t="str">
        <f aca="false">IF(B145="","",AM145/9)</f>
        <v/>
      </c>
      <c r="AO145" s="169" t="str">
        <f aca="false">IF(B145="","",IF(AM145=0,"-",RANK(AM145,$AM$100:$AM$149,0)))</f>
        <v/>
      </c>
      <c r="AP145" s="167" t="str">
        <f aca="false">IF(E145="","",IF(E145="-","-",IF(UPPER(E145)="AB","+",VLOOKUP(E145,'විෂය තොරතුරු'!$P$24:$Q$28,2))))</f>
        <v/>
      </c>
      <c r="AQ145" s="168" t="str">
        <f aca="false">IF(F145="","",IF(F145="-","-",IF(UPPER(F145)="AB","+",VLOOKUP(F145,'විෂය තොරතුරු'!$P$24:$Q$28,2))))</f>
        <v/>
      </c>
      <c r="AR145" s="168" t="str">
        <f aca="false">IF(G145="","",IF(G145="-","-",IF(UPPER(G145)="AB","+",VLOOKUP(G145,'විෂය තොරතුරු'!$P$24:$Q$28,2))))</f>
        <v/>
      </c>
      <c r="AS145" s="168" t="str">
        <f aca="false">IF(H145="","",IF(H145="-","-",IF(UPPER(H145)="AB","+",VLOOKUP(H145,'විෂය තොරතුරු'!$P$24:$Q$28,2))))</f>
        <v/>
      </c>
      <c r="AT145" s="168" t="str">
        <f aca="false">IF(I145="","",IF(I145="-","-",IF(UPPER(I145)="AB","+",VLOOKUP(I145,'විෂය තොරතුරු'!$P$24:$Q$28,2))))</f>
        <v/>
      </c>
      <c r="AU145" s="170" t="str">
        <f aca="false">IF(J145="","",IF(J145="-","-",IF(UPPER(J145)="AB","+",VLOOKUP(J145,'විෂය තොරතුරු'!$P$24:$Q$28,2))))</f>
        <v/>
      </c>
      <c r="AV145" s="171" t="str">
        <f aca="false">IF(K145="","",IF(K145="-","-",IF(UPPER(K145)="AB","+",VLOOKUP(K145,'විෂය තොරතුරු'!$P$24:$Q$28,2))))</f>
        <v/>
      </c>
      <c r="AW145" s="168" t="str">
        <f aca="false">IF(L145="","",IF(L145="-","-",IF(UPPER(L145)="AB","+",VLOOKUP(L145,'විෂය තොරතුරු'!$P$24:$Q$28,2))))</f>
        <v/>
      </c>
      <c r="AX145" s="168" t="str">
        <f aca="false">IF(M145="","",IF(M145="-","-",IF(UPPER(M145)="AB","+",VLOOKUP(M145,'විෂය තොරතුරු'!$P$24:$Q$28,2))))</f>
        <v/>
      </c>
      <c r="AY145" s="169" t="str">
        <f aca="false">IF(N145="","",IF(N145="-","-",IF(UPPER(N145)="AB","+",VLOOKUP(N145,'විෂය තොරතුරු'!$P$24:$Q$28,2))))</f>
        <v/>
      </c>
      <c r="AZ145" s="167" t="str">
        <f aca="false">IF(O145="","",IF(O145="-","-",IF(UPPER(O145)="AB","+",VLOOKUP(O145,'විෂය තොරතුරු'!$P$24:$Q$28,2))))</f>
        <v/>
      </c>
      <c r="BA145" s="168" t="str">
        <f aca="false">IF(P145="","",IF(P145="-","-",IF(UPPER(P145)="AB","+",VLOOKUP(P145,'විෂය තොරතුරු'!$P$24:$Q$28,2))))</f>
        <v/>
      </c>
      <c r="BB145" s="168" t="str">
        <f aca="false">IF(Q145="","",IF(Q145="-","-",IF(UPPER(Q145)="AB","+",VLOOKUP(Q145,'විෂය තොරතුරු'!$P$24:$Q$28,2))))</f>
        <v/>
      </c>
      <c r="BC145" s="168" t="str">
        <f aca="false">IF(R145="","",IF(R145="-","-",IF(UPPER(R145)="AB","+",VLOOKUP(R145,'විෂය තොරතුරු'!$P$24:$Q$28,2))))</f>
        <v/>
      </c>
      <c r="BD145" s="168" t="str">
        <f aca="false">IF(S145="","",IF(S145="-","-",IF(UPPER(S145)="AB","+",VLOOKUP(S145,'විෂය තොරතුරු'!$P$24:$Q$28,2))))</f>
        <v/>
      </c>
      <c r="BE145" s="168" t="str">
        <f aca="false">IF(T145="","",IF(T145="-","-",IF(UPPER(T145)="AB","+",VLOOKUP(T145,'විෂය තොරතුරු'!$P$24:$Q$28,2))))</f>
        <v/>
      </c>
      <c r="BF145" s="168" t="str">
        <f aca="false">IF(U145="","",IF(U145="-","-",IF(UPPER(U145)="AB","+",VLOOKUP(U145,'විෂය තොරතුරු'!$P$24:$Q$28,2))))</f>
        <v/>
      </c>
      <c r="BG145" s="170" t="str">
        <f aca="false">IF(V145="","",IF(V145="-","-",IF(UPPER(V145)="AB","+",VLOOKUP(V145,'විෂය තොරතුරු'!$P$24:$Q$28,2))))</f>
        <v/>
      </c>
      <c r="BH145" s="171" t="str">
        <f aca="false">IF(W145="","",IF(W145="-","-",IF(UPPER(W145)="AB","+",VLOOKUP(W145,'විෂය තොරතුරු'!$P$24:$Q$28,2))))</f>
        <v/>
      </c>
      <c r="BI145" s="168" t="str">
        <f aca="false">IF(X145="","",IF(X145="-","-",IF(UPPER(X145)="AB","+",VLOOKUP(X145,'විෂය තොරතුරු'!$P$24:$Q$28,2))))</f>
        <v/>
      </c>
      <c r="BJ145" s="168" t="str">
        <f aca="false">IF(Y145="","",IF(Y145="-","-",IF(UPPER(Y145)="AB","+",VLOOKUP(Y145,'විෂය තොරතුරු'!$P$24:$Q$28,2))))</f>
        <v/>
      </c>
      <c r="BK145" s="168" t="str">
        <f aca="false">IF(Z145="","",IF(Z145="-","-",IF(UPPER(Z145)="AB","+",VLOOKUP(Z145,'විෂය තොරතුරු'!$P$24:$Q$28,2))))</f>
        <v/>
      </c>
      <c r="BL145" s="168" t="str">
        <f aca="false">IF(AA145="","",IF(AA145="-","-",IF(UPPER(AA145)="AB","+",VLOOKUP(AA145,'විෂය තොරතුරු'!$P$24:$Q$28,2))))</f>
        <v/>
      </c>
      <c r="BM145" s="168" t="str">
        <f aca="false">IF(AB145="","",IF(AB145="-","-",IF(UPPER(AB145)="AB","+",VLOOKUP(AB145,'විෂය තොරතුරු'!$P$24:$Q$28,2))))</f>
        <v/>
      </c>
      <c r="BN145" s="168" t="str">
        <f aca="false">IF(AC145="","",IF(AC145="-","-",IF(UPPER(AC145)="AB","+",VLOOKUP(AC145,'විෂය තොරතුරු'!$P$24:$Q$28,2))))</f>
        <v/>
      </c>
      <c r="BO145" s="169" t="str">
        <f aca="false">IF(AD145="","",IF(AD145="-","-",IF(UPPER(AD145)="AB","+",VLOOKUP(AD145,'විෂය තොරතුරු'!$P$24:$Q$28,2))))</f>
        <v/>
      </c>
      <c r="BP145" s="171" t="str">
        <f aca="false">IF(AE145="","",IF(AE145="-","-",IF(UPPER(AE145)="AB","+",VLOOKUP(AE145,'විෂය තොරතුරු'!$P$24:$Q$28,2))))</f>
        <v/>
      </c>
      <c r="BQ145" s="168" t="str">
        <f aca="false">IF(AF145="","",IF(AF145="-","-",IF(UPPER(AF145)="AB","+",VLOOKUP(AF145,'විෂය තොරතුරු'!$P$24:$Q$28,2))))</f>
        <v/>
      </c>
      <c r="BR145" s="168" t="str">
        <f aca="false">IF(AG145="","",IF(AG145="-","-",IF(UPPER(AG145)="AB","+",VLOOKUP(AG145,'විෂය තොරතුරු'!$P$24:$Q$28,2))))</f>
        <v/>
      </c>
      <c r="BS145" s="168" t="str">
        <f aca="false">IF(AH145="","",IF(AH145="-","-",IF(UPPER(AH145)="AB","+",VLOOKUP(AH145,'විෂය තොරතුරු'!$P$24:$Q$28,2))))</f>
        <v/>
      </c>
      <c r="BT145" s="168" t="str">
        <f aca="false">IF(AI145="","",IF(AI145="-","-",IF(UPPER(AI145)="AB","+",VLOOKUP(AI145,'විෂය තොරතුරු'!$P$24:$Q$28,2))))</f>
        <v/>
      </c>
      <c r="BU145" s="168" t="str">
        <f aca="false">IF(AJ145="","",IF(AJ145="-","-",IF(UPPER(AJ145)="AB","+",VLOOKUP(AJ145,'විෂය තොරතුරු'!$P$24:$Q$28,2))))</f>
        <v/>
      </c>
      <c r="BV145" s="168" t="str">
        <f aca="false">IF(AK145="","",IF(AK145="-","-",IF(UPPER(AK145)="AB","+",VLOOKUP(AK145,'විෂය තොරතුරු'!$P$24:$Q$28,2))))</f>
        <v/>
      </c>
      <c r="BW145" s="169" t="str">
        <f aca="false">IF(AL145="","",IF(AL145="-","-",IF(UPPER(AL145)="AB","+",VLOOKUP(AL145,'විෂය තොරතුරු'!$P$24:$Q$28,2))))</f>
        <v/>
      </c>
      <c r="BX145" s="171" t="str">
        <f aca="false">IF($B145="","",COUNTIF($AP145:$BW145,"A"))</f>
        <v/>
      </c>
      <c r="BY145" s="171" t="str">
        <f aca="false">IF($B145="","",COUNTIF($AP145:$BW145,"B"))</f>
        <v/>
      </c>
      <c r="BZ145" s="171" t="str">
        <f aca="false">IF($B145="","",COUNTIF($AP145:$BW145,"C"))</f>
        <v/>
      </c>
      <c r="CA145" s="171" t="str">
        <f aca="false">IF($B145="","",COUNTIF($AP145:$BW145,"S"))</f>
        <v/>
      </c>
      <c r="CB145" s="171" t="str">
        <f aca="false">IF($B145="","",COUNTIF($AP145:$BW145,"W"))</f>
        <v/>
      </c>
      <c r="CC145" s="171" t="str">
        <f aca="false">IF(B145="","",SUM(BX145:CA145))</f>
        <v/>
      </c>
      <c r="CD145" s="169" t="str">
        <f aca="false">IF(B145="","",SUM(BX145:BZ145))</f>
        <v/>
      </c>
      <c r="CE145" s="172" t="str">
        <f aca="false">IF(B145="","",IF(AND(CC145&gt;=6,CD145&gt;=3,OR(E145&gt;=35,F145&gt;=35),L145&gt;=35),"6/3 සමත්",IF(AND(CC145&gt;=5,CD145&gt;=3,OR(E145&gt;=35,F145&gt;=35,L145&gt;=35)),"5/3 සමත්",IF(AND(CC145&gt;=4,CD145&gt;=1,OR(E145&gt;=20,F145&gt;=20,L145&gt;=20)),"සමත් කළ හැකි",IF(CB145=9,"W9","අසමත් ?")))))</f>
        <v/>
      </c>
    </row>
    <row r="146" customFormat="false" ht="13.8" hidden="false" customHeight="false" outlineLevel="0" collapsed="false">
      <c r="A146" s="160" t="n">
        <v>47</v>
      </c>
      <c r="B146" s="189"/>
      <c r="C146" s="161"/>
      <c r="D146" s="162"/>
      <c r="E146" s="163"/>
      <c r="F146" s="164"/>
      <c r="G146" s="163"/>
      <c r="H146" s="165"/>
      <c r="I146" s="165"/>
      <c r="J146" s="164"/>
      <c r="K146" s="163"/>
      <c r="L146" s="165"/>
      <c r="M146" s="165"/>
      <c r="N146" s="164"/>
      <c r="O146" s="163"/>
      <c r="P146" s="165"/>
      <c r="Q146" s="165"/>
      <c r="R146" s="165"/>
      <c r="S146" s="165"/>
      <c r="T146" s="165"/>
      <c r="U146" s="165"/>
      <c r="V146" s="164"/>
      <c r="W146" s="163"/>
      <c r="X146" s="165"/>
      <c r="Y146" s="165"/>
      <c r="Z146" s="165"/>
      <c r="AA146" s="165"/>
      <c r="AB146" s="165"/>
      <c r="AC146" s="165"/>
      <c r="AD146" s="164"/>
      <c r="AE146" s="163"/>
      <c r="AF146" s="165"/>
      <c r="AG146" s="165"/>
      <c r="AH146" s="165"/>
      <c r="AI146" s="165"/>
      <c r="AJ146" s="165"/>
      <c r="AK146" s="165"/>
      <c r="AL146" s="166"/>
      <c r="AM146" s="167" t="str">
        <f aca="false">IF(B146="","",SUM(E146:AL146))</f>
        <v/>
      </c>
      <c r="AN146" s="168" t="str">
        <f aca="false">IF(B146="","",AM146/9)</f>
        <v/>
      </c>
      <c r="AO146" s="169" t="str">
        <f aca="false">IF(B146="","",IF(AM146=0,"-",RANK(AM146,$AM$100:$AM$149,0)))</f>
        <v/>
      </c>
      <c r="AP146" s="167" t="str">
        <f aca="false">IF(E146="","",IF(E146="-","-",IF(UPPER(E146)="AB","+",VLOOKUP(E146,'විෂය තොරතුරු'!$P$24:$Q$28,2))))</f>
        <v/>
      </c>
      <c r="AQ146" s="168" t="str">
        <f aca="false">IF(F146="","",IF(F146="-","-",IF(UPPER(F146)="AB","+",VLOOKUP(F146,'විෂය තොරතුරු'!$P$24:$Q$28,2))))</f>
        <v/>
      </c>
      <c r="AR146" s="168" t="str">
        <f aca="false">IF(G146="","",IF(G146="-","-",IF(UPPER(G146)="AB","+",VLOOKUP(G146,'විෂය තොරතුරු'!$P$24:$Q$28,2))))</f>
        <v/>
      </c>
      <c r="AS146" s="168" t="str">
        <f aca="false">IF(H146="","",IF(H146="-","-",IF(UPPER(H146)="AB","+",VLOOKUP(H146,'විෂය තොරතුරු'!$P$24:$Q$28,2))))</f>
        <v/>
      </c>
      <c r="AT146" s="168" t="str">
        <f aca="false">IF(I146="","",IF(I146="-","-",IF(UPPER(I146)="AB","+",VLOOKUP(I146,'විෂය තොරතුරු'!$P$24:$Q$28,2))))</f>
        <v/>
      </c>
      <c r="AU146" s="170" t="str">
        <f aca="false">IF(J146="","",IF(J146="-","-",IF(UPPER(J146)="AB","+",VLOOKUP(J146,'විෂය තොරතුරු'!$P$24:$Q$28,2))))</f>
        <v/>
      </c>
      <c r="AV146" s="171" t="str">
        <f aca="false">IF(K146="","",IF(K146="-","-",IF(UPPER(K146)="AB","+",VLOOKUP(K146,'විෂය තොරතුරු'!$P$24:$Q$28,2))))</f>
        <v/>
      </c>
      <c r="AW146" s="168" t="str">
        <f aca="false">IF(L146="","",IF(L146="-","-",IF(UPPER(L146)="AB","+",VLOOKUP(L146,'විෂය තොරතුරු'!$P$24:$Q$28,2))))</f>
        <v/>
      </c>
      <c r="AX146" s="168" t="str">
        <f aca="false">IF(M146="","",IF(M146="-","-",IF(UPPER(M146)="AB","+",VLOOKUP(M146,'විෂය තොරතුරු'!$P$24:$Q$28,2))))</f>
        <v/>
      </c>
      <c r="AY146" s="169" t="str">
        <f aca="false">IF(N146="","",IF(N146="-","-",IF(UPPER(N146)="AB","+",VLOOKUP(N146,'විෂය තොරතුරු'!$P$24:$Q$28,2))))</f>
        <v/>
      </c>
      <c r="AZ146" s="167" t="str">
        <f aca="false">IF(O146="","",IF(O146="-","-",IF(UPPER(O146)="AB","+",VLOOKUP(O146,'විෂය තොරතුරු'!$P$24:$Q$28,2))))</f>
        <v/>
      </c>
      <c r="BA146" s="168" t="str">
        <f aca="false">IF(P146="","",IF(P146="-","-",IF(UPPER(P146)="AB","+",VLOOKUP(P146,'විෂය තොරතුරු'!$P$24:$Q$28,2))))</f>
        <v/>
      </c>
      <c r="BB146" s="168" t="str">
        <f aca="false">IF(Q146="","",IF(Q146="-","-",IF(UPPER(Q146)="AB","+",VLOOKUP(Q146,'විෂය තොරතුරු'!$P$24:$Q$28,2))))</f>
        <v/>
      </c>
      <c r="BC146" s="168" t="str">
        <f aca="false">IF(R146="","",IF(R146="-","-",IF(UPPER(R146)="AB","+",VLOOKUP(R146,'විෂය තොරතුරු'!$P$24:$Q$28,2))))</f>
        <v/>
      </c>
      <c r="BD146" s="168" t="str">
        <f aca="false">IF(S146="","",IF(S146="-","-",IF(UPPER(S146)="AB","+",VLOOKUP(S146,'විෂය තොරතුරු'!$P$24:$Q$28,2))))</f>
        <v/>
      </c>
      <c r="BE146" s="168" t="str">
        <f aca="false">IF(T146="","",IF(T146="-","-",IF(UPPER(T146)="AB","+",VLOOKUP(T146,'විෂය තොරතුරු'!$P$24:$Q$28,2))))</f>
        <v/>
      </c>
      <c r="BF146" s="168" t="str">
        <f aca="false">IF(U146="","",IF(U146="-","-",IF(UPPER(U146)="AB","+",VLOOKUP(U146,'විෂය තොරතුරු'!$P$24:$Q$28,2))))</f>
        <v/>
      </c>
      <c r="BG146" s="170" t="str">
        <f aca="false">IF(V146="","",IF(V146="-","-",IF(UPPER(V146)="AB","+",VLOOKUP(V146,'විෂය තොරතුරු'!$P$24:$Q$28,2))))</f>
        <v/>
      </c>
      <c r="BH146" s="171" t="str">
        <f aca="false">IF(W146="","",IF(W146="-","-",IF(UPPER(W146)="AB","+",VLOOKUP(W146,'විෂය තොරතුරු'!$P$24:$Q$28,2))))</f>
        <v/>
      </c>
      <c r="BI146" s="168" t="str">
        <f aca="false">IF(X146="","",IF(X146="-","-",IF(UPPER(X146)="AB","+",VLOOKUP(X146,'විෂය තොරතුරු'!$P$24:$Q$28,2))))</f>
        <v/>
      </c>
      <c r="BJ146" s="168" t="str">
        <f aca="false">IF(Y146="","",IF(Y146="-","-",IF(UPPER(Y146)="AB","+",VLOOKUP(Y146,'විෂය තොරතුරු'!$P$24:$Q$28,2))))</f>
        <v/>
      </c>
      <c r="BK146" s="168" t="str">
        <f aca="false">IF(Z146="","",IF(Z146="-","-",IF(UPPER(Z146)="AB","+",VLOOKUP(Z146,'විෂය තොරතුරු'!$P$24:$Q$28,2))))</f>
        <v/>
      </c>
      <c r="BL146" s="168" t="str">
        <f aca="false">IF(AA146="","",IF(AA146="-","-",IF(UPPER(AA146)="AB","+",VLOOKUP(AA146,'විෂය තොරතුරු'!$P$24:$Q$28,2))))</f>
        <v/>
      </c>
      <c r="BM146" s="168" t="str">
        <f aca="false">IF(AB146="","",IF(AB146="-","-",IF(UPPER(AB146)="AB","+",VLOOKUP(AB146,'විෂය තොරතුරු'!$P$24:$Q$28,2))))</f>
        <v/>
      </c>
      <c r="BN146" s="168" t="str">
        <f aca="false">IF(AC146="","",IF(AC146="-","-",IF(UPPER(AC146)="AB","+",VLOOKUP(AC146,'විෂය තොරතුරු'!$P$24:$Q$28,2))))</f>
        <v/>
      </c>
      <c r="BO146" s="169" t="str">
        <f aca="false">IF(AD146="","",IF(AD146="-","-",IF(UPPER(AD146)="AB","+",VLOOKUP(AD146,'විෂය තොරතුරු'!$P$24:$Q$28,2))))</f>
        <v/>
      </c>
      <c r="BP146" s="171" t="str">
        <f aca="false">IF(AE146="","",IF(AE146="-","-",IF(UPPER(AE146)="AB","+",VLOOKUP(AE146,'විෂය තොරතුරු'!$P$24:$Q$28,2))))</f>
        <v/>
      </c>
      <c r="BQ146" s="168" t="str">
        <f aca="false">IF(AF146="","",IF(AF146="-","-",IF(UPPER(AF146)="AB","+",VLOOKUP(AF146,'විෂය තොරතුරු'!$P$24:$Q$28,2))))</f>
        <v/>
      </c>
      <c r="BR146" s="168" t="str">
        <f aca="false">IF(AG146="","",IF(AG146="-","-",IF(UPPER(AG146)="AB","+",VLOOKUP(AG146,'විෂය තොරතුරු'!$P$24:$Q$28,2))))</f>
        <v/>
      </c>
      <c r="BS146" s="168" t="str">
        <f aca="false">IF(AH146="","",IF(AH146="-","-",IF(UPPER(AH146)="AB","+",VLOOKUP(AH146,'විෂය තොරතුරු'!$P$24:$Q$28,2))))</f>
        <v/>
      </c>
      <c r="BT146" s="168" t="str">
        <f aca="false">IF(AI146="","",IF(AI146="-","-",IF(UPPER(AI146)="AB","+",VLOOKUP(AI146,'විෂය තොරතුරු'!$P$24:$Q$28,2))))</f>
        <v/>
      </c>
      <c r="BU146" s="168" t="str">
        <f aca="false">IF(AJ146="","",IF(AJ146="-","-",IF(UPPER(AJ146)="AB","+",VLOOKUP(AJ146,'විෂය තොරතුරු'!$P$24:$Q$28,2))))</f>
        <v/>
      </c>
      <c r="BV146" s="168" t="str">
        <f aca="false">IF(AK146="","",IF(AK146="-","-",IF(UPPER(AK146)="AB","+",VLOOKUP(AK146,'විෂය තොරතුරු'!$P$24:$Q$28,2))))</f>
        <v/>
      </c>
      <c r="BW146" s="169" t="str">
        <f aca="false">IF(AL146="","",IF(AL146="-","-",IF(UPPER(AL146)="AB","+",VLOOKUP(AL146,'විෂය තොරතුරු'!$P$24:$Q$28,2))))</f>
        <v/>
      </c>
      <c r="BX146" s="171" t="str">
        <f aca="false">IF($B146="","",COUNTIF($AP146:$BW146,"A"))</f>
        <v/>
      </c>
      <c r="BY146" s="171" t="str">
        <f aca="false">IF($B146="","",COUNTIF($AP146:$BW146,"B"))</f>
        <v/>
      </c>
      <c r="BZ146" s="171" t="str">
        <f aca="false">IF($B146="","",COUNTIF($AP146:$BW146,"C"))</f>
        <v/>
      </c>
      <c r="CA146" s="171" t="str">
        <f aca="false">IF($B146="","",COUNTIF($AP146:$BW146,"S"))</f>
        <v/>
      </c>
      <c r="CB146" s="171" t="str">
        <f aca="false">IF($B146="","",COUNTIF($AP146:$BW146,"W"))</f>
        <v/>
      </c>
      <c r="CC146" s="171" t="str">
        <f aca="false">IF(B146="","",SUM(BX146:CA146))</f>
        <v/>
      </c>
      <c r="CD146" s="169" t="str">
        <f aca="false">IF(B146="","",SUM(BX146:BZ146))</f>
        <v/>
      </c>
      <c r="CE146" s="172" t="str">
        <f aca="false">IF(B146="","",IF(AND(CC146&gt;=6,CD146&gt;=3,OR(E146&gt;=35,F146&gt;=35),L146&gt;=35),"6/3 සමත්",IF(AND(CC146&gt;=5,CD146&gt;=3,OR(E146&gt;=35,F146&gt;=35,L146&gt;=35)),"5/3 සමත්",IF(AND(CC146&gt;=4,CD146&gt;=1,OR(E146&gt;=20,F146&gt;=20,L146&gt;=20)),"සමත් කළ හැකි",IF(CB146=9,"W9","අසමත් ?")))))</f>
        <v/>
      </c>
    </row>
    <row r="147" customFormat="false" ht="13.8" hidden="false" customHeight="false" outlineLevel="0" collapsed="false">
      <c r="A147" s="160" t="n">
        <v>48</v>
      </c>
      <c r="B147" s="189"/>
      <c r="C147" s="161"/>
      <c r="D147" s="162"/>
      <c r="E147" s="163"/>
      <c r="F147" s="164"/>
      <c r="G147" s="163"/>
      <c r="H147" s="165"/>
      <c r="I147" s="165"/>
      <c r="J147" s="164"/>
      <c r="K147" s="163"/>
      <c r="L147" s="165"/>
      <c r="M147" s="165"/>
      <c r="N147" s="164"/>
      <c r="O147" s="163"/>
      <c r="P147" s="165"/>
      <c r="Q147" s="165"/>
      <c r="R147" s="165"/>
      <c r="S147" s="165"/>
      <c r="T147" s="165"/>
      <c r="U147" s="165"/>
      <c r="V147" s="164"/>
      <c r="W147" s="163"/>
      <c r="X147" s="165"/>
      <c r="Y147" s="165"/>
      <c r="Z147" s="165"/>
      <c r="AA147" s="165"/>
      <c r="AB147" s="165"/>
      <c r="AC147" s="165"/>
      <c r="AD147" s="164"/>
      <c r="AE147" s="163"/>
      <c r="AF147" s="165"/>
      <c r="AG147" s="165"/>
      <c r="AH147" s="165"/>
      <c r="AI147" s="165"/>
      <c r="AJ147" s="165"/>
      <c r="AK147" s="165"/>
      <c r="AL147" s="166"/>
      <c r="AM147" s="167" t="str">
        <f aca="false">IF(B147="","",SUM(E147:AL147))</f>
        <v/>
      </c>
      <c r="AN147" s="168" t="str">
        <f aca="false">IF(B147="","",AM147/9)</f>
        <v/>
      </c>
      <c r="AO147" s="169" t="str">
        <f aca="false">IF(B147="","",IF(AM147=0,"-",RANK(AM147,$AM$100:$AM$149,0)))</f>
        <v/>
      </c>
      <c r="AP147" s="167" t="str">
        <f aca="false">IF(E147="","",IF(E147="-","-",IF(UPPER(E147)="AB","+",VLOOKUP(E147,'විෂය තොරතුරු'!$P$24:$Q$28,2))))</f>
        <v/>
      </c>
      <c r="AQ147" s="168" t="str">
        <f aca="false">IF(F147="","",IF(F147="-","-",IF(UPPER(F147)="AB","+",VLOOKUP(F147,'විෂය තොරතුරු'!$P$24:$Q$28,2))))</f>
        <v/>
      </c>
      <c r="AR147" s="168" t="str">
        <f aca="false">IF(G147="","",IF(G147="-","-",IF(UPPER(G147)="AB","+",VLOOKUP(G147,'විෂය තොරතුරු'!$P$24:$Q$28,2))))</f>
        <v/>
      </c>
      <c r="AS147" s="168" t="str">
        <f aca="false">IF(H147="","",IF(H147="-","-",IF(UPPER(H147)="AB","+",VLOOKUP(H147,'විෂය තොරතුරු'!$P$24:$Q$28,2))))</f>
        <v/>
      </c>
      <c r="AT147" s="168" t="str">
        <f aca="false">IF(I147="","",IF(I147="-","-",IF(UPPER(I147)="AB","+",VLOOKUP(I147,'විෂය තොරතුරු'!$P$24:$Q$28,2))))</f>
        <v/>
      </c>
      <c r="AU147" s="170" t="str">
        <f aca="false">IF(J147="","",IF(J147="-","-",IF(UPPER(J147)="AB","+",VLOOKUP(J147,'විෂය තොරතුරු'!$P$24:$Q$28,2))))</f>
        <v/>
      </c>
      <c r="AV147" s="171" t="str">
        <f aca="false">IF(K147="","",IF(K147="-","-",IF(UPPER(K147)="AB","+",VLOOKUP(K147,'විෂය තොරතුරු'!$P$24:$Q$28,2))))</f>
        <v/>
      </c>
      <c r="AW147" s="168" t="str">
        <f aca="false">IF(L147="","",IF(L147="-","-",IF(UPPER(L147)="AB","+",VLOOKUP(L147,'විෂය තොරතුරු'!$P$24:$Q$28,2))))</f>
        <v/>
      </c>
      <c r="AX147" s="168" t="str">
        <f aca="false">IF(M147="","",IF(M147="-","-",IF(UPPER(M147)="AB","+",VLOOKUP(M147,'විෂය තොරතුරු'!$P$24:$Q$28,2))))</f>
        <v/>
      </c>
      <c r="AY147" s="169" t="str">
        <f aca="false">IF(N147="","",IF(N147="-","-",IF(UPPER(N147)="AB","+",VLOOKUP(N147,'විෂය තොරතුරු'!$P$24:$Q$28,2))))</f>
        <v/>
      </c>
      <c r="AZ147" s="167" t="str">
        <f aca="false">IF(O147="","",IF(O147="-","-",IF(UPPER(O147)="AB","+",VLOOKUP(O147,'විෂය තොරතුරු'!$P$24:$Q$28,2))))</f>
        <v/>
      </c>
      <c r="BA147" s="168" t="str">
        <f aca="false">IF(P147="","",IF(P147="-","-",IF(UPPER(P147)="AB","+",VLOOKUP(P147,'විෂය තොරතුරු'!$P$24:$Q$28,2))))</f>
        <v/>
      </c>
      <c r="BB147" s="168" t="str">
        <f aca="false">IF(Q147="","",IF(Q147="-","-",IF(UPPER(Q147)="AB","+",VLOOKUP(Q147,'විෂය තොරතුරු'!$P$24:$Q$28,2))))</f>
        <v/>
      </c>
      <c r="BC147" s="168" t="str">
        <f aca="false">IF(R147="","",IF(R147="-","-",IF(UPPER(R147)="AB","+",VLOOKUP(R147,'විෂය තොරතුරු'!$P$24:$Q$28,2))))</f>
        <v/>
      </c>
      <c r="BD147" s="168" t="str">
        <f aca="false">IF(S147="","",IF(S147="-","-",IF(UPPER(S147)="AB","+",VLOOKUP(S147,'විෂය තොරතුරු'!$P$24:$Q$28,2))))</f>
        <v/>
      </c>
      <c r="BE147" s="168" t="str">
        <f aca="false">IF(T147="","",IF(T147="-","-",IF(UPPER(T147)="AB","+",VLOOKUP(T147,'විෂය තොරතුරු'!$P$24:$Q$28,2))))</f>
        <v/>
      </c>
      <c r="BF147" s="168" t="str">
        <f aca="false">IF(U147="","",IF(U147="-","-",IF(UPPER(U147)="AB","+",VLOOKUP(U147,'විෂය තොරතුරු'!$P$24:$Q$28,2))))</f>
        <v/>
      </c>
      <c r="BG147" s="170" t="str">
        <f aca="false">IF(V147="","",IF(V147="-","-",IF(UPPER(V147)="AB","+",VLOOKUP(V147,'විෂය තොරතුරු'!$P$24:$Q$28,2))))</f>
        <v/>
      </c>
      <c r="BH147" s="171" t="str">
        <f aca="false">IF(W147="","",IF(W147="-","-",IF(UPPER(W147)="AB","+",VLOOKUP(W147,'විෂය තොරතුරු'!$P$24:$Q$28,2))))</f>
        <v/>
      </c>
      <c r="BI147" s="168" t="str">
        <f aca="false">IF(X147="","",IF(X147="-","-",IF(UPPER(X147)="AB","+",VLOOKUP(X147,'විෂය තොරතුරු'!$P$24:$Q$28,2))))</f>
        <v/>
      </c>
      <c r="BJ147" s="168" t="str">
        <f aca="false">IF(Y147="","",IF(Y147="-","-",IF(UPPER(Y147)="AB","+",VLOOKUP(Y147,'විෂය තොරතුරු'!$P$24:$Q$28,2))))</f>
        <v/>
      </c>
      <c r="BK147" s="168" t="str">
        <f aca="false">IF(Z147="","",IF(Z147="-","-",IF(UPPER(Z147)="AB","+",VLOOKUP(Z147,'විෂය තොරතුරු'!$P$24:$Q$28,2))))</f>
        <v/>
      </c>
      <c r="BL147" s="168" t="str">
        <f aca="false">IF(AA147="","",IF(AA147="-","-",IF(UPPER(AA147)="AB","+",VLOOKUP(AA147,'විෂය තොරතුරු'!$P$24:$Q$28,2))))</f>
        <v/>
      </c>
      <c r="BM147" s="168" t="str">
        <f aca="false">IF(AB147="","",IF(AB147="-","-",IF(UPPER(AB147)="AB","+",VLOOKUP(AB147,'විෂය තොරතුරු'!$P$24:$Q$28,2))))</f>
        <v/>
      </c>
      <c r="BN147" s="168" t="str">
        <f aca="false">IF(AC147="","",IF(AC147="-","-",IF(UPPER(AC147)="AB","+",VLOOKUP(AC147,'විෂය තොරතුරු'!$P$24:$Q$28,2))))</f>
        <v/>
      </c>
      <c r="BO147" s="169" t="str">
        <f aca="false">IF(AD147="","",IF(AD147="-","-",IF(UPPER(AD147)="AB","+",VLOOKUP(AD147,'විෂය තොරතුරු'!$P$24:$Q$28,2))))</f>
        <v/>
      </c>
      <c r="BP147" s="171" t="str">
        <f aca="false">IF(AE147="","",IF(AE147="-","-",IF(UPPER(AE147)="AB","+",VLOOKUP(AE147,'විෂය තොරතුරු'!$P$24:$Q$28,2))))</f>
        <v/>
      </c>
      <c r="BQ147" s="168" t="str">
        <f aca="false">IF(AF147="","",IF(AF147="-","-",IF(UPPER(AF147)="AB","+",VLOOKUP(AF147,'විෂය තොරතුරු'!$P$24:$Q$28,2))))</f>
        <v/>
      </c>
      <c r="BR147" s="168" t="str">
        <f aca="false">IF(AG147="","",IF(AG147="-","-",IF(UPPER(AG147)="AB","+",VLOOKUP(AG147,'විෂය තොරතුරු'!$P$24:$Q$28,2))))</f>
        <v/>
      </c>
      <c r="BS147" s="168" t="str">
        <f aca="false">IF(AH147="","",IF(AH147="-","-",IF(UPPER(AH147)="AB","+",VLOOKUP(AH147,'විෂය තොරතුරු'!$P$24:$Q$28,2))))</f>
        <v/>
      </c>
      <c r="BT147" s="168" t="str">
        <f aca="false">IF(AI147="","",IF(AI147="-","-",IF(UPPER(AI147)="AB","+",VLOOKUP(AI147,'විෂය තොරතුරු'!$P$24:$Q$28,2))))</f>
        <v/>
      </c>
      <c r="BU147" s="168" t="str">
        <f aca="false">IF(AJ147="","",IF(AJ147="-","-",IF(UPPER(AJ147)="AB","+",VLOOKUP(AJ147,'විෂය තොරතුරු'!$P$24:$Q$28,2))))</f>
        <v/>
      </c>
      <c r="BV147" s="168" t="str">
        <f aca="false">IF(AK147="","",IF(AK147="-","-",IF(UPPER(AK147)="AB","+",VLOOKUP(AK147,'විෂය තොරතුරු'!$P$24:$Q$28,2))))</f>
        <v/>
      </c>
      <c r="BW147" s="169" t="str">
        <f aca="false">IF(AL147="","",IF(AL147="-","-",IF(UPPER(AL147)="AB","+",VLOOKUP(AL147,'විෂය තොරතුරු'!$P$24:$Q$28,2))))</f>
        <v/>
      </c>
      <c r="BX147" s="171" t="str">
        <f aca="false">IF($B147="","",COUNTIF($AP147:$BW147,"A"))</f>
        <v/>
      </c>
      <c r="BY147" s="171" t="str">
        <f aca="false">IF($B147="","",COUNTIF($AP147:$BW147,"B"))</f>
        <v/>
      </c>
      <c r="BZ147" s="171" t="str">
        <f aca="false">IF($B147="","",COUNTIF($AP147:$BW147,"C"))</f>
        <v/>
      </c>
      <c r="CA147" s="171" t="str">
        <f aca="false">IF($B147="","",COUNTIF($AP147:$BW147,"S"))</f>
        <v/>
      </c>
      <c r="CB147" s="171" t="str">
        <f aca="false">IF($B147="","",COUNTIF($AP147:$BW147,"W"))</f>
        <v/>
      </c>
      <c r="CC147" s="171" t="str">
        <f aca="false">IF(B147="","",SUM(BX147:CA147))</f>
        <v/>
      </c>
      <c r="CD147" s="169" t="str">
        <f aca="false">IF(B147="","",SUM(BX147:BZ147))</f>
        <v/>
      </c>
      <c r="CE147" s="172" t="str">
        <f aca="false">IF(B147="","",IF(AND(CC147&gt;=6,CD147&gt;=3,OR(E147&gt;=35,F147&gt;=35),L147&gt;=35),"6/3 සමත්",IF(AND(CC147&gt;=5,CD147&gt;=3,OR(E147&gt;=35,F147&gt;=35,L147&gt;=35)),"5/3 සමත්",IF(AND(CC147&gt;=4,CD147&gt;=1,OR(E147&gt;=20,F147&gt;=20,L147&gt;=20)),"සමත් කළ හැකි",IF(CB147=9,"W9","අසමත් ?")))))</f>
        <v/>
      </c>
    </row>
    <row r="148" customFormat="false" ht="13.8" hidden="false" customHeight="false" outlineLevel="0" collapsed="false">
      <c r="A148" s="160" t="n">
        <v>49</v>
      </c>
      <c r="B148" s="189"/>
      <c r="C148" s="161"/>
      <c r="D148" s="162"/>
      <c r="E148" s="163"/>
      <c r="F148" s="164"/>
      <c r="G148" s="163"/>
      <c r="H148" s="165"/>
      <c r="I148" s="165"/>
      <c r="J148" s="164"/>
      <c r="K148" s="163"/>
      <c r="L148" s="165"/>
      <c r="M148" s="165"/>
      <c r="N148" s="164"/>
      <c r="O148" s="163"/>
      <c r="P148" s="165"/>
      <c r="Q148" s="165"/>
      <c r="R148" s="165"/>
      <c r="S148" s="165"/>
      <c r="T148" s="165"/>
      <c r="U148" s="165"/>
      <c r="V148" s="164"/>
      <c r="W148" s="163"/>
      <c r="X148" s="165"/>
      <c r="Y148" s="165"/>
      <c r="Z148" s="165"/>
      <c r="AA148" s="165"/>
      <c r="AB148" s="165"/>
      <c r="AC148" s="165"/>
      <c r="AD148" s="164"/>
      <c r="AE148" s="163"/>
      <c r="AF148" s="165"/>
      <c r="AG148" s="165"/>
      <c r="AH148" s="165"/>
      <c r="AI148" s="165"/>
      <c r="AJ148" s="165"/>
      <c r="AK148" s="165"/>
      <c r="AL148" s="166"/>
      <c r="AM148" s="167" t="str">
        <f aca="false">IF(B148="","",SUM(E148:AL148))</f>
        <v/>
      </c>
      <c r="AN148" s="168" t="str">
        <f aca="false">IF(B148="","",AM148/9)</f>
        <v/>
      </c>
      <c r="AO148" s="169" t="str">
        <f aca="false">IF(B148="","",IF(AM148=0,"-",RANK(AM148,$AM$100:$AM$149,0)))</f>
        <v/>
      </c>
      <c r="AP148" s="167" t="str">
        <f aca="false">IF(E148="","",IF(E148="-","-",IF(UPPER(E148)="AB","+",VLOOKUP(E148,'විෂය තොරතුරු'!$P$24:$Q$28,2))))</f>
        <v/>
      </c>
      <c r="AQ148" s="168" t="str">
        <f aca="false">IF(F148="","",IF(F148="-","-",IF(UPPER(F148)="AB","+",VLOOKUP(F148,'විෂය තොරතුරු'!$P$24:$Q$28,2))))</f>
        <v/>
      </c>
      <c r="AR148" s="168" t="str">
        <f aca="false">IF(G148="","",IF(G148="-","-",IF(UPPER(G148)="AB","+",VLOOKUP(G148,'විෂය තොරතුරු'!$P$24:$Q$28,2))))</f>
        <v/>
      </c>
      <c r="AS148" s="168" t="str">
        <f aca="false">IF(H148="","",IF(H148="-","-",IF(UPPER(H148)="AB","+",VLOOKUP(H148,'විෂය තොරතුරු'!$P$24:$Q$28,2))))</f>
        <v/>
      </c>
      <c r="AT148" s="168" t="str">
        <f aca="false">IF(I148="","",IF(I148="-","-",IF(UPPER(I148)="AB","+",VLOOKUP(I148,'විෂය තොරතුරු'!$P$24:$Q$28,2))))</f>
        <v/>
      </c>
      <c r="AU148" s="170" t="str">
        <f aca="false">IF(J148="","",IF(J148="-","-",IF(UPPER(J148)="AB","+",VLOOKUP(J148,'විෂය තොරතුරු'!$P$24:$Q$28,2))))</f>
        <v/>
      </c>
      <c r="AV148" s="171" t="str">
        <f aca="false">IF(K148="","",IF(K148="-","-",IF(UPPER(K148)="AB","+",VLOOKUP(K148,'විෂය තොරතුරු'!$P$24:$Q$28,2))))</f>
        <v/>
      </c>
      <c r="AW148" s="168" t="str">
        <f aca="false">IF(L148="","",IF(L148="-","-",IF(UPPER(L148)="AB","+",VLOOKUP(L148,'විෂය තොරතුරු'!$P$24:$Q$28,2))))</f>
        <v/>
      </c>
      <c r="AX148" s="168" t="str">
        <f aca="false">IF(M148="","",IF(M148="-","-",IF(UPPER(M148)="AB","+",VLOOKUP(M148,'විෂය තොරතුරු'!$P$24:$Q$28,2))))</f>
        <v/>
      </c>
      <c r="AY148" s="169" t="str">
        <f aca="false">IF(N148="","",IF(N148="-","-",IF(UPPER(N148)="AB","+",VLOOKUP(N148,'විෂය තොරතුරු'!$P$24:$Q$28,2))))</f>
        <v/>
      </c>
      <c r="AZ148" s="167" t="str">
        <f aca="false">IF(O148="","",IF(O148="-","-",IF(UPPER(O148)="AB","+",VLOOKUP(O148,'විෂය තොරතුරු'!$P$24:$Q$28,2))))</f>
        <v/>
      </c>
      <c r="BA148" s="168" t="str">
        <f aca="false">IF(P148="","",IF(P148="-","-",IF(UPPER(P148)="AB","+",VLOOKUP(P148,'විෂය තොරතුරු'!$P$24:$Q$28,2))))</f>
        <v/>
      </c>
      <c r="BB148" s="168" t="str">
        <f aca="false">IF(Q148="","",IF(Q148="-","-",IF(UPPER(Q148)="AB","+",VLOOKUP(Q148,'විෂය තොරතුරු'!$P$24:$Q$28,2))))</f>
        <v/>
      </c>
      <c r="BC148" s="168" t="str">
        <f aca="false">IF(R148="","",IF(R148="-","-",IF(UPPER(R148)="AB","+",VLOOKUP(R148,'විෂය තොරතුරු'!$P$24:$Q$28,2))))</f>
        <v/>
      </c>
      <c r="BD148" s="168" t="str">
        <f aca="false">IF(S148="","",IF(S148="-","-",IF(UPPER(S148)="AB","+",VLOOKUP(S148,'විෂය තොරතුරු'!$P$24:$Q$28,2))))</f>
        <v/>
      </c>
      <c r="BE148" s="168" t="str">
        <f aca="false">IF(T148="","",IF(T148="-","-",IF(UPPER(T148)="AB","+",VLOOKUP(T148,'විෂය තොරතුරු'!$P$24:$Q$28,2))))</f>
        <v/>
      </c>
      <c r="BF148" s="168" t="str">
        <f aca="false">IF(U148="","",IF(U148="-","-",IF(UPPER(U148)="AB","+",VLOOKUP(U148,'විෂය තොරතුරු'!$P$24:$Q$28,2))))</f>
        <v/>
      </c>
      <c r="BG148" s="170" t="str">
        <f aca="false">IF(V148="","",IF(V148="-","-",IF(UPPER(V148)="AB","+",VLOOKUP(V148,'විෂය තොරතුරු'!$P$24:$Q$28,2))))</f>
        <v/>
      </c>
      <c r="BH148" s="171" t="str">
        <f aca="false">IF(W148="","",IF(W148="-","-",IF(UPPER(W148)="AB","+",VLOOKUP(W148,'විෂය තොරතුරු'!$P$24:$Q$28,2))))</f>
        <v/>
      </c>
      <c r="BI148" s="168" t="str">
        <f aca="false">IF(X148="","",IF(X148="-","-",IF(UPPER(X148)="AB","+",VLOOKUP(X148,'විෂය තොරතුරු'!$P$24:$Q$28,2))))</f>
        <v/>
      </c>
      <c r="BJ148" s="168" t="str">
        <f aca="false">IF(Y148="","",IF(Y148="-","-",IF(UPPER(Y148)="AB","+",VLOOKUP(Y148,'විෂය තොරතුරු'!$P$24:$Q$28,2))))</f>
        <v/>
      </c>
      <c r="BK148" s="168" t="str">
        <f aca="false">IF(Z148="","",IF(Z148="-","-",IF(UPPER(Z148)="AB","+",VLOOKUP(Z148,'විෂය තොරතුරු'!$P$24:$Q$28,2))))</f>
        <v/>
      </c>
      <c r="BL148" s="168" t="str">
        <f aca="false">IF(AA148="","",IF(AA148="-","-",IF(UPPER(AA148)="AB","+",VLOOKUP(AA148,'විෂය තොරතුරු'!$P$24:$Q$28,2))))</f>
        <v/>
      </c>
      <c r="BM148" s="168" t="str">
        <f aca="false">IF(AB148="","",IF(AB148="-","-",IF(UPPER(AB148)="AB","+",VLOOKUP(AB148,'විෂය තොරතුරු'!$P$24:$Q$28,2))))</f>
        <v/>
      </c>
      <c r="BN148" s="168" t="str">
        <f aca="false">IF(AC148="","",IF(AC148="-","-",IF(UPPER(AC148)="AB","+",VLOOKUP(AC148,'විෂය තොරතුරු'!$P$24:$Q$28,2))))</f>
        <v/>
      </c>
      <c r="BO148" s="169" t="str">
        <f aca="false">IF(AD148="","",IF(AD148="-","-",IF(UPPER(AD148)="AB","+",VLOOKUP(AD148,'විෂය තොරතුරු'!$P$24:$Q$28,2))))</f>
        <v/>
      </c>
      <c r="BP148" s="171" t="str">
        <f aca="false">IF(AE148="","",IF(AE148="-","-",IF(UPPER(AE148)="AB","+",VLOOKUP(AE148,'විෂය තොරතුරු'!$P$24:$Q$28,2))))</f>
        <v/>
      </c>
      <c r="BQ148" s="168" t="str">
        <f aca="false">IF(AF148="","",IF(AF148="-","-",IF(UPPER(AF148)="AB","+",VLOOKUP(AF148,'විෂය තොරතුරු'!$P$24:$Q$28,2))))</f>
        <v/>
      </c>
      <c r="BR148" s="168" t="str">
        <f aca="false">IF(AG148="","",IF(AG148="-","-",IF(UPPER(AG148)="AB","+",VLOOKUP(AG148,'විෂය තොරතුරු'!$P$24:$Q$28,2))))</f>
        <v/>
      </c>
      <c r="BS148" s="168" t="str">
        <f aca="false">IF(AH148="","",IF(AH148="-","-",IF(UPPER(AH148)="AB","+",VLOOKUP(AH148,'විෂය තොරතුරු'!$P$24:$Q$28,2))))</f>
        <v/>
      </c>
      <c r="BT148" s="168" t="str">
        <f aca="false">IF(AI148="","",IF(AI148="-","-",IF(UPPER(AI148)="AB","+",VLOOKUP(AI148,'විෂය තොරතුරු'!$P$24:$Q$28,2))))</f>
        <v/>
      </c>
      <c r="BU148" s="168" t="str">
        <f aca="false">IF(AJ148="","",IF(AJ148="-","-",IF(UPPER(AJ148)="AB","+",VLOOKUP(AJ148,'විෂය තොරතුරු'!$P$24:$Q$28,2))))</f>
        <v/>
      </c>
      <c r="BV148" s="168" t="str">
        <f aca="false">IF(AK148="","",IF(AK148="-","-",IF(UPPER(AK148)="AB","+",VLOOKUP(AK148,'විෂය තොරතුරු'!$P$24:$Q$28,2))))</f>
        <v/>
      </c>
      <c r="BW148" s="169" t="str">
        <f aca="false">IF(AL148="","",IF(AL148="-","-",IF(UPPER(AL148)="AB","+",VLOOKUP(AL148,'විෂය තොරතුරු'!$P$24:$Q$28,2))))</f>
        <v/>
      </c>
      <c r="BX148" s="171" t="str">
        <f aca="false">IF($B148="","",COUNTIF($AP148:$BW148,"A"))</f>
        <v/>
      </c>
      <c r="BY148" s="171" t="str">
        <f aca="false">IF($B148="","",COUNTIF($AP148:$BW148,"B"))</f>
        <v/>
      </c>
      <c r="BZ148" s="171" t="str">
        <f aca="false">IF($B148="","",COUNTIF($AP148:$BW148,"C"))</f>
        <v/>
      </c>
      <c r="CA148" s="171" t="str">
        <f aca="false">IF($B148="","",COUNTIF($AP148:$BW148,"S"))</f>
        <v/>
      </c>
      <c r="CB148" s="171" t="str">
        <f aca="false">IF($B148="","",COUNTIF($AP148:$BW148,"W"))</f>
        <v/>
      </c>
      <c r="CC148" s="171" t="str">
        <f aca="false">IF(B148="","",SUM(BX148:CA148))</f>
        <v/>
      </c>
      <c r="CD148" s="169" t="str">
        <f aca="false">IF(B148="","",SUM(BX148:BZ148))</f>
        <v/>
      </c>
      <c r="CE148" s="172" t="str">
        <f aca="false">IF(B148="","",IF(AND(CC148&gt;=6,CD148&gt;=3,OR(E148&gt;=35,F148&gt;=35),L148&gt;=35),"6/3 සමත්",IF(AND(CC148&gt;=5,CD148&gt;=3,OR(E148&gt;=35,F148&gt;=35,L148&gt;=35)),"5/3 සමත්",IF(AND(CC148&gt;=4,CD148&gt;=1,OR(E148&gt;=20,F148&gt;=20,L148&gt;=20)),"සමත් කළ හැකි",IF(CB148=9,"W9","අසමත් ?")))))</f>
        <v/>
      </c>
    </row>
    <row r="149" customFormat="false" ht="13.8" hidden="false" customHeight="false" outlineLevel="0" collapsed="false">
      <c r="A149" s="160" t="n">
        <v>50</v>
      </c>
      <c r="B149" s="174"/>
      <c r="C149" s="161"/>
      <c r="D149" s="162"/>
      <c r="E149" s="269"/>
      <c r="F149" s="166"/>
      <c r="G149" s="269"/>
      <c r="H149" s="174"/>
      <c r="I149" s="174"/>
      <c r="J149" s="166"/>
      <c r="K149" s="269"/>
      <c r="L149" s="174"/>
      <c r="M149" s="174"/>
      <c r="N149" s="166"/>
      <c r="O149" s="269"/>
      <c r="P149" s="174"/>
      <c r="Q149" s="174"/>
      <c r="R149" s="174"/>
      <c r="S149" s="174"/>
      <c r="T149" s="174"/>
      <c r="U149" s="174"/>
      <c r="V149" s="166"/>
      <c r="W149" s="269"/>
      <c r="X149" s="174"/>
      <c r="Y149" s="174"/>
      <c r="Z149" s="174"/>
      <c r="AA149" s="174"/>
      <c r="AB149" s="174"/>
      <c r="AC149" s="174"/>
      <c r="AD149" s="166"/>
      <c r="AE149" s="269"/>
      <c r="AF149" s="174"/>
      <c r="AG149" s="174"/>
      <c r="AH149" s="174"/>
      <c r="AI149" s="174"/>
      <c r="AJ149" s="174"/>
      <c r="AK149" s="174"/>
      <c r="AL149" s="166"/>
      <c r="AM149" s="193" t="str">
        <f aca="false">IF(B149="","",SUM(E149:AL149))</f>
        <v/>
      </c>
      <c r="AN149" s="194" t="str">
        <f aca="false">IF(B149="","",AM149/9)</f>
        <v/>
      </c>
      <c r="AO149" s="169" t="str">
        <f aca="false">IF(B149="","",IF(AM149=0,"-",RANK(AM149,$AM$100:$AM$149,0)))</f>
        <v/>
      </c>
      <c r="AP149" s="193" t="str">
        <f aca="false">IF(E149="","",IF(E149="-","-",IF(UPPER(E149)="AB","+",VLOOKUP(E149,'විෂය තොරතුරු'!$P$24:$Q$28,2))))</f>
        <v/>
      </c>
      <c r="AQ149" s="194" t="str">
        <f aca="false">IF(F149="","",IF(F149="-","-",IF(UPPER(F149)="AB","+",VLOOKUP(F149,'විෂය තොරතුරු'!$P$24:$Q$28,2))))</f>
        <v/>
      </c>
      <c r="AR149" s="194" t="str">
        <f aca="false">IF(G149="","",IF(G149="-","-",IF(UPPER(G149)="AB","+",VLOOKUP(G149,'විෂය තොරතුරු'!$P$24:$Q$28,2))))</f>
        <v/>
      </c>
      <c r="AS149" s="194" t="str">
        <f aca="false">IF(H149="","",IF(H149="-","-",IF(UPPER(H149)="AB","+",VLOOKUP(H149,'විෂය තොරතුරු'!$P$24:$Q$28,2))))</f>
        <v/>
      </c>
      <c r="AT149" s="194" t="str">
        <f aca="false">IF(I149="","",IF(I149="-","-",IF(UPPER(I149)="AB","+",VLOOKUP(I149,'විෂය තොරතුරු'!$P$24:$Q$28,2))))</f>
        <v/>
      </c>
      <c r="AU149" s="196" t="str">
        <f aca="false">IF(J149="","",IF(J149="-","-",IF(UPPER(J149)="AB","+",VLOOKUP(J149,'විෂය තොරතුරු'!$P$24:$Q$28,2))))</f>
        <v/>
      </c>
      <c r="AV149" s="197" t="str">
        <f aca="false">IF(K149="","",IF(K149="-","-",IF(UPPER(K149)="AB","+",VLOOKUP(K149,'විෂය තොරතුරු'!$P$24:$Q$28,2))))</f>
        <v/>
      </c>
      <c r="AW149" s="194" t="str">
        <f aca="false">IF(L149="","",IF(L149="-","-",IF(UPPER(L149)="AB","+",VLOOKUP(L149,'විෂය තොරතුරු'!$P$24:$Q$28,2))))</f>
        <v/>
      </c>
      <c r="AX149" s="194" t="str">
        <f aca="false">IF(M149="","",IF(M149="-","-",IF(UPPER(M149)="AB","+",VLOOKUP(M149,'විෂය තොරතුරු'!$P$24:$Q$28,2))))</f>
        <v/>
      </c>
      <c r="AY149" s="195" t="str">
        <f aca="false">IF(N149="","",IF(N149="-","-",IF(UPPER(N149)="AB","+",VLOOKUP(N149,'විෂය තොරතුරු'!$P$24:$Q$28,2))))</f>
        <v/>
      </c>
      <c r="AZ149" s="193" t="str">
        <f aca="false">IF(O149="","",IF(O149="-","-",IF(UPPER(O149)="AB","+",VLOOKUP(O149,'විෂය තොරතුරු'!$P$24:$Q$28,2))))</f>
        <v/>
      </c>
      <c r="BA149" s="194" t="str">
        <f aca="false">IF(P149="","",IF(P149="-","-",IF(UPPER(P149)="AB","+",VLOOKUP(P149,'විෂය තොරතුරු'!$P$24:$Q$28,2))))</f>
        <v/>
      </c>
      <c r="BB149" s="194" t="str">
        <f aca="false">IF(Q149="","",IF(Q149="-","-",IF(UPPER(Q149)="AB","+",VLOOKUP(Q149,'විෂය තොරතුරු'!$P$24:$Q$28,2))))</f>
        <v/>
      </c>
      <c r="BC149" s="194" t="str">
        <f aca="false">IF(R149="","",IF(R149="-","-",IF(UPPER(R149)="AB","+",VLOOKUP(R149,'විෂය තොරතුරු'!$P$24:$Q$28,2))))</f>
        <v/>
      </c>
      <c r="BD149" s="194" t="str">
        <f aca="false">IF(S149="","",IF(S149="-","-",IF(UPPER(S149)="AB","+",VLOOKUP(S149,'විෂය තොරතුරු'!$P$24:$Q$28,2))))</f>
        <v/>
      </c>
      <c r="BE149" s="194" t="str">
        <f aca="false">IF(T149="","",IF(T149="-","-",IF(UPPER(T149)="AB","+",VLOOKUP(T149,'විෂය තොරතුරු'!$P$24:$Q$28,2))))</f>
        <v/>
      </c>
      <c r="BF149" s="194" t="str">
        <f aca="false">IF(U149="","",IF(U149="-","-",IF(UPPER(U149)="AB","+",VLOOKUP(U149,'විෂය තොරතුරු'!$P$24:$Q$28,2))))</f>
        <v/>
      </c>
      <c r="BG149" s="196" t="str">
        <f aca="false">IF(V149="","",IF(V149="-","-",IF(UPPER(V149)="AB","+",VLOOKUP(V149,'විෂය තොරතුරු'!$P$24:$Q$28,2))))</f>
        <v/>
      </c>
      <c r="BH149" s="197" t="str">
        <f aca="false">IF(W149="","",IF(W149="-","-",IF(UPPER(W149)="AB","+",VLOOKUP(W149,'විෂය තොරතුරු'!$P$24:$Q$28,2))))</f>
        <v/>
      </c>
      <c r="BI149" s="194" t="str">
        <f aca="false">IF(X149="","",IF(X149="-","-",IF(UPPER(X149)="AB","+",VLOOKUP(X149,'විෂය තොරතුරු'!$P$24:$Q$28,2))))</f>
        <v/>
      </c>
      <c r="BJ149" s="194" t="str">
        <f aca="false">IF(Y149="","",IF(Y149="-","-",IF(UPPER(Y149)="AB","+",VLOOKUP(Y149,'විෂය තොරතුරු'!$P$24:$Q$28,2))))</f>
        <v/>
      </c>
      <c r="BK149" s="194" t="str">
        <f aca="false">IF(Z149="","",IF(Z149="-","-",IF(UPPER(Z149)="AB","+",VLOOKUP(Z149,'විෂය තොරතුරු'!$P$24:$Q$28,2))))</f>
        <v/>
      </c>
      <c r="BL149" s="194" t="str">
        <f aca="false">IF(AA149="","",IF(AA149="-","-",IF(UPPER(AA149)="AB","+",VLOOKUP(AA149,'විෂය තොරතුරු'!$P$24:$Q$28,2))))</f>
        <v/>
      </c>
      <c r="BM149" s="194" t="str">
        <f aca="false">IF(AB149="","",IF(AB149="-","-",IF(UPPER(AB149)="AB","+",VLOOKUP(AB149,'විෂය තොරතුරු'!$P$24:$Q$28,2))))</f>
        <v/>
      </c>
      <c r="BN149" s="194" t="str">
        <f aca="false">IF(AC149="","",IF(AC149="-","-",IF(UPPER(AC149)="AB","+",VLOOKUP(AC149,'විෂය තොරතුරු'!$P$24:$Q$28,2))))</f>
        <v/>
      </c>
      <c r="BO149" s="195" t="str">
        <f aca="false">IF(AD149="","",IF(AD149="-","-",IF(UPPER(AD149)="AB","+",VLOOKUP(AD149,'විෂය තොරතුරු'!$P$24:$Q$28,2))))</f>
        <v/>
      </c>
      <c r="BP149" s="197" t="str">
        <f aca="false">IF(AE149="","",IF(AE149="-","-",IF(UPPER(AE149)="AB","+",VLOOKUP(AE149,'විෂය තොරතුරු'!$P$24:$Q$28,2))))</f>
        <v/>
      </c>
      <c r="BQ149" s="194" t="str">
        <f aca="false">IF(AF149="","",IF(AF149="-","-",IF(UPPER(AF149)="AB","+",VLOOKUP(AF149,'විෂය තොරතුරු'!$P$24:$Q$28,2))))</f>
        <v/>
      </c>
      <c r="BR149" s="194" t="str">
        <f aca="false">IF(AG149="","",IF(AG149="-","-",IF(UPPER(AG149)="AB","+",VLOOKUP(AG149,'විෂය තොරතුරු'!$P$24:$Q$28,2))))</f>
        <v/>
      </c>
      <c r="BS149" s="194" t="str">
        <f aca="false">IF(AH149="","",IF(AH149="-","-",IF(UPPER(AH149)="AB","+",VLOOKUP(AH149,'විෂය තොරතුරු'!$P$24:$Q$28,2))))</f>
        <v/>
      </c>
      <c r="BT149" s="194" t="str">
        <f aca="false">IF(AI149="","",IF(AI149="-","-",IF(UPPER(AI149)="AB","+",VLOOKUP(AI149,'විෂය තොරතුරු'!$P$24:$Q$28,2))))</f>
        <v/>
      </c>
      <c r="BU149" s="194" t="str">
        <f aca="false">IF(AJ149="","",IF(AJ149="-","-",IF(UPPER(AJ149)="AB","+",VLOOKUP(AJ149,'විෂය තොරතුරු'!$P$24:$Q$28,2))))</f>
        <v/>
      </c>
      <c r="BV149" s="194" t="str">
        <f aca="false">IF(AK149="","",IF(AK149="-","-",IF(UPPER(AK149)="AB","+",VLOOKUP(AK149,'විෂය තොරතුරු'!$P$24:$Q$28,2))))</f>
        <v/>
      </c>
      <c r="BW149" s="195" t="str">
        <f aca="false">IF(AL149="","",IF(AL149="-","-",IF(UPPER(AL149)="AB","+",VLOOKUP(AL149,'විෂය තොරතුරු'!$P$24:$Q$28,2))))</f>
        <v/>
      </c>
      <c r="BX149" s="171" t="str">
        <f aca="false">IF($B149="","",COUNTIF($AP149:$BW149,"A"))</f>
        <v/>
      </c>
      <c r="BY149" s="171" t="str">
        <f aca="false">IF($B149="","",COUNTIF($AP149:$BW149,"B"))</f>
        <v/>
      </c>
      <c r="BZ149" s="171" t="str">
        <f aca="false">IF($B149="","",COUNTIF($AP149:$BW149,"C"))</f>
        <v/>
      </c>
      <c r="CA149" s="171" t="str">
        <f aca="false">IF($B149="","",COUNTIF($AP149:$BW149,"S"))</f>
        <v/>
      </c>
      <c r="CB149" s="171" t="str">
        <f aca="false">IF($B149="","",COUNTIF($AP149:$BW149,"W"))</f>
        <v/>
      </c>
      <c r="CC149" s="197" t="str">
        <f aca="false">IF(B149="","",SUM(BX149:CA149))</f>
        <v/>
      </c>
      <c r="CD149" s="195" t="str">
        <f aca="false">IF(B149="","",SUM(BX149:BZ149))</f>
        <v/>
      </c>
      <c r="CE149" s="172" t="str">
        <f aca="false">IF(B149="","",IF(AND(CC149&gt;=6,CD149&gt;=3,OR(E149&gt;=35,F149&gt;=35),L149&gt;=35),"6/3 සමත්",IF(AND(CC149&gt;=5,CD149&gt;=3,OR(E149&gt;=35,F149&gt;=35,L149&gt;=35)),"5/3 සමත්",IF(AND(CC149&gt;=4,CD149&gt;=1,OR(E149&gt;=20,F149&gt;=20,L149&gt;=20)),"සමත් කළ හැකි",IF(CB149=9,"W9","අසමත් ?")))))</f>
        <v/>
      </c>
    </row>
    <row r="150" customFormat="false" ht="12.8" hidden="false" customHeight="false" outlineLevel="0" collapsed="false">
      <c r="A150" s="202"/>
      <c r="B150" s="63" t="s">
        <v>93</v>
      </c>
      <c r="C150" s="168"/>
      <c r="D150" s="170"/>
      <c r="E150" s="171" t="str">
        <f aca="false">IF($B100="","-",SUM(E100:E149))</f>
        <v>-</v>
      </c>
      <c r="F150" s="169" t="str">
        <f aca="false">IF($B100="","-",SUM(F100:F149))</f>
        <v>-</v>
      </c>
      <c r="G150" s="171" t="str">
        <f aca="false">IF($B100="","-",SUM(G100:G149))</f>
        <v>-</v>
      </c>
      <c r="H150" s="168" t="str">
        <f aca="false">IF($B100="","-",SUM(H100:H149))</f>
        <v>-</v>
      </c>
      <c r="I150" s="168" t="str">
        <f aca="false">IF($B100="","-",SUM(I100:I149))</f>
        <v>-</v>
      </c>
      <c r="J150" s="169" t="str">
        <f aca="false">IF($B100="","-",SUM(J100:J149))</f>
        <v>-</v>
      </c>
      <c r="K150" s="171" t="str">
        <f aca="false">IF($B100="","-",SUM(K100:K149))</f>
        <v>-</v>
      </c>
      <c r="L150" s="168" t="str">
        <f aca="false">IF($B100="","-",SUM(L100:L149))</f>
        <v>-</v>
      </c>
      <c r="M150" s="168" t="str">
        <f aca="false">IF($B100="","-",SUM(M100:M149))</f>
        <v>-</v>
      </c>
      <c r="N150" s="169" t="str">
        <f aca="false">IF($B100="","-",SUM(N100:N149))</f>
        <v>-</v>
      </c>
      <c r="O150" s="171" t="str">
        <f aca="false">IF($B100="","-",SUM(O100:O149))</f>
        <v>-</v>
      </c>
      <c r="P150" s="168" t="str">
        <f aca="false">IF($B100="","-",SUM(P100:P149))</f>
        <v>-</v>
      </c>
      <c r="Q150" s="168" t="str">
        <f aca="false">IF($B100="","-",SUM(Q100:Q149))</f>
        <v>-</v>
      </c>
      <c r="R150" s="168" t="str">
        <f aca="false">IF($B100="","-",SUM(R100:R149))</f>
        <v>-</v>
      </c>
      <c r="S150" s="168" t="str">
        <f aca="false">IF($B100="","-",SUM(S100:S149))</f>
        <v>-</v>
      </c>
      <c r="T150" s="168" t="str">
        <f aca="false">IF($B100="","-",SUM(T100:T149))</f>
        <v>-</v>
      </c>
      <c r="U150" s="168" t="str">
        <f aca="false">IF($B100="","-",SUM(U100:U149))</f>
        <v>-</v>
      </c>
      <c r="V150" s="169" t="str">
        <f aca="false">IF($B100="","-",SUM(V100:V149))</f>
        <v>-</v>
      </c>
      <c r="W150" s="171" t="str">
        <f aca="false">IF($B100="","-",SUM(W100:W149))</f>
        <v>-</v>
      </c>
      <c r="X150" s="168" t="str">
        <f aca="false">IF($B100="","-",SUM(X100:X149))</f>
        <v>-</v>
      </c>
      <c r="Y150" s="168" t="str">
        <f aca="false">IF($B100="","-",SUM(Y100:Y149))</f>
        <v>-</v>
      </c>
      <c r="Z150" s="168" t="str">
        <f aca="false">IF($B100="","-",SUM(Z100:Z149))</f>
        <v>-</v>
      </c>
      <c r="AA150" s="168" t="str">
        <f aca="false">IF($B100="","-",SUM(AA100:AA149))</f>
        <v>-</v>
      </c>
      <c r="AB150" s="168" t="str">
        <f aca="false">IF($B100="","-",SUM(AB100:AB149))</f>
        <v>-</v>
      </c>
      <c r="AC150" s="168" t="str">
        <f aca="false">IF($B100="","-",SUM(AC100:AC149))</f>
        <v>-</v>
      </c>
      <c r="AD150" s="169" t="str">
        <f aca="false">IF($B100="","-",SUM(AD100:AD149))</f>
        <v>-</v>
      </c>
      <c r="AE150" s="171" t="str">
        <f aca="false">IF($B100="","-",SUM(AE100:AE149))</f>
        <v>-</v>
      </c>
      <c r="AF150" s="168" t="str">
        <f aca="false">IF($B100="","-",SUM(AF100:AF149))</f>
        <v>-</v>
      </c>
      <c r="AG150" s="168" t="str">
        <f aca="false">IF($B100="","-",SUM(AG100:AG149))</f>
        <v>-</v>
      </c>
      <c r="AH150" s="168" t="str">
        <f aca="false">IF($B100="","-",SUM(AH100:AH149))</f>
        <v>-</v>
      </c>
      <c r="AI150" s="168" t="str">
        <f aca="false">IF($B100="","-",SUM(AI100:AI149))</f>
        <v>-</v>
      </c>
      <c r="AJ150" s="168" t="str">
        <f aca="false">IF($B100="","-",SUM(AJ100:AJ149))</f>
        <v>-</v>
      </c>
      <c r="AK150" s="168" t="str">
        <f aca="false">IF($B100="","-",SUM(AK100:AK149))</f>
        <v>-</v>
      </c>
      <c r="AL150" s="169" t="str">
        <f aca="false">IF($B100="","-",SUM(AL100:AL149))</f>
        <v>-</v>
      </c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201"/>
    </row>
    <row r="151" customFormat="false" ht="12.8" hidden="false" customHeight="false" outlineLevel="0" collapsed="false">
      <c r="A151" s="203"/>
      <c r="B151" s="63" t="s">
        <v>94</v>
      </c>
      <c r="C151" s="168"/>
      <c r="D151" s="170"/>
      <c r="E151" s="171" t="str">
        <f aca="false">IF(OR(E$150=0,E$150="-"),"-",E150/E160)</f>
        <v>-</v>
      </c>
      <c r="F151" s="171" t="str">
        <f aca="false">IF(OR(F$150=0,F$150="-"),"-",F150/F160)</f>
        <v>-</v>
      </c>
      <c r="G151" s="171" t="str">
        <f aca="false">IF(OR(G$150=0,G$150="-"),"-",G150/G160)</f>
        <v>-</v>
      </c>
      <c r="H151" s="171" t="str">
        <f aca="false">IF(OR(H$150=0,H$150="-"),"-",H150/H160)</f>
        <v>-</v>
      </c>
      <c r="I151" s="171" t="str">
        <f aca="false">IF(OR(I$150=0,I$150="-"),"-",I150/I160)</f>
        <v>-</v>
      </c>
      <c r="J151" s="171" t="str">
        <f aca="false">IF(OR(J$150=0,J$150="-"),"-",J150/J160)</f>
        <v>-</v>
      </c>
      <c r="K151" s="171" t="str">
        <f aca="false">IF(OR(K$150=0,K$150="-"),"-",K150/K160)</f>
        <v>-</v>
      </c>
      <c r="L151" s="171" t="str">
        <f aca="false">IF(OR(L$150=0,L$150="-"),"-",L150/L160)</f>
        <v>-</v>
      </c>
      <c r="M151" s="171" t="str">
        <f aca="false">IF(OR(M$150=0,M$150="-"),"-",M150/M160)</f>
        <v>-</v>
      </c>
      <c r="N151" s="171" t="str">
        <f aca="false">IF(OR(N$150=0,N$150="-"),"-",N150/N160)</f>
        <v>-</v>
      </c>
      <c r="O151" s="171" t="str">
        <f aca="false">IF(OR(O$150=0,O$150="-"),"-",O150/O160)</f>
        <v>-</v>
      </c>
      <c r="P151" s="171" t="str">
        <f aca="false">IF(OR(P$150=0,P$150="-"),"-",P150/P160)</f>
        <v>-</v>
      </c>
      <c r="Q151" s="171" t="str">
        <f aca="false">IF(OR(Q$150=0,Q$150="-"),"-",Q150/Q160)</f>
        <v>-</v>
      </c>
      <c r="R151" s="171" t="str">
        <f aca="false">IF(OR(R$150=0,R$150="-"),"-",R150/R160)</f>
        <v>-</v>
      </c>
      <c r="S151" s="171" t="str">
        <f aca="false">IF(OR(S$150=0,S$150="-"),"-",S150/S160)</f>
        <v>-</v>
      </c>
      <c r="T151" s="171" t="str">
        <f aca="false">IF(OR(T$150=0,T$150="-"),"-",T150/T160)</f>
        <v>-</v>
      </c>
      <c r="U151" s="171" t="str">
        <f aca="false">IF(OR(U$150=0,U$150="-"),"-",U150/U160)</f>
        <v>-</v>
      </c>
      <c r="V151" s="171" t="str">
        <f aca="false">IF(OR(V$150=0,V$150="-"),"-",V150/V160)</f>
        <v>-</v>
      </c>
      <c r="W151" s="171" t="str">
        <f aca="false">IF(OR(W$150=0,W$150="-"),"-",W150/W160)</f>
        <v>-</v>
      </c>
      <c r="X151" s="171" t="str">
        <f aca="false">IF(OR(X$150=0,X$150="-"),"-",X150/X160)</f>
        <v>-</v>
      </c>
      <c r="Y151" s="171" t="str">
        <f aca="false">IF(OR(Y$150=0,Y$150="-"),"-",Y150/Y160)</f>
        <v>-</v>
      </c>
      <c r="Z151" s="171" t="str">
        <f aca="false">IF(OR(Z$150=0,Z$150="-"),"-",Z150/Z160)</f>
        <v>-</v>
      </c>
      <c r="AA151" s="171" t="str">
        <f aca="false">IF(OR(AA$150=0,AA$150="-"),"-",AA150/AA160)</f>
        <v>-</v>
      </c>
      <c r="AB151" s="171" t="str">
        <f aca="false">IF(OR(AB$150=0,AB$150="-"),"-",AB150/AB160)</f>
        <v>-</v>
      </c>
      <c r="AC151" s="171" t="str">
        <f aca="false">IF(OR(AC$150=0,AC$150="-"),"-",AC150/AC160)</f>
        <v>-</v>
      </c>
      <c r="AD151" s="171" t="str">
        <f aca="false">IF(OR(AD$150=0,AD$150="-"),"-",AD150/AD160)</f>
        <v>-</v>
      </c>
      <c r="AE151" s="171" t="str">
        <f aca="false">IF(OR(AE$150=0,AE$150="-"),"-",AE150/AE160)</f>
        <v>-</v>
      </c>
      <c r="AF151" s="171" t="str">
        <f aca="false">IF(OR(AF$150=0,AF$150="-"),"-",AF150/AF160)</f>
        <v>-</v>
      </c>
      <c r="AG151" s="171" t="str">
        <f aca="false">IF(OR(AG$150=0,AG$150="-"),"-",AG150/AG160)</f>
        <v>-</v>
      </c>
      <c r="AH151" s="171" t="str">
        <f aca="false">IF(OR(AH$150=0,AH$150="-"),"-",AH150/AH160)</f>
        <v>-</v>
      </c>
      <c r="AI151" s="171" t="str">
        <f aca="false">IF(OR(AI$150=0,AI$150="-"),"-",AI150/AI160)</f>
        <v>-</v>
      </c>
      <c r="AJ151" s="171" t="str">
        <f aca="false">IF(OR(AJ$150=0,AJ$150="-"),"-",AJ150/AJ160)</f>
        <v>-</v>
      </c>
      <c r="AK151" s="171" t="str">
        <f aca="false">IF(OR(AK$150=0,AK$150="-"),"-",AK150/AK160)</f>
        <v>-</v>
      </c>
      <c r="AL151" s="171" t="str">
        <f aca="false">IF(OR(AL$150=0,AL$150="-"),"-",AL150/AL160)</f>
        <v>-</v>
      </c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201"/>
    </row>
    <row r="152" customFormat="false" ht="12.8" hidden="false" customHeight="false" outlineLevel="0" collapsed="false">
      <c r="A152" s="203"/>
      <c r="B152" s="204" t="s">
        <v>95</v>
      </c>
      <c r="C152" s="207"/>
      <c r="D152" s="270"/>
      <c r="E152" s="171" t="n">
        <f aca="false">IF(E$150=0,"-",COUNTIFS(E$100:E$149,"&gt;74"))</f>
        <v>0</v>
      </c>
      <c r="F152" s="169" t="n">
        <f aca="false">IF(F$150=0,"-",COUNTIFS(F$100:F$149,"&gt;74"))</f>
        <v>0</v>
      </c>
      <c r="G152" s="171" t="n">
        <f aca="false">IF(G$150=0,"-",COUNTIFS(G$100:G$149,"&gt;74"))</f>
        <v>0</v>
      </c>
      <c r="H152" s="168" t="n">
        <f aca="false">IF(H$150=0,"-",COUNTIFS(H$100:H$149,"&gt;74"))</f>
        <v>0</v>
      </c>
      <c r="I152" s="168" t="n">
        <f aca="false">IF(I$150=0,"-",COUNTIFS(I$100:I$149,"&gt;74"))</f>
        <v>0</v>
      </c>
      <c r="J152" s="169" t="n">
        <f aca="false">IF(J$150=0,"-",COUNTIFS(J$100:J$149,"&gt;74"))</f>
        <v>0</v>
      </c>
      <c r="K152" s="171" t="n">
        <f aca="false">IF(K$150=0,"-",COUNTIFS(K$100:K$149,"&gt;74"))</f>
        <v>0</v>
      </c>
      <c r="L152" s="168" t="n">
        <f aca="false">IF(L$150=0,"-",COUNTIFS(L$100:L$149,"&gt;74"))</f>
        <v>0</v>
      </c>
      <c r="M152" s="168" t="n">
        <f aca="false">IF(M$150=0,"-",COUNTIFS(M$100:M$149,"&gt;74"))</f>
        <v>0</v>
      </c>
      <c r="N152" s="169" t="n">
        <f aca="false">IF(N$150=0,"-",COUNTIFS(N$100:N$149,"&gt;74"))</f>
        <v>0</v>
      </c>
      <c r="O152" s="171" t="n">
        <f aca="false">IF(O$150=0,"-",COUNTIFS(O$100:O$149,"&gt;74"))</f>
        <v>0</v>
      </c>
      <c r="P152" s="168" t="n">
        <f aca="false">IF(P$150=0,"-",COUNTIFS(P$100:P$149,"&gt;74"))</f>
        <v>0</v>
      </c>
      <c r="Q152" s="168" t="n">
        <f aca="false">IF(Q$150=0,"-",COUNTIFS(Q$100:Q$149,"&gt;74"))</f>
        <v>0</v>
      </c>
      <c r="R152" s="168" t="n">
        <f aca="false">IF(R$150=0,"-",COUNTIFS(R$100:R$149,"&gt;74"))</f>
        <v>0</v>
      </c>
      <c r="S152" s="168" t="n">
        <f aca="false">IF(S$150=0,"-",COUNTIFS(S$100:S$149,"&gt;74"))</f>
        <v>0</v>
      </c>
      <c r="T152" s="168" t="n">
        <f aca="false">IF(T$150=0,"-",COUNTIFS(T$100:T$149,"&gt;74"))</f>
        <v>0</v>
      </c>
      <c r="U152" s="168" t="n">
        <f aca="false">IF(U$150=0,"-",COUNTIFS(U$100:U$149,"&gt;74"))</f>
        <v>0</v>
      </c>
      <c r="V152" s="169" t="n">
        <f aca="false">IF(V$150=0,"-",COUNTIFS(V$100:V$149,"&gt;74"))</f>
        <v>0</v>
      </c>
      <c r="W152" s="171" t="n">
        <f aca="false">IF(W$150=0,"-",COUNTIFS(W$100:W$149,"&gt;74"))</f>
        <v>0</v>
      </c>
      <c r="X152" s="168" t="n">
        <f aca="false">IF(X$150=0,"-",COUNTIFS(X$100:X$149,"&gt;74"))</f>
        <v>0</v>
      </c>
      <c r="Y152" s="168" t="n">
        <f aca="false">IF(Y$150=0,"-",COUNTIFS(Y$100:Y$149,"&gt;74"))</f>
        <v>0</v>
      </c>
      <c r="Z152" s="168" t="n">
        <f aca="false">IF(Z$150=0,"-",COUNTIFS(Z$100:Z$149,"&gt;74"))</f>
        <v>0</v>
      </c>
      <c r="AA152" s="168" t="n">
        <f aca="false">IF(AA$150=0,"-",COUNTIFS(AA$100:AA$149,"&gt;74"))</f>
        <v>0</v>
      </c>
      <c r="AB152" s="168" t="n">
        <f aca="false">IF(AB$150=0,"-",COUNTIFS(AB$100:AB$149,"&gt;74"))</f>
        <v>0</v>
      </c>
      <c r="AC152" s="168" t="n">
        <f aca="false">IF(AC$150=0,"-",COUNTIFS(AC$100:AC$149,"&gt;74"))</f>
        <v>0</v>
      </c>
      <c r="AD152" s="169" t="n">
        <f aca="false">IF(AD$150=0,"-",COUNTIFS(AD$100:AD$149,"&gt;74"))</f>
        <v>0</v>
      </c>
      <c r="AE152" s="171" t="n">
        <f aca="false">IF(AE$150=0,"-",COUNTIFS(AE$100:AE$149,"&gt;74"))</f>
        <v>0</v>
      </c>
      <c r="AF152" s="168" t="n">
        <f aca="false">IF(AF$150=0,"-",COUNTIFS(AF$100:AF$149,"&gt;74"))</f>
        <v>0</v>
      </c>
      <c r="AG152" s="168" t="n">
        <f aca="false">IF(AG$150=0,"-",COUNTIFS(AG$100:AG$149,"&gt;74"))</f>
        <v>0</v>
      </c>
      <c r="AH152" s="168" t="n">
        <f aca="false">IF(AH$150=0,"-",COUNTIFS(AH$100:AH$149,"&gt;74"))</f>
        <v>0</v>
      </c>
      <c r="AI152" s="168" t="n">
        <f aca="false">IF(AI$150=0,"-",COUNTIFS(AI$100:AI$149,"&gt;74"))</f>
        <v>0</v>
      </c>
      <c r="AJ152" s="168" t="n">
        <f aca="false">IF(AJ$150=0,"-",COUNTIFS(AJ$100:AJ$149,"&gt;74"))</f>
        <v>0</v>
      </c>
      <c r="AK152" s="168" t="n">
        <f aca="false">IF(AK$150=0,"-",COUNTIFS(AK$100:AK$149,"&gt;74"))</f>
        <v>0</v>
      </c>
      <c r="AL152" s="169" t="n">
        <f aca="false">IF(AL$150=0,"-",COUNTIFS(AL$100:AL$149,"&gt;74"))</f>
        <v>0</v>
      </c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201"/>
    </row>
    <row r="153" customFormat="false" ht="12.8" hidden="false" customHeight="false" outlineLevel="0" collapsed="false">
      <c r="A153" s="203"/>
      <c r="B153" s="204" t="s">
        <v>96</v>
      </c>
      <c r="C153" s="207"/>
      <c r="D153" s="270"/>
      <c r="E153" s="171" t="n">
        <f aca="false">IF(E$150=0,"-",COUNTIFS(E$100:E$149,"&gt;64",E$100:E$149,"&lt;75"))</f>
        <v>0</v>
      </c>
      <c r="F153" s="169" t="n">
        <f aca="false">IF(F$150=0,"-",COUNTIFS(F$100:F$149,"&gt;64",F$100:F$149,"&lt;75"))</f>
        <v>0</v>
      </c>
      <c r="G153" s="171" t="n">
        <f aca="false">IF(G$150=0,"-",COUNTIFS(G$100:G$149,"&gt;64",G$100:G$149,"&lt;75"))</f>
        <v>0</v>
      </c>
      <c r="H153" s="168" t="n">
        <f aca="false">IF(H$150=0,"-",COUNTIFS(H$100:H$149,"&gt;64",H$100:H$149,"&lt;75"))</f>
        <v>0</v>
      </c>
      <c r="I153" s="168" t="n">
        <f aca="false">IF(I$150=0,"-",COUNTIFS(I$100:I$149,"&gt;64",I$100:I$149,"&lt;75"))</f>
        <v>0</v>
      </c>
      <c r="J153" s="169" t="n">
        <f aca="false">IF(J$150=0,"-",COUNTIFS(J$100:J$149,"&gt;64",J$100:J$149,"&lt;75"))</f>
        <v>0</v>
      </c>
      <c r="K153" s="171" t="n">
        <f aca="false">IF(K$150=0,"-",COUNTIFS(K$100:K$149,"&gt;64",K$100:K$149,"&lt;75"))</f>
        <v>0</v>
      </c>
      <c r="L153" s="168" t="n">
        <f aca="false">IF(L$150=0,"-",COUNTIFS(L$100:L$149,"&gt;64",L$100:L$149,"&lt;75"))</f>
        <v>0</v>
      </c>
      <c r="M153" s="168" t="n">
        <f aca="false">IF(M$150=0,"-",COUNTIFS(M$100:M$149,"&gt;64",M$100:M$149,"&lt;75"))</f>
        <v>0</v>
      </c>
      <c r="N153" s="169" t="n">
        <f aca="false">IF(N$150=0,"-",COUNTIFS(N$100:N$149,"&gt;64",N$100:N$149,"&lt;75"))</f>
        <v>0</v>
      </c>
      <c r="O153" s="171" t="n">
        <f aca="false">IF(O$150=0,"-",COUNTIFS(O$100:O$149,"&gt;64",O$100:O$149,"&lt;75"))</f>
        <v>0</v>
      </c>
      <c r="P153" s="168" t="n">
        <f aca="false">IF(P$150=0,"-",COUNTIFS(P$100:P$149,"&gt;64",P$100:P$149,"&lt;75"))</f>
        <v>0</v>
      </c>
      <c r="Q153" s="168" t="n">
        <f aca="false">IF(Q$150=0,"-",COUNTIFS(Q$100:Q$149,"&gt;64",Q$100:Q$149,"&lt;75"))</f>
        <v>0</v>
      </c>
      <c r="R153" s="168" t="n">
        <f aca="false">IF(R$150=0,"-",COUNTIFS(R$100:R$149,"&gt;64",R$100:R$149,"&lt;75"))</f>
        <v>0</v>
      </c>
      <c r="S153" s="168" t="n">
        <f aca="false">IF(S$150=0,"-",COUNTIFS(S$100:S$149,"&gt;64",S$100:S$149,"&lt;75"))</f>
        <v>0</v>
      </c>
      <c r="T153" s="168" t="n">
        <f aca="false">IF(T$150=0,"-",COUNTIFS(T$100:T$149,"&gt;64",T$100:T$149,"&lt;75"))</f>
        <v>0</v>
      </c>
      <c r="U153" s="168" t="n">
        <f aca="false">IF(U$150=0,"-",COUNTIFS(U$100:U$149,"&gt;64",U$100:U$149,"&lt;75"))</f>
        <v>0</v>
      </c>
      <c r="V153" s="169" t="n">
        <f aca="false">IF(V$150=0,"-",COUNTIFS(V$100:V$149,"&gt;64",V$100:V$149,"&lt;75"))</f>
        <v>0</v>
      </c>
      <c r="W153" s="171" t="n">
        <f aca="false">IF(W$150=0,"-",COUNTIFS(W$100:W$149,"&gt;64",W$100:W$149,"&lt;75"))</f>
        <v>0</v>
      </c>
      <c r="X153" s="168" t="n">
        <f aca="false">IF(X$150=0,"-",COUNTIFS(X$100:X$149,"&gt;64",X$100:X$149,"&lt;75"))</f>
        <v>0</v>
      </c>
      <c r="Y153" s="168" t="n">
        <f aca="false">IF(Y$150=0,"-",COUNTIFS(Y$100:Y$149,"&gt;64",Y$100:Y$149,"&lt;75"))</f>
        <v>0</v>
      </c>
      <c r="Z153" s="168" t="n">
        <f aca="false">IF(Z$150=0,"-",COUNTIFS(Z$100:Z$149,"&gt;64",Z$100:Z$149,"&lt;75"))</f>
        <v>0</v>
      </c>
      <c r="AA153" s="168" t="n">
        <f aca="false">IF(AA$150=0,"-",COUNTIFS(AA$100:AA$149,"&gt;64",AA$100:AA$149,"&lt;75"))</f>
        <v>0</v>
      </c>
      <c r="AB153" s="168" t="n">
        <f aca="false">IF(AB$150=0,"-",COUNTIFS(AB$100:AB$149,"&gt;64",AB$100:AB$149,"&lt;75"))</f>
        <v>0</v>
      </c>
      <c r="AC153" s="168" t="n">
        <f aca="false">IF(AC$150=0,"-",COUNTIFS(AC$100:AC$149,"&gt;64",AC$100:AC$149,"&lt;75"))</f>
        <v>0</v>
      </c>
      <c r="AD153" s="169" t="n">
        <f aca="false">IF(AD$150=0,"-",COUNTIFS(AD$100:AD$149,"&gt;64",AD$100:AD$149,"&lt;75"))</f>
        <v>0</v>
      </c>
      <c r="AE153" s="171" t="n">
        <f aca="false">IF(AE$150=0,"-",COUNTIFS(AE$100:AE$149,"&gt;64",AE$100:AE$149,"&lt;75"))</f>
        <v>0</v>
      </c>
      <c r="AF153" s="168" t="n">
        <f aca="false">IF(AF$150=0,"-",COUNTIFS(AF$100:AF$149,"&gt;64",AF$100:AF$149,"&lt;75"))</f>
        <v>0</v>
      </c>
      <c r="AG153" s="168" t="n">
        <f aca="false">IF(AG$150=0,"-",COUNTIFS(AG$100:AG$149,"&gt;64",AG$100:AG$149,"&lt;75"))</f>
        <v>0</v>
      </c>
      <c r="AH153" s="168" t="n">
        <f aca="false">IF(AH$150=0,"-",COUNTIFS(AH$100:AH$149,"&gt;64",AH$100:AH$149,"&lt;75"))</f>
        <v>0</v>
      </c>
      <c r="AI153" s="168" t="n">
        <f aca="false">IF(AI$150=0,"-",COUNTIFS(AI$100:AI$149,"&gt;64",AI$100:AI$149,"&lt;75"))</f>
        <v>0</v>
      </c>
      <c r="AJ153" s="168" t="n">
        <f aca="false">IF(AJ$150=0,"-",COUNTIFS(AJ$100:AJ$149,"&gt;64",AJ$100:AJ$149,"&lt;75"))</f>
        <v>0</v>
      </c>
      <c r="AK153" s="168" t="n">
        <f aca="false">IF(AK$150=0,"-",COUNTIFS(AK$100:AK$149,"&gt;64",AK$100:AK$149,"&lt;75"))</f>
        <v>0</v>
      </c>
      <c r="AL153" s="169" t="n">
        <f aca="false">IF(AL$150=0,"-",COUNTIFS(AL$100:AL$149,"&gt;64",AL$100:AL$149,"&lt;75"))</f>
        <v>0</v>
      </c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201"/>
    </row>
    <row r="154" customFormat="false" ht="12.8" hidden="false" customHeight="false" outlineLevel="0" collapsed="false">
      <c r="A154" s="203"/>
      <c r="B154" s="204" t="s">
        <v>97</v>
      </c>
      <c r="C154" s="207"/>
      <c r="D154" s="270"/>
      <c r="E154" s="171" t="n">
        <f aca="false">IF(E$150=0,"-",COUNTIFS(E$100:E$149,"&gt;49",E$100:E$149,"&lt;65"))</f>
        <v>0</v>
      </c>
      <c r="F154" s="171" t="n">
        <f aca="false">IF(F$150=0,"-",COUNTIFS(F$100:F$149,"&gt;49",F$100:F$149,"&lt;65"))</f>
        <v>0</v>
      </c>
      <c r="G154" s="171" t="n">
        <f aca="false">IF(G$150=0,"-",COUNTIFS(G$100:G$149,"&gt;49",G$100:G$149,"&lt;65"))</f>
        <v>0</v>
      </c>
      <c r="H154" s="171" t="n">
        <f aca="false">IF(H$150=0,"-",COUNTIFS(H$100:H$149,"&gt;49",H$100:H$149,"&lt;65"))</f>
        <v>0</v>
      </c>
      <c r="I154" s="171" t="n">
        <f aca="false">IF(I$150=0,"-",COUNTIFS(I$100:I$149,"&gt;49",I$100:I$149,"&lt;65"))</f>
        <v>0</v>
      </c>
      <c r="J154" s="171" t="n">
        <f aca="false">IF(J$150=0,"-",COUNTIFS(J$100:J$149,"&gt;49",J$100:J$149,"&lt;65"))</f>
        <v>0</v>
      </c>
      <c r="K154" s="171" t="n">
        <f aca="false">IF(K$150=0,"-",COUNTIFS(K$100:K$149,"&gt;49",K$100:K$149,"&lt;65"))</f>
        <v>0</v>
      </c>
      <c r="L154" s="171" t="n">
        <f aca="false">IF(L$150=0,"-",COUNTIFS(L$100:L$149,"&gt;49",L$100:L$149,"&lt;65"))</f>
        <v>0</v>
      </c>
      <c r="M154" s="171" t="n">
        <f aca="false">IF(M$150=0,"-",COUNTIFS(M$100:M$149,"&gt;49",M$100:M$149,"&lt;65"))</f>
        <v>0</v>
      </c>
      <c r="N154" s="171" t="n">
        <f aca="false">IF(N$150=0,"-",COUNTIFS(N$100:N$149,"&gt;49",N$100:N$149,"&lt;65"))</f>
        <v>0</v>
      </c>
      <c r="O154" s="171" t="n">
        <f aca="false">IF(O$150=0,"-",COUNTIFS(O$100:O$149,"&gt;49",O$100:O$149,"&lt;65"))</f>
        <v>0</v>
      </c>
      <c r="P154" s="171" t="n">
        <f aca="false">IF(P$150=0,"-",COUNTIFS(P$100:P$149,"&gt;49",P$100:P$149,"&lt;65"))</f>
        <v>0</v>
      </c>
      <c r="Q154" s="171" t="n">
        <f aca="false">IF(Q$150=0,"-",COUNTIFS(Q$100:Q$149,"&gt;49",Q$100:Q$149,"&lt;65"))</f>
        <v>0</v>
      </c>
      <c r="R154" s="171" t="n">
        <f aca="false">IF(R$150=0,"-",COUNTIFS(R$100:R$149,"&gt;49",R$100:R$149,"&lt;65"))</f>
        <v>0</v>
      </c>
      <c r="S154" s="171" t="n">
        <f aca="false">IF(S$150=0,"-",COUNTIFS(S$100:S$149,"&gt;49",S$100:S$149,"&lt;65"))</f>
        <v>0</v>
      </c>
      <c r="T154" s="171" t="n">
        <f aca="false">IF(T$150=0,"-",COUNTIFS(T$100:T$149,"&gt;49",T$100:T$149,"&lt;65"))</f>
        <v>0</v>
      </c>
      <c r="U154" s="171" t="n">
        <f aca="false">IF(U$150=0,"-",COUNTIFS(U$100:U$149,"&gt;49",U$100:U$149,"&lt;65"))</f>
        <v>0</v>
      </c>
      <c r="V154" s="171" t="n">
        <f aca="false">IF(V$150=0,"-",COUNTIFS(V$100:V$149,"&gt;49",V$100:V$149,"&lt;65"))</f>
        <v>0</v>
      </c>
      <c r="W154" s="171" t="n">
        <f aca="false">IF(W$150=0,"-",COUNTIFS(W$100:W$149,"&gt;49",W$100:W$149,"&lt;65"))</f>
        <v>0</v>
      </c>
      <c r="X154" s="171" t="n">
        <f aca="false">IF(X$150=0,"-",COUNTIFS(X$100:X$149,"&gt;49",X$100:X$149,"&lt;65"))</f>
        <v>0</v>
      </c>
      <c r="Y154" s="171" t="n">
        <f aca="false">IF(Y$150=0,"-",COUNTIFS(Y$100:Y$149,"&gt;49",Y$100:Y$149,"&lt;65"))</f>
        <v>0</v>
      </c>
      <c r="Z154" s="171" t="n">
        <f aca="false">IF(Z$150=0,"-",COUNTIFS(Z$100:Z$149,"&gt;49",Z$100:Z$149,"&lt;65"))</f>
        <v>0</v>
      </c>
      <c r="AA154" s="171" t="n">
        <f aca="false">IF(AA$150=0,"-",COUNTIFS(AA$100:AA$149,"&gt;49",AA$100:AA$149,"&lt;65"))</f>
        <v>0</v>
      </c>
      <c r="AB154" s="171" t="n">
        <f aca="false">IF(AB$150=0,"-",COUNTIFS(AB$100:AB$149,"&gt;49",AB$100:AB$149,"&lt;65"))</f>
        <v>0</v>
      </c>
      <c r="AC154" s="171" t="n">
        <f aca="false">IF(AC$150=0,"-",COUNTIFS(AC$100:AC$149,"&gt;49",AC$100:AC$149,"&lt;65"))</f>
        <v>0</v>
      </c>
      <c r="AD154" s="171" t="n">
        <f aca="false">IF(AD$150=0,"-",COUNTIFS(AD$100:AD$149,"&gt;49",AD$100:AD$149,"&lt;65"))</f>
        <v>0</v>
      </c>
      <c r="AE154" s="171" t="n">
        <f aca="false">IF(AE$150=0,"-",COUNTIFS(AE$100:AE$149,"&gt;49",AE$100:AE$149,"&lt;65"))</f>
        <v>0</v>
      </c>
      <c r="AF154" s="171" t="n">
        <f aca="false">IF(AF$150=0,"-",COUNTIFS(AF$100:AF$149,"&gt;49",AF$100:AF$149,"&lt;65"))</f>
        <v>0</v>
      </c>
      <c r="AG154" s="171" t="n">
        <f aca="false">IF(AG$150=0,"-",COUNTIFS(AG$100:AG$149,"&gt;49",AG$100:AG$149,"&lt;65"))</f>
        <v>0</v>
      </c>
      <c r="AH154" s="171" t="n">
        <f aca="false">IF(AH$150=0,"-",COUNTIFS(AH$100:AH$149,"&gt;49",AH$100:AH$149,"&lt;65"))</f>
        <v>0</v>
      </c>
      <c r="AI154" s="171" t="n">
        <f aca="false">IF(AI$150=0,"-",COUNTIFS(AI$100:AI$149,"&gt;49",AI$100:AI$149,"&lt;65"))</f>
        <v>0</v>
      </c>
      <c r="AJ154" s="171" t="n">
        <f aca="false">IF(AJ$150=0,"-",COUNTIFS(AJ$100:AJ$149,"&gt;49",AJ$100:AJ$149,"&lt;65"))</f>
        <v>0</v>
      </c>
      <c r="AK154" s="171" t="n">
        <f aca="false">IF(AK$150=0,"-",COUNTIFS(AK$100:AK$149,"&gt;49",AK$100:AK$149,"&lt;65"))</f>
        <v>0</v>
      </c>
      <c r="AL154" s="171" t="n">
        <f aca="false">IF(AL$150=0,"-",COUNTIFS(AL$100:AL$149,"&gt;49",AL$100:AL$149,"&lt;65"))</f>
        <v>0</v>
      </c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201"/>
    </row>
    <row r="155" customFormat="false" ht="12.8" hidden="false" customHeight="false" outlineLevel="0" collapsed="false">
      <c r="A155" s="203"/>
      <c r="B155" s="204" t="s">
        <v>99</v>
      </c>
      <c r="C155" s="207"/>
      <c r="D155" s="270"/>
      <c r="E155" s="171" t="n">
        <f aca="false">IF(E$150=0,"-",COUNTIFS(E$100:E$149,"&gt;39",E$100:E$149,"&lt;50"))</f>
        <v>0</v>
      </c>
      <c r="F155" s="171" t="n">
        <f aca="false">IF(F$150=0,"-",COUNTIFS(F$100:F$149,"&gt;39",F$100:F$149,"&lt;50"))</f>
        <v>0</v>
      </c>
      <c r="G155" s="171" t="n">
        <f aca="false">IF(G$150=0,"-",COUNTIFS(G$100:G$149,"&gt;39",G$100:G$149,"&lt;50"))</f>
        <v>0</v>
      </c>
      <c r="H155" s="171" t="n">
        <f aca="false">IF(H$150=0,"-",COUNTIFS(H$100:H$149,"&gt;39",H$100:H$149,"&lt;50"))</f>
        <v>0</v>
      </c>
      <c r="I155" s="171" t="n">
        <f aca="false">IF(I$150=0,"-",COUNTIFS(I$100:I$149,"&gt;39",I$100:I$149,"&lt;50"))</f>
        <v>0</v>
      </c>
      <c r="J155" s="171" t="n">
        <f aca="false">IF(J$150=0,"-",COUNTIFS(J$100:J$149,"&gt;39",J$100:J$149,"&lt;50"))</f>
        <v>0</v>
      </c>
      <c r="K155" s="171" t="n">
        <f aca="false">IF(K$150=0,"-",COUNTIFS(K$100:K$149,"&gt;39",K$100:K$149,"&lt;50"))</f>
        <v>0</v>
      </c>
      <c r="L155" s="171" t="n">
        <f aca="false">IF(L$150=0,"-",COUNTIFS(L$100:L$149,"&gt;39",L$100:L$149,"&lt;50"))</f>
        <v>0</v>
      </c>
      <c r="M155" s="171" t="n">
        <f aca="false">IF(M$150=0,"-",COUNTIFS(M$100:M$149,"&gt;39",M$100:M$149,"&lt;50"))</f>
        <v>0</v>
      </c>
      <c r="N155" s="171" t="n">
        <f aca="false">IF(N$150=0,"-",COUNTIFS(N$100:N$149,"&gt;39",N$100:N$149,"&lt;50"))</f>
        <v>0</v>
      </c>
      <c r="O155" s="171" t="n">
        <f aca="false">IF(O$150=0,"-",COUNTIFS(O$100:O$149,"&gt;39",O$100:O$149,"&lt;50"))</f>
        <v>0</v>
      </c>
      <c r="P155" s="171" t="n">
        <f aca="false">IF(P$150=0,"-",COUNTIFS(P$100:P$149,"&gt;39",P$100:P$149,"&lt;50"))</f>
        <v>0</v>
      </c>
      <c r="Q155" s="171" t="n">
        <f aca="false">IF(Q$150=0,"-",COUNTIFS(Q$100:Q$149,"&gt;39",Q$100:Q$149,"&lt;50"))</f>
        <v>0</v>
      </c>
      <c r="R155" s="171" t="n">
        <f aca="false">IF(R$150=0,"-",COUNTIFS(R$100:R$149,"&gt;39",R$100:R$149,"&lt;50"))</f>
        <v>0</v>
      </c>
      <c r="S155" s="171" t="n">
        <f aca="false">IF(S$150=0,"-",COUNTIFS(S$100:S$149,"&gt;39",S$100:S$149,"&lt;50"))</f>
        <v>0</v>
      </c>
      <c r="T155" s="171" t="n">
        <f aca="false">IF(T$150=0,"-",COUNTIFS(T$100:T$149,"&gt;39",T$100:T$149,"&lt;50"))</f>
        <v>0</v>
      </c>
      <c r="U155" s="171" t="n">
        <f aca="false">IF(U$150=0,"-",COUNTIFS(U$100:U$149,"&gt;39",U$100:U$149,"&lt;50"))</f>
        <v>0</v>
      </c>
      <c r="V155" s="171" t="n">
        <f aca="false">IF(V$150=0,"-",COUNTIFS(V$100:V$149,"&gt;39",V$100:V$149,"&lt;50"))</f>
        <v>0</v>
      </c>
      <c r="W155" s="171" t="n">
        <f aca="false">IF(W$150=0,"-",COUNTIFS(W$100:W$149,"&gt;39",W$100:W$149,"&lt;50"))</f>
        <v>0</v>
      </c>
      <c r="X155" s="171" t="n">
        <f aca="false">IF(X$150=0,"-",COUNTIFS(X$100:X$149,"&gt;39",X$100:X$149,"&lt;50"))</f>
        <v>0</v>
      </c>
      <c r="Y155" s="171" t="n">
        <f aca="false">IF(Y$150=0,"-",COUNTIFS(Y$100:Y$149,"&gt;39",Y$100:Y$149,"&lt;50"))</f>
        <v>0</v>
      </c>
      <c r="Z155" s="171" t="n">
        <f aca="false">IF(Z$150=0,"-",COUNTIFS(Z$100:Z$149,"&gt;39",Z$100:Z$149,"&lt;50"))</f>
        <v>0</v>
      </c>
      <c r="AA155" s="171" t="n">
        <f aca="false">IF(AA$150=0,"-",COUNTIFS(AA$100:AA$149,"&gt;39",AA$100:AA$149,"&lt;50"))</f>
        <v>0</v>
      </c>
      <c r="AB155" s="171" t="n">
        <f aca="false">IF(AB$150=0,"-",COUNTIFS(AB$100:AB$149,"&gt;39",AB$100:AB$149,"&lt;50"))</f>
        <v>0</v>
      </c>
      <c r="AC155" s="171" t="n">
        <f aca="false">IF(AC$150=0,"-",COUNTIFS(AC$100:AC$149,"&gt;39",AC$100:AC$149,"&lt;50"))</f>
        <v>0</v>
      </c>
      <c r="AD155" s="171" t="n">
        <f aca="false">IF(AD$150=0,"-",COUNTIFS(AD$100:AD$149,"&gt;39",AD$100:AD$149,"&lt;50"))</f>
        <v>0</v>
      </c>
      <c r="AE155" s="171" t="n">
        <f aca="false">IF(AE$150=0,"-",COUNTIFS(AE$100:AE$149,"&gt;39",AE$100:AE$149,"&lt;50"))</f>
        <v>0</v>
      </c>
      <c r="AF155" s="171" t="n">
        <f aca="false">IF(AF$150=0,"-",COUNTIFS(AF$100:AF$149,"&gt;39",AF$100:AF$149,"&lt;50"))</f>
        <v>0</v>
      </c>
      <c r="AG155" s="171" t="n">
        <f aca="false">IF(AG$150=0,"-",COUNTIFS(AG$100:AG$149,"&gt;39",AG$100:AG$149,"&lt;50"))</f>
        <v>0</v>
      </c>
      <c r="AH155" s="171" t="n">
        <f aca="false">IF(AH$150=0,"-",COUNTIFS(AH$100:AH$149,"&gt;39",AH$100:AH$149,"&lt;50"))</f>
        <v>0</v>
      </c>
      <c r="AI155" s="171" t="n">
        <f aca="false">IF(AI$150=0,"-",COUNTIFS(AI$100:AI$149,"&gt;39",AI$100:AI$149,"&lt;50"))</f>
        <v>0</v>
      </c>
      <c r="AJ155" s="171" t="n">
        <f aca="false">IF(AJ$150=0,"-",COUNTIFS(AJ$100:AJ$149,"&gt;39",AJ$100:AJ$149,"&lt;50"))</f>
        <v>0</v>
      </c>
      <c r="AK155" s="171" t="n">
        <f aca="false">IF(AK$150=0,"-",COUNTIFS(AK$100:AK$149,"&gt;39",AK$100:AK$149,"&lt;50"))</f>
        <v>0</v>
      </c>
      <c r="AL155" s="171" t="n">
        <f aca="false">IF(AL$150=0,"-",COUNTIFS(AL$100:AL$149,"&gt;39",AL$100:AL$149,"&lt;50"))</f>
        <v>0</v>
      </c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201"/>
    </row>
    <row r="156" customFormat="false" ht="12.8" hidden="false" customHeight="false" outlineLevel="0" collapsed="false">
      <c r="A156" s="203"/>
      <c r="B156" s="204" t="s">
        <v>101</v>
      </c>
      <c r="C156" s="207"/>
      <c r="D156" s="270"/>
      <c r="E156" s="171" t="n">
        <f aca="false">IF(E$150=0,"-",COUNTIFS(E$100:E$149,"&gt;34",E$100:E$149,"&lt;40"))</f>
        <v>0</v>
      </c>
      <c r="F156" s="169" t="n">
        <f aca="false">IF(F$150=0,"-",COUNTIFS(F$100:F$149,"&gt;34",F$100:F$149,"&lt;40"))</f>
        <v>0</v>
      </c>
      <c r="G156" s="171" t="n">
        <f aca="false">IF(G$150=0,"-",COUNTIFS(G$100:G$149,"&gt;34",G$100:G$149,"&lt;40"))</f>
        <v>0</v>
      </c>
      <c r="H156" s="168" t="n">
        <f aca="false">IF(H$150=0,"-",COUNTIFS(H$100:H$149,"&gt;34",H$100:H$149,"&lt;40"))</f>
        <v>0</v>
      </c>
      <c r="I156" s="168" t="n">
        <f aca="false">IF(I$150=0,"-",COUNTIFS(I$100:I$149,"&gt;34",I$100:I$149,"&lt;40"))</f>
        <v>0</v>
      </c>
      <c r="J156" s="169" t="n">
        <f aca="false">IF(J$150=0,"-",COUNTIFS(J$100:J$149,"&gt;34",J$100:J$149,"&lt;40"))</f>
        <v>0</v>
      </c>
      <c r="K156" s="171" t="n">
        <f aca="false">IF(K$150=0,"-",COUNTIFS(K$100:K$149,"&gt;34",K$100:K$149,"&lt;40"))</f>
        <v>0</v>
      </c>
      <c r="L156" s="168" t="n">
        <f aca="false">IF(L$150=0,"-",COUNTIFS(L$100:L$149,"&gt;34",L$100:L$149,"&lt;40"))</f>
        <v>0</v>
      </c>
      <c r="M156" s="168" t="n">
        <f aca="false">IF(M$150=0,"-",COUNTIFS(M$100:M$149,"&gt;34",M$100:M$149,"&lt;40"))</f>
        <v>0</v>
      </c>
      <c r="N156" s="169" t="n">
        <f aca="false">IF(N$150=0,"-",COUNTIFS(N$100:N$149,"&gt;34",N$100:N$149,"&lt;40"))</f>
        <v>0</v>
      </c>
      <c r="O156" s="171" t="n">
        <f aca="false">IF(O$150=0,"-",COUNTIFS(O$100:O$149,"&gt;34",O$100:O$149,"&lt;40"))</f>
        <v>0</v>
      </c>
      <c r="P156" s="168" t="n">
        <f aca="false">IF(P$150=0,"-",COUNTIFS(P$100:P$149,"&gt;34",P$100:P$149,"&lt;40"))</f>
        <v>0</v>
      </c>
      <c r="Q156" s="168" t="n">
        <f aca="false">IF(Q$150=0,"-",COUNTIFS(Q$100:Q$149,"&gt;34",Q$100:Q$149,"&lt;40"))</f>
        <v>0</v>
      </c>
      <c r="R156" s="168" t="n">
        <f aca="false">IF(R$150=0,"-",COUNTIFS(R$100:R$149,"&gt;34",R$100:R$149,"&lt;40"))</f>
        <v>0</v>
      </c>
      <c r="S156" s="168" t="n">
        <f aca="false">IF(S$150=0,"-",COUNTIFS(S$100:S$149,"&gt;34",S$100:S$149,"&lt;40"))</f>
        <v>0</v>
      </c>
      <c r="T156" s="168" t="n">
        <f aca="false">IF(T$150=0,"-",COUNTIFS(T$100:T$149,"&gt;34",T$100:T$149,"&lt;40"))</f>
        <v>0</v>
      </c>
      <c r="U156" s="168" t="n">
        <f aca="false">IF(U$150=0,"-",COUNTIFS(U$100:U$149,"&gt;34",U$100:U$149,"&lt;40"))</f>
        <v>0</v>
      </c>
      <c r="V156" s="169" t="n">
        <f aca="false">IF(V$150=0,"-",COUNTIFS(V$100:V$149,"&gt;34",V$100:V$149,"&lt;40"))</f>
        <v>0</v>
      </c>
      <c r="W156" s="171" t="n">
        <f aca="false">IF(W$150=0,"-",COUNTIFS(W$100:W$149,"&gt;34",W$100:W$149,"&lt;40"))</f>
        <v>0</v>
      </c>
      <c r="X156" s="168" t="n">
        <f aca="false">IF(X$150=0,"-",COUNTIFS(X$100:X$149,"&gt;34",X$100:X$149,"&lt;40"))</f>
        <v>0</v>
      </c>
      <c r="Y156" s="168" t="n">
        <f aca="false">IF(Y$150=0,"-",COUNTIFS(Y$100:Y$149,"&gt;34",Y$100:Y$149,"&lt;40"))</f>
        <v>0</v>
      </c>
      <c r="Z156" s="168" t="n">
        <f aca="false">IF(Z$150=0,"-",COUNTIFS(Z$100:Z$149,"&gt;34",Z$100:Z$149,"&lt;40"))</f>
        <v>0</v>
      </c>
      <c r="AA156" s="168" t="n">
        <f aca="false">IF(AA$150=0,"-",COUNTIFS(AA$100:AA$149,"&gt;34",AA$100:AA$149,"&lt;40"))</f>
        <v>0</v>
      </c>
      <c r="AB156" s="168" t="n">
        <f aca="false">IF(AB$150=0,"-",COUNTIFS(AB$100:AB$149,"&gt;34",AB$100:AB$149,"&lt;40"))</f>
        <v>0</v>
      </c>
      <c r="AC156" s="168" t="n">
        <f aca="false">IF(AC$150=0,"-",COUNTIFS(AC$100:AC$149,"&gt;34",AC$100:AC$149,"&lt;40"))</f>
        <v>0</v>
      </c>
      <c r="AD156" s="169" t="n">
        <f aca="false">IF(AD$150=0,"-",COUNTIFS(AD$100:AD$149,"&gt;34",AD$100:AD$149,"&lt;40"))</f>
        <v>0</v>
      </c>
      <c r="AE156" s="171" t="n">
        <f aca="false">IF(AE$150=0,"-",COUNTIFS(AE$100:AE$149,"&gt;34",AE$100:AE$149,"&lt;40"))</f>
        <v>0</v>
      </c>
      <c r="AF156" s="168" t="n">
        <f aca="false">IF(AF$150=0,"-",COUNTIFS(AF$100:AF$149,"&gt;34",AF$100:AF$149,"&lt;40"))</f>
        <v>0</v>
      </c>
      <c r="AG156" s="168" t="n">
        <f aca="false">IF(AG$150=0,"-",COUNTIFS(AG$100:AG$149,"&gt;34",AG$100:AG$149,"&lt;40"))</f>
        <v>0</v>
      </c>
      <c r="AH156" s="168" t="n">
        <f aca="false">IF(AH$150=0,"-",COUNTIFS(AH$100:AH$149,"&gt;34",AH$100:AH$149,"&lt;40"))</f>
        <v>0</v>
      </c>
      <c r="AI156" s="168" t="n">
        <f aca="false">IF(AI$150=0,"-",COUNTIFS(AI$100:AI$149,"&gt;34",AI$100:AI$149,"&lt;40"))</f>
        <v>0</v>
      </c>
      <c r="AJ156" s="168" t="n">
        <f aca="false">IF(AJ$150=0,"-",COUNTIFS(AJ$100:AJ$149,"&gt;34",AJ$100:AJ$149,"&lt;40"))</f>
        <v>0</v>
      </c>
      <c r="AK156" s="168" t="n">
        <f aca="false">IF(AK$150=0,"-",COUNTIFS(AK$100:AK$149,"&gt;34",AK$100:AK$149,"&lt;40"))</f>
        <v>0</v>
      </c>
      <c r="AL156" s="169" t="n">
        <f aca="false">IF(AL$150=0,"-",COUNTIFS(AL$100:AL$149,"&gt;34",AL$100:AL$149,"&lt;40"))</f>
        <v>0</v>
      </c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201"/>
    </row>
    <row r="157" customFormat="false" ht="12.8" hidden="false" customHeight="false" outlineLevel="0" collapsed="false">
      <c r="A157" s="203"/>
      <c r="B157" s="208" t="s">
        <v>102</v>
      </c>
      <c r="C157" s="211"/>
      <c r="D157" s="271"/>
      <c r="E157" s="171" t="n">
        <f aca="false">IF(E$150=0,"-",COUNTIFS(E$100:E$149,"&gt;19",E$100:E$149,"&lt;35"))</f>
        <v>0</v>
      </c>
      <c r="F157" s="169" t="n">
        <f aca="false">IF(F$150=0,"-",COUNTIFS(F$100:F$149,"&gt;19",F$100:F$149,"&lt;35"))</f>
        <v>0</v>
      </c>
      <c r="G157" s="171" t="n">
        <f aca="false">IF(G$150=0,"-",COUNTIFS(G$100:G$149,"&gt;19",G$100:G$149,"&lt;35"))</f>
        <v>0</v>
      </c>
      <c r="H157" s="168" t="n">
        <f aca="false">IF(H$150=0,"-",COUNTIFS(H$100:H$149,"&gt;19",H$100:H$149,"&lt;35"))</f>
        <v>0</v>
      </c>
      <c r="I157" s="168" t="n">
        <f aca="false">IF(I$150=0,"-",COUNTIFS(I$100:I$149,"&gt;19",I$100:I$149,"&lt;35"))</f>
        <v>0</v>
      </c>
      <c r="J157" s="169" t="n">
        <f aca="false">IF(J$150=0,"-",COUNTIFS(J$100:J$149,"&gt;19",J$100:J$149,"&lt;35"))</f>
        <v>0</v>
      </c>
      <c r="K157" s="171" t="n">
        <f aca="false">IF(K$150=0,"-",COUNTIFS(K$100:K$149,"&gt;19",K$100:K$149,"&lt;35"))</f>
        <v>0</v>
      </c>
      <c r="L157" s="168" t="n">
        <f aca="false">IF(L$150=0,"-",COUNTIFS(L$100:L$149,"&gt;19",L$100:L$149,"&lt;35"))</f>
        <v>0</v>
      </c>
      <c r="M157" s="168" t="n">
        <f aca="false">IF(M$150=0,"-",COUNTIFS(M$100:M$149,"&gt;19",M$100:M$149,"&lt;35"))</f>
        <v>0</v>
      </c>
      <c r="N157" s="169" t="n">
        <f aca="false">IF(N$150=0,"-",COUNTIFS(N$100:N$149,"&gt;19",N$100:N$149,"&lt;35"))</f>
        <v>0</v>
      </c>
      <c r="O157" s="171" t="n">
        <f aca="false">IF(O$150=0,"-",COUNTIFS(O$100:O$149,"&gt;19",O$100:O$149,"&lt;35"))</f>
        <v>0</v>
      </c>
      <c r="P157" s="168" t="n">
        <f aca="false">IF(P$150=0,"-",COUNTIFS(P$100:P$149,"&gt;19",P$100:P$149,"&lt;35"))</f>
        <v>0</v>
      </c>
      <c r="Q157" s="168" t="n">
        <f aca="false">IF(Q$150=0,"-",COUNTIFS(Q$100:Q$149,"&gt;19",Q$100:Q$149,"&lt;35"))</f>
        <v>0</v>
      </c>
      <c r="R157" s="168" t="n">
        <f aca="false">IF(R$150=0,"-",COUNTIFS(R$100:R$149,"&gt;19",R$100:R$149,"&lt;35"))</f>
        <v>0</v>
      </c>
      <c r="S157" s="168" t="n">
        <f aca="false">IF(S$150=0,"-",COUNTIFS(S$100:S$149,"&gt;19",S$100:S$149,"&lt;35"))</f>
        <v>0</v>
      </c>
      <c r="T157" s="168" t="n">
        <f aca="false">IF(T$150=0,"-",COUNTIFS(T$100:T$149,"&gt;19",T$100:T$149,"&lt;35"))</f>
        <v>0</v>
      </c>
      <c r="U157" s="168" t="n">
        <f aca="false">IF(U$150=0,"-",COUNTIFS(U$100:U$149,"&gt;19",U$100:U$149,"&lt;35"))</f>
        <v>0</v>
      </c>
      <c r="V157" s="169" t="n">
        <f aca="false">IF(V$150=0,"-",COUNTIFS(V$100:V$149,"&gt;19",V$100:V$149,"&lt;35"))</f>
        <v>0</v>
      </c>
      <c r="W157" s="171" t="n">
        <f aca="false">IF(W$150=0,"-",COUNTIFS(W$100:W$149,"&gt;19",W$100:W$149,"&lt;35"))</f>
        <v>0</v>
      </c>
      <c r="X157" s="168" t="n">
        <f aca="false">IF(X$150=0,"-",COUNTIFS(X$100:X$149,"&gt;19",X$100:X$149,"&lt;35"))</f>
        <v>0</v>
      </c>
      <c r="Y157" s="168" t="n">
        <f aca="false">IF(Y$150=0,"-",COUNTIFS(Y$100:Y$149,"&gt;19",Y$100:Y$149,"&lt;35"))</f>
        <v>0</v>
      </c>
      <c r="Z157" s="168" t="n">
        <f aca="false">IF(Z$150=0,"-",COUNTIFS(Z$100:Z$149,"&gt;19",Z$100:Z$149,"&lt;35"))</f>
        <v>0</v>
      </c>
      <c r="AA157" s="168" t="n">
        <f aca="false">IF(AA$150=0,"-",COUNTIFS(AA$100:AA$149,"&gt;19",AA$100:AA$149,"&lt;35"))</f>
        <v>0</v>
      </c>
      <c r="AB157" s="168" t="n">
        <f aca="false">IF(AB$150=0,"-",COUNTIFS(AB$100:AB$149,"&gt;19",AB$100:AB$149,"&lt;35"))</f>
        <v>0</v>
      </c>
      <c r="AC157" s="168" t="n">
        <f aca="false">IF(AC$150=0,"-",COUNTIFS(AC$100:AC$149,"&gt;19",AC$100:AC$149,"&lt;35"))</f>
        <v>0</v>
      </c>
      <c r="AD157" s="169" t="n">
        <f aca="false">IF(AD$150=0,"-",COUNTIFS(AD$100:AD$149,"&gt;19",AD$100:AD$149,"&lt;35"))</f>
        <v>0</v>
      </c>
      <c r="AE157" s="171" t="n">
        <f aca="false">IF(AE$150=0,"-",COUNTIFS(AE$100:AE$149,"&gt;19",AE$100:AE$149,"&lt;35"))</f>
        <v>0</v>
      </c>
      <c r="AF157" s="168" t="n">
        <f aca="false">IF(AF$150=0,"-",COUNTIFS(AF$100:AF$149,"&gt;19",AF$100:AF$149,"&lt;35"))</f>
        <v>0</v>
      </c>
      <c r="AG157" s="168" t="n">
        <f aca="false">IF(AG$150=0,"-",COUNTIFS(AG$100:AG$149,"&gt;19",AG$100:AG$149,"&lt;35"))</f>
        <v>0</v>
      </c>
      <c r="AH157" s="168" t="n">
        <f aca="false">IF(AH$150=0,"-",COUNTIFS(AH$100:AH$149,"&gt;19",AH$100:AH$149,"&lt;35"))</f>
        <v>0</v>
      </c>
      <c r="AI157" s="168" t="n">
        <f aca="false">IF(AI$150=0,"-",COUNTIFS(AI$100:AI$149,"&gt;19",AI$100:AI$149,"&lt;35"))</f>
        <v>0</v>
      </c>
      <c r="AJ157" s="168" t="n">
        <f aca="false">IF(AJ$150=0,"-",COUNTIFS(AJ$100:AJ$149,"&gt;19",AJ$100:AJ$149,"&lt;35"))</f>
        <v>0</v>
      </c>
      <c r="AK157" s="168" t="n">
        <f aca="false">IF(AK$150=0,"-",COUNTIFS(AK$100:AK$149,"&gt;19",AK$100:AK$149,"&lt;35"))</f>
        <v>0</v>
      </c>
      <c r="AL157" s="169" t="n">
        <f aca="false">IF(AL$150=0,"-",COUNTIFS(AL$100:AL$149,"&gt;19",AL$100:AL$149,"&lt;35"))</f>
        <v>0</v>
      </c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201"/>
    </row>
    <row r="158" customFormat="false" ht="12.8" hidden="false" customHeight="false" outlineLevel="0" collapsed="false">
      <c r="A158" s="203"/>
      <c r="B158" s="212" t="s">
        <v>103</v>
      </c>
      <c r="C158" s="215"/>
      <c r="D158" s="272"/>
      <c r="E158" s="171" t="n">
        <f aca="false">IF(E$150=0,"-",COUNTIFS(E$100:E$149,"&gt;9",E$100:E$149,"&lt;20"))</f>
        <v>0</v>
      </c>
      <c r="F158" s="169" t="n">
        <f aca="false">IF(F$150=0,"-",COUNTIFS(F$100:F$149,"&gt;9",F$100:F$149,"&lt;20"))</f>
        <v>0</v>
      </c>
      <c r="G158" s="171" t="n">
        <f aca="false">IF(G$150=0,"-",COUNTIFS(G$100:G$149,"&gt;9",G$100:G$149,"&lt;20"))</f>
        <v>0</v>
      </c>
      <c r="H158" s="168" t="n">
        <f aca="false">IF(H$150=0,"-",COUNTIFS(H$100:H$149,"&gt;9",H$100:H$149,"&lt;20"))</f>
        <v>0</v>
      </c>
      <c r="I158" s="168" t="n">
        <f aca="false">IF(I$150=0,"-",COUNTIFS(I$100:I$149,"&gt;9",I$100:I$149,"&lt;20"))</f>
        <v>0</v>
      </c>
      <c r="J158" s="169" t="n">
        <f aca="false">IF(J$150=0,"-",COUNTIFS(J$100:J$149,"&gt;9",J$100:J$149,"&lt;20"))</f>
        <v>0</v>
      </c>
      <c r="K158" s="171" t="n">
        <f aca="false">IF(K$150=0,"-",COUNTIFS(K$100:K$149,"&gt;9",K$100:K$149,"&lt;20"))</f>
        <v>0</v>
      </c>
      <c r="L158" s="168" t="n">
        <f aca="false">IF(L$150=0,"-",COUNTIFS(L$100:L$149,"&gt;9",L$100:L$149,"&lt;20"))</f>
        <v>0</v>
      </c>
      <c r="M158" s="168" t="n">
        <f aca="false">IF(M$150=0,"-",COUNTIFS(M$100:M$149,"&gt;9",M$100:M$149,"&lt;20"))</f>
        <v>0</v>
      </c>
      <c r="N158" s="169" t="n">
        <f aca="false">IF(N$150=0,"-",COUNTIFS(N$100:N$149,"&gt;9",N$100:N$149,"&lt;20"))</f>
        <v>0</v>
      </c>
      <c r="O158" s="171" t="n">
        <f aca="false">IF(O$150=0,"-",COUNTIFS(O$100:O$149,"&gt;9",O$100:O$149,"&lt;20"))</f>
        <v>0</v>
      </c>
      <c r="P158" s="168" t="n">
        <f aca="false">IF(P$150=0,"-",COUNTIFS(P$100:P$149,"&gt;9",P$100:P$149,"&lt;20"))</f>
        <v>0</v>
      </c>
      <c r="Q158" s="168" t="n">
        <f aca="false">IF(Q$150=0,"-",COUNTIFS(Q$100:Q$149,"&gt;9",Q$100:Q$149,"&lt;20"))</f>
        <v>0</v>
      </c>
      <c r="R158" s="168" t="n">
        <f aca="false">IF(R$150=0,"-",COUNTIFS(R$100:R$149,"&gt;9",R$100:R$149,"&lt;20"))</f>
        <v>0</v>
      </c>
      <c r="S158" s="168" t="n">
        <f aca="false">IF(S$150=0,"-",COUNTIFS(S$100:S$149,"&gt;9",S$100:S$149,"&lt;20"))</f>
        <v>0</v>
      </c>
      <c r="T158" s="168" t="n">
        <f aca="false">IF(T$150=0,"-",COUNTIFS(T$100:T$149,"&gt;9",T$100:T$149,"&lt;20"))</f>
        <v>0</v>
      </c>
      <c r="U158" s="168" t="n">
        <f aca="false">IF(U$150=0,"-",COUNTIFS(U$100:U$149,"&gt;9",U$100:U$149,"&lt;20"))</f>
        <v>0</v>
      </c>
      <c r="V158" s="169" t="n">
        <f aca="false">IF(V$150=0,"-",COUNTIFS(V$100:V$149,"&gt;9",V$100:V$149,"&lt;20"))</f>
        <v>0</v>
      </c>
      <c r="W158" s="171" t="n">
        <f aca="false">IF(W$150=0,"-",COUNTIFS(W$100:W$149,"&gt;9",W$100:W$149,"&lt;20"))</f>
        <v>0</v>
      </c>
      <c r="X158" s="168" t="n">
        <f aca="false">IF(X$150=0,"-",COUNTIFS(X$100:X$149,"&gt;9",X$100:X$149,"&lt;20"))</f>
        <v>0</v>
      </c>
      <c r="Y158" s="168" t="n">
        <f aca="false">IF(Y$150=0,"-",COUNTIFS(Y$100:Y$149,"&gt;9",Y$100:Y$149,"&lt;20"))</f>
        <v>0</v>
      </c>
      <c r="Z158" s="168" t="n">
        <f aca="false">IF(Z$150=0,"-",COUNTIFS(Z$100:Z$149,"&gt;9",Z$100:Z$149,"&lt;20"))</f>
        <v>0</v>
      </c>
      <c r="AA158" s="168" t="n">
        <f aca="false">IF(AA$150=0,"-",COUNTIFS(AA$100:AA$149,"&gt;9",AA$100:AA$149,"&lt;20"))</f>
        <v>0</v>
      </c>
      <c r="AB158" s="168" t="n">
        <f aca="false">IF(AB$150=0,"-",COUNTIFS(AB$100:AB$149,"&gt;9",AB$100:AB$149,"&lt;20"))</f>
        <v>0</v>
      </c>
      <c r="AC158" s="168" t="n">
        <f aca="false">IF(AC$150=0,"-",COUNTIFS(AC$100:AC$149,"&gt;9",AC$100:AC$149,"&lt;20"))</f>
        <v>0</v>
      </c>
      <c r="AD158" s="169" t="n">
        <f aca="false">IF(AD$150=0,"-",COUNTIFS(AD$100:AD$149,"&gt;9",AD$100:AD$149,"&lt;20"))</f>
        <v>0</v>
      </c>
      <c r="AE158" s="171" t="n">
        <f aca="false">IF(AE$150=0,"-",COUNTIFS(AE$100:AE$149,"&gt;9",AE$100:AE$149,"&lt;20"))</f>
        <v>0</v>
      </c>
      <c r="AF158" s="168" t="n">
        <f aca="false">IF(AF$150=0,"-",COUNTIFS(AF$100:AF$149,"&gt;9",AF$100:AF$149,"&lt;20"))</f>
        <v>0</v>
      </c>
      <c r="AG158" s="168" t="n">
        <f aca="false">IF(AG$150=0,"-",COUNTIFS(AG$100:AG$149,"&gt;9",AG$100:AG$149,"&lt;20"))</f>
        <v>0</v>
      </c>
      <c r="AH158" s="168" t="n">
        <f aca="false">IF(AH$150=0,"-",COUNTIFS(AH$100:AH$149,"&gt;9",AH$100:AH$149,"&lt;20"))</f>
        <v>0</v>
      </c>
      <c r="AI158" s="168" t="n">
        <f aca="false">IF(AI$150=0,"-",COUNTIFS(AI$100:AI$149,"&gt;9",AI$100:AI$149,"&lt;20"))</f>
        <v>0</v>
      </c>
      <c r="AJ158" s="168" t="n">
        <f aca="false">IF(AJ$150=0,"-",COUNTIFS(AJ$100:AJ$149,"&gt;9",AJ$100:AJ$149,"&lt;20"))</f>
        <v>0</v>
      </c>
      <c r="AK158" s="168" t="n">
        <f aca="false">IF(AK$150=0,"-",COUNTIFS(AK$100:AK$149,"&gt;9",AK$100:AK$149,"&lt;20"))</f>
        <v>0</v>
      </c>
      <c r="AL158" s="169" t="n">
        <f aca="false">IF(AL$150=0,"-",COUNTIFS(AL$100:AL$149,"&gt;9",AL$100:AL$149,"&lt;20"))</f>
        <v>0</v>
      </c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201"/>
    </row>
    <row r="159" customFormat="false" ht="12.8" hidden="false" customHeight="false" outlineLevel="0" collapsed="false">
      <c r="A159" s="203"/>
      <c r="B159" s="204" t="s">
        <v>104</v>
      </c>
      <c r="C159" s="207"/>
      <c r="D159" s="270"/>
      <c r="E159" s="171" t="n">
        <f aca="false">IF(E$150=0,"-",COUNTIFS(E$100:E$149,"&gt;=0",E$100:E$149,"&lt;10"))</f>
        <v>0</v>
      </c>
      <c r="F159" s="169" t="n">
        <f aca="false">IF(F$150=0,"-",COUNTIFS(F$100:F$149,"&gt;=0",F$100:F$149,"&lt;10"))</f>
        <v>0</v>
      </c>
      <c r="G159" s="171" t="n">
        <f aca="false">IF(G$150=0,"-",COUNTIFS(G$100:G$149,"&gt;=0",G$100:G$149,"&lt;10"))</f>
        <v>0</v>
      </c>
      <c r="H159" s="168" t="n">
        <f aca="false">IF(H$150=0,"-",COUNTIFS(H$100:H$149,"&gt;=0",H$100:H$149,"&lt;10"))</f>
        <v>0</v>
      </c>
      <c r="I159" s="168" t="n">
        <f aca="false">IF(I$150=0,"-",COUNTIFS(I$100:I$149,"&gt;=0",I$100:I$149,"&lt;10"))</f>
        <v>0</v>
      </c>
      <c r="J159" s="169" t="n">
        <f aca="false">IF(J$150=0,"-",COUNTIFS(J$100:J$149,"&gt;=0",J$100:J$149,"&lt;10"))</f>
        <v>0</v>
      </c>
      <c r="K159" s="171" t="n">
        <f aca="false">IF(K$150=0,"-",COUNTIFS(K$100:K$149,"&gt;=0",K$100:K$149,"&lt;10"))</f>
        <v>0</v>
      </c>
      <c r="L159" s="168" t="n">
        <f aca="false">IF(L$150=0,"-",COUNTIFS(L$100:L$149,"&gt;=0",L$100:L$149,"&lt;10"))</f>
        <v>0</v>
      </c>
      <c r="M159" s="168" t="n">
        <f aca="false">IF(M$150=0,"-",COUNTIFS(M$100:M$149,"&gt;=0",M$100:M$149,"&lt;10"))</f>
        <v>0</v>
      </c>
      <c r="N159" s="169" t="n">
        <f aca="false">IF(N$150=0,"-",COUNTIFS(N$100:N$149,"&gt;=0",N$100:N$149,"&lt;10"))</f>
        <v>0</v>
      </c>
      <c r="O159" s="171" t="n">
        <f aca="false">IF(O$150=0,"-",COUNTIFS(O$100:O$149,"&gt;=0",O$100:O$149,"&lt;10"))</f>
        <v>0</v>
      </c>
      <c r="P159" s="168" t="n">
        <f aca="false">IF(P$150=0,"-",COUNTIFS(P$100:P$149,"&gt;=0",P$100:P$149,"&lt;10"))</f>
        <v>0</v>
      </c>
      <c r="Q159" s="168" t="n">
        <f aca="false">IF(Q$150=0,"-",COUNTIFS(Q$100:Q$149,"&gt;=0",Q$100:Q$149,"&lt;10"))</f>
        <v>0</v>
      </c>
      <c r="R159" s="168" t="n">
        <f aca="false">IF(R$150=0,"-",COUNTIFS(R$100:R$149,"&gt;=0",R$100:R$149,"&lt;10"))</f>
        <v>0</v>
      </c>
      <c r="S159" s="168" t="n">
        <f aca="false">IF(S$150=0,"-",COUNTIFS(S$100:S$149,"&gt;=0",S$100:S$149,"&lt;10"))</f>
        <v>0</v>
      </c>
      <c r="T159" s="168" t="n">
        <f aca="false">IF(T$150=0,"-",COUNTIFS(T$100:T$149,"&gt;=0",T$100:T$149,"&lt;10"))</f>
        <v>0</v>
      </c>
      <c r="U159" s="168" t="n">
        <f aca="false">IF(U$150=0,"-",COUNTIFS(U$100:U$149,"&gt;=0",U$100:U$149,"&lt;10"))</f>
        <v>0</v>
      </c>
      <c r="V159" s="169" t="n">
        <f aca="false">IF(V$150=0,"-",COUNTIFS(V$100:V$149,"&gt;=0",V$100:V$149,"&lt;10"))</f>
        <v>0</v>
      </c>
      <c r="W159" s="171" t="n">
        <f aca="false">IF(W$150=0,"-",COUNTIFS(W$100:W$149,"&gt;=0",W$100:W$149,"&lt;10"))</f>
        <v>0</v>
      </c>
      <c r="X159" s="168" t="n">
        <f aca="false">IF(X$150=0,"-",COUNTIFS(X$100:X$149,"&gt;=0",X$100:X$149,"&lt;10"))</f>
        <v>0</v>
      </c>
      <c r="Y159" s="168" t="n">
        <f aca="false">IF(Y$150=0,"-",COUNTIFS(Y$100:Y$149,"&gt;=0",Y$100:Y$149,"&lt;10"))</f>
        <v>0</v>
      </c>
      <c r="Z159" s="168" t="n">
        <f aca="false">IF(Z$150=0,"-",COUNTIFS(Z$100:Z$149,"&gt;=0",Z$100:Z$149,"&lt;10"))</f>
        <v>0</v>
      </c>
      <c r="AA159" s="168" t="n">
        <f aca="false">IF(AA$150=0,"-",COUNTIFS(AA$100:AA$149,"&gt;=0",AA$100:AA$149,"&lt;10"))</f>
        <v>0</v>
      </c>
      <c r="AB159" s="168" t="n">
        <f aca="false">IF(AB$150=0,"-",COUNTIFS(AB$100:AB$149,"&gt;=0",AB$100:AB$149,"&lt;10"))</f>
        <v>0</v>
      </c>
      <c r="AC159" s="168" t="n">
        <f aca="false">IF(AC$150=0,"-",COUNTIFS(AC$100:AC$149,"&gt;=0",AC$100:AC$149,"&lt;10"))</f>
        <v>0</v>
      </c>
      <c r="AD159" s="169" t="n">
        <f aca="false">IF(AD$150=0,"-",COUNTIFS(AD$100:AD$149,"&gt;=0",AD$100:AD$149,"&lt;10"))</f>
        <v>0</v>
      </c>
      <c r="AE159" s="171" t="n">
        <f aca="false">IF(AE$150=0,"-",COUNTIFS(AE$100:AE$149,"&gt;=0",AE$100:AE$149,"&lt;10"))</f>
        <v>0</v>
      </c>
      <c r="AF159" s="168" t="n">
        <f aca="false">IF(AF$150=0,"-",COUNTIFS(AF$100:AF$149,"&gt;=0",AF$100:AF$149,"&lt;10"))</f>
        <v>0</v>
      </c>
      <c r="AG159" s="168" t="n">
        <f aca="false">IF(AG$150=0,"-",COUNTIFS(AG$100:AG$149,"&gt;=0",AG$100:AG$149,"&lt;10"))</f>
        <v>0</v>
      </c>
      <c r="AH159" s="168" t="n">
        <f aca="false">IF(AH$150=0,"-",COUNTIFS(AH$100:AH$149,"&gt;=0",AH$100:AH$149,"&lt;10"))</f>
        <v>0</v>
      </c>
      <c r="AI159" s="168" t="n">
        <f aca="false">IF(AI$150=0,"-",COUNTIFS(AI$100:AI$149,"&gt;=0",AI$100:AI$149,"&lt;10"))</f>
        <v>0</v>
      </c>
      <c r="AJ159" s="168" t="n">
        <f aca="false">IF(AJ$150=0,"-",COUNTIFS(AJ$100:AJ$149,"&gt;=0",AJ$100:AJ$149,"&lt;10"))</f>
        <v>0</v>
      </c>
      <c r="AK159" s="168" t="n">
        <f aca="false">IF(AK$150=0,"-",COUNTIFS(AK$100:AK$149,"&gt;=0",AK$100:AK$149,"&lt;10"))</f>
        <v>0</v>
      </c>
      <c r="AL159" s="169" t="n">
        <f aca="false">IF(AL$150=0,"-",COUNTIFS(AL$100:AL$149,"&gt;=0",AL$100:AL$149,"&lt;10"))</f>
        <v>0</v>
      </c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201"/>
    </row>
    <row r="160" customFormat="false" ht="15" hidden="false" customHeight="false" outlineLevel="0" collapsed="false">
      <c r="A160" s="203"/>
      <c r="B160" s="216" t="s">
        <v>105</v>
      </c>
      <c r="C160" s="219"/>
      <c r="D160" s="273"/>
      <c r="E160" s="171" t="n">
        <f aca="false">IF(E$150=0,"-",SUM(E152:E159))</f>
        <v>0</v>
      </c>
      <c r="F160" s="169" t="n">
        <f aca="false">IF(F$150=0,"-",SUM(F152:F159))</f>
        <v>0</v>
      </c>
      <c r="G160" s="171" t="n">
        <f aca="false">IF(G$150=0,"-",SUM(G152:G159))</f>
        <v>0</v>
      </c>
      <c r="H160" s="168" t="n">
        <f aca="false">IF(H$150=0,"-",SUM(H152:H159))</f>
        <v>0</v>
      </c>
      <c r="I160" s="168" t="n">
        <f aca="false">IF(I$150=0,"-",SUM(I152:I159))</f>
        <v>0</v>
      </c>
      <c r="J160" s="169" t="n">
        <f aca="false">IF(J$150=0,"-",SUM(J152:J159))</f>
        <v>0</v>
      </c>
      <c r="K160" s="171" t="n">
        <f aca="false">IF(K$150=0,"-",SUM(K152:K159))</f>
        <v>0</v>
      </c>
      <c r="L160" s="168" t="n">
        <f aca="false">IF(L$150=0,"-",SUM(L152:L159))</f>
        <v>0</v>
      </c>
      <c r="M160" s="168" t="n">
        <f aca="false">IF(M$150=0,"-",SUM(M152:M159))</f>
        <v>0</v>
      </c>
      <c r="N160" s="169" t="n">
        <f aca="false">IF(N$150=0,"-",SUM(N152:N159))</f>
        <v>0</v>
      </c>
      <c r="O160" s="171" t="n">
        <f aca="false">IF(O$150=0,"-",SUM(O152:O159))</f>
        <v>0</v>
      </c>
      <c r="P160" s="168" t="n">
        <f aca="false">IF(P$150=0,"-",SUM(P152:P159))</f>
        <v>0</v>
      </c>
      <c r="Q160" s="168" t="n">
        <f aca="false">IF(Q$150=0,"-",SUM(Q152:Q159))</f>
        <v>0</v>
      </c>
      <c r="R160" s="168" t="n">
        <f aca="false">IF(R$150=0,"-",SUM(R152:R159))</f>
        <v>0</v>
      </c>
      <c r="S160" s="168" t="n">
        <f aca="false">IF(S$150=0,"-",SUM(S152:S159))</f>
        <v>0</v>
      </c>
      <c r="T160" s="168" t="n">
        <f aca="false">IF(T$150=0,"-",SUM(T152:T159))</f>
        <v>0</v>
      </c>
      <c r="U160" s="168" t="n">
        <f aca="false">IF(U$150=0,"-",SUM(U152:U159))</f>
        <v>0</v>
      </c>
      <c r="V160" s="169" t="n">
        <f aca="false">IF(V$150=0,"-",SUM(V152:V159))</f>
        <v>0</v>
      </c>
      <c r="W160" s="171" t="n">
        <f aca="false">IF(W$150=0,"-",SUM(W152:W159))</f>
        <v>0</v>
      </c>
      <c r="X160" s="168" t="n">
        <f aca="false">IF(X$150=0,"-",SUM(X152:X159))</f>
        <v>0</v>
      </c>
      <c r="Y160" s="168" t="n">
        <f aca="false">IF(Y$150=0,"-",SUM(Y152:Y159))</f>
        <v>0</v>
      </c>
      <c r="Z160" s="168" t="n">
        <f aca="false">IF(Z$150=0,"-",SUM(Z152:Z159))</f>
        <v>0</v>
      </c>
      <c r="AA160" s="168" t="n">
        <f aca="false">IF(AA$150=0,"-",SUM(AA152:AA159))</f>
        <v>0</v>
      </c>
      <c r="AB160" s="168" t="n">
        <f aca="false">IF(AB$150=0,"-",SUM(AB152:AB159))</f>
        <v>0</v>
      </c>
      <c r="AC160" s="168" t="n">
        <f aca="false">IF(AC$150=0,"-",SUM(AC152:AC159))</f>
        <v>0</v>
      </c>
      <c r="AD160" s="169" t="n">
        <f aca="false">IF(AD$150=0,"-",SUM(AD152:AD159))</f>
        <v>0</v>
      </c>
      <c r="AE160" s="171" t="n">
        <f aca="false">IF(AE$150=0,"-",SUM(AE152:AE159))</f>
        <v>0</v>
      </c>
      <c r="AF160" s="168" t="n">
        <f aca="false">IF(AF$150=0,"-",SUM(AF152:AF159))</f>
        <v>0</v>
      </c>
      <c r="AG160" s="168" t="n">
        <f aca="false">IF(AG$150=0,"-",SUM(AG152:AG159))</f>
        <v>0</v>
      </c>
      <c r="AH160" s="168" t="n">
        <f aca="false">IF(AH$150=0,"-",SUM(AH152:AH159))</f>
        <v>0</v>
      </c>
      <c r="AI160" s="168" t="n">
        <f aca="false">IF(AI$150=0,"-",SUM(AI152:AI159))</f>
        <v>0</v>
      </c>
      <c r="AJ160" s="168" t="n">
        <f aca="false">IF(AJ$150=0,"-",SUM(AJ152:AJ159))</f>
        <v>0</v>
      </c>
      <c r="AK160" s="168" t="n">
        <f aca="false">IF(AK$150=0,"-",SUM(AK152:AK159))</f>
        <v>0</v>
      </c>
      <c r="AL160" s="169" t="n">
        <f aca="false">IF(AL$150=0,"-",SUM(AL152:AL159))</f>
        <v>0</v>
      </c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201"/>
    </row>
    <row r="161" customFormat="false" ht="15" hidden="false" customHeight="false" outlineLevel="0" collapsed="false">
      <c r="A161" s="203"/>
      <c r="B161" s="216" t="s">
        <v>7</v>
      </c>
      <c r="C161" s="219"/>
      <c r="D161" s="273"/>
      <c r="E161" s="171" t="str">
        <f aca="false">IF(OR($B$100="",E150=0),"-",50-COUNTIF($B$100:$B$149,""))</f>
        <v>-</v>
      </c>
      <c r="F161" s="171" t="str">
        <f aca="false">IF(OR($B$100="",F150=0),"-",50-COUNTIF($B$100:$B$149,""))</f>
        <v>-</v>
      </c>
      <c r="G161" s="171" t="str">
        <f aca="false">IF(OR($B$100="",G150=0),"-",50-COUNTIF($B$100:$B$149,""))</f>
        <v>-</v>
      </c>
      <c r="H161" s="171" t="str">
        <f aca="false">IF(OR($B$100="",H150=0),"-",50-COUNTIF($B$100:$B$149,""))</f>
        <v>-</v>
      </c>
      <c r="I161" s="171" t="str">
        <f aca="false">IF(OR($B$100="",I150=0),"-",50-COUNTIF($B$100:$B$149,""))</f>
        <v>-</v>
      </c>
      <c r="J161" s="171" t="str">
        <f aca="false">IF(OR($B$100="",J150=0),"-",50-COUNTIF($B$100:$B$149,""))</f>
        <v>-</v>
      </c>
      <c r="K161" s="171" t="str">
        <f aca="false">IF(OR($B$100="",K150=0),"-",50-COUNTIF($B$100:$B$149,""))</f>
        <v>-</v>
      </c>
      <c r="L161" s="171" t="str">
        <f aca="false">IF(OR($B$100="",L150=0),"-",50-COUNTIF($B$100:$B$149,""))</f>
        <v>-</v>
      </c>
      <c r="M161" s="171" t="str">
        <f aca="false">IF(OR($B$100="",M150=0),"-",50-COUNTIF($B$100:$B$149,""))</f>
        <v>-</v>
      </c>
      <c r="N161" s="171" t="str">
        <f aca="false">IF(OR($B$100="",N150=0),"-",50-COUNTIF($B$100:$B$149,""))</f>
        <v>-</v>
      </c>
      <c r="O161" s="171" t="str">
        <f aca="false">IF(OR($B$100="",O150=0),"-",50-COUNTIF($B$100:$B$149,""))</f>
        <v>-</v>
      </c>
      <c r="P161" s="171" t="str">
        <f aca="false">IF(OR($B$100="",P150=0),"-",50-COUNTIF($B$100:$B$149,""))</f>
        <v>-</v>
      </c>
      <c r="Q161" s="171" t="str">
        <f aca="false">IF(OR($B$100="",Q150=0),"-",50-COUNTIF($B$100:$B$149,""))</f>
        <v>-</v>
      </c>
      <c r="R161" s="171" t="str">
        <f aca="false">IF(OR($B$100="",R150=0),"-",50-COUNTIF($B$100:$B$149,""))</f>
        <v>-</v>
      </c>
      <c r="S161" s="171" t="str">
        <f aca="false">IF(OR($B$100="",S150=0),"-",50-COUNTIF($B$100:$B$149,""))</f>
        <v>-</v>
      </c>
      <c r="T161" s="171" t="str">
        <f aca="false">IF(OR($B$100="",T150=0),"-",50-COUNTIF($B$100:$B$149,""))</f>
        <v>-</v>
      </c>
      <c r="U161" s="171" t="str">
        <f aca="false">IF(OR($B$100="",U150=0),"-",50-COUNTIF($B$100:$B$149,""))</f>
        <v>-</v>
      </c>
      <c r="V161" s="171" t="str">
        <f aca="false">IF(OR($B$100="",V150=0),"-",50-COUNTIF($B$100:$B$149,""))</f>
        <v>-</v>
      </c>
      <c r="W161" s="171" t="str">
        <f aca="false">IF(OR($B$100="",W150=0),"-",50-COUNTIF($B$100:$B$149,""))</f>
        <v>-</v>
      </c>
      <c r="X161" s="171" t="str">
        <f aca="false">IF(OR($B$100="",X150=0),"-",50-COUNTIF($B$100:$B$149,""))</f>
        <v>-</v>
      </c>
      <c r="Y161" s="171" t="str">
        <f aca="false">IF(OR($B$100="",Y150=0),"-",50-COUNTIF($B$100:$B$149,""))</f>
        <v>-</v>
      </c>
      <c r="Z161" s="171" t="str">
        <f aca="false">IF(OR($B$100="",Z150=0),"-",50-COUNTIF($B$100:$B$149,""))</f>
        <v>-</v>
      </c>
      <c r="AA161" s="171" t="str">
        <f aca="false">IF(OR($B$100="",AA150=0),"-",50-COUNTIF($B$100:$B$149,""))</f>
        <v>-</v>
      </c>
      <c r="AB161" s="171" t="str">
        <f aca="false">IF(OR($B$100="",AB150=0),"-",50-COUNTIF($B$100:$B$149,""))</f>
        <v>-</v>
      </c>
      <c r="AC161" s="171" t="str">
        <f aca="false">IF(OR($B$100="",AC150=0),"-",50-COUNTIF($B$100:$B$149,""))</f>
        <v>-</v>
      </c>
      <c r="AD161" s="171" t="str">
        <f aca="false">IF(OR($B$100="",AD150=0),"-",50-COUNTIF($B$100:$B$149,""))</f>
        <v>-</v>
      </c>
      <c r="AE161" s="171" t="str">
        <f aca="false">IF(OR($B$100="",AE150=0),"-",50-COUNTIF($B$100:$B$149,""))</f>
        <v>-</v>
      </c>
      <c r="AF161" s="171" t="str">
        <f aca="false">IF(OR($B$100="",AF150=0),"-",50-COUNTIF($B$100:$B$149,""))</f>
        <v>-</v>
      </c>
      <c r="AG161" s="171" t="str">
        <f aca="false">IF(OR($B$100="",AG150=0),"-",50-COUNTIF($B$100:$B$149,""))</f>
        <v>-</v>
      </c>
      <c r="AH161" s="171" t="str">
        <f aca="false">IF(OR($B$100="",AH150=0),"-",50-COUNTIF($B$100:$B$149,""))</f>
        <v>-</v>
      </c>
      <c r="AI161" s="171" t="str">
        <f aca="false">IF(OR($B$100="",AI150=0),"-",50-COUNTIF($B$100:$B$149,""))</f>
        <v>-</v>
      </c>
      <c r="AJ161" s="171" t="str">
        <f aca="false">IF(OR($B$100="",AJ150=0),"-",50-COUNTIF($B$100:$B$149,""))</f>
        <v>-</v>
      </c>
      <c r="AK161" s="171" t="str">
        <f aca="false">IF(OR($B$100="",AK150=0),"-",50-COUNTIF($B$100:$B$149,""))</f>
        <v>-</v>
      </c>
      <c r="AL161" s="171" t="str">
        <f aca="false">IF(OR($B$100="",AL150=0),"-",50-COUNTIF($B$100:$B$149,""))</f>
        <v>-</v>
      </c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201"/>
    </row>
    <row r="162" customFormat="false" ht="14.15" hidden="false" customHeight="false" outlineLevel="0" collapsed="false">
      <c r="A162" s="203"/>
      <c r="B162" s="216" t="s">
        <v>106</v>
      </c>
      <c r="C162" s="219"/>
      <c r="D162" s="273"/>
      <c r="E162" s="171" t="n">
        <f aca="false">IF(E$150=0,"-",SUM(E152:E156))</f>
        <v>0</v>
      </c>
      <c r="F162" s="169" t="n">
        <f aca="false">IF(F$150=0,"-",SUM(F152:F156))</f>
        <v>0</v>
      </c>
      <c r="G162" s="171" t="n">
        <f aca="false">IF(G$150=0,"-",SUM(G152:G156))</f>
        <v>0</v>
      </c>
      <c r="H162" s="168" t="n">
        <f aca="false">IF(H$150=0,"-",SUM(H152:H156))</f>
        <v>0</v>
      </c>
      <c r="I162" s="168" t="n">
        <f aca="false">IF(I$150=0,"-",SUM(I152:I156))</f>
        <v>0</v>
      </c>
      <c r="J162" s="169" t="n">
        <f aca="false">IF(J$150=0,"-",SUM(J152:J156))</f>
        <v>0</v>
      </c>
      <c r="K162" s="171" t="n">
        <f aca="false">IF(K$150=0,"-",SUM(K152:K156))</f>
        <v>0</v>
      </c>
      <c r="L162" s="168" t="n">
        <f aca="false">IF(L$150=0,"-",SUM(L152:L156))</f>
        <v>0</v>
      </c>
      <c r="M162" s="168" t="n">
        <f aca="false">IF(M$150=0,"-",SUM(M152:M156))</f>
        <v>0</v>
      </c>
      <c r="N162" s="169" t="n">
        <f aca="false">IF(N$150=0,"-",SUM(N152:N156))</f>
        <v>0</v>
      </c>
      <c r="O162" s="171" t="n">
        <f aca="false">IF(O$150=0,"-",SUM(O152:O156))</f>
        <v>0</v>
      </c>
      <c r="P162" s="168" t="n">
        <f aca="false">IF(P$150=0,"-",SUM(P152:P156))</f>
        <v>0</v>
      </c>
      <c r="Q162" s="168" t="n">
        <f aca="false">IF(Q$150=0,"-",SUM(Q152:Q156))</f>
        <v>0</v>
      </c>
      <c r="R162" s="168" t="n">
        <f aca="false">IF(R$150=0,"-",SUM(R152:R156))</f>
        <v>0</v>
      </c>
      <c r="S162" s="168" t="n">
        <f aca="false">IF(S$150=0,"-",SUM(S152:S156))</f>
        <v>0</v>
      </c>
      <c r="T162" s="168" t="n">
        <f aca="false">IF(T$150=0,"-",SUM(T152:T156))</f>
        <v>0</v>
      </c>
      <c r="U162" s="168" t="n">
        <f aca="false">IF(U$150=0,"-",SUM(U152:U156))</f>
        <v>0</v>
      </c>
      <c r="V162" s="169" t="n">
        <f aca="false">IF(V$150=0,"-",SUM(V152:V156))</f>
        <v>0</v>
      </c>
      <c r="W162" s="171" t="n">
        <f aca="false">IF(W$150=0,"-",SUM(W152:W156))</f>
        <v>0</v>
      </c>
      <c r="X162" s="168" t="n">
        <f aca="false">IF(X$150=0,"-",SUM(X152:X156))</f>
        <v>0</v>
      </c>
      <c r="Y162" s="168" t="n">
        <f aca="false">IF(Y$150=0,"-",SUM(Y152:Y156))</f>
        <v>0</v>
      </c>
      <c r="Z162" s="168" t="n">
        <f aca="false">IF(Z$150=0,"-",SUM(Z152:Z156))</f>
        <v>0</v>
      </c>
      <c r="AA162" s="168" t="n">
        <f aca="false">IF(AA$150=0,"-",SUM(AA152:AA156))</f>
        <v>0</v>
      </c>
      <c r="AB162" s="168" t="n">
        <f aca="false">IF(AB$150=0,"-",SUM(AB152:AB156))</f>
        <v>0</v>
      </c>
      <c r="AC162" s="168" t="n">
        <f aca="false">IF(AC$150=0,"-",SUM(AC152:AC156))</f>
        <v>0</v>
      </c>
      <c r="AD162" s="169" t="n">
        <f aca="false">IF(AD$150=0,"-",SUM(AD152:AD156))</f>
        <v>0</v>
      </c>
      <c r="AE162" s="171" t="n">
        <f aca="false">IF(AE$150=0,"-",SUM(AE152:AE156))</f>
        <v>0</v>
      </c>
      <c r="AF162" s="168" t="n">
        <f aca="false">IF(AF$150=0,"-",SUM(AF152:AF156))</f>
        <v>0</v>
      </c>
      <c r="AG162" s="168" t="n">
        <f aca="false">IF(AG$150=0,"-",SUM(AG152:AG156))</f>
        <v>0</v>
      </c>
      <c r="AH162" s="168" t="n">
        <f aca="false">IF(AH$150=0,"-",SUM(AH152:AH156))</f>
        <v>0</v>
      </c>
      <c r="AI162" s="168" t="n">
        <f aca="false">IF(AI$150=0,"-",SUM(AI152:AI156))</f>
        <v>0</v>
      </c>
      <c r="AJ162" s="168" t="n">
        <f aca="false">IF(AJ$150=0,"-",SUM(AJ152:AJ156))</f>
        <v>0</v>
      </c>
      <c r="AK162" s="168" t="n">
        <f aca="false">IF(AK$150=0,"-",SUM(AK152:AK156))</f>
        <v>0</v>
      </c>
      <c r="AL162" s="169" t="n">
        <f aca="false">IF(AL$150=0,"-",SUM(AL152:AL156))</f>
        <v>0</v>
      </c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201"/>
    </row>
    <row r="163" customFormat="false" ht="14.15" hidden="false" customHeight="false" outlineLevel="0" collapsed="false">
      <c r="A163" s="203"/>
      <c r="B163" s="216" t="s">
        <v>107</v>
      </c>
      <c r="C163" s="219"/>
      <c r="D163" s="273"/>
      <c r="E163" s="220" t="str">
        <f aca="false">IF(OR(E$150=0,E$150="-"),"-",E162/E160)</f>
        <v>-</v>
      </c>
      <c r="F163" s="220" t="str">
        <f aca="false">IF(OR(F$150=0,F$150="-"),"-",F162/F160)</f>
        <v>-</v>
      </c>
      <c r="G163" s="220" t="str">
        <f aca="false">IF(OR(G$150=0,G$150="-"),"-",G162/G160)</f>
        <v>-</v>
      </c>
      <c r="H163" s="220" t="str">
        <f aca="false">IF(OR(H$150=0,H$150="-"),"-",H162/H160)</f>
        <v>-</v>
      </c>
      <c r="I163" s="220" t="str">
        <f aca="false">IF(OR(I$150=0,I$150="-"),"-",I162/I160)</f>
        <v>-</v>
      </c>
      <c r="J163" s="220" t="str">
        <f aca="false">IF(OR(J$150=0,J$150="-"),"-",J162/J160)</f>
        <v>-</v>
      </c>
      <c r="K163" s="220" t="str">
        <f aca="false">IF(OR(K$150=0,K$150="-"),"-",K162/K160)</f>
        <v>-</v>
      </c>
      <c r="L163" s="220" t="str">
        <f aca="false">IF(OR(L$150=0,L$150="-"),"-",L162/L160)</f>
        <v>-</v>
      </c>
      <c r="M163" s="220" t="str">
        <f aca="false">IF(OR(M$150=0,M$150="-"),"-",M162/M160)</f>
        <v>-</v>
      </c>
      <c r="N163" s="220" t="str">
        <f aca="false">IF(OR(N$150=0,N$150="-"),"-",N162/N160)</f>
        <v>-</v>
      </c>
      <c r="O163" s="220" t="str">
        <f aca="false">IF(OR(O$150=0,O$150="-"),"-",O162/O160)</f>
        <v>-</v>
      </c>
      <c r="P163" s="220" t="str">
        <f aca="false">IF(OR(P$150=0,P$150="-"),"-",P162/P160)</f>
        <v>-</v>
      </c>
      <c r="Q163" s="220" t="str">
        <f aca="false">IF(OR(Q$150=0,Q$150="-"),"-",Q162/Q160)</f>
        <v>-</v>
      </c>
      <c r="R163" s="220" t="str">
        <f aca="false">IF(OR(R$150=0,R$150="-"),"-",R162/R160)</f>
        <v>-</v>
      </c>
      <c r="S163" s="220" t="str">
        <f aca="false">IF(OR(S$150=0,S$150="-"),"-",S162/S160)</f>
        <v>-</v>
      </c>
      <c r="T163" s="220" t="str">
        <f aca="false">IF(OR(T$150=0,T$150="-"),"-",T162/T160)</f>
        <v>-</v>
      </c>
      <c r="U163" s="220" t="str">
        <f aca="false">IF(OR(U$150=0,U$150="-"),"-",U162/U160)</f>
        <v>-</v>
      </c>
      <c r="V163" s="220" t="str">
        <f aca="false">IF(OR(V$150=0,V$150="-"),"-",V162/V160)</f>
        <v>-</v>
      </c>
      <c r="W163" s="220" t="str">
        <f aca="false">IF(OR(W$150=0,W$150="-"),"-",W162/W160)</f>
        <v>-</v>
      </c>
      <c r="X163" s="220" t="str">
        <f aca="false">IF(OR(X$150=0,X$150="-"),"-",X162/X160)</f>
        <v>-</v>
      </c>
      <c r="Y163" s="220" t="str">
        <f aca="false">IF(OR(Y$150=0,Y$150="-"),"-",Y162/Y160)</f>
        <v>-</v>
      </c>
      <c r="Z163" s="220" t="str">
        <f aca="false">IF(OR(Z$150=0,Z$150="-"),"-",Z162/Z160)</f>
        <v>-</v>
      </c>
      <c r="AA163" s="220" t="str">
        <f aca="false">IF(OR(AA$150=0,AA$150="-"),"-",AA162/AA160)</f>
        <v>-</v>
      </c>
      <c r="AB163" s="220" t="str">
        <f aca="false">IF(OR(AB$150=0,AB$150="-"),"-",AB162/AB160)</f>
        <v>-</v>
      </c>
      <c r="AC163" s="220" t="str">
        <f aca="false">IF(OR(AC$150=0,AC$150="-"),"-",AC162/AC160)</f>
        <v>-</v>
      </c>
      <c r="AD163" s="220" t="str">
        <f aca="false">IF(OR(AD$150=0,AD$150="-"),"-",AD162/AD160)</f>
        <v>-</v>
      </c>
      <c r="AE163" s="220" t="str">
        <f aca="false">IF(OR(AE$150=0,AE$150="-"),"-",AE162/AE160)</f>
        <v>-</v>
      </c>
      <c r="AF163" s="220" t="str">
        <f aca="false">IF(OR(AF$150=0,AF$150="-"),"-",AF162/AF160)</f>
        <v>-</v>
      </c>
      <c r="AG163" s="220" t="str">
        <f aca="false">IF(OR(AG$150=0,AG$150="-"),"-",AG162/AG160)</f>
        <v>-</v>
      </c>
      <c r="AH163" s="220" t="str">
        <f aca="false">IF(OR(AH$150=0,AH$150="-"),"-",AH162/AH160)</f>
        <v>-</v>
      </c>
      <c r="AI163" s="220" t="str">
        <f aca="false">IF(OR(AI$150=0,AI$150="-"),"-",AI162/AI160)</f>
        <v>-</v>
      </c>
      <c r="AJ163" s="220" t="str">
        <f aca="false">IF(OR(AJ$150=0,AJ$150="-"),"-",AJ162/AJ160)</f>
        <v>-</v>
      </c>
      <c r="AK163" s="220" t="str">
        <f aca="false">IF(OR(AK$150=0,AK$150="-"),"-",AK162/AK160)</f>
        <v>-</v>
      </c>
      <c r="AL163" s="220" t="str">
        <f aca="false">IF(OR(AL$150=0,AL$150="-"),"-",AL162/AL160)</f>
        <v>-</v>
      </c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201"/>
    </row>
    <row r="164" customFormat="false" ht="15" hidden="false" customHeight="false" outlineLevel="0" collapsed="false">
      <c r="A164" s="203"/>
      <c r="B164" s="216" t="s">
        <v>42</v>
      </c>
      <c r="C164" s="219"/>
      <c r="D164" s="273"/>
      <c r="E164" s="171" t="n">
        <f aca="false">IF(E$150=0,"-",SUM(E152:E154))</f>
        <v>0</v>
      </c>
      <c r="F164" s="169" t="n">
        <f aca="false">IF(F$150=0,"-",SUM(F152:F154))</f>
        <v>0</v>
      </c>
      <c r="G164" s="171" t="n">
        <f aca="false">IF(G$150=0,"-",SUM(G152:G154))</f>
        <v>0</v>
      </c>
      <c r="H164" s="168" t="n">
        <f aca="false">IF(H$150=0,"-",SUM(H152:H154))</f>
        <v>0</v>
      </c>
      <c r="I164" s="168" t="n">
        <f aca="false">IF(I$150=0,"-",SUM(I152:I154))</f>
        <v>0</v>
      </c>
      <c r="J164" s="169" t="n">
        <f aca="false">IF(J$150=0,"-",SUM(J152:J154))</f>
        <v>0</v>
      </c>
      <c r="K164" s="171" t="n">
        <f aca="false">IF(K$150=0,"-",SUM(K152:K154))</f>
        <v>0</v>
      </c>
      <c r="L164" s="168" t="n">
        <f aca="false">IF(L$150=0,"-",SUM(L152:L154))</f>
        <v>0</v>
      </c>
      <c r="M164" s="168" t="n">
        <f aca="false">IF(M$150=0,"-",SUM(M152:M154))</f>
        <v>0</v>
      </c>
      <c r="N164" s="169" t="n">
        <f aca="false">IF(N$150=0,"-",SUM(N152:N154))</f>
        <v>0</v>
      </c>
      <c r="O164" s="171" t="n">
        <f aca="false">IF(O$150=0,"-",SUM(O152:O154))</f>
        <v>0</v>
      </c>
      <c r="P164" s="168" t="n">
        <f aca="false">IF(P$150=0,"-",SUM(P152:P154))</f>
        <v>0</v>
      </c>
      <c r="Q164" s="168" t="n">
        <f aca="false">IF(Q$150=0,"-",SUM(Q152:Q154))</f>
        <v>0</v>
      </c>
      <c r="R164" s="168" t="n">
        <f aca="false">IF(R$150=0,"-",SUM(R152:R154))</f>
        <v>0</v>
      </c>
      <c r="S164" s="168" t="n">
        <f aca="false">IF(S$150=0,"-",SUM(S152:S154))</f>
        <v>0</v>
      </c>
      <c r="T164" s="168" t="n">
        <f aca="false">IF(T$150=0,"-",SUM(T152:T154))</f>
        <v>0</v>
      </c>
      <c r="U164" s="168" t="n">
        <f aca="false">IF(U$150=0,"-",SUM(U152:U154))</f>
        <v>0</v>
      </c>
      <c r="V164" s="169" t="n">
        <f aca="false">IF(V$150=0,"-",SUM(V152:V154))</f>
        <v>0</v>
      </c>
      <c r="W164" s="171" t="n">
        <f aca="false">IF(W$150=0,"-",SUM(W152:W154))</f>
        <v>0</v>
      </c>
      <c r="X164" s="168" t="n">
        <f aca="false">IF(X$150=0,"-",SUM(X152:X154))</f>
        <v>0</v>
      </c>
      <c r="Y164" s="168" t="n">
        <f aca="false">IF(Y$150=0,"-",SUM(Y152:Y154))</f>
        <v>0</v>
      </c>
      <c r="Z164" s="168" t="n">
        <f aca="false">IF(Z$150=0,"-",SUM(Z152:Z154))</f>
        <v>0</v>
      </c>
      <c r="AA164" s="168" t="n">
        <f aca="false">IF(AA$150=0,"-",SUM(AA152:AA154))</f>
        <v>0</v>
      </c>
      <c r="AB164" s="168" t="n">
        <f aca="false">IF(AB$150=0,"-",SUM(AB152:AB154))</f>
        <v>0</v>
      </c>
      <c r="AC164" s="168" t="n">
        <f aca="false">IF(AC$150=0,"-",SUM(AC152:AC154))</f>
        <v>0</v>
      </c>
      <c r="AD164" s="169" t="n">
        <f aca="false">IF(AD$150=0,"-",SUM(AD152:AD154))</f>
        <v>0</v>
      </c>
      <c r="AE164" s="171" t="n">
        <f aca="false">IF(AE$150=0,"-",SUM(AE152:AE154))</f>
        <v>0</v>
      </c>
      <c r="AF164" s="168" t="n">
        <f aca="false">IF(AF$150=0,"-",SUM(AF152:AF154))</f>
        <v>0</v>
      </c>
      <c r="AG164" s="168" t="n">
        <f aca="false">IF(AG$150=0,"-",SUM(AG152:AG154))</f>
        <v>0</v>
      </c>
      <c r="AH164" s="168" t="n">
        <f aca="false">IF(AH$150=0,"-",SUM(AH152:AH154))</f>
        <v>0</v>
      </c>
      <c r="AI164" s="168" t="n">
        <f aca="false">IF(AI$150=0,"-",SUM(AI152:AI154))</f>
        <v>0</v>
      </c>
      <c r="AJ164" s="168" t="n">
        <f aca="false">IF(AJ$150=0,"-",SUM(AJ152:AJ154))</f>
        <v>0</v>
      </c>
      <c r="AK164" s="168" t="n">
        <f aca="false">IF(AK$150=0,"-",SUM(AK152:AK154))</f>
        <v>0</v>
      </c>
      <c r="AL164" s="169" t="n">
        <f aca="false">IF(AL$150=0,"-",SUM(AL152:AL154))</f>
        <v>0</v>
      </c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201"/>
    </row>
    <row r="165" customFormat="false" ht="15" hidden="false" customHeight="false" outlineLevel="0" collapsed="false">
      <c r="A165" s="203"/>
      <c r="B165" s="216" t="s">
        <v>108</v>
      </c>
      <c r="C165" s="219"/>
      <c r="D165" s="273"/>
      <c r="E165" s="220" t="str">
        <f aca="false">IF(OR(E$150=0,E$150="-"),"-",E164/E160)</f>
        <v>-</v>
      </c>
      <c r="F165" s="220" t="str">
        <f aca="false">IF(OR(F$150=0,F$150="-"),"-",F164/F160)</f>
        <v>-</v>
      </c>
      <c r="G165" s="220" t="str">
        <f aca="false">IF(OR(G$150=0,G$150="-"),"-",G164/G160)</f>
        <v>-</v>
      </c>
      <c r="H165" s="220" t="str">
        <f aca="false">IF(OR(H$150=0,H$150="-"),"-",H164/H160)</f>
        <v>-</v>
      </c>
      <c r="I165" s="220" t="str">
        <f aca="false">IF(OR(I$150=0,I$150="-"),"-",I164/I160)</f>
        <v>-</v>
      </c>
      <c r="J165" s="220" t="str">
        <f aca="false">IF(OR(J$150=0,J$150="-"),"-",J164/J160)</f>
        <v>-</v>
      </c>
      <c r="K165" s="220" t="str">
        <f aca="false">IF(OR(K$150=0,K$150="-"),"-",K164/K160)</f>
        <v>-</v>
      </c>
      <c r="L165" s="220" t="str">
        <f aca="false">IF(OR(L$150=0,L$150="-"),"-",L164/L160)</f>
        <v>-</v>
      </c>
      <c r="M165" s="220" t="str">
        <f aca="false">IF(OR(M$150=0,M$150="-"),"-",M164/M160)</f>
        <v>-</v>
      </c>
      <c r="N165" s="220" t="str">
        <f aca="false">IF(OR(N$150=0,N$150="-"),"-",N164/N160)</f>
        <v>-</v>
      </c>
      <c r="O165" s="220" t="str">
        <f aca="false">IF(OR(O$150=0,O$150="-"),"-",O164/O160)</f>
        <v>-</v>
      </c>
      <c r="P165" s="220" t="str">
        <f aca="false">IF(OR(P$150=0,P$150="-"),"-",P164/P160)</f>
        <v>-</v>
      </c>
      <c r="Q165" s="220" t="str">
        <f aca="false">IF(OR(Q$150=0,Q$150="-"),"-",Q164/Q160)</f>
        <v>-</v>
      </c>
      <c r="R165" s="220" t="str">
        <f aca="false">IF(OR(R$150=0,R$150="-"),"-",R164/R160)</f>
        <v>-</v>
      </c>
      <c r="S165" s="220" t="str">
        <f aca="false">IF(OR(S$150=0,S$150="-"),"-",S164/S160)</f>
        <v>-</v>
      </c>
      <c r="T165" s="220" t="str">
        <f aca="false">IF(OR(T$150=0,T$150="-"),"-",T164/T160)</f>
        <v>-</v>
      </c>
      <c r="U165" s="220" t="str">
        <f aca="false">IF(OR(U$150=0,U$150="-"),"-",U164/U160)</f>
        <v>-</v>
      </c>
      <c r="V165" s="220" t="str">
        <f aca="false">IF(OR(V$150=0,V$150="-"),"-",V164/V160)</f>
        <v>-</v>
      </c>
      <c r="W165" s="220" t="str">
        <f aca="false">IF(OR(W$150=0,W$150="-"),"-",W164/W160)</f>
        <v>-</v>
      </c>
      <c r="X165" s="220" t="str">
        <f aca="false">IF(OR(X$150=0,X$150="-"),"-",X164/X160)</f>
        <v>-</v>
      </c>
      <c r="Y165" s="220" t="str">
        <f aca="false">IF(OR(Y$150=0,Y$150="-"),"-",Y164/Y160)</f>
        <v>-</v>
      </c>
      <c r="Z165" s="220" t="str">
        <f aca="false">IF(OR(Z$150=0,Z$150="-"),"-",Z164/Z160)</f>
        <v>-</v>
      </c>
      <c r="AA165" s="220" t="str">
        <f aca="false">IF(OR(AA$150=0,AA$150="-"),"-",AA164/AA160)</f>
        <v>-</v>
      </c>
      <c r="AB165" s="220" t="str">
        <f aca="false">IF(OR(AB$150=0,AB$150="-"),"-",AB164/AB160)</f>
        <v>-</v>
      </c>
      <c r="AC165" s="220" t="str">
        <f aca="false">IF(OR(AC$150=0,AC$150="-"),"-",AC164/AC160)</f>
        <v>-</v>
      </c>
      <c r="AD165" s="220" t="str">
        <f aca="false">IF(OR(AD$150=0,AD$150="-"),"-",AD164/AD160)</f>
        <v>-</v>
      </c>
      <c r="AE165" s="220" t="str">
        <f aca="false">IF(OR(AE$150=0,AE$150="-"),"-",AE164/AE160)</f>
        <v>-</v>
      </c>
      <c r="AF165" s="220" t="str">
        <f aca="false">IF(OR(AF$150=0,AF$150="-"),"-",AF164/AF160)</f>
        <v>-</v>
      </c>
      <c r="AG165" s="220" t="str">
        <f aca="false">IF(OR(AG$150=0,AG$150="-"),"-",AG164/AG160)</f>
        <v>-</v>
      </c>
      <c r="AH165" s="220" t="str">
        <f aca="false">IF(OR(AH$150=0,AH$150="-"),"-",AH164/AH160)</f>
        <v>-</v>
      </c>
      <c r="AI165" s="220" t="str">
        <f aca="false">IF(OR(AI$150=0,AI$150="-"),"-",AI164/AI160)</f>
        <v>-</v>
      </c>
      <c r="AJ165" s="220" t="str">
        <f aca="false">IF(OR(AJ$150=0,AJ$150="-"),"-",AJ164/AJ160)</f>
        <v>-</v>
      </c>
      <c r="AK165" s="220" t="str">
        <f aca="false">IF(OR(AK$150=0,AK$150="-"),"-",AK164/AK160)</f>
        <v>-</v>
      </c>
      <c r="AL165" s="220" t="str">
        <f aca="false">IF(OR(AL$150=0,AL$150="-"),"-",AL164/AL160)</f>
        <v>-</v>
      </c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201"/>
    </row>
    <row r="166" customFormat="false" ht="15" hidden="false" customHeight="false" outlineLevel="0" collapsed="false">
      <c r="A166" s="203"/>
      <c r="B166" s="216" t="s">
        <v>109</v>
      </c>
      <c r="C166" s="219"/>
      <c r="D166" s="273"/>
      <c r="E166" s="171" t="n">
        <f aca="false">IF(E$150=0,"-",SUM(E155:E156))</f>
        <v>0</v>
      </c>
      <c r="F166" s="169" t="n">
        <f aca="false">IF(F$150=0,"-",SUM(F155:F156))</f>
        <v>0</v>
      </c>
      <c r="G166" s="171" t="n">
        <f aca="false">IF(G$150=0,"-",SUM(G155:G156))</f>
        <v>0</v>
      </c>
      <c r="H166" s="168" t="n">
        <f aca="false">IF(H$150=0,"-",SUM(H155:H156))</f>
        <v>0</v>
      </c>
      <c r="I166" s="168" t="n">
        <f aca="false">IF(I$150=0,"-",SUM(I155:I156))</f>
        <v>0</v>
      </c>
      <c r="J166" s="169" t="n">
        <f aca="false">IF(J$150=0,"-",SUM(J155:J156))</f>
        <v>0</v>
      </c>
      <c r="K166" s="171" t="n">
        <f aca="false">IF(K$150=0,"-",SUM(K155:K156))</f>
        <v>0</v>
      </c>
      <c r="L166" s="168" t="n">
        <f aca="false">IF(L$150=0,"-",SUM(L155:L156))</f>
        <v>0</v>
      </c>
      <c r="M166" s="168" t="n">
        <f aca="false">IF(M$150=0,"-",SUM(M155:M156))</f>
        <v>0</v>
      </c>
      <c r="N166" s="169" t="n">
        <f aca="false">IF(N$150=0,"-",SUM(N155:N156))</f>
        <v>0</v>
      </c>
      <c r="O166" s="171" t="n">
        <f aca="false">IF(O$150=0,"-",SUM(O155:O156))</f>
        <v>0</v>
      </c>
      <c r="P166" s="168" t="n">
        <f aca="false">IF(P$150=0,"-",SUM(P155:P156))</f>
        <v>0</v>
      </c>
      <c r="Q166" s="168" t="n">
        <f aca="false">IF(Q$150=0,"-",SUM(Q155:Q156))</f>
        <v>0</v>
      </c>
      <c r="R166" s="168" t="n">
        <f aca="false">IF(R$150=0,"-",SUM(R155:R156))</f>
        <v>0</v>
      </c>
      <c r="S166" s="168" t="n">
        <f aca="false">IF(S$150=0,"-",SUM(S155:S156))</f>
        <v>0</v>
      </c>
      <c r="T166" s="168" t="n">
        <f aca="false">IF(T$150=0,"-",SUM(T155:T156))</f>
        <v>0</v>
      </c>
      <c r="U166" s="168" t="n">
        <f aca="false">IF(U$150=0,"-",SUM(U155:U156))</f>
        <v>0</v>
      </c>
      <c r="V166" s="169" t="n">
        <f aca="false">IF(V$150=0,"-",SUM(V155:V156))</f>
        <v>0</v>
      </c>
      <c r="W166" s="171" t="n">
        <f aca="false">IF(W$150=0,"-",SUM(W155:W156))</f>
        <v>0</v>
      </c>
      <c r="X166" s="168" t="n">
        <f aca="false">IF(X$150=0,"-",SUM(X155:X156))</f>
        <v>0</v>
      </c>
      <c r="Y166" s="168" t="n">
        <f aca="false">IF(Y$150=0,"-",SUM(Y155:Y156))</f>
        <v>0</v>
      </c>
      <c r="Z166" s="168" t="n">
        <f aca="false">IF(Z$150=0,"-",SUM(Z155:Z156))</f>
        <v>0</v>
      </c>
      <c r="AA166" s="168" t="n">
        <f aca="false">IF(AA$150=0,"-",SUM(AA155:AA156))</f>
        <v>0</v>
      </c>
      <c r="AB166" s="168" t="n">
        <f aca="false">IF(AB$150=0,"-",SUM(AB155:AB156))</f>
        <v>0</v>
      </c>
      <c r="AC166" s="168" t="n">
        <f aca="false">IF(AC$150=0,"-",SUM(AC155:AC156))</f>
        <v>0</v>
      </c>
      <c r="AD166" s="169" t="n">
        <f aca="false">IF(AD$150=0,"-",SUM(AD155:AD156))</f>
        <v>0</v>
      </c>
      <c r="AE166" s="171" t="n">
        <f aca="false">IF(AE$150=0,"-",SUM(AE155:AE156))</f>
        <v>0</v>
      </c>
      <c r="AF166" s="168" t="n">
        <f aca="false">IF(AF$150=0,"-",SUM(AF155:AF156))</f>
        <v>0</v>
      </c>
      <c r="AG166" s="168" t="n">
        <f aca="false">IF(AG$150=0,"-",SUM(AG155:AG156))</f>
        <v>0</v>
      </c>
      <c r="AH166" s="168" t="n">
        <f aca="false">IF(AH$150=0,"-",SUM(AH155:AH156))</f>
        <v>0</v>
      </c>
      <c r="AI166" s="168" t="n">
        <f aca="false">IF(AI$150=0,"-",SUM(AI155:AI156))</f>
        <v>0</v>
      </c>
      <c r="AJ166" s="168" t="n">
        <f aca="false">IF(AJ$150=0,"-",SUM(AJ155:AJ156))</f>
        <v>0</v>
      </c>
      <c r="AK166" s="168" t="n">
        <f aca="false">IF(AK$150=0,"-",SUM(AK155:AK156))</f>
        <v>0</v>
      </c>
      <c r="AL166" s="169" t="n">
        <f aca="false">IF(AL$150=0,"-",SUM(AL155:AL156))</f>
        <v>0</v>
      </c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201"/>
    </row>
    <row r="167" customFormat="false" ht="15" hidden="false" customHeight="false" outlineLevel="0" collapsed="false">
      <c r="A167" s="203"/>
      <c r="B167" s="216" t="s">
        <v>110</v>
      </c>
      <c r="C167" s="219"/>
      <c r="D167" s="273"/>
      <c r="E167" s="171" t="n">
        <f aca="false">IF(E$150=0,"-",SUM(E157:E159))</f>
        <v>0</v>
      </c>
      <c r="F167" s="169" t="n">
        <f aca="false">IF(F$150=0,"-",SUM(F157:F159))</f>
        <v>0</v>
      </c>
      <c r="G167" s="171" t="n">
        <f aca="false">IF(G$150=0,"-",SUM(G157:G159))</f>
        <v>0</v>
      </c>
      <c r="H167" s="168" t="n">
        <f aca="false">IF(H$150=0,"-",SUM(H157:H159))</f>
        <v>0</v>
      </c>
      <c r="I167" s="168" t="n">
        <f aca="false">IF(I$150=0,"-",SUM(I157:I159))</f>
        <v>0</v>
      </c>
      <c r="J167" s="169" t="n">
        <f aca="false">IF(J$150=0,"-",SUM(J157:J159))</f>
        <v>0</v>
      </c>
      <c r="K167" s="171" t="n">
        <f aca="false">IF(K$150=0,"-",SUM(K157:K159))</f>
        <v>0</v>
      </c>
      <c r="L167" s="168" t="n">
        <f aca="false">IF(L$150=0,"-",SUM(L157:L159))</f>
        <v>0</v>
      </c>
      <c r="M167" s="168" t="n">
        <f aca="false">IF(M$150=0,"-",SUM(M157:M159))</f>
        <v>0</v>
      </c>
      <c r="N167" s="169" t="n">
        <f aca="false">IF(N$150=0,"-",SUM(N157:N159))</f>
        <v>0</v>
      </c>
      <c r="O167" s="171" t="n">
        <f aca="false">IF(O$150=0,"-",SUM(O157:O159))</f>
        <v>0</v>
      </c>
      <c r="P167" s="168" t="n">
        <f aca="false">IF(P$150=0,"-",SUM(P157:P159))</f>
        <v>0</v>
      </c>
      <c r="Q167" s="168" t="n">
        <f aca="false">IF(Q$150=0,"-",SUM(Q157:Q159))</f>
        <v>0</v>
      </c>
      <c r="R167" s="168" t="n">
        <f aca="false">IF(R$150=0,"-",SUM(R157:R159))</f>
        <v>0</v>
      </c>
      <c r="S167" s="168" t="n">
        <f aca="false">IF(S$150=0,"-",SUM(S157:S159))</f>
        <v>0</v>
      </c>
      <c r="T167" s="168" t="n">
        <f aca="false">IF(T$150=0,"-",SUM(T157:T159))</f>
        <v>0</v>
      </c>
      <c r="U167" s="168" t="n">
        <f aca="false">IF(U$150=0,"-",SUM(U157:U159))</f>
        <v>0</v>
      </c>
      <c r="V167" s="169" t="n">
        <f aca="false">IF(V$150=0,"-",SUM(V157:V159))</f>
        <v>0</v>
      </c>
      <c r="W167" s="171" t="n">
        <f aca="false">IF(W$150=0,"-",SUM(W157:W159))</f>
        <v>0</v>
      </c>
      <c r="X167" s="168" t="n">
        <f aca="false">IF(X$150=0,"-",SUM(X157:X159))</f>
        <v>0</v>
      </c>
      <c r="Y167" s="168" t="n">
        <f aca="false">IF(Y$150=0,"-",SUM(Y157:Y159))</f>
        <v>0</v>
      </c>
      <c r="Z167" s="168" t="n">
        <f aca="false">IF(Z$150=0,"-",SUM(Z157:Z159))</f>
        <v>0</v>
      </c>
      <c r="AA167" s="168" t="n">
        <f aca="false">IF(AA$150=0,"-",SUM(AA157:AA159))</f>
        <v>0</v>
      </c>
      <c r="AB167" s="168" t="n">
        <f aca="false">IF(AB$150=0,"-",SUM(AB157:AB159))</f>
        <v>0</v>
      </c>
      <c r="AC167" s="168" t="n">
        <f aca="false">IF(AC$150=0,"-",SUM(AC157:AC159))</f>
        <v>0</v>
      </c>
      <c r="AD167" s="169" t="n">
        <f aca="false">IF(AD$150=0,"-",SUM(AD157:AD159))</f>
        <v>0</v>
      </c>
      <c r="AE167" s="171" t="n">
        <f aca="false">IF(AE$150=0,"-",SUM(AE157:AE159))</f>
        <v>0</v>
      </c>
      <c r="AF167" s="168" t="n">
        <f aca="false">IF(AF$150=0,"-",SUM(AF157:AF159))</f>
        <v>0</v>
      </c>
      <c r="AG167" s="168" t="n">
        <f aca="false">IF(AG$150=0,"-",SUM(AG157:AG159))</f>
        <v>0</v>
      </c>
      <c r="AH167" s="168" t="n">
        <f aca="false">IF(AH$150=0,"-",SUM(AH157:AH159))</f>
        <v>0</v>
      </c>
      <c r="AI167" s="168" t="n">
        <f aca="false">IF(AI$150=0,"-",SUM(AI157:AI159))</f>
        <v>0</v>
      </c>
      <c r="AJ167" s="168" t="n">
        <f aca="false">IF(AJ$150=0,"-",SUM(AJ157:AJ159))</f>
        <v>0</v>
      </c>
      <c r="AK167" s="168" t="n">
        <f aca="false">IF(AK$150=0,"-",SUM(AK157:AK159))</f>
        <v>0</v>
      </c>
      <c r="AL167" s="169" t="n">
        <f aca="false">IF(AL$150=0,"-",SUM(AL157:AL159))</f>
        <v>0</v>
      </c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201"/>
    </row>
    <row r="168" customFormat="false" ht="13.8" hidden="false" customHeight="false" outlineLevel="0" collapsed="false">
      <c r="A168" s="203"/>
      <c r="B168" s="160" t="s">
        <v>111</v>
      </c>
      <c r="C168" s="168"/>
      <c r="D168" s="170"/>
      <c r="E168" s="220" t="str">
        <f aca="false">IF(OR(E$150=0,E$150="-"),"-",E167/E160)</f>
        <v>-</v>
      </c>
      <c r="F168" s="220" t="str">
        <f aca="false">IF(OR(F$150=0,F$150="-"),"-",F167/F160)</f>
        <v>-</v>
      </c>
      <c r="G168" s="220" t="str">
        <f aca="false">IF(OR(G$150=0,G$150="-"),"-",G167/G160)</f>
        <v>-</v>
      </c>
      <c r="H168" s="220" t="str">
        <f aca="false">IF(OR(H$150=0,H$150="-"),"-",H167/H160)</f>
        <v>-</v>
      </c>
      <c r="I168" s="220" t="str">
        <f aca="false">IF(OR(I$150=0,I$150="-"),"-",I167/I160)</f>
        <v>-</v>
      </c>
      <c r="J168" s="220" t="str">
        <f aca="false">IF(OR(J$150=0,J$150="-"),"-",J167/J160)</f>
        <v>-</v>
      </c>
      <c r="K168" s="220" t="str">
        <f aca="false">IF(OR(K$150=0,K$150="-"),"-",K167/K160)</f>
        <v>-</v>
      </c>
      <c r="L168" s="220" t="str">
        <f aca="false">IF(OR(L$150=0,L$150="-"),"-",L167/L160)</f>
        <v>-</v>
      </c>
      <c r="M168" s="220" t="str">
        <f aca="false">IF(OR(M$150=0,M$150="-"),"-",M167/M160)</f>
        <v>-</v>
      </c>
      <c r="N168" s="220" t="str">
        <f aca="false">IF(OR(N$150=0,N$150="-"),"-",N167/N160)</f>
        <v>-</v>
      </c>
      <c r="O168" s="220" t="str">
        <f aca="false">IF(OR(O$150=0,O$150="-"),"-",O167/O160)</f>
        <v>-</v>
      </c>
      <c r="P168" s="220" t="str">
        <f aca="false">IF(OR(P$150=0,P$150="-"),"-",P167/P160)</f>
        <v>-</v>
      </c>
      <c r="Q168" s="220" t="str">
        <f aca="false">IF(OR(Q$150=0,Q$150="-"),"-",Q167/Q160)</f>
        <v>-</v>
      </c>
      <c r="R168" s="220" t="str">
        <f aca="false">IF(OR(R$150=0,R$150="-"),"-",R167/R160)</f>
        <v>-</v>
      </c>
      <c r="S168" s="220" t="str">
        <f aca="false">IF(OR(S$150=0,S$150="-"),"-",S167/S160)</f>
        <v>-</v>
      </c>
      <c r="T168" s="220" t="str">
        <f aca="false">IF(OR(T$150=0,T$150="-"),"-",T167/T160)</f>
        <v>-</v>
      </c>
      <c r="U168" s="220" t="str">
        <f aca="false">IF(OR(U$150=0,U$150="-"),"-",U167/U160)</f>
        <v>-</v>
      </c>
      <c r="V168" s="220" t="str">
        <f aca="false">IF(OR(V$150=0,V$150="-"),"-",V167/V160)</f>
        <v>-</v>
      </c>
      <c r="W168" s="220" t="str">
        <f aca="false">IF(OR(W$150=0,W$150="-"),"-",W167/W160)</f>
        <v>-</v>
      </c>
      <c r="X168" s="220" t="str">
        <f aca="false">IF(OR(X$150=0,X$150="-"),"-",X167/X160)</f>
        <v>-</v>
      </c>
      <c r="Y168" s="220" t="str">
        <f aca="false">IF(OR(Y$150=0,Y$150="-"),"-",Y167/Y160)</f>
        <v>-</v>
      </c>
      <c r="Z168" s="220" t="str">
        <f aca="false">IF(OR(Z$150=0,Z$150="-"),"-",Z167/Z160)</f>
        <v>-</v>
      </c>
      <c r="AA168" s="220" t="str">
        <f aca="false">IF(OR(AA$150=0,AA$150="-"),"-",AA167/AA160)</f>
        <v>-</v>
      </c>
      <c r="AB168" s="220" t="str">
        <f aca="false">IF(OR(AB$150=0,AB$150="-"),"-",AB167/AB160)</f>
        <v>-</v>
      </c>
      <c r="AC168" s="220" t="str">
        <f aca="false">IF(OR(AC$150=0,AC$150="-"),"-",AC167/AC160)</f>
        <v>-</v>
      </c>
      <c r="AD168" s="220" t="str">
        <f aca="false">IF(OR(AD$150=0,AD$150="-"),"-",AD167/AD160)</f>
        <v>-</v>
      </c>
      <c r="AE168" s="220" t="str">
        <f aca="false">IF(OR(AE$150=0,AE$150="-"),"-",AE167/AE160)</f>
        <v>-</v>
      </c>
      <c r="AF168" s="220" t="str">
        <f aca="false">IF(OR(AF$150=0,AF$150="-"),"-",AF167/AF160)</f>
        <v>-</v>
      </c>
      <c r="AG168" s="220" t="str">
        <f aca="false">IF(OR(AG$150=0,AG$150="-"),"-",AG167/AG160)</f>
        <v>-</v>
      </c>
      <c r="AH168" s="220" t="str">
        <f aca="false">IF(OR(AH$150=0,AH$150="-"),"-",AH167/AH160)</f>
        <v>-</v>
      </c>
      <c r="AI168" s="220" t="str">
        <f aca="false">IF(OR(AI$150=0,AI$150="-"),"-",AI167/AI160)</f>
        <v>-</v>
      </c>
      <c r="AJ168" s="220" t="str">
        <f aca="false">IF(OR(AJ$150=0,AJ$150="-"),"-",AJ167/AJ160)</f>
        <v>-</v>
      </c>
      <c r="AK168" s="220" t="str">
        <f aca="false">IF(OR(AK$150=0,AK$150="-"),"-",AK167/AK160)</f>
        <v>-</v>
      </c>
      <c r="AL168" s="220" t="str">
        <f aca="false">IF(OR(AL$150=0,AL$150="-"),"-",AL167/AL160)</f>
        <v>-</v>
      </c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201"/>
    </row>
    <row r="169" customFormat="false" ht="13.4" hidden="false" customHeight="false" outlineLevel="0" collapsed="false">
      <c r="A169" s="201"/>
      <c r="B169" s="21" t="s">
        <v>112</v>
      </c>
      <c r="C169" s="63"/>
      <c r="D169" s="274"/>
      <c r="E169" s="171" t="n">
        <f aca="false">IF(E$150=0,"-",SUM(E152:E155))</f>
        <v>0</v>
      </c>
      <c r="F169" s="169" t="n">
        <f aca="false">IF(F$150=0,"-",SUM(F152:F155))</f>
        <v>0</v>
      </c>
      <c r="G169" s="171" t="n">
        <f aca="false">IF(G$150=0,"-",SUM(G152:G155))</f>
        <v>0</v>
      </c>
      <c r="H169" s="168" t="n">
        <f aca="false">IF(H$150=0,"-",SUM(H152:H155))</f>
        <v>0</v>
      </c>
      <c r="I169" s="168" t="n">
        <f aca="false">IF(I$150=0,"-",SUM(I152:I155))</f>
        <v>0</v>
      </c>
      <c r="J169" s="169" t="n">
        <f aca="false">IF(J$150=0,"-",SUM(J152:J155))</f>
        <v>0</v>
      </c>
      <c r="K169" s="171" t="n">
        <f aca="false">IF(K$150=0,"-",SUM(K152:K155))</f>
        <v>0</v>
      </c>
      <c r="L169" s="168" t="n">
        <f aca="false">IF(L$150=0,"-",SUM(L152:L155))</f>
        <v>0</v>
      </c>
      <c r="M169" s="168" t="n">
        <f aca="false">IF(M$150=0,"-",SUM(M152:M155))</f>
        <v>0</v>
      </c>
      <c r="N169" s="169" t="n">
        <f aca="false">IF(N$150=0,"-",SUM(N152:N155))</f>
        <v>0</v>
      </c>
      <c r="O169" s="171" t="n">
        <f aca="false">IF(O$150=0,"-",SUM(O152:O155))</f>
        <v>0</v>
      </c>
      <c r="P169" s="168" t="n">
        <f aca="false">IF(P$150=0,"-",SUM(P152:P155))</f>
        <v>0</v>
      </c>
      <c r="Q169" s="168" t="n">
        <f aca="false">IF(Q$150=0,"-",SUM(Q152:Q155))</f>
        <v>0</v>
      </c>
      <c r="R169" s="168" t="n">
        <f aca="false">IF(R$150=0,"-",SUM(R152:R155))</f>
        <v>0</v>
      </c>
      <c r="S169" s="168" t="n">
        <f aca="false">IF(S$150=0,"-",SUM(S152:S155))</f>
        <v>0</v>
      </c>
      <c r="T169" s="168" t="n">
        <f aca="false">IF(T$150=0,"-",SUM(T152:T155))</f>
        <v>0</v>
      </c>
      <c r="U169" s="168" t="n">
        <f aca="false">IF(U$150=0,"-",SUM(U152:U155))</f>
        <v>0</v>
      </c>
      <c r="V169" s="169" t="n">
        <f aca="false">IF(V$150=0,"-",SUM(V152:V155))</f>
        <v>0</v>
      </c>
      <c r="W169" s="171" t="n">
        <f aca="false">IF(W$150=0,"-",SUM(W152:W155))</f>
        <v>0</v>
      </c>
      <c r="X169" s="168" t="n">
        <f aca="false">IF(X$150=0,"-",SUM(X152:X155))</f>
        <v>0</v>
      </c>
      <c r="Y169" s="168" t="n">
        <f aca="false">IF(Y$150=0,"-",SUM(Y152:Y155))</f>
        <v>0</v>
      </c>
      <c r="Z169" s="168" t="n">
        <f aca="false">IF(Z$150=0,"-",SUM(Z152:Z155))</f>
        <v>0</v>
      </c>
      <c r="AA169" s="168" t="n">
        <f aca="false">IF(AA$150=0,"-",SUM(AA152:AA155))</f>
        <v>0</v>
      </c>
      <c r="AB169" s="168" t="n">
        <f aca="false">IF(AB$150=0,"-",SUM(AB152:AB155))</f>
        <v>0</v>
      </c>
      <c r="AC169" s="168" t="n">
        <f aca="false">IF(AC$150=0,"-",SUM(AC152:AC155))</f>
        <v>0</v>
      </c>
      <c r="AD169" s="169" t="n">
        <f aca="false">IF(AD$150=0,"-",SUM(AD152:AD155))</f>
        <v>0</v>
      </c>
      <c r="AE169" s="171" t="n">
        <f aca="false">IF(AE$150=0,"-",SUM(AE152:AE155))</f>
        <v>0</v>
      </c>
      <c r="AF169" s="168" t="n">
        <f aca="false">IF(AF$150=0,"-",SUM(AF152:AF155))</f>
        <v>0</v>
      </c>
      <c r="AG169" s="168" t="n">
        <f aca="false">IF(AG$150=0,"-",SUM(AG152:AG155))</f>
        <v>0</v>
      </c>
      <c r="AH169" s="168" t="n">
        <f aca="false">IF(AH$150=0,"-",SUM(AH152:AH155))</f>
        <v>0</v>
      </c>
      <c r="AI169" s="168" t="n">
        <f aca="false">IF(AI$150=0,"-",SUM(AI152:AI155))</f>
        <v>0</v>
      </c>
      <c r="AJ169" s="168" t="n">
        <f aca="false">IF(AJ$150=0,"-",SUM(AJ152:AJ155))</f>
        <v>0</v>
      </c>
      <c r="AK169" s="168" t="n">
        <f aca="false">IF(AK$150=0,"-",SUM(AK152:AK155))</f>
        <v>0</v>
      </c>
      <c r="AL169" s="169" t="n">
        <f aca="false">IF(AL$150=0,"-",SUM(AL152:AL155))</f>
        <v>0</v>
      </c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  <c r="BY169" s="201"/>
      <c r="BZ169" s="201"/>
      <c r="CA169" s="201"/>
      <c r="CB169" s="201"/>
      <c r="CC169" s="201"/>
      <c r="CD169" s="201"/>
      <c r="CE169" s="201"/>
    </row>
    <row r="170" customFormat="false" ht="14.15" hidden="false" customHeight="false" outlineLevel="0" collapsed="false">
      <c r="A170" s="201"/>
      <c r="B170" s="216" t="s">
        <v>113</v>
      </c>
      <c r="C170" s="63"/>
      <c r="D170" s="274"/>
      <c r="E170" s="224" t="str">
        <f aca="false">IF(OR(E$150=0,E$150="-"),"-",E169/E160)</f>
        <v>-</v>
      </c>
      <c r="F170" s="224" t="str">
        <f aca="false">IF(OR(F$150=0,F$150="-"),"-",F169/F160)</f>
        <v>-</v>
      </c>
      <c r="G170" s="224" t="str">
        <f aca="false">IF(OR(G$150=0,G$150="-"),"-",G169/G160)</f>
        <v>-</v>
      </c>
      <c r="H170" s="224" t="str">
        <f aca="false">IF(OR(H$150=0,H$150="-"),"-",H169/H160)</f>
        <v>-</v>
      </c>
      <c r="I170" s="224" t="str">
        <f aca="false">IF(OR(I$150=0,I$150="-"),"-",I169/I160)</f>
        <v>-</v>
      </c>
      <c r="J170" s="224" t="str">
        <f aca="false">IF(OR(J$150=0,J$150="-"),"-",J169/J160)</f>
        <v>-</v>
      </c>
      <c r="K170" s="224" t="str">
        <f aca="false">IF(OR(K$150=0,K$150="-"),"-",K169/K160)</f>
        <v>-</v>
      </c>
      <c r="L170" s="224" t="str">
        <f aca="false">IF(OR(L$150=0,L$150="-"),"-",L169/L160)</f>
        <v>-</v>
      </c>
      <c r="M170" s="224" t="str">
        <f aca="false">IF(OR(M$150=0,M$150="-"),"-",M169/M160)</f>
        <v>-</v>
      </c>
      <c r="N170" s="224" t="str">
        <f aca="false">IF(OR(N$150=0,N$150="-"),"-",N169/N160)</f>
        <v>-</v>
      </c>
      <c r="O170" s="224" t="str">
        <f aca="false">IF(OR(O$150=0,O$150="-"),"-",O169/O160)</f>
        <v>-</v>
      </c>
      <c r="P170" s="224" t="str">
        <f aca="false">IF(OR(P$150=0,P$150="-"),"-",P169/P160)</f>
        <v>-</v>
      </c>
      <c r="Q170" s="224" t="str">
        <f aca="false">IF(OR(Q$150=0,Q$150="-"),"-",Q169/Q160)</f>
        <v>-</v>
      </c>
      <c r="R170" s="224" t="str">
        <f aca="false">IF(OR(R$150=0,R$150="-"),"-",R169/R160)</f>
        <v>-</v>
      </c>
      <c r="S170" s="224" t="str">
        <f aca="false">IF(OR(S$150=0,S$150="-"),"-",S169/S160)</f>
        <v>-</v>
      </c>
      <c r="T170" s="224" t="str">
        <f aca="false">IF(OR(T$150=0,T$150="-"),"-",T169/T160)</f>
        <v>-</v>
      </c>
      <c r="U170" s="224" t="str">
        <f aca="false">IF(OR(U$150=0,U$150="-"),"-",U169/U160)</f>
        <v>-</v>
      </c>
      <c r="V170" s="224" t="str">
        <f aca="false">IF(OR(V$150=0,V$150="-"),"-",V169/V160)</f>
        <v>-</v>
      </c>
      <c r="W170" s="224" t="str">
        <f aca="false">IF(OR(W$150=0,W$150="-"),"-",W169/W160)</f>
        <v>-</v>
      </c>
      <c r="X170" s="224" t="str">
        <f aca="false">IF(OR(X$150=0,X$150="-"),"-",X169/X160)</f>
        <v>-</v>
      </c>
      <c r="Y170" s="224" t="str">
        <f aca="false">IF(OR(Y$150=0,Y$150="-"),"-",Y169/Y160)</f>
        <v>-</v>
      </c>
      <c r="Z170" s="224" t="str">
        <f aca="false">IF(OR(Z$150=0,Z$150="-"),"-",Z169/Z160)</f>
        <v>-</v>
      </c>
      <c r="AA170" s="224" t="str">
        <f aca="false">IF(OR(AA$150=0,AA$150="-"),"-",AA169/AA160)</f>
        <v>-</v>
      </c>
      <c r="AB170" s="224" t="str">
        <f aca="false">IF(OR(AB$150=0,AB$150="-"),"-",AB169/AB160)</f>
        <v>-</v>
      </c>
      <c r="AC170" s="224" t="str">
        <f aca="false">IF(OR(AC$150=0,AC$150="-"),"-",AC169/AC160)</f>
        <v>-</v>
      </c>
      <c r="AD170" s="224" t="str">
        <f aca="false">IF(OR(AD$150=0,AD$150="-"),"-",AD169/AD160)</f>
        <v>-</v>
      </c>
      <c r="AE170" s="224" t="str">
        <f aca="false">IF(OR(AE$150=0,AE$150="-"),"-",AE169/AE160)</f>
        <v>-</v>
      </c>
      <c r="AF170" s="224" t="str">
        <f aca="false">IF(OR(AF$150=0,AF$150="-"),"-",AF169/AF160)</f>
        <v>-</v>
      </c>
      <c r="AG170" s="224" t="str">
        <f aca="false">IF(OR(AG$150=0,AG$150="-"),"-",AG169/AG160)</f>
        <v>-</v>
      </c>
      <c r="AH170" s="224" t="str">
        <f aca="false">IF(OR(AH$150=0,AH$150="-"),"-",AH169/AH160)</f>
        <v>-</v>
      </c>
      <c r="AI170" s="224" t="str">
        <f aca="false">IF(OR(AI$150=0,AI$150="-"),"-",AI169/AI160)</f>
        <v>-</v>
      </c>
      <c r="AJ170" s="224" t="str">
        <f aca="false">IF(OR(AJ$150=0,AJ$150="-"),"-",AJ169/AJ160)</f>
        <v>-</v>
      </c>
      <c r="AK170" s="224" t="str">
        <f aca="false">IF(OR(AK$150=0,AK$150="-"),"-",AK169/AK160)</f>
        <v>-</v>
      </c>
      <c r="AL170" s="224" t="str">
        <f aca="false">IF(OR(AL$150=0,AL$150="-"),"-",AL169/AL160)</f>
        <v>-</v>
      </c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  <c r="BY170" s="201"/>
      <c r="BZ170" s="201"/>
      <c r="CA170" s="201"/>
      <c r="CB170" s="201"/>
      <c r="CC170" s="201"/>
      <c r="CD170" s="201"/>
      <c r="CE170" s="201"/>
    </row>
    <row r="171" customFormat="false" ht="15" hidden="false" customHeight="true" outlineLevel="0" collapsed="false"/>
    <row r="172" customFormat="false" ht="15" hidden="false" customHeight="true" outlineLevel="0" collapsed="false">
      <c r="A172" s="225"/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25"/>
      <c r="S172" s="225"/>
      <c r="T172" s="225"/>
      <c r="U172" s="225"/>
      <c r="V172" s="225"/>
      <c r="W172" s="225"/>
      <c r="X172" s="225"/>
      <c r="Y172" s="225"/>
      <c r="Z172" s="225"/>
      <c r="AA172" s="225"/>
      <c r="AB172" s="225"/>
      <c r="AC172" s="225"/>
      <c r="AD172" s="225"/>
      <c r="AE172" s="225"/>
      <c r="AF172" s="225"/>
      <c r="AG172" s="225"/>
      <c r="AH172" s="225"/>
      <c r="AI172" s="225"/>
      <c r="AJ172" s="225"/>
      <c r="AK172" s="225"/>
      <c r="AL172" s="225"/>
      <c r="AM172" s="225"/>
      <c r="AN172" s="225"/>
      <c r="AO172" s="225"/>
      <c r="AP172" s="225"/>
      <c r="AQ172" s="225"/>
      <c r="AR172" s="225"/>
      <c r="AS172" s="225"/>
      <c r="AT172" s="225"/>
      <c r="AU172" s="225"/>
      <c r="AV172" s="225"/>
      <c r="AW172" s="225"/>
      <c r="AX172" s="225"/>
      <c r="AY172" s="225"/>
      <c r="AZ172" s="225"/>
      <c r="BA172" s="225"/>
      <c r="BB172" s="225"/>
      <c r="BC172" s="225"/>
      <c r="BD172" s="225"/>
      <c r="BE172" s="225"/>
      <c r="BF172" s="225"/>
      <c r="BG172" s="225"/>
      <c r="BH172" s="225"/>
      <c r="BI172" s="225"/>
      <c r="BJ172" s="225"/>
      <c r="BK172" s="225"/>
      <c r="BL172" s="225"/>
      <c r="BM172" s="225"/>
      <c r="BN172" s="225"/>
      <c r="BO172" s="225"/>
      <c r="BP172" s="225"/>
      <c r="BQ172" s="225"/>
      <c r="BR172" s="225"/>
      <c r="BS172" s="225"/>
      <c r="BT172" s="225"/>
      <c r="BU172" s="225"/>
      <c r="BV172" s="225"/>
      <c r="BW172" s="225"/>
      <c r="BX172" s="225"/>
      <c r="BY172" s="225"/>
      <c r="BZ172" s="225"/>
      <c r="CA172" s="225"/>
      <c r="CB172" s="225"/>
      <c r="CC172" s="225"/>
      <c r="CD172" s="225"/>
      <c r="CE172" s="225"/>
    </row>
    <row r="173" customFormat="false" ht="12.8" hidden="false" customHeight="false" outlineLevel="0" collapsed="false">
      <c r="A173" s="225"/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25"/>
      <c r="S173" s="225"/>
      <c r="T173" s="225"/>
      <c r="U173" s="225"/>
      <c r="V173" s="225"/>
      <c r="W173" s="225"/>
      <c r="X173" s="225"/>
      <c r="Y173" s="225"/>
      <c r="Z173" s="225"/>
      <c r="AA173" s="225"/>
      <c r="AB173" s="225"/>
      <c r="AC173" s="225"/>
      <c r="AD173" s="225"/>
      <c r="AE173" s="225"/>
      <c r="AF173" s="225"/>
      <c r="AG173" s="225"/>
      <c r="AH173" s="225"/>
      <c r="AI173" s="225"/>
      <c r="AJ173" s="225"/>
      <c r="AK173" s="225"/>
      <c r="AL173" s="225"/>
      <c r="AM173" s="225"/>
      <c r="AN173" s="225"/>
      <c r="AO173" s="225"/>
      <c r="AP173" s="225"/>
      <c r="AQ173" s="225"/>
      <c r="AR173" s="225"/>
      <c r="AS173" s="225"/>
      <c r="AT173" s="225"/>
      <c r="AU173" s="225"/>
      <c r="AV173" s="225"/>
      <c r="AW173" s="225"/>
      <c r="AX173" s="225"/>
      <c r="AY173" s="225"/>
      <c r="AZ173" s="225"/>
      <c r="BA173" s="225"/>
      <c r="BB173" s="225"/>
      <c r="BC173" s="225"/>
      <c r="BD173" s="225"/>
      <c r="BE173" s="225"/>
      <c r="BF173" s="225"/>
      <c r="BG173" s="225"/>
      <c r="BH173" s="225"/>
      <c r="BI173" s="225"/>
      <c r="BJ173" s="225"/>
      <c r="BK173" s="225"/>
      <c r="BL173" s="225"/>
      <c r="BM173" s="225"/>
      <c r="BN173" s="225"/>
      <c r="BO173" s="225"/>
      <c r="BP173" s="225"/>
      <c r="BQ173" s="225"/>
      <c r="BR173" s="225"/>
      <c r="BS173" s="225"/>
      <c r="BT173" s="225"/>
      <c r="BU173" s="225"/>
      <c r="BV173" s="225"/>
      <c r="BW173" s="225"/>
      <c r="BX173" s="225"/>
      <c r="BY173" s="225"/>
      <c r="BZ173" s="225"/>
      <c r="CA173" s="225"/>
      <c r="CB173" s="225"/>
      <c r="CC173" s="225"/>
      <c r="CD173" s="225"/>
      <c r="CE173" s="225"/>
    </row>
    <row r="174" customFormat="false" ht="60" hidden="false" customHeight="true" outlineLevel="0" collapsed="false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275"/>
      <c r="BX174" s="4"/>
      <c r="BY174" s="4"/>
      <c r="BZ174" s="4"/>
      <c r="CA174" s="4"/>
      <c r="CB174" s="4"/>
      <c r="CC174" s="4"/>
      <c r="CD174" s="4"/>
      <c r="CE174" s="4"/>
    </row>
    <row r="175" customFormat="false" ht="12.8" hidden="false" customHeight="false" outlineLevel="0" collapsed="false">
      <c r="A175" s="276"/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  <c r="AF175" s="276"/>
      <c r="AG175" s="276"/>
      <c r="AH175" s="276"/>
      <c r="AI175" s="276"/>
      <c r="AJ175" s="276"/>
      <c r="AK175" s="276"/>
      <c r="AL175" s="276"/>
      <c r="AM175" s="276"/>
      <c r="AN175" s="276"/>
      <c r="AO175" s="276"/>
      <c r="AP175" s="225"/>
      <c r="AQ175" s="225"/>
      <c r="AR175" s="225"/>
      <c r="AS175" s="225"/>
      <c r="AT175" s="225"/>
      <c r="AU175" s="225"/>
      <c r="AV175" s="225"/>
      <c r="AW175" s="225"/>
      <c r="AX175" s="225"/>
      <c r="AY175" s="225"/>
      <c r="AZ175" s="225"/>
      <c r="BA175" s="225"/>
      <c r="BB175" s="225"/>
      <c r="BC175" s="225"/>
      <c r="BD175" s="225"/>
      <c r="BE175" s="225"/>
      <c r="BF175" s="225"/>
      <c r="BG175" s="225"/>
      <c r="BH175" s="225"/>
      <c r="BI175" s="225"/>
      <c r="BJ175" s="225"/>
      <c r="BK175" s="225"/>
      <c r="BL175" s="225"/>
      <c r="BM175" s="225"/>
      <c r="BN175" s="225"/>
      <c r="BO175" s="225"/>
      <c r="BP175" s="225"/>
      <c r="BQ175" s="225"/>
      <c r="BR175" s="225"/>
      <c r="BS175" s="225"/>
      <c r="BT175" s="225"/>
      <c r="BU175" s="225"/>
      <c r="BV175" s="225"/>
      <c r="BW175" s="225"/>
      <c r="BX175" s="276"/>
      <c r="BY175" s="276"/>
      <c r="BZ175" s="276"/>
      <c r="CA175" s="276"/>
      <c r="CB175" s="276"/>
      <c r="CC175" s="276"/>
      <c r="CD175" s="276"/>
      <c r="CE175" s="276"/>
    </row>
    <row r="176" customFormat="false" ht="15" hidden="false" customHeight="false" outlineLevel="0" collapsed="false">
      <c r="A176" s="277"/>
      <c r="B176" s="277"/>
      <c r="C176" s="277"/>
      <c r="D176" s="277"/>
      <c r="E176" s="227" t="s">
        <v>0</v>
      </c>
      <c r="F176" s="227"/>
      <c r="G176" s="227"/>
      <c r="H176" s="278" t="e">
        <f aca="false">H90</f>
        <v>#N/A</v>
      </c>
      <c r="I176" s="278"/>
      <c r="J176" s="278"/>
      <c r="K176" s="278"/>
      <c r="L176" s="278"/>
      <c r="M176" s="278"/>
      <c r="N176" s="278"/>
      <c r="O176" s="278"/>
      <c r="P176" s="53"/>
      <c r="Q176" s="277"/>
      <c r="R176" s="277"/>
      <c r="S176" s="13" t="s">
        <v>1</v>
      </c>
      <c r="T176" s="277"/>
      <c r="U176" s="277"/>
      <c r="V176" s="277"/>
      <c r="W176" s="277"/>
      <c r="X176" s="277"/>
      <c r="Y176" s="277"/>
      <c r="Z176" s="230"/>
      <c r="AA176" s="230"/>
      <c r="AB176" s="230"/>
      <c r="AC176" s="230"/>
      <c r="AD176" s="230"/>
      <c r="AE176" s="230"/>
      <c r="AF176" s="230"/>
      <c r="AG176" s="279" t="s">
        <v>2</v>
      </c>
      <c r="AH176" s="279"/>
      <c r="AI176" s="280" t="s">
        <v>3</v>
      </c>
      <c r="AJ176" s="280"/>
      <c r="AK176" s="277"/>
      <c r="AL176" s="277"/>
      <c r="AM176" s="277"/>
      <c r="AN176" s="277"/>
      <c r="AO176" s="277"/>
      <c r="AP176" s="281"/>
      <c r="AQ176" s="281"/>
      <c r="AR176" s="281"/>
      <c r="AS176" s="281"/>
      <c r="AT176" s="281"/>
      <c r="AU176" s="281"/>
      <c r="AV176" s="281"/>
      <c r="AW176" s="281"/>
      <c r="AX176" s="281"/>
      <c r="AY176" s="281"/>
      <c r="AZ176" s="281"/>
      <c r="BA176" s="281"/>
      <c r="BB176" s="281"/>
      <c r="BC176" s="281"/>
      <c r="BD176" s="281"/>
      <c r="BE176" s="281"/>
      <c r="BF176" s="281"/>
      <c r="BG176" s="281"/>
      <c r="BH176" s="281"/>
      <c r="BI176" s="281"/>
      <c r="BJ176" s="281"/>
      <c r="BK176" s="281"/>
      <c r="BL176" s="281"/>
      <c r="BM176" s="281"/>
      <c r="BN176" s="281"/>
      <c r="BO176" s="281"/>
      <c r="BP176" s="281"/>
      <c r="BQ176" s="281"/>
      <c r="BR176" s="281"/>
      <c r="BS176" s="281"/>
      <c r="BT176" s="281"/>
      <c r="BU176" s="281"/>
      <c r="BV176" s="281"/>
      <c r="BW176" s="281"/>
      <c r="BX176" s="277"/>
      <c r="BY176" s="277"/>
      <c r="BZ176" s="277"/>
      <c r="CA176" s="277"/>
      <c r="CB176" s="277"/>
      <c r="CC176" s="277"/>
      <c r="CD176" s="277"/>
      <c r="CE176" s="282"/>
    </row>
    <row r="177" customFormat="false" ht="17.35" hidden="false" customHeight="false" outlineLevel="0" collapsed="false">
      <c r="A177" s="277"/>
      <c r="B177" s="283" t="s">
        <v>153</v>
      </c>
      <c r="C177" s="277"/>
      <c r="D177" s="277"/>
      <c r="E177" s="227" t="s">
        <v>5</v>
      </c>
      <c r="F177" s="227"/>
      <c r="G177" s="227"/>
      <c r="H177" s="284" t="n">
        <f aca="false">H91</f>
        <v>11</v>
      </c>
      <c r="I177" s="284" t="str">
        <f aca="false">I6</f>
        <v>C</v>
      </c>
      <c r="J177" s="284"/>
      <c r="K177" s="284"/>
      <c r="L177" s="53"/>
      <c r="M177" s="53"/>
      <c r="N177" s="53"/>
      <c r="O177" s="53"/>
      <c r="P177" s="53"/>
      <c r="Q177" s="277"/>
      <c r="R177" s="277"/>
      <c r="S177" s="26" t="s">
        <v>6</v>
      </c>
      <c r="T177" s="277"/>
      <c r="U177" s="27" t="s">
        <v>7</v>
      </c>
      <c r="V177" s="27"/>
      <c r="W177" s="27"/>
      <c r="X177" s="27"/>
      <c r="Y177" s="277"/>
      <c r="Z177" s="285" t="s">
        <v>8</v>
      </c>
      <c r="AA177" s="285"/>
      <c r="AB177" s="285"/>
      <c r="AC177" s="285"/>
      <c r="AD177" s="285"/>
      <c r="AE177" s="285"/>
      <c r="AF177" s="285"/>
      <c r="AG177" s="286" t="str">
        <f aca="false">IF($B$186="","",COUNTIF($CE$186:$CE$235,"6/3 සමත්"))</f>
        <v/>
      </c>
      <c r="AH177" s="286"/>
      <c r="AI177" s="237" t="str">
        <f aca="false">IF($B$186="","",(AG177/$U$178)*100)</f>
        <v/>
      </c>
      <c r="AJ177" s="237"/>
      <c r="AK177" s="277"/>
      <c r="AL177" s="277"/>
      <c r="AM177" s="277"/>
      <c r="AN177" s="277"/>
      <c r="AO177" s="277"/>
      <c r="AP177" s="281"/>
      <c r="AQ177" s="281"/>
      <c r="AR177" s="281"/>
      <c r="AS177" s="281"/>
      <c r="AT177" s="281"/>
      <c r="AU177" s="281"/>
      <c r="AV177" s="281"/>
      <c r="AW177" s="281"/>
      <c r="AX177" s="281"/>
      <c r="AY177" s="281"/>
      <c r="AZ177" s="281"/>
      <c r="BA177" s="281"/>
      <c r="BB177" s="281"/>
      <c r="BC177" s="281"/>
      <c r="BD177" s="281"/>
      <c r="BE177" s="281"/>
      <c r="BF177" s="281"/>
      <c r="BG177" s="281"/>
      <c r="BH177" s="281"/>
      <c r="BI177" s="281"/>
      <c r="BJ177" s="281"/>
      <c r="BK177" s="281"/>
      <c r="BL177" s="281"/>
      <c r="BM177" s="281"/>
      <c r="BN177" s="281"/>
      <c r="BO177" s="281"/>
      <c r="BP177" s="281"/>
      <c r="BQ177" s="281"/>
      <c r="BR177" s="281"/>
      <c r="BS177" s="281"/>
      <c r="BT177" s="281"/>
      <c r="BU177" s="281"/>
      <c r="BV177" s="281"/>
      <c r="BW177" s="281"/>
      <c r="BX177" s="277"/>
      <c r="BY177" s="277"/>
      <c r="BZ177" s="277"/>
      <c r="CA177" s="277"/>
      <c r="CB177" s="277"/>
      <c r="CC177" s="277"/>
      <c r="CD177" s="277"/>
      <c r="CE177" s="282"/>
    </row>
    <row r="178" customFormat="false" ht="17.35" hidden="false" customHeight="false" outlineLevel="0" collapsed="false">
      <c r="A178" s="277"/>
      <c r="B178" s="283"/>
      <c r="C178" s="277"/>
      <c r="D178" s="277"/>
      <c r="E178" s="227" t="s">
        <v>9</v>
      </c>
      <c r="F178" s="227"/>
      <c r="G178" s="227"/>
      <c r="H178" s="278" t="str">
        <f aca="false">H92</f>
        <v/>
      </c>
      <c r="I178" s="278"/>
      <c r="J178" s="284"/>
      <c r="K178" s="284"/>
      <c r="L178" s="53"/>
      <c r="M178" s="53"/>
      <c r="N178" s="53"/>
      <c r="O178" s="53"/>
      <c r="P178" s="53"/>
      <c r="Q178" s="277"/>
      <c r="R178" s="277"/>
      <c r="S178" s="34" t="s">
        <v>10</v>
      </c>
      <c r="T178" s="277"/>
      <c r="U178" s="27" t="n">
        <f aca="false">IF($B$186="",0,50-COUNTIF($B$186:$B$235,""))</f>
        <v>0</v>
      </c>
      <c r="V178" s="27"/>
      <c r="W178" s="27"/>
      <c r="X178" s="27"/>
      <c r="Y178" s="277"/>
      <c r="Z178" s="285" t="s">
        <v>11</v>
      </c>
      <c r="AA178" s="285"/>
      <c r="AB178" s="285"/>
      <c r="AC178" s="285"/>
      <c r="AD178" s="285"/>
      <c r="AE178" s="285"/>
      <c r="AF178" s="285"/>
      <c r="AG178" s="35" t="str">
        <f aca="false">IF($B$186="","",COUNTIF($CE$186:$CE$235,"5/3 සමත්"))</f>
        <v/>
      </c>
      <c r="AH178" s="35"/>
      <c r="AI178" s="36" t="str">
        <f aca="false">IF($B$186="","",(AG178/$U$178)*100)</f>
        <v/>
      </c>
      <c r="AJ178" s="36"/>
      <c r="AK178" s="277"/>
      <c r="AL178" s="277"/>
      <c r="AM178" s="277"/>
      <c r="AN178" s="277"/>
      <c r="AO178" s="277"/>
      <c r="AP178" s="281"/>
      <c r="AQ178" s="281"/>
      <c r="AR178" s="281"/>
      <c r="AS178" s="281"/>
      <c r="AT178" s="281"/>
      <c r="AU178" s="281"/>
      <c r="AV178" s="281"/>
      <c r="AW178" s="281"/>
      <c r="AX178" s="281"/>
      <c r="AY178" s="281"/>
      <c r="AZ178" s="281"/>
      <c r="BA178" s="281"/>
      <c r="BB178" s="281"/>
      <c r="BC178" s="281"/>
      <c r="BD178" s="281"/>
      <c r="BE178" s="281"/>
      <c r="BF178" s="281"/>
      <c r="BG178" s="281"/>
      <c r="BH178" s="281"/>
      <c r="BI178" s="281"/>
      <c r="BJ178" s="281"/>
      <c r="BK178" s="281"/>
      <c r="BL178" s="281"/>
      <c r="BM178" s="281"/>
      <c r="BN178" s="281"/>
      <c r="BO178" s="281"/>
      <c r="BP178" s="281"/>
      <c r="BQ178" s="281"/>
      <c r="BR178" s="281"/>
      <c r="BS178" s="281"/>
      <c r="BT178" s="281"/>
      <c r="BU178" s="281"/>
      <c r="BV178" s="281"/>
      <c r="BW178" s="281"/>
      <c r="BX178" s="277"/>
      <c r="BY178" s="277"/>
      <c r="BZ178" s="277"/>
      <c r="CA178" s="277"/>
      <c r="CB178" s="277"/>
      <c r="CC178" s="277"/>
      <c r="CD178" s="277"/>
      <c r="CE178" s="282"/>
    </row>
    <row r="179" customFormat="false" ht="15" hidden="false" customHeight="false" outlineLevel="0" collapsed="false">
      <c r="A179" s="277"/>
      <c r="B179" s="283"/>
      <c r="C179" s="277"/>
      <c r="D179" s="277"/>
      <c r="E179" s="227" t="s">
        <v>12</v>
      </c>
      <c r="F179" s="227"/>
      <c r="G179" s="227"/>
      <c r="H179" s="278" t="s">
        <v>13</v>
      </c>
      <c r="I179" s="278"/>
      <c r="J179" s="284"/>
      <c r="K179" s="284"/>
      <c r="L179" s="53"/>
      <c r="M179" s="53"/>
      <c r="N179" s="53"/>
      <c r="O179" s="53"/>
      <c r="P179" s="53"/>
      <c r="Q179" s="277"/>
      <c r="R179" s="277"/>
      <c r="S179" s="37" t="s">
        <v>14</v>
      </c>
      <c r="T179" s="277"/>
      <c r="U179" s="277"/>
      <c r="V179" s="277"/>
      <c r="W179" s="277"/>
      <c r="X179" s="277"/>
      <c r="Y179" s="277"/>
      <c r="Z179" s="287" t="s">
        <v>15</v>
      </c>
      <c r="AA179" s="287"/>
      <c r="AB179" s="287"/>
      <c r="AC179" s="287"/>
      <c r="AD179" s="287"/>
      <c r="AE179" s="287"/>
      <c r="AF179" s="287"/>
      <c r="AG179" s="231" t="str">
        <f aca="false">IF($B$186="","",SUM(AG177:AG178))</f>
        <v/>
      </c>
      <c r="AH179" s="231"/>
      <c r="AI179" s="288" t="str">
        <f aca="false">IF($B$186="","",(AG179/$U$178)*100)</f>
        <v/>
      </c>
      <c r="AJ179" s="288"/>
      <c r="AK179" s="277"/>
      <c r="AL179" s="277"/>
      <c r="AM179" s="277"/>
      <c r="AN179" s="277"/>
      <c r="AO179" s="277"/>
      <c r="AP179" s="281"/>
      <c r="AQ179" s="281"/>
      <c r="AR179" s="281"/>
      <c r="AS179" s="281"/>
      <c r="AT179" s="281"/>
      <c r="AU179" s="281"/>
      <c r="AV179" s="281"/>
      <c r="AW179" s="281"/>
      <c r="AX179" s="281"/>
      <c r="AY179" s="281"/>
      <c r="AZ179" s="281"/>
      <c r="BA179" s="281"/>
      <c r="BB179" s="281"/>
      <c r="BC179" s="281"/>
      <c r="BD179" s="281"/>
      <c r="BE179" s="281"/>
      <c r="BF179" s="281"/>
      <c r="BG179" s="281"/>
      <c r="BH179" s="281"/>
      <c r="BI179" s="281"/>
      <c r="BJ179" s="281"/>
      <c r="BK179" s="281"/>
      <c r="BL179" s="281"/>
      <c r="BM179" s="281"/>
      <c r="BN179" s="281"/>
      <c r="BO179" s="281"/>
      <c r="BP179" s="281"/>
      <c r="BQ179" s="281"/>
      <c r="BR179" s="281"/>
      <c r="BS179" s="281"/>
      <c r="BT179" s="281"/>
      <c r="BU179" s="281"/>
      <c r="BV179" s="281"/>
      <c r="BW179" s="281"/>
      <c r="BX179" s="277"/>
      <c r="BY179" s="277"/>
      <c r="BZ179" s="277"/>
      <c r="CA179" s="277"/>
      <c r="CB179" s="277"/>
      <c r="CC179" s="277"/>
      <c r="CD179" s="277"/>
      <c r="CE179" s="282"/>
    </row>
    <row r="180" customFormat="false" ht="15" hidden="false" customHeight="false" outlineLevel="0" collapsed="false">
      <c r="A180" s="277"/>
      <c r="B180" s="289" t="n">
        <f aca="false">B94</f>
        <v>2025</v>
      </c>
      <c r="C180" s="277"/>
      <c r="D180" s="277"/>
      <c r="E180" s="227" t="s">
        <v>16</v>
      </c>
      <c r="F180" s="227"/>
      <c r="G180" s="227"/>
      <c r="H180" s="278" t="s">
        <v>21</v>
      </c>
      <c r="I180" s="278"/>
      <c r="J180" s="278"/>
      <c r="K180" s="278"/>
      <c r="L180" s="278"/>
      <c r="M180" s="278"/>
      <c r="N180" s="290" t="s">
        <v>18</v>
      </c>
      <c r="O180" s="291" t="n">
        <f aca="false">O94</f>
        <v>2025</v>
      </c>
      <c r="P180" s="291"/>
      <c r="Q180" s="277"/>
      <c r="R180" s="277"/>
      <c r="S180" s="46" t="s">
        <v>19</v>
      </c>
      <c r="T180" s="277"/>
      <c r="U180" s="277"/>
      <c r="V180" s="277"/>
      <c r="W180" s="277"/>
      <c r="X180" s="277"/>
      <c r="Y180" s="277"/>
      <c r="Z180" s="285" t="s">
        <v>20</v>
      </c>
      <c r="AA180" s="285"/>
      <c r="AB180" s="285"/>
      <c r="AC180" s="285"/>
      <c r="AD180" s="285"/>
      <c r="AE180" s="285"/>
      <c r="AF180" s="285"/>
      <c r="AG180" s="47" t="str">
        <f aca="false">IF($B$186="","",COUNTIF($CE$186:$CE$235,"සමත් කළ හැකි"))</f>
        <v/>
      </c>
      <c r="AH180" s="47"/>
      <c r="AI180" s="48" t="str">
        <f aca="false">IF($B$186="","",(AG180/$U$178)*100)</f>
        <v/>
      </c>
      <c r="AJ180" s="48"/>
      <c r="AK180" s="277"/>
      <c r="AL180" s="277"/>
      <c r="AM180" s="277"/>
      <c r="AN180" s="277"/>
      <c r="AO180" s="277"/>
      <c r="AP180" s="281"/>
      <c r="AQ180" s="281"/>
      <c r="AR180" s="281"/>
      <c r="AS180" s="281"/>
      <c r="AT180" s="281"/>
      <c r="AU180" s="281"/>
      <c r="AV180" s="281"/>
      <c r="AW180" s="281"/>
      <c r="AX180" s="281"/>
      <c r="AY180" s="281"/>
      <c r="AZ180" s="281"/>
      <c r="BA180" s="281"/>
      <c r="BB180" s="281"/>
      <c r="BC180" s="281"/>
      <c r="BD180" s="281"/>
      <c r="BE180" s="281"/>
      <c r="BF180" s="281"/>
      <c r="BG180" s="281"/>
      <c r="BH180" s="281"/>
      <c r="BI180" s="281"/>
      <c r="BJ180" s="281"/>
      <c r="BK180" s="281"/>
      <c r="BL180" s="281"/>
      <c r="BM180" s="281"/>
      <c r="BN180" s="281"/>
      <c r="BO180" s="281"/>
      <c r="BP180" s="281"/>
      <c r="BQ180" s="281"/>
      <c r="BR180" s="281"/>
      <c r="BS180" s="281"/>
      <c r="BT180" s="281"/>
      <c r="BU180" s="281"/>
      <c r="BV180" s="281"/>
      <c r="BW180" s="281"/>
      <c r="BX180" s="277"/>
      <c r="BY180" s="277"/>
      <c r="BZ180" s="277"/>
      <c r="CA180" s="277"/>
      <c r="CB180" s="277"/>
      <c r="CC180" s="277"/>
      <c r="CD180" s="277"/>
      <c r="CE180" s="282"/>
    </row>
    <row r="181" customFormat="false" ht="15" hidden="false" customHeight="false" outlineLevel="0" collapsed="false">
      <c r="A181" s="277"/>
      <c r="B181" s="289"/>
      <c r="C181" s="277"/>
      <c r="D181" s="277"/>
      <c r="E181" s="245" t="s">
        <v>22</v>
      </c>
      <c r="F181" s="246"/>
      <c r="G181" s="246"/>
      <c r="H181" s="53"/>
      <c r="I181" s="53"/>
      <c r="J181" s="53"/>
      <c r="K181" s="53"/>
      <c r="L181" s="53"/>
      <c r="M181" s="247"/>
      <c r="N181" s="277"/>
      <c r="O181" s="277"/>
      <c r="P181" s="277"/>
      <c r="Q181" s="277"/>
      <c r="R181" s="277"/>
      <c r="S181" s="277"/>
      <c r="T181" s="277"/>
      <c r="U181" s="277"/>
      <c r="V181" s="277"/>
      <c r="W181" s="277"/>
      <c r="X181" s="277"/>
      <c r="Y181" s="277"/>
      <c r="Z181" s="285" t="s">
        <v>23</v>
      </c>
      <c r="AA181" s="285"/>
      <c r="AB181" s="285"/>
      <c r="AC181" s="285"/>
      <c r="AD181" s="285"/>
      <c r="AE181" s="285"/>
      <c r="AF181" s="285"/>
      <c r="AG181" s="55" t="str">
        <f aca="false">IF($B$186="","",(+AG177+AG178+AG180))</f>
        <v/>
      </c>
      <c r="AH181" s="55"/>
      <c r="AI181" s="56" t="str">
        <f aca="false">IF($B$186="","",(AG181/$U$178)*100)</f>
        <v/>
      </c>
      <c r="AJ181" s="56"/>
      <c r="AK181" s="277"/>
      <c r="AL181" s="277"/>
      <c r="AM181" s="277"/>
      <c r="AN181" s="277"/>
      <c r="AO181" s="277"/>
      <c r="AP181" s="281"/>
      <c r="AQ181" s="281"/>
      <c r="AR181" s="281"/>
      <c r="AS181" s="281"/>
      <c r="AT181" s="281"/>
      <c r="AU181" s="281"/>
      <c r="AV181" s="281"/>
      <c r="AW181" s="281"/>
      <c r="AX181" s="281"/>
      <c r="AY181" s="281"/>
      <c r="AZ181" s="281"/>
      <c r="BA181" s="281"/>
      <c r="BB181" s="281"/>
      <c r="BC181" s="281"/>
      <c r="BD181" s="281"/>
      <c r="BE181" s="281"/>
      <c r="BF181" s="281"/>
      <c r="BG181" s="281"/>
      <c r="BH181" s="281"/>
      <c r="BI181" s="281"/>
      <c r="BJ181" s="281"/>
      <c r="BK181" s="281"/>
      <c r="BL181" s="281"/>
      <c r="BM181" s="281"/>
      <c r="BN181" s="281"/>
      <c r="BO181" s="281"/>
      <c r="BP181" s="281"/>
      <c r="BQ181" s="281"/>
      <c r="BR181" s="281"/>
      <c r="BS181" s="281"/>
      <c r="BT181" s="281"/>
      <c r="BU181" s="281"/>
      <c r="BV181" s="281"/>
      <c r="BW181" s="281"/>
      <c r="BX181" s="277"/>
      <c r="BY181" s="277"/>
      <c r="BZ181" s="277"/>
      <c r="CA181" s="277"/>
      <c r="CB181" s="277"/>
      <c r="CC181" s="277"/>
      <c r="CD181" s="277"/>
      <c r="CE181" s="282"/>
    </row>
    <row r="182" customFormat="false" ht="15" hidden="false" customHeight="false" outlineLevel="0" collapsed="false">
      <c r="A182" s="277"/>
      <c r="B182" s="277"/>
      <c r="C182" s="277"/>
      <c r="D182" s="277"/>
      <c r="E182" s="277"/>
      <c r="F182" s="277"/>
      <c r="G182" s="277"/>
      <c r="H182" s="277"/>
      <c r="I182" s="277"/>
      <c r="J182" s="277"/>
      <c r="K182" s="277"/>
      <c r="L182" s="277"/>
      <c r="M182" s="277"/>
      <c r="N182" s="277"/>
      <c r="O182" s="277"/>
      <c r="P182" s="277"/>
      <c r="Q182" s="277"/>
      <c r="R182" s="277"/>
      <c r="S182" s="277"/>
      <c r="T182" s="277"/>
      <c r="U182" s="277"/>
      <c r="V182" s="277"/>
      <c r="W182" s="277"/>
      <c r="X182" s="277"/>
      <c r="Y182" s="277"/>
      <c r="Z182" s="292" t="s">
        <v>24</v>
      </c>
      <c r="AA182" s="293"/>
      <c r="AB182" s="293"/>
      <c r="AC182" s="293"/>
      <c r="AD182" s="293"/>
      <c r="AE182" s="293"/>
      <c r="AF182" s="293"/>
      <c r="AG182" s="294" t="str">
        <f aca="false">IF(B186="","",COUNTIF($CE$186:$CE$235,"W9"))</f>
        <v/>
      </c>
      <c r="AH182" s="294"/>
      <c r="AI182" s="295" t="str">
        <f aca="false">IF($B$186="","",(AG182/$U$178)*100)</f>
        <v/>
      </c>
      <c r="AJ182" s="295"/>
      <c r="AK182" s="277"/>
      <c r="AL182" s="296"/>
      <c r="AM182" s="277"/>
      <c r="AN182" s="277"/>
      <c r="AO182" s="277"/>
      <c r="AP182" s="281"/>
      <c r="AQ182" s="281"/>
      <c r="AR182" s="281"/>
      <c r="AS182" s="281"/>
      <c r="AT182" s="281"/>
      <c r="AU182" s="281"/>
      <c r="AV182" s="281"/>
      <c r="AW182" s="281"/>
      <c r="AX182" s="281"/>
      <c r="AY182" s="281"/>
      <c r="AZ182" s="281"/>
      <c r="BA182" s="281"/>
      <c r="BB182" s="281"/>
      <c r="BC182" s="281"/>
      <c r="BD182" s="281"/>
      <c r="BE182" s="281"/>
      <c r="BF182" s="281"/>
      <c r="BG182" s="281"/>
      <c r="BH182" s="281"/>
      <c r="BI182" s="281"/>
      <c r="BJ182" s="281"/>
      <c r="BK182" s="281"/>
      <c r="BL182" s="281"/>
      <c r="BM182" s="281"/>
      <c r="BN182" s="281"/>
      <c r="BO182" s="281"/>
      <c r="BP182" s="281"/>
      <c r="BQ182" s="281"/>
      <c r="BR182" s="281"/>
      <c r="BS182" s="281"/>
      <c r="BT182" s="281"/>
      <c r="BU182" s="281"/>
      <c r="BV182" s="281"/>
      <c r="BW182" s="281"/>
      <c r="BX182" s="277"/>
      <c r="BY182" s="277"/>
      <c r="BZ182" s="277"/>
      <c r="CA182" s="277"/>
      <c r="CB182" s="277"/>
      <c r="CC182" s="277"/>
      <c r="CD182" s="277"/>
      <c r="CE182" s="282"/>
    </row>
    <row r="183" customFormat="false" ht="14.25" hidden="false" customHeight="true" outlineLevel="0" collapsed="false">
      <c r="A183" s="65" t="s">
        <v>25</v>
      </c>
      <c r="B183" s="66" t="s">
        <v>26</v>
      </c>
      <c r="C183" s="297" t="s">
        <v>27</v>
      </c>
      <c r="D183" s="298" t="s">
        <v>28</v>
      </c>
      <c r="E183" s="69" t="s">
        <v>29</v>
      </c>
      <c r="F183" s="69"/>
      <c r="G183" s="70" t="s">
        <v>30</v>
      </c>
      <c r="H183" s="70"/>
      <c r="I183" s="70"/>
      <c r="J183" s="70"/>
      <c r="K183" s="71" t="s">
        <v>31</v>
      </c>
      <c r="L183" s="72" t="s">
        <v>32</v>
      </c>
      <c r="M183" s="72" t="s">
        <v>33</v>
      </c>
      <c r="N183" s="73" t="s">
        <v>34</v>
      </c>
      <c r="O183" s="74" t="s">
        <v>35</v>
      </c>
      <c r="P183" s="74"/>
      <c r="Q183" s="74"/>
      <c r="R183" s="74"/>
      <c r="S183" s="74"/>
      <c r="T183" s="74"/>
      <c r="U183" s="74"/>
      <c r="V183" s="74"/>
      <c r="W183" s="70" t="s">
        <v>36</v>
      </c>
      <c r="X183" s="70"/>
      <c r="Y183" s="70"/>
      <c r="Z183" s="70"/>
      <c r="AA183" s="70"/>
      <c r="AB183" s="70"/>
      <c r="AC183" s="70"/>
      <c r="AD183" s="70"/>
      <c r="AE183" s="70" t="s">
        <v>37</v>
      </c>
      <c r="AF183" s="70"/>
      <c r="AG183" s="70"/>
      <c r="AH183" s="70"/>
      <c r="AI183" s="70"/>
      <c r="AJ183" s="70"/>
      <c r="AK183" s="70"/>
      <c r="AL183" s="70"/>
      <c r="AM183" s="75" t="s">
        <v>38</v>
      </c>
      <c r="AN183" s="76" t="s">
        <v>39</v>
      </c>
      <c r="AO183" s="77" t="s">
        <v>40</v>
      </c>
      <c r="AP183" s="78" t="s">
        <v>29</v>
      </c>
      <c r="AQ183" s="78"/>
      <c r="AR183" s="79" t="s">
        <v>30</v>
      </c>
      <c r="AS183" s="79"/>
      <c r="AT183" s="79"/>
      <c r="AU183" s="79"/>
      <c r="AV183" s="71" t="s">
        <v>31</v>
      </c>
      <c r="AW183" s="72" t="s">
        <v>32</v>
      </c>
      <c r="AX183" s="72" t="s">
        <v>33</v>
      </c>
      <c r="AY183" s="73" t="s">
        <v>34</v>
      </c>
      <c r="AZ183" s="80" t="s">
        <v>35</v>
      </c>
      <c r="BA183" s="80"/>
      <c r="BB183" s="80"/>
      <c r="BC183" s="80"/>
      <c r="BD183" s="80"/>
      <c r="BE183" s="80"/>
      <c r="BF183" s="80"/>
      <c r="BG183" s="80"/>
      <c r="BH183" s="81" t="s">
        <v>36</v>
      </c>
      <c r="BI183" s="81"/>
      <c r="BJ183" s="81"/>
      <c r="BK183" s="81"/>
      <c r="BL183" s="81"/>
      <c r="BM183" s="81"/>
      <c r="BN183" s="81"/>
      <c r="BO183" s="81"/>
      <c r="BP183" s="81" t="s">
        <v>37</v>
      </c>
      <c r="BQ183" s="81"/>
      <c r="BR183" s="81"/>
      <c r="BS183" s="81"/>
      <c r="BT183" s="81"/>
      <c r="BU183" s="81"/>
      <c r="BV183" s="81"/>
      <c r="BW183" s="81"/>
      <c r="BX183" s="70"/>
      <c r="BY183" s="70"/>
      <c r="BZ183" s="70"/>
      <c r="CA183" s="70"/>
      <c r="CB183" s="70"/>
      <c r="CC183" s="70"/>
      <c r="CD183" s="70"/>
      <c r="CE183" s="82"/>
    </row>
    <row r="184" customFormat="false" ht="104.25" hidden="false" customHeight="true" outlineLevel="0" collapsed="false">
      <c r="A184" s="65"/>
      <c r="B184" s="66"/>
      <c r="C184" s="297"/>
      <c r="D184" s="298"/>
      <c r="E184" s="102" t="str">
        <f aca="false">'විෂය තොරතුරු'!M13</f>
        <v>සිංහල භාෂාව හා සාහිත්‍යය</v>
      </c>
      <c r="F184" s="103" t="str">
        <f aca="false">'විෂය තොරතුරු'!N13</f>
        <v/>
      </c>
      <c r="G184" s="102" t="str">
        <f aca="false">'විෂය තොරතුරු'!O13</f>
        <v>බුද්ධ ධර්මය</v>
      </c>
      <c r="H184" s="104" t="str">
        <f aca="false">'විෂය තොරතුරු'!P13</f>
        <v>කතෝලික ධර්මය</v>
      </c>
      <c r="I184" s="104" t="str">
        <f aca="false">'විෂය තොරතුරු'!Q13</f>
        <v>ක්‍රිස්තියානි ධර්මය (ඉංග්‍රීසි)</v>
      </c>
      <c r="J184" s="103" t="str">
        <f aca="false">'විෂය තොරතුරු'!R13</f>
        <v/>
      </c>
      <c r="K184" s="71"/>
      <c r="L184" s="72"/>
      <c r="M184" s="72"/>
      <c r="N184" s="73"/>
      <c r="O184" s="102" t="str">
        <f aca="false">'විෂය තොරතුරු'!W13</f>
        <v>ව්‍යාපාර හා ගිණුම්කරණ අධ්‍යයනය</v>
      </c>
      <c r="P184" s="104" t="str">
        <f aca="false">'විෂය තොරතුරු'!X13</f>
        <v>පුරවැසි අධ්‍යාපනය</v>
      </c>
      <c r="Q184" s="104" t="str">
        <f aca="false">'විෂය තොරතුරු'!Y13</f>
        <v>දෙවන භාෂාවක් ලෙස (දෙමල)</v>
      </c>
      <c r="R184" s="104" t="str">
        <f aca="false">'විෂය තොරතුරු'!Z13</f>
        <v>භුගෝල විද්‍යාව</v>
      </c>
      <c r="S184" s="104" t="str">
        <f aca="false">'විෂය තොරතුරු'!AA13</f>
        <v/>
      </c>
      <c r="T184" s="104" t="str">
        <f aca="false">'විෂය තොරතුරු'!AB13</f>
        <v/>
      </c>
      <c r="U184" s="104" t="str">
        <f aca="false">'විෂය තොරතුරු'!AC13</f>
        <v/>
      </c>
      <c r="V184" s="103" t="str">
        <f aca="false">'විෂය තොරතුරු'!AD13</f>
        <v/>
      </c>
      <c r="W184" s="102" t="str">
        <f aca="false">'විෂය තොරතුරු'!AE13</f>
        <v>චිත්‍ර</v>
      </c>
      <c r="X184" s="104" t="str">
        <f aca="false">'විෂය තොරතුරු'!AF13</f>
        <v>නැටුම් (දේශීය)</v>
      </c>
      <c r="Y184" s="104" t="str">
        <f aca="false">'විෂය තොරතුරු'!AG13</f>
        <v>සංගීතය (පෙරදිග)</v>
      </c>
      <c r="Z184" s="104" t="str">
        <f aca="false">'විෂය තොරතුරු'!AH13</f>
        <v>සංගීතය (අපරදිග)</v>
      </c>
      <c r="AA184" s="104" t="str">
        <f aca="false">'විෂය තොරතුරු'!AI13</f>
        <v>නාට්‍ය හා රංග කලාව (සිංහල)</v>
      </c>
      <c r="AB184" s="104" t="str">
        <f aca="false">'විෂය තොරතුරු'!AJ13</f>
        <v>සාහිත්‍ය රසාස්වාදය (ඉංග්‍රිසි)</v>
      </c>
      <c r="AC184" s="104" t="str">
        <f aca="false">'විෂය තොරතුරු'!AK13</f>
        <v/>
      </c>
      <c r="AD184" s="103" t="str">
        <f aca="false">'විෂය තොරතුරු'!AL13</f>
        <v/>
      </c>
      <c r="AE184" s="102" t="str">
        <f aca="false">'විෂය තොරතුරු'!AM13</f>
        <v>තොරතුරු සන්නිවේදන තාක්ෂණය</v>
      </c>
      <c r="AF184" s="104" t="str">
        <f aca="false">'විෂය තොරතුරු'!AN13</f>
        <v>සන්නිවේදන මාධ්‍ය අධ්‍ය්‍යනය</v>
      </c>
      <c r="AG184" s="104" t="str">
        <f aca="false">'විෂය තොරතුරු'!AO13</f>
        <v>සෞඛ්‍ය හා ශාරීරික අධ්‍යාපනය</v>
      </c>
      <c r="AH184" s="104" t="str">
        <f aca="false">'විෂය තොරතුරු'!AP13</f>
        <v/>
      </c>
      <c r="AI184" s="104" t="str">
        <f aca="false">'විෂය තොරතුරු'!AQ13</f>
        <v/>
      </c>
      <c r="AJ184" s="104" t="str">
        <f aca="false">'විෂය තොරතුරු'!AR13</f>
        <v/>
      </c>
      <c r="AK184" s="104" t="str">
        <f aca="false">'විෂය තොරතුරු'!AS13</f>
        <v/>
      </c>
      <c r="AL184" s="103" t="str">
        <f aca="false">'විෂය තොරතුරු'!AT13</f>
        <v/>
      </c>
      <c r="AM184" s="75"/>
      <c r="AN184" s="76"/>
      <c r="AO184" s="77"/>
      <c r="AP184" s="105" t="str">
        <f aca="false">E184</f>
        <v>සිංහල භාෂාව හා සාහිත්‍යය</v>
      </c>
      <c r="AQ184" s="104" t="str">
        <f aca="false">F184</f>
        <v/>
      </c>
      <c r="AR184" s="104" t="str">
        <f aca="false">G184</f>
        <v>බුද්ධ ධර්මය</v>
      </c>
      <c r="AS184" s="104" t="str">
        <f aca="false">H184</f>
        <v>කතෝලික ධර්මය</v>
      </c>
      <c r="AT184" s="104" t="str">
        <f aca="false">I184</f>
        <v>ක්‍රිස්තියානි ධර්මය (ඉංග්‍රීසි)</v>
      </c>
      <c r="AU184" s="106" t="str">
        <f aca="false">J184</f>
        <v/>
      </c>
      <c r="AV184" s="71"/>
      <c r="AW184" s="72"/>
      <c r="AX184" s="72"/>
      <c r="AY184" s="73"/>
      <c r="AZ184" s="105" t="str">
        <f aca="false">O184</f>
        <v>ව්‍යාපාර හා ගිණුම්කරණ අධ්‍යයනය</v>
      </c>
      <c r="BA184" s="104" t="str">
        <f aca="false">P184</f>
        <v>පුරවැසි අධ්‍යාපනය</v>
      </c>
      <c r="BB184" s="104" t="str">
        <f aca="false">Q184</f>
        <v>දෙවන භාෂාවක් ලෙස (දෙමල)</v>
      </c>
      <c r="BC184" s="104" t="str">
        <f aca="false">R184</f>
        <v>භුගෝල විද්‍යාව</v>
      </c>
      <c r="BD184" s="104" t="str">
        <f aca="false">S184</f>
        <v/>
      </c>
      <c r="BE184" s="104" t="str">
        <f aca="false">T184</f>
        <v/>
      </c>
      <c r="BF184" s="104" t="str">
        <f aca="false">U184</f>
        <v/>
      </c>
      <c r="BG184" s="106" t="str">
        <f aca="false">V184</f>
        <v/>
      </c>
      <c r="BH184" s="102" t="str">
        <f aca="false">W184</f>
        <v>චිත්‍ර</v>
      </c>
      <c r="BI184" s="104" t="str">
        <f aca="false">X184</f>
        <v>නැටුම් (දේශීය)</v>
      </c>
      <c r="BJ184" s="104" t="str">
        <f aca="false">Y184</f>
        <v>සංගීතය (පෙරදිග)</v>
      </c>
      <c r="BK184" s="104" t="str">
        <f aca="false">Z184</f>
        <v>සංගීතය (අපරදිග)</v>
      </c>
      <c r="BL184" s="104" t="str">
        <f aca="false">AA184</f>
        <v>නාට්‍ය හා රංග කලාව (සිංහල)</v>
      </c>
      <c r="BM184" s="104" t="str">
        <f aca="false">AB184</f>
        <v>සාහිත්‍ය රසාස්වාදය (ඉංග්‍රිසි)</v>
      </c>
      <c r="BN184" s="104" t="str">
        <f aca="false">AC184</f>
        <v/>
      </c>
      <c r="BO184" s="103" t="str">
        <f aca="false">AD184</f>
        <v/>
      </c>
      <c r="BP184" s="102" t="str">
        <f aca="false">AE184</f>
        <v>තොරතුරු සන්නිවේදන තාක්ෂණය</v>
      </c>
      <c r="BQ184" s="104" t="str">
        <f aca="false">AF184</f>
        <v>සන්නිවේදන මාධ්‍ය අධ්‍ය්‍යනය</v>
      </c>
      <c r="BR184" s="104" t="str">
        <f aca="false">AG184</f>
        <v>සෞඛ්‍ය හා ශාරීරික අධ්‍යාපනය</v>
      </c>
      <c r="BS184" s="104" t="str">
        <f aca="false">AH184</f>
        <v/>
      </c>
      <c r="BT184" s="104" t="str">
        <f aca="false">AI184</f>
        <v/>
      </c>
      <c r="BU184" s="104" t="str">
        <f aca="false">AJ184</f>
        <v/>
      </c>
      <c r="BV184" s="104" t="str">
        <f aca="false">AK184</f>
        <v/>
      </c>
      <c r="BW184" s="103" t="str">
        <f aca="false">AL184</f>
        <v/>
      </c>
      <c r="BX184" s="107" t="s">
        <v>1</v>
      </c>
      <c r="BY184" s="108" t="s">
        <v>6</v>
      </c>
      <c r="BZ184" s="108" t="s">
        <v>10</v>
      </c>
      <c r="CA184" s="108" t="s">
        <v>14</v>
      </c>
      <c r="CB184" s="109" t="s">
        <v>19</v>
      </c>
      <c r="CC184" s="102" t="s">
        <v>41</v>
      </c>
      <c r="CD184" s="103" t="s">
        <v>42</v>
      </c>
      <c r="CE184" s="110" t="s">
        <v>43</v>
      </c>
    </row>
    <row r="185" customFormat="false" ht="15" hidden="false" customHeight="false" outlineLevel="0" collapsed="false">
      <c r="A185" s="122"/>
      <c r="B185" s="123"/>
      <c r="C185" s="124"/>
      <c r="D185" s="125"/>
      <c r="E185" s="126"/>
      <c r="F185" s="127"/>
      <c r="G185" s="126"/>
      <c r="H185" s="128"/>
      <c r="I185" s="128"/>
      <c r="J185" s="127"/>
      <c r="K185" s="129"/>
      <c r="L185" s="130"/>
      <c r="M185" s="130"/>
      <c r="N185" s="131"/>
      <c r="O185" s="126"/>
      <c r="P185" s="128"/>
      <c r="Q185" s="128"/>
      <c r="R185" s="128"/>
      <c r="S185" s="128"/>
      <c r="T185" s="128"/>
      <c r="U185" s="128"/>
      <c r="V185" s="127"/>
      <c r="W185" s="126"/>
      <c r="X185" s="128"/>
      <c r="Y185" s="128"/>
      <c r="Z185" s="128"/>
      <c r="AA185" s="128"/>
      <c r="AB185" s="128"/>
      <c r="AC185" s="128"/>
      <c r="AD185" s="127"/>
      <c r="AE185" s="126"/>
      <c r="AF185" s="128"/>
      <c r="AG185" s="128"/>
      <c r="AH185" s="128"/>
      <c r="AI185" s="128"/>
      <c r="AJ185" s="128"/>
      <c r="AK185" s="128"/>
      <c r="AL185" s="127"/>
      <c r="AM185" s="132"/>
      <c r="AN185" s="133"/>
      <c r="AO185" s="134"/>
      <c r="AP185" s="112"/>
      <c r="AQ185" s="111"/>
      <c r="AR185" s="111"/>
      <c r="AS185" s="111"/>
      <c r="AT185" s="111"/>
      <c r="AU185" s="113"/>
      <c r="AV185" s="135"/>
      <c r="AW185" s="86"/>
      <c r="AX185" s="86"/>
      <c r="AY185" s="136"/>
      <c r="AZ185" s="112"/>
      <c r="BA185" s="111"/>
      <c r="BB185" s="111"/>
      <c r="BC185" s="111"/>
      <c r="BD185" s="111"/>
      <c r="BE185" s="111"/>
      <c r="BF185" s="111"/>
      <c r="BG185" s="113"/>
      <c r="BH185" s="114"/>
      <c r="BI185" s="111"/>
      <c r="BJ185" s="111"/>
      <c r="BK185" s="111"/>
      <c r="BL185" s="111"/>
      <c r="BM185" s="111"/>
      <c r="BN185" s="111"/>
      <c r="BO185" s="115"/>
      <c r="BP185" s="114"/>
      <c r="BQ185" s="111"/>
      <c r="BR185" s="111"/>
      <c r="BS185" s="111"/>
      <c r="BT185" s="111"/>
      <c r="BU185" s="111"/>
      <c r="BV185" s="111"/>
      <c r="BW185" s="115"/>
      <c r="BX185" s="137"/>
      <c r="BY185" s="259"/>
      <c r="BZ185" s="259"/>
      <c r="CA185" s="259"/>
      <c r="CB185" s="260"/>
      <c r="CC185" s="126"/>
      <c r="CD185" s="127"/>
      <c r="CE185" s="140"/>
    </row>
    <row r="186" customFormat="false" ht="13.8" hidden="false" customHeight="false" outlineLevel="0" collapsed="false">
      <c r="A186" s="160" t="n">
        <v>1</v>
      </c>
      <c r="B186" s="161"/>
      <c r="C186" s="161"/>
      <c r="D186" s="162"/>
      <c r="E186" s="163"/>
      <c r="F186" s="164"/>
      <c r="G186" s="163"/>
      <c r="H186" s="165"/>
      <c r="I186" s="165"/>
      <c r="J186" s="164"/>
      <c r="K186" s="163"/>
      <c r="L186" s="165"/>
      <c r="M186" s="165"/>
      <c r="N186" s="164"/>
      <c r="O186" s="163"/>
      <c r="P186" s="165"/>
      <c r="Q186" s="165"/>
      <c r="R186" s="165"/>
      <c r="S186" s="165"/>
      <c r="T186" s="165"/>
      <c r="U186" s="165"/>
      <c r="V186" s="164"/>
      <c r="W186" s="163"/>
      <c r="X186" s="165"/>
      <c r="Y186" s="165"/>
      <c r="Z186" s="165"/>
      <c r="AA186" s="165"/>
      <c r="AB186" s="165"/>
      <c r="AC186" s="165"/>
      <c r="AD186" s="164"/>
      <c r="AE186" s="163"/>
      <c r="AF186" s="165"/>
      <c r="AG186" s="165"/>
      <c r="AH186" s="165"/>
      <c r="AI186" s="165"/>
      <c r="AJ186" s="165"/>
      <c r="AK186" s="165"/>
      <c r="AL186" s="166"/>
      <c r="AM186" s="167" t="str">
        <f aca="false">IF(B186="","",SUM(E186:AL186))</f>
        <v/>
      </c>
      <c r="AN186" s="168" t="str">
        <f aca="false">IF(B186="","",AM186/9)</f>
        <v/>
      </c>
      <c r="AO186" s="169" t="str">
        <f aca="false">IF(B186="","",IF(AM186=0,"-",RANK(AM186,$AM$186:$AM$235,0)))</f>
        <v/>
      </c>
      <c r="AP186" s="167" t="str">
        <f aca="false">IF(E186="","",IF(E186="-","-",IF(UPPER(E186)="AB","+",VLOOKUP(E186,'විෂය තොරතුරු'!$P$24:$Q$28,2))))</f>
        <v/>
      </c>
      <c r="AQ186" s="168" t="str">
        <f aca="false">IF(F186="","",IF(F186="-","-",IF(UPPER(F186)="AB","+",VLOOKUP(F186,'විෂය තොරතුරු'!$P$24:$Q$28,2))))</f>
        <v/>
      </c>
      <c r="AR186" s="168" t="str">
        <f aca="false">IF(G186="","",IF(G186="-","-",IF(UPPER(G186)="AB","+",VLOOKUP(G186,'විෂය තොරතුරු'!$P$24:$Q$28,2))))</f>
        <v/>
      </c>
      <c r="AS186" s="168" t="str">
        <f aca="false">IF(H186="","",IF(H186="-","-",IF(UPPER(H186)="AB","+",VLOOKUP(H186,'විෂය තොරතුරු'!$P$24:$Q$28,2))))</f>
        <v/>
      </c>
      <c r="AT186" s="168" t="str">
        <f aca="false">IF(I186="","",IF(I186="-","-",IF(UPPER(I186)="AB","+",VLOOKUP(I186,'විෂය තොරතුරු'!$P$24:$Q$28,2))))</f>
        <v/>
      </c>
      <c r="AU186" s="170" t="str">
        <f aca="false">IF(J186="","",IF(J186="-","-",IF(UPPER(J186)="AB","+",VLOOKUP(J186,'විෂය තොරතුරු'!$P$24:$Q$28,2))))</f>
        <v/>
      </c>
      <c r="AV186" s="171" t="str">
        <f aca="false">IF(K186="","",IF(K186="-","-",IF(UPPER(K186)="AB","+",VLOOKUP(K186,'විෂය තොරතුරු'!$P$24:$Q$28,2))))</f>
        <v/>
      </c>
      <c r="AW186" s="168" t="str">
        <f aca="false">IF(L186="","",IF(L186="-","-",IF(UPPER(L186)="AB","+",VLOOKUP(L186,'විෂය තොරතුරු'!$P$24:$Q$28,2))))</f>
        <v/>
      </c>
      <c r="AX186" s="168" t="str">
        <f aca="false">IF(M186="","",IF(M186="-","-",IF(UPPER(M186)="AB","+",VLOOKUP(M186,'විෂය තොරතුරු'!$P$24:$Q$28,2))))</f>
        <v/>
      </c>
      <c r="AY186" s="169" t="str">
        <f aca="false">IF(N186="","",IF(N186="-","-",IF(UPPER(N186)="AB","+",VLOOKUP(N186,'විෂය තොරතුරු'!$P$24:$Q$28,2))))</f>
        <v/>
      </c>
      <c r="AZ186" s="167" t="str">
        <f aca="false">IF(O186="","",IF(O186="-","-",IF(UPPER(O186)="AB","+",VLOOKUP(O186,'විෂය තොරතුරු'!$P$24:$Q$28,2))))</f>
        <v/>
      </c>
      <c r="BA186" s="168" t="str">
        <f aca="false">IF(P186="","",IF(P186="-","-",IF(UPPER(P186)="AB","+",VLOOKUP(P186,'විෂය තොරතුරු'!$P$24:$Q$28,2))))</f>
        <v/>
      </c>
      <c r="BB186" s="168" t="str">
        <f aca="false">IF(Q186="","",IF(Q186="-","-",IF(UPPER(Q186)="AB","+",VLOOKUP(Q186,'විෂය තොරතුරු'!$P$24:$Q$28,2))))</f>
        <v/>
      </c>
      <c r="BC186" s="168" t="str">
        <f aca="false">IF(R186="","",IF(R186="-","-",IF(UPPER(R186)="AB","+",VLOOKUP(R186,'විෂය තොරතුරු'!$P$24:$Q$28,2))))</f>
        <v/>
      </c>
      <c r="BD186" s="168" t="str">
        <f aca="false">IF(S186="","",IF(S186="-","-",IF(UPPER(S186)="AB","+",VLOOKUP(S186,'විෂය තොරතුරු'!$P$24:$Q$28,2))))</f>
        <v/>
      </c>
      <c r="BE186" s="168" t="str">
        <f aca="false">IF(T186="","",IF(T186="-","-",IF(UPPER(T186)="AB","+",VLOOKUP(T186,'විෂය තොරතුරු'!$P$24:$Q$28,2))))</f>
        <v/>
      </c>
      <c r="BF186" s="168" t="str">
        <f aca="false">IF(U186="","",IF(U186="-","-",IF(UPPER(U186)="AB","+",VLOOKUP(U186,'විෂය තොරතුරු'!$P$24:$Q$28,2))))</f>
        <v/>
      </c>
      <c r="BG186" s="170" t="str">
        <f aca="false">IF(V186="","",IF(V186="-","-",IF(UPPER(V186)="AB","+",VLOOKUP(V186,'විෂය තොරතුරු'!$P$24:$Q$28,2))))</f>
        <v/>
      </c>
      <c r="BH186" s="171" t="str">
        <f aca="false">IF(W186="","",IF(W186="-","-",IF(UPPER(W186)="AB","+",VLOOKUP(W186,'විෂය තොරතුරු'!$P$24:$Q$28,2))))</f>
        <v/>
      </c>
      <c r="BI186" s="168" t="str">
        <f aca="false">IF(X186="","",IF(X186="-","-",IF(UPPER(X186)="AB","+",VLOOKUP(X186,'විෂය තොරතුරු'!$P$24:$Q$28,2))))</f>
        <v/>
      </c>
      <c r="BJ186" s="168" t="str">
        <f aca="false">IF(Y186="","",IF(Y186="-","-",IF(UPPER(Y186)="AB","+",VLOOKUP(Y186,'විෂය තොරතුරු'!$P$24:$Q$28,2))))</f>
        <v/>
      </c>
      <c r="BK186" s="168" t="str">
        <f aca="false">IF(Z186="","",IF(Z186="-","-",IF(UPPER(Z186)="AB","+",VLOOKUP(Z186,'විෂය තොරතුරු'!$P$24:$Q$28,2))))</f>
        <v/>
      </c>
      <c r="BL186" s="168" t="str">
        <f aca="false">IF(AA186="","",IF(AA186="-","-",IF(UPPER(AA186)="AB","+",VLOOKUP(AA186,'විෂය තොරතුරු'!$P$24:$Q$28,2))))</f>
        <v/>
      </c>
      <c r="BM186" s="168" t="str">
        <f aca="false">IF(AB186="","",IF(AB186="-","-",IF(UPPER(AB186)="AB","+",VLOOKUP(AB186,'විෂය තොරතුරු'!$P$24:$Q$28,2))))</f>
        <v/>
      </c>
      <c r="BN186" s="168" t="str">
        <f aca="false">IF(AC186="","",IF(AC186="-","-",IF(UPPER(AC186)="AB","+",VLOOKUP(AC186,'විෂය තොරතුරු'!$P$24:$Q$28,2))))</f>
        <v/>
      </c>
      <c r="BO186" s="169" t="str">
        <f aca="false">IF(AD186="","",IF(AD186="-","-",IF(UPPER(AD186)="AB","+",VLOOKUP(AD186,'විෂය තොරතුරු'!$P$24:$Q$28,2))))</f>
        <v/>
      </c>
      <c r="BP186" s="171" t="str">
        <f aca="false">IF(AE186="","",IF(AE186="-","-",IF(UPPER(AE186)="AB","+",VLOOKUP(AE186,'විෂය තොරතුරු'!$P$24:$Q$28,2))))</f>
        <v/>
      </c>
      <c r="BQ186" s="168" t="str">
        <f aca="false">IF(AF186="","",IF(AF186="-","-",IF(UPPER(AF186)="AB","+",VLOOKUP(AF186,'විෂය තොරතුරු'!$P$24:$Q$28,2))))</f>
        <v/>
      </c>
      <c r="BR186" s="168" t="str">
        <f aca="false">IF(AG186="","",IF(AG186="-","-",IF(UPPER(AG186)="AB","+",VLOOKUP(AG186,'විෂය තොරතුරු'!$P$24:$Q$28,2))))</f>
        <v/>
      </c>
      <c r="BS186" s="168" t="str">
        <f aca="false">IF(AH186="","",IF(AH186="-","-",IF(UPPER(AH186)="AB","+",VLOOKUP(AH186,'විෂය තොරතුරු'!$P$24:$Q$28,2))))</f>
        <v/>
      </c>
      <c r="BT186" s="168" t="str">
        <f aca="false">IF(AI186="","",IF(AI186="-","-",IF(UPPER(AI186)="AB","+",VLOOKUP(AI186,'විෂය තොරතුරු'!$P$24:$Q$28,2))))</f>
        <v/>
      </c>
      <c r="BU186" s="168" t="str">
        <f aca="false">IF(AJ186="","",IF(AJ186="-","-",IF(UPPER(AJ186)="AB","+",VLOOKUP(AJ186,'විෂය තොරතුරු'!$P$24:$Q$28,2))))</f>
        <v/>
      </c>
      <c r="BV186" s="168" t="str">
        <f aca="false">IF(AK186="","",IF(AK186="-","-",IF(UPPER(AK186)="AB","+",VLOOKUP(AK186,'විෂය තොරතුරු'!$P$24:$Q$28,2))))</f>
        <v/>
      </c>
      <c r="BW186" s="169" t="str">
        <f aca="false">IF(AL186="","",IF(AL186="-","-",IF(UPPER(AL186)="AB","+",VLOOKUP(AL186,'විෂය තොරතුරු'!$P$24:$Q$28,2))))</f>
        <v/>
      </c>
      <c r="BX186" s="171" t="str">
        <f aca="false">IF($B186="","",COUNTIF($AP186:$BW186,"A"))</f>
        <v/>
      </c>
      <c r="BY186" s="171" t="str">
        <f aca="false">IF($B186="","",COUNTIF($AP186:$BW186,"B"))</f>
        <v/>
      </c>
      <c r="BZ186" s="171" t="str">
        <f aca="false">IF($B186="","",COUNTIF($AP186:$BW186,"C"))</f>
        <v/>
      </c>
      <c r="CA186" s="171" t="str">
        <f aca="false">IF($B186="","",COUNTIF($AP186:$BW186,"S"))</f>
        <v/>
      </c>
      <c r="CB186" s="171" t="str">
        <f aca="false">IF($B186="","",COUNTIF($AP186:$BW186,"W"))</f>
        <v/>
      </c>
      <c r="CC186" s="171" t="str">
        <f aca="false">IF(B186="","",SUM(BX186:CA186))</f>
        <v/>
      </c>
      <c r="CD186" s="169" t="str">
        <f aca="false">IF(B186="","",SUM(BX186:BZ186))</f>
        <v/>
      </c>
      <c r="CE186" s="172" t="str">
        <f aca="false">IF(B186="","",IF(AND(CC186&gt;=6,CD186&gt;=3,OR(E186&gt;=35,F186&gt;=35),L186&gt;=35),"6/3 සමත්",IF(AND(CC186&gt;=5,CD186&gt;=3,OR(E186&gt;=35,F186&gt;=35,L186&gt;=35)),"5/3 සමත්",IF(AND(CC186&gt;=4,CD186&gt;=1,OR(E186&gt;=20,F186&gt;=20,L186&gt;=20)),"සමත් කළ හැකි",IF(CB186=9,"W9","අසමත් ?")))))</f>
        <v/>
      </c>
      <c r="CG186" s="2" t="n">
        <f aca="false">50-COUNTIF($CE$186:$CE$235,"")</f>
        <v>0</v>
      </c>
    </row>
    <row r="187" customFormat="false" ht="13.8" hidden="false" customHeight="false" outlineLevel="0" collapsed="false">
      <c r="A187" s="160" t="n">
        <v>2</v>
      </c>
      <c r="B187" s="161"/>
      <c r="C187" s="161"/>
      <c r="D187" s="162"/>
      <c r="E187" s="163"/>
      <c r="F187" s="164"/>
      <c r="G187" s="163"/>
      <c r="H187" s="165"/>
      <c r="I187" s="165"/>
      <c r="J187" s="164"/>
      <c r="K187" s="163"/>
      <c r="L187" s="165"/>
      <c r="M187" s="165"/>
      <c r="N187" s="164"/>
      <c r="O187" s="163"/>
      <c r="P187" s="165"/>
      <c r="Q187" s="165"/>
      <c r="R187" s="165"/>
      <c r="S187" s="165"/>
      <c r="T187" s="165"/>
      <c r="U187" s="165"/>
      <c r="V187" s="164"/>
      <c r="W187" s="163"/>
      <c r="X187" s="165"/>
      <c r="Y187" s="165"/>
      <c r="Z187" s="165"/>
      <c r="AA187" s="165"/>
      <c r="AB187" s="165"/>
      <c r="AC187" s="165"/>
      <c r="AD187" s="164"/>
      <c r="AE187" s="163"/>
      <c r="AF187" s="165"/>
      <c r="AG187" s="165"/>
      <c r="AH187" s="165"/>
      <c r="AI187" s="165"/>
      <c r="AJ187" s="165"/>
      <c r="AK187" s="165"/>
      <c r="AL187" s="166"/>
      <c r="AM187" s="167" t="str">
        <f aca="false">IF(B187="","",SUM(E187:AL187))</f>
        <v/>
      </c>
      <c r="AN187" s="168" t="str">
        <f aca="false">IF(B187="","",AM187/9)</f>
        <v/>
      </c>
      <c r="AO187" s="169" t="str">
        <f aca="false">IF(B187="","",IF(AM187=0,"-",RANK(AM187,$AM$186:$AM$235,0)))</f>
        <v/>
      </c>
      <c r="AP187" s="167" t="str">
        <f aca="false">IF(E187="","",IF(E187="-","-",IF(UPPER(E187)="AB","+",VLOOKUP(E187,'විෂය තොරතුරු'!$P$24:$Q$28,2))))</f>
        <v/>
      </c>
      <c r="AQ187" s="168" t="str">
        <f aca="false">IF(F187="","",IF(F187="-","-",IF(UPPER(F187)="AB","+",VLOOKUP(F187,'විෂය තොරතුරු'!$P$24:$Q$28,2))))</f>
        <v/>
      </c>
      <c r="AR187" s="168" t="str">
        <f aca="false">IF(G187="","",IF(G187="-","-",IF(UPPER(G187)="AB","+",VLOOKUP(G187,'විෂය තොරතුරු'!$P$24:$Q$28,2))))</f>
        <v/>
      </c>
      <c r="AS187" s="168" t="str">
        <f aca="false">IF(H187="","",IF(H187="-","-",IF(UPPER(H187)="AB","+",VLOOKUP(H187,'විෂය තොරතුරු'!$P$24:$Q$28,2))))</f>
        <v/>
      </c>
      <c r="AT187" s="168" t="str">
        <f aca="false">IF(I187="","",IF(I187="-","-",IF(UPPER(I187)="AB","+",VLOOKUP(I187,'විෂය තොරතුරු'!$P$24:$Q$28,2))))</f>
        <v/>
      </c>
      <c r="AU187" s="170" t="str">
        <f aca="false">IF(J187="","",IF(J187="-","-",IF(UPPER(J187)="AB","+",VLOOKUP(J187,'විෂය තොරතුරු'!$P$24:$Q$28,2))))</f>
        <v/>
      </c>
      <c r="AV187" s="171" t="str">
        <f aca="false">IF(K187="","",IF(K187="-","-",IF(UPPER(K187)="AB","+",VLOOKUP(K187,'විෂය තොරතුරු'!$P$24:$Q$28,2))))</f>
        <v/>
      </c>
      <c r="AW187" s="168" t="str">
        <f aca="false">IF(L187="","",IF(L187="-","-",IF(UPPER(L187)="AB","+",VLOOKUP(L187,'විෂය තොරතුරු'!$P$24:$Q$28,2))))</f>
        <v/>
      </c>
      <c r="AX187" s="168" t="str">
        <f aca="false">IF(M187="","",IF(M187="-","-",IF(UPPER(M187)="AB","+",VLOOKUP(M187,'විෂය තොරතුරු'!$P$24:$Q$28,2))))</f>
        <v/>
      </c>
      <c r="AY187" s="169" t="str">
        <f aca="false">IF(N187="","",IF(N187="-","-",IF(UPPER(N187)="AB","+",VLOOKUP(N187,'විෂය තොරතුරු'!$P$24:$Q$28,2))))</f>
        <v/>
      </c>
      <c r="AZ187" s="167" t="str">
        <f aca="false">IF(O187="","",IF(O187="-","-",IF(UPPER(O187)="AB","+",VLOOKUP(O187,'විෂය තොරතුරු'!$P$24:$Q$28,2))))</f>
        <v/>
      </c>
      <c r="BA187" s="168" t="str">
        <f aca="false">IF(P187="","",IF(P187="-","-",IF(UPPER(P187)="AB","+",VLOOKUP(P187,'විෂය තොරතුරු'!$P$24:$Q$28,2))))</f>
        <v/>
      </c>
      <c r="BB187" s="168" t="str">
        <f aca="false">IF(Q187="","",IF(Q187="-","-",IF(UPPER(Q187)="AB","+",VLOOKUP(Q187,'විෂය තොරතුරු'!$P$24:$Q$28,2))))</f>
        <v/>
      </c>
      <c r="BC187" s="168" t="str">
        <f aca="false">IF(R187="","",IF(R187="-","-",IF(UPPER(R187)="AB","+",VLOOKUP(R187,'විෂය තොරතුරු'!$P$24:$Q$28,2))))</f>
        <v/>
      </c>
      <c r="BD187" s="168" t="str">
        <f aca="false">IF(S187="","",IF(S187="-","-",IF(UPPER(S187)="AB","+",VLOOKUP(S187,'විෂය තොරතුරු'!$P$24:$Q$28,2))))</f>
        <v/>
      </c>
      <c r="BE187" s="168" t="str">
        <f aca="false">IF(T187="","",IF(T187="-","-",IF(UPPER(T187)="AB","+",VLOOKUP(T187,'විෂය තොරතුරු'!$P$24:$Q$28,2))))</f>
        <v/>
      </c>
      <c r="BF187" s="168" t="str">
        <f aca="false">IF(U187="","",IF(U187="-","-",IF(UPPER(U187)="AB","+",VLOOKUP(U187,'විෂය තොරතුරු'!$P$24:$Q$28,2))))</f>
        <v/>
      </c>
      <c r="BG187" s="170" t="str">
        <f aca="false">IF(V187="","",IF(V187="-","-",IF(UPPER(V187)="AB","+",VLOOKUP(V187,'විෂය තොරතුරු'!$P$24:$Q$28,2))))</f>
        <v/>
      </c>
      <c r="BH187" s="171" t="str">
        <f aca="false">IF(W187="","",IF(W187="-","-",IF(UPPER(W187)="AB","+",VLOOKUP(W187,'විෂය තොරතුරු'!$P$24:$Q$28,2))))</f>
        <v/>
      </c>
      <c r="BI187" s="168" t="str">
        <f aca="false">IF(X187="","",IF(X187="-","-",IF(UPPER(X187)="AB","+",VLOOKUP(X187,'විෂය තොරතුරු'!$P$24:$Q$28,2))))</f>
        <v/>
      </c>
      <c r="BJ187" s="168" t="str">
        <f aca="false">IF(Y187="","",IF(Y187="-","-",IF(UPPER(Y187)="AB","+",VLOOKUP(Y187,'විෂය තොරතුරු'!$P$24:$Q$28,2))))</f>
        <v/>
      </c>
      <c r="BK187" s="168" t="str">
        <f aca="false">IF(Z187="","",IF(Z187="-","-",IF(UPPER(Z187)="AB","+",VLOOKUP(Z187,'විෂය තොරතුරු'!$P$24:$Q$28,2))))</f>
        <v/>
      </c>
      <c r="BL187" s="168" t="str">
        <f aca="false">IF(AA187="","",IF(AA187="-","-",IF(UPPER(AA187)="AB","+",VLOOKUP(AA187,'විෂය තොරතුරු'!$P$24:$Q$28,2))))</f>
        <v/>
      </c>
      <c r="BM187" s="168" t="str">
        <f aca="false">IF(AB187="","",IF(AB187="-","-",IF(UPPER(AB187)="AB","+",VLOOKUP(AB187,'විෂය තොරතුරු'!$P$24:$Q$28,2))))</f>
        <v/>
      </c>
      <c r="BN187" s="168" t="str">
        <f aca="false">IF(AC187="","",IF(AC187="-","-",IF(UPPER(AC187)="AB","+",VLOOKUP(AC187,'විෂය තොරතුරු'!$P$24:$Q$28,2))))</f>
        <v/>
      </c>
      <c r="BO187" s="169" t="str">
        <f aca="false">IF(AD187="","",IF(AD187="-","-",IF(UPPER(AD187)="AB","+",VLOOKUP(AD187,'විෂය තොරතුරු'!$P$24:$Q$28,2))))</f>
        <v/>
      </c>
      <c r="BP187" s="171" t="str">
        <f aca="false">IF(AE187="","",IF(AE187="-","-",IF(UPPER(AE187)="AB","+",VLOOKUP(AE187,'විෂය තොරතුරු'!$P$24:$Q$28,2))))</f>
        <v/>
      </c>
      <c r="BQ187" s="168" t="str">
        <f aca="false">IF(AF187="","",IF(AF187="-","-",IF(UPPER(AF187)="AB","+",VLOOKUP(AF187,'විෂය තොරතුරු'!$P$24:$Q$28,2))))</f>
        <v/>
      </c>
      <c r="BR187" s="168" t="str">
        <f aca="false">IF(AG187="","",IF(AG187="-","-",IF(UPPER(AG187)="AB","+",VLOOKUP(AG187,'විෂය තොරතුරු'!$P$24:$Q$28,2))))</f>
        <v/>
      </c>
      <c r="BS187" s="168" t="str">
        <f aca="false">IF(AH187="","",IF(AH187="-","-",IF(UPPER(AH187)="AB","+",VLOOKUP(AH187,'විෂය තොරතුරු'!$P$24:$Q$28,2))))</f>
        <v/>
      </c>
      <c r="BT187" s="168" t="str">
        <f aca="false">IF(AI187="","",IF(AI187="-","-",IF(UPPER(AI187)="AB","+",VLOOKUP(AI187,'විෂය තොරතුරු'!$P$24:$Q$28,2))))</f>
        <v/>
      </c>
      <c r="BU187" s="168" t="str">
        <f aca="false">IF(AJ187="","",IF(AJ187="-","-",IF(UPPER(AJ187)="AB","+",VLOOKUP(AJ187,'විෂය තොරතුරු'!$P$24:$Q$28,2))))</f>
        <v/>
      </c>
      <c r="BV187" s="168" t="str">
        <f aca="false">IF(AK187="","",IF(AK187="-","-",IF(UPPER(AK187)="AB","+",VLOOKUP(AK187,'විෂය තොරතුරු'!$P$24:$Q$28,2))))</f>
        <v/>
      </c>
      <c r="BW187" s="169" t="str">
        <f aca="false">IF(AL187="","",IF(AL187="-","-",IF(UPPER(AL187)="AB","+",VLOOKUP(AL187,'විෂය තොරතුරු'!$P$24:$Q$28,2))))</f>
        <v/>
      </c>
      <c r="BX187" s="171" t="str">
        <f aca="false">IF($B187="","",COUNTIF($AP187:$BW187,"A"))</f>
        <v/>
      </c>
      <c r="BY187" s="171" t="str">
        <f aca="false">IF($B187="","",COUNTIF($AP187:$BW187,"B"))</f>
        <v/>
      </c>
      <c r="BZ187" s="171" t="str">
        <f aca="false">IF($B187="","",COUNTIF($AP187:$BW187,"C"))</f>
        <v/>
      </c>
      <c r="CA187" s="171" t="str">
        <f aca="false">IF($B187="","",COUNTIF($AP187:$BW187,"S"))</f>
        <v/>
      </c>
      <c r="CB187" s="171" t="str">
        <f aca="false">IF($B187="","",COUNTIF($AP187:$BW187,"W"))</f>
        <v/>
      </c>
      <c r="CC187" s="171" t="str">
        <f aca="false">IF(B187="","",SUM(BX187:CA187))</f>
        <v/>
      </c>
      <c r="CD187" s="169" t="str">
        <f aca="false">IF(B187="","",SUM(BX187:BZ187))</f>
        <v/>
      </c>
      <c r="CE187" s="172" t="str">
        <f aca="false">IF(B187="","",IF(AND(CC187&gt;=6,CD187&gt;=3,OR(E187&gt;=35,F187&gt;=35),L187&gt;=35),"6/3 සමත්",IF(AND(CC187&gt;=5,CD187&gt;=3,OR(E187&gt;=35,F187&gt;=35,L187&gt;=35)),"5/3 සමත්",IF(AND(CC187&gt;=4,CD187&gt;=1,OR(E187&gt;=20,F187&gt;=20,L187&gt;=20)),"සමත් කළ හැකි",IF(CB187=9,"W9","අසමත් ?")))))</f>
        <v/>
      </c>
      <c r="CG187" s="2" t="e">
        <f aca="false">AG177/CG186</f>
        <v>#VALUE!</v>
      </c>
    </row>
    <row r="188" customFormat="false" ht="13.8" hidden="false" customHeight="false" outlineLevel="0" collapsed="false">
      <c r="A188" s="160" t="n">
        <v>3</v>
      </c>
      <c r="B188" s="161"/>
      <c r="C188" s="161"/>
      <c r="D188" s="162"/>
      <c r="E188" s="163"/>
      <c r="F188" s="164"/>
      <c r="G188" s="163"/>
      <c r="H188" s="165"/>
      <c r="I188" s="165"/>
      <c r="J188" s="164"/>
      <c r="K188" s="163"/>
      <c r="L188" s="165"/>
      <c r="M188" s="165"/>
      <c r="N188" s="164"/>
      <c r="O188" s="163"/>
      <c r="P188" s="165"/>
      <c r="Q188" s="165"/>
      <c r="R188" s="165"/>
      <c r="S188" s="165"/>
      <c r="T188" s="165"/>
      <c r="U188" s="165"/>
      <c r="V188" s="164"/>
      <c r="W188" s="163"/>
      <c r="X188" s="165"/>
      <c r="Y188" s="165"/>
      <c r="Z188" s="165"/>
      <c r="AA188" s="165"/>
      <c r="AB188" s="165"/>
      <c r="AC188" s="165"/>
      <c r="AD188" s="164"/>
      <c r="AE188" s="163"/>
      <c r="AF188" s="165"/>
      <c r="AG188" s="165"/>
      <c r="AH188" s="165"/>
      <c r="AI188" s="165"/>
      <c r="AJ188" s="165"/>
      <c r="AK188" s="165"/>
      <c r="AL188" s="166"/>
      <c r="AM188" s="167" t="str">
        <f aca="false">IF(B188="","",SUM(E188:AL188))</f>
        <v/>
      </c>
      <c r="AN188" s="168" t="str">
        <f aca="false">IF(B188="","",AM188/9)</f>
        <v/>
      </c>
      <c r="AO188" s="169" t="str">
        <f aca="false">IF(B188="","",IF(AM188=0,"-",RANK(AM188,$AM$186:$AM$235,0)))</f>
        <v/>
      </c>
      <c r="AP188" s="167" t="str">
        <f aca="false">IF(E188="","",IF(E188="-","-",IF(UPPER(E188)="AB","+",VLOOKUP(E188,'විෂය තොරතුරු'!$P$24:$Q$28,2))))</f>
        <v/>
      </c>
      <c r="AQ188" s="168" t="str">
        <f aca="false">IF(F188="","",IF(F188="-","-",IF(UPPER(F188)="AB","+",VLOOKUP(F188,'විෂය තොරතුරු'!$P$24:$Q$28,2))))</f>
        <v/>
      </c>
      <c r="AR188" s="168" t="str">
        <f aca="false">IF(G188="","",IF(G188="-","-",IF(UPPER(G188)="AB","+",VLOOKUP(G188,'විෂය තොරතුරු'!$P$24:$Q$28,2))))</f>
        <v/>
      </c>
      <c r="AS188" s="168" t="str">
        <f aca="false">IF(H188="","",IF(H188="-","-",IF(UPPER(H188)="AB","+",VLOOKUP(H188,'විෂය තොරතුරු'!$P$24:$Q$28,2))))</f>
        <v/>
      </c>
      <c r="AT188" s="168" t="str">
        <f aca="false">IF(I188="","",IF(I188="-","-",IF(UPPER(I188)="AB","+",VLOOKUP(I188,'විෂය තොරතුරු'!$P$24:$Q$28,2))))</f>
        <v/>
      </c>
      <c r="AU188" s="170" t="str">
        <f aca="false">IF(J188="","",IF(J188="-","-",IF(UPPER(J188)="AB","+",VLOOKUP(J188,'විෂය තොරතුරු'!$P$24:$Q$28,2))))</f>
        <v/>
      </c>
      <c r="AV188" s="171" t="str">
        <f aca="false">IF(K188="","",IF(K188="-","-",IF(UPPER(K188)="AB","+",VLOOKUP(K188,'විෂය තොරතුරු'!$P$24:$Q$28,2))))</f>
        <v/>
      </c>
      <c r="AW188" s="168" t="str">
        <f aca="false">IF(L188="","",IF(L188="-","-",IF(UPPER(L188)="AB","+",VLOOKUP(L188,'විෂය තොරතුරු'!$P$24:$Q$28,2))))</f>
        <v/>
      </c>
      <c r="AX188" s="168" t="str">
        <f aca="false">IF(M188="","",IF(M188="-","-",IF(UPPER(M188)="AB","+",VLOOKUP(M188,'විෂය තොරතුරු'!$P$24:$Q$28,2))))</f>
        <v/>
      </c>
      <c r="AY188" s="169" t="str">
        <f aca="false">IF(N188="","",IF(N188="-","-",IF(UPPER(N188)="AB","+",VLOOKUP(N188,'විෂය තොරතුරු'!$P$24:$Q$28,2))))</f>
        <v/>
      </c>
      <c r="AZ188" s="167" t="str">
        <f aca="false">IF(O188="","",IF(O188="-","-",IF(UPPER(O188)="AB","+",VLOOKUP(O188,'විෂය තොරතුරු'!$P$24:$Q$28,2))))</f>
        <v/>
      </c>
      <c r="BA188" s="168" t="str">
        <f aca="false">IF(P188="","",IF(P188="-","-",IF(UPPER(P188)="AB","+",VLOOKUP(P188,'විෂය තොරතුරු'!$P$24:$Q$28,2))))</f>
        <v/>
      </c>
      <c r="BB188" s="168" t="str">
        <f aca="false">IF(Q188="","",IF(Q188="-","-",IF(UPPER(Q188)="AB","+",VLOOKUP(Q188,'විෂය තොරතුරු'!$P$24:$Q$28,2))))</f>
        <v/>
      </c>
      <c r="BC188" s="168" t="str">
        <f aca="false">IF(R188="","",IF(R188="-","-",IF(UPPER(R188)="AB","+",VLOOKUP(R188,'විෂය තොරතුරු'!$P$24:$Q$28,2))))</f>
        <v/>
      </c>
      <c r="BD188" s="168" t="str">
        <f aca="false">IF(S188="","",IF(S188="-","-",IF(UPPER(S188)="AB","+",VLOOKUP(S188,'විෂය තොරතුරු'!$P$24:$Q$28,2))))</f>
        <v/>
      </c>
      <c r="BE188" s="168" t="str">
        <f aca="false">IF(T188="","",IF(T188="-","-",IF(UPPER(T188)="AB","+",VLOOKUP(T188,'විෂය තොරතුරු'!$P$24:$Q$28,2))))</f>
        <v/>
      </c>
      <c r="BF188" s="168" t="str">
        <f aca="false">IF(U188="","",IF(U188="-","-",IF(UPPER(U188)="AB","+",VLOOKUP(U188,'විෂය තොරතුරු'!$P$24:$Q$28,2))))</f>
        <v/>
      </c>
      <c r="BG188" s="170" t="str">
        <f aca="false">IF(V188="","",IF(V188="-","-",IF(UPPER(V188)="AB","+",VLOOKUP(V188,'විෂය තොරතුරු'!$P$24:$Q$28,2))))</f>
        <v/>
      </c>
      <c r="BH188" s="171" t="str">
        <f aca="false">IF(W188="","",IF(W188="-","-",IF(UPPER(W188)="AB","+",VLOOKUP(W188,'විෂය තොරතුරු'!$P$24:$Q$28,2))))</f>
        <v/>
      </c>
      <c r="BI188" s="168" t="str">
        <f aca="false">IF(X188="","",IF(X188="-","-",IF(UPPER(X188)="AB","+",VLOOKUP(X188,'විෂය තොරතුරු'!$P$24:$Q$28,2))))</f>
        <v/>
      </c>
      <c r="BJ188" s="168" t="str">
        <f aca="false">IF(Y188="","",IF(Y188="-","-",IF(UPPER(Y188)="AB","+",VLOOKUP(Y188,'විෂය තොරතුරු'!$P$24:$Q$28,2))))</f>
        <v/>
      </c>
      <c r="BK188" s="168" t="str">
        <f aca="false">IF(Z188="","",IF(Z188="-","-",IF(UPPER(Z188)="AB","+",VLOOKUP(Z188,'විෂය තොරතුරු'!$P$24:$Q$28,2))))</f>
        <v/>
      </c>
      <c r="BL188" s="168" t="str">
        <f aca="false">IF(AA188="","",IF(AA188="-","-",IF(UPPER(AA188)="AB","+",VLOOKUP(AA188,'විෂය තොරතුරු'!$P$24:$Q$28,2))))</f>
        <v/>
      </c>
      <c r="BM188" s="168" t="str">
        <f aca="false">IF(AB188="","",IF(AB188="-","-",IF(UPPER(AB188)="AB","+",VLOOKUP(AB188,'විෂය තොරතුරු'!$P$24:$Q$28,2))))</f>
        <v/>
      </c>
      <c r="BN188" s="168" t="str">
        <f aca="false">IF(AC188="","",IF(AC188="-","-",IF(UPPER(AC188)="AB","+",VLOOKUP(AC188,'විෂය තොරතුරු'!$P$24:$Q$28,2))))</f>
        <v/>
      </c>
      <c r="BO188" s="169" t="str">
        <f aca="false">IF(AD188="","",IF(AD188="-","-",IF(UPPER(AD188)="AB","+",VLOOKUP(AD188,'විෂය තොරතුරු'!$P$24:$Q$28,2))))</f>
        <v/>
      </c>
      <c r="BP188" s="171" t="str">
        <f aca="false">IF(AE188="","",IF(AE188="-","-",IF(UPPER(AE188)="AB","+",VLOOKUP(AE188,'විෂය තොරතුරු'!$P$24:$Q$28,2))))</f>
        <v/>
      </c>
      <c r="BQ188" s="168" t="str">
        <f aca="false">IF(AF188="","",IF(AF188="-","-",IF(UPPER(AF188)="AB","+",VLOOKUP(AF188,'විෂය තොරතුරු'!$P$24:$Q$28,2))))</f>
        <v/>
      </c>
      <c r="BR188" s="168" t="str">
        <f aca="false">IF(AG188="","",IF(AG188="-","-",IF(UPPER(AG188)="AB","+",VLOOKUP(AG188,'විෂය තොරතුරු'!$P$24:$Q$28,2))))</f>
        <v/>
      </c>
      <c r="BS188" s="168" t="str">
        <f aca="false">IF(AH188="","",IF(AH188="-","-",IF(UPPER(AH188)="AB","+",VLOOKUP(AH188,'විෂය තොරතුරු'!$P$24:$Q$28,2))))</f>
        <v/>
      </c>
      <c r="BT188" s="168" t="str">
        <f aca="false">IF(AI188="","",IF(AI188="-","-",IF(UPPER(AI188)="AB","+",VLOOKUP(AI188,'විෂය තොරතුරු'!$P$24:$Q$28,2))))</f>
        <v/>
      </c>
      <c r="BU188" s="168" t="str">
        <f aca="false">IF(AJ188="","",IF(AJ188="-","-",IF(UPPER(AJ188)="AB","+",VLOOKUP(AJ188,'විෂය තොරතුරු'!$P$24:$Q$28,2))))</f>
        <v/>
      </c>
      <c r="BV188" s="168" t="str">
        <f aca="false">IF(AK188="","",IF(AK188="-","-",IF(UPPER(AK188)="AB","+",VLOOKUP(AK188,'විෂය තොරතුරු'!$P$24:$Q$28,2))))</f>
        <v/>
      </c>
      <c r="BW188" s="169" t="str">
        <f aca="false">IF(AL188="","",IF(AL188="-","-",IF(UPPER(AL188)="AB","+",VLOOKUP(AL188,'විෂය තොරතුරු'!$P$24:$Q$28,2))))</f>
        <v/>
      </c>
      <c r="BX188" s="171" t="str">
        <f aca="false">IF($B188="","",COUNTIF($AP188:$BW188,"A"))</f>
        <v/>
      </c>
      <c r="BY188" s="171" t="str">
        <f aca="false">IF($B188="","",COUNTIF($AP188:$BW188,"B"))</f>
        <v/>
      </c>
      <c r="BZ188" s="171" t="str">
        <f aca="false">IF($B188="","",COUNTIF($AP188:$BW188,"C"))</f>
        <v/>
      </c>
      <c r="CA188" s="171" t="str">
        <f aca="false">IF($B188="","",COUNTIF($AP188:$BW188,"S"))</f>
        <v/>
      </c>
      <c r="CB188" s="171" t="str">
        <f aca="false">IF($B188="","",COUNTIF($AP188:$BW188,"W"))</f>
        <v/>
      </c>
      <c r="CC188" s="171" t="str">
        <f aca="false">IF(B188="","",SUM(BX188:CA188))</f>
        <v/>
      </c>
      <c r="CD188" s="169" t="str">
        <f aca="false">IF(B188="","",SUM(BX188:BZ188))</f>
        <v/>
      </c>
      <c r="CE188" s="172" t="str">
        <f aca="false">IF(B188="","",IF(AND(CC188&gt;=6,CD188&gt;=3,OR(E188&gt;=35,F188&gt;=35),L188&gt;=35),"6/3 සමත්",IF(AND(CC188&gt;=5,CD188&gt;=3,OR(E188&gt;=35,F188&gt;=35,L188&gt;=35)),"5/3 සමත්",IF(AND(CC188&gt;=4,CD188&gt;=1,OR(E188&gt;=20,F188&gt;=20,L188&gt;=20)),"සමත් කළ හැකි",IF(CB188=9,"W9","අසමත් ?")))))</f>
        <v/>
      </c>
    </row>
    <row r="189" customFormat="false" ht="13.8" hidden="false" customHeight="false" outlineLevel="0" collapsed="false">
      <c r="A189" s="160" t="n">
        <v>4</v>
      </c>
      <c r="B189" s="161"/>
      <c r="C189" s="161"/>
      <c r="D189" s="162"/>
      <c r="E189" s="163"/>
      <c r="F189" s="164"/>
      <c r="G189" s="163"/>
      <c r="H189" s="165"/>
      <c r="I189" s="165"/>
      <c r="J189" s="164"/>
      <c r="K189" s="163"/>
      <c r="L189" s="165"/>
      <c r="M189" s="165"/>
      <c r="N189" s="164"/>
      <c r="O189" s="163"/>
      <c r="P189" s="165"/>
      <c r="Q189" s="165"/>
      <c r="R189" s="165"/>
      <c r="S189" s="165"/>
      <c r="T189" s="165"/>
      <c r="U189" s="165"/>
      <c r="V189" s="164"/>
      <c r="W189" s="163"/>
      <c r="X189" s="165"/>
      <c r="Y189" s="165"/>
      <c r="Z189" s="165"/>
      <c r="AA189" s="165"/>
      <c r="AB189" s="165"/>
      <c r="AC189" s="165"/>
      <c r="AD189" s="164"/>
      <c r="AE189" s="163"/>
      <c r="AF189" s="165"/>
      <c r="AG189" s="165"/>
      <c r="AH189" s="165"/>
      <c r="AI189" s="165"/>
      <c r="AJ189" s="165"/>
      <c r="AK189" s="165"/>
      <c r="AL189" s="166"/>
      <c r="AM189" s="167" t="str">
        <f aca="false">IF(B189="","",SUM(E189:AL189))</f>
        <v/>
      </c>
      <c r="AN189" s="168" t="str">
        <f aca="false">IF(B189="","",AM189/9)</f>
        <v/>
      </c>
      <c r="AO189" s="169" t="str">
        <f aca="false">IF(B189="","",IF(AM189=0,"-",RANK(AM189,$AM$186:$AM$235,0)))</f>
        <v/>
      </c>
      <c r="AP189" s="167" t="str">
        <f aca="false">IF(E189="","",IF(E189="-","-",IF(UPPER(E189)="AB","+",VLOOKUP(E189,'විෂය තොරතුරු'!$P$24:$Q$28,2))))</f>
        <v/>
      </c>
      <c r="AQ189" s="168" t="str">
        <f aca="false">IF(F189="","",IF(F189="-","-",IF(UPPER(F189)="AB","+",VLOOKUP(F189,'විෂය තොරතුරු'!$P$24:$Q$28,2))))</f>
        <v/>
      </c>
      <c r="AR189" s="168" t="str">
        <f aca="false">IF(G189="","",IF(G189="-","-",IF(UPPER(G189)="AB","+",VLOOKUP(G189,'විෂය තොරතුරු'!$P$24:$Q$28,2))))</f>
        <v/>
      </c>
      <c r="AS189" s="168" t="str">
        <f aca="false">IF(H189="","",IF(H189="-","-",IF(UPPER(H189)="AB","+",VLOOKUP(H189,'විෂය තොරතුරු'!$P$24:$Q$28,2))))</f>
        <v/>
      </c>
      <c r="AT189" s="168" t="str">
        <f aca="false">IF(I189="","",IF(I189="-","-",IF(UPPER(I189)="AB","+",VLOOKUP(I189,'විෂය තොරතුරු'!$P$24:$Q$28,2))))</f>
        <v/>
      </c>
      <c r="AU189" s="170" t="str">
        <f aca="false">IF(J189="","",IF(J189="-","-",IF(UPPER(J189)="AB","+",VLOOKUP(J189,'විෂය තොරතුරු'!$P$24:$Q$28,2))))</f>
        <v/>
      </c>
      <c r="AV189" s="171" t="str">
        <f aca="false">IF(K189="","",IF(K189="-","-",IF(UPPER(K189)="AB","+",VLOOKUP(K189,'විෂය තොරතුරු'!$P$24:$Q$28,2))))</f>
        <v/>
      </c>
      <c r="AW189" s="168" t="str">
        <f aca="false">IF(L189="","",IF(L189="-","-",IF(UPPER(L189)="AB","+",VLOOKUP(L189,'විෂය තොරතුරු'!$P$24:$Q$28,2))))</f>
        <v/>
      </c>
      <c r="AX189" s="168" t="str">
        <f aca="false">IF(M189="","",IF(M189="-","-",IF(UPPER(M189)="AB","+",VLOOKUP(M189,'විෂය තොරතුරු'!$P$24:$Q$28,2))))</f>
        <v/>
      </c>
      <c r="AY189" s="169" t="str">
        <f aca="false">IF(N189="","",IF(N189="-","-",IF(UPPER(N189)="AB","+",VLOOKUP(N189,'විෂය තොරතුරු'!$P$24:$Q$28,2))))</f>
        <v/>
      </c>
      <c r="AZ189" s="167" t="str">
        <f aca="false">IF(O189="","",IF(O189="-","-",IF(UPPER(O189)="AB","+",VLOOKUP(O189,'විෂය තොරතුරු'!$P$24:$Q$28,2))))</f>
        <v/>
      </c>
      <c r="BA189" s="168" t="str">
        <f aca="false">IF(P189="","",IF(P189="-","-",IF(UPPER(P189)="AB","+",VLOOKUP(P189,'විෂය තොරතුරු'!$P$24:$Q$28,2))))</f>
        <v/>
      </c>
      <c r="BB189" s="168" t="str">
        <f aca="false">IF(Q189="","",IF(Q189="-","-",IF(UPPER(Q189)="AB","+",VLOOKUP(Q189,'විෂය තොරතුරු'!$P$24:$Q$28,2))))</f>
        <v/>
      </c>
      <c r="BC189" s="168" t="str">
        <f aca="false">IF(R189="","",IF(R189="-","-",IF(UPPER(R189)="AB","+",VLOOKUP(R189,'විෂය තොරතුරු'!$P$24:$Q$28,2))))</f>
        <v/>
      </c>
      <c r="BD189" s="168" t="str">
        <f aca="false">IF(S189="","",IF(S189="-","-",IF(UPPER(S189)="AB","+",VLOOKUP(S189,'විෂය තොරතුරු'!$P$24:$Q$28,2))))</f>
        <v/>
      </c>
      <c r="BE189" s="168" t="str">
        <f aca="false">IF(T189="","",IF(T189="-","-",IF(UPPER(T189)="AB","+",VLOOKUP(T189,'විෂය තොරතුරු'!$P$24:$Q$28,2))))</f>
        <v/>
      </c>
      <c r="BF189" s="168" t="str">
        <f aca="false">IF(U189="","",IF(U189="-","-",IF(UPPER(U189)="AB","+",VLOOKUP(U189,'විෂය තොරතුරු'!$P$24:$Q$28,2))))</f>
        <v/>
      </c>
      <c r="BG189" s="170" t="str">
        <f aca="false">IF(V189="","",IF(V189="-","-",IF(UPPER(V189)="AB","+",VLOOKUP(V189,'විෂය තොරතුරු'!$P$24:$Q$28,2))))</f>
        <v/>
      </c>
      <c r="BH189" s="171" t="str">
        <f aca="false">IF(W189="","",IF(W189="-","-",IF(UPPER(W189)="AB","+",VLOOKUP(W189,'විෂය තොරතුරු'!$P$24:$Q$28,2))))</f>
        <v/>
      </c>
      <c r="BI189" s="168" t="str">
        <f aca="false">IF(X189="","",IF(X189="-","-",IF(UPPER(X189)="AB","+",VLOOKUP(X189,'විෂය තොරතුරු'!$P$24:$Q$28,2))))</f>
        <v/>
      </c>
      <c r="BJ189" s="168" t="str">
        <f aca="false">IF(Y189="","",IF(Y189="-","-",IF(UPPER(Y189)="AB","+",VLOOKUP(Y189,'විෂය තොරතුරු'!$P$24:$Q$28,2))))</f>
        <v/>
      </c>
      <c r="BK189" s="168" t="str">
        <f aca="false">IF(Z189="","",IF(Z189="-","-",IF(UPPER(Z189)="AB","+",VLOOKUP(Z189,'විෂය තොරතුරු'!$P$24:$Q$28,2))))</f>
        <v/>
      </c>
      <c r="BL189" s="168" t="str">
        <f aca="false">IF(AA189="","",IF(AA189="-","-",IF(UPPER(AA189)="AB","+",VLOOKUP(AA189,'විෂය තොරතුරු'!$P$24:$Q$28,2))))</f>
        <v/>
      </c>
      <c r="BM189" s="168" t="str">
        <f aca="false">IF(AB189="","",IF(AB189="-","-",IF(UPPER(AB189)="AB","+",VLOOKUP(AB189,'විෂය තොරතුරු'!$P$24:$Q$28,2))))</f>
        <v/>
      </c>
      <c r="BN189" s="168" t="str">
        <f aca="false">IF(AC189="","",IF(AC189="-","-",IF(UPPER(AC189)="AB","+",VLOOKUP(AC189,'විෂය තොරතුරු'!$P$24:$Q$28,2))))</f>
        <v/>
      </c>
      <c r="BO189" s="169" t="str">
        <f aca="false">IF(AD189="","",IF(AD189="-","-",IF(UPPER(AD189)="AB","+",VLOOKUP(AD189,'විෂය තොරතුරු'!$P$24:$Q$28,2))))</f>
        <v/>
      </c>
      <c r="BP189" s="171" t="str">
        <f aca="false">IF(AE189="","",IF(AE189="-","-",IF(UPPER(AE189)="AB","+",VLOOKUP(AE189,'විෂය තොරතුරු'!$P$24:$Q$28,2))))</f>
        <v/>
      </c>
      <c r="BQ189" s="168" t="str">
        <f aca="false">IF(AF189="","",IF(AF189="-","-",IF(UPPER(AF189)="AB","+",VLOOKUP(AF189,'විෂය තොරතුරු'!$P$24:$Q$28,2))))</f>
        <v/>
      </c>
      <c r="BR189" s="168" t="str">
        <f aca="false">IF(AG189="","",IF(AG189="-","-",IF(UPPER(AG189)="AB","+",VLOOKUP(AG189,'විෂය තොරතුරු'!$P$24:$Q$28,2))))</f>
        <v/>
      </c>
      <c r="BS189" s="168" t="str">
        <f aca="false">IF(AH189="","",IF(AH189="-","-",IF(UPPER(AH189)="AB","+",VLOOKUP(AH189,'විෂය තොරතුරු'!$P$24:$Q$28,2))))</f>
        <v/>
      </c>
      <c r="BT189" s="168" t="str">
        <f aca="false">IF(AI189="","",IF(AI189="-","-",IF(UPPER(AI189)="AB","+",VLOOKUP(AI189,'විෂය තොරතුරු'!$P$24:$Q$28,2))))</f>
        <v/>
      </c>
      <c r="BU189" s="168" t="str">
        <f aca="false">IF(AJ189="","",IF(AJ189="-","-",IF(UPPER(AJ189)="AB","+",VLOOKUP(AJ189,'විෂය තොරතුරු'!$P$24:$Q$28,2))))</f>
        <v/>
      </c>
      <c r="BV189" s="168" t="str">
        <f aca="false">IF(AK189="","",IF(AK189="-","-",IF(UPPER(AK189)="AB","+",VLOOKUP(AK189,'විෂය තොරතුරු'!$P$24:$Q$28,2))))</f>
        <v/>
      </c>
      <c r="BW189" s="169" t="str">
        <f aca="false">IF(AL189="","",IF(AL189="-","-",IF(UPPER(AL189)="AB","+",VLOOKUP(AL189,'විෂය තොරතුරු'!$P$24:$Q$28,2))))</f>
        <v/>
      </c>
      <c r="BX189" s="171" t="str">
        <f aca="false">IF($B189="","",COUNTIF($AP189:$BW189,"A"))</f>
        <v/>
      </c>
      <c r="BY189" s="171" t="str">
        <f aca="false">IF($B189="","",COUNTIF($AP189:$BW189,"B"))</f>
        <v/>
      </c>
      <c r="BZ189" s="171" t="str">
        <f aca="false">IF($B189="","",COUNTIF($AP189:$BW189,"C"))</f>
        <v/>
      </c>
      <c r="CA189" s="171" t="str">
        <f aca="false">IF($B189="","",COUNTIF($AP189:$BW189,"S"))</f>
        <v/>
      </c>
      <c r="CB189" s="171" t="str">
        <f aca="false">IF($B189="","",COUNTIF($AP189:$BW189,"W"))</f>
        <v/>
      </c>
      <c r="CC189" s="171" t="str">
        <f aca="false">IF(B189="","",SUM(BX189:CA189))</f>
        <v/>
      </c>
      <c r="CD189" s="169" t="str">
        <f aca="false">IF(B189="","",SUM(BX189:BZ189))</f>
        <v/>
      </c>
      <c r="CE189" s="172" t="str">
        <f aca="false">IF(B189="","",IF(AND(CC189&gt;=6,CD189&gt;=3,OR(E189&gt;=35,F189&gt;=35),L189&gt;=35),"6/3 සමත්",IF(AND(CC189&gt;=5,CD189&gt;=3,OR(E189&gt;=35,F189&gt;=35,L189&gt;=35)),"5/3 සමත්",IF(AND(CC189&gt;=4,CD189&gt;=1,OR(E189&gt;=20,F189&gt;=20,L189&gt;=20)),"සමත් කළ හැකි",IF(CB189=9,"W9","අසමත් ?")))))</f>
        <v/>
      </c>
    </row>
    <row r="190" customFormat="false" ht="13.8" hidden="false" customHeight="false" outlineLevel="0" collapsed="false">
      <c r="A190" s="160" t="n">
        <v>5</v>
      </c>
      <c r="B190" s="161"/>
      <c r="C190" s="161"/>
      <c r="D190" s="162"/>
      <c r="E190" s="163"/>
      <c r="F190" s="164"/>
      <c r="G190" s="163"/>
      <c r="H190" s="165"/>
      <c r="I190" s="165"/>
      <c r="J190" s="164"/>
      <c r="K190" s="163"/>
      <c r="L190" s="165"/>
      <c r="M190" s="165"/>
      <c r="N190" s="164"/>
      <c r="O190" s="163"/>
      <c r="P190" s="165"/>
      <c r="Q190" s="165"/>
      <c r="R190" s="165"/>
      <c r="S190" s="165"/>
      <c r="T190" s="165"/>
      <c r="U190" s="165"/>
      <c r="V190" s="164"/>
      <c r="W190" s="163"/>
      <c r="X190" s="165"/>
      <c r="Y190" s="165"/>
      <c r="Z190" s="165"/>
      <c r="AA190" s="165"/>
      <c r="AB190" s="165"/>
      <c r="AC190" s="165"/>
      <c r="AD190" s="164"/>
      <c r="AE190" s="163"/>
      <c r="AF190" s="165"/>
      <c r="AG190" s="165"/>
      <c r="AH190" s="165"/>
      <c r="AI190" s="165"/>
      <c r="AJ190" s="165"/>
      <c r="AK190" s="165"/>
      <c r="AL190" s="166"/>
      <c r="AM190" s="167" t="str">
        <f aca="false">IF(B190="","",SUM(E190:AL190))</f>
        <v/>
      </c>
      <c r="AN190" s="168" t="str">
        <f aca="false">IF(B190="","",AM190/9)</f>
        <v/>
      </c>
      <c r="AO190" s="169" t="str">
        <f aca="false">IF(B190="","",IF(AM190=0,"-",RANK(AM190,$AM$186:$AM$235,0)))</f>
        <v/>
      </c>
      <c r="AP190" s="167" t="str">
        <f aca="false">IF(E190="","",IF(E190="-","-",IF(UPPER(E190)="AB","+",VLOOKUP(E190,'විෂය තොරතුරු'!$P$24:$Q$28,2))))</f>
        <v/>
      </c>
      <c r="AQ190" s="168" t="str">
        <f aca="false">IF(F190="","",IF(F190="-","-",IF(UPPER(F190)="AB","+",VLOOKUP(F190,'විෂය තොරතුරු'!$P$24:$Q$28,2))))</f>
        <v/>
      </c>
      <c r="AR190" s="168" t="str">
        <f aca="false">IF(G190="","",IF(G190="-","-",IF(UPPER(G190)="AB","+",VLOOKUP(G190,'විෂය තොරතුරු'!$P$24:$Q$28,2))))</f>
        <v/>
      </c>
      <c r="AS190" s="168" t="str">
        <f aca="false">IF(H190="","",IF(H190="-","-",IF(UPPER(H190)="AB","+",VLOOKUP(H190,'විෂය තොරතුරු'!$P$24:$Q$28,2))))</f>
        <v/>
      </c>
      <c r="AT190" s="168" t="str">
        <f aca="false">IF(I190="","",IF(I190="-","-",IF(UPPER(I190)="AB","+",VLOOKUP(I190,'විෂය තොරතුරු'!$P$24:$Q$28,2))))</f>
        <v/>
      </c>
      <c r="AU190" s="170" t="str">
        <f aca="false">IF(J190="","",IF(J190="-","-",IF(UPPER(J190)="AB","+",VLOOKUP(J190,'විෂය තොරතුරු'!$P$24:$Q$28,2))))</f>
        <v/>
      </c>
      <c r="AV190" s="171" t="str">
        <f aca="false">IF(K190="","",IF(K190="-","-",IF(UPPER(K190)="AB","+",VLOOKUP(K190,'විෂය තොරතුරු'!$P$24:$Q$28,2))))</f>
        <v/>
      </c>
      <c r="AW190" s="168" t="str">
        <f aca="false">IF(L190="","",IF(L190="-","-",IF(UPPER(L190)="AB","+",VLOOKUP(L190,'විෂය තොරතුරු'!$P$24:$Q$28,2))))</f>
        <v/>
      </c>
      <c r="AX190" s="168" t="str">
        <f aca="false">IF(M190="","",IF(M190="-","-",IF(UPPER(M190)="AB","+",VLOOKUP(M190,'විෂය තොරතුරු'!$P$24:$Q$28,2))))</f>
        <v/>
      </c>
      <c r="AY190" s="169" t="str">
        <f aca="false">IF(N190="","",IF(N190="-","-",IF(UPPER(N190)="AB","+",VLOOKUP(N190,'විෂය තොරතුරු'!$P$24:$Q$28,2))))</f>
        <v/>
      </c>
      <c r="AZ190" s="167" t="str">
        <f aca="false">IF(O190="","",IF(O190="-","-",IF(UPPER(O190)="AB","+",VLOOKUP(O190,'විෂය තොරතුරු'!$P$24:$Q$28,2))))</f>
        <v/>
      </c>
      <c r="BA190" s="168" t="str">
        <f aca="false">IF(P190="","",IF(P190="-","-",IF(UPPER(P190)="AB","+",VLOOKUP(P190,'විෂය තොරතුරු'!$P$24:$Q$28,2))))</f>
        <v/>
      </c>
      <c r="BB190" s="168" t="str">
        <f aca="false">IF(Q190="","",IF(Q190="-","-",IF(UPPER(Q190)="AB","+",VLOOKUP(Q190,'විෂය තොරතුරු'!$P$24:$Q$28,2))))</f>
        <v/>
      </c>
      <c r="BC190" s="168" t="str">
        <f aca="false">IF(R190="","",IF(R190="-","-",IF(UPPER(R190)="AB","+",VLOOKUP(R190,'විෂය තොරතුරු'!$P$24:$Q$28,2))))</f>
        <v/>
      </c>
      <c r="BD190" s="168" t="str">
        <f aca="false">IF(S190="","",IF(S190="-","-",IF(UPPER(S190)="AB","+",VLOOKUP(S190,'විෂය තොරතුරු'!$P$24:$Q$28,2))))</f>
        <v/>
      </c>
      <c r="BE190" s="168" t="str">
        <f aca="false">IF(T190="","",IF(T190="-","-",IF(UPPER(T190)="AB","+",VLOOKUP(T190,'විෂය තොරතුරු'!$P$24:$Q$28,2))))</f>
        <v/>
      </c>
      <c r="BF190" s="168" t="str">
        <f aca="false">IF(U190="","",IF(U190="-","-",IF(UPPER(U190)="AB","+",VLOOKUP(U190,'විෂය තොරතුරු'!$P$24:$Q$28,2))))</f>
        <v/>
      </c>
      <c r="BG190" s="170" t="str">
        <f aca="false">IF(V190="","",IF(V190="-","-",IF(UPPER(V190)="AB","+",VLOOKUP(V190,'විෂය තොරතුරු'!$P$24:$Q$28,2))))</f>
        <v/>
      </c>
      <c r="BH190" s="171" t="str">
        <f aca="false">IF(W190="","",IF(W190="-","-",IF(UPPER(W190)="AB","+",VLOOKUP(W190,'විෂය තොරතුරු'!$P$24:$Q$28,2))))</f>
        <v/>
      </c>
      <c r="BI190" s="168" t="str">
        <f aca="false">IF(X190="","",IF(X190="-","-",IF(UPPER(X190)="AB","+",VLOOKUP(X190,'විෂය තොරතුරු'!$P$24:$Q$28,2))))</f>
        <v/>
      </c>
      <c r="BJ190" s="168" t="str">
        <f aca="false">IF(Y190="","",IF(Y190="-","-",IF(UPPER(Y190)="AB","+",VLOOKUP(Y190,'විෂය තොරතුරු'!$P$24:$Q$28,2))))</f>
        <v/>
      </c>
      <c r="BK190" s="168" t="str">
        <f aca="false">IF(Z190="","",IF(Z190="-","-",IF(UPPER(Z190)="AB","+",VLOOKUP(Z190,'විෂය තොරතුරු'!$P$24:$Q$28,2))))</f>
        <v/>
      </c>
      <c r="BL190" s="168" t="str">
        <f aca="false">IF(AA190="","",IF(AA190="-","-",IF(UPPER(AA190)="AB","+",VLOOKUP(AA190,'විෂය තොරතුරු'!$P$24:$Q$28,2))))</f>
        <v/>
      </c>
      <c r="BM190" s="168" t="str">
        <f aca="false">IF(AB190="","",IF(AB190="-","-",IF(UPPER(AB190)="AB","+",VLOOKUP(AB190,'විෂය තොරතුරු'!$P$24:$Q$28,2))))</f>
        <v/>
      </c>
      <c r="BN190" s="168" t="str">
        <f aca="false">IF(AC190="","",IF(AC190="-","-",IF(UPPER(AC190)="AB","+",VLOOKUP(AC190,'විෂය තොරතුරු'!$P$24:$Q$28,2))))</f>
        <v/>
      </c>
      <c r="BO190" s="169" t="str">
        <f aca="false">IF(AD190="","",IF(AD190="-","-",IF(UPPER(AD190)="AB","+",VLOOKUP(AD190,'විෂය තොරතුරු'!$P$24:$Q$28,2))))</f>
        <v/>
      </c>
      <c r="BP190" s="171" t="str">
        <f aca="false">IF(AE190="","",IF(AE190="-","-",IF(UPPER(AE190)="AB","+",VLOOKUP(AE190,'විෂය තොරතුරු'!$P$24:$Q$28,2))))</f>
        <v/>
      </c>
      <c r="BQ190" s="168" t="str">
        <f aca="false">IF(AF190="","",IF(AF190="-","-",IF(UPPER(AF190)="AB","+",VLOOKUP(AF190,'විෂය තොරතුරු'!$P$24:$Q$28,2))))</f>
        <v/>
      </c>
      <c r="BR190" s="168" t="str">
        <f aca="false">IF(AG190="","",IF(AG190="-","-",IF(UPPER(AG190)="AB","+",VLOOKUP(AG190,'විෂය තොරතුරු'!$P$24:$Q$28,2))))</f>
        <v/>
      </c>
      <c r="BS190" s="168" t="str">
        <f aca="false">IF(AH190="","",IF(AH190="-","-",IF(UPPER(AH190)="AB","+",VLOOKUP(AH190,'විෂය තොරතුරු'!$P$24:$Q$28,2))))</f>
        <v/>
      </c>
      <c r="BT190" s="168" t="str">
        <f aca="false">IF(AI190="","",IF(AI190="-","-",IF(UPPER(AI190)="AB","+",VLOOKUP(AI190,'විෂය තොරතුරු'!$P$24:$Q$28,2))))</f>
        <v/>
      </c>
      <c r="BU190" s="168" t="str">
        <f aca="false">IF(AJ190="","",IF(AJ190="-","-",IF(UPPER(AJ190)="AB","+",VLOOKUP(AJ190,'විෂය තොරතුරු'!$P$24:$Q$28,2))))</f>
        <v/>
      </c>
      <c r="BV190" s="168" t="str">
        <f aca="false">IF(AK190="","",IF(AK190="-","-",IF(UPPER(AK190)="AB","+",VLOOKUP(AK190,'විෂය තොරතුරු'!$P$24:$Q$28,2))))</f>
        <v/>
      </c>
      <c r="BW190" s="169" t="str">
        <f aca="false">IF(AL190="","",IF(AL190="-","-",IF(UPPER(AL190)="AB","+",VLOOKUP(AL190,'විෂය තොරතුරු'!$P$24:$Q$28,2))))</f>
        <v/>
      </c>
      <c r="BX190" s="171" t="str">
        <f aca="false">IF($B190="","",COUNTIF($AP190:$BW190,"A"))</f>
        <v/>
      </c>
      <c r="BY190" s="171" t="str">
        <f aca="false">IF($B190="","",COUNTIF($AP190:$BW190,"B"))</f>
        <v/>
      </c>
      <c r="BZ190" s="171" t="str">
        <f aca="false">IF($B190="","",COUNTIF($AP190:$BW190,"C"))</f>
        <v/>
      </c>
      <c r="CA190" s="171" t="str">
        <f aca="false">IF($B190="","",COUNTIF($AP190:$BW190,"S"))</f>
        <v/>
      </c>
      <c r="CB190" s="171" t="str">
        <f aca="false">IF($B190="","",COUNTIF($AP190:$BW190,"W"))</f>
        <v/>
      </c>
      <c r="CC190" s="171" t="str">
        <f aca="false">IF(B190="","",SUM(BX190:CA190))</f>
        <v/>
      </c>
      <c r="CD190" s="169" t="str">
        <f aca="false">IF(B190="","",SUM(BX190:BZ190))</f>
        <v/>
      </c>
      <c r="CE190" s="172" t="str">
        <f aca="false">IF(B190="","",IF(AND(CC190&gt;=6,CD190&gt;=3,OR(E190&gt;=35,F190&gt;=35),L190&gt;=35),"6/3 සමත්",IF(AND(CC190&gt;=5,CD190&gt;=3,OR(E190&gt;=35,F190&gt;=35,L190&gt;=35)),"5/3 සමත්",IF(AND(CC190&gt;=4,CD190&gt;=1,OR(E190&gt;=20,F190&gt;=20,L190&gt;=20)),"සමත් කළ හැකි",IF(CB190=9,"W9","අසමත් ?")))))</f>
        <v/>
      </c>
    </row>
    <row r="191" customFormat="false" ht="13.8" hidden="false" customHeight="false" outlineLevel="0" collapsed="false">
      <c r="A191" s="160" t="n">
        <v>6</v>
      </c>
      <c r="B191" s="175"/>
      <c r="C191" s="161"/>
      <c r="D191" s="162"/>
      <c r="E191" s="163"/>
      <c r="F191" s="164"/>
      <c r="G191" s="163"/>
      <c r="H191" s="165"/>
      <c r="I191" s="165"/>
      <c r="J191" s="164"/>
      <c r="K191" s="163"/>
      <c r="L191" s="165"/>
      <c r="M191" s="165"/>
      <c r="N191" s="164"/>
      <c r="O191" s="163"/>
      <c r="P191" s="165"/>
      <c r="Q191" s="165"/>
      <c r="R191" s="165"/>
      <c r="S191" s="165"/>
      <c r="T191" s="165"/>
      <c r="U191" s="165"/>
      <c r="V191" s="164"/>
      <c r="W191" s="163"/>
      <c r="X191" s="165"/>
      <c r="Y191" s="165"/>
      <c r="Z191" s="165"/>
      <c r="AA191" s="165"/>
      <c r="AB191" s="165"/>
      <c r="AC191" s="165"/>
      <c r="AD191" s="164"/>
      <c r="AE191" s="163"/>
      <c r="AF191" s="165"/>
      <c r="AG191" s="165"/>
      <c r="AH191" s="165"/>
      <c r="AI191" s="165"/>
      <c r="AJ191" s="165"/>
      <c r="AK191" s="165"/>
      <c r="AL191" s="166"/>
      <c r="AM191" s="167" t="str">
        <f aca="false">IF(B191="","",SUM(E191:AL191))</f>
        <v/>
      </c>
      <c r="AN191" s="168" t="str">
        <f aca="false">IF(B191="","",AM191/9)</f>
        <v/>
      </c>
      <c r="AO191" s="169" t="str">
        <f aca="false">IF(B191="","",IF(AM191=0,"-",RANK(AM191,$AM$186:$AM$235,0)))</f>
        <v/>
      </c>
      <c r="AP191" s="167" t="str">
        <f aca="false">IF(E191="","",IF(E191="-","-",IF(UPPER(E191)="AB","+",VLOOKUP(E191,'විෂය තොරතුරු'!$P$24:$Q$28,2))))</f>
        <v/>
      </c>
      <c r="AQ191" s="168" t="str">
        <f aca="false">IF(F191="","",IF(F191="-","-",IF(UPPER(F191)="AB","+",VLOOKUP(F191,'විෂය තොරතුරු'!$P$24:$Q$28,2))))</f>
        <v/>
      </c>
      <c r="AR191" s="168" t="str">
        <f aca="false">IF(G191="","",IF(G191="-","-",IF(UPPER(G191)="AB","+",VLOOKUP(G191,'විෂය තොරතුරු'!$P$24:$Q$28,2))))</f>
        <v/>
      </c>
      <c r="AS191" s="168" t="str">
        <f aca="false">IF(H191="","",IF(H191="-","-",IF(UPPER(H191)="AB","+",VLOOKUP(H191,'විෂය තොරතුරු'!$P$24:$Q$28,2))))</f>
        <v/>
      </c>
      <c r="AT191" s="168" t="str">
        <f aca="false">IF(I191="","",IF(I191="-","-",IF(UPPER(I191)="AB","+",VLOOKUP(I191,'විෂය තොරතුරු'!$P$24:$Q$28,2))))</f>
        <v/>
      </c>
      <c r="AU191" s="170" t="str">
        <f aca="false">IF(J191="","",IF(J191="-","-",IF(UPPER(J191)="AB","+",VLOOKUP(J191,'විෂය තොරතුරු'!$P$24:$Q$28,2))))</f>
        <v/>
      </c>
      <c r="AV191" s="171" t="str">
        <f aca="false">IF(K191="","",IF(K191="-","-",IF(UPPER(K191)="AB","+",VLOOKUP(K191,'විෂය තොරතුරු'!$P$24:$Q$28,2))))</f>
        <v/>
      </c>
      <c r="AW191" s="168" t="str">
        <f aca="false">IF(L191="","",IF(L191="-","-",IF(UPPER(L191)="AB","+",VLOOKUP(L191,'විෂය තොරතුරු'!$P$24:$Q$28,2))))</f>
        <v/>
      </c>
      <c r="AX191" s="168" t="str">
        <f aca="false">IF(M191="","",IF(M191="-","-",IF(UPPER(M191)="AB","+",VLOOKUP(M191,'විෂය තොරතුරු'!$P$24:$Q$28,2))))</f>
        <v/>
      </c>
      <c r="AY191" s="169" t="str">
        <f aca="false">IF(N191="","",IF(N191="-","-",IF(UPPER(N191)="AB","+",VLOOKUP(N191,'විෂය තොරතුරු'!$P$24:$Q$28,2))))</f>
        <v/>
      </c>
      <c r="AZ191" s="167" t="str">
        <f aca="false">IF(O191="","",IF(O191="-","-",IF(UPPER(O191)="AB","+",VLOOKUP(O191,'විෂය තොරතුරු'!$P$24:$Q$28,2))))</f>
        <v/>
      </c>
      <c r="BA191" s="168" t="str">
        <f aca="false">IF(P191="","",IF(P191="-","-",IF(UPPER(P191)="AB","+",VLOOKUP(P191,'විෂය තොරතුරු'!$P$24:$Q$28,2))))</f>
        <v/>
      </c>
      <c r="BB191" s="168" t="str">
        <f aca="false">IF(Q191="","",IF(Q191="-","-",IF(UPPER(Q191)="AB","+",VLOOKUP(Q191,'විෂය තොරතුරු'!$P$24:$Q$28,2))))</f>
        <v/>
      </c>
      <c r="BC191" s="168" t="str">
        <f aca="false">IF(R191="","",IF(R191="-","-",IF(UPPER(R191)="AB","+",VLOOKUP(R191,'විෂය තොරතුරු'!$P$24:$Q$28,2))))</f>
        <v/>
      </c>
      <c r="BD191" s="168" t="str">
        <f aca="false">IF(S191="","",IF(S191="-","-",IF(UPPER(S191)="AB","+",VLOOKUP(S191,'විෂය තොරතුරු'!$P$24:$Q$28,2))))</f>
        <v/>
      </c>
      <c r="BE191" s="168" t="str">
        <f aca="false">IF(T191="","",IF(T191="-","-",IF(UPPER(T191)="AB","+",VLOOKUP(T191,'විෂය තොරතුරු'!$P$24:$Q$28,2))))</f>
        <v/>
      </c>
      <c r="BF191" s="168" t="str">
        <f aca="false">IF(U191="","",IF(U191="-","-",IF(UPPER(U191)="AB","+",VLOOKUP(U191,'විෂය තොරතුරු'!$P$24:$Q$28,2))))</f>
        <v/>
      </c>
      <c r="BG191" s="170" t="str">
        <f aca="false">IF(V191="","",IF(V191="-","-",IF(UPPER(V191)="AB","+",VLOOKUP(V191,'විෂය තොරතුරු'!$P$24:$Q$28,2))))</f>
        <v/>
      </c>
      <c r="BH191" s="171" t="str">
        <f aca="false">IF(W191="","",IF(W191="-","-",IF(UPPER(W191)="AB","+",VLOOKUP(W191,'විෂය තොරතුරු'!$P$24:$Q$28,2))))</f>
        <v/>
      </c>
      <c r="BI191" s="168" t="str">
        <f aca="false">IF(X191="","",IF(X191="-","-",IF(UPPER(X191)="AB","+",VLOOKUP(X191,'විෂය තොරතුරු'!$P$24:$Q$28,2))))</f>
        <v/>
      </c>
      <c r="BJ191" s="168" t="str">
        <f aca="false">IF(Y191="","",IF(Y191="-","-",IF(UPPER(Y191)="AB","+",VLOOKUP(Y191,'විෂය තොරතුරු'!$P$24:$Q$28,2))))</f>
        <v/>
      </c>
      <c r="BK191" s="168" t="str">
        <f aca="false">IF(Z191="","",IF(Z191="-","-",IF(UPPER(Z191)="AB","+",VLOOKUP(Z191,'විෂය තොරතුරු'!$P$24:$Q$28,2))))</f>
        <v/>
      </c>
      <c r="BL191" s="168" t="str">
        <f aca="false">IF(AA191="","",IF(AA191="-","-",IF(UPPER(AA191)="AB","+",VLOOKUP(AA191,'විෂය තොරතුරු'!$P$24:$Q$28,2))))</f>
        <v/>
      </c>
      <c r="BM191" s="168" t="str">
        <f aca="false">IF(AB191="","",IF(AB191="-","-",IF(UPPER(AB191)="AB","+",VLOOKUP(AB191,'විෂය තොරතුරු'!$P$24:$Q$28,2))))</f>
        <v/>
      </c>
      <c r="BN191" s="168" t="str">
        <f aca="false">IF(AC191="","",IF(AC191="-","-",IF(UPPER(AC191)="AB","+",VLOOKUP(AC191,'විෂය තොරතුරු'!$P$24:$Q$28,2))))</f>
        <v/>
      </c>
      <c r="BO191" s="169" t="str">
        <f aca="false">IF(AD191="","",IF(AD191="-","-",IF(UPPER(AD191)="AB","+",VLOOKUP(AD191,'විෂය තොරතුරු'!$P$24:$Q$28,2))))</f>
        <v/>
      </c>
      <c r="BP191" s="171" t="str">
        <f aca="false">IF(AE191="","",IF(AE191="-","-",IF(UPPER(AE191)="AB","+",VLOOKUP(AE191,'විෂය තොරතුරු'!$P$24:$Q$28,2))))</f>
        <v/>
      </c>
      <c r="BQ191" s="168" t="str">
        <f aca="false">IF(AF191="","",IF(AF191="-","-",IF(UPPER(AF191)="AB","+",VLOOKUP(AF191,'විෂය තොරතුරු'!$P$24:$Q$28,2))))</f>
        <v/>
      </c>
      <c r="BR191" s="168" t="str">
        <f aca="false">IF(AG191="","",IF(AG191="-","-",IF(UPPER(AG191)="AB","+",VLOOKUP(AG191,'විෂය තොරතුරු'!$P$24:$Q$28,2))))</f>
        <v/>
      </c>
      <c r="BS191" s="168" t="str">
        <f aca="false">IF(AH191="","",IF(AH191="-","-",IF(UPPER(AH191)="AB","+",VLOOKUP(AH191,'විෂය තොරතුරු'!$P$24:$Q$28,2))))</f>
        <v/>
      </c>
      <c r="BT191" s="168" t="str">
        <f aca="false">IF(AI191="","",IF(AI191="-","-",IF(UPPER(AI191)="AB","+",VLOOKUP(AI191,'විෂය තොරතුරු'!$P$24:$Q$28,2))))</f>
        <v/>
      </c>
      <c r="BU191" s="168" t="str">
        <f aca="false">IF(AJ191="","",IF(AJ191="-","-",IF(UPPER(AJ191)="AB","+",VLOOKUP(AJ191,'විෂය තොරතුරු'!$P$24:$Q$28,2))))</f>
        <v/>
      </c>
      <c r="BV191" s="168" t="str">
        <f aca="false">IF(AK191="","",IF(AK191="-","-",IF(UPPER(AK191)="AB","+",VLOOKUP(AK191,'විෂය තොරතුරු'!$P$24:$Q$28,2))))</f>
        <v/>
      </c>
      <c r="BW191" s="169" t="str">
        <f aca="false">IF(AL191="","",IF(AL191="-","-",IF(UPPER(AL191)="AB","+",VLOOKUP(AL191,'විෂය තොරතුරු'!$P$24:$Q$28,2))))</f>
        <v/>
      </c>
      <c r="BX191" s="171" t="str">
        <f aca="false">IF($B191="","",COUNTIF($AP191:$BW191,"A"))</f>
        <v/>
      </c>
      <c r="BY191" s="171" t="str">
        <f aca="false">IF($B191="","",COUNTIF($AP191:$BW191,"B"))</f>
        <v/>
      </c>
      <c r="BZ191" s="171" t="str">
        <f aca="false">IF($B191="","",COUNTIF($AP191:$BW191,"C"))</f>
        <v/>
      </c>
      <c r="CA191" s="171" t="str">
        <f aca="false">IF($B191="","",COUNTIF($AP191:$BW191,"S"))</f>
        <v/>
      </c>
      <c r="CB191" s="171" t="str">
        <f aca="false">IF($B191="","",COUNTIF($AP191:$BW191,"W"))</f>
        <v/>
      </c>
      <c r="CC191" s="171" t="str">
        <f aca="false">IF(B191="","",SUM(BX191:CA191))</f>
        <v/>
      </c>
      <c r="CD191" s="169" t="str">
        <f aca="false">IF(B191="","",SUM(BX191:BZ191))</f>
        <v/>
      </c>
      <c r="CE191" s="172" t="str">
        <f aca="false">IF(B191="","",IF(AND(CC191&gt;=6,CD191&gt;=3,OR(E191&gt;=35,F191&gt;=35),L191&gt;=35),"6/3 සමත්",IF(AND(CC191&gt;=5,CD191&gt;=3,OR(E191&gt;=35,F191&gt;=35,L191&gt;=35)),"5/3 සමත්",IF(AND(CC191&gt;=4,CD191&gt;=1,OR(E191&gt;=20,F191&gt;=20,L191&gt;=20)),"සමත් කළ හැකි",IF(CB191=9,"W9","අසමත් ?")))))</f>
        <v/>
      </c>
    </row>
    <row r="192" customFormat="false" ht="13.8" hidden="false" customHeight="false" outlineLevel="0" collapsed="false">
      <c r="A192" s="160" t="n">
        <v>7</v>
      </c>
      <c r="B192" s="161"/>
      <c r="C192" s="161"/>
      <c r="D192" s="162"/>
      <c r="E192" s="163"/>
      <c r="F192" s="164"/>
      <c r="G192" s="163"/>
      <c r="H192" s="165"/>
      <c r="I192" s="165"/>
      <c r="J192" s="164"/>
      <c r="K192" s="163"/>
      <c r="L192" s="165"/>
      <c r="M192" s="165"/>
      <c r="N192" s="164"/>
      <c r="O192" s="163"/>
      <c r="P192" s="165"/>
      <c r="Q192" s="165"/>
      <c r="R192" s="165"/>
      <c r="S192" s="165"/>
      <c r="T192" s="165"/>
      <c r="U192" s="165"/>
      <c r="V192" s="164"/>
      <c r="W192" s="163"/>
      <c r="X192" s="165"/>
      <c r="Y192" s="165"/>
      <c r="Z192" s="165"/>
      <c r="AA192" s="165"/>
      <c r="AB192" s="165"/>
      <c r="AC192" s="165"/>
      <c r="AD192" s="164"/>
      <c r="AE192" s="163"/>
      <c r="AF192" s="165"/>
      <c r="AG192" s="165"/>
      <c r="AH192" s="165"/>
      <c r="AI192" s="165"/>
      <c r="AJ192" s="165"/>
      <c r="AK192" s="165"/>
      <c r="AL192" s="166"/>
      <c r="AM192" s="167" t="str">
        <f aca="false">IF(B192="","",SUM(E192:AL192))</f>
        <v/>
      </c>
      <c r="AN192" s="168" t="str">
        <f aca="false">IF(B192="","",AM192/9)</f>
        <v/>
      </c>
      <c r="AO192" s="169" t="str">
        <f aca="false">IF(B192="","",IF(AM192=0,"-",RANK(AM192,$AM$186:$AM$235,0)))</f>
        <v/>
      </c>
      <c r="AP192" s="167" t="str">
        <f aca="false">IF(E192="","",IF(E192="-","-",IF(UPPER(E192)="AB","+",VLOOKUP(E192,'විෂය තොරතුරු'!$P$24:$Q$28,2))))</f>
        <v/>
      </c>
      <c r="AQ192" s="168" t="str">
        <f aca="false">IF(F192="","",IF(F192="-","-",IF(UPPER(F192)="AB","+",VLOOKUP(F192,'විෂය තොරතුරු'!$P$24:$Q$28,2))))</f>
        <v/>
      </c>
      <c r="AR192" s="168" t="str">
        <f aca="false">IF(G192="","",IF(G192="-","-",IF(UPPER(G192)="AB","+",VLOOKUP(G192,'විෂය තොරතුරු'!$P$24:$Q$28,2))))</f>
        <v/>
      </c>
      <c r="AS192" s="168" t="str">
        <f aca="false">IF(H192="","",IF(H192="-","-",IF(UPPER(H192)="AB","+",VLOOKUP(H192,'විෂය තොරතුරු'!$P$24:$Q$28,2))))</f>
        <v/>
      </c>
      <c r="AT192" s="168" t="str">
        <f aca="false">IF(I192="","",IF(I192="-","-",IF(UPPER(I192)="AB","+",VLOOKUP(I192,'විෂය තොරතුරු'!$P$24:$Q$28,2))))</f>
        <v/>
      </c>
      <c r="AU192" s="170" t="str">
        <f aca="false">IF(J192="","",IF(J192="-","-",IF(UPPER(J192)="AB","+",VLOOKUP(J192,'විෂය තොරතුරු'!$P$24:$Q$28,2))))</f>
        <v/>
      </c>
      <c r="AV192" s="171" t="str">
        <f aca="false">IF(K192="","",IF(K192="-","-",IF(UPPER(K192)="AB","+",VLOOKUP(K192,'විෂය තොරතුරු'!$P$24:$Q$28,2))))</f>
        <v/>
      </c>
      <c r="AW192" s="168" t="str">
        <f aca="false">IF(L192="","",IF(L192="-","-",IF(UPPER(L192)="AB","+",VLOOKUP(L192,'විෂය තොරතුරු'!$P$24:$Q$28,2))))</f>
        <v/>
      </c>
      <c r="AX192" s="168" t="str">
        <f aca="false">IF(M192="","",IF(M192="-","-",IF(UPPER(M192)="AB","+",VLOOKUP(M192,'විෂය තොරතුරු'!$P$24:$Q$28,2))))</f>
        <v/>
      </c>
      <c r="AY192" s="169" t="str">
        <f aca="false">IF(N192="","",IF(N192="-","-",IF(UPPER(N192)="AB","+",VLOOKUP(N192,'විෂය තොරතුරු'!$P$24:$Q$28,2))))</f>
        <v/>
      </c>
      <c r="AZ192" s="167" t="str">
        <f aca="false">IF(O192="","",IF(O192="-","-",IF(UPPER(O192)="AB","+",VLOOKUP(O192,'විෂය තොරතුරු'!$P$24:$Q$28,2))))</f>
        <v/>
      </c>
      <c r="BA192" s="168" t="str">
        <f aca="false">IF(P192="","",IF(P192="-","-",IF(UPPER(P192)="AB","+",VLOOKUP(P192,'විෂය තොරතුරු'!$P$24:$Q$28,2))))</f>
        <v/>
      </c>
      <c r="BB192" s="168" t="str">
        <f aca="false">IF(Q192="","",IF(Q192="-","-",IF(UPPER(Q192)="AB","+",VLOOKUP(Q192,'විෂය තොරතුරු'!$P$24:$Q$28,2))))</f>
        <v/>
      </c>
      <c r="BC192" s="168" t="str">
        <f aca="false">IF(R192="","",IF(R192="-","-",IF(UPPER(R192)="AB","+",VLOOKUP(R192,'විෂය තොරතුරු'!$P$24:$Q$28,2))))</f>
        <v/>
      </c>
      <c r="BD192" s="168" t="str">
        <f aca="false">IF(S192="","",IF(S192="-","-",IF(UPPER(S192)="AB","+",VLOOKUP(S192,'විෂය තොරතුරු'!$P$24:$Q$28,2))))</f>
        <v/>
      </c>
      <c r="BE192" s="168" t="str">
        <f aca="false">IF(T192="","",IF(T192="-","-",IF(UPPER(T192)="AB","+",VLOOKUP(T192,'විෂය තොරතුරු'!$P$24:$Q$28,2))))</f>
        <v/>
      </c>
      <c r="BF192" s="168" t="str">
        <f aca="false">IF(U192="","",IF(U192="-","-",IF(UPPER(U192)="AB","+",VLOOKUP(U192,'විෂය තොරතුරු'!$P$24:$Q$28,2))))</f>
        <v/>
      </c>
      <c r="BG192" s="170" t="str">
        <f aca="false">IF(V192="","",IF(V192="-","-",IF(UPPER(V192)="AB","+",VLOOKUP(V192,'විෂය තොරතුරු'!$P$24:$Q$28,2))))</f>
        <v/>
      </c>
      <c r="BH192" s="171" t="str">
        <f aca="false">IF(W192="","",IF(W192="-","-",IF(UPPER(W192)="AB","+",VLOOKUP(W192,'විෂය තොරතුරු'!$P$24:$Q$28,2))))</f>
        <v/>
      </c>
      <c r="BI192" s="168" t="str">
        <f aca="false">IF(X192="","",IF(X192="-","-",IF(UPPER(X192)="AB","+",VLOOKUP(X192,'විෂය තොරතුරු'!$P$24:$Q$28,2))))</f>
        <v/>
      </c>
      <c r="BJ192" s="168" t="str">
        <f aca="false">IF(Y192="","",IF(Y192="-","-",IF(UPPER(Y192)="AB","+",VLOOKUP(Y192,'විෂය තොරතුරු'!$P$24:$Q$28,2))))</f>
        <v/>
      </c>
      <c r="BK192" s="168" t="str">
        <f aca="false">IF(Z192="","",IF(Z192="-","-",IF(UPPER(Z192)="AB","+",VLOOKUP(Z192,'විෂය තොරතුරු'!$P$24:$Q$28,2))))</f>
        <v/>
      </c>
      <c r="BL192" s="168" t="str">
        <f aca="false">IF(AA192="","",IF(AA192="-","-",IF(UPPER(AA192)="AB","+",VLOOKUP(AA192,'විෂය තොරතුරු'!$P$24:$Q$28,2))))</f>
        <v/>
      </c>
      <c r="BM192" s="168" t="str">
        <f aca="false">IF(AB192="","",IF(AB192="-","-",IF(UPPER(AB192)="AB","+",VLOOKUP(AB192,'විෂය තොරතුරු'!$P$24:$Q$28,2))))</f>
        <v/>
      </c>
      <c r="BN192" s="168" t="str">
        <f aca="false">IF(AC192="","",IF(AC192="-","-",IF(UPPER(AC192)="AB","+",VLOOKUP(AC192,'විෂය තොරතුරු'!$P$24:$Q$28,2))))</f>
        <v/>
      </c>
      <c r="BO192" s="169" t="str">
        <f aca="false">IF(AD192="","",IF(AD192="-","-",IF(UPPER(AD192)="AB","+",VLOOKUP(AD192,'විෂය තොරතුරු'!$P$24:$Q$28,2))))</f>
        <v/>
      </c>
      <c r="BP192" s="171" t="str">
        <f aca="false">IF(AE192="","",IF(AE192="-","-",IF(UPPER(AE192)="AB","+",VLOOKUP(AE192,'විෂය තොරතුරු'!$P$24:$Q$28,2))))</f>
        <v/>
      </c>
      <c r="BQ192" s="168" t="str">
        <f aca="false">IF(AF192="","",IF(AF192="-","-",IF(UPPER(AF192)="AB","+",VLOOKUP(AF192,'විෂය තොරතුරු'!$P$24:$Q$28,2))))</f>
        <v/>
      </c>
      <c r="BR192" s="168" t="str">
        <f aca="false">IF(AG192="","",IF(AG192="-","-",IF(UPPER(AG192)="AB","+",VLOOKUP(AG192,'විෂය තොරතුරු'!$P$24:$Q$28,2))))</f>
        <v/>
      </c>
      <c r="BS192" s="168" t="str">
        <f aca="false">IF(AH192="","",IF(AH192="-","-",IF(UPPER(AH192)="AB","+",VLOOKUP(AH192,'විෂය තොරතුරු'!$P$24:$Q$28,2))))</f>
        <v/>
      </c>
      <c r="BT192" s="168" t="str">
        <f aca="false">IF(AI192="","",IF(AI192="-","-",IF(UPPER(AI192)="AB","+",VLOOKUP(AI192,'විෂය තොරතුරු'!$P$24:$Q$28,2))))</f>
        <v/>
      </c>
      <c r="BU192" s="168" t="str">
        <f aca="false">IF(AJ192="","",IF(AJ192="-","-",IF(UPPER(AJ192)="AB","+",VLOOKUP(AJ192,'විෂය තොරතුරු'!$P$24:$Q$28,2))))</f>
        <v/>
      </c>
      <c r="BV192" s="168" t="str">
        <f aca="false">IF(AK192="","",IF(AK192="-","-",IF(UPPER(AK192)="AB","+",VLOOKUP(AK192,'විෂය තොරතුරු'!$P$24:$Q$28,2))))</f>
        <v/>
      </c>
      <c r="BW192" s="169" t="str">
        <f aca="false">IF(AL192="","",IF(AL192="-","-",IF(UPPER(AL192)="AB","+",VLOOKUP(AL192,'විෂය තොරතුරු'!$P$24:$Q$28,2))))</f>
        <v/>
      </c>
      <c r="BX192" s="171" t="str">
        <f aca="false">IF($B192="","",COUNTIF($AP192:$BW192,"A"))</f>
        <v/>
      </c>
      <c r="BY192" s="171" t="str">
        <f aca="false">IF($B192="","",COUNTIF($AP192:$BW192,"B"))</f>
        <v/>
      </c>
      <c r="BZ192" s="171" t="str">
        <f aca="false">IF($B192="","",COUNTIF($AP192:$BW192,"C"))</f>
        <v/>
      </c>
      <c r="CA192" s="171" t="str">
        <f aca="false">IF($B192="","",COUNTIF($AP192:$BW192,"S"))</f>
        <v/>
      </c>
      <c r="CB192" s="171" t="str">
        <f aca="false">IF($B192="","",COUNTIF($AP192:$BW192,"W"))</f>
        <v/>
      </c>
      <c r="CC192" s="171" t="str">
        <f aca="false">IF(B192="","",SUM(BX192:CA192))</f>
        <v/>
      </c>
      <c r="CD192" s="169" t="str">
        <f aca="false">IF(B192="","",SUM(BX192:BZ192))</f>
        <v/>
      </c>
      <c r="CE192" s="172" t="str">
        <f aca="false">IF(B192="","",IF(AND(CC192&gt;=6,CD192&gt;=3,OR(E192&gt;=35,F192&gt;=35),L192&gt;=35),"6/3 සමත්",IF(AND(CC192&gt;=5,CD192&gt;=3,OR(E192&gt;=35,F192&gt;=35,L192&gt;=35)),"5/3 සමත්",IF(AND(CC192&gt;=4,CD192&gt;=1,OR(E192&gt;=20,F192&gt;=20,L192&gt;=20)),"සමත් කළ හැකි",IF(CB192=9,"W9","අසමත් ?")))))</f>
        <v/>
      </c>
    </row>
    <row r="193" customFormat="false" ht="13.8" hidden="false" customHeight="false" outlineLevel="0" collapsed="false">
      <c r="A193" s="160" t="n">
        <v>8</v>
      </c>
      <c r="B193" s="161"/>
      <c r="C193" s="161"/>
      <c r="D193" s="162"/>
      <c r="E193" s="163"/>
      <c r="F193" s="164"/>
      <c r="G193" s="163"/>
      <c r="H193" s="165"/>
      <c r="I193" s="165"/>
      <c r="J193" s="164"/>
      <c r="K193" s="163"/>
      <c r="L193" s="165"/>
      <c r="M193" s="165"/>
      <c r="N193" s="164"/>
      <c r="O193" s="163"/>
      <c r="P193" s="165"/>
      <c r="Q193" s="165"/>
      <c r="R193" s="165"/>
      <c r="S193" s="165"/>
      <c r="T193" s="165"/>
      <c r="U193" s="165"/>
      <c r="V193" s="164"/>
      <c r="W193" s="163"/>
      <c r="X193" s="165"/>
      <c r="Y193" s="165"/>
      <c r="Z193" s="165"/>
      <c r="AA193" s="165"/>
      <c r="AB193" s="165"/>
      <c r="AC193" s="165"/>
      <c r="AD193" s="164"/>
      <c r="AE193" s="163"/>
      <c r="AF193" s="165"/>
      <c r="AG193" s="165"/>
      <c r="AH193" s="165"/>
      <c r="AI193" s="165"/>
      <c r="AJ193" s="165"/>
      <c r="AK193" s="165"/>
      <c r="AL193" s="166"/>
      <c r="AM193" s="167" t="str">
        <f aca="false">IF(B193="","",SUM(E193:AL193))</f>
        <v/>
      </c>
      <c r="AN193" s="168" t="str">
        <f aca="false">IF(B193="","",AM193/9)</f>
        <v/>
      </c>
      <c r="AO193" s="169" t="str">
        <f aca="false">IF(B193="","",IF(AM193=0,"-",RANK(AM193,$AM$186:$AM$235,0)))</f>
        <v/>
      </c>
      <c r="AP193" s="167" t="str">
        <f aca="false">IF(E193="","",IF(E193="-","-",IF(UPPER(E193)="AB","+",VLOOKUP(E193,'විෂය තොරතුරු'!$P$24:$Q$28,2))))</f>
        <v/>
      </c>
      <c r="AQ193" s="168" t="str">
        <f aca="false">IF(F193="","",IF(F193="-","-",IF(UPPER(F193)="AB","+",VLOOKUP(F193,'විෂය තොරතුරු'!$P$24:$Q$28,2))))</f>
        <v/>
      </c>
      <c r="AR193" s="168" t="str">
        <f aca="false">IF(G193="","",IF(G193="-","-",IF(UPPER(G193)="AB","+",VLOOKUP(G193,'විෂය තොරතුරු'!$P$24:$Q$28,2))))</f>
        <v/>
      </c>
      <c r="AS193" s="168" t="str">
        <f aca="false">IF(H193="","",IF(H193="-","-",IF(UPPER(H193)="AB","+",VLOOKUP(H193,'විෂය තොරතුරු'!$P$24:$Q$28,2))))</f>
        <v/>
      </c>
      <c r="AT193" s="168" t="str">
        <f aca="false">IF(I193="","",IF(I193="-","-",IF(UPPER(I193)="AB","+",VLOOKUP(I193,'විෂය තොරතුරු'!$P$24:$Q$28,2))))</f>
        <v/>
      </c>
      <c r="AU193" s="170" t="str">
        <f aca="false">IF(J193="","",IF(J193="-","-",IF(UPPER(J193)="AB","+",VLOOKUP(J193,'විෂය තොරතුරු'!$P$24:$Q$28,2))))</f>
        <v/>
      </c>
      <c r="AV193" s="171" t="str">
        <f aca="false">IF(K193="","",IF(K193="-","-",IF(UPPER(K193)="AB","+",VLOOKUP(K193,'විෂය තොරතුරු'!$P$24:$Q$28,2))))</f>
        <v/>
      </c>
      <c r="AW193" s="168" t="str">
        <f aca="false">IF(L193="","",IF(L193="-","-",IF(UPPER(L193)="AB","+",VLOOKUP(L193,'විෂය තොරතුරු'!$P$24:$Q$28,2))))</f>
        <v/>
      </c>
      <c r="AX193" s="168" t="str">
        <f aca="false">IF(M193="","",IF(M193="-","-",IF(UPPER(M193)="AB","+",VLOOKUP(M193,'විෂය තොරතුරු'!$P$24:$Q$28,2))))</f>
        <v/>
      </c>
      <c r="AY193" s="169" t="str">
        <f aca="false">IF(N193="","",IF(N193="-","-",IF(UPPER(N193)="AB","+",VLOOKUP(N193,'විෂය තොරතුරු'!$P$24:$Q$28,2))))</f>
        <v/>
      </c>
      <c r="AZ193" s="167" t="str">
        <f aca="false">IF(O193="","",IF(O193="-","-",IF(UPPER(O193)="AB","+",VLOOKUP(O193,'විෂය තොරතුරු'!$P$24:$Q$28,2))))</f>
        <v/>
      </c>
      <c r="BA193" s="168" t="str">
        <f aca="false">IF(P193="","",IF(P193="-","-",IF(UPPER(P193)="AB","+",VLOOKUP(P193,'විෂය තොරතුරු'!$P$24:$Q$28,2))))</f>
        <v/>
      </c>
      <c r="BB193" s="168" t="str">
        <f aca="false">IF(Q193="","",IF(Q193="-","-",IF(UPPER(Q193)="AB","+",VLOOKUP(Q193,'විෂය තොරතුරු'!$P$24:$Q$28,2))))</f>
        <v/>
      </c>
      <c r="BC193" s="168" t="str">
        <f aca="false">IF(R193="","",IF(R193="-","-",IF(UPPER(R193)="AB","+",VLOOKUP(R193,'විෂය තොරතුරු'!$P$24:$Q$28,2))))</f>
        <v/>
      </c>
      <c r="BD193" s="168" t="str">
        <f aca="false">IF(S193="","",IF(S193="-","-",IF(UPPER(S193)="AB","+",VLOOKUP(S193,'විෂය තොරතුරු'!$P$24:$Q$28,2))))</f>
        <v/>
      </c>
      <c r="BE193" s="168" t="str">
        <f aca="false">IF(T193="","",IF(T193="-","-",IF(UPPER(T193)="AB","+",VLOOKUP(T193,'විෂය තොරතුරු'!$P$24:$Q$28,2))))</f>
        <v/>
      </c>
      <c r="BF193" s="168" t="str">
        <f aca="false">IF(U193="","",IF(U193="-","-",IF(UPPER(U193)="AB","+",VLOOKUP(U193,'විෂය තොරතුරු'!$P$24:$Q$28,2))))</f>
        <v/>
      </c>
      <c r="BG193" s="170" t="str">
        <f aca="false">IF(V193="","",IF(V193="-","-",IF(UPPER(V193)="AB","+",VLOOKUP(V193,'විෂය තොරතුරු'!$P$24:$Q$28,2))))</f>
        <v/>
      </c>
      <c r="BH193" s="171" t="str">
        <f aca="false">IF(W193="","",IF(W193="-","-",IF(UPPER(W193)="AB","+",VLOOKUP(W193,'විෂය තොරතුරු'!$P$24:$Q$28,2))))</f>
        <v/>
      </c>
      <c r="BI193" s="168" t="str">
        <f aca="false">IF(X193="","",IF(X193="-","-",IF(UPPER(X193)="AB","+",VLOOKUP(X193,'විෂය තොරතුරු'!$P$24:$Q$28,2))))</f>
        <v/>
      </c>
      <c r="BJ193" s="168" t="str">
        <f aca="false">IF(Y193="","",IF(Y193="-","-",IF(UPPER(Y193)="AB","+",VLOOKUP(Y193,'විෂය තොරතුරු'!$P$24:$Q$28,2))))</f>
        <v/>
      </c>
      <c r="BK193" s="168" t="str">
        <f aca="false">IF(Z193="","",IF(Z193="-","-",IF(UPPER(Z193)="AB","+",VLOOKUP(Z193,'විෂය තොරතුරු'!$P$24:$Q$28,2))))</f>
        <v/>
      </c>
      <c r="BL193" s="168" t="str">
        <f aca="false">IF(AA193="","",IF(AA193="-","-",IF(UPPER(AA193)="AB","+",VLOOKUP(AA193,'විෂය තොරතුරු'!$P$24:$Q$28,2))))</f>
        <v/>
      </c>
      <c r="BM193" s="168" t="str">
        <f aca="false">IF(AB193="","",IF(AB193="-","-",IF(UPPER(AB193)="AB","+",VLOOKUP(AB193,'විෂය තොරතුරු'!$P$24:$Q$28,2))))</f>
        <v/>
      </c>
      <c r="BN193" s="168" t="str">
        <f aca="false">IF(AC193="","",IF(AC193="-","-",IF(UPPER(AC193)="AB","+",VLOOKUP(AC193,'විෂය තොරතුරු'!$P$24:$Q$28,2))))</f>
        <v/>
      </c>
      <c r="BO193" s="169" t="str">
        <f aca="false">IF(AD193="","",IF(AD193="-","-",IF(UPPER(AD193)="AB","+",VLOOKUP(AD193,'විෂය තොරතුරු'!$P$24:$Q$28,2))))</f>
        <v/>
      </c>
      <c r="BP193" s="171" t="str">
        <f aca="false">IF(AE193="","",IF(AE193="-","-",IF(UPPER(AE193)="AB","+",VLOOKUP(AE193,'විෂය තොරතුරු'!$P$24:$Q$28,2))))</f>
        <v/>
      </c>
      <c r="BQ193" s="168" t="str">
        <f aca="false">IF(AF193="","",IF(AF193="-","-",IF(UPPER(AF193)="AB","+",VLOOKUP(AF193,'විෂය තොරතුරු'!$P$24:$Q$28,2))))</f>
        <v/>
      </c>
      <c r="BR193" s="168" t="str">
        <f aca="false">IF(AG193="","",IF(AG193="-","-",IF(UPPER(AG193)="AB","+",VLOOKUP(AG193,'විෂය තොරතුරු'!$P$24:$Q$28,2))))</f>
        <v/>
      </c>
      <c r="BS193" s="168" t="str">
        <f aca="false">IF(AH193="","",IF(AH193="-","-",IF(UPPER(AH193)="AB","+",VLOOKUP(AH193,'විෂය තොරතුරු'!$P$24:$Q$28,2))))</f>
        <v/>
      </c>
      <c r="BT193" s="168" t="str">
        <f aca="false">IF(AI193="","",IF(AI193="-","-",IF(UPPER(AI193)="AB","+",VLOOKUP(AI193,'විෂය තොරතුරු'!$P$24:$Q$28,2))))</f>
        <v/>
      </c>
      <c r="BU193" s="168" t="str">
        <f aca="false">IF(AJ193="","",IF(AJ193="-","-",IF(UPPER(AJ193)="AB","+",VLOOKUP(AJ193,'විෂය තොරතුරු'!$P$24:$Q$28,2))))</f>
        <v/>
      </c>
      <c r="BV193" s="168" t="str">
        <f aca="false">IF(AK193="","",IF(AK193="-","-",IF(UPPER(AK193)="AB","+",VLOOKUP(AK193,'විෂය තොරතුරු'!$P$24:$Q$28,2))))</f>
        <v/>
      </c>
      <c r="BW193" s="169" t="str">
        <f aca="false">IF(AL193="","",IF(AL193="-","-",IF(UPPER(AL193)="AB","+",VLOOKUP(AL193,'විෂය තොරතුරු'!$P$24:$Q$28,2))))</f>
        <v/>
      </c>
      <c r="BX193" s="171" t="str">
        <f aca="false">IF($B193="","",COUNTIF($AP193:$BW193,"A"))</f>
        <v/>
      </c>
      <c r="BY193" s="171" t="str">
        <f aca="false">IF($B193="","",COUNTIF($AP193:$BW193,"B"))</f>
        <v/>
      </c>
      <c r="BZ193" s="171" t="str">
        <f aca="false">IF($B193="","",COUNTIF($AP193:$BW193,"C"))</f>
        <v/>
      </c>
      <c r="CA193" s="171" t="str">
        <f aca="false">IF($B193="","",COUNTIF($AP193:$BW193,"S"))</f>
        <v/>
      </c>
      <c r="CB193" s="171" t="str">
        <f aca="false">IF($B193="","",COUNTIF($AP193:$BW193,"W"))</f>
        <v/>
      </c>
      <c r="CC193" s="171" t="str">
        <f aca="false">IF(B193="","",SUM(BX193:CA193))</f>
        <v/>
      </c>
      <c r="CD193" s="169" t="str">
        <f aca="false">IF(B193="","",SUM(BX193:BZ193))</f>
        <v/>
      </c>
      <c r="CE193" s="172" t="str">
        <f aca="false">IF(B193="","",IF(AND(CC193&gt;=6,CD193&gt;=3,OR(E193&gt;=35,F193&gt;=35),L193&gt;=35),"6/3 සමත්",IF(AND(CC193&gt;=5,CD193&gt;=3,OR(E193&gt;=35,F193&gt;=35,L193&gt;=35)),"5/3 සමත්",IF(AND(CC193&gt;=4,CD193&gt;=1,OR(E193&gt;=20,F193&gt;=20,L193&gt;=20)),"සමත් කළ හැකි",IF(CB193=9,"W9","අසමත් ?")))))</f>
        <v/>
      </c>
    </row>
    <row r="194" customFormat="false" ht="13.8" hidden="false" customHeight="false" outlineLevel="0" collapsed="false">
      <c r="A194" s="160" t="n">
        <v>9</v>
      </c>
      <c r="B194" s="161"/>
      <c r="C194" s="161"/>
      <c r="D194" s="162"/>
      <c r="E194" s="163"/>
      <c r="F194" s="164"/>
      <c r="G194" s="163"/>
      <c r="H194" s="165"/>
      <c r="I194" s="165"/>
      <c r="J194" s="164"/>
      <c r="K194" s="163"/>
      <c r="L194" s="165"/>
      <c r="M194" s="165"/>
      <c r="N194" s="164"/>
      <c r="O194" s="163"/>
      <c r="P194" s="165"/>
      <c r="Q194" s="165"/>
      <c r="R194" s="165"/>
      <c r="S194" s="165"/>
      <c r="T194" s="165"/>
      <c r="U194" s="165"/>
      <c r="V194" s="164"/>
      <c r="W194" s="163"/>
      <c r="X194" s="165"/>
      <c r="Y194" s="165"/>
      <c r="Z194" s="165"/>
      <c r="AA194" s="165"/>
      <c r="AB194" s="165"/>
      <c r="AC194" s="165"/>
      <c r="AD194" s="164"/>
      <c r="AE194" s="163"/>
      <c r="AF194" s="165"/>
      <c r="AG194" s="165"/>
      <c r="AH194" s="165"/>
      <c r="AI194" s="165"/>
      <c r="AJ194" s="165"/>
      <c r="AK194" s="165"/>
      <c r="AL194" s="166"/>
      <c r="AM194" s="167" t="str">
        <f aca="false">IF(B194="","",SUM(E194:AL194))</f>
        <v/>
      </c>
      <c r="AN194" s="168" t="str">
        <f aca="false">IF(B194="","",AM194/9)</f>
        <v/>
      </c>
      <c r="AO194" s="169" t="str">
        <f aca="false">IF(B194="","",IF(AM194=0,"-",RANK(AM194,$AM$186:$AM$235,0)))</f>
        <v/>
      </c>
      <c r="AP194" s="167" t="str">
        <f aca="false">IF(E194="","",IF(E194="-","-",IF(UPPER(E194)="AB","+",VLOOKUP(E194,'විෂය තොරතුරු'!$P$24:$Q$28,2))))</f>
        <v/>
      </c>
      <c r="AQ194" s="168" t="str">
        <f aca="false">IF(F194="","",IF(F194="-","-",IF(UPPER(F194)="AB","+",VLOOKUP(F194,'විෂය තොරතුරු'!$P$24:$Q$28,2))))</f>
        <v/>
      </c>
      <c r="AR194" s="168" t="str">
        <f aca="false">IF(G194="","",IF(G194="-","-",IF(UPPER(G194)="AB","+",VLOOKUP(G194,'විෂය තොරතුරු'!$P$24:$Q$28,2))))</f>
        <v/>
      </c>
      <c r="AS194" s="168" t="str">
        <f aca="false">IF(H194="","",IF(H194="-","-",IF(UPPER(H194)="AB","+",VLOOKUP(H194,'විෂය තොරතුරු'!$P$24:$Q$28,2))))</f>
        <v/>
      </c>
      <c r="AT194" s="168" t="str">
        <f aca="false">IF(I194="","",IF(I194="-","-",IF(UPPER(I194)="AB","+",VLOOKUP(I194,'විෂය තොරතුරු'!$P$24:$Q$28,2))))</f>
        <v/>
      </c>
      <c r="AU194" s="170" t="str">
        <f aca="false">IF(J194="","",IF(J194="-","-",IF(UPPER(J194)="AB","+",VLOOKUP(J194,'විෂය තොරතුරු'!$P$24:$Q$28,2))))</f>
        <v/>
      </c>
      <c r="AV194" s="171" t="str">
        <f aca="false">IF(K194="","",IF(K194="-","-",IF(UPPER(K194)="AB","+",VLOOKUP(K194,'විෂය තොරතුරු'!$P$24:$Q$28,2))))</f>
        <v/>
      </c>
      <c r="AW194" s="168" t="str">
        <f aca="false">IF(L194="","",IF(L194="-","-",IF(UPPER(L194)="AB","+",VLOOKUP(L194,'විෂය තොරතුරු'!$P$24:$Q$28,2))))</f>
        <v/>
      </c>
      <c r="AX194" s="168" t="str">
        <f aca="false">IF(M194="","",IF(M194="-","-",IF(UPPER(M194)="AB","+",VLOOKUP(M194,'විෂය තොරතුරු'!$P$24:$Q$28,2))))</f>
        <v/>
      </c>
      <c r="AY194" s="169" t="str">
        <f aca="false">IF(N194="","",IF(N194="-","-",IF(UPPER(N194)="AB","+",VLOOKUP(N194,'විෂය තොරතුරු'!$P$24:$Q$28,2))))</f>
        <v/>
      </c>
      <c r="AZ194" s="167" t="str">
        <f aca="false">IF(O194="","",IF(O194="-","-",IF(UPPER(O194)="AB","+",VLOOKUP(O194,'විෂය තොරතුරු'!$P$24:$Q$28,2))))</f>
        <v/>
      </c>
      <c r="BA194" s="168" t="str">
        <f aca="false">IF(P194="","",IF(P194="-","-",IF(UPPER(P194)="AB","+",VLOOKUP(P194,'විෂය තොරතුරු'!$P$24:$Q$28,2))))</f>
        <v/>
      </c>
      <c r="BB194" s="168" t="str">
        <f aca="false">IF(Q194="","",IF(Q194="-","-",IF(UPPER(Q194)="AB","+",VLOOKUP(Q194,'විෂය තොරතුරු'!$P$24:$Q$28,2))))</f>
        <v/>
      </c>
      <c r="BC194" s="168" t="str">
        <f aca="false">IF(R194="","",IF(R194="-","-",IF(UPPER(R194)="AB","+",VLOOKUP(R194,'විෂය තොරතුරු'!$P$24:$Q$28,2))))</f>
        <v/>
      </c>
      <c r="BD194" s="168" t="str">
        <f aca="false">IF(S194="","",IF(S194="-","-",IF(UPPER(S194)="AB","+",VLOOKUP(S194,'විෂය තොරතුරු'!$P$24:$Q$28,2))))</f>
        <v/>
      </c>
      <c r="BE194" s="168" t="str">
        <f aca="false">IF(T194="","",IF(T194="-","-",IF(UPPER(T194)="AB","+",VLOOKUP(T194,'විෂය තොරතුරු'!$P$24:$Q$28,2))))</f>
        <v/>
      </c>
      <c r="BF194" s="168" t="str">
        <f aca="false">IF(U194="","",IF(U194="-","-",IF(UPPER(U194)="AB","+",VLOOKUP(U194,'විෂය තොරතුරු'!$P$24:$Q$28,2))))</f>
        <v/>
      </c>
      <c r="BG194" s="170" t="str">
        <f aca="false">IF(V194="","",IF(V194="-","-",IF(UPPER(V194)="AB","+",VLOOKUP(V194,'විෂය තොරතුරු'!$P$24:$Q$28,2))))</f>
        <v/>
      </c>
      <c r="BH194" s="171" t="str">
        <f aca="false">IF(W194="","",IF(W194="-","-",IF(UPPER(W194)="AB","+",VLOOKUP(W194,'විෂය තොරතුරු'!$P$24:$Q$28,2))))</f>
        <v/>
      </c>
      <c r="BI194" s="168" t="str">
        <f aca="false">IF(X194="","",IF(X194="-","-",IF(UPPER(X194)="AB","+",VLOOKUP(X194,'විෂය තොරතුරු'!$P$24:$Q$28,2))))</f>
        <v/>
      </c>
      <c r="BJ194" s="168" t="str">
        <f aca="false">IF(Y194="","",IF(Y194="-","-",IF(UPPER(Y194)="AB","+",VLOOKUP(Y194,'විෂය තොරතුරු'!$P$24:$Q$28,2))))</f>
        <v/>
      </c>
      <c r="BK194" s="168" t="str">
        <f aca="false">IF(Z194="","",IF(Z194="-","-",IF(UPPER(Z194)="AB","+",VLOOKUP(Z194,'විෂය තොරතුරු'!$P$24:$Q$28,2))))</f>
        <v/>
      </c>
      <c r="BL194" s="168" t="str">
        <f aca="false">IF(AA194="","",IF(AA194="-","-",IF(UPPER(AA194)="AB","+",VLOOKUP(AA194,'විෂය තොරතුරු'!$P$24:$Q$28,2))))</f>
        <v/>
      </c>
      <c r="BM194" s="168" t="str">
        <f aca="false">IF(AB194="","",IF(AB194="-","-",IF(UPPER(AB194)="AB","+",VLOOKUP(AB194,'විෂය තොරතුරු'!$P$24:$Q$28,2))))</f>
        <v/>
      </c>
      <c r="BN194" s="168" t="str">
        <f aca="false">IF(AC194="","",IF(AC194="-","-",IF(UPPER(AC194)="AB","+",VLOOKUP(AC194,'විෂය තොරතුරු'!$P$24:$Q$28,2))))</f>
        <v/>
      </c>
      <c r="BO194" s="169" t="str">
        <f aca="false">IF(AD194="","",IF(AD194="-","-",IF(UPPER(AD194)="AB","+",VLOOKUP(AD194,'විෂය තොරතුරු'!$P$24:$Q$28,2))))</f>
        <v/>
      </c>
      <c r="BP194" s="171" t="str">
        <f aca="false">IF(AE194="","",IF(AE194="-","-",IF(UPPER(AE194)="AB","+",VLOOKUP(AE194,'විෂය තොරතුරු'!$P$24:$Q$28,2))))</f>
        <v/>
      </c>
      <c r="BQ194" s="168" t="str">
        <f aca="false">IF(AF194="","",IF(AF194="-","-",IF(UPPER(AF194)="AB","+",VLOOKUP(AF194,'විෂය තොරතුරු'!$P$24:$Q$28,2))))</f>
        <v/>
      </c>
      <c r="BR194" s="168" t="str">
        <f aca="false">IF(AG194="","",IF(AG194="-","-",IF(UPPER(AG194)="AB","+",VLOOKUP(AG194,'විෂය තොරතුරු'!$P$24:$Q$28,2))))</f>
        <v/>
      </c>
      <c r="BS194" s="168" t="str">
        <f aca="false">IF(AH194="","",IF(AH194="-","-",IF(UPPER(AH194)="AB","+",VLOOKUP(AH194,'විෂය තොරතුරු'!$P$24:$Q$28,2))))</f>
        <v/>
      </c>
      <c r="BT194" s="168" t="str">
        <f aca="false">IF(AI194="","",IF(AI194="-","-",IF(UPPER(AI194)="AB","+",VLOOKUP(AI194,'විෂය තොරතුරු'!$P$24:$Q$28,2))))</f>
        <v/>
      </c>
      <c r="BU194" s="168" t="str">
        <f aca="false">IF(AJ194="","",IF(AJ194="-","-",IF(UPPER(AJ194)="AB","+",VLOOKUP(AJ194,'විෂය තොරතුරු'!$P$24:$Q$28,2))))</f>
        <v/>
      </c>
      <c r="BV194" s="168" t="str">
        <f aca="false">IF(AK194="","",IF(AK194="-","-",IF(UPPER(AK194)="AB","+",VLOOKUP(AK194,'විෂය තොරතුරු'!$P$24:$Q$28,2))))</f>
        <v/>
      </c>
      <c r="BW194" s="169" t="str">
        <f aca="false">IF(AL194="","",IF(AL194="-","-",IF(UPPER(AL194)="AB","+",VLOOKUP(AL194,'විෂය තොරතුරු'!$P$24:$Q$28,2))))</f>
        <v/>
      </c>
      <c r="BX194" s="171" t="str">
        <f aca="false">IF($B194="","",COUNTIF($AP194:$BW194,"A"))</f>
        <v/>
      </c>
      <c r="BY194" s="171" t="str">
        <f aca="false">IF($B194="","",COUNTIF($AP194:$BW194,"B"))</f>
        <v/>
      </c>
      <c r="BZ194" s="171" t="str">
        <f aca="false">IF($B194="","",COUNTIF($AP194:$BW194,"C"))</f>
        <v/>
      </c>
      <c r="CA194" s="171" t="str">
        <f aca="false">IF($B194="","",COUNTIF($AP194:$BW194,"S"))</f>
        <v/>
      </c>
      <c r="CB194" s="171" t="str">
        <f aca="false">IF($B194="","",COUNTIF($AP194:$BW194,"W"))</f>
        <v/>
      </c>
      <c r="CC194" s="171" t="str">
        <f aca="false">IF(B194="","",SUM(BX194:CA194))</f>
        <v/>
      </c>
      <c r="CD194" s="169" t="str">
        <f aca="false">IF(B194="","",SUM(BX194:BZ194))</f>
        <v/>
      </c>
      <c r="CE194" s="172" t="str">
        <f aca="false">IF(B194="","",IF(AND(CC194&gt;=6,CD194&gt;=3,OR(E194&gt;=35,F194&gt;=35),L194&gt;=35),"6/3 සමත්",IF(AND(CC194&gt;=5,CD194&gt;=3,OR(E194&gt;=35,F194&gt;=35,L194&gt;=35)),"5/3 සමත්",IF(AND(CC194&gt;=4,CD194&gt;=1,OR(E194&gt;=20,F194&gt;=20,L194&gt;=20)),"සමත් කළ හැකි",IF(CB194=9,"W9","අසමත් ?")))))</f>
        <v/>
      </c>
    </row>
    <row r="195" customFormat="false" ht="13.8" hidden="false" customHeight="false" outlineLevel="0" collapsed="false">
      <c r="A195" s="160" t="n">
        <v>10</v>
      </c>
      <c r="B195" s="161"/>
      <c r="C195" s="161"/>
      <c r="D195" s="162"/>
      <c r="E195" s="163"/>
      <c r="F195" s="164"/>
      <c r="G195" s="163"/>
      <c r="H195" s="165"/>
      <c r="I195" s="165"/>
      <c r="J195" s="164"/>
      <c r="K195" s="163"/>
      <c r="L195" s="165"/>
      <c r="M195" s="165"/>
      <c r="N195" s="164"/>
      <c r="O195" s="163"/>
      <c r="P195" s="165"/>
      <c r="Q195" s="165"/>
      <c r="R195" s="165"/>
      <c r="S195" s="165"/>
      <c r="T195" s="165"/>
      <c r="U195" s="165"/>
      <c r="V195" s="164"/>
      <c r="W195" s="163"/>
      <c r="X195" s="165"/>
      <c r="Y195" s="165"/>
      <c r="Z195" s="165"/>
      <c r="AA195" s="165"/>
      <c r="AB195" s="165"/>
      <c r="AC195" s="165"/>
      <c r="AD195" s="164"/>
      <c r="AE195" s="163"/>
      <c r="AF195" s="165"/>
      <c r="AG195" s="165"/>
      <c r="AH195" s="165"/>
      <c r="AI195" s="165"/>
      <c r="AJ195" s="165"/>
      <c r="AK195" s="165"/>
      <c r="AL195" s="166"/>
      <c r="AM195" s="167" t="str">
        <f aca="false">IF(B195="","",SUM(E195:AL195))</f>
        <v/>
      </c>
      <c r="AN195" s="168" t="str">
        <f aca="false">IF(B195="","",AM195/9)</f>
        <v/>
      </c>
      <c r="AO195" s="169" t="str">
        <f aca="false">IF(B195="","",IF(AM195=0,"-",RANK(AM195,$AM$186:$AM$235,0)))</f>
        <v/>
      </c>
      <c r="AP195" s="167" t="str">
        <f aca="false">IF(E195="","",IF(E195="-","-",IF(UPPER(E195)="AB","+",VLOOKUP(E195,'විෂය තොරතුරු'!$P$24:$Q$28,2))))</f>
        <v/>
      </c>
      <c r="AQ195" s="168" t="str">
        <f aca="false">IF(F195="","",IF(F195="-","-",IF(UPPER(F195)="AB","+",VLOOKUP(F195,'විෂය තොරතුරු'!$P$24:$Q$28,2))))</f>
        <v/>
      </c>
      <c r="AR195" s="168" t="str">
        <f aca="false">IF(G195="","",IF(G195="-","-",IF(UPPER(G195)="AB","+",VLOOKUP(G195,'විෂය තොරතුරු'!$P$24:$Q$28,2))))</f>
        <v/>
      </c>
      <c r="AS195" s="168" t="str">
        <f aca="false">IF(H195="","",IF(H195="-","-",IF(UPPER(H195)="AB","+",VLOOKUP(H195,'විෂය තොරතුරු'!$P$24:$Q$28,2))))</f>
        <v/>
      </c>
      <c r="AT195" s="168" t="str">
        <f aca="false">IF(I195="","",IF(I195="-","-",IF(UPPER(I195)="AB","+",VLOOKUP(I195,'විෂය තොරතුරු'!$P$24:$Q$28,2))))</f>
        <v/>
      </c>
      <c r="AU195" s="170" t="str">
        <f aca="false">IF(J195="","",IF(J195="-","-",IF(UPPER(J195)="AB","+",VLOOKUP(J195,'විෂය තොරතුරු'!$P$24:$Q$28,2))))</f>
        <v/>
      </c>
      <c r="AV195" s="171" t="str">
        <f aca="false">IF(K195="","",IF(K195="-","-",IF(UPPER(K195)="AB","+",VLOOKUP(K195,'විෂය තොරතුරු'!$P$24:$Q$28,2))))</f>
        <v/>
      </c>
      <c r="AW195" s="168" t="str">
        <f aca="false">IF(L195="","",IF(L195="-","-",IF(UPPER(L195)="AB","+",VLOOKUP(L195,'විෂය තොරතුරු'!$P$24:$Q$28,2))))</f>
        <v/>
      </c>
      <c r="AX195" s="168" t="str">
        <f aca="false">IF(M195="","",IF(M195="-","-",IF(UPPER(M195)="AB","+",VLOOKUP(M195,'විෂය තොරතුරු'!$P$24:$Q$28,2))))</f>
        <v/>
      </c>
      <c r="AY195" s="169" t="str">
        <f aca="false">IF(N195="","",IF(N195="-","-",IF(UPPER(N195)="AB","+",VLOOKUP(N195,'විෂය තොරතුරු'!$P$24:$Q$28,2))))</f>
        <v/>
      </c>
      <c r="AZ195" s="167" t="str">
        <f aca="false">IF(O195="","",IF(O195="-","-",IF(UPPER(O195)="AB","+",VLOOKUP(O195,'විෂය තොරතුරු'!$P$24:$Q$28,2))))</f>
        <v/>
      </c>
      <c r="BA195" s="168" t="str">
        <f aca="false">IF(P195="","",IF(P195="-","-",IF(UPPER(P195)="AB","+",VLOOKUP(P195,'විෂය තොරතුරු'!$P$24:$Q$28,2))))</f>
        <v/>
      </c>
      <c r="BB195" s="168" t="str">
        <f aca="false">IF(Q195="","",IF(Q195="-","-",IF(UPPER(Q195)="AB","+",VLOOKUP(Q195,'විෂය තොරතුරු'!$P$24:$Q$28,2))))</f>
        <v/>
      </c>
      <c r="BC195" s="168" t="str">
        <f aca="false">IF(R195="","",IF(R195="-","-",IF(UPPER(R195)="AB","+",VLOOKUP(R195,'විෂය තොරතුරු'!$P$24:$Q$28,2))))</f>
        <v/>
      </c>
      <c r="BD195" s="168" t="str">
        <f aca="false">IF(S195="","",IF(S195="-","-",IF(UPPER(S195)="AB","+",VLOOKUP(S195,'විෂය තොරතුරු'!$P$24:$Q$28,2))))</f>
        <v/>
      </c>
      <c r="BE195" s="168" t="str">
        <f aca="false">IF(T195="","",IF(T195="-","-",IF(UPPER(T195)="AB","+",VLOOKUP(T195,'විෂය තොරතුරු'!$P$24:$Q$28,2))))</f>
        <v/>
      </c>
      <c r="BF195" s="168" t="str">
        <f aca="false">IF(U195="","",IF(U195="-","-",IF(UPPER(U195)="AB","+",VLOOKUP(U195,'විෂය තොරතුරු'!$P$24:$Q$28,2))))</f>
        <v/>
      </c>
      <c r="BG195" s="170" t="str">
        <f aca="false">IF(V195="","",IF(V195="-","-",IF(UPPER(V195)="AB","+",VLOOKUP(V195,'විෂය තොරතුරු'!$P$24:$Q$28,2))))</f>
        <v/>
      </c>
      <c r="BH195" s="171" t="str">
        <f aca="false">IF(W195="","",IF(W195="-","-",IF(UPPER(W195)="AB","+",VLOOKUP(W195,'විෂය තොරතුරු'!$P$24:$Q$28,2))))</f>
        <v/>
      </c>
      <c r="BI195" s="168" t="str">
        <f aca="false">IF(X195="","",IF(X195="-","-",IF(UPPER(X195)="AB","+",VLOOKUP(X195,'විෂය තොරතුරු'!$P$24:$Q$28,2))))</f>
        <v/>
      </c>
      <c r="BJ195" s="168" t="str">
        <f aca="false">IF(Y195="","",IF(Y195="-","-",IF(UPPER(Y195)="AB","+",VLOOKUP(Y195,'විෂය තොරතුරු'!$P$24:$Q$28,2))))</f>
        <v/>
      </c>
      <c r="BK195" s="168" t="str">
        <f aca="false">IF(Z195="","",IF(Z195="-","-",IF(UPPER(Z195)="AB","+",VLOOKUP(Z195,'විෂය තොරතුරු'!$P$24:$Q$28,2))))</f>
        <v/>
      </c>
      <c r="BL195" s="168" t="str">
        <f aca="false">IF(AA195="","",IF(AA195="-","-",IF(UPPER(AA195)="AB","+",VLOOKUP(AA195,'විෂය තොරතුරු'!$P$24:$Q$28,2))))</f>
        <v/>
      </c>
      <c r="BM195" s="168" t="str">
        <f aca="false">IF(AB195="","",IF(AB195="-","-",IF(UPPER(AB195)="AB","+",VLOOKUP(AB195,'විෂය තොරතුරු'!$P$24:$Q$28,2))))</f>
        <v/>
      </c>
      <c r="BN195" s="168" t="str">
        <f aca="false">IF(AC195="","",IF(AC195="-","-",IF(UPPER(AC195)="AB","+",VLOOKUP(AC195,'විෂය තොරතුරු'!$P$24:$Q$28,2))))</f>
        <v/>
      </c>
      <c r="BO195" s="169" t="str">
        <f aca="false">IF(AD195="","",IF(AD195="-","-",IF(UPPER(AD195)="AB","+",VLOOKUP(AD195,'විෂය තොරතුරු'!$P$24:$Q$28,2))))</f>
        <v/>
      </c>
      <c r="BP195" s="171" t="str">
        <f aca="false">IF(AE195="","",IF(AE195="-","-",IF(UPPER(AE195)="AB","+",VLOOKUP(AE195,'විෂය තොරතුරු'!$P$24:$Q$28,2))))</f>
        <v/>
      </c>
      <c r="BQ195" s="168" t="str">
        <f aca="false">IF(AF195="","",IF(AF195="-","-",IF(UPPER(AF195)="AB","+",VLOOKUP(AF195,'විෂය තොරතුරු'!$P$24:$Q$28,2))))</f>
        <v/>
      </c>
      <c r="BR195" s="168" t="str">
        <f aca="false">IF(AG195="","",IF(AG195="-","-",IF(UPPER(AG195)="AB","+",VLOOKUP(AG195,'විෂය තොරතුරු'!$P$24:$Q$28,2))))</f>
        <v/>
      </c>
      <c r="BS195" s="168" t="str">
        <f aca="false">IF(AH195="","",IF(AH195="-","-",IF(UPPER(AH195)="AB","+",VLOOKUP(AH195,'විෂය තොරතුරු'!$P$24:$Q$28,2))))</f>
        <v/>
      </c>
      <c r="BT195" s="168" t="str">
        <f aca="false">IF(AI195="","",IF(AI195="-","-",IF(UPPER(AI195)="AB","+",VLOOKUP(AI195,'විෂය තොරතුරු'!$P$24:$Q$28,2))))</f>
        <v/>
      </c>
      <c r="BU195" s="168" t="str">
        <f aca="false">IF(AJ195="","",IF(AJ195="-","-",IF(UPPER(AJ195)="AB","+",VLOOKUP(AJ195,'විෂය තොරතුරු'!$P$24:$Q$28,2))))</f>
        <v/>
      </c>
      <c r="BV195" s="168" t="str">
        <f aca="false">IF(AK195="","",IF(AK195="-","-",IF(UPPER(AK195)="AB","+",VLOOKUP(AK195,'විෂය තොරතුරු'!$P$24:$Q$28,2))))</f>
        <v/>
      </c>
      <c r="BW195" s="169" t="str">
        <f aca="false">IF(AL195="","",IF(AL195="-","-",IF(UPPER(AL195)="AB","+",VLOOKUP(AL195,'විෂය තොරතුරු'!$P$24:$Q$28,2))))</f>
        <v/>
      </c>
      <c r="BX195" s="171" t="str">
        <f aca="false">IF($B195="","",COUNTIF($AP195:$BW195,"A"))</f>
        <v/>
      </c>
      <c r="BY195" s="171" t="str">
        <f aca="false">IF($B195="","",COUNTIF($AP195:$BW195,"B"))</f>
        <v/>
      </c>
      <c r="BZ195" s="171" t="str">
        <f aca="false">IF($B195="","",COUNTIF($AP195:$BW195,"C"))</f>
        <v/>
      </c>
      <c r="CA195" s="171" t="str">
        <f aca="false">IF($B195="","",COUNTIF($AP195:$BW195,"S"))</f>
        <v/>
      </c>
      <c r="CB195" s="171" t="str">
        <f aca="false">IF($B195="","",COUNTIF($AP195:$BW195,"W"))</f>
        <v/>
      </c>
      <c r="CC195" s="171" t="str">
        <f aca="false">IF(B195="","",SUM(BX195:CA195))</f>
        <v/>
      </c>
      <c r="CD195" s="169" t="str">
        <f aca="false">IF(B195="","",SUM(BX195:BZ195))</f>
        <v/>
      </c>
      <c r="CE195" s="172" t="str">
        <f aca="false">IF(B195="","",IF(AND(CC195&gt;=6,CD195&gt;=3,OR(E195&gt;=35,F195&gt;=35),L195&gt;=35),"6/3 සමත්",IF(AND(CC195&gt;=5,CD195&gt;=3,OR(E195&gt;=35,F195&gt;=35,L195&gt;=35)),"5/3 සමත්",IF(AND(CC195&gt;=4,CD195&gt;=1,OR(E195&gt;=20,F195&gt;=20,L195&gt;=20)),"සමත් කළ හැකි",IF(CB195=9,"W9","අසමත් ?")))))</f>
        <v/>
      </c>
    </row>
    <row r="196" customFormat="false" ht="13.8" hidden="false" customHeight="false" outlineLevel="0" collapsed="false">
      <c r="A196" s="160" t="n">
        <v>11</v>
      </c>
      <c r="B196" s="161"/>
      <c r="C196" s="161"/>
      <c r="D196" s="162"/>
      <c r="E196" s="163"/>
      <c r="F196" s="164"/>
      <c r="G196" s="163"/>
      <c r="H196" s="165"/>
      <c r="I196" s="165"/>
      <c r="J196" s="164"/>
      <c r="K196" s="163"/>
      <c r="L196" s="165"/>
      <c r="M196" s="165"/>
      <c r="N196" s="164"/>
      <c r="O196" s="163"/>
      <c r="P196" s="165"/>
      <c r="Q196" s="165"/>
      <c r="R196" s="165"/>
      <c r="S196" s="165"/>
      <c r="T196" s="165"/>
      <c r="U196" s="165"/>
      <c r="V196" s="164"/>
      <c r="W196" s="163"/>
      <c r="X196" s="165"/>
      <c r="Y196" s="165"/>
      <c r="Z196" s="165"/>
      <c r="AA196" s="165"/>
      <c r="AB196" s="165"/>
      <c r="AC196" s="165"/>
      <c r="AD196" s="164"/>
      <c r="AE196" s="163"/>
      <c r="AF196" s="165"/>
      <c r="AG196" s="165"/>
      <c r="AH196" s="165"/>
      <c r="AI196" s="165"/>
      <c r="AJ196" s="165"/>
      <c r="AK196" s="165"/>
      <c r="AL196" s="166"/>
      <c r="AM196" s="167" t="str">
        <f aca="false">IF(B196="","",SUM(E196:AL196))</f>
        <v/>
      </c>
      <c r="AN196" s="168" t="str">
        <f aca="false">IF(B196="","",AM196/9)</f>
        <v/>
      </c>
      <c r="AO196" s="169" t="str">
        <f aca="false">IF(B196="","",IF(AM196=0,"-",RANK(AM196,$AM$186:$AM$235,0)))</f>
        <v/>
      </c>
      <c r="AP196" s="167" t="str">
        <f aca="false">IF(E196="","",IF(E196="-","-",IF(UPPER(E196)="AB","+",VLOOKUP(E196,'විෂය තොරතුරු'!$P$24:$Q$28,2))))</f>
        <v/>
      </c>
      <c r="AQ196" s="168" t="str">
        <f aca="false">IF(F196="","",IF(F196="-","-",IF(UPPER(F196)="AB","+",VLOOKUP(F196,'විෂය තොරතුරු'!$P$24:$Q$28,2))))</f>
        <v/>
      </c>
      <c r="AR196" s="168" t="str">
        <f aca="false">IF(G196="","",IF(G196="-","-",IF(UPPER(G196)="AB","+",VLOOKUP(G196,'විෂය තොරතුරු'!$P$24:$Q$28,2))))</f>
        <v/>
      </c>
      <c r="AS196" s="168" t="str">
        <f aca="false">IF(H196="","",IF(H196="-","-",IF(UPPER(H196)="AB","+",VLOOKUP(H196,'විෂය තොරතුරු'!$P$24:$Q$28,2))))</f>
        <v/>
      </c>
      <c r="AT196" s="168" t="str">
        <f aca="false">IF(I196="","",IF(I196="-","-",IF(UPPER(I196)="AB","+",VLOOKUP(I196,'විෂය තොරතුරු'!$P$24:$Q$28,2))))</f>
        <v/>
      </c>
      <c r="AU196" s="170" t="str">
        <f aca="false">IF(J196="","",IF(J196="-","-",IF(UPPER(J196)="AB","+",VLOOKUP(J196,'විෂය තොරතුරු'!$P$24:$Q$28,2))))</f>
        <v/>
      </c>
      <c r="AV196" s="171" t="str">
        <f aca="false">IF(K196="","",IF(K196="-","-",IF(UPPER(K196)="AB","+",VLOOKUP(K196,'විෂය තොරතුරු'!$P$24:$Q$28,2))))</f>
        <v/>
      </c>
      <c r="AW196" s="168" t="str">
        <f aca="false">IF(L196="","",IF(L196="-","-",IF(UPPER(L196)="AB","+",VLOOKUP(L196,'විෂය තොරතුරු'!$P$24:$Q$28,2))))</f>
        <v/>
      </c>
      <c r="AX196" s="168" t="str">
        <f aca="false">IF(M196="","",IF(M196="-","-",IF(UPPER(M196)="AB","+",VLOOKUP(M196,'විෂය තොරතුරු'!$P$24:$Q$28,2))))</f>
        <v/>
      </c>
      <c r="AY196" s="169" t="str">
        <f aca="false">IF(N196="","",IF(N196="-","-",IF(UPPER(N196)="AB","+",VLOOKUP(N196,'විෂය තොරතුරු'!$P$24:$Q$28,2))))</f>
        <v/>
      </c>
      <c r="AZ196" s="167" t="str">
        <f aca="false">IF(O196="","",IF(O196="-","-",IF(UPPER(O196)="AB","+",VLOOKUP(O196,'විෂය තොරතුරු'!$P$24:$Q$28,2))))</f>
        <v/>
      </c>
      <c r="BA196" s="168" t="str">
        <f aca="false">IF(P196="","",IF(P196="-","-",IF(UPPER(P196)="AB","+",VLOOKUP(P196,'විෂය තොරතුරු'!$P$24:$Q$28,2))))</f>
        <v/>
      </c>
      <c r="BB196" s="168" t="str">
        <f aca="false">IF(Q196="","",IF(Q196="-","-",IF(UPPER(Q196)="AB","+",VLOOKUP(Q196,'විෂය තොරතුරු'!$P$24:$Q$28,2))))</f>
        <v/>
      </c>
      <c r="BC196" s="168" t="str">
        <f aca="false">IF(R196="","",IF(R196="-","-",IF(UPPER(R196)="AB","+",VLOOKUP(R196,'විෂය තොරතුරු'!$P$24:$Q$28,2))))</f>
        <v/>
      </c>
      <c r="BD196" s="168" t="str">
        <f aca="false">IF(S196="","",IF(S196="-","-",IF(UPPER(S196)="AB","+",VLOOKUP(S196,'විෂය තොරතුරු'!$P$24:$Q$28,2))))</f>
        <v/>
      </c>
      <c r="BE196" s="168" t="str">
        <f aca="false">IF(T196="","",IF(T196="-","-",IF(UPPER(T196)="AB","+",VLOOKUP(T196,'විෂය තොරතුරු'!$P$24:$Q$28,2))))</f>
        <v/>
      </c>
      <c r="BF196" s="168" t="str">
        <f aca="false">IF(U196="","",IF(U196="-","-",IF(UPPER(U196)="AB","+",VLOOKUP(U196,'විෂය තොරතුරු'!$P$24:$Q$28,2))))</f>
        <v/>
      </c>
      <c r="BG196" s="170" t="str">
        <f aca="false">IF(V196="","",IF(V196="-","-",IF(UPPER(V196)="AB","+",VLOOKUP(V196,'විෂය තොරතුරු'!$P$24:$Q$28,2))))</f>
        <v/>
      </c>
      <c r="BH196" s="171" t="str">
        <f aca="false">IF(W196="","",IF(W196="-","-",IF(UPPER(W196)="AB","+",VLOOKUP(W196,'විෂය තොරතුරු'!$P$24:$Q$28,2))))</f>
        <v/>
      </c>
      <c r="BI196" s="168" t="str">
        <f aca="false">IF(X196="","",IF(X196="-","-",IF(UPPER(X196)="AB","+",VLOOKUP(X196,'විෂය තොරතුරු'!$P$24:$Q$28,2))))</f>
        <v/>
      </c>
      <c r="BJ196" s="168" t="str">
        <f aca="false">IF(Y196="","",IF(Y196="-","-",IF(UPPER(Y196)="AB","+",VLOOKUP(Y196,'විෂය තොරතුරු'!$P$24:$Q$28,2))))</f>
        <v/>
      </c>
      <c r="BK196" s="168" t="str">
        <f aca="false">IF(Z196="","",IF(Z196="-","-",IF(UPPER(Z196)="AB","+",VLOOKUP(Z196,'විෂය තොරතුරු'!$P$24:$Q$28,2))))</f>
        <v/>
      </c>
      <c r="BL196" s="168" t="str">
        <f aca="false">IF(AA196="","",IF(AA196="-","-",IF(UPPER(AA196)="AB","+",VLOOKUP(AA196,'විෂය තොරතුරු'!$P$24:$Q$28,2))))</f>
        <v/>
      </c>
      <c r="BM196" s="168" t="str">
        <f aca="false">IF(AB196="","",IF(AB196="-","-",IF(UPPER(AB196)="AB","+",VLOOKUP(AB196,'විෂය තොරතුරු'!$P$24:$Q$28,2))))</f>
        <v/>
      </c>
      <c r="BN196" s="168" t="str">
        <f aca="false">IF(AC196="","",IF(AC196="-","-",IF(UPPER(AC196)="AB","+",VLOOKUP(AC196,'විෂය තොරතුරු'!$P$24:$Q$28,2))))</f>
        <v/>
      </c>
      <c r="BO196" s="169" t="str">
        <f aca="false">IF(AD196="","",IF(AD196="-","-",IF(UPPER(AD196)="AB","+",VLOOKUP(AD196,'විෂය තොරතුරු'!$P$24:$Q$28,2))))</f>
        <v/>
      </c>
      <c r="BP196" s="171" t="str">
        <f aca="false">IF(AE196="","",IF(AE196="-","-",IF(UPPER(AE196)="AB","+",VLOOKUP(AE196,'විෂය තොරතුරු'!$P$24:$Q$28,2))))</f>
        <v/>
      </c>
      <c r="BQ196" s="168" t="str">
        <f aca="false">IF(AF196="","",IF(AF196="-","-",IF(UPPER(AF196)="AB","+",VLOOKUP(AF196,'විෂය තොරතුරු'!$P$24:$Q$28,2))))</f>
        <v/>
      </c>
      <c r="BR196" s="168" t="str">
        <f aca="false">IF(AG196="","",IF(AG196="-","-",IF(UPPER(AG196)="AB","+",VLOOKUP(AG196,'විෂය තොරතුරු'!$P$24:$Q$28,2))))</f>
        <v/>
      </c>
      <c r="BS196" s="168" t="str">
        <f aca="false">IF(AH196="","",IF(AH196="-","-",IF(UPPER(AH196)="AB","+",VLOOKUP(AH196,'විෂය තොරතුරු'!$P$24:$Q$28,2))))</f>
        <v/>
      </c>
      <c r="BT196" s="168" t="str">
        <f aca="false">IF(AI196="","",IF(AI196="-","-",IF(UPPER(AI196)="AB","+",VLOOKUP(AI196,'විෂය තොරතුරු'!$P$24:$Q$28,2))))</f>
        <v/>
      </c>
      <c r="BU196" s="168" t="str">
        <f aca="false">IF(AJ196="","",IF(AJ196="-","-",IF(UPPER(AJ196)="AB","+",VLOOKUP(AJ196,'විෂය තොරතුරු'!$P$24:$Q$28,2))))</f>
        <v/>
      </c>
      <c r="BV196" s="168" t="str">
        <f aca="false">IF(AK196="","",IF(AK196="-","-",IF(UPPER(AK196)="AB","+",VLOOKUP(AK196,'විෂය තොරතුරු'!$P$24:$Q$28,2))))</f>
        <v/>
      </c>
      <c r="BW196" s="169" t="str">
        <f aca="false">IF(AL196="","",IF(AL196="-","-",IF(UPPER(AL196)="AB","+",VLOOKUP(AL196,'විෂය තොරතුරු'!$P$24:$Q$28,2))))</f>
        <v/>
      </c>
      <c r="BX196" s="171" t="str">
        <f aca="false">IF($B196="","",COUNTIF($AP196:$BW196,"A"))</f>
        <v/>
      </c>
      <c r="BY196" s="171" t="str">
        <f aca="false">IF($B196="","",COUNTIF($AP196:$BW196,"B"))</f>
        <v/>
      </c>
      <c r="BZ196" s="171" t="str">
        <f aca="false">IF($B196="","",COUNTIF($AP196:$BW196,"C"))</f>
        <v/>
      </c>
      <c r="CA196" s="171" t="str">
        <f aca="false">IF($B196="","",COUNTIF($AP196:$BW196,"S"))</f>
        <v/>
      </c>
      <c r="CB196" s="171" t="str">
        <f aca="false">IF($B196="","",COUNTIF($AP196:$BW196,"W"))</f>
        <v/>
      </c>
      <c r="CC196" s="171" t="str">
        <f aca="false">IF(B196="","",SUM(BX196:CA196))</f>
        <v/>
      </c>
      <c r="CD196" s="169" t="str">
        <f aca="false">IF(B196="","",SUM(BX196:BZ196))</f>
        <v/>
      </c>
      <c r="CE196" s="172" t="str">
        <f aca="false">IF(B196="","",IF(AND(CC196&gt;=6,CD196&gt;=3,OR(E196&gt;=35,F196&gt;=35),L196&gt;=35),"6/3 සමත්",IF(AND(CC196&gt;=5,CD196&gt;=3,OR(E196&gt;=35,F196&gt;=35,L196&gt;=35)),"5/3 සමත්",IF(AND(CC196&gt;=4,CD196&gt;=1,OR(E196&gt;=20,F196&gt;=20,L196&gt;=20)),"සමත් කළ හැකි",IF(CB196=9,"W9","අසමත් ?")))))</f>
        <v/>
      </c>
    </row>
    <row r="197" customFormat="false" ht="13.8" hidden="false" customHeight="false" outlineLevel="0" collapsed="false">
      <c r="A197" s="160" t="n">
        <v>12</v>
      </c>
      <c r="B197" s="161"/>
      <c r="C197" s="161"/>
      <c r="D197" s="162"/>
      <c r="E197" s="163"/>
      <c r="F197" s="164"/>
      <c r="G197" s="163"/>
      <c r="H197" s="165"/>
      <c r="I197" s="165"/>
      <c r="J197" s="164"/>
      <c r="K197" s="163"/>
      <c r="L197" s="165"/>
      <c r="M197" s="165"/>
      <c r="N197" s="164"/>
      <c r="O197" s="163"/>
      <c r="P197" s="165"/>
      <c r="Q197" s="165"/>
      <c r="R197" s="165"/>
      <c r="S197" s="165"/>
      <c r="T197" s="165"/>
      <c r="U197" s="165"/>
      <c r="V197" s="164"/>
      <c r="W197" s="163"/>
      <c r="X197" s="165"/>
      <c r="Y197" s="165"/>
      <c r="Z197" s="165"/>
      <c r="AA197" s="165"/>
      <c r="AB197" s="165"/>
      <c r="AC197" s="165"/>
      <c r="AD197" s="164"/>
      <c r="AE197" s="163"/>
      <c r="AF197" s="165"/>
      <c r="AG197" s="165"/>
      <c r="AH197" s="165"/>
      <c r="AI197" s="165"/>
      <c r="AJ197" s="165"/>
      <c r="AK197" s="165"/>
      <c r="AL197" s="166"/>
      <c r="AM197" s="167" t="str">
        <f aca="false">IF(B197="","",SUM(E197:AL197))</f>
        <v/>
      </c>
      <c r="AN197" s="168" t="str">
        <f aca="false">IF(B197="","",AM197/9)</f>
        <v/>
      </c>
      <c r="AO197" s="169" t="str">
        <f aca="false">IF(B197="","",IF(AM197=0,"-",RANK(AM197,$AM$186:$AM$235,0)))</f>
        <v/>
      </c>
      <c r="AP197" s="167" t="str">
        <f aca="false">IF(E197="","",IF(E197="-","-",IF(UPPER(E197)="AB","+",VLOOKUP(E197,'විෂය තොරතුරු'!$P$24:$Q$28,2))))</f>
        <v/>
      </c>
      <c r="AQ197" s="168" t="str">
        <f aca="false">IF(F197="","",IF(F197="-","-",IF(UPPER(F197)="AB","+",VLOOKUP(F197,'විෂය තොරතුරු'!$P$24:$Q$28,2))))</f>
        <v/>
      </c>
      <c r="AR197" s="168" t="str">
        <f aca="false">IF(G197="","",IF(G197="-","-",IF(UPPER(G197)="AB","+",VLOOKUP(G197,'විෂය තොරතුරු'!$P$24:$Q$28,2))))</f>
        <v/>
      </c>
      <c r="AS197" s="168" t="str">
        <f aca="false">IF(H197="","",IF(H197="-","-",IF(UPPER(H197)="AB","+",VLOOKUP(H197,'විෂය තොරතුරු'!$P$24:$Q$28,2))))</f>
        <v/>
      </c>
      <c r="AT197" s="168" t="str">
        <f aca="false">IF(I197="","",IF(I197="-","-",IF(UPPER(I197)="AB","+",VLOOKUP(I197,'විෂය තොරතුරු'!$P$24:$Q$28,2))))</f>
        <v/>
      </c>
      <c r="AU197" s="170" t="str">
        <f aca="false">IF(J197="","",IF(J197="-","-",IF(UPPER(J197)="AB","+",VLOOKUP(J197,'විෂය තොරතුරු'!$P$24:$Q$28,2))))</f>
        <v/>
      </c>
      <c r="AV197" s="171" t="str">
        <f aca="false">IF(K197="","",IF(K197="-","-",IF(UPPER(K197)="AB","+",VLOOKUP(K197,'විෂය තොරතුරු'!$P$24:$Q$28,2))))</f>
        <v/>
      </c>
      <c r="AW197" s="168" t="str">
        <f aca="false">IF(L197="","",IF(L197="-","-",IF(UPPER(L197)="AB","+",VLOOKUP(L197,'විෂය තොරතුරු'!$P$24:$Q$28,2))))</f>
        <v/>
      </c>
      <c r="AX197" s="168" t="str">
        <f aca="false">IF(M197="","",IF(M197="-","-",IF(UPPER(M197)="AB","+",VLOOKUP(M197,'විෂය තොරතුරු'!$P$24:$Q$28,2))))</f>
        <v/>
      </c>
      <c r="AY197" s="169" t="str">
        <f aca="false">IF(N197="","",IF(N197="-","-",IF(UPPER(N197)="AB","+",VLOOKUP(N197,'විෂය තොරතුරු'!$P$24:$Q$28,2))))</f>
        <v/>
      </c>
      <c r="AZ197" s="167" t="str">
        <f aca="false">IF(O197="","",IF(O197="-","-",IF(UPPER(O197)="AB","+",VLOOKUP(O197,'විෂය තොරතුරු'!$P$24:$Q$28,2))))</f>
        <v/>
      </c>
      <c r="BA197" s="168" t="str">
        <f aca="false">IF(P197="","",IF(P197="-","-",IF(UPPER(P197)="AB","+",VLOOKUP(P197,'විෂය තොරතුරු'!$P$24:$Q$28,2))))</f>
        <v/>
      </c>
      <c r="BB197" s="168" t="str">
        <f aca="false">IF(Q197="","",IF(Q197="-","-",IF(UPPER(Q197)="AB","+",VLOOKUP(Q197,'විෂය තොරතුරු'!$P$24:$Q$28,2))))</f>
        <v/>
      </c>
      <c r="BC197" s="168" t="str">
        <f aca="false">IF(R197="","",IF(R197="-","-",IF(UPPER(R197)="AB","+",VLOOKUP(R197,'විෂය තොරතුරු'!$P$24:$Q$28,2))))</f>
        <v/>
      </c>
      <c r="BD197" s="168" t="str">
        <f aca="false">IF(S197="","",IF(S197="-","-",IF(UPPER(S197)="AB","+",VLOOKUP(S197,'විෂය තොරතුරු'!$P$24:$Q$28,2))))</f>
        <v/>
      </c>
      <c r="BE197" s="168" t="str">
        <f aca="false">IF(T197="","",IF(T197="-","-",IF(UPPER(T197)="AB","+",VLOOKUP(T197,'විෂය තොරතුරු'!$P$24:$Q$28,2))))</f>
        <v/>
      </c>
      <c r="BF197" s="168" t="str">
        <f aca="false">IF(U197="","",IF(U197="-","-",IF(UPPER(U197)="AB","+",VLOOKUP(U197,'විෂය තොරතුරු'!$P$24:$Q$28,2))))</f>
        <v/>
      </c>
      <c r="BG197" s="170" t="str">
        <f aca="false">IF(V197="","",IF(V197="-","-",IF(UPPER(V197)="AB","+",VLOOKUP(V197,'විෂය තොරතුරු'!$P$24:$Q$28,2))))</f>
        <v/>
      </c>
      <c r="BH197" s="171" t="str">
        <f aca="false">IF(W197="","",IF(W197="-","-",IF(UPPER(W197)="AB","+",VLOOKUP(W197,'විෂය තොරතුරු'!$P$24:$Q$28,2))))</f>
        <v/>
      </c>
      <c r="BI197" s="168" t="str">
        <f aca="false">IF(X197="","",IF(X197="-","-",IF(UPPER(X197)="AB","+",VLOOKUP(X197,'විෂය තොරතුරු'!$P$24:$Q$28,2))))</f>
        <v/>
      </c>
      <c r="BJ197" s="168" t="str">
        <f aca="false">IF(Y197="","",IF(Y197="-","-",IF(UPPER(Y197)="AB","+",VLOOKUP(Y197,'විෂය තොරතුරු'!$P$24:$Q$28,2))))</f>
        <v/>
      </c>
      <c r="BK197" s="168" t="str">
        <f aca="false">IF(Z197="","",IF(Z197="-","-",IF(UPPER(Z197)="AB","+",VLOOKUP(Z197,'විෂය තොරතුරු'!$P$24:$Q$28,2))))</f>
        <v/>
      </c>
      <c r="BL197" s="168" t="str">
        <f aca="false">IF(AA197="","",IF(AA197="-","-",IF(UPPER(AA197)="AB","+",VLOOKUP(AA197,'විෂය තොරතුරු'!$P$24:$Q$28,2))))</f>
        <v/>
      </c>
      <c r="BM197" s="168" t="str">
        <f aca="false">IF(AB197="","",IF(AB197="-","-",IF(UPPER(AB197)="AB","+",VLOOKUP(AB197,'විෂය තොරතුරු'!$P$24:$Q$28,2))))</f>
        <v/>
      </c>
      <c r="BN197" s="168" t="str">
        <f aca="false">IF(AC197="","",IF(AC197="-","-",IF(UPPER(AC197)="AB","+",VLOOKUP(AC197,'විෂය තොරතුරු'!$P$24:$Q$28,2))))</f>
        <v/>
      </c>
      <c r="BO197" s="169" t="str">
        <f aca="false">IF(AD197="","",IF(AD197="-","-",IF(UPPER(AD197)="AB","+",VLOOKUP(AD197,'විෂය තොරතුරු'!$P$24:$Q$28,2))))</f>
        <v/>
      </c>
      <c r="BP197" s="171" t="str">
        <f aca="false">IF(AE197="","",IF(AE197="-","-",IF(UPPER(AE197)="AB","+",VLOOKUP(AE197,'විෂය තොරතුරු'!$P$24:$Q$28,2))))</f>
        <v/>
      </c>
      <c r="BQ197" s="168" t="str">
        <f aca="false">IF(AF197="","",IF(AF197="-","-",IF(UPPER(AF197)="AB","+",VLOOKUP(AF197,'විෂය තොරතුරු'!$P$24:$Q$28,2))))</f>
        <v/>
      </c>
      <c r="BR197" s="168" t="str">
        <f aca="false">IF(AG197="","",IF(AG197="-","-",IF(UPPER(AG197)="AB","+",VLOOKUP(AG197,'විෂය තොරතුරු'!$P$24:$Q$28,2))))</f>
        <v/>
      </c>
      <c r="BS197" s="168" t="str">
        <f aca="false">IF(AH197="","",IF(AH197="-","-",IF(UPPER(AH197)="AB","+",VLOOKUP(AH197,'විෂය තොරතුරු'!$P$24:$Q$28,2))))</f>
        <v/>
      </c>
      <c r="BT197" s="168" t="str">
        <f aca="false">IF(AI197="","",IF(AI197="-","-",IF(UPPER(AI197)="AB","+",VLOOKUP(AI197,'විෂය තොරතුරු'!$P$24:$Q$28,2))))</f>
        <v/>
      </c>
      <c r="BU197" s="168" t="str">
        <f aca="false">IF(AJ197="","",IF(AJ197="-","-",IF(UPPER(AJ197)="AB","+",VLOOKUP(AJ197,'විෂය තොරතුරු'!$P$24:$Q$28,2))))</f>
        <v/>
      </c>
      <c r="BV197" s="168" t="str">
        <f aca="false">IF(AK197="","",IF(AK197="-","-",IF(UPPER(AK197)="AB","+",VLOOKUP(AK197,'විෂය තොරතුරු'!$P$24:$Q$28,2))))</f>
        <v/>
      </c>
      <c r="BW197" s="169" t="str">
        <f aca="false">IF(AL197="","",IF(AL197="-","-",IF(UPPER(AL197)="AB","+",VLOOKUP(AL197,'විෂය තොරතුරු'!$P$24:$Q$28,2))))</f>
        <v/>
      </c>
      <c r="BX197" s="171" t="str">
        <f aca="false">IF($B197="","",COUNTIF($AP197:$BW197,"A"))</f>
        <v/>
      </c>
      <c r="BY197" s="171" t="str">
        <f aca="false">IF($B197="","",COUNTIF($AP197:$BW197,"B"))</f>
        <v/>
      </c>
      <c r="BZ197" s="171" t="str">
        <f aca="false">IF($B197="","",COUNTIF($AP197:$BW197,"C"))</f>
        <v/>
      </c>
      <c r="CA197" s="171" t="str">
        <f aca="false">IF($B197="","",COUNTIF($AP197:$BW197,"S"))</f>
        <v/>
      </c>
      <c r="CB197" s="171" t="str">
        <f aca="false">IF($B197="","",COUNTIF($AP197:$BW197,"W"))</f>
        <v/>
      </c>
      <c r="CC197" s="171" t="str">
        <f aca="false">IF(B197="","",SUM(BX197:CA197))</f>
        <v/>
      </c>
      <c r="CD197" s="169" t="str">
        <f aca="false">IF(B197="","",SUM(BX197:BZ197))</f>
        <v/>
      </c>
      <c r="CE197" s="172" t="str">
        <f aca="false">IF(B197="","",IF(AND(CC197&gt;=6,CD197&gt;=3,OR(E197&gt;=35,F197&gt;=35),L197&gt;=35),"6/3 සමත්",IF(AND(CC197&gt;=5,CD197&gt;=3,OR(E197&gt;=35,F197&gt;=35,L197&gt;=35)),"5/3 සමත්",IF(AND(CC197&gt;=4,CD197&gt;=1,OR(E197&gt;=20,F197&gt;=20,L197&gt;=20)),"සමත් කළ හැකි",IF(CB197=9,"W9","අසමත් ?")))))</f>
        <v/>
      </c>
    </row>
    <row r="198" customFormat="false" ht="13.8" hidden="false" customHeight="false" outlineLevel="0" collapsed="false">
      <c r="A198" s="160" t="n">
        <v>13</v>
      </c>
      <c r="B198" s="161"/>
      <c r="C198" s="161"/>
      <c r="D198" s="162"/>
      <c r="E198" s="163"/>
      <c r="F198" s="164"/>
      <c r="G198" s="163"/>
      <c r="H198" s="165"/>
      <c r="I198" s="165"/>
      <c r="J198" s="164"/>
      <c r="K198" s="163"/>
      <c r="L198" s="165"/>
      <c r="M198" s="165"/>
      <c r="N198" s="164"/>
      <c r="O198" s="163"/>
      <c r="P198" s="165"/>
      <c r="Q198" s="165"/>
      <c r="R198" s="165"/>
      <c r="S198" s="165"/>
      <c r="T198" s="165"/>
      <c r="U198" s="165"/>
      <c r="V198" s="164"/>
      <c r="W198" s="163"/>
      <c r="X198" s="165"/>
      <c r="Y198" s="165"/>
      <c r="Z198" s="165"/>
      <c r="AA198" s="165"/>
      <c r="AB198" s="165"/>
      <c r="AC198" s="165"/>
      <c r="AD198" s="164"/>
      <c r="AE198" s="163"/>
      <c r="AF198" s="165"/>
      <c r="AG198" s="165"/>
      <c r="AH198" s="165"/>
      <c r="AI198" s="165"/>
      <c r="AJ198" s="165"/>
      <c r="AK198" s="165"/>
      <c r="AL198" s="166"/>
      <c r="AM198" s="167" t="str">
        <f aca="false">IF(B198="","",SUM(E198:AL198))</f>
        <v/>
      </c>
      <c r="AN198" s="168" t="str">
        <f aca="false">IF(B198="","",AM198/9)</f>
        <v/>
      </c>
      <c r="AO198" s="169" t="str">
        <f aca="false">IF(B198="","",IF(AM198=0,"-",RANK(AM198,$AM$186:$AM$235,0)))</f>
        <v/>
      </c>
      <c r="AP198" s="167" t="str">
        <f aca="false">IF(E198="","",IF(E198="-","-",IF(UPPER(E198)="AB","+",VLOOKUP(E198,'විෂය තොරතුරු'!$P$24:$Q$28,2))))</f>
        <v/>
      </c>
      <c r="AQ198" s="168" t="str">
        <f aca="false">IF(F198="","",IF(F198="-","-",IF(UPPER(F198)="AB","+",VLOOKUP(F198,'විෂය තොරතුරු'!$P$24:$Q$28,2))))</f>
        <v/>
      </c>
      <c r="AR198" s="168" t="str">
        <f aca="false">IF(G198="","",IF(G198="-","-",IF(UPPER(G198)="AB","+",VLOOKUP(G198,'විෂය තොරතුරු'!$P$24:$Q$28,2))))</f>
        <v/>
      </c>
      <c r="AS198" s="168" t="str">
        <f aca="false">IF(H198="","",IF(H198="-","-",IF(UPPER(H198)="AB","+",VLOOKUP(H198,'විෂය තොරතුරු'!$P$24:$Q$28,2))))</f>
        <v/>
      </c>
      <c r="AT198" s="168" t="str">
        <f aca="false">IF(I198="","",IF(I198="-","-",IF(UPPER(I198)="AB","+",VLOOKUP(I198,'විෂය තොරතුරු'!$P$24:$Q$28,2))))</f>
        <v/>
      </c>
      <c r="AU198" s="170" t="str">
        <f aca="false">IF(J198="","",IF(J198="-","-",IF(UPPER(J198)="AB","+",VLOOKUP(J198,'විෂය තොරතුරු'!$P$24:$Q$28,2))))</f>
        <v/>
      </c>
      <c r="AV198" s="171" t="str">
        <f aca="false">IF(K198="","",IF(K198="-","-",IF(UPPER(K198)="AB","+",VLOOKUP(K198,'විෂය තොරතුරු'!$P$24:$Q$28,2))))</f>
        <v/>
      </c>
      <c r="AW198" s="168" t="str">
        <f aca="false">IF(L198="","",IF(L198="-","-",IF(UPPER(L198)="AB","+",VLOOKUP(L198,'විෂය තොරතුරු'!$P$24:$Q$28,2))))</f>
        <v/>
      </c>
      <c r="AX198" s="168" t="str">
        <f aca="false">IF(M198="","",IF(M198="-","-",IF(UPPER(M198)="AB","+",VLOOKUP(M198,'විෂය තොරතුරු'!$P$24:$Q$28,2))))</f>
        <v/>
      </c>
      <c r="AY198" s="169" t="str">
        <f aca="false">IF(N198="","",IF(N198="-","-",IF(UPPER(N198)="AB","+",VLOOKUP(N198,'විෂය තොරතුරු'!$P$24:$Q$28,2))))</f>
        <v/>
      </c>
      <c r="AZ198" s="167" t="str">
        <f aca="false">IF(O198="","",IF(O198="-","-",IF(UPPER(O198)="AB","+",VLOOKUP(O198,'විෂය තොරතුරු'!$P$24:$Q$28,2))))</f>
        <v/>
      </c>
      <c r="BA198" s="168" t="str">
        <f aca="false">IF(P198="","",IF(P198="-","-",IF(UPPER(P198)="AB","+",VLOOKUP(P198,'විෂය තොරතුරු'!$P$24:$Q$28,2))))</f>
        <v/>
      </c>
      <c r="BB198" s="168" t="str">
        <f aca="false">IF(Q198="","",IF(Q198="-","-",IF(UPPER(Q198)="AB","+",VLOOKUP(Q198,'විෂය තොරතුරු'!$P$24:$Q$28,2))))</f>
        <v/>
      </c>
      <c r="BC198" s="168" t="str">
        <f aca="false">IF(R198="","",IF(R198="-","-",IF(UPPER(R198)="AB","+",VLOOKUP(R198,'විෂය තොරතුරු'!$P$24:$Q$28,2))))</f>
        <v/>
      </c>
      <c r="BD198" s="168" t="str">
        <f aca="false">IF(S198="","",IF(S198="-","-",IF(UPPER(S198)="AB","+",VLOOKUP(S198,'විෂය තොරතුරු'!$P$24:$Q$28,2))))</f>
        <v/>
      </c>
      <c r="BE198" s="168" t="str">
        <f aca="false">IF(T198="","",IF(T198="-","-",IF(UPPER(T198)="AB","+",VLOOKUP(T198,'විෂය තොරතුරු'!$P$24:$Q$28,2))))</f>
        <v/>
      </c>
      <c r="BF198" s="168" t="str">
        <f aca="false">IF(U198="","",IF(U198="-","-",IF(UPPER(U198)="AB","+",VLOOKUP(U198,'විෂය තොරතුරු'!$P$24:$Q$28,2))))</f>
        <v/>
      </c>
      <c r="BG198" s="170" t="str">
        <f aca="false">IF(V198="","",IF(V198="-","-",IF(UPPER(V198)="AB","+",VLOOKUP(V198,'විෂය තොරතුරු'!$P$24:$Q$28,2))))</f>
        <v/>
      </c>
      <c r="BH198" s="171" t="str">
        <f aca="false">IF(W198="","",IF(W198="-","-",IF(UPPER(W198)="AB","+",VLOOKUP(W198,'විෂය තොරතුරු'!$P$24:$Q$28,2))))</f>
        <v/>
      </c>
      <c r="BI198" s="168" t="str">
        <f aca="false">IF(X198="","",IF(X198="-","-",IF(UPPER(X198)="AB","+",VLOOKUP(X198,'විෂය තොරතුරු'!$P$24:$Q$28,2))))</f>
        <v/>
      </c>
      <c r="BJ198" s="168" t="str">
        <f aca="false">IF(Y198="","",IF(Y198="-","-",IF(UPPER(Y198)="AB","+",VLOOKUP(Y198,'විෂය තොරතුරු'!$P$24:$Q$28,2))))</f>
        <v/>
      </c>
      <c r="BK198" s="168" t="str">
        <f aca="false">IF(Z198="","",IF(Z198="-","-",IF(UPPER(Z198)="AB","+",VLOOKUP(Z198,'විෂය තොරතුරු'!$P$24:$Q$28,2))))</f>
        <v/>
      </c>
      <c r="BL198" s="168" t="str">
        <f aca="false">IF(AA198="","",IF(AA198="-","-",IF(UPPER(AA198)="AB","+",VLOOKUP(AA198,'විෂය තොරතුරු'!$P$24:$Q$28,2))))</f>
        <v/>
      </c>
      <c r="BM198" s="168" t="str">
        <f aca="false">IF(AB198="","",IF(AB198="-","-",IF(UPPER(AB198)="AB","+",VLOOKUP(AB198,'විෂය තොරතුරු'!$P$24:$Q$28,2))))</f>
        <v/>
      </c>
      <c r="BN198" s="168" t="str">
        <f aca="false">IF(AC198="","",IF(AC198="-","-",IF(UPPER(AC198)="AB","+",VLOOKUP(AC198,'විෂය තොරතුරු'!$P$24:$Q$28,2))))</f>
        <v/>
      </c>
      <c r="BO198" s="169" t="str">
        <f aca="false">IF(AD198="","",IF(AD198="-","-",IF(UPPER(AD198)="AB","+",VLOOKUP(AD198,'විෂය තොරතුරු'!$P$24:$Q$28,2))))</f>
        <v/>
      </c>
      <c r="BP198" s="171" t="str">
        <f aca="false">IF(AE198="","",IF(AE198="-","-",IF(UPPER(AE198)="AB","+",VLOOKUP(AE198,'විෂය තොරතුරු'!$P$24:$Q$28,2))))</f>
        <v/>
      </c>
      <c r="BQ198" s="168" t="str">
        <f aca="false">IF(AF198="","",IF(AF198="-","-",IF(UPPER(AF198)="AB","+",VLOOKUP(AF198,'විෂය තොරතුරු'!$P$24:$Q$28,2))))</f>
        <v/>
      </c>
      <c r="BR198" s="168" t="str">
        <f aca="false">IF(AG198="","",IF(AG198="-","-",IF(UPPER(AG198)="AB","+",VLOOKUP(AG198,'විෂය තොරතුරු'!$P$24:$Q$28,2))))</f>
        <v/>
      </c>
      <c r="BS198" s="168" t="str">
        <f aca="false">IF(AH198="","",IF(AH198="-","-",IF(UPPER(AH198)="AB","+",VLOOKUP(AH198,'විෂය තොරතුරු'!$P$24:$Q$28,2))))</f>
        <v/>
      </c>
      <c r="BT198" s="168" t="str">
        <f aca="false">IF(AI198="","",IF(AI198="-","-",IF(UPPER(AI198)="AB","+",VLOOKUP(AI198,'විෂය තොරතුරු'!$P$24:$Q$28,2))))</f>
        <v/>
      </c>
      <c r="BU198" s="168" t="str">
        <f aca="false">IF(AJ198="","",IF(AJ198="-","-",IF(UPPER(AJ198)="AB","+",VLOOKUP(AJ198,'විෂය තොරතුරු'!$P$24:$Q$28,2))))</f>
        <v/>
      </c>
      <c r="BV198" s="168" t="str">
        <f aca="false">IF(AK198="","",IF(AK198="-","-",IF(UPPER(AK198)="AB","+",VLOOKUP(AK198,'විෂය තොරතුරු'!$P$24:$Q$28,2))))</f>
        <v/>
      </c>
      <c r="BW198" s="169" t="str">
        <f aca="false">IF(AL198="","",IF(AL198="-","-",IF(UPPER(AL198)="AB","+",VLOOKUP(AL198,'විෂය තොරතුරු'!$P$24:$Q$28,2))))</f>
        <v/>
      </c>
      <c r="BX198" s="171" t="str">
        <f aca="false">IF($B198="","",COUNTIF($AP198:$BW198,"A"))</f>
        <v/>
      </c>
      <c r="BY198" s="171" t="str">
        <f aca="false">IF($B198="","",COUNTIF($AP198:$BW198,"B"))</f>
        <v/>
      </c>
      <c r="BZ198" s="171" t="str">
        <f aca="false">IF($B198="","",COUNTIF($AP198:$BW198,"C"))</f>
        <v/>
      </c>
      <c r="CA198" s="171" t="str">
        <f aca="false">IF($B198="","",COUNTIF($AP198:$BW198,"S"))</f>
        <v/>
      </c>
      <c r="CB198" s="171" t="str">
        <f aca="false">IF($B198="","",COUNTIF($AP198:$BW198,"W"))</f>
        <v/>
      </c>
      <c r="CC198" s="171" t="str">
        <f aca="false">IF(B198="","",SUM(BX198:CA198))</f>
        <v/>
      </c>
      <c r="CD198" s="169" t="str">
        <f aca="false">IF(B198="","",SUM(BX198:BZ198))</f>
        <v/>
      </c>
      <c r="CE198" s="172" t="str">
        <f aca="false">IF(B198="","",IF(AND(CC198&gt;=6,CD198&gt;=3,OR(E198&gt;=35,F198&gt;=35),L198&gt;=35),"6/3 සමත්",IF(AND(CC198&gt;=5,CD198&gt;=3,OR(E198&gt;=35,F198&gt;=35,L198&gt;=35)),"5/3 සමත්",IF(AND(CC198&gt;=4,CD198&gt;=1,OR(E198&gt;=20,F198&gt;=20,L198&gt;=20)),"සමත් කළ හැකි",IF(CB198=9,"W9","අසමත් ?")))))</f>
        <v/>
      </c>
    </row>
    <row r="199" customFormat="false" ht="13.8" hidden="false" customHeight="false" outlineLevel="0" collapsed="false">
      <c r="A199" s="160" t="n">
        <v>14</v>
      </c>
      <c r="B199" s="161"/>
      <c r="C199" s="161"/>
      <c r="D199" s="162"/>
      <c r="E199" s="163"/>
      <c r="F199" s="164"/>
      <c r="G199" s="163"/>
      <c r="H199" s="165"/>
      <c r="I199" s="165"/>
      <c r="J199" s="164"/>
      <c r="K199" s="163"/>
      <c r="L199" s="165"/>
      <c r="M199" s="165"/>
      <c r="N199" s="164"/>
      <c r="O199" s="163"/>
      <c r="P199" s="165"/>
      <c r="Q199" s="165"/>
      <c r="R199" s="165"/>
      <c r="S199" s="165"/>
      <c r="T199" s="165"/>
      <c r="U199" s="165"/>
      <c r="V199" s="164"/>
      <c r="W199" s="163"/>
      <c r="X199" s="165"/>
      <c r="Y199" s="165"/>
      <c r="Z199" s="165"/>
      <c r="AA199" s="165"/>
      <c r="AB199" s="165"/>
      <c r="AC199" s="165"/>
      <c r="AD199" s="164"/>
      <c r="AE199" s="163"/>
      <c r="AF199" s="165"/>
      <c r="AG199" s="165"/>
      <c r="AH199" s="165"/>
      <c r="AI199" s="165"/>
      <c r="AJ199" s="165"/>
      <c r="AK199" s="165"/>
      <c r="AL199" s="166"/>
      <c r="AM199" s="167" t="str">
        <f aca="false">IF(B199="","",SUM(E199:AL199))</f>
        <v/>
      </c>
      <c r="AN199" s="168" t="str">
        <f aca="false">IF(B199="","",AM199/9)</f>
        <v/>
      </c>
      <c r="AO199" s="169" t="str">
        <f aca="false">IF(B199="","",IF(AM199=0,"-",RANK(AM199,$AM$186:$AM$235,0)))</f>
        <v/>
      </c>
      <c r="AP199" s="167" t="str">
        <f aca="false">IF(E199="","",IF(E199="-","-",IF(UPPER(E199)="AB","+",VLOOKUP(E199,'විෂය තොරතුරු'!$P$24:$Q$28,2))))</f>
        <v/>
      </c>
      <c r="AQ199" s="168" t="str">
        <f aca="false">IF(F199="","",IF(F199="-","-",IF(UPPER(F199)="AB","+",VLOOKUP(F199,'විෂය තොරතුරු'!$P$24:$Q$28,2))))</f>
        <v/>
      </c>
      <c r="AR199" s="168" t="str">
        <f aca="false">IF(G199="","",IF(G199="-","-",IF(UPPER(G199)="AB","+",VLOOKUP(G199,'විෂය තොරතුරු'!$P$24:$Q$28,2))))</f>
        <v/>
      </c>
      <c r="AS199" s="168" t="str">
        <f aca="false">IF(H199="","",IF(H199="-","-",IF(UPPER(H199)="AB","+",VLOOKUP(H199,'විෂය තොරතුරු'!$P$24:$Q$28,2))))</f>
        <v/>
      </c>
      <c r="AT199" s="168" t="str">
        <f aca="false">IF(I199="","",IF(I199="-","-",IF(UPPER(I199)="AB","+",VLOOKUP(I199,'විෂය තොරතුරු'!$P$24:$Q$28,2))))</f>
        <v/>
      </c>
      <c r="AU199" s="170" t="str">
        <f aca="false">IF(J199="","",IF(J199="-","-",IF(UPPER(J199)="AB","+",VLOOKUP(J199,'විෂය තොරතුරු'!$P$24:$Q$28,2))))</f>
        <v/>
      </c>
      <c r="AV199" s="171" t="str">
        <f aca="false">IF(K199="","",IF(K199="-","-",IF(UPPER(K199)="AB","+",VLOOKUP(K199,'විෂය තොරතුරු'!$P$24:$Q$28,2))))</f>
        <v/>
      </c>
      <c r="AW199" s="168" t="str">
        <f aca="false">IF(L199="","",IF(L199="-","-",IF(UPPER(L199)="AB","+",VLOOKUP(L199,'විෂය තොරතුරු'!$P$24:$Q$28,2))))</f>
        <v/>
      </c>
      <c r="AX199" s="168" t="str">
        <f aca="false">IF(M199="","",IF(M199="-","-",IF(UPPER(M199)="AB","+",VLOOKUP(M199,'විෂය තොරතුරු'!$P$24:$Q$28,2))))</f>
        <v/>
      </c>
      <c r="AY199" s="169" t="str">
        <f aca="false">IF(N199="","",IF(N199="-","-",IF(UPPER(N199)="AB","+",VLOOKUP(N199,'විෂය තොරතුරු'!$P$24:$Q$28,2))))</f>
        <v/>
      </c>
      <c r="AZ199" s="167" t="str">
        <f aca="false">IF(O199="","",IF(O199="-","-",IF(UPPER(O199)="AB","+",VLOOKUP(O199,'විෂය තොරතුරු'!$P$24:$Q$28,2))))</f>
        <v/>
      </c>
      <c r="BA199" s="168" t="str">
        <f aca="false">IF(P199="","",IF(P199="-","-",IF(UPPER(P199)="AB","+",VLOOKUP(P199,'විෂය තොරතුරු'!$P$24:$Q$28,2))))</f>
        <v/>
      </c>
      <c r="BB199" s="168" t="str">
        <f aca="false">IF(Q199="","",IF(Q199="-","-",IF(UPPER(Q199)="AB","+",VLOOKUP(Q199,'විෂය තොරතුරු'!$P$24:$Q$28,2))))</f>
        <v/>
      </c>
      <c r="BC199" s="168" t="str">
        <f aca="false">IF(R199="","",IF(R199="-","-",IF(UPPER(R199)="AB","+",VLOOKUP(R199,'විෂය තොරතුරු'!$P$24:$Q$28,2))))</f>
        <v/>
      </c>
      <c r="BD199" s="168" t="str">
        <f aca="false">IF(S199="","",IF(S199="-","-",IF(UPPER(S199)="AB","+",VLOOKUP(S199,'විෂය තොරතුරු'!$P$24:$Q$28,2))))</f>
        <v/>
      </c>
      <c r="BE199" s="168" t="str">
        <f aca="false">IF(T199="","",IF(T199="-","-",IF(UPPER(T199)="AB","+",VLOOKUP(T199,'විෂය තොරතුරු'!$P$24:$Q$28,2))))</f>
        <v/>
      </c>
      <c r="BF199" s="168" t="str">
        <f aca="false">IF(U199="","",IF(U199="-","-",IF(UPPER(U199)="AB","+",VLOOKUP(U199,'විෂය තොරතුරු'!$P$24:$Q$28,2))))</f>
        <v/>
      </c>
      <c r="BG199" s="170" t="str">
        <f aca="false">IF(V199="","",IF(V199="-","-",IF(UPPER(V199)="AB","+",VLOOKUP(V199,'විෂය තොරතුරු'!$P$24:$Q$28,2))))</f>
        <v/>
      </c>
      <c r="BH199" s="171" t="str">
        <f aca="false">IF(W199="","",IF(W199="-","-",IF(UPPER(W199)="AB","+",VLOOKUP(W199,'විෂය තොරතුරු'!$P$24:$Q$28,2))))</f>
        <v/>
      </c>
      <c r="BI199" s="168" t="str">
        <f aca="false">IF(X199="","",IF(X199="-","-",IF(UPPER(X199)="AB","+",VLOOKUP(X199,'විෂය තොරතුරු'!$P$24:$Q$28,2))))</f>
        <v/>
      </c>
      <c r="BJ199" s="168" t="str">
        <f aca="false">IF(Y199="","",IF(Y199="-","-",IF(UPPER(Y199)="AB","+",VLOOKUP(Y199,'විෂය තොරතුරු'!$P$24:$Q$28,2))))</f>
        <v/>
      </c>
      <c r="BK199" s="168" t="str">
        <f aca="false">IF(Z199="","",IF(Z199="-","-",IF(UPPER(Z199)="AB","+",VLOOKUP(Z199,'විෂය තොරතුරු'!$P$24:$Q$28,2))))</f>
        <v/>
      </c>
      <c r="BL199" s="168" t="str">
        <f aca="false">IF(AA199="","",IF(AA199="-","-",IF(UPPER(AA199)="AB","+",VLOOKUP(AA199,'විෂය තොරතුරු'!$P$24:$Q$28,2))))</f>
        <v/>
      </c>
      <c r="BM199" s="168" t="str">
        <f aca="false">IF(AB199="","",IF(AB199="-","-",IF(UPPER(AB199)="AB","+",VLOOKUP(AB199,'විෂය තොරතුරු'!$P$24:$Q$28,2))))</f>
        <v/>
      </c>
      <c r="BN199" s="168" t="str">
        <f aca="false">IF(AC199="","",IF(AC199="-","-",IF(UPPER(AC199)="AB","+",VLOOKUP(AC199,'විෂය තොරතුරු'!$P$24:$Q$28,2))))</f>
        <v/>
      </c>
      <c r="BO199" s="169" t="str">
        <f aca="false">IF(AD199="","",IF(AD199="-","-",IF(UPPER(AD199)="AB","+",VLOOKUP(AD199,'විෂය තොරතුරු'!$P$24:$Q$28,2))))</f>
        <v/>
      </c>
      <c r="BP199" s="171" t="str">
        <f aca="false">IF(AE199="","",IF(AE199="-","-",IF(UPPER(AE199)="AB","+",VLOOKUP(AE199,'විෂය තොරතුරු'!$P$24:$Q$28,2))))</f>
        <v/>
      </c>
      <c r="BQ199" s="168" t="str">
        <f aca="false">IF(AF199="","",IF(AF199="-","-",IF(UPPER(AF199)="AB","+",VLOOKUP(AF199,'විෂය තොරතුරු'!$P$24:$Q$28,2))))</f>
        <v/>
      </c>
      <c r="BR199" s="168" t="str">
        <f aca="false">IF(AG199="","",IF(AG199="-","-",IF(UPPER(AG199)="AB","+",VLOOKUP(AG199,'විෂය තොරතුරු'!$P$24:$Q$28,2))))</f>
        <v/>
      </c>
      <c r="BS199" s="168" t="str">
        <f aca="false">IF(AH199="","",IF(AH199="-","-",IF(UPPER(AH199)="AB","+",VLOOKUP(AH199,'විෂය තොරතුරු'!$P$24:$Q$28,2))))</f>
        <v/>
      </c>
      <c r="BT199" s="168" t="str">
        <f aca="false">IF(AI199="","",IF(AI199="-","-",IF(UPPER(AI199)="AB","+",VLOOKUP(AI199,'විෂය තොරතුරු'!$P$24:$Q$28,2))))</f>
        <v/>
      </c>
      <c r="BU199" s="168" t="str">
        <f aca="false">IF(AJ199="","",IF(AJ199="-","-",IF(UPPER(AJ199)="AB","+",VLOOKUP(AJ199,'විෂය තොරතුරු'!$P$24:$Q$28,2))))</f>
        <v/>
      </c>
      <c r="BV199" s="168" t="str">
        <f aca="false">IF(AK199="","",IF(AK199="-","-",IF(UPPER(AK199)="AB","+",VLOOKUP(AK199,'විෂය තොරතුරු'!$P$24:$Q$28,2))))</f>
        <v/>
      </c>
      <c r="BW199" s="169" t="str">
        <f aca="false">IF(AL199="","",IF(AL199="-","-",IF(UPPER(AL199)="AB","+",VLOOKUP(AL199,'විෂය තොරතුරු'!$P$24:$Q$28,2))))</f>
        <v/>
      </c>
      <c r="BX199" s="171" t="str">
        <f aca="false">IF($B199="","",COUNTIF($AP199:$BW199,"A"))</f>
        <v/>
      </c>
      <c r="BY199" s="171" t="str">
        <f aca="false">IF($B199="","",COUNTIF($AP199:$BW199,"B"))</f>
        <v/>
      </c>
      <c r="BZ199" s="171" t="str">
        <f aca="false">IF($B199="","",COUNTIF($AP199:$BW199,"C"))</f>
        <v/>
      </c>
      <c r="CA199" s="171" t="str">
        <f aca="false">IF($B199="","",COUNTIF($AP199:$BW199,"S"))</f>
        <v/>
      </c>
      <c r="CB199" s="171" t="str">
        <f aca="false">IF($B199="","",COUNTIF($AP199:$BW199,"W"))</f>
        <v/>
      </c>
      <c r="CC199" s="171" t="str">
        <f aca="false">IF(B199="","",SUM(BX199:CA199))</f>
        <v/>
      </c>
      <c r="CD199" s="169" t="str">
        <f aca="false">IF(B199="","",SUM(BX199:BZ199))</f>
        <v/>
      </c>
      <c r="CE199" s="172" t="str">
        <f aca="false">IF(B199="","",IF(AND(CC199&gt;=6,CD199&gt;=3,OR(E199&gt;=35,F199&gt;=35),L199&gt;=35),"6/3 සමත්",IF(AND(CC199&gt;=5,CD199&gt;=3,OR(E199&gt;=35,F199&gt;=35,L199&gt;=35)),"5/3 සමත්",IF(AND(CC199&gt;=4,CD199&gt;=1,OR(E199&gt;=20,F199&gt;=20,L199&gt;=20)),"සමත් කළ හැකි",IF(CB199=9,"W9","අසමත් ?")))))</f>
        <v/>
      </c>
    </row>
    <row r="200" customFormat="false" ht="13.8" hidden="false" customHeight="false" outlineLevel="0" collapsed="false">
      <c r="A200" s="160" t="n">
        <v>15</v>
      </c>
      <c r="B200" s="161"/>
      <c r="C200" s="161"/>
      <c r="D200" s="162"/>
      <c r="E200" s="163"/>
      <c r="F200" s="164"/>
      <c r="G200" s="163"/>
      <c r="H200" s="165"/>
      <c r="I200" s="165"/>
      <c r="J200" s="164"/>
      <c r="K200" s="163"/>
      <c r="L200" s="165"/>
      <c r="M200" s="165"/>
      <c r="N200" s="164"/>
      <c r="O200" s="163"/>
      <c r="P200" s="165"/>
      <c r="Q200" s="165"/>
      <c r="R200" s="165"/>
      <c r="S200" s="165"/>
      <c r="T200" s="165"/>
      <c r="U200" s="165"/>
      <c r="V200" s="164"/>
      <c r="W200" s="163"/>
      <c r="X200" s="165"/>
      <c r="Y200" s="165"/>
      <c r="Z200" s="165"/>
      <c r="AA200" s="165"/>
      <c r="AB200" s="165"/>
      <c r="AC200" s="165"/>
      <c r="AD200" s="164"/>
      <c r="AE200" s="163"/>
      <c r="AF200" s="165"/>
      <c r="AG200" s="165"/>
      <c r="AH200" s="165"/>
      <c r="AI200" s="165"/>
      <c r="AJ200" s="165"/>
      <c r="AK200" s="165"/>
      <c r="AL200" s="166"/>
      <c r="AM200" s="167" t="str">
        <f aca="false">IF(B200="","",SUM(E200:AL200))</f>
        <v/>
      </c>
      <c r="AN200" s="168" t="str">
        <f aca="false">IF(B200="","",AM200/9)</f>
        <v/>
      </c>
      <c r="AO200" s="169" t="str">
        <f aca="false">IF(B200="","",IF(AM200=0,"-",RANK(AM200,$AM$186:$AM$235,0)))</f>
        <v/>
      </c>
      <c r="AP200" s="167" t="str">
        <f aca="false">IF(E200="","",IF(E200="-","-",IF(UPPER(E200)="AB","+",VLOOKUP(E200,'විෂය තොරතුරු'!$P$24:$Q$28,2))))</f>
        <v/>
      </c>
      <c r="AQ200" s="168" t="str">
        <f aca="false">IF(F200="","",IF(F200="-","-",IF(UPPER(F200)="AB","+",VLOOKUP(F200,'විෂය තොරතුරු'!$P$24:$Q$28,2))))</f>
        <v/>
      </c>
      <c r="AR200" s="168" t="str">
        <f aca="false">IF(G200="","",IF(G200="-","-",IF(UPPER(G200)="AB","+",VLOOKUP(G200,'විෂය තොරතුරු'!$P$24:$Q$28,2))))</f>
        <v/>
      </c>
      <c r="AS200" s="168" t="str">
        <f aca="false">IF(H200="","",IF(H200="-","-",IF(UPPER(H200)="AB","+",VLOOKUP(H200,'විෂය තොරතුරු'!$P$24:$Q$28,2))))</f>
        <v/>
      </c>
      <c r="AT200" s="168" t="str">
        <f aca="false">IF(I200="","",IF(I200="-","-",IF(UPPER(I200)="AB","+",VLOOKUP(I200,'විෂය තොරතුරු'!$P$24:$Q$28,2))))</f>
        <v/>
      </c>
      <c r="AU200" s="170" t="str">
        <f aca="false">IF(J200="","",IF(J200="-","-",IF(UPPER(J200)="AB","+",VLOOKUP(J200,'විෂය තොරතුරු'!$P$24:$Q$28,2))))</f>
        <v/>
      </c>
      <c r="AV200" s="171" t="str">
        <f aca="false">IF(K200="","",IF(K200="-","-",IF(UPPER(K200)="AB","+",VLOOKUP(K200,'විෂය තොරතුරු'!$P$24:$Q$28,2))))</f>
        <v/>
      </c>
      <c r="AW200" s="168" t="str">
        <f aca="false">IF(L200="","",IF(L200="-","-",IF(UPPER(L200)="AB","+",VLOOKUP(L200,'විෂය තොරතුරු'!$P$24:$Q$28,2))))</f>
        <v/>
      </c>
      <c r="AX200" s="168" t="str">
        <f aca="false">IF(M200="","",IF(M200="-","-",IF(UPPER(M200)="AB","+",VLOOKUP(M200,'විෂය තොරතුරු'!$P$24:$Q$28,2))))</f>
        <v/>
      </c>
      <c r="AY200" s="169" t="str">
        <f aca="false">IF(N200="","",IF(N200="-","-",IF(UPPER(N200)="AB","+",VLOOKUP(N200,'විෂය තොරතුරු'!$P$24:$Q$28,2))))</f>
        <v/>
      </c>
      <c r="AZ200" s="167" t="str">
        <f aca="false">IF(O200="","",IF(O200="-","-",IF(UPPER(O200)="AB","+",VLOOKUP(O200,'විෂය තොරතුරු'!$P$24:$Q$28,2))))</f>
        <v/>
      </c>
      <c r="BA200" s="168" t="str">
        <f aca="false">IF(P200="","",IF(P200="-","-",IF(UPPER(P200)="AB","+",VLOOKUP(P200,'විෂය තොරතුරු'!$P$24:$Q$28,2))))</f>
        <v/>
      </c>
      <c r="BB200" s="168" t="str">
        <f aca="false">IF(Q200="","",IF(Q200="-","-",IF(UPPER(Q200)="AB","+",VLOOKUP(Q200,'විෂය තොරතුරු'!$P$24:$Q$28,2))))</f>
        <v/>
      </c>
      <c r="BC200" s="168" t="str">
        <f aca="false">IF(R200="","",IF(R200="-","-",IF(UPPER(R200)="AB","+",VLOOKUP(R200,'විෂය තොරතුරු'!$P$24:$Q$28,2))))</f>
        <v/>
      </c>
      <c r="BD200" s="168" t="str">
        <f aca="false">IF(S200="","",IF(S200="-","-",IF(UPPER(S200)="AB","+",VLOOKUP(S200,'විෂය තොරතුරු'!$P$24:$Q$28,2))))</f>
        <v/>
      </c>
      <c r="BE200" s="168" t="str">
        <f aca="false">IF(T200="","",IF(T200="-","-",IF(UPPER(T200)="AB","+",VLOOKUP(T200,'විෂය තොරතුරු'!$P$24:$Q$28,2))))</f>
        <v/>
      </c>
      <c r="BF200" s="168" t="str">
        <f aca="false">IF(U200="","",IF(U200="-","-",IF(UPPER(U200)="AB","+",VLOOKUP(U200,'විෂය තොරතුරු'!$P$24:$Q$28,2))))</f>
        <v/>
      </c>
      <c r="BG200" s="170" t="str">
        <f aca="false">IF(V200="","",IF(V200="-","-",IF(UPPER(V200)="AB","+",VLOOKUP(V200,'විෂය තොරතුරු'!$P$24:$Q$28,2))))</f>
        <v/>
      </c>
      <c r="BH200" s="171" t="str">
        <f aca="false">IF(W200="","",IF(W200="-","-",IF(UPPER(W200)="AB","+",VLOOKUP(W200,'විෂය තොරතුරු'!$P$24:$Q$28,2))))</f>
        <v/>
      </c>
      <c r="BI200" s="168" t="str">
        <f aca="false">IF(X200="","",IF(X200="-","-",IF(UPPER(X200)="AB","+",VLOOKUP(X200,'විෂය තොරතුරු'!$P$24:$Q$28,2))))</f>
        <v/>
      </c>
      <c r="BJ200" s="168" t="str">
        <f aca="false">IF(Y200="","",IF(Y200="-","-",IF(UPPER(Y200)="AB","+",VLOOKUP(Y200,'විෂය තොරතුරු'!$P$24:$Q$28,2))))</f>
        <v/>
      </c>
      <c r="BK200" s="168" t="str">
        <f aca="false">IF(Z200="","",IF(Z200="-","-",IF(UPPER(Z200)="AB","+",VLOOKUP(Z200,'විෂය තොරතුරු'!$P$24:$Q$28,2))))</f>
        <v/>
      </c>
      <c r="BL200" s="168" t="str">
        <f aca="false">IF(AA200="","",IF(AA200="-","-",IF(UPPER(AA200)="AB","+",VLOOKUP(AA200,'විෂය තොරතුරු'!$P$24:$Q$28,2))))</f>
        <v/>
      </c>
      <c r="BM200" s="168" t="str">
        <f aca="false">IF(AB200="","",IF(AB200="-","-",IF(UPPER(AB200)="AB","+",VLOOKUP(AB200,'විෂය තොරතුරු'!$P$24:$Q$28,2))))</f>
        <v/>
      </c>
      <c r="BN200" s="168" t="str">
        <f aca="false">IF(AC200="","",IF(AC200="-","-",IF(UPPER(AC200)="AB","+",VLOOKUP(AC200,'විෂය තොරතුරු'!$P$24:$Q$28,2))))</f>
        <v/>
      </c>
      <c r="BO200" s="169" t="str">
        <f aca="false">IF(AD200="","",IF(AD200="-","-",IF(UPPER(AD200)="AB","+",VLOOKUP(AD200,'විෂය තොරතුරු'!$P$24:$Q$28,2))))</f>
        <v/>
      </c>
      <c r="BP200" s="171" t="str">
        <f aca="false">IF(AE200="","",IF(AE200="-","-",IF(UPPER(AE200)="AB","+",VLOOKUP(AE200,'විෂය තොරතුරු'!$P$24:$Q$28,2))))</f>
        <v/>
      </c>
      <c r="BQ200" s="168" t="str">
        <f aca="false">IF(AF200="","",IF(AF200="-","-",IF(UPPER(AF200)="AB","+",VLOOKUP(AF200,'විෂය තොරතුරු'!$P$24:$Q$28,2))))</f>
        <v/>
      </c>
      <c r="BR200" s="168" t="str">
        <f aca="false">IF(AG200="","",IF(AG200="-","-",IF(UPPER(AG200)="AB","+",VLOOKUP(AG200,'විෂය තොරතුරු'!$P$24:$Q$28,2))))</f>
        <v/>
      </c>
      <c r="BS200" s="168" t="str">
        <f aca="false">IF(AH200="","",IF(AH200="-","-",IF(UPPER(AH200)="AB","+",VLOOKUP(AH200,'විෂය තොරතුරු'!$P$24:$Q$28,2))))</f>
        <v/>
      </c>
      <c r="BT200" s="168" t="str">
        <f aca="false">IF(AI200="","",IF(AI200="-","-",IF(UPPER(AI200)="AB","+",VLOOKUP(AI200,'විෂය තොරතුරු'!$P$24:$Q$28,2))))</f>
        <v/>
      </c>
      <c r="BU200" s="168" t="str">
        <f aca="false">IF(AJ200="","",IF(AJ200="-","-",IF(UPPER(AJ200)="AB","+",VLOOKUP(AJ200,'විෂය තොරතුරු'!$P$24:$Q$28,2))))</f>
        <v/>
      </c>
      <c r="BV200" s="168" t="str">
        <f aca="false">IF(AK200="","",IF(AK200="-","-",IF(UPPER(AK200)="AB","+",VLOOKUP(AK200,'විෂය තොරතුරු'!$P$24:$Q$28,2))))</f>
        <v/>
      </c>
      <c r="BW200" s="169" t="str">
        <f aca="false">IF(AL200="","",IF(AL200="-","-",IF(UPPER(AL200)="AB","+",VLOOKUP(AL200,'විෂය තොරතුරු'!$P$24:$Q$28,2))))</f>
        <v/>
      </c>
      <c r="BX200" s="171" t="str">
        <f aca="false">IF($B200="","",COUNTIF($AP200:$BW200,"A"))</f>
        <v/>
      </c>
      <c r="BY200" s="171" t="str">
        <f aca="false">IF($B200="","",COUNTIF($AP200:$BW200,"B"))</f>
        <v/>
      </c>
      <c r="BZ200" s="171" t="str">
        <f aca="false">IF($B200="","",COUNTIF($AP200:$BW200,"C"))</f>
        <v/>
      </c>
      <c r="CA200" s="171" t="str">
        <f aca="false">IF($B200="","",COUNTIF($AP200:$BW200,"S"))</f>
        <v/>
      </c>
      <c r="CB200" s="171" t="str">
        <f aca="false">IF($B200="","",COUNTIF($AP200:$BW200,"W"))</f>
        <v/>
      </c>
      <c r="CC200" s="171" t="str">
        <f aca="false">IF(B200="","",SUM(BX200:CA200))</f>
        <v/>
      </c>
      <c r="CD200" s="169" t="str">
        <f aca="false">IF(B200="","",SUM(BX200:BZ200))</f>
        <v/>
      </c>
      <c r="CE200" s="172" t="str">
        <f aca="false">IF(B200="","",IF(AND(CC200&gt;=6,CD200&gt;=3,OR(E200&gt;=35,F200&gt;=35),L200&gt;=35),"6/3 සමත්",IF(AND(CC200&gt;=5,CD200&gt;=3,OR(E200&gt;=35,F200&gt;=35,L200&gt;=35)),"5/3 සමත්",IF(AND(CC200&gt;=4,CD200&gt;=1,OR(E200&gt;=20,F200&gt;=20,L200&gt;=20)),"සමත් කළ හැකි",IF(CB200=9,"W9","අසමත් ?")))))</f>
        <v/>
      </c>
    </row>
    <row r="201" customFormat="false" ht="13.8" hidden="false" customHeight="false" outlineLevel="0" collapsed="false">
      <c r="A201" s="160" t="n">
        <v>16</v>
      </c>
      <c r="B201" s="161"/>
      <c r="C201" s="161"/>
      <c r="D201" s="162"/>
      <c r="E201" s="163"/>
      <c r="F201" s="164"/>
      <c r="G201" s="163"/>
      <c r="H201" s="165"/>
      <c r="I201" s="165"/>
      <c r="J201" s="164"/>
      <c r="K201" s="163"/>
      <c r="L201" s="165"/>
      <c r="M201" s="165"/>
      <c r="N201" s="164"/>
      <c r="O201" s="163"/>
      <c r="P201" s="165"/>
      <c r="Q201" s="165"/>
      <c r="R201" s="165"/>
      <c r="S201" s="165"/>
      <c r="T201" s="165"/>
      <c r="U201" s="165"/>
      <c r="V201" s="164"/>
      <c r="W201" s="163"/>
      <c r="X201" s="165"/>
      <c r="Y201" s="165"/>
      <c r="Z201" s="165"/>
      <c r="AA201" s="165"/>
      <c r="AB201" s="165"/>
      <c r="AC201" s="165"/>
      <c r="AD201" s="164"/>
      <c r="AE201" s="163"/>
      <c r="AF201" s="165"/>
      <c r="AG201" s="165"/>
      <c r="AH201" s="165"/>
      <c r="AI201" s="165"/>
      <c r="AJ201" s="165"/>
      <c r="AK201" s="165"/>
      <c r="AL201" s="166"/>
      <c r="AM201" s="167" t="str">
        <f aca="false">IF(B201="","",SUM(E201:AL201))</f>
        <v/>
      </c>
      <c r="AN201" s="168" t="str">
        <f aca="false">IF(B201="","",AM201/9)</f>
        <v/>
      </c>
      <c r="AO201" s="169" t="str">
        <f aca="false">IF(B201="","",IF(AM201=0,"-",RANK(AM201,$AM$186:$AM$235,0)))</f>
        <v/>
      </c>
      <c r="AP201" s="167" t="str">
        <f aca="false">IF(E201="","",IF(E201="-","-",IF(UPPER(E201)="AB","+",VLOOKUP(E201,'විෂය තොරතුරු'!$P$24:$Q$28,2))))</f>
        <v/>
      </c>
      <c r="AQ201" s="168" t="str">
        <f aca="false">IF(F201="","",IF(F201="-","-",IF(UPPER(F201)="AB","+",VLOOKUP(F201,'විෂය තොරතුරු'!$P$24:$Q$28,2))))</f>
        <v/>
      </c>
      <c r="AR201" s="168" t="str">
        <f aca="false">IF(G201="","",IF(G201="-","-",IF(UPPER(G201)="AB","+",VLOOKUP(G201,'විෂය තොරතුරු'!$P$24:$Q$28,2))))</f>
        <v/>
      </c>
      <c r="AS201" s="168" t="str">
        <f aca="false">IF(H201="","",IF(H201="-","-",IF(UPPER(H201)="AB","+",VLOOKUP(H201,'විෂය තොරතුරු'!$P$24:$Q$28,2))))</f>
        <v/>
      </c>
      <c r="AT201" s="168" t="str">
        <f aca="false">IF(I201="","",IF(I201="-","-",IF(UPPER(I201)="AB","+",VLOOKUP(I201,'විෂය තොරතුරු'!$P$24:$Q$28,2))))</f>
        <v/>
      </c>
      <c r="AU201" s="170" t="str">
        <f aca="false">IF(J201="","",IF(J201="-","-",IF(UPPER(J201)="AB","+",VLOOKUP(J201,'විෂය තොරතුරු'!$P$24:$Q$28,2))))</f>
        <v/>
      </c>
      <c r="AV201" s="171" t="str">
        <f aca="false">IF(K201="","",IF(K201="-","-",IF(UPPER(K201)="AB","+",VLOOKUP(K201,'විෂය තොරතුරු'!$P$24:$Q$28,2))))</f>
        <v/>
      </c>
      <c r="AW201" s="168" t="str">
        <f aca="false">IF(L201="","",IF(L201="-","-",IF(UPPER(L201)="AB","+",VLOOKUP(L201,'විෂය තොරතුරු'!$P$24:$Q$28,2))))</f>
        <v/>
      </c>
      <c r="AX201" s="168" t="str">
        <f aca="false">IF(M201="","",IF(M201="-","-",IF(UPPER(M201)="AB","+",VLOOKUP(M201,'විෂය තොරතුරු'!$P$24:$Q$28,2))))</f>
        <v/>
      </c>
      <c r="AY201" s="169" t="str">
        <f aca="false">IF(N201="","",IF(N201="-","-",IF(UPPER(N201)="AB","+",VLOOKUP(N201,'විෂය තොරතුරු'!$P$24:$Q$28,2))))</f>
        <v/>
      </c>
      <c r="AZ201" s="167" t="str">
        <f aca="false">IF(O201="","",IF(O201="-","-",IF(UPPER(O201)="AB","+",VLOOKUP(O201,'විෂය තොරතුරු'!$P$24:$Q$28,2))))</f>
        <v/>
      </c>
      <c r="BA201" s="168" t="str">
        <f aca="false">IF(P201="","",IF(P201="-","-",IF(UPPER(P201)="AB","+",VLOOKUP(P201,'විෂය තොරතුරු'!$P$24:$Q$28,2))))</f>
        <v/>
      </c>
      <c r="BB201" s="168" t="str">
        <f aca="false">IF(Q201="","",IF(Q201="-","-",IF(UPPER(Q201)="AB","+",VLOOKUP(Q201,'විෂය තොරතුරු'!$P$24:$Q$28,2))))</f>
        <v/>
      </c>
      <c r="BC201" s="168" t="str">
        <f aca="false">IF(R201="","",IF(R201="-","-",IF(UPPER(R201)="AB","+",VLOOKUP(R201,'විෂය තොරතුරු'!$P$24:$Q$28,2))))</f>
        <v/>
      </c>
      <c r="BD201" s="168" t="str">
        <f aca="false">IF(S201="","",IF(S201="-","-",IF(UPPER(S201)="AB","+",VLOOKUP(S201,'විෂය තොරතුරු'!$P$24:$Q$28,2))))</f>
        <v/>
      </c>
      <c r="BE201" s="168" t="str">
        <f aca="false">IF(T201="","",IF(T201="-","-",IF(UPPER(T201)="AB","+",VLOOKUP(T201,'විෂය තොරතුරු'!$P$24:$Q$28,2))))</f>
        <v/>
      </c>
      <c r="BF201" s="168" t="str">
        <f aca="false">IF(U201="","",IF(U201="-","-",IF(UPPER(U201)="AB","+",VLOOKUP(U201,'විෂය තොරතුරු'!$P$24:$Q$28,2))))</f>
        <v/>
      </c>
      <c r="BG201" s="170" t="str">
        <f aca="false">IF(V201="","",IF(V201="-","-",IF(UPPER(V201)="AB","+",VLOOKUP(V201,'විෂය තොරතුරු'!$P$24:$Q$28,2))))</f>
        <v/>
      </c>
      <c r="BH201" s="171" t="str">
        <f aca="false">IF(W201="","",IF(W201="-","-",IF(UPPER(W201)="AB","+",VLOOKUP(W201,'විෂය තොරතුරු'!$P$24:$Q$28,2))))</f>
        <v/>
      </c>
      <c r="BI201" s="168" t="str">
        <f aca="false">IF(X201="","",IF(X201="-","-",IF(UPPER(X201)="AB","+",VLOOKUP(X201,'විෂය තොරතුරු'!$P$24:$Q$28,2))))</f>
        <v/>
      </c>
      <c r="BJ201" s="168" t="str">
        <f aca="false">IF(Y201="","",IF(Y201="-","-",IF(UPPER(Y201)="AB","+",VLOOKUP(Y201,'විෂය තොරතුරු'!$P$24:$Q$28,2))))</f>
        <v/>
      </c>
      <c r="BK201" s="168" t="str">
        <f aca="false">IF(Z201="","",IF(Z201="-","-",IF(UPPER(Z201)="AB","+",VLOOKUP(Z201,'විෂය තොරතුරු'!$P$24:$Q$28,2))))</f>
        <v/>
      </c>
      <c r="BL201" s="168" t="str">
        <f aca="false">IF(AA201="","",IF(AA201="-","-",IF(UPPER(AA201)="AB","+",VLOOKUP(AA201,'විෂය තොරතුරු'!$P$24:$Q$28,2))))</f>
        <v/>
      </c>
      <c r="BM201" s="168" t="str">
        <f aca="false">IF(AB201="","",IF(AB201="-","-",IF(UPPER(AB201)="AB","+",VLOOKUP(AB201,'විෂය තොරතුරු'!$P$24:$Q$28,2))))</f>
        <v/>
      </c>
      <c r="BN201" s="168" t="str">
        <f aca="false">IF(AC201="","",IF(AC201="-","-",IF(UPPER(AC201)="AB","+",VLOOKUP(AC201,'විෂය තොරතුරු'!$P$24:$Q$28,2))))</f>
        <v/>
      </c>
      <c r="BO201" s="169" t="str">
        <f aca="false">IF(AD201="","",IF(AD201="-","-",IF(UPPER(AD201)="AB","+",VLOOKUP(AD201,'විෂය තොරතුරු'!$P$24:$Q$28,2))))</f>
        <v/>
      </c>
      <c r="BP201" s="171" t="str">
        <f aca="false">IF(AE201="","",IF(AE201="-","-",IF(UPPER(AE201)="AB","+",VLOOKUP(AE201,'විෂය තොරතුරු'!$P$24:$Q$28,2))))</f>
        <v/>
      </c>
      <c r="BQ201" s="168" t="str">
        <f aca="false">IF(AF201="","",IF(AF201="-","-",IF(UPPER(AF201)="AB","+",VLOOKUP(AF201,'විෂය තොරතුරු'!$P$24:$Q$28,2))))</f>
        <v/>
      </c>
      <c r="BR201" s="168" t="str">
        <f aca="false">IF(AG201="","",IF(AG201="-","-",IF(UPPER(AG201)="AB","+",VLOOKUP(AG201,'විෂය තොරතුරු'!$P$24:$Q$28,2))))</f>
        <v/>
      </c>
      <c r="BS201" s="168" t="str">
        <f aca="false">IF(AH201="","",IF(AH201="-","-",IF(UPPER(AH201)="AB","+",VLOOKUP(AH201,'විෂය තොරතුරු'!$P$24:$Q$28,2))))</f>
        <v/>
      </c>
      <c r="BT201" s="168" t="str">
        <f aca="false">IF(AI201="","",IF(AI201="-","-",IF(UPPER(AI201)="AB","+",VLOOKUP(AI201,'විෂය තොරතුරු'!$P$24:$Q$28,2))))</f>
        <v/>
      </c>
      <c r="BU201" s="168" t="str">
        <f aca="false">IF(AJ201="","",IF(AJ201="-","-",IF(UPPER(AJ201)="AB","+",VLOOKUP(AJ201,'විෂය තොරතුරු'!$P$24:$Q$28,2))))</f>
        <v/>
      </c>
      <c r="BV201" s="168" t="str">
        <f aca="false">IF(AK201="","",IF(AK201="-","-",IF(UPPER(AK201)="AB","+",VLOOKUP(AK201,'විෂය තොරතුරු'!$P$24:$Q$28,2))))</f>
        <v/>
      </c>
      <c r="BW201" s="169" t="str">
        <f aca="false">IF(AL201="","",IF(AL201="-","-",IF(UPPER(AL201)="AB","+",VLOOKUP(AL201,'විෂය තොරතුරු'!$P$24:$Q$28,2))))</f>
        <v/>
      </c>
      <c r="BX201" s="171" t="str">
        <f aca="false">IF($B201="","",COUNTIF($AP201:$BW201,"A"))</f>
        <v/>
      </c>
      <c r="BY201" s="171" t="str">
        <f aca="false">IF($B201="","",COUNTIF($AP201:$BW201,"B"))</f>
        <v/>
      </c>
      <c r="BZ201" s="171" t="str">
        <f aca="false">IF($B201="","",COUNTIF($AP201:$BW201,"C"))</f>
        <v/>
      </c>
      <c r="CA201" s="171" t="str">
        <f aca="false">IF($B201="","",COUNTIF($AP201:$BW201,"S"))</f>
        <v/>
      </c>
      <c r="CB201" s="171" t="str">
        <f aca="false">IF($B201="","",COUNTIF($AP201:$BW201,"W"))</f>
        <v/>
      </c>
      <c r="CC201" s="171" t="str">
        <f aca="false">IF(B201="","",SUM(BX201:CA201))</f>
        <v/>
      </c>
      <c r="CD201" s="169" t="str">
        <f aca="false">IF(B201="","",SUM(BX201:BZ201))</f>
        <v/>
      </c>
      <c r="CE201" s="172" t="str">
        <f aca="false">IF(B201="","",IF(AND(CC201&gt;=6,CD201&gt;=3,OR(E201&gt;=35,F201&gt;=35),L201&gt;=35),"6/3 සමත්",IF(AND(CC201&gt;=5,CD201&gt;=3,OR(E201&gt;=35,F201&gt;=35,L201&gt;=35)),"5/3 සමත්",IF(AND(CC201&gt;=4,CD201&gt;=1,OR(E201&gt;=20,F201&gt;=20,L201&gt;=20)),"සමත් කළ හැකි",IF(CB201=9,"W9","අසමත් ?")))))</f>
        <v/>
      </c>
    </row>
    <row r="202" customFormat="false" ht="13.8" hidden="false" customHeight="false" outlineLevel="0" collapsed="false">
      <c r="A202" s="160" t="n">
        <v>17</v>
      </c>
      <c r="B202" s="161"/>
      <c r="C202" s="161"/>
      <c r="D202" s="162"/>
      <c r="E202" s="163"/>
      <c r="F202" s="164"/>
      <c r="G202" s="163"/>
      <c r="H202" s="165"/>
      <c r="I202" s="165"/>
      <c r="J202" s="164"/>
      <c r="K202" s="163"/>
      <c r="L202" s="165"/>
      <c r="M202" s="165"/>
      <c r="N202" s="164"/>
      <c r="O202" s="163"/>
      <c r="P202" s="165"/>
      <c r="Q202" s="165"/>
      <c r="R202" s="165"/>
      <c r="S202" s="165"/>
      <c r="T202" s="165"/>
      <c r="U202" s="165"/>
      <c r="V202" s="164"/>
      <c r="W202" s="163"/>
      <c r="X202" s="165"/>
      <c r="Y202" s="165"/>
      <c r="Z202" s="165"/>
      <c r="AA202" s="165"/>
      <c r="AB202" s="165"/>
      <c r="AC202" s="165"/>
      <c r="AD202" s="164"/>
      <c r="AE202" s="163"/>
      <c r="AF202" s="165"/>
      <c r="AG202" s="165"/>
      <c r="AH202" s="165"/>
      <c r="AI202" s="165"/>
      <c r="AJ202" s="165"/>
      <c r="AK202" s="165"/>
      <c r="AL202" s="166"/>
      <c r="AM202" s="167" t="str">
        <f aca="false">IF(B202="","",SUM(E202:AL202))</f>
        <v/>
      </c>
      <c r="AN202" s="168" t="str">
        <f aca="false">IF(B202="","",AM202/9)</f>
        <v/>
      </c>
      <c r="AO202" s="169" t="str">
        <f aca="false">IF(B202="","",IF(AM202=0,"-",RANK(AM202,$AM$186:$AM$235,0)))</f>
        <v/>
      </c>
      <c r="AP202" s="167" t="str">
        <f aca="false">IF(E202="","",IF(E202="-","-",IF(UPPER(E202)="AB","+",VLOOKUP(E202,'විෂය තොරතුරු'!$P$24:$Q$28,2))))</f>
        <v/>
      </c>
      <c r="AQ202" s="168" t="str">
        <f aca="false">IF(F202="","",IF(F202="-","-",IF(UPPER(F202)="AB","+",VLOOKUP(F202,'විෂය තොරතුරු'!$P$24:$Q$28,2))))</f>
        <v/>
      </c>
      <c r="AR202" s="168" t="str">
        <f aca="false">IF(G202="","",IF(G202="-","-",IF(UPPER(G202)="AB","+",VLOOKUP(G202,'විෂය තොරතුරු'!$P$24:$Q$28,2))))</f>
        <v/>
      </c>
      <c r="AS202" s="168" t="str">
        <f aca="false">IF(H202="","",IF(H202="-","-",IF(UPPER(H202)="AB","+",VLOOKUP(H202,'විෂය තොරතුරු'!$P$24:$Q$28,2))))</f>
        <v/>
      </c>
      <c r="AT202" s="168" t="str">
        <f aca="false">IF(I202="","",IF(I202="-","-",IF(UPPER(I202)="AB","+",VLOOKUP(I202,'විෂය තොරතුරු'!$P$24:$Q$28,2))))</f>
        <v/>
      </c>
      <c r="AU202" s="170" t="str">
        <f aca="false">IF(J202="","",IF(J202="-","-",IF(UPPER(J202)="AB","+",VLOOKUP(J202,'විෂය තොරතුරු'!$P$24:$Q$28,2))))</f>
        <v/>
      </c>
      <c r="AV202" s="171" t="str">
        <f aca="false">IF(K202="","",IF(K202="-","-",IF(UPPER(K202)="AB","+",VLOOKUP(K202,'විෂය තොරතුරු'!$P$24:$Q$28,2))))</f>
        <v/>
      </c>
      <c r="AW202" s="168" t="str">
        <f aca="false">IF(L202="","",IF(L202="-","-",IF(UPPER(L202)="AB","+",VLOOKUP(L202,'විෂය තොරතුරු'!$P$24:$Q$28,2))))</f>
        <v/>
      </c>
      <c r="AX202" s="168" t="str">
        <f aca="false">IF(M202="","",IF(M202="-","-",IF(UPPER(M202)="AB","+",VLOOKUP(M202,'විෂය තොරතුරු'!$P$24:$Q$28,2))))</f>
        <v/>
      </c>
      <c r="AY202" s="169" t="str">
        <f aca="false">IF(N202="","",IF(N202="-","-",IF(UPPER(N202)="AB","+",VLOOKUP(N202,'විෂය තොරතුරු'!$P$24:$Q$28,2))))</f>
        <v/>
      </c>
      <c r="AZ202" s="167" t="str">
        <f aca="false">IF(O202="","",IF(O202="-","-",IF(UPPER(O202)="AB","+",VLOOKUP(O202,'විෂය තොරතුරු'!$P$24:$Q$28,2))))</f>
        <v/>
      </c>
      <c r="BA202" s="168" t="str">
        <f aca="false">IF(P202="","",IF(P202="-","-",IF(UPPER(P202)="AB","+",VLOOKUP(P202,'විෂය තොරතුරු'!$P$24:$Q$28,2))))</f>
        <v/>
      </c>
      <c r="BB202" s="168" t="str">
        <f aca="false">IF(Q202="","",IF(Q202="-","-",IF(UPPER(Q202)="AB","+",VLOOKUP(Q202,'විෂය තොරතුරු'!$P$24:$Q$28,2))))</f>
        <v/>
      </c>
      <c r="BC202" s="168" t="str">
        <f aca="false">IF(R202="","",IF(R202="-","-",IF(UPPER(R202)="AB","+",VLOOKUP(R202,'විෂය තොරතුරු'!$P$24:$Q$28,2))))</f>
        <v/>
      </c>
      <c r="BD202" s="168" t="str">
        <f aca="false">IF(S202="","",IF(S202="-","-",IF(UPPER(S202)="AB","+",VLOOKUP(S202,'විෂය තොරතුරු'!$P$24:$Q$28,2))))</f>
        <v/>
      </c>
      <c r="BE202" s="168" t="str">
        <f aca="false">IF(T202="","",IF(T202="-","-",IF(UPPER(T202)="AB","+",VLOOKUP(T202,'විෂය තොරතුරු'!$P$24:$Q$28,2))))</f>
        <v/>
      </c>
      <c r="BF202" s="168" t="str">
        <f aca="false">IF(U202="","",IF(U202="-","-",IF(UPPER(U202)="AB","+",VLOOKUP(U202,'විෂය තොරතුරු'!$P$24:$Q$28,2))))</f>
        <v/>
      </c>
      <c r="BG202" s="170" t="str">
        <f aca="false">IF(V202="","",IF(V202="-","-",IF(UPPER(V202)="AB","+",VLOOKUP(V202,'විෂය තොරතුරු'!$P$24:$Q$28,2))))</f>
        <v/>
      </c>
      <c r="BH202" s="171" t="str">
        <f aca="false">IF(W202="","",IF(W202="-","-",IF(UPPER(W202)="AB","+",VLOOKUP(W202,'විෂය තොරතුරු'!$P$24:$Q$28,2))))</f>
        <v/>
      </c>
      <c r="BI202" s="168" t="str">
        <f aca="false">IF(X202="","",IF(X202="-","-",IF(UPPER(X202)="AB","+",VLOOKUP(X202,'විෂය තොරතුරු'!$P$24:$Q$28,2))))</f>
        <v/>
      </c>
      <c r="BJ202" s="168" t="str">
        <f aca="false">IF(Y202="","",IF(Y202="-","-",IF(UPPER(Y202)="AB","+",VLOOKUP(Y202,'විෂය තොරතුරු'!$P$24:$Q$28,2))))</f>
        <v/>
      </c>
      <c r="BK202" s="168" t="str">
        <f aca="false">IF(Z202="","",IF(Z202="-","-",IF(UPPER(Z202)="AB","+",VLOOKUP(Z202,'විෂය තොරතුරු'!$P$24:$Q$28,2))))</f>
        <v/>
      </c>
      <c r="BL202" s="168" t="str">
        <f aca="false">IF(AA202="","",IF(AA202="-","-",IF(UPPER(AA202)="AB","+",VLOOKUP(AA202,'විෂය තොරතුරු'!$P$24:$Q$28,2))))</f>
        <v/>
      </c>
      <c r="BM202" s="168" t="str">
        <f aca="false">IF(AB202="","",IF(AB202="-","-",IF(UPPER(AB202)="AB","+",VLOOKUP(AB202,'විෂය තොරතුරු'!$P$24:$Q$28,2))))</f>
        <v/>
      </c>
      <c r="BN202" s="168" t="str">
        <f aca="false">IF(AC202="","",IF(AC202="-","-",IF(UPPER(AC202)="AB","+",VLOOKUP(AC202,'විෂය තොරතුරු'!$P$24:$Q$28,2))))</f>
        <v/>
      </c>
      <c r="BO202" s="169" t="str">
        <f aca="false">IF(AD202="","",IF(AD202="-","-",IF(UPPER(AD202)="AB","+",VLOOKUP(AD202,'විෂය තොරතුරු'!$P$24:$Q$28,2))))</f>
        <v/>
      </c>
      <c r="BP202" s="171" t="str">
        <f aca="false">IF(AE202="","",IF(AE202="-","-",IF(UPPER(AE202)="AB","+",VLOOKUP(AE202,'විෂය තොරතුරු'!$P$24:$Q$28,2))))</f>
        <v/>
      </c>
      <c r="BQ202" s="168" t="str">
        <f aca="false">IF(AF202="","",IF(AF202="-","-",IF(UPPER(AF202)="AB","+",VLOOKUP(AF202,'විෂය තොරතුරු'!$P$24:$Q$28,2))))</f>
        <v/>
      </c>
      <c r="BR202" s="168" t="str">
        <f aca="false">IF(AG202="","",IF(AG202="-","-",IF(UPPER(AG202)="AB","+",VLOOKUP(AG202,'විෂය තොරතුරු'!$P$24:$Q$28,2))))</f>
        <v/>
      </c>
      <c r="BS202" s="168" t="str">
        <f aca="false">IF(AH202="","",IF(AH202="-","-",IF(UPPER(AH202)="AB","+",VLOOKUP(AH202,'විෂය තොරතුරු'!$P$24:$Q$28,2))))</f>
        <v/>
      </c>
      <c r="BT202" s="168" t="str">
        <f aca="false">IF(AI202="","",IF(AI202="-","-",IF(UPPER(AI202)="AB","+",VLOOKUP(AI202,'විෂය තොරතුරු'!$P$24:$Q$28,2))))</f>
        <v/>
      </c>
      <c r="BU202" s="168" t="str">
        <f aca="false">IF(AJ202="","",IF(AJ202="-","-",IF(UPPER(AJ202)="AB","+",VLOOKUP(AJ202,'විෂය තොරතුරු'!$P$24:$Q$28,2))))</f>
        <v/>
      </c>
      <c r="BV202" s="168" t="str">
        <f aca="false">IF(AK202="","",IF(AK202="-","-",IF(UPPER(AK202)="AB","+",VLOOKUP(AK202,'විෂය තොරතුරු'!$P$24:$Q$28,2))))</f>
        <v/>
      </c>
      <c r="BW202" s="169" t="str">
        <f aca="false">IF(AL202="","",IF(AL202="-","-",IF(UPPER(AL202)="AB","+",VLOOKUP(AL202,'විෂය තොරතුරු'!$P$24:$Q$28,2))))</f>
        <v/>
      </c>
      <c r="BX202" s="171" t="str">
        <f aca="false">IF($B202="","",COUNTIF($AP202:$BW202,"A"))</f>
        <v/>
      </c>
      <c r="BY202" s="171" t="str">
        <f aca="false">IF($B202="","",COUNTIF($AP202:$BW202,"B"))</f>
        <v/>
      </c>
      <c r="BZ202" s="171" t="str">
        <f aca="false">IF($B202="","",COUNTIF($AP202:$BW202,"C"))</f>
        <v/>
      </c>
      <c r="CA202" s="171" t="str">
        <f aca="false">IF($B202="","",COUNTIF($AP202:$BW202,"S"))</f>
        <v/>
      </c>
      <c r="CB202" s="171" t="str">
        <f aca="false">IF($B202="","",COUNTIF($AP202:$BW202,"W"))</f>
        <v/>
      </c>
      <c r="CC202" s="171" t="str">
        <f aca="false">IF(B202="","",SUM(BX202:CA202))</f>
        <v/>
      </c>
      <c r="CD202" s="169" t="str">
        <f aca="false">IF(B202="","",SUM(BX202:BZ202))</f>
        <v/>
      </c>
      <c r="CE202" s="172" t="str">
        <f aca="false">IF(B202="","",IF(AND(CC202&gt;=6,CD202&gt;=3,OR(E202&gt;=35,F202&gt;=35),L202&gt;=35),"6/3 සමත්",IF(AND(CC202&gt;=5,CD202&gt;=3,OR(E202&gt;=35,F202&gt;=35,L202&gt;=35)),"5/3 සමත්",IF(AND(CC202&gt;=4,CD202&gt;=1,OR(E202&gt;=20,F202&gt;=20,L202&gt;=20)),"සමත් කළ හැකි",IF(CB202=9,"W9","අසමත් ?")))))</f>
        <v/>
      </c>
    </row>
    <row r="203" customFormat="false" ht="13.8" hidden="false" customHeight="false" outlineLevel="0" collapsed="false">
      <c r="A203" s="160" t="n">
        <v>18</v>
      </c>
      <c r="B203" s="161"/>
      <c r="C203" s="161"/>
      <c r="D203" s="162"/>
      <c r="E203" s="163"/>
      <c r="F203" s="164"/>
      <c r="G203" s="163"/>
      <c r="H203" s="165"/>
      <c r="I203" s="165"/>
      <c r="J203" s="164"/>
      <c r="K203" s="163"/>
      <c r="L203" s="165"/>
      <c r="M203" s="165"/>
      <c r="N203" s="164"/>
      <c r="O203" s="163"/>
      <c r="P203" s="165"/>
      <c r="Q203" s="165"/>
      <c r="R203" s="165"/>
      <c r="S203" s="165"/>
      <c r="T203" s="165"/>
      <c r="U203" s="165"/>
      <c r="V203" s="164"/>
      <c r="W203" s="163"/>
      <c r="X203" s="165"/>
      <c r="Y203" s="165"/>
      <c r="Z203" s="165"/>
      <c r="AA203" s="165"/>
      <c r="AB203" s="165"/>
      <c r="AC203" s="165"/>
      <c r="AD203" s="164"/>
      <c r="AE203" s="163"/>
      <c r="AF203" s="165"/>
      <c r="AG203" s="165"/>
      <c r="AH203" s="165"/>
      <c r="AI203" s="165"/>
      <c r="AJ203" s="165"/>
      <c r="AK203" s="165"/>
      <c r="AL203" s="166"/>
      <c r="AM203" s="167" t="str">
        <f aca="false">IF(B203="","",SUM(E203:AL203))</f>
        <v/>
      </c>
      <c r="AN203" s="168" t="str">
        <f aca="false">IF(B203="","",AM203/9)</f>
        <v/>
      </c>
      <c r="AO203" s="169" t="str">
        <f aca="false">IF(B203="","",IF(AM203=0,"-",RANK(AM203,$AM$186:$AM$235,0)))</f>
        <v/>
      </c>
      <c r="AP203" s="167" t="str">
        <f aca="false">IF(E203="","",IF(E203="-","-",IF(UPPER(E203)="AB","+",VLOOKUP(E203,'විෂය තොරතුරු'!$P$24:$Q$28,2))))</f>
        <v/>
      </c>
      <c r="AQ203" s="168" t="str">
        <f aca="false">IF(F203="","",IF(F203="-","-",IF(UPPER(F203)="AB","+",VLOOKUP(F203,'විෂය තොරතුරු'!$P$24:$Q$28,2))))</f>
        <v/>
      </c>
      <c r="AR203" s="168" t="str">
        <f aca="false">IF(G203="","",IF(G203="-","-",IF(UPPER(G203)="AB","+",VLOOKUP(G203,'විෂය තොරතුරු'!$P$24:$Q$28,2))))</f>
        <v/>
      </c>
      <c r="AS203" s="168" t="str">
        <f aca="false">IF(H203="","",IF(H203="-","-",IF(UPPER(H203)="AB","+",VLOOKUP(H203,'විෂය තොරතුරු'!$P$24:$Q$28,2))))</f>
        <v/>
      </c>
      <c r="AT203" s="168" t="str">
        <f aca="false">IF(I203="","",IF(I203="-","-",IF(UPPER(I203)="AB","+",VLOOKUP(I203,'විෂය තොරතුරු'!$P$24:$Q$28,2))))</f>
        <v/>
      </c>
      <c r="AU203" s="170" t="str">
        <f aca="false">IF(J203="","",IF(J203="-","-",IF(UPPER(J203)="AB","+",VLOOKUP(J203,'විෂය තොරතුරු'!$P$24:$Q$28,2))))</f>
        <v/>
      </c>
      <c r="AV203" s="171" t="str">
        <f aca="false">IF(K203="","",IF(K203="-","-",IF(UPPER(K203)="AB","+",VLOOKUP(K203,'විෂය තොරතුරු'!$P$24:$Q$28,2))))</f>
        <v/>
      </c>
      <c r="AW203" s="168" t="str">
        <f aca="false">IF(L203="","",IF(L203="-","-",IF(UPPER(L203)="AB","+",VLOOKUP(L203,'විෂය තොරතුරු'!$P$24:$Q$28,2))))</f>
        <v/>
      </c>
      <c r="AX203" s="168" t="str">
        <f aca="false">IF(M203="","",IF(M203="-","-",IF(UPPER(M203)="AB","+",VLOOKUP(M203,'විෂය තොරතුරු'!$P$24:$Q$28,2))))</f>
        <v/>
      </c>
      <c r="AY203" s="169" t="str">
        <f aca="false">IF(N203="","",IF(N203="-","-",IF(UPPER(N203)="AB","+",VLOOKUP(N203,'විෂය තොරතුරු'!$P$24:$Q$28,2))))</f>
        <v/>
      </c>
      <c r="AZ203" s="167" t="str">
        <f aca="false">IF(O203="","",IF(O203="-","-",IF(UPPER(O203)="AB","+",VLOOKUP(O203,'විෂය තොරතුරු'!$P$24:$Q$28,2))))</f>
        <v/>
      </c>
      <c r="BA203" s="168" t="str">
        <f aca="false">IF(P203="","",IF(P203="-","-",IF(UPPER(P203)="AB","+",VLOOKUP(P203,'විෂය තොරතුරු'!$P$24:$Q$28,2))))</f>
        <v/>
      </c>
      <c r="BB203" s="168" t="str">
        <f aca="false">IF(Q203="","",IF(Q203="-","-",IF(UPPER(Q203)="AB","+",VLOOKUP(Q203,'විෂය තොරතුරු'!$P$24:$Q$28,2))))</f>
        <v/>
      </c>
      <c r="BC203" s="168" t="str">
        <f aca="false">IF(R203="","",IF(R203="-","-",IF(UPPER(R203)="AB","+",VLOOKUP(R203,'විෂය තොරතුරු'!$P$24:$Q$28,2))))</f>
        <v/>
      </c>
      <c r="BD203" s="168" t="str">
        <f aca="false">IF(S203="","",IF(S203="-","-",IF(UPPER(S203)="AB","+",VLOOKUP(S203,'විෂය තොරතුරු'!$P$24:$Q$28,2))))</f>
        <v/>
      </c>
      <c r="BE203" s="168" t="str">
        <f aca="false">IF(T203="","",IF(T203="-","-",IF(UPPER(T203)="AB","+",VLOOKUP(T203,'විෂය තොරතුරු'!$P$24:$Q$28,2))))</f>
        <v/>
      </c>
      <c r="BF203" s="168" t="str">
        <f aca="false">IF(U203="","",IF(U203="-","-",IF(UPPER(U203)="AB","+",VLOOKUP(U203,'විෂය තොරතුරු'!$P$24:$Q$28,2))))</f>
        <v/>
      </c>
      <c r="BG203" s="170" t="str">
        <f aca="false">IF(V203="","",IF(V203="-","-",IF(UPPER(V203)="AB","+",VLOOKUP(V203,'විෂය තොරතුරු'!$P$24:$Q$28,2))))</f>
        <v/>
      </c>
      <c r="BH203" s="171" t="str">
        <f aca="false">IF(W203="","",IF(W203="-","-",IF(UPPER(W203)="AB","+",VLOOKUP(W203,'විෂය තොරතුරු'!$P$24:$Q$28,2))))</f>
        <v/>
      </c>
      <c r="BI203" s="168" t="str">
        <f aca="false">IF(X203="","",IF(X203="-","-",IF(UPPER(X203)="AB","+",VLOOKUP(X203,'විෂය තොරතුරු'!$P$24:$Q$28,2))))</f>
        <v/>
      </c>
      <c r="BJ203" s="168" t="str">
        <f aca="false">IF(Y203="","",IF(Y203="-","-",IF(UPPER(Y203)="AB","+",VLOOKUP(Y203,'විෂය තොරතුරු'!$P$24:$Q$28,2))))</f>
        <v/>
      </c>
      <c r="BK203" s="168" t="str">
        <f aca="false">IF(Z203="","",IF(Z203="-","-",IF(UPPER(Z203)="AB","+",VLOOKUP(Z203,'විෂය තොරතුරු'!$P$24:$Q$28,2))))</f>
        <v/>
      </c>
      <c r="BL203" s="168" t="str">
        <f aca="false">IF(AA203="","",IF(AA203="-","-",IF(UPPER(AA203)="AB","+",VLOOKUP(AA203,'විෂය තොරතුරු'!$P$24:$Q$28,2))))</f>
        <v/>
      </c>
      <c r="BM203" s="168" t="str">
        <f aca="false">IF(AB203="","",IF(AB203="-","-",IF(UPPER(AB203)="AB","+",VLOOKUP(AB203,'විෂය තොරතුරු'!$P$24:$Q$28,2))))</f>
        <v/>
      </c>
      <c r="BN203" s="168" t="str">
        <f aca="false">IF(AC203="","",IF(AC203="-","-",IF(UPPER(AC203)="AB","+",VLOOKUP(AC203,'විෂය තොරතුරු'!$P$24:$Q$28,2))))</f>
        <v/>
      </c>
      <c r="BO203" s="169" t="str">
        <f aca="false">IF(AD203="","",IF(AD203="-","-",IF(UPPER(AD203)="AB","+",VLOOKUP(AD203,'විෂය තොරතුරු'!$P$24:$Q$28,2))))</f>
        <v/>
      </c>
      <c r="BP203" s="171" t="str">
        <f aca="false">IF(AE203="","",IF(AE203="-","-",IF(UPPER(AE203)="AB","+",VLOOKUP(AE203,'විෂය තොරතුරු'!$P$24:$Q$28,2))))</f>
        <v/>
      </c>
      <c r="BQ203" s="168" t="str">
        <f aca="false">IF(AF203="","",IF(AF203="-","-",IF(UPPER(AF203)="AB","+",VLOOKUP(AF203,'විෂය තොරතුරු'!$P$24:$Q$28,2))))</f>
        <v/>
      </c>
      <c r="BR203" s="168" t="str">
        <f aca="false">IF(AG203="","",IF(AG203="-","-",IF(UPPER(AG203)="AB","+",VLOOKUP(AG203,'විෂය තොරතුරු'!$P$24:$Q$28,2))))</f>
        <v/>
      </c>
      <c r="BS203" s="168" t="str">
        <f aca="false">IF(AH203="","",IF(AH203="-","-",IF(UPPER(AH203)="AB","+",VLOOKUP(AH203,'විෂය තොරතුරු'!$P$24:$Q$28,2))))</f>
        <v/>
      </c>
      <c r="BT203" s="168" t="str">
        <f aca="false">IF(AI203="","",IF(AI203="-","-",IF(UPPER(AI203)="AB","+",VLOOKUP(AI203,'විෂය තොරතුරු'!$P$24:$Q$28,2))))</f>
        <v/>
      </c>
      <c r="BU203" s="168" t="str">
        <f aca="false">IF(AJ203="","",IF(AJ203="-","-",IF(UPPER(AJ203)="AB","+",VLOOKUP(AJ203,'විෂය තොරතුරු'!$P$24:$Q$28,2))))</f>
        <v/>
      </c>
      <c r="BV203" s="168" t="str">
        <f aca="false">IF(AK203="","",IF(AK203="-","-",IF(UPPER(AK203)="AB","+",VLOOKUP(AK203,'විෂය තොරතුරු'!$P$24:$Q$28,2))))</f>
        <v/>
      </c>
      <c r="BW203" s="169" t="str">
        <f aca="false">IF(AL203="","",IF(AL203="-","-",IF(UPPER(AL203)="AB","+",VLOOKUP(AL203,'විෂය තොරතුරු'!$P$24:$Q$28,2))))</f>
        <v/>
      </c>
      <c r="BX203" s="171" t="str">
        <f aca="false">IF($B203="","",COUNTIF($AP203:$BW203,"A"))</f>
        <v/>
      </c>
      <c r="BY203" s="171" t="str">
        <f aca="false">IF($B203="","",COUNTIF($AP203:$BW203,"B"))</f>
        <v/>
      </c>
      <c r="BZ203" s="171" t="str">
        <f aca="false">IF($B203="","",COUNTIF($AP203:$BW203,"C"))</f>
        <v/>
      </c>
      <c r="CA203" s="171" t="str">
        <f aca="false">IF($B203="","",COUNTIF($AP203:$BW203,"S"))</f>
        <v/>
      </c>
      <c r="CB203" s="171" t="str">
        <f aca="false">IF($B203="","",COUNTIF($AP203:$BW203,"W"))</f>
        <v/>
      </c>
      <c r="CC203" s="171" t="str">
        <f aca="false">IF(B203="","",SUM(BX203:CA203))</f>
        <v/>
      </c>
      <c r="CD203" s="169" t="str">
        <f aca="false">IF(B203="","",SUM(BX203:BZ203))</f>
        <v/>
      </c>
      <c r="CE203" s="172" t="str">
        <f aca="false">IF(B203="","",IF(AND(CC203&gt;=6,CD203&gt;=3,OR(E203&gt;=35,F203&gt;=35),L203&gt;=35),"6/3 සමත්",IF(AND(CC203&gt;=5,CD203&gt;=3,OR(E203&gt;=35,F203&gt;=35,L203&gt;=35)),"5/3 සමත්",IF(AND(CC203&gt;=4,CD203&gt;=1,OR(E203&gt;=20,F203&gt;=20,L203&gt;=20)),"සමත් කළ හැකි",IF(CB203=9,"W9","අසමත් ?")))))</f>
        <v/>
      </c>
    </row>
    <row r="204" customFormat="false" ht="13.8" hidden="false" customHeight="false" outlineLevel="0" collapsed="false">
      <c r="A204" s="160" t="n">
        <v>19</v>
      </c>
      <c r="B204" s="175"/>
      <c r="C204" s="161"/>
      <c r="D204" s="162"/>
      <c r="E204" s="163"/>
      <c r="F204" s="164"/>
      <c r="G204" s="163"/>
      <c r="H204" s="165"/>
      <c r="I204" s="165"/>
      <c r="J204" s="164"/>
      <c r="K204" s="163"/>
      <c r="L204" s="165"/>
      <c r="M204" s="165"/>
      <c r="N204" s="164"/>
      <c r="O204" s="163"/>
      <c r="P204" s="165"/>
      <c r="Q204" s="165"/>
      <c r="R204" s="165"/>
      <c r="S204" s="165"/>
      <c r="T204" s="165"/>
      <c r="U204" s="165"/>
      <c r="V204" s="164"/>
      <c r="W204" s="163"/>
      <c r="X204" s="165"/>
      <c r="Y204" s="165"/>
      <c r="Z204" s="165"/>
      <c r="AA204" s="165"/>
      <c r="AB204" s="165"/>
      <c r="AC204" s="165"/>
      <c r="AD204" s="164"/>
      <c r="AE204" s="163"/>
      <c r="AF204" s="165"/>
      <c r="AG204" s="165"/>
      <c r="AH204" s="165"/>
      <c r="AI204" s="165"/>
      <c r="AJ204" s="165"/>
      <c r="AK204" s="165"/>
      <c r="AL204" s="166"/>
      <c r="AM204" s="167" t="str">
        <f aca="false">IF(B204="","",SUM(E204:AL204))</f>
        <v/>
      </c>
      <c r="AN204" s="168" t="str">
        <f aca="false">IF(B204="","",AM204/9)</f>
        <v/>
      </c>
      <c r="AO204" s="169" t="str">
        <f aca="false">IF(B204="","",IF(AM204=0,"-",RANK(AM204,$AM$186:$AM$235,0)))</f>
        <v/>
      </c>
      <c r="AP204" s="167" t="str">
        <f aca="false">IF(E204="","",IF(E204="-","-",IF(UPPER(E204)="AB","+",VLOOKUP(E204,'විෂය තොරතුරු'!$P$24:$Q$28,2))))</f>
        <v/>
      </c>
      <c r="AQ204" s="168" t="str">
        <f aca="false">IF(F204="","",IF(F204="-","-",IF(UPPER(F204)="AB","+",VLOOKUP(F204,'විෂය තොරතුරු'!$P$24:$Q$28,2))))</f>
        <v/>
      </c>
      <c r="AR204" s="168" t="str">
        <f aca="false">IF(G204="","",IF(G204="-","-",IF(UPPER(G204)="AB","+",VLOOKUP(G204,'විෂය තොරතුරු'!$P$24:$Q$28,2))))</f>
        <v/>
      </c>
      <c r="AS204" s="168" t="str">
        <f aca="false">IF(H204="","",IF(H204="-","-",IF(UPPER(H204)="AB","+",VLOOKUP(H204,'විෂය තොරතුරු'!$P$24:$Q$28,2))))</f>
        <v/>
      </c>
      <c r="AT204" s="168" t="str">
        <f aca="false">IF(I204="","",IF(I204="-","-",IF(UPPER(I204)="AB","+",VLOOKUP(I204,'විෂය තොරතුරු'!$P$24:$Q$28,2))))</f>
        <v/>
      </c>
      <c r="AU204" s="170" t="str">
        <f aca="false">IF(J204="","",IF(J204="-","-",IF(UPPER(J204)="AB","+",VLOOKUP(J204,'විෂය තොරතුරු'!$P$24:$Q$28,2))))</f>
        <v/>
      </c>
      <c r="AV204" s="171" t="str">
        <f aca="false">IF(K204="","",IF(K204="-","-",IF(UPPER(K204)="AB","+",VLOOKUP(K204,'විෂය තොරතුරු'!$P$24:$Q$28,2))))</f>
        <v/>
      </c>
      <c r="AW204" s="168" t="str">
        <f aca="false">IF(L204="","",IF(L204="-","-",IF(UPPER(L204)="AB","+",VLOOKUP(L204,'විෂය තොරතුරු'!$P$24:$Q$28,2))))</f>
        <v/>
      </c>
      <c r="AX204" s="168" t="str">
        <f aca="false">IF(M204="","",IF(M204="-","-",IF(UPPER(M204)="AB","+",VLOOKUP(M204,'විෂය තොරතුරු'!$P$24:$Q$28,2))))</f>
        <v/>
      </c>
      <c r="AY204" s="169" t="str">
        <f aca="false">IF(N204="","",IF(N204="-","-",IF(UPPER(N204)="AB","+",VLOOKUP(N204,'විෂය තොරතුරු'!$P$24:$Q$28,2))))</f>
        <v/>
      </c>
      <c r="AZ204" s="167" t="str">
        <f aca="false">IF(O204="","",IF(O204="-","-",IF(UPPER(O204)="AB","+",VLOOKUP(O204,'විෂය තොරතුරු'!$P$24:$Q$28,2))))</f>
        <v/>
      </c>
      <c r="BA204" s="168" t="str">
        <f aca="false">IF(P204="","",IF(P204="-","-",IF(UPPER(P204)="AB","+",VLOOKUP(P204,'විෂය තොරතුරු'!$P$24:$Q$28,2))))</f>
        <v/>
      </c>
      <c r="BB204" s="168" t="str">
        <f aca="false">IF(Q204="","",IF(Q204="-","-",IF(UPPER(Q204)="AB","+",VLOOKUP(Q204,'විෂය තොරතුරු'!$P$24:$Q$28,2))))</f>
        <v/>
      </c>
      <c r="BC204" s="168" t="str">
        <f aca="false">IF(R204="","",IF(R204="-","-",IF(UPPER(R204)="AB","+",VLOOKUP(R204,'විෂය තොරතුරු'!$P$24:$Q$28,2))))</f>
        <v/>
      </c>
      <c r="BD204" s="168" t="str">
        <f aca="false">IF(S204="","",IF(S204="-","-",IF(UPPER(S204)="AB","+",VLOOKUP(S204,'විෂය තොරතුරු'!$P$24:$Q$28,2))))</f>
        <v/>
      </c>
      <c r="BE204" s="168" t="str">
        <f aca="false">IF(T204="","",IF(T204="-","-",IF(UPPER(T204)="AB","+",VLOOKUP(T204,'විෂය තොරතුරු'!$P$24:$Q$28,2))))</f>
        <v/>
      </c>
      <c r="BF204" s="168" t="str">
        <f aca="false">IF(U204="","",IF(U204="-","-",IF(UPPER(U204)="AB","+",VLOOKUP(U204,'විෂය තොරතුරු'!$P$24:$Q$28,2))))</f>
        <v/>
      </c>
      <c r="BG204" s="170" t="str">
        <f aca="false">IF(V204="","",IF(V204="-","-",IF(UPPER(V204)="AB","+",VLOOKUP(V204,'විෂය තොරතුරු'!$P$24:$Q$28,2))))</f>
        <v/>
      </c>
      <c r="BH204" s="171" t="str">
        <f aca="false">IF(W204="","",IF(W204="-","-",IF(UPPER(W204)="AB","+",VLOOKUP(W204,'විෂය තොරතුරු'!$P$24:$Q$28,2))))</f>
        <v/>
      </c>
      <c r="BI204" s="168" t="str">
        <f aca="false">IF(X204="","",IF(X204="-","-",IF(UPPER(X204)="AB","+",VLOOKUP(X204,'විෂය තොරතුරු'!$P$24:$Q$28,2))))</f>
        <v/>
      </c>
      <c r="BJ204" s="168" t="str">
        <f aca="false">IF(Y204="","",IF(Y204="-","-",IF(UPPER(Y204)="AB","+",VLOOKUP(Y204,'විෂය තොරතුරු'!$P$24:$Q$28,2))))</f>
        <v/>
      </c>
      <c r="BK204" s="168" t="str">
        <f aca="false">IF(Z204="","",IF(Z204="-","-",IF(UPPER(Z204)="AB","+",VLOOKUP(Z204,'විෂය තොරතුරු'!$P$24:$Q$28,2))))</f>
        <v/>
      </c>
      <c r="BL204" s="168" t="str">
        <f aca="false">IF(AA204="","",IF(AA204="-","-",IF(UPPER(AA204)="AB","+",VLOOKUP(AA204,'විෂය තොරතුරු'!$P$24:$Q$28,2))))</f>
        <v/>
      </c>
      <c r="BM204" s="168" t="str">
        <f aca="false">IF(AB204="","",IF(AB204="-","-",IF(UPPER(AB204)="AB","+",VLOOKUP(AB204,'විෂය තොරතුරු'!$P$24:$Q$28,2))))</f>
        <v/>
      </c>
      <c r="BN204" s="168" t="str">
        <f aca="false">IF(AC204="","",IF(AC204="-","-",IF(UPPER(AC204)="AB","+",VLOOKUP(AC204,'විෂය තොරතුරු'!$P$24:$Q$28,2))))</f>
        <v/>
      </c>
      <c r="BO204" s="169" t="str">
        <f aca="false">IF(AD204="","",IF(AD204="-","-",IF(UPPER(AD204)="AB","+",VLOOKUP(AD204,'විෂය තොරතුරු'!$P$24:$Q$28,2))))</f>
        <v/>
      </c>
      <c r="BP204" s="171" t="str">
        <f aca="false">IF(AE204="","",IF(AE204="-","-",IF(UPPER(AE204)="AB","+",VLOOKUP(AE204,'විෂය තොරතුරු'!$P$24:$Q$28,2))))</f>
        <v/>
      </c>
      <c r="BQ204" s="168" t="str">
        <f aca="false">IF(AF204="","",IF(AF204="-","-",IF(UPPER(AF204)="AB","+",VLOOKUP(AF204,'විෂය තොරතුරු'!$P$24:$Q$28,2))))</f>
        <v/>
      </c>
      <c r="BR204" s="168" t="str">
        <f aca="false">IF(AG204="","",IF(AG204="-","-",IF(UPPER(AG204)="AB","+",VLOOKUP(AG204,'විෂය තොරතුරු'!$P$24:$Q$28,2))))</f>
        <v/>
      </c>
      <c r="BS204" s="168" t="str">
        <f aca="false">IF(AH204="","",IF(AH204="-","-",IF(UPPER(AH204)="AB","+",VLOOKUP(AH204,'විෂය තොරතුරු'!$P$24:$Q$28,2))))</f>
        <v/>
      </c>
      <c r="BT204" s="168" t="str">
        <f aca="false">IF(AI204="","",IF(AI204="-","-",IF(UPPER(AI204)="AB","+",VLOOKUP(AI204,'විෂය තොරතුරු'!$P$24:$Q$28,2))))</f>
        <v/>
      </c>
      <c r="BU204" s="168" t="str">
        <f aca="false">IF(AJ204="","",IF(AJ204="-","-",IF(UPPER(AJ204)="AB","+",VLOOKUP(AJ204,'විෂය තොරතුරු'!$P$24:$Q$28,2))))</f>
        <v/>
      </c>
      <c r="BV204" s="168" t="str">
        <f aca="false">IF(AK204="","",IF(AK204="-","-",IF(UPPER(AK204)="AB","+",VLOOKUP(AK204,'විෂය තොරතුරු'!$P$24:$Q$28,2))))</f>
        <v/>
      </c>
      <c r="BW204" s="169" t="str">
        <f aca="false">IF(AL204="","",IF(AL204="-","-",IF(UPPER(AL204)="AB","+",VLOOKUP(AL204,'විෂය තොරතුරු'!$P$24:$Q$28,2))))</f>
        <v/>
      </c>
      <c r="BX204" s="171" t="str">
        <f aca="false">IF($B204="","",COUNTIF($AP204:$BW204,"A"))</f>
        <v/>
      </c>
      <c r="BY204" s="171" t="str">
        <f aca="false">IF($B204="","",COUNTIF($AP204:$BW204,"B"))</f>
        <v/>
      </c>
      <c r="BZ204" s="171" t="str">
        <f aca="false">IF($B204="","",COUNTIF($AP204:$BW204,"C"))</f>
        <v/>
      </c>
      <c r="CA204" s="171" t="str">
        <f aca="false">IF($B204="","",COUNTIF($AP204:$BW204,"S"))</f>
        <v/>
      </c>
      <c r="CB204" s="171" t="str">
        <f aca="false">IF($B204="","",COUNTIF($AP204:$BW204,"W"))</f>
        <v/>
      </c>
      <c r="CC204" s="171" t="str">
        <f aca="false">IF(B204="","",SUM(BX204:CA204))</f>
        <v/>
      </c>
      <c r="CD204" s="169" t="str">
        <f aca="false">IF(B204="","",SUM(BX204:BZ204))</f>
        <v/>
      </c>
      <c r="CE204" s="172" t="str">
        <f aca="false">IF(B204="","",IF(AND(CC204&gt;=6,CD204&gt;=3,OR(E204&gt;=35,F204&gt;=35),L204&gt;=35),"6/3 සමත්",IF(AND(CC204&gt;=5,CD204&gt;=3,OR(E204&gt;=35,F204&gt;=35,L204&gt;=35)),"5/3 සමත්",IF(AND(CC204&gt;=4,CD204&gt;=1,OR(E204&gt;=20,F204&gt;=20,L204&gt;=20)),"සමත් කළ හැකි",IF(CB204=9,"W9","අසමත් ?")))))</f>
        <v/>
      </c>
    </row>
    <row r="205" customFormat="false" ht="13.8" hidden="false" customHeight="false" outlineLevel="0" collapsed="false">
      <c r="A205" s="160" t="n">
        <v>20</v>
      </c>
      <c r="B205" s="161"/>
      <c r="C205" s="161"/>
      <c r="D205" s="162"/>
      <c r="E205" s="163"/>
      <c r="F205" s="164"/>
      <c r="G205" s="163"/>
      <c r="H205" s="165"/>
      <c r="I205" s="165"/>
      <c r="J205" s="164"/>
      <c r="K205" s="163"/>
      <c r="L205" s="165"/>
      <c r="M205" s="165"/>
      <c r="N205" s="164"/>
      <c r="O205" s="163"/>
      <c r="P205" s="165"/>
      <c r="Q205" s="165"/>
      <c r="R205" s="165"/>
      <c r="S205" s="165"/>
      <c r="T205" s="165"/>
      <c r="U205" s="165"/>
      <c r="V205" s="164"/>
      <c r="W205" s="163"/>
      <c r="X205" s="165"/>
      <c r="Y205" s="165"/>
      <c r="Z205" s="165"/>
      <c r="AA205" s="165"/>
      <c r="AB205" s="165"/>
      <c r="AC205" s="165"/>
      <c r="AD205" s="164"/>
      <c r="AE205" s="163"/>
      <c r="AF205" s="165"/>
      <c r="AG205" s="165"/>
      <c r="AH205" s="165"/>
      <c r="AI205" s="165"/>
      <c r="AJ205" s="165"/>
      <c r="AK205" s="165"/>
      <c r="AL205" s="166"/>
      <c r="AM205" s="167" t="str">
        <f aca="false">IF(B205="","",SUM(E205:AL205))</f>
        <v/>
      </c>
      <c r="AN205" s="168" t="str">
        <f aca="false">IF(B205="","",AM205/9)</f>
        <v/>
      </c>
      <c r="AO205" s="169" t="str">
        <f aca="false">IF(B205="","",IF(AM205=0,"-",RANK(AM205,$AM$186:$AM$235,0)))</f>
        <v/>
      </c>
      <c r="AP205" s="167" t="str">
        <f aca="false">IF(E205="","",IF(E205="-","-",IF(UPPER(E205)="AB","+",VLOOKUP(E205,'විෂය තොරතුරු'!$P$24:$Q$28,2))))</f>
        <v/>
      </c>
      <c r="AQ205" s="168" t="str">
        <f aca="false">IF(F205="","",IF(F205="-","-",IF(UPPER(F205)="AB","+",VLOOKUP(F205,'විෂය තොරතුරු'!$P$24:$Q$28,2))))</f>
        <v/>
      </c>
      <c r="AR205" s="168" t="str">
        <f aca="false">IF(G205="","",IF(G205="-","-",IF(UPPER(G205)="AB","+",VLOOKUP(G205,'විෂය තොරතුරු'!$P$24:$Q$28,2))))</f>
        <v/>
      </c>
      <c r="AS205" s="168" t="str">
        <f aca="false">IF(H205="","",IF(H205="-","-",IF(UPPER(H205)="AB","+",VLOOKUP(H205,'විෂය තොරතුරු'!$P$24:$Q$28,2))))</f>
        <v/>
      </c>
      <c r="AT205" s="168" t="str">
        <f aca="false">IF(I205="","",IF(I205="-","-",IF(UPPER(I205)="AB","+",VLOOKUP(I205,'විෂය තොරතුරු'!$P$24:$Q$28,2))))</f>
        <v/>
      </c>
      <c r="AU205" s="170" t="str">
        <f aca="false">IF(J205="","",IF(J205="-","-",IF(UPPER(J205)="AB","+",VLOOKUP(J205,'විෂය තොරතුරු'!$P$24:$Q$28,2))))</f>
        <v/>
      </c>
      <c r="AV205" s="171" t="str">
        <f aca="false">IF(K205="","",IF(K205="-","-",IF(UPPER(K205)="AB","+",VLOOKUP(K205,'විෂය තොරතුරු'!$P$24:$Q$28,2))))</f>
        <v/>
      </c>
      <c r="AW205" s="168" t="str">
        <f aca="false">IF(L205="","",IF(L205="-","-",IF(UPPER(L205)="AB","+",VLOOKUP(L205,'විෂය තොරතුරු'!$P$24:$Q$28,2))))</f>
        <v/>
      </c>
      <c r="AX205" s="168" t="str">
        <f aca="false">IF(M205="","",IF(M205="-","-",IF(UPPER(M205)="AB","+",VLOOKUP(M205,'විෂය තොරතුරු'!$P$24:$Q$28,2))))</f>
        <v/>
      </c>
      <c r="AY205" s="169" t="str">
        <f aca="false">IF(N205="","",IF(N205="-","-",IF(UPPER(N205)="AB","+",VLOOKUP(N205,'විෂය තොරතුරු'!$P$24:$Q$28,2))))</f>
        <v/>
      </c>
      <c r="AZ205" s="167" t="str">
        <f aca="false">IF(O205="","",IF(O205="-","-",IF(UPPER(O205)="AB","+",VLOOKUP(O205,'විෂය තොරතුරු'!$P$24:$Q$28,2))))</f>
        <v/>
      </c>
      <c r="BA205" s="168" t="str">
        <f aca="false">IF(P205="","",IF(P205="-","-",IF(UPPER(P205)="AB","+",VLOOKUP(P205,'විෂය තොරතුරු'!$P$24:$Q$28,2))))</f>
        <v/>
      </c>
      <c r="BB205" s="168" t="str">
        <f aca="false">IF(Q205="","",IF(Q205="-","-",IF(UPPER(Q205)="AB","+",VLOOKUP(Q205,'විෂය තොරතුරු'!$P$24:$Q$28,2))))</f>
        <v/>
      </c>
      <c r="BC205" s="168" t="str">
        <f aca="false">IF(R205="","",IF(R205="-","-",IF(UPPER(R205)="AB","+",VLOOKUP(R205,'විෂය තොරතුරු'!$P$24:$Q$28,2))))</f>
        <v/>
      </c>
      <c r="BD205" s="168" t="str">
        <f aca="false">IF(S205="","",IF(S205="-","-",IF(UPPER(S205)="AB","+",VLOOKUP(S205,'විෂය තොරතුරු'!$P$24:$Q$28,2))))</f>
        <v/>
      </c>
      <c r="BE205" s="168" t="str">
        <f aca="false">IF(T205="","",IF(T205="-","-",IF(UPPER(T205)="AB","+",VLOOKUP(T205,'විෂය තොරතුරු'!$P$24:$Q$28,2))))</f>
        <v/>
      </c>
      <c r="BF205" s="168" t="str">
        <f aca="false">IF(U205="","",IF(U205="-","-",IF(UPPER(U205)="AB","+",VLOOKUP(U205,'විෂය තොරතුරු'!$P$24:$Q$28,2))))</f>
        <v/>
      </c>
      <c r="BG205" s="170" t="str">
        <f aca="false">IF(V205="","",IF(V205="-","-",IF(UPPER(V205)="AB","+",VLOOKUP(V205,'විෂය තොරතුරු'!$P$24:$Q$28,2))))</f>
        <v/>
      </c>
      <c r="BH205" s="171" t="str">
        <f aca="false">IF(W205="","",IF(W205="-","-",IF(UPPER(W205)="AB","+",VLOOKUP(W205,'විෂය තොරතුරු'!$P$24:$Q$28,2))))</f>
        <v/>
      </c>
      <c r="BI205" s="168" t="str">
        <f aca="false">IF(X205="","",IF(X205="-","-",IF(UPPER(X205)="AB","+",VLOOKUP(X205,'විෂය තොරතුරු'!$P$24:$Q$28,2))))</f>
        <v/>
      </c>
      <c r="BJ205" s="168" t="str">
        <f aca="false">IF(Y205="","",IF(Y205="-","-",IF(UPPER(Y205)="AB","+",VLOOKUP(Y205,'විෂය තොරතුරු'!$P$24:$Q$28,2))))</f>
        <v/>
      </c>
      <c r="BK205" s="168" t="str">
        <f aca="false">IF(Z205="","",IF(Z205="-","-",IF(UPPER(Z205)="AB","+",VLOOKUP(Z205,'විෂය තොරතුරු'!$P$24:$Q$28,2))))</f>
        <v/>
      </c>
      <c r="BL205" s="168" t="str">
        <f aca="false">IF(AA205="","",IF(AA205="-","-",IF(UPPER(AA205)="AB","+",VLOOKUP(AA205,'විෂය තොරතුරු'!$P$24:$Q$28,2))))</f>
        <v/>
      </c>
      <c r="BM205" s="168" t="str">
        <f aca="false">IF(AB205="","",IF(AB205="-","-",IF(UPPER(AB205)="AB","+",VLOOKUP(AB205,'විෂය තොරතුරු'!$P$24:$Q$28,2))))</f>
        <v/>
      </c>
      <c r="BN205" s="168" t="str">
        <f aca="false">IF(AC205="","",IF(AC205="-","-",IF(UPPER(AC205)="AB","+",VLOOKUP(AC205,'විෂය තොරතුරු'!$P$24:$Q$28,2))))</f>
        <v/>
      </c>
      <c r="BO205" s="169" t="str">
        <f aca="false">IF(AD205="","",IF(AD205="-","-",IF(UPPER(AD205)="AB","+",VLOOKUP(AD205,'විෂය තොරතුරු'!$P$24:$Q$28,2))))</f>
        <v/>
      </c>
      <c r="BP205" s="171" t="str">
        <f aca="false">IF(AE205="","",IF(AE205="-","-",IF(UPPER(AE205)="AB","+",VLOOKUP(AE205,'විෂය තොරතුරු'!$P$24:$Q$28,2))))</f>
        <v/>
      </c>
      <c r="BQ205" s="168" t="str">
        <f aca="false">IF(AF205="","",IF(AF205="-","-",IF(UPPER(AF205)="AB","+",VLOOKUP(AF205,'විෂය තොරතුරු'!$P$24:$Q$28,2))))</f>
        <v/>
      </c>
      <c r="BR205" s="168" t="str">
        <f aca="false">IF(AG205="","",IF(AG205="-","-",IF(UPPER(AG205)="AB","+",VLOOKUP(AG205,'විෂය තොරතුරු'!$P$24:$Q$28,2))))</f>
        <v/>
      </c>
      <c r="BS205" s="168" t="str">
        <f aca="false">IF(AH205="","",IF(AH205="-","-",IF(UPPER(AH205)="AB","+",VLOOKUP(AH205,'විෂය තොරතුරු'!$P$24:$Q$28,2))))</f>
        <v/>
      </c>
      <c r="BT205" s="168" t="str">
        <f aca="false">IF(AI205="","",IF(AI205="-","-",IF(UPPER(AI205)="AB","+",VLOOKUP(AI205,'විෂය තොරතුරු'!$P$24:$Q$28,2))))</f>
        <v/>
      </c>
      <c r="BU205" s="168" t="str">
        <f aca="false">IF(AJ205="","",IF(AJ205="-","-",IF(UPPER(AJ205)="AB","+",VLOOKUP(AJ205,'විෂය තොරතුරු'!$P$24:$Q$28,2))))</f>
        <v/>
      </c>
      <c r="BV205" s="168" t="str">
        <f aca="false">IF(AK205="","",IF(AK205="-","-",IF(UPPER(AK205)="AB","+",VLOOKUP(AK205,'විෂය තොරතුරු'!$P$24:$Q$28,2))))</f>
        <v/>
      </c>
      <c r="BW205" s="169" t="str">
        <f aca="false">IF(AL205="","",IF(AL205="-","-",IF(UPPER(AL205)="AB","+",VLOOKUP(AL205,'විෂය තොරතුරු'!$P$24:$Q$28,2))))</f>
        <v/>
      </c>
      <c r="BX205" s="171" t="str">
        <f aca="false">IF($B205="","",COUNTIF($AP205:$BW205,"A"))</f>
        <v/>
      </c>
      <c r="BY205" s="171" t="str">
        <f aca="false">IF($B205="","",COUNTIF($AP205:$BW205,"B"))</f>
        <v/>
      </c>
      <c r="BZ205" s="171" t="str">
        <f aca="false">IF($B205="","",COUNTIF($AP205:$BW205,"C"))</f>
        <v/>
      </c>
      <c r="CA205" s="171" t="str">
        <f aca="false">IF($B205="","",COUNTIF($AP205:$BW205,"S"))</f>
        <v/>
      </c>
      <c r="CB205" s="171" t="str">
        <f aca="false">IF($B205="","",COUNTIF($AP205:$BW205,"W"))</f>
        <v/>
      </c>
      <c r="CC205" s="171" t="str">
        <f aca="false">IF(B205="","",SUM(BX205:CA205))</f>
        <v/>
      </c>
      <c r="CD205" s="169" t="str">
        <f aca="false">IF(B205="","",SUM(BX205:BZ205))</f>
        <v/>
      </c>
      <c r="CE205" s="172" t="str">
        <f aca="false">IF(B205="","",IF(AND(CC205&gt;=6,CD205&gt;=3,OR(E205&gt;=35,F205&gt;=35),L205&gt;=35),"6/3 සමත්",IF(AND(CC205&gt;=5,CD205&gt;=3,OR(E205&gt;=35,F205&gt;=35,L205&gt;=35)),"5/3 සමත්",IF(AND(CC205&gt;=4,CD205&gt;=1,OR(E205&gt;=20,F205&gt;=20,L205&gt;=20)),"සමත් කළ හැකි",IF(CB205=9,"W9","අසමත් ?")))))</f>
        <v/>
      </c>
    </row>
    <row r="206" customFormat="false" ht="13.8" hidden="false" customHeight="false" outlineLevel="0" collapsed="false">
      <c r="A206" s="160" t="n">
        <v>21</v>
      </c>
      <c r="B206" s="161"/>
      <c r="C206" s="161"/>
      <c r="D206" s="162"/>
      <c r="E206" s="163"/>
      <c r="F206" s="164"/>
      <c r="G206" s="163"/>
      <c r="H206" s="165"/>
      <c r="I206" s="165"/>
      <c r="J206" s="164"/>
      <c r="K206" s="163"/>
      <c r="L206" s="165"/>
      <c r="M206" s="165"/>
      <c r="N206" s="164"/>
      <c r="O206" s="163"/>
      <c r="P206" s="165"/>
      <c r="Q206" s="165"/>
      <c r="R206" s="165"/>
      <c r="S206" s="165"/>
      <c r="T206" s="165"/>
      <c r="U206" s="165"/>
      <c r="V206" s="164"/>
      <c r="W206" s="163"/>
      <c r="X206" s="165"/>
      <c r="Y206" s="165"/>
      <c r="Z206" s="165"/>
      <c r="AA206" s="165"/>
      <c r="AB206" s="165"/>
      <c r="AC206" s="165"/>
      <c r="AD206" s="164"/>
      <c r="AE206" s="163"/>
      <c r="AF206" s="165"/>
      <c r="AG206" s="165"/>
      <c r="AH206" s="165"/>
      <c r="AI206" s="165"/>
      <c r="AJ206" s="165"/>
      <c r="AK206" s="165"/>
      <c r="AL206" s="166"/>
      <c r="AM206" s="167" t="str">
        <f aca="false">IF(B206="","",SUM(E206:AL206))</f>
        <v/>
      </c>
      <c r="AN206" s="168" t="str">
        <f aca="false">IF(B206="","",AM206/9)</f>
        <v/>
      </c>
      <c r="AO206" s="169" t="str">
        <f aca="false">IF(B206="","",IF(AM206=0,"-",RANK(AM206,$AM$186:$AM$235,0)))</f>
        <v/>
      </c>
      <c r="AP206" s="167" t="str">
        <f aca="false">IF(E206="","",IF(E206="-","-",IF(UPPER(E206)="AB","+",VLOOKUP(E206,'විෂය තොරතුරු'!$P$24:$Q$28,2))))</f>
        <v/>
      </c>
      <c r="AQ206" s="168" t="str">
        <f aca="false">IF(F206="","",IF(F206="-","-",IF(UPPER(F206)="AB","+",VLOOKUP(F206,'විෂය තොරතුරු'!$P$24:$Q$28,2))))</f>
        <v/>
      </c>
      <c r="AR206" s="168" t="str">
        <f aca="false">IF(G206="","",IF(G206="-","-",IF(UPPER(G206)="AB","+",VLOOKUP(G206,'විෂය තොරතුරු'!$P$24:$Q$28,2))))</f>
        <v/>
      </c>
      <c r="AS206" s="168" t="str">
        <f aca="false">IF(H206="","",IF(H206="-","-",IF(UPPER(H206)="AB","+",VLOOKUP(H206,'විෂය තොරතුරු'!$P$24:$Q$28,2))))</f>
        <v/>
      </c>
      <c r="AT206" s="168" t="str">
        <f aca="false">IF(I206="","",IF(I206="-","-",IF(UPPER(I206)="AB","+",VLOOKUP(I206,'විෂය තොරතුරු'!$P$24:$Q$28,2))))</f>
        <v/>
      </c>
      <c r="AU206" s="170" t="str">
        <f aca="false">IF(J206="","",IF(J206="-","-",IF(UPPER(J206)="AB","+",VLOOKUP(J206,'විෂය තොරතුරු'!$P$24:$Q$28,2))))</f>
        <v/>
      </c>
      <c r="AV206" s="171" t="str">
        <f aca="false">IF(K206="","",IF(K206="-","-",IF(UPPER(K206)="AB","+",VLOOKUP(K206,'විෂය තොරතුරු'!$P$24:$Q$28,2))))</f>
        <v/>
      </c>
      <c r="AW206" s="168" t="str">
        <f aca="false">IF(L206="","",IF(L206="-","-",IF(UPPER(L206)="AB","+",VLOOKUP(L206,'විෂය තොරතුරු'!$P$24:$Q$28,2))))</f>
        <v/>
      </c>
      <c r="AX206" s="168" t="str">
        <f aca="false">IF(M206="","",IF(M206="-","-",IF(UPPER(M206)="AB","+",VLOOKUP(M206,'විෂය තොරතුරු'!$P$24:$Q$28,2))))</f>
        <v/>
      </c>
      <c r="AY206" s="169" t="str">
        <f aca="false">IF(N206="","",IF(N206="-","-",IF(UPPER(N206)="AB","+",VLOOKUP(N206,'විෂය තොරතුරු'!$P$24:$Q$28,2))))</f>
        <v/>
      </c>
      <c r="AZ206" s="167" t="str">
        <f aca="false">IF(O206="","",IF(O206="-","-",IF(UPPER(O206)="AB","+",VLOOKUP(O206,'විෂය තොරතුරු'!$P$24:$Q$28,2))))</f>
        <v/>
      </c>
      <c r="BA206" s="168" t="str">
        <f aca="false">IF(P206="","",IF(P206="-","-",IF(UPPER(P206)="AB","+",VLOOKUP(P206,'විෂය තොරතුරු'!$P$24:$Q$28,2))))</f>
        <v/>
      </c>
      <c r="BB206" s="168" t="str">
        <f aca="false">IF(Q206="","",IF(Q206="-","-",IF(UPPER(Q206)="AB","+",VLOOKUP(Q206,'විෂය තොරතුරු'!$P$24:$Q$28,2))))</f>
        <v/>
      </c>
      <c r="BC206" s="168" t="str">
        <f aca="false">IF(R206="","",IF(R206="-","-",IF(UPPER(R206)="AB","+",VLOOKUP(R206,'විෂය තොරතුරු'!$P$24:$Q$28,2))))</f>
        <v/>
      </c>
      <c r="BD206" s="168" t="str">
        <f aca="false">IF(S206="","",IF(S206="-","-",IF(UPPER(S206)="AB","+",VLOOKUP(S206,'විෂය තොරතුරු'!$P$24:$Q$28,2))))</f>
        <v/>
      </c>
      <c r="BE206" s="168" t="str">
        <f aca="false">IF(T206="","",IF(T206="-","-",IF(UPPER(T206)="AB","+",VLOOKUP(T206,'විෂය තොරතුරු'!$P$24:$Q$28,2))))</f>
        <v/>
      </c>
      <c r="BF206" s="168" t="str">
        <f aca="false">IF(U206="","",IF(U206="-","-",IF(UPPER(U206)="AB","+",VLOOKUP(U206,'විෂය තොරතුරු'!$P$24:$Q$28,2))))</f>
        <v/>
      </c>
      <c r="BG206" s="170" t="str">
        <f aca="false">IF(V206="","",IF(V206="-","-",IF(UPPER(V206)="AB","+",VLOOKUP(V206,'විෂය තොරතුරු'!$P$24:$Q$28,2))))</f>
        <v/>
      </c>
      <c r="BH206" s="171" t="str">
        <f aca="false">IF(W206="","",IF(W206="-","-",IF(UPPER(W206)="AB","+",VLOOKUP(W206,'විෂය තොරතුරු'!$P$24:$Q$28,2))))</f>
        <v/>
      </c>
      <c r="BI206" s="168" t="str">
        <f aca="false">IF(X206="","",IF(X206="-","-",IF(UPPER(X206)="AB","+",VLOOKUP(X206,'විෂය තොරතුරු'!$P$24:$Q$28,2))))</f>
        <v/>
      </c>
      <c r="BJ206" s="168" t="str">
        <f aca="false">IF(Y206="","",IF(Y206="-","-",IF(UPPER(Y206)="AB","+",VLOOKUP(Y206,'විෂය තොරතුරු'!$P$24:$Q$28,2))))</f>
        <v/>
      </c>
      <c r="BK206" s="168" t="str">
        <f aca="false">IF(Z206="","",IF(Z206="-","-",IF(UPPER(Z206)="AB","+",VLOOKUP(Z206,'විෂය තොරතුරු'!$P$24:$Q$28,2))))</f>
        <v/>
      </c>
      <c r="BL206" s="168" t="str">
        <f aca="false">IF(AA206="","",IF(AA206="-","-",IF(UPPER(AA206)="AB","+",VLOOKUP(AA206,'විෂය තොරතුරු'!$P$24:$Q$28,2))))</f>
        <v/>
      </c>
      <c r="BM206" s="168" t="str">
        <f aca="false">IF(AB206="","",IF(AB206="-","-",IF(UPPER(AB206)="AB","+",VLOOKUP(AB206,'විෂය තොරතුරු'!$P$24:$Q$28,2))))</f>
        <v/>
      </c>
      <c r="BN206" s="168" t="str">
        <f aca="false">IF(AC206="","",IF(AC206="-","-",IF(UPPER(AC206)="AB","+",VLOOKUP(AC206,'විෂය තොරතුරු'!$P$24:$Q$28,2))))</f>
        <v/>
      </c>
      <c r="BO206" s="169" t="str">
        <f aca="false">IF(AD206="","",IF(AD206="-","-",IF(UPPER(AD206)="AB","+",VLOOKUP(AD206,'විෂය තොරතුරු'!$P$24:$Q$28,2))))</f>
        <v/>
      </c>
      <c r="BP206" s="171" t="str">
        <f aca="false">IF(AE206="","",IF(AE206="-","-",IF(UPPER(AE206)="AB","+",VLOOKUP(AE206,'විෂය තොරතුරු'!$P$24:$Q$28,2))))</f>
        <v/>
      </c>
      <c r="BQ206" s="168" t="str">
        <f aca="false">IF(AF206="","",IF(AF206="-","-",IF(UPPER(AF206)="AB","+",VLOOKUP(AF206,'විෂය තොරතුරු'!$P$24:$Q$28,2))))</f>
        <v/>
      </c>
      <c r="BR206" s="168" t="str">
        <f aca="false">IF(AG206="","",IF(AG206="-","-",IF(UPPER(AG206)="AB","+",VLOOKUP(AG206,'විෂය තොරතුරු'!$P$24:$Q$28,2))))</f>
        <v/>
      </c>
      <c r="BS206" s="168" t="str">
        <f aca="false">IF(AH206="","",IF(AH206="-","-",IF(UPPER(AH206)="AB","+",VLOOKUP(AH206,'විෂය තොරතුරු'!$P$24:$Q$28,2))))</f>
        <v/>
      </c>
      <c r="BT206" s="168" t="str">
        <f aca="false">IF(AI206="","",IF(AI206="-","-",IF(UPPER(AI206)="AB","+",VLOOKUP(AI206,'විෂය තොරතුරු'!$P$24:$Q$28,2))))</f>
        <v/>
      </c>
      <c r="BU206" s="168" t="str">
        <f aca="false">IF(AJ206="","",IF(AJ206="-","-",IF(UPPER(AJ206)="AB","+",VLOOKUP(AJ206,'විෂය තොරතුරු'!$P$24:$Q$28,2))))</f>
        <v/>
      </c>
      <c r="BV206" s="168" t="str">
        <f aca="false">IF(AK206="","",IF(AK206="-","-",IF(UPPER(AK206)="AB","+",VLOOKUP(AK206,'විෂය තොරතුරු'!$P$24:$Q$28,2))))</f>
        <v/>
      </c>
      <c r="BW206" s="169" t="str">
        <f aca="false">IF(AL206="","",IF(AL206="-","-",IF(UPPER(AL206)="AB","+",VLOOKUP(AL206,'විෂය තොරතුරු'!$P$24:$Q$28,2))))</f>
        <v/>
      </c>
      <c r="BX206" s="171" t="str">
        <f aca="false">IF($B206="","",COUNTIF($AP206:$BW206,"A"))</f>
        <v/>
      </c>
      <c r="BY206" s="171" t="str">
        <f aca="false">IF($B206="","",COUNTIF($AP206:$BW206,"B"))</f>
        <v/>
      </c>
      <c r="BZ206" s="171" t="str">
        <f aca="false">IF($B206="","",COUNTIF($AP206:$BW206,"C"))</f>
        <v/>
      </c>
      <c r="CA206" s="171" t="str">
        <f aca="false">IF($B206="","",COUNTIF($AP206:$BW206,"S"))</f>
        <v/>
      </c>
      <c r="CB206" s="171" t="str">
        <f aca="false">IF($B206="","",COUNTIF($AP206:$BW206,"W"))</f>
        <v/>
      </c>
      <c r="CC206" s="171" t="str">
        <f aca="false">IF(B206="","",SUM(BX206:CA206))</f>
        <v/>
      </c>
      <c r="CD206" s="169" t="str">
        <f aca="false">IF(B206="","",SUM(BX206:BZ206))</f>
        <v/>
      </c>
      <c r="CE206" s="172" t="str">
        <f aca="false">IF(B206="","",IF(AND(CC206&gt;=6,CD206&gt;=3,OR(E206&gt;=35,F206&gt;=35),L206&gt;=35),"6/3 සමත්",IF(AND(CC206&gt;=5,CD206&gt;=3,OR(E206&gt;=35,F206&gt;=35,L206&gt;=35)),"5/3 සමත්",IF(AND(CC206&gt;=4,CD206&gt;=1,OR(E206&gt;=20,F206&gt;=20,L206&gt;=20)),"සමත් කළ හැකි",IF(CB206=9,"W9","අසමත් ?")))))</f>
        <v/>
      </c>
    </row>
    <row r="207" customFormat="false" ht="13.8" hidden="false" customHeight="false" outlineLevel="0" collapsed="false">
      <c r="A207" s="160" t="n">
        <v>22</v>
      </c>
      <c r="B207" s="161"/>
      <c r="C207" s="161"/>
      <c r="D207" s="162"/>
      <c r="E207" s="163"/>
      <c r="F207" s="164"/>
      <c r="G207" s="163"/>
      <c r="H207" s="165"/>
      <c r="I207" s="165"/>
      <c r="J207" s="164"/>
      <c r="K207" s="163"/>
      <c r="L207" s="165"/>
      <c r="M207" s="165"/>
      <c r="N207" s="164"/>
      <c r="O207" s="163"/>
      <c r="P207" s="165"/>
      <c r="Q207" s="165"/>
      <c r="R207" s="165"/>
      <c r="S207" s="165"/>
      <c r="T207" s="165"/>
      <c r="U207" s="165"/>
      <c r="V207" s="164"/>
      <c r="W207" s="163"/>
      <c r="X207" s="165"/>
      <c r="Y207" s="165"/>
      <c r="Z207" s="165"/>
      <c r="AA207" s="165"/>
      <c r="AB207" s="165"/>
      <c r="AC207" s="165"/>
      <c r="AD207" s="164"/>
      <c r="AE207" s="163"/>
      <c r="AF207" s="165"/>
      <c r="AG207" s="165"/>
      <c r="AH207" s="165"/>
      <c r="AI207" s="165"/>
      <c r="AJ207" s="165"/>
      <c r="AK207" s="165"/>
      <c r="AL207" s="166"/>
      <c r="AM207" s="167" t="str">
        <f aca="false">IF(B207="","",SUM(E207:AL207))</f>
        <v/>
      </c>
      <c r="AN207" s="168" t="str">
        <f aca="false">IF(B207="","",AM207/9)</f>
        <v/>
      </c>
      <c r="AO207" s="169" t="str">
        <f aca="false">IF(B207="","",IF(AM207=0,"-",RANK(AM207,$AM$186:$AM$235,0)))</f>
        <v/>
      </c>
      <c r="AP207" s="167" t="str">
        <f aca="false">IF(E207="","",IF(E207="-","-",IF(UPPER(E207)="AB","+",VLOOKUP(E207,'විෂය තොරතුරු'!$P$24:$Q$28,2))))</f>
        <v/>
      </c>
      <c r="AQ207" s="168" t="str">
        <f aca="false">IF(F207="","",IF(F207="-","-",IF(UPPER(F207)="AB","+",VLOOKUP(F207,'විෂය තොරතුරු'!$P$24:$Q$28,2))))</f>
        <v/>
      </c>
      <c r="AR207" s="168" t="str">
        <f aca="false">IF(G207="","",IF(G207="-","-",IF(UPPER(G207)="AB","+",VLOOKUP(G207,'විෂය තොරතුරු'!$P$24:$Q$28,2))))</f>
        <v/>
      </c>
      <c r="AS207" s="168" t="str">
        <f aca="false">IF(H207="","",IF(H207="-","-",IF(UPPER(H207)="AB","+",VLOOKUP(H207,'විෂය තොරතුරු'!$P$24:$Q$28,2))))</f>
        <v/>
      </c>
      <c r="AT207" s="168" t="str">
        <f aca="false">IF(I207="","",IF(I207="-","-",IF(UPPER(I207)="AB","+",VLOOKUP(I207,'විෂය තොරතුරු'!$P$24:$Q$28,2))))</f>
        <v/>
      </c>
      <c r="AU207" s="170" t="str">
        <f aca="false">IF(J207="","",IF(J207="-","-",IF(UPPER(J207)="AB","+",VLOOKUP(J207,'විෂය තොරතුරු'!$P$24:$Q$28,2))))</f>
        <v/>
      </c>
      <c r="AV207" s="171" t="str">
        <f aca="false">IF(K207="","",IF(K207="-","-",IF(UPPER(K207)="AB","+",VLOOKUP(K207,'විෂය තොරතුරු'!$P$24:$Q$28,2))))</f>
        <v/>
      </c>
      <c r="AW207" s="168" t="str">
        <f aca="false">IF(L207="","",IF(L207="-","-",IF(UPPER(L207)="AB","+",VLOOKUP(L207,'විෂය තොරතුරු'!$P$24:$Q$28,2))))</f>
        <v/>
      </c>
      <c r="AX207" s="168" t="str">
        <f aca="false">IF(M207="","",IF(M207="-","-",IF(UPPER(M207)="AB","+",VLOOKUP(M207,'විෂය තොරතුරු'!$P$24:$Q$28,2))))</f>
        <v/>
      </c>
      <c r="AY207" s="169" t="str">
        <f aca="false">IF(N207="","",IF(N207="-","-",IF(UPPER(N207)="AB","+",VLOOKUP(N207,'විෂය තොරතුරු'!$P$24:$Q$28,2))))</f>
        <v/>
      </c>
      <c r="AZ207" s="167" t="str">
        <f aca="false">IF(O207="","",IF(O207="-","-",IF(UPPER(O207)="AB","+",VLOOKUP(O207,'විෂය තොරතුරු'!$P$24:$Q$28,2))))</f>
        <v/>
      </c>
      <c r="BA207" s="168" t="str">
        <f aca="false">IF(P207="","",IF(P207="-","-",IF(UPPER(P207)="AB","+",VLOOKUP(P207,'විෂය තොරතුරු'!$P$24:$Q$28,2))))</f>
        <v/>
      </c>
      <c r="BB207" s="168" t="str">
        <f aca="false">IF(Q207="","",IF(Q207="-","-",IF(UPPER(Q207)="AB","+",VLOOKUP(Q207,'විෂය තොරතුරු'!$P$24:$Q$28,2))))</f>
        <v/>
      </c>
      <c r="BC207" s="168" t="str">
        <f aca="false">IF(R207="","",IF(R207="-","-",IF(UPPER(R207)="AB","+",VLOOKUP(R207,'විෂය තොරතුරු'!$P$24:$Q$28,2))))</f>
        <v/>
      </c>
      <c r="BD207" s="168" t="str">
        <f aca="false">IF(S207="","",IF(S207="-","-",IF(UPPER(S207)="AB","+",VLOOKUP(S207,'විෂය තොරතුරු'!$P$24:$Q$28,2))))</f>
        <v/>
      </c>
      <c r="BE207" s="168" t="str">
        <f aca="false">IF(T207="","",IF(T207="-","-",IF(UPPER(T207)="AB","+",VLOOKUP(T207,'විෂය තොරතුරු'!$P$24:$Q$28,2))))</f>
        <v/>
      </c>
      <c r="BF207" s="168" t="str">
        <f aca="false">IF(U207="","",IF(U207="-","-",IF(UPPER(U207)="AB","+",VLOOKUP(U207,'විෂය තොරතුරු'!$P$24:$Q$28,2))))</f>
        <v/>
      </c>
      <c r="BG207" s="170" t="str">
        <f aca="false">IF(V207="","",IF(V207="-","-",IF(UPPER(V207)="AB","+",VLOOKUP(V207,'විෂය තොරතුරු'!$P$24:$Q$28,2))))</f>
        <v/>
      </c>
      <c r="BH207" s="171" t="str">
        <f aca="false">IF(W207="","",IF(W207="-","-",IF(UPPER(W207)="AB","+",VLOOKUP(W207,'විෂය තොරතුරු'!$P$24:$Q$28,2))))</f>
        <v/>
      </c>
      <c r="BI207" s="168" t="str">
        <f aca="false">IF(X207="","",IF(X207="-","-",IF(UPPER(X207)="AB","+",VLOOKUP(X207,'විෂය තොරතුරු'!$P$24:$Q$28,2))))</f>
        <v/>
      </c>
      <c r="BJ207" s="168" t="str">
        <f aca="false">IF(Y207="","",IF(Y207="-","-",IF(UPPER(Y207)="AB","+",VLOOKUP(Y207,'විෂය තොරතුරු'!$P$24:$Q$28,2))))</f>
        <v/>
      </c>
      <c r="BK207" s="168" t="str">
        <f aca="false">IF(Z207="","",IF(Z207="-","-",IF(UPPER(Z207)="AB","+",VLOOKUP(Z207,'විෂය තොරතුරු'!$P$24:$Q$28,2))))</f>
        <v/>
      </c>
      <c r="BL207" s="168" t="str">
        <f aca="false">IF(AA207="","",IF(AA207="-","-",IF(UPPER(AA207)="AB","+",VLOOKUP(AA207,'විෂය තොරතුරු'!$P$24:$Q$28,2))))</f>
        <v/>
      </c>
      <c r="BM207" s="168" t="str">
        <f aca="false">IF(AB207="","",IF(AB207="-","-",IF(UPPER(AB207)="AB","+",VLOOKUP(AB207,'විෂය තොරතුරු'!$P$24:$Q$28,2))))</f>
        <v/>
      </c>
      <c r="BN207" s="168" t="str">
        <f aca="false">IF(AC207="","",IF(AC207="-","-",IF(UPPER(AC207)="AB","+",VLOOKUP(AC207,'විෂය තොරතුරු'!$P$24:$Q$28,2))))</f>
        <v/>
      </c>
      <c r="BO207" s="169" t="str">
        <f aca="false">IF(AD207="","",IF(AD207="-","-",IF(UPPER(AD207)="AB","+",VLOOKUP(AD207,'විෂය තොරතුරු'!$P$24:$Q$28,2))))</f>
        <v/>
      </c>
      <c r="BP207" s="171" t="str">
        <f aca="false">IF(AE207="","",IF(AE207="-","-",IF(UPPER(AE207)="AB","+",VLOOKUP(AE207,'විෂය තොරතුරු'!$P$24:$Q$28,2))))</f>
        <v/>
      </c>
      <c r="BQ207" s="168" t="str">
        <f aca="false">IF(AF207="","",IF(AF207="-","-",IF(UPPER(AF207)="AB","+",VLOOKUP(AF207,'විෂය තොරතුරු'!$P$24:$Q$28,2))))</f>
        <v/>
      </c>
      <c r="BR207" s="168" t="str">
        <f aca="false">IF(AG207="","",IF(AG207="-","-",IF(UPPER(AG207)="AB","+",VLOOKUP(AG207,'විෂය තොරතුරු'!$P$24:$Q$28,2))))</f>
        <v/>
      </c>
      <c r="BS207" s="168" t="str">
        <f aca="false">IF(AH207="","",IF(AH207="-","-",IF(UPPER(AH207)="AB","+",VLOOKUP(AH207,'විෂය තොරතුරු'!$P$24:$Q$28,2))))</f>
        <v/>
      </c>
      <c r="BT207" s="168" t="str">
        <f aca="false">IF(AI207="","",IF(AI207="-","-",IF(UPPER(AI207)="AB","+",VLOOKUP(AI207,'විෂය තොරතුරු'!$P$24:$Q$28,2))))</f>
        <v/>
      </c>
      <c r="BU207" s="168" t="str">
        <f aca="false">IF(AJ207="","",IF(AJ207="-","-",IF(UPPER(AJ207)="AB","+",VLOOKUP(AJ207,'විෂය තොරතුරු'!$P$24:$Q$28,2))))</f>
        <v/>
      </c>
      <c r="BV207" s="168" t="str">
        <f aca="false">IF(AK207="","",IF(AK207="-","-",IF(UPPER(AK207)="AB","+",VLOOKUP(AK207,'විෂය තොරතුරු'!$P$24:$Q$28,2))))</f>
        <v/>
      </c>
      <c r="BW207" s="169" t="str">
        <f aca="false">IF(AL207="","",IF(AL207="-","-",IF(UPPER(AL207)="AB","+",VLOOKUP(AL207,'විෂය තොරතුරු'!$P$24:$Q$28,2))))</f>
        <v/>
      </c>
      <c r="BX207" s="171" t="str">
        <f aca="false">IF($B207="","",COUNTIF($AP207:$BW207,"A"))</f>
        <v/>
      </c>
      <c r="BY207" s="171" t="str">
        <f aca="false">IF($B207="","",COUNTIF($AP207:$BW207,"B"))</f>
        <v/>
      </c>
      <c r="BZ207" s="171" t="str">
        <f aca="false">IF($B207="","",COUNTIF($AP207:$BW207,"C"))</f>
        <v/>
      </c>
      <c r="CA207" s="171" t="str">
        <f aca="false">IF($B207="","",COUNTIF($AP207:$BW207,"S"))</f>
        <v/>
      </c>
      <c r="CB207" s="171" t="str">
        <f aca="false">IF($B207="","",COUNTIF($AP207:$BW207,"W"))</f>
        <v/>
      </c>
      <c r="CC207" s="171" t="str">
        <f aca="false">IF(B207="","",SUM(BX207:CA207))</f>
        <v/>
      </c>
      <c r="CD207" s="169" t="str">
        <f aca="false">IF(B207="","",SUM(BX207:BZ207))</f>
        <v/>
      </c>
      <c r="CE207" s="172" t="str">
        <f aca="false">IF(B207="","",IF(AND(CC207&gt;=6,CD207&gt;=3,OR(E207&gt;=35,F207&gt;=35),L207&gt;=35),"6/3 සමත්",IF(AND(CC207&gt;=5,CD207&gt;=3,OR(E207&gt;=35,F207&gt;=35,L207&gt;=35)),"5/3 සමත්",IF(AND(CC207&gt;=4,CD207&gt;=1,OR(E207&gt;=20,F207&gt;=20,L207&gt;=20)),"සමත් කළ හැකි",IF(CB207=9,"W9","අසමත් ?")))))</f>
        <v/>
      </c>
    </row>
    <row r="208" customFormat="false" ht="13.8" hidden="false" customHeight="false" outlineLevel="0" collapsed="false">
      <c r="A208" s="160" t="n">
        <v>23</v>
      </c>
      <c r="B208" s="161"/>
      <c r="C208" s="161"/>
      <c r="D208" s="162"/>
      <c r="E208" s="163"/>
      <c r="F208" s="164"/>
      <c r="G208" s="163"/>
      <c r="H208" s="165"/>
      <c r="I208" s="165"/>
      <c r="J208" s="164"/>
      <c r="K208" s="163"/>
      <c r="L208" s="165"/>
      <c r="M208" s="165"/>
      <c r="N208" s="164"/>
      <c r="O208" s="163"/>
      <c r="P208" s="165"/>
      <c r="Q208" s="165"/>
      <c r="R208" s="165"/>
      <c r="S208" s="165"/>
      <c r="T208" s="165"/>
      <c r="U208" s="165"/>
      <c r="V208" s="164"/>
      <c r="W208" s="163"/>
      <c r="X208" s="165"/>
      <c r="Y208" s="165"/>
      <c r="Z208" s="165"/>
      <c r="AA208" s="165"/>
      <c r="AB208" s="165"/>
      <c r="AC208" s="165"/>
      <c r="AD208" s="164"/>
      <c r="AE208" s="163"/>
      <c r="AF208" s="165"/>
      <c r="AG208" s="165"/>
      <c r="AH208" s="165"/>
      <c r="AI208" s="165"/>
      <c r="AJ208" s="165"/>
      <c r="AK208" s="165"/>
      <c r="AL208" s="166"/>
      <c r="AM208" s="167" t="str">
        <f aca="false">IF(B208="","",SUM(E208:AL208))</f>
        <v/>
      </c>
      <c r="AN208" s="168" t="str">
        <f aca="false">IF(B208="","",AM208/9)</f>
        <v/>
      </c>
      <c r="AO208" s="169" t="str">
        <f aca="false">IF(B208="","",IF(AM208=0,"-",RANK(AM208,$AM$186:$AM$235,0)))</f>
        <v/>
      </c>
      <c r="AP208" s="167" t="str">
        <f aca="false">IF(E208="","",IF(E208="-","-",IF(UPPER(E208)="AB","+",VLOOKUP(E208,'විෂය තොරතුරු'!$P$24:$Q$28,2))))</f>
        <v/>
      </c>
      <c r="AQ208" s="168" t="str">
        <f aca="false">IF(F208="","",IF(F208="-","-",IF(UPPER(F208)="AB","+",VLOOKUP(F208,'විෂය තොරතුරු'!$P$24:$Q$28,2))))</f>
        <v/>
      </c>
      <c r="AR208" s="168" t="str">
        <f aca="false">IF(G208="","",IF(G208="-","-",IF(UPPER(G208)="AB","+",VLOOKUP(G208,'විෂය තොරතුරු'!$P$24:$Q$28,2))))</f>
        <v/>
      </c>
      <c r="AS208" s="168" t="str">
        <f aca="false">IF(H208="","",IF(H208="-","-",IF(UPPER(H208)="AB","+",VLOOKUP(H208,'විෂය තොරතුරු'!$P$24:$Q$28,2))))</f>
        <v/>
      </c>
      <c r="AT208" s="168" t="str">
        <f aca="false">IF(I208="","",IF(I208="-","-",IF(UPPER(I208)="AB","+",VLOOKUP(I208,'විෂය තොරතුරු'!$P$24:$Q$28,2))))</f>
        <v/>
      </c>
      <c r="AU208" s="170" t="str">
        <f aca="false">IF(J208="","",IF(J208="-","-",IF(UPPER(J208)="AB","+",VLOOKUP(J208,'විෂය තොරතුරු'!$P$24:$Q$28,2))))</f>
        <v/>
      </c>
      <c r="AV208" s="171" t="str">
        <f aca="false">IF(K208="","",IF(K208="-","-",IF(UPPER(K208)="AB","+",VLOOKUP(K208,'විෂය තොරතුරු'!$P$24:$Q$28,2))))</f>
        <v/>
      </c>
      <c r="AW208" s="168" t="str">
        <f aca="false">IF(L208="","",IF(L208="-","-",IF(UPPER(L208)="AB","+",VLOOKUP(L208,'විෂය තොරතුරු'!$P$24:$Q$28,2))))</f>
        <v/>
      </c>
      <c r="AX208" s="168" t="str">
        <f aca="false">IF(M208="","",IF(M208="-","-",IF(UPPER(M208)="AB","+",VLOOKUP(M208,'විෂය තොරතුරු'!$P$24:$Q$28,2))))</f>
        <v/>
      </c>
      <c r="AY208" s="169" t="str">
        <f aca="false">IF(N208="","",IF(N208="-","-",IF(UPPER(N208)="AB","+",VLOOKUP(N208,'විෂය තොරතුරු'!$P$24:$Q$28,2))))</f>
        <v/>
      </c>
      <c r="AZ208" s="167" t="str">
        <f aca="false">IF(O208="","",IF(O208="-","-",IF(UPPER(O208)="AB","+",VLOOKUP(O208,'විෂය තොරතුරු'!$P$24:$Q$28,2))))</f>
        <v/>
      </c>
      <c r="BA208" s="168" t="str">
        <f aca="false">IF(P208="","",IF(P208="-","-",IF(UPPER(P208)="AB","+",VLOOKUP(P208,'විෂය තොරතුරු'!$P$24:$Q$28,2))))</f>
        <v/>
      </c>
      <c r="BB208" s="168" t="str">
        <f aca="false">IF(Q208="","",IF(Q208="-","-",IF(UPPER(Q208)="AB","+",VLOOKUP(Q208,'විෂය තොරතුරු'!$P$24:$Q$28,2))))</f>
        <v/>
      </c>
      <c r="BC208" s="168" t="str">
        <f aca="false">IF(R208="","",IF(R208="-","-",IF(UPPER(R208)="AB","+",VLOOKUP(R208,'විෂය තොරතුරු'!$P$24:$Q$28,2))))</f>
        <v/>
      </c>
      <c r="BD208" s="168" t="str">
        <f aca="false">IF(S208="","",IF(S208="-","-",IF(UPPER(S208)="AB","+",VLOOKUP(S208,'විෂය තොරතුරු'!$P$24:$Q$28,2))))</f>
        <v/>
      </c>
      <c r="BE208" s="168" t="str">
        <f aca="false">IF(T208="","",IF(T208="-","-",IF(UPPER(T208)="AB","+",VLOOKUP(T208,'විෂය තොරතුරු'!$P$24:$Q$28,2))))</f>
        <v/>
      </c>
      <c r="BF208" s="168" t="str">
        <f aca="false">IF(U208="","",IF(U208="-","-",IF(UPPER(U208)="AB","+",VLOOKUP(U208,'විෂය තොරතුරු'!$P$24:$Q$28,2))))</f>
        <v/>
      </c>
      <c r="BG208" s="170" t="str">
        <f aca="false">IF(V208="","",IF(V208="-","-",IF(UPPER(V208)="AB","+",VLOOKUP(V208,'විෂය තොරතුරු'!$P$24:$Q$28,2))))</f>
        <v/>
      </c>
      <c r="BH208" s="171" t="str">
        <f aca="false">IF(W208="","",IF(W208="-","-",IF(UPPER(W208)="AB","+",VLOOKUP(W208,'විෂය තොරතුරු'!$P$24:$Q$28,2))))</f>
        <v/>
      </c>
      <c r="BI208" s="168" t="str">
        <f aca="false">IF(X208="","",IF(X208="-","-",IF(UPPER(X208)="AB","+",VLOOKUP(X208,'විෂය තොරතුරු'!$P$24:$Q$28,2))))</f>
        <v/>
      </c>
      <c r="BJ208" s="168" t="str">
        <f aca="false">IF(Y208="","",IF(Y208="-","-",IF(UPPER(Y208)="AB","+",VLOOKUP(Y208,'විෂය තොරතුරු'!$P$24:$Q$28,2))))</f>
        <v/>
      </c>
      <c r="BK208" s="168" t="str">
        <f aca="false">IF(Z208="","",IF(Z208="-","-",IF(UPPER(Z208)="AB","+",VLOOKUP(Z208,'විෂය තොරතුරු'!$P$24:$Q$28,2))))</f>
        <v/>
      </c>
      <c r="BL208" s="168" t="str">
        <f aca="false">IF(AA208="","",IF(AA208="-","-",IF(UPPER(AA208)="AB","+",VLOOKUP(AA208,'විෂය තොරතුරු'!$P$24:$Q$28,2))))</f>
        <v/>
      </c>
      <c r="BM208" s="168" t="str">
        <f aca="false">IF(AB208="","",IF(AB208="-","-",IF(UPPER(AB208)="AB","+",VLOOKUP(AB208,'විෂය තොරතුරු'!$P$24:$Q$28,2))))</f>
        <v/>
      </c>
      <c r="BN208" s="168" t="str">
        <f aca="false">IF(AC208="","",IF(AC208="-","-",IF(UPPER(AC208)="AB","+",VLOOKUP(AC208,'විෂය තොරතුරු'!$P$24:$Q$28,2))))</f>
        <v/>
      </c>
      <c r="BO208" s="169" t="str">
        <f aca="false">IF(AD208="","",IF(AD208="-","-",IF(UPPER(AD208)="AB","+",VLOOKUP(AD208,'විෂය තොරතුරු'!$P$24:$Q$28,2))))</f>
        <v/>
      </c>
      <c r="BP208" s="171" t="str">
        <f aca="false">IF(AE208="","",IF(AE208="-","-",IF(UPPER(AE208)="AB","+",VLOOKUP(AE208,'විෂය තොරතුරු'!$P$24:$Q$28,2))))</f>
        <v/>
      </c>
      <c r="BQ208" s="168" t="str">
        <f aca="false">IF(AF208="","",IF(AF208="-","-",IF(UPPER(AF208)="AB","+",VLOOKUP(AF208,'විෂය තොරතුරු'!$P$24:$Q$28,2))))</f>
        <v/>
      </c>
      <c r="BR208" s="168" t="str">
        <f aca="false">IF(AG208="","",IF(AG208="-","-",IF(UPPER(AG208)="AB","+",VLOOKUP(AG208,'විෂය තොරතුරු'!$P$24:$Q$28,2))))</f>
        <v/>
      </c>
      <c r="BS208" s="168" t="str">
        <f aca="false">IF(AH208="","",IF(AH208="-","-",IF(UPPER(AH208)="AB","+",VLOOKUP(AH208,'විෂය තොරතුරු'!$P$24:$Q$28,2))))</f>
        <v/>
      </c>
      <c r="BT208" s="168" t="str">
        <f aca="false">IF(AI208="","",IF(AI208="-","-",IF(UPPER(AI208)="AB","+",VLOOKUP(AI208,'විෂය තොරතුරු'!$P$24:$Q$28,2))))</f>
        <v/>
      </c>
      <c r="BU208" s="168" t="str">
        <f aca="false">IF(AJ208="","",IF(AJ208="-","-",IF(UPPER(AJ208)="AB","+",VLOOKUP(AJ208,'විෂය තොරතුරු'!$P$24:$Q$28,2))))</f>
        <v/>
      </c>
      <c r="BV208" s="168" t="str">
        <f aca="false">IF(AK208="","",IF(AK208="-","-",IF(UPPER(AK208)="AB","+",VLOOKUP(AK208,'විෂය තොරතුරු'!$P$24:$Q$28,2))))</f>
        <v/>
      </c>
      <c r="BW208" s="169" t="str">
        <f aca="false">IF(AL208="","",IF(AL208="-","-",IF(UPPER(AL208)="AB","+",VLOOKUP(AL208,'විෂය තොරතුරු'!$P$24:$Q$28,2))))</f>
        <v/>
      </c>
      <c r="BX208" s="171" t="str">
        <f aca="false">IF($B208="","",COUNTIF($AP208:$BW208,"A"))</f>
        <v/>
      </c>
      <c r="BY208" s="171" t="str">
        <f aca="false">IF($B208="","",COUNTIF($AP208:$BW208,"B"))</f>
        <v/>
      </c>
      <c r="BZ208" s="171" t="str">
        <f aca="false">IF($B208="","",COUNTIF($AP208:$BW208,"C"))</f>
        <v/>
      </c>
      <c r="CA208" s="171" t="str">
        <f aca="false">IF($B208="","",COUNTIF($AP208:$BW208,"S"))</f>
        <v/>
      </c>
      <c r="CB208" s="171" t="str">
        <f aca="false">IF($B208="","",COUNTIF($AP208:$BW208,"W"))</f>
        <v/>
      </c>
      <c r="CC208" s="171" t="str">
        <f aca="false">IF(B208="","",SUM(BX208:CA208))</f>
        <v/>
      </c>
      <c r="CD208" s="169" t="str">
        <f aca="false">IF(B208="","",SUM(BX208:BZ208))</f>
        <v/>
      </c>
      <c r="CE208" s="172" t="str">
        <f aca="false">IF(B208="","",IF(AND(CC208&gt;=6,CD208&gt;=3,OR(E208&gt;=35,F208&gt;=35),L208&gt;=35),"6/3 සමත්",IF(AND(CC208&gt;=5,CD208&gt;=3,OR(E208&gt;=35,F208&gt;=35,L208&gt;=35)),"5/3 සමත්",IF(AND(CC208&gt;=4,CD208&gt;=1,OR(E208&gt;=20,F208&gt;=20,L208&gt;=20)),"සමත් කළ හැකි",IF(CB208=9,"W9","අසමත් ?")))))</f>
        <v/>
      </c>
    </row>
    <row r="209" customFormat="false" ht="13.8" hidden="false" customHeight="false" outlineLevel="0" collapsed="false">
      <c r="A209" s="160" t="n">
        <v>24</v>
      </c>
      <c r="B209" s="161"/>
      <c r="C209" s="161"/>
      <c r="D209" s="162"/>
      <c r="E209" s="163"/>
      <c r="F209" s="164"/>
      <c r="G209" s="163"/>
      <c r="H209" s="165"/>
      <c r="I209" s="165"/>
      <c r="J209" s="164"/>
      <c r="K209" s="163"/>
      <c r="L209" s="165"/>
      <c r="M209" s="165"/>
      <c r="N209" s="164"/>
      <c r="O209" s="163"/>
      <c r="P209" s="165"/>
      <c r="Q209" s="165"/>
      <c r="R209" s="165"/>
      <c r="S209" s="165"/>
      <c r="T209" s="165"/>
      <c r="U209" s="165"/>
      <c r="V209" s="164"/>
      <c r="W209" s="163"/>
      <c r="X209" s="165"/>
      <c r="Y209" s="165"/>
      <c r="Z209" s="165"/>
      <c r="AA209" s="165"/>
      <c r="AB209" s="165"/>
      <c r="AC209" s="165"/>
      <c r="AD209" s="164"/>
      <c r="AE209" s="163"/>
      <c r="AF209" s="165"/>
      <c r="AG209" s="165"/>
      <c r="AH209" s="165"/>
      <c r="AI209" s="165"/>
      <c r="AJ209" s="165"/>
      <c r="AK209" s="165"/>
      <c r="AL209" s="166"/>
      <c r="AM209" s="167" t="str">
        <f aca="false">IF(B209="","",SUM(E209:AL209))</f>
        <v/>
      </c>
      <c r="AN209" s="168" t="str">
        <f aca="false">IF(B209="","",AM209/9)</f>
        <v/>
      </c>
      <c r="AO209" s="169" t="str">
        <f aca="false">IF(B209="","",IF(AM209=0,"-",RANK(AM209,$AM$186:$AM$235,0)))</f>
        <v/>
      </c>
      <c r="AP209" s="167" t="str">
        <f aca="false">IF(E209="","",IF(E209="-","-",IF(UPPER(E209)="AB","+",VLOOKUP(E209,'විෂය තොරතුරු'!$P$24:$Q$28,2))))</f>
        <v/>
      </c>
      <c r="AQ209" s="168" t="str">
        <f aca="false">IF(F209="","",IF(F209="-","-",IF(UPPER(F209)="AB","+",VLOOKUP(F209,'විෂය තොරතුරු'!$P$24:$Q$28,2))))</f>
        <v/>
      </c>
      <c r="AR209" s="168" t="str">
        <f aca="false">IF(G209="","",IF(G209="-","-",IF(UPPER(G209)="AB","+",VLOOKUP(G209,'විෂය තොරතුරු'!$P$24:$Q$28,2))))</f>
        <v/>
      </c>
      <c r="AS209" s="168" t="str">
        <f aca="false">IF(H209="","",IF(H209="-","-",IF(UPPER(H209)="AB","+",VLOOKUP(H209,'විෂය තොරතුරු'!$P$24:$Q$28,2))))</f>
        <v/>
      </c>
      <c r="AT209" s="168" t="str">
        <f aca="false">IF(I209="","",IF(I209="-","-",IF(UPPER(I209)="AB","+",VLOOKUP(I209,'විෂය තොරතුරු'!$P$24:$Q$28,2))))</f>
        <v/>
      </c>
      <c r="AU209" s="170" t="str">
        <f aca="false">IF(J209="","",IF(J209="-","-",IF(UPPER(J209)="AB","+",VLOOKUP(J209,'විෂය තොරතුරු'!$P$24:$Q$28,2))))</f>
        <v/>
      </c>
      <c r="AV209" s="171" t="str">
        <f aca="false">IF(K209="","",IF(K209="-","-",IF(UPPER(K209)="AB","+",VLOOKUP(K209,'විෂය තොරතුරු'!$P$24:$Q$28,2))))</f>
        <v/>
      </c>
      <c r="AW209" s="168" t="str">
        <f aca="false">IF(L209="","",IF(L209="-","-",IF(UPPER(L209)="AB","+",VLOOKUP(L209,'විෂය තොරතුරු'!$P$24:$Q$28,2))))</f>
        <v/>
      </c>
      <c r="AX209" s="168" t="str">
        <f aca="false">IF(M209="","",IF(M209="-","-",IF(UPPER(M209)="AB","+",VLOOKUP(M209,'විෂය තොරතුරු'!$P$24:$Q$28,2))))</f>
        <v/>
      </c>
      <c r="AY209" s="169" t="str">
        <f aca="false">IF(N209="","",IF(N209="-","-",IF(UPPER(N209)="AB","+",VLOOKUP(N209,'විෂය තොරතුරු'!$P$24:$Q$28,2))))</f>
        <v/>
      </c>
      <c r="AZ209" s="167" t="str">
        <f aca="false">IF(O209="","",IF(O209="-","-",IF(UPPER(O209)="AB","+",VLOOKUP(O209,'විෂය තොරතුරු'!$P$24:$Q$28,2))))</f>
        <v/>
      </c>
      <c r="BA209" s="168" t="str">
        <f aca="false">IF(P209="","",IF(P209="-","-",IF(UPPER(P209)="AB","+",VLOOKUP(P209,'විෂය තොරතුරු'!$P$24:$Q$28,2))))</f>
        <v/>
      </c>
      <c r="BB209" s="168" t="str">
        <f aca="false">IF(Q209="","",IF(Q209="-","-",IF(UPPER(Q209)="AB","+",VLOOKUP(Q209,'විෂය තොරතුරු'!$P$24:$Q$28,2))))</f>
        <v/>
      </c>
      <c r="BC209" s="168" t="str">
        <f aca="false">IF(R209="","",IF(R209="-","-",IF(UPPER(R209)="AB","+",VLOOKUP(R209,'විෂය තොරතුරු'!$P$24:$Q$28,2))))</f>
        <v/>
      </c>
      <c r="BD209" s="168" t="str">
        <f aca="false">IF(S209="","",IF(S209="-","-",IF(UPPER(S209)="AB","+",VLOOKUP(S209,'විෂය තොරතුරු'!$P$24:$Q$28,2))))</f>
        <v/>
      </c>
      <c r="BE209" s="168" t="str">
        <f aca="false">IF(T209="","",IF(T209="-","-",IF(UPPER(T209)="AB","+",VLOOKUP(T209,'විෂය තොරතුරු'!$P$24:$Q$28,2))))</f>
        <v/>
      </c>
      <c r="BF209" s="168" t="str">
        <f aca="false">IF(U209="","",IF(U209="-","-",IF(UPPER(U209)="AB","+",VLOOKUP(U209,'විෂය තොරතුරු'!$P$24:$Q$28,2))))</f>
        <v/>
      </c>
      <c r="BG209" s="170" t="str">
        <f aca="false">IF(V209="","",IF(V209="-","-",IF(UPPER(V209)="AB","+",VLOOKUP(V209,'විෂය තොරතුරු'!$P$24:$Q$28,2))))</f>
        <v/>
      </c>
      <c r="BH209" s="171" t="str">
        <f aca="false">IF(W209="","",IF(W209="-","-",IF(UPPER(W209)="AB","+",VLOOKUP(W209,'විෂය තොරතුරු'!$P$24:$Q$28,2))))</f>
        <v/>
      </c>
      <c r="BI209" s="168" t="str">
        <f aca="false">IF(X209="","",IF(X209="-","-",IF(UPPER(X209)="AB","+",VLOOKUP(X209,'විෂය තොරතුරු'!$P$24:$Q$28,2))))</f>
        <v/>
      </c>
      <c r="BJ209" s="168" t="str">
        <f aca="false">IF(Y209="","",IF(Y209="-","-",IF(UPPER(Y209)="AB","+",VLOOKUP(Y209,'විෂය තොරතුරු'!$P$24:$Q$28,2))))</f>
        <v/>
      </c>
      <c r="BK209" s="168" t="str">
        <f aca="false">IF(Z209="","",IF(Z209="-","-",IF(UPPER(Z209)="AB","+",VLOOKUP(Z209,'විෂය තොරතුරු'!$P$24:$Q$28,2))))</f>
        <v/>
      </c>
      <c r="BL209" s="168" t="str">
        <f aca="false">IF(AA209="","",IF(AA209="-","-",IF(UPPER(AA209)="AB","+",VLOOKUP(AA209,'විෂය තොරතුරු'!$P$24:$Q$28,2))))</f>
        <v/>
      </c>
      <c r="BM209" s="168" t="str">
        <f aca="false">IF(AB209="","",IF(AB209="-","-",IF(UPPER(AB209)="AB","+",VLOOKUP(AB209,'විෂය තොරතුරු'!$P$24:$Q$28,2))))</f>
        <v/>
      </c>
      <c r="BN209" s="168" t="str">
        <f aca="false">IF(AC209="","",IF(AC209="-","-",IF(UPPER(AC209)="AB","+",VLOOKUP(AC209,'විෂය තොරතුරු'!$P$24:$Q$28,2))))</f>
        <v/>
      </c>
      <c r="BO209" s="169" t="str">
        <f aca="false">IF(AD209="","",IF(AD209="-","-",IF(UPPER(AD209)="AB","+",VLOOKUP(AD209,'විෂය තොරතුරු'!$P$24:$Q$28,2))))</f>
        <v/>
      </c>
      <c r="BP209" s="171" t="str">
        <f aca="false">IF(AE209="","",IF(AE209="-","-",IF(UPPER(AE209)="AB","+",VLOOKUP(AE209,'විෂය තොරතුරු'!$P$24:$Q$28,2))))</f>
        <v/>
      </c>
      <c r="BQ209" s="168" t="str">
        <f aca="false">IF(AF209="","",IF(AF209="-","-",IF(UPPER(AF209)="AB","+",VLOOKUP(AF209,'විෂය තොරතුරු'!$P$24:$Q$28,2))))</f>
        <v/>
      </c>
      <c r="BR209" s="168" t="str">
        <f aca="false">IF(AG209="","",IF(AG209="-","-",IF(UPPER(AG209)="AB","+",VLOOKUP(AG209,'විෂය තොරතුරු'!$P$24:$Q$28,2))))</f>
        <v/>
      </c>
      <c r="BS209" s="168" t="str">
        <f aca="false">IF(AH209="","",IF(AH209="-","-",IF(UPPER(AH209)="AB","+",VLOOKUP(AH209,'විෂය තොරතුරු'!$P$24:$Q$28,2))))</f>
        <v/>
      </c>
      <c r="BT209" s="168" t="str">
        <f aca="false">IF(AI209="","",IF(AI209="-","-",IF(UPPER(AI209)="AB","+",VLOOKUP(AI209,'විෂය තොරතුරු'!$P$24:$Q$28,2))))</f>
        <v/>
      </c>
      <c r="BU209" s="168" t="str">
        <f aca="false">IF(AJ209="","",IF(AJ209="-","-",IF(UPPER(AJ209)="AB","+",VLOOKUP(AJ209,'විෂය තොරතුරු'!$P$24:$Q$28,2))))</f>
        <v/>
      </c>
      <c r="BV209" s="168" t="str">
        <f aca="false">IF(AK209="","",IF(AK209="-","-",IF(UPPER(AK209)="AB","+",VLOOKUP(AK209,'විෂය තොරතුරු'!$P$24:$Q$28,2))))</f>
        <v/>
      </c>
      <c r="BW209" s="169" t="str">
        <f aca="false">IF(AL209="","",IF(AL209="-","-",IF(UPPER(AL209)="AB","+",VLOOKUP(AL209,'විෂය තොරතුරු'!$P$24:$Q$28,2))))</f>
        <v/>
      </c>
      <c r="BX209" s="171" t="str">
        <f aca="false">IF($B209="","",COUNTIF($AP209:$BW209,"A"))</f>
        <v/>
      </c>
      <c r="BY209" s="171" t="str">
        <f aca="false">IF($B209="","",COUNTIF($AP209:$BW209,"B"))</f>
        <v/>
      </c>
      <c r="BZ209" s="171" t="str">
        <f aca="false">IF($B209="","",COUNTIF($AP209:$BW209,"C"))</f>
        <v/>
      </c>
      <c r="CA209" s="171" t="str">
        <f aca="false">IF($B209="","",COUNTIF($AP209:$BW209,"S"))</f>
        <v/>
      </c>
      <c r="CB209" s="171" t="str">
        <f aca="false">IF($B209="","",COUNTIF($AP209:$BW209,"W"))</f>
        <v/>
      </c>
      <c r="CC209" s="171" t="str">
        <f aca="false">IF(B209="","",SUM(BX209:CA209))</f>
        <v/>
      </c>
      <c r="CD209" s="169" t="str">
        <f aca="false">IF(B209="","",SUM(BX209:BZ209))</f>
        <v/>
      </c>
      <c r="CE209" s="172" t="str">
        <f aca="false">IF(B209="","",IF(AND(CC209&gt;=6,CD209&gt;=3,OR(E209&gt;=35,F209&gt;=35),L209&gt;=35),"6/3 සමත්",IF(AND(CC209&gt;=5,CD209&gt;=3,OR(E209&gt;=35,F209&gt;=35,L209&gt;=35)),"5/3 සමත්",IF(AND(CC209&gt;=4,CD209&gt;=1,OR(E209&gt;=20,F209&gt;=20,L209&gt;=20)),"සමත් කළ හැකි",IF(CB209=9,"W9","අසමත් ?")))))</f>
        <v/>
      </c>
    </row>
    <row r="210" customFormat="false" ht="13.8" hidden="false" customHeight="false" outlineLevel="0" collapsed="false">
      <c r="A210" s="160" t="n">
        <v>25</v>
      </c>
      <c r="B210" s="161"/>
      <c r="C210" s="161"/>
      <c r="D210" s="162"/>
      <c r="E210" s="163"/>
      <c r="F210" s="164"/>
      <c r="G210" s="163"/>
      <c r="H210" s="165"/>
      <c r="I210" s="165"/>
      <c r="J210" s="164"/>
      <c r="K210" s="163"/>
      <c r="L210" s="165"/>
      <c r="M210" s="165"/>
      <c r="N210" s="164"/>
      <c r="O210" s="163"/>
      <c r="P210" s="165"/>
      <c r="Q210" s="165"/>
      <c r="R210" s="165"/>
      <c r="S210" s="165"/>
      <c r="T210" s="165"/>
      <c r="U210" s="165"/>
      <c r="V210" s="164"/>
      <c r="W210" s="163"/>
      <c r="X210" s="165"/>
      <c r="Y210" s="165"/>
      <c r="Z210" s="165"/>
      <c r="AA210" s="165"/>
      <c r="AB210" s="165"/>
      <c r="AC210" s="165"/>
      <c r="AD210" s="164"/>
      <c r="AE210" s="163"/>
      <c r="AF210" s="165"/>
      <c r="AG210" s="165"/>
      <c r="AH210" s="165"/>
      <c r="AI210" s="165"/>
      <c r="AJ210" s="165"/>
      <c r="AK210" s="165"/>
      <c r="AL210" s="166"/>
      <c r="AM210" s="167" t="str">
        <f aca="false">IF(B210="","",SUM(E210:AL210))</f>
        <v/>
      </c>
      <c r="AN210" s="168" t="str">
        <f aca="false">IF(B210="","",AM210/9)</f>
        <v/>
      </c>
      <c r="AO210" s="169" t="str">
        <f aca="false">IF(B210="","",IF(AM210=0,"-",RANK(AM210,$AM$186:$AM$235,0)))</f>
        <v/>
      </c>
      <c r="AP210" s="167" t="str">
        <f aca="false">IF(E210="","",IF(E210="-","-",IF(UPPER(E210)="AB","+",VLOOKUP(E210,'විෂය තොරතුරු'!$P$24:$Q$28,2))))</f>
        <v/>
      </c>
      <c r="AQ210" s="168" t="str">
        <f aca="false">IF(F210="","",IF(F210="-","-",IF(UPPER(F210)="AB","+",VLOOKUP(F210,'විෂය තොරතුරු'!$P$24:$Q$28,2))))</f>
        <v/>
      </c>
      <c r="AR210" s="168" t="str">
        <f aca="false">IF(G210="","",IF(G210="-","-",IF(UPPER(G210)="AB","+",VLOOKUP(G210,'විෂය තොරතුරු'!$P$24:$Q$28,2))))</f>
        <v/>
      </c>
      <c r="AS210" s="168" t="str">
        <f aca="false">IF(H210="","",IF(H210="-","-",IF(UPPER(H210)="AB","+",VLOOKUP(H210,'විෂය තොරතුරු'!$P$24:$Q$28,2))))</f>
        <v/>
      </c>
      <c r="AT210" s="168" t="str">
        <f aca="false">IF(I210="","",IF(I210="-","-",IF(UPPER(I210)="AB","+",VLOOKUP(I210,'විෂය තොරතුරු'!$P$24:$Q$28,2))))</f>
        <v/>
      </c>
      <c r="AU210" s="170" t="str">
        <f aca="false">IF(J210="","",IF(J210="-","-",IF(UPPER(J210)="AB","+",VLOOKUP(J210,'විෂය තොරතුරු'!$P$24:$Q$28,2))))</f>
        <v/>
      </c>
      <c r="AV210" s="171" t="str">
        <f aca="false">IF(K210="","",IF(K210="-","-",IF(UPPER(K210)="AB","+",VLOOKUP(K210,'විෂය තොරතුරු'!$P$24:$Q$28,2))))</f>
        <v/>
      </c>
      <c r="AW210" s="168" t="str">
        <f aca="false">IF(L210="","",IF(L210="-","-",IF(UPPER(L210)="AB","+",VLOOKUP(L210,'විෂය තොරතුරු'!$P$24:$Q$28,2))))</f>
        <v/>
      </c>
      <c r="AX210" s="168" t="str">
        <f aca="false">IF(M210="","",IF(M210="-","-",IF(UPPER(M210)="AB","+",VLOOKUP(M210,'විෂය තොරතුරු'!$P$24:$Q$28,2))))</f>
        <v/>
      </c>
      <c r="AY210" s="169" t="str">
        <f aca="false">IF(N210="","",IF(N210="-","-",IF(UPPER(N210)="AB","+",VLOOKUP(N210,'විෂය තොරතුරු'!$P$24:$Q$28,2))))</f>
        <v/>
      </c>
      <c r="AZ210" s="167" t="str">
        <f aca="false">IF(O210="","",IF(O210="-","-",IF(UPPER(O210)="AB","+",VLOOKUP(O210,'විෂය තොරතුරු'!$P$24:$Q$28,2))))</f>
        <v/>
      </c>
      <c r="BA210" s="168" t="str">
        <f aca="false">IF(P210="","",IF(P210="-","-",IF(UPPER(P210)="AB","+",VLOOKUP(P210,'විෂය තොරතුරු'!$P$24:$Q$28,2))))</f>
        <v/>
      </c>
      <c r="BB210" s="168" t="str">
        <f aca="false">IF(Q210="","",IF(Q210="-","-",IF(UPPER(Q210)="AB","+",VLOOKUP(Q210,'විෂය තොරතුරු'!$P$24:$Q$28,2))))</f>
        <v/>
      </c>
      <c r="BC210" s="168" t="str">
        <f aca="false">IF(R210="","",IF(R210="-","-",IF(UPPER(R210)="AB","+",VLOOKUP(R210,'විෂය තොරතුරු'!$P$24:$Q$28,2))))</f>
        <v/>
      </c>
      <c r="BD210" s="168" t="str">
        <f aca="false">IF(S210="","",IF(S210="-","-",IF(UPPER(S210)="AB","+",VLOOKUP(S210,'විෂය තොරතුරු'!$P$24:$Q$28,2))))</f>
        <v/>
      </c>
      <c r="BE210" s="168" t="str">
        <f aca="false">IF(T210="","",IF(T210="-","-",IF(UPPER(T210)="AB","+",VLOOKUP(T210,'විෂය තොරතුරු'!$P$24:$Q$28,2))))</f>
        <v/>
      </c>
      <c r="BF210" s="168" t="str">
        <f aca="false">IF(U210="","",IF(U210="-","-",IF(UPPER(U210)="AB","+",VLOOKUP(U210,'විෂය තොරතුරු'!$P$24:$Q$28,2))))</f>
        <v/>
      </c>
      <c r="BG210" s="170" t="str">
        <f aca="false">IF(V210="","",IF(V210="-","-",IF(UPPER(V210)="AB","+",VLOOKUP(V210,'විෂය තොරතුරු'!$P$24:$Q$28,2))))</f>
        <v/>
      </c>
      <c r="BH210" s="171" t="str">
        <f aca="false">IF(W210="","",IF(W210="-","-",IF(UPPER(W210)="AB","+",VLOOKUP(W210,'විෂය තොරතුරු'!$P$24:$Q$28,2))))</f>
        <v/>
      </c>
      <c r="BI210" s="168" t="str">
        <f aca="false">IF(X210="","",IF(X210="-","-",IF(UPPER(X210)="AB","+",VLOOKUP(X210,'විෂය තොරතුරු'!$P$24:$Q$28,2))))</f>
        <v/>
      </c>
      <c r="BJ210" s="168" t="str">
        <f aca="false">IF(Y210="","",IF(Y210="-","-",IF(UPPER(Y210)="AB","+",VLOOKUP(Y210,'විෂය තොරතුරු'!$P$24:$Q$28,2))))</f>
        <v/>
      </c>
      <c r="BK210" s="168" t="str">
        <f aca="false">IF(Z210="","",IF(Z210="-","-",IF(UPPER(Z210)="AB","+",VLOOKUP(Z210,'විෂය තොරතුරු'!$P$24:$Q$28,2))))</f>
        <v/>
      </c>
      <c r="BL210" s="168" t="str">
        <f aca="false">IF(AA210="","",IF(AA210="-","-",IF(UPPER(AA210)="AB","+",VLOOKUP(AA210,'විෂය තොරතුරු'!$P$24:$Q$28,2))))</f>
        <v/>
      </c>
      <c r="BM210" s="168" t="str">
        <f aca="false">IF(AB210="","",IF(AB210="-","-",IF(UPPER(AB210)="AB","+",VLOOKUP(AB210,'විෂය තොරතුරු'!$P$24:$Q$28,2))))</f>
        <v/>
      </c>
      <c r="BN210" s="168" t="str">
        <f aca="false">IF(AC210="","",IF(AC210="-","-",IF(UPPER(AC210)="AB","+",VLOOKUP(AC210,'විෂය තොරතුරු'!$P$24:$Q$28,2))))</f>
        <v/>
      </c>
      <c r="BO210" s="169" t="str">
        <f aca="false">IF(AD210="","",IF(AD210="-","-",IF(UPPER(AD210)="AB","+",VLOOKUP(AD210,'විෂය තොරතුරු'!$P$24:$Q$28,2))))</f>
        <v/>
      </c>
      <c r="BP210" s="171" t="str">
        <f aca="false">IF(AE210="","",IF(AE210="-","-",IF(UPPER(AE210)="AB","+",VLOOKUP(AE210,'විෂය තොරතුරු'!$P$24:$Q$28,2))))</f>
        <v/>
      </c>
      <c r="BQ210" s="168" t="str">
        <f aca="false">IF(AF210="","",IF(AF210="-","-",IF(UPPER(AF210)="AB","+",VLOOKUP(AF210,'විෂය තොරතුරු'!$P$24:$Q$28,2))))</f>
        <v/>
      </c>
      <c r="BR210" s="168" t="str">
        <f aca="false">IF(AG210="","",IF(AG210="-","-",IF(UPPER(AG210)="AB","+",VLOOKUP(AG210,'විෂය තොරතුරු'!$P$24:$Q$28,2))))</f>
        <v/>
      </c>
      <c r="BS210" s="168" t="str">
        <f aca="false">IF(AH210="","",IF(AH210="-","-",IF(UPPER(AH210)="AB","+",VLOOKUP(AH210,'විෂය තොරතුරු'!$P$24:$Q$28,2))))</f>
        <v/>
      </c>
      <c r="BT210" s="168" t="str">
        <f aca="false">IF(AI210="","",IF(AI210="-","-",IF(UPPER(AI210)="AB","+",VLOOKUP(AI210,'විෂය තොරතුරු'!$P$24:$Q$28,2))))</f>
        <v/>
      </c>
      <c r="BU210" s="168" t="str">
        <f aca="false">IF(AJ210="","",IF(AJ210="-","-",IF(UPPER(AJ210)="AB","+",VLOOKUP(AJ210,'විෂය තොරතුරු'!$P$24:$Q$28,2))))</f>
        <v/>
      </c>
      <c r="BV210" s="168" t="str">
        <f aca="false">IF(AK210="","",IF(AK210="-","-",IF(UPPER(AK210)="AB","+",VLOOKUP(AK210,'විෂය තොරතුරු'!$P$24:$Q$28,2))))</f>
        <v/>
      </c>
      <c r="BW210" s="169" t="str">
        <f aca="false">IF(AL210="","",IF(AL210="-","-",IF(UPPER(AL210)="AB","+",VLOOKUP(AL210,'විෂය තොරතුරු'!$P$24:$Q$28,2))))</f>
        <v/>
      </c>
      <c r="BX210" s="171" t="str">
        <f aca="false">IF($B210="","",COUNTIF($AP210:$BW210,"A"))</f>
        <v/>
      </c>
      <c r="BY210" s="171" t="str">
        <f aca="false">IF($B210="","",COUNTIF($AP210:$BW210,"B"))</f>
        <v/>
      </c>
      <c r="BZ210" s="171" t="str">
        <f aca="false">IF($B210="","",COUNTIF($AP210:$BW210,"C"))</f>
        <v/>
      </c>
      <c r="CA210" s="171" t="str">
        <f aca="false">IF($B210="","",COUNTIF($AP210:$BW210,"S"))</f>
        <v/>
      </c>
      <c r="CB210" s="171" t="str">
        <f aca="false">IF($B210="","",COUNTIF($AP210:$BW210,"W"))</f>
        <v/>
      </c>
      <c r="CC210" s="171" t="str">
        <f aca="false">IF(B210="","",SUM(BX210:CA210))</f>
        <v/>
      </c>
      <c r="CD210" s="169" t="str">
        <f aca="false">IF(B210="","",SUM(BX210:BZ210))</f>
        <v/>
      </c>
      <c r="CE210" s="172" t="str">
        <f aca="false">IF(B210="","",IF(AND(CC210&gt;=6,CD210&gt;=3,OR(E210&gt;=35,F210&gt;=35),L210&gt;=35),"6/3 සමත්",IF(AND(CC210&gt;=5,CD210&gt;=3,OR(E210&gt;=35,F210&gt;=35,L210&gt;=35)),"5/3 සමත්",IF(AND(CC210&gt;=4,CD210&gt;=1,OR(E210&gt;=20,F210&gt;=20,L210&gt;=20)),"සමත් කළ හැකි",IF(CB210=9,"W9","අසමත් ?")))))</f>
        <v/>
      </c>
    </row>
    <row r="211" customFormat="false" ht="13.8" hidden="false" customHeight="false" outlineLevel="0" collapsed="false">
      <c r="A211" s="160" t="n">
        <v>26</v>
      </c>
      <c r="B211" s="161"/>
      <c r="C211" s="161"/>
      <c r="D211" s="162"/>
      <c r="E211" s="163"/>
      <c r="F211" s="164"/>
      <c r="G211" s="163"/>
      <c r="H211" s="165"/>
      <c r="I211" s="165"/>
      <c r="J211" s="164"/>
      <c r="K211" s="163"/>
      <c r="L211" s="165"/>
      <c r="M211" s="165"/>
      <c r="N211" s="164"/>
      <c r="O211" s="163"/>
      <c r="P211" s="165"/>
      <c r="Q211" s="165"/>
      <c r="R211" s="165"/>
      <c r="S211" s="165"/>
      <c r="T211" s="165"/>
      <c r="U211" s="165"/>
      <c r="V211" s="164"/>
      <c r="W211" s="163"/>
      <c r="X211" s="165"/>
      <c r="Y211" s="165"/>
      <c r="Z211" s="165"/>
      <c r="AA211" s="165"/>
      <c r="AB211" s="165"/>
      <c r="AC211" s="165"/>
      <c r="AD211" s="164"/>
      <c r="AE211" s="163"/>
      <c r="AF211" s="165"/>
      <c r="AG211" s="165"/>
      <c r="AH211" s="165"/>
      <c r="AI211" s="165"/>
      <c r="AJ211" s="165"/>
      <c r="AK211" s="165"/>
      <c r="AL211" s="166"/>
      <c r="AM211" s="167" t="str">
        <f aca="false">IF(B211="","",SUM(E211:AL211))</f>
        <v/>
      </c>
      <c r="AN211" s="168" t="str">
        <f aca="false">IF(B211="","",AM211/9)</f>
        <v/>
      </c>
      <c r="AO211" s="169" t="str">
        <f aca="false">IF(B211="","",IF(AM211=0,"-",RANK(AM211,$AM$186:$AM$235,0)))</f>
        <v/>
      </c>
      <c r="AP211" s="167" t="str">
        <f aca="false">IF(E211="","",IF(E211="-","-",IF(UPPER(E211)="AB","+",VLOOKUP(E211,'විෂය තොරතුරු'!$P$24:$Q$28,2))))</f>
        <v/>
      </c>
      <c r="AQ211" s="168" t="str">
        <f aca="false">IF(F211="","",IF(F211="-","-",IF(UPPER(F211)="AB","+",VLOOKUP(F211,'විෂය තොරතුරු'!$P$24:$Q$28,2))))</f>
        <v/>
      </c>
      <c r="AR211" s="168" t="str">
        <f aca="false">IF(G211="","",IF(G211="-","-",IF(UPPER(G211)="AB","+",VLOOKUP(G211,'විෂය තොරතුරු'!$P$24:$Q$28,2))))</f>
        <v/>
      </c>
      <c r="AS211" s="168" t="str">
        <f aca="false">IF(H211="","",IF(H211="-","-",IF(UPPER(H211)="AB","+",VLOOKUP(H211,'විෂය තොරතුරු'!$P$24:$Q$28,2))))</f>
        <v/>
      </c>
      <c r="AT211" s="168" t="str">
        <f aca="false">IF(I211="","",IF(I211="-","-",IF(UPPER(I211)="AB","+",VLOOKUP(I211,'විෂය තොරතුරු'!$P$24:$Q$28,2))))</f>
        <v/>
      </c>
      <c r="AU211" s="170" t="str">
        <f aca="false">IF(J211="","",IF(J211="-","-",IF(UPPER(J211)="AB","+",VLOOKUP(J211,'විෂය තොරතුරු'!$P$24:$Q$28,2))))</f>
        <v/>
      </c>
      <c r="AV211" s="171" t="str">
        <f aca="false">IF(K211="","",IF(K211="-","-",IF(UPPER(K211)="AB","+",VLOOKUP(K211,'විෂය තොරතුරු'!$P$24:$Q$28,2))))</f>
        <v/>
      </c>
      <c r="AW211" s="168" t="str">
        <f aca="false">IF(L211="","",IF(L211="-","-",IF(UPPER(L211)="AB","+",VLOOKUP(L211,'විෂය තොරතුරු'!$P$24:$Q$28,2))))</f>
        <v/>
      </c>
      <c r="AX211" s="168" t="str">
        <f aca="false">IF(M211="","",IF(M211="-","-",IF(UPPER(M211)="AB","+",VLOOKUP(M211,'විෂය තොරතුරු'!$P$24:$Q$28,2))))</f>
        <v/>
      </c>
      <c r="AY211" s="169" t="str">
        <f aca="false">IF(N211="","",IF(N211="-","-",IF(UPPER(N211)="AB","+",VLOOKUP(N211,'විෂය තොරතුරු'!$P$24:$Q$28,2))))</f>
        <v/>
      </c>
      <c r="AZ211" s="167" t="str">
        <f aca="false">IF(O211="","",IF(O211="-","-",IF(UPPER(O211)="AB","+",VLOOKUP(O211,'විෂය තොරතුරු'!$P$24:$Q$28,2))))</f>
        <v/>
      </c>
      <c r="BA211" s="168" t="str">
        <f aca="false">IF(P211="","",IF(P211="-","-",IF(UPPER(P211)="AB","+",VLOOKUP(P211,'විෂය තොරතුරු'!$P$24:$Q$28,2))))</f>
        <v/>
      </c>
      <c r="BB211" s="168" t="str">
        <f aca="false">IF(Q211="","",IF(Q211="-","-",IF(UPPER(Q211)="AB","+",VLOOKUP(Q211,'විෂය තොරතුරු'!$P$24:$Q$28,2))))</f>
        <v/>
      </c>
      <c r="BC211" s="168" t="str">
        <f aca="false">IF(R211="","",IF(R211="-","-",IF(UPPER(R211)="AB","+",VLOOKUP(R211,'විෂය තොරතුරු'!$P$24:$Q$28,2))))</f>
        <v/>
      </c>
      <c r="BD211" s="168" t="str">
        <f aca="false">IF(S211="","",IF(S211="-","-",IF(UPPER(S211)="AB","+",VLOOKUP(S211,'විෂය තොරතුරු'!$P$24:$Q$28,2))))</f>
        <v/>
      </c>
      <c r="BE211" s="168" t="str">
        <f aca="false">IF(T211="","",IF(T211="-","-",IF(UPPER(T211)="AB","+",VLOOKUP(T211,'විෂය තොරතුරු'!$P$24:$Q$28,2))))</f>
        <v/>
      </c>
      <c r="BF211" s="168" t="str">
        <f aca="false">IF(U211="","",IF(U211="-","-",IF(UPPER(U211)="AB","+",VLOOKUP(U211,'විෂය තොරතුරු'!$P$24:$Q$28,2))))</f>
        <v/>
      </c>
      <c r="BG211" s="170" t="str">
        <f aca="false">IF(V211="","",IF(V211="-","-",IF(UPPER(V211)="AB","+",VLOOKUP(V211,'විෂය තොරතුරු'!$P$24:$Q$28,2))))</f>
        <v/>
      </c>
      <c r="BH211" s="171" t="str">
        <f aca="false">IF(W211="","",IF(W211="-","-",IF(UPPER(W211)="AB","+",VLOOKUP(W211,'විෂය තොරතුරු'!$P$24:$Q$28,2))))</f>
        <v/>
      </c>
      <c r="BI211" s="168" t="str">
        <f aca="false">IF(X211="","",IF(X211="-","-",IF(UPPER(X211)="AB","+",VLOOKUP(X211,'විෂය තොරතුරු'!$P$24:$Q$28,2))))</f>
        <v/>
      </c>
      <c r="BJ211" s="168" t="str">
        <f aca="false">IF(Y211="","",IF(Y211="-","-",IF(UPPER(Y211)="AB","+",VLOOKUP(Y211,'විෂය තොරතුරු'!$P$24:$Q$28,2))))</f>
        <v/>
      </c>
      <c r="BK211" s="168" t="str">
        <f aca="false">IF(Z211="","",IF(Z211="-","-",IF(UPPER(Z211)="AB","+",VLOOKUP(Z211,'විෂය තොරතුරු'!$P$24:$Q$28,2))))</f>
        <v/>
      </c>
      <c r="BL211" s="168" t="str">
        <f aca="false">IF(AA211="","",IF(AA211="-","-",IF(UPPER(AA211)="AB","+",VLOOKUP(AA211,'විෂය තොරතුරු'!$P$24:$Q$28,2))))</f>
        <v/>
      </c>
      <c r="BM211" s="168" t="str">
        <f aca="false">IF(AB211="","",IF(AB211="-","-",IF(UPPER(AB211)="AB","+",VLOOKUP(AB211,'විෂය තොරතුරු'!$P$24:$Q$28,2))))</f>
        <v/>
      </c>
      <c r="BN211" s="168" t="str">
        <f aca="false">IF(AC211="","",IF(AC211="-","-",IF(UPPER(AC211)="AB","+",VLOOKUP(AC211,'විෂය තොරතුරු'!$P$24:$Q$28,2))))</f>
        <v/>
      </c>
      <c r="BO211" s="169" t="str">
        <f aca="false">IF(AD211="","",IF(AD211="-","-",IF(UPPER(AD211)="AB","+",VLOOKUP(AD211,'විෂය තොරතුරු'!$P$24:$Q$28,2))))</f>
        <v/>
      </c>
      <c r="BP211" s="171" t="str">
        <f aca="false">IF(AE211="","",IF(AE211="-","-",IF(UPPER(AE211)="AB","+",VLOOKUP(AE211,'විෂය තොරතුරු'!$P$24:$Q$28,2))))</f>
        <v/>
      </c>
      <c r="BQ211" s="168" t="str">
        <f aca="false">IF(AF211="","",IF(AF211="-","-",IF(UPPER(AF211)="AB","+",VLOOKUP(AF211,'විෂය තොරතුරු'!$P$24:$Q$28,2))))</f>
        <v/>
      </c>
      <c r="BR211" s="168" t="str">
        <f aca="false">IF(AG211="","",IF(AG211="-","-",IF(UPPER(AG211)="AB","+",VLOOKUP(AG211,'විෂය තොරතුරු'!$P$24:$Q$28,2))))</f>
        <v/>
      </c>
      <c r="BS211" s="168" t="str">
        <f aca="false">IF(AH211="","",IF(AH211="-","-",IF(UPPER(AH211)="AB","+",VLOOKUP(AH211,'විෂය තොරතුරු'!$P$24:$Q$28,2))))</f>
        <v/>
      </c>
      <c r="BT211" s="168" t="str">
        <f aca="false">IF(AI211="","",IF(AI211="-","-",IF(UPPER(AI211)="AB","+",VLOOKUP(AI211,'විෂය තොරතුරු'!$P$24:$Q$28,2))))</f>
        <v/>
      </c>
      <c r="BU211" s="168" t="str">
        <f aca="false">IF(AJ211="","",IF(AJ211="-","-",IF(UPPER(AJ211)="AB","+",VLOOKUP(AJ211,'විෂය තොරතුරු'!$P$24:$Q$28,2))))</f>
        <v/>
      </c>
      <c r="BV211" s="168" t="str">
        <f aca="false">IF(AK211="","",IF(AK211="-","-",IF(UPPER(AK211)="AB","+",VLOOKUP(AK211,'විෂය තොරතුරු'!$P$24:$Q$28,2))))</f>
        <v/>
      </c>
      <c r="BW211" s="169" t="str">
        <f aca="false">IF(AL211="","",IF(AL211="-","-",IF(UPPER(AL211)="AB","+",VLOOKUP(AL211,'විෂය තොරතුරු'!$P$24:$Q$28,2))))</f>
        <v/>
      </c>
      <c r="BX211" s="171" t="str">
        <f aca="false">IF($B211="","",COUNTIF($AP211:$BW211,"A"))</f>
        <v/>
      </c>
      <c r="BY211" s="171" t="str">
        <f aca="false">IF($B211="","",COUNTIF($AP211:$BW211,"B"))</f>
        <v/>
      </c>
      <c r="BZ211" s="171" t="str">
        <f aca="false">IF($B211="","",COUNTIF($AP211:$BW211,"C"))</f>
        <v/>
      </c>
      <c r="CA211" s="171" t="str">
        <f aca="false">IF($B211="","",COUNTIF($AP211:$BW211,"S"))</f>
        <v/>
      </c>
      <c r="CB211" s="171" t="str">
        <f aca="false">IF($B211="","",COUNTIF($AP211:$BW211,"W"))</f>
        <v/>
      </c>
      <c r="CC211" s="171" t="str">
        <f aca="false">IF(B211="","",SUM(BX211:CA211))</f>
        <v/>
      </c>
      <c r="CD211" s="169" t="str">
        <f aca="false">IF(B211="","",SUM(BX211:BZ211))</f>
        <v/>
      </c>
      <c r="CE211" s="172" t="str">
        <f aca="false">IF(B211="","",IF(AND(CC211&gt;=6,CD211&gt;=3,OR(E211&gt;=35,F211&gt;=35),L211&gt;=35),"6/3 සමත්",IF(AND(CC211&gt;=5,CD211&gt;=3,OR(E211&gt;=35,F211&gt;=35,L211&gt;=35)),"5/3 සමත්",IF(AND(CC211&gt;=4,CD211&gt;=1,OR(E211&gt;=20,F211&gt;=20,L211&gt;=20)),"සමත් කළ හැකි",IF(CB211=9,"W9","අසමත් ?")))))</f>
        <v/>
      </c>
    </row>
    <row r="212" customFormat="false" ht="13.8" hidden="false" customHeight="false" outlineLevel="0" collapsed="false">
      <c r="A212" s="160" t="n">
        <v>27</v>
      </c>
      <c r="B212" s="187"/>
      <c r="C212" s="161"/>
      <c r="D212" s="162"/>
      <c r="E212" s="163"/>
      <c r="F212" s="164"/>
      <c r="G212" s="163"/>
      <c r="H212" s="165"/>
      <c r="I212" s="165"/>
      <c r="J212" s="164"/>
      <c r="K212" s="163"/>
      <c r="L212" s="165"/>
      <c r="M212" s="165"/>
      <c r="N212" s="164"/>
      <c r="O212" s="163"/>
      <c r="P212" s="165"/>
      <c r="Q212" s="165"/>
      <c r="R212" s="165"/>
      <c r="S212" s="165"/>
      <c r="T212" s="165"/>
      <c r="U212" s="165"/>
      <c r="V212" s="164"/>
      <c r="W212" s="163"/>
      <c r="X212" s="165"/>
      <c r="Y212" s="165"/>
      <c r="Z212" s="165"/>
      <c r="AA212" s="165"/>
      <c r="AB212" s="165"/>
      <c r="AC212" s="165"/>
      <c r="AD212" s="164"/>
      <c r="AE212" s="163"/>
      <c r="AF212" s="165"/>
      <c r="AG212" s="165"/>
      <c r="AH212" s="165"/>
      <c r="AI212" s="165"/>
      <c r="AJ212" s="165"/>
      <c r="AK212" s="165"/>
      <c r="AL212" s="166"/>
      <c r="AM212" s="167" t="str">
        <f aca="false">IF(B212="","",SUM(E212:AL212))</f>
        <v/>
      </c>
      <c r="AN212" s="168" t="str">
        <f aca="false">IF(B212="","",AM212/9)</f>
        <v/>
      </c>
      <c r="AO212" s="169" t="str">
        <f aca="false">IF(B212="","",IF(AM212=0,"-",RANK(AM212,$AM$186:$AM$235,0)))</f>
        <v/>
      </c>
      <c r="AP212" s="167" t="str">
        <f aca="false">IF(E212="","",IF(E212="-","-",IF(UPPER(E212)="AB","+",VLOOKUP(E212,'විෂය තොරතුරු'!$P$24:$Q$28,2))))</f>
        <v/>
      </c>
      <c r="AQ212" s="168" t="str">
        <f aca="false">IF(F212="","",IF(F212="-","-",IF(UPPER(F212)="AB","+",VLOOKUP(F212,'විෂය තොරතුරු'!$P$24:$Q$28,2))))</f>
        <v/>
      </c>
      <c r="AR212" s="168" t="str">
        <f aca="false">IF(G212="","",IF(G212="-","-",IF(UPPER(G212)="AB","+",VLOOKUP(G212,'විෂය තොරතුරු'!$P$24:$Q$28,2))))</f>
        <v/>
      </c>
      <c r="AS212" s="168" t="str">
        <f aca="false">IF(H212="","",IF(H212="-","-",IF(UPPER(H212)="AB","+",VLOOKUP(H212,'විෂය තොරතුරු'!$P$24:$Q$28,2))))</f>
        <v/>
      </c>
      <c r="AT212" s="168" t="str">
        <f aca="false">IF(I212="","",IF(I212="-","-",IF(UPPER(I212)="AB","+",VLOOKUP(I212,'විෂය තොරතුරු'!$P$24:$Q$28,2))))</f>
        <v/>
      </c>
      <c r="AU212" s="170" t="str">
        <f aca="false">IF(J212="","",IF(J212="-","-",IF(UPPER(J212)="AB","+",VLOOKUP(J212,'විෂය තොරතුරු'!$P$24:$Q$28,2))))</f>
        <v/>
      </c>
      <c r="AV212" s="171" t="str">
        <f aca="false">IF(K212="","",IF(K212="-","-",IF(UPPER(K212)="AB","+",VLOOKUP(K212,'විෂය තොරතුරු'!$P$24:$Q$28,2))))</f>
        <v/>
      </c>
      <c r="AW212" s="168" t="str">
        <f aca="false">IF(L212="","",IF(L212="-","-",IF(UPPER(L212)="AB","+",VLOOKUP(L212,'විෂය තොරතුරු'!$P$24:$Q$28,2))))</f>
        <v/>
      </c>
      <c r="AX212" s="168" t="str">
        <f aca="false">IF(M212="","",IF(M212="-","-",IF(UPPER(M212)="AB","+",VLOOKUP(M212,'විෂය තොරතුරු'!$P$24:$Q$28,2))))</f>
        <v/>
      </c>
      <c r="AY212" s="169" t="str">
        <f aca="false">IF(N212="","",IF(N212="-","-",IF(UPPER(N212)="AB","+",VLOOKUP(N212,'විෂය තොරතුරු'!$P$24:$Q$28,2))))</f>
        <v/>
      </c>
      <c r="AZ212" s="167" t="str">
        <f aca="false">IF(O212="","",IF(O212="-","-",IF(UPPER(O212)="AB","+",VLOOKUP(O212,'විෂය තොරතුරු'!$P$24:$Q$28,2))))</f>
        <v/>
      </c>
      <c r="BA212" s="168" t="str">
        <f aca="false">IF(P212="","",IF(P212="-","-",IF(UPPER(P212)="AB","+",VLOOKUP(P212,'විෂය තොරතුරු'!$P$24:$Q$28,2))))</f>
        <v/>
      </c>
      <c r="BB212" s="168" t="str">
        <f aca="false">IF(Q212="","",IF(Q212="-","-",IF(UPPER(Q212)="AB","+",VLOOKUP(Q212,'විෂය තොරතුරු'!$P$24:$Q$28,2))))</f>
        <v/>
      </c>
      <c r="BC212" s="168" t="str">
        <f aca="false">IF(R212="","",IF(R212="-","-",IF(UPPER(R212)="AB","+",VLOOKUP(R212,'විෂය තොරතුරු'!$P$24:$Q$28,2))))</f>
        <v/>
      </c>
      <c r="BD212" s="168" t="str">
        <f aca="false">IF(S212="","",IF(S212="-","-",IF(UPPER(S212)="AB","+",VLOOKUP(S212,'විෂය තොරතුරු'!$P$24:$Q$28,2))))</f>
        <v/>
      </c>
      <c r="BE212" s="168" t="str">
        <f aca="false">IF(T212="","",IF(T212="-","-",IF(UPPER(T212)="AB","+",VLOOKUP(T212,'විෂය තොරතුරු'!$P$24:$Q$28,2))))</f>
        <v/>
      </c>
      <c r="BF212" s="168" t="str">
        <f aca="false">IF(U212="","",IF(U212="-","-",IF(UPPER(U212)="AB","+",VLOOKUP(U212,'විෂය තොරතුරු'!$P$24:$Q$28,2))))</f>
        <v/>
      </c>
      <c r="BG212" s="170" t="str">
        <f aca="false">IF(V212="","",IF(V212="-","-",IF(UPPER(V212)="AB","+",VLOOKUP(V212,'විෂය තොරතුරු'!$P$24:$Q$28,2))))</f>
        <v/>
      </c>
      <c r="BH212" s="171" t="str">
        <f aca="false">IF(W212="","",IF(W212="-","-",IF(UPPER(W212)="AB","+",VLOOKUP(W212,'විෂය තොරතුරු'!$P$24:$Q$28,2))))</f>
        <v/>
      </c>
      <c r="BI212" s="168" t="str">
        <f aca="false">IF(X212="","",IF(X212="-","-",IF(UPPER(X212)="AB","+",VLOOKUP(X212,'විෂය තොරතුරු'!$P$24:$Q$28,2))))</f>
        <v/>
      </c>
      <c r="BJ212" s="168" t="str">
        <f aca="false">IF(Y212="","",IF(Y212="-","-",IF(UPPER(Y212)="AB","+",VLOOKUP(Y212,'විෂය තොරතුරු'!$P$24:$Q$28,2))))</f>
        <v/>
      </c>
      <c r="BK212" s="168" t="str">
        <f aca="false">IF(Z212="","",IF(Z212="-","-",IF(UPPER(Z212)="AB","+",VLOOKUP(Z212,'විෂය තොරතුරු'!$P$24:$Q$28,2))))</f>
        <v/>
      </c>
      <c r="BL212" s="168" t="str">
        <f aca="false">IF(AA212="","",IF(AA212="-","-",IF(UPPER(AA212)="AB","+",VLOOKUP(AA212,'විෂය තොරතුරු'!$P$24:$Q$28,2))))</f>
        <v/>
      </c>
      <c r="BM212" s="168" t="str">
        <f aca="false">IF(AB212="","",IF(AB212="-","-",IF(UPPER(AB212)="AB","+",VLOOKUP(AB212,'විෂය තොරතුරු'!$P$24:$Q$28,2))))</f>
        <v/>
      </c>
      <c r="BN212" s="168" t="str">
        <f aca="false">IF(AC212="","",IF(AC212="-","-",IF(UPPER(AC212)="AB","+",VLOOKUP(AC212,'විෂය තොරතුරු'!$P$24:$Q$28,2))))</f>
        <v/>
      </c>
      <c r="BO212" s="169" t="str">
        <f aca="false">IF(AD212="","",IF(AD212="-","-",IF(UPPER(AD212)="AB","+",VLOOKUP(AD212,'විෂය තොරතුරු'!$P$24:$Q$28,2))))</f>
        <v/>
      </c>
      <c r="BP212" s="171" t="str">
        <f aca="false">IF(AE212="","",IF(AE212="-","-",IF(UPPER(AE212)="AB","+",VLOOKUP(AE212,'විෂය තොරතුරු'!$P$24:$Q$28,2))))</f>
        <v/>
      </c>
      <c r="BQ212" s="168" t="str">
        <f aca="false">IF(AF212="","",IF(AF212="-","-",IF(UPPER(AF212)="AB","+",VLOOKUP(AF212,'විෂය තොරතුරු'!$P$24:$Q$28,2))))</f>
        <v/>
      </c>
      <c r="BR212" s="168" t="str">
        <f aca="false">IF(AG212="","",IF(AG212="-","-",IF(UPPER(AG212)="AB","+",VLOOKUP(AG212,'විෂය තොරතුරු'!$P$24:$Q$28,2))))</f>
        <v/>
      </c>
      <c r="BS212" s="168" t="str">
        <f aca="false">IF(AH212="","",IF(AH212="-","-",IF(UPPER(AH212)="AB","+",VLOOKUP(AH212,'විෂය තොරතුරු'!$P$24:$Q$28,2))))</f>
        <v/>
      </c>
      <c r="BT212" s="168" t="str">
        <f aca="false">IF(AI212="","",IF(AI212="-","-",IF(UPPER(AI212)="AB","+",VLOOKUP(AI212,'විෂය තොරතුරු'!$P$24:$Q$28,2))))</f>
        <v/>
      </c>
      <c r="BU212" s="168" t="str">
        <f aca="false">IF(AJ212="","",IF(AJ212="-","-",IF(UPPER(AJ212)="AB","+",VLOOKUP(AJ212,'විෂය තොරතුරු'!$P$24:$Q$28,2))))</f>
        <v/>
      </c>
      <c r="BV212" s="168" t="str">
        <f aca="false">IF(AK212="","",IF(AK212="-","-",IF(UPPER(AK212)="AB","+",VLOOKUP(AK212,'විෂය තොරතුරු'!$P$24:$Q$28,2))))</f>
        <v/>
      </c>
      <c r="BW212" s="169" t="str">
        <f aca="false">IF(AL212="","",IF(AL212="-","-",IF(UPPER(AL212)="AB","+",VLOOKUP(AL212,'විෂය තොරතුරු'!$P$24:$Q$28,2))))</f>
        <v/>
      </c>
      <c r="BX212" s="171" t="str">
        <f aca="false">IF($B212="","",COUNTIF($AP212:$BW212,"A"))</f>
        <v/>
      </c>
      <c r="BY212" s="171" t="str">
        <f aca="false">IF($B212="","",COUNTIF($AP212:$BW212,"B"))</f>
        <v/>
      </c>
      <c r="BZ212" s="171" t="str">
        <f aca="false">IF($B212="","",COUNTIF($AP212:$BW212,"C"))</f>
        <v/>
      </c>
      <c r="CA212" s="171" t="str">
        <f aca="false">IF($B212="","",COUNTIF($AP212:$BW212,"S"))</f>
        <v/>
      </c>
      <c r="CB212" s="171" t="str">
        <f aca="false">IF($B212="","",COUNTIF($AP212:$BW212,"W"))</f>
        <v/>
      </c>
      <c r="CC212" s="171" t="str">
        <f aca="false">IF(B212="","",SUM(BX212:CA212))</f>
        <v/>
      </c>
      <c r="CD212" s="169" t="str">
        <f aca="false">IF(B212="","",SUM(BX212:BZ212))</f>
        <v/>
      </c>
      <c r="CE212" s="172" t="str">
        <f aca="false">IF(B212="","",IF(AND(CC212&gt;=6,CD212&gt;=3,OR(E212&gt;=35,F212&gt;=35),L212&gt;=35),"6/3 සමත්",IF(AND(CC212&gt;=5,CD212&gt;=3,OR(E212&gt;=35,F212&gt;=35,L212&gt;=35)),"5/3 සමත්",IF(AND(CC212&gt;=4,CD212&gt;=1,OR(E212&gt;=20,F212&gt;=20,L212&gt;=20)),"සමත් කළ හැකි",IF(CB212=9,"W9","අසමත් ?")))))</f>
        <v/>
      </c>
    </row>
    <row r="213" customFormat="false" ht="13.8" hidden="false" customHeight="false" outlineLevel="0" collapsed="false">
      <c r="A213" s="160" t="n">
        <v>28</v>
      </c>
      <c r="B213" s="161"/>
      <c r="C213" s="161"/>
      <c r="D213" s="162"/>
      <c r="E213" s="163"/>
      <c r="F213" s="164"/>
      <c r="G213" s="163"/>
      <c r="H213" s="165"/>
      <c r="I213" s="165"/>
      <c r="J213" s="164"/>
      <c r="K213" s="163"/>
      <c r="L213" s="165"/>
      <c r="M213" s="165"/>
      <c r="N213" s="164"/>
      <c r="O213" s="163"/>
      <c r="P213" s="165"/>
      <c r="Q213" s="165"/>
      <c r="R213" s="165"/>
      <c r="S213" s="165"/>
      <c r="T213" s="165"/>
      <c r="U213" s="165"/>
      <c r="V213" s="164"/>
      <c r="W213" s="163"/>
      <c r="X213" s="165"/>
      <c r="Y213" s="165"/>
      <c r="Z213" s="165"/>
      <c r="AA213" s="165"/>
      <c r="AB213" s="165"/>
      <c r="AC213" s="165"/>
      <c r="AD213" s="164"/>
      <c r="AE213" s="163"/>
      <c r="AF213" s="165"/>
      <c r="AG213" s="165"/>
      <c r="AH213" s="165"/>
      <c r="AI213" s="165"/>
      <c r="AJ213" s="165"/>
      <c r="AK213" s="165"/>
      <c r="AL213" s="166"/>
      <c r="AM213" s="167" t="str">
        <f aca="false">IF(B213="","",SUM(E213:AL213))</f>
        <v/>
      </c>
      <c r="AN213" s="168" t="str">
        <f aca="false">IF(B213="","",AM213/9)</f>
        <v/>
      </c>
      <c r="AO213" s="169" t="str">
        <f aca="false">IF(B213="","",IF(AM213=0,"-",RANK(AM213,$AM$186:$AM$235,0)))</f>
        <v/>
      </c>
      <c r="AP213" s="167" t="str">
        <f aca="false">IF(E213="","",IF(E213="-","-",IF(UPPER(E213)="AB","+",VLOOKUP(E213,'විෂය තොරතුරු'!$P$24:$Q$28,2))))</f>
        <v/>
      </c>
      <c r="AQ213" s="168" t="str">
        <f aca="false">IF(F213="","",IF(F213="-","-",IF(UPPER(F213)="AB","+",VLOOKUP(F213,'විෂය තොරතුරු'!$P$24:$Q$28,2))))</f>
        <v/>
      </c>
      <c r="AR213" s="168" t="str">
        <f aca="false">IF(G213="","",IF(G213="-","-",IF(UPPER(G213)="AB","+",VLOOKUP(G213,'විෂය තොරතුරු'!$P$24:$Q$28,2))))</f>
        <v/>
      </c>
      <c r="AS213" s="168" t="str">
        <f aca="false">IF(H213="","",IF(H213="-","-",IF(UPPER(H213)="AB","+",VLOOKUP(H213,'විෂය තොරතුරු'!$P$24:$Q$28,2))))</f>
        <v/>
      </c>
      <c r="AT213" s="168" t="str">
        <f aca="false">IF(I213="","",IF(I213="-","-",IF(UPPER(I213)="AB","+",VLOOKUP(I213,'විෂය තොරතුරු'!$P$24:$Q$28,2))))</f>
        <v/>
      </c>
      <c r="AU213" s="170" t="str">
        <f aca="false">IF(J213="","",IF(J213="-","-",IF(UPPER(J213)="AB","+",VLOOKUP(J213,'විෂය තොරතුරු'!$P$24:$Q$28,2))))</f>
        <v/>
      </c>
      <c r="AV213" s="171" t="str">
        <f aca="false">IF(K213="","",IF(K213="-","-",IF(UPPER(K213)="AB","+",VLOOKUP(K213,'විෂය තොරතුරු'!$P$24:$Q$28,2))))</f>
        <v/>
      </c>
      <c r="AW213" s="168" t="str">
        <f aca="false">IF(L213="","",IF(L213="-","-",IF(UPPER(L213)="AB","+",VLOOKUP(L213,'විෂය තොරතුරු'!$P$24:$Q$28,2))))</f>
        <v/>
      </c>
      <c r="AX213" s="168" t="str">
        <f aca="false">IF(M213="","",IF(M213="-","-",IF(UPPER(M213)="AB","+",VLOOKUP(M213,'විෂය තොරතුරු'!$P$24:$Q$28,2))))</f>
        <v/>
      </c>
      <c r="AY213" s="169" t="str">
        <f aca="false">IF(N213="","",IF(N213="-","-",IF(UPPER(N213)="AB","+",VLOOKUP(N213,'විෂය තොරතුරු'!$P$24:$Q$28,2))))</f>
        <v/>
      </c>
      <c r="AZ213" s="167" t="str">
        <f aca="false">IF(O213="","",IF(O213="-","-",IF(UPPER(O213)="AB","+",VLOOKUP(O213,'විෂය තොරතුරු'!$P$24:$Q$28,2))))</f>
        <v/>
      </c>
      <c r="BA213" s="168" t="str">
        <f aca="false">IF(P213="","",IF(P213="-","-",IF(UPPER(P213)="AB","+",VLOOKUP(P213,'විෂය තොරතුරු'!$P$24:$Q$28,2))))</f>
        <v/>
      </c>
      <c r="BB213" s="168" t="str">
        <f aca="false">IF(Q213="","",IF(Q213="-","-",IF(UPPER(Q213)="AB","+",VLOOKUP(Q213,'විෂය තොරතුරු'!$P$24:$Q$28,2))))</f>
        <v/>
      </c>
      <c r="BC213" s="168" t="str">
        <f aca="false">IF(R213="","",IF(R213="-","-",IF(UPPER(R213)="AB","+",VLOOKUP(R213,'විෂය තොරතුරු'!$P$24:$Q$28,2))))</f>
        <v/>
      </c>
      <c r="BD213" s="168" t="str">
        <f aca="false">IF(S213="","",IF(S213="-","-",IF(UPPER(S213)="AB","+",VLOOKUP(S213,'විෂය තොරතුරු'!$P$24:$Q$28,2))))</f>
        <v/>
      </c>
      <c r="BE213" s="168" t="str">
        <f aca="false">IF(T213="","",IF(T213="-","-",IF(UPPER(T213)="AB","+",VLOOKUP(T213,'විෂය තොරතුරු'!$P$24:$Q$28,2))))</f>
        <v/>
      </c>
      <c r="BF213" s="168" t="str">
        <f aca="false">IF(U213="","",IF(U213="-","-",IF(UPPER(U213)="AB","+",VLOOKUP(U213,'විෂය තොරතුරු'!$P$24:$Q$28,2))))</f>
        <v/>
      </c>
      <c r="BG213" s="170" t="str">
        <f aca="false">IF(V213="","",IF(V213="-","-",IF(UPPER(V213)="AB","+",VLOOKUP(V213,'විෂය තොරතුරු'!$P$24:$Q$28,2))))</f>
        <v/>
      </c>
      <c r="BH213" s="171" t="str">
        <f aca="false">IF(W213="","",IF(W213="-","-",IF(UPPER(W213)="AB","+",VLOOKUP(W213,'විෂය තොරතුරු'!$P$24:$Q$28,2))))</f>
        <v/>
      </c>
      <c r="BI213" s="168" t="str">
        <f aca="false">IF(X213="","",IF(X213="-","-",IF(UPPER(X213)="AB","+",VLOOKUP(X213,'විෂය තොරතුරු'!$P$24:$Q$28,2))))</f>
        <v/>
      </c>
      <c r="BJ213" s="168" t="str">
        <f aca="false">IF(Y213="","",IF(Y213="-","-",IF(UPPER(Y213)="AB","+",VLOOKUP(Y213,'විෂය තොරතුරු'!$P$24:$Q$28,2))))</f>
        <v/>
      </c>
      <c r="BK213" s="168" t="str">
        <f aca="false">IF(Z213="","",IF(Z213="-","-",IF(UPPER(Z213)="AB","+",VLOOKUP(Z213,'විෂය තොරතුරු'!$P$24:$Q$28,2))))</f>
        <v/>
      </c>
      <c r="BL213" s="168" t="str">
        <f aca="false">IF(AA213="","",IF(AA213="-","-",IF(UPPER(AA213)="AB","+",VLOOKUP(AA213,'විෂය තොරතුරු'!$P$24:$Q$28,2))))</f>
        <v/>
      </c>
      <c r="BM213" s="168" t="str">
        <f aca="false">IF(AB213="","",IF(AB213="-","-",IF(UPPER(AB213)="AB","+",VLOOKUP(AB213,'විෂය තොරතුරු'!$P$24:$Q$28,2))))</f>
        <v/>
      </c>
      <c r="BN213" s="168" t="str">
        <f aca="false">IF(AC213="","",IF(AC213="-","-",IF(UPPER(AC213)="AB","+",VLOOKUP(AC213,'විෂය තොරතුරු'!$P$24:$Q$28,2))))</f>
        <v/>
      </c>
      <c r="BO213" s="169" t="str">
        <f aca="false">IF(AD213="","",IF(AD213="-","-",IF(UPPER(AD213)="AB","+",VLOOKUP(AD213,'විෂය තොරතුරු'!$P$24:$Q$28,2))))</f>
        <v/>
      </c>
      <c r="BP213" s="171" t="str">
        <f aca="false">IF(AE213="","",IF(AE213="-","-",IF(UPPER(AE213)="AB","+",VLOOKUP(AE213,'විෂය තොරතුරු'!$P$24:$Q$28,2))))</f>
        <v/>
      </c>
      <c r="BQ213" s="168" t="str">
        <f aca="false">IF(AF213="","",IF(AF213="-","-",IF(UPPER(AF213)="AB","+",VLOOKUP(AF213,'විෂය තොරතුරු'!$P$24:$Q$28,2))))</f>
        <v/>
      </c>
      <c r="BR213" s="168" t="str">
        <f aca="false">IF(AG213="","",IF(AG213="-","-",IF(UPPER(AG213)="AB","+",VLOOKUP(AG213,'විෂය තොරතුරු'!$P$24:$Q$28,2))))</f>
        <v/>
      </c>
      <c r="BS213" s="168" t="str">
        <f aca="false">IF(AH213="","",IF(AH213="-","-",IF(UPPER(AH213)="AB","+",VLOOKUP(AH213,'විෂය තොරතුරු'!$P$24:$Q$28,2))))</f>
        <v/>
      </c>
      <c r="BT213" s="168" t="str">
        <f aca="false">IF(AI213="","",IF(AI213="-","-",IF(UPPER(AI213)="AB","+",VLOOKUP(AI213,'විෂය තොරතුරු'!$P$24:$Q$28,2))))</f>
        <v/>
      </c>
      <c r="BU213" s="168" t="str">
        <f aca="false">IF(AJ213="","",IF(AJ213="-","-",IF(UPPER(AJ213)="AB","+",VLOOKUP(AJ213,'විෂය තොරතුරු'!$P$24:$Q$28,2))))</f>
        <v/>
      </c>
      <c r="BV213" s="168" t="str">
        <f aca="false">IF(AK213="","",IF(AK213="-","-",IF(UPPER(AK213)="AB","+",VLOOKUP(AK213,'විෂය තොරතුරු'!$P$24:$Q$28,2))))</f>
        <v/>
      </c>
      <c r="BW213" s="169" t="str">
        <f aca="false">IF(AL213="","",IF(AL213="-","-",IF(UPPER(AL213)="AB","+",VLOOKUP(AL213,'විෂය තොරතුරු'!$P$24:$Q$28,2))))</f>
        <v/>
      </c>
      <c r="BX213" s="171" t="str">
        <f aca="false">IF($B213="","",COUNTIF($AP213:$BW213,"A"))</f>
        <v/>
      </c>
      <c r="BY213" s="171" t="str">
        <f aca="false">IF($B213="","",COUNTIF($AP213:$BW213,"B"))</f>
        <v/>
      </c>
      <c r="BZ213" s="171" t="str">
        <f aca="false">IF($B213="","",COUNTIF($AP213:$BW213,"C"))</f>
        <v/>
      </c>
      <c r="CA213" s="171" t="str">
        <f aca="false">IF($B213="","",COUNTIF($AP213:$BW213,"S"))</f>
        <v/>
      </c>
      <c r="CB213" s="171" t="str">
        <f aca="false">IF($B213="","",COUNTIF($AP213:$BW213,"W"))</f>
        <v/>
      </c>
      <c r="CC213" s="171" t="str">
        <f aca="false">IF(B213="","",SUM(BX213:CA213))</f>
        <v/>
      </c>
      <c r="CD213" s="169" t="str">
        <f aca="false">IF(B213="","",SUM(BX213:BZ213))</f>
        <v/>
      </c>
      <c r="CE213" s="172" t="str">
        <f aca="false">IF(B213="","",IF(AND(CC213&gt;=6,CD213&gt;=3,OR(E213&gt;=35,F213&gt;=35),L213&gt;=35),"6/3 සමත්",IF(AND(CC213&gt;=5,CD213&gt;=3,OR(E213&gt;=35,F213&gt;=35,L213&gt;=35)),"5/3 සමත්",IF(AND(CC213&gt;=4,CD213&gt;=1,OR(E213&gt;=20,F213&gt;=20,L213&gt;=20)),"සමත් කළ හැකි",IF(CB213=9,"W9","අසමත් ?")))))</f>
        <v/>
      </c>
    </row>
    <row r="214" customFormat="false" ht="13.8" hidden="false" customHeight="false" outlineLevel="0" collapsed="false">
      <c r="A214" s="160" t="n">
        <v>29</v>
      </c>
      <c r="B214" s="161"/>
      <c r="C214" s="161"/>
      <c r="D214" s="162"/>
      <c r="E214" s="163"/>
      <c r="F214" s="164"/>
      <c r="G214" s="163"/>
      <c r="H214" s="165"/>
      <c r="I214" s="165"/>
      <c r="J214" s="164"/>
      <c r="K214" s="163"/>
      <c r="L214" s="165"/>
      <c r="M214" s="165"/>
      <c r="N214" s="164"/>
      <c r="O214" s="163"/>
      <c r="P214" s="165"/>
      <c r="Q214" s="165"/>
      <c r="R214" s="165"/>
      <c r="S214" s="165"/>
      <c r="T214" s="165"/>
      <c r="U214" s="165"/>
      <c r="V214" s="164"/>
      <c r="W214" s="163"/>
      <c r="X214" s="165"/>
      <c r="Y214" s="165"/>
      <c r="Z214" s="165"/>
      <c r="AA214" s="165"/>
      <c r="AB214" s="165"/>
      <c r="AC214" s="165"/>
      <c r="AD214" s="164"/>
      <c r="AE214" s="163"/>
      <c r="AF214" s="165"/>
      <c r="AG214" s="165"/>
      <c r="AH214" s="165"/>
      <c r="AI214" s="165"/>
      <c r="AJ214" s="165"/>
      <c r="AK214" s="165"/>
      <c r="AL214" s="166"/>
      <c r="AM214" s="167" t="str">
        <f aca="false">IF(B214="","",SUM(E214:AL214))</f>
        <v/>
      </c>
      <c r="AN214" s="168" t="str">
        <f aca="false">IF(B214="","",AM214/9)</f>
        <v/>
      </c>
      <c r="AO214" s="169" t="str">
        <f aca="false">IF(B214="","",IF(AM214=0,"-",RANK(AM214,$AM$186:$AM$235,0)))</f>
        <v/>
      </c>
      <c r="AP214" s="167" t="str">
        <f aca="false">IF(E214="","",IF(E214="-","-",IF(UPPER(E214)="AB","+",VLOOKUP(E214,'විෂය තොරතුරු'!$P$24:$Q$28,2))))</f>
        <v/>
      </c>
      <c r="AQ214" s="168" t="str">
        <f aca="false">IF(F214="","",IF(F214="-","-",IF(UPPER(F214)="AB","+",VLOOKUP(F214,'විෂය තොරතුරු'!$P$24:$Q$28,2))))</f>
        <v/>
      </c>
      <c r="AR214" s="168" t="str">
        <f aca="false">IF(G214="","",IF(G214="-","-",IF(UPPER(G214)="AB","+",VLOOKUP(G214,'විෂය තොරතුරු'!$P$24:$Q$28,2))))</f>
        <v/>
      </c>
      <c r="AS214" s="168" t="str">
        <f aca="false">IF(H214="","",IF(H214="-","-",IF(UPPER(H214)="AB","+",VLOOKUP(H214,'විෂය තොරතුරු'!$P$24:$Q$28,2))))</f>
        <v/>
      </c>
      <c r="AT214" s="168" t="str">
        <f aca="false">IF(I214="","",IF(I214="-","-",IF(UPPER(I214)="AB","+",VLOOKUP(I214,'විෂය තොරතුරු'!$P$24:$Q$28,2))))</f>
        <v/>
      </c>
      <c r="AU214" s="170" t="str">
        <f aca="false">IF(J214="","",IF(J214="-","-",IF(UPPER(J214)="AB","+",VLOOKUP(J214,'විෂය තොරතුරු'!$P$24:$Q$28,2))))</f>
        <v/>
      </c>
      <c r="AV214" s="171" t="str">
        <f aca="false">IF(K214="","",IF(K214="-","-",IF(UPPER(K214)="AB","+",VLOOKUP(K214,'විෂය තොරතුරු'!$P$24:$Q$28,2))))</f>
        <v/>
      </c>
      <c r="AW214" s="168" t="str">
        <f aca="false">IF(L214="","",IF(L214="-","-",IF(UPPER(L214)="AB","+",VLOOKUP(L214,'විෂය තොරතුරු'!$P$24:$Q$28,2))))</f>
        <v/>
      </c>
      <c r="AX214" s="168" t="str">
        <f aca="false">IF(M214="","",IF(M214="-","-",IF(UPPER(M214)="AB","+",VLOOKUP(M214,'විෂය තොරතුරු'!$P$24:$Q$28,2))))</f>
        <v/>
      </c>
      <c r="AY214" s="169" t="str">
        <f aca="false">IF(N214="","",IF(N214="-","-",IF(UPPER(N214)="AB","+",VLOOKUP(N214,'විෂය තොරතුරු'!$P$24:$Q$28,2))))</f>
        <v/>
      </c>
      <c r="AZ214" s="167" t="str">
        <f aca="false">IF(O214="","",IF(O214="-","-",IF(UPPER(O214)="AB","+",VLOOKUP(O214,'විෂය තොරතුරු'!$P$24:$Q$28,2))))</f>
        <v/>
      </c>
      <c r="BA214" s="168" t="str">
        <f aca="false">IF(P214="","",IF(P214="-","-",IF(UPPER(P214)="AB","+",VLOOKUP(P214,'විෂය තොරතුරු'!$P$24:$Q$28,2))))</f>
        <v/>
      </c>
      <c r="BB214" s="168" t="str">
        <f aca="false">IF(Q214="","",IF(Q214="-","-",IF(UPPER(Q214)="AB","+",VLOOKUP(Q214,'විෂය තොරතුරු'!$P$24:$Q$28,2))))</f>
        <v/>
      </c>
      <c r="BC214" s="168" t="str">
        <f aca="false">IF(R214="","",IF(R214="-","-",IF(UPPER(R214)="AB","+",VLOOKUP(R214,'විෂය තොරතුරු'!$P$24:$Q$28,2))))</f>
        <v/>
      </c>
      <c r="BD214" s="168" t="str">
        <f aca="false">IF(S214="","",IF(S214="-","-",IF(UPPER(S214)="AB","+",VLOOKUP(S214,'විෂය තොරතුරු'!$P$24:$Q$28,2))))</f>
        <v/>
      </c>
      <c r="BE214" s="168" t="str">
        <f aca="false">IF(T214="","",IF(T214="-","-",IF(UPPER(T214)="AB","+",VLOOKUP(T214,'විෂය තොරතුරු'!$P$24:$Q$28,2))))</f>
        <v/>
      </c>
      <c r="BF214" s="168" t="str">
        <f aca="false">IF(U214="","",IF(U214="-","-",IF(UPPER(U214)="AB","+",VLOOKUP(U214,'විෂය තොරතුරු'!$P$24:$Q$28,2))))</f>
        <v/>
      </c>
      <c r="BG214" s="170" t="str">
        <f aca="false">IF(V214="","",IF(V214="-","-",IF(UPPER(V214)="AB","+",VLOOKUP(V214,'විෂය තොරතුරු'!$P$24:$Q$28,2))))</f>
        <v/>
      </c>
      <c r="BH214" s="171" t="str">
        <f aca="false">IF(W214="","",IF(W214="-","-",IF(UPPER(W214)="AB","+",VLOOKUP(W214,'විෂය තොරතුරු'!$P$24:$Q$28,2))))</f>
        <v/>
      </c>
      <c r="BI214" s="168" t="str">
        <f aca="false">IF(X214="","",IF(X214="-","-",IF(UPPER(X214)="AB","+",VLOOKUP(X214,'විෂය තොරතුරු'!$P$24:$Q$28,2))))</f>
        <v/>
      </c>
      <c r="BJ214" s="168" t="str">
        <f aca="false">IF(Y214="","",IF(Y214="-","-",IF(UPPER(Y214)="AB","+",VLOOKUP(Y214,'විෂය තොරතුරු'!$P$24:$Q$28,2))))</f>
        <v/>
      </c>
      <c r="BK214" s="168" t="str">
        <f aca="false">IF(Z214="","",IF(Z214="-","-",IF(UPPER(Z214)="AB","+",VLOOKUP(Z214,'විෂය තොරතුරු'!$P$24:$Q$28,2))))</f>
        <v/>
      </c>
      <c r="BL214" s="168" t="str">
        <f aca="false">IF(AA214="","",IF(AA214="-","-",IF(UPPER(AA214)="AB","+",VLOOKUP(AA214,'විෂය තොරතුරු'!$P$24:$Q$28,2))))</f>
        <v/>
      </c>
      <c r="BM214" s="168" t="str">
        <f aca="false">IF(AB214="","",IF(AB214="-","-",IF(UPPER(AB214)="AB","+",VLOOKUP(AB214,'විෂය තොරතුරු'!$P$24:$Q$28,2))))</f>
        <v/>
      </c>
      <c r="BN214" s="168" t="str">
        <f aca="false">IF(AC214="","",IF(AC214="-","-",IF(UPPER(AC214)="AB","+",VLOOKUP(AC214,'විෂය තොරතුරු'!$P$24:$Q$28,2))))</f>
        <v/>
      </c>
      <c r="BO214" s="169" t="str">
        <f aca="false">IF(AD214="","",IF(AD214="-","-",IF(UPPER(AD214)="AB","+",VLOOKUP(AD214,'විෂය තොරතුරු'!$P$24:$Q$28,2))))</f>
        <v/>
      </c>
      <c r="BP214" s="171" t="str">
        <f aca="false">IF(AE214="","",IF(AE214="-","-",IF(UPPER(AE214)="AB","+",VLOOKUP(AE214,'විෂය තොරතුරු'!$P$24:$Q$28,2))))</f>
        <v/>
      </c>
      <c r="BQ214" s="168" t="str">
        <f aca="false">IF(AF214="","",IF(AF214="-","-",IF(UPPER(AF214)="AB","+",VLOOKUP(AF214,'විෂය තොරතුරු'!$P$24:$Q$28,2))))</f>
        <v/>
      </c>
      <c r="BR214" s="168" t="str">
        <f aca="false">IF(AG214="","",IF(AG214="-","-",IF(UPPER(AG214)="AB","+",VLOOKUP(AG214,'විෂය තොරතුරු'!$P$24:$Q$28,2))))</f>
        <v/>
      </c>
      <c r="BS214" s="168" t="str">
        <f aca="false">IF(AH214="","",IF(AH214="-","-",IF(UPPER(AH214)="AB","+",VLOOKUP(AH214,'විෂය තොරතුරු'!$P$24:$Q$28,2))))</f>
        <v/>
      </c>
      <c r="BT214" s="168" t="str">
        <f aca="false">IF(AI214="","",IF(AI214="-","-",IF(UPPER(AI214)="AB","+",VLOOKUP(AI214,'විෂය තොරතුරු'!$P$24:$Q$28,2))))</f>
        <v/>
      </c>
      <c r="BU214" s="168" t="str">
        <f aca="false">IF(AJ214="","",IF(AJ214="-","-",IF(UPPER(AJ214)="AB","+",VLOOKUP(AJ214,'විෂය තොරතුරු'!$P$24:$Q$28,2))))</f>
        <v/>
      </c>
      <c r="BV214" s="168" t="str">
        <f aca="false">IF(AK214="","",IF(AK214="-","-",IF(UPPER(AK214)="AB","+",VLOOKUP(AK214,'විෂය තොරතුරු'!$P$24:$Q$28,2))))</f>
        <v/>
      </c>
      <c r="BW214" s="169" t="str">
        <f aca="false">IF(AL214="","",IF(AL214="-","-",IF(UPPER(AL214)="AB","+",VLOOKUP(AL214,'විෂය තොරතුරු'!$P$24:$Q$28,2))))</f>
        <v/>
      </c>
      <c r="BX214" s="171" t="str">
        <f aca="false">IF($B214="","",COUNTIF($AP214:$BW214,"A"))</f>
        <v/>
      </c>
      <c r="BY214" s="171" t="str">
        <f aca="false">IF($B214="","",COUNTIF($AP214:$BW214,"B"))</f>
        <v/>
      </c>
      <c r="BZ214" s="171" t="str">
        <f aca="false">IF($B214="","",COUNTIF($AP214:$BW214,"C"))</f>
        <v/>
      </c>
      <c r="CA214" s="171" t="str">
        <f aca="false">IF($B214="","",COUNTIF($AP214:$BW214,"S"))</f>
        <v/>
      </c>
      <c r="CB214" s="171" t="str">
        <f aca="false">IF($B214="","",COUNTIF($AP214:$BW214,"W"))</f>
        <v/>
      </c>
      <c r="CC214" s="171" t="str">
        <f aca="false">IF(B214="","",SUM(BX214:CA214))</f>
        <v/>
      </c>
      <c r="CD214" s="169" t="str">
        <f aca="false">IF(B214="","",SUM(BX214:BZ214))</f>
        <v/>
      </c>
      <c r="CE214" s="172" t="str">
        <f aca="false">IF(B214="","",IF(AND(CC214&gt;=6,CD214&gt;=3,OR(E214&gt;=35,F214&gt;=35),L214&gt;=35),"6/3 සමත්",IF(AND(CC214&gt;=5,CD214&gt;=3,OR(E214&gt;=35,F214&gt;=35,L214&gt;=35)),"5/3 සමත්",IF(AND(CC214&gt;=4,CD214&gt;=1,OR(E214&gt;=20,F214&gt;=20,L214&gt;=20)),"සමත් කළ හැකි",IF(CB214=9,"W9","අසමත් ?")))))</f>
        <v/>
      </c>
    </row>
    <row r="215" customFormat="false" ht="13.8" hidden="false" customHeight="false" outlineLevel="0" collapsed="false">
      <c r="A215" s="160" t="n">
        <v>30</v>
      </c>
      <c r="B215" s="161"/>
      <c r="C215" s="161"/>
      <c r="D215" s="162"/>
      <c r="E215" s="163"/>
      <c r="F215" s="164"/>
      <c r="G215" s="163"/>
      <c r="H215" s="165"/>
      <c r="I215" s="165"/>
      <c r="J215" s="164"/>
      <c r="K215" s="163"/>
      <c r="L215" s="165"/>
      <c r="M215" s="165"/>
      <c r="N215" s="164"/>
      <c r="O215" s="163"/>
      <c r="P215" s="165"/>
      <c r="Q215" s="165"/>
      <c r="R215" s="165"/>
      <c r="S215" s="165"/>
      <c r="T215" s="165"/>
      <c r="U215" s="165"/>
      <c r="V215" s="164"/>
      <c r="W215" s="163"/>
      <c r="X215" s="165"/>
      <c r="Y215" s="165"/>
      <c r="Z215" s="165"/>
      <c r="AA215" s="165"/>
      <c r="AB215" s="165"/>
      <c r="AC215" s="165"/>
      <c r="AD215" s="164"/>
      <c r="AE215" s="163"/>
      <c r="AF215" s="165"/>
      <c r="AG215" s="165"/>
      <c r="AH215" s="165"/>
      <c r="AI215" s="165"/>
      <c r="AJ215" s="165"/>
      <c r="AK215" s="165"/>
      <c r="AL215" s="166"/>
      <c r="AM215" s="167" t="str">
        <f aca="false">IF(B215="","",SUM(E215:AL215))</f>
        <v/>
      </c>
      <c r="AN215" s="168" t="str">
        <f aca="false">IF(B215="","",AM215/9)</f>
        <v/>
      </c>
      <c r="AO215" s="169" t="str">
        <f aca="false">IF(B215="","",IF(AM215=0,"-",RANK(AM215,$AM$186:$AM$235,0)))</f>
        <v/>
      </c>
      <c r="AP215" s="167" t="str">
        <f aca="false">IF(E215="","",IF(E215="-","-",IF(UPPER(E215)="AB","+",VLOOKUP(E215,'විෂය තොරතුරු'!$P$24:$Q$28,2))))</f>
        <v/>
      </c>
      <c r="AQ215" s="168" t="str">
        <f aca="false">IF(F215="","",IF(F215="-","-",IF(UPPER(F215)="AB","+",VLOOKUP(F215,'විෂය තොරතුරු'!$P$24:$Q$28,2))))</f>
        <v/>
      </c>
      <c r="AR215" s="168" t="str">
        <f aca="false">IF(G215="","",IF(G215="-","-",IF(UPPER(G215)="AB","+",VLOOKUP(G215,'විෂය තොරතුරු'!$P$24:$Q$28,2))))</f>
        <v/>
      </c>
      <c r="AS215" s="168" t="str">
        <f aca="false">IF(H215="","",IF(H215="-","-",IF(UPPER(H215)="AB","+",VLOOKUP(H215,'විෂය තොරතුරු'!$P$24:$Q$28,2))))</f>
        <v/>
      </c>
      <c r="AT215" s="168" t="str">
        <f aca="false">IF(I215="","",IF(I215="-","-",IF(UPPER(I215)="AB","+",VLOOKUP(I215,'විෂය තොරතුරු'!$P$24:$Q$28,2))))</f>
        <v/>
      </c>
      <c r="AU215" s="170" t="str">
        <f aca="false">IF(J215="","",IF(J215="-","-",IF(UPPER(J215)="AB","+",VLOOKUP(J215,'විෂය තොරතුරු'!$P$24:$Q$28,2))))</f>
        <v/>
      </c>
      <c r="AV215" s="171" t="str">
        <f aca="false">IF(K215="","",IF(K215="-","-",IF(UPPER(K215)="AB","+",VLOOKUP(K215,'විෂය තොරතුරු'!$P$24:$Q$28,2))))</f>
        <v/>
      </c>
      <c r="AW215" s="168" t="str">
        <f aca="false">IF(L215="","",IF(L215="-","-",IF(UPPER(L215)="AB","+",VLOOKUP(L215,'විෂය තොරතුරු'!$P$24:$Q$28,2))))</f>
        <v/>
      </c>
      <c r="AX215" s="168" t="str">
        <f aca="false">IF(M215="","",IF(M215="-","-",IF(UPPER(M215)="AB","+",VLOOKUP(M215,'විෂය තොරතුරු'!$P$24:$Q$28,2))))</f>
        <v/>
      </c>
      <c r="AY215" s="169" t="str">
        <f aca="false">IF(N215="","",IF(N215="-","-",IF(UPPER(N215)="AB","+",VLOOKUP(N215,'විෂය තොරතුරු'!$P$24:$Q$28,2))))</f>
        <v/>
      </c>
      <c r="AZ215" s="167" t="str">
        <f aca="false">IF(O215="","",IF(O215="-","-",IF(UPPER(O215)="AB","+",VLOOKUP(O215,'විෂය තොරතුරු'!$P$24:$Q$28,2))))</f>
        <v/>
      </c>
      <c r="BA215" s="168" t="str">
        <f aca="false">IF(P215="","",IF(P215="-","-",IF(UPPER(P215)="AB","+",VLOOKUP(P215,'විෂය තොරතුරු'!$P$24:$Q$28,2))))</f>
        <v/>
      </c>
      <c r="BB215" s="168" t="str">
        <f aca="false">IF(Q215="","",IF(Q215="-","-",IF(UPPER(Q215)="AB","+",VLOOKUP(Q215,'විෂය තොරතුරු'!$P$24:$Q$28,2))))</f>
        <v/>
      </c>
      <c r="BC215" s="168" t="str">
        <f aca="false">IF(R215="","",IF(R215="-","-",IF(UPPER(R215)="AB","+",VLOOKUP(R215,'විෂය තොරතුරු'!$P$24:$Q$28,2))))</f>
        <v/>
      </c>
      <c r="BD215" s="168" t="str">
        <f aca="false">IF(S215="","",IF(S215="-","-",IF(UPPER(S215)="AB","+",VLOOKUP(S215,'විෂය තොරතුරු'!$P$24:$Q$28,2))))</f>
        <v/>
      </c>
      <c r="BE215" s="168" t="str">
        <f aca="false">IF(T215="","",IF(T215="-","-",IF(UPPER(T215)="AB","+",VLOOKUP(T215,'විෂය තොරතුරු'!$P$24:$Q$28,2))))</f>
        <v/>
      </c>
      <c r="BF215" s="168" t="str">
        <f aca="false">IF(U215="","",IF(U215="-","-",IF(UPPER(U215)="AB","+",VLOOKUP(U215,'විෂය තොරතුරු'!$P$24:$Q$28,2))))</f>
        <v/>
      </c>
      <c r="BG215" s="170" t="str">
        <f aca="false">IF(V215="","",IF(V215="-","-",IF(UPPER(V215)="AB","+",VLOOKUP(V215,'විෂය තොරතුරු'!$P$24:$Q$28,2))))</f>
        <v/>
      </c>
      <c r="BH215" s="171" t="str">
        <f aca="false">IF(W215="","",IF(W215="-","-",IF(UPPER(W215)="AB","+",VLOOKUP(W215,'විෂය තොරතුරු'!$P$24:$Q$28,2))))</f>
        <v/>
      </c>
      <c r="BI215" s="168" t="str">
        <f aca="false">IF(X215="","",IF(X215="-","-",IF(UPPER(X215)="AB","+",VLOOKUP(X215,'විෂය තොරතුරු'!$P$24:$Q$28,2))))</f>
        <v/>
      </c>
      <c r="BJ215" s="168" t="str">
        <f aca="false">IF(Y215="","",IF(Y215="-","-",IF(UPPER(Y215)="AB","+",VLOOKUP(Y215,'විෂය තොරතුරු'!$P$24:$Q$28,2))))</f>
        <v/>
      </c>
      <c r="BK215" s="168" t="str">
        <f aca="false">IF(Z215="","",IF(Z215="-","-",IF(UPPER(Z215)="AB","+",VLOOKUP(Z215,'විෂය තොරතුරු'!$P$24:$Q$28,2))))</f>
        <v/>
      </c>
      <c r="BL215" s="168" t="str">
        <f aca="false">IF(AA215="","",IF(AA215="-","-",IF(UPPER(AA215)="AB","+",VLOOKUP(AA215,'විෂය තොරතුරු'!$P$24:$Q$28,2))))</f>
        <v/>
      </c>
      <c r="BM215" s="168" t="str">
        <f aca="false">IF(AB215="","",IF(AB215="-","-",IF(UPPER(AB215)="AB","+",VLOOKUP(AB215,'විෂය තොරතුරු'!$P$24:$Q$28,2))))</f>
        <v/>
      </c>
      <c r="BN215" s="168" t="str">
        <f aca="false">IF(AC215="","",IF(AC215="-","-",IF(UPPER(AC215)="AB","+",VLOOKUP(AC215,'විෂය තොරතුරු'!$P$24:$Q$28,2))))</f>
        <v/>
      </c>
      <c r="BO215" s="169" t="str">
        <f aca="false">IF(AD215="","",IF(AD215="-","-",IF(UPPER(AD215)="AB","+",VLOOKUP(AD215,'විෂය තොරතුරු'!$P$24:$Q$28,2))))</f>
        <v/>
      </c>
      <c r="BP215" s="171" t="str">
        <f aca="false">IF(AE215="","",IF(AE215="-","-",IF(UPPER(AE215)="AB","+",VLOOKUP(AE215,'විෂය තොරතුරු'!$P$24:$Q$28,2))))</f>
        <v/>
      </c>
      <c r="BQ215" s="168" t="str">
        <f aca="false">IF(AF215="","",IF(AF215="-","-",IF(UPPER(AF215)="AB","+",VLOOKUP(AF215,'විෂය තොරතුරු'!$P$24:$Q$28,2))))</f>
        <v/>
      </c>
      <c r="BR215" s="168" t="str">
        <f aca="false">IF(AG215="","",IF(AG215="-","-",IF(UPPER(AG215)="AB","+",VLOOKUP(AG215,'විෂය තොරතුරු'!$P$24:$Q$28,2))))</f>
        <v/>
      </c>
      <c r="BS215" s="168" t="str">
        <f aca="false">IF(AH215="","",IF(AH215="-","-",IF(UPPER(AH215)="AB","+",VLOOKUP(AH215,'විෂය තොරතුරු'!$P$24:$Q$28,2))))</f>
        <v/>
      </c>
      <c r="BT215" s="168" t="str">
        <f aca="false">IF(AI215="","",IF(AI215="-","-",IF(UPPER(AI215)="AB","+",VLOOKUP(AI215,'විෂය තොරතුරු'!$P$24:$Q$28,2))))</f>
        <v/>
      </c>
      <c r="BU215" s="168" t="str">
        <f aca="false">IF(AJ215="","",IF(AJ215="-","-",IF(UPPER(AJ215)="AB","+",VLOOKUP(AJ215,'විෂය තොරතුරු'!$P$24:$Q$28,2))))</f>
        <v/>
      </c>
      <c r="BV215" s="168" t="str">
        <f aca="false">IF(AK215="","",IF(AK215="-","-",IF(UPPER(AK215)="AB","+",VLOOKUP(AK215,'විෂය තොරතුරු'!$P$24:$Q$28,2))))</f>
        <v/>
      </c>
      <c r="BW215" s="169" t="str">
        <f aca="false">IF(AL215="","",IF(AL215="-","-",IF(UPPER(AL215)="AB","+",VLOOKUP(AL215,'විෂය තොරතුරු'!$P$24:$Q$28,2))))</f>
        <v/>
      </c>
      <c r="BX215" s="171" t="str">
        <f aca="false">IF($B215="","",COUNTIF($AP215:$BW215,"A"))</f>
        <v/>
      </c>
      <c r="BY215" s="171" t="str">
        <f aca="false">IF($B215="","",COUNTIF($AP215:$BW215,"B"))</f>
        <v/>
      </c>
      <c r="BZ215" s="171" t="str">
        <f aca="false">IF($B215="","",COUNTIF($AP215:$BW215,"C"))</f>
        <v/>
      </c>
      <c r="CA215" s="171" t="str">
        <f aca="false">IF($B215="","",COUNTIF($AP215:$BW215,"S"))</f>
        <v/>
      </c>
      <c r="CB215" s="171" t="str">
        <f aca="false">IF($B215="","",COUNTIF($AP215:$BW215,"W"))</f>
        <v/>
      </c>
      <c r="CC215" s="171" t="str">
        <f aca="false">IF(B215="","",SUM(BX215:CA215))</f>
        <v/>
      </c>
      <c r="CD215" s="169" t="str">
        <f aca="false">IF(B215="","",SUM(BX215:BZ215))</f>
        <v/>
      </c>
      <c r="CE215" s="172" t="str">
        <f aca="false">IF(B215="","",IF(AND(CC215&gt;=6,CD215&gt;=3,OR(E215&gt;=35,F215&gt;=35),L215&gt;=35),"6/3 සමත්",IF(AND(CC215&gt;=5,CD215&gt;=3,OR(E215&gt;=35,F215&gt;=35,L215&gt;=35)),"5/3 සමත්",IF(AND(CC215&gt;=4,CD215&gt;=1,OR(E215&gt;=20,F215&gt;=20,L215&gt;=20)),"සමත් කළ හැකි",IF(CB215=9,"W9","අසමත් ?")))))</f>
        <v/>
      </c>
    </row>
    <row r="216" customFormat="false" ht="13.8" hidden="false" customHeight="false" outlineLevel="0" collapsed="false">
      <c r="A216" s="160" t="n">
        <v>31</v>
      </c>
      <c r="B216" s="187"/>
      <c r="C216" s="161"/>
      <c r="D216" s="162"/>
      <c r="E216" s="163"/>
      <c r="F216" s="164"/>
      <c r="G216" s="163"/>
      <c r="H216" s="165"/>
      <c r="I216" s="165"/>
      <c r="J216" s="164"/>
      <c r="K216" s="163"/>
      <c r="L216" s="165"/>
      <c r="M216" s="165"/>
      <c r="N216" s="164"/>
      <c r="O216" s="163"/>
      <c r="P216" s="165"/>
      <c r="Q216" s="165"/>
      <c r="R216" s="165"/>
      <c r="S216" s="165"/>
      <c r="T216" s="165"/>
      <c r="U216" s="165"/>
      <c r="V216" s="164"/>
      <c r="W216" s="163"/>
      <c r="X216" s="165"/>
      <c r="Y216" s="165"/>
      <c r="Z216" s="165"/>
      <c r="AA216" s="165"/>
      <c r="AB216" s="165"/>
      <c r="AC216" s="165"/>
      <c r="AD216" s="164"/>
      <c r="AE216" s="163"/>
      <c r="AF216" s="165"/>
      <c r="AG216" s="165"/>
      <c r="AH216" s="165"/>
      <c r="AI216" s="165"/>
      <c r="AJ216" s="165"/>
      <c r="AK216" s="165"/>
      <c r="AL216" s="166"/>
      <c r="AM216" s="167" t="str">
        <f aca="false">IF(B216="","",SUM(E216:AL216))</f>
        <v/>
      </c>
      <c r="AN216" s="168" t="str">
        <f aca="false">IF(B216="","",AM216/9)</f>
        <v/>
      </c>
      <c r="AO216" s="169" t="str">
        <f aca="false">IF(B216="","",IF(AM216=0,"-",RANK(AM216,$AM$186:$AM$235,0)))</f>
        <v/>
      </c>
      <c r="AP216" s="167" t="str">
        <f aca="false">IF(E216="","",IF(E216="-","-",IF(UPPER(E216)="AB","+",VLOOKUP(E216,'විෂය තොරතුරු'!$P$24:$Q$28,2))))</f>
        <v/>
      </c>
      <c r="AQ216" s="168" t="str">
        <f aca="false">IF(F216="","",IF(F216="-","-",IF(UPPER(F216)="AB","+",VLOOKUP(F216,'විෂය තොරතුරු'!$P$24:$Q$28,2))))</f>
        <v/>
      </c>
      <c r="AR216" s="168" t="str">
        <f aca="false">IF(G216="","",IF(G216="-","-",IF(UPPER(G216)="AB","+",VLOOKUP(G216,'විෂය තොරතුරු'!$P$24:$Q$28,2))))</f>
        <v/>
      </c>
      <c r="AS216" s="168" t="str">
        <f aca="false">IF(H216="","",IF(H216="-","-",IF(UPPER(H216)="AB","+",VLOOKUP(H216,'විෂය තොරතුරු'!$P$24:$Q$28,2))))</f>
        <v/>
      </c>
      <c r="AT216" s="168" t="str">
        <f aca="false">IF(I216="","",IF(I216="-","-",IF(UPPER(I216)="AB","+",VLOOKUP(I216,'විෂය තොරතුරු'!$P$24:$Q$28,2))))</f>
        <v/>
      </c>
      <c r="AU216" s="170" t="str">
        <f aca="false">IF(J216="","",IF(J216="-","-",IF(UPPER(J216)="AB","+",VLOOKUP(J216,'විෂය තොරතුරු'!$P$24:$Q$28,2))))</f>
        <v/>
      </c>
      <c r="AV216" s="171" t="str">
        <f aca="false">IF(K216="","",IF(K216="-","-",IF(UPPER(K216)="AB","+",VLOOKUP(K216,'විෂය තොරතුරු'!$P$24:$Q$28,2))))</f>
        <v/>
      </c>
      <c r="AW216" s="168" t="str">
        <f aca="false">IF(L216="","",IF(L216="-","-",IF(UPPER(L216)="AB","+",VLOOKUP(L216,'විෂය තොරතුරු'!$P$24:$Q$28,2))))</f>
        <v/>
      </c>
      <c r="AX216" s="168" t="str">
        <f aca="false">IF(M216="","",IF(M216="-","-",IF(UPPER(M216)="AB","+",VLOOKUP(M216,'විෂය තොරතුරු'!$P$24:$Q$28,2))))</f>
        <v/>
      </c>
      <c r="AY216" s="169" t="str">
        <f aca="false">IF(N216="","",IF(N216="-","-",IF(UPPER(N216)="AB","+",VLOOKUP(N216,'විෂය තොරතුරු'!$P$24:$Q$28,2))))</f>
        <v/>
      </c>
      <c r="AZ216" s="167" t="str">
        <f aca="false">IF(O216="","",IF(O216="-","-",IF(UPPER(O216)="AB","+",VLOOKUP(O216,'විෂය තොරතුරු'!$P$24:$Q$28,2))))</f>
        <v/>
      </c>
      <c r="BA216" s="168" t="str">
        <f aca="false">IF(P216="","",IF(P216="-","-",IF(UPPER(P216)="AB","+",VLOOKUP(P216,'විෂය තොරතුරු'!$P$24:$Q$28,2))))</f>
        <v/>
      </c>
      <c r="BB216" s="168" t="str">
        <f aca="false">IF(Q216="","",IF(Q216="-","-",IF(UPPER(Q216)="AB","+",VLOOKUP(Q216,'විෂය තොරතුරු'!$P$24:$Q$28,2))))</f>
        <v/>
      </c>
      <c r="BC216" s="168" t="str">
        <f aca="false">IF(R216="","",IF(R216="-","-",IF(UPPER(R216)="AB","+",VLOOKUP(R216,'විෂය තොරතුරු'!$P$24:$Q$28,2))))</f>
        <v/>
      </c>
      <c r="BD216" s="168" t="str">
        <f aca="false">IF(S216="","",IF(S216="-","-",IF(UPPER(S216)="AB","+",VLOOKUP(S216,'විෂය තොරතුරු'!$P$24:$Q$28,2))))</f>
        <v/>
      </c>
      <c r="BE216" s="168" t="str">
        <f aca="false">IF(T216="","",IF(T216="-","-",IF(UPPER(T216)="AB","+",VLOOKUP(T216,'විෂය තොරතුරු'!$P$24:$Q$28,2))))</f>
        <v/>
      </c>
      <c r="BF216" s="168" t="str">
        <f aca="false">IF(U216="","",IF(U216="-","-",IF(UPPER(U216)="AB","+",VLOOKUP(U216,'විෂය තොරතුරු'!$P$24:$Q$28,2))))</f>
        <v/>
      </c>
      <c r="BG216" s="170" t="str">
        <f aca="false">IF(V216="","",IF(V216="-","-",IF(UPPER(V216)="AB","+",VLOOKUP(V216,'විෂය තොරතුරු'!$P$24:$Q$28,2))))</f>
        <v/>
      </c>
      <c r="BH216" s="171" t="str">
        <f aca="false">IF(W216="","",IF(W216="-","-",IF(UPPER(W216)="AB","+",VLOOKUP(W216,'විෂය තොරතුරු'!$P$24:$Q$28,2))))</f>
        <v/>
      </c>
      <c r="BI216" s="168" t="str">
        <f aca="false">IF(X216="","",IF(X216="-","-",IF(UPPER(X216)="AB","+",VLOOKUP(X216,'විෂය තොරතුරු'!$P$24:$Q$28,2))))</f>
        <v/>
      </c>
      <c r="BJ216" s="168" t="str">
        <f aca="false">IF(Y216="","",IF(Y216="-","-",IF(UPPER(Y216)="AB","+",VLOOKUP(Y216,'විෂය තොරතුරු'!$P$24:$Q$28,2))))</f>
        <v/>
      </c>
      <c r="BK216" s="168" t="str">
        <f aca="false">IF(Z216="","",IF(Z216="-","-",IF(UPPER(Z216)="AB","+",VLOOKUP(Z216,'විෂය තොරතුරු'!$P$24:$Q$28,2))))</f>
        <v/>
      </c>
      <c r="BL216" s="168" t="str">
        <f aca="false">IF(AA216="","",IF(AA216="-","-",IF(UPPER(AA216)="AB","+",VLOOKUP(AA216,'විෂය තොරතුරු'!$P$24:$Q$28,2))))</f>
        <v/>
      </c>
      <c r="BM216" s="168" t="str">
        <f aca="false">IF(AB216="","",IF(AB216="-","-",IF(UPPER(AB216)="AB","+",VLOOKUP(AB216,'විෂය තොරතුරු'!$P$24:$Q$28,2))))</f>
        <v/>
      </c>
      <c r="BN216" s="168" t="str">
        <f aca="false">IF(AC216="","",IF(AC216="-","-",IF(UPPER(AC216)="AB","+",VLOOKUP(AC216,'විෂය තොරතුරු'!$P$24:$Q$28,2))))</f>
        <v/>
      </c>
      <c r="BO216" s="169" t="str">
        <f aca="false">IF(AD216="","",IF(AD216="-","-",IF(UPPER(AD216)="AB","+",VLOOKUP(AD216,'විෂය තොරතුරු'!$P$24:$Q$28,2))))</f>
        <v/>
      </c>
      <c r="BP216" s="171" t="str">
        <f aca="false">IF(AE216="","",IF(AE216="-","-",IF(UPPER(AE216)="AB","+",VLOOKUP(AE216,'විෂය තොරතුරු'!$P$24:$Q$28,2))))</f>
        <v/>
      </c>
      <c r="BQ216" s="168" t="str">
        <f aca="false">IF(AF216="","",IF(AF216="-","-",IF(UPPER(AF216)="AB","+",VLOOKUP(AF216,'විෂය තොරතුරු'!$P$24:$Q$28,2))))</f>
        <v/>
      </c>
      <c r="BR216" s="168" t="str">
        <f aca="false">IF(AG216="","",IF(AG216="-","-",IF(UPPER(AG216)="AB","+",VLOOKUP(AG216,'විෂය තොරතුරු'!$P$24:$Q$28,2))))</f>
        <v/>
      </c>
      <c r="BS216" s="168" t="str">
        <f aca="false">IF(AH216="","",IF(AH216="-","-",IF(UPPER(AH216)="AB","+",VLOOKUP(AH216,'විෂය තොරතුරු'!$P$24:$Q$28,2))))</f>
        <v/>
      </c>
      <c r="BT216" s="168" t="str">
        <f aca="false">IF(AI216="","",IF(AI216="-","-",IF(UPPER(AI216)="AB","+",VLOOKUP(AI216,'විෂය තොරතුරු'!$P$24:$Q$28,2))))</f>
        <v/>
      </c>
      <c r="BU216" s="168" t="str">
        <f aca="false">IF(AJ216="","",IF(AJ216="-","-",IF(UPPER(AJ216)="AB","+",VLOOKUP(AJ216,'විෂය තොරතුරු'!$P$24:$Q$28,2))))</f>
        <v/>
      </c>
      <c r="BV216" s="168" t="str">
        <f aca="false">IF(AK216="","",IF(AK216="-","-",IF(UPPER(AK216)="AB","+",VLOOKUP(AK216,'විෂය තොරතුරු'!$P$24:$Q$28,2))))</f>
        <v/>
      </c>
      <c r="BW216" s="169" t="str">
        <f aca="false">IF(AL216="","",IF(AL216="-","-",IF(UPPER(AL216)="AB","+",VLOOKUP(AL216,'විෂය තොරතුරු'!$P$24:$Q$28,2))))</f>
        <v/>
      </c>
      <c r="BX216" s="171" t="str">
        <f aca="false">IF($B216="","",COUNTIF($AP216:$BW216,"A"))</f>
        <v/>
      </c>
      <c r="BY216" s="171" t="str">
        <f aca="false">IF($B216="","",COUNTIF($AP216:$BW216,"B"))</f>
        <v/>
      </c>
      <c r="BZ216" s="171" t="str">
        <f aca="false">IF($B216="","",COUNTIF($AP216:$BW216,"C"))</f>
        <v/>
      </c>
      <c r="CA216" s="171" t="str">
        <f aca="false">IF($B216="","",COUNTIF($AP216:$BW216,"S"))</f>
        <v/>
      </c>
      <c r="CB216" s="171" t="str">
        <f aca="false">IF($B216="","",COUNTIF($AP216:$BW216,"W"))</f>
        <v/>
      </c>
      <c r="CC216" s="171" t="str">
        <f aca="false">IF(B216="","",SUM(BX216:CA216))</f>
        <v/>
      </c>
      <c r="CD216" s="169" t="str">
        <f aca="false">IF(B216="","",SUM(BX216:BZ216))</f>
        <v/>
      </c>
      <c r="CE216" s="172" t="str">
        <f aca="false">IF(B216="","",IF(AND(CC216&gt;=6,CD216&gt;=3,OR(E216&gt;=35,F216&gt;=35),L216&gt;=35),"6/3 සමත්",IF(AND(CC216&gt;=5,CD216&gt;=3,OR(E216&gt;=35,F216&gt;=35,L216&gt;=35)),"5/3 සමත්",IF(AND(CC216&gt;=4,CD216&gt;=1,OR(E216&gt;=20,F216&gt;=20,L216&gt;=20)),"සමත් කළ හැකි",IF(CB216=9,"W9","අසමත් ?")))))</f>
        <v/>
      </c>
    </row>
    <row r="217" customFormat="false" ht="13.8" hidden="false" customHeight="false" outlineLevel="0" collapsed="false">
      <c r="A217" s="160" t="n">
        <v>32</v>
      </c>
      <c r="B217" s="161"/>
      <c r="C217" s="161"/>
      <c r="D217" s="162"/>
      <c r="E217" s="163"/>
      <c r="F217" s="164"/>
      <c r="G217" s="163"/>
      <c r="H217" s="165"/>
      <c r="I217" s="165"/>
      <c r="J217" s="164"/>
      <c r="K217" s="163"/>
      <c r="L217" s="165"/>
      <c r="M217" s="165"/>
      <c r="N217" s="164"/>
      <c r="O217" s="163"/>
      <c r="P217" s="165"/>
      <c r="Q217" s="165"/>
      <c r="R217" s="165"/>
      <c r="S217" s="165"/>
      <c r="T217" s="165"/>
      <c r="U217" s="165"/>
      <c r="V217" s="164"/>
      <c r="W217" s="163"/>
      <c r="X217" s="165"/>
      <c r="Y217" s="165"/>
      <c r="Z217" s="165"/>
      <c r="AA217" s="165"/>
      <c r="AB217" s="165"/>
      <c r="AC217" s="165"/>
      <c r="AD217" s="164"/>
      <c r="AE217" s="163"/>
      <c r="AF217" s="165"/>
      <c r="AG217" s="165"/>
      <c r="AH217" s="165"/>
      <c r="AI217" s="165"/>
      <c r="AJ217" s="165"/>
      <c r="AK217" s="165"/>
      <c r="AL217" s="166"/>
      <c r="AM217" s="167" t="str">
        <f aca="false">IF(B217="","",SUM(E217:AL217))</f>
        <v/>
      </c>
      <c r="AN217" s="168" t="str">
        <f aca="false">IF(B217="","",AM217/9)</f>
        <v/>
      </c>
      <c r="AO217" s="169" t="str">
        <f aca="false">IF(B217="","",IF(AM217=0,"-",RANK(AM217,$AM$186:$AM$235,0)))</f>
        <v/>
      </c>
      <c r="AP217" s="167" t="str">
        <f aca="false">IF(E217="","",IF(E217="-","-",IF(UPPER(E217)="AB","+",VLOOKUP(E217,'විෂය තොරතුරු'!$P$24:$Q$28,2))))</f>
        <v/>
      </c>
      <c r="AQ217" s="168" t="str">
        <f aca="false">IF(F217="","",IF(F217="-","-",IF(UPPER(F217)="AB","+",VLOOKUP(F217,'විෂය තොරතුරු'!$P$24:$Q$28,2))))</f>
        <v/>
      </c>
      <c r="AR217" s="168" t="str">
        <f aca="false">IF(G217="","",IF(G217="-","-",IF(UPPER(G217)="AB","+",VLOOKUP(G217,'විෂය තොරතුරු'!$P$24:$Q$28,2))))</f>
        <v/>
      </c>
      <c r="AS217" s="168" t="str">
        <f aca="false">IF(H217="","",IF(H217="-","-",IF(UPPER(H217)="AB","+",VLOOKUP(H217,'විෂය තොරතුරු'!$P$24:$Q$28,2))))</f>
        <v/>
      </c>
      <c r="AT217" s="168" t="str">
        <f aca="false">IF(I217="","",IF(I217="-","-",IF(UPPER(I217)="AB","+",VLOOKUP(I217,'විෂය තොරතුරු'!$P$24:$Q$28,2))))</f>
        <v/>
      </c>
      <c r="AU217" s="170" t="str">
        <f aca="false">IF(J217="","",IF(J217="-","-",IF(UPPER(J217)="AB","+",VLOOKUP(J217,'විෂය තොරතුරු'!$P$24:$Q$28,2))))</f>
        <v/>
      </c>
      <c r="AV217" s="171" t="str">
        <f aca="false">IF(K217="","",IF(K217="-","-",IF(UPPER(K217)="AB","+",VLOOKUP(K217,'විෂය තොරතුරු'!$P$24:$Q$28,2))))</f>
        <v/>
      </c>
      <c r="AW217" s="168" t="str">
        <f aca="false">IF(L217="","",IF(L217="-","-",IF(UPPER(L217)="AB","+",VLOOKUP(L217,'විෂය තොරතුරු'!$P$24:$Q$28,2))))</f>
        <v/>
      </c>
      <c r="AX217" s="168" t="str">
        <f aca="false">IF(M217="","",IF(M217="-","-",IF(UPPER(M217)="AB","+",VLOOKUP(M217,'විෂය තොරතුරු'!$P$24:$Q$28,2))))</f>
        <v/>
      </c>
      <c r="AY217" s="169" t="str">
        <f aca="false">IF(N217="","",IF(N217="-","-",IF(UPPER(N217)="AB","+",VLOOKUP(N217,'විෂය තොරතුරු'!$P$24:$Q$28,2))))</f>
        <v/>
      </c>
      <c r="AZ217" s="167" t="str">
        <f aca="false">IF(O217="","",IF(O217="-","-",IF(UPPER(O217)="AB","+",VLOOKUP(O217,'විෂය තොරතුරු'!$P$24:$Q$28,2))))</f>
        <v/>
      </c>
      <c r="BA217" s="168" t="str">
        <f aca="false">IF(P217="","",IF(P217="-","-",IF(UPPER(P217)="AB","+",VLOOKUP(P217,'විෂය තොරතුරු'!$P$24:$Q$28,2))))</f>
        <v/>
      </c>
      <c r="BB217" s="168" t="str">
        <f aca="false">IF(Q217="","",IF(Q217="-","-",IF(UPPER(Q217)="AB","+",VLOOKUP(Q217,'විෂය තොරතුරු'!$P$24:$Q$28,2))))</f>
        <v/>
      </c>
      <c r="BC217" s="168" t="str">
        <f aca="false">IF(R217="","",IF(R217="-","-",IF(UPPER(R217)="AB","+",VLOOKUP(R217,'විෂය තොරතුරු'!$P$24:$Q$28,2))))</f>
        <v/>
      </c>
      <c r="BD217" s="168" t="str">
        <f aca="false">IF(S217="","",IF(S217="-","-",IF(UPPER(S217)="AB","+",VLOOKUP(S217,'විෂය තොරතුරු'!$P$24:$Q$28,2))))</f>
        <v/>
      </c>
      <c r="BE217" s="168" t="str">
        <f aca="false">IF(T217="","",IF(T217="-","-",IF(UPPER(T217)="AB","+",VLOOKUP(T217,'විෂය තොරතුරු'!$P$24:$Q$28,2))))</f>
        <v/>
      </c>
      <c r="BF217" s="168" t="str">
        <f aca="false">IF(U217="","",IF(U217="-","-",IF(UPPER(U217)="AB","+",VLOOKUP(U217,'විෂය තොරතුරු'!$P$24:$Q$28,2))))</f>
        <v/>
      </c>
      <c r="BG217" s="170" t="str">
        <f aca="false">IF(V217="","",IF(V217="-","-",IF(UPPER(V217)="AB","+",VLOOKUP(V217,'විෂය තොරතුරු'!$P$24:$Q$28,2))))</f>
        <v/>
      </c>
      <c r="BH217" s="171" t="str">
        <f aca="false">IF(W217="","",IF(W217="-","-",IF(UPPER(W217)="AB","+",VLOOKUP(W217,'විෂය තොරතුරු'!$P$24:$Q$28,2))))</f>
        <v/>
      </c>
      <c r="BI217" s="168" t="str">
        <f aca="false">IF(X217="","",IF(X217="-","-",IF(UPPER(X217)="AB","+",VLOOKUP(X217,'විෂය තොරතුරු'!$P$24:$Q$28,2))))</f>
        <v/>
      </c>
      <c r="BJ217" s="168" t="str">
        <f aca="false">IF(Y217="","",IF(Y217="-","-",IF(UPPER(Y217)="AB","+",VLOOKUP(Y217,'විෂය තොරතුරු'!$P$24:$Q$28,2))))</f>
        <v/>
      </c>
      <c r="BK217" s="168" t="str">
        <f aca="false">IF(Z217="","",IF(Z217="-","-",IF(UPPER(Z217)="AB","+",VLOOKUP(Z217,'විෂය තොරතුරු'!$P$24:$Q$28,2))))</f>
        <v/>
      </c>
      <c r="BL217" s="168" t="str">
        <f aca="false">IF(AA217="","",IF(AA217="-","-",IF(UPPER(AA217)="AB","+",VLOOKUP(AA217,'විෂය තොරතුරු'!$P$24:$Q$28,2))))</f>
        <v/>
      </c>
      <c r="BM217" s="168" t="str">
        <f aca="false">IF(AB217="","",IF(AB217="-","-",IF(UPPER(AB217)="AB","+",VLOOKUP(AB217,'විෂය තොරතුරු'!$P$24:$Q$28,2))))</f>
        <v/>
      </c>
      <c r="BN217" s="168" t="str">
        <f aca="false">IF(AC217="","",IF(AC217="-","-",IF(UPPER(AC217)="AB","+",VLOOKUP(AC217,'විෂය තොරතුරු'!$P$24:$Q$28,2))))</f>
        <v/>
      </c>
      <c r="BO217" s="169" t="str">
        <f aca="false">IF(AD217="","",IF(AD217="-","-",IF(UPPER(AD217)="AB","+",VLOOKUP(AD217,'විෂය තොරතුරු'!$P$24:$Q$28,2))))</f>
        <v/>
      </c>
      <c r="BP217" s="171" t="str">
        <f aca="false">IF(AE217="","",IF(AE217="-","-",IF(UPPER(AE217)="AB","+",VLOOKUP(AE217,'විෂය තොරතුරු'!$P$24:$Q$28,2))))</f>
        <v/>
      </c>
      <c r="BQ217" s="168" t="str">
        <f aca="false">IF(AF217="","",IF(AF217="-","-",IF(UPPER(AF217)="AB","+",VLOOKUP(AF217,'විෂය තොරතුරු'!$P$24:$Q$28,2))))</f>
        <v/>
      </c>
      <c r="BR217" s="168" t="str">
        <f aca="false">IF(AG217="","",IF(AG217="-","-",IF(UPPER(AG217)="AB","+",VLOOKUP(AG217,'විෂය තොරතුරු'!$P$24:$Q$28,2))))</f>
        <v/>
      </c>
      <c r="BS217" s="168" t="str">
        <f aca="false">IF(AH217="","",IF(AH217="-","-",IF(UPPER(AH217)="AB","+",VLOOKUP(AH217,'විෂය තොරතුරු'!$P$24:$Q$28,2))))</f>
        <v/>
      </c>
      <c r="BT217" s="168" t="str">
        <f aca="false">IF(AI217="","",IF(AI217="-","-",IF(UPPER(AI217)="AB","+",VLOOKUP(AI217,'විෂය තොරතුරු'!$P$24:$Q$28,2))))</f>
        <v/>
      </c>
      <c r="BU217" s="168" t="str">
        <f aca="false">IF(AJ217="","",IF(AJ217="-","-",IF(UPPER(AJ217)="AB","+",VLOOKUP(AJ217,'විෂය තොරතුරු'!$P$24:$Q$28,2))))</f>
        <v/>
      </c>
      <c r="BV217" s="168" t="str">
        <f aca="false">IF(AK217="","",IF(AK217="-","-",IF(UPPER(AK217)="AB","+",VLOOKUP(AK217,'විෂය තොරතුරු'!$P$24:$Q$28,2))))</f>
        <v/>
      </c>
      <c r="BW217" s="169" t="str">
        <f aca="false">IF(AL217="","",IF(AL217="-","-",IF(UPPER(AL217)="AB","+",VLOOKUP(AL217,'විෂය තොරතුරු'!$P$24:$Q$28,2))))</f>
        <v/>
      </c>
      <c r="BX217" s="171" t="str">
        <f aca="false">IF($B217="","",COUNTIF($AP217:$BW217,"A"))</f>
        <v/>
      </c>
      <c r="BY217" s="171" t="str">
        <f aca="false">IF($B217="","",COUNTIF($AP217:$BW217,"B"))</f>
        <v/>
      </c>
      <c r="BZ217" s="171" t="str">
        <f aca="false">IF($B217="","",COUNTIF($AP217:$BW217,"C"))</f>
        <v/>
      </c>
      <c r="CA217" s="171" t="str">
        <f aca="false">IF($B217="","",COUNTIF($AP217:$BW217,"S"))</f>
        <v/>
      </c>
      <c r="CB217" s="171" t="str">
        <f aca="false">IF($B217="","",COUNTIF($AP217:$BW217,"W"))</f>
        <v/>
      </c>
      <c r="CC217" s="171" t="str">
        <f aca="false">IF(B217="","",SUM(BX217:CA217))</f>
        <v/>
      </c>
      <c r="CD217" s="169" t="str">
        <f aca="false">IF(B217="","",SUM(BX217:BZ217))</f>
        <v/>
      </c>
      <c r="CE217" s="172" t="str">
        <f aca="false">IF(B217="","",IF(AND(CC217&gt;=6,CD217&gt;=3,OR(E217&gt;=35,F217&gt;=35),L217&gt;=35),"6/3 සමත්",IF(AND(CC217&gt;=5,CD217&gt;=3,OR(E217&gt;=35,F217&gt;=35,L217&gt;=35)),"5/3 සමත්",IF(AND(CC217&gt;=4,CD217&gt;=1,OR(E217&gt;=20,F217&gt;=20,L217&gt;=20)),"සමත් කළ හැකි",IF(CB217=9,"W9","අසමත් ?")))))</f>
        <v/>
      </c>
    </row>
    <row r="218" customFormat="false" ht="13.8" hidden="false" customHeight="false" outlineLevel="0" collapsed="false">
      <c r="A218" s="160" t="n">
        <v>33</v>
      </c>
      <c r="B218" s="161"/>
      <c r="C218" s="161"/>
      <c r="D218" s="162"/>
      <c r="E218" s="163"/>
      <c r="F218" s="164"/>
      <c r="G218" s="163"/>
      <c r="H218" s="165"/>
      <c r="I218" s="165"/>
      <c r="J218" s="164"/>
      <c r="K218" s="163"/>
      <c r="L218" s="165"/>
      <c r="M218" s="165"/>
      <c r="N218" s="164"/>
      <c r="O218" s="163"/>
      <c r="P218" s="165"/>
      <c r="Q218" s="165"/>
      <c r="R218" s="165"/>
      <c r="S218" s="165"/>
      <c r="T218" s="165"/>
      <c r="U218" s="165"/>
      <c r="V218" s="164"/>
      <c r="W218" s="163"/>
      <c r="X218" s="165"/>
      <c r="Y218" s="165"/>
      <c r="Z218" s="165"/>
      <c r="AA218" s="165"/>
      <c r="AB218" s="165"/>
      <c r="AC218" s="165"/>
      <c r="AD218" s="164"/>
      <c r="AE218" s="163"/>
      <c r="AF218" s="165"/>
      <c r="AG218" s="165"/>
      <c r="AH218" s="165"/>
      <c r="AI218" s="165"/>
      <c r="AJ218" s="165"/>
      <c r="AK218" s="165"/>
      <c r="AL218" s="166"/>
      <c r="AM218" s="167" t="str">
        <f aca="false">IF(B218="","",SUM(E218:AL218))</f>
        <v/>
      </c>
      <c r="AN218" s="168" t="str">
        <f aca="false">IF(B218="","",AM218/9)</f>
        <v/>
      </c>
      <c r="AO218" s="169" t="str">
        <f aca="false">IF(B218="","",IF(AM218=0,"-",RANK(AM218,$AM$186:$AM$235,0)))</f>
        <v/>
      </c>
      <c r="AP218" s="167" t="str">
        <f aca="false">IF(E218="","",IF(E218="-","-",IF(UPPER(E218)="AB","+",VLOOKUP(E218,'විෂය තොරතුරු'!$P$24:$Q$28,2))))</f>
        <v/>
      </c>
      <c r="AQ218" s="168" t="str">
        <f aca="false">IF(F218="","",IF(F218="-","-",IF(UPPER(F218)="AB","+",VLOOKUP(F218,'විෂය තොරතුරු'!$P$24:$Q$28,2))))</f>
        <v/>
      </c>
      <c r="AR218" s="168" t="str">
        <f aca="false">IF(G218="","",IF(G218="-","-",IF(UPPER(G218)="AB","+",VLOOKUP(G218,'විෂය තොරතුරු'!$P$24:$Q$28,2))))</f>
        <v/>
      </c>
      <c r="AS218" s="168" t="str">
        <f aca="false">IF(H218="","",IF(H218="-","-",IF(UPPER(H218)="AB","+",VLOOKUP(H218,'විෂය තොරතුරු'!$P$24:$Q$28,2))))</f>
        <v/>
      </c>
      <c r="AT218" s="168" t="str">
        <f aca="false">IF(I218="","",IF(I218="-","-",IF(UPPER(I218)="AB","+",VLOOKUP(I218,'විෂය තොරතුරු'!$P$24:$Q$28,2))))</f>
        <v/>
      </c>
      <c r="AU218" s="170" t="str">
        <f aca="false">IF(J218="","",IF(J218="-","-",IF(UPPER(J218)="AB","+",VLOOKUP(J218,'විෂය තොරතුරු'!$P$24:$Q$28,2))))</f>
        <v/>
      </c>
      <c r="AV218" s="171" t="str">
        <f aca="false">IF(K218="","",IF(K218="-","-",IF(UPPER(K218)="AB","+",VLOOKUP(K218,'විෂය තොරතුරු'!$P$24:$Q$28,2))))</f>
        <v/>
      </c>
      <c r="AW218" s="168" t="str">
        <f aca="false">IF(L218="","",IF(L218="-","-",IF(UPPER(L218)="AB","+",VLOOKUP(L218,'විෂය තොරතුරු'!$P$24:$Q$28,2))))</f>
        <v/>
      </c>
      <c r="AX218" s="168" t="str">
        <f aca="false">IF(M218="","",IF(M218="-","-",IF(UPPER(M218)="AB","+",VLOOKUP(M218,'විෂය තොරතුරු'!$P$24:$Q$28,2))))</f>
        <v/>
      </c>
      <c r="AY218" s="169" t="str">
        <f aca="false">IF(N218="","",IF(N218="-","-",IF(UPPER(N218)="AB","+",VLOOKUP(N218,'විෂය තොරතුරු'!$P$24:$Q$28,2))))</f>
        <v/>
      </c>
      <c r="AZ218" s="167" t="str">
        <f aca="false">IF(O218="","",IF(O218="-","-",IF(UPPER(O218)="AB","+",VLOOKUP(O218,'විෂය තොරතුරු'!$P$24:$Q$28,2))))</f>
        <v/>
      </c>
      <c r="BA218" s="168" t="str">
        <f aca="false">IF(P218="","",IF(P218="-","-",IF(UPPER(P218)="AB","+",VLOOKUP(P218,'විෂය තොරතුරු'!$P$24:$Q$28,2))))</f>
        <v/>
      </c>
      <c r="BB218" s="168" t="str">
        <f aca="false">IF(Q218="","",IF(Q218="-","-",IF(UPPER(Q218)="AB","+",VLOOKUP(Q218,'විෂය තොරතුරු'!$P$24:$Q$28,2))))</f>
        <v/>
      </c>
      <c r="BC218" s="168" t="str">
        <f aca="false">IF(R218="","",IF(R218="-","-",IF(UPPER(R218)="AB","+",VLOOKUP(R218,'විෂය තොරතුරු'!$P$24:$Q$28,2))))</f>
        <v/>
      </c>
      <c r="BD218" s="168" t="str">
        <f aca="false">IF(S218="","",IF(S218="-","-",IF(UPPER(S218)="AB","+",VLOOKUP(S218,'විෂය තොරතුරු'!$P$24:$Q$28,2))))</f>
        <v/>
      </c>
      <c r="BE218" s="168" t="str">
        <f aca="false">IF(T218="","",IF(T218="-","-",IF(UPPER(T218)="AB","+",VLOOKUP(T218,'විෂය තොරතුරු'!$P$24:$Q$28,2))))</f>
        <v/>
      </c>
      <c r="BF218" s="168" t="str">
        <f aca="false">IF(U218="","",IF(U218="-","-",IF(UPPER(U218)="AB","+",VLOOKUP(U218,'විෂය තොරතුරු'!$P$24:$Q$28,2))))</f>
        <v/>
      </c>
      <c r="BG218" s="170" t="str">
        <f aca="false">IF(V218="","",IF(V218="-","-",IF(UPPER(V218)="AB","+",VLOOKUP(V218,'විෂය තොරතුරු'!$P$24:$Q$28,2))))</f>
        <v/>
      </c>
      <c r="BH218" s="171" t="str">
        <f aca="false">IF(W218="","",IF(W218="-","-",IF(UPPER(W218)="AB","+",VLOOKUP(W218,'විෂය තොරතුරු'!$P$24:$Q$28,2))))</f>
        <v/>
      </c>
      <c r="BI218" s="168" t="str">
        <f aca="false">IF(X218="","",IF(X218="-","-",IF(UPPER(X218)="AB","+",VLOOKUP(X218,'විෂය තොරතුරු'!$P$24:$Q$28,2))))</f>
        <v/>
      </c>
      <c r="BJ218" s="168" t="str">
        <f aca="false">IF(Y218="","",IF(Y218="-","-",IF(UPPER(Y218)="AB","+",VLOOKUP(Y218,'විෂය තොරතුරු'!$P$24:$Q$28,2))))</f>
        <v/>
      </c>
      <c r="BK218" s="168" t="str">
        <f aca="false">IF(Z218="","",IF(Z218="-","-",IF(UPPER(Z218)="AB","+",VLOOKUP(Z218,'විෂය තොරතුරු'!$P$24:$Q$28,2))))</f>
        <v/>
      </c>
      <c r="BL218" s="168" t="str">
        <f aca="false">IF(AA218="","",IF(AA218="-","-",IF(UPPER(AA218)="AB","+",VLOOKUP(AA218,'විෂය තොරතුරු'!$P$24:$Q$28,2))))</f>
        <v/>
      </c>
      <c r="BM218" s="168" t="str">
        <f aca="false">IF(AB218="","",IF(AB218="-","-",IF(UPPER(AB218)="AB","+",VLOOKUP(AB218,'විෂය තොරතුරු'!$P$24:$Q$28,2))))</f>
        <v/>
      </c>
      <c r="BN218" s="168" t="str">
        <f aca="false">IF(AC218="","",IF(AC218="-","-",IF(UPPER(AC218)="AB","+",VLOOKUP(AC218,'විෂය තොරතුරු'!$P$24:$Q$28,2))))</f>
        <v/>
      </c>
      <c r="BO218" s="169" t="str">
        <f aca="false">IF(AD218="","",IF(AD218="-","-",IF(UPPER(AD218)="AB","+",VLOOKUP(AD218,'විෂය තොරතුරු'!$P$24:$Q$28,2))))</f>
        <v/>
      </c>
      <c r="BP218" s="171" t="str">
        <f aca="false">IF(AE218="","",IF(AE218="-","-",IF(UPPER(AE218)="AB","+",VLOOKUP(AE218,'විෂය තොරතුරු'!$P$24:$Q$28,2))))</f>
        <v/>
      </c>
      <c r="BQ218" s="168" t="str">
        <f aca="false">IF(AF218="","",IF(AF218="-","-",IF(UPPER(AF218)="AB","+",VLOOKUP(AF218,'විෂය තොරතුරු'!$P$24:$Q$28,2))))</f>
        <v/>
      </c>
      <c r="BR218" s="168" t="str">
        <f aca="false">IF(AG218="","",IF(AG218="-","-",IF(UPPER(AG218)="AB","+",VLOOKUP(AG218,'විෂය තොරතුරු'!$P$24:$Q$28,2))))</f>
        <v/>
      </c>
      <c r="BS218" s="168" t="str">
        <f aca="false">IF(AH218="","",IF(AH218="-","-",IF(UPPER(AH218)="AB","+",VLOOKUP(AH218,'විෂය තොරතුරු'!$P$24:$Q$28,2))))</f>
        <v/>
      </c>
      <c r="BT218" s="168" t="str">
        <f aca="false">IF(AI218="","",IF(AI218="-","-",IF(UPPER(AI218)="AB","+",VLOOKUP(AI218,'විෂය තොරතුරු'!$P$24:$Q$28,2))))</f>
        <v/>
      </c>
      <c r="BU218" s="168" t="str">
        <f aca="false">IF(AJ218="","",IF(AJ218="-","-",IF(UPPER(AJ218)="AB","+",VLOOKUP(AJ218,'විෂය තොරතුරු'!$P$24:$Q$28,2))))</f>
        <v/>
      </c>
      <c r="BV218" s="168" t="str">
        <f aca="false">IF(AK218="","",IF(AK218="-","-",IF(UPPER(AK218)="AB","+",VLOOKUP(AK218,'විෂය තොරතුරු'!$P$24:$Q$28,2))))</f>
        <v/>
      </c>
      <c r="BW218" s="169" t="str">
        <f aca="false">IF(AL218="","",IF(AL218="-","-",IF(UPPER(AL218)="AB","+",VLOOKUP(AL218,'විෂය තොරතුරු'!$P$24:$Q$28,2))))</f>
        <v/>
      </c>
      <c r="BX218" s="171" t="str">
        <f aca="false">IF($B218="","",COUNTIF($AP218:$BW218,"A"))</f>
        <v/>
      </c>
      <c r="BY218" s="171" t="str">
        <f aca="false">IF($B218="","",COUNTIF($AP218:$BW218,"B"))</f>
        <v/>
      </c>
      <c r="BZ218" s="171" t="str">
        <f aca="false">IF($B218="","",COUNTIF($AP218:$BW218,"C"))</f>
        <v/>
      </c>
      <c r="CA218" s="171" t="str">
        <f aca="false">IF($B218="","",COUNTIF($AP218:$BW218,"S"))</f>
        <v/>
      </c>
      <c r="CB218" s="171" t="str">
        <f aca="false">IF($B218="","",COUNTIF($AP218:$BW218,"W"))</f>
        <v/>
      </c>
      <c r="CC218" s="171" t="str">
        <f aca="false">IF(B218="","",SUM(BX218:CA218))</f>
        <v/>
      </c>
      <c r="CD218" s="169" t="str">
        <f aca="false">IF(B218="","",SUM(BX218:BZ218))</f>
        <v/>
      </c>
      <c r="CE218" s="172" t="str">
        <f aca="false">IF(B218="","",IF(AND(CC218&gt;=6,CD218&gt;=3,OR(E218&gt;=35,F218&gt;=35),L218&gt;=35),"6/3 සමත්",IF(AND(CC218&gt;=5,CD218&gt;=3,OR(E218&gt;=35,F218&gt;=35,L218&gt;=35)),"5/3 සමත්",IF(AND(CC218&gt;=4,CD218&gt;=1,OR(E218&gt;=20,F218&gt;=20,L218&gt;=20)),"සමත් කළ හැකි",IF(CB218=9,"W9","අසමත් ?")))))</f>
        <v/>
      </c>
    </row>
    <row r="219" customFormat="false" ht="13.8" hidden="false" customHeight="false" outlineLevel="0" collapsed="false">
      <c r="A219" s="160" t="n">
        <v>34</v>
      </c>
      <c r="B219" s="161"/>
      <c r="C219" s="161"/>
      <c r="D219" s="162"/>
      <c r="E219" s="163"/>
      <c r="F219" s="164"/>
      <c r="G219" s="163"/>
      <c r="H219" s="165"/>
      <c r="I219" s="165"/>
      <c r="J219" s="164"/>
      <c r="K219" s="163"/>
      <c r="L219" s="165"/>
      <c r="M219" s="165"/>
      <c r="N219" s="164"/>
      <c r="O219" s="163"/>
      <c r="P219" s="165"/>
      <c r="Q219" s="165"/>
      <c r="R219" s="165"/>
      <c r="S219" s="165"/>
      <c r="T219" s="165"/>
      <c r="U219" s="165"/>
      <c r="V219" s="164"/>
      <c r="W219" s="163"/>
      <c r="X219" s="165"/>
      <c r="Y219" s="165"/>
      <c r="Z219" s="165"/>
      <c r="AA219" s="165"/>
      <c r="AB219" s="165"/>
      <c r="AC219" s="165"/>
      <c r="AD219" s="164"/>
      <c r="AE219" s="163"/>
      <c r="AF219" s="165"/>
      <c r="AG219" s="165"/>
      <c r="AH219" s="165"/>
      <c r="AI219" s="165"/>
      <c r="AJ219" s="165"/>
      <c r="AK219" s="165"/>
      <c r="AL219" s="166"/>
      <c r="AM219" s="167" t="str">
        <f aca="false">IF(B219="","",SUM(E219:AL219))</f>
        <v/>
      </c>
      <c r="AN219" s="168" t="str">
        <f aca="false">IF(B219="","",AM219/9)</f>
        <v/>
      </c>
      <c r="AO219" s="169" t="str">
        <f aca="false">IF(B219="","",IF(AM219=0,"-",RANK(AM219,$AM$186:$AM$235,0)))</f>
        <v/>
      </c>
      <c r="AP219" s="167" t="str">
        <f aca="false">IF(E219="","",IF(E219="-","-",IF(UPPER(E219)="AB","+",VLOOKUP(E219,'විෂය තොරතුරු'!$P$24:$Q$28,2))))</f>
        <v/>
      </c>
      <c r="AQ219" s="168" t="str">
        <f aca="false">IF(F219="","",IF(F219="-","-",IF(UPPER(F219)="AB","+",VLOOKUP(F219,'විෂය තොරතුරු'!$P$24:$Q$28,2))))</f>
        <v/>
      </c>
      <c r="AR219" s="168" t="str">
        <f aca="false">IF(G219="","",IF(G219="-","-",IF(UPPER(G219)="AB","+",VLOOKUP(G219,'විෂය තොරතුරු'!$P$24:$Q$28,2))))</f>
        <v/>
      </c>
      <c r="AS219" s="168" t="str">
        <f aca="false">IF(H219="","",IF(H219="-","-",IF(UPPER(H219)="AB","+",VLOOKUP(H219,'විෂය තොරතුරු'!$P$24:$Q$28,2))))</f>
        <v/>
      </c>
      <c r="AT219" s="168" t="str">
        <f aca="false">IF(I219="","",IF(I219="-","-",IF(UPPER(I219)="AB","+",VLOOKUP(I219,'විෂය තොරතුරු'!$P$24:$Q$28,2))))</f>
        <v/>
      </c>
      <c r="AU219" s="170" t="str">
        <f aca="false">IF(J219="","",IF(J219="-","-",IF(UPPER(J219)="AB","+",VLOOKUP(J219,'විෂය තොරතුරු'!$P$24:$Q$28,2))))</f>
        <v/>
      </c>
      <c r="AV219" s="171" t="str">
        <f aca="false">IF(K219="","",IF(K219="-","-",IF(UPPER(K219)="AB","+",VLOOKUP(K219,'විෂය තොරතුරු'!$P$24:$Q$28,2))))</f>
        <v/>
      </c>
      <c r="AW219" s="168" t="str">
        <f aca="false">IF(L219="","",IF(L219="-","-",IF(UPPER(L219)="AB","+",VLOOKUP(L219,'විෂය තොරතුරු'!$P$24:$Q$28,2))))</f>
        <v/>
      </c>
      <c r="AX219" s="168" t="str">
        <f aca="false">IF(M219="","",IF(M219="-","-",IF(UPPER(M219)="AB","+",VLOOKUP(M219,'විෂය තොරතුරු'!$P$24:$Q$28,2))))</f>
        <v/>
      </c>
      <c r="AY219" s="169" t="str">
        <f aca="false">IF(N219="","",IF(N219="-","-",IF(UPPER(N219)="AB","+",VLOOKUP(N219,'විෂය තොරතුරු'!$P$24:$Q$28,2))))</f>
        <v/>
      </c>
      <c r="AZ219" s="167" t="str">
        <f aca="false">IF(O219="","",IF(O219="-","-",IF(UPPER(O219)="AB","+",VLOOKUP(O219,'විෂය තොරතුරු'!$P$24:$Q$28,2))))</f>
        <v/>
      </c>
      <c r="BA219" s="168" t="str">
        <f aca="false">IF(P219="","",IF(P219="-","-",IF(UPPER(P219)="AB","+",VLOOKUP(P219,'විෂය තොරතුරු'!$P$24:$Q$28,2))))</f>
        <v/>
      </c>
      <c r="BB219" s="168" t="str">
        <f aca="false">IF(Q219="","",IF(Q219="-","-",IF(UPPER(Q219)="AB","+",VLOOKUP(Q219,'විෂය තොරතුරු'!$P$24:$Q$28,2))))</f>
        <v/>
      </c>
      <c r="BC219" s="168" t="str">
        <f aca="false">IF(R219="","",IF(R219="-","-",IF(UPPER(R219)="AB","+",VLOOKUP(R219,'විෂය තොරතුරු'!$P$24:$Q$28,2))))</f>
        <v/>
      </c>
      <c r="BD219" s="168" t="str">
        <f aca="false">IF(S219="","",IF(S219="-","-",IF(UPPER(S219)="AB","+",VLOOKUP(S219,'විෂය තොරතුරු'!$P$24:$Q$28,2))))</f>
        <v/>
      </c>
      <c r="BE219" s="168" t="str">
        <f aca="false">IF(T219="","",IF(T219="-","-",IF(UPPER(T219)="AB","+",VLOOKUP(T219,'විෂය තොරතුරු'!$P$24:$Q$28,2))))</f>
        <v/>
      </c>
      <c r="BF219" s="168" t="str">
        <f aca="false">IF(U219="","",IF(U219="-","-",IF(UPPER(U219)="AB","+",VLOOKUP(U219,'විෂය තොරතුරු'!$P$24:$Q$28,2))))</f>
        <v/>
      </c>
      <c r="BG219" s="170" t="str">
        <f aca="false">IF(V219="","",IF(V219="-","-",IF(UPPER(V219)="AB","+",VLOOKUP(V219,'විෂය තොරතුරු'!$P$24:$Q$28,2))))</f>
        <v/>
      </c>
      <c r="BH219" s="171" t="str">
        <f aca="false">IF(W219="","",IF(W219="-","-",IF(UPPER(W219)="AB","+",VLOOKUP(W219,'විෂය තොරතුරු'!$P$24:$Q$28,2))))</f>
        <v/>
      </c>
      <c r="BI219" s="168" t="str">
        <f aca="false">IF(X219="","",IF(X219="-","-",IF(UPPER(X219)="AB","+",VLOOKUP(X219,'විෂය තොරතුරු'!$P$24:$Q$28,2))))</f>
        <v/>
      </c>
      <c r="BJ219" s="168" t="str">
        <f aca="false">IF(Y219="","",IF(Y219="-","-",IF(UPPER(Y219)="AB","+",VLOOKUP(Y219,'විෂය තොරතුරු'!$P$24:$Q$28,2))))</f>
        <v/>
      </c>
      <c r="BK219" s="168" t="str">
        <f aca="false">IF(Z219="","",IF(Z219="-","-",IF(UPPER(Z219)="AB","+",VLOOKUP(Z219,'විෂය තොරතුරු'!$P$24:$Q$28,2))))</f>
        <v/>
      </c>
      <c r="BL219" s="168" t="str">
        <f aca="false">IF(AA219="","",IF(AA219="-","-",IF(UPPER(AA219)="AB","+",VLOOKUP(AA219,'විෂය තොරතුරු'!$P$24:$Q$28,2))))</f>
        <v/>
      </c>
      <c r="BM219" s="168" t="str">
        <f aca="false">IF(AB219="","",IF(AB219="-","-",IF(UPPER(AB219)="AB","+",VLOOKUP(AB219,'විෂය තොරතුරු'!$P$24:$Q$28,2))))</f>
        <v/>
      </c>
      <c r="BN219" s="168" t="str">
        <f aca="false">IF(AC219="","",IF(AC219="-","-",IF(UPPER(AC219)="AB","+",VLOOKUP(AC219,'විෂය තොරතුරු'!$P$24:$Q$28,2))))</f>
        <v/>
      </c>
      <c r="BO219" s="169" t="str">
        <f aca="false">IF(AD219="","",IF(AD219="-","-",IF(UPPER(AD219)="AB","+",VLOOKUP(AD219,'විෂය තොරතුරු'!$P$24:$Q$28,2))))</f>
        <v/>
      </c>
      <c r="BP219" s="171" t="str">
        <f aca="false">IF(AE219="","",IF(AE219="-","-",IF(UPPER(AE219)="AB","+",VLOOKUP(AE219,'විෂය තොරතුරු'!$P$24:$Q$28,2))))</f>
        <v/>
      </c>
      <c r="BQ219" s="168" t="str">
        <f aca="false">IF(AF219="","",IF(AF219="-","-",IF(UPPER(AF219)="AB","+",VLOOKUP(AF219,'විෂය තොරතුරු'!$P$24:$Q$28,2))))</f>
        <v/>
      </c>
      <c r="BR219" s="168" t="str">
        <f aca="false">IF(AG219="","",IF(AG219="-","-",IF(UPPER(AG219)="AB","+",VLOOKUP(AG219,'විෂය තොරතුරු'!$P$24:$Q$28,2))))</f>
        <v/>
      </c>
      <c r="BS219" s="168" t="str">
        <f aca="false">IF(AH219="","",IF(AH219="-","-",IF(UPPER(AH219)="AB","+",VLOOKUP(AH219,'විෂය තොරතුරු'!$P$24:$Q$28,2))))</f>
        <v/>
      </c>
      <c r="BT219" s="168" t="str">
        <f aca="false">IF(AI219="","",IF(AI219="-","-",IF(UPPER(AI219)="AB","+",VLOOKUP(AI219,'විෂය තොරතුරු'!$P$24:$Q$28,2))))</f>
        <v/>
      </c>
      <c r="BU219" s="168" t="str">
        <f aca="false">IF(AJ219="","",IF(AJ219="-","-",IF(UPPER(AJ219)="AB","+",VLOOKUP(AJ219,'විෂය තොරතුරු'!$P$24:$Q$28,2))))</f>
        <v/>
      </c>
      <c r="BV219" s="168" t="str">
        <f aca="false">IF(AK219="","",IF(AK219="-","-",IF(UPPER(AK219)="AB","+",VLOOKUP(AK219,'විෂය තොරතුරු'!$P$24:$Q$28,2))))</f>
        <v/>
      </c>
      <c r="BW219" s="169" t="str">
        <f aca="false">IF(AL219="","",IF(AL219="-","-",IF(UPPER(AL219)="AB","+",VLOOKUP(AL219,'විෂය තොරතුරු'!$P$24:$Q$28,2))))</f>
        <v/>
      </c>
      <c r="BX219" s="171" t="str">
        <f aca="false">IF($B219="","",COUNTIF($AP219:$BW219,"A"))</f>
        <v/>
      </c>
      <c r="BY219" s="171" t="str">
        <f aca="false">IF($B219="","",COUNTIF($AP219:$BW219,"B"))</f>
        <v/>
      </c>
      <c r="BZ219" s="171" t="str">
        <f aca="false">IF($B219="","",COUNTIF($AP219:$BW219,"C"))</f>
        <v/>
      </c>
      <c r="CA219" s="171" t="str">
        <f aca="false">IF($B219="","",COUNTIF($AP219:$BW219,"S"))</f>
        <v/>
      </c>
      <c r="CB219" s="171" t="str">
        <f aca="false">IF($B219="","",COUNTIF($AP219:$BW219,"W"))</f>
        <v/>
      </c>
      <c r="CC219" s="171" t="str">
        <f aca="false">IF(B219="","",SUM(BX219:CA219))</f>
        <v/>
      </c>
      <c r="CD219" s="169" t="str">
        <f aca="false">IF(B219="","",SUM(BX219:BZ219))</f>
        <v/>
      </c>
      <c r="CE219" s="172" t="str">
        <f aca="false">IF(B219="","",IF(AND(CC219&gt;=6,CD219&gt;=3,OR(E219&gt;=35,F219&gt;=35),L219&gt;=35),"6/3 සමත්",IF(AND(CC219&gt;=5,CD219&gt;=3,OR(E219&gt;=35,F219&gt;=35,L219&gt;=35)),"5/3 සමත්",IF(AND(CC219&gt;=4,CD219&gt;=1,OR(E219&gt;=20,F219&gt;=20,L219&gt;=20)),"සමත් කළ හැකි",IF(CB219=9,"W9","අසමත් ?")))))</f>
        <v/>
      </c>
    </row>
    <row r="220" customFormat="false" ht="13.8" hidden="false" customHeight="false" outlineLevel="0" collapsed="false">
      <c r="A220" s="160" t="n">
        <v>35</v>
      </c>
      <c r="B220" s="161"/>
      <c r="C220" s="161"/>
      <c r="D220" s="162"/>
      <c r="E220" s="163"/>
      <c r="F220" s="164"/>
      <c r="G220" s="163"/>
      <c r="H220" s="165"/>
      <c r="I220" s="165"/>
      <c r="J220" s="164"/>
      <c r="K220" s="163"/>
      <c r="L220" s="165"/>
      <c r="M220" s="165"/>
      <c r="N220" s="164"/>
      <c r="O220" s="163"/>
      <c r="P220" s="165"/>
      <c r="Q220" s="165"/>
      <c r="R220" s="165"/>
      <c r="S220" s="165"/>
      <c r="T220" s="165"/>
      <c r="U220" s="165"/>
      <c r="V220" s="164"/>
      <c r="W220" s="163"/>
      <c r="X220" s="165"/>
      <c r="Y220" s="165"/>
      <c r="Z220" s="165"/>
      <c r="AA220" s="165"/>
      <c r="AB220" s="165"/>
      <c r="AC220" s="165"/>
      <c r="AD220" s="164"/>
      <c r="AE220" s="163"/>
      <c r="AF220" s="165"/>
      <c r="AG220" s="165"/>
      <c r="AH220" s="165"/>
      <c r="AI220" s="165"/>
      <c r="AJ220" s="165"/>
      <c r="AK220" s="165"/>
      <c r="AL220" s="166"/>
      <c r="AM220" s="167" t="str">
        <f aca="false">IF(B220="","",SUM(E220:AL220))</f>
        <v/>
      </c>
      <c r="AN220" s="168" t="str">
        <f aca="false">IF(B220="","",AM220/9)</f>
        <v/>
      </c>
      <c r="AO220" s="169" t="str">
        <f aca="false">IF(B220="","",IF(AM220=0,"-",RANK(AM220,$AM$186:$AM$235,0)))</f>
        <v/>
      </c>
      <c r="AP220" s="167" t="str">
        <f aca="false">IF(E220="","",IF(E220="-","-",IF(UPPER(E220)="AB","+",VLOOKUP(E220,'විෂය තොරතුරු'!$P$24:$Q$28,2))))</f>
        <v/>
      </c>
      <c r="AQ220" s="168" t="str">
        <f aca="false">IF(F220="","",IF(F220="-","-",IF(UPPER(F220)="AB","+",VLOOKUP(F220,'විෂය තොරතුරු'!$P$24:$Q$28,2))))</f>
        <v/>
      </c>
      <c r="AR220" s="168" t="str">
        <f aca="false">IF(G220="","",IF(G220="-","-",IF(UPPER(G220)="AB","+",VLOOKUP(G220,'විෂය තොරතුරු'!$P$24:$Q$28,2))))</f>
        <v/>
      </c>
      <c r="AS220" s="168" t="str">
        <f aca="false">IF(H220="","",IF(H220="-","-",IF(UPPER(H220)="AB","+",VLOOKUP(H220,'විෂය තොරතුරු'!$P$24:$Q$28,2))))</f>
        <v/>
      </c>
      <c r="AT220" s="168" t="str">
        <f aca="false">IF(I220="","",IF(I220="-","-",IF(UPPER(I220)="AB","+",VLOOKUP(I220,'විෂය තොරතුරු'!$P$24:$Q$28,2))))</f>
        <v/>
      </c>
      <c r="AU220" s="170" t="str">
        <f aca="false">IF(J220="","",IF(J220="-","-",IF(UPPER(J220)="AB","+",VLOOKUP(J220,'විෂය තොරතුරු'!$P$24:$Q$28,2))))</f>
        <v/>
      </c>
      <c r="AV220" s="171" t="str">
        <f aca="false">IF(K220="","",IF(K220="-","-",IF(UPPER(K220)="AB","+",VLOOKUP(K220,'විෂය තොරතුරු'!$P$24:$Q$28,2))))</f>
        <v/>
      </c>
      <c r="AW220" s="168" t="str">
        <f aca="false">IF(L220="","",IF(L220="-","-",IF(UPPER(L220)="AB","+",VLOOKUP(L220,'විෂය තොරතුරු'!$P$24:$Q$28,2))))</f>
        <v/>
      </c>
      <c r="AX220" s="168" t="str">
        <f aca="false">IF(M220="","",IF(M220="-","-",IF(UPPER(M220)="AB","+",VLOOKUP(M220,'විෂය තොරතුරු'!$P$24:$Q$28,2))))</f>
        <v/>
      </c>
      <c r="AY220" s="169" t="str">
        <f aca="false">IF(N220="","",IF(N220="-","-",IF(UPPER(N220)="AB","+",VLOOKUP(N220,'විෂය තොරතුරු'!$P$24:$Q$28,2))))</f>
        <v/>
      </c>
      <c r="AZ220" s="167" t="str">
        <f aca="false">IF(O220="","",IF(O220="-","-",IF(UPPER(O220)="AB","+",VLOOKUP(O220,'විෂය තොරතුරු'!$P$24:$Q$28,2))))</f>
        <v/>
      </c>
      <c r="BA220" s="168" t="str">
        <f aca="false">IF(P220="","",IF(P220="-","-",IF(UPPER(P220)="AB","+",VLOOKUP(P220,'විෂය තොරතුරු'!$P$24:$Q$28,2))))</f>
        <v/>
      </c>
      <c r="BB220" s="168" t="str">
        <f aca="false">IF(Q220="","",IF(Q220="-","-",IF(UPPER(Q220)="AB","+",VLOOKUP(Q220,'විෂය තොරතුරු'!$P$24:$Q$28,2))))</f>
        <v/>
      </c>
      <c r="BC220" s="168" t="str">
        <f aca="false">IF(R220="","",IF(R220="-","-",IF(UPPER(R220)="AB","+",VLOOKUP(R220,'විෂය තොරතුරු'!$P$24:$Q$28,2))))</f>
        <v/>
      </c>
      <c r="BD220" s="168" t="str">
        <f aca="false">IF(S220="","",IF(S220="-","-",IF(UPPER(S220)="AB","+",VLOOKUP(S220,'විෂය තොරතුරු'!$P$24:$Q$28,2))))</f>
        <v/>
      </c>
      <c r="BE220" s="168" t="str">
        <f aca="false">IF(T220="","",IF(T220="-","-",IF(UPPER(T220)="AB","+",VLOOKUP(T220,'විෂය තොරතුරු'!$P$24:$Q$28,2))))</f>
        <v/>
      </c>
      <c r="BF220" s="168" t="str">
        <f aca="false">IF(U220="","",IF(U220="-","-",IF(UPPER(U220)="AB","+",VLOOKUP(U220,'විෂය තොරතුරු'!$P$24:$Q$28,2))))</f>
        <v/>
      </c>
      <c r="BG220" s="170" t="str">
        <f aca="false">IF(V220="","",IF(V220="-","-",IF(UPPER(V220)="AB","+",VLOOKUP(V220,'විෂය තොරතුරු'!$P$24:$Q$28,2))))</f>
        <v/>
      </c>
      <c r="BH220" s="171" t="str">
        <f aca="false">IF(W220="","",IF(W220="-","-",IF(UPPER(W220)="AB","+",VLOOKUP(W220,'විෂය තොරතුරු'!$P$24:$Q$28,2))))</f>
        <v/>
      </c>
      <c r="BI220" s="168" t="str">
        <f aca="false">IF(X220="","",IF(X220="-","-",IF(UPPER(X220)="AB","+",VLOOKUP(X220,'විෂය තොරතුරු'!$P$24:$Q$28,2))))</f>
        <v/>
      </c>
      <c r="BJ220" s="168" t="str">
        <f aca="false">IF(Y220="","",IF(Y220="-","-",IF(UPPER(Y220)="AB","+",VLOOKUP(Y220,'විෂය තොරතුරු'!$P$24:$Q$28,2))))</f>
        <v/>
      </c>
      <c r="BK220" s="168" t="str">
        <f aca="false">IF(Z220="","",IF(Z220="-","-",IF(UPPER(Z220)="AB","+",VLOOKUP(Z220,'විෂය තොරතුරු'!$P$24:$Q$28,2))))</f>
        <v/>
      </c>
      <c r="BL220" s="168" t="str">
        <f aca="false">IF(AA220="","",IF(AA220="-","-",IF(UPPER(AA220)="AB","+",VLOOKUP(AA220,'විෂය තොරතුරු'!$P$24:$Q$28,2))))</f>
        <v/>
      </c>
      <c r="BM220" s="168" t="str">
        <f aca="false">IF(AB220="","",IF(AB220="-","-",IF(UPPER(AB220)="AB","+",VLOOKUP(AB220,'විෂය තොරතුරු'!$P$24:$Q$28,2))))</f>
        <v/>
      </c>
      <c r="BN220" s="168" t="str">
        <f aca="false">IF(AC220="","",IF(AC220="-","-",IF(UPPER(AC220)="AB","+",VLOOKUP(AC220,'විෂය තොරතුරු'!$P$24:$Q$28,2))))</f>
        <v/>
      </c>
      <c r="BO220" s="169" t="str">
        <f aca="false">IF(AD220="","",IF(AD220="-","-",IF(UPPER(AD220)="AB","+",VLOOKUP(AD220,'විෂය තොරතුරු'!$P$24:$Q$28,2))))</f>
        <v/>
      </c>
      <c r="BP220" s="171" t="str">
        <f aca="false">IF(AE220="","",IF(AE220="-","-",IF(UPPER(AE220)="AB","+",VLOOKUP(AE220,'විෂය තොරතුරු'!$P$24:$Q$28,2))))</f>
        <v/>
      </c>
      <c r="BQ220" s="168" t="str">
        <f aca="false">IF(AF220="","",IF(AF220="-","-",IF(UPPER(AF220)="AB","+",VLOOKUP(AF220,'විෂය තොරතුරු'!$P$24:$Q$28,2))))</f>
        <v/>
      </c>
      <c r="BR220" s="168" t="str">
        <f aca="false">IF(AG220="","",IF(AG220="-","-",IF(UPPER(AG220)="AB","+",VLOOKUP(AG220,'විෂය තොරතුරු'!$P$24:$Q$28,2))))</f>
        <v/>
      </c>
      <c r="BS220" s="168" t="str">
        <f aca="false">IF(AH220="","",IF(AH220="-","-",IF(UPPER(AH220)="AB","+",VLOOKUP(AH220,'විෂය තොරතුරු'!$P$24:$Q$28,2))))</f>
        <v/>
      </c>
      <c r="BT220" s="168" t="str">
        <f aca="false">IF(AI220="","",IF(AI220="-","-",IF(UPPER(AI220)="AB","+",VLOOKUP(AI220,'විෂය තොරතුරු'!$P$24:$Q$28,2))))</f>
        <v/>
      </c>
      <c r="BU220" s="168" t="str">
        <f aca="false">IF(AJ220="","",IF(AJ220="-","-",IF(UPPER(AJ220)="AB","+",VLOOKUP(AJ220,'විෂය තොරතුරු'!$P$24:$Q$28,2))))</f>
        <v/>
      </c>
      <c r="BV220" s="168" t="str">
        <f aca="false">IF(AK220="","",IF(AK220="-","-",IF(UPPER(AK220)="AB","+",VLOOKUP(AK220,'විෂය තොරතුරු'!$P$24:$Q$28,2))))</f>
        <v/>
      </c>
      <c r="BW220" s="169" t="str">
        <f aca="false">IF(AL220="","",IF(AL220="-","-",IF(UPPER(AL220)="AB","+",VLOOKUP(AL220,'විෂය තොරතුරු'!$P$24:$Q$28,2))))</f>
        <v/>
      </c>
      <c r="BX220" s="171" t="str">
        <f aca="false">IF($B220="","",COUNTIF($AP220:$BW220,"A"))</f>
        <v/>
      </c>
      <c r="BY220" s="171" t="str">
        <f aca="false">IF($B220="","",COUNTIF($AP220:$BW220,"B"))</f>
        <v/>
      </c>
      <c r="BZ220" s="171" t="str">
        <f aca="false">IF($B220="","",COUNTIF($AP220:$BW220,"C"))</f>
        <v/>
      </c>
      <c r="CA220" s="171" t="str">
        <f aca="false">IF($B220="","",COUNTIF($AP220:$BW220,"S"))</f>
        <v/>
      </c>
      <c r="CB220" s="171" t="str">
        <f aca="false">IF($B220="","",COUNTIF($AP220:$BW220,"W"))</f>
        <v/>
      </c>
      <c r="CC220" s="171" t="str">
        <f aca="false">IF(B220="","",SUM(BX220:CA220))</f>
        <v/>
      </c>
      <c r="CD220" s="169" t="str">
        <f aca="false">IF(B220="","",SUM(BX220:BZ220))</f>
        <v/>
      </c>
      <c r="CE220" s="172" t="str">
        <f aca="false">IF(B220="","",IF(AND(CC220&gt;=6,CD220&gt;=3,OR(E220&gt;=35,F220&gt;=35),L220&gt;=35),"6/3 සමත්",IF(AND(CC220&gt;=5,CD220&gt;=3,OR(E220&gt;=35,F220&gt;=35,L220&gt;=35)),"5/3 සමත්",IF(AND(CC220&gt;=4,CD220&gt;=1,OR(E220&gt;=20,F220&gt;=20,L220&gt;=20)),"සමත් කළ හැකි",IF(CB220=9,"W9","අසමත් ?")))))</f>
        <v/>
      </c>
    </row>
    <row r="221" customFormat="false" ht="13.8" hidden="false" customHeight="false" outlineLevel="0" collapsed="false">
      <c r="A221" s="160" t="n">
        <v>36</v>
      </c>
      <c r="B221" s="161"/>
      <c r="C221" s="161"/>
      <c r="D221" s="162"/>
      <c r="E221" s="163"/>
      <c r="F221" s="164"/>
      <c r="G221" s="163"/>
      <c r="H221" s="165"/>
      <c r="I221" s="165"/>
      <c r="J221" s="164"/>
      <c r="K221" s="163"/>
      <c r="L221" s="165"/>
      <c r="M221" s="165"/>
      <c r="N221" s="164"/>
      <c r="O221" s="163"/>
      <c r="P221" s="165"/>
      <c r="Q221" s="165"/>
      <c r="R221" s="165"/>
      <c r="S221" s="165"/>
      <c r="T221" s="165"/>
      <c r="U221" s="165"/>
      <c r="V221" s="164"/>
      <c r="W221" s="163"/>
      <c r="X221" s="165"/>
      <c r="Y221" s="165"/>
      <c r="Z221" s="165"/>
      <c r="AA221" s="165"/>
      <c r="AB221" s="165"/>
      <c r="AC221" s="165"/>
      <c r="AD221" s="164"/>
      <c r="AE221" s="163"/>
      <c r="AF221" s="165"/>
      <c r="AG221" s="165"/>
      <c r="AH221" s="165"/>
      <c r="AI221" s="165"/>
      <c r="AJ221" s="165"/>
      <c r="AK221" s="165"/>
      <c r="AL221" s="166"/>
      <c r="AM221" s="167" t="str">
        <f aca="false">IF(B221="","",SUM(E221:AL221))</f>
        <v/>
      </c>
      <c r="AN221" s="168" t="str">
        <f aca="false">IF(B221="","",AM221/9)</f>
        <v/>
      </c>
      <c r="AO221" s="169" t="str">
        <f aca="false">IF(B221="","",IF(AM221=0,"-",RANK(AM221,$AM$186:$AM$235,0)))</f>
        <v/>
      </c>
      <c r="AP221" s="167" t="str">
        <f aca="false">IF(E221="","",IF(E221="-","-",IF(UPPER(E221)="AB","+",VLOOKUP(E221,'විෂය තොරතුරු'!$P$24:$Q$28,2))))</f>
        <v/>
      </c>
      <c r="AQ221" s="168" t="str">
        <f aca="false">IF(F221="","",IF(F221="-","-",IF(UPPER(F221)="AB","+",VLOOKUP(F221,'විෂය තොරතුරු'!$P$24:$Q$28,2))))</f>
        <v/>
      </c>
      <c r="AR221" s="168" t="str">
        <f aca="false">IF(G221="","",IF(G221="-","-",IF(UPPER(G221)="AB","+",VLOOKUP(G221,'විෂය තොරතුරු'!$P$24:$Q$28,2))))</f>
        <v/>
      </c>
      <c r="AS221" s="168" t="str">
        <f aca="false">IF(H221="","",IF(H221="-","-",IF(UPPER(H221)="AB","+",VLOOKUP(H221,'විෂය තොරතුරු'!$P$24:$Q$28,2))))</f>
        <v/>
      </c>
      <c r="AT221" s="168" t="str">
        <f aca="false">IF(I221="","",IF(I221="-","-",IF(UPPER(I221)="AB","+",VLOOKUP(I221,'විෂය තොරතුරු'!$P$24:$Q$28,2))))</f>
        <v/>
      </c>
      <c r="AU221" s="170" t="str">
        <f aca="false">IF(J221="","",IF(J221="-","-",IF(UPPER(J221)="AB","+",VLOOKUP(J221,'විෂය තොරතුරු'!$P$24:$Q$28,2))))</f>
        <v/>
      </c>
      <c r="AV221" s="171" t="str">
        <f aca="false">IF(K221="","",IF(K221="-","-",IF(UPPER(K221)="AB","+",VLOOKUP(K221,'විෂය තොරතුරු'!$P$24:$Q$28,2))))</f>
        <v/>
      </c>
      <c r="AW221" s="168" t="str">
        <f aca="false">IF(L221="","",IF(L221="-","-",IF(UPPER(L221)="AB","+",VLOOKUP(L221,'විෂය තොරතුරු'!$P$24:$Q$28,2))))</f>
        <v/>
      </c>
      <c r="AX221" s="168" t="str">
        <f aca="false">IF(M221="","",IF(M221="-","-",IF(UPPER(M221)="AB","+",VLOOKUP(M221,'විෂය තොරතුරු'!$P$24:$Q$28,2))))</f>
        <v/>
      </c>
      <c r="AY221" s="169" t="str">
        <f aca="false">IF(N221="","",IF(N221="-","-",IF(UPPER(N221)="AB","+",VLOOKUP(N221,'විෂය තොරතුරු'!$P$24:$Q$28,2))))</f>
        <v/>
      </c>
      <c r="AZ221" s="167" t="str">
        <f aca="false">IF(O221="","",IF(O221="-","-",IF(UPPER(O221)="AB","+",VLOOKUP(O221,'විෂය තොරතුරු'!$P$24:$Q$28,2))))</f>
        <v/>
      </c>
      <c r="BA221" s="168" t="str">
        <f aca="false">IF(P221="","",IF(P221="-","-",IF(UPPER(P221)="AB","+",VLOOKUP(P221,'විෂය තොරතුරු'!$P$24:$Q$28,2))))</f>
        <v/>
      </c>
      <c r="BB221" s="168" t="str">
        <f aca="false">IF(Q221="","",IF(Q221="-","-",IF(UPPER(Q221)="AB","+",VLOOKUP(Q221,'විෂය තොරතුරු'!$P$24:$Q$28,2))))</f>
        <v/>
      </c>
      <c r="BC221" s="168" t="str">
        <f aca="false">IF(R221="","",IF(R221="-","-",IF(UPPER(R221)="AB","+",VLOOKUP(R221,'විෂය තොරතුරු'!$P$24:$Q$28,2))))</f>
        <v/>
      </c>
      <c r="BD221" s="168" t="str">
        <f aca="false">IF(S221="","",IF(S221="-","-",IF(UPPER(S221)="AB","+",VLOOKUP(S221,'විෂය තොරතුරු'!$P$24:$Q$28,2))))</f>
        <v/>
      </c>
      <c r="BE221" s="168" t="str">
        <f aca="false">IF(T221="","",IF(T221="-","-",IF(UPPER(T221)="AB","+",VLOOKUP(T221,'විෂය තොරතුරු'!$P$24:$Q$28,2))))</f>
        <v/>
      </c>
      <c r="BF221" s="168" t="str">
        <f aca="false">IF(U221="","",IF(U221="-","-",IF(UPPER(U221)="AB","+",VLOOKUP(U221,'විෂය තොරතුරු'!$P$24:$Q$28,2))))</f>
        <v/>
      </c>
      <c r="BG221" s="170" t="str">
        <f aca="false">IF(V221="","",IF(V221="-","-",IF(UPPER(V221)="AB","+",VLOOKUP(V221,'විෂය තොරතුරු'!$P$24:$Q$28,2))))</f>
        <v/>
      </c>
      <c r="BH221" s="171" t="str">
        <f aca="false">IF(W221="","",IF(W221="-","-",IF(UPPER(W221)="AB","+",VLOOKUP(W221,'විෂය තොරතුරු'!$P$24:$Q$28,2))))</f>
        <v/>
      </c>
      <c r="BI221" s="168" t="str">
        <f aca="false">IF(X221="","",IF(X221="-","-",IF(UPPER(X221)="AB","+",VLOOKUP(X221,'විෂය තොරතුරු'!$P$24:$Q$28,2))))</f>
        <v/>
      </c>
      <c r="BJ221" s="168" t="str">
        <f aca="false">IF(Y221="","",IF(Y221="-","-",IF(UPPER(Y221)="AB","+",VLOOKUP(Y221,'විෂය තොරතුරු'!$P$24:$Q$28,2))))</f>
        <v/>
      </c>
      <c r="BK221" s="168" t="str">
        <f aca="false">IF(Z221="","",IF(Z221="-","-",IF(UPPER(Z221)="AB","+",VLOOKUP(Z221,'විෂය තොරතුරු'!$P$24:$Q$28,2))))</f>
        <v/>
      </c>
      <c r="BL221" s="168" t="str">
        <f aca="false">IF(AA221="","",IF(AA221="-","-",IF(UPPER(AA221)="AB","+",VLOOKUP(AA221,'විෂය තොරතුරු'!$P$24:$Q$28,2))))</f>
        <v/>
      </c>
      <c r="BM221" s="168" t="str">
        <f aca="false">IF(AB221="","",IF(AB221="-","-",IF(UPPER(AB221)="AB","+",VLOOKUP(AB221,'විෂය තොරතුරු'!$P$24:$Q$28,2))))</f>
        <v/>
      </c>
      <c r="BN221" s="168" t="str">
        <f aca="false">IF(AC221="","",IF(AC221="-","-",IF(UPPER(AC221)="AB","+",VLOOKUP(AC221,'විෂය තොරතුරු'!$P$24:$Q$28,2))))</f>
        <v/>
      </c>
      <c r="BO221" s="169" t="str">
        <f aca="false">IF(AD221="","",IF(AD221="-","-",IF(UPPER(AD221)="AB","+",VLOOKUP(AD221,'විෂය තොරතුරු'!$P$24:$Q$28,2))))</f>
        <v/>
      </c>
      <c r="BP221" s="171" t="str">
        <f aca="false">IF(AE221="","",IF(AE221="-","-",IF(UPPER(AE221)="AB","+",VLOOKUP(AE221,'විෂය තොරතුරු'!$P$24:$Q$28,2))))</f>
        <v/>
      </c>
      <c r="BQ221" s="168" t="str">
        <f aca="false">IF(AF221="","",IF(AF221="-","-",IF(UPPER(AF221)="AB","+",VLOOKUP(AF221,'විෂය තොරතුරු'!$P$24:$Q$28,2))))</f>
        <v/>
      </c>
      <c r="BR221" s="168" t="str">
        <f aca="false">IF(AG221="","",IF(AG221="-","-",IF(UPPER(AG221)="AB","+",VLOOKUP(AG221,'විෂය තොරතුරු'!$P$24:$Q$28,2))))</f>
        <v/>
      </c>
      <c r="BS221" s="168" t="str">
        <f aca="false">IF(AH221="","",IF(AH221="-","-",IF(UPPER(AH221)="AB","+",VLOOKUP(AH221,'විෂය තොරතුරු'!$P$24:$Q$28,2))))</f>
        <v/>
      </c>
      <c r="BT221" s="168" t="str">
        <f aca="false">IF(AI221="","",IF(AI221="-","-",IF(UPPER(AI221)="AB","+",VLOOKUP(AI221,'විෂය තොරතුරු'!$P$24:$Q$28,2))))</f>
        <v/>
      </c>
      <c r="BU221" s="168" t="str">
        <f aca="false">IF(AJ221="","",IF(AJ221="-","-",IF(UPPER(AJ221)="AB","+",VLOOKUP(AJ221,'විෂය තොරතුරු'!$P$24:$Q$28,2))))</f>
        <v/>
      </c>
      <c r="BV221" s="168" t="str">
        <f aca="false">IF(AK221="","",IF(AK221="-","-",IF(UPPER(AK221)="AB","+",VLOOKUP(AK221,'විෂය තොරතුරු'!$P$24:$Q$28,2))))</f>
        <v/>
      </c>
      <c r="BW221" s="169" t="str">
        <f aca="false">IF(AL221="","",IF(AL221="-","-",IF(UPPER(AL221)="AB","+",VLOOKUP(AL221,'විෂය තොරතුරු'!$P$24:$Q$28,2))))</f>
        <v/>
      </c>
      <c r="BX221" s="171" t="str">
        <f aca="false">IF($B221="","",COUNTIF($AP221:$BW221,"A"))</f>
        <v/>
      </c>
      <c r="BY221" s="171" t="str">
        <f aca="false">IF($B221="","",COUNTIF($AP221:$BW221,"B"))</f>
        <v/>
      </c>
      <c r="BZ221" s="171" t="str">
        <f aca="false">IF($B221="","",COUNTIF($AP221:$BW221,"C"))</f>
        <v/>
      </c>
      <c r="CA221" s="171" t="str">
        <f aca="false">IF($B221="","",COUNTIF($AP221:$BW221,"S"))</f>
        <v/>
      </c>
      <c r="CB221" s="171" t="str">
        <f aca="false">IF($B221="","",COUNTIF($AP221:$BW221,"W"))</f>
        <v/>
      </c>
      <c r="CC221" s="171" t="str">
        <f aca="false">IF(B221="","",SUM(BX221:CA221))</f>
        <v/>
      </c>
      <c r="CD221" s="169" t="str">
        <f aca="false">IF(B221="","",SUM(BX221:BZ221))</f>
        <v/>
      </c>
      <c r="CE221" s="172" t="str">
        <f aca="false">IF(B221="","",IF(AND(CC221&gt;=6,CD221&gt;=3,OR(E221&gt;=35,F221&gt;=35),L221&gt;=35),"6/3 සමත්",IF(AND(CC221&gt;=5,CD221&gt;=3,OR(E221&gt;=35,F221&gt;=35,L221&gt;=35)),"5/3 සමත්",IF(AND(CC221&gt;=4,CD221&gt;=1,OR(E221&gt;=20,F221&gt;=20,L221&gt;=20)),"සමත් කළ හැකි",IF(CB221=9,"W9","අසමත් ?")))))</f>
        <v/>
      </c>
    </row>
    <row r="222" customFormat="false" ht="13.8" hidden="false" customHeight="false" outlineLevel="0" collapsed="false">
      <c r="A222" s="160" t="n">
        <v>37</v>
      </c>
      <c r="B222" s="161"/>
      <c r="C222" s="161"/>
      <c r="D222" s="162"/>
      <c r="E222" s="163"/>
      <c r="F222" s="164"/>
      <c r="G222" s="163"/>
      <c r="H222" s="165"/>
      <c r="I222" s="165"/>
      <c r="J222" s="164"/>
      <c r="K222" s="163"/>
      <c r="L222" s="165"/>
      <c r="M222" s="165"/>
      <c r="N222" s="164"/>
      <c r="O222" s="163"/>
      <c r="P222" s="165"/>
      <c r="Q222" s="165"/>
      <c r="R222" s="165"/>
      <c r="S222" s="165"/>
      <c r="T222" s="165"/>
      <c r="U222" s="165"/>
      <c r="V222" s="164"/>
      <c r="W222" s="163"/>
      <c r="X222" s="165"/>
      <c r="Y222" s="165"/>
      <c r="Z222" s="165"/>
      <c r="AA222" s="165"/>
      <c r="AB222" s="165"/>
      <c r="AC222" s="165"/>
      <c r="AD222" s="164"/>
      <c r="AE222" s="163"/>
      <c r="AF222" s="165"/>
      <c r="AG222" s="165"/>
      <c r="AH222" s="165"/>
      <c r="AI222" s="165"/>
      <c r="AJ222" s="165"/>
      <c r="AK222" s="165"/>
      <c r="AL222" s="166"/>
      <c r="AM222" s="167" t="str">
        <f aca="false">IF(B222="","",SUM(E222:AL222))</f>
        <v/>
      </c>
      <c r="AN222" s="168" t="str">
        <f aca="false">IF(B222="","",AM222/9)</f>
        <v/>
      </c>
      <c r="AO222" s="169" t="str">
        <f aca="false">IF(B222="","",IF(AM222=0,"-",RANK(AM222,$AM$186:$AM$235,0)))</f>
        <v/>
      </c>
      <c r="AP222" s="167" t="str">
        <f aca="false">IF(E222="","",IF(E222="-","-",IF(UPPER(E222)="AB","+",VLOOKUP(E222,'විෂය තොරතුරු'!$P$24:$Q$28,2))))</f>
        <v/>
      </c>
      <c r="AQ222" s="168" t="str">
        <f aca="false">IF(F222="","",IF(F222="-","-",IF(UPPER(F222)="AB","+",VLOOKUP(F222,'විෂය තොරතුරු'!$P$24:$Q$28,2))))</f>
        <v/>
      </c>
      <c r="AR222" s="168" t="str">
        <f aca="false">IF(G222="","",IF(G222="-","-",IF(UPPER(G222)="AB","+",VLOOKUP(G222,'විෂය තොරතුරු'!$P$24:$Q$28,2))))</f>
        <v/>
      </c>
      <c r="AS222" s="168" t="str">
        <f aca="false">IF(H222="","",IF(H222="-","-",IF(UPPER(H222)="AB","+",VLOOKUP(H222,'විෂය තොරතුරු'!$P$24:$Q$28,2))))</f>
        <v/>
      </c>
      <c r="AT222" s="168" t="str">
        <f aca="false">IF(I222="","",IF(I222="-","-",IF(UPPER(I222)="AB","+",VLOOKUP(I222,'විෂය තොරතුරු'!$P$24:$Q$28,2))))</f>
        <v/>
      </c>
      <c r="AU222" s="170" t="str">
        <f aca="false">IF(J222="","",IF(J222="-","-",IF(UPPER(J222)="AB","+",VLOOKUP(J222,'විෂය තොරතුරු'!$P$24:$Q$28,2))))</f>
        <v/>
      </c>
      <c r="AV222" s="171" t="str">
        <f aca="false">IF(K222="","",IF(K222="-","-",IF(UPPER(K222)="AB","+",VLOOKUP(K222,'විෂය තොරතුරු'!$P$24:$Q$28,2))))</f>
        <v/>
      </c>
      <c r="AW222" s="168" t="str">
        <f aca="false">IF(L222="","",IF(L222="-","-",IF(UPPER(L222)="AB","+",VLOOKUP(L222,'විෂය තොරතුරු'!$P$24:$Q$28,2))))</f>
        <v/>
      </c>
      <c r="AX222" s="168" t="str">
        <f aca="false">IF(M222="","",IF(M222="-","-",IF(UPPER(M222)="AB","+",VLOOKUP(M222,'විෂය තොරතුරු'!$P$24:$Q$28,2))))</f>
        <v/>
      </c>
      <c r="AY222" s="169" t="str">
        <f aca="false">IF(N222="","",IF(N222="-","-",IF(UPPER(N222)="AB","+",VLOOKUP(N222,'විෂය තොරතුරු'!$P$24:$Q$28,2))))</f>
        <v/>
      </c>
      <c r="AZ222" s="167" t="str">
        <f aca="false">IF(O222="","",IF(O222="-","-",IF(UPPER(O222)="AB","+",VLOOKUP(O222,'විෂය තොරතුරු'!$P$24:$Q$28,2))))</f>
        <v/>
      </c>
      <c r="BA222" s="168" t="str">
        <f aca="false">IF(P222="","",IF(P222="-","-",IF(UPPER(P222)="AB","+",VLOOKUP(P222,'විෂය තොරතුරු'!$P$24:$Q$28,2))))</f>
        <v/>
      </c>
      <c r="BB222" s="168" t="str">
        <f aca="false">IF(Q222="","",IF(Q222="-","-",IF(UPPER(Q222)="AB","+",VLOOKUP(Q222,'විෂය තොරතුරු'!$P$24:$Q$28,2))))</f>
        <v/>
      </c>
      <c r="BC222" s="168" t="str">
        <f aca="false">IF(R222="","",IF(R222="-","-",IF(UPPER(R222)="AB","+",VLOOKUP(R222,'විෂය තොරතුරු'!$P$24:$Q$28,2))))</f>
        <v/>
      </c>
      <c r="BD222" s="168" t="str">
        <f aca="false">IF(S222="","",IF(S222="-","-",IF(UPPER(S222)="AB","+",VLOOKUP(S222,'විෂය තොරතුරු'!$P$24:$Q$28,2))))</f>
        <v/>
      </c>
      <c r="BE222" s="168" t="str">
        <f aca="false">IF(T222="","",IF(T222="-","-",IF(UPPER(T222)="AB","+",VLOOKUP(T222,'විෂය තොරතුරු'!$P$24:$Q$28,2))))</f>
        <v/>
      </c>
      <c r="BF222" s="168" t="str">
        <f aca="false">IF(U222="","",IF(U222="-","-",IF(UPPER(U222)="AB","+",VLOOKUP(U222,'විෂය තොරතුරු'!$P$24:$Q$28,2))))</f>
        <v/>
      </c>
      <c r="BG222" s="170" t="str">
        <f aca="false">IF(V222="","",IF(V222="-","-",IF(UPPER(V222)="AB","+",VLOOKUP(V222,'විෂය තොරතුරු'!$P$24:$Q$28,2))))</f>
        <v/>
      </c>
      <c r="BH222" s="171" t="str">
        <f aca="false">IF(W222="","",IF(W222="-","-",IF(UPPER(W222)="AB","+",VLOOKUP(W222,'විෂය තොරතුරු'!$P$24:$Q$28,2))))</f>
        <v/>
      </c>
      <c r="BI222" s="168" t="str">
        <f aca="false">IF(X222="","",IF(X222="-","-",IF(UPPER(X222)="AB","+",VLOOKUP(X222,'විෂය තොරතුරු'!$P$24:$Q$28,2))))</f>
        <v/>
      </c>
      <c r="BJ222" s="168" t="str">
        <f aca="false">IF(Y222="","",IF(Y222="-","-",IF(UPPER(Y222)="AB","+",VLOOKUP(Y222,'විෂය තොරතුරු'!$P$24:$Q$28,2))))</f>
        <v/>
      </c>
      <c r="BK222" s="168" t="str">
        <f aca="false">IF(Z222="","",IF(Z222="-","-",IF(UPPER(Z222)="AB","+",VLOOKUP(Z222,'විෂය තොරතුරු'!$P$24:$Q$28,2))))</f>
        <v/>
      </c>
      <c r="BL222" s="168" t="str">
        <f aca="false">IF(AA222="","",IF(AA222="-","-",IF(UPPER(AA222)="AB","+",VLOOKUP(AA222,'විෂය තොරතුරු'!$P$24:$Q$28,2))))</f>
        <v/>
      </c>
      <c r="BM222" s="168" t="str">
        <f aca="false">IF(AB222="","",IF(AB222="-","-",IF(UPPER(AB222)="AB","+",VLOOKUP(AB222,'විෂය තොරතුරු'!$P$24:$Q$28,2))))</f>
        <v/>
      </c>
      <c r="BN222" s="168" t="str">
        <f aca="false">IF(AC222="","",IF(AC222="-","-",IF(UPPER(AC222)="AB","+",VLOOKUP(AC222,'විෂය තොරතුරු'!$P$24:$Q$28,2))))</f>
        <v/>
      </c>
      <c r="BO222" s="169" t="str">
        <f aca="false">IF(AD222="","",IF(AD222="-","-",IF(UPPER(AD222)="AB","+",VLOOKUP(AD222,'විෂය තොරතුරු'!$P$24:$Q$28,2))))</f>
        <v/>
      </c>
      <c r="BP222" s="171" t="str">
        <f aca="false">IF(AE222="","",IF(AE222="-","-",IF(UPPER(AE222)="AB","+",VLOOKUP(AE222,'විෂය තොරතුරු'!$P$24:$Q$28,2))))</f>
        <v/>
      </c>
      <c r="BQ222" s="168" t="str">
        <f aca="false">IF(AF222="","",IF(AF222="-","-",IF(UPPER(AF222)="AB","+",VLOOKUP(AF222,'විෂය තොරතුරු'!$P$24:$Q$28,2))))</f>
        <v/>
      </c>
      <c r="BR222" s="168" t="str">
        <f aca="false">IF(AG222="","",IF(AG222="-","-",IF(UPPER(AG222)="AB","+",VLOOKUP(AG222,'විෂය තොරතුරු'!$P$24:$Q$28,2))))</f>
        <v/>
      </c>
      <c r="BS222" s="168" t="str">
        <f aca="false">IF(AH222="","",IF(AH222="-","-",IF(UPPER(AH222)="AB","+",VLOOKUP(AH222,'විෂය තොරතුරු'!$P$24:$Q$28,2))))</f>
        <v/>
      </c>
      <c r="BT222" s="168" t="str">
        <f aca="false">IF(AI222="","",IF(AI222="-","-",IF(UPPER(AI222)="AB","+",VLOOKUP(AI222,'විෂය තොරතුරු'!$P$24:$Q$28,2))))</f>
        <v/>
      </c>
      <c r="BU222" s="168" t="str">
        <f aca="false">IF(AJ222="","",IF(AJ222="-","-",IF(UPPER(AJ222)="AB","+",VLOOKUP(AJ222,'විෂය තොරතුරු'!$P$24:$Q$28,2))))</f>
        <v/>
      </c>
      <c r="BV222" s="168" t="str">
        <f aca="false">IF(AK222="","",IF(AK222="-","-",IF(UPPER(AK222)="AB","+",VLOOKUP(AK222,'විෂය තොරතුරු'!$P$24:$Q$28,2))))</f>
        <v/>
      </c>
      <c r="BW222" s="169" t="str">
        <f aca="false">IF(AL222="","",IF(AL222="-","-",IF(UPPER(AL222)="AB","+",VLOOKUP(AL222,'විෂය තොරතුරු'!$P$24:$Q$28,2))))</f>
        <v/>
      </c>
      <c r="BX222" s="171" t="str">
        <f aca="false">IF($B222="","",COUNTIF($AP222:$BW222,"A"))</f>
        <v/>
      </c>
      <c r="BY222" s="171" t="str">
        <f aca="false">IF($B222="","",COUNTIF($AP222:$BW222,"B"))</f>
        <v/>
      </c>
      <c r="BZ222" s="171" t="str">
        <f aca="false">IF($B222="","",COUNTIF($AP222:$BW222,"C"))</f>
        <v/>
      </c>
      <c r="CA222" s="171" t="str">
        <f aca="false">IF($B222="","",COUNTIF($AP222:$BW222,"S"))</f>
        <v/>
      </c>
      <c r="CB222" s="171" t="str">
        <f aca="false">IF($B222="","",COUNTIF($AP222:$BW222,"W"))</f>
        <v/>
      </c>
      <c r="CC222" s="171" t="str">
        <f aca="false">IF(B222="","",SUM(BX222:CA222))</f>
        <v/>
      </c>
      <c r="CD222" s="169" t="str">
        <f aca="false">IF(B222="","",SUM(BX222:BZ222))</f>
        <v/>
      </c>
      <c r="CE222" s="172" t="str">
        <f aca="false">IF(B222="","",IF(AND(CC222&gt;=6,CD222&gt;=3,OR(E222&gt;=35,F222&gt;=35),L222&gt;=35),"6/3 සමත්",IF(AND(CC222&gt;=5,CD222&gt;=3,OR(E222&gt;=35,F222&gt;=35,L222&gt;=35)),"5/3 සමත්",IF(AND(CC222&gt;=4,CD222&gt;=1,OR(E222&gt;=20,F222&gt;=20,L222&gt;=20)),"සමත් කළ හැකි",IF(CB222=9,"W9","අසමත් ?")))))</f>
        <v/>
      </c>
    </row>
    <row r="223" customFormat="false" ht="13.8" hidden="false" customHeight="false" outlineLevel="0" collapsed="false">
      <c r="A223" s="160" t="n">
        <v>38</v>
      </c>
      <c r="B223" s="161"/>
      <c r="C223" s="161"/>
      <c r="D223" s="162"/>
      <c r="E223" s="163"/>
      <c r="F223" s="164"/>
      <c r="G223" s="163"/>
      <c r="H223" s="165"/>
      <c r="I223" s="165"/>
      <c r="J223" s="164"/>
      <c r="K223" s="163"/>
      <c r="L223" s="165"/>
      <c r="M223" s="165"/>
      <c r="N223" s="164"/>
      <c r="O223" s="163"/>
      <c r="P223" s="165"/>
      <c r="Q223" s="165"/>
      <c r="R223" s="165"/>
      <c r="S223" s="165"/>
      <c r="T223" s="165"/>
      <c r="U223" s="165"/>
      <c r="V223" s="164"/>
      <c r="W223" s="163"/>
      <c r="X223" s="165"/>
      <c r="Y223" s="165"/>
      <c r="Z223" s="165"/>
      <c r="AA223" s="165"/>
      <c r="AB223" s="165"/>
      <c r="AC223" s="165"/>
      <c r="AD223" s="164"/>
      <c r="AE223" s="163"/>
      <c r="AF223" s="165"/>
      <c r="AG223" s="165"/>
      <c r="AH223" s="165"/>
      <c r="AI223" s="165"/>
      <c r="AJ223" s="165"/>
      <c r="AK223" s="165"/>
      <c r="AL223" s="166"/>
      <c r="AM223" s="167" t="str">
        <f aca="false">IF(B223="","",SUM(E223:AL223))</f>
        <v/>
      </c>
      <c r="AN223" s="168" t="str">
        <f aca="false">IF(B223="","",AM223/9)</f>
        <v/>
      </c>
      <c r="AO223" s="169" t="str">
        <f aca="false">IF(B223="","",IF(AM223=0,"-",RANK(AM223,$AM$186:$AM$235,0)))</f>
        <v/>
      </c>
      <c r="AP223" s="167" t="str">
        <f aca="false">IF(E223="","",IF(E223="-","-",IF(UPPER(E223)="AB","+",VLOOKUP(E223,'විෂය තොරතුරු'!$P$24:$Q$28,2))))</f>
        <v/>
      </c>
      <c r="AQ223" s="168" t="str">
        <f aca="false">IF(F223="","",IF(F223="-","-",IF(UPPER(F223)="AB","+",VLOOKUP(F223,'විෂය තොරතුරු'!$P$24:$Q$28,2))))</f>
        <v/>
      </c>
      <c r="AR223" s="168" t="str">
        <f aca="false">IF(G223="","",IF(G223="-","-",IF(UPPER(G223)="AB","+",VLOOKUP(G223,'විෂය තොරතුරු'!$P$24:$Q$28,2))))</f>
        <v/>
      </c>
      <c r="AS223" s="168" t="str">
        <f aca="false">IF(H223="","",IF(H223="-","-",IF(UPPER(H223)="AB","+",VLOOKUP(H223,'විෂය තොරතුරු'!$P$24:$Q$28,2))))</f>
        <v/>
      </c>
      <c r="AT223" s="168" t="str">
        <f aca="false">IF(I223="","",IF(I223="-","-",IF(UPPER(I223)="AB","+",VLOOKUP(I223,'විෂය තොරතුරු'!$P$24:$Q$28,2))))</f>
        <v/>
      </c>
      <c r="AU223" s="170" t="str">
        <f aca="false">IF(J223="","",IF(J223="-","-",IF(UPPER(J223)="AB","+",VLOOKUP(J223,'විෂය තොරතුරු'!$P$24:$Q$28,2))))</f>
        <v/>
      </c>
      <c r="AV223" s="171" t="str">
        <f aca="false">IF(K223="","",IF(K223="-","-",IF(UPPER(K223)="AB","+",VLOOKUP(K223,'විෂය තොරතුරු'!$P$24:$Q$28,2))))</f>
        <v/>
      </c>
      <c r="AW223" s="168" t="str">
        <f aca="false">IF(L223="","",IF(L223="-","-",IF(UPPER(L223)="AB","+",VLOOKUP(L223,'විෂය තොරතුරු'!$P$24:$Q$28,2))))</f>
        <v/>
      </c>
      <c r="AX223" s="168" t="str">
        <f aca="false">IF(M223="","",IF(M223="-","-",IF(UPPER(M223)="AB","+",VLOOKUP(M223,'විෂය තොරතුරු'!$P$24:$Q$28,2))))</f>
        <v/>
      </c>
      <c r="AY223" s="169" t="str">
        <f aca="false">IF(N223="","",IF(N223="-","-",IF(UPPER(N223)="AB","+",VLOOKUP(N223,'විෂය තොරතුරු'!$P$24:$Q$28,2))))</f>
        <v/>
      </c>
      <c r="AZ223" s="167" t="str">
        <f aca="false">IF(O223="","",IF(O223="-","-",IF(UPPER(O223)="AB","+",VLOOKUP(O223,'විෂය තොරතුරු'!$P$24:$Q$28,2))))</f>
        <v/>
      </c>
      <c r="BA223" s="168" t="str">
        <f aca="false">IF(P223="","",IF(P223="-","-",IF(UPPER(P223)="AB","+",VLOOKUP(P223,'විෂය තොරතුරු'!$P$24:$Q$28,2))))</f>
        <v/>
      </c>
      <c r="BB223" s="168" t="str">
        <f aca="false">IF(Q223="","",IF(Q223="-","-",IF(UPPER(Q223)="AB","+",VLOOKUP(Q223,'විෂය තොරතුරු'!$P$24:$Q$28,2))))</f>
        <v/>
      </c>
      <c r="BC223" s="168" t="str">
        <f aca="false">IF(R223="","",IF(R223="-","-",IF(UPPER(R223)="AB","+",VLOOKUP(R223,'විෂය තොරතුරු'!$P$24:$Q$28,2))))</f>
        <v/>
      </c>
      <c r="BD223" s="168" t="str">
        <f aca="false">IF(S223="","",IF(S223="-","-",IF(UPPER(S223)="AB","+",VLOOKUP(S223,'විෂය තොරතුරු'!$P$24:$Q$28,2))))</f>
        <v/>
      </c>
      <c r="BE223" s="168" t="str">
        <f aca="false">IF(T223="","",IF(T223="-","-",IF(UPPER(T223)="AB","+",VLOOKUP(T223,'විෂය තොරතුරු'!$P$24:$Q$28,2))))</f>
        <v/>
      </c>
      <c r="BF223" s="168" t="str">
        <f aca="false">IF(U223="","",IF(U223="-","-",IF(UPPER(U223)="AB","+",VLOOKUP(U223,'විෂය තොරතුරු'!$P$24:$Q$28,2))))</f>
        <v/>
      </c>
      <c r="BG223" s="170" t="str">
        <f aca="false">IF(V223="","",IF(V223="-","-",IF(UPPER(V223)="AB","+",VLOOKUP(V223,'විෂය තොරතුරු'!$P$24:$Q$28,2))))</f>
        <v/>
      </c>
      <c r="BH223" s="171" t="str">
        <f aca="false">IF(W223="","",IF(W223="-","-",IF(UPPER(W223)="AB","+",VLOOKUP(W223,'විෂය තොරතුරු'!$P$24:$Q$28,2))))</f>
        <v/>
      </c>
      <c r="BI223" s="168" t="str">
        <f aca="false">IF(X223="","",IF(X223="-","-",IF(UPPER(X223)="AB","+",VLOOKUP(X223,'විෂය තොරතුරු'!$P$24:$Q$28,2))))</f>
        <v/>
      </c>
      <c r="BJ223" s="168" t="str">
        <f aca="false">IF(Y223="","",IF(Y223="-","-",IF(UPPER(Y223)="AB","+",VLOOKUP(Y223,'විෂය තොරතුරු'!$P$24:$Q$28,2))))</f>
        <v/>
      </c>
      <c r="BK223" s="168" t="str">
        <f aca="false">IF(Z223="","",IF(Z223="-","-",IF(UPPER(Z223)="AB","+",VLOOKUP(Z223,'විෂය තොරතුරු'!$P$24:$Q$28,2))))</f>
        <v/>
      </c>
      <c r="BL223" s="168" t="str">
        <f aca="false">IF(AA223="","",IF(AA223="-","-",IF(UPPER(AA223)="AB","+",VLOOKUP(AA223,'විෂය තොරතුරු'!$P$24:$Q$28,2))))</f>
        <v/>
      </c>
      <c r="BM223" s="168" t="str">
        <f aca="false">IF(AB223="","",IF(AB223="-","-",IF(UPPER(AB223)="AB","+",VLOOKUP(AB223,'විෂය තොරතුරු'!$P$24:$Q$28,2))))</f>
        <v/>
      </c>
      <c r="BN223" s="168" t="str">
        <f aca="false">IF(AC223="","",IF(AC223="-","-",IF(UPPER(AC223)="AB","+",VLOOKUP(AC223,'විෂය තොරතුරු'!$P$24:$Q$28,2))))</f>
        <v/>
      </c>
      <c r="BO223" s="169" t="str">
        <f aca="false">IF(AD223="","",IF(AD223="-","-",IF(UPPER(AD223)="AB","+",VLOOKUP(AD223,'විෂය තොරතුරු'!$P$24:$Q$28,2))))</f>
        <v/>
      </c>
      <c r="BP223" s="171" t="str">
        <f aca="false">IF(AE223="","",IF(AE223="-","-",IF(UPPER(AE223)="AB","+",VLOOKUP(AE223,'විෂය තොරතුරු'!$P$24:$Q$28,2))))</f>
        <v/>
      </c>
      <c r="BQ223" s="168" t="str">
        <f aca="false">IF(AF223="","",IF(AF223="-","-",IF(UPPER(AF223)="AB","+",VLOOKUP(AF223,'විෂය තොරතුරු'!$P$24:$Q$28,2))))</f>
        <v/>
      </c>
      <c r="BR223" s="168" t="str">
        <f aca="false">IF(AG223="","",IF(AG223="-","-",IF(UPPER(AG223)="AB","+",VLOOKUP(AG223,'විෂය තොරතුරු'!$P$24:$Q$28,2))))</f>
        <v/>
      </c>
      <c r="BS223" s="168" t="str">
        <f aca="false">IF(AH223="","",IF(AH223="-","-",IF(UPPER(AH223)="AB","+",VLOOKUP(AH223,'විෂය තොරතුරු'!$P$24:$Q$28,2))))</f>
        <v/>
      </c>
      <c r="BT223" s="168" t="str">
        <f aca="false">IF(AI223="","",IF(AI223="-","-",IF(UPPER(AI223)="AB","+",VLOOKUP(AI223,'විෂය තොරතුරු'!$P$24:$Q$28,2))))</f>
        <v/>
      </c>
      <c r="BU223" s="168" t="str">
        <f aca="false">IF(AJ223="","",IF(AJ223="-","-",IF(UPPER(AJ223)="AB","+",VLOOKUP(AJ223,'විෂය තොරතුරු'!$P$24:$Q$28,2))))</f>
        <v/>
      </c>
      <c r="BV223" s="168" t="str">
        <f aca="false">IF(AK223="","",IF(AK223="-","-",IF(UPPER(AK223)="AB","+",VLOOKUP(AK223,'විෂය තොරතුරු'!$P$24:$Q$28,2))))</f>
        <v/>
      </c>
      <c r="BW223" s="169" t="str">
        <f aca="false">IF(AL223="","",IF(AL223="-","-",IF(UPPER(AL223)="AB","+",VLOOKUP(AL223,'විෂය තොරතුරු'!$P$24:$Q$28,2))))</f>
        <v/>
      </c>
      <c r="BX223" s="171" t="str">
        <f aca="false">IF($B223="","",COUNTIF($AP223:$BW223,"A"))</f>
        <v/>
      </c>
      <c r="BY223" s="171" t="str">
        <f aca="false">IF($B223="","",COUNTIF($AP223:$BW223,"B"))</f>
        <v/>
      </c>
      <c r="BZ223" s="171" t="str">
        <f aca="false">IF($B223="","",COUNTIF($AP223:$BW223,"C"))</f>
        <v/>
      </c>
      <c r="CA223" s="171" t="str">
        <f aca="false">IF($B223="","",COUNTIF($AP223:$BW223,"S"))</f>
        <v/>
      </c>
      <c r="CB223" s="171" t="str">
        <f aca="false">IF($B223="","",COUNTIF($AP223:$BW223,"W"))</f>
        <v/>
      </c>
      <c r="CC223" s="171" t="str">
        <f aca="false">IF(B223="","",SUM(BX223:CA223))</f>
        <v/>
      </c>
      <c r="CD223" s="169" t="str">
        <f aca="false">IF(B223="","",SUM(BX223:BZ223))</f>
        <v/>
      </c>
      <c r="CE223" s="172" t="str">
        <f aca="false">IF(B223="","",IF(AND(CC223&gt;=6,CD223&gt;=3,OR(E223&gt;=35,F223&gt;=35),L223&gt;=35),"6/3 සමත්",IF(AND(CC223&gt;=5,CD223&gt;=3,OR(E223&gt;=35,F223&gt;=35,L223&gt;=35)),"5/3 සමත්",IF(AND(CC223&gt;=4,CD223&gt;=1,OR(E223&gt;=20,F223&gt;=20,L223&gt;=20)),"සමත් කළ හැකි",IF(CB223=9,"W9","අසමත් ?")))))</f>
        <v/>
      </c>
    </row>
    <row r="224" customFormat="false" ht="13.8" hidden="false" customHeight="false" outlineLevel="0" collapsed="false">
      <c r="A224" s="160" t="n">
        <v>39</v>
      </c>
      <c r="B224" s="161"/>
      <c r="C224" s="161"/>
      <c r="D224" s="162"/>
      <c r="E224" s="163"/>
      <c r="F224" s="164"/>
      <c r="G224" s="163"/>
      <c r="H224" s="165"/>
      <c r="I224" s="165"/>
      <c r="J224" s="164"/>
      <c r="K224" s="163"/>
      <c r="L224" s="165"/>
      <c r="M224" s="165"/>
      <c r="N224" s="164"/>
      <c r="O224" s="163"/>
      <c r="P224" s="165"/>
      <c r="Q224" s="165"/>
      <c r="R224" s="165"/>
      <c r="S224" s="165"/>
      <c r="T224" s="165"/>
      <c r="U224" s="165"/>
      <c r="V224" s="164"/>
      <c r="W224" s="163"/>
      <c r="X224" s="165"/>
      <c r="Y224" s="165"/>
      <c r="Z224" s="165"/>
      <c r="AA224" s="165"/>
      <c r="AB224" s="165"/>
      <c r="AC224" s="165"/>
      <c r="AD224" s="164"/>
      <c r="AE224" s="163"/>
      <c r="AF224" s="165"/>
      <c r="AG224" s="165"/>
      <c r="AH224" s="165"/>
      <c r="AI224" s="165"/>
      <c r="AJ224" s="165"/>
      <c r="AK224" s="165"/>
      <c r="AL224" s="166"/>
      <c r="AM224" s="167" t="str">
        <f aca="false">IF(B224="","",SUM(E224:AL224))</f>
        <v/>
      </c>
      <c r="AN224" s="168" t="str">
        <f aca="false">IF(B224="","",AM224/9)</f>
        <v/>
      </c>
      <c r="AO224" s="169" t="str">
        <f aca="false">IF(B224="","",IF(AM224=0,"-",RANK(AM224,$AM$186:$AM$235,0)))</f>
        <v/>
      </c>
      <c r="AP224" s="167" t="str">
        <f aca="false">IF(E224="","",IF(E224="-","-",IF(UPPER(E224)="AB","+",VLOOKUP(E224,'විෂය තොරතුරු'!$P$24:$Q$28,2))))</f>
        <v/>
      </c>
      <c r="AQ224" s="168" t="str">
        <f aca="false">IF(F224="","",IF(F224="-","-",IF(UPPER(F224)="AB","+",VLOOKUP(F224,'විෂය තොරතුරු'!$P$24:$Q$28,2))))</f>
        <v/>
      </c>
      <c r="AR224" s="168" t="str">
        <f aca="false">IF(G224="","",IF(G224="-","-",IF(UPPER(G224)="AB","+",VLOOKUP(G224,'විෂය තොරතුරු'!$P$24:$Q$28,2))))</f>
        <v/>
      </c>
      <c r="AS224" s="168" t="str">
        <f aca="false">IF(H224="","",IF(H224="-","-",IF(UPPER(H224)="AB","+",VLOOKUP(H224,'විෂය තොරතුරු'!$P$24:$Q$28,2))))</f>
        <v/>
      </c>
      <c r="AT224" s="168" t="str">
        <f aca="false">IF(I224="","",IF(I224="-","-",IF(UPPER(I224)="AB","+",VLOOKUP(I224,'විෂය තොරතුරු'!$P$24:$Q$28,2))))</f>
        <v/>
      </c>
      <c r="AU224" s="170" t="str">
        <f aca="false">IF(J224="","",IF(J224="-","-",IF(UPPER(J224)="AB","+",VLOOKUP(J224,'විෂය තොරතුරු'!$P$24:$Q$28,2))))</f>
        <v/>
      </c>
      <c r="AV224" s="171" t="str">
        <f aca="false">IF(K224="","",IF(K224="-","-",IF(UPPER(K224)="AB","+",VLOOKUP(K224,'විෂය තොරතුරු'!$P$24:$Q$28,2))))</f>
        <v/>
      </c>
      <c r="AW224" s="168" t="str">
        <f aca="false">IF(L224="","",IF(L224="-","-",IF(UPPER(L224)="AB","+",VLOOKUP(L224,'විෂය තොරතුරු'!$P$24:$Q$28,2))))</f>
        <v/>
      </c>
      <c r="AX224" s="168" t="str">
        <f aca="false">IF(M224="","",IF(M224="-","-",IF(UPPER(M224)="AB","+",VLOOKUP(M224,'විෂය තොරතුරු'!$P$24:$Q$28,2))))</f>
        <v/>
      </c>
      <c r="AY224" s="169" t="str">
        <f aca="false">IF(N224="","",IF(N224="-","-",IF(UPPER(N224)="AB","+",VLOOKUP(N224,'විෂය තොරතුරු'!$P$24:$Q$28,2))))</f>
        <v/>
      </c>
      <c r="AZ224" s="167" t="str">
        <f aca="false">IF(O224="","",IF(O224="-","-",IF(UPPER(O224)="AB","+",VLOOKUP(O224,'විෂය තොරතුරු'!$P$24:$Q$28,2))))</f>
        <v/>
      </c>
      <c r="BA224" s="168" t="str">
        <f aca="false">IF(P224="","",IF(P224="-","-",IF(UPPER(P224)="AB","+",VLOOKUP(P224,'විෂය තොරතුරු'!$P$24:$Q$28,2))))</f>
        <v/>
      </c>
      <c r="BB224" s="168" t="str">
        <f aca="false">IF(Q224="","",IF(Q224="-","-",IF(UPPER(Q224)="AB","+",VLOOKUP(Q224,'විෂය තොරතුරු'!$P$24:$Q$28,2))))</f>
        <v/>
      </c>
      <c r="BC224" s="168" t="str">
        <f aca="false">IF(R224="","",IF(R224="-","-",IF(UPPER(R224)="AB","+",VLOOKUP(R224,'විෂය තොරතුරු'!$P$24:$Q$28,2))))</f>
        <v/>
      </c>
      <c r="BD224" s="168" t="str">
        <f aca="false">IF(S224="","",IF(S224="-","-",IF(UPPER(S224)="AB","+",VLOOKUP(S224,'විෂය තොරතුරු'!$P$24:$Q$28,2))))</f>
        <v/>
      </c>
      <c r="BE224" s="168" t="str">
        <f aca="false">IF(T224="","",IF(T224="-","-",IF(UPPER(T224)="AB","+",VLOOKUP(T224,'විෂය තොරතුරු'!$P$24:$Q$28,2))))</f>
        <v/>
      </c>
      <c r="BF224" s="168" t="str">
        <f aca="false">IF(U224="","",IF(U224="-","-",IF(UPPER(U224)="AB","+",VLOOKUP(U224,'විෂය තොරතුරු'!$P$24:$Q$28,2))))</f>
        <v/>
      </c>
      <c r="BG224" s="170" t="str">
        <f aca="false">IF(V224="","",IF(V224="-","-",IF(UPPER(V224)="AB","+",VLOOKUP(V224,'විෂය තොරතුරු'!$P$24:$Q$28,2))))</f>
        <v/>
      </c>
      <c r="BH224" s="171" t="str">
        <f aca="false">IF(W224="","",IF(W224="-","-",IF(UPPER(W224)="AB","+",VLOOKUP(W224,'විෂය තොරතුරු'!$P$24:$Q$28,2))))</f>
        <v/>
      </c>
      <c r="BI224" s="168" t="str">
        <f aca="false">IF(X224="","",IF(X224="-","-",IF(UPPER(X224)="AB","+",VLOOKUP(X224,'විෂය තොරතුරු'!$P$24:$Q$28,2))))</f>
        <v/>
      </c>
      <c r="BJ224" s="168" t="str">
        <f aca="false">IF(Y224="","",IF(Y224="-","-",IF(UPPER(Y224)="AB","+",VLOOKUP(Y224,'විෂය තොරතුරු'!$P$24:$Q$28,2))))</f>
        <v/>
      </c>
      <c r="BK224" s="168" t="str">
        <f aca="false">IF(Z224="","",IF(Z224="-","-",IF(UPPER(Z224)="AB","+",VLOOKUP(Z224,'විෂය තොරතුරු'!$P$24:$Q$28,2))))</f>
        <v/>
      </c>
      <c r="BL224" s="168" t="str">
        <f aca="false">IF(AA224="","",IF(AA224="-","-",IF(UPPER(AA224)="AB","+",VLOOKUP(AA224,'විෂය තොරතුරු'!$P$24:$Q$28,2))))</f>
        <v/>
      </c>
      <c r="BM224" s="168" t="str">
        <f aca="false">IF(AB224="","",IF(AB224="-","-",IF(UPPER(AB224)="AB","+",VLOOKUP(AB224,'විෂය තොරතුරු'!$P$24:$Q$28,2))))</f>
        <v/>
      </c>
      <c r="BN224" s="168" t="str">
        <f aca="false">IF(AC224="","",IF(AC224="-","-",IF(UPPER(AC224)="AB","+",VLOOKUP(AC224,'විෂය තොරතුරු'!$P$24:$Q$28,2))))</f>
        <v/>
      </c>
      <c r="BO224" s="169" t="str">
        <f aca="false">IF(AD224="","",IF(AD224="-","-",IF(UPPER(AD224)="AB","+",VLOOKUP(AD224,'විෂය තොරතුරු'!$P$24:$Q$28,2))))</f>
        <v/>
      </c>
      <c r="BP224" s="171" t="str">
        <f aca="false">IF(AE224="","",IF(AE224="-","-",IF(UPPER(AE224)="AB","+",VLOOKUP(AE224,'විෂය තොරතුරු'!$P$24:$Q$28,2))))</f>
        <v/>
      </c>
      <c r="BQ224" s="168" t="str">
        <f aca="false">IF(AF224="","",IF(AF224="-","-",IF(UPPER(AF224)="AB","+",VLOOKUP(AF224,'විෂය තොරතුරු'!$P$24:$Q$28,2))))</f>
        <v/>
      </c>
      <c r="BR224" s="168" t="str">
        <f aca="false">IF(AG224="","",IF(AG224="-","-",IF(UPPER(AG224)="AB","+",VLOOKUP(AG224,'විෂය තොරතුරු'!$P$24:$Q$28,2))))</f>
        <v/>
      </c>
      <c r="BS224" s="168" t="str">
        <f aca="false">IF(AH224="","",IF(AH224="-","-",IF(UPPER(AH224)="AB","+",VLOOKUP(AH224,'විෂය තොරතුරු'!$P$24:$Q$28,2))))</f>
        <v/>
      </c>
      <c r="BT224" s="168" t="str">
        <f aca="false">IF(AI224="","",IF(AI224="-","-",IF(UPPER(AI224)="AB","+",VLOOKUP(AI224,'විෂය තොරතුරු'!$P$24:$Q$28,2))))</f>
        <v/>
      </c>
      <c r="BU224" s="168" t="str">
        <f aca="false">IF(AJ224="","",IF(AJ224="-","-",IF(UPPER(AJ224)="AB","+",VLOOKUP(AJ224,'විෂය තොරතුරු'!$P$24:$Q$28,2))))</f>
        <v/>
      </c>
      <c r="BV224" s="168" t="str">
        <f aca="false">IF(AK224="","",IF(AK224="-","-",IF(UPPER(AK224)="AB","+",VLOOKUP(AK224,'විෂය තොරතුරු'!$P$24:$Q$28,2))))</f>
        <v/>
      </c>
      <c r="BW224" s="169" t="str">
        <f aca="false">IF(AL224="","",IF(AL224="-","-",IF(UPPER(AL224)="AB","+",VLOOKUP(AL224,'විෂය තොරතුරු'!$P$24:$Q$28,2))))</f>
        <v/>
      </c>
      <c r="BX224" s="171" t="str">
        <f aca="false">IF($B224="","",COUNTIF($AP224:$BW224,"A"))</f>
        <v/>
      </c>
      <c r="BY224" s="171" t="str">
        <f aca="false">IF($B224="","",COUNTIF($AP224:$BW224,"B"))</f>
        <v/>
      </c>
      <c r="BZ224" s="171" t="str">
        <f aca="false">IF($B224="","",COUNTIF($AP224:$BW224,"C"))</f>
        <v/>
      </c>
      <c r="CA224" s="171" t="str">
        <f aca="false">IF($B224="","",COUNTIF($AP224:$BW224,"S"))</f>
        <v/>
      </c>
      <c r="CB224" s="171" t="str">
        <f aca="false">IF($B224="","",COUNTIF($AP224:$BW224,"W"))</f>
        <v/>
      </c>
      <c r="CC224" s="171" t="str">
        <f aca="false">IF(B224="","",SUM(BX224:CA224))</f>
        <v/>
      </c>
      <c r="CD224" s="169" t="str">
        <f aca="false">IF(B224="","",SUM(BX224:BZ224))</f>
        <v/>
      </c>
      <c r="CE224" s="172" t="str">
        <f aca="false">IF(B224="","",IF(AND(CC224&gt;=6,CD224&gt;=3,OR(E224&gt;=35,F224&gt;=35),L224&gt;=35),"6/3 සමත්",IF(AND(CC224&gt;=5,CD224&gt;=3,OR(E224&gt;=35,F224&gt;=35,L224&gt;=35)),"5/3 සමත්",IF(AND(CC224&gt;=4,CD224&gt;=1,OR(E224&gt;=20,F224&gt;=20,L224&gt;=20)),"සමත් කළ හැකි",IF(CB224=9,"W9","අසමත් ?")))))</f>
        <v/>
      </c>
    </row>
    <row r="225" customFormat="false" ht="13.8" hidden="false" customHeight="false" outlineLevel="0" collapsed="false">
      <c r="A225" s="160" t="n">
        <v>40</v>
      </c>
      <c r="B225" s="161"/>
      <c r="C225" s="161"/>
      <c r="D225" s="162"/>
      <c r="E225" s="163"/>
      <c r="F225" s="164"/>
      <c r="G225" s="163"/>
      <c r="H225" s="165"/>
      <c r="I225" s="165"/>
      <c r="J225" s="164"/>
      <c r="K225" s="163"/>
      <c r="L225" s="165"/>
      <c r="M225" s="165"/>
      <c r="N225" s="164"/>
      <c r="O225" s="163"/>
      <c r="P225" s="165"/>
      <c r="Q225" s="165"/>
      <c r="R225" s="165"/>
      <c r="S225" s="165"/>
      <c r="T225" s="165"/>
      <c r="U225" s="165"/>
      <c r="V225" s="164"/>
      <c r="W225" s="163"/>
      <c r="X225" s="165"/>
      <c r="Y225" s="165"/>
      <c r="Z225" s="165"/>
      <c r="AA225" s="165"/>
      <c r="AB225" s="165"/>
      <c r="AC225" s="165"/>
      <c r="AD225" s="164"/>
      <c r="AE225" s="163"/>
      <c r="AF225" s="165"/>
      <c r="AG225" s="165"/>
      <c r="AH225" s="165"/>
      <c r="AI225" s="165"/>
      <c r="AJ225" s="165"/>
      <c r="AK225" s="165"/>
      <c r="AL225" s="166"/>
      <c r="AM225" s="167" t="str">
        <f aca="false">IF(B225="","",SUM(E225:AL225))</f>
        <v/>
      </c>
      <c r="AN225" s="168" t="str">
        <f aca="false">IF(B225="","",AM225/9)</f>
        <v/>
      </c>
      <c r="AO225" s="169" t="str">
        <f aca="false">IF(B225="","",IF(AM225=0,"-",RANK(AM225,$AM$186:$AM$235,0)))</f>
        <v/>
      </c>
      <c r="AP225" s="167" t="str">
        <f aca="false">IF(E225="","",IF(E225="-","-",IF(UPPER(E225)="AB","+",VLOOKUP(E225,'විෂය තොරතුරු'!$P$24:$Q$28,2))))</f>
        <v/>
      </c>
      <c r="AQ225" s="168" t="str">
        <f aca="false">IF(F225="","",IF(F225="-","-",IF(UPPER(F225)="AB","+",VLOOKUP(F225,'විෂය තොරතුරු'!$P$24:$Q$28,2))))</f>
        <v/>
      </c>
      <c r="AR225" s="168" t="str">
        <f aca="false">IF(G225="","",IF(G225="-","-",IF(UPPER(G225)="AB","+",VLOOKUP(G225,'විෂය තොරතුරු'!$P$24:$Q$28,2))))</f>
        <v/>
      </c>
      <c r="AS225" s="168" t="str">
        <f aca="false">IF(H225="","",IF(H225="-","-",IF(UPPER(H225)="AB","+",VLOOKUP(H225,'විෂය තොරතුරු'!$P$24:$Q$28,2))))</f>
        <v/>
      </c>
      <c r="AT225" s="168" t="str">
        <f aca="false">IF(I225="","",IF(I225="-","-",IF(UPPER(I225)="AB","+",VLOOKUP(I225,'විෂය තොරතුරු'!$P$24:$Q$28,2))))</f>
        <v/>
      </c>
      <c r="AU225" s="170" t="str">
        <f aca="false">IF(J225="","",IF(J225="-","-",IF(UPPER(J225)="AB","+",VLOOKUP(J225,'විෂය තොරතුරු'!$P$24:$Q$28,2))))</f>
        <v/>
      </c>
      <c r="AV225" s="171" t="str">
        <f aca="false">IF(K225="","",IF(K225="-","-",IF(UPPER(K225)="AB","+",VLOOKUP(K225,'විෂය තොරතුරු'!$P$24:$Q$28,2))))</f>
        <v/>
      </c>
      <c r="AW225" s="168" t="str">
        <f aca="false">IF(L225="","",IF(L225="-","-",IF(UPPER(L225)="AB","+",VLOOKUP(L225,'විෂය තොරතුරු'!$P$24:$Q$28,2))))</f>
        <v/>
      </c>
      <c r="AX225" s="168" t="str">
        <f aca="false">IF(M225="","",IF(M225="-","-",IF(UPPER(M225)="AB","+",VLOOKUP(M225,'විෂය තොරතුරු'!$P$24:$Q$28,2))))</f>
        <v/>
      </c>
      <c r="AY225" s="169" t="str">
        <f aca="false">IF(N225="","",IF(N225="-","-",IF(UPPER(N225)="AB","+",VLOOKUP(N225,'විෂය තොරතුරු'!$P$24:$Q$28,2))))</f>
        <v/>
      </c>
      <c r="AZ225" s="167" t="str">
        <f aca="false">IF(O225="","",IF(O225="-","-",IF(UPPER(O225)="AB","+",VLOOKUP(O225,'විෂය තොරතුරු'!$P$24:$Q$28,2))))</f>
        <v/>
      </c>
      <c r="BA225" s="168" t="str">
        <f aca="false">IF(P225="","",IF(P225="-","-",IF(UPPER(P225)="AB","+",VLOOKUP(P225,'විෂය තොරතුරු'!$P$24:$Q$28,2))))</f>
        <v/>
      </c>
      <c r="BB225" s="168" t="str">
        <f aca="false">IF(Q225="","",IF(Q225="-","-",IF(UPPER(Q225)="AB","+",VLOOKUP(Q225,'විෂය තොරතුරු'!$P$24:$Q$28,2))))</f>
        <v/>
      </c>
      <c r="BC225" s="168" t="str">
        <f aca="false">IF(R225="","",IF(R225="-","-",IF(UPPER(R225)="AB","+",VLOOKUP(R225,'විෂය තොරතුරු'!$P$24:$Q$28,2))))</f>
        <v/>
      </c>
      <c r="BD225" s="168" t="str">
        <f aca="false">IF(S225="","",IF(S225="-","-",IF(UPPER(S225)="AB","+",VLOOKUP(S225,'විෂය තොරතුරු'!$P$24:$Q$28,2))))</f>
        <v/>
      </c>
      <c r="BE225" s="168" t="str">
        <f aca="false">IF(T225="","",IF(T225="-","-",IF(UPPER(T225)="AB","+",VLOOKUP(T225,'විෂය තොරතුරු'!$P$24:$Q$28,2))))</f>
        <v/>
      </c>
      <c r="BF225" s="168" t="str">
        <f aca="false">IF(U225="","",IF(U225="-","-",IF(UPPER(U225)="AB","+",VLOOKUP(U225,'විෂය තොරතුරු'!$P$24:$Q$28,2))))</f>
        <v/>
      </c>
      <c r="BG225" s="170" t="str">
        <f aca="false">IF(V225="","",IF(V225="-","-",IF(UPPER(V225)="AB","+",VLOOKUP(V225,'විෂය තොරතුරු'!$P$24:$Q$28,2))))</f>
        <v/>
      </c>
      <c r="BH225" s="171" t="str">
        <f aca="false">IF(W225="","",IF(W225="-","-",IF(UPPER(W225)="AB","+",VLOOKUP(W225,'විෂය තොරතුරු'!$P$24:$Q$28,2))))</f>
        <v/>
      </c>
      <c r="BI225" s="168" t="str">
        <f aca="false">IF(X225="","",IF(X225="-","-",IF(UPPER(X225)="AB","+",VLOOKUP(X225,'විෂය තොරතුරු'!$P$24:$Q$28,2))))</f>
        <v/>
      </c>
      <c r="BJ225" s="168" t="str">
        <f aca="false">IF(Y225="","",IF(Y225="-","-",IF(UPPER(Y225)="AB","+",VLOOKUP(Y225,'විෂය තොරතුරු'!$P$24:$Q$28,2))))</f>
        <v/>
      </c>
      <c r="BK225" s="168" t="str">
        <f aca="false">IF(Z225="","",IF(Z225="-","-",IF(UPPER(Z225)="AB","+",VLOOKUP(Z225,'විෂය තොරතුරු'!$P$24:$Q$28,2))))</f>
        <v/>
      </c>
      <c r="BL225" s="168" t="str">
        <f aca="false">IF(AA225="","",IF(AA225="-","-",IF(UPPER(AA225)="AB","+",VLOOKUP(AA225,'විෂය තොරතුරු'!$P$24:$Q$28,2))))</f>
        <v/>
      </c>
      <c r="BM225" s="168" t="str">
        <f aca="false">IF(AB225="","",IF(AB225="-","-",IF(UPPER(AB225)="AB","+",VLOOKUP(AB225,'විෂය තොරතුරු'!$P$24:$Q$28,2))))</f>
        <v/>
      </c>
      <c r="BN225" s="168" t="str">
        <f aca="false">IF(AC225="","",IF(AC225="-","-",IF(UPPER(AC225)="AB","+",VLOOKUP(AC225,'විෂය තොරතුරු'!$P$24:$Q$28,2))))</f>
        <v/>
      </c>
      <c r="BO225" s="169" t="str">
        <f aca="false">IF(AD225="","",IF(AD225="-","-",IF(UPPER(AD225)="AB","+",VLOOKUP(AD225,'විෂය තොරතුරු'!$P$24:$Q$28,2))))</f>
        <v/>
      </c>
      <c r="BP225" s="171" t="str">
        <f aca="false">IF(AE225="","",IF(AE225="-","-",IF(UPPER(AE225)="AB","+",VLOOKUP(AE225,'විෂය තොරතුරු'!$P$24:$Q$28,2))))</f>
        <v/>
      </c>
      <c r="BQ225" s="168" t="str">
        <f aca="false">IF(AF225="","",IF(AF225="-","-",IF(UPPER(AF225)="AB","+",VLOOKUP(AF225,'විෂය තොරතුරු'!$P$24:$Q$28,2))))</f>
        <v/>
      </c>
      <c r="BR225" s="168" t="str">
        <f aca="false">IF(AG225="","",IF(AG225="-","-",IF(UPPER(AG225)="AB","+",VLOOKUP(AG225,'විෂය තොරතුරු'!$P$24:$Q$28,2))))</f>
        <v/>
      </c>
      <c r="BS225" s="168" t="str">
        <f aca="false">IF(AH225="","",IF(AH225="-","-",IF(UPPER(AH225)="AB","+",VLOOKUP(AH225,'විෂය තොරතුරු'!$P$24:$Q$28,2))))</f>
        <v/>
      </c>
      <c r="BT225" s="168" t="str">
        <f aca="false">IF(AI225="","",IF(AI225="-","-",IF(UPPER(AI225)="AB","+",VLOOKUP(AI225,'විෂය තොරතුරු'!$P$24:$Q$28,2))))</f>
        <v/>
      </c>
      <c r="BU225" s="168" t="str">
        <f aca="false">IF(AJ225="","",IF(AJ225="-","-",IF(UPPER(AJ225)="AB","+",VLOOKUP(AJ225,'විෂය තොරතුරු'!$P$24:$Q$28,2))))</f>
        <v/>
      </c>
      <c r="BV225" s="168" t="str">
        <f aca="false">IF(AK225="","",IF(AK225="-","-",IF(UPPER(AK225)="AB","+",VLOOKUP(AK225,'විෂය තොරතුරු'!$P$24:$Q$28,2))))</f>
        <v/>
      </c>
      <c r="BW225" s="169" t="str">
        <f aca="false">IF(AL225="","",IF(AL225="-","-",IF(UPPER(AL225)="AB","+",VLOOKUP(AL225,'විෂය තොරතුරු'!$P$24:$Q$28,2))))</f>
        <v/>
      </c>
      <c r="BX225" s="171" t="str">
        <f aca="false">IF($B225="","",COUNTIF($AP225:$BW225,"A"))</f>
        <v/>
      </c>
      <c r="BY225" s="171" t="str">
        <f aca="false">IF($B225="","",COUNTIF($AP225:$BW225,"B"))</f>
        <v/>
      </c>
      <c r="BZ225" s="171" t="str">
        <f aca="false">IF($B225="","",COUNTIF($AP225:$BW225,"C"))</f>
        <v/>
      </c>
      <c r="CA225" s="171" t="str">
        <f aca="false">IF($B225="","",COUNTIF($AP225:$BW225,"S"))</f>
        <v/>
      </c>
      <c r="CB225" s="171" t="str">
        <f aca="false">IF($B225="","",COUNTIF($AP225:$BW225,"W"))</f>
        <v/>
      </c>
      <c r="CC225" s="171" t="str">
        <f aca="false">IF(B225="","",SUM(BX225:CA225))</f>
        <v/>
      </c>
      <c r="CD225" s="169" t="str">
        <f aca="false">IF(B225="","",SUM(BX225:BZ225))</f>
        <v/>
      </c>
      <c r="CE225" s="172" t="str">
        <f aca="false">IF(B225="","",IF(AND(CC225&gt;=6,CD225&gt;=3,OR(E225&gt;=35,F225&gt;=35),L225&gt;=35),"6/3 සමත්",IF(AND(CC225&gt;=5,CD225&gt;=3,OR(E225&gt;=35,F225&gt;=35,L225&gt;=35)),"5/3 සමත්",IF(AND(CC225&gt;=4,CD225&gt;=1,OR(E225&gt;=20,F225&gt;=20,L225&gt;=20)),"සමත් කළ හැකි",IF(CB225=9,"W9","අසමත් ?")))))</f>
        <v/>
      </c>
    </row>
    <row r="226" customFormat="false" ht="13.8" hidden="false" customHeight="false" outlineLevel="0" collapsed="false">
      <c r="A226" s="160" t="n">
        <v>41</v>
      </c>
      <c r="B226" s="161"/>
      <c r="C226" s="161"/>
      <c r="D226" s="162"/>
      <c r="E226" s="163"/>
      <c r="F226" s="164"/>
      <c r="G226" s="163"/>
      <c r="H226" s="165"/>
      <c r="I226" s="165"/>
      <c r="J226" s="164"/>
      <c r="K226" s="163"/>
      <c r="L226" s="165"/>
      <c r="M226" s="165"/>
      <c r="N226" s="164"/>
      <c r="O226" s="163"/>
      <c r="P226" s="165"/>
      <c r="Q226" s="165"/>
      <c r="R226" s="165"/>
      <c r="S226" s="165"/>
      <c r="T226" s="165"/>
      <c r="U226" s="165"/>
      <c r="V226" s="164"/>
      <c r="W226" s="163"/>
      <c r="X226" s="165"/>
      <c r="Y226" s="165"/>
      <c r="Z226" s="165"/>
      <c r="AA226" s="165"/>
      <c r="AB226" s="165"/>
      <c r="AC226" s="165"/>
      <c r="AD226" s="164"/>
      <c r="AE226" s="163"/>
      <c r="AF226" s="165"/>
      <c r="AG226" s="165"/>
      <c r="AH226" s="165"/>
      <c r="AI226" s="165"/>
      <c r="AJ226" s="165"/>
      <c r="AK226" s="165"/>
      <c r="AL226" s="166"/>
      <c r="AM226" s="167" t="str">
        <f aca="false">IF(B226="","",SUM(E226:AL226))</f>
        <v/>
      </c>
      <c r="AN226" s="168" t="str">
        <f aca="false">IF(B226="","",AM226/9)</f>
        <v/>
      </c>
      <c r="AO226" s="169" t="str">
        <f aca="false">IF(B226="","",IF(AM226=0,"-",RANK(AM226,$AM$186:$AM$235,0)))</f>
        <v/>
      </c>
      <c r="AP226" s="167" t="str">
        <f aca="false">IF(E226="","",IF(E226="-","-",IF(UPPER(E226)="AB","+",VLOOKUP(E226,'විෂය තොරතුරු'!$P$24:$Q$28,2))))</f>
        <v/>
      </c>
      <c r="AQ226" s="168" t="str">
        <f aca="false">IF(F226="","",IF(F226="-","-",IF(UPPER(F226)="AB","+",VLOOKUP(F226,'විෂය තොරතුරු'!$P$24:$Q$28,2))))</f>
        <v/>
      </c>
      <c r="AR226" s="168" t="str">
        <f aca="false">IF(G226="","",IF(G226="-","-",IF(UPPER(G226)="AB","+",VLOOKUP(G226,'විෂය තොරතුරු'!$P$24:$Q$28,2))))</f>
        <v/>
      </c>
      <c r="AS226" s="168" t="str">
        <f aca="false">IF(H226="","",IF(H226="-","-",IF(UPPER(H226)="AB","+",VLOOKUP(H226,'විෂය තොරතුරු'!$P$24:$Q$28,2))))</f>
        <v/>
      </c>
      <c r="AT226" s="168" t="str">
        <f aca="false">IF(I226="","",IF(I226="-","-",IF(UPPER(I226)="AB","+",VLOOKUP(I226,'විෂය තොරතුරු'!$P$24:$Q$28,2))))</f>
        <v/>
      </c>
      <c r="AU226" s="170" t="str">
        <f aca="false">IF(J226="","",IF(J226="-","-",IF(UPPER(J226)="AB","+",VLOOKUP(J226,'විෂය තොරතුරු'!$P$24:$Q$28,2))))</f>
        <v/>
      </c>
      <c r="AV226" s="171" t="str">
        <f aca="false">IF(K226="","",IF(K226="-","-",IF(UPPER(K226)="AB","+",VLOOKUP(K226,'විෂය තොරතුරු'!$P$24:$Q$28,2))))</f>
        <v/>
      </c>
      <c r="AW226" s="168" t="str">
        <f aca="false">IF(L226="","",IF(L226="-","-",IF(UPPER(L226)="AB","+",VLOOKUP(L226,'විෂය තොරතුරු'!$P$24:$Q$28,2))))</f>
        <v/>
      </c>
      <c r="AX226" s="168" t="str">
        <f aca="false">IF(M226="","",IF(M226="-","-",IF(UPPER(M226)="AB","+",VLOOKUP(M226,'විෂය තොරතුරු'!$P$24:$Q$28,2))))</f>
        <v/>
      </c>
      <c r="AY226" s="169" t="str">
        <f aca="false">IF(N226="","",IF(N226="-","-",IF(UPPER(N226)="AB","+",VLOOKUP(N226,'විෂය තොරතුරු'!$P$24:$Q$28,2))))</f>
        <v/>
      </c>
      <c r="AZ226" s="167" t="str">
        <f aca="false">IF(O226="","",IF(O226="-","-",IF(UPPER(O226)="AB","+",VLOOKUP(O226,'විෂය තොරතුරු'!$P$24:$Q$28,2))))</f>
        <v/>
      </c>
      <c r="BA226" s="168" t="str">
        <f aca="false">IF(P226="","",IF(P226="-","-",IF(UPPER(P226)="AB","+",VLOOKUP(P226,'විෂය තොරතුරු'!$P$24:$Q$28,2))))</f>
        <v/>
      </c>
      <c r="BB226" s="168" t="str">
        <f aca="false">IF(Q226="","",IF(Q226="-","-",IF(UPPER(Q226)="AB","+",VLOOKUP(Q226,'විෂය තොරතුරු'!$P$24:$Q$28,2))))</f>
        <v/>
      </c>
      <c r="BC226" s="168" t="str">
        <f aca="false">IF(R226="","",IF(R226="-","-",IF(UPPER(R226)="AB","+",VLOOKUP(R226,'විෂය තොරතුරු'!$P$24:$Q$28,2))))</f>
        <v/>
      </c>
      <c r="BD226" s="168" t="str">
        <f aca="false">IF(S226="","",IF(S226="-","-",IF(UPPER(S226)="AB","+",VLOOKUP(S226,'විෂය තොරතුරු'!$P$24:$Q$28,2))))</f>
        <v/>
      </c>
      <c r="BE226" s="168" t="str">
        <f aca="false">IF(T226="","",IF(T226="-","-",IF(UPPER(T226)="AB","+",VLOOKUP(T226,'විෂය තොරතුරු'!$P$24:$Q$28,2))))</f>
        <v/>
      </c>
      <c r="BF226" s="168" t="str">
        <f aca="false">IF(U226="","",IF(U226="-","-",IF(UPPER(U226)="AB","+",VLOOKUP(U226,'විෂය තොරතුරු'!$P$24:$Q$28,2))))</f>
        <v/>
      </c>
      <c r="BG226" s="170" t="str">
        <f aca="false">IF(V226="","",IF(V226="-","-",IF(UPPER(V226)="AB","+",VLOOKUP(V226,'විෂය තොරතුරු'!$P$24:$Q$28,2))))</f>
        <v/>
      </c>
      <c r="BH226" s="171" t="str">
        <f aca="false">IF(W226="","",IF(W226="-","-",IF(UPPER(W226)="AB","+",VLOOKUP(W226,'විෂය තොරතුරු'!$P$24:$Q$28,2))))</f>
        <v/>
      </c>
      <c r="BI226" s="168" t="str">
        <f aca="false">IF(X226="","",IF(X226="-","-",IF(UPPER(X226)="AB","+",VLOOKUP(X226,'විෂය තොරතුරු'!$P$24:$Q$28,2))))</f>
        <v/>
      </c>
      <c r="BJ226" s="168" t="str">
        <f aca="false">IF(Y226="","",IF(Y226="-","-",IF(UPPER(Y226)="AB","+",VLOOKUP(Y226,'විෂය තොරතුරු'!$P$24:$Q$28,2))))</f>
        <v/>
      </c>
      <c r="BK226" s="168" t="str">
        <f aca="false">IF(Z226="","",IF(Z226="-","-",IF(UPPER(Z226)="AB","+",VLOOKUP(Z226,'විෂය තොරතුරු'!$P$24:$Q$28,2))))</f>
        <v/>
      </c>
      <c r="BL226" s="168" t="str">
        <f aca="false">IF(AA226="","",IF(AA226="-","-",IF(UPPER(AA226)="AB","+",VLOOKUP(AA226,'විෂය තොරතුරු'!$P$24:$Q$28,2))))</f>
        <v/>
      </c>
      <c r="BM226" s="168" t="str">
        <f aca="false">IF(AB226="","",IF(AB226="-","-",IF(UPPER(AB226)="AB","+",VLOOKUP(AB226,'විෂය තොරතුරු'!$P$24:$Q$28,2))))</f>
        <v/>
      </c>
      <c r="BN226" s="168" t="str">
        <f aca="false">IF(AC226="","",IF(AC226="-","-",IF(UPPER(AC226)="AB","+",VLOOKUP(AC226,'විෂය තොරතුරු'!$P$24:$Q$28,2))))</f>
        <v/>
      </c>
      <c r="BO226" s="169" t="str">
        <f aca="false">IF(AD226="","",IF(AD226="-","-",IF(UPPER(AD226)="AB","+",VLOOKUP(AD226,'විෂය තොරතුරු'!$P$24:$Q$28,2))))</f>
        <v/>
      </c>
      <c r="BP226" s="171" t="str">
        <f aca="false">IF(AE226="","",IF(AE226="-","-",IF(UPPER(AE226)="AB","+",VLOOKUP(AE226,'විෂය තොරතුරු'!$P$24:$Q$28,2))))</f>
        <v/>
      </c>
      <c r="BQ226" s="168" t="str">
        <f aca="false">IF(AF226="","",IF(AF226="-","-",IF(UPPER(AF226)="AB","+",VLOOKUP(AF226,'විෂය තොරතුරු'!$P$24:$Q$28,2))))</f>
        <v/>
      </c>
      <c r="BR226" s="168" t="str">
        <f aca="false">IF(AG226="","",IF(AG226="-","-",IF(UPPER(AG226)="AB","+",VLOOKUP(AG226,'විෂය තොරතුරු'!$P$24:$Q$28,2))))</f>
        <v/>
      </c>
      <c r="BS226" s="168" t="str">
        <f aca="false">IF(AH226="","",IF(AH226="-","-",IF(UPPER(AH226)="AB","+",VLOOKUP(AH226,'විෂය තොරතුරු'!$P$24:$Q$28,2))))</f>
        <v/>
      </c>
      <c r="BT226" s="168" t="str">
        <f aca="false">IF(AI226="","",IF(AI226="-","-",IF(UPPER(AI226)="AB","+",VLOOKUP(AI226,'විෂය තොරතුරු'!$P$24:$Q$28,2))))</f>
        <v/>
      </c>
      <c r="BU226" s="168" t="str">
        <f aca="false">IF(AJ226="","",IF(AJ226="-","-",IF(UPPER(AJ226)="AB","+",VLOOKUP(AJ226,'විෂය තොරතුරු'!$P$24:$Q$28,2))))</f>
        <v/>
      </c>
      <c r="BV226" s="168" t="str">
        <f aca="false">IF(AK226="","",IF(AK226="-","-",IF(UPPER(AK226)="AB","+",VLOOKUP(AK226,'විෂය තොරතුරු'!$P$24:$Q$28,2))))</f>
        <v/>
      </c>
      <c r="BW226" s="169" t="str">
        <f aca="false">IF(AL226="","",IF(AL226="-","-",IF(UPPER(AL226)="AB","+",VLOOKUP(AL226,'විෂය තොරතුරු'!$P$24:$Q$28,2))))</f>
        <v/>
      </c>
      <c r="BX226" s="171" t="str">
        <f aca="false">IF($B226="","",COUNTIF($AP226:$BW226,"A"))</f>
        <v/>
      </c>
      <c r="BY226" s="171" t="str">
        <f aca="false">IF($B226="","",COUNTIF($AP226:$BW226,"B"))</f>
        <v/>
      </c>
      <c r="BZ226" s="171" t="str">
        <f aca="false">IF($B226="","",COUNTIF($AP226:$BW226,"C"))</f>
        <v/>
      </c>
      <c r="CA226" s="171" t="str">
        <f aca="false">IF($B226="","",COUNTIF($AP226:$BW226,"S"))</f>
        <v/>
      </c>
      <c r="CB226" s="171" t="str">
        <f aca="false">IF($B226="","",COUNTIF($AP226:$BW226,"W"))</f>
        <v/>
      </c>
      <c r="CC226" s="171" t="str">
        <f aca="false">IF(B226="","",SUM(BX226:CA226))</f>
        <v/>
      </c>
      <c r="CD226" s="169" t="str">
        <f aca="false">IF(B226="","",SUM(BX226:BZ226))</f>
        <v/>
      </c>
      <c r="CE226" s="172" t="str">
        <f aca="false">IF(B226="","",IF(AND(CC226&gt;=6,CD226&gt;=3,OR(E226&gt;=35,F226&gt;=35),L226&gt;=35),"6/3 සමත්",IF(AND(CC226&gt;=5,CD226&gt;=3,OR(E226&gt;=35,F226&gt;=35,L226&gt;=35)),"5/3 සමත්",IF(AND(CC226&gt;=4,CD226&gt;=1,OR(E226&gt;=20,F226&gt;=20,L226&gt;=20)),"සමත් කළ හැකි",IF(CB226=9,"W9","අසමත් ?")))))</f>
        <v/>
      </c>
    </row>
    <row r="227" customFormat="false" ht="13.8" hidden="false" customHeight="false" outlineLevel="0" collapsed="false">
      <c r="A227" s="160" t="n">
        <v>42</v>
      </c>
      <c r="B227" s="175"/>
      <c r="C227" s="161"/>
      <c r="D227" s="162"/>
      <c r="E227" s="163"/>
      <c r="F227" s="164"/>
      <c r="G227" s="163"/>
      <c r="H227" s="165"/>
      <c r="I227" s="165"/>
      <c r="J227" s="164"/>
      <c r="K227" s="163"/>
      <c r="L227" s="165"/>
      <c r="M227" s="165"/>
      <c r="N227" s="164"/>
      <c r="O227" s="163"/>
      <c r="P227" s="165"/>
      <c r="Q227" s="165"/>
      <c r="R227" s="165"/>
      <c r="S227" s="165"/>
      <c r="T227" s="165"/>
      <c r="U227" s="165"/>
      <c r="V227" s="164"/>
      <c r="W227" s="163"/>
      <c r="X227" s="165"/>
      <c r="Y227" s="165"/>
      <c r="Z227" s="165"/>
      <c r="AA227" s="165"/>
      <c r="AB227" s="165"/>
      <c r="AC227" s="165"/>
      <c r="AD227" s="164"/>
      <c r="AE227" s="163"/>
      <c r="AF227" s="165"/>
      <c r="AG227" s="165"/>
      <c r="AH227" s="165"/>
      <c r="AI227" s="165"/>
      <c r="AJ227" s="165"/>
      <c r="AK227" s="165"/>
      <c r="AL227" s="166"/>
      <c r="AM227" s="167" t="str">
        <f aca="false">IF(B227="","",SUM(E227:AL227))</f>
        <v/>
      </c>
      <c r="AN227" s="168" t="str">
        <f aca="false">IF(B227="","",AM227/9)</f>
        <v/>
      </c>
      <c r="AO227" s="169" t="str">
        <f aca="false">IF(B227="","",IF(AM227=0,"-",RANK(AM227,$AM$186:$AM$235,0)))</f>
        <v/>
      </c>
      <c r="AP227" s="167" t="str">
        <f aca="false">IF(E227="","",IF(E227="-","-",IF(UPPER(E227)="AB","+",VLOOKUP(E227,'විෂය තොරතුරු'!$P$24:$Q$28,2))))</f>
        <v/>
      </c>
      <c r="AQ227" s="168" t="str">
        <f aca="false">IF(F227="","",IF(F227="-","-",IF(UPPER(F227)="AB","+",VLOOKUP(F227,'විෂය තොරතුරු'!$P$24:$Q$28,2))))</f>
        <v/>
      </c>
      <c r="AR227" s="168" t="str">
        <f aca="false">IF(G227="","",IF(G227="-","-",IF(UPPER(G227)="AB","+",VLOOKUP(G227,'විෂය තොරතුරු'!$P$24:$Q$28,2))))</f>
        <v/>
      </c>
      <c r="AS227" s="168" t="str">
        <f aca="false">IF(H227="","",IF(H227="-","-",IF(UPPER(H227)="AB","+",VLOOKUP(H227,'විෂය තොරතුරු'!$P$24:$Q$28,2))))</f>
        <v/>
      </c>
      <c r="AT227" s="168" t="str">
        <f aca="false">IF(I227="","",IF(I227="-","-",IF(UPPER(I227)="AB","+",VLOOKUP(I227,'විෂය තොරතුරු'!$P$24:$Q$28,2))))</f>
        <v/>
      </c>
      <c r="AU227" s="170" t="str">
        <f aca="false">IF(J227="","",IF(J227="-","-",IF(UPPER(J227)="AB","+",VLOOKUP(J227,'විෂය තොරතුරු'!$P$24:$Q$28,2))))</f>
        <v/>
      </c>
      <c r="AV227" s="171" t="str">
        <f aca="false">IF(K227="","",IF(K227="-","-",IF(UPPER(K227)="AB","+",VLOOKUP(K227,'විෂය තොරතුරු'!$P$24:$Q$28,2))))</f>
        <v/>
      </c>
      <c r="AW227" s="168" t="str">
        <f aca="false">IF(L227="","",IF(L227="-","-",IF(UPPER(L227)="AB","+",VLOOKUP(L227,'විෂය තොරතුරු'!$P$24:$Q$28,2))))</f>
        <v/>
      </c>
      <c r="AX227" s="168" t="str">
        <f aca="false">IF(M227="","",IF(M227="-","-",IF(UPPER(M227)="AB","+",VLOOKUP(M227,'විෂය තොරතුරු'!$P$24:$Q$28,2))))</f>
        <v/>
      </c>
      <c r="AY227" s="169" t="str">
        <f aca="false">IF(N227="","",IF(N227="-","-",IF(UPPER(N227)="AB","+",VLOOKUP(N227,'විෂය තොරතුරු'!$P$24:$Q$28,2))))</f>
        <v/>
      </c>
      <c r="AZ227" s="167" t="str">
        <f aca="false">IF(O227="","",IF(O227="-","-",IF(UPPER(O227)="AB","+",VLOOKUP(O227,'විෂය තොරතුරු'!$P$24:$Q$28,2))))</f>
        <v/>
      </c>
      <c r="BA227" s="168" t="str">
        <f aca="false">IF(P227="","",IF(P227="-","-",IF(UPPER(P227)="AB","+",VLOOKUP(P227,'විෂය තොරතුරු'!$P$24:$Q$28,2))))</f>
        <v/>
      </c>
      <c r="BB227" s="168" t="str">
        <f aca="false">IF(Q227="","",IF(Q227="-","-",IF(UPPER(Q227)="AB","+",VLOOKUP(Q227,'විෂය තොරතුරු'!$P$24:$Q$28,2))))</f>
        <v/>
      </c>
      <c r="BC227" s="168" t="str">
        <f aca="false">IF(R227="","",IF(R227="-","-",IF(UPPER(R227)="AB","+",VLOOKUP(R227,'විෂය තොරතුරු'!$P$24:$Q$28,2))))</f>
        <v/>
      </c>
      <c r="BD227" s="168" t="str">
        <f aca="false">IF(S227="","",IF(S227="-","-",IF(UPPER(S227)="AB","+",VLOOKUP(S227,'විෂය තොරතුරු'!$P$24:$Q$28,2))))</f>
        <v/>
      </c>
      <c r="BE227" s="168" t="str">
        <f aca="false">IF(T227="","",IF(T227="-","-",IF(UPPER(T227)="AB","+",VLOOKUP(T227,'විෂය තොරතුරු'!$P$24:$Q$28,2))))</f>
        <v/>
      </c>
      <c r="BF227" s="168" t="str">
        <f aca="false">IF(U227="","",IF(U227="-","-",IF(UPPER(U227)="AB","+",VLOOKUP(U227,'විෂය තොරතුරු'!$P$24:$Q$28,2))))</f>
        <v/>
      </c>
      <c r="BG227" s="170" t="str">
        <f aca="false">IF(V227="","",IF(V227="-","-",IF(UPPER(V227)="AB","+",VLOOKUP(V227,'විෂය තොරතුරු'!$P$24:$Q$28,2))))</f>
        <v/>
      </c>
      <c r="BH227" s="171" t="str">
        <f aca="false">IF(W227="","",IF(W227="-","-",IF(UPPER(W227)="AB","+",VLOOKUP(W227,'විෂය තොරතුරු'!$P$24:$Q$28,2))))</f>
        <v/>
      </c>
      <c r="BI227" s="168" t="str">
        <f aca="false">IF(X227="","",IF(X227="-","-",IF(UPPER(X227)="AB","+",VLOOKUP(X227,'විෂය තොරතුරු'!$P$24:$Q$28,2))))</f>
        <v/>
      </c>
      <c r="BJ227" s="168" t="str">
        <f aca="false">IF(Y227="","",IF(Y227="-","-",IF(UPPER(Y227)="AB","+",VLOOKUP(Y227,'විෂය තොරතුරු'!$P$24:$Q$28,2))))</f>
        <v/>
      </c>
      <c r="BK227" s="168" t="str">
        <f aca="false">IF(Z227="","",IF(Z227="-","-",IF(UPPER(Z227)="AB","+",VLOOKUP(Z227,'විෂය තොරතුරු'!$P$24:$Q$28,2))))</f>
        <v/>
      </c>
      <c r="BL227" s="168" t="str">
        <f aca="false">IF(AA227="","",IF(AA227="-","-",IF(UPPER(AA227)="AB","+",VLOOKUP(AA227,'විෂය තොරතුරු'!$P$24:$Q$28,2))))</f>
        <v/>
      </c>
      <c r="BM227" s="168" t="str">
        <f aca="false">IF(AB227="","",IF(AB227="-","-",IF(UPPER(AB227)="AB","+",VLOOKUP(AB227,'විෂය තොරතුරු'!$P$24:$Q$28,2))))</f>
        <v/>
      </c>
      <c r="BN227" s="168" t="str">
        <f aca="false">IF(AC227="","",IF(AC227="-","-",IF(UPPER(AC227)="AB","+",VLOOKUP(AC227,'විෂය තොරතුරු'!$P$24:$Q$28,2))))</f>
        <v/>
      </c>
      <c r="BO227" s="169" t="str">
        <f aca="false">IF(AD227="","",IF(AD227="-","-",IF(UPPER(AD227)="AB","+",VLOOKUP(AD227,'විෂය තොරතුරු'!$P$24:$Q$28,2))))</f>
        <v/>
      </c>
      <c r="BP227" s="171" t="str">
        <f aca="false">IF(AE227="","",IF(AE227="-","-",IF(UPPER(AE227)="AB","+",VLOOKUP(AE227,'විෂය තොරතුරු'!$P$24:$Q$28,2))))</f>
        <v/>
      </c>
      <c r="BQ227" s="168" t="str">
        <f aca="false">IF(AF227="","",IF(AF227="-","-",IF(UPPER(AF227)="AB","+",VLOOKUP(AF227,'විෂය තොරතුරු'!$P$24:$Q$28,2))))</f>
        <v/>
      </c>
      <c r="BR227" s="168" t="str">
        <f aca="false">IF(AG227="","",IF(AG227="-","-",IF(UPPER(AG227)="AB","+",VLOOKUP(AG227,'විෂය තොරතුරු'!$P$24:$Q$28,2))))</f>
        <v/>
      </c>
      <c r="BS227" s="168" t="str">
        <f aca="false">IF(AH227="","",IF(AH227="-","-",IF(UPPER(AH227)="AB","+",VLOOKUP(AH227,'විෂය තොරතුරු'!$P$24:$Q$28,2))))</f>
        <v/>
      </c>
      <c r="BT227" s="168" t="str">
        <f aca="false">IF(AI227="","",IF(AI227="-","-",IF(UPPER(AI227)="AB","+",VLOOKUP(AI227,'විෂය තොරතුරු'!$P$24:$Q$28,2))))</f>
        <v/>
      </c>
      <c r="BU227" s="168" t="str">
        <f aca="false">IF(AJ227="","",IF(AJ227="-","-",IF(UPPER(AJ227)="AB","+",VLOOKUP(AJ227,'විෂය තොරතුරු'!$P$24:$Q$28,2))))</f>
        <v/>
      </c>
      <c r="BV227" s="168" t="str">
        <f aca="false">IF(AK227="","",IF(AK227="-","-",IF(UPPER(AK227)="AB","+",VLOOKUP(AK227,'විෂය තොරතුරු'!$P$24:$Q$28,2))))</f>
        <v/>
      </c>
      <c r="BW227" s="169" t="str">
        <f aca="false">IF(AL227="","",IF(AL227="-","-",IF(UPPER(AL227)="AB","+",VLOOKUP(AL227,'විෂය තොරතුරු'!$P$24:$Q$28,2))))</f>
        <v/>
      </c>
      <c r="BX227" s="171" t="str">
        <f aca="false">IF($B227="","",COUNTIF($AP227:$BW227,"A"))</f>
        <v/>
      </c>
      <c r="BY227" s="171" t="str">
        <f aca="false">IF($B227="","",COUNTIF($AP227:$BW227,"B"))</f>
        <v/>
      </c>
      <c r="BZ227" s="171" t="str">
        <f aca="false">IF($B227="","",COUNTIF($AP227:$BW227,"C"))</f>
        <v/>
      </c>
      <c r="CA227" s="171" t="str">
        <f aca="false">IF($B227="","",COUNTIF($AP227:$BW227,"S"))</f>
        <v/>
      </c>
      <c r="CB227" s="171" t="str">
        <f aca="false">IF($B227="","",COUNTIF($AP227:$BW227,"W"))</f>
        <v/>
      </c>
      <c r="CC227" s="171" t="str">
        <f aca="false">IF(B227="","",SUM(BX227:CA227))</f>
        <v/>
      </c>
      <c r="CD227" s="169" t="str">
        <f aca="false">IF(B227="","",SUM(BX227:BZ227))</f>
        <v/>
      </c>
      <c r="CE227" s="172" t="str">
        <f aca="false">IF(B227="","",IF(AND(CC227&gt;=6,CD227&gt;=3,OR(E227&gt;=35,F227&gt;=35),L227&gt;=35),"6/3 සමත්",IF(AND(CC227&gt;=5,CD227&gt;=3,OR(E227&gt;=35,F227&gt;=35,L227&gt;=35)),"5/3 සමත්",IF(AND(CC227&gt;=4,CD227&gt;=1,OR(E227&gt;=20,F227&gt;=20,L227&gt;=20)),"සමත් කළ හැකි",IF(CB227=9,"W9","අසමත් ?")))))</f>
        <v/>
      </c>
    </row>
    <row r="228" customFormat="false" ht="13.8" hidden="false" customHeight="false" outlineLevel="0" collapsed="false">
      <c r="A228" s="160" t="n">
        <v>43</v>
      </c>
      <c r="B228" s="161"/>
      <c r="C228" s="161"/>
      <c r="D228" s="162"/>
      <c r="E228" s="163"/>
      <c r="F228" s="164"/>
      <c r="G228" s="163"/>
      <c r="H228" s="165"/>
      <c r="I228" s="165"/>
      <c r="J228" s="164"/>
      <c r="K228" s="163"/>
      <c r="L228" s="165"/>
      <c r="M228" s="165"/>
      <c r="N228" s="164"/>
      <c r="O228" s="163"/>
      <c r="P228" s="165"/>
      <c r="Q228" s="165"/>
      <c r="R228" s="165"/>
      <c r="S228" s="165"/>
      <c r="T228" s="165"/>
      <c r="U228" s="165"/>
      <c r="V228" s="164"/>
      <c r="W228" s="163"/>
      <c r="X228" s="165"/>
      <c r="Y228" s="165"/>
      <c r="Z228" s="165"/>
      <c r="AA228" s="165"/>
      <c r="AB228" s="165"/>
      <c r="AC228" s="165"/>
      <c r="AD228" s="164"/>
      <c r="AE228" s="163"/>
      <c r="AF228" s="165"/>
      <c r="AG228" s="165"/>
      <c r="AH228" s="165"/>
      <c r="AI228" s="165"/>
      <c r="AJ228" s="165"/>
      <c r="AK228" s="165"/>
      <c r="AL228" s="166"/>
      <c r="AM228" s="167" t="str">
        <f aca="false">IF(B228="","",SUM(E228:AL228))</f>
        <v/>
      </c>
      <c r="AN228" s="168" t="str">
        <f aca="false">IF(B228="","",AM228/9)</f>
        <v/>
      </c>
      <c r="AO228" s="169" t="str">
        <f aca="false">IF(B228="","",IF(AM228=0,"-",RANK(AM228,$AM$186:$AM$235,0)))</f>
        <v/>
      </c>
      <c r="AP228" s="167" t="str">
        <f aca="false">IF(E228="","",IF(E228="-","-",IF(UPPER(E228)="AB","+",VLOOKUP(E228,'විෂය තොරතුරු'!$P$24:$Q$28,2))))</f>
        <v/>
      </c>
      <c r="AQ228" s="168" t="str">
        <f aca="false">IF(F228="","",IF(F228="-","-",IF(UPPER(F228)="AB","+",VLOOKUP(F228,'විෂය තොරතුරු'!$P$24:$Q$28,2))))</f>
        <v/>
      </c>
      <c r="AR228" s="168" t="str">
        <f aca="false">IF(G228="","",IF(G228="-","-",IF(UPPER(G228)="AB","+",VLOOKUP(G228,'විෂය තොරතුරු'!$P$24:$Q$28,2))))</f>
        <v/>
      </c>
      <c r="AS228" s="168" t="str">
        <f aca="false">IF(H228="","",IF(H228="-","-",IF(UPPER(H228)="AB","+",VLOOKUP(H228,'විෂය තොරතුරු'!$P$24:$Q$28,2))))</f>
        <v/>
      </c>
      <c r="AT228" s="168" t="str">
        <f aca="false">IF(I228="","",IF(I228="-","-",IF(UPPER(I228)="AB","+",VLOOKUP(I228,'විෂය තොරතුරු'!$P$24:$Q$28,2))))</f>
        <v/>
      </c>
      <c r="AU228" s="170" t="str">
        <f aca="false">IF(J228="","",IF(J228="-","-",IF(UPPER(J228)="AB","+",VLOOKUP(J228,'විෂය තොරතුරු'!$P$24:$Q$28,2))))</f>
        <v/>
      </c>
      <c r="AV228" s="171" t="str">
        <f aca="false">IF(K228="","",IF(K228="-","-",IF(UPPER(K228)="AB","+",VLOOKUP(K228,'විෂය තොරතුරු'!$P$24:$Q$28,2))))</f>
        <v/>
      </c>
      <c r="AW228" s="168" t="str">
        <f aca="false">IF(L228="","",IF(L228="-","-",IF(UPPER(L228)="AB","+",VLOOKUP(L228,'විෂය තොරතුරු'!$P$24:$Q$28,2))))</f>
        <v/>
      </c>
      <c r="AX228" s="168" t="str">
        <f aca="false">IF(M228="","",IF(M228="-","-",IF(UPPER(M228)="AB","+",VLOOKUP(M228,'විෂය තොරතුරු'!$P$24:$Q$28,2))))</f>
        <v/>
      </c>
      <c r="AY228" s="169" t="str">
        <f aca="false">IF(N228="","",IF(N228="-","-",IF(UPPER(N228)="AB","+",VLOOKUP(N228,'විෂය තොරතුරු'!$P$24:$Q$28,2))))</f>
        <v/>
      </c>
      <c r="AZ228" s="167" t="str">
        <f aca="false">IF(O228="","",IF(O228="-","-",IF(UPPER(O228)="AB","+",VLOOKUP(O228,'විෂය තොරතුරු'!$P$24:$Q$28,2))))</f>
        <v/>
      </c>
      <c r="BA228" s="168" t="str">
        <f aca="false">IF(P228="","",IF(P228="-","-",IF(UPPER(P228)="AB","+",VLOOKUP(P228,'විෂය තොරතුරු'!$P$24:$Q$28,2))))</f>
        <v/>
      </c>
      <c r="BB228" s="168" t="str">
        <f aca="false">IF(Q228="","",IF(Q228="-","-",IF(UPPER(Q228)="AB","+",VLOOKUP(Q228,'විෂය තොරතුරු'!$P$24:$Q$28,2))))</f>
        <v/>
      </c>
      <c r="BC228" s="168" t="str">
        <f aca="false">IF(R228="","",IF(R228="-","-",IF(UPPER(R228)="AB","+",VLOOKUP(R228,'විෂය තොරතුරු'!$P$24:$Q$28,2))))</f>
        <v/>
      </c>
      <c r="BD228" s="168" t="str">
        <f aca="false">IF(S228="","",IF(S228="-","-",IF(UPPER(S228)="AB","+",VLOOKUP(S228,'විෂය තොරතුරු'!$P$24:$Q$28,2))))</f>
        <v/>
      </c>
      <c r="BE228" s="168" t="str">
        <f aca="false">IF(T228="","",IF(T228="-","-",IF(UPPER(T228)="AB","+",VLOOKUP(T228,'විෂය තොරතුරු'!$P$24:$Q$28,2))))</f>
        <v/>
      </c>
      <c r="BF228" s="168" t="str">
        <f aca="false">IF(U228="","",IF(U228="-","-",IF(UPPER(U228)="AB","+",VLOOKUP(U228,'විෂය තොරතුරු'!$P$24:$Q$28,2))))</f>
        <v/>
      </c>
      <c r="BG228" s="170" t="str">
        <f aca="false">IF(V228="","",IF(V228="-","-",IF(UPPER(V228)="AB","+",VLOOKUP(V228,'විෂය තොරතුරු'!$P$24:$Q$28,2))))</f>
        <v/>
      </c>
      <c r="BH228" s="171" t="str">
        <f aca="false">IF(W228="","",IF(W228="-","-",IF(UPPER(W228)="AB","+",VLOOKUP(W228,'විෂය තොරතුරු'!$P$24:$Q$28,2))))</f>
        <v/>
      </c>
      <c r="BI228" s="168" t="str">
        <f aca="false">IF(X228="","",IF(X228="-","-",IF(UPPER(X228)="AB","+",VLOOKUP(X228,'විෂය තොරතුරු'!$P$24:$Q$28,2))))</f>
        <v/>
      </c>
      <c r="BJ228" s="168" t="str">
        <f aca="false">IF(Y228="","",IF(Y228="-","-",IF(UPPER(Y228)="AB","+",VLOOKUP(Y228,'විෂය තොරතුරු'!$P$24:$Q$28,2))))</f>
        <v/>
      </c>
      <c r="BK228" s="168" t="str">
        <f aca="false">IF(Z228="","",IF(Z228="-","-",IF(UPPER(Z228)="AB","+",VLOOKUP(Z228,'විෂය තොරතුරු'!$P$24:$Q$28,2))))</f>
        <v/>
      </c>
      <c r="BL228" s="168" t="str">
        <f aca="false">IF(AA228="","",IF(AA228="-","-",IF(UPPER(AA228)="AB","+",VLOOKUP(AA228,'විෂය තොරතුරු'!$P$24:$Q$28,2))))</f>
        <v/>
      </c>
      <c r="BM228" s="168" t="str">
        <f aca="false">IF(AB228="","",IF(AB228="-","-",IF(UPPER(AB228)="AB","+",VLOOKUP(AB228,'විෂය තොරතුරු'!$P$24:$Q$28,2))))</f>
        <v/>
      </c>
      <c r="BN228" s="168" t="str">
        <f aca="false">IF(AC228="","",IF(AC228="-","-",IF(UPPER(AC228)="AB","+",VLOOKUP(AC228,'විෂය තොරතුරු'!$P$24:$Q$28,2))))</f>
        <v/>
      </c>
      <c r="BO228" s="169" t="str">
        <f aca="false">IF(AD228="","",IF(AD228="-","-",IF(UPPER(AD228)="AB","+",VLOOKUP(AD228,'විෂය තොරතුරු'!$P$24:$Q$28,2))))</f>
        <v/>
      </c>
      <c r="BP228" s="171" t="str">
        <f aca="false">IF(AE228="","",IF(AE228="-","-",IF(UPPER(AE228)="AB","+",VLOOKUP(AE228,'විෂය තොරතුරු'!$P$24:$Q$28,2))))</f>
        <v/>
      </c>
      <c r="BQ228" s="168" t="str">
        <f aca="false">IF(AF228="","",IF(AF228="-","-",IF(UPPER(AF228)="AB","+",VLOOKUP(AF228,'විෂය තොරතුරු'!$P$24:$Q$28,2))))</f>
        <v/>
      </c>
      <c r="BR228" s="168" t="str">
        <f aca="false">IF(AG228="","",IF(AG228="-","-",IF(UPPER(AG228)="AB","+",VLOOKUP(AG228,'විෂය තොරතුරු'!$P$24:$Q$28,2))))</f>
        <v/>
      </c>
      <c r="BS228" s="168" t="str">
        <f aca="false">IF(AH228="","",IF(AH228="-","-",IF(UPPER(AH228)="AB","+",VLOOKUP(AH228,'විෂය තොරතුරු'!$P$24:$Q$28,2))))</f>
        <v/>
      </c>
      <c r="BT228" s="168" t="str">
        <f aca="false">IF(AI228="","",IF(AI228="-","-",IF(UPPER(AI228)="AB","+",VLOOKUP(AI228,'විෂය තොරතුරු'!$P$24:$Q$28,2))))</f>
        <v/>
      </c>
      <c r="BU228" s="168" t="str">
        <f aca="false">IF(AJ228="","",IF(AJ228="-","-",IF(UPPER(AJ228)="AB","+",VLOOKUP(AJ228,'විෂය තොරතුරු'!$P$24:$Q$28,2))))</f>
        <v/>
      </c>
      <c r="BV228" s="168" t="str">
        <f aca="false">IF(AK228="","",IF(AK228="-","-",IF(UPPER(AK228)="AB","+",VLOOKUP(AK228,'විෂය තොරතුරු'!$P$24:$Q$28,2))))</f>
        <v/>
      </c>
      <c r="BW228" s="169" t="str">
        <f aca="false">IF(AL228="","",IF(AL228="-","-",IF(UPPER(AL228)="AB","+",VLOOKUP(AL228,'විෂය තොරතුරු'!$P$24:$Q$28,2))))</f>
        <v/>
      </c>
      <c r="BX228" s="171" t="str">
        <f aca="false">IF($B228="","",COUNTIF($AP228:$BW228,"A"))</f>
        <v/>
      </c>
      <c r="BY228" s="171" t="str">
        <f aca="false">IF($B228="","",COUNTIF($AP228:$BW228,"B"))</f>
        <v/>
      </c>
      <c r="BZ228" s="171" t="str">
        <f aca="false">IF($B228="","",COUNTIF($AP228:$BW228,"C"))</f>
        <v/>
      </c>
      <c r="CA228" s="171" t="str">
        <f aca="false">IF($B228="","",COUNTIF($AP228:$BW228,"S"))</f>
        <v/>
      </c>
      <c r="CB228" s="171" t="str">
        <f aca="false">IF($B228="","",COUNTIF($AP228:$BW228,"W"))</f>
        <v/>
      </c>
      <c r="CC228" s="171" t="str">
        <f aca="false">IF(B228="","",SUM(BX228:CA228))</f>
        <v/>
      </c>
      <c r="CD228" s="169" t="str">
        <f aca="false">IF(B228="","",SUM(BX228:BZ228))</f>
        <v/>
      </c>
      <c r="CE228" s="172" t="str">
        <f aca="false">IF(B228="","",IF(AND(CC228&gt;=6,CD228&gt;=3,OR(E228&gt;=35,F228&gt;=35),L228&gt;=35),"6/3 සමත්",IF(AND(CC228&gt;=5,CD228&gt;=3,OR(E228&gt;=35,F228&gt;=35,L228&gt;=35)),"5/3 සමත්",IF(AND(CC228&gt;=4,CD228&gt;=1,OR(E228&gt;=20,F228&gt;=20,L228&gt;=20)),"සමත් කළ හැකි",IF(CB228=9,"W9","අසමත් ?")))))</f>
        <v/>
      </c>
    </row>
    <row r="229" customFormat="false" ht="13.8" hidden="false" customHeight="false" outlineLevel="0" collapsed="false">
      <c r="A229" s="160" t="n">
        <v>44</v>
      </c>
      <c r="B229" s="188"/>
      <c r="C229" s="161"/>
      <c r="D229" s="162"/>
      <c r="E229" s="163"/>
      <c r="F229" s="164"/>
      <c r="G229" s="163"/>
      <c r="H229" s="165"/>
      <c r="I229" s="165"/>
      <c r="J229" s="164"/>
      <c r="K229" s="163"/>
      <c r="L229" s="165"/>
      <c r="M229" s="165"/>
      <c r="N229" s="164"/>
      <c r="O229" s="163"/>
      <c r="P229" s="165"/>
      <c r="Q229" s="165"/>
      <c r="R229" s="165"/>
      <c r="S229" s="165"/>
      <c r="T229" s="165"/>
      <c r="U229" s="165"/>
      <c r="V229" s="164"/>
      <c r="W229" s="163"/>
      <c r="X229" s="165"/>
      <c r="Y229" s="165"/>
      <c r="Z229" s="165"/>
      <c r="AA229" s="165"/>
      <c r="AB229" s="165"/>
      <c r="AC229" s="165"/>
      <c r="AD229" s="164"/>
      <c r="AE229" s="163"/>
      <c r="AF229" s="165"/>
      <c r="AG229" s="165"/>
      <c r="AH229" s="165"/>
      <c r="AI229" s="165"/>
      <c r="AJ229" s="165"/>
      <c r="AK229" s="165"/>
      <c r="AL229" s="166"/>
      <c r="AM229" s="167" t="str">
        <f aca="false">IF(B229="","",SUM(E229:AL229))</f>
        <v/>
      </c>
      <c r="AN229" s="168" t="str">
        <f aca="false">IF(B229="","",AM229/9)</f>
        <v/>
      </c>
      <c r="AO229" s="169" t="str">
        <f aca="false">IF(B229="","",IF(AM229=0,"-",RANK(AM229,$AM$186:$AM$235,0)))</f>
        <v/>
      </c>
      <c r="AP229" s="167" t="str">
        <f aca="false">IF(E229="","",IF(E229="-","-",IF(UPPER(E229)="AB","+",VLOOKUP(E229,'විෂය තොරතුරු'!$P$24:$Q$28,2))))</f>
        <v/>
      </c>
      <c r="AQ229" s="168" t="str">
        <f aca="false">IF(F229="","",IF(F229="-","-",IF(UPPER(F229)="AB","+",VLOOKUP(F229,'විෂය තොරතුරු'!$P$24:$Q$28,2))))</f>
        <v/>
      </c>
      <c r="AR229" s="168" t="str">
        <f aca="false">IF(G229="","",IF(G229="-","-",IF(UPPER(G229)="AB","+",VLOOKUP(G229,'විෂය තොරතුරු'!$P$24:$Q$28,2))))</f>
        <v/>
      </c>
      <c r="AS229" s="168" t="str">
        <f aca="false">IF(H229="","",IF(H229="-","-",IF(UPPER(H229)="AB","+",VLOOKUP(H229,'විෂය තොරතුරු'!$P$24:$Q$28,2))))</f>
        <v/>
      </c>
      <c r="AT229" s="168" t="str">
        <f aca="false">IF(I229="","",IF(I229="-","-",IF(UPPER(I229)="AB","+",VLOOKUP(I229,'විෂය තොරතුරු'!$P$24:$Q$28,2))))</f>
        <v/>
      </c>
      <c r="AU229" s="170" t="str">
        <f aca="false">IF(J229="","",IF(J229="-","-",IF(UPPER(J229)="AB","+",VLOOKUP(J229,'විෂය තොරතුරු'!$P$24:$Q$28,2))))</f>
        <v/>
      </c>
      <c r="AV229" s="171" t="str">
        <f aca="false">IF(K229="","",IF(K229="-","-",IF(UPPER(K229)="AB","+",VLOOKUP(K229,'විෂය තොරතුරු'!$P$24:$Q$28,2))))</f>
        <v/>
      </c>
      <c r="AW229" s="168" t="str">
        <f aca="false">IF(L229="","",IF(L229="-","-",IF(UPPER(L229)="AB","+",VLOOKUP(L229,'විෂය තොරතුරු'!$P$24:$Q$28,2))))</f>
        <v/>
      </c>
      <c r="AX229" s="168" t="str">
        <f aca="false">IF(M229="","",IF(M229="-","-",IF(UPPER(M229)="AB","+",VLOOKUP(M229,'විෂය තොරතුරු'!$P$24:$Q$28,2))))</f>
        <v/>
      </c>
      <c r="AY229" s="169" t="str">
        <f aca="false">IF(N229="","",IF(N229="-","-",IF(UPPER(N229)="AB","+",VLOOKUP(N229,'විෂය තොරතුරු'!$P$24:$Q$28,2))))</f>
        <v/>
      </c>
      <c r="AZ229" s="167" t="str">
        <f aca="false">IF(O229="","",IF(O229="-","-",IF(UPPER(O229)="AB","+",VLOOKUP(O229,'විෂය තොරතුරු'!$P$24:$Q$28,2))))</f>
        <v/>
      </c>
      <c r="BA229" s="168" t="str">
        <f aca="false">IF(P229="","",IF(P229="-","-",IF(UPPER(P229)="AB","+",VLOOKUP(P229,'විෂය තොරතුරු'!$P$24:$Q$28,2))))</f>
        <v/>
      </c>
      <c r="BB229" s="168" t="str">
        <f aca="false">IF(Q229="","",IF(Q229="-","-",IF(UPPER(Q229)="AB","+",VLOOKUP(Q229,'විෂය තොරතුරු'!$P$24:$Q$28,2))))</f>
        <v/>
      </c>
      <c r="BC229" s="168" t="str">
        <f aca="false">IF(R229="","",IF(R229="-","-",IF(UPPER(R229)="AB","+",VLOOKUP(R229,'විෂය තොරතුරු'!$P$24:$Q$28,2))))</f>
        <v/>
      </c>
      <c r="BD229" s="168" t="str">
        <f aca="false">IF(S229="","",IF(S229="-","-",IF(UPPER(S229)="AB","+",VLOOKUP(S229,'විෂය තොරතුරු'!$P$24:$Q$28,2))))</f>
        <v/>
      </c>
      <c r="BE229" s="168" t="str">
        <f aca="false">IF(T229="","",IF(T229="-","-",IF(UPPER(T229)="AB","+",VLOOKUP(T229,'විෂය තොරතුරු'!$P$24:$Q$28,2))))</f>
        <v/>
      </c>
      <c r="BF229" s="168" t="str">
        <f aca="false">IF(U229="","",IF(U229="-","-",IF(UPPER(U229)="AB","+",VLOOKUP(U229,'විෂය තොරතුරු'!$P$24:$Q$28,2))))</f>
        <v/>
      </c>
      <c r="BG229" s="170" t="str">
        <f aca="false">IF(V229="","",IF(V229="-","-",IF(UPPER(V229)="AB","+",VLOOKUP(V229,'විෂය තොරතුරු'!$P$24:$Q$28,2))))</f>
        <v/>
      </c>
      <c r="BH229" s="171" t="str">
        <f aca="false">IF(W229="","",IF(W229="-","-",IF(UPPER(W229)="AB","+",VLOOKUP(W229,'විෂය තොරතුරු'!$P$24:$Q$28,2))))</f>
        <v/>
      </c>
      <c r="BI229" s="168" t="str">
        <f aca="false">IF(X229="","",IF(X229="-","-",IF(UPPER(X229)="AB","+",VLOOKUP(X229,'විෂය තොරතුරු'!$P$24:$Q$28,2))))</f>
        <v/>
      </c>
      <c r="BJ229" s="168" t="str">
        <f aca="false">IF(Y229="","",IF(Y229="-","-",IF(UPPER(Y229)="AB","+",VLOOKUP(Y229,'විෂය තොරතුරු'!$P$24:$Q$28,2))))</f>
        <v/>
      </c>
      <c r="BK229" s="168" t="str">
        <f aca="false">IF(Z229="","",IF(Z229="-","-",IF(UPPER(Z229)="AB","+",VLOOKUP(Z229,'විෂය තොරතුරු'!$P$24:$Q$28,2))))</f>
        <v/>
      </c>
      <c r="BL229" s="168" t="str">
        <f aca="false">IF(AA229="","",IF(AA229="-","-",IF(UPPER(AA229)="AB","+",VLOOKUP(AA229,'විෂය තොරතුරු'!$P$24:$Q$28,2))))</f>
        <v/>
      </c>
      <c r="BM229" s="168" t="str">
        <f aca="false">IF(AB229="","",IF(AB229="-","-",IF(UPPER(AB229)="AB","+",VLOOKUP(AB229,'විෂය තොරතුරු'!$P$24:$Q$28,2))))</f>
        <v/>
      </c>
      <c r="BN229" s="168" t="str">
        <f aca="false">IF(AC229="","",IF(AC229="-","-",IF(UPPER(AC229)="AB","+",VLOOKUP(AC229,'විෂය තොරතුරු'!$P$24:$Q$28,2))))</f>
        <v/>
      </c>
      <c r="BO229" s="169" t="str">
        <f aca="false">IF(AD229="","",IF(AD229="-","-",IF(UPPER(AD229)="AB","+",VLOOKUP(AD229,'විෂය තොරතුරු'!$P$24:$Q$28,2))))</f>
        <v/>
      </c>
      <c r="BP229" s="171" t="str">
        <f aca="false">IF(AE229="","",IF(AE229="-","-",IF(UPPER(AE229)="AB","+",VLOOKUP(AE229,'විෂය තොරතුරු'!$P$24:$Q$28,2))))</f>
        <v/>
      </c>
      <c r="BQ229" s="168" t="str">
        <f aca="false">IF(AF229="","",IF(AF229="-","-",IF(UPPER(AF229)="AB","+",VLOOKUP(AF229,'විෂය තොරතුරු'!$P$24:$Q$28,2))))</f>
        <v/>
      </c>
      <c r="BR229" s="168" t="str">
        <f aca="false">IF(AG229="","",IF(AG229="-","-",IF(UPPER(AG229)="AB","+",VLOOKUP(AG229,'විෂය තොරතුරු'!$P$24:$Q$28,2))))</f>
        <v/>
      </c>
      <c r="BS229" s="168" t="str">
        <f aca="false">IF(AH229="","",IF(AH229="-","-",IF(UPPER(AH229)="AB","+",VLOOKUP(AH229,'විෂය තොරතුරු'!$P$24:$Q$28,2))))</f>
        <v/>
      </c>
      <c r="BT229" s="168" t="str">
        <f aca="false">IF(AI229="","",IF(AI229="-","-",IF(UPPER(AI229)="AB","+",VLOOKUP(AI229,'විෂය තොරතුරු'!$P$24:$Q$28,2))))</f>
        <v/>
      </c>
      <c r="BU229" s="168" t="str">
        <f aca="false">IF(AJ229="","",IF(AJ229="-","-",IF(UPPER(AJ229)="AB","+",VLOOKUP(AJ229,'විෂය තොරතුරු'!$P$24:$Q$28,2))))</f>
        <v/>
      </c>
      <c r="BV229" s="168" t="str">
        <f aca="false">IF(AK229="","",IF(AK229="-","-",IF(UPPER(AK229)="AB","+",VLOOKUP(AK229,'විෂය තොරතුරු'!$P$24:$Q$28,2))))</f>
        <v/>
      </c>
      <c r="BW229" s="169" t="str">
        <f aca="false">IF(AL229="","",IF(AL229="-","-",IF(UPPER(AL229)="AB","+",VLOOKUP(AL229,'විෂය තොරතුරු'!$P$24:$Q$28,2))))</f>
        <v/>
      </c>
      <c r="BX229" s="171" t="str">
        <f aca="false">IF($B229="","",COUNTIF($AP229:$BW229,"A"))</f>
        <v/>
      </c>
      <c r="BY229" s="171" t="str">
        <f aca="false">IF($B229="","",COUNTIF($AP229:$BW229,"B"))</f>
        <v/>
      </c>
      <c r="BZ229" s="171" t="str">
        <f aca="false">IF($B229="","",COUNTIF($AP229:$BW229,"C"))</f>
        <v/>
      </c>
      <c r="CA229" s="171" t="str">
        <f aca="false">IF($B229="","",COUNTIF($AP229:$BW229,"S"))</f>
        <v/>
      </c>
      <c r="CB229" s="171" t="str">
        <f aca="false">IF($B229="","",COUNTIF($AP229:$BW229,"W"))</f>
        <v/>
      </c>
      <c r="CC229" s="171" t="str">
        <f aca="false">IF(B229="","",SUM(BX229:CA229))</f>
        <v/>
      </c>
      <c r="CD229" s="169" t="str">
        <f aca="false">IF(B229="","",SUM(BX229:BZ229))</f>
        <v/>
      </c>
      <c r="CE229" s="172" t="str">
        <f aca="false">IF(B229="","",IF(AND(CC229&gt;=6,CD229&gt;=3,OR(E229&gt;=35,F229&gt;=35),L229&gt;=35),"6/3 සමත්",IF(AND(CC229&gt;=5,CD229&gt;=3,OR(E229&gt;=35,F229&gt;=35,L229&gt;=35)),"5/3 සමත්",IF(AND(CC229&gt;=4,CD229&gt;=1,OR(E229&gt;=20,F229&gt;=20,L229&gt;=20)),"සමත් කළ හැකි",IF(CB229=9,"W9","අසමත් ?")))))</f>
        <v/>
      </c>
    </row>
    <row r="230" customFormat="false" ht="13.8" hidden="false" customHeight="false" outlineLevel="0" collapsed="false">
      <c r="A230" s="160" t="n">
        <v>45</v>
      </c>
      <c r="B230" s="188"/>
      <c r="C230" s="161"/>
      <c r="D230" s="162"/>
      <c r="E230" s="163"/>
      <c r="F230" s="164"/>
      <c r="G230" s="163"/>
      <c r="H230" s="165"/>
      <c r="I230" s="165"/>
      <c r="J230" s="164"/>
      <c r="K230" s="163"/>
      <c r="L230" s="165"/>
      <c r="M230" s="165"/>
      <c r="N230" s="164"/>
      <c r="O230" s="163"/>
      <c r="P230" s="165"/>
      <c r="Q230" s="165"/>
      <c r="R230" s="165"/>
      <c r="S230" s="165"/>
      <c r="T230" s="165"/>
      <c r="U230" s="165"/>
      <c r="V230" s="164"/>
      <c r="W230" s="163"/>
      <c r="X230" s="165"/>
      <c r="Y230" s="165"/>
      <c r="Z230" s="165"/>
      <c r="AA230" s="165"/>
      <c r="AB230" s="165"/>
      <c r="AC230" s="165"/>
      <c r="AD230" s="164"/>
      <c r="AE230" s="163"/>
      <c r="AF230" s="165"/>
      <c r="AG230" s="165"/>
      <c r="AH230" s="165"/>
      <c r="AI230" s="165"/>
      <c r="AJ230" s="165"/>
      <c r="AK230" s="165"/>
      <c r="AL230" s="166"/>
      <c r="AM230" s="167" t="str">
        <f aca="false">IF(B230="","",SUM(E230:AL230))</f>
        <v/>
      </c>
      <c r="AN230" s="168" t="str">
        <f aca="false">IF(B230="","",AM230/9)</f>
        <v/>
      </c>
      <c r="AO230" s="169" t="str">
        <f aca="false">IF(B230="","",IF(AM230=0,"-",RANK(AM230,$AM$186:$AM$235,0)))</f>
        <v/>
      </c>
      <c r="AP230" s="167" t="str">
        <f aca="false">IF(E230="","",IF(E230="-","-",IF(UPPER(E230)="AB","+",VLOOKUP(E230,'විෂය තොරතුරු'!$P$24:$Q$28,2))))</f>
        <v/>
      </c>
      <c r="AQ230" s="168" t="str">
        <f aca="false">IF(F230="","",IF(F230="-","-",IF(UPPER(F230)="AB","+",VLOOKUP(F230,'විෂය තොරතුරු'!$P$24:$Q$28,2))))</f>
        <v/>
      </c>
      <c r="AR230" s="168" t="str">
        <f aca="false">IF(G230="","",IF(G230="-","-",IF(UPPER(G230)="AB","+",VLOOKUP(G230,'විෂය තොරතුරු'!$P$24:$Q$28,2))))</f>
        <v/>
      </c>
      <c r="AS230" s="168" t="str">
        <f aca="false">IF(H230="","",IF(H230="-","-",IF(UPPER(H230)="AB","+",VLOOKUP(H230,'විෂය තොරතුරු'!$P$24:$Q$28,2))))</f>
        <v/>
      </c>
      <c r="AT230" s="168" t="str">
        <f aca="false">IF(I230="","",IF(I230="-","-",IF(UPPER(I230)="AB","+",VLOOKUP(I230,'විෂය තොරතුරු'!$P$24:$Q$28,2))))</f>
        <v/>
      </c>
      <c r="AU230" s="170" t="str">
        <f aca="false">IF(J230="","",IF(J230="-","-",IF(UPPER(J230)="AB","+",VLOOKUP(J230,'විෂය තොරතුරු'!$P$24:$Q$28,2))))</f>
        <v/>
      </c>
      <c r="AV230" s="171" t="str">
        <f aca="false">IF(K230="","",IF(K230="-","-",IF(UPPER(K230)="AB","+",VLOOKUP(K230,'විෂය තොරතුරු'!$P$24:$Q$28,2))))</f>
        <v/>
      </c>
      <c r="AW230" s="168" t="str">
        <f aca="false">IF(L230="","",IF(L230="-","-",IF(UPPER(L230)="AB","+",VLOOKUP(L230,'විෂය තොරතුරු'!$P$24:$Q$28,2))))</f>
        <v/>
      </c>
      <c r="AX230" s="168" t="str">
        <f aca="false">IF(M230="","",IF(M230="-","-",IF(UPPER(M230)="AB","+",VLOOKUP(M230,'විෂය තොරතුරු'!$P$24:$Q$28,2))))</f>
        <v/>
      </c>
      <c r="AY230" s="169" t="str">
        <f aca="false">IF(N230="","",IF(N230="-","-",IF(UPPER(N230)="AB","+",VLOOKUP(N230,'විෂය තොරතුරු'!$P$24:$Q$28,2))))</f>
        <v/>
      </c>
      <c r="AZ230" s="167" t="str">
        <f aca="false">IF(O230="","",IF(O230="-","-",IF(UPPER(O230)="AB","+",VLOOKUP(O230,'විෂය තොරතුරු'!$P$24:$Q$28,2))))</f>
        <v/>
      </c>
      <c r="BA230" s="168" t="str">
        <f aca="false">IF(P230="","",IF(P230="-","-",IF(UPPER(P230)="AB","+",VLOOKUP(P230,'විෂය තොරතුරු'!$P$24:$Q$28,2))))</f>
        <v/>
      </c>
      <c r="BB230" s="168" t="str">
        <f aca="false">IF(Q230="","",IF(Q230="-","-",IF(UPPER(Q230)="AB","+",VLOOKUP(Q230,'විෂය තොරතුරු'!$P$24:$Q$28,2))))</f>
        <v/>
      </c>
      <c r="BC230" s="168" t="str">
        <f aca="false">IF(R230="","",IF(R230="-","-",IF(UPPER(R230)="AB","+",VLOOKUP(R230,'විෂය තොරතුරු'!$P$24:$Q$28,2))))</f>
        <v/>
      </c>
      <c r="BD230" s="168" t="str">
        <f aca="false">IF(S230="","",IF(S230="-","-",IF(UPPER(S230)="AB","+",VLOOKUP(S230,'විෂය තොරතුරු'!$P$24:$Q$28,2))))</f>
        <v/>
      </c>
      <c r="BE230" s="168" t="str">
        <f aca="false">IF(T230="","",IF(T230="-","-",IF(UPPER(T230)="AB","+",VLOOKUP(T230,'විෂය තොරතුරු'!$P$24:$Q$28,2))))</f>
        <v/>
      </c>
      <c r="BF230" s="168" t="str">
        <f aca="false">IF(U230="","",IF(U230="-","-",IF(UPPER(U230)="AB","+",VLOOKUP(U230,'විෂය තොරතුරු'!$P$24:$Q$28,2))))</f>
        <v/>
      </c>
      <c r="BG230" s="170" t="str">
        <f aca="false">IF(V230="","",IF(V230="-","-",IF(UPPER(V230)="AB","+",VLOOKUP(V230,'විෂය තොරතුරු'!$P$24:$Q$28,2))))</f>
        <v/>
      </c>
      <c r="BH230" s="171" t="str">
        <f aca="false">IF(W230="","",IF(W230="-","-",IF(UPPER(W230)="AB","+",VLOOKUP(W230,'විෂය තොරතුරු'!$P$24:$Q$28,2))))</f>
        <v/>
      </c>
      <c r="BI230" s="168" t="str">
        <f aca="false">IF(X230="","",IF(X230="-","-",IF(UPPER(X230)="AB","+",VLOOKUP(X230,'විෂය තොරතුරු'!$P$24:$Q$28,2))))</f>
        <v/>
      </c>
      <c r="BJ230" s="168" t="str">
        <f aca="false">IF(Y230="","",IF(Y230="-","-",IF(UPPER(Y230)="AB","+",VLOOKUP(Y230,'විෂය තොරතුරු'!$P$24:$Q$28,2))))</f>
        <v/>
      </c>
      <c r="BK230" s="168" t="str">
        <f aca="false">IF(Z230="","",IF(Z230="-","-",IF(UPPER(Z230)="AB","+",VLOOKUP(Z230,'විෂය තොරතුරු'!$P$24:$Q$28,2))))</f>
        <v/>
      </c>
      <c r="BL230" s="168" t="str">
        <f aca="false">IF(AA230="","",IF(AA230="-","-",IF(UPPER(AA230)="AB","+",VLOOKUP(AA230,'විෂය තොරතුරු'!$P$24:$Q$28,2))))</f>
        <v/>
      </c>
      <c r="BM230" s="168" t="str">
        <f aca="false">IF(AB230="","",IF(AB230="-","-",IF(UPPER(AB230)="AB","+",VLOOKUP(AB230,'විෂය තොරතුරු'!$P$24:$Q$28,2))))</f>
        <v/>
      </c>
      <c r="BN230" s="168" t="str">
        <f aca="false">IF(AC230="","",IF(AC230="-","-",IF(UPPER(AC230)="AB","+",VLOOKUP(AC230,'විෂය තොරතුරු'!$P$24:$Q$28,2))))</f>
        <v/>
      </c>
      <c r="BO230" s="169" t="str">
        <f aca="false">IF(AD230="","",IF(AD230="-","-",IF(UPPER(AD230)="AB","+",VLOOKUP(AD230,'විෂය තොරතුරු'!$P$24:$Q$28,2))))</f>
        <v/>
      </c>
      <c r="BP230" s="171" t="str">
        <f aca="false">IF(AE230="","",IF(AE230="-","-",IF(UPPER(AE230)="AB","+",VLOOKUP(AE230,'විෂය තොරතුරු'!$P$24:$Q$28,2))))</f>
        <v/>
      </c>
      <c r="BQ230" s="168" t="str">
        <f aca="false">IF(AF230="","",IF(AF230="-","-",IF(UPPER(AF230)="AB","+",VLOOKUP(AF230,'විෂය තොරතුරු'!$P$24:$Q$28,2))))</f>
        <v/>
      </c>
      <c r="BR230" s="168" t="str">
        <f aca="false">IF(AG230="","",IF(AG230="-","-",IF(UPPER(AG230)="AB","+",VLOOKUP(AG230,'විෂය තොරතුරු'!$P$24:$Q$28,2))))</f>
        <v/>
      </c>
      <c r="BS230" s="168" t="str">
        <f aca="false">IF(AH230="","",IF(AH230="-","-",IF(UPPER(AH230)="AB","+",VLOOKUP(AH230,'විෂය තොරතුරු'!$P$24:$Q$28,2))))</f>
        <v/>
      </c>
      <c r="BT230" s="168" t="str">
        <f aca="false">IF(AI230="","",IF(AI230="-","-",IF(UPPER(AI230)="AB","+",VLOOKUP(AI230,'විෂය තොරතුරු'!$P$24:$Q$28,2))))</f>
        <v/>
      </c>
      <c r="BU230" s="168" t="str">
        <f aca="false">IF(AJ230="","",IF(AJ230="-","-",IF(UPPER(AJ230)="AB","+",VLOOKUP(AJ230,'විෂය තොරතුරු'!$P$24:$Q$28,2))))</f>
        <v/>
      </c>
      <c r="BV230" s="168" t="str">
        <f aca="false">IF(AK230="","",IF(AK230="-","-",IF(UPPER(AK230)="AB","+",VLOOKUP(AK230,'විෂය තොරතුරු'!$P$24:$Q$28,2))))</f>
        <v/>
      </c>
      <c r="BW230" s="169" t="str">
        <f aca="false">IF(AL230="","",IF(AL230="-","-",IF(UPPER(AL230)="AB","+",VLOOKUP(AL230,'විෂය තොරතුරු'!$P$24:$Q$28,2))))</f>
        <v/>
      </c>
      <c r="BX230" s="171" t="str">
        <f aca="false">IF($B230="","",COUNTIF($AP230:$BW230,"A"))</f>
        <v/>
      </c>
      <c r="BY230" s="171" t="str">
        <f aca="false">IF($B230="","",COUNTIF($AP230:$BW230,"B"))</f>
        <v/>
      </c>
      <c r="BZ230" s="171" t="str">
        <f aca="false">IF($B230="","",COUNTIF($AP230:$BW230,"C"))</f>
        <v/>
      </c>
      <c r="CA230" s="171" t="str">
        <f aca="false">IF($B230="","",COUNTIF($AP230:$BW230,"S"))</f>
        <v/>
      </c>
      <c r="CB230" s="171" t="str">
        <f aca="false">IF($B230="","",COUNTIF($AP230:$BW230,"W"))</f>
        <v/>
      </c>
      <c r="CC230" s="171" t="str">
        <f aca="false">IF(B230="","",SUM(BX230:CA230))</f>
        <v/>
      </c>
      <c r="CD230" s="169" t="str">
        <f aca="false">IF(B230="","",SUM(BX230:BZ230))</f>
        <v/>
      </c>
      <c r="CE230" s="172" t="str">
        <f aca="false">IF(B230="","",IF(AND(CC230&gt;=6,CD230&gt;=3,OR(E230&gt;=35,F230&gt;=35),L230&gt;=35),"6/3 සමත්",IF(AND(CC230&gt;=5,CD230&gt;=3,OR(E230&gt;=35,F230&gt;=35,L230&gt;=35)),"5/3 සමත්",IF(AND(CC230&gt;=4,CD230&gt;=1,OR(E230&gt;=20,F230&gt;=20,L230&gt;=20)),"සමත් කළ හැකි",IF(CB230=9,"W9","අසමත් ?")))))</f>
        <v/>
      </c>
    </row>
    <row r="231" customFormat="false" ht="13.8" hidden="false" customHeight="false" outlineLevel="0" collapsed="false">
      <c r="A231" s="160" t="n">
        <v>46</v>
      </c>
      <c r="B231" s="189"/>
      <c r="C231" s="161"/>
      <c r="D231" s="162"/>
      <c r="E231" s="163"/>
      <c r="F231" s="164"/>
      <c r="G231" s="163"/>
      <c r="H231" s="165"/>
      <c r="I231" s="165"/>
      <c r="J231" s="164"/>
      <c r="K231" s="163"/>
      <c r="L231" s="165"/>
      <c r="M231" s="165"/>
      <c r="N231" s="164"/>
      <c r="O231" s="163"/>
      <c r="P231" s="165"/>
      <c r="Q231" s="165"/>
      <c r="R231" s="165"/>
      <c r="S231" s="165"/>
      <c r="T231" s="165"/>
      <c r="U231" s="165"/>
      <c r="V231" s="164"/>
      <c r="W231" s="163"/>
      <c r="X231" s="165"/>
      <c r="Y231" s="165"/>
      <c r="Z231" s="165"/>
      <c r="AA231" s="165"/>
      <c r="AB231" s="165"/>
      <c r="AC231" s="165"/>
      <c r="AD231" s="164"/>
      <c r="AE231" s="163"/>
      <c r="AF231" s="165"/>
      <c r="AG231" s="165"/>
      <c r="AH231" s="165"/>
      <c r="AI231" s="165"/>
      <c r="AJ231" s="165"/>
      <c r="AK231" s="165"/>
      <c r="AL231" s="166"/>
      <c r="AM231" s="167" t="str">
        <f aca="false">IF(B231="","",SUM(E231:AL231))</f>
        <v/>
      </c>
      <c r="AN231" s="168" t="str">
        <f aca="false">IF(B231="","",AM231/9)</f>
        <v/>
      </c>
      <c r="AO231" s="169" t="str">
        <f aca="false">IF(B231="","",IF(AM231=0,"-",RANK(AM231,$AM$186:$AM$235,0)))</f>
        <v/>
      </c>
      <c r="AP231" s="167" t="str">
        <f aca="false">IF(E231="","",IF(E231="-","-",IF(UPPER(E231)="AB","+",VLOOKUP(E231,'විෂය තොරතුරු'!$P$24:$Q$28,2))))</f>
        <v/>
      </c>
      <c r="AQ231" s="168" t="str">
        <f aca="false">IF(F231="","",IF(F231="-","-",IF(UPPER(F231)="AB","+",VLOOKUP(F231,'විෂය තොරතුරු'!$P$24:$Q$28,2))))</f>
        <v/>
      </c>
      <c r="AR231" s="168" t="str">
        <f aca="false">IF(G231="","",IF(G231="-","-",IF(UPPER(G231)="AB","+",VLOOKUP(G231,'විෂය තොරතුරු'!$P$24:$Q$28,2))))</f>
        <v/>
      </c>
      <c r="AS231" s="168" t="str">
        <f aca="false">IF(H231="","",IF(H231="-","-",IF(UPPER(H231)="AB","+",VLOOKUP(H231,'විෂය තොරතුරු'!$P$24:$Q$28,2))))</f>
        <v/>
      </c>
      <c r="AT231" s="168" t="str">
        <f aca="false">IF(I231="","",IF(I231="-","-",IF(UPPER(I231)="AB","+",VLOOKUP(I231,'විෂය තොරතුරු'!$P$24:$Q$28,2))))</f>
        <v/>
      </c>
      <c r="AU231" s="170" t="str">
        <f aca="false">IF(J231="","",IF(J231="-","-",IF(UPPER(J231)="AB","+",VLOOKUP(J231,'විෂය තොරතුරු'!$P$24:$Q$28,2))))</f>
        <v/>
      </c>
      <c r="AV231" s="171" t="str">
        <f aca="false">IF(K231="","",IF(K231="-","-",IF(UPPER(K231)="AB","+",VLOOKUP(K231,'විෂය තොරතුරු'!$P$24:$Q$28,2))))</f>
        <v/>
      </c>
      <c r="AW231" s="168" t="str">
        <f aca="false">IF(L231="","",IF(L231="-","-",IF(UPPER(L231)="AB","+",VLOOKUP(L231,'විෂය තොරතුරු'!$P$24:$Q$28,2))))</f>
        <v/>
      </c>
      <c r="AX231" s="168" t="str">
        <f aca="false">IF(M231="","",IF(M231="-","-",IF(UPPER(M231)="AB","+",VLOOKUP(M231,'විෂය තොරතුරු'!$P$24:$Q$28,2))))</f>
        <v/>
      </c>
      <c r="AY231" s="169" t="str">
        <f aca="false">IF(N231="","",IF(N231="-","-",IF(UPPER(N231)="AB","+",VLOOKUP(N231,'විෂය තොරතුරු'!$P$24:$Q$28,2))))</f>
        <v/>
      </c>
      <c r="AZ231" s="167" t="str">
        <f aca="false">IF(O231="","",IF(O231="-","-",IF(UPPER(O231)="AB","+",VLOOKUP(O231,'විෂය තොරතුරු'!$P$24:$Q$28,2))))</f>
        <v/>
      </c>
      <c r="BA231" s="168" t="str">
        <f aca="false">IF(P231="","",IF(P231="-","-",IF(UPPER(P231)="AB","+",VLOOKUP(P231,'විෂය තොරතුරු'!$P$24:$Q$28,2))))</f>
        <v/>
      </c>
      <c r="BB231" s="168" t="str">
        <f aca="false">IF(Q231="","",IF(Q231="-","-",IF(UPPER(Q231)="AB","+",VLOOKUP(Q231,'විෂය තොරතුරු'!$P$24:$Q$28,2))))</f>
        <v/>
      </c>
      <c r="BC231" s="168" t="str">
        <f aca="false">IF(R231="","",IF(R231="-","-",IF(UPPER(R231)="AB","+",VLOOKUP(R231,'විෂය තොරතුරු'!$P$24:$Q$28,2))))</f>
        <v/>
      </c>
      <c r="BD231" s="168" t="str">
        <f aca="false">IF(S231="","",IF(S231="-","-",IF(UPPER(S231)="AB","+",VLOOKUP(S231,'විෂය තොරතුරු'!$P$24:$Q$28,2))))</f>
        <v/>
      </c>
      <c r="BE231" s="168" t="str">
        <f aca="false">IF(T231="","",IF(T231="-","-",IF(UPPER(T231)="AB","+",VLOOKUP(T231,'විෂය තොරතුරු'!$P$24:$Q$28,2))))</f>
        <v/>
      </c>
      <c r="BF231" s="168" t="str">
        <f aca="false">IF(U231="","",IF(U231="-","-",IF(UPPER(U231)="AB","+",VLOOKUP(U231,'විෂය තොරතුරු'!$P$24:$Q$28,2))))</f>
        <v/>
      </c>
      <c r="BG231" s="170" t="str">
        <f aca="false">IF(V231="","",IF(V231="-","-",IF(UPPER(V231)="AB","+",VLOOKUP(V231,'විෂය තොරතුරු'!$P$24:$Q$28,2))))</f>
        <v/>
      </c>
      <c r="BH231" s="171" t="str">
        <f aca="false">IF(W231="","",IF(W231="-","-",IF(UPPER(W231)="AB","+",VLOOKUP(W231,'විෂය තොරතුරු'!$P$24:$Q$28,2))))</f>
        <v/>
      </c>
      <c r="BI231" s="168" t="str">
        <f aca="false">IF(X231="","",IF(X231="-","-",IF(UPPER(X231)="AB","+",VLOOKUP(X231,'විෂය තොරතුරු'!$P$24:$Q$28,2))))</f>
        <v/>
      </c>
      <c r="BJ231" s="168" t="str">
        <f aca="false">IF(Y231="","",IF(Y231="-","-",IF(UPPER(Y231)="AB","+",VLOOKUP(Y231,'විෂය තොරතුරු'!$P$24:$Q$28,2))))</f>
        <v/>
      </c>
      <c r="BK231" s="168" t="str">
        <f aca="false">IF(Z231="","",IF(Z231="-","-",IF(UPPER(Z231)="AB","+",VLOOKUP(Z231,'විෂය තොරතුරු'!$P$24:$Q$28,2))))</f>
        <v/>
      </c>
      <c r="BL231" s="168" t="str">
        <f aca="false">IF(AA231="","",IF(AA231="-","-",IF(UPPER(AA231)="AB","+",VLOOKUP(AA231,'විෂය තොරතුරු'!$P$24:$Q$28,2))))</f>
        <v/>
      </c>
      <c r="BM231" s="168" t="str">
        <f aca="false">IF(AB231="","",IF(AB231="-","-",IF(UPPER(AB231)="AB","+",VLOOKUP(AB231,'විෂය තොරතුරු'!$P$24:$Q$28,2))))</f>
        <v/>
      </c>
      <c r="BN231" s="168" t="str">
        <f aca="false">IF(AC231="","",IF(AC231="-","-",IF(UPPER(AC231)="AB","+",VLOOKUP(AC231,'විෂය තොරතුරු'!$P$24:$Q$28,2))))</f>
        <v/>
      </c>
      <c r="BO231" s="169" t="str">
        <f aca="false">IF(AD231="","",IF(AD231="-","-",IF(UPPER(AD231)="AB","+",VLOOKUP(AD231,'විෂය තොරතුරු'!$P$24:$Q$28,2))))</f>
        <v/>
      </c>
      <c r="BP231" s="171" t="str">
        <f aca="false">IF(AE231="","",IF(AE231="-","-",IF(UPPER(AE231)="AB","+",VLOOKUP(AE231,'විෂය තොරතුරු'!$P$24:$Q$28,2))))</f>
        <v/>
      </c>
      <c r="BQ231" s="168" t="str">
        <f aca="false">IF(AF231="","",IF(AF231="-","-",IF(UPPER(AF231)="AB","+",VLOOKUP(AF231,'විෂය තොරතුරු'!$P$24:$Q$28,2))))</f>
        <v/>
      </c>
      <c r="BR231" s="168" t="str">
        <f aca="false">IF(AG231="","",IF(AG231="-","-",IF(UPPER(AG231)="AB","+",VLOOKUP(AG231,'විෂය තොරතුරු'!$P$24:$Q$28,2))))</f>
        <v/>
      </c>
      <c r="BS231" s="168" t="str">
        <f aca="false">IF(AH231="","",IF(AH231="-","-",IF(UPPER(AH231)="AB","+",VLOOKUP(AH231,'විෂය තොරතුරු'!$P$24:$Q$28,2))))</f>
        <v/>
      </c>
      <c r="BT231" s="168" t="str">
        <f aca="false">IF(AI231="","",IF(AI231="-","-",IF(UPPER(AI231)="AB","+",VLOOKUP(AI231,'විෂය තොරතුරු'!$P$24:$Q$28,2))))</f>
        <v/>
      </c>
      <c r="BU231" s="168" t="str">
        <f aca="false">IF(AJ231="","",IF(AJ231="-","-",IF(UPPER(AJ231)="AB","+",VLOOKUP(AJ231,'විෂය තොරතුරු'!$P$24:$Q$28,2))))</f>
        <v/>
      </c>
      <c r="BV231" s="168" t="str">
        <f aca="false">IF(AK231="","",IF(AK231="-","-",IF(UPPER(AK231)="AB","+",VLOOKUP(AK231,'විෂය තොරතුරු'!$P$24:$Q$28,2))))</f>
        <v/>
      </c>
      <c r="BW231" s="169" t="str">
        <f aca="false">IF(AL231="","",IF(AL231="-","-",IF(UPPER(AL231)="AB","+",VLOOKUP(AL231,'විෂය තොරතුරු'!$P$24:$Q$28,2))))</f>
        <v/>
      </c>
      <c r="BX231" s="171" t="str">
        <f aca="false">IF($B231="","",COUNTIF($AP231:$BW231,"A"))</f>
        <v/>
      </c>
      <c r="BY231" s="171" t="str">
        <f aca="false">IF($B231="","",COUNTIF($AP231:$BW231,"B"))</f>
        <v/>
      </c>
      <c r="BZ231" s="171" t="str">
        <f aca="false">IF($B231="","",COUNTIF($AP231:$BW231,"C"))</f>
        <v/>
      </c>
      <c r="CA231" s="171" t="str">
        <f aca="false">IF($B231="","",COUNTIF($AP231:$BW231,"S"))</f>
        <v/>
      </c>
      <c r="CB231" s="171" t="str">
        <f aca="false">IF($B231="","",COUNTIF($AP231:$BW231,"W"))</f>
        <v/>
      </c>
      <c r="CC231" s="171" t="str">
        <f aca="false">IF(B231="","",SUM(BX231:CA231))</f>
        <v/>
      </c>
      <c r="CD231" s="169" t="str">
        <f aca="false">IF(B231="","",SUM(BX231:BZ231))</f>
        <v/>
      </c>
      <c r="CE231" s="172" t="str">
        <f aca="false">IF(B231="","",IF(AND(CC231&gt;=6,CD231&gt;=3,OR(E231&gt;=35,F231&gt;=35),L231&gt;=35),"6/3 සමත්",IF(AND(CC231&gt;=5,CD231&gt;=3,OR(E231&gt;=35,F231&gt;=35,L231&gt;=35)),"5/3 සමත්",IF(AND(CC231&gt;=4,CD231&gt;=1,OR(E231&gt;=20,F231&gt;=20,L231&gt;=20)),"සමත් කළ හැකි",IF(CB231=9,"W9","අසමත් ?")))))</f>
        <v/>
      </c>
    </row>
    <row r="232" customFormat="false" ht="13.8" hidden="false" customHeight="false" outlineLevel="0" collapsed="false">
      <c r="A232" s="160" t="n">
        <v>47</v>
      </c>
      <c r="B232" s="189"/>
      <c r="C232" s="161"/>
      <c r="D232" s="162"/>
      <c r="E232" s="163"/>
      <c r="F232" s="164"/>
      <c r="G232" s="163"/>
      <c r="H232" s="165"/>
      <c r="I232" s="165"/>
      <c r="J232" s="164"/>
      <c r="K232" s="163"/>
      <c r="L232" s="165"/>
      <c r="M232" s="165"/>
      <c r="N232" s="164"/>
      <c r="O232" s="163"/>
      <c r="P232" s="165"/>
      <c r="Q232" s="165"/>
      <c r="R232" s="165"/>
      <c r="S232" s="165"/>
      <c r="T232" s="165"/>
      <c r="U232" s="165"/>
      <c r="V232" s="164"/>
      <c r="W232" s="163"/>
      <c r="X232" s="165"/>
      <c r="Y232" s="165"/>
      <c r="Z232" s="165"/>
      <c r="AA232" s="165"/>
      <c r="AB232" s="165"/>
      <c r="AC232" s="165"/>
      <c r="AD232" s="164"/>
      <c r="AE232" s="163"/>
      <c r="AF232" s="165"/>
      <c r="AG232" s="165"/>
      <c r="AH232" s="165"/>
      <c r="AI232" s="165"/>
      <c r="AJ232" s="165"/>
      <c r="AK232" s="165"/>
      <c r="AL232" s="166"/>
      <c r="AM232" s="167" t="str">
        <f aca="false">IF(B232="","",SUM(E232:AL232))</f>
        <v/>
      </c>
      <c r="AN232" s="168" t="str">
        <f aca="false">IF(B232="","",AM232/9)</f>
        <v/>
      </c>
      <c r="AO232" s="169" t="str">
        <f aca="false">IF(B232="","",IF(AM232=0,"-",RANK(AM232,$AM$186:$AM$235,0)))</f>
        <v/>
      </c>
      <c r="AP232" s="167" t="str">
        <f aca="false">IF(E232="","",IF(E232="-","-",IF(UPPER(E232)="AB","+",VLOOKUP(E232,'විෂය තොරතුරු'!$P$24:$Q$28,2))))</f>
        <v/>
      </c>
      <c r="AQ232" s="168" t="str">
        <f aca="false">IF(F232="","",IF(F232="-","-",IF(UPPER(F232)="AB","+",VLOOKUP(F232,'විෂය තොරතුරු'!$P$24:$Q$28,2))))</f>
        <v/>
      </c>
      <c r="AR232" s="168" t="str">
        <f aca="false">IF(G232="","",IF(G232="-","-",IF(UPPER(G232)="AB","+",VLOOKUP(G232,'විෂය තොරතුරු'!$P$24:$Q$28,2))))</f>
        <v/>
      </c>
      <c r="AS232" s="168" t="str">
        <f aca="false">IF(H232="","",IF(H232="-","-",IF(UPPER(H232)="AB","+",VLOOKUP(H232,'විෂය තොරතුරු'!$P$24:$Q$28,2))))</f>
        <v/>
      </c>
      <c r="AT232" s="168" t="str">
        <f aca="false">IF(I232="","",IF(I232="-","-",IF(UPPER(I232)="AB","+",VLOOKUP(I232,'විෂය තොරතුරු'!$P$24:$Q$28,2))))</f>
        <v/>
      </c>
      <c r="AU232" s="170" t="str">
        <f aca="false">IF(J232="","",IF(J232="-","-",IF(UPPER(J232)="AB","+",VLOOKUP(J232,'විෂය තොරතුරු'!$P$24:$Q$28,2))))</f>
        <v/>
      </c>
      <c r="AV232" s="171" t="str">
        <f aca="false">IF(K232="","",IF(K232="-","-",IF(UPPER(K232)="AB","+",VLOOKUP(K232,'විෂය තොරතුරු'!$P$24:$Q$28,2))))</f>
        <v/>
      </c>
      <c r="AW232" s="168" t="str">
        <f aca="false">IF(L232="","",IF(L232="-","-",IF(UPPER(L232)="AB","+",VLOOKUP(L232,'විෂය තොරතුරු'!$P$24:$Q$28,2))))</f>
        <v/>
      </c>
      <c r="AX232" s="168" t="str">
        <f aca="false">IF(M232="","",IF(M232="-","-",IF(UPPER(M232)="AB","+",VLOOKUP(M232,'විෂය තොරතුරු'!$P$24:$Q$28,2))))</f>
        <v/>
      </c>
      <c r="AY232" s="169" t="str">
        <f aca="false">IF(N232="","",IF(N232="-","-",IF(UPPER(N232)="AB","+",VLOOKUP(N232,'විෂය තොරතුරු'!$P$24:$Q$28,2))))</f>
        <v/>
      </c>
      <c r="AZ232" s="167" t="str">
        <f aca="false">IF(O232="","",IF(O232="-","-",IF(UPPER(O232)="AB","+",VLOOKUP(O232,'විෂය තොරතුරු'!$P$24:$Q$28,2))))</f>
        <v/>
      </c>
      <c r="BA232" s="168" t="str">
        <f aca="false">IF(P232="","",IF(P232="-","-",IF(UPPER(P232)="AB","+",VLOOKUP(P232,'විෂය තොරතුරු'!$P$24:$Q$28,2))))</f>
        <v/>
      </c>
      <c r="BB232" s="168" t="str">
        <f aca="false">IF(Q232="","",IF(Q232="-","-",IF(UPPER(Q232)="AB","+",VLOOKUP(Q232,'විෂය තොරතුරු'!$P$24:$Q$28,2))))</f>
        <v/>
      </c>
      <c r="BC232" s="168" t="str">
        <f aca="false">IF(R232="","",IF(R232="-","-",IF(UPPER(R232)="AB","+",VLOOKUP(R232,'විෂය තොරතුරු'!$P$24:$Q$28,2))))</f>
        <v/>
      </c>
      <c r="BD232" s="168" t="str">
        <f aca="false">IF(S232="","",IF(S232="-","-",IF(UPPER(S232)="AB","+",VLOOKUP(S232,'විෂය තොරතුරු'!$P$24:$Q$28,2))))</f>
        <v/>
      </c>
      <c r="BE232" s="168" t="str">
        <f aca="false">IF(T232="","",IF(T232="-","-",IF(UPPER(T232)="AB","+",VLOOKUP(T232,'විෂය තොරතුරු'!$P$24:$Q$28,2))))</f>
        <v/>
      </c>
      <c r="BF232" s="168" t="str">
        <f aca="false">IF(U232="","",IF(U232="-","-",IF(UPPER(U232)="AB","+",VLOOKUP(U232,'විෂය තොරතුරු'!$P$24:$Q$28,2))))</f>
        <v/>
      </c>
      <c r="BG232" s="170" t="str">
        <f aca="false">IF(V232="","",IF(V232="-","-",IF(UPPER(V232)="AB","+",VLOOKUP(V232,'විෂය තොරතුරු'!$P$24:$Q$28,2))))</f>
        <v/>
      </c>
      <c r="BH232" s="171" t="str">
        <f aca="false">IF(W232="","",IF(W232="-","-",IF(UPPER(W232)="AB","+",VLOOKUP(W232,'විෂය තොරතුරු'!$P$24:$Q$28,2))))</f>
        <v/>
      </c>
      <c r="BI232" s="168" t="str">
        <f aca="false">IF(X232="","",IF(X232="-","-",IF(UPPER(X232)="AB","+",VLOOKUP(X232,'විෂය තොරතුරු'!$P$24:$Q$28,2))))</f>
        <v/>
      </c>
      <c r="BJ232" s="168" t="str">
        <f aca="false">IF(Y232="","",IF(Y232="-","-",IF(UPPER(Y232)="AB","+",VLOOKUP(Y232,'විෂය තොරතුරු'!$P$24:$Q$28,2))))</f>
        <v/>
      </c>
      <c r="BK232" s="168" t="str">
        <f aca="false">IF(Z232="","",IF(Z232="-","-",IF(UPPER(Z232)="AB","+",VLOOKUP(Z232,'විෂය තොරතුරු'!$P$24:$Q$28,2))))</f>
        <v/>
      </c>
      <c r="BL232" s="168" t="str">
        <f aca="false">IF(AA232="","",IF(AA232="-","-",IF(UPPER(AA232)="AB","+",VLOOKUP(AA232,'විෂය තොරතුරු'!$P$24:$Q$28,2))))</f>
        <v/>
      </c>
      <c r="BM232" s="168" t="str">
        <f aca="false">IF(AB232="","",IF(AB232="-","-",IF(UPPER(AB232)="AB","+",VLOOKUP(AB232,'විෂය තොරතුරු'!$P$24:$Q$28,2))))</f>
        <v/>
      </c>
      <c r="BN232" s="168" t="str">
        <f aca="false">IF(AC232="","",IF(AC232="-","-",IF(UPPER(AC232)="AB","+",VLOOKUP(AC232,'විෂය තොරතුරු'!$P$24:$Q$28,2))))</f>
        <v/>
      </c>
      <c r="BO232" s="169" t="str">
        <f aca="false">IF(AD232="","",IF(AD232="-","-",IF(UPPER(AD232)="AB","+",VLOOKUP(AD232,'විෂය තොරතුරු'!$P$24:$Q$28,2))))</f>
        <v/>
      </c>
      <c r="BP232" s="171" t="str">
        <f aca="false">IF(AE232="","",IF(AE232="-","-",IF(UPPER(AE232)="AB","+",VLOOKUP(AE232,'විෂය තොරතුරු'!$P$24:$Q$28,2))))</f>
        <v/>
      </c>
      <c r="BQ232" s="168" t="str">
        <f aca="false">IF(AF232="","",IF(AF232="-","-",IF(UPPER(AF232)="AB","+",VLOOKUP(AF232,'විෂය තොරතුරු'!$P$24:$Q$28,2))))</f>
        <v/>
      </c>
      <c r="BR232" s="168" t="str">
        <f aca="false">IF(AG232="","",IF(AG232="-","-",IF(UPPER(AG232)="AB","+",VLOOKUP(AG232,'විෂය තොරතුරු'!$P$24:$Q$28,2))))</f>
        <v/>
      </c>
      <c r="BS232" s="168" t="str">
        <f aca="false">IF(AH232="","",IF(AH232="-","-",IF(UPPER(AH232)="AB","+",VLOOKUP(AH232,'විෂය තොරතුරු'!$P$24:$Q$28,2))))</f>
        <v/>
      </c>
      <c r="BT232" s="168" t="str">
        <f aca="false">IF(AI232="","",IF(AI232="-","-",IF(UPPER(AI232)="AB","+",VLOOKUP(AI232,'විෂය තොරතුරු'!$P$24:$Q$28,2))))</f>
        <v/>
      </c>
      <c r="BU232" s="168" t="str">
        <f aca="false">IF(AJ232="","",IF(AJ232="-","-",IF(UPPER(AJ232)="AB","+",VLOOKUP(AJ232,'විෂය තොරතුරු'!$P$24:$Q$28,2))))</f>
        <v/>
      </c>
      <c r="BV232" s="168" t="str">
        <f aca="false">IF(AK232="","",IF(AK232="-","-",IF(UPPER(AK232)="AB","+",VLOOKUP(AK232,'විෂය තොරතුරු'!$P$24:$Q$28,2))))</f>
        <v/>
      </c>
      <c r="BW232" s="169" t="str">
        <f aca="false">IF(AL232="","",IF(AL232="-","-",IF(UPPER(AL232)="AB","+",VLOOKUP(AL232,'විෂය තොරතුරු'!$P$24:$Q$28,2))))</f>
        <v/>
      </c>
      <c r="BX232" s="171" t="str">
        <f aca="false">IF($B232="","",COUNTIF($AP232:$BW232,"A"))</f>
        <v/>
      </c>
      <c r="BY232" s="171" t="str">
        <f aca="false">IF($B232="","",COUNTIF($AP232:$BW232,"B"))</f>
        <v/>
      </c>
      <c r="BZ232" s="171" t="str">
        <f aca="false">IF($B232="","",COUNTIF($AP232:$BW232,"C"))</f>
        <v/>
      </c>
      <c r="CA232" s="171" t="str">
        <f aca="false">IF($B232="","",COUNTIF($AP232:$BW232,"S"))</f>
        <v/>
      </c>
      <c r="CB232" s="171" t="str">
        <f aca="false">IF($B232="","",COUNTIF($AP232:$BW232,"W"))</f>
        <v/>
      </c>
      <c r="CC232" s="171" t="str">
        <f aca="false">IF(B232="","",SUM(BX232:CA232))</f>
        <v/>
      </c>
      <c r="CD232" s="169" t="str">
        <f aca="false">IF(B232="","",SUM(BX232:BZ232))</f>
        <v/>
      </c>
      <c r="CE232" s="172" t="str">
        <f aca="false">IF(B232="","",IF(AND(CC232&gt;=6,CD232&gt;=3,OR(E232&gt;=35,F232&gt;=35),L232&gt;=35),"6/3 සමත්",IF(AND(CC232&gt;=5,CD232&gt;=3,OR(E232&gt;=35,F232&gt;=35,L232&gt;=35)),"5/3 සමත්",IF(AND(CC232&gt;=4,CD232&gt;=1,OR(E232&gt;=20,F232&gt;=20,L232&gt;=20)),"සමත් කළ හැකි",IF(CB232=9,"W9","අසමත් ?")))))</f>
        <v/>
      </c>
    </row>
    <row r="233" customFormat="false" ht="13.8" hidden="false" customHeight="false" outlineLevel="0" collapsed="false">
      <c r="A233" s="160" t="n">
        <v>48</v>
      </c>
      <c r="B233" s="189"/>
      <c r="C233" s="161"/>
      <c r="D233" s="162"/>
      <c r="E233" s="163"/>
      <c r="F233" s="164"/>
      <c r="G233" s="163"/>
      <c r="H233" s="165"/>
      <c r="I233" s="165"/>
      <c r="J233" s="164"/>
      <c r="K233" s="163"/>
      <c r="L233" s="165"/>
      <c r="M233" s="165"/>
      <c r="N233" s="164"/>
      <c r="O233" s="163"/>
      <c r="P233" s="165"/>
      <c r="Q233" s="165"/>
      <c r="R233" s="165"/>
      <c r="S233" s="165"/>
      <c r="T233" s="165"/>
      <c r="U233" s="165"/>
      <c r="V233" s="164"/>
      <c r="W233" s="163"/>
      <c r="X233" s="165"/>
      <c r="Y233" s="165"/>
      <c r="Z233" s="165"/>
      <c r="AA233" s="165"/>
      <c r="AB233" s="165"/>
      <c r="AC233" s="165"/>
      <c r="AD233" s="164"/>
      <c r="AE233" s="163"/>
      <c r="AF233" s="165"/>
      <c r="AG233" s="165"/>
      <c r="AH233" s="165"/>
      <c r="AI233" s="165"/>
      <c r="AJ233" s="165"/>
      <c r="AK233" s="165"/>
      <c r="AL233" s="166"/>
      <c r="AM233" s="167" t="str">
        <f aca="false">IF(B233="","",SUM(E233:AL233))</f>
        <v/>
      </c>
      <c r="AN233" s="168" t="str">
        <f aca="false">IF(B233="","",AM233/9)</f>
        <v/>
      </c>
      <c r="AO233" s="169" t="str">
        <f aca="false">IF(B233="","",IF(AM233=0,"-",RANK(AM233,$AM$186:$AM$235,0)))</f>
        <v/>
      </c>
      <c r="AP233" s="167" t="str">
        <f aca="false">IF(E233="","",IF(E233="-","-",IF(UPPER(E233)="AB","+",VLOOKUP(E233,'විෂය තොරතුරු'!$P$24:$Q$28,2))))</f>
        <v/>
      </c>
      <c r="AQ233" s="168" t="str">
        <f aca="false">IF(F233="","",IF(F233="-","-",IF(UPPER(F233)="AB","+",VLOOKUP(F233,'විෂය තොරතුරු'!$P$24:$Q$28,2))))</f>
        <v/>
      </c>
      <c r="AR233" s="168" t="str">
        <f aca="false">IF(G233="","",IF(G233="-","-",IF(UPPER(G233)="AB","+",VLOOKUP(G233,'විෂය තොරතුරු'!$P$24:$Q$28,2))))</f>
        <v/>
      </c>
      <c r="AS233" s="168" t="str">
        <f aca="false">IF(H233="","",IF(H233="-","-",IF(UPPER(H233)="AB","+",VLOOKUP(H233,'විෂය තොරතුරු'!$P$24:$Q$28,2))))</f>
        <v/>
      </c>
      <c r="AT233" s="168" t="str">
        <f aca="false">IF(I233="","",IF(I233="-","-",IF(UPPER(I233)="AB","+",VLOOKUP(I233,'විෂය තොරතුරු'!$P$24:$Q$28,2))))</f>
        <v/>
      </c>
      <c r="AU233" s="170" t="str">
        <f aca="false">IF(J233="","",IF(J233="-","-",IF(UPPER(J233)="AB","+",VLOOKUP(J233,'විෂය තොරතුරු'!$P$24:$Q$28,2))))</f>
        <v/>
      </c>
      <c r="AV233" s="171" t="str">
        <f aca="false">IF(K233="","",IF(K233="-","-",IF(UPPER(K233)="AB","+",VLOOKUP(K233,'විෂය තොරතුරු'!$P$24:$Q$28,2))))</f>
        <v/>
      </c>
      <c r="AW233" s="168" t="str">
        <f aca="false">IF(L233="","",IF(L233="-","-",IF(UPPER(L233)="AB","+",VLOOKUP(L233,'විෂය තොරතුරු'!$P$24:$Q$28,2))))</f>
        <v/>
      </c>
      <c r="AX233" s="168" t="str">
        <f aca="false">IF(M233="","",IF(M233="-","-",IF(UPPER(M233)="AB","+",VLOOKUP(M233,'විෂය තොරතුරු'!$P$24:$Q$28,2))))</f>
        <v/>
      </c>
      <c r="AY233" s="169" t="str">
        <f aca="false">IF(N233="","",IF(N233="-","-",IF(UPPER(N233)="AB","+",VLOOKUP(N233,'විෂය තොරතුරු'!$P$24:$Q$28,2))))</f>
        <v/>
      </c>
      <c r="AZ233" s="167" t="str">
        <f aca="false">IF(O233="","",IF(O233="-","-",IF(UPPER(O233)="AB","+",VLOOKUP(O233,'විෂය තොරතුරු'!$P$24:$Q$28,2))))</f>
        <v/>
      </c>
      <c r="BA233" s="168" t="str">
        <f aca="false">IF(P233="","",IF(P233="-","-",IF(UPPER(P233)="AB","+",VLOOKUP(P233,'විෂය තොරතුරු'!$P$24:$Q$28,2))))</f>
        <v/>
      </c>
      <c r="BB233" s="168" t="str">
        <f aca="false">IF(Q233="","",IF(Q233="-","-",IF(UPPER(Q233)="AB","+",VLOOKUP(Q233,'විෂය තොරතුරු'!$P$24:$Q$28,2))))</f>
        <v/>
      </c>
      <c r="BC233" s="168" t="str">
        <f aca="false">IF(R233="","",IF(R233="-","-",IF(UPPER(R233)="AB","+",VLOOKUP(R233,'විෂය තොරතුරු'!$P$24:$Q$28,2))))</f>
        <v/>
      </c>
      <c r="BD233" s="168" t="str">
        <f aca="false">IF(S233="","",IF(S233="-","-",IF(UPPER(S233)="AB","+",VLOOKUP(S233,'විෂය තොරතුරු'!$P$24:$Q$28,2))))</f>
        <v/>
      </c>
      <c r="BE233" s="168" t="str">
        <f aca="false">IF(T233="","",IF(T233="-","-",IF(UPPER(T233)="AB","+",VLOOKUP(T233,'විෂය තොරතුරු'!$P$24:$Q$28,2))))</f>
        <v/>
      </c>
      <c r="BF233" s="168" t="str">
        <f aca="false">IF(U233="","",IF(U233="-","-",IF(UPPER(U233)="AB","+",VLOOKUP(U233,'විෂය තොරතුරු'!$P$24:$Q$28,2))))</f>
        <v/>
      </c>
      <c r="BG233" s="170" t="str">
        <f aca="false">IF(V233="","",IF(V233="-","-",IF(UPPER(V233)="AB","+",VLOOKUP(V233,'විෂය තොරතුරු'!$P$24:$Q$28,2))))</f>
        <v/>
      </c>
      <c r="BH233" s="171" t="str">
        <f aca="false">IF(W233="","",IF(W233="-","-",IF(UPPER(W233)="AB","+",VLOOKUP(W233,'විෂය තොරතුරු'!$P$24:$Q$28,2))))</f>
        <v/>
      </c>
      <c r="BI233" s="168" t="str">
        <f aca="false">IF(X233="","",IF(X233="-","-",IF(UPPER(X233)="AB","+",VLOOKUP(X233,'විෂය තොරතුරු'!$P$24:$Q$28,2))))</f>
        <v/>
      </c>
      <c r="BJ233" s="168" t="str">
        <f aca="false">IF(Y233="","",IF(Y233="-","-",IF(UPPER(Y233)="AB","+",VLOOKUP(Y233,'විෂය තොරතුරු'!$P$24:$Q$28,2))))</f>
        <v/>
      </c>
      <c r="BK233" s="168" t="str">
        <f aca="false">IF(Z233="","",IF(Z233="-","-",IF(UPPER(Z233)="AB","+",VLOOKUP(Z233,'විෂය තොරතුරු'!$P$24:$Q$28,2))))</f>
        <v/>
      </c>
      <c r="BL233" s="168" t="str">
        <f aca="false">IF(AA233="","",IF(AA233="-","-",IF(UPPER(AA233)="AB","+",VLOOKUP(AA233,'විෂය තොරතුරු'!$P$24:$Q$28,2))))</f>
        <v/>
      </c>
      <c r="BM233" s="168" t="str">
        <f aca="false">IF(AB233="","",IF(AB233="-","-",IF(UPPER(AB233)="AB","+",VLOOKUP(AB233,'විෂය තොරතුරු'!$P$24:$Q$28,2))))</f>
        <v/>
      </c>
      <c r="BN233" s="168" t="str">
        <f aca="false">IF(AC233="","",IF(AC233="-","-",IF(UPPER(AC233)="AB","+",VLOOKUP(AC233,'විෂය තොරතුරු'!$P$24:$Q$28,2))))</f>
        <v/>
      </c>
      <c r="BO233" s="169" t="str">
        <f aca="false">IF(AD233="","",IF(AD233="-","-",IF(UPPER(AD233)="AB","+",VLOOKUP(AD233,'විෂය තොරතුරු'!$P$24:$Q$28,2))))</f>
        <v/>
      </c>
      <c r="BP233" s="171" t="str">
        <f aca="false">IF(AE233="","",IF(AE233="-","-",IF(UPPER(AE233)="AB","+",VLOOKUP(AE233,'විෂය තොරතුරු'!$P$24:$Q$28,2))))</f>
        <v/>
      </c>
      <c r="BQ233" s="168" t="str">
        <f aca="false">IF(AF233="","",IF(AF233="-","-",IF(UPPER(AF233)="AB","+",VLOOKUP(AF233,'විෂය තොරතුරු'!$P$24:$Q$28,2))))</f>
        <v/>
      </c>
      <c r="BR233" s="168" t="str">
        <f aca="false">IF(AG233="","",IF(AG233="-","-",IF(UPPER(AG233)="AB","+",VLOOKUP(AG233,'විෂය තොරතුරු'!$P$24:$Q$28,2))))</f>
        <v/>
      </c>
      <c r="BS233" s="168" t="str">
        <f aca="false">IF(AH233="","",IF(AH233="-","-",IF(UPPER(AH233)="AB","+",VLOOKUP(AH233,'විෂය තොරතුරු'!$P$24:$Q$28,2))))</f>
        <v/>
      </c>
      <c r="BT233" s="168" t="str">
        <f aca="false">IF(AI233="","",IF(AI233="-","-",IF(UPPER(AI233)="AB","+",VLOOKUP(AI233,'විෂය තොරතුරු'!$P$24:$Q$28,2))))</f>
        <v/>
      </c>
      <c r="BU233" s="168" t="str">
        <f aca="false">IF(AJ233="","",IF(AJ233="-","-",IF(UPPER(AJ233)="AB","+",VLOOKUP(AJ233,'විෂය තොරතුරු'!$P$24:$Q$28,2))))</f>
        <v/>
      </c>
      <c r="BV233" s="168" t="str">
        <f aca="false">IF(AK233="","",IF(AK233="-","-",IF(UPPER(AK233)="AB","+",VLOOKUP(AK233,'විෂය තොරතුරු'!$P$24:$Q$28,2))))</f>
        <v/>
      </c>
      <c r="BW233" s="169" t="str">
        <f aca="false">IF(AL233="","",IF(AL233="-","-",IF(UPPER(AL233)="AB","+",VLOOKUP(AL233,'විෂය තොරතුරු'!$P$24:$Q$28,2))))</f>
        <v/>
      </c>
      <c r="BX233" s="171" t="str">
        <f aca="false">IF($B233="","",COUNTIF($AP233:$BW233,"A"))</f>
        <v/>
      </c>
      <c r="BY233" s="171" t="str">
        <f aca="false">IF($B233="","",COUNTIF($AP233:$BW233,"B"))</f>
        <v/>
      </c>
      <c r="BZ233" s="171" t="str">
        <f aca="false">IF($B233="","",COUNTIF($AP233:$BW233,"C"))</f>
        <v/>
      </c>
      <c r="CA233" s="171" t="str">
        <f aca="false">IF($B233="","",COUNTIF($AP233:$BW233,"S"))</f>
        <v/>
      </c>
      <c r="CB233" s="171" t="str">
        <f aca="false">IF($B233="","",COUNTIF($AP233:$BW233,"W"))</f>
        <v/>
      </c>
      <c r="CC233" s="171" t="str">
        <f aca="false">IF(B233="","",SUM(BX233:CA233))</f>
        <v/>
      </c>
      <c r="CD233" s="169" t="str">
        <f aca="false">IF(B233="","",SUM(BX233:BZ233))</f>
        <v/>
      </c>
      <c r="CE233" s="172" t="str">
        <f aca="false">IF(B233="","",IF(AND(CC233&gt;=6,CD233&gt;=3,OR(E233&gt;=35,F233&gt;=35),L233&gt;=35),"6/3 සමත්",IF(AND(CC233&gt;=5,CD233&gt;=3,OR(E233&gt;=35,F233&gt;=35,L233&gt;=35)),"5/3 සමත්",IF(AND(CC233&gt;=4,CD233&gt;=1,OR(E233&gt;=20,F233&gt;=20,L233&gt;=20)),"සමත් කළ හැකි",IF(CB233=9,"W9","අසමත් ?")))))</f>
        <v/>
      </c>
    </row>
    <row r="234" customFormat="false" ht="13.8" hidden="false" customHeight="false" outlineLevel="0" collapsed="false">
      <c r="A234" s="160" t="n">
        <v>49</v>
      </c>
      <c r="B234" s="189"/>
      <c r="C234" s="161"/>
      <c r="D234" s="162"/>
      <c r="E234" s="163"/>
      <c r="F234" s="164"/>
      <c r="G234" s="163"/>
      <c r="H234" s="165"/>
      <c r="I234" s="165"/>
      <c r="J234" s="164"/>
      <c r="K234" s="163"/>
      <c r="L234" s="165"/>
      <c r="M234" s="165"/>
      <c r="N234" s="164"/>
      <c r="O234" s="163"/>
      <c r="P234" s="165"/>
      <c r="Q234" s="165"/>
      <c r="R234" s="165"/>
      <c r="S234" s="165"/>
      <c r="T234" s="165"/>
      <c r="U234" s="165"/>
      <c r="V234" s="164"/>
      <c r="W234" s="163"/>
      <c r="X234" s="165"/>
      <c r="Y234" s="165"/>
      <c r="Z234" s="165"/>
      <c r="AA234" s="165"/>
      <c r="AB234" s="165"/>
      <c r="AC234" s="165"/>
      <c r="AD234" s="164"/>
      <c r="AE234" s="163"/>
      <c r="AF234" s="165"/>
      <c r="AG234" s="165"/>
      <c r="AH234" s="165"/>
      <c r="AI234" s="165"/>
      <c r="AJ234" s="165"/>
      <c r="AK234" s="165"/>
      <c r="AL234" s="166"/>
      <c r="AM234" s="167" t="str">
        <f aca="false">IF(B234="","",SUM(E234:AL234))</f>
        <v/>
      </c>
      <c r="AN234" s="168" t="str">
        <f aca="false">IF(B234="","",AM234/9)</f>
        <v/>
      </c>
      <c r="AO234" s="169" t="str">
        <f aca="false">IF(B234="","",IF(AM234=0,"-",RANK(AM234,$AM$186:$AM$235,0)))</f>
        <v/>
      </c>
      <c r="AP234" s="167" t="str">
        <f aca="false">IF(E234="","",IF(E234="-","-",IF(UPPER(E234)="AB","+",VLOOKUP(E234,'විෂය තොරතුරු'!$P$24:$Q$28,2))))</f>
        <v/>
      </c>
      <c r="AQ234" s="168" t="str">
        <f aca="false">IF(F234="","",IF(F234="-","-",IF(UPPER(F234)="AB","+",VLOOKUP(F234,'විෂය තොරතුරු'!$P$24:$Q$28,2))))</f>
        <v/>
      </c>
      <c r="AR234" s="168" t="str">
        <f aca="false">IF(G234="","",IF(G234="-","-",IF(UPPER(G234)="AB","+",VLOOKUP(G234,'විෂය තොරතුරු'!$P$24:$Q$28,2))))</f>
        <v/>
      </c>
      <c r="AS234" s="168" t="str">
        <f aca="false">IF(H234="","",IF(H234="-","-",IF(UPPER(H234)="AB","+",VLOOKUP(H234,'විෂය තොරතුරු'!$P$24:$Q$28,2))))</f>
        <v/>
      </c>
      <c r="AT234" s="168" t="str">
        <f aca="false">IF(I234="","",IF(I234="-","-",IF(UPPER(I234)="AB","+",VLOOKUP(I234,'විෂය තොරතුරු'!$P$24:$Q$28,2))))</f>
        <v/>
      </c>
      <c r="AU234" s="170" t="str">
        <f aca="false">IF(J234="","",IF(J234="-","-",IF(UPPER(J234)="AB","+",VLOOKUP(J234,'විෂය තොරතුරු'!$P$24:$Q$28,2))))</f>
        <v/>
      </c>
      <c r="AV234" s="171" t="str">
        <f aca="false">IF(K234="","",IF(K234="-","-",IF(UPPER(K234)="AB","+",VLOOKUP(K234,'විෂය තොරතුරු'!$P$24:$Q$28,2))))</f>
        <v/>
      </c>
      <c r="AW234" s="168" t="str">
        <f aca="false">IF(L234="","",IF(L234="-","-",IF(UPPER(L234)="AB","+",VLOOKUP(L234,'විෂය තොරතුරු'!$P$24:$Q$28,2))))</f>
        <v/>
      </c>
      <c r="AX234" s="168" t="str">
        <f aca="false">IF(M234="","",IF(M234="-","-",IF(UPPER(M234)="AB","+",VLOOKUP(M234,'විෂය තොරතුරු'!$P$24:$Q$28,2))))</f>
        <v/>
      </c>
      <c r="AY234" s="169" t="str">
        <f aca="false">IF(N234="","",IF(N234="-","-",IF(UPPER(N234)="AB","+",VLOOKUP(N234,'විෂය තොරතුරු'!$P$24:$Q$28,2))))</f>
        <v/>
      </c>
      <c r="AZ234" s="167" t="str">
        <f aca="false">IF(O234="","",IF(O234="-","-",IF(UPPER(O234)="AB","+",VLOOKUP(O234,'විෂය තොරතුරු'!$P$24:$Q$28,2))))</f>
        <v/>
      </c>
      <c r="BA234" s="168" t="str">
        <f aca="false">IF(P234="","",IF(P234="-","-",IF(UPPER(P234)="AB","+",VLOOKUP(P234,'විෂය තොරතුරු'!$P$24:$Q$28,2))))</f>
        <v/>
      </c>
      <c r="BB234" s="168" t="str">
        <f aca="false">IF(Q234="","",IF(Q234="-","-",IF(UPPER(Q234)="AB","+",VLOOKUP(Q234,'විෂය තොරතුරු'!$P$24:$Q$28,2))))</f>
        <v/>
      </c>
      <c r="BC234" s="168" t="str">
        <f aca="false">IF(R234="","",IF(R234="-","-",IF(UPPER(R234)="AB","+",VLOOKUP(R234,'විෂය තොරතුරු'!$P$24:$Q$28,2))))</f>
        <v/>
      </c>
      <c r="BD234" s="168" t="str">
        <f aca="false">IF(S234="","",IF(S234="-","-",IF(UPPER(S234)="AB","+",VLOOKUP(S234,'විෂය තොරතුරු'!$P$24:$Q$28,2))))</f>
        <v/>
      </c>
      <c r="BE234" s="168" t="str">
        <f aca="false">IF(T234="","",IF(T234="-","-",IF(UPPER(T234)="AB","+",VLOOKUP(T234,'විෂය තොරතුරු'!$P$24:$Q$28,2))))</f>
        <v/>
      </c>
      <c r="BF234" s="168" t="str">
        <f aca="false">IF(U234="","",IF(U234="-","-",IF(UPPER(U234)="AB","+",VLOOKUP(U234,'විෂය තොරතුරු'!$P$24:$Q$28,2))))</f>
        <v/>
      </c>
      <c r="BG234" s="170" t="str">
        <f aca="false">IF(V234="","",IF(V234="-","-",IF(UPPER(V234)="AB","+",VLOOKUP(V234,'විෂය තොරතුරු'!$P$24:$Q$28,2))))</f>
        <v/>
      </c>
      <c r="BH234" s="171" t="str">
        <f aca="false">IF(W234="","",IF(W234="-","-",IF(UPPER(W234)="AB","+",VLOOKUP(W234,'විෂය තොරතුරු'!$P$24:$Q$28,2))))</f>
        <v/>
      </c>
      <c r="BI234" s="168" t="str">
        <f aca="false">IF(X234="","",IF(X234="-","-",IF(UPPER(X234)="AB","+",VLOOKUP(X234,'විෂය තොරතුරු'!$P$24:$Q$28,2))))</f>
        <v/>
      </c>
      <c r="BJ234" s="168" t="str">
        <f aca="false">IF(Y234="","",IF(Y234="-","-",IF(UPPER(Y234)="AB","+",VLOOKUP(Y234,'විෂය තොරතුරු'!$P$24:$Q$28,2))))</f>
        <v/>
      </c>
      <c r="BK234" s="168" t="str">
        <f aca="false">IF(Z234="","",IF(Z234="-","-",IF(UPPER(Z234)="AB","+",VLOOKUP(Z234,'විෂය තොරතුරු'!$P$24:$Q$28,2))))</f>
        <v/>
      </c>
      <c r="BL234" s="168" t="str">
        <f aca="false">IF(AA234="","",IF(AA234="-","-",IF(UPPER(AA234)="AB","+",VLOOKUP(AA234,'විෂය තොරතුරු'!$P$24:$Q$28,2))))</f>
        <v/>
      </c>
      <c r="BM234" s="168" t="str">
        <f aca="false">IF(AB234="","",IF(AB234="-","-",IF(UPPER(AB234)="AB","+",VLOOKUP(AB234,'විෂය තොරතුරු'!$P$24:$Q$28,2))))</f>
        <v/>
      </c>
      <c r="BN234" s="168" t="str">
        <f aca="false">IF(AC234="","",IF(AC234="-","-",IF(UPPER(AC234)="AB","+",VLOOKUP(AC234,'විෂය තොරතුරු'!$P$24:$Q$28,2))))</f>
        <v/>
      </c>
      <c r="BO234" s="169" t="str">
        <f aca="false">IF(AD234="","",IF(AD234="-","-",IF(UPPER(AD234)="AB","+",VLOOKUP(AD234,'විෂය තොරතුරු'!$P$24:$Q$28,2))))</f>
        <v/>
      </c>
      <c r="BP234" s="171" t="str">
        <f aca="false">IF(AE234="","",IF(AE234="-","-",IF(UPPER(AE234)="AB","+",VLOOKUP(AE234,'විෂය තොරතුරු'!$P$24:$Q$28,2))))</f>
        <v/>
      </c>
      <c r="BQ234" s="168" t="str">
        <f aca="false">IF(AF234="","",IF(AF234="-","-",IF(UPPER(AF234)="AB","+",VLOOKUP(AF234,'විෂය තොරතුරු'!$P$24:$Q$28,2))))</f>
        <v/>
      </c>
      <c r="BR234" s="168" t="str">
        <f aca="false">IF(AG234="","",IF(AG234="-","-",IF(UPPER(AG234)="AB","+",VLOOKUP(AG234,'විෂය තොරතුරු'!$P$24:$Q$28,2))))</f>
        <v/>
      </c>
      <c r="BS234" s="168" t="str">
        <f aca="false">IF(AH234="","",IF(AH234="-","-",IF(UPPER(AH234)="AB","+",VLOOKUP(AH234,'විෂය තොරතුරු'!$P$24:$Q$28,2))))</f>
        <v/>
      </c>
      <c r="BT234" s="168" t="str">
        <f aca="false">IF(AI234="","",IF(AI234="-","-",IF(UPPER(AI234)="AB","+",VLOOKUP(AI234,'විෂය තොරතුරු'!$P$24:$Q$28,2))))</f>
        <v/>
      </c>
      <c r="BU234" s="168" t="str">
        <f aca="false">IF(AJ234="","",IF(AJ234="-","-",IF(UPPER(AJ234)="AB","+",VLOOKUP(AJ234,'විෂය තොරතුරු'!$P$24:$Q$28,2))))</f>
        <v/>
      </c>
      <c r="BV234" s="168" t="str">
        <f aca="false">IF(AK234="","",IF(AK234="-","-",IF(UPPER(AK234)="AB","+",VLOOKUP(AK234,'විෂය තොරතුරු'!$P$24:$Q$28,2))))</f>
        <v/>
      </c>
      <c r="BW234" s="169" t="str">
        <f aca="false">IF(AL234="","",IF(AL234="-","-",IF(UPPER(AL234)="AB","+",VLOOKUP(AL234,'විෂය තොරතුරු'!$P$24:$Q$28,2))))</f>
        <v/>
      </c>
      <c r="BX234" s="171" t="str">
        <f aca="false">IF($B234="","",COUNTIF($AP234:$BW234,"A"))</f>
        <v/>
      </c>
      <c r="BY234" s="171" t="str">
        <f aca="false">IF($B234="","",COUNTIF($AP234:$BW234,"B"))</f>
        <v/>
      </c>
      <c r="BZ234" s="171" t="str">
        <f aca="false">IF($B234="","",COUNTIF($AP234:$BW234,"C"))</f>
        <v/>
      </c>
      <c r="CA234" s="171" t="str">
        <f aca="false">IF($B234="","",COUNTIF($AP234:$BW234,"S"))</f>
        <v/>
      </c>
      <c r="CB234" s="171" t="str">
        <f aca="false">IF($B234="","",COUNTIF($AP234:$BW234,"W"))</f>
        <v/>
      </c>
      <c r="CC234" s="171" t="str">
        <f aca="false">IF(B234="","",SUM(BX234:CA234))</f>
        <v/>
      </c>
      <c r="CD234" s="169" t="str">
        <f aca="false">IF(B234="","",SUM(BX234:BZ234))</f>
        <v/>
      </c>
      <c r="CE234" s="172" t="str">
        <f aca="false">IF(B234="","",IF(AND(CC234&gt;=6,CD234&gt;=3,OR(E234&gt;=35,F234&gt;=35),L234&gt;=35),"6/3 සමත්",IF(AND(CC234&gt;=5,CD234&gt;=3,OR(E234&gt;=35,F234&gt;=35,L234&gt;=35)),"5/3 සමත්",IF(AND(CC234&gt;=4,CD234&gt;=1,OR(E234&gt;=20,F234&gt;=20,L234&gt;=20)),"සමත් කළ හැකි",IF(CB234=9,"W9","අසමත් ?")))))</f>
        <v/>
      </c>
    </row>
    <row r="235" customFormat="false" ht="13.8" hidden="false" customHeight="false" outlineLevel="0" collapsed="false">
      <c r="A235" s="160" t="n">
        <v>50</v>
      </c>
      <c r="B235" s="174"/>
      <c r="C235" s="161"/>
      <c r="D235" s="162"/>
      <c r="E235" s="269"/>
      <c r="F235" s="166"/>
      <c r="G235" s="269"/>
      <c r="H235" s="174"/>
      <c r="I235" s="174"/>
      <c r="J235" s="166"/>
      <c r="K235" s="269"/>
      <c r="L235" s="174"/>
      <c r="M235" s="174"/>
      <c r="N235" s="166"/>
      <c r="O235" s="269"/>
      <c r="P235" s="174"/>
      <c r="Q235" s="174"/>
      <c r="R235" s="174"/>
      <c r="S235" s="174"/>
      <c r="T235" s="174"/>
      <c r="U235" s="174"/>
      <c r="V235" s="166"/>
      <c r="W235" s="269"/>
      <c r="X235" s="174"/>
      <c r="Y235" s="174"/>
      <c r="Z235" s="174"/>
      <c r="AA235" s="174"/>
      <c r="AB235" s="174"/>
      <c r="AC235" s="174"/>
      <c r="AD235" s="166"/>
      <c r="AE235" s="269"/>
      <c r="AF235" s="174"/>
      <c r="AG235" s="174"/>
      <c r="AH235" s="174"/>
      <c r="AI235" s="174"/>
      <c r="AJ235" s="174"/>
      <c r="AK235" s="174"/>
      <c r="AL235" s="166"/>
      <c r="AM235" s="193" t="str">
        <f aca="false">IF(B235="","",SUM(E235:AL235))</f>
        <v/>
      </c>
      <c r="AN235" s="194" t="str">
        <f aca="false">IF(B235="","",AM235/9)</f>
        <v/>
      </c>
      <c r="AO235" s="169" t="str">
        <f aca="false">IF(B235="","",IF(AM235=0,"-",RANK(AM235,$AM$186:$AM$235,0)))</f>
        <v/>
      </c>
      <c r="AP235" s="193" t="str">
        <f aca="false">IF(E235="","",IF(E235="-","-",IF(UPPER(E235)="AB","+",VLOOKUP(E235,'විෂය තොරතුරු'!$P$24:$Q$28,2))))</f>
        <v/>
      </c>
      <c r="AQ235" s="194" t="str">
        <f aca="false">IF(F235="","",IF(F235="-","-",IF(UPPER(F235)="AB","+",VLOOKUP(F235,'විෂය තොරතුරු'!$P$24:$Q$28,2))))</f>
        <v/>
      </c>
      <c r="AR235" s="194" t="str">
        <f aca="false">IF(G235="","",IF(G235="-","-",IF(UPPER(G235)="AB","+",VLOOKUP(G235,'විෂය තොරතුරු'!$P$24:$Q$28,2))))</f>
        <v/>
      </c>
      <c r="AS235" s="194" t="str">
        <f aca="false">IF(H235="","",IF(H235="-","-",IF(UPPER(H235)="AB","+",VLOOKUP(H235,'විෂය තොරතුරු'!$P$24:$Q$28,2))))</f>
        <v/>
      </c>
      <c r="AT235" s="194" t="str">
        <f aca="false">IF(I235="","",IF(I235="-","-",IF(UPPER(I235)="AB","+",VLOOKUP(I235,'විෂය තොරතුරු'!$P$24:$Q$28,2))))</f>
        <v/>
      </c>
      <c r="AU235" s="196" t="str">
        <f aca="false">IF(J235="","",IF(J235="-","-",IF(UPPER(J235)="AB","+",VLOOKUP(J235,'විෂය තොරතුරු'!$P$24:$Q$28,2))))</f>
        <v/>
      </c>
      <c r="AV235" s="197" t="str">
        <f aca="false">IF(K235="","",IF(K235="-","-",IF(UPPER(K235)="AB","+",VLOOKUP(K235,'විෂය තොරතුරු'!$P$24:$Q$28,2))))</f>
        <v/>
      </c>
      <c r="AW235" s="194" t="str">
        <f aca="false">IF(L235="","",IF(L235="-","-",IF(UPPER(L235)="AB","+",VLOOKUP(L235,'විෂය තොරතුරු'!$P$24:$Q$28,2))))</f>
        <v/>
      </c>
      <c r="AX235" s="194" t="str">
        <f aca="false">IF(M235="","",IF(M235="-","-",IF(UPPER(M235)="AB","+",VLOOKUP(M235,'විෂය තොරතුරු'!$P$24:$Q$28,2))))</f>
        <v/>
      </c>
      <c r="AY235" s="195" t="str">
        <f aca="false">IF(N235="","",IF(N235="-","-",IF(UPPER(N235)="AB","+",VLOOKUP(N235,'විෂය තොරතුරු'!$P$24:$Q$28,2))))</f>
        <v/>
      </c>
      <c r="AZ235" s="193" t="str">
        <f aca="false">IF(O235="","",IF(O235="-","-",IF(UPPER(O235)="AB","+",VLOOKUP(O235,'විෂය තොරතුරු'!$P$24:$Q$28,2))))</f>
        <v/>
      </c>
      <c r="BA235" s="194" t="str">
        <f aca="false">IF(P235="","",IF(P235="-","-",IF(UPPER(P235)="AB","+",VLOOKUP(P235,'විෂය තොරතුරු'!$P$24:$Q$28,2))))</f>
        <v/>
      </c>
      <c r="BB235" s="194" t="str">
        <f aca="false">IF(Q235="","",IF(Q235="-","-",IF(UPPER(Q235)="AB","+",VLOOKUP(Q235,'විෂය තොරතුරු'!$P$24:$Q$28,2))))</f>
        <v/>
      </c>
      <c r="BC235" s="194" t="str">
        <f aca="false">IF(R235="","",IF(R235="-","-",IF(UPPER(R235)="AB","+",VLOOKUP(R235,'විෂය තොරතුරු'!$P$24:$Q$28,2))))</f>
        <v/>
      </c>
      <c r="BD235" s="194" t="str">
        <f aca="false">IF(S235="","",IF(S235="-","-",IF(UPPER(S235)="AB","+",VLOOKUP(S235,'විෂය තොරතුරු'!$P$24:$Q$28,2))))</f>
        <v/>
      </c>
      <c r="BE235" s="194" t="str">
        <f aca="false">IF(T235="","",IF(T235="-","-",IF(UPPER(T235)="AB","+",VLOOKUP(T235,'විෂය තොරතුරු'!$P$24:$Q$28,2))))</f>
        <v/>
      </c>
      <c r="BF235" s="194" t="str">
        <f aca="false">IF(U235="","",IF(U235="-","-",IF(UPPER(U235)="AB","+",VLOOKUP(U235,'විෂය තොරතුරු'!$P$24:$Q$28,2))))</f>
        <v/>
      </c>
      <c r="BG235" s="196" t="str">
        <f aca="false">IF(V235="","",IF(V235="-","-",IF(UPPER(V235)="AB","+",VLOOKUP(V235,'විෂය තොරතුරු'!$P$24:$Q$28,2))))</f>
        <v/>
      </c>
      <c r="BH235" s="197" t="str">
        <f aca="false">IF(W235="","",IF(W235="-","-",IF(UPPER(W235)="AB","+",VLOOKUP(W235,'විෂය තොරතුරු'!$P$24:$Q$28,2))))</f>
        <v/>
      </c>
      <c r="BI235" s="194" t="str">
        <f aca="false">IF(X235="","",IF(X235="-","-",IF(UPPER(X235)="AB","+",VLOOKUP(X235,'විෂය තොරතුරු'!$P$24:$Q$28,2))))</f>
        <v/>
      </c>
      <c r="BJ235" s="194" t="str">
        <f aca="false">IF(Y235="","",IF(Y235="-","-",IF(UPPER(Y235)="AB","+",VLOOKUP(Y235,'විෂය තොරතුරු'!$P$24:$Q$28,2))))</f>
        <v/>
      </c>
      <c r="BK235" s="194" t="str">
        <f aca="false">IF(Z235="","",IF(Z235="-","-",IF(UPPER(Z235)="AB","+",VLOOKUP(Z235,'විෂය තොරතුරු'!$P$24:$Q$28,2))))</f>
        <v/>
      </c>
      <c r="BL235" s="194" t="str">
        <f aca="false">IF(AA235="","",IF(AA235="-","-",IF(UPPER(AA235)="AB","+",VLOOKUP(AA235,'විෂය තොරතුරු'!$P$24:$Q$28,2))))</f>
        <v/>
      </c>
      <c r="BM235" s="194" t="str">
        <f aca="false">IF(AB235="","",IF(AB235="-","-",IF(UPPER(AB235)="AB","+",VLOOKUP(AB235,'විෂය තොරතුරු'!$P$24:$Q$28,2))))</f>
        <v/>
      </c>
      <c r="BN235" s="194" t="str">
        <f aca="false">IF(AC235="","",IF(AC235="-","-",IF(UPPER(AC235)="AB","+",VLOOKUP(AC235,'විෂය තොරතුරු'!$P$24:$Q$28,2))))</f>
        <v/>
      </c>
      <c r="BO235" s="195" t="str">
        <f aca="false">IF(AD235="","",IF(AD235="-","-",IF(UPPER(AD235)="AB","+",VLOOKUP(AD235,'විෂය තොරතුරු'!$P$24:$Q$28,2))))</f>
        <v/>
      </c>
      <c r="BP235" s="197" t="str">
        <f aca="false">IF(AE235="","",IF(AE235="-","-",IF(UPPER(AE235)="AB","+",VLOOKUP(AE235,'විෂය තොරතුරු'!$P$24:$Q$28,2))))</f>
        <v/>
      </c>
      <c r="BQ235" s="194" t="str">
        <f aca="false">IF(AF235="","",IF(AF235="-","-",IF(UPPER(AF235)="AB","+",VLOOKUP(AF235,'විෂය තොරතුරු'!$P$24:$Q$28,2))))</f>
        <v/>
      </c>
      <c r="BR235" s="194" t="str">
        <f aca="false">IF(AG235="","",IF(AG235="-","-",IF(UPPER(AG235)="AB","+",VLOOKUP(AG235,'විෂය තොරතුරු'!$P$24:$Q$28,2))))</f>
        <v/>
      </c>
      <c r="BS235" s="194" t="str">
        <f aca="false">IF(AH235="","",IF(AH235="-","-",IF(UPPER(AH235)="AB","+",VLOOKUP(AH235,'විෂය තොරතුරු'!$P$24:$Q$28,2))))</f>
        <v/>
      </c>
      <c r="BT235" s="194" t="str">
        <f aca="false">IF(AI235="","",IF(AI235="-","-",IF(UPPER(AI235)="AB","+",VLOOKUP(AI235,'විෂය තොරතුරු'!$P$24:$Q$28,2))))</f>
        <v/>
      </c>
      <c r="BU235" s="194" t="str">
        <f aca="false">IF(AJ235="","",IF(AJ235="-","-",IF(UPPER(AJ235)="AB","+",VLOOKUP(AJ235,'විෂය තොරතුරු'!$P$24:$Q$28,2))))</f>
        <v/>
      </c>
      <c r="BV235" s="194" t="str">
        <f aca="false">IF(AK235="","",IF(AK235="-","-",IF(UPPER(AK235)="AB","+",VLOOKUP(AK235,'විෂය තොරතුරු'!$P$24:$Q$28,2))))</f>
        <v/>
      </c>
      <c r="BW235" s="195" t="str">
        <f aca="false">IF(AL235="","",IF(AL235="-","-",IF(UPPER(AL235)="AB","+",VLOOKUP(AL235,'විෂය තොරතුරු'!$P$24:$Q$28,2))))</f>
        <v/>
      </c>
      <c r="BX235" s="171" t="str">
        <f aca="false">IF($B235="","",COUNTIF($AP235:$BW235,"A"))</f>
        <v/>
      </c>
      <c r="BY235" s="171" t="str">
        <f aca="false">IF($B235="","",COUNTIF($AP235:$BW235,"B"))</f>
        <v/>
      </c>
      <c r="BZ235" s="171" t="str">
        <f aca="false">IF($B235="","",COUNTIF($AP235:$BW235,"C"))</f>
        <v/>
      </c>
      <c r="CA235" s="171" t="str">
        <f aca="false">IF($B235="","",COUNTIF($AP235:$BW235,"S"))</f>
        <v/>
      </c>
      <c r="CB235" s="171" t="str">
        <f aca="false">IF($B235="","",COUNTIF($AP235:$BW235,"W"))</f>
        <v/>
      </c>
      <c r="CC235" s="197" t="str">
        <f aca="false">IF(B235="","",SUM(BX235:CA235))</f>
        <v/>
      </c>
      <c r="CD235" s="195" t="str">
        <f aca="false">IF(B235="","",SUM(BX235:BZ235))</f>
        <v/>
      </c>
      <c r="CE235" s="172" t="str">
        <f aca="false">IF(B235="","",IF(AND(CC235&gt;=6,CD235&gt;=3,OR(E235&gt;=35,F235&gt;=35),L235&gt;=35),"6/3 සමත්",IF(AND(CC235&gt;=5,CD235&gt;=3,OR(E235&gt;=35,F235&gt;=35,L235&gt;=35)),"5/3 සමත්",IF(AND(CC235&gt;=4,CD235&gt;=1,OR(E235&gt;=20,F235&gt;=20,L235&gt;=20)),"සමත් කළ හැකි",IF(CB235=9,"W9","අසමත් ?")))))</f>
        <v/>
      </c>
    </row>
    <row r="236" customFormat="false" ht="11.45" hidden="false" customHeight="false" outlineLevel="0" collapsed="false">
      <c r="A236" s="202"/>
      <c r="B236" s="63" t="s">
        <v>93</v>
      </c>
      <c r="C236" s="168"/>
      <c r="D236" s="170"/>
      <c r="E236" s="171" t="str">
        <f aca="false">IF($B186="","-",SUM(E186:E235))</f>
        <v>-</v>
      </c>
      <c r="F236" s="169" t="str">
        <f aca="false">IF($B186="","-",SUM(F186:F235))</f>
        <v>-</v>
      </c>
      <c r="G236" s="171" t="str">
        <f aca="false">IF($B186="","-",SUM(G186:G235))</f>
        <v>-</v>
      </c>
      <c r="H236" s="168" t="str">
        <f aca="false">IF($B186="","-",SUM(H186:H235))</f>
        <v>-</v>
      </c>
      <c r="I236" s="168" t="str">
        <f aca="false">IF($B186="","-",SUM(I186:I235))</f>
        <v>-</v>
      </c>
      <c r="J236" s="169" t="str">
        <f aca="false">IF($B186="","-",SUM(J186:J235))</f>
        <v>-</v>
      </c>
      <c r="K236" s="171" t="str">
        <f aca="false">IF($B186="","-",SUM(K186:K235))</f>
        <v>-</v>
      </c>
      <c r="L236" s="168" t="str">
        <f aca="false">IF($B186="","-",SUM(L186:L235))</f>
        <v>-</v>
      </c>
      <c r="M236" s="168" t="str">
        <f aca="false">IF($B186="","-",SUM(M186:M235))</f>
        <v>-</v>
      </c>
      <c r="N236" s="169" t="str">
        <f aca="false">IF($B186="","-",SUM(N186:N235))</f>
        <v>-</v>
      </c>
      <c r="O236" s="171" t="str">
        <f aca="false">IF($B186="","-",SUM(O186:O235))</f>
        <v>-</v>
      </c>
      <c r="P236" s="168" t="str">
        <f aca="false">IF($B186="","-",SUM(P186:P235))</f>
        <v>-</v>
      </c>
      <c r="Q236" s="168" t="str">
        <f aca="false">IF($B186="","-",SUM(Q186:Q235))</f>
        <v>-</v>
      </c>
      <c r="R236" s="168" t="str">
        <f aca="false">IF($B186="","-",SUM(R186:R235))</f>
        <v>-</v>
      </c>
      <c r="S236" s="168" t="str">
        <f aca="false">IF($B186="","-",SUM(S186:S235))</f>
        <v>-</v>
      </c>
      <c r="T236" s="168" t="str">
        <f aca="false">IF($B186="","-",SUM(T186:T235))</f>
        <v>-</v>
      </c>
      <c r="U236" s="168" t="str">
        <f aca="false">IF($B186="","-",SUM(U186:U235))</f>
        <v>-</v>
      </c>
      <c r="V236" s="169" t="str">
        <f aca="false">IF($B186="","-",SUM(V186:V235))</f>
        <v>-</v>
      </c>
      <c r="W236" s="171" t="str">
        <f aca="false">IF($B186="","-",SUM(W186:W235))</f>
        <v>-</v>
      </c>
      <c r="X236" s="168" t="str">
        <f aca="false">IF($B186="","-",SUM(X186:X235))</f>
        <v>-</v>
      </c>
      <c r="Y236" s="168" t="str">
        <f aca="false">IF($B186="","-",SUM(Y186:Y235))</f>
        <v>-</v>
      </c>
      <c r="Z236" s="168" t="str">
        <f aca="false">IF($B186="","-",SUM(Z186:Z235))</f>
        <v>-</v>
      </c>
      <c r="AA236" s="168" t="str">
        <f aca="false">IF($B186="","-",SUM(AA186:AA235))</f>
        <v>-</v>
      </c>
      <c r="AB236" s="168" t="str">
        <f aca="false">IF($B186="","-",SUM(AB186:AB235))</f>
        <v>-</v>
      </c>
      <c r="AC236" s="168" t="str">
        <f aca="false">IF($B186="","-",SUM(AC186:AC235))</f>
        <v>-</v>
      </c>
      <c r="AD236" s="169" t="str">
        <f aca="false">IF($B186="","-",SUM(AD186:AD235))</f>
        <v>-</v>
      </c>
      <c r="AE236" s="171" t="str">
        <f aca="false">IF($B186="","-",SUM(AE186:AE235))</f>
        <v>-</v>
      </c>
      <c r="AF236" s="168" t="str">
        <f aca="false">IF($B186="","-",SUM(AF186:AF235))</f>
        <v>-</v>
      </c>
      <c r="AG236" s="168" t="str">
        <f aca="false">IF($B186="","-",SUM(AG186:AG235))</f>
        <v>-</v>
      </c>
      <c r="AH236" s="168" t="str">
        <f aca="false">IF($B186="","-",SUM(AH186:AH235))</f>
        <v>-</v>
      </c>
      <c r="AI236" s="168" t="str">
        <f aca="false">IF($B186="","-",SUM(AI186:AI235))</f>
        <v>-</v>
      </c>
      <c r="AJ236" s="168" t="str">
        <f aca="false">IF($B186="","-",SUM(AJ186:AJ235))</f>
        <v>-</v>
      </c>
      <c r="AK236" s="168" t="str">
        <f aca="false">IF($B186="","-",SUM(AK186:AK235))</f>
        <v>-</v>
      </c>
      <c r="AL236" s="169" t="str">
        <f aca="false">IF($B186="","-",SUM(AL186:AL235))</f>
        <v>-</v>
      </c>
      <c r="AM236" s="299"/>
      <c r="AN236" s="201"/>
      <c r="AO236" s="201"/>
      <c r="AP236" s="201"/>
      <c r="AQ236" s="201"/>
      <c r="AR236" s="201"/>
      <c r="AS236" s="201"/>
      <c r="AT236" s="201"/>
      <c r="AU236" s="201"/>
      <c r="AV236" s="201"/>
      <c r="AW236" s="201"/>
      <c r="AX236" s="201"/>
      <c r="AY236" s="201"/>
      <c r="AZ236" s="201"/>
      <c r="BA236" s="201"/>
      <c r="BB236" s="201"/>
      <c r="BC236" s="201"/>
      <c r="BD236" s="201"/>
      <c r="BE236" s="201"/>
      <c r="BF236" s="201"/>
      <c r="BG236" s="201"/>
      <c r="BH236" s="201"/>
      <c r="BI236" s="201"/>
      <c r="BJ236" s="201"/>
      <c r="BK236" s="201"/>
      <c r="BL236" s="201"/>
      <c r="BM236" s="201"/>
      <c r="BN236" s="201"/>
      <c r="BO236" s="201"/>
      <c r="BP236" s="201"/>
      <c r="BQ236" s="201"/>
      <c r="BR236" s="201"/>
      <c r="BS236" s="201"/>
      <c r="BT236" s="201"/>
      <c r="BU236" s="201"/>
      <c r="BV236" s="201"/>
      <c r="BW236" s="201"/>
      <c r="BX236" s="201"/>
      <c r="BY236" s="201"/>
      <c r="BZ236" s="201"/>
      <c r="CA236" s="201"/>
      <c r="CB236" s="201"/>
      <c r="CC236" s="201"/>
      <c r="CD236" s="201"/>
      <c r="CE236" s="201"/>
    </row>
    <row r="237" customFormat="false" ht="11.45" hidden="false" customHeight="false" outlineLevel="0" collapsed="false">
      <c r="A237" s="203"/>
      <c r="B237" s="63" t="s">
        <v>94</v>
      </c>
      <c r="C237" s="168"/>
      <c r="D237" s="170"/>
      <c r="E237" s="171" t="str">
        <f aca="false">IF(OR(E$236=0,E$236="-"),"-",E236/E246)</f>
        <v>-</v>
      </c>
      <c r="F237" s="171" t="str">
        <f aca="false">IF(OR(F$236=0,F$236="-"),"-",F236/F246)</f>
        <v>-</v>
      </c>
      <c r="G237" s="171" t="str">
        <f aca="false">IF(OR(G$236=0,G$236="-"),"-",G236/G246)</f>
        <v>-</v>
      </c>
      <c r="H237" s="171" t="str">
        <f aca="false">IF(OR(H$236=0,H$236="-"),"-",H236/H246)</f>
        <v>-</v>
      </c>
      <c r="I237" s="171" t="str">
        <f aca="false">IF(OR(I$236=0,I$236="-"),"-",I236/I246)</f>
        <v>-</v>
      </c>
      <c r="J237" s="171" t="str">
        <f aca="false">IF(OR(J$236=0,J$236="-"),"-",J236/J246)</f>
        <v>-</v>
      </c>
      <c r="K237" s="171" t="str">
        <f aca="false">IF(OR(K$236=0,K$236="-"),"-",K236/K246)</f>
        <v>-</v>
      </c>
      <c r="L237" s="171" t="str">
        <f aca="false">IF(OR(L$236=0,L$236="-"),"-",L236/L246)</f>
        <v>-</v>
      </c>
      <c r="M237" s="171" t="str">
        <f aca="false">IF(OR(M$236=0,M$236="-"),"-",M236/M246)</f>
        <v>-</v>
      </c>
      <c r="N237" s="171" t="str">
        <f aca="false">IF(OR(N$236=0,N$236="-"),"-",N236/N246)</f>
        <v>-</v>
      </c>
      <c r="O237" s="171" t="str">
        <f aca="false">IF(OR(O$236=0,O$236="-"),"-",O236/O246)</f>
        <v>-</v>
      </c>
      <c r="P237" s="171" t="str">
        <f aca="false">IF(OR(P$236=0,P$236="-"),"-",P236/P246)</f>
        <v>-</v>
      </c>
      <c r="Q237" s="171" t="str">
        <f aca="false">IF(OR(Q$236=0,Q$236="-"),"-",Q236/Q246)</f>
        <v>-</v>
      </c>
      <c r="R237" s="171" t="str">
        <f aca="false">IF(OR(R$236=0,R$236="-"),"-",R236/R246)</f>
        <v>-</v>
      </c>
      <c r="S237" s="171" t="str">
        <f aca="false">IF(OR(S$236=0,S$236="-"),"-",S236/S246)</f>
        <v>-</v>
      </c>
      <c r="T237" s="171" t="str">
        <f aca="false">IF(OR(T$236=0,T$236="-"),"-",T236/T246)</f>
        <v>-</v>
      </c>
      <c r="U237" s="171" t="str">
        <f aca="false">IF(OR(U$236=0,U$236="-"),"-",U236/U246)</f>
        <v>-</v>
      </c>
      <c r="V237" s="171" t="str">
        <f aca="false">IF(OR(V$236=0,V$236="-"),"-",V236/V246)</f>
        <v>-</v>
      </c>
      <c r="W237" s="171" t="str">
        <f aca="false">IF(OR(W$236=0,W$236="-"),"-",W236/W246)</f>
        <v>-</v>
      </c>
      <c r="X237" s="171" t="str">
        <f aca="false">IF(OR(X$236=0,X$236="-"),"-",X236/X246)</f>
        <v>-</v>
      </c>
      <c r="Y237" s="171" t="str">
        <f aca="false">IF(OR(Y$236=0,Y$236="-"),"-",Y236/Y246)</f>
        <v>-</v>
      </c>
      <c r="Z237" s="171" t="str">
        <f aca="false">IF(OR(Z$236=0,Z$236="-"),"-",Z236/Z246)</f>
        <v>-</v>
      </c>
      <c r="AA237" s="171" t="str">
        <f aca="false">IF(OR(AA$236=0,AA$236="-"),"-",AA236/AA246)</f>
        <v>-</v>
      </c>
      <c r="AB237" s="171" t="str">
        <f aca="false">IF(OR(AB$236=0,AB$236="-"),"-",AB236/AB246)</f>
        <v>-</v>
      </c>
      <c r="AC237" s="171" t="str">
        <f aca="false">IF(OR(AC$236=0,AC$236="-"),"-",AC236/AC246)</f>
        <v>-</v>
      </c>
      <c r="AD237" s="171" t="str">
        <f aca="false">IF(OR(AD$236=0,AD$236="-"),"-",AD236/AD246)</f>
        <v>-</v>
      </c>
      <c r="AE237" s="171" t="str">
        <f aca="false">IF(OR(AE$236=0,AE$236="-"),"-",AE236/AE246)</f>
        <v>-</v>
      </c>
      <c r="AF237" s="171" t="str">
        <f aca="false">IF(OR(AF$236=0,AF$236="-"),"-",AF236/AF246)</f>
        <v>-</v>
      </c>
      <c r="AG237" s="171" t="str">
        <f aca="false">IF(OR(AG$236=0,AG$236="-"),"-",AG236/AG246)</f>
        <v>-</v>
      </c>
      <c r="AH237" s="171" t="str">
        <f aca="false">IF(OR(AH$236=0,AH$236="-"),"-",AH236/AH246)</f>
        <v>-</v>
      </c>
      <c r="AI237" s="171" t="str">
        <f aca="false">IF(OR(AI$236=0,AI$236="-"),"-",AI236/AI246)</f>
        <v>-</v>
      </c>
      <c r="AJ237" s="171" t="str">
        <f aca="false">IF(OR(AJ$236=0,AJ$236="-"),"-",AJ236/AJ246)</f>
        <v>-</v>
      </c>
      <c r="AK237" s="171" t="str">
        <f aca="false">IF(OR(AK$236=0,AK$236="-"),"-",AK236/AK246)</f>
        <v>-</v>
      </c>
      <c r="AL237" s="171" t="str">
        <f aca="false">IF(OR(AL$236=0,AL$236="-"),"-",AL236/AL246)</f>
        <v>-</v>
      </c>
      <c r="AM237" s="299"/>
      <c r="AN237" s="201"/>
      <c r="AO237" s="201"/>
      <c r="AP237" s="201"/>
      <c r="AQ237" s="201"/>
      <c r="AR237" s="201"/>
      <c r="AS237" s="201"/>
      <c r="AT237" s="201"/>
      <c r="AU237" s="201"/>
      <c r="AV237" s="201"/>
      <c r="AW237" s="201"/>
      <c r="AX237" s="201"/>
      <c r="AY237" s="201"/>
      <c r="AZ237" s="201"/>
      <c r="BA237" s="201"/>
      <c r="BB237" s="201"/>
      <c r="BC237" s="201"/>
      <c r="BD237" s="201"/>
      <c r="BE237" s="201"/>
      <c r="BF237" s="201"/>
      <c r="BG237" s="201"/>
      <c r="BH237" s="201"/>
      <c r="BI237" s="201"/>
      <c r="BJ237" s="201"/>
      <c r="BK237" s="201"/>
      <c r="BL237" s="201"/>
      <c r="BM237" s="201"/>
      <c r="BN237" s="201"/>
      <c r="BO237" s="201"/>
      <c r="BP237" s="201"/>
      <c r="BQ237" s="201"/>
      <c r="BR237" s="201"/>
      <c r="BS237" s="201"/>
      <c r="BT237" s="201"/>
      <c r="BU237" s="201"/>
      <c r="BV237" s="201"/>
      <c r="BW237" s="201"/>
      <c r="BX237" s="201"/>
      <c r="BY237" s="201"/>
      <c r="BZ237" s="201"/>
      <c r="CA237" s="201"/>
      <c r="CB237" s="201"/>
      <c r="CC237" s="201"/>
      <c r="CD237" s="201"/>
      <c r="CE237" s="201"/>
    </row>
    <row r="238" customFormat="false" ht="12.65" hidden="false" customHeight="false" outlineLevel="0" collapsed="false">
      <c r="A238" s="203"/>
      <c r="B238" s="204" t="s">
        <v>95</v>
      </c>
      <c r="C238" s="207"/>
      <c r="D238" s="270"/>
      <c r="E238" s="171" t="n">
        <f aca="false">IF(E$236=0,"-",COUNTIFS(E$186:E$235,"&gt;74"))</f>
        <v>0</v>
      </c>
      <c r="F238" s="171" t="n">
        <f aca="false">IF(F$236=0,0,COUNTIFS(F$186:F$235,"&gt;74"))</f>
        <v>0</v>
      </c>
      <c r="G238" s="171" t="n">
        <f aca="false">IF(G$236=0,"-",COUNTIFS(G$186:G$235,"&gt;74"))</f>
        <v>0</v>
      </c>
      <c r="H238" s="171" t="n">
        <f aca="false">IF(H$236=0,"-",COUNTIFS(H$186:H$235,"&gt;74"))</f>
        <v>0</v>
      </c>
      <c r="I238" s="171" t="n">
        <f aca="false">IF(I$236=0,"-",COUNTIFS(I$186:I$235,"&gt;74"))</f>
        <v>0</v>
      </c>
      <c r="J238" s="171" t="n">
        <f aca="false">IF(J$236=0,"-",COUNTIFS(J$186:J$235,"&gt;74"))</f>
        <v>0</v>
      </c>
      <c r="K238" s="171" t="n">
        <f aca="false">IF(K$236=0,"-",COUNTIFS(K$186:K$235,"&gt;74"))</f>
        <v>0</v>
      </c>
      <c r="L238" s="171" t="n">
        <f aca="false">IF(L$236=0,"-",COUNTIFS(L$186:L$235,"&gt;74"))</f>
        <v>0</v>
      </c>
      <c r="M238" s="171" t="n">
        <f aca="false">IF(M$236=0,"-",COUNTIFS(M$186:M$235,"&gt;74"))</f>
        <v>0</v>
      </c>
      <c r="N238" s="171" t="n">
        <f aca="false">IF(N$236=0,"-",COUNTIFS(N$186:N$235,"&gt;74"))</f>
        <v>0</v>
      </c>
      <c r="O238" s="171" t="n">
        <f aca="false">IF(O$236=0,"-",COUNTIFS(O$186:O$235,"&gt;74"))</f>
        <v>0</v>
      </c>
      <c r="P238" s="171" t="n">
        <f aca="false">IF(P$236=0,"-",COUNTIFS(P$186:P$235,"&gt;74"))</f>
        <v>0</v>
      </c>
      <c r="Q238" s="171" t="n">
        <f aca="false">IF(Q$236=0,"-",COUNTIFS(Q$186:Q$235,"&gt;74"))</f>
        <v>0</v>
      </c>
      <c r="R238" s="171" t="n">
        <f aca="false">IF(R$236=0,"-",COUNTIFS(R$186:R$235,"&gt;74"))</f>
        <v>0</v>
      </c>
      <c r="S238" s="171" t="n">
        <f aca="false">IF(S$236=0,"-",COUNTIFS(S$186:S$235,"&gt;74"))</f>
        <v>0</v>
      </c>
      <c r="T238" s="171" t="n">
        <f aca="false">IF(T$236=0,"-",COUNTIFS(T$186:T$235,"&gt;74"))</f>
        <v>0</v>
      </c>
      <c r="U238" s="171" t="n">
        <f aca="false">IF(U$236=0,"-",COUNTIFS(U$186:U$235,"&gt;74"))</f>
        <v>0</v>
      </c>
      <c r="V238" s="171" t="n">
        <f aca="false">IF(V$236=0,"-",COUNTIFS(V$186:V$235,"&gt;74"))</f>
        <v>0</v>
      </c>
      <c r="W238" s="171" t="n">
        <f aca="false">IF(W$236=0,"-",COUNTIFS(W$186:W$235,"&gt;74"))</f>
        <v>0</v>
      </c>
      <c r="X238" s="171" t="n">
        <f aca="false">IF(X$236=0,"-",COUNTIFS(X$186:X$235,"&gt;74"))</f>
        <v>0</v>
      </c>
      <c r="Y238" s="171" t="n">
        <f aca="false">IF(Y$236=0,"-",COUNTIFS(Y$186:Y$235,"&gt;74"))</f>
        <v>0</v>
      </c>
      <c r="Z238" s="171" t="n">
        <f aca="false">IF(Z$236=0,"-",COUNTIFS(Z$186:Z$235,"&gt;74"))</f>
        <v>0</v>
      </c>
      <c r="AA238" s="171" t="n">
        <f aca="false">IF(AA$236=0,"-",COUNTIFS(AA$186:AA$235,"&gt;74"))</f>
        <v>0</v>
      </c>
      <c r="AB238" s="171" t="n">
        <f aca="false">IF(AB$236=0,"-",COUNTIFS(AB$186:AB$235,"&gt;74"))</f>
        <v>0</v>
      </c>
      <c r="AC238" s="171" t="n">
        <f aca="false">IF(AC$236=0,"-",COUNTIFS(AC$186:AC$235,"&gt;74"))</f>
        <v>0</v>
      </c>
      <c r="AD238" s="171" t="n">
        <f aca="false">IF(AD$236=0,"-",COUNTIFS(AD$186:AD$235,"&gt;74"))</f>
        <v>0</v>
      </c>
      <c r="AE238" s="171" t="n">
        <f aca="false">IF(AE$236=0,"-",COUNTIFS(AE$186:AE$235,"&gt;74"))</f>
        <v>0</v>
      </c>
      <c r="AF238" s="171" t="n">
        <f aca="false">IF(AF$236=0,"-",COUNTIFS(AF$186:AF$235,"&gt;74"))</f>
        <v>0</v>
      </c>
      <c r="AG238" s="171" t="n">
        <f aca="false">IF(AG$236=0,"-",COUNTIFS(AG$186:AG$235,"&gt;74"))</f>
        <v>0</v>
      </c>
      <c r="AH238" s="171" t="n">
        <f aca="false">IF(AH$236=0,"-",COUNTIFS(AH$186:AH$235,"&gt;74"))</f>
        <v>0</v>
      </c>
      <c r="AI238" s="171" t="n">
        <f aca="false">IF(AI$236=0,"-",COUNTIFS(AI$186:AI$235,"&gt;74"))</f>
        <v>0</v>
      </c>
      <c r="AJ238" s="171" t="n">
        <f aca="false">IF(AJ$236=0,"-",COUNTIFS(AJ$186:AJ$235,"&gt;74"))</f>
        <v>0</v>
      </c>
      <c r="AK238" s="171" t="n">
        <f aca="false">IF(AK$236=0,"-",COUNTIFS(AK$186:AK$235,"&gt;74"))</f>
        <v>0</v>
      </c>
      <c r="AL238" s="171" t="n">
        <f aca="false">IF(AL$236=0,"-",COUNTIFS(AL$186:AL$235,"&gt;74"))</f>
        <v>0</v>
      </c>
      <c r="AM238" s="299"/>
      <c r="AN238" s="201"/>
      <c r="AO238" s="201"/>
      <c r="AP238" s="201"/>
      <c r="AQ238" s="201"/>
      <c r="AR238" s="201"/>
      <c r="AS238" s="201"/>
      <c r="AT238" s="201"/>
      <c r="AU238" s="201"/>
      <c r="AV238" s="201"/>
      <c r="AW238" s="201"/>
      <c r="AX238" s="201"/>
      <c r="AY238" s="201"/>
      <c r="AZ238" s="201"/>
      <c r="BA238" s="201"/>
      <c r="BB238" s="201"/>
      <c r="BC238" s="201"/>
      <c r="BD238" s="201"/>
      <c r="BE238" s="201"/>
      <c r="BF238" s="201"/>
      <c r="BG238" s="201"/>
      <c r="BH238" s="201"/>
      <c r="BI238" s="201"/>
      <c r="BJ238" s="201"/>
      <c r="BK238" s="201"/>
      <c r="BL238" s="201"/>
      <c r="BM238" s="201"/>
      <c r="BN238" s="201"/>
      <c r="BO238" s="201"/>
      <c r="BP238" s="201"/>
      <c r="BQ238" s="201"/>
      <c r="BR238" s="201"/>
      <c r="BS238" s="201"/>
      <c r="BT238" s="201"/>
      <c r="BU238" s="201"/>
      <c r="BV238" s="201"/>
      <c r="BW238" s="201"/>
      <c r="BX238" s="201"/>
      <c r="BY238" s="201"/>
      <c r="BZ238" s="201"/>
      <c r="CA238" s="201"/>
      <c r="CB238" s="201"/>
      <c r="CC238" s="201"/>
      <c r="CD238" s="201"/>
      <c r="CE238" s="201"/>
    </row>
    <row r="239" customFormat="false" ht="12.65" hidden="false" customHeight="false" outlineLevel="0" collapsed="false">
      <c r="A239" s="203"/>
      <c r="B239" s="204" t="s">
        <v>96</v>
      </c>
      <c r="C239" s="207"/>
      <c r="D239" s="270"/>
      <c r="E239" s="171" t="n">
        <f aca="false">IF(E$236=0,"-",COUNTIFS(E$186:E$235,"&gt;64",E$186:E$235,"&lt;75"))</f>
        <v>0</v>
      </c>
      <c r="F239" s="171" t="n">
        <f aca="false">IF(F$236=0,"-",COUNTIFS(F$186:F$235,"&gt;64",F$186:F$235,"&lt;75"))</f>
        <v>0</v>
      </c>
      <c r="G239" s="171" t="n">
        <f aca="false">IF(G$236=0,"-",COUNTIFS(G$186:G$235,"&gt;64",G$186:G$235,"&lt;75"))</f>
        <v>0</v>
      </c>
      <c r="H239" s="171" t="n">
        <f aca="false">IF(H$236=0,"-",COUNTIFS(H$186:H$235,"&gt;64",H$186:H$235,"&lt;75"))</f>
        <v>0</v>
      </c>
      <c r="I239" s="171" t="n">
        <f aca="false">IF(I$236=0,"-",COUNTIFS(I$186:I$235,"&gt;64",I$186:I$235,"&lt;75"))</f>
        <v>0</v>
      </c>
      <c r="J239" s="171" t="n">
        <f aca="false">IF(J$236=0,"-",COUNTIFS(J$186:J$235,"&gt;64",J$186:J$235,"&lt;75"))</f>
        <v>0</v>
      </c>
      <c r="K239" s="171" t="n">
        <f aca="false">IF(K$236=0,"-",COUNTIFS(K$186:K$235,"&gt;64",K$186:K$235,"&lt;75"))</f>
        <v>0</v>
      </c>
      <c r="L239" s="171" t="n">
        <f aca="false">IF(L$236=0,"-",COUNTIFS(L$186:L$235,"&gt;64",L$186:L$235,"&lt;75"))</f>
        <v>0</v>
      </c>
      <c r="M239" s="171" t="n">
        <f aca="false">IF(M$236=0,"-",COUNTIFS(M$186:M$235,"&gt;64",M$186:M$235,"&lt;75"))</f>
        <v>0</v>
      </c>
      <c r="N239" s="171" t="n">
        <f aca="false">IF(N$236=0,"-",COUNTIFS(N$186:N$235,"&gt;64",N$186:N$235,"&lt;75"))</f>
        <v>0</v>
      </c>
      <c r="O239" s="171" t="n">
        <f aca="false">IF(O$236=0,"-",COUNTIFS(O$186:O$235,"&gt;64",O$186:O$235,"&lt;75"))</f>
        <v>0</v>
      </c>
      <c r="P239" s="171" t="n">
        <f aca="false">IF(P$236=0,"-",COUNTIFS(P$186:P$235,"&gt;64",P$186:P$235,"&lt;75"))</f>
        <v>0</v>
      </c>
      <c r="Q239" s="171" t="n">
        <f aca="false">IF(Q$236=0,"-",COUNTIFS(Q$186:Q$235,"&gt;64",Q$186:Q$235,"&lt;75"))</f>
        <v>0</v>
      </c>
      <c r="R239" s="171" t="n">
        <f aca="false">IF(R$236=0,"-",COUNTIFS(R$186:R$235,"&gt;64",R$186:R$235,"&lt;75"))</f>
        <v>0</v>
      </c>
      <c r="S239" s="171" t="n">
        <f aca="false">IF(S$236=0,"-",COUNTIFS(S$186:S$235,"&gt;64",S$186:S$235,"&lt;75"))</f>
        <v>0</v>
      </c>
      <c r="T239" s="171" t="n">
        <f aca="false">IF(T$236=0,"-",COUNTIFS(T$186:T$235,"&gt;64",T$186:T$235,"&lt;75"))</f>
        <v>0</v>
      </c>
      <c r="U239" s="171" t="n">
        <f aca="false">IF(U$236=0,"-",COUNTIFS(U$186:U$235,"&gt;64",U$186:U$235,"&lt;75"))</f>
        <v>0</v>
      </c>
      <c r="V239" s="171" t="n">
        <f aca="false">IF(V$236=0,"-",COUNTIFS(V$186:V$235,"&gt;64",V$186:V$235,"&lt;75"))</f>
        <v>0</v>
      </c>
      <c r="W239" s="171" t="n">
        <f aca="false">IF(W$236=0,"-",COUNTIFS(W$186:W$235,"&gt;64",W$186:W$235,"&lt;75"))</f>
        <v>0</v>
      </c>
      <c r="X239" s="171" t="n">
        <f aca="false">IF(X$236=0,"-",COUNTIFS(X$186:X$235,"&gt;64",X$186:X$235,"&lt;75"))</f>
        <v>0</v>
      </c>
      <c r="Y239" s="171" t="n">
        <f aca="false">IF(Y$236=0,"-",COUNTIFS(Y$186:Y$235,"&gt;64",Y$186:Y$235,"&lt;75"))</f>
        <v>0</v>
      </c>
      <c r="Z239" s="171" t="n">
        <f aca="false">IF(Z$236=0,"-",COUNTIFS(Z$186:Z$235,"&gt;64",Z$186:Z$235,"&lt;75"))</f>
        <v>0</v>
      </c>
      <c r="AA239" s="171" t="n">
        <f aca="false">IF(AA$236=0,"-",COUNTIFS(AA$186:AA$235,"&gt;64",AA$186:AA$235,"&lt;75"))</f>
        <v>0</v>
      </c>
      <c r="AB239" s="171" t="n">
        <f aca="false">IF(AB$236=0,"-",COUNTIFS(AB$186:AB$235,"&gt;64",AB$186:AB$235,"&lt;75"))</f>
        <v>0</v>
      </c>
      <c r="AC239" s="171" t="n">
        <f aca="false">IF(AC$236=0,"-",COUNTIFS(AC$186:AC$235,"&gt;64",AC$186:AC$235,"&lt;75"))</f>
        <v>0</v>
      </c>
      <c r="AD239" s="171" t="n">
        <f aca="false">IF(AD$236=0,"-",COUNTIFS(AD$186:AD$235,"&gt;64",AD$186:AD$235,"&lt;75"))</f>
        <v>0</v>
      </c>
      <c r="AE239" s="171" t="n">
        <f aca="false">IF(AE$236=0,"-",COUNTIFS(AE$186:AE$235,"&gt;64",AE$186:AE$235,"&lt;75"))</f>
        <v>0</v>
      </c>
      <c r="AF239" s="171" t="n">
        <f aca="false">IF(AF$236=0,"-",COUNTIFS(AF$186:AF$235,"&gt;64",AF$186:AF$235,"&lt;75"))</f>
        <v>0</v>
      </c>
      <c r="AG239" s="171" t="n">
        <f aca="false">IF(AG$236=0,"-",COUNTIFS(AG$186:AG$235,"&gt;64",AG$186:AG$235,"&lt;75"))</f>
        <v>0</v>
      </c>
      <c r="AH239" s="171" t="n">
        <f aca="false">IF(AH$236=0,"-",COUNTIFS(AH$186:AH$235,"&gt;64",AH$186:AH$235,"&lt;75"))</f>
        <v>0</v>
      </c>
      <c r="AI239" s="171" t="n">
        <f aca="false">IF(AI$236=0,"-",COUNTIFS(AI$186:AI$235,"&gt;64",AI$186:AI$235,"&lt;75"))</f>
        <v>0</v>
      </c>
      <c r="AJ239" s="171" t="n">
        <f aca="false">IF(AJ$236=0,"-",COUNTIFS(AJ$186:AJ$235,"&gt;64",AJ$186:AJ$235,"&lt;75"))</f>
        <v>0</v>
      </c>
      <c r="AK239" s="171" t="n">
        <f aca="false">IF(AK$236=0,"-",COUNTIFS(AK$186:AK$235,"&gt;64",AK$186:AK$235,"&lt;75"))</f>
        <v>0</v>
      </c>
      <c r="AL239" s="171" t="n">
        <f aca="false">IF(AL$236=0,"-",COUNTIFS(AL$186:AL$235,"&gt;64",AL$186:AL$235,"&lt;75"))</f>
        <v>0</v>
      </c>
      <c r="AM239" s="299"/>
      <c r="AN239" s="201"/>
      <c r="AO239" s="201"/>
      <c r="AP239" s="201"/>
      <c r="AQ239" s="201"/>
      <c r="AR239" s="201"/>
      <c r="AS239" s="201"/>
      <c r="AT239" s="201"/>
      <c r="AU239" s="201"/>
      <c r="AV239" s="201"/>
      <c r="AW239" s="201"/>
      <c r="AX239" s="201"/>
      <c r="AY239" s="201"/>
      <c r="AZ239" s="201"/>
      <c r="BA239" s="201"/>
      <c r="BB239" s="201"/>
      <c r="BC239" s="201"/>
      <c r="BD239" s="201"/>
      <c r="BE239" s="201"/>
      <c r="BF239" s="201"/>
      <c r="BG239" s="201"/>
      <c r="BH239" s="201"/>
      <c r="BI239" s="201"/>
      <c r="BJ239" s="201"/>
      <c r="BK239" s="201"/>
      <c r="BL239" s="201"/>
      <c r="BM239" s="201"/>
      <c r="BN239" s="201"/>
      <c r="BO239" s="201"/>
      <c r="BP239" s="201"/>
      <c r="BQ239" s="201"/>
      <c r="BR239" s="201"/>
      <c r="BS239" s="201"/>
      <c r="BT239" s="201"/>
      <c r="BU239" s="201"/>
      <c r="BV239" s="201"/>
      <c r="BW239" s="201"/>
      <c r="BX239" s="201"/>
      <c r="BY239" s="201"/>
      <c r="BZ239" s="201"/>
      <c r="CA239" s="201"/>
      <c r="CB239" s="201"/>
      <c r="CC239" s="201"/>
      <c r="CD239" s="201"/>
      <c r="CE239" s="201"/>
    </row>
    <row r="240" customFormat="false" ht="12.65" hidden="false" customHeight="false" outlineLevel="0" collapsed="false">
      <c r="A240" s="203"/>
      <c r="B240" s="204" t="s">
        <v>97</v>
      </c>
      <c r="C240" s="207"/>
      <c r="D240" s="270"/>
      <c r="E240" s="171" t="n">
        <f aca="false">IF(E$236=0,"-",COUNTIFS(E$186:E$235,"&gt;49",E$186:E$235,"&lt;65"))</f>
        <v>0</v>
      </c>
      <c r="F240" s="171" t="n">
        <f aca="false">IF(F$236=0,"-",COUNTIFS(F$186:F$235,"&gt;49",F$186:F$235,"&lt;65"))</f>
        <v>0</v>
      </c>
      <c r="G240" s="171" t="n">
        <f aca="false">IF(G$236=0,"-",COUNTIFS(G$186:G$235,"&gt;49",G$186:G$235,"&lt;65"))</f>
        <v>0</v>
      </c>
      <c r="H240" s="171" t="n">
        <f aca="false">IF(H$236=0,"-",COUNTIFS(H$186:H$235,"&gt;49",H$186:H$235,"&lt;65"))</f>
        <v>0</v>
      </c>
      <c r="I240" s="171" t="n">
        <f aca="false">IF(I$236=0,"-",COUNTIFS(I$186:I$235,"&gt;49",I$186:I$235,"&lt;65"))</f>
        <v>0</v>
      </c>
      <c r="J240" s="171" t="n">
        <f aca="false">IF(J$236=0,"-",COUNTIFS(J$186:J$235,"&gt;49",J$186:J$235,"&lt;65"))</f>
        <v>0</v>
      </c>
      <c r="K240" s="171" t="n">
        <f aca="false">IF(K$236=0,"-",COUNTIFS(K$186:K$235,"&gt;49",K$186:K$235,"&lt;65"))</f>
        <v>0</v>
      </c>
      <c r="L240" s="171" t="n">
        <f aca="false">IF(L$236=0,"-",COUNTIFS(L$186:L$235,"&gt;49",L$186:L$235,"&lt;65"))</f>
        <v>0</v>
      </c>
      <c r="M240" s="171" t="n">
        <f aca="false">IF(M$236=0,"-",COUNTIFS(M$186:M$235,"&gt;49",M$186:M$235,"&lt;65"))</f>
        <v>0</v>
      </c>
      <c r="N240" s="171" t="n">
        <f aca="false">IF(N$236=0,"-",COUNTIFS(N$186:N$235,"&gt;49",N$186:N$235,"&lt;65"))</f>
        <v>0</v>
      </c>
      <c r="O240" s="171" t="n">
        <f aca="false">IF(O$236=0,"-",COUNTIFS(O$186:O$235,"&gt;49",O$186:O$235,"&lt;65"))</f>
        <v>0</v>
      </c>
      <c r="P240" s="171" t="n">
        <f aca="false">IF(P$236=0,"-",COUNTIFS(P$186:P$235,"&gt;49",P$186:P$235,"&lt;65"))</f>
        <v>0</v>
      </c>
      <c r="Q240" s="171" t="n">
        <f aca="false">IF(Q$236=0,"-",COUNTIFS(Q$186:Q$235,"&gt;49",Q$186:Q$235,"&lt;65"))</f>
        <v>0</v>
      </c>
      <c r="R240" s="171" t="n">
        <f aca="false">IF(R$236=0,"-",COUNTIFS(R$186:R$235,"&gt;49",R$186:R$235,"&lt;65"))</f>
        <v>0</v>
      </c>
      <c r="S240" s="171" t="n">
        <f aca="false">IF(S$236=0,"-",COUNTIFS(S$186:S$235,"&gt;49",S$186:S$235,"&lt;65"))</f>
        <v>0</v>
      </c>
      <c r="T240" s="171" t="n">
        <f aca="false">IF(T$236=0,"-",COUNTIFS(T$186:T$235,"&gt;49",T$186:T$235,"&lt;65"))</f>
        <v>0</v>
      </c>
      <c r="U240" s="171" t="n">
        <f aca="false">IF(U$236=0,"-",COUNTIFS(U$186:U$235,"&gt;49",U$186:U$235,"&lt;65"))</f>
        <v>0</v>
      </c>
      <c r="V240" s="171" t="n">
        <f aca="false">IF(V$236=0,"-",COUNTIFS(V$186:V$235,"&gt;49",V$186:V$235,"&lt;65"))</f>
        <v>0</v>
      </c>
      <c r="W240" s="171" t="n">
        <f aca="false">IF(W$236=0,"-",COUNTIFS(W$186:W$235,"&gt;49",W$186:W$235,"&lt;65"))</f>
        <v>0</v>
      </c>
      <c r="X240" s="171" t="n">
        <f aca="false">IF(X$236=0,"-",COUNTIFS(X$186:X$235,"&gt;49",X$186:X$235,"&lt;65"))</f>
        <v>0</v>
      </c>
      <c r="Y240" s="171" t="n">
        <f aca="false">IF(Y$236=0,"-",COUNTIFS(Y$186:Y$235,"&gt;49",Y$186:Y$235,"&lt;65"))</f>
        <v>0</v>
      </c>
      <c r="Z240" s="171" t="n">
        <f aca="false">IF(Z$236=0,"-",COUNTIFS(Z$186:Z$235,"&gt;49",Z$186:Z$235,"&lt;65"))</f>
        <v>0</v>
      </c>
      <c r="AA240" s="171" t="n">
        <f aca="false">IF(AA$236=0,"-",COUNTIFS(AA$186:AA$235,"&gt;49",AA$186:AA$235,"&lt;65"))</f>
        <v>0</v>
      </c>
      <c r="AB240" s="171" t="n">
        <f aca="false">IF(AB$236=0,"-",COUNTIFS(AB$186:AB$235,"&gt;49",AB$186:AB$235,"&lt;65"))</f>
        <v>0</v>
      </c>
      <c r="AC240" s="171" t="n">
        <f aca="false">IF(AC$236=0,"-",COUNTIFS(AC$186:AC$235,"&gt;49",AC$186:AC$235,"&lt;65"))</f>
        <v>0</v>
      </c>
      <c r="AD240" s="171" t="n">
        <f aca="false">IF(AD$236=0,"-",COUNTIFS(AD$186:AD$235,"&gt;49",AD$186:AD$235,"&lt;65"))</f>
        <v>0</v>
      </c>
      <c r="AE240" s="171" t="n">
        <f aca="false">IF(AE$236=0,"-",COUNTIFS(AE$186:AE$235,"&gt;49",AE$186:AE$235,"&lt;65"))</f>
        <v>0</v>
      </c>
      <c r="AF240" s="171" t="n">
        <f aca="false">IF(AF$236=0,"-",COUNTIFS(AF$186:AF$235,"&gt;49",AF$186:AF$235,"&lt;65"))</f>
        <v>0</v>
      </c>
      <c r="AG240" s="171" t="n">
        <f aca="false">IF(AG$236=0,"-",COUNTIFS(AG$186:AG$235,"&gt;49",AG$186:AG$235,"&lt;65"))</f>
        <v>0</v>
      </c>
      <c r="AH240" s="171" t="n">
        <f aca="false">IF(AH$236=0,"-",COUNTIFS(AH$186:AH$235,"&gt;49",AH$186:AH$235,"&lt;65"))</f>
        <v>0</v>
      </c>
      <c r="AI240" s="171" t="n">
        <f aca="false">IF(AI$236=0,"-",COUNTIFS(AI$186:AI$235,"&gt;49",AI$186:AI$235,"&lt;65"))</f>
        <v>0</v>
      </c>
      <c r="AJ240" s="171" t="n">
        <f aca="false">IF(AJ$236=0,"-",COUNTIFS(AJ$186:AJ$235,"&gt;49",AJ$186:AJ$235,"&lt;65"))</f>
        <v>0</v>
      </c>
      <c r="AK240" s="171" t="n">
        <f aca="false">IF(AK$236=0,"-",COUNTIFS(AK$186:AK$235,"&gt;49",AK$186:AK$235,"&lt;65"))</f>
        <v>0</v>
      </c>
      <c r="AL240" s="171" t="n">
        <f aca="false">IF(AL$236=0,"-",COUNTIFS(AL$186:AL$235,"&gt;49",AL$186:AL$235,"&lt;65"))</f>
        <v>0</v>
      </c>
      <c r="AM240" s="299"/>
      <c r="AN240" s="201"/>
      <c r="AO240" s="201"/>
      <c r="AP240" s="201"/>
      <c r="AQ240" s="201"/>
      <c r="AR240" s="201"/>
      <c r="AS240" s="201"/>
      <c r="AT240" s="201"/>
      <c r="AU240" s="201"/>
      <c r="AV240" s="201"/>
      <c r="AW240" s="201"/>
      <c r="AX240" s="201"/>
      <c r="AY240" s="201"/>
      <c r="AZ240" s="201"/>
      <c r="BA240" s="201"/>
      <c r="BB240" s="201"/>
      <c r="BC240" s="201"/>
      <c r="BD240" s="201"/>
      <c r="BE240" s="201"/>
      <c r="BF240" s="201"/>
      <c r="BG240" s="201"/>
      <c r="BH240" s="201"/>
      <c r="BI240" s="201"/>
      <c r="BJ240" s="201"/>
      <c r="BK240" s="201"/>
      <c r="BL240" s="201"/>
      <c r="BM240" s="201"/>
      <c r="BN240" s="201"/>
      <c r="BO240" s="201"/>
      <c r="BP240" s="201"/>
      <c r="BQ240" s="201"/>
      <c r="BR240" s="201"/>
      <c r="BS240" s="201"/>
      <c r="BT240" s="201"/>
      <c r="BU240" s="201"/>
      <c r="BV240" s="201"/>
      <c r="BW240" s="201"/>
      <c r="BX240" s="201"/>
      <c r="BY240" s="201"/>
      <c r="BZ240" s="201"/>
      <c r="CA240" s="201"/>
      <c r="CB240" s="201"/>
      <c r="CC240" s="201"/>
      <c r="CD240" s="201"/>
      <c r="CE240" s="201"/>
    </row>
    <row r="241" customFormat="false" ht="12.65" hidden="false" customHeight="false" outlineLevel="0" collapsed="false">
      <c r="A241" s="203"/>
      <c r="B241" s="204" t="s">
        <v>99</v>
      </c>
      <c r="C241" s="207"/>
      <c r="D241" s="270"/>
      <c r="E241" s="171" t="n">
        <f aca="false">IF(E$236=0,"-",COUNTIFS(E$186:E$235,"&gt;39",E$186:E$235,"&lt;50"))</f>
        <v>0</v>
      </c>
      <c r="F241" s="171" t="n">
        <f aca="false">IF(F$236=0,"-",COUNTIFS(F$186:F$235,"&gt;39",F$186:F$235,"&lt;50"))</f>
        <v>0</v>
      </c>
      <c r="G241" s="171" t="n">
        <f aca="false">IF(G$236=0,"-",COUNTIFS(G$186:G$235,"&gt;39",G$186:G$235,"&lt;50"))</f>
        <v>0</v>
      </c>
      <c r="H241" s="171" t="n">
        <f aca="false">IF(H$236=0,"-",COUNTIFS(H$186:H$235,"&gt;39",H$186:H$235,"&lt;50"))</f>
        <v>0</v>
      </c>
      <c r="I241" s="171" t="n">
        <f aca="false">IF(I$236=0,"-",COUNTIFS(I$186:I$235,"&gt;39",I$186:I$235,"&lt;50"))</f>
        <v>0</v>
      </c>
      <c r="J241" s="171" t="n">
        <f aca="false">IF(J$236=0,"-",COUNTIFS(J$186:J$235,"&gt;39",J$186:J$235,"&lt;50"))</f>
        <v>0</v>
      </c>
      <c r="K241" s="171" t="n">
        <f aca="false">IF(K$236=0,"-",COUNTIFS(K$186:K$235,"&gt;39",K$186:K$235,"&lt;50"))</f>
        <v>0</v>
      </c>
      <c r="L241" s="171" t="n">
        <f aca="false">IF(L$236=0,"-",COUNTIFS(L$186:L$235,"&gt;39",L$186:L$235,"&lt;50"))</f>
        <v>0</v>
      </c>
      <c r="M241" s="171" t="n">
        <f aca="false">IF(M$236=0,"-",COUNTIFS(M$186:M$235,"&gt;39",M$186:M$235,"&lt;50"))</f>
        <v>0</v>
      </c>
      <c r="N241" s="171" t="n">
        <f aca="false">IF(N$236=0,"-",COUNTIFS(N$186:N$235,"&gt;39",N$186:N$235,"&lt;50"))</f>
        <v>0</v>
      </c>
      <c r="O241" s="171" t="n">
        <f aca="false">IF(O$236=0,"-",COUNTIFS(O$186:O$235,"&gt;39",O$186:O$235,"&lt;50"))</f>
        <v>0</v>
      </c>
      <c r="P241" s="171" t="n">
        <f aca="false">IF(P$236=0,"-",COUNTIFS(P$186:P$235,"&gt;39",P$186:P$235,"&lt;50"))</f>
        <v>0</v>
      </c>
      <c r="Q241" s="171" t="n">
        <f aca="false">IF(Q$236=0,"-",COUNTIFS(Q$186:Q$235,"&gt;39",Q$186:Q$235,"&lt;50"))</f>
        <v>0</v>
      </c>
      <c r="R241" s="171" t="n">
        <f aca="false">IF(R$236=0,"-",COUNTIFS(R$186:R$235,"&gt;39",R$186:R$235,"&lt;50"))</f>
        <v>0</v>
      </c>
      <c r="S241" s="171" t="n">
        <f aca="false">IF(S$236=0,"-",COUNTIFS(S$186:S$235,"&gt;39",S$186:S$235,"&lt;50"))</f>
        <v>0</v>
      </c>
      <c r="T241" s="171" t="n">
        <f aca="false">IF(T$236=0,"-",COUNTIFS(T$186:T$235,"&gt;39",T$186:T$235,"&lt;50"))</f>
        <v>0</v>
      </c>
      <c r="U241" s="171" t="n">
        <f aca="false">IF(U$236=0,"-",COUNTIFS(U$186:U$235,"&gt;39",U$186:U$235,"&lt;50"))</f>
        <v>0</v>
      </c>
      <c r="V241" s="171" t="n">
        <f aca="false">IF(V$236=0,"-",COUNTIFS(V$186:V$235,"&gt;39",V$186:V$235,"&lt;50"))</f>
        <v>0</v>
      </c>
      <c r="W241" s="171" t="n">
        <f aca="false">IF(W$236=0,"-",COUNTIFS(W$186:W$235,"&gt;39",W$186:W$235,"&lt;50"))</f>
        <v>0</v>
      </c>
      <c r="X241" s="171" t="n">
        <f aca="false">IF(X$236=0,"-",COUNTIFS(X$186:X$235,"&gt;39",X$186:X$235,"&lt;50"))</f>
        <v>0</v>
      </c>
      <c r="Y241" s="171" t="n">
        <f aca="false">IF(Y$236=0,"-",COUNTIFS(Y$186:Y$235,"&gt;39",Y$186:Y$235,"&lt;50"))</f>
        <v>0</v>
      </c>
      <c r="Z241" s="171" t="n">
        <f aca="false">IF(Z$236=0,"-",COUNTIFS(Z$186:Z$235,"&gt;39",Z$186:Z$235,"&lt;50"))</f>
        <v>0</v>
      </c>
      <c r="AA241" s="171" t="n">
        <f aca="false">IF(AA$236=0,"-",COUNTIFS(AA$186:AA$235,"&gt;39",AA$186:AA$235,"&lt;50"))</f>
        <v>0</v>
      </c>
      <c r="AB241" s="171" t="n">
        <f aca="false">IF(AB$236=0,"-",COUNTIFS(AB$186:AB$235,"&gt;39",AB$186:AB$235,"&lt;50"))</f>
        <v>0</v>
      </c>
      <c r="AC241" s="171" t="n">
        <f aca="false">IF(AC$236=0,"-",COUNTIFS(AC$186:AC$235,"&gt;39",AC$186:AC$235,"&lt;50"))</f>
        <v>0</v>
      </c>
      <c r="AD241" s="171" t="n">
        <f aca="false">IF(AD$236=0,"-",COUNTIFS(AD$186:AD$235,"&gt;39",AD$186:AD$235,"&lt;50"))</f>
        <v>0</v>
      </c>
      <c r="AE241" s="171" t="n">
        <f aca="false">IF(AE$236=0,"-",COUNTIFS(AE$186:AE$235,"&gt;39",AE$186:AE$235,"&lt;50"))</f>
        <v>0</v>
      </c>
      <c r="AF241" s="171" t="n">
        <f aca="false">IF(AF$236=0,"-",COUNTIFS(AF$186:AF$235,"&gt;39",AF$186:AF$235,"&lt;50"))</f>
        <v>0</v>
      </c>
      <c r="AG241" s="171" t="n">
        <f aca="false">IF(AG$236=0,"-",COUNTIFS(AG$186:AG$235,"&gt;39",AG$186:AG$235,"&lt;50"))</f>
        <v>0</v>
      </c>
      <c r="AH241" s="171" t="n">
        <f aca="false">IF(AH$236=0,"-",COUNTIFS(AH$186:AH$235,"&gt;39",AH$186:AH$235,"&lt;50"))</f>
        <v>0</v>
      </c>
      <c r="AI241" s="171" t="n">
        <f aca="false">IF(AI$236=0,"-",COUNTIFS(AI$186:AI$235,"&gt;39",AI$186:AI$235,"&lt;50"))</f>
        <v>0</v>
      </c>
      <c r="AJ241" s="171" t="n">
        <f aca="false">IF(AJ$236=0,"-",COUNTIFS(AJ$186:AJ$235,"&gt;39",AJ$186:AJ$235,"&lt;50"))</f>
        <v>0</v>
      </c>
      <c r="AK241" s="171" t="n">
        <f aca="false">IF(AK$236=0,"-",COUNTIFS(AK$186:AK$235,"&gt;39",AK$186:AK$235,"&lt;50"))</f>
        <v>0</v>
      </c>
      <c r="AL241" s="171" t="n">
        <f aca="false">IF(AL$236=0,"-",COUNTIFS(AL$186:AL$235,"&gt;39",AL$186:AL$235,"&lt;50"))</f>
        <v>0</v>
      </c>
      <c r="AM241" s="299"/>
      <c r="AN241" s="201"/>
      <c r="AO241" s="201"/>
      <c r="AP241" s="201"/>
      <c r="AQ241" s="201"/>
      <c r="AR241" s="201"/>
      <c r="AS241" s="201"/>
      <c r="AT241" s="201"/>
      <c r="AU241" s="201"/>
      <c r="AV241" s="201"/>
      <c r="AW241" s="201"/>
      <c r="AX241" s="201"/>
      <c r="AY241" s="201"/>
      <c r="AZ241" s="201"/>
      <c r="BA241" s="201"/>
      <c r="BB241" s="201"/>
      <c r="BC241" s="201"/>
      <c r="BD241" s="201"/>
      <c r="BE241" s="201"/>
      <c r="BF241" s="201"/>
      <c r="BG241" s="201"/>
      <c r="BH241" s="201"/>
      <c r="BI241" s="201"/>
      <c r="BJ241" s="201"/>
      <c r="BK241" s="201"/>
      <c r="BL241" s="201"/>
      <c r="BM241" s="201"/>
      <c r="BN241" s="201"/>
      <c r="BO241" s="201"/>
      <c r="BP241" s="201"/>
      <c r="BQ241" s="201"/>
      <c r="BR241" s="201"/>
      <c r="BS241" s="201"/>
      <c r="BT241" s="201"/>
      <c r="BU241" s="201"/>
      <c r="BV241" s="201"/>
      <c r="BW241" s="201"/>
      <c r="BX241" s="201"/>
      <c r="BY241" s="201"/>
      <c r="BZ241" s="201"/>
      <c r="CA241" s="201"/>
      <c r="CB241" s="201"/>
      <c r="CC241" s="201"/>
      <c r="CD241" s="201"/>
      <c r="CE241" s="201"/>
    </row>
    <row r="242" customFormat="false" ht="12.65" hidden="false" customHeight="false" outlineLevel="0" collapsed="false">
      <c r="A242" s="203"/>
      <c r="B242" s="204" t="s">
        <v>101</v>
      </c>
      <c r="C242" s="207"/>
      <c r="D242" s="270"/>
      <c r="E242" s="171" t="n">
        <f aca="false">IF(E$236=0,"-",COUNTIFS(E$186:E$235,"&gt;34",E$186:E$235,"&lt;40"))</f>
        <v>0</v>
      </c>
      <c r="F242" s="171" t="n">
        <f aca="false">IF(F$236=0,"-",COUNTIFS(F$186:F$235,"&gt;34",F$186:F$235,"&lt;40"))</f>
        <v>0</v>
      </c>
      <c r="G242" s="171" t="n">
        <f aca="false">IF(G$236=0,"-",COUNTIFS(G$186:G$235,"&gt;34",G$186:G$235,"&lt;40"))</f>
        <v>0</v>
      </c>
      <c r="H242" s="171" t="n">
        <f aca="false">IF(H$236=0,"-",COUNTIFS(H$186:H$235,"&gt;34",H$186:H$235,"&lt;40"))</f>
        <v>0</v>
      </c>
      <c r="I242" s="171" t="n">
        <f aca="false">IF(I$236=0,"-",COUNTIFS(I$186:I$235,"&gt;34",I$186:I$235,"&lt;40"))</f>
        <v>0</v>
      </c>
      <c r="J242" s="171" t="n">
        <f aca="false">IF(J$236=0,"-",COUNTIFS(J$186:J$235,"&gt;34",J$186:J$235,"&lt;40"))</f>
        <v>0</v>
      </c>
      <c r="K242" s="171" t="n">
        <f aca="false">IF(K$236=0,"-",COUNTIFS(K$186:K$235,"&gt;34",K$186:K$235,"&lt;40"))</f>
        <v>0</v>
      </c>
      <c r="L242" s="171" t="n">
        <f aca="false">IF(L$236=0,"-",COUNTIFS(L$186:L$235,"&gt;34",L$186:L$235,"&lt;40"))</f>
        <v>0</v>
      </c>
      <c r="M242" s="171" t="n">
        <f aca="false">IF(M$236=0,"-",COUNTIFS(M$186:M$235,"&gt;34",M$186:M$235,"&lt;40"))</f>
        <v>0</v>
      </c>
      <c r="N242" s="171" t="n">
        <f aca="false">IF(N$236=0,"-",COUNTIFS(N$186:N$235,"&gt;34",N$186:N$235,"&lt;40"))</f>
        <v>0</v>
      </c>
      <c r="O242" s="171" t="n">
        <f aca="false">IF(O$236=0,"-",COUNTIFS(O$186:O$235,"&gt;34",O$186:O$235,"&lt;40"))</f>
        <v>0</v>
      </c>
      <c r="P242" s="171" t="n">
        <f aca="false">IF(P$236=0,"-",COUNTIFS(P$186:P$235,"&gt;34",P$186:P$235,"&lt;40"))</f>
        <v>0</v>
      </c>
      <c r="Q242" s="171" t="n">
        <f aca="false">IF(Q$236=0,"-",COUNTIFS(Q$186:Q$235,"&gt;34",Q$186:Q$235,"&lt;40"))</f>
        <v>0</v>
      </c>
      <c r="R242" s="171" t="n">
        <f aca="false">IF(R$236=0,"-",COUNTIFS(R$186:R$235,"&gt;34",R$186:R$235,"&lt;40"))</f>
        <v>0</v>
      </c>
      <c r="S242" s="171" t="n">
        <f aca="false">IF(S$236=0,"-",COUNTIFS(S$186:S$235,"&gt;34",S$186:S$235,"&lt;40"))</f>
        <v>0</v>
      </c>
      <c r="T242" s="171" t="n">
        <f aca="false">IF(T$236=0,"-",COUNTIFS(T$186:T$235,"&gt;34",T$186:T$235,"&lt;40"))</f>
        <v>0</v>
      </c>
      <c r="U242" s="171" t="n">
        <f aca="false">IF(U$236=0,"-",COUNTIFS(U$186:U$235,"&gt;34",U$186:U$235,"&lt;40"))</f>
        <v>0</v>
      </c>
      <c r="V242" s="171" t="n">
        <f aca="false">IF(V$236=0,"-",COUNTIFS(V$186:V$235,"&gt;34",V$186:V$235,"&lt;40"))</f>
        <v>0</v>
      </c>
      <c r="W242" s="171" t="n">
        <f aca="false">IF(W$236=0,"-",COUNTIFS(W$186:W$235,"&gt;34",W$186:W$235,"&lt;40"))</f>
        <v>0</v>
      </c>
      <c r="X242" s="171" t="n">
        <f aca="false">IF(X$236=0,"-",COUNTIFS(X$186:X$235,"&gt;34",X$186:X$235,"&lt;40"))</f>
        <v>0</v>
      </c>
      <c r="Y242" s="171" t="n">
        <f aca="false">IF(Y$236=0,"-",COUNTIFS(Y$186:Y$235,"&gt;34",Y$186:Y$235,"&lt;40"))</f>
        <v>0</v>
      </c>
      <c r="Z242" s="171" t="n">
        <f aca="false">IF(Z$236=0,"-",COUNTIFS(Z$186:Z$235,"&gt;34",Z$186:Z$235,"&lt;40"))</f>
        <v>0</v>
      </c>
      <c r="AA242" s="171" t="n">
        <f aca="false">IF(AA$236=0,"-",COUNTIFS(AA$186:AA$235,"&gt;34",AA$186:AA$235,"&lt;40"))</f>
        <v>0</v>
      </c>
      <c r="AB242" s="171" t="n">
        <f aca="false">IF(AB$236=0,"-",COUNTIFS(AB$186:AB$235,"&gt;34",AB$186:AB$235,"&lt;40"))</f>
        <v>0</v>
      </c>
      <c r="AC242" s="171" t="n">
        <f aca="false">IF(AC$236=0,"-",COUNTIFS(AC$186:AC$235,"&gt;34",AC$186:AC$235,"&lt;40"))</f>
        <v>0</v>
      </c>
      <c r="AD242" s="171" t="n">
        <f aca="false">IF(AD$236=0,"-",COUNTIFS(AD$186:AD$235,"&gt;34",AD$186:AD$235,"&lt;40"))</f>
        <v>0</v>
      </c>
      <c r="AE242" s="171" t="n">
        <f aca="false">IF(AE$236=0,"-",COUNTIFS(AE$186:AE$235,"&gt;34",AE$186:AE$235,"&lt;40"))</f>
        <v>0</v>
      </c>
      <c r="AF242" s="171" t="n">
        <f aca="false">IF(AF$236=0,"-",COUNTIFS(AF$186:AF$235,"&gt;34",AF$186:AF$235,"&lt;40"))</f>
        <v>0</v>
      </c>
      <c r="AG242" s="171" t="n">
        <f aca="false">IF(AG$236=0,"-",COUNTIFS(AG$186:AG$235,"&gt;34",AG$186:AG$235,"&lt;40"))</f>
        <v>0</v>
      </c>
      <c r="AH242" s="171" t="n">
        <f aca="false">IF(AH$236=0,"-",COUNTIFS(AH$186:AH$235,"&gt;34",AH$186:AH$235,"&lt;40"))</f>
        <v>0</v>
      </c>
      <c r="AI242" s="171" t="n">
        <f aca="false">IF(AI$236=0,"-",COUNTIFS(AI$186:AI$235,"&gt;34",AI$186:AI$235,"&lt;40"))</f>
        <v>0</v>
      </c>
      <c r="AJ242" s="171" t="n">
        <f aca="false">IF(AJ$236=0,"-",COUNTIFS(AJ$186:AJ$235,"&gt;34",AJ$186:AJ$235,"&lt;40"))</f>
        <v>0</v>
      </c>
      <c r="AK242" s="171" t="n">
        <f aca="false">IF(AK$236=0,"-",COUNTIFS(AK$186:AK$235,"&gt;34",AK$186:AK$235,"&lt;40"))</f>
        <v>0</v>
      </c>
      <c r="AL242" s="171" t="n">
        <f aca="false">IF(AL$236=0,"-",COUNTIFS(AL$186:AL$235,"&gt;34",AL$186:AL$235,"&lt;40"))</f>
        <v>0</v>
      </c>
      <c r="AM242" s="299"/>
      <c r="AN242" s="201"/>
      <c r="AO242" s="201"/>
      <c r="AP242" s="201"/>
      <c r="AQ242" s="201"/>
      <c r="AR242" s="201"/>
      <c r="AS242" s="201"/>
      <c r="AT242" s="201"/>
      <c r="AU242" s="201"/>
      <c r="AV242" s="201"/>
      <c r="AW242" s="201"/>
      <c r="AX242" s="201"/>
      <c r="AY242" s="201"/>
      <c r="AZ242" s="201"/>
      <c r="BA242" s="201"/>
      <c r="BB242" s="201"/>
      <c r="BC242" s="201"/>
      <c r="BD242" s="201"/>
      <c r="BE242" s="201"/>
      <c r="BF242" s="201"/>
      <c r="BG242" s="201"/>
      <c r="BH242" s="201"/>
      <c r="BI242" s="201"/>
      <c r="BJ242" s="201"/>
      <c r="BK242" s="201"/>
      <c r="BL242" s="201"/>
      <c r="BM242" s="201"/>
      <c r="BN242" s="201"/>
      <c r="BO242" s="201"/>
      <c r="BP242" s="201"/>
      <c r="BQ242" s="201"/>
      <c r="BR242" s="201"/>
      <c r="BS242" s="201"/>
      <c r="BT242" s="201"/>
      <c r="BU242" s="201"/>
      <c r="BV242" s="201"/>
      <c r="BW242" s="201"/>
      <c r="BX242" s="201"/>
      <c r="BY242" s="201"/>
      <c r="BZ242" s="201"/>
      <c r="CA242" s="201"/>
      <c r="CB242" s="201"/>
      <c r="CC242" s="201"/>
      <c r="CD242" s="201"/>
      <c r="CE242" s="201"/>
    </row>
    <row r="243" customFormat="false" ht="12.65" hidden="false" customHeight="false" outlineLevel="0" collapsed="false">
      <c r="A243" s="203"/>
      <c r="B243" s="208" t="s">
        <v>102</v>
      </c>
      <c r="C243" s="211"/>
      <c r="D243" s="271"/>
      <c r="E243" s="171" t="n">
        <f aca="false">IF(E$236=0,"-",COUNTIFS(E$186:E$235,"&gt;19",E$186:E$235,"&lt;35"))</f>
        <v>0</v>
      </c>
      <c r="F243" s="171" t="n">
        <f aca="false">IF(F$236=0,"-",COUNTIFS(F$186:F$235,"&gt;19",F$186:F$235,"&lt;35"))</f>
        <v>0</v>
      </c>
      <c r="G243" s="171" t="n">
        <f aca="false">IF(G$236=0,"-",COUNTIFS(G$186:G$235,"&gt;19",G$186:G$235,"&lt;35"))</f>
        <v>0</v>
      </c>
      <c r="H243" s="171" t="n">
        <f aca="false">IF(H$236=0,"-",COUNTIFS(H$186:H$235,"&gt;19",H$186:H$235,"&lt;35"))</f>
        <v>0</v>
      </c>
      <c r="I243" s="171" t="n">
        <f aca="false">IF(I$236=0,"-",COUNTIFS(I$186:I$235,"&gt;19",I$186:I$235,"&lt;35"))</f>
        <v>0</v>
      </c>
      <c r="J243" s="171" t="n">
        <f aca="false">IF(J$236=0,"-",COUNTIFS(J$186:J$235,"&gt;19",J$186:J$235,"&lt;35"))</f>
        <v>0</v>
      </c>
      <c r="K243" s="171" t="n">
        <f aca="false">IF(K$236=0,"-",COUNTIFS(K$186:K$235,"&gt;19",K$186:K$235,"&lt;35"))</f>
        <v>0</v>
      </c>
      <c r="L243" s="171" t="n">
        <f aca="false">IF(L$236=0,"-",COUNTIFS(L$186:L$235,"&gt;19",L$186:L$235,"&lt;35"))</f>
        <v>0</v>
      </c>
      <c r="M243" s="171" t="n">
        <f aca="false">IF(M$236=0,"-",COUNTIFS(M$186:M$235,"&gt;19",M$186:M$235,"&lt;35"))</f>
        <v>0</v>
      </c>
      <c r="N243" s="171" t="n">
        <f aca="false">IF(N$236=0,"-",COUNTIFS(N$186:N$235,"&gt;19",N$186:N$235,"&lt;35"))</f>
        <v>0</v>
      </c>
      <c r="O243" s="171" t="n">
        <f aca="false">IF(O$236=0,"-",COUNTIFS(O$186:O$235,"&gt;19",O$186:O$235,"&lt;35"))</f>
        <v>0</v>
      </c>
      <c r="P243" s="171" t="n">
        <f aca="false">IF(P$236=0,"-",COUNTIFS(P$186:P$235,"&gt;19",P$186:P$235,"&lt;35"))</f>
        <v>0</v>
      </c>
      <c r="Q243" s="171" t="n">
        <f aca="false">IF(Q$236=0,"-",COUNTIFS(Q$186:Q$235,"&gt;19",Q$186:Q$235,"&lt;35"))</f>
        <v>0</v>
      </c>
      <c r="R243" s="171" t="n">
        <f aca="false">IF(R$236=0,"-",COUNTIFS(R$186:R$235,"&gt;19",R$186:R$235,"&lt;35"))</f>
        <v>0</v>
      </c>
      <c r="S243" s="171" t="n">
        <f aca="false">IF(S$236=0,"-",COUNTIFS(S$186:S$235,"&gt;19",S$186:S$235,"&lt;35"))</f>
        <v>0</v>
      </c>
      <c r="T243" s="171" t="n">
        <f aca="false">IF(T$236=0,"-",COUNTIFS(T$186:T$235,"&gt;19",T$186:T$235,"&lt;35"))</f>
        <v>0</v>
      </c>
      <c r="U243" s="171" t="n">
        <f aca="false">IF(U$236=0,"-",COUNTIFS(U$186:U$235,"&gt;19",U$186:U$235,"&lt;35"))</f>
        <v>0</v>
      </c>
      <c r="V243" s="171" t="n">
        <f aca="false">IF(V$236=0,"-",COUNTIFS(V$186:V$235,"&gt;19",V$186:V$235,"&lt;35"))</f>
        <v>0</v>
      </c>
      <c r="W243" s="171" t="n">
        <f aca="false">IF(W$236=0,"-",COUNTIFS(W$186:W$235,"&gt;19",W$186:W$235,"&lt;35"))</f>
        <v>0</v>
      </c>
      <c r="X243" s="171" t="n">
        <f aca="false">IF(X$236=0,"-",COUNTIFS(X$186:X$235,"&gt;19",X$186:X$235,"&lt;35"))</f>
        <v>0</v>
      </c>
      <c r="Y243" s="171" t="n">
        <f aca="false">IF(Y$236=0,"-",COUNTIFS(Y$186:Y$235,"&gt;19",Y$186:Y$235,"&lt;35"))</f>
        <v>0</v>
      </c>
      <c r="Z243" s="171" t="n">
        <f aca="false">IF(Z$236=0,"-",COUNTIFS(Z$186:Z$235,"&gt;19",Z$186:Z$235,"&lt;35"))</f>
        <v>0</v>
      </c>
      <c r="AA243" s="171" t="n">
        <f aca="false">IF(AA$236=0,"-",COUNTIFS(AA$186:AA$235,"&gt;19",AA$186:AA$235,"&lt;35"))</f>
        <v>0</v>
      </c>
      <c r="AB243" s="171" t="n">
        <f aca="false">IF(AB$236=0,"-",COUNTIFS(AB$186:AB$235,"&gt;19",AB$186:AB$235,"&lt;35"))</f>
        <v>0</v>
      </c>
      <c r="AC243" s="171" t="n">
        <f aca="false">IF(AC$236=0,"-",COUNTIFS(AC$186:AC$235,"&gt;19",AC$186:AC$235,"&lt;35"))</f>
        <v>0</v>
      </c>
      <c r="AD243" s="171" t="n">
        <f aca="false">IF(AD$236=0,"-",COUNTIFS(AD$186:AD$235,"&gt;19",AD$186:AD$235,"&lt;35"))</f>
        <v>0</v>
      </c>
      <c r="AE243" s="171" t="n">
        <f aca="false">IF(AE$236=0,"-",COUNTIFS(AE$186:AE$235,"&gt;19",AE$186:AE$235,"&lt;35"))</f>
        <v>0</v>
      </c>
      <c r="AF243" s="171" t="n">
        <f aca="false">IF(AF$236=0,"-",COUNTIFS(AF$186:AF$235,"&gt;19",AF$186:AF$235,"&lt;35"))</f>
        <v>0</v>
      </c>
      <c r="AG243" s="171" t="n">
        <f aca="false">IF(AG$236=0,"-",COUNTIFS(AG$186:AG$235,"&gt;19",AG$186:AG$235,"&lt;35"))</f>
        <v>0</v>
      </c>
      <c r="AH243" s="171" t="n">
        <f aca="false">IF(AH$236=0,"-",COUNTIFS(AH$186:AH$235,"&gt;19",AH$186:AH$235,"&lt;35"))</f>
        <v>0</v>
      </c>
      <c r="AI243" s="171" t="n">
        <f aca="false">IF(AI$236=0,"-",COUNTIFS(AI$186:AI$235,"&gt;19",AI$186:AI$235,"&lt;35"))</f>
        <v>0</v>
      </c>
      <c r="AJ243" s="171" t="n">
        <f aca="false">IF(AJ$236=0,"-",COUNTIFS(AJ$186:AJ$235,"&gt;19",AJ$186:AJ$235,"&lt;35"))</f>
        <v>0</v>
      </c>
      <c r="AK243" s="171" t="n">
        <f aca="false">IF(AK$236=0,"-",COUNTIFS(AK$186:AK$235,"&gt;19",AK$186:AK$235,"&lt;35"))</f>
        <v>0</v>
      </c>
      <c r="AL243" s="171" t="n">
        <f aca="false">IF(AL$236=0,"-",COUNTIFS(AL$186:AL$235,"&gt;19",AL$186:AL$235,"&lt;35"))</f>
        <v>0</v>
      </c>
      <c r="AM243" s="299"/>
      <c r="AN243" s="201"/>
      <c r="AO243" s="201"/>
      <c r="AP243" s="201"/>
      <c r="AQ243" s="201"/>
      <c r="AR243" s="201"/>
      <c r="AS243" s="201"/>
      <c r="AT243" s="201"/>
      <c r="AU243" s="201"/>
      <c r="AV243" s="201"/>
      <c r="AW243" s="201"/>
      <c r="AX243" s="201"/>
      <c r="AY243" s="201"/>
      <c r="AZ243" s="201"/>
      <c r="BA243" s="201"/>
      <c r="BB243" s="201"/>
      <c r="BC243" s="201"/>
      <c r="BD243" s="201"/>
      <c r="BE243" s="201"/>
      <c r="BF243" s="201"/>
      <c r="BG243" s="201"/>
      <c r="BH243" s="201"/>
      <c r="BI243" s="201"/>
      <c r="BJ243" s="201"/>
      <c r="BK243" s="201"/>
      <c r="BL243" s="201"/>
      <c r="BM243" s="201"/>
      <c r="BN243" s="201"/>
      <c r="BO243" s="201"/>
      <c r="BP243" s="201"/>
      <c r="BQ243" s="201"/>
      <c r="BR243" s="201"/>
      <c r="BS243" s="201"/>
      <c r="BT243" s="201"/>
      <c r="BU243" s="201"/>
      <c r="BV243" s="201"/>
      <c r="BW243" s="201"/>
      <c r="BX243" s="201"/>
      <c r="BY243" s="201"/>
      <c r="BZ243" s="201"/>
      <c r="CA243" s="201"/>
      <c r="CB243" s="201"/>
      <c r="CC243" s="201"/>
      <c r="CD243" s="201"/>
      <c r="CE243" s="201"/>
    </row>
    <row r="244" customFormat="false" ht="12.65" hidden="false" customHeight="false" outlineLevel="0" collapsed="false">
      <c r="A244" s="203"/>
      <c r="B244" s="212" t="s">
        <v>103</v>
      </c>
      <c r="C244" s="215"/>
      <c r="D244" s="272"/>
      <c r="E244" s="171" t="n">
        <f aca="false">IF(E$236=0,"-",COUNTIFS(E$186:E$235,"&gt;9",E$186:E$235,"&lt;20"))</f>
        <v>0</v>
      </c>
      <c r="F244" s="171" t="n">
        <f aca="false">IF(F$236=0,"-",COUNTIFS(F$186:F$235,"&gt;9",F$186:F$235,"&lt;20"))</f>
        <v>0</v>
      </c>
      <c r="G244" s="171" t="n">
        <f aca="false">IF(G$236=0,"-",COUNTIFS(G$186:G$235,"&gt;9",G$186:G$235,"&lt;20"))</f>
        <v>0</v>
      </c>
      <c r="H244" s="171" t="n">
        <f aca="false">IF(H$236=0,"-",COUNTIFS(H$186:H$235,"&gt;9",H$186:H$235,"&lt;20"))</f>
        <v>0</v>
      </c>
      <c r="I244" s="171" t="n">
        <f aca="false">IF(I$236=0,"-",COUNTIFS(I$186:I$235,"&gt;9",I$186:I$235,"&lt;20"))</f>
        <v>0</v>
      </c>
      <c r="J244" s="171" t="n">
        <f aca="false">IF(J$236=0,"-",COUNTIFS(J$186:J$235,"&gt;9",J$186:J$235,"&lt;20"))</f>
        <v>0</v>
      </c>
      <c r="K244" s="171" t="n">
        <f aca="false">IF(K$236=0,"-",COUNTIFS(K$186:K$235,"&gt;9",K$186:K$235,"&lt;20"))</f>
        <v>0</v>
      </c>
      <c r="L244" s="171" t="n">
        <f aca="false">IF(L$236=0,"-",COUNTIFS(L$186:L$235,"&gt;9",L$186:L$235,"&lt;20"))</f>
        <v>0</v>
      </c>
      <c r="M244" s="171" t="n">
        <f aca="false">IF(M$236=0,"-",COUNTIFS(M$186:M$235,"&gt;9",M$186:M$235,"&lt;20"))</f>
        <v>0</v>
      </c>
      <c r="N244" s="171" t="n">
        <f aca="false">IF(N$236=0,"-",COUNTIFS(N$186:N$235,"&gt;9",N$186:N$235,"&lt;20"))</f>
        <v>0</v>
      </c>
      <c r="O244" s="171" t="n">
        <f aca="false">IF(O$236=0,"-",COUNTIFS(O$186:O$235,"&gt;9",O$186:O$235,"&lt;20"))</f>
        <v>0</v>
      </c>
      <c r="P244" s="171" t="n">
        <f aca="false">IF(P$236=0,"-",COUNTIFS(P$186:P$235,"&gt;9",P$186:P$235,"&lt;20"))</f>
        <v>0</v>
      </c>
      <c r="Q244" s="171" t="n">
        <f aca="false">IF(Q$236=0,"-",COUNTIFS(Q$186:Q$235,"&gt;9",Q$186:Q$235,"&lt;20"))</f>
        <v>0</v>
      </c>
      <c r="R244" s="171" t="n">
        <f aca="false">IF(R$236=0,"-",COUNTIFS(R$186:R$235,"&gt;9",R$186:R$235,"&lt;20"))</f>
        <v>0</v>
      </c>
      <c r="S244" s="171" t="n">
        <f aca="false">IF(S$236=0,"-",COUNTIFS(S$186:S$235,"&gt;9",S$186:S$235,"&lt;20"))</f>
        <v>0</v>
      </c>
      <c r="T244" s="171" t="n">
        <f aca="false">IF(T$236=0,"-",COUNTIFS(T$186:T$235,"&gt;9",T$186:T$235,"&lt;20"))</f>
        <v>0</v>
      </c>
      <c r="U244" s="171" t="n">
        <f aca="false">IF(U$236=0,"-",COUNTIFS(U$186:U$235,"&gt;9",U$186:U$235,"&lt;20"))</f>
        <v>0</v>
      </c>
      <c r="V244" s="171" t="n">
        <f aca="false">IF(V$236=0,"-",COUNTIFS(V$186:V$235,"&gt;9",V$186:V$235,"&lt;20"))</f>
        <v>0</v>
      </c>
      <c r="W244" s="171" t="n">
        <f aca="false">IF(W$236=0,"-",COUNTIFS(W$186:W$235,"&gt;9",W$186:W$235,"&lt;20"))</f>
        <v>0</v>
      </c>
      <c r="X244" s="171" t="n">
        <f aca="false">IF(X$236=0,"-",COUNTIFS(X$186:X$235,"&gt;9",X$186:X$235,"&lt;20"))</f>
        <v>0</v>
      </c>
      <c r="Y244" s="171" t="n">
        <f aca="false">IF(Y$236=0,"-",COUNTIFS(Y$186:Y$235,"&gt;9",Y$186:Y$235,"&lt;20"))</f>
        <v>0</v>
      </c>
      <c r="Z244" s="171" t="n">
        <f aca="false">IF(Z$236=0,"-",COUNTIFS(Z$186:Z$235,"&gt;9",Z$186:Z$235,"&lt;20"))</f>
        <v>0</v>
      </c>
      <c r="AA244" s="171" t="n">
        <f aca="false">IF(AA$236=0,"-",COUNTIFS(AA$186:AA$235,"&gt;9",AA$186:AA$235,"&lt;20"))</f>
        <v>0</v>
      </c>
      <c r="AB244" s="171" t="n">
        <f aca="false">IF(AB$236=0,"-",COUNTIFS(AB$186:AB$235,"&gt;9",AB$186:AB$235,"&lt;20"))</f>
        <v>0</v>
      </c>
      <c r="AC244" s="171" t="n">
        <f aca="false">IF(AC$236=0,"-",COUNTIFS(AC$186:AC$235,"&gt;9",AC$186:AC$235,"&lt;20"))</f>
        <v>0</v>
      </c>
      <c r="AD244" s="171" t="n">
        <f aca="false">IF(AD$236=0,"-",COUNTIFS(AD$186:AD$235,"&gt;9",AD$186:AD$235,"&lt;20"))</f>
        <v>0</v>
      </c>
      <c r="AE244" s="171" t="n">
        <f aca="false">IF(AE$236=0,"-",COUNTIFS(AE$186:AE$235,"&gt;9",AE$186:AE$235,"&lt;20"))</f>
        <v>0</v>
      </c>
      <c r="AF244" s="171" t="n">
        <f aca="false">IF(AF$236=0,"-",COUNTIFS(AF$186:AF$235,"&gt;9",AF$186:AF$235,"&lt;20"))</f>
        <v>0</v>
      </c>
      <c r="AG244" s="171" t="n">
        <f aca="false">IF(AG$236=0,"-",COUNTIFS(AG$186:AG$235,"&gt;9",AG$186:AG$235,"&lt;20"))</f>
        <v>0</v>
      </c>
      <c r="AH244" s="171" t="n">
        <f aca="false">IF(AH$236=0,"-",COUNTIFS(AH$186:AH$235,"&gt;9",AH$186:AH$235,"&lt;20"))</f>
        <v>0</v>
      </c>
      <c r="AI244" s="171" t="n">
        <f aca="false">IF(AI$236=0,"-",COUNTIFS(AI$186:AI$235,"&gt;9",AI$186:AI$235,"&lt;20"))</f>
        <v>0</v>
      </c>
      <c r="AJ244" s="171" t="n">
        <f aca="false">IF(AJ$236=0,"-",COUNTIFS(AJ$186:AJ$235,"&gt;9",AJ$186:AJ$235,"&lt;20"))</f>
        <v>0</v>
      </c>
      <c r="AK244" s="171" t="n">
        <f aca="false">IF(AK$236=0,"-",COUNTIFS(AK$186:AK$235,"&gt;9",AK$186:AK$235,"&lt;20"))</f>
        <v>0</v>
      </c>
      <c r="AL244" s="171" t="n">
        <f aca="false">IF(AL$236=0,"-",COUNTIFS(AL$186:AL$235,"&gt;9",AL$186:AL$235,"&lt;20"))</f>
        <v>0</v>
      </c>
      <c r="AM244" s="299"/>
      <c r="AN244" s="201"/>
      <c r="AO244" s="201"/>
      <c r="AP244" s="201"/>
      <c r="AQ244" s="201"/>
      <c r="AR244" s="201"/>
      <c r="AS244" s="201"/>
      <c r="AT244" s="201"/>
      <c r="AU244" s="201"/>
      <c r="AV244" s="201"/>
      <c r="AW244" s="201"/>
      <c r="AX244" s="201"/>
      <c r="AY244" s="201"/>
      <c r="AZ244" s="201"/>
      <c r="BA244" s="201"/>
      <c r="BB244" s="201"/>
      <c r="BC244" s="201"/>
      <c r="BD244" s="201"/>
      <c r="BE244" s="201"/>
      <c r="BF244" s="201"/>
      <c r="BG244" s="201"/>
      <c r="BH244" s="201"/>
      <c r="BI244" s="201"/>
      <c r="BJ244" s="201"/>
      <c r="BK244" s="201"/>
      <c r="BL244" s="201"/>
      <c r="BM244" s="201"/>
      <c r="BN244" s="201"/>
      <c r="BO244" s="201"/>
      <c r="BP244" s="201"/>
      <c r="BQ244" s="201"/>
      <c r="BR244" s="201"/>
      <c r="BS244" s="201"/>
      <c r="BT244" s="201"/>
      <c r="BU244" s="201"/>
      <c r="BV244" s="201"/>
      <c r="BW244" s="201"/>
      <c r="BX244" s="201"/>
      <c r="BY244" s="201"/>
      <c r="BZ244" s="201"/>
      <c r="CA244" s="201"/>
      <c r="CB244" s="201"/>
      <c r="CC244" s="201"/>
      <c r="CD244" s="201"/>
      <c r="CE244" s="201"/>
    </row>
    <row r="245" customFormat="false" ht="12.65" hidden="false" customHeight="false" outlineLevel="0" collapsed="false">
      <c r="A245" s="203"/>
      <c r="B245" s="204" t="s">
        <v>104</v>
      </c>
      <c r="C245" s="207"/>
      <c r="D245" s="270"/>
      <c r="E245" s="171" t="n">
        <f aca="false">IF(E$236=0,"-",COUNTIFS(E$186:E$235,"&gt;=0",E$186:E$235,"&lt;10"))</f>
        <v>0</v>
      </c>
      <c r="F245" s="171" t="n">
        <f aca="false">IF(F$236=0,"-",COUNTIFS(F$186:F$235,"&gt;=0",F$186:F$235,"&lt;10"))</f>
        <v>0</v>
      </c>
      <c r="G245" s="171" t="n">
        <f aca="false">IF(G$236=0,"-",COUNTIFS(G$186:G$235,"&gt;=0",G$186:G$235,"&lt;10"))</f>
        <v>0</v>
      </c>
      <c r="H245" s="171" t="n">
        <f aca="false">IF(H$236=0,"-",COUNTIFS(H$186:H$235,"&gt;=0",H$186:H$235,"&lt;10"))</f>
        <v>0</v>
      </c>
      <c r="I245" s="171" t="n">
        <f aca="false">IF(I$236=0,"-",COUNTIFS(I$186:I$235,"&gt;=0",I$186:I$235,"&lt;10"))</f>
        <v>0</v>
      </c>
      <c r="J245" s="171" t="n">
        <f aca="false">IF(J$236=0,"-",COUNTIFS(J$186:J$235,"&gt;=0",J$186:J$235,"&lt;10"))</f>
        <v>0</v>
      </c>
      <c r="K245" s="171" t="n">
        <f aca="false">IF(K$236=0,"-",COUNTIFS(K$186:K$235,"&gt;=0",K$186:K$235,"&lt;10"))</f>
        <v>0</v>
      </c>
      <c r="L245" s="171" t="n">
        <f aca="false">IF(L$236=0,"-",COUNTIFS(L$186:L$235,"&gt;=0",L$186:L$235,"&lt;10"))</f>
        <v>0</v>
      </c>
      <c r="M245" s="171" t="n">
        <f aca="false">IF(M$236=0,"-",COUNTIFS(M$186:M$235,"&gt;=0",M$186:M$235,"&lt;10"))</f>
        <v>0</v>
      </c>
      <c r="N245" s="171" t="n">
        <f aca="false">IF(N$236=0,"-",COUNTIFS(N$186:N$235,"&gt;=0",N$186:N$235,"&lt;10"))</f>
        <v>0</v>
      </c>
      <c r="O245" s="171" t="n">
        <f aca="false">IF(O$236=0,"-",COUNTIFS(O$186:O$235,"&gt;=0",O$186:O$235,"&lt;10"))</f>
        <v>0</v>
      </c>
      <c r="P245" s="171" t="n">
        <f aca="false">IF(P$236=0,"-",COUNTIFS(P$186:P$235,"&gt;=0",P$186:P$235,"&lt;10"))</f>
        <v>0</v>
      </c>
      <c r="Q245" s="171" t="n">
        <f aca="false">IF(Q$236=0,"-",COUNTIFS(Q$186:Q$235,"&gt;=0",Q$186:Q$235,"&lt;10"))</f>
        <v>0</v>
      </c>
      <c r="R245" s="171" t="n">
        <f aca="false">IF(R$236=0,"-",COUNTIFS(R$186:R$235,"&gt;=0",R$186:R$235,"&lt;10"))</f>
        <v>0</v>
      </c>
      <c r="S245" s="171" t="n">
        <f aca="false">IF(S$236=0,"-",COUNTIFS(S$186:S$235,"&gt;=0",S$186:S$235,"&lt;10"))</f>
        <v>0</v>
      </c>
      <c r="T245" s="171" t="n">
        <f aca="false">IF(T$236=0,"-",COUNTIFS(T$186:T$235,"&gt;=0",T$186:T$235,"&lt;10"))</f>
        <v>0</v>
      </c>
      <c r="U245" s="171" t="n">
        <f aca="false">IF(U$236=0,"-",COUNTIFS(U$186:U$235,"&gt;=0",U$186:U$235,"&lt;10"))</f>
        <v>0</v>
      </c>
      <c r="V245" s="171" t="n">
        <f aca="false">IF(V$236=0,"-",COUNTIFS(V$186:V$235,"&gt;=0",V$186:V$235,"&lt;10"))</f>
        <v>0</v>
      </c>
      <c r="W245" s="171" t="n">
        <f aca="false">IF(W$236=0,"-",COUNTIFS(W$186:W$235,"&gt;=0",W$186:W$235,"&lt;10"))</f>
        <v>0</v>
      </c>
      <c r="X245" s="171" t="n">
        <f aca="false">IF(X$236=0,"-",COUNTIFS(X$186:X$235,"&gt;=0",X$186:X$235,"&lt;10"))</f>
        <v>0</v>
      </c>
      <c r="Y245" s="171" t="n">
        <f aca="false">IF(Y$236=0,"-",COUNTIFS(Y$186:Y$235,"&gt;=0",Y$186:Y$235,"&lt;10"))</f>
        <v>0</v>
      </c>
      <c r="Z245" s="171" t="n">
        <f aca="false">IF(Z$236=0,"-",COUNTIFS(Z$186:Z$235,"&gt;=0",Z$186:Z$235,"&lt;10"))</f>
        <v>0</v>
      </c>
      <c r="AA245" s="171" t="n">
        <f aca="false">IF(AA$236=0,"-",COUNTIFS(AA$186:AA$235,"&gt;=0",AA$186:AA$235,"&lt;10"))</f>
        <v>0</v>
      </c>
      <c r="AB245" s="171" t="n">
        <f aca="false">IF(AB$236=0,"-",COUNTIFS(AB$186:AB$235,"&gt;=0",AB$186:AB$235,"&lt;10"))</f>
        <v>0</v>
      </c>
      <c r="AC245" s="171" t="n">
        <f aca="false">IF(AC$236=0,"-",COUNTIFS(AC$186:AC$235,"&gt;=0",AC$186:AC$235,"&lt;10"))</f>
        <v>0</v>
      </c>
      <c r="AD245" s="171" t="n">
        <f aca="false">IF(AD$236=0,"-",COUNTIFS(AD$186:AD$235,"&gt;=0",AD$186:AD$235,"&lt;10"))</f>
        <v>0</v>
      </c>
      <c r="AE245" s="171" t="n">
        <f aca="false">IF(AE$236=0,"-",COUNTIFS(AE$186:AE$235,"&gt;=0",AE$186:AE$235,"&lt;10"))</f>
        <v>0</v>
      </c>
      <c r="AF245" s="171" t="n">
        <f aca="false">IF(AF$236=0,"-",COUNTIFS(AF$186:AF$235,"&gt;=0",AF$186:AF$235,"&lt;10"))</f>
        <v>0</v>
      </c>
      <c r="AG245" s="171" t="n">
        <f aca="false">IF(AG$236=0,"-",COUNTIFS(AG$186:AG$235,"&gt;=0",AG$186:AG$235,"&lt;10"))</f>
        <v>0</v>
      </c>
      <c r="AH245" s="171" t="n">
        <f aca="false">IF(AH$236=0,"-",COUNTIFS(AH$186:AH$235,"&gt;=0",AH$186:AH$235,"&lt;10"))</f>
        <v>0</v>
      </c>
      <c r="AI245" s="171" t="n">
        <f aca="false">IF(AI$236=0,"-",COUNTIFS(AI$186:AI$235,"&gt;=0",AI$186:AI$235,"&lt;10"))</f>
        <v>0</v>
      </c>
      <c r="AJ245" s="171" t="n">
        <f aca="false">IF(AJ$236=0,"-",COUNTIFS(AJ$186:AJ$235,"&gt;=0",AJ$186:AJ$235,"&lt;10"))</f>
        <v>0</v>
      </c>
      <c r="AK245" s="171" t="n">
        <f aca="false">IF(AK$236=0,"-",COUNTIFS(AK$186:AK$235,"&gt;=0",AK$186:AK$235,"&lt;10"))</f>
        <v>0</v>
      </c>
      <c r="AL245" s="171" t="n">
        <f aca="false">IF(AL$236=0,"-",COUNTIFS(AL$186:AL$235,"&gt;=0",AL$186:AL$235,"&lt;10"))</f>
        <v>0</v>
      </c>
      <c r="AM245" s="299"/>
      <c r="AN245" s="201"/>
      <c r="AO245" s="201"/>
      <c r="AP245" s="201"/>
      <c r="AQ245" s="201"/>
      <c r="AR245" s="201"/>
      <c r="AS245" s="201"/>
      <c r="AT245" s="201"/>
      <c r="AU245" s="201"/>
      <c r="AV245" s="201"/>
      <c r="AW245" s="201"/>
      <c r="AX245" s="201"/>
      <c r="AY245" s="201"/>
      <c r="AZ245" s="201"/>
      <c r="BA245" s="201"/>
      <c r="BB245" s="201"/>
      <c r="BC245" s="201"/>
      <c r="BD245" s="201"/>
      <c r="BE245" s="201"/>
      <c r="BF245" s="201"/>
      <c r="BG245" s="201"/>
      <c r="BH245" s="201"/>
      <c r="BI245" s="201"/>
      <c r="BJ245" s="201"/>
      <c r="BK245" s="201"/>
      <c r="BL245" s="201"/>
      <c r="BM245" s="201"/>
      <c r="BN245" s="201"/>
      <c r="BO245" s="201"/>
      <c r="BP245" s="201"/>
      <c r="BQ245" s="201"/>
      <c r="BR245" s="201"/>
      <c r="BS245" s="201"/>
      <c r="BT245" s="201"/>
      <c r="BU245" s="201"/>
      <c r="BV245" s="201"/>
      <c r="BW245" s="201"/>
      <c r="BX245" s="201"/>
      <c r="BY245" s="201"/>
      <c r="BZ245" s="201"/>
      <c r="CA245" s="201"/>
      <c r="CB245" s="201"/>
      <c r="CC245" s="201"/>
      <c r="CD245" s="201"/>
      <c r="CE245" s="201"/>
    </row>
    <row r="246" customFormat="false" ht="15" hidden="false" customHeight="false" outlineLevel="0" collapsed="false">
      <c r="A246" s="203"/>
      <c r="B246" s="216" t="s">
        <v>105</v>
      </c>
      <c r="C246" s="219"/>
      <c r="D246" s="273"/>
      <c r="E246" s="171" t="n">
        <f aca="false">IF(E$236=0,"-",SUM(E238:E245))</f>
        <v>0</v>
      </c>
      <c r="F246" s="171" t="n">
        <f aca="false">IF(F$236=0,"-",SUM(F238:F245))</f>
        <v>0</v>
      </c>
      <c r="G246" s="171" t="n">
        <f aca="false">IF(G$236=0,"-",SUM(G238:G245))</f>
        <v>0</v>
      </c>
      <c r="H246" s="171" t="n">
        <f aca="false">IF(H$236=0,"-",SUM(H238:H245))</f>
        <v>0</v>
      </c>
      <c r="I246" s="171" t="n">
        <f aca="false">IF(I$236=0,"-",SUM(I238:I245))</f>
        <v>0</v>
      </c>
      <c r="J246" s="171" t="n">
        <f aca="false">IF(J$236=0,"-",SUM(J238:J245))</f>
        <v>0</v>
      </c>
      <c r="K246" s="171" t="n">
        <f aca="false">IF(K$236=0,"-",SUM(K238:K245))</f>
        <v>0</v>
      </c>
      <c r="L246" s="171" t="n">
        <f aca="false">IF(L$236=0,"-",SUM(L238:L245))</f>
        <v>0</v>
      </c>
      <c r="M246" s="171" t="n">
        <f aca="false">IF(M$236=0,"-",SUM(M238:M245))</f>
        <v>0</v>
      </c>
      <c r="N246" s="171" t="n">
        <f aca="false">IF(N$236=0,"-",SUM(N238:N245))</f>
        <v>0</v>
      </c>
      <c r="O246" s="171" t="n">
        <f aca="false">IF(O$236=0,"-",SUM(O238:O245))</f>
        <v>0</v>
      </c>
      <c r="P246" s="171" t="n">
        <f aca="false">IF(P$236=0,"-",SUM(P238:P245))</f>
        <v>0</v>
      </c>
      <c r="Q246" s="171" t="n">
        <f aca="false">IF(Q$236=0,"-",SUM(Q238:Q245))</f>
        <v>0</v>
      </c>
      <c r="R246" s="171" t="n">
        <f aca="false">IF(R$236=0,"-",SUM(R238:R245))</f>
        <v>0</v>
      </c>
      <c r="S246" s="171" t="n">
        <f aca="false">IF(S$236=0,"-",SUM(S238:S245))</f>
        <v>0</v>
      </c>
      <c r="T246" s="171" t="n">
        <f aca="false">IF(T$236=0,"-",SUM(T238:T245))</f>
        <v>0</v>
      </c>
      <c r="U246" s="171" t="n">
        <f aca="false">IF(U$236=0,"-",SUM(U238:U245))</f>
        <v>0</v>
      </c>
      <c r="V246" s="171" t="n">
        <f aca="false">IF(V$236=0,"-",SUM(V238:V245))</f>
        <v>0</v>
      </c>
      <c r="W246" s="171" t="n">
        <f aca="false">IF(W$236=0,"-",SUM(W238:W245))</f>
        <v>0</v>
      </c>
      <c r="X246" s="171" t="n">
        <f aca="false">IF(X$236=0,"-",SUM(X238:X245))</f>
        <v>0</v>
      </c>
      <c r="Y246" s="171" t="n">
        <f aca="false">IF(Y$236=0,"-",SUM(Y238:Y245))</f>
        <v>0</v>
      </c>
      <c r="Z246" s="171" t="n">
        <f aca="false">IF(Z$236=0,"-",SUM(Z238:Z245))</f>
        <v>0</v>
      </c>
      <c r="AA246" s="171" t="n">
        <f aca="false">IF(AA$236=0,"-",SUM(AA238:AA245))</f>
        <v>0</v>
      </c>
      <c r="AB246" s="171" t="n">
        <f aca="false">IF(AB$236=0,"-",SUM(AB238:AB245))</f>
        <v>0</v>
      </c>
      <c r="AC246" s="171" t="n">
        <f aca="false">IF(AC$236=0,"-",SUM(AC238:AC245))</f>
        <v>0</v>
      </c>
      <c r="AD246" s="171" t="n">
        <f aca="false">IF(AD$236=0,"-",SUM(AD238:AD245))</f>
        <v>0</v>
      </c>
      <c r="AE246" s="171" t="n">
        <f aca="false">IF(AE$236=0,"-",SUM(AE238:AE245))</f>
        <v>0</v>
      </c>
      <c r="AF246" s="171" t="n">
        <f aca="false">IF(AF$236=0,"-",SUM(AF238:AF245))</f>
        <v>0</v>
      </c>
      <c r="AG246" s="171" t="n">
        <f aca="false">IF(AG$236=0,"-",SUM(AG238:AG245))</f>
        <v>0</v>
      </c>
      <c r="AH246" s="171" t="n">
        <f aca="false">IF(AH$236=0,"-",SUM(AH238:AH245))</f>
        <v>0</v>
      </c>
      <c r="AI246" s="171" t="n">
        <f aca="false">IF(AI$236=0,"-",SUM(AI238:AI245))</f>
        <v>0</v>
      </c>
      <c r="AJ246" s="171" t="n">
        <f aca="false">IF(AJ$236=0,"-",SUM(AJ238:AJ245))</f>
        <v>0</v>
      </c>
      <c r="AK246" s="171" t="n">
        <f aca="false">IF(AK$236=0,"-",SUM(AK238:AK245))</f>
        <v>0</v>
      </c>
      <c r="AL246" s="171" t="n">
        <f aca="false">IF(AL$236=0,"-",SUM(AL238:AL245))</f>
        <v>0</v>
      </c>
      <c r="AM246" s="299"/>
      <c r="AN246" s="201"/>
      <c r="AO246" s="201"/>
      <c r="AP246" s="201"/>
      <c r="AQ246" s="201"/>
      <c r="AR246" s="201"/>
      <c r="AS246" s="201"/>
      <c r="AT246" s="201"/>
      <c r="AU246" s="201"/>
      <c r="AV246" s="201"/>
      <c r="AW246" s="201"/>
      <c r="AX246" s="201"/>
      <c r="AY246" s="201"/>
      <c r="AZ246" s="201"/>
      <c r="BA246" s="201"/>
      <c r="BB246" s="201"/>
      <c r="BC246" s="201"/>
      <c r="BD246" s="201"/>
      <c r="BE246" s="201"/>
      <c r="BF246" s="201"/>
      <c r="BG246" s="201"/>
      <c r="BH246" s="201"/>
      <c r="BI246" s="201"/>
      <c r="BJ246" s="201"/>
      <c r="BK246" s="201"/>
      <c r="BL246" s="201"/>
      <c r="BM246" s="201"/>
      <c r="BN246" s="201"/>
      <c r="BO246" s="201"/>
      <c r="BP246" s="201"/>
      <c r="BQ246" s="201"/>
      <c r="BR246" s="201"/>
      <c r="BS246" s="201"/>
      <c r="BT246" s="201"/>
      <c r="BU246" s="201"/>
      <c r="BV246" s="201"/>
      <c r="BW246" s="201"/>
      <c r="BX246" s="201"/>
      <c r="BY246" s="201"/>
      <c r="BZ246" s="201"/>
      <c r="CA246" s="201"/>
      <c r="CB246" s="201"/>
      <c r="CC246" s="201"/>
      <c r="CD246" s="201"/>
      <c r="CE246" s="201"/>
    </row>
    <row r="247" customFormat="false" ht="15" hidden="false" customHeight="false" outlineLevel="0" collapsed="false">
      <c r="A247" s="203"/>
      <c r="B247" s="216" t="s">
        <v>7</v>
      </c>
      <c r="C247" s="219"/>
      <c r="D247" s="273"/>
      <c r="E247" s="171" t="str">
        <f aca="false">IF(OR($B$186="",E236=0),"-",50-COUNTIF($B$186:$B$235,""))</f>
        <v>-</v>
      </c>
      <c r="F247" s="171" t="str">
        <f aca="false">IF(OR($B$186="",F236=0),"-",50-COUNTIF($B$186:$B$235,""))</f>
        <v>-</v>
      </c>
      <c r="G247" s="171" t="str">
        <f aca="false">IF(OR($B$186="",G236=0),"-",50-COUNTIF($B$186:$B$235,""))</f>
        <v>-</v>
      </c>
      <c r="H247" s="171" t="str">
        <f aca="false">IF(OR($B$186="",H236=0),"-",50-COUNTIF($B$186:$B$235,""))</f>
        <v>-</v>
      </c>
      <c r="I247" s="171" t="str">
        <f aca="false">IF(OR($B$186="",I236=0),"-",50-COUNTIF($B$186:$B$235,""))</f>
        <v>-</v>
      </c>
      <c r="J247" s="171" t="str">
        <f aca="false">IF(OR($B$186="",J236=0),"-",50-COUNTIF($B$186:$B$235,""))</f>
        <v>-</v>
      </c>
      <c r="K247" s="171" t="str">
        <f aca="false">IF(OR($B$186="",K236=0),"-",50-COUNTIF($B$186:$B$235,""))</f>
        <v>-</v>
      </c>
      <c r="L247" s="171" t="str">
        <f aca="false">IF(OR($B$186="",L236=0),"-",50-COUNTIF($B$186:$B$235,""))</f>
        <v>-</v>
      </c>
      <c r="M247" s="171" t="str">
        <f aca="false">IF(OR($B$186="",M236=0),"-",50-COUNTIF($B$186:$B$235,""))</f>
        <v>-</v>
      </c>
      <c r="N247" s="171" t="str">
        <f aca="false">IF(OR($B$186="",N236=0),"-",50-COUNTIF($B$186:$B$235,""))</f>
        <v>-</v>
      </c>
      <c r="O247" s="171" t="str">
        <f aca="false">IF(OR($B$186="",O236=0),"-",50-COUNTIF($B$186:$B$235,""))</f>
        <v>-</v>
      </c>
      <c r="P247" s="171" t="str">
        <f aca="false">IF(OR($B$186="",P236=0),"-",50-COUNTIF($B$186:$B$235,""))</f>
        <v>-</v>
      </c>
      <c r="Q247" s="171" t="str">
        <f aca="false">IF(OR($B$186="",Q236=0),"-",50-COUNTIF($B$186:$B$235,""))</f>
        <v>-</v>
      </c>
      <c r="R247" s="171" t="str">
        <f aca="false">IF(OR($B$186="",R236=0),"-",50-COUNTIF($B$186:$B$235,""))</f>
        <v>-</v>
      </c>
      <c r="S247" s="171" t="str">
        <f aca="false">IF(OR($B$186="",S236=0),"-",50-COUNTIF($B$186:$B$235,""))</f>
        <v>-</v>
      </c>
      <c r="T247" s="171" t="str">
        <f aca="false">IF(OR($B$186="",T236=0),"-",50-COUNTIF($B$186:$B$235,""))</f>
        <v>-</v>
      </c>
      <c r="U247" s="171" t="str">
        <f aca="false">IF(OR($B$186="",U236=0),"-",50-COUNTIF($B$186:$B$235,""))</f>
        <v>-</v>
      </c>
      <c r="V247" s="171" t="str">
        <f aca="false">IF(OR($B$186="",V236=0),"-",50-COUNTIF($B$186:$B$235,""))</f>
        <v>-</v>
      </c>
      <c r="W247" s="171" t="str">
        <f aca="false">IF(OR($B$186="",W236=0),"-",50-COUNTIF($B$186:$B$235,""))</f>
        <v>-</v>
      </c>
      <c r="X247" s="171" t="str">
        <f aca="false">IF(OR($B$186="",X236=0),"-",50-COUNTIF($B$186:$B$235,""))</f>
        <v>-</v>
      </c>
      <c r="Y247" s="171" t="str">
        <f aca="false">IF(OR($B$186="",Y236=0),"-",50-COUNTIF($B$186:$B$235,""))</f>
        <v>-</v>
      </c>
      <c r="Z247" s="171" t="str">
        <f aca="false">IF(OR($B$186="",Z236=0),"-",50-COUNTIF($B$186:$B$235,""))</f>
        <v>-</v>
      </c>
      <c r="AA247" s="171" t="str">
        <f aca="false">IF(OR($B$186="",AA236=0),"-",50-COUNTIF($B$186:$B$235,""))</f>
        <v>-</v>
      </c>
      <c r="AB247" s="171" t="str">
        <f aca="false">IF(OR($B$186="",AB236=0),"-",50-COUNTIF($B$186:$B$235,""))</f>
        <v>-</v>
      </c>
      <c r="AC247" s="171" t="str">
        <f aca="false">IF(OR($B$186="",AC236=0),"-",50-COUNTIF($B$186:$B$235,""))</f>
        <v>-</v>
      </c>
      <c r="AD247" s="171" t="str">
        <f aca="false">IF(OR($B$186="",AD236=0),"-",50-COUNTIF($B$186:$B$235,""))</f>
        <v>-</v>
      </c>
      <c r="AE247" s="171" t="str">
        <f aca="false">IF(OR($B$186="",AE236=0),"-",50-COUNTIF($B$186:$B$235,""))</f>
        <v>-</v>
      </c>
      <c r="AF247" s="171" t="str">
        <f aca="false">IF(OR($B$186="",AF236=0),"-",50-COUNTIF($B$186:$B$235,""))</f>
        <v>-</v>
      </c>
      <c r="AG247" s="171" t="str">
        <f aca="false">IF(OR($B$186="",AG236=0),"-",50-COUNTIF($B$186:$B$235,""))</f>
        <v>-</v>
      </c>
      <c r="AH247" s="171" t="str">
        <f aca="false">IF(OR($B$186="",AH236=0),"-",50-COUNTIF($B$186:$B$235,""))</f>
        <v>-</v>
      </c>
      <c r="AI247" s="171" t="str">
        <f aca="false">IF(OR($B$186="",AI236=0),"-",50-COUNTIF($B$186:$B$235,""))</f>
        <v>-</v>
      </c>
      <c r="AJ247" s="171" t="str">
        <f aca="false">IF(OR($B$186="",AJ236=0),"-",50-COUNTIF($B$186:$B$235,""))</f>
        <v>-</v>
      </c>
      <c r="AK247" s="171" t="str">
        <f aca="false">IF(OR($B$186="",AK236=0),"-",50-COUNTIF($B$186:$B$235,""))</f>
        <v>-</v>
      </c>
      <c r="AL247" s="171" t="str">
        <f aca="false">IF(OR($B$186="",AL236=0),"-",50-COUNTIF($B$186:$B$235,""))</f>
        <v>-</v>
      </c>
      <c r="AM247" s="299"/>
      <c r="AN247" s="201"/>
      <c r="AO247" s="201"/>
      <c r="AP247" s="201"/>
      <c r="AQ247" s="201"/>
      <c r="AR247" s="201"/>
      <c r="AS247" s="201"/>
      <c r="AT247" s="201"/>
      <c r="AU247" s="201"/>
      <c r="AV247" s="201"/>
      <c r="AW247" s="201"/>
      <c r="AX247" s="201"/>
      <c r="AY247" s="201"/>
      <c r="AZ247" s="201"/>
      <c r="BA247" s="201"/>
      <c r="BB247" s="201"/>
      <c r="BC247" s="201"/>
      <c r="BD247" s="201"/>
      <c r="BE247" s="201"/>
      <c r="BF247" s="201"/>
      <c r="BG247" s="201"/>
      <c r="BH247" s="201"/>
      <c r="BI247" s="201"/>
      <c r="BJ247" s="201"/>
      <c r="BK247" s="201"/>
      <c r="BL247" s="201"/>
      <c r="BM247" s="201"/>
      <c r="BN247" s="201"/>
      <c r="BO247" s="201"/>
      <c r="BP247" s="201"/>
      <c r="BQ247" s="201"/>
      <c r="BR247" s="201"/>
      <c r="BS247" s="201"/>
      <c r="BT247" s="201"/>
      <c r="BU247" s="201"/>
      <c r="BV247" s="201"/>
      <c r="BW247" s="201"/>
      <c r="BX247" s="201"/>
      <c r="BY247" s="201"/>
      <c r="BZ247" s="201"/>
      <c r="CA247" s="201"/>
      <c r="CB247" s="201"/>
      <c r="CC247" s="201"/>
      <c r="CD247" s="201"/>
      <c r="CE247" s="201"/>
    </row>
    <row r="248" customFormat="false" ht="14.15" hidden="false" customHeight="false" outlineLevel="0" collapsed="false">
      <c r="A248" s="203"/>
      <c r="B248" s="216" t="s">
        <v>106</v>
      </c>
      <c r="C248" s="219"/>
      <c r="D248" s="273"/>
      <c r="E248" s="171" t="n">
        <f aca="false">IF(E$236=0,"-",SUM(E238:E242))</f>
        <v>0</v>
      </c>
      <c r="F248" s="171" t="n">
        <f aca="false">IF(F$236=0,"-",SUM(F238:F242))</f>
        <v>0</v>
      </c>
      <c r="G248" s="171" t="n">
        <f aca="false">IF(G$236=0,"-",SUM(G238:G242))</f>
        <v>0</v>
      </c>
      <c r="H248" s="171" t="n">
        <f aca="false">IF(H$236=0,"-",SUM(H238:H242))</f>
        <v>0</v>
      </c>
      <c r="I248" s="171" t="n">
        <f aca="false">IF(I$236=0,"-",SUM(I238:I242))</f>
        <v>0</v>
      </c>
      <c r="J248" s="171" t="n">
        <f aca="false">IF(J$236=0,"-",SUM(J238:J242))</f>
        <v>0</v>
      </c>
      <c r="K248" s="171" t="n">
        <f aca="false">IF(K$236=0,"-",SUM(K238:K242))</f>
        <v>0</v>
      </c>
      <c r="L248" s="171" t="n">
        <f aca="false">IF(L$236=0,"-",SUM(L238:L242))</f>
        <v>0</v>
      </c>
      <c r="M248" s="171" t="n">
        <f aca="false">IF(M$236=0,"-",SUM(M238:M242))</f>
        <v>0</v>
      </c>
      <c r="N248" s="171" t="n">
        <f aca="false">IF(N$236=0,"-",SUM(N238:N242))</f>
        <v>0</v>
      </c>
      <c r="O248" s="171" t="n">
        <f aca="false">IF(O$236=0,"-",SUM(O238:O242))</f>
        <v>0</v>
      </c>
      <c r="P248" s="171" t="n">
        <f aca="false">IF(P$236=0,"-",SUM(P238:P242))</f>
        <v>0</v>
      </c>
      <c r="Q248" s="171" t="n">
        <f aca="false">IF(Q$236=0,"-",SUM(Q238:Q242))</f>
        <v>0</v>
      </c>
      <c r="R248" s="171" t="n">
        <f aca="false">IF(R$236=0,"-",SUM(R238:R242))</f>
        <v>0</v>
      </c>
      <c r="S248" s="171" t="n">
        <f aca="false">IF(S$236=0,"-",SUM(S238:S242))</f>
        <v>0</v>
      </c>
      <c r="T248" s="171" t="n">
        <f aca="false">IF(T$236=0,"-",SUM(T238:T242))</f>
        <v>0</v>
      </c>
      <c r="U248" s="171" t="n">
        <f aca="false">IF(U$236=0,"-",SUM(U238:U242))</f>
        <v>0</v>
      </c>
      <c r="V248" s="171" t="n">
        <f aca="false">IF(V$236=0,"-",SUM(V238:V242))</f>
        <v>0</v>
      </c>
      <c r="W248" s="171" t="n">
        <f aca="false">IF(W$236=0,"-",SUM(W238:W242))</f>
        <v>0</v>
      </c>
      <c r="X248" s="171" t="n">
        <f aca="false">IF(X$236=0,"-",SUM(X238:X242))</f>
        <v>0</v>
      </c>
      <c r="Y248" s="171" t="n">
        <f aca="false">IF(Y$236=0,"-",SUM(Y238:Y242))</f>
        <v>0</v>
      </c>
      <c r="Z248" s="171" t="n">
        <f aca="false">IF(Z$236=0,"-",SUM(Z238:Z242))</f>
        <v>0</v>
      </c>
      <c r="AA248" s="171" t="n">
        <f aca="false">IF(AA$236=0,"-",SUM(AA238:AA242))</f>
        <v>0</v>
      </c>
      <c r="AB248" s="171" t="n">
        <f aca="false">IF(AB$236=0,"-",SUM(AB238:AB242))</f>
        <v>0</v>
      </c>
      <c r="AC248" s="171" t="n">
        <f aca="false">IF(AC$236=0,"-",SUM(AC238:AC242))</f>
        <v>0</v>
      </c>
      <c r="AD248" s="171" t="n">
        <f aca="false">IF(AD$236=0,"-",SUM(AD238:AD242))</f>
        <v>0</v>
      </c>
      <c r="AE248" s="171" t="n">
        <f aca="false">IF(AE$236=0,"-",SUM(AE238:AE242))</f>
        <v>0</v>
      </c>
      <c r="AF248" s="171" t="n">
        <f aca="false">IF(AF$236=0,"-",SUM(AF238:AF242))</f>
        <v>0</v>
      </c>
      <c r="AG248" s="171" t="n">
        <f aca="false">IF(AG$236=0,"-",SUM(AG238:AG242))</f>
        <v>0</v>
      </c>
      <c r="AH248" s="171" t="n">
        <f aca="false">IF(AH$236=0,"-",SUM(AH238:AH242))</f>
        <v>0</v>
      </c>
      <c r="AI248" s="171" t="n">
        <f aca="false">IF(AI$236=0,"-",SUM(AI238:AI242))</f>
        <v>0</v>
      </c>
      <c r="AJ248" s="171" t="n">
        <f aca="false">IF(AJ$236=0,"-",SUM(AJ238:AJ242))</f>
        <v>0</v>
      </c>
      <c r="AK248" s="171" t="n">
        <f aca="false">IF(AK$236=0,"-",SUM(AK238:AK242))</f>
        <v>0</v>
      </c>
      <c r="AL248" s="171" t="n">
        <f aca="false">IF(AL$236=0,"-",SUM(AL238:AL242))</f>
        <v>0</v>
      </c>
      <c r="AM248" s="299"/>
      <c r="AN248" s="201"/>
      <c r="AO248" s="201"/>
      <c r="AP248" s="201"/>
      <c r="AQ248" s="201"/>
      <c r="AR248" s="201"/>
      <c r="AS248" s="201"/>
      <c r="AT248" s="201"/>
      <c r="AU248" s="201"/>
      <c r="AV248" s="201"/>
      <c r="AW248" s="201"/>
      <c r="AX248" s="201"/>
      <c r="AY248" s="201"/>
      <c r="AZ248" s="201"/>
      <c r="BA248" s="201"/>
      <c r="BB248" s="201"/>
      <c r="BC248" s="201"/>
      <c r="BD248" s="201"/>
      <c r="BE248" s="201"/>
      <c r="BF248" s="201"/>
      <c r="BG248" s="201"/>
      <c r="BH248" s="201"/>
      <c r="BI248" s="201"/>
      <c r="BJ248" s="201"/>
      <c r="BK248" s="201"/>
      <c r="BL248" s="201"/>
      <c r="BM248" s="201"/>
      <c r="BN248" s="201"/>
      <c r="BO248" s="201"/>
      <c r="BP248" s="201"/>
      <c r="BQ248" s="201"/>
      <c r="BR248" s="201"/>
      <c r="BS248" s="201"/>
      <c r="BT248" s="201"/>
      <c r="BU248" s="201"/>
      <c r="BV248" s="201"/>
      <c r="BW248" s="201"/>
      <c r="BX248" s="201"/>
      <c r="BY248" s="201"/>
      <c r="BZ248" s="201"/>
      <c r="CA248" s="201"/>
      <c r="CB248" s="201"/>
      <c r="CC248" s="201"/>
      <c r="CD248" s="201"/>
      <c r="CE248" s="201"/>
    </row>
    <row r="249" customFormat="false" ht="14.15" hidden="false" customHeight="false" outlineLevel="0" collapsed="false">
      <c r="A249" s="203"/>
      <c r="B249" s="216" t="s">
        <v>107</v>
      </c>
      <c r="C249" s="219"/>
      <c r="D249" s="273"/>
      <c r="E249" s="220" t="str">
        <f aca="false">IF(OR(E$236=0,E$236="-"),"-",E248/E246)</f>
        <v>-</v>
      </c>
      <c r="F249" s="220" t="str">
        <f aca="false">IF(OR(F$236=0,F$236="-"),"-",F248/F246)</f>
        <v>-</v>
      </c>
      <c r="G249" s="220" t="str">
        <f aca="false">IF(OR(G$236=0,G$236="-"),"-",G248/G246)</f>
        <v>-</v>
      </c>
      <c r="H249" s="220" t="str">
        <f aca="false">IF(OR(H$236=0,H$236="-"),"-",H248/H246)</f>
        <v>-</v>
      </c>
      <c r="I249" s="220" t="str">
        <f aca="false">IF(OR(I$236=0,I$236="-"),"-",I248/I246)</f>
        <v>-</v>
      </c>
      <c r="J249" s="220" t="str">
        <f aca="false">IF(OR(J$236=0,J$236="-"),"-",J248/J246)</f>
        <v>-</v>
      </c>
      <c r="K249" s="220" t="str">
        <f aca="false">IF(OR(K$236=0,K$236="-"),"-",K248/K246)</f>
        <v>-</v>
      </c>
      <c r="L249" s="220" t="str">
        <f aca="false">IF(OR(L$236=0,L$236="-"),"-",L248/L246)</f>
        <v>-</v>
      </c>
      <c r="M249" s="220" t="str">
        <f aca="false">IF(OR(M$236=0,M$236="-"),"-",M248/M246)</f>
        <v>-</v>
      </c>
      <c r="N249" s="220" t="str">
        <f aca="false">IF(OR(N$236=0,N$236="-"),"-",N248/N246)</f>
        <v>-</v>
      </c>
      <c r="O249" s="220" t="str">
        <f aca="false">IF(OR(O$236=0,O$236="-"),"-",O248/O246)</f>
        <v>-</v>
      </c>
      <c r="P249" s="220" t="str">
        <f aca="false">IF(OR(P$236=0,P$236="-"),"-",P248/P246)</f>
        <v>-</v>
      </c>
      <c r="Q249" s="220" t="str">
        <f aca="false">IF(OR(Q$236=0,Q$236="-"),"-",Q248/Q246)</f>
        <v>-</v>
      </c>
      <c r="R249" s="220" t="str">
        <f aca="false">IF(OR(R$236=0,R$236="-"),"-",R248/R246)</f>
        <v>-</v>
      </c>
      <c r="S249" s="220" t="str">
        <f aca="false">IF(OR(S$236=0,S$236="-"),"-",S248/S246)</f>
        <v>-</v>
      </c>
      <c r="T249" s="220" t="str">
        <f aca="false">IF(OR(T$236=0,T$236="-"),"-",T248/T246)</f>
        <v>-</v>
      </c>
      <c r="U249" s="220" t="str">
        <f aca="false">IF(OR(U$236=0,U$236="-"),"-",U248/U246)</f>
        <v>-</v>
      </c>
      <c r="V249" s="220" t="str">
        <f aca="false">IF(OR(V$236=0,V$236="-"),"-",V248/V246)</f>
        <v>-</v>
      </c>
      <c r="W249" s="220" t="str">
        <f aca="false">IF(OR(W$236=0,W$236="-"),"-",W248/W246)</f>
        <v>-</v>
      </c>
      <c r="X249" s="220" t="str">
        <f aca="false">IF(OR(X$236=0,X$236="-"),"-",X248/X246)</f>
        <v>-</v>
      </c>
      <c r="Y249" s="220" t="str">
        <f aca="false">IF(OR(Y$236=0,Y$236="-"),"-",Y248/Y246)</f>
        <v>-</v>
      </c>
      <c r="Z249" s="220" t="str">
        <f aca="false">IF(OR(Z$236=0,Z$236="-"),"-",Z248/Z246)</f>
        <v>-</v>
      </c>
      <c r="AA249" s="220" t="str">
        <f aca="false">IF(OR(AA$236=0,AA$236="-"),"-",AA248/AA246)</f>
        <v>-</v>
      </c>
      <c r="AB249" s="220" t="str">
        <f aca="false">IF(OR(AB$236=0,AB$236="-"),"-",AB248/AB246)</f>
        <v>-</v>
      </c>
      <c r="AC249" s="220" t="str">
        <f aca="false">IF(OR(AC$236=0,AC$236="-"),"-",AC248/AC246)</f>
        <v>-</v>
      </c>
      <c r="AD249" s="220" t="str">
        <f aca="false">IF(OR(AD$236=0,AD$236="-"),"-",AD248/AD246)</f>
        <v>-</v>
      </c>
      <c r="AE249" s="220" t="str">
        <f aca="false">IF(OR(AE$236=0,AE$236="-"),"-",AE248/AE246)</f>
        <v>-</v>
      </c>
      <c r="AF249" s="220" t="str">
        <f aca="false">IF(OR(AF$236=0,AF$236="-"),"-",AF248/AF246)</f>
        <v>-</v>
      </c>
      <c r="AG249" s="220" t="str">
        <f aca="false">IF(OR(AG$236=0,AG$236="-"),"-",AG248/AG246)</f>
        <v>-</v>
      </c>
      <c r="AH249" s="220" t="str">
        <f aca="false">IF(OR(AH$236=0,AH$236="-"),"-",AH248/AH246)</f>
        <v>-</v>
      </c>
      <c r="AI249" s="220" t="str">
        <f aca="false">IF(OR(AI$236=0,AI$236="-"),"-",AI248/AI246)</f>
        <v>-</v>
      </c>
      <c r="AJ249" s="220" t="str">
        <f aca="false">IF(OR(AJ$236=0,AJ$236="-"),"-",AJ248/AJ246)</f>
        <v>-</v>
      </c>
      <c r="AK249" s="220" t="str">
        <f aca="false">IF(OR(AK$236=0,AK$236="-"),"-",AK248/AK246)</f>
        <v>-</v>
      </c>
      <c r="AL249" s="220" t="str">
        <f aca="false">IF(OR(AL$236=0,AL$236="-"),"-",AL248/AL246)</f>
        <v>-</v>
      </c>
      <c r="AM249" s="299"/>
      <c r="AN249" s="201"/>
      <c r="AO249" s="201"/>
      <c r="AP249" s="201"/>
      <c r="AQ249" s="201"/>
      <c r="AR249" s="201"/>
      <c r="AS249" s="201"/>
      <c r="AT249" s="201"/>
      <c r="AU249" s="201"/>
      <c r="AV249" s="201"/>
      <c r="AW249" s="201"/>
      <c r="AX249" s="201"/>
      <c r="AY249" s="201"/>
      <c r="AZ249" s="201"/>
      <c r="BA249" s="201"/>
      <c r="BB249" s="201"/>
      <c r="BC249" s="201"/>
      <c r="BD249" s="201"/>
      <c r="BE249" s="201"/>
      <c r="BF249" s="201"/>
      <c r="BG249" s="201"/>
      <c r="BH249" s="201"/>
      <c r="BI249" s="201"/>
      <c r="BJ249" s="201"/>
      <c r="BK249" s="201"/>
      <c r="BL249" s="201"/>
      <c r="BM249" s="201"/>
      <c r="BN249" s="201"/>
      <c r="BO249" s="201"/>
      <c r="BP249" s="201"/>
      <c r="BQ249" s="201"/>
      <c r="BR249" s="201"/>
      <c r="BS249" s="201"/>
      <c r="BT249" s="201"/>
      <c r="BU249" s="201"/>
      <c r="BV249" s="201"/>
      <c r="BW249" s="201"/>
      <c r="BX249" s="201"/>
      <c r="BY249" s="201"/>
      <c r="BZ249" s="201"/>
      <c r="CA249" s="201"/>
      <c r="CB249" s="201"/>
      <c r="CC249" s="201"/>
      <c r="CD249" s="201"/>
      <c r="CE249" s="201"/>
    </row>
    <row r="250" customFormat="false" ht="15" hidden="false" customHeight="false" outlineLevel="0" collapsed="false">
      <c r="A250" s="203"/>
      <c r="B250" s="216" t="s">
        <v>42</v>
      </c>
      <c r="C250" s="219"/>
      <c r="D250" s="273"/>
      <c r="E250" s="171" t="n">
        <f aca="false">IF(E$236=0,"-",SUM(E238:E240))</f>
        <v>0</v>
      </c>
      <c r="F250" s="171" t="n">
        <f aca="false">IF(F$236=0,"-",SUM(F238:F240))</f>
        <v>0</v>
      </c>
      <c r="G250" s="171" t="n">
        <f aca="false">IF(G$236=0,"-",SUM(G238:G240))</f>
        <v>0</v>
      </c>
      <c r="H250" s="171" t="n">
        <f aca="false">IF(H$236=0,"-",SUM(H238:H240))</f>
        <v>0</v>
      </c>
      <c r="I250" s="171" t="n">
        <f aca="false">IF(I$236=0,"-",SUM(I238:I240))</f>
        <v>0</v>
      </c>
      <c r="J250" s="171" t="n">
        <f aca="false">IF(J$236=0,"-",SUM(J238:J240))</f>
        <v>0</v>
      </c>
      <c r="K250" s="171" t="n">
        <f aca="false">IF(K$236=0,"-",SUM(K238:K240))</f>
        <v>0</v>
      </c>
      <c r="L250" s="171" t="n">
        <f aca="false">IF(L$236=0,"-",SUM(L238:L240))</f>
        <v>0</v>
      </c>
      <c r="M250" s="171" t="n">
        <f aca="false">IF(M$236=0,"-",SUM(M238:M240))</f>
        <v>0</v>
      </c>
      <c r="N250" s="171" t="n">
        <f aca="false">IF(N$236=0,"-",SUM(N238:N240))</f>
        <v>0</v>
      </c>
      <c r="O250" s="171" t="n">
        <f aca="false">IF(O$236=0,"-",SUM(O238:O240))</f>
        <v>0</v>
      </c>
      <c r="P250" s="171" t="n">
        <f aca="false">IF(P$236=0,"-",SUM(P238:P240))</f>
        <v>0</v>
      </c>
      <c r="Q250" s="171" t="n">
        <f aca="false">IF(Q$236=0,"-",SUM(Q238:Q240))</f>
        <v>0</v>
      </c>
      <c r="R250" s="171" t="n">
        <f aca="false">IF(R$236=0,"-",SUM(R238:R240))</f>
        <v>0</v>
      </c>
      <c r="S250" s="171" t="n">
        <f aca="false">IF(S$236=0,"-",SUM(S238:S240))</f>
        <v>0</v>
      </c>
      <c r="T250" s="171" t="n">
        <f aca="false">IF(T$236=0,"-",SUM(T238:T240))</f>
        <v>0</v>
      </c>
      <c r="U250" s="171" t="n">
        <f aca="false">IF(U$236=0,"-",SUM(U238:U240))</f>
        <v>0</v>
      </c>
      <c r="V250" s="171" t="n">
        <f aca="false">IF(V$236=0,"-",SUM(V238:V240))</f>
        <v>0</v>
      </c>
      <c r="W250" s="171" t="n">
        <f aca="false">IF(W$236=0,"-",SUM(W238:W240))</f>
        <v>0</v>
      </c>
      <c r="X250" s="171" t="n">
        <f aca="false">IF(X$236=0,"-",SUM(X238:X240))</f>
        <v>0</v>
      </c>
      <c r="Y250" s="171" t="n">
        <f aca="false">IF(Y$236=0,"-",SUM(Y238:Y240))</f>
        <v>0</v>
      </c>
      <c r="Z250" s="171" t="n">
        <f aca="false">IF(Z$236=0,"-",SUM(Z238:Z240))</f>
        <v>0</v>
      </c>
      <c r="AA250" s="171" t="n">
        <f aca="false">IF(AA$236=0,"-",SUM(AA238:AA240))</f>
        <v>0</v>
      </c>
      <c r="AB250" s="171" t="n">
        <f aca="false">IF(AB$236=0,"-",SUM(AB238:AB240))</f>
        <v>0</v>
      </c>
      <c r="AC250" s="171" t="n">
        <f aca="false">IF(AC$236=0,"-",SUM(AC238:AC240))</f>
        <v>0</v>
      </c>
      <c r="AD250" s="171" t="n">
        <f aca="false">IF(AD$236=0,"-",SUM(AD238:AD240))</f>
        <v>0</v>
      </c>
      <c r="AE250" s="171" t="n">
        <f aca="false">IF(AE$236=0,"-",SUM(AE238:AE240))</f>
        <v>0</v>
      </c>
      <c r="AF250" s="171" t="n">
        <f aca="false">IF(AF$236=0,"-",SUM(AF238:AF240))</f>
        <v>0</v>
      </c>
      <c r="AG250" s="171" t="n">
        <f aca="false">IF(AG$236=0,"-",SUM(AG238:AG240))</f>
        <v>0</v>
      </c>
      <c r="AH250" s="171" t="n">
        <f aca="false">IF(AH$236=0,"-",SUM(AH238:AH240))</f>
        <v>0</v>
      </c>
      <c r="AI250" s="171" t="n">
        <f aca="false">IF(AI$236=0,"-",SUM(AI238:AI240))</f>
        <v>0</v>
      </c>
      <c r="AJ250" s="171" t="n">
        <f aca="false">IF(AJ$236=0,"-",SUM(AJ238:AJ240))</f>
        <v>0</v>
      </c>
      <c r="AK250" s="171" t="n">
        <f aca="false">IF(AK$236=0,"-",SUM(AK238:AK240))</f>
        <v>0</v>
      </c>
      <c r="AL250" s="171" t="n">
        <f aca="false">IF(AL$236=0,"-",SUM(AL238:AL240))</f>
        <v>0</v>
      </c>
      <c r="AM250" s="299"/>
      <c r="AN250" s="201"/>
      <c r="AO250" s="201"/>
      <c r="AP250" s="201"/>
      <c r="AQ250" s="201"/>
      <c r="AR250" s="201"/>
      <c r="AS250" s="201"/>
      <c r="AT250" s="201"/>
      <c r="AU250" s="201"/>
      <c r="AV250" s="201"/>
      <c r="AW250" s="201"/>
      <c r="AX250" s="201"/>
      <c r="AY250" s="201"/>
      <c r="AZ250" s="201"/>
      <c r="BA250" s="201"/>
      <c r="BB250" s="201"/>
      <c r="BC250" s="201"/>
      <c r="BD250" s="201"/>
      <c r="BE250" s="201"/>
      <c r="BF250" s="201"/>
      <c r="BG250" s="201"/>
      <c r="BH250" s="201"/>
      <c r="BI250" s="201"/>
      <c r="BJ250" s="201"/>
      <c r="BK250" s="201"/>
      <c r="BL250" s="201"/>
      <c r="BM250" s="201"/>
      <c r="BN250" s="201"/>
      <c r="BO250" s="201"/>
      <c r="BP250" s="201"/>
      <c r="BQ250" s="201"/>
      <c r="BR250" s="201"/>
      <c r="BS250" s="201"/>
      <c r="BT250" s="201"/>
      <c r="BU250" s="201"/>
      <c r="BV250" s="201"/>
      <c r="BW250" s="201"/>
      <c r="BX250" s="201"/>
      <c r="BY250" s="201"/>
      <c r="BZ250" s="201"/>
      <c r="CA250" s="201"/>
      <c r="CB250" s="201"/>
      <c r="CC250" s="201"/>
      <c r="CD250" s="201"/>
      <c r="CE250" s="201"/>
    </row>
    <row r="251" customFormat="false" ht="15" hidden="false" customHeight="false" outlineLevel="0" collapsed="false">
      <c r="A251" s="203"/>
      <c r="B251" s="216" t="s">
        <v>108</v>
      </c>
      <c r="C251" s="219"/>
      <c r="D251" s="273"/>
      <c r="E251" s="220" t="str">
        <f aca="false">IF(OR(E$236=0,E$236="-"),"-",E250/E246)</f>
        <v>-</v>
      </c>
      <c r="F251" s="220" t="str">
        <f aca="false">IF(OR(F$236=0,F$236="-"),"-",F250/F246)</f>
        <v>-</v>
      </c>
      <c r="G251" s="220" t="str">
        <f aca="false">IF(OR(G$236=0,G$236="-"),"-",G250/G246)</f>
        <v>-</v>
      </c>
      <c r="H251" s="220" t="str">
        <f aca="false">IF(OR(H$236=0,H$236="-"),"-",H250/H246)</f>
        <v>-</v>
      </c>
      <c r="I251" s="220" t="str">
        <f aca="false">IF(OR(I$236=0,I$236="-"),"-",I250/I246)</f>
        <v>-</v>
      </c>
      <c r="J251" s="220" t="str">
        <f aca="false">IF(OR(J$236=0,J$236="-"),"-",J250/J246)</f>
        <v>-</v>
      </c>
      <c r="K251" s="220" t="str">
        <f aca="false">IF(OR(K$236=0,K$236="-"),"-",K250/K246)</f>
        <v>-</v>
      </c>
      <c r="L251" s="220" t="str">
        <f aca="false">IF(OR(L$236=0,L$236="-"),"-",L250/L246)</f>
        <v>-</v>
      </c>
      <c r="M251" s="220" t="str">
        <f aca="false">IF(OR(M$236=0,M$236="-"),"-",M250/M246)</f>
        <v>-</v>
      </c>
      <c r="N251" s="220" t="str">
        <f aca="false">IF(OR(N$236=0,N$236="-"),"-",N250/N246)</f>
        <v>-</v>
      </c>
      <c r="O251" s="220" t="str">
        <f aca="false">IF(OR(O$236=0,O$236="-"),"-",O250/O246)</f>
        <v>-</v>
      </c>
      <c r="P251" s="220" t="str">
        <f aca="false">IF(OR(P$236=0,P$236="-"),"-",P250/P246)</f>
        <v>-</v>
      </c>
      <c r="Q251" s="220" t="str">
        <f aca="false">IF(OR(Q$236=0,Q$236="-"),"-",Q250/Q246)</f>
        <v>-</v>
      </c>
      <c r="R251" s="220" t="str">
        <f aca="false">IF(OR(R$236=0,R$236="-"),"-",R250/R246)</f>
        <v>-</v>
      </c>
      <c r="S251" s="220" t="str">
        <f aca="false">IF(OR(S$236=0,S$236="-"),"-",S250/S246)</f>
        <v>-</v>
      </c>
      <c r="T251" s="220" t="str">
        <f aca="false">IF(OR(T$236=0,T$236="-"),"-",T250/T246)</f>
        <v>-</v>
      </c>
      <c r="U251" s="220" t="str">
        <f aca="false">IF(OR(U$236=0,U$236="-"),"-",U250/U246)</f>
        <v>-</v>
      </c>
      <c r="V251" s="220" t="str">
        <f aca="false">IF(OR(V$236=0,V$236="-"),"-",V250/V246)</f>
        <v>-</v>
      </c>
      <c r="W251" s="220" t="str">
        <f aca="false">IF(OR(W$236=0,W$236="-"),"-",W250/W246)</f>
        <v>-</v>
      </c>
      <c r="X251" s="220" t="str">
        <f aca="false">IF(OR(X$236=0,X$236="-"),"-",X250/X246)</f>
        <v>-</v>
      </c>
      <c r="Y251" s="220" t="str">
        <f aca="false">IF(OR(Y$236=0,Y$236="-"),"-",Y250/Y246)</f>
        <v>-</v>
      </c>
      <c r="Z251" s="220" t="str">
        <f aca="false">IF(OR(Z$236=0,Z$236="-"),"-",Z250/Z246)</f>
        <v>-</v>
      </c>
      <c r="AA251" s="220" t="str">
        <f aca="false">IF(OR(AA$236=0,AA$236="-"),"-",AA250/AA246)</f>
        <v>-</v>
      </c>
      <c r="AB251" s="220" t="str">
        <f aca="false">IF(OR(AB$236=0,AB$236="-"),"-",AB250/AB246)</f>
        <v>-</v>
      </c>
      <c r="AC251" s="220" t="str">
        <f aca="false">IF(OR(AC$236=0,AC$236="-"),"-",AC250/AC246)</f>
        <v>-</v>
      </c>
      <c r="AD251" s="220" t="str">
        <f aca="false">IF(OR(AD$236=0,AD$236="-"),"-",AD250/AD246)</f>
        <v>-</v>
      </c>
      <c r="AE251" s="220" t="str">
        <f aca="false">IF(OR(AE$236=0,AE$236="-"),"-",AE250/AE246)</f>
        <v>-</v>
      </c>
      <c r="AF251" s="220" t="str">
        <f aca="false">IF(OR(AF$236=0,AF$236="-"),"-",AF250/AF246)</f>
        <v>-</v>
      </c>
      <c r="AG251" s="220" t="str">
        <f aca="false">IF(OR(AG$236=0,AG$236="-"),"-",AG250/AG246)</f>
        <v>-</v>
      </c>
      <c r="AH251" s="220" t="str">
        <f aca="false">IF(OR(AH$236=0,AH$236="-"),"-",AH250/AH246)</f>
        <v>-</v>
      </c>
      <c r="AI251" s="220" t="str">
        <f aca="false">IF(OR(AI$236=0,AI$236="-"),"-",AI250/AI246)</f>
        <v>-</v>
      </c>
      <c r="AJ251" s="220" t="str">
        <f aca="false">IF(OR(AJ$236=0,AJ$236="-"),"-",AJ250/AJ246)</f>
        <v>-</v>
      </c>
      <c r="AK251" s="220" t="str">
        <f aca="false">IF(OR(AK$236=0,AK$236="-"),"-",AK250/AK246)</f>
        <v>-</v>
      </c>
      <c r="AL251" s="220" t="str">
        <f aca="false">IF(OR(AL$236=0,AL$236="-"),"-",AL250/AL246)</f>
        <v>-</v>
      </c>
      <c r="AM251" s="299"/>
      <c r="AN251" s="201"/>
      <c r="AO251" s="201"/>
      <c r="AP251" s="201"/>
      <c r="AQ251" s="201"/>
      <c r="AR251" s="201"/>
      <c r="AS251" s="201"/>
      <c r="AT251" s="201"/>
      <c r="AU251" s="201"/>
      <c r="AV251" s="201"/>
      <c r="AW251" s="201"/>
      <c r="AX251" s="201"/>
      <c r="AY251" s="201"/>
      <c r="AZ251" s="201"/>
      <c r="BA251" s="201"/>
      <c r="BB251" s="201"/>
      <c r="BC251" s="201"/>
      <c r="BD251" s="201"/>
      <c r="BE251" s="201"/>
      <c r="BF251" s="201"/>
      <c r="BG251" s="201"/>
      <c r="BH251" s="201"/>
      <c r="BI251" s="201"/>
      <c r="BJ251" s="201"/>
      <c r="BK251" s="201"/>
      <c r="BL251" s="201"/>
      <c r="BM251" s="201"/>
      <c r="BN251" s="201"/>
      <c r="BO251" s="201"/>
      <c r="BP251" s="201"/>
      <c r="BQ251" s="201"/>
      <c r="BR251" s="201"/>
      <c r="BS251" s="201"/>
      <c r="BT251" s="201"/>
      <c r="BU251" s="201"/>
      <c r="BV251" s="201"/>
      <c r="BW251" s="201"/>
      <c r="BX251" s="201"/>
      <c r="BY251" s="201"/>
      <c r="BZ251" s="201"/>
      <c r="CA251" s="201"/>
      <c r="CB251" s="201"/>
      <c r="CC251" s="201"/>
      <c r="CD251" s="201"/>
      <c r="CE251" s="201"/>
    </row>
    <row r="252" customFormat="false" ht="15" hidden="false" customHeight="false" outlineLevel="0" collapsed="false">
      <c r="A252" s="203"/>
      <c r="B252" s="216" t="s">
        <v>109</v>
      </c>
      <c r="C252" s="219"/>
      <c r="D252" s="273"/>
      <c r="E252" s="171" t="n">
        <f aca="false">IF(E$236=0,"-",SUM(E241:E242))</f>
        <v>0</v>
      </c>
      <c r="F252" s="171" t="n">
        <f aca="false">IF(F$236=0,"-",SUM(F241:F242))</f>
        <v>0</v>
      </c>
      <c r="G252" s="171" t="n">
        <f aca="false">IF(G$236=0,"-",SUM(G241:G242))</f>
        <v>0</v>
      </c>
      <c r="H252" s="171" t="n">
        <f aca="false">IF(H$236=0,"-",SUM(H241:H242))</f>
        <v>0</v>
      </c>
      <c r="I252" s="171" t="n">
        <f aca="false">IF(I$236=0,"-",SUM(I241:I242))</f>
        <v>0</v>
      </c>
      <c r="J252" s="171" t="n">
        <f aca="false">IF(J$236=0,"-",SUM(J241:J242))</f>
        <v>0</v>
      </c>
      <c r="K252" s="171" t="n">
        <f aca="false">IF(K$236=0,"-",SUM(K241:K242))</f>
        <v>0</v>
      </c>
      <c r="L252" s="171" t="n">
        <f aca="false">IF(L$236=0,"-",SUM(L241:L242))</f>
        <v>0</v>
      </c>
      <c r="M252" s="171" t="n">
        <f aca="false">IF(M$236=0,"-",SUM(M241:M242))</f>
        <v>0</v>
      </c>
      <c r="N252" s="171" t="n">
        <f aca="false">IF(N$236=0,"-",SUM(N241:N242))</f>
        <v>0</v>
      </c>
      <c r="O252" s="171" t="n">
        <f aca="false">IF(O$236=0,"-",SUM(O241:O242))</f>
        <v>0</v>
      </c>
      <c r="P252" s="171" t="n">
        <f aca="false">IF(P$236=0,"-",SUM(P241:P242))</f>
        <v>0</v>
      </c>
      <c r="Q252" s="171" t="n">
        <f aca="false">IF(Q$236=0,"-",SUM(Q241:Q242))</f>
        <v>0</v>
      </c>
      <c r="R252" s="171" t="n">
        <f aca="false">IF(R$236=0,"-",SUM(R241:R242))</f>
        <v>0</v>
      </c>
      <c r="S252" s="171" t="n">
        <f aca="false">IF(S$236=0,"-",SUM(S241:S242))</f>
        <v>0</v>
      </c>
      <c r="T252" s="171" t="n">
        <f aca="false">IF(T$236=0,"-",SUM(T241:T242))</f>
        <v>0</v>
      </c>
      <c r="U252" s="171" t="n">
        <f aca="false">IF(U$236=0,"-",SUM(U241:U242))</f>
        <v>0</v>
      </c>
      <c r="V252" s="171" t="n">
        <f aca="false">IF(V$236=0,"-",SUM(V241:V242))</f>
        <v>0</v>
      </c>
      <c r="W252" s="171" t="n">
        <f aca="false">IF(W$236=0,"-",SUM(W241:W242))</f>
        <v>0</v>
      </c>
      <c r="X252" s="171" t="n">
        <f aca="false">IF(X$236=0,"-",SUM(X241:X242))</f>
        <v>0</v>
      </c>
      <c r="Y252" s="171" t="n">
        <f aca="false">IF(Y$236=0,"-",SUM(Y241:Y242))</f>
        <v>0</v>
      </c>
      <c r="Z252" s="171" t="n">
        <f aca="false">IF(Z$236=0,"-",SUM(Z241:Z242))</f>
        <v>0</v>
      </c>
      <c r="AA252" s="171" t="n">
        <f aca="false">IF(AA$236=0,"-",SUM(AA241:AA242))</f>
        <v>0</v>
      </c>
      <c r="AB252" s="171" t="n">
        <f aca="false">IF(AB$236=0,"-",SUM(AB241:AB242))</f>
        <v>0</v>
      </c>
      <c r="AC252" s="171" t="n">
        <f aca="false">IF(AC$236=0,"-",SUM(AC241:AC242))</f>
        <v>0</v>
      </c>
      <c r="AD252" s="171" t="n">
        <f aca="false">IF(AD$236=0,"-",SUM(AD241:AD242))</f>
        <v>0</v>
      </c>
      <c r="AE252" s="171" t="n">
        <f aca="false">IF(AE$236=0,"-",SUM(AE241:AE242))</f>
        <v>0</v>
      </c>
      <c r="AF252" s="171" t="n">
        <f aca="false">IF(AF$236=0,"-",SUM(AF241:AF242))</f>
        <v>0</v>
      </c>
      <c r="AG252" s="171" t="n">
        <f aca="false">IF(AG$236=0,"-",SUM(AG241:AG242))</f>
        <v>0</v>
      </c>
      <c r="AH252" s="171" t="n">
        <f aca="false">IF(AH$236=0,"-",SUM(AH241:AH242))</f>
        <v>0</v>
      </c>
      <c r="AI252" s="171" t="n">
        <f aca="false">IF(AI$236=0,"-",SUM(AI241:AI242))</f>
        <v>0</v>
      </c>
      <c r="AJ252" s="171" t="n">
        <f aca="false">IF(AJ$236=0,"-",SUM(AJ241:AJ242))</f>
        <v>0</v>
      </c>
      <c r="AK252" s="171" t="n">
        <f aca="false">IF(AK$236=0,"-",SUM(AK241:AK242))</f>
        <v>0</v>
      </c>
      <c r="AL252" s="171" t="n">
        <f aca="false">IF(AL$236=0,"-",SUM(AL241:AL242))</f>
        <v>0</v>
      </c>
      <c r="AM252" s="299"/>
      <c r="AN252" s="201"/>
      <c r="AO252" s="201"/>
      <c r="AP252" s="201"/>
      <c r="AQ252" s="201"/>
      <c r="AR252" s="201"/>
      <c r="AS252" s="201"/>
      <c r="AT252" s="201"/>
      <c r="AU252" s="201"/>
      <c r="AV252" s="201"/>
      <c r="AW252" s="201"/>
      <c r="AX252" s="201"/>
      <c r="AY252" s="201"/>
      <c r="AZ252" s="201"/>
      <c r="BA252" s="201"/>
      <c r="BB252" s="201"/>
      <c r="BC252" s="201"/>
      <c r="BD252" s="201"/>
      <c r="BE252" s="201"/>
      <c r="BF252" s="201"/>
      <c r="BG252" s="201"/>
      <c r="BH252" s="201"/>
      <c r="BI252" s="201"/>
      <c r="BJ252" s="201"/>
      <c r="BK252" s="201"/>
      <c r="BL252" s="201"/>
      <c r="BM252" s="201"/>
      <c r="BN252" s="201"/>
      <c r="BO252" s="201"/>
      <c r="BP252" s="201"/>
      <c r="BQ252" s="201"/>
      <c r="BR252" s="201"/>
      <c r="BS252" s="201"/>
      <c r="BT252" s="201"/>
      <c r="BU252" s="201"/>
      <c r="BV252" s="201"/>
      <c r="BW252" s="201"/>
      <c r="BX252" s="201"/>
      <c r="BY252" s="201"/>
      <c r="BZ252" s="201"/>
      <c r="CA252" s="201"/>
      <c r="CB252" s="201"/>
      <c r="CC252" s="201"/>
      <c r="CD252" s="201"/>
      <c r="CE252" s="201"/>
    </row>
    <row r="253" customFormat="false" ht="15" hidden="false" customHeight="false" outlineLevel="0" collapsed="false">
      <c r="A253" s="203"/>
      <c r="B253" s="216" t="s">
        <v>110</v>
      </c>
      <c r="C253" s="219"/>
      <c r="D253" s="273"/>
      <c r="E253" s="171" t="n">
        <f aca="false">IF(E$236=0,"-",SUM(E243:E245))</f>
        <v>0</v>
      </c>
      <c r="F253" s="171" t="n">
        <f aca="false">IF(F$236=0,"-",SUM(F243:F245))</f>
        <v>0</v>
      </c>
      <c r="G253" s="171" t="n">
        <f aca="false">IF(G$236=0,"-",SUM(G243:G245))</f>
        <v>0</v>
      </c>
      <c r="H253" s="171" t="n">
        <f aca="false">IF(H$236=0,"-",SUM(H243:H245))</f>
        <v>0</v>
      </c>
      <c r="I253" s="171" t="n">
        <f aca="false">IF(I$236=0,"-",SUM(I243:I245))</f>
        <v>0</v>
      </c>
      <c r="J253" s="171" t="n">
        <f aca="false">IF(J$236=0,"-",SUM(J243:J245))</f>
        <v>0</v>
      </c>
      <c r="K253" s="171" t="n">
        <f aca="false">IF(K$236=0,"-",SUM(K243:K245))</f>
        <v>0</v>
      </c>
      <c r="L253" s="171" t="n">
        <f aca="false">IF(L$236=0,"-",SUM(L243:L245))</f>
        <v>0</v>
      </c>
      <c r="M253" s="171" t="n">
        <f aca="false">IF(M$236=0,"-",SUM(M243:M245))</f>
        <v>0</v>
      </c>
      <c r="N253" s="171" t="n">
        <f aca="false">IF(N$236=0,"-",SUM(N243:N245))</f>
        <v>0</v>
      </c>
      <c r="O253" s="171" t="n">
        <f aca="false">IF(O$236=0,"-",SUM(O243:O245))</f>
        <v>0</v>
      </c>
      <c r="P253" s="171" t="n">
        <f aca="false">IF(P$236=0,"-",SUM(P243:P245))</f>
        <v>0</v>
      </c>
      <c r="Q253" s="171" t="n">
        <f aca="false">IF(Q$236=0,"-",SUM(Q243:Q245))</f>
        <v>0</v>
      </c>
      <c r="R253" s="171" t="n">
        <f aca="false">IF(R$236=0,"-",SUM(R243:R245))</f>
        <v>0</v>
      </c>
      <c r="S253" s="171" t="n">
        <f aca="false">IF(S$236=0,"-",SUM(S243:S245))</f>
        <v>0</v>
      </c>
      <c r="T253" s="171" t="n">
        <f aca="false">IF(T$236=0,"-",SUM(T243:T245))</f>
        <v>0</v>
      </c>
      <c r="U253" s="171" t="n">
        <f aca="false">IF(U$236=0,"-",SUM(U243:U245))</f>
        <v>0</v>
      </c>
      <c r="V253" s="171" t="n">
        <f aca="false">IF(V$236=0,"-",SUM(V243:V245))</f>
        <v>0</v>
      </c>
      <c r="W253" s="171" t="n">
        <f aca="false">IF(W$236=0,"-",SUM(W243:W245))</f>
        <v>0</v>
      </c>
      <c r="X253" s="171" t="n">
        <f aca="false">IF(X$236=0,"-",SUM(X243:X245))</f>
        <v>0</v>
      </c>
      <c r="Y253" s="171" t="n">
        <f aca="false">IF(Y$236=0,"-",SUM(Y243:Y245))</f>
        <v>0</v>
      </c>
      <c r="Z253" s="171" t="n">
        <f aca="false">IF(Z$236=0,"-",SUM(Z243:Z245))</f>
        <v>0</v>
      </c>
      <c r="AA253" s="171" t="n">
        <f aca="false">IF(AA$236=0,"-",SUM(AA243:AA245))</f>
        <v>0</v>
      </c>
      <c r="AB253" s="171" t="n">
        <f aca="false">IF(AB$236=0,"-",SUM(AB243:AB245))</f>
        <v>0</v>
      </c>
      <c r="AC253" s="171" t="n">
        <f aca="false">IF(AC$236=0,"-",SUM(AC243:AC245))</f>
        <v>0</v>
      </c>
      <c r="AD253" s="171" t="n">
        <f aca="false">IF(AD$236=0,"-",SUM(AD243:AD245))</f>
        <v>0</v>
      </c>
      <c r="AE253" s="171" t="n">
        <f aca="false">IF(AE$236=0,"-",SUM(AE243:AE245))</f>
        <v>0</v>
      </c>
      <c r="AF253" s="171" t="n">
        <f aca="false">IF(AF$236=0,"-",SUM(AF243:AF245))</f>
        <v>0</v>
      </c>
      <c r="AG253" s="171" t="n">
        <f aca="false">IF(AG$236=0,"-",SUM(AG243:AG245))</f>
        <v>0</v>
      </c>
      <c r="AH253" s="171" t="n">
        <f aca="false">IF(AH$236=0,"-",SUM(AH243:AH245))</f>
        <v>0</v>
      </c>
      <c r="AI253" s="171" t="n">
        <f aca="false">IF(AI$236=0,"-",SUM(AI243:AI245))</f>
        <v>0</v>
      </c>
      <c r="AJ253" s="171" t="n">
        <f aca="false">IF(AJ$236=0,"-",SUM(AJ243:AJ245))</f>
        <v>0</v>
      </c>
      <c r="AK253" s="171" t="n">
        <f aca="false">IF(AK$236=0,"-",SUM(AK243:AK245))</f>
        <v>0</v>
      </c>
      <c r="AL253" s="171" t="n">
        <f aca="false">IF(AL$236=0,"-",SUM(AL243:AL245))</f>
        <v>0</v>
      </c>
      <c r="AM253" s="299"/>
      <c r="AN253" s="201"/>
      <c r="AO253" s="201"/>
      <c r="AP253" s="201"/>
      <c r="AQ253" s="201"/>
      <c r="AR253" s="201"/>
      <c r="AS253" s="201"/>
      <c r="AT253" s="201"/>
      <c r="AU253" s="201"/>
      <c r="AV253" s="201"/>
      <c r="AW253" s="201"/>
      <c r="AX253" s="201"/>
      <c r="AY253" s="201"/>
      <c r="AZ253" s="201"/>
      <c r="BA253" s="201"/>
      <c r="BB253" s="201"/>
      <c r="BC253" s="201"/>
      <c r="BD253" s="201"/>
      <c r="BE253" s="201"/>
      <c r="BF253" s="201"/>
      <c r="BG253" s="201"/>
      <c r="BH253" s="201"/>
      <c r="BI253" s="201"/>
      <c r="BJ253" s="201"/>
      <c r="BK253" s="201"/>
      <c r="BL253" s="201"/>
      <c r="BM253" s="201"/>
      <c r="BN253" s="201"/>
      <c r="BO253" s="201"/>
      <c r="BP253" s="201"/>
      <c r="BQ253" s="201"/>
      <c r="BR253" s="201"/>
      <c r="BS253" s="201"/>
      <c r="BT253" s="201"/>
      <c r="BU253" s="201"/>
      <c r="BV253" s="201"/>
      <c r="BW253" s="201"/>
      <c r="BX253" s="201"/>
      <c r="BY253" s="201"/>
      <c r="BZ253" s="201"/>
      <c r="CA253" s="201"/>
      <c r="CB253" s="201"/>
      <c r="CC253" s="201"/>
      <c r="CD253" s="201"/>
      <c r="CE253" s="201"/>
    </row>
    <row r="254" customFormat="false" ht="13.8" hidden="false" customHeight="false" outlineLevel="0" collapsed="false">
      <c r="A254" s="203"/>
      <c r="B254" s="160" t="s">
        <v>111</v>
      </c>
      <c r="C254" s="168"/>
      <c r="D254" s="170"/>
      <c r="E254" s="220" t="str">
        <f aca="false">IF(OR(E$236=0,E$236="-"),"-",E253/E246)</f>
        <v>-</v>
      </c>
      <c r="F254" s="220" t="str">
        <f aca="false">IF(OR(F$236=0,F$236="-"),"-",F253/F246)</f>
        <v>-</v>
      </c>
      <c r="G254" s="220" t="str">
        <f aca="false">IF(OR(G$236=0,G$236="-"),"-",G253/G246)</f>
        <v>-</v>
      </c>
      <c r="H254" s="220" t="str">
        <f aca="false">IF(OR(H$236=0,H$236="-"),"-",H253/H246)</f>
        <v>-</v>
      </c>
      <c r="I254" s="220" t="str">
        <f aca="false">IF(OR(I$236=0,I$236="-"),"-",I253/I246)</f>
        <v>-</v>
      </c>
      <c r="J254" s="220" t="str">
        <f aca="false">IF(OR(J$236=0,J$236="-"),"-",J253/J246)</f>
        <v>-</v>
      </c>
      <c r="K254" s="220" t="str">
        <f aca="false">IF(OR(K$236=0,K$236="-"),"-",K253/K246)</f>
        <v>-</v>
      </c>
      <c r="L254" s="220" t="str">
        <f aca="false">IF(OR(L$236=0,L$236="-"),"-",L253/L246)</f>
        <v>-</v>
      </c>
      <c r="M254" s="220" t="str">
        <f aca="false">IF(OR(M$236=0,M$236="-"),"-",M253/M246)</f>
        <v>-</v>
      </c>
      <c r="N254" s="220" t="str">
        <f aca="false">IF(OR(N$236=0,N$236="-"),"-",N253/N246)</f>
        <v>-</v>
      </c>
      <c r="O254" s="220" t="str">
        <f aca="false">IF(OR(O$236=0,O$236="-"),"-",O253/O246)</f>
        <v>-</v>
      </c>
      <c r="P254" s="220" t="str">
        <f aca="false">IF(OR(P$236=0,P$236="-"),"-",P253/P246)</f>
        <v>-</v>
      </c>
      <c r="Q254" s="220" t="str">
        <f aca="false">IF(OR(Q$236=0,Q$236="-"),"-",Q253/Q246)</f>
        <v>-</v>
      </c>
      <c r="R254" s="220" t="str">
        <f aca="false">IF(OR(R$236=0,R$236="-"),"-",R253/R246)</f>
        <v>-</v>
      </c>
      <c r="S254" s="220" t="str">
        <f aca="false">IF(OR(S$236=0,S$236="-"),"-",S253/S246)</f>
        <v>-</v>
      </c>
      <c r="T254" s="220" t="str">
        <f aca="false">IF(OR(T$236=0,T$236="-"),"-",T253/T246)</f>
        <v>-</v>
      </c>
      <c r="U254" s="220" t="str">
        <f aca="false">IF(OR(U$236=0,U$236="-"),"-",U253/U246)</f>
        <v>-</v>
      </c>
      <c r="V254" s="220" t="str">
        <f aca="false">IF(OR(V$236=0,V$236="-"),"-",V253/V246)</f>
        <v>-</v>
      </c>
      <c r="W254" s="220" t="str">
        <f aca="false">IF(OR(W$236=0,W$236="-"),"-",W253/W246)</f>
        <v>-</v>
      </c>
      <c r="X254" s="220" t="str">
        <f aca="false">IF(OR(X$236=0,X$236="-"),"-",X253/X246)</f>
        <v>-</v>
      </c>
      <c r="Y254" s="220" t="str">
        <f aca="false">IF(OR(Y$236=0,Y$236="-"),"-",Y253/Y246)</f>
        <v>-</v>
      </c>
      <c r="Z254" s="220" t="str">
        <f aca="false">IF(OR(Z$236=0,Z$236="-"),"-",Z253/Z246)</f>
        <v>-</v>
      </c>
      <c r="AA254" s="220" t="str">
        <f aca="false">IF(OR(AA$236=0,AA$236="-"),"-",AA253/AA246)</f>
        <v>-</v>
      </c>
      <c r="AB254" s="220" t="str">
        <f aca="false">IF(OR(AB$236=0,AB$236="-"),"-",AB253/AB246)</f>
        <v>-</v>
      </c>
      <c r="AC254" s="220" t="str">
        <f aca="false">IF(OR(AC$236=0,AC$236="-"),"-",AC253/AC246)</f>
        <v>-</v>
      </c>
      <c r="AD254" s="220" t="str">
        <f aca="false">IF(OR(AD$236=0,AD$236="-"),"-",AD253/AD246)</f>
        <v>-</v>
      </c>
      <c r="AE254" s="220" t="str">
        <f aca="false">IF(OR(AE$236=0,AE$236="-"),"-",AE253/AE246)</f>
        <v>-</v>
      </c>
      <c r="AF254" s="220" t="str">
        <f aca="false">IF(OR(AF$236=0,AF$236="-"),"-",AF253/AF246)</f>
        <v>-</v>
      </c>
      <c r="AG254" s="220" t="str">
        <f aca="false">IF(OR(AG$236=0,AG$236="-"),"-",AG253/AG246)</f>
        <v>-</v>
      </c>
      <c r="AH254" s="220" t="str">
        <f aca="false">IF(OR(AH$236=0,AH$236="-"),"-",AH253/AH246)</f>
        <v>-</v>
      </c>
      <c r="AI254" s="220" t="str">
        <f aca="false">IF(OR(AI$236=0,AI$236="-"),"-",AI253/AI246)</f>
        <v>-</v>
      </c>
      <c r="AJ254" s="220" t="str">
        <f aca="false">IF(OR(AJ$236=0,AJ$236="-"),"-",AJ253/AJ246)</f>
        <v>-</v>
      </c>
      <c r="AK254" s="220" t="str">
        <f aca="false">IF(OR(AK$236=0,AK$236="-"),"-",AK253/AK246)</f>
        <v>-</v>
      </c>
      <c r="AL254" s="220" t="str">
        <f aca="false">IF(OR(AL$236=0,AL$236="-"),"-",AL253/AL246)</f>
        <v>-</v>
      </c>
      <c r="AM254" s="299"/>
      <c r="AN254" s="201"/>
      <c r="AO254" s="201"/>
      <c r="AP254" s="201"/>
      <c r="AQ254" s="201"/>
      <c r="AR254" s="201"/>
      <c r="AS254" s="201"/>
      <c r="AT254" s="201"/>
      <c r="AU254" s="201"/>
      <c r="AV254" s="201"/>
      <c r="AW254" s="201"/>
      <c r="AX254" s="201"/>
      <c r="AY254" s="201"/>
      <c r="AZ254" s="201"/>
      <c r="BA254" s="201"/>
      <c r="BB254" s="201"/>
      <c r="BC254" s="201"/>
      <c r="BD254" s="201"/>
      <c r="BE254" s="201"/>
      <c r="BF254" s="201"/>
      <c r="BG254" s="201"/>
      <c r="BH254" s="201"/>
      <c r="BI254" s="201"/>
      <c r="BJ254" s="201"/>
      <c r="BK254" s="201"/>
      <c r="BL254" s="201"/>
      <c r="BM254" s="201"/>
      <c r="BN254" s="201"/>
      <c r="BO254" s="201"/>
      <c r="BP254" s="201"/>
      <c r="BQ254" s="201"/>
      <c r="BR254" s="201"/>
      <c r="BS254" s="201"/>
      <c r="BT254" s="201"/>
      <c r="BU254" s="201"/>
      <c r="BV254" s="201"/>
      <c r="BW254" s="201"/>
      <c r="BX254" s="201"/>
      <c r="BY254" s="201"/>
      <c r="BZ254" s="201"/>
      <c r="CA254" s="201"/>
      <c r="CB254" s="201"/>
      <c r="CC254" s="201"/>
      <c r="CD254" s="201"/>
      <c r="CE254" s="201"/>
    </row>
    <row r="255" customFormat="false" ht="13.4" hidden="false" customHeight="false" outlineLevel="0" collapsed="false">
      <c r="A255" s="203"/>
      <c r="B255" s="21" t="s">
        <v>112</v>
      </c>
      <c r="C255" s="63"/>
      <c r="D255" s="274"/>
      <c r="E255" s="171" t="n">
        <f aca="false">IF(E$236=0,"-",SUM(E238:E241))</f>
        <v>0</v>
      </c>
      <c r="F255" s="171" t="n">
        <f aca="false">IF(F$236=0,"-",SUM(F238:F241))</f>
        <v>0</v>
      </c>
      <c r="G255" s="171" t="n">
        <f aca="false">IF(G$236=0,"-",SUM(G238:G241))</f>
        <v>0</v>
      </c>
      <c r="H255" s="171" t="n">
        <f aca="false">IF(H$236=0,"-",SUM(H238:H241))</f>
        <v>0</v>
      </c>
      <c r="I255" s="171" t="n">
        <f aca="false">IF(I$236=0,"-",SUM(I238:I241))</f>
        <v>0</v>
      </c>
      <c r="J255" s="171" t="n">
        <f aca="false">IF(J$236=0,"-",SUM(J238:J241))</f>
        <v>0</v>
      </c>
      <c r="K255" s="171" t="n">
        <f aca="false">IF(K$236=0,"-",SUM(K238:K241))</f>
        <v>0</v>
      </c>
      <c r="L255" s="171" t="n">
        <f aca="false">IF(L$236=0,"-",SUM(L238:L241))</f>
        <v>0</v>
      </c>
      <c r="M255" s="171" t="n">
        <f aca="false">IF(M$236=0,"-",SUM(M238:M241))</f>
        <v>0</v>
      </c>
      <c r="N255" s="171" t="n">
        <f aca="false">IF(N$236=0,"-",SUM(N238:N241))</f>
        <v>0</v>
      </c>
      <c r="O255" s="171" t="n">
        <f aca="false">IF(O$236=0,"-",SUM(O238:O241))</f>
        <v>0</v>
      </c>
      <c r="P255" s="171" t="n">
        <f aca="false">IF(P$236=0,"-",SUM(P238:P241))</f>
        <v>0</v>
      </c>
      <c r="Q255" s="171" t="n">
        <f aca="false">IF(Q$236=0,"-",SUM(Q238:Q241))</f>
        <v>0</v>
      </c>
      <c r="R255" s="171" t="n">
        <f aca="false">IF(R$236=0,"-",SUM(R238:R241))</f>
        <v>0</v>
      </c>
      <c r="S255" s="171" t="n">
        <f aca="false">IF(S$236=0,"-",SUM(S238:S241))</f>
        <v>0</v>
      </c>
      <c r="T255" s="171" t="n">
        <f aca="false">IF(T$236=0,"-",SUM(T238:T241))</f>
        <v>0</v>
      </c>
      <c r="U255" s="171" t="n">
        <f aca="false">IF(U$236=0,"-",SUM(U238:U241))</f>
        <v>0</v>
      </c>
      <c r="V255" s="171" t="n">
        <f aca="false">IF(V$236=0,"-",SUM(V238:V241))</f>
        <v>0</v>
      </c>
      <c r="W255" s="171" t="n">
        <f aca="false">IF(W$236=0,"-",SUM(W238:W241))</f>
        <v>0</v>
      </c>
      <c r="X255" s="171" t="n">
        <f aca="false">IF(X$236=0,"-",SUM(X238:X241))</f>
        <v>0</v>
      </c>
      <c r="Y255" s="171" t="n">
        <f aca="false">IF(Y$236=0,"-",SUM(Y238:Y241))</f>
        <v>0</v>
      </c>
      <c r="Z255" s="171" t="n">
        <f aca="false">IF(Z$236=0,"-",SUM(Z238:Z241))</f>
        <v>0</v>
      </c>
      <c r="AA255" s="171" t="n">
        <f aca="false">IF(AA$236=0,"-",SUM(AA238:AA241))</f>
        <v>0</v>
      </c>
      <c r="AB255" s="171" t="n">
        <f aca="false">IF(AB$236=0,"-",SUM(AB238:AB241))</f>
        <v>0</v>
      </c>
      <c r="AC255" s="171" t="n">
        <f aca="false">IF(AC$236=0,"-",SUM(AC238:AC241))</f>
        <v>0</v>
      </c>
      <c r="AD255" s="171" t="n">
        <f aca="false">IF(AD$236=0,"-",SUM(AD238:AD241))</f>
        <v>0</v>
      </c>
      <c r="AE255" s="171" t="n">
        <f aca="false">IF(AE$236=0,"-",SUM(AE238:AE241))</f>
        <v>0</v>
      </c>
      <c r="AF255" s="171" t="n">
        <f aca="false">IF(AF$236=0,"-",SUM(AF238:AF241))</f>
        <v>0</v>
      </c>
      <c r="AG255" s="171" t="n">
        <f aca="false">IF(AG$236=0,"-",SUM(AG238:AG241))</f>
        <v>0</v>
      </c>
      <c r="AH255" s="171" t="n">
        <f aca="false">IF(AH$236=0,"-",SUM(AH238:AH241))</f>
        <v>0</v>
      </c>
      <c r="AI255" s="171" t="n">
        <f aca="false">IF(AI$236=0,"-",SUM(AI238:AI241))</f>
        <v>0</v>
      </c>
      <c r="AJ255" s="171" t="n">
        <f aca="false">IF(AJ$236=0,"-",SUM(AJ238:AJ241))</f>
        <v>0</v>
      </c>
      <c r="AK255" s="171" t="n">
        <f aca="false">IF(AK$236=0,"-",SUM(AK238:AK241))</f>
        <v>0</v>
      </c>
      <c r="AL255" s="171" t="n">
        <f aca="false">IF(AL$236=0,"-",SUM(AL238:AL241))</f>
        <v>0</v>
      </c>
      <c r="AM255" s="299"/>
      <c r="AN255" s="201"/>
      <c r="AO255" s="201"/>
      <c r="AP255" s="201"/>
      <c r="AQ255" s="201"/>
      <c r="AR255" s="201"/>
      <c r="AS255" s="201"/>
      <c r="AT255" s="201"/>
      <c r="AU255" s="201"/>
      <c r="AV255" s="201"/>
      <c r="AW255" s="201"/>
      <c r="AX255" s="201"/>
      <c r="AY255" s="201"/>
      <c r="AZ255" s="201"/>
      <c r="BA255" s="201"/>
      <c r="BB255" s="201"/>
      <c r="BC255" s="201"/>
      <c r="BD255" s="201"/>
      <c r="BE255" s="201"/>
      <c r="BF255" s="201"/>
      <c r="BG255" s="201"/>
      <c r="BH255" s="201"/>
      <c r="BI255" s="201"/>
      <c r="BJ255" s="201"/>
      <c r="BK255" s="201"/>
      <c r="BL255" s="201"/>
      <c r="BM255" s="201"/>
      <c r="BN255" s="201"/>
      <c r="BO255" s="201"/>
      <c r="BP255" s="201"/>
      <c r="BQ255" s="201"/>
      <c r="BR255" s="201"/>
      <c r="BS255" s="201"/>
      <c r="BT255" s="201"/>
      <c r="BU255" s="201"/>
      <c r="BV255" s="201"/>
      <c r="BW255" s="201"/>
      <c r="BX255" s="201"/>
      <c r="BY255" s="201"/>
      <c r="BZ255" s="201"/>
      <c r="CA255" s="201"/>
      <c r="CB255" s="201"/>
      <c r="CC255" s="201"/>
      <c r="CD255" s="201"/>
      <c r="CE255" s="201"/>
    </row>
    <row r="256" customFormat="false" ht="14.15" hidden="false" customHeight="false" outlineLevel="0" collapsed="false">
      <c r="A256" s="203"/>
      <c r="B256" s="216" t="s">
        <v>113</v>
      </c>
      <c r="C256" s="63"/>
      <c r="D256" s="274"/>
      <c r="E256" s="224" t="str">
        <f aca="false">IF(OR(E$236=0,E$236="-"),"-",E255/E246)</f>
        <v>-</v>
      </c>
      <c r="F256" s="224" t="str">
        <f aca="false">IF(OR(F$236=0,F$236="-"),"-",F255/F246)</f>
        <v>-</v>
      </c>
      <c r="G256" s="224" t="str">
        <f aca="false">IF(OR(G$236=0,G$236="-"),"-",G255/G246)</f>
        <v>-</v>
      </c>
      <c r="H256" s="224" t="str">
        <f aca="false">IF(OR(H$236=0,H$236="-"),"-",H255/H246)</f>
        <v>-</v>
      </c>
      <c r="I256" s="224" t="str">
        <f aca="false">IF(OR(I$236=0,I$236="-"),"-",I255/I246)</f>
        <v>-</v>
      </c>
      <c r="J256" s="224" t="str">
        <f aca="false">IF(OR(J$236=0,J$236="-"),"-",J255/J246)</f>
        <v>-</v>
      </c>
      <c r="K256" s="224" t="str">
        <f aca="false">IF(OR(K$236=0,K$236="-"),"-",K255/K246)</f>
        <v>-</v>
      </c>
      <c r="L256" s="224" t="str">
        <f aca="false">IF(OR(L$236=0,L$236="-"),"-",L255/L246)</f>
        <v>-</v>
      </c>
      <c r="M256" s="224" t="str">
        <f aca="false">IF(OR(M$236=0,M$236="-"),"-",M255/M246)</f>
        <v>-</v>
      </c>
      <c r="N256" s="224" t="str">
        <f aca="false">IF(OR(N$236=0,N$236="-"),"-",N255/N246)</f>
        <v>-</v>
      </c>
      <c r="O256" s="224" t="str">
        <f aca="false">IF(OR(O$236=0,O$236="-"),"-",O255/O246)</f>
        <v>-</v>
      </c>
      <c r="P256" s="224" t="str">
        <f aca="false">IF(OR(P$236=0,P$236="-"),"-",P255/P246)</f>
        <v>-</v>
      </c>
      <c r="Q256" s="224" t="str">
        <f aca="false">IF(OR(Q$236=0,Q$236="-"),"-",Q255/Q246)</f>
        <v>-</v>
      </c>
      <c r="R256" s="224" t="str">
        <f aca="false">IF(OR(R$236=0,R$236="-"),"-",R255/R246)</f>
        <v>-</v>
      </c>
      <c r="S256" s="224" t="str">
        <f aca="false">IF(OR(S$236=0,S$236="-"),"-",S255/S246)</f>
        <v>-</v>
      </c>
      <c r="T256" s="224" t="str">
        <f aca="false">IF(OR(T$236=0,T$236="-"),"-",T255/T246)</f>
        <v>-</v>
      </c>
      <c r="U256" s="224" t="str">
        <f aca="false">IF(OR(U$236=0,U$236="-"),"-",U255/U246)</f>
        <v>-</v>
      </c>
      <c r="V256" s="224" t="str">
        <f aca="false">IF(OR(V$236=0,V$236="-"),"-",V255/V246)</f>
        <v>-</v>
      </c>
      <c r="W256" s="224" t="str">
        <f aca="false">IF(OR(W$236=0,W$236="-"),"-",W255/W246)</f>
        <v>-</v>
      </c>
      <c r="X256" s="224" t="str">
        <f aca="false">IF(OR(X$236=0,X$236="-"),"-",X255/X246)</f>
        <v>-</v>
      </c>
      <c r="Y256" s="224" t="str">
        <f aca="false">IF(OR(Y$236=0,Y$236="-"),"-",Y255/Y246)</f>
        <v>-</v>
      </c>
      <c r="Z256" s="224" t="str">
        <f aca="false">IF(OR(Z$236=0,Z$236="-"),"-",Z255/Z246)</f>
        <v>-</v>
      </c>
      <c r="AA256" s="224" t="str">
        <f aca="false">IF(OR(AA$236=0,AA$236="-"),"-",AA255/AA246)</f>
        <v>-</v>
      </c>
      <c r="AB256" s="224" t="str">
        <f aca="false">IF(OR(AB$236=0,AB$236="-"),"-",AB255/AB246)</f>
        <v>-</v>
      </c>
      <c r="AC256" s="224" t="str">
        <f aca="false">IF(OR(AC$236=0,AC$236="-"),"-",AC255/AC246)</f>
        <v>-</v>
      </c>
      <c r="AD256" s="224" t="str">
        <f aca="false">IF(OR(AD$236=0,AD$236="-"),"-",AD255/AD246)</f>
        <v>-</v>
      </c>
      <c r="AE256" s="224" t="str">
        <f aca="false">IF(OR(AE$236=0,AE$236="-"),"-",AE255/AE246)</f>
        <v>-</v>
      </c>
      <c r="AF256" s="224" t="str">
        <f aca="false">IF(OR(AF$236=0,AF$236="-"),"-",AF255/AF246)</f>
        <v>-</v>
      </c>
      <c r="AG256" s="224" t="str">
        <f aca="false">IF(OR(AG$236=0,AG$236="-"),"-",AG255/AG246)</f>
        <v>-</v>
      </c>
      <c r="AH256" s="224" t="str">
        <f aca="false">IF(OR(AH$236=0,AH$236="-"),"-",AH255/AH246)</f>
        <v>-</v>
      </c>
      <c r="AI256" s="224" t="str">
        <f aca="false">IF(OR(AI$236=0,AI$236="-"),"-",AI255/AI246)</f>
        <v>-</v>
      </c>
      <c r="AJ256" s="224" t="str">
        <f aca="false">IF(OR(AJ$236=0,AJ$236="-"),"-",AJ255/AJ246)</f>
        <v>-</v>
      </c>
      <c r="AK256" s="224" t="str">
        <f aca="false">IF(OR(AK$236=0,AK$236="-"),"-",AK255/AK246)</f>
        <v>-</v>
      </c>
      <c r="AL256" s="224" t="str">
        <f aca="false">IF(OR(AL$236=0,AL$236="-"),"-",AL255/AL246)</f>
        <v>-</v>
      </c>
      <c r="AM256" s="299"/>
      <c r="AN256" s="201"/>
      <c r="AO256" s="201"/>
      <c r="AP256" s="201"/>
      <c r="AQ256" s="201"/>
      <c r="AR256" s="201"/>
      <c r="AS256" s="201"/>
      <c r="AT256" s="201"/>
      <c r="AU256" s="201"/>
      <c r="AV256" s="201"/>
      <c r="AW256" s="201"/>
      <c r="AX256" s="201"/>
      <c r="AY256" s="201"/>
      <c r="AZ256" s="201"/>
      <c r="BA256" s="201"/>
      <c r="BB256" s="201"/>
      <c r="BC256" s="201"/>
      <c r="BD256" s="201"/>
      <c r="BE256" s="201"/>
      <c r="BF256" s="201"/>
      <c r="BG256" s="201"/>
      <c r="BH256" s="201"/>
      <c r="BI256" s="201"/>
      <c r="BJ256" s="201"/>
      <c r="BK256" s="201"/>
      <c r="BL256" s="201"/>
      <c r="BM256" s="201"/>
      <c r="BN256" s="201"/>
      <c r="BO256" s="201"/>
      <c r="BP256" s="201"/>
      <c r="BQ256" s="201"/>
      <c r="BR256" s="201"/>
      <c r="BS256" s="201"/>
      <c r="BT256" s="201"/>
      <c r="BU256" s="201"/>
      <c r="BV256" s="201"/>
      <c r="BW256" s="201"/>
      <c r="BX256" s="201"/>
      <c r="BY256" s="201"/>
      <c r="BZ256" s="201"/>
      <c r="CA256" s="201"/>
      <c r="CB256" s="201"/>
      <c r="CC256" s="201"/>
      <c r="CD256" s="201"/>
      <c r="CE256" s="201"/>
    </row>
    <row r="266" customFormat="false" ht="102" hidden="false" customHeight="true" outlineLevel="0" collapsed="false">
      <c r="E266" s="300" t="str">
        <f aca="false">E184</f>
        <v>සිංහල භාෂාව හා සාහිත්‍යය</v>
      </c>
      <c r="F266" s="300" t="str">
        <f aca="false">F184</f>
        <v/>
      </c>
      <c r="G266" s="300" t="str">
        <f aca="false">G184</f>
        <v>බුද්ධ ධර්මය</v>
      </c>
      <c r="H266" s="300" t="str">
        <f aca="false">H184</f>
        <v>කතෝලික ධර්මය</v>
      </c>
      <c r="I266" s="300" t="str">
        <f aca="false">I184</f>
        <v>ක්‍රිස්තියානි ධර්මය (ඉංග්‍රීසි)</v>
      </c>
      <c r="J266" s="300" t="str">
        <f aca="false">J184</f>
        <v/>
      </c>
      <c r="K266" s="300" t="str">
        <f aca="false">K183</f>
        <v>ඉංග්‍රීසි</v>
      </c>
      <c r="L266" s="300" t="str">
        <f aca="false">L183</f>
        <v>ගණිතය</v>
      </c>
      <c r="M266" s="300" t="str">
        <f aca="false">M183</f>
        <v>විද්‍යාව</v>
      </c>
      <c r="N266" s="300" t="str">
        <f aca="false">N183</f>
        <v>ඉතිහාසය</v>
      </c>
      <c r="O266" s="300" t="str">
        <f aca="false">O184</f>
        <v>ව්‍යාපාර හා ගිණුම්කරණ අධ්‍යයනය</v>
      </c>
      <c r="P266" s="300" t="str">
        <f aca="false">P184</f>
        <v>පුරවැසි අධ්‍යාපනය</v>
      </c>
      <c r="Q266" s="300" t="str">
        <f aca="false">Q184</f>
        <v>දෙවන භාෂාවක් ලෙස (දෙමල)</v>
      </c>
      <c r="R266" s="300" t="str">
        <f aca="false">R184</f>
        <v>භුගෝල විද්‍යාව</v>
      </c>
      <c r="S266" s="300" t="str">
        <f aca="false">S184</f>
        <v/>
      </c>
      <c r="T266" s="300" t="str">
        <f aca="false">T184</f>
        <v/>
      </c>
      <c r="U266" s="300" t="str">
        <f aca="false">U184</f>
        <v/>
      </c>
      <c r="V266" s="300" t="str">
        <f aca="false">V184</f>
        <v/>
      </c>
      <c r="W266" s="300" t="str">
        <f aca="false">W184</f>
        <v>චිත්‍ර</v>
      </c>
      <c r="X266" s="300" t="str">
        <f aca="false">X184</f>
        <v>නැටුම් (දේශීය)</v>
      </c>
      <c r="Y266" s="300" t="str">
        <f aca="false">Y184</f>
        <v>සංගීතය (පෙරදිග)</v>
      </c>
      <c r="Z266" s="300" t="str">
        <f aca="false">Z184</f>
        <v>සංගීතය (අපරදිග)</v>
      </c>
      <c r="AA266" s="300" t="str">
        <f aca="false">AA184</f>
        <v>නාට්‍ය හා රංග කලාව (සිංහල)</v>
      </c>
      <c r="AB266" s="300" t="str">
        <f aca="false">AB184</f>
        <v>සාහිත්‍ය රසාස්වාදය (ඉංග්‍රිසි)</v>
      </c>
      <c r="AC266" s="300" t="str">
        <f aca="false">AC184</f>
        <v/>
      </c>
      <c r="AD266" s="300" t="str">
        <f aca="false">AD184</f>
        <v/>
      </c>
      <c r="AE266" s="300" t="str">
        <f aca="false">AE184</f>
        <v>තොරතුරු සන්නිවේදන තාක්ෂණය</v>
      </c>
      <c r="AF266" s="300" t="str">
        <f aca="false">AF184</f>
        <v>සන්නිවේදන මාධ්‍ය අධ්‍ය්‍යනය</v>
      </c>
      <c r="AG266" s="300" t="str">
        <f aca="false">AG184</f>
        <v>සෞඛ්‍ය හා ශාරීරික අධ්‍යාපනය</v>
      </c>
      <c r="AH266" s="300" t="str">
        <f aca="false">AH184</f>
        <v/>
      </c>
      <c r="AI266" s="300" t="str">
        <f aca="false">AI184</f>
        <v/>
      </c>
      <c r="AJ266" s="300" t="str">
        <f aca="false">AJ184</f>
        <v/>
      </c>
      <c r="AK266" s="300" t="str">
        <f aca="false">AK184</f>
        <v/>
      </c>
      <c r="AL266" s="300" t="str">
        <f aca="false">AL184</f>
        <v/>
      </c>
    </row>
    <row r="267" customFormat="false" ht="15" hidden="false" customHeight="true" outlineLevel="0" collapsed="false">
      <c r="B267" s="301" t="s">
        <v>1</v>
      </c>
      <c r="C267" s="301"/>
      <c r="D267" s="301"/>
      <c r="E267" s="301" t="n">
        <f aca="false">IF(E67="-",0,E67)</f>
        <v>0</v>
      </c>
      <c r="F267" s="301" t="n">
        <f aca="false">IF(F67="-",0,F67)</f>
        <v>0</v>
      </c>
      <c r="G267" s="301" t="n">
        <f aca="false">IF(G67="-",0,G67)</f>
        <v>0</v>
      </c>
      <c r="H267" s="301" t="n">
        <f aca="false">IF(H67="-",0,H67)</f>
        <v>0</v>
      </c>
      <c r="I267" s="301" t="n">
        <f aca="false">IF(I67="-",0,I67)</f>
        <v>0</v>
      </c>
      <c r="J267" s="301" t="n">
        <f aca="false">IF(J67="-",0,J67)</f>
        <v>0</v>
      </c>
      <c r="K267" s="301" t="n">
        <f aca="false">IF(K67="-",0,K67)</f>
        <v>0</v>
      </c>
      <c r="L267" s="301" t="n">
        <f aca="false">IF(L67="-",0,L67)</f>
        <v>0</v>
      </c>
      <c r="M267" s="301" t="n">
        <f aca="false">IF(M67="-",0,M67)</f>
        <v>0</v>
      </c>
      <c r="N267" s="301" t="n">
        <f aca="false">IF(N67="-",0,N67)</f>
        <v>0</v>
      </c>
      <c r="O267" s="301" t="n">
        <f aca="false">IF(O67="-",0,O67)</f>
        <v>0</v>
      </c>
      <c r="P267" s="301" t="n">
        <f aca="false">IF(P67="-",0,P67)</f>
        <v>0</v>
      </c>
      <c r="Q267" s="301" t="n">
        <f aca="false">IF(Q67="-",0,Q67)</f>
        <v>0</v>
      </c>
      <c r="R267" s="301" t="n">
        <f aca="false">IF(R67="-",0,R67)</f>
        <v>0</v>
      </c>
      <c r="S267" s="301" t="n">
        <f aca="false">IF(S67="-",0,S67)</f>
        <v>0</v>
      </c>
      <c r="T267" s="301" t="n">
        <f aca="false">IF(T67="-",0,T67)</f>
        <v>0</v>
      </c>
      <c r="U267" s="301" t="n">
        <f aca="false">IF(U67="-",0,U67)</f>
        <v>0</v>
      </c>
      <c r="V267" s="301" t="n">
        <f aca="false">IF(V67="-",0,V67)</f>
        <v>0</v>
      </c>
      <c r="W267" s="301" t="n">
        <f aca="false">IF(W67="-",0,W67)</f>
        <v>0</v>
      </c>
      <c r="X267" s="301" t="n">
        <f aca="false">IF(X67="-",0,X67)</f>
        <v>0</v>
      </c>
      <c r="Y267" s="301" t="n">
        <f aca="false">IF(Y67="-",0,Y67)</f>
        <v>0</v>
      </c>
      <c r="Z267" s="301" t="n">
        <f aca="false">IF(Z67="-",0,Z67)</f>
        <v>0</v>
      </c>
      <c r="AA267" s="301" t="n">
        <f aca="false">IF(AA67="-",0,AA67)</f>
        <v>0</v>
      </c>
      <c r="AB267" s="301" t="n">
        <f aca="false">IF(AB67="-",0,AB67)</f>
        <v>0</v>
      </c>
      <c r="AC267" s="301" t="n">
        <f aca="false">IF(AC67="-",0,AC67)</f>
        <v>0</v>
      </c>
      <c r="AD267" s="301" t="n">
        <f aca="false">IF(AD67="-",0,AD67)</f>
        <v>0</v>
      </c>
      <c r="AE267" s="301" t="n">
        <f aca="false">IF(AE67="-",0,AE67)</f>
        <v>0</v>
      </c>
      <c r="AF267" s="301" t="n">
        <f aca="false">IF(AF67="-",0,AF67)</f>
        <v>0</v>
      </c>
      <c r="AG267" s="301" t="n">
        <f aca="false">IF(AG67="-",0,AG67)</f>
        <v>0</v>
      </c>
      <c r="AH267" s="301" t="n">
        <f aca="false">IF(AH67="-",0,AH67)</f>
        <v>0</v>
      </c>
      <c r="AI267" s="301" t="n">
        <f aca="false">IF(AI67="-",0,AI67)</f>
        <v>0</v>
      </c>
      <c r="AJ267" s="301" t="n">
        <f aca="false">IF(AJ67="-",0,AJ67)</f>
        <v>0</v>
      </c>
      <c r="AK267" s="301" t="n">
        <f aca="false">IF(AK67="-",0,AK67)</f>
        <v>0</v>
      </c>
      <c r="AL267" s="301" t="n">
        <f aca="false">IF(AL67="-",0,AL67)</f>
        <v>0</v>
      </c>
    </row>
    <row r="268" customFormat="false" ht="15" hidden="false" customHeight="true" outlineLevel="0" collapsed="false">
      <c r="B268" s="301" t="s">
        <v>6</v>
      </c>
      <c r="C268" s="301"/>
      <c r="D268" s="301"/>
      <c r="E268" s="301" t="n">
        <f aca="false">IF(E68="-",0,E68)</f>
        <v>0</v>
      </c>
      <c r="F268" s="301" t="n">
        <f aca="false">IF(F68="-",0,F68)</f>
        <v>0</v>
      </c>
      <c r="G268" s="301" t="n">
        <f aca="false">IF(G68="-",0,G68)</f>
        <v>0</v>
      </c>
      <c r="H268" s="301" t="n">
        <f aca="false">IF(H68="-",0,H68)</f>
        <v>0</v>
      </c>
      <c r="I268" s="301" t="n">
        <f aca="false">IF(I68="-",0,I68)</f>
        <v>0</v>
      </c>
      <c r="J268" s="301" t="n">
        <f aca="false">IF(J68="-",0,J68)</f>
        <v>0</v>
      </c>
      <c r="K268" s="301" t="n">
        <f aca="false">IF(K68="-",0,K68)</f>
        <v>0</v>
      </c>
      <c r="L268" s="301" t="n">
        <f aca="false">IF(L68="-",0,L68)</f>
        <v>0</v>
      </c>
      <c r="M268" s="301" t="n">
        <f aca="false">IF(M68="-",0,M68)</f>
        <v>0</v>
      </c>
      <c r="N268" s="301" t="n">
        <f aca="false">IF(N68="-",0,N68)</f>
        <v>0</v>
      </c>
      <c r="O268" s="301" t="n">
        <f aca="false">IF(O68="-",0,O68)</f>
        <v>0</v>
      </c>
      <c r="P268" s="301" t="n">
        <f aca="false">IF(P68="-",0,P68)</f>
        <v>0</v>
      </c>
      <c r="Q268" s="301" t="n">
        <f aca="false">IF(Q68="-",0,Q68)</f>
        <v>0</v>
      </c>
      <c r="R268" s="301" t="n">
        <f aca="false">IF(R68="-",0,R68)</f>
        <v>0</v>
      </c>
      <c r="S268" s="301" t="n">
        <f aca="false">IF(S68="-",0,S68)</f>
        <v>0</v>
      </c>
      <c r="T268" s="301" t="n">
        <f aca="false">IF(T68="-",0,T68)</f>
        <v>0</v>
      </c>
      <c r="U268" s="301" t="n">
        <f aca="false">IF(U68="-",0,U68)</f>
        <v>0</v>
      </c>
      <c r="V268" s="301" t="n">
        <f aca="false">IF(V68="-",0,V68)</f>
        <v>0</v>
      </c>
      <c r="W268" s="301" t="n">
        <f aca="false">IF(W68="-",0,W68)</f>
        <v>0</v>
      </c>
      <c r="X268" s="301" t="n">
        <f aca="false">IF(X68="-",0,X68)</f>
        <v>0</v>
      </c>
      <c r="Y268" s="301" t="n">
        <f aca="false">IF(Y68="-",0,Y68)</f>
        <v>0</v>
      </c>
      <c r="Z268" s="301" t="n">
        <f aca="false">IF(Z68="-",0,Z68)</f>
        <v>0</v>
      </c>
      <c r="AA268" s="301" t="n">
        <f aca="false">IF(AA68="-",0,AA68)</f>
        <v>0</v>
      </c>
      <c r="AB268" s="301" t="n">
        <f aca="false">IF(AB68="-",0,AB68)</f>
        <v>0</v>
      </c>
      <c r="AC268" s="301" t="n">
        <f aca="false">IF(AC68="-",0,AC68)</f>
        <v>0</v>
      </c>
      <c r="AD268" s="301" t="n">
        <f aca="false">IF(AD68="-",0,AD68)</f>
        <v>0</v>
      </c>
      <c r="AE268" s="301" t="n">
        <f aca="false">IF(AE68="-",0,AE68)</f>
        <v>0</v>
      </c>
      <c r="AF268" s="301" t="n">
        <f aca="false">IF(AF68="-",0,AF68)</f>
        <v>0</v>
      </c>
      <c r="AG268" s="301" t="n">
        <f aca="false">IF(AG68="-",0,AG68)</f>
        <v>0</v>
      </c>
      <c r="AH268" s="301" t="n">
        <f aca="false">IF(AH68="-",0,AH68)</f>
        <v>0</v>
      </c>
      <c r="AI268" s="301" t="n">
        <f aca="false">IF(AI68="-",0,AI68)</f>
        <v>0</v>
      </c>
      <c r="AJ268" s="301" t="n">
        <f aca="false">IF(AJ68="-",0,AJ68)</f>
        <v>0</v>
      </c>
      <c r="AK268" s="301" t="n">
        <f aca="false">IF(AK68="-",0,AK68)</f>
        <v>0</v>
      </c>
      <c r="AL268" s="301" t="n">
        <f aca="false">IF(AL68="-",0,AL68)</f>
        <v>0</v>
      </c>
    </row>
    <row r="269" customFormat="false" ht="15" hidden="false" customHeight="true" outlineLevel="0" collapsed="false">
      <c r="B269" s="301" t="s">
        <v>10</v>
      </c>
      <c r="C269" s="301"/>
      <c r="D269" s="301"/>
      <c r="E269" s="301" t="n">
        <f aca="false">IF(E69="-",0,E69)</f>
        <v>0</v>
      </c>
      <c r="F269" s="301" t="n">
        <f aca="false">IF(F69="-",0,F69)</f>
        <v>0</v>
      </c>
      <c r="G269" s="301" t="n">
        <f aca="false">IF(G69="-",0,G69)</f>
        <v>0</v>
      </c>
      <c r="H269" s="301" t="n">
        <f aca="false">IF(H69="-",0,H69)</f>
        <v>0</v>
      </c>
      <c r="I269" s="301" t="n">
        <f aca="false">IF(I69="-",0,I69)</f>
        <v>0</v>
      </c>
      <c r="J269" s="301" t="n">
        <f aca="false">IF(J69="-",0,J69)</f>
        <v>0</v>
      </c>
      <c r="K269" s="301" t="n">
        <f aca="false">IF(K69="-",0,K69)</f>
        <v>0</v>
      </c>
      <c r="L269" s="301" t="n">
        <f aca="false">IF(L69="-",0,L69)</f>
        <v>0</v>
      </c>
      <c r="M269" s="301" t="n">
        <f aca="false">IF(M69="-",0,M69)</f>
        <v>0</v>
      </c>
      <c r="N269" s="301" t="n">
        <f aca="false">IF(N69="-",0,N69)</f>
        <v>0</v>
      </c>
      <c r="O269" s="301" t="n">
        <f aca="false">IF(O69="-",0,O69)</f>
        <v>0</v>
      </c>
      <c r="P269" s="301" t="n">
        <f aca="false">IF(P69="-",0,P69)</f>
        <v>0</v>
      </c>
      <c r="Q269" s="301" t="n">
        <f aca="false">IF(Q69="-",0,Q69)</f>
        <v>0</v>
      </c>
      <c r="R269" s="301" t="n">
        <f aca="false">IF(R69="-",0,R69)</f>
        <v>0</v>
      </c>
      <c r="S269" s="301" t="n">
        <f aca="false">IF(S69="-",0,S69)</f>
        <v>0</v>
      </c>
      <c r="T269" s="301" t="n">
        <f aca="false">IF(T69="-",0,T69)</f>
        <v>0</v>
      </c>
      <c r="U269" s="301" t="n">
        <f aca="false">IF(U69="-",0,U69)</f>
        <v>0</v>
      </c>
      <c r="V269" s="301" t="n">
        <f aca="false">IF(V69="-",0,V69)</f>
        <v>0</v>
      </c>
      <c r="W269" s="301" t="n">
        <f aca="false">IF(W69="-",0,W69)</f>
        <v>0</v>
      </c>
      <c r="X269" s="301" t="n">
        <f aca="false">IF(X69="-",0,X69)</f>
        <v>0</v>
      </c>
      <c r="Y269" s="301" t="n">
        <f aca="false">IF(Y69="-",0,Y69)</f>
        <v>0</v>
      </c>
      <c r="Z269" s="301" t="n">
        <f aca="false">IF(Z69="-",0,Z69)</f>
        <v>0</v>
      </c>
      <c r="AA269" s="301" t="n">
        <f aca="false">IF(AA69="-",0,AA69)</f>
        <v>0</v>
      </c>
      <c r="AB269" s="301" t="n">
        <f aca="false">IF(AB69="-",0,AB69)</f>
        <v>0</v>
      </c>
      <c r="AC269" s="301" t="n">
        <f aca="false">IF(AC69="-",0,AC69)</f>
        <v>0</v>
      </c>
      <c r="AD269" s="301" t="n">
        <f aca="false">IF(AD69="-",0,AD69)</f>
        <v>0</v>
      </c>
      <c r="AE269" s="301" t="n">
        <f aca="false">IF(AE69="-",0,AE69)</f>
        <v>0</v>
      </c>
      <c r="AF269" s="301" t="n">
        <f aca="false">IF(AF69="-",0,AF69)</f>
        <v>0</v>
      </c>
      <c r="AG269" s="301" t="n">
        <f aca="false">IF(AG69="-",0,AG69)</f>
        <v>0</v>
      </c>
      <c r="AH269" s="301" t="n">
        <f aca="false">IF(AH69="-",0,AH69)</f>
        <v>0</v>
      </c>
      <c r="AI269" s="301" t="n">
        <f aca="false">IF(AI69="-",0,AI69)</f>
        <v>0</v>
      </c>
      <c r="AJ269" s="301" t="n">
        <f aca="false">IF(AJ69="-",0,AJ69)</f>
        <v>0</v>
      </c>
      <c r="AK269" s="301" t="n">
        <f aca="false">IF(AK69="-",0,AK69)</f>
        <v>0</v>
      </c>
      <c r="AL269" s="301" t="n">
        <f aca="false">IF(AL69="-",0,AL69)</f>
        <v>0</v>
      </c>
    </row>
    <row r="270" customFormat="false" ht="15" hidden="false" customHeight="true" outlineLevel="0" collapsed="false">
      <c r="B270" s="301" t="s">
        <v>14</v>
      </c>
      <c r="C270" s="301"/>
      <c r="D270" s="301"/>
      <c r="E270" s="301" t="n">
        <f aca="false">IF(E71="-",0,E71)+IF(E70="-",0,E70)</f>
        <v>0</v>
      </c>
      <c r="F270" s="301" t="n">
        <f aca="false">IF(F71="-",0,F71)+IF(F70="-",0,F70)</f>
        <v>0</v>
      </c>
      <c r="G270" s="301" t="n">
        <f aca="false">IF(G71="-",0,G71)+IF(G70="-",0,G70)</f>
        <v>0</v>
      </c>
      <c r="H270" s="301" t="n">
        <f aca="false">IF(H71="-",0,H71)+IF(H70="-",0,H70)</f>
        <v>0</v>
      </c>
      <c r="I270" s="301" t="n">
        <f aca="false">IF(I71="-",0,I71)+IF(I70="-",0,I70)</f>
        <v>0</v>
      </c>
      <c r="J270" s="301" t="n">
        <f aca="false">IF(J71="-",0,J71)+IF(J70="-",0,J70)</f>
        <v>0</v>
      </c>
      <c r="K270" s="301" t="n">
        <f aca="false">IF(K71="-",0,K71)+IF(K70="-",0,K70)</f>
        <v>0</v>
      </c>
      <c r="L270" s="301" t="n">
        <f aca="false">IF(L71="-",0,L71)+IF(L70="-",0,L70)</f>
        <v>0</v>
      </c>
      <c r="M270" s="301" t="n">
        <f aca="false">IF(M71="-",0,M71)+IF(M70="-",0,M70)</f>
        <v>0</v>
      </c>
      <c r="N270" s="301" t="n">
        <f aca="false">IF(N71="-",0,N71)+IF(N70="-",0,N70)</f>
        <v>0</v>
      </c>
      <c r="O270" s="301" t="n">
        <f aca="false">IF(O71="-",0,O71)+IF(O70="-",0,O70)</f>
        <v>0</v>
      </c>
      <c r="P270" s="301" t="n">
        <f aca="false">IF(P71="-",0,P71)+IF(P70="-",0,P70)</f>
        <v>0</v>
      </c>
      <c r="Q270" s="301" t="n">
        <f aca="false">IF(Q71="-",0,Q71)+IF(Q70="-",0,Q70)</f>
        <v>0</v>
      </c>
      <c r="R270" s="301" t="n">
        <f aca="false">IF(R71="-",0,R71)+IF(R70="-",0,R70)</f>
        <v>0</v>
      </c>
      <c r="S270" s="301" t="n">
        <f aca="false">IF(S71="-",0,S71)+IF(S70="-",0,S70)</f>
        <v>0</v>
      </c>
      <c r="T270" s="301" t="n">
        <f aca="false">IF(T71="-",0,T71)+IF(T70="-",0,T70)</f>
        <v>0</v>
      </c>
      <c r="U270" s="301" t="n">
        <f aca="false">IF(U71="-",0,U71)+IF(U70="-",0,U70)</f>
        <v>0</v>
      </c>
      <c r="V270" s="301" t="n">
        <f aca="false">IF(V71="-",0,V71)+IF(V70="-",0,V70)</f>
        <v>0</v>
      </c>
      <c r="W270" s="301" t="n">
        <f aca="false">IF(W71="-",0,W71)+IF(W70="-",0,W70)</f>
        <v>0</v>
      </c>
      <c r="X270" s="301" t="n">
        <f aca="false">IF(X71="-",0,X71)+IF(X70="-",0,X70)</f>
        <v>0</v>
      </c>
      <c r="Y270" s="301" t="n">
        <f aca="false">IF(Y71="-",0,Y71)+IF(Y70="-",0,Y70)</f>
        <v>0</v>
      </c>
      <c r="Z270" s="301" t="n">
        <f aca="false">IF(Z71="-",0,Z71)+IF(Z70="-",0,Z70)</f>
        <v>0</v>
      </c>
      <c r="AA270" s="301" t="n">
        <f aca="false">IF(AA71="-",0,AA71)+IF(AA70="-",0,AA70)</f>
        <v>0</v>
      </c>
      <c r="AB270" s="301" t="n">
        <f aca="false">IF(AB71="-",0,AB71)+IF(AB70="-",0,AB70)</f>
        <v>0</v>
      </c>
      <c r="AC270" s="301" t="n">
        <f aca="false">IF(AC71="-",0,AC71)+IF(AC70="-",0,AC70)</f>
        <v>0</v>
      </c>
      <c r="AD270" s="301" t="n">
        <f aca="false">IF(AD71="-",0,AD71)+IF(AD70="-",0,AD70)</f>
        <v>0</v>
      </c>
      <c r="AE270" s="301" t="n">
        <f aca="false">IF(AE71="-",0,AE71)+IF(AE70="-",0,AE70)</f>
        <v>0</v>
      </c>
      <c r="AF270" s="301" t="n">
        <f aca="false">IF(AF71="-",0,AF71)+IF(AF70="-",0,AF70)</f>
        <v>0</v>
      </c>
      <c r="AG270" s="301" t="n">
        <f aca="false">IF(AG71="-",0,AG71)+IF(AG70="-",0,AG70)</f>
        <v>0</v>
      </c>
      <c r="AH270" s="301" t="n">
        <f aca="false">IF(AH71="-",0,AH71)+IF(AH70="-",0,AH70)</f>
        <v>0</v>
      </c>
      <c r="AI270" s="301" t="n">
        <f aca="false">IF(AI71="-",0,AI71)+IF(AI70="-",0,AI70)</f>
        <v>0</v>
      </c>
      <c r="AJ270" s="301" t="n">
        <f aca="false">IF(AJ71="-",0,AJ71)+IF(AJ70="-",0,AJ70)</f>
        <v>0</v>
      </c>
      <c r="AK270" s="301" t="n">
        <f aca="false">IF(AK71="-",0,AK71)+IF(AK70="-",0,AK70)</f>
        <v>0</v>
      </c>
      <c r="AL270" s="301" t="n">
        <f aca="false">IF(AL71="-",0,AL71)+IF(AL70="-",0,AL70)</f>
        <v>0</v>
      </c>
    </row>
    <row r="271" customFormat="false" ht="15" hidden="false" customHeight="true" outlineLevel="0" collapsed="false">
      <c r="B271" s="301" t="s">
        <v>19</v>
      </c>
      <c r="C271" s="301"/>
      <c r="D271" s="301"/>
      <c r="E271" s="302" t="n">
        <f aca="false">IF(E74="-",0,E74)+IF(E73="-",0,E73)+IF(E72="-",0,E72)</f>
        <v>0</v>
      </c>
      <c r="F271" s="302" t="n">
        <f aca="false">IF(F74="-",0,F74)+IF(F73="-",0,F73)+IF(F72="-",0,F72)</f>
        <v>0</v>
      </c>
      <c r="G271" s="302" t="n">
        <f aca="false">IF(G74="-",0,G74)+IF(G73="-",0,G73)+IF(G72="-",0,G72)</f>
        <v>0</v>
      </c>
      <c r="H271" s="302" t="n">
        <f aca="false">IF(H74="-",0,H74)+IF(H73="-",0,H73)+IF(H72="-",0,H72)</f>
        <v>0</v>
      </c>
      <c r="I271" s="302" t="n">
        <f aca="false">IF(I74="-",0,I74)+IF(I73="-",0,I73)+IF(I72="-",0,I72)</f>
        <v>0</v>
      </c>
      <c r="J271" s="302" t="n">
        <f aca="false">IF(J74="-",0,J74)+IF(J73="-",0,J73)+IF(J72="-",0,J72)</f>
        <v>0</v>
      </c>
      <c r="K271" s="302" t="n">
        <f aca="false">IF(K74="-",0,K74)+IF(K73="-",0,K73)+IF(K72="-",0,K72)</f>
        <v>0</v>
      </c>
      <c r="L271" s="302" t="n">
        <f aca="false">IF(L74="-",0,L74)+IF(L73="-",0,L73)+IF(L72="-",0,L72)</f>
        <v>0</v>
      </c>
      <c r="M271" s="302" t="n">
        <f aca="false">IF(M74="-",0,M74)+IF(M73="-",0,M73)+IF(M72="-",0,M72)</f>
        <v>0</v>
      </c>
      <c r="N271" s="302" t="n">
        <f aca="false">IF(N74="-",0,N74)+IF(N73="-",0,N73)+IF(N72="-",0,N72)</f>
        <v>0</v>
      </c>
      <c r="O271" s="302" t="n">
        <f aca="false">IF(O74="-",0,O74)+IF(O73="-",0,O73)+IF(O72="-",0,O72)</f>
        <v>0</v>
      </c>
      <c r="P271" s="302" t="n">
        <f aca="false">IF(P74="-",0,P74)+IF(P73="-",0,P73)+IF(P72="-",0,P72)</f>
        <v>0</v>
      </c>
      <c r="Q271" s="302" t="n">
        <f aca="false">IF(Q74="-",0,Q74)+IF(Q73="-",0,Q73)+IF(Q72="-",0,Q72)</f>
        <v>0</v>
      </c>
      <c r="R271" s="302" t="n">
        <f aca="false">IF(R74="-",0,R74)+IF(R73="-",0,R73)+IF(R72="-",0,R72)</f>
        <v>0</v>
      </c>
      <c r="S271" s="302" t="n">
        <f aca="false">IF(S74="-",0,S74)+IF(S73="-",0,S73)+IF(S72="-",0,S72)</f>
        <v>0</v>
      </c>
      <c r="T271" s="302" t="n">
        <f aca="false">IF(T74="-",0,T74)+IF(T73="-",0,T73)+IF(T72="-",0,T72)</f>
        <v>0</v>
      </c>
      <c r="U271" s="302" t="n">
        <f aca="false">IF(U74="-",0,U74)+IF(U73="-",0,U73)+IF(U72="-",0,U72)</f>
        <v>0</v>
      </c>
      <c r="V271" s="302" t="n">
        <f aca="false">IF(V74="-",0,V74)+IF(V73="-",0,V73)+IF(V72="-",0,V72)</f>
        <v>0</v>
      </c>
      <c r="W271" s="302" t="n">
        <f aca="false">IF(W74="-",0,W74)+IF(W73="-",0,W73)+IF(W72="-",0,W72)</f>
        <v>0</v>
      </c>
      <c r="X271" s="302" t="n">
        <f aca="false">IF(X74="-",0,X74)+IF(X73="-",0,X73)+IF(X72="-",0,X72)</f>
        <v>0</v>
      </c>
      <c r="Y271" s="302" t="n">
        <f aca="false">IF(Y74="-",0,Y74)+IF(Y73="-",0,Y73)+IF(Y72="-",0,Y72)</f>
        <v>0</v>
      </c>
      <c r="Z271" s="302" t="n">
        <f aca="false">IF(Z74="-",0,Z74)+IF(Z73="-",0,Z73)+IF(Z72="-",0,Z72)</f>
        <v>0</v>
      </c>
      <c r="AA271" s="302" t="n">
        <f aca="false">IF(AA74="-",0,AA74)+IF(AA73="-",0,AA73)+IF(AA72="-",0,AA72)</f>
        <v>0</v>
      </c>
      <c r="AB271" s="302" t="n">
        <f aca="false">IF(AB74="-",0,AB74)+IF(AB73="-",0,AB73)+IF(AB72="-",0,AB72)</f>
        <v>0</v>
      </c>
      <c r="AC271" s="302" t="n">
        <f aca="false">IF(AC74="-",0,AC74)+IF(AC73="-",0,AC73)+IF(AC72="-",0,AC72)</f>
        <v>0</v>
      </c>
      <c r="AD271" s="302" t="n">
        <f aca="false">IF(AD74="-",0,AD74)+IF(AD73="-",0,AD73)+IF(AD72="-",0,AD72)</f>
        <v>0</v>
      </c>
      <c r="AE271" s="302" t="n">
        <f aca="false">IF(AE74="-",0,AE74)+IF(AE73="-",0,AE73)+IF(AE72="-",0,AE72)</f>
        <v>0</v>
      </c>
      <c r="AF271" s="302" t="n">
        <f aca="false">IF(AF74="-",0,AF74)+IF(AF73="-",0,AF73)+IF(AF72="-",0,AF72)</f>
        <v>0</v>
      </c>
      <c r="AG271" s="302" t="n">
        <f aca="false">IF(AG74="-",0,AG74)+IF(AG73="-",0,AG73)+IF(AG72="-",0,AG72)</f>
        <v>0</v>
      </c>
      <c r="AH271" s="302" t="n">
        <f aca="false">IF(AH74="-",0,AH74)+IF(AH73="-",0,AH73)+IF(AH72="-",0,AH72)</f>
        <v>0</v>
      </c>
      <c r="AI271" s="302" t="n">
        <f aca="false">IF(AI74="-",0,AI74)+IF(AI73="-",0,AI73)+IF(AI72="-",0,AI72)</f>
        <v>0</v>
      </c>
      <c r="AJ271" s="302" t="n">
        <f aca="false">IF(AJ74="-",0,AJ74)+IF(AJ73="-",0,AJ73)+IF(AJ72="-",0,AJ72)</f>
        <v>0</v>
      </c>
      <c r="AK271" s="302" t="n">
        <f aca="false">IF(AK74="-",0,AK74)+IF(AK73="-",0,AK73)+IF(AK72="-",0,AK72)</f>
        <v>0</v>
      </c>
      <c r="AL271" s="302" t="n">
        <f aca="false">IF(AL74="-",0,AL74)+IF(AL73="-",0,AL73)+IF(AL72="-",0,AL72)</f>
        <v>0</v>
      </c>
    </row>
    <row r="272" customFormat="false" ht="15" hidden="false" customHeight="true" outlineLevel="0" collapsed="false">
      <c r="B272" s="301"/>
      <c r="C272" s="301"/>
      <c r="D272" s="301"/>
      <c r="E272" s="303" t="n">
        <f aca="false">SUM(E267:E271)</f>
        <v>0</v>
      </c>
      <c r="F272" s="303" t="n">
        <f aca="false">SUM(F267:F271)</f>
        <v>0</v>
      </c>
      <c r="G272" s="303" t="n">
        <f aca="false">SUM(G267:G271)</f>
        <v>0</v>
      </c>
      <c r="H272" s="303" t="n">
        <f aca="false">SUM(H267:H271)</f>
        <v>0</v>
      </c>
      <c r="I272" s="303" t="n">
        <f aca="false">SUM(I267:I271)</f>
        <v>0</v>
      </c>
      <c r="J272" s="303" t="n">
        <f aca="false">SUM(J267:J271)</f>
        <v>0</v>
      </c>
      <c r="K272" s="303" t="n">
        <f aca="false">SUM(K267:K271)</f>
        <v>0</v>
      </c>
      <c r="L272" s="303" t="n">
        <f aca="false">SUM(L267:L271)</f>
        <v>0</v>
      </c>
      <c r="M272" s="303" t="n">
        <f aca="false">SUM(M267:M271)</f>
        <v>0</v>
      </c>
      <c r="N272" s="303" t="n">
        <f aca="false">SUM(N267:N271)</f>
        <v>0</v>
      </c>
      <c r="O272" s="303" t="n">
        <f aca="false">SUM(O267:O271)</f>
        <v>0</v>
      </c>
      <c r="P272" s="303" t="n">
        <f aca="false">SUM(P267:P271)</f>
        <v>0</v>
      </c>
      <c r="Q272" s="303" t="n">
        <f aca="false">SUM(Q267:Q271)</f>
        <v>0</v>
      </c>
      <c r="R272" s="303" t="n">
        <f aca="false">SUM(R267:R271)</f>
        <v>0</v>
      </c>
      <c r="S272" s="303" t="n">
        <f aca="false">SUM(S267:S271)</f>
        <v>0</v>
      </c>
      <c r="T272" s="303" t="n">
        <f aca="false">SUM(T267:T271)</f>
        <v>0</v>
      </c>
      <c r="U272" s="303" t="n">
        <f aca="false">SUM(U267:U271)</f>
        <v>0</v>
      </c>
      <c r="V272" s="303" t="n">
        <f aca="false">SUM(V267:V271)</f>
        <v>0</v>
      </c>
      <c r="W272" s="303" t="n">
        <f aca="false">SUM(W267:W271)</f>
        <v>0</v>
      </c>
      <c r="X272" s="303" t="n">
        <f aca="false">SUM(X267:X271)</f>
        <v>0</v>
      </c>
      <c r="Y272" s="303" t="n">
        <f aca="false">SUM(Y267:Y271)</f>
        <v>0</v>
      </c>
      <c r="Z272" s="303" t="n">
        <f aca="false">SUM(Z267:Z271)</f>
        <v>0</v>
      </c>
      <c r="AA272" s="303" t="n">
        <f aca="false">SUM(AA267:AA271)</f>
        <v>0</v>
      </c>
      <c r="AB272" s="303" t="n">
        <f aca="false">SUM(AB267:AB271)</f>
        <v>0</v>
      </c>
      <c r="AC272" s="303" t="n">
        <f aca="false">SUM(AC267:AC271)</f>
        <v>0</v>
      </c>
      <c r="AD272" s="303" t="n">
        <f aca="false">SUM(AD267:AD271)</f>
        <v>0</v>
      </c>
      <c r="AE272" s="303" t="n">
        <f aca="false">SUM(AE267:AE271)</f>
        <v>0</v>
      </c>
      <c r="AF272" s="303" t="n">
        <f aca="false">SUM(AF267:AF271)</f>
        <v>0</v>
      </c>
      <c r="AG272" s="303" t="n">
        <f aca="false">SUM(AG267:AG271)</f>
        <v>0</v>
      </c>
      <c r="AH272" s="303" t="n">
        <f aca="false">SUM(AH267:AH271)</f>
        <v>0</v>
      </c>
      <c r="AI272" s="303" t="n">
        <f aca="false">SUM(AI267:AI271)</f>
        <v>0</v>
      </c>
      <c r="AJ272" s="303" t="n">
        <f aca="false">SUM(AJ267:AJ271)</f>
        <v>0</v>
      </c>
      <c r="AK272" s="303" t="n">
        <f aca="false">SUM(AK267:AK271)</f>
        <v>0</v>
      </c>
      <c r="AL272" s="303" t="n">
        <f aca="false">SUM(AL267:AL271)</f>
        <v>0</v>
      </c>
    </row>
    <row r="273" customFormat="false" ht="15" hidden="false" customHeight="true" outlineLevel="0" collapsed="false">
      <c r="B273" s="301" t="s">
        <v>1</v>
      </c>
      <c r="C273" s="301"/>
      <c r="D273" s="301"/>
      <c r="E273" s="304" t="n">
        <f aca="false">IF($E$152="-",0,$E$152)</f>
        <v>0</v>
      </c>
      <c r="F273" s="304" t="n">
        <f aca="false">IF($E$152="-",0,$E$152)</f>
        <v>0</v>
      </c>
      <c r="G273" s="304" t="n">
        <f aca="false">IF($E$152="-",0,$E$152)</f>
        <v>0</v>
      </c>
      <c r="H273" s="304" t="n">
        <f aca="false">IF($E$152="-",0,$E$152)</f>
        <v>0</v>
      </c>
      <c r="I273" s="304" t="n">
        <f aca="false">IF($E$152="-",0,$E$152)</f>
        <v>0</v>
      </c>
      <c r="J273" s="304" t="n">
        <f aca="false">IF($E$152="-",0,$E$152)</f>
        <v>0</v>
      </c>
      <c r="K273" s="304" t="n">
        <f aca="false">IF($E$152="-",0,$E$152)</f>
        <v>0</v>
      </c>
      <c r="L273" s="304" t="n">
        <f aca="false">IF($E$152="-",0,$E$152)</f>
        <v>0</v>
      </c>
      <c r="M273" s="304" t="n">
        <f aca="false">IF($E$152="-",0,$E$152)</f>
        <v>0</v>
      </c>
      <c r="N273" s="304" t="n">
        <f aca="false">IF($E$152="-",0,$E$152)</f>
        <v>0</v>
      </c>
      <c r="O273" s="304" t="n">
        <f aca="false">IF($E$152="-",0,$E$152)</f>
        <v>0</v>
      </c>
      <c r="P273" s="304" t="n">
        <f aca="false">IF($E$152="-",0,$E$152)</f>
        <v>0</v>
      </c>
      <c r="Q273" s="304" t="n">
        <f aca="false">IF($E$152="-",0,$E$152)</f>
        <v>0</v>
      </c>
      <c r="R273" s="304" t="n">
        <f aca="false">IF($E$152="-",0,$E$152)</f>
        <v>0</v>
      </c>
      <c r="S273" s="304" t="n">
        <f aca="false">IF($E$152="-",0,$E$152)</f>
        <v>0</v>
      </c>
      <c r="T273" s="304" t="n">
        <f aca="false">IF($E$152="-",0,$E$152)</f>
        <v>0</v>
      </c>
      <c r="U273" s="304" t="n">
        <f aca="false">IF($E$152="-",0,$E$152)</f>
        <v>0</v>
      </c>
      <c r="V273" s="304" t="n">
        <f aca="false">IF($E$152="-",0,$E$152)</f>
        <v>0</v>
      </c>
      <c r="W273" s="304" t="n">
        <f aca="false">IF($E$152="-",0,$E$152)</f>
        <v>0</v>
      </c>
      <c r="X273" s="304" t="n">
        <f aca="false">IF($E$152="-",0,$E$152)</f>
        <v>0</v>
      </c>
      <c r="Y273" s="304" t="n">
        <f aca="false">IF($E$152="-",0,$E$152)</f>
        <v>0</v>
      </c>
      <c r="Z273" s="304" t="n">
        <f aca="false">IF($E$152="-",0,$E$152)</f>
        <v>0</v>
      </c>
      <c r="AA273" s="304" t="n">
        <f aca="false">IF($E$152="-",0,$E$152)</f>
        <v>0</v>
      </c>
      <c r="AB273" s="304" t="n">
        <f aca="false">IF($E$152="-",0,$E$152)</f>
        <v>0</v>
      </c>
      <c r="AC273" s="304" t="n">
        <f aca="false">IF($E$152="-",0,$E$152)</f>
        <v>0</v>
      </c>
      <c r="AD273" s="304" t="n">
        <f aca="false">IF($E$152="-",0,$E$152)</f>
        <v>0</v>
      </c>
      <c r="AE273" s="304" t="n">
        <f aca="false">IF($E$152="-",0,$E$152)</f>
        <v>0</v>
      </c>
      <c r="AF273" s="304" t="n">
        <f aca="false">IF($E$152="-",0,$E$152)</f>
        <v>0</v>
      </c>
      <c r="AG273" s="304" t="n">
        <f aca="false">IF($E$152="-",0,$E$152)</f>
        <v>0</v>
      </c>
      <c r="AH273" s="304" t="n">
        <f aca="false">IF($E$152="-",0,$E$152)</f>
        <v>0</v>
      </c>
      <c r="AI273" s="304" t="n">
        <f aca="false">IF($E$152="-",0,$E$152)</f>
        <v>0</v>
      </c>
      <c r="AJ273" s="304" t="n">
        <f aca="false">IF($E$152="-",0,$E$152)</f>
        <v>0</v>
      </c>
      <c r="AK273" s="304" t="n">
        <f aca="false">IF($E$152="-",0,$E$152)</f>
        <v>0</v>
      </c>
      <c r="AL273" s="304" t="n">
        <f aca="false">IF($E$152="-",0,$E$152)</f>
        <v>0</v>
      </c>
    </row>
    <row r="274" customFormat="false" ht="15" hidden="false" customHeight="true" outlineLevel="0" collapsed="false">
      <c r="B274" s="301" t="s">
        <v>6</v>
      </c>
      <c r="C274" s="301"/>
      <c r="D274" s="301"/>
      <c r="E274" s="301" t="n">
        <f aca="false">IF(E153="-",0,E153)</f>
        <v>0</v>
      </c>
      <c r="F274" s="301" t="n">
        <f aca="false">IF(F153="-",0,F153)</f>
        <v>0</v>
      </c>
      <c r="G274" s="301" t="n">
        <f aca="false">IF(G153="-",0,G153)</f>
        <v>0</v>
      </c>
      <c r="H274" s="301" t="n">
        <f aca="false">IF(H153="-",0,H153)</f>
        <v>0</v>
      </c>
      <c r="I274" s="301" t="n">
        <f aca="false">IF(I153="-",0,I153)</f>
        <v>0</v>
      </c>
      <c r="J274" s="301" t="n">
        <f aca="false">IF(J153="-",0,J153)</f>
        <v>0</v>
      </c>
      <c r="K274" s="301" t="n">
        <f aca="false">IF(K153="-",0,K153)</f>
        <v>0</v>
      </c>
      <c r="L274" s="301" t="n">
        <f aca="false">IF(L153="-",0,L153)</f>
        <v>0</v>
      </c>
      <c r="M274" s="301" t="n">
        <f aca="false">IF(M153="-",0,M153)</f>
        <v>0</v>
      </c>
      <c r="N274" s="301" t="n">
        <f aca="false">IF(N153="-",0,N153)</f>
        <v>0</v>
      </c>
      <c r="O274" s="301" t="n">
        <f aca="false">IF(O153="-",0,O153)</f>
        <v>0</v>
      </c>
      <c r="P274" s="301" t="n">
        <f aca="false">IF(P153="-",0,P153)</f>
        <v>0</v>
      </c>
      <c r="Q274" s="301" t="n">
        <f aca="false">IF(Q153="-",0,Q153)</f>
        <v>0</v>
      </c>
      <c r="R274" s="301" t="n">
        <f aca="false">IF(R153="-",0,R153)</f>
        <v>0</v>
      </c>
      <c r="S274" s="301" t="n">
        <f aca="false">IF(S153="-",0,S153)</f>
        <v>0</v>
      </c>
      <c r="T274" s="301" t="n">
        <f aca="false">IF(T153="-",0,T153)</f>
        <v>0</v>
      </c>
      <c r="U274" s="301" t="n">
        <f aca="false">IF(U153="-",0,U153)</f>
        <v>0</v>
      </c>
      <c r="V274" s="301" t="n">
        <f aca="false">IF(V153="-",0,V153)</f>
        <v>0</v>
      </c>
      <c r="W274" s="301" t="n">
        <f aca="false">IF(W153="-",0,W153)</f>
        <v>0</v>
      </c>
      <c r="X274" s="301" t="n">
        <f aca="false">IF(X153="-",0,X153)</f>
        <v>0</v>
      </c>
      <c r="Y274" s="301" t="n">
        <f aca="false">IF(Y153="-",0,Y153)</f>
        <v>0</v>
      </c>
      <c r="Z274" s="301" t="n">
        <f aca="false">IF(Z153="-",0,Z153)</f>
        <v>0</v>
      </c>
      <c r="AA274" s="301" t="n">
        <f aca="false">IF(AA153="-",0,AA153)</f>
        <v>0</v>
      </c>
      <c r="AB274" s="301" t="n">
        <f aca="false">IF(AB153="-",0,AB153)</f>
        <v>0</v>
      </c>
      <c r="AC274" s="301" t="n">
        <f aca="false">IF(AC153="-",0,AC153)</f>
        <v>0</v>
      </c>
      <c r="AD274" s="301" t="n">
        <f aca="false">IF(AD153="-",0,AD153)</f>
        <v>0</v>
      </c>
      <c r="AE274" s="301" t="n">
        <f aca="false">IF(AE153="-",0,AE153)</f>
        <v>0</v>
      </c>
      <c r="AF274" s="301" t="n">
        <f aca="false">IF(AF153="-",0,AF153)</f>
        <v>0</v>
      </c>
      <c r="AG274" s="301" t="n">
        <f aca="false">IF(AG153="-",0,AG153)</f>
        <v>0</v>
      </c>
      <c r="AH274" s="301" t="n">
        <f aca="false">IF(AH153="-",0,AH153)</f>
        <v>0</v>
      </c>
      <c r="AI274" s="301" t="n">
        <f aca="false">IF(AI153="-",0,AI153)</f>
        <v>0</v>
      </c>
      <c r="AJ274" s="301" t="n">
        <f aca="false">IF(AJ153="-",0,AJ153)</f>
        <v>0</v>
      </c>
      <c r="AK274" s="301" t="n">
        <f aca="false">IF(AK153="-",0,AK153)</f>
        <v>0</v>
      </c>
      <c r="AL274" s="301" t="n">
        <f aca="false">IF(AL153="-",0,AL153)</f>
        <v>0</v>
      </c>
    </row>
    <row r="275" customFormat="false" ht="15" hidden="false" customHeight="true" outlineLevel="0" collapsed="false">
      <c r="B275" s="301" t="s">
        <v>10</v>
      </c>
      <c r="C275" s="301"/>
      <c r="D275" s="301"/>
      <c r="E275" s="301" t="n">
        <f aca="false">IF(E154="-",0,E154)</f>
        <v>0</v>
      </c>
      <c r="F275" s="301" t="n">
        <f aca="false">IF(F154="-",0,F154)</f>
        <v>0</v>
      </c>
      <c r="G275" s="301" t="n">
        <f aca="false">IF(G154="-",0,G154)</f>
        <v>0</v>
      </c>
      <c r="H275" s="301" t="n">
        <f aca="false">IF(H154="-",0,H154)</f>
        <v>0</v>
      </c>
      <c r="I275" s="301" t="n">
        <f aca="false">IF(I154="-",0,I154)</f>
        <v>0</v>
      </c>
      <c r="J275" s="301" t="n">
        <f aca="false">IF(J154="-",0,J154)</f>
        <v>0</v>
      </c>
      <c r="K275" s="301" t="n">
        <f aca="false">IF(K154="-",0,K154)</f>
        <v>0</v>
      </c>
      <c r="L275" s="301" t="n">
        <f aca="false">IF(L154="-",0,L154)</f>
        <v>0</v>
      </c>
      <c r="M275" s="301" t="n">
        <f aca="false">IF(M154="-",0,M154)</f>
        <v>0</v>
      </c>
      <c r="N275" s="301" t="n">
        <f aca="false">IF(N154="-",0,N154)</f>
        <v>0</v>
      </c>
      <c r="O275" s="301" t="n">
        <f aca="false">IF(O154="-",0,O154)</f>
        <v>0</v>
      </c>
      <c r="P275" s="301" t="n">
        <f aca="false">IF(P154="-",0,P154)</f>
        <v>0</v>
      </c>
      <c r="Q275" s="301" t="n">
        <f aca="false">IF(Q154="-",0,Q154)</f>
        <v>0</v>
      </c>
      <c r="R275" s="301" t="n">
        <f aca="false">IF(R154="-",0,R154)</f>
        <v>0</v>
      </c>
      <c r="S275" s="301" t="n">
        <f aca="false">IF(S154="-",0,S154)</f>
        <v>0</v>
      </c>
      <c r="T275" s="301" t="n">
        <f aca="false">IF(T154="-",0,T154)</f>
        <v>0</v>
      </c>
      <c r="U275" s="301" t="n">
        <f aca="false">IF(U154="-",0,U154)</f>
        <v>0</v>
      </c>
      <c r="V275" s="301" t="n">
        <f aca="false">IF(V154="-",0,V154)</f>
        <v>0</v>
      </c>
      <c r="W275" s="301" t="n">
        <f aca="false">IF(W154="-",0,W154)</f>
        <v>0</v>
      </c>
      <c r="X275" s="301" t="n">
        <f aca="false">IF(X154="-",0,X154)</f>
        <v>0</v>
      </c>
      <c r="Y275" s="301" t="n">
        <f aca="false">IF(Y154="-",0,Y154)</f>
        <v>0</v>
      </c>
      <c r="Z275" s="301" t="n">
        <f aca="false">IF(Z154="-",0,Z154)</f>
        <v>0</v>
      </c>
      <c r="AA275" s="301" t="n">
        <f aca="false">IF(AA154="-",0,AA154)</f>
        <v>0</v>
      </c>
      <c r="AB275" s="301" t="n">
        <f aca="false">IF(AB154="-",0,AB154)</f>
        <v>0</v>
      </c>
      <c r="AC275" s="301" t="n">
        <f aca="false">IF(AC154="-",0,AC154)</f>
        <v>0</v>
      </c>
      <c r="AD275" s="301" t="n">
        <f aca="false">IF(AD154="-",0,AD154)</f>
        <v>0</v>
      </c>
      <c r="AE275" s="301" t="n">
        <f aca="false">IF(AE154="-",0,AE154)</f>
        <v>0</v>
      </c>
      <c r="AF275" s="301" t="n">
        <f aca="false">IF(AF154="-",0,AF154)</f>
        <v>0</v>
      </c>
      <c r="AG275" s="301" t="n">
        <f aca="false">IF(AG154="-",0,AG154)</f>
        <v>0</v>
      </c>
      <c r="AH275" s="301" t="n">
        <f aca="false">IF(AH154="-",0,AH154)</f>
        <v>0</v>
      </c>
      <c r="AI275" s="301" t="n">
        <f aca="false">IF(AI154="-",0,AI154)</f>
        <v>0</v>
      </c>
      <c r="AJ275" s="301" t="n">
        <f aca="false">IF(AJ154="-",0,AJ154)</f>
        <v>0</v>
      </c>
      <c r="AK275" s="301" t="n">
        <f aca="false">IF(AK154="-",0,AK154)</f>
        <v>0</v>
      </c>
      <c r="AL275" s="301" t="n">
        <f aca="false">IF(AL154="-",0,AL154)</f>
        <v>0</v>
      </c>
    </row>
    <row r="276" customFormat="false" ht="15" hidden="false" customHeight="true" outlineLevel="0" collapsed="false">
      <c r="B276" s="301" t="s">
        <v>14</v>
      </c>
      <c r="C276" s="301"/>
      <c r="D276" s="301"/>
      <c r="E276" s="301" t="n">
        <f aca="false">IF(E156="-",0,E156)+IF(E155="-",0,E155)</f>
        <v>0</v>
      </c>
      <c r="F276" s="301" t="n">
        <f aca="false">IF(F156="-",0,F156)+IF(F155="-",0,F155)</f>
        <v>0</v>
      </c>
      <c r="G276" s="301" t="n">
        <f aca="false">IF(G156="-",0,G156)+IF(G155="-",0,G155)</f>
        <v>0</v>
      </c>
      <c r="H276" s="301" t="n">
        <f aca="false">IF(H156="-",0,H156)+IF(H155="-",0,H155)</f>
        <v>0</v>
      </c>
      <c r="I276" s="301" t="n">
        <f aca="false">IF(I156="-",0,I156)+IF(I155="-",0,I155)</f>
        <v>0</v>
      </c>
      <c r="J276" s="301" t="n">
        <f aca="false">IF(J156="-",0,J156)+IF(J155="-",0,J155)</f>
        <v>0</v>
      </c>
      <c r="K276" s="301" t="n">
        <f aca="false">IF(K156="-",0,K156)+IF(K155="-",0,K155)</f>
        <v>0</v>
      </c>
      <c r="L276" s="301" t="n">
        <f aca="false">IF(L156="-",0,L156)+IF(L155="-",0,L155)</f>
        <v>0</v>
      </c>
      <c r="M276" s="301" t="n">
        <f aca="false">IF(M156="-",0,M156)+IF(M155="-",0,M155)</f>
        <v>0</v>
      </c>
      <c r="N276" s="301" t="n">
        <f aca="false">IF(N156="-",0,N156)+IF(N155="-",0,N155)</f>
        <v>0</v>
      </c>
      <c r="O276" s="301" t="n">
        <f aca="false">IF(O156="-",0,O156)+IF(O155="-",0,O155)</f>
        <v>0</v>
      </c>
      <c r="P276" s="301" t="n">
        <f aca="false">IF(P156="-",0,P156)+IF(P155="-",0,P155)</f>
        <v>0</v>
      </c>
      <c r="Q276" s="301" t="n">
        <f aca="false">IF(Q156="-",0,Q156)+IF(Q155="-",0,Q155)</f>
        <v>0</v>
      </c>
      <c r="R276" s="301" t="n">
        <f aca="false">IF(R156="-",0,R156)+IF(R155="-",0,R155)</f>
        <v>0</v>
      </c>
      <c r="S276" s="301" t="n">
        <f aca="false">IF(S156="-",0,S156)+IF(S155="-",0,S155)</f>
        <v>0</v>
      </c>
      <c r="T276" s="301" t="n">
        <f aca="false">IF(T156="-",0,T156)+IF(T155="-",0,T155)</f>
        <v>0</v>
      </c>
      <c r="U276" s="301" t="n">
        <f aca="false">IF(U156="-",0,U156)+IF(U155="-",0,U155)</f>
        <v>0</v>
      </c>
      <c r="V276" s="301" t="n">
        <f aca="false">IF(V156="-",0,V156)+IF(V155="-",0,V155)</f>
        <v>0</v>
      </c>
      <c r="W276" s="301" t="n">
        <f aca="false">IF(W156="-",0,W156)+IF(W155="-",0,W155)</f>
        <v>0</v>
      </c>
      <c r="X276" s="301" t="n">
        <f aca="false">IF(X156="-",0,X156)+IF(X155="-",0,X155)</f>
        <v>0</v>
      </c>
      <c r="Y276" s="301" t="n">
        <f aca="false">IF(Y156="-",0,Y156)+IF(Y155="-",0,Y155)</f>
        <v>0</v>
      </c>
      <c r="Z276" s="301" t="n">
        <f aca="false">IF(Z156="-",0,Z156)+IF(Z155="-",0,Z155)</f>
        <v>0</v>
      </c>
      <c r="AA276" s="301" t="n">
        <f aca="false">IF(AA156="-",0,AA156)+IF(AA155="-",0,AA155)</f>
        <v>0</v>
      </c>
      <c r="AB276" s="301" t="n">
        <f aca="false">IF(AB156="-",0,AB156)+IF(AB155="-",0,AB155)</f>
        <v>0</v>
      </c>
      <c r="AC276" s="301" t="n">
        <f aca="false">IF(AC156="-",0,AC156)+IF(AC155="-",0,AC155)</f>
        <v>0</v>
      </c>
      <c r="AD276" s="301" t="n">
        <f aca="false">IF(AD156="-",0,AD156)+IF(AD155="-",0,AD155)</f>
        <v>0</v>
      </c>
      <c r="AE276" s="301" t="n">
        <f aca="false">IF(AE156="-",0,AE156)+IF(AE155="-",0,AE155)</f>
        <v>0</v>
      </c>
      <c r="AF276" s="301" t="n">
        <f aca="false">IF(AF156="-",0,AF156)+IF(AF155="-",0,AF155)</f>
        <v>0</v>
      </c>
      <c r="AG276" s="301" t="n">
        <f aca="false">IF(AG156="-",0,AG156)+IF(AG155="-",0,AG155)</f>
        <v>0</v>
      </c>
      <c r="AH276" s="301" t="n">
        <f aca="false">IF(AH156="-",0,AH156)+IF(AH155="-",0,AH155)</f>
        <v>0</v>
      </c>
      <c r="AI276" s="301" t="n">
        <f aca="false">IF(AI156="-",0,AI156)+IF(AI155="-",0,AI155)</f>
        <v>0</v>
      </c>
      <c r="AJ276" s="301" t="n">
        <f aca="false">IF(AJ156="-",0,AJ156)+IF(AJ155="-",0,AJ155)</f>
        <v>0</v>
      </c>
      <c r="AK276" s="301" t="n">
        <f aca="false">IF(AK156="-",0,AK156)+IF(AK155="-",0,AK155)</f>
        <v>0</v>
      </c>
      <c r="AL276" s="301" t="n">
        <f aca="false">IF(AL156="-",0,AL156)+IF(AL155="-",0,AL155)</f>
        <v>0</v>
      </c>
    </row>
    <row r="277" customFormat="false" ht="15" hidden="false" customHeight="true" outlineLevel="0" collapsed="false">
      <c r="B277" s="301" t="s">
        <v>19</v>
      </c>
      <c r="C277" s="301"/>
      <c r="D277" s="301"/>
      <c r="E277" s="302" t="n">
        <f aca="false">IF(E159="-",0,E159)+IF(E158="-",0,E158)+IF(E157="-",0,E157)</f>
        <v>0</v>
      </c>
      <c r="F277" s="302" t="n">
        <f aca="false">IF(F159="-",0,F159)+IF(F158="-",0,F158)+IF(F157="-",0,F157)</f>
        <v>0</v>
      </c>
      <c r="G277" s="302" t="n">
        <f aca="false">IF(G159="-",0,G159)+IF(G158="-",0,G158)+IF(G157="-",0,G157)</f>
        <v>0</v>
      </c>
      <c r="H277" s="302" t="n">
        <f aca="false">IF(H159="-",0,H159)+IF(H158="-",0,H158)+IF(H157="-",0,H157)</f>
        <v>0</v>
      </c>
      <c r="I277" s="302" t="n">
        <f aca="false">IF(I159="-",0,I159)+IF(I158="-",0,I158)+IF(I157="-",0,I157)</f>
        <v>0</v>
      </c>
      <c r="J277" s="302" t="n">
        <f aca="false">IF(J159="-",0,J159)+IF(J158="-",0,J158)+IF(J157="-",0,J157)</f>
        <v>0</v>
      </c>
      <c r="K277" s="302" t="n">
        <f aca="false">IF(K159="-",0,K159)+IF(K158="-",0,K158)+IF(K157="-",0,K157)</f>
        <v>0</v>
      </c>
      <c r="L277" s="302" t="n">
        <f aca="false">IF(L159="-",0,L159)+IF(L158="-",0,L158)+IF(L157="-",0,L157)</f>
        <v>0</v>
      </c>
      <c r="M277" s="302" t="n">
        <f aca="false">IF(M159="-",0,M159)+IF(M158="-",0,M158)+IF(M157="-",0,M157)</f>
        <v>0</v>
      </c>
      <c r="N277" s="302" t="n">
        <f aca="false">IF(N159="-",0,N159)+IF(N158="-",0,N158)+IF(N157="-",0,N157)</f>
        <v>0</v>
      </c>
      <c r="O277" s="302" t="n">
        <f aca="false">IF(O159="-",0,O159)+IF(O158="-",0,O158)+IF(O157="-",0,O157)</f>
        <v>0</v>
      </c>
      <c r="P277" s="302" t="n">
        <f aca="false">IF(P159="-",0,P159)+IF(P158="-",0,P158)+IF(P157="-",0,P157)</f>
        <v>0</v>
      </c>
      <c r="Q277" s="302" t="n">
        <f aca="false">IF(Q159="-",0,Q159)+IF(Q158="-",0,Q158)+IF(Q157="-",0,Q157)</f>
        <v>0</v>
      </c>
      <c r="R277" s="302" t="n">
        <f aca="false">IF(R159="-",0,R159)+IF(R158="-",0,R158)+IF(R157="-",0,R157)</f>
        <v>0</v>
      </c>
      <c r="S277" s="302" t="n">
        <f aca="false">IF(S159="-",0,S159)+IF(S158="-",0,S158)+IF(S157="-",0,S157)</f>
        <v>0</v>
      </c>
      <c r="T277" s="302" t="n">
        <f aca="false">IF(T159="-",0,T159)+IF(T158="-",0,T158)+IF(T157="-",0,T157)</f>
        <v>0</v>
      </c>
      <c r="U277" s="302" t="n">
        <f aca="false">IF(U159="-",0,U159)+IF(U158="-",0,U158)+IF(U157="-",0,U157)</f>
        <v>0</v>
      </c>
      <c r="V277" s="302" t="n">
        <f aca="false">IF(V159="-",0,V159)+IF(V158="-",0,V158)+IF(V157="-",0,V157)</f>
        <v>0</v>
      </c>
      <c r="W277" s="302" t="n">
        <f aca="false">IF(W159="-",0,W159)+IF(W158="-",0,W158)+IF(W157="-",0,W157)</f>
        <v>0</v>
      </c>
      <c r="X277" s="302" t="n">
        <f aca="false">IF(X159="-",0,X159)+IF(X158="-",0,X158)+IF(X157="-",0,X157)</f>
        <v>0</v>
      </c>
      <c r="Y277" s="302" t="n">
        <f aca="false">IF(Y159="-",0,Y159)+IF(Y158="-",0,Y158)+IF(Y157="-",0,Y157)</f>
        <v>0</v>
      </c>
      <c r="Z277" s="302" t="n">
        <f aca="false">IF(Z159="-",0,Z159)+IF(Z158="-",0,Z158)+IF(Z157="-",0,Z157)</f>
        <v>0</v>
      </c>
      <c r="AA277" s="302" t="n">
        <f aca="false">IF(AA159="-",0,AA159)+IF(AA158="-",0,AA158)+IF(AA157="-",0,AA157)</f>
        <v>0</v>
      </c>
      <c r="AB277" s="302" t="n">
        <f aca="false">IF(AB159="-",0,AB159)+IF(AB158="-",0,AB158)+IF(AB157="-",0,AB157)</f>
        <v>0</v>
      </c>
      <c r="AC277" s="302" t="n">
        <f aca="false">IF(AC159="-",0,AC159)+IF(AC158="-",0,AC158)+IF(AC157="-",0,AC157)</f>
        <v>0</v>
      </c>
      <c r="AD277" s="302" t="n">
        <f aca="false">IF(AD159="-",0,AD159)+IF(AD158="-",0,AD158)+IF(AD157="-",0,AD157)</f>
        <v>0</v>
      </c>
      <c r="AE277" s="302" t="n">
        <f aca="false">IF(AE159="-",0,AE159)+IF(AE158="-",0,AE158)+IF(AE157="-",0,AE157)</f>
        <v>0</v>
      </c>
      <c r="AF277" s="302" t="n">
        <f aca="false">IF(AF159="-",0,AF159)+IF(AF158="-",0,AF158)+IF(AF157="-",0,AF157)</f>
        <v>0</v>
      </c>
      <c r="AG277" s="302" t="n">
        <f aca="false">IF(AG159="-",0,AG159)+IF(AG158="-",0,AG158)+IF(AG157="-",0,AG157)</f>
        <v>0</v>
      </c>
      <c r="AH277" s="302" t="n">
        <f aca="false">IF(AH159="-",0,AH159)+IF(AH158="-",0,AH158)+IF(AH157="-",0,AH157)</f>
        <v>0</v>
      </c>
      <c r="AI277" s="302" t="n">
        <f aca="false">IF(AI159="-",0,AI159)+IF(AI158="-",0,AI158)+IF(AI157="-",0,AI157)</f>
        <v>0</v>
      </c>
      <c r="AJ277" s="302" t="n">
        <f aca="false">IF(AJ159="-",0,AJ159)+IF(AJ158="-",0,AJ158)+IF(AJ157="-",0,AJ157)</f>
        <v>0</v>
      </c>
      <c r="AK277" s="302" t="n">
        <f aca="false">IF(AK159="-",0,AK159)+IF(AK158="-",0,AK158)+IF(AK157="-",0,AK157)</f>
        <v>0</v>
      </c>
      <c r="AL277" s="302" t="n">
        <f aca="false">IF(AL159="-",0,AL159)+IF(AL158="-",0,AL158)+IF(AL157="-",0,AL157)</f>
        <v>0</v>
      </c>
    </row>
    <row r="278" customFormat="false" ht="15" hidden="false" customHeight="true" outlineLevel="0" collapsed="false">
      <c r="B278" s="301"/>
      <c r="C278" s="301"/>
      <c r="D278" s="301"/>
      <c r="E278" s="303" t="n">
        <f aca="false">SUM(E273:E277)</f>
        <v>0</v>
      </c>
      <c r="F278" s="303" t="n">
        <f aca="false">SUM(F273:F277)</f>
        <v>0</v>
      </c>
      <c r="G278" s="303" t="n">
        <f aca="false">SUM(G273:G277)</f>
        <v>0</v>
      </c>
      <c r="H278" s="303" t="n">
        <f aca="false">SUM(H273:H277)</f>
        <v>0</v>
      </c>
      <c r="I278" s="303" t="n">
        <f aca="false">SUM(I273:I277)</f>
        <v>0</v>
      </c>
      <c r="J278" s="303" t="n">
        <f aca="false">SUM(J273:J277)</f>
        <v>0</v>
      </c>
      <c r="K278" s="303" t="n">
        <f aca="false">SUM(K273:K277)</f>
        <v>0</v>
      </c>
      <c r="L278" s="303" t="n">
        <f aca="false">SUM(L273:L277)</f>
        <v>0</v>
      </c>
      <c r="M278" s="303" t="n">
        <f aca="false">SUM(M273:M277)</f>
        <v>0</v>
      </c>
      <c r="N278" s="303" t="n">
        <f aca="false">SUM(N273:N277)</f>
        <v>0</v>
      </c>
      <c r="O278" s="303" t="n">
        <f aca="false">SUM(O273:O277)</f>
        <v>0</v>
      </c>
      <c r="P278" s="303" t="n">
        <f aca="false">SUM(P273:P277)</f>
        <v>0</v>
      </c>
      <c r="Q278" s="303" t="n">
        <f aca="false">SUM(Q273:Q277)</f>
        <v>0</v>
      </c>
      <c r="R278" s="303" t="n">
        <f aca="false">SUM(R273:R277)</f>
        <v>0</v>
      </c>
      <c r="S278" s="303" t="n">
        <f aca="false">SUM(S273:S277)</f>
        <v>0</v>
      </c>
      <c r="T278" s="303" t="n">
        <f aca="false">SUM(T273:T277)</f>
        <v>0</v>
      </c>
      <c r="U278" s="303" t="n">
        <f aca="false">SUM(U273:U277)</f>
        <v>0</v>
      </c>
      <c r="V278" s="303" t="n">
        <f aca="false">SUM(V273:V277)</f>
        <v>0</v>
      </c>
      <c r="W278" s="303" t="n">
        <f aca="false">SUM(W273:W277)</f>
        <v>0</v>
      </c>
      <c r="X278" s="303" t="n">
        <f aca="false">SUM(X273:X277)</f>
        <v>0</v>
      </c>
      <c r="Y278" s="303" t="n">
        <f aca="false">SUM(Y273:Y277)</f>
        <v>0</v>
      </c>
      <c r="Z278" s="303" t="n">
        <f aca="false">SUM(Z273:Z277)</f>
        <v>0</v>
      </c>
      <c r="AA278" s="303" t="n">
        <f aca="false">SUM(AA273:AA277)</f>
        <v>0</v>
      </c>
      <c r="AB278" s="303" t="n">
        <f aca="false">SUM(AB273:AB277)</f>
        <v>0</v>
      </c>
      <c r="AC278" s="303" t="n">
        <f aca="false">SUM(AC273:AC277)</f>
        <v>0</v>
      </c>
      <c r="AD278" s="303" t="n">
        <f aca="false">SUM(AD273:AD277)</f>
        <v>0</v>
      </c>
      <c r="AE278" s="303" t="n">
        <f aca="false">SUM(AE273:AE277)</f>
        <v>0</v>
      </c>
      <c r="AF278" s="303" t="n">
        <f aca="false">SUM(AF273:AF277)</f>
        <v>0</v>
      </c>
      <c r="AG278" s="303" t="n">
        <f aca="false">SUM(AG273:AG277)</f>
        <v>0</v>
      </c>
      <c r="AH278" s="303" t="n">
        <f aca="false">SUM(AH273:AH277)</f>
        <v>0</v>
      </c>
      <c r="AI278" s="303" t="n">
        <f aca="false">SUM(AI273:AI277)</f>
        <v>0</v>
      </c>
      <c r="AJ278" s="303" t="n">
        <f aca="false">SUM(AJ273:AJ277)</f>
        <v>0</v>
      </c>
      <c r="AK278" s="303" t="n">
        <f aca="false">SUM(AK273:AK277)</f>
        <v>0</v>
      </c>
      <c r="AL278" s="303" t="n">
        <f aca="false">SUM(AL273:AL277)</f>
        <v>0</v>
      </c>
    </row>
    <row r="279" customFormat="false" ht="15" hidden="false" customHeight="true" outlineLevel="0" collapsed="false">
      <c r="B279" s="301" t="s">
        <v>1</v>
      </c>
      <c r="C279" s="301"/>
      <c r="D279" s="301"/>
      <c r="E279" s="304" t="n">
        <f aca="false">IF($E$238="-",0,$E$238)</f>
        <v>0</v>
      </c>
      <c r="F279" s="304" t="n">
        <f aca="false">IF($E$238="-",0,$E$238)</f>
        <v>0</v>
      </c>
      <c r="G279" s="304" t="n">
        <f aca="false">IF($E$238="-",0,$E$238)</f>
        <v>0</v>
      </c>
      <c r="H279" s="304" t="n">
        <f aca="false">IF($E$238="-",0,$E$238)</f>
        <v>0</v>
      </c>
      <c r="I279" s="304" t="n">
        <f aca="false">IF($E$238="-",0,$E$238)</f>
        <v>0</v>
      </c>
      <c r="J279" s="304" t="n">
        <f aca="false">IF($E$238="-",0,$E$238)</f>
        <v>0</v>
      </c>
      <c r="K279" s="304" t="n">
        <f aca="false">IF($E$238="-",0,$E$238)</f>
        <v>0</v>
      </c>
      <c r="L279" s="304" t="n">
        <f aca="false">IF($E$238="-",0,$E$238)</f>
        <v>0</v>
      </c>
      <c r="M279" s="304" t="n">
        <f aca="false">IF($E$238="-",0,$E$238)</f>
        <v>0</v>
      </c>
      <c r="N279" s="304" t="n">
        <f aca="false">IF($E$238="-",0,$E$238)</f>
        <v>0</v>
      </c>
      <c r="O279" s="304" t="n">
        <f aca="false">IF($E$238="-",0,$E$238)</f>
        <v>0</v>
      </c>
      <c r="P279" s="304" t="n">
        <f aca="false">IF($E$238="-",0,$E$238)</f>
        <v>0</v>
      </c>
      <c r="Q279" s="304" t="n">
        <f aca="false">IF($E$238="-",0,$E$238)</f>
        <v>0</v>
      </c>
      <c r="R279" s="304" t="n">
        <f aca="false">IF($E$238="-",0,$E$238)</f>
        <v>0</v>
      </c>
      <c r="S279" s="304" t="n">
        <f aca="false">IF($E$238="-",0,$E$238)</f>
        <v>0</v>
      </c>
      <c r="T279" s="304" t="n">
        <f aca="false">IF($E$238="-",0,$E$238)</f>
        <v>0</v>
      </c>
      <c r="U279" s="304" t="n">
        <f aca="false">IF($E$238="-",0,$E$238)</f>
        <v>0</v>
      </c>
      <c r="V279" s="304" t="n">
        <f aca="false">IF($E$238="-",0,$E$238)</f>
        <v>0</v>
      </c>
      <c r="W279" s="304" t="n">
        <f aca="false">IF($E$238="-",0,$E$238)</f>
        <v>0</v>
      </c>
      <c r="X279" s="304" t="n">
        <f aca="false">IF($E$238="-",0,$E$238)</f>
        <v>0</v>
      </c>
      <c r="Y279" s="304" t="n">
        <f aca="false">IF($E$238="-",0,$E$238)</f>
        <v>0</v>
      </c>
      <c r="Z279" s="304" t="n">
        <f aca="false">IF($E$238="-",0,$E$238)</f>
        <v>0</v>
      </c>
      <c r="AA279" s="304" t="n">
        <f aca="false">IF($E$238="-",0,$E$238)</f>
        <v>0</v>
      </c>
      <c r="AB279" s="304" t="n">
        <f aca="false">IF($E$238="-",0,$E$238)</f>
        <v>0</v>
      </c>
      <c r="AC279" s="304" t="n">
        <f aca="false">IF($E$238="-",0,$E$238)</f>
        <v>0</v>
      </c>
      <c r="AD279" s="304" t="n">
        <f aca="false">IF($E$238="-",0,$E$238)</f>
        <v>0</v>
      </c>
      <c r="AE279" s="304" t="n">
        <f aca="false">IF($E$238="-",0,$E$238)</f>
        <v>0</v>
      </c>
      <c r="AF279" s="304" t="n">
        <f aca="false">IF($E$238="-",0,$E$238)</f>
        <v>0</v>
      </c>
      <c r="AG279" s="304" t="n">
        <f aca="false">IF($E$238="-",0,$E$238)</f>
        <v>0</v>
      </c>
      <c r="AH279" s="304" t="n">
        <f aca="false">IF($E$238="-",0,$E$238)</f>
        <v>0</v>
      </c>
      <c r="AI279" s="304" t="n">
        <f aca="false">IF($E$238="-",0,$E$238)</f>
        <v>0</v>
      </c>
      <c r="AJ279" s="304" t="n">
        <f aca="false">IF($E$238="-",0,$E$238)</f>
        <v>0</v>
      </c>
      <c r="AK279" s="304" t="n">
        <f aca="false">IF($E$238="-",0,$E$238)</f>
        <v>0</v>
      </c>
      <c r="AL279" s="304" t="n">
        <f aca="false">IF($E$238="-",0,$E$238)</f>
        <v>0</v>
      </c>
    </row>
    <row r="280" customFormat="false" ht="15" hidden="false" customHeight="true" outlineLevel="0" collapsed="false">
      <c r="B280" s="301" t="s">
        <v>6</v>
      </c>
      <c r="C280" s="301"/>
      <c r="D280" s="301"/>
      <c r="E280" s="301" t="n">
        <f aca="false">IF(E239="-",0,E239)</f>
        <v>0</v>
      </c>
      <c r="F280" s="301" t="n">
        <f aca="false">IF(F239="-",0,F239)</f>
        <v>0</v>
      </c>
      <c r="G280" s="301" t="n">
        <f aca="false">IF(G239="-",0,G239)</f>
        <v>0</v>
      </c>
      <c r="H280" s="301" t="n">
        <f aca="false">IF(H239="-",0,H239)</f>
        <v>0</v>
      </c>
      <c r="I280" s="301" t="n">
        <f aca="false">IF(I239="-",0,I239)</f>
        <v>0</v>
      </c>
      <c r="J280" s="301" t="n">
        <f aca="false">IF(J239="-",0,J239)</f>
        <v>0</v>
      </c>
      <c r="K280" s="301" t="n">
        <f aca="false">IF(K239="-",0,K239)</f>
        <v>0</v>
      </c>
      <c r="L280" s="301" t="n">
        <f aca="false">IF(L239="-",0,L239)</f>
        <v>0</v>
      </c>
      <c r="M280" s="301" t="n">
        <f aca="false">IF(M239="-",0,M239)</f>
        <v>0</v>
      </c>
      <c r="N280" s="301" t="n">
        <f aca="false">IF(N239="-",0,N239)</f>
        <v>0</v>
      </c>
      <c r="O280" s="301" t="n">
        <f aca="false">IF(O239="-",0,O239)</f>
        <v>0</v>
      </c>
      <c r="P280" s="301" t="n">
        <f aca="false">IF(P239="-",0,P239)</f>
        <v>0</v>
      </c>
      <c r="Q280" s="301" t="n">
        <f aca="false">IF(Q239="-",0,Q239)</f>
        <v>0</v>
      </c>
      <c r="R280" s="301" t="n">
        <f aca="false">IF(R239="-",0,R239)</f>
        <v>0</v>
      </c>
      <c r="S280" s="301" t="n">
        <f aca="false">IF(S239="-",0,S239)</f>
        <v>0</v>
      </c>
      <c r="T280" s="301" t="n">
        <f aca="false">IF(T239="-",0,T239)</f>
        <v>0</v>
      </c>
      <c r="U280" s="301" t="n">
        <f aca="false">IF(U239="-",0,U239)</f>
        <v>0</v>
      </c>
      <c r="V280" s="301" t="n">
        <f aca="false">IF(V239="-",0,V239)</f>
        <v>0</v>
      </c>
      <c r="W280" s="301" t="n">
        <f aca="false">IF(W239="-",0,W239)</f>
        <v>0</v>
      </c>
      <c r="X280" s="301" t="n">
        <f aca="false">IF(X239="-",0,X239)</f>
        <v>0</v>
      </c>
      <c r="Y280" s="301" t="n">
        <f aca="false">IF(Y239="-",0,Y239)</f>
        <v>0</v>
      </c>
      <c r="Z280" s="301" t="n">
        <f aca="false">IF(Z239="-",0,Z239)</f>
        <v>0</v>
      </c>
      <c r="AA280" s="301" t="n">
        <f aca="false">IF(AA239="-",0,AA239)</f>
        <v>0</v>
      </c>
      <c r="AB280" s="301" t="n">
        <f aca="false">IF(AB239="-",0,AB239)</f>
        <v>0</v>
      </c>
      <c r="AC280" s="301" t="n">
        <f aca="false">IF(AC239="-",0,AC239)</f>
        <v>0</v>
      </c>
      <c r="AD280" s="301" t="n">
        <f aca="false">IF(AD239="-",0,AD239)</f>
        <v>0</v>
      </c>
      <c r="AE280" s="301" t="n">
        <f aca="false">IF(AE239="-",0,AE239)</f>
        <v>0</v>
      </c>
      <c r="AF280" s="301" t="n">
        <f aca="false">IF(AF239="-",0,AF239)</f>
        <v>0</v>
      </c>
      <c r="AG280" s="301" t="n">
        <f aca="false">IF(AG239="-",0,AG239)</f>
        <v>0</v>
      </c>
      <c r="AH280" s="301" t="n">
        <f aca="false">IF(AH239="-",0,AH239)</f>
        <v>0</v>
      </c>
      <c r="AI280" s="301" t="n">
        <f aca="false">IF(AI239="-",0,AI239)</f>
        <v>0</v>
      </c>
      <c r="AJ280" s="301" t="n">
        <f aca="false">IF(AJ239="-",0,AJ239)</f>
        <v>0</v>
      </c>
      <c r="AK280" s="301" t="n">
        <f aca="false">IF(AK239="-",0,AK239)</f>
        <v>0</v>
      </c>
      <c r="AL280" s="301" t="n">
        <f aca="false">IF(AL239="-",0,AL239)</f>
        <v>0</v>
      </c>
    </row>
    <row r="281" customFormat="false" ht="15" hidden="false" customHeight="true" outlineLevel="0" collapsed="false">
      <c r="B281" s="301" t="s">
        <v>10</v>
      </c>
      <c r="C281" s="301"/>
      <c r="D281" s="301"/>
      <c r="E281" s="301" t="n">
        <f aca="false">IF(E240="-",0,E240)</f>
        <v>0</v>
      </c>
      <c r="F281" s="301" t="n">
        <f aca="false">IF(F240="-",0,F240)</f>
        <v>0</v>
      </c>
      <c r="G281" s="301" t="n">
        <f aca="false">IF(G240="-",0,G240)</f>
        <v>0</v>
      </c>
      <c r="H281" s="301" t="n">
        <f aca="false">IF(H240="-",0,H240)</f>
        <v>0</v>
      </c>
      <c r="I281" s="301" t="n">
        <f aca="false">IF(I240="-",0,I240)</f>
        <v>0</v>
      </c>
      <c r="J281" s="301" t="n">
        <f aca="false">IF(J240="-",0,J240)</f>
        <v>0</v>
      </c>
      <c r="K281" s="301" t="n">
        <f aca="false">IF(K240="-",0,K240)</f>
        <v>0</v>
      </c>
      <c r="L281" s="301" t="n">
        <f aca="false">IF(L240="-",0,L240)</f>
        <v>0</v>
      </c>
      <c r="M281" s="301" t="n">
        <f aca="false">IF(M240="-",0,M240)</f>
        <v>0</v>
      </c>
      <c r="N281" s="301" t="n">
        <f aca="false">IF(N240="-",0,N240)</f>
        <v>0</v>
      </c>
      <c r="O281" s="301" t="n">
        <f aca="false">IF(O240="-",0,O240)</f>
        <v>0</v>
      </c>
      <c r="P281" s="301" t="n">
        <f aca="false">IF(P240="-",0,P240)</f>
        <v>0</v>
      </c>
      <c r="Q281" s="301" t="n">
        <f aca="false">IF(Q240="-",0,Q240)</f>
        <v>0</v>
      </c>
      <c r="R281" s="301" t="n">
        <f aca="false">IF(R240="-",0,R240)</f>
        <v>0</v>
      </c>
      <c r="S281" s="301" t="n">
        <f aca="false">IF(S240="-",0,S240)</f>
        <v>0</v>
      </c>
      <c r="T281" s="301" t="n">
        <f aca="false">IF(T240="-",0,T240)</f>
        <v>0</v>
      </c>
      <c r="U281" s="301" t="n">
        <f aca="false">IF(U240="-",0,U240)</f>
        <v>0</v>
      </c>
      <c r="V281" s="301" t="n">
        <f aca="false">IF(V240="-",0,V240)</f>
        <v>0</v>
      </c>
      <c r="W281" s="301" t="n">
        <f aca="false">IF(W240="-",0,W240)</f>
        <v>0</v>
      </c>
      <c r="X281" s="301" t="n">
        <f aca="false">IF(X240="-",0,X240)</f>
        <v>0</v>
      </c>
      <c r="Y281" s="301" t="n">
        <f aca="false">IF(Y240="-",0,Y240)</f>
        <v>0</v>
      </c>
      <c r="Z281" s="301" t="n">
        <f aca="false">IF(Z240="-",0,Z240)</f>
        <v>0</v>
      </c>
      <c r="AA281" s="301" t="n">
        <f aca="false">IF(AA240="-",0,AA240)</f>
        <v>0</v>
      </c>
      <c r="AB281" s="301" t="n">
        <f aca="false">IF(AB240="-",0,AB240)</f>
        <v>0</v>
      </c>
      <c r="AC281" s="301" t="n">
        <f aca="false">IF(AC240="-",0,AC240)</f>
        <v>0</v>
      </c>
      <c r="AD281" s="301" t="n">
        <f aca="false">IF(AD240="-",0,AD240)</f>
        <v>0</v>
      </c>
      <c r="AE281" s="301" t="n">
        <f aca="false">IF(AE240="-",0,AE240)</f>
        <v>0</v>
      </c>
      <c r="AF281" s="301" t="n">
        <f aca="false">IF(AF240="-",0,AF240)</f>
        <v>0</v>
      </c>
      <c r="AG281" s="301" t="n">
        <f aca="false">IF(AG240="-",0,AG240)</f>
        <v>0</v>
      </c>
      <c r="AH281" s="301" t="n">
        <f aca="false">IF(AH240="-",0,AH240)</f>
        <v>0</v>
      </c>
      <c r="AI281" s="301" t="n">
        <f aca="false">IF(AI240="-",0,AI240)</f>
        <v>0</v>
      </c>
      <c r="AJ281" s="301" t="n">
        <f aca="false">IF(AJ240="-",0,AJ240)</f>
        <v>0</v>
      </c>
      <c r="AK281" s="301" t="n">
        <f aca="false">IF(AK240="-",0,AK240)</f>
        <v>0</v>
      </c>
      <c r="AL281" s="301" t="n">
        <f aca="false">IF(AL240="-",0,AL240)</f>
        <v>0</v>
      </c>
    </row>
    <row r="282" customFormat="false" ht="15" hidden="false" customHeight="true" outlineLevel="0" collapsed="false">
      <c r="B282" s="301" t="s">
        <v>14</v>
      </c>
      <c r="C282" s="301"/>
      <c r="D282" s="301"/>
      <c r="E282" s="301" t="n">
        <f aca="false">IF(E241="-",0,E241)+IF(E242="-",0,E242)</f>
        <v>0</v>
      </c>
      <c r="F282" s="301" t="n">
        <f aca="false">IF(F241="-",0,F241)+IF(F242="-",0,F242)</f>
        <v>0</v>
      </c>
      <c r="G282" s="301" t="n">
        <f aca="false">IF(G241="-",0,G241)+IF(G242="-",0,G242)</f>
        <v>0</v>
      </c>
      <c r="H282" s="301" t="n">
        <f aca="false">IF(H241="-",0,H241)+IF(H242="-",0,H242)</f>
        <v>0</v>
      </c>
      <c r="I282" s="301" t="n">
        <f aca="false">IF(I241="-",0,I241)+IF(I242="-",0,I242)</f>
        <v>0</v>
      </c>
      <c r="J282" s="301" t="n">
        <f aca="false">IF(J241="-",0,J241)+IF(J242="-",0,J242)</f>
        <v>0</v>
      </c>
      <c r="K282" s="301" t="n">
        <f aca="false">IF(K241="-",0,K241)+IF(K242="-",0,K242)</f>
        <v>0</v>
      </c>
      <c r="L282" s="301" t="n">
        <f aca="false">IF(L241="-",0,L241)+IF(L242="-",0,L242)</f>
        <v>0</v>
      </c>
      <c r="M282" s="301" t="n">
        <f aca="false">IF(M241="-",0,M241)+IF(M242="-",0,M242)</f>
        <v>0</v>
      </c>
      <c r="N282" s="301" t="n">
        <f aca="false">IF(N241="-",0,N241)+IF(N242="-",0,N242)</f>
        <v>0</v>
      </c>
      <c r="O282" s="301" t="n">
        <f aca="false">IF(O241="-",0,O241)+IF(O242="-",0,O242)</f>
        <v>0</v>
      </c>
      <c r="P282" s="301" t="n">
        <f aca="false">IF(P241="-",0,P241)+IF(P242="-",0,P242)</f>
        <v>0</v>
      </c>
      <c r="Q282" s="301" t="n">
        <f aca="false">IF(Q241="-",0,Q241)+IF(Q242="-",0,Q242)</f>
        <v>0</v>
      </c>
      <c r="R282" s="301" t="n">
        <f aca="false">IF(R241="-",0,R241)+IF(R242="-",0,R242)</f>
        <v>0</v>
      </c>
      <c r="S282" s="301" t="n">
        <f aca="false">IF(S241="-",0,S241)+IF(S242="-",0,S242)</f>
        <v>0</v>
      </c>
      <c r="T282" s="301" t="n">
        <f aca="false">IF(T241="-",0,T241)+IF(T242="-",0,T242)</f>
        <v>0</v>
      </c>
      <c r="U282" s="301" t="n">
        <f aca="false">IF(U241="-",0,U241)+IF(U242="-",0,U242)</f>
        <v>0</v>
      </c>
      <c r="V282" s="301" t="n">
        <f aca="false">IF(V241="-",0,V241)+IF(V242="-",0,V242)</f>
        <v>0</v>
      </c>
      <c r="W282" s="301" t="n">
        <f aca="false">IF(W241="-",0,W241)+IF(W242="-",0,W242)</f>
        <v>0</v>
      </c>
      <c r="X282" s="301" t="n">
        <f aca="false">IF(X241="-",0,X241)+IF(X242="-",0,X242)</f>
        <v>0</v>
      </c>
      <c r="Y282" s="301" t="n">
        <f aca="false">IF(Y241="-",0,Y241)+IF(Y242="-",0,Y242)</f>
        <v>0</v>
      </c>
      <c r="Z282" s="301" t="n">
        <f aca="false">IF(Z241="-",0,Z241)+IF(Z242="-",0,Z242)</f>
        <v>0</v>
      </c>
      <c r="AA282" s="301" t="n">
        <f aca="false">IF(AA241="-",0,AA241)+IF(AA242="-",0,AA242)</f>
        <v>0</v>
      </c>
      <c r="AB282" s="301" t="n">
        <f aca="false">IF(AB241="-",0,AB241)+IF(AB242="-",0,AB242)</f>
        <v>0</v>
      </c>
      <c r="AC282" s="301" t="n">
        <f aca="false">IF(AC241="-",0,AC241)+IF(AC242="-",0,AC242)</f>
        <v>0</v>
      </c>
      <c r="AD282" s="301" t="n">
        <f aca="false">IF(AD241="-",0,AD241)+IF(AD242="-",0,AD242)</f>
        <v>0</v>
      </c>
      <c r="AE282" s="301" t="n">
        <f aca="false">IF(AE241="-",0,AE241)+IF(AE242="-",0,AE242)</f>
        <v>0</v>
      </c>
      <c r="AF282" s="301" t="n">
        <f aca="false">IF(AF241="-",0,AF241)+IF(AF242="-",0,AF242)</f>
        <v>0</v>
      </c>
      <c r="AG282" s="301" t="n">
        <f aca="false">IF(AG241="-",0,AG241)+IF(AG242="-",0,AG242)</f>
        <v>0</v>
      </c>
      <c r="AH282" s="301" t="n">
        <f aca="false">IF(AH241="-",0,AH241)+IF(AH242="-",0,AH242)</f>
        <v>0</v>
      </c>
      <c r="AI282" s="301" t="n">
        <f aca="false">IF(AI241="-",0,AI241)+IF(AI242="-",0,AI242)</f>
        <v>0</v>
      </c>
      <c r="AJ282" s="301" t="n">
        <f aca="false">IF(AJ241="-",0,AJ241)+IF(AJ242="-",0,AJ242)</f>
        <v>0</v>
      </c>
      <c r="AK282" s="301" t="n">
        <f aca="false">IF(AK241="-",0,AK241)+IF(AK242="-",0,AK242)</f>
        <v>0</v>
      </c>
      <c r="AL282" s="301" t="n">
        <f aca="false">IF(AL241="-",0,AL241)+IF(AL242="-",0,AL242)</f>
        <v>0</v>
      </c>
    </row>
    <row r="283" customFormat="false" ht="15" hidden="false" customHeight="true" outlineLevel="0" collapsed="false">
      <c r="B283" s="301" t="s">
        <v>19</v>
      </c>
      <c r="C283" s="301"/>
      <c r="D283" s="301"/>
      <c r="E283" s="302" t="n">
        <f aca="false">IF(E245="-",0,E245)+IF(E244="-",0,E244)+IF(E243="-",0,E243)</f>
        <v>0</v>
      </c>
      <c r="F283" s="302" t="n">
        <f aca="false">IF(F245="-",0,F245)+IF(F244="-",0,F244)+IF(F243="-",0,F243)</f>
        <v>0</v>
      </c>
      <c r="G283" s="302" t="n">
        <f aca="false">IF(G245="-",0,G245)+IF(G244="-",0,G244)+IF(G243="-",0,G243)</f>
        <v>0</v>
      </c>
      <c r="H283" s="302" t="n">
        <f aca="false">IF(H245="-",0,H245)+IF(H244="-",0,H244)+IF(H243="-",0,H243)</f>
        <v>0</v>
      </c>
      <c r="I283" s="302" t="n">
        <f aca="false">IF(I245="-",0,I245)+IF(I244="-",0,I244)+IF(I243="-",0,I243)</f>
        <v>0</v>
      </c>
      <c r="J283" s="302" t="n">
        <f aca="false">IF(J245="-",0,J245)+IF(J244="-",0,J244)+IF(J243="-",0,J243)</f>
        <v>0</v>
      </c>
      <c r="K283" s="302" t="n">
        <f aca="false">IF(K245="-",0,K245)+IF(K244="-",0,K244)+IF(K243="-",0,K243)</f>
        <v>0</v>
      </c>
      <c r="L283" s="302" t="n">
        <f aca="false">IF(L245="-",0,L245)+IF(L244="-",0,L244)+IF(L243="-",0,L243)</f>
        <v>0</v>
      </c>
      <c r="M283" s="302" t="n">
        <f aca="false">IF(M245="-",0,M245)+IF(M244="-",0,M244)+IF(M243="-",0,M243)</f>
        <v>0</v>
      </c>
      <c r="N283" s="302" t="n">
        <f aca="false">IF(N245="-",0,N245)+IF(N244="-",0,N244)+IF(N243="-",0,N243)</f>
        <v>0</v>
      </c>
      <c r="O283" s="302" t="n">
        <f aca="false">IF(O245="-",0,O245)+IF(O244="-",0,O244)+IF(O243="-",0,O243)</f>
        <v>0</v>
      </c>
      <c r="P283" s="302" t="n">
        <f aca="false">IF(P245="-",0,P245)+IF(P244="-",0,P244)+IF(P243="-",0,P243)</f>
        <v>0</v>
      </c>
      <c r="Q283" s="302" t="n">
        <f aca="false">IF(Q245="-",0,Q245)+IF(Q244="-",0,Q244)+IF(Q243="-",0,Q243)</f>
        <v>0</v>
      </c>
      <c r="R283" s="302" t="n">
        <f aca="false">IF(R245="-",0,R245)+IF(R244="-",0,R244)+IF(R243="-",0,R243)</f>
        <v>0</v>
      </c>
      <c r="S283" s="302" t="n">
        <f aca="false">IF(S245="-",0,S245)+IF(S244="-",0,S244)+IF(S243="-",0,S243)</f>
        <v>0</v>
      </c>
      <c r="T283" s="302" t="n">
        <f aca="false">IF(T245="-",0,T245)+IF(T244="-",0,T244)+IF(T243="-",0,T243)</f>
        <v>0</v>
      </c>
      <c r="U283" s="302" t="n">
        <f aca="false">IF(U245="-",0,U245)+IF(U244="-",0,U244)+IF(U243="-",0,U243)</f>
        <v>0</v>
      </c>
      <c r="V283" s="302" t="n">
        <f aca="false">IF(V245="-",0,V245)+IF(V244="-",0,V244)+IF(V243="-",0,V243)</f>
        <v>0</v>
      </c>
      <c r="W283" s="302" t="n">
        <f aca="false">IF(W245="-",0,W245)+IF(W244="-",0,W244)+IF(W243="-",0,W243)</f>
        <v>0</v>
      </c>
      <c r="X283" s="302" t="n">
        <f aca="false">IF(X245="-",0,X245)+IF(X244="-",0,X244)+IF(X243="-",0,X243)</f>
        <v>0</v>
      </c>
      <c r="Y283" s="302" t="n">
        <f aca="false">IF(Y245="-",0,Y245)+IF(Y244="-",0,Y244)+IF(Y243="-",0,Y243)</f>
        <v>0</v>
      </c>
      <c r="Z283" s="302" t="n">
        <f aca="false">IF(Z245="-",0,Z245)+IF(Z244="-",0,Z244)+IF(Z243="-",0,Z243)</f>
        <v>0</v>
      </c>
      <c r="AA283" s="302" t="n">
        <f aca="false">IF(AA245="-",0,AA245)+IF(AA244="-",0,AA244)+IF(AA243="-",0,AA243)</f>
        <v>0</v>
      </c>
      <c r="AB283" s="302" t="n">
        <f aca="false">IF(AB245="-",0,AB245)+IF(AB244="-",0,AB244)+IF(AB243="-",0,AB243)</f>
        <v>0</v>
      </c>
      <c r="AC283" s="302" t="n">
        <f aca="false">IF(AC245="-",0,AC245)+IF(AC244="-",0,AC244)+IF(AC243="-",0,AC243)</f>
        <v>0</v>
      </c>
      <c r="AD283" s="302" t="n">
        <f aca="false">IF(AD245="-",0,AD245)+IF(AD244="-",0,AD244)+IF(AD243="-",0,AD243)</f>
        <v>0</v>
      </c>
      <c r="AE283" s="302" t="n">
        <f aca="false">IF(AE245="-",0,AE245)+IF(AE244="-",0,AE244)+IF(AE243="-",0,AE243)</f>
        <v>0</v>
      </c>
      <c r="AF283" s="302" t="n">
        <f aca="false">IF(AF245="-",0,AF245)+IF(AF244="-",0,AF244)+IF(AF243="-",0,AF243)</f>
        <v>0</v>
      </c>
      <c r="AG283" s="302" t="n">
        <f aca="false">IF(AG245="-",0,AG245)+IF(AG244="-",0,AG244)+IF(AG243="-",0,AG243)</f>
        <v>0</v>
      </c>
      <c r="AH283" s="302" t="n">
        <f aca="false">IF(AH245="-",0,AH245)+IF(AH244="-",0,AH244)+IF(AH243="-",0,AH243)</f>
        <v>0</v>
      </c>
      <c r="AI283" s="302" t="n">
        <f aca="false">IF(AI245="-",0,AI245)+IF(AI244="-",0,AI244)+IF(AI243="-",0,AI243)</f>
        <v>0</v>
      </c>
      <c r="AJ283" s="302" t="n">
        <f aca="false">IF(AJ245="-",0,AJ245)+IF(AJ244="-",0,AJ244)+IF(AJ243="-",0,AJ243)</f>
        <v>0</v>
      </c>
      <c r="AK283" s="302" t="n">
        <f aca="false">IF(AK245="-",0,AK245)+IF(AK244="-",0,AK244)+IF(AK243="-",0,AK243)</f>
        <v>0</v>
      </c>
      <c r="AL283" s="302" t="n">
        <f aca="false">IF(AL245="-",0,AL245)+IF(AL244="-",0,AL244)+IF(AL243="-",0,AL243)</f>
        <v>0</v>
      </c>
    </row>
    <row r="284" customFormat="false" ht="15" hidden="false" customHeight="true" outlineLevel="0" collapsed="false">
      <c r="B284" s="301"/>
      <c r="C284" s="301"/>
      <c r="D284" s="301"/>
      <c r="E284" s="303" t="n">
        <f aca="false">SUM(E279:E283)</f>
        <v>0</v>
      </c>
      <c r="F284" s="303" t="n">
        <f aca="false">SUM(F279:F283)</f>
        <v>0</v>
      </c>
      <c r="G284" s="303" t="n">
        <f aca="false">SUM(G279:G283)</f>
        <v>0</v>
      </c>
      <c r="H284" s="303" t="n">
        <f aca="false">SUM(H279:H283)</f>
        <v>0</v>
      </c>
      <c r="I284" s="303" t="n">
        <f aca="false">SUM(I279:I283)</f>
        <v>0</v>
      </c>
      <c r="J284" s="303" t="n">
        <f aca="false">SUM(J279:J283)</f>
        <v>0</v>
      </c>
      <c r="K284" s="303" t="n">
        <f aca="false">SUM(K279:K283)</f>
        <v>0</v>
      </c>
      <c r="L284" s="303" t="n">
        <f aca="false">SUM(L279:L283)</f>
        <v>0</v>
      </c>
      <c r="M284" s="303" t="n">
        <f aca="false">SUM(M279:M283)</f>
        <v>0</v>
      </c>
      <c r="N284" s="303" t="n">
        <f aca="false">SUM(N279:N283)</f>
        <v>0</v>
      </c>
      <c r="O284" s="303" t="n">
        <f aca="false">SUM(O279:O283)</f>
        <v>0</v>
      </c>
      <c r="P284" s="303" t="n">
        <f aca="false">SUM(P279:P283)</f>
        <v>0</v>
      </c>
      <c r="Q284" s="303" t="n">
        <f aca="false">SUM(Q279:Q283)</f>
        <v>0</v>
      </c>
      <c r="R284" s="303" t="n">
        <f aca="false">SUM(R279:R283)</f>
        <v>0</v>
      </c>
      <c r="S284" s="303" t="n">
        <f aca="false">SUM(S279:S283)</f>
        <v>0</v>
      </c>
      <c r="T284" s="303" t="n">
        <f aca="false">SUM(T279:T283)</f>
        <v>0</v>
      </c>
      <c r="U284" s="303" t="n">
        <f aca="false">SUM(U279:U283)</f>
        <v>0</v>
      </c>
      <c r="V284" s="303" t="n">
        <f aca="false">SUM(V279:V283)</f>
        <v>0</v>
      </c>
      <c r="W284" s="303" t="n">
        <f aca="false">SUM(W279:W283)</f>
        <v>0</v>
      </c>
      <c r="X284" s="303" t="n">
        <f aca="false">SUM(X279:X283)</f>
        <v>0</v>
      </c>
      <c r="Y284" s="303" t="n">
        <f aca="false">SUM(Y279:Y283)</f>
        <v>0</v>
      </c>
      <c r="Z284" s="303" t="n">
        <f aca="false">SUM(Z279:Z283)</f>
        <v>0</v>
      </c>
      <c r="AA284" s="303" t="n">
        <f aca="false">SUM(AA279:AA283)</f>
        <v>0</v>
      </c>
      <c r="AB284" s="303" t="n">
        <f aca="false">SUM(AB279:AB283)</f>
        <v>0</v>
      </c>
      <c r="AC284" s="303" t="n">
        <f aca="false">SUM(AC279:AC283)</f>
        <v>0</v>
      </c>
      <c r="AD284" s="303" t="n">
        <f aca="false">SUM(AD279:AD283)</f>
        <v>0</v>
      </c>
      <c r="AE284" s="303" t="n">
        <f aca="false">SUM(AE279:AE283)</f>
        <v>0</v>
      </c>
      <c r="AF284" s="303" t="n">
        <f aca="false">SUM(AF279:AF283)</f>
        <v>0</v>
      </c>
      <c r="AG284" s="303" t="n">
        <f aca="false">SUM(AG279:AG283)</f>
        <v>0</v>
      </c>
      <c r="AH284" s="303" t="n">
        <f aca="false">SUM(AH279:AH283)</f>
        <v>0</v>
      </c>
      <c r="AI284" s="303" t="n">
        <f aca="false">SUM(AI279:AI283)</f>
        <v>0</v>
      </c>
      <c r="AJ284" s="303" t="n">
        <f aca="false">SUM(AJ279:AJ283)</f>
        <v>0</v>
      </c>
      <c r="AK284" s="303" t="n">
        <f aca="false">SUM(AK279:AK283)</f>
        <v>0</v>
      </c>
      <c r="AL284" s="303" t="n">
        <f aca="false">SUM(AL279:AL283)</f>
        <v>0</v>
      </c>
    </row>
    <row r="285" customFormat="false" ht="15" hidden="false" customHeight="true" outlineLevel="0" collapsed="false"/>
    <row r="286" customFormat="false" ht="15" hidden="false" customHeight="true" outlineLevel="0" collapsed="false"/>
    <row r="287" customFormat="false" ht="15" hidden="false" customHeight="true" outlineLevel="0" collapsed="false"/>
    <row r="288" customFormat="false" ht="15" hidden="false" customHeight="true" outlineLevel="0" collapsed="false"/>
    <row r="289" customFormat="false" ht="15" hidden="false" customHeight="true" outlineLevel="0" collapsed="false"/>
    <row r="290" customFormat="false" ht="15" hidden="false" customHeight="true" outlineLevel="0" collapsed="false"/>
  </sheetData>
  <mergeCells count="235">
    <mergeCell ref="E5:G5"/>
    <mergeCell ref="H5:O5"/>
    <mergeCell ref="Z5:AF5"/>
    <mergeCell ref="AG5:AH5"/>
    <mergeCell ref="AI5:AJ5"/>
    <mergeCell ref="FO5:FQ5"/>
    <mergeCell ref="FR5:FY5"/>
    <mergeCell ref="GJ5:GP5"/>
    <mergeCell ref="GQ5:GR5"/>
    <mergeCell ref="B6:B8"/>
    <mergeCell ref="E6:G6"/>
    <mergeCell ref="U6:X6"/>
    <mergeCell ref="Z6:AF6"/>
    <mergeCell ref="AG6:AH6"/>
    <mergeCell ref="AI6:AJ6"/>
    <mergeCell ref="FO6:FQ6"/>
    <mergeCell ref="GJ6:GP6"/>
    <mergeCell ref="GQ6:GR6"/>
    <mergeCell ref="GS6:GT6"/>
    <mergeCell ref="E7:G7"/>
    <mergeCell ref="H7:I7"/>
    <mergeCell ref="U7:X7"/>
    <mergeCell ref="Z7:AF7"/>
    <mergeCell ref="AG7:AH7"/>
    <mergeCell ref="AI7:AJ7"/>
    <mergeCell ref="FO7:FQ7"/>
    <mergeCell ref="FR7:FS7"/>
    <mergeCell ref="GJ7:GP7"/>
    <mergeCell ref="GQ7:GR7"/>
    <mergeCell ref="GS7:GT7"/>
    <mergeCell ref="E8:G8"/>
    <mergeCell ref="H8:I8"/>
    <mergeCell ref="Z8:AF8"/>
    <mergeCell ref="AG8:AH8"/>
    <mergeCell ref="AI8:AJ8"/>
    <mergeCell ref="FO8:FQ8"/>
    <mergeCell ref="FR8:FS8"/>
    <mergeCell ref="GJ8:GP8"/>
    <mergeCell ref="GQ8:GR8"/>
    <mergeCell ref="GS8:GT8"/>
    <mergeCell ref="B9:B10"/>
    <mergeCell ref="E9:G9"/>
    <mergeCell ref="H9:M9"/>
    <mergeCell ref="O9:P9"/>
    <mergeCell ref="Z9:AF9"/>
    <mergeCell ref="AG9:AH9"/>
    <mergeCell ref="AI9:AJ9"/>
    <mergeCell ref="FO9:FQ9"/>
    <mergeCell ref="FR9:FW9"/>
    <mergeCell ref="FY9:FZ9"/>
    <mergeCell ref="GJ9:GP9"/>
    <mergeCell ref="GQ9:GR9"/>
    <mergeCell ref="GS9:GT9"/>
    <mergeCell ref="Z10:AF10"/>
    <mergeCell ref="AG10:AH10"/>
    <mergeCell ref="AI10:AJ10"/>
    <mergeCell ref="GJ10:GP10"/>
    <mergeCell ref="GQ10:GR10"/>
    <mergeCell ref="GS10:GT10"/>
    <mergeCell ref="AG11:AH11"/>
    <mergeCell ref="AI11:AJ11"/>
    <mergeCell ref="GQ11:GR11"/>
    <mergeCell ref="GS11:GT11"/>
    <mergeCell ref="A12:A13"/>
    <mergeCell ref="B12:B13"/>
    <mergeCell ref="C12:C13"/>
    <mergeCell ref="D12:D13"/>
    <mergeCell ref="E12:F12"/>
    <mergeCell ref="G12:J12"/>
    <mergeCell ref="K12:K13"/>
    <mergeCell ref="L12:L13"/>
    <mergeCell ref="M12:M13"/>
    <mergeCell ref="N12:N13"/>
    <mergeCell ref="O12:V12"/>
    <mergeCell ref="W12:AD12"/>
    <mergeCell ref="AE12:AL12"/>
    <mergeCell ref="AM12:AM13"/>
    <mergeCell ref="AN12:AN13"/>
    <mergeCell ref="AO12:AO13"/>
    <mergeCell ref="AP12:AQ12"/>
    <mergeCell ref="AR12:AU12"/>
    <mergeCell ref="AV12:AV13"/>
    <mergeCell ref="AW12:AW13"/>
    <mergeCell ref="AX12:AX13"/>
    <mergeCell ref="AY12:AY13"/>
    <mergeCell ref="AZ12:BG12"/>
    <mergeCell ref="BH12:BO12"/>
    <mergeCell ref="BP12:BW12"/>
    <mergeCell ref="BX12:CB12"/>
    <mergeCell ref="CC12:CD12"/>
    <mergeCell ref="FK12:FK13"/>
    <mergeCell ref="FL12:FL13"/>
    <mergeCell ref="FM12:FM13"/>
    <mergeCell ref="FN12:FN13"/>
    <mergeCell ref="FO12:FP12"/>
    <mergeCell ref="FQ12:FT12"/>
    <mergeCell ref="FU12:FU13"/>
    <mergeCell ref="FV12:FV13"/>
    <mergeCell ref="FW12:FW13"/>
    <mergeCell ref="FX12:FX13"/>
    <mergeCell ref="FY12:GF12"/>
    <mergeCell ref="GG12:GN12"/>
    <mergeCell ref="GO12:GV12"/>
    <mergeCell ref="GW12:GW13"/>
    <mergeCell ref="GX12:GX13"/>
    <mergeCell ref="GY12:GY13"/>
    <mergeCell ref="GZ12:HA12"/>
    <mergeCell ref="HB12:HE12"/>
    <mergeCell ref="HF12:HF13"/>
    <mergeCell ref="HG12:HG13"/>
    <mergeCell ref="HH12:HH13"/>
    <mergeCell ref="HI12:HI13"/>
    <mergeCell ref="HJ12:HQ12"/>
    <mergeCell ref="HR12:HY12"/>
    <mergeCell ref="HZ12:IG12"/>
    <mergeCell ref="E90:G90"/>
    <mergeCell ref="H90:O90"/>
    <mergeCell ref="Z90:AF90"/>
    <mergeCell ref="AG90:AH90"/>
    <mergeCell ref="B91:B93"/>
    <mergeCell ref="E91:G91"/>
    <mergeCell ref="U91:X91"/>
    <mergeCell ref="Z91:AF91"/>
    <mergeCell ref="AG91:AH91"/>
    <mergeCell ref="AI91:AJ91"/>
    <mergeCell ref="E92:G92"/>
    <mergeCell ref="H92:I92"/>
    <mergeCell ref="U92:X92"/>
    <mergeCell ref="Z92:AF92"/>
    <mergeCell ref="AG92:AH92"/>
    <mergeCell ref="AI92:AJ92"/>
    <mergeCell ref="E93:G93"/>
    <mergeCell ref="H93:I93"/>
    <mergeCell ref="Z93:AF93"/>
    <mergeCell ref="AG93:AH93"/>
    <mergeCell ref="AI93:AJ93"/>
    <mergeCell ref="B94:B95"/>
    <mergeCell ref="E94:G94"/>
    <mergeCell ref="H94:M94"/>
    <mergeCell ref="O94:P94"/>
    <mergeCell ref="Z94:AF94"/>
    <mergeCell ref="AG94:AH94"/>
    <mergeCell ref="AI94:AJ94"/>
    <mergeCell ref="Z95:AF95"/>
    <mergeCell ref="AG95:AH95"/>
    <mergeCell ref="AI95:AJ95"/>
    <mergeCell ref="AG96:AH96"/>
    <mergeCell ref="AI96:AJ96"/>
    <mergeCell ref="A97:A98"/>
    <mergeCell ref="B97:B98"/>
    <mergeCell ref="C97:C98"/>
    <mergeCell ref="D97:D98"/>
    <mergeCell ref="E97:F97"/>
    <mergeCell ref="G97:J97"/>
    <mergeCell ref="K97:K98"/>
    <mergeCell ref="L97:L98"/>
    <mergeCell ref="M97:M98"/>
    <mergeCell ref="N97:N98"/>
    <mergeCell ref="O97:V97"/>
    <mergeCell ref="W97:AD97"/>
    <mergeCell ref="AE97:AL97"/>
    <mergeCell ref="AM97:AM98"/>
    <mergeCell ref="AN97:AN98"/>
    <mergeCell ref="AO97:AO98"/>
    <mergeCell ref="AP97:AQ97"/>
    <mergeCell ref="AR97:AU97"/>
    <mergeCell ref="AV97:AV98"/>
    <mergeCell ref="AW97:AW98"/>
    <mergeCell ref="AX97:AX98"/>
    <mergeCell ref="AY97:AY98"/>
    <mergeCell ref="AZ97:BG97"/>
    <mergeCell ref="BH97:BO97"/>
    <mergeCell ref="BP97:BW97"/>
    <mergeCell ref="BX97:CB97"/>
    <mergeCell ref="CC97:CD97"/>
    <mergeCell ref="E176:G176"/>
    <mergeCell ref="H176:O176"/>
    <mergeCell ref="Z176:AF176"/>
    <mergeCell ref="AG176:AH176"/>
    <mergeCell ref="B177:B179"/>
    <mergeCell ref="E177:G177"/>
    <mergeCell ref="U177:X177"/>
    <mergeCell ref="Z177:AF177"/>
    <mergeCell ref="AG177:AH177"/>
    <mergeCell ref="AI177:AJ177"/>
    <mergeCell ref="E178:G178"/>
    <mergeCell ref="H178:I178"/>
    <mergeCell ref="U178:X178"/>
    <mergeCell ref="Z178:AF178"/>
    <mergeCell ref="AG178:AH178"/>
    <mergeCell ref="AI178:AJ178"/>
    <mergeCell ref="E179:G179"/>
    <mergeCell ref="H179:I179"/>
    <mergeCell ref="Z179:AF179"/>
    <mergeCell ref="AG179:AH179"/>
    <mergeCell ref="AI179:AJ179"/>
    <mergeCell ref="B180:B181"/>
    <mergeCell ref="E180:G180"/>
    <mergeCell ref="H180:M180"/>
    <mergeCell ref="O180:P180"/>
    <mergeCell ref="Z180:AF180"/>
    <mergeCell ref="AG180:AH180"/>
    <mergeCell ref="AI180:AJ180"/>
    <mergeCell ref="Z181:AF181"/>
    <mergeCell ref="AG181:AH181"/>
    <mergeCell ref="AI181:AJ181"/>
    <mergeCell ref="AG182:AH182"/>
    <mergeCell ref="AI182:AJ182"/>
    <mergeCell ref="A183:A184"/>
    <mergeCell ref="B183:B184"/>
    <mergeCell ref="C183:C184"/>
    <mergeCell ref="D183:D184"/>
    <mergeCell ref="E183:F183"/>
    <mergeCell ref="G183:J183"/>
    <mergeCell ref="K183:K184"/>
    <mergeCell ref="L183:L184"/>
    <mergeCell ref="M183:M184"/>
    <mergeCell ref="N183:N184"/>
    <mergeCell ref="O183:V183"/>
    <mergeCell ref="W183:AD183"/>
    <mergeCell ref="AE183:AL183"/>
    <mergeCell ref="AM183:AM184"/>
    <mergeCell ref="AN183:AN184"/>
    <mergeCell ref="AO183:AO184"/>
    <mergeCell ref="AP183:AQ183"/>
    <mergeCell ref="AR183:AU183"/>
    <mergeCell ref="AV183:AV184"/>
    <mergeCell ref="AW183:AW184"/>
    <mergeCell ref="AX183:AX184"/>
    <mergeCell ref="AY183:AY184"/>
    <mergeCell ref="AZ183:BG183"/>
    <mergeCell ref="BH183:BO183"/>
    <mergeCell ref="BP183:BW183"/>
    <mergeCell ref="BX183:CB183"/>
    <mergeCell ref="CC183:CD183"/>
  </mergeCells>
  <conditionalFormatting sqref="E15:AL64">
    <cfRule type="cellIs" priority="2" operator="between" aboveAverage="0" equalAverage="0" bottom="0" percent="0" rank="0" text="" dxfId="29">
      <formula>75</formula>
      <formula>100</formula>
    </cfRule>
    <cfRule type="cellIs" priority="3" operator="between" aboveAverage="0" equalAverage="0" bottom="0" percent="0" rank="0" text="" dxfId="30">
      <formula>65</formula>
      <formula>74</formula>
    </cfRule>
    <cfRule type="cellIs" priority="4" operator="between" aboveAverage="0" equalAverage="0" bottom="0" percent="0" rank="0" text="" dxfId="31">
      <formula>50</formula>
      <formula>64</formula>
    </cfRule>
    <cfRule type="cellIs" priority="5" operator="between" aboveAverage="0" equalAverage="0" bottom="0" percent="0" rank="0" text="" dxfId="32">
      <formula>35</formula>
      <formula>49</formula>
    </cfRule>
    <cfRule type="cellIs" priority="6" operator="between" aboveAverage="0" equalAverage="0" bottom="0" percent="0" rank="0" text="" dxfId="33">
      <formula>20</formula>
      <formula>34</formula>
    </cfRule>
    <cfRule type="cellIs" priority="7" operator="between" aboveAverage="0" equalAverage="0" bottom="0" percent="0" rank="0" text="" dxfId="34">
      <formula>1</formula>
      <formula>19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O2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0" activeCellId="1" sqref="A1 M10"/>
    </sheetView>
  </sheetViews>
  <sheetFormatPr defaultColWidth="8.88671875" defaultRowHeight="9.75" customHeight="true" zeroHeight="false" outlineLevelRow="0" outlineLevelCol="0"/>
  <cols>
    <col collapsed="false" customWidth="true" hidden="false" outlineLevel="0" max="1" min="1" style="1" width="3.77"/>
    <col collapsed="false" customWidth="true" hidden="false" outlineLevel="0" max="2" min="2" style="1" width="27"/>
    <col collapsed="false" customWidth="true" hidden="false" outlineLevel="0" max="4" min="3" style="1" width="4.33"/>
    <col collapsed="false" customWidth="true" hidden="false" outlineLevel="0" max="38" min="5" style="1" width="4.44"/>
    <col collapsed="false" customWidth="true" hidden="false" outlineLevel="0" max="39" min="39" style="1" width="3.77"/>
    <col collapsed="false" customWidth="true" hidden="false" outlineLevel="0" max="40" min="40" style="1" width="3.34"/>
    <col collapsed="false" customWidth="true" hidden="false" outlineLevel="0" max="41" min="41" style="1" width="3.67"/>
    <col collapsed="false" customWidth="true" hidden="true" outlineLevel="0" max="74" min="42" style="1" width="3.77"/>
    <col collapsed="false" customWidth="true" hidden="true" outlineLevel="0" max="75" min="75" style="1" width="1.77"/>
    <col collapsed="false" customWidth="true" hidden="false" outlineLevel="0" max="80" min="76" style="1" width="2.77"/>
    <col collapsed="false" customWidth="true" hidden="false" outlineLevel="0" max="82" min="81" style="1" width="2.56"/>
    <col collapsed="false" customWidth="true" hidden="false" outlineLevel="0" max="83" min="83" style="1" width="11"/>
    <col collapsed="false" customWidth="true" hidden="false" outlineLevel="0" max="84" min="84" style="2" width="4.56"/>
    <col collapsed="false" customWidth="true" hidden="false" outlineLevel="0" max="85" min="85" style="2" width="32.44"/>
    <col collapsed="false" customWidth="true" hidden="false" outlineLevel="0" max="124" min="86" style="2" width="4.33"/>
    <col collapsed="false" customWidth="true" hidden="true" outlineLevel="0" max="158" min="125" style="2" width="4.33"/>
    <col collapsed="false" customWidth="true" hidden="false" outlineLevel="0" max="165" min="159" style="2" width="4.33"/>
    <col collapsed="false" customWidth="true" hidden="false" outlineLevel="0" max="166" min="166" style="2" width="11"/>
    <col collapsed="false" customWidth="true" hidden="false" outlineLevel="0" max="167" min="167" style="2" width="3.77"/>
    <col collapsed="false" customWidth="true" hidden="false" outlineLevel="0" max="168" min="168" style="2" width="32.44"/>
    <col collapsed="false" customWidth="true" hidden="false" outlineLevel="0" max="207" min="169" style="2" width="4.33"/>
    <col collapsed="false" customWidth="true" hidden="true" outlineLevel="0" max="241" min="208" style="2" width="4.33"/>
    <col collapsed="false" customWidth="true" hidden="false" outlineLevel="0" max="248" min="242" style="2" width="4.33"/>
    <col collapsed="false" customWidth="false" hidden="false" outlineLevel="0" max="16384" min="249" style="2" width="8.88"/>
  </cols>
  <sheetData>
    <row r="1" customFormat="false" ht="15" hidden="false" customHeight="true" outlineLevel="0" collapsed="false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BX1" s="3"/>
      <c r="BY1" s="3"/>
      <c r="BZ1" s="3"/>
      <c r="CA1" s="3"/>
      <c r="CB1" s="3"/>
      <c r="CC1" s="3"/>
      <c r="CD1" s="3"/>
      <c r="CE1" s="3"/>
    </row>
    <row r="2" customFormat="false" ht="15" hidden="false" customHeight="true" outlineLevel="0" collapsed="false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BX2" s="3"/>
      <c r="BY2" s="3"/>
      <c r="BZ2" s="3"/>
      <c r="CA2" s="3"/>
      <c r="CB2" s="3"/>
      <c r="CC2" s="3"/>
      <c r="CD2" s="3"/>
      <c r="CE2" s="3"/>
    </row>
    <row r="3" s="1" customFormat="true" ht="60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5"/>
      <c r="IO3" s="6"/>
    </row>
    <row r="4" s="1" customFormat="true" ht="15" hidden="false" customHeight="true" outlineLevel="0" collapsed="false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8"/>
      <c r="IO4" s="6"/>
    </row>
    <row r="5" s="1" customFormat="true" ht="15" hidden="false" customHeight="false" outlineLevel="0" collapsed="false">
      <c r="A5" s="9"/>
      <c r="B5" s="9"/>
      <c r="C5" s="9"/>
      <c r="D5" s="9"/>
      <c r="E5" s="10" t="s">
        <v>0</v>
      </c>
      <c r="F5" s="10"/>
      <c r="G5" s="10"/>
      <c r="H5" s="11" t="e">
        <f aca="false">'විෂය තොරතුරු'!J5</f>
        <v>#N/A</v>
      </c>
      <c r="I5" s="11"/>
      <c r="J5" s="11"/>
      <c r="K5" s="11"/>
      <c r="L5" s="11"/>
      <c r="M5" s="11"/>
      <c r="N5" s="11"/>
      <c r="O5" s="11"/>
      <c r="P5" s="12"/>
      <c r="Q5" s="9"/>
      <c r="R5" s="9"/>
      <c r="S5" s="13" t="s">
        <v>1</v>
      </c>
      <c r="T5" s="9"/>
      <c r="U5" s="9"/>
      <c r="V5" s="9"/>
      <c r="W5" s="9"/>
      <c r="X5" s="9"/>
      <c r="Y5" s="9"/>
      <c r="Z5" s="14"/>
      <c r="AA5" s="14"/>
      <c r="AB5" s="14"/>
      <c r="AC5" s="14"/>
      <c r="AD5" s="14"/>
      <c r="AE5" s="14"/>
      <c r="AF5" s="14"/>
      <c r="AG5" s="15" t="s">
        <v>2</v>
      </c>
      <c r="AH5" s="15"/>
      <c r="AI5" s="15" t="s">
        <v>3</v>
      </c>
      <c r="AJ5" s="15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16"/>
      <c r="FK5" s="17"/>
      <c r="FL5" s="17"/>
      <c r="FM5" s="17"/>
      <c r="FN5" s="17"/>
      <c r="FO5" s="18" t="s">
        <v>0</v>
      </c>
      <c r="FP5" s="18"/>
      <c r="FQ5" s="18"/>
      <c r="FR5" s="18" t="e">
        <f aca="false">H90</f>
        <v>#N/A</v>
      </c>
      <c r="FS5" s="18"/>
      <c r="FT5" s="18"/>
      <c r="FU5" s="18"/>
      <c r="FV5" s="18"/>
      <c r="FW5" s="18"/>
      <c r="FX5" s="18"/>
      <c r="FY5" s="18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9"/>
      <c r="GK5" s="19"/>
      <c r="GL5" s="19"/>
      <c r="GM5" s="19"/>
      <c r="GN5" s="19"/>
      <c r="GO5" s="19"/>
      <c r="GP5" s="19"/>
      <c r="GQ5" s="20" t="s">
        <v>2</v>
      </c>
      <c r="GR5" s="20"/>
      <c r="GS5" s="21" t="s">
        <v>3</v>
      </c>
      <c r="GT5" s="21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22"/>
    </row>
    <row r="6" s="1" customFormat="true" ht="17.35" hidden="false" customHeight="false" outlineLevel="0" collapsed="false">
      <c r="A6" s="9"/>
      <c r="B6" s="23" t="s">
        <v>4</v>
      </c>
      <c r="C6" s="9"/>
      <c r="D6" s="9"/>
      <c r="E6" s="10" t="s">
        <v>5</v>
      </c>
      <c r="F6" s="10"/>
      <c r="G6" s="10"/>
      <c r="H6" s="24" t="n">
        <f aca="false">'විෂය තොරතුරු'!J6</f>
        <v>11</v>
      </c>
      <c r="I6" s="24" t="s">
        <v>531</v>
      </c>
      <c r="J6" s="24"/>
      <c r="K6" s="24"/>
      <c r="L6" s="25"/>
      <c r="M6" s="25"/>
      <c r="N6" s="25"/>
      <c r="O6" s="25"/>
      <c r="P6" s="12"/>
      <c r="Q6" s="9"/>
      <c r="R6" s="9"/>
      <c r="S6" s="26" t="s">
        <v>6</v>
      </c>
      <c r="T6" s="9"/>
      <c r="U6" s="27" t="s">
        <v>7</v>
      </c>
      <c r="V6" s="27"/>
      <c r="W6" s="27"/>
      <c r="X6" s="27"/>
      <c r="Y6" s="9"/>
      <c r="Z6" s="28" t="s">
        <v>8</v>
      </c>
      <c r="AA6" s="28"/>
      <c r="AB6" s="28"/>
      <c r="AC6" s="28"/>
      <c r="AD6" s="28"/>
      <c r="AE6" s="28"/>
      <c r="AF6" s="28"/>
      <c r="AG6" s="29" t="str">
        <f aca="false">IF($B$15="","",COUNTIF($CE$15:$CE$64,"6/3 සමත්"))</f>
        <v/>
      </c>
      <c r="AH6" s="29"/>
      <c r="AI6" s="30" t="str">
        <f aca="false">IF($B$15="","",(AG6/$U$7)*100)</f>
        <v/>
      </c>
      <c r="AJ6" s="30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16"/>
      <c r="FK6" s="17"/>
      <c r="FL6" s="17"/>
      <c r="FM6" s="17"/>
      <c r="FN6" s="17"/>
      <c r="FO6" s="18" t="s">
        <v>5</v>
      </c>
      <c r="FP6" s="18"/>
      <c r="FQ6" s="18"/>
      <c r="FR6" s="31" t="n">
        <f aca="false">H91</f>
        <v>11</v>
      </c>
      <c r="FS6" s="31" t="s">
        <v>1</v>
      </c>
      <c r="FT6" s="31"/>
      <c r="FU6" s="31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32" t="s">
        <v>8</v>
      </c>
      <c r="GK6" s="32"/>
      <c r="GL6" s="32"/>
      <c r="GM6" s="32"/>
      <c r="GN6" s="32"/>
      <c r="GO6" s="32"/>
      <c r="GP6" s="32"/>
      <c r="GQ6" s="20" t="n">
        <f aca="false">IF($FL$15="","",COUNTIF($IO$15:$IO$64,"6/3 සමත්"))</f>
        <v>6</v>
      </c>
      <c r="GR6" s="20"/>
      <c r="GS6" s="33" t="n">
        <f aca="false">IF($FL$15="","",(GQ6/(50-(COUNTIF($FL$15:$FL$64,""))))*100)</f>
        <v>12.5</v>
      </c>
      <c r="GT6" s="33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22"/>
    </row>
    <row r="7" s="1" customFormat="true" ht="17.35" hidden="false" customHeight="false" outlineLevel="0" collapsed="false">
      <c r="A7" s="9"/>
      <c r="B7" s="23"/>
      <c r="C7" s="9"/>
      <c r="D7" s="9"/>
      <c r="E7" s="10" t="s">
        <v>9</v>
      </c>
      <c r="F7" s="10"/>
      <c r="G7" s="10"/>
      <c r="H7" s="11" t="str">
        <f aca="false">'විෂය තොරතුරු'!J9</f>
        <v/>
      </c>
      <c r="I7" s="11"/>
      <c r="J7" s="24"/>
      <c r="K7" s="24"/>
      <c r="L7" s="25"/>
      <c r="M7" s="25"/>
      <c r="N7" s="25"/>
      <c r="O7" s="25"/>
      <c r="P7" s="12"/>
      <c r="Q7" s="9"/>
      <c r="R7" s="9"/>
      <c r="S7" s="34" t="s">
        <v>10</v>
      </c>
      <c r="T7" s="9"/>
      <c r="U7" s="27" t="n">
        <f aca="false">IF($B$15="",0,50-COUNTIF($B$15:$B$64,""))</f>
        <v>0</v>
      </c>
      <c r="V7" s="27"/>
      <c r="W7" s="27"/>
      <c r="X7" s="27"/>
      <c r="Y7" s="9"/>
      <c r="Z7" s="28" t="s">
        <v>11</v>
      </c>
      <c r="AA7" s="28"/>
      <c r="AB7" s="28"/>
      <c r="AC7" s="28"/>
      <c r="AD7" s="28"/>
      <c r="AE7" s="28"/>
      <c r="AF7" s="28"/>
      <c r="AG7" s="35" t="str">
        <f aca="false">IF($B$15="","",COUNTIF($CE$15:$CE$64,"5/3 සමත්"))</f>
        <v/>
      </c>
      <c r="AH7" s="35"/>
      <c r="AI7" s="36" t="str">
        <f aca="false">IF($B$15="","",(AG7/$U$7)*100)</f>
        <v/>
      </c>
      <c r="AJ7" s="36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16"/>
      <c r="FK7" s="17"/>
      <c r="FL7" s="17"/>
      <c r="FM7" s="17"/>
      <c r="FN7" s="17"/>
      <c r="FO7" s="18" t="s">
        <v>9</v>
      </c>
      <c r="FP7" s="18"/>
      <c r="FQ7" s="18"/>
      <c r="FR7" s="18" t="str">
        <f aca="false">H92</f>
        <v/>
      </c>
      <c r="FS7" s="18"/>
      <c r="FT7" s="31"/>
      <c r="FU7" s="31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32" t="s">
        <v>11</v>
      </c>
      <c r="GK7" s="32"/>
      <c r="GL7" s="32"/>
      <c r="GM7" s="32"/>
      <c r="GN7" s="32"/>
      <c r="GO7" s="32"/>
      <c r="GP7" s="32"/>
      <c r="GQ7" s="20" t="n">
        <f aca="false">IF($FL$15="","",COUNTIF($IO$15:$IO$64,"5/3 සමත්"))</f>
        <v>8</v>
      </c>
      <c r="GR7" s="20"/>
      <c r="GS7" s="33" t="n">
        <f aca="false">IF($FL$15="","",(GQ7/(50-(COUNTIF($FL$15:$FL$64,""))))*100)</f>
        <v>16.6666666666667</v>
      </c>
      <c r="GT7" s="33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22"/>
    </row>
    <row r="8" s="1" customFormat="true" ht="15" hidden="false" customHeight="false" outlineLevel="0" collapsed="false">
      <c r="A8" s="9"/>
      <c r="B8" s="23"/>
      <c r="C8" s="9"/>
      <c r="D8" s="9"/>
      <c r="E8" s="10" t="s">
        <v>12</v>
      </c>
      <c r="F8" s="10"/>
      <c r="G8" s="10"/>
      <c r="H8" s="11" t="s">
        <v>13</v>
      </c>
      <c r="I8" s="11"/>
      <c r="J8" s="24"/>
      <c r="K8" s="24"/>
      <c r="L8" s="25"/>
      <c r="M8" s="25"/>
      <c r="N8" s="25"/>
      <c r="O8" s="25"/>
      <c r="P8" s="12"/>
      <c r="Q8" s="9"/>
      <c r="R8" s="9"/>
      <c r="S8" s="37" t="s">
        <v>14</v>
      </c>
      <c r="T8" s="9"/>
      <c r="U8" s="9"/>
      <c r="V8" s="9"/>
      <c r="W8" s="9"/>
      <c r="X8" s="9"/>
      <c r="Y8" s="9"/>
      <c r="Z8" s="38" t="s">
        <v>15</v>
      </c>
      <c r="AA8" s="38"/>
      <c r="AB8" s="38"/>
      <c r="AC8" s="38"/>
      <c r="AD8" s="38"/>
      <c r="AE8" s="38"/>
      <c r="AF8" s="38"/>
      <c r="AG8" s="39" t="str">
        <f aca="false">IF($B$15="","",SUM(AG6:AG7))</f>
        <v/>
      </c>
      <c r="AH8" s="39"/>
      <c r="AI8" s="40" t="str">
        <f aca="false">IF($B$15="","",(AG8/$U$7)*100)</f>
        <v/>
      </c>
      <c r="AJ8" s="40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41"/>
      <c r="FK8" s="17"/>
      <c r="FL8" s="17"/>
      <c r="FM8" s="17"/>
      <c r="FN8" s="17"/>
      <c r="FO8" s="18" t="s">
        <v>12</v>
      </c>
      <c r="FP8" s="18"/>
      <c r="FQ8" s="18"/>
      <c r="FR8" s="18" t="s">
        <v>13</v>
      </c>
      <c r="FS8" s="18"/>
      <c r="FT8" s="31"/>
      <c r="FU8" s="31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42" t="s">
        <v>15</v>
      </c>
      <c r="GK8" s="42"/>
      <c r="GL8" s="42"/>
      <c r="GM8" s="42"/>
      <c r="GN8" s="42"/>
      <c r="GO8" s="42"/>
      <c r="GP8" s="42"/>
      <c r="GQ8" s="20" t="n">
        <f aca="false">IF($FL$15="","",SUM(GQ6:GQ7))</f>
        <v>14</v>
      </c>
      <c r="GR8" s="20"/>
      <c r="GS8" s="33" t="str">
        <f aca="false">IF($CE$100="","",(GQ8/(50-(COUNTIF($CE$100:$CE$149,""))))*100)</f>
        <v/>
      </c>
      <c r="GT8" s="33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22"/>
    </row>
    <row r="9" s="1" customFormat="true" ht="15" hidden="false" customHeight="false" outlineLevel="0" collapsed="false">
      <c r="A9" s="9"/>
      <c r="B9" s="43" t="n">
        <f aca="false">O9</f>
        <v>2025</v>
      </c>
      <c r="C9" s="9"/>
      <c r="D9" s="9"/>
      <c r="E9" s="10" t="s">
        <v>16</v>
      </c>
      <c r="F9" s="10"/>
      <c r="G9" s="10"/>
      <c r="H9" s="11" t="s">
        <v>17</v>
      </c>
      <c r="I9" s="11"/>
      <c r="J9" s="11"/>
      <c r="K9" s="11"/>
      <c r="L9" s="11"/>
      <c r="M9" s="11"/>
      <c r="N9" s="44" t="s">
        <v>18</v>
      </c>
      <c r="O9" s="45" t="n">
        <f aca="false">'විෂය තොරතුරු'!J8</f>
        <v>2025</v>
      </c>
      <c r="P9" s="45"/>
      <c r="Q9" s="9"/>
      <c r="R9" s="9"/>
      <c r="S9" s="46" t="s">
        <v>19</v>
      </c>
      <c r="T9" s="9"/>
      <c r="U9" s="9"/>
      <c r="V9" s="9"/>
      <c r="W9" s="9"/>
      <c r="X9" s="9"/>
      <c r="Y9" s="9"/>
      <c r="Z9" s="28" t="s">
        <v>20</v>
      </c>
      <c r="AA9" s="28"/>
      <c r="AB9" s="28"/>
      <c r="AC9" s="28"/>
      <c r="AD9" s="28"/>
      <c r="AE9" s="28"/>
      <c r="AF9" s="28"/>
      <c r="AG9" s="47" t="str">
        <f aca="false">IF($B$15="","",COUNTIF($CE$15:$CE$64,"සමත් කළ හැකි"))</f>
        <v/>
      </c>
      <c r="AH9" s="47"/>
      <c r="AI9" s="48" t="str">
        <f aca="false">IF($B$15="","",(AG9/$U$7)*100)</f>
        <v/>
      </c>
      <c r="AJ9" s="48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16"/>
      <c r="FK9" s="17"/>
      <c r="FL9" s="17"/>
      <c r="FM9" s="17"/>
      <c r="FN9" s="17"/>
      <c r="FO9" s="18" t="s">
        <v>16</v>
      </c>
      <c r="FP9" s="18"/>
      <c r="FQ9" s="18"/>
      <c r="FR9" s="18" t="s">
        <v>21</v>
      </c>
      <c r="FS9" s="18"/>
      <c r="FT9" s="18"/>
      <c r="FU9" s="18"/>
      <c r="FV9" s="18"/>
      <c r="FW9" s="18"/>
      <c r="FX9" s="49" t="s">
        <v>18</v>
      </c>
      <c r="FY9" s="50" t="n">
        <f aca="false">O94</f>
        <v>2025</v>
      </c>
      <c r="FZ9" s="50"/>
      <c r="GA9" s="17"/>
      <c r="GB9" s="17"/>
      <c r="GC9" s="17"/>
      <c r="GD9" s="17"/>
      <c r="GE9" s="17"/>
      <c r="GF9" s="17"/>
      <c r="GG9" s="17"/>
      <c r="GH9" s="17"/>
      <c r="GI9" s="17"/>
      <c r="GJ9" s="32" t="s">
        <v>20</v>
      </c>
      <c r="GK9" s="32"/>
      <c r="GL9" s="32"/>
      <c r="GM9" s="32"/>
      <c r="GN9" s="32"/>
      <c r="GO9" s="32"/>
      <c r="GP9" s="32"/>
      <c r="GQ9" s="20" t="n">
        <f aca="false">IF($FL$15="","",COUNTIF($IO$15:$IO$64,"සමත් කළ හැකි"))</f>
        <v>4</v>
      </c>
      <c r="GR9" s="20"/>
      <c r="GS9" s="33" t="n">
        <f aca="false">IF($FL$15="","",(GQ9/(50-(COUNTIF($FL$15:$FL$64,""))))*100)</f>
        <v>8.33333333333333</v>
      </c>
      <c r="GT9" s="33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22"/>
    </row>
    <row r="10" s="1" customFormat="true" ht="15" hidden="false" customHeight="false" outlineLevel="0" collapsed="false">
      <c r="A10" s="9"/>
      <c r="B10" s="43"/>
      <c r="C10" s="9"/>
      <c r="D10" s="9"/>
      <c r="E10" s="51" t="s">
        <v>22</v>
      </c>
      <c r="F10" s="52"/>
      <c r="G10" s="52"/>
      <c r="H10" s="53"/>
      <c r="I10" s="53"/>
      <c r="J10" s="53"/>
      <c r="K10" s="53"/>
      <c r="L10" s="53"/>
      <c r="M10" s="54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28" t="s">
        <v>23</v>
      </c>
      <c r="AA10" s="28"/>
      <c r="AB10" s="28"/>
      <c r="AC10" s="28"/>
      <c r="AD10" s="28"/>
      <c r="AE10" s="28"/>
      <c r="AF10" s="28"/>
      <c r="AG10" s="55" t="str">
        <f aca="false">IF($B$15="","",(+AG6+AG7+AG9))</f>
        <v/>
      </c>
      <c r="AH10" s="55"/>
      <c r="AI10" s="56" t="str">
        <f aca="false">IF($B$15="","",(AG10/$U$7)*100)</f>
        <v/>
      </c>
      <c r="AJ10" s="56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16"/>
      <c r="FK10" s="17"/>
      <c r="FL10" s="17"/>
      <c r="FM10" s="17"/>
      <c r="FN10" s="17"/>
      <c r="FO10" s="57" t="s">
        <v>22</v>
      </c>
      <c r="FP10" s="17"/>
      <c r="FQ10" s="17"/>
      <c r="FR10" s="17"/>
      <c r="FS10" s="17"/>
      <c r="FT10" s="17"/>
      <c r="FU10" s="17"/>
      <c r="FV10" s="17"/>
      <c r="FW10" s="31" t="n">
        <v>25</v>
      </c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32" t="s">
        <v>23</v>
      </c>
      <c r="GK10" s="32"/>
      <c r="GL10" s="32"/>
      <c r="GM10" s="32"/>
      <c r="GN10" s="32"/>
      <c r="GO10" s="32"/>
      <c r="GP10" s="32"/>
      <c r="GQ10" s="20" t="n">
        <f aca="false">IF($FL$15="","",(+GQ6+GQ7+GQ9))</f>
        <v>18</v>
      </c>
      <c r="GR10" s="20"/>
      <c r="GS10" s="33" t="n">
        <f aca="false">IF($FL$15="","",(GQ10/(50-(COUNTIF($FL$15:$FL$64,""))))*100)</f>
        <v>37.5</v>
      </c>
      <c r="GT10" s="33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22"/>
    </row>
    <row r="11" s="1" customFormat="true" ht="19.5" hidden="false" customHeight="true" outlineLevel="0" collapsed="false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58" t="s">
        <v>24</v>
      </c>
      <c r="AA11" s="59"/>
      <c r="AB11" s="59"/>
      <c r="AC11" s="59"/>
      <c r="AD11" s="59"/>
      <c r="AE11" s="59"/>
      <c r="AF11" s="59"/>
      <c r="AG11" s="60" t="str">
        <f aca="false">IF(B15="","",COUNTIF($CE$15:$CE$64,"W9"))</f>
        <v/>
      </c>
      <c r="AH11" s="60"/>
      <c r="AI11" s="61" t="str">
        <f aca="false">IF($B$15="","",(AG11/$U$7)*100)</f>
        <v/>
      </c>
      <c r="AJ11" s="61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16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62" t="s">
        <v>24</v>
      </c>
      <c r="GK11" s="63"/>
      <c r="GL11" s="63"/>
      <c r="GM11" s="63"/>
      <c r="GN11" s="63"/>
      <c r="GO11" s="63"/>
      <c r="GP11" s="63"/>
      <c r="GQ11" s="20" t="n">
        <f aca="false">COUNTIF($IO$15:$IO$64,"W9")</f>
        <v>3</v>
      </c>
      <c r="GR11" s="20"/>
      <c r="GS11" s="33" t="n">
        <f aca="false">IF($FL$15="","",(GQ11/(50-(COUNTIF($FL$15:$FL$64,""))))*100)</f>
        <v>6.25</v>
      </c>
      <c r="GT11" s="33"/>
      <c r="GU11" s="17"/>
      <c r="GV11" s="64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22"/>
    </row>
    <row r="12" customFormat="false" ht="14.25" hidden="false" customHeight="true" outlineLevel="0" collapsed="false">
      <c r="A12" s="65" t="s">
        <v>25</v>
      </c>
      <c r="B12" s="66" t="s">
        <v>26</v>
      </c>
      <c r="C12" s="67" t="s">
        <v>27</v>
      </c>
      <c r="D12" s="68" t="s">
        <v>28</v>
      </c>
      <c r="E12" s="69" t="s">
        <v>29</v>
      </c>
      <c r="F12" s="69"/>
      <c r="G12" s="70" t="s">
        <v>30</v>
      </c>
      <c r="H12" s="70"/>
      <c r="I12" s="70"/>
      <c r="J12" s="70"/>
      <c r="K12" s="71" t="s">
        <v>31</v>
      </c>
      <c r="L12" s="72" t="s">
        <v>32</v>
      </c>
      <c r="M12" s="72" t="s">
        <v>33</v>
      </c>
      <c r="N12" s="73" t="s">
        <v>34</v>
      </c>
      <c r="O12" s="74" t="s">
        <v>35</v>
      </c>
      <c r="P12" s="74"/>
      <c r="Q12" s="74"/>
      <c r="R12" s="74"/>
      <c r="S12" s="74"/>
      <c r="T12" s="74"/>
      <c r="U12" s="74"/>
      <c r="V12" s="74"/>
      <c r="W12" s="70" t="s">
        <v>36</v>
      </c>
      <c r="X12" s="70"/>
      <c r="Y12" s="70"/>
      <c r="Z12" s="70"/>
      <c r="AA12" s="70"/>
      <c r="AB12" s="70"/>
      <c r="AC12" s="70"/>
      <c r="AD12" s="70"/>
      <c r="AE12" s="70" t="s">
        <v>37</v>
      </c>
      <c r="AF12" s="70"/>
      <c r="AG12" s="70"/>
      <c r="AH12" s="70"/>
      <c r="AI12" s="70"/>
      <c r="AJ12" s="70"/>
      <c r="AK12" s="70"/>
      <c r="AL12" s="70"/>
      <c r="AM12" s="75" t="s">
        <v>38</v>
      </c>
      <c r="AN12" s="76" t="s">
        <v>39</v>
      </c>
      <c r="AO12" s="77" t="s">
        <v>40</v>
      </c>
      <c r="AP12" s="78" t="s">
        <v>29</v>
      </c>
      <c r="AQ12" s="78"/>
      <c r="AR12" s="79" t="s">
        <v>30</v>
      </c>
      <c r="AS12" s="79"/>
      <c r="AT12" s="79"/>
      <c r="AU12" s="79"/>
      <c r="AV12" s="71" t="s">
        <v>31</v>
      </c>
      <c r="AW12" s="72" t="s">
        <v>32</v>
      </c>
      <c r="AX12" s="72" t="s">
        <v>33</v>
      </c>
      <c r="AY12" s="73" t="s">
        <v>34</v>
      </c>
      <c r="AZ12" s="80" t="s">
        <v>35</v>
      </c>
      <c r="BA12" s="80"/>
      <c r="BB12" s="80"/>
      <c r="BC12" s="80"/>
      <c r="BD12" s="80"/>
      <c r="BE12" s="80"/>
      <c r="BF12" s="80"/>
      <c r="BG12" s="80"/>
      <c r="BH12" s="81" t="s">
        <v>36</v>
      </c>
      <c r="BI12" s="81"/>
      <c r="BJ12" s="81"/>
      <c r="BK12" s="81"/>
      <c r="BL12" s="81"/>
      <c r="BM12" s="81"/>
      <c r="BN12" s="81"/>
      <c r="BO12" s="81"/>
      <c r="BP12" s="81" t="s">
        <v>37</v>
      </c>
      <c r="BQ12" s="81"/>
      <c r="BR12" s="81"/>
      <c r="BS12" s="81"/>
      <c r="BT12" s="81"/>
      <c r="BU12" s="81"/>
      <c r="BV12" s="81"/>
      <c r="BW12" s="81"/>
      <c r="BX12" s="70"/>
      <c r="BY12" s="70"/>
      <c r="BZ12" s="70"/>
      <c r="CA12" s="70"/>
      <c r="CB12" s="70"/>
      <c r="CC12" s="70"/>
      <c r="CD12" s="70"/>
      <c r="CE12" s="82"/>
      <c r="FK12" s="83" t="s">
        <v>25</v>
      </c>
      <c r="FL12" s="66" t="s">
        <v>26</v>
      </c>
      <c r="FM12" s="67" t="s">
        <v>27</v>
      </c>
      <c r="FN12" s="67" t="s">
        <v>28</v>
      </c>
      <c r="FO12" s="84" t="s">
        <v>29</v>
      </c>
      <c r="FP12" s="84"/>
      <c r="FQ12" s="85" t="s">
        <v>30</v>
      </c>
      <c r="FR12" s="85"/>
      <c r="FS12" s="85"/>
      <c r="FT12" s="85"/>
      <c r="FU12" s="86" t="s">
        <v>31</v>
      </c>
      <c r="FV12" s="86" t="s">
        <v>32</v>
      </c>
      <c r="FW12" s="86" t="s">
        <v>33</v>
      </c>
      <c r="FX12" s="86" t="s">
        <v>34</v>
      </c>
      <c r="FY12" s="87" t="s">
        <v>35</v>
      </c>
      <c r="FZ12" s="87"/>
      <c r="GA12" s="87"/>
      <c r="GB12" s="87"/>
      <c r="GC12" s="87"/>
      <c r="GD12" s="87"/>
      <c r="GE12" s="87"/>
      <c r="GF12" s="87"/>
      <c r="GG12" s="85" t="s">
        <v>36</v>
      </c>
      <c r="GH12" s="85"/>
      <c r="GI12" s="85"/>
      <c r="GJ12" s="85"/>
      <c r="GK12" s="85"/>
      <c r="GL12" s="85"/>
      <c r="GM12" s="85"/>
      <c r="GN12" s="85"/>
      <c r="GO12" s="85" t="s">
        <v>37</v>
      </c>
      <c r="GP12" s="85"/>
      <c r="GQ12" s="85"/>
      <c r="GR12" s="85"/>
      <c r="GS12" s="85"/>
      <c r="GT12" s="85"/>
      <c r="GU12" s="85"/>
      <c r="GV12" s="85"/>
      <c r="GW12" s="88" t="s">
        <v>38</v>
      </c>
      <c r="GX12" s="89" t="s">
        <v>39</v>
      </c>
      <c r="GY12" s="90" t="s">
        <v>40</v>
      </c>
      <c r="GZ12" s="91" t="s">
        <v>29</v>
      </c>
      <c r="HA12" s="91"/>
      <c r="HB12" s="92" t="s">
        <v>30</v>
      </c>
      <c r="HC12" s="92"/>
      <c r="HD12" s="92"/>
      <c r="HE12" s="92"/>
      <c r="HF12" s="93" t="s">
        <v>31</v>
      </c>
      <c r="HG12" s="94" t="s">
        <v>32</v>
      </c>
      <c r="HH12" s="94" t="s">
        <v>33</v>
      </c>
      <c r="HI12" s="95" t="s">
        <v>34</v>
      </c>
      <c r="HJ12" s="96" t="s">
        <v>35</v>
      </c>
      <c r="HK12" s="96"/>
      <c r="HL12" s="96"/>
      <c r="HM12" s="96"/>
      <c r="HN12" s="96"/>
      <c r="HO12" s="96"/>
      <c r="HP12" s="96"/>
      <c r="HQ12" s="96"/>
      <c r="HR12" s="97" t="s">
        <v>36</v>
      </c>
      <c r="HS12" s="97"/>
      <c r="HT12" s="97"/>
      <c r="HU12" s="97"/>
      <c r="HV12" s="97"/>
      <c r="HW12" s="97"/>
      <c r="HX12" s="97"/>
      <c r="HY12" s="97"/>
      <c r="HZ12" s="97" t="s">
        <v>37</v>
      </c>
      <c r="IA12" s="97"/>
      <c r="IB12" s="97"/>
      <c r="IC12" s="97"/>
      <c r="ID12" s="97"/>
      <c r="IE12" s="97"/>
      <c r="IF12" s="97"/>
      <c r="IG12" s="97"/>
      <c r="IH12" s="98"/>
      <c r="II12" s="99"/>
      <c r="IJ12" s="99"/>
      <c r="IK12" s="99"/>
      <c r="IL12" s="100"/>
      <c r="IM12" s="98"/>
      <c r="IN12" s="100"/>
      <c r="IO12" s="101"/>
    </row>
    <row r="13" customFormat="false" ht="99.75" hidden="false" customHeight="true" outlineLevel="0" collapsed="false">
      <c r="A13" s="65"/>
      <c r="B13" s="66"/>
      <c r="C13" s="67"/>
      <c r="D13" s="68"/>
      <c r="E13" s="102" t="str">
        <f aca="false">'විෂය තොරතුරු'!M13</f>
        <v>සිංහල භාෂාව හා සාහිත්‍යය</v>
      </c>
      <c r="F13" s="103" t="str">
        <f aca="false">'විෂය තොරතුරු'!N13</f>
        <v/>
      </c>
      <c r="G13" s="102" t="str">
        <f aca="false">'විෂය තොරතුරු'!O13</f>
        <v>බුද්ධ ධර්මය</v>
      </c>
      <c r="H13" s="104" t="str">
        <f aca="false">'විෂය තොරතුරු'!P13</f>
        <v>කතෝලික ධර්මය</v>
      </c>
      <c r="I13" s="104" t="str">
        <f aca="false">'විෂය තොරතුරු'!Q13</f>
        <v>ක්‍රිස්තියානි ධර්මය (ඉංග්‍රීසි)</v>
      </c>
      <c r="J13" s="103" t="str">
        <f aca="false">'විෂය තොරතුරු'!R13</f>
        <v/>
      </c>
      <c r="K13" s="71"/>
      <c r="L13" s="72"/>
      <c r="M13" s="72"/>
      <c r="N13" s="73"/>
      <c r="O13" s="102" t="str">
        <f aca="false">'විෂය තොරතුරු'!W13</f>
        <v>ව්‍යාපාර හා ගිණුම්කරණ අධ්‍යයනය</v>
      </c>
      <c r="P13" s="104" t="str">
        <f aca="false">'විෂය තොරතුරු'!X13</f>
        <v>පුරවැසි අධ්‍යාපනය</v>
      </c>
      <c r="Q13" s="104" t="str">
        <f aca="false">'විෂය තොරතුරු'!Y13</f>
        <v>දෙවන භාෂාවක් ලෙස (දෙමල)</v>
      </c>
      <c r="R13" s="104" t="str">
        <f aca="false">'විෂය තොරතුරු'!Z13</f>
        <v>භුගෝල විද්‍යාව</v>
      </c>
      <c r="S13" s="104" t="str">
        <f aca="false">'විෂය තොරතුරු'!AA13</f>
        <v/>
      </c>
      <c r="T13" s="104" t="str">
        <f aca="false">'විෂය තොරතුරු'!AB13</f>
        <v/>
      </c>
      <c r="U13" s="104" t="str">
        <f aca="false">'විෂය තොරතුරු'!AC13</f>
        <v/>
      </c>
      <c r="V13" s="103" t="str">
        <f aca="false">'විෂය තොරතුරු'!AD13</f>
        <v/>
      </c>
      <c r="W13" s="102" t="str">
        <f aca="false">'විෂය තොරතුරු'!AE13</f>
        <v>චිත්‍ර</v>
      </c>
      <c r="X13" s="104" t="str">
        <f aca="false">'විෂය තොරතුරු'!AF13</f>
        <v>නැටුම් (දේශීය)</v>
      </c>
      <c r="Y13" s="104" t="str">
        <f aca="false">'විෂය තොරතුරු'!AG13</f>
        <v>සංගීතය (පෙරදිග)</v>
      </c>
      <c r="Z13" s="104" t="str">
        <f aca="false">'විෂය තොරතුරු'!AH13</f>
        <v>සංගීතය (අපරදිග)</v>
      </c>
      <c r="AA13" s="104" t="str">
        <f aca="false">'විෂය තොරතුරු'!AI13</f>
        <v>නාට්‍ය හා රංග කලාව (සිංහල)</v>
      </c>
      <c r="AB13" s="104" t="str">
        <f aca="false">'විෂය තොරතුරු'!AJ13</f>
        <v>සාහිත්‍ය රසාස්වාදය (ඉංග්‍රිසි)</v>
      </c>
      <c r="AC13" s="104" t="str">
        <f aca="false">'විෂය තොරතුරු'!AK13</f>
        <v/>
      </c>
      <c r="AD13" s="103" t="str">
        <f aca="false">'විෂය තොරතුරු'!AL13</f>
        <v/>
      </c>
      <c r="AE13" s="102" t="str">
        <f aca="false">'විෂය තොරතුරු'!AM13</f>
        <v>තොරතුරු සන්නිවේදන තාක්ෂණය</v>
      </c>
      <c r="AF13" s="104" t="str">
        <f aca="false">'විෂය තොරතුරු'!AN13</f>
        <v>සන්නිවේදන මාධ්‍ය අධ්‍ය්‍යනය</v>
      </c>
      <c r="AG13" s="104" t="str">
        <f aca="false">'විෂය තොරතුරු'!AO13</f>
        <v>සෞඛ්‍ය හා ශාරීරික අධ්‍යාපනය</v>
      </c>
      <c r="AH13" s="104" t="str">
        <f aca="false">'විෂය තොරතුරු'!AP13</f>
        <v/>
      </c>
      <c r="AI13" s="104" t="str">
        <f aca="false">'විෂය තොරතුරු'!AQ13</f>
        <v/>
      </c>
      <c r="AJ13" s="104" t="str">
        <f aca="false">'විෂය තොරතුරු'!AR13</f>
        <v/>
      </c>
      <c r="AK13" s="104" t="str">
        <f aca="false">'විෂය තොරතුරු'!AS13</f>
        <v/>
      </c>
      <c r="AL13" s="103" t="str">
        <f aca="false">'විෂය තොරතුරු'!AT13</f>
        <v/>
      </c>
      <c r="AM13" s="75"/>
      <c r="AN13" s="76"/>
      <c r="AO13" s="77"/>
      <c r="AP13" s="105" t="str">
        <f aca="false">E13</f>
        <v>සිංහල භාෂාව හා සාහිත්‍යය</v>
      </c>
      <c r="AQ13" s="104" t="str">
        <f aca="false">F13</f>
        <v/>
      </c>
      <c r="AR13" s="104" t="str">
        <f aca="false">G13</f>
        <v>බුද්ධ ධර්මය</v>
      </c>
      <c r="AS13" s="104" t="str">
        <f aca="false">H13</f>
        <v>කතෝලික ධර්මය</v>
      </c>
      <c r="AT13" s="104" t="str">
        <f aca="false">I13</f>
        <v>ක්‍රිස්තියානි ධර්මය (ඉංග්‍රීසි)</v>
      </c>
      <c r="AU13" s="106" t="str">
        <f aca="false">J13</f>
        <v/>
      </c>
      <c r="AV13" s="71"/>
      <c r="AW13" s="72"/>
      <c r="AX13" s="72"/>
      <c r="AY13" s="73"/>
      <c r="AZ13" s="105" t="str">
        <f aca="false">O13</f>
        <v>ව්‍යාපාර හා ගිණුම්කරණ අධ්‍යයනය</v>
      </c>
      <c r="BA13" s="104" t="str">
        <f aca="false">P13</f>
        <v>පුරවැසි අධ්‍යාපනය</v>
      </c>
      <c r="BB13" s="104" t="str">
        <f aca="false">Q13</f>
        <v>දෙවන භාෂාවක් ලෙස (දෙමල)</v>
      </c>
      <c r="BC13" s="104" t="str">
        <f aca="false">R13</f>
        <v>භුගෝල විද්‍යාව</v>
      </c>
      <c r="BD13" s="104" t="str">
        <f aca="false">S13</f>
        <v/>
      </c>
      <c r="BE13" s="104" t="str">
        <f aca="false">T13</f>
        <v/>
      </c>
      <c r="BF13" s="104" t="str">
        <f aca="false">U13</f>
        <v/>
      </c>
      <c r="BG13" s="106" t="str">
        <f aca="false">V13</f>
        <v/>
      </c>
      <c r="BH13" s="102" t="str">
        <f aca="false">W13</f>
        <v>චිත්‍ර</v>
      </c>
      <c r="BI13" s="104" t="str">
        <f aca="false">X13</f>
        <v>නැටුම් (දේශීය)</v>
      </c>
      <c r="BJ13" s="104" t="str">
        <f aca="false">Y13</f>
        <v>සංගීතය (පෙරදිග)</v>
      </c>
      <c r="BK13" s="104" t="str">
        <f aca="false">Z13</f>
        <v>සංගීතය (අපරදිග)</v>
      </c>
      <c r="BL13" s="104" t="str">
        <f aca="false">AA13</f>
        <v>නාට්‍ය හා රංග කලාව (සිංහල)</v>
      </c>
      <c r="BM13" s="104" t="str">
        <f aca="false">AB13</f>
        <v>සාහිත්‍ය රසාස්වාදය (ඉංග්‍රිසි)</v>
      </c>
      <c r="BN13" s="104" t="str">
        <f aca="false">AC13</f>
        <v/>
      </c>
      <c r="BO13" s="103" t="str">
        <f aca="false">AD13</f>
        <v/>
      </c>
      <c r="BP13" s="102" t="str">
        <f aca="false">AE13</f>
        <v>තොරතුරු සන්නිවේදන තාක්ෂණය</v>
      </c>
      <c r="BQ13" s="104" t="str">
        <f aca="false">AF13</f>
        <v>සන්නිවේදන මාධ්‍ය අධ්‍ය්‍යනය</v>
      </c>
      <c r="BR13" s="104" t="str">
        <f aca="false">AG13</f>
        <v>සෞඛ්‍ය හා ශාරීරික අධ්‍යාපනය</v>
      </c>
      <c r="BS13" s="104" t="str">
        <f aca="false">AH13</f>
        <v/>
      </c>
      <c r="BT13" s="104" t="str">
        <f aca="false">AI13</f>
        <v/>
      </c>
      <c r="BU13" s="104" t="str">
        <f aca="false">AJ13</f>
        <v/>
      </c>
      <c r="BV13" s="104" t="str">
        <f aca="false">AK13</f>
        <v/>
      </c>
      <c r="BW13" s="103" t="str">
        <f aca="false">AL13</f>
        <v/>
      </c>
      <c r="BX13" s="107" t="s">
        <v>1</v>
      </c>
      <c r="BY13" s="108" t="s">
        <v>6</v>
      </c>
      <c r="BZ13" s="108" t="s">
        <v>10</v>
      </c>
      <c r="CA13" s="108" t="s">
        <v>14</v>
      </c>
      <c r="CB13" s="109" t="s">
        <v>19</v>
      </c>
      <c r="CC13" s="102" t="s">
        <v>41</v>
      </c>
      <c r="CD13" s="103" t="s">
        <v>42</v>
      </c>
      <c r="CE13" s="110" t="s">
        <v>43</v>
      </c>
      <c r="FK13" s="83"/>
      <c r="FL13" s="66"/>
      <c r="FM13" s="67"/>
      <c r="FN13" s="67"/>
      <c r="FO13" s="111" t="str">
        <f aca="false">'විෂය තොරතුරු'!M13</f>
        <v>සිංහල භාෂාව හා සාහිත්‍යය</v>
      </c>
      <c r="FP13" s="111" t="str">
        <f aca="false">'විෂය තොරතුරු'!N13</f>
        <v/>
      </c>
      <c r="FQ13" s="111" t="str">
        <f aca="false">'විෂය තොරතුරු'!O13</f>
        <v>බුද්ධ ධර්මය</v>
      </c>
      <c r="FR13" s="111" t="str">
        <f aca="false">'විෂය තොරතුරු'!P13</f>
        <v>කතෝලික ධර්මය</v>
      </c>
      <c r="FS13" s="111" t="str">
        <f aca="false">'විෂය තොරතුරු'!Q13</f>
        <v>ක්‍රිස්තියානි ධර්මය (ඉංග්‍රීසි)</v>
      </c>
      <c r="FT13" s="111" t="str">
        <f aca="false">'විෂය තොරතුරු'!R13</f>
        <v/>
      </c>
      <c r="FU13" s="86"/>
      <c r="FV13" s="86"/>
      <c r="FW13" s="86"/>
      <c r="FX13" s="86"/>
      <c r="FY13" s="111" t="str">
        <f aca="false">'විෂය තොරතුරු'!W13</f>
        <v>ව්‍යාපාර හා ගිණුම්කරණ අධ්‍යයනය</v>
      </c>
      <c r="FZ13" s="111" t="str">
        <f aca="false">'විෂය තොරතුරු'!X13</f>
        <v>පුරවැසි අධ්‍යාපනය</v>
      </c>
      <c r="GA13" s="111" t="str">
        <f aca="false">'විෂය තොරතුරු'!Y13</f>
        <v>දෙවන භාෂාවක් ලෙස (දෙමල)</v>
      </c>
      <c r="GB13" s="111" t="str">
        <f aca="false">'විෂය තොරතුරු'!Z13</f>
        <v>භුගෝල විද්‍යාව</v>
      </c>
      <c r="GC13" s="111" t="str">
        <f aca="false">'විෂය තොරතුරු'!AA13</f>
        <v/>
      </c>
      <c r="GD13" s="111" t="str">
        <f aca="false">'විෂය තොරතුරු'!AB13</f>
        <v/>
      </c>
      <c r="GE13" s="111" t="str">
        <f aca="false">'විෂය තොරතුරු'!AC13</f>
        <v/>
      </c>
      <c r="GF13" s="111" t="str">
        <f aca="false">'විෂය තොරතුරු'!AD13</f>
        <v/>
      </c>
      <c r="GG13" s="111" t="str">
        <f aca="false">'විෂය තොරතුරු'!AE13</f>
        <v>චිත්‍ර</v>
      </c>
      <c r="GH13" s="111" t="str">
        <f aca="false">'විෂය තොරතුරු'!AF13</f>
        <v>නැටුම් (දේශීය)</v>
      </c>
      <c r="GI13" s="111" t="str">
        <f aca="false">'විෂය තොරතුරු'!AG13</f>
        <v>සංගීතය (පෙරදිග)</v>
      </c>
      <c r="GJ13" s="111" t="str">
        <f aca="false">'විෂය තොරතුරු'!AH13</f>
        <v>සංගීතය (අපරදිග)</v>
      </c>
      <c r="GK13" s="111" t="str">
        <f aca="false">'විෂය තොරතුරු'!AI13</f>
        <v>නාට්‍ය හා රංග කලාව (සිංහල)</v>
      </c>
      <c r="GL13" s="111" t="str">
        <f aca="false">'විෂය තොරතුරු'!AJ13</f>
        <v>සාහිත්‍ය රසාස්වාදය (ඉංග්‍රිසි)</v>
      </c>
      <c r="GM13" s="111" t="str">
        <f aca="false">'විෂය තොරතුරු'!AK13</f>
        <v/>
      </c>
      <c r="GN13" s="111" t="str">
        <f aca="false">'විෂය තොරතුරු'!AL13</f>
        <v/>
      </c>
      <c r="GO13" s="111" t="str">
        <f aca="false">'විෂය තොරතුරු'!AM13</f>
        <v>තොරතුරු සන්නිවේදන තාක්ෂණය</v>
      </c>
      <c r="GP13" s="111" t="str">
        <f aca="false">'විෂය තොරතුරු'!AN13</f>
        <v>සන්නිවේදන මාධ්‍ය අධ්‍ය්‍යනය</v>
      </c>
      <c r="GQ13" s="111" t="str">
        <f aca="false">'විෂය තොරතුරු'!AO13</f>
        <v>සෞඛ්‍ය හා ශාරීරික අධ්‍යාපනය</v>
      </c>
      <c r="GR13" s="111" t="str">
        <f aca="false">'විෂය තොරතුරු'!AP13</f>
        <v/>
      </c>
      <c r="GS13" s="111" t="str">
        <f aca="false">'විෂය තොරතුරු'!AQ13</f>
        <v/>
      </c>
      <c r="GT13" s="111" t="str">
        <f aca="false">'විෂය තොරතුරු'!AR13</f>
        <v/>
      </c>
      <c r="GU13" s="111" t="str">
        <f aca="false">'විෂය තොරතුරු'!AS13</f>
        <v/>
      </c>
      <c r="GV13" s="111" t="str">
        <f aca="false">'විෂය තොරතුරු'!AT13</f>
        <v/>
      </c>
      <c r="GW13" s="88"/>
      <c r="GX13" s="89"/>
      <c r="GY13" s="90"/>
      <c r="GZ13" s="112" t="str">
        <f aca="false">FO13</f>
        <v>සිංහල භාෂාව හා සාහිත්‍යය</v>
      </c>
      <c r="HA13" s="111" t="str">
        <f aca="false">FP13</f>
        <v/>
      </c>
      <c r="HB13" s="111" t="str">
        <f aca="false">FQ13</f>
        <v>බුද්ධ ධර්මය</v>
      </c>
      <c r="HC13" s="111" t="str">
        <f aca="false">FR13</f>
        <v>කතෝලික ධර්මය</v>
      </c>
      <c r="HD13" s="111" t="str">
        <f aca="false">FS13</f>
        <v>ක්‍රිස්තියානි ධර්මය (ඉංග්‍රීසි)</v>
      </c>
      <c r="HE13" s="113" t="str">
        <f aca="false">FT13</f>
        <v/>
      </c>
      <c r="HF13" s="93"/>
      <c r="HG13" s="94"/>
      <c r="HH13" s="94"/>
      <c r="HI13" s="95"/>
      <c r="HJ13" s="112" t="str">
        <f aca="false">FY13</f>
        <v>ව්‍යාපාර හා ගිණුම්කරණ අධ්‍යයනය</v>
      </c>
      <c r="HK13" s="111" t="str">
        <f aca="false">FZ13</f>
        <v>පුරවැසි අධ්‍යාපනය</v>
      </c>
      <c r="HL13" s="111" t="str">
        <f aca="false">GA13</f>
        <v>දෙවන භාෂාවක් ලෙස (දෙමල)</v>
      </c>
      <c r="HM13" s="111" t="str">
        <f aca="false">GB13</f>
        <v>භුගෝල විද්‍යාව</v>
      </c>
      <c r="HN13" s="111" t="str">
        <f aca="false">GC13</f>
        <v/>
      </c>
      <c r="HO13" s="111" t="str">
        <f aca="false">GD13</f>
        <v/>
      </c>
      <c r="HP13" s="111" t="str">
        <f aca="false">GE13</f>
        <v/>
      </c>
      <c r="HQ13" s="113" t="str">
        <f aca="false">GF13</f>
        <v/>
      </c>
      <c r="HR13" s="114" t="str">
        <f aca="false">GG13</f>
        <v>චිත්‍ර</v>
      </c>
      <c r="HS13" s="111" t="str">
        <f aca="false">GH13</f>
        <v>නැටුම් (දේශීය)</v>
      </c>
      <c r="HT13" s="111" t="str">
        <f aca="false">GI13</f>
        <v>සංගීතය (පෙරදිග)</v>
      </c>
      <c r="HU13" s="111" t="str">
        <f aca="false">GJ13</f>
        <v>සංගීතය (අපරදිග)</v>
      </c>
      <c r="HV13" s="111" t="str">
        <f aca="false">GK13</f>
        <v>නාට්‍ය හා රංග කලාව (සිංහල)</v>
      </c>
      <c r="HW13" s="111" t="str">
        <f aca="false">GL13</f>
        <v>සාහිත්‍ය රසාස්වාදය (ඉංග්‍රිසි)</v>
      </c>
      <c r="HX13" s="111" t="str">
        <f aca="false">GM13</f>
        <v/>
      </c>
      <c r="HY13" s="115" t="str">
        <f aca="false">GN13</f>
        <v/>
      </c>
      <c r="HZ13" s="114" t="str">
        <f aca="false">GO13</f>
        <v>තොරතුරු සන්නිවේදන තාක්ෂණය</v>
      </c>
      <c r="IA13" s="111" t="str">
        <f aca="false">GP13</f>
        <v>සන්නිවේදන මාධ්‍ය අධ්‍ය්‍යනය</v>
      </c>
      <c r="IB13" s="111" t="str">
        <f aca="false">GQ13</f>
        <v>සෞඛ්‍ය හා ශාරීරික අධ්‍යාපනය</v>
      </c>
      <c r="IC13" s="111" t="str">
        <f aca="false">GR13</f>
        <v/>
      </c>
      <c r="ID13" s="111" t="str">
        <f aca="false">GS13</f>
        <v/>
      </c>
      <c r="IE13" s="111" t="str">
        <f aca="false">GT13</f>
        <v/>
      </c>
      <c r="IF13" s="111" t="str">
        <f aca="false">GU13</f>
        <v/>
      </c>
      <c r="IG13" s="115" t="str">
        <f aca="false">GV13</f>
        <v/>
      </c>
      <c r="IH13" s="116" t="s">
        <v>1</v>
      </c>
      <c r="II13" s="117" t="s">
        <v>6</v>
      </c>
      <c r="IJ13" s="117" t="s">
        <v>10</v>
      </c>
      <c r="IK13" s="117" t="s">
        <v>14</v>
      </c>
      <c r="IL13" s="118" t="s">
        <v>19</v>
      </c>
      <c r="IM13" s="119" t="s">
        <v>41</v>
      </c>
      <c r="IN13" s="120" t="s">
        <v>42</v>
      </c>
      <c r="IO13" s="121" t="s">
        <v>43</v>
      </c>
    </row>
    <row r="14" s="141" customFormat="true" ht="12.75" hidden="false" customHeight="true" outlineLevel="0" collapsed="false">
      <c r="A14" s="122"/>
      <c r="B14" s="123"/>
      <c r="C14" s="124"/>
      <c r="D14" s="125"/>
      <c r="E14" s="126"/>
      <c r="F14" s="127"/>
      <c r="G14" s="126"/>
      <c r="H14" s="128"/>
      <c r="I14" s="128"/>
      <c r="J14" s="127"/>
      <c r="K14" s="129"/>
      <c r="L14" s="130"/>
      <c r="M14" s="130"/>
      <c r="N14" s="131"/>
      <c r="O14" s="126"/>
      <c r="P14" s="128"/>
      <c r="Q14" s="128"/>
      <c r="R14" s="128"/>
      <c r="S14" s="128"/>
      <c r="T14" s="128"/>
      <c r="U14" s="128"/>
      <c r="V14" s="127"/>
      <c r="W14" s="126"/>
      <c r="X14" s="128"/>
      <c r="Y14" s="128"/>
      <c r="Z14" s="128"/>
      <c r="AA14" s="128"/>
      <c r="AB14" s="128"/>
      <c r="AC14" s="128"/>
      <c r="AD14" s="127"/>
      <c r="AE14" s="126"/>
      <c r="AF14" s="128"/>
      <c r="AG14" s="128"/>
      <c r="AH14" s="128"/>
      <c r="AI14" s="128"/>
      <c r="AJ14" s="128"/>
      <c r="AK14" s="128"/>
      <c r="AL14" s="127"/>
      <c r="AM14" s="132"/>
      <c r="AN14" s="133"/>
      <c r="AO14" s="134"/>
      <c r="AP14" s="112"/>
      <c r="AQ14" s="111"/>
      <c r="AR14" s="111"/>
      <c r="AS14" s="111"/>
      <c r="AT14" s="111"/>
      <c r="AU14" s="113"/>
      <c r="AV14" s="135"/>
      <c r="AW14" s="86"/>
      <c r="AX14" s="86"/>
      <c r="AY14" s="136"/>
      <c r="AZ14" s="112"/>
      <c r="BA14" s="111"/>
      <c r="BB14" s="111"/>
      <c r="BC14" s="111"/>
      <c r="BD14" s="111"/>
      <c r="BE14" s="111"/>
      <c r="BF14" s="111"/>
      <c r="BG14" s="113"/>
      <c r="BH14" s="114"/>
      <c r="BI14" s="111"/>
      <c r="BJ14" s="111"/>
      <c r="BK14" s="111"/>
      <c r="BL14" s="111"/>
      <c r="BM14" s="111"/>
      <c r="BN14" s="111"/>
      <c r="BO14" s="115"/>
      <c r="BP14" s="114"/>
      <c r="BQ14" s="111"/>
      <c r="BR14" s="111"/>
      <c r="BS14" s="111"/>
      <c r="BT14" s="111"/>
      <c r="BU14" s="111"/>
      <c r="BV14" s="111"/>
      <c r="BW14" s="115"/>
      <c r="BX14" s="137"/>
      <c r="BY14" s="138"/>
      <c r="BZ14" s="138"/>
      <c r="CA14" s="138"/>
      <c r="CB14" s="139"/>
      <c r="CC14" s="126"/>
      <c r="CD14" s="127"/>
      <c r="CE14" s="140"/>
      <c r="FK14" s="142"/>
      <c r="FL14" s="143"/>
      <c r="FM14" s="144"/>
      <c r="FN14" s="144"/>
      <c r="FO14" s="145"/>
      <c r="FP14" s="145"/>
      <c r="FQ14" s="145"/>
      <c r="FR14" s="145"/>
      <c r="FS14" s="145"/>
      <c r="FT14" s="145"/>
      <c r="FU14" s="146"/>
      <c r="FV14" s="146"/>
      <c r="FW14" s="146"/>
      <c r="FX14" s="146"/>
      <c r="FY14" s="145"/>
      <c r="FZ14" s="145"/>
      <c r="GA14" s="145"/>
      <c r="GB14" s="145"/>
      <c r="GC14" s="145"/>
      <c r="GD14" s="145"/>
      <c r="GE14" s="145"/>
      <c r="GF14" s="145"/>
      <c r="GG14" s="145"/>
      <c r="GH14" s="145"/>
      <c r="GI14" s="145"/>
      <c r="GJ14" s="145"/>
      <c r="GK14" s="145"/>
      <c r="GL14" s="145"/>
      <c r="GM14" s="145"/>
      <c r="GN14" s="145"/>
      <c r="GO14" s="145"/>
      <c r="GP14" s="145"/>
      <c r="GQ14" s="145"/>
      <c r="GR14" s="145"/>
      <c r="GS14" s="145"/>
      <c r="GT14" s="145"/>
      <c r="GU14" s="145"/>
      <c r="GV14" s="145"/>
      <c r="GW14" s="147"/>
      <c r="GX14" s="148"/>
      <c r="GY14" s="149"/>
      <c r="GZ14" s="150"/>
      <c r="HA14" s="145"/>
      <c r="HB14" s="145"/>
      <c r="HC14" s="145"/>
      <c r="HD14" s="145"/>
      <c r="HE14" s="151"/>
      <c r="HF14" s="152"/>
      <c r="HG14" s="146"/>
      <c r="HH14" s="146"/>
      <c r="HI14" s="153"/>
      <c r="HJ14" s="150"/>
      <c r="HK14" s="145"/>
      <c r="HL14" s="145"/>
      <c r="HM14" s="145"/>
      <c r="HN14" s="145"/>
      <c r="HO14" s="145"/>
      <c r="HP14" s="145"/>
      <c r="HQ14" s="151"/>
      <c r="HR14" s="154"/>
      <c r="HS14" s="145"/>
      <c r="HT14" s="145"/>
      <c r="HU14" s="145"/>
      <c r="HV14" s="145"/>
      <c r="HW14" s="145"/>
      <c r="HX14" s="145"/>
      <c r="HY14" s="155"/>
      <c r="HZ14" s="154"/>
      <c r="IA14" s="145"/>
      <c r="IB14" s="145"/>
      <c r="IC14" s="145"/>
      <c r="ID14" s="145"/>
      <c r="IE14" s="145"/>
      <c r="IF14" s="145"/>
      <c r="IG14" s="155"/>
      <c r="IH14" s="156"/>
      <c r="II14" s="157"/>
      <c r="IJ14" s="157"/>
      <c r="IK14" s="157"/>
      <c r="IL14" s="158"/>
      <c r="IM14" s="154"/>
      <c r="IN14" s="155"/>
      <c r="IO14" s="159"/>
    </row>
    <row r="15" customFormat="false" ht="16.5" hidden="false" customHeight="true" outlineLevel="0" collapsed="false">
      <c r="A15" s="160" t="n">
        <v>1</v>
      </c>
      <c r="B15" s="161"/>
      <c r="C15" s="161"/>
      <c r="D15" s="162"/>
      <c r="E15" s="183"/>
      <c r="F15" s="181"/>
      <c r="G15" s="183"/>
      <c r="H15" s="180"/>
      <c r="I15" s="180"/>
      <c r="J15" s="181"/>
      <c r="K15" s="183"/>
      <c r="L15" s="180"/>
      <c r="M15" s="180"/>
      <c r="N15" s="181"/>
      <c r="O15" s="183"/>
      <c r="P15" s="180"/>
      <c r="Q15" s="180"/>
      <c r="R15" s="180"/>
      <c r="S15" s="180"/>
      <c r="T15" s="180"/>
      <c r="U15" s="180"/>
      <c r="V15" s="181"/>
      <c r="W15" s="183"/>
      <c r="X15" s="180"/>
      <c r="Y15" s="180"/>
      <c r="Z15" s="180"/>
      <c r="AA15" s="180"/>
      <c r="AB15" s="180"/>
      <c r="AC15" s="180"/>
      <c r="AD15" s="181"/>
      <c r="AE15" s="183"/>
      <c r="AF15" s="180"/>
      <c r="AG15" s="180"/>
      <c r="AH15" s="180"/>
      <c r="AI15" s="180"/>
      <c r="AJ15" s="180"/>
      <c r="AK15" s="180"/>
      <c r="AL15" s="166"/>
      <c r="AM15" s="167" t="str">
        <f aca="false">IF(B15="","",SUM(E15:AL15))</f>
        <v/>
      </c>
      <c r="AN15" s="168" t="str">
        <f aca="false">IF(B15="","",AM15/9)</f>
        <v/>
      </c>
      <c r="AO15" s="169" t="str">
        <f aca="false">IF(B15="","",IF(AM15=0,"-",RANK(AM15,$AM$15:$AM$64,0)))</f>
        <v/>
      </c>
      <c r="AP15" s="167" t="str">
        <f aca="false">IF(E15="","",IF(E15="-","-",IF(UPPER(E15)="AB","+",VLOOKUP(E15,'විෂය තොරතුරු'!$P$24:$Q$28,2))))</f>
        <v/>
      </c>
      <c r="AQ15" s="168" t="str">
        <f aca="false">IF(F15="","",IF(F15="-","-",IF(UPPER(F15)="AB","+",VLOOKUP(F15,'විෂය තොරතුරු'!$P$24:$Q$28,2))))</f>
        <v/>
      </c>
      <c r="AR15" s="168" t="str">
        <f aca="false">IF(G15="","",IF(G15="-","-",IF(UPPER(G15)="AB","+",VLOOKUP(G15,'විෂය තොරතුරු'!$P$24:$Q$28,2))))</f>
        <v/>
      </c>
      <c r="AS15" s="168" t="str">
        <f aca="false">IF(H15="","",IF(H15="-","-",IF(UPPER(H15)="AB","+",VLOOKUP(H15,'විෂය තොරතුරු'!$P$24:$Q$28,2))))</f>
        <v/>
      </c>
      <c r="AT15" s="168" t="str">
        <f aca="false">IF(I15="","",IF(I15="-","-",IF(UPPER(I15)="AB","+",VLOOKUP(I15,'විෂය තොරතුරු'!$P$24:$Q$28,2))))</f>
        <v/>
      </c>
      <c r="AU15" s="170" t="str">
        <f aca="false">IF(J15="","",IF(J15="-","-",IF(UPPER(J15)="AB","+",VLOOKUP(J15,'විෂය තොරතුරු'!$P$24:$Q$28,2))))</f>
        <v/>
      </c>
      <c r="AV15" s="171" t="str">
        <f aca="false">IF(K15="","",IF(K15="-","-",IF(UPPER(K15)="AB","+",VLOOKUP(K15,'විෂය තොරතුරු'!$P$24:$Q$28,2))))</f>
        <v/>
      </c>
      <c r="AW15" s="168" t="str">
        <f aca="false">IF(L15="","",IF(L15="-","-",IF(UPPER(L15)="AB","+",VLOOKUP(L15,'විෂය තොරතුරු'!$P$24:$Q$28,2))))</f>
        <v/>
      </c>
      <c r="AX15" s="168" t="str">
        <f aca="false">IF(M15="","",IF(M15="-","-",IF(UPPER(M15)="AB","+",VLOOKUP(M15,'විෂය තොරතුරු'!$P$24:$Q$28,2))))</f>
        <v/>
      </c>
      <c r="AY15" s="169" t="str">
        <f aca="false">IF(N15="","",IF(N15="-","-",IF(UPPER(N15)="AB","+",VLOOKUP(N15,'විෂය තොරතුරු'!$P$24:$Q$28,2))))</f>
        <v/>
      </c>
      <c r="AZ15" s="167" t="str">
        <f aca="false">IF(O15="","",IF(O15="-","-",IF(UPPER(O15)="AB","+",VLOOKUP(O15,'විෂය තොරතුරු'!$P$24:$Q$28,2))))</f>
        <v/>
      </c>
      <c r="BA15" s="168" t="str">
        <f aca="false">IF(P15="","",IF(P15="-","-",IF(UPPER(P15)="AB","+",VLOOKUP(P15,'විෂය තොරතුරු'!$P$24:$Q$28,2))))</f>
        <v/>
      </c>
      <c r="BB15" s="168" t="str">
        <f aca="false">IF(Q15="","",IF(Q15="-","-",IF(UPPER(Q15)="AB","+",VLOOKUP(Q15,'විෂය තොරතුරු'!$P$24:$Q$28,2))))</f>
        <v/>
      </c>
      <c r="BC15" s="168" t="str">
        <f aca="false">IF(R15="","",IF(R15="-","-",IF(UPPER(R15)="AB","+",VLOOKUP(R15,'විෂය තොරතුරු'!$P$24:$Q$28,2))))</f>
        <v/>
      </c>
      <c r="BD15" s="168" t="str">
        <f aca="false">IF(S15="","",IF(S15="-","-",IF(UPPER(S15)="AB","+",VLOOKUP(S15,'විෂය තොරතුරු'!$P$24:$Q$28,2))))</f>
        <v/>
      </c>
      <c r="BE15" s="168" t="str">
        <f aca="false">IF(T15="","",IF(T15="-","-",IF(UPPER(T15)="AB","+",VLOOKUP(T15,'විෂය තොරතුරු'!$P$24:$Q$28,2))))</f>
        <v/>
      </c>
      <c r="BF15" s="168" t="str">
        <f aca="false">IF(U15="","",IF(U15="-","-",IF(UPPER(U15)="AB","+",VLOOKUP(U15,'විෂය තොරතුරු'!$P$24:$Q$28,2))))</f>
        <v/>
      </c>
      <c r="BG15" s="170" t="str">
        <f aca="false">IF(V15="","",IF(V15="-","-",IF(UPPER(V15)="AB","+",VLOOKUP(V15,'විෂය තොරතුරු'!$P$24:$Q$28,2))))</f>
        <v/>
      </c>
      <c r="BH15" s="171" t="str">
        <f aca="false">IF(W15="","",IF(W15="-","-",IF(UPPER(W15)="AB","+",VLOOKUP(W15,'විෂය තොරතුරු'!$P$24:$Q$28,2))))</f>
        <v/>
      </c>
      <c r="BI15" s="168" t="str">
        <f aca="false">IF(X15="","",IF(X15="-","-",IF(UPPER(X15)="AB","+",VLOOKUP(X15,'විෂය තොරතුරු'!$P$24:$Q$28,2))))</f>
        <v/>
      </c>
      <c r="BJ15" s="168" t="str">
        <f aca="false">IF(Y15="","",IF(Y15="-","-",IF(UPPER(Y15)="AB","+",VLOOKUP(Y15,'විෂය තොරතුරු'!$P$24:$Q$28,2))))</f>
        <v/>
      </c>
      <c r="BK15" s="168" t="str">
        <f aca="false">IF(Z15="","",IF(Z15="-","-",IF(UPPER(Z15)="AB","+",VLOOKUP(Z15,'විෂය තොරතුරු'!$P$24:$Q$28,2))))</f>
        <v/>
      </c>
      <c r="BL15" s="168" t="str">
        <f aca="false">IF(AA15="","",IF(AA15="-","-",IF(UPPER(AA15)="AB","+",VLOOKUP(AA15,'විෂය තොරතුරු'!$P$24:$Q$28,2))))</f>
        <v/>
      </c>
      <c r="BM15" s="168" t="str">
        <f aca="false">IF(AB15="","",IF(AB15="-","-",IF(UPPER(AB15)="AB","+",VLOOKUP(AB15,'විෂය තොරතුරු'!$P$24:$Q$28,2))))</f>
        <v/>
      </c>
      <c r="BN15" s="168" t="str">
        <f aca="false">IF(AC15="","",IF(AC15="-","-",IF(UPPER(AC15)="AB","+",VLOOKUP(AC15,'විෂය තොරතුරු'!$P$24:$Q$28,2))))</f>
        <v/>
      </c>
      <c r="BO15" s="169" t="str">
        <f aca="false">IF(AD15="","",IF(AD15="-","-",IF(UPPER(AD15)="AB","+",VLOOKUP(AD15,'විෂය තොරතුරු'!$P$24:$Q$28,2))))</f>
        <v/>
      </c>
      <c r="BP15" s="171" t="str">
        <f aca="false">IF(AE15="","",IF(AE15="-","-",IF(UPPER(AE15)="AB","+",VLOOKUP(AE15,'විෂය තොරතුරු'!$P$24:$Q$28,2))))</f>
        <v/>
      </c>
      <c r="BQ15" s="168" t="str">
        <f aca="false">IF(AF15="","",IF(AF15="-","-",IF(UPPER(AF15)="AB","+",VLOOKUP(AF15,'විෂය තොරතුරු'!$P$24:$Q$28,2))))</f>
        <v/>
      </c>
      <c r="BR15" s="168" t="str">
        <f aca="false">IF(AG15="","",IF(AG15="-","-",IF(UPPER(AG15)="AB","+",VLOOKUP(AG15,'විෂය තොරතුරු'!$P$24:$Q$28,2))))</f>
        <v/>
      </c>
      <c r="BS15" s="168" t="str">
        <f aca="false">IF(AH15="","",IF(AH15="-","-",IF(UPPER(AH15)="AB","+",VLOOKUP(AH15,'විෂය තොරතුරු'!$P$24:$Q$28,2))))</f>
        <v/>
      </c>
      <c r="BT15" s="168" t="str">
        <f aca="false">IF(AI15="","",IF(AI15="-","-",IF(UPPER(AI15)="AB","+",VLOOKUP(AI15,'විෂය තොරතුරු'!$P$24:$Q$28,2))))</f>
        <v/>
      </c>
      <c r="BU15" s="168" t="str">
        <f aca="false">IF(AJ15="","",IF(AJ15="-","-",IF(UPPER(AJ15)="AB","+",VLOOKUP(AJ15,'විෂය තොරතුරු'!$P$24:$Q$28,2))))</f>
        <v/>
      </c>
      <c r="BV15" s="168" t="str">
        <f aca="false">IF(AK15="","",IF(AK15="-","-",IF(UPPER(AK15)="AB","+",VLOOKUP(AK15,'විෂය තොරතුරු'!$P$24:$Q$28,2))))</f>
        <v/>
      </c>
      <c r="BW15" s="169" t="str">
        <f aca="false">IF(AL15="","",IF(AL15="-","-",IF(UPPER(AL15)="AB","+",VLOOKUP(AL15,'විෂය තොරතුරු'!$P$24:$Q$28,2))))</f>
        <v/>
      </c>
      <c r="BX15" s="171" t="str">
        <f aca="false">IF($B15="","",COUNTIF($AP15:$BW15,"A"))</f>
        <v/>
      </c>
      <c r="BY15" s="168" t="str">
        <f aca="false">IF($B15="","",COUNTIF($AP15:$BW15,"B"))</f>
        <v/>
      </c>
      <c r="BZ15" s="168" t="str">
        <f aca="false">IF($B15="","",COUNTIF($AP15:$BW15,"C"))</f>
        <v/>
      </c>
      <c r="CA15" s="168" t="str">
        <f aca="false">IF($B15="","",COUNTIF($AP15:$BW15,"S"))</f>
        <v/>
      </c>
      <c r="CB15" s="169" t="str">
        <f aca="false">IF($B15="","",COUNTIF($AP15:$BW15,"W"))</f>
        <v/>
      </c>
      <c r="CC15" s="171" t="str">
        <f aca="false">IF(B15="","",SUM(BX15:CA15))</f>
        <v/>
      </c>
      <c r="CD15" s="169" t="str">
        <f aca="false">IF(B15="","",SUM(BX15:BZ15))</f>
        <v/>
      </c>
      <c r="CE15" s="172" t="str">
        <f aca="false">IF(B15="","",IF(AND(CC15&gt;=6,CD15&gt;=3,OR(E15&gt;=35,F15&gt;=35),L15&gt;=35),"6/3 සමත්",IF(AND(CC15&gt;=5,CD15&gt;=3,OR(E15&gt;=35,F15&gt;=35,L15&gt;=35)),"5/3 සමත්",IF(AND(CC15&gt;=4,CD15&gt;=1,OR(E15&gt;=20,F15&gt;=20,L15&gt;=20)),"සමත් කළ හැකි",IF(CB15=9,"W9","අසමත් ?")))))</f>
        <v/>
      </c>
      <c r="FK15" s="173" t="n">
        <v>1</v>
      </c>
      <c r="FL15" s="161" t="s">
        <v>44</v>
      </c>
      <c r="FM15" s="161"/>
      <c r="FN15" s="161" t="str">
        <f aca="false">IF(FM15="","-",(FM15/$M$95)*100)</f>
        <v>-</v>
      </c>
      <c r="FO15" s="165" t="n">
        <v>45</v>
      </c>
      <c r="FP15" s="165"/>
      <c r="FQ15" s="165" t="n">
        <v>56</v>
      </c>
      <c r="FR15" s="165" t="s">
        <v>18</v>
      </c>
      <c r="FS15" s="165"/>
      <c r="FT15" s="165"/>
      <c r="FU15" s="165" t="n">
        <v>35</v>
      </c>
      <c r="FV15" s="165" t="n">
        <v>48</v>
      </c>
      <c r="FW15" s="165" t="n">
        <v>75</v>
      </c>
      <c r="FX15" s="165" t="n">
        <v>18</v>
      </c>
      <c r="FY15" s="165" t="s">
        <v>18</v>
      </c>
      <c r="FZ15" s="165" t="s">
        <v>18</v>
      </c>
      <c r="GA15" s="165" t="n">
        <v>33</v>
      </c>
      <c r="GB15" s="165"/>
      <c r="GC15" s="165"/>
      <c r="GD15" s="165"/>
      <c r="GE15" s="165"/>
      <c r="GF15" s="165"/>
      <c r="GG15" s="165" t="s">
        <v>18</v>
      </c>
      <c r="GH15" s="165" t="n">
        <v>56</v>
      </c>
      <c r="GI15" s="165" t="s">
        <v>18</v>
      </c>
      <c r="GJ15" s="165"/>
      <c r="GK15" s="165"/>
      <c r="GL15" s="165" t="s">
        <v>18</v>
      </c>
      <c r="GM15" s="165"/>
      <c r="GN15" s="165"/>
      <c r="GO15" s="165" t="s">
        <v>18</v>
      </c>
      <c r="GP15" s="165" t="s">
        <v>18</v>
      </c>
      <c r="GQ15" s="165"/>
      <c r="GR15" s="165" t="n">
        <v>36</v>
      </c>
      <c r="GS15" s="165"/>
      <c r="GT15" s="165"/>
      <c r="GU15" s="165"/>
      <c r="GV15" s="174"/>
      <c r="GW15" s="167" t="n">
        <f aca="false">IF(FL15="","",SUM(FO15:GV15))</f>
        <v>402</v>
      </c>
      <c r="GX15" s="168" t="n">
        <f aca="false">IF(FL15="","",GW15/9)</f>
        <v>44.6666666666667</v>
      </c>
      <c r="GY15" s="169" t="n">
        <f aca="false">IF(FL15="","",IF(GW15=0,"-",RANK(GW15,$GW$15:$GW$64,0)))</f>
        <v>8</v>
      </c>
      <c r="GZ15" s="167" t="str">
        <f aca="false">IF(FO15="","",IF(FO15="-","-",IF(UPPER(FO15)="AB","+",VLOOKUP(FO15,'විෂය තොරතුරු'!$P$24:$Q$28,2))))</f>
        <v>S</v>
      </c>
      <c r="HA15" s="168" t="str">
        <f aca="false">IF(FP15="","",IF(FP15="-","-",IF(UPPER(FP15)="AB","+",VLOOKUP(FP15,'විෂය තොරතුරු'!$P$24:$Q$28,2))))</f>
        <v/>
      </c>
      <c r="HB15" s="168" t="str">
        <f aca="false">IF(FQ15="","",IF(FQ15="-","-",IF(UPPER(FQ15)="AB","+",VLOOKUP(FQ15,'විෂය තොරතුරු'!$P$24:$Q$28,2))))</f>
        <v>C</v>
      </c>
      <c r="HC15" s="168" t="str">
        <f aca="false">IF(FR15="","",IF(FR15="-","-",IF(UPPER(FR15)="AB","+",VLOOKUP(FR15,'විෂය තොරතුරු'!$P$24:$Q$28,2))))</f>
        <v>-</v>
      </c>
      <c r="HD15" s="168" t="str">
        <f aca="false">IF(FS15="","",IF(FS15="-","-",IF(UPPER(FS15)="AB","+",VLOOKUP(FS15,'විෂය තොරතුරු'!$P$24:$Q$28,2))))</f>
        <v/>
      </c>
      <c r="HE15" s="170" t="str">
        <f aca="false">IF(FT15="","",IF(FT15="-","-",IF(UPPER(FT15)="AB","+",VLOOKUP(FT15,'විෂය තොරතුරු'!$P$24:$Q$28,2))))</f>
        <v/>
      </c>
      <c r="HF15" s="171" t="str">
        <f aca="false">IF(FU15="","",IF(FU15="-","-",IF(UPPER(FU15)="AB","+",VLOOKUP(FU15,'විෂය තොරතුරු'!$P$24:$Q$28,2))))</f>
        <v>S</v>
      </c>
      <c r="HG15" s="168" t="str">
        <f aca="false">IF(FV15="","",IF(FV15="-","-",IF(UPPER(FV15)="AB","+",VLOOKUP(FV15,'විෂය තොරතුරු'!$P$24:$Q$28,2))))</f>
        <v>S</v>
      </c>
      <c r="HH15" s="168" t="str">
        <f aca="false">IF(FW15="","",IF(FW15="-","-",IF(UPPER(FW15)="AB","+",VLOOKUP(FW15,'විෂය තොරතුරු'!$P$24:$Q$28,2))))</f>
        <v>A</v>
      </c>
      <c r="HI15" s="169" t="str">
        <f aca="false">IF(FX15="","",IF(FX15="-","-",IF(UPPER(FX15)="AB","+",VLOOKUP(FX15,'විෂය තොරතුරු'!$P$24:$Q$28,2))))</f>
        <v>W</v>
      </c>
      <c r="HJ15" s="167" t="str">
        <f aca="false">IF(FY15="","",IF(FY15="-","-",IF(UPPER(FY15)="AB","+",VLOOKUP(FY15,'විෂය තොරතුරු'!$P$24:$Q$28,2))))</f>
        <v>-</v>
      </c>
      <c r="HK15" s="168" t="str">
        <f aca="false">IF(FZ15="","",IF(FZ15="-","-",IF(UPPER(FZ15)="AB","+",VLOOKUP(FZ15,'විෂය තොරතුරු'!$P$24:$Q$28,2))))</f>
        <v>-</v>
      </c>
      <c r="HL15" s="168" t="str">
        <f aca="false">IF(GA15="","",IF(GA15="-","-",IF(UPPER(GA15)="AB","+",VLOOKUP(GA15,'විෂය තොරතුරු'!$P$24:$Q$28,2))))</f>
        <v>W</v>
      </c>
      <c r="HM15" s="168" t="str">
        <f aca="false">IF(GB15="","",IF(GB15="-","-",IF(UPPER(GB15)="AB","+",VLOOKUP(GB15,'විෂය තොරතුරු'!$P$24:$Q$28,2))))</f>
        <v/>
      </c>
      <c r="HN15" s="168" t="str">
        <f aca="false">IF(GC15="","",IF(GC15="-","-",IF(UPPER(GC15)="AB","+",VLOOKUP(GC15,'විෂය තොරතුරු'!$P$24:$Q$28,2))))</f>
        <v/>
      </c>
      <c r="HO15" s="168" t="str">
        <f aca="false">IF(GD15="","",IF(GD15="-","-",IF(UPPER(GD15)="AB","+",VLOOKUP(GD15,'විෂය තොරතුරු'!$P$24:$Q$28,2))))</f>
        <v/>
      </c>
      <c r="HP15" s="168" t="str">
        <f aca="false">IF(GE15="","",IF(GE15="-","-",IF(UPPER(GE15)="AB","+",VLOOKUP(GE15,'විෂය තොරතුරු'!$P$24:$Q$28,2))))</f>
        <v/>
      </c>
      <c r="HQ15" s="170" t="str">
        <f aca="false">IF(GF15="","",IF(GF15="-","-",IF(UPPER(GF15)="AB","+",VLOOKUP(GF15,'විෂය තොරතුරු'!$P$24:$Q$28,2))))</f>
        <v/>
      </c>
      <c r="HR15" s="171" t="str">
        <f aca="false">IF(GG15="","",IF(GG15="-","-",IF(UPPER(GG15)="AB","+",VLOOKUP(GG15,'විෂය තොරතුරු'!$P$24:$Q$28,2))))</f>
        <v>-</v>
      </c>
      <c r="HS15" s="168" t="str">
        <f aca="false">IF(GH15="","",IF(GH15="-","-",IF(UPPER(GH15)="AB","+",VLOOKUP(GH15,'විෂය තොරතුරු'!$P$24:$Q$28,2))))</f>
        <v>C</v>
      </c>
      <c r="HT15" s="168" t="str">
        <f aca="false">IF(GI15="","",IF(GI15="-","-",IF(UPPER(GI15)="AB","+",VLOOKUP(GI15,'විෂය තොරතුරු'!$P$24:$Q$28,2))))</f>
        <v>-</v>
      </c>
      <c r="HU15" s="168" t="str">
        <f aca="false">IF(GJ15="","",IF(GJ15="-","-",IF(UPPER(GJ15)="AB","+",VLOOKUP(GJ15,'විෂය තොරතුරු'!$P$24:$Q$28,2))))</f>
        <v/>
      </c>
      <c r="HV15" s="168" t="str">
        <f aca="false">IF(GK15="","",IF(GK15="-","-",IF(UPPER(GK15)="AB","+",VLOOKUP(GK15,'විෂය තොරතුරු'!$P$24:$Q$28,2))))</f>
        <v/>
      </c>
      <c r="HW15" s="168" t="str">
        <f aca="false">IF(GL15="","",IF(GL15="-","-",IF(UPPER(GL15)="AB","+",VLOOKUP(GL15,'විෂය තොරතුරු'!$P$24:$Q$28,2))))</f>
        <v>-</v>
      </c>
      <c r="HX15" s="168" t="str">
        <f aca="false">IF(GM15="","",IF(GM15="-","-",IF(UPPER(GM15)="AB","+",VLOOKUP(GM15,'විෂය තොරතුරු'!$P$24:$Q$28,2))))</f>
        <v/>
      </c>
      <c r="HY15" s="169" t="str">
        <f aca="false">IF(GN15="","",IF(GN15="-","-",IF(UPPER(GN15)="AB","+",VLOOKUP(GN15,'විෂය තොරතුරු'!$P$24:$Q$28,2))))</f>
        <v/>
      </c>
      <c r="HZ15" s="171" t="str">
        <f aca="false">IF(GO15="","",IF(GO15="-","-",IF(UPPER(GO15)="AB","+",VLOOKUP(GO15,'විෂය තොරතුරු'!$P$24:$Q$28,2))))</f>
        <v>-</v>
      </c>
      <c r="IA15" s="168" t="str">
        <f aca="false">IF(GP15="","",IF(GP15="-","-",IF(UPPER(GP15)="AB","+",VLOOKUP(GP15,'විෂය තොරතුරු'!$P$24:$Q$28,2))))</f>
        <v>-</v>
      </c>
      <c r="IB15" s="168" t="str">
        <f aca="false">IF(GQ15="","",IF(GQ15="-","-",IF(UPPER(GQ15)="AB","+",VLOOKUP(GQ15,'විෂය තොරතුරු'!$P$24:$Q$28,2))))</f>
        <v/>
      </c>
      <c r="IC15" s="168" t="str">
        <f aca="false">IF(GR15="","",IF(GR15="-","-",IF(UPPER(GR15)="AB","+",VLOOKUP(GR15,'විෂය තොරතුරු'!$P$24:$Q$28,2))))</f>
        <v>S</v>
      </c>
      <c r="ID15" s="168" t="str">
        <f aca="false">IF(GS15="","",IF(GS15="-","-",IF(UPPER(GS15)="AB","+",VLOOKUP(GS15,'විෂය තොරතුරු'!$P$24:$Q$28,2))))</f>
        <v/>
      </c>
      <c r="IE15" s="168" t="str">
        <f aca="false">IF(GT15="","",IF(GT15="-","-",IF(UPPER(GT15)="AB","+",VLOOKUP(GT15,'විෂය තොරතුරු'!$P$24:$Q$28,2))))</f>
        <v/>
      </c>
      <c r="IF15" s="168" t="str">
        <f aca="false">IF(GU15="","",IF(GU15="-","-",IF(UPPER(GU15)="AB","+",VLOOKUP(GU15,'විෂය තොරතුරු'!$P$24:$Q$28,2))))</f>
        <v/>
      </c>
      <c r="IG15" s="169" t="str">
        <f aca="false">IF(GV15="","",IF(GV15="-","-",IF(UPPER(GV15)="AB","+",VLOOKUP(GV15,'විෂය තොරතුරු'!$P$24:$Q$28,2))))</f>
        <v/>
      </c>
      <c r="IH15" s="171" t="n">
        <f aca="false">IF($FL15="","",COUNTIF($GZ15:$IG15,"A"))</f>
        <v>1</v>
      </c>
      <c r="II15" s="171" t="n">
        <f aca="false">IF($FL15="","",COUNTIF($GZ15:$IG15,"B"))</f>
        <v>0</v>
      </c>
      <c r="IJ15" s="171" t="n">
        <f aca="false">IF($FL15="","",COUNTIF($GZ15:$IG15,"C"))</f>
        <v>2</v>
      </c>
      <c r="IK15" s="171" t="n">
        <f aca="false">IF($FL15="","",COUNTIF($GZ15:$IG15,"S"))</f>
        <v>4</v>
      </c>
      <c r="IL15" s="171" t="n">
        <f aca="false">IF($FL15="","",COUNTIF($GZ15:$IG15,"W"))</f>
        <v>2</v>
      </c>
      <c r="IM15" s="171" t="n">
        <f aca="false">IF(FL15="","",SUM(IH15:IK15))</f>
        <v>7</v>
      </c>
      <c r="IN15" s="169" t="n">
        <f aca="false">IF(FL15="","",SUM(IH15:IJ15))</f>
        <v>3</v>
      </c>
      <c r="IO15" s="172" t="str">
        <f aca="false">IF(FL15="","",IF(AND(IM15&gt;=6,IN15&gt;=3,OR(FO15&gt;=35,FP15&gt;=35),FV15&gt;=35),"6/3 සමත්",IF(AND(IM15&gt;=5,IN15&gt;=3,OR(FO15&gt;=35,FP15&gt;=35,FV15&gt;=35)),"5/3 සමත්",IF(AND(IM15&gt;=4,IN15&gt;=1,OR(FO15&gt;=20,FP15&gt;=20,FV15&gt;=20)),"සමත් කළ හැකි",IF(IL15=9,"W9","අසමත් ?")))))</f>
        <v>6/3 සමත්</v>
      </c>
    </row>
    <row r="16" customFormat="false" ht="13.8" hidden="false" customHeight="false" outlineLevel="0" collapsed="false">
      <c r="A16" s="160" t="n">
        <v>2</v>
      </c>
      <c r="B16" s="161"/>
      <c r="C16" s="161"/>
      <c r="D16" s="162"/>
      <c r="E16" s="183"/>
      <c r="F16" s="181"/>
      <c r="G16" s="183"/>
      <c r="H16" s="180"/>
      <c r="I16" s="180"/>
      <c r="J16" s="181"/>
      <c r="K16" s="183"/>
      <c r="L16" s="180"/>
      <c r="M16" s="180"/>
      <c r="N16" s="181"/>
      <c r="O16" s="183"/>
      <c r="P16" s="180"/>
      <c r="Q16" s="180"/>
      <c r="R16" s="180"/>
      <c r="S16" s="180"/>
      <c r="T16" s="180"/>
      <c r="U16" s="180"/>
      <c r="V16" s="181"/>
      <c r="W16" s="183"/>
      <c r="X16" s="180"/>
      <c r="Y16" s="180"/>
      <c r="Z16" s="180"/>
      <c r="AA16" s="180"/>
      <c r="AB16" s="180"/>
      <c r="AC16" s="180"/>
      <c r="AD16" s="181"/>
      <c r="AE16" s="183"/>
      <c r="AF16" s="180"/>
      <c r="AG16" s="180"/>
      <c r="AH16" s="180"/>
      <c r="AI16" s="180"/>
      <c r="AJ16" s="180"/>
      <c r="AK16" s="180"/>
      <c r="AL16" s="166"/>
      <c r="AM16" s="167" t="str">
        <f aca="false">IF(B16="","",SUM(E16:AL16))</f>
        <v/>
      </c>
      <c r="AN16" s="168" t="str">
        <f aca="false">IF(B16="","",AM16/9)</f>
        <v/>
      </c>
      <c r="AO16" s="169" t="str">
        <f aca="false">IF(B16="","",IF(AM16=0,"-",RANK(AM16,$AM$15:$AM$64,0)))</f>
        <v/>
      </c>
      <c r="AP16" s="167" t="str">
        <f aca="false">IF(E16="","",IF(E16="-","-",IF(UPPER(E16)="AB","+",VLOOKUP(E16,'විෂය තොරතුරු'!$P$24:$Q$28,2))))</f>
        <v/>
      </c>
      <c r="AQ16" s="168" t="str">
        <f aca="false">IF(F16="","",IF(F16="-","-",IF(UPPER(F16)="AB","+",VLOOKUP(F16,'විෂය තොරතුරු'!$P$24:$Q$28,2))))</f>
        <v/>
      </c>
      <c r="AR16" s="168" t="str">
        <f aca="false">IF(G16="","",IF(G16="-","-",IF(UPPER(G16)="AB","+",VLOOKUP(G16,'විෂය තොරතුරු'!$P$24:$Q$28,2))))</f>
        <v/>
      </c>
      <c r="AS16" s="168" t="str">
        <f aca="false">IF(H16="","",IF(H16="-","-",IF(UPPER(H16)="AB","+",VLOOKUP(H16,'විෂය තොරතුරු'!$P$24:$Q$28,2))))</f>
        <v/>
      </c>
      <c r="AT16" s="168" t="str">
        <f aca="false">IF(I16="","",IF(I16="-","-",IF(UPPER(I16)="AB","+",VLOOKUP(I16,'විෂය තොරතුරු'!$P$24:$Q$28,2))))</f>
        <v/>
      </c>
      <c r="AU16" s="170" t="str">
        <f aca="false">IF(J16="","",IF(J16="-","-",IF(UPPER(J16)="AB","+",VLOOKUP(J16,'විෂය තොරතුරු'!$P$24:$Q$28,2))))</f>
        <v/>
      </c>
      <c r="AV16" s="171" t="str">
        <f aca="false">IF(K16="","",IF(K16="-","-",IF(UPPER(K16)="AB","+",VLOOKUP(K16,'විෂය තොරතුරු'!$P$24:$Q$28,2))))</f>
        <v/>
      </c>
      <c r="AW16" s="168" t="str">
        <f aca="false">IF(L16="","",IF(L16="-","-",IF(UPPER(L16)="AB","+",VLOOKUP(L16,'විෂය තොරතුරු'!$P$24:$Q$28,2))))</f>
        <v/>
      </c>
      <c r="AX16" s="168" t="str">
        <f aca="false">IF(M16="","",IF(M16="-","-",IF(UPPER(M16)="AB","+",VLOOKUP(M16,'විෂය තොරතුරු'!$P$24:$Q$28,2))))</f>
        <v/>
      </c>
      <c r="AY16" s="169" t="str">
        <f aca="false">IF(N16="","",IF(N16="-","-",IF(UPPER(N16)="AB","+",VLOOKUP(N16,'විෂය තොරතුරු'!$P$24:$Q$28,2))))</f>
        <v/>
      </c>
      <c r="AZ16" s="167" t="str">
        <f aca="false">IF(O16="","",IF(O16="-","-",IF(UPPER(O16)="AB","+",VLOOKUP(O16,'විෂය තොරතුරු'!$P$24:$Q$28,2))))</f>
        <v/>
      </c>
      <c r="BA16" s="168" t="str">
        <f aca="false">IF(P16="","",IF(P16="-","-",IF(UPPER(P16)="AB","+",VLOOKUP(P16,'විෂය තොරතුරු'!$P$24:$Q$28,2))))</f>
        <v/>
      </c>
      <c r="BB16" s="168" t="str">
        <f aca="false">IF(Q16="","",IF(Q16="-","-",IF(UPPER(Q16)="AB","+",VLOOKUP(Q16,'විෂය තොරතුරු'!$P$24:$Q$28,2))))</f>
        <v/>
      </c>
      <c r="BC16" s="168" t="str">
        <f aca="false">IF(R16="","",IF(R16="-","-",IF(UPPER(R16)="AB","+",VLOOKUP(R16,'විෂය තොරතුරු'!$P$24:$Q$28,2))))</f>
        <v/>
      </c>
      <c r="BD16" s="168" t="str">
        <f aca="false">IF(S16="","",IF(S16="-","-",IF(UPPER(S16)="AB","+",VLOOKUP(S16,'විෂය තොරතුරු'!$P$24:$Q$28,2))))</f>
        <v/>
      </c>
      <c r="BE16" s="168" t="str">
        <f aca="false">IF(T16="","",IF(T16="-","-",IF(UPPER(T16)="AB","+",VLOOKUP(T16,'විෂය තොරතුරු'!$P$24:$Q$28,2))))</f>
        <v/>
      </c>
      <c r="BF16" s="168" t="str">
        <f aca="false">IF(U16="","",IF(U16="-","-",IF(UPPER(U16)="AB","+",VLOOKUP(U16,'විෂය තොරතුරු'!$P$24:$Q$28,2))))</f>
        <v/>
      </c>
      <c r="BG16" s="170" t="str">
        <f aca="false">IF(V16="","",IF(V16="-","-",IF(UPPER(V16)="AB","+",VLOOKUP(V16,'විෂය තොරතුරු'!$P$24:$Q$28,2))))</f>
        <v/>
      </c>
      <c r="BH16" s="171" t="str">
        <f aca="false">IF(W16="","",IF(W16="-","-",IF(UPPER(W16)="AB","+",VLOOKUP(W16,'විෂය තොරතුරු'!$P$24:$Q$28,2))))</f>
        <v/>
      </c>
      <c r="BI16" s="168" t="str">
        <f aca="false">IF(X16="","",IF(X16="-","-",IF(UPPER(X16)="AB","+",VLOOKUP(X16,'විෂය තොරතුරු'!$P$24:$Q$28,2))))</f>
        <v/>
      </c>
      <c r="BJ16" s="168" t="str">
        <f aca="false">IF(Y16="","",IF(Y16="-","-",IF(UPPER(Y16)="AB","+",VLOOKUP(Y16,'විෂය තොරතුරු'!$P$24:$Q$28,2))))</f>
        <v/>
      </c>
      <c r="BK16" s="168" t="str">
        <f aca="false">IF(Z16="","",IF(Z16="-","-",IF(UPPER(Z16)="AB","+",VLOOKUP(Z16,'විෂය තොරතුරු'!$P$24:$Q$28,2))))</f>
        <v/>
      </c>
      <c r="BL16" s="168" t="str">
        <f aca="false">IF(AA16="","",IF(AA16="-","-",IF(UPPER(AA16)="AB","+",VLOOKUP(AA16,'විෂය තොරතුරු'!$P$24:$Q$28,2))))</f>
        <v/>
      </c>
      <c r="BM16" s="168" t="str">
        <f aca="false">IF(AB16="","",IF(AB16="-","-",IF(UPPER(AB16)="AB","+",VLOOKUP(AB16,'විෂය තොරතුරු'!$P$24:$Q$28,2))))</f>
        <v/>
      </c>
      <c r="BN16" s="168" t="str">
        <f aca="false">IF(AC16="","",IF(AC16="-","-",IF(UPPER(AC16)="AB","+",VLOOKUP(AC16,'විෂය තොරතුරු'!$P$24:$Q$28,2))))</f>
        <v/>
      </c>
      <c r="BO16" s="169" t="str">
        <f aca="false">IF(AD16="","",IF(AD16="-","-",IF(UPPER(AD16)="AB","+",VLOOKUP(AD16,'විෂය තොරතුරු'!$P$24:$Q$28,2))))</f>
        <v/>
      </c>
      <c r="BP16" s="171" t="str">
        <f aca="false">IF(AE16="","",IF(AE16="-","-",IF(UPPER(AE16)="AB","+",VLOOKUP(AE16,'විෂය තොරතුරු'!$P$24:$Q$28,2))))</f>
        <v/>
      </c>
      <c r="BQ16" s="168" t="str">
        <f aca="false">IF(AF16="","",IF(AF16="-","-",IF(UPPER(AF16)="AB","+",VLOOKUP(AF16,'විෂය තොරතුරු'!$P$24:$Q$28,2))))</f>
        <v/>
      </c>
      <c r="BR16" s="168" t="str">
        <f aca="false">IF(AG16="","",IF(AG16="-","-",IF(UPPER(AG16)="AB","+",VLOOKUP(AG16,'විෂය තොරතුරු'!$P$24:$Q$28,2))))</f>
        <v/>
      </c>
      <c r="BS16" s="168" t="str">
        <f aca="false">IF(AH16="","",IF(AH16="-","-",IF(UPPER(AH16)="AB","+",VLOOKUP(AH16,'විෂය තොරතුරු'!$P$24:$Q$28,2))))</f>
        <v/>
      </c>
      <c r="BT16" s="168" t="str">
        <f aca="false">IF(AI16="","",IF(AI16="-","-",IF(UPPER(AI16)="AB","+",VLOOKUP(AI16,'විෂය තොරතුරු'!$P$24:$Q$28,2))))</f>
        <v/>
      </c>
      <c r="BU16" s="168" t="str">
        <f aca="false">IF(AJ16="","",IF(AJ16="-","-",IF(UPPER(AJ16)="AB","+",VLOOKUP(AJ16,'විෂය තොරතුරු'!$P$24:$Q$28,2))))</f>
        <v/>
      </c>
      <c r="BV16" s="168" t="str">
        <f aca="false">IF(AK16="","",IF(AK16="-","-",IF(UPPER(AK16)="AB","+",VLOOKUP(AK16,'විෂය තොරතුරු'!$P$24:$Q$28,2))))</f>
        <v/>
      </c>
      <c r="BW16" s="169" t="str">
        <f aca="false">IF(AL16="","",IF(AL16="-","-",IF(UPPER(AL16)="AB","+",VLOOKUP(AL16,'විෂය තොරතුරු'!$P$24:$Q$28,2))))</f>
        <v/>
      </c>
      <c r="BX16" s="171" t="str">
        <f aca="false">IF($B16="","",COUNTIF($AP16:$BW16,"A"))</f>
        <v/>
      </c>
      <c r="BY16" s="168" t="str">
        <f aca="false">IF($B16="","",COUNTIF($AP16:$BW16,"B"))</f>
        <v/>
      </c>
      <c r="BZ16" s="168" t="str">
        <f aca="false">IF($B16="","",COUNTIF($AP16:$BW16,"C"))</f>
        <v/>
      </c>
      <c r="CA16" s="168" t="str">
        <f aca="false">IF($B16="","",COUNTIF($AP16:$BW16,"S"))</f>
        <v/>
      </c>
      <c r="CB16" s="169" t="str">
        <f aca="false">IF($B16="","",COUNTIF($AP16:$BW16,"W"))</f>
        <v/>
      </c>
      <c r="CC16" s="171" t="str">
        <f aca="false">IF(B16="","",SUM(BX16:CA16))</f>
        <v/>
      </c>
      <c r="CD16" s="169" t="str">
        <f aca="false">IF(B16="","",SUM(BX16:BZ16))</f>
        <v/>
      </c>
      <c r="CE16" s="172" t="str">
        <f aca="false">IF(B16="","",IF(AND(CC16&gt;=6,CD16&gt;=3,OR(E16&gt;=35,F16&gt;=35),L16&gt;=35),"6/3 සමත්",IF(AND(CC16&gt;=5,CD16&gt;=3,OR(E16&gt;=35,F16&gt;=35,L16&gt;=35)),"5/3 සමත්",IF(AND(CC16&gt;=4,CD16&gt;=1,OR(E16&gt;=20,F16&gt;=20,L16&gt;=20)),"සමත් කළ හැකි",IF(CB16=9,"W9","අසමත් ?")))))</f>
        <v/>
      </c>
      <c r="FK16" s="173" t="n">
        <v>2</v>
      </c>
      <c r="FL16" s="161" t="s">
        <v>45</v>
      </c>
      <c r="FM16" s="161"/>
      <c r="FN16" s="161" t="str">
        <f aca="false">IF(FM16="","-",(FM16/$M$95)*100)</f>
        <v>-</v>
      </c>
      <c r="FO16" s="165" t="n">
        <v>36</v>
      </c>
      <c r="FP16" s="165"/>
      <c r="FQ16" s="165" t="n">
        <v>40</v>
      </c>
      <c r="FR16" s="165" t="s">
        <v>18</v>
      </c>
      <c r="FS16" s="165"/>
      <c r="FT16" s="165"/>
      <c r="FU16" s="165" t="n">
        <v>56</v>
      </c>
      <c r="FV16" s="165" t="n">
        <v>21</v>
      </c>
      <c r="FW16" s="165" t="n">
        <v>48</v>
      </c>
      <c r="FX16" s="165" t="n">
        <v>65</v>
      </c>
      <c r="FY16" s="165" t="s">
        <v>18</v>
      </c>
      <c r="FZ16" s="165" t="n">
        <v>75</v>
      </c>
      <c r="GA16" s="165" t="s">
        <v>18</v>
      </c>
      <c r="GB16" s="165"/>
      <c r="GC16" s="165"/>
      <c r="GD16" s="165"/>
      <c r="GE16" s="165"/>
      <c r="GF16" s="165"/>
      <c r="GG16" s="165" t="n">
        <v>46</v>
      </c>
      <c r="GH16" s="165" t="s">
        <v>18</v>
      </c>
      <c r="GI16" s="165" t="s">
        <v>18</v>
      </c>
      <c r="GJ16" s="165"/>
      <c r="GK16" s="165"/>
      <c r="GL16" s="165" t="n">
        <v>25</v>
      </c>
      <c r="GM16" s="165"/>
      <c r="GN16" s="165"/>
      <c r="GO16" s="165" t="s">
        <v>18</v>
      </c>
      <c r="GP16" s="165" t="s">
        <v>18</v>
      </c>
      <c r="GQ16" s="165"/>
      <c r="GR16" s="165" t="s">
        <v>18</v>
      </c>
      <c r="GS16" s="165"/>
      <c r="GT16" s="165"/>
      <c r="GU16" s="165"/>
      <c r="GV16" s="174"/>
      <c r="GW16" s="167" t="n">
        <f aca="false">IF(FL16="","",SUM(FO16:GV16))</f>
        <v>412</v>
      </c>
      <c r="GX16" s="168" t="n">
        <f aca="false">IF(FL16="","",GW16/9)</f>
        <v>45.7777777777778</v>
      </c>
      <c r="GY16" s="169" t="n">
        <f aca="false">IF(FL16="","",IF(GW16=0,"-",RANK(GW16,$GW$15:$GW$64,0)))</f>
        <v>7</v>
      </c>
      <c r="GZ16" s="167" t="str">
        <f aca="false">IF(FO16="","",IF(FO16="-","-",IF(UPPER(FO16)="AB","+",VLOOKUP(FO16,'විෂය තොරතුරු'!$P$24:$Q$28,2))))</f>
        <v>S</v>
      </c>
      <c r="HA16" s="168" t="str">
        <f aca="false">IF(FP16="","",IF(FP16="-","-",IF(UPPER(FP16)="AB","+",VLOOKUP(FP16,'විෂය තොරතුරු'!$P$24:$Q$28,2))))</f>
        <v/>
      </c>
      <c r="HB16" s="168" t="str">
        <f aca="false">IF(FQ16="","",IF(FQ16="-","-",IF(UPPER(FQ16)="AB","+",VLOOKUP(FQ16,'විෂය තොරතුරු'!$P$24:$Q$28,2))))</f>
        <v>S</v>
      </c>
      <c r="HC16" s="168" t="str">
        <f aca="false">IF(FR16="","",IF(FR16="-","-",IF(UPPER(FR16)="AB","+",VLOOKUP(FR16,'විෂය තොරතුරු'!$P$24:$Q$28,2))))</f>
        <v>-</v>
      </c>
      <c r="HD16" s="168" t="str">
        <f aca="false">IF(FS16="","",IF(FS16="-","-",IF(UPPER(FS16)="AB","+",VLOOKUP(FS16,'විෂය තොරතුරු'!$P$24:$Q$28,2))))</f>
        <v/>
      </c>
      <c r="HE16" s="170" t="str">
        <f aca="false">IF(FT16="","",IF(FT16="-","-",IF(UPPER(FT16)="AB","+",VLOOKUP(FT16,'විෂය තොරතුරු'!$P$24:$Q$28,2))))</f>
        <v/>
      </c>
      <c r="HF16" s="171" t="str">
        <f aca="false">IF(FU16="","",IF(FU16="-","-",IF(UPPER(FU16)="AB","+",VLOOKUP(FU16,'විෂය තොරතුරු'!$P$24:$Q$28,2))))</f>
        <v>C</v>
      </c>
      <c r="HG16" s="168" t="str">
        <f aca="false">IF(FV16="","",IF(FV16="-","-",IF(UPPER(FV16)="AB","+",VLOOKUP(FV16,'විෂය තොරතුරු'!$P$24:$Q$28,2))))</f>
        <v>W</v>
      </c>
      <c r="HH16" s="168" t="str">
        <f aca="false">IF(FW16="","",IF(FW16="-","-",IF(UPPER(FW16)="AB","+",VLOOKUP(FW16,'විෂය තොරතුරු'!$P$24:$Q$28,2))))</f>
        <v>S</v>
      </c>
      <c r="HI16" s="169" t="str">
        <f aca="false">IF(FX16="","",IF(FX16="-","-",IF(UPPER(FX16)="AB","+",VLOOKUP(FX16,'විෂය තොරතුරු'!$P$24:$Q$28,2))))</f>
        <v>B</v>
      </c>
      <c r="HJ16" s="167" t="str">
        <f aca="false">IF(FY16="","",IF(FY16="-","-",IF(UPPER(FY16)="AB","+",VLOOKUP(FY16,'විෂය තොරතුරු'!$P$24:$Q$28,2))))</f>
        <v>-</v>
      </c>
      <c r="HK16" s="168" t="str">
        <f aca="false">IF(FZ16="","",IF(FZ16="-","-",IF(UPPER(FZ16)="AB","+",VLOOKUP(FZ16,'විෂය තොරතුරු'!$P$24:$Q$28,2))))</f>
        <v>A</v>
      </c>
      <c r="HL16" s="168" t="str">
        <f aca="false">IF(GA16="","",IF(GA16="-","-",IF(UPPER(GA16)="AB","+",VLOOKUP(GA16,'විෂය තොරතුරු'!$P$24:$Q$28,2))))</f>
        <v>-</v>
      </c>
      <c r="HM16" s="168" t="str">
        <f aca="false">IF(GB16="","",IF(GB16="-","-",IF(UPPER(GB16)="AB","+",VLOOKUP(GB16,'විෂය තොරතුරු'!$P$24:$Q$28,2))))</f>
        <v/>
      </c>
      <c r="HN16" s="168" t="str">
        <f aca="false">IF(GC16="","",IF(GC16="-","-",IF(UPPER(GC16)="AB","+",VLOOKUP(GC16,'විෂය තොරතුරු'!$P$24:$Q$28,2))))</f>
        <v/>
      </c>
      <c r="HO16" s="168" t="str">
        <f aca="false">IF(GD16="","",IF(GD16="-","-",IF(UPPER(GD16)="AB","+",VLOOKUP(GD16,'විෂය තොරතුරු'!$P$24:$Q$28,2))))</f>
        <v/>
      </c>
      <c r="HP16" s="168" t="str">
        <f aca="false">IF(GE16="","",IF(GE16="-","-",IF(UPPER(GE16)="AB","+",VLOOKUP(GE16,'විෂය තොරතුරු'!$P$24:$Q$28,2))))</f>
        <v/>
      </c>
      <c r="HQ16" s="170" t="str">
        <f aca="false">IF(GF16="","",IF(GF16="-","-",IF(UPPER(GF16)="AB","+",VLOOKUP(GF16,'විෂය තොරතුරු'!$P$24:$Q$28,2))))</f>
        <v/>
      </c>
      <c r="HR16" s="171" t="str">
        <f aca="false">IF(GG16="","",IF(GG16="-","-",IF(UPPER(GG16)="AB","+",VLOOKUP(GG16,'විෂය තොරතුරු'!$P$24:$Q$28,2))))</f>
        <v>S</v>
      </c>
      <c r="HS16" s="168" t="str">
        <f aca="false">IF(GH16="","",IF(GH16="-","-",IF(UPPER(GH16)="AB","+",VLOOKUP(GH16,'විෂය තොරතුරු'!$P$24:$Q$28,2))))</f>
        <v>-</v>
      </c>
      <c r="HT16" s="168" t="str">
        <f aca="false">IF(GI16="","",IF(GI16="-","-",IF(UPPER(GI16)="AB","+",VLOOKUP(GI16,'විෂය තොරතුරු'!$P$24:$Q$28,2))))</f>
        <v>-</v>
      </c>
      <c r="HU16" s="168" t="str">
        <f aca="false">IF(GJ16="","",IF(GJ16="-","-",IF(UPPER(GJ16)="AB","+",VLOOKUP(GJ16,'විෂය තොරතුරු'!$P$24:$Q$28,2))))</f>
        <v/>
      </c>
      <c r="HV16" s="168" t="str">
        <f aca="false">IF(GK16="","",IF(GK16="-","-",IF(UPPER(GK16)="AB","+",VLOOKUP(GK16,'විෂය තොරතුරු'!$P$24:$Q$28,2))))</f>
        <v/>
      </c>
      <c r="HW16" s="168" t="str">
        <f aca="false">IF(GL16="","",IF(GL16="-","-",IF(UPPER(GL16)="AB","+",VLOOKUP(GL16,'විෂය තොරතුරු'!$P$24:$Q$28,2))))</f>
        <v>W</v>
      </c>
      <c r="HX16" s="168" t="str">
        <f aca="false">IF(GM16="","",IF(GM16="-","-",IF(UPPER(GM16)="AB","+",VLOOKUP(GM16,'විෂය තොරතුරු'!$P$24:$Q$28,2))))</f>
        <v/>
      </c>
      <c r="HY16" s="169" t="str">
        <f aca="false">IF(GN16="","",IF(GN16="-","-",IF(UPPER(GN16)="AB","+",VLOOKUP(GN16,'විෂය තොරතුරු'!$P$24:$Q$28,2))))</f>
        <v/>
      </c>
      <c r="HZ16" s="171" t="str">
        <f aca="false">IF(GO16="","",IF(GO16="-","-",IF(UPPER(GO16)="AB","+",VLOOKUP(GO16,'විෂය තොරතුරු'!$P$24:$Q$28,2))))</f>
        <v>-</v>
      </c>
      <c r="IA16" s="168" t="str">
        <f aca="false">IF(GP16="","",IF(GP16="-","-",IF(UPPER(GP16)="AB","+",VLOOKUP(GP16,'විෂය තොරතුරු'!$P$24:$Q$28,2))))</f>
        <v>-</v>
      </c>
      <c r="IB16" s="168" t="str">
        <f aca="false">IF(GQ16="","",IF(GQ16="-","-",IF(UPPER(GQ16)="AB","+",VLOOKUP(GQ16,'විෂය තොරතුරු'!$P$24:$Q$28,2))))</f>
        <v/>
      </c>
      <c r="IC16" s="168" t="str">
        <f aca="false">IF(GR16="","",IF(GR16="-","-",IF(UPPER(GR16)="AB","+",VLOOKUP(GR16,'විෂය තොරතුරු'!$P$24:$Q$28,2))))</f>
        <v>-</v>
      </c>
      <c r="ID16" s="168" t="str">
        <f aca="false">IF(GS16="","",IF(GS16="-","-",IF(UPPER(GS16)="AB","+",VLOOKUP(GS16,'විෂය තොරතුරු'!$P$24:$Q$28,2))))</f>
        <v/>
      </c>
      <c r="IE16" s="168" t="str">
        <f aca="false">IF(GT16="","",IF(GT16="-","-",IF(UPPER(GT16)="AB","+",VLOOKUP(GT16,'විෂය තොරතුරු'!$P$24:$Q$28,2))))</f>
        <v/>
      </c>
      <c r="IF16" s="168" t="str">
        <f aca="false">IF(GU16="","",IF(GU16="-","-",IF(UPPER(GU16)="AB","+",VLOOKUP(GU16,'විෂය තොරතුරු'!$P$24:$Q$28,2))))</f>
        <v/>
      </c>
      <c r="IG16" s="169" t="str">
        <f aca="false">IF(GV16="","",IF(GV16="-","-",IF(UPPER(GV16)="AB","+",VLOOKUP(GV16,'විෂය තොරතුරු'!$P$24:$Q$28,2))))</f>
        <v/>
      </c>
      <c r="IH16" s="171" t="n">
        <f aca="false">IF($FL16="","",COUNTIF($GZ16:$IG16,"A"))</f>
        <v>1</v>
      </c>
      <c r="II16" s="171" t="n">
        <f aca="false">IF($FL16="","",COUNTIF($GZ16:$IG16,"B"))</f>
        <v>1</v>
      </c>
      <c r="IJ16" s="171" t="n">
        <f aca="false">IF($FL16="","",COUNTIF($GZ16:$IG16,"C"))</f>
        <v>1</v>
      </c>
      <c r="IK16" s="171" t="n">
        <f aca="false">IF($FL16="","",COUNTIF($GZ16:$IG16,"S"))</f>
        <v>4</v>
      </c>
      <c r="IL16" s="171" t="n">
        <f aca="false">IF($FL16="","",COUNTIF($GZ16:$IG16,"W"))</f>
        <v>2</v>
      </c>
      <c r="IM16" s="171" t="n">
        <f aca="false">IF(FL16="","",SUM(IH16:IK16))</f>
        <v>7</v>
      </c>
      <c r="IN16" s="169" t="n">
        <f aca="false">IF(FL16="","",SUM(IH16:IJ16))</f>
        <v>3</v>
      </c>
      <c r="IO16" s="172" t="str">
        <f aca="false">IF(FL16="","",IF(AND(IM16&gt;=6,IN16&gt;=3,OR(FO16&gt;=35,FP16&gt;=35),FV16&gt;=35),"6/3 සමත්",IF(AND(IM16&gt;=5,IN16&gt;=3,OR(FO16&gt;=35,FP16&gt;=35,FV16&gt;=35)),"5/3 සමත්",IF(AND(IM16&gt;=4,IN16&gt;=1,OR(FO16&gt;=20,FP16&gt;=20,FV16&gt;=20)),"සමත් කළ හැකි",IF(IL16=9,"W9","අසමත් ?")))))</f>
        <v>5/3 සමත්</v>
      </c>
    </row>
    <row r="17" customFormat="false" ht="13.8" hidden="false" customHeight="false" outlineLevel="0" collapsed="false">
      <c r="A17" s="160" t="n">
        <v>3</v>
      </c>
      <c r="B17" s="161"/>
      <c r="C17" s="161"/>
      <c r="D17" s="162"/>
      <c r="E17" s="183"/>
      <c r="F17" s="181"/>
      <c r="G17" s="183"/>
      <c r="H17" s="180"/>
      <c r="I17" s="180"/>
      <c r="J17" s="181"/>
      <c r="K17" s="183"/>
      <c r="L17" s="180"/>
      <c r="M17" s="180"/>
      <c r="N17" s="181"/>
      <c r="O17" s="183"/>
      <c r="P17" s="180"/>
      <c r="Q17" s="180"/>
      <c r="R17" s="180"/>
      <c r="S17" s="180"/>
      <c r="T17" s="180"/>
      <c r="U17" s="180"/>
      <c r="V17" s="181"/>
      <c r="W17" s="183"/>
      <c r="X17" s="180"/>
      <c r="Y17" s="180"/>
      <c r="Z17" s="180"/>
      <c r="AA17" s="180"/>
      <c r="AB17" s="180"/>
      <c r="AC17" s="180"/>
      <c r="AD17" s="181"/>
      <c r="AE17" s="183"/>
      <c r="AF17" s="180"/>
      <c r="AG17" s="180"/>
      <c r="AH17" s="180"/>
      <c r="AI17" s="180"/>
      <c r="AJ17" s="180"/>
      <c r="AK17" s="180"/>
      <c r="AL17" s="166"/>
      <c r="AM17" s="167" t="str">
        <f aca="false">IF(B17="","",SUM(E17:AL17))</f>
        <v/>
      </c>
      <c r="AN17" s="168" t="str">
        <f aca="false">IF(B17="","",AM17/9)</f>
        <v/>
      </c>
      <c r="AO17" s="169" t="str">
        <f aca="false">IF(B17="","",IF(AM17=0,"-",RANK(AM17,$AM$15:$AM$64,0)))</f>
        <v/>
      </c>
      <c r="AP17" s="167" t="str">
        <f aca="false">IF(E17="","",IF(E17="-","-",IF(UPPER(E17)="AB","+",VLOOKUP(E17,'විෂය තොරතුරු'!$P$24:$Q$28,2))))</f>
        <v/>
      </c>
      <c r="AQ17" s="168" t="str">
        <f aca="false">IF(F17="","",IF(F17="-","-",IF(UPPER(F17)="AB","+",VLOOKUP(F17,'විෂය තොරතුරු'!$P$24:$Q$28,2))))</f>
        <v/>
      </c>
      <c r="AR17" s="168" t="str">
        <f aca="false">IF(G17="","",IF(G17="-","-",IF(UPPER(G17)="AB","+",VLOOKUP(G17,'විෂය තොරතුරු'!$P$24:$Q$28,2))))</f>
        <v/>
      </c>
      <c r="AS17" s="168" t="str">
        <f aca="false">IF(H17="","",IF(H17="-","-",IF(UPPER(H17)="AB","+",VLOOKUP(H17,'විෂය තොරතුරු'!$P$24:$Q$28,2))))</f>
        <v/>
      </c>
      <c r="AT17" s="168" t="str">
        <f aca="false">IF(I17="","",IF(I17="-","-",IF(UPPER(I17)="AB","+",VLOOKUP(I17,'විෂය තොරතුරු'!$P$24:$Q$28,2))))</f>
        <v/>
      </c>
      <c r="AU17" s="170" t="str">
        <f aca="false">IF(J17="","",IF(J17="-","-",IF(UPPER(J17)="AB","+",VLOOKUP(J17,'විෂය තොරතුරු'!$P$24:$Q$28,2))))</f>
        <v/>
      </c>
      <c r="AV17" s="171" t="str">
        <f aca="false">IF(K17="","",IF(K17="-","-",IF(UPPER(K17)="AB","+",VLOOKUP(K17,'විෂය තොරතුරු'!$P$24:$Q$28,2))))</f>
        <v/>
      </c>
      <c r="AW17" s="168" t="str">
        <f aca="false">IF(L17="","",IF(L17="-","-",IF(UPPER(L17)="AB","+",VLOOKUP(L17,'විෂය තොරතුරු'!$P$24:$Q$28,2))))</f>
        <v/>
      </c>
      <c r="AX17" s="168" t="str">
        <f aca="false">IF(M17="","",IF(M17="-","-",IF(UPPER(M17)="AB","+",VLOOKUP(M17,'විෂය තොරතුරු'!$P$24:$Q$28,2))))</f>
        <v/>
      </c>
      <c r="AY17" s="169" t="str">
        <f aca="false">IF(N17="","",IF(N17="-","-",IF(UPPER(N17)="AB","+",VLOOKUP(N17,'විෂය තොරතුරු'!$P$24:$Q$28,2))))</f>
        <v/>
      </c>
      <c r="AZ17" s="167" t="str">
        <f aca="false">IF(O17="","",IF(O17="-","-",IF(UPPER(O17)="AB","+",VLOOKUP(O17,'විෂය තොරතුරු'!$P$24:$Q$28,2))))</f>
        <v/>
      </c>
      <c r="BA17" s="168" t="str">
        <f aca="false">IF(P17="","",IF(P17="-","-",IF(UPPER(P17)="AB","+",VLOOKUP(P17,'විෂය තොරතුරු'!$P$24:$Q$28,2))))</f>
        <v/>
      </c>
      <c r="BB17" s="168" t="str">
        <f aca="false">IF(Q17="","",IF(Q17="-","-",IF(UPPER(Q17)="AB","+",VLOOKUP(Q17,'විෂය තොරතුරු'!$P$24:$Q$28,2))))</f>
        <v/>
      </c>
      <c r="BC17" s="168" t="str">
        <f aca="false">IF(R17="","",IF(R17="-","-",IF(UPPER(R17)="AB","+",VLOOKUP(R17,'විෂය තොරතුරු'!$P$24:$Q$28,2))))</f>
        <v/>
      </c>
      <c r="BD17" s="168" t="str">
        <f aca="false">IF(S17="","",IF(S17="-","-",IF(UPPER(S17)="AB","+",VLOOKUP(S17,'විෂය තොරතුරු'!$P$24:$Q$28,2))))</f>
        <v/>
      </c>
      <c r="BE17" s="168" t="str">
        <f aca="false">IF(T17="","",IF(T17="-","-",IF(UPPER(T17)="AB","+",VLOOKUP(T17,'විෂය තොරතුරු'!$P$24:$Q$28,2))))</f>
        <v/>
      </c>
      <c r="BF17" s="168" t="str">
        <f aca="false">IF(U17="","",IF(U17="-","-",IF(UPPER(U17)="AB","+",VLOOKUP(U17,'විෂය තොරතුරු'!$P$24:$Q$28,2))))</f>
        <v/>
      </c>
      <c r="BG17" s="170" t="str">
        <f aca="false">IF(V17="","",IF(V17="-","-",IF(UPPER(V17)="AB","+",VLOOKUP(V17,'විෂය තොරතුරු'!$P$24:$Q$28,2))))</f>
        <v/>
      </c>
      <c r="BH17" s="171" t="str">
        <f aca="false">IF(W17="","",IF(W17="-","-",IF(UPPER(W17)="AB","+",VLOOKUP(W17,'විෂය තොරතුරු'!$P$24:$Q$28,2))))</f>
        <v/>
      </c>
      <c r="BI17" s="168" t="str">
        <f aca="false">IF(X17="","",IF(X17="-","-",IF(UPPER(X17)="AB","+",VLOOKUP(X17,'විෂය තොරතුරු'!$P$24:$Q$28,2))))</f>
        <v/>
      </c>
      <c r="BJ17" s="168" t="str">
        <f aca="false">IF(Y17="","",IF(Y17="-","-",IF(UPPER(Y17)="AB","+",VLOOKUP(Y17,'විෂය තොරතුරු'!$P$24:$Q$28,2))))</f>
        <v/>
      </c>
      <c r="BK17" s="168" t="str">
        <f aca="false">IF(Z17="","",IF(Z17="-","-",IF(UPPER(Z17)="AB","+",VLOOKUP(Z17,'විෂය තොරතුරු'!$P$24:$Q$28,2))))</f>
        <v/>
      </c>
      <c r="BL17" s="168" t="str">
        <f aca="false">IF(AA17="","",IF(AA17="-","-",IF(UPPER(AA17)="AB","+",VLOOKUP(AA17,'විෂය තොරතුරු'!$P$24:$Q$28,2))))</f>
        <v/>
      </c>
      <c r="BM17" s="168" t="str">
        <f aca="false">IF(AB17="","",IF(AB17="-","-",IF(UPPER(AB17)="AB","+",VLOOKUP(AB17,'විෂය තොරතුරු'!$P$24:$Q$28,2))))</f>
        <v/>
      </c>
      <c r="BN17" s="168" t="str">
        <f aca="false">IF(AC17="","",IF(AC17="-","-",IF(UPPER(AC17)="AB","+",VLOOKUP(AC17,'විෂය තොරතුරු'!$P$24:$Q$28,2))))</f>
        <v/>
      </c>
      <c r="BO17" s="169" t="str">
        <f aca="false">IF(AD17="","",IF(AD17="-","-",IF(UPPER(AD17)="AB","+",VLOOKUP(AD17,'විෂය තොරතුරු'!$P$24:$Q$28,2))))</f>
        <v/>
      </c>
      <c r="BP17" s="171" t="str">
        <f aca="false">IF(AE17="","",IF(AE17="-","-",IF(UPPER(AE17)="AB","+",VLOOKUP(AE17,'විෂය තොරතුරු'!$P$24:$Q$28,2))))</f>
        <v/>
      </c>
      <c r="BQ17" s="168" t="str">
        <f aca="false">IF(AF17="","",IF(AF17="-","-",IF(UPPER(AF17)="AB","+",VLOOKUP(AF17,'විෂය තොරතුරු'!$P$24:$Q$28,2))))</f>
        <v/>
      </c>
      <c r="BR17" s="168" t="str">
        <f aca="false">IF(AG17="","",IF(AG17="-","-",IF(UPPER(AG17)="AB","+",VLOOKUP(AG17,'විෂය තොරතුරු'!$P$24:$Q$28,2))))</f>
        <v/>
      </c>
      <c r="BS17" s="168" t="str">
        <f aca="false">IF(AH17="","",IF(AH17="-","-",IF(UPPER(AH17)="AB","+",VLOOKUP(AH17,'විෂය තොරතුරු'!$P$24:$Q$28,2))))</f>
        <v/>
      </c>
      <c r="BT17" s="168" t="str">
        <f aca="false">IF(AI17="","",IF(AI17="-","-",IF(UPPER(AI17)="AB","+",VLOOKUP(AI17,'විෂය තොරතුරු'!$P$24:$Q$28,2))))</f>
        <v/>
      </c>
      <c r="BU17" s="168" t="str">
        <f aca="false">IF(AJ17="","",IF(AJ17="-","-",IF(UPPER(AJ17)="AB","+",VLOOKUP(AJ17,'විෂය තොරතුරු'!$P$24:$Q$28,2))))</f>
        <v/>
      </c>
      <c r="BV17" s="168" t="str">
        <f aca="false">IF(AK17="","",IF(AK17="-","-",IF(UPPER(AK17)="AB","+",VLOOKUP(AK17,'විෂය තොරතුරු'!$P$24:$Q$28,2))))</f>
        <v/>
      </c>
      <c r="BW17" s="169" t="str">
        <f aca="false">IF(AL17="","",IF(AL17="-","-",IF(UPPER(AL17)="AB","+",VLOOKUP(AL17,'විෂය තොරතුරු'!$P$24:$Q$28,2))))</f>
        <v/>
      </c>
      <c r="BX17" s="171" t="str">
        <f aca="false">IF($B17="","",COUNTIF($AP17:$BW17,"A"))</f>
        <v/>
      </c>
      <c r="BY17" s="168" t="str">
        <f aca="false">IF($B17="","",COUNTIF($AP17:$BW17,"B"))</f>
        <v/>
      </c>
      <c r="BZ17" s="168" t="str">
        <f aca="false">IF($B17="","",COUNTIF($AP17:$BW17,"C"))</f>
        <v/>
      </c>
      <c r="CA17" s="168" t="str">
        <f aca="false">IF($B17="","",COUNTIF($AP17:$BW17,"S"))</f>
        <v/>
      </c>
      <c r="CB17" s="169" t="str">
        <f aca="false">IF($B17="","",COUNTIF($AP17:$BW17,"W"))</f>
        <v/>
      </c>
      <c r="CC17" s="171" t="str">
        <f aca="false">IF(B17="","",SUM(BX17:CA17))</f>
        <v/>
      </c>
      <c r="CD17" s="169" t="str">
        <f aca="false">IF(B17="","",SUM(BX17:BZ17))</f>
        <v/>
      </c>
      <c r="CE17" s="172" t="str">
        <f aca="false">IF(B17="","",IF(AND(CC17&gt;=6,CD17&gt;=3,OR(E17&gt;=35,F17&gt;=35),L17&gt;=35),"6/3 සමත්",IF(AND(CC17&gt;=5,CD17&gt;=3,OR(E17&gt;=35,F17&gt;=35,L17&gt;=35)),"5/3 සමත්",IF(AND(CC17&gt;=4,CD17&gt;=1,OR(E17&gt;=20,F17&gt;=20,L17&gt;=20)),"සමත් කළ හැකි",IF(CB17=9,"W9","අසමත් ?")))))</f>
        <v/>
      </c>
      <c r="FK17" s="173" t="n">
        <v>3</v>
      </c>
      <c r="FL17" s="161" t="s">
        <v>46</v>
      </c>
      <c r="FM17" s="161"/>
      <c r="FN17" s="161" t="str">
        <f aca="false">IF(FM17="","-",(FM17/$M$95)*100)</f>
        <v>-</v>
      </c>
      <c r="FO17" s="165" t="n">
        <v>17</v>
      </c>
      <c r="FP17" s="165"/>
      <c r="FQ17" s="165" t="n">
        <v>45</v>
      </c>
      <c r="FR17" s="165" t="s">
        <v>18</v>
      </c>
      <c r="FS17" s="165"/>
      <c r="FT17" s="165"/>
      <c r="FU17" s="165" t="n">
        <v>56</v>
      </c>
      <c r="FV17" s="165" t="n">
        <v>35</v>
      </c>
      <c r="FW17" s="165" t="n">
        <v>58</v>
      </c>
      <c r="FX17" s="165" t="s">
        <v>18</v>
      </c>
      <c r="FY17" s="165" t="s">
        <v>18</v>
      </c>
      <c r="FZ17" s="165" t="s">
        <v>18</v>
      </c>
      <c r="GA17" s="165" t="n">
        <v>53</v>
      </c>
      <c r="GB17" s="165"/>
      <c r="GC17" s="165"/>
      <c r="GD17" s="165"/>
      <c r="GE17" s="165"/>
      <c r="GF17" s="165"/>
      <c r="GG17" s="165" t="s">
        <v>18</v>
      </c>
      <c r="GH17" s="165" t="s">
        <v>18</v>
      </c>
      <c r="GI17" s="165" t="n">
        <v>39</v>
      </c>
      <c r="GJ17" s="165"/>
      <c r="GK17" s="165"/>
      <c r="GL17" s="165" t="s">
        <v>18</v>
      </c>
      <c r="GM17" s="165"/>
      <c r="GN17" s="165"/>
      <c r="GO17" s="165" t="s">
        <v>18</v>
      </c>
      <c r="GP17" s="165" t="s">
        <v>18</v>
      </c>
      <c r="GQ17" s="165"/>
      <c r="GR17" s="165" t="n">
        <v>52</v>
      </c>
      <c r="GS17" s="165"/>
      <c r="GT17" s="165"/>
      <c r="GU17" s="165"/>
      <c r="GV17" s="174"/>
      <c r="GW17" s="167" t="n">
        <f aca="false">IF(FL17="","",SUM(FO17:GV17))</f>
        <v>355</v>
      </c>
      <c r="GX17" s="168" t="n">
        <f aca="false">IF(FL17="","",GW17/9)</f>
        <v>39.4444444444444</v>
      </c>
      <c r="GY17" s="169" t="n">
        <f aca="false">IF(FL17="","",IF(GW17=0,"-",RANK(GW17,$GW$15:$GW$64,0)))</f>
        <v>13</v>
      </c>
      <c r="GZ17" s="167" t="str">
        <f aca="false">IF(FO17="","",IF(FO17="-","-",IF(UPPER(FO17)="AB","+",VLOOKUP(FO17,'විෂය තොරතුරු'!$P$24:$Q$28,2))))</f>
        <v>W</v>
      </c>
      <c r="HA17" s="168" t="str">
        <f aca="false">IF(FP17="","",IF(FP17="-","-",IF(UPPER(FP17)="AB","+",VLOOKUP(FP17,'විෂය තොරතුරු'!$P$24:$Q$28,2))))</f>
        <v/>
      </c>
      <c r="HB17" s="168" t="str">
        <f aca="false">IF(FQ17="","",IF(FQ17="-","-",IF(UPPER(FQ17)="AB","+",VLOOKUP(FQ17,'විෂය තොරතුරු'!$P$24:$Q$28,2))))</f>
        <v>S</v>
      </c>
      <c r="HC17" s="168" t="str">
        <f aca="false">IF(FR17="","",IF(FR17="-","-",IF(UPPER(FR17)="AB","+",VLOOKUP(FR17,'විෂය තොරතුරු'!$P$24:$Q$28,2))))</f>
        <v>-</v>
      </c>
      <c r="HD17" s="168" t="str">
        <f aca="false">IF(FS17="","",IF(FS17="-","-",IF(UPPER(FS17)="AB","+",VLOOKUP(FS17,'විෂය තොරතුරු'!$P$24:$Q$28,2))))</f>
        <v/>
      </c>
      <c r="HE17" s="170" t="str">
        <f aca="false">IF(FT17="","",IF(FT17="-","-",IF(UPPER(FT17)="AB","+",VLOOKUP(FT17,'විෂය තොරතුරු'!$P$24:$Q$28,2))))</f>
        <v/>
      </c>
      <c r="HF17" s="171" t="str">
        <f aca="false">IF(FU17="","",IF(FU17="-","-",IF(UPPER(FU17)="AB","+",VLOOKUP(FU17,'විෂය තොරතුරු'!$P$24:$Q$28,2))))</f>
        <v>C</v>
      </c>
      <c r="HG17" s="168" t="str">
        <f aca="false">IF(FV17="","",IF(FV17="-","-",IF(UPPER(FV17)="AB","+",VLOOKUP(FV17,'විෂය තොරතුරු'!$P$24:$Q$28,2))))</f>
        <v>S</v>
      </c>
      <c r="HH17" s="168" t="str">
        <f aca="false">IF(FW17="","",IF(FW17="-","-",IF(UPPER(FW17)="AB","+",VLOOKUP(FW17,'විෂය තොරතුරු'!$P$24:$Q$28,2))))</f>
        <v>C</v>
      </c>
      <c r="HI17" s="169" t="str">
        <f aca="false">IF(FX17="","",IF(FX17="-","-",IF(UPPER(FX17)="AB","+",VLOOKUP(FX17,'විෂය තොරතුරු'!$P$24:$Q$28,2))))</f>
        <v>-</v>
      </c>
      <c r="HJ17" s="167" t="str">
        <f aca="false">IF(FY17="","",IF(FY17="-","-",IF(UPPER(FY17)="AB","+",VLOOKUP(FY17,'විෂය තොරතුරු'!$P$24:$Q$28,2))))</f>
        <v>-</v>
      </c>
      <c r="HK17" s="168" t="str">
        <f aca="false">IF(FZ17="","",IF(FZ17="-","-",IF(UPPER(FZ17)="AB","+",VLOOKUP(FZ17,'විෂය තොරතුරු'!$P$24:$Q$28,2))))</f>
        <v>-</v>
      </c>
      <c r="HL17" s="168" t="str">
        <f aca="false">IF(GA17="","",IF(GA17="-","-",IF(UPPER(GA17)="AB","+",VLOOKUP(GA17,'විෂය තොරතුරු'!$P$24:$Q$28,2))))</f>
        <v>C</v>
      </c>
      <c r="HM17" s="168" t="str">
        <f aca="false">IF(GB17="","",IF(GB17="-","-",IF(UPPER(GB17)="AB","+",VLOOKUP(GB17,'විෂය තොරතුරු'!$P$24:$Q$28,2))))</f>
        <v/>
      </c>
      <c r="HN17" s="168" t="str">
        <f aca="false">IF(GC17="","",IF(GC17="-","-",IF(UPPER(GC17)="AB","+",VLOOKUP(GC17,'විෂය තොරතුරු'!$P$24:$Q$28,2))))</f>
        <v/>
      </c>
      <c r="HO17" s="168" t="str">
        <f aca="false">IF(GD17="","",IF(GD17="-","-",IF(UPPER(GD17)="AB","+",VLOOKUP(GD17,'විෂය තොරතුරු'!$P$24:$Q$28,2))))</f>
        <v/>
      </c>
      <c r="HP17" s="168" t="str">
        <f aca="false">IF(GE17="","",IF(GE17="-","-",IF(UPPER(GE17)="AB","+",VLOOKUP(GE17,'විෂය තොරතුරු'!$P$24:$Q$28,2))))</f>
        <v/>
      </c>
      <c r="HQ17" s="170" t="str">
        <f aca="false">IF(GF17="","",IF(GF17="-","-",IF(UPPER(GF17)="AB","+",VLOOKUP(GF17,'විෂය තොරතුරු'!$P$24:$Q$28,2))))</f>
        <v/>
      </c>
      <c r="HR17" s="171" t="str">
        <f aca="false">IF(GG17="","",IF(GG17="-","-",IF(UPPER(GG17)="AB","+",VLOOKUP(GG17,'විෂය තොරතුරු'!$P$24:$Q$28,2))))</f>
        <v>-</v>
      </c>
      <c r="HS17" s="168" t="str">
        <f aca="false">IF(GH17="","",IF(GH17="-","-",IF(UPPER(GH17)="AB","+",VLOOKUP(GH17,'විෂය තොරතුරු'!$P$24:$Q$28,2))))</f>
        <v>-</v>
      </c>
      <c r="HT17" s="168" t="str">
        <f aca="false">IF(GI17="","",IF(GI17="-","-",IF(UPPER(GI17)="AB","+",VLOOKUP(GI17,'විෂය තොරතුරු'!$P$24:$Q$28,2))))</f>
        <v>S</v>
      </c>
      <c r="HU17" s="168" t="str">
        <f aca="false">IF(GJ17="","",IF(GJ17="-","-",IF(UPPER(GJ17)="AB","+",VLOOKUP(GJ17,'විෂය තොරතුරු'!$P$24:$Q$28,2))))</f>
        <v/>
      </c>
      <c r="HV17" s="168" t="str">
        <f aca="false">IF(GK17="","",IF(GK17="-","-",IF(UPPER(GK17)="AB","+",VLOOKUP(GK17,'විෂය තොරතුරු'!$P$24:$Q$28,2))))</f>
        <v/>
      </c>
      <c r="HW17" s="168" t="str">
        <f aca="false">IF(GL17="","",IF(GL17="-","-",IF(UPPER(GL17)="AB","+",VLOOKUP(GL17,'විෂය තොරතුරු'!$P$24:$Q$28,2))))</f>
        <v>-</v>
      </c>
      <c r="HX17" s="168" t="str">
        <f aca="false">IF(GM17="","",IF(GM17="-","-",IF(UPPER(GM17)="AB","+",VLOOKUP(GM17,'විෂය තොරතුරු'!$P$24:$Q$28,2))))</f>
        <v/>
      </c>
      <c r="HY17" s="169" t="str">
        <f aca="false">IF(GN17="","",IF(GN17="-","-",IF(UPPER(GN17)="AB","+",VLOOKUP(GN17,'විෂය තොරතුරු'!$P$24:$Q$28,2))))</f>
        <v/>
      </c>
      <c r="HZ17" s="171" t="str">
        <f aca="false">IF(GO17="","",IF(GO17="-","-",IF(UPPER(GO17)="AB","+",VLOOKUP(GO17,'විෂය තොරතුරු'!$P$24:$Q$28,2))))</f>
        <v>-</v>
      </c>
      <c r="IA17" s="168" t="str">
        <f aca="false">IF(GP17="","",IF(GP17="-","-",IF(UPPER(GP17)="AB","+",VLOOKUP(GP17,'විෂය තොරතුරු'!$P$24:$Q$28,2))))</f>
        <v>-</v>
      </c>
      <c r="IB17" s="168" t="str">
        <f aca="false">IF(GQ17="","",IF(GQ17="-","-",IF(UPPER(GQ17)="AB","+",VLOOKUP(GQ17,'විෂය තොරතුරු'!$P$24:$Q$28,2))))</f>
        <v/>
      </c>
      <c r="IC17" s="168" t="str">
        <f aca="false">IF(GR17="","",IF(GR17="-","-",IF(UPPER(GR17)="AB","+",VLOOKUP(GR17,'විෂය තොරතුරු'!$P$24:$Q$28,2))))</f>
        <v>C</v>
      </c>
      <c r="ID17" s="168" t="str">
        <f aca="false">IF(GS17="","",IF(GS17="-","-",IF(UPPER(GS17)="AB","+",VLOOKUP(GS17,'විෂය තොරතුරු'!$P$24:$Q$28,2))))</f>
        <v/>
      </c>
      <c r="IE17" s="168" t="str">
        <f aca="false">IF(GT17="","",IF(GT17="-","-",IF(UPPER(GT17)="AB","+",VLOOKUP(GT17,'විෂය තොරතුරු'!$P$24:$Q$28,2))))</f>
        <v/>
      </c>
      <c r="IF17" s="168" t="str">
        <f aca="false">IF(GU17="","",IF(GU17="-","-",IF(UPPER(GU17)="AB","+",VLOOKUP(GU17,'විෂය තොරතුරු'!$P$24:$Q$28,2))))</f>
        <v/>
      </c>
      <c r="IG17" s="169" t="str">
        <f aca="false">IF(GV17="","",IF(GV17="-","-",IF(UPPER(GV17)="AB","+",VLOOKUP(GV17,'විෂය තොරතුරු'!$P$24:$Q$28,2))))</f>
        <v/>
      </c>
      <c r="IH17" s="171" t="n">
        <f aca="false">IF($FL17="","",COUNTIF($GZ17:$IG17,"A"))</f>
        <v>0</v>
      </c>
      <c r="II17" s="171" t="n">
        <f aca="false">IF($FL17="","",COUNTIF($GZ17:$IG17,"B"))</f>
        <v>0</v>
      </c>
      <c r="IJ17" s="171" t="n">
        <f aca="false">IF($FL17="","",COUNTIF($GZ17:$IG17,"C"))</f>
        <v>4</v>
      </c>
      <c r="IK17" s="171" t="n">
        <f aca="false">IF($FL17="","",COUNTIF($GZ17:$IG17,"S"))</f>
        <v>3</v>
      </c>
      <c r="IL17" s="171" t="n">
        <f aca="false">IF($FL17="","",COUNTIF($GZ17:$IG17,"W"))</f>
        <v>1</v>
      </c>
      <c r="IM17" s="171" t="n">
        <f aca="false">IF(FL17="","",SUM(IH17:IK17))</f>
        <v>7</v>
      </c>
      <c r="IN17" s="169" t="n">
        <f aca="false">IF(FL17="","",SUM(IH17:IJ17))</f>
        <v>4</v>
      </c>
      <c r="IO17" s="172" t="str">
        <f aca="false">IF(FL17="","",IF(AND(IM17&gt;=6,IN17&gt;=3,OR(FO17&gt;=35,FP17&gt;=35),FV17&gt;=35),"6/3 සමත්",IF(AND(IM17&gt;=5,IN17&gt;=3,OR(FO17&gt;=35,FP17&gt;=35,FV17&gt;=35)),"5/3 සමත්",IF(AND(IM17&gt;=4,IN17&gt;=1,OR(FO17&gt;=20,FP17&gt;=20,FV17&gt;=20)),"සමත් කළ හැකි",IF(IL17=9,"W9","අසමත් ?")))))</f>
        <v>5/3 සමත්</v>
      </c>
    </row>
    <row r="18" customFormat="false" ht="13.8" hidden="false" customHeight="false" outlineLevel="0" collapsed="false">
      <c r="A18" s="160" t="n">
        <v>4</v>
      </c>
      <c r="B18" s="161"/>
      <c r="C18" s="161"/>
      <c r="D18" s="162"/>
      <c r="E18" s="183"/>
      <c r="F18" s="181"/>
      <c r="G18" s="183"/>
      <c r="H18" s="180"/>
      <c r="I18" s="180"/>
      <c r="J18" s="181"/>
      <c r="K18" s="183"/>
      <c r="L18" s="180"/>
      <c r="M18" s="180"/>
      <c r="N18" s="181"/>
      <c r="O18" s="183"/>
      <c r="P18" s="180"/>
      <c r="Q18" s="180"/>
      <c r="R18" s="180"/>
      <c r="S18" s="180"/>
      <c r="T18" s="180"/>
      <c r="U18" s="180"/>
      <c r="V18" s="181"/>
      <c r="W18" s="183"/>
      <c r="X18" s="180"/>
      <c r="Y18" s="180"/>
      <c r="Z18" s="180"/>
      <c r="AA18" s="180"/>
      <c r="AB18" s="180"/>
      <c r="AC18" s="180"/>
      <c r="AD18" s="181"/>
      <c r="AE18" s="183"/>
      <c r="AF18" s="180"/>
      <c r="AG18" s="180"/>
      <c r="AH18" s="180"/>
      <c r="AI18" s="180"/>
      <c r="AJ18" s="180"/>
      <c r="AK18" s="180"/>
      <c r="AL18" s="166"/>
      <c r="AM18" s="167" t="str">
        <f aca="false">IF(B18="","",SUM(E18:AL18))</f>
        <v/>
      </c>
      <c r="AN18" s="168" t="str">
        <f aca="false">IF(B18="","",AM18/9)</f>
        <v/>
      </c>
      <c r="AO18" s="169" t="str">
        <f aca="false">IF(B18="","",IF(AM18=0,"-",RANK(AM18,$AM$15:$AM$64,0)))</f>
        <v/>
      </c>
      <c r="AP18" s="167" t="str">
        <f aca="false">IF(E18="","",IF(E18="-","-",IF(UPPER(E18)="AB","+",VLOOKUP(E18,'විෂය තොරතුරු'!$P$24:$Q$28,2))))</f>
        <v/>
      </c>
      <c r="AQ18" s="168" t="str">
        <f aca="false">IF(F18="","",IF(F18="-","-",IF(UPPER(F18)="AB","+",VLOOKUP(F18,'විෂය තොරතුරු'!$P$24:$Q$28,2))))</f>
        <v/>
      </c>
      <c r="AR18" s="168" t="str">
        <f aca="false">IF(G18="","",IF(G18="-","-",IF(UPPER(G18)="AB","+",VLOOKUP(G18,'විෂය තොරතුරු'!$P$24:$Q$28,2))))</f>
        <v/>
      </c>
      <c r="AS18" s="168" t="str">
        <f aca="false">IF(H18="","",IF(H18="-","-",IF(UPPER(H18)="AB","+",VLOOKUP(H18,'විෂය තොරතුරු'!$P$24:$Q$28,2))))</f>
        <v/>
      </c>
      <c r="AT18" s="168" t="str">
        <f aca="false">IF(I18="","",IF(I18="-","-",IF(UPPER(I18)="AB","+",VLOOKUP(I18,'විෂය තොරතුරු'!$P$24:$Q$28,2))))</f>
        <v/>
      </c>
      <c r="AU18" s="170" t="str">
        <f aca="false">IF(J18="","",IF(J18="-","-",IF(UPPER(J18)="AB","+",VLOOKUP(J18,'විෂය තොරතුරු'!$P$24:$Q$28,2))))</f>
        <v/>
      </c>
      <c r="AV18" s="171" t="str">
        <f aca="false">IF(K18="","",IF(K18="-","-",IF(UPPER(K18)="AB","+",VLOOKUP(K18,'විෂය තොරතුරු'!$P$24:$Q$28,2))))</f>
        <v/>
      </c>
      <c r="AW18" s="168" t="str">
        <f aca="false">IF(L18="","",IF(L18="-","-",IF(UPPER(L18)="AB","+",VLOOKUP(L18,'විෂය තොරතුරු'!$P$24:$Q$28,2))))</f>
        <v/>
      </c>
      <c r="AX18" s="168" t="str">
        <f aca="false">IF(M18="","",IF(M18="-","-",IF(UPPER(M18)="AB","+",VLOOKUP(M18,'විෂය තොරතුරු'!$P$24:$Q$28,2))))</f>
        <v/>
      </c>
      <c r="AY18" s="169" t="str">
        <f aca="false">IF(N18="","",IF(N18="-","-",IF(UPPER(N18)="AB","+",VLOOKUP(N18,'විෂය තොරතුරු'!$P$24:$Q$28,2))))</f>
        <v/>
      </c>
      <c r="AZ18" s="167" t="str">
        <f aca="false">IF(O18="","",IF(O18="-","-",IF(UPPER(O18)="AB","+",VLOOKUP(O18,'විෂය තොරතුරු'!$P$24:$Q$28,2))))</f>
        <v/>
      </c>
      <c r="BA18" s="168" t="str">
        <f aca="false">IF(P18="","",IF(P18="-","-",IF(UPPER(P18)="AB","+",VLOOKUP(P18,'විෂය තොරතුරු'!$P$24:$Q$28,2))))</f>
        <v/>
      </c>
      <c r="BB18" s="168" t="str">
        <f aca="false">IF(Q18="","",IF(Q18="-","-",IF(UPPER(Q18)="AB","+",VLOOKUP(Q18,'විෂය තොරතුරු'!$P$24:$Q$28,2))))</f>
        <v/>
      </c>
      <c r="BC18" s="168" t="str">
        <f aca="false">IF(R18="","",IF(R18="-","-",IF(UPPER(R18)="AB","+",VLOOKUP(R18,'විෂය තොරතුරු'!$P$24:$Q$28,2))))</f>
        <v/>
      </c>
      <c r="BD18" s="168" t="str">
        <f aca="false">IF(S18="","",IF(S18="-","-",IF(UPPER(S18)="AB","+",VLOOKUP(S18,'විෂය තොරතුරු'!$P$24:$Q$28,2))))</f>
        <v/>
      </c>
      <c r="BE18" s="168" t="str">
        <f aca="false">IF(T18="","",IF(T18="-","-",IF(UPPER(T18)="AB","+",VLOOKUP(T18,'විෂය තොරතුරු'!$P$24:$Q$28,2))))</f>
        <v/>
      </c>
      <c r="BF18" s="168" t="str">
        <f aca="false">IF(U18="","",IF(U18="-","-",IF(UPPER(U18)="AB","+",VLOOKUP(U18,'විෂය තොරතුරු'!$P$24:$Q$28,2))))</f>
        <v/>
      </c>
      <c r="BG18" s="170" t="str">
        <f aca="false">IF(V18="","",IF(V18="-","-",IF(UPPER(V18)="AB","+",VLOOKUP(V18,'විෂය තොරතුරු'!$P$24:$Q$28,2))))</f>
        <v/>
      </c>
      <c r="BH18" s="171" t="str">
        <f aca="false">IF(W18="","",IF(W18="-","-",IF(UPPER(W18)="AB","+",VLOOKUP(W18,'විෂය තොරතුරු'!$P$24:$Q$28,2))))</f>
        <v/>
      </c>
      <c r="BI18" s="168" t="str">
        <f aca="false">IF(X18="","",IF(X18="-","-",IF(UPPER(X18)="AB","+",VLOOKUP(X18,'විෂය තොරතුරු'!$P$24:$Q$28,2))))</f>
        <v/>
      </c>
      <c r="BJ18" s="168" t="str">
        <f aca="false">IF(Y18="","",IF(Y18="-","-",IF(UPPER(Y18)="AB","+",VLOOKUP(Y18,'විෂය තොරතුරු'!$P$24:$Q$28,2))))</f>
        <v/>
      </c>
      <c r="BK18" s="168" t="str">
        <f aca="false">IF(Z18="","",IF(Z18="-","-",IF(UPPER(Z18)="AB","+",VLOOKUP(Z18,'විෂය තොරතුරු'!$P$24:$Q$28,2))))</f>
        <v/>
      </c>
      <c r="BL18" s="168" t="str">
        <f aca="false">IF(AA18="","",IF(AA18="-","-",IF(UPPER(AA18)="AB","+",VLOOKUP(AA18,'විෂය තොරතුරු'!$P$24:$Q$28,2))))</f>
        <v/>
      </c>
      <c r="BM18" s="168" t="str">
        <f aca="false">IF(AB18="","",IF(AB18="-","-",IF(UPPER(AB18)="AB","+",VLOOKUP(AB18,'විෂය තොරතුරු'!$P$24:$Q$28,2))))</f>
        <v/>
      </c>
      <c r="BN18" s="168" t="str">
        <f aca="false">IF(AC18="","",IF(AC18="-","-",IF(UPPER(AC18)="AB","+",VLOOKUP(AC18,'විෂය තොරතුරු'!$P$24:$Q$28,2))))</f>
        <v/>
      </c>
      <c r="BO18" s="169" t="str">
        <f aca="false">IF(AD18="","",IF(AD18="-","-",IF(UPPER(AD18)="AB","+",VLOOKUP(AD18,'විෂය තොරතුරු'!$P$24:$Q$28,2))))</f>
        <v/>
      </c>
      <c r="BP18" s="171" t="str">
        <f aca="false">IF(AE18="","",IF(AE18="-","-",IF(UPPER(AE18)="AB","+",VLOOKUP(AE18,'විෂය තොරතුරු'!$P$24:$Q$28,2))))</f>
        <v/>
      </c>
      <c r="BQ18" s="168" t="str">
        <f aca="false">IF(AF18="","",IF(AF18="-","-",IF(UPPER(AF18)="AB","+",VLOOKUP(AF18,'විෂය තොරතුරු'!$P$24:$Q$28,2))))</f>
        <v/>
      </c>
      <c r="BR18" s="168" t="str">
        <f aca="false">IF(AG18="","",IF(AG18="-","-",IF(UPPER(AG18)="AB","+",VLOOKUP(AG18,'විෂය තොරතුරු'!$P$24:$Q$28,2))))</f>
        <v/>
      </c>
      <c r="BS18" s="168" t="str">
        <f aca="false">IF(AH18="","",IF(AH18="-","-",IF(UPPER(AH18)="AB","+",VLOOKUP(AH18,'විෂය තොරතුරු'!$P$24:$Q$28,2))))</f>
        <v/>
      </c>
      <c r="BT18" s="168" t="str">
        <f aca="false">IF(AI18="","",IF(AI18="-","-",IF(UPPER(AI18)="AB","+",VLOOKUP(AI18,'විෂය තොරතුරු'!$P$24:$Q$28,2))))</f>
        <v/>
      </c>
      <c r="BU18" s="168" t="str">
        <f aca="false">IF(AJ18="","",IF(AJ18="-","-",IF(UPPER(AJ18)="AB","+",VLOOKUP(AJ18,'විෂය තොරතුරු'!$P$24:$Q$28,2))))</f>
        <v/>
      </c>
      <c r="BV18" s="168" t="str">
        <f aca="false">IF(AK18="","",IF(AK18="-","-",IF(UPPER(AK18)="AB","+",VLOOKUP(AK18,'විෂය තොරතුරු'!$P$24:$Q$28,2))))</f>
        <v/>
      </c>
      <c r="BW18" s="169" t="str">
        <f aca="false">IF(AL18="","",IF(AL18="-","-",IF(UPPER(AL18)="AB","+",VLOOKUP(AL18,'විෂය තොරතුරු'!$P$24:$Q$28,2))))</f>
        <v/>
      </c>
      <c r="BX18" s="171" t="str">
        <f aca="false">IF($B18="","",COUNTIF($AP18:$BW18,"A"))</f>
        <v/>
      </c>
      <c r="BY18" s="168" t="str">
        <f aca="false">IF($B18="","",COUNTIF($AP18:$BW18,"B"))</f>
        <v/>
      </c>
      <c r="BZ18" s="168" t="str">
        <f aca="false">IF($B18="","",COUNTIF($AP18:$BW18,"C"))</f>
        <v/>
      </c>
      <c r="CA18" s="168" t="str">
        <f aca="false">IF($B18="","",COUNTIF($AP18:$BW18,"S"))</f>
        <v/>
      </c>
      <c r="CB18" s="169" t="str">
        <f aca="false">IF($B18="","",COUNTIF($AP18:$BW18,"W"))</f>
        <v/>
      </c>
      <c r="CC18" s="171" t="str">
        <f aca="false">IF(B18="","",SUM(BX18:CA18))</f>
        <v/>
      </c>
      <c r="CD18" s="169" t="str">
        <f aca="false">IF(B18="","",SUM(BX18:BZ18))</f>
        <v/>
      </c>
      <c r="CE18" s="172" t="str">
        <f aca="false">IF(B18="","",IF(AND(CC18&gt;=6,CD18&gt;=3,OR(E18&gt;=35,F18&gt;=35),L18&gt;=35),"6/3 සමත්",IF(AND(CC18&gt;=5,CD18&gt;=3,OR(E18&gt;=35,F18&gt;=35,L18&gt;=35)),"5/3 සමත්",IF(AND(CC18&gt;=4,CD18&gt;=1,OR(E18&gt;=20,F18&gt;=20,L18&gt;=20)),"සමත් කළ හැකි",IF(CB18=9,"W9","අසමත් ?")))))</f>
        <v/>
      </c>
      <c r="FK18" s="173" t="n">
        <v>4</v>
      </c>
      <c r="FL18" s="161" t="s">
        <v>47</v>
      </c>
      <c r="FM18" s="161"/>
      <c r="FN18" s="161" t="str">
        <f aca="false">IF(FM18="","-",(FM18/$M$95)*100)</f>
        <v>-</v>
      </c>
      <c r="FO18" s="165" t="n">
        <v>34</v>
      </c>
      <c r="FP18" s="165"/>
      <c r="FQ18" s="165" t="n">
        <v>32</v>
      </c>
      <c r="FR18" s="165" t="s">
        <v>18</v>
      </c>
      <c r="FS18" s="165"/>
      <c r="FT18" s="165"/>
      <c r="FU18" s="165" t="n">
        <v>6</v>
      </c>
      <c r="FV18" s="165" t="n">
        <v>7</v>
      </c>
      <c r="FW18" s="165" t="n">
        <v>16</v>
      </c>
      <c r="FX18" s="165" t="n">
        <v>23</v>
      </c>
      <c r="FY18" s="165" t="s">
        <v>18</v>
      </c>
      <c r="FZ18" s="165" t="n">
        <v>25</v>
      </c>
      <c r="GA18" s="165" t="s">
        <v>18</v>
      </c>
      <c r="GB18" s="165"/>
      <c r="GC18" s="165"/>
      <c r="GD18" s="165"/>
      <c r="GE18" s="165"/>
      <c r="GF18" s="165"/>
      <c r="GG18" s="165" t="s">
        <v>18</v>
      </c>
      <c r="GH18" s="165" t="n">
        <v>18</v>
      </c>
      <c r="GI18" s="165" t="s">
        <v>18</v>
      </c>
      <c r="GJ18" s="165"/>
      <c r="GK18" s="165"/>
      <c r="GL18" s="165" t="s">
        <v>18</v>
      </c>
      <c r="GM18" s="165"/>
      <c r="GN18" s="165"/>
      <c r="GO18" s="165" t="s">
        <v>18</v>
      </c>
      <c r="GP18" s="165" t="n">
        <v>17</v>
      </c>
      <c r="GQ18" s="165"/>
      <c r="GR18" s="165" t="s">
        <v>18</v>
      </c>
      <c r="GS18" s="165"/>
      <c r="GT18" s="165"/>
      <c r="GU18" s="165"/>
      <c r="GV18" s="174"/>
      <c r="GW18" s="167" t="n">
        <f aca="false">IF(FL18="","",SUM(FO18:GV18))</f>
        <v>178</v>
      </c>
      <c r="GX18" s="168" t="n">
        <f aca="false">IF(FL18="","",GW18/9)</f>
        <v>19.7777777777778</v>
      </c>
      <c r="GY18" s="169" t="n">
        <f aca="false">IF(FL18="","",IF(GW18=0,"-",RANK(GW18,$GW$15:$GW$64,0)))</f>
        <v>36</v>
      </c>
      <c r="GZ18" s="167" t="str">
        <f aca="false">IF(FO18="","",IF(FO18="-","-",IF(UPPER(FO18)="AB","+",VLOOKUP(FO18,'විෂය තොරතුරු'!$P$24:$Q$28,2))))</f>
        <v>W</v>
      </c>
      <c r="HA18" s="168" t="str">
        <f aca="false">IF(FP18="","",IF(FP18="-","-",IF(UPPER(FP18)="AB","+",VLOOKUP(FP18,'විෂය තොරතුරු'!$P$24:$Q$28,2))))</f>
        <v/>
      </c>
      <c r="HB18" s="168" t="str">
        <f aca="false">IF(FQ18="","",IF(FQ18="-","-",IF(UPPER(FQ18)="AB","+",VLOOKUP(FQ18,'විෂය තොරතුරු'!$P$24:$Q$28,2))))</f>
        <v>W</v>
      </c>
      <c r="HC18" s="168" t="str">
        <f aca="false">IF(FR18="","",IF(FR18="-","-",IF(UPPER(FR18)="AB","+",VLOOKUP(FR18,'විෂය තොරතුරු'!$P$24:$Q$28,2))))</f>
        <v>-</v>
      </c>
      <c r="HD18" s="168" t="str">
        <f aca="false">IF(FS18="","",IF(FS18="-","-",IF(UPPER(FS18)="AB","+",VLOOKUP(FS18,'විෂය තොරතුරු'!$P$24:$Q$28,2))))</f>
        <v/>
      </c>
      <c r="HE18" s="170" t="str">
        <f aca="false">IF(FT18="","",IF(FT18="-","-",IF(UPPER(FT18)="AB","+",VLOOKUP(FT18,'විෂය තොරතුරු'!$P$24:$Q$28,2))))</f>
        <v/>
      </c>
      <c r="HF18" s="171" t="str">
        <f aca="false">IF(FU18="","",IF(FU18="-","-",IF(UPPER(FU18)="AB","+",VLOOKUP(FU18,'විෂය තොරතුරු'!$P$24:$Q$28,2))))</f>
        <v>W</v>
      </c>
      <c r="HG18" s="168" t="str">
        <f aca="false">IF(FV18="","",IF(FV18="-","-",IF(UPPER(FV18)="AB","+",VLOOKUP(FV18,'විෂය තොරතුරු'!$P$24:$Q$28,2))))</f>
        <v>W</v>
      </c>
      <c r="HH18" s="168" t="str">
        <f aca="false">IF(FW18="","",IF(FW18="-","-",IF(UPPER(FW18)="AB","+",VLOOKUP(FW18,'විෂය තොරතුරු'!$P$24:$Q$28,2))))</f>
        <v>W</v>
      </c>
      <c r="HI18" s="169" t="str">
        <f aca="false">IF(FX18="","",IF(FX18="-","-",IF(UPPER(FX18)="AB","+",VLOOKUP(FX18,'විෂය තොරතුරු'!$P$24:$Q$28,2))))</f>
        <v>W</v>
      </c>
      <c r="HJ18" s="167" t="str">
        <f aca="false">IF(FY18="","",IF(FY18="-","-",IF(UPPER(FY18)="AB","+",VLOOKUP(FY18,'විෂය තොරතුරු'!$P$24:$Q$28,2))))</f>
        <v>-</v>
      </c>
      <c r="HK18" s="168" t="str">
        <f aca="false">IF(FZ18="","",IF(FZ18="-","-",IF(UPPER(FZ18)="AB","+",VLOOKUP(FZ18,'විෂය තොරතුරු'!$P$24:$Q$28,2))))</f>
        <v>W</v>
      </c>
      <c r="HL18" s="168" t="str">
        <f aca="false">IF(GA18="","",IF(GA18="-","-",IF(UPPER(GA18)="AB","+",VLOOKUP(GA18,'විෂය තොරතුරු'!$P$24:$Q$28,2))))</f>
        <v>-</v>
      </c>
      <c r="HM18" s="168" t="str">
        <f aca="false">IF(GB18="","",IF(GB18="-","-",IF(UPPER(GB18)="AB","+",VLOOKUP(GB18,'විෂය තොරතුරු'!$P$24:$Q$28,2))))</f>
        <v/>
      </c>
      <c r="HN18" s="168" t="str">
        <f aca="false">IF(GC18="","",IF(GC18="-","-",IF(UPPER(GC18)="AB","+",VLOOKUP(GC18,'විෂය තොරතුරු'!$P$24:$Q$28,2))))</f>
        <v/>
      </c>
      <c r="HO18" s="168" t="str">
        <f aca="false">IF(GD18="","",IF(GD18="-","-",IF(UPPER(GD18)="AB","+",VLOOKUP(GD18,'විෂය තොරතුරු'!$P$24:$Q$28,2))))</f>
        <v/>
      </c>
      <c r="HP18" s="168" t="str">
        <f aca="false">IF(GE18="","",IF(GE18="-","-",IF(UPPER(GE18)="AB","+",VLOOKUP(GE18,'විෂය තොරතුරු'!$P$24:$Q$28,2))))</f>
        <v/>
      </c>
      <c r="HQ18" s="170" t="str">
        <f aca="false">IF(GF18="","",IF(GF18="-","-",IF(UPPER(GF18)="AB","+",VLOOKUP(GF18,'විෂය තොරතුරු'!$P$24:$Q$28,2))))</f>
        <v/>
      </c>
      <c r="HR18" s="171" t="str">
        <f aca="false">IF(GG18="","",IF(GG18="-","-",IF(UPPER(GG18)="AB","+",VLOOKUP(GG18,'විෂය තොරතුරු'!$P$24:$Q$28,2))))</f>
        <v>-</v>
      </c>
      <c r="HS18" s="168" t="str">
        <f aca="false">IF(GH18="","",IF(GH18="-","-",IF(UPPER(GH18)="AB","+",VLOOKUP(GH18,'විෂය තොරතුරු'!$P$24:$Q$28,2))))</f>
        <v>W</v>
      </c>
      <c r="HT18" s="168" t="str">
        <f aca="false">IF(GI18="","",IF(GI18="-","-",IF(UPPER(GI18)="AB","+",VLOOKUP(GI18,'විෂය තොරතුරු'!$P$24:$Q$28,2))))</f>
        <v>-</v>
      </c>
      <c r="HU18" s="168" t="str">
        <f aca="false">IF(GJ18="","",IF(GJ18="-","-",IF(UPPER(GJ18)="AB","+",VLOOKUP(GJ18,'විෂය තොරතුරු'!$P$24:$Q$28,2))))</f>
        <v/>
      </c>
      <c r="HV18" s="168" t="str">
        <f aca="false">IF(GK18="","",IF(GK18="-","-",IF(UPPER(GK18)="AB","+",VLOOKUP(GK18,'විෂය තොරතුරු'!$P$24:$Q$28,2))))</f>
        <v/>
      </c>
      <c r="HW18" s="168" t="str">
        <f aca="false">IF(GL18="","",IF(GL18="-","-",IF(UPPER(GL18)="AB","+",VLOOKUP(GL18,'විෂය තොරතුරු'!$P$24:$Q$28,2))))</f>
        <v>-</v>
      </c>
      <c r="HX18" s="168" t="str">
        <f aca="false">IF(GM18="","",IF(GM18="-","-",IF(UPPER(GM18)="AB","+",VLOOKUP(GM18,'විෂය තොරතුරු'!$P$24:$Q$28,2))))</f>
        <v/>
      </c>
      <c r="HY18" s="169" t="str">
        <f aca="false">IF(GN18="","",IF(GN18="-","-",IF(UPPER(GN18)="AB","+",VLOOKUP(GN18,'විෂය තොරතුරු'!$P$24:$Q$28,2))))</f>
        <v/>
      </c>
      <c r="HZ18" s="171" t="str">
        <f aca="false">IF(GO18="","",IF(GO18="-","-",IF(UPPER(GO18)="AB","+",VLOOKUP(GO18,'විෂය තොරතුරු'!$P$24:$Q$28,2))))</f>
        <v>-</v>
      </c>
      <c r="IA18" s="168" t="str">
        <f aca="false">IF(GP18="","",IF(GP18="-","-",IF(UPPER(GP18)="AB","+",VLOOKUP(GP18,'විෂය තොරතුරු'!$P$24:$Q$28,2))))</f>
        <v>W</v>
      </c>
      <c r="IB18" s="168" t="str">
        <f aca="false">IF(GQ18="","",IF(GQ18="-","-",IF(UPPER(GQ18)="AB","+",VLOOKUP(GQ18,'විෂය තොරතුරු'!$P$24:$Q$28,2))))</f>
        <v/>
      </c>
      <c r="IC18" s="168" t="str">
        <f aca="false">IF(GR18="","",IF(GR18="-","-",IF(UPPER(GR18)="AB","+",VLOOKUP(GR18,'විෂය තොරතුරු'!$P$24:$Q$28,2))))</f>
        <v>-</v>
      </c>
      <c r="ID18" s="168" t="str">
        <f aca="false">IF(GS18="","",IF(GS18="-","-",IF(UPPER(GS18)="AB","+",VLOOKUP(GS18,'විෂය තොරතුරු'!$P$24:$Q$28,2))))</f>
        <v/>
      </c>
      <c r="IE18" s="168" t="str">
        <f aca="false">IF(GT18="","",IF(GT18="-","-",IF(UPPER(GT18)="AB","+",VLOOKUP(GT18,'විෂය තොරතුරු'!$P$24:$Q$28,2))))</f>
        <v/>
      </c>
      <c r="IF18" s="168" t="str">
        <f aca="false">IF(GU18="","",IF(GU18="-","-",IF(UPPER(GU18)="AB","+",VLOOKUP(GU18,'විෂය තොරතුරු'!$P$24:$Q$28,2))))</f>
        <v/>
      </c>
      <c r="IG18" s="169" t="str">
        <f aca="false">IF(GV18="","",IF(GV18="-","-",IF(UPPER(GV18)="AB","+",VLOOKUP(GV18,'විෂය තොරතුරු'!$P$24:$Q$28,2))))</f>
        <v/>
      </c>
      <c r="IH18" s="171" t="n">
        <f aca="false">IF($FL18="","",COUNTIF($GZ18:$IG18,"A"))</f>
        <v>0</v>
      </c>
      <c r="II18" s="171" t="n">
        <f aca="false">IF($FL18="","",COUNTIF($GZ18:$IG18,"B"))</f>
        <v>0</v>
      </c>
      <c r="IJ18" s="171" t="n">
        <f aca="false">IF($FL18="","",COUNTIF($GZ18:$IG18,"C"))</f>
        <v>0</v>
      </c>
      <c r="IK18" s="171" t="n">
        <f aca="false">IF($FL18="","",COUNTIF($GZ18:$IG18,"S"))</f>
        <v>0</v>
      </c>
      <c r="IL18" s="171" t="n">
        <f aca="false">IF($FL18="","",COUNTIF($GZ18:$IG18,"W"))</f>
        <v>9</v>
      </c>
      <c r="IM18" s="171" t="n">
        <f aca="false">IF(FL18="","",SUM(IH18:IK18))</f>
        <v>0</v>
      </c>
      <c r="IN18" s="169" t="n">
        <f aca="false">IF(FL18="","",SUM(IH18:IJ18))</f>
        <v>0</v>
      </c>
      <c r="IO18" s="172" t="str">
        <f aca="false">IF(FL18="","",IF(AND(IM18&gt;=6,IN18&gt;=3,OR(FO18&gt;=35,FP18&gt;=35),FV18&gt;=35),"6/3 සමත්",IF(AND(IM18&gt;=5,IN18&gt;=3,OR(FO18&gt;=35,FP18&gt;=35,FV18&gt;=35)),"5/3 සමත්",IF(AND(IM18&gt;=4,IN18&gt;=1,OR(FO18&gt;=20,FP18&gt;=20,FV18&gt;=20)),"සමත් කළ හැකි",IF(IL18=9,"W9","අසමත් ?")))))</f>
        <v>W9</v>
      </c>
    </row>
    <row r="19" customFormat="false" ht="13.8" hidden="false" customHeight="false" outlineLevel="0" collapsed="false">
      <c r="A19" s="160" t="n">
        <v>5</v>
      </c>
      <c r="B19" s="161"/>
      <c r="C19" s="161"/>
      <c r="D19" s="162"/>
      <c r="E19" s="183"/>
      <c r="F19" s="181"/>
      <c r="G19" s="183"/>
      <c r="H19" s="180"/>
      <c r="I19" s="180"/>
      <c r="J19" s="181"/>
      <c r="K19" s="183"/>
      <c r="L19" s="180"/>
      <c r="M19" s="180"/>
      <c r="N19" s="181"/>
      <c r="O19" s="183"/>
      <c r="P19" s="180"/>
      <c r="Q19" s="180"/>
      <c r="R19" s="180"/>
      <c r="S19" s="180"/>
      <c r="T19" s="180"/>
      <c r="U19" s="180"/>
      <c r="V19" s="181"/>
      <c r="W19" s="183"/>
      <c r="X19" s="180"/>
      <c r="Y19" s="180"/>
      <c r="Z19" s="180"/>
      <c r="AA19" s="180"/>
      <c r="AB19" s="180"/>
      <c r="AC19" s="180"/>
      <c r="AD19" s="181"/>
      <c r="AE19" s="183"/>
      <c r="AF19" s="180"/>
      <c r="AG19" s="180"/>
      <c r="AH19" s="180"/>
      <c r="AI19" s="180"/>
      <c r="AJ19" s="180"/>
      <c r="AK19" s="180"/>
      <c r="AL19" s="166"/>
      <c r="AM19" s="167" t="str">
        <f aca="false">IF(B19="","",SUM(E19:AL19))</f>
        <v/>
      </c>
      <c r="AN19" s="168" t="str">
        <f aca="false">IF(B19="","",AM19/9)</f>
        <v/>
      </c>
      <c r="AO19" s="169" t="str">
        <f aca="false">IF(B19="","",IF(AM19=0,"-",RANK(AM19,$AM$15:$AM$64,0)))</f>
        <v/>
      </c>
      <c r="AP19" s="167" t="str">
        <f aca="false">IF(E19="","",IF(E19="-","-",IF(UPPER(E19)="AB","+",VLOOKUP(E19,'විෂය තොරතුරු'!$P$24:$Q$28,2))))</f>
        <v/>
      </c>
      <c r="AQ19" s="168" t="str">
        <f aca="false">IF(F19="","",IF(F19="-","-",IF(UPPER(F19)="AB","+",VLOOKUP(F19,'විෂය තොරතුරු'!$P$24:$Q$28,2))))</f>
        <v/>
      </c>
      <c r="AR19" s="168" t="str">
        <f aca="false">IF(G19="","",IF(G19="-","-",IF(UPPER(G19)="AB","+",VLOOKUP(G19,'විෂය තොරතුරු'!$P$24:$Q$28,2))))</f>
        <v/>
      </c>
      <c r="AS19" s="168" t="str">
        <f aca="false">IF(H19="","",IF(H19="-","-",IF(UPPER(H19)="AB","+",VLOOKUP(H19,'විෂය තොරතුරු'!$P$24:$Q$28,2))))</f>
        <v/>
      </c>
      <c r="AT19" s="168" t="str">
        <f aca="false">IF(I19="","",IF(I19="-","-",IF(UPPER(I19)="AB","+",VLOOKUP(I19,'විෂය තොරතුරු'!$P$24:$Q$28,2))))</f>
        <v/>
      </c>
      <c r="AU19" s="170" t="str">
        <f aca="false">IF(J19="","",IF(J19="-","-",IF(UPPER(J19)="AB","+",VLOOKUP(J19,'විෂය තොරතුරු'!$P$24:$Q$28,2))))</f>
        <v/>
      </c>
      <c r="AV19" s="171" t="str">
        <f aca="false">IF(K19="","",IF(K19="-","-",IF(UPPER(K19)="AB","+",VLOOKUP(K19,'විෂය තොරතුරු'!$P$24:$Q$28,2))))</f>
        <v/>
      </c>
      <c r="AW19" s="168" t="str">
        <f aca="false">IF(L19="","",IF(L19="-","-",IF(UPPER(L19)="AB","+",VLOOKUP(L19,'විෂය තොරතුරු'!$P$24:$Q$28,2))))</f>
        <v/>
      </c>
      <c r="AX19" s="168" t="str">
        <f aca="false">IF(M19="","",IF(M19="-","-",IF(UPPER(M19)="AB","+",VLOOKUP(M19,'විෂය තොරතුරු'!$P$24:$Q$28,2))))</f>
        <v/>
      </c>
      <c r="AY19" s="169" t="str">
        <f aca="false">IF(N19="","",IF(N19="-","-",IF(UPPER(N19)="AB","+",VLOOKUP(N19,'විෂය තොරතුරු'!$P$24:$Q$28,2))))</f>
        <v/>
      </c>
      <c r="AZ19" s="167" t="str">
        <f aca="false">IF(O19="","",IF(O19="-","-",IF(UPPER(O19)="AB","+",VLOOKUP(O19,'විෂය තොරතුරු'!$P$24:$Q$28,2))))</f>
        <v/>
      </c>
      <c r="BA19" s="168" t="str">
        <f aca="false">IF(P19="","",IF(P19="-","-",IF(UPPER(P19)="AB","+",VLOOKUP(P19,'විෂය තොරතුරු'!$P$24:$Q$28,2))))</f>
        <v/>
      </c>
      <c r="BB19" s="168" t="str">
        <f aca="false">IF(Q19="","",IF(Q19="-","-",IF(UPPER(Q19)="AB","+",VLOOKUP(Q19,'විෂය තොරතුරු'!$P$24:$Q$28,2))))</f>
        <v/>
      </c>
      <c r="BC19" s="168" t="str">
        <f aca="false">IF(R19="","",IF(R19="-","-",IF(UPPER(R19)="AB","+",VLOOKUP(R19,'විෂය තොරතුරු'!$P$24:$Q$28,2))))</f>
        <v/>
      </c>
      <c r="BD19" s="168" t="str">
        <f aca="false">IF(S19="","",IF(S19="-","-",IF(UPPER(S19)="AB","+",VLOOKUP(S19,'විෂය තොරතුරු'!$P$24:$Q$28,2))))</f>
        <v/>
      </c>
      <c r="BE19" s="168" t="str">
        <f aca="false">IF(T19="","",IF(T19="-","-",IF(UPPER(T19)="AB","+",VLOOKUP(T19,'විෂය තොරතුරු'!$P$24:$Q$28,2))))</f>
        <v/>
      </c>
      <c r="BF19" s="168" t="str">
        <f aca="false">IF(U19="","",IF(U19="-","-",IF(UPPER(U19)="AB","+",VLOOKUP(U19,'විෂය තොරතුරු'!$P$24:$Q$28,2))))</f>
        <v/>
      </c>
      <c r="BG19" s="170" t="str">
        <f aca="false">IF(V19="","",IF(V19="-","-",IF(UPPER(V19)="AB","+",VLOOKUP(V19,'විෂය තොරතුරු'!$P$24:$Q$28,2))))</f>
        <v/>
      </c>
      <c r="BH19" s="171" t="str">
        <f aca="false">IF(W19="","",IF(W19="-","-",IF(UPPER(W19)="AB","+",VLOOKUP(W19,'විෂය තොරතුරු'!$P$24:$Q$28,2))))</f>
        <v/>
      </c>
      <c r="BI19" s="168" t="str">
        <f aca="false">IF(X19="","",IF(X19="-","-",IF(UPPER(X19)="AB","+",VLOOKUP(X19,'විෂය තොරතුරු'!$P$24:$Q$28,2))))</f>
        <v/>
      </c>
      <c r="BJ19" s="168" t="str">
        <f aca="false">IF(Y19="","",IF(Y19="-","-",IF(UPPER(Y19)="AB","+",VLOOKUP(Y19,'විෂය තොරතුරු'!$P$24:$Q$28,2))))</f>
        <v/>
      </c>
      <c r="BK19" s="168" t="str">
        <f aca="false">IF(Z19="","",IF(Z19="-","-",IF(UPPER(Z19)="AB","+",VLOOKUP(Z19,'විෂය තොරතුරු'!$P$24:$Q$28,2))))</f>
        <v/>
      </c>
      <c r="BL19" s="168" t="str">
        <f aca="false">IF(AA19="","",IF(AA19="-","-",IF(UPPER(AA19)="AB","+",VLOOKUP(AA19,'විෂය තොරතුරු'!$P$24:$Q$28,2))))</f>
        <v/>
      </c>
      <c r="BM19" s="168" t="str">
        <f aca="false">IF(AB19="","",IF(AB19="-","-",IF(UPPER(AB19)="AB","+",VLOOKUP(AB19,'විෂය තොරතුරු'!$P$24:$Q$28,2))))</f>
        <v/>
      </c>
      <c r="BN19" s="168" t="str">
        <f aca="false">IF(AC19="","",IF(AC19="-","-",IF(UPPER(AC19)="AB","+",VLOOKUP(AC19,'විෂය තොරතුරු'!$P$24:$Q$28,2))))</f>
        <v/>
      </c>
      <c r="BO19" s="169" t="str">
        <f aca="false">IF(AD19="","",IF(AD19="-","-",IF(UPPER(AD19)="AB","+",VLOOKUP(AD19,'විෂය තොරතුරු'!$P$24:$Q$28,2))))</f>
        <v/>
      </c>
      <c r="BP19" s="171" t="str">
        <f aca="false">IF(AE19="","",IF(AE19="-","-",IF(UPPER(AE19)="AB","+",VLOOKUP(AE19,'විෂය තොරතුරු'!$P$24:$Q$28,2))))</f>
        <v/>
      </c>
      <c r="BQ19" s="168" t="str">
        <f aca="false">IF(AF19="","",IF(AF19="-","-",IF(UPPER(AF19)="AB","+",VLOOKUP(AF19,'විෂය තොරතුරු'!$P$24:$Q$28,2))))</f>
        <v/>
      </c>
      <c r="BR19" s="168" t="str">
        <f aca="false">IF(AG19="","",IF(AG19="-","-",IF(UPPER(AG19)="AB","+",VLOOKUP(AG19,'විෂය තොරතුරු'!$P$24:$Q$28,2))))</f>
        <v/>
      </c>
      <c r="BS19" s="168" t="str">
        <f aca="false">IF(AH19="","",IF(AH19="-","-",IF(UPPER(AH19)="AB","+",VLOOKUP(AH19,'විෂය තොරතුරු'!$P$24:$Q$28,2))))</f>
        <v/>
      </c>
      <c r="BT19" s="168" t="str">
        <f aca="false">IF(AI19="","",IF(AI19="-","-",IF(UPPER(AI19)="AB","+",VLOOKUP(AI19,'විෂය තොරතුරු'!$P$24:$Q$28,2))))</f>
        <v/>
      </c>
      <c r="BU19" s="168" t="str">
        <f aca="false">IF(AJ19="","",IF(AJ19="-","-",IF(UPPER(AJ19)="AB","+",VLOOKUP(AJ19,'විෂය තොරතුරු'!$P$24:$Q$28,2))))</f>
        <v/>
      </c>
      <c r="BV19" s="168" t="str">
        <f aca="false">IF(AK19="","",IF(AK19="-","-",IF(UPPER(AK19)="AB","+",VLOOKUP(AK19,'විෂය තොරතුරු'!$P$24:$Q$28,2))))</f>
        <v/>
      </c>
      <c r="BW19" s="169" t="str">
        <f aca="false">IF(AL19="","",IF(AL19="-","-",IF(UPPER(AL19)="AB","+",VLOOKUP(AL19,'විෂය තොරතුරු'!$P$24:$Q$28,2))))</f>
        <v/>
      </c>
      <c r="BX19" s="171" t="str">
        <f aca="false">IF($B19="","",COUNTIF($AP19:$BW19,"A"))</f>
        <v/>
      </c>
      <c r="BY19" s="168" t="str">
        <f aca="false">IF($B19="","",COUNTIF($AP19:$BW19,"B"))</f>
        <v/>
      </c>
      <c r="BZ19" s="168" t="str">
        <f aca="false">IF($B19="","",COUNTIF($AP19:$BW19,"C"))</f>
        <v/>
      </c>
      <c r="CA19" s="168" t="str">
        <f aca="false">IF($B19="","",COUNTIF($AP19:$BW19,"S"))</f>
        <v/>
      </c>
      <c r="CB19" s="169" t="str">
        <f aca="false">IF($B19="","",COUNTIF($AP19:$BW19,"W"))</f>
        <v/>
      </c>
      <c r="CC19" s="171" t="str">
        <f aca="false">IF(B19="","",SUM(BX19:CA19))</f>
        <v/>
      </c>
      <c r="CD19" s="169" t="str">
        <f aca="false">IF(B19="","",SUM(BX19:BZ19))</f>
        <v/>
      </c>
      <c r="CE19" s="172" t="str">
        <f aca="false">IF(B19="","",IF(AND(CC19&gt;=6,CD19&gt;=3,OR(E19&gt;=35,F19&gt;=35),L19&gt;=35),"6/3 සමත්",IF(AND(CC19&gt;=5,CD19&gt;=3,OR(E19&gt;=35,F19&gt;=35,L19&gt;=35)),"5/3 සමත්",IF(AND(CC19&gt;=4,CD19&gt;=1,OR(E19&gt;=20,F19&gt;=20,L19&gt;=20)),"සමත් කළ හැකි",IF(CB19=9,"W9","අසමත් ?")))))</f>
        <v/>
      </c>
      <c r="FK19" s="173" t="n">
        <v>5</v>
      </c>
      <c r="FL19" s="161" t="s">
        <v>48</v>
      </c>
      <c r="FM19" s="161"/>
      <c r="FN19" s="161" t="str">
        <f aca="false">IF(FM19="","-",(FM19/$M$95)*100)</f>
        <v>-</v>
      </c>
      <c r="FO19" s="165" t="n">
        <v>37</v>
      </c>
      <c r="FP19" s="165"/>
      <c r="FQ19" s="165" t="n">
        <v>57</v>
      </c>
      <c r="FR19" s="165" t="s">
        <v>18</v>
      </c>
      <c r="FS19" s="165"/>
      <c r="FT19" s="165"/>
      <c r="FU19" s="165" t="n">
        <v>43</v>
      </c>
      <c r="FV19" s="165" t="n">
        <v>22</v>
      </c>
      <c r="FW19" s="165" t="n">
        <v>32</v>
      </c>
      <c r="FX19" s="165" t="n">
        <v>46</v>
      </c>
      <c r="FY19" s="165" t="n">
        <v>64</v>
      </c>
      <c r="FZ19" s="165" t="s">
        <v>18</v>
      </c>
      <c r="GA19" s="165" t="s">
        <v>18</v>
      </c>
      <c r="GB19" s="165"/>
      <c r="GC19" s="165"/>
      <c r="GD19" s="165"/>
      <c r="GE19" s="165"/>
      <c r="GF19" s="165"/>
      <c r="GG19" s="165" t="n">
        <v>48</v>
      </c>
      <c r="GH19" s="165" t="s">
        <v>18</v>
      </c>
      <c r="GI19" s="165" t="s">
        <v>18</v>
      </c>
      <c r="GJ19" s="165"/>
      <c r="GK19" s="165"/>
      <c r="GL19" s="165" t="s">
        <v>18</v>
      </c>
      <c r="GM19" s="165"/>
      <c r="GN19" s="165"/>
      <c r="GO19" s="165" t="s">
        <v>18</v>
      </c>
      <c r="GP19" s="165" t="n">
        <v>73</v>
      </c>
      <c r="GQ19" s="165"/>
      <c r="GR19" s="165" t="s">
        <v>18</v>
      </c>
      <c r="GS19" s="165"/>
      <c r="GT19" s="165"/>
      <c r="GU19" s="165"/>
      <c r="GV19" s="174"/>
      <c r="GW19" s="167" t="n">
        <f aca="false">IF(FL19="","",SUM(FO19:GV19))</f>
        <v>422</v>
      </c>
      <c r="GX19" s="168" t="n">
        <f aca="false">IF(FL19="","",GW19/9)</f>
        <v>46.8888888888889</v>
      </c>
      <c r="GY19" s="169" t="n">
        <f aca="false">IF(FL19="","",IF(GW19=0,"-",RANK(GW19,$GW$15:$GW$64,0)))</f>
        <v>6</v>
      </c>
      <c r="GZ19" s="167" t="str">
        <f aca="false">IF(FO19="","",IF(FO19="-","-",IF(UPPER(FO19)="AB","+",VLOOKUP(FO19,'විෂය තොරතුරු'!$P$24:$Q$28,2))))</f>
        <v>S</v>
      </c>
      <c r="HA19" s="168" t="str">
        <f aca="false">IF(FP19="","",IF(FP19="-","-",IF(UPPER(FP19)="AB","+",VLOOKUP(FP19,'විෂය තොරතුරු'!$P$24:$Q$28,2))))</f>
        <v/>
      </c>
      <c r="HB19" s="168" t="str">
        <f aca="false">IF(FQ19="","",IF(FQ19="-","-",IF(UPPER(FQ19)="AB","+",VLOOKUP(FQ19,'විෂය තොරතුරු'!$P$24:$Q$28,2))))</f>
        <v>C</v>
      </c>
      <c r="HC19" s="168" t="str">
        <f aca="false">IF(FR19="","",IF(FR19="-","-",IF(UPPER(FR19)="AB","+",VLOOKUP(FR19,'විෂය තොරතුරු'!$P$24:$Q$28,2))))</f>
        <v>-</v>
      </c>
      <c r="HD19" s="168" t="str">
        <f aca="false">IF(FS19="","",IF(FS19="-","-",IF(UPPER(FS19)="AB","+",VLOOKUP(FS19,'විෂය තොරතුරු'!$P$24:$Q$28,2))))</f>
        <v/>
      </c>
      <c r="HE19" s="170" t="str">
        <f aca="false">IF(FT19="","",IF(FT19="-","-",IF(UPPER(FT19)="AB","+",VLOOKUP(FT19,'විෂය තොරතුරු'!$P$24:$Q$28,2))))</f>
        <v/>
      </c>
      <c r="HF19" s="171" t="str">
        <f aca="false">IF(FU19="","",IF(FU19="-","-",IF(UPPER(FU19)="AB","+",VLOOKUP(FU19,'විෂය තොරතුරු'!$P$24:$Q$28,2))))</f>
        <v>S</v>
      </c>
      <c r="HG19" s="168" t="str">
        <f aca="false">IF(FV19="","",IF(FV19="-","-",IF(UPPER(FV19)="AB","+",VLOOKUP(FV19,'විෂය තොරතුරු'!$P$24:$Q$28,2))))</f>
        <v>W</v>
      </c>
      <c r="HH19" s="168" t="str">
        <f aca="false">IF(FW19="","",IF(FW19="-","-",IF(UPPER(FW19)="AB","+",VLOOKUP(FW19,'විෂය තොරතුරු'!$P$24:$Q$28,2))))</f>
        <v>W</v>
      </c>
      <c r="HI19" s="169" t="str">
        <f aca="false">IF(FX19="","",IF(FX19="-","-",IF(UPPER(FX19)="AB","+",VLOOKUP(FX19,'විෂය තොරතුරු'!$P$24:$Q$28,2))))</f>
        <v>S</v>
      </c>
      <c r="HJ19" s="167" t="str">
        <f aca="false">IF(FY19="","",IF(FY19="-","-",IF(UPPER(FY19)="AB","+",VLOOKUP(FY19,'විෂය තොරතුරු'!$P$24:$Q$28,2))))</f>
        <v>C</v>
      </c>
      <c r="HK19" s="168" t="str">
        <f aca="false">IF(FZ19="","",IF(FZ19="-","-",IF(UPPER(FZ19)="AB","+",VLOOKUP(FZ19,'විෂය තොරතුරු'!$P$24:$Q$28,2))))</f>
        <v>-</v>
      </c>
      <c r="HL19" s="168" t="str">
        <f aca="false">IF(GA19="","",IF(GA19="-","-",IF(UPPER(GA19)="AB","+",VLOOKUP(GA19,'විෂය තොරතුරු'!$P$24:$Q$28,2))))</f>
        <v>-</v>
      </c>
      <c r="HM19" s="168" t="str">
        <f aca="false">IF(GB19="","",IF(GB19="-","-",IF(UPPER(GB19)="AB","+",VLOOKUP(GB19,'විෂය තොරතුරු'!$P$24:$Q$28,2))))</f>
        <v/>
      </c>
      <c r="HN19" s="168" t="str">
        <f aca="false">IF(GC19="","",IF(GC19="-","-",IF(UPPER(GC19)="AB","+",VLOOKUP(GC19,'විෂය තොරතුරු'!$P$24:$Q$28,2))))</f>
        <v/>
      </c>
      <c r="HO19" s="168" t="str">
        <f aca="false">IF(GD19="","",IF(GD19="-","-",IF(UPPER(GD19)="AB","+",VLOOKUP(GD19,'විෂය තොරතුරු'!$P$24:$Q$28,2))))</f>
        <v/>
      </c>
      <c r="HP19" s="168" t="str">
        <f aca="false">IF(GE19="","",IF(GE19="-","-",IF(UPPER(GE19)="AB","+",VLOOKUP(GE19,'විෂය තොරතුරු'!$P$24:$Q$28,2))))</f>
        <v/>
      </c>
      <c r="HQ19" s="170" t="str">
        <f aca="false">IF(GF19="","",IF(GF19="-","-",IF(UPPER(GF19)="AB","+",VLOOKUP(GF19,'විෂය තොරතුරු'!$P$24:$Q$28,2))))</f>
        <v/>
      </c>
      <c r="HR19" s="171" t="str">
        <f aca="false">IF(GG19="","",IF(GG19="-","-",IF(UPPER(GG19)="AB","+",VLOOKUP(GG19,'විෂය තොරතුරු'!$P$24:$Q$28,2))))</f>
        <v>S</v>
      </c>
      <c r="HS19" s="168" t="str">
        <f aca="false">IF(GH19="","",IF(GH19="-","-",IF(UPPER(GH19)="AB","+",VLOOKUP(GH19,'විෂය තොරතුරු'!$P$24:$Q$28,2))))</f>
        <v>-</v>
      </c>
      <c r="HT19" s="168" t="str">
        <f aca="false">IF(GI19="","",IF(GI19="-","-",IF(UPPER(GI19)="AB","+",VLOOKUP(GI19,'විෂය තොරතුරු'!$P$24:$Q$28,2))))</f>
        <v>-</v>
      </c>
      <c r="HU19" s="168" t="str">
        <f aca="false">IF(GJ19="","",IF(GJ19="-","-",IF(UPPER(GJ19)="AB","+",VLOOKUP(GJ19,'විෂය තොරතුරු'!$P$24:$Q$28,2))))</f>
        <v/>
      </c>
      <c r="HV19" s="168" t="str">
        <f aca="false">IF(GK19="","",IF(GK19="-","-",IF(UPPER(GK19)="AB","+",VLOOKUP(GK19,'විෂය තොරතුරු'!$P$24:$Q$28,2))))</f>
        <v/>
      </c>
      <c r="HW19" s="168" t="str">
        <f aca="false">IF(GL19="","",IF(GL19="-","-",IF(UPPER(GL19)="AB","+",VLOOKUP(GL19,'විෂය තොරතුරු'!$P$24:$Q$28,2))))</f>
        <v>-</v>
      </c>
      <c r="HX19" s="168" t="str">
        <f aca="false">IF(GM19="","",IF(GM19="-","-",IF(UPPER(GM19)="AB","+",VLOOKUP(GM19,'විෂය තොරතුරු'!$P$24:$Q$28,2))))</f>
        <v/>
      </c>
      <c r="HY19" s="169" t="str">
        <f aca="false">IF(GN19="","",IF(GN19="-","-",IF(UPPER(GN19)="AB","+",VLOOKUP(GN19,'විෂය තොරතුරු'!$P$24:$Q$28,2))))</f>
        <v/>
      </c>
      <c r="HZ19" s="171" t="str">
        <f aca="false">IF(GO19="","",IF(GO19="-","-",IF(UPPER(GO19)="AB","+",VLOOKUP(GO19,'විෂය තොරතුරු'!$P$24:$Q$28,2))))</f>
        <v>-</v>
      </c>
      <c r="IA19" s="168" t="str">
        <f aca="false">IF(GP19="","",IF(GP19="-","-",IF(UPPER(GP19)="AB","+",VLOOKUP(GP19,'විෂය තොරතුරු'!$P$24:$Q$28,2))))</f>
        <v>B</v>
      </c>
      <c r="IB19" s="168" t="str">
        <f aca="false">IF(GQ19="","",IF(GQ19="-","-",IF(UPPER(GQ19)="AB","+",VLOOKUP(GQ19,'විෂය තොරතුරු'!$P$24:$Q$28,2))))</f>
        <v/>
      </c>
      <c r="IC19" s="168" t="str">
        <f aca="false">IF(GR19="","",IF(GR19="-","-",IF(UPPER(GR19)="AB","+",VLOOKUP(GR19,'විෂය තොරතුරු'!$P$24:$Q$28,2))))</f>
        <v>-</v>
      </c>
      <c r="ID19" s="168" t="str">
        <f aca="false">IF(GS19="","",IF(GS19="-","-",IF(UPPER(GS19)="AB","+",VLOOKUP(GS19,'විෂය තොරතුරු'!$P$24:$Q$28,2))))</f>
        <v/>
      </c>
      <c r="IE19" s="168" t="str">
        <f aca="false">IF(GT19="","",IF(GT19="-","-",IF(UPPER(GT19)="AB","+",VLOOKUP(GT19,'විෂය තොරතුරු'!$P$24:$Q$28,2))))</f>
        <v/>
      </c>
      <c r="IF19" s="168" t="str">
        <f aca="false">IF(GU19="","",IF(GU19="-","-",IF(UPPER(GU19)="AB","+",VLOOKUP(GU19,'විෂය තොරතුරු'!$P$24:$Q$28,2))))</f>
        <v/>
      </c>
      <c r="IG19" s="169" t="str">
        <f aca="false">IF(GV19="","",IF(GV19="-","-",IF(UPPER(GV19)="AB","+",VLOOKUP(GV19,'විෂය තොරතුරු'!$P$24:$Q$28,2))))</f>
        <v/>
      </c>
      <c r="IH19" s="171" t="n">
        <f aca="false">IF($FL19="","",COUNTIF($GZ19:$IG19,"A"))</f>
        <v>0</v>
      </c>
      <c r="II19" s="171" t="n">
        <f aca="false">IF($FL19="","",COUNTIF($GZ19:$IG19,"B"))</f>
        <v>1</v>
      </c>
      <c r="IJ19" s="171" t="n">
        <f aca="false">IF($FL19="","",COUNTIF($GZ19:$IG19,"C"))</f>
        <v>2</v>
      </c>
      <c r="IK19" s="171" t="n">
        <f aca="false">IF($FL19="","",COUNTIF($GZ19:$IG19,"S"))</f>
        <v>4</v>
      </c>
      <c r="IL19" s="171" t="n">
        <f aca="false">IF($FL19="","",COUNTIF($GZ19:$IG19,"W"))</f>
        <v>2</v>
      </c>
      <c r="IM19" s="171" t="n">
        <f aca="false">IF(FL19="","",SUM(IH19:IK19))</f>
        <v>7</v>
      </c>
      <c r="IN19" s="169" t="n">
        <f aca="false">IF(FL19="","",SUM(IH19:IJ19))</f>
        <v>3</v>
      </c>
      <c r="IO19" s="172" t="str">
        <f aca="false">IF(FL19="","",IF(AND(IM19&gt;=6,IN19&gt;=3,OR(FO19&gt;=35,FP19&gt;=35),FV19&gt;=35),"6/3 සමත්",IF(AND(IM19&gt;=5,IN19&gt;=3,OR(FO19&gt;=35,FP19&gt;=35,FV19&gt;=35)),"5/3 සමත්",IF(AND(IM19&gt;=4,IN19&gt;=1,OR(FO19&gt;=20,FP19&gt;=20,FV19&gt;=20)),"සමත් කළ හැකි",IF(IL19=9,"W9","අසමත් ?")))))</f>
        <v>5/3 සමත්</v>
      </c>
    </row>
    <row r="20" customFormat="false" ht="13.8" hidden="false" customHeight="false" outlineLevel="0" collapsed="false">
      <c r="A20" s="160" t="n">
        <v>6</v>
      </c>
      <c r="B20" s="175"/>
      <c r="C20" s="161"/>
      <c r="D20" s="162"/>
      <c r="E20" s="183"/>
      <c r="F20" s="181"/>
      <c r="G20" s="183"/>
      <c r="H20" s="180"/>
      <c r="I20" s="180"/>
      <c r="J20" s="181"/>
      <c r="K20" s="183"/>
      <c r="L20" s="180"/>
      <c r="M20" s="180"/>
      <c r="N20" s="181"/>
      <c r="O20" s="183"/>
      <c r="P20" s="180"/>
      <c r="Q20" s="180"/>
      <c r="R20" s="180"/>
      <c r="S20" s="180"/>
      <c r="T20" s="180"/>
      <c r="U20" s="180"/>
      <c r="V20" s="181"/>
      <c r="W20" s="183"/>
      <c r="X20" s="180"/>
      <c r="Y20" s="180"/>
      <c r="Z20" s="180"/>
      <c r="AA20" s="180"/>
      <c r="AB20" s="180"/>
      <c r="AC20" s="180"/>
      <c r="AD20" s="181"/>
      <c r="AE20" s="183"/>
      <c r="AF20" s="180"/>
      <c r="AG20" s="180"/>
      <c r="AH20" s="180"/>
      <c r="AI20" s="180"/>
      <c r="AJ20" s="180"/>
      <c r="AK20" s="180"/>
      <c r="AL20" s="166"/>
      <c r="AM20" s="167" t="str">
        <f aca="false">IF(B20="","",SUM(E20:AL20))</f>
        <v/>
      </c>
      <c r="AN20" s="168" t="str">
        <f aca="false">IF(B20="","",AM20/9)</f>
        <v/>
      </c>
      <c r="AO20" s="169" t="str">
        <f aca="false">IF(B20="","",IF(AM20=0,"-",RANK(AM20,$AM$15:$AM$64,0)))</f>
        <v/>
      </c>
      <c r="AP20" s="167" t="str">
        <f aca="false">IF(E20="","",IF(E20="-","-",IF(UPPER(E20)="AB","+",VLOOKUP(E20,'විෂය තොරතුරු'!$P$24:$Q$28,2))))</f>
        <v/>
      </c>
      <c r="AQ20" s="168" t="str">
        <f aca="false">IF(F20="","",IF(F20="-","-",IF(UPPER(F20)="AB","+",VLOOKUP(F20,'විෂය තොරතුරු'!$P$24:$Q$28,2))))</f>
        <v/>
      </c>
      <c r="AR20" s="168" t="str">
        <f aca="false">IF(G20="","",IF(G20="-","-",IF(UPPER(G20)="AB","+",VLOOKUP(G20,'විෂය තොරතුරු'!$P$24:$Q$28,2))))</f>
        <v/>
      </c>
      <c r="AS20" s="168" t="str">
        <f aca="false">IF(H20="","",IF(H20="-","-",IF(UPPER(H20)="AB","+",VLOOKUP(H20,'විෂය තොරතුරු'!$P$24:$Q$28,2))))</f>
        <v/>
      </c>
      <c r="AT20" s="168" t="str">
        <f aca="false">IF(I20="","",IF(I20="-","-",IF(UPPER(I20)="AB","+",VLOOKUP(I20,'විෂය තොරතුරු'!$P$24:$Q$28,2))))</f>
        <v/>
      </c>
      <c r="AU20" s="170" t="str">
        <f aca="false">IF(J20="","",IF(J20="-","-",IF(UPPER(J20)="AB","+",VLOOKUP(J20,'විෂය තොරතුරු'!$P$24:$Q$28,2))))</f>
        <v/>
      </c>
      <c r="AV20" s="171" t="str">
        <f aca="false">IF(K20="","",IF(K20="-","-",IF(UPPER(K20)="AB","+",VLOOKUP(K20,'විෂය තොරතුරු'!$P$24:$Q$28,2))))</f>
        <v/>
      </c>
      <c r="AW20" s="168" t="str">
        <f aca="false">IF(L20="","",IF(L20="-","-",IF(UPPER(L20)="AB","+",VLOOKUP(L20,'විෂය තොරතුරු'!$P$24:$Q$28,2))))</f>
        <v/>
      </c>
      <c r="AX20" s="168" t="str">
        <f aca="false">IF(M20="","",IF(M20="-","-",IF(UPPER(M20)="AB","+",VLOOKUP(M20,'විෂය තොරතුරු'!$P$24:$Q$28,2))))</f>
        <v/>
      </c>
      <c r="AY20" s="169" t="str">
        <f aca="false">IF(N20="","",IF(N20="-","-",IF(UPPER(N20)="AB","+",VLOOKUP(N20,'විෂය තොරතුරු'!$P$24:$Q$28,2))))</f>
        <v/>
      </c>
      <c r="AZ20" s="167" t="str">
        <f aca="false">IF(O20="","",IF(O20="-","-",IF(UPPER(O20)="AB","+",VLOOKUP(O20,'විෂය තොරතුරු'!$P$24:$Q$28,2))))</f>
        <v/>
      </c>
      <c r="BA20" s="168" t="str">
        <f aca="false">IF(P20="","",IF(P20="-","-",IF(UPPER(P20)="AB","+",VLOOKUP(P20,'විෂය තොරතුරු'!$P$24:$Q$28,2))))</f>
        <v/>
      </c>
      <c r="BB20" s="168" t="str">
        <f aca="false">IF(Q20="","",IF(Q20="-","-",IF(UPPER(Q20)="AB","+",VLOOKUP(Q20,'විෂය තොරතුරු'!$P$24:$Q$28,2))))</f>
        <v/>
      </c>
      <c r="BC20" s="168" t="str">
        <f aca="false">IF(R20="","",IF(R20="-","-",IF(UPPER(R20)="AB","+",VLOOKUP(R20,'විෂය තොරතුරු'!$P$24:$Q$28,2))))</f>
        <v/>
      </c>
      <c r="BD20" s="168" t="str">
        <f aca="false">IF(S20="","",IF(S20="-","-",IF(UPPER(S20)="AB","+",VLOOKUP(S20,'විෂය තොරතුරු'!$P$24:$Q$28,2))))</f>
        <v/>
      </c>
      <c r="BE20" s="168" t="str">
        <f aca="false">IF(T20="","",IF(T20="-","-",IF(UPPER(T20)="AB","+",VLOOKUP(T20,'විෂය තොරතුරු'!$P$24:$Q$28,2))))</f>
        <v/>
      </c>
      <c r="BF20" s="168" t="str">
        <f aca="false">IF(U20="","",IF(U20="-","-",IF(UPPER(U20)="AB","+",VLOOKUP(U20,'විෂය තොරතුරු'!$P$24:$Q$28,2))))</f>
        <v/>
      </c>
      <c r="BG20" s="170" t="str">
        <f aca="false">IF(V20="","",IF(V20="-","-",IF(UPPER(V20)="AB","+",VLOOKUP(V20,'විෂය තොරතුරු'!$P$24:$Q$28,2))))</f>
        <v/>
      </c>
      <c r="BH20" s="171" t="str">
        <f aca="false">IF(W20="","",IF(W20="-","-",IF(UPPER(W20)="AB","+",VLOOKUP(W20,'විෂය තොරතුරු'!$P$24:$Q$28,2))))</f>
        <v/>
      </c>
      <c r="BI20" s="168" t="str">
        <f aca="false">IF(X20="","",IF(X20="-","-",IF(UPPER(X20)="AB","+",VLOOKUP(X20,'විෂය තොරතුරු'!$P$24:$Q$28,2))))</f>
        <v/>
      </c>
      <c r="BJ20" s="168" t="str">
        <f aca="false">IF(Y20="","",IF(Y20="-","-",IF(UPPER(Y20)="AB","+",VLOOKUP(Y20,'විෂය තොරතුරු'!$P$24:$Q$28,2))))</f>
        <v/>
      </c>
      <c r="BK20" s="168" t="str">
        <f aca="false">IF(Z20="","",IF(Z20="-","-",IF(UPPER(Z20)="AB","+",VLOOKUP(Z20,'විෂය තොරතුරු'!$P$24:$Q$28,2))))</f>
        <v/>
      </c>
      <c r="BL20" s="168" t="str">
        <f aca="false">IF(AA20="","",IF(AA20="-","-",IF(UPPER(AA20)="AB","+",VLOOKUP(AA20,'විෂය තොරතුරු'!$P$24:$Q$28,2))))</f>
        <v/>
      </c>
      <c r="BM20" s="168" t="str">
        <f aca="false">IF(AB20="","",IF(AB20="-","-",IF(UPPER(AB20)="AB","+",VLOOKUP(AB20,'විෂය තොරතුරු'!$P$24:$Q$28,2))))</f>
        <v/>
      </c>
      <c r="BN20" s="168" t="str">
        <f aca="false">IF(AC20="","",IF(AC20="-","-",IF(UPPER(AC20)="AB","+",VLOOKUP(AC20,'විෂය තොරතුරු'!$P$24:$Q$28,2))))</f>
        <v/>
      </c>
      <c r="BO20" s="169" t="str">
        <f aca="false">IF(AD20="","",IF(AD20="-","-",IF(UPPER(AD20)="AB","+",VLOOKUP(AD20,'විෂය තොරතුරු'!$P$24:$Q$28,2))))</f>
        <v/>
      </c>
      <c r="BP20" s="171" t="str">
        <f aca="false">IF(AE20="","",IF(AE20="-","-",IF(UPPER(AE20)="AB","+",VLOOKUP(AE20,'විෂය තොරතුරු'!$P$24:$Q$28,2))))</f>
        <v/>
      </c>
      <c r="BQ20" s="168" t="str">
        <f aca="false">IF(AF20="","",IF(AF20="-","-",IF(UPPER(AF20)="AB","+",VLOOKUP(AF20,'විෂය තොරතුරු'!$P$24:$Q$28,2))))</f>
        <v/>
      </c>
      <c r="BR20" s="168" t="str">
        <f aca="false">IF(AG20="","",IF(AG20="-","-",IF(UPPER(AG20)="AB","+",VLOOKUP(AG20,'විෂය තොරතුරු'!$P$24:$Q$28,2))))</f>
        <v/>
      </c>
      <c r="BS20" s="168" t="str">
        <f aca="false">IF(AH20="","",IF(AH20="-","-",IF(UPPER(AH20)="AB","+",VLOOKUP(AH20,'විෂය තොරතුරු'!$P$24:$Q$28,2))))</f>
        <v/>
      </c>
      <c r="BT20" s="168" t="str">
        <f aca="false">IF(AI20="","",IF(AI20="-","-",IF(UPPER(AI20)="AB","+",VLOOKUP(AI20,'විෂය තොරතුරු'!$P$24:$Q$28,2))))</f>
        <v/>
      </c>
      <c r="BU20" s="168" t="str">
        <f aca="false">IF(AJ20="","",IF(AJ20="-","-",IF(UPPER(AJ20)="AB","+",VLOOKUP(AJ20,'විෂය තොරතුරු'!$P$24:$Q$28,2))))</f>
        <v/>
      </c>
      <c r="BV20" s="168" t="str">
        <f aca="false">IF(AK20="","",IF(AK20="-","-",IF(UPPER(AK20)="AB","+",VLOOKUP(AK20,'විෂය තොරතුරු'!$P$24:$Q$28,2))))</f>
        <v/>
      </c>
      <c r="BW20" s="169" t="str">
        <f aca="false">IF(AL20="","",IF(AL20="-","-",IF(UPPER(AL20)="AB","+",VLOOKUP(AL20,'විෂය තොරතුරු'!$P$24:$Q$28,2))))</f>
        <v/>
      </c>
      <c r="BX20" s="171" t="str">
        <f aca="false">IF($B20="","",COUNTIF($AP20:$BW20,"A"))</f>
        <v/>
      </c>
      <c r="BY20" s="168" t="str">
        <f aca="false">IF($B20="","",COUNTIF($AP20:$BW20,"B"))</f>
        <v/>
      </c>
      <c r="BZ20" s="168" t="str">
        <f aca="false">IF($B20="","",COUNTIF($AP20:$BW20,"C"))</f>
        <v/>
      </c>
      <c r="CA20" s="168" t="str">
        <f aca="false">IF($B20="","",COUNTIF($AP20:$BW20,"S"))</f>
        <v/>
      </c>
      <c r="CB20" s="169" t="str">
        <f aca="false">IF($B20="","",COUNTIF($AP20:$BW20,"W"))</f>
        <v/>
      </c>
      <c r="CC20" s="171" t="str">
        <f aca="false">IF(B20="","",SUM(BX20:CA20))</f>
        <v/>
      </c>
      <c r="CD20" s="169" t="str">
        <f aca="false">IF(B20="","",SUM(BX20:BZ20))</f>
        <v/>
      </c>
      <c r="CE20" s="172" t="str">
        <f aca="false">IF(B20="","",IF(AND(CC20&gt;=6,CD20&gt;=3,OR(E20&gt;=35,F20&gt;=35),L20&gt;=35),"6/3 සමත්",IF(AND(CC20&gt;=5,CD20&gt;=3,OR(E20&gt;=35,F20&gt;=35,L20&gt;=35)),"5/3 සමත්",IF(AND(CC20&gt;=4,CD20&gt;=1,OR(E20&gt;=20,F20&gt;=20,L20&gt;=20)),"සමත් කළ හැකි",IF(CB20=9,"W9","අසමත් ?")))))</f>
        <v/>
      </c>
      <c r="FK20" s="173" t="n">
        <v>6</v>
      </c>
      <c r="FL20" s="175" t="s">
        <v>49</v>
      </c>
      <c r="FM20" s="161"/>
      <c r="FN20" s="161" t="str">
        <f aca="false">IF(FM20="","-",(FM20/$M$95)*100)</f>
        <v>-</v>
      </c>
      <c r="FO20" s="165" t="n">
        <v>45</v>
      </c>
      <c r="FP20" s="165"/>
      <c r="FQ20" s="165" t="n">
        <v>35</v>
      </c>
      <c r="FR20" s="165" t="s">
        <v>18</v>
      </c>
      <c r="FS20" s="165"/>
      <c r="FT20" s="165"/>
      <c r="FU20" s="165" t="n">
        <v>42</v>
      </c>
      <c r="FV20" s="165" t="n">
        <v>15</v>
      </c>
      <c r="FW20" s="165" t="n">
        <v>10</v>
      </c>
      <c r="FX20" s="165" t="n">
        <v>18</v>
      </c>
      <c r="FY20" s="165" t="s">
        <v>18</v>
      </c>
      <c r="FZ20" s="165" t="s">
        <v>18</v>
      </c>
      <c r="GA20" s="165" t="n">
        <v>15</v>
      </c>
      <c r="GB20" s="165"/>
      <c r="GC20" s="165"/>
      <c r="GD20" s="165"/>
      <c r="GE20" s="165"/>
      <c r="GF20" s="165"/>
      <c r="GG20" s="165" t="s">
        <v>18</v>
      </c>
      <c r="GH20" s="165" t="n">
        <v>55</v>
      </c>
      <c r="GI20" s="165" t="s">
        <v>18</v>
      </c>
      <c r="GJ20" s="165"/>
      <c r="GK20" s="165"/>
      <c r="GL20" s="165" t="s">
        <v>18</v>
      </c>
      <c r="GM20" s="165"/>
      <c r="GN20" s="165"/>
      <c r="GO20" s="165" t="s">
        <v>18</v>
      </c>
      <c r="GP20" s="165" t="n">
        <v>28</v>
      </c>
      <c r="GQ20" s="165"/>
      <c r="GR20" s="165" t="s">
        <v>18</v>
      </c>
      <c r="GS20" s="165"/>
      <c r="GT20" s="165"/>
      <c r="GU20" s="165"/>
      <c r="GV20" s="174"/>
      <c r="GW20" s="167" t="n">
        <f aca="false">IF(FL20="","",SUM(FO20:GV20))</f>
        <v>263</v>
      </c>
      <c r="GX20" s="168" t="n">
        <f aca="false">IF(FL20="","",GW20/9)</f>
        <v>29.2222222222222</v>
      </c>
      <c r="GY20" s="169" t="n">
        <f aca="false">IF(FL20="","",IF(GW20=0,"-",RANK(GW20,$GW$15:$GW$64,0)))</f>
        <v>17</v>
      </c>
      <c r="GZ20" s="167" t="str">
        <f aca="false">IF(FO20="","",IF(FO20="-","-",IF(UPPER(FO20)="AB","+",VLOOKUP(FO20,'විෂය තොරතුරු'!$P$24:$Q$28,2))))</f>
        <v>S</v>
      </c>
      <c r="HA20" s="168" t="str">
        <f aca="false">IF(FP20="","",IF(FP20="-","-",IF(UPPER(FP20)="AB","+",VLOOKUP(FP20,'විෂය තොරතුරු'!$P$24:$Q$28,2))))</f>
        <v/>
      </c>
      <c r="HB20" s="168" t="str">
        <f aca="false">IF(FQ20="","",IF(FQ20="-","-",IF(UPPER(FQ20)="AB","+",VLOOKUP(FQ20,'විෂය තොරතුරු'!$P$24:$Q$28,2))))</f>
        <v>S</v>
      </c>
      <c r="HC20" s="168" t="str">
        <f aca="false">IF(FR20="","",IF(FR20="-","-",IF(UPPER(FR20)="AB","+",VLOOKUP(FR20,'විෂය තොරතුරු'!$P$24:$Q$28,2))))</f>
        <v>-</v>
      </c>
      <c r="HD20" s="168" t="str">
        <f aca="false">IF(FS20="","",IF(FS20="-","-",IF(UPPER(FS20)="AB","+",VLOOKUP(FS20,'විෂය තොරතුරු'!$P$24:$Q$28,2))))</f>
        <v/>
      </c>
      <c r="HE20" s="170" t="str">
        <f aca="false">IF(FT20="","",IF(FT20="-","-",IF(UPPER(FT20)="AB","+",VLOOKUP(FT20,'විෂය තොරතුරු'!$P$24:$Q$28,2))))</f>
        <v/>
      </c>
      <c r="HF20" s="171" t="str">
        <f aca="false">IF(FU20="","",IF(FU20="-","-",IF(UPPER(FU20)="AB","+",VLOOKUP(FU20,'විෂය තොරතුරු'!$P$24:$Q$28,2))))</f>
        <v>S</v>
      </c>
      <c r="HG20" s="168" t="str">
        <f aca="false">IF(FV20="","",IF(FV20="-","-",IF(UPPER(FV20)="AB","+",VLOOKUP(FV20,'විෂය තොරතුරු'!$P$24:$Q$28,2))))</f>
        <v>W</v>
      </c>
      <c r="HH20" s="168" t="str">
        <f aca="false">IF(FW20="","",IF(FW20="-","-",IF(UPPER(FW20)="AB","+",VLOOKUP(FW20,'විෂය තොරතුරු'!$P$24:$Q$28,2))))</f>
        <v>W</v>
      </c>
      <c r="HI20" s="169" t="str">
        <f aca="false">IF(FX20="","",IF(FX20="-","-",IF(UPPER(FX20)="AB","+",VLOOKUP(FX20,'විෂය තොරතුරු'!$P$24:$Q$28,2))))</f>
        <v>W</v>
      </c>
      <c r="HJ20" s="167" t="str">
        <f aca="false">IF(FY20="","",IF(FY20="-","-",IF(UPPER(FY20)="AB","+",VLOOKUP(FY20,'විෂය තොරතුරු'!$P$24:$Q$28,2))))</f>
        <v>-</v>
      </c>
      <c r="HK20" s="168" t="str">
        <f aca="false">IF(FZ20="","",IF(FZ20="-","-",IF(UPPER(FZ20)="AB","+",VLOOKUP(FZ20,'විෂය තොරතුරු'!$P$24:$Q$28,2))))</f>
        <v>-</v>
      </c>
      <c r="HL20" s="168" t="str">
        <f aca="false">IF(GA20="","",IF(GA20="-","-",IF(UPPER(GA20)="AB","+",VLOOKUP(GA20,'විෂය තොරතුරු'!$P$24:$Q$28,2))))</f>
        <v>W</v>
      </c>
      <c r="HM20" s="168" t="str">
        <f aca="false">IF(GB20="","",IF(GB20="-","-",IF(UPPER(GB20)="AB","+",VLOOKUP(GB20,'විෂය තොරතුරු'!$P$24:$Q$28,2))))</f>
        <v/>
      </c>
      <c r="HN20" s="168" t="str">
        <f aca="false">IF(GC20="","",IF(GC20="-","-",IF(UPPER(GC20)="AB","+",VLOOKUP(GC20,'විෂය තොරතුරු'!$P$24:$Q$28,2))))</f>
        <v/>
      </c>
      <c r="HO20" s="168" t="str">
        <f aca="false">IF(GD20="","",IF(GD20="-","-",IF(UPPER(GD20)="AB","+",VLOOKUP(GD20,'විෂය තොරතුරු'!$P$24:$Q$28,2))))</f>
        <v/>
      </c>
      <c r="HP20" s="168" t="str">
        <f aca="false">IF(GE20="","",IF(GE20="-","-",IF(UPPER(GE20)="AB","+",VLOOKUP(GE20,'විෂය තොරතුරු'!$P$24:$Q$28,2))))</f>
        <v/>
      </c>
      <c r="HQ20" s="170" t="str">
        <f aca="false">IF(GF20="","",IF(GF20="-","-",IF(UPPER(GF20)="AB","+",VLOOKUP(GF20,'විෂය තොරතුරු'!$P$24:$Q$28,2))))</f>
        <v/>
      </c>
      <c r="HR20" s="171" t="str">
        <f aca="false">IF(GG20="","",IF(GG20="-","-",IF(UPPER(GG20)="AB","+",VLOOKUP(GG20,'විෂය තොරතුරු'!$P$24:$Q$28,2))))</f>
        <v>-</v>
      </c>
      <c r="HS20" s="168" t="str">
        <f aca="false">IF(GH20="","",IF(GH20="-","-",IF(UPPER(GH20)="AB","+",VLOOKUP(GH20,'විෂය තොරතුරු'!$P$24:$Q$28,2))))</f>
        <v>C</v>
      </c>
      <c r="HT20" s="168" t="str">
        <f aca="false">IF(GI20="","",IF(GI20="-","-",IF(UPPER(GI20)="AB","+",VLOOKUP(GI20,'විෂය තොරතුරු'!$P$24:$Q$28,2))))</f>
        <v>-</v>
      </c>
      <c r="HU20" s="168" t="str">
        <f aca="false">IF(GJ20="","",IF(GJ20="-","-",IF(UPPER(GJ20)="AB","+",VLOOKUP(GJ20,'විෂය තොරතුරු'!$P$24:$Q$28,2))))</f>
        <v/>
      </c>
      <c r="HV20" s="168" t="str">
        <f aca="false">IF(GK20="","",IF(GK20="-","-",IF(UPPER(GK20)="AB","+",VLOOKUP(GK20,'විෂය තොරතුරු'!$P$24:$Q$28,2))))</f>
        <v/>
      </c>
      <c r="HW20" s="168" t="str">
        <f aca="false">IF(GL20="","",IF(GL20="-","-",IF(UPPER(GL20)="AB","+",VLOOKUP(GL20,'විෂය තොරතුරු'!$P$24:$Q$28,2))))</f>
        <v>-</v>
      </c>
      <c r="HX20" s="168" t="str">
        <f aca="false">IF(GM20="","",IF(GM20="-","-",IF(UPPER(GM20)="AB","+",VLOOKUP(GM20,'විෂය තොරතුරු'!$P$24:$Q$28,2))))</f>
        <v/>
      </c>
      <c r="HY20" s="169" t="str">
        <f aca="false">IF(GN20="","",IF(GN20="-","-",IF(UPPER(GN20)="AB","+",VLOOKUP(GN20,'විෂය තොරතුරු'!$P$24:$Q$28,2))))</f>
        <v/>
      </c>
      <c r="HZ20" s="171" t="str">
        <f aca="false">IF(GO20="","",IF(GO20="-","-",IF(UPPER(GO20)="AB","+",VLOOKUP(GO20,'විෂය තොරතුරු'!$P$24:$Q$28,2))))</f>
        <v>-</v>
      </c>
      <c r="IA20" s="168" t="str">
        <f aca="false">IF(GP20="","",IF(GP20="-","-",IF(UPPER(GP20)="AB","+",VLOOKUP(GP20,'විෂය තොරතුරු'!$P$24:$Q$28,2))))</f>
        <v>W</v>
      </c>
      <c r="IB20" s="168" t="str">
        <f aca="false">IF(GQ20="","",IF(GQ20="-","-",IF(UPPER(GQ20)="AB","+",VLOOKUP(GQ20,'විෂය තොරතුරු'!$P$24:$Q$28,2))))</f>
        <v/>
      </c>
      <c r="IC20" s="168" t="str">
        <f aca="false">IF(GR20="","",IF(GR20="-","-",IF(UPPER(GR20)="AB","+",VLOOKUP(GR20,'විෂය තොරතුරු'!$P$24:$Q$28,2))))</f>
        <v>-</v>
      </c>
      <c r="ID20" s="168" t="str">
        <f aca="false">IF(GS20="","",IF(GS20="-","-",IF(UPPER(GS20)="AB","+",VLOOKUP(GS20,'විෂය තොරතුරු'!$P$24:$Q$28,2))))</f>
        <v/>
      </c>
      <c r="IE20" s="168" t="str">
        <f aca="false">IF(GT20="","",IF(GT20="-","-",IF(UPPER(GT20)="AB","+",VLOOKUP(GT20,'විෂය තොරතුරු'!$P$24:$Q$28,2))))</f>
        <v/>
      </c>
      <c r="IF20" s="168" t="str">
        <f aca="false">IF(GU20="","",IF(GU20="-","-",IF(UPPER(GU20)="AB","+",VLOOKUP(GU20,'විෂය තොරතුරු'!$P$24:$Q$28,2))))</f>
        <v/>
      </c>
      <c r="IG20" s="169" t="str">
        <f aca="false">IF(GV20="","",IF(GV20="-","-",IF(UPPER(GV20)="AB","+",VLOOKUP(GV20,'විෂය තොරතුරු'!$P$24:$Q$28,2))))</f>
        <v/>
      </c>
      <c r="IH20" s="171" t="n">
        <f aca="false">IF($FL20="","",COUNTIF($GZ20:$IG20,"A"))</f>
        <v>0</v>
      </c>
      <c r="II20" s="171" t="n">
        <f aca="false">IF($FL20="","",COUNTIF($GZ20:$IG20,"B"))</f>
        <v>0</v>
      </c>
      <c r="IJ20" s="171" t="n">
        <f aca="false">IF($FL20="","",COUNTIF($GZ20:$IG20,"C"))</f>
        <v>1</v>
      </c>
      <c r="IK20" s="171" t="n">
        <f aca="false">IF($FL20="","",COUNTIF($GZ20:$IG20,"S"))</f>
        <v>3</v>
      </c>
      <c r="IL20" s="171" t="n">
        <f aca="false">IF($FL20="","",COUNTIF($GZ20:$IG20,"W"))</f>
        <v>5</v>
      </c>
      <c r="IM20" s="171" t="n">
        <f aca="false">IF(FL20="","",SUM(IH20:IK20))</f>
        <v>4</v>
      </c>
      <c r="IN20" s="169" t="n">
        <f aca="false">IF(FL20="","",SUM(IH20:IJ20))</f>
        <v>1</v>
      </c>
      <c r="IO20" s="172" t="str">
        <f aca="false">IF(FL20="","",IF(AND(IM20&gt;=6,IN20&gt;=3,OR(FO20&gt;=35,FP20&gt;=35),FV20&gt;=35),"6/3 සමත්",IF(AND(IM20&gt;=5,IN20&gt;=3,OR(FO20&gt;=35,FP20&gt;=35,FV20&gt;=35)),"5/3 සමත්",IF(AND(IM20&gt;=4,IN20&gt;=1,OR(FO20&gt;=20,FP20&gt;=20,FV20&gt;=20)),"සමත් කළ හැකි",IF(IL20=9,"W9","අසමත් ?")))))</f>
        <v>සමත් කළ හැකි</v>
      </c>
    </row>
    <row r="21" customFormat="false" ht="13.8" hidden="false" customHeight="false" outlineLevel="0" collapsed="false">
      <c r="A21" s="160" t="n">
        <v>7</v>
      </c>
      <c r="B21" s="161"/>
      <c r="C21" s="161"/>
      <c r="D21" s="162"/>
      <c r="E21" s="183"/>
      <c r="F21" s="181"/>
      <c r="G21" s="183"/>
      <c r="H21" s="180"/>
      <c r="I21" s="180"/>
      <c r="J21" s="181"/>
      <c r="K21" s="183"/>
      <c r="L21" s="180"/>
      <c r="M21" s="180"/>
      <c r="N21" s="181"/>
      <c r="O21" s="183"/>
      <c r="P21" s="180"/>
      <c r="Q21" s="180"/>
      <c r="R21" s="180"/>
      <c r="S21" s="180"/>
      <c r="T21" s="180"/>
      <c r="U21" s="180"/>
      <c r="V21" s="181"/>
      <c r="W21" s="183"/>
      <c r="X21" s="180"/>
      <c r="Y21" s="180"/>
      <c r="Z21" s="180"/>
      <c r="AA21" s="180"/>
      <c r="AB21" s="180"/>
      <c r="AC21" s="180"/>
      <c r="AD21" s="181"/>
      <c r="AE21" s="183"/>
      <c r="AF21" s="180"/>
      <c r="AG21" s="180"/>
      <c r="AH21" s="180"/>
      <c r="AI21" s="180"/>
      <c r="AJ21" s="180"/>
      <c r="AK21" s="180"/>
      <c r="AL21" s="166"/>
      <c r="AM21" s="167" t="str">
        <f aca="false">IF(B21="","",SUM(E21:AL21))</f>
        <v/>
      </c>
      <c r="AN21" s="168" t="str">
        <f aca="false">IF(B21="","",AM21/9)</f>
        <v/>
      </c>
      <c r="AO21" s="169" t="str">
        <f aca="false">IF(B21="","",IF(AM21=0,"-",RANK(AM21,$AM$15:$AM$64,0)))</f>
        <v/>
      </c>
      <c r="AP21" s="167" t="str">
        <f aca="false">IF(E21="","",IF(E21="-","-",IF(UPPER(E21)="AB","+",VLOOKUP(E21,'විෂය තොරතුරු'!$P$24:$Q$28,2))))</f>
        <v/>
      </c>
      <c r="AQ21" s="168" t="str">
        <f aca="false">IF(F21="","",IF(F21="-","-",IF(UPPER(F21)="AB","+",VLOOKUP(F21,'විෂය තොරතුරු'!$P$24:$Q$28,2))))</f>
        <v/>
      </c>
      <c r="AR21" s="168" t="str">
        <f aca="false">IF(G21="","",IF(G21="-","-",IF(UPPER(G21)="AB","+",VLOOKUP(G21,'විෂය තොරතුරු'!$P$24:$Q$28,2))))</f>
        <v/>
      </c>
      <c r="AS21" s="168" t="str">
        <f aca="false">IF(H21="","",IF(H21="-","-",IF(UPPER(H21)="AB","+",VLOOKUP(H21,'විෂය තොරතුරු'!$P$24:$Q$28,2))))</f>
        <v/>
      </c>
      <c r="AT21" s="168" t="str">
        <f aca="false">IF(I21="","",IF(I21="-","-",IF(UPPER(I21)="AB","+",VLOOKUP(I21,'විෂය තොරතුරු'!$P$24:$Q$28,2))))</f>
        <v/>
      </c>
      <c r="AU21" s="170" t="str">
        <f aca="false">IF(J21="","",IF(J21="-","-",IF(UPPER(J21)="AB","+",VLOOKUP(J21,'විෂය තොරතුරු'!$P$24:$Q$28,2))))</f>
        <v/>
      </c>
      <c r="AV21" s="171" t="str">
        <f aca="false">IF(K21="","",IF(K21="-","-",IF(UPPER(K21)="AB","+",VLOOKUP(K21,'විෂය තොරතුරු'!$P$24:$Q$28,2))))</f>
        <v/>
      </c>
      <c r="AW21" s="168" t="str">
        <f aca="false">IF(L21="","",IF(L21="-","-",IF(UPPER(L21)="AB","+",VLOOKUP(L21,'විෂය තොරතුරු'!$P$24:$Q$28,2))))</f>
        <v/>
      </c>
      <c r="AX21" s="168" t="str">
        <f aca="false">IF(M21="","",IF(M21="-","-",IF(UPPER(M21)="AB","+",VLOOKUP(M21,'විෂය තොරතුරු'!$P$24:$Q$28,2))))</f>
        <v/>
      </c>
      <c r="AY21" s="169" t="str">
        <f aca="false">IF(N21="","",IF(N21="-","-",IF(UPPER(N21)="AB","+",VLOOKUP(N21,'විෂය තොරතුරු'!$P$24:$Q$28,2))))</f>
        <v/>
      </c>
      <c r="AZ21" s="167" t="str">
        <f aca="false">IF(O21="","",IF(O21="-","-",IF(UPPER(O21)="AB","+",VLOOKUP(O21,'විෂය තොරතුරු'!$P$24:$Q$28,2))))</f>
        <v/>
      </c>
      <c r="BA21" s="168" t="str">
        <f aca="false">IF(P21="","",IF(P21="-","-",IF(UPPER(P21)="AB","+",VLOOKUP(P21,'විෂය තොරතුරු'!$P$24:$Q$28,2))))</f>
        <v/>
      </c>
      <c r="BB21" s="168" t="str">
        <f aca="false">IF(Q21="","",IF(Q21="-","-",IF(UPPER(Q21)="AB","+",VLOOKUP(Q21,'විෂය තොරතුරු'!$P$24:$Q$28,2))))</f>
        <v/>
      </c>
      <c r="BC21" s="168" t="str">
        <f aca="false">IF(R21="","",IF(R21="-","-",IF(UPPER(R21)="AB","+",VLOOKUP(R21,'විෂය තොරතුරු'!$P$24:$Q$28,2))))</f>
        <v/>
      </c>
      <c r="BD21" s="168" t="str">
        <f aca="false">IF(S21="","",IF(S21="-","-",IF(UPPER(S21)="AB","+",VLOOKUP(S21,'විෂය තොරතුරු'!$P$24:$Q$28,2))))</f>
        <v/>
      </c>
      <c r="BE21" s="168" t="str">
        <f aca="false">IF(T21="","",IF(T21="-","-",IF(UPPER(T21)="AB","+",VLOOKUP(T21,'විෂය තොරතුරු'!$P$24:$Q$28,2))))</f>
        <v/>
      </c>
      <c r="BF21" s="168" t="str">
        <f aca="false">IF(U21="","",IF(U21="-","-",IF(UPPER(U21)="AB","+",VLOOKUP(U21,'විෂය තොරතුරු'!$P$24:$Q$28,2))))</f>
        <v/>
      </c>
      <c r="BG21" s="170" t="str">
        <f aca="false">IF(V21="","",IF(V21="-","-",IF(UPPER(V21)="AB","+",VLOOKUP(V21,'විෂය තොරතුරු'!$P$24:$Q$28,2))))</f>
        <v/>
      </c>
      <c r="BH21" s="171" t="str">
        <f aca="false">IF(W21="","",IF(W21="-","-",IF(UPPER(W21)="AB","+",VLOOKUP(W21,'විෂය තොරතුරු'!$P$24:$Q$28,2))))</f>
        <v/>
      </c>
      <c r="BI21" s="168" t="str">
        <f aca="false">IF(X21="","",IF(X21="-","-",IF(UPPER(X21)="AB","+",VLOOKUP(X21,'විෂය තොරතුරු'!$P$24:$Q$28,2))))</f>
        <v/>
      </c>
      <c r="BJ21" s="168" t="str">
        <f aca="false">IF(Y21="","",IF(Y21="-","-",IF(UPPER(Y21)="AB","+",VLOOKUP(Y21,'විෂය තොරතුරු'!$P$24:$Q$28,2))))</f>
        <v/>
      </c>
      <c r="BK21" s="168" t="str">
        <f aca="false">IF(Z21="","",IF(Z21="-","-",IF(UPPER(Z21)="AB","+",VLOOKUP(Z21,'විෂය තොරතුරු'!$P$24:$Q$28,2))))</f>
        <v/>
      </c>
      <c r="BL21" s="168" t="str">
        <f aca="false">IF(AA21="","",IF(AA21="-","-",IF(UPPER(AA21)="AB","+",VLOOKUP(AA21,'විෂය තොරතුරු'!$P$24:$Q$28,2))))</f>
        <v/>
      </c>
      <c r="BM21" s="168" t="str">
        <f aca="false">IF(AB21="","",IF(AB21="-","-",IF(UPPER(AB21)="AB","+",VLOOKUP(AB21,'විෂය තොරතුරු'!$P$24:$Q$28,2))))</f>
        <v/>
      </c>
      <c r="BN21" s="168" t="str">
        <f aca="false">IF(AC21="","",IF(AC21="-","-",IF(UPPER(AC21)="AB","+",VLOOKUP(AC21,'විෂය තොරතුරු'!$P$24:$Q$28,2))))</f>
        <v/>
      </c>
      <c r="BO21" s="169" t="str">
        <f aca="false">IF(AD21="","",IF(AD21="-","-",IF(UPPER(AD21)="AB","+",VLOOKUP(AD21,'විෂය තොරතුරු'!$P$24:$Q$28,2))))</f>
        <v/>
      </c>
      <c r="BP21" s="171" t="str">
        <f aca="false">IF(AE21="","",IF(AE21="-","-",IF(UPPER(AE21)="AB","+",VLOOKUP(AE21,'විෂය තොරතුරු'!$P$24:$Q$28,2))))</f>
        <v/>
      </c>
      <c r="BQ21" s="168" t="str">
        <f aca="false">IF(AF21="","",IF(AF21="-","-",IF(UPPER(AF21)="AB","+",VLOOKUP(AF21,'විෂය තොරතුරු'!$P$24:$Q$28,2))))</f>
        <v/>
      </c>
      <c r="BR21" s="168" t="str">
        <f aca="false">IF(AG21="","",IF(AG21="-","-",IF(UPPER(AG21)="AB","+",VLOOKUP(AG21,'විෂය තොරතුරු'!$P$24:$Q$28,2))))</f>
        <v/>
      </c>
      <c r="BS21" s="168" t="str">
        <f aca="false">IF(AH21="","",IF(AH21="-","-",IF(UPPER(AH21)="AB","+",VLOOKUP(AH21,'විෂය තොරතුරු'!$P$24:$Q$28,2))))</f>
        <v/>
      </c>
      <c r="BT21" s="168" t="str">
        <f aca="false">IF(AI21="","",IF(AI21="-","-",IF(UPPER(AI21)="AB","+",VLOOKUP(AI21,'විෂය තොරතුරු'!$P$24:$Q$28,2))))</f>
        <v/>
      </c>
      <c r="BU21" s="168" t="str">
        <f aca="false">IF(AJ21="","",IF(AJ21="-","-",IF(UPPER(AJ21)="AB","+",VLOOKUP(AJ21,'විෂය තොරතුරු'!$P$24:$Q$28,2))))</f>
        <v/>
      </c>
      <c r="BV21" s="168" t="str">
        <f aca="false">IF(AK21="","",IF(AK21="-","-",IF(UPPER(AK21)="AB","+",VLOOKUP(AK21,'විෂය තොරතුරු'!$P$24:$Q$28,2))))</f>
        <v/>
      </c>
      <c r="BW21" s="169" t="str">
        <f aca="false">IF(AL21="","",IF(AL21="-","-",IF(UPPER(AL21)="AB","+",VLOOKUP(AL21,'විෂය තොරතුරු'!$P$24:$Q$28,2))))</f>
        <v/>
      </c>
      <c r="BX21" s="171" t="str">
        <f aca="false">IF($B21="","",COUNTIF($AP21:$BW21,"A"))</f>
        <v/>
      </c>
      <c r="BY21" s="168" t="str">
        <f aca="false">IF($B21="","",COUNTIF($AP21:$BW21,"B"))</f>
        <v/>
      </c>
      <c r="BZ21" s="168" t="str">
        <f aca="false">IF($B21="","",COUNTIF($AP21:$BW21,"C"))</f>
        <v/>
      </c>
      <c r="CA21" s="168" t="str">
        <f aca="false">IF($B21="","",COUNTIF($AP21:$BW21,"S"))</f>
        <v/>
      </c>
      <c r="CB21" s="169" t="str">
        <f aca="false">IF($B21="","",COUNTIF($AP21:$BW21,"W"))</f>
        <v/>
      </c>
      <c r="CC21" s="171" t="str">
        <f aca="false">IF(B21="","",SUM(BX21:CA21))</f>
        <v/>
      </c>
      <c r="CD21" s="169" t="str">
        <f aca="false">IF(B21="","",SUM(BX21:BZ21))</f>
        <v/>
      </c>
      <c r="CE21" s="172" t="str">
        <f aca="false">IF(B21="","",IF(AND(CC21&gt;=6,CD21&gt;=3,OR(E21&gt;=35,F21&gt;=35),L21&gt;=35),"6/3 සමත්",IF(AND(CC21&gt;=5,CD21&gt;=3,OR(E21&gt;=35,F21&gt;=35,L21&gt;=35)),"5/3 සමත්",IF(AND(CC21&gt;=4,CD21&gt;=1,OR(E21&gt;=20,F21&gt;=20,L21&gt;=20)),"සමත් කළ හැකි",IF(CB21=9,"W9","අසමත් ?")))))</f>
        <v/>
      </c>
      <c r="FK21" s="173" t="n">
        <v>7</v>
      </c>
      <c r="FL21" s="161" t="s">
        <v>50</v>
      </c>
      <c r="FM21" s="161"/>
      <c r="FN21" s="161" t="str">
        <f aca="false">IF(FM21="","-",(FM21/$M$95)*100)</f>
        <v>-</v>
      </c>
      <c r="FO21" s="165" t="n">
        <v>25</v>
      </c>
      <c r="FP21" s="165"/>
      <c r="FQ21" s="165" t="n">
        <v>28</v>
      </c>
      <c r="FR21" s="165" t="s">
        <v>18</v>
      </c>
      <c r="FS21" s="165"/>
      <c r="FT21" s="165"/>
      <c r="FU21" s="165" t="n">
        <v>11</v>
      </c>
      <c r="FV21" s="165" t="n">
        <v>14</v>
      </c>
      <c r="FW21" s="165" t="n">
        <v>28</v>
      </c>
      <c r="FX21" s="165" t="n">
        <v>22</v>
      </c>
      <c r="FY21" s="165" t="s">
        <v>18</v>
      </c>
      <c r="FZ21" s="165" t="s">
        <v>18</v>
      </c>
      <c r="GA21" s="165" t="n">
        <v>34</v>
      </c>
      <c r="GB21" s="165"/>
      <c r="GC21" s="165"/>
      <c r="GD21" s="165"/>
      <c r="GE21" s="165"/>
      <c r="GF21" s="165"/>
      <c r="GG21" s="165" t="s">
        <v>18</v>
      </c>
      <c r="GH21" s="165" t="n">
        <v>46</v>
      </c>
      <c r="GI21" s="165" t="s">
        <v>18</v>
      </c>
      <c r="GJ21" s="165"/>
      <c r="GK21" s="165"/>
      <c r="GL21" s="165" t="s">
        <v>18</v>
      </c>
      <c r="GM21" s="165"/>
      <c r="GN21" s="165"/>
      <c r="GO21" s="165" t="s">
        <v>18</v>
      </c>
      <c r="GP21" s="165" t="s">
        <v>18</v>
      </c>
      <c r="GQ21" s="165"/>
      <c r="GR21" s="165" t="n">
        <v>29</v>
      </c>
      <c r="GS21" s="165"/>
      <c r="GT21" s="165"/>
      <c r="GU21" s="165"/>
      <c r="GV21" s="174"/>
      <c r="GW21" s="167" t="n">
        <f aca="false">IF(FL21="","",SUM(FO21:GV21))</f>
        <v>237</v>
      </c>
      <c r="GX21" s="168" t="n">
        <f aca="false">IF(FL21="","",GW21/9)</f>
        <v>26.3333333333333</v>
      </c>
      <c r="GY21" s="169" t="n">
        <f aca="false">IF(FL21="","",IF(GW21=0,"-",RANK(GW21,$GW$15:$GW$64,0)))</f>
        <v>19</v>
      </c>
      <c r="GZ21" s="167" t="str">
        <f aca="false">IF(FO21="","",IF(FO21="-","-",IF(UPPER(FO21)="AB","+",VLOOKUP(FO21,'විෂය තොරතුරු'!$P$24:$Q$28,2))))</f>
        <v>W</v>
      </c>
      <c r="HA21" s="168" t="str">
        <f aca="false">IF(FP21="","",IF(FP21="-","-",IF(UPPER(FP21)="AB","+",VLOOKUP(FP21,'විෂය තොරතුරු'!$P$24:$Q$28,2))))</f>
        <v/>
      </c>
      <c r="HB21" s="168" t="str">
        <f aca="false">IF(FQ21="","",IF(FQ21="-","-",IF(UPPER(FQ21)="AB","+",VLOOKUP(FQ21,'විෂය තොරතුරු'!$P$24:$Q$28,2))))</f>
        <v>W</v>
      </c>
      <c r="HC21" s="168" t="str">
        <f aca="false">IF(FR21="","",IF(FR21="-","-",IF(UPPER(FR21)="AB","+",VLOOKUP(FR21,'විෂය තොරතුරු'!$P$24:$Q$28,2))))</f>
        <v>-</v>
      </c>
      <c r="HD21" s="168" t="str">
        <f aca="false">IF(FS21="","",IF(FS21="-","-",IF(UPPER(FS21)="AB","+",VLOOKUP(FS21,'විෂය තොරතුරු'!$P$24:$Q$28,2))))</f>
        <v/>
      </c>
      <c r="HE21" s="170" t="str">
        <f aca="false">IF(FT21="","",IF(FT21="-","-",IF(UPPER(FT21)="AB","+",VLOOKUP(FT21,'විෂය තොරතුරු'!$P$24:$Q$28,2))))</f>
        <v/>
      </c>
      <c r="HF21" s="171" t="str">
        <f aca="false">IF(FU21="","",IF(FU21="-","-",IF(UPPER(FU21)="AB","+",VLOOKUP(FU21,'විෂය තොරතුරු'!$P$24:$Q$28,2))))</f>
        <v>W</v>
      </c>
      <c r="HG21" s="168" t="str">
        <f aca="false">IF(FV21="","",IF(FV21="-","-",IF(UPPER(FV21)="AB","+",VLOOKUP(FV21,'විෂය තොරතුරු'!$P$24:$Q$28,2))))</f>
        <v>W</v>
      </c>
      <c r="HH21" s="168" t="str">
        <f aca="false">IF(FW21="","",IF(FW21="-","-",IF(UPPER(FW21)="AB","+",VLOOKUP(FW21,'විෂය තොරතුරු'!$P$24:$Q$28,2))))</f>
        <v>W</v>
      </c>
      <c r="HI21" s="169" t="str">
        <f aca="false">IF(FX21="","",IF(FX21="-","-",IF(UPPER(FX21)="AB","+",VLOOKUP(FX21,'විෂය තොරතුරු'!$P$24:$Q$28,2))))</f>
        <v>W</v>
      </c>
      <c r="HJ21" s="167" t="str">
        <f aca="false">IF(FY21="","",IF(FY21="-","-",IF(UPPER(FY21)="AB","+",VLOOKUP(FY21,'විෂය තොරතුරු'!$P$24:$Q$28,2))))</f>
        <v>-</v>
      </c>
      <c r="HK21" s="168" t="str">
        <f aca="false">IF(FZ21="","",IF(FZ21="-","-",IF(UPPER(FZ21)="AB","+",VLOOKUP(FZ21,'විෂය තොරතුරු'!$P$24:$Q$28,2))))</f>
        <v>-</v>
      </c>
      <c r="HL21" s="168" t="str">
        <f aca="false">IF(GA21="","",IF(GA21="-","-",IF(UPPER(GA21)="AB","+",VLOOKUP(GA21,'විෂය තොරතුරු'!$P$24:$Q$28,2))))</f>
        <v>W</v>
      </c>
      <c r="HM21" s="168" t="str">
        <f aca="false">IF(GB21="","",IF(GB21="-","-",IF(UPPER(GB21)="AB","+",VLOOKUP(GB21,'විෂය තොරතුරු'!$P$24:$Q$28,2))))</f>
        <v/>
      </c>
      <c r="HN21" s="168" t="str">
        <f aca="false">IF(GC21="","",IF(GC21="-","-",IF(UPPER(GC21)="AB","+",VLOOKUP(GC21,'විෂය තොරතුරු'!$P$24:$Q$28,2))))</f>
        <v/>
      </c>
      <c r="HO21" s="168" t="str">
        <f aca="false">IF(GD21="","",IF(GD21="-","-",IF(UPPER(GD21)="AB","+",VLOOKUP(GD21,'විෂය තොරතුරු'!$P$24:$Q$28,2))))</f>
        <v/>
      </c>
      <c r="HP21" s="168" t="str">
        <f aca="false">IF(GE21="","",IF(GE21="-","-",IF(UPPER(GE21)="AB","+",VLOOKUP(GE21,'විෂය තොරතුරු'!$P$24:$Q$28,2))))</f>
        <v/>
      </c>
      <c r="HQ21" s="170" t="str">
        <f aca="false">IF(GF21="","",IF(GF21="-","-",IF(UPPER(GF21)="AB","+",VLOOKUP(GF21,'විෂය තොරතුරු'!$P$24:$Q$28,2))))</f>
        <v/>
      </c>
      <c r="HR21" s="171" t="str">
        <f aca="false">IF(GG21="","",IF(GG21="-","-",IF(UPPER(GG21)="AB","+",VLOOKUP(GG21,'විෂය තොරතුරු'!$P$24:$Q$28,2))))</f>
        <v>-</v>
      </c>
      <c r="HS21" s="168" t="str">
        <f aca="false">IF(GH21="","",IF(GH21="-","-",IF(UPPER(GH21)="AB","+",VLOOKUP(GH21,'විෂය තොරතුරු'!$P$24:$Q$28,2))))</f>
        <v>S</v>
      </c>
      <c r="HT21" s="168" t="str">
        <f aca="false">IF(GI21="","",IF(GI21="-","-",IF(UPPER(GI21)="AB","+",VLOOKUP(GI21,'විෂය තොරතුරු'!$P$24:$Q$28,2))))</f>
        <v>-</v>
      </c>
      <c r="HU21" s="168" t="str">
        <f aca="false">IF(GJ21="","",IF(GJ21="-","-",IF(UPPER(GJ21)="AB","+",VLOOKUP(GJ21,'විෂය තොරතුරු'!$P$24:$Q$28,2))))</f>
        <v/>
      </c>
      <c r="HV21" s="168" t="str">
        <f aca="false">IF(GK21="","",IF(GK21="-","-",IF(UPPER(GK21)="AB","+",VLOOKUP(GK21,'විෂය තොරතුරු'!$P$24:$Q$28,2))))</f>
        <v/>
      </c>
      <c r="HW21" s="168" t="str">
        <f aca="false">IF(GL21="","",IF(GL21="-","-",IF(UPPER(GL21)="AB","+",VLOOKUP(GL21,'විෂය තොරතුරු'!$P$24:$Q$28,2))))</f>
        <v>-</v>
      </c>
      <c r="HX21" s="168" t="str">
        <f aca="false">IF(GM21="","",IF(GM21="-","-",IF(UPPER(GM21)="AB","+",VLOOKUP(GM21,'විෂය තොරතුරු'!$P$24:$Q$28,2))))</f>
        <v/>
      </c>
      <c r="HY21" s="169" t="str">
        <f aca="false">IF(GN21="","",IF(GN21="-","-",IF(UPPER(GN21)="AB","+",VLOOKUP(GN21,'විෂය තොරතුරු'!$P$24:$Q$28,2))))</f>
        <v/>
      </c>
      <c r="HZ21" s="171" t="str">
        <f aca="false">IF(GO21="","",IF(GO21="-","-",IF(UPPER(GO21)="AB","+",VLOOKUP(GO21,'විෂය තොරතුරු'!$P$24:$Q$28,2))))</f>
        <v>-</v>
      </c>
      <c r="IA21" s="168" t="str">
        <f aca="false">IF(GP21="","",IF(GP21="-","-",IF(UPPER(GP21)="AB","+",VLOOKUP(GP21,'විෂය තොරතුරු'!$P$24:$Q$28,2))))</f>
        <v>-</v>
      </c>
      <c r="IB21" s="168" t="str">
        <f aca="false">IF(GQ21="","",IF(GQ21="-","-",IF(UPPER(GQ21)="AB","+",VLOOKUP(GQ21,'විෂය තොරතුරු'!$P$24:$Q$28,2))))</f>
        <v/>
      </c>
      <c r="IC21" s="168" t="str">
        <f aca="false">IF(GR21="","",IF(GR21="-","-",IF(UPPER(GR21)="AB","+",VLOOKUP(GR21,'විෂය තොරතුරු'!$P$24:$Q$28,2))))</f>
        <v>W</v>
      </c>
      <c r="ID21" s="168" t="str">
        <f aca="false">IF(GS21="","",IF(GS21="-","-",IF(UPPER(GS21)="AB","+",VLOOKUP(GS21,'විෂය තොරතුරු'!$P$24:$Q$28,2))))</f>
        <v/>
      </c>
      <c r="IE21" s="168" t="str">
        <f aca="false">IF(GT21="","",IF(GT21="-","-",IF(UPPER(GT21)="AB","+",VLOOKUP(GT21,'විෂය තොරතුරු'!$P$24:$Q$28,2))))</f>
        <v/>
      </c>
      <c r="IF21" s="168" t="str">
        <f aca="false">IF(GU21="","",IF(GU21="-","-",IF(UPPER(GU21)="AB","+",VLOOKUP(GU21,'විෂය තොරතුරු'!$P$24:$Q$28,2))))</f>
        <v/>
      </c>
      <c r="IG21" s="169" t="str">
        <f aca="false">IF(GV21="","",IF(GV21="-","-",IF(UPPER(GV21)="AB","+",VLOOKUP(GV21,'විෂය තොරතුරු'!$P$24:$Q$28,2))))</f>
        <v/>
      </c>
      <c r="IH21" s="171" t="n">
        <f aca="false">IF($FL21="","",COUNTIF($GZ21:$IG21,"A"))</f>
        <v>0</v>
      </c>
      <c r="II21" s="171" t="n">
        <f aca="false">IF($FL21="","",COUNTIF($GZ21:$IG21,"B"))</f>
        <v>0</v>
      </c>
      <c r="IJ21" s="171" t="n">
        <f aca="false">IF($FL21="","",COUNTIF($GZ21:$IG21,"C"))</f>
        <v>0</v>
      </c>
      <c r="IK21" s="171" t="n">
        <f aca="false">IF($FL21="","",COUNTIF($GZ21:$IG21,"S"))</f>
        <v>1</v>
      </c>
      <c r="IL21" s="171" t="n">
        <f aca="false">IF($FL21="","",COUNTIF($GZ21:$IG21,"W"))</f>
        <v>8</v>
      </c>
      <c r="IM21" s="171" t="n">
        <f aca="false">IF(FL21="","",SUM(IH21:IK21))</f>
        <v>1</v>
      </c>
      <c r="IN21" s="169" t="n">
        <f aca="false">IF(FL21="","",SUM(IH21:IJ21))</f>
        <v>0</v>
      </c>
      <c r="IO21" s="172" t="str">
        <f aca="false">IF(FL21="","",IF(AND(IM21&gt;=6,IN21&gt;=3,OR(FO21&gt;=35,FP21&gt;=35),FV21&gt;=35),"6/3 සමත්",IF(AND(IM21&gt;=5,IN21&gt;=3,OR(FO21&gt;=35,FP21&gt;=35,FV21&gt;=35)),"5/3 සමත්",IF(AND(IM21&gt;=4,IN21&gt;=1,OR(FO21&gt;=20,FP21&gt;=20,FV21&gt;=20)),"සමත් කළ හැකි",IF(IL21=9,"W9","අසමත් ?")))))</f>
        <v>අසමත් ?</v>
      </c>
    </row>
    <row r="22" customFormat="false" ht="13.8" hidden="false" customHeight="false" outlineLevel="0" collapsed="false">
      <c r="A22" s="160" t="n">
        <v>8</v>
      </c>
      <c r="B22" s="161"/>
      <c r="C22" s="161"/>
      <c r="D22" s="162"/>
      <c r="E22" s="183"/>
      <c r="F22" s="181"/>
      <c r="G22" s="183"/>
      <c r="H22" s="180"/>
      <c r="I22" s="180"/>
      <c r="J22" s="181"/>
      <c r="K22" s="183"/>
      <c r="L22" s="180"/>
      <c r="M22" s="180"/>
      <c r="N22" s="181"/>
      <c r="O22" s="183"/>
      <c r="P22" s="180"/>
      <c r="Q22" s="180"/>
      <c r="R22" s="180"/>
      <c r="S22" s="180"/>
      <c r="T22" s="180"/>
      <c r="U22" s="180"/>
      <c r="V22" s="181"/>
      <c r="W22" s="183"/>
      <c r="X22" s="180"/>
      <c r="Y22" s="180"/>
      <c r="Z22" s="180"/>
      <c r="AA22" s="180"/>
      <c r="AB22" s="180"/>
      <c r="AC22" s="180"/>
      <c r="AD22" s="181"/>
      <c r="AE22" s="183"/>
      <c r="AF22" s="180"/>
      <c r="AG22" s="180"/>
      <c r="AH22" s="180"/>
      <c r="AI22" s="180"/>
      <c r="AJ22" s="180"/>
      <c r="AK22" s="180"/>
      <c r="AL22" s="166"/>
      <c r="AM22" s="167" t="str">
        <f aca="false">IF(B22="","",SUM(E22:AL22))</f>
        <v/>
      </c>
      <c r="AN22" s="168" t="str">
        <f aca="false">IF(B22="","",AM22/9)</f>
        <v/>
      </c>
      <c r="AO22" s="169" t="str">
        <f aca="false">IF(B22="","",IF(AM22=0,"-",RANK(AM22,$AM$15:$AM$64,0)))</f>
        <v/>
      </c>
      <c r="AP22" s="167" t="str">
        <f aca="false">IF(E22="","",IF(E22="-","-",IF(UPPER(E22)="AB","+",VLOOKUP(E22,'විෂය තොරතුරු'!$P$24:$Q$28,2))))</f>
        <v/>
      </c>
      <c r="AQ22" s="168" t="str">
        <f aca="false">IF(F22="","",IF(F22="-","-",IF(UPPER(F22)="AB","+",VLOOKUP(F22,'විෂය තොරතුරු'!$P$24:$Q$28,2))))</f>
        <v/>
      </c>
      <c r="AR22" s="168" t="str">
        <f aca="false">IF(G22="","",IF(G22="-","-",IF(UPPER(G22)="AB","+",VLOOKUP(G22,'විෂය තොරතුරු'!$P$24:$Q$28,2))))</f>
        <v/>
      </c>
      <c r="AS22" s="168" t="str">
        <f aca="false">IF(H22="","",IF(H22="-","-",IF(UPPER(H22)="AB","+",VLOOKUP(H22,'විෂය තොරතුරු'!$P$24:$Q$28,2))))</f>
        <v/>
      </c>
      <c r="AT22" s="168" t="str">
        <f aca="false">IF(I22="","",IF(I22="-","-",IF(UPPER(I22)="AB","+",VLOOKUP(I22,'විෂය තොරතුරු'!$P$24:$Q$28,2))))</f>
        <v/>
      </c>
      <c r="AU22" s="170" t="str">
        <f aca="false">IF(J22="","",IF(J22="-","-",IF(UPPER(J22)="AB","+",VLOOKUP(J22,'විෂය තොරතුරු'!$P$24:$Q$28,2))))</f>
        <v/>
      </c>
      <c r="AV22" s="171" t="str">
        <f aca="false">IF(K22="","",IF(K22="-","-",IF(UPPER(K22)="AB","+",VLOOKUP(K22,'විෂය තොරතුරු'!$P$24:$Q$28,2))))</f>
        <v/>
      </c>
      <c r="AW22" s="168" t="str">
        <f aca="false">IF(L22="","",IF(L22="-","-",IF(UPPER(L22)="AB","+",VLOOKUP(L22,'විෂය තොරතුරු'!$P$24:$Q$28,2))))</f>
        <v/>
      </c>
      <c r="AX22" s="168" t="str">
        <f aca="false">IF(M22="","",IF(M22="-","-",IF(UPPER(M22)="AB","+",VLOOKUP(M22,'විෂය තොරතුරු'!$P$24:$Q$28,2))))</f>
        <v/>
      </c>
      <c r="AY22" s="169" t="str">
        <f aca="false">IF(N22="","",IF(N22="-","-",IF(UPPER(N22)="AB","+",VLOOKUP(N22,'විෂය තොරතුරු'!$P$24:$Q$28,2))))</f>
        <v/>
      </c>
      <c r="AZ22" s="167" t="str">
        <f aca="false">IF(O22="","",IF(O22="-","-",IF(UPPER(O22)="AB","+",VLOOKUP(O22,'විෂය තොරතුරු'!$P$24:$Q$28,2))))</f>
        <v/>
      </c>
      <c r="BA22" s="168" t="str">
        <f aca="false">IF(P22="","",IF(P22="-","-",IF(UPPER(P22)="AB","+",VLOOKUP(P22,'විෂය තොරතුරු'!$P$24:$Q$28,2))))</f>
        <v/>
      </c>
      <c r="BB22" s="168" t="str">
        <f aca="false">IF(Q22="","",IF(Q22="-","-",IF(UPPER(Q22)="AB","+",VLOOKUP(Q22,'විෂය තොරතුරු'!$P$24:$Q$28,2))))</f>
        <v/>
      </c>
      <c r="BC22" s="168" t="str">
        <f aca="false">IF(R22="","",IF(R22="-","-",IF(UPPER(R22)="AB","+",VLOOKUP(R22,'විෂය තොරතුරු'!$P$24:$Q$28,2))))</f>
        <v/>
      </c>
      <c r="BD22" s="168" t="str">
        <f aca="false">IF(S22="","",IF(S22="-","-",IF(UPPER(S22)="AB","+",VLOOKUP(S22,'විෂය තොරතුරු'!$P$24:$Q$28,2))))</f>
        <v/>
      </c>
      <c r="BE22" s="168" t="str">
        <f aca="false">IF(T22="","",IF(T22="-","-",IF(UPPER(T22)="AB","+",VLOOKUP(T22,'විෂය තොරතුරු'!$P$24:$Q$28,2))))</f>
        <v/>
      </c>
      <c r="BF22" s="168" t="str">
        <f aca="false">IF(U22="","",IF(U22="-","-",IF(UPPER(U22)="AB","+",VLOOKUP(U22,'විෂය තොරතුරු'!$P$24:$Q$28,2))))</f>
        <v/>
      </c>
      <c r="BG22" s="170" t="str">
        <f aca="false">IF(V22="","",IF(V22="-","-",IF(UPPER(V22)="AB","+",VLOOKUP(V22,'විෂය තොරතුරු'!$P$24:$Q$28,2))))</f>
        <v/>
      </c>
      <c r="BH22" s="171" t="str">
        <f aca="false">IF(W22="","",IF(W22="-","-",IF(UPPER(W22)="AB","+",VLOOKUP(W22,'විෂය තොරතුරු'!$P$24:$Q$28,2))))</f>
        <v/>
      </c>
      <c r="BI22" s="168" t="str">
        <f aca="false">IF(X22="","",IF(X22="-","-",IF(UPPER(X22)="AB","+",VLOOKUP(X22,'විෂය තොරතුරු'!$P$24:$Q$28,2))))</f>
        <v/>
      </c>
      <c r="BJ22" s="168" t="str">
        <f aca="false">IF(Y22="","",IF(Y22="-","-",IF(UPPER(Y22)="AB","+",VLOOKUP(Y22,'විෂය තොරතුරු'!$P$24:$Q$28,2))))</f>
        <v/>
      </c>
      <c r="BK22" s="168" t="str">
        <f aca="false">IF(Z22="","",IF(Z22="-","-",IF(UPPER(Z22)="AB","+",VLOOKUP(Z22,'විෂය තොරතුරු'!$P$24:$Q$28,2))))</f>
        <v/>
      </c>
      <c r="BL22" s="168" t="str">
        <f aca="false">IF(AA22="","",IF(AA22="-","-",IF(UPPER(AA22)="AB","+",VLOOKUP(AA22,'විෂය තොරතුරු'!$P$24:$Q$28,2))))</f>
        <v/>
      </c>
      <c r="BM22" s="168" t="str">
        <f aca="false">IF(AB22="","",IF(AB22="-","-",IF(UPPER(AB22)="AB","+",VLOOKUP(AB22,'විෂය තොරතුරු'!$P$24:$Q$28,2))))</f>
        <v/>
      </c>
      <c r="BN22" s="168" t="str">
        <f aca="false">IF(AC22="","",IF(AC22="-","-",IF(UPPER(AC22)="AB","+",VLOOKUP(AC22,'විෂය තොරතුරු'!$P$24:$Q$28,2))))</f>
        <v/>
      </c>
      <c r="BO22" s="169" t="str">
        <f aca="false">IF(AD22="","",IF(AD22="-","-",IF(UPPER(AD22)="AB","+",VLOOKUP(AD22,'විෂය තොරතුරු'!$P$24:$Q$28,2))))</f>
        <v/>
      </c>
      <c r="BP22" s="171" t="str">
        <f aca="false">IF(AE22="","",IF(AE22="-","-",IF(UPPER(AE22)="AB","+",VLOOKUP(AE22,'විෂය තොරතුරු'!$P$24:$Q$28,2))))</f>
        <v/>
      </c>
      <c r="BQ22" s="168" t="str">
        <f aca="false">IF(AF22="","",IF(AF22="-","-",IF(UPPER(AF22)="AB","+",VLOOKUP(AF22,'විෂය තොරතුරු'!$P$24:$Q$28,2))))</f>
        <v/>
      </c>
      <c r="BR22" s="168" t="str">
        <f aca="false">IF(AG22="","",IF(AG22="-","-",IF(UPPER(AG22)="AB","+",VLOOKUP(AG22,'විෂය තොරතුරු'!$P$24:$Q$28,2))))</f>
        <v/>
      </c>
      <c r="BS22" s="168" t="str">
        <f aca="false">IF(AH22="","",IF(AH22="-","-",IF(UPPER(AH22)="AB","+",VLOOKUP(AH22,'විෂය තොරතුරු'!$P$24:$Q$28,2))))</f>
        <v/>
      </c>
      <c r="BT22" s="168" t="str">
        <f aca="false">IF(AI22="","",IF(AI22="-","-",IF(UPPER(AI22)="AB","+",VLOOKUP(AI22,'විෂය තොරතුරු'!$P$24:$Q$28,2))))</f>
        <v/>
      </c>
      <c r="BU22" s="168" t="str">
        <f aca="false">IF(AJ22="","",IF(AJ22="-","-",IF(UPPER(AJ22)="AB","+",VLOOKUP(AJ22,'විෂය තොරතුරු'!$P$24:$Q$28,2))))</f>
        <v/>
      </c>
      <c r="BV22" s="168" t="str">
        <f aca="false">IF(AK22="","",IF(AK22="-","-",IF(UPPER(AK22)="AB","+",VLOOKUP(AK22,'විෂය තොරතුරු'!$P$24:$Q$28,2))))</f>
        <v/>
      </c>
      <c r="BW22" s="169" t="str">
        <f aca="false">IF(AL22="","",IF(AL22="-","-",IF(UPPER(AL22)="AB","+",VLOOKUP(AL22,'විෂය තොරතුරු'!$P$24:$Q$28,2))))</f>
        <v/>
      </c>
      <c r="BX22" s="171" t="str">
        <f aca="false">IF($B22="","",COUNTIF($AP22:$BW22,"A"))</f>
        <v/>
      </c>
      <c r="BY22" s="168" t="str">
        <f aca="false">IF($B22="","",COUNTIF($AP22:$BW22,"B"))</f>
        <v/>
      </c>
      <c r="BZ22" s="168" t="str">
        <f aca="false">IF($B22="","",COUNTIF($AP22:$BW22,"C"))</f>
        <v/>
      </c>
      <c r="CA22" s="168" t="str">
        <f aca="false">IF($B22="","",COUNTIF($AP22:$BW22,"S"))</f>
        <v/>
      </c>
      <c r="CB22" s="169" t="str">
        <f aca="false">IF($B22="","",COUNTIF($AP22:$BW22,"W"))</f>
        <v/>
      </c>
      <c r="CC22" s="171" t="str">
        <f aca="false">IF(B22="","",SUM(BX22:CA22))</f>
        <v/>
      </c>
      <c r="CD22" s="169" t="str">
        <f aca="false">IF(B22="","",SUM(BX22:BZ22))</f>
        <v/>
      </c>
      <c r="CE22" s="172" t="str">
        <f aca="false">IF(B22="","",IF(AND(CC22&gt;=6,CD22&gt;=3,OR(E22&gt;=35,F22&gt;=35),L22&gt;=35),"6/3 සමත්",IF(AND(CC22&gt;=5,CD22&gt;=3,OR(E22&gt;=35,F22&gt;=35,L22&gt;=35)),"5/3 සමත්",IF(AND(CC22&gt;=4,CD22&gt;=1,OR(E22&gt;=20,F22&gt;=20,L22&gt;=20)),"සමත් කළ හැකි",IF(CB22=9,"W9","අසමත් ?")))))</f>
        <v/>
      </c>
      <c r="FK22" s="173" t="n">
        <v>8</v>
      </c>
      <c r="FL22" s="161" t="s">
        <v>51</v>
      </c>
      <c r="FM22" s="161"/>
      <c r="FN22" s="161" t="str">
        <f aca="false">IF(FM22="","-",(FM22/$M$95)*100)</f>
        <v>-</v>
      </c>
      <c r="FO22" s="165" t="n">
        <v>45</v>
      </c>
      <c r="FP22" s="165"/>
      <c r="FQ22" s="165" t="n">
        <v>35</v>
      </c>
      <c r="FR22" s="165" t="s">
        <v>18</v>
      </c>
      <c r="FS22" s="165"/>
      <c r="FT22" s="165"/>
      <c r="FU22" s="165" t="n">
        <v>7</v>
      </c>
      <c r="FV22" s="165" t="s">
        <v>52</v>
      </c>
      <c r="FW22" s="165" t="n">
        <v>58</v>
      </c>
      <c r="FX22" s="165" t="n">
        <v>65</v>
      </c>
      <c r="FY22" s="165" t="s">
        <v>18</v>
      </c>
      <c r="FZ22" s="165" t="s">
        <v>18</v>
      </c>
      <c r="GA22" s="165" t="n">
        <v>55</v>
      </c>
      <c r="GB22" s="165"/>
      <c r="GC22" s="165"/>
      <c r="GD22" s="165"/>
      <c r="GE22" s="165"/>
      <c r="GF22" s="165"/>
      <c r="GG22" s="165" t="s">
        <v>18</v>
      </c>
      <c r="GH22" s="165" t="s">
        <v>18</v>
      </c>
      <c r="GI22" s="165" t="s">
        <v>18</v>
      </c>
      <c r="GJ22" s="165"/>
      <c r="GK22" s="165"/>
      <c r="GL22" s="165" t="s">
        <v>18</v>
      </c>
      <c r="GM22" s="165"/>
      <c r="GN22" s="165"/>
      <c r="GO22" s="165" t="s">
        <v>18</v>
      </c>
      <c r="GP22" s="165" t="s">
        <v>18</v>
      </c>
      <c r="GQ22" s="165"/>
      <c r="GR22" s="165" t="s">
        <v>18</v>
      </c>
      <c r="GS22" s="165"/>
      <c r="GT22" s="165"/>
      <c r="GU22" s="165"/>
      <c r="GV22" s="174"/>
      <c r="GW22" s="167" t="n">
        <f aca="false">IF(FL22="","",SUM(FO22:GV22))</f>
        <v>265</v>
      </c>
      <c r="GX22" s="168" t="n">
        <f aca="false">IF(FL22="","",GW22/9)</f>
        <v>29.4444444444444</v>
      </c>
      <c r="GY22" s="169" t="n">
        <f aca="false">IF(FL22="","",IF(GW22=0,"-",RANK(GW22,$GW$15:$GW$64,0)))</f>
        <v>16</v>
      </c>
      <c r="GZ22" s="167" t="str">
        <f aca="false">IF(FO22="","",IF(FO22="-","-",IF(UPPER(FO22)="AB","+",VLOOKUP(FO22,'විෂය තොරතුරු'!$P$24:$Q$28,2))))</f>
        <v>S</v>
      </c>
      <c r="HA22" s="168" t="str">
        <f aca="false">IF(FP22="","",IF(FP22="-","-",IF(UPPER(FP22)="AB","+",VLOOKUP(FP22,'විෂය තොරතුරු'!$P$24:$Q$28,2))))</f>
        <v/>
      </c>
      <c r="HB22" s="168" t="str">
        <f aca="false">IF(FQ22="","",IF(FQ22="-","-",IF(UPPER(FQ22)="AB","+",VLOOKUP(FQ22,'විෂය තොරතුරු'!$P$24:$Q$28,2))))</f>
        <v>S</v>
      </c>
      <c r="HC22" s="168" t="str">
        <f aca="false">IF(FR22="","",IF(FR22="-","-",IF(UPPER(FR22)="AB","+",VLOOKUP(FR22,'විෂය තොරතුරු'!$P$24:$Q$28,2))))</f>
        <v>-</v>
      </c>
      <c r="HD22" s="168" t="str">
        <f aca="false">IF(FS22="","",IF(FS22="-","-",IF(UPPER(FS22)="AB","+",VLOOKUP(FS22,'විෂය තොරතුරු'!$P$24:$Q$28,2))))</f>
        <v/>
      </c>
      <c r="HE22" s="170" t="str">
        <f aca="false">IF(FT22="","",IF(FT22="-","-",IF(UPPER(FT22)="AB","+",VLOOKUP(FT22,'විෂය තොරතුරු'!$P$24:$Q$28,2))))</f>
        <v/>
      </c>
      <c r="HF22" s="171" t="str">
        <f aca="false">IF(FU22="","",IF(FU22="-","-",IF(UPPER(FU22)="AB","+",VLOOKUP(FU22,'විෂය තොරතුරු'!$P$24:$Q$28,2))))</f>
        <v>W</v>
      </c>
      <c r="HG22" s="168" t="str">
        <f aca="false">IF(FV22="","",IF(FV22="-","-",IF(UPPER(FV22)="AB","+",VLOOKUP(FV22,'විෂය තොරතුරු'!$P$24:$Q$28,2))))</f>
        <v>+</v>
      </c>
      <c r="HH22" s="168" t="str">
        <f aca="false">IF(FW22="","",IF(FW22="-","-",IF(UPPER(FW22)="AB","+",VLOOKUP(FW22,'විෂය තොරතුරු'!$P$24:$Q$28,2))))</f>
        <v>C</v>
      </c>
      <c r="HI22" s="169" t="str">
        <f aca="false">IF(FX22="","",IF(FX22="-","-",IF(UPPER(FX22)="AB","+",VLOOKUP(FX22,'විෂය තොරතුරු'!$P$24:$Q$28,2))))</f>
        <v>B</v>
      </c>
      <c r="HJ22" s="167" t="str">
        <f aca="false">IF(FY22="","",IF(FY22="-","-",IF(UPPER(FY22)="AB","+",VLOOKUP(FY22,'විෂය තොරතුරු'!$P$24:$Q$28,2))))</f>
        <v>-</v>
      </c>
      <c r="HK22" s="168" t="str">
        <f aca="false">IF(FZ22="","",IF(FZ22="-","-",IF(UPPER(FZ22)="AB","+",VLOOKUP(FZ22,'විෂය තොරතුරු'!$P$24:$Q$28,2))))</f>
        <v>-</v>
      </c>
      <c r="HL22" s="168" t="str">
        <f aca="false">IF(GA22="","",IF(GA22="-","-",IF(UPPER(GA22)="AB","+",VLOOKUP(GA22,'විෂය තොරතුරු'!$P$24:$Q$28,2))))</f>
        <v>C</v>
      </c>
      <c r="HM22" s="168" t="str">
        <f aca="false">IF(GB22="","",IF(GB22="-","-",IF(UPPER(GB22)="AB","+",VLOOKUP(GB22,'විෂය තොරතුරු'!$P$24:$Q$28,2))))</f>
        <v/>
      </c>
      <c r="HN22" s="168" t="str">
        <f aca="false">IF(GC22="","",IF(GC22="-","-",IF(UPPER(GC22)="AB","+",VLOOKUP(GC22,'විෂය තොරතුරු'!$P$24:$Q$28,2))))</f>
        <v/>
      </c>
      <c r="HO22" s="168" t="str">
        <f aca="false">IF(GD22="","",IF(GD22="-","-",IF(UPPER(GD22)="AB","+",VLOOKUP(GD22,'විෂය තොරතුරු'!$P$24:$Q$28,2))))</f>
        <v/>
      </c>
      <c r="HP22" s="168" t="str">
        <f aca="false">IF(GE22="","",IF(GE22="-","-",IF(UPPER(GE22)="AB","+",VLOOKUP(GE22,'විෂය තොරතුරු'!$P$24:$Q$28,2))))</f>
        <v/>
      </c>
      <c r="HQ22" s="170" t="str">
        <f aca="false">IF(GF22="","",IF(GF22="-","-",IF(UPPER(GF22)="AB","+",VLOOKUP(GF22,'විෂය තොරතුරු'!$P$24:$Q$28,2))))</f>
        <v/>
      </c>
      <c r="HR22" s="171" t="str">
        <f aca="false">IF(GG22="","",IF(GG22="-","-",IF(UPPER(GG22)="AB","+",VLOOKUP(GG22,'විෂය තොරතුරු'!$P$24:$Q$28,2))))</f>
        <v>-</v>
      </c>
      <c r="HS22" s="168" t="str">
        <f aca="false">IF(GH22="","",IF(GH22="-","-",IF(UPPER(GH22)="AB","+",VLOOKUP(GH22,'විෂය තොරතුරු'!$P$24:$Q$28,2))))</f>
        <v>-</v>
      </c>
      <c r="HT22" s="168" t="str">
        <f aca="false">IF(GI22="","",IF(GI22="-","-",IF(UPPER(GI22)="AB","+",VLOOKUP(GI22,'විෂය තොරතුරු'!$P$24:$Q$28,2))))</f>
        <v>-</v>
      </c>
      <c r="HU22" s="168" t="str">
        <f aca="false">IF(GJ22="","",IF(GJ22="-","-",IF(UPPER(GJ22)="AB","+",VLOOKUP(GJ22,'විෂය තොරතුරු'!$P$24:$Q$28,2))))</f>
        <v/>
      </c>
      <c r="HV22" s="168" t="str">
        <f aca="false">IF(GK22="","",IF(GK22="-","-",IF(UPPER(GK22)="AB","+",VLOOKUP(GK22,'විෂය තොරතුරු'!$P$24:$Q$28,2))))</f>
        <v/>
      </c>
      <c r="HW22" s="168" t="str">
        <f aca="false">IF(GL22="","",IF(GL22="-","-",IF(UPPER(GL22)="AB","+",VLOOKUP(GL22,'විෂය තොරතුරු'!$P$24:$Q$28,2))))</f>
        <v>-</v>
      </c>
      <c r="HX22" s="168" t="str">
        <f aca="false">IF(GM22="","",IF(GM22="-","-",IF(UPPER(GM22)="AB","+",VLOOKUP(GM22,'විෂය තොරතුරු'!$P$24:$Q$28,2))))</f>
        <v/>
      </c>
      <c r="HY22" s="169" t="str">
        <f aca="false">IF(GN22="","",IF(GN22="-","-",IF(UPPER(GN22)="AB","+",VLOOKUP(GN22,'විෂය තොරතුරු'!$P$24:$Q$28,2))))</f>
        <v/>
      </c>
      <c r="HZ22" s="171" t="str">
        <f aca="false">IF(GO22="","",IF(GO22="-","-",IF(UPPER(GO22)="AB","+",VLOOKUP(GO22,'විෂය තොරතුරු'!$P$24:$Q$28,2))))</f>
        <v>-</v>
      </c>
      <c r="IA22" s="168" t="str">
        <f aca="false">IF(GP22="","",IF(GP22="-","-",IF(UPPER(GP22)="AB","+",VLOOKUP(GP22,'විෂය තොරතුරු'!$P$24:$Q$28,2))))</f>
        <v>-</v>
      </c>
      <c r="IB22" s="168" t="str">
        <f aca="false">IF(GQ22="","",IF(GQ22="-","-",IF(UPPER(GQ22)="AB","+",VLOOKUP(GQ22,'විෂය තොරතුරු'!$P$24:$Q$28,2))))</f>
        <v/>
      </c>
      <c r="IC22" s="168" t="str">
        <f aca="false">IF(GR22="","",IF(GR22="-","-",IF(UPPER(GR22)="AB","+",VLOOKUP(GR22,'විෂය තොරතුරු'!$P$24:$Q$28,2))))</f>
        <v>-</v>
      </c>
      <c r="ID22" s="168" t="str">
        <f aca="false">IF(GS22="","",IF(GS22="-","-",IF(UPPER(GS22)="AB","+",VLOOKUP(GS22,'විෂය තොරතුරු'!$P$24:$Q$28,2))))</f>
        <v/>
      </c>
      <c r="IE22" s="168" t="str">
        <f aca="false">IF(GT22="","",IF(GT22="-","-",IF(UPPER(GT22)="AB","+",VLOOKUP(GT22,'විෂය තොරතුරු'!$P$24:$Q$28,2))))</f>
        <v/>
      </c>
      <c r="IF22" s="168" t="str">
        <f aca="false">IF(GU22="","",IF(GU22="-","-",IF(UPPER(GU22)="AB","+",VLOOKUP(GU22,'විෂය තොරතුරු'!$P$24:$Q$28,2))))</f>
        <v/>
      </c>
      <c r="IG22" s="169" t="str">
        <f aca="false">IF(GV22="","",IF(GV22="-","-",IF(UPPER(GV22)="AB","+",VLOOKUP(GV22,'විෂය තොරතුරු'!$P$24:$Q$28,2))))</f>
        <v/>
      </c>
      <c r="IH22" s="171" t="n">
        <f aca="false">IF($FL22="","",COUNTIF($GZ22:$IG22,"A"))</f>
        <v>0</v>
      </c>
      <c r="II22" s="171" t="n">
        <f aca="false">IF($FL22="","",COUNTIF($GZ22:$IG22,"B"))</f>
        <v>1</v>
      </c>
      <c r="IJ22" s="171" t="n">
        <f aca="false">IF($FL22="","",COUNTIF($GZ22:$IG22,"C"))</f>
        <v>2</v>
      </c>
      <c r="IK22" s="171" t="n">
        <f aca="false">IF($FL22="","",COUNTIF($GZ22:$IG22,"S"))</f>
        <v>2</v>
      </c>
      <c r="IL22" s="171" t="n">
        <f aca="false">IF($FL22="","",COUNTIF($GZ22:$IG22,"W"))</f>
        <v>1</v>
      </c>
      <c r="IM22" s="171" t="n">
        <f aca="false">IF(FL22="","",SUM(IH22:IK22))</f>
        <v>5</v>
      </c>
      <c r="IN22" s="169" t="n">
        <f aca="false">IF(FL22="","",SUM(IH22:IJ22))</f>
        <v>3</v>
      </c>
      <c r="IO22" s="172" t="str">
        <f aca="false">IF(FL22="","",IF(AND(IM22&gt;=6,IN22&gt;=3,OR(FO22&gt;=35,FP22&gt;=35),FV22&gt;=35),"6/3 සමත්",IF(AND(IM22&gt;=5,IN22&gt;=3,OR(FO22&gt;=35,FP22&gt;=35,FV22&gt;=35)),"5/3 සමත්",IF(AND(IM22&gt;=4,IN22&gt;=1,OR(FO22&gt;=20,FP22&gt;=20,FV22&gt;=20)),"සමත් කළ හැකි",IF(IL22=9,"W9","අසමත් ?")))))</f>
        <v>5/3 සමත්</v>
      </c>
    </row>
    <row r="23" customFormat="false" ht="13.8" hidden="false" customHeight="false" outlineLevel="0" collapsed="false">
      <c r="A23" s="160" t="n">
        <v>9</v>
      </c>
      <c r="B23" s="161"/>
      <c r="C23" s="161"/>
      <c r="D23" s="162"/>
      <c r="E23" s="183"/>
      <c r="F23" s="181"/>
      <c r="G23" s="183"/>
      <c r="H23" s="180"/>
      <c r="I23" s="180"/>
      <c r="J23" s="181"/>
      <c r="K23" s="183"/>
      <c r="L23" s="180"/>
      <c r="M23" s="180"/>
      <c r="N23" s="181"/>
      <c r="O23" s="183"/>
      <c r="P23" s="180"/>
      <c r="Q23" s="180"/>
      <c r="R23" s="180"/>
      <c r="S23" s="180"/>
      <c r="T23" s="180"/>
      <c r="U23" s="180"/>
      <c r="V23" s="181"/>
      <c r="W23" s="183"/>
      <c r="X23" s="180"/>
      <c r="Y23" s="180"/>
      <c r="Z23" s="180"/>
      <c r="AA23" s="180"/>
      <c r="AB23" s="180"/>
      <c r="AC23" s="180"/>
      <c r="AD23" s="181"/>
      <c r="AE23" s="183"/>
      <c r="AF23" s="180"/>
      <c r="AG23" s="180"/>
      <c r="AH23" s="180"/>
      <c r="AI23" s="180"/>
      <c r="AJ23" s="180"/>
      <c r="AK23" s="180"/>
      <c r="AL23" s="166"/>
      <c r="AM23" s="167" t="str">
        <f aca="false">IF(B23="","",SUM(E23:AL23))</f>
        <v/>
      </c>
      <c r="AN23" s="168" t="str">
        <f aca="false">IF(B23="","",AM23/9)</f>
        <v/>
      </c>
      <c r="AO23" s="169" t="str">
        <f aca="false">IF(B23="","",IF(AM23=0,"-",RANK(AM23,$AM$15:$AM$64,0)))</f>
        <v/>
      </c>
      <c r="AP23" s="167" t="str">
        <f aca="false">IF(E23="","",IF(E23="-","-",IF(UPPER(E23)="AB","+",VLOOKUP(E23,'විෂය තොරතුරු'!$P$24:$Q$28,2))))</f>
        <v/>
      </c>
      <c r="AQ23" s="168" t="str">
        <f aca="false">IF(F23="","",IF(F23="-","-",IF(UPPER(F23)="AB","+",VLOOKUP(F23,'විෂය තොරතුරු'!$P$24:$Q$28,2))))</f>
        <v/>
      </c>
      <c r="AR23" s="168" t="str">
        <f aca="false">IF(G23="","",IF(G23="-","-",IF(UPPER(G23)="AB","+",VLOOKUP(G23,'විෂය තොරතුරු'!$P$24:$Q$28,2))))</f>
        <v/>
      </c>
      <c r="AS23" s="168" t="str">
        <f aca="false">IF(H23="","",IF(H23="-","-",IF(UPPER(H23)="AB","+",VLOOKUP(H23,'විෂය තොරතුරු'!$P$24:$Q$28,2))))</f>
        <v/>
      </c>
      <c r="AT23" s="168" t="str">
        <f aca="false">IF(I23="","",IF(I23="-","-",IF(UPPER(I23)="AB","+",VLOOKUP(I23,'විෂය තොරතුරු'!$P$24:$Q$28,2))))</f>
        <v/>
      </c>
      <c r="AU23" s="170" t="str">
        <f aca="false">IF(J23="","",IF(J23="-","-",IF(UPPER(J23)="AB","+",VLOOKUP(J23,'විෂය තොරතුරු'!$P$24:$Q$28,2))))</f>
        <v/>
      </c>
      <c r="AV23" s="171" t="str">
        <f aca="false">IF(K23="","",IF(K23="-","-",IF(UPPER(K23)="AB","+",VLOOKUP(K23,'විෂය තොරතුරු'!$P$24:$Q$28,2))))</f>
        <v/>
      </c>
      <c r="AW23" s="168" t="str">
        <f aca="false">IF(L23="","",IF(L23="-","-",IF(UPPER(L23)="AB","+",VLOOKUP(L23,'විෂය තොරතුරු'!$P$24:$Q$28,2))))</f>
        <v/>
      </c>
      <c r="AX23" s="168" t="str">
        <f aca="false">IF(M23="","",IF(M23="-","-",IF(UPPER(M23)="AB","+",VLOOKUP(M23,'විෂය තොරතුරු'!$P$24:$Q$28,2))))</f>
        <v/>
      </c>
      <c r="AY23" s="169" t="str">
        <f aca="false">IF(N23="","",IF(N23="-","-",IF(UPPER(N23)="AB","+",VLOOKUP(N23,'විෂය තොරතුරු'!$P$24:$Q$28,2))))</f>
        <v/>
      </c>
      <c r="AZ23" s="167" t="str">
        <f aca="false">IF(O23="","",IF(O23="-","-",IF(UPPER(O23)="AB","+",VLOOKUP(O23,'විෂය තොරතුරු'!$P$24:$Q$28,2))))</f>
        <v/>
      </c>
      <c r="BA23" s="168" t="str">
        <f aca="false">IF(P23="","",IF(P23="-","-",IF(UPPER(P23)="AB","+",VLOOKUP(P23,'විෂය තොරතුරු'!$P$24:$Q$28,2))))</f>
        <v/>
      </c>
      <c r="BB23" s="168" t="str">
        <f aca="false">IF(Q23="","",IF(Q23="-","-",IF(UPPER(Q23)="AB","+",VLOOKUP(Q23,'විෂය තොරතුරු'!$P$24:$Q$28,2))))</f>
        <v/>
      </c>
      <c r="BC23" s="168" t="str">
        <f aca="false">IF(R23="","",IF(R23="-","-",IF(UPPER(R23)="AB","+",VLOOKUP(R23,'විෂය තොරතුරු'!$P$24:$Q$28,2))))</f>
        <v/>
      </c>
      <c r="BD23" s="168" t="str">
        <f aca="false">IF(S23="","",IF(S23="-","-",IF(UPPER(S23)="AB","+",VLOOKUP(S23,'විෂය තොරතුරු'!$P$24:$Q$28,2))))</f>
        <v/>
      </c>
      <c r="BE23" s="168" t="str">
        <f aca="false">IF(T23="","",IF(T23="-","-",IF(UPPER(T23)="AB","+",VLOOKUP(T23,'විෂය තොරතුරු'!$P$24:$Q$28,2))))</f>
        <v/>
      </c>
      <c r="BF23" s="168" t="str">
        <f aca="false">IF(U23="","",IF(U23="-","-",IF(UPPER(U23)="AB","+",VLOOKUP(U23,'විෂය තොරතුරු'!$P$24:$Q$28,2))))</f>
        <v/>
      </c>
      <c r="BG23" s="170" t="str">
        <f aca="false">IF(V23="","",IF(V23="-","-",IF(UPPER(V23)="AB","+",VLOOKUP(V23,'විෂය තොරතුරු'!$P$24:$Q$28,2))))</f>
        <v/>
      </c>
      <c r="BH23" s="171" t="str">
        <f aca="false">IF(W23="","",IF(W23="-","-",IF(UPPER(W23)="AB","+",VLOOKUP(W23,'විෂය තොරතුරු'!$P$24:$Q$28,2))))</f>
        <v/>
      </c>
      <c r="BI23" s="168" t="str">
        <f aca="false">IF(X23="","",IF(X23="-","-",IF(UPPER(X23)="AB","+",VLOOKUP(X23,'විෂය තොරතුරු'!$P$24:$Q$28,2))))</f>
        <v/>
      </c>
      <c r="BJ23" s="168" t="str">
        <f aca="false">IF(Y23="","",IF(Y23="-","-",IF(UPPER(Y23)="AB","+",VLOOKUP(Y23,'විෂය තොරතුරු'!$P$24:$Q$28,2))))</f>
        <v/>
      </c>
      <c r="BK23" s="168" t="str">
        <f aca="false">IF(Z23="","",IF(Z23="-","-",IF(UPPER(Z23)="AB","+",VLOOKUP(Z23,'විෂය තොරතුරු'!$P$24:$Q$28,2))))</f>
        <v/>
      </c>
      <c r="BL23" s="168" t="str">
        <f aca="false">IF(AA23="","",IF(AA23="-","-",IF(UPPER(AA23)="AB","+",VLOOKUP(AA23,'විෂය තොරතුරු'!$P$24:$Q$28,2))))</f>
        <v/>
      </c>
      <c r="BM23" s="168" t="str">
        <f aca="false">IF(AB23="","",IF(AB23="-","-",IF(UPPER(AB23)="AB","+",VLOOKUP(AB23,'විෂය තොරතුරු'!$P$24:$Q$28,2))))</f>
        <v/>
      </c>
      <c r="BN23" s="168" t="str">
        <f aca="false">IF(AC23="","",IF(AC23="-","-",IF(UPPER(AC23)="AB","+",VLOOKUP(AC23,'විෂය තොරතුරු'!$P$24:$Q$28,2))))</f>
        <v/>
      </c>
      <c r="BO23" s="169" t="str">
        <f aca="false">IF(AD23="","",IF(AD23="-","-",IF(UPPER(AD23)="AB","+",VLOOKUP(AD23,'විෂය තොරතුරු'!$P$24:$Q$28,2))))</f>
        <v/>
      </c>
      <c r="BP23" s="171" t="str">
        <f aca="false">IF(AE23="","",IF(AE23="-","-",IF(UPPER(AE23)="AB","+",VLOOKUP(AE23,'විෂය තොරතුරු'!$P$24:$Q$28,2))))</f>
        <v/>
      </c>
      <c r="BQ23" s="168" t="str">
        <f aca="false">IF(AF23="","",IF(AF23="-","-",IF(UPPER(AF23)="AB","+",VLOOKUP(AF23,'විෂය තොරතුරු'!$P$24:$Q$28,2))))</f>
        <v/>
      </c>
      <c r="BR23" s="168" t="str">
        <f aca="false">IF(AG23="","",IF(AG23="-","-",IF(UPPER(AG23)="AB","+",VLOOKUP(AG23,'විෂය තොරතුරු'!$P$24:$Q$28,2))))</f>
        <v/>
      </c>
      <c r="BS23" s="168" t="str">
        <f aca="false">IF(AH23="","",IF(AH23="-","-",IF(UPPER(AH23)="AB","+",VLOOKUP(AH23,'විෂය තොරතුරු'!$P$24:$Q$28,2))))</f>
        <v/>
      </c>
      <c r="BT23" s="168" t="str">
        <f aca="false">IF(AI23="","",IF(AI23="-","-",IF(UPPER(AI23)="AB","+",VLOOKUP(AI23,'විෂය තොරතුරු'!$P$24:$Q$28,2))))</f>
        <v/>
      </c>
      <c r="BU23" s="168" t="str">
        <f aca="false">IF(AJ23="","",IF(AJ23="-","-",IF(UPPER(AJ23)="AB","+",VLOOKUP(AJ23,'විෂය තොරතුරු'!$P$24:$Q$28,2))))</f>
        <v/>
      </c>
      <c r="BV23" s="168" t="str">
        <f aca="false">IF(AK23="","",IF(AK23="-","-",IF(UPPER(AK23)="AB","+",VLOOKUP(AK23,'විෂය තොරතුරු'!$P$24:$Q$28,2))))</f>
        <v/>
      </c>
      <c r="BW23" s="169" t="str">
        <f aca="false">IF(AL23="","",IF(AL23="-","-",IF(UPPER(AL23)="AB","+",VLOOKUP(AL23,'විෂය තොරතුරු'!$P$24:$Q$28,2))))</f>
        <v/>
      </c>
      <c r="BX23" s="171" t="str">
        <f aca="false">IF($B23="","",COUNTIF($AP23:$BW23,"A"))</f>
        <v/>
      </c>
      <c r="BY23" s="168" t="str">
        <f aca="false">IF($B23="","",COUNTIF($AP23:$BW23,"B"))</f>
        <v/>
      </c>
      <c r="BZ23" s="168" t="str">
        <f aca="false">IF($B23="","",COUNTIF($AP23:$BW23,"C"))</f>
        <v/>
      </c>
      <c r="CA23" s="168" t="str">
        <f aca="false">IF($B23="","",COUNTIF($AP23:$BW23,"S"))</f>
        <v/>
      </c>
      <c r="CB23" s="169" t="str">
        <f aca="false">IF($B23="","",COUNTIF($AP23:$BW23,"W"))</f>
        <v/>
      </c>
      <c r="CC23" s="171" t="str">
        <f aca="false">IF(B23="","",SUM(BX23:CA23))</f>
        <v/>
      </c>
      <c r="CD23" s="169" t="str">
        <f aca="false">IF(B23="","",SUM(BX23:BZ23))</f>
        <v/>
      </c>
      <c r="CE23" s="172" t="str">
        <f aca="false">IF(B23="","",IF(AND(CC23&gt;=6,CD23&gt;=3,OR(E23&gt;=35,F23&gt;=35),L23&gt;=35),"6/3 සමත්",IF(AND(CC23&gt;=5,CD23&gt;=3,OR(E23&gt;=35,F23&gt;=35,L23&gt;=35)),"5/3 සමත්",IF(AND(CC23&gt;=4,CD23&gt;=1,OR(E23&gt;=20,F23&gt;=20,L23&gt;=20)),"සමත් කළ හැකි",IF(CB23=9,"W9","අසමත් ?")))))</f>
        <v/>
      </c>
      <c r="FK23" s="173" t="n">
        <v>9</v>
      </c>
      <c r="FL23" s="161" t="s">
        <v>53</v>
      </c>
      <c r="FM23" s="161"/>
      <c r="FN23" s="161" t="str">
        <f aca="false">IF(FM23="","-",(FM23/$M$95)*100)</f>
        <v>-</v>
      </c>
      <c r="FO23" s="165" t="n">
        <v>32</v>
      </c>
      <c r="FP23" s="165"/>
      <c r="FQ23" s="165" t="n">
        <v>30</v>
      </c>
      <c r="FR23" s="165" t="s">
        <v>18</v>
      </c>
      <c r="FS23" s="165"/>
      <c r="FT23" s="165"/>
      <c r="FU23" s="165" t="n">
        <v>3</v>
      </c>
      <c r="FV23" s="165" t="n">
        <v>13</v>
      </c>
      <c r="FW23" s="165" t="n">
        <v>5</v>
      </c>
      <c r="FX23" s="165" t="n">
        <v>22</v>
      </c>
      <c r="FY23" s="165" t="s">
        <v>18</v>
      </c>
      <c r="FZ23" s="165" t="s">
        <v>18</v>
      </c>
      <c r="GA23" s="165" t="n">
        <v>14</v>
      </c>
      <c r="GB23" s="165"/>
      <c r="GC23" s="165"/>
      <c r="GD23" s="165"/>
      <c r="GE23" s="165"/>
      <c r="GF23" s="165"/>
      <c r="GG23" s="165" t="n">
        <v>52</v>
      </c>
      <c r="GH23" s="165" t="s">
        <v>18</v>
      </c>
      <c r="GI23" s="165" t="s">
        <v>18</v>
      </c>
      <c r="GJ23" s="165"/>
      <c r="GK23" s="165"/>
      <c r="GL23" s="165" t="n">
        <v>14</v>
      </c>
      <c r="GM23" s="165"/>
      <c r="GN23" s="165"/>
      <c r="GO23" s="165" t="s">
        <v>18</v>
      </c>
      <c r="GP23" s="165" t="s">
        <v>18</v>
      </c>
      <c r="GQ23" s="165"/>
      <c r="GR23" s="165" t="s">
        <v>18</v>
      </c>
      <c r="GS23" s="165"/>
      <c r="GT23" s="165"/>
      <c r="GU23" s="165"/>
      <c r="GV23" s="174"/>
      <c r="GW23" s="167" t="n">
        <f aca="false">IF(FL23="","",SUM(FO23:GV23))</f>
        <v>185</v>
      </c>
      <c r="GX23" s="168" t="n">
        <f aca="false">IF(FL23="","",GW23/9)</f>
        <v>20.5555555555556</v>
      </c>
      <c r="GY23" s="169" t="n">
        <f aca="false">IF(FL23="","",IF(GW23=0,"-",RANK(GW23,$GW$15:$GW$64,0)))</f>
        <v>35</v>
      </c>
      <c r="GZ23" s="167" t="str">
        <f aca="false">IF(FO23="","",IF(FO23="-","-",IF(UPPER(FO23)="AB","+",VLOOKUP(FO23,'විෂය තොරතුරු'!$P$24:$Q$28,2))))</f>
        <v>W</v>
      </c>
      <c r="HA23" s="168" t="str">
        <f aca="false">IF(FP23="","",IF(FP23="-","-",IF(UPPER(FP23)="AB","+",VLOOKUP(FP23,'විෂය තොරතුරු'!$P$24:$Q$28,2))))</f>
        <v/>
      </c>
      <c r="HB23" s="168" t="str">
        <f aca="false">IF(FQ23="","",IF(FQ23="-","-",IF(UPPER(FQ23)="AB","+",VLOOKUP(FQ23,'විෂය තොරතුරු'!$P$24:$Q$28,2))))</f>
        <v>W</v>
      </c>
      <c r="HC23" s="168" t="str">
        <f aca="false">IF(FR23="","",IF(FR23="-","-",IF(UPPER(FR23)="AB","+",VLOOKUP(FR23,'විෂය තොරතුරු'!$P$24:$Q$28,2))))</f>
        <v>-</v>
      </c>
      <c r="HD23" s="168" t="str">
        <f aca="false">IF(FS23="","",IF(FS23="-","-",IF(UPPER(FS23)="AB","+",VLOOKUP(FS23,'විෂය තොරතුරු'!$P$24:$Q$28,2))))</f>
        <v/>
      </c>
      <c r="HE23" s="170" t="str">
        <f aca="false">IF(FT23="","",IF(FT23="-","-",IF(UPPER(FT23)="AB","+",VLOOKUP(FT23,'විෂය තොරතුරු'!$P$24:$Q$28,2))))</f>
        <v/>
      </c>
      <c r="HF23" s="171" t="str">
        <f aca="false">IF(FU23="","",IF(FU23="-","-",IF(UPPER(FU23)="AB","+",VLOOKUP(FU23,'විෂය තොරතුරු'!$P$24:$Q$28,2))))</f>
        <v>W</v>
      </c>
      <c r="HG23" s="168" t="str">
        <f aca="false">IF(FV23="","",IF(FV23="-","-",IF(UPPER(FV23)="AB","+",VLOOKUP(FV23,'විෂය තොරතුරු'!$P$24:$Q$28,2))))</f>
        <v>W</v>
      </c>
      <c r="HH23" s="168" t="str">
        <f aca="false">IF(FW23="","",IF(FW23="-","-",IF(UPPER(FW23)="AB","+",VLOOKUP(FW23,'විෂය තොරතුරු'!$P$24:$Q$28,2))))</f>
        <v>W</v>
      </c>
      <c r="HI23" s="169" t="str">
        <f aca="false">IF(FX23="","",IF(FX23="-","-",IF(UPPER(FX23)="AB","+",VLOOKUP(FX23,'විෂය තොරතුරු'!$P$24:$Q$28,2))))</f>
        <v>W</v>
      </c>
      <c r="HJ23" s="167" t="str">
        <f aca="false">IF(FY23="","",IF(FY23="-","-",IF(UPPER(FY23)="AB","+",VLOOKUP(FY23,'විෂය තොරතුරු'!$P$24:$Q$28,2))))</f>
        <v>-</v>
      </c>
      <c r="HK23" s="168" t="str">
        <f aca="false">IF(FZ23="","",IF(FZ23="-","-",IF(UPPER(FZ23)="AB","+",VLOOKUP(FZ23,'විෂය තොරතුරු'!$P$24:$Q$28,2))))</f>
        <v>-</v>
      </c>
      <c r="HL23" s="168" t="str">
        <f aca="false">IF(GA23="","",IF(GA23="-","-",IF(UPPER(GA23)="AB","+",VLOOKUP(GA23,'විෂය තොරතුරු'!$P$24:$Q$28,2))))</f>
        <v>W</v>
      </c>
      <c r="HM23" s="168" t="str">
        <f aca="false">IF(GB23="","",IF(GB23="-","-",IF(UPPER(GB23)="AB","+",VLOOKUP(GB23,'විෂය තොරතුරු'!$P$24:$Q$28,2))))</f>
        <v/>
      </c>
      <c r="HN23" s="168" t="str">
        <f aca="false">IF(GC23="","",IF(GC23="-","-",IF(UPPER(GC23)="AB","+",VLOOKUP(GC23,'විෂය තොරතුරු'!$P$24:$Q$28,2))))</f>
        <v/>
      </c>
      <c r="HO23" s="168" t="str">
        <f aca="false">IF(GD23="","",IF(GD23="-","-",IF(UPPER(GD23)="AB","+",VLOOKUP(GD23,'විෂය තොරතුරු'!$P$24:$Q$28,2))))</f>
        <v/>
      </c>
      <c r="HP23" s="168" t="str">
        <f aca="false">IF(GE23="","",IF(GE23="-","-",IF(UPPER(GE23)="AB","+",VLOOKUP(GE23,'විෂය තොරතුරු'!$P$24:$Q$28,2))))</f>
        <v/>
      </c>
      <c r="HQ23" s="170" t="str">
        <f aca="false">IF(GF23="","",IF(GF23="-","-",IF(UPPER(GF23)="AB","+",VLOOKUP(GF23,'විෂය තොරතුරු'!$P$24:$Q$28,2))))</f>
        <v/>
      </c>
      <c r="HR23" s="171" t="str">
        <f aca="false">IF(GG23="","",IF(GG23="-","-",IF(UPPER(GG23)="AB","+",VLOOKUP(GG23,'විෂය තොරතුරු'!$P$24:$Q$28,2))))</f>
        <v>C</v>
      </c>
      <c r="HS23" s="168" t="str">
        <f aca="false">IF(GH23="","",IF(GH23="-","-",IF(UPPER(GH23)="AB","+",VLOOKUP(GH23,'විෂය තොරතුරු'!$P$24:$Q$28,2))))</f>
        <v>-</v>
      </c>
      <c r="HT23" s="168" t="str">
        <f aca="false">IF(GI23="","",IF(GI23="-","-",IF(UPPER(GI23)="AB","+",VLOOKUP(GI23,'විෂය තොරතුරු'!$P$24:$Q$28,2))))</f>
        <v>-</v>
      </c>
      <c r="HU23" s="168" t="str">
        <f aca="false">IF(GJ23="","",IF(GJ23="-","-",IF(UPPER(GJ23)="AB","+",VLOOKUP(GJ23,'විෂය තොරතුරු'!$P$24:$Q$28,2))))</f>
        <v/>
      </c>
      <c r="HV23" s="168" t="str">
        <f aca="false">IF(GK23="","",IF(GK23="-","-",IF(UPPER(GK23)="AB","+",VLOOKUP(GK23,'විෂය තොරතුරු'!$P$24:$Q$28,2))))</f>
        <v/>
      </c>
      <c r="HW23" s="168" t="str">
        <f aca="false">IF(GL23="","",IF(GL23="-","-",IF(UPPER(GL23)="AB","+",VLOOKUP(GL23,'විෂය තොරතුරු'!$P$24:$Q$28,2))))</f>
        <v>W</v>
      </c>
      <c r="HX23" s="168" t="str">
        <f aca="false">IF(GM23="","",IF(GM23="-","-",IF(UPPER(GM23)="AB","+",VLOOKUP(GM23,'විෂය තොරතුරු'!$P$24:$Q$28,2))))</f>
        <v/>
      </c>
      <c r="HY23" s="169" t="str">
        <f aca="false">IF(GN23="","",IF(GN23="-","-",IF(UPPER(GN23)="AB","+",VLOOKUP(GN23,'විෂය තොරතුරු'!$P$24:$Q$28,2))))</f>
        <v/>
      </c>
      <c r="HZ23" s="171" t="str">
        <f aca="false">IF(GO23="","",IF(GO23="-","-",IF(UPPER(GO23)="AB","+",VLOOKUP(GO23,'විෂය තොරතුරු'!$P$24:$Q$28,2))))</f>
        <v>-</v>
      </c>
      <c r="IA23" s="168" t="str">
        <f aca="false">IF(GP23="","",IF(GP23="-","-",IF(UPPER(GP23)="AB","+",VLOOKUP(GP23,'විෂය තොරතුරු'!$P$24:$Q$28,2))))</f>
        <v>-</v>
      </c>
      <c r="IB23" s="168" t="str">
        <f aca="false">IF(GQ23="","",IF(GQ23="-","-",IF(UPPER(GQ23)="AB","+",VLOOKUP(GQ23,'විෂය තොරතුරු'!$P$24:$Q$28,2))))</f>
        <v/>
      </c>
      <c r="IC23" s="168" t="str">
        <f aca="false">IF(GR23="","",IF(GR23="-","-",IF(UPPER(GR23)="AB","+",VLOOKUP(GR23,'විෂය තොරතුරු'!$P$24:$Q$28,2))))</f>
        <v>-</v>
      </c>
      <c r="ID23" s="168" t="str">
        <f aca="false">IF(GS23="","",IF(GS23="-","-",IF(UPPER(GS23)="AB","+",VLOOKUP(GS23,'විෂය තොරතුරු'!$P$24:$Q$28,2))))</f>
        <v/>
      </c>
      <c r="IE23" s="168" t="str">
        <f aca="false">IF(GT23="","",IF(GT23="-","-",IF(UPPER(GT23)="AB","+",VLOOKUP(GT23,'විෂය තොරතුරු'!$P$24:$Q$28,2))))</f>
        <v/>
      </c>
      <c r="IF23" s="168" t="str">
        <f aca="false">IF(GU23="","",IF(GU23="-","-",IF(UPPER(GU23)="AB","+",VLOOKUP(GU23,'විෂය තොරතුරු'!$P$24:$Q$28,2))))</f>
        <v/>
      </c>
      <c r="IG23" s="169" t="str">
        <f aca="false">IF(GV23="","",IF(GV23="-","-",IF(UPPER(GV23)="AB","+",VLOOKUP(GV23,'විෂය තොරතුරු'!$P$24:$Q$28,2))))</f>
        <v/>
      </c>
      <c r="IH23" s="171" t="n">
        <f aca="false">IF($FL23="","",COUNTIF($GZ23:$IG23,"A"))</f>
        <v>0</v>
      </c>
      <c r="II23" s="171" t="n">
        <f aca="false">IF($FL23="","",COUNTIF($GZ23:$IG23,"B"))</f>
        <v>0</v>
      </c>
      <c r="IJ23" s="171" t="n">
        <f aca="false">IF($FL23="","",COUNTIF($GZ23:$IG23,"C"))</f>
        <v>1</v>
      </c>
      <c r="IK23" s="171" t="n">
        <f aca="false">IF($FL23="","",COUNTIF($GZ23:$IG23,"S"))</f>
        <v>0</v>
      </c>
      <c r="IL23" s="171" t="n">
        <f aca="false">IF($FL23="","",COUNTIF($GZ23:$IG23,"W"))</f>
        <v>8</v>
      </c>
      <c r="IM23" s="171" t="n">
        <f aca="false">IF(FL23="","",SUM(IH23:IK23))</f>
        <v>1</v>
      </c>
      <c r="IN23" s="169" t="n">
        <f aca="false">IF(FL23="","",SUM(IH23:IJ23))</f>
        <v>1</v>
      </c>
      <c r="IO23" s="172" t="str">
        <f aca="false">IF(FL23="","",IF(AND(IM23&gt;=6,IN23&gt;=3,OR(FO23&gt;=35,FP23&gt;=35),FV23&gt;=35),"6/3 සමත්",IF(AND(IM23&gt;=5,IN23&gt;=3,OR(FO23&gt;=35,FP23&gt;=35,FV23&gt;=35)),"5/3 සමත්",IF(AND(IM23&gt;=4,IN23&gt;=1,OR(FO23&gt;=20,FP23&gt;=20,FV23&gt;=20)),"සමත් කළ හැකි",IF(IL23=9,"W9","අසමත් ?")))))</f>
        <v>අසමත් ?</v>
      </c>
    </row>
    <row r="24" customFormat="false" ht="13.8" hidden="false" customHeight="false" outlineLevel="0" collapsed="false">
      <c r="A24" s="160" t="n">
        <v>10</v>
      </c>
      <c r="B24" s="161"/>
      <c r="C24" s="161"/>
      <c r="D24" s="162"/>
      <c r="E24" s="183"/>
      <c r="F24" s="181"/>
      <c r="G24" s="183"/>
      <c r="H24" s="180"/>
      <c r="I24" s="180"/>
      <c r="J24" s="181"/>
      <c r="K24" s="183"/>
      <c r="L24" s="180"/>
      <c r="M24" s="180"/>
      <c r="N24" s="181"/>
      <c r="O24" s="183"/>
      <c r="P24" s="180"/>
      <c r="Q24" s="180"/>
      <c r="R24" s="180"/>
      <c r="S24" s="180"/>
      <c r="T24" s="180"/>
      <c r="U24" s="180"/>
      <c r="V24" s="181"/>
      <c r="W24" s="183"/>
      <c r="X24" s="180"/>
      <c r="Y24" s="180"/>
      <c r="Z24" s="180"/>
      <c r="AA24" s="180"/>
      <c r="AB24" s="180"/>
      <c r="AC24" s="180"/>
      <c r="AD24" s="181"/>
      <c r="AE24" s="183"/>
      <c r="AF24" s="180"/>
      <c r="AG24" s="180"/>
      <c r="AH24" s="180"/>
      <c r="AI24" s="180"/>
      <c r="AJ24" s="180"/>
      <c r="AK24" s="180"/>
      <c r="AL24" s="166"/>
      <c r="AM24" s="167" t="str">
        <f aca="false">IF(B24="","",SUM(E24:AL24))</f>
        <v/>
      </c>
      <c r="AN24" s="168" t="str">
        <f aca="false">IF(B24="","",AM24/9)</f>
        <v/>
      </c>
      <c r="AO24" s="169" t="str">
        <f aca="false">IF(B24="","",IF(AM24=0,"-",RANK(AM24,$AM$15:$AM$64,0)))</f>
        <v/>
      </c>
      <c r="AP24" s="167" t="str">
        <f aca="false">IF(E24="","",IF(E24="-","-",IF(UPPER(E24)="AB","+",VLOOKUP(E24,'විෂය තොරතුරු'!$P$24:$Q$28,2))))</f>
        <v/>
      </c>
      <c r="AQ24" s="168" t="str">
        <f aca="false">IF(F24="","",IF(F24="-","-",IF(UPPER(F24)="AB","+",VLOOKUP(F24,'විෂය තොරතුරු'!$P$24:$Q$28,2))))</f>
        <v/>
      </c>
      <c r="AR24" s="168" t="str">
        <f aca="false">IF(G24="","",IF(G24="-","-",IF(UPPER(G24)="AB","+",VLOOKUP(G24,'විෂය තොරතුරු'!$P$24:$Q$28,2))))</f>
        <v/>
      </c>
      <c r="AS24" s="168" t="str">
        <f aca="false">IF(H24="","",IF(H24="-","-",IF(UPPER(H24)="AB","+",VLOOKUP(H24,'විෂය තොරතුරු'!$P$24:$Q$28,2))))</f>
        <v/>
      </c>
      <c r="AT24" s="168" t="str">
        <f aca="false">IF(I24="","",IF(I24="-","-",IF(UPPER(I24)="AB","+",VLOOKUP(I24,'විෂය තොරතුරු'!$P$24:$Q$28,2))))</f>
        <v/>
      </c>
      <c r="AU24" s="170" t="str">
        <f aca="false">IF(J24="","",IF(J24="-","-",IF(UPPER(J24)="AB","+",VLOOKUP(J24,'විෂය තොරතුරු'!$P$24:$Q$28,2))))</f>
        <v/>
      </c>
      <c r="AV24" s="171" t="str">
        <f aca="false">IF(K24="","",IF(K24="-","-",IF(UPPER(K24)="AB","+",VLOOKUP(K24,'විෂය තොරතුරු'!$P$24:$Q$28,2))))</f>
        <v/>
      </c>
      <c r="AW24" s="168" t="str">
        <f aca="false">IF(L24="","",IF(L24="-","-",IF(UPPER(L24)="AB","+",VLOOKUP(L24,'විෂය තොරතුරු'!$P$24:$Q$28,2))))</f>
        <v/>
      </c>
      <c r="AX24" s="168" t="str">
        <f aca="false">IF(M24="","",IF(M24="-","-",IF(UPPER(M24)="AB","+",VLOOKUP(M24,'විෂය තොරතුරු'!$P$24:$Q$28,2))))</f>
        <v/>
      </c>
      <c r="AY24" s="169" t="str">
        <f aca="false">IF(N24="","",IF(N24="-","-",IF(UPPER(N24)="AB","+",VLOOKUP(N24,'විෂය තොරතුරු'!$P$24:$Q$28,2))))</f>
        <v/>
      </c>
      <c r="AZ24" s="167" t="str">
        <f aca="false">IF(O24="","",IF(O24="-","-",IF(UPPER(O24)="AB","+",VLOOKUP(O24,'විෂය තොරතුරු'!$P$24:$Q$28,2))))</f>
        <v/>
      </c>
      <c r="BA24" s="168" t="str">
        <f aca="false">IF(P24="","",IF(P24="-","-",IF(UPPER(P24)="AB","+",VLOOKUP(P24,'විෂය තොරතුරු'!$P$24:$Q$28,2))))</f>
        <v/>
      </c>
      <c r="BB24" s="168" t="str">
        <f aca="false">IF(Q24="","",IF(Q24="-","-",IF(UPPER(Q24)="AB","+",VLOOKUP(Q24,'විෂය තොරතුරු'!$P$24:$Q$28,2))))</f>
        <v/>
      </c>
      <c r="BC24" s="168" t="str">
        <f aca="false">IF(R24="","",IF(R24="-","-",IF(UPPER(R24)="AB","+",VLOOKUP(R24,'විෂය තොරතුරු'!$P$24:$Q$28,2))))</f>
        <v/>
      </c>
      <c r="BD24" s="168" t="str">
        <f aca="false">IF(S24="","",IF(S24="-","-",IF(UPPER(S24)="AB","+",VLOOKUP(S24,'විෂය තොරතුරු'!$P$24:$Q$28,2))))</f>
        <v/>
      </c>
      <c r="BE24" s="168" t="str">
        <f aca="false">IF(T24="","",IF(T24="-","-",IF(UPPER(T24)="AB","+",VLOOKUP(T24,'විෂය තොරතුරු'!$P$24:$Q$28,2))))</f>
        <v/>
      </c>
      <c r="BF24" s="168" t="str">
        <f aca="false">IF(U24="","",IF(U24="-","-",IF(UPPER(U24)="AB","+",VLOOKUP(U24,'විෂය තොරතුරු'!$P$24:$Q$28,2))))</f>
        <v/>
      </c>
      <c r="BG24" s="170" t="str">
        <f aca="false">IF(V24="","",IF(V24="-","-",IF(UPPER(V24)="AB","+",VLOOKUP(V24,'විෂය තොරතුරු'!$P$24:$Q$28,2))))</f>
        <v/>
      </c>
      <c r="BH24" s="171" t="str">
        <f aca="false">IF(W24="","",IF(W24="-","-",IF(UPPER(W24)="AB","+",VLOOKUP(W24,'විෂය තොරතුරු'!$P$24:$Q$28,2))))</f>
        <v/>
      </c>
      <c r="BI24" s="168" t="str">
        <f aca="false">IF(X24="","",IF(X24="-","-",IF(UPPER(X24)="AB","+",VLOOKUP(X24,'විෂය තොරතුරු'!$P$24:$Q$28,2))))</f>
        <v/>
      </c>
      <c r="BJ24" s="168" t="str">
        <f aca="false">IF(Y24="","",IF(Y24="-","-",IF(UPPER(Y24)="AB","+",VLOOKUP(Y24,'විෂය තොරතුරු'!$P$24:$Q$28,2))))</f>
        <v/>
      </c>
      <c r="BK24" s="168" t="str">
        <f aca="false">IF(Z24="","",IF(Z24="-","-",IF(UPPER(Z24)="AB","+",VLOOKUP(Z24,'විෂය තොරතුරු'!$P$24:$Q$28,2))))</f>
        <v/>
      </c>
      <c r="BL24" s="168" t="str">
        <f aca="false">IF(AA24="","",IF(AA24="-","-",IF(UPPER(AA24)="AB","+",VLOOKUP(AA24,'විෂය තොරතුරු'!$P$24:$Q$28,2))))</f>
        <v/>
      </c>
      <c r="BM24" s="168" t="str">
        <f aca="false">IF(AB24="","",IF(AB24="-","-",IF(UPPER(AB24)="AB","+",VLOOKUP(AB24,'විෂය තොරතුරු'!$P$24:$Q$28,2))))</f>
        <v/>
      </c>
      <c r="BN24" s="168" t="str">
        <f aca="false">IF(AC24="","",IF(AC24="-","-",IF(UPPER(AC24)="AB","+",VLOOKUP(AC24,'විෂය තොරතුරු'!$P$24:$Q$28,2))))</f>
        <v/>
      </c>
      <c r="BO24" s="169" t="str">
        <f aca="false">IF(AD24="","",IF(AD24="-","-",IF(UPPER(AD24)="AB","+",VLOOKUP(AD24,'විෂය තොරතුරු'!$P$24:$Q$28,2))))</f>
        <v/>
      </c>
      <c r="BP24" s="171" t="str">
        <f aca="false">IF(AE24="","",IF(AE24="-","-",IF(UPPER(AE24)="AB","+",VLOOKUP(AE24,'විෂය තොරතුරු'!$P$24:$Q$28,2))))</f>
        <v/>
      </c>
      <c r="BQ24" s="168" t="str">
        <f aca="false">IF(AF24="","",IF(AF24="-","-",IF(UPPER(AF24)="AB","+",VLOOKUP(AF24,'විෂය තොරතුරු'!$P$24:$Q$28,2))))</f>
        <v/>
      </c>
      <c r="BR24" s="168" t="str">
        <f aca="false">IF(AG24="","",IF(AG24="-","-",IF(UPPER(AG24)="AB","+",VLOOKUP(AG24,'විෂය තොරතුරු'!$P$24:$Q$28,2))))</f>
        <v/>
      </c>
      <c r="BS24" s="168" t="str">
        <f aca="false">IF(AH24="","",IF(AH24="-","-",IF(UPPER(AH24)="AB","+",VLOOKUP(AH24,'විෂය තොරතුරු'!$P$24:$Q$28,2))))</f>
        <v/>
      </c>
      <c r="BT24" s="168" t="str">
        <f aca="false">IF(AI24="","",IF(AI24="-","-",IF(UPPER(AI24)="AB","+",VLOOKUP(AI24,'විෂය තොරතුරු'!$P$24:$Q$28,2))))</f>
        <v/>
      </c>
      <c r="BU24" s="168" t="str">
        <f aca="false">IF(AJ24="","",IF(AJ24="-","-",IF(UPPER(AJ24)="AB","+",VLOOKUP(AJ24,'විෂය තොරතුරු'!$P$24:$Q$28,2))))</f>
        <v/>
      </c>
      <c r="BV24" s="168" t="str">
        <f aca="false">IF(AK24="","",IF(AK24="-","-",IF(UPPER(AK24)="AB","+",VLOOKUP(AK24,'විෂය තොරතුරු'!$P$24:$Q$28,2))))</f>
        <v/>
      </c>
      <c r="BW24" s="169" t="str">
        <f aca="false">IF(AL24="","",IF(AL24="-","-",IF(UPPER(AL24)="AB","+",VLOOKUP(AL24,'විෂය තොරතුරු'!$P$24:$Q$28,2))))</f>
        <v/>
      </c>
      <c r="BX24" s="171" t="str">
        <f aca="false">IF($B24="","",COUNTIF($AP24:$BW24,"A"))</f>
        <v/>
      </c>
      <c r="BY24" s="168" t="str">
        <f aca="false">IF($B24="","",COUNTIF($AP24:$BW24,"B"))</f>
        <v/>
      </c>
      <c r="BZ24" s="168" t="str">
        <f aca="false">IF($B24="","",COUNTIF($AP24:$BW24,"C"))</f>
        <v/>
      </c>
      <c r="CA24" s="168" t="str">
        <f aca="false">IF($B24="","",COUNTIF($AP24:$BW24,"S"))</f>
        <v/>
      </c>
      <c r="CB24" s="169" t="str">
        <f aca="false">IF($B24="","",COUNTIF($AP24:$BW24,"W"))</f>
        <v/>
      </c>
      <c r="CC24" s="171" t="str">
        <f aca="false">IF(B24="","",SUM(BX24:CA24))</f>
        <v/>
      </c>
      <c r="CD24" s="169" t="str">
        <f aca="false">IF(B24="","",SUM(BX24:BZ24))</f>
        <v/>
      </c>
      <c r="CE24" s="172" t="str">
        <f aca="false">IF(B24="","",IF(AND(CC24&gt;=6,CD24&gt;=3,OR(E24&gt;=35,F24&gt;=35),L24&gt;=35),"6/3 සමත්",IF(AND(CC24&gt;=5,CD24&gt;=3,OR(E24&gt;=35,F24&gt;=35,L24&gt;=35)),"5/3 සමත්",IF(AND(CC24&gt;=4,CD24&gt;=1,OR(E24&gt;=20,F24&gt;=20,L24&gt;=20)),"සමත් කළ හැකි",IF(CB24=9,"W9","අසමත් ?")))))</f>
        <v/>
      </c>
      <c r="FK24" s="173" t="n">
        <v>10</v>
      </c>
      <c r="FL24" s="161" t="s">
        <v>54</v>
      </c>
      <c r="FM24" s="161"/>
      <c r="FN24" s="161" t="str">
        <f aca="false">IF(FM24="","-",(FM24/$M$95)*100)</f>
        <v>-</v>
      </c>
      <c r="FO24" s="165" t="n">
        <v>11</v>
      </c>
      <c r="FP24" s="165"/>
      <c r="FQ24" s="165" t="n">
        <v>15</v>
      </c>
      <c r="FR24" s="165" t="s">
        <v>18</v>
      </c>
      <c r="FS24" s="165"/>
      <c r="FT24" s="165"/>
      <c r="FU24" s="165" t="n">
        <v>3</v>
      </c>
      <c r="FV24" s="165" t="n">
        <v>17</v>
      </c>
      <c r="FW24" s="165" t="n">
        <v>4</v>
      </c>
      <c r="FX24" s="165" t="n">
        <v>17</v>
      </c>
      <c r="FY24" s="165" t="s">
        <v>18</v>
      </c>
      <c r="FZ24" s="165" t="s">
        <v>18</v>
      </c>
      <c r="GA24" s="165" t="n">
        <v>12</v>
      </c>
      <c r="GB24" s="165"/>
      <c r="GC24" s="165"/>
      <c r="GD24" s="165"/>
      <c r="GE24" s="165"/>
      <c r="GF24" s="165"/>
      <c r="GG24" s="165" t="n">
        <v>38</v>
      </c>
      <c r="GH24" s="165" t="s">
        <v>18</v>
      </c>
      <c r="GI24" s="165" t="s">
        <v>18</v>
      </c>
      <c r="GJ24" s="165"/>
      <c r="GK24" s="165"/>
      <c r="GL24" s="165" t="n">
        <v>14</v>
      </c>
      <c r="GM24" s="165"/>
      <c r="GN24" s="165"/>
      <c r="GO24" s="165" t="s">
        <v>18</v>
      </c>
      <c r="GP24" s="165" t="s">
        <v>18</v>
      </c>
      <c r="GQ24" s="165"/>
      <c r="GR24" s="165" t="s">
        <v>18</v>
      </c>
      <c r="GS24" s="165"/>
      <c r="GT24" s="165"/>
      <c r="GU24" s="165"/>
      <c r="GV24" s="174"/>
      <c r="GW24" s="167" t="n">
        <f aca="false">IF(FL24="","",SUM(FO24:GV24))</f>
        <v>131</v>
      </c>
      <c r="GX24" s="168" t="n">
        <f aca="false">IF(FL24="","",GW24/9)</f>
        <v>14.5555555555556</v>
      </c>
      <c r="GY24" s="169" t="n">
        <f aca="false">IF(FL24="","",IF(GW24=0,"-",RANK(GW24,$GW$15:$GW$64,0)))</f>
        <v>41</v>
      </c>
      <c r="GZ24" s="167" t="str">
        <f aca="false">IF(FO24="","",IF(FO24="-","-",IF(UPPER(FO24)="AB","+",VLOOKUP(FO24,'විෂය තොරතුරු'!$P$24:$Q$28,2))))</f>
        <v>W</v>
      </c>
      <c r="HA24" s="168" t="str">
        <f aca="false">IF(FP24="","",IF(FP24="-","-",IF(UPPER(FP24)="AB","+",VLOOKUP(FP24,'විෂය තොරතුරු'!$P$24:$Q$28,2))))</f>
        <v/>
      </c>
      <c r="HB24" s="168" t="str">
        <f aca="false">IF(FQ24="","",IF(FQ24="-","-",IF(UPPER(FQ24)="AB","+",VLOOKUP(FQ24,'විෂය තොරතුරු'!$P$24:$Q$28,2))))</f>
        <v>W</v>
      </c>
      <c r="HC24" s="168" t="str">
        <f aca="false">IF(FR24="","",IF(FR24="-","-",IF(UPPER(FR24)="AB","+",VLOOKUP(FR24,'විෂය තොරතුරු'!$P$24:$Q$28,2))))</f>
        <v>-</v>
      </c>
      <c r="HD24" s="168" t="str">
        <f aca="false">IF(FS24="","",IF(FS24="-","-",IF(UPPER(FS24)="AB","+",VLOOKUP(FS24,'විෂය තොරතුරු'!$P$24:$Q$28,2))))</f>
        <v/>
      </c>
      <c r="HE24" s="170" t="str">
        <f aca="false">IF(FT24="","",IF(FT24="-","-",IF(UPPER(FT24)="AB","+",VLOOKUP(FT24,'විෂය තොරතුරු'!$P$24:$Q$28,2))))</f>
        <v/>
      </c>
      <c r="HF24" s="171" t="str">
        <f aca="false">IF(FU24="","",IF(FU24="-","-",IF(UPPER(FU24)="AB","+",VLOOKUP(FU24,'විෂය තොරතුරු'!$P$24:$Q$28,2))))</f>
        <v>W</v>
      </c>
      <c r="HG24" s="168" t="str">
        <f aca="false">IF(FV24="","",IF(FV24="-","-",IF(UPPER(FV24)="AB","+",VLOOKUP(FV24,'විෂය තොරතුරු'!$P$24:$Q$28,2))))</f>
        <v>W</v>
      </c>
      <c r="HH24" s="168" t="str">
        <f aca="false">IF(FW24="","",IF(FW24="-","-",IF(UPPER(FW24)="AB","+",VLOOKUP(FW24,'විෂය තොරතුරු'!$P$24:$Q$28,2))))</f>
        <v>W</v>
      </c>
      <c r="HI24" s="169" t="str">
        <f aca="false">IF(FX24="","",IF(FX24="-","-",IF(UPPER(FX24)="AB","+",VLOOKUP(FX24,'විෂය තොරතුරු'!$P$24:$Q$28,2))))</f>
        <v>W</v>
      </c>
      <c r="HJ24" s="167" t="str">
        <f aca="false">IF(FY24="","",IF(FY24="-","-",IF(UPPER(FY24)="AB","+",VLOOKUP(FY24,'විෂය තොරතුරු'!$P$24:$Q$28,2))))</f>
        <v>-</v>
      </c>
      <c r="HK24" s="168" t="str">
        <f aca="false">IF(FZ24="","",IF(FZ24="-","-",IF(UPPER(FZ24)="AB","+",VLOOKUP(FZ24,'විෂය තොරතුරු'!$P$24:$Q$28,2))))</f>
        <v>-</v>
      </c>
      <c r="HL24" s="168" t="str">
        <f aca="false">IF(GA24="","",IF(GA24="-","-",IF(UPPER(GA24)="AB","+",VLOOKUP(GA24,'විෂය තොරතුරු'!$P$24:$Q$28,2))))</f>
        <v>W</v>
      </c>
      <c r="HM24" s="168" t="str">
        <f aca="false">IF(GB24="","",IF(GB24="-","-",IF(UPPER(GB24)="AB","+",VLOOKUP(GB24,'විෂය තොරතුරු'!$P$24:$Q$28,2))))</f>
        <v/>
      </c>
      <c r="HN24" s="168" t="str">
        <f aca="false">IF(GC24="","",IF(GC24="-","-",IF(UPPER(GC24)="AB","+",VLOOKUP(GC24,'විෂය තොරතුරු'!$P$24:$Q$28,2))))</f>
        <v/>
      </c>
      <c r="HO24" s="168" t="str">
        <f aca="false">IF(GD24="","",IF(GD24="-","-",IF(UPPER(GD24)="AB","+",VLOOKUP(GD24,'විෂය තොරතුරු'!$P$24:$Q$28,2))))</f>
        <v/>
      </c>
      <c r="HP24" s="168" t="str">
        <f aca="false">IF(GE24="","",IF(GE24="-","-",IF(UPPER(GE24)="AB","+",VLOOKUP(GE24,'විෂය තොරතුරු'!$P$24:$Q$28,2))))</f>
        <v/>
      </c>
      <c r="HQ24" s="170" t="str">
        <f aca="false">IF(GF24="","",IF(GF24="-","-",IF(UPPER(GF24)="AB","+",VLOOKUP(GF24,'විෂය තොරතුරු'!$P$24:$Q$28,2))))</f>
        <v/>
      </c>
      <c r="HR24" s="171" t="str">
        <f aca="false">IF(GG24="","",IF(GG24="-","-",IF(UPPER(GG24)="AB","+",VLOOKUP(GG24,'විෂය තොරතුරු'!$P$24:$Q$28,2))))</f>
        <v>S</v>
      </c>
      <c r="HS24" s="168" t="str">
        <f aca="false">IF(GH24="","",IF(GH24="-","-",IF(UPPER(GH24)="AB","+",VLOOKUP(GH24,'විෂය තොරතුරු'!$P$24:$Q$28,2))))</f>
        <v>-</v>
      </c>
      <c r="HT24" s="168" t="str">
        <f aca="false">IF(GI24="","",IF(GI24="-","-",IF(UPPER(GI24)="AB","+",VLOOKUP(GI24,'විෂය තොරතුරු'!$P$24:$Q$28,2))))</f>
        <v>-</v>
      </c>
      <c r="HU24" s="168" t="str">
        <f aca="false">IF(GJ24="","",IF(GJ24="-","-",IF(UPPER(GJ24)="AB","+",VLOOKUP(GJ24,'විෂය තොරතුරු'!$P$24:$Q$28,2))))</f>
        <v/>
      </c>
      <c r="HV24" s="168" t="str">
        <f aca="false">IF(GK24="","",IF(GK24="-","-",IF(UPPER(GK24)="AB","+",VLOOKUP(GK24,'විෂය තොරතුරු'!$P$24:$Q$28,2))))</f>
        <v/>
      </c>
      <c r="HW24" s="168" t="str">
        <f aca="false">IF(GL24="","",IF(GL24="-","-",IF(UPPER(GL24)="AB","+",VLOOKUP(GL24,'විෂය තොරතුරු'!$P$24:$Q$28,2))))</f>
        <v>W</v>
      </c>
      <c r="HX24" s="168" t="str">
        <f aca="false">IF(GM24="","",IF(GM24="-","-",IF(UPPER(GM24)="AB","+",VLOOKUP(GM24,'විෂය තොරතුරු'!$P$24:$Q$28,2))))</f>
        <v/>
      </c>
      <c r="HY24" s="169" t="str">
        <f aca="false">IF(GN24="","",IF(GN24="-","-",IF(UPPER(GN24)="AB","+",VLOOKUP(GN24,'විෂය තොරතුරු'!$P$24:$Q$28,2))))</f>
        <v/>
      </c>
      <c r="HZ24" s="171" t="str">
        <f aca="false">IF(GO24="","",IF(GO24="-","-",IF(UPPER(GO24)="AB","+",VLOOKUP(GO24,'විෂය තොරතුරු'!$P$24:$Q$28,2))))</f>
        <v>-</v>
      </c>
      <c r="IA24" s="168" t="str">
        <f aca="false">IF(GP24="","",IF(GP24="-","-",IF(UPPER(GP24)="AB","+",VLOOKUP(GP24,'විෂය තොරතුරු'!$P$24:$Q$28,2))))</f>
        <v>-</v>
      </c>
      <c r="IB24" s="168" t="str">
        <f aca="false">IF(GQ24="","",IF(GQ24="-","-",IF(UPPER(GQ24)="AB","+",VLOOKUP(GQ24,'විෂය තොරතුරු'!$P$24:$Q$28,2))))</f>
        <v/>
      </c>
      <c r="IC24" s="168" t="str">
        <f aca="false">IF(GR24="","",IF(GR24="-","-",IF(UPPER(GR24)="AB","+",VLOOKUP(GR24,'විෂය තොරතුරු'!$P$24:$Q$28,2))))</f>
        <v>-</v>
      </c>
      <c r="ID24" s="168" t="str">
        <f aca="false">IF(GS24="","",IF(GS24="-","-",IF(UPPER(GS24)="AB","+",VLOOKUP(GS24,'විෂය තොරතුරු'!$P$24:$Q$28,2))))</f>
        <v/>
      </c>
      <c r="IE24" s="168" t="str">
        <f aca="false">IF(GT24="","",IF(GT24="-","-",IF(UPPER(GT24)="AB","+",VLOOKUP(GT24,'විෂය තොරතුරු'!$P$24:$Q$28,2))))</f>
        <v/>
      </c>
      <c r="IF24" s="168" t="str">
        <f aca="false">IF(GU24="","",IF(GU24="-","-",IF(UPPER(GU24)="AB","+",VLOOKUP(GU24,'විෂය තොරතුරු'!$P$24:$Q$28,2))))</f>
        <v/>
      </c>
      <c r="IG24" s="169" t="str">
        <f aca="false">IF(GV24="","",IF(GV24="-","-",IF(UPPER(GV24)="AB","+",VLOOKUP(GV24,'විෂය තොරතුරු'!$P$24:$Q$28,2))))</f>
        <v/>
      </c>
      <c r="IH24" s="171" t="n">
        <f aca="false">IF($FL24="","",COUNTIF($GZ24:$IG24,"A"))</f>
        <v>0</v>
      </c>
      <c r="II24" s="171" t="n">
        <f aca="false">IF($FL24="","",COUNTIF($GZ24:$IG24,"B"))</f>
        <v>0</v>
      </c>
      <c r="IJ24" s="171" t="n">
        <f aca="false">IF($FL24="","",COUNTIF($GZ24:$IG24,"C"))</f>
        <v>0</v>
      </c>
      <c r="IK24" s="171" t="n">
        <f aca="false">IF($FL24="","",COUNTIF($GZ24:$IG24,"S"))</f>
        <v>1</v>
      </c>
      <c r="IL24" s="171" t="n">
        <f aca="false">IF($FL24="","",COUNTIF($GZ24:$IG24,"W"))</f>
        <v>8</v>
      </c>
      <c r="IM24" s="171" t="n">
        <f aca="false">IF(FL24="","",SUM(IH24:IK24))</f>
        <v>1</v>
      </c>
      <c r="IN24" s="169" t="n">
        <f aca="false">IF(FL24="","",SUM(IH24:IJ24))</f>
        <v>0</v>
      </c>
      <c r="IO24" s="172" t="str">
        <f aca="false">IF(FL24="","",IF(AND(IM24&gt;=6,IN24&gt;=3,OR(FO24&gt;=35,FP24&gt;=35),FV24&gt;=35),"6/3 සමත්",IF(AND(IM24&gt;=5,IN24&gt;=3,OR(FO24&gt;=35,FP24&gt;=35,FV24&gt;=35)),"5/3 සමත්",IF(AND(IM24&gt;=4,IN24&gt;=1,OR(FO24&gt;=20,FP24&gt;=20,FV24&gt;=20)),"සමත් කළ හැකි",IF(IL24=9,"W9","අසමත් ?")))))</f>
        <v>අසමත් ?</v>
      </c>
    </row>
    <row r="25" customFormat="false" ht="13.8" hidden="false" customHeight="false" outlineLevel="0" collapsed="false">
      <c r="A25" s="160" t="n">
        <v>11</v>
      </c>
      <c r="B25" s="161"/>
      <c r="C25" s="161"/>
      <c r="D25" s="162"/>
      <c r="E25" s="183"/>
      <c r="F25" s="181"/>
      <c r="G25" s="183"/>
      <c r="H25" s="180"/>
      <c r="I25" s="180"/>
      <c r="J25" s="181"/>
      <c r="K25" s="183"/>
      <c r="L25" s="180"/>
      <c r="M25" s="180"/>
      <c r="N25" s="181"/>
      <c r="O25" s="183"/>
      <c r="P25" s="180"/>
      <c r="Q25" s="180"/>
      <c r="R25" s="180"/>
      <c r="S25" s="180"/>
      <c r="T25" s="180"/>
      <c r="U25" s="180"/>
      <c r="V25" s="181"/>
      <c r="W25" s="183"/>
      <c r="X25" s="180"/>
      <c r="Y25" s="180"/>
      <c r="Z25" s="180"/>
      <c r="AA25" s="180"/>
      <c r="AB25" s="180"/>
      <c r="AC25" s="180"/>
      <c r="AD25" s="181"/>
      <c r="AE25" s="183"/>
      <c r="AF25" s="180"/>
      <c r="AG25" s="180"/>
      <c r="AH25" s="180"/>
      <c r="AI25" s="180"/>
      <c r="AJ25" s="180"/>
      <c r="AK25" s="180"/>
      <c r="AL25" s="166"/>
      <c r="AM25" s="167" t="str">
        <f aca="false">IF(B25="","",SUM(E25:AL25))</f>
        <v/>
      </c>
      <c r="AN25" s="168" t="str">
        <f aca="false">IF(B25="","",AM25/9)</f>
        <v/>
      </c>
      <c r="AO25" s="169" t="str">
        <f aca="false">IF(B25="","",IF(AM25=0,"-",RANK(AM25,$AM$15:$AM$64,0)))</f>
        <v/>
      </c>
      <c r="AP25" s="167" t="str">
        <f aca="false">IF(E25="","",IF(E25="-","-",IF(UPPER(E25)="AB","+",VLOOKUP(E25,'විෂය තොරතුරු'!$P$24:$Q$28,2))))</f>
        <v/>
      </c>
      <c r="AQ25" s="168" t="str">
        <f aca="false">IF(F25="","",IF(F25="-","-",IF(UPPER(F25)="AB","+",VLOOKUP(F25,'විෂය තොරතුරු'!$P$24:$Q$28,2))))</f>
        <v/>
      </c>
      <c r="AR25" s="168" t="str">
        <f aca="false">IF(G25="","",IF(G25="-","-",IF(UPPER(G25)="AB","+",VLOOKUP(G25,'විෂය තොරතුරු'!$P$24:$Q$28,2))))</f>
        <v/>
      </c>
      <c r="AS25" s="168" t="str">
        <f aca="false">IF(H25="","",IF(H25="-","-",IF(UPPER(H25)="AB","+",VLOOKUP(H25,'විෂය තොරතුරු'!$P$24:$Q$28,2))))</f>
        <v/>
      </c>
      <c r="AT25" s="168" t="str">
        <f aca="false">IF(I25="","",IF(I25="-","-",IF(UPPER(I25)="AB","+",VLOOKUP(I25,'විෂය තොරතුරු'!$P$24:$Q$28,2))))</f>
        <v/>
      </c>
      <c r="AU25" s="170" t="str">
        <f aca="false">IF(J25="","",IF(J25="-","-",IF(UPPER(J25)="AB","+",VLOOKUP(J25,'විෂය තොරතුරු'!$P$24:$Q$28,2))))</f>
        <v/>
      </c>
      <c r="AV25" s="171" t="str">
        <f aca="false">IF(K25="","",IF(K25="-","-",IF(UPPER(K25)="AB","+",VLOOKUP(K25,'විෂය තොරතුරු'!$P$24:$Q$28,2))))</f>
        <v/>
      </c>
      <c r="AW25" s="168" t="str">
        <f aca="false">IF(L25="","",IF(L25="-","-",IF(UPPER(L25)="AB","+",VLOOKUP(L25,'විෂය තොරතුරු'!$P$24:$Q$28,2))))</f>
        <v/>
      </c>
      <c r="AX25" s="168" t="str">
        <f aca="false">IF(M25="","",IF(M25="-","-",IF(UPPER(M25)="AB","+",VLOOKUP(M25,'විෂය තොරතුරු'!$P$24:$Q$28,2))))</f>
        <v/>
      </c>
      <c r="AY25" s="169" t="str">
        <f aca="false">IF(N25="","",IF(N25="-","-",IF(UPPER(N25)="AB","+",VLOOKUP(N25,'විෂය තොරතුරු'!$P$24:$Q$28,2))))</f>
        <v/>
      </c>
      <c r="AZ25" s="167" t="str">
        <f aca="false">IF(O25="","",IF(O25="-","-",IF(UPPER(O25)="AB","+",VLOOKUP(O25,'විෂය තොරතුරු'!$P$24:$Q$28,2))))</f>
        <v/>
      </c>
      <c r="BA25" s="168" t="str">
        <f aca="false">IF(P25="","",IF(P25="-","-",IF(UPPER(P25)="AB","+",VLOOKUP(P25,'විෂය තොරතුරු'!$P$24:$Q$28,2))))</f>
        <v/>
      </c>
      <c r="BB25" s="168" t="str">
        <f aca="false">IF(Q25="","",IF(Q25="-","-",IF(UPPER(Q25)="AB","+",VLOOKUP(Q25,'විෂය තොරතුරු'!$P$24:$Q$28,2))))</f>
        <v/>
      </c>
      <c r="BC25" s="168" t="str">
        <f aca="false">IF(R25="","",IF(R25="-","-",IF(UPPER(R25)="AB","+",VLOOKUP(R25,'විෂය තොරතුරු'!$P$24:$Q$28,2))))</f>
        <v/>
      </c>
      <c r="BD25" s="168" t="str">
        <f aca="false">IF(S25="","",IF(S25="-","-",IF(UPPER(S25)="AB","+",VLOOKUP(S25,'විෂය තොරතුරු'!$P$24:$Q$28,2))))</f>
        <v/>
      </c>
      <c r="BE25" s="168" t="str">
        <f aca="false">IF(T25="","",IF(T25="-","-",IF(UPPER(T25)="AB","+",VLOOKUP(T25,'විෂය තොරතුරු'!$P$24:$Q$28,2))))</f>
        <v/>
      </c>
      <c r="BF25" s="168" t="str">
        <f aca="false">IF(U25="","",IF(U25="-","-",IF(UPPER(U25)="AB","+",VLOOKUP(U25,'විෂය තොරතුරු'!$P$24:$Q$28,2))))</f>
        <v/>
      </c>
      <c r="BG25" s="170" t="str">
        <f aca="false">IF(V25="","",IF(V25="-","-",IF(UPPER(V25)="AB","+",VLOOKUP(V25,'විෂය තොරතුරු'!$P$24:$Q$28,2))))</f>
        <v/>
      </c>
      <c r="BH25" s="171" t="str">
        <f aca="false">IF(W25="","",IF(W25="-","-",IF(UPPER(W25)="AB","+",VLOOKUP(W25,'විෂය තොරතුරු'!$P$24:$Q$28,2))))</f>
        <v/>
      </c>
      <c r="BI25" s="168" t="str">
        <f aca="false">IF(X25="","",IF(X25="-","-",IF(UPPER(X25)="AB","+",VLOOKUP(X25,'විෂය තොරතුරු'!$P$24:$Q$28,2))))</f>
        <v/>
      </c>
      <c r="BJ25" s="168" t="str">
        <f aca="false">IF(Y25="","",IF(Y25="-","-",IF(UPPER(Y25)="AB","+",VLOOKUP(Y25,'විෂය තොරතුරු'!$P$24:$Q$28,2))))</f>
        <v/>
      </c>
      <c r="BK25" s="168" t="str">
        <f aca="false">IF(Z25="","",IF(Z25="-","-",IF(UPPER(Z25)="AB","+",VLOOKUP(Z25,'විෂය තොරතුරු'!$P$24:$Q$28,2))))</f>
        <v/>
      </c>
      <c r="BL25" s="168" t="str">
        <f aca="false">IF(AA25="","",IF(AA25="-","-",IF(UPPER(AA25)="AB","+",VLOOKUP(AA25,'විෂය තොරතුරු'!$P$24:$Q$28,2))))</f>
        <v/>
      </c>
      <c r="BM25" s="168" t="str">
        <f aca="false">IF(AB25="","",IF(AB25="-","-",IF(UPPER(AB25)="AB","+",VLOOKUP(AB25,'විෂය තොරතුරු'!$P$24:$Q$28,2))))</f>
        <v/>
      </c>
      <c r="BN25" s="168" t="str">
        <f aca="false">IF(AC25="","",IF(AC25="-","-",IF(UPPER(AC25)="AB","+",VLOOKUP(AC25,'විෂය තොරතුරු'!$P$24:$Q$28,2))))</f>
        <v/>
      </c>
      <c r="BO25" s="169" t="str">
        <f aca="false">IF(AD25="","",IF(AD25="-","-",IF(UPPER(AD25)="AB","+",VLOOKUP(AD25,'විෂය තොරතුරු'!$P$24:$Q$28,2))))</f>
        <v/>
      </c>
      <c r="BP25" s="171" t="str">
        <f aca="false">IF(AE25="","",IF(AE25="-","-",IF(UPPER(AE25)="AB","+",VLOOKUP(AE25,'විෂය තොරතුරු'!$P$24:$Q$28,2))))</f>
        <v/>
      </c>
      <c r="BQ25" s="168" t="str">
        <f aca="false">IF(AF25="","",IF(AF25="-","-",IF(UPPER(AF25)="AB","+",VLOOKUP(AF25,'විෂය තොරතුරු'!$P$24:$Q$28,2))))</f>
        <v/>
      </c>
      <c r="BR25" s="168" t="str">
        <f aca="false">IF(AG25="","",IF(AG25="-","-",IF(UPPER(AG25)="AB","+",VLOOKUP(AG25,'විෂය තොරතුරු'!$P$24:$Q$28,2))))</f>
        <v/>
      </c>
      <c r="BS25" s="168" t="str">
        <f aca="false">IF(AH25="","",IF(AH25="-","-",IF(UPPER(AH25)="AB","+",VLOOKUP(AH25,'විෂය තොරතුරු'!$P$24:$Q$28,2))))</f>
        <v/>
      </c>
      <c r="BT25" s="168" t="str">
        <f aca="false">IF(AI25="","",IF(AI25="-","-",IF(UPPER(AI25)="AB","+",VLOOKUP(AI25,'විෂය තොරතුරු'!$P$24:$Q$28,2))))</f>
        <v/>
      </c>
      <c r="BU25" s="168" t="str">
        <f aca="false">IF(AJ25="","",IF(AJ25="-","-",IF(UPPER(AJ25)="AB","+",VLOOKUP(AJ25,'විෂය තොරතුරු'!$P$24:$Q$28,2))))</f>
        <v/>
      </c>
      <c r="BV25" s="168" t="str">
        <f aca="false">IF(AK25="","",IF(AK25="-","-",IF(UPPER(AK25)="AB","+",VLOOKUP(AK25,'විෂය තොරතුරු'!$P$24:$Q$28,2))))</f>
        <v/>
      </c>
      <c r="BW25" s="169" t="str">
        <f aca="false">IF(AL25="","",IF(AL25="-","-",IF(UPPER(AL25)="AB","+",VLOOKUP(AL25,'විෂය තොරතුරු'!$P$24:$Q$28,2))))</f>
        <v/>
      </c>
      <c r="BX25" s="171" t="str">
        <f aca="false">IF($B25="","",COUNTIF($AP25:$BW25,"A"))</f>
        <v/>
      </c>
      <c r="BY25" s="168" t="str">
        <f aca="false">IF($B25="","",COUNTIF($AP25:$BW25,"B"))</f>
        <v/>
      </c>
      <c r="BZ25" s="168" t="str">
        <f aca="false">IF($B25="","",COUNTIF($AP25:$BW25,"C"))</f>
        <v/>
      </c>
      <c r="CA25" s="168" t="str">
        <f aca="false">IF($B25="","",COUNTIF($AP25:$BW25,"S"))</f>
        <v/>
      </c>
      <c r="CB25" s="169" t="str">
        <f aca="false">IF($B25="","",COUNTIF($AP25:$BW25,"W"))</f>
        <v/>
      </c>
      <c r="CC25" s="171" t="str">
        <f aca="false">IF(B25="","",SUM(BX25:CA25))</f>
        <v/>
      </c>
      <c r="CD25" s="169" t="str">
        <f aca="false">IF(B25="","",SUM(BX25:BZ25))</f>
        <v/>
      </c>
      <c r="CE25" s="172" t="str">
        <f aca="false">IF(B25="","",IF(AND(CC25&gt;=6,CD25&gt;=3,OR(E25&gt;=35,F25&gt;=35),L25&gt;=35),"6/3 සමත්",IF(AND(CC25&gt;=5,CD25&gt;=3,OR(E25&gt;=35,F25&gt;=35,L25&gt;=35)),"5/3 සමත්",IF(AND(CC25&gt;=4,CD25&gt;=1,OR(E25&gt;=20,F25&gt;=20,L25&gt;=20)),"සමත් කළ හැකි",IF(CB25=9,"W9","අසමත් ?")))))</f>
        <v/>
      </c>
      <c r="FK25" s="173" t="n">
        <v>11</v>
      </c>
      <c r="FL25" s="161" t="s">
        <v>55</v>
      </c>
      <c r="FM25" s="161"/>
      <c r="FN25" s="161" t="str">
        <f aca="false">IF(FM25="","-",(FM25/$M$95)*100)</f>
        <v>-</v>
      </c>
      <c r="FO25" s="165" t="n">
        <v>12</v>
      </c>
      <c r="FP25" s="165"/>
      <c r="FQ25" s="165" t="n">
        <v>48</v>
      </c>
      <c r="FR25" s="165" t="s">
        <v>18</v>
      </c>
      <c r="FS25" s="165"/>
      <c r="FT25" s="165"/>
      <c r="FU25" s="165" t="n">
        <v>5</v>
      </c>
      <c r="FV25" s="165" t="n">
        <v>9</v>
      </c>
      <c r="FW25" s="165" t="n">
        <v>8</v>
      </c>
      <c r="FX25" s="165" t="n">
        <v>18</v>
      </c>
      <c r="FY25" s="165" t="s">
        <v>18</v>
      </c>
      <c r="FZ25" s="165" t="s">
        <v>18</v>
      </c>
      <c r="GA25" s="165" t="n">
        <v>19</v>
      </c>
      <c r="GB25" s="165"/>
      <c r="GC25" s="165"/>
      <c r="GD25" s="165"/>
      <c r="GE25" s="165"/>
      <c r="GF25" s="165"/>
      <c r="GG25" s="165" t="s">
        <v>18</v>
      </c>
      <c r="GH25" s="165" t="n">
        <v>41</v>
      </c>
      <c r="GI25" s="165" t="s">
        <v>18</v>
      </c>
      <c r="GJ25" s="165"/>
      <c r="GK25" s="165"/>
      <c r="GL25" s="165" t="s">
        <v>18</v>
      </c>
      <c r="GM25" s="165"/>
      <c r="GN25" s="165"/>
      <c r="GO25" s="165" t="s">
        <v>18</v>
      </c>
      <c r="GP25" s="165" t="n">
        <v>28</v>
      </c>
      <c r="GQ25" s="165"/>
      <c r="GR25" s="165" t="s">
        <v>18</v>
      </c>
      <c r="GS25" s="165"/>
      <c r="GT25" s="165"/>
      <c r="GU25" s="165"/>
      <c r="GV25" s="174"/>
      <c r="GW25" s="167" t="n">
        <f aca="false">IF(FL25="","",SUM(FO25:GV25))</f>
        <v>188</v>
      </c>
      <c r="GX25" s="168" t="n">
        <f aca="false">IF(FL25="","",GW25/9)</f>
        <v>20.8888888888889</v>
      </c>
      <c r="GY25" s="169" t="n">
        <f aca="false">IF(FL25="","",IF(GW25=0,"-",RANK(GW25,$GW$15:$GW$64,0)))</f>
        <v>33</v>
      </c>
      <c r="GZ25" s="167" t="str">
        <f aca="false">IF(FO25="","",IF(FO25="-","-",IF(UPPER(FO25)="AB","+",VLOOKUP(FO25,'විෂය තොරතුරු'!$P$24:$Q$28,2))))</f>
        <v>W</v>
      </c>
      <c r="HA25" s="168" t="str">
        <f aca="false">IF(FP25="","",IF(FP25="-","-",IF(UPPER(FP25)="AB","+",VLOOKUP(FP25,'විෂය තොරතුරු'!$P$24:$Q$28,2))))</f>
        <v/>
      </c>
      <c r="HB25" s="168" t="str">
        <f aca="false">IF(FQ25="","",IF(FQ25="-","-",IF(UPPER(FQ25)="AB","+",VLOOKUP(FQ25,'විෂය තොරතුරු'!$P$24:$Q$28,2))))</f>
        <v>S</v>
      </c>
      <c r="HC25" s="168" t="str">
        <f aca="false">IF(FR25="","",IF(FR25="-","-",IF(UPPER(FR25)="AB","+",VLOOKUP(FR25,'විෂය තොරතුරු'!$P$24:$Q$28,2))))</f>
        <v>-</v>
      </c>
      <c r="HD25" s="168" t="str">
        <f aca="false">IF(FS25="","",IF(FS25="-","-",IF(UPPER(FS25)="AB","+",VLOOKUP(FS25,'විෂය තොරතුරු'!$P$24:$Q$28,2))))</f>
        <v/>
      </c>
      <c r="HE25" s="170" t="str">
        <f aca="false">IF(FT25="","",IF(FT25="-","-",IF(UPPER(FT25)="AB","+",VLOOKUP(FT25,'විෂය තොරතුරු'!$P$24:$Q$28,2))))</f>
        <v/>
      </c>
      <c r="HF25" s="171" t="str">
        <f aca="false">IF(FU25="","",IF(FU25="-","-",IF(UPPER(FU25)="AB","+",VLOOKUP(FU25,'විෂය තොරතුරු'!$P$24:$Q$28,2))))</f>
        <v>W</v>
      </c>
      <c r="HG25" s="168" t="str">
        <f aca="false">IF(FV25="","",IF(FV25="-","-",IF(UPPER(FV25)="AB","+",VLOOKUP(FV25,'විෂය තොරතුරු'!$P$24:$Q$28,2))))</f>
        <v>W</v>
      </c>
      <c r="HH25" s="168" t="str">
        <f aca="false">IF(FW25="","",IF(FW25="-","-",IF(UPPER(FW25)="AB","+",VLOOKUP(FW25,'විෂය තොරතුරු'!$P$24:$Q$28,2))))</f>
        <v>W</v>
      </c>
      <c r="HI25" s="169" t="str">
        <f aca="false">IF(FX25="","",IF(FX25="-","-",IF(UPPER(FX25)="AB","+",VLOOKUP(FX25,'විෂය තොරතුරු'!$P$24:$Q$28,2))))</f>
        <v>W</v>
      </c>
      <c r="HJ25" s="167" t="str">
        <f aca="false">IF(FY25="","",IF(FY25="-","-",IF(UPPER(FY25)="AB","+",VLOOKUP(FY25,'විෂය තොරතුරු'!$P$24:$Q$28,2))))</f>
        <v>-</v>
      </c>
      <c r="HK25" s="168" t="str">
        <f aca="false">IF(FZ25="","",IF(FZ25="-","-",IF(UPPER(FZ25)="AB","+",VLOOKUP(FZ25,'විෂය තොරතුරු'!$P$24:$Q$28,2))))</f>
        <v>-</v>
      </c>
      <c r="HL25" s="168" t="str">
        <f aca="false">IF(GA25="","",IF(GA25="-","-",IF(UPPER(GA25)="AB","+",VLOOKUP(GA25,'විෂය තොරතුරු'!$P$24:$Q$28,2))))</f>
        <v>W</v>
      </c>
      <c r="HM25" s="168" t="str">
        <f aca="false">IF(GB25="","",IF(GB25="-","-",IF(UPPER(GB25)="AB","+",VLOOKUP(GB25,'විෂය තොරතුරු'!$P$24:$Q$28,2))))</f>
        <v/>
      </c>
      <c r="HN25" s="168" t="str">
        <f aca="false">IF(GC25="","",IF(GC25="-","-",IF(UPPER(GC25)="AB","+",VLOOKUP(GC25,'විෂය තොරතුරු'!$P$24:$Q$28,2))))</f>
        <v/>
      </c>
      <c r="HO25" s="168" t="str">
        <f aca="false">IF(GD25="","",IF(GD25="-","-",IF(UPPER(GD25)="AB","+",VLOOKUP(GD25,'විෂය තොරතුරු'!$P$24:$Q$28,2))))</f>
        <v/>
      </c>
      <c r="HP25" s="168" t="str">
        <f aca="false">IF(GE25="","",IF(GE25="-","-",IF(UPPER(GE25)="AB","+",VLOOKUP(GE25,'විෂය තොරතුරු'!$P$24:$Q$28,2))))</f>
        <v/>
      </c>
      <c r="HQ25" s="170" t="str">
        <f aca="false">IF(GF25="","",IF(GF25="-","-",IF(UPPER(GF25)="AB","+",VLOOKUP(GF25,'විෂය තොරතුරු'!$P$24:$Q$28,2))))</f>
        <v/>
      </c>
      <c r="HR25" s="171" t="str">
        <f aca="false">IF(GG25="","",IF(GG25="-","-",IF(UPPER(GG25)="AB","+",VLOOKUP(GG25,'විෂය තොරතුරු'!$P$24:$Q$28,2))))</f>
        <v>-</v>
      </c>
      <c r="HS25" s="168" t="str">
        <f aca="false">IF(GH25="","",IF(GH25="-","-",IF(UPPER(GH25)="AB","+",VLOOKUP(GH25,'විෂය තොරතුරු'!$P$24:$Q$28,2))))</f>
        <v>S</v>
      </c>
      <c r="HT25" s="168" t="str">
        <f aca="false">IF(GI25="","",IF(GI25="-","-",IF(UPPER(GI25)="AB","+",VLOOKUP(GI25,'විෂය තොරතුරු'!$P$24:$Q$28,2))))</f>
        <v>-</v>
      </c>
      <c r="HU25" s="168" t="str">
        <f aca="false">IF(GJ25="","",IF(GJ25="-","-",IF(UPPER(GJ25)="AB","+",VLOOKUP(GJ25,'විෂය තොරතුරු'!$P$24:$Q$28,2))))</f>
        <v/>
      </c>
      <c r="HV25" s="168" t="str">
        <f aca="false">IF(GK25="","",IF(GK25="-","-",IF(UPPER(GK25)="AB","+",VLOOKUP(GK25,'විෂය තොරතුරු'!$P$24:$Q$28,2))))</f>
        <v/>
      </c>
      <c r="HW25" s="168" t="str">
        <f aca="false">IF(GL25="","",IF(GL25="-","-",IF(UPPER(GL25)="AB","+",VLOOKUP(GL25,'විෂය තොරතුරු'!$P$24:$Q$28,2))))</f>
        <v>-</v>
      </c>
      <c r="HX25" s="168" t="str">
        <f aca="false">IF(GM25="","",IF(GM25="-","-",IF(UPPER(GM25)="AB","+",VLOOKUP(GM25,'විෂය තොරතුරු'!$P$24:$Q$28,2))))</f>
        <v/>
      </c>
      <c r="HY25" s="169" t="str">
        <f aca="false">IF(GN25="","",IF(GN25="-","-",IF(UPPER(GN25)="AB","+",VLOOKUP(GN25,'විෂය තොරතුරු'!$P$24:$Q$28,2))))</f>
        <v/>
      </c>
      <c r="HZ25" s="171" t="str">
        <f aca="false">IF(GO25="","",IF(GO25="-","-",IF(UPPER(GO25)="AB","+",VLOOKUP(GO25,'විෂය තොරතුරු'!$P$24:$Q$28,2))))</f>
        <v>-</v>
      </c>
      <c r="IA25" s="168" t="str">
        <f aca="false">IF(GP25="","",IF(GP25="-","-",IF(UPPER(GP25)="AB","+",VLOOKUP(GP25,'විෂය තොරතුරු'!$P$24:$Q$28,2))))</f>
        <v>W</v>
      </c>
      <c r="IB25" s="168" t="str">
        <f aca="false">IF(GQ25="","",IF(GQ25="-","-",IF(UPPER(GQ25)="AB","+",VLOOKUP(GQ25,'විෂය තොරතුරු'!$P$24:$Q$28,2))))</f>
        <v/>
      </c>
      <c r="IC25" s="168" t="str">
        <f aca="false">IF(GR25="","",IF(GR25="-","-",IF(UPPER(GR25)="AB","+",VLOOKUP(GR25,'විෂය තොරතුරු'!$P$24:$Q$28,2))))</f>
        <v>-</v>
      </c>
      <c r="ID25" s="168" t="str">
        <f aca="false">IF(GS25="","",IF(GS25="-","-",IF(UPPER(GS25)="AB","+",VLOOKUP(GS25,'විෂය තොරතුරු'!$P$24:$Q$28,2))))</f>
        <v/>
      </c>
      <c r="IE25" s="168" t="str">
        <f aca="false">IF(GT25="","",IF(GT25="-","-",IF(UPPER(GT25)="AB","+",VLOOKUP(GT25,'විෂය තොරතුරු'!$P$24:$Q$28,2))))</f>
        <v/>
      </c>
      <c r="IF25" s="168" t="str">
        <f aca="false">IF(GU25="","",IF(GU25="-","-",IF(UPPER(GU25)="AB","+",VLOOKUP(GU25,'විෂය තොරතුරු'!$P$24:$Q$28,2))))</f>
        <v/>
      </c>
      <c r="IG25" s="169" t="str">
        <f aca="false">IF(GV25="","",IF(GV25="-","-",IF(UPPER(GV25)="AB","+",VLOOKUP(GV25,'විෂය තොරතුරු'!$P$24:$Q$28,2))))</f>
        <v/>
      </c>
      <c r="IH25" s="171" t="n">
        <f aca="false">IF($FL25="","",COUNTIF($GZ25:$IG25,"A"))</f>
        <v>0</v>
      </c>
      <c r="II25" s="171" t="n">
        <f aca="false">IF($FL25="","",COUNTIF($GZ25:$IG25,"B"))</f>
        <v>0</v>
      </c>
      <c r="IJ25" s="171" t="n">
        <f aca="false">IF($FL25="","",COUNTIF($GZ25:$IG25,"C"))</f>
        <v>0</v>
      </c>
      <c r="IK25" s="171" t="n">
        <f aca="false">IF($FL25="","",COUNTIF($GZ25:$IG25,"S"))</f>
        <v>2</v>
      </c>
      <c r="IL25" s="171" t="n">
        <f aca="false">IF($FL25="","",COUNTIF($GZ25:$IG25,"W"))</f>
        <v>7</v>
      </c>
      <c r="IM25" s="171" t="n">
        <f aca="false">IF(FL25="","",SUM(IH25:IK25))</f>
        <v>2</v>
      </c>
      <c r="IN25" s="169" t="n">
        <f aca="false">IF(FL25="","",SUM(IH25:IJ25))</f>
        <v>0</v>
      </c>
      <c r="IO25" s="172" t="str">
        <f aca="false">IF(FL25="","",IF(AND(IM25&gt;=6,IN25&gt;=3,OR(FO25&gt;=35,FP25&gt;=35),FV25&gt;=35),"6/3 සමත්",IF(AND(IM25&gt;=5,IN25&gt;=3,OR(FO25&gt;=35,FP25&gt;=35,FV25&gt;=35)),"5/3 සමත්",IF(AND(IM25&gt;=4,IN25&gt;=1,OR(FO25&gt;=20,FP25&gt;=20,FV25&gt;=20)),"සමත් කළ හැකි",IF(IL25=9,"W9","අසමත් ?")))))</f>
        <v>අසමත් ?</v>
      </c>
    </row>
    <row r="26" customFormat="false" ht="13.8" hidden="false" customHeight="false" outlineLevel="0" collapsed="false">
      <c r="A26" s="160" t="n">
        <v>12</v>
      </c>
      <c r="B26" s="161"/>
      <c r="C26" s="161"/>
      <c r="D26" s="162"/>
      <c r="E26" s="183"/>
      <c r="F26" s="181"/>
      <c r="G26" s="183"/>
      <c r="H26" s="180"/>
      <c r="I26" s="180"/>
      <c r="J26" s="181"/>
      <c r="K26" s="183"/>
      <c r="L26" s="180"/>
      <c r="M26" s="180"/>
      <c r="N26" s="181"/>
      <c r="O26" s="183"/>
      <c r="P26" s="180"/>
      <c r="Q26" s="180"/>
      <c r="R26" s="180"/>
      <c r="S26" s="180"/>
      <c r="T26" s="180"/>
      <c r="U26" s="180"/>
      <c r="V26" s="181"/>
      <c r="W26" s="183"/>
      <c r="X26" s="180"/>
      <c r="Y26" s="180"/>
      <c r="Z26" s="180"/>
      <c r="AA26" s="180"/>
      <c r="AB26" s="180"/>
      <c r="AC26" s="180"/>
      <c r="AD26" s="181"/>
      <c r="AE26" s="183"/>
      <c r="AF26" s="180"/>
      <c r="AG26" s="180"/>
      <c r="AH26" s="180"/>
      <c r="AI26" s="180"/>
      <c r="AJ26" s="180"/>
      <c r="AK26" s="180"/>
      <c r="AL26" s="166"/>
      <c r="AM26" s="167" t="str">
        <f aca="false">IF(B26="","",SUM(E26:AL26))</f>
        <v/>
      </c>
      <c r="AN26" s="168" t="str">
        <f aca="false">IF(B26="","",AM26/9)</f>
        <v/>
      </c>
      <c r="AO26" s="169" t="str">
        <f aca="false">IF(B26="","",IF(AM26=0,"-",RANK(AM26,$AM$15:$AM$64,0)))</f>
        <v/>
      </c>
      <c r="AP26" s="167" t="str">
        <f aca="false">IF(E26="","",IF(E26="-","-",IF(UPPER(E26)="AB","+",VLOOKUP(E26,'විෂය තොරතුරු'!$P$24:$Q$28,2))))</f>
        <v/>
      </c>
      <c r="AQ26" s="168" t="str">
        <f aca="false">IF(F26="","",IF(F26="-","-",IF(UPPER(F26)="AB","+",VLOOKUP(F26,'විෂය තොරතුරු'!$P$24:$Q$28,2))))</f>
        <v/>
      </c>
      <c r="AR26" s="168" t="str">
        <f aca="false">IF(G26="","",IF(G26="-","-",IF(UPPER(G26)="AB","+",VLOOKUP(G26,'විෂය තොරතුරු'!$P$24:$Q$28,2))))</f>
        <v/>
      </c>
      <c r="AS26" s="168" t="str">
        <f aca="false">IF(H26="","",IF(H26="-","-",IF(UPPER(H26)="AB","+",VLOOKUP(H26,'විෂය තොරතුරු'!$P$24:$Q$28,2))))</f>
        <v/>
      </c>
      <c r="AT26" s="168" t="str">
        <f aca="false">IF(I26="","",IF(I26="-","-",IF(UPPER(I26)="AB","+",VLOOKUP(I26,'විෂය තොරතුරු'!$P$24:$Q$28,2))))</f>
        <v/>
      </c>
      <c r="AU26" s="170" t="str">
        <f aca="false">IF(J26="","",IF(J26="-","-",IF(UPPER(J26)="AB","+",VLOOKUP(J26,'විෂය තොරතුරු'!$P$24:$Q$28,2))))</f>
        <v/>
      </c>
      <c r="AV26" s="171" t="str">
        <f aca="false">IF(K26="","",IF(K26="-","-",IF(UPPER(K26)="AB","+",VLOOKUP(K26,'විෂය තොරතුරු'!$P$24:$Q$28,2))))</f>
        <v/>
      </c>
      <c r="AW26" s="168" t="str">
        <f aca="false">IF(L26="","",IF(L26="-","-",IF(UPPER(L26)="AB","+",VLOOKUP(L26,'විෂය තොරතුරු'!$P$24:$Q$28,2))))</f>
        <v/>
      </c>
      <c r="AX26" s="168" t="str">
        <f aca="false">IF(M26="","",IF(M26="-","-",IF(UPPER(M26)="AB","+",VLOOKUP(M26,'විෂය තොරතුරු'!$P$24:$Q$28,2))))</f>
        <v/>
      </c>
      <c r="AY26" s="169" t="str">
        <f aca="false">IF(N26="","",IF(N26="-","-",IF(UPPER(N26)="AB","+",VLOOKUP(N26,'විෂය තොරතුරු'!$P$24:$Q$28,2))))</f>
        <v/>
      </c>
      <c r="AZ26" s="167" t="str">
        <f aca="false">IF(O26="","",IF(O26="-","-",IF(UPPER(O26)="AB","+",VLOOKUP(O26,'විෂය තොරතුරු'!$P$24:$Q$28,2))))</f>
        <v/>
      </c>
      <c r="BA26" s="168" t="str">
        <f aca="false">IF(P26="","",IF(P26="-","-",IF(UPPER(P26)="AB","+",VLOOKUP(P26,'විෂය තොරතුරු'!$P$24:$Q$28,2))))</f>
        <v/>
      </c>
      <c r="BB26" s="168" t="str">
        <f aca="false">IF(Q26="","",IF(Q26="-","-",IF(UPPER(Q26)="AB","+",VLOOKUP(Q26,'විෂය තොරතුරු'!$P$24:$Q$28,2))))</f>
        <v/>
      </c>
      <c r="BC26" s="168" t="str">
        <f aca="false">IF(R26="","",IF(R26="-","-",IF(UPPER(R26)="AB","+",VLOOKUP(R26,'විෂය තොරතුරු'!$P$24:$Q$28,2))))</f>
        <v/>
      </c>
      <c r="BD26" s="168" t="str">
        <f aca="false">IF(S26="","",IF(S26="-","-",IF(UPPER(S26)="AB","+",VLOOKUP(S26,'විෂය තොරතුරු'!$P$24:$Q$28,2))))</f>
        <v/>
      </c>
      <c r="BE26" s="168" t="str">
        <f aca="false">IF(T26="","",IF(T26="-","-",IF(UPPER(T26)="AB","+",VLOOKUP(T26,'විෂය තොරතුරු'!$P$24:$Q$28,2))))</f>
        <v/>
      </c>
      <c r="BF26" s="168" t="str">
        <f aca="false">IF(U26="","",IF(U26="-","-",IF(UPPER(U26)="AB","+",VLOOKUP(U26,'විෂය තොරතුරු'!$P$24:$Q$28,2))))</f>
        <v/>
      </c>
      <c r="BG26" s="170" t="str">
        <f aca="false">IF(V26="","",IF(V26="-","-",IF(UPPER(V26)="AB","+",VLOOKUP(V26,'විෂය තොරතුරු'!$P$24:$Q$28,2))))</f>
        <v/>
      </c>
      <c r="BH26" s="171" t="str">
        <f aca="false">IF(W26="","",IF(W26="-","-",IF(UPPER(W26)="AB","+",VLOOKUP(W26,'විෂය තොරතුරු'!$P$24:$Q$28,2))))</f>
        <v/>
      </c>
      <c r="BI26" s="168" t="str">
        <f aca="false">IF(X26="","",IF(X26="-","-",IF(UPPER(X26)="AB","+",VLOOKUP(X26,'විෂය තොරතුරු'!$P$24:$Q$28,2))))</f>
        <v/>
      </c>
      <c r="BJ26" s="168" t="str">
        <f aca="false">IF(Y26="","",IF(Y26="-","-",IF(UPPER(Y26)="AB","+",VLOOKUP(Y26,'විෂය තොරතුරු'!$P$24:$Q$28,2))))</f>
        <v/>
      </c>
      <c r="BK26" s="168" t="str">
        <f aca="false">IF(Z26="","",IF(Z26="-","-",IF(UPPER(Z26)="AB","+",VLOOKUP(Z26,'විෂය තොරතුරු'!$P$24:$Q$28,2))))</f>
        <v/>
      </c>
      <c r="BL26" s="168" t="str">
        <f aca="false">IF(AA26="","",IF(AA26="-","-",IF(UPPER(AA26)="AB","+",VLOOKUP(AA26,'විෂය තොරතුරු'!$P$24:$Q$28,2))))</f>
        <v/>
      </c>
      <c r="BM26" s="168" t="str">
        <f aca="false">IF(AB26="","",IF(AB26="-","-",IF(UPPER(AB26)="AB","+",VLOOKUP(AB26,'විෂය තොරතුරු'!$P$24:$Q$28,2))))</f>
        <v/>
      </c>
      <c r="BN26" s="168" t="str">
        <f aca="false">IF(AC26="","",IF(AC26="-","-",IF(UPPER(AC26)="AB","+",VLOOKUP(AC26,'විෂය තොරතුරු'!$P$24:$Q$28,2))))</f>
        <v/>
      </c>
      <c r="BO26" s="169" t="str">
        <f aca="false">IF(AD26="","",IF(AD26="-","-",IF(UPPER(AD26)="AB","+",VLOOKUP(AD26,'විෂය තොරතුරු'!$P$24:$Q$28,2))))</f>
        <v/>
      </c>
      <c r="BP26" s="171" t="str">
        <f aca="false">IF(AE26="","",IF(AE26="-","-",IF(UPPER(AE26)="AB","+",VLOOKUP(AE26,'විෂය තොරතුරු'!$P$24:$Q$28,2))))</f>
        <v/>
      </c>
      <c r="BQ26" s="168" t="str">
        <f aca="false">IF(AF26="","",IF(AF26="-","-",IF(UPPER(AF26)="AB","+",VLOOKUP(AF26,'විෂය තොරතුරු'!$P$24:$Q$28,2))))</f>
        <v/>
      </c>
      <c r="BR26" s="168" t="str">
        <f aca="false">IF(AG26="","",IF(AG26="-","-",IF(UPPER(AG26)="AB","+",VLOOKUP(AG26,'විෂය තොරතුරු'!$P$24:$Q$28,2))))</f>
        <v/>
      </c>
      <c r="BS26" s="168" t="str">
        <f aca="false">IF(AH26="","",IF(AH26="-","-",IF(UPPER(AH26)="AB","+",VLOOKUP(AH26,'විෂය තොරතුරු'!$P$24:$Q$28,2))))</f>
        <v/>
      </c>
      <c r="BT26" s="168" t="str">
        <f aca="false">IF(AI26="","",IF(AI26="-","-",IF(UPPER(AI26)="AB","+",VLOOKUP(AI26,'විෂය තොරතුරු'!$P$24:$Q$28,2))))</f>
        <v/>
      </c>
      <c r="BU26" s="168" t="str">
        <f aca="false">IF(AJ26="","",IF(AJ26="-","-",IF(UPPER(AJ26)="AB","+",VLOOKUP(AJ26,'විෂය තොරතුරු'!$P$24:$Q$28,2))))</f>
        <v/>
      </c>
      <c r="BV26" s="168" t="str">
        <f aca="false">IF(AK26="","",IF(AK26="-","-",IF(UPPER(AK26)="AB","+",VLOOKUP(AK26,'විෂය තොරතුරු'!$P$24:$Q$28,2))))</f>
        <v/>
      </c>
      <c r="BW26" s="169" t="str">
        <f aca="false">IF(AL26="","",IF(AL26="-","-",IF(UPPER(AL26)="AB","+",VLOOKUP(AL26,'විෂය තොරතුරු'!$P$24:$Q$28,2))))</f>
        <v/>
      </c>
      <c r="BX26" s="171" t="str">
        <f aca="false">IF($B26="","",COUNTIF($AP26:$BW26,"A"))</f>
        <v/>
      </c>
      <c r="BY26" s="168" t="str">
        <f aca="false">IF($B26="","",COUNTIF($AP26:$BW26,"B"))</f>
        <v/>
      </c>
      <c r="BZ26" s="168" t="str">
        <f aca="false">IF($B26="","",COUNTIF($AP26:$BW26,"C"))</f>
        <v/>
      </c>
      <c r="CA26" s="168" t="str">
        <f aca="false">IF($B26="","",COUNTIF($AP26:$BW26,"S"))</f>
        <v/>
      </c>
      <c r="CB26" s="169" t="str">
        <f aca="false">IF($B26="","",COUNTIF($AP26:$BW26,"W"))</f>
        <v/>
      </c>
      <c r="CC26" s="171" t="str">
        <f aca="false">IF(B26="","",SUM(BX26:CA26))</f>
        <v/>
      </c>
      <c r="CD26" s="169" t="str">
        <f aca="false">IF(B26="","",SUM(BX26:BZ26))</f>
        <v/>
      </c>
      <c r="CE26" s="172" t="str">
        <f aca="false">IF(B26="","",IF(AND(CC26&gt;=6,CD26&gt;=3,OR(E26&gt;=35,F26&gt;=35),L26&gt;=35),"6/3 සමත්",IF(AND(CC26&gt;=5,CD26&gt;=3,OR(E26&gt;=35,F26&gt;=35,L26&gt;=35)),"5/3 සමත්",IF(AND(CC26&gt;=4,CD26&gt;=1,OR(E26&gt;=20,F26&gt;=20,L26&gt;=20)),"සමත් කළ හැකි",IF(CB26=9,"W9","අසමත් ?")))))</f>
        <v/>
      </c>
      <c r="FK26" s="173" t="n">
        <v>12</v>
      </c>
      <c r="FL26" s="161" t="s">
        <v>56</v>
      </c>
      <c r="FM26" s="161"/>
      <c r="FN26" s="161" t="str">
        <f aca="false">IF(FM26="","-",(FM26/$M$95)*100)</f>
        <v>-</v>
      </c>
      <c r="FO26" s="165" t="n">
        <v>14</v>
      </c>
      <c r="FP26" s="165"/>
      <c r="FQ26" s="165" t="n">
        <v>20</v>
      </c>
      <c r="FR26" s="165" t="s">
        <v>18</v>
      </c>
      <c r="FS26" s="165"/>
      <c r="FT26" s="165"/>
      <c r="FU26" s="165" t="n">
        <v>8</v>
      </c>
      <c r="FV26" s="165" t="n">
        <v>23</v>
      </c>
      <c r="FW26" s="165" t="n">
        <v>6</v>
      </c>
      <c r="FX26" s="165" t="n">
        <v>16</v>
      </c>
      <c r="FY26" s="165" t="s">
        <v>18</v>
      </c>
      <c r="FZ26" s="165" t="n">
        <v>17</v>
      </c>
      <c r="GA26" s="165" t="s">
        <v>18</v>
      </c>
      <c r="GB26" s="165"/>
      <c r="GC26" s="165"/>
      <c r="GD26" s="165"/>
      <c r="GE26" s="165"/>
      <c r="GF26" s="165"/>
      <c r="GG26" s="165" t="n">
        <v>39</v>
      </c>
      <c r="GH26" s="165" t="s">
        <v>18</v>
      </c>
      <c r="GI26" s="165" t="s">
        <v>18</v>
      </c>
      <c r="GJ26" s="165"/>
      <c r="GK26" s="165"/>
      <c r="GL26" s="165" t="n">
        <v>25</v>
      </c>
      <c r="GM26" s="165"/>
      <c r="GN26" s="165"/>
      <c r="GO26" s="165" t="s">
        <v>18</v>
      </c>
      <c r="GP26" s="165" t="s">
        <v>18</v>
      </c>
      <c r="GQ26" s="165"/>
      <c r="GR26" s="165" t="s">
        <v>18</v>
      </c>
      <c r="GS26" s="165"/>
      <c r="GT26" s="165"/>
      <c r="GU26" s="165"/>
      <c r="GV26" s="174"/>
      <c r="GW26" s="167" t="n">
        <f aca="false">IF(FL26="","",SUM(FO26:GV26))</f>
        <v>168</v>
      </c>
      <c r="GX26" s="168" t="n">
        <f aca="false">IF(FL26="","",GW26/9)</f>
        <v>18.6666666666667</v>
      </c>
      <c r="GY26" s="169" t="n">
        <f aca="false">IF(FL26="","",IF(GW26=0,"-",RANK(GW26,$GW$15:$GW$64,0)))</f>
        <v>37</v>
      </c>
      <c r="GZ26" s="167" t="str">
        <f aca="false">IF(FO26="","",IF(FO26="-","-",IF(UPPER(FO26)="AB","+",VLOOKUP(FO26,'විෂය තොරතුරු'!$P$24:$Q$28,2))))</f>
        <v>W</v>
      </c>
      <c r="HA26" s="168" t="str">
        <f aca="false">IF(FP26="","",IF(FP26="-","-",IF(UPPER(FP26)="AB","+",VLOOKUP(FP26,'විෂය තොරතුරු'!$P$24:$Q$28,2))))</f>
        <v/>
      </c>
      <c r="HB26" s="168" t="str">
        <f aca="false">IF(FQ26="","",IF(FQ26="-","-",IF(UPPER(FQ26)="AB","+",VLOOKUP(FQ26,'විෂය තොරතුරු'!$P$24:$Q$28,2))))</f>
        <v>W</v>
      </c>
      <c r="HC26" s="168" t="str">
        <f aca="false">IF(FR26="","",IF(FR26="-","-",IF(UPPER(FR26)="AB","+",VLOOKUP(FR26,'විෂය තොරතුරු'!$P$24:$Q$28,2))))</f>
        <v>-</v>
      </c>
      <c r="HD26" s="168" t="str">
        <f aca="false">IF(FS26="","",IF(FS26="-","-",IF(UPPER(FS26)="AB","+",VLOOKUP(FS26,'විෂය තොරතුරු'!$P$24:$Q$28,2))))</f>
        <v/>
      </c>
      <c r="HE26" s="170" t="str">
        <f aca="false">IF(FT26="","",IF(FT26="-","-",IF(UPPER(FT26)="AB","+",VLOOKUP(FT26,'විෂය තොරතුරු'!$P$24:$Q$28,2))))</f>
        <v/>
      </c>
      <c r="HF26" s="171" t="str">
        <f aca="false">IF(FU26="","",IF(FU26="-","-",IF(UPPER(FU26)="AB","+",VLOOKUP(FU26,'විෂය තොරතුරු'!$P$24:$Q$28,2))))</f>
        <v>W</v>
      </c>
      <c r="HG26" s="168" t="str">
        <f aca="false">IF(FV26="","",IF(FV26="-","-",IF(UPPER(FV26)="AB","+",VLOOKUP(FV26,'විෂය තොරතුරු'!$P$24:$Q$28,2))))</f>
        <v>W</v>
      </c>
      <c r="HH26" s="168" t="str">
        <f aca="false">IF(FW26="","",IF(FW26="-","-",IF(UPPER(FW26)="AB","+",VLOOKUP(FW26,'විෂය තොරතුරු'!$P$24:$Q$28,2))))</f>
        <v>W</v>
      </c>
      <c r="HI26" s="169" t="str">
        <f aca="false">IF(FX26="","",IF(FX26="-","-",IF(UPPER(FX26)="AB","+",VLOOKUP(FX26,'විෂය තොරතුරු'!$P$24:$Q$28,2))))</f>
        <v>W</v>
      </c>
      <c r="HJ26" s="167" t="str">
        <f aca="false">IF(FY26="","",IF(FY26="-","-",IF(UPPER(FY26)="AB","+",VLOOKUP(FY26,'විෂය තොරතුරු'!$P$24:$Q$28,2))))</f>
        <v>-</v>
      </c>
      <c r="HK26" s="168" t="str">
        <f aca="false">IF(FZ26="","",IF(FZ26="-","-",IF(UPPER(FZ26)="AB","+",VLOOKUP(FZ26,'විෂය තොරතුරු'!$P$24:$Q$28,2))))</f>
        <v>W</v>
      </c>
      <c r="HL26" s="168" t="str">
        <f aca="false">IF(GA26="","",IF(GA26="-","-",IF(UPPER(GA26)="AB","+",VLOOKUP(GA26,'විෂය තොරතුරු'!$P$24:$Q$28,2))))</f>
        <v>-</v>
      </c>
      <c r="HM26" s="168" t="str">
        <f aca="false">IF(GB26="","",IF(GB26="-","-",IF(UPPER(GB26)="AB","+",VLOOKUP(GB26,'විෂය තොරතුරු'!$P$24:$Q$28,2))))</f>
        <v/>
      </c>
      <c r="HN26" s="168" t="str">
        <f aca="false">IF(GC26="","",IF(GC26="-","-",IF(UPPER(GC26)="AB","+",VLOOKUP(GC26,'විෂය තොරතුරු'!$P$24:$Q$28,2))))</f>
        <v/>
      </c>
      <c r="HO26" s="168" t="str">
        <f aca="false">IF(GD26="","",IF(GD26="-","-",IF(UPPER(GD26)="AB","+",VLOOKUP(GD26,'විෂය තොරතුරු'!$P$24:$Q$28,2))))</f>
        <v/>
      </c>
      <c r="HP26" s="168" t="str">
        <f aca="false">IF(GE26="","",IF(GE26="-","-",IF(UPPER(GE26)="AB","+",VLOOKUP(GE26,'විෂය තොරතුරු'!$P$24:$Q$28,2))))</f>
        <v/>
      </c>
      <c r="HQ26" s="170" t="str">
        <f aca="false">IF(GF26="","",IF(GF26="-","-",IF(UPPER(GF26)="AB","+",VLOOKUP(GF26,'විෂය තොරතුරු'!$P$24:$Q$28,2))))</f>
        <v/>
      </c>
      <c r="HR26" s="171" t="str">
        <f aca="false">IF(GG26="","",IF(GG26="-","-",IF(UPPER(GG26)="AB","+",VLOOKUP(GG26,'විෂය තොරතුරු'!$P$24:$Q$28,2))))</f>
        <v>S</v>
      </c>
      <c r="HS26" s="168" t="str">
        <f aca="false">IF(GH26="","",IF(GH26="-","-",IF(UPPER(GH26)="AB","+",VLOOKUP(GH26,'විෂය තොරතුරු'!$P$24:$Q$28,2))))</f>
        <v>-</v>
      </c>
      <c r="HT26" s="168" t="str">
        <f aca="false">IF(GI26="","",IF(GI26="-","-",IF(UPPER(GI26)="AB","+",VLOOKUP(GI26,'විෂය තොරතුරු'!$P$24:$Q$28,2))))</f>
        <v>-</v>
      </c>
      <c r="HU26" s="168" t="str">
        <f aca="false">IF(GJ26="","",IF(GJ26="-","-",IF(UPPER(GJ26)="AB","+",VLOOKUP(GJ26,'විෂය තොරතුරු'!$P$24:$Q$28,2))))</f>
        <v/>
      </c>
      <c r="HV26" s="168" t="str">
        <f aca="false">IF(GK26="","",IF(GK26="-","-",IF(UPPER(GK26)="AB","+",VLOOKUP(GK26,'විෂය තොරතුරු'!$P$24:$Q$28,2))))</f>
        <v/>
      </c>
      <c r="HW26" s="168" t="str">
        <f aca="false">IF(GL26="","",IF(GL26="-","-",IF(UPPER(GL26)="AB","+",VLOOKUP(GL26,'විෂය තොරතුරු'!$P$24:$Q$28,2))))</f>
        <v>W</v>
      </c>
      <c r="HX26" s="168" t="str">
        <f aca="false">IF(GM26="","",IF(GM26="-","-",IF(UPPER(GM26)="AB","+",VLOOKUP(GM26,'විෂය තොරතුරු'!$P$24:$Q$28,2))))</f>
        <v/>
      </c>
      <c r="HY26" s="169" t="str">
        <f aca="false">IF(GN26="","",IF(GN26="-","-",IF(UPPER(GN26)="AB","+",VLOOKUP(GN26,'විෂය තොරතුරු'!$P$24:$Q$28,2))))</f>
        <v/>
      </c>
      <c r="HZ26" s="171" t="str">
        <f aca="false">IF(GO26="","",IF(GO26="-","-",IF(UPPER(GO26)="AB","+",VLOOKUP(GO26,'විෂය තොරතුරු'!$P$24:$Q$28,2))))</f>
        <v>-</v>
      </c>
      <c r="IA26" s="168" t="str">
        <f aca="false">IF(GP26="","",IF(GP26="-","-",IF(UPPER(GP26)="AB","+",VLOOKUP(GP26,'විෂය තොරතුරු'!$P$24:$Q$28,2))))</f>
        <v>-</v>
      </c>
      <c r="IB26" s="168" t="str">
        <f aca="false">IF(GQ26="","",IF(GQ26="-","-",IF(UPPER(GQ26)="AB","+",VLOOKUP(GQ26,'විෂය තොරතුරු'!$P$24:$Q$28,2))))</f>
        <v/>
      </c>
      <c r="IC26" s="168" t="str">
        <f aca="false">IF(GR26="","",IF(GR26="-","-",IF(UPPER(GR26)="AB","+",VLOOKUP(GR26,'විෂය තොරතුරු'!$P$24:$Q$28,2))))</f>
        <v>-</v>
      </c>
      <c r="ID26" s="168" t="str">
        <f aca="false">IF(GS26="","",IF(GS26="-","-",IF(UPPER(GS26)="AB","+",VLOOKUP(GS26,'විෂය තොරතුරු'!$P$24:$Q$28,2))))</f>
        <v/>
      </c>
      <c r="IE26" s="168" t="str">
        <f aca="false">IF(GT26="","",IF(GT26="-","-",IF(UPPER(GT26)="AB","+",VLOOKUP(GT26,'විෂය තොරතුරු'!$P$24:$Q$28,2))))</f>
        <v/>
      </c>
      <c r="IF26" s="168" t="str">
        <f aca="false">IF(GU26="","",IF(GU26="-","-",IF(UPPER(GU26)="AB","+",VLOOKUP(GU26,'විෂය තොරතුරු'!$P$24:$Q$28,2))))</f>
        <v/>
      </c>
      <c r="IG26" s="169" t="str">
        <f aca="false">IF(GV26="","",IF(GV26="-","-",IF(UPPER(GV26)="AB","+",VLOOKUP(GV26,'විෂය තොරතුරු'!$P$24:$Q$28,2))))</f>
        <v/>
      </c>
      <c r="IH26" s="171" t="n">
        <f aca="false">IF($FL26="","",COUNTIF($GZ26:$IG26,"A"))</f>
        <v>0</v>
      </c>
      <c r="II26" s="171" t="n">
        <f aca="false">IF($FL26="","",COUNTIF($GZ26:$IG26,"B"))</f>
        <v>0</v>
      </c>
      <c r="IJ26" s="171" t="n">
        <f aca="false">IF($FL26="","",COUNTIF($GZ26:$IG26,"C"))</f>
        <v>0</v>
      </c>
      <c r="IK26" s="171" t="n">
        <f aca="false">IF($FL26="","",COUNTIF($GZ26:$IG26,"S"))</f>
        <v>1</v>
      </c>
      <c r="IL26" s="171" t="n">
        <f aca="false">IF($FL26="","",COUNTIF($GZ26:$IG26,"W"))</f>
        <v>8</v>
      </c>
      <c r="IM26" s="171" t="n">
        <f aca="false">IF(FL26="","",SUM(IH26:IK26))</f>
        <v>1</v>
      </c>
      <c r="IN26" s="169" t="n">
        <f aca="false">IF(FL26="","",SUM(IH26:IJ26))</f>
        <v>0</v>
      </c>
      <c r="IO26" s="172" t="str">
        <f aca="false">IF(FL26="","",IF(AND(IM26&gt;=6,IN26&gt;=3,OR(FO26&gt;=35,FP26&gt;=35),FV26&gt;=35),"6/3 සමත්",IF(AND(IM26&gt;=5,IN26&gt;=3,OR(FO26&gt;=35,FP26&gt;=35,FV26&gt;=35)),"5/3 සමත්",IF(AND(IM26&gt;=4,IN26&gt;=1,OR(FO26&gt;=20,FP26&gt;=20,FV26&gt;=20)),"සමත් කළ හැකි",IF(IL26=9,"W9","අසමත් ?")))))</f>
        <v>අසමත් ?</v>
      </c>
    </row>
    <row r="27" customFormat="false" ht="13.8" hidden="false" customHeight="false" outlineLevel="0" collapsed="false">
      <c r="A27" s="160" t="n">
        <v>13</v>
      </c>
      <c r="B27" s="161"/>
      <c r="C27" s="161"/>
      <c r="D27" s="162"/>
      <c r="E27" s="183"/>
      <c r="F27" s="181"/>
      <c r="G27" s="183"/>
      <c r="H27" s="180"/>
      <c r="I27" s="180"/>
      <c r="J27" s="181"/>
      <c r="K27" s="183"/>
      <c r="L27" s="180"/>
      <c r="M27" s="180"/>
      <c r="N27" s="181"/>
      <c r="O27" s="183"/>
      <c r="P27" s="180"/>
      <c r="Q27" s="180"/>
      <c r="R27" s="180"/>
      <c r="S27" s="180"/>
      <c r="T27" s="180"/>
      <c r="U27" s="180"/>
      <c r="V27" s="181"/>
      <c r="W27" s="183"/>
      <c r="X27" s="180"/>
      <c r="Y27" s="180"/>
      <c r="Z27" s="180"/>
      <c r="AA27" s="180"/>
      <c r="AB27" s="180"/>
      <c r="AC27" s="180"/>
      <c r="AD27" s="181"/>
      <c r="AE27" s="183"/>
      <c r="AF27" s="180"/>
      <c r="AG27" s="180"/>
      <c r="AH27" s="180"/>
      <c r="AI27" s="180"/>
      <c r="AJ27" s="180"/>
      <c r="AK27" s="180"/>
      <c r="AL27" s="166"/>
      <c r="AM27" s="167" t="str">
        <f aca="false">IF(B27="","",SUM(E27:AL27))</f>
        <v/>
      </c>
      <c r="AN27" s="168" t="str">
        <f aca="false">IF(B27="","",AM27/9)</f>
        <v/>
      </c>
      <c r="AO27" s="169" t="str">
        <f aca="false">IF(B27="","",IF(AM27=0,"-",RANK(AM27,$AM$15:$AM$64,0)))</f>
        <v/>
      </c>
      <c r="AP27" s="167" t="str">
        <f aca="false">IF(E27="","",IF(E27="-","-",IF(UPPER(E27)="AB","+",VLOOKUP(E27,'විෂය තොරතුරු'!$P$24:$Q$28,2))))</f>
        <v/>
      </c>
      <c r="AQ27" s="168" t="str">
        <f aca="false">IF(F27="","",IF(F27="-","-",IF(UPPER(F27)="AB","+",VLOOKUP(F27,'විෂය තොරතුරු'!$P$24:$Q$28,2))))</f>
        <v/>
      </c>
      <c r="AR27" s="168" t="str">
        <f aca="false">IF(G27="","",IF(G27="-","-",IF(UPPER(G27)="AB","+",VLOOKUP(G27,'විෂය තොරතුරු'!$P$24:$Q$28,2))))</f>
        <v/>
      </c>
      <c r="AS27" s="168" t="str">
        <f aca="false">IF(H27="","",IF(H27="-","-",IF(UPPER(H27)="AB","+",VLOOKUP(H27,'විෂය තොරතුරු'!$P$24:$Q$28,2))))</f>
        <v/>
      </c>
      <c r="AT27" s="168" t="str">
        <f aca="false">IF(I27="","",IF(I27="-","-",IF(UPPER(I27)="AB","+",VLOOKUP(I27,'විෂය තොරතුරු'!$P$24:$Q$28,2))))</f>
        <v/>
      </c>
      <c r="AU27" s="170" t="str">
        <f aca="false">IF(J27="","",IF(J27="-","-",IF(UPPER(J27)="AB","+",VLOOKUP(J27,'විෂය තොරතුරු'!$P$24:$Q$28,2))))</f>
        <v/>
      </c>
      <c r="AV27" s="171" t="str">
        <f aca="false">IF(K27="","",IF(K27="-","-",IF(UPPER(K27)="AB","+",VLOOKUP(K27,'විෂය තොරතුරු'!$P$24:$Q$28,2))))</f>
        <v/>
      </c>
      <c r="AW27" s="168" t="str">
        <f aca="false">IF(L27="","",IF(L27="-","-",IF(UPPER(L27)="AB","+",VLOOKUP(L27,'විෂය තොරතුරු'!$P$24:$Q$28,2))))</f>
        <v/>
      </c>
      <c r="AX27" s="168" t="str">
        <f aca="false">IF(M27="","",IF(M27="-","-",IF(UPPER(M27)="AB","+",VLOOKUP(M27,'විෂය තොරතුරු'!$P$24:$Q$28,2))))</f>
        <v/>
      </c>
      <c r="AY27" s="169" t="str">
        <f aca="false">IF(N27="","",IF(N27="-","-",IF(UPPER(N27)="AB","+",VLOOKUP(N27,'විෂය තොරතුරු'!$P$24:$Q$28,2))))</f>
        <v/>
      </c>
      <c r="AZ27" s="167" t="str">
        <f aca="false">IF(O27="","",IF(O27="-","-",IF(UPPER(O27)="AB","+",VLOOKUP(O27,'විෂය තොරතුරු'!$P$24:$Q$28,2))))</f>
        <v/>
      </c>
      <c r="BA27" s="168" t="str">
        <f aca="false">IF(P27="","",IF(P27="-","-",IF(UPPER(P27)="AB","+",VLOOKUP(P27,'විෂය තොරතුරු'!$P$24:$Q$28,2))))</f>
        <v/>
      </c>
      <c r="BB27" s="168" t="str">
        <f aca="false">IF(Q27="","",IF(Q27="-","-",IF(UPPER(Q27)="AB","+",VLOOKUP(Q27,'විෂය තොරතුරු'!$P$24:$Q$28,2))))</f>
        <v/>
      </c>
      <c r="BC27" s="168" t="str">
        <f aca="false">IF(R27="","",IF(R27="-","-",IF(UPPER(R27)="AB","+",VLOOKUP(R27,'විෂය තොරතුරු'!$P$24:$Q$28,2))))</f>
        <v/>
      </c>
      <c r="BD27" s="168" t="str">
        <f aca="false">IF(S27="","",IF(S27="-","-",IF(UPPER(S27)="AB","+",VLOOKUP(S27,'විෂය තොරතුරු'!$P$24:$Q$28,2))))</f>
        <v/>
      </c>
      <c r="BE27" s="168" t="str">
        <f aca="false">IF(T27="","",IF(T27="-","-",IF(UPPER(T27)="AB","+",VLOOKUP(T27,'විෂය තොරතුරු'!$P$24:$Q$28,2))))</f>
        <v/>
      </c>
      <c r="BF27" s="168" t="str">
        <f aca="false">IF(U27="","",IF(U27="-","-",IF(UPPER(U27)="AB","+",VLOOKUP(U27,'විෂය තොරතුරු'!$P$24:$Q$28,2))))</f>
        <v/>
      </c>
      <c r="BG27" s="170" t="str">
        <f aca="false">IF(V27="","",IF(V27="-","-",IF(UPPER(V27)="AB","+",VLOOKUP(V27,'විෂය තොරතුරු'!$P$24:$Q$28,2))))</f>
        <v/>
      </c>
      <c r="BH27" s="171" t="str">
        <f aca="false">IF(W27="","",IF(W27="-","-",IF(UPPER(W27)="AB","+",VLOOKUP(W27,'විෂය තොරතුරු'!$P$24:$Q$28,2))))</f>
        <v/>
      </c>
      <c r="BI27" s="168" t="str">
        <f aca="false">IF(X27="","",IF(X27="-","-",IF(UPPER(X27)="AB","+",VLOOKUP(X27,'විෂය තොරතුරු'!$P$24:$Q$28,2))))</f>
        <v/>
      </c>
      <c r="BJ27" s="168" t="str">
        <f aca="false">IF(Y27="","",IF(Y27="-","-",IF(UPPER(Y27)="AB","+",VLOOKUP(Y27,'විෂය තොරතුරු'!$P$24:$Q$28,2))))</f>
        <v/>
      </c>
      <c r="BK27" s="168" t="str">
        <f aca="false">IF(Z27="","",IF(Z27="-","-",IF(UPPER(Z27)="AB","+",VLOOKUP(Z27,'විෂය තොරතුරු'!$P$24:$Q$28,2))))</f>
        <v/>
      </c>
      <c r="BL27" s="168" t="str">
        <f aca="false">IF(AA27="","",IF(AA27="-","-",IF(UPPER(AA27)="AB","+",VLOOKUP(AA27,'විෂය තොරතුරු'!$P$24:$Q$28,2))))</f>
        <v/>
      </c>
      <c r="BM27" s="168" t="str">
        <f aca="false">IF(AB27="","",IF(AB27="-","-",IF(UPPER(AB27)="AB","+",VLOOKUP(AB27,'විෂය තොරතුරු'!$P$24:$Q$28,2))))</f>
        <v/>
      </c>
      <c r="BN27" s="168" t="str">
        <f aca="false">IF(AC27="","",IF(AC27="-","-",IF(UPPER(AC27)="AB","+",VLOOKUP(AC27,'විෂය තොරතුරු'!$P$24:$Q$28,2))))</f>
        <v/>
      </c>
      <c r="BO27" s="169" t="str">
        <f aca="false">IF(AD27="","",IF(AD27="-","-",IF(UPPER(AD27)="AB","+",VLOOKUP(AD27,'විෂය තොරතුරු'!$P$24:$Q$28,2))))</f>
        <v/>
      </c>
      <c r="BP27" s="171" t="str">
        <f aca="false">IF(AE27="","",IF(AE27="-","-",IF(UPPER(AE27)="AB","+",VLOOKUP(AE27,'විෂය තොරතුරු'!$P$24:$Q$28,2))))</f>
        <v/>
      </c>
      <c r="BQ27" s="168" t="str">
        <f aca="false">IF(AF27="","",IF(AF27="-","-",IF(UPPER(AF27)="AB","+",VLOOKUP(AF27,'විෂය තොරතුරු'!$P$24:$Q$28,2))))</f>
        <v/>
      </c>
      <c r="BR27" s="168" t="str">
        <f aca="false">IF(AG27="","",IF(AG27="-","-",IF(UPPER(AG27)="AB","+",VLOOKUP(AG27,'විෂය තොරතුරු'!$P$24:$Q$28,2))))</f>
        <v/>
      </c>
      <c r="BS27" s="168" t="str">
        <f aca="false">IF(AH27="","",IF(AH27="-","-",IF(UPPER(AH27)="AB","+",VLOOKUP(AH27,'විෂය තොරතුරු'!$P$24:$Q$28,2))))</f>
        <v/>
      </c>
      <c r="BT27" s="168" t="str">
        <f aca="false">IF(AI27="","",IF(AI27="-","-",IF(UPPER(AI27)="AB","+",VLOOKUP(AI27,'විෂය තොරතුරු'!$P$24:$Q$28,2))))</f>
        <v/>
      </c>
      <c r="BU27" s="168" t="str">
        <f aca="false">IF(AJ27="","",IF(AJ27="-","-",IF(UPPER(AJ27)="AB","+",VLOOKUP(AJ27,'විෂය තොරතුරු'!$P$24:$Q$28,2))))</f>
        <v/>
      </c>
      <c r="BV27" s="168" t="str">
        <f aca="false">IF(AK27="","",IF(AK27="-","-",IF(UPPER(AK27)="AB","+",VLOOKUP(AK27,'විෂය තොරතුරු'!$P$24:$Q$28,2))))</f>
        <v/>
      </c>
      <c r="BW27" s="169" t="str">
        <f aca="false">IF(AL27="","",IF(AL27="-","-",IF(UPPER(AL27)="AB","+",VLOOKUP(AL27,'විෂය තොරතුරු'!$P$24:$Q$28,2))))</f>
        <v/>
      </c>
      <c r="BX27" s="171" t="str">
        <f aca="false">IF($B27="","",COUNTIF($AP27:$BW27,"A"))</f>
        <v/>
      </c>
      <c r="BY27" s="168" t="str">
        <f aca="false">IF($B27="","",COUNTIF($AP27:$BW27,"B"))</f>
        <v/>
      </c>
      <c r="BZ27" s="168" t="str">
        <f aca="false">IF($B27="","",COUNTIF($AP27:$BW27,"C"))</f>
        <v/>
      </c>
      <c r="CA27" s="168" t="str">
        <f aca="false">IF($B27="","",COUNTIF($AP27:$BW27,"S"))</f>
        <v/>
      </c>
      <c r="CB27" s="169" t="str">
        <f aca="false">IF($B27="","",COUNTIF($AP27:$BW27,"W"))</f>
        <v/>
      </c>
      <c r="CC27" s="171" t="str">
        <f aca="false">IF(B27="","",SUM(BX27:CA27))</f>
        <v/>
      </c>
      <c r="CD27" s="169" t="str">
        <f aca="false">IF(B27="","",SUM(BX27:BZ27))</f>
        <v/>
      </c>
      <c r="CE27" s="172" t="str">
        <f aca="false">IF(B27="","",IF(AND(CC27&gt;=6,CD27&gt;=3,OR(E27&gt;=35,F27&gt;=35),L27&gt;=35),"6/3 සමත්",IF(AND(CC27&gt;=5,CD27&gt;=3,OR(E27&gt;=35,F27&gt;=35,L27&gt;=35)),"5/3 සමත්",IF(AND(CC27&gt;=4,CD27&gt;=1,OR(E27&gt;=20,F27&gt;=20,L27&gt;=20)),"සමත් කළ හැකි",IF(CB27=9,"W9","අසමත් ?")))))</f>
        <v/>
      </c>
      <c r="FK27" s="173" t="n">
        <v>13</v>
      </c>
      <c r="FL27" s="161" t="s">
        <v>57</v>
      </c>
      <c r="FM27" s="161"/>
      <c r="FN27" s="161" t="str">
        <f aca="false">IF(FM27="","-",(FM27/$M$95)*100)</f>
        <v>-</v>
      </c>
      <c r="FO27" s="165" t="n">
        <v>16</v>
      </c>
      <c r="FP27" s="165"/>
      <c r="FQ27" s="165" t="n">
        <v>24</v>
      </c>
      <c r="FR27" s="165" t="s">
        <v>18</v>
      </c>
      <c r="FS27" s="165"/>
      <c r="FT27" s="165"/>
      <c r="FU27" s="165" t="n">
        <v>17</v>
      </c>
      <c r="FV27" s="165" t="n">
        <v>24</v>
      </c>
      <c r="FW27" s="165" t="n">
        <v>11</v>
      </c>
      <c r="FX27" s="165" t="n">
        <v>20</v>
      </c>
      <c r="FY27" s="165" t="s">
        <v>18</v>
      </c>
      <c r="FZ27" s="165" t="n">
        <v>26</v>
      </c>
      <c r="GA27" s="165" t="s">
        <v>18</v>
      </c>
      <c r="GB27" s="165"/>
      <c r="GC27" s="165"/>
      <c r="GD27" s="165"/>
      <c r="GE27" s="165"/>
      <c r="GF27" s="165"/>
      <c r="GG27" s="165" t="n">
        <v>50</v>
      </c>
      <c r="GH27" s="165" t="s">
        <v>18</v>
      </c>
      <c r="GI27" s="165" t="s">
        <v>18</v>
      </c>
      <c r="GJ27" s="165"/>
      <c r="GK27" s="165"/>
      <c r="GL27" s="165" t="s">
        <v>18</v>
      </c>
      <c r="GM27" s="165"/>
      <c r="GN27" s="165"/>
      <c r="GO27" s="165" t="s">
        <v>18</v>
      </c>
      <c r="GP27" s="165" t="s">
        <v>18</v>
      </c>
      <c r="GQ27" s="165"/>
      <c r="GR27" s="165" t="s">
        <v>18</v>
      </c>
      <c r="GS27" s="165"/>
      <c r="GT27" s="165"/>
      <c r="GU27" s="165"/>
      <c r="GV27" s="174"/>
      <c r="GW27" s="167" t="n">
        <f aca="false">IF(FL27="","",SUM(FO27:GV27))</f>
        <v>188</v>
      </c>
      <c r="GX27" s="168" t="n">
        <f aca="false">IF(FL27="","",GW27/9)</f>
        <v>20.8888888888889</v>
      </c>
      <c r="GY27" s="169" t="n">
        <f aca="false">IF(FL27="","",IF(GW27=0,"-",RANK(GW27,$GW$15:$GW$64,0)))</f>
        <v>33</v>
      </c>
      <c r="GZ27" s="167" t="str">
        <f aca="false">IF(FO27="","",IF(FO27="-","-",IF(UPPER(FO27)="AB","+",VLOOKUP(FO27,'විෂය තොරතුරු'!$P$24:$Q$28,2))))</f>
        <v>W</v>
      </c>
      <c r="HA27" s="168" t="str">
        <f aca="false">IF(FP27="","",IF(FP27="-","-",IF(UPPER(FP27)="AB","+",VLOOKUP(FP27,'විෂය තොරතුරු'!$P$24:$Q$28,2))))</f>
        <v/>
      </c>
      <c r="HB27" s="168" t="str">
        <f aca="false">IF(FQ27="","",IF(FQ27="-","-",IF(UPPER(FQ27)="AB","+",VLOOKUP(FQ27,'විෂය තොරතුරු'!$P$24:$Q$28,2))))</f>
        <v>W</v>
      </c>
      <c r="HC27" s="168" t="str">
        <f aca="false">IF(FR27="","",IF(FR27="-","-",IF(UPPER(FR27)="AB","+",VLOOKUP(FR27,'විෂය තොරතුරු'!$P$24:$Q$28,2))))</f>
        <v>-</v>
      </c>
      <c r="HD27" s="168" t="str">
        <f aca="false">IF(FS27="","",IF(FS27="-","-",IF(UPPER(FS27)="AB","+",VLOOKUP(FS27,'විෂය තොරතුරු'!$P$24:$Q$28,2))))</f>
        <v/>
      </c>
      <c r="HE27" s="170" t="str">
        <f aca="false">IF(FT27="","",IF(FT27="-","-",IF(UPPER(FT27)="AB","+",VLOOKUP(FT27,'විෂය තොරතුරු'!$P$24:$Q$28,2))))</f>
        <v/>
      </c>
      <c r="HF27" s="171" t="str">
        <f aca="false">IF(FU27="","",IF(FU27="-","-",IF(UPPER(FU27)="AB","+",VLOOKUP(FU27,'විෂය තොරතුරු'!$P$24:$Q$28,2))))</f>
        <v>W</v>
      </c>
      <c r="HG27" s="168" t="str">
        <f aca="false">IF(FV27="","",IF(FV27="-","-",IF(UPPER(FV27)="AB","+",VLOOKUP(FV27,'විෂය තොරතුරු'!$P$24:$Q$28,2))))</f>
        <v>W</v>
      </c>
      <c r="HH27" s="168" t="str">
        <f aca="false">IF(FW27="","",IF(FW27="-","-",IF(UPPER(FW27)="AB","+",VLOOKUP(FW27,'විෂය තොරතුරු'!$P$24:$Q$28,2))))</f>
        <v>W</v>
      </c>
      <c r="HI27" s="169" t="str">
        <f aca="false">IF(FX27="","",IF(FX27="-","-",IF(UPPER(FX27)="AB","+",VLOOKUP(FX27,'විෂය තොරතුරු'!$P$24:$Q$28,2))))</f>
        <v>W</v>
      </c>
      <c r="HJ27" s="167" t="str">
        <f aca="false">IF(FY27="","",IF(FY27="-","-",IF(UPPER(FY27)="AB","+",VLOOKUP(FY27,'විෂය තොරතුරු'!$P$24:$Q$28,2))))</f>
        <v>-</v>
      </c>
      <c r="HK27" s="168" t="str">
        <f aca="false">IF(FZ27="","",IF(FZ27="-","-",IF(UPPER(FZ27)="AB","+",VLOOKUP(FZ27,'විෂය තොරතුරු'!$P$24:$Q$28,2))))</f>
        <v>W</v>
      </c>
      <c r="HL27" s="168" t="str">
        <f aca="false">IF(GA27="","",IF(GA27="-","-",IF(UPPER(GA27)="AB","+",VLOOKUP(GA27,'විෂය තොරතුරු'!$P$24:$Q$28,2))))</f>
        <v>-</v>
      </c>
      <c r="HM27" s="168" t="str">
        <f aca="false">IF(GB27="","",IF(GB27="-","-",IF(UPPER(GB27)="AB","+",VLOOKUP(GB27,'විෂය තොරතුරු'!$P$24:$Q$28,2))))</f>
        <v/>
      </c>
      <c r="HN27" s="168" t="str">
        <f aca="false">IF(GC27="","",IF(GC27="-","-",IF(UPPER(GC27)="AB","+",VLOOKUP(GC27,'විෂය තොරතුරු'!$P$24:$Q$28,2))))</f>
        <v/>
      </c>
      <c r="HO27" s="168" t="str">
        <f aca="false">IF(GD27="","",IF(GD27="-","-",IF(UPPER(GD27)="AB","+",VLOOKUP(GD27,'විෂය තොරතුරු'!$P$24:$Q$28,2))))</f>
        <v/>
      </c>
      <c r="HP27" s="168" t="str">
        <f aca="false">IF(GE27="","",IF(GE27="-","-",IF(UPPER(GE27)="AB","+",VLOOKUP(GE27,'විෂය තොරතුරු'!$P$24:$Q$28,2))))</f>
        <v/>
      </c>
      <c r="HQ27" s="170" t="str">
        <f aca="false">IF(GF27="","",IF(GF27="-","-",IF(UPPER(GF27)="AB","+",VLOOKUP(GF27,'විෂය තොරතුරු'!$P$24:$Q$28,2))))</f>
        <v/>
      </c>
      <c r="HR27" s="171" t="str">
        <f aca="false">IF(GG27="","",IF(GG27="-","-",IF(UPPER(GG27)="AB","+",VLOOKUP(GG27,'විෂය තොරතුරු'!$P$24:$Q$28,2))))</f>
        <v>C</v>
      </c>
      <c r="HS27" s="168" t="str">
        <f aca="false">IF(GH27="","",IF(GH27="-","-",IF(UPPER(GH27)="AB","+",VLOOKUP(GH27,'විෂය තොරතුරු'!$P$24:$Q$28,2))))</f>
        <v>-</v>
      </c>
      <c r="HT27" s="168" t="str">
        <f aca="false">IF(GI27="","",IF(GI27="-","-",IF(UPPER(GI27)="AB","+",VLOOKUP(GI27,'විෂය තොරතුරු'!$P$24:$Q$28,2))))</f>
        <v>-</v>
      </c>
      <c r="HU27" s="168" t="str">
        <f aca="false">IF(GJ27="","",IF(GJ27="-","-",IF(UPPER(GJ27)="AB","+",VLOOKUP(GJ27,'විෂය තොරතුරු'!$P$24:$Q$28,2))))</f>
        <v/>
      </c>
      <c r="HV27" s="168" t="str">
        <f aca="false">IF(GK27="","",IF(GK27="-","-",IF(UPPER(GK27)="AB","+",VLOOKUP(GK27,'විෂය තොරතුරු'!$P$24:$Q$28,2))))</f>
        <v/>
      </c>
      <c r="HW27" s="168" t="str">
        <f aca="false">IF(GL27="","",IF(GL27="-","-",IF(UPPER(GL27)="AB","+",VLOOKUP(GL27,'විෂය තොරතුරු'!$P$24:$Q$28,2))))</f>
        <v>-</v>
      </c>
      <c r="HX27" s="168" t="str">
        <f aca="false">IF(GM27="","",IF(GM27="-","-",IF(UPPER(GM27)="AB","+",VLOOKUP(GM27,'විෂය තොරතුරු'!$P$24:$Q$28,2))))</f>
        <v/>
      </c>
      <c r="HY27" s="169" t="str">
        <f aca="false">IF(GN27="","",IF(GN27="-","-",IF(UPPER(GN27)="AB","+",VLOOKUP(GN27,'විෂය තොරතුරු'!$P$24:$Q$28,2))))</f>
        <v/>
      </c>
      <c r="HZ27" s="171" t="str">
        <f aca="false">IF(GO27="","",IF(GO27="-","-",IF(UPPER(GO27)="AB","+",VLOOKUP(GO27,'විෂය තොරතුරු'!$P$24:$Q$28,2))))</f>
        <v>-</v>
      </c>
      <c r="IA27" s="168" t="str">
        <f aca="false">IF(GP27="","",IF(GP27="-","-",IF(UPPER(GP27)="AB","+",VLOOKUP(GP27,'විෂය තොරතුරු'!$P$24:$Q$28,2))))</f>
        <v>-</v>
      </c>
      <c r="IB27" s="168" t="str">
        <f aca="false">IF(GQ27="","",IF(GQ27="-","-",IF(UPPER(GQ27)="AB","+",VLOOKUP(GQ27,'විෂය තොරතුරු'!$P$24:$Q$28,2))))</f>
        <v/>
      </c>
      <c r="IC27" s="168" t="str">
        <f aca="false">IF(GR27="","",IF(GR27="-","-",IF(UPPER(GR27)="AB","+",VLOOKUP(GR27,'විෂය තොරතුරු'!$P$24:$Q$28,2))))</f>
        <v>-</v>
      </c>
      <c r="ID27" s="168" t="str">
        <f aca="false">IF(GS27="","",IF(GS27="-","-",IF(UPPER(GS27)="AB","+",VLOOKUP(GS27,'විෂය තොරතුරු'!$P$24:$Q$28,2))))</f>
        <v/>
      </c>
      <c r="IE27" s="168" t="str">
        <f aca="false">IF(GT27="","",IF(GT27="-","-",IF(UPPER(GT27)="AB","+",VLOOKUP(GT27,'විෂය තොරතුරු'!$P$24:$Q$28,2))))</f>
        <v/>
      </c>
      <c r="IF27" s="168" t="str">
        <f aca="false">IF(GU27="","",IF(GU27="-","-",IF(UPPER(GU27)="AB","+",VLOOKUP(GU27,'විෂය තොරතුරු'!$P$24:$Q$28,2))))</f>
        <v/>
      </c>
      <c r="IG27" s="169" t="str">
        <f aca="false">IF(GV27="","",IF(GV27="-","-",IF(UPPER(GV27)="AB","+",VLOOKUP(GV27,'විෂය තොරතුරු'!$P$24:$Q$28,2))))</f>
        <v/>
      </c>
      <c r="IH27" s="171" t="n">
        <f aca="false">IF($FL27="","",COUNTIF($GZ27:$IG27,"A"))</f>
        <v>0</v>
      </c>
      <c r="II27" s="171" t="n">
        <f aca="false">IF($FL27="","",COUNTIF($GZ27:$IG27,"B"))</f>
        <v>0</v>
      </c>
      <c r="IJ27" s="171" t="n">
        <f aca="false">IF($FL27="","",COUNTIF($GZ27:$IG27,"C"))</f>
        <v>1</v>
      </c>
      <c r="IK27" s="171" t="n">
        <f aca="false">IF($FL27="","",COUNTIF($GZ27:$IG27,"S"))</f>
        <v>0</v>
      </c>
      <c r="IL27" s="171" t="n">
        <f aca="false">IF($FL27="","",COUNTIF($GZ27:$IG27,"W"))</f>
        <v>7</v>
      </c>
      <c r="IM27" s="171" t="n">
        <f aca="false">IF(FL27="","",SUM(IH27:IK27))</f>
        <v>1</v>
      </c>
      <c r="IN27" s="169" t="n">
        <f aca="false">IF(FL27="","",SUM(IH27:IJ27))</f>
        <v>1</v>
      </c>
      <c r="IO27" s="172" t="str">
        <f aca="false">IF(FL27="","",IF(AND(IM27&gt;=6,IN27&gt;=3,OR(FO27&gt;=35,FP27&gt;=35),FV27&gt;=35),"6/3 සමත්",IF(AND(IM27&gt;=5,IN27&gt;=3,OR(FO27&gt;=35,FP27&gt;=35,FV27&gt;=35)),"5/3 සමත්",IF(AND(IM27&gt;=4,IN27&gt;=1,OR(FO27&gt;=20,FP27&gt;=20,FV27&gt;=20)),"සමත් කළ හැකි",IF(IL27=9,"W9","අසමත් ?")))))</f>
        <v>අසමත් ?</v>
      </c>
    </row>
    <row r="28" customFormat="false" ht="13.8" hidden="false" customHeight="false" outlineLevel="0" collapsed="false">
      <c r="A28" s="160" t="n">
        <v>14</v>
      </c>
      <c r="B28" s="161"/>
      <c r="C28" s="161"/>
      <c r="D28" s="162"/>
      <c r="E28" s="183"/>
      <c r="F28" s="181"/>
      <c r="G28" s="183"/>
      <c r="H28" s="180"/>
      <c r="I28" s="180"/>
      <c r="J28" s="181"/>
      <c r="K28" s="183"/>
      <c r="L28" s="180"/>
      <c r="M28" s="180"/>
      <c r="N28" s="181"/>
      <c r="O28" s="183"/>
      <c r="P28" s="180"/>
      <c r="Q28" s="180"/>
      <c r="R28" s="180"/>
      <c r="S28" s="180"/>
      <c r="T28" s="180"/>
      <c r="U28" s="180"/>
      <c r="V28" s="181"/>
      <c r="W28" s="183"/>
      <c r="X28" s="180"/>
      <c r="Y28" s="180"/>
      <c r="Z28" s="180"/>
      <c r="AA28" s="180"/>
      <c r="AB28" s="180"/>
      <c r="AC28" s="180"/>
      <c r="AD28" s="181"/>
      <c r="AE28" s="183"/>
      <c r="AF28" s="180"/>
      <c r="AG28" s="180"/>
      <c r="AH28" s="180"/>
      <c r="AI28" s="180"/>
      <c r="AJ28" s="180"/>
      <c r="AK28" s="180"/>
      <c r="AL28" s="166"/>
      <c r="AM28" s="167" t="str">
        <f aca="false">IF(B28="","",SUM(E28:AL28))</f>
        <v/>
      </c>
      <c r="AN28" s="168" t="str">
        <f aca="false">IF(B28="","",AM28/9)</f>
        <v/>
      </c>
      <c r="AO28" s="169" t="str">
        <f aca="false">IF(B28="","",IF(AM28=0,"-",RANK(AM28,$AM$15:$AM$64,0)))</f>
        <v/>
      </c>
      <c r="AP28" s="167" t="str">
        <f aca="false">IF(E28="","",IF(E28="-","-",IF(UPPER(E28)="AB","+",VLOOKUP(E28,'විෂය තොරතුරු'!$P$24:$Q$28,2))))</f>
        <v/>
      </c>
      <c r="AQ28" s="168" t="str">
        <f aca="false">IF(F28="","",IF(F28="-","-",IF(UPPER(F28)="AB","+",VLOOKUP(F28,'විෂය තොරතුරු'!$P$24:$Q$28,2))))</f>
        <v/>
      </c>
      <c r="AR28" s="168" t="str">
        <f aca="false">IF(G28="","",IF(G28="-","-",IF(UPPER(G28)="AB","+",VLOOKUP(G28,'විෂය තොරතුරු'!$P$24:$Q$28,2))))</f>
        <v/>
      </c>
      <c r="AS28" s="168" t="str">
        <f aca="false">IF(H28="","",IF(H28="-","-",IF(UPPER(H28)="AB","+",VLOOKUP(H28,'විෂය තොරතුරු'!$P$24:$Q$28,2))))</f>
        <v/>
      </c>
      <c r="AT28" s="168" t="str">
        <f aca="false">IF(I28="","",IF(I28="-","-",IF(UPPER(I28)="AB","+",VLOOKUP(I28,'විෂය තොරතුරු'!$P$24:$Q$28,2))))</f>
        <v/>
      </c>
      <c r="AU28" s="170" t="str">
        <f aca="false">IF(J28="","",IF(J28="-","-",IF(UPPER(J28)="AB","+",VLOOKUP(J28,'විෂය තොරතුරු'!$P$24:$Q$28,2))))</f>
        <v/>
      </c>
      <c r="AV28" s="171" t="str">
        <f aca="false">IF(K28="","",IF(K28="-","-",IF(UPPER(K28)="AB","+",VLOOKUP(K28,'විෂය තොරතුරු'!$P$24:$Q$28,2))))</f>
        <v/>
      </c>
      <c r="AW28" s="168" t="str">
        <f aca="false">IF(L28="","",IF(L28="-","-",IF(UPPER(L28)="AB","+",VLOOKUP(L28,'විෂය තොරතුරු'!$P$24:$Q$28,2))))</f>
        <v/>
      </c>
      <c r="AX28" s="168" t="str">
        <f aca="false">IF(M28="","",IF(M28="-","-",IF(UPPER(M28)="AB","+",VLOOKUP(M28,'විෂය තොරතුරු'!$P$24:$Q$28,2))))</f>
        <v/>
      </c>
      <c r="AY28" s="169" t="str">
        <f aca="false">IF(N28="","",IF(N28="-","-",IF(UPPER(N28)="AB","+",VLOOKUP(N28,'විෂය තොරතුරු'!$P$24:$Q$28,2))))</f>
        <v/>
      </c>
      <c r="AZ28" s="167" t="str">
        <f aca="false">IF(O28="","",IF(O28="-","-",IF(UPPER(O28)="AB","+",VLOOKUP(O28,'විෂය තොරතුරු'!$P$24:$Q$28,2))))</f>
        <v/>
      </c>
      <c r="BA28" s="168" t="str">
        <f aca="false">IF(P28="","",IF(P28="-","-",IF(UPPER(P28)="AB","+",VLOOKUP(P28,'විෂය තොරතුරු'!$P$24:$Q$28,2))))</f>
        <v/>
      </c>
      <c r="BB28" s="168" t="str">
        <f aca="false">IF(Q28="","",IF(Q28="-","-",IF(UPPER(Q28)="AB","+",VLOOKUP(Q28,'විෂය තොරතුරු'!$P$24:$Q$28,2))))</f>
        <v/>
      </c>
      <c r="BC28" s="168" t="str">
        <f aca="false">IF(R28="","",IF(R28="-","-",IF(UPPER(R28)="AB","+",VLOOKUP(R28,'විෂය තොරතුරු'!$P$24:$Q$28,2))))</f>
        <v/>
      </c>
      <c r="BD28" s="168" t="str">
        <f aca="false">IF(S28="","",IF(S28="-","-",IF(UPPER(S28)="AB","+",VLOOKUP(S28,'විෂය තොරතුරු'!$P$24:$Q$28,2))))</f>
        <v/>
      </c>
      <c r="BE28" s="168" t="str">
        <f aca="false">IF(T28="","",IF(T28="-","-",IF(UPPER(T28)="AB","+",VLOOKUP(T28,'විෂය තොරතුරු'!$P$24:$Q$28,2))))</f>
        <v/>
      </c>
      <c r="BF28" s="168" t="str">
        <f aca="false">IF(U28="","",IF(U28="-","-",IF(UPPER(U28)="AB","+",VLOOKUP(U28,'විෂය තොරතුරු'!$P$24:$Q$28,2))))</f>
        <v/>
      </c>
      <c r="BG28" s="170" t="str">
        <f aca="false">IF(V28="","",IF(V28="-","-",IF(UPPER(V28)="AB","+",VLOOKUP(V28,'විෂය තොරතුරු'!$P$24:$Q$28,2))))</f>
        <v/>
      </c>
      <c r="BH28" s="171" t="str">
        <f aca="false">IF(W28="","",IF(W28="-","-",IF(UPPER(W28)="AB","+",VLOOKUP(W28,'විෂය තොරතුරු'!$P$24:$Q$28,2))))</f>
        <v/>
      </c>
      <c r="BI28" s="168" t="str">
        <f aca="false">IF(X28="","",IF(X28="-","-",IF(UPPER(X28)="AB","+",VLOOKUP(X28,'විෂය තොරතුරු'!$P$24:$Q$28,2))))</f>
        <v/>
      </c>
      <c r="BJ28" s="168" t="str">
        <f aca="false">IF(Y28="","",IF(Y28="-","-",IF(UPPER(Y28)="AB","+",VLOOKUP(Y28,'විෂය තොරතුරු'!$P$24:$Q$28,2))))</f>
        <v/>
      </c>
      <c r="BK28" s="168" t="str">
        <f aca="false">IF(Z28="","",IF(Z28="-","-",IF(UPPER(Z28)="AB","+",VLOOKUP(Z28,'විෂය තොරතුරු'!$P$24:$Q$28,2))))</f>
        <v/>
      </c>
      <c r="BL28" s="168" t="str">
        <f aca="false">IF(AA28="","",IF(AA28="-","-",IF(UPPER(AA28)="AB","+",VLOOKUP(AA28,'විෂය තොරතුරු'!$P$24:$Q$28,2))))</f>
        <v/>
      </c>
      <c r="BM28" s="168" t="str">
        <f aca="false">IF(AB28="","",IF(AB28="-","-",IF(UPPER(AB28)="AB","+",VLOOKUP(AB28,'විෂය තොරතුරු'!$P$24:$Q$28,2))))</f>
        <v/>
      </c>
      <c r="BN28" s="168" t="str">
        <f aca="false">IF(AC28="","",IF(AC28="-","-",IF(UPPER(AC28)="AB","+",VLOOKUP(AC28,'විෂය තොරතුරු'!$P$24:$Q$28,2))))</f>
        <v/>
      </c>
      <c r="BO28" s="169" t="str">
        <f aca="false">IF(AD28="","",IF(AD28="-","-",IF(UPPER(AD28)="AB","+",VLOOKUP(AD28,'විෂය තොරතුරු'!$P$24:$Q$28,2))))</f>
        <v/>
      </c>
      <c r="BP28" s="171" t="str">
        <f aca="false">IF(AE28="","",IF(AE28="-","-",IF(UPPER(AE28)="AB","+",VLOOKUP(AE28,'විෂය තොරතුරු'!$P$24:$Q$28,2))))</f>
        <v/>
      </c>
      <c r="BQ28" s="168" t="str">
        <f aca="false">IF(AF28="","",IF(AF28="-","-",IF(UPPER(AF28)="AB","+",VLOOKUP(AF28,'විෂය තොරතුරු'!$P$24:$Q$28,2))))</f>
        <v/>
      </c>
      <c r="BR28" s="168" t="str">
        <f aca="false">IF(AG28="","",IF(AG28="-","-",IF(UPPER(AG28)="AB","+",VLOOKUP(AG28,'විෂය තොරතුරු'!$P$24:$Q$28,2))))</f>
        <v/>
      </c>
      <c r="BS28" s="168" t="str">
        <f aca="false">IF(AH28="","",IF(AH28="-","-",IF(UPPER(AH28)="AB","+",VLOOKUP(AH28,'විෂය තොරතුරු'!$P$24:$Q$28,2))))</f>
        <v/>
      </c>
      <c r="BT28" s="168" t="str">
        <f aca="false">IF(AI28="","",IF(AI28="-","-",IF(UPPER(AI28)="AB","+",VLOOKUP(AI28,'විෂය තොරතුරු'!$P$24:$Q$28,2))))</f>
        <v/>
      </c>
      <c r="BU28" s="168" t="str">
        <f aca="false">IF(AJ28="","",IF(AJ28="-","-",IF(UPPER(AJ28)="AB","+",VLOOKUP(AJ28,'විෂය තොරතුරු'!$P$24:$Q$28,2))))</f>
        <v/>
      </c>
      <c r="BV28" s="168" t="str">
        <f aca="false">IF(AK28="","",IF(AK28="-","-",IF(UPPER(AK28)="AB","+",VLOOKUP(AK28,'විෂය තොරතුරු'!$P$24:$Q$28,2))))</f>
        <v/>
      </c>
      <c r="BW28" s="169" t="str">
        <f aca="false">IF(AL28="","",IF(AL28="-","-",IF(UPPER(AL28)="AB","+",VLOOKUP(AL28,'විෂය තොරතුරු'!$P$24:$Q$28,2))))</f>
        <v/>
      </c>
      <c r="BX28" s="171" t="str">
        <f aca="false">IF($B28="","",COUNTIF($AP28:$BW28,"A"))</f>
        <v/>
      </c>
      <c r="BY28" s="168" t="str">
        <f aca="false">IF($B28="","",COUNTIF($AP28:$BW28,"B"))</f>
        <v/>
      </c>
      <c r="BZ28" s="168" t="str">
        <f aca="false">IF($B28="","",COUNTIF($AP28:$BW28,"C"))</f>
        <v/>
      </c>
      <c r="CA28" s="168" t="str">
        <f aca="false">IF($B28="","",COUNTIF($AP28:$BW28,"S"))</f>
        <v/>
      </c>
      <c r="CB28" s="169" t="str">
        <f aca="false">IF($B28="","",COUNTIF($AP28:$BW28,"W"))</f>
        <v/>
      </c>
      <c r="CC28" s="171" t="str">
        <f aca="false">IF(B28="","",SUM(BX28:CA28))</f>
        <v/>
      </c>
      <c r="CD28" s="169" t="str">
        <f aca="false">IF(B28="","",SUM(BX28:BZ28))</f>
        <v/>
      </c>
      <c r="CE28" s="172" t="str">
        <f aca="false">IF(B28="","",IF(AND(CC28&gt;=6,CD28&gt;=3,OR(E28&gt;=35,F28&gt;=35),L28&gt;=35),"6/3 සමත්",IF(AND(CC28&gt;=5,CD28&gt;=3,OR(E28&gt;=35,F28&gt;=35,L28&gt;=35)),"5/3 සමත්",IF(AND(CC28&gt;=4,CD28&gt;=1,OR(E28&gt;=20,F28&gt;=20,L28&gt;=20)),"සමත් කළ හැකි",IF(CB28=9,"W9","අසමත් ?")))))</f>
        <v/>
      </c>
      <c r="FK28" s="173" t="n">
        <v>14</v>
      </c>
      <c r="FL28" s="161" t="s">
        <v>58</v>
      </c>
      <c r="FM28" s="161"/>
      <c r="FN28" s="161" t="str">
        <f aca="false">IF(FM28="","-",(FM28/$M$95)*100)</f>
        <v>-</v>
      </c>
      <c r="FO28" s="165" t="n">
        <v>27</v>
      </c>
      <c r="FP28" s="165"/>
      <c r="FQ28" s="165" t="n">
        <v>30</v>
      </c>
      <c r="FR28" s="165" t="s">
        <v>18</v>
      </c>
      <c r="FS28" s="165"/>
      <c r="FT28" s="165"/>
      <c r="FU28" s="165" t="n">
        <v>10</v>
      </c>
      <c r="FV28" s="165" t="n">
        <v>17</v>
      </c>
      <c r="FW28" s="165" t="n">
        <v>12</v>
      </c>
      <c r="FX28" s="165" t="n">
        <v>22</v>
      </c>
      <c r="FY28" s="165" t="s">
        <v>18</v>
      </c>
      <c r="FZ28" s="165" t="s">
        <v>18</v>
      </c>
      <c r="GA28" s="165" t="n">
        <v>19</v>
      </c>
      <c r="GB28" s="165"/>
      <c r="GC28" s="165"/>
      <c r="GD28" s="165"/>
      <c r="GE28" s="165"/>
      <c r="GF28" s="165"/>
      <c r="GG28" s="165" t="s">
        <v>18</v>
      </c>
      <c r="GH28" s="165" t="n">
        <v>43</v>
      </c>
      <c r="GI28" s="165" t="s">
        <v>18</v>
      </c>
      <c r="GJ28" s="165"/>
      <c r="GK28" s="165"/>
      <c r="GL28" s="165" t="s">
        <v>18</v>
      </c>
      <c r="GM28" s="165"/>
      <c r="GN28" s="165"/>
      <c r="GO28" s="165" t="s">
        <v>18</v>
      </c>
      <c r="GP28" s="165" t="n">
        <v>27</v>
      </c>
      <c r="GQ28" s="165"/>
      <c r="GR28" s="165" t="s">
        <v>18</v>
      </c>
      <c r="GS28" s="165"/>
      <c r="GT28" s="165"/>
      <c r="GU28" s="165"/>
      <c r="GV28" s="174"/>
      <c r="GW28" s="167" t="n">
        <f aca="false">IF(FL28="","",SUM(FO28:GV28))</f>
        <v>207</v>
      </c>
      <c r="GX28" s="168" t="n">
        <f aca="false">IF(FL28="","",GW28/9)</f>
        <v>23</v>
      </c>
      <c r="GY28" s="169" t="n">
        <f aca="false">IF(FL28="","",IF(GW28=0,"-",RANK(GW28,$GW$15:$GW$64,0)))</f>
        <v>25</v>
      </c>
      <c r="GZ28" s="167" t="str">
        <f aca="false">IF(FO28="","",IF(FO28="-","-",IF(UPPER(FO28)="AB","+",VLOOKUP(FO28,'විෂය තොරතුරු'!$P$24:$Q$28,2))))</f>
        <v>W</v>
      </c>
      <c r="HA28" s="168" t="str">
        <f aca="false">IF(FP28="","",IF(FP28="-","-",IF(UPPER(FP28)="AB","+",VLOOKUP(FP28,'විෂය තොරතුරු'!$P$24:$Q$28,2))))</f>
        <v/>
      </c>
      <c r="HB28" s="168" t="str">
        <f aca="false">IF(FQ28="","",IF(FQ28="-","-",IF(UPPER(FQ28)="AB","+",VLOOKUP(FQ28,'විෂය තොරතුරු'!$P$24:$Q$28,2))))</f>
        <v>W</v>
      </c>
      <c r="HC28" s="168" t="str">
        <f aca="false">IF(FR28="","",IF(FR28="-","-",IF(UPPER(FR28)="AB","+",VLOOKUP(FR28,'විෂය තොරතුරු'!$P$24:$Q$28,2))))</f>
        <v>-</v>
      </c>
      <c r="HD28" s="168" t="str">
        <f aca="false">IF(FS28="","",IF(FS28="-","-",IF(UPPER(FS28)="AB","+",VLOOKUP(FS28,'විෂය තොරතුරු'!$P$24:$Q$28,2))))</f>
        <v/>
      </c>
      <c r="HE28" s="170" t="str">
        <f aca="false">IF(FT28="","",IF(FT28="-","-",IF(UPPER(FT28)="AB","+",VLOOKUP(FT28,'විෂය තොරතුරු'!$P$24:$Q$28,2))))</f>
        <v/>
      </c>
      <c r="HF28" s="171" t="str">
        <f aca="false">IF(FU28="","",IF(FU28="-","-",IF(UPPER(FU28)="AB","+",VLOOKUP(FU28,'විෂය තොරතුරු'!$P$24:$Q$28,2))))</f>
        <v>W</v>
      </c>
      <c r="HG28" s="168" t="str">
        <f aca="false">IF(FV28="","",IF(FV28="-","-",IF(UPPER(FV28)="AB","+",VLOOKUP(FV28,'විෂය තොරතුරු'!$P$24:$Q$28,2))))</f>
        <v>W</v>
      </c>
      <c r="HH28" s="168" t="str">
        <f aca="false">IF(FW28="","",IF(FW28="-","-",IF(UPPER(FW28)="AB","+",VLOOKUP(FW28,'විෂය තොරතුරු'!$P$24:$Q$28,2))))</f>
        <v>W</v>
      </c>
      <c r="HI28" s="169" t="str">
        <f aca="false">IF(FX28="","",IF(FX28="-","-",IF(UPPER(FX28)="AB","+",VLOOKUP(FX28,'විෂය තොරතුරු'!$P$24:$Q$28,2))))</f>
        <v>W</v>
      </c>
      <c r="HJ28" s="167" t="str">
        <f aca="false">IF(FY28="","",IF(FY28="-","-",IF(UPPER(FY28)="AB","+",VLOOKUP(FY28,'විෂය තොරතුරු'!$P$24:$Q$28,2))))</f>
        <v>-</v>
      </c>
      <c r="HK28" s="168" t="str">
        <f aca="false">IF(FZ28="","",IF(FZ28="-","-",IF(UPPER(FZ28)="AB","+",VLOOKUP(FZ28,'විෂය තොරතුරු'!$P$24:$Q$28,2))))</f>
        <v>-</v>
      </c>
      <c r="HL28" s="168" t="str">
        <f aca="false">IF(GA28="","",IF(GA28="-","-",IF(UPPER(GA28)="AB","+",VLOOKUP(GA28,'විෂය තොරතුරු'!$P$24:$Q$28,2))))</f>
        <v>W</v>
      </c>
      <c r="HM28" s="168" t="str">
        <f aca="false">IF(GB28="","",IF(GB28="-","-",IF(UPPER(GB28)="AB","+",VLOOKUP(GB28,'විෂය තොරතුරු'!$P$24:$Q$28,2))))</f>
        <v/>
      </c>
      <c r="HN28" s="168" t="str">
        <f aca="false">IF(GC28="","",IF(GC28="-","-",IF(UPPER(GC28)="AB","+",VLOOKUP(GC28,'විෂය තොරතුරු'!$P$24:$Q$28,2))))</f>
        <v/>
      </c>
      <c r="HO28" s="168" t="str">
        <f aca="false">IF(GD28="","",IF(GD28="-","-",IF(UPPER(GD28)="AB","+",VLOOKUP(GD28,'විෂය තොරතුරු'!$P$24:$Q$28,2))))</f>
        <v/>
      </c>
      <c r="HP28" s="168" t="str">
        <f aca="false">IF(GE28="","",IF(GE28="-","-",IF(UPPER(GE28)="AB","+",VLOOKUP(GE28,'විෂය තොරතුරු'!$P$24:$Q$28,2))))</f>
        <v/>
      </c>
      <c r="HQ28" s="170" t="str">
        <f aca="false">IF(GF28="","",IF(GF28="-","-",IF(UPPER(GF28)="AB","+",VLOOKUP(GF28,'විෂය තොරතුරු'!$P$24:$Q$28,2))))</f>
        <v/>
      </c>
      <c r="HR28" s="171" t="str">
        <f aca="false">IF(GG28="","",IF(GG28="-","-",IF(UPPER(GG28)="AB","+",VLOOKUP(GG28,'විෂය තොරතුරු'!$P$24:$Q$28,2))))</f>
        <v>-</v>
      </c>
      <c r="HS28" s="168" t="str">
        <f aca="false">IF(GH28="","",IF(GH28="-","-",IF(UPPER(GH28)="AB","+",VLOOKUP(GH28,'විෂය තොරතුරු'!$P$24:$Q$28,2))))</f>
        <v>S</v>
      </c>
      <c r="HT28" s="168" t="str">
        <f aca="false">IF(GI28="","",IF(GI28="-","-",IF(UPPER(GI28)="AB","+",VLOOKUP(GI28,'විෂය තොරතුරු'!$P$24:$Q$28,2))))</f>
        <v>-</v>
      </c>
      <c r="HU28" s="168" t="str">
        <f aca="false">IF(GJ28="","",IF(GJ28="-","-",IF(UPPER(GJ28)="AB","+",VLOOKUP(GJ28,'විෂය තොරතුරු'!$P$24:$Q$28,2))))</f>
        <v/>
      </c>
      <c r="HV28" s="168" t="str">
        <f aca="false">IF(GK28="","",IF(GK28="-","-",IF(UPPER(GK28)="AB","+",VLOOKUP(GK28,'විෂය තොරතුරු'!$P$24:$Q$28,2))))</f>
        <v/>
      </c>
      <c r="HW28" s="168" t="str">
        <f aca="false">IF(GL28="","",IF(GL28="-","-",IF(UPPER(GL28)="AB","+",VLOOKUP(GL28,'විෂය තොරතුරු'!$P$24:$Q$28,2))))</f>
        <v>-</v>
      </c>
      <c r="HX28" s="168" t="str">
        <f aca="false">IF(GM28="","",IF(GM28="-","-",IF(UPPER(GM28)="AB","+",VLOOKUP(GM28,'විෂය තොරතුරු'!$P$24:$Q$28,2))))</f>
        <v/>
      </c>
      <c r="HY28" s="169" t="str">
        <f aca="false">IF(GN28="","",IF(GN28="-","-",IF(UPPER(GN28)="AB","+",VLOOKUP(GN28,'විෂය තොරතුරු'!$P$24:$Q$28,2))))</f>
        <v/>
      </c>
      <c r="HZ28" s="171" t="str">
        <f aca="false">IF(GO28="","",IF(GO28="-","-",IF(UPPER(GO28)="AB","+",VLOOKUP(GO28,'විෂය තොරතුරු'!$P$24:$Q$28,2))))</f>
        <v>-</v>
      </c>
      <c r="IA28" s="168" t="str">
        <f aca="false">IF(GP28="","",IF(GP28="-","-",IF(UPPER(GP28)="AB","+",VLOOKUP(GP28,'විෂය තොරතුරු'!$P$24:$Q$28,2))))</f>
        <v>W</v>
      </c>
      <c r="IB28" s="168" t="str">
        <f aca="false">IF(GQ28="","",IF(GQ28="-","-",IF(UPPER(GQ28)="AB","+",VLOOKUP(GQ28,'විෂය තොරතුරු'!$P$24:$Q$28,2))))</f>
        <v/>
      </c>
      <c r="IC28" s="168" t="str">
        <f aca="false">IF(GR28="","",IF(GR28="-","-",IF(UPPER(GR28)="AB","+",VLOOKUP(GR28,'විෂය තොරතුරු'!$P$24:$Q$28,2))))</f>
        <v>-</v>
      </c>
      <c r="ID28" s="168" t="str">
        <f aca="false">IF(GS28="","",IF(GS28="-","-",IF(UPPER(GS28)="AB","+",VLOOKUP(GS28,'විෂය තොරතුරු'!$P$24:$Q$28,2))))</f>
        <v/>
      </c>
      <c r="IE28" s="168" t="str">
        <f aca="false">IF(GT28="","",IF(GT28="-","-",IF(UPPER(GT28)="AB","+",VLOOKUP(GT28,'විෂය තොරතුරු'!$P$24:$Q$28,2))))</f>
        <v/>
      </c>
      <c r="IF28" s="168" t="str">
        <f aca="false">IF(GU28="","",IF(GU28="-","-",IF(UPPER(GU28)="AB","+",VLOOKUP(GU28,'විෂය තොරතුරු'!$P$24:$Q$28,2))))</f>
        <v/>
      </c>
      <c r="IG28" s="169" t="str">
        <f aca="false">IF(GV28="","",IF(GV28="-","-",IF(UPPER(GV28)="AB","+",VLOOKUP(GV28,'විෂය තොරතුරු'!$P$24:$Q$28,2))))</f>
        <v/>
      </c>
      <c r="IH28" s="171" t="n">
        <f aca="false">IF($FL28="","",COUNTIF($GZ28:$IG28,"A"))</f>
        <v>0</v>
      </c>
      <c r="II28" s="171" t="n">
        <f aca="false">IF($FL28="","",COUNTIF($GZ28:$IG28,"B"))</f>
        <v>0</v>
      </c>
      <c r="IJ28" s="171" t="n">
        <f aca="false">IF($FL28="","",COUNTIF($GZ28:$IG28,"C"))</f>
        <v>0</v>
      </c>
      <c r="IK28" s="171" t="n">
        <f aca="false">IF($FL28="","",COUNTIF($GZ28:$IG28,"S"))</f>
        <v>1</v>
      </c>
      <c r="IL28" s="171" t="n">
        <f aca="false">IF($FL28="","",COUNTIF($GZ28:$IG28,"W"))</f>
        <v>8</v>
      </c>
      <c r="IM28" s="171" t="n">
        <f aca="false">IF(FL28="","",SUM(IH28:IK28))</f>
        <v>1</v>
      </c>
      <c r="IN28" s="169" t="n">
        <f aca="false">IF(FL28="","",SUM(IH28:IJ28))</f>
        <v>0</v>
      </c>
      <c r="IO28" s="172" t="str">
        <f aca="false">IF(FL28="","",IF(AND(IM28&gt;=6,IN28&gt;=3,OR(FO28&gt;=35,FP28&gt;=35),FV28&gt;=35),"6/3 සමත්",IF(AND(IM28&gt;=5,IN28&gt;=3,OR(FO28&gt;=35,FP28&gt;=35,FV28&gt;=35)),"5/3 සමත්",IF(AND(IM28&gt;=4,IN28&gt;=1,OR(FO28&gt;=20,FP28&gt;=20,FV28&gt;=20)),"සමත් කළ හැකි",IF(IL28=9,"W9","අසමත් ?")))))</f>
        <v>අසමත් ?</v>
      </c>
    </row>
    <row r="29" customFormat="false" ht="13.8" hidden="false" customHeight="false" outlineLevel="0" collapsed="false">
      <c r="A29" s="160" t="n">
        <v>15</v>
      </c>
      <c r="B29" s="161"/>
      <c r="C29" s="161"/>
      <c r="D29" s="162"/>
      <c r="E29" s="183"/>
      <c r="F29" s="181"/>
      <c r="G29" s="183"/>
      <c r="H29" s="180"/>
      <c r="I29" s="180"/>
      <c r="J29" s="181"/>
      <c r="K29" s="183"/>
      <c r="L29" s="180"/>
      <c r="M29" s="180"/>
      <c r="N29" s="181"/>
      <c r="O29" s="183"/>
      <c r="P29" s="180"/>
      <c r="Q29" s="180"/>
      <c r="R29" s="180"/>
      <c r="S29" s="180"/>
      <c r="T29" s="180"/>
      <c r="U29" s="180"/>
      <c r="V29" s="181"/>
      <c r="W29" s="183"/>
      <c r="X29" s="180"/>
      <c r="Y29" s="180"/>
      <c r="Z29" s="180"/>
      <c r="AA29" s="180"/>
      <c r="AB29" s="180"/>
      <c r="AC29" s="180"/>
      <c r="AD29" s="181"/>
      <c r="AE29" s="183"/>
      <c r="AF29" s="180"/>
      <c r="AG29" s="180"/>
      <c r="AH29" s="180"/>
      <c r="AI29" s="180"/>
      <c r="AJ29" s="180"/>
      <c r="AK29" s="180"/>
      <c r="AL29" s="166"/>
      <c r="AM29" s="167" t="str">
        <f aca="false">IF(B29="","",SUM(E29:AL29))</f>
        <v/>
      </c>
      <c r="AN29" s="168" t="str">
        <f aca="false">IF(B29="","",AM29/9)</f>
        <v/>
      </c>
      <c r="AO29" s="169" t="str">
        <f aca="false">IF(B29="","",IF(AM29=0,"-",RANK(AM29,$AM$15:$AM$64,0)))</f>
        <v/>
      </c>
      <c r="AP29" s="167" t="str">
        <f aca="false">IF(E29="","",IF(E29="-","-",IF(UPPER(E29)="AB","+",VLOOKUP(E29,'විෂය තොරතුරු'!$P$24:$Q$28,2))))</f>
        <v/>
      </c>
      <c r="AQ29" s="168" t="str">
        <f aca="false">IF(F29="","",IF(F29="-","-",IF(UPPER(F29)="AB","+",VLOOKUP(F29,'විෂය තොරතුරු'!$P$24:$Q$28,2))))</f>
        <v/>
      </c>
      <c r="AR29" s="168" t="str">
        <f aca="false">IF(G29="","",IF(G29="-","-",IF(UPPER(G29)="AB","+",VLOOKUP(G29,'විෂය තොරතුරු'!$P$24:$Q$28,2))))</f>
        <v/>
      </c>
      <c r="AS29" s="168" t="str">
        <f aca="false">IF(H29="","",IF(H29="-","-",IF(UPPER(H29)="AB","+",VLOOKUP(H29,'විෂය තොරතුරු'!$P$24:$Q$28,2))))</f>
        <v/>
      </c>
      <c r="AT29" s="168" t="str">
        <f aca="false">IF(I29="","",IF(I29="-","-",IF(UPPER(I29)="AB","+",VLOOKUP(I29,'විෂය තොරතුරු'!$P$24:$Q$28,2))))</f>
        <v/>
      </c>
      <c r="AU29" s="170" t="str">
        <f aca="false">IF(J29="","",IF(J29="-","-",IF(UPPER(J29)="AB","+",VLOOKUP(J29,'විෂය තොරතුරු'!$P$24:$Q$28,2))))</f>
        <v/>
      </c>
      <c r="AV29" s="171" t="str">
        <f aca="false">IF(K29="","",IF(K29="-","-",IF(UPPER(K29)="AB","+",VLOOKUP(K29,'විෂය තොරතුරු'!$P$24:$Q$28,2))))</f>
        <v/>
      </c>
      <c r="AW29" s="168" t="str">
        <f aca="false">IF(L29="","",IF(L29="-","-",IF(UPPER(L29)="AB","+",VLOOKUP(L29,'විෂය තොරතුරු'!$P$24:$Q$28,2))))</f>
        <v/>
      </c>
      <c r="AX29" s="168" t="str">
        <f aca="false">IF(M29="","",IF(M29="-","-",IF(UPPER(M29)="AB","+",VLOOKUP(M29,'විෂය තොරතුරු'!$P$24:$Q$28,2))))</f>
        <v/>
      </c>
      <c r="AY29" s="169" t="str">
        <f aca="false">IF(N29="","",IF(N29="-","-",IF(UPPER(N29)="AB","+",VLOOKUP(N29,'විෂය තොරතුරු'!$P$24:$Q$28,2))))</f>
        <v/>
      </c>
      <c r="AZ29" s="167" t="str">
        <f aca="false">IF(O29="","",IF(O29="-","-",IF(UPPER(O29)="AB","+",VLOOKUP(O29,'විෂය තොරතුරු'!$P$24:$Q$28,2))))</f>
        <v/>
      </c>
      <c r="BA29" s="168" t="str">
        <f aca="false">IF(P29="","",IF(P29="-","-",IF(UPPER(P29)="AB","+",VLOOKUP(P29,'විෂය තොරතුරු'!$P$24:$Q$28,2))))</f>
        <v/>
      </c>
      <c r="BB29" s="168" t="str">
        <f aca="false">IF(Q29="","",IF(Q29="-","-",IF(UPPER(Q29)="AB","+",VLOOKUP(Q29,'විෂය තොරතුරු'!$P$24:$Q$28,2))))</f>
        <v/>
      </c>
      <c r="BC29" s="168" t="str">
        <f aca="false">IF(R29="","",IF(R29="-","-",IF(UPPER(R29)="AB","+",VLOOKUP(R29,'විෂය තොරතුරු'!$P$24:$Q$28,2))))</f>
        <v/>
      </c>
      <c r="BD29" s="168" t="str">
        <f aca="false">IF(S29="","",IF(S29="-","-",IF(UPPER(S29)="AB","+",VLOOKUP(S29,'විෂය තොරතුරු'!$P$24:$Q$28,2))))</f>
        <v/>
      </c>
      <c r="BE29" s="168" t="str">
        <f aca="false">IF(T29="","",IF(T29="-","-",IF(UPPER(T29)="AB","+",VLOOKUP(T29,'විෂය තොරතුරු'!$P$24:$Q$28,2))))</f>
        <v/>
      </c>
      <c r="BF29" s="168" t="str">
        <f aca="false">IF(U29="","",IF(U29="-","-",IF(UPPER(U29)="AB","+",VLOOKUP(U29,'විෂය තොරතුරු'!$P$24:$Q$28,2))))</f>
        <v/>
      </c>
      <c r="BG29" s="170" t="str">
        <f aca="false">IF(V29="","",IF(V29="-","-",IF(UPPER(V29)="AB","+",VLOOKUP(V29,'විෂය තොරතුරු'!$P$24:$Q$28,2))))</f>
        <v/>
      </c>
      <c r="BH29" s="171" t="str">
        <f aca="false">IF(W29="","",IF(W29="-","-",IF(UPPER(W29)="AB","+",VLOOKUP(W29,'විෂය තොරතුරු'!$P$24:$Q$28,2))))</f>
        <v/>
      </c>
      <c r="BI29" s="168" t="str">
        <f aca="false">IF(X29="","",IF(X29="-","-",IF(UPPER(X29)="AB","+",VLOOKUP(X29,'විෂය තොරතුරු'!$P$24:$Q$28,2))))</f>
        <v/>
      </c>
      <c r="BJ29" s="168" t="str">
        <f aca="false">IF(Y29="","",IF(Y29="-","-",IF(UPPER(Y29)="AB","+",VLOOKUP(Y29,'විෂය තොරතුරු'!$P$24:$Q$28,2))))</f>
        <v/>
      </c>
      <c r="BK29" s="168" t="str">
        <f aca="false">IF(Z29="","",IF(Z29="-","-",IF(UPPER(Z29)="AB","+",VLOOKUP(Z29,'විෂය තොරතුරු'!$P$24:$Q$28,2))))</f>
        <v/>
      </c>
      <c r="BL29" s="168" t="str">
        <f aca="false">IF(AA29="","",IF(AA29="-","-",IF(UPPER(AA29)="AB","+",VLOOKUP(AA29,'විෂය තොරතුරු'!$P$24:$Q$28,2))))</f>
        <v/>
      </c>
      <c r="BM29" s="168" t="str">
        <f aca="false">IF(AB29="","",IF(AB29="-","-",IF(UPPER(AB29)="AB","+",VLOOKUP(AB29,'විෂය තොරතුරු'!$P$24:$Q$28,2))))</f>
        <v/>
      </c>
      <c r="BN29" s="168" t="str">
        <f aca="false">IF(AC29="","",IF(AC29="-","-",IF(UPPER(AC29)="AB","+",VLOOKUP(AC29,'විෂය තොරතුරු'!$P$24:$Q$28,2))))</f>
        <v/>
      </c>
      <c r="BO29" s="169" t="str">
        <f aca="false">IF(AD29="","",IF(AD29="-","-",IF(UPPER(AD29)="AB","+",VLOOKUP(AD29,'විෂය තොරතුරු'!$P$24:$Q$28,2))))</f>
        <v/>
      </c>
      <c r="BP29" s="171" t="str">
        <f aca="false">IF(AE29="","",IF(AE29="-","-",IF(UPPER(AE29)="AB","+",VLOOKUP(AE29,'විෂය තොරතුරු'!$P$24:$Q$28,2))))</f>
        <v/>
      </c>
      <c r="BQ29" s="168" t="str">
        <f aca="false">IF(AF29="","",IF(AF29="-","-",IF(UPPER(AF29)="AB","+",VLOOKUP(AF29,'විෂය තොරතුරු'!$P$24:$Q$28,2))))</f>
        <v/>
      </c>
      <c r="BR29" s="168" t="str">
        <f aca="false">IF(AG29="","",IF(AG29="-","-",IF(UPPER(AG29)="AB","+",VLOOKUP(AG29,'විෂය තොරතුරු'!$P$24:$Q$28,2))))</f>
        <v/>
      </c>
      <c r="BS29" s="168" t="str">
        <f aca="false">IF(AH29="","",IF(AH29="-","-",IF(UPPER(AH29)="AB","+",VLOOKUP(AH29,'විෂය තොරතුරු'!$P$24:$Q$28,2))))</f>
        <v/>
      </c>
      <c r="BT29" s="168" t="str">
        <f aca="false">IF(AI29="","",IF(AI29="-","-",IF(UPPER(AI29)="AB","+",VLOOKUP(AI29,'විෂය තොරතුරු'!$P$24:$Q$28,2))))</f>
        <v/>
      </c>
      <c r="BU29" s="168" t="str">
        <f aca="false">IF(AJ29="","",IF(AJ29="-","-",IF(UPPER(AJ29)="AB","+",VLOOKUP(AJ29,'විෂය තොරතුරු'!$P$24:$Q$28,2))))</f>
        <v/>
      </c>
      <c r="BV29" s="168" t="str">
        <f aca="false">IF(AK29="","",IF(AK29="-","-",IF(UPPER(AK29)="AB","+",VLOOKUP(AK29,'විෂය තොරතුරු'!$P$24:$Q$28,2))))</f>
        <v/>
      </c>
      <c r="BW29" s="169" t="str">
        <f aca="false">IF(AL29="","",IF(AL29="-","-",IF(UPPER(AL29)="AB","+",VLOOKUP(AL29,'විෂය තොරතුරු'!$P$24:$Q$28,2))))</f>
        <v/>
      </c>
      <c r="BX29" s="171" t="str">
        <f aca="false">IF($B29="","",COUNTIF($AP29:$BW29,"A"))</f>
        <v/>
      </c>
      <c r="BY29" s="168" t="str">
        <f aca="false">IF($B29="","",COUNTIF($AP29:$BW29,"B"))</f>
        <v/>
      </c>
      <c r="BZ29" s="168" t="str">
        <f aca="false">IF($B29="","",COUNTIF($AP29:$BW29,"C"))</f>
        <v/>
      </c>
      <c r="CA29" s="168" t="str">
        <f aca="false">IF($B29="","",COUNTIF($AP29:$BW29,"S"))</f>
        <v/>
      </c>
      <c r="CB29" s="169" t="str">
        <f aca="false">IF($B29="","",COUNTIF($AP29:$BW29,"W"))</f>
        <v/>
      </c>
      <c r="CC29" s="171" t="str">
        <f aca="false">IF(B29="","",SUM(BX29:CA29))</f>
        <v/>
      </c>
      <c r="CD29" s="169" t="str">
        <f aca="false">IF(B29="","",SUM(BX29:BZ29))</f>
        <v/>
      </c>
      <c r="CE29" s="172" t="str">
        <f aca="false">IF(B29="","",IF(AND(CC29&gt;=6,CD29&gt;=3,OR(E29&gt;=35,F29&gt;=35),L29&gt;=35),"6/3 සමත්",IF(AND(CC29&gt;=5,CD29&gt;=3,OR(E29&gt;=35,F29&gt;=35,L29&gt;=35)),"5/3 සමත්",IF(AND(CC29&gt;=4,CD29&gt;=1,OR(E29&gt;=20,F29&gt;=20,L29&gt;=20)),"සමත් කළ හැකි",IF(CB29=9,"W9","අසමත් ?")))))</f>
        <v/>
      </c>
      <c r="FK29" s="173" t="n">
        <v>15</v>
      </c>
      <c r="FL29" s="161" t="s">
        <v>59</v>
      </c>
      <c r="FM29" s="161"/>
      <c r="FN29" s="161" t="str">
        <f aca="false">IF(FM29="","-",(FM29/$M$95)*100)</f>
        <v>-</v>
      </c>
      <c r="FO29" s="165" t="n">
        <v>66</v>
      </c>
      <c r="FP29" s="165"/>
      <c r="FQ29" s="165" t="n">
        <v>90</v>
      </c>
      <c r="FR29" s="165" t="s">
        <v>18</v>
      </c>
      <c r="FS29" s="165"/>
      <c r="FT29" s="165"/>
      <c r="FU29" s="165" t="n">
        <v>58</v>
      </c>
      <c r="FV29" s="165" t="n">
        <v>68</v>
      </c>
      <c r="FW29" s="165" t="n">
        <v>69</v>
      </c>
      <c r="FX29" s="165" t="n">
        <v>64</v>
      </c>
      <c r="FY29" s="165" t="n">
        <v>86</v>
      </c>
      <c r="FZ29" s="165" t="s">
        <v>18</v>
      </c>
      <c r="GA29" s="165"/>
      <c r="GB29" s="165"/>
      <c r="GC29" s="165"/>
      <c r="GD29" s="165"/>
      <c r="GE29" s="165"/>
      <c r="GF29" s="165"/>
      <c r="GG29" s="165" t="s">
        <v>18</v>
      </c>
      <c r="GH29" s="165" t="n">
        <v>83</v>
      </c>
      <c r="GI29" s="165" t="s">
        <v>18</v>
      </c>
      <c r="GJ29" s="165"/>
      <c r="GK29" s="165"/>
      <c r="GL29" s="165" t="s">
        <v>18</v>
      </c>
      <c r="GM29" s="165"/>
      <c r="GN29" s="165"/>
      <c r="GO29" s="165" t="s">
        <v>18</v>
      </c>
      <c r="GP29" s="165" t="s">
        <v>18</v>
      </c>
      <c r="GQ29" s="165"/>
      <c r="GR29" s="165" t="n">
        <v>76</v>
      </c>
      <c r="GS29" s="165"/>
      <c r="GT29" s="165"/>
      <c r="GU29" s="165"/>
      <c r="GV29" s="174"/>
      <c r="GW29" s="167" t="n">
        <f aca="false">IF(FL29="","",SUM(FO29:GV29))</f>
        <v>660</v>
      </c>
      <c r="GX29" s="168" t="n">
        <f aca="false">IF(FL29="","",GW29/9)</f>
        <v>73.3333333333333</v>
      </c>
      <c r="GY29" s="169" t="n">
        <f aca="false">IF(FL29="","",IF(GW29=0,"-",RANK(GW29,$GW$15:$GW$64,0)))</f>
        <v>1</v>
      </c>
      <c r="GZ29" s="167" t="str">
        <f aca="false">IF(FO29="","",IF(FO29="-","-",IF(UPPER(FO29)="AB","+",VLOOKUP(FO29,'විෂය තොරතුරු'!$P$24:$Q$28,2))))</f>
        <v>B</v>
      </c>
      <c r="HA29" s="168" t="str">
        <f aca="false">IF(FP29="","",IF(FP29="-","-",IF(UPPER(FP29)="AB","+",VLOOKUP(FP29,'විෂය තොරතුරු'!$P$24:$Q$28,2))))</f>
        <v/>
      </c>
      <c r="HB29" s="168" t="str">
        <f aca="false">IF(FQ29="","",IF(FQ29="-","-",IF(UPPER(FQ29)="AB","+",VLOOKUP(FQ29,'විෂය තොරතුරු'!$P$24:$Q$28,2))))</f>
        <v>A</v>
      </c>
      <c r="HC29" s="168" t="str">
        <f aca="false">IF(FR29="","",IF(FR29="-","-",IF(UPPER(FR29)="AB","+",VLOOKUP(FR29,'විෂය තොරතුරු'!$P$24:$Q$28,2))))</f>
        <v>-</v>
      </c>
      <c r="HD29" s="168" t="str">
        <f aca="false">IF(FS29="","",IF(FS29="-","-",IF(UPPER(FS29)="AB","+",VLOOKUP(FS29,'විෂය තොරතුරු'!$P$24:$Q$28,2))))</f>
        <v/>
      </c>
      <c r="HE29" s="170" t="str">
        <f aca="false">IF(FT29="","",IF(FT29="-","-",IF(UPPER(FT29)="AB","+",VLOOKUP(FT29,'විෂය තොරතුරු'!$P$24:$Q$28,2))))</f>
        <v/>
      </c>
      <c r="HF29" s="171" t="str">
        <f aca="false">IF(FU29="","",IF(FU29="-","-",IF(UPPER(FU29)="AB","+",VLOOKUP(FU29,'විෂය තොරතුරු'!$P$24:$Q$28,2))))</f>
        <v>C</v>
      </c>
      <c r="HG29" s="168" t="str">
        <f aca="false">IF(FV29="","",IF(FV29="-","-",IF(UPPER(FV29)="AB","+",VLOOKUP(FV29,'විෂය තොරතුරු'!$P$24:$Q$28,2))))</f>
        <v>B</v>
      </c>
      <c r="HH29" s="168" t="str">
        <f aca="false">IF(FW29="","",IF(FW29="-","-",IF(UPPER(FW29)="AB","+",VLOOKUP(FW29,'විෂය තොරතුරු'!$P$24:$Q$28,2))))</f>
        <v>B</v>
      </c>
      <c r="HI29" s="169" t="str">
        <f aca="false">IF(FX29="","",IF(FX29="-","-",IF(UPPER(FX29)="AB","+",VLOOKUP(FX29,'විෂය තොරතුරු'!$P$24:$Q$28,2))))</f>
        <v>C</v>
      </c>
      <c r="HJ29" s="167" t="str">
        <f aca="false">IF(FY29="","",IF(FY29="-","-",IF(UPPER(FY29)="AB","+",VLOOKUP(FY29,'විෂය තොරතුරු'!$P$24:$Q$28,2))))</f>
        <v>A</v>
      </c>
      <c r="HK29" s="168" t="str">
        <f aca="false">IF(FZ29="","",IF(FZ29="-","-",IF(UPPER(FZ29)="AB","+",VLOOKUP(FZ29,'විෂය තොරතුරු'!$P$24:$Q$28,2))))</f>
        <v>-</v>
      </c>
      <c r="HL29" s="168" t="str">
        <f aca="false">IF(GA29="","",IF(GA29="-","-",IF(UPPER(GA29)="AB","+",VLOOKUP(GA29,'විෂය තොරතුරු'!$P$24:$Q$28,2))))</f>
        <v/>
      </c>
      <c r="HM29" s="168" t="str">
        <f aca="false">IF(GB29="","",IF(GB29="-","-",IF(UPPER(GB29)="AB","+",VLOOKUP(GB29,'විෂය තොරතුරු'!$P$24:$Q$28,2))))</f>
        <v/>
      </c>
      <c r="HN29" s="168" t="str">
        <f aca="false">IF(GC29="","",IF(GC29="-","-",IF(UPPER(GC29)="AB","+",VLOOKUP(GC29,'විෂය තොරතුරු'!$P$24:$Q$28,2))))</f>
        <v/>
      </c>
      <c r="HO29" s="168" t="str">
        <f aca="false">IF(GD29="","",IF(GD29="-","-",IF(UPPER(GD29)="AB","+",VLOOKUP(GD29,'විෂය තොරතුරු'!$P$24:$Q$28,2))))</f>
        <v/>
      </c>
      <c r="HP29" s="168" t="str">
        <f aca="false">IF(GE29="","",IF(GE29="-","-",IF(UPPER(GE29)="AB","+",VLOOKUP(GE29,'විෂය තොරතුරු'!$P$24:$Q$28,2))))</f>
        <v/>
      </c>
      <c r="HQ29" s="170" t="str">
        <f aca="false">IF(GF29="","",IF(GF29="-","-",IF(UPPER(GF29)="AB","+",VLOOKUP(GF29,'විෂය තොරතුරු'!$P$24:$Q$28,2))))</f>
        <v/>
      </c>
      <c r="HR29" s="171" t="str">
        <f aca="false">IF(GG29="","",IF(GG29="-","-",IF(UPPER(GG29)="AB","+",VLOOKUP(GG29,'විෂය තොරතුරු'!$P$24:$Q$28,2))))</f>
        <v>-</v>
      </c>
      <c r="HS29" s="168" t="str">
        <f aca="false">IF(GH29="","",IF(GH29="-","-",IF(UPPER(GH29)="AB","+",VLOOKUP(GH29,'විෂය තොරතුරු'!$P$24:$Q$28,2))))</f>
        <v>A</v>
      </c>
      <c r="HT29" s="168" t="str">
        <f aca="false">IF(GI29="","",IF(GI29="-","-",IF(UPPER(GI29)="AB","+",VLOOKUP(GI29,'විෂය තොරතුරු'!$P$24:$Q$28,2))))</f>
        <v>-</v>
      </c>
      <c r="HU29" s="168" t="str">
        <f aca="false">IF(GJ29="","",IF(GJ29="-","-",IF(UPPER(GJ29)="AB","+",VLOOKUP(GJ29,'විෂය තොරතුරු'!$P$24:$Q$28,2))))</f>
        <v/>
      </c>
      <c r="HV29" s="168" t="str">
        <f aca="false">IF(GK29="","",IF(GK29="-","-",IF(UPPER(GK29)="AB","+",VLOOKUP(GK29,'විෂය තොරතුරු'!$P$24:$Q$28,2))))</f>
        <v/>
      </c>
      <c r="HW29" s="168" t="str">
        <f aca="false">IF(GL29="","",IF(GL29="-","-",IF(UPPER(GL29)="AB","+",VLOOKUP(GL29,'විෂය තොරතුරු'!$P$24:$Q$28,2))))</f>
        <v>-</v>
      </c>
      <c r="HX29" s="168" t="str">
        <f aca="false">IF(GM29="","",IF(GM29="-","-",IF(UPPER(GM29)="AB","+",VLOOKUP(GM29,'විෂය තොරතුරු'!$P$24:$Q$28,2))))</f>
        <v/>
      </c>
      <c r="HY29" s="169" t="str">
        <f aca="false">IF(GN29="","",IF(GN29="-","-",IF(UPPER(GN29)="AB","+",VLOOKUP(GN29,'විෂය තොරතුරු'!$P$24:$Q$28,2))))</f>
        <v/>
      </c>
      <c r="HZ29" s="171" t="str">
        <f aca="false">IF(GO29="","",IF(GO29="-","-",IF(UPPER(GO29)="AB","+",VLOOKUP(GO29,'විෂය තොරතුරු'!$P$24:$Q$28,2))))</f>
        <v>-</v>
      </c>
      <c r="IA29" s="168" t="str">
        <f aca="false">IF(GP29="","",IF(GP29="-","-",IF(UPPER(GP29)="AB","+",VLOOKUP(GP29,'විෂය තොරතුරු'!$P$24:$Q$28,2))))</f>
        <v>-</v>
      </c>
      <c r="IB29" s="168" t="str">
        <f aca="false">IF(GQ29="","",IF(GQ29="-","-",IF(UPPER(GQ29)="AB","+",VLOOKUP(GQ29,'විෂය තොරතුරු'!$P$24:$Q$28,2))))</f>
        <v/>
      </c>
      <c r="IC29" s="168" t="str">
        <f aca="false">IF(GR29="","",IF(GR29="-","-",IF(UPPER(GR29)="AB","+",VLOOKUP(GR29,'විෂය තොරතුරු'!$P$24:$Q$28,2))))</f>
        <v>A</v>
      </c>
      <c r="ID29" s="168" t="str">
        <f aca="false">IF(GS29="","",IF(GS29="-","-",IF(UPPER(GS29)="AB","+",VLOOKUP(GS29,'විෂය තොරතුරු'!$P$24:$Q$28,2))))</f>
        <v/>
      </c>
      <c r="IE29" s="168" t="str">
        <f aca="false">IF(GT29="","",IF(GT29="-","-",IF(UPPER(GT29)="AB","+",VLOOKUP(GT29,'විෂය තොරතුරු'!$P$24:$Q$28,2))))</f>
        <v/>
      </c>
      <c r="IF29" s="168" t="str">
        <f aca="false">IF(GU29="","",IF(GU29="-","-",IF(UPPER(GU29)="AB","+",VLOOKUP(GU29,'විෂය තොරතුරු'!$P$24:$Q$28,2))))</f>
        <v/>
      </c>
      <c r="IG29" s="169" t="str">
        <f aca="false">IF(GV29="","",IF(GV29="-","-",IF(UPPER(GV29)="AB","+",VLOOKUP(GV29,'විෂය තොරතුරු'!$P$24:$Q$28,2))))</f>
        <v/>
      </c>
      <c r="IH29" s="171" t="n">
        <f aca="false">IF($FL29="","",COUNTIF($GZ29:$IG29,"A"))</f>
        <v>4</v>
      </c>
      <c r="II29" s="171" t="n">
        <f aca="false">IF($FL29="","",COUNTIF($GZ29:$IG29,"B"))</f>
        <v>3</v>
      </c>
      <c r="IJ29" s="171" t="n">
        <f aca="false">IF($FL29="","",COUNTIF($GZ29:$IG29,"C"))</f>
        <v>2</v>
      </c>
      <c r="IK29" s="171" t="n">
        <f aca="false">IF($FL29="","",COUNTIF($GZ29:$IG29,"S"))</f>
        <v>0</v>
      </c>
      <c r="IL29" s="171" t="n">
        <f aca="false">IF($FL29="","",COUNTIF($GZ29:$IG29,"W"))</f>
        <v>0</v>
      </c>
      <c r="IM29" s="171" t="n">
        <f aca="false">IF(FL29="","",SUM(IH29:IK29))</f>
        <v>9</v>
      </c>
      <c r="IN29" s="169" t="n">
        <f aca="false">IF(FL29="","",SUM(IH29:IJ29))</f>
        <v>9</v>
      </c>
      <c r="IO29" s="172" t="str">
        <f aca="false">IF(FL29="","",IF(AND(IM29&gt;=6,IN29&gt;=3,OR(FO29&gt;=35,FP29&gt;=35),FV29&gt;=35),"6/3 සමත්",IF(AND(IM29&gt;=5,IN29&gt;=3,OR(FO29&gt;=35,FP29&gt;=35,FV29&gt;=35)),"5/3 සමත්",IF(AND(IM29&gt;=4,IN29&gt;=1,OR(FO29&gt;=20,FP29&gt;=20,FV29&gt;=20)),"සමත් කළ හැකි",IF(IL29=9,"W9","අසමත් ?")))))</f>
        <v>6/3 සමත්</v>
      </c>
    </row>
    <row r="30" customFormat="false" ht="13.8" hidden="false" customHeight="false" outlineLevel="0" collapsed="false">
      <c r="A30" s="160" t="n">
        <v>16</v>
      </c>
      <c r="B30" s="161"/>
      <c r="C30" s="161"/>
      <c r="D30" s="162"/>
      <c r="E30" s="183"/>
      <c r="F30" s="181"/>
      <c r="G30" s="183"/>
      <c r="H30" s="180"/>
      <c r="I30" s="180"/>
      <c r="J30" s="181"/>
      <c r="K30" s="183"/>
      <c r="L30" s="180"/>
      <c r="M30" s="180"/>
      <c r="N30" s="181"/>
      <c r="O30" s="183"/>
      <c r="P30" s="180"/>
      <c r="Q30" s="180"/>
      <c r="R30" s="180"/>
      <c r="S30" s="180"/>
      <c r="T30" s="180"/>
      <c r="U30" s="180"/>
      <c r="V30" s="181"/>
      <c r="W30" s="183"/>
      <c r="X30" s="180"/>
      <c r="Y30" s="180"/>
      <c r="Z30" s="180"/>
      <c r="AA30" s="180"/>
      <c r="AB30" s="180"/>
      <c r="AC30" s="180"/>
      <c r="AD30" s="181"/>
      <c r="AE30" s="183"/>
      <c r="AF30" s="180"/>
      <c r="AG30" s="180"/>
      <c r="AH30" s="180"/>
      <c r="AI30" s="180"/>
      <c r="AJ30" s="180"/>
      <c r="AK30" s="180"/>
      <c r="AL30" s="166"/>
      <c r="AM30" s="167" t="str">
        <f aca="false">IF(B30="","",SUM(E30:AL30))</f>
        <v/>
      </c>
      <c r="AN30" s="168" t="str">
        <f aca="false">IF(B30="","",AM30/9)</f>
        <v/>
      </c>
      <c r="AO30" s="169" t="str">
        <f aca="false">IF(B30="","",IF(AM30=0,"-",RANK(AM30,$AM$15:$AM$64,0)))</f>
        <v/>
      </c>
      <c r="AP30" s="167" t="str">
        <f aca="false">IF(E30="","",IF(E30="-","-",IF(UPPER(E30)="AB","+",VLOOKUP(E30,'විෂය තොරතුරු'!$P$24:$Q$28,2))))</f>
        <v/>
      </c>
      <c r="AQ30" s="168" t="str">
        <f aca="false">IF(F30="","",IF(F30="-","-",IF(UPPER(F30)="AB","+",VLOOKUP(F30,'විෂය තොරතුරු'!$P$24:$Q$28,2))))</f>
        <v/>
      </c>
      <c r="AR30" s="168" t="str">
        <f aca="false">IF(G30="","",IF(G30="-","-",IF(UPPER(G30)="AB","+",VLOOKUP(G30,'විෂය තොරතුරු'!$P$24:$Q$28,2))))</f>
        <v/>
      </c>
      <c r="AS30" s="168" t="str">
        <f aca="false">IF(H30="","",IF(H30="-","-",IF(UPPER(H30)="AB","+",VLOOKUP(H30,'විෂය තොරතුරු'!$P$24:$Q$28,2))))</f>
        <v/>
      </c>
      <c r="AT30" s="168" t="str">
        <f aca="false">IF(I30="","",IF(I30="-","-",IF(UPPER(I30)="AB","+",VLOOKUP(I30,'විෂය තොරතුරු'!$P$24:$Q$28,2))))</f>
        <v/>
      </c>
      <c r="AU30" s="170" t="str">
        <f aca="false">IF(J30="","",IF(J30="-","-",IF(UPPER(J30)="AB","+",VLOOKUP(J30,'විෂය තොරතුරු'!$P$24:$Q$28,2))))</f>
        <v/>
      </c>
      <c r="AV30" s="171" t="str">
        <f aca="false">IF(K30="","",IF(K30="-","-",IF(UPPER(K30)="AB","+",VLOOKUP(K30,'විෂය තොරතුරු'!$P$24:$Q$28,2))))</f>
        <v/>
      </c>
      <c r="AW30" s="168" t="str">
        <f aca="false">IF(L30="","",IF(L30="-","-",IF(UPPER(L30)="AB","+",VLOOKUP(L30,'විෂය තොරතුරු'!$P$24:$Q$28,2))))</f>
        <v/>
      </c>
      <c r="AX30" s="168" t="str">
        <f aca="false">IF(M30="","",IF(M30="-","-",IF(UPPER(M30)="AB","+",VLOOKUP(M30,'විෂය තොරතුරු'!$P$24:$Q$28,2))))</f>
        <v/>
      </c>
      <c r="AY30" s="169" t="str">
        <f aca="false">IF(N30="","",IF(N30="-","-",IF(UPPER(N30)="AB","+",VLOOKUP(N30,'විෂය තොරතුරු'!$P$24:$Q$28,2))))</f>
        <v/>
      </c>
      <c r="AZ30" s="167" t="str">
        <f aca="false">IF(O30="","",IF(O30="-","-",IF(UPPER(O30)="AB","+",VLOOKUP(O30,'විෂය තොරතුරු'!$P$24:$Q$28,2))))</f>
        <v/>
      </c>
      <c r="BA30" s="168" t="str">
        <f aca="false">IF(P30="","",IF(P30="-","-",IF(UPPER(P30)="AB","+",VLOOKUP(P30,'විෂය තොරතුරු'!$P$24:$Q$28,2))))</f>
        <v/>
      </c>
      <c r="BB30" s="168" t="str">
        <f aca="false">IF(Q30="","",IF(Q30="-","-",IF(UPPER(Q30)="AB","+",VLOOKUP(Q30,'විෂය තොරතුරු'!$P$24:$Q$28,2))))</f>
        <v/>
      </c>
      <c r="BC30" s="168" t="str">
        <f aca="false">IF(R30="","",IF(R30="-","-",IF(UPPER(R30)="AB","+",VLOOKUP(R30,'විෂය තොරතුරු'!$P$24:$Q$28,2))))</f>
        <v/>
      </c>
      <c r="BD30" s="168" t="str">
        <f aca="false">IF(S30="","",IF(S30="-","-",IF(UPPER(S30)="AB","+",VLOOKUP(S30,'විෂය තොරතුරු'!$P$24:$Q$28,2))))</f>
        <v/>
      </c>
      <c r="BE30" s="168" t="str">
        <f aca="false">IF(T30="","",IF(T30="-","-",IF(UPPER(T30)="AB","+",VLOOKUP(T30,'විෂය තොරතුරු'!$P$24:$Q$28,2))))</f>
        <v/>
      </c>
      <c r="BF30" s="168" t="str">
        <f aca="false">IF(U30="","",IF(U30="-","-",IF(UPPER(U30)="AB","+",VLOOKUP(U30,'විෂය තොරතුරු'!$P$24:$Q$28,2))))</f>
        <v/>
      </c>
      <c r="BG30" s="170" t="str">
        <f aca="false">IF(V30="","",IF(V30="-","-",IF(UPPER(V30)="AB","+",VLOOKUP(V30,'විෂය තොරතුරු'!$P$24:$Q$28,2))))</f>
        <v/>
      </c>
      <c r="BH30" s="171" t="str">
        <f aca="false">IF(W30="","",IF(W30="-","-",IF(UPPER(W30)="AB","+",VLOOKUP(W30,'විෂය තොරතුරු'!$P$24:$Q$28,2))))</f>
        <v/>
      </c>
      <c r="BI30" s="168" t="str">
        <f aca="false">IF(X30="","",IF(X30="-","-",IF(UPPER(X30)="AB","+",VLOOKUP(X30,'විෂය තොරතුරු'!$P$24:$Q$28,2))))</f>
        <v/>
      </c>
      <c r="BJ30" s="168" t="str">
        <f aca="false">IF(Y30="","",IF(Y30="-","-",IF(UPPER(Y30)="AB","+",VLOOKUP(Y30,'විෂය තොරතුරු'!$P$24:$Q$28,2))))</f>
        <v/>
      </c>
      <c r="BK30" s="168" t="str">
        <f aca="false">IF(Z30="","",IF(Z30="-","-",IF(UPPER(Z30)="AB","+",VLOOKUP(Z30,'විෂය තොරතුරු'!$P$24:$Q$28,2))))</f>
        <v/>
      </c>
      <c r="BL30" s="168" t="str">
        <f aca="false">IF(AA30="","",IF(AA30="-","-",IF(UPPER(AA30)="AB","+",VLOOKUP(AA30,'විෂය තොරතුරු'!$P$24:$Q$28,2))))</f>
        <v/>
      </c>
      <c r="BM30" s="168" t="str">
        <f aca="false">IF(AB30="","",IF(AB30="-","-",IF(UPPER(AB30)="AB","+",VLOOKUP(AB30,'විෂය තොරතුරු'!$P$24:$Q$28,2))))</f>
        <v/>
      </c>
      <c r="BN30" s="168" t="str">
        <f aca="false">IF(AC30="","",IF(AC30="-","-",IF(UPPER(AC30)="AB","+",VLOOKUP(AC30,'විෂය තොරතුරු'!$P$24:$Q$28,2))))</f>
        <v/>
      </c>
      <c r="BO30" s="169" t="str">
        <f aca="false">IF(AD30="","",IF(AD30="-","-",IF(UPPER(AD30)="AB","+",VLOOKUP(AD30,'විෂය තොරතුරු'!$P$24:$Q$28,2))))</f>
        <v/>
      </c>
      <c r="BP30" s="171" t="str">
        <f aca="false">IF(AE30="","",IF(AE30="-","-",IF(UPPER(AE30)="AB","+",VLOOKUP(AE30,'විෂය තොරතුරු'!$P$24:$Q$28,2))))</f>
        <v/>
      </c>
      <c r="BQ30" s="168" t="str">
        <f aca="false">IF(AF30="","",IF(AF30="-","-",IF(UPPER(AF30)="AB","+",VLOOKUP(AF30,'විෂය තොරතුරු'!$P$24:$Q$28,2))))</f>
        <v/>
      </c>
      <c r="BR30" s="168" t="str">
        <f aca="false">IF(AG30="","",IF(AG30="-","-",IF(UPPER(AG30)="AB","+",VLOOKUP(AG30,'විෂය තොරතුරු'!$P$24:$Q$28,2))))</f>
        <v/>
      </c>
      <c r="BS30" s="168" t="str">
        <f aca="false">IF(AH30="","",IF(AH30="-","-",IF(UPPER(AH30)="AB","+",VLOOKUP(AH30,'විෂය තොරතුරු'!$P$24:$Q$28,2))))</f>
        <v/>
      </c>
      <c r="BT30" s="168" t="str">
        <f aca="false">IF(AI30="","",IF(AI30="-","-",IF(UPPER(AI30)="AB","+",VLOOKUP(AI30,'විෂය තොරතුරු'!$P$24:$Q$28,2))))</f>
        <v/>
      </c>
      <c r="BU30" s="168" t="str">
        <f aca="false">IF(AJ30="","",IF(AJ30="-","-",IF(UPPER(AJ30)="AB","+",VLOOKUP(AJ30,'විෂය තොරතුරු'!$P$24:$Q$28,2))))</f>
        <v/>
      </c>
      <c r="BV30" s="168" t="str">
        <f aca="false">IF(AK30="","",IF(AK30="-","-",IF(UPPER(AK30)="AB","+",VLOOKUP(AK30,'විෂය තොරතුරු'!$P$24:$Q$28,2))))</f>
        <v/>
      </c>
      <c r="BW30" s="169" t="str">
        <f aca="false">IF(AL30="","",IF(AL30="-","-",IF(UPPER(AL30)="AB","+",VLOOKUP(AL30,'විෂය තොරතුරු'!$P$24:$Q$28,2))))</f>
        <v/>
      </c>
      <c r="BX30" s="171" t="str">
        <f aca="false">IF($B30="","",COUNTIF($AP30:$BW30,"A"))</f>
        <v/>
      </c>
      <c r="BY30" s="168" t="str">
        <f aca="false">IF($B30="","",COUNTIF($AP30:$BW30,"B"))</f>
        <v/>
      </c>
      <c r="BZ30" s="168" t="str">
        <f aca="false">IF($B30="","",COUNTIF($AP30:$BW30,"C"))</f>
        <v/>
      </c>
      <c r="CA30" s="168" t="str">
        <f aca="false">IF($B30="","",COUNTIF($AP30:$BW30,"S"))</f>
        <v/>
      </c>
      <c r="CB30" s="169" t="str">
        <f aca="false">IF($B30="","",COUNTIF($AP30:$BW30,"W"))</f>
        <v/>
      </c>
      <c r="CC30" s="171" t="str">
        <f aca="false">IF(B30="","",SUM(BX30:CA30))</f>
        <v/>
      </c>
      <c r="CD30" s="169" t="str">
        <f aca="false">IF(B30="","",SUM(BX30:BZ30))</f>
        <v/>
      </c>
      <c r="CE30" s="172" t="str">
        <f aca="false">IF(B30="","",IF(AND(CC30&gt;=6,CD30&gt;=3,OR(E30&gt;=35,F30&gt;=35),L30&gt;=35),"6/3 සමත්",IF(AND(CC30&gt;=5,CD30&gt;=3,OR(E30&gt;=35,F30&gt;=35,L30&gt;=35)),"5/3 සමත්",IF(AND(CC30&gt;=4,CD30&gt;=1,OR(E30&gt;=20,F30&gt;=20,L30&gt;=20)),"සමත් කළ හැකි",IF(CB30=9,"W9","අසමත් ?")))))</f>
        <v/>
      </c>
      <c r="FK30" s="173" t="n">
        <v>16</v>
      </c>
      <c r="FL30" s="161" t="s">
        <v>60</v>
      </c>
      <c r="FM30" s="161"/>
      <c r="FN30" s="161" t="str">
        <f aca="false">IF(FM30="","-",(FM30/$M$95)*100)</f>
        <v>-</v>
      </c>
      <c r="FO30" s="165" t="n">
        <v>20</v>
      </c>
      <c r="FP30" s="165"/>
      <c r="FQ30" s="165" t="s">
        <v>18</v>
      </c>
      <c r="FR30" s="165" t="n">
        <v>51</v>
      </c>
      <c r="FS30" s="165"/>
      <c r="FT30" s="165"/>
      <c r="FU30" s="165" t="n">
        <v>9</v>
      </c>
      <c r="FV30" s="165" t="n">
        <v>10</v>
      </c>
      <c r="FW30" s="165" t="s">
        <v>18</v>
      </c>
      <c r="FX30" s="165" t="n">
        <v>17</v>
      </c>
      <c r="FY30" s="165" t="s">
        <v>18</v>
      </c>
      <c r="FZ30" s="165" t="s">
        <v>18</v>
      </c>
      <c r="GA30" s="165" t="n">
        <v>18</v>
      </c>
      <c r="GB30" s="165"/>
      <c r="GC30" s="165"/>
      <c r="GD30" s="165"/>
      <c r="GE30" s="165"/>
      <c r="GF30" s="165"/>
      <c r="GG30" s="165" t="n">
        <v>41</v>
      </c>
      <c r="GH30" s="165" t="s">
        <v>18</v>
      </c>
      <c r="GI30" s="165" t="s">
        <v>18</v>
      </c>
      <c r="GJ30" s="165"/>
      <c r="GK30" s="165"/>
      <c r="GL30" s="165" t="s">
        <v>18</v>
      </c>
      <c r="GM30" s="165"/>
      <c r="GN30" s="165"/>
      <c r="GO30" s="165" t="s">
        <v>18</v>
      </c>
      <c r="GP30" s="165" t="s">
        <v>18</v>
      </c>
      <c r="GQ30" s="165"/>
      <c r="GR30" s="165" t="s">
        <v>18</v>
      </c>
      <c r="GS30" s="165"/>
      <c r="GT30" s="165"/>
      <c r="GU30" s="165"/>
      <c r="GV30" s="174"/>
      <c r="GW30" s="167" t="n">
        <f aca="false">IF(FL30="","",SUM(FO30:GV30))</f>
        <v>166</v>
      </c>
      <c r="GX30" s="168" t="n">
        <f aca="false">IF(FL30="","",GW30/9)</f>
        <v>18.4444444444444</v>
      </c>
      <c r="GY30" s="169" t="n">
        <f aca="false">IF(FL30="","",IF(GW30=0,"-",RANK(GW30,$GW$15:$GW$64,0)))</f>
        <v>38</v>
      </c>
      <c r="GZ30" s="167" t="str">
        <f aca="false">IF(FO30="","",IF(FO30="-","-",IF(UPPER(FO30)="AB","+",VLOOKUP(FO30,'විෂය තොරතුරු'!$P$24:$Q$28,2))))</f>
        <v>W</v>
      </c>
      <c r="HA30" s="168" t="str">
        <f aca="false">IF(FP30="","",IF(FP30="-","-",IF(UPPER(FP30)="AB","+",VLOOKUP(FP30,'විෂය තොරතුරු'!$P$24:$Q$28,2))))</f>
        <v/>
      </c>
      <c r="HB30" s="168" t="str">
        <f aca="false">IF(FQ30="","",IF(FQ30="-","-",IF(UPPER(FQ30)="AB","+",VLOOKUP(FQ30,'විෂය තොරතුරු'!$P$24:$Q$28,2))))</f>
        <v>-</v>
      </c>
      <c r="HC30" s="168" t="str">
        <f aca="false">IF(FR30="","",IF(FR30="-","-",IF(UPPER(FR30)="AB","+",VLOOKUP(FR30,'විෂය තොරතුරු'!$P$24:$Q$28,2))))</f>
        <v>C</v>
      </c>
      <c r="HD30" s="168" t="str">
        <f aca="false">IF(FS30="","",IF(FS30="-","-",IF(UPPER(FS30)="AB","+",VLOOKUP(FS30,'විෂය තොරතුරු'!$P$24:$Q$28,2))))</f>
        <v/>
      </c>
      <c r="HE30" s="170" t="str">
        <f aca="false">IF(FT30="","",IF(FT30="-","-",IF(UPPER(FT30)="AB","+",VLOOKUP(FT30,'විෂය තොරතුරු'!$P$24:$Q$28,2))))</f>
        <v/>
      </c>
      <c r="HF30" s="171" t="str">
        <f aca="false">IF(FU30="","",IF(FU30="-","-",IF(UPPER(FU30)="AB","+",VLOOKUP(FU30,'විෂය තොරතුරු'!$P$24:$Q$28,2))))</f>
        <v>W</v>
      </c>
      <c r="HG30" s="168" t="str">
        <f aca="false">IF(FV30="","",IF(FV30="-","-",IF(UPPER(FV30)="AB","+",VLOOKUP(FV30,'විෂය තොරතුරු'!$P$24:$Q$28,2))))</f>
        <v>W</v>
      </c>
      <c r="HH30" s="168" t="str">
        <f aca="false">IF(FW30="","",IF(FW30="-","-",IF(UPPER(FW30)="AB","+",VLOOKUP(FW30,'විෂය තොරතුරු'!$P$24:$Q$28,2))))</f>
        <v>-</v>
      </c>
      <c r="HI30" s="169" t="str">
        <f aca="false">IF(FX30="","",IF(FX30="-","-",IF(UPPER(FX30)="AB","+",VLOOKUP(FX30,'විෂය තොරතුරු'!$P$24:$Q$28,2))))</f>
        <v>W</v>
      </c>
      <c r="HJ30" s="167" t="str">
        <f aca="false">IF(FY30="","",IF(FY30="-","-",IF(UPPER(FY30)="AB","+",VLOOKUP(FY30,'විෂය තොරතුරු'!$P$24:$Q$28,2))))</f>
        <v>-</v>
      </c>
      <c r="HK30" s="168" t="str">
        <f aca="false">IF(FZ30="","",IF(FZ30="-","-",IF(UPPER(FZ30)="AB","+",VLOOKUP(FZ30,'විෂය තොරතුරු'!$P$24:$Q$28,2))))</f>
        <v>-</v>
      </c>
      <c r="HL30" s="168" t="str">
        <f aca="false">IF(GA30="","",IF(GA30="-","-",IF(UPPER(GA30)="AB","+",VLOOKUP(GA30,'විෂය තොරතුරු'!$P$24:$Q$28,2))))</f>
        <v>W</v>
      </c>
      <c r="HM30" s="168" t="str">
        <f aca="false">IF(GB30="","",IF(GB30="-","-",IF(UPPER(GB30)="AB","+",VLOOKUP(GB30,'විෂය තොරතුරු'!$P$24:$Q$28,2))))</f>
        <v/>
      </c>
      <c r="HN30" s="168" t="str">
        <f aca="false">IF(GC30="","",IF(GC30="-","-",IF(UPPER(GC30)="AB","+",VLOOKUP(GC30,'විෂය තොරතුරු'!$P$24:$Q$28,2))))</f>
        <v/>
      </c>
      <c r="HO30" s="168" t="str">
        <f aca="false">IF(GD30="","",IF(GD30="-","-",IF(UPPER(GD30)="AB","+",VLOOKUP(GD30,'විෂය තොරතුරු'!$P$24:$Q$28,2))))</f>
        <v/>
      </c>
      <c r="HP30" s="168" t="str">
        <f aca="false">IF(GE30="","",IF(GE30="-","-",IF(UPPER(GE30)="AB","+",VLOOKUP(GE30,'විෂය තොරතුරු'!$P$24:$Q$28,2))))</f>
        <v/>
      </c>
      <c r="HQ30" s="170" t="str">
        <f aca="false">IF(GF30="","",IF(GF30="-","-",IF(UPPER(GF30)="AB","+",VLOOKUP(GF30,'විෂය තොරතුරු'!$P$24:$Q$28,2))))</f>
        <v/>
      </c>
      <c r="HR30" s="171" t="str">
        <f aca="false">IF(GG30="","",IF(GG30="-","-",IF(UPPER(GG30)="AB","+",VLOOKUP(GG30,'විෂය තොරතුරු'!$P$24:$Q$28,2))))</f>
        <v>S</v>
      </c>
      <c r="HS30" s="168" t="str">
        <f aca="false">IF(GH30="","",IF(GH30="-","-",IF(UPPER(GH30)="AB","+",VLOOKUP(GH30,'විෂය තොරතුරු'!$P$24:$Q$28,2))))</f>
        <v>-</v>
      </c>
      <c r="HT30" s="168" t="str">
        <f aca="false">IF(GI30="","",IF(GI30="-","-",IF(UPPER(GI30)="AB","+",VLOOKUP(GI30,'විෂය තොරතුරු'!$P$24:$Q$28,2))))</f>
        <v>-</v>
      </c>
      <c r="HU30" s="168" t="str">
        <f aca="false">IF(GJ30="","",IF(GJ30="-","-",IF(UPPER(GJ30)="AB","+",VLOOKUP(GJ30,'විෂය තොරතුරු'!$P$24:$Q$28,2))))</f>
        <v/>
      </c>
      <c r="HV30" s="168" t="str">
        <f aca="false">IF(GK30="","",IF(GK30="-","-",IF(UPPER(GK30)="AB","+",VLOOKUP(GK30,'විෂය තොරතුරු'!$P$24:$Q$28,2))))</f>
        <v/>
      </c>
      <c r="HW30" s="168" t="str">
        <f aca="false">IF(GL30="","",IF(GL30="-","-",IF(UPPER(GL30)="AB","+",VLOOKUP(GL30,'විෂය තොරතුරු'!$P$24:$Q$28,2))))</f>
        <v>-</v>
      </c>
      <c r="HX30" s="168" t="str">
        <f aca="false">IF(GM30="","",IF(GM30="-","-",IF(UPPER(GM30)="AB","+",VLOOKUP(GM30,'විෂය තොරතුරු'!$P$24:$Q$28,2))))</f>
        <v/>
      </c>
      <c r="HY30" s="169" t="str">
        <f aca="false">IF(GN30="","",IF(GN30="-","-",IF(UPPER(GN30)="AB","+",VLOOKUP(GN30,'විෂය තොරතුරු'!$P$24:$Q$28,2))))</f>
        <v/>
      </c>
      <c r="HZ30" s="171" t="str">
        <f aca="false">IF(GO30="","",IF(GO30="-","-",IF(UPPER(GO30)="AB","+",VLOOKUP(GO30,'විෂය තොරතුරු'!$P$24:$Q$28,2))))</f>
        <v>-</v>
      </c>
      <c r="IA30" s="168" t="str">
        <f aca="false">IF(GP30="","",IF(GP30="-","-",IF(UPPER(GP30)="AB","+",VLOOKUP(GP30,'විෂය තොරතුරු'!$P$24:$Q$28,2))))</f>
        <v>-</v>
      </c>
      <c r="IB30" s="168" t="str">
        <f aca="false">IF(GQ30="","",IF(GQ30="-","-",IF(UPPER(GQ30)="AB","+",VLOOKUP(GQ30,'විෂය තොරතුරු'!$P$24:$Q$28,2))))</f>
        <v/>
      </c>
      <c r="IC30" s="168" t="str">
        <f aca="false">IF(GR30="","",IF(GR30="-","-",IF(UPPER(GR30)="AB","+",VLOOKUP(GR30,'විෂය තොරතුරු'!$P$24:$Q$28,2))))</f>
        <v>-</v>
      </c>
      <c r="ID30" s="168" t="str">
        <f aca="false">IF(GS30="","",IF(GS30="-","-",IF(UPPER(GS30)="AB","+",VLOOKUP(GS30,'විෂය තොරතුරු'!$P$24:$Q$28,2))))</f>
        <v/>
      </c>
      <c r="IE30" s="168" t="str">
        <f aca="false">IF(GT30="","",IF(GT30="-","-",IF(UPPER(GT30)="AB","+",VLOOKUP(GT30,'විෂය තොරතුරු'!$P$24:$Q$28,2))))</f>
        <v/>
      </c>
      <c r="IF30" s="168" t="str">
        <f aca="false">IF(GU30="","",IF(GU30="-","-",IF(UPPER(GU30)="AB","+",VLOOKUP(GU30,'විෂය තොරතුරු'!$P$24:$Q$28,2))))</f>
        <v/>
      </c>
      <c r="IG30" s="169" t="str">
        <f aca="false">IF(GV30="","",IF(GV30="-","-",IF(UPPER(GV30)="AB","+",VLOOKUP(GV30,'විෂය තොරතුරු'!$P$24:$Q$28,2))))</f>
        <v/>
      </c>
      <c r="IH30" s="171" t="n">
        <f aca="false">IF($FL30="","",COUNTIF($GZ30:$IG30,"A"))</f>
        <v>0</v>
      </c>
      <c r="II30" s="171" t="n">
        <f aca="false">IF($FL30="","",COUNTIF($GZ30:$IG30,"B"))</f>
        <v>0</v>
      </c>
      <c r="IJ30" s="171" t="n">
        <f aca="false">IF($FL30="","",COUNTIF($GZ30:$IG30,"C"))</f>
        <v>1</v>
      </c>
      <c r="IK30" s="171" t="n">
        <f aca="false">IF($FL30="","",COUNTIF($GZ30:$IG30,"S"))</f>
        <v>1</v>
      </c>
      <c r="IL30" s="171" t="n">
        <f aca="false">IF($FL30="","",COUNTIF($GZ30:$IG30,"W"))</f>
        <v>5</v>
      </c>
      <c r="IM30" s="171" t="n">
        <f aca="false">IF(FL30="","",SUM(IH30:IK30))</f>
        <v>2</v>
      </c>
      <c r="IN30" s="169" t="n">
        <f aca="false">IF(FL30="","",SUM(IH30:IJ30))</f>
        <v>1</v>
      </c>
      <c r="IO30" s="172" t="str">
        <f aca="false">IF(FL30="","",IF(AND(IM30&gt;=6,IN30&gt;=3,OR(FO30&gt;=35,FP30&gt;=35),FV30&gt;=35),"6/3 සමත්",IF(AND(IM30&gt;=5,IN30&gt;=3,OR(FO30&gt;=35,FP30&gt;=35,FV30&gt;=35)),"5/3 සමත්",IF(AND(IM30&gt;=4,IN30&gt;=1,OR(FO30&gt;=20,FP30&gt;=20,FV30&gt;=20)),"සමත් කළ හැකි",IF(IL30=9,"W9","අසමත් ?")))))</f>
        <v>අසමත් ?</v>
      </c>
    </row>
    <row r="31" customFormat="false" ht="13.8" hidden="false" customHeight="false" outlineLevel="0" collapsed="false">
      <c r="A31" s="160" t="n">
        <v>17</v>
      </c>
      <c r="B31" s="161"/>
      <c r="C31" s="161"/>
      <c r="D31" s="162"/>
      <c r="E31" s="183"/>
      <c r="F31" s="181"/>
      <c r="G31" s="183"/>
      <c r="H31" s="180"/>
      <c r="I31" s="180"/>
      <c r="J31" s="181"/>
      <c r="K31" s="183"/>
      <c r="L31" s="180"/>
      <c r="M31" s="180"/>
      <c r="N31" s="181"/>
      <c r="O31" s="183"/>
      <c r="P31" s="180"/>
      <c r="Q31" s="180"/>
      <c r="R31" s="180"/>
      <c r="S31" s="180"/>
      <c r="T31" s="180"/>
      <c r="U31" s="180"/>
      <c r="V31" s="181"/>
      <c r="W31" s="183"/>
      <c r="X31" s="180"/>
      <c r="Y31" s="180"/>
      <c r="Z31" s="180"/>
      <c r="AA31" s="180"/>
      <c r="AB31" s="180"/>
      <c r="AC31" s="180"/>
      <c r="AD31" s="181"/>
      <c r="AE31" s="183"/>
      <c r="AF31" s="180"/>
      <c r="AG31" s="180"/>
      <c r="AH31" s="180"/>
      <c r="AI31" s="180"/>
      <c r="AJ31" s="180"/>
      <c r="AK31" s="180"/>
      <c r="AL31" s="166"/>
      <c r="AM31" s="167" t="str">
        <f aca="false">IF(B31="","",SUM(E31:AL31))</f>
        <v/>
      </c>
      <c r="AN31" s="168" t="str">
        <f aca="false">IF(B31="","",AM31/9)</f>
        <v/>
      </c>
      <c r="AO31" s="169" t="str">
        <f aca="false">IF(B31="","",IF(AM31=0,"-",RANK(AM31,$AM$15:$AM$64,0)))</f>
        <v/>
      </c>
      <c r="AP31" s="167" t="str">
        <f aca="false">IF(E31="","",IF(E31="-","-",IF(UPPER(E31)="AB","+",VLOOKUP(E31,'විෂය තොරතුරු'!$P$24:$Q$28,2))))</f>
        <v/>
      </c>
      <c r="AQ31" s="168" t="str">
        <f aca="false">IF(F31="","",IF(F31="-","-",IF(UPPER(F31)="AB","+",VLOOKUP(F31,'විෂය තොරතුරු'!$P$24:$Q$28,2))))</f>
        <v/>
      </c>
      <c r="AR31" s="168" t="str">
        <f aca="false">IF(G31="","",IF(G31="-","-",IF(UPPER(G31)="AB","+",VLOOKUP(G31,'විෂය තොරතුරු'!$P$24:$Q$28,2))))</f>
        <v/>
      </c>
      <c r="AS31" s="168" t="str">
        <f aca="false">IF(H31="","",IF(H31="-","-",IF(UPPER(H31)="AB","+",VLOOKUP(H31,'විෂය තොරතුරු'!$P$24:$Q$28,2))))</f>
        <v/>
      </c>
      <c r="AT31" s="168" t="str">
        <f aca="false">IF(I31="","",IF(I31="-","-",IF(UPPER(I31)="AB","+",VLOOKUP(I31,'විෂය තොරතුරු'!$P$24:$Q$28,2))))</f>
        <v/>
      </c>
      <c r="AU31" s="170" t="str">
        <f aca="false">IF(J31="","",IF(J31="-","-",IF(UPPER(J31)="AB","+",VLOOKUP(J31,'විෂය තොරතුරු'!$P$24:$Q$28,2))))</f>
        <v/>
      </c>
      <c r="AV31" s="171" t="str">
        <f aca="false">IF(K31="","",IF(K31="-","-",IF(UPPER(K31)="AB","+",VLOOKUP(K31,'විෂය තොරතුරු'!$P$24:$Q$28,2))))</f>
        <v/>
      </c>
      <c r="AW31" s="168" t="str">
        <f aca="false">IF(L31="","",IF(L31="-","-",IF(UPPER(L31)="AB","+",VLOOKUP(L31,'විෂය තොරතුරු'!$P$24:$Q$28,2))))</f>
        <v/>
      </c>
      <c r="AX31" s="168" t="str">
        <f aca="false">IF(M31="","",IF(M31="-","-",IF(UPPER(M31)="AB","+",VLOOKUP(M31,'විෂය තොරතුරු'!$P$24:$Q$28,2))))</f>
        <v/>
      </c>
      <c r="AY31" s="169" t="str">
        <f aca="false">IF(N31="","",IF(N31="-","-",IF(UPPER(N31)="AB","+",VLOOKUP(N31,'විෂය තොරතුරු'!$P$24:$Q$28,2))))</f>
        <v/>
      </c>
      <c r="AZ31" s="167" t="str">
        <f aca="false">IF(O31="","",IF(O31="-","-",IF(UPPER(O31)="AB","+",VLOOKUP(O31,'විෂය තොරතුරු'!$P$24:$Q$28,2))))</f>
        <v/>
      </c>
      <c r="BA31" s="168" t="str">
        <f aca="false">IF(P31="","",IF(P31="-","-",IF(UPPER(P31)="AB","+",VLOOKUP(P31,'විෂය තොරතුරු'!$P$24:$Q$28,2))))</f>
        <v/>
      </c>
      <c r="BB31" s="168" t="str">
        <f aca="false">IF(Q31="","",IF(Q31="-","-",IF(UPPER(Q31)="AB","+",VLOOKUP(Q31,'විෂය තොරතුරු'!$P$24:$Q$28,2))))</f>
        <v/>
      </c>
      <c r="BC31" s="168" t="str">
        <f aca="false">IF(R31="","",IF(R31="-","-",IF(UPPER(R31)="AB","+",VLOOKUP(R31,'විෂය තොරතුරු'!$P$24:$Q$28,2))))</f>
        <v/>
      </c>
      <c r="BD31" s="168" t="str">
        <f aca="false">IF(S31="","",IF(S31="-","-",IF(UPPER(S31)="AB","+",VLOOKUP(S31,'විෂය තොරතුරු'!$P$24:$Q$28,2))))</f>
        <v/>
      </c>
      <c r="BE31" s="168" t="str">
        <f aca="false">IF(T31="","",IF(T31="-","-",IF(UPPER(T31)="AB","+",VLOOKUP(T31,'විෂය තොරතුරු'!$P$24:$Q$28,2))))</f>
        <v/>
      </c>
      <c r="BF31" s="168" t="str">
        <f aca="false">IF(U31="","",IF(U31="-","-",IF(UPPER(U31)="AB","+",VLOOKUP(U31,'විෂය තොරතුරු'!$P$24:$Q$28,2))))</f>
        <v/>
      </c>
      <c r="BG31" s="170" t="str">
        <f aca="false">IF(V31="","",IF(V31="-","-",IF(UPPER(V31)="AB","+",VLOOKUP(V31,'විෂය තොරතුරු'!$P$24:$Q$28,2))))</f>
        <v/>
      </c>
      <c r="BH31" s="171" t="str">
        <f aca="false">IF(W31="","",IF(W31="-","-",IF(UPPER(W31)="AB","+",VLOOKUP(W31,'විෂය තොරතුරු'!$P$24:$Q$28,2))))</f>
        <v/>
      </c>
      <c r="BI31" s="168" t="str">
        <f aca="false">IF(X31="","",IF(X31="-","-",IF(UPPER(X31)="AB","+",VLOOKUP(X31,'විෂය තොරතුරු'!$P$24:$Q$28,2))))</f>
        <v/>
      </c>
      <c r="BJ31" s="168" t="str">
        <f aca="false">IF(Y31="","",IF(Y31="-","-",IF(UPPER(Y31)="AB","+",VLOOKUP(Y31,'විෂය තොරතුරු'!$P$24:$Q$28,2))))</f>
        <v/>
      </c>
      <c r="BK31" s="168" t="str">
        <f aca="false">IF(Z31="","",IF(Z31="-","-",IF(UPPER(Z31)="AB","+",VLOOKUP(Z31,'විෂය තොරතුරු'!$P$24:$Q$28,2))))</f>
        <v/>
      </c>
      <c r="BL31" s="168" t="str">
        <f aca="false">IF(AA31="","",IF(AA31="-","-",IF(UPPER(AA31)="AB","+",VLOOKUP(AA31,'විෂය තොරතුරු'!$P$24:$Q$28,2))))</f>
        <v/>
      </c>
      <c r="BM31" s="168" t="str">
        <f aca="false">IF(AB31="","",IF(AB31="-","-",IF(UPPER(AB31)="AB","+",VLOOKUP(AB31,'විෂය තොරතුරු'!$P$24:$Q$28,2))))</f>
        <v/>
      </c>
      <c r="BN31" s="168" t="str">
        <f aca="false">IF(AC31="","",IF(AC31="-","-",IF(UPPER(AC31)="AB","+",VLOOKUP(AC31,'විෂය තොරතුරු'!$P$24:$Q$28,2))))</f>
        <v/>
      </c>
      <c r="BO31" s="169" t="str">
        <f aca="false">IF(AD31="","",IF(AD31="-","-",IF(UPPER(AD31)="AB","+",VLOOKUP(AD31,'විෂය තොරතුරු'!$P$24:$Q$28,2))))</f>
        <v/>
      </c>
      <c r="BP31" s="171" t="str">
        <f aca="false">IF(AE31="","",IF(AE31="-","-",IF(UPPER(AE31)="AB","+",VLOOKUP(AE31,'විෂය තොරතුරු'!$P$24:$Q$28,2))))</f>
        <v/>
      </c>
      <c r="BQ31" s="168" t="str">
        <f aca="false">IF(AF31="","",IF(AF31="-","-",IF(UPPER(AF31)="AB","+",VLOOKUP(AF31,'විෂය තොරතුරු'!$P$24:$Q$28,2))))</f>
        <v/>
      </c>
      <c r="BR31" s="168" t="str">
        <f aca="false">IF(AG31="","",IF(AG31="-","-",IF(UPPER(AG31)="AB","+",VLOOKUP(AG31,'විෂය තොරතුරු'!$P$24:$Q$28,2))))</f>
        <v/>
      </c>
      <c r="BS31" s="168" t="str">
        <f aca="false">IF(AH31="","",IF(AH31="-","-",IF(UPPER(AH31)="AB","+",VLOOKUP(AH31,'විෂය තොරතුරු'!$P$24:$Q$28,2))))</f>
        <v/>
      </c>
      <c r="BT31" s="168" t="str">
        <f aca="false">IF(AI31="","",IF(AI31="-","-",IF(UPPER(AI31)="AB","+",VLOOKUP(AI31,'විෂය තොරතුරු'!$P$24:$Q$28,2))))</f>
        <v/>
      </c>
      <c r="BU31" s="168" t="str">
        <f aca="false">IF(AJ31="","",IF(AJ31="-","-",IF(UPPER(AJ31)="AB","+",VLOOKUP(AJ31,'විෂය තොරතුරු'!$P$24:$Q$28,2))))</f>
        <v/>
      </c>
      <c r="BV31" s="168" t="str">
        <f aca="false">IF(AK31="","",IF(AK31="-","-",IF(UPPER(AK31)="AB","+",VLOOKUP(AK31,'විෂය තොරතුරු'!$P$24:$Q$28,2))))</f>
        <v/>
      </c>
      <c r="BW31" s="169" t="str">
        <f aca="false">IF(AL31="","",IF(AL31="-","-",IF(UPPER(AL31)="AB","+",VLOOKUP(AL31,'විෂය තොරතුරු'!$P$24:$Q$28,2))))</f>
        <v/>
      </c>
      <c r="BX31" s="171" t="str">
        <f aca="false">IF($B31="","",COUNTIF($AP31:$BW31,"A"))</f>
        <v/>
      </c>
      <c r="BY31" s="168" t="str">
        <f aca="false">IF($B31="","",COUNTIF($AP31:$BW31,"B"))</f>
        <v/>
      </c>
      <c r="BZ31" s="168" t="str">
        <f aca="false">IF($B31="","",COUNTIF($AP31:$BW31,"C"))</f>
        <v/>
      </c>
      <c r="CA31" s="168" t="str">
        <f aca="false">IF($B31="","",COUNTIF($AP31:$BW31,"S"))</f>
        <v/>
      </c>
      <c r="CB31" s="169" t="str">
        <f aca="false">IF($B31="","",COUNTIF($AP31:$BW31,"W"))</f>
        <v/>
      </c>
      <c r="CC31" s="171" t="str">
        <f aca="false">IF(B31="","",SUM(BX31:CA31))</f>
        <v/>
      </c>
      <c r="CD31" s="169" t="str">
        <f aca="false">IF(B31="","",SUM(BX31:BZ31))</f>
        <v/>
      </c>
      <c r="CE31" s="172" t="str">
        <f aca="false">IF(B31="","",IF(AND(CC31&gt;=6,CD31&gt;=3,OR(E31&gt;=35,F31&gt;=35),L31&gt;=35),"6/3 සමත්",IF(AND(CC31&gt;=5,CD31&gt;=3,OR(E31&gt;=35,F31&gt;=35,L31&gt;=35)),"5/3 සමත්",IF(AND(CC31&gt;=4,CD31&gt;=1,OR(E31&gt;=20,F31&gt;=20,L31&gt;=20)),"සමත් කළ හැකි",IF(CB31=9,"W9","අසමත් ?")))))</f>
        <v/>
      </c>
      <c r="FK31" s="173" t="n">
        <v>17</v>
      </c>
      <c r="FL31" s="161" t="s">
        <v>61</v>
      </c>
      <c r="FM31" s="161"/>
      <c r="FN31" s="161" t="str">
        <f aca="false">IF(FM31="","-",(FM31/$M$95)*100)</f>
        <v>-</v>
      </c>
      <c r="FO31" s="165" t="n">
        <v>46</v>
      </c>
      <c r="FP31" s="165"/>
      <c r="FQ31" s="165" t="s">
        <v>18</v>
      </c>
      <c r="FR31" s="165" t="n">
        <v>60</v>
      </c>
      <c r="FS31" s="165"/>
      <c r="FT31" s="165"/>
      <c r="FU31" s="165" t="n">
        <v>13</v>
      </c>
      <c r="FV31" s="165" t="n">
        <v>32</v>
      </c>
      <c r="FW31" s="165" t="n">
        <v>29</v>
      </c>
      <c r="FX31" s="165" t="n">
        <v>26</v>
      </c>
      <c r="FY31" s="165" t="n">
        <v>60</v>
      </c>
      <c r="FZ31" s="165" t="s">
        <v>18</v>
      </c>
      <c r="GA31" s="165"/>
      <c r="GB31" s="165"/>
      <c r="GC31" s="165"/>
      <c r="GD31" s="165"/>
      <c r="GE31" s="165"/>
      <c r="GF31" s="165"/>
      <c r="GG31" s="165" t="s">
        <v>18</v>
      </c>
      <c r="GH31" s="165" t="n">
        <v>71</v>
      </c>
      <c r="GI31" s="165" t="s">
        <v>18</v>
      </c>
      <c r="GJ31" s="165"/>
      <c r="GK31" s="165"/>
      <c r="GL31" s="165" t="s">
        <v>18</v>
      </c>
      <c r="GM31" s="165"/>
      <c r="GN31" s="165"/>
      <c r="GO31" s="165" t="s">
        <v>18</v>
      </c>
      <c r="GP31" s="165" t="s">
        <v>18</v>
      </c>
      <c r="GQ31" s="165"/>
      <c r="GR31" s="165" t="n">
        <v>45</v>
      </c>
      <c r="GS31" s="165"/>
      <c r="GT31" s="165"/>
      <c r="GU31" s="165"/>
      <c r="GV31" s="174"/>
      <c r="GW31" s="167" t="n">
        <f aca="false">IF(FL31="","",SUM(FO31:GV31))</f>
        <v>382</v>
      </c>
      <c r="GX31" s="168" t="n">
        <f aca="false">IF(FL31="","",GW31/9)</f>
        <v>42.4444444444444</v>
      </c>
      <c r="GY31" s="169" t="n">
        <f aca="false">IF(FL31="","",IF(GW31=0,"-",RANK(GW31,$GW$15:$GW$64,0)))</f>
        <v>12</v>
      </c>
      <c r="GZ31" s="167" t="str">
        <f aca="false">IF(FO31="","",IF(FO31="-","-",IF(UPPER(FO31)="AB","+",VLOOKUP(FO31,'විෂය තොරතුරු'!$P$24:$Q$28,2))))</f>
        <v>S</v>
      </c>
      <c r="HA31" s="168" t="str">
        <f aca="false">IF(FP31="","",IF(FP31="-","-",IF(UPPER(FP31)="AB","+",VLOOKUP(FP31,'විෂය තොරතුරු'!$P$24:$Q$28,2))))</f>
        <v/>
      </c>
      <c r="HB31" s="168" t="str">
        <f aca="false">IF(FQ31="","",IF(FQ31="-","-",IF(UPPER(FQ31)="AB","+",VLOOKUP(FQ31,'විෂය තොරතුරු'!$P$24:$Q$28,2))))</f>
        <v>-</v>
      </c>
      <c r="HC31" s="168" t="str">
        <f aca="false">IF(FR31="","",IF(FR31="-","-",IF(UPPER(FR31)="AB","+",VLOOKUP(FR31,'විෂය තොරතුරු'!$P$24:$Q$28,2))))</f>
        <v>C</v>
      </c>
      <c r="HD31" s="168" t="str">
        <f aca="false">IF(FS31="","",IF(FS31="-","-",IF(UPPER(FS31)="AB","+",VLOOKUP(FS31,'විෂය තොරතුරු'!$P$24:$Q$28,2))))</f>
        <v/>
      </c>
      <c r="HE31" s="170" t="str">
        <f aca="false">IF(FT31="","",IF(FT31="-","-",IF(UPPER(FT31)="AB","+",VLOOKUP(FT31,'විෂය තොරතුරු'!$P$24:$Q$28,2))))</f>
        <v/>
      </c>
      <c r="HF31" s="171" t="str">
        <f aca="false">IF(FU31="","",IF(FU31="-","-",IF(UPPER(FU31)="AB","+",VLOOKUP(FU31,'විෂය තොරතුරු'!$P$24:$Q$28,2))))</f>
        <v>W</v>
      </c>
      <c r="HG31" s="168" t="str">
        <f aca="false">IF(FV31="","",IF(FV31="-","-",IF(UPPER(FV31)="AB","+",VLOOKUP(FV31,'විෂය තොරතුරු'!$P$24:$Q$28,2))))</f>
        <v>W</v>
      </c>
      <c r="HH31" s="168" t="str">
        <f aca="false">IF(FW31="","",IF(FW31="-","-",IF(UPPER(FW31)="AB","+",VLOOKUP(FW31,'විෂය තොරතුරු'!$P$24:$Q$28,2))))</f>
        <v>W</v>
      </c>
      <c r="HI31" s="169" t="str">
        <f aca="false">IF(FX31="","",IF(FX31="-","-",IF(UPPER(FX31)="AB","+",VLOOKUP(FX31,'විෂය තොරතුරු'!$P$24:$Q$28,2))))</f>
        <v>W</v>
      </c>
      <c r="HJ31" s="167" t="str">
        <f aca="false">IF(FY31="","",IF(FY31="-","-",IF(UPPER(FY31)="AB","+",VLOOKUP(FY31,'විෂය තොරතුරු'!$P$24:$Q$28,2))))</f>
        <v>C</v>
      </c>
      <c r="HK31" s="168" t="str">
        <f aca="false">IF(FZ31="","",IF(FZ31="-","-",IF(UPPER(FZ31)="AB","+",VLOOKUP(FZ31,'විෂය තොරතුරු'!$P$24:$Q$28,2))))</f>
        <v>-</v>
      </c>
      <c r="HL31" s="168" t="str">
        <f aca="false">IF(GA31="","",IF(GA31="-","-",IF(UPPER(GA31)="AB","+",VLOOKUP(GA31,'විෂය තොරතුරු'!$P$24:$Q$28,2))))</f>
        <v/>
      </c>
      <c r="HM31" s="168" t="str">
        <f aca="false">IF(GB31="","",IF(GB31="-","-",IF(UPPER(GB31)="AB","+",VLOOKUP(GB31,'විෂය තොරතුරු'!$P$24:$Q$28,2))))</f>
        <v/>
      </c>
      <c r="HN31" s="168" t="str">
        <f aca="false">IF(GC31="","",IF(GC31="-","-",IF(UPPER(GC31)="AB","+",VLOOKUP(GC31,'විෂය තොරතුරු'!$P$24:$Q$28,2))))</f>
        <v/>
      </c>
      <c r="HO31" s="168" t="str">
        <f aca="false">IF(GD31="","",IF(GD31="-","-",IF(UPPER(GD31)="AB","+",VLOOKUP(GD31,'විෂය තොරතුරු'!$P$24:$Q$28,2))))</f>
        <v/>
      </c>
      <c r="HP31" s="168" t="str">
        <f aca="false">IF(GE31="","",IF(GE31="-","-",IF(UPPER(GE31)="AB","+",VLOOKUP(GE31,'විෂය තොරතුරු'!$P$24:$Q$28,2))))</f>
        <v/>
      </c>
      <c r="HQ31" s="170" t="str">
        <f aca="false">IF(GF31="","",IF(GF31="-","-",IF(UPPER(GF31)="AB","+",VLOOKUP(GF31,'විෂය තොරතුරු'!$P$24:$Q$28,2))))</f>
        <v/>
      </c>
      <c r="HR31" s="171" t="str">
        <f aca="false">IF(GG31="","",IF(GG31="-","-",IF(UPPER(GG31)="AB","+",VLOOKUP(GG31,'විෂය තොරතුරු'!$P$24:$Q$28,2))))</f>
        <v>-</v>
      </c>
      <c r="HS31" s="168" t="str">
        <f aca="false">IF(GH31="","",IF(GH31="-","-",IF(UPPER(GH31)="AB","+",VLOOKUP(GH31,'විෂය තොරතුරු'!$P$24:$Q$28,2))))</f>
        <v>B</v>
      </c>
      <c r="HT31" s="168" t="str">
        <f aca="false">IF(GI31="","",IF(GI31="-","-",IF(UPPER(GI31)="AB","+",VLOOKUP(GI31,'විෂය තොරතුරු'!$P$24:$Q$28,2))))</f>
        <v>-</v>
      </c>
      <c r="HU31" s="168" t="str">
        <f aca="false">IF(GJ31="","",IF(GJ31="-","-",IF(UPPER(GJ31)="AB","+",VLOOKUP(GJ31,'විෂය තොරතුරු'!$P$24:$Q$28,2))))</f>
        <v/>
      </c>
      <c r="HV31" s="168" t="str">
        <f aca="false">IF(GK31="","",IF(GK31="-","-",IF(UPPER(GK31)="AB","+",VLOOKUP(GK31,'විෂය තොරතුරු'!$P$24:$Q$28,2))))</f>
        <v/>
      </c>
      <c r="HW31" s="168" t="str">
        <f aca="false">IF(GL31="","",IF(GL31="-","-",IF(UPPER(GL31)="AB","+",VLOOKUP(GL31,'විෂය තොරතුරු'!$P$24:$Q$28,2))))</f>
        <v>-</v>
      </c>
      <c r="HX31" s="168" t="str">
        <f aca="false">IF(GM31="","",IF(GM31="-","-",IF(UPPER(GM31)="AB","+",VLOOKUP(GM31,'විෂය තොරතුරු'!$P$24:$Q$28,2))))</f>
        <v/>
      </c>
      <c r="HY31" s="169" t="str">
        <f aca="false">IF(GN31="","",IF(GN31="-","-",IF(UPPER(GN31)="AB","+",VLOOKUP(GN31,'විෂය තොරතුරු'!$P$24:$Q$28,2))))</f>
        <v/>
      </c>
      <c r="HZ31" s="171" t="str">
        <f aca="false">IF(GO31="","",IF(GO31="-","-",IF(UPPER(GO31)="AB","+",VLOOKUP(GO31,'විෂය තොරතුරු'!$P$24:$Q$28,2))))</f>
        <v>-</v>
      </c>
      <c r="IA31" s="168" t="str">
        <f aca="false">IF(GP31="","",IF(GP31="-","-",IF(UPPER(GP31)="AB","+",VLOOKUP(GP31,'විෂය තොරතුරු'!$P$24:$Q$28,2))))</f>
        <v>-</v>
      </c>
      <c r="IB31" s="168" t="str">
        <f aca="false">IF(GQ31="","",IF(GQ31="-","-",IF(UPPER(GQ31)="AB","+",VLOOKUP(GQ31,'විෂය තොරතුරු'!$P$24:$Q$28,2))))</f>
        <v/>
      </c>
      <c r="IC31" s="168" t="str">
        <f aca="false">IF(GR31="","",IF(GR31="-","-",IF(UPPER(GR31)="AB","+",VLOOKUP(GR31,'විෂය තොරතුරු'!$P$24:$Q$28,2))))</f>
        <v>S</v>
      </c>
      <c r="ID31" s="168" t="str">
        <f aca="false">IF(GS31="","",IF(GS31="-","-",IF(UPPER(GS31)="AB","+",VLOOKUP(GS31,'විෂය තොරතුරු'!$P$24:$Q$28,2))))</f>
        <v/>
      </c>
      <c r="IE31" s="168" t="str">
        <f aca="false">IF(GT31="","",IF(GT31="-","-",IF(UPPER(GT31)="AB","+",VLOOKUP(GT31,'විෂය තොරතුරු'!$P$24:$Q$28,2))))</f>
        <v/>
      </c>
      <c r="IF31" s="168" t="str">
        <f aca="false">IF(GU31="","",IF(GU31="-","-",IF(UPPER(GU31)="AB","+",VLOOKUP(GU31,'විෂය තොරතුරු'!$P$24:$Q$28,2))))</f>
        <v/>
      </c>
      <c r="IG31" s="169" t="str">
        <f aca="false">IF(GV31="","",IF(GV31="-","-",IF(UPPER(GV31)="AB","+",VLOOKUP(GV31,'විෂය තොරතුරු'!$P$24:$Q$28,2))))</f>
        <v/>
      </c>
      <c r="IH31" s="171" t="n">
        <f aca="false">IF($FL31="","",COUNTIF($GZ31:$IG31,"A"))</f>
        <v>0</v>
      </c>
      <c r="II31" s="171" t="n">
        <f aca="false">IF($FL31="","",COUNTIF($GZ31:$IG31,"B"))</f>
        <v>1</v>
      </c>
      <c r="IJ31" s="171" t="n">
        <f aca="false">IF($FL31="","",COUNTIF($GZ31:$IG31,"C"))</f>
        <v>2</v>
      </c>
      <c r="IK31" s="171" t="n">
        <f aca="false">IF($FL31="","",COUNTIF($GZ31:$IG31,"S"))</f>
        <v>2</v>
      </c>
      <c r="IL31" s="171" t="n">
        <f aca="false">IF($FL31="","",COUNTIF($GZ31:$IG31,"W"))</f>
        <v>4</v>
      </c>
      <c r="IM31" s="171" t="n">
        <f aca="false">IF(FL31="","",SUM(IH31:IK31))</f>
        <v>5</v>
      </c>
      <c r="IN31" s="169" t="n">
        <f aca="false">IF(FL31="","",SUM(IH31:IJ31))</f>
        <v>3</v>
      </c>
      <c r="IO31" s="172" t="str">
        <f aca="false">IF(FL31="","",IF(AND(IM31&gt;=6,IN31&gt;=3,OR(FO31&gt;=35,FP31&gt;=35),FV31&gt;=35),"6/3 සමත්",IF(AND(IM31&gt;=5,IN31&gt;=3,OR(FO31&gt;=35,FP31&gt;=35,FV31&gt;=35)),"5/3 සමත්",IF(AND(IM31&gt;=4,IN31&gt;=1,OR(FO31&gt;=20,FP31&gt;=20,FV31&gt;=20)),"සමත් කළ හැකි",IF(IL31=9,"W9","අසමත් ?")))))</f>
        <v>5/3 සමත්</v>
      </c>
    </row>
    <row r="32" customFormat="false" ht="13.8" hidden="false" customHeight="false" outlineLevel="0" collapsed="false">
      <c r="A32" s="160" t="n">
        <v>18</v>
      </c>
      <c r="B32" s="161"/>
      <c r="C32" s="161"/>
      <c r="D32" s="162"/>
      <c r="E32" s="183"/>
      <c r="F32" s="181"/>
      <c r="G32" s="183"/>
      <c r="H32" s="180"/>
      <c r="I32" s="180"/>
      <c r="J32" s="181"/>
      <c r="K32" s="183"/>
      <c r="L32" s="180"/>
      <c r="M32" s="180"/>
      <c r="N32" s="181"/>
      <c r="O32" s="183"/>
      <c r="P32" s="180"/>
      <c r="Q32" s="180"/>
      <c r="R32" s="180"/>
      <c r="S32" s="180"/>
      <c r="T32" s="180"/>
      <c r="U32" s="180"/>
      <c r="V32" s="181"/>
      <c r="W32" s="183"/>
      <c r="X32" s="180"/>
      <c r="Y32" s="180"/>
      <c r="Z32" s="180"/>
      <c r="AA32" s="180"/>
      <c r="AB32" s="180"/>
      <c r="AC32" s="180"/>
      <c r="AD32" s="181"/>
      <c r="AE32" s="183"/>
      <c r="AF32" s="180"/>
      <c r="AG32" s="180"/>
      <c r="AH32" s="180"/>
      <c r="AI32" s="180"/>
      <c r="AJ32" s="180"/>
      <c r="AK32" s="180"/>
      <c r="AL32" s="166"/>
      <c r="AM32" s="167" t="str">
        <f aca="false">IF(B32="","",SUM(E32:AL32))</f>
        <v/>
      </c>
      <c r="AN32" s="168" t="str">
        <f aca="false">IF(B32="","",AM32/9)</f>
        <v/>
      </c>
      <c r="AO32" s="169" t="str">
        <f aca="false">IF(B32="","",IF(AM32=0,"-",RANK(AM32,$AM$15:$AM$64,0)))</f>
        <v/>
      </c>
      <c r="AP32" s="167" t="str">
        <f aca="false">IF(E32="","",IF(E32="-","-",IF(UPPER(E32)="AB","+",VLOOKUP(E32,'විෂය තොරතුරු'!$P$24:$Q$28,2))))</f>
        <v/>
      </c>
      <c r="AQ32" s="168" t="str">
        <f aca="false">IF(F32="","",IF(F32="-","-",IF(UPPER(F32)="AB","+",VLOOKUP(F32,'විෂය තොරතුරු'!$P$24:$Q$28,2))))</f>
        <v/>
      </c>
      <c r="AR32" s="168" t="str">
        <f aca="false">IF(G32="","",IF(G32="-","-",IF(UPPER(G32)="AB","+",VLOOKUP(G32,'විෂය තොරතුරු'!$P$24:$Q$28,2))))</f>
        <v/>
      </c>
      <c r="AS32" s="168" t="str">
        <f aca="false">IF(H32="","",IF(H32="-","-",IF(UPPER(H32)="AB","+",VLOOKUP(H32,'විෂය තොරතුරු'!$P$24:$Q$28,2))))</f>
        <v/>
      </c>
      <c r="AT32" s="168" t="str">
        <f aca="false">IF(I32="","",IF(I32="-","-",IF(UPPER(I32)="AB","+",VLOOKUP(I32,'විෂය තොරතුරු'!$P$24:$Q$28,2))))</f>
        <v/>
      </c>
      <c r="AU32" s="170" t="str">
        <f aca="false">IF(J32="","",IF(J32="-","-",IF(UPPER(J32)="AB","+",VLOOKUP(J32,'විෂය තොරතුරු'!$P$24:$Q$28,2))))</f>
        <v/>
      </c>
      <c r="AV32" s="171" t="str">
        <f aca="false">IF(K32="","",IF(K32="-","-",IF(UPPER(K32)="AB","+",VLOOKUP(K32,'විෂය තොරතුරු'!$P$24:$Q$28,2))))</f>
        <v/>
      </c>
      <c r="AW32" s="168" t="str">
        <f aca="false">IF(L32="","",IF(L32="-","-",IF(UPPER(L32)="AB","+",VLOOKUP(L32,'විෂය තොරතුරු'!$P$24:$Q$28,2))))</f>
        <v/>
      </c>
      <c r="AX32" s="168" t="str">
        <f aca="false">IF(M32="","",IF(M32="-","-",IF(UPPER(M32)="AB","+",VLOOKUP(M32,'විෂය තොරතුරු'!$P$24:$Q$28,2))))</f>
        <v/>
      </c>
      <c r="AY32" s="169" t="str">
        <f aca="false">IF(N32="","",IF(N32="-","-",IF(UPPER(N32)="AB","+",VLOOKUP(N32,'විෂය තොරතුරු'!$P$24:$Q$28,2))))</f>
        <v/>
      </c>
      <c r="AZ32" s="167" t="str">
        <f aca="false">IF(O32="","",IF(O32="-","-",IF(UPPER(O32)="AB","+",VLOOKUP(O32,'විෂය තොරතුරු'!$P$24:$Q$28,2))))</f>
        <v/>
      </c>
      <c r="BA32" s="168" t="str">
        <f aca="false">IF(P32="","",IF(P32="-","-",IF(UPPER(P32)="AB","+",VLOOKUP(P32,'විෂය තොරතුරු'!$P$24:$Q$28,2))))</f>
        <v/>
      </c>
      <c r="BB32" s="168" t="str">
        <f aca="false">IF(Q32="","",IF(Q32="-","-",IF(UPPER(Q32)="AB","+",VLOOKUP(Q32,'විෂය තොරතුරු'!$P$24:$Q$28,2))))</f>
        <v/>
      </c>
      <c r="BC32" s="168" t="str">
        <f aca="false">IF(R32="","",IF(R32="-","-",IF(UPPER(R32)="AB","+",VLOOKUP(R32,'විෂය තොරතුරු'!$P$24:$Q$28,2))))</f>
        <v/>
      </c>
      <c r="BD32" s="168" t="str">
        <f aca="false">IF(S32="","",IF(S32="-","-",IF(UPPER(S32)="AB","+",VLOOKUP(S32,'විෂය තොරතුරු'!$P$24:$Q$28,2))))</f>
        <v/>
      </c>
      <c r="BE32" s="168" t="str">
        <f aca="false">IF(T32="","",IF(T32="-","-",IF(UPPER(T32)="AB","+",VLOOKUP(T32,'විෂය තොරතුරු'!$P$24:$Q$28,2))))</f>
        <v/>
      </c>
      <c r="BF32" s="168" t="str">
        <f aca="false">IF(U32="","",IF(U32="-","-",IF(UPPER(U32)="AB","+",VLOOKUP(U32,'විෂය තොරතුරු'!$P$24:$Q$28,2))))</f>
        <v/>
      </c>
      <c r="BG32" s="170" t="str">
        <f aca="false">IF(V32="","",IF(V32="-","-",IF(UPPER(V32)="AB","+",VLOOKUP(V32,'විෂය තොරතුරු'!$P$24:$Q$28,2))))</f>
        <v/>
      </c>
      <c r="BH32" s="171" t="str">
        <f aca="false">IF(W32="","",IF(W32="-","-",IF(UPPER(W32)="AB","+",VLOOKUP(W32,'විෂය තොරතුරු'!$P$24:$Q$28,2))))</f>
        <v/>
      </c>
      <c r="BI32" s="168" t="str">
        <f aca="false">IF(X32="","",IF(X32="-","-",IF(UPPER(X32)="AB","+",VLOOKUP(X32,'විෂය තොරතුරු'!$P$24:$Q$28,2))))</f>
        <v/>
      </c>
      <c r="BJ32" s="168" t="str">
        <f aca="false">IF(Y32="","",IF(Y32="-","-",IF(UPPER(Y32)="AB","+",VLOOKUP(Y32,'විෂය තොරතුරු'!$P$24:$Q$28,2))))</f>
        <v/>
      </c>
      <c r="BK32" s="168" t="str">
        <f aca="false">IF(Z32="","",IF(Z32="-","-",IF(UPPER(Z32)="AB","+",VLOOKUP(Z32,'විෂය තොරතුරු'!$P$24:$Q$28,2))))</f>
        <v/>
      </c>
      <c r="BL32" s="168" t="str">
        <f aca="false">IF(AA32="","",IF(AA32="-","-",IF(UPPER(AA32)="AB","+",VLOOKUP(AA32,'විෂය තොරතුරු'!$P$24:$Q$28,2))))</f>
        <v/>
      </c>
      <c r="BM32" s="168" t="str">
        <f aca="false">IF(AB32="","",IF(AB32="-","-",IF(UPPER(AB32)="AB","+",VLOOKUP(AB32,'විෂය තොරතුරු'!$P$24:$Q$28,2))))</f>
        <v/>
      </c>
      <c r="BN32" s="168" t="str">
        <f aca="false">IF(AC32="","",IF(AC32="-","-",IF(UPPER(AC32)="AB","+",VLOOKUP(AC32,'විෂය තොරතුරු'!$P$24:$Q$28,2))))</f>
        <v/>
      </c>
      <c r="BO32" s="169" t="str">
        <f aca="false">IF(AD32="","",IF(AD32="-","-",IF(UPPER(AD32)="AB","+",VLOOKUP(AD32,'විෂය තොරතුරු'!$P$24:$Q$28,2))))</f>
        <v/>
      </c>
      <c r="BP32" s="171" t="str">
        <f aca="false">IF(AE32="","",IF(AE32="-","-",IF(UPPER(AE32)="AB","+",VLOOKUP(AE32,'විෂය තොරතුරු'!$P$24:$Q$28,2))))</f>
        <v/>
      </c>
      <c r="BQ32" s="168" t="str">
        <f aca="false">IF(AF32="","",IF(AF32="-","-",IF(UPPER(AF32)="AB","+",VLOOKUP(AF32,'විෂය තොරතුරු'!$P$24:$Q$28,2))))</f>
        <v/>
      </c>
      <c r="BR32" s="168" t="str">
        <f aca="false">IF(AG32="","",IF(AG32="-","-",IF(UPPER(AG32)="AB","+",VLOOKUP(AG32,'විෂය තොරතුරු'!$P$24:$Q$28,2))))</f>
        <v/>
      </c>
      <c r="BS32" s="168" t="str">
        <f aca="false">IF(AH32="","",IF(AH32="-","-",IF(UPPER(AH32)="AB","+",VLOOKUP(AH32,'විෂය තොරතුරු'!$P$24:$Q$28,2))))</f>
        <v/>
      </c>
      <c r="BT32" s="168" t="str">
        <f aca="false">IF(AI32="","",IF(AI32="-","-",IF(UPPER(AI32)="AB","+",VLOOKUP(AI32,'විෂය තොරතුරු'!$P$24:$Q$28,2))))</f>
        <v/>
      </c>
      <c r="BU32" s="168" t="str">
        <f aca="false">IF(AJ32="","",IF(AJ32="-","-",IF(UPPER(AJ32)="AB","+",VLOOKUP(AJ32,'විෂය තොරතුරු'!$P$24:$Q$28,2))))</f>
        <v/>
      </c>
      <c r="BV32" s="168" t="str">
        <f aca="false">IF(AK32="","",IF(AK32="-","-",IF(UPPER(AK32)="AB","+",VLOOKUP(AK32,'විෂය තොරතුරු'!$P$24:$Q$28,2))))</f>
        <v/>
      </c>
      <c r="BW32" s="169" t="str">
        <f aca="false">IF(AL32="","",IF(AL32="-","-",IF(UPPER(AL32)="AB","+",VLOOKUP(AL32,'විෂය තොරතුරු'!$P$24:$Q$28,2))))</f>
        <v/>
      </c>
      <c r="BX32" s="171" t="str">
        <f aca="false">IF($B32="","",COUNTIF($AP32:$BW32,"A"))</f>
        <v/>
      </c>
      <c r="BY32" s="168" t="str">
        <f aca="false">IF($B32="","",COUNTIF($AP32:$BW32,"B"))</f>
        <v/>
      </c>
      <c r="BZ32" s="168" t="str">
        <f aca="false">IF($B32="","",COUNTIF($AP32:$BW32,"C"))</f>
        <v/>
      </c>
      <c r="CA32" s="168" t="str">
        <f aca="false">IF($B32="","",COUNTIF($AP32:$BW32,"S"))</f>
        <v/>
      </c>
      <c r="CB32" s="169" t="str">
        <f aca="false">IF($B32="","",COUNTIF($AP32:$BW32,"W"))</f>
        <v/>
      </c>
      <c r="CC32" s="171" t="str">
        <f aca="false">IF(B32="","",SUM(BX32:CA32))</f>
        <v/>
      </c>
      <c r="CD32" s="169" t="str">
        <f aca="false">IF(B32="","",SUM(BX32:BZ32))</f>
        <v/>
      </c>
      <c r="CE32" s="172" t="str">
        <f aca="false">IF(B32="","",IF(AND(CC32&gt;=6,CD32&gt;=3,OR(E32&gt;=35,F32&gt;=35),L32&gt;=35),"6/3 සමත්",IF(AND(CC32&gt;=5,CD32&gt;=3,OR(E32&gt;=35,F32&gt;=35,L32&gt;=35)),"5/3 සමත්",IF(AND(CC32&gt;=4,CD32&gt;=1,OR(E32&gt;=20,F32&gt;=20,L32&gt;=20)),"සමත් කළ හැකි",IF(CB32=9,"W9","අසමත් ?")))))</f>
        <v/>
      </c>
      <c r="FK32" s="173" t="n">
        <v>18</v>
      </c>
      <c r="FL32" s="161" t="s">
        <v>62</v>
      </c>
      <c r="FM32" s="161"/>
      <c r="FN32" s="161" t="str">
        <f aca="false">IF(FM32="","-",(FM32/$M$95)*100)</f>
        <v>-</v>
      </c>
      <c r="FO32" s="165" t="n">
        <v>23</v>
      </c>
      <c r="FP32" s="165"/>
      <c r="FQ32" s="165" t="n">
        <v>27</v>
      </c>
      <c r="FR32" s="165" t="s">
        <v>18</v>
      </c>
      <c r="FS32" s="165"/>
      <c r="FT32" s="165"/>
      <c r="FU32" s="165" t="n">
        <v>11</v>
      </c>
      <c r="FV32" s="165" t="n">
        <v>13</v>
      </c>
      <c r="FW32" s="165" t="n">
        <v>13</v>
      </c>
      <c r="FX32" s="165" t="n">
        <v>17</v>
      </c>
      <c r="FY32" s="165" t="s">
        <v>18</v>
      </c>
      <c r="FZ32" s="165" t="s">
        <v>18</v>
      </c>
      <c r="GA32" s="165" t="n">
        <v>17</v>
      </c>
      <c r="GB32" s="165"/>
      <c r="GC32" s="165"/>
      <c r="GD32" s="165"/>
      <c r="GE32" s="165"/>
      <c r="GF32" s="165"/>
      <c r="GG32" s="165" t="s">
        <v>18</v>
      </c>
      <c r="GH32" s="165" t="n">
        <v>50</v>
      </c>
      <c r="GI32" s="165" t="s">
        <v>18</v>
      </c>
      <c r="GJ32" s="165"/>
      <c r="GK32" s="165"/>
      <c r="GL32" s="165" t="n">
        <v>22</v>
      </c>
      <c r="GM32" s="165"/>
      <c r="GN32" s="165"/>
      <c r="GO32" s="165" t="s">
        <v>18</v>
      </c>
      <c r="GP32" s="165" t="s">
        <v>18</v>
      </c>
      <c r="GQ32" s="165"/>
      <c r="GR32" s="165" t="s">
        <v>18</v>
      </c>
      <c r="GS32" s="165"/>
      <c r="GT32" s="165"/>
      <c r="GU32" s="165"/>
      <c r="GV32" s="174"/>
      <c r="GW32" s="167" t="n">
        <f aca="false">IF(FL32="","",SUM(FO32:GV32))</f>
        <v>193</v>
      </c>
      <c r="GX32" s="168" t="n">
        <f aca="false">IF(FL32="","",GW32/9)</f>
        <v>21.4444444444444</v>
      </c>
      <c r="GY32" s="169" t="n">
        <f aca="false">IF(FL32="","",IF(GW32=0,"-",RANK(GW32,$GW$15:$GW$64,0)))</f>
        <v>31</v>
      </c>
      <c r="GZ32" s="167" t="str">
        <f aca="false">IF(FO32="","",IF(FO32="-","-",IF(UPPER(FO32)="AB","+",VLOOKUP(FO32,'විෂය තොරතුරු'!$P$24:$Q$28,2))))</f>
        <v>W</v>
      </c>
      <c r="HA32" s="168" t="str">
        <f aca="false">IF(FP32="","",IF(FP32="-","-",IF(UPPER(FP32)="AB","+",VLOOKUP(FP32,'විෂය තොරතුරු'!$P$24:$Q$28,2))))</f>
        <v/>
      </c>
      <c r="HB32" s="168" t="str">
        <f aca="false">IF(FQ32="","",IF(FQ32="-","-",IF(UPPER(FQ32)="AB","+",VLOOKUP(FQ32,'විෂය තොරතුරු'!$P$24:$Q$28,2))))</f>
        <v>W</v>
      </c>
      <c r="HC32" s="168" t="str">
        <f aca="false">IF(FR32="","",IF(FR32="-","-",IF(UPPER(FR32)="AB","+",VLOOKUP(FR32,'විෂය තොරතුරු'!$P$24:$Q$28,2))))</f>
        <v>-</v>
      </c>
      <c r="HD32" s="168" t="str">
        <f aca="false">IF(FS32="","",IF(FS32="-","-",IF(UPPER(FS32)="AB","+",VLOOKUP(FS32,'විෂය තොරතුරු'!$P$24:$Q$28,2))))</f>
        <v/>
      </c>
      <c r="HE32" s="170" t="str">
        <f aca="false">IF(FT32="","",IF(FT32="-","-",IF(UPPER(FT32)="AB","+",VLOOKUP(FT32,'විෂය තොරතුරු'!$P$24:$Q$28,2))))</f>
        <v/>
      </c>
      <c r="HF32" s="171" t="str">
        <f aca="false">IF(FU32="","",IF(FU32="-","-",IF(UPPER(FU32)="AB","+",VLOOKUP(FU32,'විෂය තොරතුරු'!$P$24:$Q$28,2))))</f>
        <v>W</v>
      </c>
      <c r="HG32" s="168" t="str">
        <f aca="false">IF(FV32="","",IF(FV32="-","-",IF(UPPER(FV32)="AB","+",VLOOKUP(FV32,'විෂය තොරතුරු'!$P$24:$Q$28,2))))</f>
        <v>W</v>
      </c>
      <c r="HH32" s="168" t="str">
        <f aca="false">IF(FW32="","",IF(FW32="-","-",IF(UPPER(FW32)="AB","+",VLOOKUP(FW32,'විෂය තොරතුරු'!$P$24:$Q$28,2))))</f>
        <v>W</v>
      </c>
      <c r="HI32" s="169" t="str">
        <f aca="false">IF(FX32="","",IF(FX32="-","-",IF(UPPER(FX32)="AB","+",VLOOKUP(FX32,'විෂය තොරතුරු'!$P$24:$Q$28,2))))</f>
        <v>W</v>
      </c>
      <c r="HJ32" s="167" t="str">
        <f aca="false">IF(FY32="","",IF(FY32="-","-",IF(UPPER(FY32)="AB","+",VLOOKUP(FY32,'විෂය තොරතුරු'!$P$24:$Q$28,2))))</f>
        <v>-</v>
      </c>
      <c r="HK32" s="168" t="str">
        <f aca="false">IF(FZ32="","",IF(FZ32="-","-",IF(UPPER(FZ32)="AB","+",VLOOKUP(FZ32,'විෂය තොරතුරු'!$P$24:$Q$28,2))))</f>
        <v>-</v>
      </c>
      <c r="HL32" s="168" t="str">
        <f aca="false">IF(GA32="","",IF(GA32="-","-",IF(UPPER(GA32)="AB","+",VLOOKUP(GA32,'විෂය තොරතුරු'!$P$24:$Q$28,2))))</f>
        <v>W</v>
      </c>
      <c r="HM32" s="168" t="str">
        <f aca="false">IF(GB32="","",IF(GB32="-","-",IF(UPPER(GB32)="AB","+",VLOOKUP(GB32,'විෂය තොරතුරු'!$P$24:$Q$28,2))))</f>
        <v/>
      </c>
      <c r="HN32" s="168" t="str">
        <f aca="false">IF(GC32="","",IF(GC32="-","-",IF(UPPER(GC32)="AB","+",VLOOKUP(GC32,'විෂය තොරතුරු'!$P$24:$Q$28,2))))</f>
        <v/>
      </c>
      <c r="HO32" s="168" t="str">
        <f aca="false">IF(GD32="","",IF(GD32="-","-",IF(UPPER(GD32)="AB","+",VLOOKUP(GD32,'විෂය තොරතුරු'!$P$24:$Q$28,2))))</f>
        <v/>
      </c>
      <c r="HP32" s="168" t="str">
        <f aca="false">IF(GE32="","",IF(GE32="-","-",IF(UPPER(GE32)="AB","+",VLOOKUP(GE32,'විෂය තොරතුරු'!$P$24:$Q$28,2))))</f>
        <v/>
      </c>
      <c r="HQ32" s="170" t="str">
        <f aca="false">IF(GF32="","",IF(GF32="-","-",IF(UPPER(GF32)="AB","+",VLOOKUP(GF32,'විෂය තොරතුරු'!$P$24:$Q$28,2))))</f>
        <v/>
      </c>
      <c r="HR32" s="171" t="str">
        <f aca="false">IF(GG32="","",IF(GG32="-","-",IF(UPPER(GG32)="AB","+",VLOOKUP(GG32,'විෂය තොරතුරු'!$P$24:$Q$28,2))))</f>
        <v>-</v>
      </c>
      <c r="HS32" s="168" t="str">
        <f aca="false">IF(GH32="","",IF(GH32="-","-",IF(UPPER(GH32)="AB","+",VLOOKUP(GH32,'විෂය තොරතුරු'!$P$24:$Q$28,2))))</f>
        <v>C</v>
      </c>
      <c r="HT32" s="168" t="str">
        <f aca="false">IF(GI32="","",IF(GI32="-","-",IF(UPPER(GI32)="AB","+",VLOOKUP(GI32,'විෂය තොරතුරු'!$P$24:$Q$28,2))))</f>
        <v>-</v>
      </c>
      <c r="HU32" s="168" t="str">
        <f aca="false">IF(GJ32="","",IF(GJ32="-","-",IF(UPPER(GJ32)="AB","+",VLOOKUP(GJ32,'විෂය තොරතුරු'!$P$24:$Q$28,2))))</f>
        <v/>
      </c>
      <c r="HV32" s="168" t="str">
        <f aca="false">IF(GK32="","",IF(GK32="-","-",IF(UPPER(GK32)="AB","+",VLOOKUP(GK32,'විෂය තොරතුරු'!$P$24:$Q$28,2))))</f>
        <v/>
      </c>
      <c r="HW32" s="168" t="str">
        <f aca="false">IF(GL32="","",IF(GL32="-","-",IF(UPPER(GL32)="AB","+",VLOOKUP(GL32,'විෂය තොරතුරු'!$P$24:$Q$28,2))))</f>
        <v>W</v>
      </c>
      <c r="HX32" s="168" t="str">
        <f aca="false">IF(GM32="","",IF(GM32="-","-",IF(UPPER(GM32)="AB","+",VLOOKUP(GM32,'විෂය තොරතුරු'!$P$24:$Q$28,2))))</f>
        <v/>
      </c>
      <c r="HY32" s="169" t="str">
        <f aca="false">IF(GN32="","",IF(GN32="-","-",IF(UPPER(GN32)="AB","+",VLOOKUP(GN32,'විෂය තොරතුරු'!$P$24:$Q$28,2))))</f>
        <v/>
      </c>
      <c r="HZ32" s="171" t="str">
        <f aca="false">IF(GO32="","",IF(GO32="-","-",IF(UPPER(GO32)="AB","+",VLOOKUP(GO32,'විෂය තොරතුරු'!$P$24:$Q$28,2))))</f>
        <v>-</v>
      </c>
      <c r="IA32" s="168" t="str">
        <f aca="false">IF(GP32="","",IF(GP32="-","-",IF(UPPER(GP32)="AB","+",VLOOKUP(GP32,'විෂය තොරතුරු'!$P$24:$Q$28,2))))</f>
        <v>-</v>
      </c>
      <c r="IB32" s="168" t="str">
        <f aca="false">IF(GQ32="","",IF(GQ32="-","-",IF(UPPER(GQ32)="AB","+",VLOOKUP(GQ32,'විෂය තොරතුරු'!$P$24:$Q$28,2))))</f>
        <v/>
      </c>
      <c r="IC32" s="168" t="str">
        <f aca="false">IF(GR32="","",IF(GR32="-","-",IF(UPPER(GR32)="AB","+",VLOOKUP(GR32,'විෂය තොරතුරු'!$P$24:$Q$28,2))))</f>
        <v>-</v>
      </c>
      <c r="ID32" s="168" t="str">
        <f aca="false">IF(GS32="","",IF(GS32="-","-",IF(UPPER(GS32)="AB","+",VLOOKUP(GS32,'විෂය තොරතුරු'!$P$24:$Q$28,2))))</f>
        <v/>
      </c>
      <c r="IE32" s="168" t="str">
        <f aca="false">IF(GT32="","",IF(GT32="-","-",IF(UPPER(GT32)="AB","+",VLOOKUP(GT32,'විෂය තොරතුරු'!$P$24:$Q$28,2))))</f>
        <v/>
      </c>
      <c r="IF32" s="168" t="str">
        <f aca="false">IF(GU32="","",IF(GU32="-","-",IF(UPPER(GU32)="AB","+",VLOOKUP(GU32,'විෂය තොරතුරු'!$P$24:$Q$28,2))))</f>
        <v/>
      </c>
      <c r="IG32" s="169" t="str">
        <f aca="false">IF(GV32="","",IF(GV32="-","-",IF(UPPER(GV32)="AB","+",VLOOKUP(GV32,'විෂය තොරතුරු'!$P$24:$Q$28,2))))</f>
        <v/>
      </c>
      <c r="IH32" s="171" t="n">
        <f aca="false">IF($FL32="","",COUNTIF($GZ32:$IG32,"A"))</f>
        <v>0</v>
      </c>
      <c r="II32" s="171" t="n">
        <f aca="false">IF($FL32="","",COUNTIF($GZ32:$IG32,"B"))</f>
        <v>0</v>
      </c>
      <c r="IJ32" s="171" t="n">
        <f aca="false">IF($FL32="","",COUNTIF($GZ32:$IG32,"C"))</f>
        <v>1</v>
      </c>
      <c r="IK32" s="171" t="n">
        <f aca="false">IF($FL32="","",COUNTIF($GZ32:$IG32,"S"))</f>
        <v>0</v>
      </c>
      <c r="IL32" s="171" t="n">
        <f aca="false">IF($FL32="","",COUNTIF($GZ32:$IG32,"W"))</f>
        <v>8</v>
      </c>
      <c r="IM32" s="171" t="n">
        <f aca="false">IF(FL32="","",SUM(IH32:IK32))</f>
        <v>1</v>
      </c>
      <c r="IN32" s="169" t="n">
        <f aca="false">IF(FL32="","",SUM(IH32:IJ32))</f>
        <v>1</v>
      </c>
      <c r="IO32" s="172" t="str">
        <f aca="false">IF(FL32="","",IF(AND(IM32&gt;=6,IN32&gt;=3,OR(FO32&gt;=35,FP32&gt;=35),FV32&gt;=35),"6/3 සමත්",IF(AND(IM32&gt;=5,IN32&gt;=3,OR(FO32&gt;=35,FP32&gt;=35,FV32&gt;=35)),"5/3 සමත්",IF(AND(IM32&gt;=4,IN32&gt;=1,OR(FO32&gt;=20,FP32&gt;=20,FV32&gt;=20)),"සමත් කළ හැකි",IF(IL32=9,"W9","අසමත් ?")))))</f>
        <v>අසමත් ?</v>
      </c>
    </row>
    <row r="33" customFormat="false" ht="13.8" hidden="false" customHeight="false" outlineLevel="0" collapsed="false">
      <c r="A33" s="160" t="n">
        <v>19</v>
      </c>
      <c r="B33" s="175"/>
      <c r="C33" s="161"/>
      <c r="D33" s="162"/>
      <c r="E33" s="183"/>
      <c r="F33" s="181"/>
      <c r="G33" s="183"/>
      <c r="H33" s="180"/>
      <c r="I33" s="180"/>
      <c r="J33" s="181"/>
      <c r="K33" s="183"/>
      <c r="L33" s="180"/>
      <c r="M33" s="180"/>
      <c r="N33" s="181"/>
      <c r="O33" s="183"/>
      <c r="P33" s="180"/>
      <c r="Q33" s="180"/>
      <c r="R33" s="180"/>
      <c r="S33" s="180"/>
      <c r="T33" s="180"/>
      <c r="U33" s="180"/>
      <c r="V33" s="181"/>
      <c r="W33" s="183"/>
      <c r="X33" s="180"/>
      <c r="Y33" s="180"/>
      <c r="Z33" s="180"/>
      <c r="AA33" s="180"/>
      <c r="AB33" s="180"/>
      <c r="AC33" s="180"/>
      <c r="AD33" s="181"/>
      <c r="AE33" s="183"/>
      <c r="AF33" s="180"/>
      <c r="AG33" s="180"/>
      <c r="AH33" s="180"/>
      <c r="AI33" s="180"/>
      <c r="AJ33" s="180"/>
      <c r="AK33" s="180"/>
      <c r="AL33" s="166"/>
      <c r="AM33" s="167" t="str">
        <f aca="false">IF(B33="","",SUM(E33:AL33))</f>
        <v/>
      </c>
      <c r="AN33" s="168" t="str">
        <f aca="false">IF(B33="","",AM33/9)</f>
        <v/>
      </c>
      <c r="AO33" s="169" t="str">
        <f aca="false">IF(B33="","",IF(AM33=0,"-",RANK(AM33,$AM$15:$AM$64,0)))</f>
        <v/>
      </c>
      <c r="AP33" s="167" t="str">
        <f aca="false">IF(E33="","",IF(E33="-","-",IF(UPPER(E33)="AB","+",VLOOKUP(E33,'විෂය තොරතුරු'!$P$24:$Q$28,2))))</f>
        <v/>
      </c>
      <c r="AQ33" s="168" t="str">
        <f aca="false">IF(F33="","",IF(F33="-","-",IF(UPPER(F33)="AB","+",VLOOKUP(F33,'විෂය තොරතුරු'!$P$24:$Q$28,2))))</f>
        <v/>
      </c>
      <c r="AR33" s="168" t="str">
        <f aca="false">IF(G33="","",IF(G33="-","-",IF(UPPER(G33)="AB","+",VLOOKUP(G33,'විෂය තොරතුරු'!$P$24:$Q$28,2))))</f>
        <v/>
      </c>
      <c r="AS33" s="168" t="str">
        <f aca="false">IF(H33="","",IF(H33="-","-",IF(UPPER(H33)="AB","+",VLOOKUP(H33,'විෂය තොරතුරු'!$P$24:$Q$28,2))))</f>
        <v/>
      </c>
      <c r="AT33" s="168" t="str">
        <f aca="false">IF(I33="","",IF(I33="-","-",IF(UPPER(I33)="AB","+",VLOOKUP(I33,'විෂය තොරතුරු'!$P$24:$Q$28,2))))</f>
        <v/>
      </c>
      <c r="AU33" s="170" t="str">
        <f aca="false">IF(J33="","",IF(J33="-","-",IF(UPPER(J33)="AB","+",VLOOKUP(J33,'විෂය තොරතුරු'!$P$24:$Q$28,2))))</f>
        <v/>
      </c>
      <c r="AV33" s="171" t="str">
        <f aca="false">IF(K33="","",IF(K33="-","-",IF(UPPER(K33)="AB","+",VLOOKUP(K33,'විෂය තොරතුරු'!$P$24:$Q$28,2))))</f>
        <v/>
      </c>
      <c r="AW33" s="168" t="str">
        <f aca="false">IF(L33="","",IF(L33="-","-",IF(UPPER(L33)="AB","+",VLOOKUP(L33,'විෂය තොරතුරු'!$P$24:$Q$28,2))))</f>
        <v/>
      </c>
      <c r="AX33" s="168" t="str">
        <f aca="false">IF(M33="","",IF(M33="-","-",IF(UPPER(M33)="AB","+",VLOOKUP(M33,'විෂය තොරතුරු'!$P$24:$Q$28,2))))</f>
        <v/>
      </c>
      <c r="AY33" s="169" t="str">
        <f aca="false">IF(N33="","",IF(N33="-","-",IF(UPPER(N33)="AB","+",VLOOKUP(N33,'විෂය තොරතුරු'!$P$24:$Q$28,2))))</f>
        <v/>
      </c>
      <c r="AZ33" s="167" t="str">
        <f aca="false">IF(O33="","",IF(O33="-","-",IF(UPPER(O33)="AB","+",VLOOKUP(O33,'විෂය තොරතුරු'!$P$24:$Q$28,2))))</f>
        <v/>
      </c>
      <c r="BA33" s="168" t="str">
        <f aca="false">IF(P33="","",IF(P33="-","-",IF(UPPER(P33)="AB","+",VLOOKUP(P33,'විෂය තොරතුරු'!$P$24:$Q$28,2))))</f>
        <v/>
      </c>
      <c r="BB33" s="168" t="str">
        <f aca="false">IF(Q33="","",IF(Q33="-","-",IF(UPPER(Q33)="AB","+",VLOOKUP(Q33,'විෂය තොරතුරු'!$P$24:$Q$28,2))))</f>
        <v/>
      </c>
      <c r="BC33" s="168" t="str">
        <f aca="false">IF(R33="","",IF(R33="-","-",IF(UPPER(R33)="AB","+",VLOOKUP(R33,'විෂය තොරතුරු'!$P$24:$Q$28,2))))</f>
        <v/>
      </c>
      <c r="BD33" s="168" t="str">
        <f aca="false">IF(S33="","",IF(S33="-","-",IF(UPPER(S33)="AB","+",VLOOKUP(S33,'විෂය තොරතුරු'!$P$24:$Q$28,2))))</f>
        <v/>
      </c>
      <c r="BE33" s="168" t="str">
        <f aca="false">IF(T33="","",IF(T33="-","-",IF(UPPER(T33)="AB","+",VLOOKUP(T33,'විෂය තොරතුරු'!$P$24:$Q$28,2))))</f>
        <v/>
      </c>
      <c r="BF33" s="168" t="str">
        <f aca="false">IF(U33="","",IF(U33="-","-",IF(UPPER(U33)="AB","+",VLOOKUP(U33,'විෂය තොරතුරු'!$P$24:$Q$28,2))))</f>
        <v/>
      </c>
      <c r="BG33" s="170" t="str">
        <f aca="false">IF(V33="","",IF(V33="-","-",IF(UPPER(V33)="AB","+",VLOOKUP(V33,'විෂය තොරතුරු'!$P$24:$Q$28,2))))</f>
        <v/>
      </c>
      <c r="BH33" s="171" t="str">
        <f aca="false">IF(W33="","",IF(W33="-","-",IF(UPPER(W33)="AB","+",VLOOKUP(W33,'විෂය තොරතුරු'!$P$24:$Q$28,2))))</f>
        <v/>
      </c>
      <c r="BI33" s="168" t="str">
        <f aca="false">IF(X33="","",IF(X33="-","-",IF(UPPER(X33)="AB","+",VLOOKUP(X33,'විෂය තොරතුරු'!$P$24:$Q$28,2))))</f>
        <v/>
      </c>
      <c r="BJ33" s="168" t="str">
        <f aca="false">IF(Y33="","",IF(Y33="-","-",IF(UPPER(Y33)="AB","+",VLOOKUP(Y33,'විෂය තොරතුරු'!$P$24:$Q$28,2))))</f>
        <v/>
      </c>
      <c r="BK33" s="168" t="str">
        <f aca="false">IF(Z33="","",IF(Z33="-","-",IF(UPPER(Z33)="AB","+",VLOOKUP(Z33,'විෂය තොරතුරු'!$P$24:$Q$28,2))))</f>
        <v/>
      </c>
      <c r="BL33" s="168" t="str">
        <f aca="false">IF(AA33="","",IF(AA33="-","-",IF(UPPER(AA33)="AB","+",VLOOKUP(AA33,'විෂය තොරතුරු'!$P$24:$Q$28,2))))</f>
        <v/>
      </c>
      <c r="BM33" s="168" t="str">
        <f aca="false">IF(AB33="","",IF(AB33="-","-",IF(UPPER(AB33)="AB","+",VLOOKUP(AB33,'විෂය තොරතුරු'!$P$24:$Q$28,2))))</f>
        <v/>
      </c>
      <c r="BN33" s="168" t="str">
        <f aca="false">IF(AC33="","",IF(AC33="-","-",IF(UPPER(AC33)="AB","+",VLOOKUP(AC33,'විෂය තොරතුරු'!$P$24:$Q$28,2))))</f>
        <v/>
      </c>
      <c r="BO33" s="169" t="str">
        <f aca="false">IF(AD33="","",IF(AD33="-","-",IF(UPPER(AD33)="AB","+",VLOOKUP(AD33,'විෂය තොරතුරු'!$P$24:$Q$28,2))))</f>
        <v/>
      </c>
      <c r="BP33" s="171" t="str">
        <f aca="false">IF(AE33="","",IF(AE33="-","-",IF(UPPER(AE33)="AB","+",VLOOKUP(AE33,'විෂය තොරතුරු'!$P$24:$Q$28,2))))</f>
        <v/>
      </c>
      <c r="BQ33" s="168" t="str">
        <f aca="false">IF(AF33="","",IF(AF33="-","-",IF(UPPER(AF33)="AB","+",VLOOKUP(AF33,'විෂය තොරතුරු'!$P$24:$Q$28,2))))</f>
        <v/>
      </c>
      <c r="BR33" s="168" t="str">
        <f aca="false">IF(AG33="","",IF(AG33="-","-",IF(UPPER(AG33)="AB","+",VLOOKUP(AG33,'විෂය තොරතුරු'!$P$24:$Q$28,2))))</f>
        <v/>
      </c>
      <c r="BS33" s="168" t="str">
        <f aca="false">IF(AH33="","",IF(AH33="-","-",IF(UPPER(AH33)="AB","+",VLOOKUP(AH33,'විෂය තොරතුරු'!$P$24:$Q$28,2))))</f>
        <v/>
      </c>
      <c r="BT33" s="168" t="str">
        <f aca="false">IF(AI33="","",IF(AI33="-","-",IF(UPPER(AI33)="AB","+",VLOOKUP(AI33,'විෂය තොරතුරු'!$P$24:$Q$28,2))))</f>
        <v/>
      </c>
      <c r="BU33" s="168" t="str">
        <f aca="false">IF(AJ33="","",IF(AJ33="-","-",IF(UPPER(AJ33)="AB","+",VLOOKUP(AJ33,'විෂය තොරතුරු'!$P$24:$Q$28,2))))</f>
        <v/>
      </c>
      <c r="BV33" s="168" t="str">
        <f aca="false">IF(AK33="","",IF(AK33="-","-",IF(UPPER(AK33)="AB","+",VLOOKUP(AK33,'විෂය තොරතුරු'!$P$24:$Q$28,2))))</f>
        <v/>
      </c>
      <c r="BW33" s="169" t="str">
        <f aca="false">IF(AL33="","",IF(AL33="-","-",IF(UPPER(AL33)="AB","+",VLOOKUP(AL33,'විෂය තොරතුරු'!$P$24:$Q$28,2))))</f>
        <v/>
      </c>
      <c r="BX33" s="171" t="str">
        <f aca="false">IF($B33="","",COUNTIF($AP33:$BW33,"A"))</f>
        <v/>
      </c>
      <c r="BY33" s="168" t="str">
        <f aca="false">IF($B33="","",COUNTIF($AP33:$BW33,"B"))</f>
        <v/>
      </c>
      <c r="BZ33" s="168" t="str">
        <f aca="false">IF($B33="","",COUNTIF($AP33:$BW33,"C"))</f>
        <v/>
      </c>
      <c r="CA33" s="168" t="str">
        <f aca="false">IF($B33="","",COUNTIF($AP33:$BW33,"S"))</f>
        <v/>
      </c>
      <c r="CB33" s="169" t="str">
        <f aca="false">IF($B33="","",COUNTIF($AP33:$BW33,"W"))</f>
        <v/>
      </c>
      <c r="CC33" s="171" t="str">
        <f aca="false">IF(B33="","",SUM(BX33:CA33))</f>
        <v/>
      </c>
      <c r="CD33" s="169" t="str">
        <f aca="false">IF(B33="","",SUM(BX33:BZ33))</f>
        <v/>
      </c>
      <c r="CE33" s="172" t="str">
        <f aca="false">IF(B33="","",IF(AND(CC33&gt;=6,CD33&gt;=3,OR(E33&gt;=35,F33&gt;=35),L33&gt;=35),"6/3 සමත්",IF(AND(CC33&gt;=5,CD33&gt;=3,OR(E33&gt;=35,F33&gt;=35,L33&gt;=35)),"5/3 සමත්",IF(AND(CC33&gt;=4,CD33&gt;=1,OR(E33&gt;=20,F33&gt;=20,L33&gt;=20)),"සමත් කළ හැකි",IF(CB33=9,"W9","අසමත් ?")))))</f>
        <v/>
      </c>
      <c r="FK33" s="173" t="n">
        <v>19</v>
      </c>
      <c r="FL33" s="175" t="s">
        <v>63</v>
      </c>
      <c r="FM33" s="161"/>
      <c r="FN33" s="161" t="str">
        <f aca="false">IF(FM33="","-",(FM33/$M$95)*100)</f>
        <v>-</v>
      </c>
      <c r="FO33" s="165" t="n">
        <v>40</v>
      </c>
      <c r="FP33" s="165"/>
      <c r="FQ33" s="165" t="s">
        <v>18</v>
      </c>
      <c r="FR33" s="165" t="s">
        <v>18</v>
      </c>
      <c r="FS33" s="165"/>
      <c r="FT33" s="165"/>
      <c r="FU33" s="165" t="n">
        <v>19</v>
      </c>
      <c r="FV33" s="165" t="n">
        <v>35</v>
      </c>
      <c r="FW33" s="165" t="n">
        <v>11</v>
      </c>
      <c r="FX33" s="165" t="n">
        <v>16</v>
      </c>
      <c r="FY33" s="165" t="s">
        <v>18</v>
      </c>
      <c r="FZ33" s="165" t="s">
        <v>18</v>
      </c>
      <c r="GA33" s="165" t="s">
        <v>18</v>
      </c>
      <c r="GB33" s="165"/>
      <c r="GC33" s="165"/>
      <c r="GD33" s="165"/>
      <c r="GE33" s="165"/>
      <c r="GF33" s="165"/>
      <c r="GG33" s="165" t="s">
        <v>18</v>
      </c>
      <c r="GH33" s="165" t="n">
        <v>50</v>
      </c>
      <c r="GI33" s="165" t="s">
        <v>18</v>
      </c>
      <c r="GJ33" s="165"/>
      <c r="GK33" s="165"/>
      <c r="GL33" s="165" t="s">
        <v>18</v>
      </c>
      <c r="GM33" s="165"/>
      <c r="GN33" s="165"/>
      <c r="GO33" s="165" t="n">
        <v>27</v>
      </c>
      <c r="GP33" s="165" t="s">
        <v>18</v>
      </c>
      <c r="GQ33" s="165"/>
      <c r="GR33" s="165" t="s">
        <v>18</v>
      </c>
      <c r="GS33" s="165"/>
      <c r="GT33" s="165"/>
      <c r="GU33" s="165"/>
      <c r="GV33" s="174"/>
      <c r="GW33" s="167" t="n">
        <f aca="false">IF(FL33="","",SUM(FO33:GV33))</f>
        <v>198</v>
      </c>
      <c r="GX33" s="168" t="n">
        <f aca="false">IF(FL33="","",GW33/9)</f>
        <v>22</v>
      </c>
      <c r="GY33" s="169" t="n">
        <f aca="false">IF(FL33="","",IF(GW33=0,"-",RANK(GW33,$GW$15:$GW$64,0)))</f>
        <v>27</v>
      </c>
      <c r="GZ33" s="167" t="str">
        <f aca="false">IF(FO33="","",IF(FO33="-","-",IF(UPPER(FO33)="AB","+",VLOOKUP(FO33,'විෂය තොරතුරු'!$P$24:$Q$28,2))))</f>
        <v>S</v>
      </c>
      <c r="HA33" s="168" t="str">
        <f aca="false">IF(FP33="","",IF(FP33="-","-",IF(UPPER(FP33)="AB","+",VLOOKUP(FP33,'විෂය තොරතුරු'!$P$24:$Q$28,2))))</f>
        <v/>
      </c>
      <c r="HB33" s="168" t="str">
        <f aca="false">IF(FQ33="","",IF(FQ33="-","-",IF(UPPER(FQ33)="AB","+",VLOOKUP(FQ33,'විෂය තොරතුරු'!$P$24:$Q$28,2))))</f>
        <v>-</v>
      </c>
      <c r="HC33" s="168" t="str">
        <f aca="false">IF(FR33="","",IF(FR33="-","-",IF(UPPER(FR33)="AB","+",VLOOKUP(FR33,'විෂය තොරතුරු'!$P$24:$Q$28,2))))</f>
        <v>-</v>
      </c>
      <c r="HD33" s="168" t="str">
        <f aca="false">IF(FS33="","",IF(FS33="-","-",IF(UPPER(FS33)="AB","+",VLOOKUP(FS33,'විෂය තොරතුරු'!$P$24:$Q$28,2))))</f>
        <v/>
      </c>
      <c r="HE33" s="170" t="str">
        <f aca="false">IF(FT33="","",IF(FT33="-","-",IF(UPPER(FT33)="AB","+",VLOOKUP(FT33,'විෂය තොරතුරු'!$P$24:$Q$28,2))))</f>
        <v/>
      </c>
      <c r="HF33" s="171" t="str">
        <f aca="false">IF(FU33="","",IF(FU33="-","-",IF(UPPER(FU33)="AB","+",VLOOKUP(FU33,'විෂය තොරතුරු'!$P$24:$Q$28,2))))</f>
        <v>W</v>
      </c>
      <c r="HG33" s="168" t="str">
        <f aca="false">IF(FV33="","",IF(FV33="-","-",IF(UPPER(FV33)="AB","+",VLOOKUP(FV33,'විෂය තොරතුරු'!$P$24:$Q$28,2))))</f>
        <v>S</v>
      </c>
      <c r="HH33" s="168" t="str">
        <f aca="false">IF(FW33="","",IF(FW33="-","-",IF(UPPER(FW33)="AB","+",VLOOKUP(FW33,'විෂය තොරතුරු'!$P$24:$Q$28,2))))</f>
        <v>W</v>
      </c>
      <c r="HI33" s="169" t="str">
        <f aca="false">IF(FX33="","",IF(FX33="-","-",IF(UPPER(FX33)="AB","+",VLOOKUP(FX33,'විෂය තොරතුරු'!$P$24:$Q$28,2))))</f>
        <v>W</v>
      </c>
      <c r="HJ33" s="167" t="str">
        <f aca="false">IF(FY33="","",IF(FY33="-","-",IF(UPPER(FY33)="AB","+",VLOOKUP(FY33,'විෂය තොරතුරු'!$P$24:$Q$28,2))))</f>
        <v>-</v>
      </c>
      <c r="HK33" s="168" t="str">
        <f aca="false">IF(FZ33="","",IF(FZ33="-","-",IF(UPPER(FZ33)="AB","+",VLOOKUP(FZ33,'විෂය තොරතුරු'!$P$24:$Q$28,2))))</f>
        <v>-</v>
      </c>
      <c r="HL33" s="168" t="str">
        <f aca="false">IF(GA33="","",IF(GA33="-","-",IF(UPPER(GA33)="AB","+",VLOOKUP(GA33,'විෂය තොරතුරු'!$P$24:$Q$28,2))))</f>
        <v>-</v>
      </c>
      <c r="HM33" s="168" t="str">
        <f aca="false">IF(GB33="","",IF(GB33="-","-",IF(UPPER(GB33)="AB","+",VLOOKUP(GB33,'විෂය තොරතුරු'!$P$24:$Q$28,2))))</f>
        <v/>
      </c>
      <c r="HN33" s="168" t="str">
        <f aca="false">IF(GC33="","",IF(GC33="-","-",IF(UPPER(GC33)="AB","+",VLOOKUP(GC33,'විෂය තොරතුරු'!$P$24:$Q$28,2))))</f>
        <v/>
      </c>
      <c r="HO33" s="168" t="str">
        <f aca="false">IF(GD33="","",IF(GD33="-","-",IF(UPPER(GD33)="AB","+",VLOOKUP(GD33,'විෂය තොරතුරු'!$P$24:$Q$28,2))))</f>
        <v/>
      </c>
      <c r="HP33" s="168" t="str">
        <f aca="false">IF(GE33="","",IF(GE33="-","-",IF(UPPER(GE33)="AB","+",VLOOKUP(GE33,'විෂය තොරතුරු'!$P$24:$Q$28,2))))</f>
        <v/>
      </c>
      <c r="HQ33" s="170" t="str">
        <f aca="false">IF(GF33="","",IF(GF33="-","-",IF(UPPER(GF33)="AB","+",VLOOKUP(GF33,'විෂය තොරතුරු'!$P$24:$Q$28,2))))</f>
        <v/>
      </c>
      <c r="HR33" s="171" t="str">
        <f aca="false">IF(GG33="","",IF(GG33="-","-",IF(UPPER(GG33)="AB","+",VLOOKUP(GG33,'විෂය තොරතුරු'!$P$24:$Q$28,2))))</f>
        <v>-</v>
      </c>
      <c r="HS33" s="168" t="str">
        <f aca="false">IF(GH33="","",IF(GH33="-","-",IF(UPPER(GH33)="AB","+",VLOOKUP(GH33,'විෂය තොරතුරු'!$P$24:$Q$28,2))))</f>
        <v>C</v>
      </c>
      <c r="HT33" s="168" t="str">
        <f aca="false">IF(GI33="","",IF(GI33="-","-",IF(UPPER(GI33)="AB","+",VLOOKUP(GI33,'විෂය තොරතුරු'!$P$24:$Q$28,2))))</f>
        <v>-</v>
      </c>
      <c r="HU33" s="168" t="str">
        <f aca="false">IF(GJ33="","",IF(GJ33="-","-",IF(UPPER(GJ33)="AB","+",VLOOKUP(GJ33,'විෂය තොරතුරු'!$P$24:$Q$28,2))))</f>
        <v/>
      </c>
      <c r="HV33" s="168" t="str">
        <f aca="false">IF(GK33="","",IF(GK33="-","-",IF(UPPER(GK33)="AB","+",VLOOKUP(GK33,'විෂය තොරතුරු'!$P$24:$Q$28,2))))</f>
        <v/>
      </c>
      <c r="HW33" s="168" t="str">
        <f aca="false">IF(GL33="","",IF(GL33="-","-",IF(UPPER(GL33)="AB","+",VLOOKUP(GL33,'විෂය තොරතුරු'!$P$24:$Q$28,2))))</f>
        <v>-</v>
      </c>
      <c r="HX33" s="168" t="str">
        <f aca="false">IF(GM33="","",IF(GM33="-","-",IF(UPPER(GM33)="AB","+",VLOOKUP(GM33,'විෂය තොරතුරු'!$P$24:$Q$28,2))))</f>
        <v/>
      </c>
      <c r="HY33" s="169" t="str">
        <f aca="false">IF(GN33="","",IF(GN33="-","-",IF(UPPER(GN33)="AB","+",VLOOKUP(GN33,'විෂය තොරතුරු'!$P$24:$Q$28,2))))</f>
        <v/>
      </c>
      <c r="HZ33" s="171" t="str">
        <f aca="false">IF(GO33="","",IF(GO33="-","-",IF(UPPER(GO33)="AB","+",VLOOKUP(GO33,'විෂය තොරතුරු'!$P$24:$Q$28,2))))</f>
        <v>W</v>
      </c>
      <c r="IA33" s="168" t="str">
        <f aca="false">IF(GP33="","",IF(GP33="-","-",IF(UPPER(GP33)="AB","+",VLOOKUP(GP33,'විෂය තොරතුරු'!$P$24:$Q$28,2))))</f>
        <v>-</v>
      </c>
      <c r="IB33" s="168" t="str">
        <f aca="false">IF(GQ33="","",IF(GQ33="-","-",IF(UPPER(GQ33)="AB","+",VLOOKUP(GQ33,'විෂය තොරතුරු'!$P$24:$Q$28,2))))</f>
        <v/>
      </c>
      <c r="IC33" s="168" t="str">
        <f aca="false">IF(GR33="","",IF(GR33="-","-",IF(UPPER(GR33)="AB","+",VLOOKUP(GR33,'විෂය තොරතුරු'!$P$24:$Q$28,2))))</f>
        <v>-</v>
      </c>
      <c r="ID33" s="168" t="str">
        <f aca="false">IF(GS33="","",IF(GS33="-","-",IF(UPPER(GS33)="AB","+",VLOOKUP(GS33,'විෂය තොරතුරු'!$P$24:$Q$28,2))))</f>
        <v/>
      </c>
      <c r="IE33" s="168" t="str">
        <f aca="false">IF(GT33="","",IF(GT33="-","-",IF(UPPER(GT33)="AB","+",VLOOKUP(GT33,'විෂය තොරතුරු'!$P$24:$Q$28,2))))</f>
        <v/>
      </c>
      <c r="IF33" s="168" t="str">
        <f aca="false">IF(GU33="","",IF(GU33="-","-",IF(UPPER(GU33)="AB","+",VLOOKUP(GU33,'විෂය තොරතුරු'!$P$24:$Q$28,2))))</f>
        <v/>
      </c>
      <c r="IG33" s="169" t="str">
        <f aca="false">IF(GV33="","",IF(GV33="-","-",IF(UPPER(GV33)="AB","+",VLOOKUP(GV33,'විෂය තොරතුරු'!$P$24:$Q$28,2))))</f>
        <v/>
      </c>
      <c r="IH33" s="171" t="n">
        <f aca="false">IF($FL33="","",COUNTIF($GZ33:$IG33,"A"))</f>
        <v>0</v>
      </c>
      <c r="II33" s="171" t="n">
        <f aca="false">IF($FL33="","",COUNTIF($GZ33:$IG33,"B"))</f>
        <v>0</v>
      </c>
      <c r="IJ33" s="171" t="n">
        <f aca="false">IF($FL33="","",COUNTIF($GZ33:$IG33,"C"))</f>
        <v>1</v>
      </c>
      <c r="IK33" s="171" t="n">
        <f aca="false">IF($FL33="","",COUNTIF($GZ33:$IG33,"S"))</f>
        <v>2</v>
      </c>
      <c r="IL33" s="171" t="n">
        <f aca="false">IF($FL33="","",COUNTIF($GZ33:$IG33,"W"))</f>
        <v>4</v>
      </c>
      <c r="IM33" s="171" t="n">
        <f aca="false">IF(FL33="","",SUM(IH33:IK33))</f>
        <v>3</v>
      </c>
      <c r="IN33" s="169" t="n">
        <f aca="false">IF(FL33="","",SUM(IH33:IJ33))</f>
        <v>1</v>
      </c>
      <c r="IO33" s="172" t="str">
        <f aca="false">IF(FL33="","",IF(AND(IM33&gt;=6,IN33&gt;=3,OR(FO33&gt;=35,FP33&gt;=35),FV33&gt;=35),"6/3 සමත්",IF(AND(IM33&gt;=5,IN33&gt;=3,OR(FO33&gt;=35,FP33&gt;=35,FV33&gt;=35)),"5/3 සමත්",IF(AND(IM33&gt;=4,IN33&gt;=1,OR(FO33&gt;=20,FP33&gt;=20,FV33&gt;=20)),"සමත් කළ හැකි",IF(IL33=9,"W9","අසමත් ?")))))</f>
        <v>අසමත් ?</v>
      </c>
    </row>
    <row r="34" customFormat="false" ht="13.8" hidden="false" customHeight="false" outlineLevel="0" collapsed="false">
      <c r="A34" s="160" t="n">
        <v>20</v>
      </c>
      <c r="B34" s="161"/>
      <c r="C34" s="161"/>
      <c r="D34" s="162"/>
      <c r="E34" s="183"/>
      <c r="F34" s="181"/>
      <c r="G34" s="183"/>
      <c r="H34" s="180"/>
      <c r="I34" s="180"/>
      <c r="J34" s="181"/>
      <c r="K34" s="183"/>
      <c r="L34" s="180"/>
      <c r="M34" s="180"/>
      <c r="N34" s="181"/>
      <c r="O34" s="183"/>
      <c r="P34" s="180"/>
      <c r="Q34" s="180"/>
      <c r="R34" s="180"/>
      <c r="S34" s="180"/>
      <c r="T34" s="180"/>
      <c r="U34" s="180"/>
      <c r="V34" s="181"/>
      <c r="W34" s="183"/>
      <c r="X34" s="180"/>
      <c r="Y34" s="180"/>
      <c r="Z34" s="180"/>
      <c r="AA34" s="180"/>
      <c r="AB34" s="180"/>
      <c r="AC34" s="180"/>
      <c r="AD34" s="181"/>
      <c r="AE34" s="183"/>
      <c r="AF34" s="180"/>
      <c r="AG34" s="180"/>
      <c r="AH34" s="180"/>
      <c r="AI34" s="180"/>
      <c r="AJ34" s="180"/>
      <c r="AK34" s="180"/>
      <c r="AL34" s="166"/>
      <c r="AM34" s="167" t="str">
        <f aca="false">IF(B34="","",SUM(E34:AL34))</f>
        <v/>
      </c>
      <c r="AN34" s="168" t="str">
        <f aca="false">IF(B34="","",AM34/9)</f>
        <v/>
      </c>
      <c r="AO34" s="169" t="str">
        <f aca="false">IF(B34="","",IF(AM34=0,"-",RANK(AM34,$AM$15:$AM$64,0)))</f>
        <v/>
      </c>
      <c r="AP34" s="167" t="str">
        <f aca="false">IF(E34="","",IF(E34="-","-",IF(UPPER(E34)="AB","+",VLOOKUP(E34,'විෂය තොරතුරු'!$P$24:$Q$28,2))))</f>
        <v/>
      </c>
      <c r="AQ34" s="168" t="str">
        <f aca="false">IF(F34="","",IF(F34="-","-",IF(UPPER(F34)="AB","+",VLOOKUP(F34,'විෂය තොරතුරු'!$P$24:$Q$28,2))))</f>
        <v/>
      </c>
      <c r="AR34" s="168" t="str">
        <f aca="false">IF(G34="","",IF(G34="-","-",IF(UPPER(G34)="AB","+",VLOOKUP(G34,'විෂය තොරතුරු'!$P$24:$Q$28,2))))</f>
        <v/>
      </c>
      <c r="AS34" s="168" t="str">
        <f aca="false">IF(H34="","",IF(H34="-","-",IF(UPPER(H34)="AB","+",VLOOKUP(H34,'විෂය තොරතුරු'!$P$24:$Q$28,2))))</f>
        <v/>
      </c>
      <c r="AT34" s="168" t="str">
        <f aca="false">IF(I34="","",IF(I34="-","-",IF(UPPER(I34)="AB","+",VLOOKUP(I34,'විෂය තොරතුරු'!$P$24:$Q$28,2))))</f>
        <v/>
      </c>
      <c r="AU34" s="170" t="str">
        <f aca="false">IF(J34="","",IF(J34="-","-",IF(UPPER(J34)="AB","+",VLOOKUP(J34,'විෂය තොරතුරු'!$P$24:$Q$28,2))))</f>
        <v/>
      </c>
      <c r="AV34" s="171" t="str">
        <f aca="false">IF(K34="","",IF(K34="-","-",IF(UPPER(K34)="AB","+",VLOOKUP(K34,'විෂය තොරතුරු'!$P$24:$Q$28,2))))</f>
        <v/>
      </c>
      <c r="AW34" s="168" t="str">
        <f aca="false">IF(L34="","",IF(L34="-","-",IF(UPPER(L34)="AB","+",VLOOKUP(L34,'විෂය තොරතුරු'!$P$24:$Q$28,2))))</f>
        <v/>
      </c>
      <c r="AX34" s="168" t="str">
        <f aca="false">IF(M34="","",IF(M34="-","-",IF(UPPER(M34)="AB","+",VLOOKUP(M34,'විෂය තොරතුරු'!$P$24:$Q$28,2))))</f>
        <v/>
      </c>
      <c r="AY34" s="169" t="str">
        <f aca="false">IF(N34="","",IF(N34="-","-",IF(UPPER(N34)="AB","+",VLOOKUP(N34,'විෂය තොරතුරු'!$P$24:$Q$28,2))))</f>
        <v/>
      </c>
      <c r="AZ34" s="167" t="str">
        <f aca="false">IF(O34="","",IF(O34="-","-",IF(UPPER(O34)="AB","+",VLOOKUP(O34,'විෂය තොරතුරු'!$P$24:$Q$28,2))))</f>
        <v/>
      </c>
      <c r="BA34" s="168" t="str">
        <f aca="false">IF(P34="","",IF(P34="-","-",IF(UPPER(P34)="AB","+",VLOOKUP(P34,'විෂය තොරතුරු'!$P$24:$Q$28,2))))</f>
        <v/>
      </c>
      <c r="BB34" s="168" t="str">
        <f aca="false">IF(Q34="","",IF(Q34="-","-",IF(UPPER(Q34)="AB","+",VLOOKUP(Q34,'විෂය තොරතුරු'!$P$24:$Q$28,2))))</f>
        <v/>
      </c>
      <c r="BC34" s="168" t="str">
        <f aca="false">IF(R34="","",IF(R34="-","-",IF(UPPER(R34)="AB","+",VLOOKUP(R34,'විෂය තොරතුරු'!$P$24:$Q$28,2))))</f>
        <v/>
      </c>
      <c r="BD34" s="168" t="str">
        <f aca="false">IF(S34="","",IF(S34="-","-",IF(UPPER(S34)="AB","+",VLOOKUP(S34,'විෂය තොරතුරු'!$P$24:$Q$28,2))))</f>
        <v/>
      </c>
      <c r="BE34" s="168" t="str">
        <f aca="false">IF(T34="","",IF(T34="-","-",IF(UPPER(T34)="AB","+",VLOOKUP(T34,'විෂය තොරතුරු'!$P$24:$Q$28,2))))</f>
        <v/>
      </c>
      <c r="BF34" s="168" t="str">
        <f aca="false">IF(U34="","",IF(U34="-","-",IF(UPPER(U34)="AB","+",VLOOKUP(U34,'විෂය තොරතුරු'!$P$24:$Q$28,2))))</f>
        <v/>
      </c>
      <c r="BG34" s="170" t="str">
        <f aca="false">IF(V34="","",IF(V34="-","-",IF(UPPER(V34)="AB","+",VLOOKUP(V34,'විෂය තොරතුරු'!$P$24:$Q$28,2))))</f>
        <v/>
      </c>
      <c r="BH34" s="171" t="str">
        <f aca="false">IF(W34="","",IF(W34="-","-",IF(UPPER(W34)="AB","+",VLOOKUP(W34,'විෂය තොරතුරු'!$P$24:$Q$28,2))))</f>
        <v/>
      </c>
      <c r="BI34" s="168" t="str">
        <f aca="false">IF(X34="","",IF(X34="-","-",IF(UPPER(X34)="AB","+",VLOOKUP(X34,'විෂය තොරතුරු'!$P$24:$Q$28,2))))</f>
        <v/>
      </c>
      <c r="BJ34" s="168" t="str">
        <f aca="false">IF(Y34="","",IF(Y34="-","-",IF(UPPER(Y34)="AB","+",VLOOKUP(Y34,'විෂය තොරතුරු'!$P$24:$Q$28,2))))</f>
        <v/>
      </c>
      <c r="BK34" s="168" t="str">
        <f aca="false">IF(Z34="","",IF(Z34="-","-",IF(UPPER(Z34)="AB","+",VLOOKUP(Z34,'විෂය තොරතුරු'!$P$24:$Q$28,2))))</f>
        <v/>
      </c>
      <c r="BL34" s="168" t="str">
        <f aca="false">IF(AA34="","",IF(AA34="-","-",IF(UPPER(AA34)="AB","+",VLOOKUP(AA34,'විෂය තොරතුරු'!$P$24:$Q$28,2))))</f>
        <v/>
      </c>
      <c r="BM34" s="168" t="str">
        <f aca="false">IF(AB34="","",IF(AB34="-","-",IF(UPPER(AB34)="AB","+",VLOOKUP(AB34,'විෂය තොරතුරු'!$P$24:$Q$28,2))))</f>
        <v/>
      </c>
      <c r="BN34" s="168" t="str">
        <f aca="false">IF(AC34="","",IF(AC34="-","-",IF(UPPER(AC34)="AB","+",VLOOKUP(AC34,'විෂය තොරතුරු'!$P$24:$Q$28,2))))</f>
        <v/>
      </c>
      <c r="BO34" s="169" t="str">
        <f aca="false">IF(AD34="","",IF(AD34="-","-",IF(UPPER(AD34)="AB","+",VLOOKUP(AD34,'විෂය තොරතුරු'!$P$24:$Q$28,2))))</f>
        <v/>
      </c>
      <c r="BP34" s="171" t="str">
        <f aca="false">IF(AE34="","",IF(AE34="-","-",IF(UPPER(AE34)="AB","+",VLOOKUP(AE34,'විෂය තොරතුරු'!$P$24:$Q$28,2))))</f>
        <v/>
      </c>
      <c r="BQ34" s="168" t="str">
        <f aca="false">IF(AF34="","",IF(AF34="-","-",IF(UPPER(AF34)="AB","+",VLOOKUP(AF34,'විෂය තොරතුරු'!$P$24:$Q$28,2))))</f>
        <v/>
      </c>
      <c r="BR34" s="168" t="str">
        <f aca="false">IF(AG34="","",IF(AG34="-","-",IF(UPPER(AG34)="AB","+",VLOOKUP(AG34,'විෂය තොරතුරු'!$P$24:$Q$28,2))))</f>
        <v/>
      </c>
      <c r="BS34" s="168" t="str">
        <f aca="false">IF(AH34="","",IF(AH34="-","-",IF(UPPER(AH34)="AB","+",VLOOKUP(AH34,'විෂය තොරතුරු'!$P$24:$Q$28,2))))</f>
        <v/>
      </c>
      <c r="BT34" s="168" t="str">
        <f aca="false">IF(AI34="","",IF(AI34="-","-",IF(UPPER(AI34)="AB","+",VLOOKUP(AI34,'විෂය තොරතුරු'!$P$24:$Q$28,2))))</f>
        <v/>
      </c>
      <c r="BU34" s="168" t="str">
        <f aca="false">IF(AJ34="","",IF(AJ34="-","-",IF(UPPER(AJ34)="AB","+",VLOOKUP(AJ34,'විෂය තොරතුරු'!$P$24:$Q$28,2))))</f>
        <v/>
      </c>
      <c r="BV34" s="168" t="str">
        <f aca="false">IF(AK34="","",IF(AK34="-","-",IF(UPPER(AK34)="AB","+",VLOOKUP(AK34,'විෂය තොරතුරු'!$P$24:$Q$28,2))))</f>
        <v/>
      </c>
      <c r="BW34" s="169" t="str">
        <f aca="false">IF(AL34="","",IF(AL34="-","-",IF(UPPER(AL34)="AB","+",VLOOKUP(AL34,'විෂය තොරතුරු'!$P$24:$Q$28,2))))</f>
        <v/>
      </c>
      <c r="BX34" s="171" t="str">
        <f aca="false">IF($B34="","",COUNTIF($AP34:$BW34,"A"))</f>
        <v/>
      </c>
      <c r="BY34" s="168" t="str">
        <f aca="false">IF($B34="","",COUNTIF($AP34:$BW34,"B"))</f>
        <v/>
      </c>
      <c r="BZ34" s="168" t="str">
        <f aca="false">IF($B34="","",COUNTIF($AP34:$BW34,"C"))</f>
        <v/>
      </c>
      <c r="CA34" s="168" t="str">
        <f aca="false">IF($B34="","",COUNTIF($AP34:$BW34,"S"))</f>
        <v/>
      </c>
      <c r="CB34" s="169" t="str">
        <f aca="false">IF($B34="","",COUNTIF($AP34:$BW34,"W"))</f>
        <v/>
      </c>
      <c r="CC34" s="171" t="str">
        <f aca="false">IF(B34="","",SUM(BX34:CA34))</f>
        <v/>
      </c>
      <c r="CD34" s="169" t="str">
        <f aca="false">IF(B34="","",SUM(BX34:BZ34))</f>
        <v/>
      </c>
      <c r="CE34" s="172" t="str">
        <f aca="false">IF(B34="","",IF(AND(CC34&gt;=6,CD34&gt;=3,OR(E34&gt;=35,F34&gt;=35),L34&gt;=35),"6/3 සමත්",IF(AND(CC34&gt;=5,CD34&gt;=3,OR(E34&gt;=35,F34&gt;=35,L34&gt;=35)),"5/3 සමත්",IF(AND(CC34&gt;=4,CD34&gt;=1,OR(E34&gt;=20,F34&gt;=20,L34&gt;=20)),"සමත් කළ හැකි",IF(CB34=9,"W9","අසමත් ?")))))</f>
        <v/>
      </c>
      <c r="FK34" s="173" t="n">
        <v>20</v>
      </c>
      <c r="FL34" s="161" t="s">
        <v>64</v>
      </c>
      <c r="FM34" s="161"/>
      <c r="FN34" s="161" t="str">
        <f aca="false">IF(FM34="","-",(FM34/$M$95)*100)</f>
        <v>-</v>
      </c>
      <c r="FO34" s="165" t="n">
        <v>10</v>
      </c>
      <c r="FP34" s="165"/>
      <c r="FQ34" s="165" t="s">
        <v>18</v>
      </c>
      <c r="FR34" s="165" t="n">
        <v>30</v>
      </c>
      <c r="FS34" s="165"/>
      <c r="FT34" s="165"/>
      <c r="FU34" s="165" t="n">
        <v>9</v>
      </c>
      <c r="FV34" s="165" t="s">
        <v>52</v>
      </c>
      <c r="FW34" s="165" t="n">
        <v>21</v>
      </c>
      <c r="FX34" s="165" t="n">
        <v>31</v>
      </c>
      <c r="FY34" s="165" t="s">
        <v>18</v>
      </c>
      <c r="FZ34" s="165" t="n">
        <v>9</v>
      </c>
      <c r="GA34" s="165" t="s">
        <v>18</v>
      </c>
      <c r="GB34" s="165"/>
      <c r="GC34" s="165"/>
      <c r="GD34" s="165"/>
      <c r="GE34" s="165"/>
      <c r="GF34" s="165"/>
      <c r="GG34" s="165" t="s">
        <v>18</v>
      </c>
      <c r="GH34" s="165" t="s">
        <v>18</v>
      </c>
      <c r="GI34" s="165" t="s">
        <v>18</v>
      </c>
      <c r="GJ34" s="165"/>
      <c r="GK34" s="165"/>
      <c r="GL34" s="165" t="s">
        <v>18</v>
      </c>
      <c r="GM34" s="165"/>
      <c r="GN34" s="165"/>
      <c r="GO34" s="165" t="s">
        <v>18</v>
      </c>
      <c r="GP34" s="165" t="n">
        <v>10</v>
      </c>
      <c r="GQ34" s="165"/>
      <c r="GR34" s="165" t="s">
        <v>18</v>
      </c>
      <c r="GS34" s="165"/>
      <c r="GT34" s="165"/>
      <c r="GU34" s="165"/>
      <c r="GV34" s="174"/>
      <c r="GW34" s="167" t="n">
        <f aca="false">IF(FL34="","",SUM(FO34:GV34))</f>
        <v>120</v>
      </c>
      <c r="GX34" s="168" t="n">
        <f aca="false">IF(FL34="","",GW34/9)</f>
        <v>13.3333333333333</v>
      </c>
      <c r="GY34" s="169" t="n">
        <f aca="false">IF(FL34="","",IF(GW34=0,"-",RANK(GW34,$GW$15:$GW$64,0)))</f>
        <v>42</v>
      </c>
      <c r="GZ34" s="167" t="str">
        <f aca="false">IF(FO34="","",IF(FO34="-","-",IF(UPPER(FO34)="AB","+",VLOOKUP(FO34,'විෂය තොරතුරු'!$P$24:$Q$28,2))))</f>
        <v>W</v>
      </c>
      <c r="HA34" s="168" t="str">
        <f aca="false">IF(FP34="","",IF(FP34="-","-",IF(UPPER(FP34)="AB","+",VLOOKUP(FP34,'විෂය තොරතුරු'!$P$24:$Q$28,2))))</f>
        <v/>
      </c>
      <c r="HB34" s="168" t="str">
        <f aca="false">IF(FQ34="","",IF(FQ34="-","-",IF(UPPER(FQ34)="AB","+",VLOOKUP(FQ34,'විෂය තොරතුරු'!$P$24:$Q$28,2))))</f>
        <v>-</v>
      </c>
      <c r="HC34" s="168" t="str">
        <f aca="false">IF(FR34="","",IF(FR34="-","-",IF(UPPER(FR34)="AB","+",VLOOKUP(FR34,'විෂය තොරතුරු'!$P$24:$Q$28,2))))</f>
        <v>W</v>
      </c>
      <c r="HD34" s="168" t="str">
        <f aca="false">IF(FS34="","",IF(FS34="-","-",IF(UPPER(FS34)="AB","+",VLOOKUP(FS34,'විෂය තොරතුරු'!$P$24:$Q$28,2))))</f>
        <v/>
      </c>
      <c r="HE34" s="170" t="str">
        <f aca="false">IF(FT34="","",IF(FT34="-","-",IF(UPPER(FT34)="AB","+",VLOOKUP(FT34,'විෂය තොරතුරු'!$P$24:$Q$28,2))))</f>
        <v/>
      </c>
      <c r="HF34" s="171" t="str">
        <f aca="false">IF(FU34="","",IF(FU34="-","-",IF(UPPER(FU34)="AB","+",VLOOKUP(FU34,'විෂය තොරතුරු'!$P$24:$Q$28,2))))</f>
        <v>W</v>
      </c>
      <c r="HG34" s="168" t="str">
        <f aca="false">IF(FV34="","",IF(FV34="-","-",IF(UPPER(FV34)="AB","+",VLOOKUP(FV34,'විෂය තොරතුරු'!$P$24:$Q$28,2))))</f>
        <v>+</v>
      </c>
      <c r="HH34" s="168" t="str">
        <f aca="false">IF(FW34="","",IF(FW34="-","-",IF(UPPER(FW34)="AB","+",VLOOKUP(FW34,'විෂය තොරතුරු'!$P$24:$Q$28,2))))</f>
        <v>W</v>
      </c>
      <c r="HI34" s="169" t="str">
        <f aca="false">IF(FX34="","",IF(FX34="-","-",IF(UPPER(FX34)="AB","+",VLOOKUP(FX34,'විෂය තොරතුරු'!$P$24:$Q$28,2))))</f>
        <v>W</v>
      </c>
      <c r="HJ34" s="167" t="str">
        <f aca="false">IF(FY34="","",IF(FY34="-","-",IF(UPPER(FY34)="AB","+",VLOOKUP(FY34,'විෂය තොරතුරු'!$P$24:$Q$28,2))))</f>
        <v>-</v>
      </c>
      <c r="HK34" s="168" t="str">
        <f aca="false">IF(FZ34="","",IF(FZ34="-","-",IF(UPPER(FZ34)="AB","+",VLOOKUP(FZ34,'විෂය තොරතුරු'!$P$24:$Q$28,2))))</f>
        <v>W</v>
      </c>
      <c r="HL34" s="168" t="str">
        <f aca="false">IF(GA34="","",IF(GA34="-","-",IF(UPPER(GA34)="AB","+",VLOOKUP(GA34,'විෂය තොරතුරු'!$P$24:$Q$28,2))))</f>
        <v>-</v>
      </c>
      <c r="HM34" s="168" t="str">
        <f aca="false">IF(GB34="","",IF(GB34="-","-",IF(UPPER(GB34)="AB","+",VLOOKUP(GB34,'විෂය තොරතුරු'!$P$24:$Q$28,2))))</f>
        <v/>
      </c>
      <c r="HN34" s="168" t="str">
        <f aca="false">IF(GC34="","",IF(GC34="-","-",IF(UPPER(GC34)="AB","+",VLOOKUP(GC34,'විෂය තොරතුරු'!$P$24:$Q$28,2))))</f>
        <v/>
      </c>
      <c r="HO34" s="168" t="str">
        <f aca="false">IF(GD34="","",IF(GD34="-","-",IF(UPPER(GD34)="AB","+",VLOOKUP(GD34,'විෂය තොරතුරු'!$P$24:$Q$28,2))))</f>
        <v/>
      </c>
      <c r="HP34" s="168" t="str">
        <f aca="false">IF(GE34="","",IF(GE34="-","-",IF(UPPER(GE34)="AB","+",VLOOKUP(GE34,'විෂය තොරතුරු'!$P$24:$Q$28,2))))</f>
        <v/>
      </c>
      <c r="HQ34" s="170" t="str">
        <f aca="false">IF(GF34="","",IF(GF34="-","-",IF(UPPER(GF34)="AB","+",VLOOKUP(GF34,'විෂය තොරතුරු'!$P$24:$Q$28,2))))</f>
        <v/>
      </c>
      <c r="HR34" s="171" t="str">
        <f aca="false">IF(GG34="","",IF(GG34="-","-",IF(UPPER(GG34)="AB","+",VLOOKUP(GG34,'විෂය තොරතුරු'!$P$24:$Q$28,2))))</f>
        <v>-</v>
      </c>
      <c r="HS34" s="168" t="str">
        <f aca="false">IF(GH34="","",IF(GH34="-","-",IF(UPPER(GH34)="AB","+",VLOOKUP(GH34,'විෂය තොරතුරු'!$P$24:$Q$28,2))))</f>
        <v>-</v>
      </c>
      <c r="HT34" s="168" t="str">
        <f aca="false">IF(GI34="","",IF(GI34="-","-",IF(UPPER(GI34)="AB","+",VLOOKUP(GI34,'විෂය තොරතුරු'!$P$24:$Q$28,2))))</f>
        <v>-</v>
      </c>
      <c r="HU34" s="168" t="str">
        <f aca="false">IF(GJ34="","",IF(GJ34="-","-",IF(UPPER(GJ34)="AB","+",VLOOKUP(GJ34,'විෂය තොරතුරු'!$P$24:$Q$28,2))))</f>
        <v/>
      </c>
      <c r="HV34" s="168" t="str">
        <f aca="false">IF(GK34="","",IF(GK34="-","-",IF(UPPER(GK34)="AB","+",VLOOKUP(GK34,'විෂය තොරතුරු'!$P$24:$Q$28,2))))</f>
        <v/>
      </c>
      <c r="HW34" s="168" t="str">
        <f aca="false">IF(GL34="","",IF(GL34="-","-",IF(UPPER(GL34)="AB","+",VLOOKUP(GL34,'විෂය තොරතුරු'!$P$24:$Q$28,2))))</f>
        <v>-</v>
      </c>
      <c r="HX34" s="168" t="str">
        <f aca="false">IF(GM34="","",IF(GM34="-","-",IF(UPPER(GM34)="AB","+",VLOOKUP(GM34,'විෂය තොරතුරු'!$P$24:$Q$28,2))))</f>
        <v/>
      </c>
      <c r="HY34" s="169" t="str">
        <f aca="false">IF(GN34="","",IF(GN34="-","-",IF(UPPER(GN34)="AB","+",VLOOKUP(GN34,'විෂය තොරතුරු'!$P$24:$Q$28,2))))</f>
        <v/>
      </c>
      <c r="HZ34" s="171" t="str">
        <f aca="false">IF(GO34="","",IF(GO34="-","-",IF(UPPER(GO34)="AB","+",VLOOKUP(GO34,'විෂය තොරතුරු'!$P$24:$Q$28,2))))</f>
        <v>-</v>
      </c>
      <c r="IA34" s="168" t="str">
        <f aca="false">IF(GP34="","",IF(GP34="-","-",IF(UPPER(GP34)="AB","+",VLOOKUP(GP34,'විෂය තොරතුරු'!$P$24:$Q$28,2))))</f>
        <v>W</v>
      </c>
      <c r="IB34" s="168" t="str">
        <f aca="false">IF(GQ34="","",IF(GQ34="-","-",IF(UPPER(GQ34)="AB","+",VLOOKUP(GQ34,'විෂය තොරතුරු'!$P$24:$Q$28,2))))</f>
        <v/>
      </c>
      <c r="IC34" s="168" t="str">
        <f aca="false">IF(GR34="","",IF(GR34="-","-",IF(UPPER(GR34)="AB","+",VLOOKUP(GR34,'විෂය තොරතුරු'!$P$24:$Q$28,2))))</f>
        <v>-</v>
      </c>
      <c r="ID34" s="168" t="str">
        <f aca="false">IF(GS34="","",IF(GS34="-","-",IF(UPPER(GS34)="AB","+",VLOOKUP(GS34,'විෂය තොරතුරු'!$P$24:$Q$28,2))))</f>
        <v/>
      </c>
      <c r="IE34" s="168" t="str">
        <f aca="false">IF(GT34="","",IF(GT34="-","-",IF(UPPER(GT34)="AB","+",VLOOKUP(GT34,'විෂය තොරතුරු'!$P$24:$Q$28,2))))</f>
        <v/>
      </c>
      <c r="IF34" s="168" t="str">
        <f aca="false">IF(GU34="","",IF(GU34="-","-",IF(UPPER(GU34)="AB","+",VLOOKUP(GU34,'විෂය තොරතුරු'!$P$24:$Q$28,2))))</f>
        <v/>
      </c>
      <c r="IG34" s="169" t="str">
        <f aca="false">IF(GV34="","",IF(GV34="-","-",IF(UPPER(GV34)="AB","+",VLOOKUP(GV34,'විෂය තොරතුරු'!$P$24:$Q$28,2))))</f>
        <v/>
      </c>
      <c r="IH34" s="171" t="n">
        <f aca="false">IF($FL34="","",COUNTIF($GZ34:$IG34,"A"))</f>
        <v>0</v>
      </c>
      <c r="II34" s="171" t="n">
        <f aca="false">IF($FL34="","",COUNTIF($GZ34:$IG34,"B"))</f>
        <v>0</v>
      </c>
      <c r="IJ34" s="171" t="n">
        <f aca="false">IF($FL34="","",COUNTIF($GZ34:$IG34,"C"))</f>
        <v>0</v>
      </c>
      <c r="IK34" s="171" t="n">
        <f aca="false">IF($FL34="","",COUNTIF($GZ34:$IG34,"S"))</f>
        <v>0</v>
      </c>
      <c r="IL34" s="171" t="n">
        <f aca="false">IF($FL34="","",COUNTIF($GZ34:$IG34,"W"))</f>
        <v>7</v>
      </c>
      <c r="IM34" s="171" t="n">
        <f aca="false">IF(FL34="","",SUM(IH34:IK34))</f>
        <v>0</v>
      </c>
      <c r="IN34" s="169" t="n">
        <f aca="false">IF(FL34="","",SUM(IH34:IJ34))</f>
        <v>0</v>
      </c>
      <c r="IO34" s="172" t="str">
        <f aca="false">IF(FL34="","",IF(AND(IM34&gt;=6,IN34&gt;=3,OR(FO34&gt;=35,FP34&gt;=35),FV34&gt;=35),"6/3 සමත්",IF(AND(IM34&gt;=5,IN34&gt;=3,OR(FO34&gt;=35,FP34&gt;=35,FV34&gt;=35)),"5/3 සමත්",IF(AND(IM34&gt;=4,IN34&gt;=1,OR(FO34&gt;=20,FP34&gt;=20,FV34&gt;=20)),"සමත් කළ හැකි",IF(IL34=9,"W9","අසමත් ?")))))</f>
        <v>අසමත් ?</v>
      </c>
    </row>
    <row r="35" customFormat="false" ht="13.8" hidden="false" customHeight="false" outlineLevel="0" collapsed="false">
      <c r="A35" s="160" t="n">
        <v>21</v>
      </c>
      <c r="B35" s="161"/>
      <c r="C35" s="161"/>
      <c r="D35" s="162"/>
      <c r="E35" s="183"/>
      <c r="F35" s="181"/>
      <c r="G35" s="183"/>
      <c r="H35" s="180"/>
      <c r="I35" s="180"/>
      <c r="J35" s="181"/>
      <c r="K35" s="183"/>
      <c r="L35" s="180"/>
      <c r="M35" s="180"/>
      <c r="N35" s="181"/>
      <c r="O35" s="183"/>
      <c r="P35" s="180"/>
      <c r="Q35" s="180"/>
      <c r="R35" s="180"/>
      <c r="S35" s="180"/>
      <c r="T35" s="180"/>
      <c r="U35" s="180"/>
      <c r="V35" s="181"/>
      <c r="W35" s="183"/>
      <c r="X35" s="180"/>
      <c r="Y35" s="180"/>
      <c r="Z35" s="180"/>
      <c r="AA35" s="180"/>
      <c r="AB35" s="180"/>
      <c r="AC35" s="180"/>
      <c r="AD35" s="181"/>
      <c r="AE35" s="183"/>
      <c r="AF35" s="180"/>
      <c r="AG35" s="180"/>
      <c r="AH35" s="180"/>
      <c r="AI35" s="180"/>
      <c r="AJ35" s="180"/>
      <c r="AK35" s="180"/>
      <c r="AL35" s="166"/>
      <c r="AM35" s="167" t="str">
        <f aca="false">IF(B35="","",SUM(E35:AL35))</f>
        <v/>
      </c>
      <c r="AN35" s="168" t="str">
        <f aca="false">IF(B35="","",AM35/9)</f>
        <v/>
      </c>
      <c r="AO35" s="169" t="str">
        <f aca="false">IF(B35="","",IF(AM35=0,"-",RANK(AM35,$AM$15:$AM$64,0)))</f>
        <v/>
      </c>
      <c r="AP35" s="167" t="str">
        <f aca="false">IF(E35="","",IF(E35="-","-",IF(UPPER(E35)="AB","+",VLOOKUP(E35,'විෂය තොරතුරු'!$P$24:$Q$28,2))))</f>
        <v/>
      </c>
      <c r="AQ35" s="168" t="str">
        <f aca="false">IF(F35="","",IF(F35="-","-",IF(UPPER(F35)="AB","+",VLOOKUP(F35,'විෂය තොරතුරු'!$P$24:$Q$28,2))))</f>
        <v/>
      </c>
      <c r="AR35" s="168" t="str">
        <f aca="false">IF(G35="","",IF(G35="-","-",IF(UPPER(G35)="AB","+",VLOOKUP(G35,'විෂය තොරතුරු'!$P$24:$Q$28,2))))</f>
        <v/>
      </c>
      <c r="AS35" s="168" t="str">
        <f aca="false">IF(H35="","",IF(H35="-","-",IF(UPPER(H35)="AB","+",VLOOKUP(H35,'විෂය තොරතුරු'!$P$24:$Q$28,2))))</f>
        <v/>
      </c>
      <c r="AT35" s="168" t="str">
        <f aca="false">IF(I35="","",IF(I35="-","-",IF(UPPER(I35)="AB","+",VLOOKUP(I35,'විෂය තොරතුරු'!$P$24:$Q$28,2))))</f>
        <v/>
      </c>
      <c r="AU35" s="170" t="str">
        <f aca="false">IF(J35="","",IF(J35="-","-",IF(UPPER(J35)="AB","+",VLOOKUP(J35,'විෂය තොරතුරු'!$P$24:$Q$28,2))))</f>
        <v/>
      </c>
      <c r="AV35" s="171" t="str">
        <f aca="false">IF(K35="","",IF(K35="-","-",IF(UPPER(K35)="AB","+",VLOOKUP(K35,'විෂය තොරතුරු'!$P$24:$Q$28,2))))</f>
        <v/>
      </c>
      <c r="AW35" s="168" t="str">
        <f aca="false">IF(L35="","",IF(L35="-","-",IF(UPPER(L35)="AB","+",VLOOKUP(L35,'විෂය තොරතුරු'!$P$24:$Q$28,2))))</f>
        <v/>
      </c>
      <c r="AX35" s="168" t="str">
        <f aca="false">IF(M35="","",IF(M35="-","-",IF(UPPER(M35)="AB","+",VLOOKUP(M35,'විෂය තොරතුරු'!$P$24:$Q$28,2))))</f>
        <v/>
      </c>
      <c r="AY35" s="169" t="str">
        <f aca="false">IF(N35="","",IF(N35="-","-",IF(UPPER(N35)="AB","+",VLOOKUP(N35,'විෂය තොරතුරු'!$P$24:$Q$28,2))))</f>
        <v/>
      </c>
      <c r="AZ35" s="167" t="str">
        <f aca="false">IF(O35="","",IF(O35="-","-",IF(UPPER(O35)="AB","+",VLOOKUP(O35,'විෂය තොරතුරු'!$P$24:$Q$28,2))))</f>
        <v/>
      </c>
      <c r="BA35" s="168" t="str">
        <f aca="false">IF(P35="","",IF(P35="-","-",IF(UPPER(P35)="AB","+",VLOOKUP(P35,'විෂය තොරතුරු'!$P$24:$Q$28,2))))</f>
        <v/>
      </c>
      <c r="BB35" s="168" t="str">
        <f aca="false">IF(Q35="","",IF(Q35="-","-",IF(UPPER(Q35)="AB","+",VLOOKUP(Q35,'විෂය තොරතුරු'!$P$24:$Q$28,2))))</f>
        <v/>
      </c>
      <c r="BC35" s="168" t="str">
        <f aca="false">IF(R35="","",IF(R35="-","-",IF(UPPER(R35)="AB","+",VLOOKUP(R35,'විෂය තොරතුරු'!$P$24:$Q$28,2))))</f>
        <v/>
      </c>
      <c r="BD35" s="168" t="str">
        <f aca="false">IF(S35="","",IF(S35="-","-",IF(UPPER(S35)="AB","+",VLOOKUP(S35,'විෂය තොරතුරු'!$P$24:$Q$28,2))))</f>
        <v/>
      </c>
      <c r="BE35" s="168" t="str">
        <f aca="false">IF(T35="","",IF(T35="-","-",IF(UPPER(T35)="AB","+",VLOOKUP(T35,'විෂය තොරතුරු'!$P$24:$Q$28,2))))</f>
        <v/>
      </c>
      <c r="BF35" s="168" t="str">
        <f aca="false">IF(U35="","",IF(U35="-","-",IF(UPPER(U35)="AB","+",VLOOKUP(U35,'විෂය තොරතුරු'!$P$24:$Q$28,2))))</f>
        <v/>
      </c>
      <c r="BG35" s="170" t="str">
        <f aca="false">IF(V35="","",IF(V35="-","-",IF(UPPER(V35)="AB","+",VLOOKUP(V35,'විෂය තොරතුරු'!$P$24:$Q$28,2))))</f>
        <v/>
      </c>
      <c r="BH35" s="171" t="str">
        <f aca="false">IF(W35="","",IF(W35="-","-",IF(UPPER(W35)="AB","+",VLOOKUP(W35,'විෂය තොරතුරු'!$P$24:$Q$28,2))))</f>
        <v/>
      </c>
      <c r="BI35" s="168" t="str">
        <f aca="false">IF(X35="","",IF(X35="-","-",IF(UPPER(X35)="AB","+",VLOOKUP(X35,'විෂය තොරතුරු'!$P$24:$Q$28,2))))</f>
        <v/>
      </c>
      <c r="BJ35" s="168" t="str">
        <f aca="false">IF(Y35="","",IF(Y35="-","-",IF(UPPER(Y35)="AB","+",VLOOKUP(Y35,'විෂය තොරතුරු'!$P$24:$Q$28,2))))</f>
        <v/>
      </c>
      <c r="BK35" s="168" t="str">
        <f aca="false">IF(Z35="","",IF(Z35="-","-",IF(UPPER(Z35)="AB","+",VLOOKUP(Z35,'විෂය තොරතුරු'!$P$24:$Q$28,2))))</f>
        <v/>
      </c>
      <c r="BL35" s="168" t="str">
        <f aca="false">IF(AA35="","",IF(AA35="-","-",IF(UPPER(AA35)="AB","+",VLOOKUP(AA35,'විෂය තොරතුරු'!$P$24:$Q$28,2))))</f>
        <v/>
      </c>
      <c r="BM35" s="168" t="str">
        <f aca="false">IF(AB35="","",IF(AB35="-","-",IF(UPPER(AB35)="AB","+",VLOOKUP(AB35,'විෂය තොරතුරු'!$P$24:$Q$28,2))))</f>
        <v/>
      </c>
      <c r="BN35" s="168" t="str">
        <f aca="false">IF(AC35="","",IF(AC35="-","-",IF(UPPER(AC35)="AB","+",VLOOKUP(AC35,'විෂය තොරතුරු'!$P$24:$Q$28,2))))</f>
        <v/>
      </c>
      <c r="BO35" s="169" t="str">
        <f aca="false">IF(AD35="","",IF(AD35="-","-",IF(UPPER(AD35)="AB","+",VLOOKUP(AD35,'විෂය තොරතුරු'!$P$24:$Q$28,2))))</f>
        <v/>
      </c>
      <c r="BP35" s="171" t="str">
        <f aca="false">IF(AE35="","",IF(AE35="-","-",IF(UPPER(AE35)="AB","+",VLOOKUP(AE35,'විෂය තොරතුරු'!$P$24:$Q$28,2))))</f>
        <v/>
      </c>
      <c r="BQ35" s="168" t="str">
        <f aca="false">IF(AF35="","",IF(AF35="-","-",IF(UPPER(AF35)="AB","+",VLOOKUP(AF35,'විෂය තොරතුරු'!$P$24:$Q$28,2))))</f>
        <v/>
      </c>
      <c r="BR35" s="168" t="str">
        <f aca="false">IF(AG35="","",IF(AG35="-","-",IF(UPPER(AG35)="AB","+",VLOOKUP(AG35,'විෂය තොරතුරු'!$P$24:$Q$28,2))))</f>
        <v/>
      </c>
      <c r="BS35" s="168" t="str">
        <f aca="false">IF(AH35="","",IF(AH35="-","-",IF(UPPER(AH35)="AB","+",VLOOKUP(AH35,'විෂය තොරතුරු'!$P$24:$Q$28,2))))</f>
        <v/>
      </c>
      <c r="BT35" s="168" t="str">
        <f aca="false">IF(AI35="","",IF(AI35="-","-",IF(UPPER(AI35)="AB","+",VLOOKUP(AI35,'විෂය තොරතුරු'!$P$24:$Q$28,2))))</f>
        <v/>
      </c>
      <c r="BU35" s="168" t="str">
        <f aca="false">IF(AJ35="","",IF(AJ35="-","-",IF(UPPER(AJ35)="AB","+",VLOOKUP(AJ35,'විෂය තොරතුරු'!$P$24:$Q$28,2))))</f>
        <v/>
      </c>
      <c r="BV35" s="168" t="str">
        <f aca="false">IF(AK35="","",IF(AK35="-","-",IF(UPPER(AK35)="AB","+",VLOOKUP(AK35,'විෂය තොරතුරු'!$P$24:$Q$28,2))))</f>
        <v/>
      </c>
      <c r="BW35" s="169" t="str">
        <f aca="false">IF(AL35="","",IF(AL35="-","-",IF(UPPER(AL35)="AB","+",VLOOKUP(AL35,'විෂය තොරතුරු'!$P$24:$Q$28,2))))</f>
        <v/>
      </c>
      <c r="BX35" s="171" t="str">
        <f aca="false">IF($B35="","",COUNTIF($AP35:$BW35,"A"))</f>
        <v/>
      </c>
      <c r="BY35" s="168" t="str">
        <f aca="false">IF($B35="","",COUNTIF($AP35:$BW35,"B"))</f>
        <v/>
      </c>
      <c r="BZ35" s="168" t="str">
        <f aca="false">IF($B35="","",COUNTIF($AP35:$BW35,"C"))</f>
        <v/>
      </c>
      <c r="CA35" s="168" t="str">
        <f aca="false">IF($B35="","",COUNTIF($AP35:$BW35,"S"))</f>
        <v/>
      </c>
      <c r="CB35" s="169" t="str">
        <f aca="false">IF($B35="","",COUNTIF($AP35:$BW35,"W"))</f>
        <v/>
      </c>
      <c r="CC35" s="171" t="str">
        <f aca="false">IF(B35="","",SUM(BX35:CA35))</f>
        <v/>
      </c>
      <c r="CD35" s="169" t="str">
        <f aca="false">IF(B35="","",SUM(BX35:BZ35))</f>
        <v/>
      </c>
      <c r="CE35" s="172" t="str">
        <f aca="false">IF(B35="","",IF(AND(CC35&gt;=6,CD35&gt;=3,OR(E35&gt;=35,F35&gt;=35),L35&gt;=35),"6/3 සමත්",IF(AND(CC35&gt;=5,CD35&gt;=3,OR(E35&gt;=35,F35&gt;=35,L35&gt;=35)),"5/3 සමත්",IF(AND(CC35&gt;=4,CD35&gt;=1,OR(E35&gt;=20,F35&gt;=20,L35&gt;=20)),"සමත් කළ හැකි",IF(CB35=9,"W9","අසමත් ?")))))</f>
        <v/>
      </c>
      <c r="FK35" s="173" t="n">
        <v>21</v>
      </c>
      <c r="FL35" s="161" t="s">
        <v>65</v>
      </c>
      <c r="FM35" s="161"/>
      <c r="FN35" s="161" t="str">
        <f aca="false">IF(FM35="","-",(FM35/$M$95)*100)</f>
        <v>-</v>
      </c>
      <c r="FO35" s="165" t="n">
        <v>24</v>
      </c>
      <c r="FP35" s="165"/>
      <c r="FQ35" s="165" t="s">
        <v>18</v>
      </c>
      <c r="FR35" s="165" t="n">
        <v>40</v>
      </c>
      <c r="FS35" s="165"/>
      <c r="FT35" s="165"/>
      <c r="FU35" s="165" t="n">
        <v>13</v>
      </c>
      <c r="FV35" s="165" t="s">
        <v>52</v>
      </c>
      <c r="FW35" s="165" t="s">
        <v>18</v>
      </c>
      <c r="FX35" s="165" t="s">
        <v>52</v>
      </c>
      <c r="FY35" s="165" t="s">
        <v>18</v>
      </c>
      <c r="FZ35" s="165" t="n">
        <v>25</v>
      </c>
      <c r="GA35" s="165" t="s">
        <v>18</v>
      </c>
      <c r="GB35" s="165"/>
      <c r="GC35" s="165"/>
      <c r="GD35" s="165"/>
      <c r="GE35" s="165"/>
      <c r="GF35" s="165"/>
      <c r="GG35" s="165" t="s">
        <v>18</v>
      </c>
      <c r="GH35" s="165" t="n">
        <v>49</v>
      </c>
      <c r="GI35" s="165" t="s">
        <v>18</v>
      </c>
      <c r="GJ35" s="165"/>
      <c r="GK35" s="165"/>
      <c r="GL35" s="165" t="s">
        <v>18</v>
      </c>
      <c r="GM35" s="165"/>
      <c r="GN35" s="165"/>
      <c r="GO35" s="165" t="s">
        <v>18</v>
      </c>
      <c r="GP35" s="165" t="s">
        <v>18</v>
      </c>
      <c r="GQ35" s="165"/>
      <c r="GR35" s="165" t="s">
        <v>18</v>
      </c>
      <c r="GS35" s="165"/>
      <c r="GT35" s="165"/>
      <c r="GU35" s="165"/>
      <c r="GV35" s="174"/>
      <c r="GW35" s="167" t="n">
        <f aca="false">IF(FL35="","",SUM(FO35:GV35))</f>
        <v>151</v>
      </c>
      <c r="GX35" s="168" t="n">
        <f aca="false">IF(FL35="","",GW35/9)</f>
        <v>16.7777777777778</v>
      </c>
      <c r="GY35" s="169" t="n">
        <f aca="false">IF(FL35="","",IF(GW35=0,"-",RANK(GW35,$GW$15:$GW$64,0)))</f>
        <v>40</v>
      </c>
      <c r="GZ35" s="167" t="str">
        <f aca="false">IF(FO35="","",IF(FO35="-","-",IF(UPPER(FO35)="AB","+",VLOOKUP(FO35,'විෂය තොරතුරු'!$P$24:$Q$28,2))))</f>
        <v>W</v>
      </c>
      <c r="HA35" s="168" t="str">
        <f aca="false">IF(FP35="","",IF(FP35="-","-",IF(UPPER(FP35)="AB","+",VLOOKUP(FP35,'විෂය තොරතුරු'!$P$24:$Q$28,2))))</f>
        <v/>
      </c>
      <c r="HB35" s="168" t="str">
        <f aca="false">IF(FQ35="","",IF(FQ35="-","-",IF(UPPER(FQ35)="AB","+",VLOOKUP(FQ35,'විෂය තොරතුරු'!$P$24:$Q$28,2))))</f>
        <v>-</v>
      </c>
      <c r="HC35" s="168" t="str">
        <f aca="false">IF(FR35="","",IF(FR35="-","-",IF(UPPER(FR35)="AB","+",VLOOKUP(FR35,'විෂය තොරතුරු'!$P$24:$Q$28,2))))</f>
        <v>S</v>
      </c>
      <c r="HD35" s="168" t="str">
        <f aca="false">IF(FS35="","",IF(FS35="-","-",IF(UPPER(FS35)="AB","+",VLOOKUP(FS35,'විෂය තොරතුරු'!$P$24:$Q$28,2))))</f>
        <v/>
      </c>
      <c r="HE35" s="170" t="str">
        <f aca="false">IF(FT35="","",IF(FT35="-","-",IF(UPPER(FT35)="AB","+",VLOOKUP(FT35,'විෂය තොරතුරු'!$P$24:$Q$28,2))))</f>
        <v/>
      </c>
      <c r="HF35" s="171" t="str">
        <f aca="false">IF(FU35="","",IF(FU35="-","-",IF(UPPER(FU35)="AB","+",VLOOKUP(FU35,'විෂය තොරතුරු'!$P$24:$Q$28,2))))</f>
        <v>W</v>
      </c>
      <c r="HG35" s="168" t="str">
        <f aca="false">IF(FV35="","",IF(FV35="-","-",IF(UPPER(FV35)="AB","+",VLOOKUP(FV35,'විෂය තොරතුරු'!$P$24:$Q$28,2))))</f>
        <v>+</v>
      </c>
      <c r="HH35" s="168" t="str">
        <f aca="false">IF(FW35="","",IF(FW35="-","-",IF(UPPER(FW35)="AB","+",VLOOKUP(FW35,'විෂය තොරතුරු'!$P$24:$Q$28,2))))</f>
        <v>-</v>
      </c>
      <c r="HI35" s="169" t="str">
        <f aca="false">IF(FX35="","",IF(FX35="-","-",IF(UPPER(FX35)="AB","+",VLOOKUP(FX35,'විෂය තොරතුරු'!$P$24:$Q$28,2))))</f>
        <v>+</v>
      </c>
      <c r="HJ35" s="167" t="str">
        <f aca="false">IF(FY35="","",IF(FY35="-","-",IF(UPPER(FY35)="AB","+",VLOOKUP(FY35,'විෂය තොරතුරු'!$P$24:$Q$28,2))))</f>
        <v>-</v>
      </c>
      <c r="HK35" s="168" t="str">
        <f aca="false">IF(FZ35="","",IF(FZ35="-","-",IF(UPPER(FZ35)="AB","+",VLOOKUP(FZ35,'විෂය තොරතුරු'!$P$24:$Q$28,2))))</f>
        <v>W</v>
      </c>
      <c r="HL35" s="168" t="str">
        <f aca="false">IF(GA35="","",IF(GA35="-","-",IF(UPPER(GA35)="AB","+",VLOOKUP(GA35,'විෂය තොරතුරු'!$P$24:$Q$28,2))))</f>
        <v>-</v>
      </c>
      <c r="HM35" s="168" t="str">
        <f aca="false">IF(GB35="","",IF(GB35="-","-",IF(UPPER(GB35)="AB","+",VLOOKUP(GB35,'විෂය තොරතුරු'!$P$24:$Q$28,2))))</f>
        <v/>
      </c>
      <c r="HN35" s="168" t="str">
        <f aca="false">IF(GC35="","",IF(GC35="-","-",IF(UPPER(GC35)="AB","+",VLOOKUP(GC35,'විෂය තොරතුරු'!$P$24:$Q$28,2))))</f>
        <v/>
      </c>
      <c r="HO35" s="168" t="str">
        <f aca="false">IF(GD35="","",IF(GD35="-","-",IF(UPPER(GD35)="AB","+",VLOOKUP(GD35,'විෂය තොරතුරු'!$P$24:$Q$28,2))))</f>
        <v/>
      </c>
      <c r="HP35" s="168" t="str">
        <f aca="false">IF(GE35="","",IF(GE35="-","-",IF(UPPER(GE35)="AB","+",VLOOKUP(GE35,'විෂය තොරතුරු'!$P$24:$Q$28,2))))</f>
        <v/>
      </c>
      <c r="HQ35" s="170" t="str">
        <f aca="false">IF(GF35="","",IF(GF35="-","-",IF(UPPER(GF35)="AB","+",VLOOKUP(GF35,'විෂය තොරතුරු'!$P$24:$Q$28,2))))</f>
        <v/>
      </c>
      <c r="HR35" s="171" t="str">
        <f aca="false">IF(GG35="","",IF(GG35="-","-",IF(UPPER(GG35)="AB","+",VLOOKUP(GG35,'විෂය තොරතුරු'!$P$24:$Q$28,2))))</f>
        <v>-</v>
      </c>
      <c r="HS35" s="168" t="str">
        <f aca="false">IF(GH35="","",IF(GH35="-","-",IF(UPPER(GH35)="AB","+",VLOOKUP(GH35,'විෂය තොරතුරු'!$P$24:$Q$28,2))))</f>
        <v>S</v>
      </c>
      <c r="HT35" s="168" t="str">
        <f aca="false">IF(GI35="","",IF(GI35="-","-",IF(UPPER(GI35)="AB","+",VLOOKUP(GI35,'විෂය තොරතුරු'!$P$24:$Q$28,2))))</f>
        <v>-</v>
      </c>
      <c r="HU35" s="168" t="str">
        <f aca="false">IF(GJ35="","",IF(GJ35="-","-",IF(UPPER(GJ35)="AB","+",VLOOKUP(GJ35,'විෂය තොරතුරු'!$P$24:$Q$28,2))))</f>
        <v/>
      </c>
      <c r="HV35" s="168" t="str">
        <f aca="false">IF(GK35="","",IF(GK35="-","-",IF(UPPER(GK35)="AB","+",VLOOKUP(GK35,'විෂය තොරතුරු'!$P$24:$Q$28,2))))</f>
        <v/>
      </c>
      <c r="HW35" s="168" t="str">
        <f aca="false">IF(GL35="","",IF(GL35="-","-",IF(UPPER(GL35)="AB","+",VLOOKUP(GL35,'විෂය තොරතුරු'!$P$24:$Q$28,2))))</f>
        <v>-</v>
      </c>
      <c r="HX35" s="168" t="str">
        <f aca="false">IF(GM35="","",IF(GM35="-","-",IF(UPPER(GM35)="AB","+",VLOOKUP(GM35,'විෂය තොරතුරු'!$P$24:$Q$28,2))))</f>
        <v/>
      </c>
      <c r="HY35" s="169" t="str">
        <f aca="false">IF(GN35="","",IF(GN35="-","-",IF(UPPER(GN35)="AB","+",VLOOKUP(GN35,'විෂය තොරතුරු'!$P$24:$Q$28,2))))</f>
        <v/>
      </c>
      <c r="HZ35" s="171" t="str">
        <f aca="false">IF(GO35="","",IF(GO35="-","-",IF(UPPER(GO35)="AB","+",VLOOKUP(GO35,'විෂය තොරතුරු'!$P$24:$Q$28,2))))</f>
        <v>-</v>
      </c>
      <c r="IA35" s="168" t="str">
        <f aca="false">IF(GP35="","",IF(GP35="-","-",IF(UPPER(GP35)="AB","+",VLOOKUP(GP35,'විෂය තොරතුරු'!$P$24:$Q$28,2))))</f>
        <v>-</v>
      </c>
      <c r="IB35" s="168" t="str">
        <f aca="false">IF(GQ35="","",IF(GQ35="-","-",IF(UPPER(GQ35)="AB","+",VLOOKUP(GQ35,'විෂය තොරතුරු'!$P$24:$Q$28,2))))</f>
        <v/>
      </c>
      <c r="IC35" s="168" t="str">
        <f aca="false">IF(GR35="","",IF(GR35="-","-",IF(UPPER(GR35)="AB","+",VLOOKUP(GR35,'විෂය තොරතුරු'!$P$24:$Q$28,2))))</f>
        <v>-</v>
      </c>
      <c r="ID35" s="168" t="str">
        <f aca="false">IF(GS35="","",IF(GS35="-","-",IF(UPPER(GS35)="AB","+",VLOOKUP(GS35,'විෂය තොරතුරු'!$P$24:$Q$28,2))))</f>
        <v/>
      </c>
      <c r="IE35" s="168" t="str">
        <f aca="false">IF(GT35="","",IF(GT35="-","-",IF(UPPER(GT35)="AB","+",VLOOKUP(GT35,'විෂය තොරතුරු'!$P$24:$Q$28,2))))</f>
        <v/>
      </c>
      <c r="IF35" s="168" t="str">
        <f aca="false">IF(GU35="","",IF(GU35="-","-",IF(UPPER(GU35)="AB","+",VLOOKUP(GU35,'විෂය තොරතුරු'!$P$24:$Q$28,2))))</f>
        <v/>
      </c>
      <c r="IG35" s="169" t="str">
        <f aca="false">IF(GV35="","",IF(GV35="-","-",IF(UPPER(GV35)="AB","+",VLOOKUP(GV35,'විෂය තොරතුරු'!$P$24:$Q$28,2))))</f>
        <v/>
      </c>
      <c r="IH35" s="171" t="n">
        <f aca="false">IF($FL35="","",COUNTIF($GZ35:$IG35,"A"))</f>
        <v>0</v>
      </c>
      <c r="II35" s="171" t="n">
        <f aca="false">IF($FL35="","",COUNTIF($GZ35:$IG35,"B"))</f>
        <v>0</v>
      </c>
      <c r="IJ35" s="171" t="n">
        <f aca="false">IF($FL35="","",COUNTIF($GZ35:$IG35,"C"))</f>
        <v>0</v>
      </c>
      <c r="IK35" s="171" t="n">
        <f aca="false">IF($FL35="","",COUNTIF($GZ35:$IG35,"S"))</f>
        <v>2</v>
      </c>
      <c r="IL35" s="171" t="n">
        <f aca="false">IF($FL35="","",COUNTIF($GZ35:$IG35,"W"))</f>
        <v>3</v>
      </c>
      <c r="IM35" s="171" t="n">
        <f aca="false">IF(FL35="","",SUM(IH35:IK35))</f>
        <v>2</v>
      </c>
      <c r="IN35" s="169" t="n">
        <f aca="false">IF(FL35="","",SUM(IH35:IJ35))</f>
        <v>0</v>
      </c>
      <c r="IO35" s="172" t="str">
        <f aca="false">IF(FL35="","",IF(AND(IM35&gt;=6,IN35&gt;=3,OR(FO35&gt;=35,FP35&gt;=35),FV35&gt;=35),"6/3 සමත්",IF(AND(IM35&gt;=5,IN35&gt;=3,OR(FO35&gt;=35,FP35&gt;=35,FV35&gt;=35)),"5/3 සමත්",IF(AND(IM35&gt;=4,IN35&gt;=1,OR(FO35&gt;=20,FP35&gt;=20,FV35&gt;=20)),"සමත් කළ හැකි",IF(IL35=9,"W9","අසමත් ?")))))</f>
        <v>අසමත් ?</v>
      </c>
    </row>
    <row r="36" customFormat="false" ht="13.8" hidden="false" customHeight="false" outlineLevel="0" collapsed="false">
      <c r="A36" s="160" t="n">
        <v>22</v>
      </c>
      <c r="B36" s="161"/>
      <c r="C36" s="161"/>
      <c r="D36" s="162"/>
      <c r="E36" s="183"/>
      <c r="F36" s="181"/>
      <c r="G36" s="183"/>
      <c r="H36" s="180"/>
      <c r="I36" s="180"/>
      <c r="J36" s="181"/>
      <c r="K36" s="183"/>
      <c r="L36" s="180"/>
      <c r="M36" s="180"/>
      <c r="N36" s="181"/>
      <c r="O36" s="183"/>
      <c r="P36" s="180"/>
      <c r="Q36" s="180"/>
      <c r="R36" s="180"/>
      <c r="S36" s="180"/>
      <c r="T36" s="180"/>
      <c r="U36" s="180"/>
      <c r="V36" s="181"/>
      <c r="W36" s="183"/>
      <c r="X36" s="180"/>
      <c r="Y36" s="180"/>
      <c r="Z36" s="180"/>
      <c r="AA36" s="180"/>
      <c r="AB36" s="180"/>
      <c r="AC36" s="180"/>
      <c r="AD36" s="181"/>
      <c r="AE36" s="183"/>
      <c r="AF36" s="180"/>
      <c r="AG36" s="180"/>
      <c r="AH36" s="180"/>
      <c r="AI36" s="180"/>
      <c r="AJ36" s="180"/>
      <c r="AK36" s="180"/>
      <c r="AL36" s="166"/>
      <c r="AM36" s="167" t="str">
        <f aca="false">IF(B36="","",SUM(E36:AL36))</f>
        <v/>
      </c>
      <c r="AN36" s="168" t="str">
        <f aca="false">IF(B36="","",AM36/9)</f>
        <v/>
      </c>
      <c r="AO36" s="169" t="str">
        <f aca="false">IF(B36="","",IF(AM36=0,"-",RANK(AM36,$AM$15:$AM$64,0)))</f>
        <v/>
      </c>
      <c r="AP36" s="167" t="str">
        <f aca="false">IF(E36="","",IF(E36="-","-",IF(UPPER(E36)="AB","+",VLOOKUP(E36,'විෂය තොරතුරු'!$P$24:$Q$28,2))))</f>
        <v/>
      </c>
      <c r="AQ36" s="168" t="str">
        <f aca="false">IF(F36="","",IF(F36="-","-",IF(UPPER(F36)="AB","+",VLOOKUP(F36,'විෂය තොරතුරු'!$P$24:$Q$28,2))))</f>
        <v/>
      </c>
      <c r="AR36" s="168" t="str">
        <f aca="false">IF(G36="","",IF(G36="-","-",IF(UPPER(G36)="AB","+",VLOOKUP(G36,'විෂය තොරතුරු'!$P$24:$Q$28,2))))</f>
        <v/>
      </c>
      <c r="AS36" s="168" t="str">
        <f aca="false">IF(H36="","",IF(H36="-","-",IF(UPPER(H36)="AB","+",VLOOKUP(H36,'විෂය තොරතුරු'!$P$24:$Q$28,2))))</f>
        <v/>
      </c>
      <c r="AT36" s="168" t="str">
        <f aca="false">IF(I36="","",IF(I36="-","-",IF(UPPER(I36)="AB","+",VLOOKUP(I36,'විෂය තොරතුරු'!$P$24:$Q$28,2))))</f>
        <v/>
      </c>
      <c r="AU36" s="170" t="str">
        <f aca="false">IF(J36="","",IF(J36="-","-",IF(UPPER(J36)="AB","+",VLOOKUP(J36,'විෂය තොරතුරු'!$P$24:$Q$28,2))))</f>
        <v/>
      </c>
      <c r="AV36" s="171" t="str">
        <f aca="false">IF(K36="","",IF(K36="-","-",IF(UPPER(K36)="AB","+",VLOOKUP(K36,'විෂය තොරතුරු'!$P$24:$Q$28,2))))</f>
        <v/>
      </c>
      <c r="AW36" s="168" t="str">
        <f aca="false">IF(L36="","",IF(L36="-","-",IF(UPPER(L36)="AB","+",VLOOKUP(L36,'විෂය තොරතුරු'!$P$24:$Q$28,2))))</f>
        <v/>
      </c>
      <c r="AX36" s="168" t="str">
        <f aca="false">IF(M36="","",IF(M36="-","-",IF(UPPER(M36)="AB","+",VLOOKUP(M36,'විෂය තොරතුරු'!$P$24:$Q$28,2))))</f>
        <v/>
      </c>
      <c r="AY36" s="169" t="str">
        <f aca="false">IF(N36="","",IF(N36="-","-",IF(UPPER(N36)="AB","+",VLOOKUP(N36,'විෂය තොරතුරු'!$P$24:$Q$28,2))))</f>
        <v/>
      </c>
      <c r="AZ36" s="167" t="str">
        <f aca="false">IF(O36="","",IF(O36="-","-",IF(UPPER(O36)="AB","+",VLOOKUP(O36,'විෂය තොරතුරු'!$P$24:$Q$28,2))))</f>
        <v/>
      </c>
      <c r="BA36" s="168" t="str">
        <f aca="false">IF(P36="","",IF(P36="-","-",IF(UPPER(P36)="AB","+",VLOOKUP(P36,'විෂය තොරතුරු'!$P$24:$Q$28,2))))</f>
        <v/>
      </c>
      <c r="BB36" s="168" t="str">
        <f aca="false">IF(Q36="","",IF(Q36="-","-",IF(UPPER(Q36)="AB","+",VLOOKUP(Q36,'විෂය තොරතුරු'!$P$24:$Q$28,2))))</f>
        <v/>
      </c>
      <c r="BC36" s="168" t="str">
        <f aca="false">IF(R36="","",IF(R36="-","-",IF(UPPER(R36)="AB","+",VLOOKUP(R36,'විෂය තොරතුරු'!$P$24:$Q$28,2))))</f>
        <v/>
      </c>
      <c r="BD36" s="168" t="str">
        <f aca="false">IF(S36="","",IF(S36="-","-",IF(UPPER(S36)="AB","+",VLOOKUP(S36,'විෂය තොරතුරු'!$P$24:$Q$28,2))))</f>
        <v/>
      </c>
      <c r="BE36" s="168" t="str">
        <f aca="false">IF(T36="","",IF(T36="-","-",IF(UPPER(T36)="AB","+",VLOOKUP(T36,'විෂය තොරතුරු'!$P$24:$Q$28,2))))</f>
        <v/>
      </c>
      <c r="BF36" s="168" t="str">
        <f aca="false">IF(U36="","",IF(U36="-","-",IF(UPPER(U36)="AB","+",VLOOKUP(U36,'විෂය තොරතුරු'!$P$24:$Q$28,2))))</f>
        <v/>
      </c>
      <c r="BG36" s="170" t="str">
        <f aca="false">IF(V36="","",IF(V36="-","-",IF(UPPER(V36)="AB","+",VLOOKUP(V36,'විෂය තොරතුරු'!$P$24:$Q$28,2))))</f>
        <v/>
      </c>
      <c r="BH36" s="171" t="str">
        <f aca="false">IF(W36="","",IF(W36="-","-",IF(UPPER(W36)="AB","+",VLOOKUP(W36,'විෂය තොරතුරු'!$P$24:$Q$28,2))))</f>
        <v/>
      </c>
      <c r="BI36" s="168" t="str">
        <f aca="false">IF(X36="","",IF(X36="-","-",IF(UPPER(X36)="AB","+",VLOOKUP(X36,'විෂය තොරතුරු'!$P$24:$Q$28,2))))</f>
        <v/>
      </c>
      <c r="BJ36" s="168" t="str">
        <f aca="false">IF(Y36="","",IF(Y36="-","-",IF(UPPER(Y36)="AB","+",VLOOKUP(Y36,'විෂය තොරතුරු'!$P$24:$Q$28,2))))</f>
        <v/>
      </c>
      <c r="BK36" s="168" t="str">
        <f aca="false">IF(Z36="","",IF(Z36="-","-",IF(UPPER(Z36)="AB","+",VLOOKUP(Z36,'විෂය තොරතුරු'!$P$24:$Q$28,2))))</f>
        <v/>
      </c>
      <c r="BL36" s="168" t="str">
        <f aca="false">IF(AA36="","",IF(AA36="-","-",IF(UPPER(AA36)="AB","+",VLOOKUP(AA36,'විෂය තොරතුරු'!$P$24:$Q$28,2))))</f>
        <v/>
      </c>
      <c r="BM36" s="168" t="str">
        <f aca="false">IF(AB36="","",IF(AB36="-","-",IF(UPPER(AB36)="AB","+",VLOOKUP(AB36,'විෂය තොරතුරු'!$P$24:$Q$28,2))))</f>
        <v/>
      </c>
      <c r="BN36" s="168" t="str">
        <f aca="false">IF(AC36="","",IF(AC36="-","-",IF(UPPER(AC36)="AB","+",VLOOKUP(AC36,'විෂය තොරතුරු'!$P$24:$Q$28,2))))</f>
        <v/>
      </c>
      <c r="BO36" s="169" t="str">
        <f aca="false">IF(AD36="","",IF(AD36="-","-",IF(UPPER(AD36)="AB","+",VLOOKUP(AD36,'විෂය තොරතුරු'!$P$24:$Q$28,2))))</f>
        <v/>
      </c>
      <c r="BP36" s="171" t="str">
        <f aca="false">IF(AE36="","",IF(AE36="-","-",IF(UPPER(AE36)="AB","+",VLOOKUP(AE36,'විෂය තොරතුරු'!$P$24:$Q$28,2))))</f>
        <v/>
      </c>
      <c r="BQ36" s="168" t="str">
        <f aca="false">IF(AF36="","",IF(AF36="-","-",IF(UPPER(AF36)="AB","+",VLOOKUP(AF36,'විෂය තොරතුරු'!$P$24:$Q$28,2))))</f>
        <v/>
      </c>
      <c r="BR36" s="168" t="str">
        <f aca="false">IF(AG36="","",IF(AG36="-","-",IF(UPPER(AG36)="AB","+",VLOOKUP(AG36,'විෂය තොරතුරු'!$P$24:$Q$28,2))))</f>
        <v/>
      </c>
      <c r="BS36" s="168" t="str">
        <f aca="false">IF(AH36="","",IF(AH36="-","-",IF(UPPER(AH36)="AB","+",VLOOKUP(AH36,'විෂය තොරතුරු'!$P$24:$Q$28,2))))</f>
        <v/>
      </c>
      <c r="BT36" s="168" t="str">
        <f aca="false">IF(AI36="","",IF(AI36="-","-",IF(UPPER(AI36)="AB","+",VLOOKUP(AI36,'විෂය තොරතුරු'!$P$24:$Q$28,2))))</f>
        <v/>
      </c>
      <c r="BU36" s="168" t="str">
        <f aca="false">IF(AJ36="","",IF(AJ36="-","-",IF(UPPER(AJ36)="AB","+",VLOOKUP(AJ36,'විෂය තොරතුරු'!$P$24:$Q$28,2))))</f>
        <v/>
      </c>
      <c r="BV36" s="168" t="str">
        <f aca="false">IF(AK36="","",IF(AK36="-","-",IF(UPPER(AK36)="AB","+",VLOOKUP(AK36,'විෂය තොරතුරු'!$P$24:$Q$28,2))))</f>
        <v/>
      </c>
      <c r="BW36" s="169" t="str">
        <f aca="false">IF(AL36="","",IF(AL36="-","-",IF(UPPER(AL36)="AB","+",VLOOKUP(AL36,'විෂය තොරතුරු'!$P$24:$Q$28,2))))</f>
        <v/>
      </c>
      <c r="BX36" s="171" t="str">
        <f aca="false">IF($B36="","",COUNTIF($AP36:$BW36,"A"))</f>
        <v/>
      </c>
      <c r="BY36" s="168" t="str">
        <f aca="false">IF($B36="","",COUNTIF($AP36:$BW36,"B"))</f>
        <v/>
      </c>
      <c r="BZ36" s="168" t="str">
        <f aca="false">IF($B36="","",COUNTIF($AP36:$BW36,"C"))</f>
        <v/>
      </c>
      <c r="CA36" s="168" t="str">
        <f aca="false">IF($B36="","",COUNTIF($AP36:$BW36,"S"))</f>
        <v/>
      </c>
      <c r="CB36" s="169" t="str">
        <f aca="false">IF($B36="","",COUNTIF($AP36:$BW36,"W"))</f>
        <v/>
      </c>
      <c r="CC36" s="171" t="str">
        <f aca="false">IF(B36="","",SUM(BX36:CA36))</f>
        <v/>
      </c>
      <c r="CD36" s="169" t="str">
        <f aca="false">IF(B36="","",SUM(BX36:BZ36))</f>
        <v/>
      </c>
      <c r="CE36" s="172" t="str">
        <f aca="false">IF(B36="","",IF(AND(CC36&gt;=6,CD36&gt;=3,OR(E36&gt;=35,F36&gt;=35),L36&gt;=35),"6/3 සමත්",IF(AND(CC36&gt;=5,CD36&gt;=3,OR(E36&gt;=35,F36&gt;=35,L36&gt;=35)),"5/3 සමත්",IF(AND(CC36&gt;=4,CD36&gt;=1,OR(E36&gt;=20,F36&gt;=20,L36&gt;=20)),"සමත් කළ හැකි",IF(CB36=9,"W9","අසමත් ?")))))</f>
        <v/>
      </c>
      <c r="FK36" s="173" t="n">
        <v>22</v>
      </c>
      <c r="FL36" s="161" t="s">
        <v>66</v>
      </c>
      <c r="FM36" s="161"/>
      <c r="FN36" s="161" t="str">
        <f aca="false">IF(FM36="","-",(FM36/$M$95)*100)</f>
        <v>-</v>
      </c>
      <c r="FO36" s="165" t="n">
        <v>25</v>
      </c>
      <c r="FP36" s="165"/>
      <c r="FQ36" s="165" t="n">
        <v>34</v>
      </c>
      <c r="FR36" s="165" t="s">
        <v>18</v>
      </c>
      <c r="FS36" s="165"/>
      <c r="FT36" s="165"/>
      <c r="FU36" s="165" t="n">
        <v>9</v>
      </c>
      <c r="FV36" s="165" t="n">
        <v>21</v>
      </c>
      <c r="FW36" s="165" t="n">
        <v>10</v>
      </c>
      <c r="FX36" s="165" t="n">
        <v>17</v>
      </c>
      <c r="FY36" s="165" t="s">
        <v>18</v>
      </c>
      <c r="FZ36" s="165" t="n">
        <v>17</v>
      </c>
      <c r="GA36" s="165" t="s">
        <v>18</v>
      </c>
      <c r="GB36" s="165"/>
      <c r="GC36" s="165"/>
      <c r="GD36" s="165"/>
      <c r="GE36" s="165"/>
      <c r="GF36" s="165"/>
      <c r="GG36" s="165" t="n">
        <v>48</v>
      </c>
      <c r="GH36" s="165" t="s">
        <v>18</v>
      </c>
      <c r="GI36" s="165" t="s">
        <v>18</v>
      </c>
      <c r="GJ36" s="165"/>
      <c r="GK36" s="165"/>
      <c r="GL36" s="165" t="n">
        <v>34</v>
      </c>
      <c r="GM36" s="165"/>
      <c r="GN36" s="165"/>
      <c r="GO36" s="165" t="s">
        <v>18</v>
      </c>
      <c r="GP36" s="165" t="s">
        <v>18</v>
      </c>
      <c r="GQ36" s="165"/>
      <c r="GR36" s="165" t="s">
        <v>18</v>
      </c>
      <c r="GS36" s="165"/>
      <c r="GT36" s="165"/>
      <c r="GU36" s="165"/>
      <c r="GV36" s="174"/>
      <c r="GW36" s="167" t="n">
        <f aca="false">IF(FL36="","",SUM(FO36:GV36))</f>
        <v>215</v>
      </c>
      <c r="GX36" s="168" t="n">
        <f aca="false">IF(FL36="","",GW36/9)</f>
        <v>23.8888888888889</v>
      </c>
      <c r="GY36" s="169" t="n">
        <f aca="false">IF(FL36="","",IF(GW36=0,"-",RANK(GW36,$GW$15:$GW$64,0)))</f>
        <v>23</v>
      </c>
      <c r="GZ36" s="167" t="str">
        <f aca="false">IF(FO36="","",IF(FO36="-","-",IF(UPPER(FO36)="AB","+",VLOOKUP(FO36,'විෂය තොරතුරු'!$P$24:$Q$28,2))))</f>
        <v>W</v>
      </c>
      <c r="HA36" s="168" t="str">
        <f aca="false">IF(FP36="","",IF(FP36="-","-",IF(UPPER(FP36)="AB","+",VLOOKUP(FP36,'විෂය තොරතුරු'!$P$24:$Q$28,2))))</f>
        <v/>
      </c>
      <c r="HB36" s="168" t="str">
        <f aca="false">IF(FQ36="","",IF(FQ36="-","-",IF(UPPER(FQ36)="AB","+",VLOOKUP(FQ36,'විෂය තොරතුරු'!$P$24:$Q$28,2))))</f>
        <v>W</v>
      </c>
      <c r="HC36" s="168" t="str">
        <f aca="false">IF(FR36="","",IF(FR36="-","-",IF(UPPER(FR36)="AB","+",VLOOKUP(FR36,'විෂය තොරතුරු'!$P$24:$Q$28,2))))</f>
        <v>-</v>
      </c>
      <c r="HD36" s="168" t="str">
        <f aca="false">IF(FS36="","",IF(FS36="-","-",IF(UPPER(FS36)="AB","+",VLOOKUP(FS36,'විෂය තොරතුරු'!$P$24:$Q$28,2))))</f>
        <v/>
      </c>
      <c r="HE36" s="170" t="str">
        <f aca="false">IF(FT36="","",IF(FT36="-","-",IF(UPPER(FT36)="AB","+",VLOOKUP(FT36,'විෂය තොරතුරු'!$P$24:$Q$28,2))))</f>
        <v/>
      </c>
      <c r="HF36" s="171" t="str">
        <f aca="false">IF(FU36="","",IF(FU36="-","-",IF(UPPER(FU36)="AB","+",VLOOKUP(FU36,'විෂය තොරතුරු'!$P$24:$Q$28,2))))</f>
        <v>W</v>
      </c>
      <c r="HG36" s="168" t="str">
        <f aca="false">IF(FV36="","",IF(FV36="-","-",IF(UPPER(FV36)="AB","+",VLOOKUP(FV36,'විෂය තොරතුරු'!$P$24:$Q$28,2))))</f>
        <v>W</v>
      </c>
      <c r="HH36" s="168" t="str">
        <f aca="false">IF(FW36="","",IF(FW36="-","-",IF(UPPER(FW36)="AB","+",VLOOKUP(FW36,'විෂය තොරතුරු'!$P$24:$Q$28,2))))</f>
        <v>W</v>
      </c>
      <c r="HI36" s="169" t="str">
        <f aca="false">IF(FX36="","",IF(FX36="-","-",IF(UPPER(FX36)="AB","+",VLOOKUP(FX36,'විෂය තොරතුරු'!$P$24:$Q$28,2))))</f>
        <v>W</v>
      </c>
      <c r="HJ36" s="167" t="str">
        <f aca="false">IF(FY36="","",IF(FY36="-","-",IF(UPPER(FY36)="AB","+",VLOOKUP(FY36,'විෂය තොරතුරු'!$P$24:$Q$28,2))))</f>
        <v>-</v>
      </c>
      <c r="HK36" s="168" t="str">
        <f aca="false">IF(FZ36="","",IF(FZ36="-","-",IF(UPPER(FZ36)="AB","+",VLOOKUP(FZ36,'විෂය තොරතුරු'!$P$24:$Q$28,2))))</f>
        <v>W</v>
      </c>
      <c r="HL36" s="168" t="str">
        <f aca="false">IF(GA36="","",IF(GA36="-","-",IF(UPPER(GA36)="AB","+",VLOOKUP(GA36,'විෂය තොරතුරු'!$P$24:$Q$28,2))))</f>
        <v>-</v>
      </c>
      <c r="HM36" s="168" t="str">
        <f aca="false">IF(GB36="","",IF(GB36="-","-",IF(UPPER(GB36)="AB","+",VLOOKUP(GB36,'විෂය තොරතුරු'!$P$24:$Q$28,2))))</f>
        <v/>
      </c>
      <c r="HN36" s="168" t="str">
        <f aca="false">IF(GC36="","",IF(GC36="-","-",IF(UPPER(GC36)="AB","+",VLOOKUP(GC36,'විෂය තොරතුරු'!$P$24:$Q$28,2))))</f>
        <v/>
      </c>
      <c r="HO36" s="168" t="str">
        <f aca="false">IF(GD36="","",IF(GD36="-","-",IF(UPPER(GD36)="AB","+",VLOOKUP(GD36,'විෂය තොරතුරු'!$P$24:$Q$28,2))))</f>
        <v/>
      </c>
      <c r="HP36" s="168" t="str">
        <f aca="false">IF(GE36="","",IF(GE36="-","-",IF(UPPER(GE36)="AB","+",VLOOKUP(GE36,'විෂය තොරතුරු'!$P$24:$Q$28,2))))</f>
        <v/>
      </c>
      <c r="HQ36" s="170" t="str">
        <f aca="false">IF(GF36="","",IF(GF36="-","-",IF(UPPER(GF36)="AB","+",VLOOKUP(GF36,'විෂය තොරතුරු'!$P$24:$Q$28,2))))</f>
        <v/>
      </c>
      <c r="HR36" s="171" t="str">
        <f aca="false">IF(GG36="","",IF(GG36="-","-",IF(UPPER(GG36)="AB","+",VLOOKUP(GG36,'විෂය තොරතුරු'!$P$24:$Q$28,2))))</f>
        <v>S</v>
      </c>
      <c r="HS36" s="168" t="str">
        <f aca="false">IF(GH36="","",IF(GH36="-","-",IF(UPPER(GH36)="AB","+",VLOOKUP(GH36,'විෂය තොරතුරු'!$P$24:$Q$28,2))))</f>
        <v>-</v>
      </c>
      <c r="HT36" s="168" t="str">
        <f aca="false">IF(GI36="","",IF(GI36="-","-",IF(UPPER(GI36)="AB","+",VLOOKUP(GI36,'විෂය තොරතුරු'!$P$24:$Q$28,2))))</f>
        <v>-</v>
      </c>
      <c r="HU36" s="168" t="str">
        <f aca="false">IF(GJ36="","",IF(GJ36="-","-",IF(UPPER(GJ36)="AB","+",VLOOKUP(GJ36,'විෂය තොරතුරු'!$P$24:$Q$28,2))))</f>
        <v/>
      </c>
      <c r="HV36" s="168" t="str">
        <f aca="false">IF(GK36="","",IF(GK36="-","-",IF(UPPER(GK36)="AB","+",VLOOKUP(GK36,'විෂය තොරතුරු'!$P$24:$Q$28,2))))</f>
        <v/>
      </c>
      <c r="HW36" s="168" t="str">
        <f aca="false">IF(GL36="","",IF(GL36="-","-",IF(UPPER(GL36)="AB","+",VLOOKUP(GL36,'විෂය තොරතුරු'!$P$24:$Q$28,2))))</f>
        <v>W</v>
      </c>
      <c r="HX36" s="168" t="str">
        <f aca="false">IF(GM36="","",IF(GM36="-","-",IF(UPPER(GM36)="AB","+",VLOOKUP(GM36,'විෂය තොරතුරු'!$P$24:$Q$28,2))))</f>
        <v/>
      </c>
      <c r="HY36" s="169" t="str">
        <f aca="false">IF(GN36="","",IF(GN36="-","-",IF(UPPER(GN36)="AB","+",VLOOKUP(GN36,'විෂය තොරතුරු'!$P$24:$Q$28,2))))</f>
        <v/>
      </c>
      <c r="HZ36" s="171" t="str">
        <f aca="false">IF(GO36="","",IF(GO36="-","-",IF(UPPER(GO36)="AB","+",VLOOKUP(GO36,'විෂය තොරතුරු'!$P$24:$Q$28,2))))</f>
        <v>-</v>
      </c>
      <c r="IA36" s="168" t="str">
        <f aca="false">IF(GP36="","",IF(GP36="-","-",IF(UPPER(GP36)="AB","+",VLOOKUP(GP36,'විෂය තොරතුරු'!$P$24:$Q$28,2))))</f>
        <v>-</v>
      </c>
      <c r="IB36" s="168" t="str">
        <f aca="false">IF(GQ36="","",IF(GQ36="-","-",IF(UPPER(GQ36)="AB","+",VLOOKUP(GQ36,'විෂය තොරතුරු'!$P$24:$Q$28,2))))</f>
        <v/>
      </c>
      <c r="IC36" s="168" t="str">
        <f aca="false">IF(GR36="","",IF(GR36="-","-",IF(UPPER(GR36)="AB","+",VLOOKUP(GR36,'විෂය තොරතුරු'!$P$24:$Q$28,2))))</f>
        <v>-</v>
      </c>
      <c r="ID36" s="168" t="str">
        <f aca="false">IF(GS36="","",IF(GS36="-","-",IF(UPPER(GS36)="AB","+",VLOOKUP(GS36,'විෂය තොරතුරු'!$P$24:$Q$28,2))))</f>
        <v/>
      </c>
      <c r="IE36" s="168" t="str">
        <f aca="false">IF(GT36="","",IF(GT36="-","-",IF(UPPER(GT36)="AB","+",VLOOKUP(GT36,'විෂය තොරතුරු'!$P$24:$Q$28,2))))</f>
        <v/>
      </c>
      <c r="IF36" s="168" t="str">
        <f aca="false">IF(GU36="","",IF(GU36="-","-",IF(UPPER(GU36)="AB","+",VLOOKUP(GU36,'විෂය තොරතුරු'!$P$24:$Q$28,2))))</f>
        <v/>
      </c>
      <c r="IG36" s="169" t="str">
        <f aca="false">IF(GV36="","",IF(GV36="-","-",IF(UPPER(GV36)="AB","+",VLOOKUP(GV36,'විෂය තොරතුරු'!$P$24:$Q$28,2))))</f>
        <v/>
      </c>
      <c r="IH36" s="171" t="n">
        <f aca="false">IF($FL36="","",COUNTIF($GZ36:$IG36,"A"))</f>
        <v>0</v>
      </c>
      <c r="II36" s="171" t="n">
        <f aca="false">IF($FL36="","",COUNTIF($GZ36:$IG36,"B"))</f>
        <v>0</v>
      </c>
      <c r="IJ36" s="171" t="n">
        <f aca="false">IF($FL36="","",COUNTIF($GZ36:$IG36,"C"))</f>
        <v>0</v>
      </c>
      <c r="IK36" s="171" t="n">
        <f aca="false">IF($FL36="","",COUNTIF($GZ36:$IG36,"S"))</f>
        <v>1</v>
      </c>
      <c r="IL36" s="171" t="n">
        <f aca="false">IF($FL36="","",COUNTIF($GZ36:$IG36,"W"))</f>
        <v>8</v>
      </c>
      <c r="IM36" s="171" t="n">
        <f aca="false">IF(FL36="","",SUM(IH36:IK36))</f>
        <v>1</v>
      </c>
      <c r="IN36" s="169" t="n">
        <f aca="false">IF(FL36="","",SUM(IH36:IJ36))</f>
        <v>0</v>
      </c>
      <c r="IO36" s="172" t="str">
        <f aca="false">IF(FL36="","",IF(AND(IM36&gt;=6,IN36&gt;=3,OR(FO36&gt;=35,FP36&gt;=35),FV36&gt;=35),"6/3 සමත්",IF(AND(IM36&gt;=5,IN36&gt;=3,OR(FO36&gt;=35,FP36&gt;=35,FV36&gt;=35)),"5/3 සමත්",IF(AND(IM36&gt;=4,IN36&gt;=1,OR(FO36&gt;=20,FP36&gt;=20,FV36&gt;=20)),"සමත් කළ හැකි",IF(IL36=9,"W9","අසමත් ?")))))</f>
        <v>අසමත් ?</v>
      </c>
    </row>
    <row r="37" customFormat="false" ht="13.8" hidden="false" customHeight="false" outlineLevel="0" collapsed="false">
      <c r="A37" s="160" t="n">
        <v>23</v>
      </c>
      <c r="B37" s="161"/>
      <c r="C37" s="161"/>
      <c r="D37" s="162"/>
      <c r="E37" s="183"/>
      <c r="F37" s="181"/>
      <c r="G37" s="183"/>
      <c r="H37" s="180"/>
      <c r="I37" s="180"/>
      <c r="J37" s="181"/>
      <c r="K37" s="183"/>
      <c r="L37" s="180"/>
      <c r="M37" s="180"/>
      <c r="N37" s="181"/>
      <c r="O37" s="183"/>
      <c r="P37" s="180"/>
      <c r="Q37" s="180"/>
      <c r="R37" s="180"/>
      <c r="S37" s="180"/>
      <c r="T37" s="180"/>
      <c r="U37" s="180"/>
      <c r="V37" s="181"/>
      <c r="W37" s="183"/>
      <c r="X37" s="180"/>
      <c r="Y37" s="180"/>
      <c r="Z37" s="180"/>
      <c r="AA37" s="180"/>
      <c r="AB37" s="180"/>
      <c r="AC37" s="180"/>
      <c r="AD37" s="181"/>
      <c r="AE37" s="183"/>
      <c r="AF37" s="180"/>
      <c r="AG37" s="180"/>
      <c r="AH37" s="180"/>
      <c r="AI37" s="180"/>
      <c r="AJ37" s="180"/>
      <c r="AK37" s="180"/>
      <c r="AL37" s="166"/>
      <c r="AM37" s="167" t="str">
        <f aca="false">IF(B37="","",SUM(E37:AL37))</f>
        <v/>
      </c>
      <c r="AN37" s="168" t="str">
        <f aca="false">IF(B37="","",AM37/9)</f>
        <v/>
      </c>
      <c r="AO37" s="169" t="str">
        <f aca="false">IF(B37="","",IF(AM37=0,"-",RANK(AM37,$AM$15:$AM$64,0)))</f>
        <v/>
      </c>
      <c r="AP37" s="167" t="str">
        <f aca="false">IF(E37="","",IF(E37="-","-",IF(UPPER(E37)="AB","+",VLOOKUP(E37,'විෂය තොරතුරු'!$P$24:$Q$28,2))))</f>
        <v/>
      </c>
      <c r="AQ37" s="168" t="str">
        <f aca="false">IF(F37="","",IF(F37="-","-",IF(UPPER(F37)="AB","+",VLOOKUP(F37,'විෂය තොරතුරු'!$P$24:$Q$28,2))))</f>
        <v/>
      </c>
      <c r="AR37" s="168" t="str">
        <f aca="false">IF(G37="","",IF(G37="-","-",IF(UPPER(G37)="AB","+",VLOOKUP(G37,'විෂය තොරතුරු'!$P$24:$Q$28,2))))</f>
        <v/>
      </c>
      <c r="AS37" s="168" t="str">
        <f aca="false">IF(H37="","",IF(H37="-","-",IF(UPPER(H37)="AB","+",VLOOKUP(H37,'විෂය තොරතුරු'!$P$24:$Q$28,2))))</f>
        <v/>
      </c>
      <c r="AT37" s="168" t="str">
        <f aca="false">IF(I37="","",IF(I37="-","-",IF(UPPER(I37)="AB","+",VLOOKUP(I37,'විෂය තොරතුරු'!$P$24:$Q$28,2))))</f>
        <v/>
      </c>
      <c r="AU37" s="170" t="str">
        <f aca="false">IF(J37="","",IF(J37="-","-",IF(UPPER(J37)="AB","+",VLOOKUP(J37,'විෂය තොරතුරු'!$P$24:$Q$28,2))))</f>
        <v/>
      </c>
      <c r="AV37" s="171" t="str">
        <f aca="false">IF(K37="","",IF(K37="-","-",IF(UPPER(K37)="AB","+",VLOOKUP(K37,'විෂය තොරතුරු'!$P$24:$Q$28,2))))</f>
        <v/>
      </c>
      <c r="AW37" s="168" t="str">
        <f aca="false">IF(L37="","",IF(L37="-","-",IF(UPPER(L37)="AB","+",VLOOKUP(L37,'විෂය තොරතුරු'!$P$24:$Q$28,2))))</f>
        <v/>
      </c>
      <c r="AX37" s="168" t="str">
        <f aca="false">IF(M37="","",IF(M37="-","-",IF(UPPER(M37)="AB","+",VLOOKUP(M37,'විෂය තොරතුරු'!$P$24:$Q$28,2))))</f>
        <v/>
      </c>
      <c r="AY37" s="169" t="str">
        <f aca="false">IF(N37="","",IF(N37="-","-",IF(UPPER(N37)="AB","+",VLOOKUP(N37,'විෂය තොරතුරු'!$P$24:$Q$28,2))))</f>
        <v/>
      </c>
      <c r="AZ37" s="167" t="str">
        <f aca="false">IF(O37="","",IF(O37="-","-",IF(UPPER(O37)="AB","+",VLOOKUP(O37,'විෂය තොරතුරු'!$P$24:$Q$28,2))))</f>
        <v/>
      </c>
      <c r="BA37" s="168" t="str">
        <f aca="false">IF(P37="","",IF(P37="-","-",IF(UPPER(P37)="AB","+",VLOOKUP(P37,'විෂය තොරතුරු'!$P$24:$Q$28,2))))</f>
        <v/>
      </c>
      <c r="BB37" s="168" t="str">
        <f aca="false">IF(Q37="","",IF(Q37="-","-",IF(UPPER(Q37)="AB","+",VLOOKUP(Q37,'විෂය තොරතුරු'!$P$24:$Q$28,2))))</f>
        <v/>
      </c>
      <c r="BC37" s="168" t="str">
        <f aca="false">IF(R37="","",IF(R37="-","-",IF(UPPER(R37)="AB","+",VLOOKUP(R37,'විෂය තොරතුරු'!$P$24:$Q$28,2))))</f>
        <v/>
      </c>
      <c r="BD37" s="168" t="str">
        <f aca="false">IF(S37="","",IF(S37="-","-",IF(UPPER(S37)="AB","+",VLOOKUP(S37,'විෂය තොරතුරු'!$P$24:$Q$28,2))))</f>
        <v/>
      </c>
      <c r="BE37" s="168" t="str">
        <f aca="false">IF(T37="","",IF(T37="-","-",IF(UPPER(T37)="AB","+",VLOOKUP(T37,'විෂය තොරතුරු'!$P$24:$Q$28,2))))</f>
        <v/>
      </c>
      <c r="BF37" s="168" t="str">
        <f aca="false">IF(U37="","",IF(U37="-","-",IF(UPPER(U37)="AB","+",VLOOKUP(U37,'විෂය තොරතුරු'!$P$24:$Q$28,2))))</f>
        <v/>
      </c>
      <c r="BG37" s="170" t="str">
        <f aca="false">IF(V37="","",IF(V37="-","-",IF(UPPER(V37)="AB","+",VLOOKUP(V37,'විෂය තොරතුරු'!$P$24:$Q$28,2))))</f>
        <v/>
      </c>
      <c r="BH37" s="171" t="str">
        <f aca="false">IF(W37="","",IF(W37="-","-",IF(UPPER(W37)="AB","+",VLOOKUP(W37,'විෂය තොරතුරු'!$P$24:$Q$28,2))))</f>
        <v/>
      </c>
      <c r="BI37" s="168" t="str">
        <f aca="false">IF(X37="","",IF(X37="-","-",IF(UPPER(X37)="AB","+",VLOOKUP(X37,'විෂය තොරතුරු'!$P$24:$Q$28,2))))</f>
        <v/>
      </c>
      <c r="BJ37" s="168" t="str">
        <f aca="false">IF(Y37="","",IF(Y37="-","-",IF(UPPER(Y37)="AB","+",VLOOKUP(Y37,'විෂය තොරතුරු'!$P$24:$Q$28,2))))</f>
        <v/>
      </c>
      <c r="BK37" s="168" t="str">
        <f aca="false">IF(Z37="","",IF(Z37="-","-",IF(UPPER(Z37)="AB","+",VLOOKUP(Z37,'විෂය තොරතුරු'!$P$24:$Q$28,2))))</f>
        <v/>
      </c>
      <c r="BL37" s="168" t="str">
        <f aca="false">IF(AA37="","",IF(AA37="-","-",IF(UPPER(AA37)="AB","+",VLOOKUP(AA37,'විෂය තොරතුරු'!$P$24:$Q$28,2))))</f>
        <v/>
      </c>
      <c r="BM37" s="168" t="str">
        <f aca="false">IF(AB37="","",IF(AB37="-","-",IF(UPPER(AB37)="AB","+",VLOOKUP(AB37,'විෂය තොරතුරු'!$P$24:$Q$28,2))))</f>
        <v/>
      </c>
      <c r="BN37" s="168" t="str">
        <f aca="false">IF(AC37="","",IF(AC37="-","-",IF(UPPER(AC37)="AB","+",VLOOKUP(AC37,'විෂය තොරතුරු'!$P$24:$Q$28,2))))</f>
        <v/>
      </c>
      <c r="BO37" s="169" t="str">
        <f aca="false">IF(AD37="","",IF(AD37="-","-",IF(UPPER(AD37)="AB","+",VLOOKUP(AD37,'විෂය තොරතුරු'!$P$24:$Q$28,2))))</f>
        <v/>
      </c>
      <c r="BP37" s="171" t="str">
        <f aca="false">IF(AE37="","",IF(AE37="-","-",IF(UPPER(AE37)="AB","+",VLOOKUP(AE37,'විෂය තොරතුරු'!$P$24:$Q$28,2))))</f>
        <v/>
      </c>
      <c r="BQ37" s="168" t="str">
        <f aca="false">IF(AF37="","",IF(AF37="-","-",IF(UPPER(AF37)="AB","+",VLOOKUP(AF37,'විෂය තොරතුරු'!$P$24:$Q$28,2))))</f>
        <v/>
      </c>
      <c r="BR37" s="168" t="str">
        <f aca="false">IF(AG37="","",IF(AG37="-","-",IF(UPPER(AG37)="AB","+",VLOOKUP(AG37,'විෂය තොරතුරු'!$P$24:$Q$28,2))))</f>
        <v/>
      </c>
      <c r="BS37" s="168" t="str">
        <f aca="false">IF(AH37="","",IF(AH37="-","-",IF(UPPER(AH37)="AB","+",VLOOKUP(AH37,'විෂය තොරතුරු'!$P$24:$Q$28,2))))</f>
        <v/>
      </c>
      <c r="BT37" s="168" t="str">
        <f aca="false">IF(AI37="","",IF(AI37="-","-",IF(UPPER(AI37)="AB","+",VLOOKUP(AI37,'විෂය තොරතුරු'!$P$24:$Q$28,2))))</f>
        <v/>
      </c>
      <c r="BU37" s="168" t="str">
        <f aca="false">IF(AJ37="","",IF(AJ37="-","-",IF(UPPER(AJ37)="AB","+",VLOOKUP(AJ37,'විෂය තොරතුරු'!$P$24:$Q$28,2))))</f>
        <v/>
      </c>
      <c r="BV37" s="168" t="str">
        <f aca="false">IF(AK37="","",IF(AK37="-","-",IF(UPPER(AK37)="AB","+",VLOOKUP(AK37,'විෂය තොරතුරු'!$P$24:$Q$28,2))))</f>
        <v/>
      </c>
      <c r="BW37" s="169" t="str">
        <f aca="false">IF(AL37="","",IF(AL37="-","-",IF(UPPER(AL37)="AB","+",VLOOKUP(AL37,'විෂය තොරතුරු'!$P$24:$Q$28,2))))</f>
        <v/>
      </c>
      <c r="BX37" s="171" t="str">
        <f aca="false">IF($B37="","",COUNTIF($AP37:$BW37,"A"))</f>
        <v/>
      </c>
      <c r="BY37" s="168" t="str">
        <f aca="false">IF($B37="","",COUNTIF($AP37:$BW37,"B"))</f>
        <v/>
      </c>
      <c r="BZ37" s="168" t="str">
        <f aca="false">IF($B37="","",COUNTIF($AP37:$BW37,"C"))</f>
        <v/>
      </c>
      <c r="CA37" s="168" t="str">
        <f aca="false">IF($B37="","",COUNTIF($AP37:$BW37,"S"))</f>
        <v/>
      </c>
      <c r="CB37" s="169" t="str">
        <f aca="false">IF($B37="","",COUNTIF($AP37:$BW37,"W"))</f>
        <v/>
      </c>
      <c r="CC37" s="171" t="str">
        <f aca="false">IF(B37="","",SUM(BX37:CA37))</f>
        <v/>
      </c>
      <c r="CD37" s="169" t="str">
        <f aca="false">IF(B37="","",SUM(BX37:BZ37))</f>
        <v/>
      </c>
      <c r="CE37" s="172" t="str">
        <f aca="false">IF(B37="","",IF(AND(CC37&gt;=6,CD37&gt;=3,OR(E37&gt;=35,F37&gt;=35),L37&gt;=35),"6/3 සමත්",IF(AND(CC37&gt;=5,CD37&gt;=3,OR(E37&gt;=35,F37&gt;=35,L37&gt;=35)),"5/3 සමත්",IF(AND(CC37&gt;=4,CD37&gt;=1,OR(E37&gt;=20,F37&gt;=20,L37&gt;=20)),"සමත් කළ හැකි",IF(CB37=9,"W9","අසමත් ?")))))</f>
        <v/>
      </c>
      <c r="FK37" s="173" t="n">
        <v>23</v>
      </c>
      <c r="FL37" s="161" t="s">
        <v>67</v>
      </c>
      <c r="FM37" s="161"/>
      <c r="FN37" s="161" t="str">
        <f aca="false">IF(FM37="","-",(FM37/$M$95)*100)</f>
        <v>-</v>
      </c>
      <c r="FO37" s="165" t="n">
        <v>35</v>
      </c>
      <c r="FP37" s="165"/>
      <c r="FQ37" s="165" t="n">
        <v>44</v>
      </c>
      <c r="FR37" s="165" t="s">
        <v>18</v>
      </c>
      <c r="FS37" s="165"/>
      <c r="FT37" s="165"/>
      <c r="FU37" s="165" t="n">
        <v>1</v>
      </c>
      <c r="FV37" s="165" t="n">
        <v>56</v>
      </c>
      <c r="FW37" s="165" t="s">
        <v>18</v>
      </c>
      <c r="FX37" s="165" t="n">
        <v>64</v>
      </c>
      <c r="FY37" s="165" t="s">
        <v>18</v>
      </c>
      <c r="FZ37" s="165" t="s">
        <v>18</v>
      </c>
      <c r="GA37" s="165" t="n">
        <v>8</v>
      </c>
      <c r="GB37" s="165"/>
      <c r="GC37" s="165"/>
      <c r="GD37" s="165"/>
      <c r="GE37" s="165"/>
      <c r="GF37" s="165"/>
      <c r="GG37" s="165" t="s">
        <v>18</v>
      </c>
      <c r="GH37" s="165" t="n">
        <v>42</v>
      </c>
      <c r="GI37" s="165" t="s">
        <v>18</v>
      </c>
      <c r="GJ37" s="165"/>
      <c r="GK37" s="165"/>
      <c r="GL37" s="165" t="s">
        <v>18</v>
      </c>
      <c r="GM37" s="165"/>
      <c r="GN37" s="165"/>
      <c r="GO37" s="165" t="s">
        <v>18</v>
      </c>
      <c r="GP37" s="165" t="s">
        <v>18</v>
      </c>
      <c r="GQ37" s="165"/>
      <c r="GR37" s="165" t="s">
        <v>18</v>
      </c>
      <c r="GS37" s="165"/>
      <c r="GT37" s="165"/>
      <c r="GU37" s="165"/>
      <c r="GV37" s="174"/>
      <c r="GW37" s="167" t="n">
        <f aca="false">IF(FL37="","",SUM(FO37:GV37))</f>
        <v>250</v>
      </c>
      <c r="GX37" s="168" t="n">
        <f aca="false">IF(FL37="","",GW37/9)</f>
        <v>27.7777777777778</v>
      </c>
      <c r="GY37" s="169" t="n">
        <f aca="false">IF(FL37="","",IF(GW37=0,"-",RANK(GW37,$GW$15:$GW$64,0)))</f>
        <v>18</v>
      </c>
      <c r="GZ37" s="167" t="str">
        <f aca="false">IF(FO37="","",IF(FO37="-","-",IF(UPPER(FO37)="AB","+",VLOOKUP(FO37,'විෂය තොරතුරු'!$P$24:$Q$28,2))))</f>
        <v>S</v>
      </c>
      <c r="HA37" s="168" t="str">
        <f aca="false">IF(FP37="","",IF(FP37="-","-",IF(UPPER(FP37)="AB","+",VLOOKUP(FP37,'විෂය තොරතුරු'!$P$24:$Q$28,2))))</f>
        <v/>
      </c>
      <c r="HB37" s="168" t="str">
        <f aca="false">IF(FQ37="","",IF(FQ37="-","-",IF(UPPER(FQ37)="AB","+",VLOOKUP(FQ37,'විෂය තොරතුරු'!$P$24:$Q$28,2))))</f>
        <v>S</v>
      </c>
      <c r="HC37" s="168" t="str">
        <f aca="false">IF(FR37="","",IF(FR37="-","-",IF(UPPER(FR37)="AB","+",VLOOKUP(FR37,'විෂය තොරතුරු'!$P$24:$Q$28,2))))</f>
        <v>-</v>
      </c>
      <c r="HD37" s="168" t="str">
        <f aca="false">IF(FS37="","",IF(FS37="-","-",IF(UPPER(FS37)="AB","+",VLOOKUP(FS37,'විෂය තොරතුරු'!$P$24:$Q$28,2))))</f>
        <v/>
      </c>
      <c r="HE37" s="170" t="str">
        <f aca="false">IF(FT37="","",IF(FT37="-","-",IF(UPPER(FT37)="AB","+",VLOOKUP(FT37,'විෂය තොරතුරු'!$P$24:$Q$28,2))))</f>
        <v/>
      </c>
      <c r="HF37" s="171" t="str">
        <f aca="false">IF(FU37="","",IF(FU37="-","-",IF(UPPER(FU37)="AB","+",VLOOKUP(FU37,'විෂය තොරතුරු'!$P$24:$Q$28,2))))</f>
        <v>W</v>
      </c>
      <c r="HG37" s="168" t="str">
        <f aca="false">IF(FV37="","",IF(FV37="-","-",IF(UPPER(FV37)="AB","+",VLOOKUP(FV37,'විෂය තොරතුරු'!$P$24:$Q$28,2))))</f>
        <v>C</v>
      </c>
      <c r="HH37" s="168" t="str">
        <f aca="false">IF(FW37="","",IF(FW37="-","-",IF(UPPER(FW37)="AB","+",VLOOKUP(FW37,'විෂය තොරතුරු'!$P$24:$Q$28,2))))</f>
        <v>-</v>
      </c>
      <c r="HI37" s="169" t="str">
        <f aca="false">IF(FX37="","",IF(FX37="-","-",IF(UPPER(FX37)="AB","+",VLOOKUP(FX37,'විෂය තොරතුරු'!$P$24:$Q$28,2))))</f>
        <v>C</v>
      </c>
      <c r="HJ37" s="167" t="str">
        <f aca="false">IF(FY37="","",IF(FY37="-","-",IF(UPPER(FY37)="AB","+",VLOOKUP(FY37,'විෂය තොරතුරු'!$P$24:$Q$28,2))))</f>
        <v>-</v>
      </c>
      <c r="HK37" s="168" t="str">
        <f aca="false">IF(FZ37="","",IF(FZ37="-","-",IF(UPPER(FZ37)="AB","+",VLOOKUP(FZ37,'විෂය තොරතුරු'!$P$24:$Q$28,2))))</f>
        <v>-</v>
      </c>
      <c r="HL37" s="168" t="str">
        <f aca="false">IF(GA37="","",IF(GA37="-","-",IF(UPPER(GA37)="AB","+",VLOOKUP(GA37,'විෂය තොරතුරු'!$P$24:$Q$28,2))))</f>
        <v>W</v>
      </c>
      <c r="HM37" s="168" t="str">
        <f aca="false">IF(GB37="","",IF(GB37="-","-",IF(UPPER(GB37)="AB","+",VLOOKUP(GB37,'විෂය තොරතුරු'!$P$24:$Q$28,2))))</f>
        <v/>
      </c>
      <c r="HN37" s="168" t="str">
        <f aca="false">IF(GC37="","",IF(GC37="-","-",IF(UPPER(GC37)="AB","+",VLOOKUP(GC37,'විෂය තොරතුරු'!$P$24:$Q$28,2))))</f>
        <v/>
      </c>
      <c r="HO37" s="168" t="str">
        <f aca="false">IF(GD37="","",IF(GD37="-","-",IF(UPPER(GD37)="AB","+",VLOOKUP(GD37,'විෂය තොරතුරු'!$P$24:$Q$28,2))))</f>
        <v/>
      </c>
      <c r="HP37" s="168" t="str">
        <f aca="false">IF(GE37="","",IF(GE37="-","-",IF(UPPER(GE37)="AB","+",VLOOKUP(GE37,'විෂය තොරතුරු'!$P$24:$Q$28,2))))</f>
        <v/>
      </c>
      <c r="HQ37" s="170" t="str">
        <f aca="false">IF(GF37="","",IF(GF37="-","-",IF(UPPER(GF37)="AB","+",VLOOKUP(GF37,'විෂය තොරතුරු'!$P$24:$Q$28,2))))</f>
        <v/>
      </c>
      <c r="HR37" s="171" t="str">
        <f aca="false">IF(GG37="","",IF(GG37="-","-",IF(UPPER(GG37)="AB","+",VLOOKUP(GG37,'විෂය තොරතුරු'!$P$24:$Q$28,2))))</f>
        <v>-</v>
      </c>
      <c r="HS37" s="168" t="str">
        <f aca="false">IF(GH37="","",IF(GH37="-","-",IF(UPPER(GH37)="AB","+",VLOOKUP(GH37,'විෂය තොරතුරු'!$P$24:$Q$28,2))))</f>
        <v>S</v>
      </c>
      <c r="HT37" s="168" t="str">
        <f aca="false">IF(GI37="","",IF(GI37="-","-",IF(UPPER(GI37)="AB","+",VLOOKUP(GI37,'විෂය තොරතුරු'!$P$24:$Q$28,2))))</f>
        <v>-</v>
      </c>
      <c r="HU37" s="168" t="str">
        <f aca="false">IF(GJ37="","",IF(GJ37="-","-",IF(UPPER(GJ37)="AB","+",VLOOKUP(GJ37,'විෂය තොරතුරු'!$P$24:$Q$28,2))))</f>
        <v/>
      </c>
      <c r="HV37" s="168" t="str">
        <f aca="false">IF(GK37="","",IF(GK37="-","-",IF(UPPER(GK37)="AB","+",VLOOKUP(GK37,'විෂය තොරතුරු'!$P$24:$Q$28,2))))</f>
        <v/>
      </c>
      <c r="HW37" s="168" t="str">
        <f aca="false">IF(GL37="","",IF(GL37="-","-",IF(UPPER(GL37)="AB","+",VLOOKUP(GL37,'විෂය තොරතුරු'!$P$24:$Q$28,2))))</f>
        <v>-</v>
      </c>
      <c r="HX37" s="168" t="str">
        <f aca="false">IF(GM37="","",IF(GM37="-","-",IF(UPPER(GM37)="AB","+",VLOOKUP(GM37,'විෂය තොරතුරු'!$P$24:$Q$28,2))))</f>
        <v/>
      </c>
      <c r="HY37" s="169" t="str">
        <f aca="false">IF(GN37="","",IF(GN37="-","-",IF(UPPER(GN37)="AB","+",VLOOKUP(GN37,'විෂය තොරතුරු'!$P$24:$Q$28,2))))</f>
        <v/>
      </c>
      <c r="HZ37" s="171" t="str">
        <f aca="false">IF(GO37="","",IF(GO37="-","-",IF(UPPER(GO37)="AB","+",VLOOKUP(GO37,'විෂය තොරතුරු'!$P$24:$Q$28,2))))</f>
        <v>-</v>
      </c>
      <c r="IA37" s="168" t="str">
        <f aca="false">IF(GP37="","",IF(GP37="-","-",IF(UPPER(GP37)="AB","+",VLOOKUP(GP37,'විෂය තොරතුරු'!$P$24:$Q$28,2))))</f>
        <v>-</v>
      </c>
      <c r="IB37" s="168" t="str">
        <f aca="false">IF(GQ37="","",IF(GQ37="-","-",IF(UPPER(GQ37)="AB","+",VLOOKUP(GQ37,'විෂය තොරතුරු'!$P$24:$Q$28,2))))</f>
        <v/>
      </c>
      <c r="IC37" s="168" t="str">
        <f aca="false">IF(GR37="","",IF(GR37="-","-",IF(UPPER(GR37)="AB","+",VLOOKUP(GR37,'විෂය තොරතුරු'!$P$24:$Q$28,2))))</f>
        <v>-</v>
      </c>
      <c r="ID37" s="168" t="str">
        <f aca="false">IF(GS37="","",IF(GS37="-","-",IF(UPPER(GS37)="AB","+",VLOOKUP(GS37,'විෂය තොරතුරු'!$P$24:$Q$28,2))))</f>
        <v/>
      </c>
      <c r="IE37" s="168" t="str">
        <f aca="false">IF(GT37="","",IF(GT37="-","-",IF(UPPER(GT37)="AB","+",VLOOKUP(GT37,'විෂය තොරතුරු'!$P$24:$Q$28,2))))</f>
        <v/>
      </c>
      <c r="IF37" s="168" t="str">
        <f aca="false">IF(GU37="","",IF(GU37="-","-",IF(UPPER(GU37)="AB","+",VLOOKUP(GU37,'විෂය තොරතුරු'!$P$24:$Q$28,2))))</f>
        <v/>
      </c>
      <c r="IG37" s="169" t="str">
        <f aca="false">IF(GV37="","",IF(GV37="-","-",IF(UPPER(GV37)="AB","+",VLOOKUP(GV37,'විෂය තොරතුරු'!$P$24:$Q$28,2))))</f>
        <v/>
      </c>
      <c r="IH37" s="171" t="n">
        <f aca="false">IF($FL37="","",COUNTIF($GZ37:$IG37,"A"))</f>
        <v>0</v>
      </c>
      <c r="II37" s="171" t="n">
        <f aca="false">IF($FL37="","",COUNTIF($GZ37:$IG37,"B"))</f>
        <v>0</v>
      </c>
      <c r="IJ37" s="171" t="n">
        <f aca="false">IF($FL37="","",COUNTIF($GZ37:$IG37,"C"))</f>
        <v>2</v>
      </c>
      <c r="IK37" s="171" t="n">
        <f aca="false">IF($FL37="","",COUNTIF($GZ37:$IG37,"S"))</f>
        <v>3</v>
      </c>
      <c r="IL37" s="171" t="n">
        <f aca="false">IF($FL37="","",COUNTIF($GZ37:$IG37,"W"))</f>
        <v>2</v>
      </c>
      <c r="IM37" s="171" t="n">
        <f aca="false">IF(FL37="","",SUM(IH37:IK37))</f>
        <v>5</v>
      </c>
      <c r="IN37" s="169" t="n">
        <f aca="false">IF(FL37="","",SUM(IH37:IJ37))</f>
        <v>2</v>
      </c>
      <c r="IO37" s="172" t="str">
        <f aca="false">IF(FL37="","",IF(AND(IM37&gt;=6,IN37&gt;=3,OR(FO37&gt;=35,FP37&gt;=35),FV37&gt;=35),"6/3 සමත්",IF(AND(IM37&gt;=5,IN37&gt;=3,OR(FO37&gt;=35,FP37&gt;=35,FV37&gt;=35)),"5/3 සමත්",IF(AND(IM37&gt;=4,IN37&gt;=1,OR(FO37&gt;=20,FP37&gt;=20,FV37&gt;=20)),"සමත් කළ හැකි",IF(IL37=9,"W9","අසමත් ?")))))</f>
        <v>සමත් කළ හැකි</v>
      </c>
    </row>
    <row r="38" customFormat="false" ht="13.8" hidden="false" customHeight="false" outlineLevel="0" collapsed="false">
      <c r="A38" s="160" t="n">
        <v>24</v>
      </c>
      <c r="B38" s="161"/>
      <c r="C38" s="161"/>
      <c r="D38" s="162"/>
      <c r="E38" s="183"/>
      <c r="F38" s="181"/>
      <c r="G38" s="183"/>
      <c r="H38" s="180"/>
      <c r="I38" s="180"/>
      <c r="J38" s="181"/>
      <c r="K38" s="183"/>
      <c r="L38" s="180"/>
      <c r="M38" s="180"/>
      <c r="N38" s="181"/>
      <c r="O38" s="183"/>
      <c r="P38" s="180"/>
      <c r="Q38" s="180"/>
      <c r="R38" s="180"/>
      <c r="S38" s="180"/>
      <c r="T38" s="180"/>
      <c r="U38" s="180"/>
      <c r="V38" s="181"/>
      <c r="W38" s="183"/>
      <c r="X38" s="180"/>
      <c r="Y38" s="180"/>
      <c r="Z38" s="180"/>
      <c r="AA38" s="180"/>
      <c r="AB38" s="180"/>
      <c r="AC38" s="180"/>
      <c r="AD38" s="181"/>
      <c r="AE38" s="183"/>
      <c r="AF38" s="180"/>
      <c r="AG38" s="180"/>
      <c r="AH38" s="180"/>
      <c r="AI38" s="180"/>
      <c r="AJ38" s="180"/>
      <c r="AK38" s="180"/>
      <c r="AL38" s="166"/>
      <c r="AM38" s="167" t="str">
        <f aca="false">IF(B38="","",SUM(E38:AL38))</f>
        <v/>
      </c>
      <c r="AN38" s="168" t="str">
        <f aca="false">IF(B38="","",AM38/9)</f>
        <v/>
      </c>
      <c r="AO38" s="169" t="str">
        <f aca="false">IF(B38="","",IF(AM38=0,"-",RANK(AM38,$AM$15:$AM$64,0)))</f>
        <v/>
      </c>
      <c r="AP38" s="167" t="str">
        <f aca="false">IF(E38="","",IF(E38="-","-",IF(UPPER(E38)="AB","+",VLOOKUP(E38,'විෂය තොරතුරු'!$P$24:$Q$28,2))))</f>
        <v/>
      </c>
      <c r="AQ38" s="168" t="str">
        <f aca="false">IF(F38="","",IF(F38="-","-",IF(UPPER(F38)="AB","+",VLOOKUP(F38,'විෂය තොරතුරු'!$P$24:$Q$28,2))))</f>
        <v/>
      </c>
      <c r="AR38" s="168" t="str">
        <f aca="false">IF(G38="","",IF(G38="-","-",IF(UPPER(G38)="AB","+",VLOOKUP(G38,'විෂය තොරතුරු'!$P$24:$Q$28,2))))</f>
        <v/>
      </c>
      <c r="AS38" s="168" t="str">
        <f aca="false">IF(H38="","",IF(H38="-","-",IF(UPPER(H38)="AB","+",VLOOKUP(H38,'විෂය තොරතුරු'!$P$24:$Q$28,2))))</f>
        <v/>
      </c>
      <c r="AT38" s="168" t="str">
        <f aca="false">IF(I38="","",IF(I38="-","-",IF(UPPER(I38)="AB","+",VLOOKUP(I38,'විෂය තොරතුරු'!$P$24:$Q$28,2))))</f>
        <v/>
      </c>
      <c r="AU38" s="170" t="str">
        <f aca="false">IF(J38="","",IF(J38="-","-",IF(UPPER(J38)="AB","+",VLOOKUP(J38,'විෂය තොරතුරු'!$P$24:$Q$28,2))))</f>
        <v/>
      </c>
      <c r="AV38" s="171" t="str">
        <f aca="false">IF(K38="","",IF(K38="-","-",IF(UPPER(K38)="AB","+",VLOOKUP(K38,'විෂය තොරතුරු'!$P$24:$Q$28,2))))</f>
        <v/>
      </c>
      <c r="AW38" s="168" t="str">
        <f aca="false">IF(L38="","",IF(L38="-","-",IF(UPPER(L38)="AB","+",VLOOKUP(L38,'විෂය තොරතුරු'!$P$24:$Q$28,2))))</f>
        <v/>
      </c>
      <c r="AX38" s="168" t="str">
        <f aca="false">IF(M38="","",IF(M38="-","-",IF(UPPER(M38)="AB","+",VLOOKUP(M38,'විෂය තොරතුරු'!$P$24:$Q$28,2))))</f>
        <v/>
      </c>
      <c r="AY38" s="169" t="str">
        <f aca="false">IF(N38="","",IF(N38="-","-",IF(UPPER(N38)="AB","+",VLOOKUP(N38,'විෂය තොරතුරු'!$P$24:$Q$28,2))))</f>
        <v/>
      </c>
      <c r="AZ38" s="167" t="str">
        <f aca="false">IF(O38="","",IF(O38="-","-",IF(UPPER(O38)="AB","+",VLOOKUP(O38,'විෂය තොරතුරු'!$P$24:$Q$28,2))))</f>
        <v/>
      </c>
      <c r="BA38" s="168" t="str">
        <f aca="false">IF(P38="","",IF(P38="-","-",IF(UPPER(P38)="AB","+",VLOOKUP(P38,'විෂය තොරතුරු'!$P$24:$Q$28,2))))</f>
        <v/>
      </c>
      <c r="BB38" s="168" t="str">
        <f aca="false">IF(Q38="","",IF(Q38="-","-",IF(UPPER(Q38)="AB","+",VLOOKUP(Q38,'විෂය තොරතුරු'!$P$24:$Q$28,2))))</f>
        <v/>
      </c>
      <c r="BC38" s="168" t="str">
        <f aca="false">IF(R38="","",IF(R38="-","-",IF(UPPER(R38)="AB","+",VLOOKUP(R38,'විෂය තොරතුරු'!$P$24:$Q$28,2))))</f>
        <v/>
      </c>
      <c r="BD38" s="168" t="str">
        <f aca="false">IF(S38="","",IF(S38="-","-",IF(UPPER(S38)="AB","+",VLOOKUP(S38,'විෂය තොරතුරු'!$P$24:$Q$28,2))))</f>
        <v/>
      </c>
      <c r="BE38" s="168" t="str">
        <f aca="false">IF(T38="","",IF(T38="-","-",IF(UPPER(T38)="AB","+",VLOOKUP(T38,'විෂය තොරතුරු'!$P$24:$Q$28,2))))</f>
        <v/>
      </c>
      <c r="BF38" s="168" t="str">
        <f aca="false">IF(U38="","",IF(U38="-","-",IF(UPPER(U38)="AB","+",VLOOKUP(U38,'විෂය තොරතුරු'!$P$24:$Q$28,2))))</f>
        <v/>
      </c>
      <c r="BG38" s="170" t="str">
        <f aca="false">IF(V38="","",IF(V38="-","-",IF(UPPER(V38)="AB","+",VLOOKUP(V38,'විෂය තොරතුරු'!$P$24:$Q$28,2))))</f>
        <v/>
      </c>
      <c r="BH38" s="171" t="str">
        <f aca="false">IF(W38="","",IF(W38="-","-",IF(UPPER(W38)="AB","+",VLOOKUP(W38,'විෂය තොරතුරු'!$P$24:$Q$28,2))))</f>
        <v/>
      </c>
      <c r="BI38" s="168" t="str">
        <f aca="false">IF(X38="","",IF(X38="-","-",IF(UPPER(X38)="AB","+",VLOOKUP(X38,'විෂය තොරතුරු'!$P$24:$Q$28,2))))</f>
        <v/>
      </c>
      <c r="BJ38" s="168" t="str">
        <f aca="false">IF(Y38="","",IF(Y38="-","-",IF(UPPER(Y38)="AB","+",VLOOKUP(Y38,'විෂය තොරතුරු'!$P$24:$Q$28,2))))</f>
        <v/>
      </c>
      <c r="BK38" s="168" t="str">
        <f aca="false">IF(Z38="","",IF(Z38="-","-",IF(UPPER(Z38)="AB","+",VLOOKUP(Z38,'විෂය තොරතුරු'!$P$24:$Q$28,2))))</f>
        <v/>
      </c>
      <c r="BL38" s="168" t="str">
        <f aca="false">IF(AA38="","",IF(AA38="-","-",IF(UPPER(AA38)="AB","+",VLOOKUP(AA38,'විෂය තොරතුරු'!$P$24:$Q$28,2))))</f>
        <v/>
      </c>
      <c r="BM38" s="168" t="str">
        <f aca="false">IF(AB38="","",IF(AB38="-","-",IF(UPPER(AB38)="AB","+",VLOOKUP(AB38,'විෂය තොරතුරු'!$P$24:$Q$28,2))))</f>
        <v/>
      </c>
      <c r="BN38" s="168" t="str">
        <f aca="false">IF(AC38="","",IF(AC38="-","-",IF(UPPER(AC38)="AB","+",VLOOKUP(AC38,'විෂය තොරතුරු'!$P$24:$Q$28,2))))</f>
        <v/>
      </c>
      <c r="BO38" s="169" t="str">
        <f aca="false">IF(AD38="","",IF(AD38="-","-",IF(UPPER(AD38)="AB","+",VLOOKUP(AD38,'විෂය තොරතුරු'!$P$24:$Q$28,2))))</f>
        <v/>
      </c>
      <c r="BP38" s="171" t="str">
        <f aca="false">IF(AE38="","",IF(AE38="-","-",IF(UPPER(AE38)="AB","+",VLOOKUP(AE38,'විෂය තොරතුරු'!$P$24:$Q$28,2))))</f>
        <v/>
      </c>
      <c r="BQ38" s="168" t="str">
        <f aca="false">IF(AF38="","",IF(AF38="-","-",IF(UPPER(AF38)="AB","+",VLOOKUP(AF38,'විෂය තොරතුරු'!$P$24:$Q$28,2))))</f>
        <v/>
      </c>
      <c r="BR38" s="168" t="str">
        <f aca="false">IF(AG38="","",IF(AG38="-","-",IF(UPPER(AG38)="AB","+",VLOOKUP(AG38,'විෂය තොරතුරු'!$P$24:$Q$28,2))))</f>
        <v/>
      </c>
      <c r="BS38" s="168" t="str">
        <f aca="false">IF(AH38="","",IF(AH38="-","-",IF(UPPER(AH38)="AB","+",VLOOKUP(AH38,'විෂය තොරතුරු'!$P$24:$Q$28,2))))</f>
        <v/>
      </c>
      <c r="BT38" s="168" t="str">
        <f aca="false">IF(AI38="","",IF(AI38="-","-",IF(UPPER(AI38)="AB","+",VLOOKUP(AI38,'විෂය තොරතුරු'!$P$24:$Q$28,2))))</f>
        <v/>
      </c>
      <c r="BU38" s="168" t="str">
        <f aca="false">IF(AJ38="","",IF(AJ38="-","-",IF(UPPER(AJ38)="AB","+",VLOOKUP(AJ38,'විෂය තොරතුරු'!$P$24:$Q$28,2))))</f>
        <v/>
      </c>
      <c r="BV38" s="168" t="str">
        <f aca="false">IF(AK38="","",IF(AK38="-","-",IF(UPPER(AK38)="AB","+",VLOOKUP(AK38,'විෂය තොරතුරු'!$P$24:$Q$28,2))))</f>
        <v/>
      </c>
      <c r="BW38" s="169" t="str">
        <f aca="false">IF(AL38="","",IF(AL38="-","-",IF(UPPER(AL38)="AB","+",VLOOKUP(AL38,'විෂය තොරතුරු'!$P$24:$Q$28,2))))</f>
        <v/>
      </c>
      <c r="BX38" s="171" t="str">
        <f aca="false">IF($B38="","",COUNTIF($AP38:$BW38,"A"))</f>
        <v/>
      </c>
      <c r="BY38" s="168" t="str">
        <f aca="false">IF($B38="","",COUNTIF($AP38:$BW38,"B"))</f>
        <v/>
      </c>
      <c r="BZ38" s="168" t="str">
        <f aca="false">IF($B38="","",COUNTIF($AP38:$BW38,"C"))</f>
        <v/>
      </c>
      <c r="CA38" s="168" t="str">
        <f aca="false">IF($B38="","",COUNTIF($AP38:$BW38,"S"))</f>
        <v/>
      </c>
      <c r="CB38" s="169" t="str">
        <f aca="false">IF($B38="","",COUNTIF($AP38:$BW38,"W"))</f>
        <v/>
      </c>
      <c r="CC38" s="171" t="str">
        <f aca="false">IF(B38="","",SUM(BX38:CA38))</f>
        <v/>
      </c>
      <c r="CD38" s="169" t="str">
        <f aca="false">IF(B38="","",SUM(BX38:BZ38))</f>
        <v/>
      </c>
      <c r="CE38" s="172" t="str">
        <f aca="false">IF(B38="","",IF(AND(CC38&gt;=6,CD38&gt;=3,OR(E38&gt;=35,F38&gt;=35),L38&gt;=35),"6/3 සමත්",IF(AND(CC38&gt;=5,CD38&gt;=3,OR(E38&gt;=35,F38&gt;=35,L38&gt;=35)),"5/3 සමත්",IF(AND(CC38&gt;=4,CD38&gt;=1,OR(E38&gt;=20,F38&gt;=20,L38&gt;=20)),"සමත් කළ හැකි",IF(CB38=9,"W9","අසමත් ?")))))</f>
        <v/>
      </c>
      <c r="FK38" s="173" t="n">
        <v>24</v>
      </c>
      <c r="FL38" s="161" t="s">
        <v>68</v>
      </c>
      <c r="FM38" s="161"/>
      <c r="FN38" s="161" t="str">
        <f aca="false">IF(FM38="","-",(FM38/$M$95)*100)</f>
        <v>-</v>
      </c>
      <c r="FO38" s="165" t="n">
        <v>56</v>
      </c>
      <c r="FP38" s="165"/>
      <c r="FQ38" s="165" t="s">
        <v>18</v>
      </c>
      <c r="FR38" s="165" t="n">
        <v>65</v>
      </c>
      <c r="FS38" s="165"/>
      <c r="FT38" s="165"/>
      <c r="FU38" s="165" t="n">
        <v>33</v>
      </c>
      <c r="FV38" s="165" t="n">
        <v>36</v>
      </c>
      <c r="FW38" s="165" t="n">
        <v>37</v>
      </c>
      <c r="FX38" s="165" t="n">
        <v>31</v>
      </c>
      <c r="FY38" s="165" t="n">
        <v>63</v>
      </c>
      <c r="FZ38" s="165" t="s">
        <v>18</v>
      </c>
      <c r="GA38" s="165" t="s">
        <v>18</v>
      </c>
      <c r="GB38" s="165"/>
      <c r="GC38" s="165"/>
      <c r="GD38" s="165"/>
      <c r="GE38" s="165"/>
      <c r="GF38" s="165"/>
      <c r="GG38" s="165" t="n">
        <v>49</v>
      </c>
      <c r="GH38" s="165" t="s">
        <v>18</v>
      </c>
      <c r="GI38" s="165" t="s">
        <v>18</v>
      </c>
      <c r="GJ38" s="165"/>
      <c r="GK38" s="165"/>
      <c r="GL38" s="165" t="s">
        <v>18</v>
      </c>
      <c r="GM38" s="165"/>
      <c r="GN38" s="165"/>
      <c r="GO38" s="165" t="s">
        <v>18</v>
      </c>
      <c r="GP38" s="165" t="s">
        <v>18</v>
      </c>
      <c r="GQ38" s="165"/>
      <c r="GR38" s="165" t="n">
        <v>64</v>
      </c>
      <c r="GS38" s="165"/>
      <c r="GT38" s="165"/>
      <c r="GU38" s="165"/>
      <c r="GV38" s="174"/>
      <c r="GW38" s="167" t="n">
        <f aca="false">IF(FL38="","",SUM(FO38:GV38))</f>
        <v>434</v>
      </c>
      <c r="GX38" s="168" t="n">
        <f aca="false">IF(FL38="","",GW38/9)</f>
        <v>48.2222222222222</v>
      </c>
      <c r="GY38" s="169" t="n">
        <f aca="false">IF(FL38="","",IF(GW38=0,"-",RANK(GW38,$GW$15:$GW$64,0)))</f>
        <v>5</v>
      </c>
      <c r="GZ38" s="167" t="str">
        <f aca="false">IF(FO38="","",IF(FO38="-","-",IF(UPPER(FO38)="AB","+",VLOOKUP(FO38,'විෂය තොරතුරු'!$P$24:$Q$28,2))))</f>
        <v>C</v>
      </c>
      <c r="HA38" s="168" t="str">
        <f aca="false">IF(FP38="","",IF(FP38="-","-",IF(UPPER(FP38)="AB","+",VLOOKUP(FP38,'විෂය තොරතුරු'!$P$24:$Q$28,2))))</f>
        <v/>
      </c>
      <c r="HB38" s="168" t="str">
        <f aca="false">IF(FQ38="","",IF(FQ38="-","-",IF(UPPER(FQ38)="AB","+",VLOOKUP(FQ38,'විෂය තොරතුරු'!$P$24:$Q$28,2))))</f>
        <v>-</v>
      </c>
      <c r="HC38" s="168" t="str">
        <f aca="false">IF(FR38="","",IF(FR38="-","-",IF(UPPER(FR38)="AB","+",VLOOKUP(FR38,'විෂය තොරතුරු'!$P$24:$Q$28,2))))</f>
        <v>B</v>
      </c>
      <c r="HD38" s="168" t="str">
        <f aca="false">IF(FS38="","",IF(FS38="-","-",IF(UPPER(FS38)="AB","+",VLOOKUP(FS38,'විෂය තොරතුරු'!$P$24:$Q$28,2))))</f>
        <v/>
      </c>
      <c r="HE38" s="170" t="str">
        <f aca="false">IF(FT38="","",IF(FT38="-","-",IF(UPPER(FT38)="AB","+",VLOOKUP(FT38,'විෂය තොරතුරු'!$P$24:$Q$28,2))))</f>
        <v/>
      </c>
      <c r="HF38" s="171" t="str">
        <f aca="false">IF(FU38="","",IF(FU38="-","-",IF(UPPER(FU38)="AB","+",VLOOKUP(FU38,'විෂය තොරතුරු'!$P$24:$Q$28,2))))</f>
        <v>W</v>
      </c>
      <c r="HG38" s="168" t="str">
        <f aca="false">IF(FV38="","",IF(FV38="-","-",IF(UPPER(FV38)="AB","+",VLOOKUP(FV38,'විෂය තොරතුරු'!$P$24:$Q$28,2))))</f>
        <v>S</v>
      </c>
      <c r="HH38" s="168" t="str">
        <f aca="false">IF(FW38="","",IF(FW38="-","-",IF(UPPER(FW38)="AB","+",VLOOKUP(FW38,'විෂය තොරතුරු'!$P$24:$Q$28,2))))</f>
        <v>S</v>
      </c>
      <c r="HI38" s="169" t="str">
        <f aca="false">IF(FX38="","",IF(FX38="-","-",IF(UPPER(FX38)="AB","+",VLOOKUP(FX38,'විෂය තොරතුරු'!$P$24:$Q$28,2))))</f>
        <v>W</v>
      </c>
      <c r="HJ38" s="167" t="str">
        <f aca="false">IF(FY38="","",IF(FY38="-","-",IF(UPPER(FY38)="AB","+",VLOOKUP(FY38,'විෂය තොරතුරු'!$P$24:$Q$28,2))))</f>
        <v>C</v>
      </c>
      <c r="HK38" s="168" t="str">
        <f aca="false">IF(FZ38="","",IF(FZ38="-","-",IF(UPPER(FZ38)="AB","+",VLOOKUP(FZ38,'විෂය තොරතුරු'!$P$24:$Q$28,2))))</f>
        <v>-</v>
      </c>
      <c r="HL38" s="168" t="str">
        <f aca="false">IF(GA38="","",IF(GA38="-","-",IF(UPPER(GA38)="AB","+",VLOOKUP(GA38,'විෂය තොරතුරු'!$P$24:$Q$28,2))))</f>
        <v>-</v>
      </c>
      <c r="HM38" s="168" t="str">
        <f aca="false">IF(GB38="","",IF(GB38="-","-",IF(UPPER(GB38)="AB","+",VLOOKUP(GB38,'විෂය තොරතුරු'!$P$24:$Q$28,2))))</f>
        <v/>
      </c>
      <c r="HN38" s="168" t="str">
        <f aca="false">IF(GC38="","",IF(GC38="-","-",IF(UPPER(GC38)="AB","+",VLOOKUP(GC38,'විෂය තොරතුරු'!$P$24:$Q$28,2))))</f>
        <v/>
      </c>
      <c r="HO38" s="168" t="str">
        <f aca="false">IF(GD38="","",IF(GD38="-","-",IF(UPPER(GD38)="AB","+",VLOOKUP(GD38,'විෂය තොරතුරු'!$P$24:$Q$28,2))))</f>
        <v/>
      </c>
      <c r="HP38" s="168" t="str">
        <f aca="false">IF(GE38="","",IF(GE38="-","-",IF(UPPER(GE38)="AB","+",VLOOKUP(GE38,'විෂය තොරතුරු'!$P$24:$Q$28,2))))</f>
        <v/>
      </c>
      <c r="HQ38" s="170" t="str">
        <f aca="false">IF(GF38="","",IF(GF38="-","-",IF(UPPER(GF38)="AB","+",VLOOKUP(GF38,'විෂය තොරතුරු'!$P$24:$Q$28,2))))</f>
        <v/>
      </c>
      <c r="HR38" s="171" t="str">
        <f aca="false">IF(GG38="","",IF(GG38="-","-",IF(UPPER(GG38)="AB","+",VLOOKUP(GG38,'විෂය තොරතුරු'!$P$24:$Q$28,2))))</f>
        <v>S</v>
      </c>
      <c r="HS38" s="168" t="str">
        <f aca="false">IF(GH38="","",IF(GH38="-","-",IF(UPPER(GH38)="AB","+",VLOOKUP(GH38,'විෂය තොරතුරු'!$P$24:$Q$28,2))))</f>
        <v>-</v>
      </c>
      <c r="HT38" s="168" t="str">
        <f aca="false">IF(GI38="","",IF(GI38="-","-",IF(UPPER(GI38)="AB","+",VLOOKUP(GI38,'විෂය තොරතුරු'!$P$24:$Q$28,2))))</f>
        <v>-</v>
      </c>
      <c r="HU38" s="168" t="str">
        <f aca="false">IF(GJ38="","",IF(GJ38="-","-",IF(UPPER(GJ38)="AB","+",VLOOKUP(GJ38,'විෂය තොරතුරු'!$P$24:$Q$28,2))))</f>
        <v/>
      </c>
      <c r="HV38" s="168" t="str">
        <f aca="false">IF(GK38="","",IF(GK38="-","-",IF(UPPER(GK38)="AB","+",VLOOKUP(GK38,'විෂය තොරතුරු'!$P$24:$Q$28,2))))</f>
        <v/>
      </c>
      <c r="HW38" s="168" t="str">
        <f aca="false">IF(GL38="","",IF(GL38="-","-",IF(UPPER(GL38)="AB","+",VLOOKUP(GL38,'විෂය තොරතුරු'!$P$24:$Q$28,2))))</f>
        <v>-</v>
      </c>
      <c r="HX38" s="168" t="str">
        <f aca="false">IF(GM38="","",IF(GM38="-","-",IF(UPPER(GM38)="AB","+",VLOOKUP(GM38,'විෂය තොරතුරු'!$P$24:$Q$28,2))))</f>
        <v/>
      </c>
      <c r="HY38" s="169" t="str">
        <f aca="false">IF(GN38="","",IF(GN38="-","-",IF(UPPER(GN38)="AB","+",VLOOKUP(GN38,'විෂය තොරතුරු'!$P$24:$Q$28,2))))</f>
        <v/>
      </c>
      <c r="HZ38" s="171" t="str">
        <f aca="false">IF(GO38="","",IF(GO38="-","-",IF(UPPER(GO38)="AB","+",VLOOKUP(GO38,'විෂය තොරතුරු'!$P$24:$Q$28,2))))</f>
        <v>-</v>
      </c>
      <c r="IA38" s="168" t="str">
        <f aca="false">IF(GP38="","",IF(GP38="-","-",IF(UPPER(GP38)="AB","+",VLOOKUP(GP38,'විෂය තොරතුරු'!$P$24:$Q$28,2))))</f>
        <v>-</v>
      </c>
      <c r="IB38" s="168" t="str">
        <f aca="false">IF(GQ38="","",IF(GQ38="-","-",IF(UPPER(GQ38)="AB","+",VLOOKUP(GQ38,'විෂය තොරතුරු'!$P$24:$Q$28,2))))</f>
        <v/>
      </c>
      <c r="IC38" s="168" t="str">
        <f aca="false">IF(GR38="","",IF(GR38="-","-",IF(UPPER(GR38)="AB","+",VLOOKUP(GR38,'විෂය තොරතුරු'!$P$24:$Q$28,2))))</f>
        <v>C</v>
      </c>
      <c r="ID38" s="168" t="str">
        <f aca="false">IF(GS38="","",IF(GS38="-","-",IF(UPPER(GS38)="AB","+",VLOOKUP(GS38,'විෂය තොරතුරු'!$P$24:$Q$28,2))))</f>
        <v/>
      </c>
      <c r="IE38" s="168" t="str">
        <f aca="false">IF(GT38="","",IF(GT38="-","-",IF(UPPER(GT38)="AB","+",VLOOKUP(GT38,'විෂය තොරතුරු'!$P$24:$Q$28,2))))</f>
        <v/>
      </c>
      <c r="IF38" s="168" t="str">
        <f aca="false">IF(GU38="","",IF(GU38="-","-",IF(UPPER(GU38)="AB","+",VLOOKUP(GU38,'විෂය තොරතුරු'!$P$24:$Q$28,2))))</f>
        <v/>
      </c>
      <c r="IG38" s="169" t="str">
        <f aca="false">IF(GV38="","",IF(GV38="-","-",IF(UPPER(GV38)="AB","+",VLOOKUP(GV38,'විෂය තොරතුරු'!$P$24:$Q$28,2))))</f>
        <v/>
      </c>
      <c r="IH38" s="171" t="n">
        <f aca="false">IF($FL38="","",COUNTIF($GZ38:$IG38,"A"))</f>
        <v>0</v>
      </c>
      <c r="II38" s="171" t="n">
        <f aca="false">IF($FL38="","",COUNTIF($GZ38:$IG38,"B"))</f>
        <v>1</v>
      </c>
      <c r="IJ38" s="171" t="n">
        <f aca="false">IF($FL38="","",COUNTIF($GZ38:$IG38,"C"))</f>
        <v>3</v>
      </c>
      <c r="IK38" s="171" t="n">
        <f aca="false">IF($FL38="","",COUNTIF($GZ38:$IG38,"S"))</f>
        <v>3</v>
      </c>
      <c r="IL38" s="171" t="n">
        <f aca="false">IF($FL38="","",COUNTIF($GZ38:$IG38,"W"))</f>
        <v>2</v>
      </c>
      <c r="IM38" s="171" t="n">
        <f aca="false">IF(FL38="","",SUM(IH38:IK38))</f>
        <v>7</v>
      </c>
      <c r="IN38" s="169" t="n">
        <f aca="false">IF(FL38="","",SUM(IH38:IJ38))</f>
        <v>4</v>
      </c>
      <c r="IO38" s="172" t="str">
        <f aca="false">IF(FL38="","",IF(AND(IM38&gt;=6,IN38&gt;=3,OR(FO38&gt;=35,FP38&gt;=35),FV38&gt;=35),"6/3 සමත්",IF(AND(IM38&gt;=5,IN38&gt;=3,OR(FO38&gt;=35,FP38&gt;=35,FV38&gt;=35)),"5/3 සමත්",IF(AND(IM38&gt;=4,IN38&gt;=1,OR(FO38&gt;=20,FP38&gt;=20,FV38&gt;=20)),"සමත් කළ හැකි",IF(IL38=9,"W9","අසමත් ?")))))</f>
        <v>6/3 සමත්</v>
      </c>
    </row>
    <row r="39" customFormat="false" ht="13.8" hidden="false" customHeight="false" outlineLevel="0" collapsed="false">
      <c r="A39" s="160" t="n">
        <v>25</v>
      </c>
      <c r="B39" s="161"/>
      <c r="C39" s="161"/>
      <c r="D39" s="162"/>
      <c r="E39" s="183"/>
      <c r="F39" s="181"/>
      <c r="G39" s="183"/>
      <c r="H39" s="180"/>
      <c r="I39" s="180"/>
      <c r="J39" s="181"/>
      <c r="K39" s="183"/>
      <c r="L39" s="180"/>
      <c r="M39" s="180"/>
      <c r="N39" s="181"/>
      <c r="O39" s="183"/>
      <c r="P39" s="180"/>
      <c r="Q39" s="180"/>
      <c r="R39" s="180"/>
      <c r="S39" s="180"/>
      <c r="T39" s="180"/>
      <c r="U39" s="180"/>
      <c r="V39" s="181"/>
      <c r="W39" s="183"/>
      <c r="X39" s="180"/>
      <c r="Y39" s="180"/>
      <c r="Z39" s="180"/>
      <c r="AA39" s="180"/>
      <c r="AB39" s="180"/>
      <c r="AC39" s="180"/>
      <c r="AD39" s="181"/>
      <c r="AE39" s="183"/>
      <c r="AF39" s="180"/>
      <c r="AG39" s="180"/>
      <c r="AH39" s="180"/>
      <c r="AI39" s="180"/>
      <c r="AJ39" s="180"/>
      <c r="AK39" s="180"/>
      <c r="AL39" s="166"/>
      <c r="AM39" s="167" t="str">
        <f aca="false">IF(B39="","",SUM(E39:AL39))</f>
        <v/>
      </c>
      <c r="AN39" s="168" t="str">
        <f aca="false">IF(B39="","",AM39/9)</f>
        <v/>
      </c>
      <c r="AO39" s="169" t="str">
        <f aca="false">IF(B39="","",IF(AM39=0,"-",RANK(AM39,$AM$15:$AM$64,0)))</f>
        <v/>
      </c>
      <c r="AP39" s="167" t="str">
        <f aca="false">IF(E39="","",IF(E39="-","-",IF(UPPER(E39)="AB","+",VLOOKUP(E39,'විෂය තොරතුරු'!$P$24:$Q$28,2))))</f>
        <v/>
      </c>
      <c r="AQ39" s="168" t="str">
        <f aca="false">IF(F39="","",IF(F39="-","-",IF(UPPER(F39)="AB","+",VLOOKUP(F39,'විෂය තොරතුරු'!$P$24:$Q$28,2))))</f>
        <v/>
      </c>
      <c r="AR39" s="168" t="str">
        <f aca="false">IF(G39="","",IF(G39="-","-",IF(UPPER(G39)="AB","+",VLOOKUP(G39,'විෂය තොරතුරු'!$P$24:$Q$28,2))))</f>
        <v/>
      </c>
      <c r="AS39" s="168" t="str">
        <f aca="false">IF(H39="","",IF(H39="-","-",IF(UPPER(H39)="AB","+",VLOOKUP(H39,'විෂය තොරතුරු'!$P$24:$Q$28,2))))</f>
        <v/>
      </c>
      <c r="AT39" s="168" t="str">
        <f aca="false">IF(I39="","",IF(I39="-","-",IF(UPPER(I39)="AB","+",VLOOKUP(I39,'විෂය තොරතුරු'!$P$24:$Q$28,2))))</f>
        <v/>
      </c>
      <c r="AU39" s="170" t="str">
        <f aca="false">IF(J39="","",IF(J39="-","-",IF(UPPER(J39)="AB","+",VLOOKUP(J39,'විෂය තොරතුරු'!$P$24:$Q$28,2))))</f>
        <v/>
      </c>
      <c r="AV39" s="171" t="str">
        <f aca="false">IF(K39="","",IF(K39="-","-",IF(UPPER(K39)="AB","+",VLOOKUP(K39,'විෂය තොරතුරු'!$P$24:$Q$28,2))))</f>
        <v/>
      </c>
      <c r="AW39" s="168" t="str">
        <f aca="false">IF(L39="","",IF(L39="-","-",IF(UPPER(L39)="AB","+",VLOOKUP(L39,'විෂය තොරතුරු'!$P$24:$Q$28,2))))</f>
        <v/>
      </c>
      <c r="AX39" s="168" t="str">
        <f aca="false">IF(M39="","",IF(M39="-","-",IF(UPPER(M39)="AB","+",VLOOKUP(M39,'විෂය තොරතුරු'!$P$24:$Q$28,2))))</f>
        <v/>
      </c>
      <c r="AY39" s="169" t="str">
        <f aca="false">IF(N39="","",IF(N39="-","-",IF(UPPER(N39)="AB","+",VLOOKUP(N39,'විෂය තොරතුරු'!$P$24:$Q$28,2))))</f>
        <v/>
      </c>
      <c r="AZ39" s="167" t="str">
        <f aca="false">IF(O39="","",IF(O39="-","-",IF(UPPER(O39)="AB","+",VLOOKUP(O39,'විෂය තොරතුරු'!$P$24:$Q$28,2))))</f>
        <v/>
      </c>
      <c r="BA39" s="168" t="str">
        <f aca="false">IF(P39="","",IF(P39="-","-",IF(UPPER(P39)="AB","+",VLOOKUP(P39,'විෂය තොරතුරු'!$P$24:$Q$28,2))))</f>
        <v/>
      </c>
      <c r="BB39" s="168" t="str">
        <f aca="false">IF(Q39="","",IF(Q39="-","-",IF(UPPER(Q39)="AB","+",VLOOKUP(Q39,'විෂය තොරතුරු'!$P$24:$Q$28,2))))</f>
        <v/>
      </c>
      <c r="BC39" s="168" t="str">
        <f aca="false">IF(R39="","",IF(R39="-","-",IF(UPPER(R39)="AB","+",VLOOKUP(R39,'විෂය තොරතුරු'!$P$24:$Q$28,2))))</f>
        <v/>
      </c>
      <c r="BD39" s="168" t="str">
        <f aca="false">IF(S39="","",IF(S39="-","-",IF(UPPER(S39)="AB","+",VLOOKUP(S39,'විෂය තොරතුරු'!$P$24:$Q$28,2))))</f>
        <v/>
      </c>
      <c r="BE39" s="168" t="str">
        <f aca="false">IF(T39="","",IF(T39="-","-",IF(UPPER(T39)="AB","+",VLOOKUP(T39,'විෂය තොරතුරු'!$P$24:$Q$28,2))))</f>
        <v/>
      </c>
      <c r="BF39" s="168" t="str">
        <f aca="false">IF(U39="","",IF(U39="-","-",IF(UPPER(U39)="AB","+",VLOOKUP(U39,'විෂය තොරතුරු'!$P$24:$Q$28,2))))</f>
        <v/>
      </c>
      <c r="BG39" s="170" t="str">
        <f aca="false">IF(V39="","",IF(V39="-","-",IF(UPPER(V39)="AB","+",VLOOKUP(V39,'විෂය තොරතුරු'!$P$24:$Q$28,2))))</f>
        <v/>
      </c>
      <c r="BH39" s="171" t="str">
        <f aca="false">IF(W39="","",IF(W39="-","-",IF(UPPER(W39)="AB","+",VLOOKUP(W39,'විෂය තොරතුරු'!$P$24:$Q$28,2))))</f>
        <v/>
      </c>
      <c r="BI39" s="168" t="str">
        <f aca="false">IF(X39="","",IF(X39="-","-",IF(UPPER(X39)="AB","+",VLOOKUP(X39,'විෂය තොරතුරු'!$P$24:$Q$28,2))))</f>
        <v/>
      </c>
      <c r="BJ39" s="168" t="str">
        <f aca="false">IF(Y39="","",IF(Y39="-","-",IF(UPPER(Y39)="AB","+",VLOOKUP(Y39,'විෂය තොරතුරු'!$P$24:$Q$28,2))))</f>
        <v/>
      </c>
      <c r="BK39" s="168" t="str">
        <f aca="false">IF(Z39="","",IF(Z39="-","-",IF(UPPER(Z39)="AB","+",VLOOKUP(Z39,'විෂය තොරතුරු'!$P$24:$Q$28,2))))</f>
        <v/>
      </c>
      <c r="BL39" s="168" t="str">
        <f aca="false">IF(AA39="","",IF(AA39="-","-",IF(UPPER(AA39)="AB","+",VLOOKUP(AA39,'විෂය තොරතුරු'!$P$24:$Q$28,2))))</f>
        <v/>
      </c>
      <c r="BM39" s="168" t="str">
        <f aca="false">IF(AB39="","",IF(AB39="-","-",IF(UPPER(AB39)="AB","+",VLOOKUP(AB39,'විෂය තොරතුරු'!$P$24:$Q$28,2))))</f>
        <v/>
      </c>
      <c r="BN39" s="168" t="str">
        <f aca="false">IF(AC39="","",IF(AC39="-","-",IF(UPPER(AC39)="AB","+",VLOOKUP(AC39,'විෂය තොරතුරු'!$P$24:$Q$28,2))))</f>
        <v/>
      </c>
      <c r="BO39" s="169" t="str">
        <f aca="false">IF(AD39="","",IF(AD39="-","-",IF(UPPER(AD39)="AB","+",VLOOKUP(AD39,'විෂය තොරතුරු'!$P$24:$Q$28,2))))</f>
        <v/>
      </c>
      <c r="BP39" s="171" t="str">
        <f aca="false">IF(AE39="","",IF(AE39="-","-",IF(UPPER(AE39)="AB","+",VLOOKUP(AE39,'විෂය තොරතුරු'!$P$24:$Q$28,2))))</f>
        <v/>
      </c>
      <c r="BQ39" s="168" t="str">
        <f aca="false">IF(AF39="","",IF(AF39="-","-",IF(UPPER(AF39)="AB","+",VLOOKUP(AF39,'විෂය තොරතුරු'!$P$24:$Q$28,2))))</f>
        <v/>
      </c>
      <c r="BR39" s="168" t="str">
        <f aca="false">IF(AG39="","",IF(AG39="-","-",IF(UPPER(AG39)="AB","+",VLOOKUP(AG39,'විෂය තොරතුරු'!$P$24:$Q$28,2))))</f>
        <v/>
      </c>
      <c r="BS39" s="168" t="str">
        <f aca="false">IF(AH39="","",IF(AH39="-","-",IF(UPPER(AH39)="AB","+",VLOOKUP(AH39,'විෂය තොරතුරු'!$P$24:$Q$28,2))))</f>
        <v/>
      </c>
      <c r="BT39" s="168" t="str">
        <f aca="false">IF(AI39="","",IF(AI39="-","-",IF(UPPER(AI39)="AB","+",VLOOKUP(AI39,'විෂය තොරතුරු'!$P$24:$Q$28,2))))</f>
        <v/>
      </c>
      <c r="BU39" s="168" t="str">
        <f aca="false">IF(AJ39="","",IF(AJ39="-","-",IF(UPPER(AJ39)="AB","+",VLOOKUP(AJ39,'විෂය තොරතුරු'!$P$24:$Q$28,2))))</f>
        <v/>
      </c>
      <c r="BV39" s="168" t="str">
        <f aca="false">IF(AK39="","",IF(AK39="-","-",IF(UPPER(AK39)="AB","+",VLOOKUP(AK39,'විෂය තොරතුරු'!$P$24:$Q$28,2))))</f>
        <v/>
      </c>
      <c r="BW39" s="169" t="str">
        <f aca="false">IF(AL39="","",IF(AL39="-","-",IF(UPPER(AL39)="AB","+",VLOOKUP(AL39,'විෂය තොරතුරු'!$P$24:$Q$28,2))))</f>
        <v/>
      </c>
      <c r="BX39" s="171" t="str">
        <f aca="false">IF($B39="","",COUNTIF($AP39:$BW39,"A"))</f>
        <v/>
      </c>
      <c r="BY39" s="168" t="str">
        <f aca="false">IF($B39="","",COUNTIF($AP39:$BW39,"B"))</f>
        <v/>
      </c>
      <c r="BZ39" s="168" t="str">
        <f aca="false">IF($B39="","",COUNTIF($AP39:$BW39,"C"))</f>
        <v/>
      </c>
      <c r="CA39" s="168" t="str">
        <f aca="false">IF($B39="","",COUNTIF($AP39:$BW39,"S"))</f>
        <v/>
      </c>
      <c r="CB39" s="169" t="str">
        <f aca="false">IF($B39="","",COUNTIF($AP39:$BW39,"W"))</f>
        <v/>
      </c>
      <c r="CC39" s="171" t="str">
        <f aca="false">IF(B39="","",SUM(BX39:CA39))</f>
        <v/>
      </c>
      <c r="CD39" s="169" t="str">
        <f aca="false">IF(B39="","",SUM(BX39:BZ39))</f>
        <v/>
      </c>
      <c r="CE39" s="172" t="str">
        <f aca="false">IF(B39="","",IF(AND(CC39&gt;=6,CD39&gt;=3,OR(E39&gt;=35,F39&gt;=35),L39&gt;=35),"6/3 සමත්",IF(AND(CC39&gt;=5,CD39&gt;=3,OR(E39&gt;=35,F39&gt;=35,L39&gt;=35)),"5/3 සමත්",IF(AND(CC39&gt;=4,CD39&gt;=1,OR(E39&gt;=20,F39&gt;=20,L39&gt;=20)),"සමත් කළ හැකි",IF(CB39=9,"W9","අසමත් ?")))))</f>
        <v/>
      </c>
      <c r="FK39" s="173" t="n">
        <v>25</v>
      </c>
      <c r="FL39" s="161"/>
      <c r="FM39" s="161"/>
      <c r="FN39" s="161" t="str">
        <f aca="false">IF(FM39="","-",(FM39/$M$95)*100)</f>
        <v>-</v>
      </c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5"/>
      <c r="FZ39" s="165"/>
      <c r="GA39" s="165"/>
      <c r="GB39" s="165"/>
      <c r="GC39" s="165"/>
      <c r="GD39" s="165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74"/>
      <c r="GW39" s="167" t="str">
        <f aca="false">IF(FL39="","",SUM(FO39:GV39))</f>
        <v/>
      </c>
      <c r="GX39" s="168" t="str">
        <f aca="false">IF(FL39="","",GW39/9)</f>
        <v/>
      </c>
      <c r="GY39" s="169" t="str">
        <f aca="false">IF(FL39="","",IF(GW39=0,"-",RANK(GW39,$GW$15:$GW$64,0)))</f>
        <v/>
      </c>
      <c r="GZ39" s="167" t="str">
        <f aca="false">IF(FO39="","",IF(FO39="-","-",IF(UPPER(FO39)="AB","+",VLOOKUP(FO39,'විෂය තොරතුරු'!$P$24:$Q$28,2))))</f>
        <v/>
      </c>
      <c r="HA39" s="168" t="str">
        <f aca="false">IF(FP39="","",IF(FP39="-","-",IF(UPPER(FP39)="AB","+",VLOOKUP(FP39,'විෂය තොරතුරු'!$P$24:$Q$28,2))))</f>
        <v/>
      </c>
      <c r="HB39" s="168" t="str">
        <f aca="false">IF(FQ39="","",IF(FQ39="-","-",IF(UPPER(FQ39)="AB","+",VLOOKUP(FQ39,'විෂය තොරතුරු'!$P$24:$Q$28,2))))</f>
        <v/>
      </c>
      <c r="HC39" s="168" t="str">
        <f aca="false">IF(FR39="","",IF(FR39="-","-",IF(UPPER(FR39)="AB","+",VLOOKUP(FR39,'විෂය තොරතුරු'!$P$24:$Q$28,2))))</f>
        <v/>
      </c>
      <c r="HD39" s="168" t="str">
        <f aca="false">IF(FS39="","",IF(FS39="-","-",IF(UPPER(FS39)="AB","+",VLOOKUP(FS39,'විෂය තොරතුරු'!$P$24:$Q$28,2))))</f>
        <v/>
      </c>
      <c r="HE39" s="170" t="str">
        <f aca="false">IF(FT39="","",IF(FT39="-","-",IF(UPPER(FT39)="AB","+",VLOOKUP(FT39,'විෂය තොරතුරු'!$P$24:$Q$28,2))))</f>
        <v/>
      </c>
      <c r="HF39" s="171" t="str">
        <f aca="false">IF(FU39="","",IF(FU39="-","-",IF(UPPER(FU39)="AB","+",VLOOKUP(FU39,'විෂය තොරතුරු'!$P$24:$Q$28,2))))</f>
        <v/>
      </c>
      <c r="HG39" s="168" t="str">
        <f aca="false">IF(FV39="","",IF(FV39="-","-",IF(UPPER(FV39)="AB","+",VLOOKUP(FV39,'විෂය තොරතුරු'!$P$24:$Q$28,2))))</f>
        <v/>
      </c>
      <c r="HH39" s="168" t="str">
        <f aca="false">IF(FW39="","",IF(FW39="-","-",IF(UPPER(FW39)="AB","+",VLOOKUP(FW39,'විෂය තොරතුරු'!$P$24:$Q$28,2))))</f>
        <v/>
      </c>
      <c r="HI39" s="169" t="str">
        <f aca="false">IF(FX39="","",IF(FX39="-","-",IF(UPPER(FX39)="AB","+",VLOOKUP(FX39,'විෂය තොරතුරු'!$P$24:$Q$28,2))))</f>
        <v/>
      </c>
      <c r="HJ39" s="167" t="str">
        <f aca="false">IF(FY39="","",IF(FY39="-","-",IF(UPPER(FY39)="AB","+",VLOOKUP(FY39,'විෂය තොරතුරු'!$P$24:$Q$28,2))))</f>
        <v/>
      </c>
      <c r="HK39" s="168" t="str">
        <f aca="false">IF(FZ39="","",IF(FZ39="-","-",IF(UPPER(FZ39)="AB","+",VLOOKUP(FZ39,'විෂය තොරතුරු'!$P$24:$Q$28,2))))</f>
        <v/>
      </c>
      <c r="HL39" s="168" t="str">
        <f aca="false">IF(GA39="","",IF(GA39="-","-",IF(UPPER(GA39)="AB","+",VLOOKUP(GA39,'විෂය තොරතුරු'!$P$24:$Q$28,2))))</f>
        <v/>
      </c>
      <c r="HM39" s="168" t="str">
        <f aca="false">IF(GB39="","",IF(GB39="-","-",IF(UPPER(GB39)="AB","+",VLOOKUP(GB39,'විෂය තොරතුරු'!$P$24:$Q$28,2))))</f>
        <v/>
      </c>
      <c r="HN39" s="168" t="str">
        <f aca="false">IF(GC39="","",IF(GC39="-","-",IF(UPPER(GC39)="AB","+",VLOOKUP(GC39,'විෂය තොරතුරු'!$P$24:$Q$28,2))))</f>
        <v/>
      </c>
      <c r="HO39" s="168" t="str">
        <f aca="false">IF(GD39="","",IF(GD39="-","-",IF(UPPER(GD39)="AB","+",VLOOKUP(GD39,'විෂය තොරතුරු'!$P$24:$Q$28,2))))</f>
        <v/>
      </c>
      <c r="HP39" s="168" t="str">
        <f aca="false">IF(GE39="","",IF(GE39="-","-",IF(UPPER(GE39)="AB","+",VLOOKUP(GE39,'විෂය තොරතුරු'!$P$24:$Q$28,2))))</f>
        <v/>
      </c>
      <c r="HQ39" s="170" t="str">
        <f aca="false">IF(GF39="","",IF(GF39="-","-",IF(UPPER(GF39)="AB","+",VLOOKUP(GF39,'විෂය තොරතුරු'!$P$24:$Q$28,2))))</f>
        <v/>
      </c>
      <c r="HR39" s="171" t="str">
        <f aca="false">IF(GG39="","",IF(GG39="-","-",IF(UPPER(GG39)="AB","+",VLOOKUP(GG39,'විෂය තොරතුරු'!$P$24:$Q$28,2))))</f>
        <v/>
      </c>
      <c r="HS39" s="168" t="str">
        <f aca="false">IF(GH39="","",IF(GH39="-","-",IF(UPPER(GH39)="AB","+",VLOOKUP(GH39,'විෂය තොරතුරු'!$P$24:$Q$28,2))))</f>
        <v/>
      </c>
      <c r="HT39" s="168" t="str">
        <f aca="false">IF(GI39="","",IF(GI39="-","-",IF(UPPER(GI39)="AB","+",VLOOKUP(GI39,'විෂය තොරතුරු'!$P$24:$Q$28,2))))</f>
        <v/>
      </c>
      <c r="HU39" s="168" t="str">
        <f aca="false">IF(GJ39="","",IF(GJ39="-","-",IF(UPPER(GJ39)="AB","+",VLOOKUP(GJ39,'විෂය තොරතුරු'!$P$24:$Q$28,2))))</f>
        <v/>
      </c>
      <c r="HV39" s="168" t="str">
        <f aca="false">IF(GK39="","",IF(GK39="-","-",IF(UPPER(GK39)="AB","+",VLOOKUP(GK39,'විෂය තොරතුරු'!$P$24:$Q$28,2))))</f>
        <v/>
      </c>
      <c r="HW39" s="168" t="str">
        <f aca="false">IF(GL39="","",IF(GL39="-","-",IF(UPPER(GL39)="AB","+",VLOOKUP(GL39,'විෂය තොරතුරු'!$P$24:$Q$28,2))))</f>
        <v/>
      </c>
      <c r="HX39" s="168" t="str">
        <f aca="false">IF(GM39="","",IF(GM39="-","-",IF(UPPER(GM39)="AB","+",VLOOKUP(GM39,'විෂය තොරතුරු'!$P$24:$Q$28,2))))</f>
        <v/>
      </c>
      <c r="HY39" s="169" t="str">
        <f aca="false">IF(GN39="","",IF(GN39="-","-",IF(UPPER(GN39)="AB","+",VLOOKUP(GN39,'විෂය තොරතුරු'!$P$24:$Q$28,2))))</f>
        <v/>
      </c>
      <c r="HZ39" s="171" t="str">
        <f aca="false">IF(GO39="","",IF(GO39="-","-",IF(UPPER(GO39)="AB","+",VLOOKUP(GO39,'විෂය තොරතුරු'!$P$24:$Q$28,2))))</f>
        <v/>
      </c>
      <c r="IA39" s="168" t="str">
        <f aca="false">IF(GP39="","",IF(GP39="-","-",IF(UPPER(GP39)="AB","+",VLOOKUP(GP39,'විෂය තොරතුරු'!$P$24:$Q$28,2))))</f>
        <v/>
      </c>
      <c r="IB39" s="168" t="str">
        <f aca="false">IF(GQ39="","",IF(GQ39="-","-",IF(UPPER(GQ39)="AB","+",VLOOKUP(GQ39,'විෂය තොරතුරු'!$P$24:$Q$28,2))))</f>
        <v/>
      </c>
      <c r="IC39" s="168" t="str">
        <f aca="false">IF(GR39="","",IF(GR39="-","-",IF(UPPER(GR39)="AB","+",VLOOKUP(GR39,'විෂය තොරතුරු'!$P$24:$Q$28,2))))</f>
        <v/>
      </c>
      <c r="ID39" s="168" t="str">
        <f aca="false">IF(GS39="","",IF(GS39="-","-",IF(UPPER(GS39)="AB","+",VLOOKUP(GS39,'විෂය තොරතුරු'!$P$24:$Q$28,2))))</f>
        <v/>
      </c>
      <c r="IE39" s="168" t="str">
        <f aca="false">IF(GT39="","",IF(GT39="-","-",IF(UPPER(GT39)="AB","+",VLOOKUP(GT39,'විෂය තොරතුරු'!$P$24:$Q$28,2))))</f>
        <v/>
      </c>
      <c r="IF39" s="168" t="str">
        <f aca="false">IF(GU39="","",IF(GU39="-","-",IF(UPPER(GU39)="AB","+",VLOOKUP(GU39,'විෂය තොරතුරු'!$P$24:$Q$28,2))))</f>
        <v/>
      </c>
      <c r="IG39" s="169" t="str">
        <f aca="false">IF(GV39="","",IF(GV39="-","-",IF(UPPER(GV39)="AB","+",VLOOKUP(GV39,'විෂය තොරතුරු'!$P$24:$Q$28,2))))</f>
        <v/>
      </c>
      <c r="IH39" s="171" t="str">
        <f aca="false">IF($FL39="","",COUNTIF($GZ39:$IG39,"A"))</f>
        <v/>
      </c>
      <c r="II39" s="171" t="str">
        <f aca="false">IF($FL39="","",COUNTIF($GZ39:$IG39,"B"))</f>
        <v/>
      </c>
      <c r="IJ39" s="171" t="str">
        <f aca="false">IF($FL39="","",COUNTIF($GZ39:$IG39,"C"))</f>
        <v/>
      </c>
      <c r="IK39" s="171" t="str">
        <f aca="false">IF($FL39="","",COUNTIF($GZ39:$IG39,"S"))</f>
        <v/>
      </c>
      <c r="IL39" s="171" t="str">
        <f aca="false">IF($FL39="","",COUNTIF($GZ39:$IG39,"W"))</f>
        <v/>
      </c>
      <c r="IM39" s="171" t="str">
        <f aca="false">IF(FL39="","",SUM(IH39:IK39))</f>
        <v/>
      </c>
      <c r="IN39" s="169" t="str">
        <f aca="false">IF(FL39="","",SUM(IH39:IJ39))</f>
        <v/>
      </c>
      <c r="IO39" s="172" t="str">
        <f aca="false">IF(FL39="","",IF(AND(IM39&gt;=6,IN39&gt;=3,OR(FO39&gt;=35,FP39&gt;=35),FV39&gt;=35),"6/3 සමත්",IF(AND(IM39&gt;=5,IN39&gt;=3,OR(FO39&gt;=35,FP39&gt;=35,FV39&gt;=35)),"5/3 සමත්",IF(AND(IM39&gt;=4,IN39&gt;=1,OR(FO39&gt;=20,FP39&gt;=20,FV39&gt;=20)),"සමත් කළ හැකි",IF(IL39=9,"W9","අසමත් ?")))))</f>
        <v/>
      </c>
    </row>
    <row r="40" customFormat="false" ht="13.8" hidden="false" customHeight="false" outlineLevel="0" collapsed="false">
      <c r="A40" s="160" t="n">
        <v>26</v>
      </c>
      <c r="B40" s="161"/>
      <c r="C40" s="161"/>
      <c r="D40" s="162"/>
      <c r="E40" s="183"/>
      <c r="F40" s="181"/>
      <c r="G40" s="183"/>
      <c r="H40" s="180"/>
      <c r="I40" s="180"/>
      <c r="J40" s="181"/>
      <c r="K40" s="183"/>
      <c r="L40" s="180"/>
      <c r="M40" s="180"/>
      <c r="N40" s="181"/>
      <c r="O40" s="183"/>
      <c r="P40" s="180"/>
      <c r="Q40" s="180"/>
      <c r="R40" s="180"/>
      <c r="S40" s="180"/>
      <c r="T40" s="180"/>
      <c r="U40" s="180"/>
      <c r="V40" s="181"/>
      <c r="W40" s="183"/>
      <c r="X40" s="180"/>
      <c r="Y40" s="180"/>
      <c r="Z40" s="180"/>
      <c r="AA40" s="180"/>
      <c r="AB40" s="180"/>
      <c r="AC40" s="180"/>
      <c r="AD40" s="181"/>
      <c r="AE40" s="183"/>
      <c r="AF40" s="180"/>
      <c r="AG40" s="180"/>
      <c r="AH40" s="180"/>
      <c r="AI40" s="180"/>
      <c r="AJ40" s="180"/>
      <c r="AK40" s="180"/>
      <c r="AL40" s="166"/>
      <c r="AM40" s="167" t="str">
        <f aca="false">IF(B40="","",SUM(E40:AL40))</f>
        <v/>
      </c>
      <c r="AN40" s="168" t="str">
        <f aca="false">IF(B40="","",AM40/9)</f>
        <v/>
      </c>
      <c r="AO40" s="169" t="str">
        <f aca="false">IF(B40="","",IF(AM40=0,"-",RANK(AM40,$AM$15:$AM$64,0)))</f>
        <v/>
      </c>
      <c r="AP40" s="167" t="str">
        <f aca="false">IF(E40="","",IF(E40="-","-",IF(UPPER(E40)="AB","+",VLOOKUP(E40,'විෂය තොරතුරු'!$P$24:$Q$28,2))))</f>
        <v/>
      </c>
      <c r="AQ40" s="168" t="str">
        <f aca="false">IF(F40="","",IF(F40="-","-",IF(UPPER(F40)="AB","+",VLOOKUP(F40,'විෂය තොරතුරු'!$P$24:$Q$28,2))))</f>
        <v/>
      </c>
      <c r="AR40" s="168" t="str">
        <f aca="false">IF(G40="","",IF(G40="-","-",IF(UPPER(G40)="AB","+",VLOOKUP(G40,'විෂය තොරතුරු'!$P$24:$Q$28,2))))</f>
        <v/>
      </c>
      <c r="AS40" s="168" t="str">
        <f aca="false">IF(H40="","",IF(H40="-","-",IF(UPPER(H40)="AB","+",VLOOKUP(H40,'විෂය තොරතුරු'!$P$24:$Q$28,2))))</f>
        <v/>
      </c>
      <c r="AT40" s="168" t="str">
        <f aca="false">IF(I40="","",IF(I40="-","-",IF(UPPER(I40)="AB","+",VLOOKUP(I40,'විෂය තොරතුරු'!$P$24:$Q$28,2))))</f>
        <v/>
      </c>
      <c r="AU40" s="170" t="str">
        <f aca="false">IF(J40="","",IF(J40="-","-",IF(UPPER(J40)="AB","+",VLOOKUP(J40,'විෂය තොරතුරු'!$P$24:$Q$28,2))))</f>
        <v/>
      </c>
      <c r="AV40" s="171" t="str">
        <f aca="false">IF(K40="","",IF(K40="-","-",IF(UPPER(K40)="AB","+",VLOOKUP(K40,'විෂය තොරතුරු'!$P$24:$Q$28,2))))</f>
        <v/>
      </c>
      <c r="AW40" s="168" t="str">
        <f aca="false">IF(L40="","",IF(L40="-","-",IF(UPPER(L40)="AB","+",VLOOKUP(L40,'විෂය තොරතුරු'!$P$24:$Q$28,2))))</f>
        <v/>
      </c>
      <c r="AX40" s="168" t="str">
        <f aca="false">IF(M40="","",IF(M40="-","-",IF(UPPER(M40)="AB","+",VLOOKUP(M40,'විෂය තොරතුරු'!$P$24:$Q$28,2))))</f>
        <v/>
      </c>
      <c r="AY40" s="169" t="str">
        <f aca="false">IF(N40="","",IF(N40="-","-",IF(UPPER(N40)="AB","+",VLOOKUP(N40,'විෂය තොරතුරු'!$P$24:$Q$28,2))))</f>
        <v/>
      </c>
      <c r="AZ40" s="167" t="str">
        <f aca="false">IF(O40="","",IF(O40="-","-",IF(UPPER(O40)="AB","+",VLOOKUP(O40,'විෂය තොරතුරු'!$P$24:$Q$28,2))))</f>
        <v/>
      </c>
      <c r="BA40" s="168" t="str">
        <f aca="false">IF(P40="","",IF(P40="-","-",IF(UPPER(P40)="AB","+",VLOOKUP(P40,'විෂය තොරතුරු'!$P$24:$Q$28,2))))</f>
        <v/>
      </c>
      <c r="BB40" s="168" t="str">
        <f aca="false">IF(Q40="","",IF(Q40="-","-",IF(UPPER(Q40)="AB","+",VLOOKUP(Q40,'විෂය තොරතුරු'!$P$24:$Q$28,2))))</f>
        <v/>
      </c>
      <c r="BC40" s="168" t="str">
        <f aca="false">IF(R40="","",IF(R40="-","-",IF(UPPER(R40)="AB","+",VLOOKUP(R40,'විෂය තොරතුරු'!$P$24:$Q$28,2))))</f>
        <v/>
      </c>
      <c r="BD40" s="168" t="str">
        <f aca="false">IF(S40="","",IF(S40="-","-",IF(UPPER(S40)="AB","+",VLOOKUP(S40,'විෂය තොරතුරු'!$P$24:$Q$28,2))))</f>
        <v/>
      </c>
      <c r="BE40" s="168" t="str">
        <f aca="false">IF(T40="","",IF(T40="-","-",IF(UPPER(T40)="AB","+",VLOOKUP(T40,'විෂය තොරතුරු'!$P$24:$Q$28,2))))</f>
        <v/>
      </c>
      <c r="BF40" s="168" t="str">
        <f aca="false">IF(U40="","",IF(U40="-","-",IF(UPPER(U40)="AB","+",VLOOKUP(U40,'විෂය තොරතුරු'!$P$24:$Q$28,2))))</f>
        <v/>
      </c>
      <c r="BG40" s="170" t="str">
        <f aca="false">IF(V40="","",IF(V40="-","-",IF(UPPER(V40)="AB","+",VLOOKUP(V40,'විෂය තොරතුරු'!$P$24:$Q$28,2))))</f>
        <v/>
      </c>
      <c r="BH40" s="171" t="str">
        <f aca="false">IF(W40="","",IF(W40="-","-",IF(UPPER(W40)="AB","+",VLOOKUP(W40,'විෂය තොරතුරු'!$P$24:$Q$28,2))))</f>
        <v/>
      </c>
      <c r="BI40" s="168" t="str">
        <f aca="false">IF(X40="","",IF(X40="-","-",IF(UPPER(X40)="AB","+",VLOOKUP(X40,'විෂය තොරතුරු'!$P$24:$Q$28,2))))</f>
        <v/>
      </c>
      <c r="BJ40" s="168" t="str">
        <f aca="false">IF(Y40="","",IF(Y40="-","-",IF(UPPER(Y40)="AB","+",VLOOKUP(Y40,'විෂය තොරතුරු'!$P$24:$Q$28,2))))</f>
        <v/>
      </c>
      <c r="BK40" s="168" t="str">
        <f aca="false">IF(Z40="","",IF(Z40="-","-",IF(UPPER(Z40)="AB","+",VLOOKUP(Z40,'විෂය තොරතුරු'!$P$24:$Q$28,2))))</f>
        <v/>
      </c>
      <c r="BL40" s="168" t="str">
        <f aca="false">IF(AA40="","",IF(AA40="-","-",IF(UPPER(AA40)="AB","+",VLOOKUP(AA40,'විෂය තොරතුරු'!$P$24:$Q$28,2))))</f>
        <v/>
      </c>
      <c r="BM40" s="168" t="str">
        <f aca="false">IF(AB40="","",IF(AB40="-","-",IF(UPPER(AB40)="AB","+",VLOOKUP(AB40,'විෂය තොරතුරු'!$P$24:$Q$28,2))))</f>
        <v/>
      </c>
      <c r="BN40" s="168" t="str">
        <f aca="false">IF(AC40="","",IF(AC40="-","-",IF(UPPER(AC40)="AB","+",VLOOKUP(AC40,'විෂය තොරතුරු'!$P$24:$Q$28,2))))</f>
        <v/>
      </c>
      <c r="BO40" s="169" t="str">
        <f aca="false">IF(AD40="","",IF(AD40="-","-",IF(UPPER(AD40)="AB","+",VLOOKUP(AD40,'විෂය තොරතුරු'!$P$24:$Q$28,2))))</f>
        <v/>
      </c>
      <c r="BP40" s="171" t="str">
        <f aca="false">IF(AE40="","",IF(AE40="-","-",IF(UPPER(AE40)="AB","+",VLOOKUP(AE40,'විෂය තොරතුරු'!$P$24:$Q$28,2))))</f>
        <v/>
      </c>
      <c r="BQ40" s="168" t="str">
        <f aca="false">IF(AF40="","",IF(AF40="-","-",IF(UPPER(AF40)="AB","+",VLOOKUP(AF40,'විෂය තොරතුරු'!$P$24:$Q$28,2))))</f>
        <v/>
      </c>
      <c r="BR40" s="168" t="str">
        <f aca="false">IF(AG40="","",IF(AG40="-","-",IF(UPPER(AG40)="AB","+",VLOOKUP(AG40,'විෂය තොරතුරු'!$P$24:$Q$28,2))))</f>
        <v/>
      </c>
      <c r="BS40" s="168" t="str">
        <f aca="false">IF(AH40="","",IF(AH40="-","-",IF(UPPER(AH40)="AB","+",VLOOKUP(AH40,'විෂය තොරතුරු'!$P$24:$Q$28,2))))</f>
        <v/>
      </c>
      <c r="BT40" s="168" t="str">
        <f aca="false">IF(AI40="","",IF(AI40="-","-",IF(UPPER(AI40)="AB","+",VLOOKUP(AI40,'විෂය තොරතුරු'!$P$24:$Q$28,2))))</f>
        <v/>
      </c>
      <c r="BU40" s="168" t="str">
        <f aca="false">IF(AJ40="","",IF(AJ40="-","-",IF(UPPER(AJ40)="AB","+",VLOOKUP(AJ40,'විෂය තොරතුරු'!$P$24:$Q$28,2))))</f>
        <v/>
      </c>
      <c r="BV40" s="168" t="str">
        <f aca="false">IF(AK40="","",IF(AK40="-","-",IF(UPPER(AK40)="AB","+",VLOOKUP(AK40,'විෂය තොරතුරු'!$P$24:$Q$28,2))))</f>
        <v/>
      </c>
      <c r="BW40" s="169" t="str">
        <f aca="false">IF(AL40="","",IF(AL40="-","-",IF(UPPER(AL40)="AB","+",VLOOKUP(AL40,'විෂය තොරතුරු'!$P$24:$Q$28,2))))</f>
        <v/>
      </c>
      <c r="BX40" s="171" t="str">
        <f aca="false">IF($B40="","",COUNTIF($AP40:$BW40,"A"))</f>
        <v/>
      </c>
      <c r="BY40" s="168" t="str">
        <f aca="false">IF($B40="","",COUNTIF($AP40:$BW40,"B"))</f>
        <v/>
      </c>
      <c r="BZ40" s="168" t="str">
        <f aca="false">IF($B40="","",COUNTIF($AP40:$BW40,"C"))</f>
        <v/>
      </c>
      <c r="CA40" s="168" t="str">
        <f aca="false">IF($B40="","",COUNTIF($AP40:$BW40,"S"))</f>
        <v/>
      </c>
      <c r="CB40" s="169" t="str">
        <f aca="false">IF($B40="","",COUNTIF($AP40:$BW40,"W"))</f>
        <v/>
      </c>
      <c r="CC40" s="171" t="str">
        <f aca="false">IF(B40="","",SUM(BX40:CA40))</f>
        <v/>
      </c>
      <c r="CD40" s="169" t="str">
        <f aca="false">IF(B40="","",SUM(BX40:BZ40))</f>
        <v/>
      </c>
      <c r="CE40" s="172" t="str">
        <f aca="false">IF(B40="","",IF(AND(CC40&gt;=6,CD40&gt;=3,OR(E40&gt;=35,F40&gt;=35),L40&gt;=35),"6/3 සමත්",IF(AND(CC40&gt;=5,CD40&gt;=3,OR(E40&gt;=35,F40&gt;=35,L40&gt;=35)),"5/3 සමත්",IF(AND(CC40&gt;=4,CD40&gt;=1,OR(E40&gt;=20,F40&gt;=20,L40&gt;=20)),"සමත් කළ හැකි",IF(CB40=9,"W9","අසමත් ?")))))</f>
        <v/>
      </c>
      <c r="FK40" s="173" t="n">
        <v>26</v>
      </c>
      <c r="FL40" s="161" t="s">
        <v>69</v>
      </c>
      <c r="FM40" s="161"/>
      <c r="FN40" s="161" t="str">
        <f aca="false">IF(FM40="","-",(FM40/$M$95)*100)</f>
        <v>-</v>
      </c>
      <c r="FO40" s="165" t="s">
        <v>52</v>
      </c>
      <c r="FP40" s="165"/>
      <c r="FQ40" s="165" t="s">
        <v>52</v>
      </c>
      <c r="FR40" s="165" t="s">
        <v>18</v>
      </c>
      <c r="FS40" s="165"/>
      <c r="FT40" s="165"/>
      <c r="FU40" s="165" t="s">
        <v>52</v>
      </c>
      <c r="FV40" s="165" t="s">
        <v>52</v>
      </c>
      <c r="FW40" s="165" t="s">
        <v>52</v>
      </c>
      <c r="FX40" s="165" t="s">
        <v>52</v>
      </c>
      <c r="FY40" s="165" t="s">
        <v>18</v>
      </c>
      <c r="FZ40" s="165" t="s">
        <v>18</v>
      </c>
      <c r="GA40" s="165" t="s">
        <v>18</v>
      </c>
      <c r="GB40" s="165"/>
      <c r="GC40" s="165"/>
      <c r="GD40" s="165"/>
      <c r="GE40" s="165"/>
      <c r="GF40" s="165"/>
      <c r="GG40" s="165" t="s">
        <v>18</v>
      </c>
      <c r="GH40" s="165" t="s">
        <v>18</v>
      </c>
      <c r="GI40" s="165" t="s">
        <v>18</v>
      </c>
      <c r="GJ40" s="165"/>
      <c r="GK40" s="165"/>
      <c r="GL40" s="165" t="s">
        <v>18</v>
      </c>
      <c r="GM40" s="165"/>
      <c r="GN40" s="165"/>
      <c r="GO40" s="165" t="s">
        <v>18</v>
      </c>
      <c r="GP40" s="165" t="s">
        <v>18</v>
      </c>
      <c r="GQ40" s="165"/>
      <c r="GR40" s="165" t="s">
        <v>18</v>
      </c>
      <c r="GS40" s="165"/>
      <c r="GT40" s="165"/>
      <c r="GU40" s="165"/>
      <c r="GV40" s="174"/>
      <c r="GW40" s="167" t="n">
        <f aca="false">IF(FL40="","",SUM(FO40:GV40))</f>
        <v>0</v>
      </c>
      <c r="GX40" s="168" t="n">
        <f aca="false">IF(FL40="","",GW40/9)</f>
        <v>0</v>
      </c>
      <c r="GY40" s="169" t="str">
        <f aca="false">IF(FL40="","",IF(GW40=0,"-",RANK(GW40,$GW$15:$GW$64,0)))</f>
        <v>-</v>
      </c>
      <c r="GZ40" s="167" t="str">
        <f aca="false">IF(FO40="","",IF(FO40="-","-",IF(UPPER(FO40)="AB","+",VLOOKUP(FO40,'විෂය තොරතුරු'!$P$24:$Q$28,2))))</f>
        <v>+</v>
      </c>
      <c r="HA40" s="168" t="str">
        <f aca="false">IF(FP40="","",IF(FP40="-","-",IF(UPPER(FP40)="AB","+",VLOOKUP(FP40,'විෂය තොරතුරු'!$P$24:$Q$28,2))))</f>
        <v/>
      </c>
      <c r="HB40" s="168" t="str">
        <f aca="false">IF(FQ40="","",IF(FQ40="-","-",IF(UPPER(FQ40)="AB","+",VLOOKUP(FQ40,'විෂය තොරතුරු'!$P$24:$Q$28,2))))</f>
        <v>+</v>
      </c>
      <c r="HC40" s="168" t="str">
        <f aca="false">IF(FR40="","",IF(FR40="-","-",IF(UPPER(FR40)="AB","+",VLOOKUP(FR40,'විෂය තොරතුරු'!$P$24:$Q$28,2))))</f>
        <v>-</v>
      </c>
      <c r="HD40" s="168" t="str">
        <f aca="false">IF(FS40="","",IF(FS40="-","-",IF(UPPER(FS40)="AB","+",VLOOKUP(FS40,'විෂය තොරතුරු'!$P$24:$Q$28,2))))</f>
        <v/>
      </c>
      <c r="HE40" s="170" t="str">
        <f aca="false">IF(FT40="","",IF(FT40="-","-",IF(UPPER(FT40)="AB","+",VLOOKUP(FT40,'විෂය තොරතුරු'!$P$24:$Q$28,2))))</f>
        <v/>
      </c>
      <c r="HF40" s="171" t="str">
        <f aca="false">IF(FU40="","",IF(FU40="-","-",IF(UPPER(FU40)="AB","+",VLOOKUP(FU40,'විෂය තොරතුරු'!$P$24:$Q$28,2))))</f>
        <v>+</v>
      </c>
      <c r="HG40" s="168" t="str">
        <f aca="false">IF(FV40="","",IF(FV40="-","-",IF(UPPER(FV40)="AB","+",VLOOKUP(FV40,'විෂය තොරතුරු'!$P$24:$Q$28,2))))</f>
        <v>+</v>
      </c>
      <c r="HH40" s="168" t="str">
        <f aca="false">IF(FW40="","",IF(FW40="-","-",IF(UPPER(FW40)="AB","+",VLOOKUP(FW40,'විෂය තොරතුරු'!$P$24:$Q$28,2))))</f>
        <v>+</v>
      </c>
      <c r="HI40" s="169" t="str">
        <f aca="false">IF(FX40="","",IF(FX40="-","-",IF(UPPER(FX40)="AB","+",VLOOKUP(FX40,'විෂය තොරතුරු'!$P$24:$Q$28,2))))</f>
        <v>+</v>
      </c>
      <c r="HJ40" s="167" t="str">
        <f aca="false">IF(FY40="","",IF(FY40="-","-",IF(UPPER(FY40)="AB","+",VLOOKUP(FY40,'විෂය තොරතුරු'!$P$24:$Q$28,2))))</f>
        <v>-</v>
      </c>
      <c r="HK40" s="168" t="str">
        <f aca="false">IF(FZ40="","",IF(FZ40="-","-",IF(UPPER(FZ40)="AB","+",VLOOKUP(FZ40,'විෂය තොරතුරු'!$P$24:$Q$28,2))))</f>
        <v>-</v>
      </c>
      <c r="HL40" s="168" t="str">
        <f aca="false">IF(GA40="","",IF(GA40="-","-",IF(UPPER(GA40)="AB","+",VLOOKUP(GA40,'විෂය තොරතුරු'!$P$24:$Q$28,2))))</f>
        <v>-</v>
      </c>
      <c r="HM40" s="168" t="str">
        <f aca="false">IF(GB40="","",IF(GB40="-","-",IF(UPPER(GB40)="AB","+",VLOOKUP(GB40,'විෂය තොරතුරු'!$P$24:$Q$28,2))))</f>
        <v/>
      </c>
      <c r="HN40" s="168" t="str">
        <f aca="false">IF(GC40="","",IF(GC40="-","-",IF(UPPER(GC40)="AB","+",VLOOKUP(GC40,'විෂය තොරතුරු'!$P$24:$Q$28,2))))</f>
        <v/>
      </c>
      <c r="HO40" s="168" t="str">
        <f aca="false">IF(GD40="","",IF(GD40="-","-",IF(UPPER(GD40)="AB","+",VLOOKUP(GD40,'විෂය තොරතුරු'!$P$24:$Q$28,2))))</f>
        <v/>
      </c>
      <c r="HP40" s="168" t="str">
        <f aca="false">IF(GE40="","",IF(GE40="-","-",IF(UPPER(GE40)="AB","+",VLOOKUP(GE40,'විෂය තොරතුරු'!$P$24:$Q$28,2))))</f>
        <v/>
      </c>
      <c r="HQ40" s="170" t="str">
        <f aca="false">IF(GF40="","",IF(GF40="-","-",IF(UPPER(GF40)="AB","+",VLOOKUP(GF40,'විෂය තොරතුරු'!$P$24:$Q$28,2))))</f>
        <v/>
      </c>
      <c r="HR40" s="171" t="str">
        <f aca="false">IF(GG40="","",IF(GG40="-","-",IF(UPPER(GG40)="AB","+",VLOOKUP(GG40,'විෂය තොරතුරු'!$P$24:$Q$28,2))))</f>
        <v>-</v>
      </c>
      <c r="HS40" s="168" t="str">
        <f aca="false">IF(GH40="","",IF(GH40="-","-",IF(UPPER(GH40)="AB","+",VLOOKUP(GH40,'විෂය තොරතුරු'!$P$24:$Q$28,2))))</f>
        <v>-</v>
      </c>
      <c r="HT40" s="168" t="str">
        <f aca="false">IF(GI40="","",IF(GI40="-","-",IF(UPPER(GI40)="AB","+",VLOOKUP(GI40,'විෂය තොරතුරු'!$P$24:$Q$28,2))))</f>
        <v>-</v>
      </c>
      <c r="HU40" s="168" t="str">
        <f aca="false">IF(GJ40="","",IF(GJ40="-","-",IF(UPPER(GJ40)="AB","+",VLOOKUP(GJ40,'විෂය තොරතුරු'!$P$24:$Q$28,2))))</f>
        <v/>
      </c>
      <c r="HV40" s="168" t="str">
        <f aca="false">IF(GK40="","",IF(GK40="-","-",IF(UPPER(GK40)="AB","+",VLOOKUP(GK40,'විෂය තොරතුරු'!$P$24:$Q$28,2))))</f>
        <v/>
      </c>
      <c r="HW40" s="168" t="str">
        <f aca="false">IF(GL40="","",IF(GL40="-","-",IF(UPPER(GL40)="AB","+",VLOOKUP(GL40,'විෂය තොරතුරු'!$P$24:$Q$28,2))))</f>
        <v>-</v>
      </c>
      <c r="HX40" s="168" t="str">
        <f aca="false">IF(GM40="","",IF(GM40="-","-",IF(UPPER(GM40)="AB","+",VLOOKUP(GM40,'විෂය තොරතුරු'!$P$24:$Q$28,2))))</f>
        <v/>
      </c>
      <c r="HY40" s="169" t="str">
        <f aca="false">IF(GN40="","",IF(GN40="-","-",IF(UPPER(GN40)="AB","+",VLOOKUP(GN40,'විෂය තොරතුරු'!$P$24:$Q$28,2))))</f>
        <v/>
      </c>
      <c r="HZ40" s="171" t="str">
        <f aca="false">IF(GO40="","",IF(GO40="-","-",IF(UPPER(GO40)="AB","+",VLOOKUP(GO40,'විෂය තොරතුරු'!$P$24:$Q$28,2))))</f>
        <v>-</v>
      </c>
      <c r="IA40" s="168" t="str">
        <f aca="false">IF(GP40="","",IF(GP40="-","-",IF(UPPER(GP40)="AB","+",VLOOKUP(GP40,'විෂය තොරතුරු'!$P$24:$Q$28,2))))</f>
        <v>-</v>
      </c>
      <c r="IB40" s="168" t="str">
        <f aca="false">IF(GQ40="","",IF(GQ40="-","-",IF(UPPER(GQ40)="AB","+",VLOOKUP(GQ40,'විෂය තොරතුරු'!$P$24:$Q$28,2))))</f>
        <v/>
      </c>
      <c r="IC40" s="168" t="str">
        <f aca="false">IF(GR40="","",IF(GR40="-","-",IF(UPPER(GR40)="AB","+",VLOOKUP(GR40,'විෂය තොරතුරු'!$P$24:$Q$28,2))))</f>
        <v>-</v>
      </c>
      <c r="ID40" s="168" t="str">
        <f aca="false">IF(GS40="","",IF(GS40="-","-",IF(UPPER(GS40)="AB","+",VLOOKUP(GS40,'විෂය තොරතුරු'!$P$24:$Q$28,2))))</f>
        <v/>
      </c>
      <c r="IE40" s="168" t="str">
        <f aca="false">IF(GT40="","",IF(GT40="-","-",IF(UPPER(GT40)="AB","+",VLOOKUP(GT40,'විෂය තොරතුරු'!$P$24:$Q$28,2))))</f>
        <v/>
      </c>
      <c r="IF40" s="168" t="str">
        <f aca="false">IF(GU40="","",IF(GU40="-","-",IF(UPPER(GU40)="AB","+",VLOOKUP(GU40,'විෂය තොරතුරු'!$P$24:$Q$28,2))))</f>
        <v/>
      </c>
      <c r="IG40" s="169" t="str">
        <f aca="false">IF(GV40="","",IF(GV40="-","-",IF(UPPER(GV40)="AB","+",VLOOKUP(GV40,'විෂය තොරතුරු'!$P$24:$Q$28,2))))</f>
        <v/>
      </c>
      <c r="IH40" s="171" t="n">
        <f aca="false">IF($FL40="","",COUNTIF($GZ40:$IG40,"A"))</f>
        <v>0</v>
      </c>
      <c r="II40" s="171" t="n">
        <f aca="false">IF($FL40="","",COUNTIF($GZ40:$IG40,"B"))</f>
        <v>0</v>
      </c>
      <c r="IJ40" s="171" t="n">
        <f aca="false">IF($FL40="","",COUNTIF($GZ40:$IG40,"C"))</f>
        <v>0</v>
      </c>
      <c r="IK40" s="171" t="n">
        <f aca="false">IF($FL40="","",COUNTIF($GZ40:$IG40,"S"))</f>
        <v>0</v>
      </c>
      <c r="IL40" s="171" t="n">
        <f aca="false">IF($FL40="","",COUNTIF($GZ40:$IG40,"W"))</f>
        <v>0</v>
      </c>
      <c r="IM40" s="171" t="n">
        <f aca="false">IF(FL40="","",SUM(IH40:IK40))</f>
        <v>0</v>
      </c>
      <c r="IN40" s="169" t="n">
        <f aca="false">IF(FL40="","",SUM(IH40:IJ40))</f>
        <v>0</v>
      </c>
      <c r="IO40" s="172" t="str">
        <f aca="false">IF(FL40="","",IF(AND(IM40&gt;=6,IN40&gt;=3,OR(FO40&gt;=35,FP40&gt;=35),FV40&gt;=35),"6/3 සමත්",IF(AND(IM40&gt;=5,IN40&gt;=3,OR(FO40&gt;=35,FP40&gt;=35,FV40&gt;=35)),"5/3 සමත්",IF(AND(IM40&gt;=4,IN40&gt;=1,OR(FO40&gt;=20,FP40&gt;=20,FV40&gt;=20)),"සමත් කළ හැකි",IF(IL40=9,"W9","අසමත් ?")))))</f>
        <v>අසමත් ?</v>
      </c>
    </row>
    <row r="41" customFormat="false" ht="17.25" hidden="false" customHeight="true" outlineLevel="0" collapsed="false">
      <c r="A41" s="160" t="n">
        <v>27</v>
      </c>
      <c r="B41" s="187"/>
      <c r="C41" s="161"/>
      <c r="D41" s="162"/>
      <c r="E41" s="183"/>
      <c r="F41" s="181"/>
      <c r="G41" s="183"/>
      <c r="H41" s="180"/>
      <c r="I41" s="180"/>
      <c r="J41" s="181"/>
      <c r="K41" s="183"/>
      <c r="L41" s="180"/>
      <c r="M41" s="180"/>
      <c r="N41" s="181"/>
      <c r="O41" s="183"/>
      <c r="P41" s="180"/>
      <c r="Q41" s="180"/>
      <c r="R41" s="180"/>
      <c r="S41" s="180"/>
      <c r="T41" s="180"/>
      <c r="U41" s="180"/>
      <c r="V41" s="181"/>
      <c r="W41" s="183"/>
      <c r="X41" s="180"/>
      <c r="Y41" s="180"/>
      <c r="Z41" s="180"/>
      <c r="AA41" s="180"/>
      <c r="AB41" s="180"/>
      <c r="AC41" s="180"/>
      <c r="AD41" s="181"/>
      <c r="AE41" s="183"/>
      <c r="AF41" s="180"/>
      <c r="AG41" s="180"/>
      <c r="AH41" s="180"/>
      <c r="AI41" s="180"/>
      <c r="AJ41" s="180"/>
      <c r="AK41" s="180"/>
      <c r="AL41" s="166"/>
      <c r="AM41" s="167" t="str">
        <f aca="false">IF(B41="","",SUM(E41:AL41))</f>
        <v/>
      </c>
      <c r="AN41" s="168" t="str">
        <f aca="false">IF(B41="","",AM41/9)</f>
        <v/>
      </c>
      <c r="AO41" s="169" t="str">
        <f aca="false">IF(B41="","",IF(AM41=0,"-",RANK(AM41,$AM$15:$AM$64,0)))</f>
        <v/>
      </c>
      <c r="AP41" s="167" t="str">
        <f aca="false">IF(E41="","",IF(E41="-","-",IF(UPPER(E41)="AB","+",VLOOKUP(E41,'විෂය තොරතුරු'!$P$24:$Q$28,2))))</f>
        <v/>
      </c>
      <c r="AQ41" s="168" t="str">
        <f aca="false">IF(F41="","",IF(F41="-","-",IF(UPPER(F41)="AB","+",VLOOKUP(F41,'විෂය තොරතුරු'!$P$24:$Q$28,2))))</f>
        <v/>
      </c>
      <c r="AR41" s="168" t="str">
        <f aca="false">IF(G41="","",IF(G41="-","-",IF(UPPER(G41)="AB","+",VLOOKUP(G41,'විෂය තොරතුරු'!$P$24:$Q$28,2))))</f>
        <v/>
      </c>
      <c r="AS41" s="168" t="str">
        <f aca="false">IF(H41="","",IF(H41="-","-",IF(UPPER(H41)="AB","+",VLOOKUP(H41,'විෂය තොරතුරු'!$P$24:$Q$28,2))))</f>
        <v/>
      </c>
      <c r="AT41" s="168" t="str">
        <f aca="false">IF(I41="","",IF(I41="-","-",IF(UPPER(I41)="AB","+",VLOOKUP(I41,'විෂය තොරතුරු'!$P$24:$Q$28,2))))</f>
        <v/>
      </c>
      <c r="AU41" s="170" t="str">
        <f aca="false">IF(J41="","",IF(J41="-","-",IF(UPPER(J41)="AB","+",VLOOKUP(J41,'විෂය තොරතුරු'!$P$24:$Q$28,2))))</f>
        <v/>
      </c>
      <c r="AV41" s="171" t="str">
        <f aca="false">IF(K41="","",IF(K41="-","-",IF(UPPER(K41)="AB","+",VLOOKUP(K41,'විෂය තොරතුරු'!$P$24:$Q$28,2))))</f>
        <v/>
      </c>
      <c r="AW41" s="168" t="str">
        <f aca="false">IF(L41="","",IF(L41="-","-",IF(UPPER(L41)="AB","+",VLOOKUP(L41,'විෂය තොරතුරු'!$P$24:$Q$28,2))))</f>
        <v/>
      </c>
      <c r="AX41" s="168" t="str">
        <f aca="false">IF(M41="","",IF(M41="-","-",IF(UPPER(M41)="AB","+",VLOOKUP(M41,'විෂය තොරතුරු'!$P$24:$Q$28,2))))</f>
        <v/>
      </c>
      <c r="AY41" s="169" t="str">
        <f aca="false">IF(N41="","",IF(N41="-","-",IF(UPPER(N41)="AB","+",VLOOKUP(N41,'විෂය තොරතුරු'!$P$24:$Q$28,2))))</f>
        <v/>
      </c>
      <c r="AZ41" s="167" t="str">
        <f aca="false">IF(O41="","",IF(O41="-","-",IF(UPPER(O41)="AB","+",VLOOKUP(O41,'විෂය තොරතුරු'!$P$24:$Q$28,2))))</f>
        <v/>
      </c>
      <c r="BA41" s="168" t="str">
        <f aca="false">IF(P41="","",IF(P41="-","-",IF(UPPER(P41)="AB","+",VLOOKUP(P41,'විෂය තොරතුරු'!$P$24:$Q$28,2))))</f>
        <v/>
      </c>
      <c r="BB41" s="168" t="str">
        <f aca="false">IF(Q41="","",IF(Q41="-","-",IF(UPPER(Q41)="AB","+",VLOOKUP(Q41,'විෂය තොරතුරු'!$P$24:$Q$28,2))))</f>
        <v/>
      </c>
      <c r="BC41" s="168" t="str">
        <f aca="false">IF(R41="","",IF(R41="-","-",IF(UPPER(R41)="AB","+",VLOOKUP(R41,'විෂය තොරතුරු'!$P$24:$Q$28,2))))</f>
        <v/>
      </c>
      <c r="BD41" s="168" t="str">
        <f aca="false">IF(S41="","",IF(S41="-","-",IF(UPPER(S41)="AB","+",VLOOKUP(S41,'විෂය තොරතුරු'!$P$24:$Q$28,2))))</f>
        <v/>
      </c>
      <c r="BE41" s="168" t="str">
        <f aca="false">IF(T41="","",IF(T41="-","-",IF(UPPER(T41)="AB","+",VLOOKUP(T41,'විෂය තොරතුරු'!$P$24:$Q$28,2))))</f>
        <v/>
      </c>
      <c r="BF41" s="168" t="str">
        <f aca="false">IF(U41="","",IF(U41="-","-",IF(UPPER(U41)="AB","+",VLOOKUP(U41,'විෂය තොරතුරු'!$P$24:$Q$28,2))))</f>
        <v/>
      </c>
      <c r="BG41" s="170" t="str">
        <f aca="false">IF(V41="","",IF(V41="-","-",IF(UPPER(V41)="AB","+",VLOOKUP(V41,'විෂය තොරතුරු'!$P$24:$Q$28,2))))</f>
        <v/>
      </c>
      <c r="BH41" s="171" t="str">
        <f aca="false">IF(W41="","",IF(W41="-","-",IF(UPPER(W41)="AB","+",VLOOKUP(W41,'විෂය තොරතුරු'!$P$24:$Q$28,2))))</f>
        <v/>
      </c>
      <c r="BI41" s="168" t="str">
        <f aca="false">IF(X41="","",IF(X41="-","-",IF(UPPER(X41)="AB","+",VLOOKUP(X41,'විෂය තොරතුරු'!$P$24:$Q$28,2))))</f>
        <v/>
      </c>
      <c r="BJ41" s="168" t="str">
        <f aca="false">IF(Y41="","",IF(Y41="-","-",IF(UPPER(Y41)="AB","+",VLOOKUP(Y41,'විෂය තොරතුරු'!$P$24:$Q$28,2))))</f>
        <v/>
      </c>
      <c r="BK41" s="168" t="str">
        <f aca="false">IF(Z41="","",IF(Z41="-","-",IF(UPPER(Z41)="AB","+",VLOOKUP(Z41,'විෂය තොරතුරු'!$P$24:$Q$28,2))))</f>
        <v/>
      </c>
      <c r="BL41" s="168" t="str">
        <f aca="false">IF(AA41="","",IF(AA41="-","-",IF(UPPER(AA41)="AB","+",VLOOKUP(AA41,'විෂය තොරතුරු'!$P$24:$Q$28,2))))</f>
        <v/>
      </c>
      <c r="BM41" s="168" t="str">
        <f aca="false">IF(AB41="","",IF(AB41="-","-",IF(UPPER(AB41)="AB","+",VLOOKUP(AB41,'විෂය තොරතුරු'!$P$24:$Q$28,2))))</f>
        <v/>
      </c>
      <c r="BN41" s="168" t="str">
        <f aca="false">IF(AC41="","",IF(AC41="-","-",IF(UPPER(AC41)="AB","+",VLOOKUP(AC41,'විෂය තොරතුරු'!$P$24:$Q$28,2))))</f>
        <v/>
      </c>
      <c r="BO41" s="169" t="str">
        <f aca="false">IF(AD41="","",IF(AD41="-","-",IF(UPPER(AD41)="AB","+",VLOOKUP(AD41,'විෂය තොරතුරු'!$P$24:$Q$28,2))))</f>
        <v/>
      </c>
      <c r="BP41" s="171" t="str">
        <f aca="false">IF(AE41="","",IF(AE41="-","-",IF(UPPER(AE41)="AB","+",VLOOKUP(AE41,'විෂය තොරතුරු'!$P$24:$Q$28,2))))</f>
        <v/>
      </c>
      <c r="BQ41" s="168" t="str">
        <f aca="false">IF(AF41="","",IF(AF41="-","-",IF(UPPER(AF41)="AB","+",VLOOKUP(AF41,'විෂය තොරතුරු'!$P$24:$Q$28,2))))</f>
        <v/>
      </c>
      <c r="BR41" s="168" t="str">
        <f aca="false">IF(AG41="","",IF(AG41="-","-",IF(UPPER(AG41)="AB","+",VLOOKUP(AG41,'විෂය තොරතුරු'!$P$24:$Q$28,2))))</f>
        <v/>
      </c>
      <c r="BS41" s="168" t="str">
        <f aca="false">IF(AH41="","",IF(AH41="-","-",IF(UPPER(AH41)="AB","+",VLOOKUP(AH41,'විෂය තොරතුරු'!$P$24:$Q$28,2))))</f>
        <v/>
      </c>
      <c r="BT41" s="168" t="str">
        <f aca="false">IF(AI41="","",IF(AI41="-","-",IF(UPPER(AI41)="AB","+",VLOOKUP(AI41,'විෂය තොරතුරු'!$P$24:$Q$28,2))))</f>
        <v/>
      </c>
      <c r="BU41" s="168" t="str">
        <f aca="false">IF(AJ41="","",IF(AJ41="-","-",IF(UPPER(AJ41)="AB","+",VLOOKUP(AJ41,'විෂය තොරතුරු'!$P$24:$Q$28,2))))</f>
        <v/>
      </c>
      <c r="BV41" s="168" t="str">
        <f aca="false">IF(AK41="","",IF(AK41="-","-",IF(UPPER(AK41)="AB","+",VLOOKUP(AK41,'විෂය තොරතුරු'!$P$24:$Q$28,2))))</f>
        <v/>
      </c>
      <c r="BW41" s="169" t="str">
        <f aca="false">IF(AL41="","",IF(AL41="-","-",IF(UPPER(AL41)="AB","+",VLOOKUP(AL41,'විෂය තොරතුරු'!$P$24:$Q$28,2))))</f>
        <v/>
      </c>
      <c r="BX41" s="171" t="str">
        <f aca="false">IF($B41="","",COUNTIF($AP41:$BW41,"A"))</f>
        <v/>
      </c>
      <c r="BY41" s="168" t="str">
        <f aca="false">IF($B41="","",COUNTIF($AP41:$BW41,"B"))</f>
        <v/>
      </c>
      <c r="BZ41" s="168" t="str">
        <f aca="false">IF($B41="","",COUNTIF($AP41:$BW41,"C"))</f>
        <v/>
      </c>
      <c r="CA41" s="168" t="str">
        <f aca="false">IF($B41="","",COUNTIF($AP41:$BW41,"S"))</f>
        <v/>
      </c>
      <c r="CB41" s="169" t="str">
        <f aca="false">IF($B41="","",COUNTIF($AP41:$BW41,"W"))</f>
        <v/>
      </c>
      <c r="CC41" s="171" t="str">
        <f aca="false">IF(B41="","",SUM(BX41:CA41))</f>
        <v/>
      </c>
      <c r="CD41" s="169" t="str">
        <f aca="false">IF(B41="","",SUM(BX41:BZ41))</f>
        <v/>
      </c>
      <c r="CE41" s="172" t="str">
        <f aca="false">IF(B41="","",IF(AND(CC41&gt;=6,CD41&gt;=3,OR(E41&gt;=35,F41&gt;=35),L41&gt;=35),"6/3 සමත්",IF(AND(CC41&gt;=5,CD41&gt;=3,OR(E41&gt;=35,F41&gt;=35,L41&gt;=35)),"5/3 සමත්",IF(AND(CC41&gt;=4,CD41&gt;=1,OR(E41&gt;=20,F41&gt;=20,L41&gt;=20)),"සමත් කළ හැකි",IF(CB41=9,"W9","අසමත් ?")))))</f>
        <v/>
      </c>
      <c r="FK41" s="173" t="n">
        <v>27</v>
      </c>
      <c r="FL41" s="187" t="s">
        <v>70</v>
      </c>
      <c r="FM41" s="161"/>
      <c r="FN41" s="161" t="str">
        <f aca="false">IF(FM41="","-",(FM41/$M$95)*100)</f>
        <v>-</v>
      </c>
      <c r="FO41" s="165" t="n">
        <v>18</v>
      </c>
      <c r="FP41" s="165"/>
      <c r="FQ41" s="165" t="n">
        <v>12</v>
      </c>
      <c r="FR41" s="165" t="s">
        <v>18</v>
      </c>
      <c r="FS41" s="165"/>
      <c r="FT41" s="165"/>
      <c r="FU41" s="165" t="n">
        <v>9</v>
      </c>
      <c r="FV41" s="165" t="n">
        <v>21</v>
      </c>
      <c r="FW41" s="165" t="n">
        <v>20</v>
      </c>
      <c r="FX41" s="165" t="n">
        <v>28</v>
      </c>
      <c r="FY41" s="165" t="s">
        <v>18</v>
      </c>
      <c r="FZ41" s="165" t="s">
        <v>18</v>
      </c>
      <c r="GA41" s="165" t="n">
        <v>26</v>
      </c>
      <c r="GB41" s="165"/>
      <c r="GC41" s="165"/>
      <c r="GD41" s="165"/>
      <c r="GE41" s="165"/>
      <c r="GF41" s="165"/>
      <c r="GG41" s="165" t="s">
        <v>18</v>
      </c>
      <c r="GH41" s="165" t="s">
        <v>18</v>
      </c>
      <c r="GI41" s="165" t="n">
        <v>32</v>
      </c>
      <c r="GJ41" s="165"/>
      <c r="GK41" s="165"/>
      <c r="GL41" s="165" t="s">
        <v>18</v>
      </c>
      <c r="GM41" s="165"/>
      <c r="GN41" s="165"/>
      <c r="GO41" s="165" t="n">
        <v>33</v>
      </c>
      <c r="GP41" s="165" t="s">
        <v>18</v>
      </c>
      <c r="GQ41" s="165"/>
      <c r="GR41" s="165" t="s">
        <v>18</v>
      </c>
      <c r="GS41" s="165"/>
      <c r="GT41" s="165"/>
      <c r="GU41" s="165"/>
      <c r="GV41" s="174"/>
      <c r="GW41" s="167" t="n">
        <f aca="false">IF(FL41="","",SUM(FO41:GV41))</f>
        <v>199</v>
      </c>
      <c r="GX41" s="168" t="n">
        <f aca="false">IF(FL41="","",GW41/9)</f>
        <v>22.1111111111111</v>
      </c>
      <c r="GY41" s="169" t="n">
        <f aca="false">IF(FL41="","",IF(GW41=0,"-",RANK(GW41,$GW$15:$GW$64,0)))</f>
        <v>26</v>
      </c>
      <c r="GZ41" s="167" t="str">
        <f aca="false">IF(FO41="","",IF(FO41="-","-",IF(UPPER(FO41)="AB","+",VLOOKUP(FO41,'විෂය තොරතුරු'!$P$24:$Q$28,2))))</f>
        <v>W</v>
      </c>
      <c r="HA41" s="168" t="str">
        <f aca="false">IF(FP41="","",IF(FP41="-","-",IF(UPPER(FP41)="AB","+",VLOOKUP(FP41,'විෂය තොරතුරු'!$P$24:$Q$28,2))))</f>
        <v/>
      </c>
      <c r="HB41" s="168" t="str">
        <f aca="false">IF(FQ41="","",IF(FQ41="-","-",IF(UPPER(FQ41)="AB","+",VLOOKUP(FQ41,'විෂය තොරතුරු'!$P$24:$Q$28,2))))</f>
        <v>W</v>
      </c>
      <c r="HC41" s="168" t="str">
        <f aca="false">IF(FR41="","",IF(FR41="-","-",IF(UPPER(FR41)="AB","+",VLOOKUP(FR41,'විෂය තොරතුරු'!$P$24:$Q$28,2))))</f>
        <v>-</v>
      </c>
      <c r="HD41" s="168" t="str">
        <f aca="false">IF(FS41="","",IF(FS41="-","-",IF(UPPER(FS41)="AB","+",VLOOKUP(FS41,'විෂය තොරතුරු'!$P$24:$Q$28,2))))</f>
        <v/>
      </c>
      <c r="HE41" s="170" t="str">
        <f aca="false">IF(FT41="","",IF(FT41="-","-",IF(UPPER(FT41)="AB","+",VLOOKUP(FT41,'විෂය තොරතුරු'!$P$24:$Q$28,2))))</f>
        <v/>
      </c>
      <c r="HF41" s="171" t="str">
        <f aca="false">IF(FU41="","",IF(FU41="-","-",IF(UPPER(FU41)="AB","+",VLOOKUP(FU41,'විෂය තොරතුරු'!$P$24:$Q$28,2))))</f>
        <v>W</v>
      </c>
      <c r="HG41" s="168" t="str">
        <f aca="false">IF(FV41="","",IF(FV41="-","-",IF(UPPER(FV41)="AB","+",VLOOKUP(FV41,'විෂය තොරතුරු'!$P$24:$Q$28,2))))</f>
        <v>W</v>
      </c>
      <c r="HH41" s="168" t="str">
        <f aca="false">IF(FW41="","",IF(FW41="-","-",IF(UPPER(FW41)="AB","+",VLOOKUP(FW41,'විෂය තොරතුරු'!$P$24:$Q$28,2))))</f>
        <v>W</v>
      </c>
      <c r="HI41" s="169" t="str">
        <f aca="false">IF(FX41="","",IF(FX41="-","-",IF(UPPER(FX41)="AB","+",VLOOKUP(FX41,'විෂය තොරතුරු'!$P$24:$Q$28,2))))</f>
        <v>W</v>
      </c>
      <c r="HJ41" s="167" t="str">
        <f aca="false">IF(FY41="","",IF(FY41="-","-",IF(UPPER(FY41)="AB","+",VLOOKUP(FY41,'විෂය තොරතුරු'!$P$24:$Q$28,2))))</f>
        <v>-</v>
      </c>
      <c r="HK41" s="168" t="str">
        <f aca="false">IF(FZ41="","",IF(FZ41="-","-",IF(UPPER(FZ41)="AB","+",VLOOKUP(FZ41,'විෂය තොරතුරු'!$P$24:$Q$28,2))))</f>
        <v>-</v>
      </c>
      <c r="HL41" s="168" t="str">
        <f aca="false">IF(GA41="","",IF(GA41="-","-",IF(UPPER(GA41)="AB","+",VLOOKUP(GA41,'විෂය තොරතුරු'!$P$24:$Q$28,2))))</f>
        <v>W</v>
      </c>
      <c r="HM41" s="168" t="str">
        <f aca="false">IF(GB41="","",IF(GB41="-","-",IF(UPPER(GB41)="AB","+",VLOOKUP(GB41,'විෂය තොරතුරු'!$P$24:$Q$28,2))))</f>
        <v/>
      </c>
      <c r="HN41" s="168" t="str">
        <f aca="false">IF(GC41="","",IF(GC41="-","-",IF(UPPER(GC41)="AB","+",VLOOKUP(GC41,'විෂය තොරතුරු'!$P$24:$Q$28,2))))</f>
        <v/>
      </c>
      <c r="HO41" s="168" t="str">
        <f aca="false">IF(GD41="","",IF(GD41="-","-",IF(UPPER(GD41)="AB","+",VLOOKUP(GD41,'විෂය තොරතුරු'!$P$24:$Q$28,2))))</f>
        <v/>
      </c>
      <c r="HP41" s="168" t="str">
        <f aca="false">IF(GE41="","",IF(GE41="-","-",IF(UPPER(GE41)="AB","+",VLOOKUP(GE41,'විෂය තොරතුරු'!$P$24:$Q$28,2))))</f>
        <v/>
      </c>
      <c r="HQ41" s="170" t="str">
        <f aca="false">IF(GF41="","",IF(GF41="-","-",IF(UPPER(GF41)="AB","+",VLOOKUP(GF41,'විෂය තොරතුරු'!$P$24:$Q$28,2))))</f>
        <v/>
      </c>
      <c r="HR41" s="171" t="str">
        <f aca="false">IF(GG41="","",IF(GG41="-","-",IF(UPPER(GG41)="AB","+",VLOOKUP(GG41,'විෂය තොරතුරු'!$P$24:$Q$28,2))))</f>
        <v>-</v>
      </c>
      <c r="HS41" s="168" t="str">
        <f aca="false">IF(GH41="","",IF(GH41="-","-",IF(UPPER(GH41)="AB","+",VLOOKUP(GH41,'විෂය තොරතුරු'!$P$24:$Q$28,2))))</f>
        <v>-</v>
      </c>
      <c r="HT41" s="168" t="str">
        <f aca="false">IF(GI41="","",IF(GI41="-","-",IF(UPPER(GI41)="AB","+",VLOOKUP(GI41,'විෂය තොරතුරු'!$P$24:$Q$28,2))))</f>
        <v>W</v>
      </c>
      <c r="HU41" s="168" t="str">
        <f aca="false">IF(GJ41="","",IF(GJ41="-","-",IF(UPPER(GJ41)="AB","+",VLOOKUP(GJ41,'විෂය තොරතුරු'!$P$24:$Q$28,2))))</f>
        <v/>
      </c>
      <c r="HV41" s="168" t="str">
        <f aca="false">IF(GK41="","",IF(GK41="-","-",IF(UPPER(GK41)="AB","+",VLOOKUP(GK41,'විෂය තොරතුරු'!$P$24:$Q$28,2))))</f>
        <v/>
      </c>
      <c r="HW41" s="168" t="str">
        <f aca="false">IF(GL41="","",IF(GL41="-","-",IF(UPPER(GL41)="AB","+",VLOOKUP(GL41,'විෂය තොරතුරු'!$P$24:$Q$28,2))))</f>
        <v>-</v>
      </c>
      <c r="HX41" s="168" t="str">
        <f aca="false">IF(GM41="","",IF(GM41="-","-",IF(UPPER(GM41)="AB","+",VLOOKUP(GM41,'විෂය තොරතුරු'!$P$24:$Q$28,2))))</f>
        <v/>
      </c>
      <c r="HY41" s="169" t="str">
        <f aca="false">IF(GN41="","",IF(GN41="-","-",IF(UPPER(GN41)="AB","+",VLOOKUP(GN41,'විෂය තොරතුරු'!$P$24:$Q$28,2))))</f>
        <v/>
      </c>
      <c r="HZ41" s="171" t="str">
        <f aca="false">IF(GO41="","",IF(GO41="-","-",IF(UPPER(GO41)="AB","+",VLOOKUP(GO41,'විෂය තොරතුරු'!$P$24:$Q$28,2))))</f>
        <v>W</v>
      </c>
      <c r="IA41" s="168" t="str">
        <f aca="false">IF(GP41="","",IF(GP41="-","-",IF(UPPER(GP41)="AB","+",VLOOKUP(GP41,'විෂය තොරතුරු'!$P$24:$Q$28,2))))</f>
        <v>-</v>
      </c>
      <c r="IB41" s="168" t="str">
        <f aca="false">IF(GQ41="","",IF(GQ41="-","-",IF(UPPER(GQ41)="AB","+",VLOOKUP(GQ41,'විෂය තොරතුරු'!$P$24:$Q$28,2))))</f>
        <v/>
      </c>
      <c r="IC41" s="168" t="str">
        <f aca="false">IF(GR41="","",IF(GR41="-","-",IF(UPPER(GR41)="AB","+",VLOOKUP(GR41,'විෂය තොරතුරු'!$P$24:$Q$28,2))))</f>
        <v>-</v>
      </c>
      <c r="ID41" s="168" t="str">
        <f aca="false">IF(GS41="","",IF(GS41="-","-",IF(UPPER(GS41)="AB","+",VLOOKUP(GS41,'විෂය තොරතුරු'!$P$24:$Q$28,2))))</f>
        <v/>
      </c>
      <c r="IE41" s="168" t="str">
        <f aca="false">IF(GT41="","",IF(GT41="-","-",IF(UPPER(GT41)="AB","+",VLOOKUP(GT41,'විෂය තොරතුරු'!$P$24:$Q$28,2))))</f>
        <v/>
      </c>
      <c r="IF41" s="168" t="str">
        <f aca="false">IF(GU41="","",IF(GU41="-","-",IF(UPPER(GU41)="AB","+",VLOOKUP(GU41,'විෂය තොරතුරු'!$P$24:$Q$28,2))))</f>
        <v/>
      </c>
      <c r="IG41" s="169" t="str">
        <f aca="false">IF(GV41="","",IF(GV41="-","-",IF(UPPER(GV41)="AB","+",VLOOKUP(GV41,'විෂය තොරතුරු'!$P$24:$Q$28,2))))</f>
        <v/>
      </c>
      <c r="IH41" s="171" t="n">
        <f aca="false">IF($FL41="","",COUNTIF($GZ41:$IG41,"A"))</f>
        <v>0</v>
      </c>
      <c r="II41" s="171" t="n">
        <f aca="false">IF($FL41="","",COUNTIF($GZ41:$IG41,"B"))</f>
        <v>0</v>
      </c>
      <c r="IJ41" s="171" t="n">
        <f aca="false">IF($FL41="","",COUNTIF($GZ41:$IG41,"C"))</f>
        <v>0</v>
      </c>
      <c r="IK41" s="171" t="n">
        <f aca="false">IF($FL41="","",COUNTIF($GZ41:$IG41,"S"))</f>
        <v>0</v>
      </c>
      <c r="IL41" s="171" t="n">
        <f aca="false">IF($FL41="","",COUNTIF($GZ41:$IG41,"W"))</f>
        <v>9</v>
      </c>
      <c r="IM41" s="171" t="n">
        <f aca="false">IF(FL41="","",SUM(IH41:IK41))</f>
        <v>0</v>
      </c>
      <c r="IN41" s="169" t="n">
        <f aca="false">IF(FL41="","",SUM(IH41:IJ41))</f>
        <v>0</v>
      </c>
      <c r="IO41" s="172" t="str">
        <f aca="false">IF(FL41="","",IF(AND(IM41&gt;=6,IN41&gt;=3,OR(FO41&gt;=35,FP41&gt;=35),FV41&gt;=35),"6/3 සමත්",IF(AND(IM41&gt;=5,IN41&gt;=3,OR(FO41&gt;=35,FP41&gt;=35,FV41&gt;=35)),"5/3 සමත්",IF(AND(IM41&gt;=4,IN41&gt;=1,OR(FO41&gt;=20,FP41&gt;=20,FV41&gt;=20)),"සමත් කළ හැකි",IF(IL41=9,"W9","අසමත් ?")))))</f>
        <v>W9</v>
      </c>
    </row>
    <row r="42" customFormat="false" ht="13.8" hidden="false" customHeight="false" outlineLevel="0" collapsed="false">
      <c r="A42" s="160" t="n">
        <v>28</v>
      </c>
      <c r="B42" s="161"/>
      <c r="C42" s="161"/>
      <c r="D42" s="162"/>
      <c r="E42" s="183"/>
      <c r="F42" s="181"/>
      <c r="G42" s="183"/>
      <c r="H42" s="180"/>
      <c r="I42" s="180"/>
      <c r="J42" s="181"/>
      <c r="K42" s="183"/>
      <c r="L42" s="180"/>
      <c r="M42" s="180"/>
      <c r="N42" s="181"/>
      <c r="O42" s="183"/>
      <c r="P42" s="180"/>
      <c r="Q42" s="180"/>
      <c r="R42" s="180"/>
      <c r="S42" s="180"/>
      <c r="T42" s="180"/>
      <c r="U42" s="180"/>
      <c r="V42" s="181"/>
      <c r="W42" s="183"/>
      <c r="X42" s="180"/>
      <c r="Y42" s="180"/>
      <c r="Z42" s="180"/>
      <c r="AA42" s="180"/>
      <c r="AB42" s="180"/>
      <c r="AC42" s="180"/>
      <c r="AD42" s="181"/>
      <c r="AE42" s="183"/>
      <c r="AF42" s="180"/>
      <c r="AG42" s="180"/>
      <c r="AH42" s="180"/>
      <c r="AI42" s="180"/>
      <c r="AJ42" s="180"/>
      <c r="AK42" s="180"/>
      <c r="AL42" s="166"/>
      <c r="AM42" s="167" t="str">
        <f aca="false">IF(B42="","",SUM(E42:AL42))</f>
        <v/>
      </c>
      <c r="AN42" s="168" t="str">
        <f aca="false">IF(B42="","",AM42/9)</f>
        <v/>
      </c>
      <c r="AO42" s="169" t="str">
        <f aca="false">IF(B42="","",IF(AM42=0,"-",RANK(AM42,$AM$15:$AM$64,0)))</f>
        <v/>
      </c>
      <c r="AP42" s="167" t="str">
        <f aca="false">IF(E42="","",IF(E42="-","-",IF(UPPER(E42)="AB","+",VLOOKUP(E42,'විෂය තොරතුරු'!$P$24:$Q$28,2))))</f>
        <v/>
      </c>
      <c r="AQ42" s="168" t="str">
        <f aca="false">IF(F42="","",IF(F42="-","-",IF(UPPER(F42)="AB","+",VLOOKUP(F42,'විෂය තොරතුරු'!$P$24:$Q$28,2))))</f>
        <v/>
      </c>
      <c r="AR42" s="168" t="str">
        <f aca="false">IF(G42="","",IF(G42="-","-",IF(UPPER(G42)="AB","+",VLOOKUP(G42,'විෂය තොරතුරු'!$P$24:$Q$28,2))))</f>
        <v/>
      </c>
      <c r="AS42" s="168" t="str">
        <f aca="false">IF(H42="","",IF(H42="-","-",IF(UPPER(H42)="AB","+",VLOOKUP(H42,'විෂය තොරතුරු'!$P$24:$Q$28,2))))</f>
        <v/>
      </c>
      <c r="AT42" s="168" t="str">
        <f aca="false">IF(I42="","",IF(I42="-","-",IF(UPPER(I42)="AB","+",VLOOKUP(I42,'විෂය තොරතුරු'!$P$24:$Q$28,2))))</f>
        <v/>
      </c>
      <c r="AU42" s="170" t="str">
        <f aca="false">IF(J42="","",IF(J42="-","-",IF(UPPER(J42)="AB","+",VLOOKUP(J42,'විෂය තොරතුරු'!$P$24:$Q$28,2))))</f>
        <v/>
      </c>
      <c r="AV42" s="171" t="str">
        <f aca="false">IF(K42="","",IF(K42="-","-",IF(UPPER(K42)="AB","+",VLOOKUP(K42,'විෂය තොරතුරු'!$P$24:$Q$28,2))))</f>
        <v/>
      </c>
      <c r="AW42" s="168" t="str">
        <f aca="false">IF(L42="","",IF(L42="-","-",IF(UPPER(L42)="AB","+",VLOOKUP(L42,'විෂය තොරතුරු'!$P$24:$Q$28,2))))</f>
        <v/>
      </c>
      <c r="AX42" s="168" t="str">
        <f aca="false">IF(M42="","",IF(M42="-","-",IF(UPPER(M42)="AB","+",VLOOKUP(M42,'විෂය තොරතුරු'!$P$24:$Q$28,2))))</f>
        <v/>
      </c>
      <c r="AY42" s="169" t="str">
        <f aca="false">IF(N42="","",IF(N42="-","-",IF(UPPER(N42)="AB","+",VLOOKUP(N42,'විෂය තොරතුරු'!$P$24:$Q$28,2))))</f>
        <v/>
      </c>
      <c r="AZ42" s="167" t="str">
        <f aca="false">IF(O42="","",IF(O42="-","-",IF(UPPER(O42)="AB","+",VLOOKUP(O42,'විෂය තොරතුරු'!$P$24:$Q$28,2))))</f>
        <v/>
      </c>
      <c r="BA42" s="168" t="str">
        <f aca="false">IF(P42="","",IF(P42="-","-",IF(UPPER(P42)="AB","+",VLOOKUP(P42,'විෂය තොරතුරු'!$P$24:$Q$28,2))))</f>
        <v/>
      </c>
      <c r="BB42" s="168" t="str">
        <f aca="false">IF(Q42="","",IF(Q42="-","-",IF(UPPER(Q42)="AB","+",VLOOKUP(Q42,'විෂය තොරතුරු'!$P$24:$Q$28,2))))</f>
        <v/>
      </c>
      <c r="BC42" s="168" t="str">
        <f aca="false">IF(R42="","",IF(R42="-","-",IF(UPPER(R42)="AB","+",VLOOKUP(R42,'විෂය තොරතුරු'!$P$24:$Q$28,2))))</f>
        <v/>
      </c>
      <c r="BD42" s="168" t="str">
        <f aca="false">IF(S42="","",IF(S42="-","-",IF(UPPER(S42)="AB","+",VLOOKUP(S42,'විෂය තොරතුරු'!$P$24:$Q$28,2))))</f>
        <v/>
      </c>
      <c r="BE42" s="168" t="str">
        <f aca="false">IF(T42="","",IF(T42="-","-",IF(UPPER(T42)="AB","+",VLOOKUP(T42,'විෂය තොරතුරු'!$P$24:$Q$28,2))))</f>
        <v/>
      </c>
      <c r="BF42" s="168" t="str">
        <f aca="false">IF(U42="","",IF(U42="-","-",IF(UPPER(U42)="AB","+",VLOOKUP(U42,'විෂය තොරතුරු'!$P$24:$Q$28,2))))</f>
        <v/>
      </c>
      <c r="BG42" s="170" t="str">
        <f aca="false">IF(V42="","",IF(V42="-","-",IF(UPPER(V42)="AB","+",VLOOKUP(V42,'විෂය තොරතුරු'!$P$24:$Q$28,2))))</f>
        <v/>
      </c>
      <c r="BH42" s="171" t="str">
        <f aca="false">IF(W42="","",IF(W42="-","-",IF(UPPER(W42)="AB","+",VLOOKUP(W42,'විෂය තොරතුරු'!$P$24:$Q$28,2))))</f>
        <v/>
      </c>
      <c r="BI42" s="168" t="str">
        <f aca="false">IF(X42="","",IF(X42="-","-",IF(UPPER(X42)="AB","+",VLOOKUP(X42,'විෂය තොරතුරු'!$P$24:$Q$28,2))))</f>
        <v/>
      </c>
      <c r="BJ42" s="168" t="str">
        <f aca="false">IF(Y42="","",IF(Y42="-","-",IF(UPPER(Y42)="AB","+",VLOOKUP(Y42,'විෂය තොරතුරු'!$P$24:$Q$28,2))))</f>
        <v/>
      </c>
      <c r="BK42" s="168" t="str">
        <f aca="false">IF(Z42="","",IF(Z42="-","-",IF(UPPER(Z42)="AB","+",VLOOKUP(Z42,'විෂය තොරතුරු'!$P$24:$Q$28,2))))</f>
        <v/>
      </c>
      <c r="BL42" s="168" t="str">
        <f aca="false">IF(AA42="","",IF(AA42="-","-",IF(UPPER(AA42)="AB","+",VLOOKUP(AA42,'විෂය තොරතුරු'!$P$24:$Q$28,2))))</f>
        <v/>
      </c>
      <c r="BM42" s="168" t="str">
        <f aca="false">IF(AB42="","",IF(AB42="-","-",IF(UPPER(AB42)="AB","+",VLOOKUP(AB42,'විෂය තොරතුරු'!$P$24:$Q$28,2))))</f>
        <v/>
      </c>
      <c r="BN42" s="168" t="str">
        <f aca="false">IF(AC42="","",IF(AC42="-","-",IF(UPPER(AC42)="AB","+",VLOOKUP(AC42,'විෂය තොරතුරු'!$P$24:$Q$28,2))))</f>
        <v/>
      </c>
      <c r="BO42" s="169" t="str">
        <f aca="false">IF(AD42="","",IF(AD42="-","-",IF(UPPER(AD42)="AB","+",VLOOKUP(AD42,'විෂය තොරතුරු'!$P$24:$Q$28,2))))</f>
        <v/>
      </c>
      <c r="BP42" s="171" t="str">
        <f aca="false">IF(AE42="","",IF(AE42="-","-",IF(UPPER(AE42)="AB","+",VLOOKUP(AE42,'විෂය තොරතුරු'!$P$24:$Q$28,2))))</f>
        <v/>
      </c>
      <c r="BQ42" s="168" t="str">
        <f aca="false">IF(AF42="","",IF(AF42="-","-",IF(UPPER(AF42)="AB","+",VLOOKUP(AF42,'විෂය තොරතුරු'!$P$24:$Q$28,2))))</f>
        <v/>
      </c>
      <c r="BR42" s="168" t="str">
        <f aca="false">IF(AG42="","",IF(AG42="-","-",IF(UPPER(AG42)="AB","+",VLOOKUP(AG42,'විෂය තොරතුරු'!$P$24:$Q$28,2))))</f>
        <v/>
      </c>
      <c r="BS42" s="168" t="str">
        <f aca="false">IF(AH42="","",IF(AH42="-","-",IF(UPPER(AH42)="AB","+",VLOOKUP(AH42,'විෂය තොරතුරු'!$P$24:$Q$28,2))))</f>
        <v/>
      </c>
      <c r="BT42" s="168" t="str">
        <f aca="false">IF(AI42="","",IF(AI42="-","-",IF(UPPER(AI42)="AB","+",VLOOKUP(AI42,'විෂය තොරතුරු'!$P$24:$Q$28,2))))</f>
        <v/>
      </c>
      <c r="BU42" s="168" t="str">
        <f aca="false">IF(AJ42="","",IF(AJ42="-","-",IF(UPPER(AJ42)="AB","+",VLOOKUP(AJ42,'විෂය තොරතුරු'!$P$24:$Q$28,2))))</f>
        <v/>
      </c>
      <c r="BV42" s="168" t="str">
        <f aca="false">IF(AK42="","",IF(AK42="-","-",IF(UPPER(AK42)="AB","+",VLOOKUP(AK42,'විෂය තොරතුරු'!$P$24:$Q$28,2))))</f>
        <v/>
      </c>
      <c r="BW42" s="169" t="str">
        <f aca="false">IF(AL42="","",IF(AL42="-","-",IF(UPPER(AL42)="AB","+",VLOOKUP(AL42,'විෂය තොරතුරු'!$P$24:$Q$28,2))))</f>
        <v/>
      </c>
      <c r="BX42" s="171" t="str">
        <f aca="false">IF($B42="","",COUNTIF($AP42:$BW42,"A"))</f>
        <v/>
      </c>
      <c r="BY42" s="168" t="str">
        <f aca="false">IF($B42="","",COUNTIF($AP42:$BW42,"B"))</f>
        <v/>
      </c>
      <c r="BZ42" s="168" t="str">
        <f aca="false">IF($B42="","",COUNTIF($AP42:$BW42,"C"))</f>
        <v/>
      </c>
      <c r="CA42" s="168" t="str">
        <f aca="false">IF($B42="","",COUNTIF($AP42:$BW42,"S"))</f>
        <v/>
      </c>
      <c r="CB42" s="169" t="str">
        <f aca="false">IF($B42="","",COUNTIF($AP42:$BW42,"W"))</f>
        <v/>
      </c>
      <c r="CC42" s="171" t="str">
        <f aca="false">IF(B42="","",SUM(BX42:CA42))</f>
        <v/>
      </c>
      <c r="CD42" s="169" t="str">
        <f aca="false">IF(B42="","",SUM(BX42:BZ42))</f>
        <v/>
      </c>
      <c r="CE42" s="172" t="str">
        <f aca="false">IF(B42="","",IF(AND(CC42&gt;=6,CD42&gt;=3,OR(E42&gt;=35,F42&gt;=35),L42&gt;=35),"6/3 සමත්",IF(AND(CC42&gt;=5,CD42&gt;=3,OR(E42&gt;=35,F42&gt;=35,L42&gt;=35)),"5/3 සමත්",IF(AND(CC42&gt;=4,CD42&gt;=1,OR(E42&gt;=20,F42&gt;=20,L42&gt;=20)),"සමත් කළ හැකි",IF(CB42=9,"W9","අසමත් ?")))))</f>
        <v/>
      </c>
      <c r="FK42" s="173" t="n">
        <v>28</v>
      </c>
      <c r="FL42" s="161" t="s">
        <v>71</v>
      </c>
      <c r="FM42" s="161"/>
      <c r="FN42" s="161" t="str">
        <f aca="false">IF(FM42="","-",(FM42/$M$95)*100)</f>
        <v>-</v>
      </c>
      <c r="FO42" s="165" t="n">
        <v>41</v>
      </c>
      <c r="FP42" s="165"/>
      <c r="FQ42" s="165" t="n">
        <v>38</v>
      </c>
      <c r="FR42" s="165" t="s">
        <v>18</v>
      </c>
      <c r="FS42" s="165"/>
      <c r="FT42" s="165"/>
      <c r="FU42" s="165" t="n">
        <v>18</v>
      </c>
      <c r="FV42" s="165" t="n">
        <v>32</v>
      </c>
      <c r="FW42" s="165" t="n">
        <v>16</v>
      </c>
      <c r="FX42" s="165" t="n">
        <v>25</v>
      </c>
      <c r="FY42" s="165" t="s">
        <v>18</v>
      </c>
      <c r="FZ42" s="165" t="s">
        <v>18</v>
      </c>
      <c r="GA42" s="165" t="n">
        <v>47</v>
      </c>
      <c r="GB42" s="165"/>
      <c r="GC42" s="165"/>
      <c r="GD42" s="165"/>
      <c r="GE42" s="165"/>
      <c r="GF42" s="165"/>
      <c r="GG42" s="165" t="s">
        <v>18</v>
      </c>
      <c r="GH42" s="165" t="s">
        <v>18</v>
      </c>
      <c r="GI42" s="165" t="n">
        <v>51</v>
      </c>
      <c r="GJ42" s="165"/>
      <c r="GK42" s="165"/>
      <c r="GL42" s="165" t="s">
        <v>18</v>
      </c>
      <c r="GM42" s="165"/>
      <c r="GN42" s="165"/>
      <c r="GO42" s="165" t="s">
        <v>18</v>
      </c>
      <c r="GP42" s="165" t="s">
        <v>18</v>
      </c>
      <c r="GQ42" s="165"/>
      <c r="GR42" s="165" t="n">
        <v>36</v>
      </c>
      <c r="GS42" s="165"/>
      <c r="GT42" s="165"/>
      <c r="GU42" s="165"/>
      <c r="GV42" s="174"/>
      <c r="GW42" s="167" t="n">
        <f aca="false">IF(FL42="","",SUM(FO42:GV42))</f>
        <v>304</v>
      </c>
      <c r="GX42" s="168" t="n">
        <f aca="false">IF(FL42="","",GW42/9)</f>
        <v>33.7777777777778</v>
      </c>
      <c r="GY42" s="169" t="n">
        <f aca="false">IF(FL42="","",IF(GW42=0,"-",RANK(GW42,$GW$15:$GW$64,0)))</f>
        <v>14</v>
      </c>
      <c r="GZ42" s="167" t="str">
        <f aca="false">IF(FO42="","",IF(FO42="-","-",IF(UPPER(FO42)="AB","+",VLOOKUP(FO42,'විෂය තොරතුරු'!$P$24:$Q$28,2))))</f>
        <v>S</v>
      </c>
      <c r="HA42" s="168" t="str">
        <f aca="false">IF(FP42="","",IF(FP42="-","-",IF(UPPER(FP42)="AB","+",VLOOKUP(FP42,'විෂය තොරතුරු'!$P$24:$Q$28,2))))</f>
        <v/>
      </c>
      <c r="HB42" s="168" t="str">
        <f aca="false">IF(FQ42="","",IF(FQ42="-","-",IF(UPPER(FQ42)="AB","+",VLOOKUP(FQ42,'විෂය තොරතුරු'!$P$24:$Q$28,2))))</f>
        <v>S</v>
      </c>
      <c r="HC42" s="168" t="str">
        <f aca="false">IF(FR42="","",IF(FR42="-","-",IF(UPPER(FR42)="AB","+",VLOOKUP(FR42,'විෂය තොරතුරු'!$P$24:$Q$28,2))))</f>
        <v>-</v>
      </c>
      <c r="HD42" s="168" t="str">
        <f aca="false">IF(FS42="","",IF(FS42="-","-",IF(UPPER(FS42)="AB","+",VLOOKUP(FS42,'විෂය තොරතුරු'!$P$24:$Q$28,2))))</f>
        <v/>
      </c>
      <c r="HE42" s="170" t="str">
        <f aca="false">IF(FT42="","",IF(FT42="-","-",IF(UPPER(FT42)="AB","+",VLOOKUP(FT42,'විෂය තොරතුරු'!$P$24:$Q$28,2))))</f>
        <v/>
      </c>
      <c r="HF42" s="171" t="str">
        <f aca="false">IF(FU42="","",IF(FU42="-","-",IF(UPPER(FU42)="AB","+",VLOOKUP(FU42,'විෂය තොරතුරු'!$P$24:$Q$28,2))))</f>
        <v>W</v>
      </c>
      <c r="HG42" s="168" t="str">
        <f aca="false">IF(FV42="","",IF(FV42="-","-",IF(UPPER(FV42)="AB","+",VLOOKUP(FV42,'විෂය තොරතුරු'!$P$24:$Q$28,2))))</f>
        <v>W</v>
      </c>
      <c r="HH42" s="168" t="str">
        <f aca="false">IF(FW42="","",IF(FW42="-","-",IF(UPPER(FW42)="AB","+",VLOOKUP(FW42,'විෂය තොරතුරු'!$P$24:$Q$28,2))))</f>
        <v>W</v>
      </c>
      <c r="HI42" s="169" t="str">
        <f aca="false">IF(FX42="","",IF(FX42="-","-",IF(UPPER(FX42)="AB","+",VLOOKUP(FX42,'විෂය තොරතුරු'!$P$24:$Q$28,2))))</f>
        <v>W</v>
      </c>
      <c r="HJ42" s="167" t="str">
        <f aca="false">IF(FY42="","",IF(FY42="-","-",IF(UPPER(FY42)="AB","+",VLOOKUP(FY42,'විෂය තොරතුරු'!$P$24:$Q$28,2))))</f>
        <v>-</v>
      </c>
      <c r="HK42" s="168" t="str">
        <f aca="false">IF(FZ42="","",IF(FZ42="-","-",IF(UPPER(FZ42)="AB","+",VLOOKUP(FZ42,'විෂය තොරතුරු'!$P$24:$Q$28,2))))</f>
        <v>-</v>
      </c>
      <c r="HL42" s="168" t="str">
        <f aca="false">IF(GA42="","",IF(GA42="-","-",IF(UPPER(GA42)="AB","+",VLOOKUP(GA42,'විෂය තොරතුරු'!$P$24:$Q$28,2))))</f>
        <v>S</v>
      </c>
      <c r="HM42" s="168" t="str">
        <f aca="false">IF(GB42="","",IF(GB42="-","-",IF(UPPER(GB42)="AB","+",VLOOKUP(GB42,'විෂය තොරතුරු'!$P$24:$Q$28,2))))</f>
        <v/>
      </c>
      <c r="HN42" s="168" t="str">
        <f aca="false">IF(GC42="","",IF(GC42="-","-",IF(UPPER(GC42)="AB","+",VLOOKUP(GC42,'විෂය තොරතුරු'!$P$24:$Q$28,2))))</f>
        <v/>
      </c>
      <c r="HO42" s="168" t="str">
        <f aca="false">IF(GD42="","",IF(GD42="-","-",IF(UPPER(GD42)="AB","+",VLOOKUP(GD42,'විෂය තොරතුරු'!$P$24:$Q$28,2))))</f>
        <v/>
      </c>
      <c r="HP42" s="168" t="str">
        <f aca="false">IF(GE42="","",IF(GE42="-","-",IF(UPPER(GE42)="AB","+",VLOOKUP(GE42,'විෂය තොරතුරු'!$P$24:$Q$28,2))))</f>
        <v/>
      </c>
      <c r="HQ42" s="170" t="str">
        <f aca="false">IF(GF42="","",IF(GF42="-","-",IF(UPPER(GF42)="AB","+",VLOOKUP(GF42,'විෂය තොරතුරු'!$P$24:$Q$28,2))))</f>
        <v/>
      </c>
      <c r="HR42" s="171" t="str">
        <f aca="false">IF(GG42="","",IF(GG42="-","-",IF(UPPER(GG42)="AB","+",VLOOKUP(GG42,'විෂය තොරතුරු'!$P$24:$Q$28,2))))</f>
        <v>-</v>
      </c>
      <c r="HS42" s="168" t="str">
        <f aca="false">IF(GH42="","",IF(GH42="-","-",IF(UPPER(GH42)="AB","+",VLOOKUP(GH42,'විෂය තොරතුරු'!$P$24:$Q$28,2))))</f>
        <v>-</v>
      </c>
      <c r="HT42" s="168" t="str">
        <f aca="false">IF(GI42="","",IF(GI42="-","-",IF(UPPER(GI42)="AB","+",VLOOKUP(GI42,'විෂය තොරතුරු'!$P$24:$Q$28,2))))</f>
        <v>C</v>
      </c>
      <c r="HU42" s="168" t="str">
        <f aca="false">IF(GJ42="","",IF(GJ42="-","-",IF(UPPER(GJ42)="AB","+",VLOOKUP(GJ42,'විෂය තොරතුරු'!$P$24:$Q$28,2))))</f>
        <v/>
      </c>
      <c r="HV42" s="168" t="str">
        <f aca="false">IF(GK42="","",IF(GK42="-","-",IF(UPPER(GK42)="AB","+",VLOOKUP(GK42,'විෂය තොරතුරු'!$P$24:$Q$28,2))))</f>
        <v/>
      </c>
      <c r="HW42" s="168" t="str">
        <f aca="false">IF(GL42="","",IF(GL42="-","-",IF(UPPER(GL42)="AB","+",VLOOKUP(GL42,'විෂය තොරතුරු'!$P$24:$Q$28,2))))</f>
        <v>-</v>
      </c>
      <c r="HX42" s="168" t="str">
        <f aca="false">IF(GM42="","",IF(GM42="-","-",IF(UPPER(GM42)="AB","+",VLOOKUP(GM42,'විෂය තොරතුරු'!$P$24:$Q$28,2))))</f>
        <v/>
      </c>
      <c r="HY42" s="169" t="str">
        <f aca="false">IF(GN42="","",IF(GN42="-","-",IF(UPPER(GN42)="AB","+",VLOOKUP(GN42,'විෂය තොරතුරු'!$P$24:$Q$28,2))))</f>
        <v/>
      </c>
      <c r="HZ42" s="171" t="str">
        <f aca="false">IF(GO42="","",IF(GO42="-","-",IF(UPPER(GO42)="AB","+",VLOOKUP(GO42,'විෂය තොරතුරු'!$P$24:$Q$28,2))))</f>
        <v>-</v>
      </c>
      <c r="IA42" s="168" t="str">
        <f aca="false">IF(GP42="","",IF(GP42="-","-",IF(UPPER(GP42)="AB","+",VLOOKUP(GP42,'විෂය තොරතුරු'!$P$24:$Q$28,2))))</f>
        <v>-</v>
      </c>
      <c r="IB42" s="168" t="str">
        <f aca="false">IF(GQ42="","",IF(GQ42="-","-",IF(UPPER(GQ42)="AB","+",VLOOKUP(GQ42,'විෂය තොරතුරු'!$P$24:$Q$28,2))))</f>
        <v/>
      </c>
      <c r="IC42" s="168" t="str">
        <f aca="false">IF(GR42="","",IF(GR42="-","-",IF(UPPER(GR42)="AB","+",VLOOKUP(GR42,'විෂය තොරතුරු'!$P$24:$Q$28,2))))</f>
        <v>S</v>
      </c>
      <c r="ID42" s="168" t="str">
        <f aca="false">IF(GS42="","",IF(GS42="-","-",IF(UPPER(GS42)="AB","+",VLOOKUP(GS42,'විෂය තොරතුරු'!$P$24:$Q$28,2))))</f>
        <v/>
      </c>
      <c r="IE42" s="168" t="str">
        <f aca="false">IF(GT42="","",IF(GT42="-","-",IF(UPPER(GT42)="AB","+",VLOOKUP(GT42,'විෂය තොරතුරු'!$P$24:$Q$28,2))))</f>
        <v/>
      </c>
      <c r="IF42" s="168" t="str">
        <f aca="false">IF(GU42="","",IF(GU42="-","-",IF(UPPER(GU42)="AB","+",VLOOKUP(GU42,'විෂය තොරතුරු'!$P$24:$Q$28,2))))</f>
        <v/>
      </c>
      <c r="IG42" s="169" t="str">
        <f aca="false">IF(GV42="","",IF(GV42="-","-",IF(UPPER(GV42)="AB","+",VLOOKUP(GV42,'විෂය තොරතුරු'!$P$24:$Q$28,2))))</f>
        <v/>
      </c>
      <c r="IH42" s="171" t="n">
        <f aca="false">IF($FL42="","",COUNTIF($GZ42:$IG42,"A"))</f>
        <v>0</v>
      </c>
      <c r="II42" s="171" t="n">
        <f aca="false">IF($FL42="","",COUNTIF($GZ42:$IG42,"B"))</f>
        <v>0</v>
      </c>
      <c r="IJ42" s="171" t="n">
        <f aca="false">IF($FL42="","",COUNTIF($GZ42:$IG42,"C"))</f>
        <v>1</v>
      </c>
      <c r="IK42" s="171" t="n">
        <f aca="false">IF($FL42="","",COUNTIF($GZ42:$IG42,"S"))</f>
        <v>4</v>
      </c>
      <c r="IL42" s="171" t="n">
        <f aca="false">IF($FL42="","",COUNTIF($GZ42:$IG42,"W"))</f>
        <v>4</v>
      </c>
      <c r="IM42" s="171" t="n">
        <f aca="false">IF(FL42="","",SUM(IH42:IK42))</f>
        <v>5</v>
      </c>
      <c r="IN42" s="169" t="n">
        <f aca="false">IF(FL42="","",SUM(IH42:IJ42))</f>
        <v>1</v>
      </c>
      <c r="IO42" s="172" t="str">
        <f aca="false">IF(FL42="","",IF(AND(IM42&gt;=6,IN42&gt;=3,OR(FO42&gt;=35,FP42&gt;=35),FV42&gt;=35),"6/3 සමත්",IF(AND(IM42&gt;=5,IN42&gt;=3,OR(FO42&gt;=35,FP42&gt;=35,FV42&gt;=35)),"5/3 සමත්",IF(AND(IM42&gt;=4,IN42&gt;=1,OR(FO42&gt;=20,FP42&gt;=20,FV42&gt;=20)),"සමත් කළ හැකි",IF(IL42=9,"W9","අසමත් ?")))))</f>
        <v>සමත් කළ හැකි</v>
      </c>
    </row>
    <row r="43" customFormat="false" ht="13.8" hidden="false" customHeight="false" outlineLevel="0" collapsed="false">
      <c r="A43" s="160" t="n">
        <v>29</v>
      </c>
      <c r="B43" s="161"/>
      <c r="C43" s="161"/>
      <c r="D43" s="162"/>
      <c r="E43" s="183"/>
      <c r="F43" s="181"/>
      <c r="G43" s="183"/>
      <c r="H43" s="180"/>
      <c r="I43" s="180"/>
      <c r="J43" s="181"/>
      <c r="K43" s="183"/>
      <c r="L43" s="180"/>
      <c r="M43" s="180"/>
      <c r="N43" s="181"/>
      <c r="O43" s="183"/>
      <c r="P43" s="180"/>
      <c r="Q43" s="180"/>
      <c r="R43" s="180"/>
      <c r="S43" s="180"/>
      <c r="T43" s="180"/>
      <c r="U43" s="180"/>
      <c r="V43" s="181"/>
      <c r="W43" s="183"/>
      <c r="X43" s="180"/>
      <c r="Y43" s="180"/>
      <c r="Z43" s="180"/>
      <c r="AA43" s="180"/>
      <c r="AB43" s="180"/>
      <c r="AC43" s="180"/>
      <c r="AD43" s="181"/>
      <c r="AE43" s="183"/>
      <c r="AF43" s="180"/>
      <c r="AG43" s="180"/>
      <c r="AH43" s="180"/>
      <c r="AI43" s="180"/>
      <c r="AJ43" s="180"/>
      <c r="AK43" s="180"/>
      <c r="AL43" s="166"/>
      <c r="AM43" s="167" t="str">
        <f aca="false">IF(B43="","",SUM(E43:AL43))</f>
        <v/>
      </c>
      <c r="AN43" s="168" t="str">
        <f aca="false">IF(B43="","",AM43/9)</f>
        <v/>
      </c>
      <c r="AO43" s="169" t="str">
        <f aca="false">IF(B43="","",IF(AM43=0,"-",RANK(AM43,$AM$15:$AM$64,0)))</f>
        <v/>
      </c>
      <c r="AP43" s="167" t="str">
        <f aca="false">IF(E43="","",IF(E43="-","-",IF(UPPER(E43)="AB","+",VLOOKUP(E43,'විෂය තොරතුරු'!$P$24:$Q$28,2))))</f>
        <v/>
      </c>
      <c r="AQ43" s="168" t="str">
        <f aca="false">IF(F43="","",IF(F43="-","-",IF(UPPER(F43)="AB","+",VLOOKUP(F43,'විෂය තොරතුරු'!$P$24:$Q$28,2))))</f>
        <v/>
      </c>
      <c r="AR43" s="168" t="str">
        <f aca="false">IF(G43="","",IF(G43="-","-",IF(UPPER(G43)="AB","+",VLOOKUP(G43,'විෂය තොරතුරු'!$P$24:$Q$28,2))))</f>
        <v/>
      </c>
      <c r="AS43" s="168" t="str">
        <f aca="false">IF(H43="","",IF(H43="-","-",IF(UPPER(H43)="AB","+",VLOOKUP(H43,'විෂය තොරතුරු'!$P$24:$Q$28,2))))</f>
        <v/>
      </c>
      <c r="AT43" s="168" t="str">
        <f aca="false">IF(I43="","",IF(I43="-","-",IF(UPPER(I43)="AB","+",VLOOKUP(I43,'විෂය තොරතුරු'!$P$24:$Q$28,2))))</f>
        <v/>
      </c>
      <c r="AU43" s="170" t="str">
        <f aca="false">IF(J43="","",IF(J43="-","-",IF(UPPER(J43)="AB","+",VLOOKUP(J43,'විෂය තොරතුරු'!$P$24:$Q$28,2))))</f>
        <v/>
      </c>
      <c r="AV43" s="171" t="str">
        <f aca="false">IF(K43="","",IF(K43="-","-",IF(UPPER(K43)="AB","+",VLOOKUP(K43,'විෂය තොරතුරු'!$P$24:$Q$28,2))))</f>
        <v/>
      </c>
      <c r="AW43" s="168" t="str">
        <f aca="false">IF(L43="","",IF(L43="-","-",IF(UPPER(L43)="AB","+",VLOOKUP(L43,'විෂය තොරතුරු'!$P$24:$Q$28,2))))</f>
        <v/>
      </c>
      <c r="AX43" s="168" t="str">
        <f aca="false">IF(M43="","",IF(M43="-","-",IF(UPPER(M43)="AB","+",VLOOKUP(M43,'විෂය තොරතුරු'!$P$24:$Q$28,2))))</f>
        <v/>
      </c>
      <c r="AY43" s="169" t="str">
        <f aca="false">IF(N43="","",IF(N43="-","-",IF(UPPER(N43)="AB","+",VLOOKUP(N43,'විෂය තොරතුරු'!$P$24:$Q$28,2))))</f>
        <v/>
      </c>
      <c r="AZ43" s="167" t="str">
        <f aca="false">IF(O43="","",IF(O43="-","-",IF(UPPER(O43)="AB","+",VLOOKUP(O43,'විෂය තොරතුරු'!$P$24:$Q$28,2))))</f>
        <v/>
      </c>
      <c r="BA43" s="168" t="str">
        <f aca="false">IF(P43="","",IF(P43="-","-",IF(UPPER(P43)="AB","+",VLOOKUP(P43,'විෂය තොරතුරු'!$P$24:$Q$28,2))))</f>
        <v/>
      </c>
      <c r="BB43" s="168" t="str">
        <f aca="false">IF(Q43="","",IF(Q43="-","-",IF(UPPER(Q43)="AB","+",VLOOKUP(Q43,'විෂය තොරතුරු'!$P$24:$Q$28,2))))</f>
        <v/>
      </c>
      <c r="BC43" s="168" t="str">
        <f aca="false">IF(R43="","",IF(R43="-","-",IF(UPPER(R43)="AB","+",VLOOKUP(R43,'විෂය තොරතුරු'!$P$24:$Q$28,2))))</f>
        <v/>
      </c>
      <c r="BD43" s="168" t="str">
        <f aca="false">IF(S43="","",IF(S43="-","-",IF(UPPER(S43)="AB","+",VLOOKUP(S43,'විෂය තොරතුරු'!$P$24:$Q$28,2))))</f>
        <v/>
      </c>
      <c r="BE43" s="168" t="str">
        <f aca="false">IF(T43="","",IF(T43="-","-",IF(UPPER(T43)="AB","+",VLOOKUP(T43,'විෂය තොරතුරු'!$P$24:$Q$28,2))))</f>
        <v/>
      </c>
      <c r="BF43" s="168" t="str">
        <f aca="false">IF(U43="","",IF(U43="-","-",IF(UPPER(U43)="AB","+",VLOOKUP(U43,'විෂය තොරතුරු'!$P$24:$Q$28,2))))</f>
        <v/>
      </c>
      <c r="BG43" s="170" t="str">
        <f aca="false">IF(V43="","",IF(V43="-","-",IF(UPPER(V43)="AB","+",VLOOKUP(V43,'විෂය තොරතුරු'!$P$24:$Q$28,2))))</f>
        <v/>
      </c>
      <c r="BH43" s="171" t="str">
        <f aca="false">IF(W43="","",IF(W43="-","-",IF(UPPER(W43)="AB","+",VLOOKUP(W43,'විෂය තොරතුරු'!$P$24:$Q$28,2))))</f>
        <v/>
      </c>
      <c r="BI43" s="168" t="str">
        <f aca="false">IF(X43="","",IF(X43="-","-",IF(UPPER(X43)="AB","+",VLOOKUP(X43,'විෂය තොරතුරු'!$P$24:$Q$28,2))))</f>
        <v/>
      </c>
      <c r="BJ43" s="168" t="str">
        <f aca="false">IF(Y43="","",IF(Y43="-","-",IF(UPPER(Y43)="AB","+",VLOOKUP(Y43,'විෂය තොරතුරු'!$P$24:$Q$28,2))))</f>
        <v/>
      </c>
      <c r="BK43" s="168" t="str">
        <f aca="false">IF(Z43="","",IF(Z43="-","-",IF(UPPER(Z43)="AB","+",VLOOKUP(Z43,'විෂය තොරතුරු'!$P$24:$Q$28,2))))</f>
        <v/>
      </c>
      <c r="BL43" s="168" t="str">
        <f aca="false">IF(AA43="","",IF(AA43="-","-",IF(UPPER(AA43)="AB","+",VLOOKUP(AA43,'විෂය තොරතුරු'!$P$24:$Q$28,2))))</f>
        <v/>
      </c>
      <c r="BM43" s="168" t="str">
        <f aca="false">IF(AB43="","",IF(AB43="-","-",IF(UPPER(AB43)="AB","+",VLOOKUP(AB43,'විෂය තොරතුරු'!$P$24:$Q$28,2))))</f>
        <v/>
      </c>
      <c r="BN43" s="168" t="str">
        <f aca="false">IF(AC43="","",IF(AC43="-","-",IF(UPPER(AC43)="AB","+",VLOOKUP(AC43,'විෂය තොරතුරු'!$P$24:$Q$28,2))))</f>
        <v/>
      </c>
      <c r="BO43" s="169" t="str">
        <f aca="false">IF(AD43="","",IF(AD43="-","-",IF(UPPER(AD43)="AB","+",VLOOKUP(AD43,'විෂය තොරතුරු'!$P$24:$Q$28,2))))</f>
        <v/>
      </c>
      <c r="BP43" s="171" t="str">
        <f aca="false">IF(AE43="","",IF(AE43="-","-",IF(UPPER(AE43)="AB","+",VLOOKUP(AE43,'විෂය තොරතුරු'!$P$24:$Q$28,2))))</f>
        <v/>
      </c>
      <c r="BQ43" s="168" t="str">
        <f aca="false">IF(AF43="","",IF(AF43="-","-",IF(UPPER(AF43)="AB","+",VLOOKUP(AF43,'විෂය තොරතුරු'!$P$24:$Q$28,2))))</f>
        <v/>
      </c>
      <c r="BR43" s="168" t="str">
        <f aca="false">IF(AG43="","",IF(AG43="-","-",IF(UPPER(AG43)="AB","+",VLOOKUP(AG43,'විෂය තොරතුරු'!$P$24:$Q$28,2))))</f>
        <v/>
      </c>
      <c r="BS43" s="168" t="str">
        <f aca="false">IF(AH43="","",IF(AH43="-","-",IF(UPPER(AH43)="AB","+",VLOOKUP(AH43,'විෂය තොරතුරු'!$P$24:$Q$28,2))))</f>
        <v/>
      </c>
      <c r="BT43" s="168" t="str">
        <f aca="false">IF(AI43="","",IF(AI43="-","-",IF(UPPER(AI43)="AB","+",VLOOKUP(AI43,'විෂය තොරතුරු'!$P$24:$Q$28,2))))</f>
        <v/>
      </c>
      <c r="BU43" s="168" t="str">
        <f aca="false">IF(AJ43="","",IF(AJ43="-","-",IF(UPPER(AJ43)="AB","+",VLOOKUP(AJ43,'විෂය තොරතුරු'!$P$24:$Q$28,2))))</f>
        <v/>
      </c>
      <c r="BV43" s="168" t="str">
        <f aca="false">IF(AK43="","",IF(AK43="-","-",IF(UPPER(AK43)="AB","+",VLOOKUP(AK43,'විෂය තොරතුරු'!$P$24:$Q$28,2))))</f>
        <v/>
      </c>
      <c r="BW43" s="169" t="str">
        <f aca="false">IF(AL43="","",IF(AL43="-","-",IF(UPPER(AL43)="AB","+",VLOOKUP(AL43,'විෂය තොරතුරු'!$P$24:$Q$28,2))))</f>
        <v/>
      </c>
      <c r="BX43" s="171" t="str">
        <f aca="false">IF($B43="","",COUNTIF($AP43:$BW43,"A"))</f>
        <v/>
      </c>
      <c r="BY43" s="168" t="str">
        <f aca="false">IF($B43="","",COUNTIF($AP43:$BW43,"B"))</f>
        <v/>
      </c>
      <c r="BZ43" s="168" t="str">
        <f aca="false">IF($B43="","",COUNTIF($AP43:$BW43,"C"))</f>
        <v/>
      </c>
      <c r="CA43" s="168" t="str">
        <f aca="false">IF($B43="","",COUNTIF($AP43:$BW43,"S"))</f>
        <v/>
      </c>
      <c r="CB43" s="169" t="str">
        <f aca="false">IF($B43="","",COUNTIF($AP43:$BW43,"W"))</f>
        <v/>
      </c>
      <c r="CC43" s="171" t="str">
        <f aca="false">IF(B43="","",SUM(BX43:CA43))</f>
        <v/>
      </c>
      <c r="CD43" s="169" t="str">
        <f aca="false">IF(B43="","",SUM(BX43:BZ43))</f>
        <v/>
      </c>
      <c r="CE43" s="172" t="str">
        <f aca="false">IF(B43="","",IF(AND(CC43&gt;=6,CD43&gt;=3,OR(E43&gt;=35,F43&gt;=35),L43&gt;=35),"6/3 සමත්",IF(AND(CC43&gt;=5,CD43&gt;=3,OR(E43&gt;=35,F43&gt;=35,L43&gt;=35)),"5/3 සමත්",IF(AND(CC43&gt;=4,CD43&gt;=1,OR(E43&gt;=20,F43&gt;=20,L43&gt;=20)),"සමත් කළ හැකි",IF(CB43=9,"W9","අසමත් ?")))))</f>
        <v/>
      </c>
      <c r="FK43" s="173" t="n">
        <v>29</v>
      </c>
      <c r="FL43" s="161" t="s">
        <v>72</v>
      </c>
      <c r="FM43" s="161"/>
      <c r="FN43" s="161" t="str">
        <f aca="false">IF(FM43="","-",(FM43/$M$95)*100)</f>
        <v>-</v>
      </c>
      <c r="FO43" s="165" t="n">
        <v>25</v>
      </c>
      <c r="FP43" s="165"/>
      <c r="FQ43" s="165" t="n">
        <v>43</v>
      </c>
      <c r="FR43" s="165" t="s">
        <v>18</v>
      </c>
      <c r="FS43" s="165"/>
      <c r="FT43" s="165"/>
      <c r="FU43" s="165" t="n">
        <v>20</v>
      </c>
      <c r="FV43" s="165" t="n">
        <v>18</v>
      </c>
      <c r="FW43" s="165" t="n">
        <v>13</v>
      </c>
      <c r="FX43" s="165" t="n">
        <v>23</v>
      </c>
      <c r="FY43" s="165" t="s">
        <v>18</v>
      </c>
      <c r="FZ43" s="165" t="s">
        <v>18</v>
      </c>
      <c r="GA43" s="165" t="n">
        <v>33</v>
      </c>
      <c r="GB43" s="165"/>
      <c r="GC43" s="165"/>
      <c r="GD43" s="165"/>
      <c r="GE43" s="165"/>
      <c r="GF43" s="165"/>
      <c r="GG43" s="165" t="n">
        <v>38</v>
      </c>
      <c r="GH43" s="165" t="s">
        <v>18</v>
      </c>
      <c r="GI43" s="165" t="s">
        <v>18</v>
      </c>
      <c r="GJ43" s="165"/>
      <c r="GK43" s="165"/>
      <c r="GL43" s="165" t="s">
        <v>18</v>
      </c>
      <c r="GM43" s="165"/>
      <c r="GN43" s="165"/>
      <c r="GO43" s="165" t="n">
        <v>20</v>
      </c>
      <c r="GP43" s="165" t="s">
        <v>18</v>
      </c>
      <c r="GQ43" s="165"/>
      <c r="GR43" s="165" t="s">
        <v>18</v>
      </c>
      <c r="GS43" s="165"/>
      <c r="GT43" s="165"/>
      <c r="GU43" s="165"/>
      <c r="GV43" s="174"/>
      <c r="GW43" s="167" t="n">
        <f aca="false">IF(FL43="","",SUM(FO43:GV43))</f>
        <v>233</v>
      </c>
      <c r="GX43" s="168" t="n">
        <f aca="false">IF(FL43="","",GW43/9)</f>
        <v>25.8888888888889</v>
      </c>
      <c r="GY43" s="169" t="n">
        <f aca="false">IF(FL43="","",IF(GW43=0,"-",RANK(GW43,$GW$15:$GW$64,0)))</f>
        <v>20</v>
      </c>
      <c r="GZ43" s="167" t="str">
        <f aca="false">IF(FO43="","",IF(FO43="-","-",IF(UPPER(FO43)="AB","+",VLOOKUP(FO43,'විෂය තොරතුරු'!$P$24:$Q$28,2))))</f>
        <v>W</v>
      </c>
      <c r="HA43" s="168" t="str">
        <f aca="false">IF(FP43="","",IF(FP43="-","-",IF(UPPER(FP43)="AB","+",VLOOKUP(FP43,'විෂය තොරතුරු'!$P$24:$Q$28,2))))</f>
        <v/>
      </c>
      <c r="HB43" s="168" t="str">
        <f aca="false">IF(FQ43="","",IF(FQ43="-","-",IF(UPPER(FQ43)="AB","+",VLOOKUP(FQ43,'විෂය තොරතුරු'!$P$24:$Q$28,2))))</f>
        <v>S</v>
      </c>
      <c r="HC43" s="168" t="str">
        <f aca="false">IF(FR43="","",IF(FR43="-","-",IF(UPPER(FR43)="AB","+",VLOOKUP(FR43,'විෂය තොරතුරු'!$P$24:$Q$28,2))))</f>
        <v>-</v>
      </c>
      <c r="HD43" s="168" t="str">
        <f aca="false">IF(FS43="","",IF(FS43="-","-",IF(UPPER(FS43)="AB","+",VLOOKUP(FS43,'විෂය තොරතුරු'!$P$24:$Q$28,2))))</f>
        <v/>
      </c>
      <c r="HE43" s="170" t="str">
        <f aca="false">IF(FT43="","",IF(FT43="-","-",IF(UPPER(FT43)="AB","+",VLOOKUP(FT43,'විෂය තොරතුරු'!$P$24:$Q$28,2))))</f>
        <v/>
      </c>
      <c r="HF43" s="171" t="str">
        <f aca="false">IF(FU43="","",IF(FU43="-","-",IF(UPPER(FU43)="AB","+",VLOOKUP(FU43,'විෂය තොරතුරු'!$P$24:$Q$28,2))))</f>
        <v>W</v>
      </c>
      <c r="HG43" s="168" t="str">
        <f aca="false">IF(FV43="","",IF(FV43="-","-",IF(UPPER(FV43)="AB","+",VLOOKUP(FV43,'විෂය තොරතුරු'!$P$24:$Q$28,2))))</f>
        <v>W</v>
      </c>
      <c r="HH43" s="168" t="str">
        <f aca="false">IF(FW43="","",IF(FW43="-","-",IF(UPPER(FW43)="AB","+",VLOOKUP(FW43,'විෂය තොරතුරු'!$P$24:$Q$28,2))))</f>
        <v>W</v>
      </c>
      <c r="HI43" s="169" t="str">
        <f aca="false">IF(FX43="","",IF(FX43="-","-",IF(UPPER(FX43)="AB","+",VLOOKUP(FX43,'විෂය තොරතුරු'!$P$24:$Q$28,2))))</f>
        <v>W</v>
      </c>
      <c r="HJ43" s="167" t="str">
        <f aca="false">IF(FY43="","",IF(FY43="-","-",IF(UPPER(FY43)="AB","+",VLOOKUP(FY43,'විෂය තොරතුරු'!$P$24:$Q$28,2))))</f>
        <v>-</v>
      </c>
      <c r="HK43" s="168" t="str">
        <f aca="false">IF(FZ43="","",IF(FZ43="-","-",IF(UPPER(FZ43)="AB","+",VLOOKUP(FZ43,'විෂය තොරතුරු'!$P$24:$Q$28,2))))</f>
        <v>-</v>
      </c>
      <c r="HL43" s="168" t="str">
        <f aca="false">IF(GA43="","",IF(GA43="-","-",IF(UPPER(GA43)="AB","+",VLOOKUP(GA43,'විෂය තොරතුරු'!$P$24:$Q$28,2))))</f>
        <v>W</v>
      </c>
      <c r="HM43" s="168" t="str">
        <f aca="false">IF(GB43="","",IF(GB43="-","-",IF(UPPER(GB43)="AB","+",VLOOKUP(GB43,'විෂය තොරතුරු'!$P$24:$Q$28,2))))</f>
        <v/>
      </c>
      <c r="HN43" s="168" t="str">
        <f aca="false">IF(GC43="","",IF(GC43="-","-",IF(UPPER(GC43)="AB","+",VLOOKUP(GC43,'විෂය තොරතුරු'!$P$24:$Q$28,2))))</f>
        <v/>
      </c>
      <c r="HO43" s="168" t="str">
        <f aca="false">IF(GD43="","",IF(GD43="-","-",IF(UPPER(GD43)="AB","+",VLOOKUP(GD43,'විෂය තොරතුරු'!$P$24:$Q$28,2))))</f>
        <v/>
      </c>
      <c r="HP43" s="168" t="str">
        <f aca="false">IF(GE43="","",IF(GE43="-","-",IF(UPPER(GE43)="AB","+",VLOOKUP(GE43,'විෂය තොරතුරු'!$P$24:$Q$28,2))))</f>
        <v/>
      </c>
      <c r="HQ43" s="170" t="str">
        <f aca="false">IF(GF43="","",IF(GF43="-","-",IF(UPPER(GF43)="AB","+",VLOOKUP(GF43,'විෂය තොරතුරු'!$P$24:$Q$28,2))))</f>
        <v/>
      </c>
      <c r="HR43" s="171" t="str">
        <f aca="false">IF(GG43="","",IF(GG43="-","-",IF(UPPER(GG43)="AB","+",VLOOKUP(GG43,'විෂය තොරතුරු'!$P$24:$Q$28,2))))</f>
        <v>S</v>
      </c>
      <c r="HS43" s="168" t="str">
        <f aca="false">IF(GH43="","",IF(GH43="-","-",IF(UPPER(GH43)="AB","+",VLOOKUP(GH43,'විෂය තොරතුරු'!$P$24:$Q$28,2))))</f>
        <v>-</v>
      </c>
      <c r="HT43" s="168" t="str">
        <f aca="false">IF(GI43="","",IF(GI43="-","-",IF(UPPER(GI43)="AB","+",VLOOKUP(GI43,'විෂය තොරතුරු'!$P$24:$Q$28,2))))</f>
        <v>-</v>
      </c>
      <c r="HU43" s="168" t="str">
        <f aca="false">IF(GJ43="","",IF(GJ43="-","-",IF(UPPER(GJ43)="AB","+",VLOOKUP(GJ43,'විෂය තොරතුරු'!$P$24:$Q$28,2))))</f>
        <v/>
      </c>
      <c r="HV43" s="168" t="str">
        <f aca="false">IF(GK43="","",IF(GK43="-","-",IF(UPPER(GK43)="AB","+",VLOOKUP(GK43,'විෂය තොරතුරු'!$P$24:$Q$28,2))))</f>
        <v/>
      </c>
      <c r="HW43" s="168" t="str">
        <f aca="false">IF(GL43="","",IF(GL43="-","-",IF(UPPER(GL43)="AB","+",VLOOKUP(GL43,'විෂය තොරතුරු'!$P$24:$Q$28,2))))</f>
        <v>-</v>
      </c>
      <c r="HX43" s="168" t="str">
        <f aca="false">IF(GM43="","",IF(GM43="-","-",IF(UPPER(GM43)="AB","+",VLOOKUP(GM43,'විෂය තොරතුරු'!$P$24:$Q$28,2))))</f>
        <v/>
      </c>
      <c r="HY43" s="169" t="str">
        <f aca="false">IF(GN43="","",IF(GN43="-","-",IF(UPPER(GN43)="AB","+",VLOOKUP(GN43,'විෂය තොරතුරු'!$P$24:$Q$28,2))))</f>
        <v/>
      </c>
      <c r="HZ43" s="171" t="str">
        <f aca="false">IF(GO43="","",IF(GO43="-","-",IF(UPPER(GO43)="AB","+",VLOOKUP(GO43,'විෂය තොරතුරු'!$P$24:$Q$28,2))))</f>
        <v>W</v>
      </c>
      <c r="IA43" s="168" t="str">
        <f aca="false">IF(GP43="","",IF(GP43="-","-",IF(UPPER(GP43)="AB","+",VLOOKUP(GP43,'විෂය තොරතුරු'!$P$24:$Q$28,2))))</f>
        <v>-</v>
      </c>
      <c r="IB43" s="168" t="str">
        <f aca="false">IF(GQ43="","",IF(GQ43="-","-",IF(UPPER(GQ43)="AB","+",VLOOKUP(GQ43,'විෂය තොරතුරු'!$P$24:$Q$28,2))))</f>
        <v/>
      </c>
      <c r="IC43" s="168" t="str">
        <f aca="false">IF(GR43="","",IF(GR43="-","-",IF(UPPER(GR43)="AB","+",VLOOKUP(GR43,'විෂය තොරතුරු'!$P$24:$Q$28,2))))</f>
        <v>-</v>
      </c>
      <c r="ID43" s="168" t="str">
        <f aca="false">IF(GS43="","",IF(GS43="-","-",IF(UPPER(GS43)="AB","+",VLOOKUP(GS43,'විෂය තොරතුරු'!$P$24:$Q$28,2))))</f>
        <v/>
      </c>
      <c r="IE43" s="168" t="str">
        <f aca="false">IF(GT43="","",IF(GT43="-","-",IF(UPPER(GT43)="AB","+",VLOOKUP(GT43,'විෂය තොරතුරු'!$P$24:$Q$28,2))))</f>
        <v/>
      </c>
      <c r="IF43" s="168" t="str">
        <f aca="false">IF(GU43="","",IF(GU43="-","-",IF(UPPER(GU43)="AB","+",VLOOKUP(GU43,'විෂය තොරතුරු'!$P$24:$Q$28,2))))</f>
        <v/>
      </c>
      <c r="IG43" s="169" t="str">
        <f aca="false">IF(GV43="","",IF(GV43="-","-",IF(UPPER(GV43)="AB","+",VLOOKUP(GV43,'විෂය තොරතුරු'!$P$24:$Q$28,2))))</f>
        <v/>
      </c>
      <c r="IH43" s="171" t="n">
        <f aca="false">IF($FL43="","",COUNTIF($GZ43:$IG43,"A"))</f>
        <v>0</v>
      </c>
      <c r="II43" s="171" t="n">
        <f aca="false">IF($FL43="","",COUNTIF($GZ43:$IG43,"B"))</f>
        <v>0</v>
      </c>
      <c r="IJ43" s="171" t="n">
        <f aca="false">IF($FL43="","",COUNTIF($GZ43:$IG43,"C"))</f>
        <v>0</v>
      </c>
      <c r="IK43" s="171" t="n">
        <f aca="false">IF($FL43="","",COUNTIF($GZ43:$IG43,"S"))</f>
        <v>2</v>
      </c>
      <c r="IL43" s="171" t="n">
        <f aca="false">IF($FL43="","",COUNTIF($GZ43:$IG43,"W"))</f>
        <v>7</v>
      </c>
      <c r="IM43" s="171" t="n">
        <f aca="false">IF(FL43="","",SUM(IH43:IK43))</f>
        <v>2</v>
      </c>
      <c r="IN43" s="169" t="n">
        <f aca="false">IF(FL43="","",SUM(IH43:IJ43))</f>
        <v>0</v>
      </c>
      <c r="IO43" s="172" t="str">
        <f aca="false">IF(FL43="","",IF(AND(IM43&gt;=6,IN43&gt;=3,OR(FO43&gt;=35,FP43&gt;=35),FV43&gt;=35),"6/3 සමත්",IF(AND(IM43&gt;=5,IN43&gt;=3,OR(FO43&gt;=35,FP43&gt;=35,FV43&gt;=35)),"5/3 සමත්",IF(AND(IM43&gt;=4,IN43&gt;=1,OR(FO43&gt;=20,FP43&gt;=20,FV43&gt;=20)),"සමත් කළ හැකි",IF(IL43=9,"W9","අසමත් ?")))))</f>
        <v>අසමත් ?</v>
      </c>
    </row>
    <row r="44" customFormat="false" ht="13.8" hidden="false" customHeight="false" outlineLevel="0" collapsed="false">
      <c r="A44" s="160" t="n">
        <v>30</v>
      </c>
      <c r="B44" s="161"/>
      <c r="C44" s="161"/>
      <c r="D44" s="162"/>
      <c r="E44" s="183"/>
      <c r="F44" s="181"/>
      <c r="G44" s="183"/>
      <c r="H44" s="180"/>
      <c r="I44" s="180"/>
      <c r="J44" s="181"/>
      <c r="K44" s="183"/>
      <c r="L44" s="180"/>
      <c r="M44" s="180"/>
      <c r="N44" s="181"/>
      <c r="O44" s="183"/>
      <c r="P44" s="180"/>
      <c r="Q44" s="180"/>
      <c r="R44" s="180"/>
      <c r="S44" s="180"/>
      <c r="T44" s="180"/>
      <c r="U44" s="180"/>
      <c r="V44" s="181"/>
      <c r="W44" s="183"/>
      <c r="X44" s="180"/>
      <c r="Y44" s="180"/>
      <c r="Z44" s="180"/>
      <c r="AA44" s="180"/>
      <c r="AB44" s="180"/>
      <c r="AC44" s="180"/>
      <c r="AD44" s="181"/>
      <c r="AE44" s="183"/>
      <c r="AF44" s="180"/>
      <c r="AG44" s="180"/>
      <c r="AH44" s="180"/>
      <c r="AI44" s="180"/>
      <c r="AJ44" s="180"/>
      <c r="AK44" s="180"/>
      <c r="AL44" s="166"/>
      <c r="AM44" s="167" t="str">
        <f aca="false">IF(B44="","",SUM(E44:AL44))</f>
        <v/>
      </c>
      <c r="AN44" s="168" t="str">
        <f aca="false">IF(B44="","",AM44/9)</f>
        <v/>
      </c>
      <c r="AO44" s="169" t="str">
        <f aca="false">IF(B44="","",IF(AM44=0,"-",RANK(AM44,$AM$15:$AM$64,0)))</f>
        <v/>
      </c>
      <c r="AP44" s="167" t="str">
        <f aca="false">IF(E44="","",IF(E44="-","-",IF(UPPER(E44)="AB","+",VLOOKUP(E44,'විෂය තොරතුරු'!$P$24:$Q$28,2))))</f>
        <v/>
      </c>
      <c r="AQ44" s="168" t="str">
        <f aca="false">IF(F44="","",IF(F44="-","-",IF(UPPER(F44)="AB","+",VLOOKUP(F44,'විෂය තොරතුරු'!$P$24:$Q$28,2))))</f>
        <v/>
      </c>
      <c r="AR44" s="168" t="str">
        <f aca="false">IF(G44="","",IF(G44="-","-",IF(UPPER(G44)="AB","+",VLOOKUP(G44,'විෂය තොරතුරු'!$P$24:$Q$28,2))))</f>
        <v/>
      </c>
      <c r="AS44" s="168" t="str">
        <f aca="false">IF(H44="","",IF(H44="-","-",IF(UPPER(H44)="AB","+",VLOOKUP(H44,'විෂය තොරතුරු'!$P$24:$Q$28,2))))</f>
        <v/>
      </c>
      <c r="AT44" s="168" t="str">
        <f aca="false">IF(I44="","",IF(I44="-","-",IF(UPPER(I44)="AB","+",VLOOKUP(I44,'විෂය තොරතුරු'!$P$24:$Q$28,2))))</f>
        <v/>
      </c>
      <c r="AU44" s="170" t="str">
        <f aca="false">IF(J44="","",IF(J44="-","-",IF(UPPER(J44)="AB","+",VLOOKUP(J44,'විෂය තොරතුරු'!$P$24:$Q$28,2))))</f>
        <v/>
      </c>
      <c r="AV44" s="171" t="str">
        <f aca="false">IF(K44="","",IF(K44="-","-",IF(UPPER(K44)="AB","+",VLOOKUP(K44,'විෂය තොරතුරු'!$P$24:$Q$28,2))))</f>
        <v/>
      </c>
      <c r="AW44" s="168" t="str">
        <f aca="false">IF(L44="","",IF(L44="-","-",IF(UPPER(L44)="AB","+",VLOOKUP(L44,'විෂය තොරතුරු'!$P$24:$Q$28,2))))</f>
        <v/>
      </c>
      <c r="AX44" s="168" t="str">
        <f aca="false">IF(M44="","",IF(M44="-","-",IF(UPPER(M44)="AB","+",VLOOKUP(M44,'විෂය තොරතුරු'!$P$24:$Q$28,2))))</f>
        <v/>
      </c>
      <c r="AY44" s="169" t="str">
        <f aca="false">IF(N44="","",IF(N44="-","-",IF(UPPER(N44)="AB","+",VLOOKUP(N44,'විෂය තොරතුරු'!$P$24:$Q$28,2))))</f>
        <v/>
      </c>
      <c r="AZ44" s="167" t="str">
        <f aca="false">IF(O44="","",IF(O44="-","-",IF(UPPER(O44)="AB","+",VLOOKUP(O44,'විෂය තොරතුරු'!$P$24:$Q$28,2))))</f>
        <v/>
      </c>
      <c r="BA44" s="168" t="str">
        <f aca="false">IF(P44="","",IF(P44="-","-",IF(UPPER(P44)="AB","+",VLOOKUP(P44,'විෂය තොරතුරු'!$P$24:$Q$28,2))))</f>
        <v/>
      </c>
      <c r="BB44" s="168" t="str">
        <f aca="false">IF(Q44="","",IF(Q44="-","-",IF(UPPER(Q44)="AB","+",VLOOKUP(Q44,'විෂය තොරතුරු'!$P$24:$Q$28,2))))</f>
        <v/>
      </c>
      <c r="BC44" s="168" t="str">
        <f aca="false">IF(R44="","",IF(R44="-","-",IF(UPPER(R44)="AB","+",VLOOKUP(R44,'විෂය තොරතුරු'!$P$24:$Q$28,2))))</f>
        <v/>
      </c>
      <c r="BD44" s="168" t="str">
        <f aca="false">IF(S44="","",IF(S44="-","-",IF(UPPER(S44)="AB","+",VLOOKUP(S44,'විෂය තොරතුරු'!$P$24:$Q$28,2))))</f>
        <v/>
      </c>
      <c r="BE44" s="168" t="str">
        <f aca="false">IF(T44="","",IF(T44="-","-",IF(UPPER(T44)="AB","+",VLOOKUP(T44,'විෂය තොරතුරු'!$P$24:$Q$28,2))))</f>
        <v/>
      </c>
      <c r="BF44" s="168" t="str">
        <f aca="false">IF(U44="","",IF(U44="-","-",IF(UPPER(U44)="AB","+",VLOOKUP(U44,'විෂය තොරතුරු'!$P$24:$Q$28,2))))</f>
        <v/>
      </c>
      <c r="BG44" s="170" t="str">
        <f aca="false">IF(V44="","",IF(V44="-","-",IF(UPPER(V44)="AB","+",VLOOKUP(V44,'විෂය තොරතුරු'!$P$24:$Q$28,2))))</f>
        <v/>
      </c>
      <c r="BH44" s="171" t="str">
        <f aca="false">IF(W44="","",IF(W44="-","-",IF(UPPER(W44)="AB","+",VLOOKUP(W44,'විෂය තොරතුරු'!$P$24:$Q$28,2))))</f>
        <v/>
      </c>
      <c r="BI44" s="168" t="str">
        <f aca="false">IF(X44="","",IF(X44="-","-",IF(UPPER(X44)="AB","+",VLOOKUP(X44,'විෂය තොරතුරු'!$P$24:$Q$28,2))))</f>
        <v/>
      </c>
      <c r="BJ44" s="168" t="str">
        <f aca="false">IF(Y44="","",IF(Y44="-","-",IF(UPPER(Y44)="AB","+",VLOOKUP(Y44,'විෂය තොරතුරු'!$P$24:$Q$28,2))))</f>
        <v/>
      </c>
      <c r="BK44" s="168" t="str">
        <f aca="false">IF(Z44="","",IF(Z44="-","-",IF(UPPER(Z44)="AB","+",VLOOKUP(Z44,'විෂය තොරතුරු'!$P$24:$Q$28,2))))</f>
        <v/>
      </c>
      <c r="BL44" s="168" t="str">
        <f aca="false">IF(AA44="","",IF(AA44="-","-",IF(UPPER(AA44)="AB","+",VLOOKUP(AA44,'විෂය තොරතුරු'!$P$24:$Q$28,2))))</f>
        <v/>
      </c>
      <c r="BM44" s="168" t="str">
        <f aca="false">IF(AB44="","",IF(AB44="-","-",IF(UPPER(AB44)="AB","+",VLOOKUP(AB44,'විෂය තොරතුරු'!$P$24:$Q$28,2))))</f>
        <v/>
      </c>
      <c r="BN44" s="168" t="str">
        <f aca="false">IF(AC44="","",IF(AC44="-","-",IF(UPPER(AC44)="AB","+",VLOOKUP(AC44,'විෂය තොරතුරු'!$P$24:$Q$28,2))))</f>
        <v/>
      </c>
      <c r="BO44" s="169" t="str">
        <f aca="false">IF(AD44="","",IF(AD44="-","-",IF(UPPER(AD44)="AB","+",VLOOKUP(AD44,'විෂය තොරතුරු'!$P$24:$Q$28,2))))</f>
        <v/>
      </c>
      <c r="BP44" s="171" t="str">
        <f aca="false">IF(AE44="","",IF(AE44="-","-",IF(UPPER(AE44)="AB","+",VLOOKUP(AE44,'විෂය තොරතුරු'!$P$24:$Q$28,2))))</f>
        <v/>
      </c>
      <c r="BQ44" s="168" t="str">
        <f aca="false">IF(AF44="","",IF(AF44="-","-",IF(UPPER(AF44)="AB","+",VLOOKUP(AF44,'විෂය තොරතුරු'!$P$24:$Q$28,2))))</f>
        <v/>
      </c>
      <c r="BR44" s="168" t="str">
        <f aca="false">IF(AG44="","",IF(AG44="-","-",IF(UPPER(AG44)="AB","+",VLOOKUP(AG44,'විෂය තොරතුරු'!$P$24:$Q$28,2))))</f>
        <v/>
      </c>
      <c r="BS44" s="168" t="str">
        <f aca="false">IF(AH44="","",IF(AH44="-","-",IF(UPPER(AH44)="AB","+",VLOOKUP(AH44,'විෂය තොරතුරු'!$P$24:$Q$28,2))))</f>
        <v/>
      </c>
      <c r="BT44" s="168" t="str">
        <f aca="false">IF(AI44="","",IF(AI44="-","-",IF(UPPER(AI44)="AB","+",VLOOKUP(AI44,'විෂය තොරතුරු'!$P$24:$Q$28,2))))</f>
        <v/>
      </c>
      <c r="BU44" s="168" t="str">
        <f aca="false">IF(AJ44="","",IF(AJ44="-","-",IF(UPPER(AJ44)="AB","+",VLOOKUP(AJ44,'විෂය තොරතුරු'!$P$24:$Q$28,2))))</f>
        <v/>
      </c>
      <c r="BV44" s="168" t="str">
        <f aca="false">IF(AK44="","",IF(AK44="-","-",IF(UPPER(AK44)="AB","+",VLOOKUP(AK44,'විෂය තොරතුරු'!$P$24:$Q$28,2))))</f>
        <v/>
      </c>
      <c r="BW44" s="169" t="str">
        <f aca="false">IF(AL44="","",IF(AL44="-","-",IF(UPPER(AL44)="AB","+",VLOOKUP(AL44,'විෂය තොරතුරු'!$P$24:$Q$28,2))))</f>
        <v/>
      </c>
      <c r="BX44" s="171" t="str">
        <f aca="false">IF($B44="","",COUNTIF($AP44:$BW44,"A"))</f>
        <v/>
      </c>
      <c r="BY44" s="168" t="str">
        <f aca="false">IF($B44="","",COUNTIF($AP44:$BW44,"B"))</f>
        <v/>
      </c>
      <c r="BZ44" s="168" t="str">
        <f aca="false">IF($B44="","",COUNTIF($AP44:$BW44,"C"))</f>
        <v/>
      </c>
      <c r="CA44" s="168" t="str">
        <f aca="false">IF($B44="","",COUNTIF($AP44:$BW44,"S"))</f>
        <v/>
      </c>
      <c r="CB44" s="169" t="str">
        <f aca="false">IF($B44="","",COUNTIF($AP44:$BW44,"W"))</f>
        <v/>
      </c>
      <c r="CC44" s="171" t="str">
        <f aca="false">IF(B44="","",SUM(BX44:CA44))</f>
        <v/>
      </c>
      <c r="CD44" s="169" t="str">
        <f aca="false">IF(B44="","",SUM(BX44:BZ44))</f>
        <v/>
      </c>
      <c r="CE44" s="172" t="str">
        <f aca="false">IF(B44="","",IF(AND(CC44&gt;=6,CD44&gt;=3,OR(E44&gt;=35,F44&gt;=35),L44&gt;=35),"6/3 සමත්",IF(AND(CC44&gt;=5,CD44&gt;=3,OR(E44&gt;=35,F44&gt;=35,L44&gt;=35)),"5/3 සමත්",IF(AND(CC44&gt;=4,CD44&gt;=1,OR(E44&gt;=20,F44&gt;=20,L44&gt;=20)),"සමත් කළ හැකි",IF(CB44=9,"W9","අසමත් ?")))))</f>
        <v/>
      </c>
      <c r="FK44" s="173" t="n">
        <v>30</v>
      </c>
      <c r="FL44" s="161" t="s">
        <v>73</v>
      </c>
      <c r="FM44" s="161"/>
      <c r="FN44" s="161" t="str">
        <f aca="false">IF(FM44="","-",(FM44/$M$95)*100)</f>
        <v>-</v>
      </c>
      <c r="FO44" s="165" t="s">
        <v>52</v>
      </c>
      <c r="FP44" s="165"/>
      <c r="FQ44" s="165" t="s">
        <v>52</v>
      </c>
      <c r="FR44" s="165" t="s">
        <v>18</v>
      </c>
      <c r="FS44" s="165"/>
      <c r="FT44" s="165"/>
      <c r="FU44" s="165" t="s">
        <v>52</v>
      </c>
      <c r="FV44" s="165" t="s">
        <v>52</v>
      </c>
      <c r="FW44" s="165" t="s">
        <v>52</v>
      </c>
      <c r="FX44" s="165" t="s">
        <v>52</v>
      </c>
      <c r="FY44" s="165" t="s">
        <v>18</v>
      </c>
      <c r="FZ44" s="165" t="s">
        <v>18</v>
      </c>
      <c r="GA44" s="165" t="s">
        <v>18</v>
      </c>
      <c r="GB44" s="165"/>
      <c r="GC44" s="165"/>
      <c r="GD44" s="165"/>
      <c r="GE44" s="165"/>
      <c r="GF44" s="165"/>
      <c r="GG44" s="165" t="s">
        <v>18</v>
      </c>
      <c r="GH44" s="165" t="s">
        <v>18</v>
      </c>
      <c r="GI44" s="165" t="s">
        <v>18</v>
      </c>
      <c r="GJ44" s="165"/>
      <c r="GK44" s="165"/>
      <c r="GL44" s="165" t="s">
        <v>18</v>
      </c>
      <c r="GM44" s="165"/>
      <c r="GN44" s="165"/>
      <c r="GO44" s="165" t="s">
        <v>18</v>
      </c>
      <c r="GP44" s="165" t="s">
        <v>18</v>
      </c>
      <c r="GQ44" s="165"/>
      <c r="GR44" s="165" t="s">
        <v>18</v>
      </c>
      <c r="GS44" s="165"/>
      <c r="GT44" s="165"/>
      <c r="GU44" s="165"/>
      <c r="GV44" s="174"/>
      <c r="GW44" s="167" t="n">
        <f aca="false">IF(FL44="","",SUM(FO44:GV44))</f>
        <v>0</v>
      </c>
      <c r="GX44" s="168" t="n">
        <f aca="false">IF(FL44="","",GW44/9)</f>
        <v>0</v>
      </c>
      <c r="GY44" s="169" t="str">
        <f aca="false">IF(FL44="","",IF(GW44=0,"-",RANK(GW44,$GW$15:$GW$64,0)))</f>
        <v>-</v>
      </c>
      <c r="GZ44" s="167" t="str">
        <f aca="false">IF(FO44="","",IF(FO44="-","-",IF(UPPER(FO44)="AB","+",VLOOKUP(FO44,'විෂය තොරතුරු'!$P$24:$Q$28,2))))</f>
        <v>+</v>
      </c>
      <c r="HA44" s="168" t="str">
        <f aca="false">IF(FP44="","",IF(FP44="-","-",IF(UPPER(FP44)="AB","+",VLOOKUP(FP44,'විෂය තොරතුරු'!$P$24:$Q$28,2))))</f>
        <v/>
      </c>
      <c r="HB44" s="168" t="str">
        <f aca="false">IF(FQ44="","",IF(FQ44="-","-",IF(UPPER(FQ44)="AB","+",VLOOKUP(FQ44,'විෂය තොරතුරු'!$P$24:$Q$28,2))))</f>
        <v>+</v>
      </c>
      <c r="HC44" s="168" t="str">
        <f aca="false">IF(FR44="","",IF(FR44="-","-",IF(UPPER(FR44)="AB","+",VLOOKUP(FR44,'විෂය තොරතුරු'!$P$24:$Q$28,2))))</f>
        <v>-</v>
      </c>
      <c r="HD44" s="168" t="str">
        <f aca="false">IF(FS44="","",IF(FS44="-","-",IF(UPPER(FS44)="AB","+",VLOOKUP(FS44,'විෂය තොරතුරු'!$P$24:$Q$28,2))))</f>
        <v/>
      </c>
      <c r="HE44" s="170" t="str">
        <f aca="false">IF(FT44="","",IF(FT44="-","-",IF(UPPER(FT44)="AB","+",VLOOKUP(FT44,'විෂය තොරතුරු'!$P$24:$Q$28,2))))</f>
        <v/>
      </c>
      <c r="HF44" s="171" t="str">
        <f aca="false">IF(FU44="","",IF(FU44="-","-",IF(UPPER(FU44)="AB","+",VLOOKUP(FU44,'විෂය තොරතුරු'!$P$24:$Q$28,2))))</f>
        <v>+</v>
      </c>
      <c r="HG44" s="168" t="str">
        <f aca="false">IF(FV44="","",IF(FV44="-","-",IF(UPPER(FV44)="AB","+",VLOOKUP(FV44,'විෂය තොරතුරු'!$P$24:$Q$28,2))))</f>
        <v>+</v>
      </c>
      <c r="HH44" s="168" t="str">
        <f aca="false">IF(FW44="","",IF(FW44="-","-",IF(UPPER(FW44)="AB","+",VLOOKUP(FW44,'විෂය තොරතුරු'!$P$24:$Q$28,2))))</f>
        <v>+</v>
      </c>
      <c r="HI44" s="169" t="str">
        <f aca="false">IF(FX44="","",IF(FX44="-","-",IF(UPPER(FX44)="AB","+",VLOOKUP(FX44,'විෂය තොරතුරු'!$P$24:$Q$28,2))))</f>
        <v>+</v>
      </c>
      <c r="HJ44" s="167" t="str">
        <f aca="false">IF(FY44="","",IF(FY44="-","-",IF(UPPER(FY44)="AB","+",VLOOKUP(FY44,'විෂය තොරතුරු'!$P$24:$Q$28,2))))</f>
        <v>-</v>
      </c>
      <c r="HK44" s="168" t="str">
        <f aca="false">IF(FZ44="","",IF(FZ44="-","-",IF(UPPER(FZ44)="AB","+",VLOOKUP(FZ44,'විෂය තොරතුරු'!$P$24:$Q$28,2))))</f>
        <v>-</v>
      </c>
      <c r="HL44" s="168" t="str">
        <f aca="false">IF(GA44="","",IF(GA44="-","-",IF(UPPER(GA44)="AB","+",VLOOKUP(GA44,'විෂය තොරතුරු'!$P$24:$Q$28,2))))</f>
        <v>-</v>
      </c>
      <c r="HM44" s="168" t="str">
        <f aca="false">IF(GB44="","",IF(GB44="-","-",IF(UPPER(GB44)="AB","+",VLOOKUP(GB44,'විෂය තොරතුරු'!$P$24:$Q$28,2))))</f>
        <v/>
      </c>
      <c r="HN44" s="168" t="str">
        <f aca="false">IF(GC44="","",IF(GC44="-","-",IF(UPPER(GC44)="AB","+",VLOOKUP(GC44,'විෂය තොරතුරු'!$P$24:$Q$28,2))))</f>
        <v/>
      </c>
      <c r="HO44" s="168" t="str">
        <f aca="false">IF(GD44="","",IF(GD44="-","-",IF(UPPER(GD44)="AB","+",VLOOKUP(GD44,'විෂය තොරතුරු'!$P$24:$Q$28,2))))</f>
        <v/>
      </c>
      <c r="HP44" s="168" t="str">
        <f aca="false">IF(GE44="","",IF(GE44="-","-",IF(UPPER(GE44)="AB","+",VLOOKUP(GE44,'විෂය තොරතුරු'!$P$24:$Q$28,2))))</f>
        <v/>
      </c>
      <c r="HQ44" s="170" t="str">
        <f aca="false">IF(GF44="","",IF(GF44="-","-",IF(UPPER(GF44)="AB","+",VLOOKUP(GF44,'විෂය තොරතුරු'!$P$24:$Q$28,2))))</f>
        <v/>
      </c>
      <c r="HR44" s="171" t="str">
        <f aca="false">IF(GG44="","",IF(GG44="-","-",IF(UPPER(GG44)="AB","+",VLOOKUP(GG44,'විෂය තොරතුරු'!$P$24:$Q$28,2))))</f>
        <v>-</v>
      </c>
      <c r="HS44" s="168" t="str">
        <f aca="false">IF(GH44="","",IF(GH44="-","-",IF(UPPER(GH44)="AB","+",VLOOKUP(GH44,'විෂය තොරතුරු'!$P$24:$Q$28,2))))</f>
        <v>-</v>
      </c>
      <c r="HT44" s="168" t="str">
        <f aca="false">IF(GI44="","",IF(GI44="-","-",IF(UPPER(GI44)="AB","+",VLOOKUP(GI44,'විෂය තොරතුරු'!$P$24:$Q$28,2))))</f>
        <v>-</v>
      </c>
      <c r="HU44" s="168" t="str">
        <f aca="false">IF(GJ44="","",IF(GJ44="-","-",IF(UPPER(GJ44)="AB","+",VLOOKUP(GJ44,'විෂය තොරතුරු'!$P$24:$Q$28,2))))</f>
        <v/>
      </c>
      <c r="HV44" s="168" t="str">
        <f aca="false">IF(GK44="","",IF(GK44="-","-",IF(UPPER(GK44)="AB","+",VLOOKUP(GK44,'විෂය තොරතුරු'!$P$24:$Q$28,2))))</f>
        <v/>
      </c>
      <c r="HW44" s="168" t="str">
        <f aca="false">IF(GL44="","",IF(GL44="-","-",IF(UPPER(GL44)="AB","+",VLOOKUP(GL44,'විෂය තොරතුරු'!$P$24:$Q$28,2))))</f>
        <v>-</v>
      </c>
      <c r="HX44" s="168" t="str">
        <f aca="false">IF(GM44="","",IF(GM44="-","-",IF(UPPER(GM44)="AB","+",VLOOKUP(GM44,'විෂය තොරතුරු'!$P$24:$Q$28,2))))</f>
        <v/>
      </c>
      <c r="HY44" s="169" t="str">
        <f aca="false">IF(GN44="","",IF(GN44="-","-",IF(UPPER(GN44)="AB","+",VLOOKUP(GN44,'විෂය තොරතුරු'!$P$24:$Q$28,2))))</f>
        <v/>
      </c>
      <c r="HZ44" s="171" t="str">
        <f aca="false">IF(GO44="","",IF(GO44="-","-",IF(UPPER(GO44)="AB","+",VLOOKUP(GO44,'විෂය තොරතුරු'!$P$24:$Q$28,2))))</f>
        <v>-</v>
      </c>
      <c r="IA44" s="168" t="str">
        <f aca="false">IF(GP44="","",IF(GP44="-","-",IF(UPPER(GP44)="AB","+",VLOOKUP(GP44,'විෂය තොරතුරු'!$P$24:$Q$28,2))))</f>
        <v>-</v>
      </c>
      <c r="IB44" s="168" t="str">
        <f aca="false">IF(GQ44="","",IF(GQ44="-","-",IF(UPPER(GQ44)="AB","+",VLOOKUP(GQ44,'විෂය තොරතුරු'!$P$24:$Q$28,2))))</f>
        <v/>
      </c>
      <c r="IC44" s="168" t="str">
        <f aca="false">IF(GR44="","",IF(GR44="-","-",IF(UPPER(GR44)="AB","+",VLOOKUP(GR44,'විෂය තොරතුරු'!$P$24:$Q$28,2))))</f>
        <v>-</v>
      </c>
      <c r="ID44" s="168" t="str">
        <f aca="false">IF(GS44="","",IF(GS44="-","-",IF(UPPER(GS44)="AB","+",VLOOKUP(GS44,'විෂය තොරතුරු'!$P$24:$Q$28,2))))</f>
        <v/>
      </c>
      <c r="IE44" s="168" t="str">
        <f aca="false">IF(GT44="","",IF(GT44="-","-",IF(UPPER(GT44)="AB","+",VLOOKUP(GT44,'විෂය තොරතුරු'!$P$24:$Q$28,2))))</f>
        <v/>
      </c>
      <c r="IF44" s="168" t="str">
        <f aca="false">IF(GU44="","",IF(GU44="-","-",IF(UPPER(GU44)="AB","+",VLOOKUP(GU44,'විෂය තොරතුරු'!$P$24:$Q$28,2))))</f>
        <v/>
      </c>
      <c r="IG44" s="169" t="str">
        <f aca="false">IF(GV44="","",IF(GV44="-","-",IF(UPPER(GV44)="AB","+",VLOOKUP(GV44,'විෂය තොරතුරු'!$P$24:$Q$28,2))))</f>
        <v/>
      </c>
      <c r="IH44" s="171" t="n">
        <f aca="false">IF($FL44="","",COUNTIF($GZ44:$IG44,"A"))</f>
        <v>0</v>
      </c>
      <c r="II44" s="171" t="n">
        <f aca="false">IF($FL44="","",COUNTIF($GZ44:$IG44,"B"))</f>
        <v>0</v>
      </c>
      <c r="IJ44" s="171" t="n">
        <f aca="false">IF($FL44="","",COUNTIF($GZ44:$IG44,"C"))</f>
        <v>0</v>
      </c>
      <c r="IK44" s="171" t="n">
        <f aca="false">IF($FL44="","",COUNTIF($GZ44:$IG44,"S"))</f>
        <v>0</v>
      </c>
      <c r="IL44" s="171" t="n">
        <f aca="false">IF($FL44="","",COUNTIF($GZ44:$IG44,"W"))</f>
        <v>0</v>
      </c>
      <c r="IM44" s="171" t="n">
        <f aca="false">IF(FL44="","",SUM(IH44:IK44))</f>
        <v>0</v>
      </c>
      <c r="IN44" s="169" t="n">
        <f aca="false">IF(FL44="","",SUM(IH44:IJ44))</f>
        <v>0</v>
      </c>
      <c r="IO44" s="172" t="str">
        <f aca="false">IF(FL44="","",IF(AND(IM44&gt;=6,IN44&gt;=3,OR(FO44&gt;=35,FP44&gt;=35),FV44&gt;=35),"6/3 සමත්",IF(AND(IM44&gt;=5,IN44&gt;=3,OR(FO44&gt;=35,FP44&gt;=35,FV44&gt;=35)),"5/3 සමත්",IF(AND(IM44&gt;=4,IN44&gt;=1,OR(FO44&gt;=20,FP44&gt;=20,FV44&gt;=20)),"සමත් කළ හැකි",IF(IL44=9,"W9","අසමත් ?")))))</f>
        <v>අසමත් ?</v>
      </c>
    </row>
    <row r="45" customFormat="false" ht="16.5" hidden="false" customHeight="true" outlineLevel="0" collapsed="false">
      <c r="A45" s="160" t="n">
        <v>31</v>
      </c>
      <c r="B45" s="187"/>
      <c r="C45" s="161"/>
      <c r="D45" s="162"/>
      <c r="E45" s="183"/>
      <c r="F45" s="181"/>
      <c r="G45" s="183"/>
      <c r="H45" s="180"/>
      <c r="I45" s="180"/>
      <c r="J45" s="181"/>
      <c r="K45" s="183"/>
      <c r="L45" s="180"/>
      <c r="M45" s="180"/>
      <c r="N45" s="181"/>
      <c r="O45" s="183"/>
      <c r="P45" s="180"/>
      <c r="Q45" s="180"/>
      <c r="R45" s="180"/>
      <c r="S45" s="180"/>
      <c r="T45" s="180"/>
      <c r="U45" s="180"/>
      <c r="V45" s="181"/>
      <c r="W45" s="183"/>
      <c r="X45" s="180"/>
      <c r="Y45" s="180"/>
      <c r="Z45" s="180"/>
      <c r="AA45" s="180"/>
      <c r="AB45" s="180"/>
      <c r="AC45" s="180"/>
      <c r="AD45" s="181"/>
      <c r="AE45" s="183"/>
      <c r="AF45" s="180"/>
      <c r="AG45" s="180"/>
      <c r="AH45" s="180"/>
      <c r="AI45" s="180"/>
      <c r="AJ45" s="180"/>
      <c r="AK45" s="180"/>
      <c r="AL45" s="166"/>
      <c r="AM45" s="167" t="str">
        <f aca="false">IF(B45="","",SUM(E45:AL45))</f>
        <v/>
      </c>
      <c r="AN45" s="168" t="str">
        <f aca="false">IF(B45="","",AM45/9)</f>
        <v/>
      </c>
      <c r="AO45" s="169" t="str">
        <f aca="false">IF(B45="","",IF(AM45=0,"-",RANK(AM45,$AM$15:$AM$64,0)))</f>
        <v/>
      </c>
      <c r="AP45" s="167" t="str">
        <f aca="false">IF(E45="","",IF(E45="-","-",IF(UPPER(E45)="AB","+",VLOOKUP(E45,'විෂය තොරතුරු'!$P$24:$Q$28,2))))</f>
        <v/>
      </c>
      <c r="AQ45" s="168" t="str">
        <f aca="false">IF(F45="","",IF(F45="-","-",IF(UPPER(F45)="AB","+",VLOOKUP(F45,'විෂය තොරතුරු'!$P$24:$Q$28,2))))</f>
        <v/>
      </c>
      <c r="AR45" s="168" t="str">
        <f aca="false">IF(G45="","",IF(G45="-","-",IF(UPPER(G45)="AB","+",VLOOKUP(G45,'විෂය තොරතුරු'!$P$24:$Q$28,2))))</f>
        <v/>
      </c>
      <c r="AS45" s="168" t="str">
        <f aca="false">IF(H45="","",IF(H45="-","-",IF(UPPER(H45)="AB","+",VLOOKUP(H45,'විෂය තොරතුරු'!$P$24:$Q$28,2))))</f>
        <v/>
      </c>
      <c r="AT45" s="168" t="str">
        <f aca="false">IF(I45="","",IF(I45="-","-",IF(UPPER(I45)="AB","+",VLOOKUP(I45,'විෂය තොරතුරු'!$P$24:$Q$28,2))))</f>
        <v/>
      </c>
      <c r="AU45" s="170" t="str">
        <f aca="false">IF(J45="","",IF(J45="-","-",IF(UPPER(J45)="AB","+",VLOOKUP(J45,'විෂය තොරතුරු'!$P$24:$Q$28,2))))</f>
        <v/>
      </c>
      <c r="AV45" s="171" t="str">
        <f aca="false">IF(K45="","",IF(K45="-","-",IF(UPPER(K45)="AB","+",VLOOKUP(K45,'විෂය තොරතුරු'!$P$24:$Q$28,2))))</f>
        <v/>
      </c>
      <c r="AW45" s="168" t="str">
        <f aca="false">IF(L45="","",IF(L45="-","-",IF(UPPER(L45)="AB","+",VLOOKUP(L45,'විෂය තොරතුරු'!$P$24:$Q$28,2))))</f>
        <v/>
      </c>
      <c r="AX45" s="168" t="str">
        <f aca="false">IF(M45="","",IF(M45="-","-",IF(UPPER(M45)="AB","+",VLOOKUP(M45,'විෂය තොරතුරු'!$P$24:$Q$28,2))))</f>
        <v/>
      </c>
      <c r="AY45" s="169" t="str">
        <f aca="false">IF(N45="","",IF(N45="-","-",IF(UPPER(N45)="AB","+",VLOOKUP(N45,'විෂය තොරතුරු'!$P$24:$Q$28,2))))</f>
        <v/>
      </c>
      <c r="AZ45" s="167" t="str">
        <f aca="false">IF(O45="","",IF(O45="-","-",IF(UPPER(O45)="AB","+",VLOOKUP(O45,'විෂය තොරතුරු'!$P$24:$Q$28,2))))</f>
        <v/>
      </c>
      <c r="BA45" s="168" t="str">
        <f aca="false">IF(P45="","",IF(P45="-","-",IF(UPPER(P45)="AB","+",VLOOKUP(P45,'විෂය තොරතුරු'!$P$24:$Q$28,2))))</f>
        <v/>
      </c>
      <c r="BB45" s="168" t="str">
        <f aca="false">IF(Q45="","",IF(Q45="-","-",IF(UPPER(Q45)="AB","+",VLOOKUP(Q45,'විෂය තොරතුරු'!$P$24:$Q$28,2))))</f>
        <v/>
      </c>
      <c r="BC45" s="168" t="str">
        <f aca="false">IF(R45="","",IF(R45="-","-",IF(UPPER(R45)="AB","+",VLOOKUP(R45,'විෂය තොරතුරු'!$P$24:$Q$28,2))))</f>
        <v/>
      </c>
      <c r="BD45" s="168" t="str">
        <f aca="false">IF(S45="","",IF(S45="-","-",IF(UPPER(S45)="AB","+",VLOOKUP(S45,'විෂය තොරතුරු'!$P$24:$Q$28,2))))</f>
        <v/>
      </c>
      <c r="BE45" s="168" t="str">
        <f aca="false">IF(T45="","",IF(T45="-","-",IF(UPPER(T45)="AB","+",VLOOKUP(T45,'විෂය තොරතුරු'!$P$24:$Q$28,2))))</f>
        <v/>
      </c>
      <c r="BF45" s="168" t="str">
        <f aca="false">IF(U45="","",IF(U45="-","-",IF(UPPER(U45)="AB","+",VLOOKUP(U45,'විෂය තොරතුරු'!$P$24:$Q$28,2))))</f>
        <v/>
      </c>
      <c r="BG45" s="170" t="str">
        <f aca="false">IF(V45="","",IF(V45="-","-",IF(UPPER(V45)="AB","+",VLOOKUP(V45,'විෂය තොරතුරු'!$P$24:$Q$28,2))))</f>
        <v/>
      </c>
      <c r="BH45" s="171" t="str">
        <f aca="false">IF(W45="","",IF(W45="-","-",IF(UPPER(W45)="AB","+",VLOOKUP(W45,'විෂය තොරතුරු'!$P$24:$Q$28,2))))</f>
        <v/>
      </c>
      <c r="BI45" s="168" t="str">
        <f aca="false">IF(X45="","",IF(X45="-","-",IF(UPPER(X45)="AB","+",VLOOKUP(X45,'විෂය තොරතුරු'!$P$24:$Q$28,2))))</f>
        <v/>
      </c>
      <c r="BJ45" s="168" t="str">
        <f aca="false">IF(Y45="","",IF(Y45="-","-",IF(UPPER(Y45)="AB","+",VLOOKUP(Y45,'විෂය තොරතුරු'!$P$24:$Q$28,2))))</f>
        <v/>
      </c>
      <c r="BK45" s="168" t="str">
        <f aca="false">IF(Z45="","",IF(Z45="-","-",IF(UPPER(Z45)="AB","+",VLOOKUP(Z45,'විෂය තොරතුරු'!$P$24:$Q$28,2))))</f>
        <v/>
      </c>
      <c r="BL45" s="168" t="str">
        <f aca="false">IF(AA45="","",IF(AA45="-","-",IF(UPPER(AA45)="AB","+",VLOOKUP(AA45,'විෂය තොරතුරු'!$P$24:$Q$28,2))))</f>
        <v/>
      </c>
      <c r="BM45" s="168" t="str">
        <f aca="false">IF(AB45="","",IF(AB45="-","-",IF(UPPER(AB45)="AB","+",VLOOKUP(AB45,'විෂය තොරතුරු'!$P$24:$Q$28,2))))</f>
        <v/>
      </c>
      <c r="BN45" s="168" t="str">
        <f aca="false">IF(AC45="","",IF(AC45="-","-",IF(UPPER(AC45)="AB","+",VLOOKUP(AC45,'විෂය තොරතුරු'!$P$24:$Q$28,2))))</f>
        <v/>
      </c>
      <c r="BO45" s="169" t="str">
        <f aca="false">IF(AD45="","",IF(AD45="-","-",IF(UPPER(AD45)="AB","+",VLOOKUP(AD45,'විෂය තොරතුරු'!$P$24:$Q$28,2))))</f>
        <v/>
      </c>
      <c r="BP45" s="171" t="str">
        <f aca="false">IF(AE45="","",IF(AE45="-","-",IF(UPPER(AE45)="AB","+",VLOOKUP(AE45,'විෂය තොරතුරු'!$P$24:$Q$28,2))))</f>
        <v/>
      </c>
      <c r="BQ45" s="168" t="str">
        <f aca="false">IF(AF45="","",IF(AF45="-","-",IF(UPPER(AF45)="AB","+",VLOOKUP(AF45,'විෂය තොරතුරු'!$P$24:$Q$28,2))))</f>
        <v/>
      </c>
      <c r="BR45" s="168" t="str">
        <f aca="false">IF(AG45="","",IF(AG45="-","-",IF(UPPER(AG45)="AB","+",VLOOKUP(AG45,'විෂය තොරතුරු'!$P$24:$Q$28,2))))</f>
        <v/>
      </c>
      <c r="BS45" s="168" t="str">
        <f aca="false">IF(AH45="","",IF(AH45="-","-",IF(UPPER(AH45)="AB","+",VLOOKUP(AH45,'විෂය තොරතුරු'!$P$24:$Q$28,2))))</f>
        <v/>
      </c>
      <c r="BT45" s="168" t="str">
        <f aca="false">IF(AI45="","",IF(AI45="-","-",IF(UPPER(AI45)="AB","+",VLOOKUP(AI45,'විෂය තොරතුරු'!$P$24:$Q$28,2))))</f>
        <v/>
      </c>
      <c r="BU45" s="168" t="str">
        <f aca="false">IF(AJ45="","",IF(AJ45="-","-",IF(UPPER(AJ45)="AB","+",VLOOKUP(AJ45,'විෂය තොරතුරු'!$P$24:$Q$28,2))))</f>
        <v/>
      </c>
      <c r="BV45" s="168" t="str">
        <f aca="false">IF(AK45="","",IF(AK45="-","-",IF(UPPER(AK45)="AB","+",VLOOKUP(AK45,'විෂය තොරතුරු'!$P$24:$Q$28,2))))</f>
        <v/>
      </c>
      <c r="BW45" s="169" t="str">
        <f aca="false">IF(AL45="","",IF(AL45="-","-",IF(UPPER(AL45)="AB","+",VLOOKUP(AL45,'විෂය තොරතුරු'!$P$24:$Q$28,2))))</f>
        <v/>
      </c>
      <c r="BX45" s="171" t="str">
        <f aca="false">IF($B45="","",COUNTIF($AP45:$BW45,"A"))</f>
        <v/>
      </c>
      <c r="BY45" s="168" t="str">
        <f aca="false">IF($B45="","",COUNTIF($AP45:$BW45,"B"))</f>
        <v/>
      </c>
      <c r="BZ45" s="168" t="str">
        <f aca="false">IF($B45="","",COUNTIF($AP45:$BW45,"C"))</f>
        <v/>
      </c>
      <c r="CA45" s="168" t="str">
        <f aca="false">IF($B45="","",COUNTIF($AP45:$BW45,"S"))</f>
        <v/>
      </c>
      <c r="CB45" s="169" t="str">
        <f aca="false">IF($B45="","",COUNTIF($AP45:$BW45,"W"))</f>
        <v/>
      </c>
      <c r="CC45" s="171" t="str">
        <f aca="false">IF(B45="","",SUM(BX45:CA45))</f>
        <v/>
      </c>
      <c r="CD45" s="169" t="str">
        <f aca="false">IF(B45="","",SUM(BX45:BZ45))</f>
        <v/>
      </c>
      <c r="CE45" s="172" t="str">
        <f aca="false">IF(B45="","",IF(AND(CC45&gt;=6,CD45&gt;=3,OR(E45&gt;=35,F45&gt;=35),L45&gt;=35),"6/3 සමත්",IF(AND(CC45&gt;=5,CD45&gt;=3,OR(E45&gt;=35,F45&gt;=35,L45&gt;=35)),"5/3 සමත්",IF(AND(CC45&gt;=4,CD45&gt;=1,OR(E45&gt;=20,F45&gt;=20,L45&gt;=20)),"සමත් කළ හැකි",IF(CB45=9,"W9","අසමත් ?")))))</f>
        <v/>
      </c>
      <c r="FK45" s="173" t="n">
        <v>31</v>
      </c>
      <c r="FL45" s="187" t="s">
        <v>74</v>
      </c>
      <c r="FM45" s="161"/>
      <c r="FN45" s="161" t="str">
        <f aca="false">IF(FM45="","-",(FM45/$M$95)*100)</f>
        <v>-</v>
      </c>
      <c r="FO45" s="165" t="n">
        <v>21</v>
      </c>
      <c r="FP45" s="165"/>
      <c r="FQ45" s="165" t="n">
        <v>48</v>
      </c>
      <c r="FR45" s="165" t="s">
        <v>18</v>
      </c>
      <c r="FS45" s="165"/>
      <c r="FT45" s="165"/>
      <c r="FU45" s="165" t="n">
        <v>3</v>
      </c>
      <c r="FV45" s="165" t="n">
        <v>15</v>
      </c>
      <c r="FW45" s="165" t="n">
        <v>19</v>
      </c>
      <c r="FX45" s="165" t="s">
        <v>18</v>
      </c>
      <c r="FY45" s="165" t="s">
        <v>18</v>
      </c>
      <c r="FZ45" s="165" t="s">
        <v>18</v>
      </c>
      <c r="GA45" s="165" t="n">
        <v>8</v>
      </c>
      <c r="GB45" s="165"/>
      <c r="GC45" s="165"/>
      <c r="GD45" s="165"/>
      <c r="GE45" s="165"/>
      <c r="GF45" s="165"/>
      <c r="GG45" s="165" t="n">
        <v>41</v>
      </c>
      <c r="GH45" s="165" t="s">
        <v>18</v>
      </c>
      <c r="GI45" s="165" t="s">
        <v>18</v>
      </c>
      <c r="GJ45" s="165"/>
      <c r="GK45" s="165"/>
      <c r="GL45" s="165" t="n">
        <v>39</v>
      </c>
      <c r="GM45" s="165"/>
      <c r="GN45" s="165"/>
      <c r="GO45" s="165" t="s">
        <v>18</v>
      </c>
      <c r="GP45" s="165" t="s">
        <v>18</v>
      </c>
      <c r="GQ45" s="165"/>
      <c r="GR45" s="165" t="s">
        <v>18</v>
      </c>
      <c r="GS45" s="165"/>
      <c r="GT45" s="165"/>
      <c r="GU45" s="165"/>
      <c r="GV45" s="174"/>
      <c r="GW45" s="167" t="n">
        <f aca="false">IF(FL45="","",SUM(FO45:GV45))</f>
        <v>194</v>
      </c>
      <c r="GX45" s="168" t="n">
        <f aca="false">IF(FL45="","",GW45/9)</f>
        <v>21.5555555555556</v>
      </c>
      <c r="GY45" s="169" t="n">
        <f aca="false">IF(FL45="","",IF(GW45=0,"-",RANK(GW45,$GW$15:$GW$64,0)))</f>
        <v>30</v>
      </c>
      <c r="GZ45" s="167" t="str">
        <f aca="false">IF(FO45="","",IF(FO45="-","-",IF(UPPER(FO45)="AB","+",VLOOKUP(FO45,'විෂය තොරතුරු'!$P$24:$Q$28,2))))</f>
        <v>W</v>
      </c>
      <c r="HA45" s="168" t="str">
        <f aca="false">IF(FP45="","",IF(FP45="-","-",IF(UPPER(FP45)="AB","+",VLOOKUP(FP45,'විෂය තොරතුරු'!$P$24:$Q$28,2))))</f>
        <v/>
      </c>
      <c r="HB45" s="168" t="str">
        <f aca="false">IF(FQ45="","",IF(FQ45="-","-",IF(UPPER(FQ45)="AB","+",VLOOKUP(FQ45,'විෂය තොරතුරු'!$P$24:$Q$28,2))))</f>
        <v>S</v>
      </c>
      <c r="HC45" s="168" t="str">
        <f aca="false">IF(FR45="","",IF(FR45="-","-",IF(UPPER(FR45)="AB","+",VLOOKUP(FR45,'විෂය තොරතුරු'!$P$24:$Q$28,2))))</f>
        <v>-</v>
      </c>
      <c r="HD45" s="168" t="str">
        <f aca="false">IF(FS45="","",IF(FS45="-","-",IF(UPPER(FS45)="AB","+",VLOOKUP(FS45,'විෂය තොරතුරු'!$P$24:$Q$28,2))))</f>
        <v/>
      </c>
      <c r="HE45" s="170" t="str">
        <f aca="false">IF(FT45="","",IF(FT45="-","-",IF(UPPER(FT45)="AB","+",VLOOKUP(FT45,'විෂය තොරතුරු'!$P$24:$Q$28,2))))</f>
        <v/>
      </c>
      <c r="HF45" s="171" t="str">
        <f aca="false">IF(FU45="","",IF(FU45="-","-",IF(UPPER(FU45)="AB","+",VLOOKUP(FU45,'විෂය තොරතුරු'!$P$24:$Q$28,2))))</f>
        <v>W</v>
      </c>
      <c r="HG45" s="168" t="str">
        <f aca="false">IF(FV45="","",IF(FV45="-","-",IF(UPPER(FV45)="AB","+",VLOOKUP(FV45,'විෂය තොරතුරු'!$P$24:$Q$28,2))))</f>
        <v>W</v>
      </c>
      <c r="HH45" s="168" t="str">
        <f aca="false">IF(FW45="","",IF(FW45="-","-",IF(UPPER(FW45)="AB","+",VLOOKUP(FW45,'විෂය තොරතුරු'!$P$24:$Q$28,2))))</f>
        <v>W</v>
      </c>
      <c r="HI45" s="169" t="str">
        <f aca="false">IF(FX45="","",IF(FX45="-","-",IF(UPPER(FX45)="AB","+",VLOOKUP(FX45,'විෂය තොරතුරු'!$P$24:$Q$28,2))))</f>
        <v>-</v>
      </c>
      <c r="HJ45" s="167" t="str">
        <f aca="false">IF(FY45="","",IF(FY45="-","-",IF(UPPER(FY45)="AB","+",VLOOKUP(FY45,'විෂය තොරතුරු'!$P$24:$Q$28,2))))</f>
        <v>-</v>
      </c>
      <c r="HK45" s="168" t="str">
        <f aca="false">IF(FZ45="","",IF(FZ45="-","-",IF(UPPER(FZ45)="AB","+",VLOOKUP(FZ45,'විෂය තොරතුරු'!$P$24:$Q$28,2))))</f>
        <v>-</v>
      </c>
      <c r="HL45" s="168" t="str">
        <f aca="false">IF(GA45="","",IF(GA45="-","-",IF(UPPER(GA45)="AB","+",VLOOKUP(GA45,'විෂය තොරතුරු'!$P$24:$Q$28,2))))</f>
        <v>W</v>
      </c>
      <c r="HM45" s="168" t="str">
        <f aca="false">IF(GB45="","",IF(GB45="-","-",IF(UPPER(GB45)="AB","+",VLOOKUP(GB45,'විෂය තොරතුරු'!$P$24:$Q$28,2))))</f>
        <v/>
      </c>
      <c r="HN45" s="168" t="str">
        <f aca="false">IF(GC45="","",IF(GC45="-","-",IF(UPPER(GC45)="AB","+",VLOOKUP(GC45,'විෂය තොරතුරු'!$P$24:$Q$28,2))))</f>
        <v/>
      </c>
      <c r="HO45" s="168" t="str">
        <f aca="false">IF(GD45="","",IF(GD45="-","-",IF(UPPER(GD45)="AB","+",VLOOKUP(GD45,'විෂය තොරතුරු'!$P$24:$Q$28,2))))</f>
        <v/>
      </c>
      <c r="HP45" s="168" t="str">
        <f aca="false">IF(GE45="","",IF(GE45="-","-",IF(UPPER(GE45)="AB","+",VLOOKUP(GE45,'විෂය තොරතුරු'!$P$24:$Q$28,2))))</f>
        <v/>
      </c>
      <c r="HQ45" s="170" t="str">
        <f aca="false">IF(GF45="","",IF(GF45="-","-",IF(UPPER(GF45)="AB","+",VLOOKUP(GF45,'විෂය තොරතුරු'!$P$24:$Q$28,2))))</f>
        <v/>
      </c>
      <c r="HR45" s="171" t="str">
        <f aca="false">IF(GG45="","",IF(GG45="-","-",IF(UPPER(GG45)="AB","+",VLOOKUP(GG45,'විෂය තොරතුරු'!$P$24:$Q$28,2))))</f>
        <v>S</v>
      </c>
      <c r="HS45" s="168" t="str">
        <f aca="false">IF(GH45="","",IF(GH45="-","-",IF(UPPER(GH45)="AB","+",VLOOKUP(GH45,'විෂය තොරතුරු'!$P$24:$Q$28,2))))</f>
        <v>-</v>
      </c>
      <c r="HT45" s="168" t="str">
        <f aca="false">IF(GI45="","",IF(GI45="-","-",IF(UPPER(GI45)="AB","+",VLOOKUP(GI45,'විෂය තොරතුරු'!$P$24:$Q$28,2))))</f>
        <v>-</v>
      </c>
      <c r="HU45" s="168" t="str">
        <f aca="false">IF(GJ45="","",IF(GJ45="-","-",IF(UPPER(GJ45)="AB","+",VLOOKUP(GJ45,'විෂය තොරතුරු'!$P$24:$Q$28,2))))</f>
        <v/>
      </c>
      <c r="HV45" s="168" t="str">
        <f aca="false">IF(GK45="","",IF(GK45="-","-",IF(UPPER(GK45)="AB","+",VLOOKUP(GK45,'විෂය තොරතුරු'!$P$24:$Q$28,2))))</f>
        <v/>
      </c>
      <c r="HW45" s="168" t="str">
        <f aca="false">IF(GL45="","",IF(GL45="-","-",IF(UPPER(GL45)="AB","+",VLOOKUP(GL45,'විෂය තොරතුරු'!$P$24:$Q$28,2))))</f>
        <v>S</v>
      </c>
      <c r="HX45" s="168" t="str">
        <f aca="false">IF(GM45="","",IF(GM45="-","-",IF(UPPER(GM45)="AB","+",VLOOKUP(GM45,'විෂය තොරතුරු'!$P$24:$Q$28,2))))</f>
        <v/>
      </c>
      <c r="HY45" s="169" t="str">
        <f aca="false">IF(GN45="","",IF(GN45="-","-",IF(UPPER(GN45)="AB","+",VLOOKUP(GN45,'විෂය තොරතුරු'!$P$24:$Q$28,2))))</f>
        <v/>
      </c>
      <c r="HZ45" s="171" t="str">
        <f aca="false">IF(GO45="","",IF(GO45="-","-",IF(UPPER(GO45)="AB","+",VLOOKUP(GO45,'විෂය තොරතුරු'!$P$24:$Q$28,2))))</f>
        <v>-</v>
      </c>
      <c r="IA45" s="168" t="str">
        <f aca="false">IF(GP45="","",IF(GP45="-","-",IF(UPPER(GP45)="AB","+",VLOOKUP(GP45,'විෂය තොරතුරු'!$P$24:$Q$28,2))))</f>
        <v>-</v>
      </c>
      <c r="IB45" s="168" t="str">
        <f aca="false">IF(GQ45="","",IF(GQ45="-","-",IF(UPPER(GQ45)="AB","+",VLOOKUP(GQ45,'විෂය තොරතුරු'!$P$24:$Q$28,2))))</f>
        <v/>
      </c>
      <c r="IC45" s="168" t="str">
        <f aca="false">IF(GR45="","",IF(GR45="-","-",IF(UPPER(GR45)="AB","+",VLOOKUP(GR45,'විෂය තොරතුරු'!$P$24:$Q$28,2))))</f>
        <v>-</v>
      </c>
      <c r="ID45" s="168" t="str">
        <f aca="false">IF(GS45="","",IF(GS45="-","-",IF(UPPER(GS45)="AB","+",VLOOKUP(GS45,'විෂය තොරතුරු'!$P$24:$Q$28,2))))</f>
        <v/>
      </c>
      <c r="IE45" s="168" t="str">
        <f aca="false">IF(GT45="","",IF(GT45="-","-",IF(UPPER(GT45)="AB","+",VLOOKUP(GT45,'විෂය තොරතුරු'!$P$24:$Q$28,2))))</f>
        <v/>
      </c>
      <c r="IF45" s="168" t="str">
        <f aca="false">IF(GU45="","",IF(GU45="-","-",IF(UPPER(GU45)="AB","+",VLOOKUP(GU45,'විෂය තොරතුරු'!$P$24:$Q$28,2))))</f>
        <v/>
      </c>
      <c r="IG45" s="169" t="str">
        <f aca="false">IF(GV45="","",IF(GV45="-","-",IF(UPPER(GV45)="AB","+",VLOOKUP(GV45,'විෂය තොරතුරු'!$P$24:$Q$28,2))))</f>
        <v/>
      </c>
      <c r="IH45" s="171" t="n">
        <f aca="false">IF($FL45="","",COUNTIF($GZ45:$IG45,"A"))</f>
        <v>0</v>
      </c>
      <c r="II45" s="171" t="n">
        <f aca="false">IF($FL45="","",COUNTIF($GZ45:$IG45,"B"))</f>
        <v>0</v>
      </c>
      <c r="IJ45" s="171" t="n">
        <f aca="false">IF($FL45="","",COUNTIF($GZ45:$IG45,"C"))</f>
        <v>0</v>
      </c>
      <c r="IK45" s="171" t="n">
        <f aca="false">IF($FL45="","",COUNTIF($GZ45:$IG45,"S"))</f>
        <v>3</v>
      </c>
      <c r="IL45" s="171" t="n">
        <f aca="false">IF($FL45="","",COUNTIF($GZ45:$IG45,"W"))</f>
        <v>5</v>
      </c>
      <c r="IM45" s="171" t="n">
        <f aca="false">IF(FL45="","",SUM(IH45:IK45))</f>
        <v>3</v>
      </c>
      <c r="IN45" s="169" t="n">
        <f aca="false">IF(FL45="","",SUM(IH45:IJ45))</f>
        <v>0</v>
      </c>
      <c r="IO45" s="172" t="str">
        <f aca="false">IF(FL45="","",IF(AND(IM45&gt;=6,IN45&gt;=3,OR(FO45&gt;=35,FP45&gt;=35),FV45&gt;=35),"6/3 සමත්",IF(AND(IM45&gt;=5,IN45&gt;=3,OR(FO45&gt;=35,FP45&gt;=35,FV45&gt;=35)),"5/3 සමත්",IF(AND(IM45&gt;=4,IN45&gt;=1,OR(FO45&gt;=20,FP45&gt;=20,FV45&gt;=20)),"සමත් කළ හැකි",IF(IL45=9,"W9","අසමත් ?")))))</f>
        <v>අසමත් ?</v>
      </c>
    </row>
    <row r="46" customFormat="false" ht="13.8" hidden="false" customHeight="false" outlineLevel="0" collapsed="false">
      <c r="A46" s="160" t="n">
        <v>32</v>
      </c>
      <c r="B46" s="161"/>
      <c r="C46" s="161"/>
      <c r="D46" s="162"/>
      <c r="E46" s="183"/>
      <c r="F46" s="181"/>
      <c r="G46" s="183"/>
      <c r="H46" s="180"/>
      <c r="I46" s="180"/>
      <c r="J46" s="181"/>
      <c r="K46" s="183"/>
      <c r="L46" s="180"/>
      <c r="M46" s="180"/>
      <c r="N46" s="181"/>
      <c r="O46" s="183"/>
      <c r="P46" s="180"/>
      <c r="Q46" s="180"/>
      <c r="R46" s="180"/>
      <c r="S46" s="180"/>
      <c r="T46" s="180"/>
      <c r="U46" s="180"/>
      <c r="V46" s="181"/>
      <c r="W46" s="183"/>
      <c r="X46" s="180"/>
      <c r="Y46" s="180"/>
      <c r="Z46" s="180"/>
      <c r="AA46" s="180"/>
      <c r="AB46" s="180"/>
      <c r="AC46" s="180"/>
      <c r="AD46" s="181"/>
      <c r="AE46" s="183"/>
      <c r="AF46" s="180"/>
      <c r="AG46" s="180"/>
      <c r="AH46" s="180"/>
      <c r="AI46" s="180"/>
      <c r="AJ46" s="180"/>
      <c r="AK46" s="180"/>
      <c r="AL46" s="166"/>
      <c r="AM46" s="167" t="str">
        <f aca="false">IF(B46="","",SUM(E46:AL46))</f>
        <v/>
      </c>
      <c r="AN46" s="168" t="str">
        <f aca="false">IF(B46="","",AM46/9)</f>
        <v/>
      </c>
      <c r="AO46" s="169" t="str">
        <f aca="false">IF(B46="","",IF(AM46=0,"-",RANK(AM46,$AM$15:$AM$64,0)))</f>
        <v/>
      </c>
      <c r="AP46" s="167" t="str">
        <f aca="false">IF(E46="","",IF(E46="-","-",IF(UPPER(E46)="AB","+",VLOOKUP(E46,'විෂය තොරතුරු'!$P$24:$Q$28,2))))</f>
        <v/>
      </c>
      <c r="AQ46" s="168" t="str">
        <f aca="false">IF(F46="","",IF(F46="-","-",IF(UPPER(F46)="AB","+",VLOOKUP(F46,'විෂය තොරතුරු'!$P$24:$Q$28,2))))</f>
        <v/>
      </c>
      <c r="AR46" s="168" t="str">
        <f aca="false">IF(G46="","",IF(G46="-","-",IF(UPPER(G46)="AB","+",VLOOKUP(G46,'විෂය තොරතුරු'!$P$24:$Q$28,2))))</f>
        <v/>
      </c>
      <c r="AS46" s="168" t="str">
        <f aca="false">IF(H46="","",IF(H46="-","-",IF(UPPER(H46)="AB","+",VLOOKUP(H46,'විෂය තොරතුරු'!$P$24:$Q$28,2))))</f>
        <v/>
      </c>
      <c r="AT46" s="168" t="str">
        <f aca="false">IF(I46="","",IF(I46="-","-",IF(UPPER(I46)="AB","+",VLOOKUP(I46,'විෂය තොරතුරු'!$P$24:$Q$28,2))))</f>
        <v/>
      </c>
      <c r="AU46" s="170" t="str">
        <f aca="false">IF(J46="","",IF(J46="-","-",IF(UPPER(J46)="AB","+",VLOOKUP(J46,'විෂය තොරතුරු'!$P$24:$Q$28,2))))</f>
        <v/>
      </c>
      <c r="AV46" s="171" t="str">
        <f aca="false">IF(K46="","",IF(K46="-","-",IF(UPPER(K46)="AB","+",VLOOKUP(K46,'විෂය තොරතුරු'!$P$24:$Q$28,2))))</f>
        <v/>
      </c>
      <c r="AW46" s="168" t="str">
        <f aca="false">IF(L46="","",IF(L46="-","-",IF(UPPER(L46)="AB","+",VLOOKUP(L46,'විෂය තොරතුරු'!$P$24:$Q$28,2))))</f>
        <v/>
      </c>
      <c r="AX46" s="168" t="str">
        <f aca="false">IF(M46="","",IF(M46="-","-",IF(UPPER(M46)="AB","+",VLOOKUP(M46,'විෂය තොරතුරු'!$P$24:$Q$28,2))))</f>
        <v/>
      </c>
      <c r="AY46" s="169" t="str">
        <f aca="false">IF(N46="","",IF(N46="-","-",IF(UPPER(N46)="AB","+",VLOOKUP(N46,'විෂය තොරතුරු'!$P$24:$Q$28,2))))</f>
        <v/>
      </c>
      <c r="AZ46" s="167" t="str">
        <f aca="false">IF(O46="","",IF(O46="-","-",IF(UPPER(O46)="AB","+",VLOOKUP(O46,'විෂය තොරතුරු'!$P$24:$Q$28,2))))</f>
        <v/>
      </c>
      <c r="BA46" s="168" t="str">
        <f aca="false">IF(P46="","",IF(P46="-","-",IF(UPPER(P46)="AB","+",VLOOKUP(P46,'විෂය තොරතුරු'!$P$24:$Q$28,2))))</f>
        <v/>
      </c>
      <c r="BB46" s="168" t="str">
        <f aca="false">IF(Q46="","",IF(Q46="-","-",IF(UPPER(Q46)="AB","+",VLOOKUP(Q46,'විෂය තොරතුරු'!$P$24:$Q$28,2))))</f>
        <v/>
      </c>
      <c r="BC46" s="168" t="str">
        <f aca="false">IF(R46="","",IF(R46="-","-",IF(UPPER(R46)="AB","+",VLOOKUP(R46,'විෂය තොරතුරු'!$P$24:$Q$28,2))))</f>
        <v/>
      </c>
      <c r="BD46" s="168" t="str">
        <f aca="false">IF(S46="","",IF(S46="-","-",IF(UPPER(S46)="AB","+",VLOOKUP(S46,'විෂය තොරතුරු'!$P$24:$Q$28,2))))</f>
        <v/>
      </c>
      <c r="BE46" s="168" t="str">
        <f aca="false">IF(T46="","",IF(T46="-","-",IF(UPPER(T46)="AB","+",VLOOKUP(T46,'විෂය තොරතුරු'!$P$24:$Q$28,2))))</f>
        <v/>
      </c>
      <c r="BF46" s="168" t="str">
        <f aca="false">IF(U46="","",IF(U46="-","-",IF(UPPER(U46)="AB","+",VLOOKUP(U46,'විෂය තොරතුරු'!$P$24:$Q$28,2))))</f>
        <v/>
      </c>
      <c r="BG46" s="170" t="str">
        <f aca="false">IF(V46="","",IF(V46="-","-",IF(UPPER(V46)="AB","+",VLOOKUP(V46,'විෂය තොරතුරු'!$P$24:$Q$28,2))))</f>
        <v/>
      </c>
      <c r="BH46" s="171" t="str">
        <f aca="false">IF(W46="","",IF(W46="-","-",IF(UPPER(W46)="AB","+",VLOOKUP(W46,'විෂය තොරතුරු'!$P$24:$Q$28,2))))</f>
        <v/>
      </c>
      <c r="BI46" s="168" t="str">
        <f aca="false">IF(X46="","",IF(X46="-","-",IF(UPPER(X46)="AB","+",VLOOKUP(X46,'විෂය තොරතුරු'!$P$24:$Q$28,2))))</f>
        <v/>
      </c>
      <c r="BJ46" s="168" t="str">
        <f aca="false">IF(Y46="","",IF(Y46="-","-",IF(UPPER(Y46)="AB","+",VLOOKUP(Y46,'විෂය තොරතුරු'!$P$24:$Q$28,2))))</f>
        <v/>
      </c>
      <c r="BK46" s="168" t="str">
        <f aca="false">IF(Z46="","",IF(Z46="-","-",IF(UPPER(Z46)="AB","+",VLOOKUP(Z46,'විෂය තොරතුරු'!$P$24:$Q$28,2))))</f>
        <v/>
      </c>
      <c r="BL46" s="168" t="str">
        <f aca="false">IF(AA46="","",IF(AA46="-","-",IF(UPPER(AA46)="AB","+",VLOOKUP(AA46,'විෂය තොරතුරු'!$P$24:$Q$28,2))))</f>
        <v/>
      </c>
      <c r="BM46" s="168" t="str">
        <f aca="false">IF(AB46="","",IF(AB46="-","-",IF(UPPER(AB46)="AB","+",VLOOKUP(AB46,'විෂය තොරතුරු'!$P$24:$Q$28,2))))</f>
        <v/>
      </c>
      <c r="BN46" s="168" t="str">
        <f aca="false">IF(AC46="","",IF(AC46="-","-",IF(UPPER(AC46)="AB","+",VLOOKUP(AC46,'විෂය තොරතුරු'!$P$24:$Q$28,2))))</f>
        <v/>
      </c>
      <c r="BO46" s="169" t="str">
        <f aca="false">IF(AD46="","",IF(AD46="-","-",IF(UPPER(AD46)="AB","+",VLOOKUP(AD46,'විෂය තොරතුරු'!$P$24:$Q$28,2))))</f>
        <v/>
      </c>
      <c r="BP46" s="171" t="str">
        <f aca="false">IF(AE46="","",IF(AE46="-","-",IF(UPPER(AE46)="AB","+",VLOOKUP(AE46,'විෂය තොරතුරු'!$P$24:$Q$28,2))))</f>
        <v/>
      </c>
      <c r="BQ46" s="168" t="str">
        <f aca="false">IF(AF46="","",IF(AF46="-","-",IF(UPPER(AF46)="AB","+",VLOOKUP(AF46,'විෂය තොරතුරු'!$P$24:$Q$28,2))))</f>
        <v/>
      </c>
      <c r="BR46" s="168" t="str">
        <f aca="false">IF(AG46="","",IF(AG46="-","-",IF(UPPER(AG46)="AB","+",VLOOKUP(AG46,'විෂය තොරතුරු'!$P$24:$Q$28,2))))</f>
        <v/>
      </c>
      <c r="BS46" s="168" t="str">
        <f aca="false">IF(AH46="","",IF(AH46="-","-",IF(UPPER(AH46)="AB","+",VLOOKUP(AH46,'විෂය තොරතුරු'!$P$24:$Q$28,2))))</f>
        <v/>
      </c>
      <c r="BT46" s="168" t="str">
        <f aca="false">IF(AI46="","",IF(AI46="-","-",IF(UPPER(AI46)="AB","+",VLOOKUP(AI46,'විෂය තොරතුරු'!$P$24:$Q$28,2))))</f>
        <v/>
      </c>
      <c r="BU46" s="168" t="str">
        <f aca="false">IF(AJ46="","",IF(AJ46="-","-",IF(UPPER(AJ46)="AB","+",VLOOKUP(AJ46,'විෂය තොරතුරු'!$P$24:$Q$28,2))))</f>
        <v/>
      </c>
      <c r="BV46" s="168" t="str">
        <f aca="false">IF(AK46="","",IF(AK46="-","-",IF(UPPER(AK46)="AB","+",VLOOKUP(AK46,'විෂය තොරතුරු'!$P$24:$Q$28,2))))</f>
        <v/>
      </c>
      <c r="BW46" s="169" t="str">
        <f aca="false">IF(AL46="","",IF(AL46="-","-",IF(UPPER(AL46)="AB","+",VLOOKUP(AL46,'විෂය තොරතුරු'!$P$24:$Q$28,2))))</f>
        <v/>
      </c>
      <c r="BX46" s="171" t="str">
        <f aca="false">IF($B46="","",COUNTIF($AP46:$BW46,"A"))</f>
        <v/>
      </c>
      <c r="BY46" s="168" t="str">
        <f aca="false">IF($B46="","",COUNTIF($AP46:$BW46,"B"))</f>
        <v/>
      </c>
      <c r="BZ46" s="168" t="str">
        <f aca="false">IF($B46="","",COUNTIF($AP46:$BW46,"C"))</f>
        <v/>
      </c>
      <c r="CA46" s="168" t="str">
        <f aca="false">IF($B46="","",COUNTIF($AP46:$BW46,"S"))</f>
        <v/>
      </c>
      <c r="CB46" s="169" t="str">
        <f aca="false">IF($B46="","",COUNTIF($AP46:$BW46,"W"))</f>
        <v/>
      </c>
      <c r="CC46" s="171" t="str">
        <f aca="false">IF(B46="","",SUM(BX46:CA46))</f>
        <v/>
      </c>
      <c r="CD46" s="169" t="str">
        <f aca="false">IF(B46="","",SUM(BX46:BZ46))</f>
        <v/>
      </c>
      <c r="CE46" s="172" t="str">
        <f aca="false">IF(B46="","",IF(AND(CC46&gt;=6,CD46&gt;=3,OR(E46&gt;=35,F46&gt;=35),L46&gt;=35),"6/3 සමත්",IF(AND(CC46&gt;=5,CD46&gt;=3,OR(E46&gt;=35,F46&gt;=35,L46&gt;=35)),"5/3 සමත්",IF(AND(CC46&gt;=4,CD46&gt;=1,OR(E46&gt;=20,F46&gt;=20,L46&gt;=20)),"සමත් කළ හැකි",IF(CB46=9,"W9","අසමත් ?")))))</f>
        <v/>
      </c>
      <c r="FK46" s="173" t="n">
        <v>32</v>
      </c>
      <c r="FL46" s="161" t="s">
        <v>75</v>
      </c>
      <c r="FM46" s="161"/>
      <c r="FN46" s="161" t="str">
        <f aca="false">IF(FM46="","-",(FM46/$M$95)*100)</f>
        <v>-</v>
      </c>
      <c r="FO46" s="165" t="n">
        <v>25</v>
      </c>
      <c r="FP46" s="165"/>
      <c r="FQ46" s="165" t="n">
        <v>38</v>
      </c>
      <c r="FR46" s="165" t="s">
        <v>18</v>
      </c>
      <c r="FS46" s="165"/>
      <c r="FT46" s="165"/>
      <c r="FU46" s="165" t="n">
        <v>0</v>
      </c>
      <c r="FV46" s="165" t="n">
        <v>26</v>
      </c>
      <c r="FW46" s="165" t="n">
        <v>26</v>
      </c>
      <c r="FX46" s="165" t="n">
        <v>29</v>
      </c>
      <c r="FY46" s="165" t="s">
        <v>18</v>
      </c>
      <c r="FZ46" s="165" t="s">
        <v>18</v>
      </c>
      <c r="GA46" s="165" t="n">
        <v>9</v>
      </c>
      <c r="GB46" s="165"/>
      <c r="GC46" s="165"/>
      <c r="GD46" s="165"/>
      <c r="GE46" s="165"/>
      <c r="GF46" s="165"/>
      <c r="GG46" s="165" t="s">
        <v>18</v>
      </c>
      <c r="GH46" s="165" t="s">
        <v>18</v>
      </c>
      <c r="GI46" s="165" t="n">
        <v>32</v>
      </c>
      <c r="GJ46" s="165"/>
      <c r="GK46" s="165"/>
      <c r="GL46" s="165" t="n">
        <v>26</v>
      </c>
      <c r="GM46" s="165"/>
      <c r="GN46" s="165"/>
      <c r="GO46" s="165" t="s">
        <v>18</v>
      </c>
      <c r="GP46" s="165" t="s">
        <v>18</v>
      </c>
      <c r="GQ46" s="165"/>
      <c r="GR46" s="165" t="s">
        <v>18</v>
      </c>
      <c r="GS46" s="165"/>
      <c r="GT46" s="165"/>
      <c r="GU46" s="165"/>
      <c r="GV46" s="174"/>
      <c r="GW46" s="167" t="n">
        <f aca="false">IF(FL46="","",SUM(FO46:GV46))</f>
        <v>211</v>
      </c>
      <c r="GX46" s="168" t="n">
        <f aca="false">IF(FL46="","",GW46/9)</f>
        <v>23.4444444444444</v>
      </c>
      <c r="GY46" s="169" t="n">
        <f aca="false">IF(FL46="","",IF(GW46=0,"-",RANK(GW46,$GW$15:$GW$64,0)))</f>
        <v>24</v>
      </c>
      <c r="GZ46" s="167" t="str">
        <f aca="false">IF(FO46="","",IF(FO46="-","-",IF(UPPER(FO46)="AB","+",VLOOKUP(FO46,'විෂය තොරතුරු'!$P$24:$Q$28,2))))</f>
        <v>W</v>
      </c>
      <c r="HA46" s="168" t="str">
        <f aca="false">IF(FP46="","",IF(FP46="-","-",IF(UPPER(FP46)="AB","+",VLOOKUP(FP46,'විෂය තොරතුරු'!$P$24:$Q$28,2))))</f>
        <v/>
      </c>
      <c r="HB46" s="168" t="str">
        <f aca="false">IF(FQ46="","",IF(FQ46="-","-",IF(UPPER(FQ46)="AB","+",VLOOKUP(FQ46,'විෂය තොරතුරු'!$P$24:$Q$28,2))))</f>
        <v>S</v>
      </c>
      <c r="HC46" s="168" t="str">
        <f aca="false">IF(FR46="","",IF(FR46="-","-",IF(UPPER(FR46)="AB","+",VLOOKUP(FR46,'විෂය තොරතුරු'!$P$24:$Q$28,2))))</f>
        <v>-</v>
      </c>
      <c r="HD46" s="168" t="str">
        <f aca="false">IF(FS46="","",IF(FS46="-","-",IF(UPPER(FS46)="AB","+",VLOOKUP(FS46,'විෂය තොරතුරු'!$P$24:$Q$28,2))))</f>
        <v/>
      </c>
      <c r="HE46" s="170" t="str">
        <f aca="false">IF(FT46="","",IF(FT46="-","-",IF(UPPER(FT46)="AB","+",VLOOKUP(FT46,'විෂය තොරතුරු'!$P$24:$Q$28,2))))</f>
        <v/>
      </c>
      <c r="HF46" s="171" t="str">
        <f aca="false">IF(FU46="","",IF(FU46="-","-",IF(UPPER(FU46)="AB","+",VLOOKUP(FU46,'විෂය තොරතුරු'!$P$24:$Q$28,2))))</f>
        <v>W</v>
      </c>
      <c r="HG46" s="168" t="str">
        <f aca="false">IF(FV46="","",IF(FV46="-","-",IF(UPPER(FV46)="AB","+",VLOOKUP(FV46,'විෂය තොරතුරු'!$P$24:$Q$28,2))))</f>
        <v>W</v>
      </c>
      <c r="HH46" s="168" t="str">
        <f aca="false">IF(FW46="","",IF(FW46="-","-",IF(UPPER(FW46)="AB","+",VLOOKUP(FW46,'විෂය තොරතුරු'!$P$24:$Q$28,2))))</f>
        <v>W</v>
      </c>
      <c r="HI46" s="169" t="str">
        <f aca="false">IF(FX46="","",IF(FX46="-","-",IF(UPPER(FX46)="AB","+",VLOOKUP(FX46,'විෂය තොරතුරු'!$P$24:$Q$28,2))))</f>
        <v>W</v>
      </c>
      <c r="HJ46" s="167" t="str">
        <f aca="false">IF(FY46="","",IF(FY46="-","-",IF(UPPER(FY46)="AB","+",VLOOKUP(FY46,'විෂය තොරතුරු'!$P$24:$Q$28,2))))</f>
        <v>-</v>
      </c>
      <c r="HK46" s="168" t="str">
        <f aca="false">IF(FZ46="","",IF(FZ46="-","-",IF(UPPER(FZ46)="AB","+",VLOOKUP(FZ46,'විෂය තොරතුරු'!$P$24:$Q$28,2))))</f>
        <v>-</v>
      </c>
      <c r="HL46" s="168" t="str">
        <f aca="false">IF(GA46="","",IF(GA46="-","-",IF(UPPER(GA46)="AB","+",VLOOKUP(GA46,'විෂය තොරතුරු'!$P$24:$Q$28,2))))</f>
        <v>W</v>
      </c>
      <c r="HM46" s="168" t="str">
        <f aca="false">IF(GB46="","",IF(GB46="-","-",IF(UPPER(GB46)="AB","+",VLOOKUP(GB46,'විෂය තොරතුරු'!$P$24:$Q$28,2))))</f>
        <v/>
      </c>
      <c r="HN46" s="168" t="str">
        <f aca="false">IF(GC46="","",IF(GC46="-","-",IF(UPPER(GC46)="AB","+",VLOOKUP(GC46,'විෂය තොරතුරු'!$P$24:$Q$28,2))))</f>
        <v/>
      </c>
      <c r="HO46" s="168" t="str">
        <f aca="false">IF(GD46="","",IF(GD46="-","-",IF(UPPER(GD46)="AB","+",VLOOKUP(GD46,'විෂය තොරතුරු'!$P$24:$Q$28,2))))</f>
        <v/>
      </c>
      <c r="HP46" s="168" t="str">
        <f aca="false">IF(GE46="","",IF(GE46="-","-",IF(UPPER(GE46)="AB","+",VLOOKUP(GE46,'විෂය තොරතුරු'!$P$24:$Q$28,2))))</f>
        <v/>
      </c>
      <c r="HQ46" s="170" t="str">
        <f aca="false">IF(GF46="","",IF(GF46="-","-",IF(UPPER(GF46)="AB","+",VLOOKUP(GF46,'විෂය තොරතුරු'!$P$24:$Q$28,2))))</f>
        <v/>
      </c>
      <c r="HR46" s="171" t="str">
        <f aca="false">IF(GG46="","",IF(GG46="-","-",IF(UPPER(GG46)="AB","+",VLOOKUP(GG46,'විෂය තොරතුරු'!$P$24:$Q$28,2))))</f>
        <v>-</v>
      </c>
      <c r="HS46" s="168" t="str">
        <f aca="false">IF(GH46="","",IF(GH46="-","-",IF(UPPER(GH46)="AB","+",VLOOKUP(GH46,'විෂය තොරතුරු'!$P$24:$Q$28,2))))</f>
        <v>-</v>
      </c>
      <c r="HT46" s="168" t="str">
        <f aca="false">IF(GI46="","",IF(GI46="-","-",IF(UPPER(GI46)="AB","+",VLOOKUP(GI46,'විෂය තොරතුරු'!$P$24:$Q$28,2))))</f>
        <v>W</v>
      </c>
      <c r="HU46" s="168" t="str">
        <f aca="false">IF(GJ46="","",IF(GJ46="-","-",IF(UPPER(GJ46)="AB","+",VLOOKUP(GJ46,'විෂය තොරතුරු'!$P$24:$Q$28,2))))</f>
        <v/>
      </c>
      <c r="HV46" s="168" t="str">
        <f aca="false">IF(GK46="","",IF(GK46="-","-",IF(UPPER(GK46)="AB","+",VLOOKUP(GK46,'විෂය තොරතුරු'!$P$24:$Q$28,2))))</f>
        <v/>
      </c>
      <c r="HW46" s="168" t="str">
        <f aca="false">IF(GL46="","",IF(GL46="-","-",IF(UPPER(GL46)="AB","+",VLOOKUP(GL46,'විෂය තොරතුරු'!$P$24:$Q$28,2))))</f>
        <v>W</v>
      </c>
      <c r="HX46" s="168" t="str">
        <f aca="false">IF(GM46="","",IF(GM46="-","-",IF(UPPER(GM46)="AB","+",VLOOKUP(GM46,'විෂය තොරතුරු'!$P$24:$Q$28,2))))</f>
        <v/>
      </c>
      <c r="HY46" s="169" t="str">
        <f aca="false">IF(GN46="","",IF(GN46="-","-",IF(UPPER(GN46)="AB","+",VLOOKUP(GN46,'විෂය තොරතුරු'!$P$24:$Q$28,2))))</f>
        <v/>
      </c>
      <c r="HZ46" s="171" t="str">
        <f aca="false">IF(GO46="","",IF(GO46="-","-",IF(UPPER(GO46)="AB","+",VLOOKUP(GO46,'විෂය තොරතුරු'!$P$24:$Q$28,2))))</f>
        <v>-</v>
      </c>
      <c r="IA46" s="168" t="str">
        <f aca="false">IF(GP46="","",IF(GP46="-","-",IF(UPPER(GP46)="AB","+",VLOOKUP(GP46,'විෂය තොරතුරු'!$P$24:$Q$28,2))))</f>
        <v>-</v>
      </c>
      <c r="IB46" s="168" t="str">
        <f aca="false">IF(GQ46="","",IF(GQ46="-","-",IF(UPPER(GQ46)="AB","+",VLOOKUP(GQ46,'විෂය තොරතුරු'!$P$24:$Q$28,2))))</f>
        <v/>
      </c>
      <c r="IC46" s="168" t="str">
        <f aca="false">IF(GR46="","",IF(GR46="-","-",IF(UPPER(GR46)="AB","+",VLOOKUP(GR46,'විෂය තොරතුරු'!$P$24:$Q$28,2))))</f>
        <v>-</v>
      </c>
      <c r="ID46" s="168" t="str">
        <f aca="false">IF(GS46="","",IF(GS46="-","-",IF(UPPER(GS46)="AB","+",VLOOKUP(GS46,'විෂය තොරතුරු'!$P$24:$Q$28,2))))</f>
        <v/>
      </c>
      <c r="IE46" s="168" t="str">
        <f aca="false">IF(GT46="","",IF(GT46="-","-",IF(UPPER(GT46)="AB","+",VLOOKUP(GT46,'විෂය තොරතුරු'!$P$24:$Q$28,2))))</f>
        <v/>
      </c>
      <c r="IF46" s="168" t="str">
        <f aca="false">IF(GU46="","",IF(GU46="-","-",IF(UPPER(GU46)="AB","+",VLOOKUP(GU46,'විෂය තොරතුරු'!$P$24:$Q$28,2))))</f>
        <v/>
      </c>
      <c r="IG46" s="169" t="str">
        <f aca="false">IF(GV46="","",IF(GV46="-","-",IF(UPPER(GV46)="AB","+",VLOOKUP(GV46,'විෂය තොරතුරු'!$P$24:$Q$28,2))))</f>
        <v/>
      </c>
      <c r="IH46" s="171" t="n">
        <f aca="false">IF($FL46="","",COUNTIF($GZ46:$IG46,"A"))</f>
        <v>0</v>
      </c>
      <c r="II46" s="171" t="n">
        <f aca="false">IF($FL46="","",COUNTIF($GZ46:$IG46,"B"))</f>
        <v>0</v>
      </c>
      <c r="IJ46" s="171" t="n">
        <f aca="false">IF($FL46="","",COUNTIF($GZ46:$IG46,"C"))</f>
        <v>0</v>
      </c>
      <c r="IK46" s="171" t="n">
        <f aca="false">IF($FL46="","",COUNTIF($GZ46:$IG46,"S"))</f>
        <v>1</v>
      </c>
      <c r="IL46" s="171" t="n">
        <f aca="false">IF($FL46="","",COUNTIF($GZ46:$IG46,"W"))</f>
        <v>8</v>
      </c>
      <c r="IM46" s="171" t="n">
        <f aca="false">IF(FL46="","",SUM(IH46:IK46))</f>
        <v>1</v>
      </c>
      <c r="IN46" s="169" t="n">
        <f aca="false">IF(FL46="","",SUM(IH46:IJ46))</f>
        <v>0</v>
      </c>
      <c r="IO46" s="172" t="str">
        <f aca="false">IF(FL46="","",IF(AND(IM46&gt;=6,IN46&gt;=3,OR(FO46&gt;=35,FP46&gt;=35),FV46&gt;=35),"6/3 සමත්",IF(AND(IM46&gt;=5,IN46&gt;=3,OR(FO46&gt;=35,FP46&gt;=35,FV46&gt;=35)),"5/3 සමත්",IF(AND(IM46&gt;=4,IN46&gt;=1,OR(FO46&gt;=20,FP46&gt;=20,FV46&gt;=20)),"සමත් කළ හැකි",IF(IL46=9,"W9","අසමත් ?")))))</f>
        <v>අසමත් ?</v>
      </c>
    </row>
    <row r="47" customFormat="false" ht="13.8" hidden="false" customHeight="false" outlineLevel="0" collapsed="false">
      <c r="A47" s="160" t="n">
        <v>33</v>
      </c>
      <c r="B47" s="161"/>
      <c r="C47" s="161"/>
      <c r="D47" s="162"/>
      <c r="E47" s="183"/>
      <c r="F47" s="181"/>
      <c r="G47" s="183"/>
      <c r="H47" s="180"/>
      <c r="I47" s="180"/>
      <c r="J47" s="181"/>
      <c r="K47" s="183"/>
      <c r="L47" s="180"/>
      <c r="M47" s="180"/>
      <c r="N47" s="181"/>
      <c r="O47" s="183"/>
      <c r="P47" s="180"/>
      <c r="Q47" s="180"/>
      <c r="R47" s="180"/>
      <c r="S47" s="180"/>
      <c r="T47" s="180"/>
      <c r="U47" s="180"/>
      <c r="V47" s="181"/>
      <c r="W47" s="183"/>
      <c r="X47" s="180"/>
      <c r="Y47" s="180"/>
      <c r="Z47" s="180"/>
      <c r="AA47" s="180"/>
      <c r="AB47" s="180"/>
      <c r="AC47" s="180"/>
      <c r="AD47" s="181"/>
      <c r="AE47" s="183"/>
      <c r="AF47" s="180"/>
      <c r="AG47" s="180"/>
      <c r="AH47" s="180"/>
      <c r="AI47" s="180"/>
      <c r="AJ47" s="180"/>
      <c r="AK47" s="180"/>
      <c r="AL47" s="166"/>
      <c r="AM47" s="167" t="str">
        <f aca="false">IF(B47="","",SUM(E47:AL47))</f>
        <v/>
      </c>
      <c r="AN47" s="168" t="str">
        <f aca="false">IF(B47="","",AM47/9)</f>
        <v/>
      </c>
      <c r="AO47" s="169" t="str">
        <f aca="false">IF(B47="","",IF(AM47=0,"-",RANK(AM47,$AM$15:$AM$64,0)))</f>
        <v/>
      </c>
      <c r="AP47" s="167" t="str">
        <f aca="false">IF(E47="","",IF(E47="-","-",IF(UPPER(E47)="AB","+",VLOOKUP(E47,'විෂය තොරතුරු'!$P$24:$Q$28,2))))</f>
        <v/>
      </c>
      <c r="AQ47" s="168" t="str">
        <f aca="false">IF(F47="","",IF(F47="-","-",IF(UPPER(F47)="AB","+",VLOOKUP(F47,'විෂය තොරතුරු'!$P$24:$Q$28,2))))</f>
        <v/>
      </c>
      <c r="AR47" s="168" t="str">
        <f aca="false">IF(G47="","",IF(G47="-","-",IF(UPPER(G47)="AB","+",VLOOKUP(G47,'විෂය තොරතුරු'!$P$24:$Q$28,2))))</f>
        <v/>
      </c>
      <c r="AS47" s="168" t="str">
        <f aca="false">IF(H47="","",IF(H47="-","-",IF(UPPER(H47)="AB","+",VLOOKUP(H47,'විෂය තොරතුරු'!$P$24:$Q$28,2))))</f>
        <v/>
      </c>
      <c r="AT47" s="168" t="str">
        <f aca="false">IF(I47="","",IF(I47="-","-",IF(UPPER(I47)="AB","+",VLOOKUP(I47,'විෂය තොරතුරු'!$P$24:$Q$28,2))))</f>
        <v/>
      </c>
      <c r="AU47" s="170" t="str">
        <f aca="false">IF(J47="","",IF(J47="-","-",IF(UPPER(J47)="AB","+",VLOOKUP(J47,'විෂය තොරතුරු'!$P$24:$Q$28,2))))</f>
        <v/>
      </c>
      <c r="AV47" s="171" t="str">
        <f aca="false">IF(K47="","",IF(K47="-","-",IF(UPPER(K47)="AB","+",VLOOKUP(K47,'විෂය තොරතුරු'!$P$24:$Q$28,2))))</f>
        <v/>
      </c>
      <c r="AW47" s="168" t="str">
        <f aca="false">IF(L47="","",IF(L47="-","-",IF(UPPER(L47)="AB","+",VLOOKUP(L47,'විෂය තොරතුරු'!$P$24:$Q$28,2))))</f>
        <v/>
      </c>
      <c r="AX47" s="168" t="str">
        <f aca="false">IF(M47="","",IF(M47="-","-",IF(UPPER(M47)="AB","+",VLOOKUP(M47,'විෂය තොරතුරු'!$P$24:$Q$28,2))))</f>
        <v/>
      </c>
      <c r="AY47" s="169" t="str">
        <f aca="false">IF(N47="","",IF(N47="-","-",IF(UPPER(N47)="AB","+",VLOOKUP(N47,'විෂය තොරතුරු'!$P$24:$Q$28,2))))</f>
        <v/>
      </c>
      <c r="AZ47" s="167" t="str">
        <f aca="false">IF(O47="","",IF(O47="-","-",IF(UPPER(O47)="AB","+",VLOOKUP(O47,'විෂය තොරතුරු'!$P$24:$Q$28,2))))</f>
        <v/>
      </c>
      <c r="BA47" s="168" t="str">
        <f aca="false">IF(P47="","",IF(P47="-","-",IF(UPPER(P47)="AB","+",VLOOKUP(P47,'විෂය තොරතුරු'!$P$24:$Q$28,2))))</f>
        <v/>
      </c>
      <c r="BB47" s="168" t="str">
        <f aca="false">IF(Q47="","",IF(Q47="-","-",IF(UPPER(Q47)="AB","+",VLOOKUP(Q47,'විෂය තොරතුරු'!$P$24:$Q$28,2))))</f>
        <v/>
      </c>
      <c r="BC47" s="168" t="str">
        <f aca="false">IF(R47="","",IF(R47="-","-",IF(UPPER(R47)="AB","+",VLOOKUP(R47,'විෂය තොරතුරු'!$P$24:$Q$28,2))))</f>
        <v/>
      </c>
      <c r="BD47" s="168" t="str">
        <f aca="false">IF(S47="","",IF(S47="-","-",IF(UPPER(S47)="AB","+",VLOOKUP(S47,'විෂය තොරතුරු'!$P$24:$Q$28,2))))</f>
        <v/>
      </c>
      <c r="BE47" s="168" t="str">
        <f aca="false">IF(T47="","",IF(T47="-","-",IF(UPPER(T47)="AB","+",VLOOKUP(T47,'විෂය තොරතුරු'!$P$24:$Q$28,2))))</f>
        <v/>
      </c>
      <c r="BF47" s="168" t="str">
        <f aca="false">IF(U47="","",IF(U47="-","-",IF(UPPER(U47)="AB","+",VLOOKUP(U47,'විෂය තොරතුරු'!$P$24:$Q$28,2))))</f>
        <v/>
      </c>
      <c r="BG47" s="170" t="str">
        <f aca="false">IF(V47="","",IF(V47="-","-",IF(UPPER(V47)="AB","+",VLOOKUP(V47,'විෂය තොරතුරු'!$P$24:$Q$28,2))))</f>
        <v/>
      </c>
      <c r="BH47" s="171" t="str">
        <f aca="false">IF(W47="","",IF(W47="-","-",IF(UPPER(W47)="AB","+",VLOOKUP(W47,'විෂය තොරතුරු'!$P$24:$Q$28,2))))</f>
        <v/>
      </c>
      <c r="BI47" s="168" t="str">
        <f aca="false">IF(X47="","",IF(X47="-","-",IF(UPPER(X47)="AB","+",VLOOKUP(X47,'විෂය තොරතුරු'!$P$24:$Q$28,2))))</f>
        <v/>
      </c>
      <c r="BJ47" s="168" t="str">
        <f aca="false">IF(Y47="","",IF(Y47="-","-",IF(UPPER(Y47)="AB","+",VLOOKUP(Y47,'විෂය තොරතුරු'!$P$24:$Q$28,2))))</f>
        <v/>
      </c>
      <c r="BK47" s="168" t="str">
        <f aca="false">IF(Z47="","",IF(Z47="-","-",IF(UPPER(Z47)="AB","+",VLOOKUP(Z47,'විෂය තොරතුරු'!$P$24:$Q$28,2))))</f>
        <v/>
      </c>
      <c r="BL47" s="168" t="str">
        <f aca="false">IF(AA47="","",IF(AA47="-","-",IF(UPPER(AA47)="AB","+",VLOOKUP(AA47,'විෂය තොරතුරු'!$P$24:$Q$28,2))))</f>
        <v/>
      </c>
      <c r="BM47" s="168" t="str">
        <f aca="false">IF(AB47="","",IF(AB47="-","-",IF(UPPER(AB47)="AB","+",VLOOKUP(AB47,'විෂය තොරතුරු'!$P$24:$Q$28,2))))</f>
        <v/>
      </c>
      <c r="BN47" s="168" t="str">
        <f aca="false">IF(AC47="","",IF(AC47="-","-",IF(UPPER(AC47)="AB","+",VLOOKUP(AC47,'විෂය තොරතුරු'!$P$24:$Q$28,2))))</f>
        <v/>
      </c>
      <c r="BO47" s="169" t="str">
        <f aca="false">IF(AD47="","",IF(AD47="-","-",IF(UPPER(AD47)="AB","+",VLOOKUP(AD47,'විෂය තොරතුරු'!$P$24:$Q$28,2))))</f>
        <v/>
      </c>
      <c r="BP47" s="171" t="str">
        <f aca="false">IF(AE47="","",IF(AE47="-","-",IF(UPPER(AE47)="AB","+",VLOOKUP(AE47,'විෂය තොරතුරු'!$P$24:$Q$28,2))))</f>
        <v/>
      </c>
      <c r="BQ47" s="168" t="str">
        <f aca="false">IF(AF47="","",IF(AF47="-","-",IF(UPPER(AF47)="AB","+",VLOOKUP(AF47,'විෂය තොරතුරු'!$P$24:$Q$28,2))))</f>
        <v/>
      </c>
      <c r="BR47" s="168" t="str">
        <f aca="false">IF(AG47="","",IF(AG47="-","-",IF(UPPER(AG47)="AB","+",VLOOKUP(AG47,'විෂය තොරතුරු'!$P$24:$Q$28,2))))</f>
        <v/>
      </c>
      <c r="BS47" s="168" t="str">
        <f aca="false">IF(AH47="","",IF(AH47="-","-",IF(UPPER(AH47)="AB","+",VLOOKUP(AH47,'විෂය තොරතුරු'!$P$24:$Q$28,2))))</f>
        <v/>
      </c>
      <c r="BT47" s="168" t="str">
        <f aca="false">IF(AI47="","",IF(AI47="-","-",IF(UPPER(AI47)="AB","+",VLOOKUP(AI47,'විෂය තොරතුරු'!$P$24:$Q$28,2))))</f>
        <v/>
      </c>
      <c r="BU47" s="168" t="str">
        <f aca="false">IF(AJ47="","",IF(AJ47="-","-",IF(UPPER(AJ47)="AB","+",VLOOKUP(AJ47,'විෂය තොරතුරු'!$P$24:$Q$28,2))))</f>
        <v/>
      </c>
      <c r="BV47" s="168" t="str">
        <f aca="false">IF(AK47="","",IF(AK47="-","-",IF(UPPER(AK47)="AB","+",VLOOKUP(AK47,'විෂය තොරතුරු'!$P$24:$Q$28,2))))</f>
        <v/>
      </c>
      <c r="BW47" s="169" t="str">
        <f aca="false">IF(AL47="","",IF(AL47="-","-",IF(UPPER(AL47)="AB","+",VLOOKUP(AL47,'විෂය තොරතුරු'!$P$24:$Q$28,2))))</f>
        <v/>
      </c>
      <c r="BX47" s="171" t="str">
        <f aca="false">IF($B47="","",COUNTIF($AP47:$BW47,"A"))</f>
        <v/>
      </c>
      <c r="BY47" s="168" t="str">
        <f aca="false">IF($B47="","",COUNTIF($AP47:$BW47,"B"))</f>
        <v/>
      </c>
      <c r="BZ47" s="168" t="str">
        <f aca="false">IF($B47="","",COUNTIF($AP47:$BW47,"C"))</f>
        <v/>
      </c>
      <c r="CA47" s="168" t="str">
        <f aca="false">IF($B47="","",COUNTIF($AP47:$BW47,"S"))</f>
        <v/>
      </c>
      <c r="CB47" s="169" t="str">
        <f aca="false">IF($B47="","",COUNTIF($AP47:$BW47,"W"))</f>
        <v/>
      </c>
      <c r="CC47" s="171" t="str">
        <f aca="false">IF(B47="","",SUM(BX47:CA47))</f>
        <v/>
      </c>
      <c r="CD47" s="169" t="str">
        <f aca="false">IF(B47="","",SUM(BX47:BZ47))</f>
        <v/>
      </c>
      <c r="CE47" s="172" t="str">
        <f aca="false">IF(B47="","",IF(AND(CC47&gt;=6,CD47&gt;=3,OR(E47&gt;=35,F47&gt;=35),L47&gt;=35),"6/3 සමත්",IF(AND(CC47&gt;=5,CD47&gt;=3,OR(E47&gt;=35,F47&gt;=35,L47&gt;=35)),"5/3 සමත්",IF(AND(CC47&gt;=4,CD47&gt;=1,OR(E47&gt;=20,F47&gt;=20,L47&gt;=20)),"සමත් කළ හැකි",IF(CB47=9,"W9","අසමත් ?")))))</f>
        <v/>
      </c>
      <c r="FK47" s="173" t="n">
        <v>33</v>
      </c>
      <c r="FL47" s="161" t="s">
        <v>76</v>
      </c>
      <c r="FM47" s="161"/>
      <c r="FN47" s="161" t="str">
        <f aca="false">IF(FM47="","-",(FM47/$M$95)*100)</f>
        <v>-</v>
      </c>
      <c r="FO47" s="165" t="n">
        <v>29</v>
      </c>
      <c r="FP47" s="165"/>
      <c r="FQ47" s="165" t="n">
        <v>48</v>
      </c>
      <c r="FR47" s="165" t="s">
        <v>18</v>
      </c>
      <c r="FS47" s="165"/>
      <c r="FT47" s="165"/>
      <c r="FU47" s="165" t="n">
        <v>6</v>
      </c>
      <c r="FV47" s="165" t="n">
        <v>14</v>
      </c>
      <c r="FW47" s="165" t="n">
        <v>13</v>
      </c>
      <c r="FX47" s="165" t="n">
        <v>16</v>
      </c>
      <c r="FY47" s="165" t="s">
        <v>18</v>
      </c>
      <c r="FZ47" s="165" t="s">
        <v>18</v>
      </c>
      <c r="GA47" s="165" t="n">
        <v>21</v>
      </c>
      <c r="GB47" s="165"/>
      <c r="GC47" s="165"/>
      <c r="GD47" s="165"/>
      <c r="GE47" s="165"/>
      <c r="GF47" s="165"/>
      <c r="GG47" s="165" t="s">
        <v>18</v>
      </c>
      <c r="GH47" s="165" t="s">
        <v>18</v>
      </c>
      <c r="GI47" s="165" t="n">
        <v>44</v>
      </c>
      <c r="GJ47" s="165"/>
      <c r="GK47" s="165"/>
      <c r="GL47" s="165" t="s">
        <v>18</v>
      </c>
      <c r="GM47" s="165"/>
      <c r="GN47" s="165"/>
      <c r="GO47" s="165" t="n">
        <v>35</v>
      </c>
      <c r="GP47" s="165" t="s">
        <v>18</v>
      </c>
      <c r="GQ47" s="165"/>
      <c r="GR47" s="165" t="s">
        <v>18</v>
      </c>
      <c r="GS47" s="165"/>
      <c r="GT47" s="165"/>
      <c r="GU47" s="165"/>
      <c r="GV47" s="174"/>
      <c r="GW47" s="167" t="n">
        <f aca="false">IF(FL47="","",SUM(FO47:GV47))</f>
        <v>226</v>
      </c>
      <c r="GX47" s="168" t="n">
        <f aca="false">IF(FL47="","",GW47/9)</f>
        <v>25.1111111111111</v>
      </c>
      <c r="GY47" s="169" t="n">
        <f aca="false">IF(FL47="","",IF(GW47=0,"-",RANK(GW47,$GW$15:$GW$64,0)))</f>
        <v>21</v>
      </c>
      <c r="GZ47" s="167" t="str">
        <f aca="false">IF(FO47="","",IF(FO47="-","-",IF(UPPER(FO47)="AB","+",VLOOKUP(FO47,'විෂය තොරතුරු'!$P$24:$Q$28,2))))</f>
        <v>W</v>
      </c>
      <c r="HA47" s="168" t="str">
        <f aca="false">IF(FP47="","",IF(FP47="-","-",IF(UPPER(FP47)="AB","+",VLOOKUP(FP47,'විෂය තොරතුරු'!$P$24:$Q$28,2))))</f>
        <v/>
      </c>
      <c r="HB47" s="168" t="str">
        <f aca="false">IF(FQ47="","",IF(FQ47="-","-",IF(UPPER(FQ47)="AB","+",VLOOKUP(FQ47,'විෂය තොරතුරු'!$P$24:$Q$28,2))))</f>
        <v>S</v>
      </c>
      <c r="HC47" s="168" t="str">
        <f aca="false">IF(FR47="","",IF(FR47="-","-",IF(UPPER(FR47)="AB","+",VLOOKUP(FR47,'විෂය තොරතුරු'!$P$24:$Q$28,2))))</f>
        <v>-</v>
      </c>
      <c r="HD47" s="168" t="str">
        <f aca="false">IF(FS47="","",IF(FS47="-","-",IF(UPPER(FS47)="AB","+",VLOOKUP(FS47,'විෂය තොරතුරු'!$P$24:$Q$28,2))))</f>
        <v/>
      </c>
      <c r="HE47" s="170" t="str">
        <f aca="false">IF(FT47="","",IF(FT47="-","-",IF(UPPER(FT47)="AB","+",VLOOKUP(FT47,'විෂය තොරතුරු'!$P$24:$Q$28,2))))</f>
        <v/>
      </c>
      <c r="HF47" s="171" t="str">
        <f aca="false">IF(FU47="","",IF(FU47="-","-",IF(UPPER(FU47)="AB","+",VLOOKUP(FU47,'විෂය තොරතුරු'!$P$24:$Q$28,2))))</f>
        <v>W</v>
      </c>
      <c r="HG47" s="168" t="str">
        <f aca="false">IF(FV47="","",IF(FV47="-","-",IF(UPPER(FV47)="AB","+",VLOOKUP(FV47,'විෂය තොරතුරු'!$P$24:$Q$28,2))))</f>
        <v>W</v>
      </c>
      <c r="HH47" s="168" t="str">
        <f aca="false">IF(FW47="","",IF(FW47="-","-",IF(UPPER(FW47)="AB","+",VLOOKUP(FW47,'විෂය තොරතුරු'!$P$24:$Q$28,2))))</f>
        <v>W</v>
      </c>
      <c r="HI47" s="169" t="str">
        <f aca="false">IF(FX47="","",IF(FX47="-","-",IF(UPPER(FX47)="AB","+",VLOOKUP(FX47,'විෂය තොරතුරු'!$P$24:$Q$28,2))))</f>
        <v>W</v>
      </c>
      <c r="HJ47" s="167" t="str">
        <f aca="false">IF(FY47="","",IF(FY47="-","-",IF(UPPER(FY47)="AB","+",VLOOKUP(FY47,'විෂය තොරතුරු'!$P$24:$Q$28,2))))</f>
        <v>-</v>
      </c>
      <c r="HK47" s="168" t="str">
        <f aca="false">IF(FZ47="","",IF(FZ47="-","-",IF(UPPER(FZ47)="AB","+",VLOOKUP(FZ47,'විෂය තොරතුරු'!$P$24:$Q$28,2))))</f>
        <v>-</v>
      </c>
      <c r="HL47" s="168" t="str">
        <f aca="false">IF(GA47="","",IF(GA47="-","-",IF(UPPER(GA47)="AB","+",VLOOKUP(GA47,'විෂය තොරතුරු'!$P$24:$Q$28,2))))</f>
        <v>W</v>
      </c>
      <c r="HM47" s="168" t="str">
        <f aca="false">IF(GB47="","",IF(GB47="-","-",IF(UPPER(GB47)="AB","+",VLOOKUP(GB47,'විෂය තොරතුරු'!$P$24:$Q$28,2))))</f>
        <v/>
      </c>
      <c r="HN47" s="168" t="str">
        <f aca="false">IF(GC47="","",IF(GC47="-","-",IF(UPPER(GC47)="AB","+",VLOOKUP(GC47,'විෂය තොරතුරු'!$P$24:$Q$28,2))))</f>
        <v/>
      </c>
      <c r="HO47" s="168" t="str">
        <f aca="false">IF(GD47="","",IF(GD47="-","-",IF(UPPER(GD47)="AB","+",VLOOKUP(GD47,'විෂය තොරතුරු'!$P$24:$Q$28,2))))</f>
        <v/>
      </c>
      <c r="HP47" s="168" t="str">
        <f aca="false">IF(GE47="","",IF(GE47="-","-",IF(UPPER(GE47)="AB","+",VLOOKUP(GE47,'විෂය තොරතුරු'!$P$24:$Q$28,2))))</f>
        <v/>
      </c>
      <c r="HQ47" s="170" t="str">
        <f aca="false">IF(GF47="","",IF(GF47="-","-",IF(UPPER(GF47)="AB","+",VLOOKUP(GF47,'විෂය තොරතුරු'!$P$24:$Q$28,2))))</f>
        <v/>
      </c>
      <c r="HR47" s="171" t="str">
        <f aca="false">IF(GG47="","",IF(GG47="-","-",IF(UPPER(GG47)="AB","+",VLOOKUP(GG47,'විෂය තොරතුරු'!$P$24:$Q$28,2))))</f>
        <v>-</v>
      </c>
      <c r="HS47" s="168" t="str">
        <f aca="false">IF(GH47="","",IF(GH47="-","-",IF(UPPER(GH47)="AB","+",VLOOKUP(GH47,'විෂය තොරතුරු'!$P$24:$Q$28,2))))</f>
        <v>-</v>
      </c>
      <c r="HT47" s="168" t="str">
        <f aca="false">IF(GI47="","",IF(GI47="-","-",IF(UPPER(GI47)="AB","+",VLOOKUP(GI47,'විෂය තොරතුරු'!$P$24:$Q$28,2))))</f>
        <v>S</v>
      </c>
      <c r="HU47" s="168" t="str">
        <f aca="false">IF(GJ47="","",IF(GJ47="-","-",IF(UPPER(GJ47)="AB","+",VLOOKUP(GJ47,'විෂය තොරතුරු'!$P$24:$Q$28,2))))</f>
        <v/>
      </c>
      <c r="HV47" s="168" t="str">
        <f aca="false">IF(GK47="","",IF(GK47="-","-",IF(UPPER(GK47)="AB","+",VLOOKUP(GK47,'විෂය තොරතුරු'!$P$24:$Q$28,2))))</f>
        <v/>
      </c>
      <c r="HW47" s="168" t="str">
        <f aca="false">IF(GL47="","",IF(GL47="-","-",IF(UPPER(GL47)="AB","+",VLOOKUP(GL47,'විෂය තොරතුරු'!$P$24:$Q$28,2))))</f>
        <v>-</v>
      </c>
      <c r="HX47" s="168" t="str">
        <f aca="false">IF(GM47="","",IF(GM47="-","-",IF(UPPER(GM47)="AB","+",VLOOKUP(GM47,'විෂය තොරතුරු'!$P$24:$Q$28,2))))</f>
        <v/>
      </c>
      <c r="HY47" s="169" t="str">
        <f aca="false">IF(GN47="","",IF(GN47="-","-",IF(UPPER(GN47)="AB","+",VLOOKUP(GN47,'විෂය තොරතුරු'!$P$24:$Q$28,2))))</f>
        <v/>
      </c>
      <c r="HZ47" s="171" t="str">
        <f aca="false">IF(GO47="","",IF(GO47="-","-",IF(UPPER(GO47)="AB","+",VLOOKUP(GO47,'විෂය තොරතුරු'!$P$24:$Q$28,2))))</f>
        <v>S</v>
      </c>
      <c r="IA47" s="168" t="str">
        <f aca="false">IF(GP47="","",IF(GP47="-","-",IF(UPPER(GP47)="AB","+",VLOOKUP(GP47,'විෂය තොරතුරු'!$P$24:$Q$28,2))))</f>
        <v>-</v>
      </c>
      <c r="IB47" s="168" t="str">
        <f aca="false">IF(GQ47="","",IF(GQ47="-","-",IF(UPPER(GQ47)="AB","+",VLOOKUP(GQ47,'විෂය තොරතුරු'!$P$24:$Q$28,2))))</f>
        <v/>
      </c>
      <c r="IC47" s="168" t="str">
        <f aca="false">IF(GR47="","",IF(GR47="-","-",IF(UPPER(GR47)="AB","+",VLOOKUP(GR47,'විෂය තොරතුරු'!$P$24:$Q$28,2))))</f>
        <v>-</v>
      </c>
      <c r="ID47" s="168" t="str">
        <f aca="false">IF(GS47="","",IF(GS47="-","-",IF(UPPER(GS47)="AB","+",VLOOKUP(GS47,'විෂය තොරතුරු'!$P$24:$Q$28,2))))</f>
        <v/>
      </c>
      <c r="IE47" s="168" t="str">
        <f aca="false">IF(GT47="","",IF(GT47="-","-",IF(UPPER(GT47)="AB","+",VLOOKUP(GT47,'විෂය තොරතුරු'!$P$24:$Q$28,2))))</f>
        <v/>
      </c>
      <c r="IF47" s="168" t="str">
        <f aca="false">IF(GU47="","",IF(GU47="-","-",IF(UPPER(GU47)="AB","+",VLOOKUP(GU47,'විෂය තොරතුරු'!$P$24:$Q$28,2))))</f>
        <v/>
      </c>
      <c r="IG47" s="169" t="str">
        <f aca="false">IF(GV47="","",IF(GV47="-","-",IF(UPPER(GV47)="AB","+",VLOOKUP(GV47,'විෂය තොරතුරු'!$P$24:$Q$28,2))))</f>
        <v/>
      </c>
      <c r="IH47" s="171" t="n">
        <f aca="false">IF($FL47="","",COUNTIF($GZ47:$IG47,"A"))</f>
        <v>0</v>
      </c>
      <c r="II47" s="171" t="n">
        <f aca="false">IF($FL47="","",COUNTIF($GZ47:$IG47,"B"))</f>
        <v>0</v>
      </c>
      <c r="IJ47" s="171" t="n">
        <f aca="false">IF($FL47="","",COUNTIF($GZ47:$IG47,"C"))</f>
        <v>0</v>
      </c>
      <c r="IK47" s="171" t="n">
        <f aca="false">IF($FL47="","",COUNTIF($GZ47:$IG47,"S"))</f>
        <v>3</v>
      </c>
      <c r="IL47" s="171" t="n">
        <f aca="false">IF($FL47="","",COUNTIF($GZ47:$IG47,"W"))</f>
        <v>6</v>
      </c>
      <c r="IM47" s="171" t="n">
        <f aca="false">IF(FL47="","",SUM(IH47:IK47))</f>
        <v>3</v>
      </c>
      <c r="IN47" s="169" t="n">
        <f aca="false">IF(FL47="","",SUM(IH47:IJ47))</f>
        <v>0</v>
      </c>
      <c r="IO47" s="172" t="str">
        <f aca="false">IF(FL47="","",IF(AND(IM47&gt;=6,IN47&gt;=3,OR(FO47&gt;=35,FP47&gt;=35),FV47&gt;=35),"6/3 සමත්",IF(AND(IM47&gt;=5,IN47&gt;=3,OR(FO47&gt;=35,FP47&gt;=35,FV47&gt;=35)),"5/3 සමත්",IF(AND(IM47&gt;=4,IN47&gt;=1,OR(FO47&gt;=20,FP47&gt;=20,FV47&gt;=20)),"සමත් කළ හැකි",IF(IL47=9,"W9","අසමත් ?")))))</f>
        <v>අසමත් ?</v>
      </c>
    </row>
    <row r="48" customFormat="false" ht="13.8" hidden="false" customHeight="false" outlineLevel="0" collapsed="false">
      <c r="A48" s="160" t="n">
        <v>34</v>
      </c>
      <c r="B48" s="161"/>
      <c r="C48" s="161"/>
      <c r="D48" s="162"/>
      <c r="E48" s="183"/>
      <c r="F48" s="181"/>
      <c r="G48" s="183"/>
      <c r="H48" s="180"/>
      <c r="I48" s="180"/>
      <c r="J48" s="181"/>
      <c r="K48" s="183"/>
      <c r="L48" s="180"/>
      <c r="M48" s="180"/>
      <c r="N48" s="181"/>
      <c r="O48" s="183"/>
      <c r="P48" s="180"/>
      <c r="Q48" s="180"/>
      <c r="R48" s="180"/>
      <c r="S48" s="180"/>
      <c r="T48" s="180"/>
      <c r="U48" s="180"/>
      <c r="V48" s="181"/>
      <c r="W48" s="183"/>
      <c r="X48" s="180"/>
      <c r="Y48" s="180"/>
      <c r="Z48" s="180"/>
      <c r="AA48" s="180"/>
      <c r="AB48" s="180"/>
      <c r="AC48" s="180"/>
      <c r="AD48" s="181"/>
      <c r="AE48" s="183"/>
      <c r="AF48" s="180"/>
      <c r="AG48" s="180"/>
      <c r="AH48" s="180"/>
      <c r="AI48" s="180"/>
      <c r="AJ48" s="180"/>
      <c r="AK48" s="180"/>
      <c r="AL48" s="166"/>
      <c r="AM48" s="167" t="str">
        <f aca="false">IF(B48="","",SUM(E48:AL48))</f>
        <v/>
      </c>
      <c r="AN48" s="168" t="str">
        <f aca="false">IF(B48="","",AM48/9)</f>
        <v/>
      </c>
      <c r="AO48" s="169" t="str">
        <f aca="false">IF(B48="","",IF(AM48=0,"-",RANK(AM48,$AM$15:$AM$64,0)))</f>
        <v/>
      </c>
      <c r="AP48" s="167" t="str">
        <f aca="false">IF(E48="","",IF(E48="-","-",IF(UPPER(E48)="AB","+",VLOOKUP(E48,'විෂය තොරතුරු'!$P$24:$Q$28,2))))</f>
        <v/>
      </c>
      <c r="AQ48" s="168" t="str">
        <f aca="false">IF(F48="","",IF(F48="-","-",IF(UPPER(F48)="AB","+",VLOOKUP(F48,'විෂය තොරතුරු'!$P$24:$Q$28,2))))</f>
        <v/>
      </c>
      <c r="AR48" s="168" t="str">
        <f aca="false">IF(G48="","",IF(G48="-","-",IF(UPPER(G48)="AB","+",VLOOKUP(G48,'විෂය තොරතුරු'!$P$24:$Q$28,2))))</f>
        <v/>
      </c>
      <c r="AS48" s="168" t="str">
        <f aca="false">IF(H48="","",IF(H48="-","-",IF(UPPER(H48)="AB","+",VLOOKUP(H48,'විෂය තොරතුරු'!$P$24:$Q$28,2))))</f>
        <v/>
      </c>
      <c r="AT48" s="168" t="str">
        <f aca="false">IF(I48="","",IF(I48="-","-",IF(UPPER(I48)="AB","+",VLOOKUP(I48,'විෂය තොරතුරු'!$P$24:$Q$28,2))))</f>
        <v/>
      </c>
      <c r="AU48" s="170" t="str">
        <f aca="false">IF(J48="","",IF(J48="-","-",IF(UPPER(J48)="AB","+",VLOOKUP(J48,'විෂය තොරතුරු'!$P$24:$Q$28,2))))</f>
        <v/>
      </c>
      <c r="AV48" s="171" t="str">
        <f aca="false">IF(K48="","",IF(K48="-","-",IF(UPPER(K48)="AB","+",VLOOKUP(K48,'විෂය තොරතුරු'!$P$24:$Q$28,2))))</f>
        <v/>
      </c>
      <c r="AW48" s="168" t="str">
        <f aca="false">IF(L48="","",IF(L48="-","-",IF(UPPER(L48)="AB","+",VLOOKUP(L48,'විෂය තොරතුරු'!$P$24:$Q$28,2))))</f>
        <v/>
      </c>
      <c r="AX48" s="168" t="str">
        <f aca="false">IF(M48="","",IF(M48="-","-",IF(UPPER(M48)="AB","+",VLOOKUP(M48,'විෂය තොරතුරු'!$P$24:$Q$28,2))))</f>
        <v/>
      </c>
      <c r="AY48" s="169" t="str">
        <f aca="false">IF(N48="","",IF(N48="-","-",IF(UPPER(N48)="AB","+",VLOOKUP(N48,'විෂය තොරතුරු'!$P$24:$Q$28,2))))</f>
        <v/>
      </c>
      <c r="AZ48" s="167" t="str">
        <f aca="false">IF(O48="","",IF(O48="-","-",IF(UPPER(O48)="AB","+",VLOOKUP(O48,'විෂය තොරතුරු'!$P$24:$Q$28,2))))</f>
        <v/>
      </c>
      <c r="BA48" s="168" t="str">
        <f aca="false">IF(P48="","",IF(P48="-","-",IF(UPPER(P48)="AB","+",VLOOKUP(P48,'විෂය තොරතුරු'!$P$24:$Q$28,2))))</f>
        <v/>
      </c>
      <c r="BB48" s="168" t="str">
        <f aca="false">IF(Q48="","",IF(Q48="-","-",IF(UPPER(Q48)="AB","+",VLOOKUP(Q48,'විෂය තොරතුරු'!$P$24:$Q$28,2))))</f>
        <v/>
      </c>
      <c r="BC48" s="168" t="str">
        <f aca="false">IF(R48="","",IF(R48="-","-",IF(UPPER(R48)="AB","+",VLOOKUP(R48,'විෂය තොරතුරු'!$P$24:$Q$28,2))))</f>
        <v/>
      </c>
      <c r="BD48" s="168" t="str">
        <f aca="false">IF(S48="","",IF(S48="-","-",IF(UPPER(S48)="AB","+",VLOOKUP(S48,'විෂය තොරතුරු'!$P$24:$Q$28,2))))</f>
        <v/>
      </c>
      <c r="BE48" s="168" t="str">
        <f aca="false">IF(T48="","",IF(T48="-","-",IF(UPPER(T48)="AB","+",VLOOKUP(T48,'විෂය තොරතුරු'!$P$24:$Q$28,2))))</f>
        <v/>
      </c>
      <c r="BF48" s="168" t="str">
        <f aca="false">IF(U48="","",IF(U48="-","-",IF(UPPER(U48)="AB","+",VLOOKUP(U48,'විෂය තොරතුරු'!$P$24:$Q$28,2))))</f>
        <v/>
      </c>
      <c r="BG48" s="170" t="str">
        <f aca="false">IF(V48="","",IF(V48="-","-",IF(UPPER(V48)="AB","+",VLOOKUP(V48,'විෂය තොරතුරු'!$P$24:$Q$28,2))))</f>
        <v/>
      </c>
      <c r="BH48" s="171" t="str">
        <f aca="false">IF(W48="","",IF(W48="-","-",IF(UPPER(W48)="AB","+",VLOOKUP(W48,'විෂය තොරතුරු'!$P$24:$Q$28,2))))</f>
        <v/>
      </c>
      <c r="BI48" s="168" t="str">
        <f aca="false">IF(X48="","",IF(X48="-","-",IF(UPPER(X48)="AB","+",VLOOKUP(X48,'විෂය තොරතුරු'!$P$24:$Q$28,2))))</f>
        <v/>
      </c>
      <c r="BJ48" s="168" t="str">
        <f aca="false">IF(Y48="","",IF(Y48="-","-",IF(UPPER(Y48)="AB","+",VLOOKUP(Y48,'විෂය තොරතුරු'!$P$24:$Q$28,2))))</f>
        <v/>
      </c>
      <c r="BK48" s="168" t="str">
        <f aca="false">IF(Z48="","",IF(Z48="-","-",IF(UPPER(Z48)="AB","+",VLOOKUP(Z48,'විෂය තොරතුරු'!$P$24:$Q$28,2))))</f>
        <v/>
      </c>
      <c r="BL48" s="168" t="str">
        <f aca="false">IF(AA48="","",IF(AA48="-","-",IF(UPPER(AA48)="AB","+",VLOOKUP(AA48,'විෂය තොරතුරු'!$P$24:$Q$28,2))))</f>
        <v/>
      </c>
      <c r="BM48" s="168" t="str">
        <f aca="false">IF(AB48="","",IF(AB48="-","-",IF(UPPER(AB48)="AB","+",VLOOKUP(AB48,'විෂය තොරතුරු'!$P$24:$Q$28,2))))</f>
        <v/>
      </c>
      <c r="BN48" s="168" t="str">
        <f aca="false">IF(AC48="","",IF(AC48="-","-",IF(UPPER(AC48)="AB","+",VLOOKUP(AC48,'විෂය තොරතුරු'!$P$24:$Q$28,2))))</f>
        <v/>
      </c>
      <c r="BO48" s="169" t="str">
        <f aca="false">IF(AD48="","",IF(AD48="-","-",IF(UPPER(AD48)="AB","+",VLOOKUP(AD48,'විෂය තොරතුරු'!$P$24:$Q$28,2))))</f>
        <v/>
      </c>
      <c r="BP48" s="171" t="str">
        <f aca="false">IF(AE48="","",IF(AE48="-","-",IF(UPPER(AE48)="AB","+",VLOOKUP(AE48,'විෂය තොරතුරු'!$P$24:$Q$28,2))))</f>
        <v/>
      </c>
      <c r="BQ48" s="168" t="str">
        <f aca="false">IF(AF48="","",IF(AF48="-","-",IF(UPPER(AF48)="AB","+",VLOOKUP(AF48,'විෂය තොරතුරු'!$P$24:$Q$28,2))))</f>
        <v/>
      </c>
      <c r="BR48" s="168" t="str">
        <f aca="false">IF(AG48="","",IF(AG48="-","-",IF(UPPER(AG48)="AB","+",VLOOKUP(AG48,'විෂය තොරතුරු'!$P$24:$Q$28,2))))</f>
        <v/>
      </c>
      <c r="BS48" s="168" t="str">
        <f aca="false">IF(AH48="","",IF(AH48="-","-",IF(UPPER(AH48)="AB","+",VLOOKUP(AH48,'විෂය තොරතුරු'!$P$24:$Q$28,2))))</f>
        <v/>
      </c>
      <c r="BT48" s="168" t="str">
        <f aca="false">IF(AI48="","",IF(AI48="-","-",IF(UPPER(AI48)="AB","+",VLOOKUP(AI48,'විෂය තොරතුරු'!$P$24:$Q$28,2))))</f>
        <v/>
      </c>
      <c r="BU48" s="168" t="str">
        <f aca="false">IF(AJ48="","",IF(AJ48="-","-",IF(UPPER(AJ48)="AB","+",VLOOKUP(AJ48,'විෂය තොරතුරු'!$P$24:$Q$28,2))))</f>
        <v/>
      </c>
      <c r="BV48" s="168" t="str">
        <f aca="false">IF(AK48="","",IF(AK48="-","-",IF(UPPER(AK48)="AB","+",VLOOKUP(AK48,'විෂය තොරතුරු'!$P$24:$Q$28,2))))</f>
        <v/>
      </c>
      <c r="BW48" s="169" t="str">
        <f aca="false">IF(AL48="","",IF(AL48="-","-",IF(UPPER(AL48)="AB","+",VLOOKUP(AL48,'විෂය තොරතුරු'!$P$24:$Q$28,2))))</f>
        <v/>
      </c>
      <c r="BX48" s="171" t="str">
        <f aca="false">IF($B48="","",COUNTIF($AP48:$BW48,"A"))</f>
        <v/>
      </c>
      <c r="BY48" s="168" t="str">
        <f aca="false">IF($B48="","",COUNTIF($AP48:$BW48,"B"))</f>
        <v/>
      </c>
      <c r="BZ48" s="168" t="str">
        <f aca="false">IF($B48="","",COUNTIF($AP48:$BW48,"C"))</f>
        <v/>
      </c>
      <c r="CA48" s="168" t="str">
        <f aca="false">IF($B48="","",COUNTIF($AP48:$BW48,"S"))</f>
        <v/>
      </c>
      <c r="CB48" s="169" t="str">
        <f aca="false">IF($B48="","",COUNTIF($AP48:$BW48,"W"))</f>
        <v/>
      </c>
      <c r="CC48" s="171" t="str">
        <f aca="false">IF(B48="","",SUM(BX48:CA48))</f>
        <v/>
      </c>
      <c r="CD48" s="169" t="str">
        <f aca="false">IF(B48="","",SUM(BX48:BZ48))</f>
        <v/>
      </c>
      <c r="CE48" s="172" t="str">
        <f aca="false">IF(B48="","",IF(AND(CC48&gt;=6,CD48&gt;=3,OR(E48&gt;=35,F48&gt;=35),L48&gt;=35),"6/3 සමත්",IF(AND(CC48&gt;=5,CD48&gt;=3,OR(E48&gt;=35,F48&gt;=35,L48&gt;=35)),"5/3 සමත්",IF(AND(CC48&gt;=4,CD48&gt;=1,OR(E48&gt;=20,F48&gt;=20,L48&gt;=20)),"සමත් කළ හැකි",IF(CB48=9,"W9","අසමත් ?")))))</f>
        <v/>
      </c>
      <c r="FK48" s="173" t="n">
        <v>34</v>
      </c>
      <c r="FL48" s="161" t="s">
        <v>77</v>
      </c>
      <c r="FM48" s="161"/>
      <c r="FN48" s="161" t="str">
        <f aca="false">IF(FM48="","-",(FM48/$M$95)*100)</f>
        <v>-</v>
      </c>
      <c r="FO48" s="165" t="n">
        <v>42</v>
      </c>
      <c r="FP48" s="165"/>
      <c r="FQ48" s="165" t="n">
        <v>56</v>
      </c>
      <c r="FR48" s="165" t="s">
        <v>18</v>
      </c>
      <c r="FS48" s="165"/>
      <c r="FT48" s="165"/>
      <c r="FU48" s="165" t="n">
        <v>26</v>
      </c>
      <c r="FV48" s="165" t="n">
        <v>28</v>
      </c>
      <c r="FW48" s="165" t="n">
        <v>51</v>
      </c>
      <c r="FX48" s="165" t="n">
        <v>39</v>
      </c>
      <c r="FY48" s="165" t="n">
        <v>61</v>
      </c>
      <c r="FZ48" s="165" t="s">
        <v>18</v>
      </c>
      <c r="GA48" s="165" t="s">
        <v>18</v>
      </c>
      <c r="GB48" s="165"/>
      <c r="GC48" s="165"/>
      <c r="GD48" s="165"/>
      <c r="GE48" s="165"/>
      <c r="GF48" s="165"/>
      <c r="GG48" s="165" t="s">
        <v>18</v>
      </c>
      <c r="GH48" s="165" t="s">
        <v>18</v>
      </c>
      <c r="GI48" s="165" t="n">
        <v>48</v>
      </c>
      <c r="GJ48" s="165"/>
      <c r="GK48" s="165"/>
      <c r="GL48" s="165" t="s">
        <v>18</v>
      </c>
      <c r="GM48" s="165"/>
      <c r="GN48" s="165"/>
      <c r="GO48" s="165" t="n">
        <v>45</v>
      </c>
      <c r="GP48" s="165" t="s">
        <v>18</v>
      </c>
      <c r="GQ48" s="165"/>
      <c r="GR48" s="165" t="s">
        <v>18</v>
      </c>
      <c r="GS48" s="165"/>
      <c r="GT48" s="165"/>
      <c r="GU48" s="165"/>
      <c r="GV48" s="174"/>
      <c r="GW48" s="167" t="n">
        <f aca="false">IF(FL48="","",SUM(FO48:GV48))</f>
        <v>396</v>
      </c>
      <c r="GX48" s="168" t="n">
        <f aca="false">IF(FL48="","",GW48/9)</f>
        <v>44</v>
      </c>
      <c r="GY48" s="169" t="n">
        <f aca="false">IF(FL48="","",IF(GW48=0,"-",RANK(GW48,$GW$15:$GW$64,0)))</f>
        <v>10</v>
      </c>
      <c r="GZ48" s="167" t="str">
        <f aca="false">IF(FO48="","",IF(FO48="-","-",IF(UPPER(FO48)="AB","+",VLOOKUP(FO48,'විෂය තොරතුරු'!$P$24:$Q$28,2))))</f>
        <v>S</v>
      </c>
      <c r="HA48" s="168" t="str">
        <f aca="false">IF(FP48="","",IF(FP48="-","-",IF(UPPER(FP48)="AB","+",VLOOKUP(FP48,'විෂය තොරතුරු'!$P$24:$Q$28,2))))</f>
        <v/>
      </c>
      <c r="HB48" s="168" t="str">
        <f aca="false">IF(FQ48="","",IF(FQ48="-","-",IF(UPPER(FQ48)="AB","+",VLOOKUP(FQ48,'විෂය තොරතුරු'!$P$24:$Q$28,2))))</f>
        <v>C</v>
      </c>
      <c r="HC48" s="168" t="str">
        <f aca="false">IF(FR48="","",IF(FR48="-","-",IF(UPPER(FR48)="AB","+",VLOOKUP(FR48,'විෂය තොරතුරු'!$P$24:$Q$28,2))))</f>
        <v>-</v>
      </c>
      <c r="HD48" s="168" t="str">
        <f aca="false">IF(FS48="","",IF(FS48="-","-",IF(UPPER(FS48)="AB","+",VLOOKUP(FS48,'විෂය තොරතුරු'!$P$24:$Q$28,2))))</f>
        <v/>
      </c>
      <c r="HE48" s="170" t="str">
        <f aca="false">IF(FT48="","",IF(FT48="-","-",IF(UPPER(FT48)="AB","+",VLOOKUP(FT48,'විෂය තොරතුරු'!$P$24:$Q$28,2))))</f>
        <v/>
      </c>
      <c r="HF48" s="171" t="str">
        <f aca="false">IF(FU48="","",IF(FU48="-","-",IF(UPPER(FU48)="AB","+",VLOOKUP(FU48,'විෂය තොරතුරු'!$P$24:$Q$28,2))))</f>
        <v>W</v>
      </c>
      <c r="HG48" s="168" t="str">
        <f aca="false">IF(FV48="","",IF(FV48="-","-",IF(UPPER(FV48)="AB","+",VLOOKUP(FV48,'විෂය තොරතුරු'!$P$24:$Q$28,2))))</f>
        <v>W</v>
      </c>
      <c r="HH48" s="168" t="str">
        <f aca="false">IF(FW48="","",IF(FW48="-","-",IF(UPPER(FW48)="AB","+",VLOOKUP(FW48,'විෂය තොරතුරු'!$P$24:$Q$28,2))))</f>
        <v>C</v>
      </c>
      <c r="HI48" s="169" t="str">
        <f aca="false">IF(FX48="","",IF(FX48="-","-",IF(UPPER(FX48)="AB","+",VLOOKUP(FX48,'විෂය තොරතුරු'!$P$24:$Q$28,2))))</f>
        <v>S</v>
      </c>
      <c r="HJ48" s="167" t="str">
        <f aca="false">IF(FY48="","",IF(FY48="-","-",IF(UPPER(FY48)="AB","+",VLOOKUP(FY48,'විෂය තොරතුරු'!$P$24:$Q$28,2))))</f>
        <v>C</v>
      </c>
      <c r="HK48" s="168" t="str">
        <f aca="false">IF(FZ48="","",IF(FZ48="-","-",IF(UPPER(FZ48)="AB","+",VLOOKUP(FZ48,'විෂය තොරතුරු'!$P$24:$Q$28,2))))</f>
        <v>-</v>
      </c>
      <c r="HL48" s="168" t="str">
        <f aca="false">IF(GA48="","",IF(GA48="-","-",IF(UPPER(GA48)="AB","+",VLOOKUP(GA48,'විෂය තොරතුරු'!$P$24:$Q$28,2))))</f>
        <v>-</v>
      </c>
      <c r="HM48" s="168" t="str">
        <f aca="false">IF(GB48="","",IF(GB48="-","-",IF(UPPER(GB48)="AB","+",VLOOKUP(GB48,'විෂය තොරතුරු'!$P$24:$Q$28,2))))</f>
        <v/>
      </c>
      <c r="HN48" s="168" t="str">
        <f aca="false">IF(GC48="","",IF(GC48="-","-",IF(UPPER(GC48)="AB","+",VLOOKUP(GC48,'විෂය තොරතුරු'!$P$24:$Q$28,2))))</f>
        <v/>
      </c>
      <c r="HO48" s="168" t="str">
        <f aca="false">IF(GD48="","",IF(GD48="-","-",IF(UPPER(GD48)="AB","+",VLOOKUP(GD48,'විෂය තොරතුරු'!$P$24:$Q$28,2))))</f>
        <v/>
      </c>
      <c r="HP48" s="168" t="str">
        <f aca="false">IF(GE48="","",IF(GE48="-","-",IF(UPPER(GE48)="AB","+",VLOOKUP(GE48,'විෂය තොරතුරු'!$P$24:$Q$28,2))))</f>
        <v/>
      </c>
      <c r="HQ48" s="170" t="str">
        <f aca="false">IF(GF48="","",IF(GF48="-","-",IF(UPPER(GF48)="AB","+",VLOOKUP(GF48,'විෂය තොරතුරු'!$P$24:$Q$28,2))))</f>
        <v/>
      </c>
      <c r="HR48" s="171" t="str">
        <f aca="false">IF(GG48="","",IF(GG48="-","-",IF(UPPER(GG48)="AB","+",VLOOKUP(GG48,'විෂය තොරතුරු'!$P$24:$Q$28,2))))</f>
        <v>-</v>
      </c>
      <c r="HS48" s="168" t="str">
        <f aca="false">IF(GH48="","",IF(GH48="-","-",IF(UPPER(GH48)="AB","+",VLOOKUP(GH48,'විෂය තොරතුරු'!$P$24:$Q$28,2))))</f>
        <v>-</v>
      </c>
      <c r="HT48" s="168" t="str">
        <f aca="false">IF(GI48="","",IF(GI48="-","-",IF(UPPER(GI48)="AB","+",VLOOKUP(GI48,'විෂය තොරතුරු'!$P$24:$Q$28,2))))</f>
        <v>S</v>
      </c>
      <c r="HU48" s="168" t="str">
        <f aca="false">IF(GJ48="","",IF(GJ48="-","-",IF(UPPER(GJ48)="AB","+",VLOOKUP(GJ48,'විෂය තොරතුරු'!$P$24:$Q$28,2))))</f>
        <v/>
      </c>
      <c r="HV48" s="168" t="str">
        <f aca="false">IF(GK48="","",IF(GK48="-","-",IF(UPPER(GK48)="AB","+",VLOOKUP(GK48,'විෂය තොරතුරු'!$P$24:$Q$28,2))))</f>
        <v/>
      </c>
      <c r="HW48" s="168" t="str">
        <f aca="false">IF(GL48="","",IF(GL48="-","-",IF(UPPER(GL48)="AB","+",VLOOKUP(GL48,'විෂය තොරතුරු'!$P$24:$Q$28,2))))</f>
        <v>-</v>
      </c>
      <c r="HX48" s="168" t="str">
        <f aca="false">IF(GM48="","",IF(GM48="-","-",IF(UPPER(GM48)="AB","+",VLOOKUP(GM48,'විෂය තොරතුරු'!$P$24:$Q$28,2))))</f>
        <v/>
      </c>
      <c r="HY48" s="169" t="str">
        <f aca="false">IF(GN48="","",IF(GN48="-","-",IF(UPPER(GN48)="AB","+",VLOOKUP(GN48,'විෂය තොරතුරු'!$P$24:$Q$28,2))))</f>
        <v/>
      </c>
      <c r="HZ48" s="171" t="str">
        <f aca="false">IF(GO48="","",IF(GO48="-","-",IF(UPPER(GO48)="AB","+",VLOOKUP(GO48,'විෂය තොරතුරු'!$P$24:$Q$28,2))))</f>
        <v>S</v>
      </c>
      <c r="IA48" s="168" t="str">
        <f aca="false">IF(GP48="","",IF(GP48="-","-",IF(UPPER(GP48)="AB","+",VLOOKUP(GP48,'විෂය තොරතුරු'!$P$24:$Q$28,2))))</f>
        <v>-</v>
      </c>
      <c r="IB48" s="168" t="str">
        <f aca="false">IF(GQ48="","",IF(GQ48="-","-",IF(UPPER(GQ48)="AB","+",VLOOKUP(GQ48,'විෂය තොරතුරු'!$P$24:$Q$28,2))))</f>
        <v/>
      </c>
      <c r="IC48" s="168" t="str">
        <f aca="false">IF(GR48="","",IF(GR48="-","-",IF(UPPER(GR48)="AB","+",VLOOKUP(GR48,'විෂය තොරතුරු'!$P$24:$Q$28,2))))</f>
        <v>-</v>
      </c>
      <c r="ID48" s="168" t="str">
        <f aca="false">IF(GS48="","",IF(GS48="-","-",IF(UPPER(GS48)="AB","+",VLOOKUP(GS48,'විෂය තොරතුරු'!$P$24:$Q$28,2))))</f>
        <v/>
      </c>
      <c r="IE48" s="168" t="str">
        <f aca="false">IF(GT48="","",IF(GT48="-","-",IF(UPPER(GT48)="AB","+",VLOOKUP(GT48,'විෂය තොරතුරු'!$P$24:$Q$28,2))))</f>
        <v/>
      </c>
      <c r="IF48" s="168" t="str">
        <f aca="false">IF(GU48="","",IF(GU48="-","-",IF(UPPER(GU48)="AB","+",VLOOKUP(GU48,'විෂය තොරතුරු'!$P$24:$Q$28,2))))</f>
        <v/>
      </c>
      <c r="IG48" s="169" t="str">
        <f aca="false">IF(GV48="","",IF(GV48="-","-",IF(UPPER(GV48)="AB","+",VLOOKUP(GV48,'විෂය තොරතුරු'!$P$24:$Q$28,2))))</f>
        <v/>
      </c>
      <c r="IH48" s="171" t="n">
        <f aca="false">IF($FL48="","",COUNTIF($GZ48:$IG48,"A"))</f>
        <v>0</v>
      </c>
      <c r="II48" s="171" t="n">
        <f aca="false">IF($FL48="","",COUNTIF($GZ48:$IG48,"B"))</f>
        <v>0</v>
      </c>
      <c r="IJ48" s="171" t="n">
        <f aca="false">IF($FL48="","",COUNTIF($GZ48:$IG48,"C"))</f>
        <v>3</v>
      </c>
      <c r="IK48" s="171" t="n">
        <f aca="false">IF($FL48="","",COUNTIF($GZ48:$IG48,"S"))</f>
        <v>4</v>
      </c>
      <c r="IL48" s="171" t="n">
        <f aca="false">IF($FL48="","",COUNTIF($GZ48:$IG48,"W"))</f>
        <v>2</v>
      </c>
      <c r="IM48" s="171" t="n">
        <f aca="false">IF(FL48="","",SUM(IH48:IK48))</f>
        <v>7</v>
      </c>
      <c r="IN48" s="169" t="n">
        <f aca="false">IF(FL48="","",SUM(IH48:IJ48))</f>
        <v>3</v>
      </c>
      <c r="IO48" s="172" t="str">
        <f aca="false">IF(FL48="","",IF(AND(IM48&gt;=6,IN48&gt;=3,OR(FO48&gt;=35,FP48&gt;=35),FV48&gt;=35),"6/3 සමත්",IF(AND(IM48&gt;=5,IN48&gt;=3,OR(FO48&gt;=35,FP48&gt;=35,FV48&gt;=35)),"5/3 සමත්",IF(AND(IM48&gt;=4,IN48&gt;=1,OR(FO48&gt;=20,FP48&gt;=20,FV48&gt;=20)),"සමත් කළ හැකි",IF(IL48=9,"W9","අසමත් ?")))))</f>
        <v>5/3 සමත්</v>
      </c>
    </row>
    <row r="49" customFormat="false" ht="13.8" hidden="false" customHeight="false" outlineLevel="0" collapsed="false">
      <c r="A49" s="160" t="n">
        <v>35</v>
      </c>
      <c r="B49" s="161"/>
      <c r="C49" s="161"/>
      <c r="D49" s="162"/>
      <c r="E49" s="183"/>
      <c r="F49" s="181"/>
      <c r="G49" s="183"/>
      <c r="H49" s="180"/>
      <c r="I49" s="180"/>
      <c r="J49" s="181"/>
      <c r="K49" s="183"/>
      <c r="L49" s="180"/>
      <c r="M49" s="180"/>
      <c r="N49" s="181"/>
      <c r="O49" s="183"/>
      <c r="P49" s="180"/>
      <c r="Q49" s="180"/>
      <c r="R49" s="180"/>
      <c r="S49" s="180"/>
      <c r="T49" s="180"/>
      <c r="U49" s="180"/>
      <c r="V49" s="181"/>
      <c r="W49" s="183"/>
      <c r="X49" s="180"/>
      <c r="Y49" s="180"/>
      <c r="Z49" s="180"/>
      <c r="AA49" s="180"/>
      <c r="AB49" s="180"/>
      <c r="AC49" s="180"/>
      <c r="AD49" s="181"/>
      <c r="AE49" s="183"/>
      <c r="AF49" s="180"/>
      <c r="AG49" s="180"/>
      <c r="AH49" s="180"/>
      <c r="AI49" s="180"/>
      <c r="AJ49" s="180"/>
      <c r="AK49" s="180"/>
      <c r="AL49" s="166"/>
      <c r="AM49" s="167" t="str">
        <f aca="false">IF(B49="","",SUM(E49:AL49))</f>
        <v/>
      </c>
      <c r="AN49" s="168" t="str">
        <f aca="false">IF(B49="","",AM49/9)</f>
        <v/>
      </c>
      <c r="AO49" s="169" t="str">
        <f aca="false">IF(B49="","",IF(AM49=0,"-",RANK(AM49,$AM$15:$AM$64,0)))</f>
        <v/>
      </c>
      <c r="AP49" s="167" t="str">
        <f aca="false">IF(E49="","",IF(E49="-","-",IF(UPPER(E49)="AB","+",VLOOKUP(E49,'විෂය තොරතුරු'!$P$24:$Q$28,2))))</f>
        <v/>
      </c>
      <c r="AQ49" s="168" t="str">
        <f aca="false">IF(F49="","",IF(F49="-","-",IF(UPPER(F49)="AB","+",VLOOKUP(F49,'විෂය තොරතුරු'!$P$24:$Q$28,2))))</f>
        <v/>
      </c>
      <c r="AR49" s="168" t="str">
        <f aca="false">IF(G49="","",IF(G49="-","-",IF(UPPER(G49)="AB","+",VLOOKUP(G49,'විෂය තොරතුරු'!$P$24:$Q$28,2))))</f>
        <v/>
      </c>
      <c r="AS49" s="168" t="str">
        <f aca="false">IF(H49="","",IF(H49="-","-",IF(UPPER(H49)="AB","+",VLOOKUP(H49,'විෂය තොරතුරු'!$P$24:$Q$28,2))))</f>
        <v/>
      </c>
      <c r="AT49" s="168" t="str">
        <f aca="false">IF(I49="","",IF(I49="-","-",IF(UPPER(I49)="AB","+",VLOOKUP(I49,'විෂය තොරතුරු'!$P$24:$Q$28,2))))</f>
        <v/>
      </c>
      <c r="AU49" s="170" t="str">
        <f aca="false">IF(J49="","",IF(J49="-","-",IF(UPPER(J49)="AB","+",VLOOKUP(J49,'විෂය තොරතුරු'!$P$24:$Q$28,2))))</f>
        <v/>
      </c>
      <c r="AV49" s="171" t="str">
        <f aca="false">IF(K49="","",IF(K49="-","-",IF(UPPER(K49)="AB","+",VLOOKUP(K49,'විෂය තොරතුරු'!$P$24:$Q$28,2))))</f>
        <v/>
      </c>
      <c r="AW49" s="168" t="str">
        <f aca="false">IF(L49="","",IF(L49="-","-",IF(UPPER(L49)="AB","+",VLOOKUP(L49,'විෂය තොරතුරු'!$P$24:$Q$28,2))))</f>
        <v/>
      </c>
      <c r="AX49" s="168" t="str">
        <f aca="false">IF(M49="","",IF(M49="-","-",IF(UPPER(M49)="AB","+",VLOOKUP(M49,'විෂය තොරතුරු'!$P$24:$Q$28,2))))</f>
        <v/>
      </c>
      <c r="AY49" s="169" t="str">
        <f aca="false">IF(N49="","",IF(N49="-","-",IF(UPPER(N49)="AB","+",VLOOKUP(N49,'විෂය තොරතුරු'!$P$24:$Q$28,2))))</f>
        <v/>
      </c>
      <c r="AZ49" s="167" t="str">
        <f aca="false">IF(O49="","",IF(O49="-","-",IF(UPPER(O49)="AB","+",VLOOKUP(O49,'විෂය තොරතුරු'!$P$24:$Q$28,2))))</f>
        <v/>
      </c>
      <c r="BA49" s="168" t="str">
        <f aca="false">IF(P49="","",IF(P49="-","-",IF(UPPER(P49)="AB","+",VLOOKUP(P49,'විෂය තොරතුරු'!$P$24:$Q$28,2))))</f>
        <v/>
      </c>
      <c r="BB49" s="168" t="str">
        <f aca="false">IF(Q49="","",IF(Q49="-","-",IF(UPPER(Q49)="AB","+",VLOOKUP(Q49,'විෂය තොරතුරු'!$P$24:$Q$28,2))))</f>
        <v/>
      </c>
      <c r="BC49" s="168" t="str">
        <f aca="false">IF(R49="","",IF(R49="-","-",IF(UPPER(R49)="AB","+",VLOOKUP(R49,'විෂය තොරතුරු'!$P$24:$Q$28,2))))</f>
        <v/>
      </c>
      <c r="BD49" s="168" t="str">
        <f aca="false">IF(S49="","",IF(S49="-","-",IF(UPPER(S49)="AB","+",VLOOKUP(S49,'විෂය තොරතුරු'!$P$24:$Q$28,2))))</f>
        <v/>
      </c>
      <c r="BE49" s="168" t="str">
        <f aca="false">IF(T49="","",IF(T49="-","-",IF(UPPER(T49)="AB","+",VLOOKUP(T49,'විෂය තොරතුරු'!$P$24:$Q$28,2))))</f>
        <v/>
      </c>
      <c r="BF49" s="168" t="str">
        <f aca="false">IF(U49="","",IF(U49="-","-",IF(UPPER(U49)="AB","+",VLOOKUP(U49,'විෂය තොරතුරු'!$P$24:$Q$28,2))))</f>
        <v/>
      </c>
      <c r="BG49" s="170" t="str">
        <f aca="false">IF(V49="","",IF(V49="-","-",IF(UPPER(V49)="AB","+",VLOOKUP(V49,'විෂය තොරතුරු'!$P$24:$Q$28,2))))</f>
        <v/>
      </c>
      <c r="BH49" s="171" t="str">
        <f aca="false">IF(W49="","",IF(W49="-","-",IF(UPPER(W49)="AB","+",VLOOKUP(W49,'විෂය තොරතුරු'!$P$24:$Q$28,2))))</f>
        <v/>
      </c>
      <c r="BI49" s="168" t="str">
        <f aca="false">IF(X49="","",IF(X49="-","-",IF(UPPER(X49)="AB","+",VLOOKUP(X49,'විෂය තොරතුරු'!$P$24:$Q$28,2))))</f>
        <v/>
      </c>
      <c r="BJ49" s="168" t="str">
        <f aca="false">IF(Y49="","",IF(Y49="-","-",IF(UPPER(Y49)="AB","+",VLOOKUP(Y49,'විෂය තොරතුරු'!$P$24:$Q$28,2))))</f>
        <v/>
      </c>
      <c r="BK49" s="168" t="str">
        <f aca="false">IF(Z49="","",IF(Z49="-","-",IF(UPPER(Z49)="AB","+",VLOOKUP(Z49,'විෂය තොරතුරු'!$P$24:$Q$28,2))))</f>
        <v/>
      </c>
      <c r="BL49" s="168" t="str">
        <f aca="false">IF(AA49="","",IF(AA49="-","-",IF(UPPER(AA49)="AB","+",VLOOKUP(AA49,'විෂය තොරතුරු'!$P$24:$Q$28,2))))</f>
        <v/>
      </c>
      <c r="BM49" s="168" t="str">
        <f aca="false">IF(AB49="","",IF(AB49="-","-",IF(UPPER(AB49)="AB","+",VLOOKUP(AB49,'විෂය තොරතුරු'!$P$24:$Q$28,2))))</f>
        <v/>
      </c>
      <c r="BN49" s="168" t="str">
        <f aca="false">IF(AC49="","",IF(AC49="-","-",IF(UPPER(AC49)="AB","+",VLOOKUP(AC49,'විෂය තොරතුරු'!$P$24:$Q$28,2))))</f>
        <v/>
      </c>
      <c r="BO49" s="169" t="str">
        <f aca="false">IF(AD49="","",IF(AD49="-","-",IF(UPPER(AD49)="AB","+",VLOOKUP(AD49,'විෂය තොරතුරු'!$P$24:$Q$28,2))))</f>
        <v/>
      </c>
      <c r="BP49" s="171" t="str">
        <f aca="false">IF(AE49="","",IF(AE49="-","-",IF(UPPER(AE49)="AB","+",VLOOKUP(AE49,'විෂය තොරතුරු'!$P$24:$Q$28,2))))</f>
        <v/>
      </c>
      <c r="BQ49" s="168" t="str">
        <f aca="false">IF(AF49="","",IF(AF49="-","-",IF(UPPER(AF49)="AB","+",VLOOKUP(AF49,'විෂය තොරතුරු'!$P$24:$Q$28,2))))</f>
        <v/>
      </c>
      <c r="BR49" s="168" t="str">
        <f aca="false">IF(AG49="","",IF(AG49="-","-",IF(UPPER(AG49)="AB","+",VLOOKUP(AG49,'විෂය තොරතුරු'!$P$24:$Q$28,2))))</f>
        <v/>
      </c>
      <c r="BS49" s="168" t="str">
        <f aca="false">IF(AH49="","",IF(AH49="-","-",IF(UPPER(AH49)="AB","+",VLOOKUP(AH49,'විෂය තොරතුරු'!$P$24:$Q$28,2))))</f>
        <v/>
      </c>
      <c r="BT49" s="168" t="str">
        <f aca="false">IF(AI49="","",IF(AI49="-","-",IF(UPPER(AI49)="AB","+",VLOOKUP(AI49,'විෂය තොරතුරු'!$P$24:$Q$28,2))))</f>
        <v/>
      </c>
      <c r="BU49" s="168" t="str">
        <f aca="false">IF(AJ49="","",IF(AJ49="-","-",IF(UPPER(AJ49)="AB","+",VLOOKUP(AJ49,'විෂය තොරතුරු'!$P$24:$Q$28,2))))</f>
        <v/>
      </c>
      <c r="BV49" s="168" t="str">
        <f aca="false">IF(AK49="","",IF(AK49="-","-",IF(UPPER(AK49)="AB","+",VLOOKUP(AK49,'විෂය තොරතුරු'!$P$24:$Q$28,2))))</f>
        <v/>
      </c>
      <c r="BW49" s="169" t="str">
        <f aca="false">IF(AL49="","",IF(AL49="-","-",IF(UPPER(AL49)="AB","+",VLOOKUP(AL49,'විෂය තොරතුරු'!$P$24:$Q$28,2))))</f>
        <v/>
      </c>
      <c r="BX49" s="171" t="str">
        <f aca="false">IF($B49="","",COUNTIF($AP49:$BW49,"A"))</f>
        <v/>
      </c>
      <c r="BY49" s="168" t="str">
        <f aca="false">IF($B49="","",COUNTIF($AP49:$BW49,"B"))</f>
        <v/>
      </c>
      <c r="BZ49" s="168" t="str">
        <f aca="false">IF($B49="","",COUNTIF($AP49:$BW49,"C"))</f>
        <v/>
      </c>
      <c r="CA49" s="168" t="str">
        <f aca="false">IF($B49="","",COUNTIF($AP49:$BW49,"S"))</f>
        <v/>
      </c>
      <c r="CB49" s="169" t="str">
        <f aca="false">IF($B49="","",COUNTIF($AP49:$BW49,"W"))</f>
        <v/>
      </c>
      <c r="CC49" s="171" t="str">
        <f aca="false">IF(B49="","",SUM(BX49:CA49))</f>
        <v/>
      </c>
      <c r="CD49" s="169" t="str">
        <f aca="false">IF(B49="","",SUM(BX49:BZ49))</f>
        <v/>
      </c>
      <c r="CE49" s="172" t="str">
        <f aca="false">IF(B49="","",IF(AND(CC49&gt;=6,CD49&gt;=3,OR(E49&gt;=35,F49&gt;=35),L49&gt;=35),"6/3 සමත්",IF(AND(CC49&gt;=5,CD49&gt;=3,OR(E49&gt;=35,F49&gt;=35,L49&gt;=35)),"5/3 සමත්",IF(AND(CC49&gt;=4,CD49&gt;=1,OR(E49&gt;=20,F49&gt;=20,L49&gt;=20)),"සමත් කළ හැකි",IF(CB49=9,"W9","අසමත් ?")))))</f>
        <v/>
      </c>
      <c r="FK49" s="173" t="n">
        <v>35</v>
      </c>
      <c r="FL49" s="161" t="s">
        <v>78</v>
      </c>
      <c r="FM49" s="161"/>
      <c r="FN49" s="161" t="str">
        <f aca="false">IF(FM49="","-",(FM49/$M$95)*100)</f>
        <v>-</v>
      </c>
      <c r="FO49" s="165" t="n">
        <v>51</v>
      </c>
      <c r="FP49" s="165"/>
      <c r="FQ49" s="165" t="n">
        <v>77</v>
      </c>
      <c r="FR49" s="165" t="s">
        <v>18</v>
      </c>
      <c r="FS49" s="165"/>
      <c r="FT49" s="165"/>
      <c r="FU49" s="165" t="n">
        <v>21</v>
      </c>
      <c r="FV49" s="165" t="n">
        <v>29</v>
      </c>
      <c r="FW49" s="165" t="n">
        <v>40</v>
      </c>
      <c r="FX49" s="165" t="n">
        <v>43</v>
      </c>
      <c r="FY49" s="165" t="n">
        <v>75</v>
      </c>
      <c r="FZ49" s="165" t="s">
        <v>18</v>
      </c>
      <c r="GA49" s="165" t="s">
        <v>18</v>
      </c>
      <c r="GB49" s="165"/>
      <c r="GC49" s="165"/>
      <c r="GD49" s="165"/>
      <c r="GE49" s="165"/>
      <c r="GF49" s="165"/>
      <c r="GG49" s="165" t="n">
        <v>51</v>
      </c>
      <c r="GH49" s="165" t="s">
        <v>18</v>
      </c>
      <c r="GI49" s="165" t="s">
        <v>18</v>
      </c>
      <c r="GJ49" s="165"/>
      <c r="GK49" s="165"/>
      <c r="GL49" s="165" t="s">
        <v>18</v>
      </c>
      <c r="GM49" s="165"/>
      <c r="GN49" s="165"/>
      <c r="GO49" s="165" t="n">
        <v>71</v>
      </c>
      <c r="GP49" s="165" t="s">
        <v>18</v>
      </c>
      <c r="GQ49" s="165"/>
      <c r="GR49" s="165" t="s">
        <v>18</v>
      </c>
      <c r="GS49" s="165"/>
      <c r="GT49" s="165"/>
      <c r="GU49" s="165"/>
      <c r="GV49" s="174"/>
      <c r="GW49" s="167" t="n">
        <f aca="false">IF(FL49="","",SUM(FO49:GV49))</f>
        <v>458</v>
      </c>
      <c r="GX49" s="168" t="n">
        <f aca="false">IF(FL49="","",GW49/9)</f>
        <v>50.8888888888889</v>
      </c>
      <c r="GY49" s="169" t="n">
        <f aca="false">IF(FL49="","",IF(GW49=0,"-",RANK(GW49,$GW$15:$GW$64,0)))</f>
        <v>4</v>
      </c>
      <c r="GZ49" s="167" t="str">
        <f aca="false">IF(FO49="","",IF(FO49="-","-",IF(UPPER(FO49)="AB","+",VLOOKUP(FO49,'විෂය තොරතුරු'!$P$24:$Q$28,2))))</f>
        <v>C</v>
      </c>
      <c r="HA49" s="168" t="str">
        <f aca="false">IF(FP49="","",IF(FP49="-","-",IF(UPPER(FP49)="AB","+",VLOOKUP(FP49,'විෂය තොරතුරු'!$P$24:$Q$28,2))))</f>
        <v/>
      </c>
      <c r="HB49" s="168" t="str">
        <f aca="false">IF(FQ49="","",IF(FQ49="-","-",IF(UPPER(FQ49)="AB","+",VLOOKUP(FQ49,'විෂය තොරතුරු'!$P$24:$Q$28,2))))</f>
        <v>A</v>
      </c>
      <c r="HC49" s="168" t="str">
        <f aca="false">IF(FR49="","",IF(FR49="-","-",IF(UPPER(FR49)="AB","+",VLOOKUP(FR49,'විෂය තොරතුරු'!$P$24:$Q$28,2))))</f>
        <v>-</v>
      </c>
      <c r="HD49" s="168" t="str">
        <f aca="false">IF(FS49="","",IF(FS49="-","-",IF(UPPER(FS49)="AB","+",VLOOKUP(FS49,'විෂය තොරතුරු'!$P$24:$Q$28,2))))</f>
        <v/>
      </c>
      <c r="HE49" s="170" t="str">
        <f aca="false">IF(FT49="","",IF(FT49="-","-",IF(UPPER(FT49)="AB","+",VLOOKUP(FT49,'විෂය තොරතුරු'!$P$24:$Q$28,2))))</f>
        <v/>
      </c>
      <c r="HF49" s="171" t="str">
        <f aca="false">IF(FU49="","",IF(FU49="-","-",IF(UPPER(FU49)="AB","+",VLOOKUP(FU49,'විෂය තොරතුරු'!$P$24:$Q$28,2))))</f>
        <v>W</v>
      </c>
      <c r="HG49" s="168" t="str">
        <f aca="false">IF(FV49="","",IF(FV49="-","-",IF(UPPER(FV49)="AB","+",VLOOKUP(FV49,'විෂය තොරතුරු'!$P$24:$Q$28,2))))</f>
        <v>W</v>
      </c>
      <c r="HH49" s="168" t="str">
        <f aca="false">IF(FW49="","",IF(FW49="-","-",IF(UPPER(FW49)="AB","+",VLOOKUP(FW49,'විෂය තොරතුරු'!$P$24:$Q$28,2))))</f>
        <v>S</v>
      </c>
      <c r="HI49" s="169" t="str">
        <f aca="false">IF(FX49="","",IF(FX49="-","-",IF(UPPER(FX49)="AB","+",VLOOKUP(FX49,'විෂය තොරතුරු'!$P$24:$Q$28,2))))</f>
        <v>S</v>
      </c>
      <c r="HJ49" s="167" t="str">
        <f aca="false">IF(FY49="","",IF(FY49="-","-",IF(UPPER(FY49)="AB","+",VLOOKUP(FY49,'විෂය තොරතුරු'!$P$24:$Q$28,2))))</f>
        <v>A</v>
      </c>
      <c r="HK49" s="168" t="str">
        <f aca="false">IF(FZ49="","",IF(FZ49="-","-",IF(UPPER(FZ49)="AB","+",VLOOKUP(FZ49,'විෂය තොරතුරු'!$P$24:$Q$28,2))))</f>
        <v>-</v>
      </c>
      <c r="HL49" s="168" t="str">
        <f aca="false">IF(GA49="","",IF(GA49="-","-",IF(UPPER(GA49)="AB","+",VLOOKUP(GA49,'විෂය තොරතුරු'!$P$24:$Q$28,2))))</f>
        <v>-</v>
      </c>
      <c r="HM49" s="168" t="str">
        <f aca="false">IF(GB49="","",IF(GB49="-","-",IF(UPPER(GB49)="AB","+",VLOOKUP(GB49,'විෂය තොරතුරු'!$P$24:$Q$28,2))))</f>
        <v/>
      </c>
      <c r="HN49" s="168" t="str">
        <f aca="false">IF(GC49="","",IF(GC49="-","-",IF(UPPER(GC49)="AB","+",VLOOKUP(GC49,'විෂය තොරතුරු'!$P$24:$Q$28,2))))</f>
        <v/>
      </c>
      <c r="HO49" s="168" t="str">
        <f aca="false">IF(GD49="","",IF(GD49="-","-",IF(UPPER(GD49)="AB","+",VLOOKUP(GD49,'විෂය තොරතුරු'!$P$24:$Q$28,2))))</f>
        <v/>
      </c>
      <c r="HP49" s="168" t="str">
        <f aca="false">IF(GE49="","",IF(GE49="-","-",IF(UPPER(GE49)="AB","+",VLOOKUP(GE49,'විෂය තොරතුරු'!$P$24:$Q$28,2))))</f>
        <v/>
      </c>
      <c r="HQ49" s="170" t="str">
        <f aca="false">IF(GF49="","",IF(GF49="-","-",IF(UPPER(GF49)="AB","+",VLOOKUP(GF49,'විෂය තොරතුරු'!$P$24:$Q$28,2))))</f>
        <v/>
      </c>
      <c r="HR49" s="171" t="str">
        <f aca="false">IF(GG49="","",IF(GG49="-","-",IF(UPPER(GG49)="AB","+",VLOOKUP(GG49,'විෂය තොරතුරු'!$P$24:$Q$28,2))))</f>
        <v>C</v>
      </c>
      <c r="HS49" s="168" t="str">
        <f aca="false">IF(GH49="","",IF(GH49="-","-",IF(UPPER(GH49)="AB","+",VLOOKUP(GH49,'විෂය තොරතුරු'!$P$24:$Q$28,2))))</f>
        <v>-</v>
      </c>
      <c r="HT49" s="168" t="str">
        <f aca="false">IF(GI49="","",IF(GI49="-","-",IF(UPPER(GI49)="AB","+",VLOOKUP(GI49,'විෂය තොරතුරු'!$P$24:$Q$28,2))))</f>
        <v>-</v>
      </c>
      <c r="HU49" s="168" t="str">
        <f aca="false">IF(GJ49="","",IF(GJ49="-","-",IF(UPPER(GJ49)="AB","+",VLOOKUP(GJ49,'විෂය තොරතුරු'!$P$24:$Q$28,2))))</f>
        <v/>
      </c>
      <c r="HV49" s="168" t="str">
        <f aca="false">IF(GK49="","",IF(GK49="-","-",IF(UPPER(GK49)="AB","+",VLOOKUP(GK49,'විෂය තොරතුරු'!$P$24:$Q$28,2))))</f>
        <v/>
      </c>
      <c r="HW49" s="168" t="str">
        <f aca="false">IF(GL49="","",IF(GL49="-","-",IF(UPPER(GL49)="AB","+",VLOOKUP(GL49,'විෂය තොරතුරු'!$P$24:$Q$28,2))))</f>
        <v>-</v>
      </c>
      <c r="HX49" s="168" t="str">
        <f aca="false">IF(GM49="","",IF(GM49="-","-",IF(UPPER(GM49)="AB","+",VLOOKUP(GM49,'විෂය තොරතුරු'!$P$24:$Q$28,2))))</f>
        <v/>
      </c>
      <c r="HY49" s="169" t="str">
        <f aca="false">IF(GN49="","",IF(GN49="-","-",IF(UPPER(GN49)="AB","+",VLOOKUP(GN49,'විෂය තොරතුරු'!$P$24:$Q$28,2))))</f>
        <v/>
      </c>
      <c r="HZ49" s="171" t="str">
        <f aca="false">IF(GO49="","",IF(GO49="-","-",IF(UPPER(GO49)="AB","+",VLOOKUP(GO49,'විෂය තොරතුරු'!$P$24:$Q$28,2))))</f>
        <v>B</v>
      </c>
      <c r="IA49" s="168" t="str">
        <f aca="false">IF(GP49="","",IF(GP49="-","-",IF(UPPER(GP49)="AB","+",VLOOKUP(GP49,'විෂය තොරතුරු'!$P$24:$Q$28,2))))</f>
        <v>-</v>
      </c>
      <c r="IB49" s="168" t="str">
        <f aca="false">IF(GQ49="","",IF(GQ49="-","-",IF(UPPER(GQ49)="AB","+",VLOOKUP(GQ49,'විෂය තොරතුරු'!$P$24:$Q$28,2))))</f>
        <v/>
      </c>
      <c r="IC49" s="168" t="str">
        <f aca="false">IF(GR49="","",IF(GR49="-","-",IF(UPPER(GR49)="AB","+",VLOOKUP(GR49,'විෂය තොරතුරු'!$P$24:$Q$28,2))))</f>
        <v>-</v>
      </c>
      <c r="ID49" s="168" t="str">
        <f aca="false">IF(GS49="","",IF(GS49="-","-",IF(UPPER(GS49)="AB","+",VLOOKUP(GS49,'විෂය තොරතුරු'!$P$24:$Q$28,2))))</f>
        <v/>
      </c>
      <c r="IE49" s="168" t="str">
        <f aca="false">IF(GT49="","",IF(GT49="-","-",IF(UPPER(GT49)="AB","+",VLOOKUP(GT49,'විෂය තොරතුරු'!$P$24:$Q$28,2))))</f>
        <v/>
      </c>
      <c r="IF49" s="168" t="str">
        <f aca="false">IF(GU49="","",IF(GU49="-","-",IF(UPPER(GU49)="AB","+",VLOOKUP(GU49,'විෂය තොරතුරු'!$P$24:$Q$28,2))))</f>
        <v/>
      </c>
      <c r="IG49" s="169" t="str">
        <f aca="false">IF(GV49="","",IF(GV49="-","-",IF(UPPER(GV49)="AB","+",VLOOKUP(GV49,'විෂය තොරතුරු'!$P$24:$Q$28,2))))</f>
        <v/>
      </c>
      <c r="IH49" s="171" t="n">
        <f aca="false">IF($FL49="","",COUNTIF($GZ49:$IG49,"A"))</f>
        <v>2</v>
      </c>
      <c r="II49" s="171" t="n">
        <f aca="false">IF($FL49="","",COUNTIF($GZ49:$IG49,"B"))</f>
        <v>1</v>
      </c>
      <c r="IJ49" s="171" t="n">
        <f aca="false">IF($FL49="","",COUNTIF($GZ49:$IG49,"C"))</f>
        <v>2</v>
      </c>
      <c r="IK49" s="171" t="n">
        <f aca="false">IF($FL49="","",COUNTIF($GZ49:$IG49,"S"))</f>
        <v>2</v>
      </c>
      <c r="IL49" s="171" t="n">
        <f aca="false">IF($FL49="","",COUNTIF($GZ49:$IG49,"W"))</f>
        <v>2</v>
      </c>
      <c r="IM49" s="171" t="n">
        <f aca="false">IF(FL49="","",SUM(IH49:IK49))</f>
        <v>7</v>
      </c>
      <c r="IN49" s="169" t="n">
        <f aca="false">IF(FL49="","",SUM(IH49:IJ49))</f>
        <v>5</v>
      </c>
      <c r="IO49" s="172" t="str">
        <f aca="false">IF(FL49="","",IF(AND(IM49&gt;=6,IN49&gt;=3,OR(FO49&gt;=35,FP49&gt;=35),FV49&gt;=35),"6/3 සමත්",IF(AND(IM49&gt;=5,IN49&gt;=3,OR(FO49&gt;=35,FP49&gt;=35,FV49&gt;=35)),"5/3 සමත්",IF(AND(IM49&gt;=4,IN49&gt;=1,OR(FO49&gt;=20,FP49&gt;=20,FV49&gt;=20)),"සමත් කළ හැකි",IF(IL49=9,"W9","අසමත් ?")))))</f>
        <v>5/3 සමත්</v>
      </c>
    </row>
    <row r="50" customFormat="false" ht="13.8" hidden="false" customHeight="false" outlineLevel="0" collapsed="false">
      <c r="A50" s="160" t="n">
        <v>36</v>
      </c>
      <c r="B50" s="161"/>
      <c r="C50" s="161"/>
      <c r="D50" s="162"/>
      <c r="E50" s="183"/>
      <c r="F50" s="181"/>
      <c r="G50" s="183"/>
      <c r="H50" s="180"/>
      <c r="I50" s="180"/>
      <c r="J50" s="181"/>
      <c r="K50" s="183"/>
      <c r="L50" s="180"/>
      <c r="M50" s="180"/>
      <c r="N50" s="181"/>
      <c r="O50" s="183"/>
      <c r="P50" s="180"/>
      <c r="Q50" s="180"/>
      <c r="R50" s="180"/>
      <c r="S50" s="180"/>
      <c r="T50" s="180"/>
      <c r="U50" s="180"/>
      <c r="V50" s="181"/>
      <c r="W50" s="183"/>
      <c r="X50" s="180"/>
      <c r="Y50" s="180"/>
      <c r="Z50" s="180"/>
      <c r="AA50" s="180"/>
      <c r="AB50" s="180"/>
      <c r="AC50" s="180"/>
      <c r="AD50" s="181"/>
      <c r="AE50" s="183"/>
      <c r="AF50" s="180"/>
      <c r="AG50" s="180"/>
      <c r="AH50" s="180"/>
      <c r="AI50" s="180"/>
      <c r="AJ50" s="180"/>
      <c r="AK50" s="180"/>
      <c r="AL50" s="166"/>
      <c r="AM50" s="167" t="str">
        <f aca="false">IF(B50="","",SUM(E50:AL50))</f>
        <v/>
      </c>
      <c r="AN50" s="168" t="str">
        <f aca="false">IF(B50="","",AM50/9)</f>
        <v/>
      </c>
      <c r="AO50" s="169" t="str">
        <f aca="false">IF(B50="","",IF(AM50=0,"-",RANK(AM50,$AM$15:$AM$64,0)))</f>
        <v/>
      </c>
      <c r="AP50" s="167" t="str">
        <f aca="false">IF(E50="","",IF(E50="-","-",IF(UPPER(E50)="AB","+",VLOOKUP(E50,'විෂය තොරතුරු'!$P$24:$Q$28,2))))</f>
        <v/>
      </c>
      <c r="AQ50" s="168" t="str">
        <f aca="false">IF(F50="","",IF(F50="-","-",IF(UPPER(F50)="AB","+",VLOOKUP(F50,'විෂය තොරතුරු'!$P$24:$Q$28,2))))</f>
        <v/>
      </c>
      <c r="AR50" s="168" t="str">
        <f aca="false">IF(G50="","",IF(G50="-","-",IF(UPPER(G50)="AB","+",VLOOKUP(G50,'විෂය තොරතුරු'!$P$24:$Q$28,2))))</f>
        <v/>
      </c>
      <c r="AS50" s="168" t="str">
        <f aca="false">IF(H50="","",IF(H50="-","-",IF(UPPER(H50)="AB","+",VLOOKUP(H50,'විෂය තොරතුරු'!$P$24:$Q$28,2))))</f>
        <v/>
      </c>
      <c r="AT50" s="168" t="str">
        <f aca="false">IF(I50="","",IF(I50="-","-",IF(UPPER(I50)="AB","+",VLOOKUP(I50,'විෂය තොරතුරු'!$P$24:$Q$28,2))))</f>
        <v/>
      </c>
      <c r="AU50" s="170" t="str">
        <f aca="false">IF(J50="","",IF(J50="-","-",IF(UPPER(J50)="AB","+",VLOOKUP(J50,'විෂය තොරතුරු'!$P$24:$Q$28,2))))</f>
        <v/>
      </c>
      <c r="AV50" s="171" t="str">
        <f aca="false">IF(K50="","",IF(K50="-","-",IF(UPPER(K50)="AB","+",VLOOKUP(K50,'විෂය තොරතුරු'!$P$24:$Q$28,2))))</f>
        <v/>
      </c>
      <c r="AW50" s="168" t="str">
        <f aca="false">IF(L50="","",IF(L50="-","-",IF(UPPER(L50)="AB","+",VLOOKUP(L50,'විෂය තොරතුරු'!$P$24:$Q$28,2))))</f>
        <v/>
      </c>
      <c r="AX50" s="168" t="str">
        <f aca="false">IF(M50="","",IF(M50="-","-",IF(UPPER(M50)="AB","+",VLOOKUP(M50,'විෂය තොරතුරු'!$P$24:$Q$28,2))))</f>
        <v/>
      </c>
      <c r="AY50" s="169" t="str">
        <f aca="false">IF(N50="","",IF(N50="-","-",IF(UPPER(N50)="AB","+",VLOOKUP(N50,'විෂය තොරතුරු'!$P$24:$Q$28,2))))</f>
        <v/>
      </c>
      <c r="AZ50" s="167" t="str">
        <f aca="false">IF(O50="","",IF(O50="-","-",IF(UPPER(O50)="AB","+",VLOOKUP(O50,'විෂය තොරතුරු'!$P$24:$Q$28,2))))</f>
        <v/>
      </c>
      <c r="BA50" s="168" t="str">
        <f aca="false">IF(P50="","",IF(P50="-","-",IF(UPPER(P50)="AB","+",VLOOKUP(P50,'විෂය තොරතුරු'!$P$24:$Q$28,2))))</f>
        <v/>
      </c>
      <c r="BB50" s="168" t="str">
        <f aca="false">IF(Q50="","",IF(Q50="-","-",IF(UPPER(Q50)="AB","+",VLOOKUP(Q50,'විෂය තොරතුරු'!$P$24:$Q$28,2))))</f>
        <v/>
      </c>
      <c r="BC50" s="168" t="str">
        <f aca="false">IF(R50="","",IF(R50="-","-",IF(UPPER(R50)="AB","+",VLOOKUP(R50,'විෂය තොරතුරු'!$P$24:$Q$28,2))))</f>
        <v/>
      </c>
      <c r="BD50" s="168" t="str">
        <f aca="false">IF(S50="","",IF(S50="-","-",IF(UPPER(S50)="AB","+",VLOOKUP(S50,'විෂය තොරතුරු'!$P$24:$Q$28,2))))</f>
        <v/>
      </c>
      <c r="BE50" s="168" t="str">
        <f aca="false">IF(T50="","",IF(T50="-","-",IF(UPPER(T50)="AB","+",VLOOKUP(T50,'විෂය තොරතුරු'!$P$24:$Q$28,2))))</f>
        <v/>
      </c>
      <c r="BF50" s="168" t="str">
        <f aca="false">IF(U50="","",IF(U50="-","-",IF(UPPER(U50)="AB","+",VLOOKUP(U50,'විෂය තොරතුරු'!$P$24:$Q$28,2))))</f>
        <v/>
      </c>
      <c r="BG50" s="170" t="str">
        <f aca="false">IF(V50="","",IF(V50="-","-",IF(UPPER(V50)="AB","+",VLOOKUP(V50,'විෂය තොරතුරු'!$P$24:$Q$28,2))))</f>
        <v/>
      </c>
      <c r="BH50" s="171" t="str">
        <f aca="false">IF(W50="","",IF(W50="-","-",IF(UPPER(W50)="AB","+",VLOOKUP(W50,'විෂය තොරතුරු'!$P$24:$Q$28,2))))</f>
        <v/>
      </c>
      <c r="BI50" s="168" t="str">
        <f aca="false">IF(X50="","",IF(X50="-","-",IF(UPPER(X50)="AB","+",VLOOKUP(X50,'විෂය තොරතුරු'!$P$24:$Q$28,2))))</f>
        <v/>
      </c>
      <c r="BJ50" s="168" t="str">
        <f aca="false">IF(Y50="","",IF(Y50="-","-",IF(UPPER(Y50)="AB","+",VLOOKUP(Y50,'විෂය තොරතුරු'!$P$24:$Q$28,2))))</f>
        <v/>
      </c>
      <c r="BK50" s="168" t="str">
        <f aca="false">IF(Z50="","",IF(Z50="-","-",IF(UPPER(Z50)="AB","+",VLOOKUP(Z50,'විෂය තොරතුරු'!$P$24:$Q$28,2))))</f>
        <v/>
      </c>
      <c r="BL50" s="168" t="str">
        <f aca="false">IF(AA50="","",IF(AA50="-","-",IF(UPPER(AA50)="AB","+",VLOOKUP(AA50,'විෂය තොරතුරු'!$P$24:$Q$28,2))))</f>
        <v/>
      </c>
      <c r="BM50" s="168" t="str">
        <f aca="false">IF(AB50="","",IF(AB50="-","-",IF(UPPER(AB50)="AB","+",VLOOKUP(AB50,'විෂය තොරතුරු'!$P$24:$Q$28,2))))</f>
        <v/>
      </c>
      <c r="BN50" s="168" t="str">
        <f aca="false">IF(AC50="","",IF(AC50="-","-",IF(UPPER(AC50)="AB","+",VLOOKUP(AC50,'විෂය තොරතුරු'!$P$24:$Q$28,2))))</f>
        <v/>
      </c>
      <c r="BO50" s="169" t="str">
        <f aca="false">IF(AD50="","",IF(AD50="-","-",IF(UPPER(AD50)="AB","+",VLOOKUP(AD50,'විෂය තොරතුරු'!$P$24:$Q$28,2))))</f>
        <v/>
      </c>
      <c r="BP50" s="171" t="str">
        <f aca="false">IF(AE50="","",IF(AE50="-","-",IF(UPPER(AE50)="AB","+",VLOOKUP(AE50,'විෂය තොරතුරු'!$P$24:$Q$28,2))))</f>
        <v/>
      </c>
      <c r="BQ50" s="168" t="str">
        <f aca="false">IF(AF50="","",IF(AF50="-","-",IF(UPPER(AF50)="AB","+",VLOOKUP(AF50,'විෂය තොරතුරු'!$P$24:$Q$28,2))))</f>
        <v/>
      </c>
      <c r="BR50" s="168" t="str">
        <f aca="false">IF(AG50="","",IF(AG50="-","-",IF(UPPER(AG50)="AB","+",VLOOKUP(AG50,'විෂය තොරතුරු'!$P$24:$Q$28,2))))</f>
        <v/>
      </c>
      <c r="BS50" s="168" t="str">
        <f aca="false">IF(AH50="","",IF(AH50="-","-",IF(UPPER(AH50)="AB","+",VLOOKUP(AH50,'විෂය තොරතුරු'!$P$24:$Q$28,2))))</f>
        <v/>
      </c>
      <c r="BT50" s="168" t="str">
        <f aca="false">IF(AI50="","",IF(AI50="-","-",IF(UPPER(AI50)="AB","+",VLOOKUP(AI50,'විෂය තොරතුරු'!$P$24:$Q$28,2))))</f>
        <v/>
      </c>
      <c r="BU50" s="168" t="str">
        <f aca="false">IF(AJ50="","",IF(AJ50="-","-",IF(UPPER(AJ50)="AB","+",VLOOKUP(AJ50,'විෂය තොරතුරු'!$P$24:$Q$28,2))))</f>
        <v/>
      </c>
      <c r="BV50" s="168" t="str">
        <f aca="false">IF(AK50="","",IF(AK50="-","-",IF(UPPER(AK50)="AB","+",VLOOKUP(AK50,'විෂය තොරතුරු'!$P$24:$Q$28,2))))</f>
        <v/>
      </c>
      <c r="BW50" s="169" t="str">
        <f aca="false">IF(AL50="","",IF(AL50="-","-",IF(UPPER(AL50)="AB","+",VLOOKUP(AL50,'විෂය තොරතුරු'!$P$24:$Q$28,2))))</f>
        <v/>
      </c>
      <c r="BX50" s="171" t="str">
        <f aca="false">IF($B50="","",COUNTIF($AP50:$BW50,"A"))</f>
        <v/>
      </c>
      <c r="BY50" s="168" t="str">
        <f aca="false">IF($B50="","",COUNTIF($AP50:$BW50,"B"))</f>
        <v/>
      </c>
      <c r="BZ50" s="168" t="str">
        <f aca="false">IF($B50="","",COUNTIF($AP50:$BW50,"C"))</f>
        <v/>
      </c>
      <c r="CA50" s="168" t="str">
        <f aca="false">IF($B50="","",COUNTIF($AP50:$BW50,"S"))</f>
        <v/>
      </c>
      <c r="CB50" s="169" t="str">
        <f aca="false">IF($B50="","",COUNTIF($AP50:$BW50,"W"))</f>
        <v/>
      </c>
      <c r="CC50" s="171" t="str">
        <f aca="false">IF(B50="","",SUM(BX50:CA50))</f>
        <v/>
      </c>
      <c r="CD50" s="169" t="str">
        <f aca="false">IF(B50="","",SUM(BX50:BZ50))</f>
        <v/>
      </c>
      <c r="CE50" s="172" t="str">
        <f aca="false">IF(B50="","",IF(AND(CC50&gt;=6,CD50&gt;=3,OR(E50&gt;=35,F50&gt;=35),L50&gt;=35),"6/3 සමත්",IF(AND(CC50&gt;=5,CD50&gt;=3,OR(E50&gt;=35,F50&gt;=35,L50&gt;=35)),"5/3 සමත්",IF(AND(CC50&gt;=4,CD50&gt;=1,OR(E50&gt;=20,F50&gt;=20,L50&gt;=20)),"සමත් කළ හැකි",IF(CB50=9,"W9","අසමත් ?")))))</f>
        <v/>
      </c>
      <c r="FK50" s="173" t="n">
        <v>36</v>
      </c>
      <c r="FL50" s="161" t="s">
        <v>79</v>
      </c>
      <c r="FM50" s="161"/>
      <c r="FN50" s="161" t="str">
        <f aca="false">IF(FM50="","-",(FM50/$M$95)*100)</f>
        <v>-</v>
      </c>
      <c r="FO50" s="165" t="n">
        <v>29</v>
      </c>
      <c r="FP50" s="165"/>
      <c r="FQ50" s="165" t="n">
        <v>32</v>
      </c>
      <c r="FR50" s="165" t="s">
        <v>18</v>
      </c>
      <c r="FS50" s="165"/>
      <c r="FT50" s="165"/>
      <c r="FU50" s="165" t="n">
        <v>5</v>
      </c>
      <c r="FV50" s="165" t="n">
        <v>14</v>
      </c>
      <c r="FW50" s="165" t="n">
        <v>11</v>
      </c>
      <c r="FX50" s="165" t="n">
        <v>16</v>
      </c>
      <c r="FY50" s="165" t="s">
        <v>18</v>
      </c>
      <c r="FZ50" s="165" t="s">
        <v>18</v>
      </c>
      <c r="GA50" s="165" t="n">
        <v>26</v>
      </c>
      <c r="GB50" s="165"/>
      <c r="GC50" s="165"/>
      <c r="GD50" s="165"/>
      <c r="GE50" s="165"/>
      <c r="GF50" s="165"/>
      <c r="GG50" s="165" t="s">
        <v>18</v>
      </c>
      <c r="GH50" s="165" t="s">
        <v>18</v>
      </c>
      <c r="GI50" s="165" t="n">
        <v>41</v>
      </c>
      <c r="GJ50" s="165"/>
      <c r="GK50" s="165"/>
      <c r="GL50" s="165" t="s">
        <v>18</v>
      </c>
      <c r="GM50" s="165"/>
      <c r="GN50" s="165"/>
      <c r="GO50" s="165" t="n">
        <v>24</v>
      </c>
      <c r="GP50" s="165" t="s">
        <v>18</v>
      </c>
      <c r="GQ50" s="165"/>
      <c r="GR50" s="165" t="s">
        <v>18</v>
      </c>
      <c r="GS50" s="165"/>
      <c r="GT50" s="165"/>
      <c r="GU50" s="165"/>
      <c r="GV50" s="174"/>
      <c r="GW50" s="167" t="n">
        <f aca="false">IF(FL50="","",SUM(FO50:GV50))</f>
        <v>198</v>
      </c>
      <c r="GX50" s="168" t="n">
        <f aca="false">IF(FL50="","",GW50/9)</f>
        <v>22</v>
      </c>
      <c r="GY50" s="169" t="n">
        <f aca="false">IF(FL50="","",IF(GW50=0,"-",RANK(GW50,$GW$15:$GW$64,0)))</f>
        <v>27</v>
      </c>
      <c r="GZ50" s="167" t="str">
        <f aca="false">IF(FO50="","",IF(FO50="-","-",IF(UPPER(FO50)="AB","+",VLOOKUP(FO50,'විෂය තොරතුරු'!$P$24:$Q$28,2))))</f>
        <v>W</v>
      </c>
      <c r="HA50" s="168" t="str">
        <f aca="false">IF(FP50="","",IF(FP50="-","-",IF(UPPER(FP50)="AB","+",VLOOKUP(FP50,'විෂය තොරතුරු'!$P$24:$Q$28,2))))</f>
        <v/>
      </c>
      <c r="HB50" s="168" t="str">
        <f aca="false">IF(FQ50="","",IF(FQ50="-","-",IF(UPPER(FQ50)="AB","+",VLOOKUP(FQ50,'විෂය තොරතුරු'!$P$24:$Q$28,2))))</f>
        <v>W</v>
      </c>
      <c r="HC50" s="168" t="str">
        <f aca="false">IF(FR50="","",IF(FR50="-","-",IF(UPPER(FR50)="AB","+",VLOOKUP(FR50,'විෂය තොරතුරු'!$P$24:$Q$28,2))))</f>
        <v>-</v>
      </c>
      <c r="HD50" s="168" t="str">
        <f aca="false">IF(FS50="","",IF(FS50="-","-",IF(UPPER(FS50)="AB","+",VLOOKUP(FS50,'විෂය තොරතුරු'!$P$24:$Q$28,2))))</f>
        <v/>
      </c>
      <c r="HE50" s="170" t="str">
        <f aca="false">IF(FT50="","",IF(FT50="-","-",IF(UPPER(FT50)="AB","+",VLOOKUP(FT50,'විෂය තොරතුරු'!$P$24:$Q$28,2))))</f>
        <v/>
      </c>
      <c r="HF50" s="171" t="str">
        <f aca="false">IF(FU50="","",IF(FU50="-","-",IF(UPPER(FU50)="AB","+",VLOOKUP(FU50,'විෂය තොරතුරු'!$P$24:$Q$28,2))))</f>
        <v>W</v>
      </c>
      <c r="HG50" s="168" t="str">
        <f aca="false">IF(FV50="","",IF(FV50="-","-",IF(UPPER(FV50)="AB","+",VLOOKUP(FV50,'විෂය තොරතුරු'!$P$24:$Q$28,2))))</f>
        <v>W</v>
      </c>
      <c r="HH50" s="168" t="str">
        <f aca="false">IF(FW50="","",IF(FW50="-","-",IF(UPPER(FW50)="AB","+",VLOOKUP(FW50,'විෂය තොරතුරු'!$P$24:$Q$28,2))))</f>
        <v>W</v>
      </c>
      <c r="HI50" s="169" t="str">
        <f aca="false">IF(FX50="","",IF(FX50="-","-",IF(UPPER(FX50)="AB","+",VLOOKUP(FX50,'විෂය තොරතුරු'!$P$24:$Q$28,2))))</f>
        <v>W</v>
      </c>
      <c r="HJ50" s="167" t="str">
        <f aca="false">IF(FY50="","",IF(FY50="-","-",IF(UPPER(FY50)="AB","+",VLOOKUP(FY50,'විෂය තොරතුරු'!$P$24:$Q$28,2))))</f>
        <v>-</v>
      </c>
      <c r="HK50" s="168" t="str">
        <f aca="false">IF(FZ50="","",IF(FZ50="-","-",IF(UPPER(FZ50)="AB","+",VLOOKUP(FZ50,'විෂය තොරතුරු'!$P$24:$Q$28,2))))</f>
        <v>-</v>
      </c>
      <c r="HL50" s="168" t="str">
        <f aca="false">IF(GA50="","",IF(GA50="-","-",IF(UPPER(GA50)="AB","+",VLOOKUP(GA50,'විෂය තොරතුරු'!$P$24:$Q$28,2))))</f>
        <v>W</v>
      </c>
      <c r="HM50" s="168" t="str">
        <f aca="false">IF(GB50="","",IF(GB50="-","-",IF(UPPER(GB50)="AB","+",VLOOKUP(GB50,'විෂය තොරතුරු'!$P$24:$Q$28,2))))</f>
        <v/>
      </c>
      <c r="HN50" s="168" t="str">
        <f aca="false">IF(GC50="","",IF(GC50="-","-",IF(UPPER(GC50)="AB","+",VLOOKUP(GC50,'විෂය තොරතුරු'!$P$24:$Q$28,2))))</f>
        <v/>
      </c>
      <c r="HO50" s="168" t="str">
        <f aca="false">IF(GD50="","",IF(GD50="-","-",IF(UPPER(GD50)="AB","+",VLOOKUP(GD50,'විෂය තොරතුරු'!$P$24:$Q$28,2))))</f>
        <v/>
      </c>
      <c r="HP50" s="168" t="str">
        <f aca="false">IF(GE50="","",IF(GE50="-","-",IF(UPPER(GE50)="AB","+",VLOOKUP(GE50,'විෂය තොරතුරු'!$P$24:$Q$28,2))))</f>
        <v/>
      </c>
      <c r="HQ50" s="170" t="str">
        <f aca="false">IF(GF50="","",IF(GF50="-","-",IF(UPPER(GF50)="AB","+",VLOOKUP(GF50,'විෂය තොරතුරු'!$P$24:$Q$28,2))))</f>
        <v/>
      </c>
      <c r="HR50" s="171" t="str">
        <f aca="false">IF(GG50="","",IF(GG50="-","-",IF(UPPER(GG50)="AB","+",VLOOKUP(GG50,'විෂය තොරතුරු'!$P$24:$Q$28,2))))</f>
        <v>-</v>
      </c>
      <c r="HS50" s="168" t="str">
        <f aca="false">IF(GH50="","",IF(GH50="-","-",IF(UPPER(GH50)="AB","+",VLOOKUP(GH50,'විෂය තොරතුරු'!$P$24:$Q$28,2))))</f>
        <v>-</v>
      </c>
      <c r="HT50" s="168" t="str">
        <f aca="false">IF(GI50="","",IF(GI50="-","-",IF(UPPER(GI50)="AB","+",VLOOKUP(GI50,'විෂය තොරතුරු'!$P$24:$Q$28,2))))</f>
        <v>S</v>
      </c>
      <c r="HU50" s="168" t="str">
        <f aca="false">IF(GJ50="","",IF(GJ50="-","-",IF(UPPER(GJ50)="AB","+",VLOOKUP(GJ50,'විෂය තොරතුරු'!$P$24:$Q$28,2))))</f>
        <v/>
      </c>
      <c r="HV50" s="168" t="str">
        <f aca="false">IF(GK50="","",IF(GK50="-","-",IF(UPPER(GK50)="AB","+",VLOOKUP(GK50,'විෂය තොරතුරු'!$P$24:$Q$28,2))))</f>
        <v/>
      </c>
      <c r="HW50" s="168" t="str">
        <f aca="false">IF(GL50="","",IF(GL50="-","-",IF(UPPER(GL50)="AB","+",VLOOKUP(GL50,'විෂය තොරතුරු'!$P$24:$Q$28,2))))</f>
        <v>-</v>
      </c>
      <c r="HX50" s="168" t="str">
        <f aca="false">IF(GM50="","",IF(GM50="-","-",IF(UPPER(GM50)="AB","+",VLOOKUP(GM50,'විෂය තොරතුරු'!$P$24:$Q$28,2))))</f>
        <v/>
      </c>
      <c r="HY50" s="169" t="str">
        <f aca="false">IF(GN50="","",IF(GN50="-","-",IF(UPPER(GN50)="AB","+",VLOOKUP(GN50,'විෂය තොරතුරු'!$P$24:$Q$28,2))))</f>
        <v/>
      </c>
      <c r="HZ50" s="171" t="str">
        <f aca="false">IF(GO50="","",IF(GO50="-","-",IF(UPPER(GO50)="AB","+",VLOOKUP(GO50,'විෂය තොරතුරු'!$P$24:$Q$28,2))))</f>
        <v>W</v>
      </c>
      <c r="IA50" s="168" t="str">
        <f aca="false">IF(GP50="","",IF(GP50="-","-",IF(UPPER(GP50)="AB","+",VLOOKUP(GP50,'විෂය තොරතුරු'!$P$24:$Q$28,2))))</f>
        <v>-</v>
      </c>
      <c r="IB50" s="168" t="str">
        <f aca="false">IF(GQ50="","",IF(GQ50="-","-",IF(UPPER(GQ50)="AB","+",VLOOKUP(GQ50,'විෂය තොරතුරු'!$P$24:$Q$28,2))))</f>
        <v/>
      </c>
      <c r="IC50" s="168" t="str">
        <f aca="false">IF(GR50="","",IF(GR50="-","-",IF(UPPER(GR50)="AB","+",VLOOKUP(GR50,'විෂය තොරතුරු'!$P$24:$Q$28,2))))</f>
        <v>-</v>
      </c>
      <c r="ID50" s="168" t="str">
        <f aca="false">IF(GS50="","",IF(GS50="-","-",IF(UPPER(GS50)="AB","+",VLOOKUP(GS50,'විෂය තොරතුරු'!$P$24:$Q$28,2))))</f>
        <v/>
      </c>
      <c r="IE50" s="168" t="str">
        <f aca="false">IF(GT50="","",IF(GT50="-","-",IF(UPPER(GT50)="AB","+",VLOOKUP(GT50,'විෂය තොරතුරු'!$P$24:$Q$28,2))))</f>
        <v/>
      </c>
      <c r="IF50" s="168" t="str">
        <f aca="false">IF(GU50="","",IF(GU50="-","-",IF(UPPER(GU50)="AB","+",VLOOKUP(GU50,'විෂය තොරතුරු'!$P$24:$Q$28,2))))</f>
        <v/>
      </c>
      <c r="IG50" s="169" t="str">
        <f aca="false">IF(GV50="","",IF(GV50="-","-",IF(UPPER(GV50)="AB","+",VLOOKUP(GV50,'විෂය තොරතුරු'!$P$24:$Q$28,2))))</f>
        <v/>
      </c>
      <c r="IH50" s="171" t="n">
        <f aca="false">IF($FL50="","",COUNTIF($GZ50:$IG50,"A"))</f>
        <v>0</v>
      </c>
      <c r="II50" s="171" t="n">
        <f aca="false">IF($FL50="","",COUNTIF($GZ50:$IG50,"B"))</f>
        <v>0</v>
      </c>
      <c r="IJ50" s="171" t="n">
        <f aca="false">IF($FL50="","",COUNTIF($GZ50:$IG50,"C"))</f>
        <v>0</v>
      </c>
      <c r="IK50" s="171" t="n">
        <f aca="false">IF($FL50="","",COUNTIF($GZ50:$IG50,"S"))</f>
        <v>1</v>
      </c>
      <c r="IL50" s="171" t="n">
        <f aca="false">IF($FL50="","",COUNTIF($GZ50:$IG50,"W"))</f>
        <v>8</v>
      </c>
      <c r="IM50" s="171" t="n">
        <f aca="false">IF(FL50="","",SUM(IH50:IK50))</f>
        <v>1</v>
      </c>
      <c r="IN50" s="169" t="n">
        <f aca="false">IF(FL50="","",SUM(IH50:IJ50))</f>
        <v>0</v>
      </c>
      <c r="IO50" s="172" t="str">
        <f aca="false">IF(FL50="","",IF(AND(IM50&gt;=6,IN50&gt;=3,OR(FO50&gt;=35,FP50&gt;=35),FV50&gt;=35),"6/3 සමත්",IF(AND(IM50&gt;=5,IN50&gt;=3,OR(FO50&gt;=35,FP50&gt;=35,FV50&gt;=35)),"5/3 සමත්",IF(AND(IM50&gt;=4,IN50&gt;=1,OR(FO50&gt;=20,FP50&gt;=20,FV50&gt;=20)),"සමත් කළ හැකි",IF(IL50=9,"W9","අසමත් ?")))))</f>
        <v>අසමත් ?</v>
      </c>
    </row>
    <row r="51" customFormat="false" ht="13.8" hidden="false" customHeight="false" outlineLevel="0" collapsed="false">
      <c r="A51" s="160" t="n">
        <v>37</v>
      </c>
      <c r="B51" s="161"/>
      <c r="C51" s="161"/>
      <c r="D51" s="162"/>
      <c r="E51" s="183"/>
      <c r="F51" s="181"/>
      <c r="G51" s="183"/>
      <c r="H51" s="180"/>
      <c r="I51" s="180"/>
      <c r="J51" s="181"/>
      <c r="K51" s="183"/>
      <c r="L51" s="180"/>
      <c r="M51" s="180"/>
      <c r="N51" s="181"/>
      <c r="O51" s="183"/>
      <c r="P51" s="180"/>
      <c r="Q51" s="180"/>
      <c r="R51" s="180"/>
      <c r="S51" s="180"/>
      <c r="T51" s="180"/>
      <c r="U51" s="180"/>
      <c r="V51" s="181"/>
      <c r="W51" s="183"/>
      <c r="X51" s="180"/>
      <c r="Y51" s="180"/>
      <c r="Z51" s="180"/>
      <c r="AA51" s="180"/>
      <c r="AB51" s="180"/>
      <c r="AC51" s="180"/>
      <c r="AD51" s="181"/>
      <c r="AE51" s="183"/>
      <c r="AF51" s="180"/>
      <c r="AG51" s="180"/>
      <c r="AH51" s="180"/>
      <c r="AI51" s="180"/>
      <c r="AJ51" s="180"/>
      <c r="AK51" s="180"/>
      <c r="AL51" s="166"/>
      <c r="AM51" s="167" t="str">
        <f aca="false">IF(B51="","",SUM(E51:AL51))</f>
        <v/>
      </c>
      <c r="AN51" s="168" t="str">
        <f aca="false">IF(B51="","",AM51/9)</f>
        <v/>
      </c>
      <c r="AO51" s="169" t="str">
        <f aca="false">IF(B51="","",IF(AM51=0,"-",RANK(AM51,$AM$15:$AM$64,0)))</f>
        <v/>
      </c>
      <c r="AP51" s="167" t="str">
        <f aca="false">IF(E51="","",IF(E51="-","-",IF(UPPER(E51)="AB","+",VLOOKUP(E51,'විෂය තොරතුරු'!$P$24:$Q$28,2))))</f>
        <v/>
      </c>
      <c r="AQ51" s="168" t="str">
        <f aca="false">IF(F51="","",IF(F51="-","-",IF(UPPER(F51)="AB","+",VLOOKUP(F51,'විෂය තොරතුරු'!$P$24:$Q$28,2))))</f>
        <v/>
      </c>
      <c r="AR51" s="168" t="str">
        <f aca="false">IF(G51="","",IF(G51="-","-",IF(UPPER(G51)="AB","+",VLOOKUP(G51,'විෂය තොරතුරු'!$P$24:$Q$28,2))))</f>
        <v/>
      </c>
      <c r="AS51" s="168" t="str">
        <f aca="false">IF(H51="","",IF(H51="-","-",IF(UPPER(H51)="AB","+",VLOOKUP(H51,'විෂය තොරතුරු'!$P$24:$Q$28,2))))</f>
        <v/>
      </c>
      <c r="AT51" s="168" t="str">
        <f aca="false">IF(I51="","",IF(I51="-","-",IF(UPPER(I51)="AB","+",VLOOKUP(I51,'විෂය තොරතුරු'!$P$24:$Q$28,2))))</f>
        <v/>
      </c>
      <c r="AU51" s="170" t="str">
        <f aca="false">IF(J51="","",IF(J51="-","-",IF(UPPER(J51)="AB","+",VLOOKUP(J51,'විෂය තොරතුරු'!$P$24:$Q$28,2))))</f>
        <v/>
      </c>
      <c r="AV51" s="171" t="str">
        <f aca="false">IF(K51="","",IF(K51="-","-",IF(UPPER(K51)="AB","+",VLOOKUP(K51,'විෂය තොරතුරු'!$P$24:$Q$28,2))))</f>
        <v/>
      </c>
      <c r="AW51" s="168" t="str">
        <f aca="false">IF(L51="","",IF(L51="-","-",IF(UPPER(L51)="AB","+",VLOOKUP(L51,'විෂය තොරතුරු'!$P$24:$Q$28,2))))</f>
        <v/>
      </c>
      <c r="AX51" s="168" t="str">
        <f aca="false">IF(M51="","",IF(M51="-","-",IF(UPPER(M51)="AB","+",VLOOKUP(M51,'විෂය තොරතුරු'!$P$24:$Q$28,2))))</f>
        <v/>
      </c>
      <c r="AY51" s="169" t="str">
        <f aca="false">IF(N51="","",IF(N51="-","-",IF(UPPER(N51)="AB","+",VLOOKUP(N51,'විෂය තොරතුරු'!$P$24:$Q$28,2))))</f>
        <v/>
      </c>
      <c r="AZ51" s="167" t="str">
        <f aca="false">IF(O51="","",IF(O51="-","-",IF(UPPER(O51)="AB","+",VLOOKUP(O51,'විෂය තොරතුරු'!$P$24:$Q$28,2))))</f>
        <v/>
      </c>
      <c r="BA51" s="168" t="str">
        <f aca="false">IF(P51="","",IF(P51="-","-",IF(UPPER(P51)="AB","+",VLOOKUP(P51,'විෂය තොරතුරු'!$P$24:$Q$28,2))))</f>
        <v/>
      </c>
      <c r="BB51" s="168" t="str">
        <f aca="false">IF(Q51="","",IF(Q51="-","-",IF(UPPER(Q51)="AB","+",VLOOKUP(Q51,'විෂය තොරතුරු'!$P$24:$Q$28,2))))</f>
        <v/>
      </c>
      <c r="BC51" s="168" t="str">
        <f aca="false">IF(R51="","",IF(R51="-","-",IF(UPPER(R51)="AB","+",VLOOKUP(R51,'විෂය තොරතුරු'!$P$24:$Q$28,2))))</f>
        <v/>
      </c>
      <c r="BD51" s="168" t="str">
        <f aca="false">IF(S51="","",IF(S51="-","-",IF(UPPER(S51)="AB","+",VLOOKUP(S51,'විෂය තොරතුරු'!$P$24:$Q$28,2))))</f>
        <v/>
      </c>
      <c r="BE51" s="168" t="str">
        <f aca="false">IF(T51="","",IF(T51="-","-",IF(UPPER(T51)="AB","+",VLOOKUP(T51,'විෂය තොරතුරු'!$P$24:$Q$28,2))))</f>
        <v/>
      </c>
      <c r="BF51" s="168" t="str">
        <f aca="false">IF(U51="","",IF(U51="-","-",IF(UPPER(U51)="AB","+",VLOOKUP(U51,'විෂය තොරතුරු'!$P$24:$Q$28,2))))</f>
        <v/>
      </c>
      <c r="BG51" s="170" t="str">
        <f aca="false">IF(V51="","",IF(V51="-","-",IF(UPPER(V51)="AB","+",VLOOKUP(V51,'විෂය තොරතුරු'!$P$24:$Q$28,2))))</f>
        <v/>
      </c>
      <c r="BH51" s="171" t="str">
        <f aca="false">IF(W51="","",IF(W51="-","-",IF(UPPER(W51)="AB","+",VLOOKUP(W51,'විෂය තොරතුරු'!$P$24:$Q$28,2))))</f>
        <v/>
      </c>
      <c r="BI51" s="168" t="str">
        <f aca="false">IF(X51="","",IF(X51="-","-",IF(UPPER(X51)="AB","+",VLOOKUP(X51,'විෂය තොරතුරු'!$P$24:$Q$28,2))))</f>
        <v/>
      </c>
      <c r="BJ51" s="168" t="str">
        <f aca="false">IF(Y51="","",IF(Y51="-","-",IF(UPPER(Y51)="AB","+",VLOOKUP(Y51,'විෂය තොරතුරු'!$P$24:$Q$28,2))))</f>
        <v/>
      </c>
      <c r="BK51" s="168" t="str">
        <f aca="false">IF(Z51="","",IF(Z51="-","-",IF(UPPER(Z51)="AB","+",VLOOKUP(Z51,'විෂය තොරතුරු'!$P$24:$Q$28,2))))</f>
        <v/>
      </c>
      <c r="BL51" s="168" t="str">
        <f aca="false">IF(AA51="","",IF(AA51="-","-",IF(UPPER(AA51)="AB","+",VLOOKUP(AA51,'විෂය තොරතුරු'!$P$24:$Q$28,2))))</f>
        <v/>
      </c>
      <c r="BM51" s="168" t="str">
        <f aca="false">IF(AB51="","",IF(AB51="-","-",IF(UPPER(AB51)="AB","+",VLOOKUP(AB51,'විෂය තොරතුරු'!$P$24:$Q$28,2))))</f>
        <v/>
      </c>
      <c r="BN51" s="168" t="str">
        <f aca="false">IF(AC51="","",IF(AC51="-","-",IF(UPPER(AC51)="AB","+",VLOOKUP(AC51,'විෂය තොරතුරු'!$P$24:$Q$28,2))))</f>
        <v/>
      </c>
      <c r="BO51" s="169" t="str">
        <f aca="false">IF(AD51="","",IF(AD51="-","-",IF(UPPER(AD51)="AB","+",VLOOKUP(AD51,'විෂය තොරතුරු'!$P$24:$Q$28,2))))</f>
        <v/>
      </c>
      <c r="BP51" s="171" t="str">
        <f aca="false">IF(AE51="","",IF(AE51="-","-",IF(UPPER(AE51)="AB","+",VLOOKUP(AE51,'විෂය තොරතුරු'!$P$24:$Q$28,2))))</f>
        <v/>
      </c>
      <c r="BQ51" s="168" t="str">
        <f aca="false">IF(AF51="","",IF(AF51="-","-",IF(UPPER(AF51)="AB","+",VLOOKUP(AF51,'විෂය තොරතුරු'!$P$24:$Q$28,2))))</f>
        <v/>
      </c>
      <c r="BR51" s="168" t="str">
        <f aca="false">IF(AG51="","",IF(AG51="-","-",IF(UPPER(AG51)="AB","+",VLOOKUP(AG51,'විෂය තොරතුරු'!$P$24:$Q$28,2))))</f>
        <v/>
      </c>
      <c r="BS51" s="168" t="str">
        <f aca="false">IF(AH51="","",IF(AH51="-","-",IF(UPPER(AH51)="AB","+",VLOOKUP(AH51,'විෂය තොරතුරු'!$P$24:$Q$28,2))))</f>
        <v/>
      </c>
      <c r="BT51" s="168" t="str">
        <f aca="false">IF(AI51="","",IF(AI51="-","-",IF(UPPER(AI51)="AB","+",VLOOKUP(AI51,'විෂය තොරතුරු'!$P$24:$Q$28,2))))</f>
        <v/>
      </c>
      <c r="BU51" s="168" t="str">
        <f aca="false">IF(AJ51="","",IF(AJ51="-","-",IF(UPPER(AJ51)="AB","+",VLOOKUP(AJ51,'විෂය තොරතුරු'!$P$24:$Q$28,2))))</f>
        <v/>
      </c>
      <c r="BV51" s="168" t="str">
        <f aca="false">IF(AK51="","",IF(AK51="-","-",IF(UPPER(AK51)="AB","+",VLOOKUP(AK51,'විෂය තොරතුරු'!$P$24:$Q$28,2))))</f>
        <v/>
      </c>
      <c r="BW51" s="169" t="str">
        <f aca="false">IF(AL51="","",IF(AL51="-","-",IF(UPPER(AL51)="AB","+",VLOOKUP(AL51,'විෂය තොරතුරු'!$P$24:$Q$28,2))))</f>
        <v/>
      </c>
      <c r="BX51" s="171" t="str">
        <f aca="false">IF($B51="","",COUNTIF($AP51:$BW51,"A"))</f>
        <v/>
      </c>
      <c r="BY51" s="168" t="str">
        <f aca="false">IF($B51="","",COUNTIF($AP51:$BW51,"B"))</f>
        <v/>
      </c>
      <c r="BZ51" s="168" t="str">
        <f aca="false">IF($B51="","",COUNTIF($AP51:$BW51,"C"))</f>
        <v/>
      </c>
      <c r="CA51" s="168" t="str">
        <f aca="false">IF($B51="","",COUNTIF($AP51:$BW51,"S"))</f>
        <v/>
      </c>
      <c r="CB51" s="169" t="str">
        <f aca="false">IF($B51="","",COUNTIF($AP51:$BW51,"W"))</f>
        <v/>
      </c>
      <c r="CC51" s="171" t="str">
        <f aca="false">IF(B51="","",SUM(BX51:CA51))</f>
        <v/>
      </c>
      <c r="CD51" s="169" t="str">
        <f aca="false">IF(B51="","",SUM(BX51:BZ51))</f>
        <v/>
      </c>
      <c r="CE51" s="172" t="str">
        <f aca="false">IF(B51="","",IF(AND(CC51&gt;=6,CD51&gt;=3,OR(E51&gt;=35,F51&gt;=35),L51&gt;=35),"6/3 සමත්",IF(AND(CC51&gt;=5,CD51&gt;=3,OR(E51&gt;=35,F51&gt;=35,L51&gt;=35)),"5/3 සමත්",IF(AND(CC51&gt;=4,CD51&gt;=1,OR(E51&gt;=20,F51&gt;=20,L51&gt;=20)),"සමත් කළ හැකි",IF(CB51=9,"W9","අසමත් ?")))))</f>
        <v/>
      </c>
      <c r="FK51" s="173" t="n">
        <v>37</v>
      </c>
      <c r="FL51" s="161" t="s">
        <v>80</v>
      </c>
      <c r="FM51" s="161"/>
      <c r="FN51" s="161" t="str">
        <f aca="false">IF(FM51="","-",(FM51/$M$95)*100)</f>
        <v>-</v>
      </c>
      <c r="FO51" s="165" t="n">
        <v>47</v>
      </c>
      <c r="FP51" s="165"/>
      <c r="FQ51" s="165" t="s">
        <v>18</v>
      </c>
      <c r="FR51" s="165" t="n">
        <v>70</v>
      </c>
      <c r="FS51" s="165"/>
      <c r="FT51" s="165"/>
      <c r="FU51" s="165" t="n">
        <v>62</v>
      </c>
      <c r="FV51" s="165" t="n">
        <v>48</v>
      </c>
      <c r="FW51" s="165" t="n">
        <v>45</v>
      </c>
      <c r="FX51" s="165" t="n">
        <v>44</v>
      </c>
      <c r="FY51" s="165" t="n">
        <v>49</v>
      </c>
      <c r="FZ51" s="165" t="s">
        <v>18</v>
      </c>
      <c r="GA51" s="165" t="s">
        <v>18</v>
      </c>
      <c r="GB51" s="165"/>
      <c r="GC51" s="165"/>
      <c r="GD51" s="165"/>
      <c r="GE51" s="165"/>
      <c r="GF51" s="165"/>
      <c r="GG51" s="165" t="s">
        <v>18</v>
      </c>
      <c r="GH51" s="165" t="s">
        <v>18</v>
      </c>
      <c r="GI51" s="165" t="n">
        <v>37</v>
      </c>
      <c r="GJ51" s="165"/>
      <c r="GK51" s="165"/>
      <c r="GL51" s="165" t="s">
        <v>18</v>
      </c>
      <c r="GM51" s="165"/>
      <c r="GN51" s="165"/>
      <c r="GO51" s="165" t="s">
        <v>18</v>
      </c>
      <c r="GP51" s="165" t="s">
        <v>18</v>
      </c>
      <c r="GQ51" s="165"/>
      <c r="GR51" s="165" t="n">
        <v>72</v>
      </c>
      <c r="GS51" s="165"/>
      <c r="GT51" s="165"/>
      <c r="GU51" s="165"/>
      <c r="GV51" s="174"/>
      <c r="GW51" s="167" t="n">
        <f aca="false">IF(FL51="","",SUM(FO51:GV51))</f>
        <v>474</v>
      </c>
      <c r="GX51" s="168" t="n">
        <f aca="false">IF(FL51="","",GW51/9)</f>
        <v>52.6666666666667</v>
      </c>
      <c r="GY51" s="169" t="n">
        <f aca="false">IF(FL51="","",IF(GW51=0,"-",RANK(GW51,$GW$15:$GW$64,0)))</f>
        <v>2</v>
      </c>
      <c r="GZ51" s="167" t="str">
        <f aca="false">IF(FO51="","",IF(FO51="-","-",IF(UPPER(FO51)="AB","+",VLOOKUP(FO51,'විෂය තොරතුරු'!$P$24:$Q$28,2))))</f>
        <v>S</v>
      </c>
      <c r="HA51" s="168" t="str">
        <f aca="false">IF(FP51="","",IF(FP51="-","-",IF(UPPER(FP51)="AB","+",VLOOKUP(FP51,'විෂය තොරතුරු'!$P$24:$Q$28,2))))</f>
        <v/>
      </c>
      <c r="HB51" s="168" t="str">
        <f aca="false">IF(FQ51="","",IF(FQ51="-","-",IF(UPPER(FQ51)="AB","+",VLOOKUP(FQ51,'විෂය තොරතුරු'!$P$24:$Q$28,2))))</f>
        <v>-</v>
      </c>
      <c r="HC51" s="168" t="str">
        <f aca="false">IF(FR51="","",IF(FR51="-","-",IF(UPPER(FR51)="AB","+",VLOOKUP(FR51,'විෂය තොරතුරු'!$P$24:$Q$28,2))))</f>
        <v>B</v>
      </c>
      <c r="HD51" s="168" t="str">
        <f aca="false">IF(FS51="","",IF(FS51="-","-",IF(UPPER(FS51)="AB","+",VLOOKUP(FS51,'විෂය තොරතුරු'!$P$24:$Q$28,2))))</f>
        <v/>
      </c>
      <c r="HE51" s="170" t="str">
        <f aca="false">IF(FT51="","",IF(FT51="-","-",IF(UPPER(FT51)="AB","+",VLOOKUP(FT51,'විෂය තොරතුරු'!$P$24:$Q$28,2))))</f>
        <v/>
      </c>
      <c r="HF51" s="171" t="str">
        <f aca="false">IF(FU51="","",IF(FU51="-","-",IF(UPPER(FU51)="AB","+",VLOOKUP(FU51,'විෂය තොරතුරු'!$P$24:$Q$28,2))))</f>
        <v>C</v>
      </c>
      <c r="HG51" s="168" t="str">
        <f aca="false">IF(FV51="","",IF(FV51="-","-",IF(UPPER(FV51)="AB","+",VLOOKUP(FV51,'විෂය තොරතුරු'!$P$24:$Q$28,2))))</f>
        <v>S</v>
      </c>
      <c r="HH51" s="168" t="str">
        <f aca="false">IF(FW51="","",IF(FW51="-","-",IF(UPPER(FW51)="AB","+",VLOOKUP(FW51,'විෂය තොරතුරු'!$P$24:$Q$28,2))))</f>
        <v>S</v>
      </c>
      <c r="HI51" s="169" t="str">
        <f aca="false">IF(FX51="","",IF(FX51="-","-",IF(UPPER(FX51)="AB","+",VLOOKUP(FX51,'විෂය තොරතුරු'!$P$24:$Q$28,2))))</f>
        <v>S</v>
      </c>
      <c r="HJ51" s="167" t="str">
        <f aca="false">IF(FY51="","",IF(FY51="-","-",IF(UPPER(FY51)="AB","+",VLOOKUP(FY51,'විෂය තොරතුරු'!$P$24:$Q$28,2))))</f>
        <v>S</v>
      </c>
      <c r="HK51" s="168" t="str">
        <f aca="false">IF(FZ51="","",IF(FZ51="-","-",IF(UPPER(FZ51)="AB","+",VLOOKUP(FZ51,'විෂය තොරතුරු'!$P$24:$Q$28,2))))</f>
        <v>-</v>
      </c>
      <c r="HL51" s="168" t="str">
        <f aca="false">IF(GA51="","",IF(GA51="-","-",IF(UPPER(GA51)="AB","+",VLOOKUP(GA51,'විෂය තොරතුරු'!$P$24:$Q$28,2))))</f>
        <v>-</v>
      </c>
      <c r="HM51" s="168" t="str">
        <f aca="false">IF(GB51="","",IF(GB51="-","-",IF(UPPER(GB51)="AB","+",VLOOKUP(GB51,'විෂය තොරතුරු'!$P$24:$Q$28,2))))</f>
        <v/>
      </c>
      <c r="HN51" s="168" t="str">
        <f aca="false">IF(GC51="","",IF(GC51="-","-",IF(UPPER(GC51)="AB","+",VLOOKUP(GC51,'විෂය තොරතුරු'!$P$24:$Q$28,2))))</f>
        <v/>
      </c>
      <c r="HO51" s="168" t="str">
        <f aca="false">IF(GD51="","",IF(GD51="-","-",IF(UPPER(GD51)="AB","+",VLOOKUP(GD51,'විෂය තොරතුරු'!$P$24:$Q$28,2))))</f>
        <v/>
      </c>
      <c r="HP51" s="168" t="str">
        <f aca="false">IF(GE51="","",IF(GE51="-","-",IF(UPPER(GE51)="AB","+",VLOOKUP(GE51,'විෂය තොරතුරු'!$P$24:$Q$28,2))))</f>
        <v/>
      </c>
      <c r="HQ51" s="170" t="str">
        <f aca="false">IF(GF51="","",IF(GF51="-","-",IF(UPPER(GF51)="AB","+",VLOOKUP(GF51,'විෂය තොරතුරු'!$P$24:$Q$28,2))))</f>
        <v/>
      </c>
      <c r="HR51" s="171" t="str">
        <f aca="false">IF(GG51="","",IF(GG51="-","-",IF(UPPER(GG51)="AB","+",VLOOKUP(GG51,'විෂය තොරතුරු'!$P$24:$Q$28,2))))</f>
        <v>-</v>
      </c>
      <c r="HS51" s="168" t="str">
        <f aca="false">IF(GH51="","",IF(GH51="-","-",IF(UPPER(GH51)="AB","+",VLOOKUP(GH51,'විෂය තොරතුරු'!$P$24:$Q$28,2))))</f>
        <v>-</v>
      </c>
      <c r="HT51" s="168" t="str">
        <f aca="false">IF(GI51="","",IF(GI51="-","-",IF(UPPER(GI51)="AB","+",VLOOKUP(GI51,'විෂය තොරතුරු'!$P$24:$Q$28,2))))</f>
        <v>S</v>
      </c>
      <c r="HU51" s="168" t="str">
        <f aca="false">IF(GJ51="","",IF(GJ51="-","-",IF(UPPER(GJ51)="AB","+",VLOOKUP(GJ51,'විෂය තොරතුරු'!$P$24:$Q$28,2))))</f>
        <v/>
      </c>
      <c r="HV51" s="168" t="str">
        <f aca="false">IF(GK51="","",IF(GK51="-","-",IF(UPPER(GK51)="AB","+",VLOOKUP(GK51,'විෂය තොරතුරු'!$P$24:$Q$28,2))))</f>
        <v/>
      </c>
      <c r="HW51" s="168" t="str">
        <f aca="false">IF(GL51="","",IF(GL51="-","-",IF(UPPER(GL51)="AB","+",VLOOKUP(GL51,'විෂය තොරතුරු'!$P$24:$Q$28,2))))</f>
        <v>-</v>
      </c>
      <c r="HX51" s="168" t="str">
        <f aca="false">IF(GM51="","",IF(GM51="-","-",IF(UPPER(GM51)="AB","+",VLOOKUP(GM51,'විෂය තොරතුරු'!$P$24:$Q$28,2))))</f>
        <v/>
      </c>
      <c r="HY51" s="169" t="str">
        <f aca="false">IF(GN51="","",IF(GN51="-","-",IF(UPPER(GN51)="AB","+",VLOOKUP(GN51,'විෂය තොරතුරු'!$P$24:$Q$28,2))))</f>
        <v/>
      </c>
      <c r="HZ51" s="171" t="str">
        <f aca="false">IF(GO51="","",IF(GO51="-","-",IF(UPPER(GO51)="AB","+",VLOOKUP(GO51,'විෂය තොරතුරු'!$P$24:$Q$28,2))))</f>
        <v>-</v>
      </c>
      <c r="IA51" s="168" t="str">
        <f aca="false">IF(GP51="","",IF(GP51="-","-",IF(UPPER(GP51)="AB","+",VLOOKUP(GP51,'විෂය තොරතුරු'!$P$24:$Q$28,2))))</f>
        <v>-</v>
      </c>
      <c r="IB51" s="168" t="str">
        <f aca="false">IF(GQ51="","",IF(GQ51="-","-",IF(UPPER(GQ51)="AB","+",VLOOKUP(GQ51,'විෂය තොරතුරු'!$P$24:$Q$28,2))))</f>
        <v/>
      </c>
      <c r="IC51" s="168" t="str">
        <f aca="false">IF(GR51="","",IF(GR51="-","-",IF(UPPER(GR51)="AB","+",VLOOKUP(GR51,'විෂය තොරතුරු'!$P$24:$Q$28,2))))</f>
        <v>B</v>
      </c>
      <c r="ID51" s="168" t="str">
        <f aca="false">IF(GS51="","",IF(GS51="-","-",IF(UPPER(GS51)="AB","+",VLOOKUP(GS51,'විෂය තොරතුරු'!$P$24:$Q$28,2))))</f>
        <v/>
      </c>
      <c r="IE51" s="168" t="str">
        <f aca="false">IF(GT51="","",IF(GT51="-","-",IF(UPPER(GT51)="AB","+",VLOOKUP(GT51,'විෂය තොරතුරු'!$P$24:$Q$28,2))))</f>
        <v/>
      </c>
      <c r="IF51" s="168" t="str">
        <f aca="false">IF(GU51="","",IF(GU51="-","-",IF(UPPER(GU51)="AB","+",VLOOKUP(GU51,'විෂය තොරතුරු'!$P$24:$Q$28,2))))</f>
        <v/>
      </c>
      <c r="IG51" s="169" t="str">
        <f aca="false">IF(GV51="","",IF(GV51="-","-",IF(UPPER(GV51)="AB","+",VLOOKUP(GV51,'විෂය තොරතුරු'!$P$24:$Q$28,2))))</f>
        <v/>
      </c>
      <c r="IH51" s="171" t="n">
        <f aca="false">IF($FL51="","",COUNTIF($GZ51:$IG51,"A"))</f>
        <v>0</v>
      </c>
      <c r="II51" s="171" t="n">
        <f aca="false">IF($FL51="","",COUNTIF($GZ51:$IG51,"B"))</f>
        <v>2</v>
      </c>
      <c r="IJ51" s="171" t="n">
        <f aca="false">IF($FL51="","",COUNTIF($GZ51:$IG51,"C"))</f>
        <v>1</v>
      </c>
      <c r="IK51" s="171" t="n">
        <f aca="false">IF($FL51="","",COUNTIF($GZ51:$IG51,"S"))</f>
        <v>6</v>
      </c>
      <c r="IL51" s="171" t="n">
        <f aca="false">IF($FL51="","",COUNTIF($GZ51:$IG51,"W"))</f>
        <v>0</v>
      </c>
      <c r="IM51" s="171" t="n">
        <f aca="false">IF(FL51="","",SUM(IH51:IK51))</f>
        <v>9</v>
      </c>
      <c r="IN51" s="169" t="n">
        <f aca="false">IF(FL51="","",SUM(IH51:IJ51))</f>
        <v>3</v>
      </c>
      <c r="IO51" s="172" t="str">
        <f aca="false">IF(FL51="","",IF(AND(IM51&gt;=6,IN51&gt;=3,OR(FO51&gt;=35,FP51&gt;=35),FV51&gt;=35),"6/3 සමත්",IF(AND(IM51&gt;=5,IN51&gt;=3,OR(FO51&gt;=35,FP51&gt;=35,FV51&gt;=35)),"5/3 සමත්",IF(AND(IM51&gt;=4,IN51&gt;=1,OR(FO51&gt;=20,FP51&gt;=20,FV51&gt;=20)),"සමත් කළ හැකි",IF(IL51=9,"W9","අසමත් ?")))))</f>
        <v>6/3 සමත්</v>
      </c>
    </row>
    <row r="52" customFormat="false" ht="13.8" hidden="false" customHeight="false" outlineLevel="0" collapsed="false">
      <c r="A52" s="160" t="n">
        <v>38</v>
      </c>
      <c r="B52" s="161"/>
      <c r="C52" s="161"/>
      <c r="D52" s="162"/>
      <c r="E52" s="183"/>
      <c r="F52" s="181"/>
      <c r="G52" s="183"/>
      <c r="H52" s="180"/>
      <c r="I52" s="180"/>
      <c r="J52" s="181"/>
      <c r="K52" s="183"/>
      <c r="L52" s="180"/>
      <c r="M52" s="180"/>
      <c r="N52" s="181"/>
      <c r="O52" s="183"/>
      <c r="P52" s="180"/>
      <c r="Q52" s="180"/>
      <c r="R52" s="180"/>
      <c r="S52" s="180"/>
      <c r="T52" s="180"/>
      <c r="U52" s="180"/>
      <c r="V52" s="181"/>
      <c r="W52" s="183"/>
      <c r="X52" s="180"/>
      <c r="Y52" s="180"/>
      <c r="Z52" s="180"/>
      <c r="AA52" s="180"/>
      <c r="AB52" s="180"/>
      <c r="AC52" s="180"/>
      <c r="AD52" s="181"/>
      <c r="AE52" s="183"/>
      <c r="AF52" s="180"/>
      <c r="AG52" s="180"/>
      <c r="AH52" s="180"/>
      <c r="AI52" s="180"/>
      <c r="AJ52" s="180"/>
      <c r="AK52" s="180"/>
      <c r="AL52" s="166"/>
      <c r="AM52" s="167" t="str">
        <f aca="false">IF(B52="","",SUM(E52:AL52))</f>
        <v/>
      </c>
      <c r="AN52" s="168" t="str">
        <f aca="false">IF(B52="","",AM52/9)</f>
        <v/>
      </c>
      <c r="AO52" s="169" t="str">
        <f aca="false">IF(B52="","",IF(AM52=0,"-",RANK(AM52,$AM$15:$AM$64,0)))</f>
        <v/>
      </c>
      <c r="AP52" s="167" t="str">
        <f aca="false">IF(E52="","",IF(E52="-","-",IF(UPPER(E52)="AB","+",VLOOKUP(E52,'විෂය තොරතුරු'!$P$24:$Q$28,2))))</f>
        <v/>
      </c>
      <c r="AQ52" s="168" t="str">
        <f aca="false">IF(F52="","",IF(F52="-","-",IF(UPPER(F52)="AB","+",VLOOKUP(F52,'විෂය තොරතුරු'!$P$24:$Q$28,2))))</f>
        <v/>
      </c>
      <c r="AR52" s="168" t="str">
        <f aca="false">IF(G52="","",IF(G52="-","-",IF(UPPER(G52)="AB","+",VLOOKUP(G52,'විෂය තොරතුරු'!$P$24:$Q$28,2))))</f>
        <v/>
      </c>
      <c r="AS52" s="168" t="str">
        <f aca="false">IF(H52="","",IF(H52="-","-",IF(UPPER(H52)="AB","+",VLOOKUP(H52,'විෂය තොරතුරු'!$P$24:$Q$28,2))))</f>
        <v/>
      </c>
      <c r="AT52" s="168" t="str">
        <f aca="false">IF(I52="","",IF(I52="-","-",IF(UPPER(I52)="AB","+",VLOOKUP(I52,'විෂය තොරතුරු'!$P$24:$Q$28,2))))</f>
        <v/>
      </c>
      <c r="AU52" s="170" t="str">
        <f aca="false">IF(J52="","",IF(J52="-","-",IF(UPPER(J52)="AB","+",VLOOKUP(J52,'විෂය තොරතුරු'!$P$24:$Q$28,2))))</f>
        <v/>
      </c>
      <c r="AV52" s="171" t="str">
        <f aca="false">IF(K52="","",IF(K52="-","-",IF(UPPER(K52)="AB","+",VLOOKUP(K52,'විෂය තොරතුරු'!$P$24:$Q$28,2))))</f>
        <v/>
      </c>
      <c r="AW52" s="168" t="str">
        <f aca="false">IF(L52="","",IF(L52="-","-",IF(UPPER(L52)="AB","+",VLOOKUP(L52,'විෂය තොරතුරු'!$P$24:$Q$28,2))))</f>
        <v/>
      </c>
      <c r="AX52" s="168" t="str">
        <f aca="false">IF(M52="","",IF(M52="-","-",IF(UPPER(M52)="AB","+",VLOOKUP(M52,'විෂය තොරතුරු'!$P$24:$Q$28,2))))</f>
        <v/>
      </c>
      <c r="AY52" s="169" t="str">
        <f aca="false">IF(N52="","",IF(N52="-","-",IF(UPPER(N52)="AB","+",VLOOKUP(N52,'විෂය තොරතුරු'!$P$24:$Q$28,2))))</f>
        <v/>
      </c>
      <c r="AZ52" s="167" t="str">
        <f aca="false">IF(O52="","",IF(O52="-","-",IF(UPPER(O52)="AB","+",VLOOKUP(O52,'විෂය තොරතුරු'!$P$24:$Q$28,2))))</f>
        <v/>
      </c>
      <c r="BA52" s="168" t="str">
        <f aca="false">IF(P52="","",IF(P52="-","-",IF(UPPER(P52)="AB","+",VLOOKUP(P52,'විෂය තොරතුරු'!$P$24:$Q$28,2))))</f>
        <v/>
      </c>
      <c r="BB52" s="168" t="str">
        <f aca="false">IF(Q52="","",IF(Q52="-","-",IF(UPPER(Q52)="AB","+",VLOOKUP(Q52,'විෂය තොරතුරු'!$P$24:$Q$28,2))))</f>
        <v/>
      </c>
      <c r="BC52" s="168" t="str">
        <f aca="false">IF(R52="","",IF(R52="-","-",IF(UPPER(R52)="AB","+",VLOOKUP(R52,'විෂය තොරතුරු'!$P$24:$Q$28,2))))</f>
        <v/>
      </c>
      <c r="BD52" s="168" t="str">
        <f aca="false">IF(S52="","",IF(S52="-","-",IF(UPPER(S52)="AB","+",VLOOKUP(S52,'විෂය තොරතුරු'!$P$24:$Q$28,2))))</f>
        <v/>
      </c>
      <c r="BE52" s="168" t="str">
        <f aca="false">IF(T52="","",IF(T52="-","-",IF(UPPER(T52)="AB","+",VLOOKUP(T52,'විෂය තොරතුරු'!$P$24:$Q$28,2))))</f>
        <v/>
      </c>
      <c r="BF52" s="168" t="str">
        <f aca="false">IF(U52="","",IF(U52="-","-",IF(UPPER(U52)="AB","+",VLOOKUP(U52,'විෂය තොරතුරු'!$P$24:$Q$28,2))))</f>
        <v/>
      </c>
      <c r="BG52" s="170" t="str">
        <f aca="false">IF(V52="","",IF(V52="-","-",IF(UPPER(V52)="AB","+",VLOOKUP(V52,'විෂය තොරතුරු'!$P$24:$Q$28,2))))</f>
        <v/>
      </c>
      <c r="BH52" s="171" t="str">
        <f aca="false">IF(W52="","",IF(W52="-","-",IF(UPPER(W52)="AB","+",VLOOKUP(W52,'විෂය තොරතුරු'!$P$24:$Q$28,2))))</f>
        <v/>
      </c>
      <c r="BI52" s="168" t="str">
        <f aca="false">IF(X52="","",IF(X52="-","-",IF(UPPER(X52)="AB","+",VLOOKUP(X52,'විෂය තොරතුරු'!$P$24:$Q$28,2))))</f>
        <v/>
      </c>
      <c r="BJ52" s="168" t="str">
        <f aca="false">IF(Y52="","",IF(Y52="-","-",IF(UPPER(Y52)="AB","+",VLOOKUP(Y52,'විෂය තොරතුරු'!$P$24:$Q$28,2))))</f>
        <v/>
      </c>
      <c r="BK52" s="168" t="str">
        <f aca="false">IF(Z52="","",IF(Z52="-","-",IF(UPPER(Z52)="AB","+",VLOOKUP(Z52,'විෂය තොරතුරු'!$P$24:$Q$28,2))))</f>
        <v/>
      </c>
      <c r="BL52" s="168" t="str">
        <f aca="false">IF(AA52="","",IF(AA52="-","-",IF(UPPER(AA52)="AB","+",VLOOKUP(AA52,'විෂය තොරතුරු'!$P$24:$Q$28,2))))</f>
        <v/>
      </c>
      <c r="BM52" s="168" t="str">
        <f aca="false">IF(AB52="","",IF(AB52="-","-",IF(UPPER(AB52)="AB","+",VLOOKUP(AB52,'විෂය තොරතුරු'!$P$24:$Q$28,2))))</f>
        <v/>
      </c>
      <c r="BN52" s="168" t="str">
        <f aca="false">IF(AC52="","",IF(AC52="-","-",IF(UPPER(AC52)="AB","+",VLOOKUP(AC52,'විෂය තොරතුරු'!$P$24:$Q$28,2))))</f>
        <v/>
      </c>
      <c r="BO52" s="169" t="str">
        <f aca="false">IF(AD52="","",IF(AD52="-","-",IF(UPPER(AD52)="AB","+",VLOOKUP(AD52,'විෂය තොරතුරු'!$P$24:$Q$28,2))))</f>
        <v/>
      </c>
      <c r="BP52" s="171" t="str">
        <f aca="false">IF(AE52="","",IF(AE52="-","-",IF(UPPER(AE52)="AB","+",VLOOKUP(AE52,'විෂය තොරතුරු'!$P$24:$Q$28,2))))</f>
        <v/>
      </c>
      <c r="BQ52" s="168" t="str">
        <f aca="false">IF(AF52="","",IF(AF52="-","-",IF(UPPER(AF52)="AB","+",VLOOKUP(AF52,'විෂය තොරතුරු'!$P$24:$Q$28,2))))</f>
        <v/>
      </c>
      <c r="BR52" s="168" t="str">
        <f aca="false">IF(AG52="","",IF(AG52="-","-",IF(UPPER(AG52)="AB","+",VLOOKUP(AG52,'විෂය තොරතුරු'!$P$24:$Q$28,2))))</f>
        <v/>
      </c>
      <c r="BS52" s="168" t="str">
        <f aca="false">IF(AH52="","",IF(AH52="-","-",IF(UPPER(AH52)="AB","+",VLOOKUP(AH52,'විෂය තොරතුරු'!$P$24:$Q$28,2))))</f>
        <v/>
      </c>
      <c r="BT52" s="168" t="str">
        <f aca="false">IF(AI52="","",IF(AI52="-","-",IF(UPPER(AI52)="AB","+",VLOOKUP(AI52,'විෂය තොරතුරු'!$P$24:$Q$28,2))))</f>
        <v/>
      </c>
      <c r="BU52" s="168" t="str">
        <f aca="false">IF(AJ52="","",IF(AJ52="-","-",IF(UPPER(AJ52)="AB","+",VLOOKUP(AJ52,'විෂය තොරතුරු'!$P$24:$Q$28,2))))</f>
        <v/>
      </c>
      <c r="BV52" s="168" t="str">
        <f aca="false">IF(AK52="","",IF(AK52="-","-",IF(UPPER(AK52)="AB","+",VLOOKUP(AK52,'විෂය තොරතුරු'!$P$24:$Q$28,2))))</f>
        <v/>
      </c>
      <c r="BW52" s="169" t="str">
        <f aca="false">IF(AL52="","",IF(AL52="-","-",IF(UPPER(AL52)="AB","+",VLOOKUP(AL52,'විෂය තොරතුරු'!$P$24:$Q$28,2))))</f>
        <v/>
      </c>
      <c r="BX52" s="171" t="str">
        <f aca="false">IF($B52="","",COUNTIF($AP52:$BW52,"A"))</f>
        <v/>
      </c>
      <c r="BY52" s="168" t="str">
        <f aca="false">IF($B52="","",COUNTIF($AP52:$BW52,"B"))</f>
        <v/>
      </c>
      <c r="BZ52" s="168" t="str">
        <f aca="false">IF($B52="","",COUNTIF($AP52:$BW52,"C"))</f>
        <v/>
      </c>
      <c r="CA52" s="168" t="str">
        <f aca="false">IF($B52="","",COUNTIF($AP52:$BW52,"S"))</f>
        <v/>
      </c>
      <c r="CB52" s="169" t="str">
        <f aca="false">IF($B52="","",COUNTIF($AP52:$BW52,"W"))</f>
        <v/>
      </c>
      <c r="CC52" s="171" t="str">
        <f aca="false">IF(B52="","",SUM(BX52:CA52))</f>
        <v/>
      </c>
      <c r="CD52" s="169" t="str">
        <f aca="false">IF(B52="","",SUM(BX52:BZ52))</f>
        <v/>
      </c>
      <c r="CE52" s="172" t="str">
        <f aca="false">IF(B52="","",IF(AND(CC52&gt;=6,CD52&gt;=3,OR(E52&gt;=35,F52&gt;=35),L52&gt;=35),"6/3 සමත්",IF(AND(CC52&gt;=5,CD52&gt;=3,OR(E52&gt;=35,F52&gt;=35,L52&gt;=35)),"5/3 සමත්",IF(AND(CC52&gt;=4,CD52&gt;=1,OR(E52&gt;=20,F52&gt;=20,L52&gt;=20)),"සමත් කළ හැකි",IF(CB52=9,"W9","අසමත් ?")))))</f>
        <v/>
      </c>
      <c r="FK52" s="173" t="n">
        <v>38</v>
      </c>
      <c r="FL52" s="161" t="s">
        <v>81</v>
      </c>
      <c r="FM52" s="161"/>
      <c r="FN52" s="161" t="str">
        <f aca="false">IF(FM52="","-",(FM52/$M$95)*100)</f>
        <v>-</v>
      </c>
      <c r="FO52" s="165" t="n">
        <v>60</v>
      </c>
      <c r="FP52" s="165"/>
      <c r="FQ52" s="165" t="n">
        <v>57</v>
      </c>
      <c r="FR52" s="165" t="s">
        <v>18</v>
      </c>
      <c r="FS52" s="165"/>
      <c r="FT52" s="165"/>
      <c r="FU52" s="165" t="n">
        <v>10</v>
      </c>
      <c r="FV52" s="165" t="n">
        <v>30</v>
      </c>
      <c r="FW52" s="165" t="s">
        <v>18</v>
      </c>
      <c r="FX52" s="165" t="n">
        <v>29</v>
      </c>
      <c r="FY52" s="165" t="s">
        <v>18</v>
      </c>
      <c r="FZ52" s="165" t="s">
        <v>18</v>
      </c>
      <c r="GA52" s="165" t="n">
        <v>36</v>
      </c>
      <c r="GB52" s="165"/>
      <c r="GC52" s="165"/>
      <c r="GD52" s="165"/>
      <c r="GE52" s="165"/>
      <c r="GF52" s="165"/>
      <c r="GG52" s="165" t="s">
        <v>18</v>
      </c>
      <c r="GH52" s="165" t="s">
        <v>18</v>
      </c>
      <c r="GI52" s="165" t="n">
        <v>45</v>
      </c>
      <c r="GJ52" s="165"/>
      <c r="GK52" s="165"/>
      <c r="GL52" s="165" t="s">
        <v>18</v>
      </c>
      <c r="GM52" s="165"/>
      <c r="GN52" s="165"/>
      <c r="GO52" s="165" t="s">
        <v>18</v>
      </c>
      <c r="GP52" s="165" t="s">
        <v>18</v>
      </c>
      <c r="GQ52" s="165"/>
      <c r="GR52" s="165" t="s">
        <v>18</v>
      </c>
      <c r="GS52" s="165"/>
      <c r="GT52" s="165"/>
      <c r="GU52" s="165"/>
      <c r="GV52" s="174"/>
      <c r="GW52" s="167" t="n">
        <f aca="false">IF(FL52="","",SUM(FO52:GV52))</f>
        <v>267</v>
      </c>
      <c r="GX52" s="168" t="n">
        <f aca="false">IF(FL52="","",GW52/9)</f>
        <v>29.6666666666667</v>
      </c>
      <c r="GY52" s="169" t="n">
        <f aca="false">IF(FL52="","",IF(GW52=0,"-",RANK(GW52,$GW$15:$GW$64,0)))</f>
        <v>15</v>
      </c>
      <c r="GZ52" s="167" t="str">
        <f aca="false">IF(FO52="","",IF(FO52="-","-",IF(UPPER(FO52)="AB","+",VLOOKUP(FO52,'විෂය තොරතුරු'!$P$24:$Q$28,2))))</f>
        <v>C</v>
      </c>
      <c r="HA52" s="168" t="str">
        <f aca="false">IF(FP52="","",IF(FP52="-","-",IF(UPPER(FP52)="AB","+",VLOOKUP(FP52,'විෂය තොරතුරු'!$P$24:$Q$28,2))))</f>
        <v/>
      </c>
      <c r="HB52" s="168" t="str">
        <f aca="false">IF(FQ52="","",IF(FQ52="-","-",IF(UPPER(FQ52)="AB","+",VLOOKUP(FQ52,'විෂය තොරතුරු'!$P$24:$Q$28,2))))</f>
        <v>C</v>
      </c>
      <c r="HC52" s="168" t="str">
        <f aca="false">IF(FR52="","",IF(FR52="-","-",IF(UPPER(FR52)="AB","+",VLOOKUP(FR52,'විෂය තොරතුරු'!$P$24:$Q$28,2))))</f>
        <v>-</v>
      </c>
      <c r="HD52" s="168" t="str">
        <f aca="false">IF(FS52="","",IF(FS52="-","-",IF(UPPER(FS52)="AB","+",VLOOKUP(FS52,'විෂය තොරතුරු'!$P$24:$Q$28,2))))</f>
        <v/>
      </c>
      <c r="HE52" s="170" t="str">
        <f aca="false">IF(FT52="","",IF(FT52="-","-",IF(UPPER(FT52)="AB","+",VLOOKUP(FT52,'විෂය තොරතුරු'!$P$24:$Q$28,2))))</f>
        <v/>
      </c>
      <c r="HF52" s="171" t="str">
        <f aca="false">IF(FU52="","",IF(FU52="-","-",IF(UPPER(FU52)="AB","+",VLOOKUP(FU52,'විෂය තොරතුරු'!$P$24:$Q$28,2))))</f>
        <v>W</v>
      </c>
      <c r="HG52" s="168" t="str">
        <f aca="false">IF(FV52="","",IF(FV52="-","-",IF(UPPER(FV52)="AB","+",VLOOKUP(FV52,'විෂය තොරතුරු'!$P$24:$Q$28,2))))</f>
        <v>W</v>
      </c>
      <c r="HH52" s="168" t="str">
        <f aca="false">IF(FW52="","",IF(FW52="-","-",IF(UPPER(FW52)="AB","+",VLOOKUP(FW52,'විෂය තොරතුරු'!$P$24:$Q$28,2))))</f>
        <v>-</v>
      </c>
      <c r="HI52" s="169" t="str">
        <f aca="false">IF(FX52="","",IF(FX52="-","-",IF(UPPER(FX52)="AB","+",VLOOKUP(FX52,'විෂය තොරතුරු'!$P$24:$Q$28,2))))</f>
        <v>W</v>
      </c>
      <c r="HJ52" s="167" t="str">
        <f aca="false">IF(FY52="","",IF(FY52="-","-",IF(UPPER(FY52)="AB","+",VLOOKUP(FY52,'විෂය තොරතුරු'!$P$24:$Q$28,2))))</f>
        <v>-</v>
      </c>
      <c r="HK52" s="168" t="str">
        <f aca="false">IF(FZ52="","",IF(FZ52="-","-",IF(UPPER(FZ52)="AB","+",VLOOKUP(FZ52,'විෂය තොරතුරු'!$P$24:$Q$28,2))))</f>
        <v>-</v>
      </c>
      <c r="HL52" s="168" t="str">
        <f aca="false">IF(GA52="","",IF(GA52="-","-",IF(UPPER(GA52)="AB","+",VLOOKUP(GA52,'විෂය තොරතුරු'!$P$24:$Q$28,2))))</f>
        <v>S</v>
      </c>
      <c r="HM52" s="168" t="str">
        <f aca="false">IF(GB52="","",IF(GB52="-","-",IF(UPPER(GB52)="AB","+",VLOOKUP(GB52,'විෂය තොරතුරු'!$P$24:$Q$28,2))))</f>
        <v/>
      </c>
      <c r="HN52" s="168" t="str">
        <f aca="false">IF(GC52="","",IF(GC52="-","-",IF(UPPER(GC52)="AB","+",VLOOKUP(GC52,'විෂය තොරතුරු'!$P$24:$Q$28,2))))</f>
        <v/>
      </c>
      <c r="HO52" s="168" t="str">
        <f aca="false">IF(GD52="","",IF(GD52="-","-",IF(UPPER(GD52)="AB","+",VLOOKUP(GD52,'විෂය තොරතුරු'!$P$24:$Q$28,2))))</f>
        <v/>
      </c>
      <c r="HP52" s="168" t="str">
        <f aca="false">IF(GE52="","",IF(GE52="-","-",IF(UPPER(GE52)="AB","+",VLOOKUP(GE52,'විෂය තොරතුරු'!$P$24:$Q$28,2))))</f>
        <v/>
      </c>
      <c r="HQ52" s="170" t="str">
        <f aca="false">IF(GF52="","",IF(GF52="-","-",IF(UPPER(GF52)="AB","+",VLOOKUP(GF52,'විෂය තොරතුරු'!$P$24:$Q$28,2))))</f>
        <v/>
      </c>
      <c r="HR52" s="171" t="str">
        <f aca="false">IF(GG52="","",IF(GG52="-","-",IF(UPPER(GG52)="AB","+",VLOOKUP(GG52,'විෂය තොරතුරු'!$P$24:$Q$28,2))))</f>
        <v>-</v>
      </c>
      <c r="HS52" s="168" t="str">
        <f aca="false">IF(GH52="","",IF(GH52="-","-",IF(UPPER(GH52)="AB","+",VLOOKUP(GH52,'විෂය තොරතුරු'!$P$24:$Q$28,2))))</f>
        <v>-</v>
      </c>
      <c r="HT52" s="168" t="str">
        <f aca="false">IF(GI52="","",IF(GI52="-","-",IF(UPPER(GI52)="AB","+",VLOOKUP(GI52,'විෂය තොරතුරු'!$P$24:$Q$28,2))))</f>
        <v>S</v>
      </c>
      <c r="HU52" s="168" t="str">
        <f aca="false">IF(GJ52="","",IF(GJ52="-","-",IF(UPPER(GJ52)="AB","+",VLOOKUP(GJ52,'විෂය තොරතුරු'!$P$24:$Q$28,2))))</f>
        <v/>
      </c>
      <c r="HV52" s="168" t="str">
        <f aca="false">IF(GK52="","",IF(GK52="-","-",IF(UPPER(GK52)="AB","+",VLOOKUP(GK52,'විෂය තොරතුරු'!$P$24:$Q$28,2))))</f>
        <v/>
      </c>
      <c r="HW52" s="168" t="str">
        <f aca="false">IF(GL52="","",IF(GL52="-","-",IF(UPPER(GL52)="AB","+",VLOOKUP(GL52,'විෂය තොරතුරු'!$P$24:$Q$28,2))))</f>
        <v>-</v>
      </c>
      <c r="HX52" s="168" t="str">
        <f aca="false">IF(GM52="","",IF(GM52="-","-",IF(UPPER(GM52)="AB","+",VLOOKUP(GM52,'විෂය තොරතුරු'!$P$24:$Q$28,2))))</f>
        <v/>
      </c>
      <c r="HY52" s="169" t="str">
        <f aca="false">IF(GN52="","",IF(GN52="-","-",IF(UPPER(GN52)="AB","+",VLOOKUP(GN52,'විෂය තොරතුරු'!$P$24:$Q$28,2))))</f>
        <v/>
      </c>
      <c r="HZ52" s="171" t="str">
        <f aca="false">IF(GO52="","",IF(GO52="-","-",IF(UPPER(GO52)="AB","+",VLOOKUP(GO52,'විෂය තොරතුරු'!$P$24:$Q$28,2))))</f>
        <v>-</v>
      </c>
      <c r="IA52" s="168" t="str">
        <f aca="false">IF(GP52="","",IF(GP52="-","-",IF(UPPER(GP52)="AB","+",VLOOKUP(GP52,'විෂය තොරතුරු'!$P$24:$Q$28,2))))</f>
        <v>-</v>
      </c>
      <c r="IB52" s="168" t="str">
        <f aca="false">IF(GQ52="","",IF(GQ52="-","-",IF(UPPER(GQ52)="AB","+",VLOOKUP(GQ52,'විෂය තොරතුරු'!$P$24:$Q$28,2))))</f>
        <v/>
      </c>
      <c r="IC52" s="168" t="str">
        <f aca="false">IF(GR52="","",IF(GR52="-","-",IF(UPPER(GR52)="AB","+",VLOOKUP(GR52,'විෂය තොරතුරු'!$P$24:$Q$28,2))))</f>
        <v>-</v>
      </c>
      <c r="ID52" s="168" t="str">
        <f aca="false">IF(GS52="","",IF(GS52="-","-",IF(UPPER(GS52)="AB","+",VLOOKUP(GS52,'විෂය තොරතුරු'!$P$24:$Q$28,2))))</f>
        <v/>
      </c>
      <c r="IE52" s="168" t="str">
        <f aca="false">IF(GT52="","",IF(GT52="-","-",IF(UPPER(GT52)="AB","+",VLOOKUP(GT52,'විෂය තොරතුරු'!$P$24:$Q$28,2))))</f>
        <v/>
      </c>
      <c r="IF52" s="168" t="str">
        <f aca="false">IF(GU52="","",IF(GU52="-","-",IF(UPPER(GU52)="AB","+",VLOOKUP(GU52,'විෂය තොරතුරු'!$P$24:$Q$28,2))))</f>
        <v/>
      </c>
      <c r="IG52" s="169" t="str">
        <f aca="false">IF(GV52="","",IF(GV52="-","-",IF(UPPER(GV52)="AB","+",VLOOKUP(GV52,'විෂය තොරතුරු'!$P$24:$Q$28,2))))</f>
        <v/>
      </c>
      <c r="IH52" s="171" t="n">
        <f aca="false">IF($FL52="","",COUNTIF($GZ52:$IG52,"A"))</f>
        <v>0</v>
      </c>
      <c r="II52" s="171" t="n">
        <f aca="false">IF($FL52="","",COUNTIF($GZ52:$IG52,"B"))</f>
        <v>0</v>
      </c>
      <c r="IJ52" s="171" t="n">
        <f aca="false">IF($FL52="","",COUNTIF($GZ52:$IG52,"C"))</f>
        <v>2</v>
      </c>
      <c r="IK52" s="171" t="n">
        <f aca="false">IF($FL52="","",COUNTIF($GZ52:$IG52,"S"))</f>
        <v>2</v>
      </c>
      <c r="IL52" s="171" t="n">
        <f aca="false">IF($FL52="","",COUNTIF($GZ52:$IG52,"W"))</f>
        <v>3</v>
      </c>
      <c r="IM52" s="171" t="n">
        <f aca="false">IF(FL52="","",SUM(IH52:IK52))</f>
        <v>4</v>
      </c>
      <c r="IN52" s="169" t="n">
        <f aca="false">IF(FL52="","",SUM(IH52:IJ52))</f>
        <v>2</v>
      </c>
      <c r="IO52" s="172" t="str">
        <f aca="false">IF(FL52="","",IF(AND(IM52&gt;=6,IN52&gt;=3,OR(FO52&gt;=35,FP52&gt;=35),FV52&gt;=35),"6/3 සමත්",IF(AND(IM52&gt;=5,IN52&gt;=3,OR(FO52&gt;=35,FP52&gt;=35,FV52&gt;=35)),"5/3 සමත්",IF(AND(IM52&gt;=4,IN52&gt;=1,OR(FO52&gt;=20,FP52&gt;=20,FV52&gt;=20)),"සමත් කළ හැකි",IF(IL52=9,"W9","අසමත් ?")))))</f>
        <v>සමත් කළ හැකි</v>
      </c>
    </row>
    <row r="53" customFormat="false" ht="13.8" hidden="false" customHeight="false" outlineLevel="0" collapsed="false">
      <c r="A53" s="160" t="n">
        <v>39</v>
      </c>
      <c r="B53" s="161"/>
      <c r="C53" s="161"/>
      <c r="D53" s="162"/>
      <c r="E53" s="183"/>
      <c r="F53" s="181"/>
      <c r="G53" s="183"/>
      <c r="H53" s="180"/>
      <c r="I53" s="180"/>
      <c r="J53" s="181"/>
      <c r="K53" s="183"/>
      <c r="L53" s="180"/>
      <c r="M53" s="180"/>
      <c r="N53" s="181"/>
      <c r="O53" s="183"/>
      <c r="P53" s="180"/>
      <c r="Q53" s="180"/>
      <c r="R53" s="180"/>
      <c r="S53" s="180"/>
      <c r="T53" s="180"/>
      <c r="U53" s="180"/>
      <c r="V53" s="181"/>
      <c r="W53" s="183"/>
      <c r="X53" s="180"/>
      <c r="Y53" s="180"/>
      <c r="Z53" s="180"/>
      <c r="AA53" s="180"/>
      <c r="AB53" s="180"/>
      <c r="AC53" s="180"/>
      <c r="AD53" s="181"/>
      <c r="AE53" s="183"/>
      <c r="AF53" s="180"/>
      <c r="AG53" s="180"/>
      <c r="AH53" s="180"/>
      <c r="AI53" s="180"/>
      <c r="AJ53" s="180"/>
      <c r="AK53" s="180"/>
      <c r="AL53" s="166"/>
      <c r="AM53" s="167" t="str">
        <f aca="false">IF(B53="","",SUM(E53:AL53))</f>
        <v/>
      </c>
      <c r="AN53" s="168" t="str">
        <f aca="false">IF(B53="","",AM53/9)</f>
        <v/>
      </c>
      <c r="AO53" s="169" t="str">
        <f aca="false">IF(B53="","",IF(AM53=0,"-",RANK(AM53,$AM$15:$AM$64,0)))</f>
        <v/>
      </c>
      <c r="AP53" s="167" t="str">
        <f aca="false">IF(E53="","",IF(E53="-","-",IF(UPPER(E53)="AB","+",VLOOKUP(E53,'විෂය තොරතුරු'!$P$24:$Q$28,2))))</f>
        <v/>
      </c>
      <c r="AQ53" s="168" t="str">
        <f aca="false">IF(F53="","",IF(F53="-","-",IF(UPPER(F53)="AB","+",VLOOKUP(F53,'විෂය තොරතුරු'!$P$24:$Q$28,2))))</f>
        <v/>
      </c>
      <c r="AR53" s="168" t="str">
        <f aca="false">IF(G53="","",IF(G53="-","-",IF(UPPER(G53)="AB","+",VLOOKUP(G53,'විෂය තොරතුරු'!$P$24:$Q$28,2))))</f>
        <v/>
      </c>
      <c r="AS53" s="168" t="str">
        <f aca="false">IF(H53="","",IF(H53="-","-",IF(UPPER(H53)="AB","+",VLOOKUP(H53,'විෂය තොරතුරු'!$P$24:$Q$28,2))))</f>
        <v/>
      </c>
      <c r="AT53" s="168" t="str">
        <f aca="false">IF(I53="","",IF(I53="-","-",IF(UPPER(I53)="AB","+",VLOOKUP(I53,'විෂය තොරතුරු'!$P$24:$Q$28,2))))</f>
        <v/>
      </c>
      <c r="AU53" s="170" t="str">
        <f aca="false">IF(J53="","",IF(J53="-","-",IF(UPPER(J53)="AB","+",VLOOKUP(J53,'විෂය තොරතුරු'!$P$24:$Q$28,2))))</f>
        <v/>
      </c>
      <c r="AV53" s="171" t="str">
        <f aca="false">IF(K53="","",IF(K53="-","-",IF(UPPER(K53)="AB","+",VLOOKUP(K53,'විෂය තොරතුරු'!$P$24:$Q$28,2))))</f>
        <v/>
      </c>
      <c r="AW53" s="168" t="str">
        <f aca="false">IF(L53="","",IF(L53="-","-",IF(UPPER(L53)="AB","+",VLOOKUP(L53,'විෂය තොරතුරු'!$P$24:$Q$28,2))))</f>
        <v/>
      </c>
      <c r="AX53" s="168" t="str">
        <f aca="false">IF(M53="","",IF(M53="-","-",IF(UPPER(M53)="AB","+",VLOOKUP(M53,'විෂය තොරතුරු'!$P$24:$Q$28,2))))</f>
        <v/>
      </c>
      <c r="AY53" s="169" t="str">
        <f aca="false">IF(N53="","",IF(N53="-","-",IF(UPPER(N53)="AB","+",VLOOKUP(N53,'විෂය තොරතුරු'!$P$24:$Q$28,2))))</f>
        <v/>
      </c>
      <c r="AZ53" s="167" t="str">
        <f aca="false">IF(O53="","",IF(O53="-","-",IF(UPPER(O53)="AB","+",VLOOKUP(O53,'විෂය තොරතුරු'!$P$24:$Q$28,2))))</f>
        <v/>
      </c>
      <c r="BA53" s="168" t="str">
        <f aca="false">IF(P53="","",IF(P53="-","-",IF(UPPER(P53)="AB","+",VLOOKUP(P53,'විෂය තොරතුරු'!$P$24:$Q$28,2))))</f>
        <v/>
      </c>
      <c r="BB53" s="168" t="str">
        <f aca="false">IF(Q53="","",IF(Q53="-","-",IF(UPPER(Q53)="AB","+",VLOOKUP(Q53,'විෂය තොරතුරු'!$P$24:$Q$28,2))))</f>
        <v/>
      </c>
      <c r="BC53" s="168" t="str">
        <f aca="false">IF(R53="","",IF(R53="-","-",IF(UPPER(R53)="AB","+",VLOOKUP(R53,'විෂය තොරතුරු'!$P$24:$Q$28,2))))</f>
        <v/>
      </c>
      <c r="BD53" s="168" t="str">
        <f aca="false">IF(S53="","",IF(S53="-","-",IF(UPPER(S53)="AB","+",VLOOKUP(S53,'විෂය තොරතුරු'!$P$24:$Q$28,2))))</f>
        <v/>
      </c>
      <c r="BE53" s="168" t="str">
        <f aca="false">IF(T53="","",IF(T53="-","-",IF(UPPER(T53)="AB","+",VLOOKUP(T53,'විෂය තොරතුරු'!$P$24:$Q$28,2))))</f>
        <v/>
      </c>
      <c r="BF53" s="168" t="str">
        <f aca="false">IF(U53="","",IF(U53="-","-",IF(UPPER(U53)="AB","+",VLOOKUP(U53,'විෂය තොරතුරු'!$P$24:$Q$28,2))))</f>
        <v/>
      </c>
      <c r="BG53" s="170" t="str">
        <f aca="false">IF(V53="","",IF(V53="-","-",IF(UPPER(V53)="AB","+",VLOOKUP(V53,'විෂය තොරතුරු'!$P$24:$Q$28,2))))</f>
        <v/>
      </c>
      <c r="BH53" s="171" t="str">
        <f aca="false">IF(W53="","",IF(W53="-","-",IF(UPPER(W53)="AB","+",VLOOKUP(W53,'විෂය තොරතුරු'!$P$24:$Q$28,2))))</f>
        <v/>
      </c>
      <c r="BI53" s="168" t="str">
        <f aca="false">IF(X53="","",IF(X53="-","-",IF(UPPER(X53)="AB","+",VLOOKUP(X53,'විෂය තොරතුරු'!$P$24:$Q$28,2))))</f>
        <v/>
      </c>
      <c r="BJ53" s="168" t="str">
        <f aca="false">IF(Y53="","",IF(Y53="-","-",IF(UPPER(Y53)="AB","+",VLOOKUP(Y53,'විෂය තොරතුරු'!$P$24:$Q$28,2))))</f>
        <v/>
      </c>
      <c r="BK53" s="168" t="str">
        <f aca="false">IF(Z53="","",IF(Z53="-","-",IF(UPPER(Z53)="AB","+",VLOOKUP(Z53,'විෂය තොරතුරු'!$P$24:$Q$28,2))))</f>
        <v/>
      </c>
      <c r="BL53" s="168" t="str">
        <f aca="false">IF(AA53="","",IF(AA53="-","-",IF(UPPER(AA53)="AB","+",VLOOKUP(AA53,'විෂය තොරතුරු'!$P$24:$Q$28,2))))</f>
        <v/>
      </c>
      <c r="BM53" s="168" t="str">
        <f aca="false">IF(AB53="","",IF(AB53="-","-",IF(UPPER(AB53)="AB","+",VLOOKUP(AB53,'විෂය තොරතුරු'!$P$24:$Q$28,2))))</f>
        <v/>
      </c>
      <c r="BN53" s="168" t="str">
        <f aca="false">IF(AC53="","",IF(AC53="-","-",IF(UPPER(AC53)="AB","+",VLOOKUP(AC53,'විෂය තොරතුරු'!$P$24:$Q$28,2))))</f>
        <v/>
      </c>
      <c r="BO53" s="169" t="str">
        <f aca="false">IF(AD53="","",IF(AD53="-","-",IF(UPPER(AD53)="AB","+",VLOOKUP(AD53,'විෂය තොරතුරු'!$P$24:$Q$28,2))))</f>
        <v/>
      </c>
      <c r="BP53" s="171" t="str">
        <f aca="false">IF(AE53="","",IF(AE53="-","-",IF(UPPER(AE53)="AB","+",VLOOKUP(AE53,'විෂය තොරතුරු'!$P$24:$Q$28,2))))</f>
        <v/>
      </c>
      <c r="BQ53" s="168" t="str">
        <f aca="false">IF(AF53="","",IF(AF53="-","-",IF(UPPER(AF53)="AB","+",VLOOKUP(AF53,'විෂය තොරතුරු'!$P$24:$Q$28,2))))</f>
        <v/>
      </c>
      <c r="BR53" s="168" t="str">
        <f aca="false">IF(AG53="","",IF(AG53="-","-",IF(UPPER(AG53)="AB","+",VLOOKUP(AG53,'විෂය තොරතුරු'!$P$24:$Q$28,2))))</f>
        <v/>
      </c>
      <c r="BS53" s="168" t="str">
        <f aca="false">IF(AH53="","",IF(AH53="-","-",IF(UPPER(AH53)="AB","+",VLOOKUP(AH53,'විෂය තොරතුරු'!$P$24:$Q$28,2))))</f>
        <v/>
      </c>
      <c r="BT53" s="168" t="str">
        <f aca="false">IF(AI53="","",IF(AI53="-","-",IF(UPPER(AI53)="AB","+",VLOOKUP(AI53,'විෂය තොරතුරු'!$P$24:$Q$28,2))))</f>
        <v/>
      </c>
      <c r="BU53" s="168" t="str">
        <f aca="false">IF(AJ53="","",IF(AJ53="-","-",IF(UPPER(AJ53)="AB","+",VLOOKUP(AJ53,'විෂය තොරතුරු'!$P$24:$Q$28,2))))</f>
        <v/>
      </c>
      <c r="BV53" s="168" t="str">
        <f aca="false">IF(AK53="","",IF(AK53="-","-",IF(UPPER(AK53)="AB","+",VLOOKUP(AK53,'විෂය තොරතුරු'!$P$24:$Q$28,2))))</f>
        <v/>
      </c>
      <c r="BW53" s="169" t="str">
        <f aca="false">IF(AL53="","",IF(AL53="-","-",IF(UPPER(AL53)="AB","+",VLOOKUP(AL53,'විෂය තොරතුරු'!$P$24:$Q$28,2))))</f>
        <v/>
      </c>
      <c r="BX53" s="171" t="str">
        <f aca="false">IF($B53="","",COUNTIF($AP53:$BW53,"A"))</f>
        <v/>
      </c>
      <c r="BY53" s="168" t="str">
        <f aca="false">IF($B53="","",COUNTIF($AP53:$BW53,"B"))</f>
        <v/>
      </c>
      <c r="BZ53" s="168" t="str">
        <f aca="false">IF($B53="","",COUNTIF($AP53:$BW53,"C"))</f>
        <v/>
      </c>
      <c r="CA53" s="168" t="str">
        <f aca="false">IF($B53="","",COUNTIF($AP53:$BW53,"S"))</f>
        <v/>
      </c>
      <c r="CB53" s="169" t="str">
        <f aca="false">IF($B53="","",COUNTIF($AP53:$BW53,"W"))</f>
        <v/>
      </c>
      <c r="CC53" s="171" t="str">
        <f aca="false">IF(B53="","",SUM(BX53:CA53))</f>
        <v/>
      </c>
      <c r="CD53" s="169" t="str">
        <f aca="false">IF(B53="","",SUM(BX53:BZ53))</f>
        <v/>
      </c>
      <c r="CE53" s="172" t="str">
        <f aca="false">IF(B53="","",IF(AND(CC53&gt;=6,CD53&gt;=3,OR(E53&gt;=35,F53&gt;=35),L53&gt;=35),"6/3 සමත්",IF(AND(CC53&gt;=5,CD53&gt;=3,OR(E53&gt;=35,F53&gt;=35,L53&gt;=35)),"5/3 සමත්",IF(AND(CC53&gt;=4,CD53&gt;=1,OR(E53&gt;=20,F53&gt;=20,L53&gt;=20)),"සමත් කළ හැකි",IF(CB53=9,"W9","අසමත් ?")))))</f>
        <v/>
      </c>
      <c r="FK53" s="173" t="n">
        <v>39</v>
      </c>
      <c r="FL53" s="161" t="s">
        <v>82</v>
      </c>
      <c r="FM53" s="161"/>
      <c r="FN53" s="161" t="str">
        <f aca="false">IF(FM53="","-",(FM53/$M$95)*100)</f>
        <v>-</v>
      </c>
      <c r="FO53" s="165" t="n">
        <v>57</v>
      </c>
      <c r="FP53" s="165"/>
      <c r="FQ53" s="165" t="s">
        <v>18</v>
      </c>
      <c r="FR53" s="165" t="n">
        <v>79</v>
      </c>
      <c r="FS53" s="165"/>
      <c r="FT53" s="165"/>
      <c r="FU53" s="165" t="n">
        <v>33</v>
      </c>
      <c r="FV53" s="165" t="n">
        <v>32</v>
      </c>
      <c r="FW53" s="165" t="n">
        <v>35</v>
      </c>
      <c r="FX53" s="165" t="n">
        <v>37</v>
      </c>
      <c r="FY53" s="165" t="n">
        <v>82</v>
      </c>
      <c r="FZ53" s="165" t="s">
        <v>18</v>
      </c>
      <c r="GA53" s="165" t="s">
        <v>18</v>
      </c>
      <c r="GB53" s="165"/>
      <c r="GC53" s="165"/>
      <c r="GD53" s="165"/>
      <c r="GE53" s="165"/>
      <c r="GF53" s="165"/>
      <c r="GG53" s="165" t="s">
        <v>18</v>
      </c>
      <c r="GH53" s="165" t="s">
        <v>18</v>
      </c>
      <c r="GI53" s="165" t="n">
        <v>62</v>
      </c>
      <c r="GJ53" s="165"/>
      <c r="GK53" s="165"/>
      <c r="GL53" s="165" t="s">
        <v>18</v>
      </c>
      <c r="GM53" s="165"/>
      <c r="GN53" s="165"/>
      <c r="GO53" s="165" t="s">
        <v>18</v>
      </c>
      <c r="GP53" s="165" t="s">
        <v>18</v>
      </c>
      <c r="GQ53" s="165"/>
      <c r="GR53" s="165" t="n">
        <v>46</v>
      </c>
      <c r="GS53" s="165"/>
      <c r="GT53" s="165"/>
      <c r="GU53" s="165"/>
      <c r="GV53" s="174"/>
      <c r="GW53" s="167" t="n">
        <f aca="false">IF(FL53="","",SUM(FO53:GV53))</f>
        <v>463</v>
      </c>
      <c r="GX53" s="168" t="n">
        <f aca="false">IF(FL53="","",GW53/9)</f>
        <v>51.4444444444444</v>
      </c>
      <c r="GY53" s="169" t="n">
        <f aca="false">IF(FL53="","",IF(GW53=0,"-",RANK(GW53,$GW$15:$GW$64,0)))</f>
        <v>3</v>
      </c>
      <c r="GZ53" s="167" t="str">
        <f aca="false">IF(FO53="","",IF(FO53="-","-",IF(UPPER(FO53)="AB","+",VLOOKUP(FO53,'විෂය තොරතුරු'!$P$24:$Q$28,2))))</f>
        <v>C</v>
      </c>
      <c r="HA53" s="168" t="str">
        <f aca="false">IF(FP53="","",IF(FP53="-","-",IF(UPPER(FP53)="AB","+",VLOOKUP(FP53,'විෂය තොරතුරු'!$P$24:$Q$28,2))))</f>
        <v/>
      </c>
      <c r="HB53" s="168" t="str">
        <f aca="false">IF(FQ53="","",IF(FQ53="-","-",IF(UPPER(FQ53)="AB","+",VLOOKUP(FQ53,'විෂය තොරතුරු'!$P$24:$Q$28,2))))</f>
        <v>-</v>
      </c>
      <c r="HC53" s="168" t="str">
        <f aca="false">IF(FR53="","",IF(FR53="-","-",IF(UPPER(FR53)="AB","+",VLOOKUP(FR53,'විෂය තොරතුරු'!$P$24:$Q$28,2))))</f>
        <v>A</v>
      </c>
      <c r="HD53" s="168" t="str">
        <f aca="false">IF(FS53="","",IF(FS53="-","-",IF(UPPER(FS53)="AB","+",VLOOKUP(FS53,'විෂය තොරතුරු'!$P$24:$Q$28,2))))</f>
        <v/>
      </c>
      <c r="HE53" s="170" t="str">
        <f aca="false">IF(FT53="","",IF(FT53="-","-",IF(UPPER(FT53)="AB","+",VLOOKUP(FT53,'විෂය තොරතුරු'!$P$24:$Q$28,2))))</f>
        <v/>
      </c>
      <c r="HF53" s="171" t="str">
        <f aca="false">IF(FU53="","",IF(FU53="-","-",IF(UPPER(FU53)="AB","+",VLOOKUP(FU53,'විෂය තොරතුරු'!$P$24:$Q$28,2))))</f>
        <v>W</v>
      </c>
      <c r="HG53" s="168" t="str">
        <f aca="false">IF(FV53="","",IF(FV53="-","-",IF(UPPER(FV53)="AB","+",VLOOKUP(FV53,'විෂය තොරතුරු'!$P$24:$Q$28,2))))</f>
        <v>W</v>
      </c>
      <c r="HH53" s="168" t="str">
        <f aca="false">IF(FW53="","",IF(FW53="-","-",IF(UPPER(FW53)="AB","+",VLOOKUP(FW53,'විෂය තොරතුරු'!$P$24:$Q$28,2))))</f>
        <v>S</v>
      </c>
      <c r="HI53" s="169" t="str">
        <f aca="false">IF(FX53="","",IF(FX53="-","-",IF(UPPER(FX53)="AB","+",VLOOKUP(FX53,'විෂය තොරතුරු'!$P$24:$Q$28,2))))</f>
        <v>S</v>
      </c>
      <c r="HJ53" s="167" t="str">
        <f aca="false">IF(FY53="","",IF(FY53="-","-",IF(UPPER(FY53)="AB","+",VLOOKUP(FY53,'විෂය තොරතුරු'!$P$24:$Q$28,2))))</f>
        <v>A</v>
      </c>
      <c r="HK53" s="168" t="str">
        <f aca="false">IF(FZ53="","",IF(FZ53="-","-",IF(UPPER(FZ53)="AB","+",VLOOKUP(FZ53,'විෂය තොරතුරු'!$P$24:$Q$28,2))))</f>
        <v>-</v>
      </c>
      <c r="HL53" s="168" t="str">
        <f aca="false">IF(GA53="","",IF(GA53="-","-",IF(UPPER(GA53)="AB","+",VLOOKUP(GA53,'විෂය තොරතුරු'!$P$24:$Q$28,2))))</f>
        <v>-</v>
      </c>
      <c r="HM53" s="168" t="str">
        <f aca="false">IF(GB53="","",IF(GB53="-","-",IF(UPPER(GB53)="AB","+",VLOOKUP(GB53,'විෂය තොරතුරු'!$P$24:$Q$28,2))))</f>
        <v/>
      </c>
      <c r="HN53" s="168" t="str">
        <f aca="false">IF(GC53="","",IF(GC53="-","-",IF(UPPER(GC53)="AB","+",VLOOKUP(GC53,'විෂය තොරතුරු'!$P$24:$Q$28,2))))</f>
        <v/>
      </c>
      <c r="HO53" s="168" t="str">
        <f aca="false">IF(GD53="","",IF(GD53="-","-",IF(UPPER(GD53)="AB","+",VLOOKUP(GD53,'විෂය තොරතුරු'!$P$24:$Q$28,2))))</f>
        <v/>
      </c>
      <c r="HP53" s="168" t="str">
        <f aca="false">IF(GE53="","",IF(GE53="-","-",IF(UPPER(GE53)="AB","+",VLOOKUP(GE53,'විෂය තොරතුරු'!$P$24:$Q$28,2))))</f>
        <v/>
      </c>
      <c r="HQ53" s="170" t="str">
        <f aca="false">IF(GF53="","",IF(GF53="-","-",IF(UPPER(GF53)="AB","+",VLOOKUP(GF53,'විෂය තොරතුරු'!$P$24:$Q$28,2))))</f>
        <v/>
      </c>
      <c r="HR53" s="171" t="str">
        <f aca="false">IF(GG53="","",IF(GG53="-","-",IF(UPPER(GG53)="AB","+",VLOOKUP(GG53,'විෂය තොරතුරු'!$P$24:$Q$28,2))))</f>
        <v>-</v>
      </c>
      <c r="HS53" s="168" t="str">
        <f aca="false">IF(GH53="","",IF(GH53="-","-",IF(UPPER(GH53)="AB","+",VLOOKUP(GH53,'විෂය තොරතුරු'!$P$24:$Q$28,2))))</f>
        <v>-</v>
      </c>
      <c r="HT53" s="168" t="str">
        <f aca="false">IF(GI53="","",IF(GI53="-","-",IF(UPPER(GI53)="AB","+",VLOOKUP(GI53,'විෂය තොරතුරු'!$P$24:$Q$28,2))))</f>
        <v>C</v>
      </c>
      <c r="HU53" s="168" t="str">
        <f aca="false">IF(GJ53="","",IF(GJ53="-","-",IF(UPPER(GJ53)="AB","+",VLOOKUP(GJ53,'විෂය තොරතුරු'!$P$24:$Q$28,2))))</f>
        <v/>
      </c>
      <c r="HV53" s="168" t="str">
        <f aca="false">IF(GK53="","",IF(GK53="-","-",IF(UPPER(GK53)="AB","+",VLOOKUP(GK53,'විෂය තොරතුරු'!$P$24:$Q$28,2))))</f>
        <v/>
      </c>
      <c r="HW53" s="168" t="str">
        <f aca="false">IF(GL53="","",IF(GL53="-","-",IF(UPPER(GL53)="AB","+",VLOOKUP(GL53,'විෂය තොරතුරු'!$P$24:$Q$28,2))))</f>
        <v>-</v>
      </c>
      <c r="HX53" s="168" t="str">
        <f aca="false">IF(GM53="","",IF(GM53="-","-",IF(UPPER(GM53)="AB","+",VLOOKUP(GM53,'විෂය තොරතුරු'!$P$24:$Q$28,2))))</f>
        <v/>
      </c>
      <c r="HY53" s="169" t="str">
        <f aca="false">IF(GN53="","",IF(GN53="-","-",IF(UPPER(GN53)="AB","+",VLOOKUP(GN53,'විෂය තොරතුරු'!$P$24:$Q$28,2))))</f>
        <v/>
      </c>
      <c r="HZ53" s="171" t="str">
        <f aca="false">IF(GO53="","",IF(GO53="-","-",IF(UPPER(GO53)="AB","+",VLOOKUP(GO53,'විෂය තොරතුරු'!$P$24:$Q$28,2))))</f>
        <v>-</v>
      </c>
      <c r="IA53" s="168" t="str">
        <f aca="false">IF(GP53="","",IF(GP53="-","-",IF(UPPER(GP53)="AB","+",VLOOKUP(GP53,'විෂය තොරතුරු'!$P$24:$Q$28,2))))</f>
        <v>-</v>
      </c>
      <c r="IB53" s="168" t="str">
        <f aca="false">IF(GQ53="","",IF(GQ53="-","-",IF(UPPER(GQ53)="AB","+",VLOOKUP(GQ53,'විෂය තොරතුරු'!$P$24:$Q$28,2))))</f>
        <v/>
      </c>
      <c r="IC53" s="168" t="str">
        <f aca="false">IF(GR53="","",IF(GR53="-","-",IF(UPPER(GR53)="AB","+",VLOOKUP(GR53,'විෂය තොරතුරු'!$P$24:$Q$28,2))))</f>
        <v>S</v>
      </c>
      <c r="ID53" s="168" t="str">
        <f aca="false">IF(GS53="","",IF(GS53="-","-",IF(UPPER(GS53)="AB","+",VLOOKUP(GS53,'විෂය තොරතුරු'!$P$24:$Q$28,2))))</f>
        <v/>
      </c>
      <c r="IE53" s="168" t="str">
        <f aca="false">IF(GT53="","",IF(GT53="-","-",IF(UPPER(GT53)="AB","+",VLOOKUP(GT53,'විෂය තොරතුරු'!$P$24:$Q$28,2))))</f>
        <v/>
      </c>
      <c r="IF53" s="168" t="str">
        <f aca="false">IF(GU53="","",IF(GU53="-","-",IF(UPPER(GU53)="AB","+",VLOOKUP(GU53,'විෂය තොරතුරු'!$P$24:$Q$28,2))))</f>
        <v/>
      </c>
      <c r="IG53" s="169" t="str">
        <f aca="false">IF(GV53="","",IF(GV53="-","-",IF(UPPER(GV53)="AB","+",VLOOKUP(GV53,'විෂය තොරතුරු'!$P$24:$Q$28,2))))</f>
        <v/>
      </c>
      <c r="IH53" s="171" t="n">
        <f aca="false">IF($FL53="","",COUNTIF($GZ53:$IG53,"A"))</f>
        <v>2</v>
      </c>
      <c r="II53" s="171" t="n">
        <f aca="false">IF($FL53="","",COUNTIF($GZ53:$IG53,"B"))</f>
        <v>0</v>
      </c>
      <c r="IJ53" s="171" t="n">
        <f aca="false">IF($FL53="","",COUNTIF($GZ53:$IG53,"C"))</f>
        <v>2</v>
      </c>
      <c r="IK53" s="171" t="n">
        <f aca="false">IF($FL53="","",COUNTIF($GZ53:$IG53,"S"))</f>
        <v>3</v>
      </c>
      <c r="IL53" s="171" t="n">
        <f aca="false">IF($FL53="","",COUNTIF($GZ53:$IG53,"W"))</f>
        <v>2</v>
      </c>
      <c r="IM53" s="171" t="n">
        <f aca="false">IF(FL53="","",SUM(IH53:IK53))</f>
        <v>7</v>
      </c>
      <c r="IN53" s="169" t="n">
        <f aca="false">IF(FL53="","",SUM(IH53:IJ53))</f>
        <v>4</v>
      </c>
      <c r="IO53" s="172" t="str">
        <f aca="false">IF(FL53="","",IF(AND(IM53&gt;=6,IN53&gt;=3,OR(FO53&gt;=35,FP53&gt;=35),FV53&gt;=35),"6/3 සමත්",IF(AND(IM53&gt;=5,IN53&gt;=3,OR(FO53&gt;=35,FP53&gt;=35,FV53&gt;=35)),"5/3 සමත්",IF(AND(IM53&gt;=4,IN53&gt;=1,OR(FO53&gt;=20,FP53&gt;=20,FV53&gt;=20)),"සමත් කළ හැකි",IF(IL53=9,"W9","අසමත් ?")))))</f>
        <v>5/3 සමත්</v>
      </c>
    </row>
    <row r="54" customFormat="false" ht="13.8" hidden="false" customHeight="false" outlineLevel="0" collapsed="false">
      <c r="A54" s="160" t="n">
        <v>40</v>
      </c>
      <c r="B54" s="161"/>
      <c r="C54" s="161"/>
      <c r="D54" s="162"/>
      <c r="E54" s="183"/>
      <c r="F54" s="181"/>
      <c r="G54" s="183"/>
      <c r="H54" s="180"/>
      <c r="I54" s="180"/>
      <c r="J54" s="181"/>
      <c r="K54" s="183"/>
      <c r="L54" s="180"/>
      <c r="M54" s="180"/>
      <c r="N54" s="181"/>
      <c r="O54" s="183"/>
      <c r="P54" s="180"/>
      <c r="Q54" s="180"/>
      <c r="R54" s="180"/>
      <c r="S54" s="180"/>
      <c r="T54" s="180"/>
      <c r="U54" s="180"/>
      <c r="V54" s="181"/>
      <c r="W54" s="183"/>
      <c r="X54" s="180"/>
      <c r="Y54" s="180"/>
      <c r="Z54" s="180"/>
      <c r="AA54" s="180"/>
      <c r="AB54" s="180"/>
      <c r="AC54" s="180"/>
      <c r="AD54" s="181"/>
      <c r="AE54" s="183"/>
      <c r="AF54" s="180"/>
      <c r="AG54" s="180"/>
      <c r="AH54" s="180"/>
      <c r="AI54" s="180"/>
      <c r="AJ54" s="180"/>
      <c r="AK54" s="180"/>
      <c r="AL54" s="166"/>
      <c r="AM54" s="167" t="str">
        <f aca="false">IF(B54="","",SUM(E54:AL54))</f>
        <v/>
      </c>
      <c r="AN54" s="168" t="str">
        <f aca="false">IF(B54="","",AM54/9)</f>
        <v/>
      </c>
      <c r="AO54" s="169" t="str">
        <f aca="false">IF(B54="","",IF(AM54=0,"-",RANK(AM54,$AM$15:$AM$64,0)))</f>
        <v/>
      </c>
      <c r="AP54" s="167" t="str">
        <f aca="false">IF(E54="","",IF(E54="-","-",IF(UPPER(E54)="AB","+",VLOOKUP(E54,'විෂය තොරතුරු'!$P$24:$Q$28,2))))</f>
        <v/>
      </c>
      <c r="AQ54" s="168" t="str">
        <f aca="false">IF(F54="","",IF(F54="-","-",IF(UPPER(F54)="AB","+",VLOOKUP(F54,'විෂය තොරතුරු'!$P$24:$Q$28,2))))</f>
        <v/>
      </c>
      <c r="AR54" s="168" t="str">
        <f aca="false">IF(G54="","",IF(G54="-","-",IF(UPPER(G54)="AB","+",VLOOKUP(G54,'විෂය තොරතුරු'!$P$24:$Q$28,2))))</f>
        <v/>
      </c>
      <c r="AS54" s="168" t="str">
        <f aca="false">IF(H54="","",IF(H54="-","-",IF(UPPER(H54)="AB","+",VLOOKUP(H54,'විෂය තොරතුරු'!$P$24:$Q$28,2))))</f>
        <v/>
      </c>
      <c r="AT54" s="168" t="str">
        <f aca="false">IF(I54="","",IF(I54="-","-",IF(UPPER(I54)="AB","+",VLOOKUP(I54,'විෂය තොරතුරු'!$P$24:$Q$28,2))))</f>
        <v/>
      </c>
      <c r="AU54" s="170" t="str">
        <f aca="false">IF(J54="","",IF(J54="-","-",IF(UPPER(J54)="AB","+",VLOOKUP(J54,'විෂය තොරතුරු'!$P$24:$Q$28,2))))</f>
        <v/>
      </c>
      <c r="AV54" s="171" t="str">
        <f aca="false">IF(K54="","",IF(K54="-","-",IF(UPPER(K54)="AB","+",VLOOKUP(K54,'විෂය තොරතුරු'!$P$24:$Q$28,2))))</f>
        <v/>
      </c>
      <c r="AW54" s="168" t="str">
        <f aca="false">IF(L54="","",IF(L54="-","-",IF(UPPER(L54)="AB","+",VLOOKUP(L54,'විෂය තොරතුරු'!$P$24:$Q$28,2))))</f>
        <v/>
      </c>
      <c r="AX54" s="168" t="str">
        <f aca="false">IF(M54="","",IF(M54="-","-",IF(UPPER(M54)="AB","+",VLOOKUP(M54,'විෂය තොරතුරු'!$P$24:$Q$28,2))))</f>
        <v/>
      </c>
      <c r="AY54" s="169" t="str">
        <f aca="false">IF(N54="","",IF(N54="-","-",IF(UPPER(N54)="AB","+",VLOOKUP(N54,'විෂය තොරතුරු'!$P$24:$Q$28,2))))</f>
        <v/>
      </c>
      <c r="AZ54" s="167" t="str">
        <f aca="false">IF(O54="","",IF(O54="-","-",IF(UPPER(O54)="AB","+",VLOOKUP(O54,'විෂය තොරතුරු'!$P$24:$Q$28,2))))</f>
        <v/>
      </c>
      <c r="BA54" s="168" t="str">
        <f aca="false">IF(P54="","",IF(P54="-","-",IF(UPPER(P54)="AB","+",VLOOKUP(P54,'විෂය තොරතුරු'!$P$24:$Q$28,2))))</f>
        <v/>
      </c>
      <c r="BB54" s="168" t="str">
        <f aca="false">IF(Q54="","",IF(Q54="-","-",IF(UPPER(Q54)="AB","+",VLOOKUP(Q54,'විෂය තොරතුරු'!$P$24:$Q$28,2))))</f>
        <v/>
      </c>
      <c r="BC54" s="168" t="str">
        <f aca="false">IF(R54="","",IF(R54="-","-",IF(UPPER(R54)="AB","+",VLOOKUP(R54,'විෂය තොරතුරු'!$P$24:$Q$28,2))))</f>
        <v/>
      </c>
      <c r="BD54" s="168" t="str">
        <f aca="false">IF(S54="","",IF(S54="-","-",IF(UPPER(S54)="AB","+",VLOOKUP(S54,'විෂය තොරතුරු'!$P$24:$Q$28,2))))</f>
        <v/>
      </c>
      <c r="BE54" s="168" t="str">
        <f aca="false">IF(T54="","",IF(T54="-","-",IF(UPPER(T54)="AB","+",VLOOKUP(T54,'විෂය තොරතුරු'!$P$24:$Q$28,2))))</f>
        <v/>
      </c>
      <c r="BF54" s="168" t="str">
        <f aca="false">IF(U54="","",IF(U54="-","-",IF(UPPER(U54)="AB","+",VLOOKUP(U54,'විෂය තොරතුරු'!$P$24:$Q$28,2))))</f>
        <v/>
      </c>
      <c r="BG54" s="170" t="str">
        <f aca="false">IF(V54="","",IF(V54="-","-",IF(UPPER(V54)="AB","+",VLOOKUP(V54,'විෂය තොරතුරු'!$P$24:$Q$28,2))))</f>
        <v/>
      </c>
      <c r="BH54" s="171" t="str">
        <f aca="false">IF(W54="","",IF(W54="-","-",IF(UPPER(W54)="AB","+",VLOOKUP(W54,'විෂය තොරතුරු'!$P$24:$Q$28,2))))</f>
        <v/>
      </c>
      <c r="BI54" s="168" t="str">
        <f aca="false">IF(X54="","",IF(X54="-","-",IF(UPPER(X54)="AB","+",VLOOKUP(X54,'විෂය තොරතුරු'!$P$24:$Q$28,2))))</f>
        <v/>
      </c>
      <c r="BJ54" s="168" t="str">
        <f aca="false">IF(Y54="","",IF(Y54="-","-",IF(UPPER(Y54)="AB","+",VLOOKUP(Y54,'විෂය තොරතුරු'!$P$24:$Q$28,2))))</f>
        <v/>
      </c>
      <c r="BK54" s="168" t="str">
        <f aca="false">IF(Z54="","",IF(Z54="-","-",IF(UPPER(Z54)="AB","+",VLOOKUP(Z54,'විෂය තොරතුරු'!$P$24:$Q$28,2))))</f>
        <v/>
      </c>
      <c r="BL54" s="168" t="str">
        <f aca="false">IF(AA54="","",IF(AA54="-","-",IF(UPPER(AA54)="AB","+",VLOOKUP(AA54,'විෂය තොරතුරු'!$P$24:$Q$28,2))))</f>
        <v/>
      </c>
      <c r="BM54" s="168" t="str">
        <f aca="false">IF(AB54="","",IF(AB54="-","-",IF(UPPER(AB54)="AB","+",VLOOKUP(AB54,'විෂය තොරතුරු'!$P$24:$Q$28,2))))</f>
        <v/>
      </c>
      <c r="BN54" s="168" t="str">
        <f aca="false">IF(AC54="","",IF(AC54="-","-",IF(UPPER(AC54)="AB","+",VLOOKUP(AC54,'විෂය තොරතුරු'!$P$24:$Q$28,2))))</f>
        <v/>
      </c>
      <c r="BO54" s="169" t="str">
        <f aca="false">IF(AD54="","",IF(AD54="-","-",IF(UPPER(AD54)="AB","+",VLOOKUP(AD54,'විෂය තොරතුරු'!$P$24:$Q$28,2))))</f>
        <v/>
      </c>
      <c r="BP54" s="171" t="str">
        <f aca="false">IF(AE54="","",IF(AE54="-","-",IF(UPPER(AE54)="AB","+",VLOOKUP(AE54,'විෂය තොරතුරු'!$P$24:$Q$28,2))))</f>
        <v/>
      </c>
      <c r="BQ54" s="168" t="str">
        <f aca="false">IF(AF54="","",IF(AF54="-","-",IF(UPPER(AF54)="AB","+",VLOOKUP(AF54,'විෂය තොරතුරු'!$P$24:$Q$28,2))))</f>
        <v/>
      </c>
      <c r="BR54" s="168" t="str">
        <f aca="false">IF(AG54="","",IF(AG54="-","-",IF(UPPER(AG54)="AB","+",VLOOKUP(AG54,'විෂය තොරතුරු'!$P$24:$Q$28,2))))</f>
        <v/>
      </c>
      <c r="BS54" s="168" t="str">
        <f aca="false">IF(AH54="","",IF(AH54="-","-",IF(UPPER(AH54)="AB","+",VLOOKUP(AH54,'විෂය තොරතුරු'!$P$24:$Q$28,2))))</f>
        <v/>
      </c>
      <c r="BT54" s="168" t="str">
        <f aca="false">IF(AI54="","",IF(AI54="-","-",IF(UPPER(AI54)="AB","+",VLOOKUP(AI54,'විෂය තොරතුරු'!$P$24:$Q$28,2))))</f>
        <v/>
      </c>
      <c r="BU54" s="168" t="str">
        <f aca="false">IF(AJ54="","",IF(AJ54="-","-",IF(UPPER(AJ54)="AB","+",VLOOKUP(AJ54,'විෂය තොරතුරු'!$P$24:$Q$28,2))))</f>
        <v/>
      </c>
      <c r="BV54" s="168" t="str">
        <f aca="false">IF(AK54="","",IF(AK54="-","-",IF(UPPER(AK54)="AB","+",VLOOKUP(AK54,'විෂය තොරතුරු'!$P$24:$Q$28,2))))</f>
        <v/>
      </c>
      <c r="BW54" s="169" t="str">
        <f aca="false">IF(AL54="","",IF(AL54="-","-",IF(UPPER(AL54)="AB","+",VLOOKUP(AL54,'විෂය තොරතුරු'!$P$24:$Q$28,2))))</f>
        <v/>
      </c>
      <c r="BX54" s="171" t="str">
        <f aca="false">IF($B54="","",COUNTIF($AP54:$BW54,"A"))</f>
        <v/>
      </c>
      <c r="BY54" s="168" t="str">
        <f aca="false">IF($B54="","",COUNTIF($AP54:$BW54,"B"))</f>
        <v/>
      </c>
      <c r="BZ54" s="168" t="str">
        <f aca="false">IF($B54="","",COUNTIF($AP54:$BW54,"C"))</f>
        <v/>
      </c>
      <c r="CA54" s="168" t="str">
        <f aca="false">IF($B54="","",COUNTIF($AP54:$BW54,"S"))</f>
        <v/>
      </c>
      <c r="CB54" s="169" t="str">
        <f aca="false">IF($B54="","",COUNTIF($AP54:$BW54,"W"))</f>
        <v/>
      </c>
      <c r="CC54" s="171" t="str">
        <f aca="false">IF(B54="","",SUM(BX54:CA54))</f>
        <v/>
      </c>
      <c r="CD54" s="169" t="str">
        <f aca="false">IF(B54="","",SUM(BX54:BZ54))</f>
        <v/>
      </c>
      <c r="CE54" s="172" t="str">
        <f aca="false">IF(B54="","",IF(AND(CC54&gt;=6,CD54&gt;=3,OR(E54&gt;=35,F54&gt;=35),L54&gt;=35),"6/3 සමත්",IF(AND(CC54&gt;=5,CD54&gt;=3,OR(E54&gt;=35,F54&gt;=35,L54&gt;=35)),"5/3 සමත්",IF(AND(CC54&gt;=4,CD54&gt;=1,OR(E54&gt;=20,F54&gt;=20,L54&gt;=20)),"සමත් කළ හැකි",IF(CB54=9,"W9","අසමත් ?")))))</f>
        <v/>
      </c>
      <c r="FK54" s="173" t="n">
        <v>40</v>
      </c>
      <c r="FL54" s="161" t="s">
        <v>83</v>
      </c>
      <c r="FM54" s="161"/>
      <c r="FN54" s="161" t="str">
        <f aca="false">IF(FM54="","-",(FM54/$M$95)*100)</f>
        <v>-</v>
      </c>
      <c r="FO54" s="165" t="n">
        <v>45</v>
      </c>
      <c r="FP54" s="165"/>
      <c r="FQ54" s="165" t="n">
        <v>63</v>
      </c>
      <c r="FR54" s="165" t="s">
        <v>18</v>
      </c>
      <c r="FS54" s="165"/>
      <c r="FT54" s="165"/>
      <c r="FU54" s="165" t="n">
        <v>19</v>
      </c>
      <c r="FV54" s="165" t="n">
        <v>37</v>
      </c>
      <c r="FW54" s="165" t="n">
        <v>35</v>
      </c>
      <c r="FX54" s="165" t="n">
        <v>31</v>
      </c>
      <c r="FY54" s="165" t="s">
        <v>18</v>
      </c>
      <c r="FZ54" s="165" t="s">
        <v>18</v>
      </c>
      <c r="GA54" s="165" t="n">
        <v>53</v>
      </c>
      <c r="GB54" s="165"/>
      <c r="GC54" s="165"/>
      <c r="GD54" s="165"/>
      <c r="GE54" s="165"/>
      <c r="GF54" s="165"/>
      <c r="GG54" s="165" t="s">
        <v>18</v>
      </c>
      <c r="GH54" s="165" t="s">
        <v>18</v>
      </c>
      <c r="GI54" s="165" t="n">
        <v>41</v>
      </c>
      <c r="GJ54" s="165"/>
      <c r="GK54" s="165"/>
      <c r="GL54" s="165" t="s">
        <v>18</v>
      </c>
      <c r="GM54" s="165"/>
      <c r="GN54" s="165"/>
      <c r="GO54" s="165" t="s">
        <v>18</v>
      </c>
      <c r="GP54" s="165" t="s">
        <v>18</v>
      </c>
      <c r="GQ54" s="165"/>
      <c r="GR54" s="165" t="n">
        <v>75</v>
      </c>
      <c r="GS54" s="165"/>
      <c r="GT54" s="165"/>
      <c r="GU54" s="165"/>
      <c r="GV54" s="174"/>
      <c r="GW54" s="167" t="n">
        <f aca="false">IF(FL54="","",SUM(FO54:GV54))</f>
        <v>399</v>
      </c>
      <c r="GX54" s="168" t="n">
        <f aca="false">IF(FL54="","",GW54/9)</f>
        <v>44.3333333333333</v>
      </c>
      <c r="GY54" s="169" t="n">
        <f aca="false">IF(FL54="","",IF(GW54=0,"-",RANK(GW54,$GW$15:$GW$64,0)))</f>
        <v>9</v>
      </c>
      <c r="GZ54" s="167" t="str">
        <f aca="false">IF(FO54="","",IF(FO54="-","-",IF(UPPER(FO54)="AB","+",VLOOKUP(FO54,'විෂය තොරතුරු'!$P$24:$Q$28,2))))</f>
        <v>S</v>
      </c>
      <c r="HA54" s="168" t="str">
        <f aca="false">IF(FP54="","",IF(FP54="-","-",IF(UPPER(FP54)="AB","+",VLOOKUP(FP54,'විෂය තොරතුරු'!$P$24:$Q$28,2))))</f>
        <v/>
      </c>
      <c r="HB54" s="168" t="str">
        <f aca="false">IF(FQ54="","",IF(FQ54="-","-",IF(UPPER(FQ54)="AB","+",VLOOKUP(FQ54,'විෂය තොරතුරු'!$P$24:$Q$28,2))))</f>
        <v>C</v>
      </c>
      <c r="HC54" s="168" t="str">
        <f aca="false">IF(FR54="","",IF(FR54="-","-",IF(UPPER(FR54)="AB","+",VLOOKUP(FR54,'විෂය තොරතුරු'!$P$24:$Q$28,2))))</f>
        <v>-</v>
      </c>
      <c r="HD54" s="168" t="str">
        <f aca="false">IF(FS54="","",IF(FS54="-","-",IF(UPPER(FS54)="AB","+",VLOOKUP(FS54,'විෂය තොරතුරු'!$P$24:$Q$28,2))))</f>
        <v/>
      </c>
      <c r="HE54" s="170" t="str">
        <f aca="false">IF(FT54="","",IF(FT54="-","-",IF(UPPER(FT54)="AB","+",VLOOKUP(FT54,'විෂය තොරතුරු'!$P$24:$Q$28,2))))</f>
        <v/>
      </c>
      <c r="HF54" s="171" t="str">
        <f aca="false">IF(FU54="","",IF(FU54="-","-",IF(UPPER(FU54)="AB","+",VLOOKUP(FU54,'විෂය තොරතුරු'!$P$24:$Q$28,2))))</f>
        <v>W</v>
      </c>
      <c r="HG54" s="168" t="str">
        <f aca="false">IF(FV54="","",IF(FV54="-","-",IF(UPPER(FV54)="AB","+",VLOOKUP(FV54,'විෂය තොරතුරු'!$P$24:$Q$28,2))))</f>
        <v>S</v>
      </c>
      <c r="HH54" s="168" t="str">
        <f aca="false">IF(FW54="","",IF(FW54="-","-",IF(UPPER(FW54)="AB","+",VLOOKUP(FW54,'විෂය තොරතුරු'!$P$24:$Q$28,2))))</f>
        <v>S</v>
      </c>
      <c r="HI54" s="169" t="str">
        <f aca="false">IF(FX54="","",IF(FX54="-","-",IF(UPPER(FX54)="AB","+",VLOOKUP(FX54,'විෂය තොරතුරු'!$P$24:$Q$28,2))))</f>
        <v>W</v>
      </c>
      <c r="HJ54" s="167" t="str">
        <f aca="false">IF(FY54="","",IF(FY54="-","-",IF(UPPER(FY54)="AB","+",VLOOKUP(FY54,'විෂය තොරතුරු'!$P$24:$Q$28,2))))</f>
        <v>-</v>
      </c>
      <c r="HK54" s="168" t="str">
        <f aca="false">IF(FZ54="","",IF(FZ54="-","-",IF(UPPER(FZ54)="AB","+",VLOOKUP(FZ54,'විෂය තොරතුරු'!$P$24:$Q$28,2))))</f>
        <v>-</v>
      </c>
      <c r="HL54" s="168" t="str">
        <f aca="false">IF(GA54="","",IF(GA54="-","-",IF(UPPER(GA54)="AB","+",VLOOKUP(GA54,'විෂය තොරතුරු'!$P$24:$Q$28,2))))</f>
        <v>C</v>
      </c>
      <c r="HM54" s="168" t="str">
        <f aca="false">IF(GB54="","",IF(GB54="-","-",IF(UPPER(GB54)="AB","+",VLOOKUP(GB54,'විෂය තොරතුරු'!$P$24:$Q$28,2))))</f>
        <v/>
      </c>
      <c r="HN54" s="168" t="str">
        <f aca="false">IF(GC54="","",IF(GC54="-","-",IF(UPPER(GC54)="AB","+",VLOOKUP(GC54,'විෂය තොරතුරු'!$P$24:$Q$28,2))))</f>
        <v/>
      </c>
      <c r="HO54" s="168" t="str">
        <f aca="false">IF(GD54="","",IF(GD54="-","-",IF(UPPER(GD54)="AB","+",VLOOKUP(GD54,'විෂය තොරතුරු'!$P$24:$Q$28,2))))</f>
        <v/>
      </c>
      <c r="HP54" s="168" t="str">
        <f aca="false">IF(GE54="","",IF(GE54="-","-",IF(UPPER(GE54)="AB","+",VLOOKUP(GE54,'විෂය තොරතුරු'!$P$24:$Q$28,2))))</f>
        <v/>
      </c>
      <c r="HQ54" s="170" t="str">
        <f aca="false">IF(GF54="","",IF(GF54="-","-",IF(UPPER(GF54)="AB","+",VLOOKUP(GF54,'විෂය තොරතුරු'!$P$24:$Q$28,2))))</f>
        <v/>
      </c>
      <c r="HR54" s="171" t="str">
        <f aca="false">IF(GG54="","",IF(GG54="-","-",IF(UPPER(GG54)="AB","+",VLOOKUP(GG54,'විෂය තොරතුරු'!$P$24:$Q$28,2))))</f>
        <v>-</v>
      </c>
      <c r="HS54" s="168" t="str">
        <f aca="false">IF(GH54="","",IF(GH54="-","-",IF(UPPER(GH54)="AB","+",VLOOKUP(GH54,'විෂය තොරතුරු'!$P$24:$Q$28,2))))</f>
        <v>-</v>
      </c>
      <c r="HT54" s="168" t="str">
        <f aca="false">IF(GI54="","",IF(GI54="-","-",IF(UPPER(GI54)="AB","+",VLOOKUP(GI54,'විෂය තොරතුරු'!$P$24:$Q$28,2))))</f>
        <v>S</v>
      </c>
      <c r="HU54" s="168" t="str">
        <f aca="false">IF(GJ54="","",IF(GJ54="-","-",IF(UPPER(GJ54)="AB","+",VLOOKUP(GJ54,'විෂය තොරතුරු'!$P$24:$Q$28,2))))</f>
        <v/>
      </c>
      <c r="HV54" s="168" t="str">
        <f aca="false">IF(GK54="","",IF(GK54="-","-",IF(UPPER(GK54)="AB","+",VLOOKUP(GK54,'විෂය තොරතුරු'!$P$24:$Q$28,2))))</f>
        <v/>
      </c>
      <c r="HW54" s="168" t="str">
        <f aca="false">IF(GL54="","",IF(GL54="-","-",IF(UPPER(GL54)="AB","+",VLOOKUP(GL54,'විෂය තොරතුරු'!$P$24:$Q$28,2))))</f>
        <v>-</v>
      </c>
      <c r="HX54" s="168" t="str">
        <f aca="false">IF(GM54="","",IF(GM54="-","-",IF(UPPER(GM54)="AB","+",VLOOKUP(GM54,'විෂය තොරතුරු'!$P$24:$Q$28,2))))</f>
        <v/>
      </c>
      <c r="HY54" s="169" t="str">
        <f aca="false">IF(GN54="","",IF(GN54="-","-",IF(UPPER(GN54)="AB","+",VLOOKUP(GN54,'විෂය තොරතුරු'!$P$24:$Q$28,2))))</f>
        <v/>
      </c>
      <c r="HZ54" s="171" t="str">
        <f aca="false">IF(GO54="","",IF(GO54="-","-",IF(UPPER(GO54)="AB","+",VLOOKUP(GO54,'විෂය තොරතුරු'!$P$24:$Q$28,2))))</f>
        <v>-</v>
      </c>
      <c r="IA54" s="168" t="str">
        <f aca="false">IF(GP54="","",IF(GP54="-","-",IF(UPPER(GP54)="AB","+",VLOOKUP(GP54,'විෂය තොරතුරු'!$P$24:$Q$28,2))))</f>
        <v>-</v>
      </c>
      <c r="IB54" s="168" t="str">
        <f aca="false">IF(GQ54="","",IF(GQ54="-","-",IF(UPPER(GQ54)="AB","+",VLOOKUP(GQ54,'විෂය තොරතුරු'!$P$24:$Q$28,2))))</f>
        <v/>
      </c>
      <c r="IC54" s="168" t="str">
        <f aca="false">IF(GR54="","",IF(GR54="-","-",IF(UPPER(GR54)="AB","+",VLOOKUP(GR54,'විෂය තොරතුරු'!$P$24:$Q$28,2))))</f>
        <v>A</v>
      </c>
      <c r="ID54" s="168" t="str">
        <f aca="false">IF(GS54="","",IF(GS54="-","-",IF(UPPER(GS54)="AB","+",VLOOKUP(GS54,'විෂය තොරතුරු'!$P$24:$Q$28,2))))</f>
        <v/>
      </c>
      <c r="IE54" s="168" t="str">
        <f aca="false">IF(GT54="","",IF(GT54="-","-",IF(UPPER(GT54)="AB","+",VLOOKUP(GT54,'විෂය තොරතුරු'!$P$24:$Q$28,2))))</f>
        <v/>
      </c>
      <c r="IF54" s="168" t="str">
        <f aca="false">IF(GU54="","",IF(GU54="-","-",IF(UPPER(GU54)="AB","+",VLOOKUP(GU54,'විෂය තොරතුරු'!$P$24:$Q$28,2))))</f>
        <v/>
      </c>
      <c r="IG54" s="169" t="str">
        <f aca="false">IF(GV54="","",IF(GV54="-","-",IF(UPPER(GV54)="AB","+",VLOOKUP(GV54,'විෂය තොරතුරු'!$P$24:$Q$28,2))))</f>
        <v/>
      </c>
      <c r="IH54" s="171" t="n">
        <f aca="false">IF($FL54="","",COUNTIF($GZ54:$IG54,"A"))</f>
        <v>1</v>
      </c>
      <c r="II54" s="171" t="n">
        <f aca="false">IF($FL54="","",COUNTIF($GZ54:$IG54,"B"))</f>
        <v>0</v>
      </c>
      <c r="IJ54" s="171" t="n">
        <f aca="false">IF($FL54="","",COUNTIF($GZ54:$IG54,"C"))</f>
        <v>2</v>
      </c>
      <c r="IK54" s="171" t="n">
        <f aca="false">IF($FL54="","",COUNTIF($GZ54:$IG54,"S"))</f>
        <v>4</v>
      </c>
      <c r="IL54" s="171" t="n">
        <f aca="false">IF($FL54="","",COUNTIF($GZ54:$IG54,"W"))</f>
        <v>2</v>
      </c>
      <c r="IM54" s="171" t="n">
        <f aca="false">IF(FL54="","",SUM(IH54:IK54))</f>
        <v>7</v>
      </c>
      <c r="IN54" s="169" t="n">
        <f aca="false">IF(FL54="","",SUM(IH54:IJ54))</f>
        <v>3</v>
      </c>
      <c r="IO54" s="172" t="str">
        <f aca="false">IF(FL54="","",IF(AND(IM54&gt;=6,IN54&gt;=3,OR(FO54&gt;=35,FP54&gt;=35),FV54&gt;=35),"6/3 සමත්",IF(AND(IM54&gt;=5,IN54&gt;=3,OR(FO54&gt;=35,FP54&gt;=35,FV54&gt;=35)),"5/3 සමත්",IF(AND(IM54&gt;=4,IN54&gt;=1,OR(FO54&gt;=20,FP54&gt;=20,FV54&gt;=20)),"සමත් කළ හැකි",IF(IL54=9,"W9","අසමත් ?")))))</f>
        <v>6/3 සමත්</v>
      </c>
    </row>
    <row r="55" customFormat="false" ht="13.8" hidden="false" customHeight="false" outlineLevel="0" collapsed="false">
      <c r="A55" s="160" t="n">
        <v>41</v>
      </c>
      <c r="B55" s="161"/>
      <c r="C55" s="161"/>
      <c r="D55" s="162"/>
      <c r="E55" s="183"/>
      <c r="F55" s="181"/>
      <c r="G55" s="183"/>
      <c r="H55" s="180"/>
      <c r="I55" s="180"/>
      <c r="J55" s="181"/>
      <c r="K55" s="183"/>
      <c r="L55" s="180"/>
      <c r="M55" s="180"/>
      <c r="N55" s="181"/>
      <c r="O55" s="183"/>
      <c r="P55" s="180"/>
      <c r="Q55" s="180"/>
      <c r="R55" s="180"/>
      <c r="S55" s="180"/>
      <c r="T55" s="180"/>
      <c r="U55" s="180"/>
      <c r="V55" s="181"/>
      <c r="W55" s="183"/>
      <c r="X55" s="180"/>
      <c r="Y55" s="180"/>
      <c r="Z55" s="180"/>
      <c r="AA55" s="180"/>
      <c r="AB55" s="180"/>
      <c r="AC55" s="180"/>
      <c r="AD55" s="181"/>
      <c r="AE55" s="183"/>
      <c r="AF55" s="180"/>
      <c r="AG55" s="180"/>
      <c r="AH55" s="180"/>
      <c r="AI55" s="180"/>
      <c r="AJ55" s="180"/>
      <c r="AK55" s="180"/>
      <c r="AL55" s="166"/>
      <c r="AM55" s="167" t="str">
        <f aca="false">IF(B55="","",SUM(E55:AL55))</f>
        <v/>
      </c>
      <c r="AN55" s="168" t="str">
        <f aca="false">IF(B55="","",AM55/9)</f>
        <v/>
      </c>
      <c r="AO55" s="169" t="str">
        <f aca="false">IF(B55="","",IF(AM55=0,"-",RANK(AM55,$AM$15:$AM$64,0)))</f>
        <v/>
      </c>
      <c r="AP55" s="167" t="str">
        <f aca="false">IF(E55="","",IF(E55="-","-",IF(UPPER(E55)="AB","+",VLOOKUP(E55,'විෂය තොරතුරු'!$P$24:$Q$28,2))))</f>
        <v/>
      </c>
      <c r="AQ55" s="168" t="str">
        <f aca="false">IF(F55="","",IF(F55="-","-",IF(UPPER(F55)="AB","+",VLOOKUP(F55,'විෂය තොරතුරු'!$P$24:$Q$28,2))))</f>
        <v/>
      </c>
      <c r="AR55" s="168" t="str">
        <f aca="false">IF(G55="","",IF(G55="-","-",IF(UPPER(G55)="AB","+",VLOOKUP(G55,'විෂය තොරතුරු'!$P$24:$Q$28,2))))</f>
        <v/>
      </c>
      <c r="AS55" s="168" t="str">
        <f aca="false">IF(H55="","",IF(H55="-","-",IF(UPPER(H55)="AB","+",VLOOKUP(H55,'විෂය තොරතුරු'!$P$24:$Q$28,2))))</f>
        <v/>
      </c>
      <c r="AT55" s="168" t="str">
        <f aca="false">IF(I55="","",IF(I55="-","-",IF(UPPER(I55)="AB","+",VLOOKUP(I55,'විෂය තොරතුරු'!$P$24:$Q$28,2))))</f>
        <v/>
      </c>
      <c r="AU55" s="170" t="str">
        <f aca="false">IF(J55="","",IF(J55="-","-",IF(UPPER(J55)="AB","+",VLOOKUP(J55,'විෂය තොරතුරු'!$P$24:$Q$28,2))))</f>
        <v/>
      </c>
      <c r="AV55" s="171" t="str">
        <f aca="false">IF(K55="","",IF(K55="-","-",IF(UPPER(K55)="AB","+",VLOOKUP(K55,'විෂය තොරතුරු'!$P$24:$Q$28,2))))</f>
        <v/>
      </c>
      <c r="AW55" s="168" t="str">
        <f aca="false">IF(L55="","",IF(L55="-","-",IF(UPPER(L55)="AB","+",VLOOKUP(L55,'විෂය තොරතුරු'!$P$24:$Q$28,2))))</f>
        <v/>
      </c>
      <c r="AX55" s="168" t="str">
        <f aca="false">IF(M55="","",IF(M55="-","-",IF(UPPER(M55)="AB","+",VLOOKUP(M55,'විෂය තොරතුරු'!$P$24:$Q$28,2))))</f>
        <v/>
      </c>
      <c r="AY55" s="169" t="str">
        <f aca="false">IF(N55="","",IF(N55="-","-",IF(UPPER(N55)="AB","+",VLOOKUP(N55,'විෂය තොරතුරු'!$P$24:$Q$28,2))))</f>
        <v/>
      </c>
      <c r="AZ55" s="167" t="str">
        <f aca="false">IF(O55="","",IF(O55="-","-",IF(UPPER(O55)="AB","+",VLOOKUP(O55,'විෂය තොරතුරු'!$P$24:$Q$28,2))))</f>
        <v/>
      </c>
      <c r="BA55" s="168" t="str">
        <f aca="false">IF(P55="","",IF(P55="-","-",IF(UPPER(P55)="AB","+",VLOOKUP(P55,'විෂය තොරතුරු'!$P$24:$Q$28,2))))</f>
        <v/>
      </c>
      <c r="BB55" s="168" t="str">
        <f aca="false">IF(Q55="","",IF(Q55="-","-",IF(UPPER(Q55)="AB","+",VLOOKUP(Q55,'විෂය තොරතුරු'!$P$24:$Q$28,2))))</f>
        <v/>
      </c>
      <c r="BC55" s="168" t="str">
        <f aca="false">IF(R55="","",IF(R55="-","-",IF(UPPER(R55)="AB","+",VLOOKUP(R55,'විෂය තොරතුරු'!$P$24:$Q$28,2))))</f>
        <v/>
      </c>
      <c r="BD55" s="168" t="str">
        <f aca="false">IF(S55="","",IF(S55="-","-",IF(UPPER(S55)="AB","+",VLOOKUP(S55,'විෂය තොරතුරු'!$P$24:$Q$28,2))))</f>
        <v/>
      </c>
      <c r="BE55" s="168" t="str">
        <f aca="false">IF(T55="","",IF(T55="-","-",IF(UPPER(T55)="AB","+",VLOOKUP(T55,'විෂය තොරතුරු'!$P$24:$Q$28,2))))</f>
        <v/>
      </c>
      <c r="BF55" s="168" t="str">
        <f aca="false">IF(U55="","",IF(U55="-","-",IF(UPPER(U55)="AB","+",VLOOKUP(U55,'විෂය තොරතුරු'!$P$24:$Q$28,2))))</f>
        <v/>
      </c>
      <c r="BG55" s="170" t="str">
        <f aca="false">IF(V55="","",IF(V55="-","-",IF(UPPER(V55)="AB","+",VLOOKUP(V55,'විෂය තොරතුරු'!$P$24:$Q$28,2))))</f>
        <v/>
      </c>
      <c r="BH55" s="171" t="str">
        <f aca="false">IF(W55="","",IF(W55="-","-",IF(UPPER(W55)="AB","+",VLOOKUP(W55,'විෂය තොරතුරු'!$P$24:$Q$28,2))))</f>
        <v/>
      </c>
      <c r="BI55" s="168" t="str">
        <f aca="false">IF(X55="","",IF(X55="-","-",IF(UPPER(X55)="AB","+",VLOOKUP(X55,'විෂය තොරතුරු'!$P$24:$Q$28,2))))</f>
        <v/>
      </c>
      <c r="BJ55" s="168" t="str">
        <f aca="false">IF(Y55="","",IF(Y55="-","-",IF(UPPER(Y55)="AB","+",VLOOKUP(Y55,'විෂය තොරතුරු'!$P$24:$Q$28,2))))</f>
        <v/>
      </c>
      <c r="BK55" s="168" t="str">
        <f aca="false">IF(Z55="","",IF(Z55="-","-",IF(UPPER(Z55)="AB","+",VLOOKUP(Z55,'විෂය තොරතුරු'!$P$24:$Q$28,2))))</f>
        <v/>
      </c>
      <c r="BL55" s="168" t="str">
        <f aca="false">IF(AA55="","",IF(AA55="-","-",IF(UPPER(AA55)="AB","+",VLOOKUP(AA55,'විෂය තොරතුරු'!$P$24:$Q$28,2))))</f>
        <v/>
      </c>
      <c r="BM55" s="168" t="str">
        <f aca="false">IF(AB55="","",IF(AB55="-","-",IF(UPPER(AB55)="AB","+",VLOOKUP(AB55,'විෂය තොරතුරු'!$P$24:$Q$28,2))))</f>
        <v/>
      </c>
      <c r="BN55" s="168" t="str">
        <f aca="false">IF(AC55="","",IF(AC55="-","-",IF(UPPER(AC55)="AB","+",VLOOKUP(AC55,'විෂය තොරතුරු'!$P$24:$Q$28,2))))</f>
        <v/>
      </c>
      <c r="BO55" s="169" t="str">
        <f aca="false">IF(AD55="","",IF(AD55="-","-",IF(UPPER(AD55)="AB","+",VLOOKUP(AD55,'විෂය තොරතුරු'!$P$24:$Q$28,2))))</f>
        <v/>
      </c>
      <c r="BP55" s="171" t="str">
        <f aca="false">IF(AE55="","",IF(AE55="-","-",IF(UPPER(AE55)="AB","+",VLOOKUP(AE55,'විෂය තොරතුරු'!$P$24:$Q$28,2))))</f>
        <v/>
      </c>
      <c r="BQ55" s="168" t="str">
        <f aca="false">IF(AF55="","",IF(AF55="-","-",IF(UPPER(AF55)="AB","+",VLOOKUP(AF55,'විෂය තොරතුරු'!$P$24:$Q$28,2))))</f>
        <v/>
      </c>
      <c r="BR55" s="168" t="str">
        <f aca="false">IF(AG55="","",IF(AG55="-","-",IF(UPPER(AG55)="AB","+",VLOOKUP(AG55,'විෂය තොරතුරු'!$P$24:$Q$28,2))))</f>
        <v/>
      </c>
      <c r="BS55" s="168" t="str">
        <f aca="false">IF(AH55="","",IF(AH55="-","-",IF(UPPER(AH55)="AB","+",VLOOKUP(AH55,'විෂය තොරතුරු'!$P$24:$Q$28,2))))</f>
        <v/>
      </c>
      <c r="BT55" s="168" t="str">
        <f aca="false">IF(AI55="","",IF(AI55="-","-",IF(UPPER(AI55)="AB","+",VLOOKUP(AI55,'විෂය තොරතුරු'!$P$24:$Q$28,2))))</f>
        <v/>
      </c>
      <c r="BU55" s="168" t="str">
        <f aca="false">IF(AJ55="","",IF(AJ55="-","-",IF(UPPER(AJ55)="AB","+",VLOOKUP(AJ55,'විෂය තොරතුරු'!$P$24:$Q$28,2))))</f>
        <v/>
      </c>
      <c r="BV55" s="168" t="str">
        <f aca="false">IF(AK55="","",IF(AK55="-","-",IF(UPPER(AK55)="AB","+",VLOOKUP(AK55,'විෂය තොරතුරු'!$P$24:$Q$28,2))))</f>
        <v/>
      </c>
      <c r="BW55" s="169" t="str">
        <f aca="false">IF(AL55="","",IF(AL55="-","-",IF(UPPER(AL55)="AB","+",VLOOKUP(AL55,'විෂය තොරතුරු'!$P$24:$Q$28,2))))</f>
        <v/>
      </c>
      <c r="BX55" s="171" t="str">
        <f aca="false">IF($B55="","",COUNTIF($AP55:$BW55,"A"))</f>
        <v/>
      </c>
      <c r="BY55" s="168" t="str">
        <f aca="false">IF($B55="","",COUNTIF($AP55:$BW55,"B"))</f>
        <v/>
      </c>
      <c r="BZ55" s="168" t="str">
        <f aca="false">IF($B55="","",COUNTIF($AP55:$BW55,"C"))</f>
        <v/>
      </c>
      <c r="CA55" s="168" t="str">
        <f aca="false">IF($B55="","",COUNTIF($AP55:$BW55,"S"))</f>
        <v/>
      </c>
      <c r="CB55" s="169" t="str">
        <f aca="false">IF($B55="","",COUNTIF($AP55:$BW55,"W"))</f>
        <v/>
      </c>
      <c r="CC55" s="171" t="str">
        <f aca="false">IF(B55="","",SUM(BX55:CA55))</f>
        <v/>
      </c>
      <c r="CD55" s="169" t="str">
        <f aca="false">IF(B55="","",SUM(BX55:BZ55))</f>
        <v/>
      </c>
      <c r="CE55" s="172" t="str">
        <f aca="false">IF(B55="","",IF(AND(CC55&gt;=6,CD55&gt;=3,OR(E55&gt;=35,F55&gt;=35),L55&gt;=35),"6/3 සමත්",IF(AND(CC55&gt;=5,CD55&gt;=3,OR(E55&gt;=35,F55&gt;=35,L55&gt;=35)),"5/3 සමත්",IF(AND(CC55&gt;=4,CD55&gt;=1,OR(E55&gt;=20,F55&gt;=20,L55&gt;=20)),"සමත් කළ හැකි",IF(CB55=9,"W9","අසමත් ?")))))</f>
        <v/>
      </c>
      <c r="FK55" s="173" t="n">
        <v>41</v>
      </c>
      <c r="FL55" s="161" t="s">
        <v>84</v>
      </c>
      <c r="FM55" s="161"/>
      <c r="FN55" s="161" t="str">
        <f aca="false">IF(FM55="","-",(FM55/$M$95)*100)</f>
        <v>-</v>
      </c>
      <c r="FO55" s="165" t="n">
        <v>8</v>
      </c>
      <c r="FP55" s="165"/>
      <c r="FQ55" s="165" t="s">
        <v>18</v>
      </c>
      <c r="FR55" s="165" t="s">
        <v>18</v>
      </c>
      <c r="FS55" s="165"/>
      <c r="FT55" s="165"/>
      <c r="FU55" s="165" t="n">
        <v>3</v>
      </c>
      <c r="FV55" s="165" t="n">
        <v>14</v>
      </c>
      <c r="FW55" s="165" t="n">
        <v>7</v>
      </c>
      <c r="FX55" s="165" t="n">
        <v>11</v>
      </c>
      <c r="FY55" s="165" t="s">
        <v>18</v>
      </c>
      <c r="FZ55" s="165" t="s">
        <v>18</v>
      </c>
      <c r="GA55" s="165" t="n">
        <v>13</v>
      </c>
      <c r="GB55" s="165"/>
      <c r="GC55" s="165"/>
      <c r="GD55" s="165"/>
      <c r="GE55" s="165"/>
      <c r="GF55" s="165"/>
      <c r="GG55" s="165" t="s">
        <v>18</v>
      </c>
      <c r="GH55" s="165" t="s">
        <v>18</v>
      </c>
      <c r="GI55" s="165" t="n">
        <v>20</v>
      </c>
      <c r="GJ55" s="165"/>
      <c r="GK55" s="165"/>
      <c r="GL55" s="165" t="s">
        <v>18</v>
      </c>
      <c r="GM55" s="165"/>
      <c r="GN55" s="165"/>
      <c r="GO55" s="165" t="n">
        <v>5</v>
      </c>
      <c r="GP55" s="165" t="s">
        <v>18</v>
      </c>
      <c r="GQ55" s="165"/>
      <c r="GR55" s="165" t="s">
        <v>18</v>
      </c>
      <c r="GS55" s="165"/>
      <c r="GT55" s="165"/>
      <c r="GU55" s="165"/>
      <c r="GV55" s="174"/>
      <c r="GW55" s="167" t="n">
        <f aca="false">IF(FL55="","",SUM(FO55:GV55))</f>
        <v>81</v>
      </c>
      <c r="GX55" s="168" t="n">
        <f aca="false">IF(FL55="","",GW55/9)</f>
        <v>9</v>
      </c>
      <c r="GY55" s="169" t="n">
        <f aca="false">IF(FL55="","",IF(GW55=0,"-",RANK(GW55,$GW$15:$GW$64,0)))</f>
        <v>44</v>
      </c>
      <c r="GZ55" s="167" t="str">
        <f aca="false">IF(FO55="","",IF(FO55="-","-",IF(UPPER(FO55)="AB","+",VLOOKUP(FO55,'විෂය තොරතුරු'!$P$24:$Q$28,2))))</f>
        <v>W</v>
      </c>
      <c r="HA55" s="168" t="str">
        <f aca="false">IF(FP55="","",IF(FP55="-","-",IF(UPPER(FP55)="AB","+",VLOOKUP(FP55,'විෂය තොරතුරු'!$P$24:$Q$28,2))))</f>
        <v/>
      </c>
      <c r="HB55" s="168" t="str">
        <f aca="false">IF(FQ55="","",IF(FQ55="-","-",IF(UPPER(FQ55)="AB","+",VLOOKUP(FQ55,'විෂය තොරතුරු'!$P$24:$Q$28,2))))</f>
        <v>-</v>
      </c>
      <c r="HC55" s="168" t="str">
        <f aca="false">IF(FR55="","",IF(FR55="-","-",IF(UPPER(FR55)="AB","+",VLOOKUP(FR55,'විෂය තොරතුරු'!$P$24:$Q$28,2))))</f>
        <v>-</v>
      </c>
      <c r="HD55" s="168" t="str">
        <f aca="false">IF(FS55="","",IF(FS55="-","-",IF(UPPER(FS55)="AB","+",VLOOKUP(FS55,'විෂය තොරතුරු'!$P$24:$Q$28,2))))</f>
        <v/>
      </c>
      <c r="HE55" s="170" t="str">
        <f aca="false">IF(FT55="","",IF(FT55="-","-",IF(UPPER(FT55)="AB","+",VLOOKUP(FT55,'විෂය තොරතුරු'!$P$24:$Q$28,2))))</f>
        <v/>
      </c>
      <c r="HF55" s="171" t="str">
        <f aca="false">IF(FU55="","",IF(FU55="-","-",IF(UPPER(FU55)="AB","+",VLOOKUP(FU55,'විෂය තොරතුරු'!$P$24:$Q$28,2))))</f>
        <v>W</v>
      </c>
      <c r="HG55" s="168" t="str">
        <f aca="false">IF(FV55="","",IF(FV55="-","-",IF(UPPER(FV55)="AB","+",VLOOKUP(FV55,'විෂය තොරතුරු'!$P$24:$Q$28,2))))</f>
        <v>W</v>
      </c>
      <c r="HH55" s="168" t="str">
        <f aca="false">IF(FW55="","",IF(FW55="-","-",IF(UPPER(FW55)="AB","+",VLOOKUP(FW55,'විෂය තොරතුරු'!$P$24:$Q$28,2))))</f>
        <v>W</v>
      </c>
      <c r="HI55" s="169" t="str">
        <f aca="false">IF(FX55="","",IF(FX55="-","-",IF(UPPER(FX55)="AB","+",VLOOKUP(FX55,'විෂය තොරතුරු'!$P$24:$Q$28,2))))</f>
        <v>W</v>
      </c>
      <c r="HJ55" s="167" t="str">
        <f aca="false">IF(FY55="","",IF(FY55="-","-",IF(UPPER(FY55)="AB","+",VLOOKUP(FY55,'විෂය තොරතුරු'!$P$24:$Q$28,2))))</f>
        <v>-</v>
      </c>
      <c r="HK55" s="168" t="str">
        <f aca="false">IF(FZ55="","",IF(FZ55="-","-",IF(UPPER(FZ55)="AB","+",VLOOKUP(FZ55,'විෂය තොරතුරු'!$P$24:$Q$28,2))))</f>
        <v>-</v>
      </c>
      <c r="HL55" s="168" t="str">
        <f aca="false">IF(GA55="","",IF(GA55="-","-",IF(UPPER(GA55)="AB","+",VLOOKUP(GA55,'විෂය තොරතුරු'!$P$24:$Q$28,2))))</f>
        <v>W</v>
      </c>
      <c r="HM55" s="168" t="str">
        <f aca="false">IF(GB55="","",IF(GB55="-","-",IF(UPPER(GB55)="AB","+",VLOOKUP(GB55,'විෂය තොරතුරු'!$P$24:$Q$28,2))))</f>
        <v/>
      </c>
      <c r="HN55" s="168" t="str">
        <f aca="false">IF(GC55="","",IF(GC55="-","-",IF(UPPER(GC55)="AB","+",VLOOKUP(GC55,'විෂය තොරතුරු'!$P$24:$Q$28,2))))</f>
        <v/>
      </c>
      <c r="HO55" s="168" t="str">
        <f aca="false">IF(GD55="","",IF(GD55="-","-",IF(UPPER(GD55)="AB","+",VLOOKUP(GD55,'විෂය තොරතුරු'!$P$24:$Q$28,2))))</f>
        <v/>
      </c>
      <c r="HP55" s="168" t="str">
        <f aca="false">IF(GE55="","",IF(GE55="-","-",IF(UPPER(GE55)="AB","+",VLOOKUP(GE55,'විෂය තොරතුරු'!$P$24:$Q$28,2))))</f>
        <v/>
      </c>
      <c r="HQ55" s="170" t="str">
        <f aca="false">IF(GF55="","",IF(GF55="-","-",IF(UPPER(GF55)="AB","+",VLOOKUP(GF55,'විෂය තොරතුරු'!$P$24:$Q$28,2))))</f>
        <v/>
      </c>
      <c r="HR55" s="171" t="str">
        <f aca="false">IF(GG55="","",IF(GG55="-","-",IF(UPPER(GG55)="AB","+",VLOOKUP(GG55,'විෂය තොරතුරු'!$P$24:$Q$28,2))))</f>
        <v>-</v>
      </c>
      <c r="HS55" s="168" t="str">
        <f aca="false">IF(GH55="","",IF(GH55="-","-",IF(UPPER(GH55)="AB","+",VLOOKUP(GH55,'විෂය තොරතුරු'!$P$24:$Q$28,2))))</f>
        <v>-</v>
      </c>
      <c r="HT55" s="168" t="str">
        <f aca="false">IF(GI55="","",IF(GI55="-","-",IF(UPPER(GI55)="AB","+",VLOOKUP(GI55,'විෂය තොරතුරු'!$P$24:$Q$28,2))))</f>
        <v>W</v>
      </c>
      <c r="HU55" s="168" t="str">
        <f aca="false">IF(GJ55="","",IF(GJ55="-","-",IF(UPPER(GJ55)="AB","+",VLOOKUP(GJ55,'විෂය තොරතුරු'!$P$24:$Q$28,2))))</f>
        <v/>
      </c>
      <c r="HV55" s="168" t="str">
        <f aca="false">IF(GK55="","",IF(GK55="-","-",IF(UPPER(GK55)="AB","+",VLOOKUP(GK55,'විෂය තොරතුරු'!$P$24:$Q$28,2))))</f>
        <v/>
      </c>
      <c r="HW55" s="168" t="str">
        <f aca="false">IF(GL55="","",IF(GL55="-","-",IF(UPPER(GL55)="AB","+",VLOOKUP(GL55,'විෂය තොරතුරු'!$P$24:$Q$28,2))))</f>
        <v>-</v>
      </c>
      <c r="HX55" s="168" t="str">
        <f aca="false">IF(GM55="","",IF(GM55="-","-",IF(UPPER(GM55)="AB","+",VLOOKUP(GM55,'විෂය තොරතුරු'!$P$24:$Q$28,2))))</f>
        <v/>
      </c>
      <c r="HY55" s="169" t="str">
        <f aca="false">IF(GN55="","",IF(GN55="-","-",IF(UPPER(GN55)="AB","+",VLOOKUP(GN55,'විෂය තොරතුරු'!$P$24:$Q$28,2))))</f>
        <v/>
      </c>
      <c r="HZ55" s="171" t="str">
        <f aca="false">IF(GO55="","",IF(GO55="-","-",IF(UPPER(GO55)="AB","+",VLOOKUP(GO55,'විෂය තොරතුරු'!$P$24:$Q$28,2))))</f>
        <v>W</v>
      </c>
      <c r="IA55" s="168" t="str">
        <f aca="false">IF(GP55="","",IF(GP55="-","-",IF(UPPER(GP55)="AB","+",VLOOKUP(GP55,'විෂය තොරතුරු'!$P$24:$Q$28,2))))</f>
        <v>-</v>
      </c>
      <c r="IB55" s="168" t="str">
        <f aca="false">IF(GQ55="","",IF(GQ55="-","-",IF(UPPER(GQ55)="AB","+",VLOOKUP(GQ55,'විෂය තොරතුරු'!$P$24:$Q$28,2))))</f>
        <v/>
      </c>
      <c r="IC55" s="168" t="str">
        <f aca="false">IF(GR55="","",IF(GR55="-","-",IF(UPPER(GR55)="AB","+",VLOOKUP(GR55,'විෂය තොරතුරු'!$P$24:$Q$28,2))))</f>
        <v>-</v>
      </c>
      <c r="ID55" s="168" t="str">
        <f aca="false">IF(GS55="","",IF(GS55="-","-",IF(UPPER(GS55)="AB","+",VLOOKUP(GS55,'විෂය තොරතුරු'!$P$24:$Q$28,2))))</f>
        <v/>
      </c>
      <c r="IE55" s="168" t="str">
        <f aca="false">IF(GT55="","",IF(GT55="-","-",IF(UPPER(GT55)="AB","+",VLOOKUP(GT55,'විෂය තොරතුරු'!$P$24:$Q$28,2))))</f>
        <v/>
      </c>
      <c r="IF55" s="168" t="str">
        <f aca="false">IF(GU55="","",IF(GU55="-","-",IF(UPPER(GU55)="AB","+",VLOOKUP(GU55,'විෂය තොරතුරු'!$P$24:$Q$28,2))))</f>
        <v/>
      </c>
      <c r="IG55" s="169" t="str">
        <f aca="false">IF(GV55="","",IF(GV55="-","-",IF(UPPER(GV55)="AB","+",VLOOKUP(GV55,'විෂය තොරතුරු'!$P$24:$Q$28,2))))</f>
        <v/>
      </c>
      <c r="IH55" s="171" t="n">
        <f aca="false">IF($FL55="","",COUNTIF($GZ55:$IG55,"A"))</f>
        <v>0</v>
      </c>
      <c r="II55" s="171" t="n">
        <f aca="false">IF($FL55="","",COUNTIF($GZ55:$IG55,"B"))</f>
        <v>0</v>
      </c>
      <c r="IJ55" s="171" t="n">
        <f aca="false">IF($FL55="","",COUNTIF($GZ55:$IG55,"C"))</f>
        <v>0</v>
      </c>
      <c r="IK55" s="171" t="n">
        <f aca="false">IF($FL55="","",COUNTIF($GZ55:$IG55,"S"))</f>
        <v>0</v>
      </c>
      <c r="IL55" s="171" t="n">
        <f aca="false">IF($FL55="","",COUNTIF($GZ55:$IG55,"W"))</f>
        <v>8</v>
      </c>
      <c r="IM55" s="171" t="n">
        <f aca="false">IF(FL55="","",SUM(IH55:IK55))</f>
        <v>0</v>
      </c>
      <c r="IN55" s="169" t="n">
        <f aca="false">IF(FL55="","",SUM(IH55:IJ55))</f>
        <v>0</v>
      </c>
      <c r="IO55" s="172" t="str">
        <f aca="false">IF(FL55="","",IF(AND(IM55&gt;=6,IN55&gt;=3,OR(FO55&gt;=35,FP55&gt;=35),FV55&gt;=35),"6/3 සමත්",IF(AND(IM55&gt;=5,IN55&gt;=3,OR(FO55&gt;=35,FP55&gt;=35,FV55&gt;=35)),"5/3 සමත්",IF(AND(IM55&gt;=4,IN55&gt;=1,OR(FO55&gt;=20,FP55&gt;=20,FV55&gt;=20)),"සමත් කළ හැකි",IF(IL55=9,"W9","අසමත් ?")))))</f>
        <v>අසමත් ?</v>
      </c>
    </row>
    <row r="56" customFormat="false" ht="13.8" hidden="false" customHeight="false" outlineLevel="0" collapsed="false">
      <c r="A56" s="160" t="n">
        <v>42</v>
      </c>
      <c r="B56" s="175"/>
      <c r="C56" s="161"/>
      <c r="D56" s="162"/>
      <c r="E56" s="183"/>
      <c r="F56" s="181"/>
      <c r="G56" s="183"/>
      <c r="H56" s="180"/>
      <c r="I56" s="180"/>
      <c r="J56" s="181"/>
      <c r="K56" s="183"/>
      <c r="L56" s="180"/>
      <c r="M56" s="180"/>
      <c r="N56" s="181"/>
      <c r="O56" s="183"/>
      <c r="P56" s="180"/>
      <c r="Q56" s="180"/>
      <c r="R56" s="180"/>
      <c r="S56" s="180"/>
      <c r="T56" s="180"/>
      <c r="U56" s="180"/>
      <c r="V56" s="181"/>
      <c r="W56" s="183"/>
      <c r="X56" s="180"/>
      <c r="Y56" s="180"/>
      <c r="Z56" s="180"/>
      <c r="AA56" s="180"/>
      <c r="AB56" s="180"/>
      <c r="AC56" s="180"/>
      <c r="AD56" s="181"/>
      <c r="AE56" s="183"/>
      <c r="AF56" s="180"/>
      <c r="AG56" s="180"/>
      <c r="AH56" s="180"/>
      <c r="AI56" s="180"/>
      <c r="AJ56" s="180"/>
      <c r="AK56" s="180"/>
      <c r="AL56" s="166"/>
      <c r="AM56" s="167" t="str">
        <f aca="false">IF(B56="","",SUM(E56:AL56))</f>
        <v/>
      </c>
      <c r="AN56" s="168" t="str">
        <f aca="false">IF(B56="","",AM56/9)</f>
        <v/>
      </c>
      <c r="AO56" s="169" t="str">
        <f aca="false">IF(B56="","",IF(AM56=0,"-",RANK(AM56,$AM$15:$AM$64,0)))</f>
        <v/>
      </c>
      <c r="AP56" s="167" t="str">
        <f aca="false">IF(E56="","",IF(E56="-","-",IF(UPPER(E56)="AB","+",VLOOKUP(E56,'විෂය තොරතුරු'!$P$24:$Q$28,2))))</f>
        <v/>
      </c>
      <c r="AQ56" s="168" t="str">
        <f aca="false">IF(F56="","",IF(F56="-","-",IF(UPPER(F56)="AB","+",VLOOKUP(F56,'විෂය තොරතුරු'!$P$24:$Q$28,2))))</f>
        <v/>
      </c>
      <c r="AR56" s="168" t="str">
        <f aca="false">IF(G56="","",IF(G56="-","-",IF(UPPER(G56)="AB","+",VLOOKUP(G56,'විෂය තොරතුරු'!$P$24:$Q$28,2))))</f>
        <v/>
      </c>
      <c r="AS56" s="168" t="str">
        <f aca="false">IF(H56="","",IF(H56="-","-",IF(UPPER(H56)="AB","+",VLOOKUP(H56,'විෂය තොරතුරු'!$P$24:$Q$28,2))))</f>
        <v/>
      </c>
      <c r="AT56" s="168" t="str">
        <f aca="false">IF(I56="","",IF(I56="-","-",IF(UPPER(I56)="AB","+",VLOOKUP(I56,'විෂය තොරතුරු'!$P$24:$Q$28,2))))</f>
        <v/>
      </c>
      <c r="AU56" s="170" t="str">
        <f aca="false">IF(J56="","",IF(J56="-","-",IF(UPPER(J56)="AB","+",VLOOKUP(J56,'විෂය තොරතුරු'!$P$24:$Q$28,2))))</f>
        <v/>
      </c>
      <c r="AV56" s="171" t="str">
        <f aca="false">IF(K56="","",IF(K56="-","-",IF(UPPER(K56)="AB","+",VLOOKUP(K56,'විෂය තොරතුරු'!$P$24:$Q$28,2))))</f>
        <v/>
      </c>
      <c r="AW56" s="168" t="str">
        <f aca="false">IF(L56="","",IF(L56="-","-",IF(UPPER(L56)="AB","+",VLOOKUP(L56,'විෂය තොරතුරු'!$P$24:$Q$28,2))))</f>
        <v/>
      </c>
      <c r="AX56" s="168" t="str">
        <f aca="false">IF(M56="","",IF(M56="-","-",IF(UPPER(M56)="AB","+",VLOOKUP(M56,'විෂය තොරතුරු'!$P$24:$Q$28,2))))</f>
        <v/>
      </c>
      <c r="AY56" s="169" t="str">
        <f aca="false">IF(N56="","",IF(N56="-","-",IF(UPPER(N56)="AB","+",VLOOKUP(N56,'විෂය තොරතුරු'!$P$24:$Q$28,2))))</f>
        <v/>
      </c>
      <c r="AZ56" s="167" t="str">
        <f aca="false">IF(O56="","",IF(O56="-","-",IF(UPPER(O56)="AB","+",VLOOKUP(O56,'විෂය තොරතුරු'!$P$24:$Q$28,2))))</f>
        <v/>
      </c>
      <c r="BA56" s="168" t="str">
        <f aca="false">IF(P56="","",IF(P56="-","-",IF(UPPER(P56)="AB","+",VLOOKUP(P56,'විෂය තොරතුරු'!$P$24:$Q$28,2))))</f>
        <v/>
      </c>
      <c r="BB56" s="168" t="str">
        <f aca="false">IF(Q56="","",IF(Q56="-","-",IF(UPPER(Q56)="AB","+",VLOOKUP(Q56,'විෂය තොරතුරු'!$P$24:$Q$28,2))))</f>
        <v/>
      </c>
      <c r="BC56" s="168" t="str">
        <f aca="false">IF(R56="","",IF(R56="-","-",IF(UPPER(R56)="AB","+",VLOOKUP(R56,'විෂය තොරතුරු'!$P$24:$Q$28,2))))</f>
        <v/>
      </c>
      <c r="BD56" s="168" t="str">
        <f aca="false">IF(S56="","",IF(S56="-","-",IF(UPPER(S56)="AB","+",VLOOKUP(S56,'විෂය තොරතුරු'!$P$24:$Q$28,2))))</f>
        <v/>
      </c>
      <c r="BE56" s="168" t="str">
        <f aca="false">IF(T56="","",IF(T56="-","-",IF(UPPER(T56)="AB","+",VLOOKUP(T56,'විෂය තොරතුරු'!$P$24:$Q$28,2))))</f>
        <v/>
      </c>
      <c r="BF56" s="168" t="str">
        <f aca="false">IF(U56="","",IF(U56="-","-",IF(UPPER(U56)="AB","+",VLOOKUP(U56,'විෂය තොරතුරු'!$P$24:$Q$28,2))))</f>
        <v/>
      </c>
      <c r="BG56" s="170" t="str">
        <f aca="false">IF(V56="","",IF(V56="-","-",IF(UPPER(V56)="AB","+",VLOOKUP(V56,'විෂය තොරතුරු'!$P$24:$Q$28,2))))</f>
        <v/>
      </c>
      <c r="BH56" s="171" t="str">
        <f aca="false">IF(W56="","",IF(W56="-","-",IF(UPPER(W56)="AB","+",VLOOKUP(W56,'විෂය තොරතුරු'!$P$24:$Q$28,2))))</f>
        <v/>
      </c>
      <c r="BI56" s="168" t="str">
        <f aca="false">IF(X56="","",IF(X56="-","-",IF(UPPER(X56)="AB","+",VLOOKUP(X56,'විෂය තොරතුරු'!$P$24:$Q$28,2))))</f>
        <v/>
      </c>
      <c r="BJ56" s="168" t="str">
        <f aca="false">IF(Y56="","",IF(Y56="-","-",IF(UPPER(Y56)="AB","+",VLOOKUP(Y56,'විෂය තොරතුරු'!$P$24:$Q$28,2))))</f>
        <v/>
      </c>
      <c r="BK56" s="168" t="str">
        <f aca="false">IF(Z56="","",IF(Z56="-","-",IF(UPPER(Z56)="AB","+",VLOOKUP(Z56,'විෂය තොරතුරු'!$P$24:$Q$28,2))))</f>
        <v/>
      </c>
      <c r="BL56" s="168" t="str">
        <f aca="false">IF(AA56="","",IF(AA56="-","-",IF(UPPER(AA56)="AB","+",VLOOKUP(AA56,'විෂය තොරතුරු'!$P$24:$Q$28,2))))</f>
        <v/>
      </c>
      <c r="BM56" s="168" t="str">
        <f aca="false">IF(AB56="","",IF(AB56="-","-",IF(UPPER(AB56)="AB","+",VLOOKUP(AB56,'විෂය තොරතුරු'!$P$24:$Q$28,2))))</f>
        <v/>
      </c>
      <c r="BN56" s="168" t="str">
        <f aca="false">IF(AC56="","",IF(AC56="-","-",IF(UPPER(AC56)="AB","+",VLOOKUP(AC56,'විෂය තොරතුරු'!$P$24:$Q$28,2))))</f>
        <v/>
      </c>
      <c r="BO56" s="169" t="str">
        <f aca="false">IF(AD56="","",IF(AD56="-","-",IF(UPPER(AD56)="AB","+",VLOOKUP(AD56,'විෂය තොරතුරු'!$P$24:$Q$28,2))))</f>
        <v/>
      </c>
      <c r="BP56" s="171" t="str">
        <f aca="false">IF(AE56="","",IF(AE56="-","-",IF(UPPER(AE56)="AB","+",VLOOKUP(AE56,'විෂය තොරතුරු'!$P$24:$Q$28,2))))</f>
        <v/>
      </c>
      <c r="BQ56" s="168" t="str">
        <f aca="false">IF(AF56="","",IF(AF56="-","-",IF(UPPER(AF56)="AB","+",VLOOKUP(AF56,'විෂය තොරතුරු'!$P$24:$Q$28,2))))</f>
        <v/>
      </c>
      <c r="BR56" s="168" t="str">
        <f aca="false">IF(AG56="","",IF(AG56="-","-",IF(UPPER(AG56)="AB","+",VLOOKUP(AG56,'විෂය තොරතුරු'!$P$24:$Q$28,2))))</f>
        <v/>
      </c>
      <c r="BS56" s="168" t="str">
        <f aca="false">IF(AH56="","",IF(AH56="-","-",IF(UPPER(AH56)="AB","+",VLOOKUP(AH56,'විෂය තොරතුරු'!$P$24:$Q$28,2))))</f>
        <v/>
      </c>
      <c r="BT56" s="168" t="str">
        <f aca="false">IF(AI56="","",IF(AI56="-","-",IF(UPPER(AI56)="AB","+",VLOOKUP(AI56,'විෂය තොරතුරු'!$P$24:$Q$28,2))))</f>
        <v/>
      </c>
      <c r="BU56" s="168" t="str">
        <f aca="false">IF(AJ56="","",IF(AJ56="-","-",IF(UPPER(AJ56)="AB","+",VLOOKUP(AJ56,'විෂය තොරතුරු'!$P$24:$Q$28,2))))</f>
        <v/>
      </c>
      <c r="BV56" s="168" t="str">
        <f aca="false">IF(AK56="","",IF(AK56="-","-",IF(UPPER(AK56)="AB","+",VLOOKUP(AK56,'විෂය තොරතුරු'!$P$24:$Q$28,2))))</f>
        <v/>
      </c>
      <c r="BW56" s="169" t="str">
        <f aca="false">IF(AL56="","",IF(AL56="-","-",IF(UPPER(AL56)="AB","+",VLOOKUP(AL56,'විෂය තොරතුරු'!$P$24:$Q$28,2))))</f>
        <v/>
      </c>
      <c r="BX56" s="171" t="str">
        <f aca="false">IF($B56="","",COUNTIF($AP56:$BW56,"A"))</f>
        <v/>
      </c>
      <c r="BY56" s="168" t="str">
        <f aca="false">IF($B56="","",COUNTIF($AP56:$BW56,"B"))</f>
        <v/>
      </c>
      <c r="BZ56" s="168" t="str">
        <f aca="false">IF($B56="","",COUNTIF($AP56:$BW56,"C"))</f>
        <v/>
      </c>
      <c r="CA56" s="168" t="str">
        <f aca="false">IF($B56="","",COUNTIF($AP56:$BW56,"S"))</f>
        <v/>
      </c>
      <c r="CB56" s="169" t="str">
        <f aca="false">IF($B56="","",COUNTIF($AP56:$BW56,"W"))</f>
        <v/>
      </c>
      <c r="CC56" s="171" t="str">
        <f aca="false">IF(B56="","",SUM(BX56:CA56))</f>
        <v/>
      </c>
      <c r="CD56" s="169" t="str">
        <f aca="false">IF(B56="","",SUM(BX56:BZ56))</f>
        <v/>
      </c>
      <c r="CE56" s="172" t="str">
        <f aca="false">IF(B56="","",IF(AND(CC56&gt;=6,CD56&gt;=3,OR(E56&gt;=35,F56&gt;=35),L56&gt;=35),"6/3 සමත්",IF(AND(CC56&gt;=5,CD56&gt;=3,OR(E56&gt;=35,F56&gt;=35,L56&gt;=35)),"5/3 සමත්",IF(AND(CC56&gt;=4,CD56&gt;=1,OR(E56&gt;=20,F56&gt;=20,L56&gt;=20)),"සමත් කළ හැකි",IF(CB56=9,"W9","අසමත් ?")))))</f>
        <v/>
      </c>
      <c r="FK56" s="173" t="n">
        <v>42</v>
      </c>
      <c r="FL56" s="175" t="s">
        <v>85</v>
      </c>
      <c r="FM56" s="161"/>
      <c r="FN56" s="161" t="str">
        <f aca="false">IF(FM56="","-",(FM56/$M$95)*100)</f>
        <v>-</v>
      </c>
      <c r="FO56" s="165" t="n">
        <v>23</v>
      </c>
      <c r="FP56" s="165"/>
      <c r="FQ56" s="165" t="n">
        <v>47</v>
      </c>
      <c r="FR56" s="165" t="s">
        <v>18</v>
      </c>
      <c r="FS56" s="165"/>
      <c r="FT56" s="165"/>
      <c r="FU56" s="165" t="s">
        <v>52</v>
      </c>
      <c r="FV56" s="165" t="n">
        <v>14</v>
      </c>
      <c r="FW56" s="165" t="n">
        <v>7</v>
      </c>
      <c r="FX56" s="165" t="s">
        <v>52</v>
      </c>
      <c r="FY56" s="165" t="s">
        <v>18</v>
      </c>
      <c r="FZ56" s="165" t="s">
        <v>18</v>
      </c>
      <c r="GA56" s="165" t="n">
        <v>26</v>
      </c>
      <c r="GB56" s="165"/>
      <c r="GC56" s="165"/>
      <c r="GD56" s="165"/>
      <c r="GE56" s="165"/>
      <c r="GF56" s="165"/>
      <c r="GG56" s="165" t="n">
        <v>46</v>
      </c>
      <c r="GH56" s="165" t="s">
        <v>18</v>
      </c>
      <c r="GI56" s="165" t="s">
        <v>18</v>
      </c>
      <c r="GJ56" s="165"/>
      <c r="GK56" s="165"/>
      <c r="GL56" s="165" t="s">
        <v>18</v>
      </c>
      <c r="GM56" s="165"/>
      <c r="GN56" s="165"/>
      <c r="GO56" s="165" t="s">
        <v>18</v>
      </c>
      <c r="GP56" s="165" t="s">
        <v>18</v>
      </c>
      <c r="GQ56" s="165"/>
      <c r="GR56" s="165" t="s">
        <v>18</v>
      </c>
      <c r="GS56" s="165"/>
      <c r="GT56" s="165"/>
      <c r="GU56" s="165"/>
      <c r="GV56" s="174"/>
      <c r="GW56" s="167" t="n">
        <f aca="false">IF(FL56="","",SUM(FO56:GV56))</f>
        <v>163</v>
      </c>
      <c r="GX56" s="168" t="n">
        <f aca="false">IF(FL56="","",GW56/9)</f>
        <v>18.1111111111111</v>
      </c>
      <c r="GY56" s="169" t="n">
        <f aca="false">IF(FL56="","",IF(GW56=0,"-",RANK(GW56,$GW$15:$GW$64,0)))</f>
        <v>39</v>
      </c>
      <c r="GZ56" s="167" t="str">
        <f aca="false">IF(FO56="","",IF(FO56="-","-",IF(UPPER(FO56)="AB","+",VLOOKUP(FO56,'විෂය තොරතුරු'!$P$24:$Q$28,2))))</f>
        <v>W</v>
      </c>
      <c r="HA56" s="168" t="str">
        <f aca="false">IF(FP56="","",IF(FP56="-","-",IF(UPPER(FP56)="AB","+",VLOOKUP(FP56,'විෂය තොරතුරු'!$P$24:$Q$28,2))))</f>
        <v/>
      </c>
      <c r="HB56" s="168" t="str">
        <f aca="false">IF(FQ56="","",IF(FQ56="-","-",IF(UPPER(FQ56)="AB","+",VLOOKUP(FQ56,'විෂය තොරතුරු'!$P$24:$Q$28,2))))</f>
        <v>S</v>
      </c>
      <c r="HC56" s="168" t="str">
        <f aca="false">IF(FR56="","",IF(FR56="-","-",IF(UPPER(FR56)="AB","+",VLOOKUP(FR56,'විෂය තොරතුරු'!$P$24:$Q$28,2))))</f>
        <v>-</v>
      </c>
      <c r="HD56" s="168" t="str">
        <f aca="false">IF(FS56="","",IF(FS56="-","-",IF(UPPER(FS56)="AB","+",VLOOKUP(FS56,'විෂය තොරතුරු'!$P$24:$Q$28,2))))</f>
        <v/>
      </c>
      <c r="HE56" s="170" t="str">
        <f aca="false">IF(FT56="","",IF(FT56="-","-",IF(UPPER(FT56)="AB","+",VLOOKUP(FT56,'විෂය තොරතුරු'!$P$24:$Q$28,2))))</f>
        <v/>
      </c>
      <c r="HF56" s="171" t="str">
        <f aca="false">IF(FU56="","",IF(FU56="-","-",IF(UPPER(FU56)="AB","+",VLOOKUP(FU56,'විෂය තොරතුරු'!$P$24:$Q$28,2))))</f>
        <v>+</v>
      </c>
      <c r="HG56" s="168" t="str">
        <f aca="false">IF(FV56="","",IF(FV56="-","-",IF(UPPER(FV56)="AB","+",VLOOKUP(FV56,'විෂය තොරතුරු'!$P$24:$Q$28,2))))</f>
        <v>W</v>
      </c>
      <c r="HH56" s="168" t="str">
        <f aca="false">IF(FW56="","",IF(FW56="-","-",IF(UPPER(FW56)="AB","+",VLOOKUP(FW56,'විෂය තොරතුරු'!$P$24:$Q$28,2))))</f>
        <v>W</v>
      </c>
      <c r="HI56" s="169" t="str">
        <f aca="false">IF(FX56="","",IF(FX56="-","-",IF(UPPER(FX56)="AB","+",VLOOKUP(FX56,'විෂය තොරතුරු'!$P$24:$Q$28,2))))</f>
        <v>+</v>
      </c>
      <c r="HJ56" s="167" t="str">
        <f aca="false">IF(FY56="","",IF(FY56="-","-",IF(UPPER(FY56)="AB","+",VLOOKUP(FY56,'විෂය තොරතුරු'!$P$24:$Q$28,2))))</f>
        <v>-</v>
      </c>
      <c r="HK56" s="168" t="str">
        <f aca="false">IF(FZ56="","",IF(FZ56="-","-",IF(UPPER(FZ56)="AB","+",VLOOKUP(FZ56,'විෂය තොරතුරු'!$P$24:$Q$28,2))))</f>
        <v>-</v>
      </c>
      <c r="HL56" s="168" t="str">
        <f aca="false">IF(GA56="","",IF(GA56="-","-",IF(UPPER(GA56)="AB","+",VLOOKUP(GA56,'විෂය තොරතුරු'!$P$24:$Q$28,2))))</f>
        <v>W</v>
      </c>
      <c r="HM56" s="168" t="str">
        <f aca="false">IF(GB56="","",IF(GB56="-","-",IF(UPPER(GB56)="AB","+",VLOOKUP(GB56,'විෂය තොරතුරු'!$P$24:$Q$28,2))))</f>
        <v/>
      </c>
      <c r="HN56" s="168" t="str">
        <f aca="false">IF(GC56="","",IF(GC56="-","-",IF(UPPER(GC56)="AB","+",VLOOKUP(GC56,'විෂය තොරතුරු'!$P$24:$Q$28,2))))</f>
        <v/>
      </c>
      <c r="HO56" s="168" t="str">
        <f aca="false">IF(GD56="","",IF(GD56="-","-",IF(UPPER(GD56)="AB","+",VLOOKUP(GD56,'විෂය තොරතුරු'!$P$24:$Q$28,2))))</f>
        <v/>
      </c>
      <c r="HP56" s="168" t="str">
        <f aca="false">IF(GE56="","",IF(GE56="-","-",IF(UPPER(GE56)="AB","+",VLOOKUP(GE56,'විෂය තොරතුරු'!$P$24:$Q$28,2))))</f>
        <v/>
      </c>
      <c r="HQ56" s="170" t="str">
        <f aca="false">IF(GF56="","",IF(GF56="-","-",IF(UPPER(GF56)="AB","+",VLOOKUP(GF56,'විෂය තොරතුරු'!$P$24:$Q$28,2))))</f>
        <v/>
      </c>
      <c r="HR56" s="171" t="str">
        <f aca="false">IF(GG56="","",IF(GG56="-","-",IF(UPPER(GG56)="AB","+",VLOOKUP(GG56,'විෂය තොරතුරු'!$P$24:$Q$28,2))))</f>
        <v>S</v>
      </c>
      <c r="HS56" s="168" t="str">
        <f aca="false">IF(GH56="","",IF(GH56="-","-",IF(UPPER(GH56)="AB","+",VLOOKUP(GH56,'විෂය තොරතුරු'!$P$24:$Q$28,2))))</f>
        <v>-</v>
      </c>
      <c r="HT56" s="168" t="str">
        <f aca="false">IF(GI56="","",IF(GI56="-","-",IF(UPPER(GI56)="AB","+",VLOOKUP(GI56,'විෂය තොරතුරු'!$P$24:$Q$28,2))))</f>
        <v>-</v>
      </c>
      <c r="HU56" s="168" t="str">
        <f aca="false">IF(GJ56="","",IF(GJ56="-","-",IF(UPPER(GJ56)="AB","+",VLOOKUP(GJ56,'විෂය තොරතුරු'!$P$24:$Q$28,2))))</f>
        <v/>
      </c>
      <c r="HV56" s="168" t="str">
        <f aca="false">IF(GK56="","",IF(GK56="-","-",IF(UPPER(GK56)="AB","+",VLOOKUP(GK56,'විෂය තොරතුරු'!$P$24:$Q$28,2))))</f>
        <v/>
      </c>
      <c r="HW56" s="168" t="str">
        <f aca="false">IF(GL56="","",IF(GL56="-","-",IF(UPPER(GL56)="AB","+",VLOOKUP(GL56,'විෂය තොරතුරු'!$P$24:$Q$28,2))))</f>
        <v>-</v>
      </c>
      <c r="HX56" s="168" t="str">
        <f aca="false">IF(GM56="","",IF(GM56="-","-",IF(UPPER(GM56)="AB","+",VLOOKUP(GM56,'විෂය තොරතුරු'!$P$24:$Q$28,2))))</f>
        <v/>
      </c>
      <c r="HY56" s="169" t="str">
        <f aca="false">IF(GN56="","",IF(GN56="-","-",IF(UPPER(GN56)="AB","+",VLOOKUP(GN56,'විෂය තොරතුරු'!$P$24:$Q$28,2))))</f>
        <v/>
      </c>
      <c r="HZ56" s="171" t="str">
        <f aca="false">IF(GO56="","",IF(GO56="-","-",IF(UPPER(GO56)="AB","+",VLOOKUP(GO56,'විෂය තොරතුරු'!$P$24:$Q$28,2))))</f>
        <v>-</v>
      </c>
      <c r="IA56" s="168" t="str">
        <f aca="false">IF(GP56="","",IF(GP56="-","-",IF(UPPER(GP56)="AB","+",VLOOKUP(GP56,'විෂය තොරතුරු'!$P$24:$Q$28,2))))</f>
        <v>-</v>
      </c>
      <c r="IB56" s="168" t="str">
        <f aca="false">IF(GQ56="","",IF(GQ56="-","-",IF(UPPER(GQ56)="AB","+",VLOOKUP(GQ56,'විෂය තොරතුරු'!$P$24:$Q$28,2))))</f>
        <v/>
      </c>
      <c r="IC56" s="168" t="str">
        <f aca="false">IF(GR56="","",IF(GR56="-","-",IF(UPPER(GR56)="AB","+",VLOOKUP(GR56,'විෂය තොරතුරු'!$P$24:$Q$28,2))))</f>
        <v>-</v>
      </c>
      <c r="ID56" s="168" t="str">
        <f aca="false">IF(GS56="","",IF(GS56="-","-",IF(UPPER(GS56)="AB","+",VLOOKUP(GS56,'විෂය තොරතුරු'!$P$24:$Q$28,2))))</f>
        <v/>
      </c>
      <c r="IE56" s="168" t="str">
        <f aca="false">IF(GT56="","",IF(GT56="-","-",IF(UPPER(GT56)="AB","+",VLOOKUP(GT56,'විෂය තොරතුරු'!$P$24:$Q$28,2))))</f>
        <v/>
      </c>
      <c r="IF56" s="168" t="str">
        <f aca="false">IF(GU56="","",IF(GU56="-","-",IF(UPPER(GU56)="AB","+",VLOOKUP(GU56,'විෂය තොරතුරු'!$P$24:$Q$28,2))))</f>
        <v/>
      </c>
      <c r="IG56" s="169" t="str">
        <f aca="false">IF(GV56="","",IF(GV56="-","-",IF(UPPER(GV56)="AB","+",VLOOKUP(GV56,'විෂය තොරතුරු'!$P$24:$Q$28,2))))</f>
        <v/>
      </c>
      <c r="IH56" s="171" t="n">
        <f aca="false">IF($FL56="","",COUNTIF($GZ56:$IG56,"A"))</f>
        <v>0</v>
      </c>
      <c r="II56" s="171" t="n">
        <f aca="false">IF($FL56="","",COUNTIF($GZ56:$IG56,"B"))</f>
        <v>0</v>
      </c>
      <c r="IJ56" s="171" t="n">
        <f aca="false">IF($FL56="","",COUNTIF($GZ56:$IG56,"C"))</f>
        <v>0</v>
      </c>
      <c r="IK56" s="171" t="n">
        <f aca="false">IF($FL56="","",COUNTIF($GZ56:$IG56,"S"))</f>
        <v>2</v>
      </c>
      <c r="IL56" s="171" t="n">
        <f aca="false">IF($FL56="","",COUNTIF($GZ56:$IG56,"W"))</f>
        <v>4</v>
      </c>
      <c r="IM56" s="171" t="n">
        <f aca="false">IF(FL56="","",SUM(IH56:IK56))</f>
        <v>2</v>
      </c>
      <c r="IN56" s="169" t="n">
        <f aca="false">IF(FL56="","",SUM(IH56:IJ56))</f>
        <v>0</v>
      </c>
      <c r="IO56" s="172" t="str">
        <f aca="false">IF(FL56="","",IF(AND(IM56&gt;=6,IN56&gt;=3,OR(FO56&gt;=35,FP56&gt;=35),FV56&gt;=35),"6/3 සමත්",IF(AND(IM56&gt;=5,IN56&gt;=3,OR(FO56&gt;=35,FP56&gt;=35,FV56&gt;=35)),"5/3 සමත්",IF(AND(IM56&gt;=4,IN56&gt;=1,OR(FO56&gt;=20,FP56&gt;=20,FV56&gt;=20)),"සමත් කළ හැකි",IF(IL56=9,"W9","අසමත් ?")))))</f>
        <v>අසමත් ?</v>
      </c>
    </row>
    <row r="57" customFormat="false" ht="13.8" hidden="false" customHeight="false" outlineLevel="0" collapsed="false">
      <c r="A57" s="160" t="n">
        <v>43</v>
      </c>
      <c r="B57" s="161"/>
      <c r="C57" s="161"/>
      <c r="D57" s="162"/>
      <c r="E57" s="183"/>
      <c r="F57" s="181"/>
      <c r="G57" s="183"/>
      <c r="H57" s="180"/>
      <c r="I57" s="180"/>
      <c r="J57" s="181"/>
      <c r="K57" s="183"/>
      <c r="L57" s="180"/>
      <c r="M57" s="180"/>
      <c r="N57" s="181"/>
      <c r="O57" s="183"/>
      <c r="P57" s="180"/>
      <c r="Q57" s="180"/>
      <c r="R57" s="180"/>
      <c r="S57" s="180"/>
      <c r="T57" s="180"/>
      <c r="U57" s="180"/>
      <c r="V57" s="181"/>
      <c r="W57" s="183"/>
      <c r="X57" s="180"/>
      <c r="Y57" s="180"/>
      <c r="Z57" s="180"/>
      <c r="AA57" s="180"/>
      <c r="AB57" s="180"/>
      <c r="AC57" s="180"/>
      <c r="AD57" s="181"/>
      <c r="AE57" s="183"/>
      <c r="AF57" s="180"/>
      <c r="AG57" s="180"/>
      <c r="AH57" s="180"/>
      <c r="AI57" s="180"/>
      <c r="AJ57" s="180"/>
      <c r="AK57" s="180"/>
      <c r="AL57" s="166"/>
      <c r="AM57" s="167" t="str">
        <f aca="false">IF(B57="","",SUM(E57:AL57))</f>
        <v/>
      </c>
      <c r="AN57" s="168" t="str">
        <f aca="false">IF(B57="","",AM57/9)</f>
        <v/>
      </c>
      <c r="AO57" s="169" t="str">
        <f aca="false">IF(B57="","",IF(AM57=0,"-",RANK(AM57,$AM$15:$AM$64,0)))</f>
        <v/>
      </c>
      <c r="AP57" s="167" t="str">
        <f aca="false">IF(E57="","",IF(E57="-","-",IF(UPPER(E57)="AB","+",VLOOKUP(E57,'විෂය තොරතුරු'!$P$24:$Q$28,2))))</f>
        <v/>
      </c>
      <c r="AQ57" s="168" t="str">
        <f aca="false">IF(F57="","",IF(F57="-","-",IF(UPPER(F57)="AB","+",VLOOKUP(F57,'විෂය තොරතුරු'!$P$24:$Q$28,2))))</f>
        <v/>
      </c>
      <c r="AR57" s="168" t="str">
        <f aca="false">IF(G57="","",IF(G57="-","-",IF(UPPER(G57)="AB","+",VLOOKUP(G57,'විෂය තොරතුරු'!$P$24:$Q$28,2))))</f>
        <v/>
      </c>
      <c r="AS57" s="168" t="str">
        <f aca="false">IF(H57="","",IF(H57="-","-",IF(UPPER(H57)="AB","+",VLOOKUP(H57,'විෂය තොරතුරු'!$P$24:$Q$28,2))))</f>
        <v/>
      </c>
      <c r="AT57" s="168" t="str">
        <f aca="false">IF(I57="","",IF(I57="-","-",IF(UPPER(I57)="AB","+",VLOOKUP(I57,'විෂය තොරතුරු'!$P$24:$Q$28,2))))</f>
        <v/>
      </c>
      <c r="AU57" s="170" t="str">
        <f aca="false">IF(J57="","",IF(J57="-","-",IF(UPPER(J57)="AB","+",VLOOKUP(J57,'විෂය තොරතුරු'!$P$24:$Q$28,2))))</f>
        <v/>
      </c>
      <c r="AV57" s="171" t="str">
        <f aca="false">IF(K57="","",IF(K57="-","-",IF(UPPER(K57)="AB","+",VLOOKUP(K57,'විෂය තොරතුරු'!$P$24:$Q$28,2))))</f>
        <v/>
      </c>
      <c r="AW57" s="168" t="str">
        <f aca="false">IF(L57="","",IF(L57="-","-",IF(UPPER(L57)="AB","+",VLOOKUP(L57,'විෂය තොරතුරු'!$P$24:$Q$28,2))))</f>
        <v/>
      </c>
      <c r="AX57" s="168" t="str">
        <f aca="false">IF(M57="","",IF(M57="-","-",IF(UPPER(M57)="AB","+",VLOOKUP(M57,'විෂය තොරතුරු'!$P$24:$Q$28,2))))</f>
        <v/>
      </c>
      <c r="AY57" s="169" t="str">
        <f aca="false">IF(N57="","",IF(N57="-","-",IF(UPPER(N57)="AB","+",VLOOKUP(N57,'විෂය තොරතුරු'!$P$24:$Q$28,2))))</f>
        <v/>
      </c>
      <c r="AZ57" s="167" t="str">
        <f aca="false">IF(O57="","",IF(O57="-","-",IF(UPPER(O57)="AB","+",VLOOKUP(O57,'විෂය තොරතුරු'!$P$24:$Q$28,2))))</f>
        <v/>
      </c>
      <c r="BA57" s="168" t="str">
        <f aca="false">IF(P57="","",IF(P57="-","-",IF(UPPER(P57)="AB","+",VLOOKUP(P57,'විෂය තොරතුරු'!$P$24:$Q$28,2))))</f>
        <v/>
      </c>
      <c r="BB57" s="168" t="str">
        <f aca="false">IF(Q57="","",IF(Q57="-","-",IF(UPPER(Q57)="AB","+",VLOOKUP(Q57,'විෂය තොරතුරු'!$P$24:$Q$28,2))))</f>
        <v/>
      </c>
      <c r="BC57" s="168" t="str">
        <f aca="false">IF(R57="","",IF(R57="-","-",IF(UPPER(R57)="AB","+",VLOOKUP(R57,'විෂය තොරතුරු'!$P$24:$Q$28,2))))</f>
        <v/>
      </c>
      <c r="BD57" s="168" t="str">
        <f aca="false">IF(S57="","",IF(S57="-","-",IF(UPPER(S57)="AB","+",VLOOKUP(S57,'විෂය තොරතුරු'!$P$24:$Q$28,2))))</f>
        <v/>
      </c>
      <c r="BE57" s="168" t="str">
        <f aca="false">IF(T57="","",IF(T57="-","-",IF(UPPER(T57)="AB","+",VLOOKUP(T57,'විෂය තොරතුරු'!$P$24:$Q$28,2))))</f>
        <v/>
      </c>
      <c r="BF57" s="168" t="str">
        <f aca="false">IF(U57="","",IF(U57="-","-",IF(UPPER(U57)="AB","+",VLOOKUP(U57,'විෂය තොරතුරු'!$P$24:$Q$28,2))))</f>
        <v/>
      </c>
      <c r="BG57" s="170" t="str">
        <f aca="false">IF(V57="","",IF(V57="-","-",IF(UPPER(V57)="AB","+",VLOOKUP(V57,'විෂය තොරතුරු'!$P$24:$Q$28,2))))</f>
        <v/>
      </c>
      <c r="BH57" s="171" t="str">
        <f aca="false">IF(W57="","",IF(W57="-","-",IF(UPPER(W57)="AB","+",VLOOKUP(W57,'විෂය තොරතුරු'!$P$24:$Q$28,2))))</f>
        <v/>
      </c>
      <c r="BI57" s="168" t="str">
        <f aca="false">IF(X57="","",IF(X57="-","-",IF(UPPER(X57)="AB","+",VLOOKUP(X57,'විෂය තොරතුරු'!$P$24:$Q$28,2))))</f>
        <v/>
      </c>
      <c r="BJ57" s="168" t="str">
        <f aca="false">IF(Y57="","",IF(Y57="-","-",IF(UPPER(Y57)="AB","+",VLOOKUP(Y57,'විෂය තොරතුරු'!$P$24:$Q$28,2))))</f>
        <v/>
      </c>
      <c r="BK57" s="168" t="str">
        <f aca="false">IF(Z57="","",IF(Z57="-","-",IF(UPPER(Z57)="AB","+",VLOOKUP(Z57,'විෂය තොරතුරු'!$P$24:$Q$28,2))))</f>
        <v/>
      </c>
      <c r="BL57" s="168" t="str">
        <f aca="false">IF(AA57="","",IF(AA57="-","-",IF(UPPER(AA57)="AB","+",VLOOKUP(AA57,'විෂය තොරතුරු'!$P$24:$Q$28,2))))</f>
        <v/>
      </c>
      <c r="BM57" s="168" t="str">
        <f aca="false">IF(AB57="","",IF(AB57="-","-",IF(UPPER(AB57)="AB","+",VLOOKUP(AB57,'විෂය තොරතුරු'!$P$24:$Q$28,2))))</f>
        <v/>
      </c>
      <c r="BN57" s="168" t="str">
        <f aca="false">IF(AC57="","",IF(AC57="-","-",IF(UPPER(AC57)="AB","+",VLOOKUP(AC57,'විෂය තොරතුරු'!$P$24:$Q$28,2))))</f>
        <v/>
      </c>
      <c r="BO57" s="169" t="str">
        <f aca="false">IF(AD57="","",IF(AD57="-","-",IF(UPPER(AD57)="AB","+",VLOOKUP(AD57,'විෂය තොරතුරු'!$P$24:$Q$28,2))))</f>
        <v/>
      </c>
      <c r="BP57" s="171" t="str">
        <f aca="false">IF(AE57="","",IF(AE57="-","-",IF(UPPER(AE57)="AB","+",VLOOKUP(AE57,'විෂය තොරතුරු'!$P$24:$Q$28,2))))</f>
        <v/>
      </c>
      <c r="BQ57" s="168" t="str">
        <f aca="false">IF(AF57="","",IF(AF57="-","-",IF(UPPER(AF57)="AB","+",VLOOKUP(AF57,'විෂය තොරතුරු'!$P$24:$Q$28,2))))</f>
        <v/>
      </c>
      <c r="BR57" s="168" t="str">
        <f aca="false">IF(AG57="","",IF(AG57="-","-",IF(UPPER(AG57)="AB","+",VLOOKUP(AG57,'විෂය තොරතුරු'!$P$24:$Q$28,2))))</f>
        <v/>
      </c>
      <c r="BS57" s="168" t="str">
        <f aca="false">IF(AH57="","",IF(AH57="-","-",IF(UPPER(AH57)="AB","+",VLOOKUP(AH57,'විෂය තොරතුරු'!$P$24:$Q$28,2))))</f>
        <v/>
      </c>
      <c r="BT57" s="168" t="str">
        <f aca="false">IF(AI57="","",IF(AI57="-","-",IF(UPPER(AI57)="AB","+",VLOOKUP(AI57,'විෂය තොරතුරු'!$P$24:$Q$28,2))))</f>
        <v/>
      </c>
      <c r="BU57" s="168" t="str">
        <f aca="false">IF(AJ57="","",IF(AJ57="-","-",IF(UPPER(AJ57)="AB","+",VLOOKUP(AJ57,'විෂය තොරතුරු'!$P$24:$Q$28,2))))</f>
        <v/>
      </c>
      <c r="BV57" s="168" t="str">
        <f aca="false">IF(AK57="","",IF(AK57="-","-",IF(UPPER(AK57)="AB","+",VLOOKUP(AK57,'විෂය තොරතුරු'!$P$24:$Q$28,2))))</f>
        <v/>
      </c>
      <c r="BW57" s="169" t="str">
        <f aca="false">IF(AL57="","",IF(AL57="-","-",IF(UPPER(AL57)="AB","+",VLOOKUP(AL57,'විෂය තොරතුරු'!$P$24:$Q$28,2))))</f>
        <v/>
      </c>
      <c r="BX57" s="171" t="str">
        <f aca="false">IF($B57="","",COUNTIF($AP57:$BW57,"A"))</f>
        <v/>
      </c>
      <c r="BY57" s="168" t="str">
        <f aca="false">IF($B57="","",COUNTIF($AP57:$BW57,"B"))</f>
        <v/>
      </c>
      <c r="BZ57" s="168" t="str">
        <f aca="false">IF($B57="","",COUNTIF($AP57:$BW57,"C"))</f>
        <v/>
      </c>
      <c r="CA57" s="168" t="str">
        <f aca="false">IF($B57="","",COUNTIF($AP57:$BW57,"S"))</f>
        <v/>
      </c>
      <c r="CB57" s="169" t="str">
        <f aca="false">IF($B57="","",COUNTIF($AP57:$BW57,"W"))</f>
        <v/>
      </c>
      <c r="CC57" s="171" t="str">
        <f aca="false">IF(B57="","",SUM(BX57:CA57))</f>
        <v/>
      </c>
      <c r="CD57" s="169" t="str">
        <f aca="false">IF(B57="","",SUM(BX57:BZ57))</f>
        <v/>
      </c>
      <c r="CE57" s="172" t="str">
        <f aca="false">IF(B57="","",IF(AND(CC57&gt;=6,CD57&gt;=3,OR(E57&gt;=35,F57&gt;=35),L57&gt;=35),"6/3 සමත්",IF(AND(CC57&gt;=5,CD57&gt;=3,OR(E57&gt;=35,F57&gt;=35,L57&gt;=35)),"5/3 සමත්",IF(AND(CC57&gt;=4,CD57&gt;=1,OR(E57&gt;=20,F57&gt;=20,L57&gt;=20)),"සමත් කළ හැකි",IF(CB57=9,"W9","අසමත් ?")))))</f>
        <v/>
      </c>
      <c r="FK57" s="173" t="n">
        <v>43</v>
      </c>
      <c r="FL57" s="161" t="s">
        <v>86</v>
      </c>
      <c r="FM57" s="161"/>
      <c r="FN57" s="161" t="str">
        <f aca="false">IF(FM57="","-",(FM57/$M$95)*100)</f>
        <v>-</v>
      </c>
      <c r="FO57" s="165" t="n">
        <v>28</v>
      </c>
      <c r="FP57" s="165"/>
      <c r="FQ57" s="165" t="n">
        <v>35</v>
      </c>
      <c r="FR57" s="165" t="s">
        <v>18</v>
      </c>
      <c r="FS57" s="165"/>
      <c r="FT57" s="165"/>
      <c r="FU57" s="165" t="s">
        <v>52</v>
      </c>
      <c r="FV57" s="165" t="n">
        <v>14</v>
      </c>
      <c r="FW57" s="165" t="n">
        <v>5</v>
      </c>
      <c r="FX57" s="165" t="n">
        <v>6</v>
      </c>
      <c r="FY57" s="165" t="s">
        <v>18</v>
      </c>
      <c r="FZ57" s="165" t="s">
        <v>18</v>
      </c>
      <c r="GA57" s="165" t="n">
        <v>21</v>
      </c>
      <c r="GB57" s="165"/>
      <c r="GC57" s="165"/>
      <c r="GD57" s="165"/>
      <c r="GE57" s="165"/>
      <c r="GF57" s="165"/>
      <c r="GG57" s="165" t="s">
        <v>18</v>
      </c>
      <c r="GH57" s="165" t="n">
        <v>37</v>
      </c>
      <c r="GI57" s="165" t="s">
        <v>18</v>
      </c>
      <c r="GJ57" s="165"/>
      <c r="GK57" s="165"/>
      <c r="GL57" s="165" t="n">
        <v>44</v>
      </c>
      <c r="GM57" s="165"/>
      <c r="GN57" s="165"/>
      <c r="GO57" s="165" t="s">
        <v>18</v>
      </c>
      <c r="GP57" s="165" t="s">
        <v>18</v>
      </c>
      <c r="GQ57" s="165"/>
      <c r="GR57" s="165" t="s">
        <v>18</v>
      </c>
      <c r="GS57" s="165"/>
      <c r="GT57" s="165"/>
      <c r="GU57" s="165"/>
      <c r="GV57" s="174"/>
      <c r="GW57" s="167" t="n">
        <f aca="false">IF(FL57="","",SUM(FO57:GV57))</f>
        <v>190</v>
      </c>
      <c r="GX57" s="168" t="n">
        <f aca="false">IF(FL57="","",GW57/9)</f>
        <v>21.1111111111111</v>
      </c>
      <c r="GY57" s="169" t="n">
        <f aca="false">IF(FL57="","",IF(GW57=0,"-",RANK(GW57,$GW$15:$GW$64,0)))</f>
        <v>32</v>
      </c>
      <c r="GZ57" s="167" t="str">
        <f aca="false">IF(FO57="","",IF(FO57="-","-",IF(UPPER(FO57)="AB","+",VLOOKUP(FO57,'විෂය තොරතුරු'!$P$24:$Q$28,2))))</f>
        <v>W</v>
      </c>
      <c r="HA57" s="168" t="str">
        <f aca="false">IF(FP57="","",IF(FP57="-","-",IF(UPPER(FP57)="AB","+",VLOOKUP(FP57,'විෂය තොරතුරු'!$P$24:$Q$28,2))))</f>
        <v/>
      </c>
      <c r="HB57" s="168" t="str">
        <f aca="false">IF(FQ57="","",IF(FQ57="-","-",IF(UPPER(FQ57)="AB","+",VLOOKUP(FQ57,'විෂය තොරතුරු'!$P$24:$Q$28,2))))</f>
        <v>S</v>
      </c>
      <c r="HC57" s="168" t="str">
        <f aca="false">IF(FR57="","",IF(FR57="-","-",IF(UPPER(FR57)="AB","+",VLOOKUP(FR57,'විෂය තොරතුරු'!$P$24:$Q$28,2))))</f>
        <v>-</v>
      </c>
      <c r="HD57" s="168" t="str">
        <f aca="false">IF(FS57="","",IF(FS57="-","-",IF(UPPER(FS57)="AB","+",VLOOKUP(FS57,'විෂය තොරතුරු'!$P$24:$Q$28,2))))</f>
        <v/>
      </c>
      <c r="HE57" s="170" t="str">
        <f aca="false">IF(FT57="","",IF(FT57="-","-",IF(UPPER(FT57)="AB","+",VLOOKUP(FT57,'විෂය තොරතුරු'!$P$24:$Q$28,2))))</f>
        <v/>
      </c>
      <c r="HF57" s="171" t="str">
        <f aca="false">IF(FU57="","",IF(FU57="-","-",IF(UPPER(FU57)="AB","+",VLOOKUP(FU57,'විෂය තොරතුරු'!$P$24:$Q$28,2))))</f>
        <v>+</v>
      </c>
      <c r="HG57" s="168" t="str">
        <f aca="false">IF(FV57="","",IF(FV57="-","-",IF(UPPER(FV57)="AB","+",VLOOKUP(FV57,'විෂය තොරතුරු'!$P$24:$Q$28,2))))</f>
        <v>W</v>
      </c>
      <c r="HH57" s="168" t="str">
        <f aca="false">IF(FW57="","",IF(FW57="-","-",IF(UPPER(FW57)="AB","+",VLOOKUP(FW57,'විෂය තොරතුරු'!$P$24:$Q$28,2))))</f>
        <v>W</v>
      </c>
      <c r="HI57" s="169" t="str">
        <f aca="false">IF(FX57="","",IF(FX57="-","-",IF(UPPER(FX57)="AB","+",VLOOKUP(FX57,'විෂය තොරතුරු'!$P$24:$Q$28,2))))</f>
        <v>W</v>
      </c>
      <c r="HJ57" s="167" t="str">
        <f aca="false">IF(FY57="","",IF(FY57="-","-",IF(UPPER(FY57)="AB","+",VLOOKUP(FY57,'විෂය තොරතුරු'!$P$24:$Q$28,2))))</f>
        <v>-</v>
      </c>
      <c r="HK57" s="168" t="str">
        <f aca="false">IF(FZ57="","",IF(FZ57="-","-",IF(UPPER(FZ57)="AB","+",VLOOKUP(FZ57,'විෂය තොරතුරු'!$P$24:$Q$28,2))))</f>
        <v>-</v>
      </c>
      <c r="HL57" s="168" t="str">
        <f aca="false">IF(GA57="","",IF(GA57="-","-",IF(UPPER(GA57)="AB","+",VLOOKUP(GA57,'විෂය තොරතුරු'!$P$24:$Q$28,2))))</f>
        <v>W</v>
      </c>
      <c r="HM57" s="168" t="str">
        <f aca="false">IF(GB57="","",IF(GB57="-","-",IF(UPPER(GB57)="AB","+",VLOOKUP(GB57,'විෂය තොරතුරු'!$P$24:$Q$28,2))))</f>
        <v/>
      </c>
      <c r="HN57" s="168" t="str">
        <f aca="false">IF(GC57="","",IF(GC57="-","-",IF(UPPER(GC57)="AB","+",VLOOKUP(GC57,'විෂය තොරතුරු'!$P$24:$Q$28,2))))</f>
        <v/>
      </c>
      <c r="HO57" s="168" t="str">
        <f aca="false">IF(GD57="","",IF(GD57="-","-",IF(UPPER(GD57)="AB","+",VLOOKUP(GD57,'විෂය තොරතුරු'!$P$24:$Q$28,2))))</f>
        <v/>
      </c>
      <c r="HP57" s="168" t="str">
        <f aca="false">IF(GE57="","",IF(GE57="-","-",IF(UPPER(GE57)="AB","+",VLOOKUP(GE57,'විෂය තොරතුරු'!$P$24:$Q$28,2))))</f>
        <v/>
      </c>
      <c r="HQ57" s="170" t="str">
        <f aca="false">IF(GF57="","",IF(GF57="-","-",IF(UPPER(GF57)="AB","+",VLOOKUP(GF57,'විෂය තොරතුරු'!$P$24:$Q$28,2))))</f>
        <v/>
      </c>
      <c r="HR57" s="171" t="str">
        <f aca="false">IF(GG57="","",IF(GG57="-","-",IF(UPPER(GG57)="AB","+",VLOOKUP(GG57,'විෂය තොරතුරු'!$P$24:$Q$28,2))))</f>
        <v>-</v>
      </c>
      <c r="HS57" s="168" t="str">
        <f aca="false">IF(GH57="","",IF(GH57="-","-",IF(UPPER(GH57)="AB","+",VLOOKUP(GH57,'විෂය තොරතුරු'!$P$24:$Q$28,2))))</f>
        <v>S</v>
      </c>
      <c r="HT57" s="168" t="str">
        <f aca="false">IF(GI57="","",IF(GI57="-","-",IF(UPPER(GI57)="AB","+",VLOOKUP(GI57,'විෂය තොරතුරු'!$P$24:$Q$28,2))))</f>
        <v>-</v>
      </c>
      <c r="HU57" s="168" t="str">
        <f aca="false">IF(GJ57="","",IF(GJ57="-","-",IF(UPPER(GJ57)="AB","+",VLOOKUP(GJ57,'විෂය තොරතුරු'!$P$24:$Q$28,2))))</f>
        <v/>
      </c>
      <c r="HV57" s="168" t="str">
        <f aca="false">IF(GK57="","",IF(GK57="-","-",IF(UPPER(GK57)="AB","+",VLOOKUP(GK57,'විෂය තොරතුරු'!$P$24:$Q$28,2))))</f>
        <v/>
      </c>
      <c r="HW57" s="168" t="str">
        <f aca="false">IF(GL57="","",IF(GL57="-","-",IF(UPPER(GL57)="AB","+",VLOOKUP(GL57,'විෂය තොරතුරු'!$P$24:$Q$28,2))))</f>
        <v>S</v>
      </c>
      <c r="HX57" s="168" t="str">
        <f aca="false">IF(GM57="","",IF(GM57="-","-",IF(UPPER(GM57)="AB","+",VLOOKUP(GM57,'විෂය තොරතුරු'!$P$24:$Q$28,2))))</f>
        <v/>
      </c>
      <c r="HY57" s="169" t="str">
        <f aca="false">IF(GN57="","",IF(GN57="-","-",IF(UPPER(GN57)="AB","+",VLOOKUP(GN57,'විෂය තොරතුරු'!$P$24:$Q$28,2))))</f>
        <v/>
      </c>
      <c r="HZ57" s="171" t="str">
        <f aca="false">IF(GO57="","",IF(GO57="-","-",IF(UPPER(GO57)="AB","+",VLOOKUP(GO57,'විෂය තොරතුරු'!$P$24:$Q$28,2))))</f>
        <v>-</v>
      </c>
      <c r="IA57" s="168" t="str">
        <f aca="false">IF(GP57="","",IF(GP57="-","-",IF(UPPER(GP57)="AB","+",VLOOKUP(GP57,'විෂය තොරතුරු'!$P$24:$Q$28,2))))</f>
        <v>-</v>
      </c>
      <c r="IB57" s="168" t="str">
        <f aca="false">IF(GQ57="","",IF(GQ57="-","-",IF(UPPER(GQ57)="AB","+",VLOOKUP(GQ57,'විෂය තොරතුරු'!$P$24:$Q$28,2))))</f>
        <v/>
      </c>
      <c r="IC57" s="168" t="str">
        <f aca="false">IF(GR57="","",IF(GR57="-","-",IF(UPPER(GR57)="AB","+",VLOOKUP(GR57,'විෂය තොරතුරු'!$P$24:$Q$28,2))))</f>
        <v>-</v>
      </c>
      <c r="ID57" s="168" t="str">
        <f aca="false">IF(GS57="","",IF(GS57="-","-",IF(UPPER(GS57)="AB","+",VLOOKUP(GS57,'විෂය තොරතුරු'!$P$24:$Q$28,2))))</f>
        <v/>
      </c>
      <c r="IE57" s="168" t="str">
        <f aca="false">IF(GT57="","",IF(GT57="-","-",IF(UPPER(GT57)="AB","+",VLOOKUP(GT57,'විෂය තොරතුරු'!$P$24:$Q$28,2))))</f>
        <v/>
      </c>
      <c r="IF57" s="168" t="str">
        <f aca="false">IF(GU57="","",IF(GU57="-","-",IF(UPPER(GU57)="AB","+",VLOOKUP(GU57,'විෂය තොරතුරු'!$P$24:$Q$28,2))))</f>
        <v/>
      </c>
      <c r="IG57" s="169" t="str">
        <f aca="false">IF(GV57="","",IF(GV57="-","-",IF(UPPER(GV57)="AB","+",VLOOKUP(GV57,'විෂය තොරතුරු'!$P$24:$Q$28,2))))</f>
        <v/>
      </c>
      <c r="IH57" s="171" t="n">
        <f aca="false">IF($FL57="","",COUNTIF($GZ57:$IG57,"A"))</f>
        <v>0</v>
      </c>
      <c r="II57" s="171" t="n">
        <f aca="false">IF($FL57="","",COUNTIF($GZ57:$IG57,"B"))</f>
        <v>0</v>
      </c>
      <c r="IJ57" s="171" t="n">
        <f aca="false">IF($FL57="","",COUNTIF($GZ57:$IG57,"C"))</f>
        <v>0</v>
      </c>
      <c r="IK57" s="171" t="n">
        <f aca="false">IF($FL57="","",COUNTIF($GZ57:$IG57,"S"))</f>
        <v>3</v>
      </c>
      <c r="IL57" s="171" t="n">
        <f aca="false">IF($FL57="","",COUNTIF($GZ57:$IG57,"W"))</f>
        <v>5</v>
      </c>
      <c r="IM57" s="171" t="n">
        <f aca="false">IF(FL57="","",SUM(IH57:IK57))</f>
        <v>3</v>
      </c>
      <c r="IN57" s="169" t="n">
        <f aca="false">IF(FL57="","",SUM(IH57:IJ57))</f>
        <v>0</v>
      </c>
      <c r="IO57" s="172" t="str">
        <f aca="false">IF(FL57="","",IF(AND(IM57&gt;=6,IN57&gt;=3,OR(FO57&gt;=35,FP57&gt;=35),FV57&gt;=35),"6/3 සමත්",IF(AND(IM57&gt;=5,IN57&gt;=3,OR(FO57&gt;=35,FP57&gt;=35,FV57&gt;=35)),"5/3 සමත්",IF(AND(IM57&gt;=4,IN57&gt;=1,OR(FO57&gt;=20,FP57&gt;=20,FV57&gt;=20)),"සමත් කළ හැකි",IF(IL57=9,"W9","අසමත් ?")))))</f>
        <v>අසමත් ?</v>
      </c>
    </row>
    <row r="58" customFormat="false" ht="13.8" hidden="false" customHeight="false" outlineLevel="0" collapsed="false">
      <c r="A58" s="160" t="n">
        <v>44</v>
      </c>
      <c r="B58" s="188"/>
      <c r="C58" s="161"/>
      <c r="D58" s="162"/>
      <c r="E58" s="183"/>
      <c r="F58" s="181"/>
      <c r="G58" s="183"/>
      <c r="H58" s="180"/>
      <c r="I58" s="180"/>
      <c r="J58" s="181"/>
      <c r="K58" s="183"/>
      <c r="L58" s="180"/>
      <c r="M58" s="180"/>
      <c r="N58" s="181"/>
      <c r="O58" s="183"/>
      <c r="P58" s="180"/>
      <c r="Q58" s="180"/>
      <c r="R58" s="180"/>
      <c r="S58" s="180"/>
      <c r="T58" s="180"/>
      <c r="U58" s="180"/>
      <c r="V58" s="181"/>
      <c r="W58" s="183"/>
      <c r="X58" s="180"/>
      <c r="Y58" s="180"/>
      <c r="Z58" s="180"/>
      <c r="AA58" s="180"/>
      <c r="AB58" s="180"/>
      <c r="AC58" s="180"/>
      <c r="AD58" s="181"/>
      <c r="AE58" s="183"/>
      <c r="AF58" s="180"/>
      <c r="AG58" s="180"/>
      <c r="AH58" s="180"/>
      <c r="AI58" s="180"/>
      <c r="AJ58" s="180"/>
      <c r="AK58" s="180"/>
      <c r="AL58" s="166"/>
      <c r="AM58" s="167" t="str">
        <f aca="false">IF(B58="","",SUM(E58:AL58))</f>
        <v/>
      </c>
      <c r="AN58" s="168" t="str">
        <f aca="false">IF(B58="","",AM58/9)</f>
        <v/>
      </c>
      <c r="AO58" s="169" t="str">
        <f aca="false">IF(B58="","",IF(AM58=0,"-",RANK(AM58,$AM$15:$AM$64,0)))</f>
        <v/>
      </c>
      <c r="AP58" s="167" t="str">
        <f aca="false">IF(E58="","",IF(E58="-","-",IF(UPPER(E58)="AB","+",VLOOKUP(E58,'විෂය තොරතුරු'!$P$24:$Q$28,2))))</f>
        <v/>
      </c>
      <c r="AQ58" s="168" t="str">
        <f aca="false">IF(F58="","",IF(F58="-","-",IF(UPPER(F58)="AB","+",VLOOKUP(F58,'විෂය තොරතුරු'!$P$24:$Q$28,2))))</f>
        <v/>
      </c>
      <c r="AR58" s="168" t="str">
        <f aca="false">IF(G58="","",IF(G58="-","-",IF(UPPER(G58)="AB","+",VLOOKUP(G58,'විෂය තොරතුරු'!$P$24:$Q$28,2))))</f>
        <v/>
      </c>
      <c r="AS58" s="168" t="str">
        <f aca="false">IF(H58="","",IF(H58="-","-",IF(UPPER(H58)="AB","+",VLOOKUP(H58,'විෂය තොරතුරු'!$P$24:$Q$28,2))))</f>
        <v/>
      </c>
      <c r="AT58" s="168" t="str">
        <f aca="false">IF(I58="","",IF(I58="-","-",IF(UPPER(I58)="AB","+",VLOOKUP(I58,'විෂය තොරතුරු'!$P$24:$Q$28,2))))</f>
        <v/>
      </c>
      <c r="AU58" s="170" t="str">
        <f aca="false">IF(J58="","",IF(J58="-","-",IF(UPPER(J58)="AB","+",VLOOKUP(J58,'විෂය තොරතුරු'!$P$24:$Q$28,2))))</f>
        <v/>
      </c>
      <c r="AV58" s="171" t="str">
        <f aca="false">IF(K58="","",IF(K58="-","-",IF(UPPER(K58)="AB","+",VLOOKUP(K58,'විෂය තොරතුරු'!$P$24:$Q$28,2))))</f>
        <v/>
      </c>
      <c r="AW58" s="168" t="str">
        <f aca="false">IF(L58="","",IF(L58="-","-",IF(UPPER(L58)="AB","+",VLOOKUP(L58,'විෂය තොරතුරු'!$P$24:$Q$28,2))))</f>
        <v/>
      </c>
      <c r="AX58" s="168" t="str">
        <f aca="false">IF(M58="","",IF(M58="-","-",IF(UPPER(M58)="AB","+",VLOOKUP(M58,'විෂය තොරතුරු'!$P$24:$Q$28,2))))</f>
        <v/>
      </c>
      <c r="AY58" s="169" t="str">
        <f aca="false">IF(N58="","",IF(N58="-","-",IF(UPPER(N58)="AB","+",VLOOKUP(N58,'විෂය තොරතුරු'!$P$24:$Q$28,2))))</f>
        <v/>
      </c>
      <c r="AZ58" s="167" t="str">
        <f aca="false">IF(O58="","",IF(O58="-","-",IF(UPPER(O58)="AB","+",VLOOKUP(O58,'විෂය තොරතුරු'!$P$24:$Q$28,2))))</f>
        <v/>
      </c>
      <c r="BA58" s="168" t="str">
        <f aca="false">IF(P58="","",IF(P58="-","-",IF(UPPER(P58)="AB","+",VLOOKUP(P58,'විෂය තොරතුරු'!$P$24:$Q$28,2))))</f>
        <v/>
      </c>
      <c r="BB58" s="168" t="str">
        <f aca="false">IF(Q58="","",IF(Q58="-","-",IF(UPPER(Q58)="AB","+",VLOOKUP(Q58,'විෂය තොරතුරු'!$P$24:$Q$28,2))))</f>
        <v/>
      </c>
      <c r="BC58" s="168" t="str">
        <f aca="false">IF(R58="","",IF(R58="-","-",IF(UPPER(R58)="AB","+",VLOOKUP(R58,'විෂය තොරතුරු'!$P$24:$Q$28,2))))</f>
        <v/>
      </c>
      <c r="BD58" s="168" t="str">
        <f aca="false">IF(S58="","",IF(S58="-","-",IF(UPPER(S58)="AB","+",VLOOKUP(S58,'විෂය තොරතුරු'!$P$24:$Q$28,2))))</f>
        <v/>
      </c>
      <c r="BE58" s="168" t="str">
        <f aca="false">IF(T58="","",IF(T58="-","-",IF(UPPER(T58)="AB","+",VLOOKUP(T58,'විෂය තොරතුරු'!$P$24:$Q$28,2))))</f>
        <v/>
      </c>
      <c r="BF58" s="168" t="str">
        <f aca="false">IF(U58="","",IF(U58="-","-",IF(UPPER(U58)="AB","+",VLOOKUP(U58,'විෂය තොරතුරු'!$P$24:$Q$28,2))))</f>
        <v/>
      </c>
      <c r="BG58" s="170" t="str">
        <f aca="false">IF(V58="","",IF(V58="-","-",IF(UPPER(V58)="AB","+",VLOOKUP(V58,'විෂය තොරතුරු'!$P$24:$Q$28,2))))</f>
        <v/>
      </c>
      <c r="BH58" s="171" t="str">
        <f aca="false">IF(W58="","",IF(W58="-","-",IF(UPPER(W58)="AB","+",VLOOKUP(W58,'විෂය තොරතුරු'!$P$24:$Q$28,2))))</f>
        <v/>
      </c>
      <c r="BI58" s="168" t="str">
        <f aca="false">IF(X58="","",IF(X58="-","-",IF(UPPER(X58)="AB","+",VLOOKUP(X58,'විෂය තොරතුරු'!$P$24:$Q$28,2))))</f>
        <v/>
      </c>
      <c r="BJ58" s="168" t="str">
        <f aca="false">IF(Y58="","",IF(Y58="-","-",IF(UPPER(Y58)="AB","+",VLOOKUP(Y58,'විෂය තොරතුරු'!$P$24:$Q$28,2))))</f>
        <v/>
      </c>
      <c r="BK58" s="168" t="str">
        <f aca="false">IF(Z58="","",IF(Z58="-","-",IF(UPPER(Z58)="AB","+",VLOOKUP(Z58,'විෂය තොරතුරු'!$P$24:$Q$28,2))))</f>
        <v/>
      </c>
      <c r="BL58" s="168" t="str">
        <f aca="false">IF(AA58="","",IF(AA58="-","-",IF(UPPER(AA58)="AB","+",VLOOKUP(AA58,'විෂය තොරතුරු'!$P$24:$Q$28,2))))</f>
        <v/>
      </c>
      <c r="BM58" s="168" t="str">
        <f aca="false">IF(AB58="","",IF(AB58="-","-",IF(UPPER(AB58)="AB","+",VLOOKUP(AB58,'විෂය තොරතුරු'!$P$24:$Q$28,2))))</f>
        <v/>
      </c>
      <c r="BN58" s="168" t="str">
        <f aca="false">IF(AC58="","",IF(AC58="-","-",IF(UPPER(AC58)="AB","+",VLOOKUP(AC58,'විෂය තොරතුරු'!$P$24:$Q$28,2))))</f>
        <v/>
      </c>
      <c r="BO58" s="169" t="str">
        <f aca="false">IF(AD58="","",IF(AD58="-","-",IF(UPPER(AD58)="AB","+",VLOOKUP(AD58,'විෂය තොරතුරු'!$P$24:$Q$28,2))))</f>
        <v/>
      </c>
      <c r="BP58" s="171" t="str">
        <f aca="false">IF(AE58="","",IF(AE58="-","-",IF(UPPER(AE58)="AB","+",VLOOKUP(AE58,'විෂය තොරතුරු'!$P$24:$Q$28,2))))</f>
        <v/>
      </c>
      <c r="BQ58" s="168" t="str">
        <f aca="false">IF(AF58="","",IF(AF58="-","-",IF(UPPER(AF58)="AB","+",VLOOKUP(AF58,'විෂය තොරතුරු'!$P$24:$Q$28,2))))</f>
        <v/>
      </c>
      <c r="BR58" s="168" t="str">
        <f aca="false">IF(AG58="","",IF(AG58="-","-",IF(UPPER(AG58)="AB","+",VLOOKUP(AG58,'විෂය තොරතුරු'!$P$24:$Q$28,2))))</f>
        <v/>
      </c>
      <c r="BS58" s="168" t="str">
        <f aca="false">IF(AH58="","",IF(AH58="-","-",IF(UPPER(AH58)="AB","+",VLOOKUP(AH58,'විෂය තොරතුරු'!$P$24:$Q$28,2))))</f>
        <v/>
      </c>
      <c r="BT58" s="168" t="str">
        <f aca="false">IF(AI58="","",IF(AI58="-","-",IF(UPPER(AI58)="AB","+",VLOOKUP(AI58,'විෂය තොරතුරු'!$P$24:$Q$28,2))))</f>
        <v/>
      </c>
      <c r="BU58" s="168" t="str">
        <f aca="false">IF(AJ58="","",IF(AJ58="-","-",IF(UPPER(AJ58)="AB","+",VLOOKUP(AJ58,'විෂය තොරතුරු'!$P$24:$Q$28,2))))</f>
        <v/>
      </c>
      <c r="BV58" s="168" t="str">
        <f aca="false">IF(AK58="","",IF(AK58="-","-",IF(UPPER(AK58)="AB","+",VLOOKUP(AK58,'විෂය තොරතුරු'!$P$24:$Q$28,2))))</f>
        <v/>
      </c>
      <c r="BW58" s="169" t="str">
        <f aca="false">IF(AL58="","",IF(AL58="-","-",IF(UPPER(AL58)="AB","+",VLOOKUP(AL58,'විෂය තොරතුරු'!$P$24:$Q$28,2))))</f>
        <v/>
      </c>
      <c r="BX58" s="171" t="str">
        <f aca="false">IF($B58="","",COUNTIF($AP58:$BW58,"A"))</f>
        <v/>
      </c>
      <c r="BY58" s="168" t="str">
        <f aca="false">IF($B58="","",COUNTIF($AP58:$BW58,"B"))</f>
        <v/>
      </c>
      <c r="BZ58" s="168" t="str">
        <f aca="false">IF($B58="","",COUNTIF($AP58:$BW58,"C"))</f>
        <v/>
      </c>
      <c r="CA58" s="168" t="str">
        <f aca="false">IF($B58="","",COUNTIF($AP58:$BW58,"S"))</f>
        <v/>
      </c>
      <c r="CB58" s="169" t="str">
        <f aca="false">IF($B58="","",COUNTIF($AP58:$BW58,"W"))</f>
        <v/>
      </c>
      <c r="CC58" s="171" t="str">
        <f aca="false">IF(B58="","",SUM(BX58:CA58))</f>
        <v/>
      </c>
      <c r="CD58" s="169" t="str">
        <f aca="false">IF(B58="","",SUM(BX58:BZ58))</f>
        <v/>
      </c>
      <c r="CE58" s="172" t="str">
        <f aca="false">IF(B58="","",IF(AND(CC58&gt;=6,CD58&gt;=3,OR(E58&gt;=35,F58&gt;=35),L58&gt;=35),"6/3 සමත්",IF(AND(CC58&gt;=5,CD58&gt;=3,OR(E58&gt;=35,F58&gt;=35,L58&gt;=35)),"5/3 සමත්",IF(AND(CC58&gt;=4,CD58&gt;=1,OR(E58&gt;=20,F58&gt;=20,L58&gt;=20)),"සමත් කළ හැකි",IF(CB58=9,"W9","අසමත් ?")))))</f>
        <v/>
      </c>
      <c r="FK58" s="173" t="n">
        <v>44</v>
      </c>
      <c r="FL58" s="188" t="s">
        <v>87</v>
      </c>
      <c r="FM58" s="161"/>
      <c r="FN58" s="161" t="str">
        <f aca="false">IF(FM58="","-",(FM58/$M$95)*100)</f>
        <v>-</v>
      </c>
      <c r="FO58" s="165" t="n">
        <v>21</v>
      </c>
      <c r="FP58" s="165"/>
      <c r="FQ58" s="165" t="n">
        <v>21</v>
      </c>
      <c r="FR58" s="165" t="s">
        <v>18</v>
      </c>
      <c r="FS58" s="165"/>
      <c r="FT58" s="165"/>
      <c r="FU58" s="165" t="n">
        <v>8</v>
      </c>
      <c r="FV58" s="165" t="n">
        <v>16</v>
      </c>
      <c r="FW58" s="165" t="n">
        <v>13</v>
      </c>
      <c r="FX58" s="165" t="n">
        <v>13</v>
      </c>
      <c r="FY58" s="165" t="s">
        <v>18</v>
      </c>
      <c r="FZ58" s="165" t="s">
        <v>18</v>
      </c>
      <c r="GA58" s="165" t="n">
        <v>30</v>
      </c>
      <c r="GB58" s="165"/>
      <c r="GC58" s="165"/>
      <c r="GD58" s="165"/>
      <c r="GE58" s="165"/>
      <c r="GF58" s="165"/>
      <c r="GG58" s="165" t="s">
        <v>18</v>
      </c>
      <c r="GH58" s="165" t="s">
        <v>18</v>
      </c>
      <c r="GI58" s="165" t="n">
        <v>30</v>
      </c>
      <c r="GJ58" s="165"/>
      <c r="GK58" s="165"/>
      <c r="GL58" s="165" t="n">
        <v>43</v>
      </c>
      <c r="GM58" s="165"/>
      <c r="GN58" s="165"/>
      <c r="GO58" s="165" t="s">
        <v>18</v>
      </c>
      <c r="GP58" s="165" t="s">
        <v>18</v>
      </c>
      <c r="GQ58" s="165"/>
      <c r="GR58" s="165" t="s">
        <v>18</v>
      </c>
      <c r="GS58" s="165"/>
      <c r="GT58" s="165"/>
      <c r="GU58" s="165"/>
      <c r="GV58" s="174"/>
      <c r="GW58" s="167" t="n">
        <f aca="false">IF(FL58="","",SUM(FO58:GV58))</f>
        <v>195</v>
      </c>
      <c r="GX58" s="168" t="n">
        <f aca="false">IF(FL58="","",GW58/9)</f>
        <v>21.6666666666667</v>
      </c>
      <c r="GY58" s="169" t="n">
        <f aca="false">IF(FL58="","",IF(GW58=0,"-",RANK(GW58,$GW$15:$GW$64,0)))</f>
        <v>29</v>
      </c>
      <c r="GZ58" s="167" t="str">
        <f aca="false">IF(FO58="","",IF(FO58="-","-",IF(UPPER(FO58)="AB","+",VLOOKUP(FO58,'විෂය තොරතුරු'!$P$24:$Q$28,2))))</f>
        <v>W</v>
      </c>
      <c r="HA58" s="168" t="str">
        <f aca="false">IF(FP58="","",IF(FP58="-","-",IF(UPPER(FP58)="AB","+",VLOOKUP(FP58,'විෂය තොරතුරු'!$P$24:$Q$28,2))))</f>
        <v/>
      </c>
      <c r="HB58" s="168" t="str">
        <f aca="false">IF(FQ58="","",IF(FQ58="-","-",IF(UPPER(FQ58)="AB","+",VLOOKUP(FQ58,'විෂය තොරතුරු'!$P$24:$Q$28,2))))</f>
        <v>W</v>
      </c>
      <c r="HC58" s="168" t="str">
        <f aca="false">IF(FR58="","",IF(FR58="-","-",IF(UPPER(FR58)="AB","+",VLOOKUP(FR58,'විෂය තොරතුරු'!$P$24:$Q$28,2))))</f>
        <v>-</v>
      </c>
      <c r="HD58" s="168" t="str">
        <f aca="false">IF(FS58="","",IF(FS58="-","-",IF(UPPER(FS58)="AB","+",VLOOKUP(FS58,'විෂය තොරතුරු'!$P$24:$Q$28,2))))</f>
        <v/>
      </c>
      <c r="HE58" s="170" t="str">
        <f aca="false">IF(FT58="","",IF(FT58="-","-",IF(UPPER(FT58)="AB","+",VLOOKUP(FT58,'විෂය තොරතුරු'!$P$24:$Q$28,2))))</f>
        <v/>
      </c>
      <c r="HF58" s="171" t="str">
        <f aca="false">IF(FU58="","",IF(FU58="-","-",IF(UPPER(FU58)="AB","+",VLOOKUP(FU58,'විෂය තොරතුරු'!$P$24:$Q$28,2))))</f>
        <v>W</v>
      </c>
      <c r="HG58" s="168" t="str">
        <f aca="false">IF(FV58="","",IF(FV58="-","-",IF(UPPER(FV58)="AB","+",VLOOKUP(FV58,'විෂය තොරතුරු'!$P$24:$Q$28,2))))</f>
        <v>W</v>
      </c>
      <c r="HH58" s="168" t="str">
        <f aca="false">IF(FW58="","",IF(FW58="-","-",IF(UPPER(FW58)="AB","+",VLOOKUP(FW58,'විෂය තොරතුරු'!$P$24:$Q$28,2))))</f>
        <v>W</v>
      </c>
      <c r="HI58" s="169" t="str">
        <f aca="false">IF(FX58="","",IF(FX58="-","-",IF(UPPER(FX58)="AB","+",VLOOKUP(FX58,'විෂය තොරතුරු'!$P$24:$Q$28,2))))</f>
        <v>W</v>
      </c>
      <c r="HJ58" s="167" t="str">
        <f aca="false">IF(FY58="","",IF(FY58="-","-",IF(UPPER(FY58)="AB","+",VLOOKUP(FY58,'විෂය තොරතුරු'!$P$24:$Q$28,2))))</f>
        <v>-</v>
      </c>
      <c r="HK58" s="168" t="str">
        <f aca="false">IF(FZ58="","",IF(FZ58="-","-",IF(UPPER(FZ58)="AB","+",VLOOKUP(FZ58,'විෂය තොරතුරු'!$P$24:$Q$28,2))))</f>
        <v>-</v>
      </c>
      <c r="HL58" s="168" t="str">
        <f aca="false">IF(GA58="","",IF(GA58="-","-",IF(UPPER(GA58)="AB","+",VLOOKUP(GA58,'විෂය තොරතුරු'!$P$24:$Q$28,2))))</f>
        <v>W</v>
      </c>
      <c r="HM58" s="168" t="str">
        <f aca="false">IF(GB58="","",IF(GB58="-","-",IF(UPPER(GB58)="AB","+",VLOOKUP(GB58,'විෂය තොරතුරු'!$P$24:$Q$28,2))))</f>
        <v/>
      </c>
      <c r="HN58" s="168" t="str">
        <f aca="false">IF(GC58="","",IF(GC58="-","-",IF(UPPER(GC58)="AB","+",VLOOKUP(GC58,'විෂය තොරතුරු'!$P$24:$Q$28,2))))</f>
        <v/>
      </c>
      <c r="HO58" s="168" t="str">
        <f aca="false">IF(GD58="","",IF(GD58="-","-",IF(UPPER(GD58)="AB","+",VLOOKUP(GD58,'විෂය තොරතුරු'!$P$24:$Q$28,2))))</f>
        <v/>
      </c>
      <c r="HP58" s="168" t="str">
        <f aca="false">IF(GE58="","",IF(GE58="-","-",IF(UPPER(GE58)="AB","+",VLOOKUP(GE58,'විෂය තොරතුරු'!$P$24:$Q$28,2))))</f>
        <v/>
      </c>
      <c r="HQ58" s="170" t="str">
        <f aca="false">IF(GF58="","",IF(GF58="-","-",IF(UPPER(GF58)="AB","+",VLOOKUP(GF58,'විෂය තොරතුරු'!$P$24:$Q$28,2))))</f>
        <v/>
      </c>
      <c r="HR58" s="171" t="str">
        <f aca="false">IF(GG58="","",IF(GG58="-","-",IF(UPPER(GG58)="AB","+",VLOOKUP(GG58,'විෂය තොරතුරු'!$P$24:$Q$28,2))))</f>
        <v>-</v>
      </c>
      <c r="HS58" s="168" t="str">
        <f aca="false">IF(GH58="","",IF(GH58="-","-",IF(UPPER(GH58)="AB","+",VLOOKUP(GH58,'විෂය තොරතුරු'!$P$24:$Q$28,2))))</f>
        <v>-</v>
      </c>
      <c r="HT58" s="168" t="str">
        <f aca="false">IF(GI58="","",IF(GI58="-","-",IF(UPPER(GI58)="AB","+",VLOOKUP(GI58,'විෂය තොරතුරු'!$P$24:$Q$28,2))))</f>
        <v>W</v>
      </c>
      <c r="HU58" s="168" t="str">
        <f aca="false">IF(GJ58="","",IF(GJ58="-","-",IF(UPPER(GJ58)="AB","+",VLOOKUP(GJ58,'විෂය තොරතුරු'!$P$24:$Q$28,2))))</f>
        <v/>
      </c>
      <c r="HV58" s="168" t="str">
        <f aca="false">IF(GK58="","",IF(GK58="-","-",IF(UPPER(GK58)="AB","+",VLOOKUP(GK58,'විෂය තොරතුරු'!$P$24:$Q$28,2))))</f>
        <v/>
      </c>
      <c r="HW58" s="168" t="str">
        <f aca="false">IF(GL58="","",IF(GL58="-","-",IF(UPPER(GL58)="AB","+",VLOOKUP(GL58,'විෂය තොරතුරු'!$P$24:$Q$28,2))))</f>
        <v>S</v>
      </c>
      <c r="HX58" s="168" t="str">
        <f aca="false">IF(GM58="","",IF(GM58="-","-",IF(UPPER(GM58)="AB","+",VLOOKUP(GM58,'විෂය තොරතුරු'!$P$24:$Q$28,2))))</f>
        <v/>
      </c>
      <c r="HY58" s="169" t="str">
        <f aca="false">IF(GN58="","",IF(GN58="-","-",IF(UPPER(GN58)="AB","+",VLOOKUP(GN58,'විෂය තොරතුරු'!$P$24:$Q$28,2))))</f>
        <v/>
      </c>
      <c r="HZ58" s="171" t="str">
        <f aca="false">IF(GO58="","",IF(GO58="-","-",IF(UPPER(GO58)="AB","+",VLOOKUP(GO58,'විෂය තොරතුරු'!$P$24:$Q$28,2))))</f>
        <v>-</v>
      </c>
      <c r="IA58" s="168" t="str">
        <f aca="false">IF(GP58="","",IF(GP58="-","-",IF(UPPER(GP58)="AB","+",VLOOKUP(GP58,'විෂය තොරතුරු'!$P$24:$Q$28,2))))</f>
        <v>-</v>
      </c>
      <c r="IB58" s="168" t="str">
        <f aca="false">IF(GQ58="","",IF(GQ58="-","-",IF(UPPER(GQ58)="AB","+",VLOOKUP(GQ58,'විෂය තොරතුරු'!$P$24:$Q$28,2))))</f>
        <v/>
      </c>
      <c r="IC58" s="168" t="str">
        <f aca="false">IF(GR58="","",IF(GR58="-","-",IF(UPPER(GR58)="AB","+",VLOOKUP(GR58,'විෂය තොරතුරු'!$P$24:$Q$28,2))))</f>
        <v>-</v>
      </c>
      <c r="ID58" s="168" t="str">
        <f aca="false">IF(GS58="","",IF(GS58="-","-",IF(UPPER(GS58)="AB","+",VLOOKUP(GS58,'විෂය තොරතුරු'!$P$24:$Q$28,2))))</f>
        <v/>
      </c>
      <c r="IE58" s="168" t="str">
        <f aca="false">IF(GT58="","",IF(GT58="-","-",IF(UPPER(GT58)="AB","+",VLOOKUP(GT58,'විෂය තොරතුරු'!$P$24:$Q$28,2))))</f>
        <v/>
      </c>
      <c r="IF58" s="168" t="str">
        <f aca="false">IF(GU58="","",IF(GU58="-","-",IF(UPPER(GU58)="AB","+",VLOOKUP(GU58,'විෂය තොරතුරු'!$P$24:$Q$28,2))))</f>
        <v/>
      </c>
      <c r="IG58" s="169" t="str">
        <f aca="false">IF(GV58="","",IF(GV58="-","-",IF(UPPER(GV58)="AB","+",VLOOKUP(GV58,'විෂය තොරතුරු'!$P$24:$Q$28,2))))</f>
        <v/>
      </c>
      <c r="IH58" s="171" t="n">
        <f aca="false">IF($FL58="","",COUNTIF($GZ58:$IG58,"A"))</f>
        <v>0</v>
      </c>
      <c r="II58" s="171" t="n">
        <f aca="false">IF($FL58="","",COUNTIF($GZ58:$IG58,"B"))</f>
        <v>0</v>
      </c>
      <c r="IJ58" s="171" t="n">
        <f aca="false">IF($FL58="","",COUNTIF($GZ58:$IG58,"C"))</f>
        <v>0</v>
      </c>
      <c r="IK58" s="171" t="n">
        <f aca="false">IF($FL58="","",COUNTIF($GZ58:$IG58,"S"))</f>
        <v>1</v>
      </c>
      <c r="IL58" s="171" t="n">
        <f aca="false">IF($FL58="","",COUNTIF($GZ58:$IG58,"W"))</f>
        <v>8</v>
      </c>
      <c r="IM58" s="171" t="n">
        <f aca="false">IF(FL58="","",SUM(IH58:IK58))</f>
        <v>1</v>
      </c>
      <c r="IN58" s="169" t="n">
        <f aca="false">IF(FL58="","",SUM(IH58:IJ58))</f>
        <v>0</v>
      </c>
      <c r="IO58" s="172" t="str">
        <f aca="false">IF(FL58="","",IF(AND(IM58&gt;=6,IN58&gt;=3,OR(FO58&gt;=35,FP58&gt;=35),FV58&gt;=35),"6/3 සමත්",IF(AND(IM58&gt;=5,IN58&gt;=3,OR(FO58&gt;=35,FP58&gt;=35,FV58&gt;=35)),"5/3 සමත්",IF(AND(IM58&gt;=4,IN58&gt;=1,OR(FO58&gt;=20,FP58&gt;=20,FV58&gt;=20)),"සමත් කළ හැකි",IF(IL58=9,"W9","අසමත් ?")))))</f>
        <v>අසමත් ?</v>
      </c>
    </row>
    <row r="59" customFormat="false" ht="13.8" hidden="false" customHeight="false" outlineLevel="0" collapsed="false">
      <c r="A59" s="160" t="n">
        <v>45</v>
      </c>
      <c r="B59" s="188"/>
      <c r="C59" s="161"/>
      <c r="D59" s="162"/>
      <c r="E59" s="183"/>
      <c r="F59" s="181"/>
      <c r="G59" s="183"/>
      <c r="H59" s="180"/>
      <c r="I59" s="180"/>
      <c r="J59" s="181"/>
      <c r="K59" s="183"/>
      <c r="L59" s="180"/>
      <c r="M59" s="180"/>
      <c r="N59" s="181"/>
      <c r="O59" s="183"/>
      <c r="P59" s="180"/>
      <c r="Q59" s="180"/>
      <c r="R59" s="180"/>
      <c r="S59" s="180"/>
      <c r="T59" s="180"/>
      <c r="U59" s="180"/>
      <c r="V59" s="181"/>
      <c r="W59" s="183"/>
      <c r="X59" s="180"/>
      <c r="Y59" s="180"/>
      <c r="Z59" s="180"/>
      <c r="AA59" s="180"/>
      <c r="AB59" s="180"/>
      <c r="AC59" s="180"/>
      <c r="AD59" s="181"/>
      <c r="AE59" s="183"/>
      <c r="AF59" s="180"/>
      <c r="AG59" s="180"/>
      <c r="AH59" s="180"/>
      <c r="AI59" s="180"/>
      <c r="AJ59" s="180"/>
      <c r="AK59" s="180"/>
      <c r="AL59" s="166"/>
      <c r="AM59" s="167" t="str">
        <f aca="false">IF(B59="","",SUM(E59:AL59))</f>
        <v/>
      </c>
      <c r="AN59" s="168" t="str">
        <f aca="false">IF(B59="","",AM59/9)</f>
        <v/>
      </c>
      <c r="AO59" s="169" t="str">
        <f aca="false">IF(B59="","",IF(AM59=0,"-",RANK(AM59,$AM$15:$AM$64,0)))</f>
        <v/>
      </c>
      <c r="AP59" s="167" t="str">
        <f aca="false">IF(E59="","",IF(E59="-","-",IF(UPPER(E59)="AB","+",VLOOKUP(E59,'විෂය තොරතුරු'!$P$24:$Q$28,2))))</f>
        <v/>
      </c>
      <c r="AQ59" s="168" t="str">
        <f aca="false">IF(F59="","",IF(F59="-","-",IF(UPPER(F59)="AB","+",VLOOKUP(F59,'විෂය තොරතුරු'!$P$24:$Q$28,2))))</f>
        <v/>
      </c>
      <c r="AR59" s="168" t="str">
        <f aca="false">IF(G59="","",IF(G59="-","-",IF(UPPER(G59)="AB","+",VLOOKUP(G59,'විෂය තොරතුරු'!$P$24:$Q$28,2))))</f>
        <v/>
      </c>
      <c r="AS59" s="168" t="str">
        <f aca="false">IF(H59="","",IF(H59="-","-",IF(UPPER(H59)="AB","+",VLOOKUP(H59,'විෂය තොරතුරු'!$P$24:$Q$28,2))))</f>
        <v/>
      </c>
      <c r="AT59" s="168" t="str">
        <f aca="false">IF(I59="","",IF(I59="-","-",IF(UPPER(I59)="AB","+",VLOOKUP(I59,'විෂය තොරතුරු'!$P$24:$Q$28,2))))</f>
        <v/>
      </c>
      <c r="AU59" s="170" t="str">
        <f aca="false">IF(J59="","",IF(J59="-","-",IF(UPPER(J59)="AB","+",VLOOKUP(J59,'විෂය තොරතුරු'!$P$24:$Q$28,2))))</f>
        <v/>
      </c>
      <c r="AV59" s="171" t="str">
        <f aca="false">IF(K59="","",IF(K59="-","-",IF(UPPER(K59)="AB","+",VLOOKUP(K59,'විෂය තොරතුරු'!$P$24:$Q$28,2))))</f>
        <v/>
      </c>
      <c r="AW59" s="168" t="str">
        <f aca="false">IF(L59="","",IF(L59="-","-",IF(UPPER(L59)="AB","+",VLOOKUP(L59,'විෂය තොරතුරු'!$P$24:$Q$28,2))))</f>
        <v/>
      </c>
      <c r="AX59" s="168" t="str">
        <f aca="false">IF(M59="","",IF(M59="-","-",IF(UPPER(M59)="AB","+",VLOOKUP(M59,'විෂය තොරතුරු'!$P$24:$Q$28,2))))</f>
        <v/>
      </c>
      <c r="AY59" s="169" t="str">
        <f aca="false">IF(N59="","",IF(N59="-","-",IF(UPPER(N59)="AB","+",VLOOKUP(N59,'විෂය තොරතුරු'!$P$24:$Q$28,2))))</f>
        <v/>
      </c>
      <c r="AZ59" s="167" t="str">
        <f aca="false">IF(O59="","",IF(O59="-","-",IF(UPPER(O59)="AB","+",VLOOKUP(O59,'විෂය තොරතුරු'!$P$24:$Q$28,2))))</f>
        <v/>
      </c>
      <c r="BA59" s="168" t="str">
        <f aca="false">IF(P59="","",IF(P59="-","-",IF(UPPER(P59)="AB","+",VLOOKUP(P59,'විෂය තොරතුරු'!$P$24:$Q$28,2))))</f>
        <v/>
      </c>
      <c r="BB59" s="168" t="str">
        <f aca="false">IF(Q59="","",IF(Q59="-","-",IF(UPPER(Q59)="AB","+",VLOOKUP(Q59,'විෂය තොරතුරු'!$P$24:$Q$28,2))))</f>
        <v/>
      </c>
      <c r="BC59" s="168" t="str">
        <f aca="false">IF(R59="","",IF(R59="-","-",IF(UPPER(R59)="AB","+",VLOOKUP(R59,'විෂය තොරතුරු'!$P$24:$Q$28,2))))</f>
        <v/>
      </c>
      <c r="BD59" s="168" t="str">
        <f aca="false">IF(S59="","",IF(S59="-","-",IF(UPPER(S59)="AB","+",VLOOKUP(S59,'විෂය තොරතුරු'!$P$24:$Q$28,2))))</f>
        <v/>
      </c>
      <c r="BE59" s="168" t="str">
        <f aca="false">IF(T59="","",IF(T59="-","-",IF(UPPER(T59)="AB","+",VLOOKUP(T59,'විෂය තොරතුරු'!$P$24:$Q$28,2))))</f>
        <v/>
      </c>
      <c r="BF59" s="168" t="str">
        <f aca="false">IF(U59="","",IF(U59="-","-",IF(UPPER(U59)="AB","+",VLOOKUP(U59,'විෂය තොරතුරු'!$P$24:$Q$28,2))))</f>
        <v/>
      </c>
      <c r="BG59" s="170" t="str">
        <f aca="false">IF(V59="","",IF(V59="-","-",IF(UPPER(V59)="AB","+",VLOOKUP(V59,'විෂය තොරතුරු'!$P$24:$Q$28,2))))</f>
        <v/>
      </c>
      <c r="BH59" s="171" t="str">
        <f aca="false">IF(W59="","",IF(W59="-","-",IF(UPPER(W59)="AB","+",VLOOKUP(W59,'විෂය තොරතුරු'!$P$24:$Q$28,2))))</f>
        <v/>
      </c>
      <c r="BI59" s="168" t="str">
        <f aca="false">IF(X59="","",IF(X59="-","-",IF(UPPER(X59)="AB","+",VLOOKUP(X59,'විෂය තොරතුරු'!$P$24:$Q$28,2))))</f>
        <v/>
      </c>
      <c r="BJ59" s="168" t="str">
        <f aca="false">IF(Y59="","",IF(Y59="-","-",IF(UPPER(Y59)="AB","+",VLOOKUP(Y59,'විෂය තොරතුරු'!$P$24:$Q$28,2))))</f>
        <v/>
      </c>
      <c r="BK59" s="168" t="str">
        <f aca="false">IF(Z59="","",IF(Z59="-","-",IF(UPPER(Z59)="AB","+",VLOOKUP(Z59,'විෂය තොරතුරු'!$P$24:$Q$28,2))))</f>
        <v/>
      </c>
      <c r="BL59" s="168" t="str">
        <f aca="false">IF(AA59="","",IF(AA59="-","-",IF(UPPER(AA59)="AB","+",VLOOKUP(AA59,'විෂය තොරතුරු'!$P$24:$Q$28,2))))</f>
        <v/>
      </c>
      <c r="BM59" s="168" t="str">
        <f aca="false">IF(AB59="","",IF(AB59="-","-",IF(UPPER(AB59)="AB","+",VLOOKUP(AB59,'විෂය තොරතුරු'!$P$24:$Q$28,2))))</f>
        <v/>
      </c>
      <c r="BN59" s="168" t="str">
        <f aca="false">IF(AC59="","",IF(AC59="-","-",IF(UPPER(AC59)="AB","+",VLOOKUP(AC59,'විෂය තොරතුරු'!$P$24:$Q$28,2))))</f>
        <v/>
      </c>
      <c r="BO59" s="169" t="str">
        <f aca="false">IF(AD59="","",IF(AD59="-","-",IF(UPPER(AD59)="AB","+",VLOOKUP(AD59,'විෂය තොරතුරු'!$P$24:$Q$28,2))))</f>
        <v/>
      </c>
      <c r="BP59" s="171" t="str">
        <f aca="false">IF(AE59="","",IF(AE59="-","-",IF(UPPER(AE59)="AB","+",VLOOKUP(AE59,'විෂය තොරතුරු'!$P$24:$Q$28,2))))</f>
        <v/>
      </c>
      <c r="BQ59" s="168" t="str">
        <f aca="false">IF(AF59="","",IF(AF59="-","-",IF(UPPER(AF59)="AB","+",VLOOKUP(AF59,'විෂය තොරතුරු'!$P$24:$Q$28,2))))</f>
        <v/>
      </c>
      <c r="BR59" s="168" t="str">
        <f aca="false">IF(AG59="","",IF(AG59="-","-",IF(UPPER(AG59)="AB","+",VLOOKUP(AG59,'විෂය තොරතුරු'!$P$24:$Q$28,2))))</f>
        <v/>
      </c>
      <c r="BS59" s="168" t="str">
        <f aca="false">IF(AH59="","",IF(AH59="-","-",IF(UPPER(AH59)="AB","+",VLOOKUP(AH59,'විෂය තොරතුරු'!$P$24:$Q$28,2))))</f>
        <v/>
      </c>
      <c r="BT59" s="168" t="str">
        <f aca="false">IF(AI59="","",IF(AI59="-","-",IF(UPPER(AI59)="AB","+",VLOOKUP(AI59,'විෂය තොරතුරු'!$P$24:$Q$28,2))))</f>
        <v/>
      </c>
      <c r="BU59" s="168" t="str">
        <f aca="false">IF(AJ59="","",IF(AJ59="-","-",IF(UPPER(AJ59)="AB","+",VLOOKUP(AJ59,'විෂය තොරතුරු'!$P$24:$Q$28,2))))</f>
        <v/>
      </c>
      <c r="BV59" s="168" t="str">
        <f aca="false">IF(AK59="","",IF(AK59="-","-",IF(UPPER(AK59)="AB","+",VLOOKUP(AK59,'විෂය තොරතුරු'!$P$24:$Q$28,2))))</f>
        <v/>
      </c>
      <c r="BW59" s="169" t="str">
        <f aca="false">IF(AL59="","",IF(AL59="-","-",IF(UPPER(AL59)="AB","+",VLOOKUP(AL59,'විෂය තොරතුරු'!$P$24:$Q$28,2))))</f>
        <v/>
      </c>
      <c r="BX59" s="171" t="str">
        <f aca="false">IF($B59="","",COUNTIF($AP59:$BW59,"A"))</f>
        <v/>
      </c>
      <c r="BY59" s="168" t="str">
        <f aca="false">IF($B59="","",COUNTIF($AP59:$BW59,"B"))</f>
        <v/>
      </c>
      <c r="BZ59" s="168" t="str">
        <f aca="false">IF($B59="","",COUNTIF($AP59:$BW59,"C"))</f>
        <v/>
      </c>
      <c r="CA59" s="168" t="str">
        <f aca="false">IF($B59="","",COUNTIF($AP59:$BW59,"S"))</f>
        <v/>
      </c>
      <c r="CB59" s="169" t="str">
        <f aca="false">IF($B59="","",COUNTIF($AP59:$BW59,"W"))</f>
        <v/>
      </c>
      <c r="CC59" s="171" t="str">
        <f aca="false">IF(B59="","",SUM(BX59:CA59))</f>
        <v/>
      </c>
      <c r="CD59" s="169" t="str">
        <f aca="false">IF(B59="","",SUM(BX59:BZ59))</f>
        <v/>
      </c>
      <c r="CE59" s="172" t="str">
        <f aca="false">IF(B59="","",IF(AND(CC59&gt;=6,CD59&gt;=3,OR(E59&gt;=35,F59&gt;=35),L59&gt;=35),"6/3 සමත්",IF(AND(CC59&gt;=5,CD59&gt;=3,OR(E59&gt;=35,F59&gt;=35,L59&gt;=35)),"5/3 සමත්",IF(AND(CC59&gt;=4,CD59&gt;=1,OR(E59&gt;=20,F59&gt;=20,L59&gt;=20)),"සමත් කළ හැකි",IF(CB59=9,"W9","අසමත් ?")))))</f>
        <v/>
      </c>
      <c r="FK59" s="173" t="n">
        <v>45</v>
      </c>
      <c r="FL59" s="188" t="s">
        <v>88</v>
      </c>
      <c r="FM59" s="161"/>
      <c r="FN59" s="161" t="str">
        <f aca="false">IF(FM59="","-",(FM59/$M$95)*100)</f>
        <v>-</v>
      </c>
      <c r="FO59" s="165" t="n">
        <v>17</v>
      </c>
      <c r="FP59" s="165"/>
      <c r="FQ59" s="165" t="n">
        <v>18</v>
      </c>
      <c r="FR59" s="165" t="s">
        <v>18</v>
      </c>
      <c r="FS59" s="165"/>
      <c r="FT59" s="165"/>
      <c r="FU59" s="165" t="n">
        <v>4</v>
      </c>
      <c r="FV59" s="165" t="n">
        <v>12</v>
      </c>
      <c r="FW59" s="165" t="n">
        <v>7</v>
      </c>
      <c r="FX59" s="165" t="n">
        <v>18</v>
      </c>
      <c r="FY59" s="165" t="s">
        <v>18</v>
      </c>
      <c r="FZ59" s="165" t="n">
        <v>2</v>
      </c>
      <c r="GA59" s="165" t="s">
        <v>18</v>
      </c>
      <c r="GB59" s="165"/>
      <c r="GC59" s="165"/>
      <c r="GD59" s="165"/>
      <c r="GE59" s="165"/>
      <c r="GF59" s="165"/>
      <c r="GG59" s="165" t="s">
        <v>18</v>
      </c>
      <c r="GH59" s="165" t="s">
        <v>18</v>
      </c>
      <c r="GI59" s="165" t="n">
        <v>25</v>
      </c>
      <c r="GJ59" s="165"/>
      <c r="GK59" s="165"/>
      <c r="GL59" s="165" t="s">
        <v>18</v>
      </c>
      <c r="GM59" s="165"/>
      <c r="GN59" s="165"/>
      <c r="GO59" s="165" t="n">
        <v>15</v>
      </c>
      <c r="GP59" s="165" t="s">
        <v>18</v>
      </c>
      <c r="GQ59" s="165"/>
      <c r="GR59" s="165" t="s">
        <v>18</v>
      </c>
      <c r="GS59" s="165"/>
      <c r="GT59" s="165"/>
      <c r="GU59" s="165"/>
      <c r="GV59" s="174"/>
      <c r="GW59" s="167" t="n">
        <f aca="false">IF(FL59="","",SUM(FO59:GV59))</f>
        <v>118</v>
      </c>
      <c r="GX59" s="168" t="n">
        <f aca="false">IF(FL59="","",GW59/9)</f>
        <v>13.1111111111111</v>
      </c>
      <c r="GY59" s="169" t="n">
        <f aca="false">IF(FL59="","",IF(GW59=0,"-",RANK(GW59,$GW$15:$GW$64,0)))</f>
        <v>43</v>
      </c>
      <c r="GZ59" s="167" t="str">
        <f aca="false">IF(FO59="","",IF(FO59="-","-",IF(UPPER(FO59)="AB","+",VLOOKUP(FO59,'විෂය තොරතුරු'!$P$24:$Q$28,2))))</f>
        <v>W</v>
      </c>
      <c r="HA59" s="168" t="str">
        <f aca="false">IF(FP59="","",IF(FP59="-","-",IF(UPPER(FP59)="AB","+",VLOOKUP(FP59,'විෂය තොරතුරු'!$P$24:$Q$28,2))))</f>
        <v/>
      </c>
      <c r="HB59" s="168" t="str">
        <f aca="false">IF(FQ59="","",IF(FQ59="-","-",IF(UPPER(FQ59)="AB","+",VLOOKUP(FQ59,'විෂය තොරතුරු'!$P$24:$Q$28,2))))</f>
        <v>W</v>
      </c>
      <c r="HC59" s="168" t="str">
        <f aca="false">IF(FR59="","",IF(FR59="-","-",IF(UPPER(FR59)="AB","+",VLOOKUP(FR59,'විෂය තොරතුරු'!$P$24:$Q$28,2))))</f>
        <v>-</v>
      </c>
      <c r="HD59" s="168" t="str">
        <f aca="false">IF(FS59="","",IF(FS59="-","-",IF(UPPER(FS59)="AB","+",VLOOKUP(FS59,'විෂය තොරතුරු'!$P$24:$Q$28,2))))</f>
        <v/>
      </c>
      <c r="HE59" s="170" t="str">
        <f aca="false">IF(FT59="","",IF(FT59="-","-",IF(UPPER(FT59)="AB","+",VLOOKUP(FT59,'විෂය තොරතුරු'!$P$24:$Q$28,2))))</f>
        <v/>
      </c>
      <c r="HF59" s="171" t="str">
        <f aca="false">IF(FU59="","",IF(FU59="-","-",IF(UPPER(FU59)="AB","+",VLOOKUP(FU59,'විෂය තොරතුරු'!$P$24:$Q$28,2))))</f>
        <v>W</v>
      </c>
      <c r="HG59" s="168" t="str">
        <f aca="false">IF(FV59="","",IF(FV59="-","-",IF(UPPER(FV59)="AB","+",VLOOKUP(FV59,'විෂය තොරතුරු'!$P$24:$Q$28,2))))</f>
        <v>W</v>
      </c>
      <c r="HH59" s="168" t="str">
        <f aca="false">IF(FW59="","",IF(FW59="-","-",IF(UPPER(FW59)="AB","+",VLOOKUP(FW59,'විෂය තොරතුරු'!$P$24:$Q$28,2))))</f>
        <v>W</v>
      </c>
      <c r="HI59" s="169" t="str">
        <f aca="false">IF(FX59="","",IF(FX59="-","-",IF(UPPER(FX59)="AB","+",VLOOKUP(FX59,'විෂය තොරතුරු'!$P$24:$Q$28,2))))</f>
        <v>W</v>
      </c>
      <c r="HJ59" s="167" t="str">
        <f aca="false">IF(FY59="","",IF(FY59="-","-",IF(UPPER(FY59)="AB","+",VLOOKUP(FY59,'විෂය තොරතුරු'!$P$24:$Q$28,2))))</f>
        <v>-</v>
      </c>
      <c r="HK59" s="168" t="str">
        <f aca="false">IF(FZ59="","",IF(FZ59="-","-",IF(UPPER(FZ59)="AB","+",VLOOKUP(FZ59,'විෂය තොරතුරු'!$P$24:$Q$28,2))))</f>
        <v>W</v>
      </c>
      <c r="HL59" s="168" t="str">
        <f aca="false">IF(GA59="","",IF(GA59="-","-",IF(UPPER(GA59)="AB","+",VLOOKUP(GA59,'විෂය තොරතුරු'!$P$24:$Q$28,2))))</f>
        <v>-</v>
      </c>
      <c r="HM59" s="168" t="str">
        <f aca="false">IF(GB59="","",IF(GB59="-","-",IF(UPPER(GB59)="AB","+",VLOOKUP(GB59,'විෂය තොරතුරු'!$P$24:$Q$28,2))))</f>
        <v/>
      </c>
      <c r="HN59" s="168" t="str">
        <f aca="false">IF(GC59="","",IF(GC59="-","-",IF(UPPER(GC59)="AB","+",VLOOKUP(GC59,'විෂය තොරතුරු'!$P$24:$Q$28,2))))</f>
        <v/>
      </c>
      <c r="HO59" s="168" t="str">
        <f aca="false">IF(GD59="","",IF(GD59="-","-",IF(UPPER(GD59)="AB","+",VLOOKUP(GD59,'විෂය තොරතුරු'!$P$24:$Q$28,2))))</f>
        <v/>
      </c>
      <c r="HP59" s="168" t="str">
        <f aca="false">IF(GE59="","",IF(GE59="-","-",IF(UPPER(GE59)="AB","+",VLOOKUP(GE59,'විෂය තොරතුරු'!$P$24:$Q$28,2))))</f>
        <v/>
      </c>
      <c r="HQ59" s="170" t="str">
        <f aca="false">IF(GF59="","",IF(GF59="-","-",IF(UPPER(GF59)="AB","+",VLOOKUP(GF59,'විෂය තොරතුරු'!$P$24:$Q$28,2))))</f>
        <v/>
      </c>
      <c r="HR59" s="171" t="str">
        <f aca="false">IF(GG59="","",IF(GG59="-","-",IF(UPPER(GG59)="AB","+",VLOOKUP(GG59,'විෂය තොරතුරු'!$P$24:$Q$28,2))))</f>
        <v>-</v>
      </c>
      <c r="HS59" s="168" t="str">
        <f aca="false">IF(GH59="","",IF(GH59="-","-",IF(UPPER(GH59)="AB","+",VLOOKUP(GH59,'විෂය තොරතුරු'!$P$24:$Q$28,2))))</f>
        <v>-</v>
      </c>
      <c r="HT59" s="168" t="str">
        <f aca="false">IF(GI59="","",IF(GI59="-","-",IF(UPPER(GI59)="AB","+",VLOOKUP(GI59,'විෂය තොරතුරු'!$P$24:$Q$28,2))))</f>
        <v>W</v>
      </c>
      <c r="HU59" s="168" t="str">
        <f aca="false">IF(GJ59="","",IF(GJ59="-","-",IF(UPPER(GJ59)="AB","+",VLOOKUP(GJ59,'විෂය තොරතුරු'!$P$24:$Q$28,2))))</f>
        <v/>
      </c>
      <c r="HV59" s="168" t="str">
        <f aca="false">IF(GK59="","",IF(GK59="-","-",IF(UPPER(GK59)="AB","+",VLOOKUP(GK59,'විෂය තොරතුරු'!$P$24:$Q$28,2))))</f>
        <v/>
      </c>
      <c r="HW59" s="168" t="str">
        <f aca="false">IF(GL59="","",IF(GL59="-","-",IF(UPPER(GL59)="AB","+",VLOOKUP(GL59,'විෂය තොරතුරු'!$P$24:$Q$28,2))))</f>
        <v>-</v>
      </c>
      <c r="HX59" s="168" t="str">
        <f aca="false">IF(GM59="","",IF(GM59="-","-",IF(UPPER(GM59)="AB","+",VLOOKUP(GM59,'විෂය තොරතුරු'!$P$24:$Q$28,2))))</f>
        <v/>
      </c>
      <c r="HY59" s="169" t="str">
        <f aca="false">IF(GN59="","",IF(GN59="-","-",IF(UPPER(GN59)="AB","+",VLOOKUP(GN59,'විෂය තොරතුරු'!$P$24:$Q$28,2))))</f>
        <v/>
      </c>
      <c r="HZ59" s="171" t="str">
        <f aca="false">IF(GO59="","",IF(GO59="-","-",IF(UPPER(GO59)="AB","+",VLOOKUP(GO59,'විෂය තොරතුරු'!$P$24:$Q$28,2))))</f>
        <v>W</v>
      </c>
      <c r="IA59" s="168" t="str">
        <f aca="false">IF(GP59="","",IF(GP59="-","-",IF(UPPER(GP59)="AB","+",VLOOKUP(GP59,'විෂය තොරතුරු'!$P$24:$Q$28,2))))</f>
        <v>-</v>
      </c>
      <c r="IB59" s="168" t="str">
        <f aca="false">IF(GQ59="","",IF(GQ59="-","-",IF(UPPER(GQ59)="AB","+",VLOOKUP(GQ59,'විෂය තොරතුරු'!$P$24:$Q$28,2))))</f>
        <v/>
      </c>
      <c r="IC59" s="168" t="str">
        <f aca="false">IF(GR59="","",IF(GR59="-","-",IF(UPPER(GR59)="AB","+",VLOOKUP(GR59,'විෂය තොරතුරු'!$P$24:$Q$28,2))))</f>
        <v>-</v>
      </c>
      <c r="ID59" s="168" t="str">
        <f aca="false">IF(GS59="","",IF(GS59="-","-",IF(UPPER(GS59)="AB","+",VLOOKUP(GS59,'විෂය තොරතුරු'!$P$24:$Q$28,2))))</f>
        <v/>
      </c>
      <c r="IE59" s="168" t="str">
        <f aca="false">IF(GT59="","",IF(GT59="-","-",IF(UPPER(GT59)="AB","+",VLOOKUP(GT59,'විෂය තොරතුරු'!$P$24:$Q$28,2))))</f>
        <v/>
      </c>
      <c r="IF59" s="168" t="str">
        <f aca="false">IF(GU59="","",IF(GU59="-","-",IF(UPPER(GU59)="AB","+",VLOOKUP(GU59,'විෂය තොරතුරු'!$P$24:$Q$28,2))))</f>
        <v/>
      </c>
      <c r="IG59" s="169" t="str">
        <f aca="false">IF(GV59="","",IF(GV59="-","-",IF(UPPER(GV59)="AB","+",VLOOKUP(GV59,'විෂය තොරතුරු'!$P$24:$Q$28,2))))</f>
        <v/>
      </c>
      <c r="IH59" s="171" t="n">
        <f aca="false">IF($FL59="","",COUNTIF($GZ59:$IG59,"A"))</f>
        <v>0</v>
      </c>
      <c r="II59" s="171" t="n">
        <f aca="false">IF($FL59="","",COUNTIF($GZ59:$IG59,"B"))</f>
        <v>0</v>
      </c>
      <c r="IJ59" s="171" t="n">
        <f aca="false">IF($FL59="","",COUNTIF($GZ59:$IG59,"C"))</f>
        <v>0</v>
      </c>
      <c r="IK59" s="171" t="n">
        <f aca="false">IF($FL59="","",COUNTIF($GZ59:$IG59,"S"))</f>
        <v>0</v>
      </c>
      <c r="IL59" s="171" t="n">
        <f aca="false">IF($FL59="","",COUNTIF($GZ59:$IG59,"W"))</f>
        <v>9</v>
      </c>
      <c r="IM59" s="171" t="n">
        <f aca="false">IF(FL59="","",SUM(IH59:IK59))</f>
        <v>0</v>
      </c>
      <c r="IN59" s="169" t="n">
        <f aca="false">IF(FL59="","",SUM(IH59:IJ59))</f>
        <v>0</v>
      </c>
      <c r="IO59" s="172" t="str">
        <f aca="false">IF(FL59="","",IF(AND(IM59&gt;=6,IN59&gt;=3,OR(FO59&gt;=35,FP59&gt;=35),FV59&gt;=35),"6/3 සමත්",IF(AND(IM59&gt;=5,IN59&gt;=3,OR(FO59&gt;=35,FP59&gt;=35,FV59&gt;=35)),"5/3 සමත්",IF(AND(IM59&gt;=4,IN59&gt;=1,OR(FO59&gt;=20,FP59&gt;=20,FV59&gt;=20)),"සමත් කළ හැකි",IF(IL59=9,"W9","අසමත් ?")))))</f>
        <v>W9</v>
      </c>
    </row>
    <row r="60" customFormat="false" ht="13.8" hidden="false" customHeight="false" outlineLevel="0" collapsed="false">
      <c r="A60" s="160" t="n">
        <v>46</v>
      </c>
      <c r="B60" s="189"/>
      <c r="C60" s="161"/>
      <c r="D60" s="162"/>
      <c r="E60" s="183"/>
      <c r="F60" s="181"/>
      <c r="G60" s="183"/>
      <c r="H60" s="180"/>
      <c r="I60" s="180"/>
      <c r="J60" s="181"/>
      <c r="K60" s="183"/>
      <c r="L60" s="180"/>
      <c r="M60" s="180"/>
      <c r="N60" s="181"/>
      <c r="O60" s="183"/>
      <c r="P60" s="180"/>
      <c r="Q60" s="180"/>
      <c r="R60" s="180"/>
      <c r="S60" s="180"/>
      <c r="T60" s="180"/>
      <c r="U60" s="180"/>
      <c r="V60" s="181"/>
      <c r="W60" s="183"/>
      <c r="X60" s="180"/>
      <c r="Y60" s="180"/>
      <c r="Z60" s="180"/>
      <c r="AA60" s="180"/>
      <c r="AB60" s="180"/>
      <c r="AC60" s="180"/>
      <c r="AD60" s="181"/>
      <c r="AE60" s="183"/>
      <c r="AF60" s="180"/>
      <c r="AG60" s="180"/>
      <c r="AH60" s="180"/>
      <c r="AI60" s="180"/>
      <c r="AJ60" s="180"/>
      <c r="AK60" s="180"/>
      <c r="AL60" s="166"/>
      <c r="AM60" s="167" t="str">
        <f aca="false">IF(B60="","",SUM(E60:AL60))</f>
        <v/>
      </c>
      <c r="AN60" s="168" t="str">
        <f aca="false">IF(B60="","",AM60/9)</f>
        <v/>
      </c>
      <c r="AO60" s="169" t="str">
        <f aca="false">IF(B60="","",IF(AM60=0,"-",RANK(AM60,$AM$15:$AM$64,0)))</f>
        <v/>
      </c>
      <c r="AP60" s="167" t="str">
        <f aca="false">IF(E60="","",IF(E60="-","-",IF(UPPER(E60)="AB","+",VLOOKUP(E60,'විෂය තොරතුරු'!$P$24:$Q$28,2))))</f>
        <v/>
      </c>
      <c r="AQ60" s="168" t="str">
        <f aca="false">IF(F60="","",IF(F60="-","-",IF(UPPER(F60)="AB","+",VLOOKUP(F60,'විෂය තොරතුරු'!$P$24:$Q$28,2))))</f>
        <v/>
      </c>
      <c r="AR60" s="168" t="str">
        <f aca="false">IF(G60="","",IF(G60="-","-",IF(UPPER(G60)="AB","+",VLOOKUP(G60,'විෂය තොරතුරු'!$P$24:$Q$28,2))))</f>
        <v/>
      </c>
      <c r="AS60" s="168" t="str">
        <f aca="false">IF(H60="","",IF(H60="-","-",IF(UPPER(H60)="AB","+",VLOOKUP(H60,'විෂය තොරතුරු'!$P$24:$Q$28,2))))</f>
        <v/>
      </c>
      <c r="AT60" s="168" t="str">
        <f aca="false">IF(I60="","",IF(I60="-","-",IF(UPPER(I60)="AB","+",VLOOKUP(I60,'විෂය තොරතුරු'!$P$24:$Q$28,2))))</f>
        <v/>
      </c>
      <c r="AU60" s="170" t="str">
        <f aca="false">IF(J60="","",IF(J60="-","-",IF(UPPER(J60)="AB","+",VLOOKUP(J60,'විෂය තොරතුරු'!$P$24:$Q$28,2))))</f>
        <v/>
      </c>
      <c r="AV60" s="171" t="str">
        <f aca="false">IF(K60="","",IF(K60="-","-",IF(UPPER(K60)="AB","+",VLOOKUP(K60,'විෂය තොරතුරු'!$P$24:$Q$28,2))))</f>
        <v/>
      </c>
      <c r="AW60" s="168" t="str">
        <f aca="false">IF(L60="","",IF(L60="-","-",IF(UPPER(L60)="AB","+",VLOOKUP(L60,'විෂය තොරතුරු'!$P$24:$Q$28,2))))</f>
        <v/>
      </c>
      <c r="AX60" s="168" t="str">
        <f aca="false">IF(M60="","",IF(M60="-","-",IF(UPPER(M60)="AB","+",VLOOKUP(M60,'විෂය තොරතුරු'!$P$24:$Q$28,2))))</f>
        <v/>
      </c>
      <c r="AY60" s="169" t="str">
        <f aca="false">IF(N60="","",IF(N60="-","-",IF(UPPER(N60)="AB","+",VLOOKUP(N60,'විෂය තොරතුරු'!$P$24:$Q$28,2))))</f>
        <v/>
      </c>
      <c r="AZ60" s="167" t="str">
        <f aca="false">IF(O60="","",IF(O60="-","-",IF(UPPER(O60)="AB","+",VLOOKUP(O60,'විෂය තොරතුරු'!$P$24:$Q$28,2))))</f>
        <v/>
      </c>
      <c r="BA60" s="168" t="str">
        <f aca="false">IF(P60="","",IF(P60="-","-",IF(UPPER(P60)="AB","+",VLOOKUP(P60,'විෂය තොරතුරු'!$P$24:$Q$28,2))))</f>
        <v/>
      </c>
      <c r="BB60" s="168" t="str">
        <f aca="false">IF(Q60="","",IF(Q60="-","-",IF(UPPER(Q60)="AB","+",VLOOKUP(Q60,'විෂය තොරතුරු'!$P$24:$Q$28,2))))</f>
        <v/>
      </c>
      <c r="BC60" s="168" t="str">
        <f aca="false">IF(R60="","",IF(R60="-","-",IF(UPPER(R60)="AB","+",VLOOKUP(R60,'විෂය තොරතුරු'!$P$24:$Q$28,2))))</f>
        <v/>
      </c>
      <c r="BD60" s="168" t="str">
        <f aca="false">IF(S60="","",IF(S60="-","-",IF(UPPER(S60)="AB","+",VLOOKUP(S60,'විෂය තොරතුරු'!$P$24:$Q$28,2))))</f>
        <v/>
      </c>
      <c r="BE60" s="168" t="str">
        <f aca="false">IF(T60="","",IF(T60="-","-",IF(UPPER(T60)="AB","+",VLOOKUP(T60,'විෂය තොරතුරු'!$P$24:$Q$28,2))))</f>
        <v/>
      </c>
      <c r="BF60" s="168" t="str">
        <f aca="false">IF(U60="","",IF(U60="-","-",IF(UPPER(U60)="AB","+",VLOOKUP(U60,'විෂය තොරතුරු'!$P$24:$Q$28,2))))</f>
        <v/>
      </c>
      <c r="BG60" s="170" t="str">
        <f aca="false">IF(V60="","",IF(V60="-","-",IF(UPPER(V60)="AB","+",VLOOKUP(V60,'විෂය තොරතුරු'!$P$24:$Q$28,2))))</f>
        <v/>
      </c>
      <c r="BH60" s="171" t="str">
        <f aca="false">IF(W60="","",IF(W60="-","-",IF(UPPER(W60)="AB","+",VLOOKUP(W60,'විෂය තොරතුරු'!$P$24:$Q$28,2))))</f>
        <v/>
      </c>
      <c r="BI60" s="168" t="str">
        <f aca="false">IF(X60="","",IF(X60="-","-",IF(UPPER(X60)="AB","+",VLOOKUP(X60,'විෂය තොරතුරු'!$P$24:$Q$28,2))))</f>
        <v/>
      </c>
      <c r="BJ60" s="168" t="str">
        <f aca="false">IF(Y60="","",IF(Y60="-","-",IF(UPPER(Y60)="AB","+",VLOOKUP(Y60,'විෂය තොරතුරු'!$P$24:$Q$28,2))))</f>
        <v/>
      </c>
      <c r="BK60" s="168" t="str">
        <f aca="false">IF(Z60="","",IF(Z60="-","-",IF(UPPER(Z60)="AB","+",VLOOKUP(Z60,'විෂය තොරතුරු'!$P$24:$Q$28,2))))</f>
        <v/>
      </c>
      <c r="BL60" s="168" t="str">
        <f aca="false">IF(AA60="","",IF(AA60="-","-",IF(UPPER(AA60)="AB","+",VLOOKUP(AA60,'විෂය තොරතුරු'!$P$24:$Q$28,2))))</f>
        <v/>
      </c>
      <c r="BM60" s="168" t="str">
        <f aca="false">IF(AB60="","",IF(AB60="-","-",IF(UPPER(AB60)="AB","+",VLOOKUP(AB60,'විෂය තොරතුරු'!$P$24:$Q$28,2))))</f>
        <v/>
      </c>
      <c r="BN60" s="168" t="str">
        <f aca="false">IF(AC60="","",IF(AC60="-","-",IF(UPPER(AC60)="AB","+",VLOOKUP(AC60,'විෂය තොරතුරු'!$P$24:$Q$28,2))))</f>
        <v/>
      </c>
      <c r="BO60" s="169" t="str">
        <f aca="false">IF(AD60="","",IF(AD60="-","-",IF(UPPER(AD60)="AB","+",VLOOKUP(AD60,'විෂය තොරතුරු'!$P$24:$Q$28,2))))</f>
        <v/>
      </c>
      <c r="BP60" s="171" t="str">
        <f aca="false">IF(AE60="","",IF(AE60="-","-",IF(UPPER(AE60)="AB","+",VLOOKUP(AE60,'විෂය තොරතුරු'!$P$24:$Q$28,2))))</f>
        <v/>
      </c>
      <c r="BQ60" s="168" t="str">
        <f aca="false">IF(AF60="","",IF(AF60="-","-",IF(UPPER(AF60)="AB","+",VLOOKUP(AF60,'විෂය තොරතුරු'!$P$24:$Q$28,2))))</f>
        <v/>
      </c>
      <c r="BR60" s="168" t="str">
        <f aca="false">IF(AG60="","",IF(AG60="-","-",IF(UPPER(AG60)="AB","+",VLOOKUP(AG60,'විෂය තොරතුරු'!$P$24:$Q$28,2))))</f>
        <v/>
      </c>
      <c r="BS60" s="168" t="str">
        <f aca="false">IF(AH60="","",IF(AH60="-","-",IF(UPPER(AH60)="AB","+",VLOOKUP(AH60,'විෂය තොරතුරු'!$P$24:$Q$28,2))))</f>
        <v/>
      </c>
      <c r="BT60" s="168" t="str">
        <f aca="false">IF(AI60="","",IF(AI60="-","-",IF(UPPER(AI60)="AB","+",VLOOKUP(AI60,'විෂය තොරතුරු'!$P$24:$Q$28,2))))</f>
        <v/>
      </c>
      <c r="BU60" s="168" t="str">
        <f aca="false">IF(AJ60="","",IF(AJ60="-","-",IF(UPPER(AJ60)="AB","+",VLOOKUP(AJ60,'විෂය තොරතුරු'!$P$24:$Q$28,2))))</f>
        <v/>
      </c>
      <c r="BV60" s="168" t="str">
        <f aca="false">IF(AK60="","",IF(AK60="-","-",IF(UPPER(AK60)="AB","+",VLOOKUP(AK60,'විෂය තොරතුරු'!$P$24:$Q$28,2))))</f>
        <v/>
      </c>
      <c r="BW60" s="169" t="str">
        <f aca="false">IF(AL60="","",IF(AL60="-","-",IF(UPPER(AL60)="AB","+",VLOOKUP(AL60,'විෂය තොරතුරු'!$P$24:$Q$28,2))))</f>
        <v/>
      </c>
      <c r="BX60" s="171" t="str">
        <f aca="false">IF($B60="","",COUNTIF($AP60:$BW60,"A"))</f>
        <v/>
      </c>
      <c r="BY60" s="168" t="str">
        <f aca="false">IF($B60="","",COUNTIF($AP60:$BW60,"B"))</f>
        <v/>
      </c>
      <c r="BZ60" s="168" t="str">
        <f aca="false">IF($B60="","",COUNTIF($AP60:$BW60,"C"))</f>
        <v/>
      </c>
      <c r="CA60" s="168" t="str">
        <f aca="false">IF($B60="","",COUNTIF($AP60:$BW60,"S"))</f>
        <v/>
      </c>
      <c r="CB60" s="169" t="str">
        <f aca="false">IF($B60="","",COUNTIF($AP60:$BW60,"W"))</f>
        <v/>
      </c>
      <c r="CC60" s="171" t="str">
        <f aca="false">IF(B60="","",SUM(BX60:CA60))</f>
        <v/>
      </c>
      <c r="CD60" s="169" t="str">
        <f aca="false">IF(B60="","",SUM(BX60:BZ60))</f>
        <v/>
      </c>
      <c r="CE60" s="172" t="str">
        <f aca="false">IF(B60="","",IF(AND(CC60&gt;=6,CD60&gt;=3,OR(E60&gt;=35,F60&gt;=35),L60&gt;=35),"6/3 සමත්",IF(AND(CC60&gt;=5,CD60&gt;=3,OR(E60&gt;=35,F60&gt;=35,L60&gt;=35)),"5/3 සමත්",IF(AND(CC60&gt;=4,CD60&gt;=1,OR(E60&gt;=20,F60&gt;=20,L60&gt;=20)),"සමත් කළ හැකි",IF(CB60=9,"W9","අසමත් ?")))))</f>
        <v/>
      </c>
      <c r="FK60" s="173" t="n">
        <v>46</v>
      </c>
      <c r="FL60" s="189" t="s">
        <v>89</v>
      </c>
      <c r="FM60" s="161"/>
      <c r="FN60" s="161" t="str">
        <f aca="false">IF(FM60="","-",(FM60/$M$95)*100)</f>
        <v>-</v>
      </c>
      <c r="FO60" s="165" t="s">
        <v>52</v>
      </c>
      <c r="FP60" s="165"/>
      <c r="FQ60" s="165" t="s">
        <v>52</v>
      </c>
      <c r="FR60" s="165" t="s">
        <v>18</v>
      </c>
      <c r="FS60" s="165"/>
      <c r="FT60" s="165"/>
      <c r="FU60" s="165" t="s">
        <v>52</v>
      </c>
      <c r="FV60" s="165" t="n">
        <v>14</v>
      </c>
      <c r="FW60" s="165" t="n">
        <v>12</v>
      </c>
      <c r="FX60" s="165" t="n">
        <v>12</v>
      </c>
      <c r="FY60" s="165" t="s">
        <v>18</v>
      </c>
      <c r="FZ60" s="165" t="s">
        <v>18</v>
      </c>
      <c r="GA60" s="165" t="s">
        <v>18</v>
      </c>
      <c r="GB60" s="165"/>
      <c r="GC60" s="165"/>
      <c r="GD60" s="165"/>
      <c r="GE60" s="165"/>
      <c r="GF60" s="165"/>
      <c r="GG60" s="165" t="s">
        <v>18</v>
      </c>
      <c r="GH60" s="165" t="s">
        <v>18</v>
      </c>
      <c r="GI60" s="165" t="s">
        <v>18</v>
      </c>
      <c r="GJ60" s="165"/>
      <c r="GK60" s="165"/>
      <c r="GL60" s="165" t="s">
        <v>18</v>
      </c>
      <c r="GM60" s="165"/>
      <c r="GN60" s="165"/>
      <c r="GO60" s="165" t="n">
        <v>21</v>
      </c>
      <c r="GP60" s="165" t="s">
        <v>18</v>
      </c>
      <c r="GQ60" s="165"/>
      <c r="GR60" s="165" t="s">
        <v>18</v>
      </c>
      <c r="GS60" s="165"/>
      <c r="GT60" s="165"/>
      <c r="GU60" s="165"/>
      <c r="GV60" s="174"/>
      <c r="GW60" s="167" t="n">
        <f aca="false">IF(FL60="","",SUM(FO60:GV60))</f>
        <v>59</v>
      </c>
      <c r="GX60" s="168" t="n">
        <f aca="false">IF(FL60="","",GW60/9)</f>
        <v>6.55555555555556</v>
      </c>
      <c r="GY60" s="169" t="n">
        <f aca="false">IF(FL60="","",IF(GW60=0,"-",RANK(GW60,$GW$15:$GW$64,0)))</f>
        <v>46</v>
      </c>
      <c r="GZ60" s="167" t="str">
        <f aca="false">IF(FO60="","",IF(FO60="-","-",IF(UPPER(FO60)="AB","+",VLOOKUP(FO60,'විෂය තොරතුරු'!$P$24:$Q$28,2))))</f>
        <v>+</v>
      </c>
      <c r="HA60" s="168" t="str">
        <f aca="false">IF(FP60="","",IF(FP60="-","-",IF(UPPER(FP60)="AB","+",VLOOKUP(FP60,'විෂය තොරතුරු'!$P$24:$Q$28,2))))</f>
        <v/>
      </c>
      <c r="HB60" s="168" t="str">
        <f aca="false">IF(FQ60="","",IF(FQ60="-","-",IF(UPPER(FQ60)="AB","+",VLOOKUP(FQ60,'විෂය තොරතුරු'!$P$24:$Q$28,2))))</f>
        <v>+</v>
      </c>
      <c r="HC60" s="168" t="str">
        <f aca="false">IF(FR60="","",IF(FR60="-","-",IF(UPPER(FR60)="AB","+",VLOOKUP(FR60,'විෂය තොරතුරු'!$P$24:$Q$28,2))))</f>
        <v>-</v>
      </c>
      <c r="HD60" s="168" t="str">
        <f aca="false">IF(FS60="","",IF(FS60="-","-",IF(UPPER(FS60)="AB","+",VLOOKUP(FS60,'විෂය තොරතුරු'!$P$24:$Q$28,2))))</f>
        <v/>
      </c>
      <c r="HE60" s="170" t="str">
        <f aca="false">IF(FT60="","",IF(FT60="-","-",IF(UPPER(FT60)="AB","+",VLOOKUP(FT60,'විෂය තොරතුරු'!$P$24:$Q$28,2))))</f>
        <v/>
      </c>
      <c r="HF60" s="171" t="str">
        <f aca="false">IF(FU60="","",IF(FU60="-","-",IF(UPPER(FU60)="AB","+",VLOOKUP(FU60,'විෂය තොරතුරු'!$P$24:$Q$28,2))))</f>
        <v>+</v>
      </c>
      <c r="HG60" s="168" t="str">
        <f aca="false">IF(FV60="","",IF(FV60="-","-",IF(UPPER(FV60)="AB","+",VLOOKUP(FV60,'විෂය තොරතුරු'!$P$24:$Q$28,2))))</f>
        <v>W</v>
      </c>
      <c r="HH60" s="168" t="str">
        <f aca="false">IF(FW60="","",IF(FW60="-","-",IF(UPPER(FW60)="AB","+",VLOOKUP(FW60,'විෂය තොරතුරු'!$P$24:$Q$28,2))))</f>
        <v>W</v>
      </c>
      <c r="HI60" s="169" t="str">
        <f aca="false">IF(FX60="","",IF(FX60="-","-",IF(UPPER(FX60)="AB","+",VLOOKUP(FX60,'විෂය තොරතුරු'!$P$24:$Q$28,2))))</f>
        <v>W</v>
      </c>
      <c r="HJ60" s="167" t="str">
        <f aca="false">IF(FY60="","",IF(FY60="-","-",IF(UPPER(FY60)="AB","+",VLOOKUP(FY60,'විෂය තොරතුරු'!$P$24:$Q$28,2))))</f>
        <v>-</v>
      </c>
      <c r="HK60" s="168" t="str">
        <f aca="false">IF(FZ60="","",IF(FZ60="-","-",IF(UPPER(FZ60)="AB","+",VLOOKUP(FZ60,'විෂය තොරතුරු'!$P$24:$Q$28,2))))</f>
        <v>-</v>
      </c>
      <c r="HL60" s="168" t="str">
        <f aca="false">IF(GA60="","",IF(GA60="-","-",IF(UPPER(GA60)="AB","+",VLOOKUP(GA60,'විෂය තොරතුරු'!$P$24:$Q$28,2))))</f>
        <v>-</v>
      </c>
      <c r="HM60" s="168" t="str">
        <f aca="false">IF(GB60="","",IF(GB60="-","-",IF(UPPER(GB60)="AB","+",VLOOKUP(GB60,'විෂය තොරතුරු'!$P$24:$Q$28,2))))</f>
        <v/>
      </c>
      <c r="HN60" s="168" t="str">
        <f aca="false">IF(GC60="","",IF(GC60="-","-",IF(UPPER(GC60)="AB","+",VLOOKUP(GC60,'විෂය තොරතුරු'!$P$24:$Q$28,2))))</f>
        <v/>
      </c>
      <c r="HO60" s="168" t="str">
        <f aca="false">IF(GD60="","",IF(GD60="-","-",IF(UPPER(GD60)="AB","+",VLOOKUP(GD60,'විෂය තොරතුරු'!$P$24:$Q$28,2))))</f>
        <v/>
      </c>
      <c r="HP60" s="168" t="str">
        <f aca="false">IF(GE60="","",IF(GE60="-","-",IF(UPPER(GE60)="AB","+",VLOOKUP(GE60,'විෂය තොරතුරු'!$P$24:$Q$28,2))))</f>
        <v/>
      </c>
      <c r="HQ60" s="170" t="str">
        <f aca="false">IF(GF60="","",IF(GF60="-","-",IF(UPPER(GF60)="AB","+",VLOOKUP(GF60,'විෂය තොරතුරු'!$P$24:$Q$28,2))))</f>
        <v/>
      </c>
      <c r="HR60" s="171" t="str">
        <f aca="false">IF(GG60="","",IF(GG60="-","-",IF(UPPER(GG60)="AB","+",VLOOKUP(GG60,'විෂය තොරතුරු'!$P$24:$Q$28,2))))</f>
        <v>-</v>
      </c>
      <c r="HS60" s="168" t="str">
        <f aca="false">IF(GH60="","",IF(GH60="-","-",IF(UPPER(GH60)="AB","+",VLOOKUP(GH60,'විෂය තොරතුරු'!$P$24:$Q$28,2))))</f>
        <v>-</v>
      </c>
      <c r="HT60" s="168" t="str">
        <f aca="false">IF(GI60="","",IF(GI60="-","-",IF(UPPER(GI60)="AB","+",VLOOKUP(GI60,'විෂය තොරතුරු'!$P$24:$Q$28,2))))</f>
        <v>-</v>
      </c>
      <c r="HU60" s="168" t="str">
        <f aca="false">IF(GJ60="","",IF(GJ60="-","-",IF(UPPER(GJ60)="AB","+",VLOOKUP(GJ60,'විෂය තොරතුරු'!$P$24:$Q$28,2))))</f>
        <v/>
      </c>
      <c r="HV60" s="168" t="str">
        <f aca="false">IF(GK60="","",IF(GK60="-","-",IF(UPPER(GK60)="AB","+",VLOOKUP(GK60,'විෂය තොරතුරු'!$P$24:$Q$28,2))))</f>
        <v/>
      </c>
      <c r="HW60" s="168" t="str">
        <f aca="false">IF(GL60="","",IF(GL60="-","-",IF(UPPER(GL60)="AB","+",VLOOKUP(GL60,'විෂය තොරතුරු'!$P$24:$Q$28,2))))</f>
        <v>-</v>
      </c>
      <c r="HX60" s="168" t="str">
        <f aca="false">IF(GM60="","",IF(GM60="-","-",IF(UPPER(GM60)="AB","+",VLOOKUP(GM60,'විෂය තොරතුරු'!$P$24:$Q$28,2))))</f>
        <v/>
      </c>
      <c r="HY60" s="169" t="str">
        <f aca="false">IF(GN60="","",IF(GN60="-","-",IF(UPPER(GN60)="AB","+",VLOOKUP(GN60,'විෂය තොරතුරු'!$P$24:$Q$28,2))))</f>
        <v/>
      </c>
      <c r="HZ60" s="171" t="str">
        <f aca="false">IF(GO60="","",IF(GO60="-","-",IF(UPPER(GO60)="AB","+",VLOOKUP(GO60,'විෂය තොරතුරු'!$P$24:$Q$28,2))))</f>
        <v>W</v>
      </c>
      <c r="IA60" s="168" t="str">
        <f aca="false">IF(GP60="","",IF(GP60="-","-",IF(UPPER(GP60)="AB","+",VLOOKUP(GP60,'විෂය තොරතුරු'!$P$24:$Q$28,2))))</f>
        <v>-</v>
      </c>
      <c r="IB60" s="168" t="str">
        <f aca="false">IF(GQ60="","",IF(GQ60="-","-",IF(UPPER(GQ60)="AB","+",VLOOKUP(GQ60,'විෂය තොරතුරු'!$P$24:$Q$28,2))))</f>
        <v/>
      </c>
      <c r="IC60" s="168" t="str">
        <f aca="false">IF(GR60="","",IF(GR60="-","-",IF(UPPER(GR60)="AB","+",VLOOKUP(GR60,'විෂය තොරතුරු'!$P$24:$Q$28,2))))</f>
        <v>-</v>
      </c>
      <c r="ID60" s="168" t="str">
        <f aca="false">IF(GS60="","",IF(GS60="-","-",IF(UPPER(GS60)="AB","+",VLOOKUP(GS60,'විෂය තොරතුරු'!$P$24:$Q$28,2))))</f>
        <v/>
      </c>
      <c r="IE60" s="168" t="str">
        <f aca="false">IF(GT60="","",IF(GT60="-","-",IF(UPPER(GT60)="AB","+",VLOOKUP(GT60,'විෂය තොරතුරු'!$P$24:$Q$28,2))))</f>
        <v/>
      </c>
      <c r="IF60" s="168" t="str">
        <f aca="false">IF(GU60="","",IF(GU60="-","-",IF(UPPER(GU60)="AB","+",VLOOKUP(GU60,'විෂය තොරතුරු'!$P$24:$Q$28,2))))</f>
        <v/>
      </c>
      <c r="IG60" s="169" t="str">
        <f aca="false">IF(GV60="","",IF(GV60="-","-",IF(UPPER(GV60)="AB","+",VLOOKUP(GV60,'විෂය තොරතුරු'!$P$24:$Q$28,2))))</f>
        <v/>
      </c>
      <c r="IH60" s="171" t="n">
        <f aca="false">IF($FL60="","",COUNTIF($GZ60:$IG60,"A"))</f>
        <v>0</v>
      </c>
      <c r="II60" s="171" t="n">
        <f aca="false">IF($FL60="","",COUNTIF($GZ60:$IG60,"B"))</f>
        <v>0</v>
      </c>
      <c r="IJ60" s="171" t="n">
        <f aca="false">IF($FL60="","",COUNTIF($GZ60:$IG60,"C"))</f>
        <v>0</v>
      </c>
      <c r="IK60" s="171" t="n">
        <f aca="false">IF($FL60="","",COUNTIF($GZ60:$IG60,"S"))</f>
        <v>0</v>
      </c>
      <c r="IL60" s="171" t="n">
        <f aca="false">IF($FL60="","",COUNTIF($GZ60:$IG60,"W"))</f>
        <v>4</v>
      </c>
      <c r="IM60" s="171" t="n">
        <f aca="false">IF(FL60="","",SUM(IH60:IK60))</f>
        <v>0</v>
      </c>
      <c r="IN60" s="169" t="n">
        <f aca="false">IF(FL60="","",SUM(IH60:IJ60))</f>
        <v>0</v>
      </c>
      <c r="IO60" s="172" t="str">
        <f aca="false">IF(FL60="","",IF(AND(IM60&gt;=6,IN60&gt;=3,OR(FO60&gt;=35,FP60&gt;=35),FV60&gt;=35),"6/3 සමත්",IF(AND(IM60&gt;=5,IN60&gt;=3,OR(FO60&gt;=35,FP60&gt;=35,FV60&gt;=35)),"5/3 සමත්",IF(AND(IM60&gt;=4,IN60&gt;=1,OR(FO60&gt;=20,FP60&gt;=20,FV60&gt;=20)),"සමත් කළ හැකි",IF(IL60=9,"W9","අසමත් ?")))))</f>
        <v>අසමත් ?</v>
      </c>
    </row>
    <row r="61" customFormat="false" ht="13.8" hidden="false" customHeight="false" outlineLevel="0" collapsed="false">
      <c r="A61" s="160" t="n">
        <v>47</v>
      </c>
      <c r="B61" s="189"/>
      <c r="C61" s="161"/>
      <c r="D61" s="162"/>
      <c r="E61" s="183"/>
      <c r="F61" s="181"/>
      <c r="G61" s="183"/>
      <c r="H61" s="180"/>
      <c r="I61" s="180"/>
      <c r="J61" s="181"/>
      <c r="K61" s="183"/>
      <c r="L61" s="180"/>
      <c r="M61" s="180"/>
      <c r="N61" s="181"/>
      <c r="O61" s="183"/>
      <c r="P61" s="180"/>
      <c r="Q61" s="180"/>
      <c r="R61" s="180"/>
      <c r="S61" s="180"/>
      <c r="T61" s="180"/>
      <c r="U61" s="180"/>
      <c r="V61" s="181"/>
      <c r="W61" s="183"/>
      <c r="X61" s="180"/>
      <c r="Y61" s="180"/>
      <c r="Z61" s="180"/>
      <c r="AA61" s="180"/>
      <c r="AB61" s="180"/>
      <c r="AC61" s="180"/>
      <c r="AD61" s="181"/>
      <c r="AE61" s="183"/>
      <c r="AF61" s="180"/>
      <c r="AG61" s="180"/>
      <c r="AH61" s="180"/>
      <c r="AI61" s="180"/>
      <c r="AJ61" s="180"/>
      <c r="AK61" s="180"/>
      <c r="AL61" s="166"/>
      <c r="AM61" s="167" t="str">
        <f aca="false">IF(B61="","",SUM(E61:AL61))</f>
        <v/>
      </c>
      <c r="AN61" s="168" t="str">
        <f aca="false">IF(B61="","",AM61/9)</f>
        <v/>
      </c>
      <c r="AO61" s="169" t="str">
        <f aca="false">IF(B61="","",IF(AM61=0,"-",RANK(AM61,$AM$15:$AM$64,0)))</f>
        <v/>
      </c>
      <c r="AP61" s="167" t="str">
        <f aca="false">IF(E61="","",IF(E61="-","-",IF(UPPER(E61)="AB","+",VLOOKUP(E61,'විෂය තොරතුරු'!$P$24:$Q$28,2))))</f>
        <v/>
      </c>
      <c r="AQ61" s="168" t="str">
        <f aca="false">IF(F61="","",IF(F61="-","-",IF(UPPER(F61)="AB","+",VLOOKUP(F61,'විෂය තොරතුරු'!$P$24:$Q$28,2))))</f>
        <v/>
      </c>
      <c r="AR61" s="168" t="str">
        <f aca="false">IF(G61="","",IF(G61="-","-",IF(UPPER(G61)="AB","+",VLOOKUP(G61,'විෂය තොරතුරු'!$P$24:$Q$28,2))))</f>
        <v/>
      </c>
      <c r="AS61" s="168" t="str">
        <f aca="false">IF(H61="","",IF(H61="-","-",IF(UPPER(H61)="AB","+",VLOOKUP(H61,'විෂය තොරතුරු'!$P$24:$Q$28,2))))</f>
        <v/>
      </c>
      <c r="AT61" s="168" t="str">
        <f aca="false">IF(I61="","",IF(I61="-","-",IF(UPPER(I61)="AB","+",VLOOKUP(I61,'විෂය තොරතුරු'!$P$24:$Q$28,2))))</f>
        <v/>
      </c>
      <c r="AU61" s="170" t="str">
        <f aca="false">IF(J61="","",IF(J61="-","-",IF(UPPER(J61)="AB","+",VLOOKUP(J61,'විෂය තොරතුරු'!$P$24:$Q$28,2))))</f>
        <v/>
      </c>
      <c r="AV61" s="171" t="str">
        <f aca="false">IF(K61="","",IF(K61="-","-",IF(UPPER(K61)="AB","+",VLOOKUP(K61,'විෂය තොරතුරු'!$P$24:$Q$28,2))))</f>
        <v/>
      </c>
      <c r="AW61" s="168" t="str">
        <f aca="false">IF(L61="","",IF(L61="-","-",IF(UPPER(L61)="AB","+",VLOOKUP(L61,'විෂය තොරතුරු'!$P$24:$Q$28,2))))</f>
        <v/>
      </c>
      <c r="AX61" s="168" t="str">
        <f aca="false">IF(M61="","",IF(M61="-","-",IF(UPPER(M61)="AB","+",VLOOKUP(M61,'විෂය තොරතුරු'!$P$24:$Q$28,2))))</f>
        <v/>
      </c>
      <c r="AY61" s="169" t="str">
        <f aca="false">IF(N61="","",IF(N61="-","-",IF(UPPER(N61)="AB","+",VLOOKUP(N61,'විෂය තොරතුරු'!$P$24:$Q$28,2))))</f>
        <v/>
      </c>
      <c r="AZ61" s="167" t="str">
        <f aca="false">IF(O61="","",IF(O61="-","-",IF(UPPER(O61)="AB","+",VLOOKUP(O61,'විෂය තොරතුරු'!$P$24:$Q$28,2))))</f>
        <v/>
      </c>
      <c r="BA61" s="168" t="str">
        <f aca="false">IF(P61="","",IF(P61="-","-",IF(UPPER(P61)="AB","+",VLOOKUP(P61,'විෂය තොරතුරු'!$P$24:$Q$28,2))))</f>
        <v/>
      </c>
      <c r="BB61" s="168" t="str">
        <f aca="false">IF(Q61="","",IF(Q61="-","-",IF(UPPER(Q61)="AB","+",VLOOKUP(Q61,'විෂය තොරතුරු'!$P$24:$Q$28,2))))</f>
        <v/>
      </c>
      <c r="BC61" s="168" t="str">
        <f aca="false">IF(R61="","",IF(R61="-","-",IF(UPPER(R61)="AB","+",VLOOKUP(R61,'විෂය තොරතුරු'!$P$24:$Q$28,2))))</f>
        <v/>
      </c>
      <c r="BD61" s="168" t="str">
        <f aca="false">IF(S61="","",IF(S61="-","-",IF(UPPER(S61)="AB","+",VLOOKUP(S61,'විෂය තොරතුරු'!$P$24:$Q$28,2))))</f>
        <v/>
      </c>
      <c r="BE61" s="168" t="str">
        <f aca="false">IF(T61="","",IF(T61="-","-",IF(UPPER(T61)="AB","+",VLOOKUP(T61,'විෂය තොරතුරු'!$P$24:$Q$28,2))))</f>
        <v/>
      </c>
      <c r="BF61" s="168" t="str">
        <f aca="false">IF(U61="","",IF(U61="-","-",IF(UPPER(U61)="AB","+",VLOOKUP(U61,'විෂය තොරතුරු'!$P$24:$Q$28,2))))</f>
        <v/>
      </c>
      <c r="BG61" s="170" t="str">
        <f aca="false">IF(V61="","",IF(V61="-","-",IF(UPPER(V61)="AB","+",VLOOKUP(V61,'විෂය තොරතුරු'!$P$24:$Q$28,2))))</f>
        <v/>
      </c>
      <c r="BH61" s="171" t="str">
        <f aca="false">IF(W61="","",IF(W61="-","-",IF(UPPER(W61)="AB","+",VLOOKUP(W61,'විෂය තොරතුරු'!$P$24:$Q$28,2))))</f>
        <v/>
      </c>
      <c r="BI61" s="168" t="str">
        <f aca="false">IF(X61="","",IF(X61="-","-",IF(UPPER(X61)="AB","+",VLOOKUP(X61,'විෂය තොරතුරු'!$P$24:$Q$28,2))))</f>
        <v/>
      </c>
      <c r="BJ61" s="168" t="str">
        <f aca="false">IF(Y61="","",IF(Y61="-","-",IF(UPPER(Y61)="AB","+",VLOOKUP(Y61,'විෂය තොරතුරු'!$P$24:$Q$28,2))))</f>
        <v/>
      </c>
      <c r="BK61" s="168" t="str">
        <f aca="false">IF(Z61="","",IF(Z61="-","-",IF(UPPER(Z61)="AB","+",VLOOKUP(Z61,'විෂය තොරතුරු'!$P$24:$Q$28,2))))</f>
        <v/>
      </c>
      <c r="BL61" s="168" t="str">
        <f aca="false">IF(AA61="","",IF(AA61="-","-",IF(UPPER(AA61)="AB","+",VLOOKUP(AA61,'විෂය තොරතුරු'!$P$24:$Q$28,2))))</f>
        <v/>
      </c>
      <c r="BM61" s="168" t="str">
        <f aca="false">IF(AB61="","",IF(AB61="-","-",IF(UPPER(AB61)="AB","+",VLOOKUP(AB61,'විෂය තොරතුරු'!$P$24:$Q$28,2))))</f>
        <v/>
      </c>
      <c r="BN61" s="168" t="str">
        <f aca="false">IF(AC61="","",IF(AC61="-","-",IF(UPPER(AC61)="AB","+",VLOOKUP(AC61,'විෂය තොරතුරු'!$P$24:$Q$28,2))))</f>
        <v/>
      </c>
      <c r="BO61" s="169" t="str">
        <f aca="false">IF(AD61="","",IF(AD61="-","-",IF(UPPER(AD61)="AB","+",VLOOKUP(AD61,'විෂය තොරතුරු'!$P$24:$Q$28,2))))</f>
        <v/>
      </c>
      <c r="BP61" s="171" t="str">
        <f aca="false">IF(AE61="","",IF(AE61="-","-",IF(UPPER(AE61)="AB","+",VLOOKUP(AE61,'විෂය තොරතුරු'!$P$24:$Q$28,2))))</f>
        <v/>
      </c>
      <c r="BQ61" s="168" t="str">
        <f aca="false">IF(AF61="","",IF(AF61="-","-",IF(UPPER(AF61)="AB","+",VLOOKUP(AF61,'විෂය තොරතුරු'!$P$24:$Q$28,2))))</f>
        <v/>
      </c>
      <c r="BR61" s="168" t="str">
        <f aca="false">IF(AG61="","",IF(AG61="-","-",IF(UPPER(AG61)="AB","+",VLOOKUP(AG61,'විෂය තොරතුරු'!$P$24:$Q$28,2))))</f>
        <v/>
      </c>
      <c r="BS61" s="168" t="str">
        <f aca="false">IF(AH61="","",IF(AH61="-","-",IF(UPPER(AH61)="AB","+",VLOOKUP(AH61,'විෂය තොරතුරු'!$P$24:$Q$28,2))))</f>
        <v/>
      </c>
      <c r="BT61" s="168" t="str">
        <f aca="false">IF(AI61="","",IF(AI61="-","-",IF(UPPER(AI61)="AB","+",VLOOKUP(AI61,'විෂය තොරතුරු'!$P$24:$Q$28,2))))</f>
        <v/>
      </c>
      <c r="BU61" s="168" t="str">
        <f aca="false">IF(AJ61="","",IF(AJ61="-","-",IF(UPPER(AJ61)="AB","+",VLOOKUP(AJ61,'විෂය තොරතුරු'!$P$24:$Q$28,2))))</f>
        <v/>
      </c>
      <c r="BV61" s="168" t="str">
        <f aca="false">IF(AK61="","",IF(AK61="-","-",IF(UPPER(AK61)="AB","+",VLOOKUP(AK61,'විෂය තොරතුරු'!$P$24:$Q$28,2))))</f>
        <v/>
      </c>
      <c r="BW61" s="169" t="str">
        <f aca="false">IF(AL61="","",IF(AL61="-","-",IF(UPPER(AL61)="AB","+",VLOOKUP(AL61,'විෂය තොරතුරු'!$P$24:$Q$28,2))))</f>
        <v/>
      </c>
      <c r="BX61" s="171" t="str">
        <f aca="false">IF($B61="","",COUNTIF($AP61:$BW61,"A"))</f>
        <v/>
      </c>
      <c r="BY61" s="168" t="str">
        <f aca="false">IF($B61="","",COUNTIF($AP61:$BW61,"B"))</f>
        <v/>
      </c>
      <c r="BZ61" s="168" t="str">
        <f aca="false">IF($B61="","",COUNTIF($AP61:$BW61,"C"))</f>
        <v/>
      </c>
      <c r="CA61" s="168" t="str">
        <f aca="false">IF($B61="","",COUNTIF($AP61:$BW61,"S"))</f>
        <v/>
      </c>
      <c r="CB61" s="169" t="str">
        <f aca="false">IF($B61="","",COUNTIF($AP61:$BW61,"W"))</f>
        <v/>
      </c>
      <c r="CC61" s="171" t="str">
        <f aca="false">IF(B61="","",SUM(BX61:CA61))</f>
        <v/>
      </c>
      <c r="CD61" s="169" t="str">
        <f aca="false">IF(B61="","",SUM(BX61:BZ61))</f>
        <v/>
      </c>
      <c r="CE61" s="172" t="str">
        <f aca="false">IF(B61="","",IF(AND(CC61&gt;=6,CD61&gt;=3,OR(E61&gt;=35,F61&gt;=35),L61&gt;=35),"6/3 සමත්",IF(AND(CC61&gt;=5,CD61&gt;=3,OR(E61&gt;=35,F61&gt;=35,L61&gt;=35)),"5/3 සමත්",IF(AND(CC61&gt;=4,CD61&gt;=1,OR(E61&gt;=20,F61&gt;=20,L61&gt;=20)),"සමත් කළ හැකි",IF(CB61=9,"W9","අසමත් ?")))))</f>
        <v/>
      </c>
      <c r="FK61" s="173" t="n">
        <v>47</v>
      </c>
      <c r="FL61" s="189" t="s">
        <v>90</v>
      </c>
      <c r="FM61" s="161"/>
      <c r="FN61" s="161" t="str">
        <f aca="false">IF(FM61="","-",(FM61/$M$95)*100)</f>
        <v>-</v>
      </c>
      <c r="FO61" s="165" t="n">
        <v>38</v>
      </c>
      <c r="FP61" s="165"/>
      <c r="FQ61" s="165" t="n">
        <v>66</v>
      </c>
      <c r="FR61" s="165" t="s">
        <v>18</v>
      </c>
      <c r="FS61" s="165"/>
      <c r="FT61" s="165"/>
      <c r="FU61" s="165" t="n">
        <v>22</v>
      </c>
      <c r="FV61" s="165" t="n">
        <v>46</v>
      </c>
      <c r="FW61" s="165" t="n">
        <v>17</v>
      </c>
      <c r="FX61" s="165" t="n">
        <v>35</v>
      </c>
      <c r="FY61" s="165" t="s">
        <v>18</v>
      </c>
      <c r="FZ61" s="165" t="s">
        <v>18</v>
      </c>
      <c r="GA61" s="165" t="n">
        <v>53</v>
      </c>
      <c r="GB61" s="165"/>
      <c r="GC61" s="165"/>
      <c r="GD61" s="165"/>
      <c r="GE61" s="165"/>
      <c r="GF61" s="165"/>
      <c r="GG61" s="165" t="s">
        <v>18</v>
      </c>
      <c r="GH61" s="165" t="n">
        <v>64</v>
      </c>
      <c r="GI61" s="165" t="s">
        <v>18</v>
      </c>
      <c r="GJ61" s="165"/>
      <c r="GK61" s="165"/>
      <c r="GL61" s="165" t="s">
        <v>18</v>
      </c>
      <c r="GM61" s="165"/>
      <c r="GN61" s="165"/>
      <c r="GO61" s="165" t="s">
        <v>18</v>
      </c>
      <c r="GP61" s="165" t="s">
        <v>18</v>
      </c>
      <c r="GQ61" s="165"/>
      <c r="GR61" s="165" t="n">
        <v>54</v>
      </c>
      <c r="GS61" s="165"/>
      <c r="GT61" s="165"/>
      <c r="GU61" s="165"/>
      <c r="GV61" s="174"/>
      <c r="GW61" s="167" t="n">
        <f aca="false">IF(FL61="","",SUM(FO61:GV61))</f>
        <v>395</v>
      </c>
      <c r="GX61" s="168" t="n">
        <f aca="false">IF(FL61="","",GW61/9)</f>
        <v>43.8888888888889</v>
      </c>
      <c r="GY61" s="169" t="n">
        <f aca="false">IF(FL61="","",IF(GW61=0,"-",RANK(GW61,$GW$15:$GW$64,0)))</f>
        <v>11</v>
      </c>
      <c r="GZ61" s="167" t="str">
        <f aca="false">IF(FO61="","",IF(FO61="-","-",IF(UPPER(FO61)="AB","+",VLOOKUP(FO61,'විෂය තොරතුරු'!$P$24:$Q$28,2))))</f>
        <v>S</v>
      </c>
      <c r="HA61" s="168" t="str">
        <f aca="false">IF(FP61="","",IF(FP61="-","-",IF(UPPER(FP61)="AB","+",VLOOKUP(FP61,'විෂය තොරතුරු'!$P$24:$Q$28,2))))</f>
        <v/>
      </c>
      <c r="HB61" s="168" t="str">
        <f aca="false">IF(FQ61="","",IF(FQ61="-","-",IF(UPPER(FQ61)="AB","+",VLOOKUP(FQ61,'විෂය තොරතුරු'!$P$24:$Q$28,2))))</f>
        <v>B</v>
      </c>
      <c r="HC61" s="168" t="str">
        <f aca="false">IF(FR61="","",IF(FR61="-","-",IF(UPPER(FR61)="AB","+",VLOOKUP(FR61,'විෂය තොරතුරු'!$P$24:$Q$28,2))))</f>
        <v>-</v>
      </c>
      <c r="HD61" s="168" t="str">
        <f aca="false">IF(FS61="","",IF(FS61="-","-",IF(UPPER(FS61)="AB","+",VLOOKUP(FS61,'විෂය තොරතුරු'!$P$24:$Q$28,2))))</f>
        <v/>
      </c>
      <c r="HE61" s="170" t="str">
        <f aca="false">IF(FT61="","",IF(FT61="-","-",IF(UPPER(FT61)="AB","+",VLOOKUP(FT61,'විෂය තොරතුරු'!$P$24:$Q$28,2))))</f>
        <v/>
      </c>
      <c r="HF61" s="171" t="str">
        <f aca="false">IF(FU61="","",IF(FU61="-","-",IF(UPPER(FU61)="AB","+",VLOOKUP(FU61,'විෂය තොරතුරු'!$P$24:$Q$28,2))))</f>
        <v>W</v>
      </c>
      <c r="HG61" s="168" t="str">
        <f aca="false">IF(FV61="","",IF(FV61="-","-",IF(UPPER(FV61)="AB","+",VLOOKUP(FV61,'විෂය තොරතුරු'!$P$24:$Q$28,2))))</f>
        <v>S</v>
      </c>
      <c r="HH61" s="168" t="str">
        <f aca="false">IF(FW61="","",IF(FW61="-","-",IF(UPPER(FW61)="AB","+",VLOOKUP(FW61,'විෂය තොරතුරු'!$P$24:$Q$28,2))))</f>
        <v>W</v>
      </c>
      <c r="HI61" s="169" t="str">
        <f aca="false">IF(FX61="","",IF(FX61="-","-",IF(UPPER(FX61)="AB","+",VLOOKUP(FX61,'විෂය තොරතුරු'!$P$24:$Q$28,2))))</f>
        <v>S</v>
      </c>
      <c r="HJ61" s="167" t="str">
        <f aca="false">IF(FY61="","",IF(FY61="-","-",IF(UPPER(FY61)="AB","+",VLOOKUP(FY61,'විෂය තොරතුරු'!$P$24:$Q$28,2))))</f>
        <v>-</v>
      </c>
      <c r="HK61" s="168" t="str">
        <f aca="false">IF(FZ61="","",IF(FZ61="-","-",IF(UPPER(FZ61)="AB","+",VLOOKUP(FZ61,'විෂය තොරතුරු'!$P$24:$Q$28,2))))</f>
        <v>-</v>
      </c>
      <c r="HL61" s="168" t="str">
        <f aca="false">IF(GA61="","",IF(GA61="-","-",IF(UPPER(GA61)="AB","+",VLOOKUP(GA61,'විෂය තොරතුරු'!$P$24:$Q$28,2))))</f>
        <v>C</v>
      </c>
      <c r="HM61" s="168" t="str">
        <f aca="false">IF(GB61="","",IF(GB61="-","-",IF(UPPER(GB61)="AB","+",VLOOKUP(GB61,'විෂය තොරතුරු'!$P$24:$Q$28,2))))</f>
        <v/>
      </c>
      <c r="HN61" s="168" t="str">
        <f aca="false">IF(GC61="","",IF(GC61="-","-",IF(UPPER(GC61)="AB","+",VLOOKUP(GC61,'විෂය තොරතුරු'!$P$24:$Q$28,2))))</f>
        <v/>
      </c>
      <c r="HO61" s="168" t="str">
        <f aca="false">IF(GD61="","",IF(GD61="-","-",IF(UPPER(GD61)="AB","+",VLOOKUP(GD61,'විෂය තොරතුරු'!$P$24:$Q$28,2))))</f>
        <v/>
      </c>
      <c r="HP61" s="168" t="str">
        <f aca="false">IF(GE61="","",IF(GE61="-","-",IF(UPPER(GE61)="AB","+",VLOOKUP(GE61,'විෂය තොරතුරු'!$P$24:$Q$28,2))))</f>
        <v/>
      </c>
      <c r="HQ61" s="170" t="str">
        <f aca="false">IF(GF61="","",IF(GF61="-","-",IF(UPPER(GF61)="AB","+",VLOOKUP(GF61,'විෂය තොරතුරු'!$P$24:$Q$28,2))))</f>
        <v/>
      </c>
      <c r="HR61" s="171" t="str">
        <f aca="false">IF(GG61="","",IF(GG61="-","-",IF(UPPER(GG61)="AB","+",VLOOKUP(GG61,'විෂය තොරතුරු'!$P$24:$Q$28,2))))</f>
        <v>-</v>
      </c>
      <c r="HS61" s="168" t="str">
        <f aca="false">IF(GH61="","",IF(GH61="-","-",IF(UPPER(GH61)="AB","+",VLOOKUP(GH61,'විෂය තොරතුරු'!$P$24:$Q$28,2))))</f>
        <v>C</v>
      </c>
      <c r="HT61" s="168" t="str">
        <f aca="false">IF(GI61="","",IF(GI61="-","-",IF(UPPER(GI61)="AB","+",VLOOKUP(GI61,'විෂය තොරතුරු'!$P$24:$Q$28,2))))</f>
        <v>-</v>
      </c>
      <c r="HU61" s="168" t="str">
        <f aca="false">IF(GJ61="","",IF(GJ61="-","-",IF(UPPER(GJ61)="AB","+",VLOOKUP(GJ61,'විෂය තොරතුරු'!$P$24:$Q$28,2))))</f>
        <v/>
      </c>
      <c r="HV61" s="168" t="str">
        <f aca="false">IF(GK61="","",IF(GK61="-","-",IF(UPPER(GK61)="AB","+",VLOOKUP(GK61,'විෂය තොරතුරු'!$P$24:$Q$28,2))))</f>
        <v/>
      </c>
      <c r="HW61" s="168" t="str">
        <f aca="false">IF(GL61="","",IF(GL61="-","-",IF(UPPER(GL61)="AB","+",VLOOKUP(GL61,'විෂය තොරතුරු'!$P$24:$Q$28,2))))</f>
        <v>-</v>
      </c>
      <c r="HX61" s="168" t="str">
        <f aca="false">IF(GM61="","",IF(GM61="-","-",IF(UPPER(GM61)="AB","+",VLOOKUP(GM61,'විෂය තොරතුරු'!$P$24:$Q$28,2))))</f>
        <v/>
      </c>
      <c r="HY61" s="169" t="str">
        <f aca="false">IF(GN61="","",IF(GN61="-","-",IF(UPPER(GN61)="AB","+",VLOOKUP(GN61,'විෂය තොරතුරු'!$P$24:$Q$28,2))))</f>
        <v/>
      </c>
      <c r="HZ61" s="171" t="str">
        <f aca="false">IF(GO61="","",IF(GO61="-","-",IF(UPPER(GO61)="AB","+",VLOOKUP(GO61,'විෂය තොරතුරු'!$P$24:$Q$28,2))))</f>
        <v>-</v>
      </c>
      <c r="IA61" s="168" t="str">
        <f aca="false">IF(GP61="","",IF(GP61="-","-",IF(UPPER(GP61)="AB","+",VLOOKUP(GP61,'විෂය තොරතුරු'!$P$24:$Q$28,2))))</f>
        <v>-</v>
      </c>
      <c r="IB61" s="168" t="str">
        <f aca="false">IF(GQ61="","",IF(GQ61="-","-",IF(UPPER(GQ61)="AB","+",VLOOKUP(GQ61,'විෂය තොරතුරු'!$P$24:$Q$28,2))))</f>
        <v/>
      </c>
      <c r="IC61" s="168" t="str">
        <f aca="false">IF(GR61="","",IF(GR61="-","-",IF(UPPER(GR61)="AB","+",VLOOKUP(GR61,'විෂය තොරතුරු'!$P$24:$Q$28,2))))</f>
        <v>C</v>
      </c>
      <c r="ID61" s="168" t="str">
        <f aca="false">IF(GS61="","",IF(GS61="-","-",IF(UPPER(GS61)="AB","+",VLOOKUP(GS61,'විෂය තොරතුරු'!$P$24:$Q$28,2))))</f>
        <v/>
      </c>
      <c r="IE61" s="168" t="str">
        <f aca="false">IF(GT61="","",IF(GT61="-","-",IF(UPPER(GT61)="AB","+",VLOOKUP(GT61,'විෂය තොරතුරු'!$P$24:$Q$28,2))))</f>
        <v/>
      </c>
      <c r="IF61" s="168" t="str">
        <f aca="false">IF(GU61="","",IF(GU61="-","-",IF(UPPER(GU61)="AB","+",VLOOKUP(GU61,'විෂය තොරතුරු'!$P$24:$Q$28,2))))</f>
        <v/>
      </c>
      <c r="IG61" s="169" t="str">
        <f aca="false">IF(GV61="","",IF(GV61="-","-",IF(UPPER(GV61)="AB","+",VLOOKUP(GV61,'විෂය තොරතුරු'!$P$24:$Q$28,2))))</f>
        <v/>
      </c>
      <c r="IH61" s="171" t="n">
        <f aca="false">IF($FL61="","",COUNTIF($GZ61:$IG61,"A"))</f>
        <v>0</v>
      </c>
      <c r="II61" s="171" t="n">
        <f aca="false">IF($FL61="","",COUNTIF($GZ61:$IG61,"B"))</f>
        <v>1</v>
      </c>
      <c r="IJ61" s="171" t="n">
        <f aca="false">IF($FL61="","",COUNTIF($GZ61:$IG61,"C"))</f>
        <v>3</v>
      </c>
      <c r="IK61" s="171" t="n">
        <f aca="false">IF($FL61="","",COUNTIF($GZ61:$IG61,"S"))</f>
        <v>3</v>
      </c>
      <c r="IL61" s="171" t="n">
        <f aca="false">IF($FL61="","",COUNTIF($GZ61:$IG61,"W"))</f>
        <v>2</v>
      </c>
      <c r="IM61" s="171" t="n">
        <f aca="false">IF(FL61="","",SUM(IH61:IK61))</f>
        <v>7</v>
      </c>
      <c r="IN61" s="169" t="n">
        <f aca="false">IF(FL61="","",SUM(IH61:IJ61))</f>
        <v>4</v>
      </c>
      <c r="IO61" s="172" t="str">
        <f aca="false">IF(FL61="","",IF(AND(IM61&gt;=6,IN61&gt;=3,OR(FO61&gt;=35,FP61&gt;=35),FV61&gt;=35),"6/3 සමත්",IF(AND(IM61&gt;=5,IN61&gt;=3,OR(FO61&gt;=35,FP61&gt;=35,FV61&gt;=35)),"5/3 සමත්",IF(AND(IM61&gt;=4,IN61&gt;=1,OR(FO61&gt;=20,FP61&gt;=20,FV61&gt;=20)),"සමත් කළ හැකි",IF(IL61=9,"W9","අසමත් ?")))))</f>
        <v>6/3 සමත්</v>
      </c>
    </row>
    <row r="62" customFormat="false" ht="13.8" hidden="false" customHeight="false" outlineLevel="0" collapsed="false">
      <c r="A62" s="160" t="n">
        <v>48</v>
      </c>
      <c r="B62" s="189"/>
      <c r="C62" s="161"/>
      <c r="D62" s="162"/>
      <c r="E62" s="183"/>
      <c r="F62" s="181"/>
      <c r="G62" s="183"/>
      <c r="H62" s="180"/>
      <c r="I62" s="180"/>
      <c r="J62" s="181"/>
      <c r="K62" s="183"/>
      <c r="L62" s="180"/>
      <c r="M62" s="180"/>
      <c r="N62" s="181"/>
      <c r="O62" s="183"/>
      <c r="P62" s="180"/>
      <c r="Q62" s="180"/>
      <c r="R62" s="180"/>
      <c r="S62" s="180"/>
      <c r="T62" s="180"/>
      <c r="U62" s="180"/>
      <c r="V62" s="181"/>
      <c r="W62" s="183"/>
      <c r="X62" s="180"/>
      <c r="Y62" s="180"/>
      <c r="Z62" s="180"/>
      <c r="AA62" s="180"/>
      <c r="AB62" s="180"/>
      <c r="AC62" s="180"/>
      <c r="AD62" s="181"/>
      <c r="AE62" s="183"/>
      <c r="AF62" s="180"/>
      <c r="AG62" s="180"/>
      <c r="AH62" s="180"/>
      <c r="AI62" s="180"/>
      <c r="AJ62" s="180"/>
      <c r="AK62" s="180"/>
      <c r="AL62" s="166"/>
      <c r="AM62" s="167" t="str">
        <f aca="false">IF(B62="","",SUM(E62:AL62))</f>
        <v/>
      </c>
      <c r="AN62" s="168" t="str">
        <f aca="false">IF(B62="","",AM62/9)</f>
        <v/>
      </c>
      <c r="AO62" s="169" t="str">
        <f aca="false">IF(B62="","",IF(AM62=0,"-",RANK(AM62,$AM$15:$AM$64,0)))</f>
        <v/>
      </c>
      <c r="AP62" s="167" t="str">
        <f aca="false">IF(E62="","",IF(E62="-","-",IF(UPPER(E62)="AB","+",VLOOKUP(E62,'විෂය තොරතුරු'!$P$24:$Q$28,2))))</f>
        <v/>
      </c>
      <c r="AQ62" s="168" t="str">
        <f aca="false">IF(F62="","",IF(F62="-","-",IF(UPPER(F62)="AB","+",VLOOKUP(F62,'විෂය තොරතුරු'!$P$24:$Q$28,2))))</f>
        <v/>
      </c>
      <c r="AR62" s="168" t="str">
        <f aca="false">IF(G62="","",IF(G62="-","-",IF(UPPER(G62)="AB","+",VLOOKUP(G62,'විෂය තොරතුරු'!$P$24:$Q$28,2))))</f>
        <v/>
      </c>
      <c r="AS62" s="168" t="str">
        <f aca="false">IF(H62="","",IF(H62="-","-",IF(UPPER(H62)="AB","+",VLOOKUP(H62,'විෂය තොරතුරු'!$P$24:$Q$28,2))))</f>
        <v/>
      </c>
      <c r="AT62" s="168" t="str">
        <f aca="false">IF(I62="","",IF(I62="-","-",IF(UPPER(I62)="AB","+",VLOOKUP(I62,'විෂය තොරතුරු'!$P$24:$Q$28,2))))</f>
        <v/>
      </c>
      <c r="AU62" s="170" t="str">
        <f aca="false">IF(J62="","",IF(J62="-","-",IF(UPPER(J62)="AB","+",VLOOKUP(J62,'විෂය තොරතුරු'!$P$24:$Q$28,2))))</f>
        <v/>
      </c>
      <c r="AV62" s="171" t="str">
        <f aca="false">IF(K62="","",IF(K62="-","-",IF(UPPER(K62)="AB","+",VLOOKUP(K62,'විෂය තොරතුරු'!$P$24:$Q$28,2))))</f>
        <v/>
      </c>
      <c r="AW62" s="168" t="str">
        <f aca="false">IF(L62="","",IF(L62="-","-",IF(UPPER(L62)="AB","+",VLOOKUP(L62,'විෂය තොරතුරු'!$P$24:$Q$28,2))))</f>
        <v/>
      </c>
      <c r="AX62" s="168" t="str">
        <f aca="false">IF(M62="","",IF(M62="-","-",IF(UPPER(M62)="AB","+",VLOOKUP(M62,'විෂය තොරතුරු'!$P$24:$Q$28,2))))</f>
        <v/>
      </c>
      <c r="AY62" s="169" t="str">
        <f aca="false">IF(N62="","",IF(N62="-","-",IF(UPPER(N62)="AB","+",VLOOKUP(N62,'විෂය තොරතුරු'!$P$24:$Q$28,2))))</f>
        <v/>
      </c>
      <c r="AZ62" s="167" t="str">
        <f aca="false">IF(O62="","",IF(O62="-","-",IF(UPPER(O62)="AB","+",VLOOKUP(O62,'විෂය තොරතුරු'!$P$24:$Q$28,2))))</f>
        <v/>
      </c>
      <c r="BA62" s="168" t="str">
        <f aca="false">IF(P62="","",IF(P62="-","-",IF(UPPER(P62)="AB","+",VLOOKUP(P62,'විෂය තොරතුරු'!$P$24:$Q$28,2))))</f>
        <v/>
      </c>
      <c r="BB62" s="168" t="str">
        <f aca="false">IF(Q62="","",IF(Q62="-","-",IF(UPPER(Q62)="AB","+",VLOOKUP(Q62,'විෂය තොරතුරු'!$P$24:$Q$28,2))))</f>
        <v/>
      </c>
      <c r="BC62" s="168" t="str">
        <f aca="false">IF(R62="","",IF(R62="-","-",IF(UPPER(R62)="AB","+",VLOOKUP(R62,'විෂය තොරතුරු'!$P$24:$Q$28,2))))</f>
        <v/>
      </c>
      <c r="BD62" s="168" t="str">
        <f aca="false">IF(S62="","",IF(S62="-","-",IF(UPPER(S62)="AB","+",VLOOKUP(S62,'විෂය තොරතුරු'!$P$24:$Q$28,2))))</f>
        <v/>
      </c>
      <c r="BE62" s="168" t="str">
        <f aca="false">IF(T62="","",IF(T62="-","-",IF(UPPER(T62)="AB","+",VLOOKUP(T62,'විෂය තොරතුරු'!$P$24:$Q$28,2))))</f>
        <v/>
      </c>
      <c r="BF62" s="168" t="str">
        <f aca="false">IF(U62="","",IF(U62="-","-",IF(UPPER(U62)="AB","+",VLOOKUP(U62,'විෂය තොරතුරු'!$P$24:$Q$28,2))))</f>
        <v/>
      </c>
      <c r="BG62" s="170" t="str">
        <f aca="false">IF(V62="","",IF(V62="-","-",IF(UPPER(V62)="AB","+",VLOOKUP(V62,'විෂය තොරතුරු'!$P$24:$Q$28,2))))</f>
        <v/>
      </c>
      <c r="BH62" s="171" t="str">
        <f aca="false">IF(W62="","",IF(W62="-","-",IF(UPPER(W62)="AB","+",VLOOKUP(W62,'විෂය තොරතුරු'!$P$24:$Q$28,2))))</f>
        <v/>
      </c>
      <c r="BI62" s="168" t="str">
        <f aca="false">IF(X62="","",IF(X62="-","-",IF(UPPER(X62)="AB","+",VLOOKUP(X62,'විෂය තොරතුරු'!$P$24:$Q$28,2))))</f>
        <v/>
      </c>
      <c r="BJ62" s="168" t="str">
        <f aca="false">IF(Y62="","",IF(Y62="-","-",IF(UPPER(Y62)="AB","+",VLOOKUP(Y62,'විෂය තොරතුරු'!$P$24:$Q$28,2))))</f>
        <v/>
      </c>
      <c r="BK62" s="168" t="str">
        <f aca="false">IF(Z62="","",IF(Z62="-","-",IF(UPPER(Z62)="AB","+",VLOOKUP(Z62,'විෂය තොරතුරු'!$P$24:$Q$28,2))))</f>
        <v/>
      </c>
      <c r="BL62" s="168" t="str">
        <f aca="false">IF(AA62="","",IF(AA62="-","-",IF(UPPER(AA62)="AB","+",VLOOKUP(AA62,'විෂය තොරතුරු'!$P$24:$Q$28,2))))</f>
        <v/>
      </c>
      <c r="BM62" s="168" t="str">
        <f aca="false">IF(AB62="","",IF(AB62="-","-",IF(UPPER(AB62)="AB","+",VLOOKUP(AB62,'විෂය තොරතුරු'!$P$24:$Q$28,2))))</f>
        <v/>
      </c>
      <c r="BN62" s="168" t="str">
        <f aca="false">IF(AC62="","",IF(AC62="-","-",IF(UPPER(AC62)="AB","+",VLOOKUP(AC62,'විෂය තොරතුරු'!$P$24:$Q$28,2))))</f>
        <v/>
      </c>
      <c r="BO62" s="169" t="str">
        <f aca="false">IF(AD62="","",IF(AD62="-","-",IF(UPPER(AD62)="AB","+",VLOOKUP(AD62,'විෂය තොරතුරු'!$P$24:$Q$28,2))))</f>
        <v/>
      </c>
      <c r="BP62" s="171" t="str">
        <f aca="false">IF(AE62="","",IF(AE62="-","-",IF(UPPER(AE62)="AB","+",VLOOKUP(AE62,'විෂය තොරතුරු'!$P$24:$Q$28,2))))</f>
        <v/>
      </c>
      <c r="BQ62" s="168" t="str">
        <f aca="false">IF(AF62="","",IF(AF62="-","-",IF(UPPER(AF62)="AB","+",VLOOKUP(AF62,'විෂය තොරතුරු'!$P$24:$Q$28,2))))</f>
        <v/>
      </c>
      <c r="BR62" s="168" t="str">
        <f aca="false">IF(AG62="","",IF(AG62="-","-",IF(UPPER(AG62)="AB","+",VLOOKUP(AG62,'විෂය තොරතුරු'!$P$24:$Q$28,2))))</f>
        <v/>
      </c>
      <c r="BS62" s="168" t="str">
        <f aca="false">IF(AH62="","",IF(AH62="-","-",IF(UPPER(AH62)="AB","+",VLOOKUP(AH62,'විෂය තොරතුරු'!$P$24:$Q$28,2))))</f>
        <v/>
      </c>
      <c r="BT62" s="168" t="str">
        <f aca="false">IF(AI62="","",IF(AI62="-","-",IF(UPPER(AI62)="AB","+",VLOOKUP(AI62,'විෂය තොරතුරු'!$P$24:$Q$28,2))))</f>
        <v/>
      </c>
      <c r="BU62" s="168" t="str">
        <f aca="false">IF(AJ62="","",IF(AJ62="-","-",IF(UPPER(AJ62)="AB","+",VLOOKUP(AJ62,'විෂය තොරතුරු'!$P$24:$Q$28,2))))</f>
        <v/>
      </c>
      <c r="BV62" s="168" t="str">
        <f aca="false">IF(AK62="","",IF(AK62="-","-",IF(UPPER(AK62)="AB","+",VLOOKUP(AK62,'විෂය තොරතුරු'!$P$24:$Q$28,2))))</f>
        <v/>
      </c>
      <c r="BW62" s="169" t="str">
        <f aca="false">IF(AL62="","",IF(AL62="-","-",IF(UPPER(AL62)="AB","+",VLOOKUP(AL62,'විෂය තොරතුරු'!$P$24:$Q$28,2))))</f>
        <v/>
      </c>
      <c r="BX62" s="171" t="str">
        <f aca="false">IF($B62="","",COUNTIF($AP62:$BW62,"A"))</f>
        <v/>
      </c>
      <c r="BY62" s="168" t="str">
        <f aca="false">IF($B62="","",COUNTIF($AP62:$BW62,"B"))</f>
        <v/>
      </c>
      <c r="BZ62" s="168" t="str">
        <f aca="false">IF($B62="","",COUNTIF($AP62:$BW62,"C"))</f>
        <v/>
      </c>
      <c r="CA62" s="168" t="str">
        <f aca="false">IF($B62="","",COUNTIF($AP62:$BW62,"S"))</f>
        <v/>
      </c>
      <c r="CB62" s="169" t="str">
        <f aca="false">IF($B62="","",COUNTIF($AP62:$BW62,"W"))</f>
        <v/>
      </c>
      <c r="CC62" s="171" t="str">
        <f aca="false">IF(B62="","",SUM(BX62:CA62))</f>
        <v/>
      </c>
      <c r="CD62" s="169" t="str">
        <f aca="false">IF(B62="","",SUM(BX62:BZ62))</f>
        <v/>
      </c>
      <c r="CE62" s="172" t="str">
        <f aca="false">IF(B62="","",IF(AND(CC62&gt;=6,CD62&gt;=3,OR(E62&gt;=35,F62&gt;=35),L62&gt;=35),"6/3 සමත්",IF(AND(CC62&gt;=5,CD62&gt;=3,OR(E62&gt;=35,F62&gt;=35,L62&gt;=35)),"5/3 සමත්",IF(AND(CC62&gt;=4,CD62&gt;=1,OR(E62&gt;=20,F62&gt;=20,L62&gt;=20)),"සමත් කළ හැකි",IF(CB62=9,"W9","අසමත් ?")))))</f>
        <v/>
      </c>
      <c r="FK62" s="173" t="n">
        <v>48</v>
      </c>
      <c r="FL62" s="189" t="s">
        <v>91</v>
      </c>
      <c r="FM62" s="161"/>
      <c r="FN62" s="161" t="str">
        <f aca="false">IF(FM62="","-",(FM62/$M$95)*100)</f>
        <v>-</v>
      </c>
      <c r="FO62" s="165" t="n">
        <v>24</v>
      </c>
      <c r="FP62" s="165"/>
      <c r="FQ62" s="165" t="s">
        <v>18</v>
      </c>
      <c r="FR62" s="165" t="n">
        <v>57</v>
      </c>
      <c r="FS62" s="165"/>
      <c r="FT62" s="165"/>
      <c r="FU62" s="165" t="n">
        <v>9</v>
      </c>
      <c r="FV62" s="165" t="n">
        <v>13</v>
      </c>
      <c r="FW62" s="165" t="n">
        <v>9</v>
      </c>
      <c r="FX62" s="165" t="n">
        <v>19</v>
      </c>
      <c r="FY62" s="165" t="s">
        <v>18</v>
      </c>
      <c r="FZ62" s="165" t="s">
        <v>18</v>
      </c>
      <c r="GA62" s="165" t="n">
        <v>16</v>
      </c>
      <c r="GB62" s="165"/>
      <c r="GC62" s="165"/>
      <c r="GD62" s="165"/>
      <c r="GE62" s="165"/>
      <c r="GF62" s="165"/>
      <c r="GG62" s="165" t="s">
        <v>18</v>
      </c>
      <c r="GH62" s="165" t="n">
        <v>52</v>
      </c>
      <c r="GI62" s="165" t="s">
        <v>18</v>
      </c>
      <c r="GJ62" s="165"/>
      <c r="GK62" s="165"/>
      <c r="GL62" s="165" t="s">
        <v>18</v>
      </c>
      <c r="GM62" s="165"/>
      <c r="GN62" s="165"/>
      <c r="GO62" s="165" t="n">
        <v>25</v>
      </c>
      <c r="GP62" s="165" t="s">
        <v>18</v>
      </c>
      <c r="GQ62" s="165"/>
      <c r="GR62" s="165" t="s">
        <v>18</v>
      </c>
      <c r="GS62" s="165"/>
      <c r="GT62" s="165"/>
      <c r="GU62" s="165"/>
      <c r="GV62" s="174"/>
      <c r="GW62" s="167" t="n">
        <f aca="false">IF(FL62="","",SUM(FO62:GV62))</f>
        <v>224</v>
      </c>
      <c r="GX62" s="168" t="n">
        <f aca="false">IF(FL62="","",GW62/9)</f>
        <v>24.8888888888889</v>
      </c>
      <c r="GY62" s="169" t="n">
        <f aca="false">IF(FL62="","",IF(GW62=0,"-",RANK(GW62,$GW$15:$GW$64,0)))</f>
        <v>22</v>
      </c>
      <c r="GZ62" s="167" t="str">
        <f aca="false">IF(FO62="","",IF(FO62="-","-",IF(UPPER(FO62)="AB","+",VLOOKUP(FO62,'විෂය තොරතුරු'!$P$24:$Q$28,2))))</f>
        <v>W</v>
      </c>
      <c r="HA62" s="168" t="str">
        <f aca="false">IF(FP62="","",IF(FP62="-","-",IF(UPPER(FP62)="AB","+",VLOOKUP(FP62,'විෂය තොරතුරු'!$P$24:$Q$28,2))))</f>
        <v/>
      </c>
      <c r="HB62" s="168" t="str">
        <f aca="false">IF(FQ62="","",IF(FQ62="-","-",IF(UPPER(FQ62)="AB","+",VLOOKUP(FQ62,'විෂය තොරතුරු'!$P$24:$Q$28,2))))</f>
        <v>-</v>
      </c>
      <c r="HC62" s="168" t="str">
        <f aca="false">IF(FR62="","",IF(FR62="-","-",IF(UPPER(FR62)="AB","+",VLOOKUP(FR62,'විෂය තොරතුරු'!$P$24:$Q$28,2))))</f>
        <v>C</v>
      </c>
      <c r="HD62" s="168" t="str">
        <f aca="false">IF(FS62="","",IF(FS62="-","-",IF(UPPER(FS62)="AB","+",VLOOKUP(FS62,'විෂය තොරතුරු'!$P$24:$Q$28,2))))</f>
        <v/>
      </c>
      <c r="HE62" s="170" t="str">
        <f aca="false">IF(FT62="","",IF(FT62="-","-",IF(UPPER(FT62)="AB","+",VLOOKUP(FT62,'විෂය තොරතුරු'!$P$24:$Q$28,2))))</f>
        <v/>
      </c>
      <c r="HF62" s="171" t="str">
        <f aca="false">IF(FU62="","",IF(FU62="-","-",IF(UPPER(FU62)="AB","+",VLOOKUP(FU62,'විෂය තොරතුරු'!$P$24:$Q$28,2))))</f>
        <v>W</v>
      </c>
      <c r="HG62" s="168" t="str">
        <f aca="false">IF(FV62="","",IF(FV62="-","-",IF(UPPER(FV62)="AB","+",VLOOKUP(FV62,'විෂය තොරතුරු'!$P$24:$Q$28,2))))</f>
        <v>W</v>
      </c>
      <c r="HH62" s="168" t="str">
        <f aca="false">IF(FW62="","",IF(FW62="-","-",IF(UPPER(FW62)="AB","+",VLOOKUP(FW62,'විෂය තොරතුරු'!$P$24:$Q$28,2))))</f>
        <v>W</v>
      </c>
      <c r="HI62" s="169" t="str">
        <f aca="false">IF(FX62="","",IF(FX62="-","-",IF(UPPER(FX62)="AB","+",VLOOKUP(FX62,'විෂය තොරතුරු'!$P$24:$Q$28,2))))</f>
        <v>W</v>
      </c>
      <c r="HJ62" s="167" t="str">
        <f aca="false">IF(FY62="","",IF(FY62="-","-",IF(UPPER(FY62)="AB","+",VLOOKUP(FY62,'විෂය තොරතුරු'!$P$24:$Q$28,2))))</f>
        <v>-</v>
      </c>
      <c r="HK62" s="168" t="str">
        <f aca="false">IF(FZ62="","",IF(FZ62="-","-",IF(UPPER(FZ62)="AB","+",VLOOKUP(FZ62,'විෂය තොරතුරු'!$P$24:$Q$28,2))))</f>
        <v>-</v>
      </c>
      <c r="HL62" s="168" t="str">
        <f aca="false">IF(GA62="","",IF(GA62="-","-",IF(UPPER(GA62)="AB","+",VLOOKUP(GA62,'විෂය තොරතුරු'!$P$24:$Q$28,2))))</f>
        <v>W</v>
      </c>
      <c r="HM62" s="168" t="str">
        <f aca="false">IF(GB62="","",IF(GB62="-","-",IF(UPPER(GB62)="AB","+",VLOOKUP(GB62,'විෂය තොරතුරු'!$P$24:$Q$28,2))))</f>
        <v/>
      </c>
      <c r="HN62" s="168" t="str">
        <f aca="false">IF(GC62="","",IF(GC62="-","-",IF(UPPER(GC62)="AB","+",VLOOKUP(GC62,'විෂය තොරතුරු'!$P$24:$Q$28,2))))</f>
        <v/>
      </c>
      <c r="HO62" s="168" t="str">
        <f aca="false">IF(GD62="","",IF(GD62="-","-",IF(UPPER(GD62)="AB","+",VLOOKUP(GD62,'විෂය තොරතුරු'!$P$24:$Q$28,2))))</f>
        <v/>
      </c>
      <c r="HP62" s="168" t="str">
        <f aca="false">IF(GE62="","",IF(GE62="-","-",IF(UPPER(GE62)="AB","+",VLOOKUP(GE62,'විෂය තොරතුරු'!$P$24:$Q$28,2))))</f>
        <v/>
      </c>
      <c r="HQ62" s="170" t="str">
        <f aca="false">IF(GF62="","",IF(GF62="-","-",IF(UPPER(GF62)="AB","+",VLOOKUP(GF62,'විෂය තොරතුරු'!$P$24:$Q$28,2))))</f>
        <v/>
      </c>
      <c r="HR62" s="171" t="str">
        <f aca="false">IF(GG62="","",IF(GG62="-","-",IF(UPPER(GG62)="AB","+",VLOOKUP(GG62,'විෂය තොරතුරු'!$P$24:$Q$28,2))))</f>
        <v>-</v>
      </c>
      <c r="HS62" s="168" t="str">
        <f aca="false">IF(GH62="","",IF(GH62="-","-",IF(UPPER(GH62)="AB","+",VLOOKUP(GH62,'විෂය තොරතුරු'!$P$24:$Q$28,2))))</f>
        <v>C</v>
      </c>
      <c r="HT62" s="168" t="str">
        <f aca="false">IF(GI62="","",IF(GI62="-","-",IF(UPPER(GI62)="AB","+",VLOOKUP(GI62,'විෂය තොරතුරු'!$P$24:$Q$28,2))))</f>
        <v>-</v>
      </c>
      <c r="HU62" s="168" t="str">
        <f aca="false">IF(GJ62="","",IF(GJ62="-","-",IF(UPPER(GJ62)="AB","+",VLOOKUP(GJ62,'විෂය තොරතුරු'!$P$24:$Q$28,2))))</f>
        <v/>
      </c>
      <c r="HV62" s="168" t="str">
        <f aca="false">IF(GK62="","",IF(GK62="-","-",IF(UPPER(GK62)="AB","+",VLOOKUP(GK62,'විෂය තොරතුරු'!$P$24:$Q$28,2))))</f>
        <v/>
      </c>
      <c r="HW62" s="168" t="str">
        <f aca="false">IF(GL62="","",IF(GL62="-","-",IF(UPPER(GL62)="AB","+",VLOOKUP(GL62,'විෂය තොරතුරු'!$P$24:$Q$28,2))))</f>
        <v>-</v>
      </c>
      <c r="HX62" s="168" t="str">
        <f aca="false">IF(GM62="","",IF(GM62="-","-",IF(UPPER(GM62)="AB","+",VLOOKUP(GM62,'විෂය තොරතුරු'!$P$24:$Q$28,2))))</f>
        <v/>
      </c>
      <c r="HY62" s="169" t="str">
        <f aca="false">IF(GN62="","",IF(GN62="-","-",IF(UPPER(GN62)="AB","+",VLOOKUP(GN62,'විෂය තොරතුරු'!$P$24:$Q$28,2))))</f>
        <v/>
      </c>
      <c r="HZ62" s="171" t="str">
        <f aca="false">IF(GO62="","",IF(GO62="-","-",IF(UPPER(GO62)="AB","+",VLOOKUP(GO62,'විෂය තොරතුරු'!$P$24:$Q$28,2))))</f>
        <v>W</v>
      </c>
      <c r="IA62" s="168" t="str">
        <f aca="false">IF(GP62="","",IF(GP62="-","-",IF(UPPER(GP62)="AB","+",VLOOKUP(GP62,'විෂය තොරතුරු'!$P$24:$Q$28,2))))</f>
        <v>-</v>
      </c>
      <c r="IB62" s="168" t="str">
        <f aca="false">IF(GQ62="","",IF(GQ62="-","-",IF(UPPER(GQ62)="AB","+",VLOOKUP(GQ62,'විෂය තොරතුරු'!$P$24:$Q$28,2))))</f>
        <v/>
      </c>
      <c r="IC62" s="168" t="str">
        <f aca="false">IF(GR62="","",IF(GR62="-","-",IF(UPPER(GR62)="AB","+",VLOOKUP(GR62,'විෂය තොරතුරු'!$P$24:$Q$28,2))))</f>
        <v>-</v>
      </c>
      <c r="ID62" s="168" t="str">
        <f aca="false">IF(GS62="","",IF(GS62="-","-",IF(UPPER(GS62)="AB","+",VLOOKUP(GS62,'විෂය තොරතුරු'!$P$24:$Q$28,2))))</f>
        <v/>
      </c>
      <c r="IE62" s="168" t="str">
        <f aca="false">IF(GT62="","",IF(GT62="-","-",IF(UPPER(GT62)="AB","+",VLOOKUP(GT62,'විෂය තොරතුරු'!$P$24:$Q$28,2))))</f>
        <v/>
      </c>
      <c r="IF62" s="168" t="str">
        <f aca="false">IF(GU62="","",IF(GU62="-","-",IF(UPPER(GU62)="AB","+",VLOOKUP(GU62,'විෂය තොරතුරු'!$P$24:$Q$28,2))))</f>
        <v/>
      </c>
      <c r="IG62" s="169" t="str">
        <f aca="false">IF(GV62="","",IF(GV62="-","-",IF(UPPER(GV62)="AB","+",VLOOKUP(GV62,'විෂය තොරතුරු'!$P$24:$Q$28,2))))</f>
        <v/>
      </c>
      <c r="IH62" s="171" t="n">
        <f aca="false">IF($FL62="","",COUNTIF($GZ62:$IG62,"A"))</f>
        <v>0</v>
      </c>
      <c r="II62" s="171" t="n">
        <f aca="false">IF($FL62="","",COUNTIF($GZ62:$IG62,"B"))</f>
        <v>0</v>
      </c>
      <c r="IJ62" s="171" t="n">
        <f aca="false">IF($FL62="","",COUNTIF($GZ62:$IG62,"C"))</f>
        <v>2</v>
      </c>
      <c r="IK62" s="171" t="n">
        <f aca="false">IF($FL62="","",COUNTIF($GZ62:$IG62,"S"))</f>
        <v>0</v>
      </c>
      <c r="IL62" s="171" t="n">
        <f aca="false">IF($FL62="","",COUNTIF($GZ62:$IG62,"W"))</f>
        <v>7</v>
      </c>
      <c r="IM62" s="171" t="n">
        <f aca="false">IF(FL62="","",SUM(IH62:IK62))</f>
        <v>2</v>
      </c>
      <c r="IN62" s="169" t="n">
        <f aca="false">IF(FL62="","",SUM(IH62:IJ62))</f>
        <v>2</v>
      </c>
      <c r="IO62" s="172" t="str">
        <f aca="false">IF(FL62="","",IF(AND(IM62&gt;=6,IN62&gt;=3,OR(FO62&gt;=35,FP62&gt;=35),FV62&gt;=35),"6/3 සමත්",IF(AND(IM62&gt;=5,IN62&gt;=3,OR(FO62&gt;=35,FP62&gt;=35,FV62&gt;=35)),"5/3 සමත්",IF(AND(IM62&gt;=4,IN62&gt;=1,OR(FO62&gt;=20,FP62&gt;=20,FV62&gt;=20)),"සමත් කළ හැකි",IF(IL62=9,"W9","අසමත් ?")))))</f>
        <v>අසමත් ?</v>
      </c>
    </row>
    <row r="63" customFormat="false" ht="13.8" hidden="false" customHeight="false" outlineLevel="0" collapsed="false">
      <c r="A63" s="160" t="n">
        <v>49</v>
      </c>
      <c r="B63" s="189"/>
      <c r="C63" s="161"/>
      <c r="D63" s="162"/>
      <c r="E63" s="183"/>
      <c r="F63" s="181"/>
      <c r="G63" s="183"/>
      <c r="H63" s="180"/>
      <c r="I63" s="180"/>
      <c r="J63" s="181"/>
      <c r="K63" s="183"/>
      <c r="L63" s="180"/>
      <c r="M63" s="180"/>
      <c r="N63" s="181"/>
      <c r="O63" s="183"/>
      <c r="P63" s="180"/>
      <c r="Q63" s="180"/>
      <c r="R63" s="180"/>
      <c r="S63" s="180"/>
      <c r="T63" s="180"/>
      <c r="U63" s="180"/>
      <c r="V63" s="181"/>
      <c r="W63" s="183"/>
      <c r="X63" s="180"/>
      <c r="Y63" s="180"/>
      <c r="Z63" s="180"/>
      <c r="AA63" s="180"/>
      <c r="AB63" s="180"/>
      <c r="AC63" s="180"/>
      <c r="AD63" s="181"/>
      <c r="AE63" s="183"/>
      <c r="AF63" s="180"/>
      <c r="AG63" s="180"/>
      <c r="AH63" s="180"/>
      <c r="AI63" s="180"/>
      <c r="AJ63" s="180"/>
      <c r="AK63" s="180"/>
      <c r="AL63" s="166"/>
      <c r="AM63" s="167" t="str">
        <f aca="false">IF(B63="","",SUM(E63:AL63))</f>
        <v/>
      </c>
      <c r="AN63" s="168" t="str">
        <f aca="false">IF(B63="","",AM63/9)</f>
        <v/>
      </c>
      <c r="AO63" s="169" t="str">
        <f aca="false">IF(B63="","",IF(AM63=0,"-",RANK(AM63,$AM$15:$AM$64,0)))</f>
        <v/>
      </c>
      <c r="AP63" s="167" t="str">
        <f aca="false">IF(E63="","",IF(E63="-","-",IF(UPPER(E63)="AB","+",VLOOKUP(E63,'විෂය තොරතුරු'!$P$24:$Q$28,2))))</f>
        <v/>
      </c>
      <c r="AQ63" s="168" t="str">
        <f aca="false">IF(F63="","",IF(F63="-","-",IF(UPPER(F63)="AB","+",VLOOKUP(F63,'විෂය තොරතුරු'!$P$24:$Q$28,2))))</f>
        <v/>
      </c>
      <c r="AR63" s="168" t="str">
        <f aca="false">IF(G63="","",IF(G63="-","-",IF(UPPER(G63)="AB","+",VLOOKUP(G63,'විෂය තොරතුරු'!$P$24:$Q$28,2))))</f>
        <v/>
      </c>
      <c r="AS63" s="168" t="str">
        <f aca="false">IF(H63="","",IF(H63="-","-",IF(UPPER(H63)="AB","+",VLOOKUP(H63,'විෂය තොරතුරු'!$P$24:$Q$28,2))))</f>
        <v/>
      </c>
      <c r="AT63" s="168" t="str">
        <f aca="false">IF(I63="","",IF(I63="-","-",IF(UPPER(I63)="AB","+",VLOOKUP(I63,'විෂය තොරතුරු'!$P$24:$Q$28,2))))</f>
        <v/>
      </c>
      <c r="AU63" s="170" t="str">
        <f aca="false">IF(J63="","",IF(J63="-","-",IF(UPPER(J63)="AB","+",VLOOKUP(J63,'විෂය තොරතුරු'!$P$24:$Q$28,2))))</f>
        <v/>
      </c>
      <c r="AV63" s="171" t="str">
        <f aca="false">IF(K63="","",IF(K63="-","-",IF(UPPER(K63)="AB","+",VLOOKUP(K63,'විෂය තොරතුරු'!$P$24:$Q$28,2))))</f>
        <v/>
      </c>
      <c r="AW63" s="168" t="str">
        <f aca="false">IF(L63="","",IF(L63="-","-",IF(UPPER(L63)="AB","+",VLOOKUP(L63,'විෂය තොරතුරු'!$P$24:$Q$28,2))))</f>
        <v/>
      </c>
      <c r="AX63" s="168" t="str">
        <f aca="false">IF(M63="","",IF(M63="-","-",IF(UPPER(M63)="AB","+",VLOOKUP(M63,'විෂය තොරතුරු'!$P$24:$Q$28,2))))</f>
        <v/>
      </c>
      <c r="AY63" s="169" t="str">
        <f aca="false">IF(N63="","",IF(N63="-","-",IF(UPPER(N63)="AB","+",VLOOKUP(N63,'විෂය තොරතුරු'!$P$24:$Q$28,2))))</f>
        <v/>
      </c>
      <c r="AZ63" s="167" t="str">
        <f aca="false">IF(O63="","",IF(O63="-","-",IF(UPPER(O63)="AB","+",VLOOKUP(O63,'විෂය තොරතුරු'!$P$24:$Q$28,2))))</f>
        <v/>
      </c>
      <c r="BA63" s="168" t="str">
        <f aca="false">IF(P63="","",IF(P63="-","-",IF(UPPER(P63)="AB","+",VLOOKUP(P63,'විෂය තොරතුරු'!$P$24:$Q$28,2))))</f>
        <v/>
      </c>
      <c r="BB63" s="168" t="str">
        <f aca="false">IF(Q63="","",IF(Q63="-","-",IF(UPPER(Q63)="AB","+",VLOOKUP(Q63,'විෂය තොරතුරු'!$P$24:$Q$28,2))))</f>
        <v/>
      </c>
      <c r="BC63" s="168" t="str">
        <f aca="false">IF(R63="","",IF(R63="-","-",IF(UPPER(R63)="AB","+",VLOOKUP(R63,'විෂය තොරතුරු'!$P$24:$Q$28,2))))</f>
        <v/>
      </c>
      <c r="BD63" s="168" t="str">
        <f aca="false">IF(S63="","",IF(S63="-","-",IF(UPPER(S63)="AB","+",VLOOKUP(S63,'විෂය තොරතුරු'!$P$24:$Q$28,2))))</f>
        <v/>
      </c>
      <c r="BE63" s="168" t="str">
        <f aca="false">IF(T63="","",IF(T63="-","-",IF(UPPER(T63)="AB","+",VLOOKUP(T63,'විෂය තොරතුරු'!$P$24:$Q$28,2))))</f>
        <v/>
      </c>
      <c r="BF63" s="168" t="str">
        <f aca="false">IF(U63="","",IF(U63="-","-",IF(UPPER(U63)="AB","+",VLOOKUP(U63,'විෂය තොරතුරු'!$P$24:$Q$28,2))))</f>
        <v/>
      </c>
      <c r="BG63" s="170" t="str">
        <f aca="false">IF(V63="","",IF(V63="-","-",IF(UPPER(V63)="AB","+",VLOOKUP(V63,'විෂය තොරතුරු'!$P$24:$Q$28,2))))</f>
        <v/>
      </c>
      <c r="BH63" s="171" t="str">
        <f aca="false">IF(W63="","",IF(W63="-","-",IF(UPPER(W63)="AB","+",VLOOKUP(W63,'විෂය තොරතුරු'!$P$24:$Q$28,2))))</f>
        <v/>
      </c>
      <c r="BI63" s="168" t="str">
        <f aca="false">IF(X63="","",IF(X63="-","-",IF(UPPER(X63)="AB","+",VLOOKUP(X63,'විෂය තොරතුරු'!$P$24:$Q$28,2))))</f>
        <v/>
      </c>
      <c r="BJ63" s="168" t="str">
        <f aca="false">IF(Y63="","",IF(Y63="-","-",IF(UPPER(Y63)="AB","+",VLOOKUP(Y63,'විෂය තොරතුරු'!$P$24:$Q$28,2))))</f>
        <v/>
      </c>
      <c r="BK63" s="168" t="str">
        <f aca="false">IF(Z63="","",IF(Z63="-","-",IF(UPPER(Z63)="AB","+",VLOOKUP(Z63,'විෂය තොරතුරු'!$P$24:$Q$28,2))))</f>
        <v/>
      </c>
      <c r="BL63" s="168" t="str">
        <f aca="false">IF(AA63="","",IF(AA63="-","-",IF(UPPER(AA63)="AB","+",VLOOKUP(AA63,'විෂය තොරතුරු'!$P$24:$Q$28,2))))</f>
        <v/>
      </c>
      <c r="BM63" s="168" t="str">
        <f aca="false">IF(AB63="","",IF(AB63="-","-",IF(UPPER(AB63)="AB","+",VLOOKUP(AB63,'විෂය තොරතුරු'!$P$24:$Q$28,2))))</f>
        <v/>
      </c>
      <c r="BN63" s="168" t="str">
        <f aca="false">IF(AC63="","",IF(AC63="-","-",IF(UPPER(AC63)="AB","+",VLOOKUP(AC63,'විෂය තොරතුරු'!$P$24:$Q$28,2))))</f>
        <v/>
      </c>
      <c r="BO63" s="169" t="str">
        <f aca="false">IF(AD63="","",IF(AD63="-","-",IF(UPPER(AD63)="AB","+",VLOOKUP(AD63,'විෂය තොරතුරු'!$P$24:$Q$28,2))))</f>
        <v/>
      </c>
      <c r="BP63" s="171" t="str">
        <f aca="false">IF(AE63="","",IF(AE63="-","-",IF(UPPER(AE63)="AB","+",VLOOKUP(AE63,'විෂය තොරතුරු'!$P$24:$Q$28,2))))</f>
        <v/>
      </c>
      <c r="BQ63" s="168" t="str">
        <f aca="false">IF(AF63="","",IF(AF63="-","-",IF(UPPER(AF63)="AB","+",VLOOKUP(AF63,'විෂය තොරතුරු'!$P$24:$Q$28,2))))</f>
        <v/>
      </c>
      <c r="BR63" s="168" t="str">
        <f aca="false">IF(AG63="","",IF(AG63="-","-",IF(UPPER(AG63)="AB","+",VLOOKUP(AG63,'විෂය තොරතුරු'!$P$24:$Q$28,2))))</f>
        <v/>
      </c>
      <c r="BS63" s="168" t="str">
        <f aca="false">IF(AH63="","",IF(AH63="-","-",IF(UPPER(AH63)="AB","+",VLOOKUP(AH63,'විෂය තොරතුරු'!$P$24:$Q$28,2))))</f>
        <v/>
      </c>
      <c r="BT63" s="168" t="str">
        <f aca="false">IF(AI63="","",IF(AI63="-","-",IF(UPPER(AI63)="AB","+",VLOOKUP(AI63,'විෂය තොරතුරු'!$P$24:$Q$28,2))))</f>
        <v/>
      </c>
      <c r="BU63" s="168" t="str">
        <f aca="false">IF(AJ63="","",IF(AJ63="-","-",IF(UPPER(AJ63)="AB","+",VLOOKUP(AJ63,'විෂය තොරතුරු'!$P$24:$Q$28,2))))</f>
        <v/>
      </c>
      <c r="BV63" s="168" t="str">
        <f aca="false">IF(AK63="","",IF(AK63="-","-",IF(UPPER(AK63)="AB","+",VLOOKUP(AK63,'විෂය තොරතුරු'!$P$24:$Q$28,2))))</f>
        <v/>
      </c>
      <c r="BW63" s="169" t="str">
        <f aca="false">IF(AL63="","",IF(AL63="-","-",IF(UPPER(AL63)="AB","+",VLOOKUP(AL63,'විෂය තොරතුරු'!$P$24:$Q$28,2))))</f>
        <v/>
      </c>
      <c r="BX63" s="171" t="str">
        <f aca="false">IF($B63="","",COUNTIF($AP63:$BW63,"A"))</f>
        <v/>
      </c>
      <c r="BY63" s="168" t="str">
        <f aca="false">IF($B63="","",COUNTIF($AP63:$BW63,"B"))</f>
        <v/>
      </c>
      <c r="BZ63" s="168" t="str">
        <f aca="false">IF($B63="","",COUNTIF($AP63:$BW63,"C"))</f>
        <v/>
      </c>
      <c r="CA63" s="168" t="str">
        <f aca="false">IF($B63="","",COUNTIF($AP63:$BW63,"S"))</f>
        <v/>
      </c>
      <c r="CB63" s="169" t="str">
        <f aca="false">IF($B63="","",COUNTIF($AP63:$BW63,"W"))</f>
        <v/>
      </c>
      <c r="CC63" s="171" t="str">
        <f aca="false">IF(B63="","",SUM(BX63:CA63))</f>
        <v/>
      </c>
      <c r="CD63" s="169" t="str">
        <f aca="false">IF(B63="","",SUM(BX63:BZ63))</f>
        <v/>
      </c>
      <c r="CE63" s="172" t="str">
        <f aca="false">IF(B63="","",IF(AND(CC63&gt;=6,CD63&gt;=3,OR(E63&gt;=35,F63&gt;=35),L63&gt;=35),"6/3 සමත්",IF(AND(CC63&gt;=5,CD63&gt;=3,OR(E63&gt;=35,F63&gt;=35,L63&gt;=35)),"5/3 සමත්",IF(AND(CC63&gt;=4,CD63&gt;=1,OR(E63&gt;=20,F63&gt;=20,L63&gt;=20)),"සමත් කළ හැකි",IF(CB63=9,"W9","අසමත් ?")))))</f>
        <v/>
      </c>
      <c r="FK63" s="173" t="n">
        <v>49</v>
      </c>
      <c r="FL63" s="189" t="s">
        <v>92</v>
      </c>
      <c r="FM63" s="161"/>
      <c r="FN63" s="161" t="str">
        <f aca="false">IF(FM63="","-",(FM63/$M$95)*100)</f>
        <v>-</v>
      </c>
      <c r="FO63" s="165" t="s">
        <v>52</v>
      </c>
      <c r="FP63" s="165"/>
      <c r="FQ63" s="165" t="s">
        <v>18</v>
      </c>
      <c r="FR63" s="165" t="s">
        <v>18</v>
      </c>
      <c r="FS63" s="165"/>
      <c r="FT63" s="165"/>
      <c r="FU63" s="165" t="s">
        <v>52</v>
      </c>
      <c r="FV63" s="165" t="n">
        <v>19</v>
      </c>
      <c r="FW63" s="165" t="n">
        <v>8</v>
      </c>
      <c r="FX63" s="165" t="n">
        <v>15</v>
      </c>
      <c r="FY63" s="165" t="s">
        <v>18</v>
      </c>
      <c r="FZ63" s="165" t="s">
        <v>18</v>
      </c>
      <c r="GA63" s="165" t="s">
        <v>18</v>
      </c>
      <c r="GB63" s="165"/>
      <c r="GC63" s="165"/>
      <c r="GD63" s="165"/>
      <c r="GE63" s="165"/>
      <c r="GF63" s="165"/>
      <c r="GG63" s="165" t="s">
        <v>18</v>
      </c>
      <c r="GH63" s="165" t="s">
        <v>18</v>
      </c>
      <c r="GI63" s="165" t="s">
        <v>18</v>
      </c>
      <c r="GJ63" s="165"/>
      <c r="GK63" s="165"/>
      <c r="GL63" s="165" t="n">
        <v>39</v>
      </c>
      <c r="GM63" s="165"/>
      <c r="GN63" s="165"/>
      <c r="GO63" s="165" t="s">
        <v>18</v>
      </c>
      <c r="GP63" s="165" t="s">
        <v>18</v>
      </c>
      <c r="GQ63" s="165"/>
      <c r="GR63" s="165" t="s">
        <v>18</v>
      </c>
      <c r="GS63" s="165"/>
      <c r="GT63" s="165"/>
      <c r="GU63" s="165"/>
      <c r="GV63" s="174"/>
      <c r="GW63" s="167" t="n">
        <f aca="false">IF(FL63="","",SUM(FO63:GV63))</f>
        <v>81</v>
      </c>
      <c r="GX63" s="168" t="n">
        <f aca="false">IF(FL63="","",GW63/9)</f>
        <v>9</v>
      </c>
      <c r="GY63" s="169" t="n">
        <f aca="false">IF(FL63="","",IF(GW63=0,"-",RANK(GW63,$GW$15:$GW$64,0)))</f>
        <v>44</v>
      </c>
      <c r="GZ63" s="167" t="str">
        <f aca="false">IF(FO63="","",IF(FO63="-","-",IF(UPPER(FO63)="AB","+",VLOOKUP(FO63,'විෂය තොරතුරු'!$P$24:$Q$28,2))))</f>
        <v>+</v>
      </c>
      <c r="HA63" s="168" t="str">
        <f aca="false">IF(FP63="","",IF(FP63="-","-",IF(UPPER(FP63)="AB","+",VLOOKUP(FP63,'විෂය තොරතුරු'!$P$24:$Q$28,2))))</f>
        <v/>
      </c>
      <c r="HB63" s="168" t="str">
        <f aca="false">IF(FQ63="","",IF(FQ63="-","-",IF(UPPER(FQ63)="AB","+",VLOOKUP(FQ63,'විෂය තොරතුරු'!$P$24:$Q$28,2))))</f>
        <v>-</v>
      </c>
      <c r="HC63" s="168" t="str">
        <f aca="false">IF(FR63="","",IF(FR63="-","-",IF(UPPER(FR63)="AB","+",VLOOKUP(FR63,'විෂය තොරතුරු'!$P$24:$Q$28,2))))</f>
        <v>-</v>
      </c>
      <c r="HD63" s="168" t="str">
        <f aca="false">IF(FS63="","",IF(FS63="-","-",IF(UPPER(FS63)="AB","+",VLOOKUP(FS63,'විෂය තොරතුරු'!$P$24:$Q$28,2))))</f>
        <v/>
      </c>
      <c r="HE63" s="170" t="str">
        <f aca="false">IF(FT63="","",IF(FT63="-","-",IF(UPPER(FT63)="AB","+",VLOOKUP(FT63,'විෂය තොරතුරු'!$P$24:$Q$28,2))))</f>
        <v/>
      </c>
      <c r="HF63" s="171" t="str">
        <f aca="false">IF(FU63="","",IF(FU63="-","-",IF(UPPER(FU63)="AB","+",VLOOKUP(FU63,'විෂය තොරතුරු'!$P$24:$Q$28,2))))</f>
        <v>+</v>
      </c>
      <c r="HG63" s="168" t="str">
        <f aca="false">IF(FV63="","",IF(FV63="-","-",IF(UPPER(FV63)="AB","+",VLOOKUP(FV63,'විෂය තොරතුරු'!$P$24:$Q$28,2))))</f>
        <v>W</v>
      </c>
      <c r="HH63" s="168" t="str">
        <f aca="false">IF(FW63="","",IF(FW63="-","-",IF(UPPER(FW63)="AB","+",VLOOKUP(FW63,'විෂය තොරතුරු'!$P$24:$Q$28,2))))</f>
        <v>W</v>
      </c>
      <c r="HI63" s="169" t="str">
        <f aca="false">IF(FX63="","",IF(FX63="-","-",IF(UPPER(FX63)="AB","+",VLOOKUP(FX63,'විෂය තොරතුරු'!$P$24:$Q$28,2))))</f>
        <v>W</v>
      </c>
      <c r="HJ63" s="167" t="str">
        <f aca="false">IF(FY63="","",IF(FY63="-","-",IF(UPPER(FY63)="AB","+",VLOOKUP(FY63,'විෂය තොරතුරු'!$P$24:$Q$28,2))))</f>
        <v>-</v>
      </c>
      <c r="HK63" s="168" t="str">
        <f aca="false">IF(FZ63="","",IF(FZ63="-","-",IF(UPPER(FZ63)="AB","+",VLOOKUP(FZ63,'විෂය තොරතුරු'!$P$24:$Q$28,2))))</f>
        <v>-</v>
      </c>
      <c r="HL63" s="168" t="str">
        <f aca="false">IF(GA63="","",IF(GA63="-","-",IF(UPPER(GA63)="AB","+",VLOOKUP(GA63,'විෂය තොරතුරු'!$P$24:$Q$28,2))))</f>
        <v>-</v>
      </c>
      <c r="HM63" s="168" t="str">
        <f aca="false">IF(GB63="","",IF(GB63="-","-",IF(UPPER(GB63)="AB","+",VLOOKUP(GB63,'විෂය තොරතුරු'!$P$24:$Q$28,2))))</f>
        <v/>
      </c>
      <c r="HN63" s="168" t="str">
        <f aca="false">IF(GC63="","",IF(GC63="-","-",IF(UPPER(GC63)="AB","+",VLOOKUP(GC63,'විෂය තොරතුරු'!$P$24:$Q$28,2))))</f>
        <v/>
      </c>
      <c r="HO63" s="168" t="str">
        <f aca="false">IF(GD63="","",IF(GD63="-","-",IF(UPPER(GD63)="AB","+",VLOOKUP(GD63,'විෂය තොරතුරු'!$P$24:$Q$28,2))))</f>
        <v/>
      </c>
      <c r="HP63" s="168" t="str">
        <f aca="false">IF(GE63="","",IF(GE63="-","-",IF(UPPER(GE63)="AB","+",VLOOKUP(GE63,'විෂය තොරතුරු'!$P$24:$Q$28,2))))</f>
        <v/>
      </c>
      <c r="HQ63" s="170" t="str">
        <f aca="false">IF(GF63="","",IF(GF63="-","-",IF(UPPER(GF63)="AB","+",VLOOKUP(GF63,'විෂය තොරතුරු'!$P$24:$Q$28,2))))</f>
        <v/>
      </c>
      <c r="HR63" s="171" t="str">
        <f aca="false">IF(GG63="","",IF(GG63="-","-",IF(UPPER(GG63)="AB","+",VLOOKUP(GG63,'විෂය තොරතුරු'!$P$24:$Q$28,2))))</f>
        <v>-</v>
      </c>
      <c r="HS63" s="168" t="str">
        <f aca="false">IF(GH63="","",IF(GH63="-","-",IF(UPPER(GH63)="AB","+",VLOOKUP(GH63,'විෂය තොරතුරු'!$P$24:$Q$28,2))))</f>
        <v>-</v>
      </c>
      <c r="HT63" s="168" t="str">
        <f aca="false">IF(GI63="","",IF(GI63="-","-",IF(UPPER(GI63)="AB","+",VLOOKUP(GI63,'විෂය තොරතුරු'!$P$24:$Q$28,2))))</f>
        <v>-</v>
      </c>
      <c r="HU63" s="168" t="str">
        <f aca="false">IF(GJ63="","",IF(GJ63="-","-",IF(UPPER(GJ63)="AB","+",VLOOKUP(GJ63,'විෂය තොරතුරු'!$P$24:$Q$28,2))))</f>
        <v/>
      </c>
      <c r="HV63" s="168" t="str">
        <f aca="false">IF(GK63="","",IF(GK63="-","-",IF(UPPER(GK63)="AB","+",VLOOKUP(GK63,'විෂය තොරතුරු'!$P$24:$Q$28,2))))</f>
        <v/>
      </c>
      <c r="HW63" s="168" t="str">
        <f aca="false">IF(GL63="","",IF(GL63="-","-",IF(UPPER(GL63)="AB","+",VLOOKUP(GL63,'විෂය තොරතුරු'!$P$24:$Q$28,2))))</f>
        <v>S</v>
      </c>
      <c r="HX63" s="168" t="str">
        <f aca="false">IF(GM63="","",IF(GM63="-","-",IF(UPPER(GM63)="AB","+",VLOOKUP(GM63,'විෂය තොරතුරු'!$P$24:$Q$28,2))))</f>
        <v/>
      </c>
      <c r="HY63" s="169" t="str">
        <f aca="false">IF(GN63="","",IF(GN63="-","-",IF(UPPER(GN63)="AB","+",VLOOKUP(GN63,'විෂය තොරතුරු'!$P$24:$Q$28,2))))</f>
        <v/>
      </c>
      <c r="HZ63" s="171" t="str">
        <f aca="false">IF(GO63="","",IF(GO63="-","-",IF(UPPER(GO63)="AB","+",VLOOKUP(GO63,'විෂය තොරතුරු'!$P$24:$Q$28,2))))</f>
        <v>-</v>
      </c>
      <c r="IA63" s="168" t="str">
        <f aca="false">IF(GP63="","",IF(GP63="-","-",IF(UPPER(GP63)="AB","+",VLOOKUP(GP63,'විෂය තොරතුරු'!$P$24:$Q$28,2))))</f>
        <v>-</v>
      </c>
      <c r="IB63" s="168" t="str">
        <f aca="false">IF(GQ63="","",IF(GQ63="-","-",IF(UPPER(GQ63)="AB","+",VLOOKUP(GQ63,'විෂය තොරතුරු'!$P$24:$Q$28,2))))</f>
        <v/>
      </c>
      <c r="IC63" s="168" t="str">
        <f aca="false">IF(GR63="","",IF(GR63="-","-",IF(UPPER(GR63)="AB","+",VLOOKUP(GR63,'විෂය තොරතුරු'!$P$24:$Q$28,2))))</f>
        <v>-</v>
      </c>
      <c r="ID63" s="168" t="str">
        <f aca="false">IF(GS63="","",IF(GS63="-","-",IF(UPPER(GS63)="AB","+",VLOOKUP(GS63,'විෂය තොරතුරු'!$P$24:$Q$28,2))))</f>
        <v/>
      </c>
      <c r="IE63" s="168" t="str">
        <f aca="false">IF(GT63="","",IF(GT63="-","-",IF(UPPER(GT63)="AB","+",VLOOKUP(GT63,'විෂය තොරතුරු'!$P$24:$Q$28,2))))</f>
        <v/>
      </c>
      <c r="IF63" s="168" t="str">
        <f aca="false">IF(GU63="","",IF(GU63="-","-",IF(UPPER(GU63)="AB","+",VLOOKUP(GU63,'විෂය තොරතුරු'!$P$24:$Q$28,2))))</f>
        <v/>
      </c>
      <c r="IG63" s="169" t="str">
        <f aca="false">IF(GV63="","",IF(GV63="-","-",IF(UPPER(GV63)="AB","+",VLOOKUP(GV63,'විෂය තොරතුරු'!$P$24:$Q$28,2))))</f>
        <v/>
      </c>
      <c r="IH63" s="171" t="n">
        <f aca="false">IF($FL63="","",COUNTIF($GZ63:$IG63,"A"))</f>
        <v>0</v>
      </c>
      <c r="II63" s="171" t="n">
        <f aca="false">IF($FL63="","",COUNTIF($GZ63:$IG63,"B"))</f>
        <v>0</v>
      </c>
      <c r="IJ63" s="171" t="n">
        <f aca="false">IF($FL63="","",COUNTIF($GZ63:$IG63,"C"))</f>
        <v>0</v>
      </c>
      <c r="IK63" s="171" t="n">
        <f aca="false">IF($FL63="","",COUNTIF($GZ63:$IG63,"S"))</f>
        <v>1</v>
      </c>
      <c r="IL63" s="171" t="n">
        <f aca="false">IF($FL63="","",COUNTIF($GZ63:$IG63,"W"))</f>
        <v>3</v>
      </c>
      <c r="IM63" s="171" t="n">
        <f aca="false">IF(FL63="","",SUM(IH63:IK63))</f>
        <v>1</v>
      </c>
      <c r="IN63" s="169" t="n">
        <f aca="false">IF(FL63="","",SUM(IH63:IJ63))</f>
        <v>0</v>
      </c>
      <c r="IO63" s="172" t="str">
        <f aca="false">IF(FL63="","",IF(AND(IM63&gt;=6,IN63&gt;=3,OR(FO63&gt;=35,FP63&gt;=35),FV63&gt;=35),"6/3 සමත්",IF(AND(IM63&gt;=5,IN63&gt;=3,OR(FO63&gt;=35,FP63&gt;=35,FV63&gt;=35)),"5/3 සමත්",IF(AND(IM63&gt;=4,IN63&gt;=1,OR(FO63&gt;=20,FP63&gt;=20,FV63&gt;=20)),"සමත් කළ හැකි",IF(IL63=9,"W9","අසමත් ?")))))</f>
        <v>අසමත් ?</v>
      </c>
    </row>
    <row r="64" customFormat="false" ht="13.8" hidden="false" customHeight="false" outlineLevel="0" collapsed="false">
      <c r="A64" s="160" t="n">
        <v>50</v>
      </c>
      <c r="B64" s="174"/>
      <c r="C64" s="161"/>
      <c r="D64" s="162"/>
      <c r="E64" s="190"/>
      <c r="F64" s="191"/>
      <c r="G64" s="190"/>
      <c r="H64" s="192"/>
      <c r="I64" s="192"/>
      <c r="J64" s="191"/>
      <c r="K64" s="190"/>
      <c r="L64" s="192"/>
      <c r="M64" s="192"/>
      <c r="N64" s="191"/>
      <c r="O64" s="190"/>
      <c r="P64" s="192"/>
      <c r="Q64" s="192"/>
      <c r="R64" s="192"/>
      <c r="S64" s="192"/>
      <c r="T64" s="192"/>
      <c r="U64" s="192"/>
      <c r="V64" s="191"/>
      <c r="W64" s="190"/>
      <c r="X64" s="192"/>
      <c r="Y64" s="192"/>
      <c r="Z64" s="192"/>
      <c r="AA64" s="192"/>
      <c r="AB64" s="192"/>
      <c r="AC64" s="192"/>
      <c r="AD64" s="191"/>
      <c r="AE64" s="190"/>
      <c r="AF64" s="192"/>
      <c r="AG64" s="192"/>
      <c r="AH64" s="192"/>
      <c r="AI64" s="192"/>
      <c r="AJ64" s="192"/>
      <c r="AK64" s="192"/>
      <c r="AL64" s="166"/>
      <c r="AM64" s="193" t="str">
        <f aca="false">IF(B64="","",SUM(E64:AL64))</f>
        <v/>
      </c>
      <c r="AN64" s="194" t="str">
        <f aca="false">IF(B64="","",AM64/9)</f>
        <v/>
      </c>
      <c r="AO64" s="195" t="str">
        <f aca="false">IF(B64="","",IF(AM64=0,"-",RANK(AM64,$AM$15:$AM$64,0)))</f>
        <v/>
      </c>
      <c r="AP64" s="193" t="str">
        <f aca="false">IF(E64="","",IF(E64="-","-",IF(UPPER(E64)="AB","+",VLOOKUP(E64,'විෂය තොරතුරු'!$P$24:$Q$28,2))))</f>
        <v/>
      </c>
      <c r="AQ64" s="194" t="str">
        <f aca="false">IF(F64="","",IF(F64="-","-",IF(UPPER(F64)="AB","+",VLOOKUP(F64,'විෂය තොරතුරු'!$P$24:$Q$28,2))))</f>
        <v/>
      </c>
      <c r="AR64" s="194" t="str">
        <f aca="false">IF(G64="","",IF(G64="-","-",IF(UPPER(G64)="AB","+",VLOOKUP(G64,'විෂය තොරතුරු'!$P$24:$Q$28,2))))</f>
        <v/>
      </c>
      <c r="AS64" s="194" t="str">
        <f aca="false">IF(H64="","",IF(H64="-","-",IF(UPPER(H64)="AB","+",VLOOKUP(H64,'විෂය තොරතුරු'!$P$24:$Q$28,2))))</f>
        <v/>
      </c>
      <c r="AT64" s="194" t="str">
        <f aca="false">IF(I64="","",IF(I64="-","-",IF(UPPER(I64)="AB","+",VLOOKUP(I64,'විෂය තොරතුරු'!$P$24:$Q$28,2))))</f>
        <v/>
      </c>
      <c r="AU64" s="196" t="str">
        <f aca="false">IF(J64="","",IF(J64="-","-",IF(UPPER(J64)="AB","+",VLOOKUP(J64,'විෂය තොරතුරු'!$P$24:$Q$28,2))))</f>
        <v/>
      </c>
      <c r="AV64" s="197" t="str">
        <f aca="false">IF(K64="","",IF(K64="-","-",IF(UPPER(K64)="AB","+",VLOOKUP(K64,'විෂය තොරතුරු'!$P$24:$Q$28,2))))</f>
        <v/>
      </c>
      <c r="AW64" s="194" t="str">
        <f aca="false">IF(L64="","",IF(L64="-","-",IF(UPPER(L64)="AB","+",VLOOKUP(L64,'විෂය තොරතුරු'!$P$24:$Q$28,2))))</f>
        <v/>
      </c>
      <c r="AX64" s="194" t="str">
        <f aca="false">IF(M64="","",IF(M64="-","-",IF(UPPER(M64)="AB","+",VLOOKUP(M64,'විෂය තොරතුරු'!$P$24:$Q$28,2))))</f>
        <v/>
      </c>
      <c r="AY64" s="195" t="str">
        <f aca="false">IF(N64="","",IF(N64="-","-",IF(UPPER(N64)="AB","+",VLOOKUP(N64,'විෂය තොරතුරු'!$P$24:$Q$28,2))))</f>
        <v/>
      </c>
      <c r="AZ64" s="193" t="str">
        <f aca="false">IF(O64="","",IF(O64="-","-",IF(UPPER(O64)="AB","+",VLOOKUP(O64,'විෂය තොරතුරු'!$P$24:$Q$28,2))))</f>
        <v/>
      </c>
      <c r="BA64" s="194" t="str">
        <f aca="false">IF(P64="","",IF(P64="-","-",IF(UPPER(P64)="AB","+",VLOOKUP(P64,'විෂය තොරතුරු'!$P$24:$Q$28,2))))</f>
        <v/>
      </c>
      <c r="BB64" s="194" t="str">
        <f aca="false">IF(Q64="","",IF(Q64="-","-",IF(UPPER(Q64)="AB","+",VLOOKUP(Q64,'විෂය තොරතුරු'!$P$24:$Q$28,2))))</f>
        <v/>
      </c>
      <c r="BC64" s="194" t="str">
        <f aca="false">IF(R64="","",IF(R64="-","-",IF(UPPER(R64)="AB","+",VLOOKUP(R64,'විෂය තොරතුරු'!$P$24:$Q$28,2))))</f>
        <v/>
      </c>
      <c r="BD64" s="194" t="str">
        <f aca="false">IF(S64="","",IF(S64="-","-",IF(UPPER(S64)="AB","+",VLOOKUP(S64,'විෂය තොරතුරු'!$P$24:$Q$28,2))))</f>
        <v/>
      </c>
      <c r="BE64" s="194" t="str">
        <f aca="false">IF(T64="","",IF(T64="-","-",IF(UPPER(T64)="AB","+",VLOOKUP(T64,'විෂය තොරතුරු'!$P$24:$Q$28,2))))</f>
        <v/>
      </c>
      <c r="BF64" s="194" t="str">
        <f aca="false">IF(U64="","",IF(U64="-","-",IF(UPPER(U64)="AB","+",VLOOKUP(U64,'විෂය තොරතුරු'!$P$24:$Q$28,2))))</f>
        <v/>
      </c>
      <c r="BG64" s="196" t="str">
        <f aca="false">IF(V64="","",IF(V64="-","-",IF(UPPER(V64)="AB","+",VLOOKUP(V64,'විෂය තොරතුරු'!$P$24:$Q$28,2))))</f>
        <v/>
      </c>
      <c r="BH64" s="197" t="str">
        <f aca="false">IF(W64="","",IF(W64="-","-",IF(UPPER(W64)="AB","+",VLOOKUP(W64,'විෂය තොරතුරු'!$P$24:$Q$28,2))))</f>
        <v/>
      </c>
      <c r="BI64" s="194" t="str">
        <f aca="false">IF(X64="","",IF(X64="-","-",IF(UPPER(X64)="AB","+",VLOOKUP(X64,'විෂය තොරතුරු'!$P$24:$Q$28,2))))</f>
        <v/>
      </c>
      <c r="BJ64" s="194" t="str">
        <f aca="false">IF(Y64="","",IF(Y64="-","-",IF(UPPER(Y64)="AB","+",VLOOKUP(Y64,'විෂය තොරතුරු'!$P$24:$Q$28,2))))</f>
        <v/>
      </c>
      <c r="BK64" s="194" t="str">
        <f aca="false">IF(Z64="","",IF(Z64="-","-",IF(UPPER(Z64)="AB","+",VLOOKUP(Z64,'විෂය තොරතුරු'!$P$24:$Q$28,2))))</f>
        <v/>
      </c>
      <c r="BL64" s="194" t="str">
        <f aca="false">IF(AA64="","",IF(AA64="-","-",IF(UPPER(AA64)="AB","+",VLOOKUP(AA64,'විෂය තොරතුරු'!$P$24:$Q$28,2))))</f>
        <v/>
      </c>
      <c r="BM64" s="194" t="str">
        <f aca="false">IF(AB64="","",IF(AB64="-","-",IF(UPPER(AB64)="AB","+",VLOOKUP(AB64,'විෂය තොරතුරු'!$P$24:$Q$28,2))))</f>
        <v/>
      </c>
      <c r="BN64" s="194" t="str">
        <f aca="false">IF(AC64="","",IF(AC64="-","-",IF(UPPER(AC64)="AB","+",VLOOKUP(AC64,'විෂය තොරතුරු'!$P$24:$Q$28,2))))</f>
        <v/>
      </c>
      <c r="BO64" s="195" t="str">
        <f aca="false">IF(AD64="","",IF(AD64="-","-",IF(UPPER(AD64)="AB","+",VLOOKUP(AD64,'විෂය තොරතුරු'!$P$24:$Q$28,2))))</f>
        <v/>
      </c>
      <c r="BP64" s="197" t="str">
        <f aca="false">IF(AE64="","",IF(AE64="-","-",IF(UPPER(AE64)="AB","+",VLOOKUP(AE64,'විෂය තොරතුරු'!$P$24:$Q$28,2))))</f>
        <v/>
      </c>
      <c r="BQ64" s="194" t="str">
        <f aca="false">IF(AF64="","",IF(AF64="-","-",IF(UPPER(AF64)="AB","+",VLOOKUP(AF64,'විෂය තොරතුරු'!$P$24:$Q$28,2))))</f>
        <v/>
      </c>
      <c r="BR64" s="194" t="str">
        <f aca="false">IF(AG64="","",IF(AG64="-","-",IF(UPPER(AG64)="AB","+",VLOOKUP(AG64,'විෂය තොරතුරු'!$P$24:$Q$28,2))))</f>
        <v/>
      </c>
      <c r="BS64" s="194" t="str">
        <f aca="false">IF(AH64="","",IF(AH64="-","-",IF(UPPER(AH64)="AB","+",VLOOKUP(AH64,'විෂය තොරතුරු'!$P$24:$Q$28,2))))</f>
        <v/>
      </c>
      <c r="BT64" s="194" t="str">
        <f aca="false">IF(AI64="","",IF(AI64="-","-",IF(UPPER(AI64)="AB","+",VLOOKUP(AI64,'විෂය තොරතුරු'!$P$24:$Q$28,2))))</f>
        <v/>
      </c>
      <c r="BU64" s="194" t="str">
        <f aca="false">IF(AJ64="","",IF(AJ64="-","-",IF(UPPER(AJ64)="AB","+",VLOOKUP(AJ64,'විෂය තොරතුරු'!$P$24:$Q$28,2))))</f>
        <v/>
      </c>
      <c r="BV64" s="194" t="str">
        <f aca="false">IF(AK64="","",IF(AK64="-","-",IF(UPPER(AK64)="AB","+",VLOOKUP(AK64,'විෂය තොරතුරු'!$P$24:$Q$28,2))))</f>
        <v/>
      </c>
      <c r="BW64" s="195" t="str">
        <f aca="false">IF(AL64="","",IF(AL64="-","-",IF(UPPER(AL64)="AB","+",VLOOKUP(AL64,'විෂය තොරතුරු'!$P$24:$Q$28,2))))</f>
        <v/>
      </c>
      <c r="BX64" s="197" t="str">
        <f aca="false">IF($B64="","",COUNTIF($AP64:$BW64,"A"))</f>
        <v/>
      </c>
      <c r="BY64" s="194" t="str">
        <f aca="false">IF($B64="","",COUNTIF($AP64:$BW64,"B"))</f>
        <v/>
      </c>
      <c r="BZ64" s="194" t="str">
        <f aca="false">IF($B64="","",COUNTIF($AP64:$BW64,"C"))</f>
        <v/>
      </c>
      <c r="CA64" s="194" t="str">
        <f aca="false">IF($B64="","",COUNTIF($AP64:$BW64,"S"))</f>
        <v/>
      </c>
      <c r="CB64" s="195" t="str">
        <f aca="false">IF($B64="","",COUNTIF($AP64:$BW64,"W"))</f>
        <v/>
      </c>
      <c r="CC64" s="197" t="str">
        <f aca="false">IF(B64="","",SUM(BX64:CA64))</f>
        <v/>
      </c>
      <c r="CD64" s="195" t="str">
        <f aca="false">IF(B64="","",SUM(BX64:BZ64))</f>
        <v/>
      </c>
      <c r="CE64" s="172" t="str">
        <f aca="false">IF(B64="","",IF(AND(CC64&gt;=6,CD64&gt;=3,OR(E64&gt;=35,F64&gt;=35),L64&gt;=35),"6/3 සමත්",IF(AND(CC64&gt;=5,CD64&gt;=3,OR(E64&gt;=35,F64&gt;=35,L64&gt;=35)),"5/3 සමත්",IF(AND(CC64&gt;=4,CD64&gt;=1,OR(E64&gt;=20,F64&gt;=20,L64&gt;=20)),"සමත් කළ හැකි",IF(CB64=9,"W9","අසමත් ?")))))</f>
        <v/>
      </c>
      <c r="FK64" s="173" t="n">
        <v>50</v>
      </c>
      <c r="FL64" s="174"/>
      <c r="FM64" s="161"/>
      <c r="FN64" s="161" t="str">
        <f aca="false">IF(FM64="","-",(FM64/$M$95)*100)</f>
        <v>-</v>
      </c>
      <c r="FO64" s="174"/>
      <c r="FP64" s="174"/>
      <c r="FQ64" s="174"/>
      <c r="FR64" s="174"/>
      <c r="FS64" s="174"/>
      <c r="FT64" s="174"/>
      <c r="FU64" s="174"/>
      <c r="FV64" s="174"/>
      <c r="FW64" s="174"/>
      <c r="FX64" s="174"/>
      <c r="FY64" s="174"/>
      <c r="FZ64" s="174"/>
      <c r="GA64" s="174"/>
      <c r="GB64" s="174"/>
      <c r="GC64" s="174"/>
      <c r="GD64" s="174"/>
      <c r="GE64" s="174"/>
      <c r="GF64" s="174"/>
      <c r="GG64" s="174"/>
      <c r="GH64" s="174"/>
      <c r="GI64" s="174"/>
      <c r="GJ64" s="174"/>
      <c r="GK64" s="174"/>
      <c r="GL64" s="174"/>
      <c r="GM64" s="174"/>
      <c r="GN64" s="174"/>
      <c r="GO64" s="174"/>
      <c r="GP64" s="174"/>
      <c r="GQ64" s="174"/>
      <c r="GR64" s="174"/>
      <c r="GS64" s="174"/>
      <c r="GT64" s="174"/>
      <c r="GU64" s="174"/>
      <c r="GV64" s="174"/>
      <c r="GW64" s="193" t="str">
        <f aca="false">IF(FL64="","",SUM(FO64:GV64))</f>
        <v/>
      </c>
      <c r="GX64" s="194" t="str">
        <f aca="false">IF(FL64="","",GW64/9)</f>
        <v/>
      </c>
      <c r="GY64" s="169" t="str">
        <f aca="false">IF(FL64="","",IF(GW64=0,"-",RANK(GW64,$GW$15:$GW$64,0)))</f>
        <v/>
      </c>
      <c r="GZ64" s="193" t="str">
        <f aca="false">IF(FO64="","",IF(FO64="-","-",IF(UPPER(FO64)="AB","+",VLOOKUP(FO64,'විෂය තොරතුරු'!$P$24:$Q$28,2))))</f>
        <v/>
      </c>
      <c r="HA64" s="194" t="str">
        <f aca="false">IF(FP64="","",IF(FP64="-","-",IF(UPPER(FP64)="AB","+",VLOOKUP(FP64,'විෂය තොරතුරු'!$P$24:$Q$28,2))))</f>
        <v/>
      </c>
      <c r="HB64" s="194" t="str">
        <f aca="false">IF(FQ64="","",IF(FQ64="-","-",IF(UPPER(FQ64)="AB","+",VLOOKUP(FQ64,'විෂය තොරතුරු'!$P$24:$Q$28,2))))</f>
        <v/>
      </c>
      <c r="HC64" s="194" t="str">
        <f aca="false">IF(FR64="","",IF(FR64="-","-",IF(UPPER(FR64)="AB","+",VLOOKUP(FR64,'විෂය තොරතුරු'!$P$24:$Q$28,2))))</f>
        <v/>
      </c>
      <c r="HD64" s="194" t="str">
        <f aca="false">IF(FS64="","",IF(FS64="-","-",IF(UPPER(FS64)="AB","+",VLOOKUP(FS64,'විෂය තොරතුරු'!$P$24:$Q$28,2))))</f>
        <v/>
      </c>
      <c r="HE64" s="196" t="str">
        <f aca="false">IF(FT64="","",IF(FT64="-","-",IF(UPPER(FT64)="AB","+",VLOOKUP(FT64,'විෂය තොරතුරු'!$P$24:$Q$28,2))))</f>
        <v/>
      </c>
      <c r="HF64" s="197" t="str">
        <f aca="false">IF(FU64="","",IF(FU64="-","-",IF(UPPER(FU64)="AB","+",VLOOKUP(FU64,'විෂය තොරතුරු'!$P$24:$Q$28,2))))</f>
        <v/>
      </c>
      <c r="HG64" s="194" t="str">
        <f aca="false">IF(FV64="","",IF(FV64="-","-",IF(UPPER(FV64)="AB","+",VLOOKUP(FV64,'විෂය තොරතුරු'!$P$24:$Q$28,2))))</f>
        <v/>
      </c>
      <c r="HH64" s="194" t="str">
        <f aca="false">IF(FW64="","",IF(FW64="-","-",IF(UPPER(FW64)="AB","+",VLOOKUP(FW64,'විෂය තොරතුරු'!$P$24:$Q$28,2))))</f>
        <v/>
      </c>
      <c r="HI64" s="195" t="str">
        <f aca="false">IF(FX64="","",IF(FX64="-","-",IF(UPPER(FX64)="AB","+",VLOOKUP(FX64,'විෂය තොරතුරු'!$P$24:$Q$28,2))))</f>
        <v/>
      </c>
      <c r="HJ64" s="193" t="str">
        <f aca="false">IF(FY64="","",IF(FY64="-","-",IF(UPPER(FY64)="AB","+",VLOOKUP(FY64,'විෂය තොරතුරු'!$P$24:$Q$28,2))))</f>
        <v/>
      </c>
      <c r="HK64" s="194" t="str">
        <f aca="false">IF(FZ64="","",IF(FZ64="-","-",IF(UPPER(FZ64)="AB","+",VLOOKUP(FZ64,'විෂය තොරතුරු'!$P$24:$Q$28,2))))</f>
        <v/>
      </c>
      <c r="HL64" s="194" t="str">
        <f aca="false">IF(GA64="","",IF(GA64="-","-",IF(UPPER(GA64)="AB","+",VLOOKUP(GA64,'විෂය තොරතුරු'!$P$24:$Q$28,2))))</f>
        <v/>
      </c>
      <c r="HM64" s="194" t="str">
        <f aca="false">IF(GB64="","",IF(GB64="-","-",IF(UPPER(GB64)="AB","+",VLOOKUP(GB64,'විෂය තොරතුරු'!$P$24:$Q$28,2))))</f>
        <v/>
      </c>
      <c r="HN64" s="194" t="str">
        <f aca="false">IF(GC64="","",IF(GC64="-","-",IF(UPPER(GC64)="AB","+",VLOOKUP(GC64,'විෂය තොරතුරු'!$P$24:$Q$28,2))))</f>
        <v/>
      </c>
      <c r="HO64" s="194" t="str">
        <f aca="false">IF(GD64="","",IF(GD64="-","-",IF(UPPER(GD64)="AB","+",VLOOKUP(GD64,'විෂය තොරතුරු'!$P$24:$Q$28,2))))</f>
        <v/>
      </c>
      <c r="HP64" s="194" t="str">
        <f aca="false">IF(GE64="","",IF(GE64="-","-",IF(UPPER(GE64)="AB","+",VLOOKUP(GE64,'විෂය තොරතුරු'!$P$24:$Q$28,2))))</f>
        <v/>
      </c>
      <c r="HQ64" s="196" t="str">
        <f aca="false">IF(GF64="","",IF(GF64="-","-",IF(UPPER(GF64)="AB","+",VLOOKUP(GF64,'විෂය තොරතුරු'!$P$24:$Q$28,2))))</f>
        <v/>
      </c>
      <c r="HR64" s="197" t="str">
        <f aca="false">IF(GG64="","",IF(GG64="-","-",IF(UPPER(GG64)="AB","+",VLOOKUP(GG64,'විෂය තොරතුරු'!$P$24:$Q$28,2))))</f>
        <v/>
      </c>
      <c r="HS64" s="194" t="str">
        <f aca="false">IF(GH64="","",IF(GH64="-","-",IF(UPPER(GH64)="AB","+",VLOOKUP(GH64,'විෂය තොරතුරු'!$P$24:$Q$28,2))))</f>
        <v/>
      </c>
      <c r="HT64" s="194" t="str">
        <f aca="false">IF(GI64="","",IF(GI64="-","-",IF(UPPER(GI64)="AB","+",VLOOKUP(GI64,'විෂය තොරතුරු'!$P$24:$Q$28,2))))</f>
        <v/>
      </c>
      <c r="HU64" s="194" t="str">
        <f aca="false">IF(GJ64="","",IF(GJ64="-","-",IF(UPPER(GJ64)="AB","+",VLOOKUP(GJ64,'විෂය තොරතුරු'!$P$24:$Q$28,2))))</f>
        <v/>
      </c>
      <c r="HV64" s="194" t="str">
        <f aca="false">IF(GK64="","",IF(GK64="-","-",IF(UPPER(GK64)="AB","+",VLOOKUP(GK64,'විෂය තොරතුරු'!$P$24:$Q$28,2))))</f>
        <v/>
      </c>
      <c r="HW64" s="194" t="str">
        <f aca="false">IF(GL64="","",IF(GL64="-","-",IF(UPPER(GL64)="AB","+",VLOOKUP(GL64,'විෂය තොරතුරු'!$P$24:$Q$28,2))))</f>
        <v/>
      </c>
      <c r="HX64" s="194" t="str">
        <f aca="false">IF(GM64="","",IF(GM64="-","-",IF(UPPER(GM64)="AB","+",VLOOKUP(GM64,'විෂය තොරතුරු'!$P$24:$Q$28,2))))</f>
        <v/>
      </c>
      <c r="HY64" s="195" t="str">
        <f aca="false">IF(GN64="","",IF(GN64="-","-",IF(UPPER(GN64)="AB","+",VLOOKUP(GN64,'විෂය තොරතුරු'!$P$24:$Q$28,2))))</f>
        <v/>
      </c>
      <c r="HZ64" s="197" t="str">
        <f aca="false">IF(GO64="","",IF(GO64="-","-",IF(UPPER(GO64)="AB","+",VLOOKUP(GO64,'විෂය තොරතුරු'!$P$24:$Q$28,2))))</f>
        <v/>
      </c>
      <c r="IA64" s="194" t="str">
        <f aca="false">IF(GP64="","",IF(GP64="-","-",IF(UPPER(GP64)="AB","+",VLOOKUP(GP64,'විෂය තොරතුරු'!$P$24:$Q$28,2))))</f>
        <v/>
      </c>
      <c r="IB64" s="194" t="str">
        <f aca="false">IF(GQ64="","",IF(GQ64="-","-",IF(UPPER(GQ64)="AB","+",VLOOKUP(GQ64,'විෂය තොරතුරු'!$P$24:$Q$28,2))))</f>
        <v/>
      </c>
      <c r="IC64" s="194" t="str">
        <f aca="false">IF(GR64="","",IF(GR64="-","-",IF(UPPER(GR64)="AB","+",VLOOKUP(GR64,'විෂය තොරතුරු'!$P$24:$Q$28,2))))</f>
        <v/>
      </c>
      <c r="ID64" s="194" t="str">
        <f aca="false">IF(GS64="","",IF(GS64="-","-",IF(UPPER(GS64)="AB","+",VLOOKUP(GS64,'විෂය තොරතුරු'!$P$24:$Q$28,2))))</f>
        <v/>
      </c>
      <c r="IE64" s="194" t="str">
        <f aca="false">IF(GT64="","",IF(GT64="-","-",IF(UPPER(GT64)="AB","+",VLOOKUP(GT64,'විෂය තොරතුරු'!$P$24:$Q$28,2))))</f>
        <v/>
      </c>
      <c r="IF64" s="194" t="str">
        <f aca="false">IF(GU64="","",IF(GU64="-","-",IF(UPPER(GU64)="AB","+",VLOOKUP(GU64,'විෂය තොරතුරු'!$P$24:$Q$28,2))))</f>
        <v/>
      </c>
      <c r="IG64" s="195" t="str">
        <f aca="false">IF(GV64="","",IF(GV64="-","-",IF(UPPER(GV64)="AB","+",VLOOKUP(GV64,'විෂය තොරතුරු'!$P$24:$Q$28,2))))</f>
        <v/>
      </c>
      <c r="IH64" s="171" t="str">
        <f aca="false">IF($FL64="","",COUNTIF($GZ64:$IG64,"A"))</f>
        <v/>
      </c>
      <c r="II64" s="171" t="str">
        <f aca="false">IF($FL64="","",COUNTIF($GZ64:$IG64,"B"))</f>
        <v/>
      </c>
      <c r="IJ64" s="171" t="str">
        <f aca="false">IF($FL64="","",COUNTIF($GZ64:$IG64,"C"))</f>
        <v/>
      </c>
      <c r="IK64" s="171" t="str">
        <f aca="false">IF($FL64="","",COUNTIF($GZ64:$IG64,"S"))</f>
        <v/>
      </c>
      <c r="IL64" s="171" t="str">
        <f aca="false">IF($FL64="","",COUNTIF($GZ64:$IG64,"W"))</f>
        <v/>
      </c>
      <c r="IM64" s="197" t="str">
        <f aca="false">IF(FL64="","",SUM(IH64:IK64))</f>
        <v/>
      </c>
      <c r="IN64" s="195" t="str">
        <f aca="false">IF(FL64="","",SUM(IH64:IJ64))</f>
        <v/>
      </c>
      <c r="IO64" s="172" t="str">
        <f aca="false">IF(FL64="","",IF(AND(IM64&gt;=6,IN64&gt;=3,OR(FO64&gt;=35,FP64&gt;=35),FV64&gt;=35),"6/3 සමත්",IF(AND(IM64&gt;=5,IN64&gt;=3,OR(FO64&gt;=35,FP64&gt;=35,FV64&gt;=35)),"5/3 සමත්",IF(AND(IM64&gt;=4,IN64&gt;=1,OR(FO64&gt;=20,FP64&gt;=20,FV64&gt;=20)),"සමත් කළ හැකි",IF(IL64=9,"W9","අසමත් ?")))))</f>
        <v/>
      </c>
    </row>
    <row r="65" customFormat="false" ht="12.8" hidden="false" customHeight="false" outlineLevel="0" collapsed="false">
      <c r="A65" s="198"/>
      <c r="B65" s="63" t="s">
        <v>93</v>
      </c>
      <c r="C65" s="199"/>
      <c r="D65" s="200"/>
      <c r="E65" s="171" t="str">
        <f aca="false">IF($B15="","-",SUM(E15:E64))</f>
        <v>-</v>
      </c>
      <c r="F65" s="169" t="str">
        <f aca="false">IF($B15="","-",SUM(F15:F64))</f>
        <v>-</v>
      </c>
      <c r="G65" s="171" t="str">
        <f aca="false">IF($B15="","-",SUM(G15:G64))</f>
        <v>-</v>
      </c>
      <c r="H65" s="168" t="str">
        <f aca="false">IF($B15="","-",SUM(H15:H64))</f>
        <v>-</v>
      </c>
      <c r="I65" s="168" t="str">
        <f aca="false">IF($B15="","-",SUM(I15:I64))</f>
        <v>-</v>
      </c>
      <c r="J65" s="169" t="str">
        <f aca="false">IF($B15="","-",SUM(J15:J64))</f>
        <v>-</v>
      </c>
      <c r="K65" s="171" t="str">
        <f aca="false">IF($B15="","-",SUM(K15:K64))</f>
        <v>-</v>
      </c>
      <c r="L65" s="168" t="str">
        <f aca="false">IF($B15="","-",SUM(L15:L64))</f>
        <v>-</v>
      </c>
      <c r="M65" s="168" t="str">
        <f aca="false">IF($B15="","-",SUM(M15:M64))</f>
        <v>-</v>
      </c>
      <c r="N65" s="169" t="str">
        <f aca="false">IF($B15="","-",SUM(N15:N64))</f>
        <v>-</v>
      </c>
      <c r="O65" s="171" t="str">
        <f aca="false">IF($B15="","-",SUM(O15:O64))</f>
        <v>-</v>
      </c>
      <c r="P65" s="168" t="str">
        <f aca="false">IF($B15="","-",SUM(P15:P64))</f>
        <v>-</v>
      </c>
      <c r="Q65" s="168" t="str">
        <f aca="false">IF($B15="","-",SUM(Q15:Q64))</f>
        <v>-</v>
      </c>
      <c r="R65" s="168" t="str">
        <f aca="false">IF($B15="","-",SUM(R15:R64))</f>
        <v>-</v>
      </c>
      <c r="S65" s="168" t="str">
        <f aca="false">IF($B15="","-",SUM(S15:S64))</f>
        <v>-</v>
      </c>
      <c r="T65" s="168" t="str">
        <f aca="false">IF($B15="","-",SUM(T15:T64))</f>
        <v>-</v>
      </c>
      <c r="U65" s="168" t="str">
        <f aca="false">IF($B15="","-",SUM(U15:U64))</f>
        <v>-</v>
      </c>
      <c r="V65" s="169" t="str">
        <f aca="false">IF($B15="","-",SUM(V15:V64))</f>
        <v>-</v>
      </c>
      <c r="W65" s="171" t="str">
        <f aca="false">IF($B15="","-",SUM(W15:W64))</f>
        <v>-</v>
      </c>
      <c r="X65" s="168" t="str">
        <f aca="false">IF($B15="","-",SUM(X15:X64))</f>
        <v>-</v>
      </c>
      <c r="Y65" s="168" t="str">
        <f aca="false">IF($B15="","-",SUM(Y15:Y64))</f>
        <v>-</v>
      </c>
      <c r="Z65" s="168" t="str">
        <f aca="false">IF($B15="","-",SUM(Z15:Z64))</f>
        <v>-</v>
      </c>
      <c r="AA65" s="168" t="str">
        <f aca="false">IF($B15="","-",SUM(AA15:AA64))</f>
        <v>-</v>
      </c>
      <c r="AB65" s="168" t="str">
        <f aca="false">IF($B15="","-",SUM(AB15:AB64))</f>
        <v>-</v>
      </c>
      <c r="AC65" s="168" t="str">
        <f aca="false">IF($B15="","-",SUM(AC15:AC64))</f>
        <v>-</v>
      </c>
      <c r="AD65" s="169" t="str">
        <f aca="false">IF($B15="","-",SUM(AD15:AD64))</f>
        <v>-</v>
      </c>
      <c r="AE65" s="171" t="str">
        <f aca="false">IF($B15="","-",SUM(AE15:AE64))</f>
        <v>-</v>
      </c>
      <c r="AF65" s="168" t="str">
        <f aca="false">IF($B15="","-",SUM(AF15:AF64))</f>
        <v>-</v>
      </c>
      <c r="AG65" s="168" t="str">
        <f aca="false">IF($B15="","-",SUM(AG15:AG64))</f>
        <v>-</v>
      </c>
      <c r="AH65" s="168" t="str">
        <f aca="false">IF($B15="","-",SUM(AH15:AH64))</f>
        <v>-</v>
      </c>
      <c r="AI65" s="168" t="str">
        <f aca="false">IF($B15="","-",SUM(AI15:AI64))</f>
        <v>-</v>
      </c>
      <c r="AJ65" s="168" t="str">
        <f aca="false">IF($B15="","-",SUM(AJ15:AJ64))</f>
        <v>-</v>
      </c>
      <c r="AK65" s="168" t="str">
        <f aca="false">IF($B15="","-",SUM(AK15:AK64))</f>
        <v>-</v>
      </c>
      <c r="AL65" s="169" t="str">
        <f aca="false">IF($B15="","-",SUM(AL15:AL64))</f>
        <v>-</v>
      </c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201"/>
      <c r="FK65" s="202"/>
      <c r="FL65" s="63" t="s">
        <v>93</v>
      </c>
      <c r="FM65" s="168"/>
      <c r="FN65" s="168"/>
      <c r="FO65" s="168" t="str">
        <f aca="false">IF($B100="","-",SUM(FO15:FO64))</f>
        <v>-</v>
      </c>
      <c r="FP65" s="168" t="str">
        <f aca="false">IF($B100="","-",SUM(FP15:FP64))</f>
        <v>-</v>
      </c>
      <c r="FQ65" s="168" t="str">
        <f aca="false">IF($B100="","-",SUM(FQ15:FQ64))</f>
        <v>-</v>
      </c>
      <c r="FR65" s="168" t="str">
        <f aca="false">IF($B100="","-",SUM(FR15:FR64))</f>
        <v>-</v>
      </c>
      <c r="FS65" s="168" t="str">
        <f aca="false">IF($B100="","-",SUM(FS15:FS64))</f>
        <v>-</v>
      </c>
      <c r="FT65" s="168" t="str">
        <f aca="false">IF($B100="","-",SUM(FT15:FT64))</f>
        <v>-</v>
      </c>
      <c r="FU65" s="168" t="str">
        <f aca="false">IF($B100="","-",SUM(FU15:FU64))</f>
        <v>-</v>
      </c>
      <c r="FV65" s="168" t="str">
        <f aca="false">IF($B100="","-",SUM(FV15:FV64))</f>
        <v>-</v>
      </c>
      <c r="FW65" s="168" t="str">
        <f aca="false">IF($B100="","-",SUM(FW15:FW64))</f>
        <v>-</v>
      </c>
      <c r="FX65" s="168" t="str">
        <f aca="false">IF($B100="","-",SUM(FX15:FX64))</f>
        <v>-</v>
      </c>
      <c r="FY65" s="168" t="str">
        <f aca="false">IF($B100="","-",SUM(FY15:FY64))</f>
        <v>-</v>
      </c>
      <c r="FZ65" s="168" t="str">
        <f aca="false">IF($B100="","-",SUM(FZ15:FZ64))</f>
        <v>-</v>
      </c>
      <c r="GA65" s="168" t="str">
        <f aca="false">IF($B100="","-",SUM(GA15:GA64))</f>
        <v>-</v>
      </c>
      <c r="GB65" s="168" t="str">
        <f aca="false">IF($B100="","-",SUM(GB15:GB64))</f>
        <v>-</v>
      </c>
      <c r="GC65" s="168" t="str">
        <f aca="false">IF($B100="","-",SUM(GC15:GC64))</f>
        <v>-</v>
      </c>
      <c r="GD65" s="168" t="str">
        <f aca="false">IF($B100="","-",SUM(GD15:GD64))</f>
        <v>-</v>
      </c>
      <c r="GE65" s="168" t="str">
        <f aca="false">IF($B100="","-",SUM(GE15:GE64))</f>
        <v>-</v>
      </c>
      <c r="GF65" s="168" t="str">
        <f aca="false">IF($B100="","-",SUM(GF15:GF64))</f>
        <v>-</v>
      </c>
      <c r="GG65" s="168" t="str">
        <f aca="false">IF($B100="","-",SUM(GG15:GG64))</f>
        <v>-</v>
      </c>
      <c r="GH65" s="168" t="str">
        <f aca="false">IF($B100="","-",SUM(GH15:GH64))</f>
        <v>-</v>
      </c>
      <c r="GI65" s="168" t="str">
        <f aca="false">IF($B100="","-",SUM(GI15:GI64))</f>
        <v>-</v>
      </c>
      <c r="GJ65" s="168" t="str">
        <f aca="false">IF($B100="","-",SUM(GJ15:GJ64))</f>
        <v>-</v>
      </c>
      <c r="GK65" s="168" t="str">
        <f aca="false">IF($B100="","-",SUM(GK15:GK64))</f>
        <v>-</v>
      </c>
      <c r="GL65" s="168" t="str">
        <f aca="false">IF($B100="","-",SUM(GL15:GL64))</f>
        <v>-</v>
      </c>
      <c r="GM65" s="168" t="str">
        <f aca="false">IF($B100="","-",SUM(GM15:GM64))</f>
        <v>-</v>
      </c>
      <c r="GN65" s="168" t="str">
        <f aca="false">IF($B100="","-",SUM(GN15:GN64))</f>
        <v>-</v>
      </c>
      <c r="GO65" s="168" t="str">
        <f aca="false">IF($B100="","-",SUM(GO15:GO64))</f>
        <v>-</v>
      </c>
      <c r="GP65" s="168" t="str">
        <f aca="false">IF($B100="","-",SUM(GP15:GP64))</f>
        <v>-</v>
      </c>
      <c r="GQ65" s="168" t="str">
        <f aca="false">IF($B100="","-",SUM(GQ15:GQ64))</f>
        <v>-</v>
      </c>
      <c r="GR65" s="168" t="str">
        <f aca="false">IF($B100="","-",SUM(GR15:GR64))</f>
        <v>-</v>
      </c>
      <c r="GS65" s="168" t="str">
        <f aca="false">IF($B100="","-",SUM(GS15:GS64))</f>
        <v>-</v>
      </c>
      <c r="GT65" s="168" t="str">
        <f aca="false">IF($B100="","-",SUM(GT15:GT64))</f>
        <v>-</v>
      </c>
      <c r="GU65" s="168" t="str">
        <f aca="false">IF($B100="","-",SUM(GU15:GU64))</f>
        <v>-</v>
      </c>
      <c r="GV65" s="168" t="str">
        <f aca="false">IF($B100="","-",SUM(GV15:GV64))</f>
        <v>-</v>
      </c>
      <c r="GW65" s="17"/>
      <c r="GX65" s="17"/>
      <c r="GY65" s="17"/>
      <c r="GZ65" s="17"/>
      <c r="HA65" s="17"/>
      <c r="HB65" s="17"/>
      <c r="HC65" s="17"/>
      <c r="HD65" s="17"/>
      <c r="HE65" s="17"/>
      <c r="HF65" s="17"/>
      <c r="HG65" s="17"/>
      <c r="HH65" s="17"/>
      <c r="HI65" s="17"/>
      <c r="HJ65" s="17"/>
      <c r="HK65" s="17"/>
      <c r="HL65" s="17"/>
      <c r="HM65" s="17"/>
      <c r="HN65" s="17"/>
      <c r="HO65" s="17"/>
      <c r="HP65" s="17"/>
      <c r="HQ65" s="17"/>
      <c r="HR65" s="17"/>
      <c r="HS65" s="17"/>
      <c r="HT65" s="17"/>
      <c r="HU65" s="17"/>
      <c r="HV65" s="17"/>
      <c r="HW65" s="17"/>
      <c r="HX65" s="17"/>
      <c r="HY65" s="17"/>
      <c r="HZ65" s="17"/>
      <c r="IA65" s="17"/>
      <c r="IB65" s="17"/>
      <c r="IC65" s="17"/>
      <c r="ID65" s="17"/>
      <c r="IE65" s="17"/>
      <c r="IF65" s="17"/>
      <c r="IG65" s="17"/>
      <c r="IH65" s="17"/>
      <c r="II65" s="17"/>
      <c r="IJ65" s="17"/>
      <c r="IK65" s="17"/>
      <c r="IL65" s="17"/>
      <c r="IM65" s="17"/>
      <c r="IN65" s="17"/>
      <c r="IO65" s="22"/>
    </row>
    <row r="66" customFormat="false" ht="12.8" hidden="false" customHeight="false" outlineLevel="0" collapsed="false">
      <c r="A66" s="203"/>
      <c r="B66" s="63" t="s">
        <v>94</v>
      </c>
      <c r="C66" s="199"/>
      <c r="D66" s="200"/>
      <c r="E66" s="171" t="str">
        <f aca="false">IF(OR(E$65=0,E$65="-"),"-",E65/E75)</f>
        <v>-</v>
      </c>
      <c r="F66" s="171" t="str">
        <f aca="false">IF(OR(F$65=0,F$65="-"),"-",F65/F75)</f>
        <v>-</v>
      </c>
      <c r="G66" s="171" t="str">
        <f aca="false">IF(OR(G$65=0,G$65="-"),"-",G65/G75)</f>
        <v>-</v>
      </c>
      <c r="H66" s="171" t="str">
        <f aca="false">IF(OR(H$65=0,H$65="-"),"-",H65/H75)</f>
        <v>-</v>
      </c>
      <c r="I66" s="171" t="str">
        <f aca="false">IF(OR(I$65=0,I$65="-"),"-",I65/I75)</f>
        <v>-</v>
      </c>
      <c r="J66" s="171" t="str">
        <f aca="false">IF(OR(J$65=0,J$65="-"),"-",J65/J75)</f>
        <v>-</v>
      </c>
      <c r="K66" s="171" t="str">
        <f aca="false">IF(OR(K$65=0,K$65="-"),"-",K65/K75)</f>
        <v>-</v>
      </c>
      <c r="L66" s="171" t="str">
        <f aca="false">IF(OR(L$65=0,L$65="-"),"-",L65/L75)</f>
        <v>-</v>
      </c>
      <c r="M66" s="171" t="str">
        <f aca="false">IF(OR(M$65=0,M$65="-"),"-",M65/M75)</f>
        <v>-</v>
      </c>
      <c r="N66" s="171" t="str">
        <f aca="false">IF(OR(N$65=0,N$65="-"),"-",N65/N75)</f>
        <v>-</v>
      </c>
      <c r="O66" s="171" t="str">
        <f aca="false">IF(OR(O$65=0,O$65="-"),"-",O65/O75)</f>
        <v>-</v>
      </c>
      <c r="P66" s="171" t="str">
        <f aca="false">IF(OR(P$65=0,P$65="-"),"-",P65/P75)</f>
        <v>-</v>
      </c>
      <c r="Q66" s="171" t="str">
        <f aca="false">IF(OR(Q$65=0,Q$65="-"),"-",Q65/Q75)</f>
        <v>-</v>
      </c>
      <c r="R66" s="171" t="str">
        <f aca="false">IF(OR(R$65=0,R$65="-"),"-",R65/R75)</f>
        <v>-</v>
      </c>
      <c r="S66" s="171" t="str">
        <f aca="false">IF(OR(S$65=0,S$65="-"),"-",S65/S75)</f>
        <v>-</v>
      </c>
      <c r="T66" s="171" t="str">
        <f aca="false">IF(OR(T$65=0,T$65="-"),"-",T65/T75)</f>
        <v>-</v>
      </c>
      <c r="U66" s="171" t="str">
        <f aca="false">IF(OR(U$65=0,U$65="-"),"-",U65/U75)</f>
        <v>-</v>
      </c>
      <c r="V66" s="171" t="str">
        <f aca="false">IF(OR(V$65=0,V$65="-"),"-",V65/V75)</f>
        <v>-</v>
      </c>
      <c r="W66" s="171" t="str">
        <f aca="false">IF(OR(W$65=0,W$65="-"),"-",W65/W75)</f>
        <v>-</v>
      </c>
      <c r="X66" s="171" t="str">
        <f aca="false">IF(OR(X$65=0,X$65="-"),"-",X65/X75)</f>
        <v>-</v>
      </c>
      <c r="Y66" s="171" t="str">
        <f aca="false">IF(OR(Y$65=0,Y$65="-"),"-",Y65/Y75)</f>
        <v>-</v>
      </c>
      <c r="Z66" s="171" t="str">
        <f aca="false">IF(OR(Z$65=0,Z$65="-"),"-",Z65/Z75)</f>
        <v>-</v>
      </c>
      <c r="AA66" s="171" t="str">
        <f aca="false">IF(OR(AA$65=0,AA$65="-"),"-",AA65/AA75)</f>
        <v>-</v>
      </c>
      <c r="AB66" s="171" t="str">
        <f aca="false">IF(OR(AB$65=0,AB$65="-"),"-",AB65/AB75)</f>
        <v>-</v>
      </c>
      <c r="AC66" s="171" t="str">
        <f aca="false">IF(OR(AC$65=0,AC$65="-"),"-",AC65/AC75)</f>
        <v>-</v>
      </c>
      <c r="AD66" s="171" t="str">
        <f aca="false">IF(OR(AD$65=0,AD$65="-"),"-",AD65/AD75)</f>
        <v>-</v>
      </c>
      <c r="AE66" s="171" t="str">
        <f aca="false">IF(OR(AE$65=0,AE$65="-"),"-",AE65/AE75)</f>
        <v>-</v>
      </c>
      <c r="AF66" s="171" t="str">
        <f aca="false">IF(OR(AF$65=0,AF$65="-"),"-",AF65/AF75)</f>
        <v>-</v>
      </c>
      <c r="AG66" s="171" t="str">
        <f aca="false">IF(OR(AG$65=0,AG$65="-"),"-",AG65/AG75)</f>
        <v>-</v>
      </c>
      <c r="AH66" s="171" t="str">
        <f aca="false">IF(OR(AH$65=0,AH$65="-"),"-",AH65/AH75)</f>
        <v>-</v>
      </c>
      <c r="AI66" s="171" t="str">
        <f aca="false">IF(OR(AI$65=0,AI$65="-"),"-",AI65/AI75)</f>
        <v>-</v>
      </c>
      <c r="AJ66" s="171" t="str">
        <f aca="false">IF(OR(AJ$65=0,AJ$65="-"),"-",AJ65/AJ75)</f>
        <v>-</v>
      </c>
      <c r="AK66" s="171" t="str">
        <f aca="false">IF(OR(AK$65=0,AK$65="-"),"-",AK65/AK75)</f>
        <v>-</v>
      </c>
      <c r="AL66" s="171" t="str">
        <f aca="false">IF(OR(AL$65=0,AL$65="-"),"-",AL65/AL75)</f>
        <v>-</v>
      </c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201"/>
      <c r="FK66" s="203"/>
      <c r="FL66" s="63" t="s">
        <v>94</v>
      </c>
      <c r="FM66" s="168"/>
      <c r="FN66" s="168"/>
      <c r="FO66" s="168" t="e">
        <f aca="false">IF(FO$65=0,"-",FO65/FO75)</f>
        <v>#VALUE!</v>
      </c>
      <c r="FP66" s="168" t="e">
        <f aca="false">IF(FP$65=0,"-",FP65/FP75)</f>
        <v>#VALUE!</v>
      </c>
      <c r="FQ66" s="168" t="e">
        <f aca="false">IF(FQ$65=0,"-",FQ65/FQ75)</f>
        <v>#VALUE!</v>
      </c>
      <c r="FR66" s="168" t="e">
        <f aca="false">IF(FR$65=0,"-",FR65/FR75)</f>
        <v>#VALUE!</v>
      </c>
      <c r="FS66" s="168" t="e">
        <f aca="false">IF(FS$65=0,"-",FS65/FS75)</f>
        <v>#VALUE!</v>
      </c>
      <c r="FT66" s="168" t="e">
        <f aca="false">IF(FT$65=0,"-",FT65/FT75)</f>
        <v>#VALUE!</v>
      </c>
      <c r="FU66" s="168" t="e">
        <f aca="false">IF(FU$65=0,"-",FU65/FU75)</f>
        <v>#VALUE!</v>
      </c>
      <c r="FV66" s="168" t="e">
        <f aca="false">IF(FV$65=0,"-",FV65/FV75)</f>
        <v>#VALUE!</v>
      </c>
      <c r="FW66" s="168" t="e">
        <f aca="false">IF(FW$65=0,"-",FW65/FW75)</f>
        <v>#VALUE!</v>
      </c>
      <c r="FX66" s="168" t="e">
        <f aca="false">IF(FX$65=0,"-",FX65/FX75)</f>
        <v>#VALUE!</v>
      </c>
      <c r="FY66" s="168" t="e">
        <f aca="false">IF(FY$65=0,"-",FY65/FY75)</f>
        <v>#VALUE!</v>
      </c>
      <c r="FZ66" s="168" t="e">
        <f aca="false">IF(FZ$65=0,"-",FZ65/FZ75)</f>
        <v>#VALUE!</v>
      </c>
      <c r="GA66" s="168" t="e">
        <f aca="false">IF(GA$65=0,"-",GA65/GA75)</f>
        <v>#VALUE!</v>
      </c>
      <c r="GB66" s="168" t="e">
        <f aca="false">IF(GB$65=0,"-",GB65/GB75)</f>
        <v>#VALUE!</v>
      </c>
      <c r="GC66" s="168" t="e">
        <f aca="false">IF(GC$65=0,"-",GC65/GC75)</f>
        <v>#VALUE!</v>
      </c>
      <c r="GD66" s="168" t="e">
        <f aca="false">IF(GD$65=0,"-",GD65/GD75)</f>
        <v>#VALUE!</v>
      </c>
      <c r="GE66" s="168" t="e">
        <f aca="false">IF(GE$65=0,"-",GE65/GE75)</f>
        <v>#VALUE!</v>
      </c>
      <c r="GF66" s="168" t="e">
        <f aca="false">IF(GF$65=0,"-",GF65/GF75)</f>
        <v>#VALUE!</v>
      </c>
      <c r="GG66" s="168" t="e">
        <f aca="false">IF(GG$65=0,"-",GG65/GG75)</f>
        <v>#VALUE!</v>
      </c>
      <c r="GH66" s="168" t="e">
        <f aca="false">IF(GH$65=0,"-",GH65/GH75)</f>
        <v>#VALUE!</v>
      </c>
      <c r="GI66" s="168" t="e">
        <f aca="false">IF(GI$65=0,"-",GI65/GI75)</f>
        <v>#VALUE!</v>
      </c>
      <c r="GJ66" s="168" t="e">
        <f aca="false">IF(GJ$65=0,"-",GJ65/GJ75)</f>
        <v>#VALUE!</v>
      </c>
      <c r="GK66" s="168" t="e">
        <f aca="false">IF(GK$65=0,"-",GK65/GK75)</f>
        <v>#VALUE!</v>
      </c>
      <c r="GL66" s="168" t="e">
        <f aca="false">IF(GL$65=0,"-",GL65/GL75)</f>
        <v>#VALUE!</v>
      </c>
      <c r="GM66" s="168" t="e">
        <f aca="false">IF(GM$65=0,"-",GM65/GM75)</f>
        <v>#VALUE!</v>
      </c>
      <c r="GN66" s="168" t="e">
        <f aca="false">IF(GN$65=0,"-",GN65/GN75)</f>
        <v>#VALUE!</v>
      </c>
      <c r="GO66" s="168" t="e">
        <f aca="false">IF(GO$65=0,"-",GO65/GO75)</f>
        <v>#VALUE!</v>
      </c>
      <c r="GP66" s="168" t="e">
        <f aca="false">IF(GP$65=0,"-",GP65/GP75)</f>
        <v>#VALUE!</v>
      </c>
      <c r="GQ66" s="168" t="e">
        <f aca="false">IF(GQ$65=0,"-",GQ65/GQ75)</f>
        <v>#VALUE!</v>
      </c>
      <c r="GR66" s="168" t="e">
        <f aca="false">IF(GR$65=0,"-",GR65/GR75)</f>
        <v>#VALUE!</v>
      </c>
      <c r="GS66" s="168" t="e">
        <f aca="false">IF(GS$65=0,"-",GS65/GS75)</f>
        <v>#VALUE!</v>
      </c>
      <c r="GT66" s="168" t="e">
        <f aca="false">IF(GT$65=0,"-",GT65/GT75)</f>
        <v>#VALUE!</v>
      </c>
      <c r="GU66" s="168" t="e">
        <f aca="false">IF(GU$65=0,"-",GU65/GU75)</f>
        <v>#VALUE!</v>
      </c>
      <c r="GV66" s="168" t="e">
        <f aca="false">IF(GV$65=0,"-",GV65/GV75)</f>
        <v>#VALUE!</v>
      </c>
      <c r="GW66" s="17"/>
      <c r="GX66" s="17"/>
      <c r="GY66" s="17"/>
      <c r="GZ66" s="17"/>
      <c r="HA66" s="17"/>
      <c r="HB66" s="17"/>
      <c r="HC66" s="17"/>
      <c r="HD66" s="17"/>
      <c r="HE66" s="17"/>
      <c r="HF66" s="17"/>
      <c r="HG66" s="17"/>
      <c r="HH66" s="17"/>
      <c r="HI66" s="17"/>
      <c r="HJ66" s="17"/>
      <c r="HK66" s="17"/>
      <c r="HL66" s="17"/>
      <c r="HM66" s="17"/>
      <c r="HN66" s="17"/>
      <c r="HO66" s="17"/>
      <c r="HP66" s="17"/>
      <c r="HQ66" s="17"/>
      <c r="HR66" s="17"/>
      <c r="HS66" s="17"/>
      <c r="HT66" s="17"/>
      <c r="HU66" s="17"/>
      <c r="HV66" s="17"/>
      <c r="HW66" s="17"/>
      <c r="HX66" s="17"/>
      <c r="HY66" s="17"/>
      <c r="HZ66" s="17"/>
      <c r="IA66" s="17"/>
      <c r="IB66" s="17"/>
      <c r="IC66" s="17"/>
      <c r="ID66" s="17"/>
      <c r="IE66" s="17"/>
      <c r="IF66" s="17"/>
      <c r="IG66" s="17"/>
      <c r="IH66" s="17"/>
      <c r="II66" s="17"/>
      <c r="IJ66" s="17"/>
      <c r="IK66" s="17"/>
      <c r="IL66" s="17"/>
      <c r="IM66" s="17"/>
      <c r="IN66" s="17"/>
      <c r="IO66" s="22"/>
    </row>
    <row r="67" customFormat="false" ht="12.8" hidden="false" customHeight="false" outlineLevel="0" collapsed="false">
      <c r="A67" s="203"/>
      <c r="B67" s="204" t="s">
        <v>95</v>
      </c>
      <c r="C67" s="205"/>
      <c r="D67" s="206"/>
      <c r="E67" s="171" t="n">
        <f aca="false">IF(E$65=0,"-",COUNTIFS(E$15:E$64,"&gt;74"))</f>
        <v>0</v>
      </c>
      <c r="F67" s="169" t="n">
        <f aca="false">IF(F$65=0,"-",COUNTIFS(F$15:F$64,"&gt;74"))</f>
        <v>0</v>
      </c>
      <c r="G67" s="171" t="n">
        <f aca="false">IF(G$65=0,"-",COUNTIFS(G$15:G$64,"&gt;74"))</f>
        <v>0</v>
      </c>
      <c r="H67" s="168" t="n">
        <f aca="false">IF(H$65=0,"-",COUNTIFS(H$15:H$64,"&gt;74"))</f>
        <v>0</v>
      </c>
      <c r="I67" s="168" t="n">
        <f aca="false">IF(I$65=0,"-",COUNTIFS(I$15:I$64,"&gt;74"))</f>
        <v>0</v>
      </c>
      <c r="J67" s="169" t="n">
        <f aca="false">IF(J$65=0,"-",COUNTIFS(J$15:J$64,"&gt;74"))</f>
        <v>0</v>
      </c>
      <c r="K67" s="171" t="n">
        <f aca="false">IF(K$65=0,"-",COUNTIFS(K$15:K$64,"&gt;74"))</f>
        <v>0</v>
      </c>
      <c r="L67" s="168" t="n">
        <f aca="false">IF(L$65=0,"-",COUNTIFS(L$15:L$64,"&gt;74"))</f>
        <v>0</v>
      </c>
      <c r="M67" s="168" t="n">
        <f aca="false">IF(M$65=0,"-",COUNTIFS(M$15:M$64,"&gt;74"))</f>
        <v>0</v>
      </c>
      <c r="N67" s="169" t="n">
        <f aca="false">IF(N$65=0,"-",COUNTIFS(N$15:N$64,"&gt;74"))</f>
        <v>0</v>
      </c>
      <c r="O67" s="171" t="n">
        <f aca="false">IF(O$65=0,"-",COUNTIFS(O$15:O$64,"&gt;74"))</f>
        <v>0</v>
      </c>
      <c r="P67" s="168" t="n">
        <f aca="false">IF(P$65=0,"-",COUNTIFS(P$15:P$64,"&gt;74"))</f>
        <v>0</v>
      </c>
      <c r="Q67" s="168" t="n">
        <f aca="false">IF(Q$65=0,"-",COUNTIFS(Q$15:Q$64,"&gt;74"))</f>
        <v>0</v>
      </c>
      <c r="R67" s="168" t="n">
        <f aca="false">IF(R$65=0,"-",COUNTIFS(R$15:R$64,"&gt;74"))</f>
        <v>0</v>
      </c>
      <c r="S67" s="168" t="n">
        <f aca="false">IF(S$65=0,"-",COUNTIFS(S$15:S$64,"&gt;74"))</f>
        <v>0</v>
      </c>
      <c r="T67" s="168" t="n">
        <f aca="false">IF(T$65=0,"-",COUNTIFS(T$15:T$64,"&gt;74"))</f>
        <v>0</v>
      </c>
      <c r="U67" s="168" t="n">
        <f aca="false">IF(U$65=0,"-",COUNTIFS(U$15:U$64,"&gt;74"))</f>
        <v>0</v>
      </c>
      <c r="V67" s="169" t="n">
        <f aca="false">IF(V$65=0,"-",COUNTIFS(V$15:V$64,"&gt;74"))</f>
        <v>0</v>
      </c>
      <c r="W67" s="171" t="n">
        <f aca="false">IF(W$65=0,"-",COUNTIFS(W$15:W$64,"&gt;74"))</f>
        <v>0</v>
      </c>
      <c r="X67" s="168" t="n">
        <f aca="false">IF(X$65=0,"-",COUNTIFS(X$15:X$64,"&gt;74"))</f>
        <v>0</v>
      </c>
      <c r="Y67" s="168" t="n">
        <f aca="false">IF(Y$65=0,"-",COUNTIFS(Y$15:Y$64,"&gt;74"))</f>
        <v>0</v>
      </c>
      <c r="Z67" s="168" t="n">
        <f aca="false">IF(Z$65=0,"-",COUNTIFS(Z$15:Z$64,"&gt;74"))</f>
        <v>0</v>
      </c>
      <c r="AA67" s="168" t="n">
        <f aca="false">IF(AA$65=0,"-",COUNTIFS(AA$15:AA$64,"&gt;74"))</f>
        <v>0</v>
      </c>
      <c r="AB67" s="168" t="n">
        <f aca="false">IF(AB$65=0,"-",COUNTIFS(AB$15:AB$64,"&gt;74"))</f>
        <v>0</v>
      </c>
      <c r="AC67" s="168" t="n">
        <f aca="false">IF(AC$65=0,"-",COUNTIFS(AC$15:AC$64,"&gt;74"))</f>
        <v>0</v>
      </c>
      <c r="AD67" s="169" t="n">
        <f aca="false">IF(AD$65=0,"-",COUNTIFS(AD$15:AD$64,"&gt;74"))</f>
        <v>0</v>
      </c>
      <c r="AE67" s="171" t="n">
        <f aca="false">IF(AE$65=0,"-",COUNTIFS(AE$15:AE$64,"&gt;74"))</f>
        <v>0</v>
      </c>
      <c r="AF67" s="168" t="n">
        <f aca="false">IF(AF$65=0,"-",COUNTIFS(AF$15:AF$64,"&gt;74"))</f>
        <v>0</v>
      </c>
      <c r="AG67" s="168" t="n">
        <f aca="false">IF(AG$65=0,"-",COUNTIFS(AG$15:AG$64,"&gt;74"))</f>
        <v>0</v>
      </c>
      <c r="AH67" s="168" t="n">
        <f aca="false">IF(AH$65=0,"-",COUNTIFS(AH$15:AH$64,"&gt;74"))</f>
        <v>0</v>
      </c>
      <c r="AI67" s="168" t="n">
        <f aca="false">IF(AI$65=0,"-",COUNTIFS(AI$15:AI$64,"&gt;74"))</f>
        <v>0</v>
      </c>
      <c r="AJ67" s="168" t="n">
        <f aca="false">IF(AJ$65=0,"-",COUNTIFS(AJ$15:AJ$64,"&gt;74"))</f>
        <v>0</v>
      </c>
      <c r="AK67" s="168" t="n">
        <f aca="false">IF(AK$65=0,"-",COUNTIFS(AK$15:AK$64,"&gt;74"))</f>
        <v>0</v>
      </c>
      <c r="AL67" s="169" t="n">
        <f aca="false">IF(AL$65=0,"-",COUNTIFS(AL$15:AL$64,"&gt;74"))</f>
        <v>0</v>
      </c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201"/>
      <c r="FK67" s="203"/>
      <c r="FL67" s="204" t="s">
        <v>95</v>
      </c>
      <c r="FM67" s="207"/>
      <c r="FN67" s="207"/>
      <c r="FO67" s="168" t="n">
        <f aca="false">IF(FO$65=0,"-",COUNTIFS(FO$15:FO$64,"&gt;74"))</f>
        <v>0</v>
      </c>
      <c r="FP67" s="168" t="n">
        <f aca="false">IF(FP$65=0,"-",COUNTIFS(FP$15:FP$64,"&gt;74"))</f>
        <v>0</v>
      </c>
      <c r="FQ67" s="168" t="n">
        <f aca="false">IF(FQ$65=0,"-",COUNTIFS(FQ$15:FQ$64,"&gt;74"))</f>
        <v>2</v>
      </c>
      <c r="FR67" s="168" t="n">
        <f aca="false">IF(FR$65=0,"-",COUNTIFS(FR$15:FR$64,"&gt;74"))</f>
        <v>1</v>
      </c>
      <c r="FS67" s="168" t="n">
        <f aca="false">IF(FS$65=0,"-",COUNTIFS(FS$15:FS$64,"&gt;74"))</f>
        <v>0</v>
      </c>
      <c r="FT67" s="168" t="n">
        <f aca="false">IF(FT$65=0,"-",COUNTIFS(FT$15:FT$64,"&gt;74"))</f>
        <v>0</v>
      </c>
      <c r="FU67" s="168" t="n">
        <f aca="false">IF(FU$65=0,"-",COUNTIFS(FU$15:FU$64,"&gt;74"))</f>
        <v>0</v>
      </c>
      <c r="FV67" s="168" t="n">
        <f aca="false">IF(FV$65=0,"-",COUNTIFS(FV$15:FV$64,"&gt;74"))</f>
        <v>0</v>
      </c>
      <c r="FW67" s="168" t="n">
        <f aca="false">IF(FW$65=0,"-",COUNTIFS(FW$15:FW$64,"&gt;74"))</f>
        <v>1</v>
      </c>
      <c r="FX67" s="168" t="n">
        <f aca="false">IF(FX$65=0,"-",COUNTIFS(FX$15:FX$64,"&gt;74"))</f>
        <v>0</v>
      </c>
      <c r="FY67" s="168" t="n">
        <f aca="false">IF(FY$65=0,"-",COUNTIFS(FY$15:FY$64,"&gt;74"))</f>
        <v>3</v>
      </c>
      <c r="FZ67" s="168" t="n">
        <f aca="false">IF(FZ$65=0,"-",COUNTIFS(FZ$15:FZ$64,"&gt;74"))</f>
        <v>1</v>
      </c>
      <c r="GA67" s="168" t="n">
        <f aca="false">IF(GA$65=0,"-",COUNTIFS(GA$15:GA$64,"&gt;74"))</f>
        <v>0</v>
      </c>
      <c r="GB67" s="168" t="n">
        <f aca="false">IF(GB$65=0,"-",COUNTIFS(GB$15:GB$64,"&gt;74"))</f>
        <v>0</v>
      </c>
      <c r="GC67" s="168" t="n">
        <f aca="false">IF(GC$65=0,"-",COUNTIFS(GC$15:GC$64,"&gt;74"))</f>
        <v>0</v>
      </c>
      <c r="GD67" s="168" t="n">
        <f aca="false">IF(GD$65=0,"-",COUNTIFS(GD$15:GD$64,"&gt;74"))</f>
        <v>0</v>
      </c>
      <c r="GE67" s="168" t="n">
        <f aca="false">IF(GE$65=0,"-",COUNTIFS(GE$15:GE$64,"&gt;74"))</f>
        <v>0</v>
      </c>
      <c r="GF67" s="168" t="n">
        <f aca="false">IF(GF$65=0,"-",COUNTIFS(GF$15:GF$64,"&gt;74"))</f>
        <v>0</v>
      </c>
      <c r="GG67" s="168" t="n">
        <f aca="false">IF(GG$65=0,"-",COUNTIFS(GG$15:GG$64,"&gt;74"))</f>
        <v>0</v>
      </c>
      <c r="GH67" s="168" t="n">
        <f aca="false">IF(GH$65=0,"-",COUNTIFS(GH$15:GH$64,"&gt;74"))</f>
        <v>1</v>
      </c>
      <c r="GI67" s="168" t="n">
        <f aca="false">IF(GI$65=0,"-",COUNTIFS(GI$15:GI$64,"&gt;74"))</f>
        <v>0</v>
      </c>
      <c r="GJ67" s="168" t="n">
        <f aca="false">IF(GJ$65=0,"-",COUNTIFS(GJ$15:GJ$64,"&gt;74"))</f>
        <v>0</v>
      </c>
      <c r="GK67" s="168" t="n">
        <f aca="false">IF(GK$65=0,"-",COUNTIFS(GK$15:GK$64,"&gt;74"))</f>
        <v>0</v>
      </c>
      <c r="GL67" s="168" t="n">
        <f aca="false">IF(GL$65=0,"-",COUNTIFS(GL$15:GL$64,"&gt;74"))</f>
        <v>0</v>
      </c>
      <c r="GM67" s="168" t="n">
        <f aca="false">IF(GM$65=0,"-",COUNTIFS(GM$15:GM$64,"&gt;74"))</f>
        <v>0</v>
      </c>
      <c r="GN67" s="168" t="n">
        <f aca="false">IF(GN$65=0,"-",COUNTIFS(GN$15:GN$64,"&gt;74"))</f>
        <v>0</v>
      </c>
      <c r="GO67" s="168" t="n">
        <f aca="false">IF(GO$65=0,"-",COUNTIFS(GO$15:GO$64,"&gt;74"))</f>
        <v>0</v>
      </c>
      <c r="GP67" s="168" t="n">
        <f aca="false">IF(GP$65=0,"-",COUNTIFS(GP$15:GP$64,"&gt;74"))</f>
        <v>0</v>
      </c>
      <c r="GQ67" s="168" t="n">
        <f aca="false">IF(GQ$65=0,"-",COUNTIFS(GQ$15:GQ$64,"&gt;74"))</f>
        <v>0</v>
      </c>
      <c r="GR67" s="168" t="n">
        <f aca="false">IF(GR$65=0,"-",COUNTIFS(GR$15:GR$64,"&gt;74"))</f>
        <v>2</v>
      </c>
      <c r="GS67" s="168" t="n">
        <f aca="false">IF(GS$65=0,"-",COUNTIFS(GS$15:GS$64,"&gt;74"))</f>
        <v>0</v>
      </c>
      <c r="GT67" s="168" t="n">
        <f aca="false">IF(GT$65=0,"-",COUNTIFS(GT$15:GT$64,"&gt;74"))</f>
        <v>0</v>
      </c>
      <c r="GU67" s="168" t="n">
        <f aca="false">IF(GU$65=0,"-",COUNTIFS(GU$15:GU$64,"&gt;74"))</f>
        <v>0</v>
      </c>
      <c r="GV67" s="168" t="n">
        <f aca="false">IF(GV$65=0,"-",COUNTIFS(GV$15:GV$64,"&gt;74"))</f>
        <v>0</v>
      </c>
      <c r="GW67" s="17"/>
      <c r="GX67" s="17"/>
      <c r="GY67" s="17"/>
      <c r="GZ67" s="17"/>
      <c r="HA67" s="17"/>
      <c r="HB67" s="17"/>
      <c r="HC67" s="17"/>
      <c r="HD67" s="17"/>
      <c r="HE67" s="17"/>
      <c r="HF67" s="17"/>
      <c r="HG67" s="17"/>
      <c r="HH67" s="17"/>
      <c r="HI67" s="17"/>
      <c r="HJ67" s="17"/>
      <c r="HK67" s="17"/>
      <c r="HL67" s="17"/>
      <c r="HM67" s="17"/>
      <c r="HN67" s="17"/>
      <c r="HO67" s="17"/>
      <c r="HP67" s="17"/>
      <c r="HQ67" s="17"/>
      <c r="HR67" s="17"/>
      <c r="HS67" s="17"/>
      <c r="HT67" s="17"/>
      <c r="HU67" s="17"/>
      <c r="HV67" s="17"/>
      <c r="HW67" s="17"/>
      <c r="HX67" s="17"/>
      <c r="HY67" s="17"/>
      <c r="HZ67" s="17"/>
      <c r="IA67" s="17"/>
      <c r="IB67" s="17"/>
      <c r="IC67" s="17"/>
      <c r="ID67" s="17"/>
      <c r="IE67" s="17"/>
      <c r="IF67" s="17"/>
      <c r="IG67" s="17"/>
      <c r="IH67" s="17"/>
      <c r="II67" s="17"/>
      <c r="IJ67" s="17"/>
      <c r="IK67" s="17"/>
      <c r="IL67" s="17"/>
      <c r="IM67" s="17"/>
      <c r="IN67" s="17"/>
      <c r="IO67" s="22"/>
    </row>
    <row r="68" customFormat="false" ht="12.8" hidden="false" customHeight="false" outlineLevel="0" collapsed="false">
      <c r="A68" s="203"/>
      <c r="B68" s="204" t="s">
        <v>96</v>
      </c>
      <c r="C68" s="205"/>
      <c r="D68" s="206"/>
      <c r="E68" s="171" t="n">
        <f aca="false">IF(E$65=0,"-",COUNTIFS(E$15:E$64,"&gt;64",E$15:E$64,"&lt;75"))</f>
        <v>0</v>
      </c>
      <c r="F68" s="169" t="n">
        <f aca="false">IF(F$65=0,"-",COUNTIFS(F$15:F$64,"&gt;64",F$15:F$64,"&lt;75"))</f>
        <v>0</v>
      </c>
      <c r="G68" s="171" t="n">
        <f aca="false">IF(G$65=0,"-",COUNTIFS(G$15:G$64,"&gt;64",G$15:G$64,"&lt;75"))</f>
        <v>0</v>
      </c>
      <c r="H68" s="168" t="n">
        <f aca="false">IF(H$65=0,"-",COUNTIFS(H$15:H$64,"&gt;64",H$15:H$64,"&lt;75"))</f>
        <v>0</v>
      </c>
      <c r="I68" s="168" t="n">
        <f aca="false">IF(I$65=0,"-",COUNTIFS(I$15:I$64,"&gt;64",I$15:I$64,"&lt;75"))</f>
        <v>0</v>
      </c>
      <c r="J68" s="169" t="n">
        <f aca="false">IF(J$65=0,"-",COUNTIFS(J$15:J$64,"&gt;64",J$15:J$64,"&lt;75"))</f>
        <v>0</v>
      </c>
      <c r="K68" s="171" t="n">
        <f aca="false">IF(K$65=0,"-",COUNTIFS(K$15:K$64,"&gt;64",K$15:K$64,"&lt;75"))</f>
        <v>0</v>
      </c>
      <c r="L68" s="168" t="n">
        <f aca="false">IF(L$65=0,"-",COUNTIFS(L$15:L$64,"&gt;64",L$15:L$64,"&lt;75"))</f>
        <v>0</v>
      </c>
      <c r="M68" s="168" t="n">
        <f aca="false">IF(M$65=0,"-",COUNTIFS(M$15:M$64,"&gt;64",M$15:M$64,"&lt;75"))</f>
        <v>0</v>
      </c>
      <c r="N68" s="169" t="n">
        <f aca="false">IF(N$65=0,"-",COUNTIFS(N$15:N$64,"&gt;64",N$15:N$64,"&lt;75"))</f>
        <v>0</v>
      </c>
      <c r="O68" s="171" t="n">
        <f aca="false">IF(O$65=0,"-",COUNTIFS(O$15:O$64,"&gt;64",O$15:O$64,"&lt;75"))</f>
        <v>0</v>
      </c>
      <c r="P68" s="168" t="n">
        <f aca="false">IF(P$65=0,"-",COUNTIFS(P$15:P$64,"&gt;64",P$15:P$64,"&lt;75"))</f>
        <v>0</v>
      </c>
      <c r="Q68" s="168" t="n">
        <f aca="false">IF(Q$65=0,"-",COUNTIFS(Q$15:Q$64,"&gt;64",Q$15:Q$64,"&lt;75"))</f>
        <v>0</v>
      </c>
      <c r="R68" s="168" t="n">
        <f aca="false">IF(R$65=0,"-",COUNTIFS(R$15:R$64,"&gt;64",R$15:R$64,"&lt;75"))</f>
        <v>0</v>
      </c>
      <c r="S68" s="168" t="n">
        <f aca="false">IF(S$65=0,"-",COUNTIFS(S$15:S$64,"&gt;64",S$15:S$64,"&lt;75"))</f>
        <v>0</v>
      </c>
      <c r="T68" s="168" t="n">
        <f aca="false">IF(T$65=0,"-",COUNTIFS(T$15:T$64,"&gt;64",T$15:T$64,"&lt;75"))</f>
        <v>0</v>
      </c>
      <c r="U68" s="168" t="n">
        <f aca="false">IF(U$65=0,"-",COUNTIFS(U$15:U$64,"&gt;64",U$15:U$64,"&lt;75"))</f>
        <v>0</v>
      </c>
      <c r="V68" s="169" t="n">
        <f aca="false">IF(V$65=0,"-",COUNTIFS(V$15:V$64,"&gt;64",V$15:V$64,"&lt;75"))</f>
        <v>0</v>
      </c>
      <c r="W68" s="171" t="n">
        <f aca="false">IF(W$65=0,"-",COUNTIFS(W$15:W$64,"&gt;64",W$15:W$64,"&lt;75"))</f>
        <v>0</v>
      </c>
      <c r="X68" s="168" t="n">
        <f aca="false">IF(X$65=0,"-",COUNTIFS(X$15:X$64,"&gt;64",X$15:X$64,"&lt;75"))</f>
        <v>0</v>
      </c>
      <c r="Y68" s="168" t="n">
        <f aca="false">IF(Y$65=0,"-",COUNTIFS(Y$15:Y$64,"&gt;64",Y$15:Y$64,"&lt;75"))</f>
        <v>0</v>
      </c>
      <c r="Z68" s="168" t="n">
        <f aca="false">IF(Z$65=0,"-",COUNTIFS(Z$15:Z$64,"&gt;64",Z$15:Z$64,"&lt;75"))</f>
        <v>0</v>
      </c>
      <c r="AA68" s="168" t="n">
        <f aca="false">IF(AA$65=0,"-",COUNTIFS(AA$15:AA$64,"&gt;64",AA$15:AA$64,"&lt;75"))</f>
        <v>0</v>
      </c>
      <c r="AB68" s="168" t="n">
        <f aca="false">IF(AB$65=0,"-",COUNTIFS(AB$15:AB$64,"&gt;64",AB$15:AB$64,"&lt;75"))</f>
        <v>0</v>
      </c>
      <c r="AC68" s="168" t="n">
        <f aca="false">IF(AC$65=0,"-",COUNTIFS(AC$15:AC$64,"&gt;64",AC$15:AC$64,"&lt;75"))</f>
        <v>0</v>
      </c>
      <c r="AD68" s="169" t="n">
        <f aca="false">IF(AD$65=0,"-",COUNTIFS(AD$15:AD$64,"&gt;64",AD$15:AD$64,"&lt;75"))</f>
        <v>0</v>
      </c>
      <c r="AE68" s="171" t="n">
        <f aca="false">IF(AE$65=0,"-",COUNTIFS(AE$15:AE$64,"&gt;64",AE$15:AE$64,"&lt;75"))</f>
        <v>0</v>
      </c>
      <c r="AF68" s="168" t="n">
        <f aca="false">IF(AF$65=0,"-",COUNTIFS(AF$15:AF$64,"&gt;64",AF$15:AF$64,"&lt;75"))</f>
        <v>0</v>
      </c>
      <c r="AG68" s="168" t="n">
        <f aca="false">IF(AG$65=0,"-",COUNTIFS(AG$15:AG$64,"&gt;64",AG$15:AG$64,"&lt;75"))</f>
        <v>0</v>
      </c>
      <c r="AH68" s="168" t="n">
        <f aca="false">IF(AH$65=0,"-",COUNTIFS(AH$15:AH$64,"&gt;64",AH$15:AH$64,"&lt;75"))</f>
        <v>0</v>
      </c>
      <c r="AI68" s="168" t="n">
        <f aca="false">IF(AI$65=0,"-",COUNTIFS(AI$15:AI$64,"&gt;64",AI$15:AI$64,"&lt;75"))</f>
        <v>0</v>
      </c>
      <c r="AJ68" s="168" t="n">
        <f aca="false">IF(AJ$65=0,"-",COUNTIFS(AJ$15:AJ$64,"&gt;64",AJ$15:AJ$64,"&lt;75"))</f>
        <v>0</v>
      </c>
      <c r="AK68" s="168" t="n">
        <f aca="false">IF(AK$65=0,"-",COUNTIFS(AK$15:AK$64,"&gt;64",AK$15:AK$64,"&lt;75"))</f>
        <v>0</v>
      </c>
      <c r="AL68" s="169" t="n">
        <f aca="false">IF(AL$65=0,"-",COUNTIFS(AL$15:AL$64,"&gt;64",AL$15:AL$64,"&lt;75"))</f>
        <v>0</v>
      </c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201"/>
      <c r="FK68" s="203"/>
      <c r="FL68" s="204" t="s">
        <v>96</v>
      </c>
      <c r="FM68" s="207"/>
      <c r="FN68" s="207"/>
      <c r="FO68" s="168" t="n">
        <f aca="false">IF(FO$65=0,"-",COUNTIFS(FO$15:FO$64,"&gt;64",FO$15:FO$64,"&lt;75"))</f>
        <v>1</v>
      </c>
      <c r="FP68" s="168" t="n">
        <f aca="false">IF(FP$65=0,"-",COUNTIFS(FP$15:FP$64,"&gt;64",FP$15:FP$64,"&lt;75"))</f>
        <v>0</v>
      </c>
      <c r="FQ68" s="168" t="n">
        <f aca="false">IF(FQ$65=0,"-",COUNTIFS(FQ$15:FQ$64,"&gt;64",FQ$15:FQ$64,"&lt;75"))</f>
        <v>1</v>
      </c>
      <c r="FR68" s="168" t="n">
        <f aca="false">IF(FR$65=0,"-",COUNTIFS(FR$15:FR$64,"&gt;64",FR$15:FR$64,"&lt;75"))</f>
        <v>2</v>
      </c>
      <c r="FS68" s="168" t="n">
        <f aca="false">IF(FS$65=0,"-",COUNTIFS(FS$15:FS$64,"&gt;64",FS$15:FS$64,"&lt;75"))</f>
        <v>0</v>
      </c>
      <c r="FT68" s="168" t="n">
        <f aca="false">IF(FT$65=0,"-",COUNTIFS(FT$15:FT$64,"&gt;64",FT$15:FT$64,"&lt;75"))</f>
        <v>0</v>
      </c>
      <c r="FU68" s="168" t="n">
        <f aca="false">IF(FU$65=0,"-",COUNTIFS(FU$15:FU$64,"&gt;64",FU$15:FU$64,"&lt;75"))</f>
        <v>0</v>
      </c>
      <c r="FV68" s="168" t="n">
        <f aca="false">IF(FV$65=0,"-",COUNTIFS(FV$15:FV$64,"&gt;64",FV$15:FV$64,"&lt;75"))</f>
        <v>1</v>
      </c>
      <c r="FW68" s="168" t="n">
        <f aca="false">IF(FW$65=0,"-",COUNTIFS(FW$15:FW$64,"&gt;64",FW$15:FW$64,"&lt;75"))</f>
        <v>1</v>
      </c>
      <c r="FX68" s="168" t="n">
        <f aca="false">IF(FX$65=0,"-",COUNTIFS(FX$15:FX$64,"&gt;64",FX$15:FX$64,"&lt;75"))</f>
        <v>2</v>
      </c>
      <c r="FY68" s="168" t="n">
        <f aca="false">IF(FY$65=0,"-",COUNTIFS(FY$15:FY$64,"&gt;64",FY$15:FY$64,"&lt;75"))</f>
        <v>0</v>
      </c>
      <c r="FZ68" s="168" t="n">
        <f aca="false">IF(FZ$65=0,"-",COUNTIFS(FZ$15:FZ$64,"&gt;64",FZ$15:FZ$64,"&lt;75"))</f>
        <v>0</v>
      </c>
      <c r="GA68" s="168" t="n">
        <f aca="false">IF(GA$65=0,"-",COUNTIFS(GA$15:GA$64,"&gt;64",GA$15:GA$64,"&lt;75"))</f>
        <v>0</v>
      </c>
      <c r="GB68" s="168" t="n">
        <f aca="false">IF(GB$65=0,"-",COUNTIFS(GB$15:GB$64,"&gt;64",GB$15:GB$64,"&lt;75"))</f>
        <v>0</v>
      </c>
      <c r="GC68" s="168" t="n">
        <f aca="false">IF(GC$65=0,"-",COUNTIFS(GC$15:GC$64,"&gt;64",GC$15:GC$64,"&lt;75"))</f>
        <v>0</v>
      </c>
      <c r="GD68" s="168" t="n">
        <f aca="false">IF(GD$65=0,"-",COUNTIFS(GD$15:GD$64,"&gt;64",GD$15:GD$64,"&lt;75"))</f>
        <v>0</v>
      </c>
      <c r="GE68" s="168" t="n">
        <f aca="false">IF(GE$65=0,"-",COUNTIFS(GE$15:GE$64,"&gt;64",GE$15:GE$64,"&lt;75"))</f>
        <v>0</v>
      </c>
      <c r="GF68" s="168" t="n">
        <f aca="false">IF(GF$65=0,"-",COUNTIFS(GF$15:GF$64,"&gt;64",GF$15:GF$64,"&lt;75"))</f>
        <v>0</v>
      </c>
      <c r="GG68" s="168" t="n">
        <f aca="false">IF(GG$65=0,"-",COUNTIFS(GG$15:GG$64,"&gt;64",GG$15:GG$64,"&lt;75"))</f>
        <v>0</v>
      </c>
      <c r="GH68" s="168" t="n">
        <f aca="false">IF(GH$65=0,"-",COUNTIFS(GH$15:GH$64,"&gt;64",GH$15:GH$64,"&lt;75"))</f>
        <v>1</v>
      </c>
      <c r="GI68" s="168" t="n">
        <f aca="false">IF(GI$65=0,"-",COUNTIFS(GI$15:GI$64,"&gt;64",GI$15:GI$64,"&lt;75"))</f>
        <v>0</v>
      </c>
      <c r="GJ68" s="168" t="n">
        <f aca="false">IF(GJ$65=0,"-",COUNTIFS(GJ$15:GJ$64,"&gt;64",GJ$15:GJ$64,"&lt;75"))</f>
        <v>0</v>
      </c>
      <c r="GK68" s="168" t="n">
        <f aca="false">IF(GK$65=0,"-",COUNTIFS(GK$15:GK$64,"&gt;64",GK$15:GK$64,"&lt;75"))</f>
        <v>0</v>
      </c>
      <c r="GL68" s="168" t="n">
        <f aca="false">IF(GL$65=0,"-",COUNTIFS(GL$15:GL$64,"&gt;64",GL$15:GL$64,"&lt;75"))</f>
        <v>0</v>
      </c>
      <c r="GM68" s="168" t="n">
        <f aca="false">IF(GM$65=0,"-",COUNTIFS(GM$15:GM$64,"&gt;64",GM$15:GM$64,"&lt;75"))</f>
        <v>0</v>
      </c>
      <c r="GN68" s="168" t="n">
        <f aca="false">IF(GN$65=0,"-",COUNTIFS(GN$15:GN$64,"&gt;64",GN$15:GN$64,"&lt;75"))</f>
        <v>0</v>
      </c>
      <c r="GO68" s="168" t="n">
        <f aca="false">IF(GO$65=0,"-",COUNTIFS(GO$15:GO$64,"&gt;64",GO$15:GO$64,"&lt;75"))</f>
        <v>1</v>
      </c>
      <c r="GP68" s="168" t="n">
        <f aca="false">IF(GP$65=0,"-",COUNTIFS(GP$15:GP$64,"&gt;64",GP$15:GP$64,"&lt;75"))</f>
        <v>1</v>
      </c>
      <c r="GQ68" s="168" t="n">
        <f aca="false">IF(GQ$65=0,"-",COUNTIFS(GQ$15:GQ$64,"&gt;64",GQ$15:GQ$64,"&lt;75"))</f>
        <v>0</v>
      </c>
      <c r="GR68" s="168" t="n">
        <f aca="false">IF(GR$65=0,"-",COUNTIFS(GR$15:GR$64,"&gt;64",GR$15:GR$64,"&lt;75"))</f>
        <v>1</v>
      </c>
      <c r="GS68" s="168" t="n">
        <f aca="false">IF(GS$65=0,"-",COUNTIFS(GS$15:GS$64,"&gt;64",GS$15:GS$64,"&lt;75"))</f>
        <v>0</v>
      </c>
      <c r="GT68" s="168" t="n">
        <f aca="false">IF(GT$65=0,"-",COUNTIFS(GT$15:GT$64,"&gt;64",GT$15:GT$64,"&lt;75"))</f>
        <v>0</v>
      </c>
      <c r="GU68" s="168" t="n">
        <f aca="false">IF(GU$65=0,"-",COUNTIFS(GU$15:GU$64,"&gt;64",GU$15:GU$64,"&lt;75"))</f>
        <v>0</v>
      </c>
      <c r="GV68" s="168" t="n">
        <f aca="false">IF(GV$65=0,"-",COUNTIFS(GV$15:GV$64,"&gt;64",GV$15:GV$64,"&lt;75"))</f>
        <v>0</v>
      </c>
      <c r="GW68" s="17"/>
      <c r="GX68" s="17"/>
      <c r="GY68" s="17"/>
      <c r="GZ68" s="17"/>
      <c r="HA68" s="17"/>
      <c r="HB68" s="17"/>
      <c r="HC68" s="17"/>
      <c r="HD68" s="17"/>
      <c r="HE68" s="17"/>
      <c r="HF68" s="17"/>
      <c r="HG68" s="17"/>
      <c r="HH68" s="17"/>
      <c r="HI68" s="17"/>
      <c r="HJ68" s="17"/>
      <c r="HK68" s="17"/>
      <c r="HL68" s="17"/>
      <c r="HM68" s="17"/>
      <c r="HN68" s="17"/>
      <c r="HO68" s="17"/>
      <c r="HP68" s="17"/>
      <c r="HQ68" s="17"/>
      <c r="HR68" s="17"/>
      <c r="HS68" s="17"/>
      <c r="HT68" s="17"/>
      <c r="HU68" s="17"/>
      <c r="HV68" s="17"/>
      <c r="HW68" s="17"/>
      <c r="HX68" s="17"/>
      <c r="HY68" s="17"/>
      <c r="HZ68" s="17"/>
      <c r="IA68" s="17"/>
      <c r="IB68" s="17"/>
      <c r="IC68" s="17"/>
      <c r="ID68" s="17"/>
      <c r="IE68" s="17"/>
      <c r="IF68" s="17"/>
      <c r="IG68" s="17"/>
      <c r="IH68" s="17"/>
      <c r="II68" s="17"/>
      <c r="IJ68" s="17"/>
      <c r="IK68" s="17"/>
      <c r="IL68" s="17"/>
      <c r="IM68" s="17"/>
      <c r="IN68" s="17"/>
      <c r="IO68" s="22"/>
    </row>
    <row r="69" customFormat="false" ht="12.8" hidden="false" customHeight="false" outlineLevel="0" collapsed="false">
      <c r="A69" s="203"/>
      <c r="B69" s="204" t="s">
        <v>97</v>
      </c>
      <c r="C69" s="205"/>
      <c r="D69" s="206"/>
      <c r="E69" s="171" t="n">
        <f aca="false">IF(E$65=0,"-",COUNTIFS(E$15:E$64,"&gt;49",E$15:E$64,"&lt;65"))</f>
        <v>0</v>
      </c>
      <c r="F69" s="169" t="n">
        <f aca="false">IF(F$65=0,"-",COUNTIFS(F$15:F$64,"&gt;54",F$15:F$64,"&lt;65"))</f>
        <v>0</v>
      </c>
      <c r="G69" s="171" t="n">
        <f aca="false">IF(G$65=0,"-",COUNTIFS(G$15:G$64,"&gt;54",G$15:G$64,"&lt;65"))</f>
        <v>0</v>
      </c>
      <c r="H69" s="168" t="n">
        <f aca="false">IF(H$65=0,"-",COUNTIFS(H$15:H$64,"&gt;54",H$15:H$64,"&lt;65"))</f>
        <v>0</v>
      </c>
      <c r="I69" s="168" t="n">
        <f aca="false">IF(I$65=0,"-",COUNTIFS(I$15:I$64,"&gt;54",I$15:I$64,"&lt;65"))</f>
        <v>0</v>
      </c>
      <c r="J69" s="169" t="n">
        <f aca="false">IF(J$65=0,"-",COUNTIFS(J$15:J$64,"&gt;54",J$15:J$64,"&lt;65"))</f>
        <v>0</v>
      </c>
      <c r="K69" s="171" t="n">
        <f aca="false">IF(K$65=0,"-",COUNTIFS(K$15:K$64,"&gt;54",K$15:K$64,"&lt;65"))</f>
        <v>0</v>
      </c>
      <c r="L69" s="168" t="n">
        <f aca="false">IF(L$65=0,"-",COUNTIFS(L$15:L$64,"&gt;54",L$15:L$64,"&lt;65"))</f>
        <v>0</v>
      </c>
      <c r="M69" s="168" t="n">
        <f aca="false">IF(M$65=0,"-",COUNTIFS(M$15:M$64,"&gt;54",M$15:M$64,"&lt;65"))</f>
        <v>0</v>
      </c>
      <c r="N69" s="169" t="n">
        <f aca="false">IF(N$65=0,"-",COUNTIFS(N$15:N$64,"&gt;54",N$15:N$64,"&lt;65"))</f>
        <v>0</v>
      </c>
      <c r="O69" s="171" t="n">
        <f aca="false">IF(O$65=0,"-",COUNTIFS(O$15:O$64,"&gt;54",O$15:O$64,"&lt;65"))</f>
        <v>0</v>
      </c>
      <c r="P69" s="168" t="n">
        <f aca="false">IF(P$65=0,"-",COUNTIFS(P$15:P$64,"&gt;54",P$15:P$64,"&lt;65"))</f>
        <v>0</v>
      </c>
      <c r="Q69" s="168" t="n">
        <f aca="false">IF(Q$65=0,"-",COUNTIFS(Q$15:Q$64,"&gt;54",Q$15:Q$64,"&lt;65"))</f>
        <v>0</v>
      </c>
      <c r="R69" s="168" t="n">
        <f aca="false">IF(R$65=0,"-",COUNTIFS(R$15:R$64,"&gt;54",R$15:R$64,"&lt;65"))</f>
        <v>0</v>
      </c>
      <c r="S69" s="168" t="n">
        <f aca="false">IF(S$65=0,"-",COUNTIFS(S$15:S$64,"&gt;54",S$15:S$64,"&lt;65"))</f>
        <v>0</v>
      </c>
      <c r="T69" s="168" t="n">
        <f aca="false">IF(T$65=0,"-",COUNTIFS(T$15:T$64,"&gt;54",T$15:T$64,"&lt;65"))</f>
        <v>0</v>
      </c>
      <c r="U69" s="168" t="n">
        <f aca="false">IF(U$65=0,"-",COUNTIFS(U$15:U$64,"&gt;54",U$15:U$64,"&lt;65"))</f>
        <v>0</v>
      </c>
      <c r="V69" s="169" t="n">
        <f aca="false">IF(V$65=0,"-",COUNTIFS(V$15:V$64,"&gt;54",V$15:V$64,"&lt;65"))</f>
        <v>0</v>
      </c>
      <c r="W69" s="171" t="n">
        <f aca="false">IF(W$65=0,"-",COUNTIFS(W$15:W$64,"&gt;54",W$15:W$64,"&lt;65"))</f>
        <v>0</v>
      </c>
      <c r="X69" s="168" t="n">
        <f aca="false">IF(X$65=0,"-",COUNTIFS(X$15:X$64,"&gt;54",X$15:X$64,"&lt;65"))</f>
        <v>0</v>
      </c>
      <c r="Y69" s="168" t="n">
        <f aca="false">IF(Y$65=0,"-",COUNTIFS(Y$15:Y$64,"&gt;54",Y$15:Y$64,"&lt;65"))</f>
        <v>0</v>
      </c>
      <c r="Z69" s="168" t="n">
        <f aca="false">IF(Z$65=0,"-",COUNTIFS(Z$15:Z$64,"&gt;54",Z$15:Z$64,"&lt;65"))</f>
        <v>0</v>
      </c>
      <c r="AA69" s="168" t="n">
        <f aca="false">IF(AA$65=0,"-",COUNTIFS(AA$15:AA$64,"&gt;54",AA$15:AA$64,"&lt;65"))</f>
        <v>0</v>
      </c>
      <c r="AB69" s="168" t="n">
        <f aca="false">IF(AB$65=0,"-",COUNTIFS(AB$15:AB$64,"&gt;54",AB$15:AB$64,"&lt;65"))</f>
        <v>0</v>
      </c>
      <c r="AC69" s="168" t="n">
        <f aca="false">IF(AC$65=0,"-",COUNTIFS(AC$15:AC$64,"&gt;54",AC$15:AC$64,"&lt;65"))</f>
        <v>0</v>
      </c>
      <c r="AD69" s="169" t="n">
        <f aca="false">IF(AD$65=0,"-",COUNTIFS(AD$15:AD$64,"&gt;54",AD$15:AD$64,"&lt;65"))</f>
        <v>0</v>
      </c>
      <c r="AE69" s="171" t="n">
        <f aca="false">IF(AE$65=0,"-",COUNTIFS(AE$15:AE$64,"&gt;54",AE$15:AE$64,"&lt;65"))</f>
        <v>0</v>
      </c>
      <c r="AF69" s="168" t="n">
        <f aca="false">IF(AF$65=0,"-",COUNTIFS(AF$15:AF$64,"&gt;54",AF$15:AF$64,"&lt;65"))</f>
        <v>0</v>
      </c>
      <c r="AG69" s="168" t="n">
        <f aca="false">IF(AG$65=0,"-",COUNTIFS(AG$15:AG$64,"&gt;54",AG$15:AG$64,"&lt;65"))</f>
        <v>0</v>
      </c>
      <c r="AH69" s="168" t="n">
        <f aca="false">IF(AH$65=0,"-",COUNTIFS(AH$15:AH$64,"&gt;54",AH$15:AH$64,"&lt;65"))</f>
        <v>0</v>
      </c>
      <c r="AI69" s="168" t="n">
        <f aca="false">IF(AI$65=0,"-",COUNTIFS(AI$15:AI$64,"&gt;54",AI$15:AI$64,"&lt;65"))</f>
        <v>0</v>
      </c>
      <c r="AJ69" s="168" t="n">
        <f aca="false">IF(AJ$65=0,"-",COUNTIFS(AJ$15:AJ$64,"&gt;54",AJ$15:AJ$64,"&lt;65"))</f>
        <v>0</v>
      </c>
      <c r="AK69" s="168" t="n">
        <f aca="false">IF(AK$65=0,"-",COUNTIFS(AK$15:AK$64,"&gt;54",AK$15:AK$64,"&lt;65"))</f>
        <v>0</v>
      </c>
      <c r="AL69" s="169" t="n">
        <f aca="false">IF(AL$65=0,"-",COUNTIFS(AL$15:AL$64,"&gt;54",AL$15:AL$64,"&lt;65"))</f>
        <v>0</v>
      </c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201"/>
      <c r="FK69" s="203"/>
      <c r="FL69" s="204" t="s">
        <v>98</v>
      </c>
      <c r="FM69" s="207"/>
      <c r="FN69" s="207"/>
      <c r="FO69" s="168" t="n">
        <f aca="false">IF(FO$65=0,"-",COUNTIFS(FO$15:FO$64,"&gt;54",FO$15:FO$64,"&lt;65"))</f>
        <v>3</v>
      </c>
      <c r="FP69" s="168" t="n">
        <f aca="false">IF(FP$65=0,"-",COUNTIFS(FP$15:FP$64,"&gt;54",FP$15:FP$64,"&lt;65"))</f>
        <v>0</v>
      </c>
      <c r="FQ69" s="168" t="n">
        <f aca="false">IF(FQ$65=0,"-",COUNTIFS(FQ$15:FQ$64,"&gt;54",FQ$15:FQ$64,"&lt;65"))</f>
        <v>5</v>
      </c>
      <c r="FR69" s="168" t="n">
        <f aca="false">IF(FR$65=0,"-",COUNTIFS(FR$15:FR$64,"&gt;54",FR$15:FR$64,"&lt;65"))</f>
        <v>2</v>
      </c>
      <c r="FS69" s="168" t="n">
        <f aca="false">IF(FS$65=0,"-",COUNTIFS(FS$15:FS$64,"&gt;54",FS$15:FS$64,"&lt;65"))</f>
        <v>0</v>
      </c>
      <c r="FT69" s="168" t="n">
        <f aca="false">IF(FT$65=0,"-",COUNTIFS(FT$15:FT$64,"&gt;54",FT$15:FT$64,"&lt;65"))</f>
        <v>0</v>
      </c>
      <c r="FU69" s="168" t="n">
        <f aca="false">IF(FU$65=0,"-",COUNTIFS(FU$15:FU$64,"&gt;54",FU$15:FU$64,"&lt;65"))</f>
        <v>4</v>
      </c>
      <c r="FV69" s="168" t="n">
        <f aca="false">IF(FV$65=0,"-",COUNTIFS(FV$15:FV$64,"&gt;54",FV$15:FV$64,"&lt;65"))</f>
        <v>1</v>
      </c>
      <c r="FW69" s="168" t="n">
        <f aca="false">IF(FW$65=0,"-",COUNTIFS(FW$15:FW$64,"&gt;54",FW$15:FW$64,"&lt;65"))</f>
        <v>2</v>
      </c>
      <c r="FX69" s="168" t="n">
        <f aca="false">IF(FX$65=0,"-",COUNTIFS(FX$15:FX$64,"&gt;54",FX$15:FX$64,"&lt;65"))</f>
        <v>2</v>
      </c>
      <c r="FY69" s="168" t="n">
        <f aca="false">IF(FY$65=0,"-",COUNTIFS(FY$15:FY$64,"&gt;54",FY$15:FY$64,"&lt;65"))</f>
        <v>4</v>
      </c>
      <c r="FZ69" s="168" t="n">
        <f aca="false">IF(FZ$65=0,"-",COUNTIFS(FZ$15:FZ$64,"&gt;54",FZ$15:FZ$64,"&lt;65"))</f>
        <v>0</v>
      </c>
      <c r="GA69" s="168" t="n">
        <f aca="false">IF(GA$65=0,"-",COUNTIFS(GA$15:GA$64,"&gt;54",GA$15:GA$64,"&lt;65"))</f>
        <v>1</v>
      </c>
      <c r="GB69" s="168" t="n">
        <f aca="false">IF(GB$65=0,"-",COUNTIFS(GB$15:GB$64,"&gt;54",GB$15:GB$64,"&lt;65"))</f>
        <v>0</v>
      </c>
      <c r="GC69" s="168" t="n">
        <f aca="false">IF(GC$65=0,"-",COUNTIFS(GC$15:GC$64,"&gt;54",GC$15:GC$64,"&lt;65"))</f>
        <v>0</v>
      </c>
      <c r="GD69" s="168" t="n">
        <f aca="false">IF(GD$65=0,"-",COUNTIFS(GD$15:GD$64,"&gt;54",GD$15:GD$64,"&lt;65"))</f>
        <v>0</v>
      </c>
      <c r="GE69" s="168" t="n">
        <f aca="false">IF(GE$65=0,"-",COUNTIFS(GE$15:GE$64,"&gt;54",GE$15:GE$64,"&lt;65"))</f>
        <v>0</v>
      </c>
      <c r="GF69" s="168" t="n">
        <f aca="false">IF(GF$65=0,"-",COUNTIFS(GF$15:GF$64,"&gt;54",GF$15:GF$64,"&lt;65"))</f>
        <v>0</v>
      </c>
      <c r="GG69" s="168" t="n">
        <f aca="false">IF(GG$65=0,"-",COUNTIFS(GG$15:GG$64,"&gt;54",GG$15:GG$64,"&lt;65"))</f>
        <v>0</v>
      </c>
      <c r="GH69" s="168" t="n">
        <f aca="false">IF(GH$65=0,"-",COUNTIFS(GH$15:GH$64,"&gt;54",GH$15:GH$64,"&lt;65"))</f>
        <v>3</v>
      </c>
      <c r="GI69" s="168" t="n">
        <f aca="false">IF(GI$65=0,"-",COUNTIFS(GI$15:GI$64,"&gt;54",GI$15:GI$64,"&lt;65"))</f>
        <v>1</v>
      </c>
      <c r="GJ69" s="168" t="n">
        <f aca="false">IF(GJ$65=0,"-",COUNTIFS(GJ$15:GJ$64,"&gt;54",GJ$15:GJ$64,"&lt;65"))</f>
        <v>0</v>
      </c>
      <c r="GK69" s="168" t="n">
        <f aca="false">IF(GK$65=0,"-",COUNTIFS(GK$15:GK$64,"&gt;54",GK$15:GK$64,"&lt;65"))</f>
        <v>0</v>
      </c>
      <c r="GL69" s="168" t="n">
        <f aca="false">IF(GL$65=0,"-",COUNTIFS(GL$15:GL$64,"&gt;54",GL$15:GL$64,"&lt;65"))</f>
        <v>0</v>
      </c>
      <c r="GM69" s="168" t="n">
        <f aca="false">IF(GM$65=0,"-",COUNTIFS(GM$15:GM$64,"&gt;54",GM$15:GM$64,"&lt;65"))</f>
        <v>0</v>
      </c>
      <c r="GN69" s="168" t="n">
        <f aca="false">IF(GN$65=0,"-",COUNTIFS(GN$15:GN$64,"&gt;54",GN$15:GN$64,"&lt;65"))</f>
        <v>0</v>
      </c>
      <c r="GO69" s="168" t="n">
        <f aca="false">IF(GO$65=0,"-",COUNTIFS(GO$15:GO$64,"&gt;54",GO$15:GO$64,"&lt;65"))</f>
        <v>0</v>
      </c>
      <c r="GP69" s="168" t="n">
        <f aca="false">IF(GP$65=0,"-",COUNTIFS(GP$15:GP$64,"&gt;54",GP$15:GP$64,"&lt;65"))</f>
        <v>0</v>
      </c>
      <c r="GQ69" s="168" t="n">
        <f aca="false">IF(GQ$65=0,"-",COUNTIFS(GQ$15:GQ$64,"&gt;54",GQ$15:GQ$64,"&lt;65"))</f>
        <v>0</v>
      </c>
      <c r="GR69" s="168" t="n">
        <f aca="false">IF(GR$65=0,"-",COUNTIFS(GR$15:GR$64,"&gt;54",GR$15:GR$64,"&lt;65"))</f>
        <v>1</v>
      </c>
      <c r="GS69" s="168" t="n">
        <f aca="false">IF(GS$65=0,"-",COUNTIFS(GS$15:GS$64,"&gt;54",GS$15:GS$64,"&lt;65"))</f>
        <v>0</v>
      </c>
      <c r="GT69" s="168" t="n">
        <f aca="false">IF(GT$65=0,"-",COUNTIFS(GT$15:GT$64,"&gt;54",GT$15:GT$64,"&lt;65"))</f>
        <v>0</v>
      </c>
      <c r="GU69" s="168" t="n">
        <f aca="false">IF(GU$65=0,"-",COUNTIFS(GU$15:GU$64,"&gt;54",GU$15:GU$64,"&lt;65"))</f>
        <v>0</v>
      </c>
      <c r="GV69" s="168" t="n">
        <f aca="false">IF(GV$65=0,"-",COUNTIFS(GV$15:GV$64,"&gt;54",GV$15:GV$64,"&lt;65"))</f>
        <v>0</v>
      </c>
      <c r="GW69" s="17"/>
      <c r="GX69" s="17"/>
      <c r="GY69" s="17"/>
      <c r="GZ69" s="17"/>
      <c r="HA69" s="17"/>
      <c r="HB69" s="17"/>
      <c r="HC69" s="17"/>
      <c r="HD69" s="17"/>
      <c r="HE69" s="17"/>
      <c r="HF69" s="17"/>
      <c r="HG69" s="17"/>
      <c r="HH69" s="17"/>
      <c r="HI69" s="17"/>
      <c r="HJ69" s="17"/>
      <c r="HK69" s="17"/>
      <c r="HL69" s="17"/>
      <c r="HM69" s="17"/>
      <c r="HN69" s="17"/>
      <c r="HO69" s="17"/>
      <c r="HP69" s="17"/>
      <c r="HQ69" s="17"/>
      <c r="HR69" s="17"/>
      <c r="HS69" s="17"/>
      <c r="HT69" s="17"/>
      <c r="HU69" s="17"/>
      <c r="HV69" s="17"/>
      <c r="HW69" s="17"/>
      <c r="HX69" s="17"/>
      <c r="HY69" s="17"/>
      <c r="HZ69" s="17"/>
      <c r="IA69" s="17"/>
      <c r="IB69" s="17"/>
      <c r="IC69" s="17"/>
      <c r="ID69" s="17"/>
      <c r="IE69" s="17"/>
      <c r="IF69" s="17"/>
      <c r="IG69" s="17"/>
      <c r="IH69" s="17"/>
      <c r="II69" s="17"/>
      <c r="IJ69" s="17"/>
      <c r="IK69" s="17"/>
      <c r="IL69" s="17"/>
      <c r="IM69" s="17"/>
      <c r="IN69" s="17"/>
      <c r="IO69" s="22"/>
    </row>
    <row r="70" customFormat="false" ht="12.8" hidden="false" customHeight="false" outlineLevel="0" collapsed="false">
      <c r="A70" s="203"/>
      <c r="B70" s="204" t="s">
        <v>99</v>
      </c>
      <c r="C70" s="205"/>
      <c r="D70" s="206"/>
      <c r="E70" s="171" t="n">
        <f aca="false">IF(E$65=0,"-",COUNTIFS(E$15:E$64,"&gt;39",E$15:E$64,"&lt;50"))</f>
        <v>0</v>
      </c>
      <c r="F70" s="171" t="n">
        <f aca="false">IF(F$65=0,"-",COUNTIFS(F$15:F$64,"&gt;39",F$15:F$64,"&lt;50"))</f>
        <v>0</v>
      </c>
      <c r="G70" s="171" t="n">
        <f aca="false">IF(G$65=0,"-",COUNTIFS(G$15:G$64,"&gt;39",G$15:G$64,"&lt;50"))</f>
        <v>0</v>
      </c>
      <c r="H70" s="171" t="n">
        <f aca="false">IF(H$65=0,"-",COUNTIFS(H$15:H$64,"&gt;39",H$15:H$64,"&lt;50"))</f>
        <v>0</v>
      </c>
      <c r="I70" s="171" t="n">
        <f aca="false">IF(I$65=0,"-",COUNTIFS(I$15:I$64,"&gt;39",I$15:I$64,"&lt;50"))</f>
        <v>0</v>
      </c>
      <c r="J70" s="171" t="n">
        <f aca="false">IF(J$65=0,"-",COUNTIFS(J$15:J$64,"&gt;39",J$15:J$64,"&lt;50"))</f>
        <v>0</v>
      </c>
      <c r="K70" s="171" t="n">
        <f aca="false">IF(K$65=0,"-",COUNTIFS(K$15:K$64,"&gt;39",K$15:K$64,"&lt;50"))</f>
        <v>0</v>
      </c>
      <c r="L70" s="171" t="n">
        <f aca="false">IF(L$65=0,"-",COUNTIFS(L$15:L$64,"&gt;39",L$15:L$64,"&lt;50"))</f>
        <v>0</v>
      </c>
      <c r="M70" s="171" t="n">
        <f aca="false">IF(M$65=0,"-",COUNTIFS(M$15:M$64,"&gt;39",M$15:M$64,"&lt;50"))</f>
        <v>0</v>
      </c>
      <c r="N70" s="171" t="n">
        <f aca="false">IF(N$65=0,"-",COUNTIFS(N$15:N$64,"&gt;39",N$15:N$64,"&lt;50"))</f>
        <v>0</v>
      </c>
      <c r="O70" s="171" t="n">
        <f aca="false">IF(O$65=0,"-",COUNTIFS(O$15:O$64,"&gt;39",O$15:O$64,"&lt;50"))</f>
        <v>0</v>
      </c>
      <c r="P70" s="171" t="n">
        <f aca="false">IF(P$65=0,"-",COUNTIFS(P$15:P$64,"&gt;39",P$15:P$64,"&lt;50"))</f>
        <v>0</v>
      </c>
      <c r="Q70" s="171" t="n">
        <f aca="false">IF(Q$65=0,"-",COUNTIFS(Q$15:Q$64,"&gt;39",Q$15:Q$64,"&lt;50"))</f>
        <v>0</v>
      </c>
      <c r="R70" s="171" t="n">
        <f aca="false">IF(R$65=0,"-",COUNTIFS(R$15:R$64,"&gt;39",R$15:R$64,"&lt;50"))</f>
        <v>0</v>
      </c>
      <c r="S70" s="171" t="n">
        <f aca="false">IF(S$65=0,"-",COUNTIFS(S$15:S$64,"&gt;39",S$15:S$64,"&lt;50"))</f>
        <v>0</v>
      </c>
      <c r="T70" s="171" t="n">
        <f aca="false">IF(T$65=0,"-",COUNTIFS(T$15:T$64,"&gt;39",T$15:T$64,"&lt;50"))</f>
        <v>0</v>
      </c>
      <c r="U70" s="171" t="n">
        <f aca="false">IF(U$65=0,"-",COUNTIFS(U$15:U$64,"&gt;39",U$15:U$64,"&lt;50"))</f>
        <v>0</v>
      </c>
      <c r="V70" s="171" t="n">
        <f aca="false">IF(V$65=0,"-",COUNTIFS(V$15:V$64,"&gt;39",V$15:V$64,"&lt;50"))</f>
        <v>0</v>
      </c>
      <c r="W70" s="171" t="n">
        <f aca="false">IF(W$65=0,"-",COUNTIFS(W$15:W$64,"&gt;39",W$15:W$64,"&lt;50"))</f>
        <v>0</v>
      </c>
      <c r="X70" s="171" t="n">
        <f aca="false">IF(X$65=0,"-",COUNTIFS(X$15:X$64,"&gt;39",X$15:X$64,"&lt;50"))</f>
        <v>0</v>
      </c>
      <c r="Y70" s="171" t="n">
        <f aca="false">IF(Y$65=0,"-",COUNTIFS(Y$15:Y$64,"&gt;39",Y$15:Y$64,"&lt;50"))</f>
        <v>0</v>
      </c>
      <c r="Z70" s="171" t="n">
        <f aca="false">IF(Z$65=0,"-",COUNTIFS(Z$15:Z$64,"&gt;39",Z$15:Z$64,"&lt;50"))</f>
        <v>0</v>
      </c>
      <c r="AA70" s="171" t="n">
        <f aca="false">IF(AA$65=0,"-",COUNTIFS(AA$15:AA$64,"&gt;39",AA$15:AA$64,"&lt;50"))</f>
        <v>0</v>
      </c>
      <c r="AB70" s="171" t="n">
        <f aca="false">IF(AB$65=0,"-",COUNTIFS(AB$15:AB$64,"&gt;39",AB$15:AB$64,"&lt;50"))</f>
        <v>0</v>
      </c>
      <c r="AC70" s="171" t="n">
        <f aca="false">IF(AC$65=0,"-",COUNTIFS(AC$15:AC$64,"&gt;39",AC$15:AC$64,"&lt;50"))</f>
        <v>0</v>
      </c>
      <c r="AD70" s="171" t="n">
        <f aca="false">IF(AD$65=0,"-",COUNTIFS(AD$15:AD$64,"&gt;39",AD$15:AD$64,"&lt;50"))</f>
        <v>0</v>
      </c>
      <c r="AE70" s="171" t="n">
        <f aca="false">IF(AE$65=0,"-",COUNTIFS(AE$15:AE$64,"&gt;39",AE$15:AE$64,"&lt;50"))</f>
        <v>0</v>
      </c>
      <c r="AF70" s="171" t="n">
        <f aca="false">IF(AF$65=0,"-",COUNTIFS(AF$15:AF$64,"&gt;39",AF$15:AF$64,"&lt;50"))</f>
        <v>0</v>
      </c>
      <c r="AG70" s="171" t="n">
        <f aca="false">IF(AG$65=0,"-",COUNTIFS(AG$15:AG$64,"&gt;39",AG$15:AG$64,"&lt;50"))</f>
        <v>0</v>
      </c>
      <c r="AH70" s="171" t="n">
        <f aca="false">IF(AH$65=0,"-",COUNTIFS(AH$15:AH$64,"&gt;39",AH$15:AH$64,"&lt;50"))</f>
        <v>0</v>
      </c>
      <c r="AI70" s="171" t="n">
        <f aca="false">IF(AI$65=0,"-",COUNTIFS(AI$15:AI$64,"&gt;39",AI$15:AI$64,"&lt;50"))</f>
        <v>0</v>
      </c>
      <c r="AJ70" s="171" t="n">
        <f aca="false">IF(AJ$65=0,"-",COUNTIFS(AJ$15:AJ$64,"&gt;39",AJ$15:AJ$64,"&lt;50"))</f>
        <v>0</v>
      </c>
      <c r="AK70" s="171" t="n">
        <f aca="false">IF(AK$65=0,"-",COUNTIFS(AK$15:AK$64,"&gt;39",AK$15:AK$64,"&lt;50"))</f>
        <v>0</v>
      </c>
      <c r="AL70" s="171" t="n">
        <f aca="false">IF(AL$65=0,"-",COUNTIFS(AL$15:AL$64,"&gt;39",AL$15:AL$64,"&lt;50"))</f>
        <v>0</v>
      </c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201"/>
      <c r="FK70" s="203"/>
      <c r="FL70" s="204" t="s">
        <v>100</v>
      </c>
      <c r="FM70" s="207"/>
      <c r="FN70" s="207"/>
      <c r="FO70" s="168" t="n">
        <f aca="false">IF(FO$65=0,"-",COUNTIFS(FO$15:FO$64,"&gt;39",FO$15:FO$64,"&lt;55"))</f>
        <v>10</v>
      </c>
      <c r="FP70" s="168" t="n">
        <f aca="false">IF(FP$65=0,"-",COUNTIFS(FP$15:FP$64,"&gt;39",FP$15:FP$64,"&lt;55"))</f>
        <v>0</v>
      </c>
      <c r="FQ70" s="168" t="n">
        <f aca="false">IF(FQ$65=0,"-",COUNTIFS(FQ$15:FQ$64,"&gt;39",FQ$15:FQ$64,"&lt;55"))</f>
        <v>8</v>
      </c>
      <c r="FR70" s="168" t="n">
        <f aca="false">IF(FR$65=0,"-",COUNTIFS(FR$15:FR$64,"&gt;39",FR$15:FR$64,"&lt;55"))</f>
        <v>2</v>
      </c>
      <c r="FS70" s="168" t="n">
        <f aca="false">IF(FS$65=0,"-",COUNTIFS(FS$15:FS$64,"&gt;39",FS$15:FS$64,"&lt;55"))</f>
        <v>0</v>
      </c>
      <c r="FT70" s="168" t="n">
        <f aca="false">IF(FT$65=0,"-",COUNTIFS(FT$15:FT$64,"&gt;39",FT$15:FT$64,"&lt;55"))</f>
        <v>0</v>
      </c>
      <c r="FU70" s="168" t="n">
        <f aca="false">IF(FU$65=0,"-",COUNTIFS(FU$15:FU$64,"&gt;39",FU$15:FU$64,"&lt;55"))</f>
        <v>2</v>
      </c>
      <c r="FV70" s="168" t="n">
        <f aca="false">IF(FV$65=0,"-",COUNTIFS(FV$15:FV$64,"&gt;39",FV$15:FV$64,"&lt;55"))</f>
        <v>3</v>
      </c>
      <c r="FW70" s="168" t="n">
        <f aca="false">IF(FW$65=0,"-",COUNTIFS(FW$15:FW$64,"&gt;39",FW$15:FW$64,"&lt;55"))</f>
        <v>4</v>
      </c>
      <c r="FX70" s="168" t="n">
        <f aca="false">IF(FX$65=0,"-",COUNTIFS(FX$15:FX$64,"&gt;39",FX$15:FX$64,"&lt;55"))</f>
        <v>3</v>
      </c>
      <c r="FY70" s="168" t="n">
        <f aca="false">IF(FY$65=0,"-",COUNTIFS(FY$15:FY$64,"&gt;39",FY$15:FY$64,"&lt;55"))</f>
        <v>1</v>
      </c>
      <c r="FZ70" s="168" t="n">
        <f aca="false">IF(FZ$65=0,"-",COUNTIFS(FZ$15:FZ$64,"&gt;39",FZ$15:FZ$64,"&lt;55"))</f>
        <v>0</v>
      </c>
      <c r="GA70" s="168" t="n">
        <f aca="false">IF(GA$65=0,"-",COUNTIFS(GA$15:GA$64,"&gt;39",GA$15:GA$64,"&lt;55"))</f>
        <v>4</v>
      </c>
      <c r="GB70" s="168" t="n">
        <f aca="false">IF(GB$65=0,"-",COUNTIFS(GB$15:GB$64,"&gt;39",GB$15:GB$64,"&lt;55"))</f>
        <v>0</v>
      </c>
      <c r="GC70" s="168" t="n">
        <f aca="false">IF(GC$65=0,"-",COUNTIFS(GC$15:GC$64,"&gt;39",GC$15:GC$64,"&lt;55"))</f>
        <v>0</v>
      </c>
      <c r="GD70" s="168" t="n">
        <f aca="false">IF(GD$65=0,"-",COUNTIFS(GD$15:GD$64,"&gt;39",GD$15:GD$64,"&lt;55"))</f>
        <v>0</v>
      </c>
      <c r="GE70" s="168" t="n">
        <f aca="false">IF(GE$65=0,"-",COUNTIFS(GE$15:GE$64,"&gt;39",GE$15:GE$64,"&lt;55"))</f>
        <v>0</v>
      </c>
      <c r="GF70" s="168" t="n">
        <f aca="false">IF(GF$65=0,"-",COUNTIFS(GF$15:GF$64,"&gt;39",GF$15:GF$64,"&lt;55"))</f>
        <v>0</v>
      </c>
      <c r="GG70" s="168" t="n">
        <f aca="false">IF(GG$65=0,"-",COUNTIFS(GG$15:GG$64,"&gt;39",GG$15:GG$64,"&lt;55"))</f>
        <v>10</v>
      </c>
      <c r="GH70" s="168" t="n">
        <f aca="false">IF(GH$65=0,"-",COUNTIFS(GH$15:GH$64,"&gt;39",GH$15:GH$64,"&lt;55"))</f>
        <v>8</v>
      </c>
      <c r="GI70" s="168" t="n">
        <f aca="false">IF(GI$65=0,"-",COUNTIFS(GI$15:GI$64,"&gt;39",GI$15:GI$64,"&lt;55"))</f>
        <v>6</v>
      </c>
      <c r="GJ70" s="168" t="n">
        <f aca="false">IF(GJ$65=0,"-",COUNTIFS(GJ$15:GJ$64,"&gt;39",GJ$15:GJ$64,"&lt;55"))</f>
        <v>0</v>
      </c>
      <c r="GK70" s="168" t="n">
        <f aca="false">IF(GK$65=0,"-",COUNTIFS(GK$15:GK$64,"&gt;39",GK$15:GK$64,"&lt;55"))</f>
        <v>0</v>
      </c>
      <c r="GL70" s="168" t="n">
        <f aca="false">IF(GL$65=0,"-",COUNTIFS(GL$15:GL$64,"&gt;39",GL$15:GL$64,"&lt;55"))</f>
        <v>2</v>
      </c>
      <c r="GM70" s="168" t="n">
        <f aca="false">IF(GM$65=0,"-",COUNTIFS(GM$15:GM$64,"&gt;39",GM$15:GM$64,"&lt;55"))</f>
        <v>0</v>
      </c>
      <c r="GN70" s="168" t="n">
        <f aca="false">IF(GN$65=0,"-",COUNTIFS(GN$15:GN$64,"&gt;39",GN$15:GN$64,"&lt;55"))</f>
        <v>0</v>
      </c>
      <c r="GO70" s="168" t="n">
        <f aca="false">IF(GO$65=0,"-",COUNTIFS(GO$15:GO$64,"&gt;39",GO$15:GO$64,"&lt;55"))</f>
        <v>1</v>
      </c>
      <c r="GP70" s="168" t="n">
        <f aca="false">IF(GP$65=0,"-",COUNTIFS(GP$15:GP$64,"&gt;39",GP$15:GP$64,"&lt;55"))</f>
        <v>0</v>
      </c>
      <c r="GQ70" s="168" t="n">
        <f aca="false">IF(GQ$65=0,"-",COUNTIFS(GQ$15:GQ$64,"&gt;39",GQ$15:GQ$64,"&lt;55"))</f>
        <v>0</v>
      </c>
      <c r="GR70" s="168" t="n">
        <f aca="false">IF(GR$65=0,"-",COUNTIFS(GR$15:GR$64,"&gt;39",GR$15:GR$64,"&lt;55"))</f>
        <v>4</v>
      </c>
      <c r="GS70" s="168" t="n">
        <f aca="false">IF(GS$65=0,"-",COUNTIFS(GS$15:GS$64,"&gt;39",GS$15:GS$64,"&lt;55"))</f>
        <v>0</v>
      </c>
      <c r="GT70" s="168" t="n">
        <f aca="false">IF(GT$65=0,"-",COUNTIFS(GT$15:GT$64,"&gt;39",GT$15:GT$64,"&lt;55"))</f>
        <v>0</v>
      </c>
      <c r="GU70" s="168" t="n">
        <f aca="false">IF(GU$65=0,"-",COUNTIFS(GU$15:GU$64,"&gt;39",GU$15:GU$64,"&lt;55"))</f>
        <v>0</v>
      </c>
      <c r="GV70" s="168" t="n">
        <f aca="false">IF(GV$65=0,"-",COUNTIFS(GV$15:GV$64,"&gt;39",GV$15:GV$64,"&lt;55"))</f>
        <v>0</v>
      </c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  <c r="IA70" s="17"/>
      <c r="IB70" s="17"/>
      <c r="IC70" s="17"/>
      <c r="ID70" s="17"/>
      <c r="IE70" s="17"/>
      <c r="IF70" s="17"/>
      <c r="IG70" s="17"/>
      <c r="IH70" s="17"/>
      <c r="II70" s="17"/>
      <c r="IJ70" s="17"/>
      <c r="IK70" s="17"/>
      <c r="IL70" s="17"/>
      <c r="IM70" s="17"/>
      <c r="IN70" s="17"/>
      <c r="IO70" s="22"/>
    </row>
    <row r="71" customFormat="false" ht="12.8" hidden="false" customHeight="false" outlineLevel="0" collapsed="false">
      <c r="A71" s="203"/>
      <c r="B71" s="204" t="s">
        <v>101</v>
      </c>
      <c r="C71" s="205"/>
      <c r="D71" s="206"/>
      <c r="E71" s="171" t="n">
        <f aca="false">IF(E$65=0,"-",COUNTIFS(E$15:E$64,"&gt;34",E$15:E$64,"&lt;40"))</f>
        <v>0</v>
      </c>
      <c r="F71" s="171" t="n">
        <f aca="false">IF(F$65=0,"-",COUNTIFS(F$15:F$64,"&gt;34",F$15:F$64,"&lt;40"))</f>
        <v>0</v>
      </c>
      <c r="G71" s="171" t="n">
        <f aca="false">IF(G$65=0,"-",COUNTIFS(G$15:G$64,"&gt;34",G$15:G$64,"&lt;40"))</f>
        <v>0</v>
      </c>
      <c r="H71" s="171" t="n">
        <f aca="false">IF(H$65=0,"-",COUNTIFS(H$15:H$64,"&gt;34",H$15:H$64,"&lt;40"))</f>
        <v>0</v>
      </c>
      <c r="I71" s="171" t="n">
        <f aca="false">IF(I$65=0,"-",COUNTIFS(I$15:I$64,"&gt;34",I$15:I$64,"&lt;40"))</f>
        <v>0</v>
      </c>
      <c r="J71" s="171" t="n">
        <f aca="false">IF(J$65=0,"-",COUNTIFS(J$15:J$64,"&gt;34",J$15:J$64,"&lt;40"))</f>
        <v>0</v>
      </c>
      <c r="K71" s="171" t="n">
        <f aca="false">IF(K$65=0,"-",COUNTIFS(K$15:K$64,"&gt;34",K$15:K$64,"&lt;40"))</f>
        <v>0</v>
      </c>
      <c r="L71" s="171" t="n">
        <f aca="false">IF(L$65=0,"-",COUNTIFS(L$15:L$64,"&gt;34",L$15:L$64,"&lt;40"))</f>
        <v>0</v>
      </c>
      <c r="M71" s="171" t="n">
        <f aca="false">IF(M$65=0,"-",COUNTIFS(M$15:M$64,"&gt;34",M$15:M$64,"&lt;40"))</f>
        <v>0</v>
      </c>
      <c r="N71" s="171" t="n">
        <f aca="false">IF(N$65=0,"-",COUNTIFS(N$15:N$64,"&gt;34",N$15:N$64,"&lt;40"))</f>
        <v>0</v>
      </c>
      <c r="O71" s="171" t="n">
        <f aca="false">IF(O$65=0,"-",COUNTIFS(O$15:O$64,"&gt;34",O$15:O$64,"&lt;40"))</f>
        <v>0</v>
      </c>
      <c r="P71" s="171" t="n">
        <f aca="false">IF(P$65=0,"-",COUNTIFS(P$15:P$64,"&gt;34",P$15:P$64,"&lt;40"))</f>
        <v>0</v>
      </c>
      <c r="Q71" s="171" t="n">
        <f aca="false">IF(Q$65=0,"-",COUNTIFS(Q$15:Q$64,"&gt;34",Q$15:Q$64,"&lt;40"))</f>
        <v>0</v>
      </c>
      <c r="R71" s="171" t="n">
        <f aca="false">IF(R$65=0,"-",COUNTIFS(R$15:R$64,"&gt;34",R$15:R$64,"&lt;40"))</f>
        <v>0</v>
      </c>
      <c r="S71" s="171" t="n">
        <f aca="false">IF(S$65=0,"-",COUNTIFS(S$15:S$64,"&gt;34",S$15:S$64,"&lt;40"))</f>
        <v>0</v>
      </c>
      <c r="T71" s="171" t="n">
        <f aca="false">IF(T$65=0,"-",COUNTIFS(T$15:T$64,"&gt;34",T$15:T$64,"&lt;40"))</f>
        <v>0</v>
      </c>
      <c r="U71" s="171" t="n">
        <f aca="false">IF(U$65=0,"-",COUNTIFS(U$15:U$64,"&gt;34",U$15:U$64,"&lt;40"))</f>
        <v>0</v>
      </c>
      <c r="V71" s="171" t="n">
        <f aca="false">IF(V$65=0,"-",COUNTIFS(V$15:V$64,"&gt;34",V$15:V$64,"&lt;40"))</f>
        <v>0</v>
      </c>
      <c r="W71" s="171" t="n">
        <f aca="false">IF(W$65=0,"-",COUNTIFS(W$15:W$64,"&gt;34",W$15:W$64,"&lt;40"))</f>
        <v>0</v>
      </c>
      <c r="X71" s="171" t="n">
        <f aca="false">IF(X$65=0,"-",COUNTIFS(X$15:X$64,"&gt;34",X$15:X$64,"&lt;40"))</f>
        <v>0</v>
      </c>
      <c r="Y71" s="171" t="n">
        <f aca="false">IF(Y$65=0,"-",COUNTIFS(Y$15:Y$64,"&gt;34",Y$15:Y$64,"&lt;40"))</f>
        <v>0</v>
      </c>
      <c r="Z71" s="171" t="n">
        <f aca="false">IF(Z$65=0,"-",COUNTIFS(Z$15:Z$64,"&gt;34",Z$15:Z$64,"&lt;40"))</f>
        <v>0</v>
      </c>
      <c r="AA71" s="171" t="n">
        <f aca="false">IF(AA$65=0,"-",COUNTIFS(AA$15:AA$64,"&gt;34",AA$15:AA$64,"&lt;40"))</f>
        <v>0</v>
      </c>
      <c r="AB71" s="171" t="n">
        <f aca="false">IF(AB$65=0,"-",COUNTIFS(AB$15:AB$64,"&gt;34",AB$15:AB$64,"&lt;40"))</f>
        <v>0</v>
      </c>
      <c r="AC71" s="171" t="n">
        <f aca="false">IF(AC$65=0,"-",COUNTIFS(AC$15:AC$64,"&gt;34",AC$15:AC$64,"&lt;40"))</f>
        <v>0</v>
      </c>
      <c r="AD71" s="171" t="n">
        <f aca="false">IF(AD$65=0,"-",COUNTIFS(AD$15:AD$64,"&gt;34",AD$15:AD$64,"&lt;40"))</f>
        <v>0</v>
      </c>
      <c r="AE71" s="171" t="n">
        <f aca="false">IF(AE$65=0,"-",COUNTIFS(AE$15:AE$64,"&gt;34",AE$15:AE$64,"&lt;40"))</f>
        <v>0</v>
      </c>
      <c r="AF71" s="171" t="n">
        <f aca="false">IF(AF$65=0,"-",COUNTIFS(AF$15:AF$64,"&gt;34",AF$15:AF$64,"&lt;40"))</f>
        <v>0</v>
      </c>
      <c r="AG71" s="171" t="n">
        <f aca="false">IF(AG$65=0,"-",COUNTIFS(AG$15:AG$64,"&gt;34",AG$15:AG$64,"&lt;40"))</f>
        <v>0</v>
      </c>
      <c r="AH71" s="171" t="n">
        <f aca="false">IF(AH$65=0,"-",COUNTIFS(AH$15:AH$64,"&gt;34",AH$15:AH$64,"&lt;40"))</f>
        <v>0</v>
      </c>
      <c r="AI71" s="171" t="n">
        <f aca="false">IF(AI$65=0,"-",COUNTIFS(AI$15:AI$64,"&gt;34",AI$15:AI$64,"&lt;40"))</f>
        <v>0</v>
      </c>
      <c r="AJ71" s="171" t="n">
        <f aca="false">IF(AJ$65=0,"-",COUNTIFS(AJ$15:AJ$64,"&gt;34",AJ$15:AJ$64,"&lt;40"))</f>
        <v>0</v>
      </c>
      <c r="AK71" s="171" t="n">
        <f aca="false">IF(AK$65=0,"-",COUNTIFS(AK$15:AK$64,"&gt;34",AK$15:AK$64,"&lt;40"))</f>
        <v>0</v>
      </c>
      <c r="AL71" s="171" t="n">
        <f aca="false">IF(AL$65=0,"-",COUNTIFS(AL$15:AL$64,"&gt;34",AL$15:AL$64,"&lt;40"))</f>
        <v>0</v>
      </c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201"/>
      <c r="FK71" s="203"/>
      <c r="FL71" s="204" t="s">
        <v>101</v>
      </c>
      <c r="FM71" s="207"/>
      <c r="FN71" s="207"/>
      <c r="FO71" s="168" t="n">
        <f aca="false">IF(FO$65=0,"-",COUNTIFS(FO$15:FO$64,"&gt;34",FO$15:FO$64,"&lt;40"))</f>
        <v>4</v>
      </c>
      <c r="FP71" s="168" t="n">
        <f aca="false">IF(FP$65=0,"-",COUNTIFS(FP$15:FP$64,"&gt;34",FP$15:FP$64,"&lt;40"))</f>
        <v>0</v>
      </c>
      <c r="FQ71" s="168" t="n">
        <f aca="false">IF(FQ$65=0,"-",COUNTIFS(FQ$15:FQ$64,"&gt;34",FQ$15:FQ$64,"&lt;40"))</f>
        <v>5</v>
      </c>
      <c r="FR71" s="168" t="n">
        <f aca="false">IF(FR$65=0,"-",COUNTIFS(FR$15:FR$64,"&gt;34",FR$15:FR$64,"&lt;40"))</f>
        <v>0</v>
      </c>
      <c r="FS71" s="168" t="n">
        <f aca="false">IF(FS$65=0,"-",COUNTIFS(FS$15:FS$64,"&gt;34",FS$15:FS$64,"&lt;40"))</f>
        <v>0</v>
      </c>
      <c r="FT71" s="168" t="n">
        <f aca="false">IF(FT$65=0,"-",COUNTIFS(FT$15:FT$64,"&gt;34",FT$15:FT$64,"&lt;40"))</f>
        <v>0</v>
      </c>
      <c r="FU71" s="168" t="n">
        <f aca="false">IF(FU$65=0,"-",COUNTIFS(FU$15:FU$64,"&gt;34",FU$15:FU$64,"&lt;40"))</f>
        <v>1</v>
      </c>
      <c r="FV71" s="168" t="n">
        <f aca="false">IF(FV$65=0,"-",COUNTIFS(FV$15:FV$64,"&gt;34",FV$15:FV$64,"&lt;40"))</f>
        <v>4</v>
      </c>
      <c r="FW71" s="168" t="n">
        <f aca="false">IF(FW$65=0,"-",COUNTIFS(FW$15:FW$64,"&gt;34",FW$15:FW$64,"&lt;40"))</f>
        <v>3</v>
      </c>
      <c r="FX71" s="168" t="n">
        <f aca="false">IF(FX$65=0,"-",COUNTIFS(FX$15:FX$64,"&gt;34",FX$15:FX$64,"&lt;40"))</f>
        <v>3</v>
      </c>
      <c r="FY71" s="168" t="n">
        <f aca="false">IF(FY$65=0,"-",COUNTIFS(FY$15:FY$64,"&gt;34",FY$15:FY$64,"&lt;40"))</f>
        <v>0</v>
      </c>
      <c r="FZ71" s="168" t="n">
        <f aca="false">IF(FZ$65=0,"-",COUNTIFS(FZ$15:FZ$64,"&gt;34",FZ$15:FZ$64,"&lt;40"))</f>
        <v>0</v>
      </c>
      <c r="GA71" s="168" t="n">
        <f aca="false">IF(GA$65=0,"-",COUNTIFS(GA$15:GA$64,"&gt;34",GA$15:GA$64,"&lt;40"))</f>
        <v>1</v>
      </c>
      <c r="GB71" s="168" t="n">
        <f aca="false">IF(GB$65=0,"-",COUNTIFS(GB$15:GB$64,"&gt;34",GB$15:GB$64,"&lt;40"))</f>
        <v>0</v>
      </c>
      <c r="GC71" s="168" t="n">
        <f aca="false">IF(GC$65=0,"-",COUNTIFS(GC$15:GC$64,"&gt;34",GC$15:GC$64,"&lt;40"))</f>
        <v>0</v>
      </c>
      <c r="GD71" s="168" t="n">
        <f aca="false">IF(GD$65=0,"-",COUNTIFS(GD$15:GD$64,"&gt;34",GD$15:GD$64,"&lt;40"))</f>
        <v>0</v>
      </c>
      <c r="GE71" s="168" t="n">
        <f aca="false">IF(GE$65=0,"-",COUNTIFS(GE$15:GE$64,"&gt;34",GE$15:GE$64,"&lt;40"))</f>
        <v>0</v>
      </c>
      <c r="GF71" s="168" t="n">
        <f aca="false">IF(GF$65=0,"-",COUNTIFS(GF$15:GF$64,"&gt;34",GF$15:GF$64,"&lt;40"))</f>
        <v>0</v>
      </c>
      <c r="GG71" s="168" t="n">
        <f aca="false">IF(GG$65=0,"-",COUNTIFS(GG$15:GG$64,"&gt;34",GG$15:GG$64,"&lt;40"))</f>
        <v>3</v>
      </c>
      <c r="GH71" s="168" t="n">
        <f aca="false">IF(GH$65=0,"-",COUNTIFS(GH$15:GH$64,"&gt;34",GH$15:GH$64,"&lt;40"))</f>
        <v>1</v>
      </c>
      <c r="GI71" s="168" t="n">
        <f aca="false">IF(GI$65=0,"-",COUNTIFS(GI$15:GI$64,"&gt;34",GI$15:GI$64,"&lt;40"))</f>
        <v>2</v>
      </c>
      <c r="GJ71" s="168" t="n">
        <f aca="false">IF(GJ$65=0,"-",COUNTIFS(GJ$15:GJ$64,"&gt;34",GJ$15:GJ$64,"&lt;40"))</f>
        <v>0</v>
      </c>
      <c r="GK71" s="168" t="n">
        <f aca="false">IF(GK$65=0,"-",COUNTIFS(GK$15:GK$64,"&gt;34",GK$15:GK$64,"&lt;40"))</f>
        <v>0</v>
      </c>
      <c r="GL71" s="168" t="n">
        <f aca="false">IF(GL$65=0,"-",COUNTIFS(GL$15:GL$64,"&gt;34",GL$15:GL$64,"&lt;40"))</f>
        <v>2</v>
      </c>
      <c r="GM71" s="168" t="n">
        <f aca="false">IF(GM$65=0,"-",COUNTIFS(GM$15:GM$64,"&gt;34",GM$15:GM$64,"&lt;40"))</f>
        <v>0</v>
      </c>
      <c r="GN71" s="168" t="n">
        <f aca="false">IF(GN$65=0,"-",COUNTIFS(GN$15:GN$64,"&gt;34",GN$15:GN$64,"&lt;40"))</f>
        <v>0</v>
      </c>
      <c r="GO71" s="168" t="n">
        <f aca="false">IF(GO$65=0,"-",COUNTIFS(GO$15:GO$64,"&gt;34",GO$15:GO$64,"&lt;40"))</f>
        <v>1</v>
      </c>
      <c r="GP71" s="168" t="n">
        <f aca="false">IF(GP$65=0,"-",COUNTIFS(GP$15:GP$64,"&gt;34",GP$15:GP$64,"&lt;40"))</f>
        <v>0</v>
      </c>
      <c r="GQ71" s="168" t="n">
        <f aca="false">IF(GQ$65=0,"-",COUNTIFS(GQ$15:GQ$64,"&gt;34",GQ$15:GQ$64,"&lt;40"))</f>
        <v>0</v>
      </c>
      <c r="GR71" s="168" t="n">
        <f aca="false">IF(GR$65=0,"-",COUNTIFS(GR$15:GR$64,"&gt;34",GR$15:GR$64,"&lt;40"))</f>
        <v>2</v>
      </c>
      <c r="GS71" s="168" t="n">
        <f aca="false">IF(GS$65=0,"-",COUNTIFS(GS$15:GS$64,"&gt;34",GS$15:GS$64,"&lt;40"))</f>
        <v>0</v>
      </c>
      <c r="GT71" s="168" t="n">
        <f aca="false">IF(GT$65=0,"-",COUNTIFS(GT$15:GT$64,"&gt;34",GT$15:GT$64,"&lt;40"))</f>
        <v>0</v>
      </c>
      <c r="GU71" s="168" t="n">
        <f aca="false">IF(GU$65=0,"-",COUNTIFS(GU$15:GU$64,"&gt;34",GU$15:GU$64,"&lt;40"))</f>
        <v>0</v>
      </c>
      <c r="GV71" s="168" t="n">
        <f aca="false">IF(GV$65=0,"-",COUNTIFS(GV$15:GV$64,"&gt;34",GV$15:GV$64,"&lt;40"))</f>
        <v>0</v>
      </c>
      <c r="GW71" s="17"/>
      <c r="GX71" s="17"/>
      <c r="GY71" s="17"/>
      <c r="GZ71" s="17"/>
      <c r="HA71" s="17"/>
      <c r="HB71" s="17"/>
      <c r="HC71" s="17"/>
      <c r="HD71" s="17"/>
      <c r="HE71" s="17"/>
      <c r="HF71" s="17"/>
      <c r="HG71" s="17"/>
      <c r="HH71" s="17"/>
      <c r="HI71" s="17"/>
      <c r="HJ71" s="17"/>
      <c r="HK71" s="17"/>
      <c r="HL71" s="17"/>
      <c r="HM71" s="17"/>
      <c r="HN71" s="17"/>
      <c r="HO71" s="17"/>
      <c r="HP71" s="17"/>
      <c r="HQ71" s="17"/>
      <c r="HR71" s="17"/>
      <c r="HS71" s="17"/>
      <c r="HT71" s="17"/>
      <c r="HU71" s="17"/>
      <c r="HV71" s="17"/>
      <c r="HW71" s="17"/>
      <c r="HX71" s="17"/>
      <c r="HY71" s="17"/>
      <c r="HZ71" s="17"/>
      <c r="IA71" s="17"/>
      <c r="IB71" s="17"/>
      <c r="IC71" s="17"/>
      <c r="ID71" s="17"/>
      <c r="IE71" s="17"/>
      <c r="IF71" s="17"/>
      <c r="IG71" s="17"/>
      <c r="IH71" s="17"/>
      <c r="II71" s="17"/>
      <c r="IJ71" s="17"/>
      <c r="IK71" s="17"/>
      <c r="IL71" s="17"/>
      <c r="IM71" s="17"/>
      <c r="IN71" s="17"/>
      <c r="IO71" s="22"/>
    </row>
    <row r="72" customFormat="false" ht="12.8" hidden="false" customHeight="false" outlineLevel="0" collapsed="false">
      <c r="A72" s="203"/>
      <c r="B72" s="208" t="s">
        <v>102</v>
      </c>
      <c r="C72" s="209"/>
      <c r="D72" s="210"/>
      <c r="E72" s="171" t="n">
        <f aca="false">IF(E$65=0,"-",COUNTIFS(E$15:E$64,"&gt;19",E$15:E$64,"&lt;35"))</f>
        <v>0</v>
      </c>
      <c r="F72" s="169" t="n">
        <f aca="false">IF(F$65=0,"-",COUNTIFS(F$15:F$64,"&gt;19",F$15:F$64,"&lt;35"))</f>
        <v>0</v>
      </c>
      <c r="G72" s="171" t="n">
        <f aca="false">IF(G$65=0,"-",COUNTIFS(G$15:G$64,"&gt;19",G$15:G$64,"&lt;35"))</f>
        <v>0</v>
      </c>
      <c r="H72" s="168" t="n">
        <f aca="false">IF(H$65=0,"-",COUNTIFS(H$15:H$64,"&gt;19",H$15:H$64,"&lt;35"))</f>
        <v>0</v>
      </c>
      <c r="I72" s="168" t="n">
        <f aca="false">IF(I$65=0,"-",COUNTIFS(I$15:I$64,"&gt;19",I$15:I$64,"&lt;35"))</f>
        <v>0</v>
      </c>
      <c r="J72" s="169" t="n">
        <f aca="false">IF(J$65=0,"-",COUNTIFS(J$15:J$64,"&gt;19",J$15:J$64,"&lt;35"))</f>
        <v>0</v>
      </c>
      <c r="K72" s="171" t="n">
        <f aca="false">IF(K$65=0,"-",COUNTIFS(K$15:K$64,"&gt;19",K$15:K$64,"&lt;35"))</f>
        <v>0</v>
      </c>
      <c r="L72" s="168" t="n">
        <f aca="false">IF(L$65=0,"-",COUNTIFS(L$15:L$64,"&gt;19",L$15:L$64,"&lt;35"))</f>
        <v>0</v>
      </c>
      <c r="M72" s="168" t="n">
        <f aca="false">IF(M$65=0,"-",COUNTIFS(M$15:M$64,"&gt;19",M$15:M$64,"&lt;35"))</f>
        <v>0</v>
      </c>
      <c r="N72" s="169" t="n">
        <f aca="false">IF(N$65=0,"-",COUNTIFS(N$15:N$64,"&gt;19",N$15:N$64,"&lt;35"))</f>
        <v>0</v>
      </c>
      <c r="O72" s="171" t="n">
        <f aca="false">IF(O$65=0,"-",COUNTIFS(O$15:O$64,"&gt;19",O$15:O$64,"&lt;35"))</f>
        <v>0</v>
      </c>
      <c r="P72" s="168" t="n">
        <f aca="false">IF(P$65=0,"-",COUNTIFS(P$15:P$64,"&gt;19",P$15:P$64,"&lt;35"))</f>
        <v>0</v>
      </c>
      <c r="Q72" s="168" t="n">
        <f aca="false">IF(Q$65=0,"-",COUNTIFS(Q$15:Q$64,"&gt;19",Q$15:Q$64,"&lt;35"))</f>
        <v>0</v>
      </c>
      <c r="R72" s="168" t="n">
        <f aca="false">IF(R$65=0,"-",COUNTIFS(R$15:R$64,"&gt;19",R$15:R$64,"&lt;35"))</f>
        <v>0</v>
      </c>
      <c r="S72" s="168" t="n">
        <f aca="false">IF(S$65=0,"-",COUNTIFS(S$15:S$64,"&gt;19",S$15:S$64,"&lt;35"))</f>
        <v>0</v>
      </c>
      <c r="T72" s="168" t="n">
        <f aca="false">IF(T$65=0,"-",COUNTIFS(T$15:T$64,"&gt;19",T$15:T$64,"&lt;35"))</f>
        <v>0</v>
      </c>
      <c r="U72" s="168" t="n">
        <f aca="false">IF(U$65=0,"-",COUNTIFS(U$15:U$64,"&gt;19",U$15:U$64,"&lt;35"))</f>
        <v>0</v>
      </c>
      <c r="V72" s="169" t="n">
        <f aca="false">IF(V$65=0,"-",COUNTIFS(V$15:V$64,"&gt;19",V$15:V$64,"&lt;35"))</f>
        <v>0</v>
      </c>
      <c r="W72" s="171" t="n">
        <f aca="false">IF(W$65=0,"-",COUNTIFS(W$15:W$64,"&gt;19",W$15:W$64,"&lt;35"))</f>
        <v>0</v>
      </c>
      <c r="X72" s="168" t="n">
        <f aca="false">IF(X$65=0,"-",COUNTIFS(X$15:X$64,"&gt;19",X$15:X$64,"&lt;35"))</f>
        <v>0</v>
      </c>
      <c r="Y72" s="168" t="n">
        <f aca="false">IF(Y$65=0,"-",COUNTIFS(Y$15:Y$64,"&gt;19",Y$15:Y$64,"&lt;35"))</f>
        <v>0</v>
      </c>
      <c r="Z72" s="168" t="n">
        <f aca="false">IF(Z$65=0,"-",COUNTIFS(Z$15:Z$64,"&gt;19",Z$15:Z$64,"&lt;35"))</f>
        <v>0</v>
      </c>
      <c r="AA72" s="168" t="n">
        <f aca="false">IF(AA$65=0,"-",COUNTIFS(AA$15:AA$64,"&gt;19",AA$15:AA$64,"&lt;35"))</f>
        <v>0</v>
      </c>
      <c r="AB72" s="168" t="n">
        <f aca="false">IF(AB$65=0,"-",COUNTIFS(AB$15:AB$64,"&gt;19",AB$15:AB$64,"&lt;35"))</f>
        <v>0</v>
      </c>
      <c r="AC72" s="168" t="n">
        <f aca="false">IF(AC$65=0,"-",COUNTIFS(AC$15:AC$64,"&gt;19",AC$15:AC$64,"&lt;35"))</f>
        <v>0</v>
      </c>
      <c r="AD72" s="169" t="n">
        <f aca="false">IF(AD$65=0,"-",COUNTIFS(AD$15:AD$64,"&gt;19",AD$15:AD$64,"&lt;35"))</f>
        <v>0</v>
      </c>
      <c r="AE72" s="171" t="n">
        <f aca="false">IF(AE$65=0,"-",COUNTIFS(AE$15:AE$64,"&gt;19",AE$15:AE$64,"&lt;35"))</f>
        <v>0</v>
      </c>
      <c r="AF72" s="168" t="n">
        <f aca="false">IF(AF$65=0,"-",COUNTIFS(AF$15:AF$64,"&gt;19",AF$15:AF$64,"&lt;35"))</f>
        <v>0</v>
      </c>
      <c r="AG72" s="168" t="n">
        <f aca="false">IF(AG$65=0,"-",COUNTIFS(AG$15:AG$64,"&gt;19",AG$15:AG$64,"&lt;35"))</f>
        <v>0</v>
      </c>
      <c r="AH72" s="168" t="n">
        <f aca="false">IF(AH$65=0,"-",COUNTIFS(AH$15:AH$64,"&gt;19",AH$15:AH$64,"&lt;35"))</f>
        <v>0</v>
      </c>
      <c r="AI72" s="168" t="n">
        <f aca="false">IF(AI$65=0,"-",COUNTIFS(AI$15:AI$64,"&gt;19",AI$15:AI$64,"&lt;35"))</f>
        <v>0</v>
      </c>
      <c r="AJ72" s="168" t="n">
        <f aca="false">IF(AJ$65=0,"-",COUNTIFS(AJ$15:AJ$64,"&gt;19",AJ$15:AJ$64,"&lt;35"))</f>
        <v>0</v>
      </c>
      <c r="AK72" s="168" t="n">
        <f aca="false">IF(AK$65=0,"-",COUNTIFS(AK$15:AK$64,"&gt;19",AK$15:AK$64,"&lt;35"))</f>
        <v>0</v>
      </c>
      <c r="AL72" s="169" t="n">
        <f aca="false">IF(AL$65=0,"-",COUNTIFS(AL$15:AL$64,"&gt;19",AL$15:AL$64,"&lt;35"))</f>
        <v>0</v>
      </c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201"/>
      <c r="FK72" s="203"/>
      <c r="FL72" s="208" t="s">
        <v>102</v>
      </c>
      <c r="FM72" s="211"/>
      <c r="FN72" s="211"/>
      <c r="FO72" s="168" t="n">
        <f aca="false">IF(FO$65=0,"-",COUNTIFS(FO$15:FO$64,"&gt;19",FO$15:FO$64,"&lt;35"))</f>
        <v>17</v>
      </c>
      <c r="FP72" s="168" t="n">
        <f aca="false">IF(FP$65=0,"-",COUNTIFS(FP$15:FP$64,"&gt;19",FP$15:FP$64,"&lt;35"))</f>
        <v>0</v>
      </c>
      <c r="FQ72" s="168" t="n">
        <f aca="false">IF(FQ$65=0,"-",COUNTIFS(FQ$15:FQ$64,"&gt;19",FQ$15:FQ$64,"&lt;35"))</f>
        <v>10</v>
      </c>
      <c r="FR72" s="168" t="n">
        <f aca="false">IF(FR$65=0,"-",COUNTIFS(FR$15:FR$64,"&gt;19",FR$15:FR$64,"&lt;35"))</f>
        <v>1</v>
      </c>
      <c r="FS72" s="168" t="n">
        <f aca="false">IF(FS$65=0,"-",COUNTIFS(FS$15:FS$64,"&gt;19",FS$15:FS$64,"&lt;35"))</f>
        <v>0</v>
      </c>
      <c r="FT72" s="168" t="n">
        <f aca="false">IF(FT$65=0,"-",COUNTIFS(FT$15:FT$64,"&gt;19",FT$15:FT$64,"&lt;35"))</f>
        <v>0</v>
      </c>
      <c r="FU72" s="168" t="n">
        <f aca="false">IF(FU$65=0,"-",COUNTIFS(FU$15:FU$64,"&gt;19",FU$15:FU$64,"&lt;35"))</f>
        <v>6</v>
      </c>
      <c r="FV72" s="168" t="n">
        <f aca="false">IF(FV$65=0,"-",COUNTIFS(FV$15:FV$64,"&gt;19",FV$15:FV$64,"&lt;35"))</f>
        <v>13</v>
      </c>
      <c r="FW72" s="168" t="n">
        <f aca="false">IF(FW$65=0,"-",COUNTIFS(FW$15:FW$64,"&gt;19",FW$15:FW$64,"&lt;35"))</f>
        <v>6</v>
      </c>
      <c r="FX72" s="168" t="n">
        <f aca="false">IF(FX$65=0,"-",COUNTIFS(FX$15:FX$64,"&gt;19",FX$15:FX$64,"&lt;35"))</f>
        <v>14</v>
      </c>
      <c r="FY72" s="168" t="n">
        <f aca="false">IF(FY$65=0,"-",COUNTIFS(FY$15:FY$64,"&gt;19",FY$15:FY$64,"&lt;35"))</f>
        <v>0</v>
      </c>
      <c r="FZ72" s="168" t="n">
        <f aca="false">IF(FZ$65=0,"-",COUNTIFS(FZ$15:FZ$64,"&gt;19",FZ$15:FZ$64,"&lt;35"))</f>
        <v>3</v>
      </c>
      <c r="GA72" s="168" t="n">
        <f aca="false">IF(GA$65=0,"-",COUNTIFS(GA$15:GA$64,"&gt;19",GA$15:GA$64,"&lt;35"))</f>
        <v>9</v>
      </c>
      <c r="GB72" s="168" t="n">
        <f aca="false">IF(GB$65=0,"-",COUNTIFS(GB$15:GB$64,"&gt;19",GB$15:GB$64,"&lt;35"))</f>
        <v>0</v>
      </c>
      <c r="GC72" s="168" t="n">
        <f aca="false">IF(GC$65=0,"-",COUNTIFS(GC$15:GC$64,"&gt;19",GC$15:GC$64,"&lt;35"))</f>
        <v>0</v>
      </c>
      <c r="GD72" s="168" t="n">
        <f aca="false">IF(GD$65=0,"-",COUNTIFS(GD$15:GD$64,"&gt;19",GD$15:GD$64,"&lt;35"))</f>
        <v>0</v>
      </c>
      <c r="GE72" s="168" t="n">
        <f aca="false">IF(GE$65=0,"-",COUNTIFS(GE$15:GE$64,"&gt;19",GE$15:GE$64,"&lt;35"))</f>
        <v>0</v>
      </c>
      <c r="GF72" s="168" t="n">
        <f aca="false">IF(GF$65=0,"-",COUNTIFS(GF$15:GF$64,"&gt;19",GF$15:GF$64,"&lt;35"))</f>
        <v>0</v>
      </c>
      <c r="GG72" s="168" t="n">
        <f aca="false">IF(GG$65=0,"-",COUNTIFS(GG$15:GG$64,"&gt;19",GG$15:GG$64,"&lt;35"))</f>
        <v>0</v>
      </c>
      <c r="GH72" s="168" t="n">
        <f aca="false">IF(GH$65=0,"-",COUNTIFS(GH$15:GH$64,"&gt;19",GH$15:GH$64,"&lt;35"))</f>
        <v>0</v>
      </c>
      <c r="GI72" s="168" t="n">
        <f aca="false">IF(GI$65=0,"-",COUNTIFS(GI$15:GI$64,"&gt;19",GI$15:GI$64,"&lt;35"))</f>
        <v>5</v>
      </c>
      <c r="GJ72" s="168" t="n">
        <f aca="false">IF(GJ$65=0,"-",COUNTIFS(GJ$15:GJ$64,"&gt;19",GJ$15:GJ$64,"&lt;35"))</f>
        <v>0</v>
      </c>
      <c r="GK72" s="168" t="n">
        <f aca="false">IF(GK$65=0,"-",COUNTIFS(GK$15:GK$64,"&gt;19",GK$15:GK$64,"&lt;35"))</f>
        <v>0</v>
      </c>
      <c r="GL72" s="168" t="n">
        <f aca="false">IF(GL$65=0,"-",COUNTIFS(GL$15:GL$64,"&gt;19",GL$15:GL$64,"&lt;35"))</f>
        <v>5</v>
      </c>
      <c r="GM72" s="168" t="n">
        <f aca="false">IF(GM$65=0,"-",COUNTIFS(GM$15:GM$64,"&gt;19",GM$15:GM$64,"&lt;35"))</f>
        <v>0</v>
      </c>
      <c r="GN72" s="168" t="n">
        <f aca="false">IF(GN$65=0,"-",COUNTIFS(GN$15:GN$64,"&gt;19",GN$15:GN$64,"&lt;35"))</f>
        <v>0</v>
      </c>
      <c r="GO72" s="168" t="n">
        <f aca="false">IF(GO$65=0,"-",COUNTIFS(GO$15:GO$64,"&gt;19",GO$15:GO$64,"&lt;35"))</f>
        <v>6</v>
      </c>
      <c r="GP72" s="168" t="n">
        <f aca="false">IF(GP$65=0,"-",COUNTIFS(GP$15:GP$64,"&gt;19",GP$15:GP$64,"&lt;35"))</f>
        <v>3</v>
      </c>
      <c r="GQ72" s="168" t="n">
        <f aca="false">IF(GQ$65=0,"-",COUNTIFS(GQ$15:GQ$64,"&gt;19",GQ$15:GQ$64,"&lt;35"))</f>
        <v>0</v>
      </c>
      <c r="GR72" s="168" t="n">
        <f aca="false">IF(GR$65=0,"-",COUNTIFS(GR$15:GR$64,"&gt;19",GR$15:GR$64,"&lt;35"))</f>
        <v>1</v>
      </c>
      <c r="GS72" s="168" t="n">
        <f aca="false">IF(GS$65=0,"-",COUNTIFS(GS$15:GS$64,"&gt;19",GS$15:GS$64,"&lt;35"))</f>
        <v>0</v>
      </c>
      <c r="GT72" s="168" t="n">
        <f aca="false">IF(GT$65=0,"-",COUNTIFS(GT$15:GT$64,"&gt;19",GT$15:GT$64,"&lt;35"))</f>
        <v>0</v>
      </c>
      <c r="GU72" s="168" t="n">
        <f aca="false">IF(GU$65=0,"-",COUNTIFS(GU$15:GU$64,"&gt;19",GU$15:GU$64,"&lt;35"))</f>
        <v>0</v>
      </c>
      <c r="GV72" s="168" t="n">
        <f aca="false">IF(GV$65=0,"-",COUNTIFS(GV$15:GV$64,"&gt;19",GV$15:GV$64,"&lt;35"))</f>
        <v>0</v>
      </c>
      <c r="GW72" s="17"/>
      <c r="GX72" s="17"/>
      <c r="GY72" s="17"/>
      <c r="GZ72" s="17"/>
      <c r="HA72" s="17"/>
      <c r="HB72" s="17"/>
      <c r="HC72" s="17"/>
      <c r="HD72" s="17"/>
      <c r="HE72" s="17"/>
      <c r="HF72" s="17"/>
      <c r="HG72" s="17"/>
      <c r="HH72" s="17"/>
      <c r="HI72" s="17"/>
      <c r="HJ72" s="17"/>
      <c r="HK72" s="17"/>
      <c r="HL72" s="17"/>
      <c r="HM72" s="17"/>
      <c r="HN72" s="17"/>
      <c r="HO72" s="17"/>
      <c r="HP72" s="17"/>
      <c r="HQ72" s="17"/>
      <c r="HR72" s="17"/>
      <c r="HS72" s="17"/>
      <c r="HT72" s="17"/>
      <c r="HU72" s="17"/>
      <c r="HV72" s="17"/>
      <c r="HW72" s="17"/>
      <c r="HX72" s="17"/>
      <c r="HY72" s="17"/>
      <c r="HZ72" s="17"/>
      <c r="IA72" s="17"/>
      <c r="IB72" s="17"/>
      <c r="IC72" s="17"/>
      <c r="ID72" s="17"/>
      <c r="IE72" s="17"/>
      <c r="IF72" s="17"/>
      <c r="IG72" s="17"/>
      <c r="IH72" s="17"/>
      <c r="II72" s="17"/>
      <c r="IJ72" s="17"/>
      <c r="IK72" s="17"/>
      <c r="IL72" s="17"/>
      <c r="IM72" s="17"/>
      <c r="IN72" s="17"/>
      <c r="IO72" s="22"/>
    </row>
    <row r="73" customFormat="false" ht="12.8" hidden="false" customHeight="false" outlineLevel="0" collapsed="false">
      <c r="A73" s="203"/>
      <c r="B73" s="212" t="s">
        <v>103</v>
      </c>
      <c r="C73" s="213"/>
      <c r="D73" s="214"/>
      <c r="E73" s="171" t="n">
        <f aca="false">IF(E$65=0,"-",COUNTIFS(E$15:E$64,"&gt;9",E$15:E$64,"&lt;20"))</f>
        <v>0</v>
      </c>
      <c r="F73" s="169" t="n">
        <f aca="false">IF(F$65=0,"-",COUNTIFS(F$15:F$64,"&gt;9",F$15:F$64,"&lt;20"))</f>
        <v>0</v>
      </c>
      <c r="G73" s="171" t="n">
        <f aca="false">IF(G$65=0,"-",COUNTIFS(G$15:G$64,"&gt;9",G$15:G$64,"&lt;20"))</f>
        <v>0</v>
      </c>
      <c r="H73" s="168" t="n">
        <f aca="false">IF(H$65=0,"-",COUNTIFS(H$15:H$64,"&gt;9",H$15:H$64,"&lt;20"))</f>
        <v>0</v>
      </c>
      <c r="I73" s="168" t="n">
        <f aca="false">IF(I$65=0,"-",COUNTIFS(I$15:I$64,"&gt;9",I$15:I$64,"&lt;20"))</f>
        <v>0</v>
      </c>
      <c r="J73" s="169" t="n">
        <f aca="false">IF(J$65=0,"-",COUNTIFS(J$15:J$64,"&gt;9",J$15:J$64,"&lt;20"))</f>
        <v>0</v>
      </c>
      <c r="K73" s="171" t="n">
        <f aca="false">IF(K$65=0,"-",COUNTIFS(K$15:K$64,"&gt;9",K$15:K$64,"&lt;20"))</f>
        <v>0</v>
      </c>
      <c r="L73" s="168" t="n">
        <f aca="false">IF(L$65=0,"-",COUNTIFS(L$15:L$64,"&gt;9",L$15:L$64,"&lt;20"))</f>
        <v>0</v>
      </c>
      <c r="M73" s="168" t="n">
        <f aca="false">IF(M$65=0,"-",COUNTIFS(M$15:M$64,"&gt;9",M$15:M$64,"&lt;20"))</f>
        <v>0</v>
      </c>
      <c r="N73" s="169" t="n">
        <f aca="false">IF(N$65=0,"-",COUNTIFS(N$15:N$64,"&gt;9",N$15:N$64,"&lt;20"))</f>
        <v>0</v>
      </c>
      <c r="O73" s="171" t="n">
        <f aca="false">IF(O$65=0,"-",COUNTIFS(O$15:O$64,"&gt;9",O$15:O$64,"&lt;20"))</f>
        <v>0</v>
      </c>
      <c r="P73" s="168" t="n">
        <f aca="false">IF(P$65=0,"-",COUNTIFS(P$15:P$64,"&gt;9",P$15:P$64,"&lt;20"))</f>
        <v>0</v>
      </c>
      <c r="Q73" s="168" t="n">
        <f aca="false">IF(Q$65=0,"-",COUNTIFS(Q$15:Q$64,"&gt;9",Q$15:Q$64,"&lt;20"))</f>
        <v>0</v>
      </c>
      <c r="R73" s="168" t="n">
        <f aca="false">IF(R$65=0,"-",COUNTIFS(R$15:R$64,"&gt;9",R$15:R$64,"&lt;20"))</f>
        <v>0</v>
      </c>
      <c r="S73" s="168" t="n">
        <f aca="false">IF(S$65=0,"-",COUNTIFS(S$15:S$64,"&gt;9",S$15:S$64,"&lt;20"))</f>
        <v>0</v>
      </c>
      <c r="T73" s="168" t="n">
        <f aca="false">IF(T$65=0,"-",COUNTIFS(T$15:T$64,"&gt;9",T$15:T$64,"&lt;20"))</f>
        <v>0</v>
      </c>
      <c r="U73" s="168" t="n">
        <f aca="false">IF(U$65=0,"-",COUNTIFS(U$15:U$64,"&gt;9",U$15:U$64,"&lt;20"))</f>
        <v>0</v>
      </c>
      <c r="V73" s="169" t="n">
        <f aca="false">IF(V$65=0,"-",COUNTIFS(V$15:V$64,"&gt;9",V$15:V$64,"&lt;20"))</f>
        <v>0</v>
      </c>
      <c r="W73" s="171" t="n">
        <f aca="false">IF(W$65=0,"-",COUNTIFS(W$15:W$64,"&gt;9",W$15:W$64,"&lt;20"))</f>
        <v>0</v>
      </c>
      <c r="X73" s="168" t="n">
        <f aca="false">IF(X$65=0,"-",COUNTIFS(X$15:X$64,"&gt;9",X$15:X$64,"&lt;20"))</f>
        <v>0</v>
      </c>
      <c r="Y73" s="168" t="n">
        <f aca="false">IF(Y$65=0,"-",COUNTIFS(Y$15:Y$64,"&gt;9",Y$15:Y$64,"&lt;20"))</f>
        <v>0</v>
      </c>
      <c r="Z73" s="168" t="n">
        <f aca="false">IF(Z$65=0,"-",COUNTIFS(Z$15:Z$64,"&gt;9",Z$15:Z$64,"&lt;20"))</f>
        <v>0</v>
      </c>
      <c r="AA73" s="168" t="n">
        <f aca="false">IF(AA$65=0,"-",COUNTIFS(AA$15:AA$64,"&gt;9",AA$15:AA$64,"&lt;20"))</f>
        <v>0</v>
      </c>
      <c r="AB73" s="168" t="n">
        <f aca="false">IF(AB$65=0,"-",COUNTIFS(AB$15:AB$64,"&gt;9",AB$15:AB$64,"&lt;20"))</f>
        <v>0</v>
      </c>
      <c r="AC73" s="168" t="n">
        <f aca="false">IF(AC$65=0,"-",COUNTIFS(AC$15:AC$64,"&gt;9",AC$15:AC$64,"&lt;20"))</f>
        <v>0</v>
      </c>
      <c r="AD73" s="169" t="n">
        <f aca="false">IF(AD$65=0,"-",COUNTIFS(AD$15:AD$64,"&gt;9",AD$15:AD$64,"&lt;20"))</f>
        <v>0</v>
      </c>
      <c r="AE73" s="171" t="n">
        <f aca="false">IF(AE$65=0,"-",COUNTIFS(AE$15:AE$64,"&gt;9",AE$15:AE$64,"&lt;20"))</f>
        <v>0</v>
      </c>
      <c r="AF73" s="168" t="n">
        <f aca="false">IF(AF$65=0,"-",COUNTIFS(AF$15:AF$64,"&gt;9",AF$15:AF$64,"&lt;20"))</f>
        <v>0</v>
      </c>
      <c r="AG73" s="168" t="n">
        <f aca="false">IF(AG$65=0,"-",COUNTIFS(AG$15:AG$64,"&gt;9",AG$15:AG$64,"&lt;20"))</f>
        <v>0</v>
      </c>
      <c r="AH73" s="168" t="n">
        <f aca="false">IF(AH$65=0,"-",COUNTIFS(AH$15:AH$64,"&gt;9",AH$15:AH$64,"&lt;20"))</f>
        <v>0</v>
      </c>
      <c r="AI73" s="168" t="n">
        <f aca="false">IF(AI$65=0,"-",COUNTIFS(AI$15:AI$64,"&gt;9",AI$15:AI$64,"&lt;20"))</f>
        <v>0</v>
      </c>
      <c r="AJ73" s="168" t="n">
        <f aca="false">IF(AJ$65=0,"-",COUNTIFS(AJ$15:AJ$64,"&gt;9",AJ$15:AJ$64,"&lt;20"))</f>
        <v>0</v>
      </c>
      <c r="AK73" s="168" t="n">
        <f aca="false">IF(AK$65=0,"-",COUNTIFS(AK$15:AK$64,"&gt;9",AK$15:AK$64,"&lt;20"))</f>
        <v>0</v>
      </c>
      <c r="AL73" s="169" t="n">
        <f aca="false">IF(AL$65=0,"-",COUNTIFS(AL$15:AL$64,"&gt;9",AL$15:AL$64,"&lt;20"))</f>
        <v>0</v>
      </c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201"/>
      <c r="FK73" s="203"/>
      <c r="FL73" s="212" t="s">
        <v>103</v>
      </c>
      <c r="FM73" s="215"/>
      <c r="FN73" s="215"/>
      <c r="FO73" s="168" t="n">
        <f aca="false">IF(FO$65=0,"-",COUNTIFS(FO$15:FO$64,"&gt;9",FO$15:FO$64,"&lt;20"))</f>
        <v>8</v>
      </c>
      <c r="FP73" s="168" t="n">
        <f aca="false">IF(FP$65=0,"-",COUNTIFS(FP$15:FP$64,"&gt;9",FP$15:FP$64,"&lt;20"))</f>
        <v>0</v>
      </c>
      <c r="FQ73" s="168" t="n">
        <f aca="false">IF(FQ$65=0,"-",COUNTIFS(FQ$15:FQ$64,"&gt;9",FQ$15:FQ$64,"&lt;20"))</f>
        <v>3</v>
      </c>
      <c r="FR73" s="168" t="n">
        <f aca="false">IF(FR$65=0,"-",COUNTIFS(FR$15:FR$64,"&gt;9",FR$15:FR$64,"&lt;20"))</f>
        <v>0</v>
      </c>
      <c r="FS73" s="168" t="n">
        <f aca="false">IF(FS$65=0,"-",COUNTIFS(FS$15:FS$64,"&gt;9",FS$15:FS$64,"&lt;20"))</f>
        <v>0</v>
      </c>
      <c r="FT73" s="168" t="n">
        <f aca="false">IF(FT$65=0,"-",COUNTIFS(FT$15:FT$64,"&gt;9",FT$15:FT$64,"&lt;20"))</f>
        <v>0</v>
      </c>
      <c r="FU73" s="168" t="n">
        <f aca="false">IF(FU$65=0,"-",COUNTIFS(FU$15:FU$64,"&gt;9",FU$15:FU$64,"&lt;20"))</f>
        <v>10</v>
      </c>
      <c r="FV73" s="168" t="n">
        <f aca="false">IF(FV$65=0,"-",COUNTIFS(FV$15:FV$64,"&gt;9",FV$15:FV$64,"&lt;20"))</f>
        <v>19</v>
      </c>
      <c r="FW73" s="168" t="n">
        <f aca="false">IF(FW$65=0,"-",COUNTIFS(FW$15:FW$64,"&gt;9",FW$15:FW$64,"&lt;20"))</f>
        <v>15</v>
      </c>
      <c r="FX73" s="168" t="n">
        <f aca="false">IF(FX$65=0,"-",COUNTIFS(FX$15:FX$64,"&gt;9",FX$15:FX$64,"&lt;20"))</f>
        <v>17</v>
      </c>
      <c r="FY73" s="168" t="n">
        <f aca="false">IF(FY$65=0,"-",COUNTIFS(FY$15:FY$64,"&gt;9",FY$15:FY$64,"&lt;20"))</f>
        <v>0</v>
      </c>
      <c r="FZ73" s="168" t="n">
        <f aca="false">IF(FZ$65=0,"-",COUNTIFS(FZ$15:FZ$64,"&gt;9",FZ$15:FZ$64,"&lt;20"))</f>
        <v>2</v>
      </c>
      <c r="GA73" s="168" t="n">
        <f aca="false">IF(GA$65=0,"-",COUNTIFS(GA$15:GA$64,"&gt;9",GA$15:GA$64,"&lt;20"))</f>
        <v>9</v>
      </c>
      <c r="GB73" s="168" t="n">
        <f aca="false">IF(GB$65=0,"-",COUNTIFS(GB$15:GB$64,"&gt;9",GB$15:GB$64,"&lt;20"))</f>
        <v>0</v>
      </c>
      <c r="GC73" s="168" t="n">
        <f aca="false">IF(GC$65=0,"-",COUNTIFS(GC$15:GC$64,"&gt;9",GC$15:GC$64,"&lt;20"))</f>
        <v>0</v>
      </c>
      <c r="GD73" s="168" t="n">
        <f aca="false">IF(GD$65=0,"-",COUNTIFS(GD$15:GD$64,"&gt;9",GD$15:GD$64,"&lt;20"))</f>
        <v>0</v>
      </c>
      <c r="GE73" s="168" t="n">
        <f aca="false">IF(GE$65=0,"-",COUNTIFS(GE$15:GE$64,"&gt;9",GE$15:GE$64,"&lt;20"))</f>
        <v>0</v>
      </c>
      <c r="GF73" s="168" t="n">
        <f aca="false">IF(GF$65=0,"-",COUNTIFS(GF$15:GF$64,"&gt;9",GF$15:GF$64,"&lt;20"))</f>
        <v>0</v>
      </c>
      <c r="GG73" s="168" t="n">
        <f aca="false">IF(GG$65=0,"-",COUNTIFS(GG$15:GG$64,"&gt;9",GG$15:GG$64,"&lt;20"))</f>
        <v>0</v>
      </c>
      <c r="GH73" s="168" t="n">
        <f aca="false">IF(GH$65=0,"-",COUNTIFS(GH$15:GH$64,"&gt;9",GH$15:GH$64,"&lt;20"))</f>
        <v>1</v>
      </c>
      <c r="GI73" s="168" t="n">
        <f aca="false">IF(GI$65=0,"-",COUNTIFS(GI$15:GI$64,"&gt;9",GI$15:GI$64,"&lt;20"))</f>
        <v>0</v>
      </c>
      <c r="GJ73" s="168" t="n">
        <f aca="false">IF(GJ$65=0,"-",COUNTIFS(GJ$15:GJ$64,"&gt;9",GJ$15:GJ$64,"&lt;20"))</f>
        <v>0</v>
      </c>
      <c r="GK73" s="168" t="n">
        <f aca="false">IF(GK$65=0,"-",COUNTIFS(GK$15:GK$64,"&gt;9",GK$15:GK$64,"&lt;20"))</f>
        <v>0</v>
      </c>
      <c r="GL73" s="168" t="n">
        <f aca="false">IF(GL$65=0,"-",COUNTIFS(GL$15:GL$64,"&gt;9",GL$15:GL$64,"&lt;20"))</f>
        <v>2</v>
      </c>
      <c r="GM73" s="168" t="n">
        <f aca="false">IF(GM$65=0,"-",COUNTIFS(GM$15:GM$64,"&gt;9",GM$15:GM$64,"&lt;20"))</f>
        <v>0</v>
      </c>
      <c r="GN73" s="168" t="n">
        <f aca="false">IF(GN$65=0,"-",COUNTIFS(GN$15:GN$64,"&gt;9",GN$15:GN$64,"&lt;20"))</f>
        <v>0</v>
      </c>
      <c r="GO73" s="168" t="n">
        <f aca="false">IF(GO$65=0,"-",COUNTIFS(GO$15:GO$64,"&gt;9",GO$15:GO$64,"&lt;20"))</f>
        <v>1</v>
      </c>
      <c r="GP73" s="168" t="n">
        <f aca="false">IF(GP$65=0,"-",COUNTIFS(GP$15:GP$64,"&gt;9",GP$15:GP$64,"&lt;20"))</f>
        <v>2</v>
      </c>
      <c r="GQ73" s="168" t="n">
        <f aca="false">IF(GQ$65=0,"-",COUNTIFS(GQ$15:GQ$64,"&gt;9",GQ$15:GQ$64,"&lt;20"))</f>
        <v>0</v>
      </c>
      <c r="GR73" s="168" t="n">
        <f aca="false">IF(GR$65=0,"-",COUNTIFS(GR$15:GR$64,"&gt;9",GR$15:GR$64,"&lt;20"))</f>
        <v>0</v>
      </c>
      <c r="GS73" s="168" t="n">
        <f aca="false">IF(GS$65=0,"-",COUNTIFS(GS$15:GS$64,"&gt;9",GS$15:GS$64,"&lt;20"))</f>
        <v>0</v>
      </c>
      <c r="GT73" s="168" t="n">
        <f aca="false">IF(GT$65=0,"-",COUNTIFS(GT$15:GT$64,"&gt;9",GT$15:GT$64,"&lt;20"))</f>
        <v>0</v>
      </c>
      <c r="GU73" s="168" t="n">
        <f aca="false">IF(GU$65=0,"-",COUNTIFS(GU$15:GU$64,"&gt;9",GU$15:GU$64,"&lt;20"))</f>
        <v>0</v>
      </c>
      <c r="GV73" s="168" t="n">
        <f aca="false">IF(GV$65=0,"-",COUNTIFS(GV$15:GV$64,"&gt;9",GV$15:GV$64,"&lt;20"))</f>
        <v>0</v>
      </c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  <c r="IA73" s="17"/>
      <c r="IB73" s="17"/>
      <c r="IC73" s="17"/>
      <c r="ID73" s="17"/>
      <c r="IE73" s="17"/>
      <c r="IF73" s="17"/>
      <c r="IG73" s="17"/>
      <c r="IH73" s="17"/>
      <c r="II73" s="17"/>
      <c r="IJ73" s="17"/>
      <c r="IK73" s="17"/>
      <c r="IL73" s="17"/>
      <c r="IM73" s="17"/>
      <c r="IN73" s="17"/>
      <c r="IO73" s="22"/>
    </row>
    <row r="74" customFormat="false" ht="12.8" hidden="false" customHeight="false" outlineLevel="0" collapsed="false">
      <c r="A74" s="203"/>
      <c r="B74" s="204" t="s">
        <v>104</v>
      </c>
      <c r="C74" s="205"/>
      <c r="D74" s="206"/>
      <c r="E74" s="171" t="n">
        <f aca="false">IF(E$65=0,"-",COUNTIFS(E$15:E$64,"&gt;=0",E$15:E$64,"&lt;10"))</f>
        <v>0</v>
      </c>
      <c r="F74" s="169" t="n">
        <f aca="false">IF(F$65=0,"-",COUNTIFS(F$15:F$64,"&gt;=0",F$15:F$64,"&lt;10"))</f>
        <v>0</v>
      </c>
      <c r="G74" s="171" t="n">
        <f aca="false">IF(G$65=0,"-",COUNTIFS(G$15:G$64,"&gt;=0",G$15:G$64,"&lt;10"))</f>
        <v>0</v>
      </c>
      <c r="H74" s="168" t="n">
        <f aca="false">IF(H$65=0,"-",COUNTIFS(H$15:H$64,"&gt;=0",H$15:H$64,"&lt;10"))</f>
        <v>0</v>
      </c>
      <c r="I74" s="168" t="n">
        <f aca="false">IF(I$65=0,"-",COUNTIFS(I$15:I$64,"&gt;=0",I$15:I$64,"&lt;10"))</f>
        <v>0</v>
      </c>
      <c r="J74" s="169" t="n">
        <f aca="false">IF(J$65=0,"-",COUNTIFS(J$15:J$64,"&gt;=0",J$15:J$64,"&lt;10"))</f>
        <v>0</v>
      </c>
      <c r="K74" s="171" t="n">
        <f aca="false">IF(K$65=0,"-",COUNTIFS(K$15:K$64,"&gt;=0",K$15:K$64,"&lt;10"))</f>
        <v>0</v>
      </c>
      <c r="L74" s="168" t="n">
        <f aca="false">IF(L$65=0,"-",COUNTIFS(L$15:L$64,"&gt;=0",L$15:L$64,"&lt;10"))</f>
        <v>0</v>
      </c>
      <c r="M74" s="168" t="n">
        <f aca="false">IF(M$65=0,"-",COUNTIFS(M$15:M$64,"&gt;=0",M$15:M$64,"&lt;10"))</f>
        <v>0</v>
      </c>
      <c r="N74" s="169" t="n">
        <f aca="false">IF(N$65=0,"-",COUNTIFS(N$15:N$64,"&gt;=0",N$15:N$64,"&lt;10"))</f>
        <v>0</v>
      </c>
      <c r="O74" s="171" t="n">
        <f aca="false">IF(O$65=0,"-",COUNTIFS(O$15:O$64,"&gt;=0",O$15:O$64,"&lt;10"))</f>
        <v>0</v>
      </c>
      <c r="P74" s="168" t="n">
        <f aca="false">IF(P$65=0,"-",COUNTIFS(P$15:P$64,"&gt;=0",P$15:P$64,"&lt;10"))</f>
        <v>0</v>
      </c>
      <c r="Q74" s="168" t="n">
        <f aca="false">IF(Q$65=0,"-",COUNTIFS(Q$15:Q$64,"&gt;=0",Q$15:Q$64,"&lt;10"))</f>
        <v>0</v>
      </c>
      <c r="R74" s="168" t="n">
        <f aca="false">IF(R$65=0,"-",COUNTIFS(R$15:R$64,"&gt;=0",R$15:R$64,"&lt;10"))</f>
        <v>0</v>
      </c>
      <c r="S74" s="168" t="n">
        <f aca="false">IF(S$65=0,"-",COUNTIFS(S$15:S$64,"&gt;=0",S$15:S$64,"&lt;10"))</f>
        <v>0</v>
      </c>
      <c r="T74" s="168" t="n">
        <f aca="false">IF(T$65=0,"-",COUNTIFS(T$15:T$64,"&gt;=0",T$15:T$64,"&lt;10"))</f>
        <v>0</v>
      </c>
      <c r="U74" s="168" t="n">
        <f aca="false">IF(U$65=0,"-",COUNTIFS(U$15:U$64,"&gt;=0",U$15:U$64,"&lt;10"))</f>
        <v>0</v>
      </c>
      <c r="V74" s="169" t="n">
        <f aca="false">IF(V$65=0,"-",COUNTIFS(V$15:V$64,"&gt;=0",V$15:V$64,"&lt;10"))</f>
        <v>0</v>
      </c>
      <c r="W74" s="171" t="n">
        <f aca="false">IF(W$65=0,"-",COUNTIFS(W$15:W$64,"&gt;=0",W$15:W$64,"&lt;10"))</f>
        <v>0</v>
      </c>
      <c r="X74" s="168" t="n">
        <f aca="false">IF(X$65=0,"-",COUNTIFS(X$15:X$64,"&gt;=0",X$15:X$64,"&lt;10"))</f>
        <v>0</v>
      </c>
      <c r="Y74" s="168" t="n">
        <f aca="false">IF(Y$65=0,"-",COUNTIFS(Y$15:Y$64,"&gt;=0",Y$15:Y$64,"&lt;10"))</f>
        <v>0</v>
      </c>
      <c r="Z74" s="168" t="n">
        <f aca="false">IF(Z$65=0,"-",COUNTIFS(Z$15:Z$64,"&gt;=0",Z$15:Z$64,"&lt;10"))</f>
        <v>0</v>
      </c>
      <c r="AA74" s="168" t="n">
        <f aca="false">IF(AA$65=0,"-",COUNTIFS(AA$15:AA$64,"&gt;=0",AA$15:AA$64,"&lt;10"))</f>
        <v>0</v>
      </c>
      <c r="AB74" s="168" t="n">
        <f aca="false">IF(AB$65=0,"-",COUNTIFS(AB$15:AB$64,"&gt;=0",AB$15:AB$64,"&lt;10"))</f>
        <v>0</v>
      </c>
      <c r="AC74" s="168" t="n">
        <f aca="false">IF(AC$65=0,"-",COUNTIFS(AC$15:AC$64,"&gt;=0",AC$15:AC$64,"&lt;10"))</f>
        <v>0</v>
      </c>
      <c r="AD74" s="169" t="n">
        <f aca="false">IF(AD$65=0,"-",COUNTIFS(AD$15:AD$64,"&gt;=0",AD$15:AD$64,"&lt;10"))</f>
        <v>0</v>
      </c>
      <c r="AE74" s="171" t="n">
        <f aca="false">IF(AE$65=0,"-",COUNTIFS(AE$15:AE$64,"&gt;=0",AE$15:AE$64,"&lt;10"))</f>
        <v>0</v>
      </c>
      <c r="AF74" s="168" t="n">
        <f aca="false">IF(AF$65=0,"-",COUNTIFS(AF$15:AF$64,"&gt;=0",AF$15:AF$64,"&lt;10"))</f>
        <v>0</v>
      </c>
      <c r="AG74" s="168" t="n">
        <f aca="false">IF(AG$65=0,"-",COUNTIFS(AG$15:AG$64,"&gt;=0",AG$15:AG$64,"&lt;10"))</f>
        <v>0</v>
      </c>
      <c r="AH74" s="168" t="n">
        <f aca="false">IF(AH$65=0,"-",COUNTIFS(AH$15:AH$64,"&gt;=0",AH$15:AH$64,"&lt;10"))</f>
        <v>0</v>
      </c>
      <c r="AI74" s="168" t="n">
        <f aca="false">IF(AI$65=0,"-",COUNTIFS(AI$15:AI$64,"&gt;=0",AI$15:AI$64,"&lt;10"))</f>
        <v>0</v>
      </c>
      <c r="AJ74" s="168" t="n">
        <f aca="false">IF(AJ$65=0,"-",COUNTIFS(AJ$15:AJ$64,"&gt;=0",AJ$15:AJ$64,"&lt;10"))</f>
        <v>0</v>
      </c>
      <c r="AK74" s="168" t="n">
        <f aca="false">IF(AK$65=0,"-",COUNTIFS(AK$15:AK$64,"&gt;=0",AK$15:AK$64,"&lt;10"))</f>
        <v>0</v>
      </c>
      <c r="AL74" s="169" t="n">
        <f aca="false">IF(AL$65=0,"-",COUNTIFS(AL$15:AL$64,"&gt;=0",AL$15:AL$64,"&lt;10"))</f>
        <v>0</v>
      </c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201"/>
      <c r="FK74" s="203"/>
      <c r="FL74" s="204" t="s">
        <v>104</v>
      </c>
      <c r="FM74" s="207"/>
      <c r="FN74" s="207"/>
      <c r="FO74" s="168" t="n">
        <f aca="false">IF(FO$65=0,"-",COUNTIFS(FO$15:FO$64,"&gt;=0",FO$15:FO$64,"&lt;10"))</f>
        <v>1</v>
      </c>
      <c r="FP74" s="168" t="n">
        <f aca="false">IF(FP$65=0,"-",COUNTIFS(FP$15:FP$64,"&gt;=0",FP$15:FP$64,"&lt;10"))</f>
        <v>0</v>
      </c>
      <c r="FQ74" s="168" t="n">
        <f aca="false">IF(FQ$65=0,"-",COUNTIFS(FQ$15:FQ$64,"&gt;=0",FQ$15:FQ$64,"&lt;10"))</f>
        <v>0</v>
      </c>
      <c r="FR74" s="168" t="n">
        <f aca="false">IF(FR$65=0,"-",COUNTIFS(FR$15:FR$64,"&gt;=0",FR$15:FR$64,"&lt;10"))</f>
        <v>0</v>
      </c>
      <c r="FS74" s="168" t="n">
        <f aca="false">IF(FS$65=0,"-",COUNTIFS(FS$15:FS$64,"&gt;=0",FS$15:FS$64,"&lt;10"))</f>
        <v>0</v>
      </c>
      <c r="FT74" s="168" t="n">
        <f aca="false">IF(FT$65=0,"-",COUNTIFS(FT$15:FT$64,"&gt;=0",FT$15:FT$64,"&lt;10"))</f>
        <v>0</v>
      </c>
      <c r="FU74" s="168" t="n">
        <f aca="false">IF(FU$65=0,"-",COUNTIFS(FU$15:FU$64,"&gt;=0",FU$15:FU$64,"&lt;10"))</f>
        <v>19</v>
      </c>
      <c r="FV74" s="168" t="n">
        <f aca="false">IF(FV$65=0,"-",COUNTIFS(FV$15:FV$64,"&gt;=0",FV$15:FV$64,"&lt;10"))</f>
        <v>2</v>
      </c>
      <c r="FW74" s="168" t="n">
        <f aca="false">IF(FW$65=0,"-",COUNTIFS(FW$15:FW$64,"&gt;=0",FW$15:FW$64,"&lt;10"))</f>
        <v>10</v>
      </c>
      <c r="FX74" s="168" t="n">
        <f aca="false">IF(FX$65=0,"-",COUNTIFS(FX$15:FX$64,"&gt;=0",FX$15:FX$64,"&lt;10"))</f>
        <v>1</v>
      </c>
      <c r="FY74" s="168" t="n">
        <f aca="false">IF(FY$65=0,"-",COUNTIFS(FY$15:FY$64,"&gt;=0",FY$15:FY$64,"&lt;10"))</f>
        <v>0</v>
      </c>
      <c r="FZ74" s="168" t="n">
        <f aca="false">IF(FZ$65=0,"-",COUNTIFS(FZ$15:FZ$64,"&gt;=0",FZ$15:FZ$64,"&lt;10"))</f>
        <v>2</v>
      </c>
      <c r="GA74" s="168" t="n">
        <f aca="false">IF(GA$65=0,"-",COUNTIFS(GA$15:GA$64,"&gt;=0",GA$15:GA$64,"&lt;10"))</f>
        <v>3</v>
      </c>
      <c r="GB74" s="168" t="n">
        <f aca="false">IF(GB$65=0,"-",COUNTIFS(GB$15:GB$64,"&gt;=0",GB$15:GB$64,"&lt;10"))</f>
        <v>0</v>
      </c>
      <c r="GC74" s="168" t="n">
        <f aca="false">IF(GC$65=0,"-",COUNTIFS(GC$15:GC$64,"&gt;=0",GC$15:GC$64,"&lt;10"))</f>
        <v>0</v>
      </c>
      <c r="GD74" s="168" t="n">
        <f aca="false">IF(GD$65=0,"-",COUNTIFS(GD$15:GD$64,"&gt;=0",GD$15:GD$64,"&lt;10"))</f>
        <v>0</v>
      </c>
      <c r="GE74" s="168" t="n">
        <f aca="false">IF(GE$65=0,"-",COUNTIFS(GE$15:GE$64,"&gt;=0",GE$15:GE$64,"&lt;10"))</f>
        <v>0</v>
      </c>
      <c r="GF74" s="168" t="n">
        <f aca="false">IF(GF$65=0,"-",COUNTIFS(GF$15:GF$64,"&gt;=0",GF$15:GF$64,"&lt;10"))</f>
        <v>0</v>
      </c>
      <c r="GG74" s="168" t="n">
        <f aca="false">IF(GG$65=0,"-",COUNTIFS(GG$15:GG$64,"&gt;=0",GG$15:GG$64,"&lt;10"))</f>
        <v>0</v>
      </c>
      <c r="GH74" s="168" t="n">
        <f aca="false">IF(GH$65=0,"-",COUNTIFS(GH$15:GH$64,"&gt;=0",GH$15:GH$64,"&lt;10"))</f>
        <v>0</v>
      </c>
      <c r="GI74" s="168" t="n">
        <f aca="false">IF(GI$65=0,"-",COUNTIFS(GI$15:GI$64,"&gt;=0",GI$15:GI$64,"&lt;10"))</f>
        <v>0</v>
      </c>
      <c r="GJ74" s="168" t="n">
        <f aca="false">IF(GJ$65=0,"-",COUNTIFS(GJ$15:GJ$64,"&gt;=0",GJ$15:GJ$64,"&lt;10"))</f>
        <v>0</v>
      </c>
      <c r="GK74" s="168" t="n">
        <f aca="false">IF(GK$65=0,"-",COUNTIFS(GK$15:GK$64,"&gt;=0",GK$15:GK$64,"&lt;10"))</f>
        <v>0</v>
      </c>
      <c r="GL74" s="168" t="n">
        <f aca="false">IF(GL$65=0,"-",COUNTIFS(GL$15:GL$64,"&gt;=0",GL$15:GL$64,"&lt;10"))</f>
        <v>0</v>
      </c>
      <c r="GM74" s="168" t="n">
        <f aca="false">IF(GM$65=0,"-",COUNTIFS(GM$15:GM$64,"&gt;=0",GM$15:GM$64,"&lt;10"))</f>
        <v>0</v>
      </c>
      <c r="GN74" s="168" t="n">
        <f aca="false">IF(GN$65=0,"-",COUNTIFS(GN$15:GN$64,"&gt;=0",GN$15:GN$64,"&lt;10"))</f>
        <v>0</v>
      </c>
      <c r="GO74" s="168" t="n">
        <f aca="false">IF(GO$65=0,"-",COUNTIFS(GO$15:GO$64,"&gt;=0",GO$15:GO$64,"&lt;10"))</f>
        <v>1</v>
      </c>
      <c r="GP74" s="168" t="n">
        <f aca="false">IF(GP$65=0,"-",COUNTIFS(GP$15:GP$64,"&gt;=0",GP$15:GP$64,"&lt;10"))</f>
        <v>0</v>
      </c>
      <c r="GQ74" s="168" t="n">
        <f aca="false">IF(GQ$65=0,"-",COUNTIFS(GQ$15:GQ$64,"&gt;=0",GQ$15:GQ$64,"&lt;10"))</f>
        <v>0</v>
      </c>
      <c r="GR74" s="168" t="n">
        <f aca="false">IF(GR$65=0,"-",COUNTIFS(GR$15:GR$64,"&gt;=0",GR$15:GR$64,"&lt;10"))</f>
        <v>0</v>
      </c>
      <c r="GS74" s="168" t="n">
        <f aca="false">IF(GS$65=0,"-",COUNTIFS(GS$15:GS$64,"&gt;=0",GS$15:GS$64,"&lt;10"))</f>
        <v>0</v>
      </c>
      <c r="GT74" s="168" t="n">
        <f aca="false">IF(GT$65=0,"-",COUNTIFS(GT$15:GT$64,"&gt;=0",GT$15:GT$64,"&lt;10"))</f>
        <v>0</v>
      </c>
      <c r="GU74" s="168" t="n">
        <f aca="false">IF(GU$65=0,"-",COUNTIFS(GU$15:GU$64,"&gt;=0",GU$15:GU$64,"&lt;10"))</f>
        <v>0</v>
      </c>
      <c r="GV74" s="168" t="n">
        <f aca="false">IF(GV$65=0,"-",COUNTIFS(GV$15:GV$64,"&gt;=0",GV$15:GV$64,"&lt;10"))</f>
        <v>0</v>
      </c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  <c r="IA74" s="17"/>
      <c r="IB74" s="17"/>
      <c r="IC74" s="17"/>
      <c r="ID74" s="17"/>
      <c r="IE74" s="17"/>
      <c r="IF74" s="17"/>
      <c r="IG74" s="17"/>
      <c r="IH74" s="17"/>
      <c r="II74" s="17"/>
      <c r="IJ74" s="17"/>
      <c r="IK74" s="17"/>
      <c r="IL74" s="17"/>
      <c r="IM74" s="17"/>
      <c r="IN74" s="17"/>
      <c r="IO74" s="22"/>
    </row>
    <row r="75" customFormat="false" ht="15" hidden="false" customHeight="false" outlineLevel="0" collapsed="false">
      <c r="A75" s="203"/>
      <c r="B75" s="216" t="s">
        <v>105</v>
      </c>
      <c r="C75" s="217"/>
      <c r="D75" s="218"/>
      <c r="E75" s="171" t="n">
        <f aca="false">IF(E$65=0,"-",SUM(E67:E74))</f>
        <v>0</v>
      </c>
      <c r="F75" s="169" t="n">
        <f aca="false">IF(F$65=0,"-",SUM(F67:F74))</f>
        <v>0</v>
      </c>
      <c r="G75" s="171" t="n">
        <f aca="false">IF(G$65=0,"-",SUM(G67:G74))</f>
        <v>0</v>
      </c>
      <c r="H75" s="168" t="n">
        <f aca="false">IF(H$65=0,"-",SUM(H67:H74))</f>
        <v>0</v>
      </c>
      <c r="I75" s="168" t="n">
        <f aca="false">IF(I$65=0,"-",SUM(I67:I74))</f>
        <v>0</v>
      </c>
      <c r="J75" s="169" t="n">
        <f aca="false">IF(J$65=0,"-",SUM(J67:J74))</f>
        <v>0</v>
      </c>
      <c r="K75" s="171" t="n">
        <f aca="false">IF(K$65=0,"-",SUM(K67:K74))</f>
        <v>0</v>
      </c>
      <c r="L75" s="168" t="n">
        <f aca="false">IF(L$65=0,"-",SUM(L67:L74))</f>
        <v>0</v>
      </c>
      <c r="M75" s="168" t="n">
        <f aca="false">IF(M$65=0,"-",SUM(M67:M74))</f>
        <v>0</v>
      </c>
      <c r="N75" s="169" t="n">
        <f aca="false">IF(N$65=0,"-",SUM(N67:N74))</f>
        <v>0</v>
      </c>
      <c r="O75" s="171" t="n">
        <f aca="false">IF(O$65=0,"-",SUM(O67:O74))</f>
        <v>0</v>
      </c>
      <c r="P75" s="168" t="n">
        <f aca="false">IF(P$65=0,"-",SUM(P67:P74))</f>
        <v>0</v>
      </c>
      <c r="Q75" s="168" t="n">
        <f aca="false">IF(Q$65=0,"-",SUM(Q67:Q74))</f>
        <v>0</v>
      </c>
      <c r="R75" s="168" t="n">
        <f aca="false">IF(R$65=0,"-",SUM(R67:R74))</f>
        <v>0</v>
      </c>
      <c r="S75" s="168" t="n">
        <f aca="false">IF(S$65=0,"-",SUM(S67:S74))</f>
        <v>0</v>
      </c>
      <c r="T75" s="168" t="n">
        <f aca="false">IF(T$65=0,"-",SUM(T67:T74))</f>
        <v>0</v>
      </c>
      <c r="U75" s="168" t="n">
        <f aca="false">IF(U$65=0,"-",SUM(U67:U74))</f>
        <v>0</v>
      </c>
      <c r="V75" s="169" t="n">
        <f aca="false">IF(V$65=0,"-",SUM(V67:V74))</f>
        <v>0</v>
      </c>
      <c r="W75" s="171" t="n">
        <f aca="false">IF(W$65=0,"-",SUM(W67:W74))</f>
        <v>0</v>
      </c>
      <c r="X75" s="168" t="n">
        <f aca="false">IF(X$65=0,"-",SUM(X67:X74))</f>
        <v>0</v>
      </c>
      <c r="Y75" s="168" t="n">
        <f aca="false">IF(Y$65=0,"-",SUM(Y67:Y74))</f>
        <v>0</v>
      </c>
      <c r="Z75" s="168" t="n">
        <f aca="false">IF(Z$65=0,"-",SUM(Z67:Z74))</f>
        <v>0</v>
      </c>
      <c r="AA75" s="168" t="n">
        <f aca="false">IF(AA$65=0,"-",SUM(AA67:AA74))</f>
        <v>0</v>
      </c>
      <c r="AB75" s="168" t="n">
        <f aca="false">IF(AB$65=0,"-",SUM(AB67:AB74))</f>
        <v>0</v>
      </c>
      <c r="AC75" s="168" t="n">
        <f aca="false">IF(AC$65=0,"-",SUM(AC67:AC74))</f>
        <v>0</v>
      </c>
      <c r="AD75" s="169" t="n">
        <f aca="false">IF(AD$65=0,"-",SUM(AD67:AD74))</f>
        <v>0</v>
      </c>
      <c r="AE75" s="171" t="n">
        <f aca="false">IF(AE$65=0,"-",SUM(AE67:AE74))</f>
        <v>0</v>
      </c>
      <c r="AF75" s="168" t="n">
        <f aca="false">IF(AF$65=0,"-",SUM(AF67:AF74))</f>
        <v>0</v>
      </c>
      <c r="AG75" s="168" t="n">
        <f aca="false">IF(AG$65=0,"-",SUM(AG67:AG74))</f>
        <v>0</v>
      </c>
      <c r="AH75" s="168" t="n">
        <f aca="false">IF(AH$65=0,"-",SUM(AH67:AH74))</f>
        <v>0</v>
      </c>
      <c r="AI75" s="168" t="n">
        <f aca="false">IF(AI$65=0,"-",SUM(AI67:AI74))</f>
        <v>0</v>
      </c>
      <c r="AJ75" s="168" t="n">
        <f aca="false">IF(AJ$65=0,"-",SUM(AJ67:AJ74))</f>
        <v>0</v>
      </c>
      <c r="AK75" s="168" t="n">
        <f aca="false">IF(AK$65=0,"-",SUM(AK67:AK74))</f>
        <v>0</v>
      </c>
      <c r="AL75" s="169" t="n">
        <f aca="false">IF(AL$65=0,"-",SUM(AL67:AL74))</f>
        <v>0</v>
      </c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201"/>
      <c r="FK75" s="203"/>
      <c r="FL75" s="216" t="s">
        <v>105</v>
      </c>
      <c r="FM75" s="219"/>
      <c r="FN75" s="219"/>
      <c r="FO75" s="168" t="n">
        <f aca="false">IF(FO$65=0,"-",SUM(FO67:FO74))</f>
        <v>44</v>
      </c>
      <c r="FP75" s="168" t="n">
        <f aca="false">IF(FP$65=0,"-",SUM(FP67:FP74))</f>
        <v>0</v>
      </c>
      <c r="FQ75" s="168" t="n">
        <f aca="false">IF(FQ$65=0,"-",SUM(FQ67:FQ74))</f>
        <v>34</v>
      </c>
      <c r="FR75" s="168" t="n">
        <f aca="false">IF(FR$65=0,"-",SUM(FR67:FR74))</f>
        <v>8</v>
      </c>
      <c r="FS75" s="168" t="n">
        <f aca="false">IF(FS$65=0,"-",SUM(FS67:FS74))</f>
        <v>0</v>
      </c>
      <c r="FT75" s="168" t="n">
        <f aca="false">IF(FT$65=0,"-",SUM(FT67:FT74))</f>
        <v>0</v>
      </c>
      <c r="FU75" s="168" t="n">
        <f aca="false">IF(FU$65=0,"-",SUM(FU67:FU74))</f>
        <v>42</v>
      </c>
      <c r="FV75" s="168" t="n">
        <f aca="false">IF(FV$65=0,"-",SUM(FV67:FV74))</f>
        <v>43</v>
      </c>
      <c r="FW75" s="168" t="n">
        <f aca="false">IF(FW$65=0,"-",SUM(FW67:FW74))</f>
        <v>42</v>
      </c>
      <c r="FX75" s="168" t="n">
        <f aca="false">IF(FX$65=0,"-",SUM(FX67:FX74))</f>
        <v>42</v>
      </c>
      <c r="FY75" s="168" t="n">
        <f aca="false">IF(FY$65=0,"-",SUM(FY67:FY74))</f>
        <v>8</v>
      </c>
      <c r="FZ75" s="168" t="n">
        <f aca="false">IF(FZ$65=0,"-",SUM(FZ67:FZ74))</f>
        <v>8</v>
      </c>
      <c r="GA75" s="168" t="n">
        <f aca="false">IF(GA$65=0,"-",SUM(GA67:GA74))</f>
        <v>27</v>
      </c>
      <c r="GB75" s="168" t="n">
        <f aca="false">IF(GB$65=0,"-",SUM(GB67:GB74))</f>
        <v>0</v>
      </c>
      <c r="GC75" s="168" t="n">
        <f aca="false">IF(GC$65=0,"-",SUM(GC67:GC74))</f>
        <v>0</v>
      </c>
      <c r="GD75" s="168" t="n">
        <f aca="false">IF(GD$65=0,"-",SUM(GD67:GD74))</f>
        <v>0</v>
      </c>
      <c r="GE75" s="168" t="n">
        <f aca="false">IF(GE$65=0,"-",SUM(GE67:GE74))</f>
        <v>0</v>
      </c>
      <c r="GF75" s="168" t="n">
        <f aca="false">IF(GF$65=0,"-",SUM(GF67:GF74))</f>
        <v>0</v>
      </c>
      <c r="GG75" s="168" t="n">
        <f aca="false">IF(GG$65=0,"-",SUM(GG67:GG74))</f>
        <v>13</v>
      </c>
      <c r="GH75" s="168" t="n">
        <f aca="false">IF(GH$65=0,"-",SUM(GH67:GH74))</f>
        <v>15</v>
      </c>
      <c r="GI75" s="168" t="n">
        <f aca="false">IF(GI$65=0,"-",SUM(GI67:GI74))</f>
        <v>14</v>
      </c>
      <c r="GJ75" s="168" t="n">
        <f aca="false">IF(GJ$65=0,"-",SUM(GJ67:GJ74))</f>
        <v>0</v>
      </c>
      <c r="GK75" s="168" t="n">
        <f aca="false">IF(GK$65=0,"-",SUM(GK67:GK74))</f>
        <v>0</v>
      </c>
      <c r="GL75" s="168" t="n">
        <f aca="false">IF(GL$65=0,"-",SUM(GL67:GL74))</f>
        <v>11</v>
      </c>
      <c r="GM75" s="168" t="n">
        <f aca="false">IF(GM$65=0,"-",SUM(GM67:GM74))</f>
        <v>0</v>
      </c>
      <c r="GN75" s="168" t="n">
        <f aca="false">IF(GN$65=0,"-",SUM(GN67:GN74))</f>
        <v>0</v>
      </c>
      <c r="GO75" s="168" t="n">
        <f aca="false">IF(GO$65=0,"-",SUM(GO67:GO74))</f>
        <v>11</v>
      </c>
      <c r="GP75" s="168" t="n">
        <f aca="false">IF(GP$65=0,"-",SUM(GP67:GP74))</f>
        <v>6</v>
      </c>
      <c r="GQ75" s="168" t="n">
        <f aca="false">IF(GQ$65=0,"-",SUM(GQ67:GQ74))</f>
        <v>0</v>
      </c>
      <c r="GR75" s="168" t="n">
        <f aca="false">IF(GR$65=0,"-",SUM(GR67:GR74))</f>
        <v>11</v>
      </c>
      <c r="GS75" s="168" t="n">
        <f aca="false">IF(GS$65=0,"-",SUM(GS67:GS74))</f>
        <v>0</v>
      </c>
      <c r="GT75" s="168" t="n">
        <f aca="false">IF(GT$65=0,"-",SUM(GT67:GT74))</f>
        <v>0</v>
      </c>
      <c r="GU75" s="168" t="n">
        <f aca="false">IF(GU$65=0,"-",SUM(GU67:GU74))</f>
        <v>0</v>
      </c>
      <c r="GV75" s="168" t="n">
        <f aca="false">IF(GV$65=0,"-",SUM(GV67:GV74))</f>
        <v>0</v>
      </c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  <c r="IA75" s="17"/>
      <c r="IB75" s="17"/>
      <c r="IC75" s="17"/>
      <c r="ID75" s="17"/>
      <c r="IE75" s="17"/>
      <c r="IF75" s="17"/>
      <c r="IG75" s="17"/>
      <c r="IH75" s="17"/>
      <c r="II75" s="17"/>
      <c r="IJ75" s="17"/>
      <c r="IK75" s="17"/>
      <c r="IL75" s="17"/>
      <c r="IM75" s="17"/>
      <c r="IN75" s="17"/>
      <c r="IO75" s="22"/>
    </row>
    <row r="76" customFormat="false" ht="15" hidden="false" customHeight="false" outlineLevel="0" collapsed="false">
      <c r="A76" s="203"/>
      <c r="B76" s="216" t="s">
        <v>7</v>
      </c>
      <c r="C76" s="217"/>
      <c r="D76" s="218"/>
      <c r="E76" s="171" t="str">
        <f aca="false">IF(OR($B$15="",E65=0),"-",50-COUNTIF($B$15:$B$64,""))</f>
        <v>-</v>
      </c>
      <c r="F76" s="171" t="str">
        <f aca="false">IF(OR($B$15="",F65=0),"-",50-COUNTIF($B$15:$B$64,""))</f>
        <v>-</v>
      </c>
      <c r="G76" s="171" t="str">
        <f aca="false">IF(OR($B$15="",G65=0),"-",50-COUNTIF($B$15:$B$64,""))</f>
        <v>-</v>
      </c>
      <c r="H76" s="171" t="str">
        <f aca="false">IF(OR($B$15="",H65=0),"-",50-COUNTIF($B$15:$B$64,""))</f>
        <v>-</v>
      </c>
      <c r="I76" s="171" t="str">
        <f aca="false">IF(OR($B$15="",I65=0),"-",50-COUNTIF($B$15:$B$64,""))</f>
        <v>-</v>
      </c>
      <c r="J76" s="171" t="str">
        <f aca="false">IF(OR($B$15="",J65=0),"-",50-COUNTIF($B$15:$B$64,""))</f>
        <v>-</v>
      </c>
      <c r="K76" s="171" t="str">
        <f aca="false">IF(OR($B$15="",K65=0),"-",50-COUNTIF($B$15:$B$64,""))</f>
        <v>-</v>
      </c>
      <c r="L76" s="171" t="str">
        <f aca="false">IF(OR($B$15="",L65=0),"-",50-COUNTIF($B$15:$B$64,""))</f>
        <v>-</v>
      </c>
      <c r="M76" s="171" t="str">
        <f aca="false">IF(OR($B$15="",M65=0),"-",50-COUNTIF($B$15:$B$64,""))</f>
        <v>-</v>
      </c>
      <c r="N76" s="171" t="str">
        <f aca="false">IF(OR($B$15="",N65=0),"-",50-COUNTIF($B$15:$B$64,""))</f>
        <v>-</v>
      </c>
      <c r="O76" s="171" t="str">
        <f aca="false">IF(OR($B$15="",O65=0),"-",50-COUNTIF($B$15:$B$64,""))</f>
        <v>-</v>
      </c>
      <c r="P76" s="171" t="str">
        <f aca="false">IF(OR($B$15="",P65=0),"-",50-COUNTIF($B$15:$B$64,""))</f>
        <v>-</v>
      </c>
      <c r="Q76" s="171" t="str">
        <f aca="false">IF(OR($B$15="",Q65=0),"-",50-COUNTIF($B$15:$B$64,""))</f>
        <v>-</v>
      </c>
      <c r="R76" s="171" t="str">
        <f aca="false">IF(OR($B$15="",R65=0),"-",50-COUNTIF($B$15:$B$64,""))</f>
        <v>-</v>
      </c>
      <c r="S76" s="171" t="str">
        <f aca="false">IF(OR($B$15="",S65=0),"-",50-COUNTIF($B$15:$B$64,""))</f>
        <v>-</v>
      </c>
      <c r="T76" s="171" t="str">
        <f aca="false">IF(OR($B$15="",T65=0),"-",50-COUNTIF($B$15:$B$64,""))</f>
        <v>-</v>
      </c>
      <c r="U76" s="171" t="str">
        <f aca="false">IF(OR($B$15="",U65=0),"-",50-COUNTIF($B$15:$B$64,""))</f>
        <v>-</v>
      </c>
      <c r="V76" s="171" t="str">
        <f aca="false">IF(OR($B$15="",V65=0),"-",50-COUNTIF($B$15:$B$64,""))</f>
        <v>-</v>
      </c>
      <c r="W76" s="171" t="str">
        <f aca="false">IF(OR($B$15="",W65=0),"-",50-COUNTIF($B$15:$B$64,""))</f>
        <v>-</v>
      </c>
      <c r="X76" s="171" t="str">
        <f aca="false">IF(OR($B$15="",X65=0),"-",50-COUNTIF($B$15:$B$64,""))</f>
        <v>-</v>
      </c>
      <c r="Y76" s="171" t="str">
        <f aca="false">IF(OR($B$15="",Y65=0),"-",50-COUNTIF($B$15:$B$64,""))</f>
        <v>-</v>
      </c>
      <c r="Z76" s="171" t="str">
        <f aca="false">IF(OR($B$15="",Z65=0),"-",50-COUNTIF($B$15:$B$64,""))</f>
        <v>-</v>
      </c>
      <c r="AA76" s="171" t="str">
        <f aca="false">IF(OR($B$15="",AA65=0),"-",50-COUNTIF($B$15:$B$64,""))</f>
        <v>-</v>
      </c>
      <c r="AB76" s="171" t="str">
        <f aca="false">IF(OR($B$15="",AB65=0),"-",50-COUNTIF($B$15:$B$64,""))</f>
        <v>-</v>
      </c>
      <c r="AC76" s="171" t="str">
        <f aca="false">IF(OR($B$15="",AC65=0),"-",50-COUNTIF($B$15:$B$64,""))</f>
        <v>-</v>
      </c>
      <c r="AD76" s="171" t="str">
        <f aca="false">IF(OR($B$15="",AD65=0),"-",50-COUNTIF($B$15:$B$64,""))</f>
        <v>-</v>
      </c>
      <c r="AE76" s="171" t="str">
        <f aca="false">IF(OR($B$15="",AE65=0),"-",50-COUNTIF($B$15:$B$64,""))</f>
        <v>-</v>
      </c>
      <c r="AF76" s="171" t="str">
        <f aca="false">IF(OR($B$15="",AF65=0),"-",50-COUNTIF($B$15:$B$64,""))</f>
        <v>-</v>
      </c>
      <c r="AG76" s="171" t="str">
        <f aca="false">IF(OR($B$15="",AG65=0),"-",50-COUNTIF($B$15:$B$64,""))</f>
        <v>-</v>
      </c>
      <c r="AH76" s="171" t="str">
        <f aca="false">IF(OR($B$15="",AH65=0),"-",50-COUNTIF($B$15:$B$64,""))</f>
        <v>-</v>
      </c>
      <c r="AI76" s="171" t="str">
        <f aca="false">IF(OR($B$15="",AI65=0),"-",50-COUNTIF($B$15:$B$64,""))</f>
        <v>-</v>
      </c>
      <c r="AJ76" s="171" t="str">
        <f aca="false">IF(OR($B$15="",AJ65=0),"-",50-COUNTIF($B$15:$B$64,""))</f>
        <v>-</v>
      </c>
      <c r="AK76" s="171" t="str">
        <f aca="false">IF(OR($B$15="",AK65=0),"-",50-COUNTIF($B$15:$B$64,""))</f>
        <v>-</v>
      </c>
      <c r="AL76" s="171" t="str">
        <f aca="false">IF(OR($B$15="",AL65=0),"-",50-COUNTIF($B$15:$B$64,""))</f>
        <v>-</v>
      </c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201"/>
      <c r="FK76" s="203"/>
      <c r="FL76" s="216" t="s">
        <v>7</v>
      </c>
      <c r="FM76" s="219"/>
      <c r="FN76" s="219"/>
      <c r="FO76" s="168" t="n">
        <f aca="false">IF(FO$65=0,"-",COUNTIF(FO15:FO64,UPPER("AB"))+FO75)</f>
        <v>48</v>
      </c>
      <c r="FP76" s="168" t="n">
        <f aca="false">IF(FP$65=0,"-",COUNTIF(FP15:FP64,UPPER("AB"))+FP75)</f>
        <v>0</v>
      </c>
      <c r="FQ76" s="168" t="n">
        <f aca="false">IF(FQ$65=0,"-",COUNTIF(FQ15:FQ64,UPPER("AB"))+FQ75)</f>
        <v>37</v>
      </c>
      <c r="FR76" s="168" t="n">
        <f aca="false">IF(FR$65=0,"-",COUNTIF(FR15:FR64,UPPER("AB"))+FR75)</f>
        <v>8</v>
      </c>
      <c r="FS76" s="168" t="n">
        <f aca="false">IF(FS$65=0,"-",COUNTIF(FS15:FS64,UPPER("AB"))+FS75)</f>
        <v>0</v>
      </c>
      <c r="FT76" s="168" t="n">
        <f aca="false">IF(FT$65=0,"-",COUNTIF(FT15:FT64,UPPER("AB"))+FT75)</f>
        <v>0</v>
      </c>
      <c r="FU76" s="168" t="n">
        <f aca="false">IF(FU$65=0,"-",COUNTIF(FU15:FU64,UPPER("AB"))+FU75)</f>
        <v>48</v>
      </c>
      <c r="FV76" s="168" t="n">
        <f aca="false">IF(FV$65=0,"-",COUNTIF(FV15:FV64,UPPER("AB"))+FV75)</f>
        <v>48</v>
      </c>
      <c r="FW76" s="168" t="n">
        <f aca="false">IF(FW$65=0,"-",COUNTIF(FW15:FW64,UPPER("AB"))+FW75)</f>
        <v>44</v>
      </c>
      <c r="FX76" s="168" t="n">
        <f aca="false">IF(FX$65=0,"-",COUNTIF(FX15:FX64,UPPER("AB"))+FX75)</f>
        <v>46</v>
      </c>
      <c r="FY76" s="168" t="n">
        <f aca="false">IF(FY$65=0,"-",COUNTIF(FY15:FY64,UPPER("AB"))+FY75)</f>
        <v>8</v>
      </c>
      <c r="FZ76" s="168" t="n">
        <f aca="false">IF(FZ$65=0,"-",COUNTIF(FZ15:FZ64,UPPER("AB"))+FZ75)</f>
        <v>8</v>
      </c>
      <c r="GA76" s="168" t="n">
        <f aca="false">IF(GA$65=0,"-",COUNTIF(GA15:GA64,UPPER("AB"))+GA75)</f>
        <v>27</v>
      </c>
      <c r="GB76" s="168" t="n">
        <f aca="false">IF(GB$65=0,"-",COUNTIF(GB15:GB64,UPPER("AB"))+GB75)</f>
        <v>0</v>
      </c>
      <c r="GC76" s="168" t="n">
        <f aca="false">IF(GC$65=0,"-",COUNTIF(GC15:GC64,UPPER("AB"))+GC75)</f>
        <v>0</v>
      </c>
      <c r="GD76" s="168" t="n">
        <f aca="false">IF(GD$65=0,"-",COUNTIF(GD15:GD64,UPPER("AB"))+GD75)</f>
        <v>0</v>
      </c>
      <c r="GE76" s="168" t="n">
        <f aca="false">IF(GE$65=0,"-",COUNTIF(GE15:GE64,UPPER("AB"))+GE75)</f>
        <v>0</v>
      </c>
      <c r="GF76" s="168" t="n">
        <f aca="false">IF(GF$65=0,"-",COUNTIF(GF15:GF64,UPPER("AB"))+GF75)</f>
        <v>0</v>
      </c>
      <c r="GG76" s="168" t="n">
        <f aca="false">IF(GG$65=0,"-",COUNTIF(GG15:GG64,UPPER("AB"))+GG75)</f>
        <v>13</v>
      </c>
      <c r="GH76" s="168" t="n">
        <f aca="false">IF(GH$65=0,"-",COUNTIF(GH15:GH64,UPPER("AB"))+GH75)</f>
        <v>15</v>
      </c>
      <c r="GI76" s="168" t="n">
        <f aca="false">IF(GI$65=0,"-",COUNTIF(GI15:GI64,UPPER("AB"))+GI75)</f>
        <v>14</v>
      </c>
      <c r="GJ76" s="168" t="n">
        <f aca="false">IF(GJ$65=0,"-",COUNTIF(GJ15:GJ64,UPPER("AB"))+GJ75)</f>
        <v>0</v>
      </c>
      <c r="GK76" s="168" t="n">
        <f aca="false">IF(GK$65=0,"-",COUNTIF(GK15:GK64,UPPER("AB"))+GK75)</f>
        <v>0</v>
      </c>
      <c r="GL76" s="168" t="n">
        <f aca="false">IF(GL$65=0,"-",COUNTIF(GL15:GL64,UPPER("AB"))+GL75)</f>
        <v>11</v>
      </c>
      <c r="GM76" s="168" t="n">
        <f aca="false">IF(GM$65=0,"-",COUNTIF(GM15:GM64,UPPER("AB"))+GM75)</f>
        <v>0</v>
      </c>
      <c r="GN76" s="168" t="n">
        <f aca="false">IF(GN$65=0,"-",COUNTIF(GN15:GN64,UPPER("AB"))+GN75)</f>
        <v>0</v>
      </c>
      <c r="GO76" s="168" t="n">
        <f aca="false">IF(GO$65=0,"-",COUNTIF(GO15:GO64,UPPER("AB"))+GO75)</f>
        <v>11</v>
      </c>
      <c r="GP76" s="168" t="n">
        <f aca="false">IF(GP$65=0,"-",COUNTIF(GP15:GP64,UPPER("AB"))+GP75)</f>
        <v>6</v>
      </c>
      <c r="GQ76" s="168" t="n">
        <f aca="false">IF(GQ$65=0,"-",COUNTIF(GQ15:GQ64,UPPER("AB"))+GQ75)</f>
        <v>0</v>
      </c>
      <c r="GR76" s="168" t="n">
        <f aca="false">IF(GR$65=0,"-",COUNTIF(GR15:GR64,UPPER("AB"))+GR75)</f>
        <v>11</v>
      </c>
      <c r="GS76" s="168" t="n">
        <f aca="false">IF(GS$65=0,"-",COUNTIF(GS15:GS64,UPPER("AB"))+GS75)</f>
        <v>0</v>
      </c>
      <c r="GT76" s="168" t="n">
        <f aca="false">IF(GT$65=0,"-",COUNTIF(GT15:GT64,UPPER("AB"))+GT75)</f>
        <v>0</v>
      </c>
      <c r="GU76" s="168" t="n">
        <f aca="false">IF(GU$65=0,"-",COUNTIF(GU15:GU64,UPPER("AB"))+GU75)</f>
        <v>0</v>
      </c>
      <c r="GV76" s="168" t="n">
        <f aca="false">IF(GV$65=0,"-",COUNTIF(GV15:GV64,UPPER("AB"))+GV75)</f>
        <v>0</v>
      </c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  <c r="IA76" s="17"/>
      <c r="IB76" s="17"/>
      <c r="IC76" s="17"/>
      <c r="ID76" s="17"/>
      <c r="IE76" s="17"/>
      <c r="IF76" s="17"/>
      <c r="IG76" s="17"/>
      <c r="IH76" s="17"/>
      <c r="II76" s="17"/>
      <c r="IJ76" s="17"/>
      <c r="IK76" s="17"/>
      <c r="IL76" s="17"/>
      <c r="IM76" s="17"/>
      <c r="IN76" s="17"/>
      <c r="IO76" s="22"/>
    </row>
    <row r="77" customFormat="false" ht="14.15" hidden="false" customHeight="false" outlineLevel="0" collapsed="false">
      <c r="A77" s="203"/>
      <c r="B77" s="216" t="s">
        <v>106</v>
      </c>
      <c r="C77" s="217"/>
      <c r="D77" s="218"/>
      <c r="E77" s="171" t="n">
        <f aca="false">IF(E$65=0,"-",SUM(E67:E71))</f>
        <v>0</v>
      </c>
      <c r="F77" s="169" t="n">
        <f aca="false">IF(F$65=0,"-",SUM(F67:F71))</f>
        <v>0</v>
      </c>
      <c r="G77" s="171" t="n">
        <f aca="false">IF(G$65=0,"-",SUM(G67:G71))</f>
        <v>0</v>
      </c>
      <c r="H77" s="168" t="n">
        <f aca="false">IF(H$65=0,"-",SUM(H67:H71))</f>
        <v>0</v>
      </c>
      <c r="I77" s="168" t="n">
        <f aca="false">IF(I$65=0,"-",SUM(I67:I71))</f>
        <v>0</v>
      </c>
      <c r="J77" s="169" t="n">
        <f aca="false">IF(J$65=0,"-",SUM(J67:J71))</f>
        <v>0</v>
      </c>
      <c r="K77" s="171" t="n">
        <f aca="false">IF(K$65=0,"-",SUM(K67:K71))</f>
        <v>0</v>
      </c>
      <c r="L77" s="168" t="n">
        <f aca="false">IF(L$65=0,"-",SUM(L67:L71))</f>
        <v>0</v>
      </c>
      <c r="M77" s="168" t="n">
        <f aca="false">IF(M$65=0,"-",SUM(M67:M71))</f>
        <v>0</v>
      </c>
      <c r="N77" s="169" t="n">
        <f aca="false">IF(N$65=0,"-",SUM(N67:N71))</f>
        <v>0</v>
      </c>
      <c r="O77" s="171" t="n">
        <f aca="false">IF(O$65=0,"-",SUM(O67:O71))</f>
        <v>0</v>
      </c>
      <c r="P77" s="168" t="n">
        <f aca="false">IF(P$65=0,"-",SUM(P67:P71))</f>
        <v>0</v>
      </c>
      <c r="Q77" s="168" t="n">
        <f aca="false">IF(Q$65=0,"-",SUM(Q67:Q71))</f>
        <v>0</v>
      </c>
      <c r="R77" s="168" t="n">
        <f aca="false">IF(R$65=0,"-",SUM(R67:R71))</f>
        <v>0</v>
      </c>
      <c r="S77" s="168" t="n">
        <f aca="false">IF(S$65=0,"-",SUM(S67:S71))</f>
        <v>0</v>
      </c>
      <c r="T77" s="168" t="n">
        <f aca="false">IF(T$65=0,"-",SUM(T67:T71))</f>
        <v>0</v>
      </c>
      <c r="U77" s="168" t="n">
        <f aca="false">IF(U$65=0,"-",SUM(U67:U71))</f>
        <v>0</v>
      </c>
      <c r="V77" s="169" t="n">
        <f aca="false">IF(V$65=0,"-",SUM(V67:V71))</f>
        <v>0</v>
      </c>
      <c r="W77" s="171" t="n">
        <f aca="false">IF(W$65=0,"-",SUM(W67:W71))</f>
        <v>0</v>
      </c>
      <c r="X77" s="168" t="n">
        <f aca="false">IF(X$65=0,"-",SUM(X67:X71))</f>
        <v>0</v>
      </c>
      <c r="Y77" s="168" t="n">
        <f aca="false">IF(Y$65=0,"-",SUM(Y67:Y71))</f>
        <v>0</v>
      </c>
      <c r="Z77" s="168" t="n">
        <f aca="false">IF(Z$65=0,"-",SUM(Z67:Z71))</f>
        <v>0</v>
      </c>
      <c r="AA77" s="168" t="n">
        <f aca="false">IF(AA$65=0,"-",SUM(AA67:AA71))</f>
        <v>0</v>
      </c>
      <c r="AB77" s="168" t="n">
        <f aca="false">IF(AB$65=0,"-",SUM(AB67:AB71))</f>
        <v>0</v>
      </c>
      <c r="AC77" s="168" t="n">
        <f aca="false">IF(AC$65=0,"-",SUM(AC67:AC71))</f>
        <v>0</v>
      </c>
      <c r="AD77" s="169" t="n">
        <f aca="false">IF(AD$65=0,"-",SUM(AD67:AD71))</f>
        <v>0</v>
      </c>
      <c r="AE77" s="171" t="n">
        <f aca="false">IF(AE$65=0,"-",SUM(AE67:AE71))</f>
        <v>0</v>
      </c>
      <c r="AF77" s="168" t="n">
        <f aca="false">IF(AF$65=0,"-",SUM(AF67:AF71))</f>
        <v>0</v>
      </c>
      <c r="AG77" s="168" t="n">
        <f aca="false">IF(AG$65=0,"-",SUM(AG67:AG71))</f>
        <v>0</v>
      </c>
      <c r="AH77" s="168" t="n">
        <f aca="false">IF(AH$65=0,"-",SUM(AH67:AH71))</f>
        <v>0</v>
      </c>
      <c r="AI77" s="168" t="n">
        <f aca="false">IF(AI$65=0,"-",SUM(AI67:AI71))</f>
        <v>0</v>
      </c>
      <c r="AJ77" s="168" t="n">
        <f aca="false">IF(AJ$65=0,"-",SUM(AJ67:AJ71))</f>
        <v>0</v>
      </c>
      <c r="AK77" s="168" t="n">
        <f aca="false">IF(AK$65=0,"-",SUM(AK67:AK71))</f>
        <v>0</v>
      </c>
      <c r="AL77" s="169" t="n">
        <f aca="false">IF(AL$65=0,"-",SUM(AL67:AL71))</f>
        <v>0</v>
      </c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201"/>
      <c r="FK77" s="203"/>
      <c r="FL77" s="216" t="s">
        <v>106</v>
      </c>
      <c r="FM77" s="219"/>
      <c r="FN77" s="219"/>
      <c r="FO77" s="168" t="n">
        <f aca="false">IF(FO$65=0,"-",SUM(FO67:FO71))</f>
        <v>18</v>
      </c>
      <c r="FP77" s="168" t="n">
        <f aca="false">IF(FP$65=0,"-",SUM(FP67:FP71))</f>
        <v>0</v>
      </c>
      <c r="FQ77" s="168" t="n">
        <f aca="false">IF(FQ$65=0,"-",SUM(FQ67:FQ71))</f>
        <v>21</v>
      </c>
      <c r="FR77" s="168" t="n">
        <f aca="false">IF(FR$65=0,"-",SUM(FR67:FR71))</f>
        <v>7</v>
      </c>
      <c r="FS77" s="168" t="n">
        <f aca="false">IF(FS$65=0,"-",SUM(FS67:FS71))</f>
        <v>0</v>
      </c>
      <c r="FT77" s="168" t="n">
        <f aca="false">IF(FT$65=0,"-",SUM(FT67:FT71))</f>
        <v>0</v>
      </c>
      <c r="FU77" s="168" t="n">
        <f aca="false">IF(FU$65=0,"-",SUM(FU67:FU71))</f>
        <v>7</v>
      </c>
      <c r="FV77" s="168" t="n">
        <f aca="false">IF(FV$65=0,"-",SUM(FV67:FV71))</f>
        <v>9</v>
      </c>
      <c r="FW77" s="168" t="n">
        <f aca="false">IF(FW$65=0,"-",SUM(FW67:FW71))</f>
        <v>11</v>
      </c>
      <c r="FX77" s="168" t="n">
        <f aca="false">IF(FX$65=0,"-",SUM(FX67:FX71))</f>
        <v>10</v>
      </c>
      <c r="FY77" s="168" t="n">
        <f aca="false">IF(FY$65=0,"-",SUM(FY67:FY71))</f>
        <v>8</v>
      </c>
      <c r="FZ77" s="168" t="n">
        <f aca="false">IF(FZ$65=0,"-",SUM(FZ67:FZ71))</f>
        <v>1</v>
      </c>
      <c r="GA77" s="168" t="n">
        <f aca="false">IF(GA$65=0,"-",SUM(GA67:GA71))</f>
        <v>6</v>
      </c>
      <c r="GB77" s="168" t="n">
        <f aca="false">IF(GB$65=0,"-",SUM(GB67:GB71))</f>
        <v>0</v>
      </c>
      <c r="GC77" s="168" t="n">
        <f aca="false">IF(GC$65=0,"-",SUM(GC67:GC71))</f>
        <v>0</v>
      </c>
      <c r="GD77" s="168" t="n">
        <f aca="false">IF(GD$65=0,"-",SUM(GD67:GD71))</f>
        <v>0</v>
      </c>
      <c r="GE77" s="168" t="n">
        <f aca="false">IF(GE$65=0,"-",SUM(GE67:GE71))</f>
        <v>0</v>
      </c>
      <c r="GF77" s="168" t="n">
        <f aca="false">IF(GF$65=0,"-",SUM(GF67:GF71))</f>
        <v>0</v>
      </c>
      <c r="GG77" s="168" t="n">
        <f aca="false">IF(GG$65=0,"-",SUM(GG67:GG71))</f>
        <v>13</v>
      </c>
      <c r="GH77" s="168" t="n">
        <f aca="false">IF(GH$65=0,"-",SUM(GH67:GH71))</f>
        <v>14</v>
      </c>
      <c r="GI77" s="168" t="n">
        <f aca="false">IF(GI$65=0,"-",SUM(GI67:GI71))</f>
        <v>9</v>
      </c>
      <c r="GJ77" s="168" t="n">
        <f aca="false">IF(GJ$65=0,"-",SUM(GJ67:GJ71))</f>
        <v>0</v>
      </c>
      <c r="GK77" s="168" t="n">
        <f aca="false">IF(GK$65=0,"-",SUM(GK67:GK71))</f>
        <v>0</v>
      </c>
      <c r="GL77" s="168" t="n">
        <f aca="false">IF(GL$65=0,"-",SUM(GL67:GL71))</f>
        <v>4</v>
      </c>
      <c r="GM77" s="168" t="n">
        <f aca="false">IF(GM$65=0,"-",SUM(GM67:GM71))</f>
        <v>0</v>
      </c>
      <c r="GN77" s="168" t="n">
        <f aca="false">IF(GN$65=0,"-",SUM(GN67:GN71))</f>
        <v>0</v>
      </c>
      <c r="GO77" s="168" t="n">
        <f aca="false">IF(GO$65=0,"-",SUM(GO67:GO71))</f>
        <v>3</v>
      </c>
      <c r="GP77" s="168" t="n">
        <f aca="false">IF(GP$65=0,"-",SUM(GP67:GP71))</f>
        <v>1</v>
      </c>
      <c r="GQ77" s="168" t="n">
        <f aca="false">IF(GQ$65=0,"-",SUM(GQ67:GQ71))</f>
        <v>0</v>
      </c>
      <c r="GR77" s="168" t="n">
        <f aca="false">IF(GR$65=0,"-",SUM(GR67:GR71))</f>
        <v>10</v>
      </c>
      <c r="GS77" s="168" t="n">
        <f aca="false">IF(GS$65=0,"-",SUM(GS67:GS71))</f>
        <v>0</v>
      </c>
      <c r="GT77" s="168" t="n">
        <f aca="false">IF(GT$65=0,"-",SUM(GT67:GT71))</f>
        <v>0</v>
      </c>
      <c r="GU77" s="168" t="n">
        <f aca="false">IF(GU$65=0,"-",SUM(GU67:GU71))</f>
        <v>0</v>
      </c>
      <c r="GV77" s="168" t="n">
        <f aca="false">IF(GV$65=0,"-",SUM(GV67:GV71))</f>
        <v>0</v>
      </c>
      <c r="GW77" s="17"/>
      <c r="GX77" s="17"/>
      <c r="GY77" s="17"/>
      <c r="GZ77" s="17"/>
      <c r="HA77" s="17"/>
      <c r="HB77" s="17"/>
      <c r="HC77" s="17"/>
      <c r="HD77" s="17"/>
      <c r="HE77" s="17"/>
      <c r="HF77" s="17"/>
      <c r="HG77" s="17"/>
      <c r="HH77" s="17"/>
      <c r="HI77" s="17"/>
      <c r="HJ77" s="17"/>
      <c r="HK77" s="17"/>
      <c r="HL77" s="17"/>
      <c r="HM77" s="17"/>
      <c r="HN77" s="17"/>
      <c r="HO77" s="17"/>
      <c r="HP77" s="17"/>
      <c r="HQ77" s="17"/>
      <c r="HR77" s="17"/>
      <c r="HS77" s="17"/>
      <c r="HT77" s="17"/>
      <c r="HU77" s="17"/>
      <c r="HV77" s="17"/>
      <c r="HW77" s="17"/>
      <c r="HX77" s="17"/>
      <c r="HY77" s="17"/>
      <c r="HZ77" s="17"/>
      <c r="IA77" s="17"/>
      <c r="IB77" s="17"/>
      <c r="IC77" s="17"/>
      <c r="ID77" s="17"/>
      <c r="IE77" s="17"/>
      <c r="IF77" s="17"/>
      <c r="IG77" s="17"/>
      <c r="IH77" s="17"/>
      <c r="II77" s="17"/>
      <c r="IJ77" s="17"/>
      <c r="IK77" s="17"/>
      <c r="IL77" s="17"/>
      <c r="IM77" s="17"/>
      <c r="IN77" s="17"/>
      <c r="IO77" s="22"/>
    </row>
    <row r="78" customFormat="false" ht="14.15" hidden="false" customHeight="false" outlineLevel="0" collapsed="false">
      <c r="A78" s="203"/>
      <c r="B78" s="216" t="s">
        <v>107</v>
      </c>
      <c r="C78" s="217"/>
      <c r="D78" s="218"/>
      <c r="E78" s="220" t="str">
        <f aca="false">IF(OR(E$65=0,E$65="-"),"-",E77/E75)</f>
        <v>-</v>
      </c>
      <c r="F78" s="220" t="str">
        <f aca="false">IF(OR(F$65=0,F$65="-"),"-",F77/F75)</f>
        <v>-</v>
      </c>
      <c r="G78" s="220" t="str">
        <f aca="false">IF(OR(G$65=0,G$65="-"),"-",G77/G75)</f>
        <v>-</v>
      </c>
      <c r="H78" s="220" t="str">
        <f aca="false">IF(OR(H$65=0,H$65="-"),"-",H77/H75)</f>
        <v>-</v>
      </c>
      <c r="I78" s="220" t="str">
        <f aca="false">IF(OR(I$65=0,I$65="-"),"-",I77/I75)</f>
        <v>-</v>
      </c>
      <c r="J78" s="220" t="str">
        <f aca="false">IF(OR(J$65=0,J$65="-"),"-",J77/J75)</f>
        <v>-</v>
      </c>
      <c r="K78" s="220" t="str">
        <f aca="false">IF(OR(K$65=0,K$65="-"),"-",K77/K75)</f>
        <v>-</v>
      </c>
      <c r="L78" s="220" t="str">
        <f aca="false">IF(OR(L$65=0,L$65="-"),"-",L77/L75)</f>
        <v>-</v>
      </c>
      <c r="M78" s="220" t="str">
        <f aca="false">IF(OR(M$65=0,M$65="-"),"-",M77/M75)</f>
        <v>-</v>
      </c>
      <c r="N78" s="220" t="str">
        <f aca="false">IF(OR(N$65=0,N$65="-"),"-",N77/N75)</f>
        <v>-</v>
      </c>
      <c r="O78" s="220" t="str">
        <f aca="false">IF(OR(O$65=0,O$65="-"),"-",O77/O75)</f>
        <v>-</v>
      </c>
      <c r="P78" s="220" t="str">
        <f aca="false">IF(OR(P$65=0,P$65="-"),"-",P77/P75)</f>
        <v>-</v>
      </c>
      <c r="Q78" s="220" t="str">
        <f aca="false">IF(OR(Q$65=0,Q$65="-"),"-",Q77/Q75)</f>
        <v>-</v>
      </c>
      <c r="R78" s="220" t="str">
        <f aca="false">IF(OR(R$65=0,R$65="-"),"-",R77/R75)</f>
        <v>-</v>
      </c>
      <c r="S78" s="220" t="str">
        <f aca="false">IF(OR(S$65=0,S$65="-"),"-",S77/S75)</f>
        <v>-</v>
      </c>
      <c r="T78" s="220" t="str">
        <f aca="false">IF(OR(T$65=0,T$65="-"),"-",T77/T75)</f>
        <v>-</v>
      </c>
      <c r="U78" s="220" t="str">
        <f aca="false">IF(OR(U$65=0,U$65="-"),"-",U77/U75)</f>
        <v>-</v>
      </c>
      <c r="V78" s="220" t="str">
        <f aca="false">IF(OR(V$65=0,V$65="-"),"-",V77/V75)</f>
        <v>-</v>
      </c>
      <c r="W78" s="220" t="str">
        <f aca="false">IF(OR(W$65=0,W$65="-"),"-",W77/W75)</f>
        <v>-</v>
      </c>
      <c r="X78" s="220" t="str">
        <f aca="false">IF(OR(X$65=0,X$65="-"),"-",X77/X75)</f>
        <v>-</v>
      </c>
      <c r="Y78" s="220" t="str">
        <f aca="false">IF(OR(Y$65=0,Y$65="-"),"-",Y77/Y75)</f>
        <v>-</v>
      </c>
      <c r="Z78" s="220" t="str">
        <f aca="false">IF(OR(Z$65=0,Z$65="-"),"-",Z77/Z75)</f>
        <v>-</v>
      </c>
      <c r="AA78" s="220" t="str">
        <f aca="false">IF(OR(AA$65=0,AA$65="-"),"-",AA77/AA75)</f>
        <v>-</v>
      </c>
      <c r="AB78" s="220" t="str">
        <f aca="false">IF(OR(AB$65=0,AB$65="-"),"-",AB77/AB75)</f>
        <v>-</v>
      </c>
      <c r="AC78" s="220" t="str">
        <f aca="false">IF(OR(AC$65=0,AC$65="-"),"-",AC77/AC75)</f>
        <v>-</v>
      </c>
      <c r="AD78" s="220" t="str">
        <f aca="false">IF(OR(AD$65=0,AD$65="-"),"-",AD77/AD75)</f>
        <v>-</v>
      </c>
      <c r="AE78" s="220" t="str">
        <f aca="false">IF(OR(AE$65=0,AE$65="-"),"-",AE77/AE75)</f>
        <v>-</v>
      </c>
      <c r="AF78" s="220" t="str">
        <f aca="false">IF(OR(AF$65=0,AF$65="-"),"-",AF77/AF75)</f>
        <v>-</v>
      </c>
      <c r="AG78" s="220" t="str">
        <f aca="false">IF(OR(AG$65=0,AG$65="-"),"-",AG77/AG75)</f>
        <v>-</v>
      </c>
      <c r="AH78" s="220" t="str">
        <f aca="false">IF(OR(AH$65=0,AH$65="-"),"-",AH77/AH75)</f>
        <v>-</v>
      </c>
      <c r="AI78" s="220" t="str">
        <f aca="false">IF(OR(AI$65=0,AI$65="-"),"-",AI77/AI75)</f>
        <v>-</v>
      </c>
      <c r="AJ78" s="220" t="str">
        <f aca="false">IF(OR(AJ$65=0,AJ$65="-"),"-",AJ77/AJ75)</f>
        <v>-</v>
      </c>
      <c r="AK78" s="220" t="str">
        <f aca="false">IF(OR(AK$65=0,AK$65="-"),"-",AK77/AK75)</f>
        <v>-</v>
      </c>
      <c r="AL78" s="220" t="str">
        <f aca="false">IF(OR(AL$65=0,AL$65="-"),"-",AL77/AL75)</f>
        <v>-</v>
      </c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201"/>
      <c r="FK78" s="203"/>
      <c r="FL78" s="216" t="s">
        <v>107</v>
      </c>
      <c r="FM78" s="219"/>
      <c r="FN78" s="219"/>
      <c r="FO78" s="221" t="n">
        <f aca="false">IF(FO$65=0,"-",FO77/FO75)</f>
        <v>0.409090909090909</v>
      </c>
      <c r="FP78" s="221" t="e">
        <f aca="false">IF(FP$65=0,"-",FP77/FP75)</f>
        <v>#DIV/0!</v>
      </c>
      <c r="FQ78" s="221" t="n">
        <f aca="false">IF(FQ$65=0,"-",FQ77/FQ75)</f>
        <v>0.617647058823529</v>
      </c>
      <c r="FR78" s="221" t="n">
        <f aca="false">IF(FR$65=0,"-",FR77/FR75)</f>
        <v>0.875</v>
      </c>
      <c r="FS78" s="221" t="e">
        <f aca="false">IF(FS$65=0,"-",FS77/FS75)</f>
        <v>#DIV/0!</v>
      </c>
      <c r="FT78" s="221" t="e">
        <f aca="false">IF(FT$65=0,"-",FT77/FT75)</f>
        <v>#DIV/0!</v>
      </c>
      <c r="FU78" s="221" t="n">
        <f aca="false">IF(FU$65=0,"-",FU77/FU75)</f>
        <v>0.166666666666667</v>
      </c>
      <c r="FV78" s="221" t="n">
        <f aca="false">IF(FV$65=0,"-",FV77/FV75)</f>
        <v>0.209302325581395</v>
      </c>
      <c r="FW78" s="221" t="n">
        <f aca="false">IF(FW$65=0,"-",FW77/FW75)</f>
        <v>0.261904761904762</v>
      </c>
      <c r="FX78" s="221" t="n">
        <f aca="false">IF(FX$65=0,"-",FX77/FX75)</f>
        <v>0.238095238095238</v>
      </c>
      <c r="FY78" s="221" t="n">
        <f aca="false">IF(FY$65=0,"-",FY77/FY75)</f>
        <v>1</v>
      </c>
      <c r="FZ78" s="221" t="n">
        <f aca="false">IF(FZ$65=0,"-",FZ77/FZ75)</f>
        <v>0.125</v>
      </c>
      <c r="GA78" s="221" t="n">
        <f aca="false">IF(GA$65=0,"-",GA77/GA75)</f>
        <v>0.222222222222222</v>
      </c>
      <c r="GB78" s="221" t="e">
        <f aca="false">IF(GB$65=0,"-",GB77/GB75)</f>
        <v>#DIV/0!</v>
      </c>
      <c r="GC78" s="221" t="e">
        <f aca="false">IF(GC$65=0,"-",GC77/GC75)</f>
        <v>#DIV/0!</v>
      </c>
      <c r="GD78" s="221" t="e">
        <f aca="false">IF(GD$65=0,"-",GD77/GD75)</f>
        <v>#DIV/0!</v>
      </c>
      <c r="GE78" s="221" t="e">
        <f aca="false">IF(GE$65=0,"-",GE77/GE75)</f>
        <v>#DIV/0!</v>
      </c>
      <c r="GF78" s="221" t="e">
        <f aca="false">IF(GF$65=0,"-",GF77/GF75)</f>
        <v>#DIV/0!</v>
      </c>
      <c r="GG78" s="221" t="n">
        <f aca="false">IF(GG$65=0,"-",GG77/GG75)</f>
        <v>1</v>
      </c>
      <c r="GH78" s="221" t="n">
        <f aca="false">IF(GH$65=0,"-",GH77/GH75)</f>
        <v>0.933333333333333</v>
      </c>
      <c r="GI78" s="221" t="n">
        <f aca="false">IF(GI$65=0,"-",GI77/GI75)</f>
        <v>0.642857142857143</v>
      </c>
      <c r="GJ78" s="221" t="e">
        <f aca="false">IF(GJ$65=0,"-",GJ77/GJ75)</f>
        <v>#DIV/0!</v>
      </c>
      <c r="GK78" s="221" t="e">
        <f aca="false">IF(GK$65=0,"-",GK77/GK75)</f>
        <v>#DIV/0!</v>
      </c>
      <c r="GL78" s="221" t="n">
        <f aca="false">IF(GL$65=0,"-",GL77/GL75)</f>
        <v>0.363636363636364</v>
      </c>
      <c r="GM78" s="221" t="e">
        <f aca="false">IF(GM$65=0,"-",GM77/GM75)</f>
        <v>#DIV/0!</v>
      </c>
      <c r="GN78" s="221" t="e">
        <f aca="false">IF(GN$65=0,"-",GN77/GN75)</f>
        <v>#DIV/0!</v>
      </c>
      <c r="GO78" s="221" t="n">
        <f aca="false">IF(GO$65=0,"-",GO77/GO75)</f>
        <v>0.272727272727273</v>
      </c>
      <c r="GP78" s="221" t="n">
        <f aca="false">IF(GP$65=0,"-",GP77/GP75)</f>
        <v>0.166666666666667</v>
      </c>
      <c r="GQ78" s="221" t="e">
        <f aca="false">IF(GQ$65=0,"-",GQ77/GQ75)</f>
        <v>#DIV/0!</v>
      </c>
      <c r="GR78" s="221" t="n">
        <f aca="false">IF(GR$65=0,"-",GR77/GR75)</f>
        <v>0.909090909090909</v>
      </c>
      <c r="GS78" s="221" t="e">
        <f aca="false">IF(GS$65=0,"-",GS77/GS75)</f>
        <v>#DIV/0!</v>
      </c>
      <c r="GT78" s="221" t="e">
        <f aca="false">IF(GT$65=0,"-",GT77/GT75)</f>
        <v>#DIV/0!</v>
      </c>
      <c r="GU78" s="221" t="e">
        <f aca="false">IF(GU$65=0,"-",GU77/GU75)</f>
        <v>#DIV/0!</v>
      </c>
      <c r="GV78" s="221" t="e">
        <f aca="false">IF(GV$65=0,"-",GV77/GV75)</f>
        <v>#DIV/0!</v>
      </c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22"/>
    </row>
    <row r="79" customFormat="false" ht="15" hidden="false" customHeight="false" outlineLevel="0" collapsed="false">
      <c r="A79" s="203"/>
      <c r="B79" s="216" t="s">
        <v>42</v>
      </c>
      <c r="C79" s="217"/>
      <c r="D79" s="218"/>
      <c r="E79" s="171" t="n">
        <f aca="false">IF(E$65=0,"-",SUM(E67:E69))</f>
        <v>0</v>
      </c>
      <c r="F79" s="169" t="n">
        <f aca="false">IF(F$65=0,"-",SUM(F67:F69))</f>
        <v>0</v>
      </c>
      <c r="G79" s="171" t="n">
        <f aca="false">IF(G$65=0,"-",SUM(G67:G69))</f>
        <v>0</v>
      </c>
      <c r="H79" s="168" t="n">
        <f aca="false">IF(H$65=0,"-",SUM(H67:H69))</f>
        <v>0</v>
      </c>
      <c r="I79" s="168" t="n">
        <f aca="false">IF(I$65=0,"-",SUM(I67:I69))</f>
        <v>0</v>
      </c>
      <c r="J79" s="169" t="n">
        <f aca="false">IF(J$65=0,"-",SUM(J67:J69))</f>
        <v>0</v>
      </c>
      <c r="K79" s="171" t="n">
        <f aca="false">IF(K$65=0,"-",SUM(K67:K69))</f>
        <v>0</v>
      </c>
      <c r="L79" s="168" t="n">
        <f aca="false">IF(L$65=0,"-",SUM(L67:L69))</f>
        <v>0</v>
      </c>
      <c r="M79" s="168" t="n">
        <f aca="false">IF(M$65=0,"-",SUM(M67:M69))</f>
        <v>0</v>
      </c>
      <c r="N79" s="169" t="n">
        <f aca="false">IF(N$65=0,"-",SUM(N67:N69))</f>
        <v>0</v>
      </c>
      <c r="O79" s="171" t="n">
        <f aca="false">IF(O$65=0,"-",SUM(O67:O69))</f>
        <v>0</v>
      </c>
      <c r="P79" s="168" t="n">
        <f aca="false">IF(P$65=0,"-",SUM(P67:P69))</f>
        <v>0</v>
      </c>
      <c r="Q79" s="168" t="n">
        <f aca="false">IF(Q$65=0,"-",SUM(Q67:Q69))</f>
        <v>0</v>
      </c>
      <c r="R79" s="168" t="n">
        <f aca="false">IF(R$65=0,"-",SUM(R67:R69))</f>
        <v>0</v>
      </c>
      <c r="S79" s="168" t="n">
        <f aca="false">IF(S$65=0,"-",SUM(S67:S69))</f>
        <v>0</v>
      </c>
      <c r="T79" s="168" t="n">
        <f aca="false">IF(T$65=0,"-",SUM(T67:T69))</f>
        <v>0</v>
      </c>
      <c r="U79" s="168" t="n">
        <f aca="false">IF(U$65=0,"-",SUM(U67:U69))</f>
        <v>0</v>
      </c>
      <c r="V79" s="169" t="n">
        <f aca="false">IF(V$65=0,"-",SUM(V67:V69))</f>
        <v>0</v>
      </c>
      <c r="W79" s="171" t="n">
        <f aca="false">IF(W$65=0,"-",SUM(W67:W69))</f>
        <v>0</v>
      </c>
      <c r="X79" s="168" t="n">
        <f aca="false">IF(X$65=0,"-",SUM(X67:X69))</f>
        <v>0</v>
      </c>
      <c r="Y79" s="168" t="n">
        <f aca="false">IF(Y$65=0,"-",SUM(Y67:Y69))</f>
        <v>0</v>
      </c>
      <c r="Z79" s="168" t="n">
        <f aca="false">IF(Z$65=0,"-",SUM(Z67:Z69))</f>
        <v>0</v>
      </c>
      <c r="AA79" s="168" t="n">
        <f aca="false">IF(AA$65=0,"-",SUM(AA67:AA69))</f>
        <v>0</v>
      </c>
      <c r="AB79" s="168" t="n">
        <f aca="false">IF(AB$65=0,"-",SUM(AB67:AB69))</f>
        <v>0</v>
      </c>
      <c r="AC79" s="168" t="n">
        <f aca="false">IF(AC$65=0,"-",SUM(AC67:AC69))</f>
        <v>0</v>
      </c>
      <c r="AD79" s="169" t="n">
        <f aca="false">IF(AD$65=0,"-",SUM(AD67:AD69))</f>
        <v>0</v>
      </c>
      <c r="AE79" s="171" t="n">
        <f aca="false">IF(AE$65=0,"-",SUM(AE67:AE69))</f>
        <v>0</v>
      </c>
      <c r="AF79" s="168" t="n">
        <f aca="false">IF(AF$65=0,"-",SUM(AF67:AF69))</f>
        <v>0</v>
      </c>
      <c r="AG79" s="168" t="n">
        <f aca="false">IF(AG$65=0,"-",SUM(AG67:AG69))</f>
        <v>0</v>
      </c>
      <c r="AH79" s="168" t="n">
        <f aca="false">IF(AH$65=0,"-",SUM(AH67:AH69))</f>
        <v>0</v>
      </c>
      <c r="AI79" s="168" t="n">
        <f aca="false">IF(AI$65=0,"-",SUM(AI67:AI69))</f>
        <v>0</v>
      </c>
      <c r="AJ79" s="168" t="n">
        <f aca="false">IF(AJ$65=0,"-",SUM(AJ67:AJ69))</f>
        <v>0</v>
      </c>
      <c r="AK79" s="168" t="n">
        <f aca="false">IF(AK$65=0,"-",SUM(AK67:AK69))</f>
        <v>0</v>
      </c>
      <c r="AL79" s="169" t="n">
        <f aca="false">IF(AL$65=0,"-",SUM(AL67:AL69))</f>
        <v>0</v>
      </c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201"/>
      <c r="FK79" s="203"/>
      <c r="FL79" s="216" t="s">
        <v>42</v>
      </c>
      <c r="FM79" s="219"/>
      <c r="FN79" s="219"/>
      <c r="FO79" s="168" t="n">
        <f aca="false">IF(FO$65=0,"-",SUM(FO67:FO69))</f>
        <v>4</v>
      </c>
      <c r="FP79" s="168" t="n">
        <f aca="false">IF(FP$65=0,"-",SUM(FP67:FP69))</f>
        <v>0</v>
      </c>
      <c r="FQ79" s="168" t="n">
        <f aca="false">IF(FQ$65=0,"-",SUM(FQ67:FQ69))</f>
        <v>8</v>
      </c>
      <c r="FR79" s="168" t="n">
        <f aca="false">IF(FR$65=0,"-",SUM(FR67:FR69))</f>
        <v>5</v>
      </c>
      <c r="FS79" s="168" t="n">
        <f aca="false">IF(FS$65=0,"-",SUM(FS67:FS69))</f>
        <v>0</v>
      </c>
      <c r="FT79" s="168" t="n">
        <f aca="false">IF(FT$65=0,"-",SUM(FT67:FT69))</f>
        <v>0</v>
      </c>
      <c r="FU79" s="168" t="n">
        <f aca="false">IF(FU$65=0,"-",SUM(FU67:FU69))</f>
        <v>4</v>
      </c>
      <c r="FV79" s="168" t="n">
        <f aca="false">IF(FV$65=0,"-",SUM(FV67:FV69))</f>
        <v>2</v>
      </c>
      <c r="FW79" s="168" t="n">
        <f aca="false">IF(FW$65=0,"-",SUM(FW67:FW69))</f>
        <v>4</v>
      </c>
      <c r="FX79" s="168" t="n">
        <f aca="false">IF(FX$65=0,"-",SUM(FX67:FX69))</f>
        <v>4</v>
      </c>
      <c r="FY79" s="168" t="n">
        <f aca="false">IF(FY$65=0,"-",SUM(FY67:FY69))</f>
        <v>7</v>
      </c>
      <c r="FZ79" s="168" t="n">
        <f aca="false">IF(FZ$65=0,"-",SUM(FZ67:FZ69))</f>
        <v>1</v>
      </c>
      <c r="GA79" s="168" t="n">
        <f aca="false">IF(GA$65=0,"-",SUM(GA67:GA69))</f>
        <v>1</v>
      </c>
      <c r="GB79" s="168" t="n">
        <f aca="false">IF(GB$65=0,"-",SUM(GB67:GB69))</f>
        <v>0</v>
      </c>
      <c r="GC79" s="168" t="n">
        <f aca="false">IF(GC$65=0,"-",SUM(GC67:GC69))</f>
        <v>0</v>
      </c>
      <c r="GD79" s="168" t="n">
        <f aca="false">IF(GD$65=0,"-",SUM(GD67:GD69))</f>
        <v>0</v>
      </c>
      <c r="GE79" s="168" t="n">
        <f aca="false">IF(GE$65=0,"-",SUM(GE67:GE69))</f>
        <v>0</v>
      </c>
      <c r="GF79" s="168" t="n">
        <f aca="false">IF(GF$65=0,"-",SUM(GF67:GF69))</f>
        <v>0</v>
      </c>
      <c r="GG79" s="168" t="n">
        <f aca="false">IF(GG$65=0,"-",SUM(GG67:GG69))</f>
        <v>0</v>
      </c>
      <c r="GH79" s="168" t="n">
        <f aca="false">IF(GH$65=0,"-",SUM(GH67:GH69))</f>
        <v>5</v>
      </c>
      <c r="GI79" s="168" t="n">
        <f aca="false">IF(GI$65=0,"-",SUM(GI67:GI69))</f>
        <v>1</v>
      </c>
      <c r="GJ79" s="168" t="n">
        <f aca="false">IF(GJ$65=0,"-",SUM(GJ67:GJ69))</f>
        <v>0</v>
      </c>
      <c r="GK79" s="168" t="n">
        <f aca="false">IF(GK$65=0,"-",SUM(GK67:GK69))</f>
        <v>0</v>
      </c>
      <c r="GL79" s="168" t="n">
        <f aca="false">IF(GL$65=0,"-",SUM(GL67:GL69))</f>
        <v>0</v>
      </c>
      <c r="GM79" s="168" t="n">
        <f aca="false">IF(GM$65=0,"-",SUM(GM67:GM69))</f>
        <v>0</v>
      </c>
      <c r="GN79" s="168" t="n">
        <f aca="false">IF(GN$65=0,"-",SUM(GN67:GN69))</f>
        <v>0</v>
      </c>
      <c r="GO79" s="168" t="n">
        <f aca="false">IF(GO$65=0,"-",SUM(GO67:GO69))</f>
        <v>1</v>
      </c>
      <c r="GP79" s="168" t="n">
        <f aca="false">IF(GP$65=0,"-",SUM(GP67:GP69))</f>
        <v>1</v>
      </c>
      <c r="GQ79" s="168" t="n">
        <f aca="false">IF(GQ$65=0,"-",SUM(GQ67:GQ69))</f>
        <v>0</v>
      </c>
      <c r="GR79" s="168" t="n">
        <f aca="false">IF(GR$65=0,"-",SUM(GR67:GR69))</f>
        <v>4</v>
      </c>
      <c r="GS79" s="168" t="n">
        <f aca="false">IF(GS$65=0,"-",SUM(GS67:GS69))</f>
        <v>0</v>
      </c>
      <c r="GT79" s="168" t="n">
        <f aca="false">IF(GT$65=0,"-",SUM(GT67:GT69))</f>
        <v>0</v>
      </c>
      <c r="GU79" s="168" t="n">
        <f aca="false">IF(GU$65=0,"-",SUM(GU67:GU69))</f>
        <v>0</v>
      </c>
      <c r="GV79" s="168" t="n">
        <f aca="false">IF(GV$65=0,"-",SUM(GV67:GV69))</f>
        <v>0</v>
      </c>
      <c r="GW79" s="17"/>
      <c r="GX79" s="17"/>
      <c r="GY79" s="17"/>
      <c r="GZ79" s="17"/>
      <c r="HA79" s="17"/>
      <c r="HB79" s="17"/>
      <c r="HC79" s="17"/>
      <c r="HD79" s="17"/>
      <c r="HE79" s="17"/>
      <c r="HF79" s="17"/>
      <c r="HG79" s="17"/>
      <c r="HH79" s="17"/>
      <c r="HI79" s="17"/>
      <c r="HJ79" s="17"/>
      <c r="HK79" s="17"/>
      <c r="HL79" s="17"/>
      <c r="HM79" s="17"/>
      <c r="HN79" s="17"/>
      <c r="HO79" s="17"/>
      <c r="HP79" s="17"/>
      <c r="HQ79" s="17"/>
      <c r="HR79" s="17"/>
      <c r="HS79" s="17"/>
      <c r="HT79" s="17"/>
      <c r="HU79" s="17"/>
      <c r="HV79" s="17"/>
      <c r="HW79" s="17"/>
      <c r="HX79" s="17"/>
      <c r="HY79" s="17"/>
      <c r="HZ79" s="17"/>
      <c r="IA79" s="17"/>
      <c r="IB79" s="17"/>
      <c r="IC79" s="17"/>
      <c r="ID79" s="17"/>
      <c r="IE79" s="17"/>
      <c r="IF79" s="17"/>
      <c r="IG79" s="17"/>
      <c r="IH79" s="17"/>
      <c r="II79" s="17"/>
      <c r="IJ79" s="17"/>
      <c r="IK79" s="17"/>
      <c r="IL79" s="17"/>
      <c r="IM79" s="17"/>
      <c r="IN79" s="17"/>
      <c r="IO79" s="22"/>
    </row>
    <row r="80" customFormat="false" ht="15" hidden="false" customHeight="false" outlineLevel="0" collapsed="false">
      <c r="A80" s="203"/>
      <c r="B80" s="216" t="s">
        <v>108</v>
      </c>
      <c r="C80" s="217"/>
      <c r="D80" s="218"/>
      <c r="E80" s="220" t="str">
        <f aca="false">IF(OR(E$65=0,E$65="-"),"-",E79/E75)</f>
        <v>-</v>
      </c>
      <c r="F80" s="220" t="str">
        <f aca="false">IF(OR(F$65=0,F$65="-"),"-",F79/F75)</f>
        <v>-</v>
      </c>
      <c r="G80" s="220" t="str">
        <f aca="false">IF(OR(G$65=0,G$65="-"),"-",G79/G75)</f>
        <v>-</v>
      </c>
      <c r="H80" s="220" t="str">
        <f aca="false">IF(OR(H$65=0,H$65="-"),"-",H79/H75)</f>
        <v>-</v>
      </c>
      <c r="I80" s="220" t="str">
        <f aca="false">IF(OR(I$65=0,I$65="-"),"-",I79/I75)</f>
        <v>-</v>
      </c>
      <c r="J80" s="220" t="str">
        <f aca="false">IF(OR(J$65=0,J$65="-"),"-",J79/J75)</f>
        <v>-</v>
      </c>
      <c r="K80" s="220" t="str">
        <f aca="false">IF(OR(K$65=0,K$65="-"),"-",K79/K75)</f>
        <v>-</v>
      </c>
      <c r="L80" s="220" t="str">
        <f aca="false">IF(OR(L$65=0,L$65="-"),"-",L79/L75)</f>
        <v>-</v>
      </c>
      <c r="M80" s="220" t="str">
        <f aca="false">IF(OR(M$65=0,M$65="-"),"-",M79/M75)</f>
        <v>-</v>
      </c>
      <c r="N80" s="220" t="str">
        <f aca="false">IF(OR(N$65=0,N$65="-"),"-",N79/N75)</f>
        <v>-</v>
      </c>
      <c r="O80" s="220" t="str">
        <f aca="false">IF(OR(O$65=0,O$65="-"),"-",O79/O75)</f>
        <v>-</v>
      </c>
      <c r="P80" s="220" t="str">
        <f aca="false">IF(OR(P$65=0,P$65="-"),"-",P79/P75)</f>
        <v>-</v>
      </c>
      <c r="Q80" s="220" t="str">
        <f aca="false">IF(OR(Q$65=0,Q$65="-"),"-",Q79/Q75)</f>
        <v>-</v>
      </c>
      <c r="R80" s="220" t="str">
        <f aca="false">IF(OR(R$65=0,R$65="-"),"-",R79/R75)</f>
        <v>-</v>
      </c>
      <c r="S80" s="220" t="str">
        <f aca="false">IF(OR(S$65=0,S$65="-"),"-",S79/S75)</f>
        <v>-</v>
      </c>
      <c r="T80" s="220" t="str">
        <f aca="false">IF(OR(T$65=0,T$65="-"),"-",T79/T75)</f>
        <v>-</v>
      </c>
      <c r="U80" s="220" t="str">
        <f aca="false">IF(OR(U$65=0,U$65="-"),"-",U79/U75)</f>
        <v>-</v>
      </c>
      <c r="V80" s="220" t="str">
        <f aca="false">IF(OR(V$65=0,V$65="-"),"-",V79/V75)</f>
        <v>-</v>
      </c>
      <c r="W80" s="220" t="str">
        <f aca="false">IF(OR(W$65=0,W$65="-"),"-",W79/W75)</f>
        <v>-</v>
      </c>
      <c r="X80" s="220" t="str">
        <f aca="false">IF(OR(X$65=0,X$65="-"),"-",X79/X75)</f>
        <v>-</v>
      </c>
      <c r="Y80" s="220" t="str">
        <f aca="false">IF(OR(Y$65=0,Y$65="-"),"-",Y79/Y75)</f>
        <v>-</v>
      </c>
      <c r="Z80" s="220" t="str">
        <f aca="false">IF(OR(Z$65=0,Z$65="-"),"-",Z79/Z75)</f>
        <v>-</v>
      </c>
      <c r="AA80" s="220" t="str">
        <f aca="false">IF(OR(AA$65=0,AA$65="-"),"-",AA79/AA75)</f>
        <v>-</v>
      </c>
      <c r="AB80" s="220" t="str">
        <f aca="false">IF(OR(AB$65=0,AB$65="-"),"-",AB79/AB75)</f>
        <v>-</v>
      </c>
      <c r="AC80" s="220" t="str">
        <f aca="false">IF(OR(AC$65=0,AC$65="-"),"-",AC79/AC75)</f>
        <v>-</v>
      </c>
      <c r="AD80" s="220" t="str">
        <f aca="false">IF(OR(AD$65=0,AD$65="-"),"-",AD79/AD75)</f>
        <v>-</v>
      </c>
      <c r="AE80" s="220" t="str">
        <f aca="false">IF(OR(AE$65=0,AE$65="-"),"-",AE79/AE75)</f>
        <v>-</v>
      </c>
      <c r="AF80" s="220" t="str">
        <f aca="false">IF(OR(AF$65=0,AF$65="-"),"-",AF79/AF75)</f>
        <v>-</v>
      </c>
      <c r="AG80" s="220" t="str">
        <f aca="false">IF(OR(AG$65=0,AG$65="-"),"-",AG79/AG75)</f>
        <v>-</v>
      </c>
      <c r="AH80" s="220" t="str">
        <f aca="false">IF(OR(AH$65=0,AH$65="-"),"-",AH79/AH75)</f>
        <v>-</v>
      </c>
      <c r="AI80" s="220" t="str">
        <f aca="false">IF(OR(AI$65=0,AI$65="-"),"-",AI79/AI75)</f>
        <v>-</v>
      </c>
      <c r="AJ80" s="220" t="str">
        <f aca="false">IF(OR(AJ$65=0,AJ$65="-"),"-",AJ79/AJ75)</f>
        <v>-</v>
      </c>
      <c r="AK80" s="220" t="str">
        <f aca="false">IF(OR(AK$65=0,AK$65="-"),"-",AK79/AK75)</f>
        <v>-</v>
      </c>
      <c r="AL80" s="220" t="str">
        <f aca="false">IF(OR(AL$65=0,AL$65="-"),"-",AL79/AL75)</f>
        <v>-</v>
      </c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201"/>
      <c r="FK80" s="203"/>
      <c r="FL80" s="216" t="s">
        <v>108</v>
      </c>
      <c r="FM80" s="219"/>
      <c r="FN80" s="219"/>
      <c r="FO80" s="221" t="n">
        <f aca="false">IF(FO$65=0,"-",FO79/FO75)</f>
        <v>0.0909090909090909</v>
      </c>
      <c r="FP80" s="221" t="e">
        <f aca="false">IF(FP$65=0,"-",FP79/FP75)</f>
        <v>#DIV/0!</v>
      </c>
      <c r="FQ80" s="221" t="n">
        <f aca="false">IF(FQ$65=0,"-",FQ79/FQ75)</f>
        <v>0.235294117647059</v>
      </c>
      <c r="FR80" s="221" t="n">
        <f aca="false">IF(FR$65=0,"-",FR79/FR75)</f>
        <v>0.625</v>
      </c>
      <c r="FS80" s="221" t="e">
        <f aca="false">IF(FS$65=0,"-",FS79/FS75)</f>
        <v>#DIV/0!</v>
      </c>
      <c r="FT80" s="221" t="e">
        <f aca="false">IF(FT$65=0,"-",FT79/FT75)</f>
        <v>#DIV/0!</v>
      </c>
      <c r="FU80" s="221" t="n">
        <f aca="false">IF(FU$65=0,"-",FU79/FU75)</f>
        <v>0.0952380952380952</v>
      </c>
      <c r="FV80" s="221" t="n">
        <f aca="false">IF(FV$65=0,"-",FV79/FV75)</f>
        <v>0.0465116279069767</v>
      </c>
      <c r="FW80" s="221" t="n">
        <f aca="false">IF(FW$65=0,"-",FW79/FW75)</f>
        <v>0.0952380952380952</v>
      </c>
      <c r="FX80" s="221" t="n">
        <f aca="false">IF(FX$65=0,"-",FX79/FX75)</f>
        <v>0.0952380952380952</v>
      </c>
      <c r="FY80" s="221" t="n">
        <f aca="false">IF(FY$65=0,"-",FY79/FY75)</f>
        <v>0.875</v>
      </c>
      <c r="FZ80" s="221" t="n">
        <f aca="false">IF(FZ$65=0,"-",FZ79/FZ75)</f>
        <v>0.125</v>
      </c>
      <c r="GA80" s="221" t="n">
        <f aca="false">IF(GA$65=0,"-",GA79/GA75)</f>
        <v>0.037037037037037</v>
      </c>
      <c r="GB80" s="221" t="e">
        <f aca="false">IF(GB$65=0,"-",GB79/GB75)</f>
        <v>#DIV/0!</v>
      </c>
      <c r="GC80" s="221" t="e">
        <f aca="false">IF(GC$65=0,"-",GC79/GC75)</f>
        <v>#DIV/0!</v>
      </c>
      <c r="GD80" s="221" t="e">
        <f aca="false">IF(GD$65=0,"-",GD79/GD75)</f>
        <v>#DIV/0!</v>
      </c>
      <c r="GE80" s="221" t="e">
        <f aca="false">IF(GE$65=0,"-",GE79/GE75)</f>
        <v>#DIV/0!</v>
      </c>
      <c r="GF80" s="221" t="e">
        <f aca="false">IF(GF$65=0,"-",GF79/GF75)</f>
        <v>#DIV/0!</v>
      </c>
      <c r="GG80" s="221" t="n">
        <f aca="false">IF(GG$65=0,"-",GG79/GG75)</f>
        <v>0</v>
      </c>
      <c r="GH80" s="221" t="n">
        <f aca="false">IF(GH$65=0,"-",GH79/GH75)</f>
        <v>0.333333333333333</v>
      </c>
      <c r="GI80" s="221" t="n">
        <f aca="false">IF(GI$65=0,"-",GI79/GI75)</f>
        <v>0.0714285714285714</v>
      </c>
      <c r="GJ80" s="221" t="e">
        <f aca="false">IF(GJ$65=0,"-",GJ79/GJ75)</f>
        <v>#DIV/0!</v>
      </c>
      <c r="GK80" s="221" t="e">
        <f aca="false">IF(GK$65=0,"-",GK79/GK75)</f>
        <v>#DIV/0!</v>
      </c>
      <c r="GL80" s="221" t="n">
        <f aca="false">IF(GL$65=0,"-",GL79/GL75)</f>
        <v>0</v>
      </c>
      <c r="GM80" s="221" t="e">
        <f aca="false">IF(GM$65=0,"-",GM79/GM75)</f>
        <v>#DIV/0!</v>
      </c>
      <c r="GN80" s="221" t="e">
        <f aca="false">IF(GN$65=0,"-",GN79/GN75)</f>
        <v>#DIV/0!</v>
      </c>
      <c r="GO80" s="221" t="n">
        <f aca="false">IF(GO$65=0,"-",GO79/GO75)</f>
        <v>0.0909090909090909</v>
      </c>
      <c r="GP80" s="221" t="n">
        <f aca="false">IF(GP$65=0,"-",GP79/GP75)</f>
        <v>0.166666666666667</v>
      </c>
      <c r="GQ80" s="221" t="e">
        <f aca="false">IF(GQ$65=0,"-",GQ79/GQ75)</f>
        <v>#DIV/0!</v>
      </c>
      <c r="GR80" s="221" t="n">
        <f aca="false">IF(GR$65=0,"-",GR79/GR75)</f>
        <v>0.363636363636364</v>
      </c>
      <c r="GS80" s="221" t="e">
        <f aca="false">IF(GS$65=0,"-",GS79/GS75)</f>
        <v>#DIV/0!</v>
      </c>
      <c r="GT80" s="221" t="e">
        <f aca="false">IF(GT$65=0,"-",GT79/GT75)</f>
        <v>#DIV/0!</v>
      </c>
      <c r="GU80" s="221" t="e">
        <f aca="false">IF(GU$65=0,"-",GU79/GU75)</f>
        <v>#DIV/0!</v>
      </c>
      <c r="GV80" s="221" t="e">
        <f aca="false">IF(GV$65=0,"-",GV79/GV75)</f>
        <v>#DIV/0!</v>
      </c>
      <c r="GW80" s="17"/>
      <c r="GX80" s="17"/>
      <c r="GY80" s="17"/>
      <c r="GZ80" s="17"/>
      <c r="HA80" s="17"/>
      <c r="HB80" s="17"/>
      <c r="HC80" s="17"/>
      <c r="HD80" s="17"/>
      <c r="HE80" s="17"/>
      <c r="HF80" s="17"/>
      <c r="HG80" s="17"/>
      <c r="HH80" s="17"/>
      <c r="HI80" s="17"/>
      <c r="HJ80" s="17"/>
      <c r="HK80" s="17"/>
      <c r="HL80" s="17"/>
      <c r="HM80" s="17"/>
      <c r="HN80" s="17"/>
      <c r="HO80" s="17"/>
      <c r="HP80" s="17"/>
      <c r="HQ80" s="17"/>
      <c r="HR80" s="17"/>
      <c r="HS80" s="17"/>
      <c r="HT80" s="17"/>
      <c r="HU80" s="17"/>
      <c r="HV80" s="17"/>
      <c r="HW80" s="17"/>
      <c r="HX80" s="17"/>
      <c r="HY80" s="17"/>
      <c r="HZ80" s="17"/>
      <c r="IA80" s="17"/>
      <c r="IB80" s="17"/>
      <c r="IC80" s="17"/>
      <c r="ID80" s="17"/>
      <c r="IE80" s="17"/>
      <c r="IF80" s="17"/>
      <c r="IG80" s="17"/>
      <c r="IH80" s="17"/>
      <c r="II80" s="17"/>
      <c r="IJ80" s="17"/>
      <c r="IK80" s="17"/>
      <c r="IL80" s="17"/>
      <c r="IM80" s="17"/>
      <c r="IN80" s="17"/>
      <c r="IO80" s="22"/>
    </row>
    <row r="81" customFormat="false" ht="15" hidden="false" customHeight="false" outlineLevel="0" collapsed="false">
      <c r="A81" s="203"/>
      <c r="B81" s="216" t="s">
        <v>109</v>
      </c>
      <c r="C81" s="217"/>
      <c r="D81" s="218"/>
      <c r="E81" s="171" t="n">
        <f aca="false">IF(E$65=0,"-",SUM(E70:E71))</f>
        <v>0</v>
      </c>
      <c r="F81" s="169" t="n">
        <f aca="false">IF(F$65=0,"-",SUM(F70:F71))</f>
        <v>0</v>
      </c>
      <c r="G81" s="171" t="n">
        <f aca="false">IF(G$65=0,"-",SUM(G70:G71))</f>
        <v>0</v>
      </c>
      <c r="H81" s="168" t="n">
        <f aca="false">IF(H$65=0,"-",SUM(H70:H71))</f>
        <v>0</v>
      </c>
      <c r="I81" s="168" t="n">
        <f aca="false">IF(I$65=0,"-",SUM(I70:I71))</f>
        <v>0</v>
      </c>
      <c r="J81" s="169" t="n">
        <f aca="false">IF(J$65=0,"-",SUM(J70:J71))</f>
        <v>0</v>
      </c>
      <c r="K81" s="171" t="n">
        <f aca="false">IF(K$65=0,"-",SUM(K70:K71))</f>
        <v>0</v>
      </c>
      <c r="L81" s="168" t="n">
        <f aca="false">IF(L$65=0,"-",SUM(L70:L71))</f>
        <v>0</v>
      </c>
      <c r="M81" s="168" t="n">
        <f aca="false">IF(M$65=0,"-",SUM(M70:M71))</f>
        <v>0</v>
      </c>
      <c r="N81" s="169" t="n">
        <f aca="false">IF(N$65=0,"-",SUM(N70:N71))</f>
        <v>0</v>
      </c>
      <c r="O81" s="171" t="n">
        <f aca="false">IF(O$65=0,"-",SUM(O70:O71))</f>
        <v>0</v>
      </c>
      <c r="P81" s="168" t="n">
        <f aca="false">IF(P$65=0,"-",SUM(P70:P71))</f>
        <v>0</v>
      </c>
      <c r="Q81" s="168" t="n">
        <f aca="false">IF(Q$65=0,"-",SUM(Q70:Q71))</f>
        <v>0</v>
      </c>
      <c r="R81" s="168" t="n">
        <f aca="false">IF(R$65=0,"-",SUM(R70:R71))</f>
        <v>0</v>
      </c>
      <c r="S81" s="168" t="n">
        <f aca="false">IF(S$65=0,"-",SUM(S70:S71))</f>
        <v>0</v>
      </c>
      <c r="T81" s="168" t="n">
        <f aca="false">IF(T$65=0,"-",SUM(T70:T71))</f>
        <v>0</v>
      </c>
      <c r="U81" s="168" t="n">
        <f aca="false">IF(U$65=0,"-",SUM(U70:U71))</f>
        <v>0</v>
      </c>
      <c r="V81" s="169" t="n">
        <f aca="false">IF(V$65=0,"-",SUM(V70:V71))</f>
        <v>0</v>
      </c>
      <c r="W81" s="171" t="n">
        <f aca="false">IF(W$65=0,"-",SUM(W70:W71))</f>
        <v>0</v>
      </c>
      <c r="X81" s="168" t="n">
        <f aca="false">IF(X$65=0,"-",SUM(X70:X71))</f>
        <v>0</v>
      </c>
      <c r="Y81" s="168" t="n">
        <f aca="false">IF(Y$65=0,"-",SUM(Y70:Y71))</f>
        <v>0</v>
      </c>
      <c r="Z81" s="168" t="n">
        <f aca="false">IF(Z$65=0,"-",SUM(Z70:Z71))</f>
        <v>0</v>
      </c>
      <c r="AA81" s="168" t="n">
        <f aca="false">IF(AA$65=0,"-",SUM(AA70:AA71))</f>
        <v>0</v>
      </c>
      <c r="AB81" s="168" t="n">
        <f aca="false">IF(AB$65=0,"-",SUM(AB70:AB71))</f>
        <v>0</v>
      </c>
      <c r="AC81" s="168" t="n">
        <f aca="false">IF(AC$65=0,"-",SUM(AC70:AC71))</f>
        <v>0</v>
      </c>
      <c r="AD81" s="169" t="n">
        <f aca="false">IF(AD$65=0,"-",SUM(AD70:AD71))</f>
        <v>0</v>
      </c>
      <c r="AE81" s="171" t="n">
        <f aca="false">IF(AE$65=0,"-",SUM(AE70:AE71))</f>
        <v>0</v>
      </c>
      <c r="AF81" s="168" t="n">
        <f aca="false">IF(AF$65=0,"-",SUM(AF70:AF71))</f>
        <v>0</v>
      </c>
      <c r="AG81" s="168" t="n">
        <f aca="false">IF(AG$65=0,"-",SUM(AG70:AG71))</f>
        <v>0</v>
      </c>
      <c r="AH81" s="168" t="n">
        <f aca="false">IF(AH$65=0,"-",SUM(AH70:AH71))</f>
        <v>0</v>
      </c>
      <c r="AI81" s="168" t="n">
        <f aca="false">IF(AI$65=0,"-",SUM(AI70:AI71))</f>
        <v>0</v>
      </c>
      <c r="AJ81" s="168" t="n">
        <f aca="false">IF(AJ$65=0,"-",SUM(AJ70:AJ71))</f>
        <v>0</v>
      </c>
      <c r="AK81" s="168" t="n">
        <f aca="false">IF(AK$65=0,"-",SUM(AK70:AK71))</f>
        <v>0</v>
      </c>
      <c r="AL81" s="169" t="n">
        <f aca="false">IF(AL$65=0,"-",SUM(AL70:AL71))</f>
        <v>0</v>
      </c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201"/>
      <c r="FK81" s="203"/>
      <c r="FL81" s="216" t="s">
        <v>109</v>
      </c>
      <c r="FM81" s="219"/>
      <c r="FN81" s="219"/>
      <c r="FO81" s="168" t="n">
        <f aca="false">IF(FO$65=0,"-",SUM(FO70:FO71))</f>
        <v>14</v>
      </c>
      <c r="FP81" s="168" t="n">
        <f aca="false">IF(FP$65=0,"-",SUM(FP70:FP71))</f>
        <v>0</v>
      </c>
      <c r="FQ81" s="168" t="n">
        <f aca="false">IF(FQ$65=0,"-",SUM(FQ70:FQ71))</f>
        <v>13</v>
      </c>
      <c r="FR81" s="168" t="n">
        <f aca="false">IF(FR$65=0,"-",SUM(FR70:FR71))</f>
        <v>2</v>
      </c>
      <c r="FS81" s="168" t="n">
        <f aca="false">IF(FS$65=0,"-",SUM(FS70:FS71))</f>
        <v>0</v>
      </c>
      <c r="FT81" s="168" t="n">
        <f aca="false">IF(FT$65=0,"-",SUM(FT70:FT71))</f>
        <v>0</v>
      </c>
      <c r="FU81" s="168" t="n">
        <f aca="false">IF(FU$65=0,"-",SUM(FU70:FU71))</f>
        <v>3</v>
      </c>
      <c r="FV81" s="168" t="n">
        <f aca="false">IF(FV$65=0,"-",SUM(FV70:FV71))</f>
        <v>7</v>
      </c>
      <c r="FW81" s="168" t="n">
        <f aca="false">IF(FW$65=0,"-",SUM(FW70:FW71))</f>
        <v>7</v>
      </c>
      <c r="FX81" s="168" t="n">
        <f aca="false">IF(FX$65=0,"-",SUM(FX70:FX71))</f>
        <v>6</v>
      </c>
      <c r="FY81" s="168" t="n">
        <f aca="false">IF(FY$65=0,"-",SUM(FY70:FY71))</f>
        <v>1</v>
      </c>
      <c r="FZ81" s="168" t="n">
        <f aca="false">IF(FZ$65=0,"-",SUM(FZ70:FZ71))</f>
        <v>0</v>
      </c>
      <c r="GA81" s="168" t="n">
        <f aca="false">IF(GA$65=0,"-",SUM(GA70:GA71))</f>
        <v>5</v>
      </c>
      <c r="GB81" s="168" t="n">
        <f aca="false">IF(GB$65=0,"-",SUM(GB70:GB71))</f>
        <v>0</v>
      </c>
      <c r="GC81" s="168" t="n">
        <f aca="false">IF(GC$65=0,"-",SUM(GC70:GC71))</f>
        <v>0</v>
      </c>
      <c r="GD81" s="168" t="n">
        <f aca="false">IF(GD$65=0,"-",SUM(GD70:GD71))</f>
        <v>0</v>
      </c>
      <c r="GE81" s="168" t="n">
        <f aca="false">IF(GE$65=0,"-",SUM(GE70:GE71))</f>
        <v>0</v>
      </c>
      <c r="GF81" s="168" t="n">
        <f aca="false">IF(GF$65=0,"-",SUM(GF70:GF71))</f>
        <v>0</v>
      </c>
      <c r="GG81" s="168" t="n">
        <f aca="false">IF(GG$65=0,"-",SUM(GG70:GG71))</f>
        <v>13</v>
      </c>
      <c r="GH81" s="168" t="n">
        <f aca="false">IF(GH$65=0,"-",SUM(GH70:GH71))</f>
        <v>9</v>
      </c>
      <c r="GI81" s="168" t="n">
        <f aca="false">IF(GI$65=0,"-",SUM(GI70:GI71))</f>
        <v>8</v>
      </c>
      <c r="GJ81" s="168" t="n">
        <f aca="false">IF(GJ$65=0,"-",SUM(GJ70:GJ71))</f>
        <v>0</v>
      </c>
      <c r="GK81" s="168" t="n">
        <f aca="false">IF(GK$65=0,"-",SUM(GK70:GK71))</f>
        <v>0</v>
      </c>
      <c r="GL81" s="168" t="n">
        <f aca="false">IF(GL$65=0,"-",SUM(GL70:GL71))</f>
        <v>4</v>
      </c>
      <c r="GM81" s="168" t="n">
        <f aca="false">IF(GM$65=0,"-",SUM(GM70:GM71))</f>
        <v>0</v>
      </c>
      <c r="GN81" s="168" t="n">
        <f aca="false">IF(GN$65=0,"-",SUM(GN70:GN71))</f>
        <v>0</v>
      </c>
      <c r="GO81" s="168" t="n">
        <f aca="false">IF(GO$65=0,"-",SUM(GO70:GO71))</f>
        <v>2</v>
      </c>
      <c r="GP81" s="168" t="n">
        <f aca="false">IF(GP$65=0,"-",SUM(GP70:GP71))</f>
        <v>0</v>
      </c>
      <c r="GQ81" s="168" t="n">
        <f aca="false">IF(GQ$65=0,"-",SUM(GQ70:GQ71))</f>
        <v>0</v>
      </c>
      <c r="GR81" s="168" t="n">
        <f aca="false">IF(GR$65=0,"-",SUM(GR70:GR71))</f>
        <v>6</v>
      </c>
      <c r="GS81" s="168" t="n">
        <f aca="false">IF(GS$65=0,"-",SUM(GS70:GS71))</f>
        <v>0</v>
      </c>
      <c r="GT81" s="168" t="n">
        <f aca="false">IF(GT$65=0,"-",SUM(GT70:GT71))</f>
        <v>0</v>
      </c>
      <c r="GU81" s="168" t="n">
        <f aca="false">IF(GU$65=0,"-",SUM(GU70:GU71))</f>
        <v>0</v>
      </c>
      <c r="GV81" s="168" t="n">
        <f aca="false">IF(GV$65=0,"-",SUM(GV70:GV71))</f>
        <v>0</v>
      </c>
      <c r="GW81" s="17"/>
      <c r="GX81" s="17"/>
      <c r="GY81" s="17"/>
      <c r="GZ81" s="17"/>
      <c r="HA81" s="17"/>
      <c r="HB81" s="17"/>
      <c r="HC81" s="17"/>
      <c r="HD81" s="17"/>
      <c r="HE81" s="17"/>
      <c r="HF81" s="17"/>
      <c r="HG81" s="17"/>
      <c r="HH81" s="17"/>
      <c r="HI81" s="17"/>
      <c r="HJ81" s="17"/>
      <c r="HK81" s="17"/>
      <c r="HL81" s="17"/>
      <c r="HM81" s="17"/>
      <c r="HN81" s="17"/>
      <c r="HO81" s="17"/>
      <c r="HP81" s="17"/>
      <c r="HQ81" s="17"/>
      <c r="HR81" s="17"/>
      <c r="HS81" s="17"/>
      <c r="HT81" s="17"/>
      <c r="HU81" s="17"/>
      <c r="HV81" s="17"/>
      <c r="HW81" s="17"/>
      <c r="HX81" s="17"/>
      <c r="HY81" s="17"/>
      <c r="HZ81" s="17"/>
      <c r="IA81" s="17"/>
      <c r="IB81" s="17"/>
      <c r="IC81" s="17"/>
      <c r="ID81" s="17"/>
      <c r="IE81" s="17"/>
      <c r="IF81" s="17"/>
      <c r="IG81" s="17"/>
      <c r="IH81" s="17"/>
      <c r="II81" s="17"/>
      <c r="IJ81" s="17"/>
      <c r="IK81" s="17"/>
      <c r="IL81" s="17"/>
      <c r="IM81" s="17"/>
      <c r="IN81" s="17"/>
      <c r="IO81" s="22"/>
    </row>
    <row r="82" customFormat="false" ht="15" hidden="false" customHeight="false" outlineLevel="0" collapsed="false">
      <c r="A82" s="203"/>
      <c r="B82" s="216" t="s">
        <v>110</v>
      </c>
      <c r="C82" s="217"/>
      <c r="D82" s="218"/>
      <c r="E82" s="171" t="n">
        <f aca="false">IF(E$65=0,"-",SUM(E72:E74))</f>
        <v>0</v>
      </c>
      <c r="F82" s="171" t="n">
        <f aca="false">IF(F$65=0,"-",SUM(F72:F74))</f>
        <v>0</v>
      </c>
      <c r="G82" s="171" t="n">
        <f aca="false">IF(G$65=0,"-",SUM(G72:G74))</f>
        <v>0</v>
      </c>
      <c r="H82" s="171" t="n">
        <f aca="false">IF(H$65=0,"-",SUM(H72:H74))</f>
        <v>0</v>
      </c>
      <c r="I82" s="171" t="n">
        <f aca="false">IF(I$65=0,"-",SUM(I72:I74))</f>
        <v>0</v>
      </c>
      <c r="J82" s="171" t="n">
        <f aca="false">IF(J$65=0,"-",SUM(J72:J74))</f>
        <v>0</v>
      </c>
      <c r="K82" s="171" t="n">
        <f aca="false">IF(K$65=0,"-",SUM(K72:K74))</f>
        <v>0</v>
      </c>
      <c r="L82" s="171" t="n">
        <f aca="false">IF(L$65=0,"-",SUM(L72:L74))</f>
        <v>0</v>
      </c>
      <c r="M82" s="171" t="n">
        <f aca="false">IF(M$65=0,"-",SUM(M72:M74))</f>
        <v>0</v>
      </c>
      <c r="N82" s="171" t="n">
        <f aca="false">IF(N$65=0,"-",SUM(N72:N74))</f>
        <v>0</v>
      </c>
      <c r="O82" s="171" t="n">
        <f aca="false">IF(O$65=0,"-",SUM(O72:O74))</f>
        <v>0</v>
      </c>
      <c r="P82" s="171" t="n">
        <f aca="false">IF(P$65=0,"-",SUM(P72:P74))</f>
        <v>0</v>
      </c>
      <c r="Q82" s="171" t="n">
        <f aca="false">IF(Q$65=0,"-",SUM(Q72:Q74))</f>
        <v>0</v>
      </c>
      <c r="R82" s="171" t="n">
        <f aca="false">IF(R$65=0,"-",SUM(R72:R74))</f>
        <v>0</v>
      </c>
      <c r="S82" s="171" t="n">
        <f aca="false">IF(S$65=0,"-",SUM(S72:S74))</f>
        <v>0</v>
      </c>
      <c r="T82" s="171" t="n">
        <f aca="false">IF(T$65=0,"-",SUM(T72:T74))</f>
        <v>0</v>
      </c>
      <c r="U82" s="171" t="n">
        <f aca="false">IF(U$65=0,"-",SUM(U72:U74))</f>
        <v>0</v>
      </c>
      <c r="V82" s="171" t="n">
        <f aca="false">IF(V$65=0,"-",SUM(V72:V74))</f>
        <v>0</v>
      </c>
      <c r="W82" s="171" t="n">
        <f aca="false">IF(W$65=0,"-",SUM(W72:W74))</f>
        <v>0</v>
      </c>
      <c r="X82" s="171" t="n">
        <f aca="false">IF(X$65=0,"-",SUM(X72:X74))</f>
        <v>0</v>
      </c>
      <c r="Y82" s="171" t="n">
        <f aca="false">IF(Y$65=0,"-",SUM(Y72:Y74))</f>
        <v>0</v>
      </c>
      <c r="Z82" s="171" t="n">
        <f aca="false">IF(Z$65=0,"-",SUM(Z72:Z74))</f>
        <v>0</v>
      </c>
      <c r="AA82" s="171" t="n">
        <f aca="false">IF(AA$65=0,"-",SUM(AA72:AA74))</f>
        <v>0</v>
      </c>
      <c r="AB82" s="171" t="n">
        <f aca="false">IF(AB$65=0,"-",SUM(AB72:AB74))</f>
        <v>0</v>
      </c>
      <c r="AC82" s="171" t="n">
        <f aca="false">IF(AC$65=0,"-",SUM(AC72:AC74))</f>
        <v>0</v>
      </c>
      <c r="AD82" s="171" t="n">
        <f aca="false">IF(AD$65=0,"-",SUM(AD72:AD74))</f>
        <v>0</v>
      </c>
      <c r="AE82" s="171" t="n">
        <f aca="false">IF(AE$65=0,"-",SUM(AE72:AE74))</f>
        <v>0</v>
      </c>
      <c r="AF82" s="171" t="n">
        <f aca="false">IF(AF$65=0,"-",SUM(AF72:AF74))</f>
        <v>0</v>
      </c>
      <c r="AG82" s="171" t="n">
        <f aca="false">IF(AG$65=0,"-",SUM(AG72:AG74))</f>
        <v>0</v>
      </c>
      <c r="AH82" s="171" t="n">
        <f aca="false">IF(AH$65=0,"-",SUM(AH72:AH74))</f>
        <v>0</v>
      </c>
      <c r="AI82" s="171" t="n">
        <f aca="false">IF(AI$65=0,"-",SUM(AI72:AI74))</f>
        <v>0</v>
      </c>
      <c r="AJ82" s="168" t="n">
        <f aca="false">IF(AJ$65=0,"-",SUM(AJ72:AJ74))</f>
        <v>0</v>
      </c>
      <c r="AK82" s="168" t="n">
        <f aca="false">IF(AK$65=0,"-",SUM(AK72:AK74))</f>
        <v>0</v>
      </c>
      <c r="AL82" s="169" t="n">
        <f aca="false">IF(AL$65=0,"-",SUM(AL72:AL74))</f>
        <v>0</v>
      </c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201"/>
      <c r="FK82" s="203"/>
      <c r="FL82" s="216" t="s">
        <v>110</v>
      </c>
      <c r="FM82" s="219"/>
      <c r="FN82" s="219"/>
      <c r="FO82" s="168" t="n">
        <f aca="false">IF(FO$65=0,"-",SUM(FO72:FO74))</f>
        <v>26</v>
      </c>
      <c r="FP82" s="168" t="n">
        <f aca="false">IF(FP$65=0,"-",SUM(FP72:FP74))</f>
        <v>0</v>
      </c>
      <c r="FQ82" s="168" t="n">
        <f aca="false">IF(FQ$65=0,"-",SUM(FQ72:FQ74))</f>
        <v>13</v>
      </c>
      <c r="FR82" s="168" t="n">
        <f aca="false">IF(FR$65=0,"-",SUM(FR72:FR74))</f>
        <v>1</v>
      </c>
      <c r="FS82" s="168" t="n">
        <f aca="false">IF(FS$65=0,"-",SUM(FS72:FS74))</f>
        <v>0</v>
      </c>
      <c r="FT82" s="168" t="n">
        <f aca="false">IF(FT$65=0,"-",SUM(FT72:FT74))</f>
        <v>0</v>
      </c>
      <c r="FU82" s="168" t="n">
        <f aca="false">IF(FU$65=0,"-",SUM(FU72:FU74))</f>
        <v>35</v>
      </c>
      <c r="FV82" s="168" t="n">
        <f aca="false">IF(FV$65=0,"-",SUM(FV72:FV74))</f>
        <v>34</v>
      </c>
      <c r="FW82" s="168" t="n">
        <f aca="false">IF(FW$65=0,"-",SUM(FW72:FW74))</f>
        <v>31</v>
      </c>
      <c r="FX82" s="168" t="n">
        <f aca="false">IF(FX$65=0,"-",SUM(FX72:FX74))</f>
        <v>32</v>
      </c>
      <c r="FY82" s="168" t="n">
        <f aca="false">IF(FY$65=0,"-",SUM(FY72:FY74))</f>
        <v>0</v>
      </c>
      <c r="FZ82" s="168" t="n">
        <f aca="false">IF(FZ$65=0,"-",SUM(FZ72:FZ74))</f>
        <v>7</v>
      </c>
      <c r="GA82" s="168" t="n">
        <f aca="false">IF(GA$65=0,"-",SUM(GA72:GA74))</f>
        <v>21</v>
      </c>
      <c r="GB82" s="168" t="n">
        <f aca="false">IF(GB$65=0,"-",SUM(GB72:GB74))</f>
        <v>0</v>
      </c>
      <c r="GC82" s="168" t="n">
        <f aca="false">IF(GC$65=0,"-",SUM(GC72:GC74))</f>
        <v>0</v>
      </c>
      <c r="GD82" s="168" t="n">
        <f aca="false">IF(GD$65=0,"-",SUM(GD72:GD74))</f>
        <v>0</v>
      </c>
      <c r="GE82" s="168" t="n">
        <f aca="false">IF(GE$65=0,"-",SUM(GE72:GE74))</f>
        <v>0</v>
      </c>
      <c r="GF82" s="168" t="n">
        <f aca="false">IF(GF$65=0,"-",SUM(GF72:GF74))</f>
        <v>0</v>
      </c>
      <c r="GG82" s="168" t="n">
        <f aca="false">IF(GG$65=0,"-",SUM(GG72:GG74))</f>
        <v>0</v>
      </c>
      <c r="GH82" s="168" t="n">
        <f aca="false">IF(GH$65=0,"-",SUM(GH72:GH74))</f>
        <v>1</v>
      </c>
      <c r="GI82" s="168" t="n">
        <f aca="false">IF(GI$65=0,"-",SUM(GI72:GI74))</f>
        <v>5</v>
      </c>
      <c r="GJ82" s="168" t="n">
        <f aca="false">IF(GJ$65=0,"-",SUM(GJ72:GJ74))</f>
        <v>0</v>
      </c>
      <c r="GK82" s="168" t="n">
        <f aca="false">IF(GK$65=0,"-",SUM(GK72:GK74))</f>
        <v>0</v>
      </c>
      <c r="GL82" s="168" t="n">
        <f aca="false">IF(GL$65=0,"-",SUM(GL72:GL74))</f>
        <v>7</v>
      </c>
      <c r="GM82" s="168" t="n">
        <f aca="false">IF(GM$65=0,"-",SUM(GM72:GM74))</f>
        <v>0</v>
      </c>
      <c r="GN82" s="168" t="n">
        <f aca="false">IF(GN$65=0,"-",SUM(GN72:GN74))</f>
        <v>0</v>
      </c>
      <c r="GO82" s="168" t="n">
        <f aca="false">IF(GO$65=0,"-",SUM(GO72:GO74))</f>
        <v>8</v>
      </c>
      <c r="GP82" s="168" t="n">
        <f aca="false">IF(GP$65=0,"-",SUM(GP72:GP74))</f>
        <v>5</v>
      </c>
      <c r="GQ82" s="168" t="n">
        <f aca="false">IF(GQ$65=0,"-",SUM(GQ72:GQ74))</f>
        <v>0</v>
      </c>
      <c r="GR82" s="168" t="n">
        <f aca="false">IF(GR$65=0,"-",SUM(GR72:GR74))</f>
        <v>1</v>
      </c>
      <c r="GS82" s="168" t="n">
        <f aca="false">IF(GS$65=0,"-",SUM(GS72:GS74))</f>
        <v>0</v>
      </c>
      <c r="GT82" s="168" t="n">
        <f aca="false">IF(GT$65=0,"-",SUM(GT72:GT74))</f>
        <v>0</v>
      </c>
      <c r="GU82" s="168" t="n">
        <f aca="false">IF(GU$65=0,"-",SUM(GU72:GU74))</f>
        <v>0</v>
      </c>
      <c r="GV82" s="168" t="n">
        <f aca="false">IF(GV$65=0,"-",SUM(GV72:GV74))</f>
        <v>0</v>
      </c>
      <c r="GW82" s="17"/>
      <c r="GX82" s="17"/>
      <c r="GY82" s="17"/>
      <c r="GZ82" s="17"/>
      <c r="HA82" s="17"/>
      <c r="HB82" s="17"/>
      <c r="HC82" s="17"/>
      <c r="HD82" s="17"/>
      <c r="HE82" s="17"/>
      <c r="HF82" s="17"/>
      <c r="HG82" s="17"/>
      <c r="HH82" s="17"/>
      <c r="HI82" s="17"/>
      <c r="HJ82" s="17"/>
      <c r="HK82" s="17"/>
      <c r="HL82" s="17"/>
      <c r="HM82" s="17"/>
      <c r="HN82" s="17"/>
      <c r="HO82" s="17"/>
      <c r="HP82" s="17"/>
      <c r="HQ82" s="17"/>
      <c r="HR82" s="17"/>
      <c r="HS82" s="17"/>
      <c r="HT82" s="17"/>
      <c r="HU82" s="17"/>
      <c r="HV82" s="17"/>
      <c r="HW82" s="17"/>
      <c r="HX82" s="17"/>
      <c r="HY82" s="17"/>
      <c r="HZ82" s="17"/>
      <c r="IA82" s="17"/>
      <c r="IB82" s="17"/>
      <c r="IC82" s="17"/>
      <c r="ID82" s="17"/>
      <c r="IE82" s="17"/>
      <c r="IF82" s="17"/>
      <c r="IG82" s="17"/>
      <c r="IH82" s="17"/>
      <c r="II82" s="17"/>
      <c r="IJ82" s="17"/>
      <c r="IK82" s="17"/>
      <c r="IL82" s="17"/>
      <c r="IM82" s="17"/>
      <c r="IN82" s="17"/>
      <c r="IO82" s="22"/>
    </row>
    <row r="83" customFormat="false" ht="13.8" hidden="false" customHeight="false" outlineLevel="0" collapsed="false">
      <c r="A83" s="203"/>
      <c r="B83" s="160" t="s">
        <v>111</v>
      </c>
      <c r="C83" s="199"/>
      <c r="D83" s="200"/>
      <c r="E83" s="220" t="str">
        <f aca="false">IF(OR(E$65=0,E$65="-"),"-",E82/E75)</f>
        <v>-</v>
      </c>
      <c r="F83" s="220" t="str">
        <f aca="false">IF(OR(F$65=0,F$65="-"),"-",F82/F75)</f>
        <v>-</v>
      </c>
      <c r="G83" s="220" t="str">
        <f aca="false">IF(OR(G$65=0,G$65="-"),"-",G82/G75)</f>
        <v>-</v>
      </c>
      <c r="H83" s="220" t="str">
        <f aca="false">IF(OR(H$65=0,H$65="-"),"-",H82/H75)</f>
        <v>-</v>
      </c>
      <c r="I83" s="220" t="str">
        <f aca="false">IF(OR(I$65=0,I$65="-"),"-",I82/I75)</f>
        <v>-</v>
      </c>
      <c r="J83" s="220" t="str">
        <f aca="false">IF(OR(J$65=0,J$65="-"),"-",J82/J75)</f>
        <v>-</v>
      </c>
      <c r="K83" s="220" t="str">
        <f aca="false">IF(OR(K$65=0,K$65="-"),"-",K82/K75)</f>
        <v>-</v>
      </c>
      <c r="L83" s="220" t="str">
        <f aca="false">IF(OR(L$65=0,L$65="-"),"-",L82/L75)</f>
        <v>-</v>
      </c>
      <c r="M83" s="220" t="str">
        <f aca="false">IF(OR(M$65=0,M$65="-"),"-",M82/M75)</f>
        <v>-</v>
      </c>
      <c r="N83" s="220" t="str">
        <f aca="false">IF(OR(N$65=0,N$65="-"),"-",N82/N75)</f>
        <v>-</v>
      </c>
      <c r="O83" s="220" t="str">
        <f aca="false">IF(OR(O$65=0,O$65="-"),"-",O82/O75)</f>
        <v>-</v>
      </c>
      <c r="P83" s="220" t="str">
        <f aca="false">IF(OR(P$65=0,P$65="-"),"-",P82/P75)</f>
        <v>-</v>
      </c>
      <c r="Q83" s="220" t="str">
        <f aca="false">IF(OR(Q$65=0,Q$65="-"),"-",Q82/Q75)</f>
        <v>-</v>
      </c>
      <c r="R83" s="220" t="str">
        <f aca="false">IF(OR(R$65=0,R$65="-"),"-",R82/R75)</f>
        <v>-</v>
      </c>
      <c r="S83" s="220" t="str">
        <f aca="false">IF(OR(S$65=0,S$65="-"),"-",S82/S75)</f>
        <v>-</v>
      </c>
      <c r="T83" s="220" t="str">
        <f aca="false">IF(OR(T$65=0,T$65="-"),"-",T82/T75)</f>
        <v>-</v>
      </c>
      <c r="U83" s="220" t="str">
        <f aca="false">IF(OR(U$65=0,U$65="-"),"-",U82/U75)</f>
        <v>-</v>
      </c>
      <c r="V83" s="220" t="str">
        <f aca="false">IF(OR(V$65=0,V$65="-"),"-",V82/V75)</f>
        <v>-</v>
      </c>
      <c r="W83" s="220" t="str">
        <f aca="false">IF(OR(W$65=0,W$65="-"),"-",W82/W75)</f>
        <v>-</v>
      </c>
      <c r="X83" s="220" t="str">
        <f aca="false">IF(OR(X$65=0,X$65="-"),"-",X82/X75)</f>
        <v>-</v>
      </c>
      <c r="Y83" s="220" t="str">
        <f aca="false">IF(OR(Y$65=0,Y$65="-"),"-",Y82/Y75)</f>
        <v>-</v>
      </c>
      <c r="Z83" s="220" t="str">
        <f aca="false">IF(OR(Z$65=0,Z$65="-"),"-",Z82/Z75)</f>
        <v>-</v>
      </c>
      <c r="AA83" s="220" t="str">
        <f aca="false">IF(OR(AA$65=0,AA$65="-"),"-",AA82/AA75)</f>
        <v>-</v>
      </c>
      <c r="AB83" s="220" t="str">
        <f aca="false">IF(OR(AB$65=0,AB$65="-"),"-",AB82/AB75)</f>
        <v>-</v>
      </c>
      <c r="AC83" s="220" t="str">
        <f aca="false">IF(OR(AC$65=0,AC$65="-"),"-",AC82/AC75)</f>
        <v>-</v>
      </c>
      <c r="AD83" s="220" t="str">
        <f aca="false">IF(OR(AD$65=0,AD$65="-"),"-",AD82/AD75)</f>
        <v>-</v>
      </c>
      <c r="AE83" s="220" t="str">
        <f aca="false">IF(OR(AE$65=0,AE$65="-"),"-",AE82/AE75)</f>
        <v>-</v>
      </c>
      <c r="AF83" s="220" t="str">
        <f aca="false">IF(OR(AF$65=0,AF$65="-"),"-",AF82/AF75)</f>
        <v>-</v>
      </c>
      <c r="AG83" s="220" t="str">
        <f aca="false">IF(OR(AG$65=0,AG$65="-"),"-",AG82/AG75)</f>
        <v>-</v>
      </c>
      <c r="AH83" s="220" t="str">
        <f aca="false">IF(OR(AH$65=0,AH$65="-"),"-",AH82/AH75)</f>
        <v>-</v>
      </c>
      <c r="AI83" s="220" t="str">
        <f aca="false">IF(OR(AI$65=0,AI$65="-"),"-",AI82/AI75)</f>
        <v>-</v>
      </c>
      <c r="AJ83" s="220" t="str">
        <f aca="false">IF(OR(AJ$65=0,AJ$65="-"),"-",AJ82/AJ75)</f>
        <v>-</v>
      </c>
      <c r="AK83" s="220" t="str">
        <f aca="false">IF(OR(AK$65=0,AK$65="-"),"-",AK82/AK75)</f>
        <v>-</v>
      </c>
      <c r="AL83" s="220" t="str">
        <f aca="false">IF(OR(AL$65=0,AL$65="-"),"-",AL82/AL75)</f>
        <v>-</v>
      </c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201"/>
      <c r="FK83" s="203"/>
      <c r="FL83" s="160" t="s">
        <v>111</v>
      </c>
      <c r="FM83" s="168"/>
      <c r="FN83" s="168"/>
      <c r="FO83" s="221" t="n">
        <f aca="false">IF(FO$65=0,"-",FO82/FO75)</f>
        <v>0.590909090909091</v>
      </c>
      <c r="FP83" s="221" t="e">
        <f aca="false">IF(FP$65=0,"-",FP82/FP75)</f>
        <v>#DIV/0!</v>
      </c>
      <c r="FQ83" s="221" t="n">
        <f aca="false">IF(FQ$65=0,"-",FQ82/FQ75)</f>
        <v>0.382352941176471</v>
      </c>
      <c r="FR83" s="221" t="n">
        <f aca="false">IF(FR$65=0,"-",FR82/FR75)</f>
        <v>0.125</v>
      </c>
      <c r="FS83" s="221" t="e">
        <f aca="false">IF(FS$65=0,"-",FS82/FS75)</f>
        <v>#DIV/0!</v>
      </c>
      <c r="FT83" s="221" t="e">
        <f aca="false">IF(FT$65=0,"-",FT82/FT75)</f>
        <v>#DIV/0!</v>
      </c>
      <c r="FU83" s="221" t="n">
        <f aca="false">IF(FU$65=0,"-",FU82/FU75)</f>
        <v>0.833333333333333</v>
      </c>
      <c r="FV83" s="221" t="n">
        <f aca="false">IF(FV$65=0,"-",FV82/FV75)</f>
        <v>0.790697674418605</v>
      </c>
      <c r="FW83" s="221" t="n">
        <f aca="false">IF(FW$65=0,"-",FW82/FW75)</f>
        <v>0.738095238095238</v>
      </c>
      <c r="FX83" s="221" t="n">
        <f aca="false">IF(FX$65=0,"-",FX82/FX75)</f>
        <v>0.761904761904762</v>
      </c>
      <c r="FY83" s="221" t="n">
        <f aca="false">IF(FY$65=0,"-",FY82/FY75)</f>
        <v>0</v>
      </c>
      <c r="FZ83" s="221" t="n">
        <f aca="false">IF(FZ$65=0,"-",FZ82/FZ75)</f>
        <v>0.875</v>
      </c>
      <c r="GA83" s="221" t="n">
        <f aca="false">IF(GA$65=0,"-",GA82/GA75)</f>
        <v>0.777777777777778</v>
      </c>
      <c r="GB83" s="221" t="e">
        <f aca="false">IF(GB$65=0,"-",GB82/GB75)</f>
        <v>#DIV/0!</v>
      </c>
      <c r="GC83" s="221" t="e">
        <f aca="false">IF(GC$65=0,"-",GC82/GC75)</f>
        <v>#DIV/0!</v>
      </c>
      <c r="GD83" s="221" t="e">
        <f aca="false">IF(GD$65=0,"-",GD82/GD75)</f>
        <v>#DIV/0!</v>
      </c>
      <c r="GE83" s="221" t="e">
        <f aca="false">IF(GE$65=0,"-",GE82/GE75)</f>
        <v>#DIV/0!</v>
      </c>
      <c r="GF83" s="221" t="e">
        <f aca="false">IF(GF$65=0,"-",GF82/GF75)</f>
        <v>#DIV/0!</v>
      </c>
      <c r="GG83" s="221" t="n">
        <f aca="false">IF(GG$65=0,"-",GG82/GG75)</f>
        <v>0</v>
      </c>
      <c r="GH83" s="221" t="n">
        <f aca="false">IF(GH$65=0,"-",GH82/GH75)</f>
        <v>0.0666666666666667</v>
      </c>
      <c r="GI83" s="221" t="n">
        <f aca="false">IF(GI$65=0,"-",GI82/GI75)</f>
        <v>0.357142857142857</v>
      </c>
      <c r="GJ83" s="221" t="e">
        <f aca="false">IF(GJ$65=0,"-",GJ82/GJ75)</f>
        <v>#DIV/0!</v>
      </c>
      <c r="GK83" s="221" t="e">
        <f aca="false">IF(GK$65=0,"-",GK82/GK75)</f>
        <v>#DIV/0!</v>
      </c>
      <c r="GL83" s="221" t="n">
        <f aca="false">IF(GL$65=0,"-",GL82/GL75)</f>
        <v>0.636363636363636</v>
      </c>
      <c r="GM83" s="221" t="e">
        <f aca="false">IF(GM$65=0,"-",GM82/GM75)</f>
        <v>#DIV/0!</v>
      </c>
      <c r="GN83" s="221" t="e">
        <f aca="false">IF(GN$65=0,"-",GN82/GN75)</f>
        <v>#DIV/0!</v>
      </c>
      <c r="GO83" s="221" t="n">
        <f aca="false">IF(GO$65=0,"-",GO82/GO75)</f>
        <v>0.727272727272727</v>
      </c>
      <c r="GP83" s="221" t="n">
        <f aca="false">IF(GP$65=0,"-",GP82/GP75)</f>
        <v>0.833333333333333</v>
      </c>
      <c r="GQ83" s="221" t="e">
        <f aca="false">IF(GQ$65=0,"-",GQ82/GQ75)</f>
        <v>#DIV/0!</v>
      </c>
      <c r="GR83" s="221" t="n">
        <f aca="false">IF(GR$65=0,"-",GR82/GR75)</f>
        <v>0.0909090909090909</v>
      </c>
      <c r="GS83" s="221" t="e">
        <f aca="false">IF(GS$65=0,"-",GS82/GS75)</f>
        <v>#DIV/0!</v>
      </c>
      <c r="GT83" s="221" t="e">
        <f aca="false">IF(GT$65=0,"-",GT82/GT75)</f>
        <v>#DIV/0!</v>
      </c>
      <c r="GU83" s="221" t="e">
        <f aca="false">IF(GU$65=0,"-",GU82/GU75)</f>
        <v>#DIV/0!</v>
      </c>
      <c r="GV83" s="221" t="e">
        <f aca="false">IF(GV$65=0,"-",GV82/GV75)</f>
        <v>#DIV/0!</v>
      </c>
      <c r="GW83" s="17"/>
      <c r="GX83" s="17"/>
      <c r="GY83" s="17"/>
      <c r="GZ83" s="17"/>
      <c r="HA83" s="17"/>
      <c r="HB83" s="17"/>
      <c r="HC83" s="17"/>
      <c r="HD83" s="17"/>
      <c r="HE83" s="17"/>
      <c r="HF83" s="17"/>
      <c r="HG83" s="17"/>
      <c r="HH83" s="17"/>
      <c r="HI83" s="17"/>
      <c r="HJ83" s="17"/>
      <c r="HK83" s="17"/>
      <c r="HL83" s="17"/>
      <c r="HM83" s="17"/>
      <c r="HN83" s="17"/>
      <c r="HO83" s="17"/>
      <c r="HP83" s="17"/>
      <c r="HQ83" s="17"/>
      <c r="HR83" s="17"/>
      <c r="HS83" s="17"/>
      <c r="HT83" s="17"/>
      <c r="HU83" s="17"/>
      <c r="HV83" s="17"/>
      <c r="HW83" s="17"/>
      <c r="HX83" s="17"/>
      <c r="HY83" s="17"/>
      <c r="HZ83" s="17"/>
      <c r="IA83" s="17"/>
      <c r="IB83" s="17"/>
      <c r="IC83" s="17"/>
      <c r="ID83" s="17"/>
      <c r="IE83" s="17"/>
      <c r="IF83" s="17"/>
      <c r="IG83" s="17"/>
      <c r="IH83" s="17"/>
      <c r="II83" s="17"/>
      <c r="IJ83" s="17"/>
      <c r="IK83" s="17"/>
      <c r="IL83" s="17"/>
      <c r="IM83" s="17"/>
      <c r="IN83" s="17"/>
      <c r="IO83" s="22"/>
    </row>
    <row r="84" customFormat="false" ht="13.4" hidden="false" customHeight="false" outlineLevel="0" collapsed="false">
      <c r="A84" s="203"/>
      <c r="B84" s="21" t="s">
        <v>112</v>
      </c>
      <c r="C84" s="222"/>
      <c r="D84" s="223"/>
      <c r="E84" s="171" t="n">
        <f aca="false">IF(E$65=0,"-",SUM(E67:E70))</f>
        <v>0</v>
      </c>
      <c r="F84" s="169" t="n">
        <f aca="false">IF(F$65=0,"-",SUM(F67:F70))</f>
        <v>0</v>
      </c>
      <c r="G84" s="171" t="n">
        <f aca="false">IF(G$65=0,"-",SUM(G67:G70))</f>
        <v>0</v>
      </c>
      <c r="H84" s="168" t="n">
        <f aca="false">IF(H$65=0,"-",SUM(H67:H70))</f>
        <v>0</v>
      </c>
      <c r="I84" s="168" t="n">
        <f aca="false">IF(I$65=0,"-",SUM(I67:I70))</f>
        <v>0</v>
      </c>
      <c r="J84" s="169" t="n">
        <f aca="false">IF(J$65=0,"-",SUM(J67:J70))</f>
        <v>0</v>
      </c>
      <c r="K84" s="171" t="n">
        <f aca="false">IF(K$65=0,"-",SUM(K67:K70))</f>
        <v>0</v>
      </c>
      <c r="L84" s="168" t="n">
        <f aca="false">IF(L$65=0,"-",SUM(L67:L70))</f>
        <v>0</v>
      </c>
      <c r="M84" s="168" t="n">
        <f aca="false">IF(M$65=0,"-",SUM(M67:M70))</f>
        <v>0</v>
      </c>
      <c r="N84" s="169" t="n">
        <f aca="false">IF(N$65=0,"-",SUM(N67:N70))</f>
        <v>0</v>
      </c>
      <c r="O84" s="171" t="n">
        <f aca="false">IF(O$65=0,"-",SUM(O67:O70))</f>
        <v>0</v>
      </c>
      <c r="P84" s="168" t="n">
        <f aca="false">IF(P$65=0,"-",SUM(P67:P70))</f>
        <v>0</v>
      </c>
      <c r="Q84" s="168" t="n">
        <f aca="false">IF(Q$65=0,"-",SUM(Q67:Q70))</f>
        <v>0</v>
      </c>
      <c r="R84" s="168" t="n">
        <f aca="false">IF(R$65=0,"-",SUM(R67:R70))</f>
        <v>0</v>
      </c>
      <c r="S84" s="168" t="n">
        <f aca="false">IF(S$65=0,"-",SUM(S67:S70))</f>
        <v>0</v>
      </c>
      <c r="T84" s="168" t="n">
        <f aca="false">IF(T$65=0,"-",SUM(T67:T70))</f>
        <v>0</v>
      </c>
      <c r="U84" s="168" t="n">
        <f aca="false">IF(U$65=0,"-",SUM(U67:U70))</f>
        <v>0</v>
      </c>
      <c r="V84" s="169" t="n">
        <f aca="false">IF(V$65=0,"-",SUM(V67:V70))</f>
        <v>0</v>
      </c>
      <c r="W84" s="171" t="n">
        <f aca="false">IF(W$65=0,"-",SUM(W67:W70))</f>
        <v>0</v>
      </c>
      <c r="X84" s="168" t="n">
        <f aca="false">IF(X$65=0,"-",SUM(X67:X70))</f>
        <v>0</v>
      </c>
      <c r="Y84" s="168" t="n">
        <f aca="false">IF(Y$65=0,"-",SUM(Y67:Y70))</f>
        <v>0</v>
      </c>
      <c r="Z84" s="168" t="n">
        <f aca="false">IF(Z$65=0,"-",SUM(Z67:Z70))</f>
        <v>0</v>
      </c>
      <c r="AA84" s="168" t="n">
        <f aca="false">IF(AA$65=0,"-",SUM(AA67:AA70))</f>
        <v>0</v>
      </c>
      <c r="AB84" s="168" t="n">
        <f aca="false">IF(AB$65=0,"-",SUM(AB67:AB70))</f>
        <v>0</v>
      </c>
      <c r="AC84" s="168" t="n">
        <f aca="false">IF(AC$65=0,"-",SUM(AC67:AC70))</f>
        <v>0</v>
      </c>
      <c r="AD84" s="169" t="n">
        <f aca="false">IF(AD$65=0,"-",SUM(AD67:AD70))</f>
        <v>0</v>
      </c>
      <c r="AE84" s="171" t="n">
        <f aca="false">IF(AE$65=0,"-",SUM(AE67:AE70))</f>
        <v>0</v>
      </c>
      <c r="AF84" s="168" t="n">
        <f aca="false">IF(AF$65=0,"-",SUM(AF67:AF70))</f>
        <v>0</v>
      </c>
      <c r="AG84" s="168" t="n">
        <f aca="false">IF(AG$65=0,"-",SUM(AG67:AG70))</f>
        <v>0</v>
      </c>
      <c r="AH84" s="168" t="n">
        <f aca="false">IF(AH$65=0,"-",SUM(AH67:AH70))</f>
        <v>0</v>
      </c>
      <c r="AI84" s="168" t="n">
        <f aca="false">IF(AI$65=0,"-",SUM(AI67:AI70))</f>
        <v>0</v>
      </c>
      <c r="AJ84" s="168" t="n">
        <f aca="false">IF(AJ$65=0,"-",SUM(AJ67:AJ70))</f>
        <v>0</v>
      </c>
      <c r="AK84" s="168" t="n">
        <f aca="false">IF(AK$65=0,"-",SUM(AK67:AK70))</f>
        <v>0</v>
      </c>
      <c r="AL84" s="169" t="n">
        <f aca="false">IF(AL$65=0,"-",SUM(AL67:AL70))</f>
        <v>0</v>
      </c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FK84" s="201"/>
      <c r="FL84" s="21" t="s">
        <v>112</v>
      </c>
      <c r="FM84" s="63"/>
      <c r="FN84" s="63"/>
      <c r="FO84" s="168" t="n">
        <f aca="false">IF(FO$65=0,"-",SUM(FO67:FO70))</f>
        <v>14</v>
      </c>
      <c r="FP84" s="168" t="n">
        <f aca="false">IF(FP$65=0,"-",SUM(FP67:FP70))</f>
        <v>0</v>
      </c>
      <c r="FQ84" s="168" t="n">
        <f aca="false">IF(FQ$65=0,"-",SUM(FQ67:FQ70))</f>
        <v>16</v>
      </c>
      <c r="FR84" s="168" t="n">
        <f aca="false">IF(FR$65=0,"-",SUM(FR67:FR70))</f>
        <v>7</v>
      </c>
      <c r="FS84" s="168" t="n">
        <f aca="false">IF(FS$65=0,"-",SUM(FS67:FS70))</f>
        <v>0</v>
      </c>
      <c r="FT84" s="168" t="n">
        <f aca="false">IF(FT$65=0,"-",SUM(FT67:FT70))</f>
        <v>0</v>
      </c>
      <c r="FU84" s="168" t="n">
        <f aca="false">IF(FU$65=0,"-",SUM(FU67:FU70))</f>
        <v>6</v>
      </c>
      <c r="FV84" s="168" t="n">
        <f aca="false">IF(FV$65=0,"-",SUM(FV67:FV70))</f>
        <v>5</v>
      </c>
      <c r="FW84" s="168" t="n">
        <f aca="false">IF(FW$65=0,"-",SUM(FW67:FW70))</f>
        <v>8</v>
      </c>
      <c r="FX84" s="168" t="n">
        <f aca="false">IF(FX$65=0,"-",SUM(FX67:FX70))</f>
        <v>7</v>
      </c>
      <c r="FY84" s="168" t="n">
        <f aca="false">IF(FY$65=0,"-",SUM(FY67:FY70))</f>
        <v>8</v>
      </c>
      <c r="FZ84" s="168" t="n">
        <f aca="false">IF(FZ$65=0,"-",SUM(FZ67:FZ70))</f>
        <v>1</v>
      </c>
      <c r="GA84" s="168" t="n">
        <f aca="false">IF(GA$65=0,"-",SUM(GA67:GA70))</f>
        <v>5</v>
      </c>
      <c r="GB84" s="168" t="n">
        <f aca="false">IF(GB$65=0,"-",SUM(GB67:GB70))</f>
        <v>0</v>
      </c>
      <c r="GC84" s="168" t="n">
        <f aca="false">IF(GC$65=0,"-",SUM(GC67:GC70))</f>
        <v>0</v>
      </c>
      <c r="GD84" s="168" t="n">
        <f aca="false">IF(GD$65=0,"-",SUM(GD67:GD70))</f>
        <v>0</v>
      </c>
      <c r="GE84" s="168" t="n">
        <f aca="false">IF(GE$65=0,"-",SUM(GE67:GE70))</f>
        <v>0</v>
      </c>
      <c r="GF84" s="168" t="n">
        <f aca="false">IF(GF$65=0,"-",SUM(GF67:GF70))</f>
        <v>0</v>
      </c>
      <c r="GG84" s="168" t="n">
        <f aca="false">IF(GG$65=0,"-",SUM(GG67:GG70))</f>
        <v>10</v>
      </c>
      <c r="GH84" s="168" t="n">
        <f aca="false">IF(GH$65=0,"-",SUM(GH67:GH70))</f>
        <v>13</v>
      </c>
      <c r="GI84" s="168" t="n">
        <f aca="false">IF(GI$65=0,"-",SUM(GI67:GI70))</f>
        <v>7</v>
      </c>
      <c r="GJ84" s="168" t="n">
        <f aca="false">IF(GJ$65=0,"-",SUM(GJ67:GJ70))</f>
        <v>0</v>
      </c>
      <c r="GK84" s="168" t="n">
        <f aca="false">IF(GK$65=0,"-",SUM(GK67:GK70))</f>
        <v>0</v>
      </c>
      <c r="GL84" s="168" t="n">
        <f aca="false">IF(GL$65=0,"-",SUM(GL67:GL70))</f>
        <v>2</v>
      </c>
      <c r="GM84" s="168" t="n">
        <f aca="false">IF(GM$65=0,"-",SUM(GM67:GM70))</f>
        <v>0</v>
      </c>
      <c r="GN84" s="168" t="n">
        <f aca="false">IF(GN$65=0,"-",SUM(GN67:GN70))</f>
        <v>0</v>
      </c>
      <c r="GO84" s="168" t="n">
        <f aca="false">IF(GO$65=0,"-",SUM(GO67:GO70))</f>
        <v>2</v>
      </c>
      <c r="GP84" s="168" t="n">
        <f aca="false">IF(GP$65=0,"-",SUM(GP67:GP70))</f>
        <v>1</v>
      </c>
      <c r="GQ84" s="168" t="n">
        <f aca="false">IF(GQ$65=0,"-",SUM(GQ67:GQ70))</f>
        <v>0</v>
      </c>
      <c r="GR84" s="168" t="n">
        <f aca="false">IF(GR$65=0,"-",SUM(GR67:GR70))</f>
        <v>8</v>
      </c>
      <c r="GS84" s="168" t="n">
        <f aca="false">IF(GS$65=0,"-",SUM(GS67:GS70))</f>
        <v>0</v>
      </c>
      <c r="GT84" s="168" t="n">
        <f aca="false">IF(GT$65=0,"-",SUM(GT67:GT70))</f>
        <v>0</v>
      </c>
      <c r="GU84" s="168" t="n">
        <f aca="false">IF(GU$65=0,"-",SUM(GU67:GU70))</f>
        <v>0</v>
      </c>
      <c r="GV84" s="168" t="n">
        <f aca="false">IF(GV$65=0,"-",SUM(GV67:GV70))</f>
        <v>0</v>
      </c>
      <c r="GW84" s="201"/>
      <c r="GX84" s="201"/>
      <c r="GY84" s="201"/>
      <c r="GZ84" s="201"/>
      <c r="HA84" s="201"/>
      <c r="HB84" s="201"/>
      <c r="HC84" s="201"/>
      <c r="HD84" s="201"/>
      <c r="HE84" s="201"/>
      <c r="HF84" s="201"/>
      <c r="HG84" s="201"/>
      <c r="HH84" s="201"/>
      <c r="HI84" s="201"/>
      <c r="HJ84" s="201"/>
      <c r="HK84" s="201"/>
      <c r="HL84" s="201"/>
      <c r="HM84" s="201"/>
      <c r="HN84" s="201"/>
      <c r="HO84" s="201"/>
      <c r="HP84" s="201"/>
      <c r="HQ84" s="201"/>
      <c r="HR84" s="201"/>
      <c r="HS84" s="201"/>
      <c r="HT84" s="201"/>
      <c r="HU84" s="201"/>
      <c r="HV84" s="201"/>
      <c r="HW84" s="201"/>
      <c r="HX84" s="201"/>
      <c r="HY84" s="201"/>
      <c r="HZ84" s="201"/>
      <c r="IA84" s="201"/>
      <c r="IB84" s="201"/>
      <c r="IC84" s="201"/>
      <c r="ID84" s="201"/>
      <c r="IE84" s="201"/>
      <c r="IF84" s="201"/>
      <c r="IG84" s="201"/>
      <c r="IH84" s="201"/>
      <c r="II84" s="201"/>
      <c r="IJ84" s="201"/>
      <c r="IK84" s="201"/>
      <c r="IL84" s="201"/>
      <c r="IM84" s="201"/>
      <c r="IN84" s="201"/>
      <c r="IO84" s="201"/>
    </row>
    <row r="85" customFormat="false" ht="14.15" hidden="false" customHeight="false" outlineLevel="0" collapsed="false">
      <c r="A85" s="202"/>
      <c r="B85" s="216" t="s">
        <v>113</v>
      </c>
      <c r="C85" s="222"/>
      <c r="D85" s="223"/>
      <c r="E85" s="224" t="str">
        <f aca="false">IF(OR(E$65=0,E$65="-"),"-",E84/E75)</f>
        <v>-</v>
      </c>
      <c r="F85" s="224" t="str">
        <f aca="false">IF(OR(F$65=0,F$65="-"),"-",F84/F75)</f>
        <v>-</v>
      </c>
      <c r="G85" s="224" t="str">
        <f aca="false">IF(OR(G$65=0,G$65="-"),"-",G84/G75)</f>
        <v>-</v>
      </c>
      <c r="H85" s="224" t="str">
        <f aca="false">IF(OR(H$65=0,H$65="-"),"-",H84/H75)</f>
        <v>-</v>
      </c>
      <c r="I85" s="224" t="str">
        <f aca="false">IF(OR(I$65=0,I$65="-"),"-",I84/I75)</f>
        <v>-</v>
      </c>
      <c r="J85" s="224" t="str">
        <f aca="false">IF(OR(J$65=0,J$65="-"),"-",J84/J75)</f>
        <v>-</v>
      </c>
      <c r="K85" s="224" t="str">
        <f aca="false">IF(OR(K$65=0,K$65="-"),"-",K84/K75)</f>
        <v>-</v>
      </c>
      <c r="L85" s="224" t="str">
        <f aca="false">IF(OR(L$65=0,L$65="-"),"-",L84/L75)</f>
        <v>-</v>
      </c>
      <c r="M85" s="224" t="str">
        <f aca="false">IF(OR(M$65=0,M$65="-"),"-",M84/M75)</f>
        <v>-</v>
      </c>
      <c r="N85" s="224" t="str">
        <f aca="false">IF(OR(N$65=0,N$65="-"),"-",N84/N75)</f>
        <v>-</v>
      </c>
      <c r="O85" s="224" t="str">
        <f aca="false">IF(OR(O$65=0,O$65="-"),"-",O84/O75)</f>
        <v>-</v>
      </c>
      <c r="P85" s="224" t="str">
        <f aca="false">IF(OR(P$65=0,P$65="-"),"-",P84/P75)</f>
        <v>-</v>
      </c>
      <c r="Q85" s="224" t="str">
        <f aca="false">IF(OR(Q$65=0,Q$65="-"),"-",Q84/Q75)</f>
        <v>-</v>
      </c>
      <c r="R85" s="224" t="str">
        <f aca="false">IF(OR(R$65=0,R$65="-"),"-",R84/R75)</f>
        <v>-</v>
      </c>
      <c r="S85" s="224" t="str">
        <f aca="false">IF(OR(S$65=0,S$65="-"),"-",S84/S75)</f>
        <v>-</v>
      </c>
      <c r="T85" s="224" t="str">
        <f aca="false">IF(OR(T$65=0,T$65="-"),"-",T84/T75)</f>
        <v>-</v>
      </c>
      <c r="U85" s="224" t="str">
        <f aca="false">IF(OR(U$65=0,U$65="-"),"-",U84/U75)</f>
        <v>-</v>
      </c>
      <c r="V85" s="224" t="str">
        <f aca="false">IF(OR(V$65=0,V$65="-"),"-",V84/V75)</f>
        <v>-</v>
      </c>
      <c r="W85" s="224" t="str">
        <f aca="false">IF(OR(W$65=0,W$65="-"),"-",W84/W75)</f>
        <v>-</v>
      </c>
      <c r="X85" s="224" t="str">
        <f aca="false">IF(OR(X$65=0,X$65="-"),"-",X84/X75)</f>
        <v>-</v>
      </c>
      <c r="Y85" s="224" t="str">
        <f aca="false">IF(OR(Y$65=0,Y$65="-"),"-",Y84/Y75)</f>
        <v>-</v>
      </c>
      <c r="Z85" s="224" t="str">
        <f aca="false">IF(OR(Z$65=0,Z$65="-"),"-",Z84/Z75)</f>
        <v>-</v>
      </c>
      <c r="AA85" s="224" t="str">
        <f aca="false">IF(OR(AA$65=0,AA$65="-"),"-",AA84/AA75)</f>
        <v>-</v>
      </c>
      <c r="AB85" s="224" t="str">
        <f aca="false">IF(OR(AB$65=0,AB$65="-"),"-",AB84/AB75)</f>
        <v>-</v>
      </c>
      <c r="AC85" s="224" t="str">
        <f aca="false">IF(OR(AC$65=0,AC$65="-"),"-",AC84/AC75)</f>
        <v>-</v>
      </c>
      <c r="AD85" s="224" t="str">
        <f aca="false">IF(OR(AD$65=0,AD$65="-"),"-",AD84/AD75)</f>
        <v>-</v>
      </c>
      <c r="AE85" s="224" t="str">
        <f aca="false">IF(OR(AE$65=0,AE$65="-"),"-",AE84/AE75)</f>
        <v>-</v>
      </c>
      <c r="AF85" s="224" t="str">
        <f aca="false">IF(OR(AF$65=0,AF$65="-"),"-",AF84/AF75)</f>
        <v>-</v>
      </c>
      <c r="AG85" s="224" t="str">
        <f aca="false">IF(OR(AG$65=0,AG$65="-"),"-",AG84/AG75)</f>
        <v>-</v>
      </c>
      <c r="AH85" s="224" t="str">
        <f aca="false">IF(OR(AH$65=0,AH$65="-"),"-",AH84/AH75)</f>
        <v>-</v>
      </c>
      <c r="AI85" s="224" t="str">
        <f aca="false">IF(OR(AI$65=0,AI$65="-"),"-",AI84/AI75)</f>
        <v>-</v>
      </c>
      <c r="AJ85" s="224" t="str">
        <f aca="false">IF(OR(AJ$65=0,AJ$65="-"),"-",AJ84/AJ75)</f>
        <v>-</v>
      </c>
      <c r="AK85" s="224" t="str">
        <f aca="false">IF(OR(AK$65=0,AK$65="-"),"-",AK84/AK75)</f>
        <v>-</v>
      </c>
      <c r="AL85" s="224" t="str">
        <f aca="false">IF(OR(AL$65=0,AL$65="-"),"-",AL84/AL75)</f>
        <v>-</v>
      </c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FK85" s="201"/>
      <c r="FL85" s="216" t="s">
        <v>113</v>
      </c>
      <c r="FM85" s="63"/>
      <c r="FN85" s="63"/>
      <c r="FO85" s="221" t="n">
        <f aca="false">IF(FO$65=0,"-",FO84/FO75)</f>
        <v>0.318181818181818</v>
      </c>
      <c r="FP85" s="221" t="e">
        <f aca="false">IF(FP$65=0,"-",FP84/FP75)</f>
        <v>#DIV/0!</v>
      </c>
      <c r="FQ85" s="221" t="n">
        <f aca="false">IF(FQ$65=0,"-",FQ84/FQ75)</f>
        <v>0.470588235294118</v>
      </c>
      <c r="FR85" s="221" t="n">
        <f aca="false">IF(FR$65=0,"-",FR84/FR75)</f>
        <v>0.875</v>
      </c>
      <c r="FS85" s="221" t="e">
        <f aca="false">IF(FS$65=0,"-",FS84/FS75)</f>
        <v>#DIV/0!</v>
      </c>
      <c r="FT85" s="221" t="e">
        <f aca="false">IF(FT$65=0,"-",FT84/FT75)</f>
        <v>#DIV/0!</v>
      </c>
      <c r="FU85" s="221" t="n">
        <f aca="false">IF(FU$65=0,"-",FU84/FU75)</f>
        <v>0.142857142857143</v>
      </c>
      <c r="FV85" s="221" t="n">
        <f aca="false">IF(FV$65=0,"-",FV84/FV75)</f>
        <v>0.116279069767442</v>
      </c>
      <c r="FW85" s="221" t="n">
        <f aca="false">IF(FW$65=0,"-",FW84/FW75)</f>
        <v>0.19047619047619</v>
      </c>
      <c r="FX85" s="221" t="n">
        <f aca="false">IF(FX$65=0,"-",FX84/FX75)</f>
        <v>0.166666666666667</v>
      </c>
      <c r="FY85" s="221" t="n">
        <f aca="false">IF(FY$65=0,"-",FY84/FY75)</f>
        <v>1</v>
      </c>
      <c r="FZ85" s="221" t="n">
        <f aca="false">IF(FZ$65=0,"-",FZ84/FZ75)</f>
        <v>0.125</v>
      </c>
      <c r="GA85" s="221" t="n">
        <f aca="false">IF(GA$65=0,"-",GA84/GA75)</f>
        <v>0.185185185185185</v>
      </c>
      <c r="GB85" s="221" t="e">
        <f aca="false">IF(GB$65=0,"-",GB84/GB75)</f>
        <v>#DIV/0!</v>
      </c>
      <c r="GC85" s="221" t="e">
        <f aca="false">IF(GC$65=0,"-",GC84/GC75)</f>
        <v>#DIV/0!</v>
      </c>
      <c r="GD85" s="221" t="e">
        <f aca="false">IF(GD$65=0,"-",GD84/GD75)</f>
        <v>#DIV/0!</v>
      </c>
      <c r="GE85" s="221" t="e">
        <f aca="false">IF(GE$65=0,"-",GE84/GE75)</f>
        <v>#DIV/0!</v>
      </c>
      <c r="GF85" s="221" t="e">
        <f aca="false">IF(GF$65=0,"-",GF84/GF75)</f>
        <v>#DIV/0!</v>
      </c>
      <c r="GG85" s="221" t="n">
        <f aca="false">IF(GG$65=0,"-",GG84/GG75)</f>
        <v>0.769230769230769</v>
      </c>
      <c r="GH85" s="221" t="n">
        <f aca="false">IF(GH$65=0,"-",GH84/GH75)</f>
        <v>0.866666666666667</v>
      </c>
      <c r="GI85" s="221" t="n">
        <f aca="false">IF(GI$65=0,"-",GI84/GI75)</f>
        <v>0.5</v>
      </c>
      <c r="GJ85" s="221" t="e">
        <f aca="false">IF(GJ$65=0,"-",GJ84/GJ75)</f>
        <v>#DIV/0!</v>
      </c>
      <c r="GK85" s="221" t="e">
        <f aca="false">IF(GK$65=0,"-",GK84/GK75)</f>
        <v>#DIV/0!</v>
      </c>
      <c r="GL85" s="221" t="n">
        <f aca="false">IF(GL$65=0,"-",GL84/GL75)</f>
        <v>0.181818181818182</v>
      </c>
      <c r="GM85" s="221" t="e">
        <f aca="false">IF(GM$65=0,"-",GM84/GM75)</f>
        <v>#DIV/0!</v>
      </c>
      <c r="GN85" s="221" t="e">
        <f aca="false">IF(GN$65=0,"-",GN84/GN75)</f>
        <v>#DIV/0!</v>
      </c>
      <c r="GO85" s="221" t="n">
        <f aca="false">IF(GO$65=0,"-",GO84/GO75)</f>
        <v>0.181818181818182</v>
      </c>
      <c r="GP85" s="221" t="n">
        <f aca="false">IF(GP$65=0,"-",GP84/GP75)</f>
        <v>0.166666666666667</v>
      </c>
      <c r="GQ85" s="221" t="e">
        <f aca="false">IF(GQ$65=0,"-",GQ84/GQ75)</f>
        <v>#DIV/0!</v>
      </c>
      <c r="GR85" s="221" t="n">
        <f aca="false">IF(GR$65=0,"-",GR84/GR75)</f>
        <v>0.727272727272727</v>
      </c>
      <c r="GS85" s="221" t="e">
        <f aca="false">IF(GS$65=0,"-",GS84/GS75)</f>
        <v>#DIV/0!</v>
      </c>
      <c r="GT85" s="221" t="e">
        <f aca="false">IF(GT$65=0,"-",GT84/GT75)</f>
        <v>#DIV/0!</v>
      </c>
      <c r="GU85" s="221" t="e">
        <f aca="false">IF(GU$65=0,"-",GU84/GU75)</f>
        <v>#DIV/0!</v>
      </c>
      <c r="GV85" s="221" t="e">
        <f aca="false">IF(GV$65=0,"-",GV84/GV75)</f>
        <v>#DIV/0!</v>
      </c>
      <c r="GW85" s="201"/>
      <c r="GX85" s="201"/>
      <c r="GY85" s="201"/>
      <c r="GZ85" s="201"/>
      <c r="HA85" s="201"/>
      <c r="HB85" s="201"/>
      <c r="HC85" s="201"/>
      <c r="HD85" s="201"/>
      <c r="HE85" s="201"/>
      <c r="HF85" s="201"/>
      <c r="HG85" s="201"/>
      <c r="HH85" s="201"/>
      <c r="HI85" s="201"/>
      <c r="HJ85" s="201"/>
      <c r="HK85" s="201"/>
      <c r="HL85" s="201"/>
      <c r="HM85" s="201"/>
      <c r="HN85" s="201"/>
      <c r="HO85" s="201"/>
      <c r="HP85" s="201"/>
      <c r="HQ85" s="201"/>
      <c r="HR85" s="201"/>
      <c r="HS85" s="201"/>
      <c r="HT85" s="201"/>
      <c r="HU85" s="201"/>
      <c r="HV85" s="201"/>
      <c r="HW85" s="201"/>
      <c r="HX85" s="201"/>
      <c r="HY85" s="201"/>
      <c r="HZ85" s="201"/>
      <c r="IA85" s="201"/>
      <c r="IB85" s="201"/>
      <c r="IC85" s="201"/>
      <c r="ID85" s="201"/>
      <c r="IE85" s="201"/>
      <c r="IF85" s="201"/>
      <c r="IG85" s="201"/>
      <c r="IH85" s="201"/>
      <c r="II85" s="201"/>
      <c r="IJ85" s="201"/>
      <c r="IK85" s="201"/>
      <c r="IL85" s="201"/>
      <c r="IM85" s="201"/>
      <c r="IN85" s="201"/>
      <c r="IO85" s="201"/>
    </row>
    <row r="86" customFormat="false" ht="15" hidden="false" customHeight="true" outlineLevel="0" collapsed="false"/>
    <row r="87" customFormat="false" ht="15" hidden="false" customHeight="true" outlineLevel="0" collapsed="false">
      <c r="A87" s="225"/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5"/>
      <c r="AC87" s="225"/>
      <c r="AD87" s="225"/>
      <c r="AE87" s="225"/>
      <c r="AF87" s="225"/>
      <c r="AG87" s="225"/>
      <c r="AH87" s="225"/>
      <c r="AI87" s="225"/>
      <c r="AJ87" s="225"/>
      <c r="AK87" s="225"/>
      <c r="AL87" s="225"/>
      <c r="AM87" s="225"/>
      <c r="AN87" s="225"/>
      <c r="AO87" s="225"/>
      <c r="AP87" s="225"/>
      <c r="AQ87" s="225"/>
      <c r="AR87" s="225"/>
      <c r="AS87" s="225"/>
      <c r="AT87" s="225"/>
      <c r="AU87" s="225"/>
      <c r="AV87" s="225"/>
      <c r="AW87" s="225"/>
      <c r="AX87" s="225"/>
      <c r="AY87" s="225"/>
      <c r="AZ87" s="225"/>
      <c r="BA87" s="225"/>
      <c r="BB87" s="225"/>
      <c r="BC87" s="225"/>
      <c r="BD87" s="225"/>
      <c r="BE87" s="225"/>
      <c r="BF87" s="225"/>
      <c r="BG87" s="225"/>
      <c r="BH87" s="225"/>
      <c r="BI87" s="225"/>
      <c r="BJ87" s="225"/>
      <c r="BK87" s="225"/>
      <c r="BL87" s="225"/>
      <c r="BM87" s="225"/>
      <c r="BN87" s="225"/>
      <c r="BO87" s="225"/>
      <c r="BP87" s="225"/>
      <c r="BQ87" s="225"/>
      <c r="BR87" s="225"/>
      <c r="BS87" s="225"/>
      <c r="BT87" s="225"/>
      <c r="BU87" s="225"/>
      <c r="BV87" s="225"/>
      <c r="BW87" s="225"/>
      <c r="BX87" s="225"/>
      <c r="BY87" s="225"/>
      <c r="BZ87" s="225"/>
      <c r="CA87" s="225"/>
      <c r="CB87" s="225"/>
      <c r="CC87" s="225"/>
      <c r="CD87" s="225"/>
      <c r="CE87" s="225"/>
    </row>
    <row r="88" customFormat="false" ht="60" hidden="false" customHeight="true" outlineLevel="0" collapsed="false">
      <c r="A88" s="226"/>
      <c r="B88" s="226"/>
      <c r="C88" s="226"/>
      <c r="D88" s="226"/>
      <c r="E88" s="226"/>
      <c r="F88" s="226"/>
      <c r="G88" s="226"/>
      <c r="H88" s="226"/>
      <c r="I88" s="226"/>
      <c r="J88" s="226"/>
      <c r="K88" s="226"/>
      <c r="L88" s="226"/>
      <c r="M88" s="226"/>
      <c r="N88" s="226"/>
      <c r="O88" s="226"/>
      <c r="P88" s="226"/>
      <c r="Q88" s="226"/>
      <c r="R88" s="226"/>
      <c r="S88" s="226"/>
      <c r="T88" s="226"/>
      <c r="U88" s="226"/>
      <c r="V88" s="226"/>
      <c r="W88" s="226"/>
      <c r="X88" s="226"/>
      <c r="Y88" s="226"/>
      <c r="Z88" s="226"/>
      <c r="AA88" s="226"/>
      <c r="AB88" s="226"/>
      <c r="AC88" s="226"/>
      <c r="AD88" s="226"/>
      <c r="AE88" s="226"/>
      <c r="AF88" s="226"/>
      <c r="AG88" s="226"/>
      <c r="AH88" s="226"/>
      <c r="AI88" s="226"/>
      <c r="AJ88" s="226"/>
      <c r="AK88" s="226"/>
      <c r="AL88" s="226"/>
      <c r="AM88" s="226"/>
      <c r="AN88" s="226"/>
      <c r="AO88" s="226"/>
      <c r="AP88" s="226"/>
      <c r="AQ88" s="226"/>
      <c r="AR88" s="226"/>
      <c r="AS88" s="226"/>
      <c r="AT88" s="226"/>
      <c r="AU88" s="226"/>
      <c r="AV88" s="226"/>
      <c r="AW88" s="226"/>
      <c r="AX88" s="226"/>
      <c r="AY88" s="226"/>
      <c r="AZ88" s="226"/>
      <c r="BA88" s="226"/>
      <c r="BB88" s="226"/>
      <c r="BC88" s="226"/>
      <c r="BD88" s="226"/>
      <c r="BE88" s="226"/>
      <c r="BF88" s="226"/>
      <c r="BG88" s="226"/>
      <c r="BH88" s="226"/>
      <c r="BI88" s="226"/>
      <c r="BJ88" s="226"/>
      <c r="BK88" s="226"/>
      <c r="BL88" s="226"/>
      <c r="BM88" s="226"/>
      <c r="BN88" s="226"/>
      <c r="BO88" s="226"/>
      <c r="BP88" s="226"/>
      <c r="BQ88" s="226"/>
      <c r="BR88" s="226"/>
      <c r="BS88" s="226"/>
      <c r="BT88" s="226"/>
      <c r="BU88" s="226"/>
      <c r="BV88" s="226"/>
      <c r="BW88" s="226"/>
      <c r="BX88" s="226"/>
      <c r="BY88" s="226"/>
      <c r="BZ88" s="226"/>
      <c r="CA88" s="226"/>
      <c r="CB88" s="226"/>
      <c r="CC88" s="226"/>
      <c r="CD88" s="226"/>
      <c r="CE88" s="226"/>
    </row>
    <row r="89" customFormat="false" ht="15" hidden="false" customHeight="tru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8"/>
    </row>
    <row r="90" customFormat="false" ht="15" hidden="false" customHeight="true" outlineLevel="0" collapsed="false">
      <c r="A90" s="9"/>
      <c r="B90" s="9"/>
      <c r="C90" s="9"/>
      <c r="D90" s="9"/>
      <c r="E90" s="227" t="s">
        <v>0</v>
      </c>
      <c r="F90" s="227"/>
      <c r="G90" s="227"/>
      <c r="H90" s="228" t="e">
        <f aca="false">'විෂය තොරතුරු'!J5</f>
        <v>#N/A</v>
      </c>
      <c r="I90" s="228"/>
      <c r="J90" s="228"/>
      <c r="K90" s="228"/>
      <c r="L90" s="228"/>
      <c r="M90" s="228"/>
      <c r="N90" s="228"/>
      <c r="O90" s="228"/>
      <c r="P90" s="229"/>
      <c r="Q90" s="9"/>
      <c r="R90" s="9"/>
      <c r="S90" s="13" t="s">
        <v>1</v>
      </c>
      <c r="T90" s="9"/>
      <c r="U90" s="9"/>
      <c r="V90" s="9"/>
      <c r="W90" s="9"/>
      <c r="X90" s="9"/>
      <c r="Y90" s="9"/>
      <c r="Z90" s="230"/>
      <c r="AA90" s="230"/>
      <c r="AB90" s="230"/>
      <c r="AC90" s="230"/>
      <c r="AD90" s="230"/>
      <c r="AE90" s="230"/>
      <c r="AF90" s="230"/>
      <c r="AG90" s="231" t="s">
        <v>2</v>
      </c>
      <c r="AH90" s="231"/>
      <c r="AI90" s="232" t="s">
        <v>3</v>
      </c>
      <c r="AJ90" s="232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16"/>
    </row>
    <row r="91" customFormat="false" ht="17.35" hidden="false" customHeight="false" outlineLevel="0" collapsed="false">
      <c r="A91" s="9"/>
      <c r="B91" s="233" t="s">
        <v>114</v>
      </c>
      <c r="C91" s="9"/>
      <c r="D91" s="9"/>
      <c r="E91" s="227" t="s">
        <v>5</v>
      </c>
      <c r="F91" s="227"/>
      <c r="G91" s="227"/>
      <c r="H91" s="234" t="n">
        <f aca="false">'විෂය තොරතුරු'!J6</f>
        <v>11</v>
      </c>
      <c r="I91" s="234" t="str">
        <f aca="false">I6</f>
        <v>D</v>
      </c>
      <c r="J91" s="234"/>
      <c r="K91" s="234"/>
      <c r="L91" s="229"/>
      <c r="M91" s="229"/>
      <c r="N91" s="229"/>
      <c r="O91" s="229"/>
      <c r="P91" s="229"/>
      <c r="Q91" s="9"/>
      <c r="R91" s="9"/>
      <c r="S91" s="26" t="s">
        <v>6</v>
      </c>
      <c r="T91" s="9"/>
      <c r="U91" s="27" t="s">
        <v>7</v>
      </c>
      <c r="V91" s="27"/>
      <c r="W91" s="27"/>
      <c r="X91" s="27"/>
      <c r="Y91" s="9"/>
      <c r="Z91" s="235" t="s">
        <v>8</v>
      </c>
      <c r="AA91" s="235"/>
      <c r="AB91" s="235"/>
      <c r="AC91" s="235"/>
      <c r="AD91" s="235"/>
      <c r="AE91" s="235"/>
      <c r="AF91" s="235"/>
      <c r="AG91" s="286" t="str">
        <f aca="false">IF($B$100="","",COUNTIF($CE$100:$CE$149,"6/3 සමත්"))</f>
        <v/>
      </c>
      <c r="AH91" s="286"/>
      <c r="AI91" s="237" t="str">
        <f aca="false">IF($B$100="","",(AG91/$U$92)*100)</f>
        <v/>
      </c>
      <c r="AJ91" s="237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16"/>
    </row>
    <row r="92" customFormat="false" ht="17.35" hidden="false" customHeight="false" outlineLevel="0" collapsed="false">
      <c r="A92" s="9"/>
      <c r="B92" s="233"/>
      <c r="C92" s="9"/>
      <c r="D92" s="9"/>
      <c r="E92" s="227" t="s">
        <v>9</v>
      </c>
      <c r="F92" s="227"/>
      <c r="G92" s="227"/>
      <c r="H92" s="228" t="str">
        <f aca="false">'විෂය තොරතුරු'!J9</f>
        <v/>
      </c>
      <c r="I92" s="228"/>
      <c r="J92" s="234"/>
      <c r="K92" s="234"/>
      <c r="L92" s="229"/>
      <c r="M92" s="229"/>
      <c r="N92" s="229"/>
      <c r="O92" s="229"/>
      <c r="P92" s="229"/>
      <c r="Q92" s="9"/>
      <c r="R92" s="9"/>
      <c r="S92" s="34" t="s">
        <v>10</v>
      </c>
      <c r="T92" s="9"/>
      <c r="U92" s="27" t="n">
        <f aca="false">IF($B$100="",0,50-COUNTIF($B$100:$B$149,""))</f>
        <v>0</v>
      </c>
      <c r="V92" s="27"/>
      <c r="W92" s="27"/>
      <c r="X92" s="27"/>
      <c r="Y92" s="9"/>
      <c r="Z92" s="235" t="s">
        <v>11</v>
      </c>
      <c r="AA92" s="235"/>
      <c r="AB92" s="235"/>
      <c r="AC92" s="235"/>
      <c r="AD92" s="235"/>
      <c r="AE92" s="235"/>
      <c r="AF92" s="235"/>
      <c r="AG92" s="35" t="str">
        <f aca="false">IF($B$100="","",COUNTIF($CE$100:$CE$149,"5/3 සමත්"))</f>
        <v/>
      </c>
      <c r="AH92" s="35"/>
      <c r="AI92" s="36" t="str">
        <f aca="false">IF($B$100="","",(AG92/$U$92)*100)</f>
        <v/>
      </c>
      <c r="AJ92" s="36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16"/>
    </row>
    <row r="93" customFormat="false" ht="15" hidden="false" customHeight="false" outlineLevel="0" collapsed="false">
      <c r="A93" s="9"/>
      <c r="B93" s="233"/>
      <c r="C93" s="9"/>
      <c r="D93" s="9"/>
      <c r="E93" s="227" t="s">
        <v>12</v>
      </c>
      <c r="F93" s="227"/>
      <c r="G93" s="227"/>
      <c r="H93" s="228" t="s">
        <v>13</v>
      </c>
      <c r="I93" s="228"/>
      <c r="J93" s="234"/>
      <c r="K93" s="234"/>
      <c r="L93" s="229"/>
      <c r="M93" s="229"/>
      <c r="N93" s="229"/>
      <c r="O93" s="229"/>
      <c r="P93" s="229"/>
      <c r="Q93" s="9"/>
      <c r="R93" s="9"/>
      <c r="S93" s="37" t="s">
        <v>14</v>
      </c>
      <c r="T93" s="9"/>
      <c r="U93" s="9"/>
      <c r="V93" s="9"/>
      <c r="W93" s="9"/>
      <c r="X93" s="9"/>
      <c r="Y93" s="9"/>
      <c r="Z93" s="239" t="s">
        <v>15</v>
      </c>
      <c r="AA93" s="239"/>
      <c r="AB93" s="239"/>
      <c r="AC93" s="239"/>
      <c r="AD93" s="239"/>
      <c r="AE93" s="239"/>
      <c r="AF93" s="239"/>
      <c r="AG93" s="369" t="str">
        <f aca="false">IF($B$100="","",SUM(AG91:AG92))</f>
        <v/>
      </c>
      <c r="AH93" s="369"/>
      <c r="AI93" s="241" t="str">
        <f aca="false">IF($B$100="","",(AG93/$U$92)*100)</f>
        <v/>
      </c>
      <c r="AJ93" s="241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16"/>
    </row>
    <row r="94" customFormat="false" ht="15" hidden="false" customHeight="false" outlineLevel="0" collapsed="false">
      <c r="A94" s="9"/>
      <c r="B94" s="242" t="n">
        <f aca="false">B9</f>
        <v>2025</v>
      </c>
      <c r="C94" s="9"/>
      <c r="D94" s="9"/>
      <c r="E94" s="227" t="s">
        <v>16</v>
      </c>
      <c r="F94" s="227"/>
      <c r="G94" s="227"/>
      <c r="H94" s="228" t="s">
        <v>115</v>
      </c>
      <c r="I94" s="228"/>
      <c r="J94" s="228"/>
      <c r="K94" s="228"/>
      <c r="L94" s="228"/>
      <c r="M94" s="228"/>
      <c r="N94" s="243" t="s">
        <v>18</v>
      </c>
      <c r="O94" s="244" t="n">
        <f aca="false">O9</f>
        <v>2025</v>
      </c>
      <c r="P94" s="244"/>
      <c r="Q94" s="9"/>
      <c r="R94" s="9"/>
      <c r="S94" s="46" t="s">
        <v>19</v>
      </c>
      <c r="T94" s="9"/>
      <c r="U94" s="9"/>
      <c r="V94" s="9"/>
      <c r="W94" s="9"/>
      <c r="X94" s="9"/>
      <c r="Y94" s="9"/>
      <c r="Z94" s="235" t="s">
        <v>20</v>
      </c>
      <c r="AA94" s="235"/>
      <c r="AB94" s="235"/>
      <c r="AC94" s="235"/>
      <c r="AD94" s="235"/>
      <c r="AE94" s="235"/>
      <c r="AF94" s="235"/>
      <c r="AG94" s="55" t="str">
        <f aca="false">IF($B$100="","",COUNTIF($CE$100:$CE$149,"සමත් කළ හැකි"))</f>
        <v/>
      </c>
      <c r="AH94" s="55"/>
      <c r="AI94" s="56" t="str">
        <f aca="false">IF($B$100="","",(AG94/$U$92)*100)</f>
        <v/>
      </c>
      <c r="AJ94" s="56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16"/>
    </row>
    <row r="95" customFormat="false" ht="15" hidden="false" customHeight="false" outlineLevel="0" collapsed="false">
      <c r="A95" s="9"/>
      <c r="B95" s="242"/>
      <c r="C95" s="9"/>
      <c r="D95" s="9"/>
      <c r="E95" s="245" t="s">
        <v>22</v>
      </c>
      <c r="F95" s="246"/>
      <c r="G95" s="246"/>
      <c r="H95" s="229"/>
      <c r="I95" s="229"/>
      <c r="J95" s="229"/>
      <c r="K95" s="229"/>
      <c r="L95" s="229"/>
      <c r="M95" s="247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235" t="s">
        <v>23</v>
      </c>
      <c r="AA95" s="235"/>
      <c r="AB95" s="235"/>
      <c r="AC95" s="235"/>
      <c r="AD95" s="235"/>
      <c r="AE95" s="235"/>
      <c r="AF95" s="235"/>
      <c r="AG95" s="248" t="str">
        <f aca="false">IF($B$100="","",(+AG91+AG92+AG94))</f>
        <v/>
      </c>
      <c r="AH95" s="248"/>
      <c r="AI95" s="249" t="str">
        <f aca="false">IF($B$100="","",(AG95/$U$92)*100)</f>
        <v/>
      </c>
      <c r="AJ95" s="24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16"/>
    </row>
    <row r="96" customFormat="false" ht="15" hidden="false" customHeight="false" outlineLevel="0" collapsed="false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250" t="s">
        <v>24</v>
      </c>
      <c r="AA96" s="251"/>
      <c r="AB96" s="251"/>
      <c r="AC96" s="251"/>
      <c r="AD96" s="251"/>
      <c r="AE96" s="251"/>
      <c r="AF96" s="251"/>
      <c r="AG96" s="252" t="str">
        <f aca="false">IF(B100="","",COUNTIF($CE$100:$CE$149,"W9"))</f>
        <v/>
      </c>
      <c r="AH96" s="252"/>
      <c r="AI96" s="253" t="str">
        <f aca="false">IF($B$100="","",(AG96/$U$92)*100)</f>
        <v/>
      </c>
      <c r="AJ96" s="253"/>
      <c r="AK96" s="9"/>
      <c r="AL96" s="254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16"/>
    </row>
    <row r="97" customFormat="false" ht="14.25" hidden="false" customHeight="true" outlineLevel="0" collapsed="false">
      <c r="A97" s="65" t="s">
        <v>25</v>
      </c>
      <c r="B97" s="66" t="s">
        <v>26</v>
      </c>
      <c r="C97" s="67" t="s">
        <v>27</v>
      </c>
      <c r="D97" s="68" t="s">
        <v>28</v>
      </c>
      <c r="E97" s="255" t="s">
        <v>29</v>
      </c>
      <c r="F97" s="255"/>
      <c r="G97" s="256" t="s">
        <v>30</v>
      </c>
      <c r="H97" s="256"/>
      <c r="I97" s="256"/>
      <c r="J97" s="256"/>
      <c r="K97" s="71" t="s">
        <v>31</v>
      </c>
      <c r="L97" s="72" t="s">
        <v>32</v>
      </c>
      <c r="M97" s="72" t="s">
        <v>33</v>
      </c>
      <c r="N97" s="73" t="s">
        <v>34</v>
      </c>
      <c r="O97" s="257" t="s">
        <v>35</v>
      </c>
      <c r="P97" s="257"/>
      <c r="Q97" s="257"/>
      <c r="R97" s="257"/>
      <c r="S97" s="257"/>
      <c r="T97" s="257"/>
      <c r="U97" s="257"/>
      <c r="V97" s="257"/>
      <c r="W97" s="256" t="s">
        <v>36</v>
      </c>
      <c r="X97" s="256"/>
      <c r="Y97" s="256"/>
      <c r="Z97" s="256"/>
      <c r="AA97" s="256"/>
      <c r="AB97" s="256"/>
      <c r="AC97" s="256"/>
      <c r="AD97" s="256"/>
      <c r="AE97" s="256" t="s">
        <v>37</v>
      </c>
      <c r="AF97" s="256"/>
      <c r="AG97" s="256"/>
      <c r="AH97" s="256"/>
      <c r="AI97" s="256"/>
      <c r="AJ97" s="256"/>
      <c r="AK97" s="256"/>
      <c r="AL97" s="256"/>
      <c r="AM97" s="75" t="s">
        <v>38</v>
      </c>
      <c r="AN97" s="76" t="s">
        <v>39</v>
      </c>
      <c r="AO97" s="77" t="s">
        <v>40</v>
      </c>
      <c r="AP97" s="78" t="s">
        <v>29</v>
      </c>
      <c r="AQ97" s="78"/>
      <c r="AR97" s="79" t="s">
        <v>30</v>
      </c>
      <c r="AS97" s="79"/>
      <c r="AT97" s="79"/>
      <c r="AU97" s="79"/>
      <c r="AV97" s="71" t="s">
        <v>31</v>
      </c>
      <c r="AW97" s="72" t="s">
        <v>32</v>
      </c>
      <c r="AX97" s="72" t="s">
        <v>33</v>
      </c>
      <c r="AY97" s="73" t="s">
        <v>34</v>
      </c>
      <c r="AZ97" s="80" t="s">
        <v>35</v>
      </c>
      <c r="BA97" s="80"/>
      <c r="BB97" s="80"/>
      <c r="BC97" s="80"/>
      <c r="BD97" s="80"/>
      <c r="BE97" s="80"/>
      <c r="BF97" s="80"/>
      <c r="BG97" s="80"/>
      <c r="BH97" s="81" t="s">
        <v>36</v>
      </c>
      <c r="BI97" s="81"/>
      <c r="BJ97" s="81"/>
      <c r="BK97" s="81"/>
      <c r="BL97" s="81"/>
      <c r="BM97" s="81"/>
      <c r="BN97" s="81"/>
      <c r="BO97" s="81"/>
      <c r="BP97" s="81" t="s">
        <v>37</v>
      </c>
      <c r="BQ97" s="81"/>
      <c r="BR97" s="81"/>
      <c r="BS97" s="81"/>
      <c r="BT97" s="81"/>
      <c r="BU97" s="81"/>
      <c r="BV97" s="81"/>
      <c r="BW97" s="81"/>
      <c r="BX97" s="256"/>
      <c r="BY97" s="256"/>
      <c r="BZ97" s="256"/>
      <c r="CA97" s="256"/>
      <c r="CB97" s="256"/>
      <c r="CC97" s="256"/>
      <c r="CD97" s="256"/>
      <c r="CE97" s="258"/>
    </row>
    <row r="98" customFormat="false" ht="93.75" hidden="false" customHeight="true" outlineLevel="0" collapsed="false">
      <c r="A98" s="65"/>
      <c r="B98" s="66"/>
      <c r="C98" s="67"/>
      <c r="D98" s="68"/>
      <c r="E98" s="102" t="str">
        <f aca="false">'විෂය තොරතුරු'!M13</f>
        <v>සිංහල භාෂාව හා සාහිත්‍යය</v>
      </c>
      <c r="F98" s="103" t="str">
        <f aca="false">'විෂය තොරතුරු'!N13</f>
        <v/>
      </c>
      <c r="G98" s="102" t="str">
        <f aca="false">'විෂය තොරතුරු'!O13</f>
        <v>බුද්ධ ධර්මය</v>
      </c>
      <c r="H98" s="104" t="str">
        <f aca="false">'විෂය තොරතුරු'!P13</f>
        <v>කතෝලික ධර්මය</v>
      </c>
      <c r="I98" s="104" t="str">
        <f aca="false">'විෂය තොරතුරු'!Q13</f>
        <v>ක්‍රිස්තියානි ධර්මය (ඉංග්‍රීසි)</v>
      </c>
      <c r="J98" s="103" t="str">
        <f aca="false">'විෂය තොරතුරු'!R13</f>
        <v/>
      </c>
      <c r="K98" s="71"/>
      <c r="L98" s="72"/>
      <c r="M98" s="72"/>
      <c r="N98" s="73"/>
      <c r="O98" s="102" t="str">
        <f aca="false">'විෂය තොරතුරු'!W13</f>
        <v>ව්‍යාපාර හා ගිණුම්කරණ අධ්‍යයනය</v>
      </c>
      <c r="P98" s="104" t="str">
        <f aca="false">'විෂය තොරතුරු'!X13</f>
        <v>පුරවැසි අධ්‍යාපනය</v>
      </c>
      <c r="Q98" s="104" t="str">
        <f aca="false">'විෂය තොරතුරු'!Y13</f>
        <v>දෙවන භාෂාවක් ලෙස (දෙමල)</v>
      </c>
      <c r="R98" s="104" t="str">
        <f aca="false">'විෂය තොරතුරු'!Z13</f>
        <v>භුගෝල විද්‍යාව</v>
      </c>
      <c r="S98" s="104" t="str">
        <f aca="false">'විෂය තොරතුරු'!AA13</f>
        <v/>
      </c>
      <c r="T98" s="104" t="str">
        <f aca="false">'විෂය තොරතුරු'!AB13</f>
        <v/>
      </c>
      <c r="U98" s="104" t="str">
        <f aca="false">'විෂය තොරතුරු'!AC13</f>
        <v/>
      </c>
      <c r="V98" s="103" t="str">
        <f aca="false">'විෂය තොරතුරු'!AD13</f>
        <v/>
      </c>
      <c r="W98" s="102" t="str">
        <f aca="false">'විෂය තොරතුරු'!AE13</f>
        <v>චිත්‍ර</v>
      </c>
      <c r="X98" s="104" t="str">
        <f aca="false">'විෂය තොරතුරු'!AF13</f>
        <v>නැටුම් (දේශීය)</v>
      </c>
      <c r="Y98" s="104" t="str">
        <f aca="false">'විෂය තොරතුරු'!AG13</f>
        <v>සංගීතය (පෙරදිග)</v>
      </c>
      <c r="Z98" s="104" t="str">
        <f aca="false">'විෂය තොරතුරු'!AH13</f>
        <v>සංගීතය (අපරදිග)</v>
      </c>
      <c r="AA98" s="104" t="str">
        <f aca="false">'විෂය තොරතුරු'!AI13</f>
        <v>නාට්‍ය හා රංග කලාව (සිංහල)</v>
      </c>
      <c r="AB98" s="104" t="str">
        <f aca="false">'විෂය තොරතුරු'!AJ13</f>
        <v>සාහිත්‍ය රසාස්වාදය (ඉංග්‍රිසි)</v>
      </c>
      <c r="AC98" s="104" t="str">
        <f aca="false">'විෂය තොරතුරු'!AK13</f>
        <v/>
      </c>
      <c r="AD98" s="103" t="str">
        <f aca="false">'විෂය තොරතුරු'!AL13</f>
        <v/>
      </c>
      <c r="AE98" s="102" t="str">
        <f aca="false">'විෂය තොරතුරු'!AM13</f>
        <v>තොරතුරු සන්නිවේදන තාක්ෂණය</v>
      </c>
      <c r="AF98" s="104" t="str">
        <f aca="false">'විෂය තොරතුරු'!AN13</f>
        <v>සන්නිවේදන මාධ්‍ය අධ්‍ය්‍යනය</v>
      </c>
      <c r="AG98" s="104" t="str">
        <f aca="false">'විෂය තොරතුරු'!AO13</f>
        <v>සෞඛ්‍ය හා ශාරීරික අධ්‍යාපනය</v>
      </c>
      <c r="AH98" s="104" t="str">
        <f aca="false">'විෂය තොරතුරු'!AP13</f>
        <v/>
      </c>
      <c r="AI98" s="104" t="str">
        <f aca="false">'විෂය තොරතුරු'!AQ13</f>
        <v/>
      </c>
      <c r="AJ98" s="104" t="str">
        <f aca="false">'විෂය තොරතුරු'!AR13</f>
        <v/>
      </c>
      <c r="AK98" s="104" t="str">
        <f aca="false">'විෂය තොරතුරු'!AS13</f>
        <v/>
      </c>
      <c r="AL98" s="103" t="str">
        <f aca="false">'විෂය තොරතුරු'!AT13</f>
        <v/>
      </c>
      <c r="AM98" s="75"/>
      <c r="AN98" s="76"/>
      <c r="AO98" s="77"/>
      <c r="AP98" s="105" t="str">
        <f aca="false">E98</f>
        <v>සිංහල භාෂාව හා සාහිත්‍යය</v>
      </c>
      <c r="AQ98" s="104" t="str">
        <f aca="false">F98</f>
        <v/>
      </c>
      <c r="AR98" s="104" t="str">
        <f aca="false">G98</f>
        <v>බුද්ධ ධර්මය</v>
      </c>
      <c r="AS98" s="104" t="str">
        <f aca="false">H98</f>
        <v>කතෝලික ධර්මය</v>
      </c>
      <c r="AT98" s="104" t="str">
        <f aca="false">I98</f>
        <v>ක්‍රිස්තියානි ධර්මය (ඉංග්‍රීසි)</v>
      </c>
      <c r="AU98" s="106" t="str">
        <f aca="false">J98</f>
        <v/>
      </c>
      <c r="AV98" s="71"/>
      <c r="AW98" s="72"/>
      <c r="AX98" s="72"/>
      <c r="AY98" s="73"/>
      <c r="AZ98" s="105" t="str">
        <f aca="false">O98</f>
        <v>ව්‍යාපාර හා ගිණුම්කරණ අධ්‍යයනය</v>
      </c>
      <c r="BA98" s="104" t="str">
        <f aca="false">P98</f>
        <v>පුරවැසි අධ්‍යාපනය</v>
      </c>
      <c r="BB98" s="104" t="str">
        <f aca="false">Q98</f>
        <v>දෙවන භාෂාවක් ලෙස (දෙමල)</v>
      </c>
      <c r="BC98" s="104" t="str">
        <f aca="false">R98</f>
        <v>භුගෝල විද්‍යාව</v>
      </c>
      <c r="BD98" s="104" t="str">
        <f aca="false">S98</f>
        <v/>
      </c>
      <c r="BE98" s="104" t="str">
        <f aca="false">T98</f>
        <v/>
      </c>
      <c r="BF98" s="104" t="str">
        <f aca="false">U98</f>
        <v/>
      </c>
      <c r="BG98" s="106" t="str">
        <f aca="false">V98</f>
        <v/>
      </c>
      <c r="BH98" s="102" t="str">
        <f aca="false">W98</f>
        <v>චිත්‍ර</v>
      </c>
      <c r="BI98" s="104" t="str">
        <f aca="false">X98</f>
        <v>නැටුම් (දේශීය)</v>
      </c>
      <c r="BJ98" s="104" t="str">
        <f aca="false">Y98</f>
        <v>සංගීතය (පෙරදිග)</v>
      </c>
      <c r="BK98" s="104" t="str">
        <f aca="false">Z98</f>
        <v>සංගීතය (අපරදිග)</v>
      </c>
      <c r="BL98" s="104" t="str">
        <f aca="false">AA98</f>
        <v>නාට්‍ය හා රංග කලාව (සිංහල)</v>
      </c>
      <c r="BM98" s="104" t="str">
        <f aca="false">AB98</f>
        <v>සාහිත්‍ය රසාස්වාදය (ඉංග්‍රිසි)</v>
      </c>
      <c r="BN98" s="104" t="str">
        <f aca="false">AC98</f>
        <v/>
      </c>
      <c r="BO98" s="103" t="str">
        <f aca="false">AD98</f>
        <v/>
      </c>
      <c r="BP98" s="102" t="str">
        <f aca="false">AE98</f>
        <v>තොරතුරු සන්නිවේදන තාක්ෂණය</v>
      </c>
      <c r="BQ98" s="104" t="str">
        <f aca="false">AF98</f>
        <v>සන්නිවේදන මාධ්‍ය අධ්‍ය්‍යනය</v>
      </c>
      <c r="BR98" s="104" t="str">
        <f aca="false">AG98</f>
        <v>සෞඛ්‍ය හා ශාරීරික අධ්‍යාපනය</v>
      </c>
      <c r="BS98" s="104" t="str">
        <f aca="false">AH98</f>
        <v/>
      </c>
      <c r="BT98" s="104" t="str">
        <f aca="false">AI98</f>
        <v/>
      </c>
      <c r="BU98" s="104" t="str">
        <f aca="false">AJ98</f>
        <v/>
      </c>
      <c r="BV98" s="104" t="str">
        <f aca="false">AK98</f>
        <v/>
      </c>
      <c r="BW98" s="103" t="str">
        <f aca="false">AL98</f>
        <v/>
      </c>
      <c r="BX98" s="107" t="s">
        <v>1</v>
      </c>
      <c r="BY98" s="108" t="s">
        <v>6</v>
      </c>
      <c r="BZ98" s="108" t="s">
        <v>10</v>
      </c>
      <c r="CA98" s="108" t="s">
        <v>14</v>
      </c>
      <c r="CB98" s="109" t="s">
        <v>19</v>
      </c>
      <c r="CC98" s="102" t="s">
        <v>41</v>
      </c>
      <c r="CD98" s="103" t="s">
        <v>42</v>
      </c>
      <c r="CE98" s="110" t="s">
        <v>43</v>
      </c>
    </row>
    <row r="99" customFormat="false" ht="17.25" hidden="false" customHeight="true" outlineLevel="0" collapsed="false">
      <c r="A99" s="122"/>
      <c r="B99" s="123"/>
      <c r="C99" s="124"/>
      <c r="D99" s="125"/>
      <c r="E99" s="126"/>
      <c r="F99" s="127"/>
      <c r="G99" s="126"/>
      <c r="H99" s="128"/>
      <c r="I99" s="128"/>
      <c r="J99" s="127"/>
      <c r="K99" s="129"/>
      <c r="L99" s="130"/>
      <c r="M99" s="130"/>
      <c r="N99" s="131"/>
      <c r="O99" s="126"/>
      <c r="P99" s="128"/>
      <c r="Q99" s="128"/>
      <c r="R99" s="128"/>
      <c r="S99" s="128"/>
      <c r="T99" s="128"/>
      <c r="U99" s="128"/>
      <c r="V99" s="127"/>
      <c r="W99" s="126"/>
      <c r="X99" s="128"/>
      <c r="Y99" s="128"/>
      <c r="Z99" s="128"/>
      <c r="AA99" s="128"/>
      <c r="AB99" s="128"/>
      <c r="AC99" s="128"/>
      <c r="AD99" s="127"/>
      <c r="AE99" s="126"/>
      <c r="AF99" s="128"/>
      <c r="AG99" s="128"/>
      <c r="AH99" s="128"/>
      <c r="AI99" s="128"/>
      <c r="AJ99" s="128"/>
      <c r="AK99" s="128"/>
      <c r="AL99" s="127"/>
      <c r="AM99" s="132"/>
      <c r="AN99" s="133"/>
      <c r="AO99" s="134"/>
      <c r="AP99" s="112"/>
      <c r="AQ99" s="111"/>
      <c r="AR99" s="111"/>
      <c r="AS99" s="111"/>
      <c r="AT99" s="111"/>
      <c r="AU99" s="113"/>
      <c r="AV99" s="135"/>
      <c r="AW99" s="86"/>
      <c r="AX99" s="86"/>
      <c r="AY99" s="136"/>
      <c r="AZ99" s="112"/>
      <c r="BA99" s="111"/>
      <c r="BB99" s="111"/>
      <c r="BC99" s="111"/>
      <c r="BD99" s="111"/>
      <c r="BE99" s="111"/>
      <c r="BF99" s="111"/>
      <c r="BG99" s="113"/>
      <c r="BH99" s="114"/>
      <c r="BI99" s="111"/>
      <c r="BJ99" s="111"/>
      <c r="BK99" s="111"/>
      <c r="BL99" s="111"/>
      <c r="BM99" s="111"/>
      <c r="BN99" s="111"/>
      <c r="BO99" s="115"/>
      <c r="BP99" s="114"/>
      <c r="BQ99" s="111"/>
      <c r="BR99" s="111"/>
      <c r="BS99" s="111"/>
      <c r="BT99" s="111"/>
      <c r="BU99" s="111"/>
      <c r="BV99" s="111"/>
      <c r="BW99" s="115"/>
      <c r="BX99" s="137"/>
      <c r="BY99" s="259"/>
      <c r="BZ99" s="259"/>
      <c r="CA99" s="259"/>
      <c r="CB99" s="260"/>
      <c r="CC99" s="126"/>
      <c r="CD99" s="127"/>
      <c r="CE99" s="140"/>
    </row>
    <row r="100" customFormat="false" ht="13.8" hidden="false" customHeight="false" outlineLevel="0" collapsed="false">
      <c r="A100" s="160" t="n">
        <v>1</v>
      </c>
      <c r="B100" s="161"/>
      <c r="C100" s="161"/>
      <c r="D100" s="162"/>
      <c r="E100" s="163"/>
      <c r="F100" s="164"/>
      <c r="G100" s="163"/>
      <c r="H100" s="165"/>
      <c r="I100" s="165"/>
      <c r="J100" s="164"/>
      <c r="K100" s="163"/>
      <c r="L100" s="165"/>
      <c r="M100" s="165"/>
      <c r="N100" s="164"/>
      <c r="O100" s="163"/>
      <c r="P100" s="165"/>
      <c r="Q100" s="165"/>
      <c r="R100" s="165"/>
      <c r="S100" s="165"/>
      <c r="T100" s="165"/>
      <c r="U100" s="165"/>
      <c r="V100" s="164"/>
      <c r="W100" s="163"/>
      <c r="X100" s="165"/>
      <c r="Y100" s="165"/>
      <c r="Z100" s="165"/>
      <c r="AA100" s="165"/>
      <c r="AB100" s="165"/>
      <c r="AC100" s="165"/>
      <c r="AD100" s="164"/>
      <c r="AE100" s="163"/>
      <c r="AF100" s="165"/>
      <c r="AG100" s="165"/>
      <c r="AH100" s="165"/>
      <c r="AI100" s="165"/>
      <c r="AJ100" s="165"/>
      <c r="AK100" s="165"/>
      <c r="AL100" s="166"/>
      <c r="AM100" s="167" t="str">
        <f aca="false">IF(B100="","",SUM(E100:AL100))</f>
        <v/>
      </c>
      <c r="AN100" s="168" t="str">
        <f aca="false">IF(B100="","",AM100/9)</f>
        <v/>
      </c>
      <c r="AO100" s="169" t="str">
        <f aca="false">IF(B100="","",IF(AM100=0,"-",RANK(AM100,$AM$100:$AM$149,0)))</f>
        <v/>
      </c>
      <c r="AP100" s="167" t="str">
        <f aca="false">IF(E100="","",IF(E100="-","-",IF(UPPER(E100)="AB","+",VLOOKUP(E100,'විෂය තොරතුරු'!$P$24:$Q$28,2))))</f>
        <v/>
      </c>
      <c r="AQ100" s="168" t="str">
        <f aca="false">IF(F100="","",IF(F100="-","-",IF(UPPER(F100)="AB","+",VLOOKUP(F100,'විෂය තොරතුරු'!$P$24:$Q$28,2))))</f>
        <v/>
      </c>
      <c r="AR100" s="168" t="str">
        <f aca="false">IF(G100="","",IF(G100="-","-",IF(UPPER(G100)="AB","+",VLOOKUP(G100,'විෂය තොරතුරු'!$P$24:$Q$28,2))))</f>
        <v/>
      </c>
      <c r="AS100" s="168" t="str">
        <f aca="false">IF(H100="","",IF(H100="-","-",IF(UPPER(H100)="AB","+",VLOOKUP(H100,'විෂය තොරතුරු'!$P$24:$Q$28,2))))</f>
        <v/>
      </c>
      <c r="AT100" s="168" t="str">
        <f aca="false">IF(I100="","",IF(I100="-","-",IF(UPPER(I100)="AB","+",VLOOKUP(I100,'විෂය තොරතුරු'!$P$24:$Q$28,2))))</f>
        <v/>
      </c>
      <c r="AU100" s="170" t="str">
        <f aca="false">IF(J100="","",IF(J100="-","-",IF(UPPER(J100)="AB","+",VLOOKUP(J100,'විෂය තොරතුරු'!$P$24:$Q$28,2))))</f>
        <v/>
      </c>
      <c r="AV100" s="171" t="str">
        <f aca="false">IF(K100="","",IF(K100="-","-",IF(UPPER(K100)="AB","+",VLOOKUP(K100,'විෂය තොරතුරු'!$P$24:$Q$28,2))))</f>
        <v/>
      </c>
      <c r="AW100" s="168" t="str">
        <f aca="false">IF(L100="","",IF(L100="-","-",IF(UPPER(L100)="AB","+",VLOOKUP(L100,'විෂය තොරතුරු'!$P$24:$Q$28,2))))</f>
        <v/>
      </c>
      <c r="AX100" s="168" t="str">
        <f aca="false">IF(M100="","",IF(M100="-","-",IF(UPPER(M100)="AB","+",VLOOKUP(M100,'විෂය තොරතුරු'!$P$24:$Q$28,2))))</f>
        <v/>
      </c>
      <c r="AY100" s="169" t="str">
        <f aca="false">IF(N100="","",IF(N100="-","-",IF(UPPER(N100)="AB","+",VLOOKUP(N100,'විෂය තොරතුරු'!$P$24:$Q$28,2))))</f>
        <v/>
      </c>
      <c r="AZ100" s="167" t="str">
        <f aca="false">IF(O100="","",IF(O100="-","-",IF(UPPER(O100)="AB","+",VLOOKUP(O100,'විෂය තොරතුරු'!$P$24:$Q$28,2))))</f>
        <v/>
      </c>
      <c r="BA100" s="168" t="str">
        <f aca="false">IF(P100="","",IF(P100="-","-",IF(UPPER(P100)="AB","+",VLOOKUP(P100,'විෂය තොරතුරු'!$P$24:$Q$28,2))))</f>
        <v/>
      </c>
      <c r="BB100" s="168" t="str">
        <f aca="false">IF(Q100="","",IF(Q100="-","-",IF(UPPER(Q100)="AB","+",VLOOKUP(Q100,'විෂය තොරතුරු'!$P$24:$Q$28,2))))</f>
        <v/>
      </c>
      <c r="BC100" s="168" t="str">
        <f aca="false">IF(R100="","",IF(R100="-","-",IF(UPPER(R100)="AB","+",VLOOKUP(R100,'විෂය තොරතුරු'!$P$24:$Q$28,2))))</f>
        <v/>
      </c>
      <c r="BD100" s="168" t="str">
        <f aca="false">IF(S100="","",IF(S100="-","-",IF(UPPER(S100)="AB","+",VLOOKUP(S100,'විෂය තොරතුරු'!$P$24:$Q$28,2))))</f>
        <v/>
      </c>
      <c r="BE100" s="168" t="str">
        <f aca="false">IF(T100="","",IF(T100="-","-",IF(UPPER(T100)="AB","+",VLOOKUP(T100,'විෂය තොරතුරු'!$P$24:$Q$28,2))))</f>
        <v/>
      </c>
      <c r="BF100" s="168" t="str">
        <f aca="false">IF(U100="","",IF(U100="-","-",IF(UPPER(U100)="AB","+",VLOOKUP(U100,'විෂය තොරතුරු'!$P$24:$Q$28,2))))</f>
        <v/>
      </c>
      <c r="BG100" s="170" t="str">
        <f aca="false">IF(V100="","",IF(V100="-","-",IF(UPPER(V100)="AB","+",VLOOKUP(V100,'විෂය තොරතුරු'!$P$24:$Q$28,2))))</f>
        <v/>
      </c>
      <c r="BH100" s="171" t="str">
        <f aca="false">IF(W100="","",IF(W100="-","-",IF(UPPER(W100)="AB","+",VLOOKUP(W100,'විෂය තොරතුරු'!$P$24:$Q$28,2))))</f>
        <v/>
      </c>
      <c r="BI100" s="168" t="str">
        <f aca="false">IF(X100="","",IF(X100="-","-",IF(UPPER(X100)="AB","+",VLOOKUP(X100,'විෂය තොරතුරු'!$P$24:$Q$28,2))))</f>
        <v/>
      </c>
      <c r="BJ100" s="168" t="str">
        <f aca="false">IF(Y100="","",IF(Y100="-","-",IF(UPPER(Y100)="AB","+",VLOOKUP(Y100,'විෂය තොරතුරු'!$P$24:$Q$28,2))))</f>
        <v/>
      </c>
      <c r="BK100" s="168" t="str">
        <f aca="false">IF(Z100="","",IF(Z100="-","-",IF(UPPER(Z100)="AB","+",VLOOKUP(Z100,'විෂය තොරතුරු'!$P$24:$Q$28,2))))</f>
        <v/>
      </c>
      <c r="BL100" s="168" t="str">
        <f aca="false">IF(AA100="","",IF(AA100="-","-",IF(UPPER(AA100)="AB","+",VLOOKUP(AA100,'විෂය තොරතුරු'!$P$24:$Q$28,2))))</f>
        <v/>
      </c>
      <c r="BM100" s="168" t="str">
        <f aca="false">IF(AB100="","",IF(AB100="-","-",IF(UPPER(AB100)="AB","+",VLOOKUP(AB100,'විෂය තොරතුරු'!$P$24:$Q$28,2))))</f>
        <v/>
      </c>
      <c r="BN100" s="168" t="str">
        <f aca="false">IF(AC100="","",IF(AC100="-","-",IF(UPPER(AC100)="AB","+",VLOOKUP(AC100,'විෂය තොරතුරු'!$P$24:$Q$28,2))))</f>
        <v/>
      </c>
      <c r="BO100" s="169" t="str">
        <f aca="false">IF(AD100="","",IF(AD100="-","-",IF(UPPER(AD100)="AB","+",VLOOKUP(AD100,'විෂය තොරතුරු'!$P$24:$Q$28,2))))</f>
        <v/>
      </c>
      <c r="BP100" s="171" t="str">
        <f aca="false">IF(AE100="","",IF(AE100="-","-",IF(UPPER(AE100)="AB","+",VLOOKUP(AE100,'විෂය තොරතුරු'!$P$24:$Q$28,2))))</f>
        <v/>
      </c>
      <c r="BQ100" s="168" t="str">
        <f aca="false">IF(AF100="","",IF(AF100="-","-",IF(UPPER(AF100)="AB","+",VLOOKUP(AF100,'විෂය තොරතුරු'!$P$24:$Q$28,2))))</f>
        <v/>
      </c>
      <c r="BR100" s="168" t="str">
        <f aca="false">IF(AG100="","",IF(AG100="-","-",IF(UPPER(AG100)="AB","+",VLOOKUP(AG100,'විෂය තොරතුරු'!$P$24:$Q$28,2))))</f>
        <v/>
      </c>
      <c r="BS100" s="168" t="str">
        <f aca="false">IF(AH100="","",IF(AH100="-","-",IF(UPPER(AH100)="AB","+",VLOOKUP(AH100,'විෂය තොරතුරු'!$P$24:$Q$28,2))))</f>
        <v/>
      </c>
      <c r="BT100" s="168" t="str">
        <f aca="false">IF(AI100="","",IF(AI100="-","-",IF(UPPER(AI100)="AB","+",VLOOKUP(AI100,'විෂය තොරතුරු'!$P$24:$Q$28,2))))</f>
        <v/>
      </c>
      <c r="BU100" s="168" t="str">
        <f aca="false">IF(AJ100="","",IF(AJ100="-","-",IF(UPPER(AJ100)="AB","+",VLOOKUP(AJ100,'විෂය තොරතුරු'!$P$24:$Q$28,2))))</f>
        <v/>
      </c>
      <c r="BV100" s="168" t="str">
        <f aca="false">IF(AK100="","",IF(AK100="-","-",IF(UPPER(AK100)="AB","+",VLOOKUP(AK100,'විෂය තොරතුරු'!$P$24:$Q$28,2))))</f>
        <v/>
      </c>
      <c r="BW100" s="169" t="str">
        <f aca="false">IF(AL100="","",IF(AL100="-","-",IF(UPPER(AL100)="AB","+",VLOOKUP(AL100,'විෂය තොරතුරු'!$P$24:$Q$28,2))))</f>
        <v/>
      </c>
      <c r="BX100" s="171" t="str">
        <f aca="false">IF($B100="","",COUNTIF($AP100:$BW100,"A"))</f>
        <v/>
      </c>
      <c r="BY100" s="171" t="str">
        <f aca="false">IF($B100="","",COUNTIF($AP100:$BW100,"B"))</f>
        <v/>
      </c>
      <c r="BZ100" s="171" t="str">
        <f aca="false">IF($B100="","",COUNTIF($AP100:$BW100,"C"))</f>
        <v/>
      </c>
      <c r="CA100" s="171" t="str">
        <f aca="false">IF($B100="","",COUNTIF($AP100:$BW100,"S"))</f>
        <v/>
      </c>
      <c r="CB100" s="171" t="str">
        <f aca="false">IF($B100="","",COUNTIF($AP100:$BW100,"W"))</f>
        <v/>
      </c>
      <c r="CC100" s="171" t="str">
        <f aca="false">IF(B100="","",SUM(BX100:CA100))</f>
        <v/>
      </c>
      <c r="CD100" s="169" t="str">
        <f aca="false">IF(B100="","",SUM(BX100:BZ100))</f>
        <v/>
      </c>
      <c r="CE100" s="172" t="str">
        <f aca="false">IF(B100="","",IF(AND(CC100&gt;=6,CD100&gt;=3,OR(E100&gt;=35,F100&gt;=35),L100&gt;=35),"6/3 සමත්",IF(AND(CC100&gt;=5,CD100&gt;=3,OR(E100&gt;=35,F100&gt;=35,L100&gt;=35)),"5/3 සමත්",IF(AND(CC100&gt;=4,CD100&gt;=1,OR(E100&gt;=20,F100&gt;=20,L100&gt;=20)),"සමත් කළ හැකි",IF(CB100=9,"W9","අසමත් ?")))))</f>
        <v/>
      </c>
    </row>
    <row r="101" customFormat="false" ht="13.8" hidden="false" customHeight="false" outlineLevel="0" collapsed="false">
      <c r="A101" s="160" t="n">
        <v>2</v>
      </c>
      <c r="B101" s="161"/>
      <c r="C101" s="161"/>
      <c r="D101" s="162"/>
      <c r="E101" s="163"/>
      <c r="F101" s="164"/>
      <c r="G101" s="163"/>
      <c r="H101" s="165"/>
      <c r="I101" s="165"/>
      <c r="J101" s="164"/>
      <c r="K101" s="163"/>
      <c r="L101" s="165"/>
      <c r="M101" s="165"/>
      <c r="N101" s="164"/>
      <c r="O101" s="163"/>
      <c r="P101" s="165"/>
      <c r="Q101" s="165"/>
      <c r="R101" s="165"/>
      <c r="S101" s="165"/>
      <c r="T101" s="165"/>
      <c r="U101" s="165"/>
      <c r="V101" s="164"/>
      <c r="W101" s="163"/>
      <c r="X101" s="165"/>
      <c r="Y101" s="165"/>
      <c r="Z101" s="165"/>
      <c r="AA101" s="165"/>
      <c r="AB101" s="165"/>
      <c r="AC101" s="165"/>
      <c r="AD101" s="164"/>
      <c r="AE101" s="163"/>
      <c r="AF101" s="165"/>
      <c r="AG101" s="165"/>
      <c r="AH101" s="165"/>
      <c r="AI101" s="165"/>
      <c r="AJ101" s="165"/>
      <c r="AK101" s="165"/>
      <c r="AL101" s="166"/>
      <c r="AM101" s="167" t="str">
        <f aca="false">IF(B101="","",SUM(E101:AL101))</f>
        <v/>
      </c>
      <c r="AN101" s="168" t="str">
        <f aca="false">IF(B101="","",AM101/9)</f>
        <v/>
      </c>
      <c r="AO101" s="169" t="str">
        <f aca="false">IF(B101="","",IF(AM101=0,"-",RANK(AM101,$AM$100:$AM$149,0)))</f>
        <v/>
      </c>
      <c r="AP101" s="167" t="str">
        <f aca="false">IF(E101="","",IF(E101="-","-",IF(UPPER(E101)="AB","+",VLOOKUP(E101,'විෂය තොරතුරු'!$P$24:$Q$28,2))))</f>
        <v/>
      </c>
      <c r="AQ101" s="168" t="str">
        <f aca="false">IF(F101="","",IF(F101="-","-",IF(UPPER(F101)="AB","+",VLOOKUP(F101,'විෂය තොරතුරු'!$P$24:$Q$28,2))))</f>
        <v/>
      </c>
      <c r="AR101" s="168" t="str">
        <f aca="false">IF(G101="","",IF(G101="-","-",IF(UPPER(G101)="AB","+",VLOOKUP(G101,'විෂය තොරතුරු'!$P$24:$Q$28,2))))</f>
        <v/>
      </c>
      <c r="AS101" s="168" t="str">
        <f aca="false">IF(H101="","",IF(H101="-","-",IF(UPPER(H101)="AB","+",VLOOKUP(H101,'විෂය තොරතුරු'!$P$24:$Q$28,2))))</f>
        <v/>
      </c>
      <c r="AT101" s="168" t="str">
        <f aca="false">IF(I101="","",IF(I101="-","-",IF(UPPER(I101)="AB","+",VLOOKUP(I101,'විෂය තොරතුරු'!$P$24:$Q$28,2))))</f>
        <v/>
      </c>
      <c r="AU101" s="170" t="str">
        <f aca="false">IF(J101="","",IF(J101="-","-",IF(UPPER(J101)="AB","+",VLOOKUP(J101,'විෂය තොරතුරු'!$P$24:$Q$28,2))))</f>
        <v/>
      </c>
      <c r="AV101" s="171" t="str">
        <f aca="false">IF(K101="","",IF(K101="-","-",IF(UPPER(K101)="AB","+",VLOOKUP(K101,'විෂය තොරතුරු'!$P$24:$Q$28,2))))</f>
        <v/>
      </c>
      <c r="AW101" s="168" t="str">
        <f aca="false">IF(L101="","",IF(L101="-","-",IF(UPPER(L101)="AB","+",VLOOKUP(L101,'විෂය තොරතුරු'!$P$24:$Q$28,2))))</f>
        <v/>
      </c>
      <c r="AX101" s="168" t="str">
        <f aca="false">IF(M101="","",IF(M101="-","-",IF(UPPER(M101)="AB","+",VLOOKUP(M101,'විෂය තොරතුරු'!$P$24:$Q$28,2))))</f>
        <v/>
      </c>
      <c r="AY101" s="169" t="str">
        <f aca="false">IF(N101="","",IF(N101="-","-",IF(UPPER(N101)="AB","+",VLOOKUP(N101,'විෂය තොරතුරු'!$P$24:$Q$28,2))))</f>
        <v/>
      </c>
      <c r="AZ101" s="167" t="str">
        <f aca="false">IF(O101="","",IF(O101="-","-",IF(UPPER(O101)="AB","+",VLOOKUP(O101,'විෂය තොරතුරු'!$P$24:$Q$28,2))))</f>
        <v/>
      </c>
      <c r="BA101" s="168" t="str">
        <f aca="false">IF(P101="","",IF(P101="-","-",IF(UPPER(P101)="AB","+",VLOOKUP(P101,'විෂය තොරතුරු'!$P$24:$Q$28,2))))</f>
        <v/>
      </c>
      <c r="BB101" s="168" t="str">
        <f aca="false">IF(Q101="","",IF(Q101="-","-",IF(UPPER(Q101)="AB","+",VLOOKUP(Q101,'විෂය තොරතුරු'!$P$24:$Q$28,2))))</f>
        <v/>
      </c>
      <c r="BC101" s="168" t="str">
        <f aca="false">IF(R101="","",IF(R101="-","-",IF(UPPER(R101)="AB","+",VLOOKUP(R101,'විෂය තොරතුරු'!$P$24:$Q$28,2))))</f>
        <v/>
      </c>
      <c r="BD101" s="168" t="str">
        <f aca="false">IF(S101="","",IF(S101="-","-",IF(UPPER(S101)="AB","+",VLOOKUP(S101,'විෂය තොරතුරු'!$P$24:$Q$28,2))))</f>
        <v/>
      </c>
      <c r="BE101" s="168" t="str">
        <f aca="false">IF(T101="","",IF(T101="-","-",IF(UPPER(T101)="AB","+",VLOOKUP(T101,'විෂය තොරතුරු'!$P$24:$Q$28,2))))</f>
        <v/>
      </c>
      <c r="BF101" s="168" t="str">
        <f aca="false">IF(U101="","",IF(U101="-","-",IF(UPPER(U101)="AB","+",VLOOKUP(U101,'විෂය තොරතුරු'!$P$24:$Q$28,2))))</f>
        <v/>
      </c>
      <c r="BG101" s="170" t="str">
        <f aca="false">IF(V101="","",IF(V101="-","-",IF(UPPER(V101)="AB","+",VLOOKUP(V101,'විෂය තොරතුරු'!$P$24:$Q$28,2))))</f>
        <v/>
      </c>
      <c r="BH101" s="171" t="str">
        <f aca="false">IF(W101="","",IF(W101="-","-",IF(UPPER(W101)="AB","+",VLOOKUP(W101,'විෂය තොරතුරු'!$P$24:$Q$28,2))))</f>
        <v/>
      </c>
      <c r="BI101" s="168" t="str">
        <f aca="false">IF(X101="","",IF(X101="-","-",IF(UPPER(X101)="AB","+",VLOOKUP(X101,'විෂය තොරතුරු'!$P$24:$Q$28,2))))</f>
        <v/>
      </c>
      <c r="BJ101" s="168" t="str">
        <f aca="false">IF(Y101="","",IF(Y101="-","-",IF(UPPER(Y101)="AB","+",VLOOKUP(Y101,'විෂය තොරතුරු'!$P$24:$Q$28,2))))</f>
        <v/>
      </c>
      <c r="BK101" s="168" t="str">
        <f aca="false">IF(Z101="","",IF(Z101="-","-",IF(UPPER(Z101)="AB","+",VLOOKUP(Z101,'විෂය තොරතුරු'!$P$24:$Q$28,2))))</f>
        <v/>
      </c>
      <c r="BL101" s="168" t="str">
        <f aca="false">IF(AA101="","",IF(AA101="-","-",IF(UPPER(AA101)="AB","+",VLOOKUP(AA101,'විෂය තොරතුරු'!$P$24:$Q$28,2))))</f>
        <v/>
      </c>
      <c r="BM101" s="168" t="str">
        <f aca="false">IF(AB101="","",IF(AB101="-","-",IF(UPPER(AB101)="AB","+",VLOOKUP(AB101,'විෂය තොරතුරු'!$P$24:$Q$28,2))))</f>
        <v/>
      </c>
      <c r="BN101" s="168" t="str">
        <f aca="false">IF(AC101="","",IF(AC101="-","-",IF(UPPER(AC101)="AB","+",VLOOKUP(AC101,'විෂය තොරතුරු'!$P$24:$Q$28,2))))</f>
        <v/>
      </c>
      <c r="BO101" s="169" t="str">
        <f aca="false">IF(AD101="","",IF(AD101="-","-",IF(UPPER(AD101)="AB","+",VLOOKUP(AD101,'විෂය තොරතුරු'!$P$24:$Q$28,2))))</f>
        <v/>
      </c>
      <c r="BP101" s="171" t="str">
        <f aca="false">IF(AE101="","",IF(AE101="-","-",IF(UPPER(AE101)="AB","+",VLOOKUP(AE101,'විෂය තොරතුරු'!$P$24:$Q$28,2))))</f>
        <v/>
      </c>
      <c r="BQ101" s="168" t="str">
        <f aca="false">IF(AF101="","",IF(AF101="-","-",IF(UPPER(AF101)="AB","+",VLOOKUP(AF101,'විෂය තොරතුරු'!$P$24:$Q$28,2))))</f>
        <v/>
      </c>
      <c r="BR101" s="168" t="str">
        <f aca="false">IF(AG101="","",IF(AG101="-","-",IF(UPPER(AG101)="AB","+",VLOOKUP(AG101,'විෂය තොරතුරු'!$P$24:$Q$28,2))))</f>
        <v/>
      </c>
      <c r="BS101" s="168" t="str">
        <f aca="false">IF(AH101="","",IF(AH101="-","-",IF(UPPER(AH101)="AB","+",VLOOKUP(AH101,'විෂය තොරතුරු'!$P$24:$Q$28,2))))</f>
        <v/>
      </c>
      <c r="BT101" s="168" t="str">
        <f aca="false">IF(AI101="","",IF(AI101="-","-",IF(UPPER(AI101)="AB","+",VLOOKUP(AI101,'විෂය තොරතුරු'!$P$24:$Q$28,2))))</f>
        <v/>
      </c>
      <c r="BU101" s="168" t="str">
        <f aca="false">IF(AJ101="","",IF(AJ101="-","-",IF(UPPER(AJ101)="AB","+",VLOOKUP(AJ101,'විෂය තොරතුරු'!$P$24:$Q$28,2))))</f>
        <v/>
      </c>
      <c r="BV101" s="168" t="str">
        <f aca="false">IF(AK101="","",IF(AK101="-","-",IF(UPPER(AK101)="AB","+",VLOOKUP(AK101,'විෂය තොරතුරු'!$P$24:$Q$28,2))))</f>
        <v/>
      </c>
      <c r="BW101" s="169" t="str">
        <f aca="false">IF(AL101="","",IF(AL101="-","-",IF(UPPER(AL101)="AB","+",VLOOKUP(AL101,'විෂය තොරතුරු'!$P$24:$Q$28,2))))</f>
        <v/>
      </c>
      <c r="BX101" s="171" t="str">
        <f aca="false">IF($B101="","",COUNTIF($AP101:$BW101,"A"))</f>
        <v/>
      </c>
      <c r="BY101" s="171" t="str">
        <f aca="false">IF($B101="","",COUNTIF($AP101:$BW101,"B"))</f>
        <v/>
      </c>
      <c r="BZ101" s="171" t="str">
        <f aca="false">IF($B101="","",COUNTIF($AP101:$BW101,"C"))</f>
        <v/>
      </c>
      <c r="CA101" s="171" t="str">
        <f aca="false">IF($B101="","",COUNTIF($AP101:$BW101,"S"))</f>
        <v/>
      </c>
      <c r="CB101" s="171" t="str">
        <f aca="false">IF($B101="","",COUNTIF($AP101:$BW101,"W"))</f>
        <v/>
      </c>
      <c r="CC101" s="171" t="str">
        <f aca="false">IF(B101="","",SUM(BX101:CA101))</f>
        <v/>
      </c>
      <c r="CD101" s="169" t="str">
        <f aca="false">IF(B101="","",SUM(BX101:BZ101))</f>
        <v/>
      </c>
      <c r="CE101" s="172" t="str">
        <f aca="false">IF(B101="","",IF(AND(CC101&gt;=6,CD101&gt;=3,OR(E101&gt;=35,F101&gt;=35),L101&gt;=35),"6/3 සමත්",IF(AND(CC101&gt;=5,CD101&gt;=3,OR(E101&gt;=35,F101&gt;=35,L101&gt;=35)),"5/3 සමත්",IF(AND(CC101&gt;=4,CD101&gt;=1,OR(E101&gt;=20,F101&gt;=20,L101&gt;=20)),"සමත් කළ හැකි",IF(CB101=9,"W9","අසමත් ?")))))</f>
        <v/>
      </c>
    </row>
    <row r="102" customFormat="false" ht="13.8" hidden="false" customHeight="false" outlineLevel="0" collapsed="false">
      <c r="A102" s="160" t="n">
        <v>3</v>
      </c>
      <c r="B102" s="161"/>
      <c r="C102" s="161"/>
      <c r="D102" s="162"/>
      <c r="E102" s="163"/>
      <c r="F102" s="164"/>
      <c r="G102" s="163"/>
      <c r="H102" s="165"/>
      <c r="I102" s="165"/>
      <c r="J102" s="164"/>
      <c r="K102" s="163"/>
      <c r="L102" s="165"/>
      <c r="M102" s="165"/>
      <c r="N102" s="164"/>
      <c r="O102" s="163"/>
      <c r="P102" s="165"/>
      <c r="Q102" s="165"/>
      <c r="R102" s="165"/>
      <c r="S102" s="165"/>
      <c r="T102" s="165"/>
      <c r="U102" s="165"/>
      <c r="V102" s="164"/>
      <c r="W102" s="163"/>
      <c r="X102" s="165"/>
      <c r="Y102" s="165"/>
      <c r="Z102" s="165"/>
      <c r="AA102" s="165"/>
      <c r="AB102" s="165"/>
      <c r="AC102" s="165"/>
      <c r="AD102" s="164"/>
      <c r="AE102" s="163"/>
      <c r="AF102" s="165"/>
      <c r="AG102" s="165"/>
      <c r="AH102" s="165"/>
      <c r="AI102" s="165"/>
      <c r="AJ102" s="165"/>
      <c r="AK102" s="165"/>
      <c r="AL102" s="166"/>
      <c r="AM102" s="167" t="str">
        <f aca="false">IF(B102="","",SUM(E102:AL102))</f>
        <v/>
      </c>
      <c r="AN102" s="168" t="str">
        <f aca="false">IF(B102="","",AM102/9)</f>
        <v/>
      </c>
      <c r="AO102" s="169" t="str">
        <f aca="false">IF(B102="","",IF(AM102=0,"-",RANK(AM102,$AM$100:$AM$149,0)))</f>
        <v/>
      </c>
      <c r="AP102" s="167" t="str">
        <f aca="false">IF(E102="","",IF(E102="-","-",IF(UPPER(E102)="AB","+",VLOOKUP(E102,'විෂය තොරතුරු'!$P$24:$Q$28,2))))</f>
        <v/>
      </c>
      <c r="AQ102" s="168" t="str">
        <f aca="false">IF(F102="","",IF(F102="-","-",IF(UPPER(F102)="AB","+",VLOOKUP(F102,'විෂය තොරතුරු'!$P$24:$Q$28,2))))</f>
        <v/>
      </c>
      <c r="AR102" s="168" t="str">
        <f aca="false">IF(G102="","",IF(G102="-","-",IF(UPPER(G102)="AB","+",VLOOKUP(G102,'විෂය තොරතුරු'!$P$24:$Q$28,2))))</f>
        <v/>
      </c>
      <c r="AS102" s="168" t="str">
        <f aca="false">IF(H102="","",IF(H102="-","-",IF(UPPER(H102)="AB","+",VLOOKUP(H102,'විෂය තොරතුරු'!$P$24:$Q$28,2))))</f>
        <v/>
      </c>
      <c r="AT102" s="168" t="str">
        <f aca="false">IF(I102="","",IF(I102="-","-",IF(UPPER(I102)="AB","+",VLOOKUP(I102,'විෂය තොරතුරු'!$P$24:$Q$28,2))))</f>
        <v/>
      </c>
      <c r="AU102" s="170" t="str">
        <f aca="false">IF(J102="","",IF(J102="-","-",IF(UPPER(J102)="AB","+",VLOOKUP(J102,'විෂය තොරතුරු'!$P$24:$Q$28,2))))</f>
        <v/>
      </c>
      <c r="AV102" s="171" t="str">
        <f aca="false">IF(K102="","",IF(K102="-","-",IF(UPPER(K102)="AB","+",VLOOKUP(K102,'විෂය තොරතුරු'!$P$24:$Q$28,2))))</f>
        <v/>
      </c>
      <c r="AW102" s="168" t="str">
        <f aca="false">IF(L102="","",IF(L102="-","-",IF(UPPER(L102)="AB","+",VLOOKUP(L102,'විෂය තොරතුරු'!$P$24:$Q$28,2))))</f>
        <v/>
      </c>
      <c r="AX102" s="168" t="str">
        <f aca="false">IF(M102="","",IF(M102="-","-",IF(UPPER(M102)="AB","+",VLOOKUP(M102,'විෂය තොරතුරු'!$P$24:$Q$28,2))))</f>
        <v/>
      </c>
      <c r="AY102" s="169" t="str">
        <f aca="false">IF(N102="","",IF(N102="-","-",IF(UPPER(N102)="AB","+",VLOOKUP(N102,'විෂය තොරතුරු'!$P$24:$Q$28,2))))</f>
        <v/>
      </c>
      <c r="AZ102" s="167" t="str">
        <f aca="false">IF(O102="","",IF(O102="-","-",IF(UPPER(O102)="AB","+",VLOOKUP(O102,'විෂය තොරතුරු'!$P$24:$Q$28,2))))</f>
        <v/>
      </c>
      <c r="BA102" s="168" t="str">
        <f aca="false">IF(P102="","",IF(P102="-","-",IF(UPPER(P102)="AB","+",VLOOKUP(P102,'විෂය තොරතුරු'!$P$24:$Q$28,2))))</f>
        <v/>
      </c>
      <c r="BB102" s="168" t="str">
        <f aca="false">IF(Q102="","",IF(Q102="-","-",IF(UPPER(Q102)="AB","+",VLOOKUP(Q102,'විෂය තොරතුරු'!$P$24:$Q$28,2))))</f>
        <v/>
      </c>
      <c r="BC102" s="168" t="str">
        <f aca="false">IF(R102="","",IF(R102="-","-",IF(UPPER(R102)="AB","+",VLOOKUP(R102,'විෂය තොරතුරු'!$P$24:$Q$28,2))))</f>
        <v/>
      </c>
      <c r="BD102" s="168" t="str">
        <f aca="false">IF(S102="","",IF(S102="-","-",IF(UPPER(S102)="AB","+",VLOOKUP(S102,'විෂය තොරතුරු'!$P$24:$Q$28,2))))</f>
        <v/>
      </c>
      <c r="BE102" s="168" t="str">
        <f aca="false">IF(T102="","",IF(T102="-","-",IF(UPPER(T102)="AB","+",VLOOKUP(T102,'විෂය තොරතුරු'!$P$24:$Q$28,2))))</f>
        <v/>
      </c>
      <c r="BF102" s="168" t="str">
        <f aca="false">IF(U102="","",IF(U102="-","-",IF(UPPER(U102)="AB","+",VLOOKUP(U102,'විෂය තොරතුරු'!$P$24:$Q$28,2))))</f>
        <v/>
      </c>
      <c r="BG102" s="170" t="str">
        <f aca="false">IF(V102="","",IF(V102="-","-",IF(UPPER(V102)="AB","+",VLOOKUP(V102,'විෂය තොරතුරු'!$P$24:$Q$28,2))))</f>
        <v/>
      </c>
      <c r="BH102" s="171" t="str">
        <f aca="false">IF(W102="","",IF(W102="-","-",IF(UPPER(W102)="AB","+",VLOOKUP(W102,'විෂය තොරතුරු'!$P$24:$Q$28,2))))</f>
        <v/>
      </c>
      <c r="BI102" s="168" t="str">
        <f aca="false">IF(X102="","",IF(X102="-","-",IF(UPPER(X102)="AB","+",VLOOKUP(X102,'විෂය තොරතුරු'!$P$24:$Q$28,2))))</f>
        <v/>
      </c>
      <c r="BJ102" s="168" t="str">
        <f aca="false">IF(Y102="","",IF(Y102="-","-",IF(UPPER(Y102)="AB","+",VLOOKUP(Y102,'විෂය තොරතුරු'!$P$24:$Q$28,2))))</f>
        <v/>
      </c>
      <c r="BK102" s="168" t="str">
        <f aca="false">IF(Z102="","",IF(Z102="-","-",IF(UPPER(Z102)="AB","+",VLOOKUP(Z102,'විෂය තොරතුරු'!$P$24:$Q$28,2))))</f>
        <v/>
      </c>
      <c r="BL102" s="168" t="str">
        <f aca="false">IF(AA102="","",IF(AA102="-","-",IF(UPPER(AA102)="AB","+",VLOOKUP(AA102,'විෂය තොරතුරු'!$P$24:$Q$28,2))))</f>
        <v/>
      </c>
      <c r="BM102" s="168" t="str">
        <f aca="false">IF(AB102="","",IF(AB102="-","-",IF(UPPER(AB102)="AB","+",VLOOKUP(AB102,'විෂය තොරතුරු'!$P$24:$Q$28,2))))</f>
        <v/>
      </c>
      <c r="BN102" s="168" t="str">
        <f aca="false">IF(AC102="","",IF(AC102="-","-",IF(UPPER(AC102)="AB","+",VLOOKUP(AC102,'විෂය තොරතුරු'!$P$24:$Q$28,2))))</f>
        <v/>
      </c>
      <c r="BO102" s="169" t="str">
        <f aca="false">IF(AD102="","",IF(AD102="-","-",IF(UPPER(AD102)="AB","+",VLOOKUP(AD102,'විෂය තොරතුරු'!$P$24:$Q$28,2))))</f>
        <v/>
      </c>
      <c r="BP102" s="171" t="str">
        <f aca="false">IF(AE102="","",IF(AE102="-","-",IF(UPPER(AE102)="AB","+",VLOOKUP(AE102,'විෂය තොරතුරු'!$P$24:$Q$28,2))))</f>
        <v/>
      </c>
      <c r="BQ102" s="168" t="str">
        <f aca="false">IF(AF102="","",IF(AF102="-","-",IF(UPPER(AF102)="AB","+",VLOOKUP(AF102,'විෂය තොරතුරු'!$P$24:$Q$28,2))))</f>
        <v/>
      </c>
      <c r="BR102" s="168" t="str">
        <f aca="false">IF(AG102="","",IF(AG102="-","-",IF(UPPER(AG102)="AB","+",VLOOKUP(AG102,'විෂය තොරතුරු'!$P$24:$Q$28,2))))</f>
        <v/>
      </c>
      <c r="BS102" s="168" t="str">
        <f aca="false">IF(AH102="","",IF(AH102="-","-",IF(UPPER(AH102)="AB","+",VLOOKUP(AH102,'විෂය තොරතුරු'!$P$24:$Q$28,2))))</f>
        <v/>
      </c>
      <c r="BT102" s="168" t="str">
        <f aca="false">IF(AI102="","",IF(AI102="-","-",IF(UPPER(AI102)="AB","+",VLOOKUP(AI102,'විෂය තොරතුරු'!$P$24:$Q$28,2))))</f>
        <v/>
      </c>
      <c r="BU102" s="168" t="str">
        <f aca="false">IF(AJ102="","",IF(AJ102="-","-",IF(UPPER(AJ102)="AB","+",VLOOKUP(AJ102,'විෂය තොරතුරු'!$P$24:$Q$28,2))))</f>
        <v/>
      </c>
      <c r="BV102" s="168" t="str">
        <f aca="false">IF(AK102="","",IF(AK102="-","-",IF(UPPER(AK102)="AB","+",VLOOKUP(AK102,'විෂය තොරතුරු'!$P$24:$Q$28,2))))</f>
        <v/>
      </c>
      <c r="BW102" s="169" t="str">
        <f aca="false">IF(AL102="","",IF(AL102="-","-",IF(UPPER(AL102)="AB","+",VLOOKUP(AL102,'විෂය තොරතුරු'!$P$24:$Q$28,2))))</f>
        <v/>
      </c>
      <c r="BX102" s="171" t="str">
        <f aca="false">IF($B102="","",COUNTIF($AP102:$BW102,"A"))</f>
        <v/>
      </c>
      <c r="BY102" s="171" t="str">
        <f aca="false">IF($B102="","",COUNTIF($AP102:$BW102,"B"))</f>
        <v/>
      </c>
      <c r="BZ102" s="171" t="str">
        <f aca="false">IF($B102="","",COUNTIF($AP102:$BW102,"C"))</f>
        <v/>
      </c>
      <c r="CA102" s="171" t="str">
        <f aca="false">IF($B102="","",COUNTIF($AP102:$BW102,"S"))</f>
        <v/>
      </c>
      <c r="CB102" s="171" t="str">
        <f aca="false">IF($B102="","",COUNTIF($AP102:$BW102,"W"))</f>
        <v/>
      </c>
      <c r="CC102" s="171" t="str">
        <f aca="false">IF(B102="","",SUM(BX102:CA102))</f>
        <v/>
      </c>
      <c r="CD102" s="169" t="str">
        <f aca="false">IF(B102="","",SUM(BX102:BZ102))</f>
        <v/>
      </c>
      <c r="CE102" s="172" t="str">
        <f aca="false">IF(B102="","",IF(AND(CC102&gt;=6,CD102&gt;=3,OR(E102&gt;=35,F102&gt;=35),L102&gt;=35),"6/3 සමත්",IF(AND(CC102&gt;=5,CD102&gt;=3,OR(E102&gt;=35,F102&gt;=35,L102&gt;=35)),"5/3 සමත්",IF(AND(CC102&gt;=4,CD102&gt;=1,OR(E102&gt;=20,F102&gt;=20,L102&gt;=20)),"සමත් කළ හැකි",IF(CB102=9,"W9","අසමත් ?")))))</f>
        <v/>
      </c>
    </row>
    <row r="103" customFormat="false" ht="13.8" hidden="false" customHeight="false" outlineLevel="0" collapsed="false">
      <c r="A103" s="160" t="n">
        <v>4</v>
      </c>
      <c r="B103" s="161"/>
      <c r="C103" s="161"/>
      <c r="D103" s="162"/>
      <c r="E103" s="163"/>
      <c r="F103" s="164"/>
      <c r="G103" s="163"/>
      <c r="H103" s="165"/>
      <c r="I103" s="165"/>
      <c r="J103" s="164"/>
      <c r="K103" s="163"/>
      <c r="L103" s="165"/>
      <c r="M103" s="165"/>
      <c r="N103" s="164"/>
      <c r="O103" s="163"/>
      <c r="P103" s="165"/>
      <c r="Q103" s="165"/>
      <c r="R103" s="165"/>
      <c r="S103" s="165"/>
      <c r="T103" s="165"/>
      <c r="U103" s="165"/>
      <c r="V103" s="164"/>
      <c r="W103" s="163"/>
      <c r="X103" s="165"/>
      <c r="Y103" s="165"/>
      <c r="Z103" s="165"/>
      <c r="AA103" s="165"/>
      <c r="AB103" s="165"/>
      <c r="AC103" s="165"/>
      <c r="AD103" s="164"/>
      <c r="AE103" s="163"/>
      <c r="AF103" s="165"/>
      <c r="AG103" s="165"/>
      <c r="AH103" s="165"/>
      <c r="AI103" s="165"/>
      <c r="AJ103" s="165"/>
      <c r="AK103" s="165"/>
      <c r="AL103" s="166"/>
      <c r="AM103" s="167" t="str">
        <f aca="false">IF(B103="","",SUM(E103:AL103))</f>
        <v/>
      </c>
      <c r="AN103" s="168" t="str">
        <f aca="false">IF(B103="","",AM103/9)</f>
        <v/>
      </c>
      <c r="AO103" s="169" t="str">
        <f aca="false">IF(B103="","",IF(AM103=0,"-",RANK(AM103,$AM$100:$AM$149,0)))</f>
        <v/>
      </c>
      <c r="AP103" s="167" t="str">
        <f aca="false">IF(E103="","",IF(E103="-","-",IF(UPPER(E103)="AB","+",VLOOKUP(E103,'විෂය තොරතුරු'!$P$24:$Q$28,2))))</f>
        <v/>
      </c>
      <c r="AQ103" s="168" t="str">
        <f aca="false">IF(F103="","",IF(F103="-","-",IF(UPPER(F103)="AB","+",VLOOKUP(F103,'විෂය තොරතුරු'!$P$24:$Q$28,2))))</f>
        <v/>
      </c>
      <c r="AR103" s="168" t="str">
        <f aca="false">IF(G103="","",IF(G103="-","-",IF(UPPER(G103)="AB","+",VLOOKUP(G103,'විෂය තොරතුරු'!$P$24:$Q$28,2))))</f>
        <v/>
      </c>
      <c r="AS103" s="168" t="str">
        <f aca="false">IF(H103="","",IF(H103="-","-",IF(UPPER(H103)="AB","+",VLOOKUP(H103,'විෂය තොරතුරු'!$P$24:$Q$28,2))))</f>
        <v/>
      </c>
      <c r="AT103" s="168" t="str">
        <f aca="false">IF(I103="","",IF(I103="-","-",IF(UPPER(I103)="AB","+",VLOOKUP(I103,'විෂය තොරතුරු'!$P$24:$Q$28,2))))</f>
        <v/>
      </c>
      <c r="AU103" s="170" t="str">
        <f aca="false">IF(J103="","",IF(J103="-","-",IF(UPPER(J103)="AB","+",VLOOKUP(J103,'විෂය තොරතුරු'!$P$24:$Q$28,2))))</f>
        <v/>
      </c>
      <c r="AV103" s="171" t="str">
        <f aca="false">IF(K103="","",IF(K103="-","-",IF(UPPER(K103)="AB","+",VLOOKUP(K103,'විෂය තොරතුරු'!$P$24:$Q$28,2))))</f>
        <v/>
      </c>
      <c r="AW103" s="168" t="str">
        <f aca="false">IF(L103="","",IF(L103="-","-",IF(UPPER(L103)="AB","+",VLOOKUP(L103,'විෂය තොරතුරු'!$P$24:$Q$28,2))))</f>
        <v/>
      </c>
      <c r="AX103" s="168" t="str">
        <f aca="false">IF(M103="","",IF(M103="-","-",IF(UPPER(M103)="AB","+",VLOOKUP(M103,'විෂය තොරතුරු'!$P$24:$Q$28,2))))</f>
        <v/>
      </c>
      <c r="AY103" s="169" t="str">
        <f aca="false">IF(N103="","",IF(N103="-","-",IF(UPPER(N103)="AB","+",VLOOKUP(N103,'විෂය තොරතුරු'!$P$24:$Q$28,2))))</f>
        <v/>
      </c>
      <c r="AZ103" s="167" t="str">
        <f aca="false">IF(O103="","",IF(O103="-","-",IF(UPPER(O103)="AB","+",VLOOKUP(O103,'විෂය තොරතුරු'!$P$24:$Q$28,2))))</f>
        <v/>
      </c>
      <c r="BA103" s="168" t="str">
        <f aca="false">IF(P103="","",IF(P103="-","-",IF(UPPER(P103)="AB","+",VLOOKUP(P103,'විෂය තොරතුරු'!$P$24:$Q$28,2))))</f>
        <v/>
      </c>
      <c r="BB103" s="168" t="str">
        <f aca="false">IF(Q103="","",IF(Q103="-","-",IF(UPPER(Q103)="AB","+",VLOOKUP(Q103,'විෂය තොරතුරු'!$P$24:$Q$28,2))))</f>
        <v/>
      </c>
      <c r="BC103" s="168" t="str">
        <f aca="false">IF(R103="","",IF(R103="-","-",IF(UPPER(R103)="AB","+",VLOOKUP(R103,'විෂය තොරතුරු'!$P$24:$Q$28,2))))</f>
        <v/>
      </c>
      <c r="BD103" s="168" t="str">
        <f aca="false">IF(S103="","",IF(S103="-","-",IF(UPPER(S103)="AB","+",VLOOKUP(S103,'විෂය තොරතුරු'!$P$24:$Q$28,2))))</f>
        <v/>
      </c>
      <c r="BE103" s="168" t="str">
        <f aca="false">IF(T103="","",IF(T103="-","-",IF(UPPER(T103)="AB","+",VLOOKUP(T103,'විෂය තොරතුරු'!$P$24:$Q$28,2))))</f>
        <v/>
      </c>
      <c r="BF103" s="168" t="str">
        <f aca="false">IF(U103="","",IF(U103="-","-",IF(UPPER(U103)="AB","+",VLOOKUP(U103,'විෂය තොරතුරු'!$P$24:$Q$28,2))))</f>
        <v/>
      </c>
      <c r="BG103" s="170" t="str">
        <f aca="false">IF(V103="","",IF(V103="-","-",IF(UPPER(V103)="AB","+",VLOOKUP(V103,'විෂය තොරතුරු'!$P$24:$Q$28,2))))</f>
        <v/>
      </c>
      <c r="BH103" s="171" t="str">
        <f aca="false">IF(W103="","",IF(W103="-","-",IF(UPPER(W103)="AB","+",VLOOKUP(W103,'විෂය තොරතුරු'!$P$24:$Q$28,2))))</f>
        <v/>
      </c>
      <c r="BI103" s="168" t="str">
        <f aca="false">IF(X103="","",IF(X103="-","-",IF(UPPER(X103)="AB","+",VLOOKUP(X103,'විෂය තොරතුරු'!$P$24:$Q$28,2))))</f>
        <v/>
      </c>
      <c r="BJ103" s="168" t="str">
        <f aca="false">IF(Y103="","",IF(Y103="-","-",IF(UPPER(Y103)="AB","+",VLOOKUP(Y103,'විෂය තොරතුරු'!$P$24:$Q$28,2))))</f>
        <v/>
      </c>
      <c r="BK103" s="168" t="str">
        <f aca="false">IF(Z103="","",IF(Z103="-","-",IF(UPPER(Z103)="AB","+",VLOOKUP(Z103,'විෂය තොරතුරු'!$P$24:$Q$28,2))))</f>
        <v/>
      </c>
      <c r="BL103" s="168" t="str">
        <f aca="false">IF(AA103="","",IF(AA103="-","-",IF(UPPER(AA103)="AB","+",VLOOKUP(AA103,'විෂය තොරතුරු'!$P$24:$Q$28,2))))</f>
        <v/>
      </c>
      <c r="BM103" s="168" t="str">
        <f aca="false">IF(AB103="","",IF(AB103="-","-",IF(UPPER(AB103)="AB","+",VLOOKUP(AB103,'විෂය තොරතුරු'!$P$24:$Q$28,2))))</f>
        <v/>
      </c>
      <c r="BN103" s="168" t="str">
        <f aca="false">IF(AC103="","",IF(AC103="-","-",IF(UPPER(AC103)="AB","+",VLOOKUP(AC103,'විෂය තොරතුරු'!$P$24:$Q$28,2))))</f>
        <v/>
      </c>
      <c r="BO103" s="169" t="str">
        <f aca="false">IF(AD103="","",IF(AD103="-","-",IF(UPPER(AD103)="AB","+",VLOOKUP(AD103,'විෂය තොරතුරු'!$P$24:$Q$28,2))))</f>
        <v/>
      </c>
      <c r="BP103" s="171" t="str">
        <f aca="false">IF(AE103="","",IF(AE103="-","-",IF(UPPER(AE103)="AB","+",VLOOKUP(AE103,'විෂය තොරතුරු'!$P$24:$Q$28,2))))</f>
        <v/>
      </c>
      <c r="BQ103" s="168" t="str">
        <f aca="false">IF(AF103="","",IF(AF103="-","-",IF(UPPER(AF103)="AB","+",VLOOKUP(AF103,'විෂය තොරතුරු'!$P$24:$Q$28,2))))</f>
        <v/>
      </c>
      <c r="BR103" s="168" t="str">
        <f aca="false">IF(AG103="","",IF(AG103="-","-",IF(UPPER(AG103)="AB","+",VLOOKUP(AG103,'විෂය තොරතුරු'!$P$24:$Q$28,2))))</f>
        <v/>
      </c>
      <c r="BS103" s="168" t="str">
        <f aca="false">IF(AH103="","",IF(AH103="-","-",IF(UPPER(AH103)="AB","+",VLOOKUP(AH103,'විෂය තොරතුරු'!$P$24:$Q$28,2))))</f>
        <v/>
      </c>
      <c r="BT103" s="168" t="str">
        <f aca="false">IF(AI103="","",IF(AI103="-","-",IF(UPPER(AI103)="AB","+",VLOOKUP(AI103,'විෂය තොරතුරු'!$P$24:$Q$28,2))))</f>
        <v/>
      </c>
      <c r="BU103" s="168" t="str">
        <f aca="false">IF(AJ103="","",IF(AJ103="-","-",IF(UPPER(AJ103)="AB","+",VLOOKUP(AJ103,'විෂය තොරතුරු'!$P$24:$Q$28,2))))</f>
        <v/>
      </c>
      <c r="BV103" s="168" t="str">
        <f aca="false">IF(AK103="","",IF(AK103="-","-",IF(UPPER(AK103)="AB","+",VLOOKUP(AK103,'විෂය තොරතුරු'!$P$24:$Q$28,2))))</f>
        <v/>
      </c>
      <c r="BW103" s="169" t="str">
        <f aca="false">IF(AL103="","",IF(AL103="-","-",IF(UPPER(AL103)="AB","+",VLOOKUP(AL103,'විෂය තොරතුරු'!$P$24:$Q$28,2))))</f>
        <v/>
      </c>
      <c r="BX103" s="171" t="str">
        <f aca="false">IF($B103="","",COUNTIF($AP103:$BW103,"A"))</f>
        <v/>
      </c>
      <c r="BY103" s="171" t="str">
        <f aca="false">IF($B103="","",COUNTIF($AP103:$BW103,"B"))</f>
        <v/>
      </c>
      <c r="BZ103" s="171" t="str">
        <f aca="false">IF($B103="","",COUNTIF($AP103:$BW103,"C"))</f>
        <v/>
      </c>
      <c r="CA103" s="171" t="str">
        <f aca="false">IF($B103="","",COUNTIF($AP103:$BW103,"S"))</f>
        <v/>
      </c>
      <c r="CB103" s="171" t="str">
        <f aca="false">IF($B103="","",COUNTIF($AP103:$BW103,"W"))</f>
        <v/>
      </c>
      <c r="CC103" s="171" t="str">
        <f aca="false">IF(B103="","",SUM(BX103:CA103))</f>
        <v/>
      </c>
      <c r="CD103" s="169" t="str">
        <f aca="false">IF(B103="","",SUM(BX103:BZ103))</f>
        <v/>
      </c>
      <c r="CE103" s="172" t="str">
        <f aca="false">IF(B103="","",IF(AND(CC103&gt;=6,CD103&gt;=3,OR(E103&gt;=35,F103&gt;=35),L103&gt;=35),"6/3 සමත්",IF(AND(CC103&gt;=5,CD103&gt;=3,OR(E103&gt;=35,F103&gt;=35,L103&gt;=35)),"5/3 සමත්",IF(AND(CC103&gt;=4,CD103&gt;=1,OR(E103&gt;=20,F103&gt;=20,L103&gt;=20)),"සමත් කළ හැකි",IF(CB103=9,"W9","අසමත් ?")))))</f>
        <v/>
      </c>
    </row>
    <row r="104" customFormat="false" ht="13.8" hidden="false" customHeight="false" outlineLevel="0" collapsed="false">
      <c r="A104" s="160" t="n">
        <v>5</v>
      </c>
      <c r="B104" s="161"/>
      <c r="C104" s="161"/>
      <c r="D104" s="162"/>
      <c r="E104" s="163"/>
      <c r="F104" s="164"/>
      <c r="G104" s="163"/>
      <c r="H104" s="165"/>
      <c r="I104" s="165"/>
      <c r="J104" s="164"/>
      <c r="K104" s="163"/>
      <c r="L104" s="165"/>
      <c r="M104" s="165"/>
      <c r="N104" s="164"/>
      <c r="O104" s="163"/>
      <c r="P104" s="165"/>
      <c r="Q104" s="165"/>
      <c r="R104" s="165"/>
      <c r="S104" s="165"/>
      <c r="T104" s="165"/>
      <c r="U104" s="165"/>
      <c r="V104" s="164"/>
      <c r="W104" s="163"/>
      <c r="X104" s="165"/>
      <c r="Y104" s="165"/>
      <c r="Z104" s="165"/>
      <c r="AA104" s="165"/>
      <c r="AB104" s="165"/>
      <c r="AC104" s="165"/>
      <c r="AD104" s="164"/>
      <c r="AE104" s="163"/>
      <c r="AF104" s="165"/>
      <c r="AG104" s="165"/>
      <c r="AH104" s="165"/>
      <c r="AI104" s="165"/>
      <c r="AJ104" s="165"/>
      <c r="AK104" s="165"/>
      <c r="AL104" s="166"/>
      <c r="AM104" s="167" t="str">
        <f aca="false">IF(B104="","",SUM(E104:AL104))</f>
        <v/>
      </c>
      <c r="AN104" s="168" t="str">
        <f aca="false">IF(B104="","",AM104/9)</f>
        <v/>
      </c>
      <c r="AO104" s="169" t="str">
        <f aca="false">IF(B104="","",IF(AM104=0,"-",RANK(AM104,$AM$100:$AM$149,0)))</f>
        <v/>
      </c>
      <c r="AP104" s="167" t="str">
        <f aca="false">IF(E104="","",IF(E104="-","-",IF(UPPER(E104)="AB","+",VLOOKUP(E104,'විෂය තොරතුරු'!$P$24:$Q$28,2))))</f>
        <v/>
      </c>
      <c r="AQ104" s="168" t="str">
        <f aca="false">IF(F104="","",IF(F104="-","-",IF(UPPER(F104)="AB","+",VLOOKUP(F104,'විෂය තොරතුරු'!$P$24:$Q$28,2))))</f>
        <v/>
      </c>
      <c r="AR104" s="168" t="str">
        <f aca="false">IF(G104="","",IF(G104="-","-",IF(UPPER(G104)="AB","+",VLOOKUP(G104,'විෂය තොරතුරු'!$P$24:$Q$28,2))))</f>
        <v/>
      </c>
      <c r="AS104" s="168" t="str">
        <f aca="false">IF(H104="","",IF(H104="-","-",IF(UPPER(H104)="AB","+",VLOOKUP(H104,'විෂය තොරතුරු'!$P$24:$Q$28,2))))</f>
        <v/>
      </c>
      <c r="AT104" s="168" t="str">
        <f aca="false">IF(I104="","",IF(I104="-","-",IF(UPPER(I104)="AB","+",VLOOKUP(I104,'විෂය තොරතුරු'!$P$24:$Q$28,2))))</f>
        <v/>
      </c>
      <c r="AU104" s="170" t="str">
        <f aca="false">IF(J104="","",IF(J104="-","-",IF(UPPER(J104)="AB","+",VLOOKUP(J104,'විෂය තොරතුරු'!$P$24:$Q$28,2))))</f>
        <v/>
      </c>
      <c r="AV104" s="171" t="str">
        <f aca="false">IF(K104="","",IF(K104="-","-",IF(UPPER(K104)="AB","+",VLOOKUP(K104,'විෂය තොරතුරු'!$P$24:$Q$28,2))))</f>
        <v/>
      </c>
      <c r="AW104" s="168" t="str">
        <f aca="false">IF(L104="","",IF(L104="-","-",IF(UPPER(L104)="AB","+",VLOOKUP(L104,'විෂය තොරතුරු'!$P$24:$Q$28,2))))</f>
        <v/>
      </c>
      <c r="AX104" s="168" t="str">
        <f aca="false">IF(M104="","",IF(M104="-","-",IF(UPPER(M104)="AB","+",VLOOKUP(M104,'විෂය තොරතුරු'!$P$24:$Q$28,2))))</f>
        <v/>
      </c>
      <c r="AY104" s="169" t="str">
        <f aca="false">IF(N104="","",IF(N104="-","-",IF(UPPER(N104)="AB","+",VLOOKUP(N104,'විෂය තොරතුරු'!$P$24:$Q$28,2))))</f>
        <v/>
      </c>
      <c r="AZ104" s="167" t="str">
        <f aca="false">IF(O104="","",IF(O104="-","-",IF(UPPER(O104)="AB","+",VLOOKUP(O104,'විෂය තොරතුරු'!$P$24:$Q$28,2))))</f>
        <v/>
      </c>
      <c r="BA104" s="168" t="str">
        <f aca="false">IF(P104="","",IF(P104="-","-",IF(UPPER(P104)="AB","+",VLOOKUP(P104,'විෂය තොරතුරු'!$P$24:$Q$28,2))))</f>
        <v/>
      </c>
      <c r="BB104" s="168" t="str">
        <f aca="false">IF(Q104="","",IF(Q104="-","-",IF(UPPER(Q104)="AB","+",VLOOKUP(Q104,'විෂය තොරතුරු'!$P$24:$Q$28,2))))</f>
        <v/>
      </c>
      <c r="BC104" s="168" t="str">
        <f aca="false">IF(R104="","",IF(R104="-","-",IF(UPPER(R104)="AB","+",VLOOKUP(R104,'විෂය තොරතුරු'!$P$24:$Q$28,2))))</f>
        <v/>
      </c>
      <c r="BD104" s="168" t="str">
        <f aca="false">IF(S104="","",IF(S104="-","-",IF(UPPER(S104)="AB","+",VLOOKUP(S104,'විෂය තොරතුරු'!$P$24:$Q$28,2))))</f>
        <v/>
      </c>
      <c r="BE104" s="168" t="str">
        <f aca="false">IF(T104="","",IF(T104="-","-",IF(UPPER(T104)="AB","+",VLOOKUP(T104,'විෂය තොරතුරු'!$P$24:$Q$28,2))))</f>
        <v/>
      </c>
      <c r="BF104" s="168" t="str">
        <f aca="false">IF(U104="","",IF(U104="-","-",IF(UPPER(U104)="AB","+",VLOOKUP(U104,'විෂය තොරතුරු'!$P$24:$Q$28,2))))</f>
        <v/>
      </c>
      <c r="BG104" s="170" t="str">
        <f aca="false">IF(V104="","",IF(V104="-","-",IF(UPPER(V104)="AB","+",VLOOKUP(V104,'විෂය තොරතුරු'!$P$24:$Q$28,2))))</f>
        <v/>
      </c>
      <c r="BH104" s="171" t="str">
        <f aca="false">IF(W104="","",IF(W104="-","-",IF(UPPER(W104)="AB","+",VLOOKUP(W104,'විෂය තොරතුරු'!$P$24:$Q$28,2))))</f>
        <v/>
      </c>
      <c r="BI104" s="168" t="str">
        <f aca="false">IF(X104="","",IF(X104="-","-",IF(UPPER(X104)="AB","+",VLOOKUP(X104,'විෂය තොරතුරු'!$P$24:$Q$28,2))))</f>
        <v/>
      </c>
      <c r="BJ104" s="168" t="str">
        <f aca="false">IF(Y104="","",IF(Y104="-","-",IF(UPPER(Y104)="AB","+",VLOOKUP(Y104,'විෂය තොරතුරු'!$P$24:$Q$28,2))))</f>
        <v/>
      </c>
      <c r="BK104" s="168" t="str">
        <f aca="false">IF(Z104="","",IF(Z104="-","-",IF(UPPER(Z104)="AB","+",VLOOKUP(Z104,'විෂය තොරතුරු'!$P$24:$Q$28,2))))</f>
        <v/>
      </c>
      <c r="BL104" s="168" t="str">
        <f aca="false">IF(AA104="","",IF(AA104="-","-",IF(UPPER(AA104)="AB","+",VLOOKUP(AA104,'විෂය තොරතුරු'!$P$24:$Q$28,2))))</f>
        <v/>
      </c>
      <c r="BM104" s="168" t="str">
        <f aca="false">IF(AB104="","",IF(AB104="-","-",IF(UPPER(AB104)="AB","+",VLOOKUP(AB104,'විෂය තොරතුරු'!$P$24:$Q$28,2))))</f>
        <v/>
      </c>
      <c r="BN104" s="168" t="str">
        <f aca="false">IF(AC104="","",IF(AC104="-","-",IF(UPPER(AC104)="AB","+",VLOOKUP(AC104,'විෂය තොරතුරු'!$P$24:$Q$28,2))))</f>
        <v/>
      </c>
      <c r="BO104" s="169" t="str">
        <f aca="false">IF(AD104="","",IF(AD104="-","-",IF(UPPER(AD104)="AB","+",VLOOKUP(AD104,'විෂය තොරතුරු'!$P$24:$Q$28,2))))</f>
        <v/>
      </c>
      <c r="BP104" s="171" t="str">
        <f aca="false">IF(AE104="","",IF(AE104="-","-",IF(UPPER(AE104)="AB","+",VLOOKUP(AE104,'විෂය තොරතුරු'!$P$24:$Q$28,2))))</f>
        <v/>
      </c>
      <c r="BQ104" s="168" t="str">
        <f aca="false">IF(AF104="","",IF(AF104="-","-",IF(UPPER(AF104)="AB","+",VLOOKUP(AF104,'විෂය තොරතුරු'!$P$24:$Q$28,2))))</f>
        <v/>
      </c>
      <c r="BR104" s="168" t="str">
        <f aca="false">IF(AG104="","",IF(AG104="-","-",IF(UPPER(AG104)="AB","+",VLOOKUP(AG104,'විෂය තොරතුරු'!$P$24:$Q$28,2))))</f>
        <v/>
      </c>
      <c r="BS104" s="168" t="str">
        <f aca="false">IF(AH104="","",IF(AH104="-","-",IF(UPPER(AH104)="AB","+",VLOOKUP(AH104,'විෂය තොරතුරු'!$P$24:$Q$28,2))))</f>
        <v/>
      </c>
      <c r="BT104" s="168" t="str">
        <f aca="false">IF(AI104="","",IF(AI104="-","-",IF(UPPER(AI104)="AB","+",VLOOKUP(AI104,'විෂය තොරතුරු'!$P$24:$Q$28,2))))</f>
        <v/>
      </c>
      <c r="BU104" s="168" t="str">
        <f aca="false">IF(AJ104="","",IF(AJ104="-","-",IF(UPPER(AJ104)="AB","+",VLOOKUP(AJ104,'විෂය තොරතුරු'!$P$24:$Q$28,2))))</f>
        <v/>
      </c>
      <c r="BV104" s="168" t="str">
        <f aca="false">IF(AK104="","",IF(AK104="-","-",IF(UPPER(AK104)="AB","+",VLOOKUP(AK104,'විෂය තොරතුරු'!$P$24:$Q$28,2))))</f>
        <v/>
      </c>
      <c r="BW104" s="169" t="str">
        <f aca="false">IF(AL104="","",IF(AL104="-","-",IF(UPPER(AL104)="AB","+",VLOOKUP(AL104,'විෂය තොරතුරු'!$P$24:$Q$28,2))))</f>
        <v/>
      </c>
      <c r="BX104" s="171" t="str">
        <f aca="false">IF($B104="","",COUNTIF($AP104:$BW104,"A"))</f>
        <v/>
      </c>
      <c r="BY104" s="171" t="str">
        <f aca="false">IF($B104="","",COUNTIF($AP104:$BW104,"B"))</f>
        <v/>
      </c>
      <c r="BZ104" s="171" t="str">
        <f aca="false">IF($B104="","",COUNTIF($AP104:$BW104,"C"))</f>
        <v/>
      </c>
      <c r="CA104" s="171" t="str">
        <f aca="false">IF($B104="","",COUNTIF($AP104:$BW104,"S"))</f>
        <v/>
      </c>
      <c r="CB104" s="171" t="str">
        <f aca="false">IF($B104="","",COUNTIF($AP104:$BW104,"W"))</f>
        <v/>
      </c>
      <c r="CC104" s="171" t="str">
        <f aca="false">IF(B104="","",SUM(BX104:CA104))</f>
        <v/>
      </c>
      <c r="CD104" s="169" t="str">
        <f aca="false">IF(B104="","",SUM(BX104:BZ104))</f>
        <v/>
      </c>
      <c r="CE104" s="172" t="str">
        <f aca="false">IF(B104="","",IF(AND(CC104&gt;=6,CD104&gt;=3,OR(E104&gt;=35,F104&gt;=35),L104&gt;=35),"6/3 සමත්",IF(AND(CC104&gt;=5,CD104&gt;=3,OR(E104&gt;=35,F104&gt;=35,L104&gt;=35)),"5/3 සමත්",IF(AND(CC104&gt;=4,CD104&gt;=1,OR(E104&gt;=20,F104&gt;=20,L104&gt;=20)),"සමත් කළ හැකි",IF(CB104=9,"W9","අසමත් ?")))))</f>
        <v/>
      </c>
    </row>
    <row r="105" customFormat="false" ht="13.8" hidden="false" customHeight="false" outlineLevel="0" collapsed="false">
      <c r="A105" s="160" t="n">
        <v>6</v>
      </c>
      <c r="B105" s="175"/>
      <c r="C105" s="161"/>
      <c r="D105" s="162"/>
      <c r="E105" s="163"/>
      <c r="F105" s="164"/>
      <c r="G105" s="163"/>
      <c r="H105" s="165"/>
      <c r="I105" s="165"/>
      <c r="J105" s="164"/>
      <c r="K105" s="163"/>
      <c r="L105" s="165"/>
      <c r="M105" s="165"/>
      <c r="N105" s="164"/>
      <c r="O105" s="163"/>
      <c r="P105" s="165"/>
      <c r="Q105" s="165"/>
      <c r="R105" s="165"/>
      <c r="S105" s="165"/>
      <c r="T105" s="165"/>
      <c r="U105" s="165"/>
      <c r="V105" s="164"/>
      <c r="W105" s="163"/>
      <c r="X105" s="165"/>
      <c r="Y105" s="165"/>
      <c r="Z105" s="165"/>
      <c r="AA105" s="165"/>
      <c r="AB105" s="165"/>
      <c r="AC105" s="165"/>
      <c r="AD105" s="164"/>
      <c r="AE105" s="163"/>
      <c r="AF105" s="165"/>
      <c r="AG105" s="165"/>
      <c r="AH105" s="165"/>
      <c r="AI105" s="165"/>
      <c r="AJ105" s="165"/>
      <c r="AK105" s="165"/>
      <c r="AL105" s="166"/>
      <c r="AM105" s="167" t="str">
        <f aca="false">IF(B105="","",SUM(E105:AL105))</f>
        <v/>
      </c>
      <c r="AN105" s="168" t="str">
        <f aca="false">IF(B105="","",AM105/9)</f>
        <v/>
      </c>
      <c r="AO105" s="169" t="str">
        <f aca="false">IF(B105="","",IF(AM105=0,"-",RANK(AM105,$AM$100:$AM$149,0)))</f>
        <v/>
      </c>
      <c r="AP105" s="167" t="str">
        <f aca="false">IF(E105="","",IF(E105="-","-",IF(UPPER(E105)="AB","+",VLOOKUP(E105,'විෂය තොරතුරු'!$P$24:$Q$28,2))))</f>
        <v/>
      </c>
      <c r="AQ105" s="168" t="str">
        <f aca="false">IF(F105="","",IF(F105="-","-",IF(UPPER(F105)="AB","+",VLOOKUP(F105,'විෂය තොරතුරු'!$P$24:$Q$28,2))))</f>
        <v/>
      </c>
      <c r="AR105" s="168" t="str">
        <f aca="false">IF(G105="","",IF(G105="-","-",IF(UPPER(G105)="AB","+",VLOOKUP(G105,'විෂය තොරතුරු'!$P$24:$Q$28,2))))</f>
        <v/>
      </c>
      <c r="AS105" s="168" t="str">
        <f aca="false">IF(H105="","",IF(H105="-","-",IF(UPPER(H105)="AB","+",VLOOKUP(H105,'විෂය තොරතුරු'!$P$24:$Q$28,2))))</f>
        <v/>
      </c>
      <c r="AT105" s="168" t="str">
        <f aca="false">IF(I105="","",IF(I105="-","-",IF(UPPER(I105)="AB","+",VLOOKUP(I105,'විෂය තොරතුරු'!$P$24:$Q$28,2))))</f>
        <v/>
      </c>
      <c r="AU105" s="170" t="str">
        <f aca="false">IF(J105="","",IF(J105="-","-",IF(UPPER(J105)="AB","+",VLOOKUP(J105,'විෂය තොරතුරු'!$P$24:$Q$28,2))))</f>
        <v/>
      </c>
      <c r="AV105" s="171" t="str">
        <f aca="false">IF(K105="","",IF(K105="-","-",IF(UPPER(K105)="AB","+",VLOOKUP(K105,'විෂය තොරතුරු'!$P$24:$Q$28,2))))</f>
        <v/>
      </c>
      <c r="AW105" s="168" t="str">
        <f aca="false">IF(L105="","",IF(L105="-","-",IF(UPPER(L105)="AB","+",VLOOKUP(L105,'විෂය තොරතුරු'!$P$24:$Q$28,2))))</f>
        <v/>
      </c>
      <c r="AX105" s="168" t="str">
        <f aca="false">IF(M105="","",IF(M105="-","-",IF(UPPER(M105)="AB","+",VLOOKUP(M105,'විෂය තොරතුරු'!$P$24:$Q$28,2))))</f>
        <v/>
      </c>
      <c r="AY105" s="169" t="str">
        <f aca="false">IF(N105="","",IF(N105="-","-",IF(UPPER(N105)="AB","+",VLOOKUP(N105,'විෂය තොරතුරු'!$P$24:$Q$28,2))))</f>
        <v/>
      </c>
      <c r="AZ105" s="167" t="str">
        <f aca="false">IF(O105="","",IF(O105="-","-",IF(UPPER(O105)="AB","+",VLOOKUP(O105,'විෂය තොරතුරු'!$P$24:$Q$28,2))))</f>
        <v/>
      </c>
      <c r="BA105" s="168" t="str">
        <f aca="false">IF(P105="","",IF(P105="-","-",IF(UPPER(P105)="AB","+",VLOOKUP(P105,'විෂය තොරතුරු'!$P$24:$Q$28,2))))</f>
        <v/>
      </c>
      <c r="BB105" s="168" t="str">
        <f aca="false">IF(Q105="","",IF(Q105="-","-",IF(UPPER(Q105)="AB","+",VLOOKUP(Q105,'විෂය තොරතුරු'!$P$24:$Q$28,2))))</f>
        <v/>
      </c>
      <c r="BC105" s="168" t="str">
        <f aca="false">IF(R105="","",IF(R105="-","-",IF(UPPER(R105)="AB","+",VLOOKUP(R105,'විෂය තොරතුරු'!$P$24:$Q$28,2))))</f>
        <v/>
      </c>
      <c r="BD105" s="168" t="str">
        <f aca="false">IF(S105="","",IF(S105="-","-",IF(UPPER(S105)="AB","+",VLOOKUP(S105,'විෂය තොරතුරු'!$P$24:$Q$28,2))))</f>
        <v/>
      </c>
      <c r="BE105" s="168" t="str">
        <f aca="false">IF(T105="","",IF(T105="-","-",IF(UPPER(T105)="AB","+",VLOOKUP(T105,'විෂය තොරතුරු'!$P$24:$Q$28,2))))</f>
        <v/>
      </c>
      <c r="BF105" s="168" t="str">
        <f aca="false">IF(U105="","",IF(U105="-","-",IF(UPPER(U105)="AB","+",VLOOKUP(U105,'විෂය තොරතුරු'!$P$24:$Q$28,2))))</f>
        <v/>
      </c>
      <c r="BG105" s="170" t="str">
        <f aca="false">IF(V105="","",IF(V105="-","-",IF(UPPER(V105)="AB","+",VLOOKUP(V105,'විෂය තොරතුරු'!$P$24:$Q$28,2))))</f>
        <v/>
      </c>
      <c r="BH105" s="171" t="str">
        <f aca="false">IF(W105="","",IF(W105="-","-",IF(UPPER(W105)="AB","+",VLOOKUP(W105,'විෂය තොරතුරු'!$P$24:$Q$28,2))))</f>
        <v/>
      </c>
      <c r="BI105" s="168" t="str">
        <f aca="false">IF(X105="","",IF(X105="-","-",IF(UPPER(X105)="AB","+",VLOOKUP(X105,'විෂය තොරතුරු'!$P$24:$Q$28,2))))</f>
        <v/>
      </c>
      <c r="BJ105" s="168" t="str">
        <f aca="false">IF(Y105="","",IF(Y105="-","-",IF(UPPER(Y105)="AB","+",VLOOKUP(Y105,'විෂය තොරතුරු'!$P$24:$Q$28,2))))</f>
        <v/>
      </c>
      <c r="BK105" s="168" t="str">
        <f aca="false">IF(Z105="","",IF(Z105="-","-",IF(UPPER(Z105)="AB","+",VLOOKUP(Z105,'විෂය තොරතුරු'!$P$24:$Q$28,2))))</f>
        <v/>
      </c>
      <c r="BL105" s="168" t="str">
        <f aca="false">IF(AA105="","",IF(AA105="-","-",IF(UPPER(AA105)="AB","+",VLOOKUP(AA105,'විෂය තොරතුරු'!$P$24:$Q$28,2))))</f>
        <v/>
      </c>
      <c r="BM105" s="168" t="str">
        <f aca="false">IF(AB105="","",IF(AB105="-","-",IF(UPPER(AB105)="AB","+",VLOOKUP(AB105,'විෂය තොරතුරු'!$P$24:$Q$28,2))))</f>
        <v/>
      </c>
      <c r="BN105" s="168" t="str">
        <f aca="false">IF(AC105="","",IF(AC105="-","-",IF(UPPER(AC105)="AB","+",VLOOKUP(AC105,'විෂය තොරතුරු'!$P$24:$Q$28,2))))</f>
        <v/>
      </c>
      <c r="BO105" s="169" t="str">
        <f aca="false">IF(AD105="","",IF(AD105="-","-",IF(UPPER(AD105)="AB","+",VLOOKUP(AD105,'විෂය තොරතුරු'!$P$24:$Q$28,2))))</f>
        <v/>
      </c>
      <c r="BP105" s="171" t="str">
        <f aca="false">IF(AE105="","",IF(AE105="-","-",IF(UPPER(AE105)="AB","+",VLOOKUP(AE105,'විෂය තොරතුරු'!$P$24:$Q$28,2))))</f>
        <v/>
      </c>
      <c r="BQ105" s="168" t="str">
        <f aca="false">IF(AF105="","",IF(AF105="-","-",IF(UPPER(AF105)="AB","+",VLOOKUP(AF105,'විෂය තොරතුරු'!$P$24:$Q$28,2))))</f>
        <v/>
      </c>
      <c r="BR105" s="168" t="str">
        <f aca="false">IF(AG105="","",IF(AG105="-","-",IF(UPPER(AG105)="AB","+",VLOOKUP(AG105,'විෂය තොරතුරු'!$P$24:$Q$28,2))))</f>
        <v/>
      </c>
      <c r="BS105" s="168" t="str">
        <f aca="false">IF(AH105="","",IF(AH105="-","-",IF(UPPER(AH105)="AB","+",VLOOKUP(AH105,'විෂය තොරතුරු'!$P$24:$Q$28,2))))</f>
        <v/>
      </c>
      <c r="BT105" s="168" t="str">
        <f aca="false">IF(AI105="","",IF(AI105="-","-",IF(UPPER(AI105)="AB","+",VLOOKUP(AI105,'විෂය තොරතුරු'!$P$24:$Q$28,2))))</f>
        <v/>
      </c>
      <c r="BU105" s="168" t="str">
        <f aca="false">IF(AJ105="","",IF(AJ105="-","-",IF(UPPER(AJ105)="AB","+",VLOOKUP(AJ105,'විෂය තොරතුරු'!$P$24:$Q$28,2))))</f>
        <v/>
      </c>
      <c r="BV105" s="168" t="str">
        <f aca="false">IF(AK105="","",IF(AK105="-","-",IF(UPPER(AK105)="AB","+",VLOOKUP(AK105,'විෂය තොරතුරු'!$P$24:$Q$28,2))))</f>
        <v/>
      </c>
      <c r="BW105" s="169" t="str">
        <f aca="false">IF(AL105="","",IF(AL105="-","-",IF(UPPER(AL105)="AB","+",VLOOKUP(AL105,'විෂය තොරතුරු'!$P$24:$Q$28,2))))</f>
        <v/>
      </c>
      <c r="BX105" s="171" t="str">
        <f aca="false">IF($B105="","",COUNTIF($AP105:$BW105,"A"))</f>
        <v/>
      </c>
      <c r="BY105" s="171" t="str">
        <f aca="false">IF($B105="","",COUNTIF($AP105:$BW105,"B"))</f>
        <v/>
      </c>
      <c r="BZ105" s="171" t="str">
        <f aca="false">IF($B105="","",COUNTIF($AP105:$BW105,"C"))</f>
        <v/>
      </c>
      <c r="CA105" s="171" t="str">
        <f aca="false">IF($B105="","",COUNTIF($AP105:$BW105,"S"))</f>
        <v/>
      </c>
      <c r="CB105" s="171" t="str">
        <f aca="false">IF($B105="","",COUNTIF($AP105:$BW105,"W"))</f>
        <v/>
      </c>
      <c r="CC105" s="171" t="str">
        <f aca="false">IF(B105="","",SUM(BX105:CA105))</f>
        <v/>
      </c>
      <c r="CD105" s="169" t="str">
        <f aca="false">IF(B105="","",SUM(BX105:BZ105))</f>
        <v/>
      </c>
      <c r="CE105" s="172" t="str">
        <f aca="false">IF(B105="","",IF(AND(CC105&gt;=6,CD105&gt;=3,OR(E105&gt;=35,F105&gt;=35),L105&gt;=35),"6/3 සමත්",IF(AND(CC105&gt;=5,CD105&gt;=3,OR(E105&gt;=35,F105&gt;=35,L105&gt;=35)),"5/3 සමත්",IF(AND(CC105&gt;=4,CD105&gt;=1,OR(E105&gt;=20,F105&gt;=20,L105&gt;=20)),"සමත් කළ හැකි",IF(CB105=9,"W9","අසමත් ?")))))</f>
        <v/>
      </c>
    </row>
    <row r="106" customFormat="false" ht="13.8" hidden="false" customHeight="false" outlineLevel="0" collapsed="false">
      <c r="A106" s="160" t="n">
        <v>7</v>
      </c>
      <c r="B106" s="161"/>
      <c r="C106" s="161"/>
      <c r="D106" s="162"/>
      <c r="E106" s="163"/>
      <c r="F106" s="164"/>
      <c r="G106" s="163"/>
      <c r="H106" s="165"/>
      <c r="I106" s="165"/>
      <c r="J106" s="164"/>
      <c r="K106" s="163"/>
      <c r="L106" s="165"/>
      <c r="M106" s="165"/>
      <c r="N106" s="164"/>
      <c r="O106" s="163"/>
      <c r="P106" s="165"/>
      <c r="Q106" s="165"/>
      <c r="R106" s="165"/>
      <c r="S106" s="165"/>
      <c r="T106" s="165"/>
      <c r="U106" s="165"/>
      <c r="V106" s="164"/>
      <c r="W106" s="163"/>
      <c r="X106" s="165"/>
      <c r="Y106" s="165"/>
      <c r="Z106" s="165"/>
      <c r="AA106" s="165"/>
      <c r="AB106" s="165"/>
      <c r="AC106" s="165"/>
      <c r="AD106" s="164"/>
      <c r="AE106" s="163"/>
      <c r="AF106" s="165"/>
      <c r="AG106" s="165"/>
      <c r="AH106" s="165"/>
      <c r="AI106" s="165"/>
      <c r="AJ106" s="165"/>
      <c r="AK106" s="165"/>
      <c r="AL106" s="166"/>
      <c r="AM106" s="167" t="str">
        <f aca="false">IF(B106="","",SUM(E106:AL106))</f>
        <v/>
      </c>
      <c r="AN106" s="168" t="str">
        <f aca="false">IF(B106="","",AM106/9)</f>
        <v/>
      </c>
      <c r="AO106" s="169" t="str">
        <f aca="false">IF(B106="","",IF(AM106=0,"-",RANK(AM106,$AM$100:$AM$149,0)))</f>
        <v/>
      </c>
      <c r="AP106" s="167" t="str">
        <f aca="false">IF(E106="","",IF(E106="-","-",IF(UPPER(E106)="AB","+",VLOOKUP(E106,'විෂය තොරතුරු'!$P$24:$Q$28,2))))</f>
        <v/>
      </c>
      <c r="AQ106" s="168" t="str">
        <f aca="false">IF(F106="","",IF(F106="-","-",IF(UPPER(F106)="AB","+",VLOOKUP(F106,'විෂය තොරතුරු'!$P$24:$Q$28,2))))</f>
        <v/>
      </c>
      <c r="AR106" s="168" t="str">
        <f aca="false">IF(G106="","",IF(G106="-","-",IF(UPPER(G106)="AB","+",VLOOKUP(G106,'විෂය තොරතුරු'!$P$24:$Q$28,2))))</f>
        <v/>
      </c>
      <c r="AS106" s="168" t="str">
        <f aca="false">IF(H106="","",IF(H106="-","-",IF(UPPER(H106)="AB","+",VLOOKUP(H106,'විෂය තොරතුරු'!$P$24:$Q$28,2))))</f>
        <v/>
      </c>
      <c r="AT106" s="168" t="str">
        <f aca="false">IF(I106="","",IF(I106="-","-",IF(UPPER(I106)="AB","+",VLOOKUP(I106,'විෂය තොරතුරු'!$P$24:$Q$28,2))))</f>
        <v/>
      </c>
      <c r="AU106" s="170" t="str">
        <f aca="false">IF(J106="","",IF(J106="-","-",IF(UPPER(J106)="AB","+",VLOOKUP(J106,'විෂය තොරතුරු'!$P$24:$Q$28,2))))</f>
        <v/>
      </c>
      <c r="AV106" s="171" t="str">
        <f aca="false">IF(K106="","",IF(K106="-","-",IF(UPPER(K106)="AB","+",VLOOKUP(K106,'විෂය තොරතුරු'!$P$24:$Q$28,2))))</f>
        <v/>
      </c>
      <c r="AW106" s="168" t="str">
        <f aca="false">IF(L106="","",IF(L106="-","-",IF(UPPER(L106)="AB","+",VLOOKUP(L106,'විෂය තොරතුරු'!$P$24:$Q$28,2))))</f>
        <v/>
      </c>
      <c r="AX106" s="168" t="str">
        <f aca="false">IF(M106="","",IF(M106="-","-",IF(UPPER(M106)="AB","+",VLOOKUP(M106,'විෂය තොරතුරු'!$P$24:$Q$28,2))))</f>
        <v/>
      </c>
      <c r="AY106" s="169" t="str">
        <f aca="false">IF(N106="","",IF(N106="-","-",IF(UPPER(N106)="AB","+",VLOOKUP(N106,'විෂය තොරතුරු'!$P$24:$Q$28,2))))</f>
        <v/>
      </c>
      <c r="AZ106" s="167" t="str">
        <f aca="false">IF(O106="","",IF(O106="-","-",IF(UPPER(O106)="AB","+",VLOOKUP(O106,'විෂය තොරතුරු'!$P$24:$Q$28,2))))</f>
        <v/>
      </c>
      <c r="BA106" s="168" t="str">
        <f aca="false">IF(P106="","",IF(P106="-","-",IF(UPPER(P106)="AB","+",VLOOKUP(P106,'විෂය තොරතුරු'!$P$24:$Q$28,2))))</f>
        <v/>
      </c>
      <c r="BB106" s="168" t="str">
        <f aca="false">IF(Q106="","",IF(Q106="-","-",IF(UPPER(Q106)="AB","+",VLOOKUP(Q106,'විෂය තොරතුරු'!$P$24:$Q$28,2))))</f>
        <v/>
      </c>
      <c r="BC106" s="168" t="str">
        <f aca="false">IF(R106="","",IF(R106="-","-",IF(UPPER(R106)="AB","+",VLOOKUP(R106,'විෂය තොරතුරු'!$P$24:$Q$28,2))))</f>
        <v/>
      </c>
      <c r="BD106" s="168" t="str">
        <f aca="false">IF(S106="","",IF(S106="-","-",IF(UPPER(S106)="AB","+",VLOOKUP(S106,'විෂය තොරතුරු'!$P$24:$Q$28,2))))</f>
        <v/>
      </c>
      <c r="BE106" s="168" t="str">
        <f aca="false">IF(T106="","",IF(T106="-","-",IF(UPPER(T106)="AB","+",VLOOKUP(T106,'විෂය තොරතුරු'!$P$24:$Q$28,2))))</f>
        <v/>
      </c>
      <c r="BF106" s="168" t="str">
        <f aca="false">IF(U106="","",IF(U106="-","-",IF(UPPER(U106)="AB","+",VLOOKUP(U106,'විෂය තොරතුරු'!$P$24:$Q$28,2))))</f>
        <v/>
      </c>
      <c r="BG106" s="170" t="str">
        <f aca="false">IF(V106="","",IF(V106="-","-",IF(UPPER(V106)="AB","+",VLOOKUP(V106,'විෂය තොරතුරු'!$P$24:$Q$28,2))))</f>
        <v/>
      </c>
      <c r="BH106" s="171" t="str">
        <f aca="false">IF(W106="","",IF(W106="-","-",IF(UPPER(W106)="AB","+",VLOOKUP(W106,'විෂය තොරතුරු'!$P$24:$Q$28,2))))</f>
        <v/>
      </c>
      <c r="BI106" s="168" t="str">
        <f aca="false">IF(X106="","",IF(X106="-","-",IF(UPPER(X106)="AB","+",VLOOKUP(X106,'විෂය තොරතුරු'!$P$24:$Q$28,2))))</f>
        <v/>
      </c>
      <c r="BJ106" s="168" t="str">
        <f aca="false">IF(Y106="","",IF(Y106="-","-",IF(UPPER(Y106)="AB","+",VLOOKUP(Y106,'විෂය තොරතුරු'!$P$24:$Q$28,2))))</f>
        <v/>
      </c>
      <c r="BK106" s="168" t="str">
        <f aca="false">IF(Z106="","",IF(Z106="-","-",IF(UPPER(Z106)="AB","+",VLOOKUP(Z106,'විෂය තොරතුරු'!$P$24:$Q$28,2))))</f>
        <v/>
      </c>
      <c r="BL106" s="168" t="str">
        <f aca="false">IF(AA106="","",IF(AA106="-","-",IF(UPPER(AA106)="AB","+",VLOOKUP(AA106,'විෂය තොරතුරු'!$P$24:$Q$28,2))))</f>
        <v/>
      </c>
      <c r="BM106" s="168" t="str">
        <f aca="false">IF(AB106="","",IF(AB106="-","-",IF(UPPER(AB106)="AB","+",VLOOKUP(AB106,'විෂය තොරතුරු'!$P$24:$Q$28,2))))</f>
        <v/>
      </c>
      <c r="BN106" s="168" t="str">
        <f aca="false">IF(AC106="","",IF(AC106="-","-",IF(UPPER(AC106)="AB","+",VLOOKUP(AC106,'විෂය තොරතුරු'!$P$24:$Q$28,2))))</f>
        <v/>
      </c>
      <c r="BO106" s="169" t="str">
        <f aca="false">IF(AD106="","",IF(AD106="-","-",IF(UPPER(AD106)="AB","+",VLOOKUP(AD106,'විෂය තොරතුරු'!$P$24:$Q$28,2))))</f>
        <v/>
      </c>
      <c r="BP106" s="171" t="str">
        <f aca="false">IF(AE106="","",IF(AE106="-","-",IF(UPPER(AE106)="AB","+",VLOOKUP(AE106,'විෂය තොරතුරු'!$P$24:$Q$28,2))))</f>
        <v/>
      </c>
      <c r="BQ106" s="168" t="str">
        <f aca="false">IF(AF106="","",IF(AF106="-","-",IF(UPPER(AF106)="AB","+",VLOOKUP(AF106,'විෂය තොරතුරු'!$P$24:$Q$28,2))))</f>
        <v/>
      </c>
      <c r="BR106" s="168" t="str">
        <f aca="false">IF(AG106="","",IF(AG106="-","-",IF(UPPER(AG106)="AB","+",VLOOKUP(AG106,'විෂය තොරතුරු'!$P$24:$Q$28,2))))</f>
        <v/>
      </c>
      <c r="BS106" s="168" t="str">
        <f aca="false">IF(AH106="","",IF(AH106="-","-",IF(UPPER(AH106)="AB","+",VLOOKUP(AH106,'විෂය තොරතුරු'!$P$24:$Q$28,2))))</f>
        <v/>
      </c>
      <c r="BT106" s="168" t="str">
        <f aca="false">IF(AI106="","",IF(AI106="-","-",IF(UPPER(AI106)="AB","+",VLOOKUP(AI106,'විෂය තොරතුරු'!$P$24:$Q$28,2))))</f>
        <v/>
      </c>
      <c r="BU106" s="168" t="str">
        <f aca="false">IF(AJ106="","",IF(AJ106="-","-",IF(UPPER(AJ106)="AB","+",VLOOKUP(AJ106,'විෂය තොරතුරු'!$P$24:$Q$28,2))))</f>
        <v/>
      </c>
      <c r="BV106" s="168" t="str">
        <f aca="false">IF(AK106="","",IF(AK106="-","-",IF(UPPER(AK106)="AB","+",VLOOKUP(AK106,'විෂය තොරතුරු'!$P$24:$Q$28,2))))</f>
        <v/>
      </c>
      <c r="BW106" s="169" t="str">
        <f aca="false">IF(AL106="","",IF(AL106="-","-",IF(UPPER(AL106)="AB","+",VLOOKUP(AL106,'විෂය තොරතුරු'!$P$24:$Q$28,2))))</f>
        <v/>
      </c>
      <c r="BX106" s="171" t="str">
        <f aca="false">IF($B106="","",COUNTIF($AP106:$BW106,"A"))</f>
        <v/>
      </c>
      <c r="BY106" s="171" t="str">
        <f aca="false">IF($B106="","",COUNTIF($AP106:$BW106,"B"))</f>
        <v/>
      </c>
      <c r="BZ106" s="171" t="str">
        <f aca="false">IF($B106="","",COUNTIF($AP106:$BW106,"C"))</f>
        <v/>
      </c>
      <c r="CA106" s="171" t="str">
        <f aca="false">IF($B106="","",COUNTIF($AP106:$BW106,"S"))</f>
        <v/>
      </c>
      <c r="CB106" s="171" t="str">
        <f aca="false">IF($B106="","",COUNTIF($AP106:$BW106,"W"))</f>
        <v/>
      </c>
      <c r="CC106" s="171" t="str">
        <f aca="false">IF(B106="","",SUM(BX106:CA106))</f>
        <v/>
      </c>
      <c r="CD106" s="169" t="str">
        <f aca="false">IF(B106="","",SUM(BX106:BZ106))</f>
        <v/>
      </c>
      <c r="CE106" s="172" t="str">
        <f aca="false">IF(B106="","",IF(AND(CC106&gt;=6,CD106&gt;=3,OR(E106&gt;=35,F106&gt;=35),L106&gt;=35),"6/3 සමත්",IF(AND(CC106&gt;=5,CD106&gt;=3,OR(E106&gt;=35,F106&gt;=35,L106&gt;=35)),"5/3 සමත්",IF(AND(CC106&gt;=4,CD106&gt;=1,OR(E106&gt;=20,F106&gt;=20,L106&gt;=20)),"සමත් කළ හැකි",IF(CB106=9,"W9","අසමත් ?")))))</f>
        <v/>
      </c>
    </row>
    <row r="107" customFormat="false" ht="13.8" hidden="false" customHeight="false" outlineLevel="0" collapsed="false">
      <c r="A107" s="160" t="n">
        <v>8</v>
      </c>
      <c r="B107" s="161"/>
      <c r="C107" s="161"/>
      <c r="D107" s="162"/>
      <c r="E107" s="163"/>
      <c r="F107" s="164"/>
      <c r="G107" s="163"/>
      <c r="H107" s="165"/>
      <c r="I107" s="165"/>
      <c r="J107" s="164"/>
      <c r="K107" s="163"/>
      <c r="L107" s="165"/>
      <c r="M107" s="165"/>
      <c r="N107" s="164"/>
      <c r="O107" s="163"/>
      <c r="P107" s="165"/>
      <c r="Q107" s="165"/>
      <c r="R107" s="165"/>
      <c r="S107" s="165"/>
      <c r="T107" s="165"/>
      <c r="U107" s="165"/>
      <c r="V107" s="164"/>
      <c r="W107" s="163"/>
      <c r="X107" s="165"/>
      <c r="Y107" s="165"/>
      <c r="Z107" s="165"/>
      <c r="AA107" s="165"/>
      <c r="AB107" s="165"/>
      <c r="AC107" s="165"/>
      <c r="AD107" s="164"/>
      <c r="AE107" s="163"/>
      <c r="AF107" s="165"/>
      <c r="AG107" s="165"/>
      <c r="AH107" s="165"/>
      <c r="AI107" s="165"/>
      <c r="AJ107" s="165"/>
      <c r="AK107" s="165"/>
      <c r="AL107" s="166"/>
      <c r="AM107" s="167" t="str">
        <f aca="false">IF(B107="","",SUM(E107:AL107))</f>
        <v/>
      </c>
      <c r="AN107" s="168" t="str">
        <f aca="false">IF(B107="","",AM107/9)</f>
        <v/>
      </c>
      <c r="AO107" s="169" t="str">
        <f aca="false">IF(B107="","",IF(AM107=0,"-",RANK(AM107,$AM$100:$AM$149,0)))</f>
        <v/>
      </c>
      <c r="AP107" s="167" t="str">
        <f aca="false">IF(E107="","",IF(E107="-","-",IF(UPPER(E107)="AB","+",VLOOKUP(E107,'විෂය තොරතුරු'!$P$24:$Q$28,2))))</f>
        <v/>
      </c>
      <c r="AQ107" s="168" t="str">
        <f aca="false">IF(F107="","",IF(F107="-","-",IF(UPPER(F107)="AB","+",VLOOKUP(F107,'විෂය තොරතුරු'!$P$24:$Q$28,2))))</f>
        <v/>
      </c>
      <c r="AR107" s="168" t="str">
        <f aca="false">IF(G107="","",IF(G107="-","-",IF(UPPER(G107)="AB","+",VLOOKUP(G107,'විෂය තොරතුරු'!$P$24:$Q$28,2))))</f>
        <v/>
      </c>
      <c r="AS107" s="168" t="str">
        <f aca="false">IF(H107="","",IF(H107="-","-",IF(UPPER(H107)="AB","+",VLOOKUP(H107,'විෂය තොරතුරු'!$P$24:$Q$28,2))))</f>
        <v/>
      </c>
      <c r="AT107" s="168" t="str">
        <f aca="false">IF(I107="","",IF(I107="-","-",IF(UPPER(I107)="AB","+",VLOOKUP(I107,'විෂය තොරතුරු'!$P$24:$Q$28,2))))</f>
        <v/>
      </c>
      <c r="AU107" s="170" t="str">
        <f aca="false">IF(J107="","",IF(J107="-","-",IF(UPPER(J107)="AB","+",VLOOKUP(J107,'විෂය තොරතුරු'!$P$24:$Q$28,2))))</f>
        <v/>
      </c>
      <c r="AV107" s="171" t="str">
        <f aca="false">IF(K107="","",IF(K107="-","-",IF(UPPER(K107)="AB","+",VLOOKUP(K107,'විෂය තොරතුරු'!$P$24:$Q$28,2))))</f>
        <v/>
      </c>
      <c r="AW107" s="168" t="str">
        <f aca="false">IF(L107="","",IF(L107="-","-",IF(UPPER(L107)="AB","+",VLOOKUP(L107,'විෂය තොරතුරු'!$P$24:$Q$28,2))))</f>
        <v/>
      </c>
      <c r="AX107" s="168" t="str">
        <f aca="false">IF(M107="","",IF(M107="-","-",IF(UPPER(M107)="AB","+",VLOOKUP(M107,'විෂය තොරතුරු'!$P$24:$Q$28,2))))</f>
        <v/>
      </c>
      <c r="AY107" s="169" t="str">
        <f aca="false">IF(N107="","",IF(N107="-","-",IF(UPPER(N107)="AB","+",VLOOKUP(N107,'විෂය තොරතුරු'!$P$24:$Q$28,2))))</f>
        <v/>
      </c>
      <c r="AZ107" s="167" t="str">
        <f aca="false">IF(O107="","",IF(O107="-","-",IF(UPPER(O107)="AB","+",VLOOKUP(O107,'විෂය තොරතුරු'!$P$24:$Q$28,2))))</f>
        <v/>
      </c>
      <c r="BA107" s="168" t="str">
        <f aca="false">IF(P107="","",IF(P107="-","-",IF(UPPER(P107)="AB","+",VLOOKUP(P107,'විෂය තොරතුරු'!$P$24:$Q$28,2))))</f>
        <v/>
      </c>
      <c r="BB107" s="168" t="str">
        <f aca="false">IF(Q107="","",IF(Q107="-","-",IF(UPPER(Q107)="AB","+",VLOOKUP(Q107,'විෂය තොරතුරු'!$P$24:$Q$28,2))))</f>
        <v/>
      </c>
      <c r="BC107" s="168" t="str">
        <f aca="false">IF(R107="","",IF(R107="-","-",IF(UPPER(R107)="AB","+",VLOOKUP(R107,'විෂය තොරතුරු'!$P$24:$Q$28,2))))</f>
        <v/>
      </c>
      <c r="BD107" s="168" t="str">
        <f aca="false">IF(S107="","",IF(S107="-","-",IF(UPPER(S107)="AB","+",VLOOKUP(S107,'විෂය තොරතුරු'!$P$24:$Q$28,2))))</f>
        <v/>
      </c>
      <c r="BE107" s="168" t="str">
        <f aca="false">IF(T107="","",IF(T107="-","-",IF(UPPER(T107)="AB","+",VLOOKUP(T107,'විෂය තොරතුරු'!$P$24:$Q$28,2))))</f>
        <v/>
      </c>
      <c r="BF107" s="168" t="str">
        <f aca="false">IF(U107="","",IF(U107="-","-",IF(UPPER(U107)="AB","+",VLOOKUP(U107,'විෂය තොරතුරු'!$P$24:$Q$28,2))))</f>
        <v/>
      </c>
      <c r="BG107" s="170" t="str">
        <f aca="false">IF(V107="","",IF(V107="-","-",IF(UPPER(V107)="AB","+",VLOOKUP(V107,'විෂය තොරතුරු'!$P$24:$Q$28,2))))</f>
        <v/>
      </c>
      <c r="BH107" s="171" t="str">
        <f aca="false">IF(W107="","",IF(W107="-","-",IF(UPPER(W107)="AB","+",VLOOKUP(W107,'විෂය තොරතුරු'!$P$24:$Q$28,2))))</f>
        <v/>
      </c>
      <c r="BI107" s="168" t="str">
        <f aca="false">IF(X107="","",IF(X107="-","-",IF(UPPER(X107)="AB","+",VLOOKUP(X107,'විෂය තොරතුරු'!$P$24:$Q$28,2))))</f>
        <v/>
      </c>
      <c r="BJ107" s="168" t="str">
        <f aca="false">IF(Y107="","",IF(Y107="-","-",IF(UPPER(Y107)="AB","+",VLOOKUP(Y107,'විෂය තොරතුරු'!$P$24:$Q$28,2))))</f>
        <v/>
      </c>
      <c r="BK107" s="168" t="str">
        <f aca="false">IF(Z107="","",IF(Z107="-","-",IF(UPPER(Z107)="AB","+",VLOOKUP(Z107,'විෂය තොරතුරු'!$P$24:$Q$28,2))))</f>
        <v/>
      </c>
      <c r="BL107" s="168" t="str">
        <f aca="false">IF(AA107="","",IF(AA107="-","-",IF(UPPER(AA107)="AB","+",VLOOKUP(AA107,'විෂය තොරතුරු'!$P$24:$Q$28,2))))</f>
        <v/>
      </c>
      <c r="BM107" s="168" t="str">
        <f aca="false">IF(AB107="","",IF(AB107="-","-",IF(UPPER(AB107)="AB","+",VLOOKUP(AB107,'විෂය තොරතුරු'!$P$24:$Q$28,2))))</f>
        <v/>
      </c>
      <c r="BN107" s="168" t="str">
        <f aca="false">IF(AC107="","",IF(AC107="-","-",IF(UPPER(AC107)="AB","+",VLOOKUP(AC107,'විෂය තොරතුරු'!$P$24:$Q$28,2))))</f>
        <v/>
      </c>
      <c r="BO107" s="169" t="str">
        <f aca="false">IF(AD107="","",IF(AD107="-","-",IF(UPPER(AD107)="AB","+",VLOOKUP(AD107,'විෂය තොරතුරු'!$P$24:$Q$28,2))))</f>
        <v/>
      </c>
      <c r="BP107" s="171" t="str">
        <f aca="false">IF(AE107="","",IF(AE107="-","-",IF(UPPER(AE107)="AB","+",VLOOKUP(AE107,'විෂය තොරතුරු'!$P$24:$Q$28,2))))</f>
        <v/>
      </c>
      <c r="BQ107" s="168" t="str">
        <f aca="false">IF(AF107="","",IF(AF107="-","-",IF(UPPER(AF107)="AB","+",VLOOKUP(AF107,'විෂය තොරතුරු'!$P$24:$Q$28,2))))</f>
        <v/>
      </c>
      <c r="BR107" s="168" t="str">
        <f aca="false">IF(AG107="","",IF(AG107="-","-",IF(UPPER(AG107)="AB","+",VLOOKUP(AG107,'විෂය තොරතුරු'!$P$24:$Q$28,2))))</f>
        <v/>
      </c>
      <c r="BS107" s="168" t="str">
        <f aca="false">IF(AH107="","",IF(AH107="-","-",IF(UPPER(AH107)="AB","+",VLOOKUP(AH107,'විෂය තොරතුරු'!$P$24:$Q$28,2))))</f>
        <v/>
      </c>
      <c r="BT107" s="168" t="str">
        <f aca="false">IF(AI107="","",IF(AI107="-","-",IF(UPPER(AI107)="AB","+",VLOOKUP(AI107,'විෂය තොරතුරු'!$P$24:$Q$28,2))))</f>
        <v/>
      </c>
      <c r="BU107" s="168" t="str">
        <f aca="false">IF(AJ107="","",IF(AJ107="-","-",IF(UPPER(AJ107)="AB","+",VLOOKUP(AJ107,'විෂය තොරතුරු'!$P$24:$Q$28,2))))</f>
        <v/>
      </c>
      <c r="BV107" s="168" t="str">
        <f aca="false">IF(AK107="","",IF(AK107="-","-",IF(UPPER(AK107)="AB","+",VLOOKUP(AK107,'විෂය තොරතුරු'!$P$24:$Q$28,2))))</f>
        <v/>
      </c>
      <c r="BW107" s="169" t="str">
        <f aca="false">IF(AL107="","",IF(AL107="-","-",IF(UPPER(AL107)="AB","+",VLOOKUP(AL107,'විෂය තොරතුරු'!$P$24:$Q$28,2))))</f>
        <v/>
      </c>
      <c r="BX107" s="171" t="str">
        <f aca="false">IF($B107="","",COUNTIF($AP107:$BW107,"A"))</f>
        <v/>
      </c>
      <c r="BY107" s="171" t="str">
        <f aca="false">IF($B107="","",COUNTIF($AP107:$BW107,"B"))</f>
        <v/>
      </c>
      <c r="BZ107" s="171" t="str">
        <f aca="false">IF($B107="","",COUNTIF($AP107:$BW107,"C"))</f>
        <v/>
      </c>
      <c r="CA107" s="171" t="str">
        <f aca="false">IF($B107="","",COUNTIF($AP107:$BW107,"S"))</f>
        <v/>
      </c>
      <c r="CB107" s="171" t="str">
        <f aca="false">IF($B107="","",COUNTIF($AP107:$BW107,"W"))</f>
        <v/>
      </c>
      <c r="CC107" s="171" t="str">
        <f aca="false">IF(B107="","",SUM(BX107:CA107))</f>
        <v/>
      </c>
      <c r="CD107" s="169" t="str">
        <f aca="false">IF(B107="","",SUM(BX107:BZ107))</f>
        <v/>
      </c>
      <c r="CE107" s="172" t="str">
        <f aca="false">IF(B107="","",IF(AND(CC107&gt;=6,CD107&gt;=3,OR(E107&gt;=35,F107&gt;=35),L107&gt;=35),"6/3 සමත්",IF(AND(CC107&gt;=5,CD107&gt;=3,OR(E107&gt;=35,F107&gt;=35,L107&gt;=35)),"5/3 සමත්",IF(AND(CC107&gt;=4,CD107&gt;=1,OR(E107&gt;=20,F107&gt;=20,L107&gt;=20)),"සමත් කළ හැකි",IF(CB107=9,"W9","අසමත් ?")))))</f>
        <v/>
      </c>
    </row>
    <row r="108" customFormat="false" ht="13.8" hidden="false" customHeight="false" outlineLevel="0" collapsed="false">
      <c r="A108" s="160" t="n">
        <v>9</v>
      </c>
      <c r="B108" s="161"/>
      <c r="C108" s="161"/>
      <c r="D108" s="162"/>
      <c r="E108" s="163"/>
      <c r="F108" s="164"/>
      <c r="G108" s="163"/>
      <c r="H108" s="165"/>
      <c r="I108" s="165"/>
      <c r="J108" s="164"/>
      <c r="K108" s="163"/>
      <c r="L108" s="165"/>
      <c r="M108" s="165"/>
      <c r="N108" s="164"/>
      <c r="O108" s="163"/>
      <c r="P108" s="165"/>
      <c r="Q108" s="165"/>
      <c r="R108" s="165"/>
      <c r="S108" s="165"/>
      <c r="T108" s="165"/>
      <c r="U108" s="165"/>
      <c r="V108" s="164"/>
      <c r="W108" s="163"/>
      <c r="X108" s="165"/>
      <c r="Y108" s="165"/>
      <c r="Z108" s="165"/>
      <c r="AA108" s="165"/>
      <c r="AB108" s="165"/>
      <c r="AC108" s="165"/>
      <c r="AD108" s="164"/>
      <c r="AE108" s="163"/>
      <c r="AF108" s="165"/>
      <c r="AG108" s="165"/>
      <c r="AH108" s="165"/>
      <c r="AI108" s="165"/>
      <c r="AJ108" s="165"/>
      <c r="AK108" s="165"/>
      <c r="AL108" s="166"/>
      <c r="AM108" s="167" t="str">
        <f aca="false">IF(B108="","",SUM(E108:AL108))</f>
        <v/>
      </c>
      <c r="AN108" s="168" t="str">
        <f aca="false">IF(B108="","",AM108/9)</f>
        <v/>
      </c>
      <c r="AO108" s="169" t="str">
        <f aca="false">IF(B108="","",IF(AM108=0,"-",RANK(AM108,$AM$100:$AM$149,0)))</f>
        <v/>
      </c>
      <c r="AP108" s="167" t="str">
        <f aca="false">IF(E108="","",IF(E108="-","-",IF(UPPER(E108)="AB","+",VLOOKUP(E108,'විෂය තොරතුරු'!$P$24:$Q$28,2))))</f>
        <v/>
      </c>
      <c r="AQ108" s="168" t="str">
        <f aca="false">IF(F108="","",IF(F108="-","-",IF(UPPER(F108)="AB","+",VLOOKUP(F108,'විෂය තොරතුරු'!$P$24:$Q$28,2))))</f>
        <v/>
      </c>
      <c r="AR108" s="168" t="str">
        <f aca="false">IF(G108="","",IF(G108="-","-",IF(UPPER(G108)="AB","+",VLOOKUP(G108,'විෂය තොරතුරු'!$P$24:$Q$28,2))))</f>
        <v/>
      </c>
      <c r="AS108" s="168" t="str">
        <f aca="false">IF(H108="","",IF(H108="-","-",IF(UPPER(H108)="AB","+",VLOOKUP(H108,'විෂය තොරතුරු'!$P$24:$Q$28,2))))</f>
        <v/>
      </c>
      <c r="AT108" s="168" t="str">
        <f aca="false">IF(I108="","",IF(I108="-","-",IF(UPPER(I108)="AB","+",VLOOKUP(I108,'විෂය තොරතුරු'!$P$24:$Q$28,2))))</f>
        <v/>
      </c>
      <c r="AU108" s="170" t="str">
        <f aca="false">IF(J108="","",IF(J108="-","-",IF(UPPER(J108)="AB","+",VLOOKUP(J108,'විෂය තොරතුරු'!$P$24:$Q$28,2))))</f>
        <v/>
      </c>
      <c r="AV108" s="171" t="str">
        <f aca="false">IF(K108="","",IF(K108="-","-",IF(UPPER(K108)="AB","+",VLOOKUP(K108,'විෂය තොරතුරු'!$P$24:$Q$28,2))))</f>
        <v/>
      </c>
      <c r="AW108" s="168" t="str">
        <f aca="false">IF(L108="","",IF(L108="-","-",IF(UPPER(L108)="AB","+",VLOOKUP(L108,'විෂය තොරතුරු'!$P$24:$Q$28,2))))</f>
        <v/>
      </c>
      <c r="AX108" s="168" t="str">
        <f aca="false">IF(M108="","",IF(M108="-","-",IF(UPPER(M108)="AB","+",VLOOKUP(M108,'විෂය තොරතුරු'!$P$24:$Q$28,2))))</f>
        <v/>
      </c>
      <c r="AY108" s="169" t="str">
        <f aca="false">IF(N108="","",IF(N108="-","-",IF(UPPER(N108)="AB","+",VLOOKUP(N108,'විෂය තොරතුරු'!$P$24:$Q$28,2))))</f>
        <v/>
      </c>
      <c r="AZ108" s="167" t="str">
        <f aca="false">IF(O108="","",IF(O108="-","-",IF(UPPER(O108)="AB","+",VLOOKUP(O108,'විෂය තොරතුරු'!$P$24:$Q$28,2))))</f>
        <v/>
      </c>
      <c r="BA108" s="168" t="str">
        <f aca="false">IF(P108="","",IF(P108="-","-",IF(UPPER(P108)="AB","+",VLOOKUP(P108,'විෂය තොරතුරු'!$P$24:$Q$28,2))))</f>
        <v/>
      </c>
      <c r="BB108" s="168" t="str">
        <f aca="false">IF(Q108="","",IF(Q108="-","-",IF(UPPER(Q108)="AB","+",VLOOKUP(Q108,'විෂය තොරතුරු'!$P$24:$Q$28,2))))</f>
        <v/>
      </c>
      <c r="BC108" s="168" t="str">
        <f aca="false">IF(R108="","",IF(R108="-","-",IF(UPPER(R108)="AB","+",VLOOKUP(R108,'විෂය තොරතුරු'!$P$24:$Q$28,2))))</f>
        <v/>
      </c>
      <c r="BD108" s="168" t="str">
        <f aca="false">IF(S108="","",IF(S108="-","-",IF(UPPER(S108)="AB","+",VLOOKUP(S108,'විෂය තොරතුරු'!$P$24:$Q$28,2))))</f>
        <v/>
      </c>
      <c r="BE108" s="168" t="str">
        <f aca="false">IF(T108="","",IF(T108="-","-",IF(UPPER(T108)="AB","+",VLOOKUP(T108,'විෂය තොරතුරු'!$P$24:$Q$28,2))))</f>
        <v/>
      </c>
      <c r="BF108" s="168" t="str">
        <f aca="false">IF(U108="","",IF(U108="-","-",IF(UPPER(U108)="AB","+",VLOOKUP(U108,'විෂය තොරතුරු'!$P$24:$Q$28,2))))</f>
        <v/>
      </c>
      <c r="BG108" s="170" t="str">
        <f aca="false">IF(V108="","",IF(V108="-","-",IF(UPPER(V108)="AB","+",VLOOKUP(V108,'විෂය තොරතුරු'!$P$24:$Q$28,2))))</f>
        <v/>
      </c>
      <c r="BH108" s="171" t="str">
        <f aca="false">IF(W108="","",IF(W108="-","-",IF(UPPER(W108)="AB","+",VLOOKUP(W108,'විෂය තොරතුරු'!$P$24:$Q$28,2))))</f>
        <v/>
      </c>
      <c r="BI108" s="168" t="str">
        <f aca="false">IF(X108="","",IF(X108="-","-",IF(UPPER(X108)="AB","+",VLOOKUP(X108,'විෂය තොරතුරු'!$P$24:$Q$28,2))))</f>
        <v/>
      </c>
      <c r="BJ108" s="168" t="str">
        <f aca="false">IF(Y108="","",IF(Y108="-","-",IF(UPPER(Y108)="AB","+",VLOOKUP(Y108,'විෂය තොරතුරු'!$P$24:$Q$28,2))))</f>
        <v/>
      </c>
      <c r="BK108" s="168" t="str">
        <f aca="false">IF(Z108="","",IF(Z108="-","-",IF(UPPER(Z108)="AB","+",VLOOKUP(Z108,'විෂය තොරතුරු'!$P$24:$Q$28,2))))</f>
        <v/>
      </c>
      <c r="BL108" s="168" t="str">
        <f aca="false">IF(AA108="","",IF(AA108="-","-",IF(UPPER(AA108)="AB","+",VLOOKUP(AA108,'විෂය තොරතුරු'!$P$24:$Q$28,2))))</f>
        <v/>
      </c>
      <c r="BM108" s="168" t="str">
        <f aca="false">IF(AB108="","",IF(AB108="-","-",IF(UPPER(AB108)="AB","+",VLOOKUP(AB108,'විෂය තොරතුරු'!$P$24:$Q$28,2))))</f>
        <v/>
      </c>
      <c r="BN108" s="168" t="str">
        <f aca="false">IF(AC108="","",IF(AC108="-","-",IF(UPPER(AC108)="AB","+",VLOOKUP(AC108,'විෂය තොරතුරු'!$P$24:$Q$28,2))))</f>
        <v/>
      </c>
      <c r="BO108" s="169" t="str">
        <f aca="false">IF(AD108="","",IF(AD108="-","-",IF(UPPER(AD108)="AB","+",VLOOKUP(AD108,'විෂය තොරතුරු'!$P$24:$Q$28,2))))</f>
        <v/>
      </c>
      <c r="BP108" s="171" t="str">
        <f aca="false">IF(AE108="","",IF(AE108="-","-",IF(UPPER(AE108)="AB","+",VLOOKUP(AE108,'විෂය තොරතුරු'!$P$24:$Q$28,2))))</f>
        <v/>
      </c>
      <c r="BQ108" s="168" t="str">
        <f aca="false">IF(AF108="","",IF(AF108="-","-",IF(UPPER(AF108)="AB","+",VLOOKUP(AF108,'විෂය තොරතුරු'!$P$24:$Q$28,2))))</f>
        <v/>
      </c>
      <c r="BR108" s="168" t="str">
        <f aca="false">IF(AG108="","",IF(AG108="-","-",IF(UPPER(AG108)="AB","+",VLOOKUP(AG108,'විෂය තොරතුරු'!$P$24:$Q$28,2))))</f>
        <v/>
      </c>
      <c r="BS108" s="168" t="str">
        <f aca="false">IF(AH108="","",IF(AH108="-","-",IF(UPPER(AH108)="AB","+",VLOOKUP(AH108,'විෂය තොරතුරු'!$P$24:$Q$28,2))))</f>
        <v/>
      </c>
      <c r="BT108" s="168" t="str">
        <f aca="false">IF(AI108="","",IF(AI108="-","-",IF(UPPER(AI108)="AB","+",VLOOKUP(AI108,'විෂය තොරතුරු'!$P$24:$Q$28,2))))</f>
        <v/>
      </c>
      <c r="BU108" s="168" t="str">
        <f aca="false">IF(AJ108="","",IF(AJ108="-","-",IF(UPPER(AJ108)="AB","+",VLOOKUP(AJ108,'විෂය තොරතුරු'!$P$24:$Q$28,2))))</f>
        <v/>
      </c>
      <c r="BV108" s="168" t="str">
        <f aca="false">IF(AK108="","",IF(AK108="-","-",IF(UPPER(AK108)="AB","+",VLOOKUP(AK108,'විෂය තොරතුරු'!$P$24:$Q$28,2))))</f>
        <v/>
      </c>
      <c r="BW108" s="169" t="str">
        <f aca="false">IF(AL108="","",IF(AL108="-","-",IF(UPPER(AL108)="AB","+",VLOOKUP(AL108,'විෂය තොරතුරු'!$P$24:$Q$28,2))))</f>
        <v/>
      </c>
      <c r="BX108" s="171" t="str">
        <f aca="false">IF($B108="","",COUNTIF($AP108:$BW108,"A"))</f>
        <v/>
      </c>
      <c r="BY108" s="171" t="str">
        <f aca="false">IF($B108="","",COUNTIF($AP108:$BW108,"B"))</f>
        <v/>
      </c>
      <c r="BZ108" s="171" t="str">
        <f aca="false">IF($B108="","",COUNTIF($AP108:$BW108,"C"))</f>
        <v/>
      </c>
      <c r="CA108" s="171" t="str">
        <f aca="false">IF($B108="","",COUNTIF($AP108:$BW108,"S"))</f>
        <v/>
      </c>
      <c r="CB108" s="171" t="str">
        <f aca="false">IF($B108="","",COUNTIF($AP108:$BW108,"W"))</f>
        <v/>
      </c>
      <c r="CC108" s="171" t="str">
        <f aca="false">IF(B108="","",SUM(BX108:CA108))</f>
        <v/>
      </c>
      <c r="CD108" s="169" t="str">
        <f aca="false">IF(B108="","",SUM(BX108:BZ108))</f>
        <v/>
      </c>
      <c r="CE108" s="172" t="str">
        <f aca="false">IF(B108="","",IF(AND(CC108&gt;=6,CD108&gt;=3,OR(E108&gt;=35,F108&gt;=35),L108&gt;=35),"6/3 සමත්",IF(AND(CC108&gt;=5,CD108&gt;=3,OR(E108&gt;=35,F108&gt;=35,L108&gt;=35)),"5/3 සමත්",IF(AND(CC108&gt;=4,CD108&gt;=1,OR(E108&gt;=20,F108&gt;=20,L108&gt;=20)),"සමත් කළ හැකි",IF(CB108=9,"W9","අසමත් ?")))))</f>
        <v/>
      </c>
    </row>
    <row r="109" customFormat="false" ht="13.8" hidden="false" customHeight="false" outlineLevel="0" collapsed="false">
      <c r="A109" s="160" t="n">
        <v>10</v>
      </c>
      <c r="B109" s="161"/>
      <c r="C109" s="161"/>
      <c r="D109" s="162"/>
      <c r="E109" s="163"/>
      <c r="F109" s="164"/>
      <c r="G109" s="163"/>
      <c r="H109" s="165"/>
      <c r="I109" s="165"/>
      <c r="J109" s="164"/>
      <c r="K109" s="163"/>
      <c r="L109" s="165"/>
      <c r="M109" s="165"/>
      <c r="N109" s="164"/>
      <c r="O109" s="163"/>
      <c r="P109" s="165"/>
      <c r="Q109" s="165"/>
      <c r="R109" s="165"/>
      <c r="S109" s="165"/>
      <c r="T109" s="165"/>
      <c r="U109" s="165"/>
      <c r="V109" s="164"/>
      <c r="W109" s="163"/>
      <c r="X109" s="165"/>
      <c r="Y109" s="165"/>
      <c r="Z109" s="165"/>
      <c r="AA109" s="165"/>
      <c r="AB109" s="165"/>
      <c r="AC109" s="165"/>
      <c r="AD109" s="164"/>
      <c r="AE109" s="163"/>
      <c r="AF109" s="165"/>
      <c r="AG109" s="165"/>
      <c r="AH109" s="165"/>
      <c r="AI109" s="165"/>
      <c r="AJ109" s="165"/>
      <c r="AK109" s="165"/>
      <c r="AL109" s="166"/>
      <c r="AM109" s="167" t="str">
        <f aca="false">IF(B109="","",SUM(E109:AL109))</f>
        <v/>
      </c>
      <c r="AN109" s="168" t="str">
        <f aca="false">IF(B109="","",AM109/9)</f>
        <v/>
      </c>
      <c r="AO109" s="169" t="str">
        <f aca="false">IF(B109="","",IF(AM109=0,"-",RANK(AM109,$AM$100:$AM$149,0)))</f>
        <v/>
      </c>
      <c r="AP109" s="167" t="str">
        <f aca="false">IF(E109="","",IF(E109="-","-",IF(UPPER(E109)="AB","+",VLOOKUP(E109,'විෂය තොරතුරු'!$P$24:$Q$28,2))))</f>
        <v/>
      </c>
      <c r="AQ109" s="168" t="str">
        <f aca="false">IF(F109="","",IF(F109="-","-",IF(UPPER(F109)="AB","+",VLOOKUP(F109,'විෂය තොරතුරු'!$P$24:$Q$28,2))))</f>
        <v/>
      </c>
      <c r="AR109" s="168" t="str">
        <f aca="false">IF(G109="","",IF(G109="-","-",IF(UPPER(G109)="AB","+",VLOOKUP(G109,'විෂය තොරතුරු'!$P$24:$Q$28,2))))</f>
        <v/>
      </c>
      <c r="AS109" s="168" t="str">
        <f aca="false">IF(H109="","",IF(H109="-","-",IF(UPPER(H109)="AB","+",VLOOKUP(H109,'විෂය තොරතුරු'!$P$24:$Q$28,2))))</f>
        <v/>
      </c>
      <c r="AT109" s="168" t="str">
        <f aca="false">IF(I109="","",IF(I109="-","-",IF(UPPER(I109)="AB","+",VLOOKUP(I109,'විෂය තොරතුරු'!$P$24:$Q$28,2))))</f>
        <v/>
      </c>
      <c r="AU109" s="170" t="str">
        <f aca="false">IF(J109="","",IF(J109="-","-",IF(UPPER(J109)="AB","+",VLOOKUP(J109,'විෂය තොරතුරු'!$P$24:$Q$28,2))))</f>
        <v/>
      </c>
      <c r="AV109" s="171" t="str">
        <f aca="false">IF(K109="","",IF(K109="-","-",IF(UPPER(K109)="AB","+",VLOOKUP(K109,'විෂය තොරතුරු'!$P$24:$Q$28,2))))</f>
        <v/>
      </c>
      <c r="AW109" s="168" t="str">
        <f aca="false">IF(L109="","",IF(L109="-","-",IF(UPPER(L109)="AB","+",VLOOKUP(L109,'විෂය තොරතුරු'!$P$24:$Q$28,2))))</f>
        <v/>
      </c>
      <c r="AX109" s="168" t="str">
        <f aca="false">IF(M109="","",IF(M109="-","-",IF(UPPER(M109)="AB","+",VLOOKUP(M109,'විෂය තොරතුරු'!$P$24:$Q$28,2))))</f>
        <v/>
      </c>
      <c r="AY109" s="169" t="str">
        <f aca="false">IF(N109="","",IF(N109="-","-",IF(UPPER(N109)="AB","+",VLOOKUP(N109,'විෂය තොරතුරු'!$P$24:$Q$28,2))))</f>
        <v/>
      </c>
      <c r="AZ109" s="167" t="str">
        <f aca="false">IF(O109="","",IF(O109="-","-",IF(UPPER(O109)="AB","+",VLOOKUP(O109,'විෂය තොරතුරු'!$P$24:$Q$28,2))))</f>
        <v/>
      </c>
      <c r="BA109" s="168" t="str">
        <f aca="false">IF(P109="","",IF(P109="-","-",IF(UPPER(P109)="AB","+",VLOOKUP(P109,'විෂය තොරතුරු'!$P$24:$Q$28,2))))</f>
        <v/>
      </c>
      <c r="BB109" s="168" t="str">
        <f aca="false">IF(Q109="","",IF(Q109="-","-",IF(UPPER(Q109)="AB","+",VLOOKUP(Q109,'විෂය තොරතුරු'!$P$24:$Q$28,2))))</f>
        <v/>
      </c>
      <c r="BC109" s="168" t="str">
        <f aca="false">IF(R109="","",IF(R109="-","-",IF(UPPER(R109)="AB","+",VLOOKUP(R109,'විෂය තොරතුරු'!$P$24:$Q$28,2))))</f>
        <v/>
      </c>
      <c r="BD109" s="168" t="str">
        <f aca="false">IF(S109="","",IF(S109="-","-",IF(UPPER(S109)="AB","+",VLOOKUP(S109,'විෂය තොරතුරු'!$P$24:$Q$28,2))))</f>
        <v/>
      </c>
      <c r="BE109" s="168" t="str">
        <f aca="false">IF(T109="","",IF(T109="-","-",IF(UPPER(T109)="AB","+",VLOOKUP(T109,'විෂය තොරතුරු'!$P$24:$Q$28,2))))</f>
        <v/>
      </c>
      <c r="BF109" s="168" t="str">
        <f aca="false">IF(U109="","",IF(U109="-","-",IF(UPPER(U109)="AB","+",VLOOKUP(U109,'විෂය තොරතුරු'!$P$24:$Q$28,2))))</f>
        <v/>
      </c>
      <c r="BG109" s="170" t="str">
        <f aca="false">IF(V109="","",IF(V109="-","-",IF(UPPER(V109)="AB","+",VLOOKUP(V109,'විෂය තොරතුරු'!$P$24:$Q$28,2))))</f>
        <v/>
      </c>
      <c r="BH109" s="171" t="str">
        <f aca="false">IF(W109="","",IF(W109="-","-",IF(UPPER(W109)="AB","+",VLOOKUP(W109,'විෂය තොරතුරු'!$P$24:$Q$28,2))))</f>
        <v/>
      </c>
      <c r="BI109" s="168" t="str">
        <f aca="false">IF(X109="","",IF(X109="-","-",IF(UPPER(X109)="AB","+",VLOOKUP(X109,'විෂය තොරතුරු'!$P$24:$Q$28,2))))</f>
        <v/>
      </c>
      <c r="BJ109" s="168" t="str">
        <f aca="false">IF(Y109="","",IF(Y109="-","-",IF(UPPER(Y109)="AB","+",VLOOKUP(Y109,'විෂය තොරතුරු'!$P$24:$Q$28,2))))</f>
        <v/>
      </c>
      <c r="BK109" s="168" t="str">
        <f aca="false">IF(Z109="","",IF(Z109="-","-",IF(UPPER(Z109)="AB","+",VLOOKUP(Z109,'විෂය තොරතුරු'!$P$24:$Q$28,2))))</f>
        <v/>
      </c>
      <c r="BL109" s="168" t="str">
        <f aca="false">IF(AA109="","",IF(AA109="-","-",IF(UPPER(AA109)="AB","+",VLOOKUP(AA109,'විෂය තොරතුරු'!$P$24:$Q$28,2))))</f>
        <v/>
      </c>
      <c r="BM109" s="168" t="str">
        <f aca="false">IF(AB109="","",IF(AB109="-","-",IF(UPPER(AB109)="AB","+",VLOOKUP(AB109,'විෂය තොරතුරු'!$P$24:$Q$28,2))))</f>
        <v/>
      </c>
      <c r="BN109" s="168" t="str">
        <f aca="false">IF(AC109="","",IF(AC109="-","-",IF(UPPER(AC109)="AB","+",VLOOKUP(AC109,'විෂය තොරතුරු'!$P$24:$Q$28,2))))</f>
        <v/>
      </c>
      <c r="BO109" s="169" t="str">
        <f aca="false">IF(AD109="","",IF(AD109="-","-",IF(UPPER(AD109)="AB","+",VLOOKUP(AD109,'විෂය තොරතුරු'!$P$24:$Q$28,2))))</f>
        <v/>
      </c>
      <c r="BP109" s="171" t="str">
        <f aca="false">IF(AE109="","",IF(AE109="-","-",IF(UPPER(AE109)="AB","+",VLOOKUP(AE109,'විෂය තොරතුරු'!$P$24:$Q$28,2))))</f>
        <v/>
      </c>
      <c r="BQ109" s="168" t="str">
        <f aca="false">IF(AF109="","",IF(AF109="-","-",IF(UPPER(AF109)="AB","+",VLOOKUP(AF109,'විෂය තොරතුරු'!$P$24:$Q$28,2))))</f>
        <v/>
      </c>
      <c r="BR109" s="168" t="str">
        <f aca="false">IF(AG109="","",IF(AG109="-","-",IF(UPPER(AG109)="AB","+",VLOOKUP(AG109,'විෂය තොරතුරු'!$P$24:$Q$28,2))))</f>
        <v/>
      </c>
      <c r="BS109" s="168" t="str">
        <f aca="false">IF(AH109="","",IF(AH109="-","-",IF(UPPER(AH109)="AB","+",VLOOKUP(AH109,'විෂය තොරතුරු'!$P$24:$Q$28,2))))</f>
        <v/>
      </c>
      <c r="BT109" s="168" t="str">
        <f aca="false">IF(AI109="","",IF(AI109="-","-",IF(UPPER(AI109)="AB","+",VLOOKUP(AI109,'විෂය තොරතුරු'!$P$24:$Q$28,2))))</f>
        <v/>
      </c>
      <c r="BU109" s="168" t="str">
        <f aca="false">IF(AJ109="","",IF(AJ109="-","-",IF(UPPER(AJ109)="AB","+",VLOOKUP(AJ109,'විෂය තොරතුරු'!$P$24:$Q$28,2))))</f>
        <v/>
      </c>
      <c r="BV109" s="168" t="str">
        <f aca="false">IF(AK109="","",IF(AK109="-","-",IF(UPPER(AK109)="AB","+",VLOOKUP(AK109,'විෂය තොරතුරු'!$P$24:$Q$28,2))))</f>
        <v/>
      </c>
      <c r="BW109" s="169" t="str">
        <f aca="false">IF(AL109="","",IF(AL109="-","-",IF(UPPER(AL109)="AB","+",VLOOKUP(AL109,'විෂය තොරතුරු'!$P$24:$Q$28,2))))</f>
        <v/>
      </c>
      <c r="BX109" s="171" t="str">
        <f aca="false">IF($B109="","",COUNTIF($AP109:$BW109,"A"))</f>
        <v/>
      </c>
      <c r="BY109" s="171" t="str">
        <f aca="false">IF($B109="","",COUNTIF($AP109:$BW109,"B"))</f>
        <v/>
      </c>
      <c r="BZ109" s="171" t="str">
        <f aca="false">IF($B109="","",COUNTIF($AP109:$BW109,"C"))</f>
        <v/>
      </c>
      <c r="CA109" s="171" t="str">
        <f aca="false">IF($B109="","",COUNTIF($AP109:$BW109,"S"))</f>
        <v/>
      </c>
      <c r="CB109" s="171" t="str">
        <f aca="false">IF($B109="","",COUNTIF($AP109:$BW109,"W"))</f>
        <v/>
      </c>
      <c r="CC109" s="171" t="str">
        <f aca="false">IF(B109="","",SUM(BX109:CA109))</f>
        <v/>
      </c>
      <c r="CD109" s="169" t="str">
        <f aca="false">IF(B109="","",SUM(BX109:BZ109))</f>
        <v/>
      </c>
      <c r="CE109" s="172" t="str">
        <f aca="false">IF(B109="","",IF(AND(CC109&gt;=6,CD109&gt;=3,OR(E109&gt;=35,F109&gt;=35),L109&gt;=35),"6/3 සමත්",IF(AND(CC109&gt;=5,CD109&gt;=3,OR(E109&gt;=35,F109&gt;=35,L109&gt;=35)),"5/3 සමත්",IF(AND(CC109&gt;=4,CD109&gt;=1,OR(E109&gt;=20,F109&gt;=20,L109&gt;=20)),"සමත් කළ හැකි",IF(CB109=9,"W9","අසමත් ?")))))</f>
        <v/>
      </c>
    </row>
    <row r="110" customFormat="false" ht="13.8" hidden="false" customHeight="false" outlineLevel="0" collapsed="false">
      <c r="A110" s="160" t="n">
        <v>11</v>
      </c>
      <c r="B110" s="161"/>
      <c r="C110" s="161"/>
      <c r="D110" s="162"/>
      <c r="E110" s="163"/>
      <c r="F110" s="164"/>
      <c r="G110" s="163"/>
      <c r="H110" s="165"/>
      <c r="I110" s="165"/>
      <c r="J110" s="164"/>
      <c r="K110" s="163"/>
      <c r="L110" s="165"/>
      <c r="M110" s="165"/>
      <c r="N110" s="164"/>
      <c r="O110" s="163"/>
      <c r="P110" s="165"/>
      <c r="Q110" s="165"/>
      <c r="R110" s="165"/>
      <c r="S110" s="165"/>
      <c r="T110" s="165"/>
      <c r="U110" s="165"/>
      <c r="V110" s="164"/>
      <c r="W110" s="163"/>
      <c r="X110" s="165"/>
      <c r="Y110" s="165"/>
      <c r="Z110" s="165"/>
      <c r="AA110" s="165"/>
      <c r="AB110" s="165"/>
      <c r="AC110" s="165"/>
      <c r="AD110" s="164"/>
      <c r="AE110" s="163"/>
      <c r="AF110" s="165"/>
      <c r="AG110" s="165"/>
      <c r="AH110" s="165"/>
      <c r="AI110" s="165"/>
      <c r="AJ110" s="165"/>
      <c r="AK110" s="165"/>
      <c r="AL110" s="166"/>
      <c r="AM110" s="167" t="str">
        <f aca="false">IF(B110="","",SUM(E110:AL110))</f>
        <v/>
      </c>
      <c r="AN110" s="168" t="str">
        <f aca="false">IF(B110="","",AM110/9)</f>
        <v/>
      </c>
      <c r="AO110" s="169" t="str">
        <f aca="false">IF(B110="","",IF(AM110=0,"-",RANK(AM110,$AM$100:$AM$149,0)))</f>
        <v/>
      </c>
      <c r="AP110" s="167" t="str">
        <f aca="false">IF(E110="","",IF(E110="-","-",IF(UPPER(E110)="AB","+",VLOOKUP(E110,'විෂය තොරතුරු'!$P$24:$Q$28,2))))</f>
        <v/>
      </c>
      <c r="AQ110" s="168" t="str">
        <f aca="false">IF(F110="","",IF(F110="-","-",IF(UPPER(F110)="AB","+",VLOOKUP(F110,'විෂය තොරතුරු'!$P$24:$Q$28,2))))</f>
        <v/>
      </c>
      <c r="AR110" s="168" t="str">
        <f aca="false">IF(G110="","",IF(G110="-","-",IF(UPPER(G110)="AB","+",VLOOKUP(G110,'විෂය තොරතුරු'!$P$24:$Q$28,2))))</f>
        <v/>
      </c>
      <c r="AS110" s="168" t="str">
        <f aca="false">IF(H110="","",IF(H110="-","-",IF(UPPER(H110)="AB","+",VLOOKUP(H110,'විෂය තොරතුරු'!$P$24:$Q$28,2))))</f>
        <v/>
      </c>
      <c r="AT110" s="168" t="str">
        <f aca="false">IF(I110="","",IF(I110="-","-",IF(UPPER(I110)="AB","+",VLOOKUP(I110,'විෂය තොරතුරු'!$P$24:$Q$28,2))))</f>
        <v/>
      </c>
      <c r="AU110" s="170" t="str">
        <f aca="false">IF(J110="","",IF(J110="-","-",IF(UPPER(J110)="AB","+",VLOOKUP(J110,'විෂය තොරතුරු'!$P$24:$Q$28,2))))</f>
        <v/>
      </c>
      <c r="AV110" s="171" t="str">
        <f aca="false">IF(K110="","",IF(K110="-","-",IF(UPPER(K110)="AB","+",VLOOKUP(K110,'විෂය තොරතුරු'!$P$24:$Q$28,2))))</f>
        <v/>
      </c>
      <c r="AW110" s="168" t="str">
        <f aca="false">IF(L110="","",IF(L110="-","-",IF(UPPER(L110)="AB","+",VLOOKUP(L110,'විෂය තොරතුරු'!$P$24:$Q$28,2))))</f>
        <v/>
      </c>
      <c r="AX110" s="168" t="str">
        <f aca="false">IF(M110="","",IF(M110="-","-",IF(UPPER(M110)="AB","+",VLOOKUP(M110,'විෂය තොරතුරු'!$P$24:$Q$28,2))))</f>
        <v/>
      </c>
      <c r="AY110" s="169" t="str">
        <f aca="false">IF(N110="","",IF(N110="-","-",IF(UPPER(N110)="AB","+",VLOOKUP(N110,'විෂය තොරතුරු'!$P$24:$Q$28,2))))</f>
        <v/>
      </c>
      <c r="AZ110" s="167" t="str">
        <f aca="false">IF(O110="","",IF(O110="-","-",IF(UPPER(O110)="AB","+",VLOOKUP(O110,'විෂය තොරතුරු'!$P$24:$Q$28,2))))</f>
        <v/>
      </c>
      <c r="BA110" s="168" t="str">
        <f aca="false">IF(P110="","",IF(P110="-","-",IF(UPPER(P110)="AB","+",VLOOKUP(P110,'විෂය තොරතුරු'!$P$24:$Q$28,2))))</f>
        <v/>
      </c>
      <c r="BB110" s="168" t="str">
        <f aca="false">IF(Q110="","",IF(Q110="-","-",IF(UPPER(Q110)="AB","+",VLOOKUP(Q110,'විෂය තොරතුරු'!$P$24:$Q$28,2))))</f>
        <v/>
      </c>
      <c r="BC110" s="168" t="str">
        <f aca="false">IF(R110="","",IF(R110="-","-",IF(UPPER(R110)="AB","+",VLOOKUP(R110,'විෂය තොරතුරු'!$P$24:$Q$28,2))))</f>
        <v/>
      </c>
      <c r="BD110" s="168" t="str">
        <f aca="false">IF(S110="","",IF(S110="-","-",IF(UPPER(S110)="AB","+",VLOOKUP(S110,'විෂය තොරතුරු'!$P$24:$Q$28,2))))</f>
        <v/>
      </c>
      <c r="BE110" s="168" t="str">
        <f aca="false">IF(T110="","",IF(T110="-","-",IF(UPPER(T110)="AB","+",VLOOKUP(T110,'විෂය තොරතුරු'!$P$24:$Q$28,2))))</f>
        <v/>
      </c>
      <c r="BF110" s="168" t="str">
        <f aca="false">IF(U110="","",IF(U110="-","-",IF(UPPER(U110)="AB","+",VLOOKUP(U110,'විෂය තොරතුරු'!$P$24:$Q$28,2))))</f>
        <v/>
      </c>
      <c r="BG110" s="170" t="str">
        <f aca="false">IF(V110="","",IF(V110="-","-",IF(UPPER(V110)="AB","+",VLOOKUP(V110,'විෂය තොරතුරු'!$P$24:$Q$28,2))))</f>
        <v/>
      </c>
      <c r="BH110" s="171" t="str">
        <f aca="false">IF(W110="","",IF(W110="-","-",IF(UPPER(W110)="AB","+",VLOOKUP(W110,'විෂය තොරතුරු'!$P$24:$Q$28,2))))</f>
        <v/>
      </c>
      <c r="BI110" s="168" t="str">
        <f aca="false">IF(X110="","",IF(X110="-","-",IF(UPPER(X110)="AB","+",VLOOKUP(X110,'විෂය තොරතුරු'!$P$24:$Q$28,2))))</f>
        <v/>
      </c>
      <c r="BJ110" s="168" t="str">
        <f aca="false">IF(Y110="","",IF(Y110="-","-",IF(UPPER(Y110)="AB","+",VLOOKUP(Y110,'විෂය තොරතුරු'!$P$24:$Q$28,2))))</f>
        <v/>
      </c>
      <c r="BK110" s="168" t="str">
        <f aca="false">IF(Z110="","",IF(Z110="-","-",IF(UPPER(Z110)="AB","+",VLOOKUP(Z110,'විෂය තොරතුරු'!$P$24:$Q$28,2))))</f>
        <v/>
      </c>
      <c r="BL110" s="168" t="str">
        <f aca="false">IF(AA110="","",IF(AA110="-","-",IF(UPPER(AA110)="AB","+",VLOOKUP(AA110,'විෂය තොරතුරු'!$P$24:$Q$28,2))))</f>
        <v/>
      </c>
      <c r="BM110" s="168" t="str">
        <f aca="false">IF(AB110="","",IF(AB110="-","-",IF(UPPER(AB110)="AB","+",VLOOKUP(AB110,'විෂය තොරතුරු'!$P$24:$Q$28,2))))</f>
        <v/>
      </c>
      <c r="BN110" s="168" t="str">
        <f aca="false">IF(AC110="","",IF(AC110="-","-",IF(UPPER(AC110)="AB","+",VLOOKUP(AC110,'විෂය තොරතුරු'!$P$24:$Q$28,2))))</f>
        <v/>
      </c>
      <c r="BO110" s="169" t="str">
        <f aca="false">IF(AD110="","",IF(AD110="-","-",IF(UPPER(AD110)="AB","+",VLOOKUP(AD110,'විෂය තොරතුරු'!$P$24:$Q$28,2))))</f>
        <v/>
      </c>
      <c r="BP110" s="171" t="str">
        <f aca="false">IF(AE110="","",IF(AE110="-","-",IF(UPPER(AE110)="AB","+",VLOOKUP(AE110,'විෂය තොරතුරු'!$P$24:$Q$28,2))))</f>
        <v/>
      </c>
      <c r="BQ110" s="168" t="str">
        <f aca="false">IF(AF110="","",IF(AF110="-","-",IF(UPPER(AF110)="AB","+",VLOOKUP(AF110,'විෂය තොරතුරු'!$P$24:$Q$28,2))))</f>
        <v/>
      </c>
      <c r="BR110" s="168" t="str">
        <f aca="false">IF(AG110="","",IF(AG110="-","-",IF(UPPER(AG110)="AB","+",VLOOKUP(AG110,'විෂය තොරතුරු'!$P$24:$Q$28,2))))</f>
        <v/>
      </c>
      <c r="BS110" s="168" t="str">
        <f aca="false">IF(AH110="","",IF(AH110="-","-",IF(UPPER(AH110)="AB","+",VLOOKUP(AH110,'විෂය තොරතුරු'!$P$24:$Q$28,2))))</f>
        <v/>
      </c>
      <c r="BT110" s="168" t="str">
        <f aca="false">IF(AI110="","",IF(AI110="-","-",IF(UPPER(AI110)="AB","+",VLOOKUP(AI110,'විෂය තොරතුරු'!$P$24:$Q$28,2))))</f>
        <v/>
      </c>
      <c r="BU110" s="168" t="str">
        <f aca="false">IF(AJ110="","",IF(AJ110="-","-",IF(UPPER(AJ110)="AB","+",VLOOKUP(AJ110,'විෂය තොරතුරු'!$P$24:$Q$28,2))))</f>
        <v/>
      </c>
      <c r="BV110" s="168" t="str">
        <f aca="false">IF(AK110="","",IF(AK110="-","-",IF(UPPER(AK110)="AB","+",VLOOKUP(AK110,'විෂය තොරතුරු'!$P$24:$Q$28,2))))</f>
        <v/>
      </c>
      <c r="BW110" s="169" t="str">
        <f aca="false">IF(AL110="","",IF(AL110="-","-",IF(UPPER(AL110)="AB","+",VLOOKUP(AL110,'විෂය තොරතුරු'!$P$24:$Q$28,2))))</f>
        <v/>
      </c>
      <c r="BX110" s="171" t="str">
        <f aca="false">IF($B110="","",COUNTIF($AP110:$BW110,"A"))</f>
        <v/>
      </c>
      <c r="BY110" s="171" t="str">
        <f aca="false">IF($B110="","",COUNTIF($AP110:$BW110,"B"))</f>
        <v/>
      </c>
      <c r="BZ110" s="171" t="str">
        <f aca="false">IF($B110="","",COUNTIF($AP110:$BW110,"C"))</f>
        <v/>
      </c>
      <c r="CA110" s="171" t="str">
        <f aca="false">IF($B110="","",COUNTIF($AP110:$BW110,"S"))</f>
        <v/>
      </c>
      <c r="CB110" s="171" t="str">
        <f aca="false">IF($B110="","",COUNTIF($AP110:$BW110,"W"))</f>
        <v/>
      </c>
      <c r="CC110" s="171" t="str">
        <f aca="false">IF(B110="","",SUM(BX110:CA110))</f>
        <v/>
      </c>
      <c r="CD110" s="169" t="str">
        <f aca="false">IF(B110="","",SUM(BX110:BZ110))</f>
        <v/>
      </c>
      <c r="CE110" s="172" t="str">
        <f aca="false">IF(B110="","",IF(AND(CC110&gt;=6,CD110&gt;=3,OR(E110&gt;=35,F110&gt;=35),L110&gt;=35),"6/3 සමත්",IF(AND(CC110&gt;=5,CD110&gt;=3,OR(E110&gt;=35,F110&gt;=35,L110&gt;=35)),"5/3 සමත්",IF(AND(CC110&gt;=4,CD110&gt;=1,OR(E110&gt;=20,F110&gt;=20,L110&gt;=20)),"සමත් කළ හැකි",IF(CB110=9,"W9","අසමත් ?")))))</f>
        <v/>
      </c>
    </row>
    <row r="111" customFormat="false" ht="13.8" hidden="false" customHeight="false" outlineLevel="0" collapsed="false">
      <c r="A111" s="160" t="n">
        <v>12</v>
      </c>
      <c r="B111" s="161"/>
      <c r="C111" s="161"/>
      <c r="D111" s="162"/>
      <c r="E111" s="163"/>
      <c r="F111" s="164"/>
      <c r="G111" s="163"/>
      <c r="H111" s="165"/>
      <c r="I111" s="165"/>
      <c r="J111" s="164"/>
      <c r="K111" s="163"/>
      <c r="L111" s="165"/>
      <c r="M111" s="165"/>
      <c r="N111" s="164"/>
      <c r="O111" s="163"/>
      <c r="P111" s="165"/>
      <c r="Q111" s="165"/>
      <c r="R111" s="165"/>
      <c r="S111" s="165"/>
      <c r="T111" s="165"/>
      <c r="U111" s="165"/>
      <c r="V111" s="164"/>
      <c r="W111" s="163"/>
      <c r="X111" s="165"/>
      <c r="Y111" s="165"/>
      <c r="Z111" s="165"/>
      <c r="AA111" s="165"/>
      <c r="AB111" s="165"/>
      <c r="AC111" s="165"/>
      <c r="AD111" s="164"/>
      <c r="AE111" s="163"/>
      <c r="AF111" s="165"/>
      <c r="AG111" s="165"/>
      <c r="AH111" s="165"/>
      <c r="AI111" s="165"/>
      <c r="AJ111" s="165"/>
      <c r="AK111" s="165"/>
      <c r="AL111" s="166"/>
      <c r="AM111" s="167" t="str">
        <f aca="false">IF(B111="","",SUM(E111:AL111))</f>
        <v/>
      </c>
      <c r="AN111" s="168" t="str">
        <f aca="false">IF(B111="","",AM111/9)</f>
        <v/>
      </c>
      <c r="AO111" s="169" t="str">
        <f aca="false">IF(B111="","",IF(AM111=0,"-",RANK(AM111,$AM$100:$AM$149,0)))</f>
        <v/>
      </c>
      <c r="AP111" s="167" t="str">
        <f aca="false">IF(E111="","",IF(E111="-","-",IF(UPPER(E111)="AB","+",VLOOKUP(E111,'විෂය තොරතුරු'!$P$24:$Q$28,2))))</f>
        <v/>
      </c>
      <c r="AQ111" s="168" t="str">
        <f aca="false">IF(F111="","",IF(F111="-","-",IF(UPPER(F111)="AB","+",VLOOKUP(F111,'විෂය තොරතුරු'!$P$24:$Q$28,2))))</f>
        <v/>
      </c>
      <c r="AR111" s="168" t="str">
        <f aca="false">IF(G111="","",IF(G111="-","-",IF(UPPER(G111)="AB","+",VLOOKUP(G111,'විෂය තොරතුරු'!$P$24:$Q$28,2))))</f>
        <v/>
      </c>
      <c r="AS111" s="168" t="str">
        <f aca="false">IF(H111="","",IF(H111="-","-",IF(UPPER(H111)="AB","+",VLOOKUP(H111,'විෂය තොරතුරු'!$P$24:$Q$28,2))))</f>
        <v/>
      </c>
      <c r="AT111" s="168" t="str">
        <f aca="false">IF(I111="","",IF(I111="-","-",IF(UPPER(I111)="AB","+",VLOOKUP(I111,'විෂය තොරතුරු'!$P$24:$Q$28,2))))</f>
        <v/>
      </c>
      <c r="AU111" s="170" t="str">
        <f aca="false">IF(J111="","",IF(J111="-","-",IF(UPPER(J111)="AB","+",VLOOKUP(J111,'විෂය තොරතුරු'!$P$24:$Q$28,2))))</f>
        <v/>
      </c>
      <c r="AV111" s="171" t="str">
        <f aca="false">IF(K111="","",IF(K111="-","-",IF(UPPER(K111)="AB","+",VLOOKUP(K111,'විෂය තොරතුරු'!$P$24:$Q$28,2))))</f>
        <v/>
      </c>
      <c r="AW111" s="168" t="str">
        <f aca="false">IF(L111="","",IF(L111="-","-",IF(UPPER(L111)="AB","+",VLOOKUP(L111,'විෂය තොරතුරු'!$P$24:$Q$28,2))))</f>
        <v/>
      </c>
      <c r="AX111" s="168" t="str">
        <f aca="false">IF(M111="","",IF(M111="-","-",IF(UPPER(M111)="AB","+",VLOOKUP(M111,'විෂය තොරතුරු'!$P$24:$Q$28,2))))</f>
        <v/>
      </c>
      <c r="AY111" s="169" t="str">
        <f aca="false">IF(N111="","",IF(N111="-","-",IF(UPPER(N111)="AB","+",VLOOKUP(N111,'විෂය තොරතුරු'!$P$24:$Q$28,2))))</f>
        <v/>
      </c>
      <c r="AZ111" s="167" t="str">
        <f aca="false">IF(O111="","",IF(O111="-","-",IF(UPPER(O111)="AB","+",VLOOKUP(O111,'විෂය තොරතුරු'!$P$24:$Q$28,2))))</f>
        <v/>
      </c>
      <c r="BA111" s="168" t="str">
        <f aca="false">IF(P111="","",IF(P111="-","-",IF(UPPER(P111)="AB","+",VLOOKUP(P111,'විෂය තොරතුරු'!$P$24:$Q$28,2))))</f>
        <v/>
      </c>
      <c r="BB111" s="168" t="str">
        <f aca="false">IF(Q111="","",IF(Q111="-","-",IF(UPPER(Q111)="AB","+",VLOOKUP(Q111,'විෂය තොරතුරු'!$P$24:$Q$28,2))))</f>
        <v/>
      </c>
      <c r="BC111" s="168" t="str">
        <f aca="false">IF(R111="","",IF(R111="-","-",IF(UPPER(R111)="AB","+",VLOOKUP(R111,'විෂය තොරතුරු'!$P$24:$Q$28,2))))</f>
        <v/>
      </c>
      <c r="BD111" s="168" t="str">
        <f aca="false">IF(S111="","",IF(S111="-","-",IF(UPPER(S111)="AB","+",VLOOKUP(S111,'විෂය තොරතුරු'!$P$24:$Q$28,2))))</f>
        <v/>
      </c>
      <c r="BE111" s="168" t="str">
        <f aca="false">IF(T111="","",IF(T111="-","-",IF(UPPER(T111)="AB","+",VLOOKUP(T111,'විෂය තොරතුරු'!$P$24:$Q$28,2))))</f>
        <v/>
      </c>
      <c r="BF111" s="168" t="str">
        <f aca="false">IF(U111="","",IF(U111="-","-",IF(UPPER(U111)="AB","+",VLOOKUP(U111,'විෂය තොරතුරු'!$P$24:$Q$28,2))))</f>
        <v/>
      </c>
      <c r="BG111" s="170" t="str">
        <f aca="false">IF(V111="","",IF(V111="-","-",IF(UPPER(V111)="AB","+",VLOOKUP(V111,'විෂය තොරතුරු'!$P$24:$Q$28,2))))</f>
        <v/>
      </c>
      <c r="BH111" s="171" t="str">
        <f aca="false">IF(W111="","",IF(W111="-","-",IF(UPPER(W111)="AB","+",VLOOKUP(W111,'විෂය තොරතුරු'!$P$24:$Q$28,2))))</f>
        <v/>
      </c>
      <c r="BI111" s="168" t="str">
        <f aca="false">IF(X111="","",IF(X111="-","-",IF(UPPER(X111)="AB","+",VLOOKUP(X111,'විෂය තොරතුරු'!$P$24:$Q$28,2))))</f>
        <v/>
      </c>
      <c r="BJ111" s="168" t="str">
        <f aca="false">IF(Y111="","",IF(Y111="-","-",IF(UPPER(Y111)="AB","+",VLOOKUP(Y111,'විෂය තොරතුරු'!$P$24:$Q$28,2))))</f>
        <v/>
      </c>
      <c r="BK111" s="168" t="str">
        <f aca="false">IF(Z111="","",IF(Z111="-","-",IF(UPPER(Z111)="AB","+",VLOOKUP(Z111,'විෂය තොරතුරු'!$P$24:$Q$28,2))))</f>
        <v/>
      </c>
      <c r="BL111" s="168" t="str">
        <f aca="false">IF(AA111="","",IF(AA111="-","-",IF(UPPER(AA111)="AB","+",VLOOKUP(AA111,'විෂය තොරතුරු'!$P$24:$Q$28,2))))</f>
        <v/>
      </c>
      <c r="BM111" s="168" t="str">
        <f aca="false">IF(AB111="","",IF(AB111="-","-",IF(UPPER(AB111)="AB","+",VLOOKUP(AB111,'විෂය තොරතුරු'!$P$24:$Q$28,2))))</f>
        <v/>
      </c>
      <c r="BN111" s="168" t="str">
        <f aca="false">IF(AC111="","",IF(AC111="-","-",IF(UPPER(AC111)="AB","+",VLOOKUP(AC111,'විෂය තොරතුරු'!$P$24:$Q$28,2))))</f>
        <v/>
      </c>
      <c r="BO111" s="169" t="str">
        <f aca="false">IF(AD111="","",IF(AD111="-","-",IF(UPPER(AD111)="AB","+",VLOOKUP(AD111,'විෂය තොරතුරු'!$P$24:$Q$28,2))))</f>
        <v/>
      </c>
      <c r="BP111" s="171" t="str">
        <f aca="false">IF(AE111="","",IF(AE111="-","-",IF(UPPER(AE111)="AB","+",VLOOKUP(AE111,'විෂය තොරතුරු'!$P$24:$Q$28,2))))</f>
        <v/>
      </c>
      <c r="BQ111" s="168" t="str">
        <f aca="false">IF(AF111="","",IF(AF111="-","-",IF(UPPER(AF111)="AB","+",VLOOKUP(AF111,'විෂය තොරතුරු'!$P$24:$Q$28,2))))</f>
        <v/>
      </c>
      <c r="BR111" s="168" t="str">
        <f aca="false">IF(AG111="","",IF(AG111="-","-",IF(UPPER(AG111)="AB","+",VLOOKUP(AG111,'විෂය තොරතුරු'!$P$24:$Q$28,2))))</f>
        <v/>
      </c>
      <c r="BS111" s="168" t="str">
        <f aca="false">IF(AH111="","",IF(AH111="-","-",IF(UPPER(AH111)="AB","+",VLOOKUP(AH111,'විෂය තොරතුරු'!$P$24:$Q$28,2))))</f>
        <v/>
      </c>
      <c r="BT111" s="168" t="str">
        <f aca="false">IF(AI111="","",IF(AI111="-","-",IF(UPPER(AI111)="AB","+",VLOOKUP(AI111,'විෂය තොරතුරු'!$P$24:$Q$28,2))))</f>
        <v/>
      </c>
      <c r="BU111" s="168" t="str">
        <f aca="false">IF(AJ111="","",IF(AJ111="-","-",IF(UPPER(AJ111)="AB","+",VLOOKUP(AJ111,'විෂය තොරතුරු'!$P$24:$Q$28,2))))</f>
        <v/>
      </c>
      <c r="BV111" s="168" t="str">
        <f aca="false">IF(AK111="","",IF(AK111="-","-",IF(UPPER(AK111)="AB","+",VLOOKUP(AK111,'විෂය තොරතුරු'!$P$24:$Q$28,2))))</f>
        <v/>
      </c>
      <c r="BW111" s="169" t="str">
        <f aca="false">IF(AL111="","",IF(AL111="-","-",IF(UPPER(AL111)="AB","+",VLOOKUP(AL111,'විෂය තොරතුරු'!$P$24:$Q$28,2))))</f>
        <v/>
      </c>
      <c r="BX111" s="171" t="str">
        <f aca="false">IF($B111="","",COUNTIF($AP111:$BW111,"A"))</f>
        <v/>
      </c>
      <c r="BY111" s="171" t="str">
        <f aca="false">IF($B111="","",COUNTIF($AP111:$BW111,"B"))</f>
        <v/>
      </c>
      <c r="BZ111" s="171" t="str">
        <f aca="false">IF($B111="","",COUNTIF($AP111:$BW111,"C"))</f>
        <v/>
      </c>
      <c r="CA111" s="171" t="str">
        <f aca="false">IF($B111="","",COUNTIF($AP111:$BW111,"S"))</f>
        <v/>
      </c>
      <c r="CB111" s="171" t="str">
        <f aca="false">IF($B111="","",COUNTIF($AP111:$BW111,"W"))</f>
        <v/>
      </c>
      <c r="CC111" s="171" t="str">
        <f aca="false">IF(B111="","",SUM(BX111:CA111))</f>
        <v/>
      </c>
      <c r="CD111" s="169" t="str">
        <f aca="false">IF(B111="","",SUM(BX111:BZ111))</f>
        <v/>
      </c>
      <c r="CE111" s="172" t="str">
        <f aca="false">IF(B111="","",IF(AND(CC111&gt;=6,CD111&gt;=3,OR(E111&gt;=35,F111&gt;=35),L111&gt;=35),"6/3 සමත්",IF(AND(CC111&gt;=5,CD111&gt;=3,OR(E111&gt;=35,F111&gt;=35,L111&gt;=35)),"5/3 සමත්",IF(AND(CC111&gt;=4,CD111&gt;=1,OR(E111&gt;=20,F111&gt;=20,L111&gt;=20)),"සමත් කළ හැකි",IF(CB111=9,"W9","අසමත් ?")))))</f>
        <v/>
      </c>
    </row>
    <row r="112" customFormat="false" ht="13.8" hidden="false" customHeight="false" outlineLevel="0" collapsed="false">
      <c r="A112" s="160" t="n">
        <v>13</v>
      </c>
      <c r="B112" s="161"/>
      <c r="C112" s="161"/>
      <c r="D112" s="162"/>
      <c r="E112" s="163"/>
      <c r="F112" s="164"/>
      <c r="G112" s="163"/>
      <c r="H112" s="165"/>
      <c r="I112" s="165"/>
      <c r="J112" s="164"/>
      <c r="K112" s="163"/>
      <c r="L112" s="165"/>
      <c r="M112" s="165"/>
      <c r="N112" s="164"/>
      <c r="O112" s="163"/>
      <c r="P112" s="165"/>
      <c r="Q112" s="165"/>
      <c r="R112" s="165"/>
      <c r="S112" s="165"/>
      <c r="T112" s="165"/>
      <c r="U112" s="165"/>
      <c r="V112" s="164"/>
      <c r="W112" s="163"/>
      <c r="X112" s="165"/>
      <c r="Y112" s="165"/>
      <c r="Z112" s="165"/>
      <c r="AA112" s="165"/>
      <c r="AB112" s="165"/>
      <c r="AC112" s="165"/>
      <c r="AD112" s="164"/>
      <c r="AE112" s="163"/>
      <c r="AF112" s="165"/>
      <c r="AG112" s="165"/>
      <c r="AH112" s="165"/>
      <c r="AI112" s="165"/>
      <c r="AJ112" s="165"/>
      <c r="AK112" s="165"/>
      <c r="AL112" s="166"/>
      <c r="AM112" s="167" t="str">
        <f aca="false">IF(B112="","",SUM(E112:AL112))</f>
        <v/>
      </c>
      <c r="AN112" s="168" t="str">
        <f aca="false">IF(B112="","",AM112/9)</f>
        <v/>
      </c>
      <c r="AO112" s="169" t="str">
        <f aca="false">IF(B112="","",IF(AM112=0,"-",RANK(AM112,$AM$100:$AM$149,0)))</f>
        <v/>
      </c>
      <c r="AP112" s="167" t="str">
        <f aca="false">IF(E112="","",IF(E112="-","-",IF(UPPER(E112)="AB","+",VLOOKUP(E112,'විෂය තොරතුරු'!$P$24:$Q$28,2))))</f>
        <v/>
      </c>
      <c r="AQ112" s="168" t="str">
        <f aca="false">IF(F112="","",IF(F112="-","-",IF(UPPER(F112)="AB","+",VLOOKUP(F112,'විෂය තොරතුරු'!$P$24:$Q$28,2))))</f>
        <v/>
      </c>
      <c r="AR112" s="168" t="str">
        <f aca="false">IF(G112="","",IF(G112="-","-",IF(UPPER(G112)="AB","+",VLOOKUP(G112,'විෂය තොරතුරු'!$P$24:$Q$28,2))))</f>
        <v/>
      </c>
      <c r="AS112" s="168" t="str">
        <f aca="false">IF(H112="","",IF(H112="-","-",IF(UPPER(H112)="AB","+",VLOOKUP(H112,'විෂය තොරතුරු'!$P$24:$Q$28,2))))</f>
        <v/>
      </c>
      <c r="AT112" s="168" t="str">
        <f aca="false">IF(I112="","",IF(I112="-","-",IF(UPPER(I112)="AB","+",VLOOKUP(I112,'විෂය තොරතුරු'!$P$24:$Q$28,2))))</f>
        <v/>
      </c>
      <c r="AU112" s="170" t="str">
        <f aca="false">IF(J112="","",IF(J112="-","-",IF(UPPER(J112)="AB","+",VLOOKUP(J112,'විෂය තොරතුරු'!$P$24:$Q$28,2))))</f>
        <v/>
      </c>
      <c r="AV112" s="171" t="str">
        <f aca="false">IF(K112="","",IF(K112="-","-",IF(UPPER(K112)="AB","+",VLOOKUP(K112,'විෂය තොරතුරු'!$P$24:$Q$28,2))))</f>
        <v/>
      </c>
      <c r="AW112" s="168" t="str">
        <f aca="false">IF(L112="","",IF(L112="-","-",IF(UPPER(L112)="AB","+",VLOOKUP(L112,'විෂය තොරතුරු'!$P$24:$Q$28,2))))</f>
        <v/>
      </c>
      <c r="AX112" s="168" t="str">
        <f aca="false">IF(M112="","",IF(M112="-","-",IF(UPPER(M112)="AB","+",VLOOKUP(M112,'විෂය තොරතුරු'!$P$24:$Q$28,2))))</f>
        <v/>
      </c>
      <c r="AY112" s="169" t="str">
        <f aca="false">IF(N112="","",IF(N112="-","-",IF(UPPER(N112)="AB","+",VLOOKUP(N112,'විෂය තොරතුරු'!$P$24:$Q$28,2))))</f>
        <v/>
      </c>
      <c r="AZ112" s="167" t="str">
        <f aca="false">IF(O112="","",IF(O112="-","-",IF(UPPER(O112)="AB","+",VLOOKUP(O112,'විෂය තොරතුරු'!$P$24:$Q$28,2))))</f>
        <v/>
      </c>
      <c r="BA112" s="168" t="str">
        <f aca="false">IF(P112="","",IF(P112="-","-",IF(UPPER(P112)="AB","+",VLOOKUP(P112,'විෂය තොරතුරු'!$P$24:$Q$28,2))))</f>
        <v/>
      </c>
      <c r="BB112" s="168" t="str">
        <f aca="false">IF(Q112="","",IF(Q112="-","-",IF(UPPER(Q112)="AB","+",VLOOKUP(Q112,'විෂය තොරතුරු'!$P$24:$Q$28,2))))</f>
        <v/>
      </c>
      <c r="BC112" s="168" t="str">
        <f aca="false">IF(R112="","",IF(R112="-","-",IF(UPPER(R112)="AB","+",VLOOKUP(R112,'විෂය තොරතුරු'!$P$24:$Q$28,2))))</f>
        <v/>
      </c>
      <c r="BD112" s="168" t="str">
        <f aca="false">IF(S112="","",IF(S112="-","-",IF(UPPER(S112)="AB","+",VLOOKUP(S112,'විෂය තොරතුරු'!$P$24:$Q$28,2))))</f>
        <v/>
      </c>
      <c r="BE112" s="168" t="str">
        <f aca="false">IF(T112="","",IF(T112="-","-",IF(UPPER(T112)="AB","+",VLOOKUP(T112,'විෂය තොරතුරු'!$P$24:$Q$28,2))))</f>
        <v/>
      </c>
      <c r="BF112" s="168" t="str">
        <f aca="false">IF(U112="","",IF(U112="-","-",IF(UPPER(U112)="AB","+",VLOOKUP(U112,'විෂය තොරතුරු'!$P$24:$Q$28,2))))</f>
        <v/>
      </c>
      <c r="BG112" s="170" t="str">
        <f aca="false">IF(V112="","",IF(V112="-","-",IF(UPPER(V112)="AB","+",VLOOKUP(V112,'විෂය තොරතුරු'!$P$24:$Q$28,2))))</f>
        <v/>
      </c>
      <c r="BH112" s="171" t="str">
        <f aca="false">IF(W112="","",IF(W112="-","-",IF(UPPER(W112)="AB","+",VLOOKUP(W112,'විෂය තොරතුරු'!$P$24:$Q$28,2))))</f>
        <v/>
      </c>
      <c r="BI112" s="168" t="str">
        <f aca="false">IF(X112="","",IF(X112="-","-",IF(UPPER(X112)="AB","+",VLOOKUP(X112,'විෂය තොරතුරු'!$P$24:$Q$28,2))))</f>
        <v/>
      </c>
      <c r="BJ112" s="168" t="str">
        <f aca="false">IF(Y112="","",IF(Y112="-","-",IF(UPPER(Y112)="AB","+",VLOOKUP(Y112,'විෂය තොරතුරු'!$P$24:$Q$28,2))))</f>
        <v/>
      </c>
      <c r="BK112" s="168" t="str">
        <f aca="false">IF(Z112="","",IF(Z112="-","-",IF(UPPER(Z112)="AB","+",VLOOKUP(Z112,'විෂය තොරතුරු'!$P$24:$Q$28,2))))</f>
        <v/>
      </c>
      <c r="BL112" s="168" t="str">
        <f aca="false">IF(AA112="","",IF(AA112="-","-",IF(UPPER(AA112)="AB","+",VLOOKUP(AA112,'විෂය තොරතුරු'!$P$24:$Q$28,2))))</f>
        <v/>
      </c>
      <c r="BM112" s="168" t="str">
        <f aca="false">IF(AB112="","",IF(AB112="-","-",IF(UPPER(AB112)="AB","+",VLOOKUP(AB112,'විෂය තොරතුරු'!$P$24:$Q$28,2))))</f>
        <v/>
      </c>
      <c r="BN112" s="168" t="str">
        <f aca="false">IF(AC112="","",IF(AC112="-","-",IF(UPPER(AC112)="AB","+",VLOOKUP(AC112,'විෂය තොරතුරු'!$P$24:$Q$28,2))))</f>
        <v/>
      </c>
      <c r="BO112" s="169" t="str">
        <f aca="false">IF(AD112="","",IF(AD112="-","-",IF(UPPER(AD112)="AB","+",VLOOKUP(AD112,'විෂය තොරතුරු'!$P$24:$Q$28,2))))</f>
        <v/>
      </c>
      <c r="BP112" s="171" t="str">
        <f aca="false">IF(AE112="","",IF(AE112="-","-",IF(UPPER(AE112)="AB","+",VLOOKUP(AE112,'විෂය තොරතුරු'!$P$24:$Q$28,2))))</f>
        <v/>
      </c>
      <c r="BQ112" s="168" t="str">
        <f aca="false">IF(AF112="","",IF(AF112="-","-",IF(UPPER(AF112)="AB","+",VLOOKUP(AF112,'විෂය තොරතුරු'!$P$24:$Q$28,2))))</f>
        <v/>
      </c>
      <c r="BR112" s="168" t="str">
        <f aca="false">IF(AG112="","",IF(AG112="-","-",IF(UPPER(AG112)="AB","+",VLOOKUP(AG112,'විෂය තොරතුරු'!$P$24:$Q$28,2))))</f>
        <v/>
      </c>
      <c r="BS112" s="168" t="str">
        <f aca="false">IF(AH112="","",IF(AH112="-","-",IF(UPPER(AH112)="AB","+",VLOOKUP(AH112,'විෂය තොරතුරු'!$P$24:$Q$28,2))))</f>
        <v/>
      </c>
      <c r="BT112" s="168" t="str">
        <f aca="false">IF(AI112="","",IF(AI112="-","-",IF(UPPER(AI112)="AB","+",VLOOKUP(AI112,'විෂය තොරතුරු'!$P$24:$Q$28,2))))</f>
        <v/>
      </c>
      <c r="BU112" s="168" t="str">
        <f aca="false">IF(AJ112="","",IF(AJ112="-","-",IF(UPPER(AJ112)="AB","+",VLOOKUP(AJ112,'විෂය තොරතුරු'!$P$24:$Q$28,2))))</f>
        <v/>
      </c>
      <c r="BV112" s="168" t="str">
        <f aca="false">IF(AK112="","",IF(AK112="-","-",IF(UPPER(AK112)="AB","+",VLOOKUP(AK112,'විෂය තොරතුරු'!$P$24:$Q$28,2))))</f>
        <v/>
      </c>
      <c r="BW112" s="169" t="str">
        <f aca="false">IF(AL112="","",IF(AL112="-","-",IF(UPPER(AL112)="AB","+",VLOOKUP(AL112,'විෂය තොරතුරු'!$P$24:$Q$28,2))))</f>
        <v/>
      </c>
      <c r="BX112" s="171" t="str">
        <f aca="false">IF($B112="","",COUNTIF($AP112:$BW112,"A"))</f>
        <v/>
      </c>
      <c r="BY112" s="171" t="str">
        <f aca="false">IF($B112="","",COUNTIF($AP112:$BW112,"B"))</f>
        <v/>
      </c>
      <c r="BZ112" s="171" t="str">
        <f aca="false">IF($B112="","",COUNTIF($AP112:$BW112,"C"))</f>
        <v/>
      </c>
      <c r="CA112" s="171" t="str">
        <f aca="false">IF($B112="","",COUNTIF($AP112:$BW112,"S"))</f>
        <v/>
      </c>
      <c r="CB112" s="171" t="str">
        <f aca="false">IF($B112="","",COUNTIF($AP112:$BW112,"W"))</f>
        <v/>
      </c>
      <c r="CC112" s="171" t="str">
        <f aca="false">IF(B112="","",SUM(BX112:CA112))</f>
        <v/>
      </c>
      <c r="CD112" s="169" t="str">
        <f aca="false">IF(B112="","",SUM(BX112:BZ112))</f>
        <v/>
      </c>
      <c r="CE112" s="172" t="str">
        <f aca="false">IF(B112="","",IF(AND(CC112&gt;=6,CD112&gt;=3,OR(E112&gt;=35,F112&gt;=35),L112&gt;=35),"6/3 සමත්",IF(AND(CC112&gt;=5,CD112&gt;=3,OR(E112&gt;=35,F112&gt;=35,L112&gt;=35)),"5/3 සමත්",IF(AND(CC112&gt;=4,CD112&gt;=1,OR(E112&gt;=20,F112&gt;=20,L112&gt;=20)),"සමත් කළ හැකි",IF(CB112=9,"W9","අසමත් ?")))))</f>
        <v/>
      </c>
    </row>
    <row r="113" customFormat="false" ht="13.8" hidden="false" customHeight="false" outlineLevel="0" collapsed="false">
      <c r="A113" s="160" t="n">
        <v>14</v>
      </c>
      <c r="B113" s="161"/>
      <c r="C113" s="161"/>
      <c r="D113" s="162"/>
      <c r="E113" s="163"/>
      <c r="F113" s="164"/>
      <c r="G113" s="163"/>
      <c r="H113" s="165"/>
      <c r="I113" s="165"/>
      <c r="J113" s="164"/>
      <c r="K113" s="163"/>
      <c r="L113" s="165"/>
      <c r="M113" s="165"/>
      <c r="N113" s="164"/>
      <c r="O113" s="163"/>
      <c r="P113" s="165"/>
      <c r="Q113" s="165"/>
      <c r="R113" s="165"/>
      <c r="S113" s="165"/>
      <c r="T113" s="165"/>
      <c r="U113" s="165"/>
      <c r="V113" s="164"/>
      <c r="W113" s="163"/>
      <c r="X113" s="165"/>
      <c r="Y113" s="165"/>
      <c r="Z113" s="165"/>
      <c r="AA113" s="165"/>
      <c r="AB113" s="165"/>
      <c r="AC113" s="165"/>
      <c r="AD113" s="164"/>
      <c r="AE113" s="163"/>
      <c r="AF113" s="165"/>
      <c r="AG113" s="165"/>
      <c r="AH113" s="165"/>
      <c r="AI113" s="165"/>
      <c r="AJ113" s="165"/>
      <c r="AK113" s="165"/>
      <c r="AL113" s="166"/>
      <c r="AM113" s="167" t="str">
        <f aca="false">IF(B113="","",SUM(E113:AL113))</f>
        <v/>
      </c>
      <c r="AN113" s="168" t="str">
        <f aca="false">IF(B113="","",AM113/9)</f>
        <v/>
      </c>
      <c r="AO113" s="169" t="str">
        <f aca="false">IF(B113="","",IF(AM113=0,"-",RANK(AM113,$AM$100:$AM$149,0)))</f>
        <v/>
      </c>
      <c r="AP113" s="167" t="str">
        <f aca="false">IF(E113="","",IF(E113="-","-",IF(UPPER(E113)="AB","+",VLOOKUP(E113,'විෂය තොරතුරු'!$P$24:$Q$28,2))))</f>
        <v/>
      </c>
      <c r="AQ113" s="168" t="str">
        <f aca="false">IF(F113="","",IF(F113="-","-",IF(UPPER(F113)="AB","+",VLOOKUP(F113,'විෂය තොරතුරු'!$P$24:$Q$28,2))))</f>
        <v/>
      </c>
      <c r="AR113" s="168" t="str">
        <f aca="false">IF(G113="","",IF(G113="-","-",IF(UPPER(G113)="AB","+",VLOOKUP(G113,'විෂය තොරතුරු'!$P$24:$Q$28,2))))</f>
        <v/>
      </c>
      <c r="AS113" s="168" t="str">
        <f aca="false">IF(H113="","",IF(H113="-","-",IF(UPPER(H113)="AB","+",VLOOKUP(H113,'විෂය තොරතුරු'!$P$24:$Q$28,2))))</f>
        <v/>
      </c>
      <c r="AT113" s="168" t="str">
        <f aca="false">IF(I113="","",IF(I113="-","-",IF(UPPER(I113)="AB","+",VLOOKUP(I113,'විෂය තොරතුරු'!$P$24:$Q$28,2))))</f>
        <v/>
      </c>
      <c r="AU113" s="170" t="str">
        <f aca="false">IF(J113="","",IF(J113="-","-",IF(UPPER(J113)="AB","+",VLOOKUP(J113,'විෂය තොරතුරු'!$P$24:$Q$28,2))))</f>
        <v/>
      </c>
      <c r="AV113" s="171" t="str">
        <f aca="false">IF(K113="","",IF(K113="-","-",IF(UPPER(K113)="AB","+",VLOOKUP(K113,'විෂය තොරතුරු'!$P$24:$Q$28,2))))</f>
        <v/>
      </c>
      <c r="AW113" s="168" t="str">
        <f aca="false">IF(L113="","",IF(L113="-","-",IF(UPPER(L113)="AB","+",VLOOKUP(L113,'විෂය තොරතුරු'!$P$24:$Q$28,2))))</f>
        <v/>
      </c>
      <c r="AX113" s="168" t="str">
        <f aca="false">IF(M113="","",IF(M113="-","-",IF(UPPER(M113)="AB","+",VLOOKUP(M113,'විෂය තොරතුරු'!$P$24:$Q$28,2))))</f>
        <v/>
      </c>
      <c r="AY113" s="169" t="str">
        <f aca="false">IF(N113="","",IF(N113="-","-",IF(UPPER(N113)="AB","+",VLOOKUP(N113,'විෂය තොරතුරු'!$P$24:$Q$28,2))))</f>
        <v/>
      </c>
      <c r="AZ113" s="167" t="str">
        <f aca="false">IF(O113="","",IF(O113="-","-",IF(UPPER(O113)="AB","+",VLOOKUP(O113,'විෂය තොරතුරු'!$P$24:$Q$28,2))))</f>
        <v/>
      </c>
      <c r="BA113" s="168" t="str">
        <f aca="false">IF(P113="","",IF(P113="-","-",IF(UPPER(P113)="AB","+",VLOOKUP(P113,'විෂය තොරතුරු'!$P$24:$Q$28,2))))</f>
        <v/>
      </c>
      <c r="BB113" s="168" t="str">
        <f aca="false">IF(Q113="","",IF(Q113="-","-",IF(UPPER(Q113)="AB","+",VLOOKUP(Q113,'විෂය තොරතුරු'!$P$24:$Q$28,2))))</f>
        <v/>
      </c>
      <c r="BC113" s="168" t="str">
        <f aca="false">IF(R113="","",IF(R113="-","-",IF(UPPER(R113)="AB","+",VLOOKUP(R113,'විෂය තොරතුරු'!$P$24:$Q$28,2))))</f>
        <v/>
      </c>
      <c r="BD113" s="168" t="str">
        <f aca="false">IF(S113="","",IF(S113="-","-",IF(UPPER(S113)="AB","+",VLOOKUP(S113,'විෂය තොරතුරු'!$P$24:$Q$28,2))))</f>
        <v/>
      </c>
      <c r="BE113" s="168" t="str">
        <f aca="false">IF(T113="","",IF(T113="-","-",IF(UPPER(T113)="AB","+",VLOOKUP(T113,'විෂය තොරතුරු'!$P$24:$Q$28,2))))</f>
        <v/>
      </c>
      <c r="BF113" s="168" t="str">
        <f aca="false">IF(U113="","",IF(U113="-","-",IF(UPPER(U113)="AB","+",VLOOKUP(U113,'විෂය තොරතුරු'!$P$24:$Q$28,2))))</f>
        <v/>
      </c>
      <c r="BG113" s="170" t="str">
        <f aca="false">IF(V113="","",IF(V113="-","-",IF(UPPER(V113)="AB","+",VLOOKUP(V113,'විෂය තොරතුරු'!$P$24:$Q$28,2))))</f>
        <v/>
      </c>
      <c r="BH113" s="171" t="str">
        <f aca="false">IF(W113="","",IF(W113="-","-",IF(UPPER(W113)="AB","+",VLOOKUP(W113,'විෂය තොරතුරු'!$P$24:$Q$28,2))))</f>
        <v/>
      </c>
      <c r="BI113" s="168" t="str">
        <f aca="false">IF(X113="","",IF(X113="-","-",IF(UPPER(X113)="AB","+",VLOOKUP(X113,'විෂය තොරතුරු'!$P$24:$Q$28,2))))</f>
        <v/>
      </c>
      <c r="BJ113" s="168" t="str">
        <f aca="false">IF(Y113="","",IF(Y113="-","-",IF(UPPER(Y113)="AB","+",VLOOKUP(Y113,'විෂය තොරතුරු'!$P$24:$Q$28,2))))</f>
        <v/>
      </c>
      <c r="BK113" s="168" t="str">
        <f aca="false">IF(Z113="","",IF(Z113="-","-",IF(UPPER(Z113)="AB","+",VLOOKUP(Z113,'විෂය තොරතුරු'!$P$24:$Q$28,2))))</f>
        <v/>
      </c>
      <c r="BL113" s="168" t="str">
        <f aca="false">IF(AA113="","",IF(AA113="-","-",IF(UPPER(AA113)="AB","+",VLOOKUP(AA113,'විෂය තොරතුරු'!$P$24:$Q$28,2))))</f>
        <v/>
      </c>
      <c r="BM113" s="168" t="str">
        <f aca="false">IF(AB113="","",IF(AB113="-","-",IF(UPPER(AB113)="AB","+",VLOOKUP(AB113,'විෂය තොරතුරු'!$P$24:$Q$28,2))))</f>
        <v/>
      </c>
      <c r="BN113" s="168" t="str">
        <f aca="false">IF(AC113="","",IF(AC113="-","-",IF(UPPER(AC113)="AB","+",VLOOKUP(AC113,'විෂය තොරතුරු'!$P$24:$Q$28,2))))</f>
        <v/>
      </c>
      <c r="BO113" s="169" t="str">
        <f aca="false">IF(AD113="","",IF(AD113="-","-",IF(UPPER(AD113)="AB","+",VLOOKUP(AD113,'විෂය තොරතුරු'!$P$24:$Q$28,2))))</f>
        <v/>
      </c>
      <c r="BP113" s="171" t="str">
        <f aca="false">IF(AE113="","",IF(AE113="-","-",IF(UPPER(AE113)="AB","+",VLOOKUP(AE113,'විෂය තොරතුරු'!$P$24:$Q$28,2))))</f>
        <v/>
      </c>
      <c r="BQ113" s="168" t="str">
        <f aca="false">IF(AF113="","",IF(AF113="-","-",IF(UPPER(AF113)="AB","+",VLOOKUP(AF113,'විෂය තොරතුරු'!$P$24:$Q$28,2))))</f>
        <v/>
      </c>
      <c r="BR113" s="168" t="str">
        <f aca="false">IF(AG113="","",IF(AG113="-","-",IF(UPPER(AG113)="AB","+",VLOOKUP(AG113,'විෂය තොරතුරු'!$P$24:$Q$28,2))))</f>
        <v/>
      </c>
      <c r="BS113" s="168" t="str">
        <f aca="false">IF(AH113="","",IF(AH113="-","-",IF(UPPER(AH113)="AB","+",VLOOKUP(AH113,'විෂය තොරතුරු'!$P$24:$Q$28,2))))</f>
        <v/>
      </c>
      <c r="BT113" s="168" t="str">
        <f aca="false">IF(AI113="","",IF(AI113="-","-",IF(UPPER(AI113)="AB","+",VLOOKUP(AI113,'විෂය තොරතුරු'!$P$24:$Q$28,2))))</f>
        <v/>
      </c>
      <c r="BU113" s="168" t="str">
        <f aca="false">IF(AJ113="","",IF(AJ113="-","-",IF(UPPER(AJ113)="AB","+",VLOOKUP(AJ113,'විෂය තොරතුරු'!$P$24:$Q$28,2))))</f>
        <v/>
      </c>
      <c r="BV113" s="168" t="str">
        <f aca="false">IF(AK113="","",IF(AK113="-","-",IF(UPPER(AK113)="AB","+",VLOOKUP(AK113,'විෂය තොරතුරු'!$P$24:$Q$28,2))))</f>
        <v/>
      </c>
      <c r="BW113" s="169" t="str">
        <f aca="false">IF(AL113="","",IF(AL113="-","-",IF(UPPER(AL113)="AB","+",VLOOKUP(AL113,'විෂය තොරතුරු'!$P$24:$Q$28,2))))</f>
        <v/>
      </c>
      <c r="BX113" s="171" t="str">
        <f aca="false">IF($B113="","",COUNTIF($AP113:$BW113,"A"))</f>
        <v/>
      </c>
      <c r="BY113" s="171" t="str">
        <f aca="false">IF($B113="","",COUNTIF($AP113:$BW113,"B"))</f>
        <v/>
      </c>
      <c r="BZ113" s="171" t="str">
        <f aca="false">IF($B113="","",COUNTIF($AP113:$BW113,"C"))</f>
        <v/>
      </c>
      <c r="CA113" s="171" t="str">
        <f aca="false">IF($B113="","",COUNTIF($AP113:$BW113,"S"))</f>
        <v/>
      </c>
      <c r="CB113" s="171" t="str">
        <f aca="false">IF($B113="","",COUNTIF($AP113:$BW113,"W"))</f>
        <v/>
      </c>
      <c r="CC113" s="171" t="str">
        <f aca="false">IF(B113="","",SUM(BX113:CA113))</f>
        <v/>
      </c>
      <c r="CD113" s="169" t="str">
        <f aca="false">IF(B113="","",SUM(BX113:BZ113))</f>
        <v/>
      </c>
      <c r="CE113" s="172" t="str">
        <f aca="false">IF(B113="","",IF(AND(CC113&gt;=6,CD113&gt;=3,OR(E113&gt;=35,F113&gt;=35),L113&gt;=35),"6/3 සමත්",IF(AND(CC113&gt;=5,CD113&gt;=3,OR(E113&gt;=35,F113&gt;=35,L113&gt;=35)),"5/3 සමත්",IF(AND(CC113&gt;=4,CD113&gt;=1,OR(E113&gt;=20,F113&gt;=20,L113&gt;=20)),"සමත් කළ හැකි",IF(CB113=9,"W9","අසමත් ?")))))</f>
        <v/>
      </c>
    </row>
    <row r="114" customFormat="false" ht="13.8" hidden="false" customHeight="false" outlineLevel="0" collapsed="false">
      <c r="A114" s="160" t="n">
        <v>15</v>
      </c>
      <c r="B114" s="161"/>
      <c r="C114" s="161"/>
      <c r="D114" s="162"/>
      <c r="E114" s="163"/>
      <c r="F114" s="164"/>
      <c r="G114" s="163"/>
      <c r="H114" s="165"/>
      <c r="I114" s="165"/>
      <c r="J114" s="164"/>
      <c r="K114" s="163"/>
      <c r="L114" s="165"/>
      <c r="M114" s="165"/>
      <c r="N114" s="164"/>
      <c r="O114" s="163"/>
      <c r="P114" s="165"/>
      <c r="Q114" s="165"/>
      <c r="R114" s="165"/>
      <c r="S114" s="165"/>
      <c r="T114" s="165"/>
      <c r="U114" s="165"/>
      <c r="V114" s="164"/>
      <c r="W114" s="163"/>
      <c r="X114" s="165"/>
      <c r="Y114" s="165"/>
      <c r="Z114" s="165"/>
      <c r="AA114" s="165"/>
      <c r="AB114" s="165"/>
      <c r="AC114" s="165"/>
      <c r="AD114" s="164"/>
      <c r="AE114" s="163"/>
      <c r="AF114" s="165"/>
      <c r="AG114" s="165"/>
      <c r="AH114" s="165"/>
      <c r="AI114" s="165"/>
      <c r="AJ114" s="165"/>
      <c r="AK114" s="165"/>
      <c r="AL114" s="166"/>
      <c r="AM114" s="167" t="str">
        <f aca="false">IF(B114="","",SUM(E114:AL114))</f>
        <v/>
      </c>
      <c r="AN114" s="168" t="str">
        <f aca="false">IF(B114="","",AM114/9)</f>
        <v/>
      </c>
      <c r="AO114" s="169" t="str">
        <f aca="false">IF(B114="","",IF(AM114=0,"-",RANK(AM114,$AM$100:$AM$149,0)))</f>
        <v/>
      </c>
      <c r="AP114" s="167" t="str">
        <f aca="false">IF(E114="","",IF(E114="-","-",IF(UPPER(E114)="AB","+",VLOOKUP(E114,'විෂය තොරතුරු'!$P$24:$Q$28,2))))</f>
        <v/>
      </c>
      <c r="AQ114" s="168" t="str">
        <f aca="false">IF(F114="","",IF(F114="-","-",IF(UPPER(F114)="AB","+",VLOOKUP(F114,'විෂය තොරතුරු'!$P$24:$Q$28,2))))</f>
        <v/>
      </c>
      <c r="AR114" s="168" t="str">
        <f aca="false">IF(G114="","",IF(G114="-","-",IF(UPPER(G114)="AB","+",VLOOKUP(G114,'විෂය තොරතුරු'!$P$24:$Q$28,2))))</f>
        <v/>
      </c>
      <c r="AS114" s="168" t="str">
        <f aca="false">IF(H114="","",IF(H114="-","-",IF(UPPER(H114)="AB","+",VLOOKUP(H114,'විෂය තොරතුරු'!$P$24:$Q$28,2))))</f>
        <v/>
      </c>
      <c r="AT114" s="168" t="str">
        <f aca="false">IF(I114="","",IF(I114="-","-",IF(UPPER(I114)="AB","+",VLOOKUP(I114,'විෂය තොරතුරු'!$P$24:$Q$28,2))))</f>
        <v/>
      </c>
      <c r="AU114" s="170" t="str">
        <f aca="false">IF(J114="","",IF(J114="-","-",IF(UPPER(J114)="AB","+",VLOOKUP(J114,'විෂය තොරතුරු'!$P$24:$Q$28,2))))</f>
        <v/>
      </c>
      <c r="AV114" s="171" t="str">
        <f aca="false">IF(K114="","",IF(K114="-","-",IF(UPPER(K114)="AB","+",VLOOKUP(K114,'විෂය තොරතුරු'!$P$24:$Q$28,2))))</f>
        <v/>
      </c>
      <c r="AW114" s="168" t="str">
        <f aca="false">IF(L114="","",IF(L114="-","-",IF(UPPER(L114)="AB","+",VLOOKUP(L114,'විෂය තොරතුරු'!$P$24:$Q$28,2))))</f>
        <v/>
      </c>
      <c r="AX114" s="168" t="str">
        <f aca="false">IF(M114="","",IF(M114="-","-",IF(UPPER(M114)="AB","+",VLOOKUP(M114,'විෂය තොරතුරු'!$P$24:$Q$28,2))))</f>
        <v/>
      </c>
      <c r="AY114" s="169" t="str">
        <f aca="false">IF(N114="","",IF(N114="-","-",IF(UPPER(N114)="AB","+",VLOOKUP(N114,'විෂය තොරතුරු'!$P$24:$Q$28,2))))</f>
        <v/>
      </c>
      <c r="AZ114" s="167" t="str">
        <f aca="false">IF(O114="","",IF(O114="-","-",IF(UPPER(O114)="AB","+",VLOOKUP(O114,'විෂය තොරතුරු'!$P$24:$Q$28,2))))</f>
        <v/>
      </c>
      <c r="BA114" s="168" t="str">
        <f aca="false">IF(P114="","",IF(P114="-","-",IF(UPPER(P114)="AB","+",VLOOKUP(P114,'විෂය තොරතුරු'!$P$24:$Q$28,2))))</f>
        <v/>
      </c>
      <c r="BB114" s="168" t="str">
        <f aca="false">IF(Q114="","",IF(Q114="-","-",IF(UPPER(Q114)="AB","+",VLOOKUP(Q114,'විෂය තොරතුරු'!$P$24:$Q$28,2))))</f>
        <v/>
      </c>
      <c r="BC114" s="168" t="str">
        <f aca="false">IF(R114="","",IF(R114="-","-",IF(UPPER(R114)="AB","+",VLOOKUP(R114,'විෂය තොරතුරු'!$P$24:$Q$28,2))))</f>
        <v/>
      </c>
      <c r="BD114" s="168" t="str">
        <f aca="false">IF(S114="","",IF(S114="-","-",IF(UPPER(S114)="AB","+",VLOOKUP(S114,'විෂය තොරතුරු'!$P$24:$Q$28,2))))</f>
        <v/>
      </c>
      <c r="BE114" s="168" t="str">
        <f aca="false">IF(T114="","",IF(T114="-","-",IF(UPPER(T114)="AB","+",VLOOKUP(T114,'විෂය තොරතුරු'!$P$24:$Q$28,2))))</f>
        <v/>
      </c>
      <c r="BF114" s="168" t="str">
        <f aca="false">IF(U114="","",IF(U114="-","-",IF(UPPER(U114)="AB","+",VLOOKUP(U114,'විෂය තොරතුරු'!$P$24:$Q$28,2))))</f>
        <v/>
      </c>
      <c r="BG114" s="170" t="str">
        <f aca="false">IF(V114="","",IF(V114="-","-",IF(UPPER(V114)="AB","+",VLOOKUP(V114,'විෂය තොරතුරු'!$P$24:$Q$28,2))))</f>
        <v/>
      </c>
      <c r="BH114" s="171" t="str">
        <f aca="false">IF(W114="","",IF(W114="-","-",IF(UPPER(W114)="AB","+",VLOOKUP(W114,'විෂය තොරතුරු'!$P$24:$Q$28,2))))</f>
        <v/>
      </c>
      <c r="BI114" s="168" t="str">
        <f aca="false">IF(X114="","",IF(X114="-","-",IF(UPPER(X114)="AB","+",VLOOKUP(X114,'විෂය තොරතුරු'!$P$24:$Q$28,2))))</f>
        <v/>
      </c>
      <c r="BJ114" s="168" t="str">
        <f aca="false">IF(Y114="","",IF(Y114="-","-",IF(UPPER(Y114)="AB","+",VLOOKUP(Y114,'විෂය තොරතුරු'!$P$24:$Q$28,2))))</f>
        <v/>
      </c>
      <c r="BK114" s="168" t="str">
        <f aca="false">IF(Z114="","",IF(Z114="-","-",IF(UPPER(Z114)="AB","+",VLOOKUP(Z114,'විෂය තොරතුරු'!$P$24:$Q$28,2))))</f>
        <v/>
      </c>
      <c r="BL114" s="168" t="str">
        <f aca="false">IF(AA114="","",IF(AA114="-","-",IF(UPPER(AA114)="AB","+",VLOOKUP(AA114,'විෂය තොරතුරු'!$P$24:$Q$28,2))))</f>
        <v/>
      </c>
      <c r="BM114" s="168" t="str">
        <f aca="false">IF(AB114="","",IF(AB114="-","-",IF(UPPER(AB114)="AB","+",VLOOKUP(AB114,'විෂය තොරතුරු'!$P$24:$Q$28,2))))</f>
        <v/>
      </c>
      <c r="BN114" s="168" t="str">
        <f aca="false">IF(AC114="","",IF(AC114="-","-",IF(UPPER(AC114)="AB","+",VLOOKUP(AC114,'විෂය තොරතුරු'!$P$24:$Q$28,2))))</f>
        <v/>
      </c>
      <c r="BO114" s="169" t="str">
        <f aca="false">IF(AD114="","",IF(AD114="-","-",IF(UPPER(AD114)="AB","+",VLOOKUP(AD114,'විෂය තොරතුරු'!$P$24:$Q$28,2))))</f>
        <v/>
      </c>
      <c r="BP114" s="171" t="str">
        <f aca="false">IF(AE114="","",IF(AE114="-","-",IF(UPPER(AE114)="AB","+",VLOOKUP(AE114,'විෂය තොරතුරු'!$P$24:$Q$28,2))))</f>
        <v/>
      </c>
      <c r="BQ114" s="168" t="str">
        <f aca="false">IF(AF114="","",IF(AF114="-","-",IF(UPPER(AF114)="AB","+",VLOOKUP(AF114,'විෂය තොරතුරු'!$P$24:$Q$28,2))))</f>
        <v/>
      </c>
      <c r="BR114" s="168" t="str">
        <f aca="false">IF(AG114="","",IF(AG114="-","-",IF(UPPER(AG114)="AB","+",VLOOKUP(AG114,'විෂය තොරතුරු'!$P$24:$Q$28,2))))</f>
        <v/>
      </c>
      <c r="BS114" s="168" t="str">
        <f aca="false">IF(AH114="","",IF(AH114="-","-",IF(UPPER(AH114)="AB","+",VLOOKUP(AH114,'විෂය තොරතුරු'!$P$24:$Q$28,2))))</f>
        <v/>
      </c>
      <c r="BT114" s="168" t="str">
        <f aca="false">IF(AI114="","",IF(AI114="-","-",IF(UPPER(AI114)="AB","+",VLOOKUP(AI114,'විෂය තොරතුරු'!$P$24:$Q$28,2))))</f>
        <v/>
      </c>
      <c r="BU114" s="168" t="str">
        <f aca="false">IF(AJ114="","",IF(AJ114="-","-",IF(UPPER(AJ114)="AB","+",VLOOKUP(AJ114,'විෂය තොරතුරු'!$P$24:$Q$28,2))))</f>
        <v/>
      </c>
      <c r="BV114" s="168" t="str">
        <f aca="false">IF(AK114="","",IF(AK114="-","-",IF(UPPER(AK114)="AB","+",VLOOKUP(AK114,'විෂය තොරතුරු'!$P$24:$Q$28,2))))</f>
        <v/>
      </c>
      <c r="BW114" s="169" t="str">
        <f aca="false">IF(AL114="","",IF(AL114="-","-",IF(UPPER(AL114)="AB","+",VLOOKUP(AL114,'විෂය තොරතුරු'!$P$24:$Q$28,2))))</f>
        <v/>
      </c>
      <c r="BX114" s="171" t="str">
        <f aca="false">IF($B114="","",COUNTIF($AP114:$BW114,"A"))</f>
        <v/>
      </c>
      <c r="BY114" s="171" t="str">
        <f aca="false">IF($B114="","",COUNTIF($AP114:$BW114,"B"))</f>
        <v/>
      </c>
      <c r="BZ114" s="171" t="str">
        <f aca="false">IF($B114="","",COUNTIF($AP114:$BW114,"C"))</f>
        <v/>
      </c>
      <c r="CA114" s="171" t="str">
        <f aca="false">IF($B114="","",COUNTIF($AP114:$BW114,"S"))</f>
        <v/>
      </c>
      <c r="CB114" s="171" t="str">
        <f aca="false">IF($B114="","",COUNTIF($AP114:$BW114,"W"))</f>
        <v/>
      </c>
      <c r="CC114" s="171" t="str">
        <f aca="false">IF(B114="","",SUM(BX114:CA114))</f>
        <v/>
      </c>
      <c r="CD114" s="169" t="str">
        <f aca="false">IF(B114="","",SUM(BX114:BZ114))</f>
        <v/>
      </c>
      <c r="CE114" s="172" t="str">
        <f aca="false">IF(B114="","",IF(AND(CC114&gt;=6,CD114&gt;=3,OR(E114&gt;=35,F114&gt;=35),L114&gt;=35),"6/3 සමත්",IF(AND(CC114&gt;=5,CD114&gt;=3,OR(E114&gt;=35,F114&gt;=35,L114&gt;=35)),"5/3 සමත්",IF(AND(CC114&gt;=4,CD114&gt;=1,OR(E114&gt;=20,F114&gt;=20,L114&gt;=20)),"සමත් කළ හැකි",IF(CB114=9,"W9","අසමත් ?")))))</f>
        <v/>
      </c>
    </row>
    <row r="115" customFormat="false" ht="13.8" hidden="false" customHeight="false" outlineLevel="0" collapsed="false">
      <c r="A115" s="160" t="n">
        <v>16</v>
      </c>
      <c r="B115" s="161"/>
      <c r="C115" s="161"/>
      <c r="D115" s="162"/>
      <c r="E115" s="163"/>
      <c r="F115" s="164"/>
      <c r="G115" s="163"/>
      <c r="H115" s="165"/>
      <c r="I115" s="165"/>
      <c r="J115" s="164"/>
      <c r="K115" s="163"/>
      <c r="L115" s="165"/>
      <c r="M115" s="165"/>
      <c r="N115" s="164"/>
      <c r="O115" s="163"/>
      <c r="P115" s="165"/>
      <c r="Q115" s="165"/>
      <c r="R115" s="165"/>
      <c r="S115" s="165"/>
      <c r="T115" s="165"/>
      <c r="U115" s="165"/>
      <c r="V115" s="164"/>
      <c r="W115" s="163"/>
      <c r="X115" s="165"/>
      <c r="Y115" s="165"/>
      <c r="Z115" s="165"/>
      <c r="AA115" s="165"/>
      <c r="AB115" s="165"/>
      <c r="AC115" s="165"/>
      <c r="AD115" s="164"/>
      <c r="AE115" s="163"/>
      <c r="AF115" s="165"/>
      <c r="AG115" s="165"/>
      <c r="AH115" s="165"/>
      <c r="AI115" s="165"/>
      <c r="AJ115" s="165"/>
      <c r="AK115" s="165"/>
      <c r="AL115" s="166"/>
      <c r="AM115" s="167" t="str">
        <f aca="false">IF(B115="","",SUM(E115:AL115))</f>
        <v/>
      </c>
      <c r="AN115" s="168" t="str">
        <f aca="false">IF(B115="","",AM115/9)</f>
        <v/>
      </c>
      <c r="AO115" s="169" t="str">
        <f aca="false">IF(B115="","",IF(AM115=0,"-",RANK(AM115,$AM$100:$AM$149,0)))</f>
        <v/>
      </c>
      <c r="AP115" s="167" t="str">
        <f aca="false">IF(E115="","",IF(E115="-","-",IF(UPPER(E115)="AB","+",VLOOKUP(E115,'විෂය තොරතුරු'!$P$24:$Q$28,2))))</f>
        <v/>
      </c>
      <c r="AQ115" s="168" t="str">
        <f aca="false">IF(F115="","",IF(F115="-","-",IF(UPPER(F115)="AB","+",VLOOKUP(F115,'විෂය තොරතුරු'!$P$24:$Q$28,2))))</f>
        <v/>
      </c>
      <c r="AR115" s="168" t="str">
        <f aca="false">IF(G115="","",IF(G115="-","-",IF(UPPER(G115)="AB","+",VLOOKUP(G115,'විෂය තොරතුරු'!$P$24:$Q$28,2))))</f>
        <v/>
      </c>
      <c r="AS115" s="168" t="str">
        <f aca="false">IF(H115="","",IF(H115="-","-",IF(UPPER(H115)="AB","+",VLOOKUP(H115,'විෂය තොරතුරු'!$P$24:$Q$28,2))))</f>
        <v/>
      </c>
      <c r="AT115" s="168" t="str">
        <f aca="false">IF(I115="","",IF(I115="-","-",IF(UPPER(I115)="AB","+",VLOOKUP(I115,'විෂය තොරතුරු'!$P$24:$Q$28,2))))</f>
        <v/>
      </c>
      <c r="AU115" s="170" t="str">
        <f aca="false">IF(J115="","",IF(J115="-","-",IF(UPPER(J115)="AB","+",VLOOKUP(J115,'විෂය තොරතුරු'!$P$24:$Q$28,2))))</f>
        <v/>
      </c>
      <c r="AV115" s="171" t="str">
        <f aca="false">IF(K115="","",IF(K115="-","-",IF(UPPER(K115)="AB","+",VLOOKUP(K115,'විෂය තොරතුරු'!$P$24:$Q$28,2))))</f>
        <v/>
      </c>
      <c r="AW115" s="168" t="str">
        <f aca="false">IF(L115="","",IF(L115="-","-",IF(UPPER(L115)="AB","+",VLOOKUP(L115,'විෂය තොරතුරු'!$P$24:$Q$28,2))))</f>
        <v/>
      </c>
      <c r="AX115" s="168" t="str">
        <f aca="false">IF(M115="","",IF(M115="-","-",IF(UPPER(M115)="AB","+",VLOOKUP(M115,'විෂය තොරතුරු'!$P$24:$Q$28,2))))</f>
        <v/>
      </c>
      <c r="AY115" s="169" t="str">
        <f aca="false">IF(N115="","",IF(N115="-","-",IF(UPPER(N115)="AB","+",VLOOKUP(N115,'විෂය තොරතුරු'!$P$24:$Q$28,2))))</f>
        <v/>
      </c>
      <c r="AZ115" s="167" t="str">
        <f aca="false">IF(O115="","",IF(O115="-","-",IF(UPPER(O115)="AB","+",VLOOKUP(O115,'විෂය තොරතුරු'!$P$24:$Q$28,2))))</f>
        <v/>
      </c>
      <c r="BA115" s="168" t="str">
        <f aca="false">IF(P115="","",IF(P115="-","-",IF(UPPER(P115)="AB","+",VLOOKUP(P115,'විෂය තොරතුරු'!$P$24:$Q$28,2))))</f>
        <v/>
      </c>
      <c r="BB115" s="168" t="str">
        <f aca="false">IF(Q115="","",IF(Q115="-","-",IF(UPPER(Q115)="AB","+",VLOOKUP(Q115,'විෂය තොරතුරු'!$P$24:$Q$28,2))))</f>
        <v/>
      </c>
      <c r="BC115" s="168" t="str">
        <f aca="false">IF(R115="","",IF(R115="-","-",IF(UPPER(R115)="AB","+",VLOOKUP(R115,'විෂය තොරතුරු'!$P$24:$Q$28,2))))</f>
        <v/>
      </c>
      <c r="BD115" s="168" t="str">
        <f aca="false">IF(S115="","",IF(S115="-","-",IF(UPPER(S115)="AB","+",VLOOKUP(S115,'විෂය තොරතුරු'!$P$24:$Q$28,2))))</f>
        <v/>
      </c>
      <c r="BE115" s="168" t="str">
        <f aca="false">IF(T115="","",IF(T115="-","-",IF(UPPER(T115)="AB","+",VLOOKUP(T115,'විෂය තොරතුරු'!$P$24:$Q$28,2))))</f>
        <v/>
      </c>
      <c r="BF115" s="168" t="str">
        <f aca="false">IF(U115="","",IF(U115="-","-",IF(UPPER(U115)="AB","+",VLOOKUP(U115,'විෂය තොරතුරු'!$P$24:$Q$28,2))))</f>
        <v/>
      </c>
      <c r="BG115" s="170" t="str">
        <f aca="false">IF(V115="","",IF(V115="-","-",IF(UPPER(V115)="AB","+",VLOOKUP(V115,'විෂය තොරතුරු'!$P$24:$Q$28,2))))</f>
        <v/>
      </c>
      <c r="BH115" s="171" t="str">
        <f aca="false">IF(W115="","",IF(W115="-","-",IF(UPPER(W115)="AB","+",VLOOKUP(W115,'විෂය තොරතුරු'!$P$24:$Q$28,2))))</f>
        <v/>
      </c>
      <c r="BI115" s="168" t="str">
        <f aca="false">IF(X115="","",IF(X115="-","-",IF(UPPER(X115)="AB","+",VLOOKUP(X115,'විෂය තොරතුරු'!$P$24:$Q$28,2))))</f>
        <v/>
      </c>
      <c r="BJ115" s="168" t="str">
        <f aca="false">IF(Y115="","",IF(Y115="-","-",IF(UPPER(Y115)="AB","+",VLOOKUP(Y115,'විෂය තොරතුරු'!$P$24:$Q$28,2))))</f>
        <v/>
      </c>
      <c r="BK115" s="168" t="str">
        <f aca="false">IF(Z115="","",IF(Z115="-","-",IF(UPPER(Z115)="AB","+",VLOOKUP(Z115,'විෂය තොරතුරු'!$P$24:$Q$28,2))))</f>
        <v/>
      </c>
      <c r="BL115" s="168" t="str">
        <f aca="false">IF(AA115="","",IF(AA115="-","-",IF(UPPER(AA115)="AB","+",VLOOKUP(AA115,'විෂය තොරතුරු'!$P$24:$Q$28,2))))</f>
        <v/>
      </c>
      <c r="BM115" s="168" t="str">
        <f aca="false">IF(AB115="","",IF(AB115="-","-",IF(UPPER(AB115)="AB","+",VLOOKUP(AB115,'විෂය තොරතුරු'!$P$24:$Q$28,2))))</f>
        <v/>
      </c>
      <c r="BN115" s="168" t="str">
        <f aca="false">IF(AC115="","",IF(AC115="-","-",IF(UPPER(AC115)="AB","+",VLOOKUP(AC115,'විෂය තොරතුරු'!$P$24:$Q$28,2))))</f>
        <v/>
      </c>
      <c r="BO115" s="169" t="str">
        <f aca="false">IF(AD115="","",IF(AD115="-","-",IF(UPPER(AD115)="AB","+",VLOOKUP(AD115,'විෂය තොරතුරු'!$P$24:$Q$28,2))))</f>
        <v/>
      </c>
      <c r="BP115" s="171" t="str">
        <f aca="false">IF(AE115="","",IF(AE115="-","-",IF(UPPER(AE115)="AB","+",VLOOKUP(AE115,'විෂය තොරතුරු'!$P$24:$Q$28,2))))</f>
        <v/>
      </c>
      <c r="BQ115" s="168" t="str">
        <f aca="false">IF(AF115="","",IF(AF115="-","-",IF(UPPER(AF115)="AB","+",VLOOKUP(AF115,'විෂය තොරතුරු'!$P$24:$Q$28,2))))</f>
        <v/>
      </c>
      <c r="BR115" s="168" t="str">
        <f aca="false">IF(AG115="","",IF(AG115="-","-",IF(UPPER(AG115)="AB","+",VLOOKUP(AG115,'විෂය තොරතුරු'!$P$24:$Q$28,2))))</f>
        <v/>
      </c>
      <c r="BS115" s="168" t="str">
        <f aca="false">IF(AH115="","",IF(AH115="-","-",IF(UPPER(AH115)="AB","+",VLOOKUP(AH115,'විෂය තොරතුරු'!$P$24:$Q$28,2))))</f>
        <v/>
      </c>
      <c r="BT115" s="168" t="str">
        <f aca="false">IF(AI115="","",IF(AI115="-","-",IF(UPPER(AI115)="AB","+",VLOOKUP(AI115,'විෂය තොරතුරු'!$P$24:$Q$28,2))))</f>
        <v/>
      </c>
      <c r="BU115" s="168" t="str">
        <f aca="false">IF(AJ115="","",IF(AJ115="-","-",IF(UPPER(AJ115)="AB","+",VLOOKUP(AJ115,'විෂය තොරතුරු'!$P$24:$Q$28,2))))</f>
        <v/>
      </c>
      <c r="BV115" s="168" t="str">
        <f aca="false">IF(AK115="","",IF(AK115="-","-",IF(UPPER(AK115)="AB","+",VLOOKUP(AK115,'විෂය තොරතුරු'!$P$24:$Q$28,2))))</f>
        <v/>
      </c>
      <c r="BW115" s="169" t="str">
        <f aca="false">IF(AL115="","",IF(AL115="-","-",IF(UPPER(AL115)="AB","+",VLOOKUP(AL115,'විෂය තොරතුරු'!$P$24:$Q$28,2))))</f>
        <v/>
      </c>
      <c r="BX115" s="171" t="str">
        <f aca="false">IF($B115="","",COUNTIF($AP115:$BW115,"A"))</f>
        <v/>
      </c>
      <c r="BY115" s="171" t="str">
        <f aca="false">IF($B115="","",COUNTIF($AP115:$BW115,"B"))</f>
        <v/>
      </c>
      <c r="BZ115" s="171" t="str">
        <f aca="false">IF($B115="","",COUNTIF($AP115:$BW115,"C"))</f>
        <v/>
      </c>
      <c r="CA115" s="171" t="str">
        <f aca="false">IF($B115="","",COUNTIF($AP115:$BW115,"S"))</f>
        <v/>
      </c>
      <c r="CB115" s="171" t="str">
        <f aca="false">IF($B115="","",COUNTIF($AP115:$BW115,"W"))</f>
        <v/>
      </c>
      <c r="CC115" s="171" t="str">
        <f aca="false">IF(B115="","",SUM(BX115:CA115))</f>
        <v/>
      </c>
      <c r="CD115" s="169" t="str">
        <f aca="false">IF(B115="","",SUM(BX115:BZ115))</f>
        <v/>
      </c>
      <c r="CE115" s="172" t="str">
        <f aca="false">IF(B115="","",IF(AND(CC115&gt;=6,CD115&gt;=3,OR(E115&gt;=35,F115&gt;=35),L115&gt;=35),"6/3 සමත්",IF(AND(CC115&gt;=5,CD115&gt;=3,OR(E115&gt;=35,F115&gt;=35,L115&gt;=35)),"5/3 සමත්",IF(AND(CC115&gt;=4,CD115&gt;=1,OR(E115&gt;=20,F115&gt;=20,L115&gt;=20)),"සමත් කළ හැකි",IF(CB115=9,"W9","අසමත් ?")))))</f>
        <v/>
      </c>
    </row>
    <row r="116" customFormat="false" ht="13.8" hidden="false" customHeight="false" outlineLevel="0" collapsed="false">
      <c r="A116" s="160" t="n">
        <v>17</v>
      </c>
      <c r="B116" s="161"/>
      <c r="C116" s="161"/>
      <c r="D116" s="162"/>
      <c r="E116" s="163"/>
      <c r="F116" s="164"/>
      <c r="G116" s="163"/>
      <c r="H116" s="165"/>
      <c r="I116" s="165"/>
      <c r="J116" s="164"/>
      <c r="K116" s="163"/>
      <c r="L116" s="165"/>
      <c r="M116" s="165"/>
      <c r="N116" s="164"/>
      <c r="O116" s="163"/>
      <c r="P116" s="165"/>
      <c r="Q116" s="165"/>
      <c r="R116" s="165"/>
      <c r="S116" s="165"/>
      <c r="T116" s="165"/>
      <c r="U116" s="165"/>
      <c r="V116" s="164"/>
      <c r="W116" s="163"/>
      <c r="X116" s="165"/>
      <c r="Y116" s="165"/>
      <c r="Z116" s="165"/>
      <c r="AA116" s="165"/>
      <c r="AB116" s="165"/>
      <c r="AC116" s="165"/>
      <c r="AD116" s="164"/>
      <c r="AE116" s="163"/>
      <c r="AF116" s="165"/>
      <c r="AG116" s="165"/>
      <c r="AH116" s="165"/>
      <c r="AI116" s="165"/>
      <c r="AJ116" s="165"/>
      <c r="AK116" s="165"/>
      <c r="AL116" s="166"/>
      <c r="AM116" s="167" t="str">
        <f aca="false">IF(B116="","",SUM(E116:AL116))</f>
        <v/>
      </c>
      <c r="AN116" s="168" t="str">
        <f aca="false">IF(B116="","",AM116/9)</f>
        <v/>
      </c>
      <c r="AO116" s="169" t="str">
        <f aca="false">IF(B116="","",IF(AM116=0,"-",RANK(AM116,$AM$100:$AM$149,0)))</f>
        <v/>
      </c>
      <c r="AP116" s="167" t="str">
        <f aca="false">IF(E116="","",IF(E116="-","-",IF(UPPER(E116)="AB","+",VLOOKUP(E116,'විෂය තොරතුරු'!$P$24:$Q$28,2))))</f>
        <v/>
      </c>
      <c r="AQ116" s="168" t="str">
        <f aca="false">IF(F116="","",IF(F116="-","-",IF(UPPER(F116)="AB","+",VLOOKUP(F116,'විෂය තොරතුරු'!$P$24:$Q$28,2))))</f>
        <v/>
      </c>
      <c r="AR116" s="168" t="str">
        <f aca="false">IF(G116="","",IF(G116="-","-",IF(UPPER(G116)="AB","+",VLOOKUP(G116,'විෂය තොරතුරු'!$P$24:$Q$28,2))))</f>
        <v/>
      </c>
      <c r="AS116" s="168" t="str">
        <f aca="false">IF(H116="","",IF(H116="-","-",IF(UPPER(H116)="AB","+",VLOOKUP(H116,'විෂය තොරතුරු'!$P$24:$Q$28,2))))</f>
        <v/>
      </c>
      <c r="AT116" s="168" t="str">
        <f aca="false">IF(I116="","",IF(I116="-","-",IF(UPPER(I116)="AB","+",VLOOKUP(I116,'විෂය තොරතුරු'!$P$24:$Q$28,2))))</f>
        <v/>
      </c>
      <c r="AU116" s="170" t="str">
        <f aca="false">IF(J116="","",IF(J116="-","-",IF(UPPER(J116)="AB","+",VLOOKUP(J116,'විෂය තොරතුරු'!$P$24:$Q$28,2))))</f>
        <v/>
      </c>
      <c r="AV116" s="171" t="str">
        <f aca="false">IF(K116="","",IF(K116="-","-",IF(UPPER(K116)="AB","+",VLOOKUP(K116,'විෂය තොරතුරු'!$P$24:$Q$28,2))))</f>
        <v/>
      </c>
      <c r="AW116" s="168" t="str">
        <f aca="false">IF(L116="","",IF(L116="-","-",IF(UPPER(L116)="AB","+",VLOOKUP(L116,'විෂය තොරතුරු'!$P$24:$Q$28,2))))</f>
        <v/>
      </c>
      <c r="AX116" s="168" t="str">
        <f aca="false">IF(M116="","",IF(M116="-","-",IF(UPPER(M116)="AB","+",VLOOKUP(M116,'විෂය තොරතුරු'!$P$24:$Q$28,2))))</f>
        <v/>
      </c>
      <c r="AY116" s="169" t="str">
        <f aca="false">IF(N116="","",IF(N116="-","-",IF(UPPER(N116)="AB","+",VLOOKUP(N116,'විෂය තොරතුරු'!$P$24:$Q$28,2))))</f>
        <v/>
      </c>
      <c r="AZ116" s="167" t="str">
        <f aca="false">IF(O116="","",IF(O116="-","-",IF(UPPER(O116)="AB","+",VLOOKUP(O116,'විෂය තොරතුරු'!$P$24:$Q$28,2))))</f>
        <v/>
      </c>
      <c r="BA116" s="168" t="str">
        <f aca="false">IF(P116="","",IF(P116="-","-",IF(UPPER(P116)="AB","+",VLOOKUP(P116,'විෂය තොරතුරු'!$P$24:$Q$28,2))))</f>
        <v/>
      </c>
      <c r="BB116" s="168" t="str">
        <f aca="false">IF(Q116="","",IF(Q116="-","-",IF(UPPER(Q116)="AB","+",VLOOKUP(Q116,'විෂය තොරතුරු'!$P$24:$Q$28,2))))</f>
        <v/>
      </c>
      <c r="BC116" s="168" t="str">
        <f aca="false">IF(R116="","",IF(R116="-","-",IF(UPPER(R116)="AB","+",VLOOKUP(R116,'විෂය තොරතුරු'!$P$24:$Q$28,2))))</f>
        <v/>
      </c>
      <c r="BD116" s="168" t="str">
        <f aca="false">IF(S116="","",IF(S116="-","-",IF(UPPER(S116)="AB","+",VLOOKUP(S116,'විෂය තොරතුරු'!$P$24:$Q$28,2))))</f>
        <v/>
      </c>
      <c r="BE116" s="168" t="str">
        <f aca="false">IF(T116="","",IF(T116="-","-",IF(UPPER(T116)="AB","+",VLOOKUP(T116,'විෂය තොරතුරු'!$P$24:$Q$28,2))))</f>
        <v/>
      </c>
      <c r="BF116" s="168" t="str">
        <f aca="false">IF(U116="","",IF(U116="-","-",IF(UPPER(U116)="AB","+",VLOOKUP(U116,'විෂය තොරතුරු'!$P$24:$Q$28,2))))</f>
        <v/>
      </c>
      <c r="BG116" s="170" t="str">
        <f aca="false">IF(V116="","",IF(V116="-","-",IF(UPPER(V116)="AB","+",VLOOKUP(V116,'විෂය තොරතුරු'!$P$24:$Q$28,2))))</f>
        <v/>
      </c>
      <c r="BH116" s="171" t="str">
        <f aca="false">IF(W116="","",IF(W116="-","-",IF(UPPER(W116)="AB","+",VLOOKUP(W116,'විෂය තොරතුරු'!$P$24:$Q$28,2))))</f>
        <v/>
      </c>
      <c r="BI116" s="168" t="str">
        <f aca="false">IF(X116="","",IF(X116="-","-",IF(UPPER(X116)="AB","+",VLOOKUP(X116,'විෂය තොරතුරු'!$P$24:$Q$28,2))))</f>
        <v/>
      </c>
      <c r="BJ116" s="168" t="str">
        <f aca="false">IF(Y116="","",IF(Y116="-","-",IF(UPPER(Y116)="AB","+",VLOOKUP(Y116,'විෂය තොරතුරු'!$P$24:$Q$28,2))))</f>
        <v/>
      </c>
      <c r="BK116" s="168" t="str">
        <f aca="false">IF(Z116="","",IF(Z116="-","-",IF(UPPER(Z116)="AB","+",VLOOKUP(Z116,'විෂය තොරතුරු'!$P$24:$Q$28,2))))</f>
        <v/>
      </c>
      <c r="BL116" s="168" t="str">
        <f aca="false">IF(AA116="","",IF(AA116="-","-",IF(UPPER(AA116)="AB","+",VLOOKUP(AA116,'විෂය තොරතුරු'!$P$24:$Q$28,2))))</f>
        <v/>
      </c>
      <c r="BM116" s="168" t="str">
        <f aca="false">IF(AB116="","",IF(AB116="-","-",IF(UPPER(AB116)="AB","+",VLOOKUP(AB116,'විෂය තොරතුරු'!$P$24:$Q$28,2))))</f>
        <v/>
      </c>
      <c r="BN116" s="168" t="str">
        <f aca="false">IF(AC116="","",IF(AC116="-","-",IF(UPPER(AC116)="AB","+",VLOOKUP(AC116,'විෂය තොරතුරු'!$P$24:$Q$28,2))))</f>
        <v/>
      </c>
      <c r="BO116" s="169" t="str">
        <f aca="false">IF(AD116="","",IF(AD116="-","-",IF(UPPER(AD116)="AB","+",VLOOKUP(AD116,'විෂය තොරතුරු'!$P$24:$Q$28,2))))</f>
        <v/>
      </c>
      <c r="BP116" s="171" t="str">
        <f aca="false">IF(AE116="","",IF(AE116="-","-",IF(UPPER(AE116)="AB","+",VLOOKUP(AE116,'විෂය තොරතුරු'!$P$24:$Q$28,2))))</f>
        <v/>
      </c>
      <c r="BQ116" s="168" t="str">
        <f aca="false">IF(AF116="","",IF(AF116="-","-",IF(UPPER(AF116)="AB","+",VLOOKUP(AF116,'විෂය තොරතුරු'!$P$24:$Q$28,2))))</f>
        <v/>
      </c>
      <c r="BR116" s="168" t="str">
        <f aca="false">IF(AG116="","",IF(AG116="-","-",IF(UPPER(AG116)="AB","+",VLOOKUP(AG116,'විෂය තොරතුරු'!$P$24:$Q$28,2))))</f>
        <v/>
      </c>
      <c r="BS116" s="168" t="str">
        <f aca="false">IF(AH116="","",IF(AH116="-","-",IF(UPPER(AH116)="AB","+",VLOOKUP(AH116,'විෂය තොරතුරු'!$P$24:$Q$28,2))))</f>
        <v/>
      </c>
      <c r="BT116" s="168" t="str">
        <f aca="false">IF(AI116="","",IF(AI116="-","-",IF(UPPER(AI116)="AB","+",VLOOKUP(AI116,'විෂය තොරතුරු'!$P$24:$Q$28,2))))</f>
        <v/>
      </c>
      <c r="BU116" s="168" t="str">
        <f aca="false">IF(AJ116="","",IF(AJ116="-","-",IF(UPPER(AJ116)="AB","+",VLOOKUP(AJ116,'විෂය තොරතුරු'!$P$24:$Q$28,2))))</f>
        <v/>
      </c>
      <c r="BV116" s="168" t="str">
        <f aca="false">IF(AK116="","",IF(AK116="-","-",IF(UPPER(AK116)="AB","+",VLOOKUP(AK116,'විෂය තොරතුරු'!$P$24:$Q$28,2))))</f>
        <v/>
      </c>
      <c r="BW116" s="169" t="str">
        <f aca="false">IF(AL116="","",IF(AL116="-","-",IF(UPPER(AL116)="AB","+",VLOOKUP(AL116,'විෂය තොරතුරු'!$P$24:$Q$28,2))))</f>
        <v/>
      </c>
      <c r="BX116" s="171" t="str">
        <f aca="false">IF($B116="","",COUNTIF($AP116:$BW116,"A"))</f>
        <v/>
      </c>
      <c r="BY116" s="171" t="str">
        <f aca="false">IF($B116="","",COUNTIF($AP116:$BW116,"B"))</f>
        <v/>
      </c>
      <c r="BZ116" s="171" t="str">
        <f aca="false">IF($B116="","",COUNTIF($AP116:$BW116,"C"))</f>
        <v/>
      </c>
      <c r="CA116" s="171" t="str">
        <f aca="false">IF($B116="","",COUNTIF($AP116:$BW116,"S"))</f>
        <v/>
      </c>
      <c r="CB116" s="171" t="str">
        <f aca="false">IF($B116="","",COUNTIF($AP116:$BW116,"W"))</f>
        <v/>
      </c>
      <c r="CC116" s="171" t="str">
        <f aca="false">IF(B116="","",SUM(BX116:CA116))</f>
        <v/>
      </c>
      <c r="CD116" s="169" t="str">
        <f aca="false">IF(B116="","",SUM(BX116:BZ116))</f>
        <v/>
      </c>
      <c r="CE116" s="172" t="str">
        <f aca="false">IF(B116="","",IF(AND(CC116&gt;=6,CD116&gt;=3,OR(E116&gt;=35,F116&gt;=35),L116&gt;=35),"6/3 සමත්",IF(AND(CC116&gt;=5,CD116&gt;=3,OR(E116&gt;=35,F116&gt;=35,L116&gt;=35)),"5/3 සමත්",IF(AND(CC116&gt;=4,CD116&gt;=1,OR(E116&gt;=20,F116&gt;=20,L116&gt;=20)),"සමත් කළ හැකි",IF(CB116=9,"W9","අසමත් ?")))))</f>
        <v/>
      </c>
    </row>
    <row r="117" customFormat="false" ht="13.8" hidden="false" customHeight="false" outlineLevel="0" collapsed="false">
      <c r="A117" s="160" t="n">
        <v>18</v>
      </c>
      <c r="B117" s="161"/>
      <c r="C117" s="161"/>
      <c r="D117" s="162"/>
      <c r="E117" s="163"/>
      <c r="F117" s="164"/>
      <c r="G117" s="163"/>
      <c r="H117" s="165"/>
      <c r="I117" s="165"/>
      <c r="J117" s="164"/>
      <c r="K117" s="163"/>
      <c r="L117" s="165"/>
      <c r="M117" s="165"/>
      <c r="N117" s="164"/>
      <c r="O117" s="163"/>
      <c r="P117" s="165"/>
      <c r="Q117" s="165"/>
      <c r="R117" s="165"/>
      <c r="S117" s="165"/>
      <c r="T117" s="165"/>
      <c r="U117" s="165"/>
      <c r="V117" s="164"/>
      <c r="W117" s="163"/>
      <c r="X117" s="165"/>
      <c r="Y117" s="165"/>
      <c r="Z117" s="165"/>
      <c r="AA117" s="165"/>
      <c r="AB117" s="165"/>
      <c r="AC117" s="165"/>
      <c r="AD117" s="164"/>
      <c r="AE117" s="163"/>
      <c r="AF117" s="165"/>
      <c r="AG117" s="165"/>
      <c r="AH117" s="165"/>
      <c r="AI117" s="165"/>
      <c r="AJ117" s="165"/>
      <c r="AK117" s="165"/>
      <c r="AL117" s="166"/>
      <c r="AM117" s="167" t="str">
        <f aca="false">IF(B117="","",SUM(E117:AL117))</f>
        <v/>
      </c>
      <c r="AN117" s="168" t="str">
        <f aca="false">IF(B117="","",AM117/9)</f>
        <v/>
      </c>
      <c r="AO117" s="169" t="str">
        <f aca="false">IF(B117="","",IF(AM117=0,"-",RANK(AM117,$AM$100:$AM$149,0)))</f>
        <v/>
      </c>
      <c r="AP117" s="167" t="str">
        <f aca="false">IF(E117="","",IF(E117="-","-",IF(UPPER(E117)="AB","+",VLOOKUP(E117,'විෂය තොරතුරු'!$P$24:$Q$28,2))))</f>
        <v/>
      </c>
      <c r="AQ117" s="168" t="str">
        <f aca="false">IF(F117="","",IF(F117="-","-",IF(UPPER(F117)="AB","+",VLOOKUP(F117,'විෂය තොරතුරු'!$P$24:$Q$28,2))))</f>
        <v/>
      </c>
      <c r="AR117" s="168" t="str">
        <f aca="false">IF(G117="","",IF(G117="-","-",IF(UPPER(G117)="AB","+",VLOOKUP(G117,'විෂය තොරතුරු'!$P$24:$Q$28,2))))</f>
        <v/>
      </c>
      <c r="AS117" s="168" t="str">
        <f aca="false">IF(H117="","",IF(H117="-","-",IF(UPPER(H117)="AB","+",VLOOKUP(H117,'විෂය තොරතුරු'!$P$24:$Q$28,2))))</f>
        <v/>
      </c>
      <c r="AT117" s="168" t="str">
        <f aca="false">IF(I117="","",IF(I117="-","-",IF(UPPER(I117)="AB","+",VLOOKUP(I117,'විෂය තොරතුරු'!$P$24:$Q$28,2))))</f>
        <v/>
      </c>
      <c r="AU117" s="170" t="str">
        <f aca="false">IF(J117="","",IF(J117="-","-",IF(UPPER(J117)="AB","+",VLOOKUP(J117,'විෂය තොරතුරු'!$P$24:$Q$28,2))))</f>
        <v/>
      </c>
      <c r="AV117" s="171" t="str">
        <f aca="false">IF(K117="","",IF(K117="-","-",IF(UPPER(K117)="AB","+",VLOOKUP(K117,'විෂය තොරතුරු'!$P$24:$Q$28,2))))</f>
        <v/>
      </c>
      <c r="AW117" s="168" t="str">
        <f aca="false">IF(L117="","",IF(L117="-","-",IF(UPPER(L117)="AB","+",VLOOKUP(L117,'විෂය තොරතුරු'!$P$24:$Q$28,2))))</f>
        <v/>
      </c>
      <c r="AX117" s="168" t="str">
        <f aca="false">IF(M117="","",IF(M117="-","-",IF(UPPER(M117)="AB","+",VLOOKUP(M117,'විෂය තොරතුරු'!$P$24:$Q$28,2))))</f>
        <v/>
      </c>
      <c r="AY117" s="169" t="str">
        <f aca="false">IF(N117="","",IF(N117="-","-",IF(UPPER(N117)="AB","+",VLOOKUP(N117,'විෂය තොරතුරු'!$P$24:$Q$28,2))))</f>
        <v/>
      </c>
      <c r="AZ117" s="167" t="str">
        <f aca="false">IF(O117="","",IF(O117="-","-",IF(UPPER(O117)="AB","+",VLOOKUP(O117,'විෂය තොරතුරු'!$P$24:$Q$28,2))))</f>
        <v/>
      </c>
      <c r="BA117" s="168" t="str">
        <f aca="false">IF(P117="","",IF(P117="-","-",IF(UPPER(P117)="AB","+",VLOOKUP(P117,'විෂය තොරතුරු'!$P$24:$Q$28,2))))</f>
        <v/>
      </c>
      <c r="BB117" s="168" t="str">
        <f aca="false">IF(Q117="","",IF(Q117="-","-",IF(UPPER(Q117)="AB","+",VLOOKUP(Q117,'විෂය තොරතුරු'!$P$24:$Q$28,2))))</f>
        <v/>
      </c>
      <c r="BC117" s="168" t="str">
        <f aca="false">IF(R117="","",IF(R117="-","-",IF(UPPER(R117)="AB","+",VLOOKUP(R117,'විෂය තොරතුරු'!$P$24:$Q$28,2))))</f>
        <v/>
      </c>
      <c r="BD117" s="168" t="str">
        <f aca="false">IF(S117="","",IF(S117="-","-",IF(UPPER(S117)="AB","+",VLOOKUP(S117,'විෂය තොරතුරු'!$P$24:$Q$28,2))))</f>
        <v/>
      </c>
      <c r="BE117" s="168" t="str">
        <f aca="false">IF(T117="","",IF(T117="-","-",IF(UPPER(T117)="AB","+",VLOOKUP(T117,'විෂය තොරතුරු'!$P$24:$Q$28,2))))</f>
        <v/>
      </c>
      <c r="BF117" s="168" t="str">
        <f aca="false">IF(U117="","",IF(U117="-","-",IF(UPPER(U117)="AB","+",VLOOKUP(U117,'විෂය තොරතුරු'!$P$24:$Q$28,2))))</f>
        <v/>
      </c>
      <c r="BG117" s="170" t="str">
        <f aca="false">IF(V117="","",IF(V117="-","-",IF(UPPER(V117)="AB","+",VLOOKUP(V117,'විෂය තොරතුරු'!$P$24:$Q$28,2))))</f>
        <v/>
      </c>
      <c r="BH117" s="171" t="str">
        <f aca="false">IF(W117="","",IF(W117="-","-",IF(UPPER(W117)="AB","+",VLOOKUP(W117,'විෂය තොරතුරු'!$P$24:$Q$28,2))))</f>
        <v/>
      </c>
      <c r="BI117" s="168" t="str">
        <f aca="false">IF(X117="","",IF(X117="-","-",IF(UPPER(X117)="AB","+",VLOOKUP(X117,'විෂය තොරතුරු'!$P$24:$Q$28,2))))</f>
        <v/>
      </c>
      <c r="BJ117" s="168" t="str">
        <f aca="false">IF(Y117="","",IF(Y117="-","-",IF(UPPER(Y117)="AB","+",VLOOKUP(Y117,'විෂය තොරතුරු'!$P$24:$Q$28,2))))</f>
        <v/>
      </c>
      <c r="BK117" s="168" t="str">
        <f aca="false">IF(Z117="","",IF(Z117="-","-",IF(UPPER(Z117)="AB","+",VLOOKUP(Z117,'විෂය තොරතුරු'!$P$24:$Q$28,2))))</f>
        <v/>
      </c>
      <c r="BL117" s="168" t="str">
        <f aca="false">IF(AA117="","",IF(AA117="-","-",IF(UPPER(AA117)="AB","+",VLOOKUP(AA117,'විෂය තොරතුරු'!$P$24:$Q$28,2))))</f>
        <v/>
      </c>
      <c r="BM117" s="168" t="str">
        <f aca="false">IF(AB117="","",IF(AB117="-","-",IF(UPPER(AB117)="AB","+",VLOOKUP(AB117,'විෂය තොරතුරු'!$P$24:$Q$28,2))))</f>
        <v/>
      </c>
      <c r="BN117" s="168" t="str">
        <f aca="false">IF(AC117="","",IF(AC117="-","-",IF(UPPER(AC117)="AB","+",VLOOKUP(AC117,'විෂය තොරතුරු'!$P$24:$Q$28,2))))</f>
        <v/>
      </c>
      <c r="BO117" s="169" t="str">
        <f aca="false">IF(AD117="","",IF(AD117="-","-",IF(UPPER(AD117)="AB","+",VLOOKUP(AD117,'විෂය තොරතුරු'!$P$24:$Q$28,2))))</f>
        <v/>
      </c>
      <c r="BP117" s="171" t="str">
        <f aca="false">IF(AE117="","",IF(AE117="-","-",IF(UPPER(AE117)="AB","+",VLOOKUP(AE117,'විෂය තොරතුරු'!$P$24:$Q$28,2))))</f>
        <v/>
      </c>
      <c r="BQ117" s="168" t="str">
        <f aca="false">IF(AF117="","",IF(AF117="-","-",IF(UPPER(AF117)="AB","+",VLOOKUP(AF117,'විෂය තොරතුරු'!$P$24:$Q$28,2))))</f>
        <v/>
      </c>
      <c r="BR117" s="168" t="str">
        <f aca="false">IF(AG117="","",IF(AG117="-","-",IF(UPPER(AG117)="AB","+",VLOOKUP(AG117,'විෂය තොරතුරු'!$P$24:$Q$28,2))))</f>
        <v/>
      </c>
      <c r="BS117" s="168" t="str">
        <f aca="false">IF(AH117="","",IF(AH117="-","-",IF(UPPER(AH117)="AB","+",VLOOKUP(AH117,'විෂය තොරතුරු'!$P$24:$Q$28,2))))</f>
        <v/>
      </c>
      <c r="BT117" s="168" t="str">
        <f aca="false">IF(AI117="","",IF(AI117="-","-",IF(UPPER(AI117)="AB","+",VLOOKUP(AI117,'විෂය තොරතුරු'!$P$24:$Q$28,2))))</f>
        <v/>
      </c>
      <c r="BU117" s="168" t="str">
        <f aca="false">IF(AJ117="","",IF(AJ117="-","-",IF(UPPER(AJ117)="AB","+",VLOOKUP(AJ117,'විෂය තොරතුරු'!$P$24:$Q$28,2))))</f>
        <v/>
      </c>
      <c r="BV117" s="168" t="str">
        <f aca="false">IF(AK117="","",IF(AK117="-","-",IF(UPPER(AK117)="AB","+",VLOOKUP(AK117,'විෂය තොරතුරු'!$P$24:$Q$28,2))))</f>
        <v/>
      </c>
      <c r="BW117" s="169" t="str">
        <f aca="false">IF(AL117="","",IF(AL117="-","-",IF(UPPER(AL117)="AB","+",VLOOKUP(AL117,'විෂය තොරතුරු'!$P$24:$Q$28,2))))</f>
        <v/>
      </c>
      <c r="BX117" s="171" t="str">
        <f aca="false">IF($B117="","",COUNTIF($AP117:$BW117,"A"))</f>
        <v/>
      </c>
      <c r="BY117" s="171" t="str">
        <f aca="false">IF($B117="","",COUNTIF($AP117:$BW117,"B"))</f>
        <v/>
      </c>
      <c r="BZ117" s="171" t="str">
        <f aca="false">IF($B117="","",COUNTIF($AP117:$BW117,"C"))</f>
        <v/>
      </c>
      <c r="CA117" s="171" t="str">
        <f aca="false">IF($B117="","",COUNTIF($AP117:$BW117,"S"))</f>
        <v/>
      </c>
      <c r="CB117" s="171" t="str">
        <f aca="false">IF($B117="","",COUNTIF($AP117:$BW117,"W"))</f>
        <v/>
      </c>
      <c r="CC117" s="171" t="str">
        <f aca="false">IF(B117="","",SUM(BX117:CA117))</f>
        <v/>
      </c>
      <c r="CD117" s="169" t="str">
        <f aca="false">IF(B117="","",SUM(BX117:BZ117))</f>
        <v/>
      </c>
      <c r="CE117" s="172" t="str">
        <f aca="false">IF(B117="","",IF(AND(CC117&gt;=6,CD117&gt;=3,OR(E117&gt;=35,F117&gt;=35),L117&gt;=35),"6/3 සමත්",IF(AND(CC117&gt;=5,CD117&gt;=3,OR(E117&gt;=35,F117&gt;=35,L117&gt;=35)),"5/3 සමත්",IF(AND(CC117&gt;=4,CD117&gt;=1,OR(E117&gt;=20,F117&gt;=20,L117&gt;=20)),"සමත් කළ හැකි",IF(CB117=9,"W9","අසමත් ?")))))</f>
        <v/>
      </c>
    </row>
    <row r="118" customFormat="false" ht="13.8" hidden="false" customHeight="false" outlineLevel="0" collapsed="false">
      <c r="A118" s="160" t="n">
        <v>19</v>
      </c>
      <c r="B118" s="175"/>
      <c r="C118" s="161"/>
      <c r="D118" s="162"/>
      <c r="E118" s="163"/>
      <c r="F118" s="164"/>
      <c r="G118" s="163"/>
      <c r="H118" s="165"/>
      <c r="I118" s="165"/>
      <c r="J118" s="164"/>
      <c r="K118" s="163"/>
      <c r="L118" s="165"/>
      <c r="M118" s="165"/>
      <c r="N118" s="164"/>
      <c r="O118" s="163"/>
      <c r="P118" s="165"/>
      <c r="Q118" s="165"/>
      <c r="R118" s="165"/>
      <c r="S118" s="165"/>
      <c r="T118" s="165"/>
      <c r="U118" s="165"/>
      <c r="V118" s="164"/>
      <c r="W118" s="163"/>
      <c r="X118" s="165"/>
      <c r="Y118" s="165"/>
      <c r="Z118" s="165"/>
      <c r="AA118" s="165"/>
      <c r="AB118" s="165"/>
      <c r="AC118" s="165"/>
      <c r="AD118" s="164"/>
      <c r="AE118" s="163"/>
      <c r="AF118" s="165"/>
      <c r="AG118" s="165"/>
      <c r="AH118" s="165"/>
      <c r="AI118" s="165"/>
      <c r="AJ118" s="165"/>
      <c r="AK118" s="165"/>
      <c r="AL118" s="166"/>
      <c r="AM118" s="167" t="str">
        <f aca="false">IF(B118="","",SUM(E118:AL118))</f>
        <v/>
      </c>
      <c r="AN118" s="168" t="str">
        <f aca="false">IF(B118="","",AM118/9)</f>
        <v/>
      </c>
      <c r="AO118" s="169" t="str">
        <f aca="false">IF(B118="","",IF(AM118=0,"-",RANK(AM118,$AM$100:$AM$149,0)))</f>
        <v/>
      </c>
      <c r="AP118" s="167" t="str">
        <f aca="false">IF(E118="","",IF(E118="-","-",IF(UPPER(E118)="AB","+",VLOOKUP(E118,'විෂය තොරතුරු'!$P$24:$Q$28,2))))</f>
        <v/>
      </c>
      <c r="AQ118" s="168" t="str">
        <f aca="false">IF(F118="","",IF(F118="-","-",IF(UPPER(F118)="AB","+",VLOOKUP(F118,'විෂය තොරතුරු'!$P$24:$Q$28,2))))</f>
        <v/>
      </c>
      <c r="AR118" s="168" t="str">
        <f aca="false">IF(G118="","",IF(G118="-","-",IF(UPPER(G118)="AB","+",VLOOKUP(G118,'විෂය තොරතුරු'!$P$24:$Q$28,2))))</f>
        <v/>
      </c>
      <c r="AS118" s="168" t="str">
        <f aca="false">IF(H118="","",IF(H118="-","-",IF(UPPER(H118)="AB","+",VLOOKUP(H118,'විෂය තොරතුරු'!$P$24:$Q$28,2))))</f>
        <v/>
      </c>
      <c r="AT118" s="168" t="str">
        <f aca="false">IF(I118="","",IF(I118="-","-",IF(UPPER(I118)="AB","+",VLOOKUP(I118,'විෂය තොරතුරු'!$P$24:$Q$28,2))))</f>
        <v/>
      </c>
      <c r="AU118" s="170" t="str">
        <f aca="false">IF(J118="","",IF(J118="-","-",IF(UPPER(J118)="AB","+",VLOOKUP(J118,'විෂය තොරතුරු'!$P$24:$Q$28,2))))</f>
        <v/>
      </c>
      <c r="AV118" s="171" t="str">
        <f aca="false">IF(K118="","",IF(K118="-","-",IF(UPPER(K118)="AB","+",VLOOKUP(K118,'විෂය තොරතුරු'!$P$24:$Q$28,2))))</f>
        <v/>
      </c>
      <c r="AW118" s="168" t="str">
        <f aca="false">IF(L118="","",IF(L118="-","-",IF(UPPER(L118)="AB","+",VLOOKUP(L118,'විෂය තොරතුරු'!$P$24:$Q$28,2))))</f>
        <v/>
      </c>
      <c r="AX118" s="168" t="str">
        <f aca="false">IF(M118="","",IF(M118="-","-",IF(UPPER(M118)="AB","+",VLOOKUP(M118,'විෂය තොරතුරු'!$P$24:$Q$28,2))))</f>
        <v/>
      </c>
      <c r="AY118" s="169" t="str">
        <f aca="false">IF(N118="","",IF(N118="-","-",IF(UPPER(N118)="AB","+",VLOOKUP(N118,'විෂය තොරතුරු'!$P$24:$Q$28,2))))</f>
        <v/>
      </c>
      <c r="AZ118" s="167" t="str">
        <f aca="false">IF(O118="","",IF(O118="-","-",IF(UPPER(O118)="AB","+",VLOOKUP(O118,'විෂය තොරතුරු'!$P$24:$Q$28,2))))</f>
        <v/>
      </c>
      <c r="BA118" s="168" t="str">
        <f aca="false">IF(P118="","",IF(P118="-","-",IF(UPPER(P118)="AB","+",VLOOKUP(P118,'විෂය තොරතුරු'!$P$24:$Q$28,2))))</f>
        <v/>
      </c>
      <c r="BB118" s="168" t="str">
        <f aca="false">IF(Q118="","",IF(Q118="-","-",IF(UPPER(Q118)="AB","+",VLOOKUP(Q118,'විෂය තොරතුරු'!$P$24:$Q$28,2))))</f>
        <v/>
      </c>
      <c r="BC118" s="168" t="str">
        <f aca="false">IF(R118="","",IF(R118="-","-",IF(UPPER(R118)="AB","+",VLOOKUP(R118,'විෂය තොරතුරු'!$P$24:$Q$28,2))))</f>
        <v/>
      </c>
      <c r="BD118" s="168" t="str">
        <f aca="false">IF(S118="","",IF(S118="-","-",IF(UPPER(S118)="AB","+",VLOOKUP(S118,'විෂය තොරතුරු'!$P$24:$Q$28,2))))</f>
        <v/>
      </c>
      <c r="BE118" s="168" t="str">
        <f aca="false">IF(T118="","",IF(T118="-","-",IF(UPPER(T118)="AB","+",VLOOKUP(T118,'විෂය තොරතුරු'!$P$24:$Q$28,2))))</f>
        <v/>
      </c>
      <c r="BF118" s="168" t="str">
        <f aca="false">IF(U118="","",IF(U118="-","-",IF(UPPER(U118)="AB","+",VLOOKUP(U118,'විෂය තොරතුරු'!$P$24:$Q$28,2))))</f>
        <v/>
      </c>
      <c r="BG118" s="170" t="str">
        <f aca="false">IF(V118="","",IF(V118="-","-",IF(UPPER(V118)="AB","+",VLOOKUP(V118,'විෂය තොරතුරු'!$P$24:$Q$28,2))))</f>
        <v/>
      </c>
      <c r="BH118" s="171" t="str">
        <f aca="false">IF(W118="","",IF(W118="-","-",IF(UPPER(W118)="AB","+",VLOOKUP(W118,'විෂය තොරතුරු'!$P$24:$Q$28,2))))</f>
        <v/>
      </c>
      <c r="BI118" s="168" t="str">
        <f aca="false">IF(X118="","",IF(X118="-","-",IF(UPPER(X118)="AB","+",VLOOKUP(X118,'විෂය තොරතුරු'!$P$24:$Q$28,2))))</f>
        <v/>
      </c>
      <c r="BJ118" s="168" t="str">
        <f aca="false">IF(Y118="","",IF(Y118="-","-",IF(UPPER(Y118)="AB","+",VLOOKUP(Y118,'විෂය තොරතුරු'!$P$24:$Q$28,2))))</f>
        <v/>
      </c>
      <c r="BK118" s="168" t="str">
        <f aca="false">IF(Z118="","",IF(Z118="-","-",IF(UPPER(Z118)="AB","+",VLOOKUP(Z118,'විෂය තොරතුරු'!$P$24:$Q$28,2))))</f>
        <v/>
      </c>
      <c r="BL118" s="168" t="str">
        <f aca="false">IF(AA118="","",IF(AA118="-","-",IF(UPPER(AA118)="AB","+",VLOOKUP(AA118,'විෂය තොරතුරු'!$P$24:$Q$28,2))))</f>
        <v/>
      </c>
      <c r="BM118" s="168" t="str">
        <f aca="false">IF(AB118="","",IF(AB118="-","-",IF(UPPER(AB118)="AB","+",VLOOKUP(AB118,'විෂය තොරතුරු'!$P$24:$Q$28,2))))</f>
        <v/>
      </c>
      <c r="BN118" s="168" t="str">
        <f aca="false">IF(AC118="","",IF(AC118="-","-",IF(UPPER(AC118)="AB","+",VLOOKUP(AC118,'විෂය තොරතුරු'!$P$24:$Q$28,2))))</f>
        <v/>
      </c>
      <c r="BO118" s="169" t="str">
        <f aca="false">IF(AD118="","",IF(AD118="-","-",IF(UPPER(AD118)="AB","+",VLOOKUP(AD118,'විෂය තොරතුරු'!$P$24:$Q$28,2))))</f>
        <v/>
      </c>
      <c r="BP118" s="171" t="str">
        <f aca="false">IF(AE118="","",IF(AE118="-","-",IF(UPPER(AE118)="AB","+",VLOOKUP(AE118,'විෂය තොරතුරු'!$P$24:$Q$28,2))))</f>
        <v/>
      </c>
      <c r="BQ118" s="168" t="str">
        <f aca="false">IF(AF118="","",IF(AF118="-","-",IF(UPPER(AF118)="AB","+",VLOOKUP(AF118,'විෂය තොරතුරු'!$P$24:$Q$28,2))))</f>
        <v/>
      </c>
      <c r="BR118" s="168" t="str">
        <f aca="false">IF(AG118="","",IF(AG118="-","-",IF(UPPER(AG118)="AB","+",VLOOKUP(AG118,'විෂය තොරතුරු'!$P$24:$Q$28,2))))</f>
        <v/>
      </c>
      <c r="BS118" s="168" t="str">
        <f aca="false">IF(AH118="","",IF(AH118="-","-",IF(UPPER(AH118)="AB","+",VLOOKUP(AH118,'විෂය තොරතුරු'!$P$24:$Q$28,2))))</f>
        <v/>
      </c>
      <c r="BT118" s="168" t="str">
        <f aca="false">IF(AI118="","",IF(AI118="-","-",IF(UPPER(AI118)="AB","+",VLOOKUP(AI118,'විෂය තොරතුරු'!$P$24:$Q$28,2))))</f>
        <v/>
      </c>
      <c r="BU118" s="168" t="str">
        <f aca="false">IF(AJ118="","",IF(AJ118="-","-",IF(UPPER(AJ118)="AB","+",VLOOKUP(AJ118,'විෂය තොරතුරු'!$P$24:$Q$28,2))))</f>
        <v/>
      </c>
      <c r="BV118" s="168" t="str">
        <f aca="false">IF(AK118="","",IF(AK118="-","-",IF(UPPER(AK118)="AB","+",VLOOKUP(AK118,'විෂය තොරතුරු'!$P$24:$Q$28,2))))</f>
        <v/>
      </c>
      <c r="BW118" s="169" t="str">
        <f aca="false">IF(AL118="","",IF(AL118="-","-",IF(UPPER(AL118)="AB","+",VLOOKUP(AL118,'විෂය තොරතුරු'!$P$24:$Q$28,2))))</f>
        <v/>
      </c>
      <c r="BX118" s="171" t="str">
        <f aca="false">IF($B118="","",COUNTIF($AP118:$BW118,"A"))</f>
        <v/>
      </c>
      <c r="BY118" s="171" t="str">
        <f aca="false">IF($B118="","",COUNTIF($AP118:$BW118,"B"))</f>
        <v/>
      </c>
      <c r="BZ118" s="171" t="str">
        <f aca="false">IF($B118="","",COUNTIF($AP118:$BW118,"C"))</f>
        <v/>
      </c>
      <c r="CA118" s="171" t="str">
        <f aca="false">IF($B118="","",COUNTIF($AP118:$BW118,"S"))</f>
        <v/>
      </c>
      <c r="CB118" s="171" t="str">
        <f aca="false">IF($B118="","",COUNTIF($AP118:$BW118,"W"))</f>
        <v/>
      </c>
      <c r="CC118" s="171" t="str">
        <f aca="false">IF(B118="","",SUM(BX118:CA118))</f>
        <v/>
      </c>
      <c r="CD118" s="169" t="str">
        <f aca="false">IF(B118="","",SUM(BX118:BZ118))</f>
        <v/>
      </c>
      <c r="CE118" s="172" t="str">
        <f aca="false">IF(B118="","",IF(AND(CC118&gt;=6,CD118&gt;=3,OR(E118&gt;=35,F118&gt;=35),L118&gt;=35),"6/3 සමත්",IF(AND(CC118&gt;=5,CD118&gt;=3,OR(E118&gt;=35,F118&gt;=35,L118&gt;=35)),"5/3 සමත්",IF(AND(CC118&gt;=4,CD118&gt;=1,OR(E118&gt;=20,F118&gt;=20,L118&gt;=20)),"සමත් කළ හැකි",IF(CB118=9,"W9","අසමත් ?")))))</f>
        <v/>
      </c>
    </row>
    <row r="119" customFormat="false" ht="13.8" hidden="false" customHeight="false" outlineLevel="0" collapsed="false">
      <c r="A119" s="160" t="n">
        <v>20</v>
      </c>
      <c r="B119" s="161"/>
      <c r="C119" s="161"/>
      <c r="D119" s="162"/>
      <c r="E119" s="163"/>
      <c r="F119" s="164"/>
      <c r="G119" s="163"/>
      <c r="H119" s="165"/>
      <c r="I119" s="165"/>
      <c r="J119" s="164"/>
      <c r="K119" s="163"/>
      <c r="L119" s="165"/>
      <c r="M119" s="165"/>
      <c r="N119" s="164"/>
      <c r="O119" s="163"/>
      <c r="P119" s="165"/>
      <c r="Q119" s="165"/>
      <c r="R119" s="165"/>
      <c r="S119" s="165"/>
      <c r="T119" s="165"/>
      <c r="U119" s="165"/>
      <c r="V119" s="164"/>
      <c r="W119" s="163"/>
      <c r="X119" s="165"/>
      <c r="Y119" s="165"/>
      <c r="Z119" s="165"/>
      <c r="AA119" s="165"/>
      <c r="AB119" s="165"/>
      <c r="AC119" s="165"/>
      <c r="AD119" s="164"/>
      <c r="AE119" s="163"/>
      <c r="AF119" s="165"/>
      <c r="AG119" s="165"/>
      <c r="AH119" s="165"/>
      <c r="AI119" s="165"/>
      <c r="AJ119" s="165"/>
      <c r="AK119" s="165"/>
      <c r="AL119" s="166"/>
      <c r="AM119" s="167" t="str">
        <f aca="false">IF(B119="","",SUM(E119:AL119))</f>
        <v/>
      </c>
      <c r="AN119" s="168" t="str">
        <f aca="false">IF(B119="","",AM119/9)</f>
        <v/>
      </c>
      <c r="AO119" s="169" t="str">
        <f aca="false">IF(B119="","",IF(AM119=0,"-",RANK(AM119,$AM$100:$AM$149,0)))</f>
        <v/>
      </c>
      <c r="AP119" s="167" t="str">
        <f aca="false">IF(E119="","",IF(E119="-","-",IF(UPPER(E119)="AB","+",VLOOKUP(E119,'විෂය තොරතුරු'!$P$24:$Q$28,2))))</f>
        <v/>
      </c>
      <c r="AQ119" s="168" t="str">
        <f aca="false">IF(F119="","",IF(F119="-","-",IF(UPPER(F119)="AB","+",VLOOKUP(F119,'විෂය තොරතුරු'!$P$24:$Q$28,2))))</f>
        <v/>
      </c>
      <c r="AR119" s="168" t="str">
        <f aca="false">IF(G119="","",IF(G119="-","-",IF(UPPER(G119)="AB","+",VLOOKUP(G119,'විෂය තොරතුරු'!$P$24:$Q$28,2))))</f>
        <v/>
      </c>
      <c r="AS119" s="168" t="str">
        <f aca="false">IF(H119="","",IF(H119="-","-",IF(UPPER(H119)="AB","+",VLOOKUP(H119,'විෂය තොරතුරු'!$P$24:$Q$28,2))))</f>
        <v/>
      </c>
      <c r="AT119" s="168" t="str">
        <f aca="false">IF(I119="","",IF(I119="-","-",IF(UPPER(I119)="AB","+",VLOOKUP(I119,'විෂය තොරතුරු'!$P$24:$Q$28,2))))</f>
        <v/>
      </c>
      <c r="AU119" s="170" t="str">
        <f aca="false">IF(J119="","",IF(J119="-","-",IF(UPPER(J119)="AB","+",VLOOKUP(J119,'විෂය තොරතුරු'!$P$24:$Q$28,2))))</f>
        <v/>
      </c>
      <c r="AV119" s="171" t="str">
        <f aca="false">IF(K119="","",IF(K119="-","-",IF(UPPER(K119)="AB","+",VLOOKUP(K119,'විෂය තොරතුරු'!$P$24:$Q$28,2))))</f>
        <v/>
      </c>
      <c r="AW119" s="168" t="str">
        <f aca="false">IF(L119="","",IF(L119="-","-",IF(UPPER(L119)="AB","+",VLOOKUP(L119,'විෂය තොරතුරු'!$P$24:$Q$28,2))))</f>
        <v/>
      </c>
      <c r="AX119" s="168" t="str">
        <f aca="false">IF(M119="","",IF(M119="-","-",IF(UPPER(M119)="AB","+",VLOOKUP(M119,'විෂය තොරතුරු'!$P$24:$Q$28,2))))</f>
        <v/>
      </c>
      <c r="AY119" s="169" t="str">
        <f aca="false">IF(N119="","",IF(N119="-","-",IF(UPPER(N119)="AB","+",VLOOKUP(N119,'විෂය තොරතුරු'!$P$24:$Q$28,2))))</f>
        <v/>
      </c>
      <c r="AZ119" s="167" t="str">
        <f aca="false">IF(O119="","",IF(O119="-","-",IF(UPPER(O119)="AB","+",VLOOKUP(O119,'විෂය තොරතුරු'!$P$24:$Q$28,2))))</f>
        <v/>
      </c>
      <c r="BA119" s="168" t="str">
        <f aca="false">IF(P119="","",IF(P119="-","-",IF(UPPER(P119)="AB","+",VLOOKUP(P119,'විෂය තොරතුරු'!$P$24:$Q$28,2))))</f>
        <v/>
      </c>
      <c r="BB119" s="168" t="str">
        <f aca="false">IF(Q119="","",IF(Q119="-","-",IF(UPPER(Q119)="AB","+",VLOOKUP(Q119,'විෂය තොරතුරු'!$P$24:$Q$28,2))))</f>
        <v/>
      </c>
      <c r="BC119" s="168" t="str">
        <f aca="false">IF(R119="","",IF(R119="-","-",IF(UPPER(R119)="AB","+",VLOOKUP(R119,'විෂය තොරතුරු'!$P$24:$Q$28,2))))</f>
        <v/>
      </c>
      <c r="BD119" s="168" t="str">
        <f aca="false">IF(S119="","",IF(S119="-","-",IF(UPPER(S119)="AB","+",VLOOKUP(S119,'විෂය තොරතුරු'!$P$24:$Q$28,2))))</f>
        <v/>
      </c>
      <c r="BE119" s="168" t="str">
        <f aca="false">IF(T119="","",IF(T119="-","-",IF(UPPER(T119)="AB","+",VLOOKUP(T119,'විෂය තොරතුරු'!$P$24:$Q$28,2))))</f>
        <v/>
      </c>
      <c r="BF119" s="168" t="str">
        <f aca="false">IF(U119="","",IF(U119="-","-",IF(UPPER(U119)="AB","+",VLOOKUP(U119,'විෂය තොරතුරු'!$P$24:$Q$28,2))))</f>
        <v/>
      </c>
      <c r="BG119" s="170" t="str">
        <f aca="false">IF(V119="","",IF(V119="-","-",IF(UPPER(V119)="AB","+",VLOOKUP(V119,'විෂය තොරතුරු'!$P$24:$Q$28,2))))</f>
        <v/>
      </c>
      <c r="BH119" s="171" t="str">
        <f aca="false">IF(W119="","",IF(W119="-","-",IF(UPPER(W119)="AB","+",VLOOKUP(W119,'විෂය තොරතුරු'!$P$24:$Q$28,2))))</f>
        <v/>
      </c>
      <c r="BI119" s="168" t="str">
        <f aca="false">IF(X119="","",IF(X119="-","-",IF(UPPER(X119)="AB","+",VLOOKUP(X119,'විෂය තොරතුරු'!$P$24:$Q$28,2))))</f>
        <v/>
      </c>
      <c r="BJ119" s="168" t="str">
        <f aca="false">IF(Y119="","",IF(Y119="-","-",IF(UPPER(Y119)="AB","+",VLOOKUP(Y119,'විෂය තොරතුරු'!$P$24:$Q$28,2))))</f>
        <v/>
      </c>
      <c r="BK119" s="168" t="str">
        <f aca="false">IF(Z119="","",IF(Z119="-","-",IF(UPPER(Z119)="AB","+",VLOOKUP(Z119,'විෂය තොරතුරු'!$P$24:$Q$28,2))))</f>
        <v/>
      </c>
      <c r="BL119" s="168" t="str">
        <f aca="false">IF(AA119="","",IF(AA119="-","-",IF(UPPER(AA119)="AB","+",VLOOKUP(AA119,'විෂය තොරතුරු'!$P$24:$Q$28,2))))</f>
        <v/>
      </c>
      <c r="BM119" s="168" t="str">
        <f aca="false">IF(AB119="","",IF(AB119="-","-",IF(UPPER(AB119)="AB","+",VLOOKUP(AB119,'විෂය තොරතුරු'!$P$24:$Q$28,2))))</f>
        <v/>
      </c>
      <c r="BN119" s="168" t="str">
        <f aca="false">IF(AC119="","",IF(AC119="-","-",IF(UPPER(AC119)="AB","+",VLOOKUP(AC119,'විෂය තොරතුරු'!$P$24:$Q$28,2))))</f>
        <v/>
      </c>
      <c r="BO119" s="169" t="str">
        <f aca="false">IF(AD119="","",IF(AD119="-","-",IF(UPPER(AD119)="AB","+",VLOOKUP(AD119,'විෂය තොරතුරු'!$P$24:$Q$28,2))))</f>
        <v/>
      </c>
      <c r="BP119" s="171" t="str">
        <f aca="false">IF(AE119="","",IF(AE119="-","-",IF(UPPER(AE119)="AB","+",VLOOKUP(AE119,'විෂය තොරතුරු'!$P$24:$Q$28,2))))</f>
        <v/>
      </c>
      <c r="BQ119" s="168" t="str">
        <f aca="false">IF(AF119="","",IF(AF119="-","-",IF(UPPER(AF119)="AB","+",VLOOKUP(AF119,'විෂය තොරතුරු'!$P$24:$Q$28,2))))</f>
        <v/>
      </c>
      <c r="BR119" s="168" t="str">
        <f aca="false">IF(AG119="","",IF(AG119="-","-",IF(UPPER(AG119)="AB","+",VLOOKUP(AG119,'විෂය තොරතුරු'!$P$24:$Q$28,2))))</f>
        <v/>
      </c>
      <c r="BS119" s="168" t="str">
        <f aca="false">IF(AH119="","",IF(AH119="-","-",IF(UPPER(AH119)="AB","+",VLOOKUP(AH119,'විෂය තොරතුරු'!$P$24:$Q$28,2))))</f>
        <v/>
      </c>
      <c r="BT119" s="168" t="str">
        <f aca="false">IF(AI119="","",IF(AI119="-","-",IF(UPPER(AI119)="AB","+",VLOOKUP(AI119,'විෂය තොරතුරු'!$P$24:$Q$28,2))))</f>
        <v/>
      </c>
      <c r="BU119" s="168" t="str">
        <f aca="false">IF(AJ119="","",IF(AJ119="-","-",IF(UPPER(AJ119)="AB","+",VLOOKUP(AJ119,'විෂය තොරතුරු'!$P$24:$Q$28,2))))</f>
        <v/>
      </c>
      <c r="BV119" s="168" t="str">
        <f aca="false">IF(AK119="","",IF(AK119="-","-",IF(UPPER(AK119)="AB","+",VLOOKUP(AK119,'විෂය තොරතුරු'!$P$24:$Q$28,2))))</f>
        <v/>
      </c>
      <c r="BW119" s="169" t="str">
        <f aca="false">IF(AL119="","",IF(AL119="-","-",IF(UPPER(AL119)="AB","+",VLOOKUP(AL119,'විෂය තොරතුරු'!$P$24:$Q$28,2))))</f>
        <v/>
      </c>
      <c r="BX119" s="171" t="str">
        <f aca="false">IF($B119="","",COUNTIF($AP119:$BW119,"A"))</f>
        <v/>
      </c>
      <c r="BY119" s="171" t="str">
        <f aca="false">IF($B119="","",COUNTIF($AP119:$BW119,"B"))</f>
        <v/>
      </c>
      <c r="BZ119" s="171" t="str">
        <f aca="false">IF($B119="","",COUNTIF($AP119:$BW119,"C"))</f>
        <v/>
      </c>
      <c r="CA119" s="171" t="str">
        <f aca="false">IF($B119="","",COUNTIF($AP119:$BW119,"S"))</f>
        <v/>
      </c>
      <c r="CB119" s="171" t="str">
        <f aca="false">IF($B119="","",COUNTIF($AP119:$BW119,"W"))</f>
        <v/>
      </c>
      <c r="CC119" s="171" t="str">
        <f aca="false">IF(B119="","",SUM(BX119:CA119))</f>
        <v/>
      </c>
      <c r="CD119" s="169" t="str">
        <f aca="false">IF(B119="","",SUM(BX119:BZ119))</f>
        <v/>
      </c>
      <c r="CE119" s="172" t="str">
        <f aca="false">IF(B119="","",IF(AND(CC119&gt;=6,CD119&gt;=3,OR(E119&gt;=35,F119&gt;=35),L119&gt;=35),"6/3 සමත්",IF(AND(CC119&gt;=5,CD119&gt;=3,OR(E119&gt;=35,F119&gt;=35,L119&gt;=35)),"5/3 සමත්",IF(AND(CC119&gt;=4,CD119&gt;=1,OR(E119&gt;=20,F119&gt;=20,L119&gt;=20)),"සමත් කළ හැකි",IF(CB119=9,"W9","අසමත් ?")))))</f>
        <v/>
      </c>
    </row>
    <row r="120" customFormat="false" ht="13.8" hidden="false" customHeight="false" outlineLevel="0" collapsed="false">
      <c r="A120" s="160" t="n">
        <v>21</v>
      </c>
      <c r="B120" s="161"/>
      <c r="C120" s="161"/>
      <c r="D120" s="162"/>
      <c r="E120" s="163"/>
      <c r="F120" s="164"/>
      <c r="G120" s="163"/>
      <c r="H120" s="165"/>
      <c r="I120" s="165"/>
      <c r="J120" s="164"/>
      <c r="K120" s="163"/>
      <c r="L120" s="165"/>
      <c r="M120" s="165"/>
      <c r="N120" s="164"/>
      <c r="O120" s="163"/>
      <c r="P120" s="165"/>
      <c r="Q120" s="165"/>
      <c r="R120" s="165"/>
      <c r="S120" s="165"/>
      <c r="T120" s="165"/>
      <c r="U120" s="165"/>
      <c r="V120" s="164"/>
      <c r="W120" s="163"/>
      <c r="X120" s="165"/>
      <c r="Y120" s="165"/>
      <c r="Z120" s="165"/>
      <c r="AA120" s="165"/>
      <c r="AB120" s="165"/>
      <c r="AC120" s="165"/>
      <c r="AD120" s="164"/>
      <c r="AE120" s="163"/>
      <c r="AF120" s="165"/>
      <c r="AG120" s="165"/>
      <c r="AH120" s="165"/>
      <c r="AI120" s="165"/>
      <c r="AJ120" s="165"/>
      <c r="AK120" s="165"/>
      <c r="AL120" s="166"/>
      <c r="AM120" s="167" t="str">
        <f aca="false">IF(B120="","",SUM(E120:AL120))</f>
        <v/>
      </c>
      <c r="AN120" s="168" t="str">
        <f aca="false">IF(B120="","",AM120/9)</f>
        <v/>
      </c>
      <c r="AO120" s="169" t="str">
        <f aca="false">IF(B120="","",IF(AM120=0,"-",RANK(AM120,$AM$100:$AM$149,0)))</f>
        <v/>
      </c>
      <c r="AP120" s="167" t="str">
        <f aca="false">IF(E120="","",IF(E120="-","-",IF(UPPER(E120)="AB","+",VLOOKUP(E120,'විෂය තොරතුරු'!$P$24:$Q$28,2))))</f>
        <v/>
      </c>
      <c r="AQ120" s="168" t="str">
        <f aca="false">IF(F120="","",IF(F120="-","-",IF(UPPER(F120)="AB","+",VLOOKUP(F120,'විෂය තොරතුරු'!$P$24:$Q$28,2))))</f>
        <v/>
      </c>
      <c r="AR120" s="168" t="str">
        <f aca="false">IF(G120="","",IF(G120="-","-",IF(UPPER(G120)="AB","+",VLOOKUP(G120,'විෂය තොරතුරු'!$P$24:$Q$28,2))))</f>
        <v/>
      </c>
      <c r="AS120" s="168" t="str">
        <f aca="false">IF(H120="","",IF(H120="-","-",IF(UPPER(H120)="AB","+",VLOOKUP(H120,'විෂය තොරතුරු'!$P$24:$Q$28,2))))</f>
        <v/>
      </c>
      <c r="AT120" s="168" t="str">
        <f aca="false">IF(I120="","",IF(I120="-","-",IF(UPPER(I120)="AB","+",VLOOKUP(I120,'විෂය තොරතුරු'!$P$24:$Q$28,2))))</f>
        <v/>
      </c>
      <c r="AU120" s="170" t="str">
        <f aca="false">IF(J120="","",IF(J120="-","-",IF(UPPER(J120)="AB","+",VLOOKUP(J120,'විෂය තොරතුරු'!$P$24:$Q$28,2))))</f>
        <v/>
      </c>
      <c r="AV120" s="171" t="str">
        <f aca="false">IF(K120="","",IF(K120="-","-",IF(UPPER(K120)="AB","+",VLOOKUP(K120,'විෂය තොරතුරු'!$P$24:$Q$28,2))))</f>
        <v/>
      </c>
      <c r="AW120" s="168" t="str">
        <f aca="false">IF(L120="","",IF(L120="-","-",IF(UPPER(L120)="AB","+",VLOOKUP(L120,'විෂය තොරතුරු'!$P$24:$Q$28,2))))</f>
        <v/>
      </c>
      <c r="AX120" s="168" t="str">
        <f aca="false">IF(M120="","",IF(M120="-","-",IF(UPPER(M120)="AB","+",VLOOKUP(M120,'විෂය තොරතුරු'!$P$24:$Q$28,2))))</f>
        <v/>
      </c>
      <c r="AY120" s="169" t="str">
        <f aca="false">IF(N120="","",IF(N120="-","-",IF(UPPER(N120)="AB","+",VLOOKUP(N120,'විෂය තොරතුරු'!$P$24:$Q$28,2))))</f>
        <v/>
      </c>
      <c r="AZ120" s="167" t="str">
        <f aca="false">IF(O120="","",IF(O120="-","-",IF(UPPER(O120)="AB","+",VLOOKUP(O120,'විෂය තොරතුරු'!$P$24:$Q$28,2))))</f>
        <v/>
      </c>
      <c r="BA120" s="168" t="str">
        <f aca="false">IF(P120="","",IF(P120="-","-",IF(UPPER(P120)="AB","+",VLOOKUP(P120,'විෂය තොරතුරු'!$P$24:$Q$28,2))))</f>
        <v/>
      </c>
      <c r="BB120" s="168" t="str">
        <f aca="false">IF(Q120="","",IF(Q120="-","-",IF(UPPER(Q120)="AB","+",VLOOKUP(Q120,'විෂය තොරතුරු'!$P$24:$Q$28,2))))</f>
        <v/>
      </c>
      <c r="BC120" s="168" t="str">
        <f aca="false">IF(R120="","",IF(R120="-","-",IF(UPPER(R120)="AB","+",VLOOKUP(R120,'විෂය තොරතුරු'!$P$24:$Q$28,2))))</f>
        <v/>
      </c>
      <c r="BD120" s="168" t="str">
        <f aca="false">IF(S120="","",IF(S120="-","-",IF(UPPER(S120)="AB","+",VLOOKUP(S120,'විෂය තොරතුරු'!$P$24:$Q$28,2))))</f>
        <v/>
      </c>
      <c r="BE120" s="168" t="str">
        <f aca="false">IF(T120="","",IF(T120="-","-",IF(UPPER(T120)="AB","+",VLOOKUP(T120,'විෂය තොරතුරු'!$P$24:$Q$28,2))))</f>
        <v/>
      </c>
      <c r="BF120" s="168" t="str">
        <f aca="false">IF(U120="","",IF(U120="-","-",IF(UPPER(U120)="AB","+",VLOOKUP(U120,'විෂය තොරතුරු'!$P$24:$Q$28,2))))</f>
        <v/>
      </c>
      <c r="BG120" s="170" t="str">
        <f aca="false">IF(V120="","",IF(V120="-","-",IF(UPPER(V120)="AB","+",VLOOKUP(V120,'විෂය තොරතුරු'!$P$24:$Q$28,2))))</f>
        <v/>
      </c>
      <c r="BH120" s="171" t="str">
        <f aca="false">IF(W120="","",IF(W120="-","-",IF(UPPER(W120)="AB","+",VLOOKUP(W120,'විෂය තොරතුරු'!$P$24:$Q$28,2))))</f>
        <v/>
      </c>
      <c r="BI120" s="168" t="str">
        <f aca="false">IF(X120="","",IF(X120="-","-",IF(UPPER(X120)="AB","+",VLOOKUP(X120,'විෂය තොරතුරු'!$P$24:$Q$28,2))))</f>
        <v/>
      </c>
      <c r="BJ120" s="168" t="str">
        <f aca="false">IF(Y120="","",IF(Y120="-","-",IF(UPPER(Y120)="AB","+",VLOOKUP(Y120,'විෂය තොරතුරු'!$P$24:$Q$28,2))))</f>
        <v/>
      </c>
      <c r="BK120" s="168" t="str">
        <f aca="false">IF(Z120="","",IF(Z120="-","-",IF(UPPER(Z120)="AB","+",VLOOKUP(Z120,'විෂය තොරතුරු'!$P$24:$Q$28,2))))</f>
        <v/>
      </c>
      <c r="BL120" s="168" t="str">
        <f aca="false">IF(AA120="","",IF(AA120="-","-",IF(UPPER(AA120)="AB","+",VLOOKUP(AA120,'විෂය තොරතුරු'!$P$24:$Q$28,2))))</f>
        <v/>
      </c>
      <c r="BM120" s="168" t="str">
        <f aca="false">IF(AB120="","",IF(AB120="-","-",IF(UPPER(AB120)="AB","+",VLOOKUP(AB120,'විෂය තොරතුරු'!$P$24:$Q$28,2))))</f>
        <v/>
      </c>
      <c r="BN120" s="168" t="str">
        <f aca="false">IF(AC120="","",IF(AC120="-","-",IF(UPPER(AC120)="AB","+",VLOOKUP(AC120,'විෂය තොරතුරු'!$P$24:$Q$28,2))))</f>
        <v/>
      </c>
      <c r="BO120" s="169" t="str">
        <f aca="false">IF(AD120="","",IF(AD120="-","-",IF(UPPER(AD120)="AB","+",VLOOKUP(AD120,'විෂය තොරතුරු'!$P$24:$Q$28,2))))</f>
        <v/>
      </c>
      <c r="BP120" s="171" t="str">
        <f aca="false">IF(AE120="","",IF(AE120="-","-",IF(UPPER(AE120)="AB","+",VLOOKUP(AE120,'විෂය තොරතුරු'!$P$24:$Q$28,2))))</f>
        <v/>
      </c>
      <c r="BQ120" s="168" t="str">
        <f aca="false">IF(AF120="","",IF(AF120="-","-",IF(UPPER(AF120)="AB","+",VLOOKUP(AF120,'විෂය තොරතුරු'!$P$24:$Q$28,2))))</f>
        <v/>
      </c>
      <c r="BR120" s="168" t="str">
        <f aca="false">IF(AG120="","",IF(AG120="-","-",IF(UPPER(AG120)="AB","+",VLOOKUP(AG120,'විෂය තොරතුරු'!$P$24:$Q$28,2))))</f>
        <v/>
      </c>
      <c r="BS120" s="168" t="str">
        <f aca="false">IF(AH120="","",IF(AH120="-","-",IF(UPPER(AH120)="AB","+",VLOOKUP(AH120,'විෂය තොරතුරු'!$P$24:$Q$28,2))))</f>
        <v/>
      </c>
      <c r="BT120" s="168" t="str">
        <f aca="false">IF(AI120="","",IF(AI120="-","-",IF(UPPER(AI120)="AB","+",VLOOKUP(AI120,'විෂය තොරතුරු'!$P$24:$Q$28,2))))</f>
        <v/>
      </c>
      <c r="BU120" s="168" t="str">
        <f aca="false">IF(AJ120="","",IF(AJ120="-","-",IF(UPPER(AJ120)="AB","+",VLOOKUP(AJ120,'විෂය තොරතුරු'!$P$24:$Q$28,2))))</f>
        <v/>
      </c>
      <c r="BV120" s="168" t="str">
        <f aca="false">IF(AK120="","",IF(AK120="-","-",IF(UPPER(AK120)="AB","+",VLOOKUP(AK120,'විෂය තොරතුරු'!$P$24:$Q$28,2))))</f>
        <v/>
      </c>
      <c r="BW120" s="169" t="str">
        <f aca="false">IF(AL120="","",IF(AL120="-","-",IF(UPPER(AL120)="AB","+",VLOOKUP(AL120,'විෂය තොරතුරු'!$P$24:$Q$28,2))))</f>
        <v/>
      </c>
      <c r="BX120" s="171" t="str">
        <f aca="false">IF($B120="","",COUNTIF($AP120:$BW120,"A"))</f>
        <v/>
      </c>
      <c r="BY120" s="171" t="str">
        <f aca="false">IF($B120="","",COUNTIF($AP120:$BW120,"B"))</f>
        <v/>
      </c>
      <c r="BZ120" s="171" t="str">
        <f aca="false">IF($B120="","",COUNTIF($AP120:$BW120,"C"))</f>
        <v/>
      </c>
      <c r="CA120" s="171" t="str">
        <f aca="false">IF($B120="","",COUNTIF($AP120:$BW120,"S"))</f>
        <v/>
      </c>
      <c r="CB120" s="171" t="str">
        <f aca="false">IF($B120="","",COUNTIF($AP120:$BW120,"W"))</f>
        <v/>
      </c>
      <c r="CC120" s="171" t="str">
        <f aca="false">IF(B120="","",SUM(BX120:CA120))</f>
        <v/>
      </c>
      <c r="CD120" s="169" t="str">
        <f aca="false">IF(B120="","",SUM(BX120:BZ120))</f>
        <v/>
      </c>
      <c r="CE120" s="172" t="str">
        <f aca="false">IF(B120="","",IF(AND(CC120&gt;=6,CD120&gt;=3,OR(E120&gt;=35,F120&gt;=35),L120&gt;=35),"6/3 සමත්",IF(AND(CC120&gt;=5,CD120&gt;=3,OR(E120&gt;=35,F120&gt;=35,L120&gt;=35)),"5/3 සමත්",IF(AND(CC120&gt;=4,CD120&gt;=1,OR(E120&gt;=20,F120&gt;=20,L120&gt;=20)),"සමත් කළ හැකි",IF(CB120=9,"W9","අසමත් ?")))))</f>
        <v/>
      </c>
    </row>
    <row r="121" customFormat="false" ht="13.8" hidden="false" customHeight="false" outlineLevel="0" collapsed="false">
      <c r="A121" s="160" t="n">
        <v>22</v>
      </c>
      <c r="B121" s="161"/>
      <c r="C121" s="161"/>
      <c r="D121" s="162"/>
      <c r="E121" s="163"/>
      <c r="F121" s="164"/>
      <c r="G121" s="163"/>
      <c r="H121" s="165"/>
      <c r="I121" s="165"/>
      <c r="J121" s="164"/>
      <c r="K121" s="163"/>
      <c r="L121" s="165"/>
      <c r="M121" s="165"/>
      <c r="N121" s="164"/>
      <c r="O121" s="163"/>
      <c r="P121" s="165"/>
      <c r="Q121" s="165"/>
      <c r="R121" s="165"/>
      <c r="S121" s="165"/>
      <c r="T121" s="165"/>
      <c r="U121" s="165"/>
      <c r="V121" s="164"/>
      <c r="W121" s="163"/>
      <c r="X121" s="165"/>
      <c r="Y121" s="165"/>
      <c r="Z121" s="165"/>
      <c r="AA121" s="165"/>
      <c r="AB121" s="165"/>
      <c r="AC121" s="165"/>
      <c r="AD121" s="164"/>
      <c r="AE121" s="163"/>
      <c r="AF121" s="165"/>
      <c r="AG121" s="165"/>
      <c r="AH121" s="165"/>
      <c r="AI121" s="165"/>
      <c r="AJ121" s="165"/>
      <c r="AK121" s="165"/>
      <c r="AL121" s="166"/>
      <c r="AM121" s="167" t="str">
        <f aca="false">IF(B121="","",SUM(E121:AL121))</f>
        <v/>
      </c>
      <c r="AN121" s="168" t="str">
        <f aca="false">IF(B121="","",AM121/9)</f>
        <v/>
      </c>
      <c r="AO121" s="169" t="str">
        <f aca="false">IF(B121="","",IF(AM121=0,"-",RANK(AM121,$AM$100:$AM$149,0)))</f>
        <v/>
      </c>
      <c r="AP121" s="167" t="str">
        <f aca="false">IF(E121="","",IF(E121="-","-",IF(UPPER(E121)="AB","+",VLOOKUP(E121,'විෂය තොරතුරු'!$P$24:$Q$28,2))))</f>
        <v/>
      </c>
      <c r="AQ121" s="168" t="str">
        <f aca="false">IF(F121="","",IF(F121="-","-",IF(UPPER(F121)="AB","+",VLOOKUP(F121,'විෂය තොරතුරු'!$P$24:$Q$28,2))))</f>
        <v/>
      </c>
      <c r="AR121" s="168" t="str">
        <f aca="false">IF(G121="","",IF(G121="-","-",IF(UPPER(G121)="AB","+",VLOOKUP(G121,'විෂය තොරතුරු'!$P$24:$Q$28,2))))</f>
        <v/>
      </c>
      <c r="AS121" s="168" t="str">
        <f aca="false">IF(H121="","",IF(H121="-","-",IF(UPPER(H121)="AB","+",VLOOKUP(H121,'විෂය තොරතුරු'!$P$24:$Q$28,2))))</f>
        <v/>
      </c>
      <c r="AT121" s="168" t="str">
        <f aca="false">IF(I121="","",IF(I121="-","-",IF(UPPER(I121)="AB","+",VLOOKUP(I121,'විෂය තොරතුරු'!$P$24:$Q$28,2))))</f>
        <v/>
      </c>
      <c r="AU121" s="170" t="str">
        <f aca="false">IF(J121="","",IF(J121="-","-",IF(UPPER(J121)="AB","+",VLOOKUP(J121,'විෂය තොරතුරු'!$P$24:$Q$28,2))))</f>
        <v/>
      </c>
      <c r="AV121" s="171" t="str">
        <f aca="false">IF(K121="","",IF(K121="-","-",IF(UPPER(K121)="AB","+",VLOOKUP(K121,'විෂය තොරතුරු'!$P$24:$Q$28,2))))</f>
        <v/>
      </c>
      <c r="AW121" s="168" t="str">
        <f aca="false">IF(L121="","",IF(L121="-","-",IF(UPPER(L121)="AB","+",VLOOKUP(L121,'විෂය තොරතුරු'!$P$24:$Q$28,2))))</f>
        <v/>
      </c>
      <c r="AX121" s="168" t="str">
        <f aca="false">IF(M121="","",IF(M121="-","-",IF(UPPER(M121)="AB","+",VLOOKUP(M121,'විෂය තොරතුරු'!$P$24:$Q$28,2))))</f>
        <v/>
      </c>
      <c r="AY121" s="169" t="str">
        <f aca="false">IF(N121="","",IF(N121="-","-",IF(UPPER(N121)="AB","+",VLOOKUP(N121,'විෂය තොරතුරු'!$P$24:$Q$28,2))))</f>
        <v/>
      </c>
      <c r="AZ121" s="167" t="str">
        <f aca="false">IF(O121="","",IF(O121="-","-",IF(UPPER(O121)="AB","+",VLOOKUP(O121,'විෂය තොරතුරු'!$P$24:$Q$28,2))))</f>
        <v/>
      </c>
      <c r="BA121" s="168" t="str">
        <f aca="false">IF(P121="","",IF(P121="-","-",IF(UPPER(P121)="AB","+",VLOOKUP(P121,'විෂය තොරතුරු'!$P$24:$Q$28,2))))</f>
        <v/>
      </c>
      <c r="BB121" s="168" t="str">
        <f aca="false">IF(Q121="","",IF(Q121="-","-",IF(UPPER(Q121)="AB","+",VLOOKUP(Q121,'විෂය තොරතුරු'!$P$24:$Q$28,2))))</f>
        <v/>
      </c>
      <c r="BC121" s="168" t="str">
        <f aca="false">IF(R121="","",IF(R121="-","-",IF(UPPER(R121)="AB","+",VLOOKUP(R121,'විෂය තොරතුරු'!$P$24:$Q$28,2))))</f>
        <v/>
      </c>
      <c r="BD121" s="168" t="str">
        <f aca="false">IF(S121="","",IF(S121="-","-",IF(UPPER(S121)="AB","+",VLOOKUP(S121,'විෂය තොරතුරු'!$P$24:$Q$28,2))))</f>
        <v/>
      </c>
      <c r="BE121" s="168" t="str">
        <f aca="false">IF(T121="","",IF(T121="-","-",IF(UPPER(T121)="AB","+",VLOOKUP(T121,'විෂය තොරතුරු'!$P$24:$Q$28,2))))</f>
        <v/>
      </c>
      <c r="BF121" s="168" t="str">
        <f aca="false">IF(U121="","",IF(U121="-","-",IF(UPPER(U121)="AB","+",VLOOKUP(U121,'විෂය තොරතුරු'!$P$24:$Q$28,2))))</f>
        <v/>
      </c>
      <c r="BG121" s="170" t="str">
        <f aca="false">IF(V121="","",IF(V121="-","-",IF(UPPER(V121)="AB","+",VLOOKUP(V121,'විෂය තොරතුරු'!$P$24:$Q$28,2))))</f>
        <v/>
      </c>
      <c r="BH121" s="171" t="str">
        <f aca="false">IF(W121="","",IF(W121="-","-",IF(UPPER(W121)="AB","+",VLOOKUP(W121,'විෂය තොරතුරු'!$P$24:$Q$28,2))))</f>
        <v/>
      </c>
      <c r="BI121" s="168" t="str">
        <f aca="false">IF(X121="","",IF(X121="-","-",IF(UPPER(X121)="AB","+",VLOOKUP(X121,'විෂය තොරතුරු'!$P$24:$Q$28,2))))</f>
        <v/>
      </c>
      <c r="BJ121" s="168" t="str">
        <f aca="false">IF(Y121="","",IF(Y121="-","-",IF(UPPER(Y121)="AB","+",VLOOKUP(Y121,'විෂය තොරතුරු'!$P$24:$Q$28,2))))</f>
        <v/>
      </c>
      <c r="BK121" s="168" t="str">
        <f aca="false">IF(Z121="","",IF(Z121="-","-",IF(UPPER(Z121)="AB","+",VLOOKUP(Z121,'විෂය තොරතුරු'!$P$24:$Q$28,2))))</f>
        <v/>
      </c>
      <c r="BL121" s="168" t="str">
        <f aca="false">IF(AA121="","",IF(AA121="-","-",IF(UPPER(AA121)="AB","+",VLOOKUP(AA121,'විෂය තොරතුරු'!$P$24:$Q$28,2))))</f>
        <v/>
      </c>
      <c r="BM121" s="168" t="str">
        <f aca="false">IF(AB121="","",IF(AB121="-","-",IF(UPPER(AB121)="AB","+",VLOOKUP(AB121,'විෂය තොරතුරු'!$P$24:$Q$28,2))))</f>
        <v/>
      </c>
      <c r="BN121" s="168" t="str">
        <f aca="false">IF(AC121="","",IF(AC121="-","-",IF(UPPER(AC121)="AB","+",VLOOKUP(AC121,'විෂය තොරතුරු'!$P$24:$Q$28,2))))</f>
        <v/>
      </c>
      <c r="BO121" s="169" t="str">
        <f aca="false">IF(AD121="","",IF(AD121="-","-",IF(UPPER(AD121)="AB","+",VLOOKUP(AD121,'විෂය තොරතුරු'!$P$24:$Q$28,2))))</f>
        <v/>
      </c>
      <c r="BP121" s="171" t="str">
        <f aca="false">IF(AE121="","",IF(AE121="-","-",IF(UPPER(AE121)="AB","+",VLOOKUP(AE121,'විෂය තොරතුරු'!$P$24:$Q$28,2))))</f>
        <v/>
      </c>
      <c r="BQ121" s="168" t="str">
        <f aca="false">IF(AF121="","",IF(AF121="-","-",IF(UPPER(AF121)="AB","+",VLOOKUP(AF121,'විෂය තොරතුරු'!$P$24:$Q$28,2))))</f>
        <v/>
      </c>
      <c r="BR121" s="168" t="str">
        <f aca="false">IF(AG121="","",IF(AG121="-","-",IF(UPPER(AG121)="AB","+",VLOOKUP(AG121,'විෂය තොරතුරු'!$P$24:$Q$28,2))))</f>
        <v/>
      </c>
      <c r="BS121" s="168" t="str">
        <f aca="false">IF(AH121="","",IF(AH121="-","-",IF(UPPER(AH121)="AB","+",VLOOKUP(AH121,'විෂය තොරතුරු'!$P$24:$Q$28,2))))</f>
        <v/>
      </c>
      <c r="BT121" s="168" t="str">
        <f aca="false">IF(AI121="","",IF(AI121="-","-",IF(UPPER(AI121)="AB","+",VLOOKUP(AI121,'විෂය තොරතුරු'!$P$24:$Q$28,2))))</f>
        <v/>
      </c>
      <c r="BU121" s="168" t="str">
        <f aca="false">IF(AJ121="","",IF(AJ121="-","-",IF(UPPER(AJ121)="AB","+",VLOOKUP(AJ121,'විෂය තොරතුරු'!$P$24:$Q$28,2))))</f>
        <v/>
      </c>
      <c r="BV121" s="168" t="str">
        <f aca="false">IF(AK121="","",IF(AK121="-","-",IF(UPPER(AK121)="AB","+",VLOOKUP(AK121,'විෂය තොරතුරු'!$P$24:$Q$28,2))))</f>
        <v/>
      </c>
      <c r="BW121" s="169" t="str">
        <f aca="false">IF(AL121="","",IF(AL121="-","-",IF(UPPER(AL121)="AB","+",VLOOKUP(AL121,'විෂය තොරතුරු'!$P$24:$Q$28,2))))</f>
        <v/>
      </c>
      <c r="BX121" s="171" t="str">
        <f aca="false">IF($B121="","",COUNTIF($AP121:$BW121,"A"))</f>
        <v/>
      </c>
      <c r="BY121" s="171" t="str">
        <f aca="false">IF($B121="","",COUNTIF($AP121:$BW121,"B"))</f>
        <v/>
      </c>
      <c r="BZ121" s="171" t="str">
        <f aca="false">IF($B121="","",COUNTIF($AP121:$BW121,"C"))</f>
        <v/>
      </c>
      <c r="CA121" s="171" t="str">
        <f aca="false">IF($B121="","",COUNTIF($AP121:$BW121,"S"))</f>
        <v/>
      </c>
      <c r="CB121" s="171" t="str">
        <f aca="false">IF($B121="","",COUNTIF($AP121:$BW121,"W"))</f>
        <v/>
      </c>
      <c r="CC121" s="171" t="str">
        <f aca="false">IF(B121="","",SUM(BX121:CA121))</f>
        <v/>
      </c>
      <c r="CD121" s="169" t="str">
        <f aca="false">IF(B121="","",SUM(BX121:BZ121))</f>
        <v/>
      </c>
      <c r="CE121" s="172" t="str">
        <f aca="false">IF(B121="","",IF(AND(CC121&gt;=6,CD121&gt;=3,OR(E121&gt;=35,F121&gt;=35),L121&gt;=35),"6/3 සමත්",IF(AND(CC121&gt;=5,CD121&gt;=3,OR(E121&gt;=35,F121&gt;=35,L121&gt;=35)),"5/3 සමත්",IF(AND(CC121&gt;=4,CD121&gt;=1,OR(E121&gt;=20,F121&gt;=20,L121&gt;=20)),"සමත් කළ හැකි",IF(CB121=9,"W9","අසමත් ?")))))</f>
        <v/>
      </c>
    </row>
    <row r="122" customFormat="false" ht="13.8" hidden="false" customHeight="false" outlineLevel="0" collapsed="false">
      <c r="A122" s="160" t="n">
        <v>23</v>
      </c>
      <c r="B122" s="161"/>
      <c r="C122" s="161"/>
      <c r="D122" s="162"/>
      <c r="E122" s="163"/>
      <c r="F122" s="164"/>
      <c r="G122" s="163"/>
      <c r="H122" s="165"/>
      <c r="I122" s="165"/>
      <c r="J122" s="164"/>
      <c r="K122" s="163"/>
      <c r="L122" s="165"/>
      <c r="M122" s="165"/>
      <c r="N122" s="164"/>
      <c r="O122" s="163"/>
      <c r="P122" s="165"/>
      <c r="Q122" s="165"/>
      <c r="R122" s="165"/>
      <c r="S122" s="165"/>
      <c r="T122" s="165"/>
      <c r="U122" s="165"/>
      <c r="V122" s="164"/>
      <c r="W122" s="163"/>
      <c r="X122" s="165"/>
      <c r="Y122" s="165"/>
      <c r="Z122" s="165"/>
      <c r="AA122" s="165"/>
      <c r="AB122" s="165"/>
      <c r="AC122" s="165"/>
      <c r="AD122" s="164"/>
      <c r="AE122" s="163"/>
      <c r="AF122" s="165"/>
      <c r="AG122" s="165"/>
      <c r="AH122" s="165"/>
      <c r="AI122" s="165"/>
      <c r="AJ122" s="165"/>
      <c r="AK122" s="165"/>
      <c r="AL122" s="166"/>
      <c r="AM122" s="167" t="str">
        <f aca="false">IF(B122="","",SUM(E122:AL122))</f>
        <v/>
      </c>
      <c r="AN122" s="168" t="str">
        <f aca="false">IF(B122="","",AM122/9)</f>
        <v/>
      </c>
      <c r="AO122" s="169" t="str">
        <f aca="false">IF(B122="","",IF(AM122=0,"-",RANK(AM122,$AM$100:$AM$149,0)))</f>
        <v/>
      </c>
      <c r="AP122" s="167" t="str">
        <f aca="false">IF(E122="","",IF(E122="-","-",IF(UPPER(E122)="AB","+",VLOOKUP(E122,'විෂය තොරතුරු'!$P$24:$Q$28,2))))</f>
        <v/>
      </c>
      <c r="AQ122" s="168" t="str">
        <f aca="false">IF(F122="","",IF(F122="-","-",IF(UPPER(F122)="AB","+",VLOOKUP(F122,'විෂය තොරතුරු'!$P$24:$Q$28,2))))</f>
        <v/>
      </c>
      <c r="AR122" s="168" t="str">
        <f aca="false">IF(G122="","",IF(G122="-","-",IF(UPPER(G122)="AB","+",VLOOKUP(G122,'විෂය තොරතුරු'!$P$24:$Q$28,2))))</f>
        <v/>
      </c>
      <c r="AS122" s="168" t="str">
        <f aca="false">IF(H122="","",IF(H122="-","-",IF(UPPER(H122)="AB","+",VLOOKUP(H122,'විෂය තොරතුරු'!$P$24:$Q$28,2))))</f>
        <v/>
      </c>
      <c r="AT122" s="168" t="str">
        <f aca="false">IF(I122="","",IF(I122="-","-",IF(UPPER(I122)="AB","+",VLOOKUP(I122,'විෂය තොරතුරු'!$P$24:$Q$28,2))))</f>
        <v/>
      </c>
      <c r="AU122" s="170" t="str">
        <f aca="false">IF(J122="","",IF(J122="-","-",IF(UPPER(J122)="AB","+",VLOOKUP(J122,'විෂය තොරතුරු'!$P$24:$Q$28,2))))</f>
        <v/>
      </c>
      <c r="AV122" s="171" t="str">
        <f aca="false">IF(K122="","",IF(K122="-","-",IF(UPPER(K122)="AB","+",VLOOKUP(K122,'විෂය තොරතුරු'!$P$24:$Q$28,2))))</f>
        <v/>
      </c>
      <c r="AW122" s="168" t="str">
        <f aca="false">IF(L122="","",IF(L122="-","-",IF(UPPER(L122)="AB","+",VLOOKUP(L122,'විෂය තොරතුරු'!$P$24:$Q$28,2))))</f>
        <v/>
      </c>
      <c r="AX122" s="168" t="str">
        <f aca="false">IF(M122="","",IF(M122="-","-",IF(UPPER(M122)="AB","+",VLOOKUP(M122,'විෂය තොරතුරු'!$P$24:$Q$28,2))))</f>
        <v/>
      </c>
      <c r="AY122" s="169" t="str">
        <f aca="false">IF(N122="","",IF(N122="-","-",IF(UPPER(N122)="AB","+",VLOOKUP(N122,'විෂය තොරතුරු'!$P$24:$Q$28,2))))</f>
        <v/>
      </c>
      <c r="AZ122" s="167" t="str">
        <f aca="false">IF(O122="","",IF(O122="-","-",IF(UPPER(O122)="AB","+",VLOOKUP(O122,'විෂය තොරතුරු'!$P$24:$Q$28,2))))</f>
        <v/>
      </c>
      <c r="BA122" s="168" t="str">
        <f aca="false">IF(P122="","",IF(P122="-","-",IF(UPPER(P122)="AB","+",VLOOKUP(P122,'විෂය තොරතුරු'!$P$24:$Q$28,2))))</f>
        <v/>
      </c>
      <c r="BB122" s="168" t="str">
        <f aca="false">IF(Q122="","",IF(Q122="-","-",IF(UPPER(Q122)="AB","+",VLOOKUP(Q122,'විෂය තොරතුරු'!$P$24:$Q$28,2))))</f>
        <v/>
      </c>
      <c r="BC122" s="168" t="str">
        <f aca="false">IF(R122="","",IF(R122="-","-",IF(UPPER(R122)="AB","+",VLOOKUP(R122,'විෂය තොරතුරු'!$P$24:$Q$28,2))))</f>
        <v/>
      </c>
      <c r="BD122" s="168" t="str">
        <f aca="false">IF(S122="","",IF(S122="-","-",IF(UPPER(S122)="AB","+",VLOOKUP(S122,'විෂය තොරතුරු'!$P$24:$Q$28,2))))</f>
        <v/>
      </c>
      <c r="BE122" s="168" t="str">
        <f aca="false">IF(T122="","",IF(T122="-","-",IF(UPPER(T122)="AB","+",VLOOKUP(T122,'විෂය තොරතුරු'!$P$24:$Q$28,2))))</f>
        <v/>
      </c>
      <c r="BF122" s="168" t="str">
        <f aca="false">IF(U122="","",IF(U122="-","-",IF(UPPER(U122)="AB","+",VLOOKUP(U122,'විෂය තොරතුරු'!$P$24:$Q$28,2))))</f>
        <v/>
      </c>
      <c r="BG122" s="170" t="str">
        <f aca="false">IF(V122="","",IF(V122="-","-",IF(UPPER(V122)="AB","+",VLOOKUP(V122,'විෂය තොරතුරු'!$P$24:$Q$28,2))))</f>
        <v/>
      </c>
      <c r="BH122" s="171" t="str">
        <f aca="false">IF(W122="","",IF(W122="-","-",IF(UPPER(W122)="AB","+",VLOOKUP(W122,'විෂය තොරතුරු'!$P$24:$Q$28,2))))</f>
        <v/>
      </c>
      <c r="BI122" s="168" t="str">
        <f aca="false">IF(X122="","",IF(X122="-","-",IF(UPPER(X122)="AB","+",VLOOKUP(X122,'විෂය තොරතුරු'!$P$24:$Q$28,2))))</f>
        <v/>
      </c>
      <c r="BJ122" s="168" t="str">
        <f aca="false">IF(Y122="","",IF(Y122="-","-",IF(UPPER(Y122)="AB","+",VLOOKUP(Y122,'විෂය තොරතුරු'!$P$24:$Q$28,2))))</f>
        <v/>
      </c>
      <c r="BK122" s="168" t="str">
        <f aca="false">IF(Z122="","",IF(Z122="-","-",IF(UPPER(Z122)="AB","+",VLOOKUP(Z122,'විෂය තොරතුරු'!$P$24:$Q$28,2))))</f>
        <v/>
      </c>
      <c r="BL122" s="168" t="str">
        <f aca="false">IF(AA122="","",IF(AA122="-","-",IF(UPPER(AA122)="AB","+",VLOOKUP(AA122,'විෂය තොරතුරු'!$P$24:$Q$28,2))))</f>
        <v/>
      </c>
      <c r="BM122" s="168" t="str">
        <f aca="false">IF(AB122="","",IF(AB122="-","-",IF(UPPER(AB122)="AB","+",VLOOKUP(AB122,'විෂය තොරතුරු'!$P$24:$Q$28,2))))</f>
        <v/>
      </c>
      <c r="BN122" s="168" t="str">
        <f aca="false">IF(AC122="","",IF(AC122="-","-",IF(UPPER(AC122)="AB","+",VLOOKUP(AC122,'විෂය තොරතුරු'!$P$24:$Q$28,2))))</f>
        <v/>
      </c>
      <c r="BO122" s="169" t="str">
        <f aca="false">IF(AD122="","",IF(AD122="-","-",IF(UPPER(AD122)="AB","+",VLOOKUP(AD122,'විෂය තොරතුරු'!$P$24:$Q$28,2))))</f>
        <v/>
      </c>
      <c r="BP122" s="171" t="str">
        <f aca="false">IF(AE122="","",IF(AE122="-","-",IF(UPPER(AE122)="AB","+",VLOOKUP(AE122,'විෂය තොරතුරු'!$P$24:$Q$28,2))))</f>
        <v/>
      </c>
      <c r="BQ122" s="168" t="str">
        <f aca="false">IF(AF122="","",IF(AF122="-","-",IF(UPPER(AF122)="AB","+",VLOOKUP(AF122,'විෂය තොරතුරු'!$P$24:$Q$28,2))))</f>
        <v/>
      </c>
      <c r="BR122" s="168" t="str">
        <f aca="false">IF(AG122="","",IF(AG122="-","-",IF(UPPER(AG122)="AB","+",VLOOKUP(AG122,'විෂය තොරතුරු'!$P$24:$Q$28,2))))</f>
        <v/>
      </c>
      <c r="BS122" s="168" t="str">
        <f aca="false">IF(AH122="","",IF(AH122="-","-",IF(UPPER(AH122)="AB","+",VLOOKUP(AH122,'විෂය තොරතුරු'!$P$24:$Q$28,2))))</f>
        <v/>
      </c>
      <c r="BT122" s="168" t="str">
        <f aca="false">IF(AI122="","",IF(AI122="-","-",IF(UPPER(AI122)="AB","+",VLOOKUP(AI122,'විෂය තොරතුරු'!$P$24:$Q$28,2))))</f>
        <v/>
      </c>
      <c r="BU122" s="168" t="str">
        <f aca="false">IF(AJ122="","",IF(AJ122="-","-",IF(UPPER(AJ122)="AB","+",VLOOKUP(AJ122,'විෂය තොරතුරු'!$P$24:$Q$28,2))))</f>
        <v/>
      </c>
      <c r="BV122" s="168" t="str">
        <f aca="false">IF(AK122="","",IF(AK122="-","-",IF(UPPER(AK122)="AB","+",VLOOKUP(AK122,'විෂය තොරතුරු'!$P$24:$Q$28,2))))</f>
        <v/>
      </c>
      <c r="BW122" s="169" t="str">
        <f aca="false">IF(AL122="","",IF(AL122="-","-",IF(UPPER(AL122)="AB","+",VLOOKUP(AL122,'විෂය තොරතුරු'!$P$24:$Q$28,2))))</f>
        <v/>
      </c>
      <c r="BX122" s="171" t="str">
        <f aca="false">IF($B122="","",COUNTIF($AP122:$BW122,"A"))</f>
        <v/>
      </c>
      <c r="BY122" s="171" t="str">
        <f aca="false">IF($B122="","",COUNTIF($AP122:$BW122,"B"))</f>
        <v/>
      </c>
      <c r="BZ122" s="171" t="str">
        <f aca="false">IF($B122="","",COUNTIF($AP122:$BW122,"C"))</f>
        <v/>
      </c>
      <c r="CA122" s="171" t="str">
        <f aca="false">IF($B122="","",COUNTIF($AP122:$BW122,"S"))</f>
        <v/>
      </c>
      <c r="CB122" s="171" t="str">
        <f aca="false">IF($B122="","",COUNTIF($AP122:$BW122,"W"))</f>
        <v/>
      </c>
      <c r="CC122" s="171" t="str">
        <f aca="false">IF(B122="","",SUM(BX122:CA122))</f>
        <v/>
      </c>
      <c r="CD122" s="169" t="str">
        <f aca="false">IF(B122="","",SUM(BX122:BZ122))</f>
        <v/>
      </c>
      <c r="CE122" s="172" t="str">
        <f aca="false">IF(B122="","",IF(AND(CC122&gt;=6,CD122&gt;=3,OR(E122&gt;=35,F122&gt;=35),L122&gt;=35),"6/3 සමත්",IF(AND(CC122&gt;=5,CD122&gt;=3,OR(E122&gt;=35,F122&gt;=35,L122&gt;=35)),"5/3 සමත්",IF(AND(CC122&gt;=4,CD122&gt;=1,OR(E122&gt;=20,F122&gt;=20,L122&gt;=20)),"සමත් කළ හැකි",IF(CB122=9,"W9","අසමත් ?")))))</f>
        <v/>
      </c>
    </row>
    <row r="123" customFormat="false" ht="13.8" hidden="false" customHeight="false" outlineLevel="0" collapsed="false">
      <c r="A123" s="160" t="n">
        <v>24</v>
      </c>
      <c r="B123" s="161"/>
      <c r="C123" s="161"/>
      <c r="D123" s="162"/>
      <c r="E123" s="163"/>
      <c r="F123" s="164"/>
      <c r="G123" s="163"/>
      <c r="H123" s="165"/>
      <c r="I123" s="165"/>
      <c r="J123" s="164"/>
      <c r="K123" s="163"/>
      <c r="L123" s="165"/>
      <c r="M123" s="165"/>
      <c r="N123" s="164"/>
      <c r="O123" s="163"/>
      <c r="P123" s="165"/>
      <c r="Q123" s="165"/>
      <c r="R123" s="165"/>
      <c r="S123" s="165"/>
      <c r="T123" s="165"/>
      <c r="U123" s="165"/>
      <c r="V123" s="164"/>
      <c r="W123" s="163"/>
      <c r="X123" s="165"/>
      <c r="Y123" s="165"/>
      <c r="Z123" s="165"/>
      <c r="AA123" s="165"/>
      <c r="AB123" s="165"/>
      <c r="AC123" s="165"/>
      <c r="AD123" s="164"/>
      <c r="AE123" s="163"/>
      <c r="AF123" s="165"/>
      <c r="AG123" s="165"/>
      <c r="AH123" s="165"/>
      <c r="AI123" s="165"/>
      <c r="AJ123" s="165"/>
      <c r="AK123" s="165"/>
      <c r="AL123" s="166"/>
      <c r="AM123" s="167" t="str">
        <f aca="false">IF(B123="","",SUM(E123:AL123))</f>
        <v/>
      </c>
      <c r="AN123" s="168" t="str">
        <f aca="false">IF(B123="","",AM123/9)</f>
        <v/>
      </c>
      <c r="AO123" s="169" t="str">
        <f aca="false">IF(B123="","",IF(AM123=0,"-",RANK(AM123,$AM$100:$AM$149,0)))</f>
        <v/>
      </c>
      <c r="AP123" s="167" t="str">
        <f aca="false">IF(E123="","",IF(E123="-","-",IF(UPPER(E123)="AB","+",VLOOKUP(E123,'විෂය තොරතුරු'!$P$24:$Q$28,2))))</f>
        <v/>
      </c>
      <c r="AQ123" s="168" t="str">
        <f aca="false">IF(F123="","",IF(F123="-","-",IF(UPPER(F123)="AB","+",VLOOKUP(F123,'විෂය තොරතුරු'!$P$24:$Q$28,2))))</f>
        <v/>
      </c>
      <c r="AR123" s="168" t="str">
        <f aca="false">IF(G123="","",IF(G123="-","-",IF(UPPER(G123)="AB","+",VLOOKUP(G123,'විෂය තොරතුරු'!$P$24:$Q$28,2))))</f>
        <v/>
      </c>
      <c r="AS123" s="168" t="str">
        <f aca="false">IF(H123="","",IF(H123="-","-",IF(UPPER(H123)="AB","+",VLOOKUP(H123,'විෂය තොරතුරු'!$P$24:$Q$28,2))))</f>
        <v/>
      </c>
      <c r="AT123" s="168" t="str">
        <f aca="false">IF(I123="","",IF(I123="-","-",IF(UPPER(I123)="AB","+",VLOOKUP(I123,'විෂය තොරතුරු'!$P$24:$Q$28,2))))</f>
        <v/>
      </c>
      <c r="AU123" s="170" t="str">
        <f aca="false">IF(J123="","",IF(J123="-","-",IF(UPPER(J123)="AB","+",VLOOKUP(J123,'විෂය තොරතුරු'!$P$24:$Q$28,2))))</f>
        <v/>
      </c>
      <c r="AV123" s="171" t="str">
        <f aca="false">IF(K123="","",IF(K123="-","-",IF(UPPER(K123)="AB","+",VLOOKUP(K123,'විෂය තොරතුරු'!$P$24:$Q$28,2))))</f>
        <v/>
      </c>
      <c r="AW123" s="168" t="str">
        <f aca="false">IF(L123="","",IF(L123="-","-",IF(UPPER(L123)="AB","+",VLOOKUP(L123,'විෂය තොරතුරු'!$P$24:$Q$28,2))))</f>
        <v/>
      </c>
      <c r="AX123" s="168" t="str">
        <f aca="false">IF(M123="","",IF(M123="-","-",IF(UPPER(M123)="AB","+",VLOOKUP(M123,'විෂය තොරතුරු'!$P$24:$Q$28,2))))</f>
        <v/>
      </c>
      <c r="AY123" s="169" t="str">
        <f aca="false">IF(N123="","",IF(N123="-","-",IF(UPPER(N123)="AB","+",VLOOKUP(N123,'විෂය තොරතුරු'!$P$24:$Q$28,2))))</f>
        <v/>
      </c>
      <c r="AZ123" s="167" t="str">
        <f aca="false">IF(O123="","",IF(O123="-","-",IF(UPPER(O123)="AB","+",VLOOKUP(O123,'විෂය තොරතුරු'!$P$24:$Q$28,2))))</f>
        <v/>
      </c>
      <c r="BA123" s="168" t="str">
        <f aca="false">IF(P123="","",IF(P123="-","-",IF(UPPER(P123)="AB","+",VLOOKUP(P123,'විෂය තොරතුරු'!$P$24:$Q$28,2))))</f>
        <v/>
      </c>
      <c r="BB123" s="168" t="str">
        <f aca="false">IF(Q123="","",IF(Q123="-","-",IF(UPPER(Q123)="AB","+",VLOOKUP(Q123,'විෂය තොරතුරු'!$P$24:$Q$28,2))))</f>
        <v/>
      </c>
      <c r="BC123" s="168" t="str">
        <f aca="false">IF(R123="","",IF(R123="-","-",IF(UPPER(R123)="AB","+",VLOOKUP(R123,'විෂය තොරතුරු'!$P$24:$Q$28,2))))</f>
        <v/>
      </c>
      <c r="BD123" s="168" t="str">
        <f aca="false">IF(S123="","",IF(S123="-","-",IF(UPPER(S123)="AB","+",VLOOKUP(S123,'විෂය තොරතුරු'!$P$24:$Q$28,2))))</f>
        <v/>
      </c>
      <c r="BE123" s="168" t="str">
        <f aca="false">IF(T123="","",IF(T123="-","-",IF(UPPER(T123)="AB","+",VLOOKUP(T123,'විෂය තොරතුරු'!$P$24:$Q$28,2))))</f>
        <v/>
      </c>
      <c r="BF123" s="168" t="str">
        <f aca="false">IF(U123="","",IF(U123="-","-",IF(UPPER(U123)="AB","+",VLOOKUP(U123,'විෂය තොරතුරු'!$P$24:$Q$28,2))))</f>
        <v/>
      </c>
      <c r="BG123" s="170" t="str">
        <f aca="false">IF(V123="","",IF(V123="-","-",IF(UPPER(V123)="AB","+",VLOOKUP(V123,'විෂය තොරතුරු'!$P$24:$Q$28,2))))</f>
        <v/>
      </c>
      <c r="BH123" s="171" t="str">
        <f aca="false">IF(W123="","",IF(W123="-","-",IF(UPPER(W123)="AB","+",VLOOKUP(W123,'විෂය තොරතුරු'!$P$24:$Q$28,2))))</f>
        <v/>
      </c>
      <c r="BI123" s="168" t="str">
        <f aca="false">IF(X123="","",IF(X123="-","-",IF(UPPER(X123)="AB","+",VLOOKUP(X123,'විෂය තොරතුරු'!$P$24:$Q$28,2))))</f>
        <v/>
      </c>
      <c r="BJ123" s="168" t="str">
        <f aca="false">IF(Y123="","",IF(Y123="-","-",IF(UPPER(Y123)="AB","+",VLOOKUP(Y123,'විෂය තොරතුරු'!$P$24:$Q$28,2))))</f>
        <v/>
      </c>
      <c r="BK123" s="168" t="str">
        <f aca="false">IF(Z123="","",IF(Z123="-","-",IF(UPPER(Z123)="AB","+",VLOOKUP(Z123,'විෂය තොරතුරු'!$P$24:$Q$28,2))))</f>
        <v/>
      </c>
      <c r="BL123" s="168" t="str">
        <f aca="false">IF(AA123="","",IF(AA123="-","-",IF(UPPER(AA123)="AB","+",VLOOKUP(AA123,'විෂය තොරතුරු'!$P$24:$Q$28,2))))</f>
        <v/>
      </c>
      <c r="BM123" s="168" t="str">
        <f aca="false">IF(AB123="","",IF(AB123="-","-",IF(UPPER(AB123)="AB","+",VLOOKUP(AB123,'විෂය තොරතුරු'!$P$24:$Q$28,2))))</f>
        <v/>
      </c>
      <c r="BN123" s="168" t="str">
        <f aca="false">IF(AC123="","",IF(AC123="-","-",IF(UPPER(AC123)="AB","+",VLOOKUP(AC123,'විෂය තොරතුරු'!$P$24:$Q$28,2))))</f>
        <v/>
      </c>
      <c r="BO123" s="169" t="str">
        <f aca="false">IF(AD123="","",IF(AD123="-","-",IF(UPPER(AD123)="AB","+",VLOOKUP(AD123,'විෂය තොරතුරු'!$P$24:$Q$28,2))))</f>
        <v/>
      </c>
      <c r="BP123" s="171" t="str">
        <f aca="false">IF(AE123="","",IF(AE123="-","-",IF(UPPER(AE123)="AB","+",VLOOKUP(AE123,'විෂය තොරතුරු'!$P$24:$Q$28,2))))</f>
        <v/>
      </c>
      <c r="BQ123" s="168" t="str">
        <f aca="false">IF(AF123="","",IF(AF123="-","-",IF(UPPER(AF123)="AB","+",VLOOKUP(AF123,'විෂය තොරතුරු'!$P$24:$Q$28,2))))</f>
        <v/>
      </c>
      <c r="BR123" s="168" t="str">
        <f aca="false">IF(AG123="","",IF(AG123="-","-",IF(UPPER(AG123)="AB","+",VLOOKUP(AG123,'විෂය තොරතුරු'!$P$24:$Q$28,2))))</f>
        <v/>
      </c>
      <c r="BS123" s="168" t="str">
        <f aca="false">IF(AH123="","",IF(AH123="-","-",IF(UPPER(AH123)="AB","+",VLOOKUP(AH123,'විෂය තොරතුරු'!$P$24:$Q$28,2))))</f>
        <v/>
      </c>
      <c r="BT123" s="168" t="str">
        <f aca="false">IF(AI123="","",IF(AI123="-","-",IF(UPPER(AI123)="AB","+",VLOOKUP(AI123,'විෂය තොරතුරු'!$P$24:$Q$28,2))))</f>
        <v/>
      </c>
      <c r="BU123" s="168" t="str">
        <f aca="false">IF(AJ123="","",IF(AJ123="-","-",IF(UPPER(AJ123)="AB","+",VLOOKUP(AJ123,'විෂය තොරතුරු'!$P$24:$Q$28,2))))</f>
        <v/>
      </c>
      <c r="BV123" s="168" t="str">
        <f aca="false">IF(AK123="","",IF(AK123="-","-",IF(UPPER(AK123)="AB","+",VLOOKUP(AK123,'විෂය තොරතුරු'!$P$24:$Q$28,2))))</f>
        <v/>
      </c>
      <c r="BW123" s="169" t="str">
        <f aca="false">IF(AL123="","",IF(AL123="-","-",IF(UPPER(AL123)="AB","+",VLOOKUP(AL123,'විෂය තොරතුරු'!$P$24:$Q$28,2))))</f>
        <v/>
      </c>
      <c r="BX123" s="171" t="str">
        <f aca="false">IF($B123="","",COUNTIF($AP123:$BW123,"A"))</f>
        <v/>
      </c>
      <c r="BY123" s="171" t="str">
        <f aca="false">IF($B123="","",COUNTIF($AP123:$BW123,"B"))</f>
        <v/>
      </c>
      <c r="BZ123" s="171" t="str">
        <f aca="false">IF($B123="","",COUNTIF($AP123:$BW123,"C"))</f>
        <v/>
      </c>
      <c r="CA123" s="171" t="str">
        <f aca="false">IF($B123="","",COUNTIF($AP123:$BW123,"S"))</f>
        <v/>
      </c>
      <c r="CB123" s="171" t="str">
        <f aca="false">IF($B123="","",COUNTIF($AP123:$BW123,"W"))</f>
        <v/>
      </c>
      <c r="CC123" s="171" t="str">
        <f aca="false">IF(B123="","",SUM(BX123:CA123))</f>
        <v/>
      </c>
      <c r="CD123" s="169" t="str">
        <f aca="false">IF(B123="","",SUM(BX123:BZ123))</f>
        <v/>
      </c>
      <c r="CE123" s="172" t="str">
        <f aca="false">IF(B123="","",IF(AND(CC123&gt;=6,CD123&gt;=3,OR(E123&gt;=35,F123&gt;=35),L123&gt;=35),"6/3 සමත්",IF(AND(CC123&gt;=5,CD123&gt;=3,OR(E123&gt;=35,F123&gt;=35,L123&gt;=35)),"5/3 සමත්",IF(AND(CC123&gt;=4,CD123&gt;=1,OR(E123&gt;=20,F123&gt;=20,L123&gt;=20)),"සමත් කළ හැකි",IF(CB123=9,"W9","අසමත් ?")))))</f>
        <v/>
      </c>
    </row>
    <row r="124" customFormat="false" ht="13.8" hidden="false" customHeight="false" outlineLevel="0" collapsed="false">
      <c r="A124" s="160" t="n">
        <v>25</v>
      </c>
      <c r="B124" s="161"/>
      <c r="C124" s="161"/>
      <c r="D124" s="162"/>
      <c r="E124" s="163"/>
      <c r="F124" s="164"/>
      <c r="G124" s="163"/>
      <c r="H124" s="165"/>
      <c r="I124" s="165"/>
      <c r="J124" s="164"/>
      <c r="K124" s="163"/>
      <c r="L124" s="165"/>
      <c r="M124" s="165"/>
      <c r="N124" s="164"/>
      <c r="O124" s="163"/>
      <c r="P124" s="165"/>
      <c r="Q124" s="165"/>
      <c r="R124" s="165"/>
      <c r="S124" s="165"/>
      <c r="T124" s="165"/>
      <c r="U124" s="165"/>
      <c r="V124" s="164"/>
      <c r="W124" s="163"/>
      <c r="X124" s="165"/>
      <c r="Y124" s="165"/>
      <c r="Z124" s="165"/>
      <c r="AA124" s="165"/>
      <c r="AB124" s="165"/>
      <c r="AC124" s="165"/>
      <c r="AD124" s="164"/>
      <c r="AE124" s="163"/>
      <c r="AF124" s="165"/>
      <c r="AG124" s="165"/>
      <c r="AH124" s="165"/>
      <c r="AI124" s="165"/>
      <c r="AJ124" s="165"/>
      <c r="AK124" s="165"/>
      <c r="AL124" s="166"/>
      <c r="AM124" s="167" t="str">
        <f aca="false">IF(B124="","",SUM(E124:AL124))</f>
        <v/>
      </c>
      <c r="AN124" s="168" t="str">
        <f aca="false">IF(B124="","",AM124/9)</f>
        <v/>
      </c>
      <c r="AO124" s="169" t="str">
        <f aca="false">IF(B124="","",IF(AM124=0,"-",RANK(AM124,$AM$100:$AM$149,0)))</f>
        <v/>
      </c>
      <c r="AP124" s="167" t="str">
        <f aca="false">IF(E124="","",IF(E124="-","-",IF(UPPER(E124)="AB","+",VLOOKUP(E124,'විෂය තොරතුරු'!$P$24:$Q$28,2))))</f>
        <v/>
      </c>
      <c r="AQ124" s="168" t="str">
        <f aca="false">IF(F124="","",IF(F124="-","-",IF(UPPER(F124)="AB","+",VLOOKUP(F124,'විෂය තොරතුරු'!$P$24:$Q$28,2))))</f>
        <v/>
      </c>
      <c r="AR124" s="168" t="str">
        <f aca="false">IF(G124="","",IF(G124="-","-",IF(UPPER(G124)="AB","+",VLOOKUP(G124,'විෂය තොරතුරු'!$P$24:$Q$28,2))))</f>
        <v/>
      </c>
      <c r="AS124" s="168" t="str">
        <f aca="false">IF(H124="","",IF(H124="-","-",IF(UPPER(H124)="AB","+",VLOOKUP(H124,'විෂය තොරතුරු'!$P$24:$Q$28,2))))</f>
        <v/>
      </c>
      <c r="AT124" s="168" t="str">
        <f aca="false">IF(I124="","",IF(I124="-","-",IF(UPPER(I124)="AB","+",VLOOKUP(I124,'විෂය තොරතුරු'!$P$24:$Q$28,2))))</f>
        <v/>
      </c>
      <c r="AU124" s="170" t="str">
        <f aca="false">IF(J124="","",IF(J124="-","-",IF(UPPER(J124)="AB","+",VLOOKUP(J124,'විෂය තොරතුරු'!$P$24:$Q$28,2))))</f>
        <v/>
      </c>
      <c r="AV124" s="171" t="str">
        <f aca="false">IF(K124="","",IF(K124="-","-",IF(UPPER(K124)="AB","+",VLOOKUP(K124,'විෂය තොරතුරු'!$P$24:$Q$28,2))))</f>
        <v/>
      </c>
      <c r="AW124" s="168" t="str">
        <f aca="false">IF(L124="","",IF(L124="-","-",IF(UPPER(L124)="AB","+",VLOOKUP(L124,'විෂය තොරතුරු'!$P$24:$Q$28,2))))</f>
        <v/>
      </c>
      <c r="AX124" s="168" t="str">
        <f aca="false">IF(M124="","",IF(M124="-","-",IF(UPPER(M124)="AB","+",VLOOKUP(M124,'විෂය තොරතුරු'!$P$24:$Q$28,2))))</f>
        <v/>
      </c>
      <c r="AY124" s="169" t="str">
        <f aca="false">IF(N124="","",IF(N124="-","-",IF(UPPER(N124)="AB","+",VLOOKUP(N124,'විෂය තොරතුරු'!$P$24:$Q$28,2))))</f>
        <v/>
      </c>
      <c r="AZ124" s="167" t="str">
        <f aca="false">IF(O124="","",IF(O124="-","-",IF(UPPER(O124)="AB","+",VLOOKUP(O124,'විෂය තොරතුරු'!$P$24:$Q$28,2))))</f>
        <v/>
      </c>
      <c r="BA124" s="168" t="str">
        <f aca="false">IF(P124="","",IF(P124="-","-",IF(UPPER(P124)="AB","+",VLOOKUP(P124,'විෂය තොරතුරු'!$P$24:$Q$28,2))))</f>
        <v/>
      </c>
      <c r="BB124" s="168" t="str">
        <f aca="false">IF(Q124="","",IF(Q124="-","-",IF(UPPER(Q124)="AB","+",VLOOKUP(Q124,'විෂය තොරතුරු'!$P$24:$Q$28,2))))</f>
        <v/>
      </c>
      <c r="BC124" s="168" t="str">
        <f aca="false">IF(R124="","",IF(R124="-","-",IF(UPPER(R124)="AB","+",VLOOKUP(R124,'විෂය තොරතුරු'!$P$24:$Q$28,2))))</f>
        <v/>
      </c>
      <c r="BD124" s="168" t="str">
        <f aca="false">IF(S124="","",IF(S124="-","-",IF(UPPER(S124)="AB","+",VLOOKUP(S124,'විෂය තොරතුරු'!$P$24:$Q$28,2))))</f>
        <v/>
      </c>
      <c r="BE124" s="168" t="str">
        <f aca="false">IF(T124="","",IF(T124="-","-",IF(UPPER(T124)="AB","+",VLOOKUP(T124,'විෂය තොරතුරු'!$P$24:$Q$28,2))))</f>
        <v/>
      </c>
      <c r="BF124" s="168" t="str">
        <f aca="false">IF(U124="","",IF(U124="-","-",IF(UPPER(U124)="AB","+",VLOOKUP(U124,'විෂය තොරතුරු'!$P$24:$Q$28,2))))</f>
        <v/>
      </c>
      <c r="BG124" s="170" t="str">
        <f aca="false">IF(V124="","",IF(V124="-","-",IF(UPPER(V124)="AB","+",VLOOKUP(V124,'විෂය තොරතුරු'!$P$24:$Q$28,2))))</f>
        <v/>
      </c>
      <c r="BH124" s="171" t="str">
        <f aca="false">IF(W124="","",IF(W124="-","-",IF(UPPER(W124)="AB","+",VLOOKUP(W124,'විෂය තොරතුරු'!$P$24:$Q$28,2))))</f>
        <v/>
      </c>
      <c r="BI124" s="168" t="str">
        <f aca="false">IF(X124="","",IF(X124="-","-",IF(UPPER(X124)="AB","+",VLOOKUP(X124,'විෂය තොරතුරු'!$P$24:$Q$28,2))))</f>
        <v/>
      </c>
      <c r="BJ124" s="168" t="str">
        <f aca="false">IF(Y124="","",IF(Y124="-","-",IF(UPPER(Y124)="AB","+",VLOOKUP(Y124,'විෂය තොරතුරු'!$P$24:$Q$28,2))))</f>
        <v/>
      </c>
      <c r="BK124" s="168" t="str">
        <f aca="false">IF(Z124="","",IF(Z124="-","-",IF(UPPER(Z124)="AB","+",VLOOKUP(Z124,'විෂය තොරතුරු'!$P$24:$Q$28,2))))</f>
        <v/>
      </c>
      <c r="BL124" s="168" t="str">
        <f aca="false">IF(AA124="","",IF(AA124="-","-",IF(UPPER(AA124)="AB","+",VLOOKUP(AA124,'විෂය තොරතුරු'!$P$24:$Q$28,2))))</f>
        <v/>
      </c>
      <c r="BM124" s="168" t="str">
        <f aca="false">IF(AB124="","",IF(AB124="-","-",IF(UPPER(AB124)="AB","+",VLOOKUP(AB124,'විෂය තොරතුරු'!$P$24:$Q$28,2))))</f>
        <v/>
      </c>
      <c r="BN124" s="168" t="str">
        <f aca="false">IF(AC124="","",IF(AC124="-","-",IF(UPPER(AC124)="AB","+",VLOOKUP(AC124,'විෂය තොරතුරු'!$P$24:$Q$28,2))))</f>
        <v/>
      </c>
      <c r="BO124" s="169" t="str">
        <f aca="false">IF(AD124="","",IF(AD124="-","-",IF(UPPER(AD124)="AB","+",VLOOKUP(AD124,'විෂය තොරතුරු'!$P$24:$Q$28,2))))</f>
        <v/>
      </c>
      <c r="BP124" s="171" t="str">
        <f aca="false">IF(AE124="","",IF(AE124="-","-",IF(UPPER(AE124)="AB","+",VLOOKUP(AE124,'විෂය තොරතුරු'!$P$24:$Q$28,2))))</f>
        <v/>
      </c>
      <c r="BQ124" s="168" t="str">
        <f aca="false">IF(AF124="","",IF(AF124="-","-",IF(UPPER(AF124)="AB","+",VLOOKUP(AF124,'විෂය තොරතුරු'!$P$24:$Q$28,2))))</f>
        <v/>
      </c>
      <c r="BR124" s="168" t="str">
        <f aca="false">IF(AG124="","",IF(AG124="-","-",IF(UPPER(AG124)="AB","+",VLOOKUP(AG124,'විෂය තොරතුරු'!$P$24:$Q$28,2))))</f>
        <v/>
      </c>
      <c r="BS124" s="168" t="str">
        <f aca="false">IF(AH124="","",IF(AH124="-","-",IF(UPPER(AH124)="AB","+",VLOOKUP(AH124,'විෂය තොරතුරු'!$P$24:$Q$28,2))))</f>
        <v/>
      </c>
      <c r="BT124" s="168" t="str">
        <f aca="false">IF(AI124="","",IF(AI124="-","-",IF(UPPER(AI124)="AB","+",VLOOKUP(AI124,'විෂය තොරතුරු'!$P$24:$Q$28,2))))</f>
        <v/>
      </c>
      <c r="BU124" s="168" t="str">
        <f aca="false">IF(AJ124="","",IF(AJ124="-","-",IF(UPPER(AJ124)="AB","+",VLOOKUP(AJ124,'විෂය තොරතුරු'!$P$24:$Q$28,2))))</f>
        <v/>
      </c>
      <c r="BV124" s="168" t="str">
        <f aca="false">IF(AK124="","",IF(AK124="-","-",IF(UPPER(AK124)="AB","+",VLOOKUP(AK124,'විෂය තොරතුරු'!$P$24:$Q$28,2))))</f>
        <v/>
      </c>
      <c r="BW124" s="169" t="str">
        <f aca="false">IF(AL124="","",IF(AL124="-","-",IF(UPPER(AL124)="AB","+",VLOOKUP(AL124,'විෂය තොරතුරු'!$P$24:$Q$28,2))))</f>
        <v/>
      </c>
      <c r="BX124" s="171" t="str">
        <f aca="false">IF($B124="","",COUNTIF($AP124:$BW124,"A"))</f>
        <v/>
      </c>
      <c r="BY124" s="171" t="str">
        <f aca="false">IF($B124="","",COUNTIF($AP124:$BW124,"B"))</f>
        <v/>
      </c>
      <c r="BZ124" s="171" t="str">
        <f aca="false">IF($B124="","",COUNTIF($AP124:$BW124,"C"))</f>
        <v/>
      </c>
      <c r="CA124" s="171" t="str">
        <f aca="false">IF($B124="","",COUNTIF($AP124:$BW124,"S"))</f>
        <v/>
      </c>
      <c r="CB124" s="171" t="str">
        <f aca="false">IF($B124="","",COUNTIF($AP124:$BW124,"W"))</f>
        <v/>
      </c>
      <c r="CC124" s="171" t="str">
        <f aca="false">IF(B124="","",SUM(BX124:CA124))</f>
        <v/>
      </c>
      <c r="CD124" s="169" t="str">
        <f aca="false">IF(B124="","",SUM(BX124:BZ124))</f>
        <v/>
      </c>
      <c r="CE124" s="172" t="str">
        <f aca="false">IF(B124="","",IF(AND(CC124&gt;=6,CD124&gt;=3,OR(E124&gt;=35,F124&gt;=35),L124&gt;=35),"6/3 සමත්",IF(AND(CC124&gt;=5,CD124&gt;=3,OR(E124&gt;=35,F124&gt;=35,L124&gt;=35)),"5/3 සමත්",IF(AND(CC124&gt;=4,CD124&gt;=1,OR(E124&gt;=20,F124&gt;=20,L124&gt;=20)),"සමත් කළ හැකි",IF(CB124=9,"W9","අසමත් ?")))))</f>
        <v/>
      </c>
    </row>
    <row r="125" customFormat="false" ht="13.8" hidden="false" customHeight="false" outlineLevel="0" collapsed="false">
      <c r="A125" s="160" t="n">
        <v>26</v>
      </c>
      <c r="B125" s="161"/>
      <c r="C125" s="161"/>
      <c r="D125" s="162"/>
      <c r="E125" s="163"/>
      <c r="F125" s="164"/>
      <c r="G125" s="163"/>
      <c r="H125" s="165"/>
      <c r="I125" s="165"/>
      <c r="J125" s="164"/>
      <c r="K125" s="163"/>
      <c r="L125" s="165"/>
      <c r="M125" s="165"/>
      <c r="N125" s="164"/>
      <c r="O125" s="163"/>
      <c r="P125" s="165"/>
      <c r="Q125" s="165"/>
      <c r="R125" s="165"/>
      <c r="S125" s="165"/>
      <c r="T125" s="165"/>
      <c r="U125" s="165"/>
      <c r="V125" s="164"/>
      <c r="W125" s="163"/>
      <c r="X125" s="165"/>
      <c r="Y125" s="165"/>
      <c r="Z125" s="165"/>
      <c r="AA125" s="165"/>
      <c r="AB125" s="165"/>
      <c r="AC125" s="165"/>
      <c r="AD125" s="164"/>
      <c r="AE125" s="163"/>
      <c r="AF125" s="165"/>
      <c r="AG125" s="165"/>
      <c r="AH125" s="165"/>
      <c r="AI125" s="165"/>
      <c r="AJ125" s="165"/>
      <c r="AK125" s="165"/>
      <c r="AL125" s="166"/>
      <c r="AM125" s="167" t="str">
        <f aca="false">IF(B125="","",SUM(E125:AL125))</f>
        <v/>
      </c>
      <c r="AN125" s="168" t="str">
        <f aca="false">IF(B125="","",AM125/9)</f>
        <v/>
      </c>
      <c r="AO125" s="169" t="str">
        <f aca="false">IF(B125="","",IF(AM125=0,"-",RANK(AM125,$AM$100:$AM$149,0)))</f>
        <v/>
      </c>
      <c r="AP125" s="167" t="str">
        <f aca="false">IF(E125="","",IF(E125="-","-",IF(UPPER(E125)="AB","+",VLOOKUP(E125,'විෂය තොරතුරු'!$P$24:$Q$28,2))))</f>
        <v/>
      </c>
      <c r="AQ125" s="168" t="str">
        <f aca="false">IF(F125="","",IF(F125="-","-",IF(UPPER(F125)="AB","+",VLOOKUP(F125,'විෂය තොරතුරු'!$P$24:$Q$28,2))))</f>
        <v/>
      </c>
      <c r="AR125" s="168" t="str">
        <f aca="false">IF(G125="","",IF(G125="-","-",IF(UPPER(G125)="AB","+",VLOOKUP(G125,'විෂය තොරතුරු'!$P$24:$Q$28,2))))</f>
        <v/>
      </c>
      <c r="AS125" s="168" t="str">
        <f aca="false">IF(H125="","",IF(H125="-","-",IF(UPPER(H125)="AB","+",VLOOKUP(H125,'විෂය තොරතුරු'!$P$24:$Q$28,2))))</f>
        <v/>
      </c>
      <c r="AT125" s="168" t="str">
        <f aca="false">IF(I125="","",IF(I125="-","-",IF(UPPER(I125)="AB","+",VLOOKUP(I125,'විෂය තොරතුරු'!$P$24:$Q$28,2))))</f>
        <v/>
      </c>
      <c r="AU125" s="170" t="str">
        <f aca="false">IF(J125="","",IF(J125="-","-",IF(UPPER(J125)="AB","+",VLOOKUP(J125,'විෂය තොරතුරු'!$P$24:$Q$28,2))))</f>
        <v/>
      </c>
      <c r="AV125" s="171" t="str">
        <f aca="false">IF(K125="","",IF(K125="-","-",IF(UPPER(K125)="AB","+",VLOOKUP(K125,'විෂය තොරතුරු'!$P$24:$Q$28,2))))</f>
        <v/>
      </c>
      <c r="AW125" s="168" t="str">
        <f aca="false">IF(L125="","",IF(L125="-","-",IF(UPPER(L125)="AB","+",VLOOKUP(L125,'විෂය තොරතුරු'!$P$24:$Q$28,2))))</f>
        <v/>
      </c>
      <c r="AX125" s="168" t="str">
        <f aca="false">IF(M125="","",IF(M125="-","-",IF(UPPER(M125)="AB","+",VLOOKUP(M125,'විෂය තොරතුරු'!$P$24:$Q$28,2))))</f>
        <v/>
      </c>
      <c r="AY125" s="169" t="str">
        <f aca="false">IF(N125="","",IF(N125="-","-",IF(UPPER(N125)="AB","+",VLOOKUP(N125,'විෂය තොරතුරු'!$P$24:$Q$28,2))))</f>
        <v/>
      </c>
      <c r="AZ125" s="167" t="str">
        <f aca="false">IF(O125="","",IF(O125="-","-",IF(UPPER(O125)="AB","+",VLOOKUP(O125,'විෂය තොරතුරු'!$P$24:$Q$28,2))))</f>
        <v/>
      </c>
      <c r="BA125" s="168" t="str">
        <f aca="false">IF(P125="","",IF(P125="-","-",IF(UPPER(P125)="AB","+",VLOOKUP(P125,'විෂය තොරතුරු'!$P$24:$Q$28,2))))</f>
        <v/>
      </c>
      <c r="BB125" s="168" t="str">
        <f aca="false">IF(Q125="","",IF(Q125="-","-",IF(UPPER(Q125)="AB","+",VLOOKUP(Q125,'විෂය තොරතුරු'!$P$24:$Q$28,2))))</f>
        <v/>
      </c>
      <c r="BC125" s="168" t="str">
        <f aca="false">IF(R125="","",IF(R125="-","-",IF(UPPER(R125)="AB","+",VLOOKUP(R125,'විෂය තොරතුරු'!$P$24:$Q$28,2))))</f>
        <v/>
      </c>
      <c r="BD125" s="168" t="str">
        <f aca="false">IF(S125="","",IF(S125="-","-",IF(UPPER(S125)="AB","+",VLOOKUP(S125,'විෂය තොරතුරු'!$P$24:$Q$28,2))))</f>
        <v/>
      </c>
      <c r="BE125" s="168" t="str">
        <f aca="false">IF(T125="","",IF(T125="-","-",IF(UPPER(T125)="AB","+",VLOOKUP(T125,'විෂය තොරතුරු'!$P$24:$Q$28,2))))</f>
        <v/>
      </c>
      <c r="BF125" s="168" t="str">
        <f aca="false">IF(U125="","",IF(U125="-","-",IF(UPPER(U125)="AB","+",VLOOKUP(U125,'විෂය තොරතුරු'!$P$24:$Q$28,2))))</f>
        <v/>
      </c>
      <c r="BG125" s="170" t="str">
        <f aca="false">IF(V125="","",IF(V125="-","-",IF(UPPER(V125)="AB","+",VLOOKUP(V125,'විෂය තොරතුරු'!$P$24:$Q$28,2))))</f>
        <v/>
      </c>
      <c r="BH125" s="171" t="str">
        <f aca="false">IF(W125="","",IF(W125="-","-",IF(UPPER(W125)="AB","+",VLOOKUP(W125,'විෂය තොරතුරු'!$P$24:$Q$28,2))))</f>
        <v/>
      </c>
      <c r="BI125" s="168" t="str">
        <f aca="false">IF(X125="","",IF(X125="-","-",IF(UPPER(X125)="AB","+",VLOOKUP(X125,'විෂය තොරතුරු'!$P$24:$Q$28,2))))</f>
        <v/>
      </c>
      <c r="BJ125" s="168" t="str">
        <f aca="false">IF(Y125="","",IF(Y125="-","-",IF(UPPER(Y125)="AB","+",VLOOKUP(Y125,'විෂය තොරතුරු'!$P$24:$Q$28,2))))</f>
        <v/>
      </c>
      <c r="BK125" s="168" t="str">
        <f aca="false">IF(Z125="","",IF(Z125="-","-",IF(UPPER(Z125)="AB","+",VLOOKUP(Z125,'විෂය තොරතුරු'!$P$24:$Q$28,2))))</f>
        <v/>
      </c>
      <c r="BL125" s="168" t="str">
        <f aca="false">IF(AA125="","",IF(AA125="-","-",IF(UPPER(AA125)="AB","+",VLOOKUP(AA125,'විෂය තොරතුරු'!$P$24:$Q$28,2))))</f>
        <v/>
      </c>
      <c r="BM125" s="168" t="str">
        <f aca="false">IF(AB125="","",IF(AB125="-","-",IF(UPPER(AB125)="AB","+",VLOOKUP(AB125,'විෂය තොරතුරු'!$P$24:$Q$28,2))))</f>
        <v/>
      </c>
      <c r="BN125" s="168" t="str">
        <f aca="false">IF(AC125="","",IF(AC125="-","-",IF(UPPER(AC125)="AB","+",VLOOKUP(AC125,'විෂය තොරතුරු'!$P$24:$Q$28,2))))</f>
        <v/>
      </c>
      <c r="BO125" s="169" t="str">
        <f aca="false">IF(AD125="","",IF(AD125="-","-",IF(UPPER(AD125)="AB","+",VLOOKUP(AD125,'විෂය තොරතුරු'!$P$24:$Q$28,2))))</f>
        <v/>
      </c>
      <c r="BP125" s="171" t="str">
        <f aca="false">IF(AE125="","",IF(AE125="-","-",IF(UPPER(AE125)="AB","+",VLOOKUP(AE125,'විෂය තොරතුරු'!$P$24:$Q$28,2))))</f>
        <v/>
      </c>
      <c r="BQ125" s="168" t="str">
        <f aca="false">IF(AF125="","",IF(AF125="-","-",IF(UPPER(AF125)="AB","+",VLOOKUP(AF125,'විෂය තොරතුරු'!$P$24:$Q$28,2))))</f>
        <v/>
      </c>
      <c r="BR125" s="168" t="str">
        <f aca="false">IF(AG125="","",IF(AG125="-","-",IF(UPPER(AG125)="AB","+",VLOOKUP(AG125,'විෂය තොරතුරු'!$P$24:$Q$28,2))))</f>
        <v/>
      </c>
      <c r="BS125" s="168" t="str">
        <f aca="false">IF(AH125="","",IF(AH125="-","-",IF(UPPER(AH125)="AB","+",VLOOKUP(AH125,'විෂය තොරතුරු'!$P$24:$Q$28,2))))</f>
        <v/>
      </c>
      <c r="BT125" s="168" t="str">
        <f aca="false">IF(AI125="","",IF(AI125="-","-",IF(UPPER(AI125)="AB","+",VLOOKUP(AI125,'විෂය තොරතුරු'!$P$24:$Q$28,2))))</f>
        <v/>
      </c>
      <c r="BU125" s="168" t="str">
        <f aca="false">IF(AJ125="","",IF(AJ125="-","-",IF(UPPER(AJ125)="AB","+",VLOOKUP(AJ125,'විෂය තොරතුරු'!$P$24:$Q$28,2))))</f>
        <v/>
      </c>
      <c r="BV125" s="168" t="str">
        <f aca="false">IF(AK125="","",IF(AK125="-","-",IF(UPPER(AK125)="AB","+",VLOOKUP(AK125,'විෂය තොරතුරු'!$P$24:$Q$28,2))))</f>
        <v/>
      </c>
      <c r="BW125" s="169" t="str">
        <f aca="false">IF(AL125="","",IF(AL125="-","-",IF(UPPER(AL125)="AB","+",VLOOKUP(AL125,'විෂය තොරතුරු'!$P$24:$Q$28,2))))</f>
        <v/>
      </c>
      <c r="BX125" s="171" t="str">
        <f aca="false">IF($B125="","",COUNTIF($AP125:$BW125,"A"))</f>
        <v/>
      </c>
      <c r="BY125" s="171" t="str">
        <f aca="false">IF($B125="","",COUNTIF($AP125:$BW125,"B"))</f>
        <v/>
      </c>
      <c r="BZ125" s="171" t="str">
        <f aca="false">IF($B125="","",COUNTIF($AP125:$BW125,"C"))</f>
        <v/>
      </c>
      <c r="CA125" s="171" t="str">
        <f aca="false">IF($B125="","",COUNTIF($AP125:$BW125,"S"))</f>
        <v/>
      </c>
      <c r="CB125" s="171" t="str">
        <f aca="false">IF($B125="","",COUNTIF($AP125:$BW125,"W"))</f>
        <v/>
      </c>
      <c r="CC125" s="171" t="str">
        <f aca="false">IF(B125="","",SUM(BX125:CA125))</f>
        <v/>
      </c>
      <c r="CD125" s="169" t="str">
        <f aca="false">IF(B125="","",SUM(BX125:BZ125))</f>
        <v/>
      </c>
      <c r="CE125" s="172" t="str">
        <f aca="false">IF(B125="","",IF(AND(CC125&gt;=6,CD125&gt;=3,OR(E125&gt;=35,F125&gt;=35),L125&gt;=35),"6/3 සමත්",IF(AND(CC125&gt;=5,CD125&gt;=3,OR(E125&gt;=35,F125&gt;=35,L125&gt;=35)),"5/3 සමත්",IF(AND(CC125&gt;=4,CD125&gt;=1,OR(E125&gt;=20,F125&gt;=20,L125&gt;=20)),"සමත් කළ හැකි",IF(CB125=9,"W9","අසමත් ?")))))</f>
        <v/>
      </c>
    </row>
    <row r="126" customFormat="false" ht="13.8" hidden="false" customHeight="false" outlineLevel="0" collapsed="false">
      <c r="A126" s="160" t="n">
        <v>27</v>
      </c>
      <c r="B126" s="187"/>
      <c r="C126" s="161"/>
      <c r="D126" s="162"/>
      <c r="E126" s="163"/>
      <c r="F126" s="164"/>
      <c r="G126" s="163"/>
      <c r="H126" s="165"/>
      <c r="I126" s="165"/>
      <c r="J126" s="164"/>
      <c r="K126" s="163"/>
      <c r="L126" s="165"/>
      <c r="M126" s="165"/>
      <c r="N126" s="164"/>
      <c r="O126" s="163"/>
      <c r="P126" s="165"/>
      <c r="Q126" s="165"/>
      <c r="R126" s="165"/>
      <c r="S126" s="165"/>
      <c r="T126" s="165"/>
      <c r="U126" s="165"/>
      <c r="V126" s="164"/>
      <c r="W126" s="163"/>
      <c r="X126" s="165"/>
      <c r="Y126" s="165"/>
      <c r="Z126" s="165"/>
      <c r="AA126" s="165"/>
      <c r="AB126" s="165"/>
      <c r="AC126" s="165"/>
      <c r="AD126" s="164"/>
      <c r="AE126" s="163"/>
      <c r="AF126" s="165"/>
      <c r="AG126" s="165"/>
      <c r="AH126" s="165"/>
      <c r="AI126" s="165"/>
      <c r="AJ126" s="165"/>
      <c r="AK126" s="165"/>
      <c r="AL126" s="166"/>
      <c r="AM126" s="167" t="str">
        <f aca="false">IF(B126="","",SUM(E126:AL126))</f>
        <v/>
      </c>
      <c r="AN126" s="168" t="str">
        <f aca="false">IF(B126="","",AM126/9)</f>
        <v/>
      </c>
      <c r="AO126" s="169" t="str">
        <f aca="false">IF(B126="","",IF(AM126=0,"-",RANK(AM126,$AM$100:$AM$149,0)))</f>
        <v/>
      </c>
      <c r="AP126" s="167" t="str">
        <f aca="false">IF(E126="","",IF(E126="-","-",IF(UPPER(E126)="AB","+",VLOOKUP(E126,'විෂය තොරතුරු'!$P$24:$Q$28,2))))</f>
        <v/>
      </c>
      <c r="AQ126" s="168" t="str">
        <f aca="false">IF(F126="","",IF(F126="-","-",IF(UPPER(F126)="AB","+",VLOOKUP(F126,'විෂය තොරතුරු'!$P$24:$Q$28,2))))</f>
        <v/>
      </c>
      <c r="AR126" s="168" t="str">
        <f aca="false">IF(G126="","",IF(G126="-","-",IF(UPPER(G126)="AB","+",VLOOKUP(G126,'විෂය තොරතුරු'!$P$24:$Q$28,2))))</f>
        <v/>
      </c>
      <c r="AS126" s="168" t="str">
        <f aca="false">IF(H126="","",IF(H126="-","-",IF(UPPER(H126)="AB","+",VLOOKUP(H126,'විෂය තොරතුරු'!$P$24:$Q$28,2))))</f>
        <v/>
      </c>
      <c r="AT126" s="168" t="str">
        <f aca="false">IF(I126="","",IF(I126="-","-",IF(UPPER(I126)="AB","+",VLOOKUP(I126,'විෂය තොරතුරු'!$P$24:$Q$28,2))))</f>
        <v/>
      </c>
      <c r="AU126" s="170" t="str">
        <f aca="false">IF(J126="","",IF(J126="-","-",IF(UPPER(J126)="AB","+",VLOOKUP(J126,'විෂය තොරතුරු'!$P$24:$Q$28,2))))</f>
        <v/>
      </c>
      <c r="AV126" s="171" t="str">
        <f aca="false">IF(K126="","",IF(K126="-","-",IF(UPPER(K126)="AB","+",VLOOKUP(K126,'විෂය තොරතුරු'!$P$24:$Q$28,2))))</f>
        <v/>
      </c>
      <c r="AW126" s="168" t="str">
        <f aca="false">IF(L126="","",IF(L126="-","-",IF(UPPER(L126)="AB","+",VLOOKUP(L126,'විෂය තොරතුරු'!$P$24:$Q$28,2))))</f>
        <v/>
      </c>
      <c r="AX126" s="168" t="str">
        <f aca="false">IF(M126="","",IF(M126="-","-",IF(UPPER(M126)="AB","+",VLOOKUP(M126,'විෂය තොරතුරු'!$P$24:$Q$28,2))))</f>
        <v/>
      </c>
      <c r="AY126" s="169" t="str">
        <f aca="false">IF(N126="","",IF(N126="-","-",IF(UPPER(N126)="AB","+",VLOOKUP(N126,'විෂය තොරතුරු'!$P$24:$Q$28,2))))</f>
        <v/>
      </c>
      <c r="AZ126" s="167" t="str">
        <f aca="false">IF(O126="","",IF(O126="-","-",IF(UPPER(O126)="AB","+",VLOOKUP(O126,'විෂය තොරතුරු'!$P$24:$Q$28,2))))</f>
        <v/>
      </c>
      <c r="BA126" s="168" t="str">
        <f aca="false">IF(P126="","",IF(P126="-","-",IF(UPPER(P126)="AB","+",VLOOKUP(P126,'විෂය තොරතුරු'!$P$24:$Q$28,2))))</f>
        <v/>
      </c>
      <c r="BB126" s="168" t="str">
        <f aca="false">IF(Q126="","",IF(Q126="-","-",IF(UPPER(Q126)="AB","+",VLOOKUP(Q126,'විෂය තොරතුරු'!$P$24:$Q$28,2))))</f>
        <v/>
      </c>
      <c r="BC126" s="168" t="str">
        <f aca="false">IF(R126="","",IF(R126="-","-",IF(UPPER(R126)="AB","+",VLOOKUP(R126,'විෂය තොරතුරු'!$P$24:$Q$28,2))))</f>
        <v/>
      </c>
      <c r="BD126" s="168" t="str">
        <f aca="false">IF(S126="","",IF(S126="-","-",IF(UPPER(S126)="AB","+",VLOOKUP(S126,'විෂය තොරතුරු'!$P$24:$Q$28,2))))</f>
        <v/>
      </c>
      <c r="BE126" s="168" t="str">
        <f aca="false">IF(T126="","",IF(T126="-","-",IF(UPPER(T126)="AB","+",VLOOKUP(T126,'විෂය තොරතුරු'!$P$24:$Q$28,2))))</f>
        <v/>
      </c>
      <c r="BF126" s="168" t="str">
        <f aca="false">IF(U126="","",IF(U126="-","-",IF(UPPER(U126)="AB","+",VLOOKUP(U126,'විෂය තොරතුරු'!$P$24:$Q$28,2))))</f>
        <v/>
      </c>
      <c r="BG126" s="170" t="str">
        <f aca="false">IF(V126="","",IF(V126="-","-",IF(UPPER(V126)="AB","+",VLOOKUP(V126,'විෂය තොරතුරු'!$P$24:$Q$28,2))))</f>
        <v/>
      </c>
      <c r="BH126" s="171" t="str">
        <f aca="false">IF(W126="","",IF(W126="-","-",IF(UPPER(W126)="AB","+",VLOOKUP(W126,'විෂය තොරතුරු'!$P$24:$Q$28,2))))</f>
        <v/>
      </c>
      <c r="BI126" s="168" t="str">
        <f aca="false">IF(X126="","",IF(X126="-","-",IF(UPPER(X126)="AB","+",VLOOKUP(X126,'විෂය තොරතුරු'!$P$24:$Q$28,2))))</f>
        <v/>
      </c>
      <c r="BJ126" s="168" t="str">
        <f aca="false">IF(Y126="","",IF(Y126="-","-",IF(UPPER(Y126)="AB","+",VLOOKUP(Y126,'විෂය තොරතුරු'!$P$24:$Q$28,2))))</f>
        <v/>
      </c>
      <c r="BK126" s="168" t="str">
        <f aca="false">IF(Z126="","",IF(Z126="-","-",IF(UPPER(Z126)="AB","+",VLOOKUP(Z126,'විෂය තොරතුරු'!$P$24:$Q$28,2))))</f>
        <v/>
      </c>
      <c r="BL126" s="168" t="str">
        <f aca="false">IF(AA126="","",IF(AA126="-","-",IF(UPPER(AA126)="AB","+",VLOOKUP(AA126,'විෂය තොරතුරු'!$P$24:$Q$28,2))))</f>
        <v/>
      </c>
      <c r="BM126" s="168" t="str">
        <f aca="false">IF(AB126="","",IF(AB126="-","-",IF(UPPER(AB126)="AB","+",VLOOKUP(AB126,'විෂය තොරතුරු'!$P$24:$Q$28,2))))</f>
        <v/>
      </c>
      <c r="BN126" s="168" t="str">
        <f aca="false">IF(AC126="","",IF(AC126="-","-",IF(UPPER(AC126)="AB","+",VLOOKUP(AC126,'විෂය තොරතුරු'!$P$24:$Q$28,2))))</f>
        <v/>
      </c>
      <c r="BO126" s="169" t="str">
        <f aca="false">IF(AD126="","",IF(AD126="-","-",IF(UPPER(AD126)="AB","+",VLOOKUP(AD126,'විෂය තොරතුරු'!$P$24:$Q$28,2))))</f>
        <v/>
      </c>
      <c r="BP126" s="171" t="str">
        <f aca="false">IF(AE126="","",IF(AE126="-","-",IF(UPPER(AE126)="AB","+",VLOOKUP(AE126,'විෂය තොරතුරු'!$P$24:$Q$28,2))))</f>
        <v/>
      </c>
      <c r="BQ126" s="168" t="str">
        <f aca="false">IF(AF126="","",IF(AF126="-","-",IF(UPPER(AF126)="AB","+",VLOOKUP(AF126,'විෂය තොරතුරු'!$P$24:$Q$28,2))))</f>
        <v/>
      </c>
      <c r="BR126" s="168" t="str">
        <f aca="false">IF(AG126="","",IF(AG126="-","-",IF(UPPER(AG126)="AB","+",VLOOKUP(AG126,'විෂය තොරතුරු'!$P$24:$Q$28,2))))</f>
        <v/>
      </c>
      <c r="BS126" s="168" t="str">
        <f aca="false">IF(AH126="","",IF(AH126="-","-",IF(UPPER(AH126)="AB","+",VLOOKUP(AH126,'විෂය තොරතුරු'!$P$24:$Q$28,2))))</f>
        <v/>
      </c>
      <c r="BT126" s="168" t="str">
        <f aca="false">IF(AI126="","",IF(AI126="-","-",IF(UPPER(AI126)="AB","+",VLOOKUP(AI126,'විෂය තොරතුරු'!$P$24:$Q$28,2))))</f>
        <v/>
      </c>
      <c r="BU126" s="168" t="str">
        <f aca="false">IF(AJ126="","",IF(AJ126="-","-",IF(UPPER(AJ126)="AB","+",VLOOKUP(AJ126,'විෂය තොරතුරු'!$P$24:$Q$28,2))))</f>
        <v/>
      </c>
      <c r="BV126" s="168" t="str">
        <f aca="false">IF(AK126="","",IF(AK126="-","-",IF(UPPER(AK126)="AB","+",VLOOKUP(AK126,'විෂය තොරතුරු'!$P$24:$Q$28,2))))</f>
        <v/>
      </c>
      <c r="BW126" s="169" t="str">
        <f aca="false">IF(AL126="","",IF(AL126="-","-",IF(UPPER(AL126)="AB","+",VLOOKUP(AL126,'විෂය තොරතුරු'!$P$24:$Q$28,2))))</f>
        <v/>
      </c>
      <c r="BX126" s="171" t="str">
        <f aca="false">IF($B126="","",COUNTIF($AP126:$BW126,"A"))</f>
        <v/>
      </c>
      <c r="BY126" s="171" t="str">
        <f aca="false">IF($B126="","",COUNTIF($AP126:$BW126,"B"))</f>
        <v/>
      </c>
      <c r="BZ126" s="171" t="str">
        <f aca="false">IF($B126="","",COUNTIF($AP126:$BW126,"C"))</f>
        <v/>
      </c>
      <c r="CA126" s="171" t="str">
        <f aca="false">IF($B126="","",COUNTIF($AP126:$BW126,"S"))</f>
        <v/>
      </c>
      <c r="CB126" s="171" t="str">
        <f aca="false">IF($B126="","",COUNTIF($AP126:$BW126,"W"))</f>
        <v/>
      </c>
      <c r="CC126" s="171" t="str">
        <f aca="false">IF(B126="","",SUM(BX126:CA126))</f>
        <v/>
      </c>
      <c r="CD126" s="169" t="str">
        <f aca="false">IF(B126="","",SUM(BX126:BZ126))</f>
        <v/>
      </c>
      <c r="CE126" s="172" t="str">
        <f aca="false">IF(B126="","",IF(AND(CC126&gt;=6,CD126&gt;=3,OR(E126&gt;=35,F126&gt;=35),L126&gt;=35),"6/3 සමත්",IF(AND(CC126&gt;=5,CD126&gt;=3,OR(E126&gt;=35,F126&gt;=35,L126&gt;=35)),"5/3 සමත්",IF(AND(CC126&gt;=4,CD126&gt;=1,OR(E126&gt;=20,F126&gt;=20,L126&gt;=20)),"සමත් කළ හැකි",IF(CB126=9,"W9","අසමත් ?")))))</f>
        <v/>
      </c>
    </row>
    <row r="127" customFormat="false" ht="13.8" hidden="false" customHeight="false" outlineLevel="0" collapsed="false">
      <c r="A127" s="160" t="n">
        <v>28</v>
      </c>
      <c r="B127" s="161"/>
      <c r="C127" s="161"/>
      <c r="D127" s="162"/>
      <c r="E127" s="163"/>
      <c r="F127" s="164"/>
      <c r="G127" s="163"/>
      <c r="H127" s="165"/>
      <c r="I127" s="165"/>
      <c r="J127" s="164"/>
      <c r="K127" s="163"/>
      <c r="L127" s="165"/>
      <c r="M127" s="165"/>
      <c r="N127" s="164"/>
      <c r="O127" s="163"/>
      <c r="P127" s="165"/>
      <c r="Q127" s="165"/>
      <c r="R127" s="165"/>
      <c r="S127" s="165"/>
      <c r="T127" s="165"/>
      <c r="U127" s="165"/>
      <c r="V127" s="164"/>
      <c r="W127" s="163"/>
      <c r="X127" s="165"/>
      <c r="Y127" s="165"/>
      <c r="Z127" s="165"/>
      <c r="AA127" s="165"/>
      <c r="AB127" s="165"/>
      <c r="AC127" s="165"/>
      <c r="AD127" s="164"/>
      <c r="AE127" s="163"/>
      <c r="AF127" s="165"/>
      <c r="AG127" s="165"/>
      <c r="AH127" s="165"/>
      <c r="AI127" s="165"/>
      <c r="AJ127" s="165"/>
      <c r="AK127" s="165"/>
      <c r="AL127" s="166"/>
      <c r="AM127" s="167" t="str">
        <f aca="false">IF(B127="","",SUM(E127:AL127))</f>
        <v/>
      </c>
      <c r="AN127" s="168" t="str">
        <f aca="false">IF(B127="","",AM127/9)</f>
        <v/>
      </c>
      <c r="AO127" s="169" t="str">
        <f aca="false">IF(B127="","",IF(AM127=0,"-",RANK(AM127,$AM$100:$AM$149,0)))</f>
        <v/>
      </c>
      <c r="AP127" s="167" t="str">
        <f aca="false">IF(E127="","",IF(E127="-","-",IF(UPPER(E127)="AB","+",VLOOKUP(E127,'විෂය තොරතුරු'!$P$24:$Q$28,2))))</f>
        <v/>
      </c>
      <c r="AQ127" s="168" t="str">
        <f aca="false">IF(F127="","",IF(F127="-","-",IF(UPPER(F127)="AB","+",VLOOKUP(F127,'විෂය තොරතුරු'!$P$24:$Q$28,2))))</f>
        <v/>
      </c>
      <c r="AR127" s="168" t="str">
        <f aca="false">IF(G127="","",IF(G127="-","-",IF(UPPER(G127)="AB","+",VLOOKUP(G127,'විෂය තොරතුරු'!$P$24:$Q$28,2))))</f>
        <v/>
      </c>
      <c r="AS127" s="168" t="str">
        <f aca="false">IF(H127="","",IF(H127="-","-",IF(UPPER(H127)="AB","+",VLOOKUP(H127,'විෂය තොරතුරු'!$P$24:$Q$28,2))))</f>
        <v/>
      </c>
      <c r="AT127" s="168" t="str">
        <f aca="false">IF(I127="","",IF(I127="-","-",IF(UPPER(I127)="AB","+",VLOOKUP(I127,'විෂය තොරතුරු'!$P$24:$Q$28,2))))</f>
        <v/>
      </c>
      <c r="AU127" s="170" t="str">
        <f aca="false">IF(J127="","",IF(J127="-","-",IF(UPPER(J127)="AB","+",VLOOKUP(J127,'විෂය තොරතුරු'!$P$24:$Q$28,2))))</f>
        <v/>
      </c>
      <c r="AV127" s="171" t="str">
        <f aca="false">IF(K127="","",IF(K127="-","-",IF(UPPER(K127)="AB","+",VLOOKUP(K127,'විෂය තොරතුරු'!$P$24:$Q$28,2))))</f>
        <v/>
      </c>
      <c r="AW127" s="168" t="str">
        <f aca="false">IF(L127="","",IF(L127="-","-",IF(UPPER(L127)="AB","+",VLOOKUP(L127,'විෂය තොරතුරු'!$P$24:$Q$28,2))))</f>
        <v/>
      </c>
      <c r="AX127" s="168" t="str">
        <f aca="false">IF(M127="","",IF(M127="-","-",IF(UPPER(M127)="AB","+",VLOOKUP(M127,'විෂය තොරතුරු'!$P$24:$Q$28,2))))</f>
        <v/>
      </c>
      <c r="AY127" s="169" t="str">
        <f aca="false">IF(N127="","",IF(N127="-","-",IF(UPPER(N127)="AB","+",VLOOKUP(N127,'විෂය තොරතුරු'!$P$24:$Q$28,2))))</f>
        <v/>
      </c>
      <c r="AZ127" s="167" t="str">
        <f aca="false">IF(O127="","",IF(O127="-","-",IF(UPPER(O127)="AB","+",VLOOKUP(O127,'විෂය තොරතුරු'!$P$24:$Q$28,2))))</f>
        <v/>
      </c>
      <c r="BA127" s="168" t="str">
        <f aca="false">IF(P127="","",IF(P127="-","-",IF(UPPER(P127)="AB","+",VLOOKUP(P127,'විෂය තොරතුරු'!$P$24:$Q$28,2))))</f>
        <v/>
      </c>
      <c r="BB127" s="168" t="str">
        <f aca="false">IF(Q127="","",IF(Q127="-","-",IF(UPPER(Q127)="AB","+",VLOOKUP(Q127,'විෂය තොරතුරු'!$P$24:$Q$28,2))))</f>
        <v/>
      </c>
      <c r="BC127" s="168" t="str">
        <f aca="false">IF(R127="","",IF(R127="-","-",IF(UPPER(R127)="AB","+",VLOOKUP(R127,'විෂය තොරතුරු'!$P$24:$Q$28,2))))</f>
        <v/>
      </c>
      <c r="BD127" s="168" t="str">
        <f aca="false">IF(S127="","",IF(S127="-","-",IF(UPPER(S127)="AB","+",VLOOKUP(S127,'විෂය තොරතුරු'!$P$24:$Q$28,2))))</f>
        <v/>
      </c>
      <c r="BE127" s="168" t="str">
        <f aca="false">IF(T127="","",IF(T127="-","-",IF(UPPER(T127)="AB","+",VLOOKUP(T127,'විෂය තොරතුරු'!$P$24:$Q$28,2))))</f>
        <v/>
      </c>
      <c r="BF127" s="168" t="str">
        <f aca="false">IF(U127="","",IF(U127="-","-",IF(UPPER(U127)="AB","+",VLOOKUP(U127,'විෂය තොරතුරු'!$P$24:$Q$28,2))))</f>
        <v/>
      </c>
      <c r="BG127" s="170" t="str">
        <f aca="false">IF(V127="","",IF(V127="-","-",IF(UPPER(V127)="AB","+",VLOOKUP(V127,'විෂය තොරතුරු'!$P$24:$Q$28,2))))</f>
        <v/>
      </c>
      <c r="BH127" s="171" t="str">
        <f aca="false">IF(W127="","",IF(W127="-","-",IF(UPPER(W127)="AB","+",VLOOKUP(W127,'විෂය තොරතුරු'!$P$24:$Q$28,2))))</f>
        <v/>
      </c>
      <c r="BI127" s="168" t="str">
        <f aca="false">IF(X127="","",IF(X127="-","-",IF(UPPER(X127)="AB","+",VLOOKUP(X127,'විෂය තොරතුරු'!$P$24:$Q$28,2))))</f>
        <v/>
      </c>
      <c r="BJ127" s="168" t="str">
        <f aca="false">IF(Y127="","",IF(Y127="-","-",IF(UPPER(Y127)="AB","+",VLOOKUP(Y127,'විෂය තොරතුරු'!$P$24:$Q$28,2))))</f>
        <v/>
      </c>
      <c r="BK127" s="168" t="str">
        <f aca="false">IF(Z127="","",IF(Z127="-","-",IF(UPPER(Z127)="AB","+",VLOOKUP(Z127,'විෂය තොරතුරු'!$P$24:$Q$28,2))))</f>
        <v/>
      </c>
      <c r="BL127" s="168" t="str">
        <f aca="false">IF(AA127="","",IF(AA127="-","-",IF(UPPER(AA127)="AB","+",VLOOKUP(AA127,'විෂය තොරතුරු'!$P$24:$Q$28,2))))</f>
        <v/>
      </c>
      <c r="BM127" s="168" t="str">
        <f aca="false">IF(AB127="","",IF(AB127="-","-",IF(UPPER(AB127)="AB","+",VLOOKUP(AB127,'විෂය තොරතුරු'!$P$24:$Q$28,2))))</f>
        <v/>
      </c>
      <c r="BN127" s="168" t="str">
        <f aca="false">IF(AC127="","",IF(AC127="-","-",IF(UPPER(AC127)="AB","+",VLOOKUP(AC127,'විෂය තොරතුරු'!$P$24:$Q$28,2))))</f>
        <v/>
      </c>
      <c r="BO127" s="169" t="str">
        <f aca="false">IF(AD127="","",IF(AD127="-","-",IF(UPPER(AD127)="AB","+",VLOOKUP(AD127,'විෂය තොරතුරු'!$P$24:$Q$28,2))))</f>
        <v/>
      </c>
      <c r="BP127" s="171" t="str">
        <f aca="false">IF(AE127="","",IF(AE127="-","-",IF(UPPER(AE127)="AB","+",VLOOKUP(AE127,'විෂය තොරතුරු'!$P$24:$Q$28,2))))</f>
        <v/>
      </c>
      <c r="BQ127" s="168" t="str">
        <f aca="false">IF(AF127="","",IF(AF127="-","-",IF(UPPER(AF127)="AB","+",VLOOKUP(AF127,'විෂය තොරතුරු'!$P$24:$Q$28,2))))</f>
        <v/>
      </c>
      <c r="BR127" s="168" t="str">
        <f aca="false">IF(AG127="","",IF(AG127="-","-",IF(UPPER(AG127)="AB","+",VLOOKUP(AG127,'විෂය තොරතුරු'!$P$24:$Q$28,2))))</f>
        <v/>
      </c>
      <c r="BS127" s="168" t="str">
        <f aca="false">IF(AH127="","",IF(AH127="-","-",IF(UPPER(AH127)="AB","+",VLOOKUP(AH127,'විෂය තොරතුරු'!$P$24:$Q$28,2))))</f>
        <v/>
      </c>
      <c r="BT127" s="168" t="str">
        <f aca="false">IF(AI127="","",IF(AI127="-","-",IF(UPPER(AI127)="AB","+",VLOOKUP(AI127,'විෂය තොරතුරු'!$P$24:$Q$28,2))))</f>
        <v/>
      </c>
      <c r="BU127" s="168" t="str">
        <f aca="false">IF(AJ127="","",IF(AJ127="-","-",IF(UPPER(AJ127)="AB","+",VLOOKUP(AJ127,'විෂය තොරතුරු'!$P$24:$Q$28,2))))</f>
        <v/>
      </c>
      <c r="BV127" s="168" t="str">
        <f aca="false">IF(AK127="","",IF(AK127="-","-",IF(UPPER(AK127)="AB","+",VLOOKUP(AK127,'විෂය තොරතුරු'!$P$24:$Q$28,2))))</f>
        <v/>
      </c>
      <c r="BW127" s="169" t="str">
        <f aca="false">IF(AL127="","",IF(AL127="-","-",IF(UPPER(AL127)="AB","+",VLOOKUP(AL127,'විෂය තොරතුරු'!$P$24:$Q$28,2))))</f>
        <v/>
      </c>
      <c r="BX127" s="171" t="str">
        <f aca="false">IF($B127="","",COUNTIF($AP127:$BW127,"A"))</f>
        <v/>
      </c>
      <c r="BY127" s="171" t="str">
        <f aca="false">IF($B127="","",COUNTIF($AP127:$BW127,"B"))</f>
        <v/>
      </c>
      <c r="BZ127" s="171" t="str">
        <f aca="false">IF($B127="","",COUNTIF($AP127:$BW127,"C"))</f>
        <v/>
      </c>
      <c r="CA127" s="171" t="str">
        <f aca="false">IF($B127="","",COUNTIF($AP127:$BW127,"S"))</f>
        <v/>
      </c>
      <c r="CB127" s="171" t="str">
        <f aca="false">IF($B127="","",COUNTIF($AP127:$BW127,"W"))</f>
        <v/>
      </c>
      <c r="CC127" s="171" t="str">
        <f aca="false">IF(B127="","",SUM(BX127:CA127))</f>
        <v/>
      </c>
      <c r="CD127" s="169" t="str">
        <f aca="false">IF(B127="","",SUM(BX127:BZ127))</f>
        <v/>
      </c>
      <c r="CE127" s="172" t="str">
        <f aca="false">IF(B127="","",IF(AND(CC127&gt;=6,CD127&gt;=3,OR(E127&gt;=35,F127&gt;=35),L127&gt;=35),"6/3 සමත්",IF(AND(CC127&gt;=5,CD127&gt;=3,OR(E127&gt;=35,F127&gt;=35,L127&gt;=35)),"5/3 සමත්",IF(AND(CC127&gt;=4,CD127&gt;=1,OR(E127&gt;=20,F127&gt;=20,L127&gt;=20)),"සමත් කළ හැකි",IF(CB127=9,"W9","අසමත් ?")))))</f>
        <v/>
      </c>
    </row>
    <row r="128" customFormat="false" ht="13.8" hidden="false" customHeight="false" outlineLevel="0" collapsed="false">
      <c r="A128" s="160" t="n">
        <v>29</v>
      </c>
      <c r="B128" s="161"/>
      <c r="C128" s="161"/>
      <c r="D128" s="162"/>
      <c r="E128" s="163"/>
      <c r="F128" s="164"/>
      <c r="G128" s="163"/>
      <c r="H128" s="165"/>
      <c r="I128" s="165"/>
      <c r="J128" s="164"/>
      <c r="K128" s="163"/>
      <c r="L128" s="165"/>
      <c r="M128" s="165"/>
      <c r="N128" s="164"/>
      <c r="O128" s="163"/>
      <c r="P128" s="165"/>
      <c r="Q128" s="165"/>
      <c r="R128" s="165"/>
      <c r="S128" s="165"/>
      <c r="T128" s="165"/>
      <c r="U128" s="165"/>
      <c r="V128" s="164"/>
      <c r="W128" s="163"/>
      <c r="X128" s="165"/>
      <c r="Y128" s="165"/>
      <c r="Z128" s="165"/>
      <c r="AA128" s="165"/>
      <c r="AB128" s="165"/>
      <c r="AC128" s="165"/>
      <c r="AD128" s="164"/>
      <c r="AE128" s="163"/>
      <c r="AF128" s="165"/>
      <c r="AG128" s="165"/>
      <c r="AH128" s="165"/>
      <c r="AI128" s="165"/>
      <c r="AJ128" s="165"/>
      <c r="AK128" s="165"/>
      <c r="AL128" s="166"/>
      <c r="AM128" s="167" t="str">
        <f aca="false">IF(B128="","",SUM(E128:AL128))</f>
        <v/>
      </c>
      <c r="AN128" s="168" t="str">
        <f aca="false">IF(B128="","",AM128/9)</f>
        <v/>
      </c>
      <c r="AO128" s="169" t="str">
        <f aca="false">IF(B128="","",IF(AM128=0,"-",RANK(AM128,$AM$100:$AM$149,0)))</f>
        <v/>
      </c>
      <c r="AP128" s="167" t="str">
        <f aca="false">IF(E128="","",IF(E128="-","-",IF(UPPER(E128)="AB","+",VLOOKUP(E128,'විෂය තොරතුරු'!$P$24:$Q$28,2))))</f>
        <v/>
      </c>
      <c r="AQ128" s="168" t="str">
        <f aca="false">IF(F128="","",IF(F128="-","-",IF(UPPER(F128)="AB","+",VLOOKUP(F128,'විෂය තොරතුරු'!$P$24:$Q$28,2))))</f>
        <v/>
      </c>
      <c r="AR128" s="168" t="str">
        <f aca="false">IF(G128="","",IF(G128="-","-",IF(UPPER(G128)="AB","+",VLOOKUP(G128,'විෂය තොරතුරු'!$P$24:$Q$28,2))))</f>
        <v/>
      </c>
      <c r="AS128" s="168" t="str">
        <f aca="false">IF(H128="","",IF(H128="-","-",IF(UPPER(H128)="AB","+",VLOOKUP(H128,'විෂය තොරතුරු'!$P$24:$Q$28,2))))</f>
        <v/>
      </c>
      <c r="AT128" s="168" t="str">
        <f aca="false">IF(I128="","",IF(I128="-","-",IF(UPPER(I128)="AB","+",VLOOKUP(I128,'විෂය තොරතුරු'!$P$24:$Q$28,2))))</f>
        <v/>
      </c>
      <c r="AU128" s="170" t="str">
        <f aca="false">IF(J128="","",IF(J128="-","-",IF(UPPER(J128)="AB","+",VLOOKUP(J128,'විෂය තොරතුරු'!$P$24:$Q$28,2))))</f>
        <v/>
      </c>
      <c r="AV128" s="171" t="str">
        <f aca="false">IF(K128="","",IF(K128="-","-",IF(UPPER(K128)="AB","+",VLOOKUP(K128,'විෂය තොරතුරු'!$P$24:$Q$28,2))))</f>
        <v/>
      </c>
      <c r="AW128" s="168" t="str">
        <f aca="false">IF(L128="","",IF(L128="-","-",IF(UPPER(L128)="AB","+",VLOOKUP(L128,'විෂය තොරතුරු'!$P$24:$Q$28,2))))</f>
        <v/>
      </c>
      <c r="AX128" s="168" t="str">
        <f aca="false">IF(M128="","",IF(M128="-","-",IF(UPPER(M128)="AB","+",VLOOKUP(M128,'විෂය තොරතුරු'!$P$24:$Q$28,2))))</f>
        <v/>
      </c>
      <c r="AY128" s="169" t="str">
        <f aca="false">IF(N128="","",IF(N128="-","-",IF(UPPER(N128)="AB","+",VLOOKUP(N128,'විෂය තොරතුරු'!$P$24:$Q$28,2))))</f>
        <v/>
      </c>
      <c r="AZ128" s="167" t="str">
        <f aca="false">IF(O128="","",IF(O128="-","-",IF(UPPER(O128)="AB","+",VLOOKUP(O128,'විෂය තොරතුරු'!$P$24:$Q$28,2))))</f>
        <v/>
      </c>
      <c r="BA128" s="168" t="str">
        <f aca="false">IF(P128="","",IF(P128="-","-",IF(UPPER(P128)="AB","+",VLOOKUP(P128,'විෂය තොරතුරු'!$P$24:$Q$28,2))))</f>
        <v/>
      </c>
      <c r="BB128" s="168" t="str">
        <f aca="false">IF(Q128="","",IF(Q128="-","-",IF(UPPER(Q128)="AB","+",VLOOKUP(Q128,'විෂය තොරතුරු'!$P$24:$Q$28,2))))</f>
        <v/>
      </c>
      <c r="BC128" s="168" t="str">
        <f aca="false">IF(R128="","",IF(R128="-","-",IF(UPPER(R128)="AB","+",VLOOKUP(R128,'විෂය තොරතුරු'!$P$24:$Q$28,2))))</f>
        <v/>
      </c>
      <c r="BD128" s="168" t="str">
        <f aca="false">IF(S128="","",IF(S128="-","-",IF(UPPER(S128)="AB","+",VLOOKUP(S128,'විෂය තොරතුරු'!$P$24:$Q$28,2))))</f>
        <v/>
      </c>
      <c r="BE128" s="168" t="str">
        <f aca="false">IF(T128="","",IF(T128="-","-",IF(UPPER(T128)="AB","+",VLOOKUP(T128,'විෂය තොරතුරු'!$P$24:$Q$28,2))))</f>
        <v/>
      </c>
      <c r="BF128" s="168" t="str">
        <f aca="false">IF(U128="","",IF(U128="-","-",IF(UPPER(U128)="AB","+",VLOOKUP(U128,'විෂය තොරතුරු'!$P$24:$Q$28,2))))</f>
        <v/>
      </c>
      <c r="BG128" s="170" t="str">
        <f aca="false">IF(V128="","",IF(V128="-","-",IF(UPPER(V128)="AB","+",VLOOKUP(V128,'විෂය තොරතුරු'!$P$24:$Q$28,2))))</f>
        <v/>
      </c>
      <c r="BH128" s="171" t="str">
        <f aca="false">IF(W128="","",IF(W128="-","-",IF(UPPER(W128)="AB","+",VLOOKUP(W128,'විෂය තොරතුරු'!$P$24:$Q$28,2))))</f>
        <v/>
      </c>
      <c r="BI128" s="168" t="str">
        <f aca="false">IF(X128="","",IF(X128="-","-",IF(UPPER(X128)="AB","+",VLOOKUP(X128,'විෂය තොරතුරු'!$P$24:$Q$28,2))))</f>
        <v/>
      </c>
      <c r="BJ128" s="168" t="str">
        <f aca="false">IF(Y128="","",IF(Y128="-","-",IF(UPPER(Y128)="AB","+",VLOOKUP(Y128,'විෂය තොරතුරු'!$P$24:$Q$28,2))))</f>
        <v/>
      </c>
      <c r="BK128" s="168" t="str">
        <f aca="false">IF(Z128="","",IF(Z128="-","-",IF(UPPER(Z128)="AB","+",VLOOKUP(Z128,'විෂය තොරතුරු'!$P$24:$Q$28,2))))</f>
        <v/>
      </c>
      <c r="BL128" s="168" t="str">
        <f aca="false">IF(AA128="","",IF(AA128="-","-",IF(UPPER(AA128)="AB","+",VLOOKUP(AA128,'විෂය තොරතුරු'!$P$24:$Q$28,2))))</f>
        <v/>
      </c>
      <c r="BM128" s="168" t="str">
        <f aca="false">IF(AB128="","",IF(AB128="-","-",IF(UPPER(AB128)="AB","+",VLOOKUP(AB128,'විෂය තොරතුරු'!$P$24:$Q$28,2))))</f>
        <v/>
      </c>
      <c r="BN128" s="168" t="str">
        <f aca="false">IF(AC128="","",IF(AC128="-","-",IF(UPPER(AC128)="AB","+",VLOOKUP(AC128,'විෂය තොරතුරු'!$P$24:$Q$28,2))))</f>
        <v/>
      </c>
      <c r="BO128" s="169" t="str">
        <f aca="false">IF(AD128="","",IF(AD128="-","-",IF(UPPER(AD128)="AB","+",VLOOKUP(AD128,'විෂය තොරතුරු'!$P$24:$Q$28,2))))</f>
        <v/>
      </c>
      <c r="BP128" s="171" t="str">
        <f aca="false">IF(AE128="","",IF(AE128="-","-",IF(UPPER(AE128)="AB","+",VLOOKUP(AE128,'විෂය තොරතුරු'!$P$24:$Q$28,2))))</f>
        <v/>
      </c>
      <c r="BQ128" s="168" t="str">
        <f aca="false">IF(AF128="","",IF(AF128="-","-",IF(UPPER(AF128)="AB","+",VLOOKUP(AF128,'විෂය තොරතුරු'!$P$24:$Q$28,2))))</f>
        <v/>
      </c>
      <c r="BR128" s="168" t="str">
        <f aca="false">IF(AG128="","",IF(AG128="-","-",IF(UPPER(AG128)="AB","+",VLOOKUP(AG128,'විෂය තොරතුරු'!$P$24:$Q$28,2))))</f>
        <v/>
      </c>
      <c r="BS128" s="168" t="str">
        <f aca="false">IF(AH128="","",IF(AH128="-","-",IF(UPPER(AH128)="AB","+",VLOOKUP(AH128,'විෂය තොරතුරු'!$P$24:$Q$28,2))))</f>
        <v/>
      </c>
      <c r="BT128" s="168" t="str">
        <f aca="false">IF(AI128="","",IF(AI128="-","-",IF(UPPER(AI128)="AB","+",VLOOKUP(AI128,'විෂය තොරතුරු'!$P$24:$Q$28,2))))</f>
        <v/>
      </c>
      <c r="BU128" s="168" t="str">
        <f aca="false">IF(AJ128="","",IF(AJ128="-","-",IF(UPPER(AJ128)="AB","+",VLOOKUP(AJ128,'විෂය තොරතුරු'!$P$24:$Q$28,2))))</f>
        <v/>
      </c>
      <c r="BV128" s="168" t="str">
        <f aca="false">IF(AK128="","",IF(AK128="-","-",IF(UPPER(AK128)="AB","+",VLOOKUP(AK128,'විෂය තොරතුරු'!$P$24:$Q$28,2))))</f>
        <v/>
      </c>
      <c r="BW128" s="169" t="str">
        <f aca="false">IF(AL128="","",IF(AL128="-","-",IF(UPPER(AL128)="AB","+",VLOOKUP(AL128,'විෂය තොරතුරු'!$P$24:$Q$28,2))))</f>
        <v/>
      </c>
      <c r="BX128" s="171" t="str">
        <f aca="false">IF($B128="","",COUNTIF($AP128:$BW128,"A"))</f>
        <v/>
      </c>
      <c r="BY128" s="171" t="str">
        <f aca="false">IF($B128="","",COUNTIF($AP128:$BW128,"B"))</f>
        <v/>
      </c>
      <c r="BZ128" s="171" t="str">
        <f aca="false">IF($B128="","",COUNTIF($AP128:$BW128,"C"))</f>
        <v/>
      </c>
      <c r="CA128" s="171" t="str">
        <f aca="false">IF($B128="","",COUNTIF($AP128:$BW128,"S"))</f>
        <v/>
      </c>
      <c r="CB128" s="171" t="str">
        <f aca="false">IF($B128="","",COUNTIF($AP128:$BW128,"W"))</f>
        <v/>
      </c>
      <c r="CC128" s="171" t="str">
        <f aca="false">IF(B128="","",SUM(BX128:CA128))</f>
        <v/>
      </c>
      <c r="CD128" s="169" t="str">
        <f aca="false">IF(B128="","",SUM(BX128:BZ128))</f>
        <v/>
      </c>
      <c r="CE128" s="172" t="str">
        <f aca="false">IF(B128="","",IF(AND(CC128&gt;=6,CD128&gt;=3,OR(E128&gt;=35,F128&gt;=35),L128&gt;=35),"6/3 සමත්",IF(AND(CC128&gt;=5,CD128&gt;=3,OR(E128&gt;=35,F128&gt;=35,L128&gt;=35)),"5/3 සමත්",IF(AND(CC128&gt;=4,CD128&gt;=1,OR(E128&gt;=20,F128&gt;=20,L128&gt;=20)),"සමත් කළ හැකි",IF(CB128=9,"W9","අසමත් ?")))))</f>
        <v/>
      </c>
    </row>
    <row r="129" customFormat="false" ht="13.8" hidden="false" customHeight="false" outlineLevel="0" collapsed="false">
      <c r="A129" s="160" t="n">
        <v>30</v>
      </c>
      <c r="B129" s="161"/>
      <c r="C129" s="161"/>
      <c r="D129" s="162"/>
      <c r="E129" s="163"/>
      <c r="F129" s="164"/>
      <c r="G129" s="163"/>
      <c r="H129" s="165"/>
      <c r="I129" s="165"/>
      <c r="J129" s="164"/>
      <c r="K129" s="163"/>
      <c r="L129" s="165"/>
      <c r="M129" s="165"/>
      <c r="N129" s="164"/>
      <c r="O129" s="163"/>
      <c r="P129" s="165"/>
      <c r="Q129" s="165"/>
      <c r="R129" s="165"/>
      <c r="S129" s="165"/>
      <c r="T129" s="165"/>
      <c r="U129" s="165"/>
      <c r="V129" s="164"/>
      <c r="W129" s="163"/>
      <c r="X129" s="165"/>
      <c r="Y129" s="165"/>
      <c r="Z129" s="165"/>
      <c r="AA129" s="165"/>
      <c r="AB129" s="165"/>
      <c r="AC129" s="165"/>
      <c r="AD129" s="164"/>
      <c r="AE129" s="163"/>
      <c r="AF129" s="165"/>
      <c r="AG129" s="165"/>
      <c r="AH129" s="165"/>
      <c r="AI129" s="165"/>
      <c r="AJ129" s="165"/>
      <c r="AK129" s="165"/>
      <c r="AL129" s="166"/>
      <c r="AM129" s="167" t="str">
        <f aca="false">IF(B129="","",SUM(E129:AL129))</f>
        <v/>
      </c>
      <c r="AN129" s="168" t="str">
        <f aca="false">IF(B129="","",AM129/9)</f>
        <v/>
      </c>
      <c r="AO129" s="169" t="str">
        <f aca="false">IF(B129="","",IF(AM129=0,"-",RANK(AM129,$AM$100:$AM$149,0)))</f>
        <v/>
      </c>
      <c r="AP129" s="167" t="str">
        <f aca="false">IF(E129="","",IF(E129="-","-",IF(UPPER(E129)="AB","+",VLOOKUP(E129,'විෂය තොරතුරු'!$P$24:$Q$28,2))))</f>
        <v/>
      </c>
      <c r="AQ129" s="168" t="str">
        <f aca="false">IF(F129="","",IF(F129="-","-",IF(UPPER(F129)="AB","+",VLOOKUP(F129,'විෂය තොරතුරු'!$P$24:$Q$28,2))))</f>
        <v/>
      </c>
      <c r="AR129" s="168" t="str">
        <f aca="false">IF(G129="","",IF(G129="-","-",IF(UPPER(G129)="AB","+",VLOOKUP(G129,'විෂය තොරතුරු'!$P$24:$Q$28,2))))</f>
        <v/>
      </c>
      <c r="AS129" s="168" t="str">
        <f aca="false">IF(H129="","",IF(H129="-","-",IF(UPPER(H129)="AB","+",VLOOKUP(H129,'විෂය තොරතුරු'!$P$24:$Q$28,2))))</f>
        <v/>
      </c>
      <c r="AT129" s="168" t="str">
        <f aca="false">IF(I129="","",IF(I129="-","-",IF(UPPER(I129)="AB","+",VLOOKUP(I129,'විෂය තොරතුරු'!$P$24:$Q$28,2))))</f>
        <v/>
      </c>
      <c r="AU129" s="170" t="str">
        <f aca="false">IF(J129="","",IF(J129="-","-",IF(UPPER(J129)="AB","+",VLOOKUP(J129,'විෂය තොරතුරු'!$P$24:$Q$28,2))))</f>
        <v/>
      </c>
      <c r="AV129" s="171" t="str">
        <f aca="false">IF(K129="","",IF(K129="-","-",IF(UPPER(K129)="AB","+",VLOOKUP(K129,'විෂය තොරතුරු'!$P$24:$Q$28,2))))</f>
        <v/>
      </c>
      <c r="AW129" s="168" t="str">
        <f aca="false">IF(L129="","",IF(L129="-","-",IF(UPPER(L129)="AB","+",VLOOKUP(L129,'විෂය තොරතුරු'!$P$24:$Q$28,2))))</f>
        <v/>
      </c>
      <c r="AX129" s="168" t="str">
        <f aca="false">IF(M129="","",IF(M129="-","-",IF(UPPER(M129)="AB","+",VLOOKUP(M129,'විෂය තොරතුරු'!$P$24:$Q$28,2))))</f>
        <v/>
      </c>
      <c r="AY129" s="169" t="str">
        <f aca="false">IF(N129="","",IF(N129="-","-",IF(UPPER(N129)="AB","+",VLOOKUP(N129,'විෂය තොරතුරු'!$P$24:$Q$28,2))))</f>
        <v/>
      </c>
      <c r="AZ129" s="167" t="str">
        <f aca="false">IF(O129="","",IF(O129="-","-",IF(UPPER(O129)="AB","+",VLOOKUP(O129,'විෂය තොරතුරු'!$P$24:$Q$28,2))))</f>
        <v/>
      </c>
      <c r="BA129" s="168" t="str">
        <f aca="false">IF(P129="","",IF(P129="-","-",IF(UPPER(P129)="AB","+",VLOOKUP(P129,'විෂය තොරතුරු'!$P$24:$Q$28,2))))</f>
        <v/>
      </c>
      <c r="BB129" s="168" t="str">
        <f aca="false">IF(Q129="","",IF(Q129="-","-",IF(UPPER(Q129)="AB","+",VLOOKUP(Q129,'විෂය තොරතුරු'!$P$24:$Q$28,2))))</f>
        <v/>
      </c>
      <c r="BC129" s="168" t="str">
        <f aca="false">IF(R129="","",IF(R129="-","-",IF(UPPER(R129)="AB","+",VLOOKUP(R129,'විෂය තොරතුරු'!$P$24:$Q$28,2))))</f>
        <v/>
      </c>
      <c r="BD129" s="168" t="str">
        <f aca="false">IF(S129="","",IF(S129="-","-",IF(UPPER(S129)="AB","+",VLOOKUP(S129,'විෂය තොරතුරු'!$P$24:$Q$28,2))))</f>
        <v/>
      </c>
      <c r="BE129" s="168" t="str">
        <f aca="false">IF(T129="","",IF(T129="-","-",IF(UPPER(T129)="AB","+",VLOOKUP(T129,'විෂය තොරතුරු'!$P$24:$Q$28,2))))</f>
        <v/>
      </c>
      <c r="BF129" s="168" t="str">
        <f aca="false">IF(U129="","",IF(U129="-","-",IF(UPPER(U129)="AB","+",VLOOKUP(U129,'විෂය තොරතුරු'!$P$24:$Q$28,2))))</f>
        <v/>
      </c>
      <c r="BG129" s="170" t="str">
        <f aca="false">IF(V129="","",IF(V129="-","-",IF(UPPER(V129)="AB","+",VLOOKUP(V129,'විෂය තොරතුරු'!$P$24:$Q$28,2))))</f>
        <v/>
      </c>
      <c r="BH129" s="171" t="str">
        <f aca="false">IF(W129="","",IF(W129="-","-",IF(UPPER(W129)="AB","+",VLOOKUP(W129,'විෂය තොරතුරු'!$P$24:$Q$28,2))))</f>
        <v/>
      </c>
      <c r="BI129" s="168" t="str">
        <f aca="false">IF(X129="","",IF(X129="-","-",IF(UPPER(X129)="AB","+",VLOOKUP(X129,'විෂය තොරතුරු'!$P$24:$Q$28,2))))</f>
        <v/>
      </c>
      <c r="BJ129" s="168" t="str">
        <f aca="false">IF(Y129="","",IF(Y129="-","-",IF(UPPER(Y129)="AB","+",VLOOKUP(Y129,'විෂය තොරතුරු'!$P$24:$Q$28,2))))</f>
        <v/>
      </c>
      <c r="BK129" s="168" t="str">
        <f aca="false">IF(Z129="","",IF(Z129="-","-",IF(UPPER(Z129)="AB","+",VLOOKUP(Z129,'විෂය තොරතුරු'!$P$24:$Q$28,2))))</f>
        <v/>
      </c>
      <c r="BL129" s="168" t="str">
        <f aca="false">IF(AA129="","",IF(AA129="-","-",IF(UPPER(AA129)="AB","+",VLOOKUP(AA129,'විෂය තොරතුරු'!$P$24:$Q$28,2))))</f>
        <v/>
      </c>
      <c r="BM129" s="168" t="str">
        <f aca="false">IF(AB129="","",IF(AB129="-","-",IF(UPPER(AB129)="AB","+",VLOOKUP(AB129,'විෂය තොරතුරු'!$P$24:$Q$28,2))))</f>
        <v/>
      </c>
      <c r="BN129" s="168" t="str">
        <f aca="false">IF(AC129="","",IF(AC129="-","-",IF(UPPER(AC129)="AB","+",VLOOKUP(AC129,'විෂය තොරතුරු'!$P$24:$Q$28,2))))</f>
        <v/>
      </c>
      <c r="BO129" s="169" t="str">
        <f aca="false">IF(AD129="","",IF(AD129="-","-",IF(UPPER(AD129)="AB","+",VLOOKUP(AD129,'විෂය තොරතුරු'!$P$24:$Q$28,2))))</f>
        <v/>
      </c>
      <c r="BP129" s="171" t="str">
        <f aca="false">IF(AE129="","",IF(AE129="-","-",IF(UPPER(AE129)="AB","+",VLOOKUP(AE129,'විෂය තොරතුරු'!$P$24:$Q$28,2))))</f>
        <v/>
      </c>
      <c r="BQ129" s="168" t="str">
        <f aca="false">IF(AF129="","",IF(AF129="-","-",IF(UPPER(AF129)="AB","+",VLOOKUP(AF129,'විෂය තොරතුරු'!$P$24:$Q$28,2))))</f>
        <v/>
      </c>
      <c r="BR129" s="168" t="str">
        <f aca="false">IF(AG129="","",IF(AG129="-","-",IF(UPPER(AG129)="AB","+",VLOOKUP(AG129,'විෂය තොරතුරු'!$P$24:$Q$28,2))))</f>
        <v/>
      </c>
      <c r="BS129" s="168" t="str">
        <f aca="false">IF(AH129="","",IF(AH129="-","-",IF(UPPER(AH129)="AB","+",VLOOKUP(AH129,'විෂය තොරතුරු'!$P$24:$Q$28,2))))</f>
        <v/>
      </c>
      <c r="BT129" s="168" t="str">
        <f aca="false">IF(AI129="","",IF(AI129="-","-",IF(UPPER(AI129)="AB","+",VLOOKUP(AI129,'විෂය තොරතුරු'!$P$24:$Q$28,2))))</f>
        <v/>
      </c>
      <c r="BU129" s="168" t="str">
        <f aca="false">IF(AJ129="","",IF(AJ129="-","-",IF(UPPER(AJ129)="AB","+",VLOOKUP(AJ129,'විෂය තොරතුරු'!$P$24:$Q$28,2))))</f>
        <v/>
      </c>
      <c r="BV129" s="168" t="str">
        <f aca="false">IF(AK129="","",IF(AK129="-","-",IF(UPPER(AK129)="AB","+",VLOOKUP(AK129,'විෂය තොරතුරු'!$P$24:$Q$28,2))))</f>
        <v/>
      </c>
      <c r="BW129" s="169" t="str">
        <f aca="false">IF(AL129="","",IF(AL129="-","-",IF(UPPER(AL129)="AB","+",VLOOKUP(AL129,'විෂය තොරතුරු'!$P$24:$Q$28,2))))</f>
        <v/>
      </c>
      <c r="BX129" s="171" t="str">
        <f aca="false">IF($B129="","",COUNTIF($AP129:$BW129,"A"))</f>
        <v/>
      </c>
      <c r="BY129" s="171" t="str">
        <f aca="false">IF($B129="","",COUNTIF($AP129:$BW129,"B"))</f>
        <v/>
      </c>
      <c r="BZ129" s="171" t="str">
        <f aca="false">IF($B129="","",COUNTIF($AP129:$BW129,"C"))</f>
        <v/>
      </c>
      <c r="CA129" s="171" t="str">
        <f aca="false">IF($B129="","",COUNTIF($AP129:$BW129,"S"))</f>
        <v/>
      </c>
      <c r="CB129" s="171" t="str">
        <f aca="false">IF($B129="","",COUNTIF($AP129:$BW129,"W"))</f>
        <v/>
      </c>
      <c r="CC129" s="171" t="str">
        <f aca="false">IF(B129="","",SUM(BX129:CA129))</f>
        <v/>
      </c>
      <c r="CD129" s="169" t="str">
        <f aca="false">IF(B129="","",SUM(BX129:BZ129))</f>
        <v/>
      </c>
      <c r="CE129" s="172" t="str">
        <f aca="false">IF(B129="","",IF(AND(CC129&gt;=6,CD129&gt;=3,OR(E129&gt;=35,F129&gt;=35),L129&gt;=35),"6/3 සමත්",IF(AND(CC129&gt;=5,CD129&gt;=3,OR(E129&gt;=35,F129&gt;=35,L129&gt;=35)),"5/3 සමත්",IF(AND(CC129&gt;=4,CD129&gt;=1,OR(E129&gt;=20,F129&gt;=20,L129&gt;=20)),"සමත් කළ හැකි",IF(CB129=9,"W9","අසමත් ?")))))</f>
        <v/>
      </c>
    </row>
    <row r="130" customFormat="false" ht="13.8" hidden="false" customHeight="false" outlineLevel="0" collapsed="false">
      <c r="A130" s="160" t="n">
        <v>31</v>
      </c>
      <c r="B130" s="187"/>
      <c r="C130" s="161"/>
      <c r="D130" s="162"/>
      <c r="E130" s="163"/>
      <c r="F130" s="164"/>
      <c r="G130" s="163"/>
      <c r="H130" s="165"/>
      <c r="I130" s="165"/>
      <c r="J130" s="164"/>
      <c r="K130" s="163"/>
      <c r="L130" s="165"/>
      <c r="M130" s="165"/>
      <c r="N130" s="164"/>
      <c r="O130" s="163"/>
      <c r="P130" s="165"/>
      <c r="Q130" s="165"/>
      <c r="R130" s="165"/>
      <c r="S130" s="165"/>
      <c r="T130" s="165"/>
      <c r="U130" s="165"/>
      <c r="V130" s="164"/>
      <c r="W130" s="163"/>
      <c r="X130" s="165"/>
      <c r="Y130" s="165"/>
      <c r="Z130" s="165"/>
      <c r="AA130" s="165"/>
      <c r="AB130" s="165"/>
      <c r="AC130" s="165"/>
      <c r="AD130" s="164"/>
      <c r="AE130" s="163"/>
      <c r="AF130" s="165"/>
      <c r="AG130" s="165"/>
      <c r="AH130" s="165"/>
      <c r="AI130" s="165"/>
      <c r="AJ130" s="165"/>
      <c r="AK130" s="165"/>
      <c r="AL130" s="166"/>
      <c r="AM130" s="167" t="str">
        <f aca="false">IF(B130="","",SUM(E130:AL130))</f>
        <v/>
      </c>
      <c r="AN130" s="168" t="str">
        <f aca="false">IF(B130="","",AM130/9)</f>
        <v/>
      </c>
      <c r="AO130" s="169" t="str">
        <f aca="false">IF(B130="","",IF(AM130=0,"-",RANK(AM130,$AM$100:$AM$149,0)))</f>
        <v/>
      </c>
      <c r="AP130" s="167" t="str">
        <f aca="false">IF(E130="","",IF(E130="-","-",IF(UPPER(E130)="AB","+",VLOOKUP(E130,'විෂය තොරතුරු'!$P$24:$Q$28,2))))</f>
        <v/>
      </c>
      <c r="AQ130" s="168" t="str">
        <f aca="false">IF(F130="","",IF(F130="-","-",IF(UPPER(F130)="AB","+",VLOOKUP(F130,'විෂය තොරතුරු'!$P$24:$Q$28,2))))</f>
        <v/>
      </c>
      <c r="AR130" s="168" t="str">
        <f aca="false">IF(G130="","",IF(G130="-","-",IF(UPPER(G130)="AB","+",VLOOKUP(G130,'විෂය තොරතුරු'!$P$24:$Q$28,2))))</f>
        <v/>
      </c>
      <c r="AS130" s="168" t="str">
        <f aca="false">IF(H130="","",IF(H130="-","-",IF(UPPER(H130)="AB","+",VLOOKUP(H130,'විෂය තොරතුරු'!$P$24:$Q$28,2))))</f>
        <v/>
      </c>
      <c r="AT130" s="168" t="str">
        <f aca="false">IF(I130="","",IF(I130="-","-",IF(UPPER(I130)="AB","+",VLOOKUP(I130,'විෂය තොරතුරු'!$P$24:$Q$28,2))))</f>
        <v/>
      </c>
      <c r="AU130" s="170" t="str">
        <f aca="false">IF(J130="","",IF(J130="-","-",IF(UPPER(J130)="AB","+",VLOOKUP(J130,'විෂය තොරතුරු'!$P$24:$Q$28,2))))</f>
        <v/>
      </c>
      <c r="AV130" s="171" t="str">
        <f aca="false">IF(K130="","",IF(K130="-","-",IF(UPPER(K130)="AB","+",VLOOKUP(K130,'විෂය තොරතුරු'!$P$24:$Q$28,2))))</f>
        <v/>
      </c>
      <c r="AW130" s="168" t="str">
        <f aca="false">IF(L130="","",IF(L130="-","-",IF(UPPER(L130)="AB","+",VLOOKUP(L130,'විෂය තොරතුරු'!$P$24:$Q$28,2))))</f>
        <v/>
      </c>
      <c r="AX130" s="168" t="str">
        <f aca="false">IF(M130="","",IF(M130="-","-",IF(UPPER(M130)="AB","+",VLOOKUP(M130,'විෂය තොරතුරු'!$P$24:$Q$28,2))))</f>
        <v/>
      </c>
      <c r="AY130" s="169" t="str">
        <f aca="false">IF(N130="","",IF(N130="-","-",IF(UPPER(N130)="AB","+",VLOOKUP(N130,'විෂය තොරතුරු'!$P$24:$Q$28,2))))</f>
        <v/>
      </c>
      <c r="AZ130" s="167" t="str">
        <f aca="false">IF(O130="","",IF(O130="-","-",IF(UPPER(O130)="AB","+",VLOOKUP(O130,'විෂය තොරතුරු'!$P$24:$Q$28,2))))</f>
        <v/>
      </c>
      <c r="BA130" s="168" t="str">
        <f aca="false">IF(P130="","",IF(P130="-","-",IF(UPPER(P130)="AB","+",VLOOKUP(P130,'විෂය තොරතුරු'!$P$24:$Q$28,2))))</f>
        <v/>
      </c>
      <c r="BB130" s="168" t="str">
        <f aca="false">IF(Q130="","",IF(Q130="-","-",IF(UPPER(Q130)="AB","+",VLOOKUP(Q130,'විෂය තොරතුරු'!$P$24:$Q$28,2))))</f>
        <v/>
      </c>
      <c r="BC130" s="168" t="str">
        <f aca="false">IF(R130="","",IF(R130="-","-",IF(UPPER(R130)="AB","+",VLOOKUP(R130,'විෂය තොරතුරු'!$P$24:$Q$28,2))))</f>
        <v/>
      </c>
      <c r="BD130" s="168" t="str">
        <f aca="false">IF(S130="","",IF(S130="-","-",IF(UPPER(S130)="AB","+",VLOOKUP(S130,'විෂය තොරතුරු'!$P$24:$Q$28,2))))</f>
        <v/>
      </c>
      <c r="BE130" s="168" t="str">
        <f aca="false">IF(T130="","",IF(T130="-","-",IF(UPPER(T130)="AB","+",VLOOKUP(T130,'විෂය තොරතුරු'!$P$24:$Q$28,2))))</f>
        <v/>
      </c>
      <c r="BF130" s="168" t="str">
        <f aca="false">IF(U130="","",IF(U130="-","-",IF(UPPER(U130)="AB","+",VLOOKUP(U130,'විෂය තොරතුරු'!$P$24:$Q$28,2))))</f>
        <v/>
      </c>
      <c r="BG130" s="170" t="str">
        <f aca="false">IF(V130="","",IF(V130="-","-",IF(UPPER(V130)="AB","+",VLOOKUP(V130,'විෂය තොරතුරු'!$P$24:$Q$28,2))))</f>
        <v/>
      </c>
      <c r="BH130" s="171" t="str">
        <f aca="false">IF(W130="","",IF(W130="-","-",IF(UPPER(W130)="AB","+",VLOOKUP(W130,'විෂය තොරතුරු'!$P$24:$Q$28,2))))</f>
        <v/>
      </c>
      <c r="BI130" s="168" t="str">
        <f aca="false">IF(X130="","",IF(X130="-","-",IF(UPPER(X130)="AB","+",VLOOKUP(X130,'විෂය තොරතුරු'!$P$24:$Q$28,2))))</f>
        <v/>
      </c>
      <c r="BJ130" s="168" t="str">
        <f aca="false">IF(Y130="","",IF(Y130="-","-",IF(UPPER(Y130)="AB","+",VLOOKUP(Y130,'විෂය තොරතුරු'!$P$24:$Q$28,2))))</f>
        <v/>
      </c>
      <c r="BK130" s="168" t="str">
        <f aca="false">IF(Z130="","",IF(Z130="-","-",IF(UPPER(Z130)="AB","+",VLOOKUP(Z130,'විෂය තොරතුරු'!$P$24:$Q$28,2))))</f>
        <v/>
      </c>
      <c r="BL130" s="168" t="str">
        <f aca="false">IF(AA130="","",IF(AA130="-","-",IF(UPPER(AA130)="AB","+",VLOOKUP(AA130,'විෂය තොරතුරු'!$P$24:$Q$28,2))))</f>
        <v/>
      </c>
      <c r="BM130" s="168" t="str">
        <f aca="false">IF(AB130="","",IF(AB130="-","-",IF(UPPER(AB130)="AB","+",VLOOKUP(AB130,'විෂය තොරතුරු'!$P$24:$Q$28,2))))</f>
        <v/>
      </c>
      <c r="BN130" s="168" t="str">
        <f aca="false">IF(AC130="","",IF(AC130="-","-",IF(UPPER(AC130)="AB","+",VLOOKUP(AC130,'විෂය තොරතුරු'!$P$24:$Q$28,2))))</f>
        <v/>
      </c>
      <c r="BO130" s="169" t="str">
        <f aca="false">IF(AD130="","",IF(AD130="-","-",IF(UPPER(AD130)="AB","+",VLOOKUP(AD130,'විෂය තොරතුරු'!$P$24:$Q$28,2))))</f>
        <v/>
      </c>
      <c r="BP130" s="171" t="str">
        <f aca="false">IF(AE130="","",IF(AE130="-","-",IF(UPPER(AE130)="AB","+",VLOOKUP(AE130,'විෂය තොරතුරු'!$P$24:$Q$28,2))))</f>
        <v/>
      </c>
      <c r="BQ130" s="168" t="str">
        <f aca="false">IF(AF130="","",IF(AF130="-","-",IF(UPPER(AF130)="AB","+",VLOOKUP(AF130,'විෂය තොරතුරු'!$P$24:$Q$28,2))))</f>
        <v/>
      </c>
      <c r="BR130" s="168" t="str">
        <f aca="false">IF(AG130="","",IF(AG130="-","-",IF(UPPER(AG130)="AB","+",VLOOKUP(AG130,'විෂය තොරතුරු'!$P$24:$Q$28,2))))</f>
        <v/>
      </c>
      <c r="BS130" s="168" t="str">
        <f aca="false">IF(AH130="","",IF(AH130="-","-",IF(UPPER(AH130)="AB","+",VLOOKUP(AH130,'විෂය තොරතුරු'!$P$24:$Q$28,2))))</f>
        <v/>
      </c>
      <c r="BT130" s="168" t="str">
        <f aca="false">IF(AI130="","",IF(AI130="-","-",IF(UPPER(AI130)="AB","+",VLOOKUP(AI130,'විෂය තොරතුරු'!$P$24:$Q$28,2))))</f>
        <v/>
      </c>
      <c r="BU130" s="168" t="str">
        <f aca="false">IF(AJ130="","",IF(AJ130="-","-",IF(UPPER(AJ130)="AB","+",VLOOKUP(AJ130,'විෂය තොරතුරු'!$P$24:$Q$28,2))))</f>
        <v/>
      </c>
      <c r="BV130" s="168" t="str">
        <f aca="false">IF(AK130="","",IF(AK130="-","-",IF(UPPER(AK130)="AB","+",VLOOKUP(AK130,'විෂය තොරතුරු'!$P$24:$Q$28,2))))</f>
        <v/>
      </c>
      <c r="BW130" s="169" t="str">
        <f aca="false">IF(AL130="","",IF(AL130="-","-",IF(UPPER(AL130)="AB","+",VLOOKUP(AL130,'විෂය තොරතුරු'!$P$24:$Q$28,2))))</f>
        <v/>
      </c>
      <c r="BX130" s="171" t="str">
        <f aca="false">IF($B130="","",COUNTIF($AP130:$BW130,"A"))</f>
        <v/>
      </c>
      <c r="BY130" s="171" t="str">
        <f aca="false">IF($B130="","",COUNTIF($AP130:$BW130,"B"))</f>
        <v/>
      </c>
      <c r="BZ130" s="171" t="str">
        <f aca="false">IF($B130="","",COUNTIF($AP130:$BW130,"C"))</f>
        <v/>
      </c>
      <c r="CA130" s="171" t="str">
        <f aca="false">IF($B130="","",COUNTIF($AP130:$BW130,"S"))</f>
        <v/>
      </c>
      <c r="CB130" s="171" t="str">
        <f aca="false">IF($B130="","",COUNTIF($AP130:$BW130,"W"))</f>
        <v/>
      </c>
      <c r="CC130" s="171" t="str">
        <f aca="false">IF(B130="","",SUM(BX130:CA130))</f>
        <v/>
      </c>
      <c r="CD130" s="169" t="str">
        <f aca="false">IF(B130="","",SUM(BX130:BZ130))</f>
        <v/>
      </c>
      <c r="CE130" s="172" t="str">
        <f aca="false">IF(B130="","",IF(AND(CC130&gt;=6,CD130&gt;=3,OR(E130&gt;=35,F130&gt;=35),L130&gt;=35),"6/3 සමත්",IF(AND(CC130&gt;=5,CD130&gt;=3,OR(E130&gt;=35,F130&gt;=35,L130&gt;=35)),"5/3 සමත්",IF(AND(CC130&gt;=4,CD130&gt;=1,OR(E130&gt;=20,F130&gt;=20,L130&gt;=20)),"සමත් කළ හැකි",IF(CB130=9,"W9","අසමත් ?")))))</f>
        <v/>
      </c>
    </row>
    <row r="131" customFormat="false" ht="13.8" hidden="false" customHeight="false" outlineLevel="0" collapsed="false">
      <c r="A131" s="160" t="n">
        <v>32</v>
      </c>
      <c r="B131" s="161"/>
      <c r="C131" s="161"/>
      <c r="D131" s="162"/>
      <c r="E131" s="163"/>
      <c r="F131" s="164"/>
      <c r="G131" s="163"/>
      <c r="H131" s="165"/>
      <c r="I131" s="165"/>
      <c r="J131" s="164"/>
      <c r="K131" s="163"/>
      <c r="L131" s="165"/>
      <c r="M131" s="165"/>
      <c r="N131" s="164"/>
      <c r="O131" s="163"/>
      <c r="P131" s="165"/>
      <c r="Q131" s="165"/>
      <c r="R131" s="165"/>
      <c r="S131" s="165"/>
      <c r="T131" s="165"/>
      <c r="U131" s="165"/>
      <c r="V131" s="164"/>
      <c r="W131" s="163"/>
      <c r="X131" s="165"/>
      <c r="Y131" s="165"/>
      <c r="Z131" s="165"/>
      <c r="AA131" s="165"/>
      <c r="AB131" s="165"/>
      <c r="AC131" s="165"/>
      <c r="AD131" s="164"/>
      <c r="AE131" s="163"/>
      <c r="AF131" s="165"/>
      <c r="AG131" s="165"/>
      <c r="AH131" s="165"/>
      <c r="AI131" s="165"/>
      <c r="AJ131" s="165"/>
      <c r="AK131" s="165"/>
      <c r="AL131" s="166"/>
      <c r="AM131" s="167" t="str">
        <f aca="false">IF(B131="","",SUM(E131:AL131))</f>
        <v/>
      </c>
      <c r="AN131" s="168" t="str">
        <f aca="false">IF(B131="","",AM131/9)</f>
        <v/>
      </c>
      <c r="AO131" s="169" t="str">
        <f aca="false">IF(B131="","",IF(AM131=0,"-",RANK(AM131,$AM$100:$AM$149,0)))</f>
        <v/>
      </c>
      <c r="AP131" s="167" t="str">
        <f aca="false">IF(E131="","",IF(E131="-","-",IF(UPPER(E131)="AB","+",VLOOKUP(E131,'විෂය තොරතුරු'!$P$24:$Q$28,2))))</f>
        <v/>
      </c>
      <c r="AQ131" s="168" t="str">
        <f aca="false">IF(F131="","",IF(F131="-","-",IF(UPPER(F131)="AB","+",VLOOKUP(F131,'විෂය තොරතුරු'!$P$24:$Q$28,2))))</f>
        <v/>
      </c>
      <c r="AR131" s="168" t="str">
        <f aca="false">IF(G131="","",IF(G131="-","-",IF(UPPER(G131)="AB","+",VLOOKUP(G131,'විෂය තොරතුරු'!$P$24:$Q$28,2))))</f>
        <v/>
      </c>
      <c r="AS131" s="168" t="str">
        <f aca="false">IF(H131="","",IF(H131="-","-",IF(UPPER(H131)="AB","+",VLOOKUP(H131,'විෂය තොරතුරු'!$P$24:$Q$28,2))))</f>
        <v/>
      </c>
      <c r="AT131" s="168" t="str">
        <f aca="false">IF(I131="","",IF(I131="-","-",IF(UPPER(I131)="AB","+",VLOOKUP(I131,'විෂය තොරතුරු'!$P$24:$Q$28,2))))</f>
        <v/>
      </c>
      <c r="AU131" s="170" t="str">
        <f aca="false">IF(J131="","",IF(J131="-","-",IF(UPPER(J131)="AB","+",VLOOKUP(J131,'විෂය තොරතුරු'!$P$24:$Q$28,2))))</f>
        <v/>
      </c>
      <c r="AV131" s="171" t="str">
        <f aca="false">IF(K131="","",IF(K131="-","-",IF(UPPER(K131)="AB","+",VLOOKUP(K131,'විෂය තොරතුරු'!$P$24:$Q$28,2))))</f>
        <v/>
      </c>
      <c r="AW131" s="168" t="str">
        <f aca="false">IF(L131="","",IF(L131="-","-",IF(UPPER(L131)="AB","+",VLOOKUP(L131,'විෂය තොරතුරු'!$P$24:$Q$28,2))))</f>
        <v/>
      </c>
      <c r="AX131" s="168" t="str">
        <f aca="false">IF(M131="","",IF(M131="-","-",IF(UPPER(M131)="AB","+",VLOOKUP(M131,'විෂය තොරතුරු'!$P$24:$Q$28,2))))</f>
        <v/>
      </c>
      <c r="AY131" s="169" t="str">
        <f aca="false">IF(N131="","",IF(N131="-","-",IF(UPPER(N131)="AB","+",VLOOKUP(N131,'විෂය තොරතුරු'!$P$24:$Q$28,2))))</f>
        <v/>
      </c>
      <c r="AZ131" s="167" t="str">
        <f aca="false">IF(O131="","",IF(O131="-","-",IF(UPPER(O131)="AB","+",VLOOKUP(O131,'විෂය තොරතුරු'!$P$24:$Q$28,2))))</f>
        <v/>
      </c>
      <c r="BA131" s="168" t="str">
        <f aca="false">IF(P131="","",IF(P131="-","-",IF(UPPER(P131)="AB","+",VLOOKUP(P131,'විෂය තොරතුරු'!$P$24:$Q$28,2))))</f>
        <v/>
      </c>
      <c r="BB131" s="168" t="str">
        <f aca="false">IF(Q131="","",IF(Q131="-","-",IF(UPPER(Q131)="AB","+",VLOOKUP(Q131,'විෂය තොරතුරු'!$P$24:$Q$28,2))))</f>
        <v/>
      </c>
      <c r="BC131" s="168" t="str">
        <f aca="false">IF(R131="","",IF(R131="-","-",IF(UPPER(R131)="AB","+",VLOOKUP(R131,'විෂය තොරතුරු'!$P$24:$Q$28,2))))</f>
        <v/>
      </c>
      <c r="BD131" s="168" t="str">
        <f aca="false">IF(S131="","",IF(S131="-","-",IF(UPPER(S131)="AB","+",VLOOKUP(S131,'විෂය තොරතුරු'!$P$24:$Q$28,2))))</f>
        <v/>
      </c>
      <c r="BE131" s="168" t="str">
        <f aca="false">IF(T131="","",IF(T131="-","-",IF(UPPER(T131)="AB","+",VLOOKUP(T131,'විෂය තොරතුරු'!$P$24:$Q$28,2))))</f>
        <v/>
      </c>
      <c r="BF131" s="168" t="str">
        <f aca="false">IF(U131="","",IF(U131="-","-",IF(UPPER(U131)="AB","+",VLOOKUP(U131,'විෂය තොරතුරු'!$P$24:$Q$28,2))))</f>
        <v/>
      </c>
      <c r="BG131" s="170" t="str">
        <f aca="false">IF(V131="","",IF(V131="-","-",IF(UPPER(V131)="AB","+",VLOOKUP(V131,'විෂය තොරතුරු'!$P$24:$Q$28,2))))</f>
        <v/>
      </c>
      <c r="BH131" s="171" t="str">
        <f aca="false">IF(W131="","",IF(W131="-","-",IF(UPPER(W131)="AB","+",VLOOKUP(W131,'විෂය තොරතුරු'!$P$24:$Q$28,2))))</f>
        <v/>
      </c>
      <c r="BI131" s="168" t="str">
        <f aca="false">IF(X131="","",IF(X131="-","-",IF(UPPER(X131)="AB","+",VLOOKUP(X131,'විෂය තොරතුරු'!$P$24:$Q$28,2))))</f>
        <v/>
      </c>
      <c r="BJ131" s="168" t="str">
        <f aca="false">IF(Y131="","",IF(Y131="-","-",IF(UPPER(Y131)="AB","+",VLOOKUP(Y131,'විෂය තොරතුරු'!$P$24:$Q$28,2))))</f>
        <v/>
      </c>
      <c r="BK131" s="168" t="str">
        <f aca="false">IF(Z131="","",IF(Z131="-","-",IF(UPPER(Z131)="AB","+",VLOOKUP(Z131,'විෂය තොරතුරු'!$P$24:$Q$28,2))))</f>
        <v/>
      </c>
      <c r="BL131" s="168" t="str">
        <f aca="false">IF(AA131="","",IF(AA131="-","-",IF(UPPER(AA131)="AB","+",VLOOKUP(AA131,'විෂය තොරතුරු'!$P$24:$Q$28,2))))</f>
        <v/>
      </c>
      <c r="BM131" s="168" t="str">
        <f aca="false">IF(AB131="","",IF(AB131="-","-",IF(UPPER(AB131)="AB","+",VLOOKUP(AB131,'විෂය තොරතුරු'!$P$24:$Q$28,2))))</f>
        <v/>
      </c>
      <c r="BN131" s="168" t="str">
        <f aca="false">IF(AC131="","",IF(AC131="-","-",IF(UPPER(AC131)="AB","+",VLOOKUP(AC131,'විෂය තොරතුරු'!$P$24:$Q$28,2))))</f>
        <v/>
      </c>
      <c r="BO131" s="169" t="str">
        <f aca="false">IF(AD131="","",IF(AD131="-","-",IF(UPPER(AD131)="AB","+",VLOOKUP(AD131,'විෂය තොරතුරු'!$P$24:$Q$28,2))))</f>
        <v/>
      </c>
      <c r="BP131" s="171" t="str">
        <f aca="false">IF(AE131="","",IF(AE131="-","-",IF(UPPER(AE131)="AB","+",VLOOKUP(AE131,'විෂය තොරතුරු'!$P$24:$Q$28,2))))</f>
        <v/>
      </c>
      <c r="BQ131" s="168" t="str">
        <f aca="false">IF(AF131="","",IF(AF131="-","-",IF(UPPER(AF131)="AB","+",VLOOKUP(AF131,'විෂය තොරතුරු'!$P$24:$Q$28,2))))</f>
        <v/>
      </c>
      <c r="BR131" s="168" t="str">
        <f aca="false">IF(AG131="","",IF(AG131="-","-",IF(UPPER(AG131)="AB","+",VLOOKUP(AG131,'විෂය තොරතුරු'!$P$24:$Q$28,2))))</f>
        <v/>
      </c>
      <c r="BS131" s="168" t="str">
        <f aca="false">IF(AH131="","",IF(AH131="-","-",IF(UPPER(AH131)="AB","+",VLOOKUP(AH131,'විෂය තොරතුරු'!$P$24:$Q$28,2))))</f>
        <v/>
      </c>
      <c r="BT131" s="168" t="str">
        <f aca="false">IF(AI131="","",IF(AI131="-","-",IF(UPPER(AI131)="AB","+",VLOOKUP(AI131,'විෂය තොරතුරු'!$P$24:$Q$28,2))))</f>
        <v/>
      </c>
      <c r="BU131" s="168" t="str">
        <f aca="false">IF(AJ131="","",IF(AJ131="-","-",IF(UPPER(AJ131)="AB","+",VLOOKUP(AJ131,'විෂය තොරතුරු'!$P$24:$Q$28,2))))</f>
        <v/>
      </c>
      <c r="BV131" s="168" t="str">
        <f aca="false">IF(AK131="","",IF(AK131="-","-",IF(UPPER(AK131)="AB","+",VLOOKUP(AK131,'විෂය තොරතුරු'!$P$24:$Q$28,2))))</f>
        <v/>
      </c>
      <c r="BW131" s="169" t="str">
        <f aca="false">IF(AL131="","",IF(AL131="-","-",IF(UPPER(AL131)="AB","+",VLOOKUP(AL131,'විෂය තොරතුරු'!$P$24:$Q$28,2))))</f>
        <v/>
      </c>
      <c r="BX131" s="171" t="str">
        <f aca="false">IF($B131="","",COUNTIF($AP131:$BW131,"A"))</f>
        <v/>
      </c>
      <c r="BY131" s="171" t="str">
        <f aca="false">IF($B131="","",COUNTIF($AP131:$BW131,"B"))</f>
        <v/>
      </c>
      <c r="BZ131" s="171" t="str">
        <f aca="false">IF($B131="","",COUNTIF($AP131:$BW131,"C"))</f>
        <v/>
      </c>
      <c r="CA131" s="171" t="str">
        <f aca="false">IF($B131="","",COUNTIF($AP131:$BW131,"S"))</f>
        <v/>
      </c>
      <c r="CB131" s="171" t="str">
        <f aca="false">IF($B131="","",COUNTIF($AP131:$BW131,"W"))</f>
        <v/>
      </c>
      <c r="CC131" s="171" t="str">
        <f aca="false">IF(B131="","",SUM(BX131:CA131))</f>
        <v/>
      </c>
      <c r="CD131" s="169" t="str">
        <f aca="false">IF(B131="","",SUM(BX131:BZ131))</f>
        <v/>
      </c>
      <c r="CE131" s="172" t="str">
        <f aca="false">IF(B131="","",IF(AND(CC131&gt;=6,CD131&gt;=3,OR(E131&gt;=35,F131&gt;=35),L131&gt;=35),"6/3 සමත්",IF(AND(CC131&gt;=5,CD131&gt;=3,OR(E131&gt;=35,F131&gt;=35,L131&gt;=35)),"5/3 සමත්",IF(AND(CC131&gt;=4,CD131&gt;=1,OR(E131&gt;=20,F131&gt;=20,L131&gt;=20)),"සමත් කළ හැකි",IF(CB131=9,"W9","අසමත් ?")))))</f>
        <v/>
      </c>
    </row>
    <row r="132" customFormat="false" ht="13.8" hidden="false" customHeight="false" outlineLevel="0" collapsed="false">
      <c r="A132" s="160" t="n">
        <v>33</v>
      </c>
      <c r="B132" s="161"/>
      <c r="C132" s="161"/>
      <c r="D132" s="162"/>
      <c r="E132" s="163"/>
      <c r="F132" s="164"/>
      <c r="G132" s="163"/>
      <c r="H132" s="165"/>
      <c r="I132" s="165"/>
      <c r="J132" s="164"/>
      <c r="K132" s="163"/>
      <c r="L132" s="165"/>
      <c r="M132" s="165"/>
      <c r="N132" s="164"/>
      <c r="O132" s="163"/>
      <c r="P132" s="165"/>
      <c r="Q132" s="165"/>
      <c r="R132" s="165"/>
      <c r="S132" s="165"/>
      <c r="T132" s="165"/>
      <c r="U132" s="165"/>
      <c r="V132" s="164"/>
      <c r="W132" s="163"/>
      <c r="X132" s="165"/>
      <c r="Y132" s="165"/>
      <c r="Z132" s="165"/>
      <c r="AA132" s="165"/>
      <c r="AB132" s="165"/>
      <c r="AC132" s="165"/>
      <c r="AD132" s="164"/>
      <c r="AE132" s="163"/>
      <c r="AF132" s="165"/>
      <c r="AG132" s="165"/>
      <c r="AH132" s="165"/>
      <c r="AI132" s="165"/>
      <c r="AJ132" s="165"/>
      <c r="AK132" s="165"/>
      <c r="AL132" s="166"/>
      <c r="AM132" s="167" t="str">
        <f aca="false">IF(B132="","",SUM(E132:AL132))</f>
        <v/>
      </c>
      <c r="AN132" s="168" t="str">
        <f aca="false">IF(B132="","",AM132/9)</f>
        <v/>
      </c>
      <c r="AO132" s="169" t="str">
        <f aca="false">IF(B132="","",IF(AM132=0,"-",RANK(AM132,$AM$100:$AM$149,0)))</f>
        <v/>
      </c>
      <c r="AP132" s="167" t="str">
        <f aca="false">IF(E132="","",IF(E132="-","-",IF(UPPER(E132)="AB","+",VLOOKUP(E132,'විෂය තොරතුරු'!$P$24:$Q$28,2))))</f>
        <v/>
      </c>
      <c r="AQ132" s="168" t="str">
        <f aca="false">IF(F132="","",IF(F132="-","-",IF(UPPER(F132)="AB","+",VLOOKUP(F132,'විෂය තොරතුරු'!$P$24:$Q$28,2))))</f>
        <v/>
      </c>
      <c r="AR132" s="168" t="str">
        <f aca="false">IF(G132="","",IF(G132="-","-",IF(UPPER(G132)="AB","+",VLOOKUP(G132,'විෂය තොරතුරු'!$P$24:$Q$28,2))))</f>
        <v/>
      </c>
      <c r="AS132" s="168" t="str">
        <f aca="false">IF(H132="","",IF(H132="-","-",IF(UPPER(H132)="AB","+",VLOOKUP(H132,'විෂය තොරතුරු'!$P$24:$Q$28,2))))</f>
        <v/>
      </c>
      <c r="AT132" s="168" t="str">
        <f aca="false">IF(I132="","",IF(I132="-","-",IF(UPPER(I132)="AB","+",VLOOKUP(I132,'විෂය තොරතුරු'!$P$24:$Q$28,2))))</f>
        <v/>
      </c>
      <c r="AU132" s="170" t="str">
        <f aca="false">IF(J132="","",IF(J132="-","-",IF(UPPER(J132)="AB","+",VLOOKUP(J132,'විෂය තොරතුරු'!$P$24:$Q$28,2))))</f>
        <v/>
      </c>
      <c r="AV132" s="171" t="str">
        <f aca="false">IF(K132="","",IF(K132="-","-",IF(UPPER(K132)="AB","+",VLOOKUP(K132,'විෂය තොරතුරු'!$P$24:$Q$28,2))))</f>
        <v/>
      </c>
      <c r="AW132" s="168" t="str">
        <f aca="false">IF(L132="","",IF(L132="-","-",IF(UPPER(L132)="AB","+",VLOOKUP(L132,'විෂය තොරතුරු'!$P$24:$Q$28,2))))</f>
        <v/>
      </c>
      <c r="AX132" s="168" t="str">
        <f aca="false">IF(M132="","",IF(M132="-","-",IF(UPPER(M132)="AB","+",VLOOKUP(M132,'විෂය තොරතුරු'!$P$24:$Q$28,2))))</f>
        <v/>
      </c>
      <c r="AY132" s="169" t="str">
        <f aca="false">IF(N132="","",IF(N132="-","-",IF(UPPER(N132)="AB","+",VLOOKUP(N132,'විෂය තොරතුරු'!$P$24:$Q$28,2))))</f>
        <v/>
      </c>
      <c r="AZ132" s="167" t="str">
        <f aca="false">IF(O132="","",IF(O132="-","-",IF(UPPER(O132)="AB","+",VLOOKUP(O132,'විෂය තොරතුරු'!$P$24:$Q$28,2))))</f>
        <v/>
      </c>
      <c r="BA132" s="168" t="str">
        <f aca="false">IF(P132="","",IF(P132="-","-",IF(UPPER(P132)="AB","+",VLOOKUP(P132,'විෂය තොරතුරු'!$P$24:$Q$28,2))))</f>
        <v/>
      </c>
      <c r="BB132" s="168" t="str">
        <f aca="false">IF(Q132="","",IF(Q132="-","-",IF(UPPER(Q132)="AB","+",VLOOKUP(Q132,'විෂය තොරතුරු'!$P$24:$Q$28,2))))</f>
        <v/>
      </c>
      <c r="BC132" s="168" t="str">
        <f aca="false">IF(R132="","",IF(R132="-","-",IF(UPPER(R132)="AB","+",VLOOKUP(R132,'විෂය තොරතුරු'!$P$24:$Q$28,2))))</f>
        <v/>
      </c>
      <c r="BD132" s="168" t="str">
        <f aca="false">IF(S132="","",IF(S132="-","-",IF(UPPER(S132)="AB","+",VLOOKUP(S132,'විෂය තොරතුරු'!$P$24:$Q$28,2))))</f>
        <v/>
      </c>
      <c r="BE132" s="168" t="str">
        <f aca="false">IF(T132="","",IF(T132="-","-",IF(UPPER(T132)="AB","+",VLOOKUP(T132,'විෂය තොරතුරු'!$P$24:$Q$28,2))))</f>
        <v/>
      </c>
      <c r="BF132" s="168" t="str">
        <f aca="false">IF(U132="","",IF(U132="-","-",IF(UPPER(U132)="AB","+",VLOOKUP(U132,'විෂය තොරතුරු'!$P$24:$Q$28,2))))</f>
        <v/>
      </c>
      <c r="BG132" s="170" t="str">
        <f aca="false">IF(V132="","",IF(V132="-","-",IF(UPPER(V132)="AB","+",VLOOKUP(V132,'විෂය තොරතුරු'!$P$24:$Q$28,2))))</f>
        <v/>
      </c>
      <c r="BH132" s="171" t="str">
        <f aca="false">IF(W132="","",IF(W132="-","-",IF(UPPER(W132)="AB","+",VLOOKUP(W132,'විෂය තොරතුරු'!$P$24:$Q$28,2))))</f>
        <v/>
      </c>
      <c r="BI132" s="168" t="str">
        <f aca="false">IF(X132="","",IF(X132="-","-",IF(UPPER(X132)="AB","+",VLOOKUP(X132,'විෂය තොරතුරු'!$P$24:$Q$28,2))))</f>
        <v/>
      </c>
      <c r="BJ132" s="168" t="str">
        <f aca="false">IF(Y132="","",IF(Y132="-","-",IF(UPPER(Y132)="AB","+",VLOOKUP(Y132,'විෂය තොරතුරු'!$P$24:$Q$28,2))))</f>
        <v/>
      </c>
      <c r="BK132" s="168" t="str">
        <f aca="false">IF(Z132="","",IF(Z132="-","-",IF(UPPER(Z132)="AB","+",VLOOKUP(Z132,'විෂය තොරතුරු'!$P$24:$Q$28,2))))</f>
        <v/>
      </c>
      <c r="BL132" s="168" t="str">
        <f aca="false">IF(AA132="","",IF(AA132="-","-",IF(UPPER(AA132)="AB","+",VLOOKUP(AA132,'විෂය තොරතුරු'!$P$24:$Q$28,2))))</f>
        <v/>
      </c>
      <c r="BM132" s="168" t="str">
        <f aca="false">IF(AB132="","",IF(AB132="-","-",IF(UPPER(AB132)="AB","+",VLOOKUP(AB132,'විෂය තොරතුරු'!$P$24:$Q$28,2))))</f>
        <v/>
      </c>
      <c r="BN132" s="168" t="str">
        <f aca="false">IF(AC132="","",IF(AC132="-","-",IF(UPPER(AC132)="AB","+",VLOOKUP(AC132,'විෂය තොරතුරු'!$P$24:$Q$28,2))))</f>
        <v/>
      </c>
      <c r="BO132" s="169" t="str">
        <f aca="false">IF(AD132="","",IF(AD132="-","-",IF(UPPER(AD132)="AB","+",VLOOKUP(AD132,'විෂය තොරතුරු'!$P$24:$Q$28,2))))</f>
        <v/>
      </c>
      <c r="BP132" s="171" t="str">
        <f aca="false">IF(AE132="","",IF(AE132="-","-",IF(UPPER(AE132)="AB","+",VLOOKUP(AE132,'විෂය තොරතුරු'!$P$24:$Q$28,2))))</f>
        <v/>
      </c>
      <c r="BQ132" s="168" t="str">
        <f aca="false">IF(AF132="","",IF(AF132="-","-",IF(UPPER(AF132)="AB","+",VLOOKUP(AF132,'විෂය තොරතුරු'!$P$24:$Q$28,2))))</f>
        <v/>
      </c>
      <c r="BR132" s="168" t="str">
        <f aca="false">IF(AG132="","",IF(AG132="-","-",IF(UPPER(AG132)="AB","+",VLOOKUP(AG132,'විෂය තොරතුරු'!$P$24:$Q$28,2))))</f>
        <v/>
      </c>
      <c r="BS132" s="168" t="str">
        <f aca="false">IF(AH132="","",IF(AH132="-","-",IF(UPPER(AH132)="AB","+",VLOOKUP(AH132,'විෂය තොරතුරු'!$P$24:$Q$28,2))))</f>
        <v/>
      </c>
      <c r="BT132" s="168" t="str">
        <f aca="false">IF(AI132="","",IF(AI132="-","-",IF(UPPER(AI132)="AB","+",VLOOKUP(AI132,'විෂය තොරතුරු'!$P$24:$Q$28,2))))</f>
        <v/>
      </c>
      <c r="BU132" s="168" t="str">
        <f aca="false">IF(AJ132="","",IF(AJ132="-","-",IF(UPPER(AJ132)="AB","+",VLOOKUP(AJ132,'විෂය තොරතුරු'!$P$24:$Q$28,2))))</f>
        <v/>
      </c>
      <c r="BV132" s="168" t="str">
        <f aca="false">IF(AK132="","",IF(AK132="-","-",IF(UPPER(AK132)="AB","+",VLOOKUP(AK132,'විෂය තොරතුරු'!$P$24:$Q$28,2))))</f>
        <v/>
      </c>
      <c r="BW132" s="169" t="str">
        <f aca="false">IF(AL132="","",IF(AL132="-","-",IF(UPPER(AL132)="AB","+",VLOOKUP(AL132,'විෂය තොරතුරු'!$P$24:$Q$28,2))))</f>
        <v/>
      </c>
      <c r="BX132" s="171" t="str">
        <f aca="false">IF($B132="","",COUNTIF($AP132:$BW132,"A"))</f>
        <v/>
      </c>
      <c r="BY132" s="171" t="str">
        <f aca="false">IF($B132="","",COUNTIF($AP132:$BW132,"B"))</f>
        <v/>
      </c>
      <c r="BZ132" s="171" t="str">
        <f aca="false">IF($B132="","",COUNTIF($AP132:$BW132,"C"))</f>
        <v/>
      </c>
      <c r="CA132" s="171" t="str">
        <f aca="false">IF($B132="","",COUNTIF($AP132:$BW132,"S"))</f>
        <v/>
      </c>
      <c r="CB132" s="171" t="str">
        <f aca="false">IF($B132="","",COUNTIF($AP132:$BW132,"W"))</f>
        <v/>
      </c>
      <c r="CC132" s="171" t="str">
        <f aca="false">IF(B132="","",SUM(BX132:CA132))</f>
        <v/>
      </c>
      <c r="CD132" s="169" t="str">
        <f aca="false">IF(B132="","",SUM(BX132:BZ132))</f>
        <v/>
      </c>
      <c r="CE132" s="172" t="str">
        <f aca="false">IF(B132="","",IF(AND(CC132&gt;=6,CD132&gt;=3,OR(E132&gt;=35,F132&gt;=35),L132&gt;=35),"6/3 සමත්",IF(AND(CC132&gt;=5,CD132&gt;=3,OR(E132&gt;=35,F132&gt;=35,L132&gt;=35)),"5/3 සමත්",IF(AND(CC132&gt;=4,CD132&gt;=1,OR(E132&gt;=20,F132&gt;=20,L132&gt;=20)),"සමත් කළ හැකි",IF(CB132=9,"W9","අසමත් ?")))))</f>
        <v/>
      </c>
    </row>
    <row r="133" customFormat="false" ht="13.8" hidden="false" customHeight="false" outlineLevel="0" collapsed="false">
      <c r="A133" s="160" t="n">
        <v>34</v>
      </c>
      <c r="B133" s="161"/>
      <c r="C133" s="161"/>
      <c r="D133" s="162"/>
      <c r="E133" s="163"/>
      <c r="F133" s="164"/>
      <c r="G133" s="163"/>
      <c r="H133" s="165"/>
      <c r="I133" s="165"/>
      <c r="J133" s="164"/>
      <c r="K133" s="163"/>
      <c r="L133" s="165"/>
      <c r="M133" s="165"/>
      <c r="N133" s="164"/>
      <c r="O133" s="163"/>
      <c r="P133" s="165"/>
      <c r="Q133" s="165"/>
      <c r="R133" s="165"/>
      <c r="S133" s="165"/>
      <c r="T133" s="165"/>
      <c r="U133" s="165"/>
      <c r="V133" s="164"/>
      <c r="W133" s="163"/>
      <c r="X133" s="165"/>
      <c r="Y133" s="165"/>
      <c r="Z133" s="165"/>
      <c r="AA133" s="165"/>
      <c r="AB133" s="165"/>
      <c r="AC133" s="165"/>
      <c r="AD133" s="164"/>
      <c r="AE133" s="163"/>
      <c r="AF133" s="165"/>
      <c r="AG133" s="165"/>
      <c r="AH133" s="165"/>
      <c r="AI133" s="165"/>
      <c r="AJ133" s="165"/>
      <c r="AK133" s="165"/>
      <c r="AL133" s="166"/>
      <c r="AM133" s="167" t="str">
        <f aca="false">IF(B133="","",SUM(E133:AL133))</f>
        <v/>
      </c>
      <c r="AN133" s="168" t="str">
        <f aca="false">IF(B133="","",AM133/9)</f>
        <v/>
      </c>
      <c r="AO133" s="169" t="str">
        <f aca="false">IF(B133="","",IF(AM133=0,"-",RANK(AM133,$AM$100:$AM$149,0)))</f>
        <v/>
      </c>
      <c r="AP133" s="167" t="str">
        <f aca="false">IF(E133="","",IF(E133="-","-",IF(UPPER(E133)="AB","+",VLOOKUP(E133,'විෂය තොරතුරු'!$P$24:$Q$28,2))))</f>
        <v/>
      </c>
      <c r="AQ133" s="168" t="str">
        <f aca="false">IF(F133="","",IF(F133="-","-",IF(UPPER(F133)="AB","+",VLOOKUP(F133,'විෂය තොරතුරු'!$P$24:$Q$28,2))))</f>
        <v/>
      </c>
      <c r="AR133" s="168" t="str">
        <f aca="false">IF(G133="","",IF(G133="-","-",IF(UPPER(G133)="AB","+",VLOOKUP(G133,'විෂය තොරතුරු'!$P$24:$Q$28,2))))</f>
        <v/>
      </c>
      <c r="AS133" s="168" t="str">
        <f aca="false">IF(H133="","",IF(H133="-","-",IF(UPPER(H133)="AB","+",VLOOKUP(H133,'විෂය තොරතුරු'!$P$24:$Q$28,2))))</f>
        <v/>
      </c>
      <c r="AT133" s="168" t="str">
        <f aca="false">IF(I133="","",IF(I133="-","-",IF(UPPER(I133)="AB","+",VLOOKUP(I133,'විෂය තොරතුරු'!$P$24:$Q$28,2))))</f>
        <v/>
      </c>
      <c r="AU133" s="170" t="str">
        <f aca="false">IF(J133="","",IF(J133="-","-",IF(UPPER(J133)="AB","+",VLOOKUP(J133,'විෂය තොරතුරු'!$P$24:$Q$28,2))))</f>
        <v/>
      </c>
      <c r="AV133" s="171" t="str">
        <f aca="false">IF(K133="","",IF(K133="-","-",IF(UPPER(K133)="AB","+",VLOOKUP(K133,'විෂය තොරතුරු'!$P$24:$Q$28,2))))</f>
        <v/>
      </c>
      <c r="AW133" s="168" t="str">
        <f aca="false">IF(L133="","",IF(L133="-","-",IF(UPPER(L133)="AB","+",VLOOKUP(L133,'විෂය තොරතුරු'!$P$24:$Q$28,2))))</f>
        <v/>
      </c>
      <c r="AX133" s="168" t="str">
        <f aca="false">IF(M133="","",IF(M133="-","-",IF(UPPER(M133)="AB","+",VLOOKUP(M133,'විෂය තොරතුරු'!$P$24:$Q$28,2))))</f>
        <v/>
      </c>
      <c r="AY133" s="169" t="str">
        <f aca="false">IF(N133="","",IF(N133="-","-",IF(UPPER(N133)="AB","+",VLOOKUP(N133,'විෂය තොරතුරු'!$P$24:$Q$28,2))))</f>
        <v/>
      </c>
      <c r="AZ133" s="167" t="str">
        <f aca="false">IF(O133="","",IF(O133="-","-",IF(UPPER(O133)="AB","+",VLOOKUP(O133,'විෂය තොරතුරු'!$P$24:$Q$28,2))))</f>
        <v/>
      </c>
      <c r="BA133" s="168" t="str">
        <f aca="false">IF(P133="","",IF(P133="-","-",IF(UPPER(P133)="AB","+",VLOOKUP(P133,'විෂය තොරතුරු'!$P$24:$Q$28,2))))</f>
        <v/>
      </c>
      <c r="BB133" s="168" t="str">
        <f aca="false">IF(Q133="","",IF(Q133="-","-",IF(UPPER(Q133)="AB","+",VLOOKUP(Q133,'විෂය තොරතුරු'!$P$24:$Q$28,2))))</f>
        <v/>
      </c>
      <c r="BC133" s="168" t="str">
        <f aca="false">IF(R133="","",IF(R133="-","-",IF(UPPER(R133)="AB","+",VLOOKUP(R133,'විෂය තොරතුරු'!$P$24:$Q$28,2))))</f>
        <v/>
      </c>
      <c r="BD133" s="168" t="str">
        <f aca="false">IF(S133="","",IF(S133="-","-",IF(UPPER(S133)="AB","+",VLOOKUP(S133,'විෂය තොරතුරු'!$P$24:$Q$28,2))))</f>
        <v/>
      </c>
      <c r="BE133" s="168" t="str">
        <f aca="false">IF(T133="","",IF(T133="-","-",IF(UPPER(T133)="AB","+",VLOOKUP(T133,'විෂය තොරතුරු'!$P$24:$Q$28,2))))</f>
        <v/>
      </c>
      <c r="BF133" s="168" t="str">
        <f aca="false">IF(U133="","",IF(U133="-","-",IF(UPPER(U133)="AB","+",VLOOKUP(U133,'විෂය තොරතුරු'!$P$24:$Q$28,2))))</f>
        <v/>
      </c>
      <c r="BG133" s="170" t="str">
        <f aca="false">IF(V133="","",IF(V133="-","-",IF(UPPER(V133)="AB","+",VLOOKUP(V133,'විෂය තොරතුරු'!$P$24:$Q$28,2))))</f>
        <v/>
      </c>
      <c r="BH133" s="171" t="str">
        <f aca="false">IF(W133="","",IF(W133="-","-",IF(UPPER(W133)="AB","+",VLOOKUP(W133,'විෂය තොරතුරු'!$P$24:$Q$28,2))))</f>
        <v/>
      </c>
      <c r="BI133" s="168" t="str">
        <f aca="false">IF(X133="","",IF(X133="-","-",IF(UPPER(X133)="AB","+",VLOOKUP(X133,'විෂය තොරතුරු'!$P$24:$Q$28,2))))</f>
        <v/>
      </c>
      <c r="BJ133" s="168" t="str">
        <f aca="false">IF(Y133="","",IF(Y133="-","-",IF(UPPER(Y133)="AB","+",VLOOKUP(Y133,'විෂය තොරතුරු'!$P$24:$Q$28,2))))</f>
        <v/>
      </c>
      <c r="BK133" s="168" t="str">
        <f aca="false">IF(Z133="","",IF(Z133="-","-",IF(UPPER(Z133)="AB","+",VLOOKUP(Z133,'විෂය තොරතුරු'!$P$24:$Q$28,2))))</f>
        <v/>
      </c>
      <c r="BL133" s="168" t="str">
        <f aca="false">IF(AA133="","",IF(AA133="-","-",IF(UPPER(AA133)="AB","+",VLOOKUP(AA133,'විෂය තොරතුරු'!$P$24:$Q$28,2))))</f>
        <v/>
      </c>
      <c r="BM133" s="168" t="str">
        <f aca="false">IF(AB133="","",IF(AB133="-","-",IF(UPPER(AB133)="AB","+",VLOOKUP(AB133,'විෂය තොරතුරු'!$P$24:$Q$28,2))))</f>
        <v/>
      </c>
      <c r="BN133" s="168" t="str">
        <f aca="false">IF(AC133="","",IF(AC133="-","-",IF(UPPER(AC133)="AB","+",VLOOKUP(AC133,'විෂය තොරතුරු'!$P$24:$Q$28,2))))</f>
        <v/>
      </c>
      <c r="BO133" s="169" t="str">
        <f aca="false">IF(AD133="","",IF(AD133="-","-",IF(UPPER(AD133)="AB","+",VLOOKUP(AD133,'විෂය තොරතුරු'!$P$24:$Q$28,2))))</f>
        <v/>
      </c>
      <c r="BP133" s="171" t="str">
        <f aca="false">IF(AE133="","",IF(AE133="-","-",IF(UPPER(AE133)="AB","+",VLOOKUP(AE133,'විෂය තොරතුරු'!$P$24:$Q$28,2))))</f>
        <v/>
      </c>
      <c r="BQ133" s="168" t="str">
        <f aca="false">IF(AF133="","",IF(AF133="-","-",IF(UPPER(AF133)="AB","+",VLOOKUP(AF133,'විෂය තොරතුරු'!$P$24:$Q$28,2))))</f>
        <v/>
      </c>
      <c r="BR133" s="168" t="str">
        <f aca="false">IF(AG133="","",IF(AG133="-","-",IF(UPPER(AG133)="AB","+",VLOOKUP(AG133,'විෂය තොරතුරු'!$P$24:$Q$28,2))))</f>
        <v/>
      </c>
      <c r="BS133" s="168" t="str">
        <f aca="false">IF(AH133="","",IF(AH133="-","-",IF(UPPER(AH133)="AB","+",VLOOKUP(AH133,'විෂය තොරතුරු'!$P$24:$Q$28,2))))</f>
        <v/>
      </c>
      <c r="BT133" s="168" t="str">
        <f aca="false">IF(AI133="","",IF(AI133="-","-",IF(UPPER(AI133)="AB","+",VLOOKUP(AI133,'විෂය තොරතුරු'!$P$24:$Q$28,2))))</f>
        <v/>
      </c>
      <c r="BU133" s="168" t="str">
        <f aca="false">IF(AJ133="","",IF(AJ133="-","-",IF(UPPER(AJ133)="AB","+",VLOOKUP(AJ133,'විෂය තොරතුරු'!$P$24:$Q$28,2))))</f>
        <v/>
      </c>
      <c r="BV133" s="168" t="str">
        <f aca="false">IF(AK133="","",IF(AK133="-","-",IF(UPPER(AK133)="AB","+",VLOOKUP(AK133,'විෂය තොරතුරු'!$P$24:$Q$28,2))))</f>
        <v/>
      </c>
      <c r="BW133" s="169" t="str">
        <f aca="false">IF(AL133="","",IF(AL133="-","-",IF(UPPER(AL133)="AB","+",VLOOKUP(AL133,'විෂය තොරතුරු'!$P$24:$Q$28,2))))</f>
        <v/>
      </c>
      <c r="BX133" s="171" t="str">
        <f aca="false">IF($B133="","",COUNTIF($AP133:$BW133,"A"))</f>
        <v/>
      </c>
      <c r="BY133" s="171" t="str">
        <f aca="false">IF($B133="","",COUNTIF($AP133:$BW133,"B"))</f>
        <v/>
      </c>
      <c r="BZ133" s="171" t="str">
        <f aca="false">IF($B133="","",COUNTIF($AP133:$BW133,"C"))</f>
        <v/>
      </c>
      <c r="CA133" s="171" t="str">
        <f aca="false">IF($B133="","",COUNTIF($AP133:$BW133,"S"))</f>
        <v/>
      </c>
      <c r="CB133" s="171" t="str">
        <f aca="false">IF($B133="","",COUNTIF($AP133:$BW133,"W"))</f>
        <v/>
      </c>
      <c r="CC133" s="171" t="str">
        <f aca="false">IF(B133="","",SUM(BX133:CA133))</f>
        <v/>
      </c>
      <c r="CD133" s="169" t="str">
        <f aca="false">IF(B133="","",SUM(BX133:BZ133))</f>
        <v/>
      </c>
      <c r="CE133" s="172" t="str">
        <f aca="false">IF(B133="","",IF(AND(CC133&gt;=6,CD133&gt;=3,OR(E133&gt;=35,F133&gt;=35),L133&gt;=35),"6/3 සමත්",IF(AND(CC133&gt;=5,CD133&gt;=3,OR(E133&gt;=35,F133&gt;=35,L133&gt;=35)),"5/3 සමත්",IF(AND(CC133&gt;=4,CD133&gt;=1,OR(E133&gt;=20,F133&gt;=20,L133&gt;=20)),"සමත් කළ හැකි",IF(CB133=9,"W9","අසමත් ?")))))</f>
        <v/>
      </c>
    </row>
    <row r="134" customFormat="false" ht="13.8" hidden="false" customHeight="false" outlineLevel="0" collapsed="false">
      <c r="A134" s="160" t="n">
        <v>35</v>
      </c>
      <c r="B134" s="161"/>
      <c r="C134" s="161"/>
      <c r="D134" s="162"/>
      <c r="E134" s="163"/>
      <c r="F134" s="164"/>
      <c r="G134" s="163"/>
      <c r="H134" s="165"/>
      <c r="I134" s="165"/>
      <c r="J134" s="164"/>
      <c r="K134" s="163"/>
      <c r="L134" s="165"/>
      <c r="M134" s="165"/>
      <c r="N134" s="164"/>
      <c r="O134" s="163"/>
      <c r="P134" s="165"/>
      <c r="Q134" s="165"/>
      <c r="R134" s="165"/>
      <c r="S134" s="165"/>
      <c r="T134" s="165"/>
      <c r="U134" s="165"/>
      <c r="V134" s="164"/>
      <c r="W134" s="163"/>
      <c r="X134" s="165"/>
      <c r="Y134" s="165"/>
      <c r="Z134" s="165"/>
      <c r="AA134" s="165"/>
      <c r="AB134" s="165"/>
      <c r="AC134" s="165"/>
      <c r="AD134" s="164"/>
      <c r="AE134" s="163"/>
      <c r="AF134" s="165"/>
      <c r="AG134" s="165"/>
      <c r="AH134" s="165"/>
      <c r="AI134" s="165"/>
      <c r="AJ134" s="165"/>
      <c r="AK134" s="165"/>
      <c r="AL134" s="166"/>
      <c r="AM134" s="167" t="str">
        <f aca="false">IF(B134="","",SUM(E134:AL134))</f>
        <v/>
      </c>
      <c r="AN134" s="168" t="str">
        <f aca="false">IF(B134="","",AM134/9)</f>
        <v/>
      </c>
      <c r="AO134" s="169" t="str">
        <f aca="false">IF(B134="","",IF(AM134=0,"-",RANK(AM134,$AM$100:$AM$149,0)))</f>
        <v/>
      </c>
      <c r="AP134" s="167" t="str">
        <f aca="false">IF(E134="","",IF(E134="-","-",IF(UPPER(E134)="AB","+",VLOOKUP(E134,'විෂය තොරතුරු'!$P$24:$Q$28,2))))</f>
        <v/>
      </c>
      <c r="AQ134" s="168" t="str">
        <f aca="false">IF(F134="","",IF(F134="-","-",IF(UPPER(F134)="AB","+",VLOOKUP(F134,'විෂය තොරතුරු'!$P$24:$Q$28,2))))</f>
        <v/>
      </c>
      <c r="AR134" s="168" t="str">
        <f aca="false">IF(G134="","",IF(G134="-","-",IF(UPPER(G134)="AB","+",VLOOKUP(G134,'විෂය තොරතුරු'!$P$24:$Q$28,2))))</f>
        <v/>
      </c>
      <c r="AS134" s="168" t="str">
        <f aca="false">IF(H134="","",IF(H134="-","-",IF(UPPER(H134)="AB","+",VLOOKUP(H134,'විෂය තොරතුරු'!$P$24:$Q$28,2))))</f>
        <v/>
      </c>
      <c r="AT134" s="168" t="str">
        <f aca="false">IF(I134="","",IF(I134="-","-",IF(UPPER(I134)="AB","+",VLOOKUP(I134,'විෂය තොරතුරු'!$P$24:$Q$28,2))))</f>
        <v/>
      </c>
      <c r="AU134" s="170" t="str">
        <f aca="false">IF(J134="","",IF(J134="-","-",IF(UPPER(J134)="AB","+",VLOOKUP(J134,'විෂය තොරතුරු'!$P$24:$Q$28,2))))</f>
        <v/>
      </c>
      <c r="AV134" s="171" t="str">
        <f aca="false">IF(K134="","",IF(K134="-","-",IF(UPPER(K134)="AB","+",VLOOKUP(K134,'විෂය තොරතුරු'!$P$24:$Q$28,2))))</f>
        <v/>
      </c>
      <c r="AW134" s="168" t="str">
        <f aca="false">IF(L134="","",IF(L134="-","-",IF(UPPER(L134)="AB","+",VLOOKUP(L134,'විෂය තොරතුරු'!$P$24:$Q$28,2))))</f>
        <v/>
      </c>
      <c r="AX134" s="168" t="str">
        <f aca="false">IF(M134="","",IF(M134="-","-",IF(UPPER(M134)="AB","+",VLOOKUP(M134,'විෂය තොරතුරු'!$P$24:$Q$28,2))))</f>
        <v/>
      </c>
      <c r="AY134" s="169" t="str">
        <f aca="false">IF(N134="","",IF(N134="-","-",IF(UPPER(N134)="AB","+",VLOOKUP(N134,'විෂය තොරතුරු'!$P$24:$Q$28,2))))</f>
        <v/>
      </c>
      <c r="AZ134" s="167" t="str">
        <f aca="false">IF(O134="","",IF(O134="-","-",IF(UPPER(O134)="AB","+",VLOOKUP(O134,'විෂය තොරතුරු'!$P$24:$Q$28,2))))</f>
        <v/>
      </c>
      <c r="BA134" s="168" t="str">
        <f aca="false">IF(P134="","",IF(P134="-","-",IF(UPPER(P134)="AB","+",VLOOKUP(P134,'විෂය තොරතුරු'!$P$24:$Q$28,2))))</f>
        <v/>
      </c>
      <c r="BB134" s="168" t="str">
        <f aca="false">IF(Q134="","",IF(Q134="-","-",IF(UPPER(Q134)="AB","+",VLOOKUP(Q134,'විෂය තොරතුරු'!$P$24:$Q$28,2))))</f>
        <v/>
      </c>
      <c r="BC134" s="168" t="str">
        <f aca="false">IF(R134="","",IF(R134="-","-",IF(UPPER(R134)="AB","+",VLOOKUP(R134,'විෂය තොරතුරු'!$P$24:$Q$28,2))))</f>
        <v/>
      </c>
      <c r="BD134" s="168" t="str">
        <f aca="false">IF(S134="","",IF(S134="-","-",IF(UPPER(S134)="AB","+",VLOOKUP(S134,'විෂය තොරතුරු'!$P$24:$Q$28,2))))</f>
        <v/>
      </c>
      <c r="BE134" s="168" t="str">
        <f aca="false">IF(T134="","",IF(T134="-","-",IF(UPPER(T134)="AB","+",VLOOKUP(T134,'විෂය තොරතුරු'!$P$24:$Q$28,2))))</f>
        <v/>
      </c>
      <c r="BF134" s="168" t="str">
        <f aca="false">IF(U134="","",IF(U134="-","-",IF(UPPER(U134)="AB","+",VLOOKUP(U134,'විෂය තොරතුරු'!$P$24:$Q$28,2))))</f>
        <v/>
      </c>
      <c r="BG134" s="170" t="str">
        <f aca="false">IF(V134="","",IF(V134="-","-",IF(UPPER(V134)="AB","+",VLOOKUP(V134,'විෂය තොරතුරු'!$P$24:$Q$28,2))))</f>
        <v/>
      </c>
      <c r="BH134" s="171" t="str">
        <f aca="false">IF(W134="","",IF(W134="-","-",IF(UPPER(W134)="AB","+",VLOOKUP(W134,'විෂය තොරතුරු'!$P$24:$Q$28,2))))</f>
        <v/>
      </c>
      <c r="BI134" s="168" t="str">
        <f aca="false">IF(X134="","",IF(X134="-","-",IF(UPPER(X134)="AB","+",VLOOKUP(X134,'විෂය තොරතුරු'!$P$24:$Q$28,2))))</f>
        <v/>
      </c>
      <c r="BJ134" s="168" t="str">
        <f aca="false">IF(Y134="","",IF(Y134="-","-",IF(UPPER(Y134)="AB","+",VLOOKUP(Y134,'විෂය තොරතුරු'!$P$24:$Q$28,2))))</f>
        <v/>
      </c>
      <c r="BK134" s="168" t="str">
        <f aca="false">IF(Z134="","",IF(Z134="-","-",IF(UPPER(Z134)="AB","+",VLOOKUP(Z134,'විෂය තොරතුරු'!$P$24:$Q$28,2))))</f>
        <v/>
      </c>
      <c r="BL134" s="168" t="str">
        <f aca="false">IF(AA134="","",IF(AA134="-","-",IF(UPPER(AA134)="AB","+",VLOOKUP(AA134,'විෂය තොරතුරු'!$P$24:$Q$28,2))))</f>
        <v/>
      </c>
      <c r="BM134" s="168" t="str">
        <f aca="false">IF(AB134="","",IF(AB134="-","-",IF(UPPER(AB134)="AB","+",VLOOKUP(AB134,'විෂය තොරතුරු'!$P$24:$Q$28,2))))</f>
        <v/>
      </c>
      <c r="BN134" s="168" t="str">
        <f aca="false">IF(AC134="","",IF(AC134="-","-",IF(UPPER(AC134)="AB","+",VLOOKUP(AC134,'විෂය තොරතුරු'!$P$24:$Q$28,2))))</f>
        <v/>
      </c>
      <c r="BO134" s="169" t="str">
        <f aca="false">IF(AD134="","",IF(AD134="-","-",IF(UPPER(AD134)="AB","+",VLOOKUP(AD134,'විෂය තොරතුරු'!$P$24:$Q$28,2))))</f>
        <v/>
      </c>
      <c r="BP134" s="171" t="str">
        <f aca="false">IF(AE134="","",IF(AE134="-","-",IF(UPPER(AE134)="AB","+",VLOOKUP(AE134,'විෂය තොරතුරු'!$P$24:$Q$28,2))))</f>
        <v/>
      </c>
      <c r="BQ134" s="168" t="str">
        <f aca="false">IF(AF134="","",IF(AF134="-","-",IF(UPPER(AF134)="AB","+",VLOOKUP(AF134,'විෂය තොරතුරු'!$P$24:$Q$28,2))))</f>
        <v/>
      </c>
      <c r="BR134" s="168" t="str">
        <f aca="false">IF(AG134="","",IF(AG134="-","-",IF(UPPER(AG134)="AB","+",VLOOKUP(AG134,'විෂය තොරතුරු'!$P$24:$Q$28,2))))</f>
        <v/>
      </c>
      <c r="BS134" s="168" t="str">
        <f aca="false">IF(AH134="","",IF(AH134="-","-",IF(UPPER(AH134)="AB","+",VLOOKUP(AH134,'විෂය තොරතුරු'!$P$24:$Q$28,2))))</f>
        <v/>
      </c>
      <c r="BT134" s="168" t="str">
        <f aca="false">IF(AI134="","",IF(AI134="-","-",IF(UPPER(AI134)="AB","+",VLOOKUP(AI134,'විෂය තොරතුරු'!$P$24:$Q$28,2))))</f>
        <v/>
      </c>
      <c r="BU134" s="168" t="str">
        <f aca="false">IF(AJ134="","",IF(AJ134="-","-",IF(UPPER(AJ134)="AB","+",VLOOKUP(AJ134,'විෂය තොරතුරු'!$P$24:$Q$28,2))))</f>
        <v/>
      </c>
      <c r="BV134" s="168" t="str">
        <f aca="false">IF(AK134="","",IF(AK134="-","-",IF(UPPER(AK134)="AB","+",VLOOKUP(AK134,'විෂය තොරතුරු'!$P$24:$Q$28,2))))</f>
        <v/>
      </c>
      <c r="BW134" s="169" t="str">
        <f aca="false">IF(AL134="","",IF(AL134="-","-",IF(UPPER(AL134)="AB","+",VLOOKUP(AL134,'විෂය තොරතුරු'!$P$24:$Q$28,2))))</f>
        <v/>
      </c>
      <c r="BX134" s="171" t="str">
        <f aca="false">IF($B134="","",COUNTIF($AP134:$BW134,"A"))</f>
        <v/>
      </c>
      <c r="BY134" s="171" t="str">
        <f aca="false">IF($B134="","",COUNTIF($AP134:$BW134,"B"))</f>
        <v/>
      </c>
      <c r="BZ134" s="171" t="str">
        <f aca="false">IF($B134="","",COUNTIF($AP134:$BW134,"C"))</f>
        <v/>
      </c>
      <c r="CA134" s="171" t="str">
        <f aca="false">IF($B134="","",COUNTIF($AP134:$BW134,"S"))</f>
        <v/>
      </c>
      <c r="CB134" s="171" t="str">
        <f aca="false">IF($B134="","",COUNTIF($AP134:$BW134,"W"))</f>
        <v/>
      </c>
      <c r="CC134" s="171" t="str">
        <f aca="false">IF(B134="","",SUM(BX134:CA134))</f>
        <v/>
      </c>
      <c r="CD134" s="169" t="str">
        <f aca="false">IF(B134="","",SUM(BX134:BZ134))</f>
        <v/>
      </c>
      <c r="CE134" s="172" t="str">
        <f aca="false">IF(B134="","",IF(AND(CC134&gt;=6,CD134&gt;=3,OR(E134&gt;=35,F134&gt;=35),L134&gt;=35),"6/3 සමත්",IF(AND(CC134&gt;=5,CD134&gt;=3,OR(E134&gt;=35,F134&gt;=35,L134&gt;=35)),"5/3 සමත්",IF(AND(CC134&gt;=4,CD134&gt;=1,OR(E134&gt;=20,F134&gt;=20,L134&gt;=20)),"සමත් කළ හැකි",IF(CB134=9,"W9","අසමත් ?")))))</f>
        <v/>
      </c>
    </row>
    <row r="135" customFormat="false" ht="13.8" hidden="false" customHeight="false" outlineLevel="0" collapsed="false">
      <c r="A135" s="160" t="n">
        <v>36</v>
      </c>
      <c r="B135" s="161"/>
      <c r="C135" s="161"/>
      <c r="D135" s="162"/>
      <c r="E135" s="163"/>
      <c r="F135" s="164"/>
      <c r="G135" s="163"/>
      <c r="H135" s="165"/>
      <c r="I135" s="165"/>
      <c r="J135" s="164"/>
      <c r="K135" s="163"/>
      <c r="L135" s="165"/>
      <c r="M135" s="165"/>
      <c r="N135" s="164"/>
      <c r="O135" s="163"/>
      <c r="P135" s="165"/>
      <c r="Q135" s="165"/>
      <c r="R135" s="165"/>
      <c r="S135" s="165"/>
      <c r="T135" s="165"/>
      <c r="U135" s="165"/>
      <c r="V135" s="164"/>
      <c r="W135" s="163"/>
      <c r="X135" s="165"/>
      <c r="Y135" s="165"/>
      <c r="Z135" s="165"/>
      <c r="AA135" s="165"/>
      <c r="AB135" s="165"/>
      <c r="AC135" s="165"/>
      <c r="AD135" s="164"/>
      <c r="AE135" s="163"/>
      <c r="AF135" s="165"/>
      <c r="AG135" s="165"/>
      <c r="AH135" s="165"/>
      <c r="AI135" s="165"/>
      <c r="AJ135" s="165"/>
      <c r="AK135" s="165"/>
      <c r="AL135" s="166"/>
      <c r="AM135" s="167" t="str">
        <f aca="false">IF(B135="","",SUM(E135:AL135))</f>
        <v/>
      </c>
      <c r="AN135" s="168" t="str">
        <f aca="false">IF(B135="","",AM135/9)</f>
        <v/>
      </c>
      <c r="AO135" s="169" t="str">
        <f aca="false">IF(B135="","",IF(AM135=0,"-",RANK(AM135,$AM$100:$AM$149,0)))</f>
        <v/>
      </c>
      <c r="AP135" s="167" t="str">
        <f aca="false">IF(E135="","",IF(E135="-","-",IF(UPPER(E135)="AB","+",VLOOKUP(E135,'විෂය තොරතුරු'!$P$24:$Q$28,2))))</f>
        <v/>
      </c>
      <c r="AQ135" s="168" t="str">
        <f aca="false">IF(F135="","",IF(F135="-","-",IF(UPPER(F135)="AB","+",VLOOKUP(F135,'විෂය තොරතුරු'!$P$24:$Q$28,2))))</f>
        <v/>
      </c>
      <c r="AR135" s="168" t="str">
        <f aca="false">IF(G135="","",IF(G135="-","-",IF(UPPER(G135)="AB","+",VLOOKUP(G135,'විෂය තොරතුරු'!$P$24:$Q$28,2))))</f>
        <v/>
      </c>
      <c r="AS135" s="168" t="str">
        <f aca="false">IF(H135="","",IF(H135="-","-",IF(UPPER(H135)="AB","+",VLOOKUP(H135,'විෂය තොරතුරු'!$P$24:$Q$28,2))))</f>
        <v/>
      </c>
      <c r="AT135" s="168" t="str">
        <f aca="false">IF(I135="","",IF(I135="-","-",IF(UPPER(I135)="AB","+",VLOOKUP(I135,'විෂය තොරතුරු'!$P$24:$Q$28,2))))</f>
        <v/>
      </c>
      <c r="AU135" s="170" t="str">
        <f aca="false">IF(J135="","",IF(J135="-","-",IF(UPPER(J135)="AB","+",VLOOKUP(J135,'විෂය තොරතුරු'!$P$24:$Q$28,2))))</f>
        <v/>
      </c>
      <c r="AV135" s="171" t="str">
        <f aca="false">IF(K135="","",IF(K135="-","-",IF(UPPER(K135)="AB","+",VLOOKUP(K135,'විෂය තොරතුරු'!$P$24:$Q$28,2))))</f>
        <v/>
      </c>
      <c r="AW135" s="168" t="str">
        <f aca="false">IF(L135="","",IF(L135="-","-",IF(UPPER(L135)="AB","+",VLOOKUP(L135,'විෂය තොරතුරු'!$P$24:$Q$28,2))))</f>
        <v/>
      </c>
      <c r="AX135" s="168" t="str">
        <f aca="false">IF(M135="","",IF(M135="-","-",IF(UPPER(M135)="AB","+",VLOOKUP(M135,'විෂය තොරතුරු'!$P$24:$Q$28,2))))</f>
        <v/>
      </c>
      <c r="AY135" s="169" t="str">
        <f aca="false">IF(N135="","",IF(N135="-","-",IF(UPPER(N135)="AB","+",VLOOKUP(N135,'විෂය තොරතුරු'!$P$24:$Q$28,2))))</f>
        <v/>
      </c>
      <c r="AZ135" s="167" t="str">
        <f aca="false">IF(O135="","",IF(O135="-","-",IF(UPPER(O135)="AB","+",VLOOKUP(O135,'විෂය තොරතුරු'!$P$24:$Q$28,2))))</f>
        <v/>
      </c>
      <c r="BA135" s="168" t="str">
        <f aca="false">IF(P135="","",IF(P135="-","-",IF(UPPER(P135)="AB","+",VLOOKUP(P135,'විෂය තොරතුරු'!$P$24:$Q$28,2))))</f>
        <v/>
      </c>
      <c r="BB135" s="168" t="str">
        <f aca="false">IF(Q135="","",IF(Q135="-","-",IF(UPPER(Q135)="AB","+",VLOOKUP(Q135,'විෂය තොරතුරු'!$P$24:$Q$28,2))))</f>
        <v/>
      </c>
      <c r="BC135" s="168" t="str">
        <f aca="false">IF(R135="","",IF(R135="-","-",IF(UPPER(R135)="AB","+",VLOOKUP(R135,'විෂය තොරතුරු'!$P$24:$Q$28,2))))</f>
        <v/>
      </c>
      <c r="BD135" s="168" t="str">
        <f aca="false">IF(S135="","",IF(S135="-","-",IF(UPPER(S135)="AB","+",VLOOKUP(S135,'විෂය තොරතුරු'!$P$24:$Q$28,2))))</f>
        <v/>
      </c>
      <c r="BE135" s="168" t="str">
        <f aca="false">IF(T135="","",IF(T135="-","-",IF(UPPER(T135)="AB","+",VLOOKUP(T135,'විෂය තොරතුරු'!$P$24:$Q$28,2))))</f>
        <v/>
      </c>
      <c r="BF135" s="168" t="str">
        <f aca="false">IF(U135="","",IF(U135="-","-",IF(UPPER(U135)="AB","+",VLOOKUP(U135,'විෂය තොරතුරු'!$P$24:$Q$28,2))))</f>
        <v/>
      </c>
      <c r="BG135" s="170" t="str">
        <f aca="false">IF(V135="","",IF(V135="-","-",IF(UPPER(V135)="AB","+",VLOOKUP(V135,'විෂය තොරතුරු'!$P$24:$Q$28,2))))</f>
        <v/>
      </c>
      <c r="BH135" s="171" t="str">
        <f aca="false">IF(W135="","",IF(W135="-","-",IF(UPPER(W135)="AB","+",VLOOKUP(W135,'විෂය තොරතුරු'!$P$24:$Q$28,2))))</f>
        <v/>
      </c>
      <c r="BI135" s="168" t="str">
        <f aca="false">IF(X135="","",IF(X135="-","-",IF(UPPER(X135)="AB","+",VLOOKUP(X135,'විෂය තොරතුරු'!$P$24:$Q$28,2))))</f>
        <v/>
      </c>
      <c r="BJ135" s="168" t="str">
        <f aca="false">IF(Y135="","",IF(Y135="-","-",IF(UPPER(Y135)="AB","+",VLOOKUP(Y135,'විෂය තොරතුරු'!$P$24:$Q$28,2))))</f>
        <v/>
      </c>
      <c r="BK135" s="168" t="str">
        <f aca="false">IF(Z135="","",IF(Z135="-","-",IF(UPPER(Z135)="AB","+",VLOOKUP(Z135,'විෂය තොරතුරු'!$P$24:$Q$28,2))))</f>
        <v/>
      </c>
      <c r="BL135" s="168" t="str">
        <f aca="false">IF(AA135="","",IF(AA135="-","-",IF(UPPER(AA135)="AB","+",VLOOKUP(AA135,'විෂය තොරතුරු'!$P$24:$Q$28,2))))</f>
        <v/>
      </c>
      <c r="BM135" s="168" t="str">
        <f aca="false">IF(AB135="","",IF(AB135="-","-",IF(UPPER(AB135)="AB","+",VLOOKUP(AB135,'විෂය තොරතුරු'!$P$24:$Q$28,2))))</f>
        <v/>
      </c>
      <c r="BN135" s="168" t="str">
        <f aca="false">IF(AC135="","",IF(AC135="-","-",IF(UPPER(AC135)="AB","+",VLOOKUP(AC135,'විෂය තොරතුරු'!$P$24:$Q$28,2))))</f>
        <v/>
      </c>
      <c r="BO135" s="169" t="str">
        <f aca="false">IF(AD135="","",IF(AD135="-","-",IF(UPPER(AD135)="AB","+",VLOOKUP(AD135,'විෂය තොරතුරු'!$P$24:$Q$28,2))))</f>
        <v/>
      </c>
      <c r="BP135" s="171" t="str">
        <f aca="false">IF(AE135="","",IF(AE135="-","-",IF(UPPER(AE135)="AB","+",VLOOKUP(AE135,'විෂය තොරතුරු'!$P$24:$Q$28,2))))</f>
        <v/>
      </c>
      <c r="BQ135" s="168" t="str">
        <f aca="false">IF(AF135="","",IF(AF135="-","-",IF(UPPER(AF135)="AB","+",VLOOKUP(AF135,'විෂය තොරතුරු'!$P$24:$Q$28,2))))</f>
        <v/>
      </c>
      <c r="BR135" s="168" t="str">
        <f aca="false">IF(AG135="","",IF(AG135="-","-",IF(UPPER(AG135)="AB","+",VLOOKUP(AG135,'විෂය තොරතුරු'!$P$24:$Q$28,2))))</f>
        <v/>
      </c>
      <c r="BS135" s="168" t="str">
        <f aca="false">IF(AH135="","",IF(AH135="-","-",IF(UPPER(AH135)="AB","+",VLOOKUP(AH135,'විෂය තොරතුරු'!$P$24:$Q$28,2))))</f>
        <v/>
      </c>
      <c r="BT135" s="168" t="str">
        <f aca="false">IF(AI135="","",IF(AI135="-","-",IF(UPPER(AI135)="AB","+",VLOOKUP(AI135,'විෂය තොරතුරු'!$P$24:$Q$28,2))))</f>
        <v/>
      </c>
      <c r="BU135" s="168" t="str">
        <f aca="false">IF(AJ135="","",IF(AJ135="-","-",IF(UPPER(AJ135)="AB","+",VLOOKUP(AJ135,'විෂය තොරතුරු'!$P$24:$Q$28,2))))</f>
        <v/>
      </c>
      <c r="BV135" s="168" t="str">
        <f aca="false">IF(AK135="","",IF(AK135="-","-",IF(UPPER(AK135)="AB","+",VLOOKUP(AK135,'විෂය තොරතුරු'!$P$24:$Q$28,2))))</f>
        <v/>
      </c>
      <c r="BW135" s="169" t="str">
        <f aca="false">IF(AL135="","",IF(AL135="-","-",IF(UPPER(AL135)="AB","+",VLOOKUP(AL135,'විෂය තොරතුරු'!$P$24:$Q$28,2))))</f>
        <v/>
      </c>
      <c r="BX135" s="171" t="str">
        <f aca="false">IF($B135="","",COUNTIF($AP135:$BW135,"A"))</f>
        <v/>
      </c>
      <c r="BY135" s="171" t="str">
        <f aca="false">IF($B135="","",COUNTIF($AP135:$BW135,"B"))</f>
        <v/>
      </c>
      <c r="BZ135" s="171" t="str">
        <f aca="false">IF($B135="","",COUNTIF($AP135:$BW135,"C"))</f>
        <v/>
      </c>
      <c r="CA135" s="171" t="str">
        <f aca="false">IF($B135="","",COUNTIF($AP135:$BW135,"S"))</f>
        <v/>
      </c>
      <c r="CB135" s="171" t="str">
        <f aca="false">IF($B135="","",COUNTIF($AP135:$BW135,"W"))</f>
        <v/>
      </c>
      <c r="CC135" s="171" t="str">
        <f aca="false">IF(B135="","",SUM(BX135:CA135))</f>
        <v/>
      </c>
      <c r="CD135" s="169" t="str">
        <f aca="false">IF(B135="","",SUM(BX135:BZ135))</f>
        <v/>
      </c>
      <c r="CE135" s="172" t="str">
        <f aca="false">IF(B135="","",IF(AND(CC135&gt;=6,CD135&gt;=3,OR(E135&gt;=35,F135&gt;=35),L135&gt;=35),"6/3 සමත්",IF(AND(CC135&gt;=5,CD135&gt;=3,OR(E135&gt;=35,F135&gt;=35,L135&gt;=35)),"5/3 සමත්",IF(AND(CC135&gt;=4,CD135&gt;=1,OR(E135&gt;=20,F135&gt;=20,L135&gt;=20)),"සමත් කළ හැකි",IF(CB135=9,"W9","අසමත් ?")))))</f>
        <v/>
      </c>
    </row>
    <row r="136" customFormat="false" ht="13.8" hidden="false" customHeight="false" outlineLevel="0" collapsed="false">
      <c r="A136" s="160" t="n">
        <v>37</v>
      </c>
      <c r="B136" s="161"/>
      <c r="C136" s="161"/>
      <c r="D136" s="162"/>
      <c r="E136" s="163"/>
      <c r="F136" s="164"/>
      <c r="G136" s="163"/>
      <c r="H136" s="165"/>
      <c r="I136" s="165"/>
      <c r="J136" s="164"/>
      <c r="K136" s="163"/>
      <c r="L136" s="165"/>
      <c r="M136" s="165"/>
      <c r="N136" s="164"/>
      <c r="O136" s="163"/>
      <c r="P136" s="165"/>
      <c r="Q136" s="165"/>
      <c r="R136" s="165"/>
      <c r="S136" s="165"/>
      <c r="T136" s="165"/>
      <c r="U136" s="165"/>
      <c r="V136" s="164"/>
      <c r="W136" s="163"/>
      <c r="X136" s="165"/>
      <c r="Y136" s="165"/>
      <c r="Z136" s="165"/>
      <c r="AA136" s="165"/>
      <c r="AB136" s="165"/>
      <c r="AC136" s="165"/>
      <c r="AD136" s="164"/>
      <c r="AE136" s="163"/>
      <c r="AF136" s="165"/>
      <c r="AG136" s="165"/>
      <c r="AH136" s="165"/>
      <c r="AI136" s="165"/>
      <c r="AJ136" s="165"/>
      <c r="AK136" s="165"/>
      <c r="AL136" s="166"/>
      <c r="AM136" s="167" t="str">
        <f aca="false">IF(B136="","",SUM(E136:AL136))</f>
        <v/>
      </c>
      <c r="AN136" s="168" t="str">
        <f aca="false">IF(B136="","",AM136/9)</f>
        <v/>
      </c>
      <c r="AO136" s="169" t="str">
        <f aca="false">IF(B136="","",IF(AM136=0,"-",RANK(AM136,$AM$100:$AM$149,0)))</f>
        <v/>
      </c>
      <c r="AP136" s="167" t="str">
        <f aca="false">IF(E136="","",IF(E136="-","-",IF(UPPER(E136)="AB","+",VLOOKUP(E136,'විෂය තොරතුරු'!$P$24:$Q$28,2))))</f>
        <v/>
      </c>
      <c r="AQ136" s="168" t="str">
        <f aca="false">IF(F136="","",IF(F136="-","-",IF(UPPER(F136)="AB","+",VLOOKUP(F136,'විෂය තොරතුරු'!$P$24:$Q$28,2))))</f>
        <v/>
      </c>
      <c r="AR136" s="168" t="str">
        <f aca="false">IF(G136="","",IF(G136="-","-",IF(UPPER(G136)="AB","+",VLOOKUP(G136,'විෂය තොරතුරු'!$P$24:$Q$28,2))))</f>
        <v/>
      </c>
      <c r="AS136" s="168" t="str">
        <f aca="false">IF(H136="","",IF(H136="-","-",IF(UPPER(H136)="AB","+",VLOOKUP(H136,'විෂය තොරතුරු'!$P$24:$Q$28,2))))</f>
        <v/>
      </c>
      <c r="AT136" s="168" t="str">
        <f aca="false">IF(I136="","",IF(I136="-","-",IF(UPPER(I136)="AB","+",VLOOKUP(I136,'විෂය තොරතුරු'!$P$24:$Q$28,2))))</f>
        <v/>
      </c>
      <c r="AU136" s="170" t="str">
        <f aca="false">IF(J136="","",IF(J136="-","-",IF(UPPER(J136)="AB","+",VLOOKUP(J136,'විෂය තොරතුරු'!$P$24:$Q$28,2))))</f>
        <v/>
      </c>
      <c r="AV136" s="171" t="str">
        <f aca="false">IF(K136="","",IF(K136="-","-",IF(UPPER(K136)="AB","+",VLOOKUP(K136,'විෂය තොරතුරු'!$P$24:$Q$28,2))))</f>
        <v/>
      </c>
      <c r="AW136" s="168" t="str">
        <f aca="false">IF(L136="","",IF(L136="-","-",IF(UPPER(L136)="AB","+",VLOOKUP(L136,'විෂය තොරතුරු'!$P$24:$Q$28,2))))</f>
        <v/>
      </c>
      <c r="AX136" s="168" t="str">
        <f aca="false">IF(M136="","",IF(M136="-","-",IF(UPPER(M136)="AB","+",VLOOKUP(M136,'විෂය තොරතුරු'!$P$24:$Q$28,2))))</f>
        <v/>
      </c>
      <c r="AY136" s="169" t="str">
        <f aca="false">IF(N136="","",IF(N136="-","-",IF(UPPER(N136)="AB","+",VLOOKUP(N136,'විෂය තොරතුරු'!$P$24:$Q$28,2))))</f>
        <v/>
      </c>
      <c r="AZ136" s="167" t="str">
        <f aca="false">IF(O136="","",IF(O136="-","-",IF(UPPER(O136)="AB","+",VLOOKUP(O136,'විෂය තොරතුරු'!$P$24:$Q$28,2))))</f>
        <v/>
      </c>
      <c r="BA136" s="168" t="str">
        <f aca="false">IF(P136="","",IF(P136="-","-",IF(UPPER(P136)="AB","+",VLOOKUP(P136,'විෂය තොරතුරු'!$P$24:$Q$28,2))))</f>
        <v/>
      </c>
      <c r="BB136" s="168" t="str">
        <f aca="false">IF(Q136="","",IF(Q136="-","-",IF(UPPER(Q136)="AB","+",VLOOKUP(Q136,'විෂය තොරතුරු'!$P$24:$Q$28,2))))</f>
        <v/>
      </c>
      <c r="BC136" s="168" t="str">
        <f aca="false">IF(R136="","",IF(R136="-","-",IF(UPPER(R136)="AB","+",VLOOKUP(R136,'විෂය තොරතුරු'!$P$24:$Q$28,2))))</f>
        <v/>
      </c>
      <c r="BD136" s="168" t="str">
        <f aca="false">IF(S136="","",IF(S136="-","-",IF(UPPER(S136)="AB","+",VLOOKUP(S136,'විෂය තොරතුරු'!$P$24:$Q$28,2))))</f>
        <v/>
      </c>
      <c r="BE136" s="168" t="str">
        <f aca="false">IF(T136="","",IF(T136="-","-",IF(UPPER(T136)="AB","+",VLOOKUP(T136,'විෂය තොරතුරු'!$P$24:$Q$28,2))))</f>
        <v/>
      </c>
      <c r="BF136" s="168" t="str">
        <f aca="false">IF(U136="","",IF(U136="-","-",IF(UPPER(U136)="AB","+",VLOOKUP(U136,'විෂය තොරතුරු'!$P$24:$Q$28,2))))</f>
        <v/>
      </c>
      <c r="BG136" s="170" t="str">
        <f aca="false">IF(V136="","",IF(V136="-","-",IF(UPPER(V136)="AB","+",VLOOKUP(V136,'විෂය තොරතුරු'!$P$24:$Q$28,2))))</f>
        <v/>
      </c>
      <c r="BH136" s="171" t="str">
        <f aca="false">IF(W136="","",IF(W136="-","-",IF(UPPER(W136)="AB","+",VLOOKUP(W136,'විෂය තොරතුරු'!$P$24:$Q$28,2))))</f>
        <v/>
      </c>
      <c r="BI136" s="168" t="str">
        <f aca="false">IF(X136="","",IF(X136="-","-",IF(UPPER(X136)="AB","+",VLOOKUP(X136,'විෂය තොරතුරු'!$P$24:$Q$28,2))))</f>
        <v/>
      </c>
      <c r="BJ136" s="168" t="str">
        <f aca="false">IF(Y136="","",IF(Y136="-","-",IF(UPPER(Y136)="AB","+",VLOOKUP(Y136,'විෂය තොරතුරු'!$P$24:$Q$28,2))))</f>
        <v/>
      </c>
      <c r="BK136" s="168" t="str">
        <f aca="false">IF(Z136="","",IF(Z136="-","-",IF(UPPER(Z136)="AB","+",VLOOKUP(Z136,'විෂය තොරතුරු'!$P$24:$Q$28,2))))</f>
        <v/>
      </c>
      <c r="BL136" s="168" t="str">
        <f aca="false">IF(AA136="","",IF(AA136="-","-",IF(UPPER(AA136)="AB","+",VLOOKUP(AA136,'විෂය තොරතුරු'!$P$24:$Q$28,2))))</f>
        <v/>
      </c>
      <c r="BM136" s="168" t="str">
        <f aca="false">IF(AB136="","",IF(AB136="-","-",IF(UPPER(AB136)="AB","+",VLOOKUP(AB136,'විෂය තොරතුරු'!$P$24:$Q$28,2))))</f>
        <v/>
      </c>
      <c r="BN136" s="168" t="str">
        <f aca="false">IF(AC136="","",IF(AC136="-","-",IF(UPPER(AC136)="AB","+",VLOOKUP(AC136,'විෂය තොරතුරු'!$P$24:$Q$28,2))))</f>
        <v/>
      </c>
      <c r="BO136" s="169" t="str">
        <f aca="false">IF(AD136="","",IF(AD136="-","-",IF(UPPER(AD136)="AB","+",VLOOKUP(AD136,'විෂය තොරතුරු'!$P$24:$Q$28,2))))</f>
        <v/>
      </c>
      <c r="BP136" s="171" t="str">
        <f aca="false">IF(AE136="","",IF(AE136="-","-",IF(UPPER(AE136)="AB","+",VLOOKUP(AE136,'විෂය තොරතුරු'!$P$24:$Q$28,2))))</f>
        <v/>
      </c>
      <c r="BQ136" s="168" t="str">
        <f aca="false">IF(AF136="","",IF(AF136="-","-",IF(UPPER(AF136)="AB","+",VLOOKUP(AF136,'විෂය තොරතුරු'!$P$24:$Q$28,2))))</f>
        <v/>
      </c>
      <c r="BR136" s="168" t="str">
        <f aca="false">IF(AG136="","",IF(AG136="-","-",IF(UPPER(AG136)="AB","+",VLOOKUP(AG136,'විෂය තොරතුරු'!$P$24:$Q$28,2))))</f>
        <v/>
      </c>
      <c r="BS136" s="168" t="str">
        <f aca="false">IF(AH136="","",IF(AH136="-","-",IF(UPPER(AH136)="AB","+",VLOOKUP(AH136,'විෂය තොරතුරු'!$P$24:$Q$28,2))))</f>
        <v/>
      </c>
      <c r="BT136" s="168" t="str">
        <f aca="false">IF(AI136="","",IF(AI136="-","-",IF(UPPER(AI136)="AB","+",VLOOKUP(AI136,'විෂය තොරතුරු'!$P$24:$Q$28,2))))</f>
        <v/>
      </c>
      <c r="BU136" s="168" t="str">
        <f aca="false">IF(AJ136="","",IF(AJ136="-","-",IF(UPPER(AJ136)="AB","+",VLOOKUP(AJ136,'විෂය තොරතුරු'!$P$24:$Q$28,2))))</f>
        <v/>
      </c>
      <c r="BV136" s="168" t="str">
        <f aca="false">IF(AK136="","",IF(AK136="-","-",IF(UPPER(AK136)="AB","+",VLOOKUP(AK136,'විෂය තොරතුරු'!$P$24:$Q$28,2))))</f>
        <v/>
      </c>
      <c r="BW136" s="169" t="str">
        <f aca="false">IF(AL136="","",IF(AL136="-","-",IF(UPPER(AL136)="AB","+",VLOOKUP(AL136,'විෂය තොරතුරු'!$P$24:$Q$28,2))))</f>
        <v/>
      </c>
      <c r="BX136" s="171" t="str">
        <f aca="false">IF($B136="","",COUNTIF($AP136:$BW136,"A"))</f>
        <v/>
      </c>
      <c r="BY136" s="171" t="str">
        <f aca="false">IF($B136="","",COUNTIF($AP136:$BW136,"B"))</f>
        <v/>
      </c>
      <c r="BZ136" s="171" t="str">
        <f aca="false">IF($B136="","",COUNTIF($AP136:$BW136,"C"))</f>
        <v/>
      </c>
      <c r="CA136" s="171" t="str">
        <f aca="false">IF($B136="","",COUNTIF($AP136:$BW136,"S"))</f>
        <v/>
      </c>
      <c r="CB136" s="171" t="str">
        <f aca="false">IF($B136="","",COUNTIF($AP136:$BW136,"W"))</f>
        <v/>
      </c>
      <c r="CC136" s="171" t="str">
        <f aca="false">IF(B136="","",SUM(BX136:CA136))</f>
        <v/>
      </c>
      <c r="CD136" s="169" t="str">
        <f aca="false">IF(B136="","",SUM(BX136:BZ136))</f>
        <v/>
      </c>
      <c r="CE136" s="172" t="str">
        <f aca="false">IF(B136="","",IF(AND(CC136&gt;=6,CD136&gt;=3,OR(E136&gt;=35,F136&gt;=35),L136&gt;=35),"6/3 සමත්",IF(AND(CC136&gt;=5,CD136&gt;=3,OR(E136&gt;=35,F136&gt;=35,L136&gt;=35)),"5/3 සමත්",IF(AND(CC136&gt;=4,CD136&gt;=1,OR(E136&gt;=20,F136&gt;=20,L136&gt;=20)),"සමත් කළ හැකි",IF(CB136=9,"W9","අසමත් ?")))))</f>
        <v/>
      </c>
    </row>
    <row r="137" customFormat="false" ht="13.8" hidden="false" customHeight="false" outlineLevel="0" collapsed="false">
      <c r="A137" s="160" t="n">
        <v>38</v>
      </c>
      <c r="B137" s="161"/>
      <c r="C137" s="161"/>
      <c r="D137" s="162"/>
      <c r="E137" s="163"/>
      <c r="F137" s="164"/>
      <c r="G137" s="163"/>
      <c r="H137" s="165"/>
      <c r="I137" s="165"/>
      <c r="J137" s="164"/>
      <c r="K137" s="163"/>
      <c r="L137" s="165"/>
      <c r="M137" s="165"/>
      <c r="N137" s="164"/>
      <c r="O137" s="163"/>
      <c r="P137" s="165"/>
      <c r="Q137" s="165"/>
      <c r="R137" s="165"/>
      <c r="S137" s="165"/>
      <c r="T137" s="165"/>
      <c r="U137" s="165"/>
      <c r="V137" s="164"/>
      <c r="W137" s="163"/>
      <c r="X137" s="165"/>
      <c r="Y137" s="165"/>
      <c r="Z137" s="165"/>
      <c r="AA137" s="165"/>
      <c r="AB137" s="165"/>
      <c r="AC137" s="165"/>
      <c r="AD137" s="164"/>
      <c r="AE137" s="163"/>
      <c r="AF137" s="165"/>
      <c r="AG137" s="165"/>
      <c r="AH137" s="165"/>
      <c r="AI137" s="165"/>
      <c r="AJ137" s="165"/>
      <c r="AK137" s="165"/>
      <c r="AL137" s="166"/>
      <c r="AM137" s="167" t="str">
        <f aca="false">IF(B137="","",SUM(E137:AL137))</f>
        <v/>
      </c>
      <c r="AN137" s="168" t="str">
        <f aca="false">IF(B137="","",AM137/9)</f>
        <v/>
      </c>
      <c r="AO137" s="169" t="str">
        <f aca="false">IF(B137="","",IF(AM137=0,"-",RANK(AM137,$AM$100:$AM$149,0)))</f>
        <v/>
      </c>
      <c r="AP137" s="167" t="str">
        <f aca="false">IF(E137="","",IF(E137="-","-",IF(UPPER(E137)="AB","+",VLOOKUP(E137,'විෂය තොරතුරු'!$P$24:$Q$28,2))))</f>
        <v/>
      </c>
      <c r="AQ137" s="168" t="str">
        <f aca="false">IF(F137="","",IF(F137="-","-",IF(UPPER(F137)="AB","+",VLOOKUP(F137,'විෂය තොරතුරු'!$P$24:$Q$28,2))))</f>
        <v/>
      </c>
      <c r="AR137" s="168" t="str">
        <f aca="false">IF(G137="","",IF(G137="-","-",IF(UPPER(G137)="AB","+",VLOOKUP(G137,'විෂය තොරතුරු'!$P$24:$Q$28,2))))</f>
        <v/>
      </c>
      <c r="AS137" s="168" t="str">
        <f aca="false">IF(H137="","",IF(H137="-","-",IF(UPPER(H137)="AB","+",VLOOKUP(H137,'විෂය තොරතුරු'!$P$24:$Q$28,2))))</f>
        <v/>
      </c>
      <c r="AT137" s="168" t="str">
        <f aca="false">IF(I137="","",IF(I137="-","-",IF(UPPER(I137)="AB","+",VLOOKUP(I137,'විෂය තොරතුරු'!$P$24:$Q$28,2))))</f>
        <v/>
      </c>
      <c r="AU137" s="170" t="str">
        <f aca="false">IF(J137="","",IF(J137="-","-",IF(UPPER(J137)="AB","+",VLOOKUP(J137,'විෂය තොරතුරු'!$P$24:$Q$28,2))))</f>
        <v/>
      </c>
      <c r="AV137" s="171" t="str">
        <f aca="false">IF(K137="","",IF(K137="-","-",IF(UPPER(K137)="AB","+",VLOOKUP(K137,'විෂය තොරතුරු'!$P$24:$Q$28,2))))</f>
        <v/>
      </c>
      <c r="AW137" s="168" t="str">
        <f aca="false">IF(L137="","",IF(L137="-","-",IF(UPPER(L137)="AB","+",VLOOKUP(L137,'විෂය තොරතුරු'!$P$24:$Q$28,2))))</f>
        <v/>
      </c>
      <c r="AX137" s="168" t="str">
        <f aca="false">IF(M137="","",IF(M137="-","-",IF(UPPER(M137)="AB","+",VLOOKUP(M137,'විෂය තොරතුරු'!$P$24:$Q$28,2))))</f>
        <v/>
      </c>
      <c r="AY137" s="169" t="str">
        <f aca="false">IF(N137="","",IF(N137="-","-",IF(UPPER(N137)="AB","+",VLOOKUP(N137,'විෂය තොරතුරු'!$P$24:$Q$28,2))))</f>
        <v/>
      </c>
      <c r="AZ137" s="167" t="str">
        <f aca="false">IF(O137="","",IF(O137="-","-",IF(UPPER(O137)="AB","+",VLOOKUP(O137,'විෂය තොරතුරු'!$P$24:$Q$28,2))))</f>
        <v/>
      </c>
      <c r="BA137" s="168" t="str">
        <f aca="false">IF(P137="","",IF(P137="-","-",IF(UPPER(P137)="AB","+",VLOOKUP(P137,'විෂය තොරතුරු'!$P$24:$Q$28,2))))</f>
        <v/>
      </c>
      <c r="BB137" s="168" t="str">
        <f aca="false">IF(Q137="","",IF(Q137="-","-",IF(UPPER(Q137)="AB","+",VLOOKUP(Q137,'විෂය තොරතුරු'!$P$24:$Q$28,2))))</f>
        <v/>
      </c>
      <c r="BC137" s="168" t="str">
        <f aca="false">IF(R137="","",IF(R137="-","-",IF(UPPER(R137)="AB","+",VLOOKUP(R137,'විෂය තොරතුරු'!$P$24:$Q$28,2))))</f>
        <v/>
      </c>
      <c r="BD137" s="168" t="str">
        <f aca="false">IF(S137="","",IF(S137="-","-",IF(UPPER(S137)="AB","+",VLOOKUP(S137,'විෂය තොරතුරු'!$P$24:$Q$28,2))))</f>
        <v/>
      </c>
      <c r="BE137" s="168" t="str">
        <f aca="false">IF(T137="","",IF(T137="-","-",IF(UPPER(T137)="AB","+",VLOOKUP(T137,'විෂය තොරතුරු'!$P$24:$Q$28,2))))</f>
        <v/>
      </c>
      <c r="BF137" s="168" t="str">
        <f aca="false">IF(U137="","",IF(U137="-","-",IF(UPPER(U137)="AB","+",VLOOKUP(U137,'විෂය තොරතුරු'!$P$24:$Q$28,2))))</f>
        <v/>
      </c>
      <c r="BG137" s="170" t="str">
        <f aca="false">IF(V137="","",IF(V137="-","-",IF(UPPER(V137)="AB","+",VLOOKUP(V137,'විෂය තොරතුරු'!$P$24:$Q$28,2))))</f>
        <v/>
      </c>
      <c r="BH137" s="171" t="str">
        <f aca="false">IF(W137="","",IF(W137="-","-",IF(UPPER(W137)="AB","+",VLOOKUP(W137,'විෂය තොරතුරු'!$P$24:$Q$28,2))))</f>
        <v/>
      </c>
      <c r="BI137" s="168" t="str">
        <f aca="false">IF(X137="","",IF(X137="-","-",IF(UPPER(X137)="AB","+",VLOOKUP(X137,'විෂය තොරතුරු'!$P$24:$Q$28,2))))</f>
        <v/>
      </c>
      <c r="BJ137" s="168" t="str">
        <f aca="false">IF(Y137="","",IF(Y137="-","-",IF(UPPER(Y137)="AB","+",VLOOKUP(Y137,'විෂය තොරතුරු'!$P$24:$Q$28,2))))</f>
        <v/>
      </c>
      <c r="BK137" s="168" t="str">
        <f aca="false">IF(Z137="","",IF(Z137="-","-",IF(UPPER(Z137)="AB","+",VLOOKUP(Z137,'විෂය තොරතුරු'!$P$24:$Q$28,2))))</f>
        <v/>
      </c>
      <c r="BL137" s="168" t="str">
        <f aca="false">IF(AA137="","",IF(AA137="-","-",IF(UPPER(AA137)="AB","+",VLOOKUP(AA137,'විෂය තොරතුරු'!$P$24:$Q$28,2))))</f>
        <v/>
      </c>
      <c r="BM137" s="168" t="str">
        <f aca="false">IF(AB137="","",IF(AB137="-","-",IF(UPPER(AB137)="AB","+",VLOOKUP(AB137,'විෂය තොරතුරු'!$P$24:$Q$28,2))))</f>
        <v/>
      </c>
      <c r="BN137" s="168" t="str">
        <f aca="false">IF(AC137="","",IF(AC137="-","-",IF(UPPER(AC137)="AB","+",VLOOKUP(AC137,'විෂය තොරතුරු'!$P$24:$Q$28,2))))</f>
        <v/>
      </c>
      <c r="BO137" s="169" t="str">
        <f aca="false">IF(AD137="","",IF(AD137="-","-",IF(UPPER(AD137)="AB","+",VLOOKUP(AD137,'විෂය තොරතුරු'!$P$24:$Q$28,2))))</f>
        <v/>
      </c>
      <c r="BP137" s="171" t="str">
        <f aca="false">IF(AE137="","",IF(AE137="-","-",IF(UPPER(AE137)="AB","+",VLOOKUP(AE137,'විෂය තොරතුරු'!$P$24:$Q$28,2))))</f>
        <v/>
      </c>
      <c r="BQ137" s="168" t="str">
        <f aca="false">IF(AF137="","",IF(AF137="-","-",IF(UPPER(AF137)="AB","+",VLOOKUP(AF137,'විෂය තොරතුරු'!$P$24:$Q$28,2))))</f>
        <v/>
      </c>
      <c r="BR137" s="168" t="str">
        <f aca="false">IF(AG137="","",IF(AG137="-","-",IF(UPPER(AG137)="AB","+",VLOOKUP(AG137,'විෂය තොරතුරු'!$P$24:$Q$28,2))))</f>
        <v/>
      </c>
      <c r="BS137" s="168" t="str">
        <f aca="false">IF(AH137="","",IF(AH137="-","-",IF(UPPER(AH137)="AB","+",VLOOKUP(AH137,'විෂය තොරතුරු'!$P$24:$Q$28,2))))</f>
        <v/>
      </c>
      <c r="BT137" s="168" t="str">
        <f aca="false">IF(AI137="","",IF(AI137="-","-",IF(UPPER(AI137)="AB","+",VLOOKUP(AI137,'විෂය තොරතුරු'!$P$24:$Q$28,2))))</f>
        <v/>
      </c>
      <c r="BU137" s="168" t="str">
        <f aca="false">IF(AJ137="","",IF(AJ137="-","-",IF(UPPER(AJ137)="AB","+",VLOOKUP(AJ137,'විෂය තොරතුරු'!$P$24:$Q$28,2))))</f>
        <v/>
      </c>
      <c r="BV137" s="168" t="str">
        <f aca="false">IF(AK137="","",IF(AK137="-","-",IF(UPPER(AK137)="AB","+",VLOOKUP(AK137,'විෂය තොරතුරු'!$P$24:$Q$28,2))))</f>
        <v/>
      </c>
      <c r="BW137" s="169" t="str">
        <f aca="false">IF(AL137="","",IF(AL137="-","-",IF(UPPER(AL137)="AB","+",VLOOKUP(AL137,'විෂය තොරතුරු'!$P$24:$Q$28,2))))</f>
        <v/>
      </c>
      <c r="BX137" s="171" t="str">
        <f aca="false">IF($B137="","",COUNTIF($AP137:$BW137,"A"))</f>
        <v/>
      </c>
      <c r="BY137" s="171" t="str">
        <f aca="false">IF($B137="","",COUNTIF($AP137:$BW137,"B"))</f>
        <v/>
      </c>
      <c r="BZ137" s="171" t="str">
        <f aca="false">IF($B137="","",COUNTIF($AP137:$BW137,"C"))</f>
        <v/>
      </c>
      <c r="CA137" s="171" t="str">
        <f aca="false">IF($B137="","",COUNTIF($AP137:$BW137,"S"))</f>
        <v/>
      </c>
      <c r="CB137" s="171" t="str">
        <f aca="false">IF($B137="","",COUNTIF($AP137:$BW137,"W"))</f>
        <v/>
      </c>
      <c r="CC137" s="171" t="str">
        <f aca="false">IF(B137="","",SUM(BX137:CA137))</f>
        <v/>
      </c>
      <c r="CD137" s="169" t="str">
        <f aca="false">IF(B137="","",SUM(BX137:BZ137))</f>
        <v/>
      </c>
      <c r="CE137" s="172" t="str">
        <f aca="false">IF(B137="","",IF(AND(CC137&gt;=6,CD137&gt;=3,OR(E137&gt;=35,F137&gt;=35),L137&gt;=35),"6/3 සමත්",IF(AND(CC137&gt;=5,CD137&gt;=3,OR(E137&gt;=35,F137&gt;=35,L137&gt;=35)),"5/3 සමත්",IF(AND(CC137&gt;=4,CD137&gt;=1,OR(E137&gt;=20,F137&gt;=20,L137&gt;=20)),"සමත් කළ හැකි",IF(CB137=9,"W9","අසමත් ?")))))</f>
        <v/>
      </c>
    </row>
    <row r="138" customFormat="false" ht="13.8" hidden="false" customHeight="false" outlineLevel="0" collapsed="false">
      <c r="A138" s="160" t="n">
        <v>39</v>
      </c>
      <c r="B138" s="161"/>
      <c r="C138" s="161"/>
      <c r="D138" s="162"/>
      <c r="E138" s="163"/>
      <c r="F138" s="164"/>
      <c r="G138" s="163"/>
      <c r="H138" s="165"/>
      <c r="I138" s="165"/>
      <c r="J138" s="164"/>
      <c r="K138" s="163"/>
      <c r="L138" s="165"/>
      <c r="M138" s="165"/>
      <c r="N138" s="164"/>
      <c r="O138" s="163"/>
      <c r="P138" s="165"/>
      <c r="Q138" s="165"/>
      <c r="R138" s="165"/>
      <c r="S138" s="165"/>
      <c r="T138" s="165"/>
      <c r="U138" s="165"/>
      <c r="V138" s="164"/>
      <c r="W138" s="163"/>
      <c r="X138" s="165"/>
      <c r="Y138" s="165"/>
      <c r="Z138" s="165"/>
      <c r="AA138" s="165"/>
      <c r="AB138" s="165"/>
      <c r="AC138" s="165"/>
      <c r="AD138" s="164"/>
      <c r="AE138" s="163"/>
      <c r="AF138" s="165"/>
      <c r="AG138" s="165"/>
      <c r="AH138" s="165"/>
      <c r="AI138" s="165"/>
      <c r="AJ138" s="165"/>
      <c r="AK138" s="165"/>
      <c r="AL138" s="166"/>
      <c r="AM138" s="167" t="str">
        <f aca="false">IF(B138="","",SUM(E138:AL138))</f>
        <v/>
      </c>
      <c r="AN138" s="168" t="str">
        <f aca="false">IF(B138="","",AM138/9)</f>
        <v/>
      </c>
      <c r="AO138" s="169" t="str">
        <f aca="false">IF(B138="","",IF(AM138=0,"-",RANK(AM138,$AM$100:$AM$149,0)))</f>
        <v/>
      </c>
      <c r="AP138" s="167" t="str">
        <f aca="false">IF(E138="","",IF(E138="-","-",IF(UPPER(E138)="AB","+",VLOOKUP(E138,'විෂය තොරතුරු'!$P$24:$Q$28,2))))</f>
        <v/>
      </c>
      <c r="AQ138" s="168" t="str">
        <f aca="false">IF(F138="","",IF(F138="-","-",IF(UPPER(F138)="AB","+",VLOOKUP(F138,'විෂය තොරතුරු'!$P$24:$Q$28,2))))</f>
        <v/>
      </c>
      <c r="AR138" s="168" t="str">
        <f aca="false">IF(G138="","",IF(G138="-","-",IF(UPPER(G138)="AB","+",VLOOKUP(G138,'විෂය තොරතුරු'!$P$24:$Q$28,2))))</f>
        <v/>
      </c>
      <c r="AS138" s="168" t="str">
        <f aca="false">IF(H138="","",IF(H138="-","-",IF(UPPER(H138)="AB","+",VLOOKUP(H138,'විෂය තොරතුරු'!$P$24:$Q$28,2))))</f>
        <v/>
      </c>
      <c r="AT138" s="168" t="str">
        <f aca="false">IF(I138="","",IF(I138="-","-",IF(UPPER(I138)="AB","+",VLOOKUP(I138,'විෂය තොරතුරු'!$P$24:$Q$28,2))))</f>
        <v/>
      </c>
      <c r="AU138" s="170" t="str">
        <f aca="false">IF(J138="","",IF(J138="-","-",IF(UPPER(J138)="AB","+",VLOOKUP(J138,'විෂය තොරතුරු'!$P$24:$Q$28,2))))</f>
        <v/>
      </c>
      <c r="AV138" s="171" t="str">
        <f aca="false">IF(K138="","",IF(K138="-","-",IF(UPPER(K138)="AB","+",VLOOKUP(K138,'විෂය තොරතුරු'!$P$24:$Q$28,2))))</f>
        <v/>
      </c>
      <c r="AW138" s="168" t="str">
        <f aca="false">IF(L138="","",IF(L138="-","-",IF(UPPER(L138)="AB","+",VLOOKUP(L138,'විෂය තොරතුරු'!$P$24:$Q$28,2))))</f>
        <v/>
      </c>
      <c r="AX138" s="168" t="str">
        <f aca="false">IF(M138="","",IF(M138="-","-",IF(UPPER(M138)="AB","+",VLOOKUP(M138,'විෂය තොරතුරු'!$P$24:$Q$28,2))))</f>
        <v/>
      </c>
      <c r="AY138" s="169" t="str">
        <f aca="false">IF(N138="","",IF(N138="-","-",IF(UPPER(N138)="AB","+",VLOOKUP(N138,'විෂය තොරතුරු'!$P$24:$Q$28,2))))</f>
        <v/>
      </c>
      <c r="AZ138" s="167" t="str">
        <f aca="false">IF(O138="","",IF(O138="-","-",IF(UPPER(O138)="AB","+",VLOOKUP(O138,'විෂය තොරතුරු'!$P$24:$Q$28,2))))</f>
        <v/>
      </c>
      <c r="BA138" s="168" t="str">
        <f aca="false">IF(P138="","",IF(P138="-","-",IF(UPPER(P138)="AB","+",VLOOKUP(P138,'විෂය තොරතුරු'!$P$24:$Q$28,2))))</f>
        <v/>
      </c>
      <c r="BB138" s="168" t="str">
        <f aca="false">IF(Q138="","",IF(Q138="-","-",IF(UPPER(Q138)="AB","+",VLOOKUP(Q138,'විෂය තොරතුරු'!$P$24:$Q$28,2))))</f>
        <v/>
      </c>
      <c r="BC138" s="168" t="str">
        <f aca="false">IF(R138="","",IF(R138="-","-",IF(UPPER(R138)="AB","+",VLOOKUP(R138,'විෂය තොරතුරු'!$P$24:$Q$28,2))))</f>
        <v/>
      </c>
      <c r="BD138" s="168" t="str">
        <f aca="false">IF(S138="","",IF(S138="-","-",IF(UPPER(S138)="AB","+",VLOOKUP(S138,'විෂය තොරතුරු'!$P$24:$Q$28,2))))</f>
        <v/>
      </c>
      <c r="BE138" s="168" t="str">
        <f aca="false">IF(T138="","",IF(T138="-","-",IF(UPPER(T138)="AB","+",VLOOKUP(T138,'විෂය තොරතුරු'!$P$24:$Q$28,2))))</f>
        <v/>
      </c>
      <c r="BF138" s="168" t="str">
        <f aca="false">IF(U138="","",IF(U138="-","-",IF(UPPER(U138)="AB","+",VLOOKUP(U138,'විෂය තොරතුරු'!$P$24:$Q$28,2))))</f>
        <v/>
      </c>
      <c r="BG138" s="170" t="str">
        <f aca="false">IF(V138="","",IF(V138="-","-",IF(UPPER(V138)="AB","+",VLOOKUP(V138,'විෂය තොරතුරු'!$P$24:$Q$28,2))))</f>
        <v/>
      </c>
      <c r="BH138" s="171" t="str">
        <f aca="false">IF(W138="","",IF(W138="-","-",IF(UPPER(W138)="AB","+",VLOOKUP(W138,'විෂය තොරතුරු'!$P$24:$Q$28,2))))</f>
        <v/>
      </c>
      <c r="BI138" s="168" t="str">
        <f aca="false">IF(X138="","",IF(X138="-","-",IF(UPPER(X138)="AB","+",VLOOKUP(X138,'විෂය තොරතුරු'!$P$24:$Q$28,2))))</f>
        <v/>
      </c>
      <c r="BJ138" s="168" t="str">
        <f aca="false">IF(Y138="","",IF(Y138="-","-",IF(UPPER(Y138)="AB","+",VLOOKUP(Y138,'විෂය තොරතුරු'!$P$24:$Q$28,2))))</f>
        <v/>
      </c>
      <c r="BK138" s="168" t="str">
        <f aca="false">IF(Z138="","",IF(Z138="-","-",IF(UPPER(Z138)="AB","+",VLOOKUP(Z138,'විෂය තොරතුරු'!$P$24:$Q$28,2))))</f>
        <v/>
      </c>
      <c r="BL138" s="168" t="str">
        <f aca="false">IF(AA138="","",IF(AA138="-","-",IF(UPPER(AA138)="AB","+",VLOOKUP(AA138,'විෂය තොරතුරු'!$P$24:$Q$28,2))))</f>
        <v/>
      </c>
      <c r="BM138" s="168" t="str">
        <f aca="false">IF(AB138="","",IF(AB138="-","-",IF(UPPER(AB138)="AB","+",VLOOKUP(AB138,'විෂය තොරතුරු'!$P$24:$Q$28,2))))</f>
        <v/>
      </c>
      <c r="BN138" s="168" t="str">
        <f aca="false">IF(AC138="","",IF(AC138="-","-",IF(UPPER(AC138)="AB","+",VLOOKUP(AC138,'විෂය තොරතුරු'!$P$24:$Q$28,2))))</f>
        <v/>
      </c>
      <c r="BO138" s="169" t="str">
        <f aca="false">IF(AD138="","",IF(AD138="-","-",IF(UPPER(AD138)="AB","+",VLOOKUP(AD138,'විෂය තොරතුරු'!$P$24:$Q$28,2))))</f>
        <v/>
      </c>
      <c r="BP138" s="171" t="str">
        <f aca="false">IF(AE138="","",IF(AE138="-","-",IF(UPPER(AE138)="AB","+",VLOOKUP(AE138,'විෂය තොරතුරු'!$P$24:$Q$28,2))))</f>
        <v/>
      </c>
      <c r="BQ138" s="168" t="str">
        <f aca="false">IF(AF138="","",IF(AF138="-","-",IF(UPPER(AF138)="AB","+",VLOOKUP(AF138,'විෂය තොරතුරු'!$P$24:$Q$28,2))))</f>
        <v/>
      </c>
      <c r="BR138" s="168" t="str">
        <f aca="false">IF(AG138="","",IF(AG138="-","-",IF(UPPER(AG138)="AB","+",VLOOKUP(AG138,'විෂය තොරතුරු'!$P$24:$Q$28,2))))</f>
        <v/>
      </c>
      <c r="BS138" s="168" t="str">
        <f aca="false">IF(AH138="","",IF(AH138="-","-",IF(UPPER(AH138)="AB","+",VLOOKUP(AH138,'විෂය තොරතුරු'!$P$24:$Q$28,2))))</f>
        <v/>
      </c>
      <c r="BT138" s="168" t="str">
        <f aca="false">IF(AI138="","",IF(AI138="-","-",IF(UPPER(AI138)="AB","+",VLOOKUP(AI138,'විෂය තොරතුරු'!$P$24:$Q$28,2))))</f>
        <v/>
      </c>
      <c r="BU138" s="168" t="str">
        <f aca="false">IF(AJ138="","",IF(AJ138="-","-",IF(UPPER(AJ138)="AB","+",VLOOKUP(AJ138,'විෂය තොරතුරු'!$P$24:$Q$28,2))))</f>
        <v/>
      </c>
      <c r="BV138" s="168" t="str">
        <f aca="false">IF(AK138="","",IF(AK138="-","-",IF(UPPER(AK138)="AB","+",VLOOKUP(AK138,'විෂය තොරතුරු'!$P$24:$Q$28,2))))</f>
        <v/>
      </c>
      <c r="BW138" s="169" t="str">
        <f aca="false">IF(AL138="","",IF(AL138="-","-",IF(UPPER(AL138)="AB","+",VLOOKUP(AL138,'විෂය තොරතුරු'!$P$24:$Q$28,2))))</f>
        <v/>
      </c>
      <c r="BX138" s="171" t="str">
        <f aca="false">IF($B138="","",COUNTIF($AP138:$BW138,"A"))</f>
        <v/>
      </c>
      <c r="BY138" s="171" t="str">
        <f aca="false">IF($B138="","",COUNTIF($AP138:$BW138,"B"))</f>
        <v/>
      </c>
      <c r="BZ138" s="171" t="str">
        <f aca="false">IF($B138="","",COUNTIF($AP138:$BW138,"C"))</f>
        <v/>
      </c>
      <c r="CA138" s="171" t="str">
        <f aca="false">IF($B138="","",COUNTIF($AP138:$BW138,"S"))</f>
        <v/>
      </c>
      <c r="CB138" s="171" t="str">
        <f aca="false">IF($B138="","",COUNTIF($AP138:$BW138,"W"))</f>
        <v/>
      </c>
      <c r="CC138" s="171" t="str">
        <f aca="false">IF(B138="","",SUM(BX138:CA138))</f>
        <v/>
      </c>
      <c r="CD138" s="169" t="str">
        <f aca="false">IF(B138="","",SUM(BX138:BZ138))</f>
        <v/>
      </c>
      <c r="CE138" s="172" t="str">
        <f aca="false">IF(B138="","",IF(AND(CC138&gt;=6,CD138&gt;=3,OR(E138&gt;=35,F138&gt;=35),L138&gt;=35),"6/3 සමත්",IF(AND(CC138&gt;=5,CD138&gt;=3,OR(E138&gt;=35,F138&gt;=35,L138&gt;=35)),"5/3 සමත්",IF(AND(CC138&gt;=4,CD138&gt;=1,OR(E138&gt;=20,F138&gt;=20,L138&gt;=20)),"සමත් කළ හැකි",IF(CB138=9,"W9","අසමත් ?")))))</f>
        <v/>
      </c>
    </row>
    <row r="139" customFormat="false" ht="13.8" hidden="false" customHeight="false" outlineLevel="0" collapsed="false">
      <c r="A139" s="160" t="n">
        <v>40</v>
      </c>
      <c r="B139" s="161"/>
      <c r="C139" s="161"/>
      <c r="D139" s="162"/>
      <c r="E139" s="163"/>
      <c r="F139" s="164"/>
      <c r="G139" s="163"/>
      <c r="H139" s="165"/>
      <c r="I139" s="165"/>
      <c r="J139" s="164"/>
      <c r="K139" s="163"/>
      <c r="L139" s="165"/>
      <c r="M139" s="165"/>
      <c r="N139" s="164"/>
      <c r="O139" s="163"/>
      <c r="P139" s="165"/>
      <c r="Q139" s="165"/>
      <c r="R139" s="165"/>
      <c r="S139" s="165"/>
      <c r="T139" s="165"/>
      <c r="U139" s="165"/>
      <c r="V139" s="164"/>
      <c r="W139" s="163"/>
      <c r="X139" s="165"/>
      <c r="Y139" s="165"/>
      <c r="Z139" s="165"/>
      <c r="AA139" s="165"/>
      <c r="AB139" s="165"/>
      <c r="AC139" s="165"/>
      <c r="AD139" s="164"/>
      <c r="AE139" s="163"/>
      <c r="AF139" s="165"/>
      <c r="AG139" s="165"/>
      <c r="AH139" s="165"/>
      <c r="AI139" s="165"/>
      <c r="AJ139" s="165"/>
      <c r="AK139" s="165"/>
      <c r="AL139" s="166"/>
      <c r="AM139" s="167" t="str">
        <f aca="false">IF(B139="","",SUM(E139:AL139))</f>
        <v/>
      </c>
      <c r="AN139" s="168" t="str">
        <f aca="false">IF(B139="","",AM139/9)</f>
        <v/>
      </c>
      <c r="AO139" s="169" t="str">
        <f aca="false">IF(B139="","",IF(AM139=0,"-",RANK(AM139,$AM$100:$AM$149,0)))</f>
        <v/>
      </c>
      <c r="AP139" s="167" t="str">
        <f aca="false">IF(E139="","",IF(E139="-","-",IF(UPPER(E139)="AB","+",VLOOKUP(E139,'විෂය තොරතුරු'!$P$24:$Q$28,2))))</f>
        <v/>
      </c>
      <c r="AQ139" s="168" t="str">
        <f aca="false">IF(F139="","",IF(F139="-","-",IF(UPPER(F139)="AB","+",VLOOKUP(F139,'විෂය තොරතුරු'!$P$24:$Q$28,2))))</f>
        <v/>
      </c>
      <c r="AR139" s="168" t="str">
        <f aca="false">IF(G139="","",IF(G139="-","-",IF(UPPER(G139)="AB","+",VLOOKUP(G139,'විෂය තොරතුරු'!$P$24:$Q$28,2))))</f>
        <v/>
      </c>
      <c r="AS139" s="168" t="str">
        <f aca="false">IF(H139="","",IF(H139="-","-",IF(UPPER(H139)="AB","+",VLOOKUP(H139,'විෂය තොරතුරු'!$P$24:$Q$28,2))))</f>
        <v/>
      </c>
      <c r="AT139" s="168" t="str">
        <f aca="false">IF(I139="","",IF(I139="-","-",IF(UPPER(I139)="AB","+",VLOOKUP(I139,'විෂය තොරතුරු'!$P$24:$Q$28,2))))</f>
        <v/>
      </c>
      <c r="AU139" s="170" t="str">
        <f aca="false">IF(J139="","",IF(J139="-","-",IF(UPPER(J139)="AB","+",VLOOKUP(J139,'විෂය තොරතුරු'!$P$24:$Q$28,2))))</f>
        <v/>
      </c>
      <c r="AV139" s="171" t="str">
        <f aca="false">IF(K139="","",IF(K139="-","-",IF(UPPER(K139)="AB","+",VLOOKUP(K139,'විෂය තොරතුරු'!$P$24:$Q$28,2))))</f>
        <v/>
      </c>
      <c r="AW139" s="168" t="str">
        <f aca="false">IF(L139="","",IF(L139="-","-",IF(UPPER(L139)="AB","+",VLOOKUP(L139,'විෂය තොරතුරු'!$P$24:$Q$28,2))))</f>
        <v/>
      </c>
      <c r="AX139" s="168" t="str">
        <f aca="false">IF(M139="","",IF(M139="-","-",IF(UPPER(M139)="AB","+",VLOOKUP(M139,'විෂය තොරතුරු'!$P$24:$Q$28,2))))</f>
        <v/>
      </c>
      <c r="AY139" s="169" t="str">
        <f aca="false">IF(N139="","",IF(N139="-","-",IF(UPPER(N139)="AB","+",VLOOKUP(N139,'විෂය තොරතුරු'!$P$24:$Q$28,2))))</f>
        <v/>
      </c>
      <c r="AZ139" s="167" t="str">
        <f aca="false">IF(O139="","",IF(O139="-","-",IF(UPPER(O139)="AB","+",VLOOKUP(O139,'විෂය තොරතුරු'!$P$24:$Q$28,2))))</f>
        <v/>
      </c>
      <c r="BA139" s="168" t="str">
        <f aca="false">IF(P139="","",IF(P139="-","-",IF(UPPER(P139)="AB","+",VLOOKUP(P139,'විෂය තොරතුරු'!$P$24:$Q$28,2))))</f>
        <v/>
      </c>
      <c r="BB139" s="168" t="str">
        <f aca="false">IF(Q139="","",IF(Q139="-","-",IF(UPPER(Q139)="AB","+",VLOOKUP(Q139,'විෂය තොරතුරු'!$P$24:$Q$28,2))))</f>
        <v/>
      </c>
      <c r="BC139" s="168" t="str">
        <f aca="false">IF(R139="","",IF(R139="-","-",IF(UPPER(R139)="AB","+",VLOOKUP(R139,'විෂය තොරතුරු'!$P$24:$Q$28,2))))</f>
        <v/>
      </c>
      <c r="BD139" s="168" t="str">
        <f aca="false">IF(S139="","",IF(S139="-","-",IF(UPPER(S139)="AB","+",VLOOKUP(S139,'විෂය තොරතුරු'!$P$24:$Q$28,2))))</f>
        <v/>
      </c>
      <c r="BE139" s="168" t="str">
        <f aca="false">IF(T139="","",IF(T139="-","-",IF(UPPER(T139)="AB","+",VLOOKUP(T139,'විෂය තොරතුරු'!$P$24:$Q$28,2))))</f>
        <v/>
      </c>
      <c r="BF139" s="168" t="str">
        <f aca="false">IF(U139="","",IF(U139="-","-",IF(UPPER(U139)="AB","+",VLOOKUP(U139,'විෂය තොරතුරු'!$P$24:$Q$28,2))))</f>
        <v/>
      </c>
      <c r="BG139" s="170" t="str">
        <f aca="false">IF(V139="","",IF(V139="-","-",IF(UPPER(V139)="AB","+",VLOOKUP(V139,'විෂය තොරතුරු'!$P$24:$Q$28,2))))</f>
        <v/>
      </c>
      <c r="BH139" s="171" t="str">
        <f aca="false">IF(W139="","",IF(W139="-","-",IF(UPPER(W139)="AB","+",VLOOKUP(W139,'විෂය තොරතුරු'!$P$24:$Q$28,2))))</f>
        <v/>
      </c>
      <c r="BI139" s="168" t="str">
        <f aca="false">IF(X139="","",IF(X139="-","-",IF(UPPER(X139)="AB","+",VLOOKUP(X139,'විෂය තොරතුරු'!$P$24:$Q$28,2))))</f>
        <v/>
      </c>
      <c r="BJ139" s="168" t="str">
        <f aca="false">IF(Y139="","",IF(Y139="-","-",IF(UPPER(Y139)="AB","+",VLOOKUP(Y139,'විෂය තොරතුරු'!$P$24:$Q$28,2))))</f>
        <v/>
      </c>
      <c r="BK139" s="168" t="str">
        <f aca="false">IF(Z139="","",IF(Z139="-","-",IF(UPPER(Z139)="AB","+",VLOOKUP(Z139,'විෂය තොරතුරු'!$P$24:$Q$28,2))))</f>
        <v/>
      </c>
      <c r="BL139" s="168" t="str">
        <f aca="false">IF(AA139="","",IF(AA139="-","-",IF(UPPER(AA139)="AB","+",VLOOKUP(AA139,'විෂය තොරතුරු'!$P$24:$Q$28,2))))</f>
        <v/>
      </c>
      <c r="BM139" s="168" t="str">
        <f aca="false">IF(AB139="","",IF(AB139="-","-",IF(UPPER(AB139)="AB","+",VLOOKUP(AB139,'විෂය තොරතුරු'!$P$24:$Q$28,2))))</f>
        <v/>
      </c>
      <c r="BN139" s="168" t="str">
        <f aca="false">IF(AC139="","",IF(AC139="-","-",IF(UPPER(AC139)="AB","+",VLOOKUP(AC139,'විෂය තොරතුරු'!$P$24:$Q$28,2))))</f>
        <v/>
      </c>
      <c r="BO139" s="169" t="str">
        <f aca="false">IF(AD139="","",IF(AD139="-","-",IF(UPPER(AD139)="AB","+",VLOOKUP(AD139,'විෂය තොරතුරු'!$P$24:$Q$28,2))))</f>
        <v/>
      </c>
      <c r="BP139" s="171" t="str">
        <f aca="false">IF(AE139="","",IF(AE139="-","-",IF(UPPER(AE139)="AB","+",VLOOKUP(AE139,'විෂය තොරතුරු'!$P$24:$Q$28,2))))</f>
        <v/>
      </c>
      <c r="BQ139" s="168" t="str">
        <f aca="false">IF(AF139="","",IF(AF139="-","-",IF(UPPER(AF139)="AB","+",VLOOKUP(AF139,'විෂය තොරතුරු'!$P$24:$Q$28,2))))</f>
        <v/>
      </c>
      <c r="BR139" s="168" t="str">
        <f aca="false">IF(AG139="","",IF(AG139="-","-",IF(UPPER(AG139)="AB","+",VLOOKUP(AG139,'විෂය තොරතුරු'!$P$24:$Q$28,2))))</f>
        <v/>
      </c>
      <c r="BS139" s="168" t="str">
        <f aca="false">IF(AH139="","",IF(AH139="-","-",IF(UPPER(AH139)="AB","+",VLOOKUP(AH139,'විෂය තොරතුරු'!$P$24:$Q$28,2))))</f>
        <v/>
      </c>
      <c r="BT139" s="168" t="str">
        <f aca="false">IF(AI139="","",IF(AI139="-","-",IF(UPPER(AI139)="AB","+",VLOOKUP(AI139,'විෂය තොරතුරු'!$P$24:$Q$28,2))))</f>
        <v/>
      </c>
      <c r="BU139" s="168" t="str">
        <f aca="false">IF(AJ139="","",IF(AJ139="-","-",IF(UPPER(AJ139)="AB","+",VLOOKUP(AJ139,'විෂය තොරතුරු'!$P$24:$Q$28,2))))</f>
        <v/>
      </c>
      <c r="BV139" s="168" t="str">
        <f aca="false">IF(AK139="","",IF(AK139="-","-",IF(UPPER(AK139)="AB","+",VLOOKUP(AK139,'විෂය තොරතුරු'!$P$24:$Q$28,2))))</f>
        <v/>
      </c>
      <c r="BW139" s="169" t="str">
        <f aca="false">IF(AL139="","",IF(AL139="-","-",IF(UPPER(AL139)="AB","+",VLOOKUP(AL139,'විෂය තොරතුරු'!$P$24:$Q$28,2))))</f>
        <v/>
      </c>
      <c r="BX139" s="171" t="str">
        <f aca="false">IF($B139="","",COUNTIF($AP139:$BW139,"A"))</f>
        <v/>
      </c>
      <c r="BY139" s="171" t="str">
        <f aca="false">IF($B139="","",COUNTIF($AP139:$BW139,"B"))</f>
        <v/>
      </c>
      <c r="BZ139" s="171" t="str">
        <f aca="false">IF($B139="","",COUNTIF($AP139:$BW139,"C"))</f>
        <v/>
      </c>
      <c r="CA139" s="171" t="str">
        <f aca="false">IF($B139="","",COUNTIF($AP139:$BW139,"S"))</f>
        <v/>
      </c>
      <c r="CB139" s="171" t="str">
        <f aca="false">IF($B139="","",COUNTIF($AP139:$BW139,"W"))</f>
        <v/>
      </c>
      <c r="CC139" s="171" t="str">
        <f aca="false">IF(B139="","",SUM(BX139:CA139))</f>
        <v/>
      </c>
      <c r="CD139" s="169" t="str">
        <f aca="false">IF(B139="","",SUM(BX139:BZ139))</f>
        <v/>
      </c>
      <c r="CE139" s="172" t="str">
        <f aca="false">IF(B139="","",IF(AND(CC139&gt;=6,CD139&gt;=3,OR(E139&gt;=35,F139&gt;=35),L139&gt;=35),"6/3 සමත්",IF(AND(CC139&gt;=5,CD139&gt;=3,OR(E139&gt;=35,F139&gt;=35,L139&gt;=35)),"5/3 සමත්",IF(AND(CC139&gt;=4,CD139&gt;=1,OR(E139&gt;=20,F139&gt;=20,L139&gt;=20)),"සමත් කළ හැකි",IF(CB139=9,"W9","අසමත් ?")))))</f>
        <v/>
      </c>
    </row>
    <row r="140" customFormat="false" ht="13.8" hidden="false" customHeight="false" outlineLevel="0" collapsed="false">
      <c r="A140" s="160" t="n">
        <v>41</v>
      </c>
      <c r="B140" s="161"/>
      <c r="C140" s="161"/>
      <c r="D140" s="162"/>
      <c r="E140" s="163"/>
      <c r="F140" s="164"/>
      <c r="G140" s="163"/>
      <c r="H140" s="165"/>
      <c r="I140" s="165"/>
      <c r="J140" s="164"/>
      <c r="K140" s="163"/>
      <c r="L140" s="165"/>
      <c r="M140" s="165"/>
      <c r="N140" s="164"/>
      <c r="O140" s="163"/>
      <c r="P140" s="165"/>
      <c r="Q140" s="165"/>
      <c r="R140" s="165"/>
      <c r="S140" s="165"/>
      <c r="T140" s="165"/>
      <c r="U140" s="165"/>
      <c r="V140" s="164"/>
      <c r="W140" s="163"/>
      <c r="X140" s="165"/>
      <c r="Y140" s="165"/>
      <c r="Z140" s="165"/>
      <c r="AA140" s="165"/>
      <c r="AB140" s="165"/>
      <c r="AC140" s="165"/>
      <c r="AD140" s="164"/>
      <c r="AE140" s="163"/>
      <c r="AF140" s="165"/>
      <c r="AG140" s="165"/>
      <c r="AH140" s="165"/>
      <c r="AI140" s="165"/>
      <c r="AJ140" s="165"/>
      <c r="AK140" s="165"/>
      <c r="AL140" s="166"/>
      <c r="AM140" s="167" t="str">
        <f aca="false">IF(B140="","",SUM(E140:AL140))</f>
        <v/>
      </c>
      <c r="AN140" s="168" t="str">
        <f aca="false">IF(B140="","",AM140/9)</f>
        <v/>
      </c>
      <c r="AO140" s="169" t="str">
        <f aca="false">IF(B140="","",IF(AM140=0,"-",RANK(AM140,$AM$100:$AM$149,0)))</f>
        <v/>
      </c>
      <c r="AP140" s="167" t="str">
        <f aca="false">IF(E140="","",IF(E140="-","-",IF(UPPER(E140)="AB","+",VLOOKUP(E140,'විෂය තොරතුරු'!$P$24:$Q$28,2))))</f>
        <v/>
      </c>
      <c r="AQ140" s="168" t="str">
        <f aca="false">IF(F140="","",IF(F140="-","-",IF(UPPER(F140)="AB","+",VLOOKUP(F140,'විෂය තොරතුරු'!$P$24:$Q$28,2))))</f>
        <v/>
      </c>
      <c r="AR140" s="168" t="str">
        <f aca="false">IF(G140="","",IF(G140="-","-",IF(UPPER(G140)="AB","+",VLOOKUP(G140,'විෂය තොරතුරු'!$P$24:$Q$28,2))))</f>
        <v/>
      </c>
      <c r="AS140" s="168" t="str">
        <f aca="false">IF(H140="","",IF(H140="-","-",IF(UPPER(H140)="AB","+",VLOOKUP(H140,'විෂය තොරතුරු'!$P$24:$Q$28,2))))</f>
        <v/>
      </c>
      <c r="AT140" s="168" t="str">
        <f aca="false">IF(I140="","",IF(I140="-","-",IF(UPPER(I140)="AB","+",VLOOKUP(I140,'විෂය තොරතුරු'!$P$24:$Q$28,2))))</f>
        <v/>
      </c>
      <c r="AU140" s="170" t="str">
        <f aca="false">IF(J140="","",IF(J140="-","-",IF(UPPER(J140)="AB","+",VLOOKUP(J140,'විෂය තොරතුරු'!$P$24:$Q$28,2))))</f>
        <v/>
      </c>
      <c r="AV140" s="171" t="str">
        <f aca="false">IF(K140="","",IF(K140="-","-",IF(UPPER(K140)="AB","+",VLOOKUP(K140,'විෂය තොරතුරු'!$P$24:$Q$28,2))))</f>
        <v/>
      </c>
      <c r="AW140" s="168" t="str">
        <f aca="false">IF(L140="","",IF(L140="-","-",IF(UPPER(L140)="AB","+",VLOOKUP(L140,'විෂය තොරතුරු'!$P$24:$Q$28,2))))</f>
        <v/>
      </c>
      <c r="AX140" s="168" t="str">
        <f aca="false">IF(M140="","",IF(M140="-","-",IF(UPPER(M140)="AB","+",VLOOKUP(M140,'විෂය තොරතුරු'!$P$24:$Q$28,2))))</f>
        <v/>
      </c>
      <c r="AY140" s="169" t="str">
        <f aca="false">IF(N140="","",IF(N140="-","-",IF(UPPER(N140)="AB","+",VLOOKUP(N140,'විෂය තොරතුරු'!$P$24:$Q$28,2))))</f>
        <v/>
      </c>
      <c r="AZ140" s="167" t="str">
        <f aca="false">IF(O140="","",IF(O140="-","-",IF(UPPER(O140)="AB","+",VLOOKUP(O140,'විෂය තොරතුරු'!$P$24:$Q$28,2))))</f>
        <v/>
      </c>
      <c r="BA140" s="168" t="str">
        <f aca="false">IF(P140="","",IF(P140="-","-",IF(UPPER(P140)="AB","+",VLOOKUP(P140,'විෂය තොරතුරු'!$P$24:$Q$28,2))))</f>
        <v/>
      </c>
      <c r="BB140" s="168" t="str">
        <f aca="false">IF(Q140="","",IF(Q140="-","-",IF(UPPER(Q140)="AB","+",VLOOKUP(Q140,'විෂය තොරතුරු'!$P$24:$Q$28,2))))</f>
        <v/>
      </c>
      <c r="BC140" s="168" t="str">
        <f aca="false">IF(R140="","",IF(R140="-","-",IF(UPPER(R140)="AB","+",VLOOKUP(R140,'විෂය තොරතුරු'!$P$24:$Q$28,2))))</f>
        <v/>
      </c>
      <c r="BD140" s="168" t="str">
        <f aca="false">IF(S140="","",IF(S140="-","-",IF(UPPER(S140)="AB","+",VLOOKUP(S140,'විෂය තොරතුරු'!$P$24:$Q$28,2))))</f>
        <v/>
      </c>
      <c r="BE140" s="168" t="str">
        <f aca="false">IF(T140="","",IF(T140="-","-",IF(UPPER(T140)="AB","+",VLOOKUP(T140,'විෂය තොරතුරු'!$P$24:$Q$28,2))))</f>
        <v/>
      </c>
      <c r="BF140" s="168" t="str">
        <f aca="false">IF(U140="","",IF(U140="-","-",IF(UPPER(U140)="AB","+",VLOOKUP(U140,'විෂය තොරතුරු'!$P$24:$Q$28,2))))</f>
        <v/>
      </c>
      <c r="BG140" s="170" t="str">
        <f aca="false">IF(V140="","",IF(V140="-","-",IF(UPPER(V140)="AB","+",VLOOKUP(V140,'විෂය තොරතුරු'!$P$24:$Q$28,2))))</f>
        <v/>
      </c>
      <c r="BH140" s="171" t="str">
        <f aca="false">IF(W140="","",IF(W140="-","-",IF(UPPER(W140)="AB","+",VLOOKUP(W140,'විෂය තොරතුරු'!$P$24:$Q$28,2))))</f>
        <v/>
      </c>
      <c r="BI140" s="168" t="str">
        <f aca="false">IF(X140="","",IF(X140="-","-",IF(UPPER(X140)="AB","+",VLOOKUP(X140,'විෂය තොරතුරු'!$P$24:$Q$28,2))))</f>
        <v/>
      </c>
      <c r="BJ140" s="168" t="str">
        <f aca="false">IF(Y140="","",IF(Y140="-","-",IF(UPPER(Y140)="AB","+",VLOOKUP(Y140,'විෂය තොරතුරු'!$P$24:$Q$28,2))))</f>
        <v/>
      </c>
      <c r="BK140" s="168" t="str">
        <f aca="false">IF(Z140="","",IF(Z140="-","-",IF(UPPER(Z140)="AB","+",VLOOKUP(Z140,'විෂය තොරතුරු'!$P$24:$Q$28,2))))</f>
        <v/>
      </c>
      <c r="BL140" s="168" t="str">
        <f aca="false">IF(AA140="","",IF(AA140="-","-",IF(UPPER(AA140)="AB","+",VLOOKUP(AA140,'විෂය තොරතුරු'!$P$24:$Q$28,2))))</f>
        <v/>
      </c>
      <c r="BM140" s="168" t="str">
        <f aca="false">IF(AB140="","",IF(AB140="-","-",IF(UPPER(AB140)="AB","+",VLOOKUP(AB140,'විෂය තොරතුරු'!$P$24:$Q$28,2))))</f>
        <v/>
      </c>
      <c r="BN140" s="168" t="str">
        <f aca="false">IF(AC140="","",IF(AC140="-","-",IF(UPPER(AC140)="AB","+",VLOOKUP(AC140,'විෂය තොරතුරු'!$P$24:$Q$28,2))))</f>
        <v/>
      </c>
      <c r="BO140" s="169" t="str">
        <f aca="false">IF(AD140="","",IF(AD140="-","-",IF(UPPER(AD140)="AB","+",VLOOKUP(AD140,'විෂය තොරතුරු'!$P$24:$Q$28,2))))</f>
        <v/>
      </c>
      <c r="BP140" s="171" t="str">
        <f aca="false">IF(AE140="","",IF(AE140="-","-",IF(UPPER(AE140)="AB","+",VLOOKUP(AE140,'විෂය තොරතුරු'!$P$24:$Q$28,2))))</f>
        <v/>
      </c>
      <c r="BQ140" s="168" t="str">
        <f aca="false">IF(AF140="","",IF(AF140="-","-",IF(UPPER(AF140)="AB","+",VLOOKUP(AF140,'විෂය තොරතුරු'!$P$24:$Q$28,2))))</f>
        <v/>
      </c>
      <c r="BR140" s="168" t="str">
        <f aca="false">IF(AG140="","",IF(AG140="-","-",IF(UPPER(AG140)="AB","+",VLOOKUP(AG140,'විෂය තොරතුරු'!$P$24:$Q$28,2))))</f>
        <v/>
      </c>
      <c r="BS140" s="168" t="str">
        <f aca="false">IF(AH140="","",IF(AH140="-","-",IF(UPPER(AH140)="AB","+",VLOOKUP(AH140,'විෂය තොරතුරු'!$P$24:$Q$28,2))))</f>
        <v/>
      </c>
      <c r="BT140" s="168" t="str">
        <f aca="false">IF(AI140="","",IF(AI140="-","-",IF(UPPER(AI140)="AB","+",VLOOKUP(AI140,'විෂය තොරතුරු'!$P$24:$Q$28,2))))</f>
        <v/>
      </c>
      <c r="BU140" s="168" t="str">
        <f aca="false">IF(AJ140="","",IF(AJ140="-","-",IF(UPPER(AJ140)="AB","+",VLOOKUP(AJ140,'විෂය තොරතුරු'!$P$24:$Q$28,2))))</f>
        <v/>
      </c>
      <c r="BV140" s="168" t="str">
        <f aca="false">IF(AK140="","",IF(AK140="-","-",IF(UPPER(AK140)="AB","+",VLOOKUP(AK140,'විෂය තොරතුරු'!$P$24:$Q$28,2))))</f>
        <v/>
      </c>
      <c r="BW140" s="169" t="str">
        <f aca="false">IF(AL140="","",IF(AL140="-","-",IF(UPPER(AL140)="AB","+",VLOOKUP(AL140,'විෂය තොරතුරු'!$P$24:$Q$28,2))))</f>
        <v/>
      </c>
      <c r="BX140" s="171" t="str">
        <f aca="false">IF($B140="","",COUNTIF($AP140:$BW140,"A"))</f>
        <v/>
      </c>
      <c r="BY140" s="171" t="str">
        <f aca="false">IF($B140="","",COUNTIF($AP140:$BW140,"B"))</f>
        <v/>
      </c>
      <c r="BZ140" s="171" t="str">
        <f aca="false">IF($B140="","",COUNTIF($AP140:$BW140,"C"))</f>
        <v/>
      </c>
      <c r="CA140" s="171" t="str">
        <f aca="false">IF($B140="","",COUNTIF($AP140:$BW140,"S"))</f>
        <v/>
      </c>
      <c r="CB140" s="171" t="str">
        <f aca="false">IF($B140="","",COUNTIF($AP140:$BW140,"W"))</f>
        <v/>
      </c>
      <c r="CC140" s="171" t="str">
        <f aca="false">IF(B140="","",SUM(BX140:CA140))</f>
        <v/>
      </c>
      <c r="CD140" s="169" t="str">
        <f aca="false">IF(B140="","",SUM(BX140:BZ140))</f>
        <v/>
      </c>
      <c r="CE140" s="172" t="str">
        <f aca="false">IF(B140="","",IF(AND(CC140&gt;=6,CD140&gt;=3,OR(E140&gt;=35,F140&gt;=35),L140&gt;=35),"6/3 සමත්",IF(AND(CC140&gt;=5,CD140&gt;=3,OR(E140&gt;=35,F140&gt;=35,L140&gt;=35)),"5/3 සමත්",IF(AND(CC140&gt;=4,CD140&gt;=1,OR(E140&gt;=20,F140&gt;=20,L140&gt;=20)),"සමත් කළ හැකි",IF(CB140=9,"W9","අසමත් ?")))))</f>
        <v/>
      </c>
    </row>
    <row r="141" customFormat="false" ht="13.8" hidden="false" customHeight="false" outlineLevel="0" collapsed="false">
      <c r="A141" s="160" t="n">
        <v>42</v>
      </c>
      <c r="B141" s="175"/>
      <c r="C141" s="161"/>
      <c r="D141" s="162"/>
      <c r="E141" s="163"/>
      <c r="F141" s="164"/>
      <c r="G141" s="163"/>
      <c r="H141" s="165"/>
      <c r="I141" s="165"/>
      <c r="J141" s="164"/>
      <c r="K141" s="163"/>
      <c r="L141" s="165"/>
      <c r="M141" s="165"/>
      <c r="N141" s="164"/>
      <c r="O141" s="163"/>
      <c r="P141" s="165"/>
      <c r="Q141" s="165"/>
      <c r="R141" s="165"/>
      <c r="S141" s="165"/>
      <c r="T141" s="165"/>
      <c r="U141" s="165"/>
      <c r="V141" s="164"/>
      <c r="W141" s="163"/>
      <c r="X141" s="165"/>
      <c r="Y141" s="165"/>
      <c r="Z141" s="165"/>
      <c r="AA141" s="165"/>
      <c r="AB141" s="165"/>
      <c r="AC141" s="165"/>
      <c r="AD141" s="164"/>
      <c r="AE141" s="163"/>
      <c r="AF141" s="165"/>
      <c r="AG141" s="165"/>
      <c r="AH141" s="165"/>
      <c r="AI141" s="165"/>
      <c r="AJ141" s="165"/>
      <c r="AK141" s="165"/>
      <c r="AL141" s="166"/>
      <c r="AM141" s="167" t="str">
        <f aca="false">IF(B141="","",SUM(E141:AL141))</f>
        <v/>
      </c>
      <c r="AN141" s="168" t="str">
        <f aca="false">IF(B141="","",AM141/9)</f>
        <v/>
      </c>
      <c r="AO141" s="169" t="str">
        <f aca="false">IF(B141="","",IF(AM141=0,"-",RANK(AM141,$AM$100:$AM$149,0)))</f>
        <v/>
      </c>
      <c r="AP141" s="167" t="str">
        <f aca="false">IF(E141="","",IF(E141="-","-",IF(UPPER(E141)="AB","+",VLOOKUP(E141,'විෂය තොරතුරු'!$P$24:$Q$28,2))))</f>
        <v/>
      </c>
      <c r="AQ141" s="168" t="str">
        <f aca="false">IF(F141="","",IF(F141="-","-",IF(UPPER(F141)="AB","+",VLOOKUP(F141,'විෂය තොරතුරු'!$P$24:$Q$28,2))))</f>
        <v/>
      </c>
      <c r="AR141" s="168" t="str">
        <f aca="false">IF(G141="","",IF(G141="-","-",IF(UPPER(G141)="AB","+",VLOOKUP(G141,'විෂය තොරතුරු'!$P$24:$Q$28,2))))</f>
        <v/>
      </c>
      <c r="AS141" s="168" t="str">
        <f aca="false">IF(H141="","",IF(H141="-","-",IF(UPPER(H141)="AB","+",VLOOKUP(H141,'විෂය තොරතුරු'!$P$24:$Q$28,2))))</f>
        <v/>
      </c>
      <c r="AT141" s="168" t="str">
        <f aca="false">IF(I141="","",IF(I141="-","-",IF(UPPER(I141)="AB","+",VLOOKUP(I141,'විෂය තොරතුරු'!$P$24:$Q$28,2))))</f>
        <v/>
      </c>
      <c r="AU141" s="170" t="str">
        <f aca="false">IF(J141="","",IF(J141="-","-",IF(UPPER(J141)="AB","+",VLOOKUP(J141,'විෂය තොරතුරු'!$P$24:$Q$28,2))))</f>
        <v/>
      </c>
      <c r="AV141" s="171" t="str">
        <f aca="false">IF(K141="","",IF(K141="-","-",IF(UPPER(K141)="AB","+",VLOOKUP(K141,'විෂය තොරතුරු'!$P$24:$Q$28,2))))</f>
        <v/>
      </c>
      <c r="AW141" s="168" t="str">
        <f aca="false">IF(L141="","",IF(L141="-","-",IF(UPPER(L141)="AB","+",VLOOKUP(L141,'විෂය තොරතුරු'!$P$24:$Q$28,2))))</f>
        <v/>
      </c>
      <c r="AX141" s="168" t="str">
        <f aca="false">IF(M141="","",IF(M141="-","-",IF(UPPER(M141)="AB","+",VLOOKUP(M141,'විෂය තොරතුරු'!$P$24:$Q$28,2))))</f>
        <v/>
      </c>
      <c r="AY141" s="169" t="str">
        <f aca="false">IF(N141="","",IF(N141="-","-",IF(UPPER(N141)="AB","+",VLOOKUP(N141,'විෂය තොරතුරු'!$P$24:$Q$28,2))))</f>
        <v/>
      </c>
      <c r="AZ141" s="167" t="str">
        <f aca="false">IF(O141="","",IF(O141="-","-",IF(UPPER(O141)="AB","+",VLOOKUP(O141,'විෂය තොරතුරු'!$P$24:$Q$28,2))))</f>
        <v/>
      </c>
      <c r="BA141" s="168" t="str">
        <f aca="false">IF(P141="","",IF(P141="-","-",IF(UPPER(P141)="AB","+",VLOOKUP(P141,'විෂය තොරතුරු'!$P$24:$Q$28,2))))</f>
        <v/>
      </c>
      <c r="BB141" s="168" t="str">
        <f aca="false">IF(Q141="","",IF(Q141="-","-",IF(UPPER(Q141)="AB","+",VLOOKUP(Q141,'විෂය තොරතුරු'!$P$24:$Q$28,2))))</f>
        <v/>
      </c>
      <c r="BC141" s="168" t="str">
        <f aca="false">IF(R141="","",IF(R141="-","-",IF(UPPER(R141)="AB","+",VLOOKUP(R141,'විෂය තොරතුරු'!$P$24:$Q$28,2))))</f>
        <v/>
      </c>
      <c r="BD141" s="168" t="str">
        <f aca="false">IF(S141="","",IF(S141="-","-",IF(UPPER(S141)="AB","+",VLOOKUP(S141,'විෂය තොරතුරු'!$P$24:$Q$28,2))))</f>
        <v/>
      </c>
      <c r="BE141" s="168" t="str">
        <f aca="false">IF(T141="","",IF(T141="-","-",IF(UPPER(T141)="AB","+",VLOOKUP(T141,'විෂය තොරතුරු'!$P$24:$Q$28,2))))</f>
        <v/>
      </c>
      <c r="BF141" s="168" t="str">
        <f aca="false">IF(U141="","",IF(U141="-","-",IF(UPPER(U141)="AB","+",VLOOKUP(U141,'විෂය තොරතුරු'!$P$24:$Q$28,2))))</f>
        <v/>
      </c>
      <c r="BG141" s="170" t="str">
        <f aca="false">IF(V141="","",IF(V141="-","-",IF(UPPER(V141)="AB","+",VLOOKUP(V141,'විෂය තොරතුරු'!$P$24:$Q$28,2))))</f>
        <v/>
      </c>
      <c r="BH141" s="171" t="str">
        <f aca="false">IF(W141="","",IF(W141="-","-",IF(UPPER(W141)="AB","+",VLOOKUP(W141,'විෂය තොරතුරු'!$P$24:$Q$28,2))))</f>
        <v/>
      </c>
      <c r="BI141" s="168" t="str">
        <f aca="false">IF(X141="","",IF(X141="-","-",IF(UPPER(X141)="AB","+",VLOOKUP(X141,'විෂය තොරතුරු'!$P$24:$Q$28,2))))</f>
        <v/>
      </c>
      <c r="BJ141" s="168" t="str">
        <f aca="false">IF(Y141="","",IF(Y141="-","-",IF(UPPER(Y141)="AB","+",VLOOKUP(Y141,'විෂය තොරතුරු'!$P$24:$Q$28,2))))</f>
        <v/>
      </c>
      <c r="BK141" s="168" t="str">
        <f aca="false">IF(Z141="","",IF(Z141="-","-",IF(UPPER(Z141)="AB","+",VLOOKUP(Z141,'විෂය තොරතුරු'!$P$24:$Q$28,2))))</f>
        <v/>
      </c>
      <c r="BL141" s="168" t="str">
        <f aca="false">IF(AA141="","",IF(AA141="-","-",IF(UPPER(AA141)="AB","+",VLOOKUP(AA141,'විෂය තොරතුරු'!$P$24:$Q$28,2))))</f>
        <v/>
      </c>
      <c r="BM141" s="168" t="str">
        <f aca="false">IF(AB141="","",IF(AB141="-","-",IF(UPPER(AB141)="AB","+",VLOOKUP(AB141,'විෂය තොරතුරු'!$P$24:$Q$28,2))))</f>
        <v/>
      </c>
      <c r="BN141" s="168" t="str">
        <f aca="false">IF(AC141="","",IF(AC141="-","-",IF(UPPER(AC141)="AB","+",VLOOKUP(AC141,'විෂය තොරතුරු'!$P$24:$Q$28,2))))</f>
        <v/>
      </c>
      <c r="BO141" s="169" t="str">
        <f aca="false">IF(AD141="","",IF(AD141="-","-",IF(UPPER(AD141)="AB","+",VLOOKUP(AD141,'විෂය තොරතුරු'!$P$24:$Q$28,2))))</f>
        <v/>
      </c>
      <c r="BP141" s="171" t="str">
        <f aca="false">IF(AE141="","",IF(AE141="-","-",IF(UPPER(AE141)="AB","+",VLOOKUP(AE141,'විෂය තොරතුරු'!$P$24:$Q$28,2))))</f>
        <v/>
      </c>
      <c r="BQ141" s="168" t="str">
        <f aca="false">IF(AF141="","",IF(AF141="-","-",IF(UPPER(AF141)="AB","+",VLOOKUP(AF141,'විෂය තොරතුරු'!$P$24:$Q$28,2))))</f>
        <v/>
      </c>
      <c r="BR141" s="168" t="str">
        <f aca="false">IF(AG141="","",IF(AG141="-","-",IF(UPPER(AG141)="AB","+",VLOOKUP(AG141,'විෂය තොරතුරු'!$P$24:$Q$28,2))))</f>
        <v/>
      </c>
      <c r="BS141" s="168" t="str">
        <f aca="false">IF(AH141="","",IF(AH141="-","-",IF(UPPER(AH141)="AB","+",VLOOKUP(AH141,'විෂය තොරතුරු'!$P$24:$Q$28,2))))</f>
        <v/>
      </c>
      <c r="BT141" s="168" t="str">
        <f aca="false">IF(AI141="","",IF(AI141="-","-",IF(UPPER(AI141)="AB","+",VLOOKUP(AI141,'විෂය තොරතුරු'!$P$24:$Q$28,2))))</f>
        <v/>
      </c>
      <c r="BU141" s="168" t="str">
        <f aca="false">IF(AJ141="","",IF(AJ141="-","-",IF(UPPER(AJ141)="AB","+",VLOOKUP(AJ141,'විෂය තොරතුරු'!$P$24:$Q$28,2))))</f>
        <v/>
      </c>
      <c r="BV141" s="168" t="str">
        <f aca="false">IF(AK141="","",IF(AK141="-","-",IF(UPPER(AK141)="AB","+",VLOOKUP(AK141,'විෂය තොරතුරු'!$P$24:$Q$28,2))))</f>
        <v/>
      </c>
      <c r="BW141" s="169" t="str">
        <f aca="false">IF(AL141="","",IF(AL141="-","-",IF(UPPER(AL141)="AB","+",VLOOKUP(AL141,'විෂය තොරතුරු'!$P$24:$Q$28,2))))</f>
        <v/>
      </c>
      <c r="BX141" s="171" t="str">
        <f aca="false">IF($B141="","",COUNTIF($AP141:$BW141,"A"))</f>
        <v/>
      </c>
      <c r="BY141" s="171" t="str">
        <f aca="false">IF($B141="","",COUNTIF($AP141:$BW141,"B"))</f>
        <v/>
      </c>
      <c r="BZ141" s="171" t="str">
        <f aca="false">IF($B141="","",COUNTIF($AP141:$BW141,"C"))</f>
        <v/>
      </c>
      <c r="CA141" s="171" t="str">
        <f aca="false">IF($B141="","",COUNTIF($AP141:$BW141,"S"))</f>
        <v/>
      </c>
      <c r="CB141" s="171" t="str">
        <f aca="false">IF($B141="","",COUNTIF($AP141:$BW141,"W"))</f>
        <v/>
      </c>
      <c r="CC141" s="171" t="str">
        <f aca="false">IF(B141="","",SUM(BX141:CA141))</f>
        <v/>
      </c>
      <c r="CD141" s="169" t="str">
        <f aca="false">IF(B141="","",SUM(BX141:BZ141))</f>
        <v/>
      </c>
      <c r="CE141" s="172" t="str">
        <f aca="false">IF(B141="","",IF(AND(CC141&gt;=6,CD141&gt;=3,OR(E141&gt;=35,F141&gt;=35),L141&gt;=35),"6/3 සමත්",IF(AND(CC141&gt;=5,CD141&gt;=3,OR(E141&gt;=35,F141&gt;=35,L141&gt;=35)),"5/3 සමත්",IF(AND(CC141&gt;=4,CD141&gt;=1,OR(E141&gt;=20,F141&gt;=20,L141&gt;=20)),"සමත් කළ හැකි",IF(CB141=9,"W9","අසමත් ?")))))</f>
        <v/>
      </c>
    </row>
    <row r="142" customFormat="false" ht="13.8" hidden="false" customHeight="false" outlineLevel="0" collapsed="false">
      <c r="A142" s="160" t="n">
        <v>43</v>
      </c>
      <c r="B142" s="161"/>
      <c r="C142" s="161"/>
      <c r="D142" s="162"/>
      <c r="E142" s="163"/>
      <c r="F142" s="164"/>
      <c r="G142" s="163"/>
      <c r="H142" s="165"/>
      <c r="I142" s="165"/>
      <c r="J142" s="164"/>
      <c r="K142" s="163"/>
      <c r="L142" s="165"/>
      <c r="M142" s="165"/>
      <c r="N142" s="164"/>
      <c r="O142" s="163"/>
      <c r="P142" s="165"/>
      <c r="Q142" s="165"/>
      <c r="R142" s="165"/>
      <c r="S142" s="165"/>
      <c r="T142" s="165"/>
      <c r="U142" s="165"/>
      <c r="V142" s="164"/>
      <c r="W142" s="163"/>
      <c r="X142" s="165"/>
      <c r="Y142" s="165"/>
      <c r="Z142" s="165"/>
      <c r="AA142" s="165"/>
      <c r="AB142" s="165"/>
      <c r="AC142" s="165"/>
      <c r="AD142" s="164"/>
      <c r="AE142" s="163"/>
      <c r="AF142" s="165"/>
      <c r="AG142" s="165"/>
      <c r="AH142" s="165"/>
      <c r="AI142" s="165"/>
      <c r="AJ142" s="165"/>
      <c r="AK142" s="165"/>
      <c r="AL142" s="166"/>
      <c r="AM142" s="167" t="str">
        <f aca="false">IF(B142="","",SUM(E142:AL142))</f>
        <v/>
      </c>
      <c r="AN142" s="168" t="str">
        <f aca="false">IF(B142="","",AM142/9)</f>
        <v/>
      </c>
      <c r="AO142" s="169" t="str">
        <f aca="false">IF(B142="","",IF(AM142=0,"-",RANK(AM142,$AM$100:$AM$149,0)))</f>
        <v/>
      </c>
      <c r="AP142" s="167" t="str">
        <f aca="false">IF(E142="","",IF(E142="-","-",IF(UPPER(E142)="AB","+",VLOOKUP(E142,'විෂය තොරතුරු'!$P$24:$Q$28,2))))</f>
        <v/>
      </c>
      <c r="AQ142" s="168" t="str">
        <f aca="false">IF(F142="","",IF(F142="-","-",IF(UPPER(F142)="AB","+",VLOOKUP(F142,'විෂය තොරතුරු'!$P$24:$Q$28,2))))</f>
        <v/>
      </c>
      <c r="AR142" s="168" t="str">
        <f aca="false">IF(G142="","",IF(G142="-","-",IF(UPPER(G142)="AB","+",VLOOKUP(G142,'විෂය තොරතුරු'!$P$24:$Q$28,2))))</f>
        <v/>
      </c>
      <c r="AS142" s="168" t="str">
        <f aca="false">IF(H142="","",IF(H142="-","-",IF(UPPER(H142)="AB","+",VLOOKUP(H142,'විෂය තොරතුරු'!$P$24:$Q$28,2))))</f>
        <v/>
      </c>
      <c r="AT142" s="168" t="str">
        <f aca="false">IF(I142="","",IF(I142="-","-",IF(UPPER(I142)="AB","+",VLOOKUP(I142,'විෂය තොරතුරු'!$P$24:$Q$28,2))))</f>
        <v/>
      </c>
      <c r="AU142" s="170" t="str">
        <f aca="false">IF(J142="","",IF(J142="-","-",IF(UPPER(J142)="AB","+",VLOOKUP(J142,'විෂය තොරතුරු'!$P$24:$Q$28,2))))</f>
        <v/>
      </c>
      <c r="AV142" s="171" t="str">
        <f aca="false">IF(K142="","",IF(K142="-","-",IF(UPPER(K142)="AB","+",VLOOKUP(K142,'විෂය තොරතුරු'!$P$24:$Q$28,2))))</f>
        <v/>
      </c>
      <c r="AW142" s="168" t="str">
        <f aca="false">IF(L142="","",IF(L142="-","-",IF(UPPER(L142)="AB","+",VLOOKUP(L142,'විෂය තොරතුරු'!$P$24:$Q$28,2))))</f>
        <v/>
      </c>
      <c r="AX142" s="168" t="str">
        <f aca="false">IF(M142="","",IF(M142="-","-",IF(UPPER(M142)="AB","+",VLOOKUP(M142,'විෂය තොරතුරු'!$P$24:$Q$28,2))))</f>
        <v/>
      </c>
      <c r="AY142" s="169" t="str">
        <f aca="false">IF(N142="","",IF(N142="-","-",IF(UPPER(N142)="AB","+",VLOOKUP(N142,'විෂය තොරතුරු'!$P$24:$Q$28,2))))</f>
        <v/>
      </c>
      <c r="AZ142" s="167" t="str">
        <f aca="false">IF(O142="","",IF(O142="-","-",IF(UPPER(O142)="AB","+",VLOOKUP(O142,'විෂය තොරතුරු'!$P$24:$Q$28,2))))</f>
        <v/>
      </c>
      <c r="BA142" s="168" t="str">
        <f aca="false">IF(P142="","",IF(P142="-","-",IF(UPPER(P142)="AB","+",VLOOKUP(P142,'විෂය තොරතුරු'!$P$24:$Q$28,2))))</f>
        <v/>
      </c>
      <c r="BB142" s="168" t="str">
        <f aca="false">IF(Q142="","",IF(Q142="-","-",IF(UPPER(Q142)="AB","+",VLOOKUP(Q142,'විෂය තොරතුරු'!$P$24:$Q$28,2))))</f>
        <v/>
      </c>
      <c r="BC142" s="168" t="str">
        <f aca="false">IF(R142="","",IF(R142="-","-",IF(UPPER(R142)="AB","+",VLOOKUP(R142,'විෂය තොරතුරු'!$P$24:$Q$28,2))))</f>
        <v/>
      </c>
      <c r="BD142" s="168" t="str">
        <f aca="false">IF(S142="","",IF(S142="-","-",IF(UPPER(S142)="AB","+",VLOOKUP(S142,'විෂය තොරතුරු'!$P$24:$Q$28,2))))</f>
        <v/>
      </c>
      <c r="BE142" s="168" t="str">
        <f aca="false">IF(T142="","",IF(T142="-","-",IF(UPPER(T142)="AB","+",VLOOKUP(T142,'විෂය තොරතුරු'!$P$24:$Q$28,2))))</f>
        <v/>
      </c>
      <c r="BF142" s="168" t="str">
        <f aca="false">IF(U142="","",IF(U142="-","-",IF(UPPER(U142)="AB","+",VLOOKUP(U142,'විෂය තොරතුරු'!$P$24:$Q$28,2))))</f>
        <v/>
      </c>
      <c r="BG142" s="170" t="str">
        <f aca="false">IF(V142="","",IF(V142="-","-",IF(UPPER(V142)="AB","+",VLOOKUP(V142,'විෂය තොරතුරු'!$P$24:$Q$28,2))))</f>
        <v/>
      </c>
      <c r="BH142" s="171" t="str">
        <f aca="false">IF(W142="","",IF(W142="-","-",IF(UPPER(W142)="AB","+",VLOOKUP(W142,'විෂය තොරතුරු'!$P$24:$Q$28,2))))</f>
        <v/>
      </c>
      <c r="BI142" s="168" t="str">
        <f aca="false">IF(X142="","",IF(X142="-","-",IF(UPPER(X142)="AB","+",VLOOKUP(X142,'විෂය තොරතුරු'!$P$24:$Q$28,2))))</f>
        <v/>
      </c>
      <c r="BJ142" s="168" t="str">
        <f aca="false">IF(Y142="","",IF(Y142="-","-",IF(UPPER(Y142)="AB","+",VLOOKUP(Y142,'විෂය තොරතුරු'!$P$24:$Q$28,2))))</f>
        <v/>
      </c>
      <c r="BK142" s="168" t="str">
        <f aca="false">IF(Z142="","",IF(Z142="-","-",IF(UPPER(Z142)="AB","+",VLOOKUP(Z142,'විෂය තොරතුරු'!$P$24:$Q$28,2))))</f>
        <v/>
      </c>
      <c r="BL142" s="168" t="str">
        <f aca="false">IF(AA142="","",IF(AA142="-","-",IF(UPPER(AA142)="AB","+",VLOOKUP(AA142,'විෂය තොරතුරු'!$P$24:$Q$28,2))))</f>
        <v/>
      </c>
      <c r="BM142" s="168" t="str">
        <f aca="false">IF(AB142="","",IF(AB142="-","-",IF(UPPER(AB142)="AB","+",VLOOKUP(AB142,'විෂය තොරතුරු'!$P$24:$Q$28,2))))</f>
        <v/>
      </c>
      <c r="BN142" s="168" t="str">
        <f aca="false">IF(AC142="","",IF(AC142="-","-",IF(UPPER(AC142)="AB","+",VLOOKUP(AC142,'විෂය තොරතුරු'!$P$24:$Q$28,2))))</f>
        <v/>
      </c>
      <c r="BO142" s="169" t="str">
        <f aca="false">IF(AD142="","",IF(AD142="-","-",IF(UPPER(AD142)="AB","+",VLOOKUP(AD142,'විෂය තොරතුරු'!$P$24:$Q$28,2))))</f>
        <v/>
      </c>
      <c r="BP142" s="171" t="str">
        <f aca="false">IF(AE142="","",IF(AE142="-","-",IF(UPPER(AE142)="AB","+",VLOOKUP(AE142,'විෂය තොරතුරු'!$P$24:$Q$28,2))))</f>
        <v/>
      </c>
      <c r="BQ142" s="168" t="str">
        <f aca="false">IF(AF142="","",IF(AF142="-","-",IF(UPPER(AF142)="AB","+",VLOOKUP(AF142,'විෂය තොරතුරු'!$P$24:$Q$28,2))))</f>
        <v/>
      </c>
      <c r="BR142" s="168" t="str">
        <f aca="false">IF(AG142="","",IF(AG142="-","-",IF(UPPER(AG142)="AB","+",VLOOKUP(AG142,'විෂය තොරතුරු'!$P$24:$Q$28,2))))</f>
        <v/>
      </c>
      <c r="BS142" s="168" t="str">
        <f aca="false">IF(AH142="","",IF(AH142="-","-",IF(UPPER(AH142)="AB","+",VLOOKUP(AH142,'විෂය තොරතුරු'!$P$24:$Q$28,2))))</f>
        <v/>
      </c>
      <c r="BT142" s="168" t="str">
        <f aca="false">IF(AI142="","",IF(AI142="-","-",IF(UPPER(AI142)="AB","+",VLOOKUP(AI142,'විෂය තොරතුරු'!$P$24:$Q$28,2))))</f>
        <v/>
      </c>
      <c r="BU142" s="168" t="str">
        <f aca="false">IF(AJ142="","",IF(AJ142="-","-",IF(UPPER(AJ142)="AB","+",VLOOKUP(AJ142,'විෂය තොරතුරු'!$P$24:$Q$28,2))))</f>
        <v/>
      </c>
      <c r="BV142" s="168" t="str">
        <f aca="false">IF(AK142="","",IF(AK142="-","-",IF(UPPER(AK142)="AB","+",VLOOKUP(AK142,'විෂය තොරතුරු'!$P$24:$Q$28,2))))</f>
        <v/>
      </c>
      <c r="BW142" s="169" t="str">
        <f aca="false">IF(AL142="","",IF(AL142="-","-",IF(UPPER(AL142)="AB","+",VLOOKUP(AL142,'විෂය තොරතුරු'!$P$24:$Q$28,2))))</f>
        <v/>
      </c>
      <c r="BX142" s="171" t="str">
        <f aca="false">IF($B142="","",COUNTIF($AP142:$BW142,"A"))</f>
        <v/>
      </c>
      <c r="BY142" s="171" t="str">
        <f aca="false">IF($B142="","",COUNTIF($AP142:$BW142,"B"))</f>
        <v/>
      </c>
      <c r="BZ142" s="171" t="str">
        <f aca="false">IF($B142="","",COUNTIF($AP142:$BW142,"C"))</f>
        <v/>
      </c>
      <c r="CA142" s="171" t="str">
        <f aca="false">IF($B142="","",COUNTIF($AP142:$BW142,"S"))</f>
        <v/>
      </c>
      <c r="CB142" s="171" t="str">
        <f aca="false">IF($B142="","",COUNTIF($AP142:$BW142,"W"))</f>
        <v/>
      </c>
      <c r="CC142" s="171" t="str">
        <f aca="false">IF(B142="","",SUM(BX142:CA142))</f>
        <v/>
      </c>
      <c r="CD142" s="169" t="str">
        <f aca="false">IF(B142="","",SUM(BX142:BZ142))</f>
        <v/>
      </c>
      <c r="CE142" s="172" t="str">
        <f aca="false">IF(B142="","",IF(AND(CC142&gt;=6,CD142&gt;=3,OR(E142&gt;=35,F142&gt;=35),L142&gt;=35),"6/3 සමත්",IF(AND(CC142&gt;=5,CD142&gt;=3,OR(E142&gt;=35,F142&gt;=35,L142&gt;=35)),"5/3 සමත්",IF(AND(CC142&gt;=4,CD142&gt;=1,OR(E142&gt;=20,F142&gt;=20,L142&gt;=20)),"සමත් කළ හැකි",IF(CB142=9,"W9","අසමත් ?")))))</f>
        <v/>
      </c>
    </row>
    <row r="143" customFormat="false" ht="13.8" hidden="false" customHeight="false" outlineLevel="0" collapsed="false">
      <c r="A143" s="160" t="n">
        <v>44</v>
      </c>
      <c r="B143" s="188"/>
      <c r="C143" s="161"/>
      <c r="D143" s="162"/>
      <c r="E143" s="163"/>
      <c r="F143" s="164"/>
      <c r="G143" s="163"/>
      <c r="H143" s="165"/>
      <c r="I143" s="165"/>
      <c r="J143" s="164"/>
      <c r="K143" s="163"/>
      <c r="L143" s="165"/>
      <c r="M143" s="165"/>
      <c r="N143" s="164"/>
      <c r="O143" s="163"/>
      <c r="P143" s="165"/>
      <c r="Q143" s="165"/>
      <c r="R143" s="165"/>
      <c r="S143" s="165"/>
      <c r="T143" s="165"/>
      <c r="U143" s="165"/>
      <c r="V143" s="164"/>
      <c r="W143" s="163"/>
      <c r="X143" s="165"/>
      <c r="Y143" s="165"/>
      <c r="Z143" s="165"/>
      <c r="AA143" s="165"/>
      <c r="AB143" s="165"/>
      <c r="AC143" s="165"/>
      <c r="AD143" s="164"/>
      <c r="AE143" s="163"/>
      <c r="AF143" s="165"/>
      <c r="AG143" s="165"/>
      <c r="AH143" s="165"/>
      <c r="AI143" s="165"/>
      <c r="AJ143" s="165"/>
      <c r="AK143" s="165"/>
      <c r="AL143" s="166"/>
      <c r="AM143" s="167" t="str">
        <f aca="false">IF(B143="","",SUM(E143:AL143))</f>
        <v/>
      </c>
      <c r="AN143" s="168" t="str">
        <f aca="false">IF(B143="","",AM143/9)</f>
        <v/>
      </c>
      <c r="AO143" s="169" t="str">
        <f aca="false">IF(B143="","",IF(AM143=0,"-",RANK(AM143,$AM$100:$AM$149,0)))</f>
        <v/>
      </c>
      <c r="AP143" s="167" t="str">
        <f aca="false">IF(E143="","",IF(E143="-","-",IF(UPPER(E143)="AB","+",VLOOKUP(E143,'විෂය තොරතුරු'!$P$24:$Q$28,2))))</f>
        <v/>
      </c>
      <c r="AQ143" s="168" t="str">
        <f aca="false">IF(F143="","",IF(F143="-","-",IF(UPPER(F143)="AB","+",VLOOKUP(F143,'විෂය තොරතුරු'!$P$24:$Q$28,2))))</f>
        <v/>
      </c>
      <c r="AR143" s="168" t="str">
        <f aca="false">IF(G143="","",IF(G143="-","-",IF(UPPER(G143)="AB","+",VLOOKUP(G143,'විෂය තොරතුරු'!$P$24:$Q$28,2))))</f>
        <v/>
      </c>
      <c r="AS143" s="168" t="str">
        <f aca="false">IF(H143="","",IF(H143="-","-",IF(UPPER(H143)="AB","+",VLOOKUP(H143,'විෂය තොරතුරු'!$P$24:$Q$28,2))))</f>
        <v/>
      </c>
      <c r="AT143" s="168" t="str">
        <f aca="false">IF(I143="","",IF(I143="-","-",IF(UPPER(I143)="AB","+",VLOOKUP(I143,'විෂය තොරතුරු'!$P$24:$Q$28,2))))</f>
        <v/>
      </c>
      <c r="AU143" s="170" t="str">
        <f aca="false">IF(J143="","",IF(J143="-","-",IF(UPPER(J143)="AB","+",VLOOKUP(J143,'විෂය තොරතුරු'!$P$24:$Q$28,2))))</f>
        <v/>
      </c>
      <c r="AV143" s="171" t="str">
        <f aca="false">IF(K143="","",IF(K143="-","-",IF(UPPER(K143)="AB","+",VLOOKUP(K143,'විෂය තොරතුරු'!$P$24:$Q$28,2))))</f>
        <v/>
      </c>
      <c r="AW143" s="168" t="str">
        <f aca="false">IF(L143="","",IF(L143="-","-",IF(UPPER(L143)="AB","+",VLOOKUP(L143,'විෂය තොරතුරු'!$P$24:$Q$28,2))))</f>
        <v/>
      </c>
      <c r="AX143" s="168" t="str">
        <f aca="false">IF(M143="","",IF(M143="-","-",IF(UPPER(M143)="AB","+",VLOOKUP(M143,'විෂය තොරතුරු'!$P$24:$Q$28,2))))</f>
        <v/>
      </c>
      <c r="AY143" s="169" t="str">
        <f aca="false">IF(N143="","",IF(N143="-","-",IF(UPPER(N143)="AB","+",VLOOKUP(N143,'විෂය තොරතුරු'!$P$24:$Q$28,2))))</f>
        <v/>
      </c>
      <c r="AZ143" s="167" t="str">
        <f aca="false">IF(O143="","",IF(O143="-","-",IF(UPPER(O143)="AB","+",VLOOKUP(O143,'විෂය තොරතුරු'!$P$24:$Q$28,2))))</f>
        <v/>
      </c>
      <c r="BA143" s="168" t="str">
        <f aca="false">IF(P143="","",IF(P143="-","-",IF(UPPER(P143)="AB","+",VLOOKUP(P143,'විෂය තොරතුරු'!$P$24:$Q$28,2))))</f>
        <v/>
      </c>
      <c r="BB143" s="168" t="str">
        <f aca="false">IF(Q143="","",IF(Q143="-","-",IF(UPPER(Q143)="AB","+",VLOOKUP(Q143,'විෂය තොරතුරු'!$P$24:$Q$28,2))))</f>
        <v/>
      </c>
      <c r="BC143" s="168" t="str">
        <f aca="false">IF(R143="","",IF(R143="-","-",IF(UPPER(R143)="AB","+",VLOOKUP(R143,'විෂය තොරතුරු'!$P$24:$Q$28,2))))</f>
        <v/>
      </c>
      <c r="BD143" s="168" t="str">
        <f aca="false">IF(S143="","",IF(S143="-","-",IF(UPPER(S143)="AB","+",VLOOKUP(S143,'විෂය තොරතුරු'!$P$24:$Q$28,2))))</f>
        <v/>
      </c>
      <c r="BE143" s="168" t="str">
        <f aca="false">IF(T143="","",IF(T143="-","-",IF(UPPER(T143)="AB","+",VLOOKUP(T143,'විෂය තොරතුරු'!$P$24:$Q$28,2))))</f>
        <v/>
      </c>
      <c r="BF143" s="168" t="str">
        <f aca="false">IF(U143="","",IF(U143="-","-",IF(UPPER(U143)="AB","+",VLOOKUP(U143,'විෂය තොරතුරු'!$P$24:$Q$28,2))))</f>
        <v/>
      </c>
      <c r="BG143" s="170" t="str">
        <f aca="false">IF(V143="","",IF(V143="-","-",IF(UPPER(V143)="AB","+",VLOOKUP(V143,'විෂය තොරතුරු'!$P$24:$Q$28,2))))</f>
        <v/>
      </c>
      <c r="BH143" s="171" t="str">
        <f aca="false">IF(W143="","",IF(W143="-","-",IF(UPPER(W143)="AB","+",VLOOKUP(W143,'විෂය තොරතුරු'!$P$24:$Q$28,2))))</f>
        <v/>
      </c>
      <c r="BI143" s="168" t="str">
        <f aca="false">IF(X143="","",IF(X143="-","-",IF(UPPER(X143)="AB","+",VLOOKUP(X143,'විෂය තොරතුරු'!$P$24:$Q$28,2))))</f>
        <v/>
      </c>
      <c r="BJ143" s="168" t="str">
        <f aca="false">IF(Y143="","",IF(Y143="-","-",IF(UPPER(Y143)="AB","+",VLOOKUP(Y143,'විෂය තොරතුරු'!$P$24:$Q$28,2))))</f>
        <v/>
      </c>
      <c r="BK143" s="168" t="str">
        <f aca="false">IF(Z143="","",IF(Z143="-","-",IF(UPPER(Z143)="AB","+",VLOOKUP(Z143,'විෂය තොරතුරු'!$P$24:$Q$28,2))))</f>
        <v/>
      </c>
      <c r="BL143" s="168" t="str">
        <f aca="false">IF(AA143="","",IF(AA143="-","-",IF(UPPER(AA143)="AB","+",VLOOKUP(AA143,'විෂය තොරතුරු'!$P$24:$Q$28,2))))</f>
        <v/>
      </c>
      <c r="BM143" s="168" t="str">
        <f aca="false">IF(AB143="","",IF(AB143="-","-",IF(UPPER(AB143)="AB","+",VLOOKUP(AB143,'විෂය තොරතුරු'!$P$24:$Q$28,2))))</f>
        <v/>
      </c>
      <c r="BN143" s="168" t="str">
        <f aca="false">IF(AC143="","",IF(AC143="-","-",IF(UPPER(AC143)="AB","+",VLOOKUP(AC143,'විෂය තොරතුරු'!$P$24:$Q$28,2))))</f>
        <v/>
      </c>
      <c r="BO143" s="169" t="str">
        <f aca="false">IF(AD143="","",IF(AD143="-","-",IF(UPPER(AD143)="AB","+",VLOOKUP(AD143,'විෂය තොරතුරු'!$P$24:$Q$28,2))))</f>
        <v/>
      </c>
      <c r="BP143" s="171" t="str">
        <f aca="false">IF(AE143="","",IF(AE143="-","-",IF(UPPER(AE143)="AB","+",VLOOKUP(AE143,'විෂය තොරතුරු'!$P$24:$Q$28,2))))</f>
        <v/>
      </c>
      <c r="BQ143" s="168" t="str">
        <f aca="false">IF(AF143="","",IF(AF143="-","-",IF(UPPER(AF143)="AB","+",VLOOKUP(AF143,'විෂය තොරතුරු'!$P$24:$Q$28,2))))</f>
        <v/>
      </c>
      <c r="BR143" s="168" t="str">
        <f aca="false">IF(AG143="","",IF(AG143="-","-",IF(UPPER(AG143)="AB","+",VLOOKUP(AG143,'විෂය තොරතුරු'!$P$24:$Q$28,2))))</f>
        <v/>
      </c>
      <c r="BS143" s="168" t="str">
        <f aca="false">IF(AH143="","",IF(AH143="-","-",IF(UPPER(AH143)="AB","+",VLOOKUP(AH143,'විෂය තොරතුරු'!$P$24:$Q$28,2))))</f>
        <v/>
      </c>
      <c r="BT143" s="168" t="str">
        <f aca="false">IF(AI143="","",IF(AI143="-","-",IF(UPPER(AI143)="AB","+",VLOOKUP(AI143,'විෂය තොරතුරු'!$P$24:$Q$28,2))))</f>
        <v/>
      </c>
      <c r="BU143" s="168" t="str">
        <f aca="false">IF(AJ143="","",IF(AJ143="-","-",IF(UPPER(AJ143)="AB","+",VLOOKUP(AJ143,'විෂය තොරතුරු'!$P$24:$Q$28,2))))</f>
        <v/>
      </c>
      <c r="BV143" s="168" t="str">
        <f aca="false">IF(AK143="","",IF(AK143="-","-",IF(UPPER(AK143)="AB","+",VLOOKUP(AK143,'විෂය තොරතුරු'!$P$24:$Q$28,2))))</f>
        <v/>
      </c>
      <c r="BW143" s="169" t="str">
        <f aca="false">IF(AL143="","",IF(AL143="-","-",IF(UPPER(AL143)="AB","+",VLOOKUP(AL143,'විෂය තොරතුරු'!$P$24:$Q$28,2))))</f>
        <v/>
      </c>
      <c r="BX143" s="171" t="str">
        <f aca="false">IF($B143="","",COUNTIF($AP143:$BW143,"A"))</f>
        <v/>
      </c>
      <c r="BY143" s="171" t="str">
        <f aca="false">IF($B143="","",COUNTIF($AP143:$BW143,"B"))</f>
        <v/>
      </c>
      <c r="BZ143" s="171" t="str">
        <f aca="false">IF($B143="","",COUNTIF($AP143:$BW143,"C"))</f>
        <v/>
      </c>
      <c r="CA143" s="171" t="str">
        <f aca="false">IF($B143="","",COUNTIF($AP143:$BW143,"S"))</f>
        <v/>
      </c>
      <c r="CB143" s="171" t="str">
        <f aca="false">IF($B143="","",COUNTIF($AP143:$BW143,"W"))</f>
        <v/>
      </c>
      <c r="CC143" s="171" t="str">
        <f aca="false">IF(B143="","",SUM(BX143:CA143))</f>
        <v/>
      </c>
      <c r="CD143" s="169" t="str">
        <f aca="false">IF(B143="","",SUM(BX143:BZ143))</f>
        <v/>
      </c>
      <c r="CE143" s="172" t="str">
        <f aca="false">IF(B143="","",IF(AND(CC143&gt;=6,CD143&gt;=3,OR(E143&gt;=35,F143&gt;=35),L143&gt;=35),"6/3 සමත්",IF(AND(CC143&gt;=5,CD143&gt;=3,OR(E143&gt;=35,F143&gt;=35,L143&gt;=35)),"5/3 සමත්",IF(AND(CC143&gt;=4,CD143&gt;=1,OR(E143&gt;=20,F143&gt;=20,L143&gt;=20)),"සමත් කළ හැකි",IF(CB143=9,"W9","අසමත් ?")))))</f>
        <v/>
      </c>
    </row>
    <row r="144" customFormat="false" ht="13.8" hidden="false" customHeight="false" outlineLevel="0" collapsed="false">
      <c r="A144" s="160" t="n">
        <v>45</v>
      </c>
      <c r="B144" s="188"/>
      <c r="C144" s="161"/>
      <c r="D144" s="162"/>
      <c r="E144" s="163"/>
      <c r="F144" s="164"/>
      <c r="G144" s="163"/>
      <c r="H144" s="165"/>
      <c r="I144" s="165"/>
      <c r="J144" s="164"/>
      <c r="K144" s="163"/>
      <c r="L144" s="165"/>
      <c r="M144" s="165"/>
      <c r="N144" s="164"/>
      <c r="O144" s="163"/>
      <c r="P144" s="165"/>
      <c r="Q144" s="165"/>
      <c r="R144" s="165"/>
      <c r="S144" s="165"/>
      <c r="T144" s="165"/>
      <c r="U144" s="165"/>
      <c r="V144" s="164"/>
      <c r="W144" s="163"/>
      <c r="X144" s="165"/>
      <c r="Y144" s="165"/>
      <c r="Z144" s="165"/>
      <c r="AA144" s="165"/>
      <c r="AB144" s="165"/>
      <c r="AC144" s="165"/>
      <c r="AD144" s="164"/>
      <c r="AE144" s="163"/>
      <c r="AF144" s="165"/>
      <c r="AG144" s="165"/>
      <c r="AH144" s="165"/>
      <c r="AI144" s="165"/>
      <c r="AJ144" s="165"/>
      <c r="AK144" s="165"/>
      <c r="AL144" s="166"/>
      <c r="AM144" s="167" t="str">
        <f aca="false">IF(B144="","",SUM(E144:AL144))</f>
        <v/>
      </c>
      <c r="AN144" s="168" t="str">
        <f aca="false">IF(B144="","",AM144/9)</f>
        <v/>
      </c>
      <c r="AO144" s="169" t="str">
        <f aca="false">IF(B144="","",IF(AM144=0,"-",RANK(AM144,$AM$100:$AM$149,0)))</f>
        <v/>
      </c>
      <c r="AP144" s="167" t="str">
        <f aca="false">IF(E144="","",IF(E144="-","-",IF(UPPER(E144)="AB","+",VLOOKUP(E144,'විෂය තොරතුරු'!$P$24:$Q$28,2))))</f>
        <v/>
      </c>
      <c r="AQ144" s="168" t="str">
        <f aca="false">IF(F144="","",IF(F144="-","-",IF(UPPER(F144)="AB","+",VLOOKUP(F144,'විෂය තොරතුරු'!$P$24:$Q$28,2))))</f>
        <v/>
      </c>
      <c r="AR144" s="168" t="str">
        <f aca="false">IF(G144="","",IF(G144="-","-",IF(UPPER(G144)="AB","+",VLOOKUP(G144,'විෂය තොරතුරු'!$P$24:$Q$28,2))))</f>
        <v/>
      </c>
      <c r="AS144" s="168" t="str">
        <f aca="false">IF(H144="","",IF(H144="-","-",IF(UPPER(H144)="AB","+",VLOOKUP(H144,'විෂය තොරතුරු'!$P$24:$Q$28,2))))</f>
        <v/>
      </c>
      <c r="AT144" s="168" t="str">
        <f aca="false">IF(I144="","",IF(I144="-","-",IF(UPPER(I144)="AB","+",VLOOKUP(I144,'විෂය තොරතුරු'!$P$24:$Q$28,2))))</f>
        <v/>
      </c>
      <c r="AU144" s="170" t="str">
        <f aca="false">IF(J144="","",IF(J144="-","-",IF(UPPER(J144)="AB","+",VLOOKUP(J144,'විෂය තොරතුරු'!$P$24:$Q$28,2))))</f>
        <v/>
      </c>
      <c r="AV144" s="171" t="str">
        <f aca="false">IF(K144="","",IF(K144="-","-",IF(UPPER(K144)="AB","+",VLOOKUP(K144,'විෂය තොරතුරු'!$P$24:$Q$28,2))))</f>
        <v/>
      </c>
      <c r="AW144" s="168" t="str">
        <f aca="false">IF(L144="","",IF(L144="-","-",IF(UPPER(L144)="AB","+",VLOOKUP(L144,'විෂය තොරතුරු'!$P$24:$Q$28,2))))</f>
        <v/>
      </c>
      <c r="AX144" s="168" t="str">
        <f aca="false">IF(M144="","",IF(M144="-","-",IF(UPPER(M144)="AB","+",VLOOKUP(M144,'විෂය තොරතුරු'!$P$24:$Q$28,2))))</f>
        <v/>
      </c>
      <c r="AY144" s="169" t="str">
        <f aca="false">IF(N144="","",IF(N144="-","-",IF(UPPER(N144)="AB","+",VLOOKUP(N144,'විෂය තොරතුරු'!$P$24:$Q$28,2))))</f>
        <v/>
      </c>
      <c r="AZ144" s="167" t="str">
        <f aca="false">IF(O144="","",IF(O144="-","-",IF(UPPER(O144)="AB","+",VLOOKUP(O144,'විෂය තොරතුරු'!$P$24:$Q$28,2))))</f>
        <v/>
      </c>
      <c r="BA144" s="168" t="str">
        <f aca="false">IF(P144="","",IF(P144="-","-",IF(UPPER(P144)="AB","+",VLOOKUP(P144,'විෂය තොරතුරු'!$P$24:$Q$28,2))))</f>
        <v/>
      </c>
      <c r="BB144" s="168" t="str">
        <f aca="false">IF(Q144="","",IF(Q144="-","-",IF(UPPER(Q144)="AB","+",VLOOKUP(Q144,'විෂය තොරතුරු'!$P$24:$Q$28,2))))</f>
        <v/>
      </c>
      <c r="BC144" s="168" t="str">
        <f aca="false">IF(R144="","",IF(R144="-","-",IF(UPPER(R144)="AB","+",VLOOKUP(R144,'විෂය තොරතුරු'!$P$24:$Q$28,2))))</f>
        <v/>
      </c>
      <c r="BD144" s="168" t="str">
        <f aca="false">IF(S144="","",IF(S144="-","-",IF(UPPER(S144)="AB","+",VLOOKUP(S144,'විෂය තොරතුරු'!$P$24:$Q$28,2))))</f>
        <v/>
      </c>
      <c r="BE144" s="168" t="str">
        <f aca="false">IF(T144="","",IF(T144="-","-",IF(UPPER(T144)="AB","+",VLOOKUP(T144,'විෂය තොරතුරු'!$P$24:$Q$28,2))))</f>
        <v/>
      </c>
      <c r="BF144" s="168" t="str">
        <f aca="false">IF(U144="","",IF(U144="-","-",IF(UPPER(U144)="AB","+",VLOOKUP(U144,'විෂය තොරතුරු'!$P$24:$Q$28,2))))</f>
        <v/>
      </c>
      <c r="BG144" s="170" t="str">
        <f aca="false">IF(V144="","",IF(V144="-","-",IF(UPPER(V144)="AB","+",VLOOKUP(V144,'විෂය තොරතුරු'!$P$24:$Q$28,2))))</f>
        <v/>
      </c>
      <c r="BH144" s="171" t="str">
        <f aca="false">IF(W144="","",IF(W144="-","-",IF(UPPER(W144)="AB","+",VLOOKUP(W144,'විෂය තොරතුරු'!$P$24:$Q$28,2))))</f>
        <v/>
      </c>
      <c r="BI144" s="168" t="str">
        <f aca="false">IF(X144="","",IF(X144="-","-",IF(UPPER(X144)="AB","+",VLOOKUP(X144,'විෂය තොරතුරු'!$P$24:$Q$28,2))))</f>
        <v/>
      </c>
      <c r="BJ144" s="168" t="str">
        <f aca="false">IF(Y144="","",IF(Y144="-","-",IF(UPPER(Y144)="AB","+",VLOOKUP(Y144,'විෂය තොරතුරු'!$P$24:$Q$28,2))))</f>
        <v/>
      </c>
      <c r="BK144" s="168" t="str">
        <f aca="false">IF(Z144="","",IF(Z144="-","-",IF(UPPER(Z144)="AB","+",VLOOKUP(Z144,'විෂය තොරතුරු'!$P$24:$Q$28,2))))</f>
        <v/>
      </c>
      <c r="BL144" s="168" t="str">
        <f aca="false">IF(AA144="","",IF(AA144="-","-",IF(UPPER(AA144)="AB","+",VLOOKUP(AA144,'විෂය තොරතුරු'!$P$24:$Q$28,2))))</f>
        <v/>
      </c>
      <c r="BM144" s="168" t="str">
        <f aca="false">IF(AB144="","",IF(AB144="-","-",IF(UPPER(AB144)="AB","+",VLOOKUP(AB144,'විෂය තොරතුරු'!$P$24:$Q$28,2))))</f>
        <v/>
      </c>
      <c r="BN144" s="168" t="str">
        <f aca="false">IF(AC144="","",IF(AC144="-","-",IF(UPPER(AC144)="AB","+",VLOOKUP(AC144,'විෂය තොරතුරු'!$P$24:$Q$28,2))))</f>
        <v/>
      </c>
      <c r="BO144" s="169" t="str">
        <f aca="false">IF(AD144="","",IF(AD144="-","-",IF(UPPER(AD144)="AB","+",VLOOKUP(AD144,'විෂය තොරතුරු'!$P$24:$Q$28,2))))</f>
        <v/>
      </c>
      <c r="BP144" s="171" t="str">
        <f aca="false">IF(AE144="","",IF(AE144="-","-",IF(UPPER(AE144)="AB","+",VLOOKUP(AE144,'විෂය තොරතුරු'!$P$24:$Q$28,2))))</f>
        <v/>
      </c>
      <c r="BQ144" s="168" t="str">
        <f aca="false">IF(AF144="","",IF(AF144="-","-",IF(UPPER(AF144)="AB","+",VLOOKUP(AF144,'විෂය තොරතුරු'!$P$24:$Q$28,2))))</f>
        <v/>
      </c>
      <c r="BR144" s="168" t="str">
        <f aca="false">IF(AG144="","",IF(AG144="-","-",IF(UPPER(AG144)="AB","+",VLOOKUP(AG144,'විෂය තොරතුරු'!$P$24:$Q$28,2))))</f>
        <v/>
      </c>
      <c r="BS144" s="168" t="str">
        <f aca="false">IF(AH144="","",IF(AH144="-","-",IF(UPPER(AH144)="AB","+",VLOOKUP(AH144,'විෂය තොරතුරු'!$P$24:$Q$28,2))))</f>
        <v/>
      </c>
      <c r="BT144" s="168" t="str">
        <f aca="false">IF(AI144="","",IF(AI144="-","-",IF(UPPER(AI144)="AB","+",VLOOKUP(AI144,'විෂය තොරතුරු'!$P$24:$Q$28,2))))</f>
        <v/>
      </c>
      <c r="BU144" s="168" t="str">
        <f aca="false">IF(AJ144="","",IF(AJ144="-","-",IF(UPPER(AJ144)="AB","+",VLOOKUP(AJ144,'විෂය තොරතුරු'!$P$24:$Q$28,2))))</f>
        <v/>
      </c>
      <c r="BV144" s="168" t="str">
        <f aca="false">IF(AK144="","",IF(AK144="-","-",IF(UPPER(AK144)="AB","+",VLOOKUP(AK144,'විෂය තොරතුරු'!$P$24:$Q$28,2))))</f>
        <v/>
      </c>
      <c r="BW144" s="169" t="str">
        <f aca="false">IF(AL144="","",IF(AL144="-","-",IF(UPPER(AL144)="AB","+",VLOOKUP(AL144,'විෂය තොරතුරු'!$P$24:$Q$28,2))))</f>
        <v/>
      </c>
      <c r="BX144" s="171" t="str">
        <f aca="false">IF($B144="","",COUNTIF($AP144:$BW144,"A"))</f>
        <v/>
      </c>
      <c r="BY144" s="171" t="str">
        <f aca="false">IF($B144="","",COUNTIF($AP144:$BW144,"B"))</f>
        <v/>
      </c>
      <c r="BZ144" s="171" t="str">
        <f aca="false">IF($B144="","",COUNTIF($AP144:$BW144,"C"))</f>
        <v/>
      </c>
      <c r="CA144" s="171" t="str">
        <f aca="false">IF($B144="","",COUNTIF($AP144:$BW144,"S"))</f>
        <v/>
      </c>
      <c r="CB144" s="171" t="str">
        <f aca="false">IF($B144="","",COUNTIF($AP144:$BW144,"W"))</f>
        <v/>
      </c>
      <c r="CC144" s="171" t="str">
        <f aca="false">IF(B144="","",SUM(BX144:CA144))</f>
        <v/>
      </c>
      <c r="CD144" s="169" t="str">
        <f aca="false">IF(B144="","",SUM(BX144:BZ144))</f>
        <v/>
      </c>
      <c r="CE144" s="172" t="str">
        <f aca="false">IF(B144="","",IF(AND(CC144&gt;=6,CD144&gt;=3,OR(E144&gt;=35,F144&gt;=35),L144&gt;=35),"6/3 සමත්",IF(AND(CC144&gt;=5,CD144&gt;=3,OR(E144&gt;=35,F144&gt;=35,L144&gt;=35)),"5/3 සමත්",IF(AND(CC144&gt;=4,CD144&gt;=1,OR(E144&gt;=20,F144&gt;=20,L144&gt;=20)),"සමත් කළ හැකි",IF(CB144=9,"W9","අසමත් ?")))))</f>
        <v/>
      </c>
    </row>
    <row r="145" customFormat="false" ht="13.8" hidden="false" customHeight="false" outlineLevel="0" collapsed="false">
      <c r="A145" s="160" t="n">
        <v>46</v>
      </c>
      <c r="B145" s="189"/>
      <c r="C145" s="161"/>
      <c r="D145" s="162"/>
      <c r="E145" s="163"/>
      <c r="F145" s="164"/>
      <c r="G145" s="163"/>
      <c r="H145" s="165"/>
      <c r="I145" s="165"/>
      <c r="J145" s="164"/>
      <c r="K145" s="163"/>
      <c r="L145" s="165"/>
      <c r="M145" s="165"/>
      <c r="N145" s="164"/>
      <c r="O145" s="163"/>
      <c r="P145" s="165"/>
      <c r="Q145" s="165"/>
      <c r="R145" s="165"/>
      <c r="S145" s="165"/>
      <c r="T145" s="165"/>
      <c r="U145" s="165"/>
      <c r="V145" s="164"/>
      <c r="W145" s="163"/>
      <c r="X145" s="165"/>
      <c r="Y145" s="165"/>
      <c r="Z145" s="165"/>
      <c r="AA145" s="165"/>
      <c r="AB145" s="165"/>
      <c r="AC145" s="165"/>
      <c r="AD145" s="164"/>
      <c r="AE145" s="163"/>
      <c r="AF145" s="165"/>
      <c r="AG145" s="165"/>
      <c r="AH145" s="165"/>
      <c r="AI145" s="165"/>
      <c r="AJ145" s="165"/>
      <c r="AK145" s="165"/>
      <c r="AL145" s="166"/>
      <c r="AM145" s="167" t="str">
        <f aca="false">IF(B145="","",SUM(E145:AL145))</f>
        <v/>
      </c>
      <c r="AN145" s="168" t="str">
        <f aca="false">IF(B145="","",AM145/9)</f>
        <v/>
      </c>
      <c r="AO145" s="169" t="str">
        <f aca="false">IF(B145="","",IF(AM145=0,"-",RANK(AM145,$AM$100:$AM$149,0)))</f>
        <v/>
      </c>
      <c r="AP145" s="167" t="str">
        <f aca="false">IF(E145="","",IF(E145="-","-",IF(UPPER(E145)="AB","+",VLOOKUP(E145,'විෂය තොරතුරු'!$P$24:$Q$28,2))))</f>
        <v/>
      </c>
      <c r="AQ145" s="168" t="str">
        <f aca="false">IF(F145="","",IF(F145="-","-",IF(UPPER(F145)="AB","+",VLOOKUP(F145,'විෂය තොරතුරු'!$P$24:$Q$28,2))))</f>
        <v/>
      </c>
      <c r="AR145" s="168" t="str">
        <f aca="false">IF(G145="","",IF(G145="-","-",IF(UPPER(G145)="AB","+",VLOOKUP(G145,'විෂය තොරතුරු'!$P$24:$Q$28,2))))</f>
        <v/>
      </c>
      <c r="AS145" s="168" t="str">
        <f aca="false">IF(H145="","",IF(H145="-","-",IF(UPPER(H145)="AB","+",VLOOKUP(H145,'විෂය තොරතුරු'!$P$24:$Q$28,2))))</f>
        <v/>
      </c>
      <c r="AT145" s="168" t="str">
        <f aca="false">IF(I145="","",IF(I145="-","-",IF(UPPER(I145)="AB","+",VLOOKUP(I145,'විෂය තොරතුරු'!$P$24:$Q$28,2))))</f>
        <v/>
      </c>
      <c r="AU145" s="170" t="str">
        <f aca="false">IF(J145="","",IF(J145="-","-",IF(UPPER(J145)="AB","+",VLOOKUP(J145,'විෂය තොරතුරු'!$P$24:$Q$28,2))))</f>
        <v/>
      </c>
      <c r="AV145" s="171" t="str">
        <f aca="false">IF(K145="","",IF(K145="-","-",IF(UPPER(K145)="AB","+",VLOOKUP(K145,'විෂය තොරතුරු'!$P$24:$Q$28,2))))</f>
        <v/>
      </c>
      <c r="AW145" s="168" t="str">
        <f aca="false">IF(L145="","",IF(L145="-","-",IF(UPPER(L145)="AB","+",VLOOKUP(L145,'විෂය තොරතුරු'!$P$24:$Q$28,2))))</f>
        <v/>
      </c>
      <c r="AX145" s="168" t="str">
        <f aca="false">IF(M145="","",IF(M145="-","-",IF(UPPER(M145)="AB","+",VLOOKUP(M145,'විෂය තොරතුරු'!$P$24:$Q$28,2))))</f>
        <v/>
      </c>
      <c r="AY145" s="169" t="str">
        <f aca="false">IF(N145="","",IF(N145="-","-",IF(UPPER(N145)="AB","+",VLOOKUP(N145,'විෂය තොරතුරු'!$P$24:$Q$28,2))))</f>
        <v/>
      </c>
      <c r="AZ145" s="167" t="str">
        <f aca="false">IF(O145="","",IF(O145="-","-",IF(UPPER(O145)="AB","+",VLOOKUP(O145,'විෂය තොරතුරු'!$P$24:$Q$28,2))))</f>
        <v/>
      </c>
      <c r="BA145" s="168" t="str">
        <f aca="false">IF(P145="","",IF(P145="-","-",IF(UPPER(P145)="AB","+",VLOOKUP(P145,'විෂය තොරතුරු'!$P$24:$Q$28,2))))</f>
        <v/>
      </c>
      <c r="BB145" s="168" t="str">
        <f aca="false">IF(Q145="","",IF(Q145="-","-",IF(UPPER(Q145)="AB","+",VLOOKUP(Q145,'විෂය තොරතුරු'!$P$24:$Q$28,2))))</f>
        <v/>
      </c>
      <c r="BC145" s="168" t="str">
        <f aca="false">IF(R145="","",IF(R145="-","-",IF(UPPER(R145)="AB","+",VLOOKUP(R145,'විෂය තොරතුරු'!$P$24:$Q$28,2))))</f>
        <v/>
      </c>
      <c r="BD145" s="168" t="str">
        <f aca="false">IF(S145="","",IF(S145="-","-",IF(UPPER(S145)="AB","+",VLOOKUP(S145,'විෂය තොරතුරු'!$P$24:$Q$28,2))))</f>
        <v/>
      </c>
      <c r="BE145" s="168" t="str">
        <f aca="false">IF(T145="","",IF(T145="-","-",IF(UPPER(T145)="AB","+",VLOOKUP(T145,'විෂය තොරතුරු'!$P$24:$Q$28,2))))</f>
        <v/>
      </c>
      <c r="BF145" s="168" t="str">
        <f aca="false">IF(U145="","",IF(U145="-","-",IF(UPPER(U145)="AB","+",VLOOKUP(U145,'විෂය තොරතුරු'!$P$24:$Q$28,2))))</f>
        <v/>
      </c>
      <c r="BG145" s="170" t="str">
        <f aca="false">IF(V145="","",IF(V145="-","-",IF(UPPER(V145)="AB","+",VLOOKUP(V145,'විෂය තොරතුරු'!$P$24:$Q$28,2))))</f>
        <v/>
      </c>
      <c r="BH145" s="171" t="str">
        <f aca="false">IF(W145="","",IF(W145="-","-",IF(UPPER(W145)="AB","+",VLOOKUP(W145,'විෂය තොරතුරු'!$P$24:$Q$28,2))))</f>
        <v/>
      </c>
      <c r="BI145" s="168" t="str">
        <f aca="false">IF(X145="","",IF(X145="-","-",IF(UPPER(X145)="AB","+",VLOOKUP(X145,'විෂය තොරතුරු'!$P$24:$Q$28,2))))</f>
        <v/>
      </c>
      <c r="BJ145" s="168" t="str">
        <f aca="false">IF(Y145="","",IF(Y145="-","-",IF(UPPER(Y145)="AB","+",VLOOKUP(Y145,'විෂය තොරතුරු'!$P$24:$Q$28,2))))</f>
        <v/>
      </c>
      <c r="BK145" s="168" t="str">
        <f aca="false">IF(Z145="","",IF(Z145="-","-",IF(UPPER(Z145)="AB","+",VLOOKUP(Z145,'විෂය තොරතුරු'!$P$24:$Q$28,2))))</f>
        <v/>
      </c>
      <c r="BL145" s="168" t="str">
        <f aca="false">IF(AA145="","",IF(AA145="-","-",IF(UPPER(AA145)="AB","+",VLOOKUP(AA145,'විෂය තොරතුරු'!$P$24:$Q$28,2))))</f>
        <v/>
      </c>
      <c r="BM145" s="168" t="str">
        <f aca="false">IF(AB145="","",IF(AB145="-","-",IF(UPPER(AB145)="AB","+",VLOOKUP(AB145,'විෂය තොරතුරු'!$P$24:$Q$28,2))))</f>
        <v/>
      </c>
      <c r="BN145" s="168" t="str">
        <f aca="false">IF(AC145="","",IF(AC145="-","-",IF(UPPER(AC145)="AB","+",VLOOKUP(AC145,'විෂය තොරතුරු'!$P$24:$Q$28,2))))</f>
        <v/>
      </c>
      <c r="BO145" s="169" t="str">
        <f aca="false">IF(AD145="","",IF(AD145="-","-",IF(UPPER(AD145)="AB","+",VLOOKUP(AD145,'විෂය තොරතුරු'!$P$24:$Q$28,2))))</f>
        <v/>
      </c>
      <c r="BP145" s="171" t="str">
        <f aca="false">IF(AE145="","",IF(AE145="-","-",IF(UPPER(AE145)="AB","+",VLOOKUP(AE145,'විෂය තොරතුරු'!$P$24:$Q$28,2))))</f>
        <v/>
      </c>
      <c r="BQ145" s="168" t="str">
        <f aca="false">IF(AF145="","",IF(AF145="-","-",IF(UPPER(AF145)="AB","+",VLOOKUP(AF145,'විෂය තොරතුරු'!$P$24:$Q$28,2))))</f>
        <v/>
      </c>
      <c r="BR145" s="168" t="str">
        <f aca="false">IF(AG145="","",IF(AG145="-","-",IF(UPPER(AG145)="AB","+",VLOOKUP(AG145,'විෂය තොරතුරු'!$P$24:$Q$28,2))))</f>
        <v/>
      </c>
      <c r="BS145" s="168" t="str">
        <f aca="false">IF(AH145="","",IF(AH145="-","-",IF(UPPER(AH145)="AB","+",VLOOKUP(AH145,'විෂය තොරතුරු'!$P$24:$Q$28,2))))</f>
        <v/>
      </c>
      <c r="BT145" s="168" t="str">
        <f aca="false">IF(AI145="","",IF(AI145="-","-",IF(UPPER(AI145)="AB","+",VLOOKUP(AI145,'විෂය තොරතුරු'!$P$24:$Q$28,2))))</f>
        <v/>
      </c>
      <c r="BU145" s="168" t="str">
        <f aca="false">IF(AJ145="","",IF(AJ145="-","-",IF(UPPER(AJ145)="AB","+",VLOOKUP(AJ145,'විෂය තොරතුරු'!$P$24:$Q$28,2))))</f>
        <v/>
      </c>
      <c r="BV145" s="168" t="str">
        <f aca="false">IF(AK145="","",IF(AK145="-","-",IF(UPPER(AK145)="AB","+",VLOOKUP(AK145,'විෂය තොරතුරු'!$P$24:$Q$28,2))))</f>
        <v/>
      </c>
      <c r="BW145" s="169" t="str">
        <f aca="false">IF(AL145="","",IF(AL145="-","-",IF(UPPER(AL145)="AB","+",VLOOKUP(AL145,'විෂය තොරතුරු'!$P$24:$Q$28,2))))</f>
        <v/>
      </c>
      <c r="BX145" s="171" t="str">
        <f aca="false">IF($B145="","",COUNTIF($AP145:$BW145,"A"))</f>
        <v/>
      </c>
      <c r="BY145" s="171" t="str">
        <f aca="false">IF($B145="","",COUNTIF($AP145:$BW145,"B"))</f>
        <v/>
      </c>
      <c r="BZ145" s="171" t="str">
        <f aca="false">IF($B145="","",COUNTIF($AP145:$BW145,"C"))</f>
        <v/>
      </c>
      <c r="CA145" s="171" t="str">
        <f aca="false">IF($B145="","",COUNTIF($AP145:$BW145,"S"))</f>
        <v/>
      </c>
      <c r="CB145" s="171" t="str">
        <f aca="false">IF($B145="","",COUNTIF($AP145:$BW145,"W"))</f>
        <v/>
      </c>
      <c r="CC145" s="171" t="str">
        <f aca="false">IF(B145="","",SUM(BX145:CA145))</f>
        <v/>
      </c>
      <c r="CD145" s="169" t="str">
        <f aca="false">IF(B145="","",SUM(BX145:BZ145))</f>
        <v/>
      </c>
      <c r="CE145" s="172" t="str">
        <f aca="false">IF(B145="","",IF(AND(CC145&gt;=6,CD145&gt;=3,OR(E145&gt;=35,F145&gt;=35),L145&gt;=35),"6/3 සමත්",IF(AND(CC145&gt;=5,CD145&gt;=3,OR(E145&gt;=35,F145&gt;=35,L145&gt;=35)),"5/3 සමත්",IF(AND(CC145&gt;=4,CD145&gt;=1,OR(E145&gt;=20,F145&gt;=20,L145&gt;=20)),"සමත් කළ හැකි",IF(CB145=9,"W9","අසමත් ?")))))</f>
        <v/>
      </c>
    </row>
    <row r="146" customFormat="false" ht="13.8" hidden="false" customHeight="false" outlineLevel="0" collapsed="false">
      <c r="A146" s="160" t="n">
        <v>47</v>
      </c>
      <c r="B146" s="189"/>
      <c r="C146" s="161"/>
      <c r="D146" s="162"/>
      <c r="E146" s="163"/>
      <c r="F146" s="164"/>
      <c r="G146" s="163"/>
      <c r="H146" s="165"/>
      <c r="I146" s="165"/>
      <c r="J146" s="164"/>
      <c r="K146" s="163"/>
      <c r="L146" s="165"/>
      <c r="M146" s="165"/>
      <c r="N146" s="164"/>
      <c r="O146" s="163"/>
      <c r="P146" s="165"/>
      <c r="Q146" s="165"/>
      <c r="R146" s="165"/>
      <c r="S146" s="165"/>
      <c r="T146" s="165"/>
      <c r="U146" s="165"/>
      <c r="V146" s="164"/>
      <c r="W146" s="163"/>
      <c r="X146" s="165"/>
      <c r="Y146" s="165"/>
      <c r="Z146" s="165"/>
      <c r="AA146" s="165"/>
      <c r="AB146" s="165"/>
      <c r="AC146" s="165"/>
      <c r="AD146" s="164"/>
      <c r="AE146" s="163"/>
      <c r="AF146" s="165"/>
      <c r="AG146" s="165"/>
      <c r="AH146" s="165"/>
      <c r="AI146" s="165"/>
      <c r="AJ146" s="165"/>
      <c r="AK146" s="165"/>
      <c r="AL146" s="166"/>
      <c r="AM146" s="167" t="str">
        <f aca="false">IF(B146="","",SUM(E146:AL146))</f>
        <v/>
      </c>
      <c r="AN146" s="168" t="str">
        <f aca="false">IF(B146="","",AM146/9)</f>
        <v/>
      </c>
      <c r="AO146" s="169" t="str">
        <f aca="false">IF(B146="","",IF(AM146=0,"-",RANK(AM146,$AM$100:$AM$149,0)))</f>
        <v/>
      </c>
      <c r="AP146" s="167" t="str">
        <f aca="false">IF(E146="","",IF(E146="-","-",IF(UPPER(E146)="AB","+",VLOOKUP(E146,'විෂය තොරතුරු'!$P$24:$Q$28,2))))</f>
        <v/>
      </c>
      <c r="AQ146" s="168" t="str">
        <f aca="false">IF(F146="","",IF(F146="-","-",IF(UPPER(F146)="AB","+",VLOOKUP(F146,'විෂය තොරතුරු'!$P$24:$Q$28,2))))</f>
        <v/>
      </c>
      <c r="AR146" s="168" t="str">
        <f aca="false">IF(G146="","",IF(G146="-","-",IF(UPPER(G146)="AB","+",VLOOKUP(G146,'විෂය තොරතුරු'!$P$24:$Q$28,2))))</f>
        <v/>
      </c>
      <c r="AS146" s="168" t="str">
        <f aca="false">IF(H146="","",IF(H146="-","-",IF(UPPER(H146)="AB","+",VLOOKUP(H146,'විෂය තොරතුරු'!$P$24:$Q$28,2))))</f>
        <v/>
      </c>
      <c r="AT146" s="168" t="str">
        <f aca="false">IF(I146="","",IF(I146="-","-",IF(UPPER(I146)="AB","+",VLOOKUP(I146,'විෂය තොරතුරු'!$P$24:$Q$28,2))))</f>
        <v/>
      </c>
      <c r="AU146" s="170" t="str">
        <f aca="false">IF(J146="","",IF(J146="-","-",IF(UPPER(J146)="AB","+",VLOOKUP(J146,'විෂය තොරතුරු'!$P$24:$Q$28,2))))</f>
        <v/>
      </c>
      <c r="AV146" s="171" t="str">
        <f aca="false">IF(K146="","",IF(K146="-","-",IF(UPPER(K146)="AB","+",VLOOKUP(K146,'විෂය තොරතුරු'!$P$24:$Q$28,2))))</f>
        <v/>
      </c>
      <c r="AW146" s="168" t="str">
        <f aca="false">IF(L146="","",IF(L146="-","-",IF(UPPER(L146)="AB","+",VLOOKUP(L146,'විෂය තොරතුරු'!$P$24:$Q$28,2))))</f>
        <v/>
      </c>
      <c r="AX146" s="168" t="str">
        <f aca="false">IF(M146="","",IF(M146="-","-",IF(UPPER(M146)="AB","+",VLOOKUP(M146,'විෂය තොරතුරු'!$P$24:$Q$28,2))))</f>
        <v/>
      </c>
      <c r="AY146" s="169" t="str">
        <f aca="false">IF(N146="","",IF(N146="-","-",IF(UPPER(N146)="AB","+",VLOOKUP(N146,'විෂය තොරතුරු'!$P$24:$Q$28,2))))</f>
        <v/>
      </c>
      <c r="AZ146" s="167" t="str">
        <f aca="false">IF(O146="","",IF(O146="-","-",IF(UPPER(O146)="AB","+",VLOOKUP(O146,'විෂය තොරතුරු'!$P$24:$Q$28,2))))</f>
        <v/>
      </c>
      <c r="BA146" s="168" t="str">
        <f aca="false">IF(P146="","",IF(P146="-","-",IF(UPPER(P146)="AB","+",VLOOKUP(P146,'විෂය තොරතුරු'!$P$24:$Q$28,2))))</f>
        <v/>
      </c>
      <c r="BB146" s="168" t="str">
        <f aca="false">IF(Q146="","",IF(Q146="-","-",IF(UPPER(Q146)="AB","+",VLOOKUP(Q146,'විෂය තොරතුරු'!$P$24:$Q$28,2))))</f>
        <v/>
      </c>
      <c r="BC146" s="168" t="str">
        <f aca="false">IF(R146="","",IF(R146="-","-",IF(UPPER(R146)="AB","+",VLOOKUP(R146,'විෂය තොරතුරු'!$P$24:$Q$28,2))))</f>
        <v/>
      </c>
      <c r="BD146" s="168" t="str">
        <f aca="false">IF(S146="","",IF(S146="-","-",IF(UPPER(S146)="AB","+",VLOOKUP(S146,'විෂය තොරතුරු'!$P$24:$Q$28,2))))</f>
        <v/>
      </c>
      <c r="BE146" s="168" t="str">
        <f aca="false">IF(T146="","",IF(T146="-","-",IF(UPPER(T146)="AB","+",VLOOKUP(T146,'විෂය තොරතුරු'!$P$24:$Q$28,2))))</f>
        <v/>
      </c>
      <c r="BF146" s="168" t="str">
        <f aca="false">IF(U146="","",IF(U146="-","-",IF(UPPER(U146)="AB","+",VLOOKUP(U146,'විෂය තොරතුරු'!$P$24:$Q$28,2))))</f>
        <v/>
      </c>
      <c r="BG146" s="170" t="str">
        <f aca="false">IF(V146="","",IF(V146="-","-",IF(UPPER(V146)="AB","+",VLOOKUP(V146,'විෂය තොරතුරු'!$P$24:$Q$28,2))))</f>
        <v/>
      </c>
      <c r="BH146" s="171" t="str">
        <f aca="false">IF(W146="","",IF(W146="-","-",IF(UPPER(W146)="AB","+",VLOOKUP(W146,'විෂය තොරතුරු'!$P$24:$Q$28,2))))</f>
        <v/>
      </c>
      <c r="BI146" s="168" t="str">
        <f aca="false">IF(X146="","",IF(X146="-","-",IF(UPPER(X146)="AB","+",VLOOKUP(X146,'විෂය තොරතුරු'!$P$24:$Q$28,2))))</f>
        <v/>
      </c>
      <c r="BJ146" s="168" t="str">
        <f aca="false">IF(Y146="","",IF(Y146="-","-",IF(UPPER(Y146)="AB","+",VLOOKUP(Y146,'විෂය තොරතුරු'!$P$24:$Q$28,2))))</f>
        <v/>
      </c>
      <c r="BK146" s="168" t="str">
        <f aca="false">IF(Z146="","",IF(Z146="-","-",IF(UPPER(Z146)="AB","+",VLOOKUP(Z146,'විෂය තොරතුරු'!$P$24:$Q$28,2))))</f>
        <v/>
      </c>
      <c r="BL146" s="168" t="str">
        <f aca="false">IF(AA146="","",IF(AA146="-","-",IF(UPPER(AA146)="AB","+",VLOOKUP(AA146,'විෂය තොරතුරු'!$P$24:$Q$28,2))))</f>
        <v/>
      </c>
      <c r="BM146" s="168" t="str">
        <f aca="false">IF(AB146="","",IF(AB146="-","-",IF(UPPER(AB146)="AB","+",VLOOKUP(AB146,'විෂය තොරතුරු'!$P$24:$Q$28,2))))</f>
        <v/>
      </c>
      <c r="BN146" s="168" t="str">
        <f aca="false">IF(AC146="","",IF(AC146="-","-",IF(UPPER(AC146)="AB","+",VLOOKUP(AC146,'විෂය තොරතුරු'!$P$24:$Q$28,2))))</f>
        <v/>
      </c>
      <c r="BO146" s="169" t="str">
        <f aca="false">IF(AD146="","",IF(AD146="-","-",IF(UPPER(AD146)="AB","+",VLOOKUP(AD146,'විෂය තොරතුරු'!$P$24:$Q$28,2))))</f>
        <v/>
      </c>
      <c r="BP146" s="171" t="str">
        <f aca="false">IF(AE146="","",IF(AE146="-","-",IF(UPPER(AE146)="AB","+",VLOOKUP(AE146,'විෂය තොරතුරු'!$P$24:$Q$28,2))))</f>
        <v/>
      </c>
      <c r="BQ146" s="168" t="str">
        <f aca="false">IF(AF146="","",IF(AF146="-","-",IF(UPPER(AF146)="AB","+",VLOOKUP(AF146,'විෂය තොරතුරු'!$P$24:$Q$28,2))))</f>
        <v/>
      </c>
      <c r="BR146" s="168" t="str">
        <f aca="false">IF(AG146="","",IF(AG146="-","-",IF(UPPER(AG146)="AB","+",VLOOKUP(AG146,'විෂය තොරතුරු'!$P$24:$Q$28,2))))</f>
        <v/>
      </c>
      <c r="BS146" s="168" t="str">
        <f aca="false">IF(AH146="","",IF(AH146="-","-",IF(UPPER(AH146)="AB","+",VLOOKUP(AH146,'විෂය තොරතුරු'!$P$24:$Q$28,2))))</f>
        <v/>
      </c>
      <c r="BT146" s="168" t="str">
        <f aca="false">IF(AI146="","",IF(AI146="-","-",IF(UPPER(AI146)="AB","+",VLOOKUP(AI146,'විෂය තොරතුරු'!$P$24:$Q$28,2))))</f>
        <v/>
      </c>
      <c r="BU146" s="168" t="str">
        <f aca="false">IF(AJ146="","",IF(AJ146="-","-",IF(UPPER(AJ146)="AB","+",VLOOKUP(AJ146,'විෂය තොරතුරු'!$P$24:$Q$28,2))))</f>
        <v/>
      </c>
      <c r="BV146" s="168" t="str">
        <f aca="false">IF(AK146="","",IF(AK146="-","-",IF(UPPER(AK146)="AB","+",VLOOKUP(AK146,'විෂය තොරතුරු'!$P$24:$Q$28,2))))</f>
        <v/>
      </c>
      <c r="BW146" s="169" t="str">
        <f aca="false">IF(AL146="","",IF(AL146="-","-",IF(UPPER(AL146)="AB","+",VLOOKUP(AL146,'විෂය තොරතුරු'!$P$24:$Q$28,2))))</f>
        <v/>
      </c>
      <c r="BX146" s="171" t="str">
        <f aca="false">IF($B146="","",COUNTIF($AP146:$BW146,"A"))</f>
        <v/>
      </c>
      <c r="BY146" s="171" t="str">
        <f aca="false">IF($B146="","",COUNTIF($AP146:$BW146,"B"))</f>
        <v/>
      </c>
      <c r="BZ146" s="171" t="str">
        <f aca="false">IF($B146="","",COUNTIF($AP146:$BW146,"C"))</f>
        <v/>
      </c>
      <c r="CA146" s="171" t="str">
        <f aca="false">IF($B146="","",COUNTIF($AP146:$BW146,"S"))</f>
        <v/>
      </c>
      <c r="CB146" s="171" t="str">
        <f aca="false">IF($B146="","",COUNTIF($AP146:$BW146,"W"))</f>
        <v/>
      </c>
      <c r="CC146" s="171" t="str">
        <f aca="false">IF(B146="","",SUM(BX146:CA146))</f>
        <v/>
      </c>
      <c r="CD146" s="169" t="str">
        <f aca="false">IF(B146="","",SUM(BX146:BZ146))</f>
        <v/>
      </c>
      <c r="CE146" s="172" t="str">
        <f aca="false">IF(B146="","",IF(AND(CC146&gt;=6,CD146&gt;=3,OR(E146&gt;=35,F146&gt;=35),L146&gt;=35),"6/3 සමත්",IF(AND(CC146&gt;=5,CD146&gt;=3,OR(E146&gt;=35,F146&gt;=35,L146&gt;=35)),"5/3 සමත්",IF(AND(CC146&gt;=4,CD146&gt;=1,OR(E146&gt;=20,F146&gt;=20,L146&gt;=20)),"සමත් කළ හැකි",IF(CB146=9,"W9","අසමත් ?")))))</f>
        <v/>
      </c>
    </row>
    <row r="147" customFormat="false" ht="13.8" hidden="false" customHeight="false" outlineLevel="0" collapsed="false">
      <c r="A147" s="160" t="n">
        <v>48</v>
      </c>
      <c r="B147" s="189"/>
      <c r="C147" s="161"/>
      <c r="D147" s="162"/>
      <c r="E147" s="163"/>
      <c r="F147" s="164"/>
      <c r="G147" s="163"/>
      <c r="H147" s="165"/>
      <c r="I147" s="165"/>
      <c r="J147" s="164"/>
      <c r="K147" s="163"/>
      <c r="L147" s="165"/>
      <c r="M147" s="165"/>
      <c r="N147" s="164"/>
      <c r="O147" s="163"/>
      <c r="P147" s="165"/>
      <c r="Q147" s="165"/>
      <c r="R147" s="165"/>
      <c r="S147" s="165"/>
      <c r="T147" s="165"/>
      <c r="U147" s="165"/>
      <c r="V147" s="164"/>
      <c r="W147" s="163"/>
      <c r="X147" s="165"/>
      <c r="Y147" s="165"/>
      <c r="Z147" s="165"/>
      <c r="AA147" s="165"/>
      <c r="AB147" s="165"/>
      <c r="AC147" s="165"/>
      <c r="AD147" s="164"/>
      <c r="AE147" s="163"/>
      <c r="AF147" s="165"/>
      <c r="AG147" s="165"/>
      <c r="AH147" s="165"/>
      <c r="AI147" s="165"/>
      <c r="AJ147" s="165"/>
      <c r="AK147" s="165"/>
      <c r="AL147" s="166"/>
      <c r="AM147" s="167" t="str">
        <f aca="false">IF(B147="","",SUM(E147:AL147))</f>
        <v/>
      </c>
      <c r="AN147" s="168" t="str">
        <f aca="false">IF(B147="","",AM147/9)</f>
        <v/>
      </c>
      <c r="AO147" s="169" t="str">
        <f aca="false">IF(B147="","",IF(AM147=0,"-",RANK(AM147,$AM$100:$AM$149,0)))</f>
        <v/>
      </c>
      <c r="AP147" s="167" t="str">
        <f aca="false">IF(E147="","",IF(E147="-","-",IF(UPPER(E147)="AB","+",VLOOKUP(E147,'විෂය තොරතුරු'!$P$24:$Q$28,2))))</f>
        <v/>
      </c>
      <c r="AQ147" s="168" t="str">
        <f aca="false">IF(F147="","",IF(F147="-","-",IF(UPPER(F147)="AB","+",VLOOKUP(F147,'විෂය තොරතුරු'!$P$24:$Q$28,2))))</f>
        <v/>
      </c>
      <c r="AR147" s="168" t="str">
        <f aca="false">IF(G147="","",IF(G147="-","-",IF(UPPER(G147)="AB","+",VLOOKUP(G147,'විෂය තොරතුරු'!$P$24:$Q$28,2))))</f>
        <v/>
      </c>
      <c r="AS147" s="168" t="str">
        <f aca="false">IF(H147="","",IF(H147="-","-",IF(UPPER(H147)="AB","+",VLOOKUP(H147,'විෂය තොරතුරු'!$P$24:$Q$28,2))))</f>
        <v/>
      </c>
      <c r="AT147" s="168" t="str">
        <f aca="false">IF(I147="","",IF(I147="-","-",IF(UPPER(I147)="AB","+",VLOOKUP(I147,'විෂය තොරතුරු'!$P$24:$Q$28,2))))</f>
        <v/>
      </c>
      <c r="AU147" s="170" t="str">
        <f aca="false">IF(J147="","",IF(J147="-","-",IF(UPPER(J147)="AB","+",VLOOKUP(J147,'විෂය තොරතුරු'!$P$24:$Q$28,2))))</f>
        <v/>
      </c>
      <c r="AV147" s="171" t="str">
        <f aca="false">IF(K147="","",IF(K147="-","-",IF(UPPER(K147)="AB","+",VLOOKUP(K147,'විෂය තොරතුරු'!$P$24:$Q$28,2))))</f>
        <v/>
      </c>
      <c r="AW147" s="168" t="str">
        <f aca="false">IF(L147="","",IF(L147="-","-",IF(UPPER(L147)="AB","+",VLOOKUP(L147,'විෂය තොරතුරු'!$P$24:$Q$28,2))))</f>
        <v/>
      </c>
      <c r="AX147" s="168" t="str">
        <f aca="false">IF(M147="","",IF(M147="-","-",IF(UPPER(M147)="AB","+",VLOOKUP(M147,'විෂය තොරතුරු'!$P$24:$Q$28,2))))</f>
        <v/>
      </c>
      <c r="AY147" s="169" t="str">
        <f aca="false">IF(N147="","",IF(N147="-","-",IF(UPPER(N147)="AB","+",VLOOKUP(N147,'විෂය තොරතුරු'!$P$24:$Q$28,2))))</f>
        <v/>
      </c>
      <c r="AZ147" s="167" t="str">
        <f aca="false">IF(O147="","",IF(O147="-","-",IF(UPPER(O147)="AB","+",VLOOKUP(O147,'විෂය තොරතුරු'!$P$24:$Q$28,2))))</f>
        <v/>
      </c>
      <c r="BA147" s="168" t="str">
        <f aca="false">IF(P147="","",IF(P147="-","-",IF(UPPER(P147)="AB","+",VLOOKUP(P147,'විෂය තොරතුරු'!$P$24:$Q$28,2))))</f>
        <v/>
      </c>
      <c r="BB147" s="168" t="str">
        <f aca="false">IF(Q147="","",IF(Q147="-","-",IF(UPPER(Q147)="AB","+",VLOOKUP(Q147,'විෂය තොරතුරු'!$P$24:$Q$28,2))))</f>
        <v/>
      </c>
      <c r="BC147" s="168" t="str">
        <f aca="false">IF(R147="","",IF(R147="-","-",IF(UPPER(R147)="AB","+",VLOOKUP(R147,'විෂය තොරතුරු'!$P$24:$Q$28,2))))</f>
        <v/>
      </c>
      <c r="BD147" s="168" t="str">
        <f aca="false">IF(S147="","",IF(S147="-","-",IF(UPPER(S147)="AB","+",VLOOKUP(S147,'විෂය තොරතුරු'!$P$24:$Q$28,2))))</f>
        <v/>
      </c>
      <c r="BE147" s="168" t="str">
        <f aca="false">IF(T147="","",IF(T147="-","-",IF(UPPER(T147)="AB","+",VLOOKUP(T147,'විෂය තොරතුරු'!$P$24:$Q$28,2))))</f>
        <v/>
      </c>
      <c r="BF147" s="168" t="str">
        <f aca="false">IF(U147="","",IF(U147="-","-",IF(UPPER(U147)="AB","+",VLOOKUP(U147,'විෂය තොරතුරු'!$P$24:$Q$28,2))))</f>
        <v/>
      </c>
      <c r="BG147" s="170" t="str">
        <f aca="false">IF(V147="","",IF(V147="-","-",IF(UPPER(V147)="AB","+",VLOOKUP(V147,'විෂය තොරතුරු'!$P$24:$Q$28,2))))</f>
        <v/>
      </c>
      <c r="BH147" s="171" t="str">
        <f aca="false">IF(W147="","",IF(W147="-","-",IF(UPPER(W147)="AB","+",VLOOKUP(W147,'විෂය තොරතුරු'!$P$24:$Q$28,2))))</f>
        <v/>
      </c>
      <c r="BI147" s="168" t="str">
        <f aca="false">IF(X147="","",IF(X147="-","-",IF(UPPER(X147)="AB","+",VLOOKUP(X147,'විෂය තොරතුරු'!$P$24:$Q$28,2))))</f>
        <v/>
      </c>
      <c r="BJ147" s="168" t="str">
        <f aca="false">IF(Y147="","",IF(Y147="-","-",IF(UPPER(Y147)="AB","+",VLOOKUP(Y147,'විෂය තොරතුරු'!$P$24:$Q$28,2))))</f>
        <v/>
      </c>
      <c r="BK147" s="168" t="str">
        <f aca="false">IF(Z147="","",IF(Z147="-","-",IF(UPPER(Z147)="AB","+",VLOOKUP(Z147,'විෂය තොරතුරු'!$P$24:$Q$28,2))))</f>
        <v/>
      </c>
      <c r="BL147" s="168" t="str">
        <f aca="false">IF(AA147="","",IF(AA147="-","-",IF(UPPER(AA147)="AB","+",VLOOKUP(AA147,'විෂය තොරතුරු'!$P$24:$Q$28,2))))</f>
        <v/>
      </c>
      <c r="BM147" s="168" t="str">
        <f aca="false">IF(AB147="","",IF(AB147="-","-",IF(UPPER(AB147)="AB","+",VLOOKUP(AB147,'විෂය තොරතුරු'!$P$24:$Q$28,2))))</f>
        <v/>
      </c>
      <c r="BN147" s="168" t="str">
        <f aca="false">IF(AC147="","",IF(AC147="-","-",IF(UPPER(AC147)="AB","+",VLOOKUP(AC147,'විෂය තොරතුරු'!$P$24:$Q$28,2))))</f>
        <v/>
      </c>
      <c r="BO147" s="169" t="str">
        <f aca="false">IF(AD147="","",IF(AD147="-","-",IF(UPPER(AD147)="AB","+",VLOOKUP(AD147,'විෂය තොරතුරු'!$P$24:$Q$28,2))))</f>
        <v/>
      </c>
      <c r="BP147" s="171" t="str">
        <f aca="false">IF(AE147="","",IF(AE147="-","-",IF(UPPER(AE147)="AB","+",VLOOKUP(AE147,'විෂය තොරතුරු'!$P$24:$Q$28,2))))</f>
        <v/>
      </c>
      <c r="BQ147" s="168" t="str">
        <f aca="false">IF(AF147="","",IF(AF147="-","-",IF(UPPER(AF147)="AB","+",VLOOKUP(AF147,'විෂය තොරතුරු'!$P$24:$Q$28,2))))</f>
        <v/>
      </c>
      <c r="BR147" s="168" t="str">
        <f aca="false">IF(AG147="","",IF(AG147="-","-",IF(UPPER(AG147)="AB","+",VLOOKUP(AG147,'විෂය තොරතුරු'!$P$24:$Q$28,2))))</f>
        <v/>
      </c>
      <c r="BS147" s="168" t="str">
        <f aca="false">IF(AH147="","",IF(AH147="-","-",IF(UPPER(AH147)="AB","+",VLOOKUP(AH147,'විෂය තොරතුරු'!$P$24:$Q$28,2))))</f>
        <v/>
      </c>
      <c r="BT147" s="168" t="str">
        <f aca="false">IF(AI147="","",IF(AI147="-","-",IF(UPPER(AI147)="AB","+",VLOOKUP(AI147,'විෂය තොරතුරු'!$P$24:$Q$28,2))))</f>
        <v/>
      </c>
      <c r="BU147" s="168" t="str">
        <f aca="false">IF(AJ147="","",IF(AJ147="-","-",IF(UPPER(AJ147)="AB","+",VLOOKUP(AJ147,'විෂය තොරතුරු'!$P$24:$Q$28,2))))</f>
        <v/>
      </c>
      <c r="BV147" s="168" t="str">
        <f aca="false">IF(AK147="","",IF(AK147="-","-",IF(UPPER(AK147)="AB","+",VLOOKUP(AK147,'විෂය තොරතුරු'!$P$24:$Q$28,2))))</f>
        <v/>
      </c>
      <c r="BW147" s="169" t="str">
        <f aca="false">IF(AL147="","",IF(AL147="-","-",IF(UPPER(AL147)="AB","+",VLOOKUP(AL147,'විෂය තොරතුරු'!$P$24:$Q$28,2))))</f>
        <v/>
      </c>
      <c r="BX147" s="171" t="str">
        <f aca="false">IF($B147="","",COUNTIF($AP147:$BW147,"A"))</f>
        <v/>
      </c>
      <c r="BY147" s="171" t="str">
        <f aca="false">IF($B147="","",COUNTIF($AP147:$BW147,"B"))</f>
        <v/>
      </c>
      <c r="BZ147" s="171" t="str">
        <f aca="false">IF($B147="","",COUNTIF($AP147:$BW147,"C"))</f>
        <v/>
      </c>
      <c r="CA147" s="171" t="str">
        <f aca="false">IF($B147="","",COUNTIF($AP147:$BW147,"S"))</f>
        <v/>
      </c>
      <c r="CB147" s="171" t="str">
        <f aca="false">IF($B147="","",COUNTIF($AP147:$BW147,"W"))</f>
        <v/>
      </c>
      <c r="CC147" s="171" t="str">
        <f aca="false">IF(B147="","",SUM(BX147:CA147))</f>
        <v/>
      </c>
      <c r="CD147" s="169" t="str">
        <f aca="false">IF(B147="","",SUM(BX147:BZ147))</f>
        <v/>
      </c>
      <c r="CE147" s="172" t="str">
        <f aca="false">IF(B147="","",IF(AND(CC147&gt;=6,CD147&gt;=3,OR(E147&gt;=35,F147&gt;=35),L147&gt;=35),"6/3 සමත්",IF(AND(CC147&gt;=5,CD147&gt;=3,OR(E147&gt;=35,F147&gt;=35,L147&gt;=35)),"5/3 සමත්",IF(AND(CC147&gt;=4,CD147&gt;=1,OR(E147&gt;=20,F147&gt;=20,L147&gt;=20)),"සමත් කළ හැකි",IF(CB147=9,"W9","අසමත් ?")))))</f>
        <v/>
      </c>
    </row>
    <row r="148" customFormat="false" ht="13.8" hidden="false" customHeight="false" outlineLevel="0" collapsed="false">
      <c r="A148" s="160" t="n">
        <v>49</v>
      </c>
      <c r="B148" s="189"/>
      <c r="C148" s="161"/>
      <c r="D148" s="162"/>
      <c r="E148" s="163"/>
      <c r="F148" s="164"/>
      <c r="G148" s="163"/>
      <c r="H148" s="165"/>
      <c r="I148" s="165"/>
      <c r="J148" s="164"/>
      <c r="K148" s="163"/>
      <c r="L148" s="165"/>
      <c r="M148" s="165"/>
      <c r="N148" s="164"/>
      <c r="O148" s="163"/>
      <c r="P148" s="165"/>
      <c r="Q148" s="165"/>
      <c r="R148" s="165"/>
      <c r="S148" s="165"/>
      <c r="T148" s="165"/>
      <c r="U148" s="165"/>
      <c r="V148" s="164"/>
      <c r="W148" s="163"/>
      <c r="X148" s="165"/>
      <c r="Y148" s="165"/>
      <c r="Z148" s="165"/>
      <c r="AA148" s="165"/>
      <c r="AB148" s="165"/>
      <c r="AC148" s="165"/>
      <c r="AD148" s="164"/>
      <c r="AE148" s="163"/>
      <c r="AF148" s="165"/>
      <c r="AG148" s="165"/>
      <c r="AH148" s="165"/>
      <c r="AI148" s="165"/>
      <c r="AJ148" s="165"/>
      <c r="AK148" s="165"/>
      <c r="AL148" s="166"/>
      <c r="AM148" s="167" t="str">
        <f aca="false">IF(B148="","",SUM(E148:AL148))</f>
        <v/>
      </c>
      <c r="AN148" s="168" t="str">
        <f aca="false">IF(B148="","",AM148/9)</f>
        <v/>
      </c>
      <c r="AO148" s="169" t="str">
        <f aca="false">IF(B148="","",IF(AM148=0,"-",RANK(AM148,$AM$100:$AM$149,0)))</f>
        <v/>
      </c>
      <c r="AP148" s="167" t="str">
        <f aca="false">IF(E148="","",IF(E148="-","-",IF(UPPER(E148)="AB","+",VLOOKUP(E148,'විෂය තොරතුරු'!$P$24:$Q$28,2))))</f>
        <v/>
      </c>
      <c r="AQ148" s="168" t="str">
        <f aca="false">IF(F148="","",IF(F148="-","-",IF(UPPER(F148)="AB","+",VLOOKUP(F148,'විෂය තොරතුරු'!$P$24:$Q$28,2))))</f>
        <v/>
      </c>
      <c r="AR148" s="168" t="str">
        <f aca="false">IF(G148="","",IF(G148="-","-",IF(UPPER(G148)="AB","+",VLOOKUP(G148,'විෂය තොරතුරු'!$P$24:$Q$28,2))))</f>
        <v/>
      </c>
      <c r="AS148" s="168" t="str">
        <f aca="false">IF(H148="","",IF(H148="-","-",IF(UPPER(H148)="AB","+",VLOOKUP(H148,'විෂය තොරතුරු'!$P$24:$Q$28,2))))</f>
        <v/>
      </c>
      <c r="AT148" s="168" t="str">
        <f aca="false">IF(I148="","",IF(I148="-","-",IF(UPPER(I148)="AB","+",VLOOKUP(I148,'විෂය තොරතුරු'!$P$24:$Q$28,2))))</f>
        <v/>
      </c>
      <c r="AU148" s="170" t="str">
        <f aca="false">IF(J148="","",IF(J148="-","-",IF(UPPER(J148)="AB","+",VLOOKUP(J148,'විෂය තොරතුරු'!$P$24:$Q$28,2))))</f>
        <v/>
      </c>
      <c r="AV148" s="171" t="str">
        <f aca="false">IF(K148="","",IF(K148="-","-",IF(UPPER(K148)="AB","+",VLOOKUP(K148,'විෂය තොරතුරු'!$P$24:$Q$28,2))))</f>
        <v/>
      </c>
      <c r="AW148" s="168" t="str">
        <f aca="false">IF(L148="","",IF(L148="-","-",IF(UPPER(L148)="AB","+",VLOOKUP(L148,'විෂය තොරතුරු'!$P$24:$Q$28,2))))</f>
        <v/>
      </c>
      <c r="AX148" s="168" t="str">
        <f aca="false">IF(M148="","",IF(M148="-","-",IF(UPPER(M148)="AB","+",VLOOKUP(M148,'විෂය තොරතුරු'!$P$24:$Q$28,2))))</f>
        <v/>
      </c>
      <c r="AY148" s="169" t="str">
        <f aca="false">IF(N148="","",IF(N148="-","-",IF(UPPER(N148)="AB","+",VLOOKUP(N148,'විෂය තොරතුරු'!$P$24:$Q$28,2))))</f>
        <v/>
      </c>
      <c r="AZ148" s="167" t="str">
        <f aca="false">IF(O148="","",IF(O148="-","-",IF(UPPER(O148)="AB","+",VLOOKUP(O148,'විෂය තොරතුරු'!$P$24:$Q$28,2))))</f>
        <v/>
      </c>
      <c r="BA148" s="168" t="str">
        <f aca="false">IF(P148="","",IF(P148="-","-",IF(UPPER(P148)="AB","+",VLOOKUP(P148,'විෂය තොරතුරු'!$P$24:$Q$28,2))))</f>
        <v/>
      </c>
      <c r="BB148" s="168" t="str">
        <f aca="false">IF(Q148="","",IF(Q148="-","-",IF(UPPER(Q148)="AB","+",VLOOKUP(Q148,'විෂය තොරතුරු'!$P$24:$Q$28,2))))</f>
        <v/>
      </c>
      <c r="BC148" s="168" t="str">
        <f aca="false">IF(R148="","",IF(R148="-","-",IF(UPPER(R148)="AB","+",VLOOKUP(R148,'විෂය තොරතුරු'!$P$24:$Q$28,2))))</f>
        <v/>
      </c>
      <c r="BD148" s="168" t="str">
        <f aca="false">IF(S148="","",IF(S148="-","-",IF(UPPER(S148)="AB","+",VLOOKUP(S148,'විෂය තොරතුරු'!$P$24:$Q$28,2))))</f>
        <v/>
      </c>
      <c r="BE148" s="168" t="str">
        <f aca="false">IF(T148="","",IF(T148="-","-",IF(UPPER(T148)="AB","+",VLOOKUP(T148,'විෂය තොරතුරු'!$P$24:$Q$28,2))))</f>
        <v/>
      </c>
      <c r="BF148" s="168" t="str">
        <f aca="false">IF(U148="","",IF(U148="-","-",IF(UPPER(U148)="AB","+",VLOOKUP(U148,'විෂය තොරතුරු'!$P$24:$Q$28,2))))</f>
        <v/>
      </c>
      <c r="BG148" s="170" t="str">
        <f aca="false">IF(V148="","",IF(V148="-","-",IF(UPPER(V148)="AB","+",VLOOKUP(V148,'විෂය තොරතුරු'!$P$24:$Q$28,2))))</f>
        <v/>
      </c>
      <c r="BH148" s="171" t="str">
        <f aca="false">IF(W148="","",IF(W148="-","-",IF(UPPER(W148)="AB","+",VLOOKUP(W148,'විෂය තොරතුරු'!$P$24:$Q$28,2))))</f>
        <v/>
      </c>
      <c r="BI148" s="168" t="str">
        <f aca="false">IF(X148="","",IF(X148="-","-",IF(UPPER(X148)="AB","+",VLOOKUP(X148,'විෂය තොරතුරු'!$P$24:$Q$28,2))))</f>
        <v/>
      </c>
      <c r="BJ148" s="168" t="str">
        <f aca="false">IF(Y148="","",IF(Y148="-","-",IF(UPPER(Y148)="AB","+",VLOOKUP(Y148,'විෂය තොරතුරු'!$P$24:$Q$28,2))))</f>
        <v/>
      </c>
      <c r="BK148" s="168" t="str">
        <f aca="false">IF(Z148="","",IF(Z148="-","-",IF(UPPER(Z148)="AB","+",VLOOKUP(Z148,'විෂය තොරතුරු'!$P$24:$Q$28,2))))</f>
        <v/>
      </c>
      <c r="BL148" s="168" t="str">
        <f aca="false">IF(AA148="","",IF(AA148="-","-",IF(UPPER(AA148)="AB","+",VLOOKUP(AA148,'විෂය තොරතුරු'!$P$24:$Q$28,2))))</f>
        <v/>
      </c>
      <c r="BM148" s="168" t="str">
        <f aca="false">IF(AB148="","",IF(AB148="-","-",IF(UPPER(AB148)="AB","+",VLOOKUP(AB148,'විෂය තොරතුරු'!$P$24:$Q$28,2))))</f>
        <v/>
      </c>
      <c r="BN148" s="168" t="str">
        <f aca="false">IF(AC148="","",IF(AC148="-","-",IF(UPPER(AC148)="AB","+",VLOOKUP(AC148,'විෂය තොරතුරු'!$P$24:$Q$28,2))))</f>
        <v/>
      </c>
      <c r="BO148" s="169" t="str">
        <f aca="false">IF(AD148="","",IF(AD148="-","-",IF(UPPER(AD148)="AB","+",VLOOKUP(AD148,'විෂය තොරතුරු'!$P$24:$Q$28,2))))</f>
        <v/>
      </c>
      <c r="BP148" s="171" t="str">
        <f aca="false">IF(AE148="","",IF(AE148="-","-",IF(UPPER(AE148)="AB","+",VLOOKUP(AE148,'විෂය තොරතුරු'!$P$24:$Q$28,2))))</f>
        <v/>
      </c>
      <c r="BQ148" s="168" t="str">
        <f aca="false">IF(AF148="","",IF(AF148="-","-",IF(UPPER(AF148)="AB","+",VLOOKUP(AF148,'විෂය තොරතුරු'!$P$24:$Q$28,2))))</f>
        <v/>
      </c>
      <c r="BR148" s="168" t="str">
        <f aca="false">IF(AG148="","",IF(AG148="-","-",IF(UPPER(AG148)="AB","+",VLOOKUP(AG148,'විෂය තොරතුරු'!$P$24:$Q$28,2))))</f>
        <v/>
      </c>
      <c r="BS148" s="168" t="str">
        <f aca="false">IF(AH148="","",IF(AH148="-","-",IF(UPPER(AH148)="AB","+",VLOOKUP(AH148,'විෂය තොරතුරු'!$P$24:$Q$28,2))))</f>
        <v/>
      </c>
      <c r="BT148" s="168" t="str">
        <f aca="false">IF(AI148="","",IF(AI148="-","-",IF(UPPER(AI148)="AB","+",VLOOKUP(AI148,'විෂය තොරතුරු'!$P$24:$Q$28,2))))</f>
        <v/>
      </c>
      <c r="BU148" s="168" t="str">
        <f aca="false">IF(AJ148="","",IF(AJ148="-","-",IF(UPPER(AJ148)="AB","+",VLOOKUP(AJ148,'විෂය තොරතුරු'!$P$24:$Q$28,2))))</f>
        <v/>
      </c>
      <c r="BV148" s="168" t="str">
        <f aca="false">IF(AK148="","",IF(AK148="-","-",IF(UPPER(AK148)="AB","+",VLOOKUP(AK148,'විෂය තොරතුරු'!$P$24:$Q$28,2))))</f>
        <v/>
      </c>
      <c r="BW148" s="169" t="str">
        <f aca="false">IF(AL148="","",IF(AL148="-","-",IF(UPPER(AL148)="AB","+",VLOOKUP(AL148,'විෂය තොරතුරු'!$P$24:$Q$28,2))))</f>
        <v/>
      </c>
      <c r="BX148" s="171" t="str">
        <f aca="false">IF($B148="","",COUNTIF($AP148:$BW148,"A"))</f>
        <v/>
      </c>
      <c r="BY148" s="171" t="str">
        <f aca="false">IF($B148="","",COUNTIF($AP148:$BW148,"B"))</f>
        <v/>
      </c>
      <c r="BZ148" s="171" t="str">
        <f aca="false">IF($B148="","",COUNTIF($AP148:$BW148,"C"))</f>
        <v/>
      </c>
      <c r="CA148" s="171" t="str">
        <f aca="false">IF($B148="","",COUNTIF($AP148:$BW148,"S"))</f>
        <v/>
      </c>
      <c r="CB148" s="171" t="str">
        <f aca="false">IF($B148="","",COUNTIF($AP148:$BW148,"W"))</f>
        <v/>
      </c>
      <c r="CC148" s="171" t="str">
        <f aca="false">IF(B148="","",SUM(BX148:CA148))</f>
        <v/>
      </c>
      <c r="CD148" s="169" t="str">
        <f aca="false">IF(B148="","",SUM(BX148:BZ148))</f>
        <v/>
      </c>
      <c r="CE148" s="172" t="str">
        <f aca="false">IF(B148="","",IF(AND(CC148&gt;=6,CD148&gt;=3,OR(E148&gt;=35,F148&gt;=35),L148&gt;=35),"6/3 සමත්",IF(AND(CC148&gt;=5,CD148&gt;=3,OR(E148&gt;=35,F148&gt;=35,L148&gt;=35)),"5/3 සමත්",IF(AND(CC148&gt;=4,CD148&gt;=1,OR(E148&gt;=20,F148&gt;=20,L148&gt;=20)),"සමත් කළ හැකි",IF(CB148=9,"W9","අසමත් ?")))))</f>
        <v/>
      </c>
    </row>
    <row r="149" customFormat="false" ht="13.8" hidden="false" customHeight="false" outlineLevel="0" collapsed="false">
      <c r="A149" s="160" t="n">
        <v>50</v>
      </c>
      <c r="B149" s="174"/>
      <c r="C149" s="161"/>
      <c r="D149" s="162"/>
      <c r="E149" s="269"/>
      <c r="F149" s="166"/>
      <c r="G149" s="269"/>
      <c r="H149" s="174"/>
      <c r="I149" s="174"/>
      <c r="J149" s="166"/>
      <c r="K149" s="269"/>
      <c r="L149" s="174"/>
      <c r="M149" s="174"/>
      <c r="N149" s="166"/>
      <c r="O149" s="269"/>
      <c r="P149" s="174"/>
      <c r="Q149" s="174"/>
      <c r="R149" s="174"/>
      <c r="S149" s="174"/>
      <c r="T149" s="174"/>
      <c r="U149" s="174"/>
      <c r="V149" s="166"/>
      <c r="W149" s="269"/>
      <c r="X149" s="174"/>
      <c r="Y149" s="174"/>
      <c r="Z149" s="174"/>
      <c r="AA149" s="174"/>
      <c r="AB149" s="174"/>
      <c r="AC149" s="174"/>
      <c r="AD149" s="166"/>
      <c r="AE149" s="269"/>
      <c r="AF149" s="174"/>
      <c r="AG149" s="174"/>
      <c r="AH149" s="174"/>
      <c r="AI149" s="174"/>
      <c r="AJ149" s="174"/>
      <c r="AK149" s="174"/>
      <c r="AL149" s="166"/>
      <c r="AM149" s="193" t="str">
        <f aca="false">IF(B149="","",SUM(E149:AL149))</f>
        <v/>
      </c>
      <c r="AN149" s="194" t="str">
        <f aca="false">IF(B149="","",AM149/9)</f>
        <v/>
      </c>
      <c r="AO149" s="169" t="str">
        <f aca="false">IF(B149="","",IF(AM149=0,"-",RANK(AM149,$AM$100:$AM$149,0)))</f>
        <v/>
      </c>
      <c r="AP149" s="193" t="str">
        <f aca="false">IF(E149="","",IF(E149="-","-",IF(UPPER(E149)="AB","+",VLOOKUP(E149,'විෂය තොරතුරු'!$P$24:$Q$28,2))))</f>
        <v/>
      </c>
      <c r="AQ149" s="194" t="str">
        <f aca="false">IF(F149="","",IF(F149="-","-",IF(UPPER(F149)="AB","+",VLOOKUP(F149,'විෂය තොරතුරු'!$P$24:$Q$28,2))))</f>
        <v/>
      </c>
      <c r="AR149" s="194" t="str">
        <f aca="false">IF(G149="","",IF(G149="-","-",IF(UPPER(G149)="AB","+",VLOOKUP(G149,'විෂය තොරතුරු'!$P$24:$Q$28,2))))</f>
        <v/>
      </c>
      <c r="AS149" s="194" t="str">
        <f aca="false">IF(H149="","",IF(H149="-","-",IF(UPPER(H149)="AB","+",VLOOKUP(H149,'විෂය තොරතුරු'!$P$24:$Q$28,2))))</f>
        <v/>
      </c>
      <c r="AT149" s="194" t="str">
        <f aca="false">IF(I149="","",IF(I149="-","-",IF(UPPER(I149)="AB","+",VLOOKUP(I149,'විෂය තොරතුරු'!$P$24:$Q$28,2))))</f>
        <v/>
      </c>
      <c r="AU149" s="196" t="str">
        <f aca="false">IF(J149="","",IF(J149="-","-",IF(UPPER(J149)="AB","+",VLOOKUP(J149,'විෂය තොරතුරු'!$P$24:$Q$28,2))))</f>
        <v/>
      </c>
      <c r="AV149" s="197" t="str">
        <f aca="false">IF(K149="","",IF(K149="-","-",IF(UPPER(K149)="AB","+",VLOOKUP(K149,'විෂය තොරතුරු'!$P$24:$Q$28,2))))</f>
        <v/>
      </c>
      <c r="AW149" s="194" t="str">
        <f aca="false">IF(L149="","",IF(L149="-","-",IF(UPPER(L149)="AB","+",VLOOKUP(L149,'විෂය තොරතුරු'!$P$24:$Q$28,2))))</f>
        <v/>
      </c>
      <c r="AX149" s="194" t="str">
        <f aca="false">IF(M149="","",IF(M149="-","-",IF(UPPER(M149)="AB","+",VLOOKUP(M149,'විෂය තොරතුරු'!$P$24:$Q$28,2))))</f>
        <v/>
      </c>
      <c r="AY149" s="195" t="str">
        <f aca="false">IF(N149="","",IF(N149="-","-",IF(UPPER(N149)="AB","+",VLOOKUP(N149,'විෂය තොරතුරු'!$P$24:$Q$28,2))))</f>
        <v/>
      </c>
      <c r="AZ149" s="193" t="str">
        <f aca="false">IF(O149="","",IF(O149="-","-",IF(UPPER(O149)="AB","+",VLOOKUP(O149,'විෂය තොරතුරු'!$P$24:$Q$28,2))))</f>
        <v/>
      </c>
      <c r="BA149" s="194" t="str">
        <f aca="false">IF(P149="","",IF(P149="-","-",IF(UPPER(P149)="AB","+",VLOOKUP(P149,'විෂය තොරතුරු'!$P$24:$Q$28,2))))</f>
        <v/>
      </c>
      <c r="BB149" s="194" t="str">
        <f aca="false">IF(Q149="","",IF(Q149="-","-",IF(UPPER(Q149)="AB","+",VLOOKUP(Q149,'විෂය තොරතුරු'!$P$24:$Q$28,2))))</f>
        <v/>
      </c>
      <c r="BC149" s="194" t="str">
        <f aca="false">IF(R149="","",IF(R149="-","-",IF(UPPER(R149)="AB","+",VLOOKUP(R149,'විෂය තොරතුරු'!$P$24:$Q$28,2))))</f>
        <v/>
      </c>
      <c r="BD149" s="194" t="str">
        <f aca="false">IF(S149="","",IF(S149="-","-",IF(UPPER(S149)="AB","+",VLOOKUP(S149,'විෂය තොරතුරු'!$P$24:$Q$28,2))))</f>
        <v/>
      </c>
      <c r="BE149" s="194" t="str">
        <f aca="false">IF(T149="","",IF(T149="-","-",IF(UPPER(T149)="AB","+",VLOOKUP(T149,'විෂය තොරතුරු'!$P$24:$Q$28,2))))</f>
        <v/>
      </c>
      <c r="BF149" s="194" t="str">
        <f aca="false">IF(U149="","",IF(U149="-","-",IF(UPPER(U149)="AB","+",VLOOKUP(U149,'විෂය තොරතුරු'!$P$24:$Q$28,2))))</f>
        <v/>
      </c>
      <c r="BG149" s="196" t="str">
        <f aca="false">IF(V149="","",IF(V149="-","-",IF(UPPER(V149)="AB","+",VLOOKUP(V149,'විෂය තොරතුරු'!$P$24:$Q$28,2))))</f>
        <v/>
      </c>
      <c r="BH149" s="197" t="str">
        <f aca="false">IF(W149="","",IF(W149="-","-",IF(UPPER(W149)="AB","+",VLOOKUP(W149,'විෂය තොරතුරු'!$P$24:$Q$28,2))))</f>
        <v/>
      </c>
      <c r="BI149" s="194" t="str">
        <f aca="false">IF(X149="","",IF(X149="-","-",IF(UPPER(X149)="AB","+",VLOOKUP(X149,'විෂය තොරතුරු'!$P$24:$Q$28,2))))</f>
        <v/>
      </c>
      <c r="BJ149" s="194" t="str">
        <f aca="false">IF(Y149="","",IF(Y149="-","-",IF(UPPER(Y149)="AB","+",VLOOKUP(Y149,'විෂය තොරතුරු'!$P$24:$Q$28,2))))</f>
        <v/>
      </c>
      <c r="BK149" s="194" t="str">
        <f aca="false">IF(Z149="","",IF(Z149="-","-",IF(UPPER(Z149)="AB","+",VLOOKUP(Z149,'විෂය තොරතුරු'!$P$24:$Q$28,2))))</f>
        <v/>
      </c>
      <c r="BL149" s="194" t="str">
        <f aca="false">IF(AA149="","",IF(AA149="-","-",IF(UPPER(AA149)="AB","+",VLOOKUP(AA149,'විෂය තොරතුරු'!$P$24:$Q$28,2))))</f>
        <v/>
      </c>
      <c r="BM149" s="194" t="str">
        <f aca="false">IF(AB149="","",IF(AB149="-","-",IF(UPPER(AB149)="AB","+",VLOOKUP(AB149,'විෂය තොරතුරු'!$P$24:$Q$28,2))))</f>
        <v/>
      </c>
      <c r="BN149" s="194" t="str">
        <f aca="false">IF(AC149="","",IF(AC149="-","-",IF(UPPER(AC149)="AB","+",VLOOKUP(AC149,'විෂය තොරතුරු'!$P$24:$Q$28,2))))</f>
        <v/>
      </c>
      <c r="BO149" s="195" t="str">
        <f aca="false">IF(AD149="","",IF(AD149="-","-",IF(UPPER(AD149)="AB","+",VLOOKUP(AD149,'විෂය තොරතුරු'!$P$24:$Q$28,2))))</f>
        <v/>
      </c>
      <c r="BP149" s="197" t="str">
        <f aca="false">IF(AE149="","",IF(AE149="-","-",IF(UPPER(AE149)="AB","+",VLOOKUP(AE149,'විෂය තොරතුරු'!$P$24:$Q$28,2))))</f>
        <v/>
      </c>
      <c r="BQ149" s="194" t="str">
        <f aca="false">IF(AF149="","",IF(AF149="-","-",IF(UPPER(AF149)="AB","+",VLOOKUP(AF149,'විෂය තොරතුරු'!$P$24:$Q$28,2))))</f>
        <v/>
      </c>
      <c r="BR149" s="194" t="str">
        <f aca="false">IF(AG149="","",IF(AG149="-","-",IF(UPPER(AG149)="AB","+",VLOOKUP(AG149,'විෂය තොරතුරු'!$P$24:$Q$28,2))))</f>
        <v/>
      </c>
      <c r="BS149" s="194" t="str">
        <f aca="false">IF(AH149="","",IF(AH149="-","-",IF(UPPER(AH149)="AB","+",VLOOKUP(AH149,'විෂය තොරතුරු'!$P$24:$Q$28,2))))</f>
        <v/>
      </c>
      <c r="BT149" s="194" t="str">
        <f aca="false">IF(AI149="","",IF(AI149="-","-",IF(UPPER(AI149)="AB","+",VLOOKUP(AI149,'විෂය තොරතුරු'!$P$24:$Q$28,2))))</f>
        <v/>
      </c>
      <c r="BU149" s="194" t="str">
        <f aca="false">IF(AJ149="","",IF(AJ149="-","-",IF(UPPER(AJ149)="AB","+",VLOOKUP(AJ149,'විෂය තොරතුරු'!$P$24:$Q$28,2))))</f>
        <v/>
      </c>
      <c r="BV149" s="194" t="str">
        <f aca="false">IF(AK149="","",IF(AK149="-","-",IF(UPPER(AK149)="AB","+",VLOOKUP(AK149,'විෂය තොරතුරු'!$P$24:$Q$28,2))))</f>
        <v/>
      </c>
      <c r="BW149" s="195" t="str">
        <f aca="false">IF(AL149="","",IF(AL149="-","-",IF(UPPER(AL149)="AB","+",VLOOKUP(AL149,'විෂය තොරතුරු'!$P$24:$Q$28,2))))</f>
        <v/>
      </c>
      <c r="BX149" s="171" t="str">
        <f aca="false">IF($B149="","",COUNTIF($AP149:$BW149,"A"))</f>
        <v/>
      </c>
      <c r="BY149" s="171" t="str">
        <f aca="false">IF($B149="","",COUNTIF($AP149:$BW149,"B"))</f>
        <v/>
      </c>
      <c r="BZ149" s="171" t="str">
        <f aca="false">IF($B149="","",COUNTIF($AP149:$BW149,"C"))</f>
        <v/>
      </c>
      <c r="CA149" s="171" t="str">
        <f aca="false">IF($B149="","",COUNTIF($AP149:$BW149,"S"))</f>
        <v/>
      </c>
      <c r="CB149" s="171" t="str">
        <f aca="false">IF($B149="","",COUNTIF($AP149:$BW149,"W"))</f>
        <v/>
      </c>
      <c r="CC149" s="197" t="str">
        <f aca="false">IF(B149="","",SUM(BX149:CA149))</f>
        <v/>
      </c>
      <c r="CD149" s="195" t="str">
        <f aca="false">IF(B149="","",SUM(BX149:BZ149))</f>
        <v/>
      </c>
      <c r="CE149" s="172" t="str">
        <f aca="false">IF(B149="","",IF(AND(CC149&gt;=6,CD149&gt;=3,OR(E149&gt;=35,F149&gt;=35),L149&gt;=35),"6/3 සමත්",IF(AND(CC149&gt;=5,CD149&gt;=3,OR(E149&gt;=35,F149&gt;=35,L149&gt;=35)),"5/3 සමත්",IF(AND(CC149&gt;=4,CD149&gt;=1,OR(E149&gt;=20,F149&gt;=20,L149&gt;=20)),"සමත් කළ හැකි",IF(CB149=9,"W9","අසමත් ?")))))</f>
        <v/>
      </c>
    </row>
    <row r="150" customFormat="false" ht="12.8" hidden="false" customHeight="false" outlineLevel="0" collapsed="false">
      <c r="A150" s="202"/>
      <c r="B150" s="63" t="s">
        <v>93</v>
      </c>
      <c r="C150" s="168"/>
      <c r="D150" s="170"/>
      <c r="E150" s="171" t="str">
        <f aca="false">IF($B100="","-",SUM(E100:E149))</f>
        <v>-</v>
      </c>
      <c r="F150" s="169" t="str">
        <f aca="false">IF($B100="","-",SUM(F100:F149))</f>
        <v>-</v>
      </c>
      <c r="G150" s="171" t="str">
        <f aca="false">IF($B100="","-",SUM(G100:G149))</f>
        <v>-</v>
      </c>
      <c r="H150" s="168" t="str">
        <f aca="false">IF($B100="","-",SUM(H100:H149))</f>
        <v>-</v>
      </c>
      <c r="I150" s="168" t="str">
        <f aca="false">IF($B100="","-",SUM(I100:I149))</f>
        <v>-</v>
      </c>
      <c r="J150" s="169" t="str">
        <f aca="false">IF($B100="","-",SUM(J100:J149))</f>
        <v>-</v>
      </c>
      <c r="K150" s="171" t="str">
        <f aca="false">IF($B100="","-",SUM(K100:K149))</f>
        <v>-</v>
      </c>
      <c r="L150" s="168" t="str">
        <f aca="false">IF($B100="","-",SUM(L100:L149))</f>
        <v>-</v>
      </c>
      <c r="M150" s="168" t="str">
        <f aca="false">IF($B100="","-",SUM(M100:M149))</f>
        <v>-</v>
      </c>
      <c r="N150" s="169" t="str">
        <f aca="false">IF($B100="","-",SUM(N100:N149))</f>
        <v>-</v>
      </c>
      <c r="O150" s="171" t="str">
        <f aca="false">IF($B100="","-",SUM(O100:O149))</f>
        <v>-</v>
      </c>
      <c r="P150" s="168" t="str">
        <f aca="false">IF($B100="","-",SUM(P100:P149))</f>
        <v>-</v>
      </c>
      <c r="Q150" s="168" t="str">
        <f aca="false">IF($B100="","-",SUM(Q100:Q149))</f>
        <v>-</v>
      </c>
      <c r="R150" s="168" t="str">
        <f aca="false">IF($B100="","-",SUM(R100:R149))</f>
        <v>-</v>
      </c>
      <c r="S150" s="168" t="str">
        <f aca="false">IF($B100="","-",SUM(S100:S149))</f>
        <v>-</v>
      </c>
      <c r="T150" s="168" t="str">
        <f aca="false">IF($B100="","-",SUM(T100:T149))</f>
        <v>-</v>
      </c>
      <c r="U150" s="168" t="str">
        <f aca="false">IF($B100="","-",SUM(U100:U149))</f>
        <v>-</v>
      </c>
      <c r="V150" s="169" t="str">
        <f aca="false">IF($B100="","-",SUM(V100:V149))</f>
        <v>-</v>
      </c>
      <c r="W150" s="171" t="str">
        <f aca="false">IF($B100="","-",SUM(W100:W149))</f>
        <v>-</v>
      </c>
      <c r="X150" s="168" t="str">
        <f aca="false">IF($B100="","-",SUM(X100:X149))</f>
        <v>-</v>
      </c>
      <c r="Y150" s="168" t="str">
        <f aca="false">IF($B100="","-",SUM(Y100:Y149))</f>
        <v>-</v>
      </c>
      <c r="Z150" s="168" t="str">
        <f aca="false">IF($B100="","-",SUM(Z100:Z149))</f>
        <v>-</v>
      </c>
      <c r="AA150" s="168" t="str">
        <f aca="false">IF($B100="","-",SUM(AA100:AA149))</f>
        <v>-</v>
      </c>
      <c r="AB150" s="168" t="str">
        <f aca="false">IF($B100="","-",SUM(AB100:AB149))</f>
        <v>-</v>
      </c>
      <c r="AC150" s="168" t="str">
        <f aca="false">IF($B100="","-",SUM(AC100:AC149))</f>
        <v>-</v>
      </c>
      <c r="AD150" s="169" t="str">
        <f aca="false">IF($B100="","-",SUM(AD100:AD149))</f>
        <v>-</v>
      </c>
      <c r="AE150" s="171" t="str">
        <f aca="false">IF($B100="","-",SUM(AE100:AE149))</f>
        <v>-</v>
      </c>
      <c r="AF150" s="168" t="str">
        <f aca="false">IF($B100="","-",SUM(AF100:AF149))</f>
        <v>-</v>
      </c>
      <c r="AG150" s="168" t="str">
        <f aca="false">IF($B100="","-",SUM(AG100:AG149))</f>
        <v>-</v>
      </c>
      <c r="AH150" s="168" t="str">
        <f aca="false">IF($B100="","-",SUM(AH100:AH149))</f>
        <v>-</v>
      </c>
      <c r="AI150" s="168" t="str">
        <f aca="false">IF($B100="","-",SUM(AI100:AI149))</f>
        <v>-</v>
      </c>
      <c r="AJ150" s="168" t="str">
        <f aca="false">IF($B100="","-",SUM(AJ100:AJ149))</f>
        <v>-</v>
      </c>
      <c r="AK150" s="168" t="str">
        <f aca="false">IF($B100="","-",SUM(AK100:AK149))</f>
        <v>-</v>
      </c>
      <c r="AL150" s="169" t="str">
        <f aca="false">IF($B100="","-",SUM(AL100:AL149))</f>
        <v>-</v>
      </c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201"/>
    </row>
    <row r="151" customFormat="false" ht="12.8" hidden="false" customHeight="false" outlineLevel="0" collapsed="false">
      <c r="A151" s="203"/>
      <c r="B151" s="63" t="s">
        <v>94</v>
      </c>
      <c r="C151" s="168"/>
      <c r="D151" s="170"/>
      <c r="E151" s="171" t="str">
        <f aca="false">IF(OR(E$150=0,E$150="-"),"-",E150/E160)</f>
        <v>-</v>
      </c>
      <c r="F151" s="171" t="str">
        <f aca="false">IF(OR(F$150=0,F$150="-"),"-",F150/F160)</f>
        <v>-</v>
      </c>
      <c r="G151" s="171" t="str">
        <f aca="false">IF(OR(G$150=0,G$150="-"),"-",G150/G160)</f>
        <v>-</v>
      </c>
      <c r="H151" s="171" t="str">
        <f aca="false">IF(OR(H$150=0,H$150="-"),"-",H150/H160)</f>
        <v>-</v>
      </c>
      <c r="I151" s="171" t="str">
        <f aca="false">IF(OR(I$150=0,I$150="-"),"-",I150/I160)</f>
        <v>-</v>
      </c>
      <c r="J151" s="171" t="str">
        <f aca="false">IF(OR(J$150=0,J$150="-"),"-",J150/J160)</f>
        <v>-</v>
      </c>
      <c r="K151" s="171" t="str">
        <f aca="false">IF(OR(K$150=0,K$150="-"),"-",K150/K160)</f>
        <v>-</v>
      </c>
      <c r="L151" s="171" t="str">
        <f aca="false">IF(OR(L$150=0,L$150="-"),"-",L150/L160)</f>
        <v>-</v>
      </c>
      <c r="M151" s="171" t="str">
        <f aca="false">IF(OR(M$150=0,M$150="-"),"-",M150/M160)</f>
        <v>-</v>
      </c>
      <c r="N151" s="171" t="str">
        <f aca="false">IF(OR(N$150=0,N$150="-"),"-",N150/N160)</f>
        <v>-</v>
      </c>
      <c r="O151" s="171" t="str">
        <f aca="false">IF(OR(O$150=0,O$150="-"),"-",O150/O160)</f>
        <v>-</v>
      </c>
      <c r="P151" s="171" t="str">
        <f aca="false">IF(OR(P$150=0,P$150="-"),"-",P150/P160)</f>
        <v>-</v>
      </c>
      <c r="Q151" s="171" t="str">
        <f aca="false">IF(OR(Q$150=0,Q$150="-"),"-",Q150/Q160)</f>
        <v>-</v>
      </c>
      <c r="R151" s="171" t="str">
        <f aca="false">IF(OR(R$150=0,R$150="-"),"-",R150/R160)</f>
        <v>-</v>
      </c>
      <c r="S151" s="171" t="str">
        <f aca="false">IF(OR(S$150=0,S$150="-"),"-",S150/S160)</f>
        <v>-</v>
      </c>
      <c r="T151" s="171" t="str">
        <f aca="false">IF(OR(T$150=0,T$150="-"),"-",T150/T160)</f>
        <v>-</v>
      </c>
      <c r="U151" s="171" t="str">
        <f aca="false">IF(OR(U$150=0,U$150="-"),"-",U150/U160)</f>
        <v>-</v>
      </c>
      <c r="V151" s="171" t="str">
        <f aca="false">IF(OR(V$150=0,V$150="-"),"-",V150/V160)</f>
        <v>-</v>
      </c>
      <c r="W151" s="171" t="str">
        <f aca="false">IF(OR(W$150=0,W$150="-"),"-",W150/W160)</f>
        <v>-</v>
      </c>
      <c r="X151" s="171" t="str">
        <f aca="false">IF(OR(X$150=0,X$150="-"),"-",X150/X160)</f>
        <v>-</v>
      </c>
      <c r="Y151" s="171" t="str">
        <f aca="false">IF(OR(Y$150=0,Y$150="-"),"-",Y150/Y160)</f>
        <v>-</v>
      </c>
      <c r="Z151" s="171" t="str">
        <f aca="false">IF(OR(Z$150=0,Z$150="-"),"-",Z150/Z160)</f>
        <v>-</v>
      </c>
      <c r="AA151" s="171" t="str">
        <f aca="false">IF(OR(AA$150=0,AA$150="-"),"-",AA150/AA160)</f>
        <v>-</v>
      </c>
      <c r="AB151" s="171" t="str">
        <f aca="false">IF(OR(AB$150=0,AB$150="-"),"-",AB150/AB160)</f>
        <v>-</v>
      </c>
      <c r="AC151" s="171" t="str">
        <f aca="false">IF(OR(AC$150=0,AC$150="-"),"-",AC150/AC160)</f>
        <v>-</v>
      </c>
      <c r="AD151" s="171" t="str">
        <f aca="false">IF(OR(AD$150=0,AD$150="-"),"-",AD150/AD160)</f>
        <v>-</v>
      </c>
      <c r="AE151" s="171" t="str">
        <f aca="false">IF(OR(AE$150=0,AE$150="-"),"-",AE150/AE160)</f>
        <v>-</v>
      </c>
      <c r="AF151" s="171" t="str">
        <f aca="false">IF(OR(AF$150=0,AF$150="-"),"-",AF150/AF160)</f>
        <v>-</v>
      </c>
      <c r="AG151" s="171" t="str">
        <f aca="false">IF(OR(AG$150=0,AG$150="-"),"-",AG150/AG160)</f>
        <v>-</v>
      </c>
      <c r="AH151" s="171" t="str">
        <f aca="false">IF(OR(AH$150=0,AH$150="-"),"-",AH150/AH160)</f>
        <v>-</v>
      </c>
      <c r="AI151" s="171" t="str">
        <f aca="false">IF(OR(AI$150=0,AI$150="-"),"-",AI150/AI160)</f>
        <v>-</v>
      </c>
      <c r="AJ151" s="171" t="str">
        <f aca="false">IF(OR(AJ$150=0,AJ$150="-"),"-",AJ150/AJ160)</f>
        <v>-</v>
      </c>
      <c r="AK151" s="171" t="str">
        <f aca="false">IF(OR(AK$150=0,AK$150="-"),"-",AK150/AK160)</f>
        <v>-</v>
      </c>
      <c r="AL151" s="171" t="str">
        <f aca="false">IF(OR(AL$150=0,AL$150="-"),"-",AL150/AL160)</f>
        <v>-</v>
      </c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201"/>
    </row>
    <row r="152" customFormat="false" ht="12.8" hidden="false" customHeight="false" outlineLevel="0" collapsed="false">
      <c r="A152" s="203"/>
      <c r="B152" s="204" t="s">
        <v>95</v>
      </c>
      <c r="C152" s="207"/>
      <c r="D152" s="270"/>
      <c r="E152" s="171" t="n">
        <f aca="false">IF(E$150=0,"-",COUNTIFS(E$100:E$149,"&gt;74"))</f>
        <v>0</v>
      </c>
      <c r="F152" s="169" t="n">
        <f aca="false">IF(F$150=0,"-",COUNTIFS(F$100:F$149,"&gt;74"))</f>
        <v>0</v>
      </c>
      <c r="G152" s="171" t="n">
        <f aca="false">IF(G$150=0,"-",COUNTIFS(G$100:G$149,"&gt;74"))</f>
        <v>0</v>
      </c>
      <c r="H152" s="168" t="n">
        <f aca="false">IF(H$150=0,"-",COUNTIFS(H$100:H$149,"&gt;74"))</f>
        <v>0</v>
      </c>
      <c r="I152" s="168" t="n">
        <f aca="false">IF(I$150=0,"-",COUNTIFS(I$100:I$149,"&gt;74"))</f>
        <v>0</v>
      </c>
      <c r="J152" s="169" t="n">
        <f aca="false">IF(J$150=0,"-",COUNTIFS(J$100:J$149,"&gt;74"))</f>
        <v>0</v>
      </c>
      <c r="K152" s="171" t="n">
        <f aca="false">IF(K$150=0,"-",COUNTIFS(K$100:K$149,"&gt;74"))</f>
        <v>0</v>
      </c>
      <c r="L152" s="168" t="n">
        <f aca="false">IF(L$150=0,"-",COUNTIFS(L$100:L$149,"&gt;74"))</f>
        <v>0</v>
      </c>
      <c r="M152" s="168" t="n">
        <f aca="false">IF(M$150=0,"-",COUNTIFS(M$100:M$149,"&gt;74"))</f>
        <v>0</v>
      </c>
      <c r="N152" s="169" t="n">
        <f aca="false">IF(N$150=0,"-",COUNTIFS(N$100:N$149,"&gt;74"))</f>
        <v>0</v>
      </c>
      <c r="O152" s="171" t="n">
        <f aca="false">IF(O$150=0,"-",COUNTIFS(O$100:O$149,"&gt;74"))</f>
        <v>0</v>
      </c>
      <c r="P152" s="168" t="n">
        <f aca="false">IF(P$150=0,"-",COUNTIFS(P$100:P$149,"&gt;74"))</f>
        <v>0</v>
      </c>
      <c r="Q152" s="168" t="n">
        <f aca="false">IF(Q$150=0,"-",COUNTIFS(Q$100:Q$149,"&gt;74"))</f>
        <v>0</v>
      </c>
      <c r="R152" s="168" t="n">
        <f aca="false">IF(R$150=0,"-",COUNTIFS(R$100:R$149,"&gt;74"))</f>
        <v>0</v>
      </c>
      <c r="S152" s="168" t="n">
        <f aca="false">IF(S$150=0,"-",COUNTIFS(S$100:S$149,"&gt;74"))</f>
        <v>0</v>
      </c>
      <c r="T152" s="168" t="n">
        <f aca="false">IF(T$150=0,"-",COUNTIFS(T$100:T$149,"&gt;74"))</f>
        <v>0</v>
      </c>
      <c r="U152" s="168" t="n">
        <f aca="false">IF(U$150=0,"-",COUNTIFS(U$100:U$149,"&gt;74"))</f>
        <v>0</v>
      </c>
      <c r="V152" s="169" t="n">
        <f aca="false">IF(V$150=0,"-",COUNTIFS(V$100:V$149,"&gt;74"))</f>
        <v>0</v>
      </c>
      <c r="W152" s="171" t="n">
        <f aca="false">IF(W$150=0,"-",COUNTIFS(W$100:W$149,"&gt;74"))</f>
        <v>0</v>
      </c>
      <c r="X152" s="168" t="n">
        <f aca="false">IF(X$150=0,"-",COUNTIFS(X$100:X$149,"&gt;74"))</f>
        <v>0</v>
      </c>
      <c r="Y152" s="168" t="n">
        <f aca="false">IF(Y$150=0,"-",COUNTIFS(Y$100:Y$149,"&gt;74"))</f>
        <v>0</v>
      </c>
      <c r="Z152" s="168" t="n">
        <f aca="false">IF(Z$150=0,"-",COUNTIFS(Z$100:Z$149,"&gt;74"))</f>
        <v>0</v>
      </c>
      <c r="AA152" s="168" t="n">
        <f aca="false">IF(AA$150=0,"-",COUNTIFS(AA$100:AA$149,"&gt;74"))</f>
        <v>0</v>
      </c>
      <c r="AB152" s="168" t="n">
        <f aca="false">IF(AB$150=0,"-",COUNTIFS(AB$100:AB$149,"&gt;74"))</f>
        <v>0</v>
      </c>
      <c r="AC152" s="168" t="n">
        <f aca="false">IF(AC$150=0,"-",COUNTIFS(AC$100:AC$149,"&gt;74"))</f>
        <v>0</v>
      </c>
      <c r="AD152" s="169" t="n">
        <f aca="false">IF(AD$150=0,"-",COUNTIFS(AD$100:AD$149,"&gt;74"))</f>
        <v>0</v>
      </c>
      <c r="AE152" s="171" t="n">
        <f aca="false">IF(AE$150=0,"-",COUNTIFS(AE$100:AE$149,"&gt;74"))</f>
        <v>0</v>
      </c>
      <c r="AF152" s="168" t="n">
        <f aca="false">IF(AF$150=0,"-",COUNTIFS(AF$100:AF$149,"&gt;74"))</f>
        <v>0</v>
      </c>
      <c r="AG152" s="168" t="n">
        <f aca="false">IF(AG$150=0,"-",COUNTIFS(AG$100:AG$149,"&gt;74"))</f>
        <v>0</v>
      </c>
      <c r="AH152" s="168" t="n">
        <f aca="false">IF(AH$150=0,"-",COUNTIFS(AH$100:AH$149,"&gt;74"))</f>
        <v>0</v>
      </c>
      <c r="AI152" s="168" t="n">
        <f aca="false">IF(AI$150=0,"-",COUNTIFS(AI$100:AI$149,"&gt;74"))</f>
        <v>0</v>
      </c>
      <c r="AJ152" s="168" t="n">
        <f aca="false">IF(AJ$150=0,"-",COUNTIFS(AJ$100:AJ$149,"&gt;74"))</f>
        <v>0</v>
      </c>
      <c r="AK152" s="168" t="n">
        <f aca="false">IF(AK$150=0,"-",COUNTIFS(AK$100:AK$149,"&gt;74"))</f>
        <v>0</v>
      </c>
      <c r="AL152" s="169" t="n">
        <f aca="false">IF(AL$150=0,"-",COUNTIFS(AL$100:AL$149,"&gt;74"))</f>
        <v>0</v>
      </c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201"/>
    </row>
    <row r="153" customFormat="false" ht="12.8" hidden="false" customHeight="false" outlineLevel="0" collapsed="false">
      <c r="A153" s="203"/>
      <c r="B153" s="204" t="s">
        <v>96</v>
      </c>
      <c r="C153" s="207"/>
      <c r="D153" s="270"/>
      <c r="E153" s="171" t="n">
        <f aca="false">IF(E$150=0,"-",COUNTIFS(E$100:E$149,"&gt;64",E$100:E$149,"&lt;75"))</f>
        <v>0</v>
      </c>
      <c r="F153" s="169" t="n">
        <f aca="false">IF(F$150=0,"-",COUNTIFS(F$100:F$149,"&gt;64",F$100:F$149,"&lt;75"))</f>
        <v>0</v>
      </c>
      <c r="G153" s="171" t="n">
        <f aca="false">IF(G$150=0,"-",COUNTIFS(G$100:G$149,"&gt;64",G$100:G$149,"&lt;75"))</f>
        <v>0</v>
      </c>
      <c r="H153" s="168" t="n">
        <f aca="false">IF(H$150=0,"-",COUNTIFS(H$100:H$149,"&gt;64",H$100:H$149,"&lt;75"))</f>
        <v>0</v>
      </c>
      <c r="I153" s="168" t="n">
        <f aca="false">IF(I$150=0,"-",COUNTIFS(I$100:I$149,"&gt;64",I$100:I$149,"&lt;75"))</f>
        <v>0</v>
      </c>
      <c r="J153" s="169" t="n">
        <f aca="false">IF(J$150=0,"-",COUNTIFS(J$100:J$149,"&gt;64",J$100:J$149,"&lt;75"))</f>
        <v>0</v>
      </c>
      <c r="K153" s="171" t="n">
        <f aca="false">IF(K$150=0,"-",COUNTIFS(K$100:K$149,"&gt;64",K$100:K$149,"&lt;75"))</f>
        <v>0</v>
      </c>
      <c r="L153" s="168" t="n">
        <f aca="false">IF(L$150=0,"-",COUNTIFS(L$100:L$149,"&gt;64",L$100:L$149,"&lt;75"))</f>
        <v>0</v>
      </c>
      <c r="M153" s="168" t="n">
        <f aca="false">IF(M$150=0,"-",COUNTIFS(M$100:M$149,"&gt;64",M$100:M$149,"&lt;75"))</f>
        <v>0</v>
      </c>
      <c r="N153" s="169" t="n">
        <f aca="false">IF(N$150=0,"-",COUNTIFS(N$100:N$149,"&gt;64",N$100:N$149,"&lt;75"))</f>
        <v>0</v>
      </c>
      <c r="O153" s="171" t="n">
        <f aca="false">IF(O$150=0,"-",COUNTIFS(O$100:O$149,"&gt;64",O$100:O$149,"&lt;75"))</f>
        <v>0</v>
      </c>
      <c r="P153" s="168" t="n">
        <f aca="false">IF(P$150=0,"-",COUNTIFS(P$100:P$149,"&gt;64",P$100:P$149,"&lt;75"))</f>
        <v>0</v>
      </c>
      <c r="Q153" s="168" t="n">
        <f aca="false">IF(Q$150=0,"-",COUNTIFS(Q$100:Q$149,"&gt;64",Q$100:Q$149,"&lt;75"))</f>
        <v>0</v>
      </c>
      <c r="R153" s="168" t="n">
        <f aca="false">IF(R$150=0,"-",COUNTIFS(R$100:R$149,"&gt;64",R$100:R$149,"&lt;75"))</f>
        <v>0</v>
      </c>
      <c r="S153" s="168" t="n">
        <f aca="false">IF(S$150=0,"-",COUNTIFS(S$100:S$149,"&gt;64",S$100:S$149,"&lt;75"))</f>
        <v>0</v>
      </c>
      <c r="T153" s="168" t="n">
        <f aca="false">IF(T$150=0,"-",COUNTIFS(T$100:T$149,"&gt;64",T$100:T$149,"&lt;75"))</f>
        <v>0</v>
      </c>
      <c r="U153" s="168" t="n">
        <f aca="false">IF(U$150=0,"-",COUNTIFS(U$100:U$149,"&gt;64",U$100:U$149,"&lt;75"))</f>
        <v>0</v>
      </c>
      <c r="V153" s="169" t="n">
        <f aca="false">IF(V$150=0,"-",COUNTIFS(V$100:V$149,"&gt;64",V$100:V$149,"&lt;75"))</f>
        <v>0</v>
      </c>
      <c r="W153" s="171" t="n">
        <f aca="false">IF(W$150=0,"-",COUNTIFS(W$100:W$149,"&gt;64",W$100:W$149,"&lt;75"))</f>
        <v>0</v>
      </c>
      <c r="X153" s="168" t="n">
        <f aca="false">IF(X$150=0,"-",COUNTIFS(X$100:X$149,"&gt;64",X$100:X$149,"&lt;75"))</f>
        <v>0</v>
      </c>
      <c r="Y153" s="168" t="n">
        <f aca="false">IF(Y$150=0,"-",COUNTIFS(Y$100:Y$149,"&gt;64",Y$100:Y$149,"&lt;75"))</f>
        <v>0</v>
      </c>
      <c r="Z153" s="168" t="n">
        <f aca="false">IF(Z$150=0,"-",COUNTIFS(Z$100:Z$149,"&gt;64",Z$100:Z$149,"&lt;75"))</f>
        <v>0</v>
      </c>
      <c r="AA153" s="168" t="n">
        <f aca="false">IF(AA$150=0,"-",COUNTIFS(AA$100:AA$149,"&gt;64",AA$100:AA$149,"&lt;75"))</f>
        <v>0</v>
      </c>
      <c r="AB153" s="168" t="n">
        <f aca="false">IF(AB$150=0,"-",COUNTIFS(AB$100:AB$149,"&gt;64",AB$100:AB$149,"&lt;75"))</f>
        <v>0</v>
      </c>
      <c r="AC153" s="168" t="n">
        <f aca="false">IF(AC$150=0,"-",COUNTIFS(AC$100:AC$149,"&gt;64",AC$100:AC$149,"&lt;75"))</f>
        <v>0</v>
      </c>
      <c r="AD153" s="169" t="n">
        <f aca="false">IF(AD$150=0,"-",COUNTIFS(AD$100:AD$149,"&gt;64",AD$100:AD$149,"&lt;75"))</f>
        <v>0</v>
      </c>
      <c r="AE153" s="171" t="n">
        <f aca="false">IF(AE$150=0,"-",COUNTIFS(AE$100:AE$149,"&gt;64",AE$100:AE$149,"&lt;75"))</f>
        <v>0</v>
      </c>
      <c r="AF153" s="168" t="n">
        <f aca="false">IF(AF$150=0,"-",COUNTIFS(AF$100:AF$149,"&gt;64",AF$100:AF$149,"&lt;75"))</f>
        <v>0</v>
      </c>
      <c r="AG153" s="168" t="n">
        <f aca="false">IF(AG$150=0,"-",COUNTIFS(AG$100:AG$149,"&gt;64",AG$100:AG$149,"&lt;75"))</f>
        <v>0</v>
      </c>
      <c r="AH153" s="168" t="n">
        <f aca="false">IF(AH$150=0,"-",COUNTIFS(AH$100:AH$149,"&gt;64",AH$100:AH$149,"&lt;75"))</f>
        <v>0</v>
      </c>
      <c r="AI153" s="168" t="n">
        <f aca="false">IF(AI$150=0,"-",COUNTIFS(AI$100:AI$149,"&gt;64",AI$100:AI$149,"&lt;75"))</f>
        <v>0</v>
      </c>
      <c r="AJ153" s="168" t="n">
        <f aca="false">IF(AJ$150=0,"-",COUNTIFS(AJ$100:AJ$149,"&gt;64",AJ$100:AJ$149,"&lt;75"))</f>
        <v>0</v>
      </c>
      <c r="AK153" s="168" t="n">
        <f aca="false">IF(AK$150=0,"-",COUNTIFS(AK$100:AK$149,"&gt;64",AK$100:AK$149,"&lt;75"))</f>
        <v>0</v>
      </c>
      <c r="AL153" s="169" t="n">
        <f aca="false">IF(AL$150=0,"-",COUNTIFS(AL$100:AL$149,"&gt;64",AL$100:AL$149,"&lt;75"))</f>
        <v>0</v>
      </c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201"/>
    </row>
    <row r="154" customFormat="false" ht="12.8" hidden="false" customHeight="false" outlineLevel="0" collapsed="false">
      <c r="A154" s="203"/>
      <c r="B154" s="204" t="s">
        <v>97</v>
      </c>
      <c r="C154" s="207"/>
      <c r="D154" s="270"/>
      <c r="E154" s="171" t="n">
        <f aca="false">IF(E$150=0,"-",COUNTIFS(E$100:E$149,"&gt;49",E$100:E$149,"&lt;65"))</f>
        <v>0</v>
      </c>
      <c r="F154" s="171" t="n">
        <f aca="false">IF(F$150=0,"-",COUNTIFS(F$100:F$149,"&gt;49",F$100:F$149,"&lt;65"))</f>
        <v>0</v>
      </c>
      <c r="G154" s="171" t="n">
        <f aca="false">IF(G$150=0,"-",COUNTIFS(G$100:G$149,"&gt;49",G$100:G$149,"&lt;65"))</f>
        <v>0</v>
      </c>
      <c r="H154" s="171" t="n">
        <f aca="false">IF(H$150=0,"-",COUNTIFS(H$100:H$149,"&gt;49",H$100:H$149,"&lt;65"))</f>
        <v>0</v>
      </c>
      <c r="I154" s="171" t="n">
        <f aca="false">IF(I$150=0,"-",COUNTIFS(I$100:I$149,"&gt;49",I$100:I$149,"&lt;65"))</f>
        <v>0</v>
      </c>
      <c r="J154" s="171" t="n">
        <f aca="false">IF(J$150=0,"-",COUNTIFS(J$100:J$149,"&gt;49",J$100:J$149,"&lt;65"))</f>
        <v>0</v>
      </c>
      <c r="K154" s="171" t="n">
        <f aca="false">IF(K$150=0,"-",COUNTIFS(K$100:K$149,"&gt;49",K$100:K$149,"&lt;65"))</f>
        <v>0</v>
      </c>
      <c r="L154" s="171" t="n">
        <f aca="false">IF(L$150=0,"-",COUNTIFS(L$100:L$149,"&gt;49",L$100:L$149,"&lt;65"))</f>
        <v>0</v>
      </c>
      <c r="M154" s="171" t="n">
        <f aca="false">IF(M$150=0,"-",COUNTIFS(M$100:M$149,"&gt;49",M$100:M$149,"&lt;65"))</f>
        <v>0</v>
      </c>
      <c r="N154" s="171" t="n">
        <f aca="false">IF(N$150=0,"-",COUNTIFS(N$100:N$149,"&gt;49",N$100:N$149,"&lt;65"))</f>
        <v>0</v>
      </c>
      <c r="O154" s="171" t="n">
        <f aca="false">IF(O$150=0,"-",COUNTIFS(O$100:O$149,"&gt;49",O$100:O$149,"&lt;65"))</f>
        <v>0</v>
      </c>
      <c r="P154" s="171" t="n">
        <f aca="false">IF(P$150=0,"-",COUNTIFS(P$100:P$149,"&gt;49",P$100:P$149,"&lt;65"))</f>
        <v>0</v>
      </c>
      <c r="Q154" s="171" t="n">
        <f aca="false">IF(Q$150=0,"-",COUNTIFS(Q$100:Q$149,"&gt;49",Q$100:Q$149,"&lt;65"))</f>
        <v>0</v>
      </c>
      <c r="R154" s="171" t="n">
        <f aca="false">IF(R$150=0,"-",COUNTIFS(R$100:R$149,"&gt;49",R$100:R$149,"&lt;65"))</f>
        <v>0</v>
      </c>
      <c r="S154" s="171" t="n">
        <f aca="false">IF(S$150=0,"-",COUNTIFS(S$100:S$149,"&gt;49",S$100:S$149,"&lt;65"))</f>
        <v>0</v>
      </c>
      <c r="T154" s="171" t="n">
        <f aca="false">IF(T$150=0,"-",COUNTIFS(T$100:T$149,"&gt;49",T$100:T$149,"&lt;65"))</f>
        <v>0</v>
      </c>
      <c r="U154" s="171" t="n">
        <f aca="false">IF(U$150=0,"-",COUNTIFS(U$100:U$149,"&gt;49",U$100:U$149,"&lt;65"))</f>
        <v>0</v>
      </c>
      <c r="V154" s="171" t="n">
        <f aca="false">IF(V$150=0,"-",COUNTIFS(V$100:V$149,"&gt;49",V$100:V$149,"&lt;65"))</f>
        <v>0</v>
      </c>
      <c r="W154" s="171" t="n">
        <f aca="false">IF(W$150=0,"-",COUNTIFS(W$100:W$149,"&gt;49",W$100:W$149,"&lt;65"))</f>
        <v>0</v>
      </c>
      <c r="X154" s="171" t="n">
        <f aca="false">IF(X$150=0,"-",COUNTIFS(X$100:X$149,"&gt;49",X$100:X$149,"&lt;65"))</f>
        <v>0</v>
      </c>
      <c r="Y154" s="171" t="n">
        <f aca="false">IF(Y$150=0,"-",COUNTIFS(Y$100:Y$149,"&gt;49",Y$100:Y$149,"&lt;65"))</f>
        <v>0</v>
      </c>
      <c r="Z154" s="171" t="n">
        <f aca="false">IF(Z$150=0,"-",COUNTIFS(Z$100:Z$149,"&gt;49",Z$100:Z$149,"&lt;65"))</f>
        <v>0</v>
      </c>
      <c r="AA154" s="171" t="n">
        <f aca="false">IF(AA$150=0,"-",COUNTIFS(AA$100:AA$149,"&gt;49",AA$100:AA$149,"&lt;65"))</f>
        <v>0</v>
      </c>
      <c r="AB154" s="171" t="n">
        <f aca="false">IF(AB$150=0,"-",COUNTIFS(AB$100:AB$149,"&gt;49",AB$100:AB$149,"&lt;65"))</f>
        <v>0</v>
      </c>
      <c r="AC154" s="171" t="n">
        <f aca="false">IF(AC$150=0,"-",COUNTIFS(AC$100:AC$149,"&gt;49",AC$100:AC$149,"&lt;65"))</f>
        <v>0</v>
      </c>
      <c r="AD154" s="171" t="n">
        <f aca="false">IF(AD$150=0,"-",COUNTIFS(AD$100:AD$149,"&gt;49",AD$100:AD$149,"&lt;65"))</f>
        <v>0</v>
      </c>
      <c r="AE154" s="171" t="n">
        <f aca="false">IF(AE$150=0,"-",COUNTIFS(AE$100:AE$149,"&gt;49",AE$100:AE$149,"&lt;65"))</f>
        <v>0</v>
      </c>
      <c r="AF154" s="171" t="n">
        <f aca="false">IF(AF$150=0,"-",COUNTIFS(AF$100:AF$149,"&gt;49",AF$100:AF$149,"&lt;65"))</f>
        <v>0</v>
      </c>
      <c r="AG154" s="171" t="n">
        <f aca="false">IF(AG$150=0,"-",COUNTIFS(AG$100:AG$149,"&gt;49",AG$100:AG$149,"&lt;65"))</f>
        <v>0</v>
      </c>
      <c r="AH154" s="171" t="n">
        <f aca="false">IF(AH$150=0,"-",COUNTIFS(AH$100:AH$149,"&gt;49",AH$100:AH$149,"&lt;65"))</f>
        <v>0</v>
      </c>
      <c r="AI154" s="171" t="n">
        <f aca="false">IF(AI$150=0,"-",COUNTIFS(AI$100:AI$149,"&gt;49",AI$100:AI$149,"&lt;65"))</f>
        <v>0</v>
      </c>
      <c r="AJ154" s="171" t="n">
        <f aca="false">IF(AJ$150=0,"-",COUNTIFS(AJ$100:AJ$149,"&gt;49",AJ$100:AJ$149,"&lt;65"))</f>
        <v>0</v>
      </c>
      <c r="AK154" s="171" t="n">
        <f aca="false">IF(AK$150=0,"-",COUNTIFS(AK$100:AK$149,"&gt;49",AK$100:AK$149,"&lt;65"))</f>
        <v>0</v>
      </c>
      <c r="AL154" s="171" t="n">
        <f aca="false">IF(AL$150=0,"-",COUNTIFS(AL$100:AL$149,"&gt;49",AL$100:AL$149,"&lt;65"))</f>
        <v>0</v>
      </c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201"/>
    </row>
    <row r="155" customFormat="false" ht="12.8" hidden="false" customHeight="false" outlineLevel="0" collapsed="false">
      <c r="A155" s="203"/>
      <c r="B155" s="204" t="s">
        <v>99</v>
      </c>
      <c r="C155" s="207"/>
      <c r="D155" s="270"/>
      <c r="E155" s="171" t="n">
        <f aca="false">IF(E$150=0,"-",COUNTIFS(E$100:E$149,"&gt;39",E$100:E$149,"&lt;50"))</f>
        <v>0</v>
      </c>
      <c r="F155" s="171" t="n">
        <f aca="false">IF(F$150=0,"-",COUNTIFS(F$100:F$149,"&gt;39",F$100:F$149,"&lt;50"))</f>
        <v>0</v>
      </c>
      <c r="G155" s="171" t="n">
        <f aca="false">IF(G$150=0,"-",COUNTIFS(G$100:G$149,"&gt;39",G$100:G$149,"&lt;50"))</f>
        <v>0</v>
      </c>
      <c r="H155" s="171" t="n">
        <f aca="false">IF(H$150=0,"-",COUNTIFS(H$100:H$149,"&gt;39",H$100:H$149,"&lt;50"))</f>
        <v>0</v>
      </c>
      <c r="I155" s="171" t="n">
        <f aca="false">IF(I$150=0,"-",COUNTIFS(I$100:I$149,"&gt;39",I$100:I$149,"&lt;50"))</f>
        <v>0</v>
      </c>
      <c r="J155" s="171" t="n">
        <f aca="false">IF(J$150=0,"-",COUNTIFS(J$100:J$149,"&gt;39",J$100:J$149,"&lt;50"))</f>
        <v>0</v>
      </c>
      <c r="K155" s="171" t="n">
        <f aca="false">IF(K$150=0,"-",COUNTIFS(K$100:K$149,"&gt;39",K$100:K$149,"&lt;50"))</f>
        <v>0</v>
      </c>
      <c r="L155" s="171" t="n">
        <f aca="false">IF(L$150=0,"-",COUNTIFS(L$100:L$149,"&gt;39",L$100:L$149,"&lt;50"))</f>
        <v>0</v>
      </c>
      <c r="M155" s="171" t="n">
        <f aca="false">IF(M$150=0,"-",COUNTIFS(M$100:M$149,"&gt;39",M$100:M$149,"&lt;50"))</f>
        <v>0</v>
      </c>
      <c r="N155" s="171" t="n">
        <f aca="false">IF(N$150=0,"-",COUNTIFS(N$100:N$149,"&gt;39",N$100:N$149,"&lt;50"))</f>
        <v>0</v>
      </c>
      <c r="O155" s="171" t="n">
        <f aca="false">IF(O$150=0,"-",COUNTIFS(O$100:O$149,"&gt;39",O$100:O$149,"&lt;50"))</f>
        <v>0</v>
      </c>
      <c r="P155" s="171" t="n">
        <f aca="false">IF(P$150=0,"-",COUNTIFS(P$100:P$149,"&gt;39",P$100:P$149,"&lt;50"))</f>
        <v>0</v>
      </c>
      <c r="Q155" s="171" t="n">
        <f aca="false">IF(Q$150=0,"-",COUNTIFS(Q$100:Q$149,"&gt;39",Q$100:Q$149,"&lt;50"))</f>
        <v>0</v>
      </c>
      <c r="R155" s="171" t="n">
        <f aca="false">IF(R$150=0,"-",COUNTIFS(R$100:R$149,"&gt;39",R$100:R$149,"&lt;50"))</f>
        <v>0</v>
      </c>
      <c r="S155" s="171" t="n">
        <f aca="false">IF(S$150=0,"-",COUNTIFS(S$100:S$149,"&gt;39",S$100:S$149,"&lt;50"))</f>
        <v>0</v>
      </c>
      <c r="T155" s="171" t="n">
        <f aca="false">IF(T$150=0,"-",COUNTIFS(T$100:T$149,"&gt;39",T$100:T$149,"&lt;50"))</f>
        <v>0</v>
      </c>
      <c r="U155" s="171" t="n">
        <f aca="false">IF(U$150=0,"-",COUNTIFS(U$100:U$149,"&gt;39",U$100:U$149,"&lt;50"))</f>
        <v>0</v>
      </c>
      <c r="V155" s="171" t="n">
        <f aca="false">IF(V$150=0,"-",COUNTIFS(V$100:V$149,"&gt;39",V$100:V$149,"&lt;50"))</f>
        <v>0</v>
      </c>
      <c r="W155" s="171" t="n">
        <f aca="false">IF(W$150=0,"-",COUNTIFS(W$100:W$149,"&gt;39",W$100:W$149,"&lt;50"))</f>
        <v>0</v>
      </c>
      <c r="X155" s="171" t="n">
        <f aca="false">IF(X$150=0,"-",COUNTIFS(X$100:X$149,"&gt;39",X$100:X$149,"&lt;50"))</f>
        <v>0</v>
      </c>
      <c r="Y155" s="171" t="n">
        <f aca="false">IF(Y$150=0,"-",COUNTIFS(Y$100:Y$149,"&gt;39",Y$100:Y$149,"&lt;50"))</f>
        <v>0</v>
      </c>
      <c r="Z155" s="171" t="n">
        <f aca="false">IF(Z$150=0,"-",COUNTIFS(Z$100:Z$149,"&gt;39",Z$100:Z$149,"&lt;50"))</f>
        <v>0</v>
      </c>
      <c r="AA155" s="171" t="n">
        <f aca="false">IF(AA$150=0,"-",COUNTIFS(AA$100:AA$149,"&gt;39",AA$100:AA$149,"&lt;50"))</f>
        <v>0</v>
      </c>
      <c r="AB155" s="171" t="n">
        <f aca="false">IF(AB$150=0,"-",COUNTIFS(AB$100:AB$149,"&gt;39",AB$100:AB$149,"&lt;50"))</f>
        <v>0</v>
      </c>
      <c r="AC155" s="171" t="n">
        <f aca="false">IF(AC$150=0,"-",COUNTIFS(AC$100:AC$149,"&gt;39",AC$100:AC$149,"&lt;50"))</f>
        <v>0</v>
      </c>
      <c r="AD155" s="171" t="n">
        <f aca="false">IF(AD$150=0,"-",COUNTIFS(AD$100:AD$149,"&gt;39",AD$100:AD$149,"&lt;50"))</f>
        <v>0</v>
      </c>
      <c r="AE155" s="171" t="n">
        <f aca="false">IF(AE$150=0,"-",COUNTIFS(AE$100:AE$149,"&gt;39",AE$100:AE$149,"&lt;50"))</f>
        <v>0</v>
      </c>
      <c r="AF155" s="171" t="n">
        <f aca="false">IF(AF$150=0,"-",COUNTIFS(AF$100:AF$149,"&gt;39",AF$100:AF$149,"&lt;50"))</f>
        <v>0</v>
      </c>
      <c r="AG155" s="171" t="n">
        <f aca="false">IF(AG$150=0,"-",COUNTIFS(AG$100:AG$149,"&gt;39",AG$100:AG$149,"&lt;50"))</f>
        <v>0</v>
      </c>
      <c r="AH155" s="171" t="n">
        <f aca="false">IF(AH$150=0,"-",COUNTIFS(AH$100:AH$149,"&gt;39",AH$100:AH$149,"&lt;50"))</f>
        <v>0</v>
      </c>
      <c r="AI155" s="171" t="n">
        <f aca="false">IF(AI$150=0,"-",COUNTIFS(AI$100:AI$149,"&gt;39",AI$100:AI$149,"&lt;50"))</f>
        <v>0</v>
      </c>
      <c r="AJ155" s="171" t="n">
        <f aca="false">IF(AJ$150=0,"-",COUNTIFS(AJ$100:AJ$149,"&gt;39",AJ$100:AJ$149,"&lt;50"))</f>
        <v>0</v>
      </c>
      <c r="AK155" s="171" t="n">
        <f aca="false">IF(AK$150=0,"-",COUNTIFS(AK$100:AK$149,"&gt;39",AK$100:AK$149,"&lt;50"))</f>
        <v>0</v>
      </c>
      <c r="AL155" s="171" t="n">
        <f aca="false">IF(AL$150=0,"-",COUNTIFS(AL$100:AL$149,"&gt;39",AL$100:AL$149,"&lt;50"))</f>
        <v>0</v>
      </c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201"/>
    </row>
    <row r="156" customFormat="false" ht="12.8" hidden="false" customHeight="false" outlineLevel="0" collapsed="false">
      <c r="A156" s="203"/>
      <c r="B156" s="204" t="s">
        <v>101</v>
      </c>
      <c r="C156" s="207"/>
      <c r="D156" s="270"/>
      <c r="E156" s="171" t="n">
        <f aca="false">IF(E$150=0,"-",COUNTIFS(E$100:E$149,"&gt;34",E$100:E$149,"&lt;40"))</f>
        <v>0</v>
      </c>
      <c r="F156" s="169" t="n">
        <f aca="false">IF(F$150=0,"-",COUNTIFS(F$100:F$149,"&gt;34",F$100:F$149,"&lt;40"))</f>
        <v>0</v>
      </c>
      <c r="G156" s="171" t="n">
        <f aca="false">IF(G$150=0,"-",COUNTIFS(G$100:G$149,"&gt;34",G$100:G$149,"&lt;40"))</f>
        <v>0</v>
      </c>
      <c r="H156" s="168" t="n">
        <f aca="false">IF(H$150=0,"-",COUNTIFS(H$100:H$149,"&gt;34",H$100:H$149,"&lt;40"))</f>
        <v>0</v>
      </c>
      <c r="I156" s="168" t="n">
        <f aca="false">IF(I$150=0,"-",COUNTIFS(I$100:I$149,"&gt;34",I$100:I$149,"&lt;40"))</f>
        <v>0</v>
      </c>
      <c r="J156" s="169" t="n">
        <f aca="false">IF(J$150=0,"-",COUNTIFS(J$100:J$149,"&gt;34",J$100:J$149,"&lt;40"))</f>
        <v>0</v>
      </c>
      <c r="K156" s="171" t="n">
        <f aca="false">IF(K$150=0,"-",COUNTIFS(K$100:K$149,"&gt;34",K$100:K$149,"&lt;40"))</f>
        <v>0</v>
      </c>
      <c r="L156" s="168" t="n">
        <f aca="false">IF(L$150=0,"-",COUNTIFS(L$100:L$149,"&gt;34",L$100:L$149,"&lt;40"))</f>
        <v>0</v>
      </c>
      <c r="M156" s="168" t="n">
        <f aca="false">IF(M$150=0,"-",COUNTIFS(M$100:M$149,"&gt;34",M$100:M$149,"&lt;40"))</f>
        <v>0</v>
      </c>
      <c r="N156" s="169" t="n">
        <f aca="false">IF(N$150=0,"-",COUNTIFS(N$100:N$149,"&gt;34",N$100:N$149,"&lt;40"))</f>
        <v>0</v>
      </c>
      <c r="O156" s="171" t="n">
        <f aca="false">IF(O$150=0,"-",COUNTIFS(O$100:O$149,"&gt;34",O$100:O$149,"&lt;40"))</f>
        <v>0</v>
      </c>
      <c r="P156" s="168" t="n">
        <f aca="false">IF(P$150=0,"-",COUNTIFS(P$100:P$149,"&gt;34",P$100:P$149,"&lt;40"))</f>
        <v>0</v>
      </c>
      <c r="Q156" s="168" t="n">
        <f aca="false">IF(Q$150=0,"-",COUNTIFS(Q$100:Q$149,"&gt;34",Q$100:Q$149,"&lt;40"))</f>
        <v>0</v>
      </c>
      <c r="R156" s="168" t="n">
        <f aca="false">IF(R$150=0,"-",COUNTIFS(R$100:R$149,"&gt;34",R$100:R$149,"&lt;40"))</f>
        <v>0</v>
      </c>
      <c r="S156" s="168" t="n">
        <f aca="false">IF(S$150=0,"-",COUNTIFS(S$100:S$149,"&gt;34",S$100:S$149,"&lt;40"))</f>
        <v>0</v>
      </c>
      <c r="T156" s="168" t="n">
        <f aca="false">IF(T$150=0,"-",COUNTIFS(T$100:T$149,"&gt;34",T$100:T$149,"&lt;40"))</f>
        <v>0</v>
      </c>
      <c r="U156" s="168" t="n">
        <f aca="false">IF(U$150=0,"-",COUNTIFS(U$100:U$149,"&gt;34",U$100:U$149,"&lt;40"))</f>
        <v>0</v>
      </c>
      <c r="V156" s="169" t="n">
        <f aca="false">IF(V$150=0,"-",COUNTIFS(V$100:V$149,"&gt;34",V$100:V$149,"&lt;40"))</f>
        <v>0</v>
      </c>
      <c r="W156" s="171" t="n">
        <f aca="false">IF(W$150=0,"-",COUNTIFS(W$100:W$149,"&gt;34",W$100:W$149,"&lt;40"))</f>
        <v>0</v>
      </c>
      <c r="X156" s="168" t="n">
        <f aca="false">IF(X$150=0,"-",COUNTIFS(X$100:X$149,"&gt;34",X$100:X$149,"&lt;40"))</f>
        <v>0</v>
      </c>
      <c r="Y156" s="168" t="n">
        <f aca="false">IF(Y$150=0,"-",COUNTIFS(Y$100:Y$149,"&gt;34",Y$100:Y$149,"&lt;40"))</f>
        <v>0</v>
      </c>
      <c r="Z156" s="168" t="n">
        <f aca="false">IF(Z$150=0,"-",COUNTIFS(Z$100:Z$149,"&gt;34",Z$100:Z$149,"&lt;40"))</f>
        <v>0</v>
      </c>
      <c r="AA156" s="168" t="n">
        <f aca="false">IF(AA$150=0,"-",COUNTIFS(AA$100:AA$149,"&gt;34",AA$100:AA$149,"&lt;40"))</f>
        <v>0</v>
      </c>
      <c r="AB156" s="168" t="n">
        <f aca="false">IF(AB$150=0,"-",COUNTIFS(AB$100:AB$149,"&gt;34",AB$100:AB$149,"&lt;40"))</f>
        <v>0</v>
      </c>
      <c r="AC156" s="168" t="n">
        <f aca="false">IF(AC$150=0,"-",COUNTIFS(AC$100:AC$149,"&gt;34",AC$100:AC$149,"&lt;40"))</f>
        <v>0</v>
      </c>
      <c r="AD156" s="169" t="n">
        <f aca="false">IF(AD$150=0,"-",COUNTIFS(AD$100:AD$149,"&gt;34",AD$100:AD$149,"&lt;40"))</f>
        <v>0</v>
      </c>
      <c r="AE156" s="171" t="n">
        <f aca="false">IF(AE$150=0,"-",COUNTIFS(AE$100:AE$149,"&gt;34",AE$100:AE$149,"&lt;40"))</f>
        <v>0</v>
      </c>
      <c r="AF156" s="168" t="n">
        <f aca="false">IF(AF$150=0,"-",COUNTIFS(AF$100:AF$149,"&gt;34",AF$100:AF$149,"&lt;40"))</f>
        <v>0</v>
      </c>
      <c r="AG156" s="168" t="n">
        <f aca="false">IF(AG$150=0,"-",COUNTIFS(AG$100:AG$149,"&gt;34",AG$100:AG$149,"&lt;40"))</f>
        <v>0</v>
      </c>
      <c r="AH156" s="168" t="n">
        <f aca="false">IF(AH$150=0,"-",COUNTIFS(AH$100:AH$149,"&gt;34",AH$100:AH$149,"&lt;40"))</f>
        <v>0</v>
      </c>
      <c r="AI156" s="168" t="n">
        <f aca="false">IF(AI$150=0,"-",COUNTIFS(AI$100:AI$149,"&gt;34",AI$100:AI$149,"&lt;40"))</f>
        <v>0</v>
      </c>
      <c r="AJ156" s="168" t="n">
        <f aca="false">IF(AJ$150=0,"-",COUNTIFS(AJ$100:AJ$149,"&gt;34",AJ$100:AJ$149,"&lt;40"))</f>
        <v>0</v>
      </c>
      <c r="AK156" s="168" t="n">
        <f aca="false">IF(AK$150=0,"-",COUNTIFS(AK$100:AK$149,"&gt;34",AK$100:AK$149,"&lt;40"))</f>
        <v>0</v>
      </c>
      <c r="AL156" s="169" t="n">
        <f aca="false">IF(AL$150=0,"-",COUNTIFS(AL$100:AL$149,"&gt;34",AL$100:AL$149,"&lt;40"))</f>
        <v>0</v>
      </c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201"/>
    </row>
    <row r="157" customFormat="false" ht="12.8" hidden="false" customHeight="false" outlineLevel="0" collapsed="false">
      <c r="A157" s="203"/>
      <c r="B157" s="208" t="s">
        <v>102</v>
      </c>
      <c r="C157" s="211"/>
      <c r="D157" s="271"/>
      <c r="E157" s="171" t="n">
        <f aca="false">IF(E$150=0,"-",COUNTIFS(E$100:E$149,"&gt;19",E$100:E$149,"&lt;35"))</f>
        <v>0</v>
      </c>
      <c r="F157" s="169" t="n">
        <f aca="false">IF(F$150=0,"-",COUNTIFS(F$100:F$149,"&gt;19",F$100:F$149,"&lt;35"))</f>
        <v>0</v>
      </c>
      <c r="G157" s="171" t="n">
        <f aca="false">IF(G$150=0,"-",COUNTIFS(G$100:G$149,"&gt;19",G$100:G$149,"&lt;35"))</f>
        <v>0</v>
      </c>
      <c r="H157" s="168" t="n">
        <f aca="false">IF(H$150=0,"-",COUNTIFS(H$100:H$149,"&gt;19",H$100:H$149,"&lt;35"))</f>
        <v>0</v>
      </c>
      <c r="I157" s="168" t="n">
        <f aca="false">IF(I$150=0,"-",COUNTIFS(I$100:I$149,"&gt;19",I$100:I$149,"&lt;35"))</f>
        <v>0</v>
      </c>
      <c r="J157" s="169" t="n">
        <f aca="false">IF(J$150=0,"-",COUNTIFS(J$100:J$149,"&gt;19",J$100:J$149,"&lt;35"))</f>
        <v>0</v>
      </c>
      <c r="K157" s="171" t="n">
        <f aca="false">IF(K$150=0,"-",COUNTIFS(K$100:K$149,"&gt;19",K$100:K$149,"&lt;35"))</f>
        <v>0</v>
      </c>
      <c r="L157" s="168" t="n">
        <f aca="false">IF(L$150=0,"-",COUNTIFS(L$100:L$149,"&gt;19",L$100:L$149,"&lt;35"))</f>
        <v>0</v>
      </c>
      <c r="M157" s="168" t="n">
        <f aca="false">IF(M$150=0,"-",COUNTIFS(M$100:M$149,"&gt;19",M$100:M$149,"&lt;35"))</f>
        <v>0</v>
      </c>
      <c r="N157" s="169" t="n">
        <f aca="false">IF(N$150=0,"-",COUNTIFS(N$100:N$149,"&gt;19",N$100:N$149,"&lt;35"))</f>
        <v>0</v>
      </c>
      <c r="O157" s="171" t="n">
        <f aca="false">IF(O$150=0,"-",COUNTIFS(O$100:O$149,"&gt;19",O$100:O$149,"&lt;35"))</f>
        <v>0</v>
      </c>
      <c r="P157" s="168" t="n">
        <f aca="false">IF(P$150=0,"-",COUNTIFS(P$100:P$149,"&gt;19",P$100:P$149,"&lt;35"))</f>
        <v>0</v>
      </c>
      <c r="Q157" s="168" t="n">
        <f aca="false">IF(Q$150=0,"-",COUNTIFS(Q$100:Q$149,"&gt;19",Q$100:Q$149,"&lt;35"))</f>
        <v>0</v>
      </c>
      <c r="R157" s="168" t="n">
        <f aca="false">IF(R$150=0,"-",COUNTIFS(R$100:R$149,"&gt;19",R$100:R$149,"&lt;35"))</f>
        <v>0</v>
      </c>
      <c r="S157" s="168" t="n">
        <f aca="false">IF(S$150=0,"-",COUNTIFS(S$100:S$149,"&gt;19",S$100:S$149,"&lt;35"))</f>
        <v>0</v>
      </c>
      <c r="T157" s="168" t="n">
        <f aca="false">IF(T$150=0,"-",COUNTIFS(T$100:T$149,"&gt;19",T$100:T$149,"&lt;35"))</f>
        <v>0</v>
      </c>
      <c r="U157" s="168" t="n">
        <f aca="false">IF(U$150=0,"-",COUNTIFS(U$100:U$149,"&gt;19",U$100:U$149,"&lt;35"))</f>
        <v>0</v>
      </c>
      <c r="V157" s="169" t="n">
        <f aca="false">IF(V$150=0,"-",COUNTIFS(V$100:V$149,"&gt;19",V$100:V$149,"&lt;35"))</f>
        <v>0</v>
      </c>
      <c r="W157" s="171" t="n">
        <f aca="false">IF(W$150=0,"-",COUNTIFS(W$100:W$149,"&gt;19",W$100:W$149,"&lt;35"))</f>
        <v>0</v>
      </c>
      <c r="X157" s="168" t="n">
        <f aca="false">IF(X$150=0,"-",COUNTIFS(X$100:X$149,"&gt;19",X$100:X$149,"&lt;35"))</f>
        <v>0</v>
      </c>
      <c r="Y157" s="168" t="n">
        <f aca="false">IF(Y$150=0,"-",COUNTIFS(Y$100:Y$149,"&gt;19",Y$100:Y$149,"&lt;35"))</f>
        <v>0</v>
      </c>
      <c r="Z157" s="168" t="n">
        <f aca="false">IF(Z$150=0,"-",COUNTIFS(Z$100:Z$149,"&gt;19",Z$100:Z$149,"&lt;35"))</f>
        <v>0</v>
      </c>
      <c r="AA157" s="168" t="n">
        <f aca="false">IF(AA$150=0,"-",COUNTIFS(AA$100:AA$149,"&gt;19",AA$100:AA$149,"&lt;35"))</f>
        <v>0</v>
      </c>
      <c r="AB157" s="168" t="n">
        <f aca="false">IF(AB$150=0,"-",COUNTIFS(AB$100:AB$149,"&gt;19",AB$100:AB$149,"&lt;35"))</f>
        <v>0</v>
      </c>
      <c r="AC157" s="168" t="n">
        <f aca="false">IF(AC$150=0,"-",COUNTIFS(AC$100:AC$149,"&gt;19",AC$100:AC$149,"&lt;35"))</f>
        <v>0</v>
      </c>
      <c r="AD157" s="169" t="n">
        <f aca="false">IF(AD$150=0,"-",COUNTIFS(AD$100:AD$149,"&gt;19",AD$100:AD$149,"&lt;35"))</f>
        <v>0</v>
      </c>
      <c r="AE157" s="171" t="n">
        <f aca="false">IF(AE$150=0,"-",COUNTIFS(AE$100:AE$149,"&gt;19",AE$100:AE$149,"&lt;35"))</f>
        <v>0</v>
      </c>
      <c r="AF157" s="168" t="n">
        <f aca="false">IF(AF$150=0,"-",COUNTIFS(AF$100:AF$149,"&gt;19",AF$100:AF$149,"&lt;35"))</f>
        <v>0</v>
      </c>
      <c r="AG157" s="168" t="n">
        <f aca="false">IF(AG$150=0,"-",COUNTIFS(AG$100:AG$149,"&gt;19",AG$100:AG$149,"&lt;35"))</f>
        <v>0</v>
      </c>
      <c r="AH157" s="168" t="n">
        <f aca="false">IF(AH$150=0,"-",COUNTIFS(AH$100:AH$149,"&gt;19",AH$100:AH$149,"&lt;35"))</f>
        <v>0</v>
      </c>
      <c r="AI157" s="168" t="n">
        <f aca="false">IF(AI$150=0,"-",COUNTIFS(AI$100:AI$149,"&gt;19",AI$100:AI$149,"&lt;35"))</f>
        <v>0</v>
      </c>
      <c r="AJ157" s="168" t="n">
        <f aca="false">IF(AJ$150=0,"-",COUNTIFS(AJ$100:AJ$149,"&gt;19",AJ$100:AJ$149,"&lt;35"))</f>
        <v>0</v>
      </c>
      <c r="AK157" s="168" t="n">
        <f aca="false">IF(AK$150=0,"-",COUNTIFS(AK$100:AK$149,"&gt;19",AK$100:AK$149,"&lt;35"))</f>
        <v>0</v>
      </c>
      <c r="AL157" s="169" t="n">
        <f aca="false">IF(AL$150=0,"-",COUNTIFS(AL$100:AL$149,"&gt;19",AL$100:AL$149,"&lt;35"))</f>
        <v>0</v>
      </c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201"/>
    </row>
    <row r="158" customFormat="false" ht="12.8" hidden="false" customHeight="false" outlineLevel="0" collapsed="false">
      <c r="A158" s="203"/>
      <c r="B158" s="212" t="s">
        <v>103</v>
      </c>
      <c r="C158" s="215"/>
      <c r="D158" s="272"/>
      <c r="E158" s="171" t="n">
        <f aca="false">IF(E$150=0,"-",COUNTIFS(E$100:E$149,"&gt;9",E$100:E$149,"&lt;20"))</f>
        <v>0</v>
      </c>
      <c r="F158" s="169" t="n">
        <f aca="false">IF(F$150=0,"-",COUNTIFS(F$100:F$149,"&gt;9",F$100:F$149,"&lt;20"))</f>
        <v>0</v>
      </c>
      <c r="G158" s="171" t="n">
        <f aca="false">IF(G$150=0,"-",COUNTIFS(G$100:G$149,"&gt;9",G$100:G$149,"&lt;20"))</f>
        <v>0</v>
      </c>
      <c r="H158" s="168" t="n">
        <f aca="false">IF(H$150=0,"-",COUNTIFS(H$100:H$149,"&gt;9",H$100:H$149,"&lt;20"))</f>
        <v>0</v>
      </c>
      <c r="I158" s="168" t="n">
        <f aca="false">IF(I$150=0,"-",COUNTIFS(I$100:I$149,"&gt;9",I$100:I$149,"&lt;20"))</f>
        <v>0</v>
      </c>
      <c r="J158" s="169" t="n">
        <f aca="false">IF(J$150=0,"-",COUNTIFS(J$100:J$149,"&gt;9",J$100:J$149,"&lt;20"))</f>
        <v>0</v>
      </c>
      <c r="K158" s="171" t="n">
        <f aca="false">IF(K$150=0,"-",COUNTIFS(K$100:K$149,"&gt;9",K$100:K$149,"&lt;20"))</f>
        <v>0</v>
      </c>
      <c r="L158" s="168" t="n">
        <f aca="false">IF(L$150=0,"-",COUNTIFS(L$100:L$149,"&gt;9",L$100:L$149,"&lt;20"))</f>
        <v>0</v>
      </c>
      <c r="M158" s="168" t="n">
        <f aca="false">IF(M$150=0,"-",COUNTIFS(M$100:M$149,"&gt;9",M$100:M$149,"&lt;20"))</f>
        <v>0</v>
      </c>
      <c r="N158" s="169" t="n">
        <f aca="false">IF(N$150=0,"-",COUNTIFS(N$100:N$149,"&gt;9",N$100:N$149,"&lt;20"))</f>
        <v>0</v>
      </c>
      <c r="O158" s="171" t="n">
        <f aca="false">IF(O$150=0,"-",COUNTIFS(O$100:O$149,"&gt;9",O$100:O$149,"&lt;20"))</f>
        <v>0</v>
      </c>
      <c r="P158" s="168" t="n">
        <f aca="false">IF(P$150=0,"-",COUNTIFS(P$100:P$149,"&gt;9",P$100:P$149,"&lt;20"))</f>
        <v>0</v>
      </c>
      <c r="Q158" s="168" t="n">
        <f aca="false">IF(Q$150=0,"-",COUNTIFS(Q$100:Q$149,"&gt;9",Q$100:Q$149,"&lt;20"))</f>
        <v>0</v>
      </c>
      <c r="R158" s="168" t="n">
        <f aca="false">IF(R$150=0,"-",COUNTIFS(R$100:R$149,"&gt;9",R$100:R$149,"&lt;20"))</f>
        <v>0</v>
      </c>
      <c r="S158" s="168" t="n">
        <f aca="false">IF(S$150=0,"-",COUNTIFS(S$100:S$149,"&gt;9",S$100:S$149,"&lt;20"))</f>
        <v>0</v>
      </c>
      <c r="T158" s="168" t="n">
        <f aca="false">IF(T$150=0,"-",COUNTIFS(T$100:T$149,"&gt;9",T$100:T$149,"&lt;20"))</f>
        <v>0</v>
      </c>
      <c r="U158" s="168" t="n">
        <f aca="false">IF(U$150=0,"-",COUNTIFS(U$100:U$149,"&gt;9",U$100:U$149,"&lt;20"))</f>
        <v>0</v>
      </c>
      <c r="V158" s="169" t="n">
        <f aca="false">IF(V$150=0,"-",COUNTIFS(V$100:V$149,"&gt;9",V$100:V$149,"&lt;20"))</f>
        <v>0</v>
      </c>
      <c r="W158" s="171" t="n">
        <f aca="false">IF(W$150=0,"-",COUNTIFS(W$100:W$149,"&gt;9",W$100:W$149,"&lt;20"))</f>
        <v>0</v>
      </c>
      <c r="X158" s="168" t="n">
        <f aca="false">IF(X$150=0,"-",COUNTIFS(X$100:X$149,"&gt;9",X$100:X$149,"&lt;20"))</f>
        <v>0</v>
      </c>
      <c r="Y158" s="168" t="n">
        <f aca="false">IF(Y$150=0,"-",COUNTIFS(Y$100:Y$149,"&gt;9",Y$100:Y$149,"&lt;20"))</f>
        <v>0</v>
      </c>
      <c r="Z158" s="168" t="n">
        <f aca="false">IF(Z$150=0,"-",COUNTIFS(Z$100:Z$149,"&gt;9",Z$100:Z$149,"&lt;20"))</f>
        <v>0</v>
      </c>
      <c r="AA158" s="168" t="n">
        <f aca="false">IF(AA$150=0,"-",COUNTIFS(AA$100:AA$149,"&gt;9",AA$100:AA$149,"&lt;20"))</f>
        <v>0</v>
      </c>
      <c r="AB158" s="168" t="n">
        <f aca="false">IF(AB$150=0,"-",COUNTIFS(AB$100:AB$149,"&gt;9",AB$100:AB$149,"&lt;20"))</f>
        <v>0</v>
      </c>
      <c r="AC158" s="168" t="n">
        <f aca="false">IF(AC$150=0,"-",COUNTIFS(AC$100:AC$149,"&gt;9",AC$100:AC$149,"&lt;20"))</f>
        <v>0</v>
      </c>
      <c r="AD158" s="169" t="n">
        <f aca="false">IF(AD$150=0,"-",COUNTIFS(AD$100:AD$149,"&gt;9",AD$100:AD$149,"&lt;20"))</f>
        <v>0</v>
      </c>
      <c r="AE158" s="171" t="n">
        <f aca="false">IF(AE$150=0,"-",COUNTIFS(AE$100:AE$149,"&gt;9",AE$100:AE$149,"&lt;20"))</f>
        <v>0</v>
      </c>
      <c r="AF158" s="168" t="n">
        <f aca="false">IF(AF$150=0,"-",COUNTIFS(AF$100:AF$149,"&gt;9",AF$100:AF$149,"&lt;20"))</f>
        <v>0</v>
      </c>
      <c r="AG158" s="168" t="n">
        <f aca="false">IF(AG$150=0,"-",COUNTIFS(AG$100:AG$149,"&gt;9",AG$100:AG$149,"&lt;20"))</f>
        <v>0</v>
      </c>
      <c r="AH158" s="168" t="n">
        <f aca="false">IF(AH$150=0,"-",COUNTIFS(AH$100:AH$149,"&gt;9",AH$100:AH$149,"&lt;20"))</f>
        <v>0</v>
      </c>
      <c r="AI158" s="168" t="n">
        <f aca="false">IF(AI$150=0,"-",COUNTIFS(AI$100:AI$149,"&gt;9",AI$100:AI$149,"&lt;20"))</f>
        <v>0</v>
      </c>
      <c r="AJ158" s="168" t="n">
        <f aca="false">IF(AJ$150=0,"-",COUNTIFS(AJ$100:AJ$149,"&gt;9",AJ$100:AJ$149,"&lt;20"))</f>
        <v>0</v>
      </c>
      <c r="AK158" s="168" t="n">
        <f aca="false">IF(AK$150=0,"-",COUNTIFS(AK$100:AK$149,"&gt;9",AK$100:AK$149,"&lt;20"))</f>
        <v>0</v>
      </c>
      <c r="AL158" s="169" t="n">
        <f aca="false">IF(AL$150=0,"-",COUNTIFS(AL$100:AL$149,"&gt;9",AL$100:AL$149,"&lt;20"))</f>
        <v>0</v>
      </c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201"/>
    </row>
    <row r="159" customFormat="false" ht="12.8" hidden="false" customHeight="false" outlineLevel="0" collapsed="false">
      <c r="A159" s="203"/>
      <c r="B159" s="204" t="s">
        <v>104</v>
      </c>
      <c r="C159" s="207"/>
      <c r="D159" s="270"/>
      <c r="E159" s="171" t="n">
        <f aca="false">IF(E$150=0,"-",COUNTIFS(E$100:E$149,"&gt;=0",E$100:E$149,"&lt;10"))</f>
        <v>0</v>
      </c>
      <c r="F159" s="169" t="n">
        <f aca="false">IF(F$150=0,"-",COUNTIFS(F$100:F$149,"&gt;=0",F$100:F$149,"&lt;10"))</f>
        <v>0</v>
      </c>
      <c r="G159" s="171" t="n">
        <f aca="false">IF(G$150=0,"-",COUNTIFS(G$100:G$149,"&gt;=0",G$100:G$149,"&lt;10"))</f>
        <v>0</v>
      </c>
      <c r="H159" s="168" t="n">
        <f aca="false">IF(H$150=0,"-",COUNTIFS(H$100:H$149,"&gt;=0",H$100:H$149,"&lt;10"))</f>
        <v>0</v>
      </c>
      <c r="I159" s="168" t="n">
        <f aca="false">IF(I$150=0,"-",COUNTIFS(I$100:I$149,"&gt;=0",I$100:I$149,"&lt;10"))</f>
        <v>0</v>
      </c>
      <c r="J159" s="169" t="n">
        <f aca="false">IF(J$150=0,"-",COUNTIFS(J$100:J$149,"&gt;=0",J$100:J$149,"&lt;10"))</f>
        <v>0</v>
      </c>
      <c r="K159" s="171" t="n">
        <f aca="false">IF(K$150=0,"-",COUNTIFS(K$100:K$149,"&gt;=0",K$100:K$149,"&lt;10"))</f>
        <v>0</v>
      </c>
      <c r="L159" s="168" t="n">
        <f aca="false">IF(L$150=0,"-",COUNTIFS(L$100:L$149,"&gt;=0",L$100:L$149,"&lt;10"))</f>
        <v>0</v>
      </c>
      <c r="M159" s="168" t="n">
        <f aca="false">IF(M$150=0,"-",COUNTIFS(M$100:M$149,"&gt;=0",M$100:M$149,"&lt;10"))</f>
        <v>0</v>
      </c>
      <c r="N159" s="169" t="n">
        <f aca="false">IF(N$150=0,"-",COUNTIFS(N$100:N$149,"&gt;=0",N$100:N$149,"&lt;10"))</f>
        <v>0</v>
      </c>
      <c r="O159" s="171" t="n">
        <f aca="false">IF(O$150=0,"-",COUNTIFS(O$100:O$149,"&gt;=0",O$100:O$149,"&lt;10"))</f>
        <v>0</v>
      </c>
      <c r="P159" s="168" t="n">
        <f aca="false">IF(P$150=0,"-",COUNTIFS(P$100:P$149,"&gt;=0",P$100:P$149,"&lt;10"))</f>
        <v>0</v>
      </c>
      <c r="Q159" s="168" t="n">
        <f aca="false">IF(Q$150=0,"-",COUNTIFS(Q$100:Q$149,"&gt;=0",Q$100:Q$149,"&lt;10"))</f>
        <v>0</v>
      </c>
      <c r="R159" s="168" t="n">
        <f aca="false">IF(R$150=0,"-",COUNTIFS(R$100:R$149,"&gt;=0",R$100:R$149,"&lt;10"))</f>
        <v>0</v>
      </c>
      <c r="S159" s="168" t="n">
        <f aca="false">IF(S$150=0,"-",COUNTIFS(S$100:S$149,"&gt;=0",S$100:S$149,"&lt;10"))</f>
        <v>0</v>
      </c>
      <c r="T159" s="168" t="n">
        <f aca="false">IF(T$150=0,"-",COUNTIFS(T$100:T$149,"&gt;=0",T$100:T$149,"&lt;10"))</f>
        <v>0</v>
      </c>
      <c r="U159" s="168" t="n">
        <f aca="false">IF(U$150=0,"-",COUNTIFS(U$100:U$149,"&gt;=0",U$100:U$149,"&lt;10"))</f>
        <v>0</v>
      </c>
      <c r="V159" s="169" t="n">
        <f aca="false">IF(V$150=0,"-",COUNTIFS(V$100:V$149,"&gt;=0",V$100:V$149,"&lt;10"))</f>
        <v>0</v>
      </c>
      <c r="W159" s="171" t="n">
        <f aca="false">IF(W$150=0,"-",COUNTIFS(W$100:W$149,"&gt;=0",W$100:W$149,"&lt;10"))</f>
        <v>0</v>
      </c>
      <c r="X159" s="168" t="n">
        <f aca="false">IF(X$150=0,"-",COUNTIFS(X$100:X$149,"&gt;=0",X$100:X$149,"&lt;10"))</f>
        <v>0</v>
      </c>
      <c r="Y159" s="168" t="n">
        <f aca="false">IF(Y$150=0,"-",COUNTIFS(Y$100:Y$149,"&gt;=0",Y$100:Y$149,"&lt;10"))</f>
        <v>0</v>
      </c>
      <c r="Z159" s="168" t="n">
        <f aca="false">IF(Z$150=0,"-",COUNTIFS(Z$100:Z$149,"&gt;=0",Z$100:Z$149,"&lt;10"))</f>
        <v>0</v>
      </c>
      <c r="AA159" s="168" t="n">
        <f aca="false">IF(AA$150=0,"-",COUNTIFS(AA$100:AA$149,"&gt;=0",AA$100:AA$149,"&lt;10"))</f>
        <v>0</v>
      </c>
      <c r="AB159" s="168" t="n">
        <f aca="false">IF(AB$150=0,"-",COUNTIFS(AB$100:AB$149,"&gt;=0",AB$100:AB$149,"&lt;10"))</f>
        <v>0</v>
      </c>
      <c r="AC159" s="168" t="n">
        <f aca="false">IF(AC$150=0,"-",COUNTIFS(AC$100:AC$149,"&gt;=0",AC$100:AC$149,"&lt;10"))</f>
        <v>0</v>
      </c>
      <c r="AD159" s="169" t="n">
        <f aca="false">IF(AD$150=0,"-",COUNTIFS(AD$100:AD$149,"&gt;=0",AD$100:AD$149,"&lt;10"))</f>
        <v>0</v>
      </c>
      <c r="AE159" s="171" t="n">
        <f aca="false">IF(AE$150=0,"-",COUNTIFS(AE$100:AE$149,"&gt;=0",AE$100:AE$149,"&lt;10"))</f>
        <v>0</v>
      </c>
      <c r="AF159" s="168" t="n">
        <f aca="false">IF(AF$150=0,"-",COUNTIFS(AF$100:AF$149,"&gt;=0",AF$100:AF$149,"&lt;10"))</f>
        <v>0</v>
      </c>
      <c r="AG159" s="168" t="n">
        <f aca="false">IF(AG$150=0,"-",COUNTIFS(AG$100:AG$149,"&gt;=0",AG$100:AG$149,"&lt;10"))</f>
        <v>0</v>
      </c>
      <c r="AH159" s="168" t="n">
        <f aca="false">IF(AH$150=0,"-",COUNTIFS(AH$100:AH$149,"&gt;=0",AH$100:AH$149,"&lt;10"))</f>
        <v>0</v>
      </c>
      <c r="AI159" s="168" t="n">
        <f aca="false">IF(AI$150=0,"-",COUNTIFS(AI$100:AI$149,"&gt;=0",AI$100:AI$149,"&lt;10"))</f>
        <v>0</v>
      </c>
      <c r="AJ159" s="168" t="n">
        <f aca="false">IF(AJ$150=0,"-",COUNTIFS(AJ$100:AJ$149,"&gt;=0",AJ$100:AJ$149,"&lt;10"))</f>
        <v>0</v>
      </c>
      <c r="AK159" s="168" t="n">
        <f aca="false">IF(AK$150=0,"-",COUNTIFS(AK$100:AK$149,"&gt;=0",AK$100:AK$149,"&lt;10"))</f>
        <v>0</v>
      </c>
      <c r="AL159" s="169" t="n">
        <f aca="false">IF(AL$150=0,"-",COUNTIFS(AL$100:AL$149,"&gt;=0",AL$100:AL$149,"&lt;10"))</f>
        <v>0</v>
      </c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201"/>
    </row>
    <row r="160" customFormat="false" ht="15" hidden="false" customHeight="false" outlineLevel="0" collapsed="false">
      <c r="A160" s="203"/>
      <c r="B160" s="216" t="s">
        <v>105</v>
      </c>
      <c r="C160" s="219"/>
      <c r="D160" s="273"/>
      <c r="E160" s="171" t="n">
        <f aca="false">IF(E$150=0,"-",SUM(E152:E159))</f>
        <v>0</v>
      </c>
      <c r="F160" s="169" t="n">
        <f aca="false">IF(F$150=0,"-",SUM(F152:F159))</f>
        <v>0</v>
      </c>
      <c r="G160" s="171" t="n">
        <f aca="false">IF(G$150=0,"-",SUM(G152:G159))</f>
        <v>0</v>
      </c>
      <c r="H160" s="168" t="n">
        <f aca="false">IF(H$150=0,"-",SUM(H152:H159))</f>
        <v>0</v>
      </c>
      <c r="I160" s="168" t="n">
        <f aca="false">IF(I$150=0,"-",SUM(I152:I159))</f>
        <v>0</v>
      </c>
      <c r="J160" s="169" t="n">
        <f aca="false">IF(J$150=0,"-",SUM(J152:J159))</f>
        <v>0</v>
      </c>
      <c r="K160" s="171" t="n">
        <f aca="false">IF(K$150=0,"-",SUM(K152:K159))</f>
        <v>0</v>
      </c>
      <c r="L160" s="168" t="n">
        <f aca="false">IF(L$150=0,"-",SUM(L152:L159))</f>
        <v>0</v>
      </c>
      <c r="M160" s="168" t="n">
        <f aca="false">IF(M$150=0,"-",SUM(M152:M159))</f>
        <v>0</v>
      </c>
      <c r="N160" s="169" t="n">
        <f aca="false">IF(N$150=0,"-",SUM(N152:N159))</f>
        <v>0</v>
      </c>
      <c r="O160" s="171" t="n">
        <f aca="false">IF(O$150=0,"-",SUM(O152:O159))</f>
        <v>0</v>
      </c>
      <c r="P160" s="168" t="n">
        <f aca="false">IF(P$150=0,"-",SUM(P152:P159))</f>
        <v>0</v>
      </c>
      <c r="Q160" s="168" t="n">
        <f aca="false">IF(Q$150=0,"-",SUM(Q152:Q159))</f>
        <v>0</v>
      </c>
      <c r="R160" s="168" t="n">
        <f aca="false">IF(R$150=0,"-",SUM(R152:R159))</f>
        <v>0</v>
      </c>
      <c r="S160" s="168" t="n">
        <f aca="false">IF(S$150=0,"-",SUM(S152:S159))</f>
        <v>0</v>
      </c>
      <c r="T160" s="168" t="n">
        <f aca="false">IF(T$150=0,"-",SUM(T152:T159))</f>
        <v>0</v>
      </c>
      <c r="U160" s="168" t="n">
        <f aca="false">IF(U$150=0,"-",SUM(U152:U159))</f>
        <v>0</v>
      </c>
      <c r="V160" s="169" t="n">
        <f aca="false">IF(V$150=0,"-",SUM(V152:V159))</f>
        <v>0</v>
      </c>
      <c r="W160" s="171" t="n">
        <f aca="false">IF(W$150=0,"-",SUM(W152:W159))</f>
        <v>0</v>
      </c>
      <c r="X160" s="168" t="n">
        <f aca="false">IF(X$150=0,"-",SUM(X152:X159))</f>
        <v>0</v>
      </c>
      <c r="Y160" s="168" t="n">
        <f aca="false">IF(Y$150=0,"-",SUM(Y152:Y159))</f>
        <v>0</v>
      </c>
      <c r="Z160" s="168" t="n">
        <f aca="false">IF(Z$150=0,"-",SUM(Z152:Z159))</f>
        <v>0</v>
      </c>
      <c r="AA160" s="168" t="n">
        <f aca="false">IF(AA$150=0,"-",SUM(AA152:AA159))</f>
        <v>0</v>
      </c>
      <c r="AB160" s="168" t="n">
        <f aca="false">IF(AB$150=0,"-",SUM(AB152:AB159))</f>
        <v>0</v>
      </c>
      <c r="AC160" s="168" t="n">
        <f aca="false">IF(AC$150=0,"-",SUM(AC152:AC159))</f>
        <v>0</v>
      </c>
      <c r="AD160" s="169" t="n">
        <f aca="false">IF(AD$150=0,"-",SUM(AD152:AD159))</f>
        <v>0</v>
      </c>
      <c r="AE160" s="171" t="n">
        <f aca="false">IF(AE$150=0,"-",SUM(AE152:AE159))</f>
        <v>0</v>
      </c>
      <c r="AF160" s="168" t="n">
        <f aca="false">IF(AF$150=0,"-",SUM(AF152:AF159))</f>
        <v>0</v>
      </c>
      <c r="AG160" s="168" t="n">
        <f aca="false">IF(AG$150=0,"-",SUM(AG152:AG159))</f>
        <v>0</v>
      </c>
      <c r="AH160" s="168" t="n">
        <f aca="false">IF(AH$150=0,"-",SUM(AH152:AH159))</f>
        <v>0</v>
      </c>
      <c r="AI160" s="168" t="n">
        <f aca="false">IF(AI$150=0,"-",SUM(AI152:AI159))</f>
        <v>0</v>
      </c>
      <c r="AJ160" s="168" t="n">
        <f aca="false">IF(AJ$150=0,"-",SUM(AJ152:AJ159))</f>
        <v>0</v>
      </c>
      <c r="AK160" s="168" t="n">
        <f aca="false">IF(AK$150=0,"-",SUM(AK152:AK159))</f>
        <v>0</v>
      </c>
      <c r="AL160" s="169" t="n">
        <f aca="false">IF(AL$150=0,"-",SUM(AL152:AL159))</f>
        <v>0</v>
      </c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201"/>
    </row>
    <row r="161" customFormat="false" ht="15" hidden="false" customHeight="false" outlineLevel="0" collapsed="false">
      <c r="A161" s="203"/>
      <c r="B161" s="216" t="s">
        <v>7</v>
      </c>
      <c r="C161" s="219"/>
      <c r="D161" s="273"/>
      <c r="E161" s="171" t="str">
        <f aca="false">IF(OR($B$100="",E150=0),"-",50-COUNTIF($B$100:$B$149,""))</f>
        <v>-</v>
      </c>
      <c r="F161" s="171" t="str">
        <f aca="false">IF(OR($B$100="",F150=0),"-",50-COUNTIF($B$100:$B$149,""))</f>
        <v>-</v>
      </c>
      <c r="G161" s="171" t="str">
        <f aca="false">IF(OR($B$100="",G150=0),"-",50-COUNTIF($B$100:$B$149,""))</f>
        <v>-</v>
      </c>
      <c r="H161" s="171" t="str">
        <f aca="false">IF(OR($B$100="",H150=0),"-",50-COUNTIF($B$100:$B$149,""))</f>
        <v>-</v>
      </c>
      <c r="I161" s="171" t="str">
        <f aca="false">IF(OR($B$100="",I150=0),"-",50-COUNTIF($B$100:$B$149,""))</f>
        <v>-</v>
      </c>
      <c r="J161" s="171" t="str">
        <f aca="false">IF(OR($B$100="",J150=0),"-",50-COUNTIF($B$100:$B$149,""))</f>
        <v>-</v>
      </c>
      <c r="K161" s="171" t="str">
        <f aca="false">IF(OR($B$100="",K150=0),"-",50-COUNTIF($B$100:$B$149,""))</f>
        <v>-</v>
      </c>
      <c r="L161" s="171" t="str">
        <f aca="false">IF(OR($B$100="",L150=0),"-",50-COUNTIF($B$100:$B$149,""))</f>
        <v>-</v>
      </c>
      <c r="M161" s="171" t="str">
        <f aca="false">IF(OR($B$100="",M150=0),"-",50-COUNTIF($B$100:$B$149,""))</f>
        <v>-</v>
      </c>
      <c r="N161" s="171" t="str">
        <f aca="false">IF(OR($B$100="",N150=0),"-",50-COUNTIF($B$100:$B$149,""))</f>
        <v>-</v>
      </c>
      <c r="O161" s="171" t="str">
        <f aca="false">IF(OR($B$100="",O150=0),"-",50-COUNTIF($B$100:$B$149,""))</f>
        <v>-</v>
      </c>
      <c r="P161" s="171" t="str">
        <f aca="false">IF(OR($B$100="",P150=0),"-",50-COUNTIF($B$100:$B$149,""))</f>
        <v>-</v>
      </c>
      <c r="Q161" s="171" t="str">
        <f aca="false">IF(OR($B$100="",Q150=0),"-",50-COUNTIF($B$100:$B$149,""))</f>
        <v>-</v>
      </c>
      <c r="R161" s="171" t="str">
        <f aca="false">IF(OR($B$100="",R150=0),"-",50-COUNTIF($B$100:$B$149,""))</f>
        <v>-</v>
      </c>
      <c r="S161" s="171" t="str">
        <f aca="false">IF(OR($B$100="",S150=0),"-",50-COUNTIF($B$100:$B$149,""))</f>
        <v>-</v>
      </c>
      <c r="T161" s="171" t="str">
        <f aca="false">IF(OR($B$100="",T150=0),"-",50-COUNTIF($B$100:$B$149,""))</f>
        <v>-</v>
      </c>
      <c r="U161" s="171" t="str">
        <f aca="false">IF(OR($B$100="",U150=0),"-",50-COUNTIF($B$100:$B$149,""))</f>
        <v>-</v>
      </c>
      <c r="V161" s="171" t="str">
        <f aca="false">IF(OR($B$100="",V150=0),"-",50-COUNTIF($B$100:$B$149,""))</f>
        <v>-</v>
      </c>
      <c r="W161" s="171" t="str">
        <f aca="false">IF(OR($B$100="",W150=0),"-",50-COUNTIF($B$100:$B$149,""))</f>
        <v>-</v>
      </c>
      <c r="X161" s="171" t="str">
        <f aca="false">IF(OR($B$100="",X150=0),"-",50-COUNTIF($B$100:$B$149,""))</f>
        <v>-</v>
      </c>
      <c r="Y161" s="171" t="str">
        <f aca="false">IF(OR($B$100="",Y150=0),"-",50-COUNTIF($B$100:$B$149,""))</f>
        <v>-</v>
      </c>
      <c r="Z161" s="171" t="str">
        <f aca="false">IF(OR($B$100="",Z150=0),"-",50-COUNTIF($B$100:$B$149,""))</f>
        <v>-</v>
      </c>
      <c r="AA161" s="171" t="str">
        <f aca="false">IF(OR($B$100="",AA150=0),"-",50-COUNTIF($B$100:$B$149,""))</f>
        <v>-</v>
      </c>
      <c r="AB161" s="171" t="str">
        <f aca="false">IF(OR($B$100="",AB150=0),"-",50-COUNTIF($B$100:$B$149,""))</f>
        <v>-</v>
      </c>
      <c r="AC161" s="171" t="str">
        <f aca="false">IF(OR($B$100="",AC150=0),"-",50-COUNTIF($B$100:$B$149,""))</f>
        <v>-</v>
      </c>
      <c r="AD161" s="171" t="str">
        <f aca="false">IF(OR($B$100="",AD150=0),"-",50-COUNTIF($B$100:$B$149,""))</f>
        <v>-</v>
      </c>
      <c r="AE161" s="171" t="str">
        <f aca="false">IF(OR($B$100="",AE150=0),"-",50-COUNTIF($B$100:$B$149,""))</f>
        <v>-</v>
      </c>
      <c r="AF161" s="171" t="str">
        <f aca="false">IF(OR($B$100="",AF150=0),"-",50-COUNTIF($B$100:$B$149,""))</f>
        <v>-</v>
      </c>
      <c r="AG161" s="171" t="str">
        <f aca="false">IF(OR($B$100="",AG150=0),"-",50-COUNTIF($B$100:$B$149,""))</f>
        <v>-</v>
      </c>
      <c r="AH161" s="171" t="str">
        <f aca="false">IF(OR($B$100="",AH150=0),"-",50-COUNTIF($B$100:$B$149,""))</f>
        <v>-</v>
      </c>
      <c r="AI161" s="171" t="str">
        <f aca="false">IF(OR($B$100="",AI150=0),"-",50-COUNTIF($B$100:$B$149,""))</f>
        <v>-</v>
      </c>
      <c r="AJ161" s="171" t="str">
        <f aca="false">IF(OR($B$100="",AJ150=0),"-",50-COUNTIF($B$100:$B$149,""))</f>
        <v>-</v>
      </c>
      <c r="AK161" s="171" t="str">
        <f aca="false">IF(OR($B$100="",AK150=0),"-",50-COUNTIF($B$100:$B$149,""))</f>
        <v>-</v>
      </c>
      <c r="AL161" s="171" t="str">
        <f aca="false">IF(OR($B$100="",AL150=0),"-",50-COUNTIF($B$100:$B$149,""))</f>
        <v>-</v>
      </c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201"/>
    </row>
    <row r="162" customFormat="false" ht="14.15" hidden="false" customHeight="false" outlineLevel="0" collapsed="false">
      <c r="A162" s="203"/>
      <c r="B162" s="216" t="s">
        <v>106</v>
      </c>
      <c r="C162" s="219"/>
      <c r="D162" s="273"/>
      <c r="E162" s="171" t="n">
        <f aca="false">IF(E$150=0,"-",SUM(E152:E156))</f>
        <v>0</v>
      </c>
      <c r="F162" s="169" t="n">
        <f aca="false">IF(F$150=0,"-",SUM(F152:F156))</f>
        <v>0</v>
      </c>
      <c r="G162" s="171" t="n">
        <f aca="false">IF(G$150=0,"-",SUM(G152:G156))</f>
        <v>0</v>
      </c>
      <c r="H162" s="168" t="n">
        <f aca="false">IF(H$150=0,"-",SUM(H152:H156))</f>
        <v>0</v>
      </c>
      <c r="I162" s="168" t="n">
        <f aca="false">IF(I$150=0,"-",SUM(I152:I156))</f>
        <v>0</v>
      </c>
      <c r="J162" s="169" t="n">
        <f aca="false">IF(J$150=0,"-",SUM(J152:J156))</f>
        <v>0</v>
      </c>
      <c r="K162" s="171" t="n">
        <f aca="false">IF(K$150=0,"-",SUM(K152:K156))</f>
        <v>0</v>
      </c>
      <c r="L162" s="168" t="n">
        <f aca="false">IF(L$150=0,"-",SUM(L152:L156))</f>
        <v>0</v>
      </c>
      <c r="M162" s="168" t="n">
        <f aca="false">IF(M$150=0,"-",SUM(M152:M156))</f>
        <v>0</v>
      </c>
      <c r="N162" s="169" t="n">
        <f aca="false">IF(N$150=0,"-",SUM(N152:N156))</f>
        <v>0</v>
      </c>
      <c r="O162" s="171" t="n">
        <f aca="false">IF(O$150=0,"-",SUM(O152:O156))</f>
        <v>0</v>
      </c>
      <c r="P162" s="168" t="n">
        <f aca="false">IF(P$150=0,"-",SUM(P152:P156))</f>
        <v>0</v>
      </c>
      <c r="Q162" s="168" t="n">
        <f aca="false">IF(Q$150=0,"-",SUM(Q152:Q156))</f>
        <v>0</v>
      </c>
      <c r="R162" s="168" t="n">
        <f aca="false">IF(R$150=0,"-",SUM(R152:R156))</f>
        <v>0</v>
      </c>
      <c r="S162" s="168" t="n">
        <f aca="false">IF(S$150=0,"-",SUM(S152:S156))</f>
        <v>0</v>
      </c>
      <c r="T162" s="168" t="n">
        <f aca="false">IF(T$150=0,"-",SUM(T152:T156))</f>
        <v>0</v>
      </c>
      <c r="U162" s="168" t="n">
        <f aca="false">IF(U$150=0,"-",SUM(U152:U156))</f>
        <v>0</v>
      </c>
      <c r="V162" s="169" t="n">
        <f aca="false">IF(V$150=0,"-",SUM(V152:V156))</f>
        <v>0</v>
      </c>
      <c r="W162" s="171" t="n">
        <f aca="false">IF(W$150=0,"-",SUM(W152:W156))</f>
        <v>0</v>
      </c>
      <c r="X162" s="168" t="n">
        <f aca="false">IF(X$150=0,"-",SUM(X152:X156))</f>
        <v>0</v>
      </c>
      <c r="Y162" s="168" t="n">
        <f aca="false">IF(Y$150=0,"-",SUM(Y152:Y156))</f>
        <v>0</v>
      </c>
      <c r="Z162" s="168" t="n">
        <f aca="false">IF(Z$150=0,"-",SUM(Z152:Z156))</f>
        <v>0</v>
      </c>
      <c r="AA162" s="168" t="n">
        <f aca="false">IF(AA$150=0,"-",SUM(AA152:AA156))</f>
        <v>0</v>
      </c>
      <c r="AB162" s="168" t="n">
        <f aca="false">IF(AB$150=0,"-",SUM(AB152:AB156))</f>
        <v>0</v>
      </c>
      <c r="AC162" s="168" t="n">
        <f aca="false">IF(AC$150=0,"-",SUM(AC152:AC156))</f>
        <v>0</v>
      </c>
      <c r="AD162" s="169" t="n">
        <f aca="false">IF(AD$150=0,"-",SUM(AD152:AD156))</f>
        <v>0</v>
      </c>
      <c r="AE162" s="171" t="n">
        <f aca="false">IF(AE$150=0,"-",SUM(AE152:AE156))</f>
        <v>0</v>
      </c>
      <c r="AF162" s="168" t="n">
        <f aca="false">IF(AF$150=0,"-",SUM(AF152:AF156))</f>
        <v>0</v>
      </c>
      <c r="AG162" s="168" t="n">
        <f aca="false">IF(AG$150=0,"-",SUM(AG152:AG156))</f>
        <v>0</v>
      </c>
      <c r="AH162" s="168" t="n">
        <f aca="false">IF(AH$150=0,"-",SUM(AH152:AH156))</f>
        <v>0</v>
      </c>
      <c r="AI162" s="168" t="n">
        <f aca="false">IF(AI$150=0,"-",SUM(AI152:AI156))</f>
        <v>0</v>
      </c>
      <c r="AJ162" s="168" t="n">
        <f aca="false">IF(AJ$150=0,"-",SUM(AJ152:AJ156))</f>
        <v>0</v>
      </c>
      <c r="AK162" s="168" t="n">
        <f aca="false">IF(AK$150=0,"-",SUM(AK152:AK156))</f>
        <v>0</v>
      </c>
      <c r="AL162" s="169" t="n">
        <f aca="false">IF(AL$150=0,"-",SUM(AL152:AL156))</f>
        <v>0</v>
      </c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201"/>
    </row>
    <row r="163" customFormat="false" ht="14.15" hidden="false" customHeight="false" outlineLevel="0" collapsed="false">
      <c r="A163" s="203"/>
      <c r="B163" s="216" t="s">
        <v>107</v>
      </c>
      <c r="C163" s="219"/>
      <c r="D163" s="273"/>
      <c r="E163" s="220" t="str">
        <f aca="false">IF(OR(E$150=0,E$150="-"),"-",E162/E160)</f>
        <v>-</v>
      </c>
      <c r="F163" s="220" t="str">
        <f aca="false">IF(OR(F$150=0,F$150="-"),"-",F162/F160)</f>
        <v>-</v>
      </c>
      <c r="G163" s="220" t="str">
        <f aca="false">IF(OR(G$150=0,G$150="-"),"-",G162/G160)</f>
        <v>-</v>
      </c>
      <c r="H163" s="220" t="str">
        <f aca="false">IF(OR(H$150=0,H$150="-"),"-",H162/H160)</f>
        <v>-</v>
      </c>
      <c r="I163" s="220" t="str">
        <f aca="false">IF(OR(I$150=0,I$150="-"),"-",I162/I160)</f>
        <v>-</v>
      </c>
      <c r="J163" s="220" t="str">
        <f aca="false">IF(OR(J$150=0,J$150="-"),"-",J162/J160)</f>
        <v>-</v>
      </c>
      <c r="K163" s="220" t="str">
        <f aca="false">IF(OR(K$150=0,K$150="-"),"-",K162/K160)</f>
        <v>-</v>
      </c>
      <c r="L163" s="220" t="str">
        <f aca="false">IF(OR(L$150=0,L$150="-"),"-",L162/L160)</f>
        <v>-</v>
      </c>
      <c r="M163" s="220" t="str">
        <f aca="false">IF(OR(M$150=0,M$150="-"),"-",M162/M160)</f>
        <v>-</v>
      </c>
      <c r="N163" s="220" t="str">
        <f aca="false">IF(OR(N$150=0,N$150="-"),"-",N162/N160)</f>
        <v>-</v>
      </c>
      <c r="O163" s="220" t="str">
        <f aca="false">IF(OR(O$150=0,O$150="-"),"-",O162/O160)</f>
        <v>-</v>
      </c>
      <c r="P163" s="220" t="str">
        <f aca="false">IF(OR(P$150=0,P$150="-"),"-",P162/P160)</f>
        <v>-</v>
      </c>
      <c r="Q163" s="220" t="str">
        <f aca="false">IF(OR(Q$150=0,Q$150="-"),"-",Q162/Q160)</f>
        <v>-</v>
      </c>
      <c r="R163" s="220" t="str">
        <f aca="false">IF(OR(R$150=0,R$150="-"),"-",R162/R160)</f>
        <v>-</v>
      </c>
      <c r="S163" s="220" t="str">
        <f aca="false">IF(OR(S$150=0,S$150="-"),"-",S162/S160)</f>
        <v>-</v>
      </c>
      <c r="T163" s="220" t="str">
        <f aca="false">IF(OR(T$150=0,T$150="-"),"-",T162/T160)</f>
        <v>-</v>
      </c>
      <c r="U163" s="220" t="str">
        <f aca="false">IF(OR(U$150=0,U$150="-"),"-",U162/U160)</f>
        <v>-</v>
      </c>
      <c r="V163" s="220" t="str">
        <f aca="false">IF(OR(V$150=0,V$150="-"),"-",V162/V160)</f>
        <v>-</v>
      </c>
      <c r="W163" s="220" t="str">
        <f aca="false">IF(OR(W$150=0,W$150="-"),"-",W162/W160)</f>
        <v>-</v>
      </c>
      <c r="X163" s="220" t="str">
        <f aca="false">IF(OR(X$150=0,X$150="-"),"-",X162/X160)</f>
        <v>-</v>
      </c>
      <c r="Y163" s="220" t="str">
        <f aca="false">IF(OR(Y$150=0,Y$150="-"),"-",Y162/Y160)</f>
        <v>-</v>
      </c>
      <c r="Z163" s="220" t="str">
        <f aca="false">IF(OR(Z$150=0,Z$150="-"),"-",Z162/Z160)</f>
        <v>-</v>
      </c>
      <c r="AA163" s="220" t="str">
        <f aca="false">IF(OR(AA$150=0,AA$150="-"),"-",AA162/AA160)</f>
        <v>-</v>
      </c>
      <c r="AB163" s="220" t="str">
        <f aca="false">IF(OR(AB$150=0,AB$150="-"),"-",AB162/AB160)</f>
        <v>-</v>
      </c>
      <c r="AC163" s="220" t="str">
        <f aca="false">IF(OR(AC$150=0,AC$150="-"),"-",AC162/AC160)</f>
        <v>-</v>
      </c>
      <c r="AD163" s="220" t="str">
        <f aca="false">IF(OR(AD$150=0,AD$150="-"),"-",AD162/AD160)</f>
        <v>-</v>
      </c>
      <c r="AE163" s="220" t="str">
        <f aca="false">IF(OR(AE$150=0,AE$150="-"),"-",AE162/AE160)</f>
        <v>-</v>
      </c>
      <c r="AF163" s="220" t="str">
        <f aca="false">IF(OR(AF$150=0,AF$150="-"),"-",AF162/AF160)</f>
        <v>-</v>
      </c>
      <c r="AG163" s="220" t="str">
        <f aca="false">IF(OR(AG$150=0,AG$150="-"),"-",AG162/AG160)</f>
        <v>-</v>
      </c>
      <c r="AH163" s="220" t="str">
        <f aca="false">IF(OR(AH$150=0,AH$150="-"),"-",AH162/AH160)</f>
        <v>-</v>
      </c>
      <c r="AI163" s="220" t="str">
        <f aca="false">IF(OR(AI$150=0,AI$150="-"),"-",AI162/AI160)</f>
        <v>-</v>
      </c>
      <c r="AJ163" s="220" t="str">
        <f aca="false">IF(OR(AJ$150=0,AJ$150="-"),"-",AJ162/AJ160)</f>
        <v>-</v>
      </c>
      <c r="AK163" s="220" t="str">
        <f aca="false">IF(OR(AK$150=0,AK$150="-"),"-",AK162/AK160)</f>
        <v>-</v>
      </c>
      <c r="AL163" s="220" t="str">
        <f aca="false">IF(OR(AL$150=0,AL$150="-"),"-",AL162/AL160)</f>
        <v>-</v>
      </c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201"/>
    </row>
    <row r="164" customFormat="false" ht="15" hidden="false" customHeight="false" outlineLevel="0" collapsed="false">
      <c r="A164" s="203"/>
      <c r="B164" s="216" t="s">
        <v>42</v>
      </c>
      <c r="C164" s="219"/>
      <c r="D164" s="273"/>
      <c r="E164" s="171" t="n">
        <f aca="false">IF(E$150=0,"-",SUM(E152:E154))</f>
        <v>0</v>
      </c>
      <c r="F164" s="169" t="n">
        <f aca="false">IF(F$150=0,"-",SUM(F152:F154))</f>
        <v>0</v>
      </c>
      <c r="G164" s="171" t="n">
        <f aca="false">IF(G$150=0,"-",SUM(G152:G154))</f>
        <v>0</v>
      </c>
      <c r="H164" s="168" t="n">
        <f aca="false">IF(H$150=0,"-",SUM(H152:H154))</f>
        <v>0</v>
      </c>
      <c r="I164" s="168" t="n">
        <f aca="false">IF(I$150=0,"-",SUM(I152:I154))</f>
        <v>0</v>
      </c>
      <c r="J164" s="169" t="n">
        <f aca="false">IF(J$150=0,"-",SUM(J152:J154))</f>
        <v>0</v>
      </c>
      <c r="K164" s="171" t="n">
        <f aca="false">IF(K$150=0,"-",SUM(K152:K154))</f>
        <v>0</v>
      </c>
      <c r="L164" s="168" t="n">
        <f aca="false">IF(L$150=0,"-",SUM(L152:L154))</f>
        <v>0</v>
      </c>
      <c r="M164" s="168" t="n">
        <f aca="false">IF(M$150=0,"-",SUM(M152:M154))</f>
        <v>0</v>
      </c>
      <c r="N164" s="169" t="n">
        <f aca="false">IF(N$150=0,"-",SUM(N152:N154))</f>
        <v>0</v>
      </c>
      <c r="O164" s="171" t="n">
        <f aca="false">IF(O$150=0,"-",SUM(O152:O154))</f>
        <v>0</v>
      </c>
      <c r="P164" s="168" t="n">
        <f aca="false">IF(P$150=0,"-",SUM(P152:P154))</f>
        <v>0</v>
      </c>
      <c r="Q164" s="168" t="n">
        <f aca="false">IF(Q$150=0,"-",SUM(Q152:Q154))</f>
        <v>0</v>
      </c>
      <c r="R164" s="168" t="n">
        <f aca="false">IF(R$150=0,"-",SUM(R152:R154))</f>
        <v>0</v>
      </c>
      <c r="S164" s="168" t="n">
        <f aca="false">IF(S$150=0,"-",SUM(S152:S154))</f>
        <v>0</v>
      </c>
      <c r="T164" s="168" t="n">
        <f aca="false">IF(T$150=0,"-",SUM(T152:T154))</f>
        <v>0</v>
      </c>
      <c r="U164" s="168" t="n">
        <f aca="false">IF(U$150=0,"-",SUM(U152:U154))</f>
        <v>0</v>
      </c>
      <c r="V164" s="169" t="n">
        <f aca="false">IF(V$150=0,"-",SUM(V152:V154))</f>
        <v>0</v>
      </c>
      <c r="W164" s="171" t="n">
        <f aca="false">IF(W$150=0,"-",SUM(W152:W154))</f>
        <v>0</v>
      </c>
      <c r="X164" s="168" t="n">
        <f aca="false">IF(X$150=0,"-",SUM(X152:X154))</f>
        <v>0</v>
      </c>
      <c r="Y164" s="168" t="n">
        <f aca="false">IF(Y$150=0,"-",SUM(Y152:Y154))</f>
        <v>0</v>
      </c>
      <c r="Z164" s="168" t="n">
        <f aca="false">IF(Z$150=0,"-",SUM(Z152:Z154))</f>
        <v>0</v>
      </c>
      <c r="AA164" s="168" t="n">
        <f aca="false">IF(AA$150=0,"-",SUM(AA152:AA154))</f>
        <v>0</v>
      </c>
      <c r="AB164" s="168" t="n">
        <f aca="false">IF(AB$150=0,"-",SUM(AB152:AB154))</f>
        <v>0</v>
      </c>
      <c r="AC164" s="168" t="n">
        <f aca="false">IF(AC$150=0,"-",SUM(AC152:AC154))</f>
        <v>0</v>
      </c>
      <c r="AD164" s="169" t="n">
        <f aca="false">IF(AD$150=0,"-",SUM(AD152:AD154))</f>
        <v>0</v>
      </c>
      <c r="AE164" s="171" t="n">
        <f aca="false">IF(AE$150=0,"-",SUM(AE152:AE154))</f>
        <v>0</v>
      </c>
      <c r="AF164" s="168" t="n">
        <f aca="false">IF(AF$150=0,"-",SUM(AF152:AF154))</f>
        <v>0</v>
      </c>
      <c r="AG164" s="168" t="n">
        <f aca="false">IF(AG$150=0,"-",SUM(AG152:AG154))</f>
        <v>0</v>
      </c>
      <c r="AH164" s="168" t="n">
        <f aca="false">IF(AH$150=0,"-",SUM(AH152:AH154))</f>
        <v>0</v>
      </c>
      <c r="AI164" s="168" t="n">
        <f aca="false">IF(AI$150=0,"-",SUM(AI152:AI154))</f>
        <v>0</v>
      </c>
      <c r="AJ164" s="168" t="n">
        <f aca="false">IF(AJ$150=0,"-",SUM(AJ152:AJ154))</f>
        <v>0</v>
      </c>
      <c r="AK164" s="168" t="n">
        <f aca="false">IF(AK$150=0,"-",SUM(AK152:AK154))</f>
        <v>0</v>
      </c>
      <c r="AL164" s="169" t="n">
        <f aca="false">IF(AL$150=0,"-",SUM(AL152:AL154))</f>
        <v>0</v>
      </c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201"/>
    </row>
    <row r="165" customFormat="false" ht="15" hidden="false" customHeight="false" outlineLevel="0" collapsed="false">
      <c r="A165" s="203"/>
      <c r="B165" s="216" t="s">
        <v>108</v>
      </c>
      <c r="C165" s="219"/>
      <c r="D165" s="273"/>
      <c r="E165" s="220" t="str">
        <f aca="false">IF(OR(E$150=0,E$150="-"),"-",E164/E160)</f>
        <v>-</v>
      </c>
      <c r="F165" s="220" t="str">
        <f aca="false">IF(OR(F$150=0,F$150="-"),"-",F164/F160)</f>
        <v>-</v>
      </c>
      <c r="G165" s="220" t="str">
        <f aca="false">IF(OR(G$150=0,G$150="-"),"-",G164/G160)</f>
        <v>-</v>
      </c>
      <c r="H165" s="220" t="str">
        <f aca="false">IF(OR(H$150=0,H$150="-"),"-",H164/H160)</f>
        <v>-</v>
      </c>
      <c r="I165" s="220" t="str">
        <f aca="false">IF(OR(I$150=0,I$150="-"),"-",I164/I160)</f>
        <v>-</v>
      </c>
      <c r="J165" s="220" t="str">
        <f aca="false">IF(OR(J$150=0,J$150="-"),"-",J164/J160)</f>
        <v>-</v>
      </c>
      <c r="K165" s="220" t="str">
        <f aca="false">IF(OR(K$150=0,K$150="-"),"-",K164/K160)</f>
        <v>-</v>
      </c>
      <c r="L165" s="220" t="str">
        <f aca="false">IF(OR(L$150=0,L$150="-"),"-",L164/L160)</f>
        <v>-</v>
      </c>
      <c r="M165" s="220" t="str">
        <f aca="false">IF(OR(M$150=0,M$150="-"),"-",M164/M160)</f>
        <v>-</v>
      </c>
      <c r="N165" s="220" t="str">
        <f aca="false">IF(OR(N$150=0,N$150="-"),"-",N164/N160)</f>
        <v>-</v>
      </c>
      <c r="O165" s="220" t="str">
        <f aca="false">IF(OR(O$150=0,O$150="-"),"-",O164/O160)</f>
        <v>-</v>
      </c>
      <c r="P165" s="220" t="str">
        <f aca="false">IF(OR(P$150=0,P$150="-"),"-",P164/P160)</f>
        <v>-</v>
      </c>
      <c r="Q165" s="220" t="str">
        <f aca="false">IF(OR(Q$150=0,Q$150="-"),"-",Q164/Q160)</f>
        <v>-</v>
      </c>
      <c r="R165" s="220" t="str">
        <f aca="false">IF(OR(R$150=0,R$150="-"),"-",R164/R160)</f>
        <v>-</v>
      </c>
      <c r="S165" s="220" t="str">
        <f aca="false">IF(OR(S$150=0,S$150="-"),"-",S164/S160)</f>
        <v>-</v>
      </c>
      <c r="T165" s="220" t="str">
        <f aca="false">IF(OR(T$150=0,T$150="-"),"-",T164/T160)</f>
        <v>-</v>
      </c>
      <c r="U165" s="220" t="str">
        <f aca="false">IF(OR(U$150=0,U$150="-"),"-",U164/U160)</f>
        <v>-</v>
      </c>
      <c r="V165" s="220" t="str">
        <f aca="false">IF(OR(V$150=0,V$150="-"),"-",V164/V160)</f>
        <v>-</v>
      </c>
      <c r="W165" s="220" t="str">
        <f aca="false">IF(OR(W$150=0,W$150="-"),"-",W164/W160)</f>
        <v>-</v>
      </c>
      <c r="X165" s="220" t="str">
        <f aca="false">IF(OR(X$150=0,X$150="-"),"-",X164/X160)</f>
        <v>-</v>
      </c>
      <c r="Y165" s="220" t="str">
        <f aca="false">IF(OR(Y$150=0,Y$150="-"),"-",Y164/Y160)</f>
        <v>-</v>
      </c>
      <c r="Z165" s="220" t="str">
        <f aca="false">IF(OR(Z$150=0,Z$150="-"),"-",Z164/Z160)</f>
        <v>-</v>
      </c>
      <c r="AA165" s="220" t="str">
        <f aca="false">IF(OR(AA$150=0,AA$150="-"),"-",AA164/AA160)</f>
        <v>-</v>
      </c>
      <c r="AB165" s="220" t="str">
        <f aca="false">IF(OR(AB$150=0,AB$150="-"),"-",AB164/AB160)</f>
        <v>-</v>
      </c>
      <c r="AC165" s="220" t="str">
        <f aca="false">IF(OR(AC$150=0,AC$150="-"),"-",AC164/AC160)</f>
        <v>-</v>
      </c>
      <c r="AD165" s="220" t="str">
        <f aca="false">IF(OR(AD$150=0,AD$150="-"),"-",AD164/AD160)</f>
        <v>-</v>
      </c>
      <c r="AE165" s="220" t="str">
        <f aca="false">IF(OR(AE$150=0,AE$150="-"),"-",AE164/AE160)</f>
        <v>-</v>
      </c>
      <c r="AF165" s="220" t="str">
        <f aca="false">IF(OR(AF$150=0,AF$150="-"),"-",AF164/AF160)</f>
        <v>-</v>
      </c>
      <c r="AG165" s="220" t="str">
        <f aca="false">IF(OR(AG$150=0,AG$150="-"),"-",AG164/AG160)</f>
        <v>-</v>
      </c>
      <c r="AH165" s="220" t="str">
        <f aca="false">IF(OR(AH$150=0,AH$150="-"),"-",AH164/AH160)</f>
        <v>-</v>
      </c>
      <c r="AI165" s="220" t="str">
        <f aca="false">IF(OR(AI$150=0,AI$150="-"),"-",AI164/AI160)</f>
        <v>-</v>
      </c>
      <c r="AJ165" s="220" t="str">
        <f aca="false">IF(OR(AJ$150=0,AJ$150="-"),"-",AJ164/AJ160)</f>
        <v>-</v>
      </c>
      <c r="AK165" s="220" t="str">
        <f aca="false">IF(OR(AK$150=0,AK$150="-"),"-",AK164/AK160)</f>
        <v>-</v>
      </c>
      <c r="AL165" s="220" t="str">
        <f aca="false">IF(OR(AL$150=0,AL$150="-"),"-",AL164/AL160)</f>
        <v>-</v>
      </c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201"/>
    </row>
    <row r="166" customFormat="false" ht="15" hidden="false" customHeight="false" outlineLevel="0" collapsed="false">
      <c r="A166" s="203"/>
      <c r="B166" s="216" t="s">
        <v>109</v>
      </c>
      <c r="C166" s="219"/>
      <c r="D166" s="273"/>
      <c r="E166" s="171" t="n">
        <f aca="false">IF(E$150=0,"-",SUM(E155:E156))</f>
        <v>0</v>
      </c>
      <c r="F166" s="169" t="n">
        <f aca="false">IF(F$150=0,"-",SUM(F155:F156))</f>
        <v>0</v>
      </c>
      <c r="G166" s="171" t="n">
        <f aca="false">IF(G$150=0,"-",SUM(G155:G156))</f>
        <v>0</v>
      </c>
      <c r="H166" s="168" t="n">
        <f aca="false">IF(H$150=0,"-",SUM(H155:H156))</f>
        <v>0</v>
      </c>
      <c r="I166" s="168" t="n">
        <f aca="false">IF(I$150=0,"-",SUM(I155:I156))</f>
        <v>0</v>
      </c>
      <c r="J166" s="169" t="n">
        <f aca="false">IF(J$150=0,"-",SUM(J155:J156))</f>
        <v>0</v>
      </c>
      <c r="K166" s="171" t="n">
        <f aca="false">IF(K$150=0,"-",SUM(K155:K156))</f>
        <v>0</v>
      </c>
      <c r="L166" s="168" t="n">
        <f aca="false">IF(L$150=0,"-",SUM(L155:L156))</f>
        <v>0</v>
      </c>
      <c r="M166" s="168" t="n">
        <f aca="false">IF(M$150=0,"-",SUM(M155:M156))</f>
        <v>0</v>
      </c>
      <c r="N166" s="169" t="n">
        <f aca="false">IF(N$150=0,"-",SUM(N155:N156))</f>
        <v>0</v>
      </c>
      <c r="O166" s="171" t="n">
        <f aca="false">IF(O$150=0,"-",SUM(O155:O156))</f>
        <v>0</v>
      </c>
      <c r="P166" s="168" t="n">
        <f aca="false">IF(P$150=0,"-",SUM(P155:P156))</f>
        <v>0</v>
      </c>
      <c r="Q166" s="168" t="n">
        <f aca="false">IF(Q$150=0,"-",SUM(Q155:Q156))</f>
        <v>0</v>
      </c>
      <c r="R166" s="168" t="n">
        <f aca="false">IF(R$150=0,"-",SUM(R155:R156))</f>
        <v>0</v>
      </c>
      <c r="S166" s="168" t="n">
        <f aca="false">IF(S$150=0,"-",SUM(S155:S156))</f>
        <v>0</v>
      </c>
      <c r="T166" s="168" t="n">
        <f aca="false">IF(T$150=0,"-",SUM(T155:T156))</f>
        <v>0</v>
      </c>
      <c r="U166" s="168" t="n">
        <f aca="false">IF(U$150=0,"-",SUM(U155:U156))</f>
        <v>0</v>
      </c>
      <c r="V166" s="169" t="n">
        <f aca="false">IF(V$150=0,"-",SUM(V155:V156))</f>
        <v>0</v>
      </c>
      <c r="W166" s="171" t="n">
        <f aca="false">IF(W$150=0,"-",SUM(W155:W156))</f>
        <v>0</v>
      </c>
      <c r="X166" s="168" t="n">
        <f aca="false">IF(X$150=0,"-",SUM(X155:X156))</f>
        <v>0</v>
      </c>
      <c r="Y166" s="168" t="n">
        <f aca="false">IF(Y$150=0,"-",SUM(Y155:Y156))</f>
        <v>0</v>
      </c>
      <c r="Z166" s="168" t="n">
        <f aca="false">IF(Z$150=0,"-",SUM(Z155:Z156))</f>
        <v>0</v>
      </c>
      <c r="AA166" s="168" t="n">
        <f aca="false">IF(AA$150=0,"-",SUM(AA155:AA156))</f>
        <v>0</v>
      </c>
      <c r="AB166" s="168" t="n">
        <f aca="false">IF(AB$150=0,"-",SUM(AB155:AB156))</f>
        <v>0</v>
      </c>
      <c r="AC166" s="168" t="n">
        <f aca="false">IF(AC$150=0,"-",SUM(AC155:AC156))</f>
        <v>0</v>
      </c>
      <c r="AD166" s="169" t="n">
        <f aca="false">IF(AD$150=0,"-",SUM(AD155:AD156))</f>
        <v>0</v>
      </c>
      <c r="AE166" s="171" t="n">
        <f aca="false">IF(AE$150=0,"-",SUM(AE155:AE156))</f>
        <v>0</v>
      </c>
      <c r="AF166" s="168" t="n">
        <f aca="false">IF(AF$150=0,"-",SUM(AF155:AF156))</f>
        <v>0</v>
      </c>
      <c r="AG166" s="168" t="n">
        <f aca="false">IF(AG$150=0,"-",SUM(AG155:AG156))</f>
        <v>0</v>
      </c>
      <c r="AH166" s="168" t="n">
        <f aca="false">IF(AH$150=0,"-",SUM(AH155:AH156))</f>
        <v>0</v>
      </c>
      <c r="AI166" s="168" t="n">
        <f aca="false">IF(AI$150=0,"-",SUM(AI155:AI156))</f>
        <v>0</v>
      </c>
      <c r="AJ166" s="168" t="n">
        <f aca="false">IF(AJ$150=0,"-",SUM(AJ155:AJ156))</f>
        <v>0</v>
      </c>
      <c r="AK166" s="168" t="n">
        <f aca="false">IF(AK$150=0,"-",SUM(AK155:AK156))</f>
        <v>0</v>
      </c>
      <c r="AL166" s="169" t="n">
        <f aca="false">IF(AL$150=0,"-",SUM(AL155:AL156))</f>
        <v>0</v>
      </c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201"/>
    </row>
    <row r="167" customFormat="false" ht="15" hidden="false" customHeight="false" outlineLevel="0" collapsed="false">
      <c r="A167" s="203"/>
      <c r="B167" s="216" t="s">
        <v>110</v>
      </c>
      <c r="C167" s="219"/>
      <c r="D167" s="273"/>
      <c r="E167" s="171" t="n">
        <f aca="false">IF(E$150=0,"-",SUM(E157:E159))</f>
        <v>0</v>
      </c>
      <c r="F167" s="169" t="n">
        <f aca="false">IF(F$150=0,"-",SUM(F157:F159))</f>
        <v>0</v>
      </c>
      <c r="G167" s="171" t="n">
        <f aca="false">IF(G$150=0,"-",SUM(G157:G159))</f>
        <v>0</v>
      </c>
      <c r="H167" s="168" t="n">
        <f aca="false">IF(H$150=0,"-",SUM(H157:H159))</f>
        <v>0</v>
      </c>
      <c r="I167" s="168" t="n">
        <f aca="false">IF(I$150=0,"-",SUM(I157:I159))</f>
        <v>0</v>
      </c>
      <c r="J167" s="169" t="n">
        <f aca="false">IF(J$150=0,"-",SUM(J157:J159))</f>
        <v>0</v>
      </c>
      <c r="K167" s="171" t="n">
        <f aca="false">IF(K$150=0,"-",SUM(K157:K159))</f>
        <v>0</v>
      </c>
      <c r="L167" s="168" t="n">
        <f aca="false">IF(L$150=0,"-",SUM(L157:L159))</f>
        <v>0</v>
      </c>
      <c r="M167" s="168" t="n">
        <f aca="false">IF(M$150=0,"-",SUM(M157:M159))</f>
        <v>0</v>
      </c>
      <c r="N167" s="169" t="n">
        <f aca="false">IF(N$150=0,"-",SUM(N157:N159))</f>
        <v>0</v>
      </c>
      <c r="O167" s="171" t="n">
        <f aca="false">IF(O$150=0,"-",SUM(O157:O159))</f>
        <v>0</v>
      </c>
      <c r="P167" s="168" t="n">
        <f aca="false">IF(P$150=0,"-",SUM(P157:P159))</f>
        <v>0</v>
      </c>
      <c r="Q167" s="168" t="n">
        <f aca="false">IF(Q$150=0,"-",SUM(Q157:Q159))</f>
        <v>0</v>
      </c>
      <c r="R167" s="168" t="n">
        <f aca="false">IF(R$150=0,"-",SUM(R157:R159))</f>
        <v>0</v>
      </c>
      <c r="S167" s="168" t="n">
        <f aca="false">IF(S$150=0,"-",SUM(S157:S159))</f>
        <v>0</v>
      </c>
      <c r="T167" s="168" t="n">
        <f aca="false">IF(T$150=0,"-",SUM(T157:T159))</f>
        <v>0</v>
      </c>
      <c r="U167" s="168" t="n">
        <f aca="false">IF(U$150=0,"-",SUM(U157:U159))</f>
        <v>0</v>
      </c>
      <c r="V167" s="169" t="n">
        <f aca="false">IF(V$150=0,"-",SUM(V157:V159))</f>
        <v>0</v>
      </c>
      <c r="W167" s="171" t="n">
        <f aca="false">IF(W$150=0,"-",SUM(W157:W159))</f>
        <v>0</v>
      </c>
      <c r="X167" s="168" t="n">
        <f aca="false">IF(X$150=0,"-",SUM(X157:X159))</f>
        <v>0</v>
      </c>
      <c r="Y167" s="168" t="n">
        <f aca="false">IF(Y$150=0,"-",SUM(Y157:Y159))</f>
        <v>0</v>
      </c>
      <c r="Z167" s="168" t="n">
        <f aca="false">IF(Z$150=0,"-",SUM(Z157:Z159))</f>
        <v>0</v>
      </c>
      <c r="AA167" s="168" t="n">
        <f aca="false">IF(AA$150=0,"-",SUM(AA157:AA159))</f>
        <v>0</v>
      </c>
      <c r="AB167" s="168" t="n">
        <f aca="false">IF(AB$150=0,"-",SUM(AB157:AB159))</f>
        <v>0</v>
      </c>
      <c r="AC167" s="168" t="n">
        <f aca="false">IF(AC$150=0,"-",SUM(AC157:AC159))</f>
        <v>0</v>
      </c>
      <c r="AD167" s="169" t="n">
        <f aca="false">IF(AD$150=0,"-",SUM(AD157:AD159))</f>
        <v>0</v>
      </c>
      <c r="AE167" s="171" t="n">
        <f aca="false">IF(AE$150=0,"-",SUM(AE157:AE159))</f>
        <v>0</v>
      </c>
      <c r="AF167" s="168" t="n">
        <f aca="false">IF(AF$150=0,"-",SUM(AF157:AF159))</f>
        <v>0</v>
      </c>
      <c r="AG167" s="168" t="n">
        <f aca="false">IF(AG$150=0,"-",SUM(AG157:AG159))</f>
        <v>0</v>
      </c>
      <c r="AH167" s="168" t="n">
        <f aca="false">IF(AH$150=0,"-",SUM(AH157:AH159))</f>
        <v>0</v>
      </c>
      <c r="AI167" s="168" t="n">
        <f aca="false">IF(AI$150=0,"-",SUM(AI157:AI159))</f>
        <v>0</v>
      </c>
      <c r="AJ167" s="168" t="n">
        <f aca="false">IF(AJ$150=0,"-",SUM(AJ157:AJ159))</f>
        <v>0</v>
      </c>
      <c r="AK167" s="168" t="n">
        <f aca="false">IF(AK$150=0,"-",SUM(AK157:AK159))</f>
        <v>0</v>
      </c>
      <c r="AL167" s="169" t="n">
        <f aca="false">IF(AL$150=0,"-",SUM(AL157:AL159))</f>
        <v>0</v>
      </c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201"/>
    </row>
    <row r="168" customFormat="false" ht="13.8" hidden="false" customHeight="false" outlineLevel="0" collapsed="false">
      <c r="A168" s="203"/>
      <c r="B168" s="160" t="s">
        <v>111</v>
      </c>
      <c r="C168" s="168"/>
      <c r="D168" s="170"/>
      <c r="E168" s="220" t="str">
        <f aca="false">IF(OR(E$150=0,E$150="-"),"-",E167/E160)</f>
        <v>-</v>
      </c>
      <c r="F168" s="220" t="str">
        <f aca="false">IF(OR(F$150=0,F$150="-"),"-",F167/F160)</f>
        <v>-</v>
      </c>
      <c r="G168" s="220" t="str">
        <f aca="false">IF(OR(G$150=0,G$150="-"),"-",G167/G160)</f>
        <v>-</v>
      </c>
      <c r="H168" s="220" t="str">
        <f aca="false">IF(OR(H$150=0,H$150="-"),"-",H167/H160)</f>
        <v>-</v>
      </c>
      <c r="I168" s="220" t="str">
        <f aca="false">IF(OR(I$150=0,I$150="-"),"-",I167/I160)</f>
        <v>-</v>
      </c>
      <c r="J168" s="220" t="str">
        <f aca="false">IF(OR(J$150=0,J$150="-"),"-",J167/J160)</f>
        <v>-</v>
      </c>
      <c r="K168" s="220" t="str">
        <f aca="false">IF(OR(K$150=0,K$150="-"),"-",K167/K160)</f>
        <v>-</v>
      </c>
      <c r="L168" s="220" t="str">
        <f aca="false">IF(OR(L$150=0,L$150="-"),"-",L167/L160)</f>
        <v>-</v>
      </c>
      <c r="M168" s="220" t="str">
        <f aca="false">IF(OR(M$150=0,M$150="-"),"-",M167/M160)</f>
        <v>-</v>
      </c>
      <c r="N168" s="220" t="str">
        <f aca="false">IF(OR(N$150=0,N$150="-"),"-",N167/N160)</f>
        <v>-</v>
      </c>
      <c r="O168" s="220" t="str">
        <f aca="false">IF(OR(O$150=0,O$150="-"),"-",O167/O160)</f>
        <v>-</v>
      </c>
      <c r="P168" s="220" t="str">
        <f aca="false">IF(OR(P$150=0,P$150="-"),"-",P167/P160)</f>
        <v>-</v>
      </c>
      <c r="Q168" s="220" t="str">
        <f aca="false">IF(OR(Q$150=0,Q$150="-"),"-",Q167/Q160)</f>
        <v>-</v>
      </c>
      <c r="R168" s="220" t="str">
        <f aca="false">IF(OR(R$150=0,R$150="-"),"-",R167/R160)</f>
        <v>-</v>
      </c>
      <c r="S168" s="220" t="str">
        <f aca="false">IF(OR(S$150=0,S$150="-"),"-",S167/S160)</f>
        <v>-</v>
      </c>
      <c r="T168" s="220" t="str">
        <f aca="false">IF(OR(T$150=0,T$150="-"),"-",T167/T160)</f>
        <v>-</v>
      </c>
      <c r="U168" s="220" t="str">
        <f aca="false">IF(OR(U$150=0,U$150="-"),"-",U167/U160)</f>
        <v>-</v>
      </c>
      <c r="V168" s="220" t="str">
        <f aca="false">IF(OR(V$150=0,V$150="-"),"-",V167/V160)</f>
        <v>-</v>
      </c>
      <c r="W168" s="220" t="str">
        <f aca="false">IF(OR(W$150=0,W$150="-"),"-",W167/W160)</f>
        <v>-</v>
      </c>
      <c r="X168" s="220" t="str">
        <f aca="false">IF(OR(X$150=0,X$150="-"),"-",X167/X160)</f>
        <v>-</v>
      </c>
      <c r="Y168" s="220" t="str">
        <f aca="false">IF(OR(Y$150=0,Y$150="-"),"-",Y167/Y160)</f>
        <v>-</v>
      </c>
      <c r="Z168" s="220" t="str">
        <f aca="false">IF(OR(Z$150=0,Z$150="-"),"-",Z167/Z160)</f>
        <v>-</v>
      </c>
      <c r="AA168" s="220" t="str">
        <f aca="false">IF(OR(AA$150=0,AA$150="-"),"-",AA167/AA160)</f>
        <v>-</v>
      </c>
      <c r="AB168" s="220" t="str">
        <f aca="false">IF(OR(AB$150=0,AB$150="-"),"-",AB167/AB160)</f>
        <v>-</v>
      </c>
      <c r="AC168" s="220" t="str">
        <f aca="false">IF(OR(AC$150=0,AC$150="-"),"-",AC167/AC160)</f>
        <v>-</v>
      </c>
      <c r="AD168" s="220" t="str">
        <f aca="false">IF(OR(AD$150=0,AD$150="-"),"-",AD167/AD160)</f>
        <v>-</v>
      </c>
      <c r="AE168" s="220" t="str">
        <f aca="false">IF(OR(AE$150=0,AE$150="-"),"-",AE167/AE160)</f>
        <v>-</v>
      </c>
      <c r="AF168" s="220" t="str">
        <f aca="false">IF(OR(AF$150=0,AF$150="-"),"-",AF167/AF160)</f>
        <v>-</v>
      </c>
      <c r="AG168" s="220" t="str">
        <f aca="false">IF(OR(AG$150=0,AG$150="-"),"-",AG167/AG160)</f>
        <v>-</v>
      </c>
      <c r="AH168" s="220" t="str">
        <f aca="false">IF(OR(AH$150=0,AH$150="-"),"-",AH167/AH160)</f>
        <v>-</v>
      </c>
      <c r="AI168" s="220" t="str">
        <f aca="false">IF(OR(AI$150=0,AI$150="-"),"-",AI167/AI160)</f>
        <v>-</v>
      </c>
      <c r="AJ168" s="220" t="str">
        <f aca="false">IF(OR(AJ$150=0,AJ$150="-"),"-",AJ167/AJ160)</f>
        <v>-</v>
      </c>
      <c r="AK168" s="220" t="str">
        <f aca="false">IF(OR(AK$150=0,AK$150="-"),"-",AK167/AK160)</f>
        <v>-</v>
      </c>
      <c r="AL168" s="220" t="str">
        <f aca="false">IF(OR(AL$150=0,AL$150="-"),"-",AL167/AL160)</f>
        <v>-</v>
      </c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201"/>
    </row>
    <row r="169" customFormat="false" ht="13.4" hidden="false" customHeight="false" outlineLevel="0" collapsed="false">
      <c r="A169" s="201"/>
      <c r="B169" s="21" t="s">
        <v>112</v>
      </c>
      <c r="C169" s="63"/>
      <c r="D169" s="274"/>
      <c r="E169" s="171" t="n">
        <f aca="false">IF(E$150=0,"-",SUM(E152:E155))</f>
        <v>0</v>
      </c>
      <c r="F169" s="169" t="n">
        <f aca="false">IF(F$150=0,"-",SUM(F152:F155))</f>
        <v>0</v>
      </c>
      <c r="G169" s="171" t="n">
        <f aca="false">IF(G$150=0,"-",SUM(G152:G155))</f>
        <v>0</v>
      </c>
      <c r="H169" s="168" t="n">
        <f aca="false">IF(H$150=0,"-",SUM(H152:H155))</f>
        <v>0</v>
      </c>
      <c r="I169" s="168" t="n">
        <f aca="false">IF(I$150=0,"-",SUM(I152:I155))</f>
        <v>0</v>
      </c>
      <c r="J169" s="169" t="n">
        <f aca="false">IF(J$150=0,"-",SUM(J152:J155))</f>
        <v>0</v>
      </c>
      <c r="K169" s="171" t="n">
        <f aca="false">IF(K$150=0,"-",SUM(K152:K155))</f>
        <v>0</v>
      </c>
      <c r="L169" s="168" t="n">
        <f aca="false">IF(L$150=0,"-",SUM(L152:L155))</f>
        <v>0</v>
      </c>
      <c r="M169" s="168" t="n">
        <f aca="false">IF(M$150=0,"-",SUM(M152:M155))</f>
        <v>0</v>
      </c>
      <c r="N169" s="169" t="n">
        <f aca="false">IF(N$150=0,"-",SUM(N152:N155))</f>
        <v>0</v>
      </c>
      <c r="O169" s="171" t="n">
        <f aca="false">IF(O$150=0,"-",SUM(O152:O155))</f>
        <v>0</v>
      </c>
      <c r="P169" s="168" t="n">
        <f aca="false">IF(P$150=0,"-",SUM(P152:P155))</f>
        <v>0</v>
      </c>
      <c r="Q169" s="168" t="n">
        <f aca="false">IF(Q$150=0,"-",SUM(Q152:Q155))</f>
        <v>0</v>
      </c>
      <c r="R169" s="168" t="n">
        <f aca="false">IF(R$150=0,"-",SUM(R152:R155))</f>
        <v>0</v>
      </c>
      <c r="S169" s="168" t="n">
        <f aca="false">IF(S$150=0,"-",SUM(S152:S155))</f>
        <v>0</v>
      </c>
      <c r="T169" s="168" t="n">
        <f aca="false">IF(T$150=0,"-",SUM(T152:T155))</f>
        <v>0</v>
      </c>
      <c r="U169" s="168" t="n">
        <f aca="false">IF(U$150=0,"-",SUM(U152:U155))</f>
        <v>0</v>
      </c>
      <c r="V169" s="169" t="n">
        <f aca="false">IF(V$150=0,"-",SUM(V152:V155))</f>
        <v>0</v>
      </c>
      <c r="W169" s="171" t="n">
        <f aca="false">IF(W$150=0,"-",SUM(W152:W155))</f>
        <v>0</v>
      </c>
      <c r="X169" s="168" t="n">
        <f aca="false">IF(X$150=0,"-",SUM(X152:X155))</f>
        <v>0</v>
      </c>
      <c r="Y169" s="168" t="n">
        <f aca="false">IF(Y$150=0,"-",SUM(Y152:Y155))</f>
        <v>0</v>
      </c>
      <c r="Z169" s="168" t="n">
        <f aca="false">IF(Z$150=0,"-",SUM(Z152:Z155))</f>
        <v>0</v>
      </c>
      <c r="AA169" s="168" t="n">
        <f aca="false">IF(AA$150=0,"-",SUM(AA152:AA155))</f>
        <v>0</v>
      </c>
      <c r="AB169" s="168" t="n">
        <f aca="false">IF(AB$150=0,"-",SUM(AB152:AB155))</f>
        <v>0</v>
      </c>
      <c r="AC169" s="168" t="n">
        <f aca="false">IF(AC$150=0,"-",SUM(AC152:AC155))</f>
        <v>0</v>
      </c>
      <c r="AD169" s="169" t="n">
        <f aca="false">IF(AD$150=0,"-",SUM(AD152:AD155))</f>
        <v>0</v>
      </c>
      <c r="AE169" s="171" t="n">
        <f aca="false">IF(AE$150=0,"-",SUM(AE152:AE155))</f>
        <v>0</v>
      </c>
      <c r="AF169" s="168" t="n">
        <f aca="false">IF(AF$150=0,"-",SUM(AF152:AF155))</f>
        <v>0</v>
      </c>
      <c r="AG169" s="168" t="n">
        <f aca="false">IF(AG$150=0,"-",SUM(AG152:AG155))</f>
        <v>0</v>
      </c>
      <c r="AH169" s="168" t="n">
        <f aca="false">IF(AH$150=0,"-",SUM(AH152:AH155))</f>
        <v>0</v>
      </c>
      <c r="AI169" s="168" t="n">
        <f aca="false">IF(AI$150=0,"-",SUM(AI152:AI155))</f>
        <v>0</v>
      </c>
      <c r="AJ169" s="168" t="n">
        <f aca="false">IF(AJ$150=0,"-",SUM(AJ152:AJ155))</f>
        <v>0</v>
      </c>
      <c r="AK169" s="168" t="n">
        <f aca="false">IF(AK$150=0,"-",SUM(AK152:AK155))</f>
        <v>0</v>
      </c>
      <c r="AL169" s="169" t="n">
        <f aca="false">IF(AL$150=0,"-",SUM(AL152:AL155))</f>
        <v>0</v>
      </c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  <c r="BY169" s="201"/>
      <c r="BZ169" s="201"/>
      <c r="CA169" s="201"/>
      <c r="CB169" s="201"/>
      <c r="CC169" s="201"/>
      <c r="CD169" s="201"/>
      <c r="CE169" s="201"/>
    </row>
    <row r="170" customFormat="false" ht="14.15" hidden="false" customHeight="false" outlineLevel="0" collapsed="false">
      <c r="A170" s="201"/>
      <c r="B170" s="216" t="s">
        <v>113</v>
      </c>
      <c r="C170" s="63"/>
      <c r="D170" s="274"/>
      <c r="E170" s="224" t="str">
        <f aca="false">IF(OR(E$150=0,E$150="-"),"-",E169/E160)</f>
        <v>-</v>
      </c>
      <c r="F170" s="224" t="str">
        <f aca="false">IF(OR(F$150=0,F$150="-"),"-",F169/F160)</f>
        <v>-</v>
      </c>
      <c r="G170" s="224" t="str">
        <f aca="false">IF(OR(G$150=0,G$150="-"),"-",G169/G160)</f>
        <v>-</v>
      </c>
      <c r="H170" s="224" t="str">
        <f aca="false">IF(OR(H$150=0,H$150="-"),"-",H169/H160)</f>
        <v>-</v>
      </c>
      <c r="I170" s="224" t="str">
        <f aca="false">IF(OR(I$150=0,I$150="-"),"-",I169/I160)</f>
        <v>-</v>
      </c>
      <c r="J170" s="224" t="str">
        <f aca="false">IF(OR(J$150=0,J$150="-"),"-",J169/J160)</f>
        <v>-</v>
      </c>
      <c r="K170" s="224" t="str">
        <f aca="false">IF(OR(K$150=0,K$150="-"),"-",K169/K160)</f>
        <v>-</v>
      </c>
      <c r="L170" s="224" t="str">
        <f aca="false">IF(OR(L$150=0,L$150="-"),"-",L169/L160)</f>
        <v>-</v>
      </c>
      <c r="M170" s="224" t="str">
        <f aca="false">IF(OR(M$150=0,M$150="-"),"-",M169/M160)</f>
        <v>-</v>
      </c>
      <c r="N170" s="224" t="str">
        <f aca="false">IF(OR(N$150=0,N$150="-"),"-",N169/N160)</f>
        <v>-</v>
      </c>
      <c r="O170" s="224" t="str">
        <f aca="false">IF(OR(O$150=0,O$150="-"),"-",O169/O160)</f>
        <v>-</v>
      </c>
      <c r="P170" s="224" t="str">
        <f aca="false">IF(OR(P$150=0,P$150="-"),"-",P169/P160)</f>
        <v>-</v>
      </c>
      <c r="Q170" s="224" t="str">
        <f aca="false">IF(OR(Q$150=0,Q$150="-"),"-",Q169/Q160)</f>
        <v>-</v>
      </c>
      <c r="R170" s="224" t="str">
        <f aca="false">IF(OR(R$150=0,R$150="-"),"-",R169/R160)</f>
        <v>-</v>
      </c>
      <c r="S170" s="224" t="str">
        <f aca="false">IF(OR(S$150=0,S$150="-"),"-",S169/S160)</f>
        <v>-</v>
      </c>
      <c r="T170" s="224" t="str">
        <f aca="false">IF(OR(T$150=0,T$150="-"),"-",T169/T160)</f>
        <v>-</v>
      </c>
      <c r="U170" s="224" t="str">
        <f aca="false">IF(OR(U$150=0,U$150="-"),"-",U169/U160)</f>
        <v>-</v>
      </c>
      <c r="V170" s="224" t="str">
        <f aca="false">IF(OR(V$150=0,V$150="-"),"-",V169/V160)</f>
        <v>-</v>
      </c>
      <c r="W170" s="224" t="str">
        <f aca="false">IF(OR(W$150=0,W$150="-"),"-",W169/W160)</f>
        <v>-</v>
      </c>
      <c r="X170" s="224" t="str">
        <f aca="false">IF(OR(X$150=0,X$150="-"),"-",X169/X160)</f>
        <v>-</v>
      </c>
      <c r="Y170" s="224" t="str">
        <f aca="false">IF(OR(Y$150=0,Y$150="-"),"-",Y169/Y160)</f>
        <v>-</v>
      </c>
      <c r="Z170" s="224" t="str">
        <f aca="false">IF(OR(Z$150=0,Z$150="-"),"-",Z169/Z160)</f>
        <v>-</v>
      </c>
      <c r="AA170" s="224" t="str">
        <f aca="false">IF(OR(AA$150=0,AA$150="-"),"-",AA169/AA160)</f>
        <v>-</v>
      </c>
      <c r="AB170" s="224" t="str">
        <f aca="false">IF(OR(AB$150=0,AB$150="-"),"-",AB169/AB160)</f>
        <v>-</v>
      </c>
      <c r="AC170" s="224" t="str">
        <f aca="false">IF(OR(AC$150=0,AC$150="-"),"-",AC169/AC160)</f>
        <v>-</v>
      </c>
      <c r="AD170" s="224" t="str">
        <f aca="false">IF(OR(AD$150=0,AD$150="-"),"-",AD169/AD160)</f>
        <v>-</v>
      </c>
      <c r="AE170" s="224" t="str">
        <f aca="false">IF(OR(AE$150=0,AE$150="-"),"-",AE169/AE160)</f>
        <v>-</v>
      </c>
      <c r="AF170" s="224" t="str">
        <f aca="false">IF(OR(AF$150=0,AF$150="-"),"-",AF169/AF160)</f>
        <v>-</v>
      </c>
      <c r="AG170" s="224" t="str">
        <f aca="false">IF(OR(AG$150=0,AG$150="-"),"-",AG169/AG160)</f>
        <v>-</v>
      </c>
      <c r="AH170" s="224" t="str">
        <f aca="false">IF(OR(AH$150=0,AH$150="-"),"-",AH169/AH160)</f>
        <v>-</v>
      </c>
      <c r="AI170" s="224" t="str">
        <f aca="false">IF(OR(AI$150=0,AI$150="-"),"-",AI169/AI160)</f>
        <v>-</v>
      </c>
      <c r="AJ170" s="224" t="str">
        <f aca="false">IF(OR(AJ$150=0,AJ$150="-"),"-",AJ169/AJ160)</f>
        <v>-</v>
      </c>
      <c r="AK170" s="224" t="str">
        <f aca="false">IF(OR(AK$150=0,AK$150="-"),"-",AK169/AK160)</f>
        <v>-</v>
      </c>
      <c r="AL170" s="224" t="str">
        <f aca="false">IF(OR(AL$150=0,AL$150="-"),"-",AL169/AL160)</f>
        <v>-</v>
      </c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  <c r="BY170" s="201"/>
      <c r="BZ170" s="201"/>
      <c r="CA170" s="201"/>
      <c r="CB170" s="201"/>
      <c r="CC170" s="201"/>
      <c r="CD170" s="201"/>
      <c r="CE170" s="201"/>
    </row>
    <row r="171" customFormat="false" ht="15" hidden="false" customHeight="true" outlineLevel="0" collapsed="false"/>
    <row r="172" customFormat="false" ht="15" hidden="false" customHeight="true" outlineLevel="0" collapsed="false">
      <c r="A172" s="225"/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25"/>
      <c r="S172" s="225"/>
      <c r="T172" s="225"/>
      <c r="U172" s="225"/>
      <c r="V172" s="225"/>
      <c r="W172" s="225"/>
      <c r="X172" s="225"/>
      <c r="Y172" s="225"/>
      <c r="Z172" s="225"/>
      <c r="AA172" s="225"/>
      <c r="AB172" s="225"/>
      <c r="AC172" s="225"/>
      <c r="AD172" s="225"/>
      <c r="AE172" s="225"/>
      <c r="AF172" s="225"/>
      <c r="AG172" s="225"/>
      <c r="AH172" s="225"/>
      <c r="AI172" s="225"/>
      <c r="AJ172" s="225"/>
      <c r="AK172" s="225"/>
      <c r="AL172" s="225"/>
      <c r="AM172" s="225"/>
      <c r="AN172" s="225"/>
      <c r="AO172" s="225"/>
      <c r="AP172" s="225"/>
      <c r="AQ172" s="225"/>
      <c r="AR172" s="225"/>
      <c r="AS172" s="225"/>
      <c r="AT172" s="225"/>
      <c r="AU172" s="225"/>
      <c r="AV172" s="225"/>
      <c r="AW172" s="225"/>
      <c r="AX172" s="225"/>
      <c r="AY172" s="225"/>
      <c r="AZ172" s="225"/>
      <c r="BA172" s="225"/>
      <c r="BB172" s="225"/>
      <c r="BC172" s="225"/>
      <c r="BD172" s="225"/>
      <c r="BE172" s="225"/>
      <c r="BF172" s="225"/>
      <c r="BG172" s="225"/>
      <c r="BH172" s="225"/>
      <c r="BI172" s="225"/>
      <c r="BJ172" s="225"/>
      <c r="BK172" s="225"/>
      <c r="BL172" s="225"/>
      <c r="BM172" s="225"/>
      <c r="BN172" s="225"/>
      <c r="BO172" s="225"/>
      <c r="BP172" s="225"/>
      <c r="BQ172" s="225"/>
      <c r="BR172" s="225"/>
      <c r="BS172" s="225"/>
      <c r="BT172" s="225"/>
      <c r="BU172" s="225"/>
      <c r="BV172" s="225"/>
      <c r="BW172" s="225"/>
      <c r="BX172" s="225"/>
      <c r="BY172" s="225"/>
      <c r="BZ172" s="225"/>
      <c r="CA172" s="225"/>
      <c r="CB172" s="225"/>
      <c r="CC172" s="225"/>
      <c r="CD172" s="225"/>
      <c r="CE172" s="225"/>
    </row>
    <row r="173" customFormat="false" ht="12.8" hidden="false" customHeight="false" outlineLevel="0" collapsed="false">
      <c r="A173" s="225"/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25"/>
      <c r="S173" s="225"/>
      <c r="T173" s="225"/>
      <c r="U173" s="225"/>
      <c r="V173" s="225"/>
      <c r="W173" s="225"/>
      <c r="X173" s="225"/>
      <c r="Y173" s="225"/>
      <c r="Z173" s="225"/>
      <c r="AA173" s="225"/>
      <c r="AB173" s="225"/>
      <c r="AC173" s="225"/>
      <c r="AD173" s="225"/>
      <c r="AE173" s="225"/>
      <c r="AF173" s="225"/>
      <c r="AG173" s="225"/>
      <c r="AH173" s="225"/>
      <c r="AI173" s="225"/>
      <c r="AJ173" s="225"/>
      <c r="AK173" s="225"/>
      <c r="AL173" s="225"/>
      <c r="AM173" s="225"/>
      <c r="AN173" s="225"/>
      <c r="AO173" s="225"/>
      <c r="AP173" s="225"/>
      <c r="AQ173" s="225"/>
      <c r="AR173" s="225"/>
      <c r="AS173" s="225"/>
      <c r="AT173" s="225"/>
      <c r="AU173" s="225"/>
      <c r="AV173" s="225"/>
      <c r="AW173" s="225"/>
      <c r="AX173" s="225"/>
      <c r="AY173" s="225"/>
      <c r="AZ173" s="225"/>
      <c r="BA173" s="225"/>
      <c r="BB173" s="225"/>
      <c r="BC173" s="225"/>
      <c r="BD173" s="225"/>
      <c r="BE173" s="225"/>
      <c r="BF173" s="225"/>
      <c r="BG173" s="225"/>
      <c r="BH173" s="225"/>
      <c r="BI173" s="225"/>
      <c r="BJ173" s="225"/>
      <c r="BK173" s="225"/>
      <c r="BL173" s="225"/>
      <c r="BM173" s="225"/>
      <c r="BN173" s="225"/>
      <c r="BO173" s="225"/>
      <c r="BP173" s="225"/>
      <c r="BQ173" s="225"/>
      <c r="BR173" s="225"/>
      <c r="BS173" s="225"/>
      <c r="BT173" s="225"/>
      <c r="BU173" s="225"/>
      <c r="BV173" s="225"/>
      <c r="BW173" s="225"/>
      <c r="BX173" s="225"/>
      <c r="BY173" s="225"/>
      <c r="BZ173" s="225"/>
      <c r="CA173" s="225"/>
      <c r="CB173" s="225"/>
      <c r="CC173" s="225"/>
      <c r="CD173" s="225"/>
      <c r="CE173" s="225"/>
    </row>
    <row r="174" customFormat="false" ht="60" hidden="false" customHeight="true" outlineLevel="0" collapsed="false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275"/>
      <c r="BX174" s="4"/>
      <c r="BY174" s="4"/>
      <c r="BZ174" s="4"/>
      <c r="CA174" s="4"/>
      <c r="CB174" s="4"/>
      <c r="CC174" s="4"/>
      <c r="CD174" s="4"/>
      <c r="CE174" s="4"/>
    </row>
    <row r="175" customFormat="false" ht="12.8" hidden="false" customHeight="false" outlineLevel="0" collapsed="false">
      <c r="A175" s="276"/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  <c r="AF175" s="276"/>
      <c r="AG175" s="276"/>
      <c r="AH175" s="276"/>
      <c r="AI175" s="276"/>
      <c r="AJ175" s="276"/>
      <c r="AK175" s="276"/>
      <c r="AL175" s="276"/>
      <c r="AM175" s="276"/>
      <c r="AN175" s="276"/>
      <c r="AO175" s="276"/>
      <c r="AP175" s="225"/>
      <c r="AQ175" s="225"/>
      <c r="AR175" s="225"/>
      <c r="AS175" s="225"/>
      <c r="AT175" s="225"/>
      <c r="AU175" s="225"/>
      <c r="AV175" s="225"/>
      <c r="AW175" s="225"/>
      <c r="AX175" s="225"/>
      <c r="AY175" s="225"/>
      <c r="AZ175" s="225"/>
      <c r="BA175" s="225"/>
      <c r="BB175" s="225"/>
      <c r="BC175" s="225"/>
      <c r="BD175" s="225"/>
      <c r="BE175" s="225"/>
      <c r="BF175" s="225"/>
      <c r="BG175" s="225"/>
      <c r="BH175" s="225"/>
      <c r="BI175" s="225"/>
      <c r="BJ175" s="225"/>
      <c r="BK175" s="225"/>
      <c r="BL175" s="225"/>
      <c r="BM175" s="225"/>
      <c r="BN175" s="225"/>
      <c r="BO175" s="225"/>
      <c r="BP175" s="225"/>
      <c r="BQ175" s="225"/>
      <c r="BR175" s="225"/>
      <c r="BS175" s="225"/>
      <c r="BT175" s="225"/>
      <c r="BU175" s="225"/>
      <c r="BV175" s="225"/>
      <c r="BW175" s="225"/>
      <c r="BX175" s="276"/>
      <c r="BY175" s="276"/>
      <c r="BZ175" s="276"/>
      <c r="CA175" s="276"/>
      <c r="CB175" s="276"/>
      <c r="CC175" s="276"/>
      <c r="CD175" s="276"/>
      <c r="CE175" s="276"/>
    </row>
    <row r="176" customFormat="false" ht="15" hidden="false" customHeight="false" outlineLevel="0" collapsed="false">
      <c r="A176" s="277"/>
      <c r="B176" s="277"/>
      <c r="C176" s="277"/>
      <c r="D176" s="277"/>
      <c r="E176" s="227" t="s">
        <v>0</v>
      </c>
      <c r="F176" s="227"/>
      <c r="G176" s="227"/>
      <c r="H176" s="278" t="e">
        <f aca="false">H90</f>
        <v>#N/A</v>
      </c>
      <c r="I176" s="278"/>
      <c r="J176" s="278"/>
      <c r="K176" s="278"/>
      <c r="L176" s="278"/>
      <c r="M176" s="278"/>
      <c r="N176" s="278"/>
      <c r="O176" s="278"/>
      <c r="P176" s="53"/>
      <c r="Q176" s="277"/>
      <c r="R176" s="277"/>
      <c r="S176" s="13" t="s">
        <v>1</v>
      </c>
      <c r="T176" s="277"/>
      <c r="U176" s="277"/>
      <c r="V176" s="277"/>
      <c r="W176" s="277"/>
      <c r="X176" s="277"/>
      <c r="Y176" s="277"/>
      <c r="Z176" s="230"/>
      <c r="AA176" s="230"/>
      <c r="AB176" s="230"/>
      <c r="AC176" s="230"/>
      <c r="AD176" s="230"/>
      <c r="AE176" s="230"/>
      <c r="AF176" s="230"/>
      <c r="AG176" s="279" t="s">
        <v>2</v>
      </c>
      <c r="AH176" s="279"/>
      <c r="AI176" s="280" t="s">
        <v>3</v>
      </c>
      <c r="AJ176" s="280"/>
      <c r="AK176" s="277"/>
      <c r="AL176" s="277"/>
      <c r="AM176" s="277"/>
      <c r="AN176" s="277"/>
      <c r="AO176" s="277"/>
      <c r="AP176" s="281"/>
      <c r="AQ176" s="281"/>
      <c r="AR176" s="281"/>
      <c r="AS176" s="281"/>
      <c r="AT176" s="281"/>
      <c r="AU176" s="281"/>
      <c r="AV176" s="281"/>
      <c r="AW176" s="281"/>
      <c r="AX176" s="281"/>
      <c r="AY176" s="281"/>
      <c r="AZ176" s="281"/>
      <c r="BA176" s="281"/>
      <c r="BB176" s="281"/>
      <c r="BC176" s="281"/>
      <c r="BD176" s="281"/>
      <c r="BE176" s="281"/>
      <c r="BF176" s="281"/>
      <c r="BG176" s="281"/>
      <c r="BH176" s="281"/>
      <c r="BI176" s="281"/>
      <c r="BJ176" s="281"/>
      <c r="BK176" s="281"/>
      <c r="BL176" s="281"/>
      <c r="BM176" s="281"/>
      <c r="BN176" s="281"/>
      <c r="BO176" s="281"/>
      <c r="BP176" s="281"/>
      <c r="BQ176" s="281"/>
      <c r="BR176" s="281"/>
      <c r="BS176" s="281"/>
      <c r="BT176" s="281"/>
      <c r="BU176" s="281"/>
      <c r="BV176" s="281"/>
      <c r="BW176" s="281"/>
      <c r="BX176" s="277"/>
      <c r="BY176" s="277"/>
      <c r="BZ176" s="277"/>
      <c r="CA176" s="277"/>
      <c r="CB176" s="277"/>
      <c r="CC176" s="277"/>
      <c r="CD176" s="277"/>
      <c r="CE176" s="282"/>
    </row>
    <row r="177" customFormat="false" ht="17.35" hidden="false" customHeight="false" outlineLevel="0" collapsed="false">
      <c r="A177" s="277"/>
      <c r="B177" s="283" t="s">
        <v>153</v>
      </c>
      <c r="C177" s="277"/>
      <c r="D177" s="277"/>
      <c r="E177" s="227" t="s">
        <v>5</v>
      </c>
      <c r="F177" s="227"/>
      <c r="G177" s="227"/>
      <c r="H177" s="284" t="n">
        <f aca="false">H91</f>
        <v>11</v>
      </c>
      <c r="I177" s="284" t="str">
        <f aca="false">I6</f>
        <v>D</v>
      </c>
      <c r="J177" s="284"/>
      <c r="K177" s="284"/>
      <c r="L177" s="53"/>
      <c r="M177" s="53"/>
      <c r="N177" s="53"/>
      <c r="O177" s="53"/>
      <c r="P177" s="53"/>
      <c r="Q177" s="277"/>
      <c r="R177" s="277"/>
      <c r="S177" s="26" t="s">
        <v>6</v>
      </c>
      <c r="T177" s="277"/>
      <c r="U177" s="27" t="s">
        <v>7</v>
      </c>
      <c r="V177" s="27"/>
      <c r="W177" s="27"/>
      <c r="X177" s="27"/>
      <c r="Y177" s="277"/>
      <c r="Z177" s="285" t="s">
        <v>8</v>
      </c>
      <c r="AA177" s="285"/>
      <c r="AB177" s="285"/>
      <c r="AC177" s="285"/>
      <c r="AD177" s="285"/>
      <c r="AE177" s="285"/>
      <c r="AF177" s="285"/>
      <c r="AG177" s="286" t="str">
        <f aca="false">IF($B$186="","",COUNTIF($CE$186:$CE$235,"6/3 සමත්"))</f>
        <v/>
      </c>
      <c r="AH177" s="286"/>
      <c r="AI177" s="237" t="str">
        <f aca="false">IF($B$186="","",(AG177/$U$178)*100)</f>
        <v/>
      </c>
      <c r="AJ177" s="237"/>
      <c r="AK177" s="277"/>
      <c r="AL177" s="277"/>
      <c r="AM177" s="277"/>
      <c r="AN177" s="277"/>
      <c r="AO177" s="277"/>
      <c r="AP177" s="281"/>
      <c r="AQ177" s="281"/>
      <c r="AR177" s="281"/>
      <c r="AS177" s="281"/>
      <c r="AT177" s="281"/>
      <c r="AU177" s="281"/>
      <c r="AV177" s="281"/>
      <c r="AW177" s="281"/>
      <c r="AX177" s="281"/>
      <c r="AY177" s="281"/>
      <c r="AZ177" s="281"/>
      <c r="BA177" s="281"/>
      <c r="BB177" s="281"/>
      <c r="BC177" s="281"/>
      <c r="BD177" s="281"/>
      <c r="BE177" s="281"/>
      <c r="BF177" s="281"/>
      <c r="BG177" s="281"/>
      <c r="BH177" s="281"/>
      <c r="BI177" s="281"/>
      <c r="BJ177" s="281"/>
      <c r="BK177" s="281"/>
      <c r="BL177" s="281"/>
      <c r="BM177" s="281"/>
      <c r="BN177" s="281"/>
      <c r="BO177" s="281"/>
      <c r="BP177" s="281"/>
      <c r="BQ177" s="281"/>
      <c r="BR177" s="281"/>
      <c r="BS177" s="281"/>
      <c r="BT177" s="281"/>
      <c r="BU177" s="281"/>
      <c r="BV177" s="281"/>
      <c r="BW177" s="281"/>
      <c r="BX177" s="277"/>
      <c r="BY177" s="277"/>
      <c r="BZ177" s="277"/>
      <c r="CA177" s="277"/>
      <c r="CB177" s="277"/>
      <c r="CC177" s="277"/>
      <c r="CD177" s="277"/>
      <c r="CE177" s="282"/>
    </row>
    <row r="178" customFormat="false" ht="17.35" hidden="false" customHeight="false" outlineLevel="0" collapsed="false">
      <c r="A178" s="277"/>
      <c r="B178" s="283"/>
      <c r="C178" s="277"/>
      <c r="D178" s="277"/>
      <c r="E178" s="227" t="s">
        <v>9</v>
      </c>
      <c r="F178" s="227"/>
      <c r="G178" s="227"/>
      <c r="H178" s="278" t="str">
        <f aca="false">H92</f>
        <v/>
      </c>
      <c r="I178" s="278"/>
      <c r="J178" s="284"/>
      <c r="K178" s="284"/>
      <c r="L178" s="53"/>
      <c r="M178" s="53"/>
      <c r="N178" s="53"/>
      <c r="O178" s="53"/>
      <c r="P178" s="53"/>
      <c r="Q178" s="277"/>
      <c r="R178" s="277"/>
      <c r="S178" s="34" t="s">
        <v>10</v>
      </c>
      <c r="T178" s="277"/>
      <c r="U178" s="27" t="n">
        <f aca="false">IF($B$186="",0,50-COUNTIF($B$186:$B$235,""))</f>
        <v>0</v>
      </c>
      <c r="V178" s="27"/>
      <c r="W178" s="27"/>
      <c r="X178" s="27"/>
      <c r="Y178" s="277"/>
      <c r="Z178" s="285" t="s">
        <v>11</v>
      </c>
      <c r="AA178" s="285"/>
      <c r="AB178" s="285"/>
      <c r="AC178" s="285"/>
      <c r="AD178" s="285"/>
      <c r="AE178" s="285"/>
      <c r="AF178" s="285"/>
      <c r="AG178" s="35" t="str">
        <f aca="false">IF($B$186="","",COUNTIF($CE$186:$CE$235,"5/3 සමත්"))</f>
        <v/>
      </c>
      <c r="AH178" s="35"/>
      <c r="AI178" s="36" t="str">
        <f aca="false">IF($B$186="","",(AG178/$U$178)*100)</f>
        <v/>
      </c>
      <c r="AJ178" s="36"/>
      <c r="AK178" s="277"/>
      <c r="AL178" s="277"/>
      <c r="AM178" s="277"/>
      <c r="AN178" s="277"/>
      <c r="AO178" s="277"/>
      <c r="AP178" s="281"/>
      <c r="AQ178" s="281"/>
      <c r="AR178" s="281"/>
      <c r="AS178" s="281"/>
      <c r="AT178" s="281"/>
      <c r="AU178" s="281"/>
      <c r="AV178" s="281"/>
      <c r="AW178" s="281"/>
      <c r="AX178" s="281"/>
      <c r="AY178" s="281"/>
      <c r="AZ178" s="281"/>
      <c r="BA178" s="281"/>
      <c r="BB178" s="281"/>
      <c r="BC178" s="281"/>
      <c r="BD178" s="281"/>
      <c r="BE178" s="281"/>
      <c r="BF178" s="281"/>
      <c r="BG178" s="281"/>
      <c r="BH178" s="281"/>
      <c r="BI178" s="281"/>
      <c r="BJ178" s="281"/>
      <c r="BK178" s="281"/>
      <c r="BL178" s="281"/>
      <c r="BM178" s="281"/>
      <c r="BN178" s="281"/>
      <c r="BO178" s="281"/>
      <c r="BP178" s="281"/>
      <c r="BQ178" s="281"/>
      <c r="BR178" s="281"/>
      <c r="BS178" s="281"/>
      <c r="BT178" s="281"/>
      <c r="BU178" s="281"/>
      <c r="BV178" s="281"/>
      <c r="BW178" s="281"/>
      <c r="BX178" s="277"/>
      <c r="BY178" s="277"/>
      <c r="BZ178" s="277"/>
      <c r="CA178" s="277"/>
      <c r="CB178" s="277"/>
      <c r="CC178" s="277"/>
      <c r="CD178" s="277"/>
      <c r="CE178" s="282"/>
    </row>
    <row r="179" customFormat="false" ht="15" hidden="false" customHeight="false" outlineLevel="0" collapsed="false">
      <c r="A179" s="277"/>
      <c r="B179" s="283"/>
      <c r="C179" s="277"/>
      <c r="D179" s="277"/>
      <c r="E179" s="227" t="s">
        <v>12</v>
      </c>
      <c r="F179" s="227"/>
      <c r="G179" s="227"/>
      <c r="H179" s="278" t="s">
        <v>13</v>
      </c>
      <c r="I179" s="278"/>
      <c r="J179" s="284"/>
      <c r="K179" s="284"/>
      <c r="L179" s="53"/>
      <c r="M179" s="53"/>
      <c r="N179" s="53"/>
      <c r="O179" s="53"/>
      <c r="P179" s="53"/>
      <c r="Q179" s="277"/>
      <c r="R179" s="277"/>
      <c r="S179" s="37" t="s">
        <v>14</v>
      </c>
      <c r="T179" s="277"/>
      <c r="U179" s="277"/>
      <c r="V179" s="277"/>
      <c r="W179" s="277"/>
      <c r="X179" s="277"/>
      <c r="Y179" s="277"/>
      <c r="Z179" s="287" t="s">
        <v>15</v>
      </c>
      <c r="AA179" s="287"/>
      <c r="AB179" s="287"/>
      <c r="AC179" s="287"/>
      <c r="AD179" s="287"/>
      <c r="AE179" s="287"/>
      <c r="AF179" s="287"/>
      <c r="AG179" s="231" t="str">
        <f aca="false">IF($B$186="","",SUM(AG177:AG178))</f>
        <v/>
      </c>
      <c r="AH179" s="231"/>
      <c r="AI179" s="288" t="str">
        <f aca="false">IF($B$186="","",(AG179/$U$178)*100)</f>
        <v/>
      </c>
      <c r="AJ179" s="288"/>
      <c r="AK179" s="277"/>
      <c r="AL179" s="277"/>
      <c r="AM179" s="277"/>
      <c r="AN179" s="277"/>
      <c r="AO179" s="277"/>
      <c r="AP179" s="281"/>
      <c r="AQ179" s="281"/>
      <c r="AR179" s="281"/>
      <c r="AS179" s="281"/>
      <c r="AT179" s="281"/>
      <c r="AU179" s="281"/>
      <c r="AV179" s="281"/>
      <c r="AW179" s="281"/>
      <c r="AX179" s="281"/>
      <c r="AY179" s="281"/>
      <c r="AZ179" s="281"/>
      <c r="BA179" s="281"/>
      <c r="BB179" s="281"/>
      <c r="BC179" s="281"/>
      <c r="BD179" s="281"/>
      <c r="BE179" s="281"/>
      <c r="BF179" s="281"/>
      <c r="BG179" s="281"/>
      <c r="BH179" s="281"/>
      <c r="BI179" s="281"/>
      <c r="BJ179" s="281"/>
      <c r="BK179" s="281"/>
      <c r="BL179" s="281"/>
      <c r="BM179" s="281"/>
      <c r="BN179" s="281"/>
      <c r="BO179" s="281"/>
      <c r="BP179" s="281"/>
      <c r="BQ179" s="281"/>
      <c r="BR179" s="281"/>
      <c r="BS179" s="281"/>
      <c r="BT179" s="281"/>
      <c r="BU179" s="281"/>
      <c r="BV179" s="281"/>
      <c r="BW179" s="281"/>
      <c r="BX179" s="277"/>
      <c r="BY179" s="277"/>
      <c r="BZ179" s="277"/>
      <c r="CA179" s="277"/>
      <c r="CB179" s="277"/>
      <c r="CC179" s="277"/>
      <c r="CD179" s="277"/>
      <c r="CE179" s="282"/>
    </row>
    <row r="180" customFormat="false" ht="15" hidden="false" customHeight="false" outlineLevel="0" collapsed="false">
      <c r="A180" s="277"/>
      <c r="B180" s="289" t="n">
        <f aca="false">B94</f>
        <v>2025</v>
      </c>
      <c r="C180" s="277"/>
      <c r="D180" s="277"/>
      <c r="E180" s="227" t="s">
        <v>16</v>
      </c>
      <c r="F180" s="227"/>
      <c r="G180" s="227"/>
      <c r="H180" s="278" t="s">
        <v>21</v>
      </c>
      <c r="I180" s="278"/>
      <c r="J180" s="278"/>
      <c r="K180" s="278"/>
      <c r="L180" s="278"/>
      <c r="M180" s="278"/>
      <c r="N180" s="290" t="s">
        <v>18</v>
      </c>
      <c r="O180" s="291" t="n">
        <f aca="false">O94</f>
        <v>2025</v>
      </c>
      <c r="P180" s="291"/>
      <c r="Q180" s="277"/>
      <c r="R180" s="277"/>
      <c r="S180" s="46" t="s">
        <v>19</v>
      </c>
      <c r="T180" s="277"/>
      <c r="U180" s="277"/>
      <c r="V180" s="277"/>
      <c r="W180" s="277"/>
      <c r="X180" s="277"/>
      <c r="Y180" s="277"/>
      <c r="Z180" s="285" t="s">
        <v>20</v>
      </c>
      <c r="AA180" s="285"/>
      <c r="AB180" s="285"/>
      <c r="AC180" s="285"/>
      <c r="AD180" s="285"/>
      <c r="AE180" s="285"/>
      <c r="AF180" s="285"/>
      <c r="AG180" s="47" t="str">
        <f aca="false">IF($B$186="","",COUNTIF($CE$186:$CE$235,"සමත් කළ හැකි"))</f>
        <v/>
      </c>
      <c r="AH180" s="47"/>
      <c r="AI180" s="48" t="str">
        <f aca="false">IF($B$186="","",(AG180/$U$178)*100)</f>
        <v/>
      </c>
      <c r="AJ180" s="48"/>
      <c r="AK180" s="277"/>
      <c r="AL180" s="277"/>
      <c r="AM180" s="277"/>
      <c r="AN180" s="277"/>
      <c r="AO180" s="277"/>
      <c r="AP180" s="281"/>
      <c r="AQ180" s="281"/>
      <c r="AR180" s="281"/>
      <c r="AS180" s="281"/>
      <c r="AT180" s="281"/>
      <c r="AU180" s="281"/>
      <c r="AV180" s="281"/>
      <c r="AW180" s="281"/>
      <c r="AX180" s="281"/>
      <c r="AY180" s="281"/>
      <c r="AZ180" s="281"/>
      <c r="BA180" s="281"/>
      <c r="BB180" s="281"/>
      <c r="BC180" s="281"/>
      <c r="BD180" s="281"/>
      <c r="BE180" s="281"/>
      <c r="BF180" s="281"/>
      <c r="BG180" s="281"/>
      <c r="BH180" s="281"/>
      <c r="BI180" s="281"/>
      <c r="BJ180" s="281"/>
      <c r="BK180" s="281"/>
      <c r="BL180" s="281"/>
      <c r="BM180" s="281"/>
      <c r="BN180" s="281"/>
      <c r="BO180" s="281"/>
      <c r="BP180" s="281"/>
      <c r="BQ180" s="281"/>
      <c r="BR180" s="281"/>
      <c r="BS180" s="281"/>
      <c r="BT180" s="281"/>
      <c r="BU180" s="281"/>
      <c r="BV180" s="281"/>
      <c r="BW180" s="281"/>
      <c r="BX180" s="277"/>
      <c r="BY180" s="277"/>
      <c r="BZ180" s="277"/>
      <c r="CA180" s="277"/>
      <c r="CB180" s="277"/>
      <c r="CC180" s="277"/>
      <c r="CD180" s="277"/>
      <c r="CE180" s="282"/>
    </row>
    <row r="181" customFormat="false" ht="15" hidden="false" customHeight="false" outlineLevel="0" collapsed="false">
      <c r="A181" s="277"/>
      <c r="B181" s="289"/>
      <c r="C181" s="277"/>
      <c r="D181" s="277"/>
      <c r="E181" s="245" t="s">
        <v>22</v>
      </c>
      <c r="F181" s="246"/>
      <c r="G181" s="246"/>
      <c r="H181" s="53"/>
      <c r="I181" s="53"/>
      <c r="J181" s="53"/>
      <c r="K181" s="53"/>
      <c r="L181" s="53"/>
      <c r="M181" s="247"/>
      <c r="N181" s="277"/>
      <c r="O181" s="277"/>
      <c r="P181" s="277"/>
      <c r="Q181" s="277"/>
      <c r="R181" s="277"/>
      <c r="S181" s="277"/>
      <c r="T181" s="277"/>
      <c r="U181" s="277"/>
      <c r="V181" s="277"/>
      <c r="W181" s="277"/>
      <c r="X181" s="277"/>
      <c r="Y181" s="277"/>
      <c r="Z181" s="285" t="s">
        <v>23</v>
      </c>
      <c r="AA181" s="285"/>
      <c r="AB181" s="285"/>
      <c r="AC181" s="285"/>
      <c r="AD181" s="285"/>
      <c r="AE181" s="285"/>
      <c r="AF181" s="285"/>
      <c r="AG181" s="55" t="str">
        <f aca="false">IF($B$186="","",(+AG177+AG178+AG180))</f>
        <v/>
      </c>
      <c r="AH181" s="55"/>
      <c r="AI181" s="56" t="str">
        <f aca="false">IF($B$186="","",(AG181/$U$178)*100)</f>
        <v/>
      </c>
      <c r="AJ181" s="56"/>
      <c r="AK181" s="277"/>
      <c r="AL181" s="277"/>
      <c r="AM181" s="277"/>
      <c r="AN181" s="277"/>
      <c r="AO181" s="277"/>
      <c r="AP181" s="281"/>
      <c r="AQ181" s="281"/>
      <c r="AR181" s="281"/>
      <c r="AS181" s="281"/>
      <c r="AT181" s="281"/>
      <c r="AU181" s="281"/>
      <c r="AV181" s="281"/>
      <c r="AW181" s="281"/>
      <c r="AX181" s="281"/>
      <c r="AY181" s="281"/>
      <c r="AZ181" s="281"/>
      <c r="BA181" s="281"/>
      <c r="BB181" s="281"/>
      <c r="BC181" s="281"/>
      <c r="BD181" s="281"/>
      <c r="BE181" s="281"/>
      <c r="BF181" s="281"/>
      <c r="BG181" s="281"/>
      <c r="BH181" s="281"/>
      <c r="BI181" s="281"/>
      <c r="BJ181" s="281"/>
      <c r="BK181" s="281"/>
      <c r="BL181" s="281"/>
      <c r="BM181" s="281"/>
      <c r="BN181" s="281"/>
      <c r="BO181" s="281"/>
      <c r="BP181" s="281"/>
      <c r="BQ181" s="281"/>
      <c r="BR181" s="281"/>
      <c r="BS181" s="281"/>
      <c r="BT181" s="281"/>
      <c r="BU181" s="281"/>
      <c r="BV181" s="281"/>
      <c r="BW181" s="281"/>
      <c r="BX181" s="277"/>
      <c r="BY181" s="277"/>
      <c r="BZ181" s="277"/>
      <c r="CA181" s="277"/>
      <c r="CB181" s="277"/>
      <c r="CC181" s="277"/>
      <c r="CD181" s="277"/>
      <c r="CE181" s="282"/>
    </row>
    <row r="182" customFormat="false" ht="15" hidden="false" customHeight="false" outlineLevel="0" collapsed="false">
      <c r="A182" s="277"/>
      <c r="B182" s="277"/>
      <c r="C182" s="277"/>
      <c r="D182" s="277"/>
      <c r="E182" s="277"/>
      <c r="F182" s="277"/>
      <c r="G182" s="277"/>
      <c r="H182" s="277"/>
      <c r="I182" s="277"/>
      <c r="J182" s="277"/>
      <c r="K182" s="277"/>
      <c r="L182" s="277"/>
      <c r="M182" s="277"/>
      <c r="N182" s="277"/>
      <c r="O182" s="277"/>
      <c r="P182" s="277"/>
      <c r="Q182" s="277"/>
      <c r="R182" s="277"/>
      <c r="S182" s="277"/>
      <c r="T182" s="277"/>
      <c r="U182" s="277"/>
      <c r="V182" s="277"/>
      <c r="W182" s="277"/>
      <c r="X182" s="277"/>
      <c r="Y182" s="277"/>
      <c r="Z182" s="292" t="s">
        <v>24</v>
      </c>
      <c r="AA182" s="293"/>
      <c r="AB182" s="293"/>
      <c r="AC182" s="293"/>
      <c r="AD182" s="293"/>
      <c r="AE182" s="293"/>
      <c r="AF182" s="293"/>
      <c r="AG182" s="294" t="str">
        <f aca="false">IF(B186="","",COUNTIF($CE$186:$CE$235,"W9"))</f>
        <v/>
      </c>
      <c r="AH182" s="294"/>
      <c r="AI182" s="295" t="str">
        <f aca="false">IF($B$186="","",(AG182/$U$178)*100)</f>
        <v/>
      </c>
      <c r="AJ182" s="295"/>
      <c r="AK182" s="277"/>
      <c r="AL182" s="296"/>
      <c r="AM182" s="277"/>
      <c r="AN182" s="277"/>
      <c r="AO182" s="277"/>
      <c r="AP182" s="281"/>
      <c r="AQ182" s="281"/>
      <c r="AR182" s="281"/>
      <c r="AS182" s="281"/>
      <c r="AT182" s="281"/>
      <c r="AU182" s="281"/>
      <c r="AV182" s="281"/>
      <c r="AW182" s="281"/>
      <c r="AX182" s="281"/>
      <c r="AY182" s="281"/>
      <c r="AZ182" s="281"/>
      <c r="BA182" s="281"/>
      <c r="BB182" s="281"/>
      <c r="BC182" s="281"/>
      <c r="BD182" s="281"/>
      <c r="BE182" s="281"/>
      <c r="BF182" s="281"/>
      <c r="BG182" s="281"/>
      <c r="BH182" s="281"/>
      <c r="BI182" s="281"/>
      <c r="BJ182" s="281"/>
      <c r="BK182" s="281"/>
      <c r="BL182" s="281"/>
      <c r="BM182" s="281"/>
      <c r="BN182" s="281"/>
      <c r="BO182" s="281"/>
      <c r="BP182" s="281"/>
      <c r="BQ182" s="281"/>
      <c r="BR182" s="281"/>
      <c r="BS182" s="281"/>
      <c r="BT182" s="281"/>
      <c r="BU182" s="281"/>
      <c r="BV182" s="281"/>
      <c r="BW182" s="281"/>
      <c r="BX182" s="277"/>
      <c r="BY182" s="277"/>
      <c r="BZ182" s="277"/>
      <c r="CA182" s="277"/>
      <c r="CB182" s="277"/>
      <c r="CC182" s="277"/>
      <c r="CD182" s="277"/>
      <c r="CE182" s="282"/>
    </row>
    <row r="183" customFormat="false" ht="14.25" hidden="false" customHeight="true" outlineLevel="0" collapsed="false">
      <c r="A183" s="65" t="s">
        <v>25</v>
      </c>
      <c r="B183" s="66" t="s">
        <v>26</v>
      </c>
      <c r="C183" s="297" t="s">
        <v>27</v>
      </c>
      <c r="D183" s="298" t="s">
        <v>28</v>
      </c>
      <c r="E183" s="69" t="s">
        <v>29</v>
      </c>
      <c r="F183" s="69"/>
      <c r="G183" s="70" t="s">
        <v>30</v>
      </c>
      <c r="H183" s="70"/>
      <c r="I183" s="70"/>
      <c r="J183" s="70"/>
      <c r="K183" s="71" t="s">
        <v>31</v>
      </c>
      <c r="L183" s="72" t="s">
        <v>32</v>
      </c>
      <c r="M183" s="72" t="s">
        <v>33</v>
      </c>
      <c r="N183" s="73" t="s">
        <v>34</v>
      </c>
      <c r="O183" s="74" t="s">
        <v>35</v>
      </c>
      <c r="P183" s="74"/>
      <c r="Q183" s="74"/>
      <c r="R183" s="74"/>
      <c r="S183" s="74"/>
      <c r="T183" s="74"/>
      <c r="U183" s="74"/>
      <c r="V183" s="74"/>
      <c r="W183" s="70" t="s">
        <v>36</v>
      </c>
      <c r="X183" s="70"/>
      <c r="Y183" s="70"/>
      <c r="Z183" s="70"/>
      <c r="AA183" s="70"/>
      <c r="AB183" s="70"/>
      <c r="AC183" s="70"/>
      <c r="AD183" s="70"/>
      <c r="AE183" s="70" t="s">
        <v>37</v>
      </c>
      <c r="AF183" s="70"/>
      <c r="AG183" s="70"/>
      <c r="AH183" s="70"/>
      <c r="AI183" s="70"/>
      <c r="AJ183" s="70"/>
      <c r="AK183" s="70"/>
      <c r="AL183" s="70"/>
      <c r="AM183" s="75" t="s">
        <v>38</v>
      </c>
      <c r="AN183" s="76" t="s">
        <v>39</v>
      </c>
      <c r="AO183" s="77" t="s">
        <v>40</v>
      </c>
      <c r="AP183" s="78" t="s">
        <v>29</v>
      </c>
      <c r="AQ183" s="78"/>
      <c r="AR183" s="79" t="s">
        <v>30</v>
      </c>
      <c r="AS183" s="79"/>
      <c r="AT183" s="79"/>
      <c r="AU183" s="79"/>
      <c r="AV183" s="71" t="s">
        <v>31</v>
      </c>
      <c r="AW183" s="72" t="s">
        <v>32</v>
      </c>
      <c r="AX183" s="72" t="s">
        <v>33</v>
      </c>
      <c r="AY183" s="73" t="s">
        <v>34</v>
      </c>
      <c r="AZ183" s="80" t="s">
        <v>35</v>
      </c>
      <c r="BA183" s="80"/>
      <c r="BB183" s="80"/>
      <c r="BC183" s="80"/>
      <c r="BD183" s="80"/>
      <c r="BE183" s="80"/>
      <c r="BF183" s="80"/>
      <c r="BG183" s="80"/>
      <c r="BH183" s="81" t="s">
        <v>36</v>
      </c>
      <c r="BI183" s="81"/>
      <c r="BJ183" s="81"/>
      <c r="BK183" s="81"/>
      <c r="BL183" s="81"/>
      <c r="BM183" s="81"/>
      <c r="BN183" s="81"/>
      <c r="BO183" s="81"/>
      <c r="BP183" s="81" t="s">
        <v>37</v>
      </c>
      <c r="BQ183" s="81"/>
      <c r="BR183" s="81"/>
      <c r="BS183" s="81"/>
      <c r="BT183" s="81"/>
      <c r="BU183" s="81"/>
      <c r="BV183" s="81"/>
      <c r="BW183" s="81"/>
      <c r="BX183" s="70"/>
      <c r="BY183" s="70"/>
      <c r="BZ183" s="70"/>
      <c r="CA183" s="70"/>
      <c r="CB183" s="70"/>
      <c r="CC183" s="70"/>
      <c r="CD183" s="70"/>
      <c r="CE183" s="82"/>
    </row>
    <row r="184" customFormat="false" ht="104.25" hidden="false" customHeight="true" outlineLevel="0" collapsed="false">
      <c r="A184" s="65"/>
      <c r="B184" s="66"/>
      <c r="C184" s="297"/>
      <c r="D184" s="298"/>
      <c r="E184" s="102" t="str">
        <f aca="false">'විෂය තොරතුරු'!M13</f>
        <v>සිංහල භාෂාව හා සාහිත්‍යය</v>
      </c>
      <c r="F184" s="103" t="str">
        <f aca="false">'විෂය තොරතුරු'!N13</f>
        <v/>
      </c>
      <c r="G184" s="102" t="str">
        <f aca="false">'විෂය තොරතුරු'!O13</f>
        <v>බුද්ධ ධර්මය</v>
      </c>
      <c r="H184" s="104" t="str">
        <f aca="false">'විෂය තොරතුරු'!P13</f>
        <v>කතෝලික ධර්මය</v>
      </c>
      <c r="I184" s="104" t="str">
        <f aca="false">'විෂය තොරතුරු'!Q13</f>
        <v>ක්‍රිස්තියානි ධර්මය (ඉංග්‍රීසි)</v>
      </c>
      <c r="J184" s="103" t="str">
        <f aca="false">'විෂය තොරතුරු'!R13</f>
        <v/>
      </c>
      <c r="K184" s="71"/>
      <c r="L184" s="72"/>
      <c r="M184" s="72"/>
      <c r="N184" s="73"/>
      <c r="O184" s="102" t="str">
        <f aca="false">'විෂය තොරතුරු'!W13</f>
        <v>ව්‍යාපාර හා ගිණුම්කරණ අධ්‍යයනය</v>
      </c>
      <c r="P184" s="104" t="str">
        <f aca="false">'විෂය තොරතුරු'!X13</f>
        <v>පුරවැසි අධ්‍යාපනය</v>
      </c>
      <c r="Q184" s="104" t="str">
        <f aca="false">'විෂය තොරතුරු'!Y13</f>
        <v>දෙවන භාෂාවක් ලෙස (දෙමල)</v>
      </c>
      <c r="R184" s="104" t="str">
        <f aca="false">'විෂය තොරතුරු'!Z13</f>
        <v>භුගෝල විද්‍යාව</v>
      </c>
      <c r="S184" s="104" t="str">
        <f aca="false">'විෂය තොරතුරු'!AA13</f>
        <v/>
      </c>
      <c r="T184" s="104" t="str">
        <f aca="false">'විෂය තොරතුරු'!AB13</f>
        <v/>
      </c>
      <c r="U184" s="104" t="str">
        <f aca="false">'විෂය තොරතුරු'!AC13</f>
        <v/>
      </c>
      <c r="V184" s="103" t="str">
        <f aca="false">'විෂය තොරතුරු'!AD13</f>
        <v/>
      </c>
      <c r="W184" s="102" t="str">
        <f aca="false">'විෂය තොරතුරු'!AE13</f>
        <v>චිත්‍ර</v>
      </c>
      <c r="X184" s="104" t="str">
        <f aca="false">'විෂය තොරතුරු'!AF13</f>
        <v>නැටුම් (දේශීය)</v>
      </c>
      <c r="Y184" s="104" t="str">
        <f aca="false">'විෂය තොරතුරු'!AG13</f>
        <v>සංගීතය (පෙරදිග)</v>
      </c>
      <c r="Z184" s="104" t="str">
        <f aca="false">'විෂය තොරතුරු'!AH13</f>
        <v>සංගීතය (අපරදිග)</v>
      </c>
      <c r="AA184" s="104" t="str">
        <f aca="false">'විෂය තොරතුරු'!AI13</f>
        <v>නාට්‍ය හා රංග කලාව (සිංහල)</v>
      </c>
      <c r="AB184" s="104" t="str">
        <f aca="false">'විෂය තොරතුරු'!AJ13</f>
        <v>සාහිත්‍ය රසාස්වාදය (ඉංග්‍රිසි)</v>
      </c>
      <c r="AC184" s="104" t="str">
        <f aca="false">'විෂය තොරතුරු'!AK13</f>
        <v/>
      </c>
      <c r="AD184" s="103" t="str">
        <f aca="false">'විෂය තොරතුරු'!AL13</f>
        <v/>
      </c>
      <c r="AE184" s="102" t="str">
        <f aca="false">'විෂය තොරතුරු'!AM13</f>
        <v>තොරතුරු සන්නිවේදන තාක්ෂණය</v>
      </c>
      <c r="AF184" s="104" t="str">
        <f aca="false">'විෂය තොරතුරු'!AN13</f>
        <v>සන්නිවේදන මාධ්‍ය අධ්‍ය්‍යනය</v>
      </c>
      <c r="AG184" s="104" t="str">
        <f aca="false">'විෂය තොරතුරු'!AO13</f>
        <v>සෞඛ්‍ය හා ශාරීරික අධ්‍යාපනය</v>
      </c>
      <c r="AH184" s="104" t="str">
        <f aca="false">'විෂය තොරතුරු'!AP13</f>
        <v/>
      </c>
      <c r="AI184" s="104" t="str">
        <f aca="false">'විෂය තොරතුරු'!AQ13</f>
        <v/>
      </c>
      <c r="AJ184" s="104" t="str">
        <f aca="false">'විෂය තොරතුරු'!AR13</f>
        <v/>
      </c>
      <c r="AK184" s="104" t="str">
        <f aca="false">'විෂය තොරතුරු'!AS13</f>
        <v/>
      </c>
      <c r="AL184" s="103" t="str">
        <f aca="false">'විෂය තොරතුරු'!AT13</f>
        <v/>
      </c>
      <c r="AM184" s="75"/>
      <c r="AN184" s="76"/>
      <c r="AO184" s="77"/>
      <c r="AP184" s="105" t="str">
        <f aca="false">E184</f>
        <v>සිංහල භාෂාව හා සාහිත්‍යය</v>
      </c>
      <c r="AQ184" s="104" t="str">
        <f aca="false">F184</f>
        <v/>
      </c>
      <c r="AR184" s="104" t="str">
        <f aca="false">G184</f>
        <v>බුද්ධ ධර්මය</v>
      </c>
      <c r="AS184" s="104" t="str">
        <f aca="false">H184</f>
        <v>කතෝලික ධර්මය</v>
      </c>
      <c r="AT184" s="104" t="str">
        <f aca="false">I184</f>
        <v>ක්‍රිස්තියානි ධර්මය (ඉංග්‍රීසි)</v>
      </c>
      <c r="AU184" s="106" t="str">
        <f aca="false">J184</f>
        <v/>
      </c>
      <c r="AV184" s="71"/>
      <c r="AW184" s="72"/>
      <c r="AX184" s="72"/>
      <c r="AY184" s="73"/>
      <c r="AZ184" s="105" t="str">
        <f aca="false">O184</f>
        <v>ව්‍යාපාර හා ගිණුම්කරණ අධ්‍යයනය</v>
      </c>
      <c r="BA184" s="104" t="str">
        <f aca="false">P184</f>
        <v>පුරවැසි අධ්‍යාපනය</v>
      </c>
      <c r="BB184" s="104" t="str">
        <f aca="false">Q184</f>
        <v>දෙවන භාෂාවක් ලෙස (දෙමල)</v>
      </c>
      <c r="BC184" s="104" t="str">
        <f aca="false">R184</f>
        <v>භුගෝල විද්‍යාව</v>
      </c>
      <c r="BD184" s="104" t="str">
        <f aca="false">S184</f>
        <v/>
      </c>
      <c r="BE184" s="104" t="str">
        <f aca="false">T184</f>
        <v/>
      </c>
      <c r="BF184" s="104" t="str">
        <f aca="false">U184</f>
        <v/>
      </c>
      <c r="BG184" s="106" t="str">
        <f aca="false">V184</f>
        <v/>
      </c>
      <c r="BH184" s="102" t="str">
        <f aca="false">W184</f>
        <v>චිත්‍ර</v>
      </c>
      <c r="BI184" s="104" t="str">
        <f aca="false">X184</f>
        <v>නැටුම් (දේශීය)</v>
      </c>
      <c r="BJ184" s="104" t="str">
        <f aca="false">Y184</f>
        <v>සංගීතය (පෙරදිග)</v>
      </c>
      <c r="BK184" s="104" t="str">
        <f aca="false">Z184</f>
        <v>සංගීතය (අපරදිග)</v>
      </c>
      <c r="BL184" s="104" t="str">
        <f aca="false">AA184</f>
        <v>නාට්‍ය හා රංග කලාව (සිංහල)</v>
      </c>
      <c r="BM184" s="104" t="str">
        <f aca="false">AB184</f>
        <v>සාහිත්‍ය රසාස්වාදය (ඉංග්‍රිසි)</v>
      </c>
      <c r="BN184" s="104" t="str">
        <f aca="false">AC184</f>
        <v/>
      </c>
      <c r="BO184" s="103" t="str">
        <f aca="false">AD184</f>
        <v/>
      </c>
      <c r="BP184" s="102" t="str">
        <f aca="false">AE184</f>
        <v>තොරතුරු සන්නිවේදන තාක්ෂණය</v>
      </c>
      <c r="BQ184" s="104" t="str">
        <f aca="false">AF184</f>
        <v>සන්නිවේදන මාධ්‍ය අධ්‍ය්‍යනය</v>
      </c>
      <c r="BR184" s="104" t="str">
        <f aca="false">AG184</f>
        <v>සෞඛ්‍ය හා ශාරීරික අධ්‍යාපනය</v>
      </c>
      <c r="BS184" s="104" t="str">
        <f aca="false">AH184</f>
        <v/>
      </c>
      <c r="BT184" s="104" t="str">
        <f aca="false">AI184</f>
        <v/>
      </c>
      <c r="BU184" s="104" t="str">
        <f aca="false">AJ184</f>
        <v/>
      </c>
      <c r="BV184" s="104" t="str">
        <f aca="false">AK184</f>
        <v/>
      </c>
      <c r="BW184" s="103" t="str">
        <f aca="false">AL184</f>
        <v/>
      </c>
      <c r="BX184" s="107" t="s">
        <v>1</v>
      </c>
      <c r="BY184" s="108" t="s">
        <v>6</v>
      </c>
      <c r="BZ184" s="108" t="s">
        <v>10</v>
      </c>
      <c r="CA184" s="108" t="s">
        <v>14</v>
      </c>
      <c r="CB184" s="109" t="s">
        <v>19</v>
      </c>
      <c r="CC184" s="102" t="s">
        <v>41</v>
      </c>
      <c r="CD184" s="103" t="s">
        <v>42</v>
      </c>
      <c r="CE184" s="110" t="s">
        <v>43</v>
      </c>
    </row>
    <row r="185" customFormat="false" ht="15" hidden="false" customHeight="false" outlineLevel="0" collapsed="false">
      <c r="A185" s="122"/>
      <c r="B185" s="123"/>
      <c r="C185" s="124"/>
      <c r="D185" s="125"/>
      <c r="E185" s="126"/>
      <c r="F185" s="127"/>
      <c r="G185" s="126"/>
      <c r="H185" s="128"/>
      <c r="I185" s="128"/>
      <c r="J185" s="127"/>
      <c r="K185" s="129"/>
      <c r="L185" s="130"/>
      <c r="M185" s="130"/>
      <c r="N185" s="131"/>
      <c r="O185" s="126"/>
      <c r="P185" s="128"/>
      <c r="Q185" s="128"/>
      <c r="R185" s="128"/>
      <c r="S185" s="128"/>
      <c r="T185" s="128"/>
      <c r="U185" s="128"/>
      <c r="V185" s="127"/>
      <c r="W185" s="126"/>
      <c r="X185" s="128"/>
      <c r="Y185" s="128"/>
      <c r="Z185" s="128"/>
      <c r="AA185" s="128"/>
      <c r="AB185" s="128"/>
      <c r="AC185" s="128"/>
      <c r="AD185" s="127"/>
      <c r="AE185" s="126"/>
      <c r="AF185" s="128"/>
      <c r="AG185" s="128"/>
      <c r="AH185" s="128"/>
      <c r="AI185" s="128"/>
      <c r="AJ185" s="128"/>
      <c r="AK185" s="128"/>
      <c r="AL185" s="127"/>
      <c r="AM185" s="132"/>
      <c r="AN185" s="133"/>
      <c r="AO185" s="134"/>
      <c r="AP185" s="112"/>
      <c r="AQ185" s="111"/>
      <c r="AR185" s="111"/>
      <c r="AS185" s="111"/>
      <c r="AT185" s="111"/>
      <c r="AU185" s="113"/>
      <c r="AV185" s="135"/>
      <c r="AW185" s="86"/>
      <c r="AX185" s="86"/>
      <c r="AY185" s="136"/>
      <c r="AZ185" s="112"/>
      <c r="BA185" s="111"/>
      <c r="BB185" s="111"/>
      <c r="BC185" s="111"/>
      <c r="BD185" s="111"/>
      <c r="BE185" s="111"/>
      <c r="BF185" s="111"/>
      <c r="BG185" s="113"/>
      <c r="BH185" s="114"/>
      <c r="BI185" s="111"/>
      <c r="BJ185" s="111"/>
      <c r="BK185" s="111"/>
      <c r="BL185" s="111"/>
      <c r="BM185" s="111"/>
      <c r="BN185" s="111"/>
      <c r="BO185" s="115"/>
      <c r="BP185" s="114"/>
      <c r="BQ185" s="111"/>
      <c r="BR185" s="111"/>
      <c r="BS185" s="111"/>
      <c r="BT185" s="111"/>
      <c r="BU185" s="111"/>
      <c r="BV185" s="111"/>
      <c r="BW185" s="115"/>
      <c r="BX185" s="137"/>
      <c r="BY185" s="259"/>
      <c r="BZ185" s="259"/>
      <c r="CA185" s="259"/>
      <c r="CB185" s="260"/>
      <c r="CC185" s="126"/>
      <c r="CD185" s="127"/>
      <c r="CE185" s="140"/>
    </row>
    <row r="186" customFormat="false" ht="13.8" hidden="false" customHeight="false" outlineLevel="0" collapsed="false">
      <c r="A186" s="160" t="n">
        <v>1</v>
      </c>
      <c r="B186" s="161"/>
      <c r="C186" s="161"/>
      <c r="D186" s="162"/>
      <c r="E186" s="163"/>
      <c r="F186" s="164"/>
      <c r="G186" s="163"/>
      <c r="H186" s="165"/>
      <c r="I186" s="165"/>
      <c r="J186" s="164"/>
      <c r="K186" s="163"/>
      <c r="L186" s="165"/>
      <c r="M186" s="165"/>
      <c r="N186" s="164"/>
      <c r="O186" s="163"/>
      <c r="P186" s="165"/>
      <c r="Q186" s="165"/>
      <c r="R186" s="165"/>
      <c r="S186" s="165"/>
      <c r="T186" s="165"/>
      <c r="U186" s="165"/>
      <c r="V186" s="164"/>
      <c r="W186" s="163"/>
      <c r="X186" s="165"/>
      <c r="Y186" s="165"/>
      <c r="Z186" s="165"/>
      <c r="AA186" s="165"/>
      <c r="AB186" s="165"/>
      <c r="AC186" s="165"/>
      <c r="AD186" s="164"/>
      <c r="AE186" s="163"/>
      <c r="AF186" s="165"/>
      <c r="AG186" s="165"/>
      <c r="AH186" s="165"/>
      <c r="AI186" s="165"/>
      <c r="AJ186" s="165"/>
      <c r="AK186" s="165"/>
      <c r="AL186" s="166"/>
      <c r="AM186" s="167" t="str">
        <f aca="false">IF(B186="","",SUM(E186:AL186))</f>
        <v/>
      </c>
      <c r="AN186" s="168" t="str">
        <f aca="false">IF(B186="","",AM186/9)</f>
        <v/>
      </c>
      <c r="AO186" s="169" t="str">
        <f aca="false">IF(B186="","",IF(AM186=0,"-",RANK(AM186,$AM$186:$AM$235,0)))</f>
        <v/>
      </c>
      <c r="AP186" s="167" t="str">
        <f aca="false">IF(E186="","",IF(E186="-","-",IF(UPPER(E186)="AB","+",VLOOKUP(E186,'විෂය තොරතුරු'!$P$24:$Q$28,2))))</f>
        <v/>
      </c>
      <c r="AQ186" s="168" t="str">
        <f aca="false">IF(F186="","",IF(F186="-","-",IF(UPPER(F186)="AB","+",VLOOKUP(F186,'විෂය තොරතුරු'!$P$24:$Q$28,2))))</f>
        <v/>
      </c>
      <c r="AR186" s="168" t="str">
        <f aca="false">IF(G186="","",IF(G186="-","-",IF(UPPER(G186)="AB","+",VLOOKUP(G186,'විෂය තොරතුරු'!$P$24:$Q$28,2))))</f>
        <v/>
      </c>
      <c r="AS186" s="168" t="str">
        <f aca="false">IF(H186="","",IF(H186="-","-",IF(UPPER(H186)="AB","+",VLOOKUP(H186,'විෂය තොරතුරු'!$P$24:$Q$28,2))))</f>
        <v/>
      </c>
      <c r="AT186" s="168" t="str">
        <f aca="false">IF(I186="","",IF(I186="-","-",IF(UPPER(I186)="AB","+",VLOOKUP(I186,'විෂය තොරතුරු'!$P$24:$Q$28,2))))</f>
        <v/>
      </c>
      <c r="AU186" s="170" t="str">
        <f aca="false">IF(J186="","",IF(J186="-","-",IF(UPPER(J186)="AB","+",VLOOKUP(J186,'විෂය තොරතුරු'!$P$24:$Q$28,2))))</f>
        <v/>
      </c>
      <c r="AV186" s="171" t="str">
        <f aca="false">IF(K186="","",IF(K186="-","-",IF(UPPER(K186)="AB","+",VLOOKUP(K186,'විෂය තොරතුරු'!$P$24:$Q$28,2))))</f>
        <v/>
      </c>
      <c r="AW186" s="168" t="str">
        <f aca="false">IF(L186="","",IF(L186="-","-",IF(UPPER(L186)="AB","+",VLOOKUP(L186,'විෂය තොරතුරු'!$P$24:$Q$28,2))))</f>
        <v/>
      </c>
      <c r="AX186" s="168" t="str">
        <f aca="false">IF(M186="","",IF(M186="-","-",IF(UPPER(M186)="AB","+",VLOOKUP(M186,'විෂය තොරතුරු'!$P$24:$Q$28,2))))</f>
        <v/>
      </c>
      <c r="AY186" s="169" t="str">
        <f aca="false">IF(N186="","",IF(N186="-","-",IF(UPPER(N186)="AB","+",VLOOKUP(N186,'විෂය තොරතුරු'!$P$24:$Q$28,2))))</f>
        <v/>
      </c>
      <c r="AZ186" s="167" t="str">
        <f aca="false">IF(O186="","",IF(O186="-","-",IF(UPPER(O186)="AB","+",VLOOKUP(O186,'විෂය තොරතුරු'!$P$24:$Q$28,2))))</f>
        <v/>
      </c>
      <c r="BA186" s="168" t="str">
        <f aca="false">IF(P186="","",IF(P186="-","-",IF(UPPER(P186)="AB","+",VLOOKUP(P186,'විෂය තොරතුරු'!$P$24:$Q$28,2))))</f>
        <v/>
      </c>
      <c r="BB186" s="168" t="str">
        <f aca="false">IF(Q186="","",IF(Q186="-","-",IF(UPPER(Q186)="AB","+",VLOOKUP(Q186,'විෂය තොරතුරු'!$P$24:$Q$28,2))))</f>
        <v/>
      </c>
      <c r="BC186" s="168" t="str">
        <f aca="false">IF(R186="","",IF(R186="-","-",IF(UPPER(R186)="AB","+",VLOOKUP(R186,'විෂය තොරතුරු'!$P$24:$Q$28,2))))</f>
        <v/>
      </c>
      <c r="BD186" s="168" t="str">
        <f aca="false">IF(S186="","",IF(S186="-","-",IF(UPPER(S186)="AB","+",VLOOKUP(S186,'විෂය තොරතුරු'!$P$24:$Q$28,2))))</f>
        <v/>
      </c>
      <c r="BE186" s="168" t="str">
        <f aca="false">IF(T186="","",IF(T186="-","-",IF(UPPER(T186)="AB","+",VLOOKUP(T186,'විෂය තොරතුරු'!$P$24:$Q$28,2))))</f>
        <v/>
      </c>
      <c r="BF186" s="168" t="str">
        <f aca="false">IF(U186="","",IF(U186="-","-",IF(UPPER(U186)="AB","+",VLOOKUP(U186,'විෂය තොරතුරු'!$P$24:$Q$28,2))))</f>
        <v/>
      </c>
      <c r="BG186" s="170" t="str">
        <f aca="false">IF(V186="","",IF(V186="-","-",IF(UPPER(V186)="AB","+",VLOOKUP(V186,'විෂය තොරතුරු'!$P$24:$Q$28,2))))</f>
        <v/>
      </c>
      <c r="BH186" s="171" t="str">
        <f aca="false">IF(W186="","",IF(W186="-","-",IF(UPPER(W186)="AB","+",VLOOKUP(W186,'විෂය තොරතුරු'!$P$24:$Q$28,2))))</f>
        <v/>
      </c>
      <c r="BI186" s="168" t="str">
        <f aca="false">IF(X186="","",IF(X186="-","-",IF(UPPER(X186)="AB","+",VLOOKUP(X186,'විෂය තොරතුරු'!$P$24:$Q$28,2))))</f>
        <v/>
      </c>
      <c r="BJ186" s="168" t="str">
        <f aca="false">IF(Y186="","",IF(Y186="-","-",IF(UPPER(Y186)="AB","+",VLOOKUP(Y186,'විෂය තොරතුරු'!$P$24:$Q$28,2))))</f>
        <v/>
      </c>
      <c r="BK186" s="168" t="str">
        <f aca="false">IF(Z186="","",IF(Z186="-","-",IF(UPPER(Z186)="AB","+",VLOOKUP(Z186,'විෂය තොරතුරු'!$P$24:$Q$28,2))))</f>
        <v/>
      </c>
      <c r="BL186" s="168" t="str">
        <f aca="false">IF(AA186="","",IF(AA186="-","-",IF(UPPER(AA186)="AB","+",VLOOKUP(AA186,'විෂය තොරතුරු'!$P$24:$Q$28,2))))</f>
        <v/>
      </c>
      <c r="BM186" s="168" t="str">
        <f aca="false">IF(AB186="","",IF(AB186="-","-",IF(UPPER(AB186)="AB","+",VLOOKUP(AB186,'විෂය තොරතුරු'!$P$24:$Q$28,2))))</f>
        <v/>
      </c>
      <c r="BN186" s="168" t="str">
        <f aca="false">IF(AC186="","",IF(AC186="-","-",IF(UPPER(AC186)="AB","+",VLOOKUP(AC186,'විෂය තොරතුරු'!$P$24:$Q$28,2))))</f>
        <v/>
      </c>
      <c r="BO186" s="169" t="str">
        <f aca="false">IF(AD186="","",IF(AD186="-","-",IF(UPPER(AD186)="AB","+",VLOOKUP(AD186,'විෂය තොරතුරු'!$P$24:$Q$28,2))))</f>
        <v/>
      </c>
      <c r="BP186" s="171" t="str">
        <f aca="false">IF(AE186="","",IF(AE186="-","-",IF(UPPER(AE186)="AB","+",VLOOKUP(AE186,'විෂය තොරතුරු'!$P$24:$Q$28,2))))</f>
        <v/>
      </c>
      <c r="BQ186" s="168" t="str">
        <f aca="false">IF(AF186="","",IF(AF186="-","-",IF(UPPER(AF186)="AB","+",VLOOKUP(AF186,'විෂය තොරතුරු'!$P$24:$Q$28,2))))</f>
        <v/>
      </c>
      <c r="BR186" s="168" t="str">
        <f aca="false">IF(AG186="","",IF(AG186="-","-",IF(UPPER(AG186)="AB","+",VLOOKUP(AG186,'විෂය තොරතුරු'!$P$24:$Q$28,2))))</f>
        <v/>
      </c>
      <c r="BS186" s="168" t="str">
        <f aca="false">IF(AH186="","",IF(AH186="-","-",IF(UPPER(AH186)="AB","+",VLOOKUP(AH186,'විෂය තොරතුරු'!$P$24:$Q$28,2))))</f>
        <v/>
      </c>
      <c r="BT186" s="168" t="str">
        <f aca="false">IF(AI186="","",IF(AI186="-","-",IF(UPPER(AI186)="AB","+",VLOOKUP(AI186,'විෂය තොරතුරු'!$P$24:$Q$28,2))))</f>
        <v/>
      </c>
      <c r="BU186" s="168" t="str">
        <f aca="false">IF(AJ186="","",IF(AJ186="-","-",IF(UPPER(AJ186)="AB","+",VLOOKUP(AJ186,'විෂය තොරතුරු'!$P$24:$Q$28,2))))</f>
        <v/>
      </c>
      <c r="BV186" s="168" t="str">
        <f aca="false">IF(AK186="","",IF(AK186="-","-",IF(UPPER(AK186)="AB","+",VLOOKUP(AK186,'විෂය තොරතුරු'!$P$24:$Q$28,2))))</f>
        <v/>
      </c>
      <c r="BW186" s="169" t="str">
        <f aca="false">IF(AL186="","",IF(AL186="-","-",IF(UPPER(AL186)="AB","+",VLOOKUP(AL186,'විෂය තොරතුරු'!$P$24:$Q$28,2))))</f>
        <v/>
      </c>
      <c r="BX186" s="171" t="str">
        <f aca="false">IF($B186="","",COUNTIF($AP186:$BW186,"A"))</f>
        <v/>
      </c>
      <c r="BY186" s="171" t="str">
        <f aca="false">IF($B186="","",COUNTIF($AP186:$BW186,"B"))</f>
        <v/>
      </c>
      <c r="BZ186" s="171" t="str">
        <f aca="false">IF($B186="","",COUNTIF($AP186:$BW186,"C"))</f>
        <v/>
      </c>
      <c r="CA186" s="171" t="str">
        <f aca="false">IF($B186="","",COUNTIF($AP186:$BW186,"S"))</f>
        <v/>
      </c>
      <c r="CB186" s="171" t="str">
        <f aca="false">IF($B186="","",COUNTIF($AP186:$BW186,"W"))</f>
        <v/>
      </c>
      <c r="CC186" s="171" t="str">
        <f aca="false">IF(B186="","",SUM(BX186:CA186))</f>
        <v/>
      </c>
      <c r="CD186" s="169" t="str">
        <f aca="false">IF(B186="","",SUM(BX186:BZ186))</f>
        <v/>
      </c>
      <c r="CE186" s="172" t="str">
        <f aca="false">IF(B186="","",IF(AND(CC186&gt;=6,CD186&gt;=3,OR(E186&gt;=35,F186&gt;=35),L186&gt;=35),"6/3 සමත්",IF(AND(CC186&gt;=5,CD186&gt;=3,OR(E186&gt;=35,F186&gt;=35,L186&gt;=35)),"5/3 සමත්",IF(AND(CC186&gt;=4,CD186&gt;=1,OR(E186&gt;=20,F186&gt;=20,L186&gt;=20)),"සමත් කළ හැකි",IF(CB186=9,"W9","අසමත් ?")))))</f>
        <v/>
      </c>
      <c r="CG186" s="2" t="n">
        <f aca="false">50-COUNTIF($CE$186:$CE$235,"")</f>
        <v>0</v>
      </c>
    </row>
    <row r="187" customFormat="false" ht="13.8" hidden="false" customHeight="false" outlineLevel="0" collapsed="false">
      <c r="A187" s="160" t="n">
        <v>2</v>
      </c>
      <c r="B187" s="161"/>
      <c r="C187" s="161"/>
      <c r="D187" s="162"/>
      <c r="E187" s="163"/>
      <c r="F187" s="164"/>
      <c r="G187" s="163"/>
      <c r="H187" s="165"/>
      <c r="I187" s="165"/>
      <c r="J187" s="164"/>
      <c r="K187" s="163"/>
      <c r="L187" s="165"/>
      <c r="M187" s="165"/>
      <c r="N187" s="164"/>
      <c r="O187" s="163"/>
      <c r="P187" s="165"/>
      <c r="Q187" s="165"/>
      <c r="R187" s="165"/>
      <c r="S187" s="165"/>
      <c r="T187" s="165"/>
      <c r="U187" s="165"/>
      <c r="V187" s="164"/>
      <c r="W187" s="163"/>
      <c r="X187" s="165"/>
      <c r="Y187" s="165"/>
      <c r="Z187" s="165"/>
      <c r="AA187" s="165"/>
      <c r="AB187" s="165"/>
      <c r="AC187" s="165"/>
      <c r="AD187" s="164"/>
      <c r="AE187" s="163"/>
      <c r="AF187" s="165"/>
      <c r="AG187" s="165"/>
      <c r="AH187" s="165"/>
      <c r="AI187" s="165"/>
      <c r="AJ187" s="165"/>
      <c r="AK187" s="165"/>
      <c r="AL187" s="166"/>
      <c r="AM187" s="167" t="str">
        <f aca="false">IF(B187="","",SUM(E187:AL187))</f>
        <v/>
      </c>
      <c r="AN187" s="168" t="str">
        <f aca="false">IF(B187="","",AM187/9)</f>
        <v/>
      </c>
      <c r="AO187" s="169" t="str">
        <f aca="false">IF(B187="","",IF(AM187=0,"-",RANK(AM187,$AM$186:$AM$235,0)))</f>
        <v/>
      </c>
      <c r="AP187" s="167" t="str">
        <f aca="false">IF(E187="","",IF(E187="-","-",IF(UPPER(E187)="AB","+",VLOOKUP(E187,'විෂය තොරතුරු'!$P$24:$Q$28,2))))</f>
        <v/>
      </c>
      <c r="AQ187" s="168" t="str">
        <f aca="false">IF(F187="","",IF(F187="-","-",IF(UPPER(F187)="AB","+",VLOOKUP(F187,'විෂය තොරතුරු'!$P$24:$Q$28,2))))</f>
        <v/>
      </c>
      <c r="AR187" s="168" t="str">
        <f aca="false">IF(G187="","",IF(G187="-","-",IF(UPPER(G187)="AB","+",VLOOKUP(G187,'විෂය තොරතුරු'!$P$24:$Q$28,2))))</f>
        <v/>
      </c>
      <c r="AS187" s="168" t="str">
        <f aca="false">IF(H187="","",IF(H187="-","-",IF(UPPER(H187)="AB","+",VLOOKUP(H187,'විෂය තොරතුරු'!$P$24:$Q$28,2))))</f>
        <v/>
      </c>
      <c r="AT187" s="168" t="str">
        <f aca="false">IF(I187="","",IF(I187="-","-",IF(UPPER(I187)="AB","+",VLOOKUP(I187,'විෂය තොරතුරු'!$P$24:$Q$28,2))))</f>
        <v/>
      </c>
      <c r="AU187" s="170" t="str">
        <f aca="false">IF(J187="","",IF(J187="-","-",IF(UPPER(J187)="AB","+",VLOOKUP(J187,'විෂය තොරතුරු'!$P$24:$Q$28,2))))</f>
        <v/>
      </c>
      <c r="AV187" s="171" t="str">
        <f aca="false">IF(K187="","",IF(K187="-","-",IF(UPPER(K187)="AB","+",VLOOKUP(K187,'විෂය තොරතුරු'!$P$24:$Q$28,2))))</f>
        <v/>
      </c>
      <c r="AW187" s="168" t="str">
        <f aca="false">IF(L187="","",IF(L187="-","-",IF(UPPER(L187)="AB","+",VLOOKUP(L187,'විෂය තොරතුරු'!$P$24:$Q$28,2))))</f>
        <v/>
      </c>
      <c r="AX187" s="168" t="str">
        <f aca="false">IF(M187="","",IF(M187="-","-",IF(UPPER(M187)="AB","+",VLOOKUP(M187,'විෂය තොරතුරු'!$P$24:$Q$28,2))))</f>
        <v/>
      </c>
      <c r="AY187" s="169" t="str">
        <f aca="false">IF(N187="","",IF(N187="-","-",IF(UPPER(N187)="AB","+",VLOOKUP(N187,'විෂය තොරතුරු'!$P$24:$Q$28,2))))</f>
        <v/>
      </c>
      <c r="AZ187" s="167" t="str">
        <f aca="false">IF(O187="","",IF(O187="-","-",IF(UPPER(O187)="AB","+",VLOOKUP(O187,'විෂය තොරතුරු'!$P$24:$Q$28,2))))</f>
        <v/>
      </c>
      <c r="BA187" s="168" t="str">
        <f aca="false">IF(P187="","",IF(P187="-","-",IF(UPPER(P187)="AB","+",VLOOKUP(P187,'විෂය තොරතුරු'!$P$24:$Q$28,2))))</f>
        <v/>
      </c>
      <c r="BB187" s="168" t="str">
        <f aca="false">IF(Q187="","",IF(Q187="-","-",IF(UPPER(Q187)="AB","+",VLOOKUP(Q187,'විෂය තොරතුරු'!$P$24:$Q$28,2))))</f>
        <v/>
      </c>
      <c r="BC187" s="168" t="str">
        <f aca="false">IF(R187="","",IF(R187="-","-",IF(UPPER(R187)="AB","+",VLOOKUP(R187,'විෂය තොරතුරු'!$P$24:$Q$28,2))))</f>
        <v/>
      </c>
      <c r="BD187" s="168" t="str">
        <f aca="false">IF(S187="","",IF(S187="-","-",IF(UPPER(S187)="AB","+",VLOOKUP(S187,'විෂය තොරතුරු'!$P$24:$Q$28,2))))</f>
        <v/>
      </c>
      <c r="BE187" s="168" t="str">
        <f aca="false">IF(T187="","",IF(T187="-","-",IF(UPPER(T187)="AB","+",VLOOKUP(T187,'විෂය තොරතුරු'!$P$24:$Q$28,2))))</f>
        <v/>
      </c>
      <c r="BF187" s="168" t="str">
        <f aca="false">IF(U187="","",IF(U187="-","-",IF(UPPER(U187)="AB","+",VLOOKUP(U187,'විෂය තොරතුරු'!$P$24:$Q$28,2))))</f>
        <v/>
      </c>
      <c r="BG187" s="170" t="str">
        <f aca="false">IF(V187="","",IF(V187="-","-",IF(UPPER(V187)="AB","+",VLOOKUP(V187,'විෂය තොරතුරු'!$P$24:$Q$28,2))))</f>
        <v/>
      </c>
      <c r="BH187" s="171" t="str">
        <f aca="false">IF(W187="","",IF(W187="-","-",IF(UPPER(W187)="AB","+",VLOOKUP(W187,'විෂය තොරතුරු'!$P$24:$Q$28,2))))</f>
        <v/>
      </c>
      <c r="BI187" s="168" t="str">
        <f aca="false">IF(X187="","",IF(X187="-","-",IF(UPPER(X187)="AB","+",VLOOKUP(X187,'විෂය තොරතුරු'!$P$24:$Q$28,2))))</f>
        <v/>
      </c>
      <c r="BJ187" s="168" t="str">
        <f aca="false">IF(Y187="","",IF(Y187="-","-",IF(UPPER(Y187)="AB","+",VLOOKUP(Y187,'විෂය තොරතුරු'!$P$24:$Q$28,2))))</f>
        <v/>
      </c>
      <c r="BK187" s="168" t="str">
        <f aca="false">IF(Z187="","",IF(Z187="-","-",IF(UPPER(Z187)="AB","+",VLOOKUP(Z187,'විෂය තොරතුරු'!$P$24:$Q$28,2))))</f>
        <v/>
      </c>
      <c r="BL187" s="168" t="str">
        <f aca="false">IF(AA187="","",IF(AA187="-","-",IF(UPPER(AA187)="AB","+",VLOOKUP(AA187,'විෂය තොරතුරු'!$P$24:$Q$28,2))))</f>
        <v/>
      </c>
      <c r="BM187" s="168" t="str">
        <f aca="false">IF(AB187="","",IF(AB187="-","-",IF(UPPER(AB187)="AB","+",VLOOKUP(AB187,'විෂය තොරතුරු'!$P$24:$Q$28,2))))</f>
        <v/>
      </c>
      <c r="BN187" s="168" t="str">
        <f aca="false">IF(AC187="","",IF(AC187="-","-",IF(UPPER(AC187)="AB","+",VLOOKUP(AC187,'විෂය තොරතුරු'!$P$24:$Q$28,2))))</f>
        <v/>
      </c>
      <c r="BO187" s="169" t="str">
        <f aca="false">IF(AD187="","",IF(AD187="-","-",IF(UPPER(AD187)="AB","+",VLOOKUP(AD187,'විෂය තොරතුරු'!$P$24:$Q$28,2))))</f>
        <v/>
      </c>
      <c r="BP187" s="171" t="str">
        <f aca="false">IF(AE187="","",IF(AE187="-","-",IF(UPPER(AE187)="AB","+",VLOOKUP(AE187,'විෂය තොරතුරු'!$P$24:$Q$28,2))))</f>
        <v/>
      </c>
      <c r="BQ187" s="168" t="str">
        <f aca="false">IF(AF187="","",IF(AF187="-","-",IF(UPPER(AF187)="AB","+",VLOOKUP(AF187,'විෂය තොරතුරු'!$P$24:$Q$28,2))))</f>
        <v/>
      </c>
      <c r="BR187" s="168" t="str">
        <f aca="false">IF(AG187="","",IF(AG187="-","-",IF(UPPER(AG187)="AB","+",VLOOKUP(AG187,'විෂය තොරතුරු'!$P$24:$Q$28,2))))</f>
        <v/>
      </c>
      <c r="BS187" s="168" t="str">
        <f aca="false">IF(AH187="","",IF(AH187="-","-",IF(UPPER(AH187)="AB","+",VLOOKUP(AH187,'විෂය තොරතුරු'!$P$24:$Q$28,2))))</f>
        <v/>
      </c>
      <c r="BT187" s="168" t="str">
        <f aca="false">IF(AI187="","",IF(AI187="-","-",IF(UPPER(AI187)="AB","+",VLOOKUP(AI187,'විෂය තොරතුරු'!$P$24:$Q$28,2))))</f>
        <v/>
      </c>
      <c r="BU187" s="168" t="str">
        <f aca="false">IF(AJ187="","",IF(AJ187="-","-",IF(UPPER(AJ187)="AB","+",VLOOKUP(AJ187,'විෂය තොරතුරු'!$P$24:$Q$28,2))))</f>
        <v/>
      </c>
      <c r="BV187" s="168" t="str">
        <f aca="false">IF(AK187="","",IF(AK187="-","-",IF(UPPER(AK187)="AB","+",VLOOKUP(AK187,'විෂය තොරතුරු'!$P$24:$Q$28,2))))</f>
        <v/>
      </c>
      <c r="BW187" s="169" t="str">
        <f aca="false">IF(AL187="","",IF(AL187="-","-",IF(UPPER(AL187)="AB","+",VLOOKUP(AL187,'විෂය තොරතුරු'!$P$24:$Q$28,2))))</f>
        <v/>
      </c>
      <c r="BX187" s="171" t="str">
        <f aca="false">IF($B187="","",COUNTIF($AP187:$BW187,"A"))</f>
        <v/>
      </c>
      <c r="BY187" s="171" t="str">
        <f aca="false">IF($B187="","",COUNTIF($AP187:$BW187,"B"))</f>
        <v/>
      </c>
      <c r="BZ187" s="171" t="str">
        <f aca="false">IF($B187="","",COUNTIF($AP187:$BW187,"C"))</f>
        <v/>
      </c>
      <c r="CA187" s="171" t="str">
        <f aca="false">IF($B187="","",COUNTIF($AP187:$BW187,"S"))</f>
        <v/>
      </c>
      <c r="CB187" s="171" t="str">
        <f aca="false">IF($B187="","",COUNTIF($AP187:$BW187,"W"))</f>
        <v/>
      </c>
      <c r="CC187" s="171" t="str">
        <f aca="false">IF(B187="","",SUM(BX187:CA187))</f>
        <v/>
      </c>
      <c r="CD187" s="169" t="str">
        <f aca="false">IF(B187="","",SUM(BX187:BZ187))</f>
        <v/>
      </c>
      <c r="CE187" s="172" t="str">
        <f aca="false">IF(B187="","",IF(AND(CC187&gt;=6,CD187&gt;=3,OR(E187&gt;=35,F187&gt;=35),L187&gt;=35),"6/3 සමත්",IF(AND(CC187&gt;=5,CD187&gt;=3,OR(E187&gt;=35,F187&gt;=35,L187&gt;=35)),"5/3 සමත්",IF(AND(CC187&gt;=4,CD187&gt;=1,OR(E187&gt;=20,F187&gt;=20,L187&gt;=20)),"සමත් කළ හැකි",IF(CB187=9,"W9","අසමත් ?")))))</f>
        <v/>
      </c>
      <c r="CG187" s="2" t="e">
        <f aca="false">AG177/CG186</f>
        <v>#VALUE!</v>
      </c>
    </row>
    <row r="188" customFormat="false" ht="13.8" hidden="false" customHeight="false" outlineLevel="0" collapsed="false">
      <c r="A188" s="160" t="n">
        <v>3</v>
      </c>
      <c r="B188" s="161"/>
      <c r="C188" s="161"/>
      <c r="D188" s="162"/>
      <c r="E188" s="163"/>
      <c r="F188" s="164"/>
      <c r="G188" s="163"/>
      <c r="H188" s="165"/>
      <c r="I188" s="165"/>
      <c r="J188" s="164"/>
      <c r="K188" s="163"/>
      <c r="L188" s="165"/>
      <c r="M188" s="165"/>
      <c r="N188" s="164"/>
      <c r="O188" s="163"/>
      <c r="P188" s="165"/>
      <c r="Q188" s="165"/>
      <c r="R188" s="165"/>
      <c r="S188" s="165"/>
      <c r="T188" s="165"/>
      <c r="U188" s="165"/>
      <c r="V188" s="164"/>
      <c r="W188" s="163"/>
      <c r="X188" s="165"/>
      <c r="Y188" s="165"/>
      <c r="Z188" s="165"/>
      <c r="AA188" s="165"/>
      <c r="AB188" s="165"/>
      <c r="AC188" s="165"/>
      <c r="AD188" s="164"/>
      <c r="AE188" s="163"/>
      <c r="AF188" s="165"/>
      <c r="AG188" s="165"/>
      <c r="AH188" s="165"/>
      <c r="AI188" s="165"/>
      <c r="AJ188" s="165"/>
      <c r="AK188" s="165"/>
      <c r="AL188" s="166"/>
      <c r="AM188" s="167" t="str">
        <f aca="false">IF(B188="","",SUM(E188:AL188))</f>
        <v/>
      </c>
      <c r="AN188" s="168" t="str">
        <f aca="false">IF(B188="","",AM188/9)</f>
        <v/>
      </c>
      <c r="AO188" s="169" t="str">
        <f aca="false">IF(B188="","",IF(AM188=0,"-",RANK(AM188,$AM$186:$AM$235,0)))</f>
        <v/>
      </c>
      <c r="AP188" s="167" t="str">
        <f aca="false">IF(E188="","",IF(E188="-","-",IF(UPPER(E188)="AB","+",VLOOKUP(E188,'විෂය තොරතුරු'!$P$24:$Q$28,2))))</f>
        <v/>
      </c>
      <c r="AQ188" s="168" t="str">
        <f aca="false">IF(F188="","",IF(F188="-","-",IF(UPPER(F188)="AB","+",VLOOKUP(F188,'විෂය තොරතුරු'!$P$24:$Q$28,2))))</f>
        <v/>
      </c>
      <c r="AR188" s="168" t="str">
        <f aca="false">IF(G188="","",IF(G188="-","-",IF(UPPER(G188)="AB","+",VLOOKUP(G188,'විෂය තොරතුරු'!$P$24:$Q$28,2))))</f>
        <v/>
      </c>
      <c r="AS188" s="168" t="str">
        <f aca="false">IF(H188="","",IF(H188="-","-",IF(UPPER(H188)="AB","+",VLOOKUP(H188,'විෂය තොරතුරු'!$P$24:$Q$28,2))))</f>
        <v/>
      </c>
      <c r="AT188" s="168" t="str">
        <f aca="false">IF(I188="","",IF(I188="-","-",IF(UPPER(I188)="AB","+",VLOOKUP(I188,'විෂය තොරතුරු'!$P$24:$Q$28,2))))</f>
        <v/>
      </c>
      <c r="AU188" s="170" t="str">
        <f aca="false">IF(J188="","",IF(J188="-","-",IF(UPPER(J188)="AB","+",VLOOKUP(J188,'විෂය තොරතුරු'!$P$24:$Q$28,2))))</f>
        <v/>
      </c>
      <c r="AV188" s="171" t="str">
        <f aca="false">IF(K188="","",IF(K188="-","-",IF(UPPER(K188)="AB","+",VLOOKUP(K188,'විෂය තොරතුරු'!$P$24:$Q$28,2))))</f>
        <v/>
      </c>
      <c r="AW188" s="168" t="str">
        <f aca="false">IF(L188="","",IF(L188="-","-",IF(UPPER(L188)="AB","+",VLOOKUP(L188,'විෂය තොරතුරු'!$P$24:$Q$28,2))))</f>
        <v/>
      </c>
      <c r="AX188" s="168" t="str">
        <f aca="false">IF(M188="","",IF(M188="-","-",IF(UPPER(M188)="AB","+",VLOOKUP(M188,'විෂය තොරතුරු'!$P$24:$Q$28,2))))</f>
        <v/>
      </c>
      <c r="AY188" s="169" t="str">
        <f aca="false">IF(N188="","",IF(N188="-","-",IF(UPPER(N188)="AB","+",VLOOKUP(N188,'විෂය තොරතුරු'!$P$24:$Q$28,2))))</f>
        <v/>
      </c>
      <c r="AZ188" s="167" t="str">
        <f aca="false">IF(O188="","",IF(O188="-","-",IF(UPPER(O188)="AB","+",VLOOKUP(O188,'විෂය තොරතුරු'!$P$24:$Q$28,2))))</f>
        <v/>
      </c>
      <c r="BA188" s="168" t="str">
        <f aca="false">IF(P188="","",IF(P188="-","-",IF(UPPER(P188)="AB","+",VLOOKUP(P188,'විෂය තොරතුරු'!$P$24:$Q$28,2))))</f>
        <v/>
      </c>
      <c r="BB188" s="168" t="str">
        <f aca="false">IF(Q188="","",IF(Q188="-","-",IF(UPPER(Q188)="AB","+",VLOOKUP(Q188,'විෂය තොරතුරු'!$P$24:$Q$28,2))))</f>
        <v/>
      </c>
      <c r="BC188" s="168" t="str">
        <f aca="false">IF(R188="","",IF(R188="-","-",IF(UPPER(R188)="AB","+",VLOOKUP(R188,'විෂය තොරතුරු'!$P$24:$Q$28,2))))</f>
        <v/>
      </c>
      <c r="BD188" s="168" t="str">
        <f aca="false">IF(S188="","",IF(S188="-","-",IF(UPPER(S188)="AB","+",VLOOKUP(S188,'විෂය තොරතුරු'!$P$24:$Q$28,2))))</f>
        <v/>
      </c>
      <c r="BE188" s="168" t="str">
        <f aca="false">IF(T188="","",IF(T188="-","-",IF(UPPER(T188)="AB","+",VLOOKUP(T188,'විෂය තොරතුරු'!$P$24:$Q$28,2))))</f>
        <v/>
      </c>
      <c r="BF188" s="168" t="str">
        <f aca="false">IF(U188="","",IF(U188="-","-",IF(UPPER(U188)="AB","+",VLOOKUP(U188,'විෂය තොරතුරු'!$P$24:$Q$28,2))))</f>
        <v/>
      </c>
      <c r="BG188" s="170" t="str">
        <f aca="false">IF(V188="","",IF(V188="-","-",IF(UPPER(V188)="AB","+",VLOOKUP(V188,'විෂය තොරතුරු'!$P$24:$Q$28,2))))</f>
        <v/>
      </c>
      <c r="BH188" s="171" t="str">
        <f aca="false">IF(W188="","",IF(W188="-","-",IF(UPPER(W188)="AB","+",VLOOKUP(W188,'විෂය තොරතුරු'!$P$24:$Q$28,2))))</f>
        <v/>
      </c>
      <c r="BI188" s="168" t="str">
        <f aca="false">IF(X188="","",IF(X188="-","-",IF(UPPER(X188)="AB","+",VLOOKUP(X188,'විෂය තොරතුරු'!$P$24:$Q$28,2))))</f>
        <v/>
      </c>
      <c r="BJ188" s="168" t="str">
        <f aca="false">IF(Y188="","",IF(Y188="-","-",IF(UPPER(Y188)="AB","+",VLOOKUP(Y188,'විෂය තොරතුරු'!$P$24:$Q$28,2))))</f>
        <v/>
      </c>
      <c r="BK188" s="168" t="str">
        <f aca="false">IF(Z188="","",IF(Z188="-","-",IF(UPPER(Z188)="AB","+",VLOOKUP(Z188,'විෂය තොරතුරු'!$P$24:$Q$28,2))))</f>
        <v/>
      </c>
      <c r="BL188" s="168" t="str">
        <f aca="false">IF(AA188="","",IF(AA188="-","-",IF(UPPER(AA188)="AB","+",VLOOKUP(AA188,'විෂය තොරතුරු'!$P$24:$Q$28,2))))</f>
        <v/>
      </c>
      <c r="BM188" s="168" t="str">
        <f aca="false">IF(AB188="","",IF(AB188="-","-",IF(UPPER(AB188)="AB","+",VLOOKUP(AB188,'විෂය තොරතුරු'!$P$24:$Q$28,2))))</f>
        <v/>
      </c>
      <c r="BN188" s="168" t="str">
        <f aca="false">IF(AC188="","",IF(AC188="-","-",IF(UPPER(AC188)="AB","+",VLOOKUP(AC188,'විෂය තොරතුරු'!$P$24:$Q$28,2))))</f>
        <v/>
      </c>
      <c r="BO188" s="169" t="str">
        <f aca="false">IF(AD188="","",IF(AD188="-","-",IF(UPPER(AD188)="AB","+",VLOOKUP(AD188,'විෂය තොරතුරු'!$P$24:$Q$28,2))))</f>
        <v/>
      </c>
      <c r="BP188" s="171" t="str">
        <f aca="false">IF(AE188="","",IF(AE188="-","-",IF(UPPER(AE188)="AB","+",VLOOKUP(AE188,'විෂය තොරතුරු'!$P$24:$Q$28,2))))</f>
        <v/>
      </c>
      <c r="BQ188" s="168" t="str">
        <f aca="false">IF(AF188="","",IF(AF188="-","-",IF(UPPER(AF188)="AB","+",VLOOKUP(AF188,'විෂය තොරතුරු'!$P$24:$Q$28,2))))</f>
        <v/>
      </c>
      <c r="BR188" s="168" t="str">
        <f aca="false">IF(AG188="","",IF(AG188="-","-",IF(UPPER(AG188)="AB","+",VLOOKUP(AG188,'විෂය තොරතුරු'!$P$24:$Q$28,2))))</f>
        <v/>
      </c>
      <c r="BS188" s="168" t="str">
        <f aca="false">IF(AH188="","",IF(AH188="-","-",IF(UPPER(AH188)="AB","+",VLOOKUP(AH188,'විෂය තොරතුරු'!$P$24:$Q$28,2))))</f>
        <v/>
      </c>
      <c r="BT188" s="168" t="str">
        <f aca="false">IF(AI188="","",IF(AI188="-","-",IF(UPPER(AI188)="AB","+",VLOOKUP(AI188,'විෂය තොරතුරු'!$P$24:$Q$28,2))))</f>
        <v/>
      </c>
      <c r="BU188" s="168" t="str">
        <f aca="false">IF(AJ188="","",IF(AJ188="-","-",IF(UPPER(AJ188)="AB","+",VLOOKUP(AJ188,'විෂය තොරතුරු'!$P$24:$Q$28,2))))</f>
        <v/>
      </c>
      <c r="BV188" s="168" t="str">
        <f aca="false">IF(AK188="","",IF(AK188="-","-",IF(UPPER(AK188)="AB","+",VLOOKUP(AK188,'විෂය තොරතුරු'!$P$24:$Q$28,2))))</f>
        <v/>
      </c>
      <c r="BW188" s="169" t="str">
        <f aca="false">IF(AL188="","",IF(AL188="-","-",IF(UPPER(AL188)="AB","+",VLOOKUP(AL188,'විෂය තොරතුරු'!$P$24:$Q$28,2))))</f>
        <v/>
      </c>
      <c r="BX188" s="171" t="str">
        <f aca="false">IF($B188="","",COUNTIF($AP188:$BW188,"A"))</f>
        <v/>
      </c>
      <c r="BY188" s="171" t="str">
        <f aca="false">IF($B188="","",COUNTIF($AP188:$BW188,"B"))</f>
        <v/>
      </c>
      <c r="BZ188" s="171" t="str">
        <f aca="false">IF($B188="","",COUNTIF($AP188:$BW188,"C"))</f>
        <v/>
      </c>
      <c r="CA188" s="171" t="str">
        <f aca="false">IF($B188="","",COUNTIF($AP188:$BW188,"S"))</f>
        <v/>
      </c>
      <c r="CB188" s="171" t="str">
        <f aca="false">IF($B188="","",COUNTIF($AP188:$BW188,"W"))</f>
        <v/>
      </c>
      <c r="CC188" s="171" t="str">
        <f aca="false">IF(B188="","",SUM(BX188:CA188))</f>
        <v/>
      </c>
      <c r="CD188" s="169" t="str">
        <f aca="false">IF(B188="","",SUM(BX188:BZ188))</f>
        <v/>
      </c>
      <c r="CE188" s="172" t="str">
        <f aca="false">IF(B188="","",IF(AND(CC188&gt;=6,CD188&gt;=3,OR(E188&gt;=35,F188&gt;=35),L188&gt;=35),"6/3 සමත්",IF(AND(CC188&gt;=5,CD188&gt;=3,OR(E188&gt;=35,F188&gt;=35,L188&gt;=35)),"5/3 සමත්",IF(AND(CC188&gt;=4,CD188&gt;=1,OR(E188&gt;=20,F188&gt;=20,L188&gt;=20)),"සමත් කළ හැකි",IF(CB188=9,"W9","අසමත් ?")))))</f>
        <v/>
      </c>
    </row>
    <row r="189" customFormat="false" ht="13.8" hidden="false" customHeight="false" outlineLevel="0" collapsed="false">
      <c r="A189" s="160" t="n">
        <v>4</v>
      </c>
      <c r="B189" s="161"/>
      <c r="C189" s="161"/>
      <c r="D189" s="162"/>
      <c r="E189" s="163"/>
      <c r="F189" s="164"/>
      <c r="G189" s="163"/>
      <c r="H189" s="165"/>
      <c r="I189" s="165"/>
      <c r="J189" s="164"/>
      <c r="K189" s="163"/>
      <c r="L189" s="165"/>
      <c r="M189" s="165"/>
      <c r="N189" s="164"/>
      <c r="O189" s="163"/>
      <c r="P189" s="165"/>
      <c r="Q189" s="165"/>
      <c r="R189" s="165"/>
      <c r="S189" s="165"/>
      <c r="T189" s="165"/>
      <c r="U189" s="165"/>
      <c r="V189" s="164"/>
      <c r="W189" s="163"/>
      <c r="X189" s="165"/>
      <c r="Y189" s="165"/>
      <c r="Z189" s="165"/>
      <c r="AA189" s="165"/>
      <c r="AB189" s="165"/>
      <c r="AC189" s="165"/>
      <c r="AD189" s="164"/>
      <c r="AE189" s="163"/>
      <c r="AF189" s="165"/>
      <c r="AG189" s="165"/>
      <c r="AH189" s="165"/>
      <c r="AI189" s="165"/>
      <c r="AJ189" s="165"/>
      <c r="AK189" s="165"/>
      <c r="AL189" s="166"/>
      <c r="AM189" s="167" t="str">
        <f aca="false">IF(B189="","",SUM(E189:AL189))</f>
        <v/>
      </c>
      <c r="AN189" s="168" t="str">
        <f aca="false">IF(B189="","",AM189/9)</f>
        <v/>
      </c>
      <c r="AO189" s="169" t="str">
        <f aca="false">IF(B189="","",IF(AM189=0,"-",RANK(AM189,$AM$186:$AM$235,0)))</f>
        <v/>
      </c>
      <c r="AP189" s="167" t="str">
        <f aca="false">IF(E189="","",IF(E189="-","-",IF(UPPER(E189)="AB","+",VLOOKUP(E189,'විෂය තොරතුරු'!$P$24:$Q$28,2))))</f>
        <v/>
      </c>
      <c r="AQ189" s="168" t="str">
        <f aca="false">IF(F189="","",IF(F189="-","-",IF(UPPER(F189)="AB","+",VLOOKUP(F189,'විෂය තොරතුරු'!$P$24:$Q$28,2))))</f>
        <v/>
      </c>
      <c r="AR189" s="168" t="str">
        <f aca="false">IF(G189="","",IF(G189="-","-",IF(UPPER(G189)="AB","+",VLOOKUP(G189,'විෂය තොරතුරු'!$P$24:$Q$28,2))))</f>
        <v/>
      </c>
      <c r="AS189" s="168" t="str">
        <f aca="false">IF(H189="","",IF(H189="-","-",IF(UPPER(H189)="AB","+",VLOOKUP(H189,'විෂය තොරතුරු'!$P$24:$Q$28,2))))</f>
        <v/>
      </c>
      <c r="AT189" s="168" t="str">
        <f aca="false">IF(I189="","",IF(I189="-","-",IF(UPPER(I189)="AB","+",VLOOKUP(I189,'විෂය තොරතුරු'!$P$24:$Q$28,2))))</f>
        <v/>
      </c>
      <c r="AU189" s="170" t="str">
        <f aca="false">IF(J189="","",IF(J189="-","-",IF(UPPER(J189)="AB","+",VLOOKUP(J189,'විෂය තොරතුරු'!$P$24:$Q$28,2))))</f>
        <v/>
      </c>
      <c r="AV189" s="171" t="str">
        <f aca="false">IF(K189="","",IF(K189="-","-",IF(UPPER(K189)="AB","+",VLOOKUP(K189,'විෂය තොරතුරු'!$P$24:$Q$28,2))))</f>
        <v/>
      </c>
      <c r="AW189" s="168" t="str">
        <f aca="false">IF(L189="","",IF(L189="-","-",IF(UPPER(L189)="AB","+",VLOOKUP(L189,'විෂය තොරතුරු'!$P$24:$Q$28,2))))</f>
        <v/>
      </c>
      <c r="AX189" s="168" t="str">
        <f aca="false">IF(M189="","",IF(M189="-","-",IF(UPPER(M189)="AB","+",VLOOKUP(M189,'විෂය තොරතුරු'!$P$24:$Q$28,2))))</f>
        <v/>
      </c>
      <c r="AY189" s="169" t="str">
        <f aca="false">IF(N189="","",IF(N189="-","-",IF(UPPER(N189)="AB","+",VLOOKUP(N189,'විෂය තොරතුරු'!$P$24:$Q$28,2))))</f>
        <v/>
      </c>
      <c r="AZ189" s="167" t="str">
        <f aca="false">IF(O189="","",IF(O189="-","-",IF(UPPER(O189)="AB","+",VLOOKUP(O189,'විෂය තොරතුරු'!$P$24:$Q$28,2))))</f>
        <v/>
      </c>
      <c r="BA189" s="168" t="str">
        <f aca="false">IF(P189="","",IF(P189="-","-",IF(UPPER(P189)="AB","+",VLOOKUP(P189,'විෂය තොරතුරු'!$P$24:$Q$28,2))))</f>
        <v/>
      </c>
      <c r="BB189" s="168" t="str">
        <f aca="false">IF(Q189="","",IF(Q189="-","-",IF(UPPER(Q189)="AB","+",VLOOKUP(Q189,'විෂය තොරතුරු'!$P$24:$Q$28,2))))</f>
        <v/>
      </c>
      <c r="BC189" s="168" t="str">
        <f aca="false">IF(R189="","",IF(R189="-","-",IF(UPPER(R189)="AB","+",VLOOKUP(R189,'විෂය තොරතුරු'!$P$24:$Q$28,2))))</f>
        <v/>
      </c>
      <c r="BD189" s="168" t="str">
        <f aca="false">IF(S189="","",IF(S189="-","-",IF(UPPER(S189)="AB","+",VLOOKUP(S189,'විෂය තොරතුරු'!$P$24:$Q$28,2))))</f>
        <v/>
      </c>
      <c r="BE189" s="168" t="str">
        <f aca="false">IF(T189="","",IF(T189="-","-",IF(UPPER(T189)="AB","+",VLOOKUP(T189,'විෂය තොරතුරු'!$P$24:$Q$28,2))))</f>
        <v/>
      </c>
      <c r="BF189" s="168" t="str">
        <f aca="false">IF(U189="","",IF(U189="-","-",IF(UPPER(U189)="AB","+",VLOOKUP(U189,'විෂය තොරතුරු'!$P$24:$Q$28,2))))</f>
        <v/>
      </c>
      <c r="BG189" s="170" t="str">
        <f aca="false">IF(V189="","",IF(V189="-","-",IF(UPPER(V189)="AB","+",VLOOKUP(V189,'විෂය තොරතුරු'!$P$24:$Q$28,2))))</f>
        <v/>
      </c>
      <c r="BH189" s="171" t="str">
        <f aca="false">IF(W189="","",IF(W189="-","-",IF(UPPER(W189)="AB","+",VLOOKUP(W189,'විෂය තොරතුරු'!$P$24:$Q$28,2))))</f>
        <v/>
      </c>
      <c r="BI189" s="168" t="str">
        <f aca="false">IF(X189="","",IF(X189="-","-",IF(UPPER(X189)="AB","+",VLOOKUP(X189,'විෂය තොරතුරු'!$P$24:$Q$28,2))))</f>
        <v/>
      </c>
      <c r="BJ189" s="168" t="str">
        <f aca="false">IF(Y189="","",IF(Y189="-","-",IF(UPPER(Y189)="AB","+",VLOOKUP(Y189,'විෂය තොරතුරු'!$P$24:$Q$28,2))))</f>
        <v/>
      </c>
      <c r="BK189" s="168" t="str">
        <f aca="false">IF(Z189="","",IF(Z189="-","-",IF(UPPER(Z189)="AB","+",VLOOKUP(Z189,'විෂය තොරතුරු'!$P$24:$Q$28,2))))</f>
        <v/>
      </c>
      <c r="BL189" s="168" t="str">
        <f aca="false">IF(AA189="","",IF(AA189="-","-",IF(UPPER(AA189)="AB","+",VLOOKUP(AA189,'විෂය තොරතුරු'!$P$24:$Q$28,2))))</f>
        <v/>
      </c>
      <c r="BM189" s="168" t="str">
        <f aca="false">IF(AB189="","",IF(AB189="-","-",IF(UPPER(AB189)="AB","+",VLOOKUP(AB189,'විෂය තොරතුරු'!$P$24:$Q$28,2))))</f>
        <v/>
      </c>
      <c r="BN189" s="168" t="str">
        <f aca="false">IF(AC189="","",IF(AC189="-","-",IF(UPPER(AC189)="AB","+",VLOOKUP(AC189,'විෂය තොරතුරු'!$P$24:$Q$28,2))))</f>
        <v/>
      </c>
      <c r="BO189" s="169" t="str">
        <f aca="false">IF(AD189="","",IF(AD189="-","-",IF(UPPER(AD189)="AB","+",VLOOKUP(AD189,'විෂය තොරතුරු'!$P$24:$Q$28,2))))</f>
        <v/>
      </c>
      <c r="BP189" s="171" t="str">
        <f aca="false">IF(AE189="","",IF(AE189="-","-",IF(UPPER(AE189)="AB","+",VLOOKUP(AE189,'විෂය තොරතුරු'!$P$24:$Q$28,2))))</f>
        <v/>
      </c>
      <c r="BQ189" s="168" t="str">
        <f aca="false">IF(AF189="","",IF(AF189="-","-",IF(UPPER(AF189)="AB","+",VLOOKUP(AF189,'විෂය තොරතුරු'!$P$24:$Q$28,2))))</f>
        <v/>
      </c>
      <c r="BR189" s="168" t="str">
        <f aca="false">IF(AG189="","",IF(AG189="-","-",IF(UPPER(AG189)="AB","+",VLOOKUP(AG189,'විෂය තොරතුරු'!$P$24:$Q$28,2))))</f>
        <v/>
      </c>
      <c r="BS189" s="168" t="str">
        <f aca="false">IF(AH189="","",IF(AH189="-","-",IF(UPPER(AH189)="AB","+",VLOOKUP(AH189,'විෂය තොරතුරු'!$P$24:$Q$28,2))))</f>
        <v/>
      </c>
      <c r="BT189" s="168" t="str">
        <f aca="false">IF(AI189="","",IF(AI189="-","-",IF(UPPER(AI189)="AB","+",VLOOKUP(AI189,'විෂය තොරතුරු'!$P$24:$Q$28,2))))</f>
        <v/>
      </c>
      <c r="BU189" s="168" t="str">
        <f aca="false">IF(AJ189="","",IF(AJ189="-","-",IF(UPPER(AJ189)="AB","+",VLOOKUP(AJ189,'විෂය තොරතුරු'!$P$24:$Q$28,2))))</f>
        <v/>
      </c>
      <c r="BV189" s="168" t="str">
        <f aca="false">IF(AK189="","",IF(AK189="-","-",IF(UPPER(AK189)="AB","+",VLOOKUP(AK189,'විෂය තොරතුරු'!$P$24:$Q$28,2))))</f>
        <v/>
      </c>
      <c r="BW189" s="169" t="str">
        <f aca="false">IF(AL189="","",IF(AL189="-","-",IF(UPPER(AL189)="AB","+",VLOOKUP(AL189,'විෂය තොරතුරු'!$P$24:$Q$28,2))))</f>
        <v/>
      </c>
      <c r="BX189" s="171" t="str">
        <f aca="false">IF($B189="","",COUNTIF($AP189:$BW189,"A"))</f>
        <v/>
      </c>
      <c r="BY189" s="171" t="str">
        <f aca="false">IF($B189="","",COUNTIF($AP189:$BW189,"B"))</f>
        <v/>
      </c>
      <c r="BZ189" s="171" t="str">
        <f aca="false">IF($B189="","",COUNTIF($AP189:$BW189,"C"))</f>
        <v/>
      </c>
      <c r="CA189" s="171" t="str">
        <f aca="false">IF($B189="","",COUNTIF($AP189:$BW189,"S"))</f>
        <v/>
      </c>
      <c r="CB189" s="171" t="str">
        <f aca="false">IF($B189="","",COUNTIF($AP189:$BW189,"W"))</f>
        <v/>
      </c>
      <c r="CC189" s="171" t="str">
        <f aca="false">IF(B189="","",SUM(BX189:CA189))</f>
        <v/>
      </c>
      <c r="CD189" s="169" t="str">
        <f aca="false">IF(B189="","",SUM(BX189:BZ189))</f>
        <v/>
      </c>
      <c r="CE189" s="172" t="str">
        <f aca="false">IF(B189="","",IF(AND(CC189&gt;=6,CD189&gt;=3,OR(E189&gt;=35,F189&gt;=35),L189&gt;=35),"6/3 සමත්",IF(AND(CC189&gt;=5,CD189&gt;=3,OR(E189&gt;=35,F189&gt;=35,L189&gt;=35)),"5/3 සමත්",IF(AND(CC189&gt;=4,CD189&gt;=1,OR(E189&gt;=20,F189&gt;=20,L189&gt;=20)),"සමත් කළ හැකි",IF(CB189=9,"W9","අසමත් ?")))))</f>
        <v/>
      </c>
    </row>
    <row r="190" customFormat="false" ht="13.8" hidden="false" customHeight="false" outlineLevel="0" collapsed="false">
      <c r="A190" s="160" t="n">
        <v>5</v>
      </c>
      <c r="B190" s="161"/>
      <c r="C190" s="161"/>
      <c r="D190" s="162"/>
      <c r="E190" s="163"/>
      <c r="F190" s="164"/>
      <c r="G190" s="163"/>
      <c r="H190" s="165"/>
      <c r="I190" s="165"/>
      <c r="J190" s="164"/>
      <c r="K190" s="163"/>
      <c r="L190" s="165"/>
      <c r="M190" s="165"/>
      <c r="N190" s="164"/>
      <c r="O190" s="163"/>
      <c r="P190" s="165"/>
      <c r="Q190" s="165"/>
      <c r="R190" s="165"/>
      <c r="S190" s="165"/>
      <c r="T190" s="165"/>
      <c r="U190" s="165"/>
      <c r="V190" s="164"/>
      <c r="W190" s="163"/>
      <c r="X190" s="165"/>
      <c r="Y190" s="165"/>
      <c r="Z190" s="165"/>
      <c r="AA190" s="165"/>
      <c r="AB190" s="165"/>
      <c r="AC190" s="165"/>
      <c r="AD190" s="164"/>
      <c r="AE190" s="163"/>
      <c r="AF190" s="165"/>
      <c r="AG190" s="165"/>
      <c r="AH190" s="165"/>
      <c r="AI190" s="165"/>
      <c r="AJ190" s="165"/>
      <c r="AK190" s="165"/>
      <c r="AL190" s="166"/>
      <c r="AM190" s="167" t="str">
        <f aca="false">IF(B190="","",SUM(E190:AL190))</f>
        <v/>
      </c>
      <c r="AN190" s="168" t="str">
        <f aca="false">IF(B190="","",AM190/9)</f>
        <v/>
      </c>
      <c r="AO190" s="169" t="str">
        <f aca="false">IF(B190="","",IF(AM190=0,"-",RANK(AM190,$AM$186:$AM$235,0)))</f>
        <v/>
      </c>
      <c r="AP190" s="167" t="str">
        <f aca="false">IF(E190="","",IF(E190="-","-",IF(UPPER(E190)="AB","+",VLOOKUP(E190,'විෂය තොරතුරු'!$P$24:$Q$28,2))))</f>
        <v/>
      </c>
      <c r="AQ190" s="168" t="str">
        <f aca="false">IF(F190="","",IF(F190="-","-",IF(UPPER(F190)="AB","+",VLOOKUP(F190,'විෂය තොරතුරු'!$P$24:$Q$28,2))))</f>
        <v/>
      </c>
      <c r="AR190" s="168" t="str">
        <f aca="false">IF(G190="","",IF(G190="-","-",IF(UPPER(G190)="AB","+",VLOOKUP(G190,'විෂය තොරතුරු'!$P$24:$Q$28,2))))</f>
        <v/>
      </c>
      <c r="AS190" s="168" t="str">
        <f aca="false">IF(H190="","",IF(H190="-","-",IF(UPPER(H190)="AB","+",VLOOKUP(H190,'විෂය තොරතුරු'!$P$24:$Q$28,2))))</f>
        <v/>
      </c>
      <c r="AT190" s="168" t="str">
        <f aca="false">IF(I190="","",IF(I190="-","-",IF(UPPER(I190)="AB","+",VLOOKUP(I190,'විෂය තොරතුරු'!$P$24:$Q$28,2))))</f>
        <v/>
      </c>
      <c r="AU190" s="170" t="str">
        <f aca="false">IF(J190="","",IF(J190="-","-",IF(UPPER(J190)="AB","+",VLOOKUP(J190,'විෂය තොරතුරු'!$P$24:$Q$28,2))))</f>
        <v/>
      </c>
      <c r="AV190" s="171" t="str">
        <f aca="false">IF(K190="","",IF(K190="-","-",IF(UPPER(K190)="AB","+",VLOOKUP(K190,'විෂය තොරතුරු'!$P$24:$Q$28,2))))</f>
        <v/>
      </c>
      <c r="AW190" s="168" t="str">
        <f aca="false">IF(L190="","",IF(L190="-","-",IF(UPPER(L190)="AB","+",VLOOKUP(L190,'විෂය තොරතුරු'!$P$24:$Q$28,2))))</f>
        <v/>
      </c>
      <c r="AX190" s="168" t="str">
        <f aca="false">IF(M190="","",IF(M190="-","-",IF(UPPER(M190)="AB","+",VLOOKUP(M190,'විෂය තොරතුරු'!$P$24:$Q$28,2))))</f>
        <v/>
      </c>
      <c r="AY190" s="169" t="str">
        <f aca="false">IF(N190="","",IF(N190="-","-",IF(UPPER(N190)="AB","+",VLOOKUP(N190,'විෂය තොරතුරු'!$P$24:$Q$28,2))))</f>
        <v/>
      </c>
      <c r="AZ190" s="167" t="str">
        <f aca="false">IF(O190="","",IF(O190="-","-",IF(UPPER(O190)="AB","+",VLOOKUP(O190,'විෂය තොරතුරු'!$P$24:$Q$28,2))))</f>
        <v/>
      </c>
      <c r="BA190" s="168" t="str">
        <f aca="false">IF(P190="","",IF(P190="-","-",IF(UPPER(P190)="AB","+",VLOOKUP(P190,'විෂය තොරතුරු'!$P$24:$Q$28,2))))</f>
        <v/>
      </c>
      <c r="BB190" s="168" t="str">
        <f aca="false">IF(Q190="","",IF(Q190="-","-",IF(UPPER(Q190)="AB","+",VLOOKUP(Q190,'විෂය තොරතුරු'!$P$24:$Q$28,2))))</f>
        <v/>
      </c>
      <c r="BC190" s="168" t="str">
        <f aca="false">IF(R190="","",IF(R190="-","-",IF(UPPER(R190)="AB","+",VLOOKUP(R190,'විෂය තොරතුරු'!$P$24:$Q$28,2))))</f>
        <v/>
      </c>
      <c r="BD190" s="168" t="str">
        <f aca="false">IF(S190="","",IF(S190="-","-",IF(UPPER(S190)="AB","+",VLOOKUP(S190,'විෂය තොරතුරු'!$P$24:$Q$28,2))))</f>
        <v/>
      </c>
      <c r="BE190" s="168" t="str">
        <f aca="false">IF(T190="","",IF(T190="-","-",IF(UPPER(T190)="AB","+",VLOOKUP(T190,'විෂය තොරතුරු'!$P$24:$Q$28,2))))</f>
        <v/>
      </c>
      <c r="BF190" s="168" t="str">
        <f aca="false">IF(U190="","",IF(U190="-","-",IF(UPPER(U190)="AB","+",VLOOKUP(U190,'විෂය තොරතුරු'!$P$24:$Q$28,2))))</f>
        <v/>
      </c>
      <c r="BG190" s="170" t="str">
        <f aca="false">IF(V190="","",IF(V190="-","-",IF(UPPER(V190)="AB","+",VLOOKUP(V190,'විෂය තොරතුරු'!$P$24:$Q$28,2))))</f>
        <v/>
      </c>
      <c r="BH190" s="171" t="str">
        <f aca="false">IF(W190="","",IF(W190="-","-",IF(UPPER(W190)="AB","+",VLOOKUP(W190,'විෂය තොරතුරු'!$P$24:$Q$28,2))))</f>
        <v/>
      </c>
      <c r="BI190" s="168" t="str">
        <f aca="false">IF(X190="","",IF(X190="-","-",IF(UPPER(X190)="AB","+",VLOOKUP(X190,'විෂය තොරතුරු'!$P$24:$Q$28,2))))</f>
        <v/>
      </c>
      <c r="BJ190" s="168" t="str">
        <f aca="false">IF(Y190="","",IF(Y190="-","-",IF(UPPER(Y190)="AB","+",VLOOKUP(Y190,'විෂය තොරතුරු'!$P$24:$Q$28,2))))</f>
        <v/>
      </c>
      <c r="BK190" s="168" t="str">
        <f aca="false">IF(Z190="","",IF(Z190="-","-",IF(UPPER(Z190)="AB","+",VLOOKUP(Z190,'විෂය තොරතුරු'!$P$24:$Q$28,2))))</f>
        <v/>
      </c>
      <c r="BL190" s="168" t="str">
        <f aca="false">IF(AA190="","",IF(AA190="-","-",IF(UPPER(AA190)="AB","+",VLOOKUP(AA190,'විෂය තොරතුරු'!$P$24:$Q$28,2))))</f>
        <v/>
      </c>
      <c r="BM190" s="168" t="str">
        <f aca="false">IF(AB190="","",IF(AB190="-","-",IF(UPPER(AB190)="AB","+",VLOOKUP(AB190,'විෂය තොරතුරු'!$P$24:$Q$28,2))))</f>
        <v/>
      </c>
      <c r="BN190" s="168" t="str">
        <f aca="false">IF(AC190="","",IF(AC190="-","-",IF(UPPER(AC190)="AB","+",VLOOKUP(AC190,'විෂය තොරතුරු'!$P$24:$Q$28,2))))</f>
        <v/>
      </c>
      <c r="BO190" s="169" t="str">
        <f aca="false">IF(AD190="","",IF(AD190="-","-",IF(UPPER(AD190)="AB","+",VLOOKUP(AD190,'විෂය තොරතුරු'!$P$24:$Q$28,2))))</f>
        <v/>
      </c>
      <c r="BP190" s="171" t="str">
        <f aca="false">IF(AE190="","",IF(AE190="-","-",IF(UPPER(AE190)="AB","+",VLOOKUP(AE190,'විෂය තොරතුරු'!$P$24:$Q$28,2))))</f>
        <v/>
      </c>
      <c r="BQ190" s="168" t="str">
        <f aca="false">IF(AF190="","",IF(AF190="-","-",IF(UPPER(AF190)="AB","+",VLOOKUP(AF190,'විෂය තොරතුරු'!$P$24:$Q$28,2))))</f>
        <v/>
      </c>
      <c r="BR190" s="168" t="str">
        <f aca="false">IF(AG190="","",IF(AG190="-","-",IF(UPPER(AG190)="AB","+",VLOOKUP(AG190,'විෂය තොරතුරු'!$P$24:$Q$28,2))))</f>
        <v/>
      </c>
      <c r="BS190" s="168" t="str">
        <f aca="false">IF(AH190="","",IF(AH190="-","-",IF(UPPER(AH190)="AB","+",VLOOKUP(AH190,'විෂය තොරතුරු'!$P$24:$Q$28,2))))</f>
        <v/>
      </c>
      <c r="BT190" s="168" t="str">
        <f aca="false">IF(AI190="","",IF(AI190="-","-",IF(UPPER(AI190)="AB","+",VLOOKUP(AI190,'විෂය තොරතුරු'!$P$24:$Q$28,2))))</f>
        <v/>
      </c>
      <c r="BU190" s="168" t="str">
        <f aca="false">IF(AJ190="","",IF(AJ190="-","-",IF(UPPER(AJ190)="AB","+",VLOOKUP(AJ190,'විෂය තොරතුරු'!$P$24:$Q$28,2))))</f>
        <v/>
      </c>
      <c r="BV190" s="168" t="str">
        <f aca="false">IF(AK190="","",IF(AK190="-","-",IF(UPPER(AK190)="AB","+",VLOOKUP(AK190,'විෂය තොරතුරු'!$P$24:$Q$28,2))))</f>
        <v/>
      </c>
      <c r="BW190" s="169" t="str">
        <f aca="false">IF(AL190="","",IF(AL190="-","-",IF(UPPER(AL190)="AB","+",VLOOKUP(AL190,'විෂය තොරතුරු'!$P$24:$Q$28,2))))</f>
        <v/>
      </c>
      <c r="BX190" s="171" t="str">
        <f aca="false">IF($B190="","",COUNTIF($AP190:$BW190,"A"))</f>
        <v/>
      </c>
      <c r="BY190" s="171" t="str">
        <f aca="false">IF($B190="","",COUNTIF($AP190:$BW190,"B"))</f>
        <v/>
      </c>
      <c r="BZ190" s="171" t="str">
        <f aca="false">IF($B190="","",COUNTIF($AP190:$BW190,"C"))</f>
        <v/>
      </c>
      <c r="CA190" s="171" t="str">
        <f aca="false">IF($B190="","",COUNTIF($AP190:$BW190,"S"))</f>
        <v/>
      </c>
      <c r="CB190" s="171" t="str">
        <f aca="false">IF($B190="","",COUNTIF($AP190:$BW190,"W"))</f>
        <v/>
      </c>
      <c r="CC190" s="171" t="str">
        <f aca="false">IF(B190="","",SUM(BX190:CA190))</f>
        <v/>
      </c>
      <c r="CD190" s="169" t="str">
        <f aca="false">IF(B190="","",SUM(BX190:BZ190))</f>
        <v/>
      </c>
      <c r="CE190" s="172" t="str">
        <f aca="false">IF(B190="","",IF(AND(CC190&gt;=6,CD190&gt;=3,OR(E190&gt;=35,F190&gt;=35),L190&gt;=35),"6/3 සමත්",IF(AND(CC190&gt;=5,CD190&gt;=3,OR(E190&gt;=35,F190&gt;=35,L190&gt;=35)),"5/3 සමත්",IF(AND(CC190&gt;=4,CD190&gt;=1,OR(E190&gt;=20,F190&gt;=20,L190&gt;=20)),"සමත් කළ හැකි",IF(CB190=9,"W9","අසමත් ?")))))</f>
        <v/>
      </c>
    </row>
    <row r="191" customFormat="false" ht="13.8" hidden="false" customHeight="false" outlineLevel="0" collapsed="false">
      <c r="A191" s="160" t="n">
        <v>6</v>
      </c>
      <c r="B191" s="175"/>
      <c r="C191" s="161"/>
      <c r="D191" s="162"/>
      <c r="E191" s="163"/>
      <c r="F191" s="164"/>
      <c r="G191" s="163"/>
      <c r="H191" s="165"/>
      <c r="I191" s="165"/>
      <c r="J191" s="164"/>
      <c r="K191" s="163"/>
      <c r="L191" s="165"/>
      <c r="M191" s="165"/>
      <c r="N191" s="164"/>
      <c r="O191" s="163"/>
      <c r="P191" s="165"/>
      <c r="Q191" s="165"/>
      <c r="R191" s="165"/>
      <c r="S191" s="165"/>
      <c r="T191" s="165"/>
      <c r="U191" s="165"/>
      <c r="V191" s="164"/>
      <c r="W191" s="163"/>
      <c r="X191" s="165"/>
      <c r="Y191" s="165"/>
      <c r="Z191" s="165"/>
      <c r="AA191" s="165"/>
      <c r="AB191" s="165"/>
      <c r="AC191" s="165"/>
      <c r="AD191" s="164"/>
      <c r="AE191" s="163"/>
      <c r="AF191" s="165"/>
      <c r="AG191" s="165"/>
      <c r="AH191" s="165"/>
      <c r="AI191" s="165"/>
      <c r="AJ191" s="165"/>
      <c r="AK191" s="165"/>
      <c r="AL191" s="166"/>
      <c r="AM191" s="167" t="str">
        <f aca="false">IF(B191="","",SUM(E191:AL191))</f>
        <v/>
      </c>
      <c r="AN191" s="168" t="str">
        <f aca="false">IF(B191="","",AM191/9)</f>
        <v/>
      </c>
      <c r="AO191" s="169" t="str">
        <f aca="false">IF(B191="","",IF(AM191=0,"-",RANK(AM191,$AM$186:$AM$235,0)))</f>
        <v/>
      </c>
      <c r="AP191" s="167" t="str">
        <f aca="false">IF(E191="","",IF(E191="-","-",IF(UPPER(E191)="AB","+",VLOOKUP(E191,'විෂය තොරතුරු'!$P$24:$Q$28,2))))</f>
        <v/>
      </c>
      <c r="AQ191" s="168" t="str">
        <f aca="false">IF(F191="","",IF(F191="-","-",IF(UPPER(F191)="AB","+",VLOOKUP(F191,'විෂය තොරතුරු'!$P$24:$Q$28,2))))</f>
        <v/>
      </c>
      <c r="AR191" s="168" t="str">
        <f aca="false">IF(G191="","",IF(G191="-","-",IF(UPPER(G191)="AB","+",VLOOKUP(G191,'විෂය තොරතුරු'!$P$24:$Q$28,2))))</f>
        <v/>
      </c>
      <c r="AS191" s="168" t="str">
        <f aca="false">IF(H191="","",IF(H191="-","-",IF(UPPER(H191)="AB","+",VLOOKUP(H191,'විෂය තොරතුරු'!$P$24:$Q$28,2))))</f>
        <v/>
      </c>
      <c r="AT191" s="168" t="str">
        <f aca="false">IF(I191="","",IF(I191="-","-",IF(UPPER(I191)="AB","+",VLOOKUP(I191,'විෂය තොරතුරු'!$P$24:$Q$28,2))))</f>
        <v/>
      </c>
      <c r="AU191" s="170" t="str">
        <f aca="false">IF(J191="","",IF(J191="-","-",IF(UPPER(J191)="AB","+",VLOOKUP(J191,'විෂය තොරතුරු'!$P$24:$Q$28,2))))</f>
        <v/>
      </c>
      <c r="AV191" s="171" t="str">
        <f aca="false">IF(K191="","",IF(K191="-","-",IF(UPPER(K191)="AB","+",VLOOKUP(K191,'විෂය තොරතුරු'!$P$24:$Q$28,2))))</f>
        <v/>
      </c>
      <c r="AW191" s="168" t="str">
        <f aca="false">IF(L191="","",IF(L191="-","-",IF(UPPER(L191)="AB","+",VLOOKUP(L191,'විෂය තොරතුරු'!$P$24:$Q$28,2))))</f>
        <v/>
      </c>
      <c r="AX191" s="168" t="str">
        <f aca="false">IF(M191="","",IF(M191="-","-",IF(UPPER(M191)="AB","+",VLOOKUP(M191,'විෂය තොරතුරු'!$P$24:$Q$28,2))))</f>
        <v/>
      </c>
      <c r="AY191" s="169" t="str">
        <f aca="false">IF(N191="","",IF(N191="-","-",IF(UPPER(N191)="AB","+",VLOOKUP(N191,'විෂය තොරතුරු'!$P$24:$Q$28,2))))</f>
        <v/>
      </c>
      <c r="AZ191" s="167" t="str">
        <f aca="false">IF(O191="","",IF(O191="-","-",IF(UPPER(O191)="AB","+",VLOOKUP(O191,'විෂය තොරතුරු'!$P$24:$Q$28,2))))</f>
        <v/>
      </c>
      <c r="BA191" s="168" t="str">
        <f aca="false">IF(P191="","",IF(P191="-","-",IF(UPPER(P191)="AB","+",VLOOKUP(P191,'විෂය තොරතුරු'!$P$24:$Q$28,2))))</f>
        <v/>
      </c>
      <c r="BB191" s="168" t="str">
        <f aca="false">IF(Q191="","",IF(Q191="-","-",IF(UPPER(Q191)="AB","+",VLOOKUP(Q191,'විෂය තොරතුරු'!$P$24:$Q$28,2))))</f>
        <v/>
      </c>
      <c r="BC191" s="168" t="str">
        <f aca="false">IF(R191="","",IF(R191="-","-",IF(UPPER(R191)="AB","+",VLOOKUP(R191,'විෂය තොරතුරු'!$P$24:$Q$28,2))))</f>
        <v/>
      </c>
      <c r="BD191" s="168" t="str">
        <f aca="false">IF(S191="","",IF(S191="-","-",IF(UPPER(S191)="AB","+",VLOOKUP(S191,'විෂය තොරතුරු'!$P$24:$Q$28,2))))</f>
        <v/>
      </c>
      <c r="BE191" s="168" t="str">
        <f aca="false">IF(T191="","",IF(T191="-","-",IF(UPPER(T191)="AB","+",VLOOKUP(T191,'විෂය තොරතුරු'!$P$24:$Q$28,2))))</f>
        <v/>
      </c>
      <c r="BF191" s="168" t="str">
        <f aca="false">IF(U191="","",IF(U191="-","-",IF(UPPER(U191)="AB","+",VLOOKUP(U191,'විෂය තොරතුරු'!$P$24:$Q$28,2))))</f>
        <v/>
      </c>
      <c r="BG191" s="170" t="str">
        <f aca="false">IF(V191="","",IF(V191="-","-",IF(UPPER(V191)="AB","+",VLOOKUP(V191,'විෂය තොරතුරු'!$P$24:$Q$28,2))))</f>
        <v/>
      </c>
      <c r="BH191" s="171" t="str">
        <f aca="false">IF(W191="","",IF(W191="-","-",IF(UPPER(W191)="AB","+",VLOOKUP(W191,'විෂය තොරතුරු'!$P$24:$Q$28,2))))</f>
        <v/>
      </c>
      <c r="BI191" s="168" t="str">
        <f aca="false">IF(X191="","",IF(X191="-","-",IF(UPPER(X191)="AB","+",VLOOKUP(X191,'විෂය තොරතුරු'!$P$24:$Q$28,2))))</f>
        <v/>
      </c>
      <c r="BJ191" s="168" t="str">
        <f aca="false">IF(Y191="","",IF(Y191="-","-",IF(UPPER(Y191)="AB","+",VLOOKUP(Y191,'විෂය තොරතුරු'!$P$24:$Q$28,2))))</f>
        <v/>
      </c>
      <c r="BK191" s="168" t="str">
        <f aca="false">IF(Z191="","",IF(Z191="-","-",IF(UPPER(Z191)="AB","+",VLOOKUP(Z191,'විෂය තොරතුරු'!$P$24:$Q$28,2))))</f>
        <v/>
      </c>
      <c r="BL191" s="168" t="str">
        <f aca="false">IF(AA191="","",IF(AA191="-","-",IF(UPPER(AA191)="AB","+",VLOOKUP(AA191,'විෂය තොරතුරු'!$P$24:$Q$28,2))))</f>
        <v/>
      </c>
      <c r="BM191" s="168" t="str">
        <f aca="false">IF(AB191="","",IF(AB191="-","-",IF(UPPER(AB191)="AB","+",VLOOKUP(AB191,'විෂය තොරතුරු'!$P$24:$Q$28,2))))</f>
        <v/>
      </c>
      <c r="BN191" s="168" t="str">
        <f aca="false">IF(AC191="","",IF(AC191="-","-",IF(UPPER(AC191)="AB","+",VLOOKUP(AC191,'විෂය තොරතුරු'!$P$24:$Q$28,2))))</f>
        <v/>
      </c>
      <c r="BO191" s="169" t="str">
        <f aca="false">IF(AD191="","",IF(AD191="-","-",IF(UPPER(AD191)="AB","+",VLOOKUP(AD191,'විෂය තොරතුරු'!$P$24:$Q$28,2))))</f>
        <v/>
      </c>
      <c r="BP191" s="171" t="str">
        <f aca="false">IF(AE191="","",IF(AE191="-","-",IF(UPPER(AE191)="AB","+",VLOOKUP(AE191,'විෂය තොරතුරු'!$P$24:$Q$28,2))))</f>
        <v/>
      </c>
      <c r="BQ191" s="168" t="str">
        <f aca="false">IF(AF191="","",IF(AF191="-","-",IF(UPPER(AF191)="AB","+",VLOOKUP(AF191,'විෂය තොරතුරු'!$P$24:$Q$28,2))))</f>
        <v/>
      </c>
      <c r="BR191" s="168" t="str">
        <f aca="false">IF(AG191="","",IF(AG191="-","-",IF(UPPER(AG191)="AB","+",VLOOKUP(AG191,'විෂය තොරතුරු'!$P$24:$Q$28,2))))</f>
        <v/>
      </c>
      <c r="BS191" s="168" t="str">
        <f aca="false">IF(AH191="","",IF(AH191="-","-",IF(UPPER(AH191)="AB","+",VLOOKUP(AH191,'විෂය තොරතුරු'!$P$24:$Q$28,2))))</f>
        <v/>
      </c>
      <c r="BT191" s="168" t="str">
        <f aca="false">IF(AI191="","",IF(AI191="-","-",IF(UPPER(AI191)="AB","+",VLOOKUP(AI191,'විෂය තොරතුරු'!$P$24:$Q$28,2))))</f>
        <v/>
      </c>
      <c r="BU191" s="168" t="str">
        <f aca="false">IF(AJ191="","",IF(AJ191="-","-",IF(UPPER(AJ191)="AB","+",VLOOKUP(AJ191,'විෂය තොරතුරු'!$P$24:$Q$28,2))))</f>
        <v/>
      </c>
      <c r="BV191" s="168" t="str">
        <f aca="false">IF(AK191="","",IF(AK191="-","-",IF(UPPER(AK191)="AB","+",VLOOKUP(AK191,'විෂය තොරතුරු'!$P$24:$Q$28,2))))</f>
        <v/>
      </c>
      <c r="BW191" s="169" t="str">
        <f aca="false">IF(AL191="","",IF(AL191="-","-",IF(UPPER(AL191)="AB","+",VLOOKUP(AL191,'විෂය තොරතුරු'!$P$24:$Q$28,2))))</f>
        <v/>
      </c>
      <c r="BX191" s="171" t="str">
        <f aca="false">IF($B191="","",COUNTIF($AP191:$BW191,"A"))</f>
        <v/>
      </c>
      <c r="BY191" s="171" t="str">
        <f aca="false">IF($B191="","",COUNTIF($AP191:$BW191,"B"))</f>
        <v/>
      </c>
      <c r="BZ191" s="171" t="str">
        <f aca="false">IF($B191="","",COUNTIF($AP191:$BW191,"C"))</f>
        <v/>
      </c>
      <c r="CA191" s="171" t="str">
        <f aca="false">IF($B191="","",COUNTIF($AP191:$BW191,"S"))</f>
        <v/>
      </c>
      <c r="CB191" s="171" t="str">
        <f aca="false">IF($B191="","",COUNTIF($AP191:$BW191,"W"))</f>
        <v/>
      </c>
      <c r="CC191" s="171" t="str">
        <f aca="false">IF(B191="","",SUM(BX191:CA191))</f>
        <v/>
      </c>
      <c r="CD191" s="169" t="str">
        <f aca="false">IF(B191="","",SUM(BX191:BZ191))</f>
        <v/>
      </c>
      <c r="CE191" s="172" t="str">
        <f aca="false">IF(B191="","",IF(AND(CC191&gt;=6,CD191&gt;=3,OR(E191&gt;=35,F191&gt;=35),L191&gt;=35),"6/3 සමත්",IF(AND(CC191&gt;=5,CD191&gt;=3,OR(E191&gt;=35,F191&gt;=35,L191&gt;=35)),"5/3 සමත්",IF(AND(CC191&gt;=4,CD191&gt;=1,OR(E191&gt;=20,F191&gt;=20,L191&gt;=20)),"සමත් කළ හැකි",IF(CB191=9,"W9","අසමත් ?")))))</f>
        <v/>
      </c>
    </row>
    <row r="192" customFormat="false" ht="13.8" hidden="false" customHeight="false" outlineLevel="0" collapsed="false">
      <c r="A192" s="160" t="n">
        <v>7</v>
      </c>
      <c r="B192" s="161"/>
      <c r="C192" s="161"/>
      <c r="D192" s="162"/>
      <c r="E192" s="163"/>
      <c r="F192" s="164"/>
      <c r="G192" s="163"/>
      <c r="H192" s="165"/>
      <c r="I192" s="165"/>
      <c r="J192" s="164"/>
      <c r="K192" s="163"/>
      <c r="L192" s="165"/>
      <c r="M192" s="165"/>
      <c r="N192" s="164"/>
      <c r="O192" s="163"/>
      <c r="P192" s="165"/>
      <c r="Q192" s="165"/>
      <c r="R192" s="165"/>
      <c r="S192" s="165"/>
      <c r="T192" s="165"/>
      <c r="U192" s="165"/>
      <c r="V192" s="164"/>
      <c r="W192" s="163"/>
      <c r="X192" s="165"/>
      <c r="Y192" s="165"/>
      <c r="Z192" s="165"/>
      <c r="AA192" s="165"/>
      <c r="AB192" s="165"/>
      <c r="AC192" s="165"/>
      <c r="AD192" s="164"/>
      <c r="AE192" s="163"/>
      <c r="AF192" s="165"/>
      <c r="AG192" s="165"/>
      <c r="AH192" s="165"/>
      <c r="AI192" s="165"/>
      <c r="AJ192" s="165"/>
      <c r="AK192" s="165"/>
      <c r="AL192" s="166"/>
      <c r="AM192" s="167" t="str">
        <f aca="false">IF(B192="","",SUM(E192:AL192))</f>
        <v/>
      </c>
      <c r="AN192" s="168" t="str">
        <f aca="false">IF(B192="","",AM192/9)</f>
        <v/>
      </c>
      <c r="AO192" s="169" t="str">
        <f aca="false">IF(B192="","",IF(AM192=0,"-",RANK(AM192,$AM$186:$AM$235,0)))</f>
        <v/>
      </c>
      <c r="AP192" s="167" t="str">
        <f aca="false">IF(E192="","",IF(E192="-","-",IF(UPPER(E192)="AB","+",VLOOKUP(E192,'විෂය තොරතුරු'!$P$24:$Q$28,2))))</f>
        <v/>
      </c>
      <c r="AQ192" s="168" t="str">
        <f aca="false">IF(F192="","",IF(F192="-","-",IF(UPPER(F192)="AB","+",VLOOKUP(F192,'විෂය තොරතුරු'!$P$24:$Q$28,2))))</f>
        <v/>
      </c>
      <c r="AR192" s="168" t="str">
        <f aca="false">IF(G192="","",IF(G192="-","-",IF(UPPER(G192)="AB","+",VLOOKUP(G192,'විෂය තොරතුරු'!$P$24:$Q$28,2))))</f>
        <v/>
      </c>
      <c r="AS192" s="168" t="str">
        <f aca="false">IF(H192="","",IF(H192="-","-",IF(UPPER(H192)="AB","+",VLOOKUP(H192,'විෂය තොරතුරු'!$P$24:$Q$28,2))))</f>
        <v/>
      </c>
      <c r="AT192" s="168" t="str">
        <f aca="false">IF(I192="","",IF(I192="-","-",IF(UPPER(I192)="AB","+",VLOOKUP(I192,'විෂය තොරතුරු'!$P$24:$Q$28,2))))</f>
        <v/>
      </c>
      <c r="AU192" s="170" t="str">
        <f aca="false">IF(J192="","",IF(J192="-","-",IF(UPPER(J192)="AB","+",VLOOKUP(J192,'විෂය තොරතුරු'!$P$24:$Q$28,2))))</f>
        <v/>
      </c>
      <c r="AV192" s="171" t="str">
        <f aca="false">IF(K192="","",IF(K192="-","-",IF(UPPER(K192)="AB","+",VLOOKUP(K192,'විෂය තොරතුරු'!$P$24:$Q$28,2))))</f>
        <v/>
      </c>
      <c r="AW192" s="168" t="str">
        <f aca="false">IF(L192="","",IF(L192="-","-",IF(UPPER(L192)="AB","+",VLOOKUP(L192,'විෂය තොරතුරු'!$P$24:$Q$28,2))))</f>
        <v/>
      </c>
      <c r="AX192" s="168" t="str">
        <f aca="false">IF(M192="","",IF(M192="-","-",IF(UPPER(M192)="AB","+",VLOOKUP(M192,'විෂය තොරතුරු'!$P$24:$Q$28,2))))</f>
        <v/>
      </c>
      <c r="AY192" s="169" t="str">
        <f aca="false">IF(N192="","",IF(N192="-","-",IF(UPPER(N192)="AB","+",VLOOKUP(N192,'විෂය තොරතුරු'!$P$24:$Q$28,2))))</f>
        <v/>
      </c>
      <c r="AZ192" s="167" t="str">
        <f aca="false">IF(O192="","",IF(O192="-","-",IF(UPPER(O192)="AB","+",VLOOKUP(O192,'විෂය තොරතුරු'!$P$24:$Q$28,2))))</f>
        <v/>
      </c>
      <c r="BA192" s="168" t="str">
        <f aca="false">IF(P192="","",IF(P192="-","-",IF(UPPER(P192)="AB","+",VLOOKUP(P192,'විෂය තොරතුරු'!$P$24:$Q$28,2))))</f>
        <v/>
      </c>
      <c r="BB192" s="168" t="str">
        <f aca="false">IF(Q192="","",IF(Q192="-","-",IF(UPPER(Q192)="AB","+",VLOOKUP(Q192,'විෂය තොරතුරු'!$P$24:$Q$28,2))))</f>
        <v/>
      </c>
      <c r="BC192" s="168" t="str">
        <f aca="false">IF(R192="","",IF(R192="-","-",IF(UPPER(R192)="AB","+",VLOOKUP(R192,'විෂය තොරතුරු'!$P$24:$Q$28,2))))</f>
        <v/>
      </c>
      <c r="BD192" s="168" t="str">
        <f aca="false">IF(S192="","",IF(S192="-","-",IF(UPPER(S192)="AB","+",VLOOKUP(S192,'විෂය තොරතුරු'!$P$24:$Q$28,2))))</f>
        <v/>
      </c>
      <c r="BE192" s="168" t="str">
        <f aca="false">IF(T192="","",IF(T192="-","-",IF(UPPER(T192)="AB","+",VLOOKUP(T192,'විෂය තොරතුරු'!$P$24:$Q$28,2))))</f>
        <v/>
      </c>
      <c r="BF192" s="168" t="str">
        <f aca="false">IF(U192="","",IF(U192="-","-",IF(UPPER(U192)="AB","+",VLOOKUP(U192,'විෂය තොරතුරු'!$P$24:$Q$28,2))))</f>
        <v/>
      </c>
      <c r="BG192" s="170" t="str">
        <f aca="false">IF(V192="","",IF(V192="-","-",IF(UPPER(V192)="AB","+",VLOOKUP(V192,'විෂය තොරතුරු'!$P$24:$Q$28,2))))</f>
        <v/>
      </c>
      <c r="BH192" s="171" t="str">
        <f aca="false">IF(W192="","",IF(W192="-","-",IF(UPPER(W192)="AB","+",VLOOKUP(W192,'විෂය තොරතුරු'!$P$24:$Q$28,2))))</f>
        <v/>
      </c>
      <c r="BI192" s="168" t="str">
        <f aca="false">IF(X192="","",IF(X192="-","-",IF(UPPER(X192)="AB","+",VLOOKUP(X192,'විෂය තොරතුරු'!$P$24:$Q$28,2))))</f>
        <v/>
      </c>
      <c r="BJ192" s="168" t="str">
        <f aca="false">IF(Y192="","",IF(Y192="-","-",IF(UPPER(Y192)="AB","+",VLOOKUP(Y192,'විෂය තොරතුරු'!$P$24:$Q$28,2))))</f>
        <v/>
      </c>
      <c r="BK192" s="168" t="str">
        <f aca="false">IF(Z192="","",IF(Z192="-","-",IF(UPPER(Z192)="AB","+",VLOOKUP(Z192,'විෂය තොරතුරු'!$P$24:$Q$28,2))))</f>
        <v/>
      </c>
      <c r="BL192" s="168" t="str">
        <f aca="false">IF(AA192="","",IF(AA192="-","-",IF(UPPER(AA192)="AB","+",VLOOKUP(AA192,'විෂය තොරතුරු'!$P$24:$Q$28,2))))</f>
        <v/>
      </c>
      <c r="BM192" s="168" t="str">
        <f aca="false">IF(AB192="","",IF(AB192="-","-",IF(UPPER(AB192)="AB","+",VLOOKUP(AB192,'විෂය තොරතුරු'!$P$24:$Q$28,2))))</f>
        <v/>
      </c>
      <c r="BN192" s="168" t="str">
        <f aca="false">IF(AC192="","",IF(AC192="-","-",IF(UPPER(AC192)="AB","+",VLOOKUP(AC192,'විෂය තොරතුරු'!$P$24:$Q$28,2))))</f>
        <v/>
      </c>
      <c r="BO192" s="169" t="str">
        <f aca="false">IF(AD192="","",IF(AD192="-","-",IF(UPPER(AD192)="AB","+",VLOOKUP(AD192,'විෂය තොරතුරු'!$P$24:$Q$28,2))))</f>
        <v/>
      </c>
      <c r="BP192" s="171" t="str">
        <f aca="false">IF(AE192="","",IF(AE192="-","-",IF(UPPER(AE192)="AB","+",VLOOKUP(AE192,'විෂය තොරතුරු'!$P$24:$Q$28,2))))</f>
        <v/>
      </c>
      <c r="BQ192" s="168" t="str">
        <f aca="false">IF(AF192="","",IF(AF192="-","-",IF(UPPER(AF192)="AB","+",VLOOKUP(AF192,'විෂය තොරතුරු'!$P$24:$Q$28,2))))</f>
        <v/>
      </c>
      <c r="BR192" s="168" t="str">
        <f aca="false">IF(AG192="","",IF(AG192="-","-",IF(UPPER(AG192)="AB","+",VLOOKUP(AG192,'විෂය තොරතුරු'!$P$24:$Q$28,2))))</f>
        <v/>
      </c>
      <c r="BS192" s="168" t="str">
        <f aca="false">IF(AH192="","",IF(AH192="-","-",IF(UPPER(AH192)="AB","+",VLOOKUP(AH192,'විෂය තොරතුරු'!$P$24:$Q$28,2))))</f>
        <v/>
      </c>
      <c r="BT192" s="168" t="str">
        <f aca="false">IF(AI192="","",IF(AI192="-","-",IF(UPPER(AI192)="AB","+",VLOOKUP(AI192,'විෂය තොරතුරු'!$P$24:$Q$28,2))))</f>
        <v/>
      </c>
      <c r="BU192" s="168" t="str">
        <f aca="false">IF(AJ192="","",IF(AJ192="-","-",IF(UPPER(AJ192)="AB","+",VLOOKUP(AJ192,'විෂය තොරතුරු'!$P$24:$Q$28,2))))</f>
        <v/>
      </c>
      <c r="BV192" s="168" t="str">
        <f aca="false">IF(AK192="","",IF(AK192="-","-",IF(UPPER(AK192)="AB","+",VLOOKUP(AK192,'විෂය තොරතුරු'!$P$24:$Q$28,2))))</f>
        <v/>
      </c>
      <c r="BW192" s="169" t="str">
        <f aca="false">IF(AL192="","",IF(AL192="-","-",IF(UPPER(AL192)="AB","+",VLOOKUP(AL192,'විෂය තොරතුරු'!$P$24:$Q$28,2))))</f>
        <v/>
      </c>
      <c r="BX192" s="171" t="str">
        <f aca="false">IF($B192="","",COUNTIF($AP192:$BW192,"A"))</f>
        <v/>
      </c>
      <c r="BY192" s="171" t="str">
        <f aca="false">IF($B192="","",COUNTIF($AP192:$BW192,"B"))</f>
        <v/>
      </c>
      <c r="BZ192" s="171" t="str">
        <f aca="false">IF($B192="","",COUNTIF($AP192:$BW192,"C"))</f>
        <v/>
      </c>
      <c r="CA192" s="171" t="str">
        <f aca="false">IF($B192="","",COUNTIF($AP192:$BW192,"S"))</f>
        <v/>
      </c>
      <c r="CB192" s="171" t="str">
        <f aca="false">IF($B192="","",COUNTIF($AP192:$BW192,"W"))</f>
        <v/>
      </c>
      <c r="CC192" s="171" t="str">
        <f aca="false">IF(B192="","",SUM(BX192:CA192))</f>
        <v/>
      </c>
      <c r="CD192" s="169" t="str">
        <f aca="false">IF(B192="","",SUM(BX192:BZ192))</f>
        <v/>
      </c>
      <c r="CE192" s="172" t="str">
        <f aca="false">IF(B192="","",IF(AND(CC192&gt;=6,CD192&gt;=3,OR(E192&gt;=35,F192&gt;=35),L192&gt;=35),"6/3 සමත්",IF(AND(CC192&gt;=5,CD192&gt;=3,OR(E192&gt;=35,F192&gt;=35,L192&gt;=35)),"5/3 සමත්",IF(AND(CC192&gt;=4,CD192&gt;=1,OR(E192&gt;=20,F192&gt;=20,L192&gt;=20)),"සමත් කළ හැකි",IF(CB192=9,"W9","අසමත් ?")))))</f>
        <v/>
      </c>
    </row>
    <row r="193" customFormat="false" ht="13.8" hidden="false" customHeight="false" outlineLevel="0" collapsed="false">
      <c r="A193" s="160" t="n">
        <v>8</v>
      </c>
      <c r="B193" s="161"/>
      <c r="C193" s="161"/>
      <c r="D193" s="162"/>
      <c r="E193" s="163"/>
      <c r="F193" s="164"/>
      <c r="G193" s="163"/>
      <c r="H193" s="165"/>
      <c r="I193" s="165"/>
      <c r="J193" s="164"/>
      <c r="K193" s="163"/>
      <c r="L193" s="165"/>
      <c r="M193" s="165"/>
      <c r="N193" s="164"/>
      <c r="O193" s="163"/>
      <c r="P193" s="165"/>
      <c r="Q193" s="165"/>
      <c r="R193" s="165"/>
      <c r="S193" s="165"/>
      <c r="T193" s="165"/>
      <c r="U193" s="165"/>
      <c r="V193" s="164"/>
      <c r="W193" s="163"/>
      <c r="X193" s="165"/>
      <c r="Y193" s="165"/>
      <c r="Z193" s="165"/>
      <c r="AA193" s="165"/>
      <c r="AB193" s="165"/>
      <c r="AC193" s="165"/>
      <c r="AD193" s="164"/>
      <c r="AE193" s="163"/>
      <c r="AF193" s="165"/>
      <c r="AG193" s="165"/>
      <c r="AH193" s="165"/>
      <c r="AI193" s="165"/>
      <c r="AJ193" s="165"/>
      <c r="AK193" s="165"/>
      <c r="AL193" s="166"/>
      <c r="AM193" s="167" t="str">
        <f aca="false">IF(B193="","",SUM(E193:AL193))</f>
        <v/>
      </c>
      <c r="AN193" s="168" t="str">
        <f aca="false">IF(B193="","",AM193/9)</f>
        <v/>
      </c>
      <c r="AO193" s="169" t="str">
        <f aca="false">IF(B193="","",IF(AM193=0,"-",RANK(AM193,$AM$186:$AM$235,0)))</f>
        <v/>
      </c>
      <c r="AP193" s="167" t="str">
        <f aca="false">IF(E193="","",IF(E193="-","-",IF(UPPER(E193)="AB","+",VLOOKUP(E193,'විෂය තොරතුරු'!$P$24:$Q$28,2))))</f>
        <v/>
      </c>
      <c r="AQ193" s="168" t="str">
        <f aca="false">IF(F193="","",IF(F193="-","-",IF(UPPER(F193)="AB","+",VLOOKUP(F193,'විෂය තොරතුරු'!$P$24:$Q$28,2))))</f>
        <v/>
      </c>
      <c r="AR193" s="168" t="str">
        <f aca="false">IF(G193="","",IF(G193="-","-",IF(UPPER(G193)="AB","+",VLOOKUP(G193,'විෂය තොරතුරු'!$P$24:$Q$28,2))))</f>
        <v/>
      </c>
      <c r="AS193" s="168" t="str">
        <f aca="false">IF(H193="","",IF(H193="-","-",IF(UPPER(H193)="AB","+",VLOOKUP(H193,'විෂය තොරතුරු'!$P$24:$Q$28,2))))</f>
        <v/>
      </c>
      <c r="AT193" s="168" t="str">
        <f aca="false">IF(I193="","",IF(I193="-","-",IF(UPPER(I193)="AB","+",VLOOKUP(I193,'විෂය තොරතුරු'!$P$24:$Q$28,2))))</f>
        <v/>
      </c>
      <c r="AU193" s="170" t="str">
        <f aca="false">IF(J193="","",IF(J193="-","-",IF(UPPER(J193)="AB","+",VLOOKUP(J193,'විෂය තොරතුරු'!$P$24:$Q$28,2))))</f>
        <v/>
      </c>
      <c r="AV193" s="171" t="str">
        <f aca="false">IF(K193="","",IF(K193="-","-",IF(UPPER(K193)="AB","+",VLOOKUP(K193,'විෂය තොරතුරු'!$P$24:$Q$28,2))))</f>
        <v/>
      </c>
      <c r="AW193" s="168" t="str">
        <f aca="false">IF(L193="","",IF(L193="-","-",IF(UPPER(L193)="AB","+",VLOOKUP(L193,'විෂය තොරතුරු'!$P$24:$Q$28,2))))</f>
        <v/>
      </c>
      <c r="AX193" s="168" t="str">
        <f aca="false">IF(M193="","",IF(M193="-","-",IF(UPPER(M193)="AB","+",VLOOKUP(M193,'විෂය තොරතුරු'!$P$24:$Q$28,2))))</f>
        <v/>
      </c>
      <c r="AY193" s="169" t="str">
        <f aca="false">IF(N193="","",IF(N193="-","-",IF(UPPER(N193)="AB","+",VLOOKUP(N193,'විෂය තොරතුරු'!$P$24:$Q$28,2))))</f>
        <v/>
      </c>
      <c r="AZ193" s="167" t="str">
        <f aca="false">IF(O193="","",IF(O193="-","-",IF(UPPER(O193)="AB","+",VLOOKUP(O193,'විෂය තොරතුරු'!$P$24:$Q$28,2))))</f>
        <v/>
      </c>
      <c r="BA193" s="168" t="str">
        <f aca="false">IF(P193="","",IF(P193="-","-",IF(UPPER(P193)="AB","+",VLOOKUP(P193,'විෂය තොරතුරු'!$P$24:$Q$28,2))))</f>
        <v/>
      </c>
      <c r="BB193" s="168" t="str">
        <f aca="false">IF(Q193="","",IF(Q193="-","-",IF(UPPER(Q193)="AB","+",VLOOKUP(Q193,'විෂය තොරතුරු'!$P$24:$Q$28,2))))</f>
        <v/>
      </c>
      <c r="BC193" s="168" t="str">
        <f aca="false">IF(R193="","",IF(R193="-","-",IF(UPPER(R193)="AB","+",VLOOKUP(R193,'විෂය තොරතුරු'!$P$24:$Q$28,2))))</f>
        <v/>
      </c>
      <c r="BD193" s="168" t="str">
        <f aca="false">IF(S193="","",IF(S193="-","-",IF(UPPER(S193)="AB","+",VLOOKUP(S193,'විෂය තොරතුරු'!$P$24:$Q$28,2))))</f>
        <v/>
      </c>
      <c r="BE193" s="168" t="str">
        <f aca="false">IF(T193="","",IF(T193="-","-",IF(UPPER(T193)="AB","+",VLOOKUP(T193,'විෂය තොරතුරු'!$P$24:$Q$28,2))))</f>
        <v/>
      </c>
      <c r="BF193" s="168" t="str">
        <f aca="false">IF(U193="","",IF(U193="-","-",IF(UPPER(U193)="AB","+",VLOOKUP(U193,'විෂය තොරතුරු'!$P$24:$Q$28,2))))</f>
        <v/>
      </c>
      <c r="BG193" s="170" t="str">
        <f aca="false">IF(V193="","",IF(V193="-","-",IF(UPPER(V193)="AB","+",VLOOKUP(V193,'විෂය තොරතුරු'!$P$24:$Q$28,2))))</f>
        <v/>
      </c>
      <c r="BH193" s="171" t="str">
        <f aca="false">IF(W193="","",IF(W193="-","-",IF(UPPER(W193)="AB","+",VLOOKUP(W193,'විෂය තොරතුරු'!$P$24:$Q$28,2))))</f>
        <v/>
      </c>
      <c r="BI193" s="168" t="str">
        <f aca="false">IF(X193="","",IF(X193="-","-",IF(UPPER(X193)="AB","+",VLOOKUP(X193,'විෂය තොරතුරු'!$P$24:$Q$28,2))))</f>
        <v/>
      </c>
      <c r="BJ193" s="168" t="str">
        <f aca="false">IF(Y193="","",IF(Y193="-","-",IF(UPPER(Y193)="AB","+",VLOOKUP(Y193,'විෂය තොරතුරු'!$P$24:$Q$28,2))))</f>
        <v/>
      </c>
      <c r="BK193" s="168" t="str">
        <f aca="false">IF(Z193="","",IF(Z193="-","-",IF(UPPER(Z193)="AB","+",VLOOKUP(Z193,'විෂය තොරතුරු'!$P$24:$Q$28,2))))</f>
        <v/>
      </c>
      <c r="BL193" s="168" t="str">
        <f aca="false">IF(AA193="","",IF(AA193="-","-",IF(UPPER(AA193)="AB","+",VLOOKUP(AA193,'විෂය තොරතුරු'!$P$24:$Q$28,2))))</f>
        <v/>
      </c>
      <c r="BM193" s="168" t="str">
        <f aca="false">IF(AB193="","",IF(AB193="-","-",IF(UPPER(AB193)="AB","+",VLOOKUP(AB193,'විෂය තොරතුරු'!$P$24:$Q$28,2))))</f>
        <v/>
      </c>
      <c r="BN193" s="168" t="str">
        <f aca="false">IF(AC193="","",IF(AC193="-","-",IF(UPPER(AC193)="AB","+",VLOOKUP(AC193,'විෂය තොරතුරු'!$P$24:$Q$28,2))))</f>
        <v/>
      </c>
      <c r="BO193" s="169" t="str">
        <f aca="false">IF(AD193="","",IF(AD193="-","-",IF(UPPER(AD193)="AB","+",VLOOKUP(AD193,'විෂය තොරතුරු'!$P$24:$Q$28,2))))</f>
        <v/>
      </c>
      <c r="BP193" s="171" t="str">
        <f aca="false">IF(AE193="","",IF(AE193="-","-",IF(UPPER(AE193)="AB","+",VLOOKUP(AE193,'විෂය තොරතුරු'!$P$24:$Q$28,2))))</f>
        <v/>
      </c>
      <c r="BQ193" s="168" t="str">
        <f aca="false">IF(AF193="","",IF(AF193="-","-",IF(UPPER(AF193)="AB","+",VLOOKUP(AF193,'විෂය තොරතුරු'!$P$24:$Q$28,2))))</f>
        <v/>
      </c>
      <c r="BR193" s="168" t="str">
        <f aca="false">IF(AG193="","",IF(AG193="-","-",IF(UPPER(AG193)="AB","+",VLOOKUP(AG193,'විෂය තොරතුරු'!$P$24:$Q$28,2))))</f>
        <v/>
      </c>
      <c r="BS193" s="168" t="str">
        <f aca="false">IF(AH193="","",IF(AH193="-","-",IF(UPPER(AH193)="AB","+",VLOOKUP(AH193,'විෂය තොරතුරු'!$P$24:$Q$28,2))))</f>
        <v/>
      </c>
      <c r="BT193" s="168" t="str">
        <f aca="false">IF(AI193="","",IF(AI193="-","-",IF(UPPER(AI193)="AB","+",VLOOKUP(AI193,'විෂය තොරතුරු'!$P$24:$Q$28,2))))</f>
        <v/>
      </c>
      <c r="BU193" s="168" t="str">
        <f aca="false">IF(AJ193="","",IF(AJ193="-","-",IF(UPPER(AJ193)="AB","+",VLOOKUP(AJ193,'විෂය තොරතුරු'!$P$24:$Q$28,2))))</f>
        <v/>
      </c>
      <c r="BV193" s="168" t="str">
        <f aca="false">IF(AK193="","",IF(AK193="-","-",IF(UPPER(AK193)="AB","+",VLOOKUP(AK193,'විෂය තොරතුරු'!$P$24:$Q$28,2))))</f>
        <v/>
      </c>
      <c r="BW193" s="169" t="str">
        <f aca="false">IF(AL193="","",IF(AL193="-","-",IF(UPPER(AL193)="AB","+",VLOOKUP(AL193,'විෂය තොරතුරු'!$P$24:$Q$28,2))))</f>
        <v/>
      </c>
      <c r="BX193" s="171" t="str">
        <f aca="false">IF($B193="","",COUNTIF($AP193:$BW193,"A"))</f>
        <v/>
      </c>
      <c r="BY193" s="171" t="str">
        <f aca="false">IF($B193="","",COUNTIF($AP193:$BW193,"B"))</f>
        <v/>
      </c>
      <c r="BZ193" s="171" t="str">
        <f aca="false">IF($B193="","",COUNTIF($AP193:$BW193,"C"))</f>
        <v/>
      </c>
      <c r="CA193" s="171" t="str">
        <f aca="false">IF($B193="","",COUNTIF($AP193:$BW193,"S"))</f>
        <v/>
      </c>
      <c r="CB193" s="171" t="str">
        <f aca="false">IF($B193="","",COUNTIF($AP193:$BW193,"W"))</f>
        <v/>
      </c>
      <c r="CC193" s="171" t="str">
        <f aca="false">IF(B193="","",SUM(BX193:CA193))</f>
        <v/>
      </c>
      <c r="CD193" s="169" t="str">
        <f aca="false">IF(B193="","",SUM(BX193:BZ193))</f>
        <v/>
      </c>
      <c r="CE193" s="172" t="str">
        <f aca="false">IF(B193="","",IF(AND(CC193&gt;=6,CD193&gt;=3,OR(E193&gt;=35,F193&gt;=35),L193&gt;=35),"6/3 සමත්",IF(AND(CC193&gt;=5,CD193&gt;=3,OR(E193&gt;=35,F193&gt;=35,L193&gt;=35)),"5/3 සමත්",IF(AND(CC193&gt;=4,CD193&gt;=1,OR(E193&gt;=20,F193&gt;=20,L193&gt;=20)),"සමත් කළ හැකි",IF(CB193=9,"W9","අසමත් ?")))))</f>
        <v/>
      </c>
    </row>
    <row r="194" customFormat="false" ht="13.8" hidden="false" customHeight="false" outlineLevel="0" collapsed="false">
      <c r="A194" s="160" t="n">
        <v>9</v>
      </c>
      <c r="B194" s="161"/>
      <c r="C194" s="161"/>
      <c r="D194" s="162"/>
      <c r="E194" s="163"/>
      <c r="F194" s="164"/>
      <c r="G194" s="163"/>
      <c r="H194" s="165"/>
      <c r="I194" s="165"/>
      <c r="J194" s="164"/>
      <c r="K194" s="163"/>
      <c r="L194" s="165"/>
      <c r="M194" s="165"/>
      <c r="N194" s="164"/>
      <c r="O194" s="163"/>
      <c r="P194" s="165"/>
      <c r="Q194" s="165"/>
      <c r="R194" s="165"/>
      <c r="S194" s="165"/>
      <c r="T194" s="165"/>
      <c r="U194" s="165"/>
      <c r="V194" s="164"/>
      <c r="W194" s="163"/>
      <c r="X194" s="165"/>
      <c r="Y194" s="165"/>
      <c r="Z194" s="165"/>
      <c r="AA194" s="165"/>
      <c r="AB194" s="165"/>
      <c r="AC194" s="165"/>
      <c r="AD194" s="164"/>
      <c r="AE194" s="163"/>
      <c r="AF194" s="165"/>
      <c r="AG194" s="165"/>
      <c r="AH194" s="165"/>
      <c r="AI194" s="165"/>
      <c r="AJ194" s="165"/>
      <c r="AK194" s="165"/>
      <c r="AL194" s="166"/>
      <c r="AM194" s="167" t="str">
        <f aca="false">IF(B194="","",SUM(E194:AL194))</f>
        <v/>
      </c>
      <c r="AN194" s="168" t="str">
        <f aca="false">IF(B194="","",AM194/9)</f>
        <v/>
      </c>
      <c r="AO194" s="169" t="str">
        <f aca="false">IF(B194="","",IF(AM194=0,"-",RANK(AM194,$AM$186:$AM$235,0)))</f>
        <v/>
      </c>
      <c r="AP194" s="167" t="str">
        <f aca="false">IF(E194="","",IF(E194="-","-",IF(UPPER(E194)="AB","+",VLOOKUP(E194,'විෂය තොරතුරු'!$P$24:$Q$28,2))))</f>
        <v/>
      </c>
      <c r="AQ194" s="168" t="str">
        <f aca="false">IF(F194="","",IF(F194="-","-",IF(UPPER(F194)="AB","+",VLOOKUP(F194,'විෂය තොරතුරු'!$P$24:$Q$28,2))))</f>
        <v/>
      </c>
      <c r="AR194" s="168" t="str">
        <f aca="false">IF(G194="","",IF(G194="-","-",IF(UPPER(G194)="AB","+",VLOOKUP(G194,'විෂය තොරතුරු'!$P$24:$Q$28,2))))</f>
        <v/>
      </c>
      <c r="AS194" s="168" t="str">
        <f aca="false">IF(H194="","",IF(H194="-","-",IF(UPPER(H194)="AB","+",VLOOKUP(H194,'විෂය තොරතුරු'!$P$24:$Q$28,2))))</f>
        <v/>
      </c>
      <c r="AT194" s="168" t="str">
        <f aca="false">IF(I194="","",IF(I194="-","-",IF(UPPER(I194)="AB","+",VLOOKUP(I194,'විෂය තොරතුරු'!$P$24:$Q$28,2))))</f>
        <v/>
      </c>
      <c r="AU194" s="170" t="str">
        <f aca="false">IF(J194="","",IF(J194="-","-",IF(UPPER(J194)="AB","+",VLOOKUP(J194,'විෂය තොරතුරු'!$P$24:$Q$28,2))))</f>
        <v/>
      </c>
      <c r="AV194" s="171" t="str">
        <f aca="false">IF(K194="","",IF(K194="-","-",IF(UPPER(K194)="AB","+",VLOOKUP(K194,'විෂය තොරතුරු'!$P$24:$Q$28,2))))</f>
        <v/>
      </c>
      <c r="AW194" s="168" t="str">
        <f aca="false">IF(L194="","",IF(L194="-","-",IF(UPPER(L194)="AB","+",VLOOKUP(L194,'විෂය තොරතුරු'!$P$24:$Q$28,2))))</f>
        <v/>
      </c>
      <c r="AX194" s="168" t="str">
        <f aca="false">IF(M194="","",IF(M194="-","-",IF(UPPER(M194)="AB","+",VLOOKUP(M194,'විෂය තොරතුරු'!$P$24:$Q$28,2))))</f>
        <v/>
      </c>
      <c r="AY194" s="169" t="str">
        <f aca="false">IF(N194="","",IF(N194="-","-",IF(UPPER(N194)="AB","+",VLOOKUP(N194,'විෂය තොරතුරු'!$P$24:$Q$28,2))))</f>
        <v/>
      </c>
      <c r="AZ194" s="167" t="str">
        <f aca="false">IF(O194="","",IF(O194="-","-",IF(UPPER(O194)="AB","+",VLOOKUP(O194,'විෂය තොරතුරු'!$P$24:$Q$28,2))))</f>
        <v/>
      </c>
      <c r="BA194" s="168" t="str">
        <f aca="false">IF(P194="","",IF(P194="-","-",IF(UPPER(P194)="AB","+",VLOOKUP(P194,'විෂය තොරතුරු'!$P$24:$Q$28,2))))</f>
        <v/>
      </c>
      <c r="BB194" s="168" t="str">
        <f aca="false">IF(Q194="","",IF(Q194="-","-",IF(UPPER(Q194)="AB","+",VLOOKUP(Q194,'විෂය තොරතුරු'!$P$24:$Q$28,2))))</f>
        <v/>
      </c>
      <c r="BC194" s="168" t="str">
        <f aca="false">IF(R194="","",IF(R194="-","-",IF(UPPER(R194)="AB","+",VLOOKUP(R194,'විෂය තොරතුරු'!$P$24:$Q$28,2))))</f>
        <v/>
      </c>
      <c r="BD194" s="168" t="str">
        <f aca="false">IF(S194="","",IF(S194="-","-",IF(UPPER(S194)="AB","+",VLOOKUP(S194,'විෂය තොරතුරු'!$P$24:$Q$28,2))))</f>
        <v/>
      </c>
      <c r="BE194" s="168" t="str">
        <f aca="false">IF(T194="","",IF(T194="-","-",IF(UPPER(T194)="AB","+",VLOOKUP(T194,'විෂය තොරතුරු'!$P$24:$Q$28,2))))</f>
        <v/>
      </c>
      <c r="BF194" s="168" t="str">
        <f aca="false">IF(U194="","",IF(U194="-","-",IF(UPPER(U194)="AB","+",VLOOKUP(U194,'විෂය තොරතුරු'!$P$24:$Q$28,2))))</f>
        <v/>
      </c>
      <c r="BG194" s="170" t="str">
        <f aca="false">IF(V194="","",IF(V194="-","-",IF(UPPER(V194)="AB","+",VLOOKUP(V194,'විෂය තොරතුරු'!$P$24:$Q$28,2))))</f>
        <v/>
      </c>
      <c r="BH194" s="171" t="str">
        <f aca="false">IF(W194="","",IF(W194="-","-",IF(UPPER(W194)="AB","+",VLOOKUP(W194,'විෂය තොරතුරු'!$P$24:$Q$28,2))))</f>
        <v/>
      </c>
      <c r="BI194" s="168" t="str">
        <f aca="false">IF(X194="","",IF(X194="-","-",IF(UPPER(X194)="AB","+",VLOOKUP(X194,'විෂය තොරතුරු'!$P$24:$Q$28,2))))</f>
        <v/>
      </c>
      <c r="BJ194" s="168" t="str">
        <f aca="false">IF(Y194="","",IF(Y194="-","-",IF(UPPER(Y194)="AB","+",VLOOKUP(Y194,'විෂය තොරතුරු'!$P$24:$Q$28,2))))</f>
        <v/>
      </c>
      <c r="BK194" s="168" t="str">
        <f aca="false">IF(Z194="","",IF(Z194="-","-",IF(UPPER(Z194)="AB","+",VLOOKUP(Z194,'විෂය තොරතුරු'!$P$24:$Q$28,2))))</f>
        <v/>
      </c>
      <c r="BL194" s="168" t="str">
        <f aca="false">IF(AA194="","",IF(AA194="-","-",IF(UPPER(AA194)="AB","+",VLOOKUP(AA194,'විෂය තොරතුරු'!$P$24:$Q$28,2))))</f>
        <v/>
      </c>
      <c r="BM194" s="168" t="str">
        <f aca="false">IF(AB194="","",IF(AB194="-","-",IF(UPPER(AB194)="AB","+",VLOOKUP(AB194,'විෂය තොරතුරු'!$P$24:$Q$28,2))))</f>
        <v/>
      </c>
      <c r="BN194" s="168" t="str">
        <f aca="false">IF(AC194="","",IF(AC194="-","-",IF(UPPER(AC194)="AB","+",VLOOKUP(AC194,'විෂය තොරතුරු'!$P$24:$Q$28,2))))</f>
        <v/>
      </c>
      <c r="BO194" s="169" t="str">
        <f aca="false">IF(AD194="","",IF(AD194="-","-",IF(UPPER(AD194)="AB","+",VLOOKUP(AD194,'විෂය තොරතුරු'!$P$24:$Q$28,2))))</f>
        <v/>
      </c>
      <c r="BP194" s="171" t="str">
        <f aca="false">IF(AE194="","",IF(AE194="-","-",IF(UPPER(AE194)="AB","+",VLOOKUP(AE194,'විෂය තොරතුරු'!$P$24:$Q$28,2))))</f>
        <v/>
      </c>
      <c r="BQ194" s="168" t="str">
        <f aca="false">IF(AF194="","",IF(AF194="-","-",IF(UPPER(AF194)="AB","+",VLOOKUP(AF194,'විෂය තොරතුරු'!$P$24:$Q$28,2))))</f>
        <v/>
      </c>
      <c r="BR194" s="168" t="str">
        <f aca="false">IF(AG194="","",IF(AG194="-","-",IF(UPPER(AG194)="AB","+",VLOOKUP(AG194,'විෂය තොරතුරු'!$P$24:$Q$28,2))))</f>
        <v/>
      </c>
      <c r="BS194" s="168" t="str">
        <f aca="false">IF(AH194="","",IF(AH194="-","-",IF(UPPER(AH194)="AB","+",VLOOKUP(AH194,'විෂය තොරතුරු'!$P$24:$Q$28,2))))</f>
        <v/>
      </c>
      <c r="BT194" s="168" t="str">
        <f aca="false">IF(AI194="","",IF(AI194="-","-",IF(UPPER(AI194)="AB","+",VLOOKUP(AI194,'විෂය තොරතුරු'!$P$24:$Q$28,2))))</f>
        <v/>
      </c>
      <c r="BU194" s="168" t="str">
        <f aca="false">IF(AJ194="","",IF(AJ194="-","-",IF(UPPER(AJ194)="AB","+",VLOOKUP(AJ194,'විෂය තොරතුරු'!$P$24:$Q$28,2))))</f>
        <v/>
      </c>
      <c r="BV194" s="168" t="str">
        <f aca="false">IF(AK194="","",IF(AK194="-","-",IF(UPPER(AK194)="AB","+",VLOOKUP(AK194,'විෂය තොරතුරු'!$P$24:$Q$28,2))))</f>
        <v/>
      </c>
      <c r="BW194" s="169" t="str">
        <f aca="false">IF(AL194="","",IF(AL194="-","-",IF(UPPER(AL194)="AB","+",VLOOKUP(AL194,'විෂය තොරතුරු'!$P$24:$Q$28,2))))</f>
        <v/>
      </c>
      <c r="BX194" s="171" t="str">
        <f aca="false">IF($B194="","",COUNTIF($AP194:$BW194,"A"))</f>
        <v/>
      </c>
      <c r="BY194" s="171" t="str">
        <f aca="false">IF($B194="","",COUNTIF($AP194:$BW194,"B"))</f>
        <v/>
      </c>
      <c r="BZ194" s="171" t="str">
        <f aca="false">IF($B194="","",COUNTIF($AP194:$BW194,"C"))</f>
        <v/>
      </c>
      <c r="CA194" s="171" t="str">
        <f aca="false">IF($B194="","",COUNTIF($AP194:$BW194,"S"))</f>
        <v/>
      </c>
      <c r="CB194" s="171" t="str">
        <f aca="false">IF($B194="","",COUNTIF($AP194:$BW194,"W"))</f>
        <v/>
      </c>
      <c r="CC194" s="171" t="str">
        <f aca="false">IF(B194="","",SUM(BX194:CA194))</f>
        <v/>
      </c>
      <c r="CD194" s="169" t="str">
        <f aca="false">IF(B194="","",SUM(BX194:BZ194))</f>
        <v/>
      </c>
      <c r="CE194" s="172" t="str">
        <f aca="false">IF(B194="","",IF(AND(CC194&gt;=6,CD194&gt;=3,OR(E194&gt;=35,F194&gt;=35),L194&gt;=35),"6/3 සමත්",IF(AND(CC194&gt;=5,CD194&gt;=3,OR(E194&gt;=35,F194&gt;=35,L194&gt;=35)),"5/3 සමත්",IF(AND(CC194&gt;=4,CD194&gt;=1,OR(E194&gt;=20,F194&gt;=20,L194&gt;=20)),"සමත් කළ හැකි",IF(CB194=9,"W9","අසමත් ?")))))</f>
        <v/>
      </c>
    </row>
    <row r="195" customFormat="false" ht="13.8" hidden="false" customHeight="false" outlineLevel="0" collapsed="false">
      <c r="A195" s="160" t="n">
        <v>10</v>
      </c>
      <c r="B195" s="161"/>
      <c r="C195" s="161"/>
      <c r="D195" s="162"/>
      <c r="E195" s="163"/>
      <c r="F195" s="164"/>
      <c r="G195" s="163"/>
      <c r="H195" s="165"/>
      <c r="I195" s="165"/>
      <c r="J195" s="164"/>
      <c r="K195" s="163"/>
      <c r="L195" s="165"/>
      <c r="M195" s="165"/>
      <c r="N195" s="164"/>
      <c r="O195" s="163"/>
      <c r="P195" s="165"/>
      <c r="Q195" s="165"/>
      <c r="R195" s="165"/>
      <c r="S195" s="165"/>
      <c r="T195" s="165"/>
      <c r="U195" s="165"/>
      <c r="V195" s="164"/>
      <c r="W195" s="163"/>
      <c r="X195" s="165"/>
      <c r="Y195" s="165"/>
      <c r="Z195" s="165"/>
      <c r="AA195" s="165"/>
      <c r="AB195" s="165"/>
      <c r="AC195" s="165"/>
      <c r="AD195" s="164"/>
      <c r="AE195" s="163"/>
      <c r="AF195" s="165"/>
      <c r="AG195" s="165"/>
      <c r="AH195" s="165"/>
      <c r="AI195" s="165"/>
      <c r="AJ195" s="165"/>
      <c r="AK195" s="165"/>
      <c r="AL195" s="166"/>
      <c r="AM195" s="167" t="str">
        <f aca="false">IF(B195="","",SUM(E195:AL195))</f>
        <v/>
      </c>
      <c r="AN195" s="168" t="str">
        <f aca="false">IF(B195="","",AM195/9)</f>
        <v/>
      </c>
      <c r="AO195" s="169" t="str">
        <f aca="false">IF(B195="","",IF(AM195=0,"-",RANK(AM195,$AM$186:$AM$235,0)))</f>
        <v/>
      </c>
      <c r="AP195" s="167" t="str">
        <f aca="false">IF(E195="","",IF(E195="-","-",IF(UPPER(E195)="AB","+",VLOOKUP(E195,'විෂය තොරතුරු'!$P$24:$Q$28,2))))</f>
        <v/>
      </c>
      <c r="AQ195" s="168" t="str">
        <f aca="false">IF(F195="","",IF(F195="-","-",IF(UPPER(F195)="AB","+",VLOOKUP(F195,'විෂය තොරතුරු'!$P$24:$Q$28,2))))</f>
        <v/>
      </c>
      <c r="AR195" s="168" t="str">
        <f aca="false">IF(G195="","",IF(G195="-","-",IF(UPPER(G195)="AB","+",VLOOKUP(G195,'විෂය තොරතුරු'!$P$24:$Q$28,2))))</f>
        <v/>
      </c>
      <c r="AS195" s="168" t="str">
        <f aca="false">IF(H195="","",IF(H195="-","-",IF(UPPER(H195)="AB","+",VLOOKUP(H195,'විෂය තොරතුරු'!$P$24:$Q$28,2))))</f>
        <v/>
      </c>
      <c r="AT195" s="168" t="str">
        <f aca="false">IF(I195="","",IF(I195="-","-",IF(UPPER(I195)="AB","+",VLOOKUP(I195,'විෂය තොරතුරු'!$P$24:$Q$28,2))))</f>
        <v/>
      </c>
      <c r="AU195" s="170" t="str">
        <f aca="false">IF(J195="","",IF(J195="-","-",IF(UPPER(J195)="AB","+",VLOOKUP(J195,'විෂය තොරතුරු'!$P$24:$Q$28,2))))</f>
        <v/>
      </c>
      <c r="AV195" s="171" t="str">
        <f aca="false">IF(K195="","",IF(K195="-","-",IF(UPPER(K195)="AB","+",VLOOKUP(K195,'විෂය තොරතුරු'!$P$24:$Q$28,2))))</f>
        <v/>
      </c>
      <c r="AW195" s="168" t="str">
        <f aca="false">IF(L195="","",IF(L195="-","-",IF(UPPER(L195)="AB","+",VLOOKUP(L195,'විෂය තොරතුරු'!$P$24:$Q$28,2))))</f>
        <v/>
      </c>
      <c r="AX195" s="168" t="str">
        <f aca="false">IF(M195="","",IF(M195="-","-",IF(UPPER(M195)="AB","+",VLOOKUP(M195,'විෂය තොරතුරු'!$P$24:$Q$28,2))))</f>
        <v/>
      </c>
      <c r="AY195" s="169" t="str">
        <f aca="false">IF(N195="","",IF(N195="-","-",IF(UPPER(N195)="AB","+",VLOOKUP(N195,'විෂය තොරතුරු'!$P$24:$Q$28,2))))</f>
        <v/>
      </c>
      <c r="AZ195" s="167" t="str">
        <f aca="false">IF(O195="","",IF(O195="-","-",IF(UPPER(O195)="AB","+",VLOOKUP(O195,'විෂය තොරතුරු'!$P$24:$Q$28,2))))</f>
        <v/>
      </c>
      <c r="BA195" s="168" t="str">
        <f aca="false">IF(P195="","",IF(P195="-","-",IF(UPPER(P195)="AB","+",VLOOKUP(P195,'විෂය තොරතුරු'!$P$24:$Q$28,2))))</f>
        <v/>
      </c>
      <c r="BB195" s="168" t="str">
        <f aca="false">IF(Q195="","",IF(Q195="-","-",IF(UPPER(Q195)="AB","+",VLOOKUP(Q195,'විෂය තොරතුරු'!$P$24:$Q$28,2))))</f>
        <v/>
      </c>
      <c r="BC195" s="168" t="str">
        <f aca="false">IF(R195="","",IF(R195="-","-",IF(UPPER(R195)="AB","+",VLOOKUP(R195,'විෂය තොරතුරු'!$P$24:$Q$28,2))))</f>
        <v/>
      </c>
      <c r="BD195" s="168" t="str">
        <f aca="false">IF(S195="","",IF(S195="-","-",IF(UPPER(S195)="AB","+",VLOOKUP(S195,'විෂය තොරතුරු'!$P$24:$Q$28,2))))</f>
        <v/>
      </c>
      <c r="BE195" s="168" t="str">
        <f aca="false">IF(T195="","",IF(T195="-","-",IF(UPPER(T195)="AB","+",VLOOKUP(T195,'විෂය තොරතුරු'!$P$24:$Q$28,2))))</f>
        <v/>
      </c>
      <c r="BF195" s="168" t="str">
        <f aca="false">IF(U195="","",IF(U195="-","-",IF(UPPER(U195)="AB","+",VLOOKUP(U195,'විෂය තොරතුරු'!$P$24:$Q$28,2))))</f>
        <v/>
      </c>
      <c r="BG195" s="170" t="str">
        <f aca="false">IF(V195="","",IF(V195="-","-",IF(UPPER(V195)="AB","+",VLOOKUP(V195,'විෂය තොරතුරු'!$P$24:$Q$28,2))))</f>
        <v/>
      </c>
      <c r="BH195" s="171" t="str">
        <f aca="false">IF(W195="","",IF(W195="-","-",IF(UPPER(W195)="AB","+",VLOOKUP(W195,'විෂය තොරතුරු'!$P$24:$Q$28,2))))</f>
        <v/>
      </c>
      <c r="BI195" s="168" t="str">
        <f aca="false">IF(X195="","",IF(X195="-","-",IF(UPPER(X195)="AB","+",VLOOKUP(X195,'විෂය තොරතුරු'!$P$24:$Q$28,2))))</f>
        <v/>
      </c>
      <c r="BJ195" s="168" t="str">
        <f aca="false">IF(Y195="","",IF(Y195="-","-",IF(UPPER(Y195)="AB","+",VLOOKUP(Y195,'විෂය තොරතුරු'!$P$24:$Q$28,2))))</f>
        <v/>
      </c>
      <c r="BK195" s="168" t="str">
        <f aca="false">IF(Z195="","",IF(Z195="-","-",IF(UPPER(Z195)="AB","+",VLOOKUP(Z195,'විෂය තොරතුරු'!$P$24:$Q$28,2))))</f>
        <v/>
      </c>
      <c r="BL195" s="168" t="str">
        <f aca="false">IF(AA195="","",IF(AA195="-","-",IF(UPPER(AA195)="AB","+",VLOOKUP(AA195,'විෂය තොරතුරු'!$P$24:$Q$28,2))))</f>
        <v/>
      </c>
      <c r="BM195" s="168" t="str">
        <f aca="false">IF(AB195="","",IF(AB195="-","-",IF(UPPER(AB195)="AB","+",VLOOKUP(AB195,'විෂය තොරතුරු'!$P$24:$Q$28,2))))</f>
        <v/>
      </c>
      <c r="BN195" s="168" t="str">
        <f aca="false">IF(AC195="","",IF(AC195="-","-",IF(UPPER(AC195)="AB","+",VLOOKUP(AC195,'විෂය තොරතුරු'!$P$24:$Q$28,2))))</f>
        <v/>
      </c>
      <c r="BO195" s="169" t="str">
        <f aca="false">IF(AD195="","",IF(AD195="-","-",IF(UPPER(AD195)="AB","+",VLOOKUP(AD195,'විෂය තොරතුරු'!$P$24:$Q$28,2))))</f>
        <v/>
      </c>
      <c r="BP195" s="171" t="str">
        <f aca="false">IF(AE195="","",IF(AE195="-","-",IF(UPPER(AE195)="AB","+",VLOOKUP(AE195,'විෂය තොරතුරු'!$P$24:$Q$28,2))))</f>
        <v/>
      </c>
      <c r="BQ195" s="168" t="str">
        <f aca="false">IF(AF195="","",IF(AF195="-","-",IF(UPPER(AF195)="AB","+",VLOOKUP(AF195,'විෂය තොරතුරු'!$P$24:$Q$28,2))))</f>
        <v/>
      </c>
      <c r="BR195" s="168" t="str">
        <f aca="false">IF(AG195="","",IF(AG195="-","-",IF(UPPER(AG195)="AB","+",VLOOKUP(AG195,'විෂය තොරතුරු'!$P$24:$Q$28,2))))</f>
        <v/>
      </c>
      <c r="BS195" s="168" t="str">
        <f aca="false">IF(AH195="","",IF(AH195="-","-",IF(UPPER(AH195)="AB","+",VLOOKUP(AH195,'විෂය තොරතුරු'!$P$24:$Q$28,2))))</f>
        <v/>
      </c>
      <c r="BT195" s="168" t="str">
        <f aca="false">IF(AI195="","",IF(AI195="-","-",IF(UPPER(AI195)="AB","+",VLOOKUP(AI195,'විෂය තොරතුරු'!$P$24:$Q$28,2))))</f>
        <v/>
      </c>
      <c r="BU195" s="168" t="str">
        <f aca="false">IF(AJ195="","",IF(AJ195="-","-",IF(UPPER(AJ195)="AB","+",VLOOKUP(AJ195,'විෂය තොරතුරු'!$P$24:$Q$28,2))))</f>
        <v/>
      </c>
      <c r="BV195" s="168" t="str">
        <f aca="false">IF(AK195="","",IF(AK195="-","-",IF(UPPER(AK195)="AB","+",VLOOKUP(AK195,'විෂය තොරතුරු'!$P$24:$Q$28,2))))</f>
        <v/>
      </c>
      <c r="BW195" s="169" t="str">
        <f aca="false">IF(AL195="","",IF(AL195="-","-",IF(UPPER(AL195)="AB","+",VLOOKUP(AL195,'විෂය තොරතුරු'!$P$24:$Q$28,2))))</f>
        <v/>
      </c>
      <c r="BX195" s="171" t="str">
        <f aca="false">IF($B195="","",COUNTIF($AP195:$BW195,"A"))</f>
        <v/>
      </c>
      <c r="BY195" s="171" t="str">
        <f aca="false">IF($B195="","",COUNTIF($AP195:$BW195,"B"))</f>
        <v/>
      </c>
      <c r="BZ195" s="171" t="str">
        <f aca="false">IF($B195="","",COUNTIF($AP195:$BW195,"C"))</f>
        <v/>
      </c>
      <c r="CA195" s="171" t="str">
        <f aca="false">IF($B195="","",COUNTIF($AP195:$BW195,"S"))</f>
        <v/>
      </c>
      <c r="CB195" s="171" t="str">
        <f aca="false">IF($B195="","",COUNTIF($AP195:$BW195,"W"))</f>
        <v/>
      </c>
      <c r="CC195" s="171" t="str">
        <f aca="false">IF(B195="","",SUM(BX195:CA195))</f>
        <v/>
      </c>
      <c r="CD195" s="169" t="str">
        <f aca="false">IF(B195="","",SUM(BX195:BZ195))</f>
        <v/>
      </c>
      <c r="CE195" s="172" t="str">
        <f aca="false">IF(B195="","",IF(AND(CC195&gt;=6,CD195&gt;=3,OR(E195&gt;=35,F195&gt;=35),L195&gt;=35),"6/3 සමත්",IF(AND(CC195&gt;=5,CD195&gt;=3,OR(E195&gt;=35,F195&gt;=35,L195&gt;=35)),"5/3 සමත්",IF(AND(CC195&gt;=4,CD195&gt;=1,OR(E195&gt;=20,F195&gt;=20,L195&gt;=20)),"සමත් කළ හැකි",IF(CB195=9,"W9","අසමත් ?")))))</f>
        <v/>
      </c>
    </row>
    <row r="196" customFormat="false" ht="13.8" hidden="false" customHeight="false" outlineLevel="0" collapsed="false">
      <c r="A196" s="160" t="n">
        <v>11</v>
      </c>
      <c r="B196" s="161"/>
      <c r="C196" s="161"/>
      <c r="D196" s="162"/>
      <c r="E196" s="163"/>
      <c r="F196" s="164"/>
      <c r="G196" s="163"/>
      <c r="H196" s="165"/>
      <c r="I196" s="165"/>
      <c r="J196" s="164"/>
      <c r="K196" s="163"/>
      <c r="L196" s="165"/>
      <c r="M196" s="165"/>
      <c r="N196" s="164"/>
      <c r="O196" s="163"/>
      <c r="P196" s="165"/>
      <c r="Q196" s="165"/>
      <c r="R196" s="165"/>
      <c r="S196" s="165"/>
      <c r="T196" s="165"/>
      <c r="U196" s="165"/>
      <c r="V196" s="164"/>
      <c r="W196" s="163"/>
      <c r="X196" s="165"/>
      <c r="Y196" s="165"/>
      <c r="Z196" s="165"/>
      <c r="AA196" s="165"/>
      <c r="AB196" s="165"/>
      <c r="AC196" s="165"/>
      <c r="AD196" s="164"/>
      <c r="AE196" s="163"/>
      <c r="AF196" s="165"/>
      <c r="AG196" s="165"/>
      <c r="AH196" s="165"/>
      <c r="AI196" s="165"/>
      <c r="AJ196" s="165"/>
      <c r="AK196" s="165"/>
      <c r="AL196" s="166"/>
      <c r="AM196" s="167" t="str">
        <f aca="false">IF(B196="","",SUM(E196:AL196))</f>
        <v/>
      </c>
      <c r="AN196" s="168" t="str">
        <f aca="false">IF(B196="","",AM196/9)</f>
        <v/>
      </c>
      <c r="AO196" s="169" t="str">
        <f aca="false">IF(B196="","",IF(AM196=0,"-",RANK(AM196,$AM$186:$AM$235,0)))</f>
        <v/>
      </c>
      <c r="AP196" s="167" t="str">
        <f aca="false">IF(E196="","",IF(E196="-","-",IF(UPPER(E196)="AB","+",VLOOKUP(E196,'විෂය තොරතුරු'!$P$24:$Q$28,2))))</f>
        <v/>
      </c>
      <c r="AQ196" s="168" t="str">
        <f aca="false">IF(F196="","",IF(F196="-","-",IF(UPPER(F196)="AB","+",VLOOKUP(F196,'විෂය තොරතුරු'!$P$24:$Q$28,2))))</f>
        <v/>
      </c>
      <c r="AR196" s="168" t="str">
        <f aca="false">IF(G196="","",IF(G196="-","-",IF(UPPER(G196)="AB","+",VLOOKUP(G196,'විෂය තොරතුරු'!$P$24:$Q$28,2))))</f>
        <v/>
      </c>
      <c r="AS196" s="168" t="str">
        <f aca="false">IF(H196="","",IF(H196="-","-",IF(UPPER(H196)="AB","+",VLOOKUP(H196,'විෂය තොරතුරු'!$P$24:$Q$28,2))))</f>
        <v/>
      </c>
      <c r="AT196" s="168" t="str">
        <f aca="false">IF(I196="","",IF(I196="-","-",IF(UPPER(I196)="AB","+",VLOOKUP(I196,'විෂය තොරතුරු'!$P$24:$Q$28,2))))</f>
        <v/>
      </c>
      <c r="AU196" s="170" t="str">
        <f aca="false">IF(J196="","",IF(J196="-","-",IF(UPPER(J196)="AB","+",VLOOKUP(J196,'විෂය තොරතුරු'!$P$24:$Q$28,2))))</f>
        <v/>
      </c>
      <c r="AV196" s="171" t="str">
        <f aca="false">IF(K196="","",IF(K196="-","-",IF(UPPER(K196)="AB","+",VLOOKUP(K196,'විෂය තොරතුරු'!$P$24:$Q$28,2))))</f>
        <v/>
      </c>
      <c r="AW196" s="168" t="str">
        <f aca="false">IF(L196="","",IF(L196="-","-",IF(UPPER(L196)="AB","+",VLOOKUP(L196,'විෂය තොරතුරු'!$P$24:$Q$28,2))))</f>
        <v/>
      </c>
      <c r="AX196" s="168" t="str">
        <f aca="false">IF(M196="","",IF(M196="-","-",IF(UPPER(M196)="AB","+",VLOOKUP(M196,'විෂය තොරතුරු'!$P$24:$Q$28,2))))</f>
        <v/>
      </c>
      <c r="AY196" s="169" t="str">
        <f aca="false">IF(N196="","",IF(N196="-","-",IF(UPPER(N196)="AB","+",VLOOKUP(N196,'විෂය තොරතුරු'!$P$24:$Q$28,2))))</f>
        <v/>
      </c>
      <c r="AZ196" s="167" t="str">
        <f aca="false">IF(O196="","",IF(O196="-","-",IF(UPPER(O196)="AB","+",VLOOKUP(O196,'විෂය තොරතුරු'!$P$24:$Q$28,2))))</f>
        <v/>
      </c>
      <c r="BA196" s="168" t="str">
        <f aca="false">IF(P196="","",IF(P196="-","-",IF(UPPER(P196)="AB","+",VLOOKUP(P196,'විෂය තොරතුරු'!$P$24:$Q$28,2))))</f>
        <v/>
      </c>
      <c r="BB196" s="168" t="str">
        <f aca="false">IF(Q196="","",IF(Q196="-","-",IF(UPPER(Q196)="AB","+",VLOOKUP(Q196,'විෂය තොරතුරු'!$P$24:$Q$28,2))))</f>
        <v/>
      </c>
      <c r="BC196" s="168" t="str">
        <f aca="false">IF(R196="","",IF(R196="-","-",IF(UPPER(R196)="AB","+",VLOOKUP(R196,'විෂය තොරතුරු'!$P$24:$Q$28,2))))</f>
        <v/>
      </c>
      <c r="BD196" s="168" t="str">
        <f aca="false">IF(S196="","",IF(S196="-","-",IF(UPPER(S196)="AB","+",VLOOKUP(S196,'විෂය තොරතුරු'!$P$24:$Q$28,2))))</f>
        <v/>
      </c>
      <c r="BE196" s="168" t="str">
        <f aca="false">IF(T196="","",IF(T196="-","-",IF(UPPER(T196)="AB","+",VLOOKUP(T196,'විෂය තොරතුරු'!$P$24:$Q$28,2))))</f>
        <v/>
      </c>
      <c r="BF196" s="168" t="str">
        <f aca="false">IF(U196="","",IF(U196="-","-",IF(UPPER(U196)="AB","+",VLOOKUP(U196,'විෂය තොරතුරු'!$P$24:$Q$28,2))))</f>
        <v/>
      </c>
      <c r="BG196" s="170" t="str">
        <f aca="false">IF(V196="","",IF(V196="-","-",IF(UPPER(V196)="AB","+",VLOOKUP(V196,'විෂය තොරතුරු'!$P$24:$Q$28,2))))</f>
        <v/>
      </c>
      <c r="BH196" s="171" t="str">
        <f aca="false">IF(W196="","",IF(W196="-","-",IF(UPPER(W196)="AB","+",VLOOKUP(W196,'විෂය තොරතුරු'!$P$24:$Q$28,2))))</f>
        <v/>
      </c>
      <c r="BI196" s="168" t="str">
        <f aca="false">IF(X196="","",IF(X196="-","-",IF(UPPER(X196)="AB","+",VLOOKUP(X196,'විෂය තොරතුරු'!$P$24:$Q$28,2))))</f>
        <v/>
      </c>
      <c r="BJ196" s="168" t="str">
        <f aca="false">IF(Y196="","",IF(Y196="-","-",IF(UPPER(Y196)="AB","+",VLOOKUP(Y196,'විෂය තොරතුරු'!$P$24:$Q$28,2))))</f>
        <v/>
      </c>
      <c r="BK196" s="168" t="str">
        <f aca="false">IF(Z196="","",IF(Z196="-","-",IF(UPPER(Z196)="AB","+",VLOOKUP(Z196,'විෂය තොරතුරු'!$P$24:$Q$28,2))))</f>
        <v/>
      </c>
      <c r="BL196" s="168" t="str">
        <f aca="false">IF(AA196="","",IF(AA196="-","-",IF(UPPER(AA196)="AB","+",VLOOKUP(AA196,'විෂය තොරතුරු'!$P$24:$Q$28,2))))</f>
        <v/>
      </c>
      <c r="BM196" s="168" t="str">
        <f aca="false">IF(AB196="","",IF(AB196="-","-",IF(UPPER(AB196)="AB","+",VLOOKUP(AB196,'විෂය තොරතුරු'!$P$24:$Q$28,2))))</f>
        <v/>
      </c>
      <c r="BN196" s="168" t="str">
        <f aca="false">IF(AC196="","",IF(AC196="-","-",IF(UPPER(AC196)="AB","+",VLOOKUP(AC196,'විෂය තොරතුරු'!$P$24:$Q$28,2))))</f>
        <v/>
      </c>
      <c r="BO196" s="169" t="str">
        <f aca="false">IF(AD196="","",IF(AD196="-","-",IF(UPPER(AD196)="AB","+",VLOOKUP(AD196,'විෂය තොරතුරු'!$P$24:$Q$28,2))))</f>
        <v/>
      </c>
      <c r="BP196" s="171" t="str">
        <f aca="false">IF(AE196="","",IF(AE196="-","-",IF(UPPER(AE196)="AB","+",VLOOKUP(AE196,'විෂය තොරතුරු'!$P$24:$Q$28,2))))</f>
        <v/>
      </c>
      <c r="BQ196" s="168" t="str">
        <f aca="false">IF(AF196="","",IF(AF196="-","-",IF(UPPER(AF196)="AB","+",VLOOKUP(AF196,'විෂය තොරතුරු'!$P$24:$Q$28,2))))</f>
        <v/>
      </c>
      <c r="BR196" s="168" t="str">
        <f aca="false">IF(AG196="","",IF(AG196="-","-",IF(UPPER(AG196)="AB","+",VLOOKUP(AG196,'විෂය තොරතුරු'!$P$24:$Q$28,2))))</f>
        <v/>
      </c>
      <c r="BS196" s="168" t="str">
        <f aca="false">IF(AH196="","",IF(AH196="-","-",IF(UPPER(AH196)="AB","+",VLOOKUP(AH196,'විෂය තොරතුරු'!$P$24:$Q$28,2))))</f>
        <v/>
      </c>
      <c r="BT196" s="168" t="str">
        <f aca="false">IF(AI196="","",IF(AI196="-","-",IF(UPPER(AI196)="AB","+",VLOOKUP(AI196,'විෂය තොරතුරු'!$P$24:$Q$28,2))))</f>
        <v/>
      </c>
      <c r="BU196" s="168" t="str">
        <f aca="false">IF(AJ196="","",IF(AJ196="-","-",IF(UPPER(AJ196)="AB","+",VLOOKUP(AJ196,'විෂය තොරතුරු'!$P$24:$Q$28,2))))</f>
        <v/>
      </c>
      <c r="BV196" s="168" t="str">
        <f aca="false">IF(AK196="","",IF(AK196="-","-",IF(UPPER(AK196)="AB","+",VLOOKUP(AK196,'විෂය තොරතුරු'!$P$24:$Q$28,2))))</f>
        <v/>
      </c>
      <c r="BW196" s="169" t="str">
        <f aca="false">IF(AL196="","",IF(AL196="-","-",IF(UPPER(AL196)="AB","+",VLOOKUP(AL196,'විෂය තොරතුරු'!$P$24:$Q$28,2))))</f>
        <v/>
      </c>
      <c r="BX196" s="171" t="str">
        <f aca="false">IF($B196="","",COUNTIF($AP196:$BW196,"A"))</f>
        <v/>
      </c>
      <c r="BY196" s="171" t="str">
        <f aca="false">IF($B196="","",COUNTIF($AP196:$BW196,"B"))</f>
        <v/>
      </c>
      <c r="BZ196" s="171" t="str">
        <f aca="false">IF($B196="","",COUNTIF($AP196:$BW196,"C"))</f>
        <v/>
      </c>
      <c r="CA196" s="171" t="str">
        <f aca="false">IF($B196="","",COUNTIF($AP196:$BW196,"S"))</f>
        <v/>
      </c>
      <c r="CB196" s="171" t="str">
        <f aca="false">IF($B196="","",COUNTIF($AP196:$BW196,"W"))</f>
        <v/>
      </c>
      <c r="CC196" s="171" t="str">
        <f aca="false">IF(B196="","",SUM(BX196:CA196))</f>
        <v/>
      </c>
      <c r="CD196" s="169" t="str">
        <f aca="false">IF(B196="","",SUM(BX196:BZ196))</f>
        <v/>
      </c>
      <c r="CE196" s="172" t="str">
        <f aca="false">IF(B196="","",IF(AND(CC196&gt;=6,CD196&gt;=3,OR(E196&gt;=35,F196&gt;=35),L196&gt;=35),"6/3 සමත්",IF(AND(CC196&gt;=5,CD196&gt;=3,OR(E196&gt;=35,F196&gt;=35,L196&gt;=35)),"5/3 සමත්",IF(AND(CC196&gt;=4,CD196&gt;=1,OR(E196&gt;=20,F196&gt;=20,L196&gt;=20)),"සමත් කළ හැකි",IF(CB196=9,"W9","අසමත් ?")))))</f>
        <v/>
      </c>
    </row>
    <row r="197" customFormat="false" ht="13.8" hidden="false" customHeight="false" outlineLevel="0" collapsed="false">
      <c r="A197" s="160" t="n">
        <v>12</v>
      </c>
      <c r="B197" s="161"/>
      <c r="C197" s="161"/>
      <c r="D197" s="162"/>
      <c r="E197" s="163"/>
      <c r="F197" s="164"/>
      <c r="G197" s="163"/>
      <c r="H197" s="165"/>
      <c r="I197" s="165"/>
      <c r="J197" s="164"/>
      <c r="K197" s="163"/>
      <c r="L197" s="165"/>
      <c r="M197" s="165"/>
      <c r="N197" s="164"/>
      <c r="O197" s="163"/>
      <c r="P197" s="165"/>
      <c r="Q197" s="165"/>
      <c r="R197" s="165"/>
      <c r="S197" s="165"/>
      <c r="T197" s="165"/>
      <c r="U197" s="165"/>
      <c r="V197" s="164"/>
      <c r="W197" s="163"/>
      <c r="X197" s="165"/>
      <c r="Y197" s="165"/>
      <c r="Z197" s="165"/>
      <c r="AA197" s="165"/>
      <c r="AB197" s="165"/>
      <c r="AC197" s="165"/>
      <c r="AD197" s="164"/>
      <c r="AE197" s="163"/>
      <c r="AF197" s="165"/>
      <c r="AG197" s="165"/>
      <c r="AH197" s="165"/>
      <c r="AI197" s="165"/>
      <c r="AJ197" s="165"/>
      <c r="AK197" s="165"/>
      <c r="AL197" s="166"/>
      <c r="AM197" s="167" t="str">
        <f aca="false">IF(B197="","",SUM(E197:AL197))</f>
        <v/>
      </c>
      <c r="AN197" s="168" t="str">
        <f aca="false">IF(B197="","",AM197/9)</f>
        <v/>
      </c>
      <c r="AO197" s="169" t="str">
        <f aca="false">IF(B197="","",IF(AM197=0,"-",RANK(AM197,$AM$186:$AM$235,0)))</f>
        <v/>
      </c>
      <c r="AP197" s="167" t="str">
        <f aca="false">IF(E197="","",IF(E197="-","-",IF(UPPER(E197)="AB","+",VLOOKUP(E197,'විෂය තොරතුරු'!$P$24:$Q$28,2))))</f>
        <v/>
      </c>
      <c r="AQ197" s="168" t="str">
        <f aca="false">IF(F197="","",IF(F197="-","-",IF(UPPER(F197)="AB","+",VLOOKUP(F197,'විෂය තොරතුරු'!$P$24:$Q$28,2))))</f>
        <v/>
      </c>
      <c r="AR197" s="168" t="str">
        <f aca="false">IF(G197="","",IF(G197="-","-",IF(UPPER(G197)="AB","+",VLOOKUP(G197,'විෂය තොරතුරු'!$P$24:$Q$28,2))))</f>
        <v/>
      </c>
      <c r="AS197" s="168" t="str">
        <f aca="false">IF(H197="","",IF(H197="-","-",IF(UPPER(H197)="AB","+",VLOOKUP(H197,'විෂය තොරතුරු'!$P$24:$Q$28,2))))</f>
        <v/>
      </c>
      <c r="AT197" s="168" t="str">
        <f aca="false">IF(I197="","",IF(I197="-","-",IF(UPPER(I197)="AB","+",VLOOKUP(I197,'විෂය තොරතුරු'!$P$24:$Q$28,2))))</f>
        <v/>
      </c>
      <c r="AU197" s="170" t="str">
        <f aca="false">IF(J197="","",IF(J197="-","-",IF(UPPER(J197)="AB","+",VLOOKUP(J197,'විෂය තොරතුරු'!$P$24:$Q$28,2))))</f>
        <v/>
      </c>
      <c r="AV197" s="171" t="str">
        <f aca="false">IF(K197="","",IF(K197="-","-",IF(UPPER(K197)="AB","+",VLOOKUP(K197,'විෂය තොරතුරු'!$P$24:$Q$28,2))))</f>
        <v/>
      </c>
      <c r="AW197" s="168" t="str">
        <f aca="false">IF(L197="","",IF(L197="-","-",IF(UPPER(L197)="AB","+",VLOOKUP(L197,'විෂය තොරතුරු'!$P$24:$Q$28,2))))</f>
        <v/>
      </c>
      <c r="AX197" s="168" t="str">
        <f aca="false">IF(M197="","",IF(M197="-","-",IF(UPPER(M197)="AB","+",VLOOKUP(M197,'විෂය තොරතුරු'!$P$24:$Q$28,2))))</f>
        <v/>
      </c>
      <c r="AY197" s="169" t="str">
        <f aca="false">IF(N197="","",IF(N197="-","-",IF(UPPER(N197)="AB","+",VLOOKUP(N197,'විෂය තොරතුරු'!$P$24:$Q$28,2))))</f>
        <v/>
      </c>
      <c r="AZ197" s="167" t="str">
        <f aca="false">IF(O197="","",IF(O197="-","-",IF(UPPER(O197)="AB","+",VLOOKUP(O197,'විෂය තොරතුරු'!$P$24:$Q$28,2))))</f>
        <v/>
      </c>
      <c r="BA197" s="168" t="str">
        <f aca="false">IF(P197="","",IF(P197="-","-",IF(UPPER(P197)="AB","+",VLOOKUP(P197,'විෂය තොරතුරු'!$P$24:$Q$28,2))))</f>
        <v/>
      </c>
      <c r="BB197" s="168" t="str">
        <f aca="false">IF(Q197="","",IF(Q197="-","-",IF(UPPER(Q197)="AB","+",VLOOKUP(Q197,'විෂය තොරතුරු'!$P$24:$Q$28,2))))</f>
        <v/>
      </c>
      <c r="BC197" s="168" t="str">
        <f aca="false">IF(R197="","",IF(R197="-","-",IF(UPPER(R197)="AB","+",VLOOKUP(R197,'විෂය තොරතුරු'!$P$24:$Q$28,2))))</f>
        <v/>
      </c>
      <c r="BD197" s="168" t="str">
        <f aca="false">IF(S197="","",IF(S197="-","-",IF(UPPER(S197)="AB","+",VLOOKUP(S197,'විෂය තොරතුරු'!$P$24:$Q$28,2))))</f>
        <v/>
      </c>
      <c r="BE197" s="168" t="str">
        <f aca="false">IF(T197="","",IF(T197="-","-",IF(UPPER(T197)="AB","+",VLOOKUP(T197,'විෂය තොරතුරු'!$P$24:$Q$28,2))))</f>
        <v/>
      </c>
      <c r="BF197" s="168" t="str">
        <f aca="false">IF(U197="","",IF(U197="-","-",IF(UPPER(U197)="AB","+",VLOOKUP(U197,'විෂය තොරතුරු'!$P$24:$Q$28,2))))</f>
        <v/>
      </c>
      <c r="BG197" s="170" t="str">
        <f aca="false">IF(V197="","",IF(V197="-","-",IF(UPPER(V197)="AB","+",VLOOKUP(V197,'විෂය තොරතුරු'!$P$24:$Q$28,2))))</f>
        <v/>
      </c>
      <c r="BH197" s="171" t="str">
        <f aca="false">IF(W197="","",IF(W197="-","-",IF(UPPER(W197)="AB","+",VLOOKUP(W197,'විෂය තොරතුරු'!$P$24:$Q$28,2))))</f>
        <v/>
      </c>
      <c r="BI197" s="168" t="str">
        <f aca="false">IF(X197="","",IF(X197="-","-",IF(UPPER(X197)="AB","+",VLOOKUP(X197,'විෂය තොරතුරු'!$P$24:$Q$28,2))))</f>
        <v/>
      </c>
      <c r="BJ197" s="168" t="str">
        <f aca="false">IF(Y197="","",IF(Y197="-","-",IF(UPPER(Y197)="AB","+",VLOOKUP(Y197,'විෂය තොරතුරු'!$P$24:$Q$28,2))))</f>
        <v/>
      </c>
      <c r="BK197" s="168" t="str">
        <f aca="false">IF(Z197="","",IF(Z197="-","-",IF(UPPER(Z197)="AB","+",VLOOKUP(Z197,'විෂය තොරතුරු'!$P$24:$Q$28,2))))</f>
        <v/>
      </c>
      <c r="BL197" s="168" t="str">
        <f aca="false">IF(AA197="","",IF(AA197="-","-",IF(UPPER(AA197)="AB","+",VLOOKUP(AA197,'විෂය තොරතුරු'!$P$24:$Q$28,2))))</f>
        <v/>
      </c>
      <c r="BM197" s="168" t="str">
        <f aca="false">IF(AB197="","",IF(AB197="-","-",IF(UPPER(AB197)="AB","+",VLOOKUP(AB197,'විෂය තොරතුරු'!$P$24:$Q$28,2))))</f>
        <v/>
      </c>
      <c r="BN197" s="168" t="str">
        <f aca="false">IF(AC197="","",IF(AC197="-","-",IF(UPPER(AC197)="AB","+",VLOOKUP(AC197,'විෂය තොරතුරු'!$P$24:$Q$28,2))))</f>
        <v/>
      </c>
      <c r="BO197" s="169" t="str">
        <f aca="false">IF(AD197="","",IF(AD197="-","-",IF(UPPER(AD197)="AB","+",VLOOKUP(AD197,'විෂය තොරතුරු'!$P$24:$Q$28,2))))</f>
        <v/>
      </c>
      <c r="BP197" s="171" t="str">
        <f aca="false">IF(AE197="","",IF(AE197="-","-",IF(UPPER(AE197)="AB","+",VLOOKUP(AE197,'විෂය තොරතුරු'!$P$24:$Q$28,2))))</f>
        <v/>
      </c>
      <c r="BQ197" s="168" t="str">
        <f aca="false">IF(AF197="","",IF(AF197="-","-",IF(UPPER(AF197)="AB","+",VLOOKUP(AF197,'විෂය තොරතුරු'!$P$24:$Q$28,2))))</f>
        <v/>
      </c>
      <c r="BR197" s="168" t="str">
        <f aca="false">IF(AG197="","",IF(AG197="-","-",IF(UPPER(AG197)="AB","+",VLOOKUP(AG197,'විෂය තොරතුරු'!$P$24:$Q$28,2))))</f>
        <v/>
      </c>
      <c r="BS197" s="168" t="str">
        <f aca="false">IF(AH197="","",IF(AH197="-","-",IF(UPPER(AH197)="AB","+",VLOOKUP(AH197,'විෂය තොරතුරු'!$P$24:$Q$28,2))))</f>
        <v/>
      </c>
      <c r="BT197" s="168" t="str">
        <f aca="false">IF(AI197="","",IF(AI197="-","-",IF(UPPER(AI197)="AB","+",VLOOKUP(AI197,'විෂය තොරතුරු'!$P$24:$Q$28,2))))</f>
        <v/>
      </c>
      <c r="BU197" s="168" t="str">
        <f aca="false">IF(AJ197="","",IF(AJ197="-","-",IF(UPPER(AJ197)="AB","+",VLOOKUP(AJ197,'විෂය තොරතුරු'!$P$24:$Q$28,2))))</f>
        <v/>
      </c>
      <c r="BV197" s="168" t="str">
        <f aca="false">IF(AK197="","",IF(AK197="-","-",IF(UPPER(AK197)="AB","+",VLOOKUP(AK197,'විෂය තොරතුරු'!$P$24:$Q$28,2))))</f>
        <v/>
      </c>
      <c r="BW197" s="169" t="str">
        <f aca="false">IF(AL197="","",IF(AL197="-","-",IF(UPPER(AL197)="AB","+",VLOOKUP(AL197,'විෂය තොරතුරු'!$P$24:$Q$28,2))))</f>
        <v/>
      </c>
      <c r="BX197" s="171" t="str">
        <f aca="false">IF($B197="","",COUNTIF($AP197:$BW197,"A"))</f>
        <v/>
      </c>
      <c r="BY197" s="171" t="str">
        <f aca="false">IF($B197="","",COUNTIF($AP197:$BW197,"B"))</f>
        <v/>
      </c>
      <c r="BZ197" s="171" t="str">
        <f aca="false">IF($B197="","",COUNTIF($AP197:$BW197,"C"))</f>
        <v/>
      </c>
      <c r="CA197" s="171" t="str">
        <f aca="false">IF($B197="","",COUNTIF($AP197:$BW197,"S"))</f>
        <v/>
      </c>
      <c r="CB197" s="171" t="str">
        <f aca="false">IF($B197="","",COUNTIF($AP197:$BW197,"W"))</f>
        <v/>
      </c>
      <c r="CC197" s="171" t="str">
        <f aca="false">IF(B197="","",SUM(BX197:CA197))</f>
        <v/>
      </c>
      <c r="CD197" s="169" t="str">
        <f aca="false">IF(B197="","",SUM(BX197:BZ197))</f>
        <v/>
      </c>
      <c r="CE197" s="172" t="str">
        <f aca="false">IF(B197="","",IF(AND(CC197&gt;=6,CD197&gt;=3,OR(E197&gt;=35,F197&gt;=35),L197&gt;=35),"6/3 සමත්",IF(AND(CC197&gt;=5,CD197&gt;=3,OR(E197&gt;=35,F197&gt;=35,L197&gt;=35)),"5/3 සමත්",IF(AND(CC197&gt;=4,CD197&gt;=1,OR(E197&gt;=20,F197&gt;=20,L197&gt;=20)),"සමත් කළ හැකි",IF(CB197=9,"W9","අසමත් ?")))))</f>
        <v/>
      </c>
    </row>
    <row r="198" customFormat="false" ht="13.8" hidden="false" customHeight="false" outlineLevel="0" collapsed="false">
      <c r="A198" s="160" t="n">
        <v>13</v>
      </c>
      <c r="B198" s="161"/>
      <c r="C198" s="161"/>
      <c r="D198" s="162"/>
      <c r="E198" s="163"/>
      <c r="F198" s="164"/>
      <c r="G198" s="163"/>
      <c r="H198" s="165"/>
      <c r="I198" s="165"/>
      <c r="J198" s="164"/>
      <c r="K198" s="163"/>
      <c r="L198" s="165"/>
      <c r="M198" s="165"/>
      <c r="N198" s="164"/>
      <c r="O198" s="163"/>
      <c r="P198" s="165"/>
      <c r="Q198" s="165"/>
      <c r="R198" s="165"/>
      <c r="S198" s="165"/>
      <c r="T198" s="165"/>
      <c r="U198" s="165"/>
      <c r="V198" s="164"/>
      <c r="W198" s="163"/>
      <c r="X198" s="165"/>
      <c r="Y198" s="165"/>
      <c r="Z198" s="165"/>
      <c r="AA198" s="165"/>
      <c r="AB198" s="165"/>
      <c r="AC198" s="165"/>
      <c r="AD198" s="164"/>
      <c r="AE198" s="163"/>
      <c r="AF198" s="165"/>
      <c r="AG198" s="165"/>
      <c r="AH198" s="165"/>
      <c r="AI198" s="165"/>
      <c r="AJ198" s="165"/>
      <c r="AK198" s="165"/>
      <c r="AL198" s="166"/>
      <c r="AM198" s="167" t="str">
        <f aca="false">IF(B198="","",SUM(E198:AL198))</f>
        <v/>
      </c>
      <c r="AN198" s="168" t="str">
        <f aca="false">IF(B198="","",AM198/9)</f>
        <v/>
      </c>
      <c r="AO198" s="169" t="str">
        <f aca="false">IF(B198="","",IF(AM198=0,"-",RANK(AM198,$AM$186:$AM$235,0)))</f>
        <v/>
      </c>
      <c r="AP198" s="167" t="str">
        <f aca="false">IF(E198="","",IF(E198="-","-",IF(UPPER(E198)="AB","+",VLOOKUP(E198,'විෂය තොරතුරු'!$P$24:$Q$28,2))))</f>
        <v/>
      </c>
      <c r="AQ198" s="168" t="str">
        <f aca="false">IF(F198="","",IF(F198="-","-",IF(UPPER(F198)="AB","+",VLOOKUP(F198,'විෂය තොරතුරු'!$P$24:$Q$28,2))))</f>
        <v/>
      </c>
      <c r="AR198" s="168" t="str">
        <f aca="false">IF(G198="","",IF(G198="-","-",IF(UPPER(G198)="AB","+",VLOOKUP(G198,'විෂය තොරතුරු'!$P$24:$Q$28,2))))</f>
        <v/>
      </c>
      <c r="AS198" s="168" t="str">
        <f aca="false">IF(H198="","",IF(H198="-","-",IF(UPPER(H198)="AB","+",VLOOKUP(H198,'විෂය තොරතුරු'!$P$24:$Q$28,2))))</f>
        <v/>
      </c>
      <c r="AT198" s="168" t="str">
        <f aca="false">IF(I198="","",IF(I198="-","-",IF(UPPER(I198)="AB","+",VLOOKUP(I198,'විෂය තොරතුරු'!$P$24:$Q$28,2))))</f>
        <v/>
      </c>
      <c r="AU198" s="170" t="str">
        <f aca="false">IF(J198="","",IF(J198="-","-",IF(UPPER(J198)="AB","+",VLOOKUP(J198,'විෂය තොරතුරු'!$P$24:$Q$28,2))))</f>
        <v/>
      </c>
      <c r="AV198" s="171" t="str">
        <f aca="false">IF(K198="","",IF(K198="-","-",IF(UPPER(K198)="AB","+",VLOOKUP(K198,'විෂය තොරතුරු'!$P$24:$Q$28,2))))</f>
        <v/>
      </c>
      <c r="AW198" s="168" t="str">
        <f aca="false">IF(L198="","",IF(L198="-","-",IF(UPPER(L198)="AB","+",VLOOKUP(L198,'විෂය තොරතුරු'!$P$24:$Q$28,2))))</f>
        <v/>
      </c>
      <c r="AX198" s="168" t="str">
        <f aca="false">IF(M198="","",IF(M198="-","-",IF(UPPER(M198)="AB","+",VLOOKUP(M198,'විෂය තොරතුරු'!$P$24:$Q$28,2))))</f>
        <v/>
      </c>
      <c r="AY198" s="169" t="str">
        <f aca="false">IF(N198="","",IF(N198="-","-",IF(UPPER(N198)="AB","+",VLOOKUP(N198,'විෂය තොරතුරු'!$P$24:$Q$28,2))))</f>
        <v/>
      </c>
      <c r="AZ198" s="167" t="str">
        <f aca="false">IF(O198="","",IF(O198="-","-",IF(UPPER(O198)="AB","+",VLOOKUP(O198,'විෂය තොරතුරු'!$P$24:$Q$28,2))))</f>
        <v/>
      </c>
      <c r="BA198" s="168" t="str">
        <f aca="false">IF(P198="","",IF(P198="-","-",IF(UPPER(P198)="AB","+",VLOOKUP(P198,'විෂය තොරතුරු'!$P$24:$Q$28,2))))</f>
        <v/>
      </c>
      <c r="BB198" s="168" t="str">
        <f aca="false">IF(Q198="","",IF(Q198="-","-",IF(UPPER(Q198)="AB","+",VLOOKUP(Q198,'විෂය තොරතුරු'!$P$24:$Q$28,2))))</f>
        <v/>
      </c>
      <c r="BC198" s="168" t="str">
        <f aca="false">IF(R198="","",IF(R198="-","-",IF(UPPER(R198)="AB","+",VLOOKUP(R198,'විෂය තොරතුරු'!$P$24:$Q$28,2))))</f>
        <v/>
      </c>
      <c r="BD198" s="168" t="str">
        <f aca="false">IF(S198="","",IF(S198="-","-",IF(UPPER(S198)="AB","+",VLOOKUP(S198,'විෂය තොරතුරු'!$P$24:$Q$28,2))))</f>
        <v/>
      </c>
      <c r="BE198" s="168" t="str">
        <f aca="false">IF(T198="","",IF(T198="-","-",IF(UPPER(T198)="AB","+",VLOOKUP(T198,'විෂය තොරතුරු'!$P$24:$Q$28,2))))</f>
        <v/>
      </c>
      <c r="BF198" s="168" t="str">
        <f aca="false">IF(U198="","",IF(U198="-","-",IF(UPPER(U198)="AB","+",VLOOKUP(U198,'විෂය තොරතුරු'!$P$24:$Q$28,2))))</f>
        <v/>
      </c>
      <c r="BG198" s="170" t="str">
        <f aca="false">IF(V198="","",IF(V198="-","-",IF(UPPER(V198)="AB","+",VLOOKUP(V198,'විෂය තොරතුරු'!$P$24:$Q$28,2))))</f>
        <v/>
      </c>
      <c r="BH198" s="171" t="str">
        <f aca="false">IF(W198="","",IF(W198="-","-",IF(UPPER(W198)="AB","+",VLOOKUP(W198,'විෂය තොරතුරු'!$P$24:$Q$28,2))))</f>
        <v/>
      </c>
      <c r="BI198" s="168" t="str">
        <f aca="false">IF(X198="","",IF(X198="-","-",IF(UPPER(X198)="AB","+",VLOOKUP(X198,'විෂය තොරතුරු'!$P$24:$Q$28,2))))</f>
        <v/>
      </c>
      <c r="BJ198" s="168" t="str">
        <f aca="false">IF(Y198="","",IF(Y198="-","-",IF(UPPER(Y198)="AB","+",VLOOKUP(Y198,'විෂය තොරතුරු'!$P$24:$Q$28,2))))</f>
        <v/>
      </c>
      <c r="BK198" s="168" t="str">
        <f aca="false">IF(Z198="","",IF(Z198="-","-",IF(UPPER(Z198)="AB","+",VLOOKUP(Z198,'විෂය තොරතුරු'!$P$24:$Q$28,2))))</f>
        <v/>
      </c>
      <c r="BL198" s="168" t="str">
        <f aca="false">IF(AA198="","",IF(AA198="-","-",IF(UPPER(AA198)="AB","+",VLOOKUP(AA198,'විෂය තොරතුරු'!$P$24:$Q$28,2))))</f>
        <v/>
      </c>
      <c r="BM198" s="168" t="str">
        <f aca="false">IF(AB198="","",IF(AB198="-","-",IF(UPPER(AB198)="AB","+",VLOOKUP(AB198,'විෂය තොරතුරු'!$P$24:$Q$28,2))))</f>
        <v/>
      </c>
      <c r="BN198" s="168" t="str">
        <f aca="false">IF(AC198="","",IF(AC198="-","-",IF(UPPER(AC198)="AB","+",VLOOKUP(AC198,'විෂය තොරතුරු'!$P$24:$Q$28,2))))</f>
        <v/>
      </c>
      <c r="BO198" s="169" t="str">
        <f aca="false">IF(AD198="","",IF(AD198="-","-",IF(UPPER(AD198)="AB","+",VLOOKUP(AD198,'විෂය තොරතුරු'!$P$24:$Q$28,2))))</f>
        <v/>
      </c>
      <c r="BP198" s="171" t="str">
        <f aca="false">IF(AE198="","",IF(AE198="-","-",IF(UPPER(AE198)="AB","+",VLOOKUP(AE198,'විෂය තොරතුරු'!$P$24:$Q$28,2))))</f>
        <v/>
      </c>
      <c r="BQ198" s="168" t="str">
        <f aca="false">IF(AF198="","",IF(AF198="-","-",IF(UPPER(AF198)="AB","+",VLOOKUP(AF198,'විෂය තොරතුරු'!$P$24:$Q$28,2))))</f>
        <v/>
      </c>
      <c r="BR198" s="168" t="str">
        <f aca="false">IF(AG198="","",IF(AG198="-","-",IF(UPPER(AG198)="AB","+",VLOOKUP(AG198,'විෂය තොරතුරු'!$P$24:$Q$28,2))))</f>
        <v/>
      </c>
      <c r="BS198" s="168" t="str">
        <f aca="false">IF(AH198="","",IF(AH198="-","-",IF(UPPER(AH198)="AB","+",VLOOKUP(AH198,'විෂය තොරතුරු'!$P$24:$Q$28,2))))</f>
        <v/>
      </c>
      <c r="BT198" s="168" t="str">
        <f aca="false">IF(AI198="","",IF(AI198="-","-",IF(UPPER(AI198)="AB","+",VLOOKUP(AI198,'විෂය තොරතුරු'!$P$24:$Q$28,2))))</f>
        <v/>
      </c>
      <c r="BU198" s="168" t="str">
        <f aca="false">IF(AJ198="","",IF(AJ198="-","-",IF(UPPER(AJ198)="AB","+",VLOOKUP(AJ198,'විෂය තොරතුරු'!$P$24:$Q$28,2))))</f>
        <v/>
      </c>
      <c r="BV198" s="168" t="str">
        <f aca="false">IF(AK198="","",IF(AK198="-","-",IF(UPPER(AK198)="AB","+",VLOOKUP(AK198,'විෂය තොරතුරු'!$P$24:$Q$28,2))))</f>
        <v/>
      </c>
      <c r="BW198" s="169" t="str">
        <f aca="false">IF(AL198="","",IF(AL198="-","-",IF(UPPER(AL198)="AB","+",VLOOKUP(AL198,'විෂය තොරතුරු'!$P$24:$Q$28,2))))</f>
        <v/>
      </c>
      <c r="BX198" s="171" t="str">
        <f aca="false">IF($B198="","",COUNTIF($AP198:$BW198,"A"))</f>
        <v/>
      </c>
      <c r="BY198" s="171" t="str">
        <f aca="false">IF($B198="","",COUNTIF($AP198:$BW198,"B"))</f>
        <v/>
      </c>
      <c r="BZ198" s="171" t="str">
        <f aca="false">IF($B198="","",COUNTIF($AP198:$BW198,"C"))</f>
        <v/>
      </c>
      <c r="CA198" s="171" t="str">
        <f aca="false">IF($B198="","",COUNTIF($AP198:$BW198,"S"))</f>
        <v/>
      </c>
      <c r="CB198" s="171" t="str">
        <f aca="false">IF($B198="","",COUNTIF($AP198:$BW198,"W"))</f>
        <v/>
      </c>
      <c r="CC198" s="171" t="str">
        <f aca="false">IF(B198="","",SUM(BX198:CA198))</f>
        <v/>
      </c>
      <c r="CD198" s="169" t="str">
        <f aca="false">IF(B198="","",SUM(BX198:BZ198))</f>
        <v/>
      </c>
      <c r="CE198" s="172" t="str">
        <f aca="false">IF(B198="","",IF(AND(CC198&gt;=6,CD198&gt;=3,OR(E198&gt;=35,F198&gt;=35),L198&gt;=35),"6/3 සමත්",IF(AND(CC198&gt;=5,CD198&gt;=3,OR(E198&gt;=35,F198&gt;=35,L198&gt;=35)),"5/3 සමත්",IF(AND(CC198&gt;=4,CD198&gt;=1,OR(E198&gt;=20,F198&gt;=20,L198&gt;=20)),"සමත් කළ හැකි",IF(CB198=9,"W9","අසමත් ?")))))</f>
        <v/>
      </c>
    </row>
    <row r="199" customFormat="false" ht="13.8" hidden="false" customHeight="false" outlineLevel="0" collapsed="false">
      <c r="A199" s="160" t="n">
        <v>14</v>
      </c>
      <c r="B199" s="161"/>
      <c r="C199" s="161"/>
      <c r="D199" s="162"/>
      <c r="E199" s="163"/>
      <c r="F199" s="164"/>
      <c r="G199" s="163"/>
      <c r="H199" s="165"/>
      <c r="I199" s="165"/>
      <c r="J199" s="164"/>
      <c r="K199" s="163"/>
      <c r="L199" s="165"/>
      <c r="M199" s="165"/>
      <c r="N199" s="164"/>
      <c r="O199" s="163"/>
      <c r="P199" s="165"/>
      <c r="Q199" s="165"/>
      <c r="R199" s="165"/>
      <c r="S199" s="165"/>
      <c r="T199" s="165"/>
      <c r="U199" s="165"/>
      <c r="V199" s="164"/>
      <c r="W199" s="163"/>
      <c r="X199" s="165"/>
      <c r="Y199" s="165"/>
      <c r="Z199" s="165"/>
      <c r="AA199" s="165"/>
      <c r="AB199" s="165"/>
      <c r="AC199" s="165"/>
      <c r="AD199" s="164"/>
      <c r="AE199" s="163"/>
      <c r="AF199" s="165"/>
      <c r="AG199" s="165"/>
      <c r="AH199" s="165"/>
      <c r="AI199" s="165"/>
      <c r="AJ199" s="165"/>
      <c r="AK199" s="165"/>
      <c r="AL199" s="166"/>
      <c r="AM199" s="167" t="str">
        <f aca="false">IF(B199="","",SUM(E199:AL199))</f>
        <v/>
      </c>
      <c r="AN199" s="168" t="str">
        <f aca="false">IF(B199="","",AM199/9)</f>
        <v/>
      </c>
      <c r="AO199" s="169" t="str">
        <f aca="false">IF(B199="","",IF(AM199=0,"-",RANK(AM199,$AM$186:$AM$235,0)))</f>
        <v/>
      </c>
      <c r="AP199" s="167" t="str">
        <f aca="false">IF(E199="","",IF(E199="-","-",IF(UPPER(E199)="AB","+",VLOOKUP(E199,'විෂය තොරතුරු'!$P$24:$Q$28,2))))</f>
        <v/>
      </c>
      <c r="AQ199" s="168" t="str">
        <f aca="false">IF(F199="","",IF(F199="-","-",IF(UPPER(F199)="AB","+",VLOOKUP(F199,'විෂය තොරතුරු'!$P$24:$Q$28,2))))</f>
        <v/>
      </c>
      <c r="AR199" s="168" t="str">
        <f aca="false">IF(G199="","",IF(G199="-","-",IF(UPPER(G199)="AB","+",VLOOKUP(G199,'විෂය තොරතුරු'!$P$24:$Q$28,2))))</f>
        <v/>
      </c>
      <c r="AS199" s="168" t="str">
        <f aca="false">IF(H199="","",IF(H199="-","-",IF(UPPER(H199)="AB","+",VLOOKUP(H199,'විෂය තොරතුරු'!$P$24:$Q$28,2))))</f>
        <v/>
      </c>
      <c r="AT199" s="168" t="str">
        <f aca="false">IF(I199="","",IF(I199="-","-",IF(UPPER(I199)="AB","+",VLOOKUP(I199,'විෂය තොරතුරු'!$P$24:$Q$28,2))))</f>
        <v/>
      </c>
      <c r="AU199" s="170" t="str">
        <f aca="false">IF(J199="","",IF(J199="-","-",IF(UPPER(J199)="AB","+",VLOOKUP(J199,'විෂය තොරතුරු'!$P$24:$Q$28,2))))</f>
        <v/>
      </c>
      <c r="AV199" s="171" t="str">
        <f aca="false">IF(K199="","",IF(K199="-","-",IF(UPPER(K199)="AB","+",VLOOKUP(K199,'විෂය තොරතුරු'!$P$24:$Q$28,2))))</f>
        <v/>
      </c>
      <c r="AW199" s="168" t="str">
        <f aca="false">IF(L199="","",IF(L199="-","-",IF(UPPER(L199)="AB","+",VLOOKUP(L199,'විෂය තොරතුරු'!$P$24:$Q$28,2))))</f>
        <v/>
      </c>
      <c r="AX199" s="168" t="str">
        <f aca="false">IF(M199="","",IF(M199="-","-",IF(UPPER(M199)="AB","+",VLOOKUP(M199,'විෂය තොරතුරු'!$P$24:$Q$28,2))))</f>
        <v/>
      </c>
      <c r="AY199" s="169" t="str">
        <f aca="false">IF(N199="","",IF(N199="-","-",IF(UPPER(N199)="AB","+",VLOOKUP(N199,'විෂය තොරතුරු'!$P$24:$Q$28,2))))</f>
        <v/>
      </c>
      <c r="AZ199" s="167" t="str">
        <f aca="false">IF(O199="","",IF(O199="-","-",IF(UPPER(O199)="AB","+",VLOOKUP(O199,'විෂය තොරතුරු'!$P$24:$Q$28,2))))</f>
        <v/>
      </c>
      <c r="BA199" s="168" t="str">
        <f aca="false">IF(P199="","",IF(P199="-","-",IF(UPPER(P199)="AB","+",VLOOKUP(P199,'විෂය තොරතුරු'!$P$24:$Q$28,2))))</f>
        <v/>
      </c>
      <c r="BB199" s="168" t="str">
        <f aca="false">IF(Q199="","",IF(Q199="-","-",IF(UPPER(Q199)="AB","+",VLOOKUP(Q199,'විෂය තොරතුරු'!$P$24:$Q$28,2))))</f>
        <v/>
      </c>
      <c r="BC199" s="168" t="str">
        <f aca="false">IF(R199="","",IF(R199="-","-",IF(UPPER(R199)="AB","+",VLOOKUP(R199,'විෂය තොරතුරු'!$P$24:$Q$28,2))))</f>
        <v/>
      </c>
      <c r="BD199" s="168" t="str">
        <f aca="false">IF(S199="","",IF(S199="-","-",IF(UPPER(S199)="AB","+",VLOOKUP(S199,'විෂය තොරතුරු'!$P$24:$Q$28,2))))</f>
        <v/>
      </c>
      <c r="BE199" s="168" t="str">
        <f aca="false">IF(T199="","",IF(T199="-","-",IF(UPPER(T199)="AB","+",VLOOKUP(T199,'විෂය තොරතුරු'!$P$24:$Q$28,2))))</f>
        <v/>
      </c>
      <c r="BF199" s="168" t="str">
        <f aca="false">IF(U199="","",IF(U199="-","-",IF(UPPER(U199)="AB","+",VLOOKUP(U199,'විෂය තොරතුරු'!$P$24:$Q$28,2))))</f>
        <v/>
      </c>
      <c r="BG199" s="170" t="str">
        <f aca="false">IF(V199="","",IF(V199="-","-",IF(UPPER(V199)="AB","+",VLOOKUP(V199,'විෂය තොරතුරු'!$P$24:$Q$28,2))))</f>
        <v/>
      </c>
      <c r="BH199" s="171" t="str">
        <f aca="false">IF(W199="","",IF(W199="-","-",IF(UPPER(W199)="AB","+",VLOOKUP(W199,'විෂය තොරතුරු'!$P$24:$Q$28,2))))</f>
        <v/>
      </c>
      <c r="BI199" s="168" t="str">
        <f aca="false">IF(X199="","",IF(X199="-","-",IF(UPPER(X199)="AB","+",VLOOKUP(X199,'විෂය තොරතුරු'!$P$24:$Q$28,2))))</f>
        <v/>
      </c>
      <c r="BJ199" s="168" t="str">
        <f aca="false">IF(Y199="","",IF(Y199="-","-",IF(UPPER(Y199)="AB","+",VLOOKUP(Y199,'විෂය තොරතුරු'!$P$24:$Q$28,2))))</f>
        <v/>
      </c>
      <c r="BK199" s="168" t="str">
        <f aca="false">IF(Z199="","",IF(Z199="-","-",IF(UPPER(Z199)="AB","+",VLOOKUP(Z199,'විෂය තොරතුරු'!$P$24:$Q$28,2))))</f>
        <v/>
      </c>
      <c r="BL199" s="168" t="str">
        <f aca="false">IF(AA199="","",IF(AA199="-","-",IF(UPPER(AA199)="AB","+",VLOOKUP(AA199,'විෂය තොරතුරු'!$P$24:$Q$28,2))))</f>
        <v/>
      </c>
      <c r="BM199" s="168" t="str">
        <f aca="false">IF(AB199="","",IF(AB199="-","-",IF(UPPER(AB199)="AB","+",VLOOKUP(AB199,'විෂය තොරතුරු'!$P$24:$Q$28,2))))</f>
        <v/>
      </c>
      <c r="BN199" s="168" t="str">
        <f aca="false">IF(AC199="","",IF(AC199="-","-",IF(UPPER(AC199)="AB","+",VLOOKUP(AC199,'විෂය තොරතුරු'!$P$24:$Q$28,2))))</f>
        <v/>
      </c>
      <c r="BO199" s="169" t="str">
        <f aca="false">IF(AD199="","",IF(AD199="-","-",IF(UPPER(AD199)="AB","+",VLOOKUP(AD199,'විෂය තොරතුරු'!$P$24:$Q$28,2))))</f>
        <v/>
      </c>
      <c r="BP199" s="171" t="str">
        <f aca="false">IF(AE199="","",IF(AE199="-","-",IF(UPPER(AE199)="AB","+",VLOOKUP(AE199,'විෂය තොරතුරු'!$P$24:$Q$28,2))))</f>
        <v/>
      </c>
      <c r="BQ199" s="168" t="str">
        <f aca="false">IF(AF199="","",IF(AF199="-","-",IF(UPPER(AF199)="AB","+",VLOOKUP(AF199,'විෂය තොරතුරු'!$P$24:$Q$28,2))))</f>
        <v/>
      </c>
      <c r="BR199" s="168" t="str">
        <f aca="false">IF(AG199="","",IF(AG199="-","-",IF(UPPER(AG199)="AB","+",VLOOKUP(AG199,'විෂය තොරතුරු'!$P$24:$Q$28,2))))</f>
        <v/>
      </c>
      <c r="BS199" s="168" t="str">
        <f aca="false">IF(AH199="","",IF(AH199="-","-",IF(UPPER(AH199)="AB","+",VLOOKUP(AH199,'විෂය තොරතුරු'!$P$24:$Q$28,2))))</f>
        <v/>
      </c>
      <c r="BT199" s="168" t="str">
        <f aca="false">IF(AI199="","",IF(AI199="-","-",IF(UPPER(AI199)="AB","+",VLOOKUP(AI199,'විෂය තොරතුරු'!$P$24:$Q$28,2))))</f>
        <v/>
      </c>
      <c r="BU199" s="168" t="str">
        <f aca="false">IF(AJ199="","",IF(AJ199="-","-",IF(UPPER(AJ199)="AB","+",VLOOKUP(AJ199,'විෂය තොරතුරු'!$P$24:$Q$28,2))))</f>
        <v/>
      </c>
      <c r="BV199" s="168" t="str">
        <f aca="false">IF(AK199="","",IF(AK199="-","-",IF(UPPER(AK199)="AB","+",VLOOKUP(AK199,'විෂය තොරතුරු'!$P$24:$Q$28,2))))</f>
        <v/>
      </c>
      <c r="BW199" s="169" t="str">
        <f aca="false">IF(AL199="","",IF(AL199="-","-",IF(UPPER(AL199)="AB","+",VLOOKUP(AL199,'විෂය තොරතුරු'!$P$24:$Q$28,2))))</f>
        <v/>
      </c>
      <c r="BX199" s="171" t="str">
        <f aca="false">IF($B199="","",COUNTIF($AP199:$BW199,"A"))</f>
        <v/>
      </c>
      <c r="BY199" s="171" t="str">
        <f aca="false">IF($B199="","",COUNTIF($AP199:$BW199,"B"))</f>
        <v/>
      </c>
      <c r="BZ199" s="171" t="str">
        <f aca="false">IF($B199="","",COUNTIF($AP199:$BW199,"C"))</f>
        <v/>
      </c>
      <c r="CA199" s="171" t="str">
        <f aca="false">IF($B199="","",COUNTIF($AP199:$BW199,"S"))</f>
        <v/>
      </c>
      <c r="CB199" s="171" t="str">
        <f aca="false">IF($B199="","",COUNTIF($AP199:$BW199,"W"))</f>
        <v/>
      </c>
      <c r="CC199" s="171" t="str">
        <f aca="false">IF(B199="","",SUM(BX199:CA199))</f>
        <v/>
      </c>
      <c r="CD199" s="169" t="str">
        <f aca="false">IF(B199="","",SUM(BX199:BZ199))</f>
        <v/>
      </c>
      <c r="CE199" s="172" t="str">
        <f aca="false">IF(B199="","",IF(AND(CC199&gt;=6,CD199&gt;=3,OR(E199&gt;=35,F199&gt;=35),L199&gt;=35),"6/3 සමත්",IF(AND(CC199&gt;=5,CD199&gt;=3,OR(E199&gt;=35,F199&gt;=35,L199&gt;=35)),"5/3 සමත්",IF(AND(CC199&gt;=4,CD199&gt;=1,OR(E199&gt;=20,F199&gt;=20,L199&gt;=20)),"සමත් කළ හැකි",IF(CB199=9,"W9","අසමත් ?")))))</f>
        <v/>
      </c>
    </row>
    <row r="200" customFormat="false" ht="13.8" hidden="false" customHeight="false" outlineLevel="0" collapsed="false">
      <c r="A200" s="160" t="n">
        <v>15</v>
      </c>
      <c r="B200" s="161"/>
      <c r="C200" s="161"/>
      <c r="D200" s="162"/>
      <c r="E200" s="163"/>
      <c r="F200" s="164"/>
      <c r="G200" s="163"/>
      <c r="H200" s="165"/>
      <c r="I200" s="165"/>
      <c r="J200" s="164"/>
      <c r="K200" s="163"/>
      <c r="L200" s="165"/>
      <c r="M200" s="165"/>
      <c r="N200" s="164"/>
      <c r="O200" s="163"/>
      <c r="P200" s="165"/>
      <c r="Q200" s="165"/>
      <c r="R200" s="165"/>
      <c r="S200" s="165"/>
      <c r="T200" s="165"/>
      <c r="U200" s="165"/>
      <c r="V200" s="164"/>
      <c r="W200" s="163"/>
      <c r="X200" s="165"/>
      <c r="Y200" s="165"/>
      <c r="Z200" s="165"/>
      <c r="AA200" s="165"/>
      <c r="AB200" s="165"/>
      <c r="AC200" s="165"/>
      <c r="AD200" s="164"/>
      <c r="AE200" s="163"/>
      <c r="AF200" s="165"/>
      <c r="AG200" s="165"/>
      <c r="AH200" s="165"/>
      <c r="AI200" s="165"/>
      <c r="AJ200" s="165"/>
      <c r="AK200" s="165"/>
      <c r="AL200" s="166"/>
      <c r="AM200" s="167" t="str">
        <f aca="false">IF(B200="","",SUM(E200:AL200))</f>
        <v/>
      </c>
      <c r="AN200" s="168" t="str">
        <f aca="false">IF(B200="","",AM200/9)</f>
        <v/>
      </c>
      <c r="AO200" s="169" t="str">
        <f aca="false">IF(B200="","",IF(AM200=0,"-",RANK(AM200,$AM$186:$AM$235,0)))</f>
        <v/>
      </c>
      <c r="AP200" s="167" t="str">
        <f aca="false">IF(E200="","",IF(E200="-","-",IF(UPPER(E200)="AB","+",VLOOKUP(E200,'විෂය තොරතුරු'!$P$24:$Q$28,2))))</f>
        <v/>
      </c>
      <c r="AQ200" s="168" t="str">
        <f aca="false">IF(F200="","",IF(F200="-","-",IF(UPPER(F200)="AB","+",VLOOKUP(F200,'විෂය තොරතුරු'!$P$24:$Q$28,2))))</f>
        <v/>
      </c>
      <c r="AR200" s="168" t="str">
        <f aca="false">IF(G200="","",IF(G200="-","-",IF(UPPER(G200)="AB","+",VLOOKUP(G200,'විෂය තොරතුරු'!$P$24:$Q$28,2))))</f>
        <v/>
      </c>
      <c r="AS200" s="168" t="str">
        <f aca="false">IF(H200="","",IF(H200="-","-",IF(UPPER(H200)="AB","+",VLOOKUP(H200,'විෂය තොරතුරු'!$P$24:$Q$28,2))))</f>
        <v/>
      </c>
      <c r="AT200" s="168" t="str">
        <f aca="false">IF(I200="","",IF(I200="-","-",IF(UPPER(I200)="AB","+",VLOOKUP(I200,'විෂය තොරතුරු'!$P$24:$Q$28,2))))</f>
        <v/>
      </c>
      <c r="AU200" s="170" t="str">
        <f aca="false">IF(J200="","",IF(J200="-","-",IF(UPPER(J200)="AB","+",VLOOKUP(J200,'විෂය තොරතුරු'!$P$24:$Q$28,2))))</f>
        <v/>
      </c>
      <c r="AV200" s="171" t="str">
        <f aca="false">IF(K200="","",IF(K200="-","-",IF(UPPER(K200)="AB","+",VLOOKUP(K200,'විෂය තොරතුරු'!$P$24:$Q$28,2))))</f>
        <v/>
      </c>
      <c r="AW200" s="168" t="str">
        <f aca="false">IF(L200="","",IF(L200="-","-",IF(UPPER(L200)="AB","+",VLOOKUP(L200,'විෂය තොරතුරු'!$P$24:$Q$28,2))))</f>
        <v/>
      </c>
      <c r="AX200" s="168" t="str">
        <f aca="false">IF(M200="","",IF(M200="-","-",IF(UPPER(M200)="AB","+",VLOOKUP(M200,'විෂය තොරතුරු'!$P$24:$Q$28,2))))</f>
        <v/>
      </c>
      <c r="AY200" s="169" t="str">
        <f aca="false">IF(N200="","",IF(N200="-","-",IF(UPPER(N200)="AB","+",VLOOKUP(N200,'විෂය තොරතුරු'!$P$24:$Q$28,2))))</f>
        <v/>
      </c>
      <c r="AZ200" s="167" t="str">
        <f aca="false">IF(O200="","",IF(O200="-","-",IF(UPPER(O200)="AB","+",VLOOKUP(O200,'විෂය තොරතුරු'!$P$24:$Q$28,2))))</f>
        <v/>
      </c>
      <c r="BA200" s="168" t="str">
        <f aca="false">IF(P200="","",IF(P200="-","-",IF(UPPER(P200)="AB","+",VLOOKUP(P200,'විෂය තොරතුරු'!$P$24:$Q$28,2))))</f>
        <v/>
      </c>
      <c r="BB200" s="168" t="str">
        <f aca="false">IF(Q200="","",IF(Q200="-","-",IF(UPPER(Q200)="AB","+",VLOOKUP(Q200,'විෂය තොරතුරු'!$P$24:$Q$28,2))))</f>
        <v/>
      </c>
      <c r="BC200" s="168" t="str">
        <f aca="false">IF(R200="","",IF(R200="-","-",IF(UPPER(R200)="AB","+",VLOOKUP(R200,'විෂය තොරතුරු'!$P$24:$Q$28,2))))</f>
        <v/>
      </c>
      <c r="BD200" s="168" t="str">
        <f aca="false">IF(S200="","",IF(S200="-","-",IF(UPPER(S200)="AB","+",VLOOKUP(S200,'විෂය තොරතුරු'!$P$24:$Q$28,2))))</f>
        <v/>
      </c>
      <c r="BE200" s="168" t="str">
        <f aca="false">IF(T200="","",IF(T200="-","-",IF(UPPER(T200)="AB","+",VLOOKUP(T200,'විෂය තොරතුරු'!$P$24:$Q$28,2))))</f>
        <v/>
      </c>
      <c r="BF200" s="168" t="str">
        <f aca="false">IF(U200="","",IF(U200="-","-",IF(UPPER(U200)="AB","+",VLOOKUP(U200,'විෂය තොරතුරු'!$P$24:$Q$28,2))))</f>
        <v/>
      </c>
      <c r="BG200" s="170" t="str">
        <f aca="false">IF(V200="","",IF(V200="-","-",IF(UPPER(V200)="AB","+",VLOOKUP(V200,'විෂය තොරතුරු'!$P$24:$Q$28,2))))</f>
        <v/>
      </c>
      <c r="BH200" s="171" t="str">
        <f aca="false">IF(W200="","",IF(W200="-","-",IF(UPPER(W200)="AB","+",VLOOKUP(W200,'විෂය තොරතුරු'!$P$24:$Q$28,2))))</f>
        <v/>
      </c>
      <c r="BI200" s="168" t="str">
        <f aca="false">IF(X200="","",IF(X200="-","-",IF(UPPER(X200)="AB","+",VLOOKUP(X200,'විෂය තොරතුරු'!$P$24:$Q$28,2))))</f>
        <v/>
      </c>
      <c r="BJ200" s="168" t="str">
        <f aca="false">IF(Y200="","",IF(Y200="-","-",IF(UPPER(Y200)="AB","+",VLOOKUP(Y200,'විෂය තොරතුරු'!$P$24:$Q$28,2))))</f>
        <v/>
      </c>
      <c r="BK200" s="168" t="str">
        <f aca="false">IF(Z200="","",IF(Z200="-","-",IF(UPPER(Z200)="AB","+",VLOOKUP(Z200,'විෂය තොරතුරු'!$P$24:$Q$28,2))))</f>
        <v/>
      </c>
      <c r="BL200" s="168" t="str">
        <f aca="false">IF(AA200="","",IF(AA200="-","-",IF(UPPER(AA200)="AB","+",VLOOKUP(AA200,'විෂය තොරතුරු'!$P$24:$Q$28,2))))</f>
        <v/>
      </c>
      <c r="BM200" s="168" t="str">
        <f aca="false">IF(AB200="","",IF(AB200="-","-",IF(UPPER(AB200)="AB","+",VLOOKUP(AB200,'විෂය තොරතුරු'!$P$24:$Q$28,2))))</f>
        <v/>
      </c>
      <c r="BN200" s="168" t="str">
        <f aca="false">IF(AC200="","",IF(AC200="-","-",IF(UPPER(AC200)="AB","+",VLOOKUP(AC200,'විෂය තොරතුරු'!$P$24:$Q$28,2))))</f>
        <v/>
      </c>
      <c r="BO200" s="169" t="str">
        <f aca="false">IF(AD200="","",IF(AD200="-","-",IF(UPPER(AD200)="AB","+",VLOOKUP(AD200,'විෂය තොරතුරු'!$P$24:$Q$28,2))))</f>
        <v/>
      </c>
      <c r="BP200" s="171" t="str">
        <f aca="false">IF(AE200="","",IF(AE200="-","-",IF(UPPER(AE200)="AB","+",VLOOKUP(AE200,'විෂය තොරතුරු'!$P$24:$Q$28,2))))</f>
        <v/>
      </c>
      <c r="BQ200" s="168" t="str">
        <f aca="false">IF(AF200="","",IF(AF200="-","-",IF(UPPER(AF200)="AB","+",VLOOKUP(AF200,'විෂය තොරතුරු'!$P$24:$Q$28,2))))</f>
        <v/>
      </c>
      <c r="BR200" s="168" t="str">
        <f aca="false">IF(AG200="","",IF(AG200="-","-",IF(UPPER(AG200)="AB","+",VLOOKUP(AG200,'විෂය තොරතුරු'!$P$24:$Q$28,2))))</f>
        <v/>
      </c>
      <c r="BS200" s="168" t="str">
        <f aca="false">IF(AH200="","",IF(AH200="-","-",IF(UPPER(AH200)="AB","+",VLOOKUP(AH200,'විෂය තොරතුරු'!$P$24:$Q$28,2))))</f>
        <v/>
      </c>
      <c r="BT200" s="168" t="str">
        <f aca="false">IF(AI200="","",IF(AI200="-","-",IF(UPPER(AI200)="AB","+",VLOOKUP(AI200,'විෂය තොරතුරු'!$P$24:$Q$28,2))))</f>
        <v/>
      </c>
      <c r="BU200" s="168" t="str">
        <f aca="false">IF(AJ200="","",IF(AJ200="-","-",IF(UPPER(AJ200)="AB","+",VLOOKUP(AJ200,'විෂය තොරතුරු'!$P$24:$Q$28,2))))</f>
        <v/>
      </c>
      <c r="BV200" s="168" t="str">
        <f aca="false">IF(AK200="","",IF(AK200="-","-",IF(UPPER(AK200)="AB","+",VLOOKUP(AK200,'විෂය තොරතුරු'!$P$24:$Q$28,2))))</f>
        <v/>
      </c>
      <c r="BW200" s="169" t="str">
        <f aca="false">IF(AL200="","",IF(AL200="-","-",IF(UPPER(AL200)="AB","+",VLOOKUP(AL200,'විෂය තොරතුරු'!$P$24:$Q$28,2))))</f>
        <v/>
      </c>
      <c r="BX200" s="171" t="str">
        <f aca="false">IF($B200="","",COUNTIF($AP200:$BW200,"A"))</f>
        <v/>
      </c>
      <c r="BY200" s="171" t="str">
        <f aca="false">IF($B200="","",COUNTIF($AP200:$BW200,"B"))</f>
        <v/>
      </c>
      <c r="BZ200" s="171" t="str">
        <f aca="false">IF($B200="","",COUNTIF($AP200:$BW200,"C"))</f>
        <v/>
      </c>
      <c r="CA200" s="171" t="str">
        <f aca="false">IF($B200="","",COUNTIF($AP200:$BW200,"S"))</f>
        <v/>
      </c>
      <c r="CB200" s="171" t="str">
        <f aca="false">IF($B200="","",COUNTIF($AP200:$BW200,"W"))</f>
        <v/>
      </c>
      <c r="CC200" s="171" t="str">
        <f aca="false">IF(B200="","",SUM(BX200:CA200))</f>
        <v/>
      </c>
      <c r="CD200" s="169" t="str">
        <f aca="false">IF(B200="","",SUM(BX200:BZ200))</f>
        <v/>
      </c>
      <c r="CE200" s="172" t="str">
        <f aca="false">IF(B200="","",IF(AND(CC200&gt;=6,CD200&gt;=3,OR(E200&gt;=35,F200&gt;=35),L200&gt;=35),"6/3 සමත්",IF(AND(CC200&gt;=5,CD200&gt;=3,OR(E200&gt;=35,F200&gt;=35,L200&gt;=35)),"5/3 සමත්",IF(AND(CC200&gt;=4,CD200&gt;=1,OR(E200&gt;=20,F200&gt;=20,L200&gt;=20)),"සමත් කළ හැකි",IF(CB200=9,"W9","අසමත් ?")))))</f>
        <v/>
      </c>
    </row>
    <row r="201" customFormat="false" ht="13.8" hidden="false" customHeight="false" outlineLevel="0" collapsed="false">
      <c r="A201" s="160" t="n">
        <v>16</v>
      </c>
      <c r="B201" s="161"/>
      <c r="C201" s="161"/>
      <c r="D201" s="162"/>
      <c r="E201" s="163"/>
      <c r="F201" s="164"/>
      <c r="G201" s="163"/>
      <c r="H201" s="165"/>
      <c r="I201" s="165"/>
      <c r="J201" s="164"/>
      <c r="K201" s="163"/>
      <c r="L201" s="165"/>
      <c r="M201" s="165"/>
      <c r="N201" s="164"/>
      <c r="O201" s="163"/>
      <c r="P201" s="165"/>
      <c r="Q201" s="165"/>
      <c r="R201" s="165"/>
      <c r="S201" s="165"/>
      <c r="T201" s="165"/>
      <c r="U201" s="165"/>
      <c r="V201" s="164"/>
      <c r="W201" s="163"/>
      <c r="X201" s="165"/>
      <c r="Y201" s="165"/>
      <c r="Z201" s="165"/>
      <c r="AA201" s="165"/>
      <c r="AB201" s="165"/>
      <c r="AC201" s="165"/>
      <c r="AD201" s="164"/>
      <c r="AE201" s="163"/>
      <c r="AF201" s="165"/>
      <c r="AG201" s="165"/>
      <c r="AH201" s="165"/>
      <c r="AI201" s="165"/>
      <c r="AJ201" s="165"/>
      <c r="AK201" s="165"/>
      <c r="AL201" s="166"/>
      <c r="AM201" s="167" t="str">
        <f aca="false">IF(B201="","",SUM(E201:AL201))</f>
        <v/>
      </c>
      <c r="AN201" s="168" t="str">
        <f aca="false">IF(B201="","",AM201/9)</f>
        <v/>
      </c>
      <c r="AO201" s="169" t="str">
        <f aca="false">IF(B201="","",IF(AM201=0,"-",RANK(AM201,$AM$186:$AM$235,0)))</f>
        <v/>
      </c>
      <c r="AP201" s="167" t="str">
        <f aca="false">IF(E201="","",IF(E201="-","-",IF(UPPER(E201)="AB","+",VLOOKUP(E201,'විෂය තොරතුරු'!$P$24:$Q$28,2))))</f>
        <v/>
      </c>
      <c r="AQ201" s="168" t="str">
        <f aca="false">IF(F201="","",IF(F201="-","-",IF(UPPER(F201)="AB","+",VLOOKUP(F201,'විෂය තොරතුරු'!$P$24:$Q$28,2))))</f>
        <v/>
      </c>
      <c r="AR201" s="168" t="str">
        <f aca="false">IF(G201="","",IF(G201="-","-",IF(UPPER(G201)="AB","+",VLOOKUP(G201,'විෂය තොරතුරු'!$P$24:$Q$28,2))))</f>
        <v/>
      </c>
      <c r="AS201" s="168" t="str">
        <f aca="false">IF(H201="","",IF(H201="-","-",IF(UPPER(H201)="AB","+",VLOOKUP(H201,'විෂය තොරතුරු'!$P$24:$Q$28,2))))</f>
        <v/>
      </c>
      <c r="AT201" s="168" t="str">
        <f aca="false">IF(I201="","",IF(I201="-","-",IF(UPPER(I201)="AB","+",VLOOKUP(I201,'විෂය තොරතුරු'!$P$24:$Q$28,2))))</f>
        <v/>
      </c>
      <c r="AU201" s="170" t="str">
        <f aca="false">IF(J201="","",IF(J201="-","-",IF(UPPER(J201)="AB","+",VLOOKUP(J201,'විෂය තොරතුරු'!$P$24:$Q$28,2))))</f>
        <v/>
      </c>
      <c r="AV201" s="171" t="str">
        <f aca="false">IF(K201="","",IF(K201="-","-",IF(UPPER(K201)="AB","+",VLOOKUP(K201,'විෂය තොරතුරු'!$P$24:$Q$28,2))))</f>
        <v/>
      </c>
      <c r="AW201" s="168" t="str">
        <f aca="false">IF(L201="","",IF(L201="-","-",IF(UPPER(L201)="AB","+",VLOOKUP(L201,'විෂය තොරතුරු'!$P$24:$Q$28,2))))</f>
        <v/>
      </c>
      <c r="AX201" s="168" t="str">
        <f aca="false">IF(M201="","",IF(M201="-","-",IF(UPPER(M201)="AB","+",VLOOKUP(M201,'විෂය තොරතුරු'!$P$24:$Q$28,2))))</f>
        <v/>
      </c>
      <c r="AY201" s="169" t="str">
        <f aca="false">IF(N201="","",IF(N201="-","-",IF(UPPER(N201)="AB","+",VLOOKUP(N201,'විෂය තොරතුරු'!$P$24:$Q$28,2))))</f>
        <v/>
      </c>
      <c r="AZ201" s="167" t="str">
        <f aca="false">IF(O201="","",IF(O201="-","-",IF(UPPER(O201)="AB","+",VLOOKUP(O201,'විෂය තොරතුරු'!$P$24:$Q$28,2))))</f>
        <v/>
      </c>
      <c r="BA201" s="168" t="str">
        <f aca="false">IF(P201="","",IF(P201="-","-",IF(UPPER(P201)="AB","+",VLOOKUP(P201,'විෂය තොරතුරු'!$P$24:$Q$28,2))))</f>
        <v/>
      </c>
      <c r="BB201" s="168" t="str">
        <f aca="false">IF(Q201="","",IF(Q201="-","-",IF(UPPER(Q201)="AB","+",VLOOKUP(Q201,'විෂය තොරතුරු'!$P$24:$Q$28,2))))</f>
        <v/>
      </c>
      <c r="BC201" s="168" t="str">
        <f aca="false">IF(R201="","",IF(R201="-","-",IF(UPPER(R201)="AB","+",VLOOKUP(R201,'විෂය තොරතුරු'!$P$24:$Q$28,2))))</f>
        <v/>
      </c>
      <c r="BD201" s="168" t="str">
        <f aca="false">IF(S201="","",IF(S201="-","-",IF(UPPER(S201)="AB","+",VLOOKUP(S201,'විෂය තොරතුරු'!$P$24:$Q$28,2))))</f>
        <v/>
      </c>
      <c r="BE201" s="168" t="str">
        <f aca="false">IF(T201="","",IF(T201="-","-",IF(UPPER(T201)="AB","+",VLOOKUP(T201,'විෂය තොරතුරු'!$P$24:$Q$28,2))))</f>
        <v/>
      </c>
      <c r="BF201" s="168" t="str">
        <f aca="false">IF(U201="","",IF(U201="-","-",IF(UPPER(U201)="AB","+",VLOOKUP(U201,'විෂය තොරතුරු'!$P$24:$Q$28,2))))</f>
        <v/>
      </c>
      <c r="BG201" s="170" t="str">
        <f aca="false">IF(V201="","",IF(V201="-","-",IF(UPPER(V201)="AB","+",VLOOKUP(V201,'විෂය තොරතුරු'!$P$24:$Q$28,2))))</f>
        <v/>
      </c>
      <c r="BH201" s="171" t="str">
        <f aca="false">IF(W201="","",IF(W201="-","-",IF(UPPER(W201)="AB","+",VLOOKUP(W201,'විෂය තොරතුරු'!$P$24:$Q$28,2))))</f>
        <v/>
      </c>
      <c r="BI201" s="168" t="str">
        <f aca="false">IF(X201="","",IF(X201="-","-",IF(UPPER(X201)="AB","+",VLOOKUP(X201,'විෂය තොරතුරු'!$P$24:$Q$28,2))))</f>
        <v/>
      </c>
      <c r="BJ201" s="168" t="str">
        <f aca="false">IF(Y201="","",IF(Y201="-","-",IF(UPPER(Y201)="AB","+",VLOOKUP(Y201,'විෂය තොරතුරු'!$P$24:$Q$28,2))))</f>
        <v/>
      </c>
      <c r="BK201" s="168" t="str">
        <f aca="false">IF(Z201="","",IF(Z201="-","-",IF(UPPER(Z201)="AB","+",VLOOKUP(Z201,'විෂය තොරතුරු'!$P$24:$Q$28,2))))</f>
        <v/>
      </c>
      <c r="BL201" s="168" t="str">
        <f aca="false">IF(AA201="","",IF(AA201="-","-",IF(UPPER(AA201)="AB","+",VLOOKUP(AA201,'විෂය තොරතුරු'!$P$24:$Q$28,2))))</f>
        <v/>
      </c>
      <c r="BM201" s="168" t="str">
        <f aca="false">IF(AB201="","",IF(AB201="-","-",IF(UPPER(AB201)="AB","+",VLOOKUP(AB201,'විෂය තොරතුරු'!$P$24:$Q$28,2))))</f>
        <v/>
      </c>
      <c r="BN201" s="168" t="str">
        <f aca="false">IF(AC201="","",IF(AC201="-","-",IF(UPPER(AC201)="AB","+",VLOOKUP(AC201,'විෂය තොරතුරු'!$P$24:$Q$28,2))))</f>
        <v/>
      </c>
      <c r="BO201" s="169" t="str">
        <f aca="false">IF(AD201="","",IF(AD201="-","-",IF(UPPER(AD201)="AB","+",VLOOKUP(AD201,'විෂය තොරතුරු'!$P$24:$Q$28,2))))</f>
        <v/>
      </c>
      <c r="BP201" s="171" t="str">
        <f aca="false">IF(AE201="","",IF(AE201="-","-",IF(UPPER(AE201)="AB","+",VLOOKUP(AE201,'විෂය තොරතුරු'!$P$24:$Q$28,2))))</f>
        <v/>
      </c>
      <c r="BQ201" s="168" t="str">
        <f aca="false">IF(AF201="","",IF(AF201="-","-",IF(UPPER(AF201)="AB","+",VLOOKUP(AF201,'විෂය තොරතුරු'!$P$24:$Q$28,2))))</f>
        <v/>
      </c>
      <c r="BR201" s="168" t="str">
        <f aca="false">IF(AG201="","",IF(AG201="-","-",IF(UPPER(AG201)="AB","+",VLOOKUP(AG201,'විෂය තොරතුරු'!$P$24:$Q$28,2))))</f>
        <v/>
      </c>
      <c r="BS201" s="168" t="str">
        <f aca="false">IF(AH201="","",IF(AH201="-","-",IF(UPPER(AH201)="AB","+",VLOOKUP(AH201,'විෂය තොරතුරු'!$P$24:$Q$28,2))))</f>
        <v/>
      </c>
      <c r="BT201" s="168" t="str">
        <f aca="false">IF(AI201="","",IF(AI201="-","-",IF(UPPER(AI201)="AB","+",VLOOKUP(AI201,'විෂය තොරතුරු'!$P$24:$Q$28,2))))</f>
        <v/>
      </c>
      <c r="BU201" s="168" t="str">
        <f aca="false">IF(AJ201="","",IF(AJ201="-","-",IF(UPPER(AJ201)="AB","+",VLOOKUP(AJ201,'විෂය තොරතුරු'!$P$24:$Q$28,2))))</f>
        <v/>
      </c>
      <c r="BV201" s="168" t="str">
        <f aca="false">IF(AK201="","",IF(AK201="-","-",IF(UPPER(AK201)="AB","+",VLOOKUP(AK201,'විෂය තොරතුරු'!$P$24:$Q$28,2))))</f>
        <v/>
      </c>
      <c r="BW201" s="169" t="str">
        <f aca="false">IF(AL201="","",IF(AL201="-","-",IF(UPPER(AL201)="AB","+",VLOOKUP(AL201,'විෂය තොරතුරු'!$P$24:$Q$28,2))))</f>
        <v/>
      </c>
      <c r="BX201" s="171" t="str">
        <f aca="false">IF($B201="","",COUNTIF($AP201:$BW201,"A"))</f>
        <v/>
      </c>
      <c r="BY201" s="171" t="str">
        <f aca="false">IF($B201="","",COUNTIF($AP201:$BW201,"B"))</f>
        <v/>
      </c>
      <c r="BZ201" s="171" t="str">
        <f aca="false">IF($B201="","",COUNTIF($AP201:$BW201,"C"))</f>
        <v/>
      </c>
      <c r="CA201" s="171" t="str">
        <f aca="false">IF($B201="","",COUNTIF($AP201:$BW201,"S"))</f>
        <v/>
      </c>
      <c r="CB201" s="171" t="str">
        <f aca="false">IF($B201="","",COUNTIF($AP201:$BW201,"W"))</f>
        <v/>
      </c>
      <c r="CC201" s="171" t="str">
        <f aca="false">IF(B201="","",SUM(BX201:CA201))</f>
        <v/>
      </c>
      <c r="CD201" s="169" t="str">
        <f aca="false">IF(B201="","",SUM(BX201:BZ201))</f>
        <v/>
      </c>
      <c r="CE201" s="172" t="str">
        <f aca="false">IF(B201="","",IF(AND(CC201&gt;=6,CD201&gt;=3,OR(E201&gt;=35,F201&gt;=35),L201&gt;=35),"6/3 සමත්",IF(AND(CC201&gt;=5,CD201&gt;=3,OR(E201&gt;=35,F201&gt;=35,L201&gt;=35)),"5/3 සමත්",IF(AND(CC201&gt;=4,CD201&gt;=1,OR(E201&gt;=20,F201&gt;=20,L201&gt;=20)),"සමත් කළ හැකි",IF(CB201=9,"W9","අසමත් ?")))))</f>
        <v/>
      </c>
    </row>
    <row r="202" customFormat="false" ht="13.8" hidden="false" customHeight="false" outlineLevel="0" collapsed="false">
      <c r="A202" s="160" t="n">
        <v>17</v>
      </c>
      <c r="B202" s="161"/>
      <c r="C202" s="161"/>
      <c r="D202" s="162"/>
      <c r="E202" s="163"/>
      <c r="F202" s="164"/>
      <c r="G202" s="163"/>
      <c r="H202" s="165"/>
      <c r="I202" s="165"/>
      <c r="J202" s="164"/>
      <c r="K202" s="163"/>
      <c r="L202" s="165"/>
      <c r="M202" s="165"/>
      <c r="N202" s="164"/>
      <c r="O202" s="163"/>
      <c r="P202" s="165"/>
      <c r="Q202" s="165"/>
      <c r="R202" s="165"/>
      <c r="S202" s="165"/>
      <c r="T202" s="165"/>
      <c r="U202" s="165"/>
      <c r="V202" s="164"/>
      <c r="W202" s="163"/>
      <c r="X202" s="165"/>
      <c r="Y202" s="165"/>
      <c r="Z202" s="165"/>
      <c r="AA202" s="165"/>
      <c r="AB202" s="165"/>
      <c r="AC202" s="165"/>
      <c r="AD202" s="164"/>
      <c r="AE202" s="163"/>
      <c r="AF202" s="165"/>
      <c r="AG202" s="165"/>
      <c r="AH202" s="165"/>
      <c r="AI202" s="165"/>
      <c r="AJ202" s="165"/>
      <c r="AK202" s="165"/>
      <c r="AL202" s="166"/>
      <c r="AM202" s="167" t="str">
        <f aca="false">IF(B202="","",SUM(E202:AL202))</f>
        <v/>
      </c>
      <c r="AN202" s="168" t="str">
        <f aca="false">IF(B202="","",AM202/9)</f>
        <v/>
      </c>
      <c r="AO202" s="169" t="str">
        <f aca="false">IF(B202="","",IF(AM202=0,"-",RANK(AM202,$AM$186:$AM$235,0)))</f>
        <v/>
      </c>
      <c r="AP202" s="167" t="str">
        <f aca="false">IF(E202="","",IF(E202="-","-",IF(UPPER(E202)="AB","+",VLOOKUP(E202,'විෂය තොරතුරු'!$P$24:$Q$28,2))))</f>
        <v/>
      </c>
      <c r="AQ202" s="168" t="str">
        <f aca="false">IF(F202="","",IF(F202="-","-",IF(UPPER(F202)="AB","+",VLOOKUP(F202,'විෂය තොරතුරු'!$P$24:$Q$28,2))))</f>
        <v/>
      </c>
      <c r="AR202" s="168" t="str">
        <f aca="false">IF(G202="","",IF(G202="-","-",IF(UPPER(G202)="AB","+",VLOOKUP(G202,'විෂය තොරතුරු'!$P$24:$Q$28,2))))</f>
        <v/>
      </c>
      <c r="AS202" s="168" t="str">
        <f aca="false">IF(H202="","",IF(H202="-","-",IF(UPPER(H202)="AB","+",VLOOKUP(H202,'විෂය තොරතුරු'!$P$24:$Q$28,2))))</f>
        <v/>
      </c>
      <c r="AT202" s="168" t="str">
        <f aca="false">IF(I202="","",IF(I202="-","-",IF(UPPER(I202)="AB","+",VLOOKUP(I202,'විෂය තොරතුරු'!$P$24:$Q$28,2))))</f>
        <v/>
      </c>
      <c r="AU202" s="170" t="str">
        <f aca="false">IF(J202="","",IF(J202="-","-",IF(UPPER(J202)="AB","+",VLOOKUP(J202,'විෂය තොරතුරු'!$P$24:$Q$28,2))))</f>
        <v/>
      </c>
      <c r="AV202" s="171" t="str">
        <f aca="false">IF(K202="","",IF(K202="-","-",IF(UPPER(K202)="AB","+",VLOOKUP(K202,'විෂය තොරතුරු'!$P$24:$Q$28,2))))</f>
        <v/>
      </c>
      <c r="AW202" s="168" t="str">
        <f aca="false">IF(L202="","",IF(L202="-","-",IF(UPPER(L202)="AB","+",VLOOKUP(L202,'විෂය තොරතුරු'!$P$24:$Q$28,2))))</f>
        <v/>
      </c>
      <c r="AX202" s="168" t="str">
        <f aca="false">IF(M202="","",IF(M202="-","-",IF(UPPER(M202)="AB","+",VLOOKUP(M202,'විෂය තොරතුරු'!$P$24:$Q$28,2))))</f>
        <v/>
      </c>
      <c r="AY202" s="169" t="str">
        <f aca="false">IF(N202="","",IF(N202="-","-",IF(UPPER(N202)="AB","+",VLOOKUP(N202,'විෂය තොරතුරු'!$P$24:$Q$28,2))))</f>
        <v/>
      </c>
      <c r="AZ202" s="167" t="str">
        <f aca="false">IF(O202="","",IF(O202="-","-",IF(UPPER(O202)="AB","+",VLOOKUP(O202,'විෂය තොරතුරු'!$P$24:$Q$28,2))))</f>
        <v/>
      </c>
      <c r="BA202" s="168" t="str">
        <f aca="false">IF(P202="","",IF(P202="-","-",IF(UPPER(P202)="AB","+",VLOOKUP(P202,'විෂය තොරතුරු'!$P$24:$Q$28,2))))</f>
        <v/>
      </c>
      <c r="BB202" s="168" t="str">
        <f aca="false">IF(Q202="","",IF(Q202="-","-",IF(UPPER(Q202)="AB","+",VLOOKUP(Q202,'විෂය තොරතුරු'!$P$24:$Q$28,2))))</f>
        <v/>
      </c>
      <c r="BC202" s="168" t="str">
        <f aca="false">IF(R202="","",IF(R202="-","-",IF(UPPER(R202)="AB","+",VLOOKUP(R202,'විෂය තොරතුරු'!$P$24:$Q$28,2))))</f>
        <v/>
      </c>
      <c r="BD202" s="168" t="str">
        <f aca="false">IF(S202="","",IF(S202="-","-",IF(UPPER(S202)="AB","+",VLOOKUP(S202,'විෂය තොරතුරු'!$P$24:$Q$28,2))))</f>
        <v/>
      </c>
      <c r="BE202" s="168" t="str">
        <f aca="false">IF(T202="","",IF(T202="-","-",IF(UPPER(T202)="AB","+",VLOOKUP(T202,'විෂය තොරතුරු'!$P$24:$Q$28,2))))</f>
        <v/>
      </c>
      <c r="BF202" s="168" t="str">
        <f aca="false">IF(U202="","",IF(U202="-","-",IF(UPPER(U202)="AB","+",VLOOKUP(U202,'විෂය තොරතුරු'!$P$24:$Q$28,2))))</f>
        <v/>
      </c>
      <c r="BG202" s="170" t="str">
        <f aca="false">IF(V202="","",IF(V202="-","-",IF(UPPER(V202)="AB","+",VLOOKUP(V202,'විෂය තොරතුරු'!$P$24:$Q$28,2))))</f>
        <v/>
      </c>
      <c r="BH202" s="171" t="str">
        <f aca="false">IF(W202="","",IF(W202="-","-",IF(UPPER(W202)="AB","+",VLOOKUP(W202,'විෂය තොරතුරු'!$P$24:$Q$28,2))))</f>
        <v/>
      </c>
      <c r="BI202" s="168" t="str">
        <f aca="false">IF(X202="","",IF(X202="-","-",IF(UPPER(X202)="AB","+",VLOOKUP(X202,'විෂය තොරතුරු'!$P$24:$Q$28,2))))</f>
        <v/>
      </c>
      <c r="BJ202" s="168" t="str">
        <f aca="false">IF(Y202="","",IF(Y202="-","-",IF(UPPER(Y202)="AB","+",VLOOKUP(Y202,'විෂය තොරතුරු'!$P$24:$Q$28,2))))</f>
        <v/>
      </c>
      <c r="BK202" s="168" t="str">
        <f aca="false">IF(Z202="","",IF(Z202="-","-",IF(UPPER(Z202)="AB","+",VLOOKUP(Z202,'විෂය තොරතුරු'!$P$24:$Q$28,2))))</f>
        <v/>
      </c>
      <c r="BL202" s="168" t="str">
        <f aca="false">IF(AA202="","",IF(AA202="-","-",IF(UPPER(AA202)="AB","+",VLOOKUP(AA202,'විෂය තොරතුරු'!$P$24:$Q$28,2))))</f>
        <v/>
      </c>
      <c r="BM202" s="168" t="str">
        <f aca="false">IF(AB202="","",IF(AB202="-","-",IF(UPPER(AB202)="AB","+",VLOOKUP(AB202,'විෂය තොරතුරු'!$P$24:$Q$28,2))))</f>
        <v/>
      </c>
      <c r="BN202" s="168" t="str">
        <f aca="false">IF(AC202="","",IF(AC202="-","-",IF(UPPER(AC202)="AB","+",VLOOKUP(AC202,'විෂය තොරතුරු'!$P$24:$Q$28,2))))</f>
        <v/>
      </c>
      <c r="BO202" s="169" t="str">
        <f aca="false">IF(AD202="","",IF(AD202="-","-",IF(UPPER(AD202)="AB","+",VLOOKUP(AD202,'විෂය තොරතුරු'!$P$24:$Q$28,2))))</f>
        <v/>
      </c>
      <c r="BP202" s="171" t="str">
        <f aca="false">IF(AE202="","",IF(AE202="-","-",IF(UPPER(AE202)="AB","+",VLOOKUP(AE202,'විෂය තොරතුරු'!$P$24:$Q$28,2))))</f>
        <v/>
      </c>
      <c r="BQ202" s="168" t="str">
        <f aca="false">IF(AF202="","",IF(AF202="-","-",IF(UPPER(AF202)="AB","+",VLOOKUP(AF202,'විෂය තොරතුරු'!$P$24:$Q$28,2))))</f>
        <v/>
      </c>
      <c r="BR202" s="168" t="str">
        <f aca="false">IF(AG202="","",IF(AG202="-","-",IF(UPPER(AG202)="AB","+",VLOOKUP(AG202,'විෂය තොරතුරු'!$P$24:$Q$28,2))))</f>
        <v/>
      </c>
      <c r="BS202" s="168" t="str">
        <f aca="false">IF(AH202="","",IF(AH202="-","-",IF(UPPER(AH202)="AB","+",VLOOKUP(AH202,'විෂය තොරතුරු'!$P$24:$Q$28,2))))</f>
        <v/>
      </c>
      <c r="BT202" s="168" t="str">
        <f aca="false">IF(AI202="","",IF(AI202="-","-",IF(UPPER(AI202)="AB","+",VLOOKUP(AI202,'විෂය තොරතුරු'!$P$24:$Q$28,2))))</f>
        <v/>
      </c>
      <c r="BU202" s="168" t="str">
        <f aca="false">IF(AJ202="","",IF(AJ202="-","-",IF(UPPER(AJ202)="AB","+",VLOOKUP(AJ202,'විෂය තොරතුරු'!$P$24:$Q$28,2))))</f>
        <v/>
      </c>
      <c r="BV202" s="168" t="str">
        <f aca="false">IF(AK202="","",IF(AK202="-","-",IF(UPPER(AK202)="AB","+",VLOOKUP(AK202,'විෂය තොරතුරු'!$P$24:$Q$28,2))))</f>
        <v/>
      </c>
      <c r="BW202" s="169" t="str">
        <f aca="false">IF(AL202="","",IF(AL202="-","-",IF(UPPER(AL202)="AB","+",VLOOKUP(AL202,'විෂය තොරතුරු'!$P$24:$Q$28,2))))</f>
        <v/>
      </c>
      <c r="BX202" s="171" t="str">
        <f aca="false">IF($B202="","",COUNTIF($AP202:$BW202,"A"))</f>
        <v/>
      </c>
      <c r="BY202" s="171" t="str">
        <f aca="false">IF($B202="","",COUNTIF($AP202:$BW202,"B"))</f>
        <v/>
      </c>
      <c r="BZ202" s="171" t="str">
        <f aca="false">IF($B202="","",COUNTIF($AP202:$BW202,"C"))</f>
        <v/>
      </c>
      <c r="CA202" s="171" t="str">
        <f aca="false">IF($B202="","",COUNTIF($AP202:$BW202,"S"))</f>
        <v/>
      </c>
      <c r="CB202" s="171" t="str">
        <f aca="false">IF($B202="","",COUNTIF($AP202:$BW202,"W"))</f>
        <v/>
      </c>
      <c r="CC202" s="171" t="str">
        <f aca="false">IF(B202="","",SUM(BX202:CA202))</f>
        <v/>
      </c>
      <c r="CD202" s="169" t="str">
        <f aca="false">IF(B202="","",SUM(BX202:BZ202))</f>
        <v/>
      </c>
      <c r="CE202" s="172" t="str">
        <f aca="false">IF(B202="","",IF(AND(CC202&gt;=6,CD202&gt;=3,OR(E202&gt;=35,F202&gt;=35),L202&gt;=35),"6/3 සමත්",IF(AND(CC202&gt;=5,CD202&gt;=3,OR(E202&gt;=35,F202&gt;=35,L202&gt;=35)),"5/3 සමත්",IF(AND(CC202&gt;=4,CD202&gt;=1,OR(E202&gt;=20,F202&gt;=20,L202&gt;=20)),"සමත් කළ හැකි",IF(CB202=9,"W9","අසමත් ?")))))</f>
        <v/>
      </c>
    </row>
    <row r="203" customFormat="false" ht="13.8" hidden="false" customHeight="false" outlineLevel="0" collapsed="false">
      <c r="A203" s="160" t="n">
        <v>18</v>
      </c>
      <c r="B203" s="161"/>
      <c r="C203" s="161"/>
      <c r="D203" s="162"/>
      <c r="E203" s="163"/>
      <c r="F203" s="164"/>
      <c r="G203" s="163"/>
      <c r="H203" s="165"/>
      <c r="I203" s="165"/>
      <c r="J203" s="164"/>
      <c r="K203" s="163"/>
      <c r="L203" s="165"/>
      <c r="M203" s="165"/>
      <c r="N203" s="164"/>
      <c r="O203" s="163"/>
      <c r="P203" s="165"/>
      <c r="Q203" s="165"/>
      <c r="R203" s="165"/>
      <c r="S203" s="165"/>
      <c r="T203" s="165"/>
      <c r="U203" s="165"/>
      <c r="V203" s="164"/>
      <c r="W203" s="163"/>
      <c r="X203" s="165"/>
      <c r="Y203" s="165"/>
      <c r="Z203" s="165"/>
      <c r="AA203" s="165"/>
      <c r="AB203" s="165"/>
      <c r="AC203" s="165"/>
      <c r="AD203" s="164"/>
      <c r="AE203" s="163"/>
      <c r="AF203" s="165"/>
      <c r="AG203" s="165"/>
      <c r="AH203" s="165"/>
      <c r="AI203" s="165"/>
      <c r="AJ203" s="165"/>
      <c r="AK203" s="165"/>
      <c r="AL203" s="166"/>
      <c r="AM203" s="167" t="str">
        <f aca="false">IF(B203="","",SUM(E203:AL203))</f>
        <v/>
      </c>
      <c r="AN203" s="168" t="str">
        <f aca="false">IF(B203="","",AM203/9)</f>
        <v/>
      </c>
      <c r="AO203" s="169" t="str">
        <f aca="false">IF(B203="","",IF(AM203=0,"-",RANK(AM203,$AM$186:$AM$235,0)))</f>
        <v/>
      </c>
      <c r="AP203" s="167" t="str">
        <f aca="false">IF(E203="","",IF(E203="-","-",IF(UPPER(E203)="AB","+",VLOOKUP(E203,'විෂය තොරතුරු'!$P$24:$Q$28,2))))</f>
        <v/>
      </c>
      <c r="AQ203" s="168" t="str">
        <f aca="false">IF(F203="","",IF(F203="-","-",IF(UPPER(F203)="AB","+",VLOOKUP(F203,'විෂය තොරතුරු'!$P$24:$Q$28,2))))</f>
        <v/>
      </c>
      <c r="AR203" s="168" t="str">
        <f aca="false">IF(G203="","",IF(G203="-","-",IF(UPPER(G203)="AB","+",VLOOKUP(G203,'විෂය තොරතුරු'!$P$24:$Q$28,2))))</f>
        <v/>
      </c>
      <c r="AS203" s="168" t="str">
        <f aca="false">IF(H203="","",IF(H203="-","-",IF(UPPER(H203)="AB","+",VLOOKUP(H203,'විෂය තොරතුරු'!$P$24:$Q$28,2))))</f>
        <v/>
      </c>
      <c r="AT203" s="168" t="str">
        <f aca="false">IF(I203="","",IF(I203="-","-",IF(UPPER(I203)="AB","+",VLOOKUP(I203,'විෂය තොරතුරු'!$P$24:$Q$28,2))))</f>
        <v/>
      </c>
      <c r="AU203" s="170" t="str">
        <f aca="false">IF(J203="","",IF(J203="-","-",IF(UPPER(J203)="AB","+",VLOOKUP(J203,'විෂය තොරතුරු'!$P$24:$Q$28,2))))</f>
        <v/>
      </c>
      <c r="AV203" s="171" t="str">
        <f aca="false">IF(K203="","",IF(K203="-","-",IF(UPPER(K203)="AB","+",VLOOKUP(K203,'විෂය තොරතුරු'!$P$24:$Q$28,2))))</f>
        <v/>
      </c>
      <c r="AW203" s="168" t="str">
        <f aca="false">IF(L203="","",IF(L203="-","-",IF(UPPER(L203)="AB","+",VLOOKUP(L203,'විෂය තොරතුරු'!$P$24:$Q$28,2))))</f>
        <v/>
      </c>
      <c r="AX203" s="168" t="str">
        <f aca="false">IF(M203="","",IF(M203="-","-",IF(UPPER(M203)="AB","+",VLOOKUP(M203,'විෂය තොරතුරු'!$P$24:$Q$28,2))))</f>
        <v/>
      </c>
      <c r="AY203" s="169" t="str">
        <f aca="false">IF(N203="","",IF(N203="-","-",IF(UPPER(N203)="AB","+",VLOOKUP(N203,'විෂය තොරතුරු'!$P$24:$Q$28,2))))</f>
        <v/>
      </c>
      <c r="AZ203" s="167" t="str">
        <f aca="false">IF(O203="","",IF(O203="-","-",IF(UPPER(O203)="AB","+",VLOOKUP(O203,'විෂය තොරතුරු'!$P$24:$Q$28,2))))</f>
        <v/>
      </c>
      <c r="BA203" s="168" t="str">
        <f aca="false">IF(P203="","",IF(P203="-","-",IF(UPPER(P203)="AB","+",VLOOKUP(P203,'විෂය තොරතුරු'!$P$24:$Q$28,2))))</f>
        <v/>
      </c>
      <c r="BB203" s="168" t="str">
        <f aca="false">IF(Q203="","",IF(Q203="-","-",IF(UPPER(Q203)="AB","+",VLOOKUP(Q203,'විෂය තොරතුරු'!$P$24:$Q$28,2))))</f>
        <v/>
      </c>
      <c r="BC203" s="168" t="str">
        <f aca="false">IF(R203="","",IF(R203="-","-",IF(UPPER(R203)="AB","+",VLOOKUP(R203,'විෂය තොරතුරු'!$P$24:$Q$28,2))))</f>
        <v/>
      </c>
      <c r="BD203" s="168" t="str">
        <f aca="false">IF(S203="","",IF(S203="-","-",IF(UPPER(S203)="AB","+",VLOOKUP(S203,'විෂය තොරතුරු'!$P$24:$Q$28,2))))</f>
        <v/>
      </c>
      <c r="BE203" s="168" t="str">
        <f aca="false">IF(T203="","",IF(T203="-","-",IF(UPPER(T203)="AB","+",VLOOKUP(T203,'විෂය තොරතුරු'!$P$24:$Q$28,2))))</f>
        <v/>
      </c>
      <c r="BF203" s="168" t="str">
        <f aca="false">IF(U203="","",IF(U203="-","-",IF(UPPER(U203)="AB","+",VLOOKUP(U203,'විෂය තොරතුරු'!$P$24:$Q$28,2))))</f>
        <v/>
      </c>
      <c r="BG203" s="170" t="str">
        <f aca="false">IF(V203="","",IF(V203="-","-",IF(UPPER(V203)="AB","+",VLOOKUP(V203,'විෂය තොරතුරු'!$P$24:$Q$28,2))))</f>
        <v/>
      </c>
      <c r="BH203" s="171" t="str">
        <f aca="false">IF(W203="","",IF(W203="-","-",IF(UPPER(W203)="AB","+",VLOOKUP(W203,'විෂය තොරතුරු'!$P$24:$Q$28,2))))</f>
        <v/>
      </c>
      <c r="BI203" s="168" t="str">
        <f aca="false">IF(X203="","",IF(X203="-","-",IF(UPPER(X203)="AB","+",VLOOKUP(X203,'විෂය තොරතුරු'!$P$24:$Q$28,2))))</f>
        <v/>
      </c>
      <c r="BJ203" s="168" t="str">
        <f aca="false">IF(Y203="","",IF(Y203="-","-",IF(UPPER(Y203)="AB","+",VLOOKUP(Y203,'විෂය තොරතුරු'!$P$24:$Q$28,2))))</f>
        <v/>
      </c>
      <c r="BK203" s="168" t="str">
        <f aca="false">IF(Z203="","",IF(Z203="-","-",IF(UPPER(Z203)="AB","+",VLOOKUP(Z203,'විෂය තොරතුරු'!$P$24:$Q$28,2))))</f>
        <v/>
      </c>
      <c r="BL203" s="168" t="str">
        <f aca="false">IF(AA203="","",IF(AA203="-","-",IF(UPPER(AA203)="AB","+",VLOOKUP(AA203,'විෂය තොරතුරු'!$P$24:$Q$28,2))))</f>
        <v/>
      </c>
      <c r="BM203" s="168" t="str">
        <f aca="false">IF(AB203="","",IF(AB203="-","-",IF(UPPER(AB203)="AB","+",VLOOKUP(AB203,'විෂය තොරතුරු'!$P$24:$Q$28,2))))</f>
        <v/>
      </c>
      <c r="BN203" s="168" t="str">
        <f aca="false">IF(AC203="","",IF(AC203="-","-",IF(UPPER(AC203)="AB","+",VLOOKUP(AC203,'විෂය තොරතුරු'!$P$24:$Q$28,2))))</f>
        <v/>
      </c>
      <c r="BO203" s="169" t="str">
        <f aca="false">IF(AD203="","",IF(AD203="-","-",IF(UPPER(AD203)="AB","+",VLOOKUP(AD203,'විෂය තොරතුරු'!$P$24:$Q$28,2))))</f>
        <v/>
      </c>
      <c r="BP203" s="171" t="str">
        <f aca="false">IF(AE203="","",IF(AE203="-","-",IF(UPPER(AE203)="AB","+",VLOOKUP(AE203,'විෂය තොරතුරු'!$P$24:$Q$28,2))))</f>
        <v/>
      </c>
      <c r="BQ203" s="168" t="str">
        <f aca="false">IF(AF203="","",IF(AF203="-","-",IF(UPPER(AF203)="AB","+",VLOOKUP(AF203,'විෂය තොරතුරු'!$P$24:$Q$28,2))))</f>
        <v/>
      </c>
      <c r="BR203" s="168" t="str">
        <f aca="false">IF(AG203="","",IF(AG203="-","-",IF(UPPER(AG203)="AB","+",VLOOKUP(AG203,'විෂය තොරතුරු'!$P$24:$Q$28,2))))</f>
        <v/>
      </c>
      <c r="BS203" s="168" t="str">
        <f aca="false">IF(AH203="","",IF(AH203="-","-",IF(UPPER(AH203)="AB","+",VLOOKUP(AH203,'විෂය තොරතුරු'!$P$24:$Q$28,2))))</f>
        <v/>
      </c>
      <c r="BT203" s="168" t="str">
        <f aca="false">IF(AI203="","",IF(AI203="-","-",IF(UPPER(AI203)="AB","+",VLOOKUP(AI203,'විෂය තොරතුරු'!$P$24:$Q$28,2))))</f>
        <v/>
      </c>
      <c r="BU203" s="168" t="str">
        <f aca="false">IF(AJ203="","",IF(AJ203="-","-",IF(UPPER(AJ203)="AB","+",VLOOKUP(AJ203,'විෂය තොරතුරු'!$P$24:$Q$28,2))))</f>
        <v/>
      </c>
      <c r="BV203" s="168" t="str">
        <f aca="false">IF(AK203="","",IF(AK203="-","-",IF(UPPER(AK203)="AB","+",VLOOKUP(AK203,'විෂය තොරතුරු'!$P$24:$Q$28,2))))</f>
        <v/>
      </c>
      <c r="BW203" s="169" t="str">
        <f aca="false">IF(AL203="","",IF(AL203="-","-",IF(UPPER(AL203)="AB","+",VLOOKUP(AL203,'විෂය තොරතුරු'!$P$24:$Q$28,2))))</f>
        <v/>
      </c>
      <c r="BX203" s="171" t="str">
        <f aca="false">IF($B203="","",COUNTIF($AP203:$BW203,"A"))</f>
        <v/>
      </c>
      <c r="BY203" s="171" t="str">
        <f aca="false">IF($B203="","",COUNTIF($AP203:$BW203,"B"))</f>
        <v/>
      </c>
      <c r="BZ203" s="171" t="str">
        <f aca="false">IF($B203="","",COUNTIF($AP203:$BW203,"C"))</f>
        <v/>
      </c>
      <c r="CA203" s="171" t="str">
        <f aca="false">IF($B203="","",COUNTIF($AP203:$BW203,"S"))</f>
        <v/>
      </c>
      <c r="CB203" s="171" t="str">
        <f aca="false">IF($B203="","",COUNTIF($AP203:$BW203,"W"))</f>
        <v/>
      </c>
      <c r="CC203" s="171" t="str">
        <f aca="false">IF(B203="","",SUM(BX203:CA203))</f>
        <v/>
      </c>
      <c r="CD203" s="169" t="str">
        <f aca="false">IF(B203="","",SUM(BX203:BZ203))</f>
        <v/>
      </c>
      <c r="CE203" s="172" t="str">
        <f aca="false">IF(B203="","",IF(AND(CC203&gt;=6,CD203&gt;=3,OR(E203&gt;=35,F203&gt;=35),L203&gt;=35),"6/3 සමත්",IF(AND(CC203&gt;=5,CD203&gt;=3,OR(E203&gt;=35,F203&gt;=35,L203&gt;=35)),"5/3 සමත්",IF(AND(CC203&gt;=4,CD203&gt;=1,OR(E203&gt;=20,F203&gt;=20,L203&gt;=20)),"සමත් කළ හැකි",IF(CB203=9,"W9","අසමත් ?")))))</f>
        <v/>
      </c>
    </row>
    <row r="204" customFormat="false" ht="13.8" hidden="false" customHeight="false" outlineLevel="0" collapsed="false">
      <c r="A204" s="160" t="n">
        <v>19</v>
      </c>
      <c r="B204" s="175"/>
      <c r="C204" s="161"/>
      <c r="D204" s="162"/>
      <c r="E204" s="163"/>
      <c r="F204" s="164"/>
      <c r="G204" s="163"/>
      <c r="H204" s="165"/>
      <c r="I204" s="165"/>
      <c r="J204" s="164"/>
      <c r="K204" s="163"/>
      <c r="L204" s="165"/>
      <c r="M204" s="165"/>
      <c r="N204" s="164"/>
      <c r="O204" s="163"/>
      <c r="P204" s="165"/>
      <c r="Q204" s="165"/>
      <c r="R204" s="165"/>
      <c r="S204" s="165"/>
      <c r="T204" s="165"/>
      <c r="U204" s="165"/>
      <c r="V204" s="164"/>
      <c r="W204" s="163"/>
      <c r="X204" s="165"/>
      <c r="Y204" s="165"/>
      <c r="Z204" s="165"/>
      <c r="AA204" s="165"/>
      <c r="AB204" s="165"/>
      <c r="AC204" s="165"/>
      <c r="AD204" s="164"/>
      <c r="AE204" s="163"/>
      <c r="AF204" s="165"/>
      <c r="AG204" s="165"/>
      <c r="AH204" s="165"/>
      <c r="AI204" s="165"/>
      <c r="AJ204" s="165"/>
      <c r="AK204" s="165"/>
      <c r="AL204" s="166"/>
      <c r="AM204" s="167" t="str">
        <f aca="false">IF(B204="","",SUM(E204:AL204))</f>
        <v/>
      </c>
      <c r="AN204" s="168" t="str">
        <f aca="false">IF(B204="","",AM204/9)</f>
        <v/>
      </c>
      <c r="AO204" s="169" t="str">
        <f aca="false">IF(B204="","",IF(AM204=0,"-",RANK(AM204,$AM$186:$AM$235,0)))</f>
        <v/>
      </c>
      <c r="AP204" s="167" t="str">
        <f aca="false">IF(E204="","",IF(E204="-","-",IF(UPPER(E204)="AB","+",VLOOKUP(E204,'විෂය තොරතුරු'!$P$24:$Q$28,2))))</f>
        <v/>
      </c>
      <c r="AQ204" s="168" t="str">
        <f aca="false">IF(F204="","",IF(F204="-","-",IF(UPPER(F204)="AB","+",VLOOKUP(F204,'විෂය තොරතුරු'!$P$24:$Q$28,2))))</f>
        <v/>
      </c>
      <c r="AR204" s="168" t="str">
        <f aca="false">IF(G204="","",IF(G204="-","-",IF(UPPER(G204)="AB","+",VLOOKUP(G204,'විෂය තොරතුරු'!$P$24:$Q$28,2))))</f>
        <v/>
      </c>
      <c r="AS204" s="168" t="str">
        <f aca="false">IF(H204="","",IF(H204="-","-",IF(UPPER(H204)="AB","+",VLOOKUP(H204,'විෂය තොරතුරු'!$P$24:$Q$28,2))))</f>
        <v/>
      </c>
      <c r="AT204" s="168" t="str">
        <f aca="false">IF(I204="","",IF(I204="-","-",IF(UPPER(I204)="AB","+",VLOOKUP(I204,'විෂය තොරතුරු'!$P$24:$Q$28,2))))</f>
        <v/>
      </c>
      <c r="AU204" s="170" t="str">
        <f aca="false">IF(J204="","",IF(J204="-","-",IF(UPPER(J204)="AB","+",VLOOKUP(J204,'විෂය තොරතුරු'!$P$24:$Q$28,2))))</f>
        <v/>
      </c>
      <c r="AV204" s="171" t="str">
        <f aca="false">IF(K204="","",IF(K204="-","-",IF(UPPER(K204)="AB","+",VLOOKUP(K204,'විෂය තොරතුරු'!$P$24:$Q$28,2))))</f>
        <v/>
      </c>
      <c r="AW204" s="168" t="str">
        <f aca="false">IF(L204="","",IF(L204="-","-",IF(UPPER(L204)="AB","+",VLOOKUP(L204,'විෂය තොරතුරු'!$P$24:$Q$28,2))))</f>
        <v/>
      </c>
      <c r="AX204" s="168" t="str">
        <f aca="false">IF(M204="","",IF(M204="-","-",IF(UPPER(M204)="AB","+",VLOOKUP(M204,'විෂය තොරතුරු'!$P$24:$Q$28,2))))</f>
        <v/>
      </c>
      <c r="AY204" s="169" t="str">
        <f aca="false">IF(N204="","",IF(N204="-","-",IF(UPPER(N204)="AB","+",VLOOKUP(N204,'විෂය තොරතුරු'!$P$24:$Q$28,2))))</f>
        <v/>
      </c>
      <c r="AZ204" s="167" t="str">
        <f aca="false">IF(O204="","",IF(O204="-","-",IF(UPPER(O204)="AB","+",VLOOKUP(O204,'විෂය තොරතුරු'!$P$24:$Q$28,2))))</f>
        <v/>
      </c>
      <c r="BA204" s="168" t="str">
        <f aca="false">IF(P204="","",IF(P204="-","-",IF(UPPER(P204)="AB","+",VLOOKUP(P204,'විෂය තොරතුරු'!$P$24:$Q$28,2))))</f>
        <v/>
      </c>
      <c r="BB204" s="168" t="str">
        <f aca="false">IF(Q204="","",IF(Q204="-","-",IF(UPPER(Q204)="AB","+",VLOOKUP(Q204,'විෂය තොරතුරු'!$P$24:$Q$28,2))))</f>
        <v/>
      </c>
      <c r="BC204" s="168" t="str">
        <f aca="false">IF(R204="","",IF(R204="-","-",IF(UPPER(R204)="AB","+",VLOOKUP(R204,'විෂය තොරතුරු'!$P$24:$Q$28,2))))</f>
        <v/>
      </c>
      <c r="BD204" s="168" t="str">
        <f aca="false">IF(S204="","",IF(S204="-","-",IF(UPPER(S204)="AB","+",VLOOKUP(S204,'විෂය තොරතුරු'!$P$24:$Q$28,2))))</f>
        <v/>
      </c>
      <c r="BE204" s="168" t="str">
        <f aca="false">IF(T204="","",IF(T204="-","-",IF(UPPER(T204)="AB","+",VLOOKUP(T204,'විෂය තොරතුරු'!$P$24:$Q$28,2))))</f>
        <v/>
      </c>
      <c r="BF204" s="168" t="str">
        <f aca="false">IF(U204="","",IF(U204="-","-",IF(UPPER(U204)="AB","+",VLOOKUP(U204,'විෂය තොරතුරු'!$P$24:$Q$28,2))))</f>
        <v/>
      </c>
      <c r="BG204" s="170" t="str">
        <f aca="false">IF(V204="","",IF(V204="-","-",IF(UPPER(V204)="AB","+",VLOOKUP(V204,'විෂය තොරතුරු'!$P$24:$Q$28,2))))</f>
        <v/>
      </c>
      <c r="BH204" s="171" t="str">
        <f aca="false">IF(W204="","",IF(W204="-","-",IF(UPPER(W204)="AB","+",VLOOKUP(W204,'විෂය තොරතුරු'!$P$24:$Q$28,2))))</f>
        <v/>
      </c>
      <c r="BI204" s="168" t="str">
        <f aca="false">IF(X204="","",IF(X204="-","-",IF(UPPER(X204)="AB","+",VLOOKUP(X204,'විෂය තොරතුරු'!$P$24:$Q$28,2))))</f>
        <v/>
      </c>
      <c r="BJ204" s="168" t="str">
        <f aca="false">IF(Y204="","",IF(Y204="-","-",IF(UPPER(Y204)="AB","+",VLOOKUP(Y204,'විෂය තොරතුරු'!$P$24:$Q$28,2))))</f>
        <v/>
      </c>
      <c r="BK204" s="168" t="str">
        <f aca="false">IF(Z204="","",IF(Z204="-","-",IF(UPPER(Z204)="AB","+",VLOOKUP(Z204,'විෂය තොරතුරු'!$P$24:$Q$28,2))))</f>
        <v/>
      </c>
      <c r="BL204" s="168" t="str">
        <f aca="false">IF(AA204="","",IF(AA204="-","-",IF(UPPER(AA204)="AB","+",VLOOKUP(AA204,'විෂය තොරතුරු'!$P$24:$Q$28,2))))</f>
        <v/>
      </c>
      <c r="BM204" s="168" t="str">
        <f aca="false">IF(AB204="","",IF(AB204="-","-",IF(UPPER(AB204)="AB","+",VLOOKUP(AB204,'විෂය තොරතුරු'!$P$24:$Q$28,2))))</f>
        <v/>
      </c>
      <c r="BN204" s="168" t="str">
        <f aca="false">IF(AC204="","",IF(AC204="-","-",IF(UPPER(AC204)="AB","+",VLOOKUP(AC204,'විෂය තොරතුරු'!$P$24:$Q$28,2))))</f>
        <v/>
      </c>
      <c r="BO204" s="169" t="str">
        <f aca="false">IF(AD204="","",IF(AD204="-","-",IF(UPPER(AD204)="AB","+",VLOOKUP(AD204,'විෂය තොරතුරු'!$P$24:$Q$28,2))))</f>
        <v/>
      </c>
      <c r="BP204" s="171" t="str">
        <f aca="false">IF(AE204="","",IF(AE204="-","-",IF(UPPER(AE204)="AB","+",VLOOKUP(AE204,'විෂය තොරතුරු'!$P$24:$Q$28,2))))</f>
        <v/>
      </c>
      <c r="BQ204" s="168" t="str">
        <f aca="false">IF(AF204="","",IF(AF204="-","-",IF(UPPER(AF204)="AB","+",VLOOKUP(AF204,'විෂය තොරතුරු'!$P$24:$Q$28,2))))</f>
        <v/>
      </c>
      <c r="BR204" s="168" t="str">
        <f aca="false">IF(AG204="","",IF(AG204="-","-",IF(UPPER(AG204)="AB","+",VLOOKUP(AG204,'විෂය තොරතුරු'!$P$24:$Q$28,2))))</f>
        <v/>
      </c>
      <c r="BS204" s="168" t="str">
        <f aca="false">IF(AH204="","",IF(AH204="-","-",IF(UPPER(AH204)="AB","+",VLOOKUP(AH204,'විෂය තොරතුරු'!$P$24:$Q$28,2))))</f>
        <v/>
      </c>
      <c r="BT204" s="168" t="str">
        <f aca="false">IF(AI204="","",IF(AI204="-","-",IF(UPPER(AI204)="AB","+",VLOOKUP(AI204,'විෂය තොරතුරු'!$P$24:$Q$28,2))))</f>
        <v/>
      </c>
      <c r="BU204" s="168" t="str">
        <f aca="false">IF(AJ204="","",IF(AJ204="-","-",IF(UPPER(AJ204)="AB","+",VLOOKUP(AJ204,'විෂය තොරතුරු'!$P$24:$Q$28,2))))</f>
        <v/>
      </c>
      <c r="BV204" s="168" t="str">
        <f aca="false">IF(AK204="","",IF(AK204="-","-",IF(UPPER(AK204)="AB","+",VLOOKUP(AK204,'විෂය තොරතුරු'!$P$24:$Q$28,2))))</f>
        <v/>
      </c>
      <c r="BW204" s="169" t="str">
        <f aca="false">IF(AL204="","",IF(AL204="-","-",IF(UPPER(AL204)="AB","+",VLOOKUP(AL204,'විෂය තොරතුරු'!$P$24:$Q$28,2))))</f>
        <v/>
      </c>
      <c r="BX204" s="171" t="str">
        <f aca="false">IF($B204="","",COUNTIF($AP204:$BW204,"A"))</f>
        <v/>
      </c>
      <c r="BY204" s="171" t="str">
        <f aca="false">IF($B204="","",COUNTIF($AP204:$BW204,"B"))</f>
        <v/>
      </c>
      <c r="BZ204" s="171" t="str">
        <f aca="false">IF($B204="","",COUNTIF($AP204:$BW204,"C"))</f>
        <v/>
      </c>
      <c r="CA204" s="171" t="str">
        <f aca="false">IF($B204="","",COUNTIF($AP204:$BW204,"S"))</f>
        <v/>
      </c>
      <c r="CB204" s="171" t="str">
        <f aca="false">IF($B204="","",COUNTIF($AP204:$BW204,"W"))</f>
        <v/>
      </c>
      <c r="CC204" s="171" t="str">
        <f aca="false">IF(B204="","",SUM(BX204:CA204))</f>
        <v/>
      </c>
      <c r="CD204" s="169" t="str">
        <f aca="false">IF(B204="","",SUM(BX204:BZ204))</f>
        <v/>
      </c>
      <c r="CE204" s="172" t="str">
        <f aca="false">IF(B204="","",IF(AND(CC204&gt;=6,CD204&gt;=3,OR(E204&gt;=35,F204&gt;=35),L204&gt;=35),"6/3 සමත්",IF(AND(CC204&gt;=5,CD204&gt;=3,OR(E204&gt;=35,F204&gt;=35,L204&gt;=35)),"5/3 සමත්",IF(AND(CC204&gt;=4,CD204&gt;=1,OR(E204&gt;=20,F204&gt;=20,L204&gt;=20)),"සමත් කළ හැකි",IF(CB204=9,"W9","අසමත් ?")))))</f>
        <v/>
      </c>
    </row>
    <row r="205" customFormat="false" ht="13.8" hidden="false" customHeight="false" outlineLevel="0" collapsed="false">
      <c r="A205" s="160" t="n">
        <v>20</v>
      </c>
      <c r="B205" s="161"/>
      <c r="C205" s="161"/>
      <c r="D205" s="162"/>
      <c r="E205" s="163"/>
      <c r="F205" s="164"/>
      <c r="G205" s="163"/>
      <c r="H205" s="165"/>
      <c r="I205" s="165"/>
      <c r="J205" s="164"/>
      <c r="K205" s="163"/>
      <c r="L205" s="165"/>
      <c r="M205" s="165"/>
      <c r="N205" s="164"/>
      <c r="O205" s="163"/>
      <c r="P205" s="165"/>
      <c r="Q205" s="165"/>
      <c r="R205" s="165"/>
      <c r="S205" s="165"/>
      <c r="T205" s="165"/>
      <c r="U205" s="165"/>
      <c r="V205" s="164"/>
      <c r="W205" s="163"/>
      <c r="X205" s="165"/>
      <c r="Y205" s="165"/>
      <c r="Z205" s="165"/>
      <c r="AA205" s="165"/>
      <c r="AB205" s="165"/>
      <c r="AC205" s="165"/>
      <c r="AD205" s="164"/>
      <c r="AE205" s="163"/>
      <c r="AF205" s="165"/>
      <c r="AG205" s="165"/>
      <c r="AH205" s="165"/>
      <c r="AI205" s="165"/>
      <c r="AJ205" s="165"/>
      <c r="AK205" s="165"/>
      <c r="AL205" s="166"/>
      <c r="AM205" s="167" t="str">
        <f aca="false">IF(B205="","",SUM(E205:AL205))</f>
        <v/>
      </c>
      <c r="AN205" s="168" t="str">
        <f aca="false">IF(B205="","",AM205/9)</f>
        <v/>
      </c>
      <c r="AO205" s="169" t="str">
        <f aca="false">IF(B205="","",IF(AM205=0,"-",RANK(AM205,$AM$186:$AM$235,0)))</f>
        <v/>
      </c>
      <c r="AP205" s="167" t="str">
        <f aca="false">IF(E205="","",IF(E205="-","-",IF(UPPER(E205)="AB","+",VLOOKUP(E205,'විෂය තොරතුරු'!$P$24:$Q$28,2))))</f>
        <v/>
      </c>
      <c r="AQ205" s="168" t="str">
        <f aca="false">IF(F205="","",IF(F205="-","-",IF(UPPER(F205)="AB","+",VLOOKUP(F205,'විෂය තොරතුරු'!$P$24:$Q$28,2))))</f>
        <v/>
      </c>
      <c r="AR205" s="168" t="str">
        <f aca="false">IF(G205="","",IF(G205="-","-",IF(UPPER(G205)="AB","+",VLOOKUP(G205,'විෂය තොරතුරු'!$P$24:$Q$28,2))))</f>
        <v/>
      </c>
      <c r="AS205" s="168" t="str">
        <f aca="false">IF(H205="","",IF(H205="-","-",IF(UPPER(H205)="AB","+",VLOOKUP(H205,'විෂය තොරතුරු'!$P$24:$Q$28,2))))</f>
        <v/>
      </c>
      <c r="AT205" s="168" t="str">
        <f aca="false">IF(I205="","",IF(I205="-","-",IF(UPPER(I205)="AB","+",VLOOKUP(I205,'විෂය තොරතුරු'!$P$24:$Q$28,2))))</f>
        <v/>
      </c>
      <c r="AU205" s="170" t="str">
        <f aca="false">IF(J205="","",IF(J205="-","-",IF(UPPER(J205)="AB","+",VLOOKUP(J205,'විෂය තොරතුරු'!$P$24:$Q$28,2))))</f>
        <v/>
      </c>
      <c r="AV205" s="171" t="str">
        <f aca="false">IF(K205="","",IF(K205="-","-",IF(UPPER(K205)="AB","+",VLOOKUP(K205,'විෂය තොරතුරු'!$P$24:$Q$28,2))))</f>
        <v/>
      </c>
      <c r="AW205" s="168" t="str">
        <f aca="false">IF(L205="","",IF(L205="-","-",IF(UPPER(L205)="AB","+",VLOOKUP(L205,'විෂය තොරතුරු'!$P$24:$Q$28,2))))</f>
        <v/>
      </c>
      <c r="AX205" s="168" t="str">
        <f aca="false">IF(M205="","",IF(M205="-","-",IF(UPPER(M205)="AB","+",VLOOKUP(M205,'විෂය තොරතුරු'!$P$24:$Q$28,2))))</f>
        <v/>
      </c>
      <c r="AY205" s="169" t="str">
        <f aca="false">IF(N205="","",IF(N205="-","-",IF(UPPER(N205)="AB","+",VLOOKUP(N205,'විෂය තොරතුරු'!$P$24:$Q$28,2))))</f>
        <v/>
      </c>
      <c r="AZ205" s="167" t="str">
        <f aca="false">IF(O205="","",IF(O205="-","-",IF(UPPER(O205)="AB","+",VLOOKUP(O205,'විෂය තොරතුරු'!$P$24:$Q$28,2))))</f>
        <v/>
      </c>
      <c r="BA205" s="168" t="str">
        <f aca="false">IF(P205="","",IF(P205="-","-",IF(UPPER(P205)="AB","+",VLOOKUP(P205,'විෂය තොරතුරු'!$P$24:$Q$28,2))))</f>
        <v/>
      </c>
      <c r="BB205" s="168" t="str">
        <f aca="false">IF(Q205="","",IF(Q205="-","-",IF(UPPER(Q205)="AB","+",VLOOKUP(Q205,'විෂය තොරතුරු'!$P$24:$Q$28,2))))</f>
        <v/>
      </c>
      <c r="BC205" s="168" t="str">
        <f aca="false">IF(R205="","",IF(R205="-","-",IF(UPPER(R205)="AB","+",VLOOKUP(R205,'විෂය තොරතුරු'!$P$24:$Q$28,2))))</f>
        <v/>
      </c>
      <c r="BD205" s="168" t="str">
        <f aca="false">IF(S205="","",IF(S205="-","-",IF(UPPER(S205)="AB","+",VLOOKUP(S205,'විෂය තොරතුරු'!$P$24:$Q$28,2))))</f>
        <v/>
      </c>
      <c r="BE205" s="168" t="str">
        <f aca="false">IF(T205="","",IF(T205="-","-",IF(UPPER(T205)="AB","+",VLOOKUP(T205,'විෂය තොරතුරු'!$P$24:$Q$28,2))))</f>
        <v/>
      </c>
      <c r="BF205" s="168" t="str">
        <f aca="false">IF(U205="","",IF(U205="-","-",IF(UPPER(U205)="AB","+",VLOOKUP(U205,'විෂය තොරතුරු'!$P$24:$Q$28,2))))</f>
        <v/>
      </c>
      <c r="BG205" s="170" t="str">
        <f aca="false">IF(V205="","",IF(V205="-","-",IF(UPPER(V205)="AB","+",VLOOKUP(V205,'විෂය තොරතුරු'!$P$24:$Q$28,2))))</f>
        <v/>
      </c>
      <c r="BH205" s="171" t="str">
        <f aca="false">IF(W205="","",IF(W205="-","-",IF(UPPER(W205)="AB","+",VLOOKUP(W205,'විෂය තොරතුරු'!$P$24:$Q$28,2))))</f>
        <v/>
      </c>
      <c r="BI205" s="168" t="str">
        <f aca="false">IF(X205="","",IF(X205="-","-",IF(UPPER(X205)="AB","+",VLOOKUP(X205,'විෂය තොරතුරු'!$P$24:$Q$28,2))))</f>
        <v/>
      </c>
      <c r="BJ205" s="168" t="str">
        <f aca="false">IF(Y205="","",IF(Y205="-","-",IF(UPPER(Y205)="AB","+",VLOOKUP(Y205,'විෂය තොරතුරු'!$P$24:$Q$28,2))))</f>
        <v/>
      </c>
      <c r="BK205" s="168" t="str">
        <f aca="false">IF(Z205="","",IF(Z205="-","-",IF(UPPER(Z205)="AB","+",VLOOKUP(Z205,'විෂය තොරතුරු'!$P$24:$Q$28,2))))</f>
        <v/>
      </c>
      <c r="BL205" s="168" t="str">
        <f aca="false">IF(AA205="","",IF(AA205="-","-",IF(UPPER(AA205)="AB","+",VLOOKUP(AA205,'විෂය තොරතුරු'!$P$24:$Q$28,2))))</f>
        <v/>
      </c>
      <c r="BM205" s="168" t="str">
        <f aca="false">IF(AB205="","",IF(AB205="-","-",IF(UPPER(AB205)="AB","+",VLOOKUP(AB205,'විෂය තොරතුරු'!$P$24:$Q$28,2))))</f>
        <v/>
      </c>
      <c r="BN205" s="168" t="str">
        <f aca="false">IF(AC205="","",IF(AC205="-","-",IF(UPPER(AC205)="AB","+",VLOOKUP(AC205,'විෂය තොරතුරු'!$P$24:$Q$28,2))))</f>
        <v/>
      </c>
      <c r="BO205" s="169" t="str">
        <f aca="false">IF(AD205="","",IF(AD205="-","-",IF(UPPER(AD205)="AB","+",VLOOKUP(AD205,'විෂය තොරතුරු'!$P$24:$Q$28,2))))</f>
        <v/>
      </c>
      <c r="BP205" s="171" t="str">
        <f aca="false">IF(AE205="","",IF(AE205="-","-",IF(UPPER(AE205)="AB","+",VLOOKUP(AE205,'විෂය තොරතුරු'!$P$24:$Q$28,2))))</f>
        <v/>
      </c>
      <c r="BQ205" s="168" t="str">
        <f aca="false">IF(AF205="","",IF(AF205="-","-",IF(UPPER(AF205)="AB","+",VLOOKUP(AF205,'විෂය තොරතුරු'!$P$24:$Q$28,2))))</f>
        <v/>
      </c>
      <c r="BR205" s="168" t="str">
        <f aca="false">IF(AG205="","",IF(AG205="-","-",IF(UPPER(AG205)="AB","+",VLOOKUP(AG205,'විෂය තොරතුරු'!$P$24:$Q$28,2))))</f>
        <v/>
      </c>
      <c r="BS205" s="168" t="str">
        <f aca="false">IF(AH205="","",IF(AH205="-","-",IF(UPPER(AH205)="AB","+",VLOOKUP(AH205,'විෂය තොරතුරු'!$P$24:$Q$28,2))))</f>
        <v/>
      </c>
      <c r="BT205" s="168" t="str">
        <f aca="false">IF(AI205="","",IF(AI205="-","-",IF(UPPER(AI205)="AB","+",VLOOKUP(AI205,'විෂය තොරතුරු'!$P$24:$Q$28,2))))</f>
        <v/>
      </c>
      <c r="BU205" s="168" t="str">
        <f aca="false">IF(AJ205="","",IF(AJ205="-","-",IF(UPPER(AJ205)="AB","+",VLOOKUP(AJ205,'විෂය තොරතුරු'!$P$24:$Q$28,2))))</f>
        <v/>
      </c>
      <c r="BV205" s="168" t="str">
        <f aca="false">IF(AK205="","",IF(AK205="-","-",IF(UPPER(AK205)="AB","+",VLOOKUP(AK205,'විෂය තොරතුරු'!$P$24:$Q$28,2))))</f>
        <v/>
      </c>
      <c r="BW205" s="169" t="str">
        <f aca="false">IF(AL205="","",IF(AL205="-","-",IF(UPPER(AL205)="AB","+",VLOOKUP(AL205,'විෂය තොරතුරු'!$P$24:$Q$28,2))))</f>
        <v/>
      </c>
      <c r="BX205" s="171" t="str">
        <f aca="false">IF($B205="","",COUNTIF($AP205:$BW205,"A"))</f>
        <v/>
      </c>
      <c r="BY205" s="171" t="str">
        <f aca="false">IF($B205="","",COUNTIF($AP205:$BW205,"B"))</f>
        <v/>
      </c>
      <c r="BZ205" s="171" t="str">
        <f aca="false">IF($B205="","",COUNTIF($AP205:$BW205,"C"))</f>
        <v/>
      </c>
      <c r="CA205" s="171" t="str">
        <f aca="false">IF($B205="","",COUNTIF($AP205:$BW205,"S"))</f>
        <v/>
      </c>
      <c r="CB205" s="171" t="str">
        <f aca="false">IF($B205="","",COUNTIF($AP205:$BW205,"W"))</f>
        <v/>
      </c>
      <c r="CC205" s="171" t="str">
        <f aca="false">IF(B205="","",SUM(BX205:CA205))</f>
        <v/>
      </c>
      <c r="CD205" s="169" t="str">
        <f aca="false">IF(B205="","",SUM(BX205:BZ205))</f>
        <v/>
      </c>
      <c r="CE205" s="172" t="str">
        <f aca="false">IF(B205="","",IF(AND(CC205&gt;=6,CD205&gt;=3,OR(E205&gt;=35,F205&gt;=35),L205&gt;=35),"6/3 සමත්",IF(AND(CC205&gt;=5,CD205&gt;=3,OR(E205&gt;=35,F205&gt;=35,L205&gt;=35)),"5/3 සමත්",IF(AND(CC205&gt;=4,CD205&gt;=1,OR(E205&gt;=20,F205&gt;=20,L205&gt;=20)),"සමත් කළ හැකි",IF(CB205=9,"W9","අසමත් ?")))))</f>
        <v/>
      </c>
    </row>
    <row r="206" customFormat="false" ht="13.8" hidden="false" customHeight="false" outlineLevel="0" collapsed="false">
      <c r="A206" s="160" t="n">
        <v>21</v>
      </c>
      <c r="B206" s="161"/>
      <c r="C206" s="161"/>
      <c r="D206" s="162"/>
      <c r="E206" s="163"/>
      <c r="F206" s="164"/>
      <c r="G206" s="163"/>
      <c r="H206" s="165"/>
      <c r="I206" s="165"/>
      <c r="J206" s="164"/>
      <c r="K206" s="163"/>
      <c r="L206" s="165"/>
      <c r="M206" s="165"/>
      <c r="N206" s="164"/>
      <c r="O206" s="163"/>
      <c r="P206" s="165"/>
      <c r="Q206" s="165"/>
      <c r="R206" s="165"/>
      <c r="S206" s="165"/>
      <c r="T206" s="165"/>
      <c r="U206" s="165"/>
      <c r="V206" s="164"/>
      <c r="W206" s="163"/>
      <c r="X206" s="165"/>
      <c r="Y206" s="165"/>
      <c r="Z206" s="165"/>
      <c r="AA206" s="165"/>
      <c r="AB206" s="165"/>
      <c r="AC206" s="165"/>
      <c r="AD206" s="164"/>
      <c r="AE206" s="163"/>
      <c r="AF206" s="165"/>
      <c r="AG206" s="165"/>
      <c r="AH206" s="165"/>
      <c r="AI206" s="165"/>
      <c r="AJ206" s="165"/>
      <c r="AK206" s="165"/>
      <c r="AL206" s="166"/>
      <c r="AM206" s="167" t="str">
        <f aca="false">IF(B206="","",SUM(E206:AL206))</f>
        <v/>
      </c>
      <c r="AN206" s="168" t="str">
        <f aca="false">IF(B206="","",AM206/9)</f>
        <v/>
      </c>
      <c r="AO206" s="169" t="str">
        <f aca="false">IF(B206="","",IF(AM206=0,"-",RANK(AM206,$AM$186:$AM$235,0)))</f>
        <v/>
      </c>
      <c r="AP206" s="167" t="str">
        <f aca="false">IF(E206="","",IF(E206="-","-",IF(UPPER(E206)="AB","+",VLOOKUP(E206,'විෂය තොරතුරු'!$P$24:$Q$28,2))))</f>
        <v/>
      </c>
      <c r="AQ206" s="168" t="str">
        <f aca="false">IF(F206="","",IF(F206="-","-",IF(UPPER(F206)="AB","+",VLOOKUP(F206,'විෂය තොරතුරු'!$P$24:$Q$28,2))))</f>
        <v/>
      </c>
      <c r="AR206" s="168" t="str">
        <f aca="false">IF(G206="","",IF(G206="-","-",IF(UPPER(G206)="AB","+",VLOOKUP(G206,'විෂය තොරතුරු'!$P$24:$Q$28,2))))</f>
        <v/>
      </c>
      <c r="AS206" s="168" t="str">
        <f aca="false">IF(H206="","",IF(H206="-","-",IF(UPPER(H206)="AB","+",VLOOKUP(H206,'විෂය තොරතුරු'!$P$24:$Q$28,2))))</f>
        <v/>
      </c>
      <c r="AT206" s="168" t="str">
        <f aca="false">IF(I206="","",IF(I206="-","-",IF(UPPER(I206)="AB","+",VLOOKUP(I206,'විෂය තොරතුරු'!$P$24:$Q$28,2))))</f>
        <v/>
      </c>
      <c r="AU206" s="170" t="str">
        <f aca="false">IF(J206="","",IF(J206="-","-",IF(UPPER(J206)="AB","+",VLOOKUP(J206,'විෂය තොරතුරු'!$P$24:$Q$28,2))))</f>
        <v/>
      </c>
      <c r="AV206" s="171" t="str">
        <f aca="false">IF(K206="","",IF(K206="-","-",IF(UPPER(K206)="AB","+",VLOOKUP(K206,'විෂය තොරතුරු'!$P$24:$Q$28,2))))</f>
        <v/>
      </c>
      <c r="AW206" s="168" t="str">
        <f aca="false">IF(L206="","",IF(L206="-","-",IF(UPPER(L206)="AB","+",VLOOKUP(L206,'විෂය තොරතුරු'!$P$24:$Q$28,2))))</f>
        <v/>
      </c>
      <c r="AX206" s="168" t="str">
        <f aca="false">IF(M206="","",IF(M206="-","-",IF(UPPER(M206)="AB","+",VLOOKUP(M206,'විෂය තොරතුරු'!$P$24:$Q$28,2))))</f>
        <v/>
      </c>
      <c r="AY206" s="169" t="str">
        <f aca="false">IF(N206="","",IF(N206="-","-",IF(UPPER(N206)="AB","+",VLOOKUP(N206,'විෂය තොරතුරු'!$P$24:$Q$28,2))))</f>
        <v/>
      </c>
      <c r="AZ206" s="167" t="str">
        <f aca="false">IF(O206="","",IF(O206="-","-",IF(UPPER(O206)="AB","+",VLOOKUP(O206,'විෂය තොරතුරු'!$P$24:$Q$28,2))))</f>
        <v/>
      </c>
      <c r="BA206" s="168" t="str">
        <f aca="false">IF(P206="","",IF(P206="-","-",IF(UPPER(P206)="AB","+",VLOOKUP(P206,'විෂය තොරතුරු'!$P$24:$Q$28,2))))</f>
        <v/>
      </c>
      <c r="BB206" s="168" t="str">
        <f aca="false">IF(Q206="","",IF(Q206="-","-",IF(UPPER(Q206)="AB","+",VLOOKUP(Q206,'විෂය තොරතුරු'!$P$24:$Q$28,2))))</f>
        <v/>
      </c>
      <c r="BC206" s="168" t="str">
        <f aca="false">IF(R206="","",IF(R206="-","-",IF(UPPER(R206)="AB","+",VLOOKUP(R206,'විෂය තොරතුරු'!$P$24:$Q$28,2))))</f>
        <v/>
      </c>
      <c r="BD206" s="168" t="str">
        <f aca="false">IF(S206="","",IF(S206="-","-",IF(UPPER(S206)="AB","+",VLOOKUP(S206,'විෂය තොරතුරු'!$P$24:$Q$28,2))))</f>
        <v/>
      </c>
      <c r="BE206" s="168" t="str">
        <f aca="false">IF(T206="","",IF(T206="-","-",IF(UPPER(T206)="AB","+",VLOOKUP(T206,'විෂය තොරතුරු'!$P$24:$Q$28,2))))</f>
        <v/>
      </c>
      <c r="BF206" s="168" t="str">
        <f aca="false">IF(U206="","",IF(U206="-","-",IF(UPPER(U206)="AB","+",VLOOKUP(U206,'විෂය තොරතුරු'!$P$24:$Q$28,2))))</f>
        <v/>
      </c>
      <c r="BG206" s="170" t="str">
        <f aca="false">IF(V206="","",IF(V206="-","-",IF(UPPER(V206)="AB","+",VLOOKUP(V206,'විෂය තොරතුරු'!$P$24:$Q$28,2))))</f>
        <v/>
      </c>
      <c r="BH206" s="171" t="str">
        <f aca="false">IF(W206="","",IF(W206="-","-",IF(UPPER(W206)="AB","+",VLOOKUP(W206,'විෂය තොරතුරු'!$P$24:$Q$28,2))))</f>
        <v/>
      </c>
      <c r="BI206" s="168" t="str">
        <f aca="false">IF(X206="","",IF(X206="-","-",IF(UPPER(X206)="AB","+",VLOOKUP(X206,'විෂය තොරතුරු'!$P$24:$Q$28,2))))</f>
        <v/>
      </c>
      <c r="BJ206" s="168" t="str">
        <f aca="false">IF(Y206="","",IF(Y206="-","-",IF(UPPER(Y206)="AB","+",VLOOKUP(Y206,'විෂය තොරතුරු'!$P$24:$Q$28,2))))</f>
        <v/>
      </c>
      <c r="BK206" s="168" t="str">
        <f aca="false">IF(Z206="","",IF(Z206="-","-",IF(UPPER(Z206)="AB","+",VLOOKUP(Z206,'විෂය තොරතුරු'!$P$24:$Q$28,2))))</f>
        <v/>
      </c>
      <c r="BL206" s="168" t="str">
        <f aca="false">IF(AA206="","",IF(AA206="-","-",IF(UPPER(AA206)="AB","+",VLOOKUP(AA206,'විෂය තොරතුරු'!$P$24:$Q$28,2))))</f>
        <v/>
      </c>
      <c r="BM206" s="168" t="str">
        <f aca="false">IF(AB206="","",IF(AB206="-","-",IF(UPPER(AB206)="AB","+",VLOOKUP(AB206,'විෂය තොරතුරු'!$P$24:$Q$28,2))))</f>
        <v/>
      </c>
      <c r="BN206" s="168" t="str">
        <f aca="false">IF(AC206="","",IF(AC206="-","-",IF(UPPER(AC206)="AB","+",VLOOKUP(AC206,'විෂය තොරතුරු'!$P$24:$Q$28,2))))</f>
        <v/>
      </c>
      <c r="BO206" s="169" t="str">
        <f aca="false">IF(AD206="","",IF(AD206="-","-",IF(UPPER(AD206)="AB","+",VLOOKUP(AD206,'විෂය තොරතුරු'!$P$24:$Q$28,2))))</f>
        <v/>
      </c>
      <c r="BP206" s="171" t="str">
        <f aca="false">IF(AE206="","",IF(AE206="-","-",IF(UPPER(AE206)="AB","+",VLOOKUP(AE206,'විෂය තොරතුරු'!$P$24:$Q$28,2))))</f>
        <v/>
      </c>
      <c r="BQ206" s="168" t="str">
        <f aca="false">IF(AF206="","",IF(AF206="-","-",IF(UPPER(AF206)="AB","+",VLOOKUP(AF206,'විෂය තොරතුරු'!$P$24:$Q$28,2))))</f>
        <v/>
      </c>
      <c r="BR206" s="168" t="str">
        <f aca="false">IF(AG206="","",IF(AG206="-","-",IF(UPPER(AG206)="AB","+",VLOOKUP(AG206,'විෂය තොරතුරු'!$P$24:$Q$28,2))))</f>
        <v/>
      </c>
      <c r="BS206" s="168" t="str">
        <f aca="false">IF(AH206="","",IF(AH206="-","-",IF(UPPER(AH206)="AB","+",VLOOKUP(AH206,'විෂය තොරතුරු'!$P$24:$Q$28,2))))</f>
        <v/>
      </c>
      <c r="BT206" s="168" t="str">
        <f aca="false">IF(AI206="","",IF(AI206="-","-",IF(UPPER(AI206)="AB","+",VLOOKUP(AI206,'විෂය තොරතුරු'!$P$24:$Q$28,2))))</f>
        <v/>
      </c>
      <c r="BU206" s="168" t="str">
        <f aca="false">IF(AJ206="","",IF(AJ206="-","-",IF(UPPER(AJ206)="AB","+",VLOOKUP(AJ206,'විෂය තොරතුරු'!$P$24:$Q$28,2))))</f>
        <v/>
      </c>
      <c r="BV206" s="168" t="str">
        <f aca="false">IF(AK206="","",IF(AK206="-","-",IF(UPPER(AK206)="AB","+",VLOOKUP(AK206,'විෂය තොරතුරු'!$P$24:$Q$28,2))))</f>
        <v/>
      </c>
      <c r="BW206" s="169" t="str">
        <f aca="false">IF(AL206="","",IF(AL206="-","-",IF(UPPER(AL206)="AB","+",VLOOKUP(AL206,'විෂය තොරතුරු'!$P$24:$Q$28,2))))</f>
        <v/>
      </c>
      <c r="BX206" s="171" t="str">
        <f aca="false">IF($B206="","",COUNTIF($AP206:$BW206,"A"))</f>
        <v/>
      </c>
      <c r="BY206" s="171" t="str">
        <f aca="false">IF($B206="","",COUNTIF($AP206:$BW206,"B"))</f>
        <v/>
      </c>
      <c r="BZ206" s="171" t="str">
        <f aca="false">IF($B206="","",COUNTIF($AP206:$BW206,"C"))</f>
        <v/>
      </c>
      <c r="CA206" s="171" t="str">
        <f aca="false">IF($B206="","",COUNTIF($AP206:$BW206,"S"))</f>
        <v/>
      </c>
      <c r="CB206" s="171" t="str">
        <f aca="false">IF($B206="","",COUNTIF($AP206:$BW206,"W"))</f>
        <v/>
      </c>
      <c r="CC206" s="171" t="str">
        <f aca="false">IF(B206="","",SUM(BX206:CA206))</f>
        <v/>
      </c>
      <c r="CD206" s="169" t="str">
        <f aca="false">IF(B206="","",SUM(BX206:BZ206))</f>
        <v/>
      </c>
      <c r="CE206" s="172" t="str">
        <f aca="false">IF(B206="","",IF(AND(CC206&gt;=6,CD206&gt;=3,OR(E206&gt;=35,F206&gt;=35),L206&gt;=35),"6/3 සමත්",IF(AND(CC206&gt;=5,CD206&gt;=3,OR(E206&gt;=35,F206&gt;=35,L206&gt;=35)),"5/3 සමත්",IF(AND(CC206&gt;=4,CD206&gt;=1,OR(E206&gt;=20,F206&gt;=20,L206&gt;=20)),"සමත් කළ හැකි",IF(CB206=9,"W9","අසමත් ?")))))</f>
        <v/>
      </c>
    </row>
    <row r="207" customFormat="false" ht="13.8" hidden="false" customHeight="false" outlineLevel="0" collapsed="false">
      <c r="A207" s="160" t="n">
        <v>22</v>
      </c>
      <c r="B207" s="161"/>
      <c r="C207" s="161"/>
      <c r="D207" s="162"/>
      <c r="E207" s="163"/>
      <c r="F207" s="164"/>
      <c r="G207" s="163"/>
      <c r="H207" s="165"/>
      <c r="I207" s="165"/>
      <c r="J207" s="164"/>
      <c r="K207" s="163"/>
      <c r="L207" s="165"/>
      <c r="M207" s="165"/>
      <c r="N207" s="164"/>
      <c r="O207" s="163"/>
      <c r="P207" s="165"/>
      <c r="Q207" s="165"/>
      <c r="R207" s="165"/>
      <c r="S207" s="165"/>
      <c r="T207" s="165"/>
      <c r="U207" s="165"/>
      <c r="V207" s="164"/>
      <c r="W207" s="163"/>
      <c r="X207" s="165"/>
      <c r="Y207" s="165"/>
      <c r="Z207" s="165"/>
      <c r="AA207" s="165"/>
      <c r="AB207" s="165"/>
      <c r="AC207" s="165"/>
      <c r="AD207" s="164"/>
      <c r="AE207" s="163"/>
      <c r="AF207" s="165"/>
      <c r="AG207" s="165"/>
      <c r="AH207" s="165"/>
      <c r="AI207" s="165"/>
      <c r="AJ207" s="165"/>
      <c r="AK207" s="165"/>
      <c r="AL207" s="166"/>
      <c r="AM207" s="167" t="str">
        <f aca="false">IF(B207="","",SUM(E207:AL207))</f>
        <v/>
      </c>
      <c r="AN207" s="168" t="str">
        <f aca="false">IF(B207="","",AM207/9)</f>
        <v/>
      </c>
      <c r="AO207" s="169" t="str">
        <f aca="false">IF(B207="","",IF(AM207=0,"-",RANK(AM207,$AM$186:$AM$235,0)))</f>
        <v/>
      </c>
      <c r="AP207" s="167" t="str">
        <f aca="false">IF(E207="","",IF(E207="-","-",IF(UPPER(E207)="AB","+",VLOOKUP(E207,'විෂය තොරතුරු'!$P$24:$Q$28,2))))</f>
        <v/>
      </c>
      <c r="AQ207" s="168" t="str">
        <f aca="false">IF(F207="","",IF(F207="-","-",IF(UPPER(F207)="AB","+",VLOOKUP(F207,'විෂය තොරතුරු'!$P$24:$Q$28,2))))</f>
        <v/>
      </c>
      <c r="AR207" s="168" t="str">
        <f aca="false">IF(G207="","",IF(G207="-","-",IF(UPPER(G207)="AB","+",VLOOKUP(G207,'විෂය තොරතුරු'!$P$24:$Q$28,2))))</f>
        <v/>
      </c>
      <c r="AS207" s="168" t="str">
        <f aca="false">IF(H207="","",IF(H207="-","-",IF(UPPER(H207)="AB","+",VLOOKUP(H207,'විෂය තොරතුරු'!$P$24:$Q$28,2))))</f>
        <v/>
      </c>
      <c r="AT207" s="168" t="str">
        <f aca="false">IF(I207="","",IF(I207="-","-",IF(UPPER(I207)="AB","+",VLOOKUP(I207,'විෂය තොරතුරු'!$P$24:$Q$28,2))))</f>
        <v/>
      </c>
      <c r="AU207" s="170" t="str">
        <f aca="false">IF(J207="","",IF(J207="-","-",IF(UPPER(J207)="AB","+",VLOOKUP(J207,'විෂය තොරතුරු'!$P$24:$Q$28,2))))</f>
        <v/>
      </c>
      <c r="AV207" s="171" t="str">
        <f aca="false">IF(K207="","",IF(K207="-","-",IF(UPPER(K207)="AB","+",VLOOKUP(K207,'විෂය තොරතුරු'!$P$24:$Q$28,2))))</f>
        <v/>
      </c>
      <c r="AW207" s="168" t="str">
        <f aca="false">IF(L207="","",IF(L207="-","-",IF(UPPER(L207)="AB","+",VLOOKUP(L207,'විෂය තොරතුරු'!$P$24:$Q$28,2))))</f>
        <v/>
      </c>
      <c r="AX207" s="168" t="str">
        <f aca="false">IF(M207="","",IF(M207="-","-",IF(UPPER(M207)="AB","+",VLOOKUP(M207,'විෂය තොරතුරු'!$P$24:$Q$28,2))))</f>
        <v/>
      </c>
      <c r="AY207" s="169" t="str">
        <f aca="false">IF(N207="","",IF(N207="-","-",IF(UPPER(N207)="AB","+",VLOOKUP(N207,'විෂය තොරතුරු'!$P$24:$Q$28,2))))</f>
        <v/>
      </c>
      <c r="AZ207" s="167" t="str">
        <f aca="false">IF(O207="","",IF(O207="-","-",IF(UPPER(O207)="AB","+",VLOOKUP(O207,'විෂය තොරතුරු'!$P$24:$Q$28,2))))</f>
        <v/>
      </c>
      <c r="BA207" s="168" t="str">
        <f aca="false">IF(P207="","",IF(P207="-","-",IF(UPPER(P207)="AB","+",VLOOKUP(P207,'විෂය තොරතුරු'!$P$24:$Q$28,2))))</f>
        <v/>
      </c>
      <c r="BB207" s="168" t="str">
        <f aca="false">IF(Q207="","",IF(Q207="-","-",IF(UPPER(Q207)="AB","+",VLOOKUP(Q207,'විෂය තොරතුරු'!$P$24:$Q$28,2))))</f>
        <v/>
      </c>
      <c r="BC207" s="168" t="str">
        <f aca="false">IF(R207="","",IF(R207="-","-",IF(UPPER(R207)="AB","+",VLOOKUP(R207,'විෂය තොරතුරු'!$P$24:$Q$28,2))))</f>
        <v/>
      </c>
      <c r="BD207" s="168" t="str">
        <f aca="false">IF(S207="","",IF(S207="-","-",IF(UPPER(S207)="AB","+",VLOOKUP(S207,'විෂය තොරතුරු'!$P$24:$Q$28,2))))</f>
        <v/>
      </c>
      <c r="BE207" s="168" t="str">
        <f aca="false">IF(T207="","",IF(T207="-","-",IF(UPPER(T207)="AB","+",VLOOKUP(T207,'විෂය තොරතුරු'!$P$24:$Q$28,2))))</f>
        <v/>
      </c>
      <c r="BF207" s="168" t="str">
        <f aca="false">IF(U207="","",IF(U207="-","-",IF(UPPER(U207)="AB","+",VLOOKUP(U207,'විෂය තොරතුරු'!$P$24:$Q$28,2))))</f>
        <v/>
      </c>
      <c r="BG207" s="170" t="str">
        <f aca="false">IF(V207="","",IF(V207="-","-",IF(UPPER(V207)="AB","+",VLOOKUP(V207,'විෂය තොරතුරු'!$P$24:$Q$28,2))))</f>
        <v/>
      </c>
      <c r="BH207" s="171" t="str">
        <f aca="false">IF(W207="","",IF(W207="-","-",IF(UPPER(W207)="AB","+",VLOOKUP(W207,'විෂය තොරතුරු'!$P$24:$Q$28,2))))</f>
        <v/>
      </c>
      <c r="BI207" s="168" t="str">
        <f aca="false">IF(X207="","",IF(X207="-","-",IF(UPPER(X207)="AB","+",VLOOKUP(X207,'විෂය තොරතුරු'!$P$24:$Q$28,2))))</f>
        <v/>
      </c>
      <c r="BJ207" s="168" t="str">
        <f aca="false">IF(Y207="","",IF(Y207="-","-",IF(UPPER(Y207)="AB","+",VLOOKUP(Y207,'විෂය තොරතුරු'!$P$24:$Q$28,2))))</f>
        <v/>
      </c>
      <c r="BK207" s="168" t="str">
        <f aca="false">IF(Z207="","",IF(Z207="-","-",IF(UPPER(Z207)="AB","+",VLOOKUP(Z207,'විෂය තොරතුරු'!$P$24:$Q$28,2))))</f>
        <v/>
      </c>
      <c r="BL207" s="168" t="str">
        <f aca="false">IF(AA207="","",IF(AA207="-","-",IF(UPPER(AA207)="AB","+",VLOOKUP(AA207,'විෂය තොරතුරු'!$P$24:$Q$28,2))))</f>
        <v/>
      </c>
      <c r="BM207" s="168" t="str">
        <f aca="false">IF(AB207="","",IF(AB207="-","-",IF(UPPER(AB207)="AB","+",VLOOKUP(AB207,'විෂය තොරතුරු'!$P$24:$Q$28,2))))</f>
        <v/>
      </c>
      <c r="BN207" s="168" t="str">
        <f aca="false">IF(AC207="","",IF(AC207="-","-",IF(UPPER(AC207)="AB","+",VLOOKUP(AC207,'විෂය තොරතුරු'!$P$24:$Q$28,2))))</f>
        <v/>
      </c>
      <c r="BO207" s="169" t="str">
        <f aca="false">IF(AD207="","",IF(AD207="-","-",IF(UPPER(AD207)="AB","+",VLOOKUP(AD207,'විෂය තොරතුරු'!$P$24:$Q$28,2))))</f>
        <v/>
      </c>
      <c r="BP207" s="171" t="str">
        <f aca="false">IF(AE207="","",IF(AE207="-","-",IF(UPPER(AE207)="AB","+",VLOOKUP(AE207,'විෂය තොරතුරු'!$P$24:$Q$28,2))))</f>
        <v/>
      </c>
      <c r="BQ207" s="168" t="str">
        <f aca="false">IF(AF207="","",IF(AF207="-","-",IF(UPPER(AF207)="AB","+",VLOOKUP(AF207,'විෂය තොරතුරු'!$P$24:$Q$28,2))))</f>
        <v/>
      </c>
      <c r="BR207" s="168" t="str">
        <f aca="false">IF(AG207="","",IF(AG207="-","-",IF(UPPER(AG207)="AB","+",VLOOKUP(AG207,'විෂය තොරතුරු'!$P$24:$Q$28,2))))</f>
        <v/>
      </c>
      <c r="BS207" s="168" t="str">
        <f aca="false">IF(AH207="","",IF(AH207="-","-",IF(UPPER(AH207)="AB","+",VLOOKUP(AH207,'විෂය තොරතුරු'!$P$24:$Q$28,2))))</f>
        <v/>
      </c>
      <c r="BT207" s="168" t="str">
        <f aca="false">IF(AI207="","",IF(AI207="-","-",IF(UPPER(AI207)="AB","+",VLOOKUP(AI207,'විෂය තොරතුරු'!$P$24:$Q$28,2))))</f>
        <v/>
      </c>
      <c r="BU207" s="168" t="str">
        <f aca="false">IF(AJ207="","",IF(AJ207="-","-",IF(UPPER(AJ207)="AB","+",VLOOKUP(AJ207,'විෂය තොරතුරු'!$P$24:$Q$28,2))))</f>
        <v/>
      </c>
      <c r="BV207" s="168" t="str">
        <f aca="false">IF(AK207="","",IF(AK207="-","-",IF(UPPER(AK207)="AB","+",VLOOKUP(AK207,'විෂය තොරතුරු'!$P$24:$Q$28,2))))</f>
        <v/>
      </c>
      <c r="BW207" s="169" t="str">
        <f aca="false">IF(AL207="","",IF(AL207="-","-",IF(UPPER(AL207)="AB","+",VLOOKUP(AL207,'විෂය තොරතුරු'!$P$24:$Q$28,2))))</f>
        <v/>
      </c>
      <c r="BX207" s="171" t="str">
        <f aca="false">IF($B207="","",COUNTIF($AP207:$BW207,"A"))</f>
        <v/>
      </c>
      <c r="BY207" s="171" t="str">
        <f aca="false">IF($B207="","",COUNTIF($AP207:$BW207,"B"))</f>
        <v/>
      </c>
      <c r="BZ207" s="171" t="str">
        <f aca="false">IF($B207="","",COUNTIF($AP207:$BW207,"C"))</f>
        <v/>
      </c>
      <c r="CA207" s="171" t="str">
        <f aca="false">IF($B207="","",COUNTIF($AP207:$BW207,"S"))</f>
        <v/>
      </c>
      <c r="CB207" s="171" t="str">
        <f aca="false">IF($B207="","",COUNTIF($AP207:$BW207,"W"))</f>
        <v/>
      </c>
      <c r="CC207" s="171" t="str">
        <f aca="false">IF(B207="","",SUM(BX207:CA207))</f>
        <v/>
      </c>
      <c r="CD207" s="169" t="str">
        <f aca="false">IF(B207="","",SUM(BX207:BZ207))</f>
        <v/>
      </c>
      <c r="CE207" s="172" t="str">
        <f aca="false">IF(B207="","",IF(AND(CC207&gt;=6,CD207&gt;=3,OR(E207&gt;=35,F207&gt;=35),L207&gt;=35),"6/3 සමත්",IF(AND(CC207&gt;=5,CD207&gt;=3,OR(E207&gt;=35,F207&gt;=35,L207&gt;=35)),"5/3 සමත්",IF(AND(CC207&gt;=4,CD207&gt;=1,OR(E207&gt;=20,F207&gt;=20,L207&gt;=20)),"සමත් කළ හැකි",IF(CB207=9,"W9","අසමත් ?")))))</f>
        <v/>
      </c>
    </row>
    <row r="208" customFormat="false" ht="13.8" hidden="false" customHeight="false" outlineLevel="0" collapsed="false">
      <c r="A208" s="160" t="n">
        <v>23</v>
      </c>
      <c r="B208" s="161"/>
      <c r="C208" s="161"/>
      <c r="D208" s="162"/>
      <c r="E208" s="163"/>
      <c r="F208" s="164"/>
      <c r="G208" s="163"/>
      <c r="H208" s="165"/>
      <c r="I208" s="165"/>
      <c r="J208" s="164"/>
      <c r="K208" s="163"/>
      <c r="L208" s="165"/>
      <c r="M208" s="165"/>
      <c r="N208" s="164"/>
      <c r="O208" s="163"/>
      <c r="P208" s="165"/>
      <c r="Q208" s="165"/>
      <c r="R208" s="165"/>
      <c r="S208" s="165"/>
      <c r="T208" s="165"/>
      <c r="U208" s="165"/>
      <c r="V208" s="164"/>
      <c r="W208" s="163"/>
      <c r="X208" s="165"/>
      <c r="Y208" s="165"/>
      <c r="Z208" s="165"/>
      <c r="AA208" s="165"/>
      <c r="AB208" s="165"/>
      <c r="AC208" s="165"/>
      <c r="AD208" s="164"/>
      <c r="AE208" s="163"/>
      <c r="AF208" s="165"/>
      <c r="AG208" s="165"/>
      <c r="AH208" s="165"/>
      <c r="AI208" s="165"/>
      <c r="AJ208" s="165"/>
      <c r="AK208" s="165"/>
      <c r="AL208" s="166"/>
      <c r="AM208" s="167" t="str">
        <f aca="false">IF(B208="","",SUM(E208:AL208))</f>
        <v/>
      </c>
      <c r="AN208" s="168" t="str">
        <f aca="false">IF(B208="","",AM208/9)</f>
        <v/>
      </c>
      <c r="AO208" s="169" t="str">
        <f aca="false">IF(B208="","",IF(AM208=0,"-",RANK(AM208,$AM$186:$AM$235,0)))</f>
        <v/>
      </c>
      <c r="AP208" s="167" t="str">
        <f aca="false">IF(E208="","",IF(E208="-","-",IF(UPPER(E208)="AB","+",VLOOKUP(E208,'විෂය තොරතුරු'!$P$24:$Q$28,2))))</f>
        <v/>
      </c>
      <c r="AQ208" s="168" t="str">
        <f aca="false">IF(F208="","",IF(F208="-","-",IF(UPPER(F208)="AB","+",VLOOKUP(F208,'විෂය තොරතුරු'!$P$24:$Q$28,2))))</f>
        <v/>
      </c>
      <c r="AR208" s="168" t="str">
        <f aca="false">IF(G208="","",IF(G208="-","-",IF(UPPER(G208)="AB","+",VLOOKUP(G208,'විෂය තොරතුරු'!$P$24:$Q$28,2))))</f>
        <v/>
      </c>
      <c r="AS208" s="168" t="str">
        <f aca="false">IF(H208="","",IF(H208="-","-",IF(UPPER(H208)="AB","+",VLOOKUP(H208,'විෂය තොරතුරු'!$P$24:$Q$28,2))))</f>
        <v/>
      </c>
      <c r="AT208" s="168" t="str">
        <f aca="false">IF(I208="","",IF(I208="-","-",IF(UPPER(I208)="AB","+",VLOOKUP(I208,'විෂය තොරතුරු'!$P$24:$Q$28,2))))</f>
        <v/>
      </c>
      <c r="AU208" s="170" t="str">
        <f aca="false">IF(J208="","",IF(J208="-","-",IF(UPPER(J208)="AB","+",VLOOKUP(J208,'විෂය තොරතුරු'!$P$24:$Q$28,2))))</f>
        <v/>
      </c>
      <c r="AV208" s="171" t="str">
        <f aca="false">IF(K208="","",IF(K208="-","-",IF(UPPER(K208)="AB","+",VLOOKUP(K208,'විෂය තොරතුරු'!$P$24:$Q$28,2))))</f>
        <v/>
      </c>
      <c r="AW208" s="168" t="str">
        <f aca="false">IF(L208="","",IF(L208="-","-",IF(UPPER(L208)="AB","+",VLOOKUP(L208,'විෂය තොරතුරු'!$P$24:$Q$28,2))))</f>
        <v/>
      </c>
      <c r="AX208" s="168" t="str">
        <f aca="false">IF(M208="","",IF(M208="-","-",IF(UPPER(M208)="AB","+",VLOOKUP(M208,'විෂය තොරතුරු'!$P$24:$Q$28,2))))</f>
        <v/>
      </c>
      <c r="AY208" s="169" t="str">
        <f aca="false">IF(N208="","",IF(N208="-","-",IF(UPPER(N208)="AB","+",VLOOKUP(N208,'විෂය තොරතුරු'!$P$24:$Q$28,2))))</f>
        <v/>
      </c>
      <c r="AZ208" s="167" t="str">
        <f aca="false">IF(O208="","",IF(O208="-","-",IF(UPPER(O208)="AB","+",VLOOKUP(O208,'විෂය තොරතුරු'!$P$24:$Q$28,2))))</f>
        <v/>
      </c>
      <c r="BA208" s="168" t="str">
        <f aca="false">IF(P208="","",IF(P208="-","-",IF(UPPER(P208)="AB","+",VLOOKUP(P208,'විෂය තොරතුරු'!$P$24:$Q$28,2))))</f>
        <v/>
      </c>
      <c r="BB208" s="168" t="str">
        <f aca="false">IF(Q208="","",IF(Q208="-","-",IF(UPPER(Q208)="AB","+",VLOOKUP(Q208,'විෂය තොරතුරු'!$P$24:$Q$28,2))))</f>
        <v/>
      </c>
      <c r="BC208" s="168" t="str">
        <f aca="false">IF(R208="","",IF(R208="-","-",IF(UPPER(R208)="AB","+",VLOOKUP(R208,'විෂය තොරතුරු'!$P$24:$Q$28,2))))</f>
        <v/>
      </c>
      <c r="BD208" s="168" t="str">
        <f aca="false">IF(S208="","",IF(S208="-","-",IF(UPPER(S208)="AB","+",VLOOKUP(S208,'විෂය තොරතුරු'!$P$24:$Q$28,2))))</f>
        <v/>
      </c>
      <c r="BE208" s="168" t="str">
        <f aca="false">IF(T208="","",IF(T208="-","-",IF(UPPER(T208)="AB","+",VLOOKUP(T208,'විෂය තොරතුරු'!$P$24:$Q$28,2))))</f>
        <v/>
      </c>
      <c r="BF208" s="168" t="str">
        <f aca="false">IF(U208="","",IF(U208="-","-",IF(UPPER(U208)="AB","+",VLOOKUP(U208,'විෂය තොරතුරු'!$P$24:$Q$28,2))))</f>
        <v/>
      </c>
      <c r="BG208" s="170" t="str">
        <f aca="false">IF(V208="","",IF(V208="-","-",IF(UPPER(V208)="AB","+",VLOOKUP(V208,'විෂය තොරතුරු'!$P$24:$Q$28,2))))</f>
        <v/>
      </c>
      <c r="BH208" s="171" t="str">
        <f aca="false">IF(W208="","",IF(W208="-","-",IF(UPPER(W208)="AB","+",VLOOKUP(W208,'විෂය තොරතුරු'!$P$24:$Q$28,2))))</f>
        <v/>
      </c>
      <c r="BI208" s="168" t="str">
        <f aca="false">IF(X208="","",IF(X208="-","-",IF(UPPER(X208)="AB","+",VLOOKUP(X208,'විෂය තොරතුරු'!$P$24:$Q$28,2))))</f>
        <v/>
      </c>
      <c r="BJ208" s="168" t="str">
        <f aca="false">IF(Y208="","",IF(Y208="-","-",IF(UPPER(Y208)="AB","+",VLOOKUP(Y208,'විෂය තොරතුරු'!$P$24:$Q$28,2))))</f>
        <v/>
      </c>
      <c r="BK208" s="168" t="str">
        <f aca="false">IF(Z208="","",IF(Z208="-","-",IF(UPPER(Z208)="AB","+",VLOOKUP(Z208,'විෂය තොරතුරු'!$P$24:$Q$28,2))))</f>
        <v/>
      </c>
      <c r="BL208" s="168" t="str">
        <f aca="false">IF(AA208="","",IF(AA208="-","-",IF(UPPER(AA208)="AB","+",VLOOKUP(AA208,'විෂය තොරතුරු'!$P$24:$Q$28,2))))</f>
        <v/>
      </c>
      <c r="BM208" s="168" t="str">
        <f aca="false">IF(AB208="","",IF(AB208="-","-",IF(UPPER(AB208)="AB","+",VLOOKUP(AB208,'විෂය තොරතුරු'!$P$24:$Q$28,2))))</f>
        <v/>
      </c>
      <c r="BN208" s="168" t="str">
        <f aca="false">IF(AC208="","",IF(AC208="-","-",IF(UPPER(AC208)="AB","+",VLOOKUP(AC208,'විෂය තොරතුරු'!$P$24:$Q$28,2))))</f>
        <v/>
      </c>
      <c r="BO208" s="169" t="str">
        <f aca="false">IF(AD208="","",IF(AD208="-","-",IF(UPPER(AD208)="AB","+",VLOOKUP(AD208,'විෂය තොරතුරු'!$P$24:$Q$28,2))))</f>
        <v/>
      </c>
      <c r="BP208" s="171" t="str">
        <f aca="false">IF(AE208="","",IF(AE208="-","-",IF(UPPER(AE208)="AB","+",VLOOKUP(AE208,'විෂය තොරතුරු'!$P$24:$Q$28,2))))</f>
        <v/>
      </c>
      <c r="BQ208" s="168" t="str">
        <f aca="false">IF(AF208="","",IF(AF208="-","-",IF(UPPER(AF208)="AB","+",VLOOKUP(AF208,'විෂය තොරතුරු'!$P$24:$Q$28,2))))</f>
        <v/>
      </c>
      <c r="BR208" s="168" t="str">
        <f aca="false">IF(AG208="","",IF(AG208="-","-",IF(UPPER(AG208)="AB","+",VLOOKUP(AG208,'විෂය තොරතුරු'!$P$24:$Q$28,2))))</f>
        <v/>
      </c>
      <c r="BS208" s="168" t="str">
        <f aca="false">IF(AH208="","",IF(AH208="-","-",IF(UPPER(AH208)="AB","+",VLOOKUP(AH208,'විෂය තොරතුරු'!$P$24:$Q$28,2))))</f>
        <v/>
      </c>
      <c r="BT208" s="168" t="str">
        <f aca="false">IF(AI208="","",IF(AI208="-","-",IF(UPPER(AI208)="AB","+",VLOOKUP(AI208,'විෂය තොරතුරු'!$P$24:$Q$28,2))))</f>
        <v/>
      </c>
      <c r="BU208" s="168" t="str">
        <f aca="false">IF(AJ208="","",IF(AJ208="-","-",IF(UPPER(AJ208)="AB","+",VLOOKUP(AJ208,'විෂය තොරතුරු'!$P$24:$Q$28,2))))</f>
        <v/>
      </c>
      <c r="BV208" s="168" t="str">
        <f aca="false">IF(AK208="","",IF(AK208="-","-",IF(UPPER(AK208)="AB","+",VLOOKUP(AK208,'විෂය තොරතුරු'!$P$24:$Q$28,2))))</f>
        <v/>
      </c>
      <c r="BW208" s="169" t="str">
        <f aca="false">IF(AL208="","",IF(AL208="-","-",IF(UPPER(AL208)="AB","+",VLOOKUP(AL208,'විෂය තොරතුරු'!$P$24:$Q$28,2))))</f>
        <v/>
      </c>
      <c r="BX208" s="171" t="str">
        <f aca="false">IF($B208="","",COUNTIF($AP208:$BW208,"A"))</f>
        <v/>
      </c>
      <c r="BY208" s="171" t="str">
        <f aca="false">IF($B208="","",COUNTIF($AP208:$BW208,"B"))</f>
        <v/>
      </c>
      <c r="BZ208" s="171" t="str">
        <f aca="false">IF($B208="","",COUNTIF($AP208:$BW208,"C"))</f>
        <v/>
      </c>
      <c r="CA208" s="171" t="str">
        <f aca="false">IF($B208="","",COUNTIF($AP208:$BW208,"S"))</f>
        <v/>
      </c>
      <c r="CB208" s="171" t="str">
        <f aca="false">IF($B208="","",COUNTIF($AP208:$BW208,"W"))</f>
        <v/>
      </c>
      <c r="CC208" s="171" t="str">
        <f aca="false">IF(B208="","",SUM(BX208:CA208))</f>
        <v/>
      </c>
      <c r="CD208" s="169" t="str">
        <f aca="false">IF(B208="","",SUM(BX208:BZ208))</f>
        <v/>
      </c>
      <c r="CE208" s="172" t="str">
        <f aca="false">IF(B208="","",IF(AND(CC208&gt;=6,CD208&gt;=3,OR(E208&gt;=35,F208&gt;=35),L208&gt;=35),"6/3 සමත්",IF(AND(CC208&gt;=5,CD208&gt;=3,OR(E208&gt;=35,F208&gt;=35,L208&gt;=35)),"5/3 සමත්",IF(AND(CC208&gt;=4,CD208&gt;=1,OR(E208&gt;=20,F208&gt;=20,L208&gt;=20)),"සමත් කළ හැකි",IF(CB208=9,"W9","අසමත් ?")))))</f>
        <v/>
      </c>
    </row>
    <row r="209" customFormat="false" ht="13.8" hidden="false" customHeight="false" outlineLevel="0" collapsed="false">
      <c r="A209" s="160" t="n">
        <v>24</v>
      </c>
      <c r="B209" s="161"/>
      <c r="C209" s="161"/>
      <c r="D209" s="162"/>
      <c r="E209" s="163"/>
      <c r="F209" s="164"/>
      <c r="G209" s="163"/>
      <c r="H209" s="165"/>
      <c r="I209" s="165"/>
      <c r="J209" s="164"/>
      <c r="K209" s="163"/>
      <c r="L209" s="165"/>
      <c r="M209" s="165"/>
      <c r="N209" s="164"/>
      <c r="O209" s="163"/>
      <c r="P209" s="165"/>
      <c r="Q209" s="165"/>
      <c r="R209" s="165"/>
      <c r="S209" s="165"/>
      <c r="T209" s="165"/>
      <c r="U209" s="165"/>
      <c r="V209" s="164"/>
      <c r="W209" s="163"/>
      <c r="X209" s="165"/>
      <c r="Y209" s="165"/>
      <c r="Z209" s="165"/>
      <c r="AA209" s="165"/>
      <c r="AB209" s="165"/>
      <c r="AC209" s="165"/>
      <c r="AD209" s="164"/>
      <c r="AE209" s="163"/>
      <c r="AF209" s="165"/>
      <c r="AG209" s="165"/>
      <c r="AH209" s="165"/>
      <c r="AI209" s="165"/>
      <c r="AJ209" s="165"/>
      <c r="AK209" s="165"/>
      <c r="AL209" s="166"/>
      <c r="AM209" s="167" t="str">
        <f aca="false">IF(B209="","",SUM(E209:AL209))</f>
        <v/>
      </c>
      <c r="AN209" s="168" t="str">
        <f aca="false">IF(B209="","",AM209/9)</f>
        <v/>
      </c>
      <c r="AO209" s="169" t="str">
        <f aca="false">IF(B209="","",IF(AM209=0,"-",RANK(AM209,$AM$186:$AM$235,0)))</f>
        <v/>
      </c>
      <c r="AP209" s="167" t="str">
        <f aca="false">IF(E209="","",IF(E209="-","-",IF(UPPER(E209)="AB","+",VLOOKUP(E209,'විෂය තොරතුරු'!$P$24:$Q$28,2))))</f>
        <v/>
      </c>
      <c r="AQ209" s="168" t="str">
        <f aca="false">IF(F209="","",IF(F209="-","-",IF(UPPER(F209)="AB","+",VLOOKUP(F209,'විෂය තොරතුරු'!$P$24:$Q$28,2))))</f>
        <v/>
      </c>
      <c r="AR209" s="168" t="str">
        <f aca="false">IF(G209="","",IF(G209="-","-",IF(UPPER(G209)="AB","+",VLOOKUP(G209,'විෂය තොරතුරු'!$P$24:$Q$28,2))))</f>
        <v/>
      </c>
      <c r="AS209" s="168" t="str">
        <f aca="false">IF(H209="","",IF(H209="-","-",IF(UPPER(H209)="AB","+",VLOOKUP(H209,'විෂය තොරතුරු'!$P$24:$Q$28,2))))</f>
        <v/>
      </c>
      <c r="AT209" s="168" t="str">
        <f aca="false">IF(I209="","",IF(I209="-","-",IF(UPPER(I209)="AB","+",VLOOKUP(I209,'විෂය තොරතුරු'!$P$24:$Q$28,2))))</f>
        <v/>
      </c>
      <c r="AU209" s="170" t="str">
        <f aca="false">IF(J209="","",IF(J209="-","-",IF(UPPER(J209)="AB","+",VLOOKUP(J209,'විෂය තොරතුරු'!$P$24:$Q$28,2))))</f>
        <v/>
      </c>
      <c r="AV209" s="171" t="str">
        <f aca="false">IF(K209="","",IF(K209="-","-",IF(UPPER(K209)="AB","+",VLOOKUP(K209,'විෂය තොරතුරු'!$P$24:$Q$28,2))))</f>
        <v/>
      </c>
      <c r="AW209" s="168" t="str">
        <f aca="false">IF(L209="","",IF(L209="-","-",IF(UPPER(L209)="AB","+",VLOOKUP(L209,'විෂය තොරතුරු'!$P$24:$Q$28,2))))</f>
        <v/>
      </c>
      <c r="AX209" s="168" t="str">
        <f aca="false">IF(M209="","",IF(M209="-","-",IF(UPPER(M209)="AB","+",VLOOKUP(M209,'විෂය තොරතුරු'!$P$24:$Q$28,2))))</f>
        <v/>
      </c>
      <c r="AY209" s="169" t="str">
        <f aca="false">IF(N209="","",IF(N209="-","-",IF(UPPER(N209)="AB","+",VLOOKUP(N209,'විෂය තොරතුරු'!$P$24:$Q$28,2))))</f>
        <v/>
      </c>
      <c r="AZ209" s="167" t="str">
        <f aca="false">IF(O209="","",IF(O209="-","-",IF(UPPER(O209)="AB","+",VLOOKUP(O209,'විෂය තොරතුරු'!$P$24:$Q$28,2))))</f>
        <v/>
      </c>
      <c r="BA209" s="168" t="str">
        <f aca="false">IF(P209="","",IF(P209="-","-",IF(UPPER(P209)="AB","+",VLOOKUP(P209,'විෂය තොරතුරු'!$P$24:$Q$28,2))))</f>
        <v/>
      </c>
      <c r="BB209" s="168" t="str">
        <f aca="false">IF(Q209="","",IF(Q209="-","-",IF(UPPER(Q209)="AB","+",VLOOKUP(Q209,'විෂය තොරතුරු'!$P$24:$Q$28,2))))</f>
        <v/>
      </c>
      <c r="BC209" s="168" t="str">
        <f aca="false">IF(R209="","",IF(R209="-","-",IF(UPPER(R209)="AB","+",VLOOKUP(R209,'විෂය තොරතුරු'!$P$24:$Q$28,2))))</f>
        <v/>
      </c>
      <c r="BD209" s="168" t="str">
        <f aca="false">IF(S209="","",IF(S209="-","-",IF(UPPER(S209)="AB","+",VLOOKUP(S209,'විෂය තොරතුරු'!$P$24:$Q$28,2))))</f>
        <v/>
      </c>
      <c r="BE209" s="168" t="str">
        <f aca="false">IF(T209="","",IF(T209="-","-",IF(UPPER(T209)="AB","+",VLOOKUP(T209,'විෂය තොරතුරු'!$P$24:$Q$28,2))))</f>
        <v/>
      </c>
      <c r="BF209" s="168" t="str">
        <f aca="false">IF(U209="","",IF(U209="-","-",IF(UPPER(U209)="AB","+",VLOOKUP(U209,'විෂය තොරතුරු'!$P$24:$Q$28,2))))</f>
        <v/>
      </c>
      <c r="BG209" s="170" t="str">
        <f aca="false">IF(V209="","",IF(V209="-","-",IF(UPPER(V209)="AB","+",VLOOKUP(V209,'විෂය තොරතුරු'!$P$24:$Q$28,2))))</f>
        <v/>
      </c>
      <c r="BH209" s="171" t="str">
        <f aca="false">IF(W209="","",IF(W209="-","-",IF(UPPER(W209)="AB","+",VLOOKUP(W209,'විෂය තොරතුරු'!$P$24:$Q$28,2))))</f>
        <v/>
      </c>
      <c r="BI209" s="168" t="str">
        <f aca="false">IF(X209="","",IF(X209="-","-",IF(UPPER(X209)="AB","+",VLOOKUP(X209,'විෂය තොරතුරු'!$P$24:$Q$28,2))))</f>
        <v/>
      </c>
      <c r="BJ209" s="168" t="str">
        <f aca="false">IF(Y209="","",IF(Y209="-","-",IF(UPPER(Y209)="AB","+",VLOOKUP(Y209,'විෂය තොරතුරු'!$P$24:$Q$28,2))))</f>
        <v/>
      </c>
      <c r="BK209" s="168" t="str">
        <f aca="false">IF(Z209="","",IF(Z209="-","-",IF(UPPER(Z209)="AB","+",VLOOKUP(Z209,'විෂය තොරතුරු'!$P$24:$Q$28,2))))</f>
        <v/>
      </c>
      <c r="BL209" s="168" t="str">
        <f aca="false">IF(AA209="","",IF(AA209="-","-",IF(UPPER(AA209)="AB","+",VLOOKUP(AA209,'විෂය තොරතුරු'!$P$24:$Q$28,2))))</f>
        <v/>
      </c>
      <c r="BM209" s="168" t="str">
        <f aca="false">IF(AB209="","",IF(AB209="-","-",IF(UPPER(AB209)="AB","+",VLOOKUP(AB209,'විෂය තොරතුරු'!$P$24:$Q$28,2))))</f>
        <v/>
      </c>
      <c r="BN209" s="168" t="str">
        <f aca="false">IF(AC209="","",IF(AC209="-","-",IF(UPPER(AC209)="AB","+",VLOOKUP(AC209,'විෂය තොරතුරු'!$P$24:$Q$28,2))))</f>
        <v/>
      </c>
      <c r="BO209" s="169" t="str">
        <f aca="false">IF(AD209="","",IF(AD209="-","-",IF(UPPER(AD209)="AB","+",VLOOKUP(AD209,'විෂය තොරතුරු'!$P$24:$Q$28,2))))</f>
        <v/>
      </c>
      <c r="BP209" s="171" t="str">
        <f aca="false">IF(AE209="","",IF(AE209="-","-",IF(UPPER(AE209)="AB","+",VLOOKUP(AE209,'විෂය තොරතුරු'!$P$24:$Q$28,2))))</f>
        <v/>
      </c>
      <c r="BQ209" s="168" t="str">
        <f aca="false">IF(AF209="","",IF(AF209="-","-",IF(UPPER(AF209)="AB","+",VLOOKUP(AF209,'විෂය තොරතුරු'!$P$24:$Q$28,2))))</f>
        <v/>
      </c>
      <c r="BR209" s="168" t="str">
        <f aca="false">IF(AG209="","",IF(AG209="-","-",IF(UPPER(AG209)="AB","+",VLOOKUP(AG209,'විෂය තොරතුරු'!$P$24:$Q$28,2))))</f>
        <v/>
      </c>
      <c r="BS209" s="168" t="str">
        <f aca="false">IF(AH209="","",IF(AH209="-","-",IF(UPPER(AH209)="AB","+",VLOOKUP(AH209,'විෂය තොරතුරු'!$P$24:$Q$28,2))))</f>
        <v/>
      </c>
      <c r="BT209" s="168" t="str">
        <f aca="false">IF(AI209="","",IF(AI209="-","-",IF(UPPER(AI209)="AB","+",VLOOKUP(AI209,'විෂය තොරතුරු'!$P$24:$Q$28,2))))</f>
        <v/>
      </c>
      <c r="BU209" s="168" t="str">
        <f aca="false">IF(AJ209="","",IF(AJ209="-","-",IF(UPPER(AJ209)="AB","+",VLOOKUP(AJ209,'විෂය තොරතුරු'!$P$24:$Q$28,2))))</f>
        <v/>
      </c>
      <c r="BV209" s="168" t="str">
        <f aca="false">IF(AK209="","",IF(AK209="-","-",IF(UPPER(AK209)="AB","+",VLOOKUP(AK209,'විෂය තොරතුරු'!$P$24:$Q$28,2))))</f>
        <v/>
      </c>
      <c r="BW209" s="169" t="str">
        <f aca="false">IF(AL209="","",IF(AL209="-","-",IF(UPPER(AL209)="AB","+",VLOOKUP(AL209,'විෂය තොරතුරු'!$P$24:$Q$28,2))))</f>
        <v/>
      </c>
      <c r="BX209" s="171" t="str">
        <f aca="false">IF($B209="","",COUNTIF($AP209:$BW209,"A"))</f>
        <v/>
      </c>
      <c r="BY209" s="171" t="str">
        <f aca="false">IF($B209="","",COUNTIF($AP209:$BW209,"B"))</f>
        <v/>
      </c>
      <c r="BZ209" s="171" t="str">
        <f aca="false">IF($B209="","",COUNTIF($AP209:$BW209,"C"))</f>
        <v/>
      </c>
      <c r="CA209" s="171" t="str">
        <f aca="false">IF($B209="","",COUNTIF($AP209:$BW209,"S"))</f>
        <v/>
      </c>
      <c r="CB209" s="171" t="str">
        <f aca="false">IF($B209="","",COUNTIF($AP209:$BW209,"W"))</f>
        <v/>
      </c>
      <c r="CC209" s="171" t="str">
        <f aca="false">IF(B209="","",SUM(BX209:CA209))</f>
        <v/>
      </c>
      <c r="CD209" s="169" t="str">
        <f aca="false">IF(B209="","",SUM(BX209:BZ209))</f>
        <v/>
      </c>
      <c r="CE209" s="172" t="str">
        <f aca="false">IF(B209="","",IF(AND(CC209&gt;=6,CD209&gt;=3,OR(E209&gt;=35,F209&gt;=35),L209&gt;=35),"6/3 සමත්",IF(AND(CC209&gt;=5,CD209&gt;=3,OR(E209&gt;=35,F209&gt;=35,L209&gt;=35)),"5/3 සමත්",IF(AND(CC209&gt;=4,CD209&gt;=1,OR(E209&gt;=20,F209&gt;=20,L209&gt;=20)),"සමත් කළ හැකි",IF(CB209=9,"W9","අසමත් ?")))))</f>
        <v/>
      </c>
    </row>
    <row r="210" customFormat="false" ht="13.8" hidden="false" customHeight="false" outlineLevel="0" collapsed="false">
      <c r="A210" s="160" t="n">
        <v>25</v>
      </c>
      <c r="B210" s="161"/>
      <c r="C210" s="161"/>
      <c r="D210" s="162"/>
      <c r="E210" s="163"/>
      <c r="F210" s="164"/>
      <c r="G210" s="163"/>
      <c r="H210" s="165"/>
      <c r="I210" s="165"/>
      <c r="J210" s="164"/>
      <c r="K210" s="163"/>
      <c r="L210" s="165"/>
      <c r="M210" s="165"/>
      <c r="N210" s="164"/>
      <c r="O210" s="163"/>
      <c r="P210" s="165"/>
      <c r="Q210" s="165"/>
      <c r="R210" s="165"/>
      <c r="S210" s="165"/>
      <c r="T210" s="165"/>
      <c r="U210" s="165"/>
      <c r="V210" s="164"/>
      <c r="W210" s="163"/>
      <c r="X210" s="165"/>
      <c r="Y210" s="165"/>
      <c r="Z210" s="165"/>
      <c r="AA210" s="165"/>
      <c r="AB210" s="165"/>
      <c r="AC210" s="165"/>
      <c r="AD210" s="164"/>
      <c r="AE210" s="163"/>
      <c r="AF210" s="165"/>
      <c r="AG210" s="165"/>
      <c r="AH210" s="165"/>
      <c r="AI210" s="165"/>
      <c r="AJ210" s="165"/>
      <c r="AK210" s="165"/>
      <c r="AL210" s="166"/>
      <c r="AM210" s="167" t="str">
        <f aca="false">IF(B210="","",SUM(E210:AL210))</f>
        <v/>
      </c>
      <c r="AN210" s="168" t="str">
        <f aca="false">IF(B210="","",AM210/9)</f>
        <v/>
      </c>
      <c r="AO210" s="169" t="str">
        <f aca="false">IF(B210="","",IF(AM210=0,"-",RANK(AM210,$AM$186:$AM$235,0)))</f>
        <v/>
      </c>
      <c r="AP210" s="167" t="str">
        <f aca="false">IF(E210="","",IF(E210="-","-",IF(UPPER(E210)="AB","+",VLOOKUP(E210,'විෂය තොරතුරු'!$P$24:$Q$28,2))))</f>
        <v/>
      </c>
      <c r="AQ210" s="168" t="str">
        <f aca="false">IF(F210="","",IF(F210="-","-",IF(UPPER(F210)="AB","+",VLOOKUP(F210,'විෂය තොරතුරු'!$P$24:$Q$28,2))))</f>
        <v/>
      </c>
      <c r="AR210" s="168" t="str">
        <f aca="false">IF(G210="","",IF(G210="-","-",IF(UPPER(G210)="AB","+",VLOOKUP(G210,'විෂය තොරතුරු'!$P$24:$Q$28,2))))</f>
        <v/>
      </c>
      <c r="AS210" s="168" t="str">
        <f aca="false">IF(H210="","",IF(H210="-","-",IF(UPPER(H210)="AB","+",VLOOKUP(H210,'විෂය තොරතුරු'!$P$24:$Q$28,2))))</f>
        <v/>
      </c>
      <c r="AT210" s="168" t="str">
        <f aca="false">IF(I210="","",IF(I210="-","-",IF(UPPER(I210)="AB","+",VLOOKUP(I210,'විෂය තොරතුරු'!$P$24:$Q$28,2))))</f>
        <v/>
      </c>
      <c r="AU210" s="170" t="str">
        <f aca="false">IF(J210="","",IF(J210="-","-",IF(UPPER(J210)="AB","+",VLOOKUP(J210,'විෂය තොරතුරු'!$P$24:$Q$28,2))))</f>
        <v/>
      </c>
      <c r="AV210" s="171" t="str">
        <f aca="false">IF(K210="","",IF(K210="-","-",IF(UPPER(K210)="AB","+",VLOOKUP(K210,'විෂය තොරතුරු'!$P$24:$Q$28,2))))</f>
        <v/>
      </c>
      <c r="AW210" s="168" t="str">
        <f aca="false">IF(L210="","",IF(L210="-","-",IF(UPPER(L210)="AB","+",VLOOKUP(L210,'විෂය තොරතුරු'!$P$24:$Q$28,2))))</f>
        <v/>
      </c>
      <c r="AX210" s="168" t="str">
        <f aca="false">IF(M210="","",IF(M210="-","-",IF(UPPER(M210)="AB","+",VLOOKUP(M210,'විෂය තොරතුරු'!$P$24:$Q$28,2))))</f>
        <v/>
      </c>
      <c r="AY210" s="169" t="str">
        <f aca="false">IF(N210="","",IF(N210="-","-",IF(UPPER(N210)="AB","+",VLOOKUP(N210,'විෂය තොරතුරු'!$P$24:$Q$28,2))))</f>
        <v/>
      </c>
      <c r="AZ210" s="167" t="str">
        <f aca="false">IF(O210="","",IF(O210="-","-",IF(UPPER(O210)="AB","+",VLOOKUP(O210,'විෂය තොරතුරු'!$P$24:$Q$28,2))))</f>
        <v/>
      </c>
      <c r="BA210" s="168" t="str">
        <f aca="false">IF(P210="","",IF(P210="-","-",IF(UPPER(P210)="AB","+",VLOOKUP(P210,'විෂය තොරතුරු'!$P$24:$Q$28,2))))</f>
        <v/>
      </c>
      <c r="BB210" s="168" t="str">
        <f aca="false">IF(Q210="","",IF(Q210="-","-",IF(UPPER(Q210)="AB","+",VLOOKUP(Q210,'විෂය තොරතුරු'!$P$24:$Q$28,2))))</f>
        <v/>
      </c>
      <c r="BC210" s="168" t="str">
        <f aca="false">IF(R210="","",IF(R210="-","-",IF(UPPER(R210)="AB","+",VLOOKUP(R210,'විෂය තොරතුරු'!$P$24:$Q$28,2))))</f>
        <v/>
      </c>
      <c r="BD210" s="168" t="str">
        <f aca="false">IF(S210="","",IF(S210="-","-",IF(UPPER(S210)="AB","+",VLOOKUP(S210,'විෂය තොරතුරු'!$P$24:$Q$28,2))))</f>
        <v/>
      </c>
      <c r="BE210" s="168" t="str">
        <f aca="false">IF(T210="","",IF(T210="-","-",IF(UPPER(T210)="AB","+",VLOOKUP(T210,'විෂය තොරතුරු'!$P$24:$Q$28,2))))</f>
        <v/>
      </c>
      <c r="BF210" s="168" t="str">
        <f aca="false">IF(U210="","",IF(U210="-","-",IF(UPPER(U210)="AB","+",VLOOKUP(U210,'විෂය තොරතුරු'!$P$24:$Q$28,2))))</f>
        <v/>
      </c>
      <c r="BG210" s="170" t="str">
        <f aca="false">IF(V210="","",IF(V210="-","-",IF(UPPER(V210)="AB","+",VLOOKUP(V210,'විෂය තොරතුරු'!$P$24:$Q$28,2))))</f>
        <v/>
      </c>
      <c r="BH210" s="171" t="str">
        <f aca="false">IF(W210="","",IF(W210="-","-",IF(UPPER(W210)="AB","+",VLOOKUP(W210,'විෂය තොරතුරු'!$P$24:$Q$28,2))))</f>
        <v/>
      </c>
      <c r="BI210" s="168" t="str">
        <f aca="false">IF(X210="","",IF(X210="-","-",IF(UPPER(X210)="AB","+",VLOOKUP(X210,'විෂය තොරතුරු'!$P$24:$Q$28,2))))</f>
        <v/>
      </c>
      <c r="BJ210" s="168" t="str">
        <f aca="false">IF(Y210="","",IF(Y210="-","-",IF(UPPER(Y210)="AB","+",VLOOKUP(Y210,'විෂය තොරතුරු'!$P$24:$Q$28,2))))</f>
        <v/>
      </c>
      <c r="BK210" s="168" t="str">
        <f aca="false">IF(Z210="","",IF(Z210="-","-",IF(UPPER(Z210)="AB","+",VLOOKUP(Z210,'විෂය තොරතුරු'!$P$24:$Q$28,2))))</f>
        <v/>
      </c>
      <c r="BL210" s="168" t="str">
        <f aca="false">IF(AA210="","",IF(AA210="-","-",IF(UPPER(AA210)="AB","+",VLOOKUP(AA210,'විෂය තොරතුරු'!$P$24:$Q$28,2))))</f>
        <v/>
      </c>
      <c r="BM210" s="168" t="str">
        <f aca="false">IF(AB210="","",IF(AB210="-","-",IF(UPPER(AB210)="AB","+",VLOOKUP(AB210,'විෂය තොරතුරු'!$P$24:$Q$28,2))))</f>
        <v/>
      </c>
      <c r="BN210" s="168" t="str">
        <f aca="false">IF(AC210="","",IF(AC210="-","-",IF(UPPER(AC210)="AB","+",VLOOKUP(AC210,'විෂය තොරතුරු'!$P$24:$Q$28,2))))</f>
        <v/>
      </c>
      <c r="BO210" s="169" t="str">
        <f aca="false">IF(AD210="","",IF(AD210="-","-",IF(UPPER(AD210)="AB","+",VLOOKUP(AD210,'විෂය තොරතුරු'!$P$24:$Q$28,2))))</f>
        <v/>
      </c>
      <c r="BP210" s="171" t="str">
        <f aca="false">IF(AE210="","",IF(AE210="-","-",IF(UPPER(AE210)="AB","+",VLOOKUP(AE210,'විෂය තොරතුරු'!$P$24:$Q$28,2))))</f>
        <v/>
      </c>
      <c r="BQ210" s="168" t="str">
        <f aca="false">IF(AF210="","",IF(AF210="-","-",IF(UPPER(AF210)="AB","+",VLOOKUP(AF210,'විෂය තොරතුරු'!$P$24:$Q$28,2))))</f>
        <v/>
      </c>
      <c r="BR210" s="168" t="str">
        <f aca="false">IF(AG210="","",IF(AG210="-","-",IF(UPPER(AG210)="AB","+",VLOOKUP(AG210,'විෂය තොරතුරු'!$P$24:$Q$28,2))))</f>
        <v/>
      </c>
      <c r="BS210" s="168" t="str">
        <f aca="false">IF(AH210="","",IF(AH210="-","-",IF(UPPER(AH210)="AB","+",VLOOKUP(AH210,'විෂය තොරතුරු'!$P$24:$Q$28,2))))</f>
        <v/>
      </c>
      <c r="BT210" s="168" t="str">
        <f aca="false">IF(AI210="","",IF(AI210="-","-",IF(UPPER(AI210)="AB","+",VLOOKUP(AI210,'විෂය තොරතුරු'!$P$24:$Q$28,2))))</f>
        <v/>
      </c>
      <c r="BU210" s="168" t="str">
        <f aca="false">IF(AJ210="","",IF(AJ210="-","-",IF(UPPER(AJ210)="AB","+",VLOOKUP(AJ210,'විෂය තොරතුරු'!$P$24:$Q$28,2))))</f>
        <v/>
      </c>
      <c r="BV210" s="168" t="str">
        <f aca="false">IF(AK210="","",IF(AK210="-","-",IF(UPPER(AK210)="AB","+",VLOOKUP(AK210,'විෂය තොරතුරු'!$P$24:$Q$28,2))))</f>
        <v/>
      </c>
      <c r="BW210" s="169" t="str">
        <f aca="false">IF(AL210="","",IF(AL210="-","-",IF(UPPER(AL210)="AB","+",VLOOKUP(AL210,'විෂය තොරතුරු'!$P$24:$Q$28,2))))</f>
        <v/>
      </c>
      <c r="BX210" s="171" t="str">
        <f aca="false">IF($B210="","",COUNTIF($AP210:$BW210,"A"))</f>
        <v/>
      </c>
      <c r="BY210" s="171" t="str">
        <f aca="false">IF($B210="","",COUNTIF($AP210:$BW210,"B"))</f>
        <v/>
      </c>
      <c r="BZ210" s="171" t="str">
        <f aca="false">IF($B210="","",COUNTIF($AP210:$BW210,"C"))</f>
        <v/>
      </c>
      <c r="CA210" s="171" t="str">
        <f aca="false">IF($B210="","",COUNTIF($AP210:$BW210,"S"))</f>
        <v/>
      </c>
      <c r="CB210" s="171" t="str">
        <f aca="false">IF($B210="","",COUNTIF($AP210:$BW210,"W"))</f>
        <v/>
      </c>
      <c r="CC210" s="171" t="str">
        <f aca="false">IF(B210="","",SUM(BX210:CA210))</f>
        <v/>
      </c>
      <c r="CD210" s="169" t="str">
        <f aca="false">IF(B210="","",SUM(BX210:BZ210))</f>
        <v/>
      </c>
      <c r="CE210" s="172" t="str">
        <f aca="false">IF(B210="","",IF(AND(CC210&gt;=6,CD210&gt;=3,OR(E210&gt;=35,F210&gt;=35),L210&gt;=35),"6/3 සමත්",IF(AND(CC210&gt;=5,CD210&gt;=3,OR(E210&gt;=35,F210&gt;=35,L210&gt;=35)),"5/3 සමත්",IF(AND(CC210&gt;=4,CD210&gt;=1,OR(E210&gt;=20,F210&gt;=20,L210&gt;=20)),"සමත් කළ හැකි",IF(CB210=9,"W9","අසමත් ?")))))</f>
        <v/>
      </c>
    </row>
    <row r="211" customFormat="false" ht="13.8" hidden="false" customHeight="false" outlineLevel="0" collapsed="false">
      <c r="A211" s="160" t="n">
        <v>26</v>
      </c>
      <c r="B211" s="161"/>
      <c r="C211" s="161"/>
      <c r="D211" s="162"/>
      <c r="E211" s="163"/>
      <c r="F211" s="164"/>
      <c r="G211" s="163"/>
      <c r="H211" s="165"/>
      <c r="I211" s="165"/>
      <c r="J211" s="164"/>
      <c r="K211" s="163"/>
      <c r="L211" s="165"/>
      <c r="M211" s="165"/>
      <c r="N211" s="164"/>
      <c r="O211" s="163"/>
      <c r="P211" s="165"/>
      <c r="Q211" s="165"/>
      <c r="R211" s="165"/>
      <c r="S211" s="165"/>
      <c r="T211" s="165"/>
      <c r="U211" s="165"/>
      <c r="V211" s="164"/>
      <c r="W211" s="163"/>
      <c r="X211" s="165"/>
      <c r="Y211" s="165"/>
      <c r="Z211" s="165"/>
      <c r="AA211" s="165"/>
      <c r="AB211" s="165"/>
      <c r="AC211" s="165"/>
      <c r="AD211" s="164"/>
      <c r="AE211" s="163"/>
      <c r="AF211" s="165"/>
      <c r="AG211" s="165"/>
      <c r="AH211" s="165"/>
      <c r="AI211" s="165"/>
      <c r="AJ211" s="165"/>
      <c r="AK211" s="165"/>
      <c r="AL211" s="166"/>
      <c r="AM211" s="167" t="str">
        <f aca="false">IF(B211="","",SUM(E211:AL211))</f>
        <v/>
      </c>
      <c r="AN211" s="168" t="str">
        <f aca="false">IF(B211="","",AM211/9)</f>
        <v/>
      </c>
      <c r="AO211" s="169" t="str">
        <f aca="false">IF(B211="","",IF(AM211=0,"-",RANK(AM211,$AM$186:$AM$235,0)))</f>
        <v/>
      </c>
      <c r="AP211" s="167" t="str">
        <f aca="false">IF(E211="","",IF(E211="-","-",IF(UPPER(E211)="AB","+",VLOOKUP(E211,'විෂය තොරතුරු'!$P$24:$Q$28,2))))</f>
        <v/>
      </c>
      <c r="AQ211" s="168" t="str">
        <f aca="false">IF(F211="","",IF(F211="-","-",IF(UPPER(F211)="AB","+",VLOOKUP(F211,'විෂය තොරතුරු'!$P$24:$Q$28,2))))</f>
        <v/>
      </c>
      <c r="AR211" s="168" t="str">
        <f aca="false">IF(G211="","",IF(G211="-","-",IF(UPPER(G211)="AB","+",VLOOKUP(G211,'විෂය තොරතුරු'!$P$24:$Q$28,2))))</f>
        <v/>
      </c>
      <c r="AS211" s="168" t="str">
        <f aca="false">IF(H211="","",IF(H211="-","-",IF(UPPER(H211)="AB","+",VLOOKUP(H211,'විෂය තොරතුරු'!$P$24:$Q$28,2))))</f>
        <v/>
      </c>
      <c r="AT211" s="168" t="str">
        <f aca="false">IF(I211="","",IF(I211="-","-",IF(UPPER(I211)="AB","+",VLOOKUP(I211,'විෂය තොරතුරු'!$P$24:$Q$28,2))))</f>
        <v/>
      </c>
      <c r="AU211" s="170" t="str">
        <f aca="false">IF(J211="","",IF(J211="-","-",IF(UPPER(J211)="AB","+",VLOOKUP(J211,'විෂය තොරතුරු'!$P$24:$Q$28,2))))</f>
        <v/>
      </c>
      <c r="AV211" s="171" t="str">
        <f aca="false">IF(K211="","",IF(K211="-","-",IF(UPPER(K211)="AB","+",VLOOKUP(K211,'විෂය තොරතුරු'!$P$24:$Q$28,2))))</f>
        <v/>
      </c>
      <c r="AW211" s="168" t="str">
        <f aca="false">IF(L211="","",IF(L211="-","-",IF(UPPER(L211)="AB","+",VLOOKUP(L211,'විෂය තොරතුරු'!$P$24:$Q$28,2))))</f>
        <v/>
      </c>
      <c r="AX211" s="168" t="str">
        <f aca="false">IF(M211="","",IF(M211="-","-",IF(UPPER(M211)="AB","+",VLOOKUP(M211,'විෂය තොරතුරු'!$P$24:$Q$28,2))))</f>
        <v/>
      </c>
      <c r="AY211" s="169" t="str">
        <f aca="false">IF(N211="","",IF(N211="-","-",IF(UPPER(N211)="AB","+",VLOOKUP(N211,'විෂය තොරතුරු'!$P$24:$Q$28,2))))</f>
        <v/>
      </c>
      <c r="AZ211" s="167" t="str">
        <f aca="false">IF(O211="","",IF(O211="-","-",IF(UPPER(O211)="AB","+",VLOOKUP(O211,'විෂය තොරතුරු'!$P$24:$Q$28,2))))</f>
        <v/>
      </c>
      <c r="BA211" s="168" t="str">
        <f aca="false">IF(P211="","",IF(P211="-","-",IF(UPPER(P211)="AB","+",VLOOKUP(P211,'විෂය තොරතුරු'!$P$24:$Q$28,2))))</f>
        <v/>
      </c>
      <c r="BB211" s="168" t="str">
        <f aca="false">IF(Q211="","",IF(Q211="-","-",IF(UPPER(Q211)="AB","+",VLOOKUP(Q211,'විෂය තොරතුරු'!$P$24:$Q$28,2))))</f>
        <v/>
      </c>
      <c r="BC211" s="168" t="str">
        <f aca="false">IF(R211="","",IF(R211="-","-",IF(UPPER(R211)="AB","+",VLOOKUP(R211,'විෂය තොරතුරු'!$P$24:$Q$28,2))))</f>
        <v/>
      </c>
      <c r="BD211" s="168" t="str">
        <f aca="false">IF(S211="","",IF(S211="-","-",IF(UPPER(S211)="AB","+",VLOOKUP(S211,'විෂය තොරතුරු'!$P$24:$Q$28,2))))</f>
        <v/>
      </c>
      <c r="BE211" s="168" t="str">
        <f aca="false">IF(T211="","",IF(T211="-","-",IF(UPPER(T211)="AB","+",VLOOKUP(T211,'විෂය තොරතුරු'!$P$24:$Q$28,2))))</f>
        <v/>
      </c>
      <c r="BF211" s="168" t="str">
        <f aca="false">IF(U211="","",IF(U211="-","-",IF(UPPER(U211)="AB","+",VLOOKUP(U211,'විෂය තොරතුරු'!$P$24:$Q$28,2))))</f>
        <v/>
      </c>
      <c r="BG211" s="170" t="str">
        <f aca="false">IF(V211="","",IF(V211="-","-",IF(UPPER(V211)="AB","+",VLOOKUP(V211,'විෂය තොරතුරු'!$P$24:$Q$28,2))))</f>
        <v/>
      </c>
      <c r="BH211" s="171" t="str">
        <f aca="false">IF(W211="","",IF(W211="-","-",IF(UPPER(W211)="AB","+",VLOOKUP(W211,'විෂය තොරතුරු'!$P$24:$Q$28,2))))</f>
        <v/>
      </c>
      <c r="BI211" s="168" t="str">
        <f aca="false">IF(X211="","",IF(X211="-","-",IF(UPPER(X211)="AB","+",VLOOKUP(X211,'විෂය තොරතුරු'!$P$24:$Q$28,2))))</f>
        <v/>
      </c>
      <c r="BJ211" s="168" t="str">
        <f aca="false">IF(Y211="","",IF(Y211="-","-",IF(UPPER(Y211)="AB","+",VLOOKUP(Y211,'විෂය තොරතුරු'!$P$24:$Q$28,2))))</f>
        <v/>
      </c>
      <c r="BK211" s="168" t="str">
        <f aca="false">IF(Z211="","",IF(Z211="-","-",IF(UPPER(Z211)="AB","+",VLOOKUP(Z211,'විෂය තොරතුරු'!$P$24:$Q$28,2))))</f>
        <v/>
      </c>
      <c r="BL211" s="168" t="str">
        <f aca="false">IF(AA211="","",IF(AA211="-","-",IF(UPPER(AA211)="AB","+",VLOOKUP(AA211,'විෂය තොරතුරු'!$P$24:$Q$28,2))))</f>
        <v/>
      </c>
      <c r="BM211" s="168" t="str">
        <f aca="false">IF(AB211="","",IF(AB211="-","-",IF(UPPER(AB211)="AB","+",VLOOKUP(AB211,'විෂය තොරතුරු'!$P$24:$Q$28,2))))</f>
        <v/>
      </c>
      <c r="BN211" s="168" t="str">
        <f aca="false">IF(AC211="","",IF(AC211="-","-",IF(UPPER(AC211)="AB","+",VLOOKUP(AC211,'විෂය තොරතුරු'!$P$24:$Q$28,2))))</f>
        <v/>
      </c>
      <c r="BO211" s="169" t="str">
        <f aca="false">IF(AD211="","",IF(AD211="-","-",IF(UPPER(AD211)="AB","+",VLOOKUP(AD211,'විෂය තොරතුරු'!$P$24:$Q$28,2))))</f>
        <v/>
      </c>
      <c r="BP211" s="171" t="str">
        <f aca="false">IF(AE211="","",IF(AE211="-","-",IF(UPPER(AE211)="AB","+",VLOOKUP(AE211,'විෂය තොරතුරු'!$P$24:$Q$28,2))))</f>
        <v/>
      </c>
      <c r="BQ211" s="168" t="str">
        <f aca="false">IF(AF211="","",IF(AF211="-","-",IF(UPPER(AF211)="AB","+",VLOOKUP(AF211,'විෂය තොරතුරු'!$P$24:$Q$28,2))))</f>
        <v/>
      </c>
      <c r="BR211" s="168" t="str">
        <f aca="false">IF(AG211="","",IF(AG211="-","-",IF(UPPER(AG211)="AB","+",VLOOKUP(AG211,'විෂය තොරතුරු'!$P$24:$Q$28,2))))</f>
        <v/>
      </c>
      <c r="BS211" s="168" t="str">
        <f aca="false">IF(AH211="","",IF(AH211="-","-",IF(UPPER(AH211)="AB","+",VLOOKUP(AH211,'විෂය තොරතුරු'!$P$24:$Q$28,2))))</f>
        <v/>
      </c>
      <c r="BT211" s="168" t="str">
        <f aca="false">IF(AI211="","",IF(AI211="-","-",IF(UPPER(AI211)="AB","+",VLOOKUP(AI211,'විෂය තොරතුරු'!$P$24:$Q$28,2))))</f>
        <v/>
      </c>
      <c r="BU211" s="168" t="str">
        <f aca="false">IF(AJ211="","",IF(AJ211="-","-",IF(UPPER(AJ211)="AB","+",VLOOKUP(AJ211,'විෂය තොරතුරු'!$P$24:$Q$28,2))))</f>
        <v/>
      </c>
      <c r="BV211" s="168" t="str">
        <f aca="false">IF(AK211="","",IF(AK211="-","-",IF(UPPER(AK211)="AB","+",VLOOKUP(AK211,'විෂය තොරතුරු'!$P$24:$Q$28,2))))</f>
        <v/>
      </c>
      <c r="BW211" s="169" t="str">
        <f aca="false">IF(AL211="","",IF(AL211="-","-",IF(UPPER(AL211)="AB","+",VLOOKUP(AL211,'විෂය තොරතුරු'!$P$24:$Q$28,2))))</f>
        <v/>
      </c>
      <c r="BX211" s="171" t="str">
        <f aca="false">IF($B211="","",COUNTIF($AP211:$BW211,"A"))</f>
        <v/>
      </c>
      <c r="BY211" s="171" t="str">
        <f aca="false">IF($B211="","",COUNTIF($AP211:$BW211,"B"))</f>
        <v/>
      </c>
      <c r="BZ211" s="171" t="str">
        <f aca="false">IF($B211="","",COUNTIF($AP211:$BW211,"C"))</f>
        <v/>
      </c>
      <c r="CA211" s="171" t="str">
        <f aca="false">IF($B211="","",COUNTIF($AP211:$BW211,"S"))</f>
        <v/>
      </c>
      <c r="CB211" s="171" t="str">
        <f aca="false">IF($B211="","",COUNTIF($AP211:$BW211,"W"))</f>
        <v/>
      </c>
      <c r="CC211" s="171" t="str">
        <f aca="false">IF(B211="","",SUM(BX211:CA211))</f>
        <v/>
      </c>
      <c r="CD211" s="169" t="str">
        <f aca="false">IF(B211="","",SUM(BX211:BZ211))</f>
        <v/>
      </c>
      <c r="CE211" s="172" t="str">
        <f aca="false">IF(B211="","",IF(AND(CC211&gt;=6,CD211&gt;=3,OR(E211&gt;=35,F211&gt;=35),L211&gt;=35),"6/3 සමත්",IF(AND(CC211&gt;=5,CD211&gt;=3,OR(E211&gt;=35,F211&gt;=35,L211&gt;=35)),"5/3 සමත්",IF(AND(CC211&gt;=4,CD211&gt;=1,OR(E211&gt;=20,F211&gt;=20,L211&gt;=20)),"සමත් කළ හැකි",IF(CB211=9,"W9","අසමත් ?")))))</f>
        <v/>
      </c>
    </row>
    <row r="212" customFormat="false" ht="13.8" hidden="false" customHeight="false" outlineLevel="0" collapsed="false">
      <c r="A212" s="160" t="n">
        <v>27</v>
      </c>
      <c r="B212" s="187"/>
      <c r="C212" s="161"/>
      <c r="D212" s="162"/>
      <c r="E212" s="163"/>
      <c r="F212" s="164"/>
      <c r="G212" s="163"/>
      <c r="H212" s="165"/>
      <c r="I212" s="165"/>
      <c r="J212" s="164"/>
      <c r="K212" s="163"/>
      <c r="L212" s="165"/>
      <c r="M212" s="165"/>
      <c r="N212" s="164"/>
      <c r="O212" s="163"/>
      <c r="P212" s="165"/>
      <c r="Q212" s="165"/>
      <c r="R212" s="165"/>
      <c r="S212" s="165"/>
      <c r="T212" s="165"/>
      <c r="U212" s="165"/>
      <c r="V212" s="164"/>
      <c r="W212" s="163"/>
      <c r="X212" s="165"/>
      <c r="Y212" s="165"/>
      <c r="Z212" s="165"/>
      <c r="AA212" s="165"/>
      <c r="AB212" s="165"/>
      <c r="AC212" s="165"/>
      <c r="AD212" s="164"/>
      <c r="AE212" s="163"/>
      <c r="AF212" s="165"/>
      <c r="AG212" s="165"/>
      <c r="AH212" s="165"/>
      <c r="AI212" s="165"/>
      <c r="AJ212" s="165"/>
      <c r="AK212" s="165"/>
      <c r="AL212" s="166"/>
      <c r="AM212" s="167" t="str">
        <f aca="false">IF(B212="","",SUM(E212:AL212))</f>
        <v/>
      </c>
      <c r="AN212" s="168" t="str">
        <f aca="false">IF(B212="","",AM212/9)</f>
        <v/>
      </c>
      <c r="AO212" s="169" t="str">
        <f aca="false">IF(B212="","",IF(AM212=0,"-",RANK(AM212,$AM$186:$AM$235,0)))</f>
        <v/>
      </c>
      <c r="AP212" s="167" t="str">
        <f aca="false">IF(E212="","",IF(E212="-","-",IF(UPPER(E212)="AB","+",VLOOKUP(E212,'විෂය තොරතුරු'!$P$24:$Q$28,2))))</f>
        <v/>
      </c>
      <c r="AQ212" s="168" t="str">
        <f aca="false">IF(F212="","",IF(F212="-","-",IF(UPPER(F212)="AB","+",VLOOKUP(F212,'විෂය තොරතුරු'!$P$24:$Q$28,2))))</f>
        <v/>
      </c>
      <c r="AR212" s="168" t="str">
        <f aca="false">IF(G212="","",IF(G212="-","-",IF(UPPER(G212)="AB","+",VLOOKUP(G212,'විෂය තොරතුරු'!$P$24:$Q$28,2))))</f>
        <v/>
      </c>
      <c r="AS212" s="168" t="str">
        <f aca="false">IF(H212="","",IF(H212="-","-",IF(UPPER(H212)="AB","+",VLOOKUP(H212,'විෂය තොරතුරු'!$P$24:$Q$28,2))))</f>
        <v/>
      </c>
      <c r="AT212" s="168" t="str">
        <f aca="false">IF(I212="","",IF(I212="-","-",IF(UPPER(I212)="AB","+",VLOOKUP(I212,'විෂය තොරතුරු'!$P$24:$Q$28,2))))</f>
        <v/>
      </c>
      <c r="AU212" s="170" t="str">
        <f aca="false">IF(J212="","",IF(J212="-","-",IF(UPPER(J212)="AB","+",VLOOKUP(J212,'විෂය තොරතුරු'!$P$24:$Q$28,2))))</f>
        <v/>
      </c>
      <c r="AV212" s="171" t="str">
        <f aca="false">IF(K212="","",IF(K212="-","-",IF(UPPER(K212)="AB","+",VLOOKUP(K212,'විෂය තොරතුරු'!$P$24:$Q$28,2))))</f>
        <v/>
      </c>
      <c r="AW212" s="168" t="str">
        <f aca="false">IF(L212="","",IF(L212="-","-",IF(UPPER(L212)="AB","+",VLOOKUP(L212,'විෂය තොරතුරු'!$P$24:$Q$28,2))))</f>
        <v/>
      </c>
      <c r="AX212" s="168" t="str">
        <f aca="false">IF(M212="","",IF(M212="-","-",IF(UPPER(M212)="AB","+",VLOOKUP(M212,'විෂය තොරතුරු'!$P$24:$Q$28,2))))</f>
        <v/>
      </c>
      <c r="AY212" s="169" t="str">
        <f aca="false">IF(N212="","",IF(N212="-","-",IF(UPPER(N212)="AB","+",VLOOKUP(N212,'විෂය තොරතුරු'!$P$24:$Q$28,2))))</f>
        <v/>
      </c>
      <c r="AZ212" s="167" t="str">
        <f aca="false">IF(O212="","",IF(O212="-","-",IF(UPPER(O212)="AB","+",VLOOKUP(O212,'විෂය තොරතුරු'!$P$24:$Q$28,2))))</f>
        <v/>
      </c>
      <c r="BA212" s="168" t="str">
        <f aca="false">IF(P212="","",IF(P212="-","-",IF(UPPER(P212)="AB","+",VLOOKUP(P212,'විෂය තොරතුරු'!$P$24:$Q$28,2))))</f>
        <v/>
      </c>
      <c r="BB212" s="168" t="str">
        <f aca="false">IF(Q212="","",IF(Q212="-","-",IF(UPPER(Q212)="AB","+",VLOOKUP(Q212,'විෂය තොරතුරු'!$P$24:$Q$28,2))))</f>
        <v/>
      </c>
      <c r="BC212" s="168" t="str">
        <f aca="false">IF(R212="","",IF(R212="-","-",IF(UPPER(R212)="AB","+",VLOOKUP(R212,'විෂය තොරතුරු'!$P$24:$Q$28,2))))</f>
        <v/>
      </c>
      <c r="BD212" s="168" t="str">
        <f aca="false">IF(S212="","",IF(S212="-","-",IF(UPPER(S212)="AB","+",VLOOKUP(S212,'විෂය තොරතුරු'!$P$24:$Q$28,2))))</f>
        <v/>
      </c>
      <c r="BE212" s="168" t="str">
        <f aca="false">IF(T212="","",IF(T212="-","-",IF(UPPER(T212)="AB","+",VLOOKUP(T212,'විෂය තොරතුරු'!$P$24:$Q$28,2))))</f>
        <v/>
      </c>
      <c r="BF212" s="168" t="str">
        <f aca="false">IF(U212="","",IF(U212="-","-",IF(UPPER(U212)="AB","+",VLOOKUP(U212,'විෂය තොරතුරු'!$P$24:$Q$28,2))))</f>
        <v/>
      </c>
      <c r="BG212" s="170" t="str">
        <f aca="false">IF(V212="","",IF(V212="-","-",IF(UPPER(V212)="AB","+",VLOOKUP(V212,'විෂය තොරතුරු'!$P$24:$Q$28,2))))</f>
        <v/>
      </c>
      <c r="BH212" s="171" t="str">
        <f aca="false">IF(W212="","",IF(W212="-","-",IF(UPPER(W212)="AB","+",VLOOKUP(W212,'විෂය තොරතුරු'!$P$24:$Q$28,2))))</f>
        <v/>
      </c>
      <c r="BI212" s="168" t="str">
        <f aca="false">IF(X212="","",IF(X212="-","-",IF(UPPER(X212)="AB","+",VLOOKUP(X212,'විෂය තොරතුරු'!$P$24:$Q$28,2))))</f>
        <v/>
      </c>
      <c r="BJ212" s="168" t="str">
        <f aca="false">IF(Y212="","",IF(Y212="-","-",IF(UPPER(Y212)="AB","+",VLOOKUP(Y212,'විෂය තොරතුරු'!$P$24:$Q$28,2))))</f>
        <v/>
      </c>
      <c r="BK212" s="168" t="str">
        <f aca="false">IF(Z212="","",IF(Z212="-","-",IF(UPPER(Z212)="AB","+",VLOOKUP(Z212,'විෂය තොරතුරු'!$P$24:$Q$28,2))))</f>
        <v/>
      </c>
      <c r="BL212" s="168" t="str">
        <f aca="false">IF(AA212="","",IF(AA212="-","-",IF(UPPER(AA212)="AB","+",VLOOKUP(AA212,'විෂය තොරතුරු'!$P$24:$Q$28,2))))</f>
        <v/>
      </c>
      <c r="BM212" s="168" t="str">
        <f aca="false">IF(AB212="","",IF(AB212="-","-",IF(UPPER(AB212)="AB","+",VLOOKUP(AB212,'විෂය තොරතුරු'!$P$24:$Q$28,2))))</f>
        <v/>
      </c>
      <c r="BN212" s="168" t="str">
        <f aca="false">IF(AC212="","",IF(AC212="-","-",IF(UPPER(AC212)="AB","+",VLOOKUP(AC212,'විෂය තොරතුරු'!$P$24:$Q$28,2))))</f>
        <v/>
      </c>
      <c r="BO212" s="169" t="str">
        <f aca="false">IF(AD212="","",IF(AD212="-","-",IF(UPPER(AD212)="AB","+",VLOOKUP(AD212,'විෂය තොරතුරු'!$P$24:$Q$28,2))))</f>
        <v/>
      </c>
      <c r="BP212" s="171" t="str">
        <f aca="false">IF(AE212="","",IF(AE212="-","-",IF(UPPER(AE212)="AB","+",VLOOKUP(AE212,'විෂය තොරතුරු'!$P$24:$Q$28,2))))</f>
        <v/>
      </c>
      <c r="BQ212" s="168" t="str">
        <f aca="false">IF(AF212="","",IF(AF212="-","-",IF(UPPER(AF212)="AB","+",VLOOKUP(AF212,'විෂය තොරතුරු'!$P$24:$Q$28,2))))</f>
        <v/>
      </c>
      <c r="BR212" s="168" t="str">
        <f aca="false">IF(AG212="","",IF(AG212="-","-",IF(UPPER(AG212)="AB","+",VLOOKUP(AG212,'විෂය තොරතුරු'!$P$24:$Q$28,2))))</f>
        <v/>
      </c>
      <c r="BS212" s="168" t="str">
        <f aca="false">IF(AH212="","",IF(AH212="-","-",IF(UPPER(AH212)="AB","+",VLOOKUP(AH212,'විෂය තොරතුරු'!$P$24:$Q$28,2))))</f>
        <v/>
      </c>
      <c r="BT212" s="168" t="str">
        <f aca="false">IF(AI212="","",IF(AI212="-","-",IF(UPPER(AI212)="AB","+",VLOOKUP(AI212,'විෂය තොරතුරු'!$P$24:$Q$28,2))))</f>
        <v/>
      </c>
      <c r="BU212" s="168" t="str">
        <f aca="false">IF(AJ212="","",IF(AJ212="-","-",IF(UPPER(AJ212)="AB","+",VLOOKUP(AJ212,'විෂය තොරතුරු'!$P$24:$Q$28,2))))</f>
        <v/>
      </c>
      <c r="BV212" s="168" t="str">
        <f aca="false">IF(AK212="","",IF(AK212="-","-",IF(UPPER(AK212)="AB","+",VLOOKUP(AK212,'විෂය තොරතුරු'!$P$24:$Q$28,2))))</f>
        <v/>
      </c>
      <c r="BW212" s="169" t="str">
        <f aca="false">IF(AL212="","",IF(AL212="-","-",IF(UPPER(AL212)="AB","+",VLOOKUP(AL212,'විෂය තොරතුරු'!$P$24:$Q$28,2))))</f>
        <v/>
      </c>
      <c r="BX212" s="171" t="str">
        <f aca="false">IF($B212="","",COUNTIF($AP212:$BW212,"A"))</f>
        <v/>
      </c>
      <c r="BY212" s="171" t="str">
        <f aca="false">IF($B212="","",COUNTIF($AP212:$BW212,"B"))</f>
        <v/>
      </c>
      <c r="BZ212" s="171" t="str">
        <f aca="false">IF($B212="","",COUNTIF($AP212:$BW212,"C"))</f>
        <v/>
      </c>
      <c r="CA212" s="171" t="str">
        <f aca="false">IF($B212="","",COUNTIF($AP212:$BW212,"S"))</f>
        <v/>
      </c>
      <c r="CB212" s="171" t="str">
        <f aca="false">IF($B212="","",COUNTIF($AP212:$BW212,"W"))</f>
        <v/>
      </c>
      <c r="CC212" s="171" t="str">
        <f aca="false">IF(B212="","",SUM(BX212:CA212))</f>
        <v/>
      </c>
      <c r="CD212" s="169" t="str">
        <f aca="false">IF(B212="","",SUM(BX212:BZ212))</f>
        <v/>
      </c>
      <c r="CE212" s="172" t="str">
        <f aca="false">IF(B212="","",IF(AND(CC212&gt;=6,CD212&gt;=3,OR(E212&gt;=35,F212&gt;=35),L212&gt;=35),"6/3 සමත්",IF(AND(CC212&gt;=5,CD212&gt;=3,OR(E212&gt;=35,F212&gt;=35,L212&gt;=35)),"5/3 සමත්",IF(AND(CC212&gt;=4,CD212&gt;=1,OR(E212&gt;=20,F212&gt;=20,L212&gt;=20)),"සමත් කළ හැකි",IF(CB212=9,"W9","අසමත් ?")))))</f>
        <v/>
      </c>
    </row>
    <row r="213" customFormat="false" ht="13.8" hidden="false" customHeight="false" outlineLevel="0" collapsed="false">
      <c r="A213" s="160" t="n">
        <v>28</v>
      </c>
      <c r="B213" s="161"/>
      <c r="C213" s="161"/>
      <c r="D213" s="162"/>
      <c r="E213" s="163"/>
      <c r="F213" s="164"/>
      <c r="G213" s="163"/>
      <c r="H213" s="165"/>
      <c r="I213" s="165"/>
      <c r="J213" s="164"/>
      <c r="K213" s="163"/>
      <c r="L213" s="165"/>
      <c r="M213" s="165"/>
      <c r="N213" s="164"/>
      <c r="O213" s="163"/>
      <c r="P213" s="165"/>
      <c r="Q213" s="165"/>
      <c r="R213" s="165"/>
      <c r="S213" s="165"/>
      <c r="T213" s="165"/>
      <c r="U213" s="165"/>
      <c r="V213" s="164"/>
      <c r="W213" s="163"/>
      <c r="X213" s="165"/>
      <c r="Y213" s="165"/>
      <c r="Z213" s="165"/>
      <c r="AA213" s="165"/>
      <c r="AB213" s="165"/>
      <c r="AC213" s="165"/>
      <c r="AD213" s="164"/>
      <c r="AE213" s="163"/>
      <c r="AF213" s="165"/>
      <c r="AG213" s="165"/>
      <c r="AH213" s="165"/>
      <c r="AI213" s="165"/>
      <c r="AJ213" s="165"/>
      <c r="AK213" s="165"/>
      <c r="AL213" s="166"/>
      <c r="AM213" s="167" t="str">
        <f aca="false">IF(B213="","",SUM(E213:AL213))</f>
        <v/>
      </c>
      <c r="AN213" s="168" t="str">
        <f aca="false">IF(B213="","",AM213/9)</f>
        <v/>
      </c>
      <c r="AO213" s="169" t="str">
        <f aca="false">IF(B213="","",IF(AM213=0,"-",RANK(AM213,$AM$186:$AM$235,0)))</f>
        <v/>
      </c>
      <c r="AP213" s="167" t="str">
        <f aca="false">IF(E213="","",IF(E213="-","-",IF(UPPER(E213)="AB","+",VLOOKUP(E213,'විෂය තොරතුරු'!$P$24:$Q$28,2))))</f>
        <v/>
      </c>
      <c r="AQ213" s="168" t="str">
        <f aca="false">IF(F213="","",IF(F213="-","-",IF(UPPER(F213)="AB","+",VLOOKUP(F213,'විෂය තොරතුරු'!$P$24:$Q$28,2))))</f>
        <v/>
      </c>
      <c r="AR213" s="168" t="str">
        <f aca="false">IF(G213="","",IF(G213="-","-",IF(UPPER(G213)="AB","+",VLOOKUP(G213,'විෂය තොරතුරු'!$P$24:$Q$28,2))))</f>
        <v/>
      </c>
      <c r="AS213" s="168" t="str">
        <f aca="false">IF(H213="","",IF(H213="-","-",IF(UPPER(H213)="AB","+",VLOOKUP(H213,'විෂය තොරතුරු'!$P$24:$Q$28,2))))</f>
        <v/>
      </c>
      <c r="AT213" s="168" t="str">
        <f aca="false">IF(I213="","",IF(I213="-","-",IF(UPPER(I213)="AB","+",VLOOKUP(I213,'විෂය තොරතුරු'!$P$24:$Q$28,2))))</f>
        <v/>
      </c>
      <c r="AU213" s="170" t="str">
        <f aca="false">IF(J213="","",IF(J213="-","-",IF(UPPER(J213)="AB","+",VLOOKUP(J213,'විෂය තොරතුරු'!$P$24:$Q$28,2))))</f>
        <v/>
      </c>
      <c r="AV213" s="171" t="str">
        <f aca="false">IF(K213="","",IF(K213="-","-",IF(UPPER(K213)="AB","+",VLOOKUP(K213,'විෂය තොරතුරු'!$P$24:$Q$28,2))))</f>
        <v/>
      </c>
      <c r="AW213" s="168" t="str">
        <f aca="false">IF(L213="","",IF(L213="-","-",IF(UPPER(L213)="AB","+",VLOOKUP(L213,'විෂය තොරතුරු'!$P$24:$Q$28,2))))</f>
        <v/>
      </c>
      <c r="AX213" s="168" t="str">
        <f aca="false">IF(M213="","",IF(M213="-","-",IF(UPPER(M213)="AB","+",VLOOKUP(M213,'විෂය තොරතුරු'!$P$24:$Q$28,2))))</f>
        <v/>
      </c>
      <c r="AY213" s="169" t="str">
        <f aca="false">IF(N213="","",IF(N213="-","-",IF(UPPER(N213)="AB","+",VLOOKUP(N213,'විෂය තොරතුරු'!$P$24:$Q$28,2))))</f>
        <v/>
      </c>
      <c r="AZ213" s="167" t="str">
        <f aca="false">IF(O213="","",IF(O213="-","-",IF(UPPER(O213)="AB","+",VLOOKUP(O213,'විෂය තොරතුරු'!$P$24:$Q$28,2))))</f>
        <v/>
      </c>
      <c r="BA213" s="168" t="str">
        <f aca="false">IF(P213="","",IF(P213="-","-",IF(UPPER(P213)="AB","+",VLOOKUP(P213,'විෂය තොරතුරු'!$P$24:$Q$28,2))))</f>
        <v/>
      </c>
      <c r="BB213" s="168" t="str">
        <f aca="false">IF(Q213="","",IF(Q213="-","-",IF(UPPER(Q213)="AB","+",VLOOKUP(Q213,'විෂය තොරතුරු'!$P$24:$Q$28,2))))</f>
        <v/>
      </c>
      <c r="BC213" s="168" t="str">
        <f aca="false">IF(R213="","",IF(R213="-","-",IF(UPPER(R213)="AB","+",VLOOKUP(R213,'විෂය තොරතුරු'!$P$24:$Q$28,2))))</f>
        <v/>
      </c>
      <c r="BD213" s="168" t="str">
        <f aca="false">IF(S213="","",IF(S213="-","-",IF(UPPER(S213)="AB","+",VLOOKUP(S213,'විෂය තොරතුරු'!$P$24:$Q$28,2))))</f>
        <v/>
      </c>
      <c r="BE213" s="168" t="str">
        <f aca="false">IF(T213="","",IF(T213="-","-",IF(UPPER(T213)="AB","+",VLOOKUP(T213,'විෂය තොරතුරු'!$P$24:$Q$28,2))))</f>
        <v/>
      </c>
      <c r="BF213" s="168" t="str">
        <f aca="false">IF(U213="","",IF(U213="-","-",IF(UPPER(U213)="AB","+",VLOOKUP(U213,'විෂය තොරතුරු'!$P$24:$Q$28,2))))</f>
        <v/>
      </c>
      <c r="BG213" s="170" t="str">
        <f aca="false">IF(V213="","",IF(V213="-","-",IF(UPPER(V213)="AB","+",VLOOKUP(V213,'විෂය තොරතුරු'!$P$24:$Q$28,2))))</f>
        <v/>
      </c>
      <c r="BH213" s="171" t="str">
        <f aca="false">IF(W213="","",IF(W213="-","-",IF(UPPER(W213)="AB","+",VLOOKUP(W213,'විෂය තොරතුරු'!$P$24:$Q$28,2))))</f>
        <v/>
      </c>
      <c r="BI213" s="168" t="str">
        <f aca="false">IF(X213="","",IF(X213="-","-",IF(UPPER(X213)="AB","+",VLOOKUP(X213,'විෂය තොරතුරු'!$P$24:$Q$28,2))))</f>
        <v/>
      </c>
      <c r="BJ213" s="168" t="str">
        <f aca="false">IF(Y213="","",IF(Y213="-","-",IF(UPPER(Y213)="AB","+",VLOOKUP(Y213,'විෂය තොරතුරු'!$P$24:$Q$28,2))))</f>
        <v/>
      </c>
      <c r="BK213" s="168" t="str">
        <f aca="false">IF(Z213="","",IF(Z213="-","-",IF(UPPER(Z213)="AB","+",VLOOKUP(Z213,'විෂය තොරතුරු'!$P$24:$Q$28,2))))</f>
        <v/>
      </c>
      <c r="BL213" s="168" t="str">
        <f aca="false">IF(AA213="","",IF(AA213="-","-",IF(UPPER(AA213)="AB","+",VLOOKUP(AA213,'විෂය තොරතුරු'!$P$24:$Q$28,2))))</f>
        <v/>
      </c>
      <c r="BM213" s="168" t="str">
        <f aca="false">IF(AB213="","",IF(AB213="-","-",IF(UPPER(AB213)="AB","+",VLOOKUP(AB213,'විෂය තොරතුරු'!$P$24:$Q$28,2))))</f>
        <v/>
      </c>
      <c r="BN213" s="168" t="str">
        <f aca="false">IF(AC213="","",IF(AC213="-","-",IF(UPPER(AC213)="AB","+",VLOOKUP(AC213,'විෂය තොරතුරු'!$P$24:$Q$28,2))))</f>
        <v/>
      </c>
      <c r="BO213" s="169" t="str">
        <f aca="false">IF(AD213="","",IF(AD213="-","-",IF(UPPER(AD213)="AB","+",VLOOKUP(AD213,'විෂය තොරතුරු'!$P$24:$Q$28,2))))</f>
        <v/>
      </c>
      <c r="BP213" s="171" t="str">
        <f aca="false">IF(AE213="","",IF(AE213="-","-",IF(UPPER(AE213)="AB","+",VLOOKUP(AE213,'විෂය තොරතුරු'!$P$24:$Q$28,2))))</f>
        <v/>
      </c>
      <c r="BQ213" s="168" t="str">
        <f aca="false">IF(AF213="","",IF(AF213="-","-",IF(UPPER(AF213)="AB","+",VLOOKUP(AF213,'විෂය තොරතුරු'!$P$24:$Q$28,2))))</f>
        <v/>
      </c>
      <c r="BR213" s="168" t="str">
        <f aca="false">IF(AG213="","",IF(AG213="-","-",IF(UPPER(AG213)="AB","+",VLOOKUP(AG213,'විෂය තොරතුරු'!$P$24:$Q$28,2))))</f>
        <v/>
      </c>
      <c r="BS213" s="168" t="str">
        <f aca="false">IF(AH213="","",IF(AH213="-","-",IF(UPPER(AH213)="AB","+",VLOOKUP(AH213,'විෂය තොරතුරු'!$P$24:$Q$28,2))))</f>
        <v/>
      </c>
      <c r="BT213" s="168" t="str">
        <f aca="false">IF(AI213="","",IF(AI213="-","-",IF(UPPER(AI213)="AB","+",VLOOKUP(AI213,'විෂය තොරතුරු'!$P$24:$Q$28,2))))</f>
        <v/>
      </c>
      <c r="BU213" s="168" t="str">
        <f aca="false">IF(AJ213="","",IF(AJ213="-","-",IF(UPPER(AJ213)="AB","+",VLOOKUP(AJ213,'විෂය තොරතුරු'!$P$24:$Q$28,2))))</f>
        <v/>
      </c>
      <c r="BV213" s="168" t="str">
        <f aca="false">IF(AK213="","",IF(AK213="-","-",IF(UPPER(AK213)="AB","+",VLOOKUP(AK213,'විෂය තොරතුරු'!$P$24:$Q$28,2))))</f>
        <v/>
      </c>
      <c r="BW213" s="169" t="str">
        <f aca="false">IF(AL213="","",IF(AL213="-","-",IF(UPPER(AL213)="AB","+",VLOOKUP(AL213,'විෂය තොරතුරු'!$P$24:$Q$28,2))))</f>
        <v/>
      </c>
      <c r="BX213" s="171" t="str">
        <f aca="false">IF($B213="","",COUNTIF($AP213:$BW213,"A"))</f>
        <v/>
      </c>
      <c r="BY213" s="171" t="str">
        <f aca="false">IF($B213="","",COUNTIF($AP213:$BW213,"B"))</f>
        <v/>
      </c>
      <c r="BZ213" s="171" t="str">
        <f aca="false">IF($B213="","",COUNTIF($AP213:$BW213,"C"))</f>
        <v/>
      </c>
      <c r="CA213" s="171" t="str">
        <f aca="false">IF($B213="","",COUNTIF($AP213:$BW213,"S"))</f>
        <v/>
      </c>
      <c r="CB213" s="171" t="str">
        <f aca="false">IF($B213="","",COUNTIF($AP213:$BW213,"W"))</f>
        <v/>
      </c>
      <c r="CC213" s="171" t="str">
        <f aca="false">IF(B213="","",SUM(BX213:CA213))</f>
        <v/>
      </c>
      <c r="CD213" s="169" t="str">
        <f aca="false">IF(B213="","",SUM(BX213:BZ213))</f>
        <v/>
      </c>
      <c r="CE213" s="172" t="str">
        <f aca="false">IF(B213="","",IF(AND(CC213&gt;=6,CD213&gt;=3,OR(E213&gt;=35,F213&gt;=35),L213&gt;=35),"6/3 සමත්",IF(AND(CC213&gt;=5,CD213&gt;=3,OR(E213&gt;=35,F213&gt;=35,L213&gt;=35)),"5/3 සමත්",IF(AND(CC213&gt;=4,CD213&gt;=1,OR(E213&gt;=20,F213&gt;=20,L213&gt;=20)),"සමත් කළ හැකි",IF(CB213=9,"W9","අසමත් ?")))))</f>
        <v/>
      </c>
    </row>
    <row r="214" customFormat="false" ht="13.8" hidden="false" customHeight="false" outlineLevel="0" collapsed="false">
      <c r="A214" s="160" t="n">
        <v>29</v>
      </c>
      <c r="B214" s="161"/>
      <c r="C214" s="161"/>
      <c r="D214" s="162"/>
      <c r="E214" s="163"/>
      <c r="F214" s="164"/>
      <c r="G214" s="163"/>
      <c r="H214" s="165"/>
      <c r="I214" s="165"/>
      <c r="J214" s="164"/>
      <c r="K214" s="163"/>
      <c r="L214" s="165"/>
      <c r="M214" s="165"/>
      <c r="N214" s="164"/>
      <c r="O214" s="163"/>
      <c r="P214" s="165"/>
      <c r="Q214" s="165"/>
      <c r="R214" s="165"/>
      <c r="S214" s="165"/>
      <c r="T214" s="165"/>
      <c r="U214" s="165"/>
      <c r="V214" s="164"/>
      <c r="W214" s="163"/>
      <c r="X214" s="165"/>
      <c r="Y214" s="165"/>
      <c r="Z214" s="165"/>
      <c r="AA214" s="165"/>
      <c r="AB214" s="165"/>
      <c r="AC214" s="165"/>
      <c r="AD214" s="164"/>
      <c r="AE214" s="163"/>
      <c r="AF214" s="165"/>
      <c r="AG214" s="165"/>
      <c r="AH214" s="165"/>
      <c r="AI214" s="165"/>
      <c r="AJ214" s="165"/>
      <c r="AK214" s="165"/>
      <c r="AL214" s="166"/>
      <c r="AM214" s="167" t="str">
        <f aca="false">IF(B214="","",SUM(E214:AL214))</f>
        <v/>
      </c>
      <c r="AN214" s="168" t="str">
        <f aca="false">IF(B214="","",AM214/9)</f>
        <v/>
      </c>
      <c r="AO214" s="169" t="str">
        <f aca="false">IF(B214="","",IF(AM214=0,"-",RANK(AM214,$AM$186:$AM$235,0)))</f>
        <v/>
      </c>
      <c r="AP214" s="167" t="str">
        <f aca="false">IF(E214="","",IF(E214="-","-",IF(UPPER(E214)="AB","+",VLOOKUP(E214,'විෂය තොරතුරු'!$P$24:$Q$28,2))))</f>
        <v/>
      </c>
      <c r="AQ214" s="168" t="str">
        <f aca="false">IF(F214="","",IF(F214="-","-",IF(UPPER(F214)="AB","+",VLOOKUP(F214,'විෂය තොරතුරු'!$P$24:$Q$28,2))))</f>
        <v/>
      </c>
      <c r="AR214" s="168" t="str">
        <f aca="false">IF(G214="","",IF(G214="-","-",IF(UPPER(G214)="AB","+",VLOOKUP(G214,'විෂය තොරතුරු'!$P$24:$Q$28,2))))</f>
        <v/>
      </c>
      <c r="AS214" s="168" t="str">
        <f aca="false">IF(H214="","",IF(H214="-","-",IF(UPPER(H214)="AB","+",VLOOKUP(H214,'විෂය තොරතුරු'!$P$24:$Q$28,2))))</f>
        <v/>
      </c>
      <c r="AT214" s="168" t="str">
        <f aca="false">IF(I214="","",IF(I214="-","-",IF(UPPER(I214)="AB","+",VLOOKUP(I214,'විෂය තොරතුරු'!$P$24:$Q$28,2))))</f>
        <v/>
      </c>
      <c r="AU214" s="170" t="str">
        <f aca="false">IF(J214="","",IF(J214="-","-",IF(UPPER(J214)="AB","+",VLOOKUP(J214,'විෂය තොරතුරු'!$P$24:$Q$28,2))))</f>
        <v/>
      </c>
      <c r="AV214" s="171" t="str">
        <f aca="false">IF(K214="","",IF(K214="-","-",IF(UPPER(K214)="AB","+",VLOOKUP(K214,'විෂය තොරතුරු'!$P$24:$Q$28,2))))</f>
        <v/>
      </c>
      <c r="AW214" s="168" t="str">
        <f aca="false">IF(L214="","",IF(L214="-","-",IF(UPPER(L214)="AB","+",VLOOKUP(L214,'විෂය තොරතුරු'!$P$24:$Q$28,2))))</f>
        <v/>
      </c>
      <c r="AX214" s="168" t="str">
        <f aca="false">IF(M214="","",IF(M214="-","-",IF(UPPER(M214)="AB","+",VLOOKUP(M214,'විෂය තොරතුරු'!$P$24:$Q$28,2))))</f>
        <v/>
      </c>
      <c r="AY214" s="169" t="str">
        <f aca="false">IF(N214="","",IF(N214="-","-",IF(UPPER(N214)="AB","+",VLOOKUP(N214,'විෂය තොරතුරු'!$P$24:$Q$28,2))))</f>
        <v/>
      </c>
      <c r="AZ214" s="167" t="str">
        <f aca="false">IF(O214="","",IF(O214="-","-",IF(UPPER(O214)="AB","+",VLOOKUP(O214,'විෂය තොරතුරු'!$P$24:$Q$28,2))))</f>
        <v/>
      </c>
      <c r="BA214" s="168" t="str">
        <f aca="false">IF(P214="","",IF(P214="-","-",IF(UPPER(P214)="AB","+",VLOOKUP(P214,'විෂය තොරතුරු'!$P$24:$Q$28,2))))</f>
        <v/>
      </c>
      <c r="BB214" s="168" t="str">
        <f aca="false">IF(Q214="","",IF(Q214="-","-",IF(UPPER(Q214)="AB","+",VLOOKUP(Q214,'විෂය තොරතුරු'!$P$24:$Q$28,2))))</f>
        <v/>
      </c>
      <c r="BC214" s="168" t="str">
        <f aca="false">IF(R214="","",IF(R214="-","-",IF(UPPER(R214)="AB","+",VLOOKUP(R214,'විෂය තොරතුරු'!$P$24:$Q$28,2))))</f>
        <v/>
      </c>
      <c r="BD214" s="168" t="str">
        <f aca="false">IF(S214="","",IF(S214="-","-",IF(UPPER(S214)="AB","+",VLOOKUP(S214,'විෂය තොරතුරු'!$P$24:$Q$28,2))))</f>
        <v/>
      </c>
      <c r="BE214" s="168" t="str">
        <f aca="false">IF(T214="","",IF(T214="-","-",IF(UPPER(T214)="AB","+",VLOOKUP(T214,'විෂය තොරතුරු'!$P$24:$Q$28,2))))</f>
        <v/>
      </c>
      <c r="BF214" s="168" t="str">
        <f aca="false">IF(U214="","",IF(U214="-","-",IF(UPPER(U214)="AB","+",VLOOKUP(U214,'විෂය තොරතුරු'!$P$24:$Q$28,2))))</f>
        <v/>
      </c>
      <c r="BG214" s="170" t="str">
        <f aca="false">IF(V214="","",IF(V214="-","-",IF(UPPER(V214)="AB","+",VLOOKUP(V214,'විෂය තොරතුරු'!$P$24:$Q$28,2))))</f>
        <v/>
      </c>
      <c r="BH214" s="171" t="str">
        <f aca="false">IF(W214="","",IF(W214="-","-",IF(UPPER(W214)="AB","+",VLOOKUP(W214,'විෂය තොරතුරු'!$P$24:$Q$28,2))))</f>
        <v/>
      </c>
      <c r="BI214" s="168" t="str">
        <f aca="false">IF(X214="","",IF(X214="-","-",IF(UPPER(X214)="AB","+",VLOOKUP(X214,'විෂය තොරතුරු'!$P$24:$Q$28,2))))</f>
        <v/>
      </c>
      <c r="BJ214" s="168" t="str">
        <f aca="false">IF(Y214="","",IF(Y214="-","-",IF(UPPER(Y214)="AB","+",VLOOKUP(Y214,'විෂය තොරතුරු'!$P$24:$Q$28,2))))</f>
        <v/>
      </c>
      <c r="BK214" s="168" t="str">
        <f aca="false">IF(Z214="","",IF(Z214="-","-",IF(UPPER(Z214)="AB","+",VLOOKUP(Z214,'විෂය තොරතුරු'!$P$24:$Q$28,2))))</f>
        <v/>
      </c>
      <c r="BL214" s="168" t="str">
        <f aca="false">IF(AA214="","",IF(AA214="-","-",IF(UPPER(AA214)="AB","+",VLOOKUP(AA214,'විෂය තොරතුරු'!$P$24:$Q$28,2))))</f>
        <v/>
      </c>
      <c r="BM214" s="168" t="str">
        <f aca="false">IF(AB214="","",IF(AB214="-","-",IF(UPPER(AB214)="AB","+",VLOOKUP(AB214,'විෂය තොරතුරු'!$P$24:$Q$28,2))))</f>
        <v/>
      </c>
      <c r="BN214" s="168" t="str">
        <f aca="false">IF(AC214="","",IF(AC214="-","-",IF(UPPER(AC214)="AB","+",VLOOKUP(AC214,'විෂය තොරතුරු'!$P$24:$Q$28,2))))</f>
        <v/>
      </c>
      <c r="BO214" s="169" t="str">
        <f aca="false">IF(AD214="","",IF(AD214="-","-",IF(UPPER(AD214)="AB","+",VLOOKUP(AD214,'විෂය තොරතුරු'!$P$24:$Q$28,2))))</f>
        <v/>
      </c>
      <c r="BP214" s="171" t="str">
        <f aca="false">IF(AE214="","",IF(AE214="-","-",IF(UPPER(AE214)="AB","+",VLOOKUP(AE214,'විෂය තොරතුරු'!$P$24:$Q$28,2))))</f>
        <v/>
      </c>
      <c r="BQ214" s="168" t="str">
        <f aca="false">IF(AF214="","",IF(AF214="-","-",IF(UPPER(AF214)="AB","+",VLOOKUP(AF214,'විෂය තොරතුරු'!$P$24:$Q$28,2))))</f>
        <v/>
      </c>
      <c r="BR214" s="168" t="str">
        <f aca="false">IF(AG214="","",IF(AG214="-","-",IF(UPPER(AG214)="AB","+",VLOOKUP(AG214,'විෂය තොරතුරු'!$P$24:$Q$28,2))))</f>
        <v/>
      </c>
      <c r="BS214" s="168" t="str">
        <f aca="false">IF(AH214="","",IF(AH214="-","-",IF(UPPER(AH214)="AB","+",VLOOKUP(AH214,'විෂය තොරතුරු'!$P$24:$Q$28,2))))</f>
        <v/>
      </c>
      <c r="BT214" s="168" t="str">
        <f aca="false">IF(AI214="","",IF(AI214="-","-",IF(UPPER(AI214)="AB","+",VLOOKUP(AI214,'විෂය තොරතුරු'!$P$24:$Q$28,2))))</f>
        <v/>
      </c>
      <c r="BU214" s="168" t="str">
        <f aca="false">IF(AJ214="","",IF(AJ214="-","-",IF(UPPER(AJ214)="AB","+",VLOOKUP(AJ214,'විෂය තොරතුරු'!$P$24:$Q$28,2))))</f>
        <v/>
      </c>
      <c r="BV214" s="168" t="str">
        <f aca="false">IF(AK214="","",IF(AK214="-","-",IF(UPPER(AK214)="AB","+",VLOOKUP(AK214,'විෂය තොරතුරු'!$P$24:$Q$28,2))))</f>
        <v/>
      </c>
      <c r="BW214" s="169" t="str">
        <f aca="false">IF(AL214="","",IF(AL214="-","-",IF(UPPER(AL214)="AB","+",VLOOKUP(AL214,'විෂය තොරතුරු'!$P$24:$Q$28,2))))</f>
        <v/>
      </c>
      <c r="BX214" s="171" t="str">
        <f aca="false">IF($B214="","",COUNTIF($AP214:$BW214,"A"))</f>
        <v/>
      </c>
      <c r="BY214" s="171" t="str">
        <f aca="false">IF($B214="","",COUNTIF($AP214:$BW214,"B"))</f>
        <v/>
      </c>
      <c r="BZ214" s="171" t="str">
        <f aca="false">IF($B214="","",COUNTIF($AP214:$BW214,"C"))</f>
        <v/>
      </c>
      <c r="CA214" s="171" t="str">
        <f aca="false">IF($B214="","",COUNTIF($AP214:$BW214,"S"))</f>
        <v/>
      </c>
      <c r="CB214" s="171" t="str">
        <f aca="false">IF($B214="","",COUNTIF($AP214:$BW214,"W"))</f>
        <v/>
      </c>
      <c r="CC214" s="171" t="str">
        <f aca="false">IF(B214="","",SUM(BX214:CA214))</f>
        <v/>
      </c>
      <c r="CD214" s="169" t="str">
        <f aca="false">IF(B214="","",SUM(BX214:BZ214))</f>
        <v/>
      </c>
      <c r="CE214" s="172" t="str">
        <f aca="false">IF(B214="","",IF(AND(CC214&gt;=6,CD214&gt;=3,OR(E214&gt;=35,F214&gt;=35),L214&gt;=35),"6/3 සමත්",IF(AND(CC214&gt;=5,CD214&gt;=3,OR(E214&gt;=35,F214&gt;=35,L214&gt;=35)),"5/3 සමත්",IF(AND(CC214&gt;=4,CD214&gt;=1,OR(E214&gt;=20,F214&gt;=20,L214&gt;=20)),"සමත් කළ හැකි",IF(CB214=9,"W9","අසමත් ?")))))</f>
        <v/>
      </c>
    </row>
    <row r="215" customFormat="false" ht="13.8" hidden="false" customHeight="false" outlineLevel="0" collapsed="false">
      <c r="A215" s="160" t="n">
        <v>30</v>
      </c>
      <c r="B215" s="161"/>
      <c r="C215" s="161"/>
      <c r="D215" s="162"/>
      <c r="E215" s="163"/>
      <c r="F215" s="164"/>
      <c r="G215" s="163"/>
      <c r="H215" s="165"/>
      <c r="I215" s="165"/>
      <c r="J215" s="164"/>
      <c r="K215" s="163"/>
      <c r="L215" s="165"/>
      <c r="M215" s="165"/>
      <c r="N215" s="164"/>
      <c r="O215" s="163"/>
      <c r="P215" s="165"/>
      <c r="Q215" s="165"/>
      <c r="R215" s="165"/>
      <c r="S215" s="165"/>
      <c r="T215" s="165"/>
      <c r="U215" s="165"/>
      <c r="V215" s="164"/>
      <c r="W215" s="163"/>
      <c r="X215" s="165"/>
      <c r="Y215" s="165"/>
      <c r="Z215" s="165"/>
      <c r="AA215" s="165"/>
      <c r="AB215" s="165"/>
      <c r="AC215" s="165"/>
      <c r="AD215" s="164"/>
      <c r="AE215" s="163"/>
      <c r="AF215" s="165"/>
      <c r="AG215" s="165"/>
      <c r="AH215" s="165"/>
      <c r="AI215" s="165"/>
      <c r="AJ215" s="165"/>
      <c r="AK215" s="165"/>
      <c r="AL215" s="166"/>
      <c r="AM215" s="167" t="str">
        <f aca="false">IF(B215="","",SUM(E215:AL215))</f>
        <v/>
      </c>
      <c r="AN215" s="168" t="str">
        <f aca="false">IF(B215="","",AM215/9)</f>
        <v/>
      </c>
      <c r="AO215" s="169" t="str">
        <f aca="false">IF(B215="","",IF(AM215=0,"-",RANK(AM215,$AM$186:$AM$235,0)))</f>
        <v/>
      </c>
      <c r="AP215" s="167" t="str">
        <f aca="false">IF(E215="","",IF(E215="-","-",IF(UPPER(E215)="AB","+",VLOOKUP(E215,'විෂය තොරතුරු'!$P$24:$Q$28,2))))</f>
        <v/>
      </c>
      <c r="AQ215" s="168" t="str">
        <f aca="false">IF(F215="","",IF(F215="-","-",IF(UPPER(F215)="AB","+",VLOOKUP(F215,'විෂය තොරතුරු'!$P$24:$Q$28,2))))</f>
        <v/>
      </c>
      <c r="AR215" s="168" t="str">
        <f aca="false">IF(G215="","",IF(G215="-","-",IF(UPPER(G215)="AB","+",VLOOKUP(G215,'විෂය තොරතුරු'!$P$24:$Q$28,2))))</f>
        <v/>
      </c>
      <c r="AS215" s="168" t="str">
        <f aca="false">IF(H215="","",IF(H215="-","-",IF(UPPER(H215)="AB","+",VLOOKUP(H215,'විෂය තොරතුරු'!$P$24:$Q$28,2))))</f>
        <v/>
      </c>
      <c r="AT215" s="168" t="str">
        <f aca="false">IF(I215="","",IF(I215="-","-",IF(UPPER(I215)="AB","+",VLOOKUP(I215,'විෂය තොරතුරු'!$P$24:$Q$28,2))))</f>
        <v/>
      </c>
      <c r="AU215" s="170" t="str">
        <f aca="false">IF(J215="","",IF(J215="-","-",IF(UPPER(J215)="AB","+",VLOOKUP(J215,'විෂය තොරතුරු'!$P$24:$Q$28,2))))</f>
        <v/>
      </c>
      <c r="AV215" s="171" t="str">
        <f aca="false">IF(K215="","",IF(K215="-","-",IF(UPPER(K215)="AB","+",VLOOKUP(K215,'විෂය තොරතුරු'!$P$24:$Q$28,2))))</f>
        <v/>
      </c>
      <c r="AW215" s="168" t="str">
        <f aca="false">IF(L215="","",IF(L215="-","-",IF(UPPER(L215)="AB","+",VLOOKUP(L215,'විෂය තොරතුරු'!$P$24:$Q$28,2))))</f>
        <v/>
      </c>
      <c r="AX215" s="168" t="str">
        <f aca="false">IF(M215="","",IF(M215="-","-",IF(UPPER(M215)="AB","+",VLOOKUP(M215,'විෂය තොරතුරු'!$P$24:$Q$28,2))))</f>
        <v/>
      </c>
      <c r="AY215" s="169" t="str">
        <f aca="false">IF(N215="","",IF(N215="-","-",IF(UPPER(N215)="AB","+",VLOOKUP(N215,'විෂය තොරතුරු'!$P$24:$Q$28,2))))</f>
        <v/>
      </c>
      <c r="AZ215" s="167" t="str">
        <f aca="false">IF(O215="","",IF(O215="-","-",IF(UPPER(O215)="AB","+",VLOOKUP(O215,'විෂය තොරතුරු'!$P$24:$Q$28,2))))</f>
        <v/>
      </c>
      <c r="BA215" s="168" t="str">
        <f aca="false">IF(P215="","",IF(P215="-","-",IF(UPPER(P215)="AB","+",VLOOKUP(P215,'විෂය තොරතුරු'!$P$24:$Q$28,2))))</f>
        <v/>
      </c>
      <c r="BB215" s="168" t="str">
        <f aca="false">IF(Q215="","",IF(Q215="-","-",IF(UPPER(Q215)="AB","+",VLOOKUP(Q215,'විෂය තොරතුරු'!$P$24:$Q$28,2))))</f>
        <v/>
      </c>
      <c r="BC215" s="168" t="str">
        <f aca="false">IF(R215="","",IF(R215="-","-",IF(UPPER(R215)="AB","+",VLOOKUP(R215,'විෂය තොරතුරු'!$P$24:$Q$28,2))))</f>
        <v/>
      </c>
      <c r="BD215" s="168" t="str">
        <f aca="false">IF(S215="","",IF(S215="-","-",IF(UPPER(S215)="AB","+",VLOOKUP(S215,'විෂය තොරතුරු'!$P$24:$Q$28,2))))</f>
        <v/>
      </c>
      <c r="BE215" s="168" t="str">
        <f aca="false">IF(T215="","",IF(T215="-","-",IF(UPPER(T215)="AB","+",VLOOKUP(T215,'විෂය තොරතුරු'!$P$24:$Q$28,2))))</f>
        <v/>
      </c>
      <c r="BF215" s="168" t="str">
        <f aca="false">IF(U215="","",IF(U215="-","-",IF(UPPER(U215)="AB","+",VLOOKUP(U215,'විෂය තොරතුරු'!$P$24:$Q$28,2))))</f>
        <v/>
      </c>
      <c r="BG215" s="170" t="str">
        <f aca="false">IF(V215="","",IF(V215="-","-",IF(UPPER(V215)="AB","+",VLOOKUP(V215,'විෂය තොරතුරු'!$P$24:$Q$28,2))))</f>
        <v/>
      </c>
      <c r="BH215" s="171" t="str">
        <f aca="false">IF(W215="","",IF(W215="-","-",IF(UPPER(W215)="AB","+",VLOOKUP(W215,'විෂය තොරතුරු'!$P$24:$Q$28,2))))</f>
        <v/>
      </c>
      <c r="BI215" s="168" t="str">
        <f aca="false">IF(X215="","",IF(X215="-","-",IF(UPPER(X215)="AB","+",VLOOKUP(X215,'විෂය තොරතුරු'!$P$24:$Q$28,2))))</f>
        <v/>
      </c>
      <c r="BJ215" s="168" t="str">
        <f aca="false">IF(Y215="","",IF(Y215="-","-",IF(UPPER(Y215)="AB","+",VLOOKUP(Y215,'විෂය තොරතුරු'!$P$24:$Q$28,2))))</f>
        <v/>
      </c>
      <c r="BK215" s="168" t="str">
        <f aca="false">IF(Z215="","",IF(Z215="-","-",IF(UPPER(Z215)="AB","+",VLOOKUP(Z215,'විෂය තොරතුරු'!$P$24:$Q$28,2))))</f>
        <v/>
      </c>
      <c r="BL215" s="168" t="str">
        <f aca="false">IF(AA215="","",IF(AA215="-","-",IF(UPPER(AA215)="AB","+",VLOOKUP(AA215,'විෂය තොරතුරු'!$P$24:$Q$28,2))))</f>
        <v/>
      </c>
      <c r="BM215" s="168" t="str">
        <f aca="false">IF(AB215="","",IF(AB215="-","-",IF(UPPER(AB215)="AB","+",VLOOKUP(AB215,'විෂය තොරතුරු'!$P$24:$Q$28,2))))</f>
        <v/>
      </c>
      <c r="BN215" s="168" t="str">
        <f aca="false">IF(AC215="","",IF(AC215="-","-",IF(UPPER(AC215)="AB","+",VLOOKUP(AC215,'විෂය තොරතුරු'!$P$24:$Q$28,2))))</f>
        <v/>
      </c>
      <c r="BO215" s="169" t="str">
        <f aca="false">IF(AD215="","",IF(AD215="-","-",IF(UPPER(AD215)="AB","+",VLOOKUP(AD215,'විෂය තොරතුරු'!$P$24:$Q$28,2))))</f>
        <v/>
      </c>
      <c r="BP215" s="171" t="str">
        <f aca="false">IF(AE215="","",IF(AE215="-","-",IF(UPPER(AE215)="AB","+",VLOOKUP(AE215,'විෂය තොරතුරු'!$P$24:$Q$28,2))))</f>
        <v/>
      </c>
      <c r="BQ215" s="168" t="str">
        <f aca="false">IF(AF215="","",IF(AF215="-","-",IF(UPPER(AF215)="AB","+",VLOOKUP(AF215,'විෂය තොරතුරු'!$P$24:$Q$28,2))))</f>
        <v/>
      </c>
      <c r="BR215" s="168" t="str">
        <f aca="false">IF(AG215="","",IF(AG215="-","-",IF(UPPER(AG215)="AB","+",VLOOKUP(AG215,'විෂය තොරතුරු'!$P$24:$Q$28,2))))</f>
        <v/>
      </c>
      <c r="BS215" s="168" t="str">
        <f aca="false">IF(AH215="","",IF(AH215="-","-",IF(UPPER(AH215)="AB","+",VLOOKUP(AH215,'විෂය තොරතුරු'!$P$24:$Q$28,2))))</f>
        <v/>
      </c>
      <c r="BT215" s="168" t="str">
        <f aca="false">IF(AI215="","",IF(AI215="-","-",IF(UPPER(AI215)="AB","+",VLOOKUP(AI215,'විෂය තොරතුරු'!$P$24:$Q$28,2))))</f>
        <v/>
      </c>
      <c r="BU215" s="168" t="str">
        <f aca="false">IF(AJ215="","",IF(AJ215="-","-",IF(UPPER(AJ215)="AB","+",VLOOKUP(AJ215,'විෂය තොරතුරු'!$P$24:$Q$28,2))))</f>
        <v/>
      </c>
      <c r="BV215" s="168" t="str">
        <f aca="false">IF(AK215="","",IF(AK215="-","-",IF(UPPER(AK215)="AB","+",VLOOKUP(AK215,'විෂය තොරතුරු'!$P$24:$Q$28,2))))</f>
        <v/>
      </c>
      <c r="BW215" s="169" t="str">
        <f aca="false">IF(AL215="","",IF(AL215="-","-",IF(UPPER(AL215)="AB","+",VLOOKUP(AL215,'විෂය තොරතුරු'!$P$24:$Q$28,2))))</f>
        <v/>
      </c>
      <c r="BX215" s="171" t="str">
        <f aca="false">IF($B215="","",COUNTIF($AP215:$BW215,"A"))</f>
        <v/>
      </c>
      <c r="BY215" s="171" t="str">
        <f aca="false">IF($B215="","",COUNTIF($AP215:$BW215,"B"))</f>
        <v/>
      </c>
      <c r="BZ215" s="171" t="str">
        <f aca="false">IF($B215="","",COUNTIF($AP215:$BW215,"C"))</f>
        <v/>
      </c>
      <c r="CA215" s="171" t="str">
        <f aca="false">IF($B215="","",COUNTIF($AP215:$BW215,"S"))</f>
        <v/>
      </c>
      <c r="CB215" s="171" t="str">
        <f aca="false">IF($B215="","",COUNTIF($AP215:$BW215,"W"))</f>
        <v/>
      </c>
      <c r="CC215" s="171" t="str">
        <f aca="false">IF(B215="","",SUM(BX215:CA215))</f>
        <v/>
      </c>
      <c r="CD215" s="169" t="str">
        <f aca="false">IF(B215="","",SUM(BX215:BZ215))</f>
        <v/>
      </c>
      <c r="CE215" s="172" t="str">
        <f aca="false">IF(B215="","",IF(AND(CC215&gt;=6,CD215&gt;=3,OR(E215&gt;=35,F215&gt;=35),L215&gt;=35),"6/3 සමත්",IF(AND(CC215&gt;=5,CD215&gt;=3,OR(E215&gt;=35,F215&gt;=35,L215&gt;=35)),"5/3 සමත්",IF(AND(CC215&gt;=4,CD215&gt;=1,OR(E215&gt;=20,F215&gt;=20,L215&gt;=20)),"සමත් කළ හැකි",IF(CB215=9,"W9","අසමත් ?")))))</f>
        <v/>
      </c>
    </row>
    <row r="216" customFormat="false" ht="13.8" hidden="false" customHeight="false" outlineLevel="0" collapsed="false">
      <c r="A216" s="160" t="n">
        <v>31</v>
      </c>
      <c r="B216" s="187"/>
      <c r="C216" s="161"/>
      <c r="D216" s="162"/>
      <c r="E216" s="163"/>
      <c r="F216" s="164"/>
      <c r="G216" s="163"/>
      <c r="H216" s="165"/>
      <c r="I216" s="165"/>
      <c r="J216" s="164"/>
      <c r="K216" s="163"/>
      <c r="L216" s="165"/>
      <c r="M216" s="165"/>
      <c r="N216" s="164"/>
      <c r="O216" s="163"/>
      <c r="P216" s="165"/>
      <c r="Q216" s="165"/>
      <c r="R216" s="165"/>
      <c r="S216" s="165"/>
      <c r="T216" s="165"/>
      <c r="U216" s="165"/>
      <c r="V216" s="164"/>
      <c r="W216" s="163"/>
      <c r="X216" s="165"/>
      <c r="Y216" s="165"/>
      <c r="Z216" s="165"/>
      <c r="AA216" s="165"/>
      <c r="AB216" s="165"/>
      <c r="AC216" s="165"/>
      <c r="AD216" s="164"/>
      <c r="AE216" s="163"/>
      <c r="AF216" s="165"/>
      <c r="AG216" s="165"/>
      <c r="AH216" s="165"/>
      <c r="AI216" s="165"/>
      <c r="AJ216" s="165"/>
      <c r="AK216" s="165"/>
      <c r="AL216" s="166"/>
      <c r="AM216" s="167" t="str">
        <f aca="false">IF(B216="","",SUM(E216:AL216))</f>
        <v/>
      </c>
      <c r="AN216" s="168" t="str">
        <f aca="false">IF(B216="","",AM216/9)</f>
        <v/>
      </c>
      <c r="AO216" s="169" t="str">
        <f aca="false">IF(B216="","",IF(AM216=0,"-",RANK(AM216,$AM$186:$AM$235,0)))</f>
        <v/>
      </c>
      <c r="AP216" s="167" t="str">
        <f aca="false">IF(E216="","",IF(E216="-","-",IF(UPPER(E216)="AB","+",VLOOKUP(E216,'විෂය තොරතුරු'!$P$24:$Q$28,2))))</f>
        <v/>
      </c>
      <c r="AQ216" s="168" t="str">
        <f aca="false">IF(F216="","",IF(F216="-","-",IF(UPPER(F216)="AB","+",VLOOKUP(F216,'විෂය තොරතුරු'!$P$24:$Q$28,2))))</f>
        <v/>
      </c>
      <c r="AR216" s="168" t="str">
        <f aca="false">IF(G216="","",IF(G216="-","-",IF(UPPER(G216)="AB","+",VLOOKUP(G216,'විෂය තොරතුරු'!$P$24:$Q$28,2))))</f>
        <v/>
      </c>
      <c r="AS216" s="168" t="str">
        <f aca="false">IF(H216="","",IF(H216="-","-",IF(UPPER(H216)="AB","+",VLOOKUP(H216,'විෂය තොරතුරු'!$P$24:$Q$28,2))))</f>
        <v/>
      </c>
      <c r="AT216" s="168" t="str">
        <f aca="false">IF(I216="","",IF(I216="-","-",IF(UPPER(I216)="AB","+",VLOOKUP(I216,'විෂය තොරතුරු'!$P$24:$Q$28,2))))</f>
        <v/>
      </c>
      <c r="AU216" s="170" t="str">
        <f aca="false">IF(J216="","",IF(J216="-","-",IF(UPPER(J216)="AB","+",VLOOKUP(J216,'විෂය තොරතුරු'!$P$24:$Q$28,2))))</f>
        <v/>
      </c>
      <c r="AV216" s="171" t="str">
        <f aca="false">IF(K216="","",IF(K216="-","-",IF(UPPER(K216)="AB","+",VLOOKUP(K216,'විෂය තොරතුරු'!$P$24:$Q$28,2))))</f>
        <v/>
      </c>
      <c r="AW216" s="168" t="str">
        <f aca="false">IF(L216="","",IF(L216="-","-",IF(UPPER(L216)="AB","+",VLOOKUP(L216,'විෂය තොරතුරු'!$P$24:$Q$28,2))))</f>
        <v/>
      </c>
      <c r="AX216" s="168" t="str">
        <f aca="false">IF(M216="","",IF(M216="-","-",IF(UPPER(M216)="AB","+",VLOOKUP(M216,'විෂය තොරතුරු'!$P$24:$Q$28,2))))</f>
        <v/>
      </c>
      <c r="AY216" s="169" t="str">
        <f aca="false">IF(N216="","",IF(N216="-","-",IF(UPPER(N216)="AB","+",VLOOKUP(N216,'විෂය තොරතුරු'!$P$24:$Q$28,2))))</f>
        <v/>
      </c>
      <c r="AZ216" s="167" t="str">
        <f aca="false">IF(O216="","",IF(O216="-","-",IF(UPPER(O216)="AB","+",VLOOKUP(O216,'විෂය තොරතුරු'!$P$24:$Q$28,2))))</f>
        <v/>
      </c>
      <c r="BA216" s="168" t="str">
        <f aca="false">IF(P216="","",IF(P216="-","-",IF(UPPER(P216)="AB","+",VLOOKUP(P216,'විෂය තොරතුරු'!$P$24:$Q$28,2))))</f>
        <v/>
      </c>
      <c r="BB216" s="168" t="str">
        <f aca="false">IF(Q216="","",IF(Q216="-","-",IF(UPPER(Q216)="AB","+",VLOOKUP(Q216,'විෂය තොරතුරු'!$P$24:$Q$28,2))))</f>
        <v/>
      </c>
      <c r="BC216" s="168" t="str">
        <f aca="false">IF(R216="","",IF(R216="-","-",IF(UPPER(R216)="AB","+",VLOOKUP(R216,'විෂය තොරතුරු'!$P$24:$Q$28,2))))</f>
        <v/>
      </c>
      <c r="BD216" s="168" t="str">
        <f aca="false">IF(S216="","",IF(S216="-","-",IF(UPPER(S216)="AB","+",VLOOKUP(S216,'විෂය තොරතුරු'!$P$24:$Q$28,2))))</f>
        <v/>
      </c>
      <c r="BE216" s="168" t="str">
        <f aca="false">IF(T216="","",IF(T216="-","-",IF(UPPER(T216)="AB","+",VLOOKUP(T216,'විෂය තොරතුරු'!$P$24:$Q$28,2))))</f>
        <v/>
      </c>
      <c r="BF216" s="168" t="str">
        <f aca="false">IF(U216="","",IF(U216="-","-",IF(UPPER(U216)="AB","+",VLOOKUP(U216,'විෂය තොරතුරු'!$P$24:$Q$28,2))))</f>
        <v/>
      </c>
      <c r="BG216" s="170" t="str">
        <f aca="false">IF(V216="","",IF(V216="-","-",IF(UPPER(V216)="AB","+",VLOOKUP(V216,'විෂය තොරතුරු'!$P$24:$Q$28,2))))</f>
        <v/>
      </c>
      <c r="BH216" s="171" t="str">
        <f aca="false">IF(W216="","",IF(W216="-","-",IF(UPPER(W216)="AB","+",VLOOKUP(W216,'විෂය තොරතුරු'!$P$24:$Q$28,2))))</f>
        <v/>
      </c>
      <c r="BI216" s="168" t="str">
        <f aca="false">IF(X216="","",IF(X216="-","-",IF(UPPER(X216)="AB","+",VLOOKUP(X216,'විෂය තොරතුරු'!$P$24:$Q$28,2))))</f>
        <v/>
      </c>
      <c r="BJ216" s="168" t="str">
        <f aca="false">IF(Y216="","",IF(Y216="-","-",IF(UPPER(Y216)="AB","+",VLOOKUP(Y216,'විෂය තොරතුරු'!$P$24:$Q$28,2))))</f>
        <v/>
      </c>
      <c r="BK216" s="168" t="str">
        <f aca="false">IF(Z216="","",IF(Z216="-","-",IF(UPPER(Z216)="AB","+",VLOOKUP(Z216,'විෂය තොරතුරු'!$P$24:$Q$28,2))))</f>
        <v/>
      </c>
      <c r="BL216" s="168" t="str">
        <f aca="false">IF(AA216="","",IF(AA216="-","-",IF(UPPER(AA216)="AB","+",VLOOKUP(AA216,'විෂය තොරතුරු'!$P$24:$Q$28,2))))</f>
        <v/>
      </c>
      <c r="BM216" s="168" t="str">
        <f aca="false">IF(AB216="","",IF(AB216="-","-",IF(UPPER(AB216)="AB","+",VLOOKUP(AB216,'විෂය තොරතුරු'!$P$24:$Q$28,2))))</f>
        <v/>
      </c>
      <c r="BN216" s="168" t="str">
        <f aca="false">IF(AC216="","",IF(AC216="-","-",IF(UPPER(AC216)="AB","+",VLOOKUP(AC216,'විෂය තොරතුරු'!$P$24:$Q$28,2))))</f>
        <v/>
      </c>
      <c r="BO216" s="169" t="str">
        <f aca="false">IF(AD216="","",IF(AD216="-","-",IF(UPPER(AD216)="AB","+",VLOOKUP(AD216,'විෂය තොරතුරු'!$P$24:$Q$28,2))))</f>
        <v/>
      </c>
      <c r="BP216" s="171" t="str">
        <f aca="false">IF(AE216="","",IF(AE216="-","-",IF(UPPER(AE216)="AB","+",VLOOKUP(AE216,'විෂය තොරතුරු'!$P$24:$Q$28,2))))</f>
        <v/>
      </c>
      <c r="BQ216" s="168" t="str">
        <f aca="false">IF(AF216="","",IF(AF216="-","-",IF(UPPER(AF216)="AB","+",VLOOKUP(AF216,'විෂය තොරතුරු'!$P$24:$Q$28,2))))</f>
        <v/>
      </c>
      <c r="BR216" s="168" t="str">
        <f aca="false">IF(AG216="","",IF(AG216="-","-",IF(UPPER(AG216)="AB","+",VLOOKUP(AG216,'විෂය තොරතුරු'!$P$24:$Q$28,2))))</f>
        <v/>
      </c>
      <c r="BS216" s="168" t="str">
        <f aca="false">IF(AH216="","",IF(AH216="-","-",IF(UPPER(AH216)="AB","+",VLOOKUP(AH216,'විෂය තොරතුරු'!$P$24:$Q$28,2))))</f>
        <v/>
      </c>
      <c r="BT216" s="168" t="str">
        <f aca="false">IF(AI216="","",IF(AI216="-","-",IF(UPPER(AI216)="AB","+",VLOOKUP(AI216,'විෂය තොරතුරු'!$P$24:$Q$28,2))))</f>
        <v/>
      </c>
      <c r="BU216" s="168" t="str">
        <f aca="false">IF(AJ216="","",IF(AJ216="-","-",IF(UPPER(AJ216)="AB","+",VLOOKUP(AJ216,'විෂය තොරතුරු'!$P$24:$Q$28,2))))</f>
        <v/>
      </c>
      <c r="BV216" s="168" t="str">
        <f aca="false">IF(AK216="","",IF(AK216="-","-",IF(UPPER(AK216)="AB","+",VLOOKUP(AK216,'විෂය තොරතුරු'!$P$24:$Q$28,2))))</f>
        <v/>
      </c>
      <c r="BW216" s="169" t="str">
        <f aca="false">IF(AL216="","",IF(AL216="-","-",IF(UPPER(AL216)="AB","+",VLOOKUP(AL216,'විෂය තොරතුරු'!$P$24:$Q$28,2))))</f>
        <v/>
      </c>
      <c r="BX216" s="171" t="str">
        <f aca="false">IF($B216="","",COUNTIF($AP216:$BW216,"A"))</f>
        <v/>
      </c>
      <c r="BY216" s="171" t="str">
        <f aca="false">IF($B216="","",COUNTIF($AP216:$BW216,"B"))</f>
        <v/>
      </c>
      <c r="BZ216" s="171" t="str">
        <f aca="false">IF($B216="","",COUNTIF($AP216:$BW216,"C"))</f>
        <v/>
      </c>
      <c r="CA216" s="171" t="str">
        <f aca="false">IF($B216="","",COUNTIF($AP216:$BW216,"S"))</f>
        <v/>
      </c>
      <c r="CB216" s="171" t="str">
        <f aca="false">IF($B216="","",COUNTIF($AP216:$BW216,"W"))</f>
        <v/>
      </c>
      <c r="CC216" s="171" t="str">
        <f aca="false">IF(B216="","",SUM(BX216:CA216))</f>
        <v/>
      </c>
      <c r="CD216" s="169" t="str">
        <f aca="false">IF(B216="","",SUM(BX216:BZ216))</f>
        <v/>
      </c>
      <c r="CE216" s="172" t="str">
        <f aca="false">IF(B216="","",IF(AND(CC216&gt;=6,CD216&gt;=3,OR(E216&gt;=35,F216&gt;=35),L216&gt;=35),"6/3 සමත්",IF(AND(CC216&gt;=5,CD216&gt;=3,OR(E216&gt;=35,F216&gt;=35,L216&gt;=35)),"5/3 සමත්",IF(AND(CC216&gt;=4,CD216&gt;=1,OR(E216&gt;=20,F216&gt;=20,L216&gt;=20)),"සමත් කළ හැකි",IF(CB216=9,"W9","අසමත් ?")))))</f>
        <v/>
      </c>
    </row>
    <row r="217" customFormat="false" ht="13.8" hidden="false" customHeight="false" outlineLevel="0" collapsed="false">
      <c r="A217" s="160" t="n">
        <v>32</v>
      </c>
      <c r="B217" s="161"/>
      <c r="C217" s="161"/>
      <c r="D217" s="162"/>
      <c r="E217" s="163"/>
      <c r="F217" s="164"/>
      <c r="G217" s="163"/>
      <c r="H217" s="165"/>
      <c r="I217" s="165"/>
      <c r="J217" s="164"/>
      <c r="K217" s="163"/>
      <c r="L217" s="165"/>
      <c r="M217" s="165"/>
      <c r="N217" s="164"/>
      <c r="O217" s="163"/>
      <c r="P217" s="165"/>
      <c r="Q217" s="165"/>
      <c r="R217" s="165"/>
      <c r="S217" s="165"/>
      <c r="T217" s="165"/>
      <c r="U217" s="165"/>
      <c r="V217" s="164"/>
      <c r="W217" s="163"/>
      <c r="X217" s="165"/>
      <c r="Y217" s="165"/>
      <c r="Z217" s="165"/>
      <c r="AA217" s="165"/>
      <c r="AB217" s="165"/>
      <c r="AC217" s="165"/>
      <c r="AD217" s="164"/>
      <c r="AE217" s="163"/>
      <c r="AF217" s="165"/>
      <c r="AG217" s="165"/>
      <c r="AH217" s="165"/>
      <c r="AI217" s="165"/>
      <c r="AJ217" s="165"/>
      <c r="AK217" s="165"/>
      <c r="AL217" s="166"/>
      <c r="AM217" s="167" t="str">
        <f aca="false">IF(B217="","",SUM(E217:AL217))</f>
        <v/>
      </c>
      <c r="AN217" s="168" t="str">
        <f aca="false">IF(B217="","",AM217/9)</f>
        <v/>
      </c>
      <c r="AO217" s="169" t="str">
        <f aca="false">IF(B217="","",IF(AM217=0,"-",RANK(AM217,$AM$186:$AM$235,0)))</f>
        <v/>
      </c>
      <c r="AP217" s="167" t="str">
        <f aca="false">IF(E217="","",IF(E217="-","-",IF(UPPER(E217)="AB","+",VLOOKUP(E217,'විෂය තොරතුරු'!$P$24:$Q$28,2))))</f>
        <v/>
      </c>
      <c r="AQ217" s="168" t="str">
        <f aca="false">IF(F217="","",IF(F217="-","-",IF(UPPER(F217)="AB","+",VLOOKUP(F217,'විෂය තොරතුරු'!$P$24:$Q$28,2))))</f>
        <v/>
      </c>
      <c r="AR217" s="168" t="str">
        <f aca="false">IF(G217="","",IF(G217="-","-",IF(UPPER(G217)="AB","+",VLOOKUP(G217,'විෂය තොරතුරු'!$P$24:$Q$28,2))))</f>
        <v/>
      </c>
      <c r="AS217" s="168" t="str">
        <f aca="false">IF(H217="","",IF(H217="-","-",IF(UPPER(H217)="AB","+",VLOOKUP(H217,'විෂය තොරතුරු'!$P$24:$Q$28,2))))</f>
        <v/>
      </c>
      <c r="AT217" s="168" t="str">
        <f aca="false">IF(I217="","",IF(I217="-","-",IF(UPPER(I217)="AB","+",VLOOKUP(I217,'විෂය තොරතුරු'!$P$24:$Q$28,2))))</f>
        <v/>
      </c>
      <c r="AU217" s="170" t="str">
        <f aca="false">IF(J217="","",IF(J217="-","-",IF(UPPER(J217)="AB","+",VLOOKUP(J217,'විෂය තොරතුරු'!$P$24:$Q$28,2))))</f>
        <v/>
      </c>
      <c r="AV217" s="171" t="str">
        <f aca="false">IF(K217="","",IF(K217="-","-",IF(UPPER(K217)="AB","+",VLOOKUP(K217,'විෂය තොරතුරු'!$P$24:$Q$28,2))))</f>
        <v/>
      </c>
      <c r="AW217" s="168" t="str">
        <f aca="false">IF(L217="","",IF(L217="-","-",IF(UPPER(L217)="AB","+",VLOOKUP(L217,'විෂය තොරතුරු'!$P$24:$Q$28,2))))</f>
        <v/>
      </c>
      <c r="AX217" s="168" t="str">
        <f aca="false">IF(M217="","",IF(M217="-","-",IF(UPPER(M217)="AB","+",VLOOKUP(M217,'විෂය තොරතුරු'!$P$24:$Q$28,2))))</f>
        <v/>
      </c>
      <c r="AY217" s="169" t="str">
        <f aca="false">IF(N217="","",IF(N217="-","-",IF(UPPER(N217)="AB","+",VLOOKUP(N217,'විෂය තොරතුරු'!$P$24:$Q$28,2))))</f>
        <v/>
      </c>
      <c r="AZ217" s="167" t="str">
        <f aca="false">IF(O217="","",IF(O217="-","-",IF(UPPER(O217)="AB","+",VLOOKUP(O217,'විෂය තොරතුරු'!$P$24:$Q$28,2))))</f>
        <v/>
      </c>
      <c r="BA217" s="168" t="str">
        <f aca="false">IF(P217="","",IF(P217="-","-",IF(UPPER(P217)="AB","+",VLOOKUP(P217,'විෂය තොරතුරු'!$P$24:$Q$28,2))))</f>
        <v/>
      </c>
      <c r="BB217" s="168" t="str">
        <f aca="false">IF(Q217="","",IF(Q217="-","-",IF(UPPER(Q217)="AB","+",VLOOKUP(Q217,'විෂය තොරතුරු'!$P$24:$Q$28,2))))</f>
        <v/>
      </c>
      <c r="BC217" s="168" t="str">
        <f aca="false">IF(R217="","",IF(R217="-","-",IF(UPPER(R217)="AB","+",VLOOKUP(R217,'විෂය තොරතුරු'!$P$24:$Q$28,2))))</f>
        <v/>
      </c>
      <c r="BD217" s="168" t="str">
        <f aca="false">IF(S217="","",IF(S217="-","-",IF(UPPER(S217)="AB","+",VLOOKUP(S217,'විෂය තොරතුරු'!$P$24:$Q$28,2))))</f>
        <v/>
      </c>
      <c r="BE217" s="168" t="str">
        <f aca="false">IF(T217="","",IF(T217="-","-",IF(UPPER(T217)="AB","+",VLOOKUP(T217,'විෂය තොරතුරු'!$P$24:$Q$28,2))))</f>
        <v/>
      </c>
      <c r="BF217" s="168" t="str">
        <f aca="false">IF(U217="","",IF(U217="-","-",IF(UPPER(U217)="AB","+",VLOOKUP(U217,'විෂය තොරතුරු'!$P$24:$Q$28,2))))</f>
        <v/>
      </c>
      <c r="BG217" s="170" t="str">
        <f aca="false">IF(V217="","",IF(V217="-","-",IF(UPPER(V217)="AB","+",VLOOKUP(V217,'විෂය තොරතුරු'!$P$24:$Q$28,2))))</f>
        <v/>
      </c>
      <c r="BH217" s="171" t="str">
        <f aca="false">IF(W217="","",IF(W217="-","-",IF(UPPER(W217)="AB","+",VLOOKUP(W217,'විෂය තොරතුරු'!$P$24:$Q$28,2))))</f>
        <v/>
      </c>
      <c r="BI217" s="168" t="str">
        <f aca="false">IF(X217="","",IF(X217="-","-",IF(UPPER(X217)="AB","+",VLOOKUP(X217,'විෂය තොරතුරු'!$P$24:$Q$28,2))))</f>
        <v/>
      </c>
      <c r="BJ217" s="168" t="str">
        <f aca="false">IF(Y217="","",IF(Y217="-","-",IF(UPPER(Y217)="AB","+",VLOOKUP(Y217,'විෂය තොරතුරු'!$P$24:$Q$28,2))))</f>
        <v/>
      </c>
      <c r="BK217" s="168" t="str">
        <f aca="false">IF(Z217="","",IF(Z217="-","-",IF(UPPER(Z217)="AB","+",VLOOKUP(Z217,'විෂය තොරතුරු'!$P$24:$Q$28,2))))</f>
        <v/>
      </c>
      <c r="BL217" s="168" t="str">
        <f aca="false">IF(AA217="","",IF(AA217="-","-",IF(UPPER(AA217)="AB","+",VLOOKUP(AA217,'විෂය තොරතුරු'!$P$24:$Q$28,2))))</f>
        <v/>
      </c>
      <c r="BM217" s="168" t="str">
        <f aca="false">IF(AB217="","",IF(AB217="-","-",IF(UPPER(AB217)="AB","+",VLOOKUP(AB217,'විෂය තොරතුරු'!$P$24:$Q$28,2))))</f>
        <v/>
      </c>
      <c r="BN217" s="168" t="str">
        <f aca="false">IF(AC217="","",IF(AC217="-","-",IF(UPPER(AC217)="AB","+",VLOOKUP(AC217,'විෂය තොරතුරු'!$P$24:$Q$28,2))))</f>
        <v/>
      </c>
      <c r="BO217" s="169" t="str">
        <f aca="false">IF(AD217="","",IF(AD217="-","-",IF(UPPER(AD217)="AB","+",VLOOKUP(AD217,'විෂය තොරතුරු'!$P$24:$Q$28,2))))</f>
        <v/>
      </c>
      <c r="BP217" s="171" t="str">
        <f aca="false">IF(AE217="","",IF(AE217="-","-",IF(UPPER(AE217)="AB","+",VLOOKUP(AE217,'විෂය තොරතුරු'!$P$24:$Q$28,2))))</f>
        <v/>
      </c>
      <c r="BQ217" s="168" t="str">
        <f aca="false">IF(AF217="","",IF(AF217="-","-",IF(UPPER(AF217)="AB","+",VLOOKUP(AF217,'විෂය තොරතුරු'!$P$24:$Q$28,2))))</f>
        <v/>
      </c>
      <c r="BR217" s="168" t="str">
        <f aca="false">IF(AG217="","",IF(AG217="-","-",IF(UPPER(AG217)="AB","+",VLOOKUP(AG217,'විෂය තොරතුරු'!$P$24:$Q$28,2))))</f>
        <v/>
      </c>
      <c r="BS217" s="168" t="str">
        <f aca="false">IF(AH217="","",IF(AH217="-","-",IF(UPPER(AH217)="AB","+",VLOOKUP(AH217,'විෂය තොරතුරු'!$P$24:$Q$28,2))))</f>
        <v/>
      </c>
      <c r="BT217" s="168" t="str">
        <f aca="false">IF(AI217="","",IF(AI217="-","-",IF(UPPER(AI217)="AB","+",VLOOKUP(AI217,'විෂය තොරතුරු'!$P$24:$Q$28,2))))</f>
        <v/>
      </c>
      <c r="BU217" s="168" t="str">
        <f aca="false">IF(AJ217="","",IF(AJ217="-","-",IF(UPPER(AJ217)="AB","+",VLOOKUP(AJ217,'විෂය තොරතුරු'!$P$24:$Q$28,2))))</f>
        <v/>
      </c>
      <c r="BV217" s="168" t="str">
        <f aca="false">IF(AK217="","",IF(AK217="-","-",IF(UPPER(AK217)="AB","+",VLOOKUP(AK217,'විෂය තොරතුරු'!$P$24:$Q$28,2))))</f>
        <v/>
      </c>
      <c r="BW217" s="169" t="str">
        <f aca="false">IF(AL217="","",IF(AL217="-","-",IF(UPPER(AL217)="AB","+",VLOOKUP(AL217,'විෂය තොරතුරු'!$P$24:$Q$28,2))))</f>
        <v/>
      </c>
      <c r="BX217" s="171" t="str">
        <f aca="false">IF($B217="","",COUNTIF($AP217:$BW217,"A"))</f>
        <v/>
      </c>
      <c r="BY217" s="171" t="str">
        <f aca="false">IF($B217="","",COUNTIF($AP217:$BW217,"B"))</f>
        <v/>
      </c>
      <c r="BZ217" s="171" t="str">
        <f aca="false">IF($B217="","",COUNTIF($AP217:$BW217,"C"))</f>
        <v/>
      </c>
      <c r="CA217" s="171" t="str">
        <f aca="false">IF($B217="","",COUNTIF($AP217:$BW217,"S"))</f>
        <v/>
      </c>
      <c r="CB217" s="171" t="str">
        <f aca="false">IF($B217="","",COUNTIF($AP217:$BW217,"W"))</f>
        <v/>
      </c>
      <c r="CC217" s="171" t="str">
        <f aca="false">IF(B217="","",SUM(BX217:CA217))</f>
        <v/>
      </c>
      <c r="CD217" s="169" t="str">
        <f aca="false">IF(B217="","",SUM(BX217:BZ217))</f>
        <v/>
      </c>
      <c r="CE217" s="172" t="str">
        <f aca="false">IF(B217="","",IF(AND(CC217&gt;=6,CD217&gt;=3,OR(E217&gt;=35,F217&gt;=35),L217&gt;=35),"6/3 සමත්",IF(AND(CC217&gt;=5,CD217&gt;=3,OR(E217&gt;=35,F217&gt;=35,L217&gt;=35)),"5/3 සමත්",IF(AND(CC217&gt;=4,CD217&gt;=1,OR(E217&gt;=20,F217&gt;=20,L217&gt;=20)),"සමත් කළ හැකි",IF(CB217=9,"W9","අසමත් ?")))))</f>
        <v/>
      </c>
    </row>
    <row r="218" customFormat="false" ht="13.8" hidden="false" customHeight="false" outlineLevel="0" collapsed="false">
      <c r="A218" s="160" t="n">
        <v>33</v>
      </c>
      <c r="B218" s="161"/>
      <c r="C218" s="161"/>
      <c r="D218" s="162"/>
      <c r="E218" s="163"/>
      <c r="F218" s="164"/>
      <c r="G218" s="163"/>
      <c r="H218" s="165"/>
      <c r="I218" s="165"/>
      <c r="J218" s="164"/>
      <c r="K218" s="163"/>
      <c r="L218" s="165"/>
      <c r="M218" s="165"/>
      <c r="N218" s="164"/>
      <c r="O218" s="163"/>
      <c r="P218" s="165"/>
      <c r="Q218" s="165"/>
      <c r="R218" s="165"/>
      <c r="S218" s="165"/>
      <c r="T218" s="165"/>
      <c r="U218" s="165"/>
      <c r="V218" s="164"/>
      <c r="W218" s="163"/>
      <c r="X218" s="165"/>
      <c r="Y218" s="165"/>
      <c r="Z218" s="165"/>
      <c r="AA218" s="165"/>
      <c r="AB218" s="165"/>
      <c r="AC218" s="165"/>
      <c r="AD218" s="164"/>
      <c r="AE218" s="163"/>
      <c r="AF218" s="165"/>
      <c r="AG218" s="165"/>
      <c r="AH218" s="165"/>
      <c r="AI218" s="165"/>
      <c r="AJ218" s="165"/>
      <c r="AK218" s="165"/>
      <c r="AL218" s="166"/>
      <c r="AM218" s="167" t="str">
        <f aca="false">IF(B218="","",SUM(E218:AL218))</f>
        <v/>
      </c>
      <c r="AN218" s="168" t="str">
        <f aca="false">IF(B218="","",AM218/9)</f>
        <v/>
      </c>
      <c r="AO218" s="169" t="str">
        <f aca="false">IF(B218="","",IF(AM218=0,"-",RANK(AM218,$AM$186:$AM$235,0)))</f>
        <v/>
      </c>
      <c r="AP218" s="167" t="str">
        <f aca="false">IF(E218="","",IF(E218="-","-",IF(UPPER(E218)="AB","+",VLOOKUP(E218,'විෂය තොරතුරු'!$P$24:$Q$28,2))))</f>
        <v/>
      </c>
      <c r="AQ218" s="168" t="str">
        <f aca="false">IF(F218="","",IF(F218="-","-",IF(UPPER(F218)="AB","+",VLOOKUP(F218,'විෂය තොරතුරු'!$P$24:$Q$28,2))))</f>
        <v/>
      </c>
      <c r="AR218" s="168" t="str">
        <f aca="false">IF(G218="","",IF(G218="-","-",IF(UPPER(G218)="AB","+",VLOOKUP(G218,'විෂය තොරතුරු'!$P$24:$Q$28,2))))</f>
        <v/>
      </c>
      <c r="AS218" s="168" t="str">
        <f aca="false">IF(H218="","",IF(H218="-","-",IF(UPPER(H218)="AB","+",VLOOKUP(H218,'විෂය තොරතුරු'!$P$24:$Q$28,2))))</f>
        <v/>
      </c>
      <c r="AT218" s="168" t="str">
        <f aca="false">IF(I218="","",IF(I218="-","-",IF(UPPER(I218)="AB","+",VLOOKUP(I218,'විෂය තොරතුරු'!$P$24:$Q$28,2))))</f>
        <v/>
      </c>
      <c r="AU218" s="170" t="str">
        <f aca="false">IF(J218="","",IF(J218="-","-",IF(UPPER(J218)="AB","+",VLOOKUP(J218,'විෂය තොරතුරු'!$P$24:$Q$28,2))))</f>
        <v/>
      </c>
      <c r="AV218" s="171" t="str">
        <f aca="false">IF(K218="","",IF(K218="-","-",IF(UPPER(K218)="AB","+",VLOOKUP(K218,'විෂය තොරතුරු'!$P$24:$Q$28,2))))</f>
        <v/>
      </c>
      <c r="AW218" s="168" t="str">
        <f aca="false">IF(L218="","",IF(L218="-","-",IF(UPPER(L218)="AB","+",VLOOKUP(L218,'විෂය තොරතුරු'!$P$24:$Q$28,2))))</f>
        <v/>
      </c>
      <c r="AX218" s="168" t="str">
        <f aca="false">IF(M218="","",IF(M218="-","-",IF(UPPER(M218)="AB","+",VLOOKUP(M218,'විෂය තොරතුරු'!$P$24:$Q$28,2))))</f>
        <v/>
      </c>
      <c r="AY218" s="169" t="str">
        <f aca="false">IF(N218="","",IF(N218="-","-",IF(UPPER(N218)="AB","+",VLOOKUP(N218,'විෂය තොරතුරු'!$P$24:$Q$28,2))))</f>
        <v/>
      </c>
      <c r="AZ218" s="167" t="str">
        <f aca="false">IF(O218="","",IF(O218="-","-",IF(UPPER(O218)="AB","+",VLOOKUP(O218,'විෂය තොරතුරු'!$P$24:$Q$28,2))))</f>
        <v/>
      </c>
      <c r="BA218" s="168" t="str">
        <f aca="false">IF(P218="","",IF(P218="-","-",IF(UPPER(P218)="AB","+",VLOOKUP(P218,'විෂය තොරතුරු'!$P$24:$Q$28,2))))</f>
        <v/>
      </c>
      <c r="BB218" s="168" t="str">
        <f aca="false">IF(Q218="","",IF(Q218="-","-",IF(UPPER(Q218)="AB","+",VLOOKUP(Q218,'විෂය තොරතුරු'!$P$24:$Q$28,2))))</f>
        <v/>
      </c>
      <c r="BC218" s="168" t="str">
        <f aca="false">IF(R218="","",IF(R218="-","-",IF(UPPER(R218)="AB","+",VLOOKUP(R218,'විෂය තොරතුරු'!$P$24:$Q$28,2))))</f>
        <v/>
      </c>
      <c r="BD218" s="168" t="str">
        <f aca="false">IF(S218="","",IF(S218="-","-",IF(UPPER(S218)="AB","+",VLOOKUP(S218,'විෂය තොරතුරු'!$P$24:$Q$28,2))))</f>
        <v/>
      </c>
      <c r="BE218" s="168" t="str">
        <f aca="false">IF(T218="","",IF(T218="-","-",IF(UPPER(T218)="AB","+",VLOOKUP(T218,'විෂය තොරතුරු'!$P$24:$Q$28,2))))</f>
        <v/>
      </c>
      <c r="BF218" s="168" t="str">
        <f aca="false">IF(U218="","",IF(U218="-","-",IF(UPPER(U218)="AB","+",VLOOKUP(U218,'විෂය තොරතුරු'!$P$24:$Q$28,2))))</f>
        <v/>
      </c>
      <c r="BG218" s="170" t="str">
        <f aca="false">IF(V218="","",IF(V218="-","-",IF(UPPER(V218)="AB","+",VLOOKUP(V218,'විෂය තොරතුරු'!$P$24:$Q$28,2))))</f>
        <v/>
      </c>
      <c r="BH218" s="171" t="str">
        <f aca="false">IF(W218="","",IF(W218="-","-",IF(UPPER(W218)="AB","+",VLOOKUP(W218,'විෂය තොරතුරු'!$P$24:$Q$28,2))))</f>
        <v/>
      </c>
      <c r="BI218" s="168" t="str">
        <f aca="false">IF(X218="","",IF(X218="-","-",IF(UPPER(X218)="AB","+",VLOOKUP(X218,'විෂය තොරතුරු'!$P$24:$Q$28,2))))</f>
        <v/>
      </c>
      <c r="BJ218" s="168" t="str">
        <f aca="false">IF(Y218="","",IF(Y218="-","-",IF(UPPER(Y218)="AB","+",VLOOKUP(Y218,'විෂය තොරතුරු'!$P$24:$Q$28,2))))</f>
        <v/>
      </c>
      <c r="BK218" s="168" t="str">
        <f aca="false">IF(Z218="","",IF(Z218="-","-",IF(UPPER(Z218)="AB","+",VLOOKUP(Z218,'විෂය තොරතුරු'!$P$24:$Q$28,2))))</f>
        <v/>
      </c>
      <c r="BL218" s="168" t="str">
        <f aca="false">IF(AA218="","",IF(AA218="-","-",IF(UPPER(AA218)="AB","+",VLOOKUP(AA218,'විෂය තොරතුරු'!$P$24:$Q$28,2))))</f>
        <v/>
      </c>
      <c r="BM218" s="168" t="str">
        <f aca="false">IF(AB218="","",IF(AB218="-","-",IF(UPPER(AB218)="AB","+",VLOOKUP(AB218,'විෂය තොරතුරු'!$P$24:$Q$28,2))))</f>
        <v/>
      </c>
      <c r="BN218" s="168" t="str">
        <f aca="false">IF(AC218="","",IF(AC218="-","-",IF(UPPER(AC218)="AB","+",VLOOKUP(AC218,'විෂය තොරතුරු'!$P$24:$Q$28,2))))</f>
        <v/>
      </c>
      <c r="BO218" s="169" t="str">
        <f aca="false">IF(AD218="","",IF(AD218="-","-",IF(UPPER(AD218)="AB","+",VLOOKUP(AD218,'විෂය තොරතුරු'!$P$24:$Q$28,2))))</f>
        <v/>
      </c>
      <c r="BP218" s="171" t="str">
        <f aca="false">IF(AE218="","",IF(AE218="-","-",IF(UPPER(AE218)="AB","+",VLOOKUP(AE218,'විෂය තොරතුරු'!$P$24:$Q$28,2))))</f>
        <v/>
      </c>
      <c r="BQ218" s="168" t="str">
        <f aca="false">IF(AF218="","",IF(AF218="-","-",IF(UPPER(AF218)="AB","+",VLOOKUP(AF218,'විෂය තොරතුරු'!$P$24:$Q$28,2))))</f>
        <v/>
      </c>
      <c r="BR218" s="168" t="str">
        <f aca="false">IF(AG218="","",IF(AG218="-","-",IF(UPPER(AG218)="AB","+",VLOOKUP(AG218,'විෂය තොරතුරු'!$P$24:$Q$28,2))))</f>
        <v/>
      </c>
      <c r="BS218" s="168" t="str">
        <f aca="false">IF(AH218="","",IF(AH218="-","-",IF(UPPER(AH218)="AB","+",VLOOKUP(AH218,'විෂය තොරතුරු'!$P$24:$Q$28,2))))</f>
        <v/>
      </c>
      <c r="BT218" s="168" t="str">
        <f aca="false">IF(AI218="","",IF(AI218="-","-",IF(UPPER(AI218)="AB","+",VLOOKUP(AI218,'විෂය තොරතුරු'!$P$24:$Q$28,2))))</f>
        <v/>
      </c>
      <c r="BU218" s="168" t="str">
        <f aca="false">IF(AJ218="","",IF(AJ218="-","-",IF(UPPER(AJ218)="AB","+",VLOOKUP(AJ218,'විෂය තොරතුරු'!$P$24:$Q$28,2))))</f>
        <v/>
      </c>
      <c r="BV218" s="168" t="str">
        <f aca="false">IF(AK218="","",IF(AK218="-","-",IF(UPPER(AK218)="AB","+",VLOOKUP(AK218,'විෂය තොරතුරු'!$P$24:$Q$28,2))))</f>
        <v/>
      </c>
      <c r="BW218" s="169" t="str">
        <f aca="false">IF(AL218="","",IF(AL218="-","-",IF(UPPER(AL218)="AB","+",VLOOKUP(AL218,'විෂය තොරතුරු'!$P$24:$Q$28,2))))</f>
        <v/>
      </c>
      <c r="BX218" s="171" t="str">
        <f aca="false">IF($B218="","",COUNTIF($AP218:$BW218,"A"))</f>
        <v/>
      </c>
      <c r="BY218" s="171" t="str">
        <f aca="false">IF($B218="","",COUNTIF($AP218:$BW218,"B"))</f>
        <v/>
      </c>
      <c r="BZ218" s="171" t="str">
        <f aca="false">IF($B218="","",COUNTIF($AP218:$BW218,"C"))</f>
        <v/>
      </c>
      <c r="CA218" s="171" t="str">
        <f aca="false">IF($B218="","",COUNTIF($AP218:$BW218,"S"))</f>
        <v/>
      </c>
      <c r="CB218" s="171" t="str">
        <f aca="false">IF($B218="","",COUNTIF($AP218:$BW218,"W"))</f>
        <v/>
      </c>
      <c r="CC218" s="171" t="str">
        <f aca="false">IF(B218="","",SUM(BX218:CA218))</f>
        <v/>
      </c>
      <c r="CD218" s="169" t="str">
        <f aca="false">IF(B218="","",SUM(BX218:BZ218))</f>
        <v/>
      </c>
      <c r="CE218" s="172" t="str">
        <f aca="false">IF(B218="","",IF(AND(CC218&gt;=6,CD218&gt;=3,OR(E218&gt;=35,F218&gt;=35),L218&gt;=35),"6/3 සමත්",IF(AND(CC218&gt;=5,CD218&gt;=3,OR(E218&gt;=35,F218&gt;=35,L218&gt;=35)),"5/3 සමත්",IF(AND(CC218&gt;=4,CD218&gt;=1,OR(E218&gt;=20,F218&gt;=20,L218&gt;=20)),"සමත් කළ හැකි",IF(CB218=9,"W9","අසමත් ?")))))</f>
        <v/>
      </c>
    </row>
    <row r="219" customFormat="false" ht="13.8" hidden="false" customHeight="false" outlineLevel="0" collapsed="false">
      <c r="A219" s="160" t="n">
        <v>34</v>
      </c>
      <c r="B219" s="161"/>
      <c r="C219" s="161"/>
      <c r="D219" s="162"/>
      <c r="E219" s="163"/>
      <c r="F219" s="164"/>
      <c r="G219" s="163"/>
      <c r="H219" s="165"/>
      <c r="I219" s="165"/>
      <c r="J219" s="164"/>
      <c r="K219" s="163"/>
      <c r="L219" s="165"/>
      <c r="M219" s="165"/>
      <c r="N219" s="164"/>
      <c r="O219" s="163"/>
      <c r="P219" s="165"/>
      <c r="Q219" s="165"/>
      <c r="R219" s="165"/>
      <c r="S219" s="165"/>
      <c r="T219" s="165"/>
      <c r="U219" s="165"/>
      <c r="V219" s="164"/>
      <c r="W219" s="163"/>
      <c r="X219" s="165"/>
      <c r="Y219" s="165"/>
      <c r="Z219" s="165"/>
      <c r="AA219" s="165"/>
      <c r="AB219" s="165"/>
      <c r="AC219" s="165"/>
      <c r="AD219" s="164"/>
      <c r="AE219" s="163"/>
      <c r="AF219" s="165"/>
      <c r="AG219" s="165"/>
      <c r="AH219" s="165"/>
      <c r="AI219" s="165"/>
      <c r="AJ219" s="165"/>
      <c r="AK219" s="165"/>
      <c r="AL219" s="166"/>
      <c r="AM219" s="167" t="str">
        <f aca="false">IF(B219="","",SUM(E219:AL219))</f>
        <v/>
      </c>
      <c r="AN219" s="168" t="str">
        <f aca="false">IF(B219="","",AM219/9)</f>
        <v/>
      </c>
      <c r="AO219" s="169" t="str">
        <f aca="false">IF(B219="","",IF(AM219=0,"-",RANK(AM219,$AM$186:$AM$235,0)))</f>
        <v/>
      </c>
      <c r="AP219" s="167" t="str">
        <f aca="false">IF(E219="","",IF(E219="-","-",IF(UPPER(E219)="AB","+",VLOOKUP(E219,'විෂය තොරතුරු'!$P$24:$Q$28,2))))</f>
        <v/>
      </c>
      <c r="AQ219" s="168" t="str">
        <f aca="false">IF(F219="","",IF(F219="-","-",IF(UPPER(F219)="AB","+",VLOOKUP(F219,'විෂය තොරතුරු'!$P$24:$Q$28,2))))</f>
        <v/>
      </c>
      <c r="AR219" s="168" t="str">
        <f aca="false">IF(G219="","",IF(G219="-","-",IF(UPPER(G219)="AB","+",VLOOKUP(G219,'විෂය තොරතුරු'!$P$24:$Q$28,2))))</f>
        <v/>
      </c>
      <c r="AS219" s="168" t="str">
        <f aca="false">IF(H219="","",IF(H219="-","-",IF(UPPER(H219)="AB","+",VLOOKUP(H219,'විෂය තොරතුරු'!$P$24:$Q$28,2))))</f>
        <v/>
      </c>
      <c r="AT219" s="168" t="str">
        <f aca="false">IF(I219="","",IF(I219="-","-",IF(UPPER(I219)="AB","+",VLOOKUP(I219,'විෂය තොරතුරු'!$P$24:$Q$28,2))))</f>
        <v/>
      </c>
      <c r="AU219" s="170" t="str">
        <f aca="false">IF(J219="","",IF(J219="-","-",IF(UPPER(J219)="AB","+",VLOOKUP(J219,'විෂය තොරතුරු'!$P$24:$Q$28,2))))</f>
        <v/>
      </c>
      <c r="AV219" s="171" t="str">
        <f aca="false">IF(K219="","",IF(K219="-","-",IF(UPPER(K219)="AB","+",VLOOKUP(K219,'විෂය තොරතුරු'!$P$24:$Q$28,2))))</f>
        <v/>
      </c>
      <c r="AW219" s="168" t="str">
        <f aca="false">IF(L219="","",IF(L219="-","-",IF(UPPER(L219)="AB","+",VLOOKUP(L219,'විෂය තොරතුරු'!$P$24:$Q$28,2))))</f>
        <v/>
      </c>
      <c r="AX219" s="168" t="str">
        <f aca="false">IF(M219="","",IF(M219="-","-",IF(UPPER(M219)="AB","+",VLOOKUP(M219,'විෂය තොරතුරු'!$P$24:$Q$28,2))))</f>
        <v/>
      </c>
      <c r="AY219" s="169" t="str">
        <f aca="false">IF(N219="","",IF(N219="-","-",IF(UPPER(N219)="AB","+",VLOOKUP(N219,'විෂය තොරතුරු'!$P$24:$Q$28,2))))</f>
        <v/>
      </c>
      <c r="AZ219" s="167" t="str">
        <f aca="false">IF(O219="","",IF(O219="-","-",IF(UPPER(O219)="AB","+",VLOOKUP(O219,'විෂය තොරතුරු'!$P$24:$Q$28,2))))</f>
        <v/>
      </c>
      <c r="BA219" s="168" t="str">
        <f aca="false">IF(P219="","",IF(P219="-","-",IF(UPPER(P219)="AB","+",VLOOKUP(P219,'විෂය තොරතුරු'!$P$24:$Q$28,2))))</f>
        <v/>
      </c>
      <c r="BB219" s="168" t="str">
        <f aca="false">IF(Q219="","",IF(Q219="-","-",IF(UPPER(Q219)="AB","+",VLOOKUP(Q219,'විෂය තොරතුරු'!$P$24:$Q$28,2))))</f>
        <v/>
      </c>
      <c r="BC219" s="168" t="str">
        <f aca="false">IF(R219="","",IF(R219="-","-",IF(UPPER(R219)="AB","+",VLOOKUP(R219,'විෂය තොරතුරු'!$P$24:$Q$28,2))))</f>
        <v/>
      </c>
      <c r="BD219" s="168" t="str">
        <f aca="false">IF(S219="","",IF(S219="-","-",IF(UPPER(S219)="AB","+",VLOOKUP(S219,'විෂය තොරතුරු'!$P$24:$Q$28,2))))</f>
        <v/>
      </c>
      <c r="BE219" s="168" t="str">
        <f aca="false">IF(T219="","",IF(T219="-","-",IF(UPPER(T219)="AB","+",VLOOKUP(T219,'විෂය තොරතුරු'!$P$24:$Q$28,2))))</f>
        <v/>
      </c>
      <c r="BF219" s="168" t="str">
        <f aca="false">IF(U219="","",IF(U219="-","-",IF(UPPER(U219)="AB","+",VLOOKUP(U219,'විෂය තොරතුරු'!$P$24:$Q$28,2))))</f>
        <v/>
      </c>
      <c r="BG219" s="170" t="str">
        <f aca="false">IF(V219="","",IF(V219="-","-",IF(UPPER(V219)="AB","+",VLOOKUP(V219,'විෂය තොරතුරු'!$P$24:$Q$28,2))))</f>
        <v/>
      </c>
      <c r="BH219" s="171" t="str">
        <f aca="false">IF(W219="","",IF(W219="-","-",IF(UPPER(W219)="AB","+",VLOOKUP(W219,'විෂය තොරතුරු'!$P$24:$Q$28,2))))</f>
        <v/>
      </c>
      <c r="BI219" s="168" t="str">
        <f aca="false">IF(X219="","",IF(X219="-","-",IF(UPPER(X219)="AB","+",VLOOKUP(X219,'විෂය තොරතුරු'!$P$24:$Q$28,2))))</f>
        <v/>
      </c>
      <c r="BJ219" s="168" t="str">
        <f aca="false">IF(Y219="","",IF(Y219="-","-",IF(UPPER(Y219)="AB","+",VLOOKUP(Y219,'විෂය තොරතුරු'!$P$24:$Q$28,2))))</f>
        <v/>
      </c>
      <c r="BK219" s="168" t="str">
        <f aca="false">IF(Z219="","",IF(Z219="-","-",IF(UPPER(Z219)="AB","+",VLOOKUP(Z219,'විෂය තොරතුරු'!$P$24:$Q$28,2))))</f>
        <v/>
      </c>
      <c r="BL219" s="168" t="str">
        <f aca="false">IF(AA219="","",IF(AA219="-","-",IF(UPPER(AA219)="AB","+",VLOOKUP(AA219,'විෂය තොරතුරු'!$P$24:$Q$28,2))))</f>
        <v/>
      </c>
      <c r="BM219" s="168" t="str">
        <f aca="false">IF(AB219="","",IF(AB219="-","-",IF(UPPER(AB219)="AB","+",VLOOKUP(AB219,'විෂය තොරතුරු'!$P$24:$Q$28,2))))</f>
        <v/>
      </c>
      <c r="BN219" s="168" t="str">
        <f aca="false">IF(AC219="","",IF(AC219="-","-",IF(UPPER(AC219)="AB","+",VLOOKUP(AC219,'විෂය තොරතුරු'!$P$24:$Q$28,2))))</f>
        <v/>
      </c>
      <c r="BO219" s="169" t="str">
        <f aca="false">IF(AD219="","",IF(AD219="-","-",IF(UPPER(AD219)="AB","+",VLOOKUP(AD219,'විෂය තොරතුරු'!$P$24:$Q$28,2))))</f>
        <v/>
      </c>
      <c r="BP219" s="171" t="str">
        <f aca="false">IF(AE219="","",IF(AE219="-","-",IF(UPPER(AE219)="AB","+",VLOOKUP(AE219,'විෂය තොරතුරු'!$P$24:$Q$28,2))))</f>
        <v/>
      </c>
      <c r="BQ219" s="168" t="str">
        <f aca="false">IF(AF219="","",IF(AF219="-","-",IF(UPPER(AF219)="AB","+",VLOOKUP(AF219,'විෂය තොරතුරු'!$P$24:$Q$28,2))))</f>
        <v/>
      </c>
      <c r="BR219" s="168" t="str">
        <f aca="false">IF(AG219="","",IF(AG219="-","-",IF(UPPER(AG219)="AB","+",VLOOKUP(AG219,'විෂය තොරතුරු'!$P$24:$Q$28,2))))</f>
        <v/>
      </c>
      <c r="BS219" s="168" t="str">
        <f aca="false">IF(AH219="","",IF(AH219="-","-",IF(UPPER(AH219)="AB","+",VLOOKUP(AH219,'විෂය තොරතුරු'!$P$24:$Q$28,2))))</f>
        <v/>
      </c>
      <c r="BT219" s="168" t="str">
        <f aca="false">IF(AI219="","",IF(AI219="-","-",IF(UPPER(AI219)="AB","+",VLOOKUP(AI219,'විෂය තොරතුරු'!$P$24:$Q$28,2))))</f>
        <v/>
      </c>
      <c r="BU219" s="168" t="str">
        <f aca="false">IF(AJ219="","",IF(AJ219="-","-",IF(UPPER(AJ219)="AB","+",VLOOKUP(AJ219,'විෂය තොරතුරු'!$P$24:$Q$28,2))))</f>
        <v/>
      </c>
      <c r="BV219" s="168" t="str">
        <f aca="false">IF(AK219="","",IF(AK219="-","-",IF(UPPER(AK219)="AB","+",VLOOKUP(AK219,'විෂය තොරතුරු'!$P$24:$Q$28,2))))</f>
        <v/>
      </c>
      <c r="BW219" s="169" t="str">
        <f aca="false">IF(AL219="","",IF(AL219="-","-",IF(UPPER(AL219)="AB","+",VLOOKUP(AL219,'විෂය තොරතුරු'!$P$24:$Q$28,2))))</f>
        <v/>
      </c>
      <c r="BX219" s="171" t="str">
        <f aca="false">IF($B219="","",COUNTIF($AP219:$BW219,"A"))</f>
        <v/>
      </c>
      <c r="BY219" s="171" t="str">
        <f aca="false">IF($B219="","",COUNTIF($AP219:$BW219,"B"))</f>
        <v/>
      </c>
      <c r="BZ219" s="171" t="str">
        <f aca="false">IF($B219="","",COUNTIF($AP219:$BW219,"C"))</f>
        <v/>
      </c>
      <c r="CA219" s="171" t="str">
        <f aca="false">IF($B219="","",COUNTIF($AP219:$BW219,"S"))</f>
        <v/>
      </c>
      <c r="CB219" s="171" t="str">
        <f aca="false">IF($B219="","",COUNTIF($AP219:$BW219,"W"))</f>
        <v/>
      </c>
      <c r="CC219" s="171" t="str">
        <f aca="false">IF(B219="","",SUM(BX219:CA219))</f>
        <v/>
      </c>
      <c r="CD219" s="169" t="str">
        <f aca="false">IF(B219="","",SUM(BX219:BZ219))</f>
        <v/>
      </c>
      <c r="CE219" s="172" t="str">
        <f aca="false">IF(B219="","",IF(AND(CC219&gt;=6,CD219&gt;=3,OR(E219&gt;=35,F219&gt;=35),L219&gt;=35),"6/3 සමත්",IF(AND(CC219&gt;=5,CD219&gt;=3,OR(E219&gt;=35,F219&gt;=35,L219&gt;=35)),"5/3 සමත්",IF(AND(CC219&gt;=4,CD219&gt;=1,OR(E219&gt;=20,F219&gt;=20,L219&gt;=20)),"සමත් කළ හැකි",IF(CB219=9,"W9","අසමත් ?")))))</f>
        <v/>
      </c>
    </row>
    <row r="220" customFormat="false" ht="13.8" hidden="false" customHeight="false" outlineLevel="0" collapsed="false">
      <c r="A220" s="160" t="n">
        <v>35</v>
      </c>
      <c r="B220" s="161"/>
      <c r="C220" s="161"/>
      <c r="D220" s="162"/>
      <c r="E220" s="163"/>
      <c r="F220" s="164"/>
      <c r="G220" s="163"/>
      <c r="H220" s="165"/>
      <c r="I220" s="165"/>
      <c r="J220" s="164"/>
      <c r="K220" s="163"/>
      <c r="L220" s="165"/>
      <c r="M220" s="165"/>
      <c r="N220" s="164"/>
      <c r="O220" s="163"/>
      <c r="P220" s="165"/>
      <c r="Q220" s="165"/>
      <c r="R220" s="165"/>
      <c r="S220" s="165"/>
      <c r="T220" s="165"/>
      <c r="U220" s="165"/>
      <c r="V220" s="164"/>
      <c r="W220" s="163"/>
      <c r="X220" s="165"/>
      <c r="Y220" s="165"/>
      <c r="Z220" s="165"/>
      <c r="AA220" s="165"/>
      <c r="AB220" s="165"/>
      <c r="AC220" s="165"/>
      <c r="AD220" s="164"/>
      <c r="AE220" s="163"/>
      <c r="AF220" s="165"/>
      <c r="AG220" s="165"/>
      <c r="AH220" s="165"/>
      <c r="AI220" s="165"/>
      <c r="AJ220" s="165"/>
      <c r="AK220" s="165"/>
      <c r="AL220" s="166"/>
      <c r="AM220" s="167" t="str">
        <f aca="false">IF(B220="","",SUM(E220:AL220))</f>
        <v/>
      </c>
      <c r="AN220" s="168" t="str">
        <f aca="false">IF(B220="","",AM220/9)</f>
        <v/>
      </c>
      <c r="AO220" s="169" t="str">
        <f aca="false">IF(B220="","",IF(AM220=0,"-",RANK(AM220,$AM$186:$AM$235,0)))</f>
        <v/>
      </c>
      <c r="AP220" s="167" t="str">
        <f aca="false">IF(E220="","",IF(E220="-","-",IF(UPPER(E220)="AB","+",VLOOKUP(E220,'විෂය තොරතුරු'!$P$24:$Q$28,2))))</f>
        <v/>
      </c>
      <c r="AQ220" s="168" t="str">
        <f aca="false">IF(F220="","",IF(F220="-","-",IF(UPPER(F220)="AB","+",VLOOKUP(F220,'විෂය තොරතුරු'!$P$24:$Q$28,2))))</f>
        <v/>
      </c>
      <c r="AR220" s="168" t="str">
        <f aca="false">IF(G220="","",IF(G220="-","-",IF(UPPER(G220)="AB","+",VLOOKUP(G220,'විෂය තොරතුරු'!$P$24:$Q$28,2))))</f>
        <v/>
      </c>
      <c r="AS220" s="168" t="str">
        <f aca="false">IF(H220="","",IF(H220="-","-",IF(UPPER(H220)="AB","+",VLOOKUP(H220,'විෂය තොරතුරු'!$P$24:$Q$28,2))))</f>
        <v/>
      </c>
      <c r="AT220" s="168" t="str">
        <f aca="false">IF(I220="","",IF(I220="-","-",IF(UPPER(I220)="AB","+",VLOOKUP(I220,'විෂය තොරතුරු'!$P$24:$Q$28,2))))</f>
        <v/>
      </c>
      <c r="AU220" s="170" t="str">
        <f aca="false">IF(J220="","",IF(J220="-","-",IF(UPPER(J220)="AB","+",VLOOKUP(J220,'විෂය තොරතුරු'!$P$24:$Q$28,2))))</f>
        <v/>
      </c>
      <c r="AV220" s="171" t="str">
        <f aca="false">IF(K220="","",IF(K220="-","-",IF(UPPER(K220)="AB","+",VLOOKUP(K220,'විෂය තොරතුරු'!$P$24:$Q$28,2))))</f>
        <v/>
      </c>
      <c r="AW220" s="168" t="str">
        <f aca="false">IF(L220="","",IF(L220="-","-",IF(UPPER(L220)="AB","+",VLOOKUP(L220,'විෂය තොරතුරු'!$P$24:$Q$28,2))))</f>
        <v/>
      </c>
      <c r="AX220" s="168" t="str">
        <f aca="false">IF(M220="","",IF(M220="-","-",IF(UPPER(M220)="AB","+",VLOOKUP(M220,'විෂය තොරතුරු'!$P$24:$Q$28,2))))</f>
        <v/>
      </c>
      <c r="AY220" s="169" t="str">
        <f aca="false">IF(N220="","",IF(N220="-","-",IF(UPPER(N220)="AB","+",VLOOKUP(N220,'විෂය තොරතුරු'!$P$24:$Q$28,2))))</f>
        <v/>
      </c>
      <c r="AZ220" s="167" t="str">
        <f aca="false">IF(O220="","",IF(O220="-","-",IF(UPPER(O220)="AB","+",VLOOKUP(O220,'විෂය තොරතුරු'!$P$24:$Q$28,2))))</f>
        <v/>
      </c>
      <c r="BA220" s="168" t="str">
        <f aca="false">IF(P220="","",IF(P220="-","-",IF(UPPER(P220)="AB","+",VLOOKUP(P220,'විෂය තොරතුරු'!$P$24:$Q$28,2))))</f>
        <v/>
      </c>
      <c r="BB220" s="168" t="str">
        <f aca="false">IF(Q220="","",IF(Q220="-","-",IF(UPPER(Q220)="AB","+",VLOOKUP(Q220,'විෂය තොරතුරු'!$P$24:$Q$28,2))))</f>
        <v/>
      </c>
      <c r="BC220" s="168" t="str">
        <f aca="false">IF(R220="","",IF(R220="-","-",IF(UPPER(R220)="AB","+",VLOOKUP(R220,'විෂය තොරතුරු'!$P$24:$Q$28,2))))</f>
        <v/>
      </c>
      <c r="BD220" s="168" t="str">
        <f aca="false">IF(S220="","",IF(S220="-","-",IF(UPPER(S220)="AB","+",VLOOKUP(S220,'විෂය තොරතුරු'!$P$24:$Q$28,2))))</f>
        <v/>
      </c>
      <c r="BE220" s="168" t="str">
        <f aca="false">IF(T220="","",IF(T220="-","-",IF(UPPER(T220)="AB","+",VLOOKUP(T220,'විෂය තොරතුරු'!$P$24:$Q$28,2))))</f>
        <v/>
      </c>
      <c r="BF220" s="168" t="str">
        <f aca="false">IF(U220="","",IF(U220="-","-",IF(UPPER(U220)="AB","+",VLOOKUP(U220,'විෂය තොරතුරු'!$P$24:$Q$28,2))))</f>
        <v/>
      </c>
      <c r="BG220" s="170" t="str">
        <f aca="false">IF(V220="","",IF(V220="-","-",IF(UPPER(V220)="AB","+",VLOOKUP(V220,'විෂය තොරතුරු'!$P$24:$Q$28,2))))</f>
        <v/>
      </c>
      <c r="BH220" s="171" t="str">
        <f aca="false">IF(W220="","",IF(W220="-","-",IF(UPPER(W220)="AB","+",VLOOKUP(W220,'විෂය තොරතුරු'!$P$24:$Q$28,2))))</f>
        <v/>
      </c>
      <c r="BI220" s="168" t="str">
        <f aca="false">IF(X220="","",IF(X220="-","-",IF(UPPER(X220)="AB","+",VLOOKUP(X220,'විෂය තොරතුරු'!$P$24:$Q$28,2))))</f>
        <v/>
      </c>
      <c r="BJ220" s="168" t="str">
        <f aca="false">IF(Y220="","",IF(Y220="-","-",IF(UPPER(Y220)="AB","+",VLOOKUP(Y220,'විෂය තොරතුරු'!$P$24:$Q$28,2))))</f>
        <v/>
      </c>
      <c r="BK220" s="168" t="str">
        <f aca="false">IF(Z220="","",IF(Z220="-","-",IF(UPPER(Z220)="AB","+",VLOOKUP(Z220,'විෂය තොරතුරු'!$P$24:$Q$28,2))))</f>
        <v/>
      </c>
      <c r="BL220" s="168" t="str">
        <f aca="false">IF(AA220="","",IF(AA220="-","-",IF(UPPER(AA220)="AB","+",VLOOKUP(AA220,'විෂය තොරතුරු'!$P$24:$Q$28,2))))</f>
        <v/>
      </c>
      <c r="BM220" s="168" t="str">
        <f aca="false">IF(AB220="","",IF(AB220="-","-",IF(UPPER(AB220)="AB","+",VLOOKUP(AB220,'විෂය තොරතුරු'!$P$24:$Q$28,2))))</f>
        <v/>
      </c>
      <c r="BN220" s="168" t="str">
        <f aca="false">IF(AC220="","",IF(AC220="-","-",IF(UPPER(AC220)="AB","+",VLOOKUP(AC220,'විෂය තොරතුරු'!$P$24:$Q$28,2))))</f>
        <v/>
      </c>
      <c r="BO220" s="169" t="str">
        <f aca="false">IF(AD220="","",IF(AD220="-","-",IF(UPPER(AD220)="AB","+",VLOOKUP(AD220,'විෂය තොරතුරු'!$P$24:$Q$28,2))))</f>
        <v/>
      </c>
      <c r="BP220" s="171" t="str">
        <f aca="false">IF(AE220="","",IF(AE220="-","-",IF(UPPER(AE220)="AB","+",VLOOKUP(AE220,'විෂය තොරතුරු'!$P$24:$Q$28,2))))</f>
        <v/>
      </c>
      <c r="BQ220" s="168" t="str">
        <f aca="false">IF(AF220="","",IF(AF220="-","-",IF(UPPER(AF220)="AB","+",VLOOKUP(AF220,'විෂය තොරතුරු'!$P$24:$Q$28,2))))</f>
        <v/>
      </c>
      <c r="BR220" s="168" t="str">
        <f aca="false">IF(AG220="","",IF(AG220="-","-",IF(UPPER(AG220)="AB","+",VLOOKUP(AG220,'විෂය තොරතුරු'!$P$24:$Q$28,2))))</f>
        <v/>
      </c>
      <c r="BS220" s="168" t="str">
        <f aca="false">IF(AH220="","",IF(AH220="-","-",IF(UPPER(AH220)="AB","+",VLOOKUP(AH220,'විෂය තොරතුරු'!$P$24:$Q$28,2))))</f>
        <v/>
      </c>
      <c r="BT220" s="168" t="str">
        <f aca="false">IF(AI220="","",IF(AI220="-","-",IF(UPPER(AI220)="AB","+",VLOOKUP(AI220,'විෂය තොරතුරු'!$P$24:$Q$28,2))))</f>
        <v/>
      </c>
      <c r="BU220" s="168" t="str">
        <f aca="false">IF(AJ220="","",IF(AJ220="-","-",IF(UPPER(AJ220)="AB","+",VLOOKUP(AJ220,'විෂය තොරතුරු'!$P$24:$Q$28,2))))</f>
        <v/>
      </c>
      <c r="BV220" s="168" t="str">
        <f aca="false">IF(AK220="","",IF(AK220="-","-",IF(UPPER(AK220)="AB","+",VLOOKUP(AK220,'විෂය තොරතුරු'!$P$24:$Q$28,2))))</f>
        <v/>
      </c>
      <c r="BW220" s="169" t="str">
        <f aca="false">IF(AL220="","",IF(AL220="-","-",IF(UPPER(AL220)="AB","+",VLOOKUP(AL220,'විෂය තොරතුරු'!$P$24:$Q$28,2))))</f>
        <v/>
      </c>
      <c r="BX220" s="171" t="str">
        <f aca="false">IF($B220="","",COUNTIF($AP220:$BW220,"A"))</f>
        <v/>
      </c>
      <c r="BY220" s="171" t="str">
        <f aca="false">IF($B220="","",COUNTIF($AP220:$BW220,"B"))</f>
        <v/>
      </c>
      <c r="BZ220" s="171" t="str">
        <f aca="false">IF($B220="","",COUNTIF($AP220:$BW220,"C"))</f>
        <v/>
      </c>
      <c r="CA220" s="171" t="str">
        <f aca="false">IF($B220="","",COUNTIF($AP220:$BW220,"S"))</f>
        <v/>
      </c>
      <c r="CB220" s="171" t="str">
        <f aca="false">IF($B220="","",COUNTIF($AP220:$BW220,"W"))</f>
        <v/>
      </c>
      <c r="CC220" s="171" t="str">
        <f aca="false">IF(B220="","",SUM(BX220:CA220))</f>
        <v/>
      </c>
      <c r="CD220" s="169" t="str">
        <f aca="false">IF(B220="","",SUM(BX220:BZ220))</f>
        <v/>
      </c>
      <c r="CE220" s="172" t="str">
        <f aca="false">IF(B220="","",IF(AND(CC220&gt;=6,CD220&gt;=3,OR(E220&gt;=35,F220&gt;=35),L220&gt;=35),"6/3 සමත්",IF(AND(CC220&gt;=5,CD220&gt;=3,OR(E220&gt;=35,F220&gt;=35,L220&gt;=35)),"5/3 සමත්",IF(AND(CC220&gt;=4,CD220&gt;=1,OR(E220&gt;=20,F220&gt;=20,L220&gt;=20)),"සමත් කළ හැකි",IF(CB220=9,"W9","අසමත් ?")))))</f>
        <v/>
      </c>
    </row>
    <row r="221" customFormat="false" ht="13.8" hidden="false" customHeight="false" outlineLevel="0" collapsed="false">
      <c r="A221" s="160" t="n">
        <v>36</v>
      </c>
      <c r="B221" s="161"/>
      <c r="C221" s="161"/>
      <c r="D221" s="162"/>
      <c r="E221" s="163"/>
      <c r="F221" s="164"/>
      <c r="G221" s="163"/>
      <c r="H221" s="165"/>
      <c r="I221" s="165"/>
      <c r="J221" s="164"/>
      <c r="K221" s="163"/>
      <c r="L221" s="165"/>
      <c r="M221" s="165"/>
      <c r="N221" s="164"/>
      <c r="O221" s="163"/>
      <c r="P221" s="165"/>
      <c r="Q221" s="165"/>
      <c r="R221" s="165"/>
      <c r="S221" s="165"/>
      <c r="T221" s="165"/>
      <c r="U221" s="165"/>
      <c r="V221" s="164"/>
      <c r="W221" s="163"/>
      <c r="X221" s="165"/>
      <c r="Y221" s="165"/>
      <c r="Z221" s="165"/>
      <c r="AA221" s="165"/>
      <c r="AB221" s="165"/>
      <c r="AC221" s="165"/>
      <c r="AD221" s="164"/>
      <c r="AE221" s="163"/>
      <c r="AF221" s="165"/>
      <c r="AG221" s="165"/>
      <c r="AH221" s="165"/>
      <c r="AI221" s="165"/>
      <c r="AJ221" s="165"/>
      <c r="AK221" s="165"/>
      <c r="AL221" s="166"/>
      <c r="AM221" s="167" t="str">
        <f aca="false">IF(B221="","",SUM(E221:AL221))</f>
        <v/>
      </c>
      <c r="AN221" s="168" t="str">
        <f aca="false">IF(B221="","",AM221/9)</f>
        <v/>
      </c>
      <c r="AO221" s="169" t="str">
        <f aca="false">IF(B221="","",IF(AM221=0,"-",RANK(AM221,$AM$186:$AM$235,0)))</f>
        <v/>
      </c>
      <c r="AP221" s="167" t="str">
        <f aca="false">IF(E221="","",IF(E221="-","-",IF(UPPER(E221)="AB","+",VLOOKUP(E221,'විෂය තොරතුරු'!$P$24:$Q$28,2))))</f>
        <v/>
      </c>
      <c r="AQ221" s="168" t="str">
        <f aca="false">IF(F221="","",IF(F221="-","-",IF(UPPER(F221)="AB","+",VLOOKUP(F221,'විෂය තොරතුරු'!$P$24:$Q$28,2))))</f>
        <v/>
      </c>
      <c r="AR221" s="168" t="str">
        <f aca="false">IF(G221="","",IF(G221="-","-",IF(UPPER(G221)="AB","+",VLOOKUP(G221,'විෂය තොරතුරු'!$P$24:$Q$28,2))))</f>
        <v/>
      </c>
      <c r="AS221" s="168" t="str">
        <f aca="false">IF(H221="","",IF(H221="-","-",IF(UPPER(H221)="AB","+",VLOOKUP(H221,'විෂය තොරතුරු'!$P$24:$Q$28,2))))</f>
        <v/>
      </c>
      <c r="AT221" s="168" t="str">
        <f aca="false">IF(I221="","",IF(I221="-","-",IF(UPPER(I221)="AB","+",VLOOKUP(I221,'විෂය තොරතුරු'!$P$24:$Q$28,2))))</f>
        <v/>
      </c>
      <c r="AU221" s="170" t="str">
        <f aca="false">IF(J221="","",IF(J221="-","-",IF(UPPER(J221)="AB","+",VLOOKUP(J221,'විෂය තොරතුරු'!$P$24:$Q$28,2))))</f>
        <v/>
      </c>
      <c r="AV221" s="171" t="str">
        <f aca="false">IF(K221="","",IF(K221="-","-",IF(UPPER(K221)="AB","+",VLOOKUP(K221,'විෂය තොරතුරු'!$P$24:$Q$28,2))))</f>
        <v/>
      </c>
      <c r="AW221" s="168" t="str">
        <f aca="false">IF(L221="","",IF(L221="-","-",IF(UPPER(L221)="AB","+",VLOOKUP(L221,'විෂය තොරතුරු'!$P$24:$Q$28,2))))</f>
        <v/>
      </c>
      <c r="AX221" s="168" t="str">
        <f aca="false">IF(M221="","",IF(M221="-","-",IF(UPPER(M221)="AB","+",VLOOKUP(M221,'විෂය තොරතුරු'!$P$24:$Q$28,2))))</f>
        <v/>
      </c>
      <c r="AY221" s="169" t="str">
        <f aca="false">IF(N221="","",IF(N221="-","-",IF(UPPER(N221)="AB","+",VLOOKUP(N221,'විෂය තොරතුරු'!$P$24:$Q$28,2))))</f>
        <v/>
      </c>
      <c r="AZ221" s="167" t="str">
        <f aca="false">IF(O221="","",IF(O221="-","-",IF(UPPER(O221)="AB","+",VLOOKUP(O221,'විෂය තොරතුරු'!$P$24:$Q$28,2))))</f>
        <v/>
      </c>
      <c r="BA221" s="168" t="str">
        <f aca="false">IF(P221="","",IF(P221="-","-",IF(UPPER(P221)="AB","+",VLOOKUP(P221,'විෂය තොරතුරු'!$P$24:$Q$28,2))))</f>
        <v/>
      </c>
      <c r="BB221" s="168" t="str">
        <f aca="false">IF(Q221="","",IF(Q221="-","-",IF(UPPER(Q221)="AB","+",VLOOKUP(Q221,'විෂය තොරතුරු'!$P$24:$Q$28,2))))</f>
        <v/>
      </c>
      <c r="BC221" s="168" t="str">
        <f aca="false">IF(R221="","",IF(R221="-","-",IF(UPPER(R221)="AB","+",VLOOKUP(R221,'විෂය තොරතුරු'!$P$24:$Q$28,2))))</f>
        <v/>
      </c>
      <c r="BD221" s="168" t="str">
        <f aca="false">IF(S221="","",IF(S221="-","-",IF(UPPER(S221)="AB","+",VLOOKUP(S221,'විෂය තොරතුරු'!$P$24:$Q$28,2))))</f>
        <v/>
      </c>
      <c r="BE221" s="168" t="str">
        <f aca="false">IF(T221="","",IF(T221="-","-",IF(UPPER(T221)="AB","+",VLOOKUP(T221,'විෂය තොරතුරු'!$P$24:$Q$28,2))))</f>
        <v/>
      </c>
      <c r="BF221" s="168" t="str">
        <f aca="false">IF(U221="","",IF(U221="-","-",IF(UPPER(U221)="AB","+",VLOOKUP(U221,'විෂය තොරතුරු'!$P$24:$Q$28,2))))</f>
        <v/>
      </c>
      <c r="BG221" s="170" t="str">
        <f aca="false">IF(V221="","",IF(V221="-","-",IF(UPPER(V221)="AB","+",VLOOKUP(V221,'විෂය තොරතුරු'!$P$24:$Q$28,2))))</f>
        <v/>
      </c>
      <c r="BH221" s="171" t="str">
        <f aca="false">IF(W221="","",IF(W221="-","-",IF(UPPER(W221)="AB","+",VLOOKUP(W221,'විෂය තොරතුරු'!$P$24:$Q$28,2))))</f>
        <v/>
      </c>
      <c r="BI221" s="168" t="str">
        <f aca="false">IF(X221="","",IF(X221="-","-",IF(UPPER(X221)="AB","+",VLOOKUP(X221,'විෂය තොරතුරු'!$P$24:$Q$28,2))))</f>
        <v/>
      </c>
      <c r="BJ221" s="168" t="str">
        <f aca="false">IF(Y221="","",IF(Y221="-","-",IF(UPPER(Y221)="AB","+",VLOOKUP(Y221,'විෂය තොරතුරු'!$P$24:$Q$28,2))))</f>
        <v/>
      </c>
      <c r="BK221" s="168" t="str">
        <f aca="false">IF(Z221="","",IF(Z221="-","-",IF(UPPER(Z221)="AB","+",VLOOKUP(Z221,'විෂය තොරතුරු'!$P$24:$Q$28,2))))</f>
        <v/>
      </c>
      <c r="BL221" s="168" t="str">
        <f aca="false">IF(AA221="","",IF(AA221="-","-",IF(UPPER(AA221)="AB","+",VLOOKUP(AA221,'විෂය තොරතුරු'!$P$24:$Q$28,2))))</f>
        <v/>
      </c>
      <c r="BM221" s="168" t="str">
        <f aca="false">IF(AB221="","",IF(AB221="-","-",IF(UPPER(AB221)="AB","+",VLOOKUP(AB221,'විෂය තොරතුරු'!$P$24:$Q$28,2))))</f>
        <v/>
      </c>
      <c r="BN221" s="168" t="str">
        <f aca="false">IF(AC221="","",IF(AC221="-","-",IF(UPPER(AC221)="AB","+",VLOOKUP(AC221,'විෂය තොරතුරු'!$P$24:$Q$28,2))))</f>
        <v/>
      </c>
      <c r="BO221" s="169" t="str">
        <f aca="false">IF(AD221="","",IF(AD221="-","-",IF(UPPER(AD221)="AB","+",VLOOKUP(AD221,'විෂය තොරතුරු'!$P$24:$Q$28,2))))</f>
        <v/>
      </c>
      <c r="BP221" s="171" t="str">
        <f aca="false">IF(AE221="","",IF(AE221="-","-",IF(UPPER(AE221)="AB","+",VLOOKUP(AE221,'විෂය තොරතුරු'!$P$24:$Q$28,2))))</f>
        <v/>
      </c>
      <c r="BQ221" s="168" t="str">
        <f aca="false">IF(AF221="","",IF(AF221="-","-",IF(UPPER(AF221)="AB","+",VLOOKUP(AF221,'විෂය තොරතුරු'!$P$24:$Q$28,2))))</f>
        <v/>
      </c>
      <c r="BR221" s="168" t="str">
        <f aca="false">IF(AG221="","",IF(AG221="-","-",IF(UPPER(AG221)="AB","+",VLOOKUP(AG221,'විෂය තොරතුරු'!$P$24:$Q$28,2))))</f>
        <v/>
      </c>
      <c r="BS221" s="168" t="str">
        <f aca="false">IF(AH221="","",IF(AH221="-","-",IF(UPPER(AH221)="AB","+",VLOOKUP(AH221,'විෂය තොරතුරු'!$P$24:$Q$28,2))))</f>
        <v/>
      </c>
      <c r="BT221" s="168" t="str">
        <f aca="false">IF(AI221="","",IF(AI221="-","-",IF(UPPER(AI221)="AB","+",VLOOKUP(AI221,'විෂය තොරතුරු'!$P$24:$Q$28,2))))</f>
        <v/>
      </c>
      <c r="BU221" s="168" t="str">
        <f aca="false">IF(AJ221="","",IF(AJ221="-","-",IF(UPPER(AJ221)="AB","+",VLOOKUP(AJ221,'විෂය තොරතුරු'!$P$24:$Q$28,2))))</f>
        <v/>
      </c>
      <c r="BV221" s="168" t="str">
        <f aca="false">IF(AK221="","",IF(AK221="-","-",IF(UPPER(AK221)="AB","+",VLOOKUP(AK221,'විෂය තොරතුරු'!$P$24:$Q$28,2))))</f>
        <v/>
      </c>
      <c r="BW221" s="169" t="str">
        <f aca="false">IF(AL221="","",IF(AL221="-","-",IF(UPPER(AL221)="AB","+",VLOOKUP(AL221,'විෂය තොරතුරු'!$P$24:$Q$28,2))))</f>
        <v/>
      </c>
      <c r="BX221" s="171" t="str">
        <f aca="false">IF($B221="","",COUNTIF($AP221:$BW221,"A"))</f>
        <v/>
      </c>
      <c r="BY221" s="171" t="str">
        <f aca="false">IF($B221="","",COUNTIF($AP221:$BW221,"B"))</f>
        <v/>
      </c>
      <c r="BZ221" s="171" t="str">
        <f aca="false">IF($B221="","",COUNTIF($AP221:$BW221,"C"))</f>
        <v/>
      </c>
      <c r="CA221" s="171" t="str">
        <f aca="false">IF($B221="","",COUNTIF($AP221:$BW221,"S"))</f>
        <v/>
      </c>
      <c r="CB221" s="171" t="str">
        <f aca="false">IF($B221="","",COUNTIF($AP221:$BW221,"W"))</f>
        <v/>
      </c>
      <c r="CC221" s="171" t="str">
        <f aca="false">IF(B221="","",SUM(BX221:CA221))</f>
        <v/>
      </c>
      <c r="CD221" s="169" t="str">
        <f aca="false">IF(B221="","",SUM(BX221:BZ221))</f>
        <v/>
      </c>
      <c r="CE221" s="172" t="str">
        <f aca="false">IF(B221="","",IF(AND(CC221&gt;=6,CD221&gt;=3,OR(E221&gt;=35,F221&gt;=35),L221&gt;=35),"6/3 සමත්",IF(AND(CC221&gt;=5,CD221&gt;=3,OR(E221&gt;=35,F221&gt;=35,L221&gt;=35)),"5/3 සමත්",IF(AND(CC221&gt;=4,CD221&gt;=1,OR(E221&gt;=20,F221&gt;=20,L221&gt;=20)),"සමත් කළ හැකි",IF(CB221=9,"W9","අසමත් ?")))))</f>
        <v/>
      </c>
    </row>
    <row r="222" customFormat="false" ht="13.8" hidden="false" customHeight="false" outlineLevel="0" collapsed="false">
      <c r="A222" s="160" t="n">
        <v>37</v>
      </c>
      <c r="B222" s="161"/>
      <c r="C222" s="161"/>
      <c r="D222" s="162"/>
      <c r="E222" s="163"/>
      <c r="F222" s="164"/>
      <c r="G222" s="163"/>
      <c r="H222" s="165"/>
      <c r="I222" s="165"/>
      <c r="J222" s="164"/>
      <c r="K222" s="163"/>
      <c r="L222" s="165"/>
      <c r="M222" s="165"/>
      <c r="N222" s="164"/>
      <c r="O222" s="163"/>
      <c r="P222" s="165"/>
      <c r="Q222" s="165"/>
      <c r="R222" s="165"/>
      <c r="S222" s="165"/>
      <c r="T222" s="165"/>
      <c r="U222" s="165"/>
      <c r="V222" s="164"/>
      <c r="W222" s="163"/>
      <c r="X222" s="165"/>
      <c r="Y222" s="165"/>
      <c r="Z222" s="165"/>
      <c r="AA222" s="165"/>
      <c r="AB222" s="165"/>
      <c r="AC222" s="165"/>
      <c r="AD222" s="164"/>
      <c r="AE222" s="163"/>
      <c r="AF222" s="165"/>
      <c r="AG222" s="165"/>
      <c r="AH222" s="165"/>
      <c r="AI222" s="165"/>
      <c r="AJ222" s="165"/>
      <c r="AK222" s="165"/>
      <c r="AL222" s="166"/>
      <c r="AM222" s="167" t="str">
        <f aca="false">IF(B222="","",SUM(E222:AL222))</f>
        <v/>
      </c>
      <c r="AN222" s="168" t="str">
        <f aca="false">IF(B222="","",AM222/9)</f>
        <v/>
      </c>
      <c r="AO222" s="169" t="str">
        <f aca="false">IF(B222="","",IF(AM222=0,"-",RANK(AM222,$AM$186:$AM$235,0)))</f>
        <v/>
      </c>
      <c r="AP222" s="167" t="str">
        <f aca="false">IF(E222="","",IF(E222="-","-",IF(UPPER(E222)="AB","+",VLOOKUP(E222,'විෂය තොරතුරු'!$P$24:$Q$28,2))))</f>
        <v/>
      </c>
      <c r="AQ222" s="168" t="str">
        <f aca="false">IF(F222="","",IF(F222="-","-",IF(UPPER(F222)="AB","+",VLOOKUP(F222,'විෂය තොරතුරු'!$P$24:$Q$28,2))))</f>
        <v/>
      </c>
      <c r="AR222" s="168" t="str">
        <f aca="false">IF(G222="","",IF(G222="-","-",IF(UPPER(G222)="AB","+",VLOOKUP(G222,'විෂය තොරතුරු'!$P$24:$Q$28,2))))</f>
        <v/>
      </c>
      <c r="AS222" s="168" t="str">
        <f aca="false">IF(H222="","",IF(H222="-","-",IF(UPPER(H222)="AB","+",VLOOKUP(H222,'විෂය තොරතුරු'!$P$24:$Q$28,2))))</f>
        <v/>
      </c>
      <c r="AT222" s="168" t="str">
        <f aca="false">IF(I222="","",IF(I222="-","-",IF(UPPER(I222)="AB","+",VLOOKUP(I222,'විෂය තොරතුරු'!$P$24:$Q$28,2))))</f>
        <v/>
      </c>
      <c r="AU222" s="170" t="str">
        <f aca="false">IF(J222="","",IF(J222="-","-",IF(UPPER(J222)="AB","+",VLOOKUP(J222,'විෂය තොරතුරු'!$P$24:$Q$28,2))))</f>
        <v/>
      </c>
      <c r="AV222" s="171" t="str">
        <f aca="false">IF(K222="","",IF(K222="-","-",IF(UPPER(K222)="AB","+",VLOOKUP(K222,'විෂය තොරතුරු'!$P$24:$Q$28,2))))</f>
        <v/>
      </c>
      <c r="AW222" s="168" t="str">
        <f aca="false">IF(L222="","",IF(L222="-","-",IF(UPPER(L222)="AB","+",VLOOKUP(L222,'විෂය තොරතුරු'!$P$24:$Q$28,2))))</f>
        <v/>
      </c>
      <c r="AX222" s="168" t="str">
        <f aca="false">IF(M222="","",IF(M222="-","-",IF(UPPER(M222)="AB","+",VLOOKUP(M222,'විෂය තොරතුරු'!$P$24:$Q$28,2))))</f>
        <v/>
      </c>
      <c r="AY222" s="169" t="str">
        <f aca="false">IF(N222="","",IF(N222="-","-",IF(UPPER(N222)="AB","+",VLOOKUP(N222,'විෂය තොරතුරු'!$P$24:$Q$28,2))))</f>
        <v/>
      </c>
      <c r="AZ222" s="167" t="str">
        <f aca="false">IF(O222="","",IF(O222="-","-",IF(UPPER(O222)="AB","+",VLOOKUP(O222,'විෂය තොරතුරු'!$P$24:$Q$28,2))))</f>
        <v/>
      </c>
      <c r="BA222" s="168" t="str">
        <f aca="false">IF(P222="","",IF(P222="-","-",IF(UPPER(P222)="AB","+",VLOOKUP(P222,'විෂය තොරතුරු'!$P$24:$Q$28,2))))</f>
        <v/>
      </c>
      <c r="BB222" s="168" t="str">
        <f aca="false">IF(Q222="","",IF(Q222="-","-",IF(UPPER(Q222)="AB","+",VLOOKUP(Q222,'විෂය තොරතුරු'!$P$24:$Q$28,2))))</f>
        <v/>
      </c>
      <c r="BC222" s="168" t="str">
        <f aca="false">IF(R222="","",IF(R222="-","-",IF(UPPER(R222)="AB","+",VLOOKUP(R222,'විෂය තොරතුරු'!$P$24:$Q$28,2))))</f>
        <v/>
      </c>
      <c r="BD222" s="168" t="str">
        <f aca="false">IF(S222="","",IF(S222="-","-",IF(UPPER(S222)="AB","+",VLOOKUP(S222,'විෂය තොරතුරු'!$P$24:$Q$28,2))))</f>
        <v/>
      </c>
      <c r="BE222" s="168" t="str">
        <f aca="false">IF(T222="","",IF(T222="-","-",IF(UPPER(T222)="AB","+",VLOOKUP(T222,'විෂය තොරතුරු'!$P$24:$Q$28,2))))</f>
        <v/>
      </c>
      <c r="BF222" s="168" t="str">
        <f aca="false">IF(U222="","",IF(U222="-","-",IF(UPPER(U222)="AB","+",VLOOKUP(U222,'විෂය තොරතුරු'!$P$24:$Q$28,2))))</f>
        <v/>
      </c>
      <c r="BG222" s="170" t="str">
        <f aca="false">IF(V222="","",IF(V222="-","-",IF(UPPER(V222)="AB","+",VLOOKUP(V222,'විෂය තොරතුරු'!$P$24:$Q$28,2))))</f>
        <v/>
      </c>
      <c r="BH222" s="171" t="str">
        <f aca="false">IF(W222="","",IF(W222="-","-",IF(UPPER(W222)="AB","+",VLOOKUP(W222,'විෂය තොරතුරු'!$P$24:$Q$28,2))))</f>
        <v/>
      </c>
      <c r="BI222" s="168" t="str">
        <f aca="false">IF(X222="","",IF(X222="-","-",IF(UPPER(X222)="AB","+",VLOOKUP(X222,'විෂය තොරතුරු'!$P$24:$Q$28,2))))</f>
        <v/>
      </c>
      <c r="BJ222" s="168" t="str">
        <f aca="false">IF(Y222="","",IF(Y222="-","-",IF(UPPER(Y222)="AB","+",VLOOKUP(Y222,'විෂය තොරතුරු'!$P$24:$Q$28,2))))</f>
        <v/>
      </c>
      <c r="BK222" s="168" t="str">
        <f aca="false">IF(Z222="","",IF(Z222="-","-",IF(UPPER(Z222)="AB","+",VLOOKUP(Z222,'විෂය තොරතුරු'!$P$24:$Q$28,2))))</f>
        <v/>
      </c>
      <c r="BL222" s="168" t="str">
        <f aca="false">IF(AA222="","",IF(AA222="-","-",IF(UPPER(AA222)="AB","+",VLOOKUP(AA222,'විෂය තොරතුරු'!$P$24:$Q$28,2))))</f>
        <v/>
      </c>
      <c r="BM222" s="168" t="str">
        <f aca="false">IF(AB222="","",IF(AB222="-","-",IF(UPPER(AB222)="AB","+",VLOOKUP(AB222,'විෂය තොරතුරු'!$P$24:$Q$28,2))))</f>
        <v/>
      </c>
      <c r="BN222" s="168" t="str">
        <f aca="false">IF(AC222="","",IF(AC222="-","-",IF(UPPER(AC222)="AB","+",VLOOKUP(AC222,'විෂය තොරතුරු'!$P$24:$Q$28,2))))</f>
        <v/>
      </c>
      <c r="BO222" s="169" t="str">
        <f aca="false">IF(AD222="","",IF(AD222="-","-",IF(UPPER(AD222)="AB","+",VLOOKUP(AD222,'විෂය තොරතුරු'!$P$24:$Q$28,2))))</f>
        <v/>
      </c>
      <c r="BP222" s="171" t="str">
        <f aca="false">IF(AE222="","",IF(AE222="-","-",IF(UPPER(AE222)="AB","+",VLOOKUP(AE222,'විෂය තොරතුරු'!$P$24:$Q$28,2))))</f>
        <v/>
      </c>
      <c r="BQ222" s="168" t="str">
        <f aca="false">IF(AF222="","",IF(AF222="-","-",IF(UPPER(AF222)="AB","+",VLOOKUP(AF222,'විෂය තොරතුරු'!$P$24:$Q$28,2))))</f>
        <v/>
      </c>
      <c r="BR222" s="168" t="str">
        <f aca="false">IF(AG222="","",IF(AG222="-","-",IF(UPPER(AG222)="AB","+",VLOOKUP(AG222,'විෂය තොරතුරු'!$P$24:$Q$28,2))))</f>
        <v/>
      </c>
      <c r="BS222" s="168" t="str">
        <f aca="false">IF(AH222="","",IF(AH222="-","-",IF(UPPER(AH222)="AB","+",VLOOKUP(AH222,'විෂය තොරතුරු'!$P$24:$Q$28,2))))</f>
        <v/>
      </c>
      <c r="BT222" s="168" t="str">
        <f aca="false">IF(AI222="","",IF(AI222="-","-",IF(UPPER(AI222)="AB","+",VLOOKUP(AI222,'විෂය තොරතුරු'!$P$24:$Q$28,2))))</f>
        <v/>
      </c>
      <c r="BU222" s="168" t="str">
        <f aca="false">IF(AJ222="","",IF(AJ222="-","-",IF(UPPER(AJ222)="AB","+",VLOOKUP(AJ222,'විෂය තොරතුරු'!$P$24:$Q$28,2))))</f>
        <v/>
      </c>
      <c r="BV222" s="168" t="str">
        <f aca="false">IF(AK222="","",IF(AK222="-","-",IF(UPPER(AK222)="AB","+",VLOOKUP(AK222,'විෂය තොරතුරු'!$P$24:$Q$28,2))))</f>
        <v/>
      </c>
      <c r="BW222" s="169" t="str">
        <f aca="false">IF(AL222="","",IF(AL222="-","-",IF(UPPER(AL222)="AB","+",VLOOKUP(AL222,'විෂය තොරතුරු'!$P$24:$Q$28,2))))</f>
        <v/>
      </c>
      <c r="BX222" s="171" t="str">
        <f aca="false">IF($B222="","",COUNTIF($AP222:$BW222,"A"))</f>
        <v/>
      </c>
      <c r="BY222" s="171" t="str">
        <f aca="false">IF($B222="","",COUNTIF($AP222:$BW222,"B"))</f>
        <v/>
      </c>
      <c r="BZ222" s="171" t="str">
        <f aca="false">IF($B222="","",COUNTIF($AP222:$BW222,"C"))</f>
        <v/>
      </c>
      <c r="CA222" s="171" t="str">
        <f aca="false">IF($B222="","",COUNTIF($AP222:$BW222,"S"))</f>
        <v/>
      </c>
      <c r="CB222" s="171" t="str">
        <f aca="false">IF($B222="","",COUNTIF($AP222:$BW222,"W"))</f>
        <v/>
      </c>
      <c r="CC222" s="171" t="str">
        <f aca="false">IF(B222="","",SUM(BX222:CA222))</f>
        <v/>
      </c>
      <c r="CD222" s="169" t="str">
        <f aca="false">IF(B222="","",SUM(BX222:BZ222))</f>
        <v/>
      </c>
      <c r="CE222" s="172" t="str">
        <f aca="false">IF(B222="","",IF(AND(CC222&gt;=6,CD222&gt;=3,OR(E222&gt;=35,F222&gt;=35),L222&gt;=35),"6/3 සමත්",IF(AND(CC222&gt;=5,CD222&gt;=3,OR(E222&gt;=35,F222&gt;=35,L222&gt;=35)),"5/3 සමත්",IF(AND(CC222&gt;=4,CD222&gt;=1,OR(E222&gt;=20,F222&gt;=20,L222&gt;=20)),"සමත් කළ හැකි",IF(CB222=9,"W9","අසමත් ?")))))</f>
        <v/>
      </c>
    </row>
    <row r="223" customFormat="false" ht="13.8" hidden="false" customHeight="false" outlineLevel="0" collapsed="false">
      <c r="A223" s="160" t="n">
        <v>38</v>
      </c>
      <c r="B223" s="161"/>
      <c r="C223" s="161"/>
      <c r="D223" s="162"/>
      <c r="E223" s="163"/>
      <c r="F223" s="164"/>
      <c r="G223" s="163"/>
      <c r="H223" s="165"/>
      <c r="I223" s="165"/>
      <c r="J223" s="164"/>
      <c r="K223" s="163"/>
      <c r="L223" s="165"/>
      <c r="M223" s="165"/>
      <c r="N223" s="164"/>
      <c r="O223" s="163"/>
      <c r="P223" s="165"/>
      <c r="Q223" s="165"/>
      <c r="R223" s="165"/>
      <c r="S223" s="165"/>
      <c r="T223" s="165"/>
      <c r="U223" s="165"/>
      <c r="V223" s="164"/>
      <c r="W223" s="163"/>
      <c r="X223" s="165"/>
      <c r="Y223" s="165"/>
      <c r="Z223" s="165"/>
      <c r="AA223" s="165"/>
      <c r="AB223" s="165"/>
      <c r="AC223" s="165"/>
      <c r="AD223" s="164"/>
      <c r="AE223" s="163"/>
      <c r="AF223" s="165"/>
      <c r="AG223" s="165"/>
      <c r="AH223" s="165"/>
      <c r="AI223" s="165"/>
      <c r="AJ223" s="165"/>
      <c r="AK223" s="165"/>
      <c r="AL223" s="166"/>
      <c r="AM223" s="167" t="str">
        <f aca="false">IF(B223="","",SUM(E223:AL223))</f>
        <v/>
      </c>
      <c r="AN223" s="168" t="str">
        <f aca="false">IF(B223="","",AM223/9)</f>
        <v/>
      </c>
      <c r="AO223" s="169" t="str">
        <f aca="false">IF(B223="","",IF(AM223=0,"-",RANK(AM223,$AM$186:$AM$235,0)))</f>
        <v/>
      </c>
      <c r="AP223" s="167" t="str">
        <f aca="false">IF(E223="","",IF(E223="-","-",IF(UPPER(E223)="AB","+",VLOOKUP(E223,'විෂය තොරතුරු'!$P$24:$Q$28,2))))</f>
        <v/>
      </c>
      <c r="AQ223" s="168" t="str">
        <f aca="false">IF(F223="","",IF(F223="-","-",IF(UPPER(F223)="AB","+",VLOOKUP(F223,'විෂය තොරතුරු'!$P$24:$Q$28,2))))</f>
        <v/>
      </c>
      <c r="AR223" s="168" t="str">
        <f aca="false">IF(G223="","",IF(G223="-","-",IF(UPPER(G223)="AB","+",VLOOKUP(G223,'විෂය තොරතුරු'!$P$24:$Q$28,2))))</f>
        <v/>
      </c>
      <c r="AS223" s="168" t="str">
        <f aca="false">IF(H223="","",IF(H223="-","-",IF(UPPER(H223)="AB","+",VLOOKUP(H223,'විෂය තොරතුරු'!$P$24:$Q$28,2))))</f>
        <v/>
      </c>
      <c r="AT223" s="168" t="str">
        <f aca="false">IF(I223="","",IF(I223="-","-",IF(UPPER(I223)="AB","+",VLOOKUP(I223,'විෂය තොරතුරු'!$P$24:$Q$28,2))))</f>
        <v/>
      </c>
      <c r="AU223" s="170" t="str">
        <f aca="false">IF(J223="","",IF(J223="-","-",IF(UPPER(J223)="AB","+",VLOOKUP(J223,'විෂය තොරතුරු'!$P$24:$Q$28,2))))</f>
        <v/>
      </c>
      <c r="AV223" s="171" t="str">
        <f aca="false">IF(K223="","",IF(K223="-","-",IF(UPPER(K223)="AB","+",VLOOKUP(K223,'විෂය තොරතුරු'!$P$24:$Q$28,2))))</f>
        <v/>
      </c>
      <c r="AW223" s="168" t="str">
        <f aca="false">IF(L223="","",IF(L223="-","-",IF(UPPER(L223)="AB","+",VLOOKUP(L223,'විෂය තොරතුරු'!$P$24:$Q$28,2))))</f>
        <v/>
      </c>
      <c r="AX223" s="168" t="str">
        <f aca="false">IF(M223="","",IF(M223="-","-",IF(UPPER(M223)="AB","+",VLOOKUP(M223,'විෂය තොරතුරු'!$P$24:$Q$28,2))))</f>
        <v/>
      </c>
      <c r="AY223" s="169" t="str">
        <f aca="false">IF(N223="","",IF(N223="-","-",IF(UPPER(N223)="AB","+",VLOOKUP(N223,'විෂය තොරතුරු'!$P$24:$Q$28,2))))</f>
        <v/>
      </c>
      <c r="AZ223" s="167" t="str">
        <f aca="false">IF(O223="","",IF(O223="-","-",IF(UPPER(O223)="AB","+",VLOOKUP(O223,'විෂය තොරතුරු'!$P$24:$Q$28,2))))</f>
        <v/>
      </c>
      <c r="BA223" s="168" t="str">
        <f aca="false">IF(P223="","",IF(P223="-","-",IF(UPPER(P223)="AB","+",VLOOKUP(P223,'විෂය තොරතුරු'!$P$24:$Q$28,2))))</f>
        <v/>
      </c>
      <c r="BB223" s="168" t="str">
        <f aca="false">IF(Q223="","",IF(Q223="-","-",IF(UPPER(Q223)="AB","+",VLOOKUP(Q223,'විෂය තොරතුරු'!$P$24:$Q$28,2))))</f>
        <v/>
      </c>
      <c r="BC223" s="168" t="str">
        <f aca="false">IF(R223="","",IF(R223="-","-",IF(UPPER(R223)="AB","+",VLOOKUP(R223,'විෂය තොරතුරු'!$P$24:$Q$28,2))))</f>
        <v/>
      </c>
      <c r="BD223" s="168" t="str">
        <f aca="false">IF(S223="","",IF(S223="-","-",IF(UPPER(S223)="AB","+",VLOOKUP(S223,'විෂය තොරතුරු'!$P$24:$Q$28,2))))</f>
        <v/>
      </c>
      <c r="BE223" s="168" t="str">
        <f aca="false">IF(T223="","",IF(T223="-","-",IF(UPPER(T223)="AB","+",VLOOKUP(T223,'විෂය තොරතුරු'!$P$24:$Q$28,2))))</f>
        <v/>
      </c>
      <c r="BF223" s="168" t="str">
        <f aca="false">IF(U223="","",IF(U223="-","-",IF(UPPER(U223)="AB","+",VLOOKUP(U223,'විෂය තොරතුරු'!$P$24:$Q$28,2))))</f>
        <v/>
      </c>
      <c r="BG223" s="170" t="str">
        <f aca="false">IF(V223="","",IF(V223="-","-",IF(UPPER(V223)="AB","+",VLOOKUP(V223,'විෂය තොරතුරු'!$P$24:$Q$28,2))))</f>
        <v/>
      </c>
      <c r="BH223" s="171" t="str">
        <f aca="false">IF(W223="","",IF(W223="-","-",IF(UPPER(W223)="AB","+",VLOOKUP(W223,'විෂය තොරතුරු'!$P$24:$Q$28,2))))</f>
        <v/>
      </c>
      <c r="BI223" s="168" t="str">
        <f aca="false">IF(X223="","",IF(X223="-","-",IF(UPPER(X223)="AB","+",VLOOKUP(X223,'විෂය තොරතුරු'!$P$24:$Q$28,2))))</f>
        <v/>
      </c>
      <c r="BJ223" s="168" t="str">
        <f aca="false">IF(Y223="","",IF(Y223="-","-",IF(UPPER(Y223)="AB","+",VLOOKUP(Y223,'විෂය තොරතුරු'!$P$24:$Q$28,2))))</f>
        <v/>
      </c>
      <c r="BK223" s="168" t="str">
        <f aca="false">IF(Z223="","",IF(Z223="-","-",IF(UPPER(Z223)="AB","+",VLOOKUP(Z223,'විෂය තොරතුරු'!$P$24:$Q$28,2))))</f>
        <v/>
      </c>
      <c r="BL223" s="168" t="str">
        <f aca="false">IF(AA223="","",IF(AA223="-","-",IF(UPPER(AA223)="AB","+",VLOOKUP(AA223,'විෂය තොරතුරු'!$P$24:$Q$28,2))))</f>
        <v/>
      </c>
      <c r="BM223" s="168" t="str">
        <f aca="false">IF(AB223="","",IF(AB223="-","-",IF(UPPER(AB223)="AB","+",VLOOKUP(AB223,'විෂය තොරතුරු'!$P$24:$Q$28,2))))</f>
        <v/>
      </c>
      <c r="BN223" s="168" t="str">
        <f aca="false">IF(AC223="","",IF(AC223="-","-",IF(UPPER(AC223)="AB","+",VLOOKUP(AC223,'විෂය තොරතුරු'!$P$24:$Q$28,2))))</f>
        <v/>
      </c>
      <c r="BO223" s="169" t="str">
        <f aca="false">IF(AD223="","",IF(AD223="-","-",IF(UPPER(AD223)="AB","+",VLOOKUP(AD223,'විෂය තොරතුරු'!$P$24:$Q$28,2))))</f>
        <v/>
      </c>
      <c r="BP223" s="171" t="str">
        <f aca="false">IF(AE223="","",IF(AE223="-","-",IF(UPPER(AE223)="AB","+",VLOOKUP(AE223,'විෂය තොරතුරු'!$P$24:$Q$28,2))))</f>
        <v/>
      </c>
      <c r="BQ223" s="168" t="str">
        <f aca="false">IF(AF223="","",IF(AF223="-","-",IF(UPPER(AF223)="AB","+",VLOOKUP(AF223,'විෂය තොරතුරු'!$P$24:$Q$28,2))))</f>
        <v/>
      </c>
      <c r="BR223" s="168" t="str">
        <f aca="false">IF(AG223="","",IF(AG223="-","-",IF(UPPER(AG223)="AB","+",VLOOKUP(AG223,'විෂය තොරතුරු'!$P$24:$Q$28,2))))</f>
        <v/>
      </c>
      <c r="BS223" s="168" t="str">
        <f aca="false">IF(AH223="","",IF(AH223="-","-",IF(UPPER(AH223)="AB","+",VLOOKUP(AH223,'විෂය තොරතුරු'!$P$24:$Q$28,2))))</f>
        <v/>
      </c>
      <c r="BT223" s="168" t="str">
        <f aca="false">IF(AI223="","",IF(AI223="-","-",IF(UPPER(AI223)="AB","+",VLOOKUP(AI223,'විෂය තොරතුරු'!$P$24:$Q$28,2))))</f>
        <v/>
      </c>
      <c r="BU223" s="168" t="str">
        <f aca="false">IF(AJ223="","",IF(AJ223="-","-",IF(UPPER(AJ223)="AB","+",VLOOKUP(AJ223,'විෂය තොරතුරු'!$P$24:$Q$28,2))))</f>
        <v/>
      </c>
      <c r="BV223" s="168" t="str">
        <f aca="false">IF(AK223="","",IF(AK223="-","-",IF(UPPER(AK223)="AB","+",VLOOKUP(AK223,'විෂය තොරතුරු'!$P$24:$Q$28,2))))</f>
        <v/>
      </c>
      <c r="BW223" s="169" t="str">
        <f aca="false">IF(AL223="","",IF(AL223="-","-",IF(UPPER(AL223)="AB","+",VLOOKUP(AL223,'විෂය තොරතුරු'!$P$24:$Q$28,2))))</f>
        <v/>
      </c>
      <c r="BX223" s="171" t="str">
        <f aca="false">IF($B223="","",COUNTIF($AP223:$BW223,"A"))</f>
        <v/>
      </c>
      <c r="BY223" s="171" t="str">
        <f aca="false">IF($B223="","",COUNTIF($AP223:$BW223,"B"))</f>
        <v/>
      </c>
      <c r="BZ223" s="171" t="str">
        <f aca="false">IF($B223="","",COUNTIF($AP223:$BW223,"C"))</f>
        <v/>
      </c>
      <c r="CA223" s="171" t="str">
        <f aca="false">IF($B223="","",COUNTIF($AP223:$BW223,"S"))</f>
        <v/>
      </c>
      <c r="CB223" s="171" t="str">
        <f aca="false">IF($B223="","",COUNTIF($AP223:$BW223,"W"))</f>
        <v/>
      </c>
      <c r="CC223" s="171" t="str">
        <f aca="false">IF(B223="","",SUM(BX223:CA223))</f>
        <v/>
      </c>
      <c r="CD223" s="169" t="str">
        <f aca="false">IF(B223="","",SUM(BX223:BZ223))</f>
        <v/>
      </c>
      <c r="CE223" s="172" t="str">
        <f aca="false">IF(B223="","",IF(AND(CC223&gt;=6,CD223&gt;=3,OR(E223&gt;=35,F223&gt;=35),L223&gt;=35),"6/3 සමත්",IF(AND(CC223&gt;=5,CD223&gt;=3,OR(E223&gt;=35,F223&gt;=35,L223&gt;=35)),"5/3 සමත්",IF(AND(CC223&gt;=4,CD223&gt;=1,OR(E223&gt;=20,F223&gt;=20,L223&gt;=20)),"සමත් කළ හැකි",IF(CB223=9,"W9","අසමත් ?")))))</f>
        <v/>
      </c>
    </row>
    <row r="224" customFormat="false" ht="13.8" hidden="false" customHeight="false" outlineLevel="0" collapsed="false">
      <c r="A224" s="160" t="n">
        <v>39</v>
      </c>
      <c r="B224" s="161"/>
      <c r="C224" s="161"/>
      <c r="D224" s="162"/>
      <c r="E224" s="163"/>
      <c r="F224" s="164"/>
      <c r="G224" s="163"/>
      <c r="H224" s="165"/>
      <c r="I224" s="165"/>
      <c r="J224" s="164"/>
      <c r="K224" s="163"/>
      <c r="L224" s="165"/>
      <c r="M224" s="165"/>
      <c r="N224" s="164"/>
      <c r="O224" s="163"/>
      <c r="P224" s="165"/>
      <c r="Q224" s="165"/>
      <c r="R224" s="165"/>
      <c r="S224" s="165"/>
      <c r="T224" s="165"/>
      <c r="U224" s="165"/>
      <c r="V224" s="164"/>
      <c r="W224" s="163"/>
      <c r="X224" s="165"/>
      <c r="Y224" s="165"/>
      <c r="Z224" s="165"/>
      <c r="AA224" s="165"/>
      <c r="AB224" s="165"/>
      <c r="AC224" s="165"/>
      <c r="AD224" s="164"/>
      <c r="AE224" s="163"/>
      <c r="AF224" s="165"/>
      <c r="AG224" s="165"/>
      <c r="AH224" s="165"/>
      <c r="AI224" s="165"/>
      <c r="AJ224" s="165"/>
      <c r="AK224" s="165"/>
      <c r="AL224" s="166"/>
      <c r="AM224" s="167" t="str">
        <f aca="false">IF(B224="","",SUM(E224:AL224))</f>
        <v/>
      </c>
      <c r="AN224" s="168" t="str">
        <f aca="false">IF(B224="","",AM224/9)</f>
        <v/>
      </c>
      <c r="AO224" s="169" t="str">
        <f aca="false">IF(B224="","",IF(AM224=0,"-",RANK(AM224,$AM$186:$AM$235,0)))</f>
        <v/>
      </c>
      <c r="AP224" s="167" t="str">
        <f aca="false">IF(E224="","",IF(E224="-","-",IF(UPPER(E224)="AB","+",VLOOKUP(E224,'විෂය තොරතුරු'!$P$24:$Q$28,2))))</f>
        <v/>
      </c>
      <c r="AQ224" s="168" t="str">
        <f aca="false">IF(F224="","",IF(F224="-","-",IF(UPPER(F224)="AB","+",VLOOKUP(F224,'විෂය තොරතුරු'!$P$24:$Q$28,2))))</f>
        <v/>
      </c>
      <c r="AR224" s="168" t="str">
        <f aca="false">IF(G224="","",IF(G224="-","-",IF(UPPER(G224)="AB","+",VLOOKUP(G224,'විෂය තොරතුරු'!$P$24:$Q$28,2))))</f>
        <v/>
      </c>
      <c r="AS224" s="168" t="str">
        <f aca="false">IF(H224="","",IF(H224="-","-",IF(UPPER(H224)="AB","+",VLOOKUP(H224,'විෂය තොරතුරු'!$P$24:$Q$28,2))))</f>
        <v/>
      </c>
      <c r="AT224" s="168" t="str">
        <f aca="false">IF(I224="","",IF(I224="-","-",IF(UPPER(I224)="AB","+",VLOOKUP(I224,'විෂය තොරතුරු'!$P$24:$Q$28,2))))</f>
        <v/>
      </c>
      <c r="AU224" s="170" t="str">
        <f aca="false">IF(J224="","",IF(J224="-","-",IF(UPPER(J224)="AB","+",VLOOKUP(J224,'විෂය තොරතුරු'!$P$24:$Q$28,2))))</f>
        <v/>
      </c>
      <c r="AV224" s="171" t="str">
        <f aca="false">IF(K224="","",IF(K224="-","-",IF(UPPER(K224)="AB","+",VLOOKUP(K224,'විෂය තොරතුරු'!$P$24:$Q$28,2))))</f>
        <v/>
      </c>
      <c r="AW224" s="168" t="str">
        <f aca="false">IF(L224="","",IF(L224="-","-",IF(UPPER(L224)="AB","+",VLOOKUP(L224,'විෂය තොරතුරු'!$P$24:$Q$28,2))))</f>
        <v/>
      </c>
      <c r="AX224" s="168" t="str">
        <f aca="false">IF(M224="","",IF(M224="-","-",IF(UPPER(M224)="AB","+",VLOOKUP(M224,'විෂය තොරතුරු'!$P$24:$Q$28,2))))</f>
        <v/>
      </c>
      <c r="AY224" s="169" t="str">
        <f aca="false">IF(N224="","",IF(N224="-","-",IF(UPPER(N224)="AB","+",VLOOKUP(N224,'විෂය තොරතුරු'!$P$24:$Q$28,2))))</f>
        <v/>
      </c>
      <c r="AZ224" s="167" t="str">
        <f aca="false">IF(O224="","",IF(O224="-","-",IF(UPPER(O224)="AB","+",VLOOKUP(O224,'විෂය තොරතුරු'!$P$24:$Q$28,2))))</f>
        <v/>
      </c>
      <c r="BA224" s="168" t="str">
        <f aca="false">IF(P224="","",IF(P224="-","-",IF(UPPER(P224)="AB","+",VLOOKUP(P224,'විෂය තොරතුරු'!$P$24:$Q$28,2))))</f>
        <v/>
      </c>
      <c r="BB224" s="168" t="str">
        <f aca="false">IF(Q224="","",IF(Q224="-","-",IF(UPPER(Q224)="AB","+",VLOOKUP(Q224,'විෂය තොරතුරු'!$P$24:$Q$28,2))))</f>
        <v/>
      </c>
      <c r="BC224" s="168" t="str">
        <f aca="false">IF(R224="","",IF(R224="-","-",IF(UPPER(R224)="AB","+",VLOOKUP(R224,'විෂය තොරතුරු'!$P$24:$Q$28,2))))</f>
        <v/>
      </c>
      <c r="BD224" s="168" t="str">
        <f aca="false">IF(S224="","",IF(S224="-","-",IF(UPPER(S224)="AB","+",VLOOKUP(S224,'විෂය තොරතුරු'!$P$24:$Q$28,2))))</f>
        <v/>
      </c>
      <c r="BE224" s="168" t="str">
        <f aca="false">IF(T224="","",IF(T224="-","-",IF(UPPER(T224)="AB","+",VLOOKUP(T224,'විෂය තොරතුරු'!$P$24:$Q$28,2))))</f>
        <v/>
      </c>
      <c r="BF224" s="168" t="str">
        <f aca="false">IF(U224="","",IF(U224="-","-",IF(UPPER(U224)="AB","+",VLOOKUP(U224,'විෂය තොරතුරු'!$P$24:$Q$28,2))))</f>
        <v/>
      </c>
      <c r="BG224" s="170" t="str">
        <f aca="false">IF(V224="","",IF(V224="-","-",IF(UPPER(V224)="AB","+",VLOOKUP(V224,'විෂය තොරතුරු'!$P$24:$Q$28,2))))</f>
        <v/>
      </c>
      <c r="BH224" s="171" t="str">
        <f aca="false">IF(W224="","",IF(W224="-","-",IF(UPPER(W224)="AB","+",VLOOKUP(W224,'විෂය තොරතුරු'!$P$24:$Q$28,2))))</f>
        <v/>
      </c>
      <c r="BI224" s="168" t="str">
        <f aca="false">IF(X224="","",IF(X224="-","-",IF(UPPER(X224)="AB","+",VLOOKUP(X224,'විෂය තොරතුරු'!$P$24:$Q$28,2))))</f>
        <v/>
      </c>
      <c r="BJ224" s="168" t="str">
        <f aca="false">IF(Y224="","",IF(Y224="-","-",IF(UPPER(Y224)="AB","+",VLOOKUP(Y224,'විෂය තොරතුරු'!$P$24:$Q$28,2))))</f>
        <v/>
      </c>
      <c r="BK224" s="168" t="str">
        <f aca="false">IF(Z224="","",IF(Z224="-","-",IF(UPPER(Z224)="AB","+",VLOOKUP(Z224,'විෂය තොරතුරු'!$P$24:$Q$28,2))))</f>
        <v/>
      </c>
      <c r="BL224" s="168" t="str">
        <f aca="false">IF(AA224="","",IF(AA224="-","-",IF(UPPER(AA224)="AB","+",VLOOKUP(AA224,'විෂය තොරතුරු'!$P$24:$Q$28,2))))</f>
        <v/>
      </c>
      <c r="BM224" s="168" t="str">
        <f aca="false">IF(AB224="","",IF(AB224="-","-",IF(UPPER(AB224)="AB","+",VLOOKUP(AB224,'විෂය තොරතුරු'!$P$24:$Q$28,2))))</f>
        <v/>
      </c>
      <c r="BN224" s="168" t="str">
        <f aca="false">IF(AC224="","",IF(AC224="-","-",IF(UPPER(AC224)="AB","+",VLOOKUP(AC224,'විෂය තොරතුරු'!$P$24:$Q$28,2))))</f>
        <v/>
      </c>
      <c r="BO224" s="169" t="str">
        <f aca="false">IF(AD224="","",IF(AD224="-","-",IF(UPPER(AD224)="AB","+",VLOOKUP(AD224,'විෂය තොරතුරු'!$P$24:$Q$28,2))))</f>
        <v/>
      </c>
      <c r="BP224" s="171" t="str">
        <f aca="false">IF(AE224="","",IF(AE224="-","-",IF(UPPER(AE224)="AB","+",VLOOKUP(AE224,'විෂය තොරතුරු'!$P$24:$Q$28,2))))</f>
        <v/>
      </c>
      <c r="BQ224" s="168" t="str">
        <f aca="false">IF(AF224="","",IF(AF224="-","-",IF(UPPER(AF224)="AB","+",VLOOKUP(AF224,'විෂය තොරතුරු'!$P$24:$Q$28,2))))</f>
        <v/>
      </c>
      <c r="BR224" s="168" t="str">
        <f aca="false">IF(AG224="","",IF(AG224="-","-",IF(UPPER(AG224)="AB","+",VLOOKUP(AG224,'විෂය තොරතුරු'!$P$24:$Q$28,2))))</f>
        <v/>
      </c>
      <c r="BS224" s="168" t="str">
        <f aca="false">IF(AH224="","",IF(AH224="-","-",IF(UPPER(AH224)="AB","+",VLOOKUP(AH224,'විෂය තොරතුරු'!$P$24:$Q$28,2))))</f>
        <v/>
      </c>
      <c r="BT224" s="168" t="str">
        <f aca="false">IF(AI224="","",IF(AI224="-","-",IF(UPPER(AI224)="AB","+",VLOOKUP(AI224,'විෂය තොරතුරු'!$P$24:$Q$28,2))))</f>
        <v/>
      </c>
      <c r="BU224" s="168" t="str">
        <f aca="false">IF(AJ224="","",IF(AJ224="-","-",IF(UPPER(AJ224)="AB","+",VLOOKUP(AJ224,'විෂය තොරතුරු'!$P$24:$Q$28,2))))</f>
        <v/>
      </c>
      <c r="BV224" s="168" t="str">
        <f aca="false">IF(AK224="","",IF(AK224="-","-",IF(UPPER(AK224)="AB","+",VLOOKUP(AK224,'විෂය තොරතුරු'!$P$24:$Q$28,2))))</f>
        <v/>
      </c>
      <c r="BW224" s="169" t="str">
        <f aca="false">IF(AL224="","",IF(AL224="-","-",IF(UPPER(AL224)="AB","+",VLOOKUP(AL224,'විෂය තොරතුරු'!$P$24:$Q$28,2))))</f>
        <v/>
      </c>
      <c r="BX224" s="171" t="str">
        <f aca="false">IF($B224="","",COUNTIF($AP224:$BW224,"A"))</f>
        <v/>
      </c>
      <c r="BY224" s="171" t="str">
        <f aca="false">IF($B224="","",COUNTIF($AP224:$BW224,"B"))</f>
        <v/>
      </c>
      <c r="BZ224" s="171" t="str">
        <f aca="false">IF($B224="","",COUNTIF($AP224:$BW224,"C"))</f>
        <v/>
      </c>
      <c r="CA224" s="171" t="str">
        <f aca="false">IF($B224="","",COUNTIF($AP224:$BW224,"S"))</f>
        <v/>
      </c>
      <c r="CB224" s="171" t="str">
        <f aca="false">IF($B224="","",COUNTIF($AP224:$BW224,"W"))</f>
        <v/>
      </c>
      <c r="CC224" s="171" t="str">
        <f aca="false">IF(B224="","",SUM(BX224:CA224))</f>
        <v/>
      </c>
      <c r="CD224" s="169" t="str">
        <f aca="false">IF(B224="","",SUM(BX224:BZ224))</f>
        <v/>
      </c>
      <c r="CE224" s="172" t="str">
        <f aca="false">IF(B224="","",IF(AND(CC224&gt;=6,CD224&gt;=3,OR(E224&gt;=35,F224&gt;=35),L224&gt;=35),"6/3 සමත්",IF(AND(CC224&gt;=5,CD224&gt;=3,OR(E224&gt;=35,F224&gt;=35,L224&gt;=35)),"5/3 සමත්",IF(AND(CC224&gt;=4,CD224&gt;=1,OR(E224&gt;=20,F224&gt;=20,L224&gt;=20)),"සමත් කළ හැකි",IF(CB224=9,"W9","අසමත් ?")))))</f>
        <v/>
      </c>
    </row>
    <row r="225" customFormat="false" ht="13.8" hidden="false" customHeight="false" outlineLevel="0" collapsed="false">
      <c r="A225" s="160" t="n">
        <v>40</v>
      </c>
      <c r="B225" s="161"/>
      <c r="C225" s="161"/>
      <c r="D225" s="162"/>
      <c r="E225" s="163"/>
      <c r="F225" s="164"/>
      <c r="G225" s="163"/>
      <c r="H225" s="165"/>
      <c r="I225" s="165"/>
      <c r="J225" s="164"/>
      <c r="K225" s="163"/>
      <c r="L225" s="165"/>
      <c r="M225" s="165"/>
      <c r="N225" s="164"/>
      <c r="O225" s="163"/>
      <c r="P225" s="165"/>
      <c r="Q225" s="165"/>
      <c r="R225" s="165"/>
      <c r="S225" s="165"/>
      <c r="T225" s="165"/>
      <c r="U225" s="165"/>
      <c r="V225" s="164"/>
      <c r="W225" s="163"/>
      <c r="X225" s="165"/>
      <c r="Y225" s="165"/>
      <c r="Z225" s="165"/>
      <c r="AA225" s="165"/>
      <c r="AB225" s="165"/>
      <c r="AC225" s="165"/>
      <c r="AD225" s="164"/>
      <c r="AE225" s="163"/>
      <c r="AF225" s="165"/>
      <c r="AG225" s="165"/>
      <c r="AH225" s="165"/>
      <c r="AI225" s="165"/>
      <c r="AJ225" s="165"/>
      <c r="AK225" s="165"/>
      <c r="AL225" s="166"/>
      <c r="AM225" s="167" t="str">
        <f aca="false">IF(B225="","",SUM(E225:AL225))</f>
        <v/>
      </c>
      <c r="AN225" s="168" t="str">
        <f aca="false">IF(B225="","",AM225/9)</f>
        <v/>
      </c>
      <c r="AO225" s="169" t="str">
        <f aca="false">IF(B225="","",IF(AM225=0,"-",RANK(AM225,$AM$186:$AM$235,0)))</f>
        <v/>
      </c>
      <c r="AP225" s="167" t="str">
        <f aca="false">IF(E225="","",IF(E225="-","-",IF(UPPER(E225)="AB","+",VLOOKUP(E225,'විෂය තොරතුරු'!$P$24:$Q$28,2))))</f>
        <v/>
      </c>
      <c r="AQ225" s="168" t="str">
        <f aca="false">IF(F225="","",IF(F225="-","-",IF(UPPER(F225)="AB","+",VLOOKUP(F225,'විෂය තොරතුරු'!$P$24:$Q$28,2))))</f>
        <v/>
      </c>
      <c r="AR225" s="168" t="str">
        <f aca="false">IF(G225="","",IF(G225="-","-",IF(UPPER(G225)="AB","+",VLOOKUP(G225,'විෂය තොරතුරු'!$P$24:$Q$28,2))))</f>
        <v/>
      </c>
      <c r="AS225" s="168" t="str">
        <f aca="false">IF(H225="","",IF(H225="-","-",IF(UPPER(H225)="AB","+",VLOOKUP(H225,'විෂය තොරතුරු'!$P$24:$Q$28,2))))</f>
        <v/>
      </c>
      <c r="AT225" s="168" t="str">
        <f aca="false">IF(I225="","",IF(I225="-","-",IF(UPPER(I225)="AB","+",VLOOKUP(I225,'විෂය තොරතුරු'!$P$24:$Q$28,2))))</f>
        <v/>
      </c>
      <c r="AU225" s="170" t="str">
        <f aca="false">IF(J225="","",IF(J225="-","-",IF(UPPER(J225)="AB","+",VLOOKUP(J225,'විෂය තොරතුරු'!$P$24:$Q$28,2))))</f>
        <v/>
      </c>
      <c r="AV225" s="171" t="str">
        <f aca="false">IF(K225="","",IF(K225="-","-",IF(UPPER(K225)="AB","+",VLOOKUP(K225,'විෂය තොරතුරු'!$P$24:$Q$28,2))))</f>
        <v/>
      </c>
      <c r="AW225" s="168" t="str">
        <f aca="false">IF(L225="","",IF(L225="-","-",IF(UPPER(L225)="AB","+",VLOOKUP(L225,'විෂය තොරතුරු'!$P$24:$Q$28,2))))</f>
        <v/>
      </c>
      <c r="AX225" s="168" t="str">
        <f aca="false">IF(M225="","",IF(M225="-","-",IF(UPPER(M225)="AB","+",VLOOKUP(M225,'විෂය තොරතුරු'!$P$24:$Q$28,2))))</f>
        <v/>
      </c>
      <c r="AY225" s="169" t="str">
        <f aca="false">IF(N225="","",IF(N225="-","-",IF(UPPER(N225)="AB","+",VLOOKUP(N225,'විෂය තොරතුරු'!$P$24:$Q$28,2))))</f>
        <v/>
      </c>
      <c r="AZ225" s="167" t="str">
        <f aca="false">IF(O225="","",IF(O225="-","-",IF(UPPER(O225)="AB","+",VLOOKUP(O225,'විෂය තොරතුරු'!$P$24:$Q$28,2))))</f>
        <v/>
      </c>
      <c r="BA225" s="168" t="str">
        <f aca="false">IF(P225="","",IF(P225="-","-",IF(UPPER(P225)="AB","+",VLOOKUP(P225,'විෂය තොරතුරු'!$P$24:$Q$28,2))))</f>
        <v/>
      </c>
      <c r="BB225" s="168" t="str">
        <f aca="false">IF(Q225="","",IF(Q225="-","-",IF(UPPER(Q225)="AB","+",VLOOKUP(Q225,'විෂය තොරතුරු'!$P$24:$Q$28,2))))</f>
        <v/>
      </c>
      <c r="BC225" s="168" t="str">
        <f aca="false">IF(R225="","",IF(R225="-","-",IF(UPPER(R225)="AB","+",VLOOKUP(R225,'විෂය තොරතුරු'!$P$24:$Q$28,2))))</f>
        <v/>
      </c>
      <c r="BD225" s="168" t="str">
        <f aca="false">IF(S225="","",IF(S225="-","-",IF(UPPER(S225)="AB","+",VLOOKUP(S225,'විෂය තොරතුරු'!$P$24:$Q$28,2))))</f>
        <v/>
      </c>
      <c r="BE225" s="168" t="str">
        <f aca="false">IF(T225="","",IF(T225="-","-",IF(UPPER(T225)="AB","+",VLOOKUP(T225,'විෂය තොරතුරු'!$P$24:$Q$28,2))))</f>
        <v/>
      </c>
      <c r="BF225" s="168" t="str">
        <f aca="false">IF(U225="","",IF(U225="-","-",IF(UPPER(U225)="AB","+",VLOOKUP(U225,'විෂය තොරතුරු'!$P$24:$Q$28,2))))</f>
        <v/>
      </c>
      <c r="BG225" s="170" t="str">
        <f aca="false">IF(V225="","",IF(V225="-","-",IF(UPPER(V225)="AB","+",VLOOKUP(V225,'විෂය තොරතුරු'!$P$24:$Q$28,2))))</f>
        <v/>
      </c>
      <c r="BH225" s="171" t="str">
        <f aca="false">IF(W225="","",IF(W225="-","-",IF(UPPER(W225)="AB","+",VLOOKUP(W225,'විෂය තොරතුරු'!$P$24:$Q$28,2))))</f>
        <v/>
      </c>
      <c r="BI225" s="168" t="str">
        <f aca="false">IF(X225="","",IF(X225="-","-",IF(UPPER(X225)="AB","+",VLOOKUP(X225,'විෂය තොරතුරු'!$P$24:$Q$28,2))))</f>
        <v/>
      </c>
      <c r="BJ225" s="168" t="str">
        <f aca="false">IF(Y225="","",IF(Y225="-","-",IF(UPPER(Y225)="AB","+",VLOOKUP(Y225,'විෂය තොරතුරු'!$P$24:$Q$28,2))))</f>
        <v/>
      </c>
      <c r="BK225" s="168" t="str">
        <f aca="false">IF(Z225="","",IF(Z225="-","-",IF(UPPER(Z225)="AB","+",VLOOKUP(Z225,'විෂය තොරතුරු'!$P$24:$Q$28,2))))</f>
        <v/>
      </c>
      <c r="BL225" s="168" t="str">
        <f aca="false">IF(AA225="","",IF(AA225="-","-",IF(UPPER(AA225)="AB","+",VLOOKUP(AA225,'විෂය තොරතුරු'!$P$24:$Q$28,2))))</f>
        <v/>
      </c>
      <c r="BM225" s="168" t="str">
        <f aca="false">IF(AB225="","",IF(AB225="-","-",IF(UPPER(AB225)="AB","+",VLOOKUP(AB225,'විෂය තොරතුරු'!$P$24:$Q$28,2))))</f>
        <v/>
      </c>
      <c r="BN225" s="168" t="str">
        <f aca="false">IF(AC225="","",IF(AC225="-","-",IF(UPPER(AC225)="AB","+",VLOOKUP(AC225,'විෂය තොරතුරු'!$P$24:$Q$28,2))))</f>
        <v/>
      </c>
      <c r="BO225" s="169" t="str">
        <f aca="false">IF(AD225="","",IF(AD225="-","-",IF(UPPER(AD225)="AB","+",VLOOKUP(AD225,'විෂය තොරතුරු'!$P$24:$Q$28,2))))</f>
        <v/>
      </c>
      <c r="BP225" s="171" t="str">
        <f aca="false">IF(AE225="","",IF(AE225="-","-",IF(UPPER(AE225)="AB","+",VLOOKUP(AE225,'විෂය තොරතුරු'!$P$24:$Q$28,2))))</f>
        <v/>
      </c>
      <c r="BQ225" s="168" t="str">
        <f aca="false">IF(AF225="","",IF(AF225="-","-",IF(UPPER(AF225)="AB","+",VLOOKUP(AF225,'විෂය තොරතුරු'!$P$24:$Q$28,2))))</f>
        <v/>
      </c>
      <c r="BR225" s="168" t="str">
        <f aca="false">IF(AG225="","",IF(AG225="-","-",IF(UPPER(AG225)="AB","+",VLOOKUP(AG225,'විෂය තොරතුරු'!$P$24:$Q$28,2))))</f>
        <v/>
      </c>
      <c r="BS225" s="168" t="str">
        <f aca="false">IF(AH225="","",IF(AH225="-","-",IF(UPPER(AH225)="AB","+",VLOOKUP(AH225,'විෂය තොරතුරු'!$P$24:$Q$28,2))))</f>
        <v/>
      </c>
      <c r="BT225" s="168" t="str">
        <f aca="false">IF(AI225="","",IF(AI225="-","-",IF(UPPER(AI225)="AB","+",VLOOKUP(AI225,'විෂය තොරතුරු'!$P$24:$Q$28,2))))</f>
        <v/>
      </c>
      <c r="BU225" s="168" t="str">
        <f aca="false">IF(AJ225="","",IF(AJ225="-","-",IF(UPPER(AJ225)="AB","+",VLOOKUP(AJ225,'විෂය තොරතුරු'!$P$24:$Q$28,2))))</f>
        <v/>
      </c>
      <c r="BV225" s="168" t="str">
        <f aca="false">IF(AK225="","",IF(AK225="-","-",IF(UPPER(AK225)="AB","+",VLOOKUP(AK225,'විෂය තොරතුරු'!$P$24:$Q$28,2))))</f>
        <v/>
      </c>
      <c r="BW225" s="169" t="str">
        <f aca="false">IF(AL225="","",IF(AL225="-","-",IF(UPPER(AL225)="AB","+",VLOOKUP(AL225,'විෂය තොරතුරු'!$P$24:$Q$28,2))))</f>
        <v/>
      </c>
      <c r="BX225" s="171" t="str">
        <f aca="false">IF($B225="","",COUNTIF($AP225:$BW225,"A"))</f>
        <v/>
      </c>
      <c r="BY225" s="171" t="str">
        <f aca="false">IF($B225="","",COUNTIF($AP225:$BW225,"B"))</f>
        <v/>
      </c>
      <c r="BZ225" s="171" t="str">
        <f aca="false">IF($B225="","",COUNTIF($AP225:$BW225,"C"))</f>
        <v/>
      </c>
      <c r="CA225" s="171" t="str">
        <f aca="false">IF($B225="","",COUNTIF($AP225:$BW225,"S"))</f>
        <v/>
      </c>
      <c r="CB225" s="171" t="str">
        <f aca="false">IF($B225="","",COUNTIF($AP225:$BW225,"W"))</f>
        <v/>
      </c>
      <c r="CC225" s="171" t="str">
        <f aca="false">IF(B225="","",SUM(BX225:CA225))</f>
        <v/>
      </c>
      <c r="CD225" s="169" t="str">
        <f aca="false">IF(B225="","",SUM(BX225:BZ225))</f>
        <v/>
      </c>
      <c r="CE225" s="172" t="str">
        <f aca="false">IF(B225="","",IF(AND(CC225&gt;=6,CD225&gt;=3,OR(E225&gt;=35,F225&gt;=35),L225&gt;=35),"6/3 සමත්",IF(AND(CC225&gt;=5,CD225&gt;=3,OR(E225&gt;=35,F225&gt;=35,L225&gt;=35)),"5/3 සමත්",IF(AND(CC225&gt;=4,CD225&gt;=1,OR(E225&gt;=20,F225&gt;=20,L225&gt;=20)),"සමත් කළ හැකි",IF(CB225=9,"W9","අසමත් ?")))))</f>
        <v/>
      </c>
    </row>
    <row r="226" customFormat="false" ht="13.8" hidden="false" customHeight="false" outlineLevel="0" collapsed="false">
      <c r="A226" s="160" t="n">
        <v>41</v>
      </c>
      <c r="B226" s="161"/>
      <c r="C226" s="161"/>
      <c r="D226" s="162"/>
      <c r="E226" s="163"/>
      <c r="F226" s="164"/>
      <c r="G226" s="163"/>
      <c r="H226" s="165"/>
      <c r="I226" s="165"/>
      <c r="J226" s="164"/>
      <c r="K226" s="163"/>
      <c r="L226" s="165"/>
      <c r="M226" s="165"/>
      <c r="N226" s="164"/>
      <c r="O226" s="163"/>
      <c r="P226" s="165"/>
      <c r="Q226" s="165"/>
      <c r="R226" s="165"/>
      <c r="S226" s="165"/>
      <c r="T226" s="165"/>
      <c r="U226" s="165"/>
      <c r="V226" s="164"/>
      <c r="W226" s="163"/>
      <c r="X226" s="165"/>
      <c r="Y226" s="165"/>
      <c r="Z226" s="165"/>
      <c r="AA226" s="165"/>
      <c r="AB226" s="165"/>
      <c r="AC226" s="165"/>
      <c r="AD226" s="164"/>
      <c r="AE226" s="163"/>
      <c r="AF226" s="165"/>
      <c r="AG226" s="165"/>
      <c r="AH226" s="165"/>
      <c r="AI226" s="165"/>
      <c r="AJ226" s="165"/>
      <c r="AK226" s="165"/>
      <c r="AL226" s="166"/>
      <c r="AM226" s="167" t="str">
        <f aca="false">IF(B226="","",SUM(E226:AL226))</f>
        <v/>
      </c>
      <c r="AN226" s="168" t="str">
        <f aca="false">IF(B226="","",AM226/9)</f>
        <v/>
      </c>
      <c r="AO226" s="169" t="str">
        <f aca="false">IF(B226="","",IF(AM226=0,"-",RANK(AM226,$AM$186:$AM$235,0)))</f>
        <v/>
      </c>
      <c r="AP226" s="167" t="str">
        <f aca="false">IF(E226="","",IF(E226="-","-",IF(UPPER(E226)="AB","+",VLOOKUP(E226,'විෂය තොරතුරු'!$P$24:$Q$28,2))))</f>
        <v/>
      </c>
      <c r="AQ226" s="168" t="str">
        <f aca="false">IF(F226="","",IF(F226="-","-",IF(UPPER(F226)="AB","+",VLOOKUP(F226,'විෂය තොරතුරු'!$P$24:$Q$28,2))))</f>
        <v/>
      </c>
      <c r="AR226" s="168" t="str">
        <f aca="false">IF(G226="","",IF(G226="-","-",IF(UPPER(G226)="AB","+",VLOOKUP(G226,'විෂය තොරතුරු'!$P$24:$Q$28,2))))</f>
        <v/>
      </c>
      <c r="AS226" s="168" t="str">
        <f aca="false">IF(H226="","",IF(H226="-","-",IF(UPPER(H226)="AB","+",VLOOKUP(H226,'විෂය තොරතුරු'!$P$24:$Q$28,2))))</f>
        <v/>
      </c>
      <c r="AT226" s="168" t="str">
        <f aca="false">IF(I226="","",IF(I226="-","-",IF(UPPER(I226)="AB","+",VLOOKUP(I226,'විෂය තොරතුරු'!$P$24:$Q$28,2))))</f>
        <v/>
      </c>
      <c r="AU226" s="170" t="str">
        <f aca="false">IF(J226="","",IF(J226="-","-",IF(UPPER(J226)="AB","+",VLOOKUP(J226,'විෂය තොරතුරු'!$P$24:$Q$28,2))))</f>
        <v/>
      </c>
      <c r="AV226" s="171" t="str">
        <f aca="false">IF(K226="","",IF(K226="-","-",IF(UPPER(K226)="AB","+",VLOOKUP(K226,'විෂය තොරතුරු'!$P$24:$Q$28,2))))</f>
        <v/>
      </c>
      <c r="AW226" s="168" t="str">
        <f aca="false">IF(L226="","",IF(L226="-","-",IF(UPPER(L226)="AB","+",VLOOKUP(L226,'විෂය තොරතුරු'!$P$24:$Q$28,2))))</f>
        <v/>
      </c>
      <c r="AX226" s="168" t="str">
        <f aca="false">IF(M226="","",IF(M226="-","-",IF(UPPER(M226)="AB","+",VLOOKUP(M226,'විෂය තොරතුරු'!$P$24:$Q$28,2))))</f>
        <v/>
      </c>
      <c r="AY226" s="169" t="str">
        <f aca="false">IF(N226="","",IF(N226="-","-",IF(UPPER(N226)="AB","+",VLOOKUP(N226,'විෂය තොරතුරු'!$P$24:$Q$28,2))))</f>
        <v/>
      </c>
      <c r="AZ226" s="167" t="str">
        <f aca="false">IF(O226="","",IF(O226="-","-",IF(UPPER(O226)="AB","+",VLOOKUP(O226,'විෂය තොරතුරු'!$P$24:$Q$28,2))))</f>
        <v/>
      </c>
      <c r="BA226" s="168" t="str">
        <f aca="false">IF(P226="","",IF(P226="-","-",IF(UPPER(P226)="AB","+",VLOOKUP(P226,'විෂය තොරතුරු'!$P$24:$Q$28,2))))</f>
        <v/>
      </c>
      <c r="BB226" s="168" t="str">
        <f aca="false">IF(Q226="","",IF(Q226="-","-",IF(UPPER(Q226)="AB","+",VLOOKUP(Q226,'විෂය තොරතුරු'!$P$24:$Q$28,2))))</f>
        <v/>
      </c>
      <c r="BC226" s="168" t="str">
        <f aca="false">IF(R226="","",IF(R226="-","-",IF(UPPER(R226)="AB","+",VLOOKUP(R226,'විෂය තොරතුරු'!$P$24:$Q$28,2))))</f>
        <v/>
      </c>
      <c r="BD226" s="168" t="str">
        <f aca="false">IF(S226="","",IF(S226="-","-",IF(UPPER(S226)="AB","+",VLOOKUP(S226,'විෂය තොරතුරු'!$P$24:$Q$28,2))))</f>
        <v/>
      </c>
      <c r="BE226" s="168" t="str">
        <f aca="false">IF(T226="","",IF(T226="-","-",IF(UPPER(T226)="AB","+",VLOOKUP(T226,'විෂය තොරතුරු'!$P$24:$Q$28,2))))</f>
        <v/>
      </c>
      <c r="BF226" s="168" t="str">
        <f aca="false">IF(U226="","",IF(U226="-","-",IF(UPPER(U226)="AB","+",VLOOKUP(U226,'විෂය තොරතුරු'!$P$24:$Q$28,2))))</f>
        <v/>
      </c>
      <c r="BG226" s="170" t="str">
        <f aca="false">IF(V226="","",IF(V226="-","-",IF(UPPER(V226)="AB","+",VLOOKUP(V226,'විෂය තොරතුරු'!$P$24:$Q$28,2))))</f>
        <v/>
      </c>
      <c r="BH226" s="171" t="str">
        <f aca="false">IF(W226="","",IF(W226="-","-",IF(UPPER(W226)="AB","+",VLOOKUP(W226,'විෂය තොරතුරු'!$P$24:$Q$28,2))))</f>
        <v/>
      </c>
      <c r="BI226" s="168" t="str">
        <f aca="false">IF(X226="","",IF(X226="-","-",IF(UPPER(X226)="AB","+",VLOOKUP(X226,'විෂය තොරතුරු'!$P$24:$Q$28,2))))</f>
        <v/>
      </c>
      <c r="BJ226" s="168" t="str">
        <f aca="false">IF(Y226="","",IF(Y226="-","-",IF(UPPER(Y226)="AB","+",VLOOKUP(Y226,'විෂය තොරතුරු'!$P$24:$Q$28,2))))</f>
        <v/>
      </c>
      <c r="BK226" s="168" t="str">
        <f aca="false">IF(Z226="","",IF(Z226="-","-",IF(UPPER(Z226)="AB","+",VLOOKUP(Z226,'විෂය තොරතුරු'!$P$24:$Q$28,2))))</f>
        <v/>
      </c>
      <c r="BL226" s="168" t="str">
        <f aca="false">IF(AA226="","",IF(AA226="-","-",IF(UPPER(AA226)="AB","+",VLOOKUP(AA226,'විෂය තොරතුරු'!$P$24:$Q$28,2))))</f>
        <v/>
      </c>
      <c r="BM226" s="168" t="str">
        <f aca="false">IF(AB226="","",IF(AB226="-","-",IF(UPPER(AB226)="AB","+",VLOOKUP(AB226,'විෂය තොරතුරු'!$P$24:$Q$28,2))))</f>
        <v/>
      </c>
      <c r="BN226" s="168" t="str">
        <f aca="false">IF(AC226="","",IF(AC226="-","-",IF(UPPER(AC226)="AB","+",VLOOKUP(AC226,'විෂය තොරතුරු'!$P$24:$Q$28,2))))</f>
        <v/>
      </c>
      <c r="BO226" s="169" t="str">
        <f aca="false">IF(AD226="","",IF(AD226="-","-",IF(UPPER(AD226)="AB","+",VLOOKUP(AD226,'විෂය තොරතුරු'!$P$24:$Q$28,2))))</f>
        <v/>
      </c>
      <c r="BP226" s="171" t="str">
        <f aca="false">IF(AE226="","",IF(AE226="-","-",IF(UPPER(AE226)="AB","+",VLOOKUP(AE226,'විෂය තොරතුරු'!$P$24:$Q$28,2))))</f>
        <v/>
      </c>
      <c r="BQ226" s="168" t="str">
        <f aca="false">IF(AF226="","",IF(AF226="-","-",IF(UPPER(AF226)="AB","+",VLOOKUP(AF226,'විෂය තොරතුරු'!$P$24:$Q$28,2))))</f>
        <v/>
      </c>
      <c r="BR226" s="168" t="str">
        <f aca="false">IF(AG226="","",IF(AG226="-","-",IF(UPPER(AG226)="AB","+",VLOOKUP(AG226,'විෂය තොරතුරු'!$P$24:$Q$28,2))))</f>
        <v/>
      </c>
      <c r="BS226" s="168" t="str">
        <f aca="false">IF(AH226="","",IF(AH226="-","-",IF(UPPER(AH226)="AB","+",VLOOKUP(AH226,'විෂය තොරතුරු'!$P$24:$Q$28,2))))</f>
        <v/>
      </c>
      <c r="BT226" s="168" t="str">
        <f aca="false">IF(AI226="","",IF(AI226="-","-",IF(UPPER(AI226)="AB","+",VLOOKUP(AI226,'විෂය තොරතුරු'!$P$24:$Q$28,2))))</f>
        <v/>
      </c>
      <c r="BU226" s="168" t="str">
        <f aca="false">IF(AJ226="","",IF(AJ226="-","-",IF(UPPER(AJ226)="AB","+",VLOOKUP(AJ226,'විෂය තොරතුරු'!$P$24:$Q$28,2))))</f>
        <v/>
      </c>
      <c r="BV226" s="168" t="str">
        <f aca="false">IF(AK226="","",IF(AK226="-","-",IF(UPPER(AK226)="AB","+",VLOOKUP(AK226,'විෂය තොරතුරු'!$P$24:$Q$28,2))))</f>
        <v/>
      </c>
      <c r="BW226" s="169" t="str">
        <f aca="false">IF(AL226="","",IF(AL226="-","-",IF(UPPER(AL226)="AB","+",VLOOKUP(AL226,'විෂය තොරතුරු'!$P$24:$Q$28,2))))</f>
        <v/>
      </c>
      <c r="BX226" s="171" t="str">
        <f aca="false">IF($B226="","",COUNTIF($AP226:$BW226,"A"))</f>
        <v/>
      </c>
      <c r="BY226" s="171" t="str">
        <f aca="false">IF($B226="","",COUNTIF($AP226:$BW226,"B"))</f>
        <v/>
      </c>
      <c r="BZ226" s="171" t="str">
        <f aca="false">IF($B226="","",COUNTIF($AP226:$BW226,"C"))</f>
        <v/>
      </c>
      <c r="CA226" s="171" t="str">
        <f aca="false">IF($B226="","",COUNTIF($AP226:$BW226,"S"))</f>
        <v/>
      </c>
      <c r="CB226" s="171" t="str">
        <f aca="false">IF($B226="","",COUNTIF($AP226:$BW226,"W"))</f>
        <v/>
      </c>
      <c r="CC226" s="171" t="str">
        <f aca="false">IF(B226="","",SUM(BX226:CA226))</f>
        <v/>
      </c>
      <c r="CD226" s="169" t="str">
        <f aca="false">IF(B226="","",SUM(BX226:BZ226))</f>
        <v/>
      </c>
      <c r="CE226" s="172" t="str">
        <f aca="false">IF(B226="","",IF(AND(CC226&gt;=6,CD226&gt;=3,OR(E226&gt;=35,F226&gt;=35),L226&gt;=35),"6/3 සමත්",IF(AND(CC226&gt;=5,CD226&gt;=3,OR(E226&gt;=35,F226&gt;=35,L226&gt;=35)),"5/3 සමත්",IF(AND(CC226&gt;=4,CD226&gt;=1,OR(E226&gt;=20,F226&gt;=20,L226&gt;=20)),"සමත් කළ හැකි",IF(CB226=9,"W9","අසමත් ?")))))</f>
        <v/>
      </c>
    </row>
    <row r="227" customFormat="false" ht="13.8" hidden="false" customHeight="false" outlineLevel="0" collapsed="false">
      <c r="A227" s="160" t="n">
        <v>42</v>
      </c>
      <c r="B227" s="175"/>
      <c r="C227" s="161"/>
      <c r="D227" s="162"/>
      <c r="E227" s="163"/>
      <c r="F227" s="164"/>
      <c r="G227" s="163"/>
      <c r="H227" s="165"/>
      <c r="I227" s="165"/>
      <c r="J227" s="164"/>
      <c r="K227" s="163"/>
      <c r="L227" s="165"/>
      <c r="M227" s="165"/>
      <c r="N227" s="164"/>
      <c r="O227" s="163"/>
      <c r="P227" s="165"/>
      <c r="Q227" s="165"/>
      <c r="R227" s="165"/>
      <c r="S227" s="165"/>
      <c r="T227" s="165"/>
      <c r="U227" s="165"/>
      <c r="V227" s="164"/>
      <c r="W227" s="163"/>
      <c r="X227" s="165"/>
      <c r="Y227" s="165"/>
      <c r="Z227" s="165"/>
      <c r="AA227" s="165"/>
      <c r="AB227" s="165"/>
      <c r="AC227" s="165"/>
      <c r="AD227" s="164"/>
      <c r="AE227" s="163"/>
      <c r="AF227" s="165"/>
      <c r="AG227" s="165"/>
      <c r="AH227" s="165"/>
      <c r="AI227" s="165"/>
      <c r="AJ227" s="165"/>
      <c r="AK227" s="165"/>
      <c r="AL227" s="166"/>
      <c r="AM227" s="167" t="str">
        <f aca="false">IF(B227="","",SUM(E227:AL227))</f>
        <v/>
      </c>
      <c r="AN227" s="168" t="str">
        <f aca="false">IF(B227="","",AM227/9)</f>
        <v/>
      </c>
      <c r="AO227" s="169" t="str">
        <f aca="false">IF(B227="","",IF(AM227=0,"-",RANK(AM227,$AM$186:$AM$235,0)))</f>
        <v/>
      </c>
      <c r="AP227" s="167" t="str">
        <f aca="false">IF(E227="","",IF(E227="-","-",IF(UPPER(E227)="AB","+",VLOOKUP(E227,'විෂය තොරතුරු'!$P$24:$Q$28,2))))</f>
        <v/>
      </c>
      <c r="AQ227" s="168" t="str">
        <f aca="false">IF(F227="","",IF(F227="-","-",IF(UPPER(F227)="AB","+",VLOOKUP(F227,'විෂය තොරතුරු'!$P$24:$Q$28,2))))</f>
        <v/>
      </c>
      <c r="AR227" s="168" t="str">
        <f aca="false">IF(G227="","",IF(G227="-","-",IF(UPPER(G227)="AB","+",VLOOKUP(G227,'විෂය තොරතුරු'!$P$24:$Q$28,2))))</f>
        <v/>
      </c>
      <c r="AS227" s="168" t="str">
        <f aca="false">IF(H227="","",IF(H227="-","-",IF(UPPER(H227)="AB","+",VLOOKUP(H227,'විෂය තොරතුරු'!$P$24:$Q$28,2))))</f>
        <v/>
      </c>
      <c r="AT227" s="168" t="str">
        <f aca="false">IF(I227="","",IF(I227="-","-",IF(UPPER(I227)="AB","+",VLOOKUP(I227,'විෂය තොරතුරු'!$P$24:$Q$28,2))))</f>
        <v/>
      </c>
      <c r="AU227" s="170" t="str">
        <f aca="false">IF(J227="","",IF(J227="-","-",IF(UPPER(J227)="AB","+",VLOOKUP(J227,'විෂය තොරතුරු'!$P$24:$Q$28,2))))</f>
        <v/>
      </c>
      <c r="AV227" s="171" t="str">
        <f aca="false">IF(K227="","",IF(K227="-","-",IF(UPPER(K227)="AB","+",VLOOKUP(K227,'විෂය තොරතුරු'!$P$24:$Q$28,2))))</f>
        <v/>
      </c>
      <c r="AW227" s="168" t="str">
        <f aca="false">IF(L227="","",IF(L227="-","-",IF(UPPER(L227)="AB","+",VLOOKUP(L227,'විෂය තොරතුරු'!$P$24:$Q$28,2))))</f>
        <v/>
      </c>
      <c r="AX227" s="168" t="str">
        <f aca="false">IF(M227="","",IF(M227="-","-",IF(UPPER(M227)="AB","+",VLOOKUP(M227,'විෂය තොරතුරු'!$P$24:$Q$28,2))))</f>
        <v/>
      </c>
      <c r="AY227" s="169" t="str">
        <f aca="false">IF(N227="","",IF(N227="-","-",IF(UPPER(N227)="AB","+",VLOOKUP(N227,'විෂය තොරතුරු'!$P$24:$Q$28,2))))</f>
        <v/>
      </c>
      <c r="AZ227" s="167" t="str">
        <f aca="false">IF(O227="","",IF(O227="-","-",IF(UPPER(O227)="AB","+",VLOOKUP(O227,'විෂය තොරතුරු'!$P$24:$Q$28,2))))</f>
        <v/>
      </c>
      <c r="BA227" s="168" t="str">
        <f aca="false">IF(P227="","",IF(P227="-","-",IF(UPPER(P227)="AB","+",VLOOKUP(P227,'විෂය තොරතුරු'!$P$24:$Q$28,2))))</f>
        <v/>
      </c>
      <c r="BB227" s="168" t="str">
        <f aca="false">IF(Q227="","",IF(Q227="-","-",IF(UPPER(Q227)="AB","+",VLOOKUP(Q227,'විෂය තොරතුරු'!$P$24:$Q$28,2))))</f>
        <v/>
      </c>
      <c r="BC227" s="168" t="str">
        <f aca="false">IF(R227="","",IF(R227="-","-",IF(UPPER(R227)="AB","+",VLOOKUP(R227,'විෂය තොරතුරු'!$P$24:$Q$28,2))))</f>
        <v/>
      </c>
      <c r="BD227" s="168" t="str">
        <f aca="false">IF(S227="","",IF(S227="-","-",IF(UPPER(S227)="AB","+",VLOOKUP(S227,'විෂය තොරතුරු'!$P$24:$Q$28,2))))</f>
        <v/>
      </c>
      <c r="BE227" s="168" t="str">
        <f aca="false">IF(T227="","",IF(T227="-","-",IF(UPPER(T227)="AB","+",VLOOKUP(T227,'විෂය තොරතුරු'!$P$24:$Q$28,2))))</f>
        <v/>
      </c>
      <c r="BF227" s="168" t="str">
        <f aca="false">IF(U227="","",IF(U227="-","-",IF(UPPER(U227)="AB","+",VLOOKUP(U227,'විෂය තොරතුරු'!$P$24:$Q$28,2))))</f>
        <v/>
      </c>
      <c r="BG227" s="170" t="str">
        <f aca="false">IF(V227="","",IF(V227="-","-",IF(UPPER(V227)="AB","+",VLOOKUP(V227,'විෂය තොරතුරු'!$P$24:$Q$28,2))))</f>
        <v/>
      </c>
      <c r="BH227" s="171" t="str">
        <f aca="false">IF(W227="","",IF(W227="-","-",IF(UPPER(W227)="AB","+",VLOOKUP(W227,'විෂය තොරතුරු'!$P$24:$Q$28,2))))</f>
        <v/>
      </c>
      <c r="BI227" s="168" t="str">
        <f aca="false">IF(X227="","",IF(X227="-","-",IF(UPPER(X227)="AB","+",VLOOKUP(X227,'විෂය තොරතුරු'!$P$24:$Q$28,2))))</f>
        <v/>
      </c>
      <c r="BJ227" s="168" t="str">
        <f aca="false">IF(Y227="","",IF(Y227="-","-",IF(UPPER(Y227)="AB","+",VLOOKUP(Y227,'විෂය තොරතුරු'!$P$24:$Q$28,2))))</f>
        <v/>
      </c>
      <c r="BK227" s="168" t="str">
        <f aca="false">IF(Z227="","",IF(Z227="-","-",IF(UPPER(Z227)="AB","+",VLOOKUP(Z227,'විෂය තොරතුරු'!$P$24:$Q$28,2))))</f>
        <v/>
      </c>
      <c r="BL227" s="168" t="str">
        <f aca="false">IF(AA227="","",IF(AA227="-","-",IF(UPPER(AA227)="AB","+",VLOOKUP(AA227,'විෂය තොරතුරු'!$P$24:$Q$28,2))))</f>
        <v/>
      </c>
      <c r="BM227" s="168" t="str">
        <f aca="false">IF(AB227="","",IF(AB227="-","-",IF(UPPER(AB227)="AB","+",VLOOKUP(AB227,'විෂය තොරතුරු'!$P$24:$Q$28,2))))</f>
        <v/>
      </c>
      <c r="BN227" s="168" t="str">
        <f aca="false">IF(AC227="","",IF(AC227="-","-",IF(UPPER(AC227)="AB","+",VLOOKUP(AC227,'විෂය තොරතුරු'!$P$24:$Q$28,2))))</f>
        <v/>
      </c>
      <c r="BO227" s="169" t="str">
        <f aca="false">IF(AD227="","",IF(AD227="-","-",IF(UPPER(AD227)="AB","+",VLOOKUP(AD227,'විෂය තොරතුරු'!$P$24:$Q$28,2))))</f>
        <v/>
      </c>
      <c r="BP227" s="171" t="str">
        <f aca="false">IF(AE227="","",IF(AE227="-","-",IF(UPPER(AE227)="AB","+",VLOOKUP(AE227,'විෂය තොරතුරු'!$P$24:$Q$28,2))))</f>
        <v/>
      </c>
      <c r="BQ227" s="168" t="str">
        <f aca="false">IF(AF227="","",IF(AF227="-","-",IF(UPPER(AF227)="AB","+",VLOOKUP(AF227,'විෂය තොරතුරු'!$P$24:$Q$28,2))))</f>
        <v/>
      </c>
      <c r="BR227" s="168" t="str">
        <f aca="false">IF(AG227="","",IF(AG227="-","-",IF(UPPER(AG227)="AB","+",VLOOKUP(AG227,'විෂය තොරතුරු'!$P$24:$Q$28,2))))</f>
        <v/>
      </c>
      <c r="BS227" s="168" t="str">
        <f aca="false">IF(AH227="","",IF(AH227="-","-",IF(UPPER(AH227)="AB","+",VLOOKUP(AH227,'විෂය තොරතුරු'!$P$24:$Q$28,2))))</f>
        <v/>
      </c>
      <c r="BT227" s="168" t="str">
        <f aca="false">IF(AI227="","",IF(AI227="-","-",IF(UPPER(AI227)="AB","+",VLOOKUP(AI227,'විෂය තොරතුරු'!$P$24:$Q$28,2))))</f>
        <v/>
      </c>
      <c r="BU227" s="168" t="str">
        <f aca="false">IF(AJ227="","",IF(AJ227="-","-",IF(UPPER(AJ227)="AB","+",VLOOKUP(AJ227,'විෂය තොරතුරු'!$P$24:$Q$28,2))))</f>
        <v/>
      </c>
      <c r="BV227" s="168" t="str">
        <f aca="false">IF(AK227="","",IF(AK227="-","-",IF(UPPER(AK227)="AB","+",VLOOKUP(AK227,'විෂය තොරතුරු'!$P$24:$Q$28,2))))</f>
        <v/>
      </c>
      <c r="BW227" s="169" t="str">
        <f aca="false">IF(AL227="","",IF(AL227="-","-",IF(UPPER(AL227)="AB","+",VLOOKUP(AL227,'විෂය තොරතුරු'!$P$24:$Q$28,2))))</f>
        <v/>
      </c>
      <c r="BX227" s="171" t="str">
        <f aca="false">IF($B227="","",COUNTIF($AP227:$BW227,"A"))</f>
        <v/>
      </c>
      <c r="BY227" s="171" t="str">
        <f aca="false">IF($B227="","",COUNTIF($AP227:$BW227,"B"))</f>
        <v/>
      </c>
      <c r="BZ227" s="171" t="str">
        <f aca="false">IF($B227="","",COUNTIF($AP227:$BW227,"C"))</f>
        <v/>
      </c>
      <c r="CA227" s="171" t="str">
        <f aca="false">IF($B227="","",COUNTIF($AP227:$BW227,"S"))</f>
        <v/>
      </c>
      <c r="CB227" s="171" t="str">
        <f aca="false">IF($B227="","",COUNTIF($AP227:$BW227,"W"))</f>
        <v/>
      </c>
      <c r="CC227" s="171" t="str">
        <f aca="false">IF(B227="","",SUM(BX227:CA227))</f>
        <v/>
      </c>
      <c r="CD227" s="169" t="str">
        <f aca="false">IF(B227="","",SUM(BX227:BZ227))</f>
        <v/>
      </c>
      <c r="CE227" s="172" t="str">
        <f aca="false">IF(B227="","",IF(AND(CC227&gt;=6,CD227&gt;=3,OR(E227&gt;=35,F227&gt;=35),L227&gt;=35),"6/3 සමත්",IF(AND(CC227&gt;=5,CD227&gt;=3,OR(E227&gt;=35,F227&gt;=35,L227&gt;=35)),"5/3 සමත්",IF(AND(CC227&gt;=4,CD227&gt;=1,OR(E227&gt;=20,F227&gt;=20,L227&gt;=20)),"සමත් කළ හැකි",IF(CB227=9,"W9","අසමත් ?")))))</f>
        <v/>
      </c>
    </row>
    <row r="228" customFormat="false" ht="13.8" hidden="false" customHeight="false" outlineLevel="0" collapsed="false">
      <c r="A228" s="160" t="n">
        <v>43</v>
      </c>
      <c r="B228" s="161"/>
      <c r="C228" s="161"/>
      <c r="D228" s="162"/>
      <c r="E228" s="163"/>
      <c r="F228" s="164"/>
      <c r="G228" s="163"/>
      <c r="H228" s="165"/>
      <c r="I228" s="165"/>
      <c r="J228" s="164"/>
      <c r="K228" s="163"/>
      <c r="L228" s="165"/>
      <c r="M228" s="165"/>
      <c r="N228" s="164"/>
      <c r="O228" s="163"/>
      <c r="P228" s="165"/>
      <c r="Q228" s="165"/>
      <c r="R228" s="165"/>
      <c r="S228" s="165"/>
      <c r="T228" s="165"/>
      <c r="U228" s="165"/>
      <c r="V228" s="164"/>
      <c r="W228" s="163"/>
      <c r="X228" s="165"/>
      <c r="Y228" s="165"/>
      <c r="Z228" s="165"/>
      <c r="AA228" s="165"/>
      <c r="AB228" s="165"/>
      <c r="AC228" s="165"/>
      <c r="AD228" s="164"/>
      <c r="AE228" s="163"/>
      <c r="AF228" s="165"/>
      <c r="AG228" s="165"/>
      <c r="AH228" s="165"/>
      <c r="AI228" s="165"/>
      <c r="AJ228" s="165"/>
      <c r="AK228" s="165"/>
      <c r="AL228" s="166"/>
      <c r="AM228" s="167" t="str">
        <f aca="false">IF(B228="","",SUM(E228:AL228))</f>
        <v/>
      </c>
      <c r="AN228" s="168" t="str">
        <f aca="false">IF(B228="","",AM228/9)</f>
        <v/>
      </c>
      <c r="AO228" s="169" t="str">
        <f aca="false">IF(B228="","",IF(AM228=0,"-",RANK(AM228,$AM$186:$AM$235,0)))</f>
        <v/>
      </c>
      <c r="AP228" s="167" t="str">
        <f aca="false">IF(E228="","",IF(E228="-","-",IF(UPPER(E228)="AB","+",VLOOKUP(E228,'විෂය තොරතුරු'!$P$24:$Q$28,2))))</f>
        <v/>
      </c>
      <c r="AQ228" s="168" t="str">
        <f aca="false">IF(F228="","",IF(F228="-","-",IF(UPPER(F228)="AB","+",VLOOKUP(F228,'විෂය තොරතුරු'!$P$24:$Q$28,2))))</f>
        <v/>
      </c>
      <c r="AR228" s="168" t="str">
        <f aca="false">IF(G228="","",IF(G228="-","-",IF(UPPER(G228)="AB","+",VLOOKUP(G228,'විෂය තොරතුරු'!$P$24:$Q$28,2))))</f>
        <v/>
      </c>
      <c r="AS228" s="168" t="str">
        <f aca="false">IF(H228="","",IF(H228="-","-",IF(UPPER(H228)="AB","+",VLOOKUP(H228,'විෂය තොරතුරු'!$P$24:$Q$28,2))))</f>
        <v/>
      </c>
      <c r="AT228" s="168" t="str">
        <f aca="false">IF(I228="","",IF(I228="-","-",IF(UPPER(I228)="AB","+",VLOOKUP(I228,'විෂය තොරතුරු'!$P$24:$Q$28,2))))</f>
        <v/>
      </c>
      <c r="AU228" s="170" t="str">
        <f aca="false">IF(J228="","",IF(J228="-","-",IF(UPPER(J228)="AB","+",VLOOKUP(J228,'විෂය තොරතුරු'!$P$24:$Q$28,2))))</f>
        <v/>
      </c>
      <c r="AV228" s="171" t="str">
        <f aca="false">IF(K228="","",IF(K228="-","-",IF(UPPER(K228)="AB","+",VLOOKUP(K228,'විෂය තොරතුරු'!$P$24:$Q$28,2))))</f>
        <v/>
      </c>
      <c r="AW228" s="168" t="str">
        <f aca="false">IF(L228="","",IF(L228="-","-",IF(UPPER(L228)="AB","+",VLOOKUP(L228,'විෂය තොරතුරු'!$P$24:$Q$28,2))))</f>
        <v/>
      </c>
      <c r="AX228" s="168" t="str">
        <f aca="false">IF(M228="","",IF(M228="-","-",IF(UPPER(M228)="AB","+",VLOOKUP(M228,'විෂය තොරතුරු'!$P$24:$Q$28,2))))</f>
        <v/>
      </c>
      <c r="AY228" s="169" t="str">
        <f aca="false">IF(N228="","",IF(N228="-","-",IF(UPPER(N228)="AB","+",VLOOKUP(N228,'විෂය තොරතුරු'!$P$24:$Q$28,2))))</f>
        <v/>
      </c>
      <c r="AZ228" s="167" t="str">
        <f aca="false">IF(O228="","",IF(O228="-","-",IF(UPPER(O228)="AB","+",VLOOKUP(O228,'විෂය තොරතුරු'!$P$24:$Q$28,2))))</f>
        <v/>
      </c>
      <c r="BA228" s="168" t="str">
        <f aca="false">IF(P228="","",IF(P228="-","-",IF(UPPER(P228)="AB","+",VLOOKUP(P228,'විෂය තොරතුරු'!$P$24:$Q$28,2))))</f>
        <v/>
      </c>
      <c r="BB228" s="168" t="str">
        <f aca="false">IF(Q228="","",IF(Q228="-","-",IF(UPPER(Q228)="AB","+",VLOOKUP(Q228,'විෂය තොරතුරු'!$P$24:$Q$28,2))))</f>
        <v/>
      </c>
      <c r="BC228" s="168" t="str">
        <f aca="false">IF(R228="","",IF(R228="-","-",IF(UPPER(R228)="AB","+",VLOOKUP(R228,'විෂය තොරතුරු'!$P$24:$Q$28,2))))</f>
        <v/>
      </c>
      <c r="BD228" s="168" t="str">
        <f aca="false">IF(S228="","",IF(S228="-","-",IF(UPPER(S228)="AB","+",VLOOKUP(S228,'විෂය තොරතුරු'!$P$24:$Q$28,2))))</f>
        <v/>
      </c>
      <c r="BE228" s="168" t="str">
        <f aca="false">IF(T228="","",IF(T228="-","-",IF(UPPER(T228)="AB","+",VLOOKUP(T228,'විෂය තොරතුරු'!$P$24:$Q$28,2))))</f>
        <v/>
      </c>
      <c r="BF228" s="168" t="str">
        <f aca="false">IF(U228="","",IF(U228="-","-",IF(UPPER(U228)="AB","+",VLOOKUP(U228,'විෂය තොරතුරු'!$P$24:$Q$28,2))))</f>
        <v/>
      </c>
      <c r="BG228" s="170" t="str">
        <f aca="false">IF(V228="","",IF(V228="-","-",IF(UPPER(V228)="AB","+",VLOOKUP(V228,'විෂය තොරතුරු'!$P$24:$Q$28,2))))</f>
        <v/>
      </c>
      <c r="BH228" s="171" t="str">
        <f aca="false">IF(W228="","",IF(W228="-","-",IF(UPPER(W228)="AB","+",VLOOKUP(W228,'විෂය තොරතුරු'!$P$24:$Q$28,2))))</f>
        <v/>
      </c>
      <c r="BI228" s="168" t="str">
        <f aca="false">IF(X228="","",IF(X228="-","-",IF(UPPER(X228)="AB","+",VLOOKUP(X228,'විෂය තොරතුරු'!$P$24:$Q$28,2))))</f>
        <v/>
      </c>
      <c r="BJ228" s="168" t="str">
        <f aca="false">IF(Y228="","",IF(Y228="-","-",IF(UPPER(Y228)="AB","+",VLOOKUP(Y228,'විෂය තොරතුරු'!$P$24:$Q$28,2))))</f>
        <v/>
      </c>
      <c r="BK228" s="168" t="str">
        <f aca="false">IF(Z228="","",IF(Z228="-","-",IF(UPPER(Z228)="AB","+",VLOOKUP(Z228,'විෂය තොරතුරු'!$P$24:$Q$28,2))))</f>
        <v/>
      </c>
      <c r="BL228" s="168" t="str">
        <f aca="false">IF(AA228="","",IF(AA228="-","-",IF(UPPER(AA228)="AB","+",VLOOKUP(AA228,'විෂය තොරතුරු'!$P$24:$Q$28,2))))</f>
        <v/>
      </c>
      <c r="BM228" s="168" t="str">
        <f aca="false">IF(AB228="","",IF(AB228="-","-",IF(UPPER(AB228)="AB","+",VLOOKUP(AB228,'විෂය තොරතුරු'!$P$24:$Q$28,2))))</f>
        <v/>
      </c>
      <c r="BN228" s="168" t="str">
        <f aca="false">IF(AC228="","",IF(AC228="-","-",IF(UPPER(AC228)="AB","+",VLOOKUP(AC228,'විෂය තොරතුරු'!$P$24:$Q$28,2))))</f>
        <v/>
      </c>
      <c r="BO228" s="169" t="str">
        <f aca="false">IF(AD228="","",IF(AD228="-","-",IF(UPPER(AD228)="AB","+",VLOOKUP(AD228,'විෂය තොරතුරු'!$P$24:$Q$28,2))))</f>
        <v/>
      </c>
      <c r="BP228" s="171" t="str">
        <f aca="false">IF(AE228="","",IF(AE228="-","-",IF(UPPER(AE228)="AB","+",VLOOKUP(AE228,'විෂය තොරතුරු'!$P$24:$Q$28,2))))</f>
        <v/>
      </c>
      <c r="BQ228" s="168" t="str">
        <f aca="false">IF(AF228="","",IF(AF228="-","-",IF(UPPER(AF228)="AB","+",VLOOKUP(AF228,'විෂය තොරතුරු'!$P$24:$Q$28,2))))</f>
        <v/>
      </c>
      <c r="BR228" s="168" t="str">
        <f aca="false">IF(AG228="","",IF(AG228="-","-",IF(UPPER(AG228)="AB","+",VLOOKUP(AG228,'විෂය තොරතුරු'!$P$24:$Q$28,2))))</f>
        <v/>
      </c>
      <c r="BS228" s="168" t="str">
        <f aca="false">IF(AH228="","",IF(AH228="-","-",IF(UPPER(AH228)="AB","+",VLOOKUP(AH228,'විෂය තොරතුරු'!$P$24:$Q$28,2))))</f>
        <v/>
      </c>
      <c r="BT228" s="168" t="str">
        <f aca="false">IF(AI228="","",IF(AI228="-","-",IF(UPPER(AI228)="AB","+",VLOOKUP(AI228,'විෂය තොරතුරු'!$P$24:$Q$28,2))))</f>
        <v/>
      </c>
      <c r="BU228" s="168" t="str">
        <f aca="false">IF(AJ228="","",IF(AJ228="-","-",IF(UPPER(AJ228)="AB","+",VLOOKUP(AJ228,'විෂය තොරතුරු'!$P$24:$Q$28,2))))</f>
        <v/>
      </c>
      <c r="BV228" s="168" t="str">
        <f aca="false">IF(AK228="","",IF(AK228="-","-",IF(UPPER(AK228)="AB","+",VLOOKUP(AK228,'විෂය තොරතුරු'!$P$24:$Q$28,2))))</f>
        <v/>
      </c>
      <c r="BW228" s="169" t="str">
        <f aca="false">IF(AL228="","",IF(AL228="-","-",IF(UPPER(AL228)="AB","+",VLOOKUP(AL228,'විෂය තොරතුරු'!$P$24:$Q$28,2))))</f>
        <v/>
      </c>
      <c r="BX228" s="171" t="str">
        <f aca="false">IF($B228="","",COUNTIF($AP228:$BW228,"A"))</f>
        <v/>
      </c>
      <c r="BY228" s="171" t="str">
        <f aca="false">IF($B228="","",COUNTIF($AP228:$BW228,"B"))</f>
        <v/>
      </c>
      <c r="BZ228" s="171" t="str">
        <f aca="false">IF($B228="","",COUNTIF($AP228:$BW228,"C"))</f>
        <v/>
      </c>
      <c r="CA228" s="171" t="str">
        <f aca="false">IF($B228="","",COUNTIF($AP228:$BW228,"S"))</f>
        <v/>
      </c>
      <c r="CB228" s="171" t="str">
        <f aca="false">IF($B228="","",COUNTIF($AP228:$BW228,"W"))</f>
        <v/>
      </c>
      <c r="CC228" s="171" t="str">
        <f aca="false">IF(B228="","",SUM(BX228:CA228))</f>
        <v/>
      </c>
      <c r="CD228" s="169" t="str">
        <f aca="false">IF(B228="","",SUM(BX228:BZ228))</f>
        <v/>
      </c>
      <c r="CE228" s="172" t="str">
        <f aca="false">IF(B228="","",IF(AND(CC228&gt;=6,CD228&gt;=3,OR(E228&gt;=35,F228&gt;=35),L228&gt;=35),"6/3 සමත්",IF(AND(CC228&gt;=5,CD228&gt;=3,OR(E228&gt;=35,F228&gt;=35,L228&gt;=35)),"5/3 සමත්",IF(AND(CC228&gt;=4,CD228&gt;=1,OR(E228&gt;=20,F228&gt;=20,L228&gt;=20)),"සමත් කළ හැකි",IF(CB228=9,"W9","අසමත් ?")))))</f>
        <v/>
      </c>
    </row>
    <row r="229" customFormat="false" ht="13.8" hidden="false" customHeight="false" outlineLevel="0" collapsed="false">
      <c r="A229" s="160" t="n">
        <v>44</v>
      </c>
      <c r="B229" s="188"/>
      <c r="C229" s="161"/>
      <c r="D229" s="162"/>
      <c r="E229" s="163"/>
      <c r="F229" s="164"/>
      <c r="G229" s="163"/>
      <c r="H229" s="165"/>
      <c r="I229" s="165"/>
      <c r="J229" s="164"/>
      <c r="K229" s="163"/>
      <c r="L229" s="165"/>
      <c r="M229" s="165"/>
      <c r="N229" s="164"/>
      <c r="O229" s="163"/>
      <c r="P229" s="165"/>
      <c r="Q229" s="165"/>
      <c r="R229" s="165"/>
      <c r="S229" s="165"/>
      <c r="T229" s="165"/>
      <c r="U229" s="165"/>
      <c r="V229" s="164"/>
      <c r="W229" s="163"/>
      <c r="X229" s="165"/>
      <c r="Y229" s="165"/>
      <c r="Z229" s="165"/>
      <c r="AA229" s="165"/>
      <c r="AB229" s="165"/>
      <c r="AC229" s="165"/>
      <c r="AD229" s="164"/>
      <c r="AE229" s="163"/>
      <c r="AF229" s="165"/>
      <c r="AG229" s="165"/>
      <c r="AH229" s="165"/>
      <c r="AI229" s="165"/>
      <c r="AJ229" s="165"/>
      <c r="AK229" s="165"/>
      <c r="AL229" s="166"/>
      <c r="AM229" s="167" t="str">
        <f aca="false">IF(B229="","",SUM(E229:AL229))</f>
        <v/>
      </c>
      <c r="AN229" s="168" t="str">
        <f aca="false">IF(B229="","",AM229/9)</f>
        <v/>
      </c>
      <c r="AO229" s="169" t="str">
        <f aca="false">IF(B229="","",IF(AM229=0,"-",RANK(AM229,$AM$186:$AM$235,0)))</f>
        <v/>
      </c>
      <c r="AP229" s="167" t="str">
        <f aca="false">IF(E229="","",IF(E229="-","-",IF(UPPER(E229)="AB","+",VLOOKUP(E229,'විෂය තොරතුරු'!$P$24:$Q$28,2))))</f>
        <v/>
      </c>
      <c r="AQ229" s="168" t="str">
        <f aca="false">IF(F229="","",IF(F229="-","-",IF(UPPER(F229)="AB","+",VLOOKUP(F229,'විෂය තොරතුරු'!$P$24:$Q$28,2))))</f>
        <v/>
      </c>
      <c r="AR229" s="168" t="str">
        <f aca="false">IF(G229="","",IF(G229="-","-",IF(UPPER(G229)="AB","+",VLOOKUP(G229,'විෂය තොරතුරු'!$P$24:$Q$28,2))))</f>
        <v/>
      </c>
      <c r="AS229" s="168" t="str">
        <f aca="false">IF(H229="","",IF(H229="-","-",IF(UPPER(H229)="AB","+",VLOOKUP(H229,'විෂය තොරතුරු'!$P$24:$Q$28,2))))</f>
        <v/>
      </c>
      <c r="AT229" s="168" t="str">
        <f aca="false">IF(I229="","",IF(I229="-","-",IF(UPPER(I229)="AB","+",VLOOKUP(I229,'විෂය තොරතුරු'!$P$24:$Q$28,2))))</f>
        <v/>
      </c>
      <c r="AU229" s="170" t="str">
        <f aca="false">IF(J229="","",IF(J229="-","-",IF(UPPER(J229)="AB","+",VLOOKUP(J229,'විෂය තොරතුරු'!$P$24:$Q$28,2))))</f>
        <v/>
      </c>
      <c r="AV229" s="171" t="str">
        <f aca="false">IF(K229="","",IF(K229="-","-",IF(UPPER(K229)="AB","+",VLOOKUP(K229,'විෂය තොරතුරු'!$P$24:$Q$28,2))))</f>
        <v/>
      </c>
      <c r="AW229" s="168" t="str">
        <f aca="false">IF(L229="","",IF(L229="-","-",IF(UPPER(L229)="AB","+",VLOOKUP(L229,'විෂය තොරතුරු'!$P$24:$Q$28,2))))</f>
        <v/>
      </c>
      <c r="AX229" s="168" t="str">
        <f aca="false">IF(M229="","",IF(M229="-","-",IF(UPPER(M229)="AB","+",VLOOKUP(M229,'විෂය තොරතුරු'!$P$24:$Q$28,2))))</f>
        <v/>
      </c>
      <c r="AY229" s="169" t="str">
        <f aca="false">IF(N229="","",IF(N229="-","-",IF(UPPER(N229)="AB","+",VLOOKUP(N229,'විෂය තොරතුරු'!$P$24:$Q$28,2))))</f>
        <v/>
      </c>
      <c r="AZ229" s="167" t="str">
        <f aca="false">IF(O229="","",IF(O229="-","-",IF(UPPER(O229)="AB","+",VLOOKUP(O229,'විෂය තොරතුරු'!$P$24:$Q$28,2))))</f>
        <v/>
      </c>
      <c r="BA229" s="168" t="str">
        <f aca="false">IF(P229="","",IF(P229="-","-",IF(UPPER(P229)="AB","+",VLOOKUP(P229,'විෂය තොරතුරු'!$P$24:$Q$28,2))))</f>
        <v/>
      </c>
      <c r="BB229" s="168" t="str">
        <f aca="false">IF(Q229="","",IF(Q229="-","-",IF(UPPER(Q229)="AB","+",VLOOKUP(Q229,'විෂය තොරතුරු'!$P$24:$Q$28,2))))</f>
        <v/>
      </c>
      <c r="BC229" s="168" t="str">
        <f aca="false">IF(R229="","",IF(R229="-","-",IF(UPPER(R229)="AB","+",VLOOKUP(R229,'විෂය තොරතුරු'!$P$24:$Q$28,2))))</f>
        <v/>
      </c>
      <c r="BD229" s="168" t="str">
        <f aca="false">IF(S229="","",IF(S229="-","-",IF(UPPER(S229)="AB","+",VLOOKUP(S229,'විෂය තොරතුරු'!$P$24:$Q$28,2))))</f>
        <v/>
      </c>
      <c r="BE229" s="168" t="str">
        <f aca="false">IF(T229="","",IF(T229="-","-",IF(UPPER(T229)="AB","+",VLOOKUP(T229,'විෂය තොරතුරු'!$P$24:$Q$28,2))))</f>
        <v/>
      </c>
      <c r="BF229" s="168" t="str">
        <f aca="false">IF(U229="","",IF(U229="-","-",IF(UPPER(U229)="AB","+",VLOOKUP(U229,'විෂය තොරතුරු'!$P$24:$Q$28,2))))</f>
        <v/>
      </c>
      <c r="BG229" s="170" t="str">
        <f aca="false">IF(V229="","",IF(V229="-","-",IF(UPPER(V229)="AB","+",VLOOKUP(V229,'විෂය තොරතුරු'!$P$24:$Q$28,2))))</f>
        <v/>
      </c>
      <c r="BH229" s="171" t="str">
        <f aca="false">IF(W229="","",IF(W229="-","-",IF(UPPER(W229)="AB","+",VLOOKUP(W229,'විෂය තොරතුරු'!$P$24:$Q$28,2))))</f>
        <v/>
      </c>
      <c r="BI229" s="168" t="str">
        <f aca="false">IF(X229="","",IF(X229="-","-",IF(UPPER(X229)="AB","+",VLOOKUP(X229,'විෂය තොරතුරු'!$P$24:$Q$28,2))))</f>
        <v/>
      </c>
      <c r="BJ229" s="168" t="str">
        <f aca="false">IF(Y229="","",IF(Y229="-","-",IF(UPPER(Y229)="AB","+",VLOOKUP(Y229,'විෂය තොරතුරු'!$P$24:$Q$28,2))))</f>
        <v/>
      </c>
      <c r="BK229" s="168" t="str">
        <f aca="false">IF(Z229="","",IF(Z229="-","-",IF(UPPER(Z229)="AB","+",VLOOKUP(Z229,'විෂය තොරතුරු'!$P$24:$Q$28,2))))</f>
        <v/>
      </c>
      <c r="BL229" s="168" t="str">
        <f aca="false">IF(AA229="","",IF(AA229="-","-",IF(UPPER(AA229)="AB","+",VLOOKUP(AA229,'විෂය තොරතුරු'!$P$24:$Q$28,2))))</f>
        <v/>
      </c>
      <c r="BM229" s="168" t="str">
        <f aca="false">IF(AB229="","",IF(AB229="-","-",IF(UPPER(AB229)="AB","+",VLOOKUP(AB229,'විෂය තොරතුරු'!$P$24:$Q$28,2))))</f>
        <v/>
      </c>
      <c r="BN229" s="168" t="str">
        <f aca="false">IF(AC229="","",IF(AC229="-","-",IF(UPPER(AC229)="AB","+",VLOOKUP(AC229,'විෂය තොරතුරු'!$P$24:$Q$28,2))))</f>
        <v/>
      </c>
      <c r="BO229" s="169" t="str">
        <f aca="false">IF(AD229="","",IF(AD229="-","-",IF(UPPER(AD229)="AB","+",VLOOKUP(AD229,'විෂය තොරතුරු'!$P$24:$Q$28,2))))</f>
        <v/>
      </c>
      <c r="BP229" s="171" t="str">
        <f aca="false">IF(AE229="","",IF(AE229="-","-",IF(UPPER(AE229)="AB","+",VLOOKUP(AE229,'විෂය තොරතුරු'!$P$24:$Q$28,2))))</f>
        <v/>
      </c>
      <c r="BQ229" s="168" t="str">
        <f aca="false">IF(AF229="","",IF(AF229="-","-",IF(UPPER(AF229)="AB","+",VLOOKUP(AF229,'විෂය තොරතුරු'!$P$24:$Q$28,2))))</f>
        <v/>
      </c>
      <c r="BR229" s="168" t="str">
        <f aca="false">IF(AG229="","",IF(AG229="-","-",IF(UPPER(AG229)="AB","+",VLOOKUP(AG229,'විෂය තොරතුරු'!$P$24:$Q$28,2))))</f>
        <v/>
      </c>
      <c r="BS229" s="168" t="str">
        <f aca="false">IF(AH229="","",IF(AH229="-","-",IF(UPPER(AH229)="AB","+",VLOOKUP(AH229,'විෂය තොරතුරු'!$P$24:$Q$28,2))))</f>
        <v/>
      </c>
      <c r="BT229" s="168" t="str">
        <f aca="false">IF(AI229="","",IF(AI229="-","-",IF(UPPER(AI229)="AB","+",VLOOKUP(AI229,'විෂය තොරතුරු'!$P$24:$Q$28,2))))</f>
        <v/>
      </c>
      <c r="BU229" s="168" t="str">
        <f aca="false">IF(AJ229="","",IF(AJ229="-","-",IF(UPPER(AJ229)="AB","+",VLOOKUP(AJ229,'විෂය තොරතුරු'!$P$24:$Q$28,2))))</f>
        <v/>
      </c>
      <c r="BV229" s="168" t="str">
        <f aca="false">IF(AK229="","",IF(AK229="-","-",IF(UPPER(AK229)="AB","+",VLOOKUP(AK229,'විෂය තොරතුරු'!$P$24:$Q$28,2))))</f>
        <v/>
      </c>
      <c r="BW229" s="169" t="str">
        <f aca="false">IF(AL229="","",IF(AL229="-","-",IF(UPPER(AL229)="AB","+",VLOOKUP(AL229,'විෂය තොරතුරු'!$P$24:$Q$28,2))))</f>
        <v/>
      </c>
      <c r="BX229" s="171" t="str">
        <f aca="false">IF($B229="","",COUNTIF($AP229:$BW229,"A"))</f>
        <v/>
      </c>
      <c r="BY229" s="171" t="str">
        <f aca="false">IF($B229="","",COUNTIF($AP229:$BW229,"B"))</f>
        <v/>
      </c>
      <c r="BZ229" s="171" t="str">
        <f aca="false">IF($B229="","",COUNTIF($AP229:$BW229,"C"))</f>
        <v/>
      </c>
      <c r="CA229" s="171" t="str">
        <f aca="false">IF($B229="","",COUNTIF($AP229:$BW229,"S"))</f>
        <v/>
      </c>
      <c r="CB229" s="171" t="str">
        <f aca="false">IF($B229="","",COUNTIF($AP229:$BW229,"W"))</f>
        <v/>
      </c>
      <c r="CC229" s="171" t="str">
        <f aca="false">IF(B229="","",SUM(BX229:CA229))</f>
        <v/>
      </c>
      <c r="CD229" s="169" t="str">
        <f aca="false">IF(B229="","",SUM(BX229:BZ229))</f>
        <v/>
      </c>
      <c r="CE229" s="172" t="str">
        <f aca="false">IF(B229="","",IF(AND(CC229&gt;=6,CD229&gt;=3,OR(E229&gt;=35,F229&gt;=35),L229&gt;=35),"6/3 සමත්",IF(AND(CC229&gt;=5,CD229&gt;=3,OR(E229&gt;=35,F229&gt;=35,L229&gt;=35)),"5/3 සමත්",IF(AND(CC229&gt;=4,CD229&gt;=1,OR(E229&gt;=20,F229&gt;=20,L229&gt;=20)),"සමත් කළ හැකි",IF(CB229=9,"W9","අසමත් ?")))))</f>
        <v/>
      </c>
    </row>
    <row r="230" customFormat="false" ht="13.8" hidden="false" customHeight="false" outlineLevel="0" collapsed="false">
      <c r="A230" s="160" t="n">
        <v>45</v>
      </c>
      <c r="B230" s="188"/>
      <c r="C230" s="161"/>
      <c r="D230" s="162"/>
      <c r="E230" s="163"/>
      <c r="F230" s="164"/>
      <c r="G230" s="163"/>
      <c r="H230" s="165"/>
      <c r="I230" s="165"/>
      <c r="J230" s="164"/>
      <c r="K230" s="163"/>
      <c r="L230" s="165"/>
      <c r="M230" s="165"/>
      <c r="N230" s="164"/>
      <c r="O230" s="163"/>
      <c r="P230" s="165"/>
      <c r="Q230" s="165"/>
      <c r="R230" s="165"/>
      <c r="S230" s="165"/>
      <c r="T230" s="165"/>
      <c r="U230" s="165"/>
      <c r="V230" s="164"/>
      <c r="W230" s="163"/>
      <c r="X230" s="165"/>
      <c r="Y230" s="165"/>
      <c r="Z230" s="165"/>
      <c r="AA230" s="165"/>
      <c r="AB230" s="165"/>
      <c r="AC230" s="165"/>
      <c r="AD230" s="164"/>
      <c r="AE230" s="163"/>
      <c r="AF230" s="165"/>
      <c r="AG230" s="165"/>
      <c r="AH230" s="165"/>
      <c r="AI230" s="165"/>
      <c r="AJ230" s="165"/>
      <c r="AK230" s="165"/>
      <c r="AL230" s="166"/>
      <c r="AM230" s="167" t="str">
        <f aca="false">IF(B230="","",SUM(E230:AL230))</f>
        <v/>
      </c>
      <c r="AN230" s="168" t="str">
        <f aca="false">IF(B230="","",AM230/9)</f>
        <v/>
      </c>
      <c r="AO230" s="169" t="str">
        <f aca="false">IF(B230="","",IF(AM230=0,"-",RANK(AM230,$AM$186:$AM$235,0)))</f>
        <v/>
      </c>
      <c r="AP230" s="167" t="str">
        <f aca="false">IF(E230="","",IF(E230="-","-",IF(UPPER(E230)="AB","+",VLOOKUP(E230,'විෂය තොරතුරු'!$P$24:$Q$28,2))))</f>
        <v/>
      </c>
      <c r="AQ230" s="168" t="str">
        <f aca="false">IF(F230="","",IF(F230="-","-",IF(UPPER(F230)="AB","+",VLOOKUP(F230,'විෂය තොරතුරු'!$P$24:$Q$28,2))))</f>
        <v/>
      </c>
      <c r="AR230" s="168" t="str">
        <f aca="false">IF(G230="","",IF(G230="-","-",IF(UPPER(G230)="AB","+",VLOOKUP(G230,'විෂය තොරතුරු'!$P$24:$Q$28,2))))</f>
        <v/>
      </c>
      <c r="AS230" s="168" t="str">
        <f aca="false">IF(H230="","",IF(H230="-","-",IF(UPPER(H230)="AB","+",VLOOKUP(H230,'විෂය තොරතුරු'!$P$24:$Q$28,2))))</f>
        <v/>
      </c>
      <c r="AT230" s="168" t="str">
        <f aca="false">IF(I230="","",IF(I230="-","-",IF(UPPER(I230)="AB","+",VLOOKUP(I230,'විෂය තොරතුරු'!$P$24:$Q$28,2))))</f>
        <v/>
      </c>
      <c r="AU230" s="170" t="str">
        <f aca="false">IF(J230="","",IF(J230="-","-",IF(UPPER(J230)="AB","+",VLOOKUP(J230,'විෂය තොරතුරු'!$P$24:$Q$28,2))))</f>
        <v/>
      </c>
      <c r="AV230" s="171" t="str">
        <f aca="false">IF(K230="","",IF(K230="-","-",IF(UPPER(K230)="AB","+",VLOOKUP(K230,'විෂය තොරතුරු'!$P$24:$Q$28,2))))</f>
        <v/>
      </c>
      <c r="AW230" s="168" t="str">
        <f aca="false">IF(L230="","",IF(L230="-","-",IF(UPPER(L230)="AB","+",VLOOKUP(L230,'විෂය තොරතුරු'!$P$24:$Q$28,2))))</f>
        <v/>
      </c>
      <c r="AX230" s="168" t="str">
        <f aca="false">IF(M230="","",IF(M230="-","-",IF(UPPER(M230)="AB","+",VLOOKUP(M230,'විෂය තොරතුරු'!$P$24:$Q$28,2))))</f>
        <v/>
      </c>
      <c r="AY230" s="169" t="str">
        <f aca="false">IF(N230="","",IF(N230="-","-",IF(UPPER(N230)="AB","+",VLOOKUP(N230,'විෂය තොරතුරු'!$P$24:$Q$28,2))))</f>
        <v/>
      </c>
      <c r="AZ230" s="167" t="str">
        <f aca="false">IF(O230="","",IF(O230="-","-",IF(UPPER(O230)="AB","+",VLOOKUP(O230,'විෂය තොරතුරු'!$P$24:$Q$28,2))))</f>
        <v/>
      </c>
      <c r="BA230" s="168" t="str">
        <f aca="false">IF(P230="","",IF(P230="-","-",IF(UPPER(P230)="AB","+",VLOOKUP(P230,'විෂය තොරතුරු'!$P$24:$Q$28,2))))</f>
        <v/>
      </c>
      <c r="BB230" s="168" t="str">
        <f aca="false">IF(Q230="","",IF(Q230="-","-",IF(UPPER(Q230)="AB","+",VLOOKUP(Q230,'විෂය තොරතුරු'!$P$24:$Q$28,2))))</f>
        <v/>
      </c>
      <c r="BC230" s="168" t="str">
        <f aca="false">IF(R230="","",IF(R230="-","-",IF(UPPER(R230)="AB","+",VLOOKUP(R230,'විෂය තොරතුරු'!$P$24:$Q$28,2))))</f>
        <v/>
      </c>
      <c r="BD230" s="168" t="str">
        <f aca="false">IF(S230="","",IF(S230="-","-",IF(UPPER(S230)="AB","+",VLOOKUP(S230,'විෂය තොරතුරු'!$P$24:$Q$28,2))))</f>
        <v/>
      </c>
      <c r="BE230" s="168" t="str">
        <f aca="false">IF(T230="","",IF(T230="-","-",IF(UPPER(T230)="AB","+",VLOOKUP(T230,'විෂය තොරතුරු'!$P$24:$Q$28,2))))</f>
        <v/>
      </c>
      <c r="BF230" s="168" t="str">
        <f aca="false">IF(U230="","",IF(U230="-","-",IF(UPPER(U230)="AB","+",VLOOKUP(U230,'විෂය තොරතුරු'!$P$24:$Q$28,2))))</f>
        <v/>
      </c>
      <c r="BG230" s="170" t="str">
        <f aca="false">IF(V230="","",IF(V230="-","-",IF(UPPER(V230)="AB","+",VLOOKUP(V230,'විෂය තොරතුරු'!$P$24:$Q$28,2))))</f>
        <v/>
      </c>
      <c r="BH230" s="171" t="str">
        <f aca="false">IF(W230="","",IF(W230="-","-",IF(UPPER(W230)="AB","+",VLOOKUP(W230,'විෂය තොරතුරු'!$P$24:$Q$28,2))))</f>
        <v/>
      </c>
      <c r="BI230" s="168" t="str">
        <f aca="false">IF(X230="","",IF(X230="-","-",IF(UPPER(X230)="AB","+",VLOOKUP(X230,'විෂය තොරතුරු'!$P$24:$Q$28,2))))</f>
        <v/>
      </c>
      <c r="BJ230" s="168" t="str">
        <f aca="false">IF(Y230="","",IF(Y230="-","-",IF(UPPER(Y230)="AB","+",VLOOKUP(Y230,'විෂය තොරතුරු'!$P$24:$Q$28,2))))</f>
        <v/>
      </c>
      <c r="BK230" s="168" t="str">
        <f aca="false">IF(Z230="","",IF(Z230="-","-",IF(UPPER(Z230)="AB","+",VLOOKUP(Z230,'විෂය තොරතුරු'!$P$24:$Q$28,2))))</f>
        <v/>
      </c>
      <c r="BL230" s="168" t="str">
        <f aca="false">IF(AA230="","",IF(AA230="-","-",IF(UPPER(AA230)="AB","+",VLOOKUP(AA230,'විෂය තොරතුරු'!$P$24:$Q$28,2))))</f>
        <v/>
      </c>
      <c r="BM230" s="168" t="str">
        <f aca="false">IF(AB230="","",IF(AB230="-","-",IF(UPPER(AB230)="AB","+",VLOOKUP(AB230,'විෂය තොරතුරු'!$P$24:$Q$28,2))))</f>
        <v/>
      </c>
      <c r="BN230" s="168" t="str">
        <f aca="false">IF(AC230="","",IF(AC230="-","-",IF(UPPER(AC230)="AB","+",VLOOKUP(AC230,'විෂය තොරතුරු'!$P$24:$Q$28,2))))</f>
        <v/>
      </c>
      <c r="BO230" s="169" t="str">
        <f aca="false">IF(AD230="","",IF(AD230="-","-",IF(UPPER(AD230)="AB","+",VLOOKUP(AD230,'විෂය තොරතුරු'!$P$24:$Q$28,2))))</f>
        <v/>
      </c>
      <c r="BP230" s="171" t="str">
        <f aca="false">IF(AE230="","",IF(AE230="-","-",IF(UPPER(AE230)="AB","+",VLOOKUP(AE230,'විෂය තොරතුරු'!$P$24:$Q$28,2))))</f>
        <v/>
      </c>
      <c r="BQ230" s="168" t="str">
        <f aca="false">IF(AF230="","",IF(AF230="-","-",IF(UPPER(AF230)="AB","+",VLOOKUP(AF230,'විෂය තොරතුරු'!$P$24:$Q$28,2))))</f>
        <v/>
      </c>
      <c r="BR230" s="168" t="str">
        <f aca="false">IF(AG230="","",IF(AG230="-","-",IF(UPPER(AG230)="AB","+",VLOOKUP(AG230,'විෂය තොරතුරු'!$P$24:$Q$28,2))))</f>
        <v/>
      </c>
      <c r="BS230" s="168" t="str">
        <f aca="false">IF(AH230="","",IF(AH230="-","-",IF(UPPER(AH230)="AB","+",VLOOKUP(AH230,'විෂය තොරතුරු'!$P$24:$Q$28,2))))</f>
        <v/>
      </c>
      <c r="BT230" s="168" t="str">
        <f aca="false">IF(AI230="","",IF(AI230="-","-",IF(UPPER(AI230)="AB","+",VLOOKUP(AI230,'විෂය තොරතුරු'!$P$24:$Q$28,2))))</f>
        <v/>
      </c>
      <c r="BU230" s="168" t="str">
        <f aca="false">IF(AJ230="","",IF(AJ230="-","-",IF(UPPER(AJ230)="AB","+",VLOOKUP(AJ230,'විෂය තොරතුරු'!$P$24:$Q$28,2))))</f>
        <v/>
      </c>
      <c r="BV230" s="168" t="str">
        <f aca="false">IF(AK230="","",IF(AK230="-","-",IF(UPPER(AK230)="AB","+",VLOOKUP(AK230,'විෂය තොරතුරු'!$P$24:$Q$28,2))))</f>
        <v/>
      </c>
      <c r="BW230" s="169" t="str">
        <f aca="false">IF(AL230="","",IF(AL230="-","-",IF(UPPER(AL230)="AB","+",VLOOKUP(AL230,'විෂය තොරතුරු'!$P$24:$Q$28,2))))</f>
        <v/>
      </c>
      <c r="BX230" s="171" t="str">
        <f aca="false">IF($B230="","",COUNTIF($AP230:$BW230,"A"))</f>
        <v/>
      </c>
      <c r="BY230" s="171" t="str">
        <f aca="false">IF($B230="","",COUNTIF($AP230:$BW230,"B"))</f>
        <v/>
      </c>
      <c r="BZ230" s="171" t="str">
        <f aca="false">IF($B230="","",COUNTIF($AP230:$BW230,"C"))</f>
        <v/>
      </c>
      <c r="CA230" s="171" t="str">
        <f aca="false">IF($B230="","",COUNTIF($AP230:$BW230,"S"))</f>
        <v/>
      </c>
      <c r="CB230" s="171" t="str">
        <f aca="false">IF($B230="","",COUNTIF($AP230:$BW230,"W"))</f>
        <v/>
      </c>
      <c r="CC230" s="171" t="str">
        <f aca="false">IF(B230="","",SUM(BX230:CA230))</f>
        <v/>
      </c>
      <c r="CD230" s="169" t="str">
        <f aca="false">IF(B230="","",SUM(BX230:BZ230))</f>
        <v/>
      </c>
      <c r="CE230" s="172" t="str">
        <f aca="false">IF(B230="","",IF(AND(CC230&gt;=6,CD230&gt;=3,OR(E230&gt;=35,F230&gt;=35),L230&gt;=35),"6/3 සමත්",IF(AND(CC230&gt;=5,CD230&gt;=3,OR(E230&gt;=35,F230&gt;=35,L230&gt;=35)),"5/3 සමත්",IF(AND(CC230&gt;=4,CD230&gt;=1,OR(E230&gt;=20,F230&gt;=20,L230&gt;=20)),"සමත් කළ හැකි",IF(CB230=9,"W9","අසමත් ?")))))</f>
        <v/>
      </c>
    </row>
    <row r="231" customFormat="false" ht="13.8" hidden="false" customHeight="false" outlineLevel="0" collapsed="false">
      <c r="A231" s="160" t="n">
        <v>46</v>
      </c>
      <c r="B231" s="189"/>
      <c r="C231" s="161"/>
      <c r="D231" s="162"/>
      <c r="E231" s="163"/>
      <c r="F231" s="164"/>
      <c r="G231" s="163"/>
      <c r="H231" s="165"/>
      <c r="I231" s="165"/>
      <c r="J231" s="164"/>
      <c r="K231" s="163"/>
      <c r="L231" s="165"/>
      <c r="M231" s="165"/>
      <c r="N231" s="164"/>
      <c r="O231" s="163"/>
      <c r="P231" s="165"/>
      <c r="Q231" s="165"/>
      <c r="R231" s="165"/>
      <c r="S231" s="165"/>
      <c r="T231" s="165"/>
      <c r="U231" s="165"/>
      <c r="V231" s="164"/>
      <c r="W231" s="163"/>
      <c r="X231" s="165"/>
      <c r="Y231" s="165"/>
      <c r="Z231" s="165"/>
      <c r="AA231" s="165"/>
      <c r="AB231" s="165"/>
      <c r="AC231" s="165"/>
      <c r="AD231" s="164"/>
      <c r="AE231" s="163"/>
      <c r="AF231" s="165"/>
      <c r="AG231" s="165"/>
      <c r="AH231" s="165"/>
      <c r="AI231" s="165"/>
      <c r="AJ231" s="165"/>
      <c r="AK231" s="165"/>
      <c r="AL231" s="166"/>
      <c r="AM231" s="167" t="str">
        <f aca="false">IF(B231="","",SUM(E231:AL231))</f>
        <v/>
      </c>
      <c r="AN231" s="168" t="str">
        <f aca="false">IF(B231="","",AM231/9)</f>
        <v/>
      </c>
      <c r="AO231" s="169" t="str">
        <f aca="false">IF(B231="","",IF(AM231=0,"-",RANK(AM231,$AM$186:$AM$235,0)))</f>
        <v/>
      </c>
      <c r="AP231" s="167" t="str">
        <f aca="false">IF(E231="","",IF(E231="-","-",IF(UPPER(E231)="AB","+",VLOOKUP(E231,'විෂය තොරතුරු'!$P$24:$Q$28,2))))</f>
        <v/>
      </c>
      <c r="AQ231" s="168" t="str">
        <f aca="false">IF(F231="","",IF(F231="-","-",IF(UPPER(F231)="AB","+",VLOOKUP(F231,'විෂය තොරතුරු'!$P$24:$Q$28,2))))</f>
        <v/>
      </c>
      <c r="AR231" s="168" t="str">
        <f aca="false">IF(G231="","",IF(G231="-","-",IF(UPPER(G231)="AB","+",VLOOKUP(G231,'විෂය තොරතුරු'!$P$24:$Q$28,2))))</f>
        <v/>
      </c>
      <c r="AS231" s="168" t="str">
        <f aca="false">IF(H231="","",IF(H231="-","-",IF(UPPER(H231)="AB","+",VLOOKUP(H231,'විෂය තොරතුරු'!$P$24:$Q$28,2))))</f>
        <v/>
      </c>
      <c r="AT231" s="168" t="str">
        <f aca="false">IF(I231="","",IF(I231="-","-",IF(UPPER(I231)="AB","+",VLOOKUP(I231,'විෂය තොරතුරු'!$P$24:$Q$28,2))))</f>
        <v/>
      </c>
      <c r="AU231" s="170" t="str">
        <f aca="false">IF(J231="","",IF(J231="-","-",IF(UPPER(J231)="AB","+",VLOOKUP(J231,'විෂය තොරතුරු'!$P$24:$Q$28,2))))</f>
        <v/>
      </c>
      <c r="AV231" s="171" t="str">
        <f aca="false">IF(K231="","",IF(K231="-","-",IF(UPPER(K231)="AB","+",VLOOKUP(K231,'විෂය තොරතුරු'!$P$24:$Q$28,2))))</f>
        <v/>
      </c>
      <c r="AW231" s="168" t="str">
        <f aca="false">IF(L231="","",IF(L231="-","-",IF(UPPER(L231)="AB","+",VLOOKUP(L231,'විෂය තොරතුරු'!$P$24:$Q$28,2))))</f>
        <v/>
      </c>
      <c r="AX231" s="168" t="str">
        <f aca="false">IF(M231="","",IF(M231="-","-",IF(UPPER(M231)="AB","+",VLOOKUP(M231,'විෂය තොරතුරු'!$P$24:$Q$28,2))))</f>
        <v/>
      </c>
      <c r="AY231" s="169" t="str">
        <f aca="false">IF(N231="","",IF(N231="-","-",IF(UPPER(N231)="AB","+",VLOOKUP(N231,'විෂය තොරතුරු'!$P$24:$Q$28,2))))</f>
        <v/>
      </c>
      <c r="AZ231" s="167" t="str">
        <f aca="false">IF(O231="","",IF(O231="-","-",IF(UPPER(O231)="AB","+",VLOOKUP(O231,'විෂය තොරතුරු'!$P$24:$Q$28,2))))</f>
        <v/>
      </c>
      <c r="BA231" s="168" t="str">
        <f aca="false">IF(P231="","",IF(P231="-","-",IF(UPPER(P231)="AB","+",VLOOKUP(P231,'විෂය තොරතුරු'!$P$24:$Q$28,2))))</f>
        <v/>
      </c>
      <c r="BB231" s="168" t="str">
        <f aca="false">IF(Q231="","",IF(Q231="-","-",IF(UPPER(Q231)="AB","+",VLOOKUP(Q231,'විෂය තොරතුරු'!$P$24:$Q$28,2))))</f>
        <v/>
      </c>
      <c r="BC231" s="168" t="str">
        <f aca="false">IF(R231="","",IF(R231="-","-",IF(UPPER(R231)="AB","+",VLOOKUP(R231,'විෂය තොරතුරු'!$P$24:$Q$28,2))))</f>
        <v/>
      </c>
      <c r="BD231" s="168" t="str">
        <f aca="false">IF(S231="","",IF(S231="-","-",IF(UPPER(S231)="AB","+",VLOOKUP(S231,'විෂය තොරතුරු'!$P$24:$Q$28,2))))</f>
        <v/>
      </c>
      <c r="BE231" s="168" t="str">
        <f aca="false">IF(T231="","",IF(T231="-","-",IF(UPPER(T231)="AB","+",VLOOKUP(T231,'විෂය තොරතුරු'!$P$24:$Q$28,2))))</f>
        <v/>
      </c>
      <c r="BF231" s="168" t="str">
        <f aca="false">IF(U231="","",IF(U231="-","-",IF(UPPER(U231)="AB","+",VLOOKUP(U231,'විෂය තොරතුරු'!$P$24:$Q$28,2))))</f>
        <v/>
      </c>
      <c r="BG231" s="170" t="str">
        <f aca="false">IF(V231="","",IF(V231="-","-",IF(UPPER(V231)="AB","+",VLOOKUP(V231,'විෂය තොරතුරු'!$P$24:$Q$28,2))))</f>
        <v/>
      </c>
      <c r="BH231" s="171" t="str">
        <f aca="false">IF(W231="","",IF(W231="-","-",IF(UPPER(W231)="AB","+",VLOOKUP(W231,'විෂය තොරතුරු'!$P$24:$Q$28,2))))</f>
        <v/>
      </c>
      <c r="BI231" s="168" t="str">
        <f aca="false">IF(X231="","",IF(X231="-","-",IF(UPPER(X231)="AB","+",VLOOKUP(X231,'විෂය තොරතුරු'!$P$24:$Q$28,2))))</f>
        <v/>
      </c>
      <c r="BJ231" s="168" t="str">
        <f aca="false">IF(Y231="","",IF(Y231="-","-",IF(UPPER(Y231)="AB","+",VLOOKUP(Y231,'විෂය තොරතුරු'!$P$24:$Q$28,2))))</f>
        <v/>
      </c>
      <c r="BK231" s="168" t="str">
        <f aca="false">IF(Z231="","",IF(Z231="-","-",IF(UPPER(Z231)="AB","+",VLOOKUP(Z231,'විෂය තොරතුරු'!$P$24:$Q$28,2))))</f>
        <v/>
      </c>
      <c r="BL231" s="168" t="str">
        <f aca="false">IF(AA231="","",IF(AA231="-","-",IF(UPPER(AA231)="AB","+",VLOOKUP(AA231,'විෂය තොරතුරු'!$P$24:$Q$28,2))))</f>
        <v/>
      </c>
      <c r="BM231" s="168" t="str">
        <f aca="false">IF(AB231="","",IF(AB231="-","-",IF(UPPER(AB231)="AB","+",VLOOKUP(AB231,'විෂය තොරතුරු'!$P$24:$Q$28,2))))</f>
        <v/>
      </c>
      <c r="BN231" s="168" t="str">
        <f aca="false">IF(AC231="","",IF(AC231="-","-",IF(UPPER(AC231)="AB","+",VLOOKUP(AC231,'විෂය තොරතුරු'!$P$24:$Q$28,2))))</f>
        <v/>
      </c>
      <c r="BO231" s="169" t="str">
        <f aca="false">IF(AD231="","",IF(AD231="-","-",IF(UPPER(AD231)="AB","+",VLOOKUP(AD231,'විෂය තොරතුරු'!$P$24:$Q$28,2))))</f>
        <v/>
      </c>
      <c r="BP231" s="171" t="str">
        <f aca="false">IF(AE231="","",IF(AE231="-","-",IF(UPPER(AE231)="AB","+",VLOOKUP(AE231,'විෂය තොරතුරු'!$P$24:$Q$28,2))))</f>
        <v/>
      </c>
      <c r="BQ231" s="168" t="str">
        <f aca="false">IF(AF231="","",IF(AF231="-","-",IF(UPPER(AF231)="AB","+",VLOOKUP(AF231,'විෂය තොරතුරු'!$P$24:$Q$28,2))))</f>
        <v/>
      </c>
      <c r="BR231" s="168" t="str">
        <f aca="false">IF(AG231="","",IF(AG231="-","-",IF(UPPER(AG231)="AB","+",VLOOKUP(AG231,'විෂය තොරතුරු'!$P$24:$Q$28,2))))</f>
        <v/>
      </c>
      <c r="BS231" s="168" t="str">
        <f aca="false">IF(AH231="","",IF(AH231="-","-",IF(UPPER(AH231)="AB","+",VLOOKUP(AH231,'විෂය තොරතුරු'!$P$24:$Q$28,2))))</f>
        <v/>
      </c>
      <c r="BT231" s="168" t="str">
        <f aca="false">IF(AI231="","",IF(AI231="-","-",IF(UPPER(AI231)="AB","+",VLOOKUP(AI231,'විෂය තොරතුරු'!$P$24:$Q$28,2))))</f>
        <v/>
      </c>
      <c r="BU231" s="168" t="str">
        <f aca="false">IF(AJ231="","",IF(AJ231="-","-",IF(UPPER(AJ231)="AB","+",VLOOKUP(AJ231,'විෂය තොරතුරු'!$P$24:$Q$28,2))))</f>
        <v/>
      </c>
      <c r="BV231" s="168" t="str">
        <f aca="false">IF(AK231="","",IF(AK231="-","-",IF(UPPER(AK231)="AB","+",VLOOKUP(AK231,'විෂය තොරතුරු'!$P$24:$Q$28,2))))</f>
        <v/>
      </c>
      <c r="BW231" s="169" t="str">
        <f aca="false">IF(AL231="","",IF(AL231="-","-",IF(UPPER(AL231)="AB","+",VLOOKUP(AL231,'විෂය තොරතුරු'!$P$24:$Q$28,2))))</f>
        <v/>
      </c>
      <c r="BX231" s="171" t="str">
        <f aca="false">IF($B231="","",COUNTIF($AP231:$BW231,"A"))</f>
        <v/>
      </c>
      <c r="BY231" s="171" t="str">
        <f aca="false">IF($B231="","",COUNTIF($AP231:$BW231,"B"))</f>
        <v/>
      </c>
      <c r="BZ231" s="171" t="str">
        <f aca="false">IF($B231="","",COUNTIF($AP231:$BW231,"C"))</f>
        <v/>
      </c>
      <c r="CA231" s="171" t="str">
        <f aca="false">IF($B231="","",COUNTIF($AP231:$BW231,"S"))</f>
        <v/>
      </c>
      <c r="CB231" s="171" t="str">
        <f aca="false">IF($B231="","",COUNTIF($AP231:$BW231,"W"))</f>
        <v/>
      </c>
      <c r="CC231" s="171" t="str">
        <f aca="false">IF(B231="","",SUM(BX231:CA231))</f>
        <v/>
      </c>
      <c r="CD231" s="169" t="str">
        <f aca="false">IF(B231="","",SUM(BX231:BZ231))</f>
        <v/>
      </c>
      <c r="CE231" s="172" t="str">
        <f aca="false">IF(B231="","",IF(AND(CC231&gt;=6,CD231&gt;=3,OR(E231&gt;=35,F231&gt;=35),L231&gt;=35),"6/3 සමත්",IF(AND(CC231&gt;=5,CD231&gt;=3,OR(E231&gt;=35,F231&gt;=35,L231&gt;=35)),"5/3 සමත්",IF(AND(CC231&gt;=4,CD231&gt;=1,OR(E231&gt;=20,F231&gt;=20,L231&gt;=20)),"සමත් කළ හැකි",IF(CB231=9,"W9","අසමත් ?")))))</f>
        <v/>
      </c>
    </row>
    <row r="232" customFormat="false" ht="13.8" hidden="false" customHeight="false" outlineLevel="0" collapsed="false">
      <c r="A232" s="160" t="n">
        <v>47</v>
      </c>
      <c r="B232" s="189"/>
      <c r="C232" s="161"/>
      <c r="D232" s="162"/>
      <c r="E232" s="163"/>
      <c r="F232" s="164"/>
      <c r="G232" s="163"/>
      <c r="H232" s="165"/>
      <c r="I232" s="165"/>
      <c r="J232" s="164"/>
      <c r="K232" s="163"/>
      <c r="L232" s="165"/>
      <c r="M232" s="165"/>
      <c r="N232" s="164"/>
      <c r="O232" s="163"/>
      <c r="P232" s="165"/>
      <c r="Q232" s="165"/>
      <c r="R232" s="165"/>
      <c r="S232" s="165"/>
      <c r="T232" s="165"/>
      <c r="U232" s="165"/>
      <c r="V232" s="164"/>
      <c r="W232" s="163"/>
      <c r="X232" s="165"/>
      <c r="Y232" s="165"/>
      <c r="Z232" s="165"/>
      <c r="AA232" s="165"/>
      <c r="AB232" s="165"/>
      <c r="AC232" s="165"/>
      <c r="AD232" s="164"/>
      <c r="AE232" s="163"/>
      <c r="AF232" s="165"/>
      <c r="AG232" s="165"/>
      <c r="AH232" s="165"/>
      <c r="AI232" s="165"/>
      <c r="AJ232" s="165"/>
      <c r="AK232" s="165"/>
      <c r="AL232" s="166"/>
      <c r="AM232" s="167" t="str">
        <f aca="false">IF(B232="","",SUM(E232:AL232))</f>
        <v/>
      </c>
      <c r="AN232" s="168" t="str">
        <f aca="false">IF(B232="","",AM232/9)</f>
        <v/>
      </c>
      <c r="AO232" s="169" t="str">
        <f aca="false">IF(B232="","",IF(AM232=0,"-",RANK(AM232,$AM$186:$AM$235,0)))</f>
        <v/>
      </c>
      <c r="AP232" s="167" t="str">
        <f aca="false">IF(E232="","",IF(E232="-","-",IF(UPPER(E232)="AB","+",VLOOKUP(E232,'විෂය තොරතුරු'!$P$24:$Q$28,2))))</f>
        <v/>
      </c>
      <c r="AQ232" s="168" t="str">
        <f aca="false">IF(F232="","",IF(F232="-","-",IF(UPPER(F232)="AB","+",VLOOKUP(F232,'විෂය තොරතුරු'!$P$24:$Q$28,2))))</f>
        <v/>
      </c>
      <c r="AR232" s="168" t="str">
        <f aca="false">IF(G232="","",IF(G232="-","-",IF(UPPER(G232)="AB","+",VLOOKUP(G232,'විෂය තොරතුරු'!$P$24:$Q$28,2))))</f>
        <v/>
      </c>
      <c r="AS232" s="168" t="str">
        <f aca="false">IF(H232="","",IF(H232="-","-",IF(UPPER(H232)="AB","+",VLOOKUP(H232,'විෂය තොරතුරු'!$P$24:$Q$28,2))))</f>
        <v/>
      </c>
      <c r="AT232" s="168" t="str">
        <f aca="false">IF(I232="","",IF(I232="-","-",IF(UPPER(I232)="AB","+",VLOOKUP(I232,'විෂය තොරතුරු'!$P$24:$Q$28,2))))</f>
        <v/>
      </c>
      <c r="AU232" s="170" t="str">
        <f aca="false">IF(J232="","",IF(J232="-","-",IF(UPPER(J232)="AB","+",VLOOKUP(J232,'විෂය තොරතුරු'!$P$24:$Q$28,2))))</f>
        <v/>
      </c>
      <c r="AV232" s="171" t="str">
        <f aca="false">IF(K232="","",IF(K232="-","-",IF(UPPER(K232)="AB","+",VLOOKUP(K232,'විෂය තොරතුරු'!$P$24:$Q$28,2))))</f>
        <v/>
      </c>
      <c r="AW232" s="168" t="str">
        <f aca="false">IF(L232="","",IF(L232="-","-",IF(UPPER(L232)="AB","+",VLOOKUP(L232,'විෂය තොරතුරු'!$P$24:$Q$28,2))))</f>
        <v/>
      </c>
      <c r="AX232" s="168" t="str">
        <f aca="false">IF(M232="","",IF(M232="-","-",IF(UPPER(M232)="AB","+",VLOOKUP(M232,'විෂය තොරතුරු'!$P$24:$Q$28,2))))</f>
        <v/>
      </c>
      <c r="AY232" s="169" t="str">
        <f aca="false">IF(N232="","",IF(N232="-","-",IF(UPPER(N232)="AB","+",VLOOKUP(N232,'විෂය තොරතුරු'!$P$24:$Q$28,2))))</f>
        <v/>
      </c>
      <c r="AZ232" s="167" t="str">
        <f aca="false">IF(O232="","",IF(O232="-","-",IF(UPPER(O232)="AB","+",VLOOKUP(O232,'විෂය තොරතුරු'!$P$24:$Q$28,2))))</f>
        <v/>
      </c>
      <c r="BA232" s="168" t="str">
        <f aca="false">IF(P232="","",IF(P232="-","-",IF(UPPER(P232)="AB","+",VLOOKUP(P232,'විෂය තොරතුරු'!$P$24:$Q$28,2))))</f>
        <v/>
      </c>
      <c r="BB232" s="168" t="str">
        <f aca="false">IF(Q232="","",IF(Q232="-","-",IF(UPPER(Q232)="AB","+",VLOOKUP(Q232,'විෂය තොරතුරු'!$P$24:$Q$28,2))))</f>
        <v/>
      </c>
      <c r="BC232" s="168" t="str">
        <f aca="false">IF(R232="","",IF(R232="-","-",IF(UPPER(R232)="AB","+",VLOOKUP(R232,'විෂය තොරතුරු'!$P$24:$Q$28,2))))</f>
        <v/>
      </c>
      <c r="BD232" s="168" t="str">
        <f aca="false">IF(S232="","",IF(S232="-","-",IF(UPPER(S232)="AB","+",VLOOKUP(S232,'විෂය තොරතුරු'!$P$24:$Q$28,2))))</f>
        <v/>
      </c>
      <c r="BE232" s="168" t="str">
        <f aca="false">IF(T232="","",IF(T232="-","-",IF(UPPER(T232)="AB","+",VLOOKUP(T232,'විෂය තොරතුරු'!$P$24:$Q$28,2))))</f>
        <v/>
      </c>
      <c r="BF232" s="168" t="str">
        <f aca="false">IF(U232="","",IF(U232="-","-",IF(UPPER(U232)="AB","+",VLOOKUP(U232,'විෂය තොරතුරු'!$P$24:$Q$28,2))))</f>
        <v/>
      </c>
      <c r="BG232" s="170" t="str">
        <f aca="false">IF(V232="","",IF(V232="-","-",IF(UPPER(V232)="AB","+",VLOOKUP(V232,'විෂය තොරතුරු'!$P$24:$Q$28,2))))</f>
        <v/>
      </c>
      <c r="BH232" s="171" t="str">
        <f aca="false">IF(W232="","",IF(W232="-","-",IF(UPPER(W232)="AB","+",VLOOKUP(W232,'විෂය තොරතුරු'!$P$24:$Q$28,2))))</f>
        <v/>
      </c>
      <c r="BI232" s="168" t="str">
        <f aca="false">IF(X232="","",IF(X232="-","-",IF(UPPER(X232)="AB","+",VLOOKUP(X232,'විෂය තොරතුරු'!$P$24:$Q$28,2))))</f>
        <v/>
      </c>
      <c r="BJ232" s="168" t="str">
        <f aca="false">IF(Y232="","",IF(Y232="-","-",IF(UPPER(Y232)="AB","+",VLOOKUP(Y232,'විෂය තොරතුරු'!$P$24:$Q$28,2))))</f>
        <v/>
      </c>
      <c r="BK232" s="168" t="str">
        <f aca="false">IF(Z232="","",IF(Z232="-","-",IF(UPPER(Z232)="AB","+",VLOOKUP(Z232,'විෂය තොරතුරු'!$P$24:$Q$28,2))))</f>
        <v/>
      </c>
      <c r="BL232" s="168" t="str">
        <f aca="false">IF(AA232="","",IF(AA232="-","-",IF(UPPER(AA232)="AB","+",VLOOKUP(AA232,'විෂය තොරතුරු'!$P$24:$Q$28,2))))</f>
        <v/>
      </c>
      <c r="BM232" s="168" t="str">
        <f aca="false">IF(AB232="","",IF(AB232="-","-",IF(UPPER(AB232)="AB","+",VLOOKUP(AB232,'විෂය තොරතුරු'!$P$24:$Q$28,2))))</f>
        <v/>
      </c>
      <c r="BN232" s="168" t="str">
        <f aca="false">IF(AC232="","",IF(AC232="-","-",IF(UPPER(AC232)="AB","+",VLOOKUP(AC232,'විෂය තොරතුරු'!$P$24:$Q$28,2))))</f>
        <v/>
      </c>
      <c r="BO232" s="169" t="str">
        <f aca="false">IF(AD232="","",IF(AD232="-","-",IF(UPPER(AD232)="AB","+",VLOOKUP(AD232,'විෂය තොරතුරු'!$P$24:$Q$28,2))))</f>
        <v/>
      </c>
      <c r="BP232" s="171" t="str">
        <f aca="false">IF(AE232="","",IF(AE232="-","-",IF(UPPER(AE232)="AB","+",VLOOKUP(AE232,'විෂය තොරතුරු'!$P$24:$Q$28,2))))</f>
        <v/>
      </c>
      <c r="BQ232" s="168" t="str">
        <f aca="false">IF(AF232="","",IF(AF232="-","-",IF(UPPER(AF232)="AB","+",VLOOKUP(AF232,'විෂය තොරතුරු'!$P$24:$Q$28,2))))</f>
        <v/>
      </c>
      <c r="BR232" s="168" t="str">
        <f aca="false">IF(AG232="","",IF(AG232="-","-",IF(UPPER(AG232)="AB","+",VLOOKUP(AG232,'විෂය තොරතුරු'!$P$24:$Q$28,2))))</f>
        <v/>
      </c>
      <c r="BS232" s="168" t="str">
        <f aca="false">IF(AH232="","",IF(AH232="-","-",IF(UPPER(AH232)="AB","+",VLOOKUP(AH232,'විෂය තොරතුරු'!$P$24:$Q$28,2))))</f>
        <v/>
      </c>
      <c r="BT232" s="168" t="str">
        <f aca="false">IF(AI232="","",IF(AI232="-","-",IF(UPPER(AI232)="AB","+",VLOOKUP(AI232,'විෂය තොරතුරු'!$P$24:$Q$28,2))))</f>
        <v/>
      </c>
      <c r="BU232" s="168" t="str">
        <f aca="false">IF(AJ232="","",IF(AJ232="-","-",IF(UPPER(AJ232)="AB","+",VLOOKUP(AJ232,'විෂය තොරතුරු'!$P$24:$Q$28,2))))</f>
        <v/>
      </c>
      <c r="BV232" s="168" t="str">
        <f aca="false">IF(AK232="","",IF(AK232="-","-",IF(UPPER(AK232)="AB","+",VLOOKUP(AK232,'විෂය තොරතුරු'!$P$24:$Q$28,2))))</f>
        <v/>
      </c>
      <c r="BW232" s="169" t="str">
        <f aca="false">IF(AL232="","",IF(AL232="-","-",IF(UPPER(AL232)="AB","+",VLOOKUP(AL232,'විෂය තොරතුරු'!$P$24:$Q$28,2))))</f>
        <v/>
      </c>
      <c r="BX232" s="171" t="str">
        <f aca="false">IF($B232="","",COUNTIF($AP232:$BW232,"A"))</f>
        <v/>
      </c>
      <c r="BY232" s="171" t="str">
        <f aca="false">IF($B232="","",COUNTIF($AP232:$BW232,"B"))</f>
        <v/>
      </c>
      <c r="BZ232" s="171" t="str">
        <f aca="false">IF($B232="","",COUNTIF($AP232:$BW232,"C"))</f>
        <v/>
      </c>
      <c r="CA232" s="171" t="str">
        <f aca="false">IF($B232="","",COUNTIF($AP232:$BW232,"S"))</f>
        <v/>
      </c>
      <c r="CB232" s="171" t="str">
        <f aca="false">IF($B232="","",COUNTIF($AP232:$BW232,"W"))</f>
        <v/>
      </c>
      <c r="CC232" s="171" t="str">
        <f aca="false">IF(B232="","",SUM(BX232:CA232))</f>
        <v/>
      </c>
      <c r="CD232" s="169" t="str">
        <f aca="false">IF(B232="","",SUM(BX232:BZ232))</f>
        <v/>
      </c>
      <c r="CE232" s="172" t="str">
        <f aca="false">IF(B232="","",IF(AND(CC232&gt;=6,CD232&gt;=3,OR(E232&gt;=35,F232&gt;=35),L232&gt;=35),"6/3 සමත්",IF(AND(CC232&gt;=5,CD232&gt;=3,OR(E232&gt;=35,F232&gt;=35,L232&gt;=35)),"5/3 සමත්",IF(AND(CC232&gt;=4,CD232&gt;=1,OR(E232&gt;=20,F232&gt;=20,L232&gt;=20)),"සමත් කළ හැකි",IF(CB232=9,"W9","අසමත් ?")))))</f>
        <v/>
      </c>
    </row>
    <row r="233" customFormat="false" ht="13.8" hidden="false" customHeight="false" outlineLevel="0" collapsed="false">
      <c r="A233" s="160" t="n">
        <v>48</v>
      </c>
      <c r="B233" s="189"/>
      <c r="C233" s="161"/>
      <c r="D233" s="162"/>
      <c r="E233" s="163"/>
      <c r="F233" s="164"/>
      <c r="G233" s="163"/>
      <c r="H233" s="165"/>
      <c r="I233" s="165"/>
      <c r="J233" s="164"/>
      <c r="K233" s="163"/>
      <c r="L233" s="165"/>
      <c r="M233" s="165"/>
      <c r="N233" s="164"/>
      <c r="O233" s="163"/>
      <c r="P233" s="165"/>
      <c r="Q233" s="165"/>
      <c r="R233" s="165"/>
      <c r="S233" s="165"/>
      <c r="T233" s="165"/>
      <c r="U233" s="165"/>
      <c r="V233" s="164"/>
      <c r="W233" s="163"/>
      <c r="X233" s="165"/>
      <c r="Y233" s="165"/>
      <c r="Z233" s="165"/>
      <c r="AA233" s="165"/>
      <c r="AB233" s="165"/>
      <c r="AC233" s="165"/>
      <c r="AD233" s="164"/>
      <c r="AE233" s="163"/>
      <c r="AF233" s="165"/>
      <c r="AG233" s="165"/>
      <c r="AH233" s="165"/>
      <c r="AI233" s="165"/>
      <c r="AJ233" s="165"/>
      <c r="AK233" s="165"/>
      <c r="AL233" s="166"/>
      <c r="AM233" s="167" t="str">
        <f aca="false">IF(B233="","",SUM(E233:AL233))</f>
        <v/>
      </c>
      <c r="AN233" s="168" t="str">
        <f aca="false">IF(B233="","",AM233/9)</f>
        <v/>
      </c>
      <c r="AO233" s="169" t="str">
        <f aca="false">IF(B233="","",IF(AM233=0,"-",RANK(AM233,$AM$186:$AM$235,0)))</f>
        <v/>
      </c>
      <c r="AP233" s="167" t="str">
        <f aca="false">IF(E233="","",IF(E233="-","-",IF(UPPER(E233)="AB","+",VLOOKUP(E233,'විෂය තොරතුරු'!$P$24:$Q$28,2))))</f>
        <v/>
      </c>
      <c r="AQ233" s="168" t="str">
        <f aca="false">IF(F233="","",IF(F233="-","-",IF(UPPER(F233)="AB","+",VLOOKUP(F233,'විෂය තොරතුරු'!$P$24:$Q$28,2))))</f>
        <v/>
      </c>
      <c r="AR233" s="168" t="str">
        <f aca="false">IF(G233="","",IF(G233="-","-",IF(UPPER(G233)="AB","+",VLOOKUP(G233,'විෂය තොරතුරු'!$P$24:$Q$28,2))))</f>
        <v/>
      </c>
      <c r="AS233" s="168" t="str">
        <f aca="false">IF(H233="","",IF(H233="-","-",IF(UPPER(H233)="AB","+",VLOOKUP(H233,'විෂය තොරතුරු'!$P$24:$Q$28,2))))</f>
        <v/>
      </c>
      <c r="AT233" s="168" t="str">
        <f aca="false">IF(I233="","",IF(I233="-","-",IF(UPPER(I233)="AB","+",VLOOKUP(I233,'විෂය තොරතුරු'!$P$24:$Q$28,2))))</f>
        <v/>
      </c>
      <c r="AU233" s="170" t="str">
        <f aca="false">IF(J233="","",IF(J233="-","-",IF(UPPER(J233)="AB","+",VLOOKUP(J233,'විෂය තොරතුරු'!$P$24:$Q$28,2))))</f>
        <v/>
      </c>
      <c r="AV233" s="171" t="str">
        <f aca="false">IF(K233="","",IF(K233="-","-",IF(UPPER(K233)="AB","+",VLOOKUP(K233,'විෂය තොරතුරු'!$P$24:$Q$28,2))))</f>
        <v/>
      </c>
      <c r="AW233" s="168" t="str">
        <f aca="false">IF(L233="","",IF(L233="-","-",IF(UPPER(L233)="AB","+",VLOOKUP(L233,'විෂය තොරතුරු'!$P$24:$Q$28,2))))</f>
        <v/>
      </c>
      <c r="AX233" s="168" t="str">
        <f aca="false">IF(M233="","",IF(M233="-","-",IF(UPPER(M233)="AB","+",VLOOKUP(M233,'විෂය තොරතුරු'!$P$24:$Q$28,2))))</f>
        <v/>
      </c>
      <c r="AY233" s="169" t="str">
        <f aca="false">IF(N233="","",IF(N233="-","-",IF(UPPER(N233)="AB","+",VLOOKUP(N233,'විෂය තොරතුරු'!$P$24:$Q$28,2))))</f>
        <v/>
      </c>
      <c r="AZ233" s="167" t="str">
        <f aca="false">IF(O233="","",IF(O233="-","-",IF(UPPER(O233)="AB","+",VLOOKUP(O233,'විෂය තොරතුරු'!$P$24:$Q$28,2))))</f>
        <v/>
      </c>
      <c r="BA233" s="168" t="str">
        <f aca="false">IF(P233="","",IF(P233="-","-",IF(UPPER(P233)="AB","+",VLOOKUP(P233,'විෂය තොරතුරු'!$P$24:$Q$28,2))))</f>
        <v/>
      </c>
      <c r="BB233" s="168" t="str">
        <f aca="false">IF(Q233="","",IF(Q233="-","-",IF(UPPER(Q233)="AB","+",VLOOKUP(Q233,'විෂය තොරතුරු'!$P$24:$Q$28,2))))</f>
        <v/>
      </c>
      <c r="BC233" s="168" t="str">
        <f aca="false">IF(R233="","",IF(R233="-","-",IF(UPPER(R233)="AB","+",VLOOKUP(R233,'විෂය තොරතුරු'!$P$24:$Q$28,2))))</f>
        <v/>
      </c>
      <c r="BD233" s="168" t="str">
        <f aca="false">IF(S233="","",IF(S233="-","-",IF(UPPER(S233)="AB","+",VLOOKUP(S233,'විෂය තොරතුරු'!$P$24:$Q$28,2))))</f>
        <v/>
      </c>
      <c r="BE233" s="168" t="str">
        <f aca="false">IF(T233="","",IF(T233="-","-",IF(UPPER(T233)="AB","+",VLOOKUP(T233,'විෂය තොරතුරු'!$P$24:$Q$28,2))))</f>
        <v/>
      </c>
      <c r="BF233" s="168" t="str">
        <f aca="false">IF(U233="","",IF(U233="-","-",IF(UPPER(U233)="AB","+",VLOOKUP(U233,'විෂය තොරතුරු'!$P$24:$Q$28,2))))</f>
        <v/>
      </c>
      <c r="BG233" s="170" t="str">
        <f aca="false">IF(V233="","",IF(V233="-","-",IF(UPPER(V233)="AB","+",VLOOKUP(V233,'විෂය තොරතුරු'!$P$24:$Q$28,2))))</f>
        <v/>
      </c>
      <c r="BH233" s="171" t="str">
        <f aca="false">IF(W233="","",IF(W233="-","-",IF(UPPER(W233)="AB","+",VLOOKUP(W233,'විෂය තොරතුරු'!$P$24:$Q$28,2))))</f>
        <v/>
      </c>
      <c r="BI233" s="168" t="str">
        <f aca="false">IF(X233="","",IF(X233="-","-",IF(UPPER(X233)="AB","+",VLOOKUP(X233,'විෂය තොරතුරු'!$P$24:$Q$28,2))))</f>
        <v/>
      </c>
      <c r="BJ233" s="168" t="str">
        <f aca="false">IF(Y233="","",IF(Y233="-","-",IF(UPPER(Y233)="AB","+",VLOOKUP(Y233,'විෂය තොරතුරු'!$P$24:$Q$28,2))))</f>
        <v/>
      </c>
      <c r="BK233" s="168" t="str">
        <f aca="false">IF(Z233="","",IF(Z233="-","-",IF(UPPER(Z233)="AB","+",VLOOKUP(Z233,'විෂය තොරතුරු'!$P$24:$Q$28,2))))</f>
        <v/>
      </c>
      <c r="BL233" s="168" t="str">
        <f aca="false">IF(AA233="","",IF(AA233="-","-",IF(UPPER(AA233)="AB","+",VLOOKUP(AA233,'විෂය තොරතුරු'!$P$24:$Q$28,2))))</f>
        <v/>
      </c>
      <c r="BM233" s="168" t="str">
        <f aca="false">IF(AB233="","",IF(AB233="-","-",IF(UPPER(AB233)="AB","+",VLOOKUP(AB233,'විෂය තොරතුරු'!$P$24:$Q$28,2))))</f>
        <v/>
      </c>
      <c r="BN233" s="168" t="str">
        <f aca="false">IF(AC233="","",IF(AC233="-","-",IF(UPPER(AC233)="AB","+",VLOOKUP(AC233,'විෂය තොරතුරු'!$P$24:$Q$28,2))))</f>
        <v/>
      </c>
      <c r="BO233" s="169" t="str">
        <f aca="false">IF(AD233="","",IF(AD233="-","-",IF(UPPER(AD233)="AB","+",VLOOKUP(AD233,'විෂය තොරතුරු'!$P$24:$Q$28,2))))</f>
        <v/>
      </c>
      <c r="BP233" s="171" t="str">
        <f aca="false">IF(AE233="","",IF(AE233="-","-",IF(UPPER(AE233)="AB","+",VLOOKUP(AE233,'විෂය තොරතුරු'!$P$24:$Q$28,2))))</f>
        <v/>
      </c>
      <c r="BQ233" s="168" t="str">
        <f aca="false">IF(AF233="","",IF(AF233="-","-",IF(UPPER(AF233)="AB","+",VLOOKUP(AF233,'විෂය තොරතුරු'!$P$24:$Q$28,2))))</f>
        <v/>
      </c>
      <c r="BR233" s="168" t="str">
        <f aca="false">IF(AG233="","",IF(AG233="-","-",IF(UPPER(AG233)="AB","+",VLOOKUP(AG233,'විෂය තොරතුරු'!$P$24:$Q$28,2))))</f>
        <v/>
      </c>
      <c r="BS233" s="168" t="str">
        <f aca="false">IF(AH233="","",IF(AH233="-","-",IF(UPPER(AH233)="AB","+",VLOOKUP(AH233,'විෂය තොරතුරු'!$P$24:$Q$28,2))))</f>
        <v/>
      </c>
      <c r="BT233" s="168" t="str">
        <f aca="false">IF(AI233="","",IF(AI233="-","-",IF(UPPER(AI233)="AB","+",VLOOKUP(AI233,'විෂය තොරතුරු'!$P$24:$Q$28,2))))</f>
        <v/>
      </c>
      <c r="BU233" s="168" t="str">
        <f aca="false">IF(AJ233="","",IF(AJ233="-","-",IF(UPPER(AJ233)="AB","+",VLOOKUP(AJ233,'විෂය තොරතුරු'!$P$24:$Q$28,2))))</f>
        <v/>
      </c>
      <c r="BV233" s="168" t="str">
        <f aca="false">IF(AK233="","",IF(AK233="-","-",IF(UPPER(AK233)="AB","+",VLOOKUP(AK233,'විෂය තොරතුරු'!$P$24:$Q$28,2))))</f>
        <v/>
      </c>
      <c r="BW233" s="169" t="str">
        <f aca="false">IF(AL233="","",IF(AL233="-","-",IF(UPPER(AL233)="AB","+",VLOOKUP(AL233,'විෂය තොරතුරු'!$P$24:$Q$28,2))))</f>
        <v/>
      </c>
      <c r="BX233" s="171" t="str">
        <f aca="false">IF($B233="","",COUNTIF($AP233:$BW233,"A"))</f>
        <v/>
      </c>
      <c r="BY233" s="171" t="str">
        <f aca="false">IF($B233="","",COUNTIF($AP233:$BW233,"B"))</f>
        <v/>
      </c>
      <c r="BZ233" s="171" t="str">
        <f aca="false">IF($B233="","",COUNTIF($AP233:$BW233,"C"))</f>
        <v/>
      </c>
      <c r="CA233" s="171" t="str">
        <f aca="false">IF($B233="","",COUNTIF($AP233:$BW233,"S"))</f>
        <v/>
      </c>
      <c r="CB233" s="171" t="str">
        <f aca="false">IF($B233="","",COUNTIF($AP233:$BW233,"W"))</f>
        <v/>
      </c>
      <c r="CC233" s="171" t="str">
        <f aca="false">IF(B233="","",SUM(BX233:CA233))</f>
        <v/>
      </c>
      <c r="CD233" s="169" t="str">
        <f aca="false">IF(B233="","",SUM(BX233:BZ233))</f>
        <v/>
      </c>
      <c r="CE233" s="172" t="str">
        <f aca="false">IF(B233="","",IF(AND(CC233&gt;=6,CD233&gt;=3,OR(E233&gt;=35,F233&gt;=35),L233&gt;=35),"6/3 සමත්",IF(AND(CC233&gt;=5,CD233&gt;=3,OR(E233&gt;=35,F233&gt;=35,L233&gt;=35)),"5/3 සමත්",IF(AND(CC233&gt;=4,CD233&gt;=1,OR(E233&gt;=20,F233&gt;=20,L233&gt;=20)),"සමත් කළ හැකි",IF(CB233=9,"W9","අසමත් ?")))))</f>
        <v/>
      </c>
    </row>
    <row r="234" customFormat="false" ht="13.8" hidden="false" customHeight="false" outlineLevel="0" collapsed="false">
      <c r="A234" s="160" t="n">
        <v>49</v>
      </c>
      <c r="B234" s="189"/>
      <c r="C234" s="161"/>
      <c r="D234" s="162"/>
      <c r="E234" s="163"/>
      <c r="F234" s="164"/>
      <c r="G234" s="163"/>
      <c r="H234" s="165"/>
      <c r="I234" s="165"/>
      <c r="J234" s="164"/>
      <c r="K234" s="163"/>
      <c r="L234" s="165"/>
      <c r="M234" s="165"/>
      <c r="N234" s="164"/>
      <c r="O234" s="163"/>
      <c r="P234" s="165"/>
      <c r="Q234" s="165"/>
      <c r="R234" s="165"/>
      <c r="S234" s="165"/>
      <c r="T234" s="165"/>
      <c r="U234" s="165"/>
      <c r="V234" s="164"/>
      <c r="W234" s="163"/>
      <c r="X234" s="165"/>
      <c r="Y234" s="165"/>
      <c r="Z234" s="165"/>
      <c r="AA234" s="165"/>
      <c r="AB234" s="165"/>
      <c r="AC234" s="165"/>
      <c r="AD234" s="164"/>
      <c r="AE234" s="163"/>
      <c r="AF234" s="165"/>
      <c r="AG234" s="165"/>
      <c r="AH234" s="165"/>
      <c r="AI234" s="165"/>
      <c r="AJ234" s="165"/>
      <c r="AK234" s="165"/>
      <c r="AL234" s="166"/>
      <c r="AM234" s="167" t="str">
        <f aca="false">IF(B234="","",SUM(E234:AL234))</f>
        <v/>
      </c>
      <c r="AN234" s="168" t="str">
        <f aca="false">IF(B234="","",AM234/9)</f>
        <v/>
      </c>
      <c r="AO234" s="169" t="str">
        <f aca="false">IF(B234="","",IF(AM234=0,"-",RANK(AM234,$AM$186:$AM$235,0)))</f>
        <v/>
      </c>
      <c r="AP234" s="167" t="str">
        <f aca="false">IF(E234="","",IF(E234="-","-",IF(UPPER(E234)="AB","+",VLOOKUP(E234,'විෂය තොරතුරු'!$P$24:$Q$28,2))))</f>
        <v/>
      </c>
      <c r="AQ234" s="168" t="str">
        <f aca="false">IF(F234="","",IF(F234="-","-",IF(UPPER(F234)="AB","+",VLOOKUP(F234,'විෂය තොරතුරු'!$P$24:$Q$28,2))))</f>
        <v/>
      </c>
      <c r="AR234" s="168" t="str">
        <f aca="false">IF(G234="","",IF(G234="-","-",IF(UPPER(G234)="AB","+",VLOOKUP(G234,'විෂය තොරතුරු'!$P$24:$Q$28,2))))</f>
        <v/>
      </c>
      <c r="AS234" s="168" t="str">
        <f aca="false">IF(H234="","",IF(H234="-","-",IF(UPPER(H234)="AB","+",VLOOKUP(H234,'විෂය තොරතුරු'!$P$24:$Q$28,2))))</f>
        <v/>
      </c>
      <c r="AT234" s="168" t="str">
        <f aca="false">IF(I234="","",IF(I234="-","-",IF(UPPER(I234)="AB","+",VLOOKUP(I234,'විෂය තොරතුරු'!$P$24:$Q$28,2))))</f>
        <v/>
      </c>
      <c r="AU234" s="170" t="str">
        <f aca="false">IF(J234="","",IF(J234="-","-",IF(UPPER(J234)="AB","+",VLOOKUP(J234,'විෂය තොරතුරු'!$P$24:$Q$28,2))))</f>
        <v/>
      </c>
      <c r="AV234" s="171" t="str">
        <f aca="false">IF(K234="","",IF(K234="-","-",IF(UPPER(K234)="AB","+",VLOOKUP(K234,'විෂය තොරතුරු'!$P$24:$Q$28,2))))</f>
        <v/>
      </c>
      <c r="AW234" s="168" t="str">
        <f aca="false">IF(L234="","",IF(L234="-","-",IF(UPPER(L234)="AB","+",VLOOKUP(L234,'විෂය තොරතුරු'!$P$24:$Q$28,2))))</f>
        <v/>
      </c>
      <c r="AX234" s="168" t="str">
        <f aca="false">IF(M234="","",IF(M234="-","-",IF(UPPER(M234)="AB","+",VLOOKUP(M234,'විෂය තොරතුරු'!$P$24:$Q$28,2))))</f>
        <v/>
      </c>
      <c r="AY234" s="169" t="str">
        <f aca="false">IF(N234="","",IF(N234="-","-",IF(UPPER(N234)="AB","+",VLOOKUP(N234,'විෂය තොරතුරු'!$P$24:$Q$28,2))))</f>
        <v/>
      </c>
      <c r="AZ234" s="167" t="str">
        <f aca="false">IF(O234="","",IF(O234="-","-",IF(UPPER(O234)="AB","+",VLOOKUP(O234,'විෂය තොරතුරු'!$P$24:$Q$28,2))))</f>
        <v/>
      </c>
      <c r="BA234" s="168" t="str">
        <f aca="false">IF(P234="","",IF(P234="-","-",IF(UPPER(P234)="AB","+",VLOOKUP(P234,'විෂය තොරතුරු'!$P$24:$Q$28,2))))</f>
        <v/>
      </c>
      <c r="BB234" s="168" t="str">
        <f aca="false">IF(Q234="","",IF(Q234="-","-",IF(UPPER(Q234)="AB","+",VLOOKUP(Q234,'විෂය තොරතුරු'!$P$24:$Q$28,2))))</f>
        <v/>
      </c>
      <c r="BC234" s="168" t="str">
        <f aca="false">IF(R234="","",IF(R234="-","-",IF(UPPER(R234)="AB","+",VLOOKUP(R234,'විෂය තොරතුරු'!$P$24:$Q$28,2))))</f>
        <v/>
      </c>
      <c r="BD234" s="168" t="str">
        <f aca="false">IF(S234="","",IF(S234="-","-",IF(UPPER(S234)="AB","+",VLOOKUP(S234,'විෂය තොරතුරු'!$P$24:$Q$28,2))))</f>
        <v/>
      </c>
      <c r="BE234" s="168" t="str">
        <f aca="false">IF(T234="","",IF(T234="-","-",IF(UPPER(T234)="AB","+",VLOOKUP(T234,'විෂය තොරතුරු'!$P$24:$Q$28,2))))</f>
        <v/>
      </c>
      <c r="BF234" s="168" t="str">
        <f aca="false">IF(U234="","",IF(U234="-","-",IF(UPPER(U234)="AB","+",VLOOKUP(U234,'විෂය තොරතුරු'!$P$24:$Q$28,2))))</f>
        <v/>
      </c>
      <c r="BG234" s="170" t="str">
        <f aca="false">IF(V234="","",IF(V234="-","-",IF(UPPER(V234)="AB","+",VLOOKUP(V234,'විෂය තොරතුරු'!$P$24:$Q$28,2))))</f>
        <v/>
      </c>
      <c r="BH234" s="171" t="str">
        <f aca="false">IF(W234="","",IF(W234="-","-",IF(UPPER(W234)="AB","+",VLOOKUP(W234,'විෂය තොරතුරු'!$P$24:$Q$28,2))))</f>
        <v/>
      </c>
      <c r="BI234" s="168" t="str">
        <f aca="false">IF(X234="","",IF(X234="-","-",IF(UPPER(X234)="AB","+",VLOOKUP(X234,'විෂය තොරතුරු'!$P$24:$Q$28,2))))</f>
        <v/>
      </c>
      <c r="BJ234" s="168" t="str">
        <f aca="false">IF(Y234="","",IF(Y234="-","-",IF(UPPER(Y234)="AB","+",VLOOKUP(Y234,'විෂය තොරතුරු'!$P$24:$Q$28,2))))</f>
        <v/>
      </c>
      <c r="BK234" s="168" t="str">
        <f aca="false">IF(Z234="","",IF(Z234="-","-",IF(UPPER(Z234)="AB","+",VLOOKUP(Z234,'විෂය තොරතුරු'!$P$24:$Q$28,2))))</f>
        <v/>
      </c>
      <c r="BL234" s="168" t="str">
        <f aca="false">IF(AA234="","",IF(AA234="-","-",IF(UPPER(AA234)="AB","+",VLOOKUP(AA234,'විෂය තොරතුරු'!$P$24:$Q$28,2))))</f>
        <v/>
      </c>
      <c r="BM234" s="168" t="str">
        <f aca="false">IF(AB234="","",IF(AB234="-","-",IF(UPPER(AB234)="AB","+",VLOOKUP(AB234,'විෂය තොරතුරු'!$P$24:$Q$28,2))))</f>
        <v/>
      </c>
      <c r="BN234" s="168" t="str">
        <f aca="false">IF(AC234="","",IF(AC234="-","-",IF(UPPER(AC234)="AB","+",VLOOKUP(AC234,'විෂය තොරතුරු'!$P$24:$Q$28,2))))</f>
        <v/>
      </c>
      <c r="BO234" s="169" t="str">
        <f aca="false">IF(AD234="","",IF(AD234="-","-",IF(UPPER(AD234)="AB","+",VLOOKUP(AD234,'විෂය තොරතුරු'!$P$24:$Q$28,2))))</f>
        <v/>
      </c>
      <c r="BP234" s="171" t="str">
        <f aca="false">IF(AE234="","",IF(AE234="-","-",IF(UPPER(AE234)="AB","+",VLOOKUP(AE234,'විෂය තොරතුරු'!$P$24:$Q$28,2))))</f>
        <v/>
      </c>
      <c r="BQ234" s="168" t="str">
        <f aca="false">IF(AF234="","",IF(AF234="-","-",IF(UPPER(AF234)="AB","+",VLOOKUP(AF234,'විෂය තොරතුරු'!$P$24:$Q$28,2))))</f>
        <v/>
      </c>
      <c r="BR234" s="168" t="str">
        <f aca="false">IF(AG234="","",IF(AG234="-","-",IF(UPPER(AG234)="AB","+",VLOOKUP(AG234,'විෂය තොරතුරු'!$P$24:$Q$28,2))))</f>
        <v/>
      </c>
      <c r="BS234" s="168" t="str">
        <f aca="false">IF(AH234="","",IF(AH234="-","-",IF(UPPER(AH234)="AB","+",VLOOKUP(AH234,'විෂය තොරතුරු'!$P$24:$Q$28,2))))</f>
        <v/>
      </c>
      <c r="BT234" s="168" t="str">
        <f aca="false">IF(AI234="","",IF(AI234="-","-",IF(UPPER(AI234)="AB","+",VLOOKUP(AI234,'විෂය තොරතුරු'!$P$24:$Q$28,2))))</f>
        <v/>
      </c>
      <c r="BU234" s="168" t="str">
        <f aca="false">IF(AJ234="","",IF(AJ234="-","-",IF(UPPER(AJ234)="AB","+",VLOOKUP(AJ234,'විෂය තොරතුරු'!$P$24:$Q$28,2))))</f>
        <v/>
      </c>
      <c r="BV234" s="168" t="str">
        <f aca="false">IF(AK234="","",IF(AK234="-","-",IF(UPPER(AK234)="AB","+",VLOOKUP(AK234,'විෂය තොරතුරු'!$P$24:$Q$28,2))))</f>
        <v/>
      </c>
      <c r="BW234" s="169" t="str">
        <f aca="false">IF(AL234="","",IF(AL234="-","-",IF(UPPER(AL234)="AB","+",VLOOKUP(AL234,'විෂය තොරතුරු'!$P$24:$Q$28,2))))</f>
        <v/>
      </c>
      <c r="BX234" s="171" t="str">
        <f aca="false">IF($B234="","",COUNTIF($AP234:$BW234,"A"))</f>
        <v/>
      </c>
      <c r="BY234" s="171" t="str">
        <f aca="false">IF($B234="","",COUNTIF($AP234:$BW234,"B"))</f>
        <v/>
      </c>
      <c r="BZ234" s="171" t="str">
        <f aca="false">IF($B234="","",COUNTIF($AP234:$BW234,"C"))</f>
        <v/>
      </c>
      <c r="CA234" s="171" t="str">
        <f aca="false">IF($B234="","",COUNTIF($AP234:$BW234,"S"))</f>
        <v/>
      </c>
      <c r="CB234" s="171" t="str">
        <f aca="false">IF($B234="","",COUNTIF($AP234:$BW234,"W"))</f>
        <v/>
      </c>
      <c r="CC234" s="171" t="str">
        <f aca="false">IF(B234="","",SUM(BX234:CA234))</f>
        <v/>
      </c>
      <c r="CD234" s="169" t="str">
        <f aca="false">IF(B234="","",SUM(BX234:BZ234))</f>
        <v/>
      </c>
      <c r="CE234" s="172" t="str">
        <f aca="false">IF(B234="","",IF(AND(CC234&gt;=6,CD234&gt;=3,OR(E234&gt;=35,F234&gt;=35),L234&gt;=35),"6/3 සමත්",IF(AND(CC234&gt;=5,CD234&gt;=3,OR(E234&gt;=35,F234&gt;=35,L234&gt;=35)),"5/3 සමත්",IF(AND(CC234&gt;=4,CD234&gt;=1,OR(E234&gt;=20,F234&gt;=20,L234&gt;=20)),"සමත් කළ හැකි",IF(CB234=9,"W9","අසමත් ?")))))</f>
        <v/>
      </c>
    </row>
    <row r="235" customFormat="false" ht="13.8" hidden="false" customHeight="false" outlineLevel="0" collapsed="false">
      <c r="A235" s="160" t="n">
        <v>50</v>
      </c>
      <c r="B235" s="174"/>
      <c r="C235" s="161"/>
      <c r="D235" s="162"/>
      <c r="E235" s="269"/>
      <c r="F235" s="166"/>
      <c r="G235" s="269"/>
      <c r="H235" s="174"/>
      <c r="I235" s="174"/>
      <c r="J235" s="166"/>
      <c r="K235" s="269"/>
      <c r="L235" s="174"/>
      <c r="M235" s="174"/>
      <c r="N235" s="166"/>
      <c r="O235" s="269"/>
      <c r="P235" s="174"/>
      <c r="Q235" s="174"/>
      <c r="R235" s="174"/>
      <c r="S235" s="174"/>
      <c r="T235" s="174"/>
      <c r="U235" s="174"/>
      <c r="V235" s="166"/>
      <c r="W235" s="269"/>
      <c r="X235" s="174"/>
      <c r="Y235" s="174"/>
      <c r="Z235" s="174"/>
      <c r="AA235" s="174"/>
      <c r="AB235" s="174"/>
      <c r="AC235" s="174"/>
      <c r="AD235" s="166"/>
      <c r="AE235" s="269"/>
      <c r="AF235" s="174"/>
      <c r="AG235" s="174"/>
      <c r="AH235" s="174"/>
      <c r="AI235" s="174"/>
      <c r="AJ235" s="174"/>
      <c r="AK235" s="174"/>
      <c r="AL235" s="166"/>
      <c r="AM235" s="193" t="str">
        <f aca="false">IF(B235="","",SUM(E235:AL235))</f>
        <v/>
      </c>
      <c r="AN235" s="194" t="str">
        <f aca="false">IF(B235="","",AM235/9)</f>
        <v/>
      </c>
      <c r="AO235" s="169" t="str">
        <f aca="false">IF(B235="","",IF(AM235=0,"-",RANK(AM235,$AM$186:$AM$235,0)))</f>
        <v/>
      </c>
      <c r="AP235" s="193" t="str">
        <f aca="false">IF(E235="","",IF(E235="-","-",IF(UPPER(E235)="AB","+",VLOOKUP(E235,'විෂය තොරතුරු'!$P$24:$Q$28,2))))</f>
        <v/>
      </c>
      <c r="AQ235" s="194" t="str">
        <f aca="false">IF(F235="","",IF(F235="-","-",IF(UPPER(F235)="AB","+",VLOOKUP(F235,'විෂය තොරතුරු'!$P$24:$Q$28,2))))</f>
        <v/>
      </c>
      <c r="AR235" s="194" t="str">
        <f aca="false">IF(G235="","",IF(G235="-","-",IF(UPPER(G235)="AB","+",VLOOKUP(G235,'විෂය තොරතුරු'!$P$24:$Q$28,2))))</f>
        <v/>
      </c>
      <c r="AS235" s="194" t="str">
        <f aca="false">IF(H235="","",IF(H235="-","-",IF(UPPER(H235)="AB","+",VLOOKUP(H235,'විෂය තොරතුරු'!$P$24:$Q$28,2))))</f>
        <v/>
      </c>
      <c r="AT235" s="194" t="str">
        <f aca="false">IF(I235="","",IF(I235="-","-",IF(UPPER(I235)="AB","+",VLOOKUP(I235,'විෂය තොරතුරු'!$P$24:$Q$28,2))))</f>
        <v/>
      </c>
      <c r="AU235" s="196" t="str">
        <f aca="false">IF(J235="","",IF(J235="-","-",IF(UPPER(J235)="AB","+",VLOOKUP(J235,'විෂය තොරතුරු'!$P$24:$Q$28,2))))</f>
        <v/>
      </c>
      <c r="AV235" s="197" t="str">
        <f aca="false">IF(K235="","",IF(K235="-","-",IF(UPPER(K235)="AB","+",VLOOKUP(K235,'විෂය තොරතුරු'!$P$24:$Q$28,2))))</f>
        <v/>
      </c>
      <c r="AW235" s="194" t="str">
        <f aca="false">IF(L235="","",IF(L235="-","-",IF(UPPER(L235)="AB","+",VLOOKUP(L235,'විෂය තොරතුරු'!$P$24:$Q$28,2))))</f>
        <v/>
      </c>
      <c r="AX235" s="194" t="str">
        <f aca="false">IF(M235="","",IF(M235="-","-",IF(UPPER(M235)="AB","+",VLOOKUP(M235,'විෂය තොරතුරු'!$P$24:$Q$28,2))))</f>
        <v/>
      </c>
      <c r="AY235" s="195" t="str">
        <f aca="false">IF(N235="","",IF(N235="-","-",IF(UPPER(N235)="AB","+",VLOOKUP(N235,'විෂය තොරතුරු'!$P$24:$Q$28,2))))</f>
        <v/>
      </c>
      <c r="AZ235" s="193" t="str">
        <f aca="false">IF(O235="","",IF(O235="-","-",IF(UPPER(O235)="AB","+",VLOOKUP(O235,'විෂය තොරතුරු'!$P$24:$Q$28,2))))</f>
        <v/>
      </c>
      <c r="BA235" s="194" t="str">
        <f aca="false">IF(P235="","",IF(P235="-","-",IF(UPPER(P235)="AB","+",VLOOKUP(P235,'විෂය තොරතුරු'!$P$24:$Q$28,2))))</f>
        <v/>
      </c>
      <c r="BB235" s="194" t="str">
        <f aca="false">IF(Q235="","",IF(Q235="-","-",IF(UPPER(Q235)="AB","+",VLOOKUP(Q235,'විෂය තොරතුරු'!$P$24:$Q$28,2))))</f>
        <v/>
      </c>
      <c r="BC235" s="194" t="str">
        <f aca="false">IF(R235="","",IF(R235="-","-",IF(UPPER(R235)="AB","+",VLOOKUP(R235,'විෂය තොරතුරු'!$P$24:$Q$28,2))))</f>
        <v/>
      </c>
      <c r="BD235" s="194" t="str">
        <f aca="false">IF(S235="","",IF(S235="-","-",IF(UPPER(S235)="AB","+",VLOOKUP(S235,'විෂය තොරතුරු'!$P$24:$Q$28,2))))</f>
        <v/>
      </c>
      <c r="BE235" s="194" t="str">
        <f aca="false">IF(T235="","",IF(T235="-","-",IF(UPPER(T235)="AB","+",VLOOKUP(T235,'විෂය තොරතුරු'!$P$24:$Q$28,2))))</f>
        <v/>
      </c>
      <c r="BF235" s="194" t="str">
        <f aca="false">IF(U235="","",IF(U235="-","-",IF(UPPER(U235)="AB","+",VLOOKUP(U235,'විෂය තොරතුරු'!$P$24:$Q$28,2))))</f>
        <v/>
      </c>
      <c r="BG235" s="196" t="str">
        <f aca="false">IF(V235="","",IF(V235="-","-",IF(UPPER(V235)="AB","+",VLOOKUP(V235,'විෂය තොරතුරු'!$P$24:$Q$28,2))))</f>
        <v/>
      </c>
      <c r="BH235" s="197" t="str">
        <f aca="false">IF(W235="","",IF(W235="-","-",IF(UPPER(W235)="AB","+",VLOOKUP(W235,'විෂය තොරතුරු'!$P$24:$Q$28,2))))</f>
        <v/>
      </c>
      <c r="BI235" s="194" t="str">
        <f aca="false">IF(X235="","",IF(X235="-","-",IF(UPPER(X235)="AB","+",VLOOKUP(X235,'විෂය තොරතුරු'!$P$24:$Q$28,2))))</f>
        <v/>
      </c>
      <c r="BJ235" s="194" t="str">
        <f aca="false">IF(Y235="","",IF(Y235="-","-",IF(UPPER(Y235)="AB","+",VLOOKUP(Y235,'විෂය තොරතුරු'!$P$24:$Q$28,2))))</f>
        <v/>
      </c>
      <c r="BK235" s="194" t="str">
        <f aca="false">IF(Z235="","",IF(Z235="-","-",IF(UPPER(Z235)="AB","+",VLOOKUP(Z235,'විෂය තොරතුරු'!$P$24:$Q$28,2))))</f>
        <v/>
      </c>
      <c r="BL235" s="194" t="str">
        <f aca="false">IF(AA235="","",IF(AA235="-","-",IF(UPPER(AA235)="AB","+",VLOOKUP(AA235,'විෂය තොරතුරු'!$P$24:$Q$28,2))))</f>
        <v/>
      </c>
      <c r="BM235" s="194" t="str">
        <f aca="false">IF(AB235="","",IF(AB235="-","-",IF(UPPER(AB235)="AB","+",VLOOKUP(AB235,'විෂය තොරතුරු'!$P$24:$Q$28,2))))</f>
        <v/>
      </c>
      <c r="BN235" s="194" t="str">
        <f aca="false">IF(AC235="","",IF(AC235="-","-",IF(UPPER(AC235)="AB","+",VLOOKUP(AC235,'විෂය තොරතුරු'!$P$24:$Q$28,2))))</f>
        <v/>
      </c>
      <c r="BO235" s="195" t="str">
        <f aca="false">IF(AD235="","",IF(AD235="-","-",IF(UPPER(AD235)="AB","+",VLOOKUP(AD235,'විෂය තොරතුරු'!$P$24:$Q$28,2))))</f>
        <v/>
      </c>
      <c r="BP235" s="197" t="str">
        <f aca="false">IF(AE235="","",IF(AE235="-","-",IF(UPPER(AE235)="AB","+",VLOOKUP(AE235,'විෂය තොරතුරු'!$P$24:$Q$28,2))))</f>
        <v/>
      </c>
      <c r="BQ235" s="194" t="str">
        <f aca="false">IF(AF235="","",IF(AF235="-","-",IF(UPPER(AF235)="AB","+",VLOOKUP(AF235,'විෂය තොරතුරු'!$P$24:$Q$28,2))))</f>
        <v/>
      </c>
      <c r="BR235" s="194" t="str">
        <f aca="false">IF(AG235="","",IF(AG235="-","-",IF(UPPER(AG235)="AB","+",VLOOKUP(AG235,'විෂය තොරතුරු'!$P$24:$Q$28,2))))</f>
        <v/>
      </c>
      <c r="BS235" s="194" t="str">
        <f aca="false">IF(AH235="","",IF(AH235="-","-",IF(UPPER(AH235)="AB","+",VLOOKUP(AH235,'විෂය තොරතුරු'!$P$24:$Q$28,2))))</f>
        <v/>
      </c>
      <c r="BT235" s="194" t="str">
        <f aca="false">IF(AI235="","",IF(AI235="-","-",IF(UPPER(AI235)="AB","+",VLOOKUP(AI235,'විෂය තොරතුරු'!$P$24:$Q$28,2))))</f>
        <v/>
      </c>
      <c r="BU235" s="194" t="str">
        <f aca="false">IF(AJ235="","",IF(AJ235="-","-",IF(UPPER(AJ235)="AB","+",VLOOKUP(AJ235,'විෂය තොරතුරු'!$P$24:$Q$28,2))))</f>
        <v/>
      </c>
      <c r="BV235" s="194" t="str">
        <f aca="false">IF(AK235="","",IF(AK235="-","-",IF(UPPER(AK235)="AB","+",VLOOKUP(AK235,'විෂය තොරතුරු'!$P$24:$Q$28,2))))</f>
        <v/>
      </c>
      <c r="BW235" s="195" t="str">
        <f aca="false">IF(AL235="","",IF(AL235="-","-",IF(UPPER(AL235)="AB","+",VLOOKUP(AL235,'විෂය තොරතුරු'!$P$24:$Q$28,2))))</f>
        <v/>
      </c>
      <c r="BX235" s="171" t="str">
        <f aca="false">IF($B235="","",COUNTIF($AP235:$BW235,"A"))</f>
        <v/>
      </c>
      <c r="BY235" s="171" t="str">
        <f aca="false">IF($B235="","",COUNTIF($AP235:$BW235,"B"))</f>
        <v/>
      </c>
      <c r="BZ235" s="171" t="str">
        <f aca="false">IF($B235="","",COUNTIF($AP235:$BW235,"C"))</f>
        <v/>
      </c>
      <c r="CA235" s="171" t="str">
        <f aca="false">IF($B235="","",COUNTIF($AP235:$BW235,"S"))</f>
        <v/>
      </c>
      <c r="CB235" s="171" t="str">
        <f aca="false">IF($B235="","",COUNTIF($AP235:$BW235,"W"))</f>
        <v/>
      </c>
      <c r="CC235" s="197" t="str">
        <f aca="false">IF(B235="","",SUM(BX235:CA235))</f>
        <v/>
      </c>
      <c r="CD235" s="195" t="str">
        <f aca="false">IF(B235="","",SUM(BX235:BZ235))</f>
        <v/>
      </c>
      <c r="CE235" s="172" t="str">
        <f aca="false">IF(B235="","",IF(AND(CC235&gt;=6,CD235&gt;=3,OR(E235&gt;=35,F235&gt;=35),L235&gt;=35),"6/3 සමත්",IF(AND(CC235&gt;=5,CD235&gt;=3,OR(E235&gt;=35,F235&gt;=35,L235&gt;=35)),"5/3 සමත්",IF(AND(CC235&gt;=4,CD235&gt;=1,OR(E235&gt;=20,F235&gt;=20,L235&gt;=20)),"සමත් කළ හැකි",IF(CB235=9,"W9","අසමත් ?")))))</f>
        <v/>
      </c>
    </row>
    <row r="236" customFormat="false" ht="11.45" hidden="false" customHeight="false" outlineLevel="0" collapsed="false">
      <c r="A236" s="202"/>
      <c r="B236" s="63" t="s">
        <v>93</v>
      </c>
      <c r="C236" s="168"/>
      <c r="D236" s="170"/>
      <c r="E236" s="171" t="str">
        <f aca="false">IF($B186="","-",SUM(E186:E235))</f>
        <v>-</v>
      </c>
      <c r="F236" s="169" t="str">
        <f aca="false">IF($B186="","-",SUM(F186:F235))</f>
        <v>-</v>
      </c>
      <c r="G236" s="171" t="str">
        <f aca="false">IF($B186="","-",SUM(G186:G235))</f>
        <v>-</v>
      </c>
      <c r="H236" s="168" t="str">
        <f aca="false">IF($B186="","-",SUM(H186:H235))</f>
        <v>-</v>
      </c>
      <c r="I236" s="168" t="str">
        <f aca="false">IF($B186="","-",SUM(I186:I235))</f>
        <v>-</v>
      </c>
      <c r="J236" s="169" t="str">
        <f aca="false">IF($B186="","-",SUM(J186:J235))</f>
        <v>-</v>
      </c>
      <c r="K236" s="171" t="str">
        <f aca="false">IF($B186="","-",SUM(K186:K235))</f>
        <v>-</v>
      </c>
      <c r="L236" s="168" t="str">
        <f aca="false">IF($B186="","-",SUM(L186:L235))</f>
        <v>-</v>
      </c>
      <c r="M236" s="168" t="str">
        <f aca="false">IF($B186="","-",SUM(M186:M235))</f>
        <v>-</v>
      </c>
      <c r="N236" s="169" t="str">
        <f aca="false">IF($B186="","-",SUM(N186:N235))</f>
        <v>-</v>
      </c>
      <c r="O236" s="171" t="str">
        <f aca="false">IF($B186="","-",SUM(O186:O235))</f>
        <v>-</v>
      </c>
      <c r="P236" s="168" t="str">
        <f aca="false">IF($B186="","-",SUM(P186:P235))</f>
        <v>-</v>
      </c>
      <c r="Q236" s="168" t="str">
        <f aca="false">IF($B186="","-",SUM(Q186:Q235))</f>
        <v>-</v>
      </c>
      <c r="R236" s="168" t="str">
        <f aca="false">IF($B186="","-",SUM(R186:R235))</f>
        <v>-</v>
      </c>
      <c r="S236" s="168" t="str">
        <f aca="false">IF($B186="","-",SUM(S186:S235))</f>
        <v>-</v>
      </c>
      <c r="T236" s="168" t="str">
        <f aca="false">IF($B186="","-",SUM(T186:T235))</f>
        <v>-</v>
      </c>
      <c r="U236" s="168" t="str">
        <f aca="false">IF($B186="","-",SUM(U186:U235))</f>
        <v>-</v>
      </c>
      <c r="V236" s="169" t="str">
        <f aca="false">IF($B186="","-",SUM(V186:V235))</f>
        <v>-</v>
      </c>
      <c r="W236" s="171" t="str">
        <f aca="false">IF($B186="","-",SUM(W186:W235))</f>
        <v>-</v>
      </c>
      <c r="X236" s="168" t="str">
        <f aca="false">IF($B186="","-",SUM(X186:X235))</f>
        <v>-</v>
      </c>
      <c r="Y236" s="168" t="str">
        <f aca="false">IF($B186="","-",SUM(Y186:Y235))</f>
        <v>-</v>
      </c>
      <c r="Z236" s="168" t="str">
        <f aca="false">IF($B186="","-",SUM(Z186:Z235))</f>
        <v>-</v>
      </c>
      <c r="AA236" s="168" t="str">
        <f aca="false">IF($B186="","-",SUM(AA186:AA235))</f>
        <v>-</v>
      </c>
      <c r="AB236" s="168" t="str">
        <f aca="false">IF($B186="","-",SUM(AB186:AB235))</f>
        <v>-</v>
      </c>
      <c r="AC236" s="168" t="str">
        <f aca="false">IF($B186="","-",SUM(AC186:AC235))</f>
        <v>-</v>
      </c>
      <c r="AD236" s="169" t="str">
        <f aca="false">IF($B186="","-",SUM(AD186:AD235))</f>
        <v>-</v>
      </c>
      <c r="AE236" s="171" t="str">
        <f aca="false">IF($B186="","-",SUM(AE186:AE235))</f>
        <v>-</v>
      </c>
      <c r="AF236" s="168" t="str">
        <f aca="false">IF($B186="","-",SUM(AF186:AF235))</f>
        <v>-</v>
      </c>
      <c r="AG236" s="168" t="str">
        <f aca="false">IF($B186="","-",SUM(AG186:AG235))</f>
        <v>-</v>
      </c>
      <c r="AH236" s="168" t="str">
        <f aca="false">IF($B186="","-",SUM(AH186:AH235))</f>
        <v>-</v>
      </c>
      <c r="AI236" s="168" t="str">
        <f aca="false">IF($B186="","-",SUM(AI186:AI235))</f>
        <v>-</v>
      </c>
      <c r="AJ236" s="168" t="str">
        <f aca="false">IF($B186="","-",SUM(AJ186:AJ235))</f>
        <v>-</v>
      </c>
      <c r="AK236" s="168" t="str">
        <f aca="false">IF($B186="","-",SUM(AK186:AK235))</f>
        <v>-</v>
      </c>
      <c r="AL236" s="169" t="str">
        <f aca="false">IF($B186="","-",SUM(AL186:AL235))</f>
        <v>-</v>
      </c>
      <c r="AM236" s="299"/>
      <c r="AN236" s="201"/>
      <c r="AO236" s="201"/>
      <c r="AP236" s="201"/>
      <c r="AQ236" s="201"/>
      <c r="AR236" s="201"/>
      <c r="AS236" s="201"/>
      <c r="AT236" s="201"/>
      <c r="AU236" s="201"/>
      <c r="AV236" s="201"/>
      <c r="AW236" s="201"/>
      <c r="AX236" s="201"/>
      <c r="AY236" s="201"/>
      <c r="AZ236" s="201"/>
      <c r="BA236" s="201"/>
      <c r="BB236" s="201"/>
      <c r="BC236" s="201"/>
      <c r="BD236" s="201"/>
      <c r="BE236" s="201"/>
      <c r="BF236" s="201"/>
      <c r="BG236" s="201"/>
      <c r="BH236" s="201"/>
      <c r="BI236" s="201"/>
      <c r="BJ236" s="201"/>
      <c r="BK236" s="201"/>
      <c r="BL236" s="201"/>
      <c r="BM236" s="201"/>
      <c r="BN236" s="201"/>
      <c r="BO236" s="201"/>
      <c r="BP236" s="201"/>
      <c r="BQ236" s="201"/>
      <c r="BR236" s="201"/>
      <c r="BS236" s="201"/>
      <c r="BT236" s="201"/>
      <c r="BU236" s="201"/>
      <c r="BV236" s="201"/>
      <c r="BW236" s="201"/>
      <c r="BX236" s="201"/>
      <c r="BY236" s="201"/>
      <c r="BZ236" s="201"/>
      <c r="CA236" s="201"/>
      <c r="CB236" s="201"/>
      <c r="CC236" s="201"/>
      <c r="CD236" s="201"/>
      <c r="CE236" s="201"/>
    </row>
    <row r="237" customFormat="false" ht="11.45" hidden="false" customHeight="false" outlineLevel="0" collapsed="false">
      <c r="A237" s="203"/>
      <c r="B237" s="63" t="s">
        <v>94</v>
      </c>
      <c r="C237" s="168"/>
      <c r="D237" s="170"/>
      <c r="E237" s="171" t="str">
        <f aca="false">IF(OR(E$236=0,E$236="-"),"-",E236/E246)</f>
        <v>-</v>
      </c>
      <c r="F237" s="171" t="str">
        <f aca="false">IF(OR(F$236=0,F$236="-"),"-",F236/F246)</f>
        <v>-</v>
      </c>
      <c r="G237" s="171" t="str">
        <f aca="false">IF(OR(G$236=0,G$236="-"),"-",G236/G246)</f>
        <v>-</v>
      </c>
      <c r="H237" s="171" t="str">
        <f aca="false">IF(OR(H$236=0,H$236="-"),"-",H236/H246)</f>
        <v>-</v>
      </c>
      <c r="I237" s="171" t="str">
        <f aca="false">IF(OR(I$236=0,I$236="-"),"-",I236/I246)</f>
        <v>-</v>
      </c>
      <c r="J237" s="171" t="str">
        <f aca="false">IF(OR(J$236=0,J$236="-"),"-",J236/J246)</f>
        <v>-</v>
      </c>
      <c r="K237" s="171" t="str">
        <f aca="false">IF(OR(K$236=0,K$236="-"),"-",K236/K246)</f>
        <v>-</v>
      </c>
      <c r="L237" s="171" t="str">
        <f aca="false">IF(OR(L$236=0,L$236="-"),"-",L236/L246)</f>
        <v>-</v>
      </c>
      <c r="M237" s="171" t="str">
        <f aca="false">IF(OR(M$236=0,M$236="-"),"-",M236/M246)</f>
        <v>-</v>
      </c>
      <c r="N237" s="171" t="str">
        <f aca="false">IF(OR(N$236=0,N$236="-"),"-",N236/N246)</f>
        <v>-</v>
      </c>
      <c r="O237" s="171" t="str">
        <f aca="false">IF(OR(O$236=0,O$236="-"),"-",O236/O246)</f>
        <v>-</v>
      </c>
      <c r="P237" s="171" t="str">
        <f aca="false">IF(OR(P$236=0,P$236="-"),"-",P236/P246)</f>
        <v>-</v>
      </c>
      <c r="Q237" s="171" t="str">
        <f aca="false">IF(OR(Q$236=0,Q$236="-"),"-",Q236/Q246)</f>
        <v>-</v>
      </c>
      <c r="R237" s="171" t="str">
        <f aca="false">IF(OR(R$236=0,R$236="-"),"-",R236/R246)</f>
        <v>-</v>
      </c>
      <c r="S237" s="171" t="str">
        <f aca="false">IF(OR(S$236=0,S$236="-"),"-",S236/S246)</f>
        <v>-</v>
      </c>
      <c r="T237" s="171" t="str">
        <f aca="false">IF(OR(T$236=0,T$236="-"),"-",T236/T246)</f>
        <v>-</v>
      </c>
      <c r="U237" s="171" t="str">
        <f aca="false">IF(OR(U$236=0,U$236="-"),"-",U236/U246)</f>
        <v>-</v>
      </c>
      <c r="V237" s="171" t="str">
        <f aca="false">IF(OR(V$236=0,V$236="-"),"-",V236/V246)</f>
        <v>-</v>
      </c>
      <c r="W237" s="171" t="str">
        <f aca="false">IF(OR(W$236=0,W$236="-"),"-",W236/W246)</f>
        <v>-</v>
      </c>
      <c r="X237" s="171" t="str">
        <f aca="false">IF(OR(X$236=0,X$236="-"),"-",X236/X246)</f>
        <v>-</v>
      </c>
      <c r="Y237" s="171" t="str">
        <f aca="false">IF(OR(Y$236=0,Y$236="-"),"-",Y236/Y246)</f>
        <v>-</v>
      </c>
      <c r="Z237" s="171" t="str">
        <f aca="false">IF(OR(Z$236=0,Z$236="-"),"-",Z236/Z246)</f>
        <v>-</v>
      </c>
      <c r="AA237" s="171" t="str">
        <f aca="false">IF(OR(AA$236=0,AA$236="-"),"-",AA236/AA246)</f>
        <v>-</v>
      </c>
      <c r="AB237" s="171" t="str">
        <f aca="false">IF(OR(AB$236=0,AB$236="-"),"-",AB236/AB246)</f>
        <v>-</v>
      </c>
      <c r="AC237" s="171" t="str">
        <f aca="false">IF(OR(AC$236=0,AC$236="-"),"-",AC236/AC246)</f>
        <v>-</v>
      </c>
      <c r="AD237" s="171" t="str">
        <f aca="false">IF(OR(AD$236=0,AD$236="-"),"-",AD236/AD246)</f>
        <v>-</v>
      </c>
      <c r="AE237" s="171" t="str">
        <f aca="false">IF(OR(AE$236=0,AE$236="-"),"-",AE236/AE246)</f>
        <v>-</v>
      </c>
      <c r="AF237" s="171" t="str">
        <f aca="false">IF(OR(AF$236=0,AF$236="-"),"-",AF236/AF246)</f>
        <v>-</v>
      </c>
      <c r="AG237" s="171" t="str">
        <f aca="false">IF(OR(AG$236=0,AG$236="-"),"-",AG236/AG246)</f>
        <v>-</v>
      </c>
      <c r="AH237" s="171" t="str">
        <f aca="false">IF(OR(AH$236=0,AH$236="-"),"-",AH236/AH246)</f>
        <v>-</v>
      </c>
      <c r="AI237" s="171" t="str">
        <f aca="false">IF(OR(AI$236=0,AI$236="-"),"-",AI236/AI246)</f>
        <v>-</v>
      </c>
      <c r="AJ237" s="171" t="str">
        <f aca="false">IF(OR(AJ$236=0,AJ$236="-"),"-",AJ236/AJ246)</f>
        <v>-</v>
      </c>
      <c r="AK237" s="171" t="str">
        <f aca="false">IF(OR(AK$236=0,AK$236="-"),"-",AK236/AK246)</f>
        <v>-</v>
      </c>
      <c r="AL237" s="171" t="str">
        <f aca="false">IF(OR(AL$236=0,AL$236="-"),"-",AL236/AL246)</f>
        <v>-</v>
      </c>
      <c r="AM237" s="299"/>
      <c r="AN237" s="201"/>
      <c r="AO237" s="201"/>
      <c r="AP237" s="201"/>
      <c r="AQ237" s="201"/>
      <c r="AR237" s="201"/>
      <c r="AS237" s="201"/>
      <c r="AT237" s="201"/>
      <c r="AU237" s="201"/>
      <c r="AV237" s="201"/>
      <c r="AW237" s="201"/>
      <c r="AX237" s="201"/>
      <c r="AY237" s="201"/>
      <c r="AZ237" s="201"/>
      <c r="BA237" s="201"/>
      <c r="BB237" s="201"/>
      <c r="BC237" s="201"/>
      <c r="BD237" s="201"/>
      <c r="BE237" s="201"/>
      <c r="BF237" s="201"/>
      <c r="BG237" s="201"/>
      <c r="BH237" s="201"/>
      <c r="BI237" s="201"/>
      <c r="BJ237" s="201"/>
      <c r="BK237" s="201"/>
      <c r="BL237" s="201"/>
      <c r="BM237" s="201"/>
      <c r="BN237" s="201"/>
      <c r="BO237" s="201"/>
      <c r="BP237" s="201"/>
      <c r="BQ237" s="201"/>
      <c r="BR237" s="201"/>
      <c r="BS237" s="201"/>
      <c r="BT237" s="201"/>
      <c r="BU237" s="201"/>
      <c r="BV237" s="201"/>
      <c r="BW237" s="201"/>
      <c r="BX237" s="201"/>
      <c r="BY237" s="201"/>
      <c r="BZ237" s="201"/>
      <c r="CA237" s="201"/>
      <c r="CB237" s="201"/>
      <c r="CC237" s="201"/>
      <c r="CD237" s="201"/>
      <c r="CE237" s="201"/>
    </row>
    <row r="238" customFormat="false" ht="12.65" hidden="false" customHeight="false" outlineLevel="0" collapsed="false">
      <c r="A238" s="203"/>
      <c r="B238" s="204" t="s">
        <v>95</v>
      </c>
      <c r="C238" s="207"/>
      <c r="D238" s="270"/>
      <c r="E238" s="171" t="n">
        <f aca="false">IF(E$236=0,"-",COUNTIFS(E$186:E$235,"&gt;74"))</f>
        <v>0</v>
      </c>
      <c r="F238" s="171" t="n">
        <f aca="false">IF(F$236=0,0,COUNTIFS(F$186:F$235,"&gt;74"))</f>
        <v>0</v>
      </c>
      <c r="G238" s="171" t="n">
        <f aca="false">IF(G$236=0,"-",COUNTIFS(G$186:G$235,"&gt;74"))</f>
        <v>0</v>
      </c>
      <c r="H238" s="171" t="n">
        <f aca="false">IF(H$236=0,"-",COUNTIFS(H$186:H$235,"&gt;74"))</f>
        <v>0</v>
      </c>
      <c r="I238" s="171" t="n">
        <f aca="false">IF(I$236=0,"-",COUNTIFS(I$186:I$235,"&gt;74"))</f>
        <v>0</v>
      </c>
      <c r="J238" s="171" t="n">
        <f aca="false">IF(J$236=0,"-",COUNTIFS(J$186:J$235,"&gt;74"))</f>
        <v>0</v>
      </c>
      <c r="K238" s="171" t="n">
        <f aca="false">IF(K$236=0,"-",COUNTIFS(K$186:K$235,"&gt;74"))</f>
        <v>0</v>
      </c>
      <c r="L238" s="171" t="n">
        <f aca="false">IF(L$236=0,"-",COUNTIFS(L$186:L$235,"&gt;74"))</f>
        <v>0</v>
      </c>
      <c r="M238" s="171" t="n">
        <f aca="false">IF(M$236=0,"-",COUNTIFS(M$186:M$235,"&gt;74"))</f>
        <v>0</v>
      </c>
      <c r="N238" s="171" t="n">
        <f aca="false">IF(N$236=0,"-",COUNTIFS(N$186:N$235,"&gt;74"))</f>
        <v>0</v>
      </c>
      <c r="O238" s="171" t="n">
        <f aca="false">IF(O$236=0,"-",COUNTIFS(O$186:O$235,"&gt;74"))</f>
        <v>0</v>
      </c>
      <c r="P238" s="171" t="n">
        <f aca="false">IF(P$236=0,"-",COUNTIFS(P$186:P$235,"&gt;74"))</f>
        <v>0</v>
      </c>
      <c r="Q238" s="171" t="n">
        <f aca="false">IF(Q$236=0,"-",COUNTIFS(Q$186:Q$235,"&gt;74"))</f>
        <v>0</v>
      </c>
      <c r="R238" s="171" t="n">
        <f aca="false">IF(R$236=0,"-",COUNTIFS(R$186:R$235,"&gt;74"))</f>
        <v>0</v>
      </c>
      <c r="S238" s="171" t="n">
        <f aca="false">IF(S$236=0,"-",COUNTIFS(S$186:S$235,"&gt;74"))</f>
        <v>0</v>
      </c>
      <c r="T238" s="171" t="n">
        <f aca="false">IF(T$236=0,"-",COUNTIFS(T$186:T$235,"&gt;74"))</f>
        <v>0</v>
      </c>
      <c r="U238" s="171" t="n">
        <f aca="false">IF(U$236=0,"-",COUNTIFS(U$186:U$235,"&gt;74"))</f>
        <v>0</v>
      </c>
      <c r="V238" s="171" t="n">
        <f aca="false">IF(V$236=0,"-",COUNTIFS(V$186:V$235,"&gt;74"))</f>
        <v>0</v>
      </c>
      <c r="W238" s="171" t="n">
        <f aca="false">IF(W$236=0,"-",COUNTIFS(W$186:W$235,"&gt;74"))</f>
        <v>0</v>
      </c>
      <c r="X238" s="171" t="n">
        <f aca="false">IF(X$236=0,"-",COUNTIFS(X$186:X$235,"&gt;74"))</f>
        <v>0</v>
      </c>
      <c r="Y238" s="171" t="n">
        <f aca="false">IF(Y$236=0,"-",COUNTIFS(Y$186:Y$235,"&gt;74"))</f>
        <v>0</v>
      </c>
      <c r="Z238" s="171" t="n">
        <f aca="false">IF(Z$236=0,"-",COUNTIFS(Z$186:Z$235,"&gt;74"))</f>
        <v>0</v>
      </c>
      <c r="AA238" s="171" t="n">
        <f aca="false">IF(AA$236=0,"-",COUNTIFS(AA$186:AA$235,"&gt;74"))</f>
        <v>0</v>
      </c>
      <c r="AB238" s="171" t="n">
        <f aca="false">IF(AB$236=0,"-",COUNTIFS(AB$186:AB$235,"&gt;74"))</f>
        <v>0</v>
      </c>
      <c r="AC238" s="171" t="n">
        <f aca="false">IF(AC$236=0,"-",COUNTIFS(AC$186:AC$235,"&gt;74"))</f>
        <v>0</v>
      </c>
      <c r="AD238" s="171" t="n">
        <f aca="false">IF(AD$236=0,"-",COUNTIFS(AD$186:AD$235,"&gt;74"))</f>
        <v>0</v>
      </c>
      <c r="AE238" s="171" t="n">
        <f aca="false">IF(AE$236=0,"-",COUNTIFS(AE$186:AE$235,"&gt;74"))</f>
        <v>0</v>
      </c>
      <c r="AF238" s="171" t="n">
        <f aca="false">IF(AF$236=0,"-",COUNTIFS(AF$186:AF$235,"&gt;74"))</f>
        <v>0</v>
      </c>
      <c r="AG238" s="171" t="n">
        <f aca="false">IF(AG$236=0,"-",COUNTIFS(AG$186:AG$235,"&gt;74"))</f>
        <v>0</v>
      </c>
      <c r="AH238" s="171" t="n">
        <f aca="false">IF(AH$236=0,"-",COUNTIFS(AH$186:AH$235,"&gt;74"))</f>
        <v>0</v>
      </c>
      <c r="AI238" s="171" t="n">
        <f aca="false">IF(AI$236=0,"-",COUNTIFS(AI$186:AI$235,"&gt;74"))</f>
        <v>0</v>
      </c>
      <c r="AJ238" s="171" t="n">
        <f aca="false">IF(AJ$236=0,"-",COUNTIFS(AJ$186:AJ$235,"&gt;74"))</f>
        <v>0</v>
      </c>
      <c r="AK238" s="171" t="n">
        <f aca="false">IF(AK$236=0,"-",COUNTIFS(AK$186:AK$235,"&gt;74"))</f>
        <v>0</v>
      </c>
      <c r="AL238" s="171" t="n">
        <f aca="false">IF(AL$236=0,"-",COUNTIFS(AL$186:AL$235,"&gt;74"))</f>
        <v>0</v>
      </c>
      <c r="AM238" s="299"/>
      <c r="AN238" s="201"/>
      <c r="AO238" s="201"/>
      <c r="AP238" s="201"/>
      <c r="AQ238" s="201"/>
      <c r="AR238" s="201"/>
      <c r="AS238" s="201"/>
      <c r="AT238" s="201"/>
      <c r="AU238" s="201"/>
      <c r="AV238" s="201"/>
      <c r="AW238" s="201"/>
      <c r="AX238" s="201"/>
      <c r="AY238" s="201"/>
      <c r="AZ238" s="201"/>
      <c r="BA238" s="201"/>
      <c r="BB238" s="201"/>
      <c r="BC238" s="201"/>
      <c r="BD238" s="201"/>
      <c r="BE238" s="201"/>
      <c r="BF238" s="201"/>
      <c r="BG238" s="201"/>
      <c r="BH238" s="201"/>
      <c r="BI238" s="201"/>
      <c r="BJ238" s="201"/>
      <c r="BK238" s="201"/>
      <c r="BL238" s="201"/>
      <c r="BM238" s="201"/>
      <c r="BN238" s="201"/>
      <c r="BO238" s="201"/>
      <c r="BP238" s="201"/>
      <c r="BQ238" s="201"/>
      <c r="BR238" s="201"/>
      <c r="BS238" s="201"/>
      <c r="BT238" s="201"/>
      <c r="BU238" s="201"/>
      <c r="BV238" s="201"/>
      <c r="BW238" s="201"/>
      <c r="BX238" s="201"/>
      <c r="BY238" s="201"/>
      <c r="BZ238" s="201"/>
      <c r="CA238" s="201"/>
      <c r="CB238" s="201"/>
      <c r="CC238" s="201"/>
      <c r="CD238" s="201"/>
      <c r="CE238" s="201"/>
    </row>
    <row r="239" customFormat="false" ht="12.65" hidden="false" customHeight="false" outlineLevel="0" collapsed="false">
      <c r="A239" s="203"/>
      <c r="B239" s="204" t="s">
        <v>96</v>
      </c>
      <c r="C239" s="207"/>
      <c r="D239" s="270"/>
      <c r="E239" s="171" t="n">
        <f aca="false">IF(E$236=0,"-",COUNTIFS(E$186:E$235,"&gt;64",E$186:E$235,"&lt;75"))</f>
        <v>0</v>
      </c>
      <c r="F239" s="171" t="n">
        <f aca="false">IF(F$236=0,"-",COUNTIFS(F$186:F$235,"&gt;64",F$186:F$235,"&lt;75"))</f>
        <v>0</v>
      </c>
      <c r="G239" s="171" t="n">
        <f aca="false">IF(G$236=0,"-",COUNTIFS(G$186:G$235,"&gt;64",G$186:G$235,"&lt;75"))</f>
        <v>0</v>
      </c>
      <c r="H239" s="171" t="n">
        <f aca="false">IF(H$236=0,"-",COUNTIFS(H$186:H$235,"&gt;64",H$186:H$235,"&lt;75"))</f>
        <v>0</v>
      </c>
      <c r="I239" s="171" t="n">
        <f aca="false">IF(I$236=0,"-",COUNTIFS(I$186:I$235,"&gt;64",I$186:I$235,"&lt;75"))</f>
        <v>0</v>
      </c>
      <c r="J239" s="171" t="n">
        <f aca="false">IF(J$236=0,"-",COUNTIFS(J$186:J$235,"&gt;64",J$186:J$235,"&lt;75"))</f>
        <v>0</v>
      </c>
      <c r="K239" s="171" t="n">
        <f aca="false">IF(K$236=0,"-",COUNTIFS(K$186:K$235,"&gt;64",K$186:K$235,"&lt;75"))</f>
        <v>0</v>
      </c>
      <c r="L239" s="171" t="n">
        <f aca="false">IF(L$236=0,"-",COUNTIFS(L$186:L$235,"&gt;64",L$186:L$235,"&lt;75"))</f>
        <v>0</v>
      </c>
      <c r="M239" s="171" t="n">
        <f aca="false">IF(M$236=0,"-",COUNTIFS(M$186:M$235,"&gt;64",M$186:M$235,"&lt;75"))</f>
        <v>0</v>
      </c>
      <c r="N239" s="171" t="n">
        <f aca="false">IF(N$236=0,"-",COUNTIFS(N$186:N$235,"&gt;64",N$186:N$235,"&lt;75"))</f>
        <v>0</v>
      </c>
      <c r="O239" s="171" t="n">
        <f aca="false">IF(O$236=0,"-",COUNTIFS(O$186:O$235,"&gt;64",O$186:O$235,"&lt;75"))</f>
        <v>0</v>
      </c>
      <c r="P239" s="171" t="n">
        <f aca="false">IF(P$236=0,"-",COUNTIFS(P$186:P$235,"&gt;64",P$186:P$235,"&lt;75"))</f>
        <v>0</v>
      </c>
      <c r="Q239" s="171" t="n">
        <f aca="false">IF(Q$236=0,"-",COUNTIFS(Q$186:Q$235,"&gt;64",Q$186:Q$235,"&lt;75"))</f>
        <v>0</v>
      </c>
      <c r="R239" s="171" t="n">
        <f aca="false">IF(R$236=0,"-",COUNTIFS(R$186:R$235,"&gt;64",R$186:R$235,"&lt;75"))</f>
        <v>0</v>
      </c>
      <c r="S239" s="171" t="n">
        <f aca="false">IF(S$236=0,"-",COUNTIFS(S$186:S$235,"&gt;64",S$186:S$235,"&lt;75"))</f>
        <v>0</v>
      </c>
      <c r="T239" s="171" t="n">
        <f aca="false">IF(T$236=0,"-",COUNTIFS(T$186:T$235,"&gt;64",T$186:T$235,"&lt;75"))</f>
        <v>0</v>
      </c>
      <c r="U239" s="171" t="n">
        <f aca="false">IF(U$236=0,"-",COUNTIFS(U$186:U$235,"&gt;64",U$186:U$235,"&lt;75"))</f>
        <v>0</v>
      </c>
      <c r="V239" s="171" t="n">
        <f aca="false">IF(V$236=0,"-",COUNTIFS(V$186:V$235,"&gt;64",V$186:V$235,"&lt;75"))</f>
        <v>0</v>
      </c>
      <c r="W239" s="171" t="n">
        <f aca="false">IF(W$236=0,"-",COUNTIFS(W$186:W$235,"&gt;64",W$186:W$235,"&lt;75"))</f>
        <v>0</v>
      </c>
      <c r="X239" s="171" t="n">
        <f aca="false">IF(X$236=0,"-",COUNTIFS(X$186:X$235,"&gt;64",X$186:X$235,"&lt;75"))</f>
        <v>0</v>
      </c>
      <c r="Y239" s="171" t="n">
        <f aca="false">IF(Y$236=0,"-",COUNTIFS(Y$186:Y$235,"&gt;64",Y$186:Y$235,"&lt;75"))</f>
        <v>0</v>
      </c>
      <c r="Z239" s="171" t="n">
        <f aca="false">IF(Z$236=0,"-",COUNTIFS(Z$186:Z$235,"&gt;64",Z$186:Z$235,"&lt;75"))</f>
        <v>0</v>
      </c>
      <c r="AA239" s="171" t="n">
        <f aca="false">IF(AA$236=0,"-",COUNTIFS(AA$186:AA$235,"&gt;64",AA$186:AA$235,"&lt;75"))</f>
        <v>0</v>
      </c>
      <c r="AB239" s="171" t="n">
        <f aca="false">IF(AB$236=0,"-",COUNTIFS(AB$186:AB$235,"&gt;64",AB$186:AB$235,"&lt;75"))</f>
        <v>0</v>
      </c>
      <c r="AC239" s="171" t="n">
        <f aca="false">IF(AC$236=0,"-",COUNTIFS(AC$186:AC$235,"&gt;64",AC$186:AC$235,"&lt;75"))</f>
        <v>0</v>
      </c>
      <c r="AD239" s="171" t="n">
        <f aca="false">IF(AD$236=0,"-",COUNTIFS(AD$186:AD$235,"&gt;64",AD$186:AD$235,"&lt;75"))</f>
        <v>0</v>
      </c>
      <c r="AE239" s="171" t="n">
        <f aca="false">IF(AE$236=0,"-",COUNTIFS(AE$186:AE$235,"&gt;64",AE$186:AE$235,"&lt;75"))</f>
        <v>0</v>
      </c>
      <c r="AF239" s="171" t="n">
        <f aca="false">IF(AF$236=0,"-",COUNTIFS(AF$186:AF$235,"&gt;64",AF$186:AF$235,"&lt;75"))</f>
        <v>0</v>
      </c>
      <c r="AG239" s="171" t="n">
        <f aca="false">IF(AG$236=0,"-",COUNTIFS(AG$186:AG$235,"&gt;64",AG$186:AG$235,"&lt;75"))</f>
        <v>0</v>
      </c>
      <c r="AH239" s="171" t="n">
        <f aca="false">IF(AH$236=0,"-",COUNTIFS(AH$186:AH$235,"&gt;64",AH$186:AH$235,"&lt;75"))</f>
        <v>0</v>
      </c>
      <c r="AI239" s="171" t="n">
        <f aca="false">IF(AI$236=0,"-",COUNTIFS(AI$186:AI$235,"&gt;64",AI$186:AI$235,"&lt;75"))</f>
        <v>0</v>
      </c>
      <c r="AJ239" s="171" t="n">
        <f aca="false">IF(AJ$236=0,"-",COUNTIFS(AJ$186:AJ$235,"&gt;64",AJ$186:AJ$235,"&lt;75"))</f>
        <v>0</v>
      </c>
      <c r="AK239" s="171" t="n">
        <f aca="false">IF(AK$236=0,"-",COUNTIFS(AK$186:AK$235,"&gt;64",AK$186:AK$235,"&lt;75"))</f>
        <v>0</v>
      </c>
      <c r="AL239" s="171" t="n">
        <f aca="false">IF(AL$236=0,"-",COUNTIFS(AL$186:AL$235,"&gt;64",AL$186:AL$235,"&lt;75"))</f>
        <v>0</v>
      </c>
      <c r="AM239" s="299"/>
      <c r="AN239" s="201"/>
      <c r="AO239" s="201"/>
      <c r="AP239" s="201"/>
      <c r="AQ239" s="201"/>
      <c r="AR239" s="201"/>
      <c r="AS239" s="201"/>
      <c r="AT239" s="201"/>
      <c r="AU239" s="201"/>
      <c r="AV239" s="201"/>
      <c r="AW239" s="201"/>
      <c r="AX239" s="201"/>
      <c r="AY239" s="201"/>
      <c r="AZ239" s="201"/>
      <c r="BA239" s="201"/>
      <c r="BB239" s="201"/>
      <c r="BC239" s="201"/>
      <c r="BD239" s="201"/>
      <c r="BE239" s="201"/>
      <c r="BF239" s="201"/>
      <c r="BG239" s="201"/>
      <c r="BH239" s="201"/>
      <c r="BI239" s="201"/>
      <c r="BJ239" s="201"/>
      <c r="BK239" s="201"/>
      <c r="BL239" s="201"/>
      <c r="BM239" s="201"/>
      <c r="BN239" s="201"/>
      <c r="BO239" s="201"/>
      <c r="BP239" s="201"/>
      <c r="BQ239" s="201"/>
      <c r="BR239" s="201"/>
      <c r="BS239" s="201"/>
      <c r="BT239" s="201"/>
      <c r="BU239" s="201"/>
      <c r="BV239" s="201"/>
      <c r="BW239" s="201"/>
      <c r="BX239" s="201"/>
      <c r="BY239" s="201"/>
      <c r="BZ239" s="201"/>
      <c r="CA239" s="201"/>
      <c r="CB239" s="201"/>
      <c r="CC239" s="201"/>
      <c r="CD239" s="201"/>
      <c r="CE239" s="201"/>
    </row>
    <row r="240" customFormat="false" ht="12.65" hidden="false" customHeight="false" outlineLevel="0" collapsed="false">
      <c r="A240" s="203"/>
      <c r="B240" s="204" t="s">
        <v>97</v>
      </c>
      <c r="C240" s="207"/>
      <c r="D240" s="270"/>
      <c r="E240" s="171" t="n">
        <f aca="false">IF(E$236=0,"-",COUNTIFS(E$186:E$235,"&gt;49",E$186:E$235,"&lt;65"))</f>
        <v>0</v>
      </c>
      <c r="F240" s="171" t="n">
        <f aca="false">IF(F$236=0,"-",COUNTIFS(F$186:F$235,"&gt;49",F$186:F$235,"&lt;65"))</f>
        <v>0</v>
      </c>
      <c r="G240" s="171" t="n">
        <f aca="false">IF(G$236=0,"-",COUNTIFS(G$186:G$235,"&gt;49",G$186:G$235,"&lt;65"))</f>
        <v>0</v>
      </c>
      <c r="H240" s="171" t="n">
        <f aca="false">IF(H$236=0,"-",COUNTIFS(H$186:H$235,"&gt;49",H$186:H$235,"&lt;65"))</f>
        <v>0</v>
      </c>
      <c r="I240" s="171" t="n">
        <f aca="false">IF(I$236=0,"-",COUNTIFS(I$186:I$235,"&gt;49",I$186:I$235,"&lt;65"))</f>
        <v>0</v>
      </c>
      <c r="J240" s="171" t="n">
        <f aca="false">IF(J$236=0,"-",COUNTIFS(J$186:J$235,"&gt;49",J$186:J$235,"&lt;65"))</f>
        <v>0</v>
      </c>
      <c r="K240" s="171" t="n">
        <f aca="false">IF(K$236=0,"-",COUNTIFS(K$186:K$235,"&gt;49",K$186:K$235,"&lt;65"))</f>
        <v>0</v>
      </c>
      <c r="L240" s="171" t="n">
        <f aca="false">IF(L$236=0,"-",COUNTIFS(L$186:L$235,"&gt;49",L$186:L$235,"&lt;65"))</f>
        <v>0</v>
      </c>
      <c r="M240" s="171" t="n">
        <f aca="false">IF(M$236=0,"-",COUNTIFS(M$186:M$235,"&gt;49",M$186:M$235,"&lt;65"))</f>
        <v>0</v>
      </c>
      <c r="N240" s="171" t="n">
        <f aca="false">IF(N$236=0,"-",COUNTIFS(N$186:N$235,"&gt;49",N$186:N$235,"&lt;65"))</f>
        <v>0</v>
      </c>
      <c r="O240" s="171" t="n">
        <f aca="false">IF(O$236=0,"-",COUNTIFS(O$186:O$235,"&gt;49",O$186:O$235,"&lt;65"))</f>
        <v>0</v>
      </c>
      <c r="P240" s="171" t="n">
        <f aca="false">IF(P$236=0,"-",COUNTIFS(P$186:P$235,"&gt;49",P$186:P$235,"&lt;65"))</f>
        <v>0</v>
      </c>
      <c r="Q240" s="171" t="n">
        <f aca="false">IF(Q$236=0,"-",COUNTIFS(Q$186:Q$235,"&gt;49",Q$186:Q$235,"&lt;65"))</f>
        <v>0</v>
      </c>
      <c r="R240" s="171" t="n">
        <f aca="false">IF(R$236=0,"-",COUNTIFS(R$186:R$235,"&gt;49",R$186:R$235,"&lt;65"))</f>
        <v>0</v>
      </c>
      <c r="S240" s="171" t="n">
        <f aca="false">IF(S$236=0,"-",COUNTIFS(S$186:S$235,"&gt;49",S$186:S$235,"&lt;65"))</f>
        <v>0</v>
      </c>
      <c r="T240" s="171" t="n">
        <f aca="false">IF(T$236=0,"-",COUNTIFS(T$186:T$235,"&gt;49",T$186:T$235,"&lt;65"))</f>
        <v>0</v>
      </c>
      <c r="U240" s="171" t="n">
        <f aca="false">IF(U$236=0,"-",COUNTIFS(U$186:U$235,"&gt;49",U$186:U$235,"&lt;65"))</f>
        <v>0</v>
      </c>
      <c r="V240" s="171" t="n">
        <f aca="false">IF(V$236=0,"-",COUNTIFS(V$186:V$235,"&gt;49",V$186:V$235,"&lt;65"))</f>
        <v>0</v>
      </c>
      <c r="W240" s="171" t="n">
        <f aca="false">IF(W$236=0,"-",COUNTIFS(W$186:W$235,"&gt;49",W$186:W$235,"&lt;65"))</f>
        <v>0</v>
      </c>
      <c r="X240" s="171" t="n">
        <f aca="false">IF(X$236=0,"-",COUNTIFS(X$186:X$235,"&gt;49",X$186:X$235,"&lt;65"))</f>
        <v>0</v>
      </c>
      <c r="Y240" s="171" t="n">
        <f aca="false">IF(Y$236=0,"-",COUNTIFS(Y$186:Y$235,"&gt;49",Y$186:Y$235,"&lt;65"))</f>
        <v>0</v>
      </c>
      <c r="Z240" s="171" t="n">
        <f aca="false">IF(Z$236=0,"-",COUNTIFS(Z$186:Z$235,"&gt;49",Z$186:Z$235,"&lt;65"))</f>
        <v>0</v>
      </c>
      <c r="AA240" s="171" t="n">
        <f aca="false">IF(AA$236=0,"-",COUNTIFS(AA$186:AA$235,"&gt;49",AA$186:AA$235,"&lt;65"))</f>
        <v>0</v>
      </c>
      <c r="AB240" s="171" t="n">
        <f aca="false">IF(AB$236=0,"-",COUNTIFS(AB$186:AB$235,"&gt;49",AB$186:AB$235,"&lt;65"))</f>
        <v>0</v>
      </c>
      <c r="AC240" s="171" t="n">
        <f aca="false">IF(AC$236=0,"-",COUNTIFS(AC$186:AC$235,"&gt;49",AC$186:AC$235,"&lt;65"))</f>
        <v>0</v>
      </c>
      <c r="AD240" s="171" t="n">
        <f aca="false">IF(AD$236=0,"-",COUNTIFS(AD$186:AD$235,"&gt;49",AD$186:AD$235,"&lt;65"))</f>
        <v>0</v>
      </c>
      <c r="AE240" s="171" t="n">
        <f aca="false">IF(AE$236=0,"-",COUNTIFS(AE$186:AE$235,"&gt;49",AE$186:AE$235,"&lt;65"))</f>
        <v>0</v>
      </c>
      <c r="AF240" s="171" t="n">
        <f aca="false">IF(AF$236=0,"-",COUNTIFS(AF$186:AF$235,"&gt;49",AF$186:AF$235,"&lt;65"))</f>
        <v>0</v>
      </c>
      <c r="AG240" s="171" t="n">
        <f aca="false">IF(AG$236=0,"-",COUNTIFS(AG$186:AG$235,"&gt;49",AG$186:AG$235,"&lt;65"))</f>
        <v>0</v>
      </c>
      <c r="AH240" s="171" t="n">
        <f aca="false">IF(AH$236=0,"-",COUNTIFS(AH$186:AH$235,"&gt;49",AH$186:AH$235,"&lt;65"))</f>
        <v>0</v>
      </c>
      <c r="AI240" s="171" t="n">
        <f aca="false">IF(AI$236=0,"-",COUNTIFS(AI$186:AI$235,"&gt;49",AI$186:AI$235,"&lt;65"))</f>
        <v>0</v>
      </c>
      <c r="AJ240" s="171" t="n">
        <f aca="false">IF(AJ$236=0,"-",COUNTIFS(AJ$186:AJ$235,"&gt;49",AJ$186:AJ$235,"&lt;65"))</f>
        <v>0</v>
      </c>
      <c r="AK240" s="171" t="n">
        <f aca="false">IF(AK$236=0,"-",COUNTIFS(AK$186:AK$235,"&gt;49",AK$186:AK$235,"&lt;65"))</f>
        <v>0</v>
      </c>
      <c r="AL240" s="171" t="n">
        <f aca="false">IF(AL$236=0,"-",COUNTIFS(AL$186:AL$235,"&gt;49",AL$186:AL$235,"&lt;65"))</f>
        <v>0</v>
      </c>
      <c r="AM240" s="299"/>
      <c r="AN240" s="201"/>
      <c r="AO240" s="201"/>
      <c r="AP240" s="201"/>
      <c r="AQ240" s="201"/>
      <c r="AR240" s="201"/>
      <c r="AS240" s="201"/>
      <c r="AT240" s="201"/>
      <c r="AU240" s="201"/>
      <c r="AV240" s="201"/>
      <c r="AW240" s="201"/>
      <c r="AX240" s="201"/>
      <c r="AY240" s="201"/>
      <c r="AZ240" s="201"/>
      <c r="BA240" s="201"/>
      <c r="BB240" s="201"/>
      <c r="BC240" s="201"/>
      <c r="BD240" s="201"/>
      <c r="BE240" s="201"/>
      <c r="BF240" s="201"/>
      <c r="BG240" s="201"/>
      <c r="BH240" s="201"/>
      <c r="BI240" s="201"/>
      <c r="BJ240" s="201"/>
      <c r="BK240" s="201"/>
      <c r="BL240" s="201"/>
      <c r="BM240" s="201"/>
      <c r="BN240" s="201"/>
      <c r="BO240" s="201"/>
      <c r="BP240" s="201"/>
      <c r="BQ240" s="201"/>
      <c r="BR240" s="201"/>
      <c r="BS240" s="201"/>
      <c r="BT240" s="201"/>
      <c r="BU240" s="201"/>
      <c r="BV240" s="201"/>
      <c r="BW240" s="201"/>
      <c r="BX240" s="201"/>
      <c r="BY240" s="201"/>
      <c r="BZ240" s="201"/>
      <c r="CA240" s="201"/>
      <c r="CB240" s="201"/>
      <c r="CC240" s="201"/>
      <c r="CD240" s="201"/>
      <c r="CE240" s="201"/>
    </row>
    <row r="241" customFormat="false" ht="12.65" hidden="false" customHeight="false" outlineLevel="0" collapsed="false">
      <c r="A241" s="203"/>
      <c r="B241" s="204" t="s">
        <v>99</v>
      </c>
      <c r="C241" s="207"/>
      <c r="D241" s="270"/>
      <c r="E241" s="171" t="n">
        <f aca="false">IF(E$236=0,"-",COUNTIFS(E$186:E$235,"&gt;39",E$186:E$235,"&lt;50"))</f>
        <v>0</v>
      </c>
      <c r="F241" s="171" t="n">
        <f aca="false">IF(F$236=0,"-",COUNTIFS(F$186:F$235,"&gt;39",F$186:F$235,"&lt;50"))</f>
        <v>0</v>
      </c>
      <c r="G241" s="171" t="n">
        <f aca="false">IF(G$236=0,"-",COUNTIFS(G$186:G$235,"&gt;39",G$186:G$235,"&lt;50"))</f>
        <v>0</v>
      </c>
      <c r="H241" s="171" t="n">
        <f aca="false">IF(H$236=0,"-",COUNTIFS(H$186:H$235,"&gt;39",H$186:H$235,"&lt;50"))</f>
        <v>0</v>
      </c>
      <c r="I241" s="171" t="n">
        <f aca="false">IF(I$236=0,"-",COUNTIFS(I$186:I$235,"&gt;39",I$186:I$235,"&lt;50"))</f>
        <v>0</v>
      </c>
      <c r="J241" s="171" t="n">
        <f aca="false">IF(J$236=0,"-",COUNTIFS(J$186:J$235,"&gt;39",J$186:J$235,"&lt;50"))</f>
        <v>0</v>
      </c>
      <c r="K241" s="171" t="n">
        <f aca="false">IF(K$236=0,"-",COUNTIFS(K$186:K$235,"&gt;39",K$186:K$235,"&lt;50"))</f>
        <v>0</v>
      </c>
      <c r="L241" s="171" t="n">
        <f aca="false">IF(L$236=0,"-",COUNTIFS(L$186:L$235,"&gt;39",L$186:L$235,"&lt;50"))</f>
        <v>0</v>
      </c>
      <c r="M241" s="171" t="n">
        <f aca="false">IF(M$236=0,"-",COUNTIFS(M$186:M$235,"&gt;39",M$186:M$235,"&lt;50"))</f>
        <v>0</v>
      </c>
      <c r="N241" s="171" t="n">
        <f aca="false">IF(N$236=0,"-",COUNTIFS(N$186:N$235,"&gt;39",N$186:N$235,"&lt;50"))</f>
        <v>0</v>
      </c>
      <c r="O241" s="171" t="n">
        <f aca="false">IF(O$236=0,"-",COUNTIFS(O$186:O$235,"&gt;39",O$186:O$235,"&lt;50"))</f>
        <v>0</v>
      </c>
      <c r="P241" s="171" t="n">
        <f aca="false">IF(P$236=0,"-",COUNTIFS(P$186:P$235,"&gt;39",P$186:P$235,"&lt;50"))</f>
        <v>0</v>
      </c>
      <c r="Q241" s="171" t="n">
        <f aca="false">IF(Q$236=0,"-",COUNTIFS(Q$186:Q$235,"&gt;39",Q$186:Q$235,"&lt;50"))</f>
        <v>0</v>
      </c>
      <c r="R241" s="171" t="n">
        <f aca="false">IF(R$236=0,"-",COUNTIFS(R$186:R$235,"&gt;39",R$186:R$235,"&lt;50"))</f>
        <v>0</v>
      </c>
      <c r="S241" s="171" t="n">
        <f aca="false">IF(S$236=0,"-",COUNTIFS(S$186:S$235,"&gt;39",S$186:S$235,"&lt;50"))</f>
        <v>0</v>
      </c>
      <c r="T241" s="171" t="n">
        <f aca="false">IF(T$236=0,"-",COUNTIFS(T$186:T$235,"&gt;39",T$186:T$235,"&lt;50"))</f>
        <v>0</v>
      </c>
      <c r="U241" s="171" t="n">
        <f aca="false">IF(U$236=0,"-",COUNTIFS(U$186:U$235,"&gt;39",U$186:U$235,"&lt;50"))</f>
        <v>0</v>
      </c>
      <c r="V241" s="171" t="n">
        <f aca="false">IF(V$236=0,"-",COUNTIFS(V$186:V$235,"&gt;39",V$186:V$235,"&lt;50"))</f>
        <v>0</v>
      </c>
      <c r="W241" s="171" t="n">
        <f aca="false">IF(W$236=0,"-",COUNTIFS(W$186:W$235,"&gt;39",W$186:W$235,"&lt;50"))</f>
        <v>0</v>
      </c>
      <c r="X241" s="171" t="n">
        <f aca="false">IF(X$236=0,"-",COUNTIFS(X$186:X$235,"&gt;39",X$186:X$235,"&lt;50"))</f>
        <v>0</v>
      </c>
      <c r="Y241" s="171" t="n">
        <f aca="false">IF(Y$236=0,"-",COUNTIFS(Y$186:Y$235,"&gt;39",Y$186:Y$235,"&lt;50"))</f>
        <v>0</v>
      </c>
      <c r="Z241" s="171" t="n">
        <f aca="false">IF(Z$236=0,"-",COUNTIFS(Z$186:Z$235,"&gt;39",Z$186:Z$235,"&lt;50"))</f>
        <v>0</v>
      </c>
      <c r="AA241" s="171" t="n">
        <f aca="false">IF(AA$236=0,"-",COUNTIFS(AA$186:AA$235,"&gt;39",AA$186:AA$235,"&lt;50"))</f>
        <v>0</v>
      </c>
      <c r="AB241" s="171" t="n">
        <f aca="false">IF(AB$236=0,"-",COUNTIFS(AB$186:AB$235,"&gt;39",AB$186:AB$235,"&lt;50"))</f>
        <v>0</v>
      </c>
      <c r="AC241" s="171" t="n">
        <f aca="false">IF(AC$236=0,"-",COUNTIFS(AC$186:AC$235,"&gt;39",AC$186:AC$235,"&lt;50"))</f>
        <v>0</v>
      </c>
      <c r="AD241" s="171" t="n">
        <f aca="false">IF(AD$236=0,"-",COUNTIFS(AD$186:AD$235,"&gt;39",AD$186:AD$235,"&lt;50"))</f>
        <v>0</v>
      </c>
      <c r="AE241" s="171" t="n">
        <f aca="false">IF(AE$236=0,"-",COUNTIFS(AE$186:AE$235,"&gt;39",AE$186:AE$235,"&lt;50"))</f>
        <v>0</v>
      </c>
      <c r="AF241" s="171" t="n">
        <f aca="false">IF(AF$236=0,"-",COUNTIFS(AF$186:AF$235,"&gt;39",AF$186:AF$235,"&lt;50"))</f>
        <v>0</v>
      </c>
      <c r="AG241" s="171" t="n">
        <f aca="false">IF(AG$236=0,"-",COUNTIFS(AG$186:AG$235,"&gt;39",AG$186:AG$235,"&lt;50"))</f>
        <v>0</v>
      </c>
      <c r="AH241" s="171" t="n">
        <f aca="false">IF(AH$236=0,"-",COUNTIFS(AH$186:AH$235,"&gt;39",AH$186:AH$235,"&lt;50"))</f>
        <v>0</v>
      </c>
      <c r="AI241" s="171" t="n">
        <f aca="false">IF(AI$236=0,"-",COUNTIFS(AI$186:AI$235,"&gt;39",AI$186:AI$235,"&lt;50"))</f>
        <v>0</v>
      </c>
      <c r="AJ241" s="171" t="n">
        <f aca="false">IF(AJ$236=0,"-",COUNTIFS(AJ$186:AJ$235,"&gt;39",AJ$186:AJ$235,"&lt;50"))</f>
        <v>0</v>
      </c>
      <c r="AK241" s="171" t="n">
        <f aca="false">IF(AK$236=0,"-",COUNTIFS(AK$186:AK$235,"&gt;39",AK$186:AK$235,"&lt;50"))</f>
        <v>0</v>
      </c>
      <c r="AL241" s="171" t="n">
        <f aca="false">IF(AL$236=0,"-",COUNTIFS(AL$186:AL$235,"&gt;39",AL$186:AL$235,"&lt;50"))</f>
        <v>0</v>
      </c>
      <c r="AM241" s="299"/>
      <c r="AN241" s="201"/>
      <c r="AO241" s="201"/>
      <c r="AP241" s="201"/>
      <c r="AQ241" s="201"/>
      <c r="AR241" s="201"/>
      <c r="AS241" s="201"/>
      <c r="AT241" s="201"/>
      <c r="AU241" s="201"/>
      <c r="AV241" s="201"/>
      <c r="AW241" s="201"/>
      <c r="AX241" s="201"/>
      <c r="AY241" s="201"/>
      <c r="AZ241" s="201"/>
      <c r="BA241" s="201"/>
      <c r="BB241" s="201"/>
      <c r="BC241" s="201"/>
      <c r="BD241" s="201"/>
      <c r="BE241" s="201"/>
      <c r="BF241" s="201"/>
      <c r="BG241" s="201"/>
      <c r="BH241" s="201"/>
      <c r="BI241" s="201"/>
      <c r="BJ241" s="201"/>
      <c r="BK241" s="201"/>
      <c r="BL241" s="201"/>
      <c r="BM241" s="201"/>
      <c r="BN241" s="201"/>
      <c r="BO241" s="201"/>
      <c r="BP241" s="201"/>
      <c r="BQ241" s="201"/>
      <c r="BR241" s="201"/>
      <c r="BS241" s="201"/>
      <c r="BT241" s="201"/>
      <c r="BU241" s="201"/>
      <c r="BV241" s="201"/>
      <c r="BW241" s="201"/>
      <c r="BX241" s="201"/>
      <c r="BY241" s="201"/>
      <c r="BZ241" s="201"/>
      <c r="CA241" s="201"/>
      <c r="CB241" s="201"/>
      <c r="CC241" s="201"/>
      <c r="CD241" s="201"/>
      <c r="CE241" s="201"/>
    </row>
    <row r="242" customFormat="false" ht="12.65" hidden="false" customHeight="false" outlineLevel="0" collapsed="false">
      <c r="A242" s="203"/>
      <c r="B242" s="204" t="s">
        <v>101</v>
      </c>
      <c r="C242" s="207"/>
      <c r="D242" s="270"/>
      <c r="E242" s="171" t="n">
        <f aca="false">IF(E$236=0,"-",COUNTIFS(E$186:E$235,"&gt;34",E$186:E$235,"&lt;40"))</f>
        <v>0</v>
      </c>
      <c r="F242" s="171" t="n">
        <f aca="false">IF(F$236=0,"-",COUNTIFS(F$186:F$235,"&gt;34",F$186:F$235,"&lt;40"))</f>
        <v>0</v>
      </c>
      <c r="G242" s="171" t="n">
        <f aca="false">IF(G$236=0,"-",COUNTIFS(G$186:G$235,"&gt;34",G$186:G$235,"&lt;40"))</f>
        <v>0</v>
      </c>
      <c r="H242" s="171" t="n">
        <f aca="false">IF(H$236=0,"-",COUNTIFS(H$186:H$235,"&gt;34",H$186:H$235,"&lt;40"))</f>
        <v>0</v>
      </c>
      <c r="I242" s="171" t="n">
        <f aca="false">IF(I$236=0,"-",COUNTIFS(I$186:I$235,"&gt;34",I$186:I$235,"&lt;40"))</f>
        <v>0</v>
      </c>
      <c r="J242" s="171" t="n">
        <f aca="false">IF(J$236=0,"-",COUNTIFS(J$186:J$235,"&gt;34",J$186:J$235,"&lt;40"))</f>
        <v>0</v>
      </c>
      <c r="K242" s="171" t="n">
        <f aca="false">IF(K$236=0,"-",COUNTIFS(K$186:K$235,"&gt;34",K$186:K$235,"&lt;40"))</f>
        <v>0</v>
      </c>
      <c r="L242" s="171" t="n">
        <f aca="false">IF(L$236=0,"-",COUNTIFS(L$186:L$235,"&gt;34",L$186:L$235,"&lt;40"))</f>
        <v>0</v>
      </c>
      <c r="M242" s="171" t="n">
        <f aca="false">IF(M$236=0,"-",COUNTIFS(M$186:M$235,"&gt;34",M$186:M$235,"&lt;40"))</f>
        <v>0</v>
      </c>
      <c r="N242" s="171" t="n">
        <f aca="false">IF(N$236=0,"-",COUNTIFS(N$186:N$235,"&gt;34",N$186:N$235,"&lt;40"))</f>
        <v>0</v>
      </c>
      <c r="O242" s="171" t="n">
        <f aca="false">IF(O$236=0,"-",COUNTIFS(O$186:O$235,"&gt;34",O$186:O$235,"&lt;40"))</f>
        <v>0</v>
      </c>
      <c r="P242" s="171" t="n">
        <f aca="false">IF(P$236=0,"-",COUNTIFS(P$186:P$235,"&gt;34",P$186:P$235,"&lt;40"))</f>
        <v>0</v>
      </c>
      <c r="Q242" s="171" t="n">
        <f aca="false">IF(Q$236=0,"-",COUNTIFS(Q$186:Q$235,"&gt;34",Q$186:Q$235,"&lt;40"))</f>
        <v>0</v>
      </c>
      <c r="R242" s="171" t="n">
        <f aca="false">IF(R$236=0,"-",COUNTIFS(R$186:R$235,"&gt;34",R$186:R$235,"&lt;40"))</f>
        <v>0</v>
      </c>
      <c r="S242" s="171" t="n">
        <f aca="false">IF(S$236=0,"-",COUNTIFS(S$186:S$235,"&gt;34",S$186:S$235,"&lt;40"))</f>
        <v>0</v>
      </c>
      <c r="T242" s="171" t="n">
        <f aca="false">IF(T$236=0,"-",COUNTIFS(T$186:T$235,"&gt;34",T$186:T$235,"&lt;40"))</f>
        <v>0</v>
      </c>
      <c r="U242" s="171" t="n">
        <f aca="false">IF(U$236=0,"-",COUNTIFS(U$186:U$235,"&gt;34",U$186:U$235,"&lt;40"))</f>
        <v>0</v>
      </c>
      <c r="V242" s="171" t="n">
        <f aca="false">IF(V$236=0,"-",COUNTIFS(V$186:V$235,"&gt;34",V$186:V$235,"&lt;40"))</f>
        <v>0</v>
      </c>
      <c r="W242" s="171" t="n">
        <f aca="false">IF(W$236=0,"-",COUNTIFS(W$186:W$235,"&gt;34",W$186:W$235,"&lt;40"))</f>
        <v>0</v>
      </c>
      <c r="X242" s="171" t="n">
        <f aca="false">IF(X$236=0,"-",COUNTIFS(X$186:X$235,"&gt;34",X$186:X$235,"&lt;40"))</f>
        <v>0</v>
      </c>
      <c r="Y242" s="171" t="n">
        <f aca="false">IF(Y$236=0,"-",COUNTIFS(Y$186:Y$235,"&gt;34",Y$186:Y$235,"&lt;40"))</f>
        <v>0</v>
      </c>
      <c r="Z242" s="171" t="n">
        <f aca="false">IF(Z$236=0,"-",COUNTIFS(Z$186:Z$235,"&gt;34",Z$186:Z$235,"&lt;40"))</f>
        <v>0</v>
      </c>
      <c r="AA242" s="171" t="n">
        <f aca="false">IF(AA$236=0,"-",COUNTIFS(AA$186:AA$235,"&gt;34",AA$186:AA$235,"&lt;40"))</f>
        <v>0</v>
      </c>
      <c r="AB242" s="171" t="n">
        <f aca="false">IF(AB$236=0,"-",COUNTIFS(AB$186:AB$235,"&gt;34",AB$186:AB$235,"&lt;40"))</f>
        <v>0</v>
      </c>
      <c r="AC242" s="171" t="n">
        <f aca="false">IF(AC$236=0,"-",COUNTIFS(AC$186:AC$235,"&gt;34",AC$186:AC$235,"&lt;40"))</f>
        <v>0</v>
      </c>
      <c r="AD242" s="171" t="n">
        <f aca="false">IF(AD$236=0,"-",COUNTIFS(AD$186:AD$235,"&gt;34",AD$186:AD$235,"&lt;40"))</f>
        <v>0</v>
      </c>
      <c r="AE242" s="171" t="n">
        <f aca="false">IF(AE$236=0,"-",COUNTIFS(AE$186:AE$235,"&gt;34",AE$186:AE$235,"&lt;40"))</f>
        <v>0</v>
      </c>
      <c r="AF242" s="171" t="n">
        <f aca="false">IF(AF$236=0,"-",COUNTIFS(AF$186:AF$235,"&gt;34",AF$186:AF$235,"&lt;40"))</f>
        <v>0</v>
      </c>
      <c r="AG242" s="171" t="n">
        <f aca="false">IF(AG$236=0,"-",COUNTIFS(AG$186:AG$235,"&gt;34",AG$186:AG$235,"&lt;40"))</f>
        <v>0</v>
      </c>
      <c r="AH242" s="171" t="n">
        <f aca="false">IF(AH$236=0,"-",COUNTIFS(AH$186:AH$235,"&gt;34",AH$186:AH$235,"&lt;40"))</f>
        <v>0</v>
      </c>
      <c r="AI242" s="171" t="n">
        <f aca="false">IF(AI$236=0,"-",COUNTIFS(AI$186:AI$235,"&gt;34",AI$186:AI$235,"&lt;40"))</f>
        <v>0</v>
      </c>
      <c r="AJ242" s="171" t="n">
        <f aca="false">IF(AJ$236=0,"-",COUNTIFS(AJ$186:AJ$235,"&gt;34",AJ$186:AJ$235,"&lt;40"))</f>
        <v>0</v>
      </c>
      <c r="AK242" s="171" t="n">
        <f aca="false">IF(AK$236=0,"-",COUNTIFS(AK$186:AK$235,"&gt;34",AK$186:AK$235,"&lt;40"))</f>
        <v>0</v>
      </c>
      <c r="AL242" s="171" t="n">
        <f aca="false">IF(AL$236=0,"-",COUNTIFS(AL$186:AL$235,"&gt;34",AL$186:AL$235,"&lt;40"))</f>
        <v>0</v>
      </c>
      <c r="AM242" s="299"/>
      <c r="AN242" s="201"/>
      <c r="AO242" s="201"/>
      <c r="AP242" s="201"/>
      <c r="AQ242" s="201"/>
      <c r="AR242" s="201"/>
      <c r="AS242" s="201"/>
      <c r="AT242" s="201"/>
      <c r="AU242" s="201"/>
      <c r="AV242" s="201"/>
      <c r="AW242" s="201"/>
      <c r="AX242" s="201"/>
      <c r="AY242" s="201"/>
      <c r="AZ242" s="201"/>
      <c r="BA242" s="201"/>
      <c r="BB242" s="201"/>
      <c r="BC242" s="201"/>
      <c r="BD242" s="201"/>
      <c r="BE242" s="201"/>
      <c r="BF242" s="201"/>
      <c r="BG242" s="201"/>
      <c r="BH242" s="201"/>
      <c r="BI242" s="201"/>
      <c r="BJ242" s="201"/>
      <c r="BK242" s="201"/>
      <c r="BL242" s="201"/>
      <c r="BM242" s="201"/>
      <c r="BN242" s="201"/>
      <c r="BO242" s="201"/>
      <c r="BP242" s="201"/>
      <c r="BQ242" s="201"/>
      <c r="BR242" s="201"/>
      <c r="BS242" s="201"/>
      <c r="BT242" s="201"/>
      <c r="BU242" s="201"/>
      <c r="BV242" s="201"/>
      <c r="BW242" s="201"/>
      <c r="BX242" s="201"/>
      <c r="BY242" s="201"/>
      <c r="BZ242" s="201"/>
      <c r="CA242" s="201"/>
      <c r="CB242" s="201"/>
      <c r="CC242" s="201"/>
      <c r="CD242" s="201"/>
      <c r="CE242" s="201"/>
    </row>
    <row r="243" customFormat="false" ht="12.65" hidden="false" customHeight="false" outlineLevel="0" collapsed="false">
      <c r="A243" s="203"/>
      <c r="B243" s="208" t="s">
        <v>102</v>
      </c>
      <c r="C243" s="211"/>
      <c r="D243" s="271"/>
      <c r="E243" s="171" t="n">
        <f aca="false">IF(E$236=0,"-",COUNTIFS(E$186:E$235,"&gt;19",E$186:E$235,"&lt;35"))</f>
        <v>0</v>
      </c>
      <c r="F243" s="171" t="n">
        <f aca="false">IF(F$236=0,"-",COUNTIFS(F$186:F$235,"&gt;19",F$186:F$235,"&lt;35"))</f>
        <v>0</v>
      </c>
      <c r="G243" s="171" t="n">
        <f aca="false">IF(G$236=0,"-",COUNTIFS(G$186:G$235,"&gt;19",G$186:G$235,"&lt;35"))</f>
        <v>0</v>
      </c>
      <c r="H243" s="171" t="n">
        <f aca="false">IF(H$236=0,"-",COUNTIFS(H$186:H$235,"&gt;19",H$186:H$235,"&lt;35"))</f>
        <v>0</v>
      </c>
      <c r="I243" s="171" t="n">
        <f aca="false">IF(I$236=0,"-",COUNTIFS(I$186:I$235,"&gt;19",I$186:I$235,"&lt;35"))</f>
        <v>0</v>
      </c>
      <c r="J243" s="171" t="n">
        <f aca="false">IF(J$236=0,"-",COUNTIFS(J$186:J$235,"&gt;19",J$186:J$235,"&lt;35"))</f>
        <v>0</v>
      </c>
      <c r="K243" s="171" t="n">
        <f aca="false">IF(K$236=0,"-",COUNTIFS(K$186:K$235,"&gt;19",K$186:K$235,"&lt;35"))</f>
        <v>0</v>
      </c>
      <c r="L243" s="171" t="n">
        <f aca="false">IF(L$236=0,"-",COUNTIFS(L$186:L$235,"&gt;19",L$186:L$235,"&lt;35"))</f>
        <v>0</v>
      </c>
      <c r="M243" s="171" t="n">
        <f aca="false">IF(M$236=0,"-",COUNTIFS(M$186:M$235,"&gt;19",M$186:M$235,"&lt;35"))</f>
        <v>0</v>
      </c>
      <c r="N243" s="171" t="n">
        <f aca="false">IF(N$236=0,"-",COUNTIFS(N$186:N$235,"&gt;19",N$186:N$235,"&lt;35"))</f>
        <v>0</v>
      </c>
      <c r="O243" s="171" t="n">
        <f aca="false">IF(O$236=0,"-",COUNTIFS(O$186:O$235,"&gt;19",O$186:O$235,"&lt;35"))</f>
        <v>0</v>
      </c>
      <c r="P243" s="171" t="n">
        <f aca="false">IF(P$236=0,"-",COUNTIFS(P$186:P$235,"&gt;19",P$186:P$235,"&lt;35"))</f>
        <v>0</v>
      </c>
      <c r="Q243" s="171" t="n">
        <f aca="false">IF(Q$236=0,"-",COUNTIFS(Q$186:Q$235,"&gt;19",Q$186:Q$235,"&lt;35"))</f>
        <v>0</v>
      </c>
      <c r="R243" s="171" t="n">
        <f aca="false">IF(R$236=0,"-",COUNTIFS(R$186:R$235,"&gt;19",R$186:R$235,"&lt;35"))</f>
        <v>0</v>
      </c>
      <c r="S243" s="171" t="n">
        <f aca="false">IF(S$236=0,"-",COUNTIFS(S$186:S$235,"&gt;19",S$186:S$235,"&lt;35"))</f>
        <v>0</v>
      </c>
      <c r="T243" s="171" t="n">
        <f aca="false">IF(T$236=0,"-",COUNTIFS(T$186:T$235,"&gt;19",T$186:T$235,"&lt;35"))</f>
        <v>0</v>
      </c>
      <c r="U243" s="171" t="n">
        <f aca="false">IF(U$236=0,"-",COUNTIFS(U$186:U$235,"&gt;19",U$186:U$235,"&lt;35"))</f>
        <v>0</v>
      </c>
      <c r="V243" s="171" t="n">
        <f aca="false">IF(V$236=0,"-",COUNTIFS(V$186:V$235,"&gt;19",V$186:V$235,"&lt;35"))</f>
        <v>0</v>
      </c>
      <c r="W243" s="171" t="n">
        <f aca="false">IF(W$236=0,"-",COUNTIFS(W$186:W$235,"&gt;19",W$186:W$235,"&lt;35"))</f>
        <v>0</v>
      </c>
      <c r="X243" s="171" t="n">
        <f aca="false">IF(X$236=0,"-",COUNTIFS(X$186:X$235,"&gt;19",X$186:X$235,"&lt;35"))</f>
        <v>0</v>
      </c>
      <c r="Y243" s="171" t="n">
        <f aca="false">IF(Y$236=0,"-",COUNTIFS(Y$186:Y$235,"&gt;19",Y$186:Y$235,"&lt;35"))</f>
        <v>0</v>
      </c>
      <c r="Z243" s="171" t="n">
        <f aca="false">IF(Z$236=0,"-",COUNTIFS(Z$186:Z$235,"&gt;19",Z$186:Z$235,"&lt;35"))</f>
        <v>0</v>
      </c>
      <c r="AA243" s="171" t="n">
        <f aca="false">IF(AA$236=0,"-",COUNTIFS(AA$186:AA$235,"&gt;19",AA$186:AA$235,"&lt;35"))</f>
        <v>0</v>
      </c>
      <c r="AB243" s="171" t="n">
        <f aca="false">IF(AB$236=0,"-",COUNTIFS(AB$186:AB$235,"&gt;19",AB$186:AB$235,"&lt;35"))</f>
        <v>0</v>
      </c>
      <c r="AC243" s="171" t="n">
        <f aca="false">IF(AC$236=0,"-",COUNTIFS(AC$186:AC$235,"&gt;19",AC$186:AC$235,"&lt;35"))</f>
        <v>0</v>
      </c>
      <c r="AD243" s="171" t="n">
        <f aca="false">IF(AD$236=0,"-",COUNTIFS(AD$186:AD$235,"&gt;19",AD$186:AD$235,"&lt;35"))</f>
        <v>0</v>
      </c>
      <c r="AE243" s="171" t="n">
        <f aca="false">IF(AE$236=0,"-",COUNTIFS(AE$186:AE$235,"&gt;19",AE$186:AE$235,"&lt;35"))</f>
        <v>0</v>
      </c>
      <c r="AF243" s="171" t="n">
        <f aca="false">IF(AF$236=0,"-",COUNTIFS(AF$186:AF$235,"&gt;19",AF$186:AF$235,"&lt;35"))</f>
        <v>0</v>
      </c>
      <c r="AG243" s="171" t="n">
        <f aca="false">IF(AG$236=0,"-",COUNTIFS(AG$186:AG$235,"&gt;19",AG$186:AG$235,"&lt;35"))</f>
        <v>0</v>
      </c>
      <c r="AH243" s="171" t="n">
        <f aca="false">IF(AH$236=0,"-",COUNTIFS(AH$186:AH$235,"&gt;19",AH$186:AH$235,"&lt;35"))</f>
        <v>0</v>
      </c>
      <c r="AI243" s="171" t="n">
        <f aca="false">IF(AI$236=0,"-",COUNTIFS(AI$186:AI$235,"&gt;19",AI$186:AI$235,"&lt;35"))</f>
        <v>0</v>
      </c>
      <c r="AJ243" s="171" t="n">
        <f aca="false">IF(AJ$236=0,"-",COUNTIFS(AJ$186:AJ$235,"&gt;19",AJ$186:AJ$235,"&lt;35"))</f>
        <v>0</v>
      </c>
      <c r="AK243" s="171" t="n">
        <f aca="false">IF(AK$236=0,"-",COUNTIFS(AK$186:AK$235,"&gt;19",AK$186:AK$235,"&lt;35"))</f>
        <v>0</v>
      </c>
      <c r="AL243" s="171" t="n">
        <f aca="false">IF(AL$236=0,"-",COUNTIFS(AL$186:AL$235,"&gt;19",AL$186:AL$235,"&lt;35"))</f>
        <v>0</v>
      </c>
      <c r="AM243" s="299"/>
      <c r="AN243" s="201"/>
      <c r="AO243" s="201"/>
      <c r="AP243" s="201"/>
      <c r="AQ243" s="201"/>
      <c r="AR243" s="201"/>
      <c r="AS243" s="201"/>
      <c r="AT243" s="201"/>
      <c r="AU243" s="201"/>
      <c r="AV243" s="201"/>
      <c r="AW243" s="201"/>
      <c r="AX243" s="201"/>
      <c r="AY243" s="201"/>
      <c r="AZ243" s="201"/>
      <c r="BA243" s="201"/>
      <c r="BB243" s="201"/>
      <c r="BC243" s="201"/>
      <c r="BD243" s="201"/>
      <c r="BE243" s="201"/>
      <c r="BF243" s="201"/>
      <c r="BG243" s="201"/>
      <c r="BH243" s="201"/>
      <c r="BI243" s="201"/>
      <c r="BJ243" s="201"/>
      <c r="BK243" s="201"/>
      <c r="BL243" s="201"/>
      <c r="BM243" s="201"/>
      <c r="BN243" s="201"/>
      <c r="BO243" s="201"/>
      <c r="BP243" s="201"/>
      <c r="BQ243" s="201"/>
      <c r="BR243" s="201"/>
      <c r="BS243" s="201"/>
      <c r="BT243" s="201"/>
      <c r="BU243" s="201"/>
      <c r="BV243" s="201"/>
      <c r="BW243" s="201"/>
      <c r="BX243" s="201"/>
      <c r="BY243" s="201"/>
      <c r="BZ243" s="201"/>
      <c r="CA243" s="201"/>
      <c r="CB243" s="201"/>
      <c r="CC243" s="201"/>
      <c r="CD243" s="201"/>
      <c r="CE243" s="201"/>
    </row>
    <row r="244" customFormat="false" ht="12.65" hidden="false" customHeight="false" outlineLevel="0" collapsed="false">
      <c r="A244" s="203"/>
      <c r="B244" s="212" t="s">
        <v>103</v>
      </c>
      <c r="C244" s="215"/>
      <c r="D244" s="272"/>
      <c r="E244" s="171" t="n">
        <f aca="false">IF(E$236=0,"-",COUNTIFS(E$186:E$235,"&gt;9",E$186:E$235,"&lt;20"))</f>
        <v>0</v>
      </c>
      <c r="F244" s="171" t="n">
        <f aca="false">IF(F$236=0,"-",COUNTIFS(F$186:F$235,"&gt;9",F$186:F$235,"&lt;20"))</f>
        <v>0</v>
      </c>
      <c r="G244" s="171" t="n">
        <f aca="false">IF(G$236=0,"-",COUNTIFS(G$186:G$235,"&gt;9",G$186:G$235,"&lt;20"))</f>
        <v>0</v>
      </c>
      <c r="H244" s="171" t="n">
        <f aca="false">IF(H$236=0,"-",COUNTIFS(H$186:H$235,"&gt;9",H$186:H$235,"&lt;20"))</f>
        <v>0</v>
      </c>
      <c r="I244" s="171" t="n">
        <f aca="false">IF(I$236=0,"-",COUNTIFS(I$186:I$235,"&gt;9",I$186:I$235,"&lt;20"))</f>
        <v>0</v>
      </c>
      <c r="J244" s="171" t="n">
        <f aca="false">IF(J$236=0,"-",COUNTIFS(J$186:J$235,"&gt;9",J$186:J$235,"&lt;20"))</f>
        <v>0</v>
      </c>
      <c r="K244" s="171" t="n">
        <f aca="false">IF(K$236=0,"-",COUNTIFS(K$186:K$235,"&gt;9",K$186:K$235,"&lt;20"))</f>
        <v>0</v>
      </c>
      <c r="L244" s="171" t="n">
        <f aca="false">IF(L$236=0,"-",COUNTIFS(L$186:L$235,"&gt;9",L$186:L$235,"&lt;20"))</f>
        <v>0</v>
      </c>
      <c r="M244" s="171" t="n">
        <f aca="false">IF(M$236=0,"-",COUNTIFS(M$186:M$235,"&gt;9",M$186:M$235,"&lt;20"))</f>
        <v>0</v>
      </c>
      <c r="N244" s="171" t="n">
        <f aca="false">IF(N$236=0,"-",COUNTIFS(N$186:N$235,"&gt;9",N$186:N$235,"&lt;20"))</f>
        <v>0</v>
      </c>
      <c r="O244" s="171" t="n">
        <f aca="false">IF(O$236=0,"-",COUNTIFS(O$186:O$235,"&gt;9",O$186:O$235,"&lt;20"))</f>
        <v>0</v>
      </c>
      <c r="P244" s="171" t="n">
        <f aca="false">IF(P$236=0,"-",COUNTIFS(P$186:P$235,"&gt;9",P$186:P$235,"&lt;20"))</f>
        <v>0</v>
      </c>
      <c r="Q244" s="171" t="n">
        <f aca="false">IF(Q$236=0,"-",COUNTIFS(Q$186:Q$235,"&gt;9",Q$186:Q$235,"&lt;20"))</f>
        <v>0</v>
      </c>
      <c r="R244" s="171" t="n">
        <f aca="false">IF(R$236=0,"-",COUNTIFS(R$186:R$235,"&gt;9",R$186:R$235,"&lt;20"))</f>
        <v>0</v>
      </c>
      <c r="S244" s="171" t="n">
        <f aca="false">IF(S$236=0,"-",COUNTIFS(S$186:S$235,"&gt;9",S$186:S$235,"&lt;20"))</f>
        <v>0</v>
      </c>
      <c r="T244" s="171" t="n">
        <f aca="false">IF(T$236=0,"-",COUNTIFS(T$186:T$235,"&gt;9",T$186:T$235,"&lt;20"))</f>
        <v>0</v>
      </c>
      <c r="U244" s="171" t="n">
        <f aca="false">IF(U$236=0,"-",COUNTIFS(U$186:U$235,"&gt;9",U$186:U$235,"&lt;20"))</f>
        <v>0</v>
      </c>
      <c r="V244" s="171" t="n">
        <f aca="false">IF(V$236=0,"-",COUNTIFS(V$186:V$235,"&gt;9",V$186:V$235,"&lt;20"))</f>
        <v>0</v>
      </c>
      <c r="W244" s="171" t="n">
        <f aca="false">IF(W$236=0,"-",COUNTIFS(W$186:W$235,"&gt;9",W$186:W$235,"&lt;20"))</f>
        <v>0</v>
      </c>
      <c r="X244" s="171" t="n">
        <f aca="false">IF(X$236=0,"-",COUNTIFS(X$186:X$235,"&gt;9",X$186:X$235,"&lt;20"))</f>
        <v>0</v>
      </c>
      <c r="Y244" s="171" t="n">
        <f aca="false">IF(Y$236=0,"-",COUNTIFS(Y$186:Y$235,"&gt;9",Y$186:Y$235,"&lt;20"))</f>
        <v>0</v>
      </c>
      <c r="Z244" s="171" t="n">
        <f aca="false">IF(Z$236=0,"-",COUNTIFS(Z$186:Z$235,"&gt;9",Z$186:Z$235,"&lt;20"))</f>
        <v>0</v>
      </c>
      <c r="AA244" s="171" t="n">
        <f aca="false">IF(AA$236=0,"-",COUNTIFS(AA$186:AA$235,"&gt;9",AA$186:AA$235,"&lt;20"))</f>
        <v>0</v>
      </c>
      <c r="AB244" s="171" t="n">
        <f aca="false">IF(AB$236=0,"-",COUNTIFS(AB$186:AB$235,"&gt;9",AB$186:AB$235,"&lt;20"))</f>
        <v>0</v>
      </c>
      <c r="AC244" s="171" t="n">
        <f aca="false">IF(AC$236=0,"-",COUNTIFS(AC$186:AC$235,"&gt;9",AC$186:AC$235,"&lt;20"))</f>
        <v>0</v>
      </c>
      <c r="AD244" s="171" t="n">
        <f aca="false">IF(AD$236=0,"-",COUNTIFS(AD$186:AD$235,"&gt;9",AD$186:AD$235,"&lt;20"))</f>
        <v>0</v>
      </c>
      <c r="AE244" s="171" t="n">
        <f aca="false">IF(AE$236=0,"-",COUNTIFS(AE$186:AE$235,"&gt;9",AE$186:AE$235,"&lt;20"))</f>
        <v>0</v>
      </c>
      <c r="AF244" s="171" t="n">
        <f aca="false">IF(AF$236=0,"-",COUNTIFS(AF$186:AF$235,"&gt;9",AF$186:AF$235,"&lt;20"))</f>
        <v>0</v>
      </c>
      <c r="AG244" s="171" t="n">
        <f aca="false">IF(AG$236=0,"-",COUNTIFS(AG$186:AG$235,"&gt;9",AG$186:AG$235,"&lt;20"))</f>
        <v>0</v>
      </c>
      <c r="AH244" s="171" t="n">
        <f aca="false">IF(AH$236=0,"-",COUNTIFS(AH$186:AH$235,"&gt;9",AH$186:AH$235,"&lt;20"))</f>
        <v>0</v>
      </c>
      <c r="AI244" s="171" t="n">
        <f aca="false">IF(AI$236=0,"-",COUNTIFS(AI$186:AI$235,"&gt;9",AI$186:AI$235,"&lt;20"))</f>
        <v>0</v>
      </c>
      <c r="AJ244" s="171" t="n">
        <f aca="false">IF(AJ$236=0,"-",COUNTIFS(AJ$186:AJ$235,"&gt;9",AJ$186:AJ$235,"&lt;20"))</f>
        <v>0</v>
      </c>
      <c r="AK244" s="171" t="n">
        <f aca="false">IF(AK$236=0,"-",COUNTIFS(AK$186:AK$235,"&gt;9",AK$186:AK$235,"&lt;20"))</f>
        <v>0</v>
      </c>
      <c r="AL244" s="171" t="n">
        <f aca="false">IF(AL$236=0,"-",COUNTIFS(AL$186:AL$235,"&gt;9",AL$186:AL$235,"&lt;20"))</f>
        <v>0</v>
      </c>
      <c r="AM244" s="299"/>
      <c r="AN244" s="201"/>
      <c r="AO244" s="201"/>
      <c r="AP244" s="201"/>
      <c r="AQ244" s="201"/>
      <c r="AR244" s="201"/>
      <c r="AS244" s="201"/>
      <c r="AT244" s="201"/>
      <c r="AU244" s="201"/>
      <c r="AV244" s="201"/>
      <c r="AW244" s="201"/>
      <c r="AX244" s="201"/>
      <c r="AY244" s="201"/>
      <c r="AZ244" s="201"/>
      <c r="BA244" s="201"/>
      <c r="BB244" s="201"/>
      <c r="BC244" s="201"/>
      <c r="BD244" s="201"/>
      <c r="BE244" s="201"/>
      <c r="BF244" s="201"/>
      <c r="BG244" s="201"/>
      <c r="BH244" s="201"/>
      <c r="BI244" s="201"/>
      <c r="BJ244" s="201"/>
      <c r="BK244" s="201"/>
      <c r="BL244" s="201"/>
      <c r="BM244" s="201"/>
      <c r="BN244" s="201"/>
      <c r="BO244" s="201"/>
      <c r="BP244" s="201"/>
      <c r="BQ244" s="201"/>
      <c r="BR244" s="201"/>
      <c r="BS244" s="201"/>
      <c r="BT244" s="201"/>
      <c r="BU244" s="201"/>
      <c r="BV244" s="201"/>
      <c r="BW244" s="201"/>
      <c r="BX244" s="201"/>
      <c r="BY244" s="201"/>
      <c r="BZ244" s="201"/>
      <c r="CA244" s="201"/>
      <c r="CB244" s="201"/>
      <c r="CC244" s="201"/>
      <c r="CD244" s="201"/>
      <c r="CE244" s="201"/>
    </row>
    <row r="245" customFormat="false" ht="12.65" hidden="false" customHeight="false" outlineLevel="0" collapsed="false">
      <c r="A245" s="203"/>
      <c r="B245" s="204" t="s">
        <v>104</v>
      </c>
      <c r="C245" s="207"/>
      <c r="D245" s="270"/>
      <c r="E245" s="171" t="n">
        <f aca="false">IF(E$236=0,"-",COUNTIFS(E$186:E$235,"&gt;=0",E$186:E$235,"&lt;10"))</f>
        <v>0</v>
      </c>
      <c r="F245" s="171" t="n">
        <f aca="false">IF(F$236=0,"-",COUNTIFS(F$186:F$235,"&gt;=0",F$186:F$235,"&lt;10"))</f>
        <v>0</v>
      </c>
      <c r="G245" s="171" t="n">
        <f aca="false">IF(G$236=0,"-",COUNTIFS(G$186:G$235,"&gt;=0",G$186:G$235,"&lt;10"))</f>
        <v>0</v>
      </c>
      <c r="H245" s="171" t="n">
        <f aca="false">IF(H$236=0,"-",COUNTIFS(H$186:H$235,"&gt;=0",H$186:H$235,"&lt;10"))</f>
        <v>0</v>
      </c>
      <c r="I245" s="171" t="n">
        <f aca="false">IF(I$236=0,"-",COUNTIFS(I$186:I$235,"&gt;=0",I$186:I$235,"&lt;10"))</f>
        <v>0</v>
      </c>
      <c r="J245" s="171" t="n">
        <f aca="false">IF(J$236=0,"-",COUNTIFS(J$186:J$235,"&gt;=0",J$186:J$235,"&lt;10"))</f>
        <v>0</v>
      </c>
      <c r="K245" s="171" t="n">
        <f aca="false">IF(K$236=0,"-",COUNTIFS(K$186:K$235,"&gt;=0",K$186:K$235,"&lt;10"))</f>
        <v>0</v>
      </c>
      <c r="L245" s="171" t="n">
        <f aca="false">IF(L$236=0,"-",COUNTIFS(L$186:L$235,"&gt;=0",L$186:L$235,"&lt;10"))</f>
        <v>0</v>
      </c>
      <c r="M245" s="171" t="n">
        <f aca="false">IF(M$236=0,"-",COUNTIFS(M$186:M$235,"&gt;=0",M$186:M$235,"&lt;10"))</f>
        <v>0</v>
      </c>
      <c r="N245" s="171" t="n">
        <f aca="false">IF(N$236=0,"-",COUNTIFS(N$186:N$235,"&gt;=0",N$186:N$235,"&lt;10"))</f>
        <v>0</v>
      </c>
      <c r="O245" s="171" t="n">
        <f aca="false">IF(O$236=0,"-",COUNTIFS(O$186:O$235,"&gt;=0",O$186:O$235,"&lt;10"))</f>
        <v>0</v>
      </c>
      <c r="P245" s="171" t="n">
        <f aca="false">IF(P$236=0,"-",COUNTIFS(P$186:P$235,"&gt;=0",P$186:P$235,"&lt;10"))</f>
        <v>0</v>
      </c>
      <c r="Q245" s="171" t="n">
        <f aca="false">IF(Q$236=0,"-",COUNTIFS(Q$186:Q$235,"&gt;=0",Q$186:Q$235,"&lt;10"))</f>
        <v>0</v>
      </c>
      <c r="R245" s="171" t="n">
        <f aca="false">IF(R$236=0,"-",COUNTIFS(R$186:R$235,"&gt;=0",R$186:R$235,"&lt;10"))</f>
        <v>0</v>
      </c>
      <c r="S245" s="171" t="n">
        <f aca="false">IF(S$236=0,"-",COUNTIFS(S$186:S$235,"&gt;=0",S$186:S$235,"&lt;10"))</f>
        <v>0</v>
      </c>
      <c r="T245" s="171" t="n">
        <f aca="false">IF(T$236=0,"-",COUNTIFS(T$186:T$235,"&gt;=0",T$186:T$235,"&lt;10"))</f>
        <v>0</v>
      </c>
      <c r="U245" s="171" t="n">
        <f aca="false">IF(U$236=0,"-",COUNTIFS(U$186:U$235,"&gt;=0",U$186:U$235,"&lt;10"))</f>
        <v>0</v>
      </c>
      <c r="V245" s="171" t="n">
        <f aca="false">IF(V$236=0,"-",COUNTIFS(V$186:V$235,"&gt;=0",V$186:V$235,"&lt;10"))</f>
        <v>0</v>
      </c>
      <c r="W245" s="171" t="n">
        <f aca="false">IF(W$236=0,"-",COUNTIFS(W$186:W$235,"&gt;=0",W$186:W$235,"&lt;10"))</f>
        <v>0</v>
      </c>
      <c r="X245" s="171" t="n">
        <f aca="false">IF(X$236=0,"-",COUNTIFS(X$186:X$235,"&gt;=0",X$186:X$235,"&lt;10"))</f>
        <v>0</v>
      </c>
      <c r="Y245" s="171" t="n">
        <f aca="false">IF(Y$236=0,"-",COUNTIFS(Y$186:Y$235,"&gt;=0",Y$186:Y$235,"&lt;10"))</f>
        <v>0</v>
      </c>
      <c r="Z245" s="171" t="n">
        <f aca="false">IF(Z$236=0,"-",COUNTIFS(Z$186:Z$235,"&gt;=0",Z$186:Z$235,"&lt;10"))</f>
        <v>0</v>
      </c>
      <c r="AA245" s="171" t="n">
        <f aca="false">IF(AA$236=0,"-",COUNTIFS(AA$186:AA$235,"&gt;=0",AA$186:AA$235,"&lt;10"))</f>
        <v>0</v>
      </c>
      <c r="AB245" s="171" t="n">
        <f aca="false">IF(AB$236=0,"-",COUNTIFS(AB$186:AB$235,"&gt;=0",AB$186:AB$235,"&lt;10"))</f>
        <v>0</v>
      </c>
      <c r="AC245" s="171" t="n">
        <f aca="false">IF(AC$236=0,"-",COUNTIFS(AC$186:AC$235,"&gt;=0",AC$186:AC$235,"&lt;10"))</f>
        <v>0</v>
      </c>
      <c r="AD245" s="171" t="n">
        <f aca="false">IF(AD$236=0,"-",COUNTIFS(AD$186:AD$235,"&gt;=0",AD$186:AD$235,"&lt;10"))</f>
        <v>0</v>
      </c>
      <c r="AE245" s="171" t="n">
        <f aca="false">IF(AE$236=0,"-",COUNTIFS(AE$186:AE$235,"&gt;=0",AE$186:AE$235,"&lt;10"))</f>
        <v>0</v>
      </c>
      <c r="AF245" s="171" t="n">
        <f aca="false">IF(AF$236=0,"-",COUNTIFS(AF$186:AF$235,"&gt;=0",AF$186:AF$235,"&lt;10"))</f>
        <v>0</v>
      </c>
      <c r="AG245" s="171" t="n">
        <f aca="false">IF(AG$236=0,"-",COUNTIFS(AG$186:AG$235,"&gt;=0",AG$186:AG$235,"&lt;10"))</f>
        <v>0</v>
      </c>
      <c r="AH245" s="171" t="n">
        <f aca="false">IF(AH$236=0,"-",COUNTIFS(AH$186:AH$235,"&gt;=0",AH$186:AH$235,"&lt;10"))</f>
        <v>0</v>
      </c>
      <c r="AI245" s="171" t="n">
        <f aca="false">IF(AI$236=0,"-",COUNTIFS(AI$186:AI$235,"&gt;=0",AI$186:AI$235,"&lt;10"))</f>
        <v>0</v>
      </c>
      <c r="AJ245" s="171" t="n">
        <f aca="false">IF(AJ$236=0,"-",COUNTIFS(AJ$186:AJ$235,"&gt;=0",AJ$186:AJ$235,"&lt;10"))</f>
        <v>0</v>
      </c>
      <c r="AK245" s="171" t="n">
        <f aca="false">IF(AK$236=0,"-",COUNTIFS(AK$186:AK$235,"&gt;=0",AK$186:AK$235,"&lt;10"))</f>
        <v>0</v>
      </c>
      <c r="AL245" s="171" t="n">
        <f aca="false">IF(AL$236=0,"-",COUNTIFS(AL$186:AL$235,"&gt;=0",AL$186:AL$235,"&lt;10"))</f>
        <v>0</v>
      </c>
      <c r="AM245" s="299"/>
      <c r="AN245" s="201"/>
      <c r="AO245" s="201"/>
      <c r="AP245" s="201"/>
      <c r="AQ245" s="201"/>
      <c r="AR245" s="201"/>
      <c r="AS245" s="201"/>
      <c r="AT245" s="201"/>
      <c r="AU245" s="201"/>
      <c r="AV245" s="201"/>
      <c r="AW245" s="201"/>
      <c r="AX245" s="201"/>
      <c r="AY245" s="201"/>
      <c r="AZ245" s="201"/>
      <c r="BA245" s="201"/>
      <c r="BB245" s="201"/>
      <c r="BC245" s="201"/>
      <c r="BD245" s="201"/>
      <c r="BE245" s="201"/>
      <c r="BF245" s="201"/>
      <c r="BG245" s="201"/>
      <c r="BH245" s="201"/>
      <c r="BI245" s="201"/>
      <c r="BJ245" s="201"/>
      <c r="BK245" s="201"/>
      <c r="BL245" s="201"/>
      <c r="BM245" s="201"/>
      <c r="BN245" s="201"/>
      <c r="BO245" s="201"/>
      <c r="BP245" s="201"/>
      <c r="BQ245" s="201"/>
      <c r="BR245" s="201"/>
      <c r="BS245" s="201"/>
      <c r="BT245" s="201"/>
      <c r="BU245" s="201"/>
      <c r="BV245" s="201"/>
      <c r="BW245" s="201"/>
      <c r="BX245" s="201"/>
      <c r="BY245" s="201"/>
      <c r="BZ245" s="201"/>
      <c r="CA245" s="201"/>
      <c r="CB245" s="201"/>
      <c r="CC245" s="201"/>
      <c r="CD245" s="201"/>
      <c r="CE245" s="201"/>
    </row>
    <row r="246" customFormat="false" ht="15" hidden="false" customHeight="false" outlineLevel="0" collapsed="false">
      <c r="A246" s="203"/>
      <c r="B246" s="216" t="s">
        <v>105</v>
      </c>
      <c r="C246" s="219"/>
      <c r="D246" s="273"/>
      <c r="E246" s="171" t="n">
        <f aca="false">IF(E$236=0,"-",SUM(E238:E245))</f>
        <v>0</v>
      </c>
      <c r="F246" s="171" t="n">
        <f aca="false">IF(F$236=0,"-",SUM(F238:F245))</f>
        <v>0</v>
      </c>
      <c r="G246" s="171" t="n">
        <f aca="false">IF(G$236=0,"-",SUM(G238:G245))</f>
        <v>0</v>
      </c>
      <c r="H246" s="171" t="n">
        <f aca="false">IF(H$236=0,"-",SUM(H238:H245))</f>
        <v>0</v>
      </c>
      <c r="I246" s="171" t="n">
        <f aca="false">IF(I$236=0,"-",SUM(I238:I245))</f>
        <v>0</v>
      </c>
      <c r="J246" s="171" t="n">
        <f aca="false">IF(J$236=0,"-",SUM(J238:J245))</f>
        <v>0</v>
      </c>
      <c r="K246" s="171" t="n">
        <f aca="false">IF(K$236=0,"-",SUM(K238:K245))</f>
        <v>0</v>
      </c>
      <c r="L246" s="171" t="n">
        <f aca="false">IF(L$236=0,"-",SUM(L238:L245))</f>
        <v>0</v>
      </c>
      <c r="M246" s="171" t="n">
        <f aca="false">IF(M$236=0,"-",SUM(M238:M245))</f>
        <v>0</v>
      </c>
      <c r="N246" s="171" t="n">
        <f aca="false">IF(N$236=0,"-",SUM(N238:N245))</f>
        <v>0</v>
      </c>
      <c r="O246" s="171" t="n">
        <f aca="false">IF(O$236=0,"-",SUM(O238:O245))</f>
        <v>0</v>
      </c>
      <c r="P246" s="171" t="n">
        <f aca="false">IF(P$236=0,"-",SUM(P238:P245))</f>
        <v>0</v>
      </c>
      <c r="Q246" s="171" t="n">
        <f aca="false">IF(Q$236=0,"-",SUM(Q238:Q245))</f>
        <v>0</v>
      </c>
      <c r="R246" s="171" t="n">
        <f aca="false">IF(R$236=0,"-",SUM(R238:R245))</f>
        <v>0</v>
      </c>
      <c r="S246" s="171" t="n">
        <f aca="false">IF(S$236=0,"-",SUM(S238:S245))</f>
        <v>0</v>
      </c>
      <c r="T246" s="171" t="n">
        <f aca="false">IF(T$236=0,"-",SUM(T238:T245))</f>
        <v>0</v>
      </c>
      <c r="U246" s="171" t="n">
        <f aca="false">IF(U$236=0,"-",SUM(U238:U245))</f>
        <v>0</v>
      </c>
      <c r="V246" s="171" t="n">
        <f aca="false">IF(V$236=0,"-",SUM(V238:V245))</f>
        <v>0</v>
      </c>
      <c r="W246" s="171" t="n">
        <f aca="false">IF(W$236=0,"-",SUM(W238:W245))</f>
        <v>0</v>
      </c>
      <c r="X246" s="171" t="n">
        <f aca="false">IF(X$236=0,"-",SUM(X238:X245))</f>
        <v>0</v>
      </c>
      <c r="Y246" s="171" t="n">
        <f aca="false">IF(Y$236=0,"-",SUM(Y238:Y245))</f>
        <v>0</v>
      </c>
      <c r="Z246" s="171" t="n">
        <f aca="false">IF(Z$236=0,"-",SUM(Z238:Z245))</f>
        <v>0</v>
      </c>
      <c r="AA246" s="171" t="n">
        <f aca="false">IF(AA$236=0,"-",SUM(AA238:AA245))</f>
        <v>0</v>
      </c>
      <c r="AB246" s="171" t="n">
        <f aca="false">IF(AB$236=0,"-",SUM(AB238:AB245))</f>
        <v>0</v>
      </c>
      <c r="AC246" s="171" t="n">
        <f aca="false">IF(AC$236=0,"-",SUM(AC238:AC245))</f>
        <v>0</v>
      </c>
      <c r="AD246" s="171" t="n">
        <f aca="false">IF(AD$236=0,"-",SUM(AD238:AD245))</f>
        <v>0</v>
      </c>
      <c r="AE246" s="171" t="n">
        <f aca="false">IF(AE$236=0,"-",SUM(AE238:AE245))</f>
        <v>0</v>
      </c>
      <c r="AF246" s="171" t="n">
        <f aca="false">IF(AF$236=0,"-",SUM(AF238:AF245))</f>
        <v>0</v>
      </c>
      <c r="AG246" s="171" t="n">
        <f aca="false">IF(AG$236=0,"-",SUM(AG238:AG245))</f>
        <v>0</v>
      </c>
      <c r="AH246" s="171" t="n">
        <f aca="false">IF(AH$236=0,"-",SUM(AH238:AH245))</f>
        <v>0</v>
      </c>
      <c r="AI246" s="171" t="n">
        <f aca="false">IF(AI$236=0,"-",SUM(AI238:AI245))</f>
        <v>0</v>
      </c>
      <c r="AJ246" s="171" t="n">
        <f aca="false">IF(AJ$236=0,"-",SUM(AJ238:AJ245))</f>
        <v>0</v>
      </c>
      <c r="AK246" s="171" t="n">
        <f aca="false">IF(AK$236=0,"-",SUM(AK238:AK245))</f>
        <v>0</v>
      </c>
      <c r="AL246" s="171" t="n">
        <f aca="false">IF(AL$236=0,"-",SUM(AL238:AL245))</f>
        <v>0</v>
      </c>
      <c r="AM246" s="299"/>
      <c r="AN246" s="201"/>
      <c r="AO246" s="201"/>
      <c r="AP246" s="201"/>
      <c r="AQ246" s="201"/>
      <c r="AR246" s="201"/>
      <c r="AS246" s="201"/>
      <c r="AT246" s="201"/>
      <c r="AU246" s="201"/>
      <c r="AV246" s="201"/>
      <c r="AW246" s="201"/>
      <c r="AX246" s="201"/>
      <c r="AY246" s="201"/>
      <c r="AZ246" s="201"/>
      <c r="BA246" s="201"/>
      <c r="BB246" s="201"/>
      <c r="BC246" s="201"/>
      <c r="BD246" s="201"/>
      <c r="BE246" s="201"/>
      <c r="BF246" s="201"/>
      <c r="BG246" s="201"/>
      <c r="BH246" s="201"/>
      <c r="BI246" s="201"/>
      <c r="BJ246" s="201"/>
      <c r="BK246" s="201"/>
      <c r="BL246" s="201"/>
      <c r="BM246" s="201"/>
      <c r="BN246" s="201"/>
      <c r="BO246" s="201"/>
      <c r="BP246" s="201"/>
      <c r="BQ246" s="201"/>
      <c r="BR246" s="201"/>
      <c r="BS246" s="201"/>
      <c r="BT246" s="201"/>
      <c r="BU246" s="201"/>
      <c r="BV246" s="201"/>
      <c r="BW246" s="201"/>
      <c r="BX246" s="201"/>
      <c r="BY246" s="201"/>
      <c r="BZ246" s="201"/>
      <c r="CA246" s="201"/>
      <c r="CB246" s="201"/>
      <c r="CC246" s="201"/>
      <c r="CD246" s="201"/>
      <c r="CE246" s="201"/>
    </row>
    <row r="247" customFormat="false" ht="15" hidden="false" customHeight="false" outlineLevel="0" collapsed="false">
      <c r="A247" s="203"/>
      <c r="B247" s="216" t="s">
        <v>7</v>
      </c>
      <c r="C247" s="219"/>
      <c r="D247" s="273"/>
      <c r="E247" s="171" t="str">
        <f aca="false">IF(OR($B$186="",E236=0),"-",50-COUNTIF($B$186:$B$235,""))</f>
        <v>-</v>
      </c>
      <c r="F247" s="171" t="str">
        <f aca="false">IF(OR($B$186="",F236=0),"-",50-COUNTIF($B$186:$B$235,""))</f>
        <v>-</v>
      </c>
      <c r="G247" s="171" t="str">
        <f aca="false">IF(OR($B$186="",G236=0),"-",50-COUNTIF($B$186:$B$235,""))</f>
        <v>-</v>
      </c>
      <c r="H247" s="171" t="str">
        <f aca="false">IF(OR($B$186="",H236=0),"-",50-COUNTIF($B$186:$B$235,""))</f>
        <v>-</v>
      </c>
      <c r="I247" s="171" t="str">
        <f aca="false">IF(OR($B$186="",I236=0),"-",50-COUNTIF($B$186:$B$235,""))</f>
        <v>-</v>
      </c>
      <c r="J247" s="171" t="str">
        <f aca="false">IF(OR($B$186="",J236=0),"-",50-COUNTIF($B$186:$B$235,""))</f>
        <v>-</v>
      </c>
      <c r="K247" s="171" t="str">
        <f aca="false">IF(OR($B$186="",K236=0),"-",50-COUNTIF($B$186:$B$235,""))</f>
        <v>-</v>
      </c>
      <c r="L247" s="171" t="str">
        <f aca="false">IF(OR($B$186="",L236=0),"-",50-COUNTIF($B$186:$B$235,""))</f>
        <v>-</v>
      </c>
      <c r="M247" s="171" t="str">
        <f aca="false">IF(OR($B$186="",M236=0),"-",50-COUNTIF($B$186:$B$235,""))</f>
        <v>-</v>
      </c>
      <c r="N247" s="171" t="str">
        <f aca="false">IF(OR($B$186="",N236=0),"-",50-COUNTIF($B$186:$B$235,""))</f>
        <v>-</v>
      </c>
      <c r="O247" s="171" t="str">
        <f aca="false">IF(OR($B$186="",O236=0),"-",50-COUNTIF($B$186:$B$235,""))</f>
        <v>-</v>
      </c>
      <c r="P247" s="171" t="str">
        <f aca="false">IF(OR($B$186="",P236=0),"-",50-COUNTIF($B$186:$B$235,""))</f>
        <v>-</v>
      </c>
      <c r="Q247" s="171" t="str">
        <f aca="false">IF(OR($B$186="",Q236=0),"-",50-COUNTIF($B$186:$B$235,""))</f>
        <v>-</v>
      </c>
      <c r="R247" s="171" t="str">
        <f aca="false">IF(OR($B$186="",R236=0),"-",50-COUNTIF($B$186:$B$235,""))</f>
        <v>-</v>
      </c>
      <c r="S247" s="171" t="str">
        <f aca="false">IF(OR($B$186="",S236=0),"-",50-COUNTIF($B$186:$B$235,""))</f>
        <v>-</v>
      </c>
      <c r="T247" s="171" t="str">
        <f aca="false">IF(OR($B$186="",T236=0),"-",50-COUNTIF($B$186:$B$235,""))</f>
        <v>-</v>
      </c>
      <c r="U247" s="171" t="str">
        <f aca="false">IF(OR($B$186="",U236=0),"-",50-COUNTIF($B$186:$B$235,""))</f>
        <v>-</v>
      </c>
      <c r="V247" s="171" t="str">
        <f aca="false">IF(OR($B$186="",V236=0),"-",50-COUNTIF($B$186:$B$235,""))</f>
        <v>-</v>
      </c>
      <c r="W247" s="171" t="str">
        <f aca="false">IF(OR($B$186="",W236=0),"-",50-COUNTIF($B$186:$B$235,""))</f>
        <v>-</v>
      </c>
      <c r="X247" s="171" t="str">
        <f aca="false">IF(OR($B$186="",X236=0),"-",50-COUNTIF($B$186:$B$235,""))</f>
        <v>-</v>
      </c>
      <c r="Y247" s="171" t="str">
        <f aca="false">IF(OR($B$186="",Y236=0),"-",50-COUNTIF($B$186:$B$235,""))</f>
        <v>-</v>
      </c>
      <c r="Z247" s="171" t="str">
        <f aca="false">IF(OR($B$186="",Z236=0),"-",50-COUNTIF($B$186:$B$235,""))</f>
        <v>-</v>
      </c>
      <c r="AA247" s="171" t="str">
        <f aca="false">IF(OR($B$186="",AA236=0),"-",50-COUNTIF($B$186:$B$235,""))</f>
        <v>-</v>
      </c>
      <c r="AB247" s="171" t="str">
        <f aca="false">IF(OR($B$186="",AB236=0),"-",50-COUNTIF($B$186:$B$235,""))</f>
        <v>-</v>
      </c>
      <c r="AC247" s="171" t="str">
        <f aca="false">IF(OR($B$186="",AC236=0),"-",50-COUNTIF($B$186:$B$235,""))</f>
        <v>-</v>
      </c>
      <c r="AD247" s="171" t="str">
        <f aca="false">IF(OR($B$186="",AD236=0),"-",50-COUNTIF($B$186:$B$235,""))</f>
        <v>-</v>
      </c>
      <c r="AE247" s="171" t="str">
        <f aca="false">IF(OR($B$186="",AE236=0),"-",50-COUNTIF($B$186:$B$235,""))</f>
        <v>-</v>
      </c>
      <c r="AF247" s="171" t="str">
        <f aca="false">IF(OR($B$186="",AF236=0),"-",50-COUNTIF($B$186:$B$235,""))</f>
        <v>-</v>
      </c>
      <c r="AG247" s="171" t="str">
        <f aca="false">IF(OR($B$186="",AG236=0),"-",50-COUNTIF($B$186:$B$235,""))</f>
        <v>-</v>
      </c>
      <c r="AH247" s="171" t="str">
        <f aca="false">IF(OR($B$186="",AH236=0),"-",50-COUNTIF($B$186:$B$235,""))</f>
        <v>-</v>
      </c>
      <c r="AI247" s="171" t="str">
        <f aca="false">IF(OR($B$186="",AI236=0),"-",50-COUNTIF($B$186:$B$235,""))</f>
        <v>-</v>
      </c>
      <c r="AJ247" s="171" t="str">
        <f aca="false">IF(OR($B$186="",AJ236=0),"-",50-COUNTIF($B$186:$B$235,""))</f>
        <v>-</v>
      </c>
      <c r="AK247" s="171" t="str">
        <f aca="false">IF(OR($B$186="",AK236=0),"-",50-COUNTIF($B$186:$B$235,""))</f>
        <v>-</v>
      </c>
      <c r="AL247" s="171" t="str">
        <f aca="false">IF(OR($B$186="",AL236=0),"-",50-COUNTIF($B$186:$B$235,""))</f>
        <v>-</v>
      </c>
      <c r="AM247" s="299"/>
      <c r="AN247" s="201"/>
      <c r="AO247" s="201"/>
      <c r="AP247" s="201"/>
      <c r="AQ247" s="201"/>
      <c r="AR247" s="201"/>
      <c r="AS247" s="201"/>
      <c r="AT247" s="201"/>
      <c r="AU247" s="201"/>
      <c r="AV247" s="201"/>
      <c r="AW247" s="201"/>
      <c r="AX247" s="201"/>
      <c r="AY247" s="201"/>
      <c r="AZ247" s="201"/>
      <c r="BA247" s="201"/>
      <c r="BB247" s="201"/>
      <c r="BC247" s="201"/>
      <c r="BD247" s="201"/>
      <c r="BE247" s="201"/>
      <c r="BF247" s="201"/>
      <c r="BG247" s="201"/>
      <c r="BH247" s="201"/>
      <c r="BI247" s="201"/>
      <c r="BJ247" s="201"/>
      <c r="BK247" s="201"/>
      <c r="BL247" s="201"/>
      <c r="BM247" s="201"/>
      <c r="BN247" s="201"/>
      <c r="BO247" s="201"/>
      <c r="BP247" s="201"/>
      <c r="BQ247" s="201"/>
      <c r="BR247" s="201"/>
      <c r="BS247" s="201"/>
      <c r="BT247" s="201"/>
      <c r="BU247" s="201"/>
      <c r="BV247" s="201"/>
      <c r="BW247" s="201"/>
      <c r="BX247" s="201"/>
      <c r="BY247" s="201"/>
      <c r="BZ247" s="201"/>
      <c r="CA247" s="201"/>
      <c r="CB247" s="201"/>
      <c r="CC247" s="201"/>
      <c r="CD247" s="201"/>
      <c r="CE247" s="201"/>
    </row>
    <row r="248" customFormat="false" ht="14.15" hidden="false" customHeight="false" outlineLevel="0" collapsed="false">
      <c r="A248" s="203"/>
      <c r="B248" s="216" t="s">
        <v>106</v>
      </c>
      <c r="C248" s="219"/>
      <c r="D248" s="273"/>
      <c r="E248" s="171" t="n">
        <f aca="false">IF(E$236=0,"-",SUM(E238:E242))</f>
        <v>0</v>
      </c>
      <c r="F248" s="171" t="n">
        <f aca="false">IF(F$236=0,"-",SUM(F238:F242))</f>
        <v>0</v>
      </c>
      <c r="G248" s="171" t="n">
        <f aca="false">IF(G$236=0,"-",SUM(G238:G242))</f>
        <v>0</v>
      </c>
      <c r="H248" s="171" t="n">
        <f aca="false">IF(H$236=0,"-",SUM(H238:H242))</f>
        <v>0</v>
      </c>
      <c r="I248" s="171" t="n">
        <f aca="false">IF(I$236=0,"-",SUM(I238:I242))</f>
        <v>0</v>
      </c>
      <c r="J248" s="171" t="n">
        <f aca="false">IF(J$236=0,"-",SUM(J238:J242))</f>
        <v>0</v>
      </c>
      <c r="K248" s="171" t="n">
        <f aca="false">IF(K$236=0,"-",SUM(K238:K242))</f>
        <v>0</v>
      </c>
      <c r="L248" s="171" t="n">
        <f aca="false">IF(L$236=0,"-",SUM(L238:L242))</f>
        <v>0</v>
      </c>
      <c r="M248" s="171" t="n">
        <f aca="false">IF(M$236=0,"-",SUM(M238:M242))</f>
        <v>0</v>
      </c>
      <c r="N248" s="171" t="n">
        <f aca="false">IF(N$236=0,"-",SUM(N238:N242))</f>
        <v>0</v>
      </c>
      <c r="O248" s="171" t="n">
        <f aca="false">IF(O$236=0,"-",SUM(O238:O242))</f>
        <v>0</v>
      </c>
      <c r="P248" s="171" t="n">
        <f aca="false">IF(P$236=0,"-",SUM(P238:P242))</f>
        <v>0</v>
      </c>
      <c r="Q248" s="171" t="n">
        <f aca="false">IF(Q$236=0,"-",SUM(Q238:Q242))</f>
        <v>0</v>
      </c>
      <c r="R248" s="171" t="n">
        <f aca="false">IF(R$236=0,"-",SUM(R238:R242))</f>
        <v>0</v>
      </c>
      <c r="S248" s="171" t="n">
        <f aca="false">IF(S$236=0,"-",SUM(S238:S242))</f>
        <v>0</v>
      </c>
      <c r="T248" s="171" t="n">
        <f aca="false">IF(T$236=0,"-",SUM(T238:T242))</f>
        <v>0</v>
      </c>
      <c r="U248" s="171" t="n">
        <f aca="false">IF(U$236=0,"-",SUM(U238:U242))</f>
        <v>0</v>
      </c>
      <c r="V248" s="171" t="n">
        <f aca="false">IF(V$236=0,"-",SUM(V238:V242))</f>
        <v>0</v>
      </c>
      <c r="W248" s="171" t="n">
        <f aca="false">IF(W$236=0,"-",SUM(W238:W242))</f>
        <v>0</v>
      </c>
      <c r="X248" s="171" t="n">
        <f aca="false">IF(X$236=0,"-",SUM(X238:X242))</f>
        <v>0</v>
      </c>
      <c r="Y248" s="171" t="n">
        <f aca="false">IF(Y$236=0,"-",SUM(Y238:Y242))</f>
        <v>0</v>
      </c>
      <c r="Z248" s="171" t="n">
        <f aca="false">IF(Z$236=0,"-",SUM(Z238:Z242))</f>
        <v>0</v>
      </c>
      <c r="AA248" s="171" t="n">
        <f aca="false">IF(AA$236=0,"-",SUM(AA238:AA242))</f>
        <v>0</v>
      </c>
      <c r="AB248" s="171" t="n">
        <f aca="false">IF(AB$236=0,"-",SUM(AB238:AB242))</f>
        <v>0</v>
      </c>
      <c r="AC248" s="171" t="n">
        <f aca="false">IF(AC$236=0,"-",SUM(AC238:AC242))</f>
        <v>0</v>
      </c>
      <c r="AD248" s="171" t="n">
        <f aca="false">IF(AD$236=0,"-",SUM(AD238:AD242))</f>
        <v>0</v>
      </c>
      <c r="AE248" s="171" t="n">
        <f aca="false">IF(AE$236=0,"-",SUM(AE238:AE242))</f>
        <v>0</v>
      </c>
      <c r="AF248" s="171" t="n">
        <f aca="false">IF(AF$236=0,"-",SUM(AF238:AF242))</f>
        <v>0</v>
      </c>
      <c r="AG248" s="171" t="n">
        <f aca="false">IF(AG$236=0,"-",SUM(AG238:AG242))</f>
        <v>0</v>
      </c>
      <c r="AH248" s="171" t="n">
        <f aca="false">IF(AH$236=0,"-",SUM(AH238:AH242))</f>
        <v>0</v>
      </c>
      <c r="AI248" s="171" t="n">
        <f aca="false">IF(AI$236=0,"-",SUM(AI238:AI242))</f>
        <v>0</v>
      </c>
      <c r="AJ248" s="171" t="n">
        <f aca="false">IF(AJ$236=0,"-",SUM(AJ238:AJ242))</f>
        <v>0</v>
      </c>
      <c r="AK248" s="171" t="n">
        <f aca="false">IF(AK$236=0,"-",SUM(AK238:AK242))</f>
        <v>0</v>
      </c>
      <c r="AL248" s="171" t="n">
        <f aca="false">IF(AL$236=0,"-",SUM(AL238:AL242))</f>
        <v>0</v>
      </c>
      <c r="AM248" s="299"/>
      <c r="AN248" s="201"/>
      <c r="AO248" s="201"/>
      <c r="AP248" s="201"/>
      <c r="AQ248" s="201"/>
      <c r="AR248" s="201"/>
      <c r="AS248" s="201"/>
      <c r="AT248" s="201"/>
      <c r="AU248" s="201"/>
      <c r="AV248" s="201"/>
      <c r="AW248" s="201"/>
      <c r="AX248" s="201"/>
      <c r="AY248" s="201"/>
      <c r="AZ248" s="201"/>
      <c r="BA248" s="201"/>
      <c r="BB248" s="201"/>
      <c r="BC248" s="201"/>
      <c r="BD248" s="201"/>
      <c r="BE248" s="201"/>
      <c r="BF248" s="201"/>
      <c r="BG248" s="201"/>
      <c r="BH248" s="201"/>
      <c r="BI248" s="201"/>
      <c r="BJ248" s="201"/>
      <c r="BK248" s="201"/>
      <c r="BL248" s="201"/>
      <c r="BM248" s="201"/>
      <c r="BN248" s="201"/>
      <c r="BO248" s="201"/>
      <c r="BP248" s="201"/>
      <c r="BQ248" s="201"/>
      <c r="BR248" s="201"/>
      <c r="BS248" s="201"/>
      <c r="BT248" s="201"/>
      <c r="BU248" s="201"/>
      <c r="BV248" s="201"/>
      <c r="BW248" s="201"/>
      <c r="BX248" s="201"/>
      <c r="BY248" s="201"/>
      <c r="BZ248" s="201"/>
      <c r="CA248" s="201"/>
      <c r="CB248" s="201"/>
      <c r="CC248" s="201"/>
      <c r="CD248" s="201"/>
      <c r="CE248" s="201"/>
    </row>
    <row r="249" customFormat="false" ht="14.15" hidden="false" customHeight="false" outlineLevel="0" collapsed="false">
      <c r="A249" s="203"/>
      <c r="B249" s="216" t="s">
        <v>107</v>
      </c>
      <c r="C249" s="219"/>
      <c r="D249" s="273"/>
      <c r="E249" s="220" t="str">
        <f aca="false">IF(OR(E$236=0,E$236="-"),"-",E248/E246)</f>
        <v>-</v>
      </c>
      <c r="F249" s="220" t="str">
        <f aca="false">IF(OR(F$236=0,F$236="-"),"-",F248/F246)</f>
        <v>-</v>
      </c>
      <c r="G249" s="220" t="str">
        <f aca="false">IF(OR(G$236=0,G$236="-"),"-",G248/G246)</f>
        <v>-</v>
      </c>
      <c r="H249" s="220" t="str">
        <f aca="false">IF(OR(H$236=0,H$236="-"),"-",H248/H246)</f>
        <v>-</v>
      </c>
      <c r="I249" s="220" t="str">
        <f aca="false">IF(OR(I$236=0,I$236="-"),"-",I248/I246)</f>
        <v>-</v>
      </c>
      <c r="J249" s="220" t="str">
        <f aca="false">IF(OR(J$236=0,J$236="-"),"-",J248/J246)</f>
        <v>-</v>
      </c>
      <c r="K249" s="220" t="str">
        <f aca="false">IF(OR(K$236=0,K$236="-"),"-",K248/K246)</f>
        <v>-</v>
      </c>
      <c r="L249" s="220" t="str">
        <f aca="false">IF(OR(L$236=0,L$236="-"),"-",L248/L246)</f>
        <v>-</v>
      </c>
      <c r="M249" s="220" t="str">
        <f aca="false">IF(OR(M$236=0,M$236="-"),"-",M248/M246)</f>
        <v>-</v>
      </c>
      <c r="N249" s="220" t="str">
        <f aca="false">IF(OR(N$236=0,N$236="-"),"-",N248/N246)</f>
        <v>-</v>
      </c>
      <c r="O249" s="220" t="str">
        <f aca="false">IF(OR(O$236=0,O$236="-"),"-",O248/O246)</f>
        <v>-</v>
      </c>
      <c r="P249" s="220" t="str">
        <f aca="false">IF(OR(P$236=0,P$236="-"),"-",P248/P246)</f>
        <v>-</v>
      </c>
      <c r="Q249" s="220" t="str">
        <f aca="false">IF(OR(Q$236=0,Q$236="-"),"-",Q248/Q246)</f>
        <v>-</v>
      </c>
      <c r="R249" s="220" t="str">
        <f aca="false">IF(OR(R$236=0,R$236="-"),"-",R248/R246)</f>
        <v>-</v>
      </c>
      <c r="S249" s="220" t="str">
        <f aca="false">IF(OR(S$236=0,S$236="-"),"-",S248/S246)</f>
        <v>-</v>
      </c>
      <c r="T249" s="220" t="str">
        <f aca="false">IF(OR(T$236=0,T$236="-"),"-",T248/T246)</f>
        <v>-</v>
      </c>
      <c r="U249" s="220" t="str">
        <f aca="false">IF(OR(U$236=0,U$236="-"),"-",U248/U246)</f>
        <v>-</v>
      </c>
      <c r="V249" s="220" t="str">
        <f aca="false">IF(OR(V$236=0,V$236="-"),"-",V248/V246)</f>
        <v>-</v>
      </c>
      <c r="W249" s="220" t="str">
        <f aca="false">IF(OR(W$236=0,W$236="-"),"-",W248/W246)</f>
        <v>-</v>
      </c>
      <c r="X249" s="220" t="str">
        <f aca="false">IF(OR(X$236=0,X$236="-"),"-",X248/X246)</f>
        <v>-</v>
      </c>
      <c r="Y249" s="220" t="str">
        <f aca="false">IF(OR(Y$236=0,Y$236="-"),"-",Y248/Y246)</f>
        <v>-</v>
      </c>
      <c r="Z249" s="220" t="str">
        <f aca="false">IF(OR(Z$236=0,Z$236="-"),"-",Z248/Z246)</f>
        <v>-</v>
      </c>
      <c r="AA249" s="220" t="str">
        <f aca="false">IF(OR(AA$236=0,AA$236="-"),"-",AA248/AA246)</f>
        <v>-</v>
      </c>
      <c r="AB249" s="220" t="str">
        <f aca="false">IF(OR(AB$236=0,AB$236="-"),"-",AB248/AB246)</f>
        <v>-</v>
      </c>
      <c r="AC249" s="220" t="str">
        <f aca="false">IF(OR(AC$236=0,AC$236="-"),"-",AC248/AC246)</f>
        <v>-</v>
      </c>
      <c r="AD249" s="220" t="str">
        <f aca="false">IF(OR(AD$236=0,AD$236="-"),"-",AD248/AD246)</f>
        <v>-</v>
      </c>
      <c r="AE249" s="220" t="str">
        <f aca="false">IF(OR(AE$236=0,AE$236="-"),"-",AE248/AE246)</f>
        <v>-</v>
      </c>
      <c r="AF249" s="220" t="str">
        <f aca="false">IF(OR(AF$236=0,AF$236="-"),"-",AF248/AF246)</f>
        <v>-</v>
      </c>
      <c r="AG249" s="220" t="str">
        <f aca="false">IF(OR(AG$236=0,AG$236="-"),"-",AG248/AG246)</f>
        <v>-</v>
      </c>
      <c r="AH249" s="220" t="str">
        <f aca="false">IF(OR(AH$236=0,AH$236="-"),"-",AH248/AH246)</f>
        <v>-</v>
      </c>
      <c r="AI249" s="220" t="str">
        <f aca="false">IF(OR(AI$236=0,AI$236="-"),"-",AI248/AI246)</f>
        <v>-</v>
      </c>
      <c r="AJ249" s="220" t="str">
        <f aca="false">IF(OR(AJ$236=0,AJ$236="-"),"-",AJ248/AJ246)</f>
        <v>-</v>
      </c>
      <c r="AK249" s="220" t="str">
        <f aca="false">IF(OR(AK$236=0,AK$236="-"),"-",AK248/AK246)</f>
        <v>-</v>
      </c>
      <c r="AL249" s="220" t="str">
        <f aca="false">IF(OR(AL$236=0,AL$236="-"),"-",AL248/AL246)</f>
        <v>-</v>
      </c>
      <c r="AM249" s="299"/>
      <c r="AN249" s="201"/>
      <c r="AO249" s="201"/>
      <c r="AP249" s="201"/>
      <c r="AQ249" s="201"/>
      <c r="AR249" s="201"/>
      <c r="AS249" s="201"/>
      <c r="AT249" s="201"/>
      <c r="AU249" s="201"/>
      <c r="AV249" s="201"/>
      <c r="AW249" s="201"/>
      <c r="AX249" s="201"/>
      <c r="AY249" s="201"/>
      <c r="AZ249" s="201"/>
      <c r="BA249" s="201"/>
      <c r="BB249" s="201"/>
      <c r="BC249" s="201"/>
      <c r="BD249" s="201"/>
      <c r="BE249" s="201"/>
      <c r="BF249" s="201"/>
      <c r="BG249" s="201"/>
      <c r="BH249" s="201"/>
      <c r="BI249" s="201"/>
      <c r="BJ249" s="201"/>
      <c r="BK249" s="201"/>
      <c r="BL249" s="201"/>
      <c r="BM249" s="201"/>
      <c r="BN249" s="201"/>
      <c r="BO249" s="201"/>
      <c r="BP249" s="201"/>
      <c r="BQ249" s="201"/>
      <c r="BR249" s="201"/>
      <c r="BS249" s="201"/>
      <c r="BT249" s="201"/>
      <c r="BU249" s="201"/>
      <c r="BV249" s="201"/>
      <c r="BW249" s="201"/>
      <c r="BX249" s="201"/>
      <c r="BY249" s="201"/>
      <c r="BZ249" s="201"/>
      <c r="CA249" s="201"/>
      <c r="CB249" s="201"/>
      <c r="CC249" s="201"/>
      <c r="CD249" s="201"/>
      <c r="CE249" s="201"/>
    </row>
    <row r="250" customFormat="false" ht="15" hidden="false" customHeight="false" outlineLevel="0" collapsed="false">
      <c r="A250" s="203"/>
      <c r="B250" s="216" t="s">
        <v>42</v>
      </c>
      <c r="C250" s="219"/>
      <c r="D250" s="273"/>
      <c r="E250" s="171" t="n">
        <f aca="false">IF(E$236=0,"-",SUM(E238:E240))</f>
        <v>0</v>
      </c>
      <c r="F250" s="171" t="n">
        <f aca="false">IF(F$236=0,"-",SUM(F238:F240))</f>
        <v>0</v>
      </c>
      <c r="G250" s="171" t="n">
        <f aca="false">IF(G$236=0,"-",SUM(G238:G240))</f>
        <v>0</v>
      </c>
      <c r="H250" s="171" t="n">
        <f aca="false">IF(H$236=0,"-",SUM(H238:H240))</f>
        <v>0</v>
      </c>
      <c r="I250" s="171" t="n">
        <f aca="false">IF(I$236=0,"-",SUM(I238:I240))</f>
        <v>0</v>
      </c>
      <c r="J250" s="171" t="n">
        <f aca="false">IF(J$236=0,"-",SUM(J238:J240))</f>
        <v>0</v>
      </c>
      <c r="K250" s="171" t="n">
        <f aca="false">IF(K$236=0,"-",SUM(K238:K240))</f>
        <v>0</v>
      </c>
      <c r="L250" s="171" t="n">
        <f aca="false">IF(L$236=0,"-",SUM(L238:L240))</f>
        <v>0</v>
      </c>
      <c r="M250" s="171" t="n">
        <f aca="false">IF(M$236=0,"-",SUM(M238:M240))</f>
        <v>0</v>
      </c>
      <c r="N250" s="171" t="n">
        <f aca="false">IF(N$236=0,"-",SUM(N238:N240))</f>
        <v>0</v>
      </c>
      <c r="O250" s="171" t="n">
        <f aca="false">IF(O$236=0,"-",SUM(O238:O240))</f>
        <v>0</v>
      </c>
      <c r="P250" s="171" t="n">
        <f aca="false">IF(P$236=0,"-",SUM(P238:P240))</f>
        <v>0</v>
      </c>
      <c r="Q250" s="171" t="n">
        <f aca="false">IF(Q$236=0,"-",SUM(Q238:Q240))</f>
        <v>0</v>
      </c>
      <c r="R250" s="171" t="n">
        <f aca="false">IF(R$236=0,"-",SUM(R238:R240))</f>
        <v>0</v>
      </c>
      <c r="S250" s="171" t="n">
        <f aca="false">IF(S$236=0,"-",SUM(S238:S240))</f>
        <v>0</v>
      </c>
      <c r="T250" s="171" t="n">
        <f aca="false">IF(T$236=0,"-",SUM(T238:T240))</f>
        <v>0</v>
      </c>
      <c r="U250" s="171" t="n">
        <f aca="false">IF(U$236=0,"-",SUM(U238:U240))</f>
        <v>0</v>
      </c>
      <c r="V250" s="171" t="n">
        <f aca="false">IF(V$236=0,"-",SUM(V238:V240))</f>
        <v>0</v>
      </c>
      <c r="W250" s="171" t="n">
        <f aca="false">IF(W$236=0,"-",SUM(W238:W240))</f>
        <v>0</v>
      </c>
      <c r="X250" s="171" t="n">
        <f aca="false">IF(X$236=0,"-",SUM(X238:X240))</f>
        <v>0</v>
      </c>
      <c r="Y250" s="171" t="n">
        <f aca="false">IF(Y$236=0,"-",SUM(Y238:Y240))</f>
        <v>0</v>
      </c>
      <c r="Z250" s="171" t="n">
        <f aca="false">IF(Z$236=0,"-",SUM(Z238:Z240))</f>
        <v>0</v>
      </c>
      <c r="AA250" s="171" t="n">
        <f aca="false">IF(AA$236=0,"-",SUM(AA238:AA240))</f>
        <v>0</v>
      </c>
      <c r="AB250" s="171" t="n">
        <f aca="false">IF(AB$236=0,"-",SUM(AB238:AB240))</f>
        <v>0</v>
      </c>
      <c r="AC250" s="171" t="n">
        <f aca="false">IF(AC$236=0,"-",SUM(AC238:AC240))</f>
        <v>0</v>
      </c>
      <c r="AD250" s="171" t="n">
        <f aca="false">IF(AD$236=0,"-",SUM(AD238:AD240))</f>
        <v>0</v>
      </c>
      <c r="AE250" s="171" t="n">
        <f aca="false">IF(AE$236=0,"-",SUM(AE238:AE240))</f>
        <v>0</v>
      </c>
      <c r="AF250" s="171" t="n">
        <f aca="false">IF(AF$236=0,"-",SUM(AF238:AF240))</f>
        <v>0</v>
      </c>
      <c r="AG250" s="171" t="n">
        <f aca="false">IF(AG$236=0,"-",SUM(AG238:AG240))</f>
        <v>0</v>
      </c>
      <c r="AH250" s="171" t="n">
        <f aca="false">IF(AH$236=0,"-",SUM(AH238:AH240))</f>
        <v>0</v>
      </c>
      <c r="AI250" s="171" t="n">
        <f aca="false">IF(AI$236=0,"-",SUM(AI238:AI240))</f>
        <v>0</v>
      </c>
      <c r="AJ250" s="171" t="n">
        <f aca="false">IF(AJ$236=0,"-",SUM(AJ238:AJ240))</f>
        <v>0</v>
      </c>
      <c r="AK250" s="171" t="n">
        <f aca="false">IF(AK$236=0,"-",SUM(AK238:AK240))</f>
        <v>0</v>
      </c>
      <c r="AL250" s="171" t="n">
        <f aca="false">IF(AL$236=0,"-",SUM(AL238:AL240))</f>
        <v>0</v>
      </c>
      <c r="AM250" s="299"/>
      <c r="AN250" s="201"/>
      <c r="AO250" s="201"/>
      <c r="AP250" s="201"/>
      <c r="AQ250" s="201"/>
      <c r="AR250" s="201"/>
      <c r="AS250" s="201"/>
      <c r="AT250" s="201"/>
      <c r="AU250" s="201"/>
      <c r="AV250" s="201"/>
      <c r="AW250" s="201"/>
      <c r="AX250" s="201"/>
      <c r="AY250" s="201"/>
      <c r="AZ250" s="201"/>
      <c r="BA250" s="201"/>
      <c r="BB250" s="201"/>
      <c r="BC250" s="201"/>
      <c r="BD250" s="201"/>
      <c r="BE250" s="201"/>
      <c r="BF250" s="201"/>
      <c r="BG250" s="201"/>
      <c r="BH250" s="201"/>
      <c r="BI250" s="201"/>
      <c r="BJ250" s="201"/>
      <c r="BK250" s="201"/>
      <c r="BL250" s="201"/>
      <c r="BM250" s="201"/>
      <c r="BN250" s="201"/>
      <c r="BO250" s="201"/>
      <c r="BP250" s="201"/>
      <c r="BQ250" s="201"/>
      <c r="BR250" s="201"/>
      <c r="BS250" s="201"/>
      <c r="BT250" s="201"/>
      <c r="BU250" s="201"/>
      <c r="BV250" s="201"/>
      <c r="BW250" s="201"/>
      <c r="BX250" s="201"/>
      <c r="BY250" s="201"/>
      <c r="BZ250" s="201"/>
      <c r="CA250" s="201"/>
      <c r="CB250" s="201"/>
      <c r="CC250" s="201"/>
      <c r="CD250" s="201"/>
      <c r="CE250" s="201"/>
    </row>
    <row r="251" customFormat="false" ht="15" hidden="false" customHeight="false" outlineLevel="0" collapsed="false">
      <c r="A251" s="203"/>
      <c r="B251" s="216" t="s">
        <v>108</v>
      </c>
      <c r="C251" s="219"/>
      <c r="D251" s="273"/>
      <c r="E251" s="220" t="str">
        <f aca="false">IF(OR(E$236=0,E$236="-"),"-",E250/E246)</f>
        <v>-</v>
      </c>
      <c r="F251" s="220" t="str">
        <f aca="false">IF(OR(F$236=0,F$236="-"),"-",F250/F246)</f>
        <v>-</v>
      </c>
      <c r="G251" s="220" t="str">
        <f aca="false">IF(OR(G$236=0,G$236="-"),"-",G250/G246)</f>
        <v>-</v>
      </c>
      <c r="H251" s="220" t="str">
        <f aca="false">IF(OR(H$236=0,H$236="-"),"-",H250/H246)</f>
        <v>-</v>
      </c>
      <c r="I251" s="220" t="str">
        <f aca="false">IF(OR(I$236=0,I$236="-"),"-",I250/I246)</f>
        <v>-</v>
      </c>
      <c r="J251" s="220" t="str">
        <f aca="false">IF(OR(J$236=0,J$236="-"),"-",J250/J246)</f>
        <v>-</v>
      </c>
      <c r="K251" s="220" t="str">
        <f aca="false">IF(OR(K$236=0,K$236="-"),"-",K250/K246)</f>
        <v>-</v>
      </c>
      <c r="L251" s="220" t="str">
        <f aca="false">IF(OR(L$236=0,L$236="-"),"-",L250/L246)</f>
        <v>-</v>
      </c>
      <c r="M251" s="220" t="str">
        <f aca="false">IF(OR(M$236=0,M$236="-"),"-",M250/M246)</f>
        <v>-</v>
      </c>
      <c r="N251" s="220" t="str">
        <f aca="false">IF(OR(N$236=0,N$236="-"),"-",N250/N246)</f>
        <v>-</v>
      </c>
      <c r="O251" s="220" t="str">
        <f aca="false">IF(OR(O$236=0,O$236="-"),"-",O250/O246)</f>
        <v>-</v>
      </c>
      <c r="P251" s="220" t="str">
        <f aca="false">IF(OR(P$236=0,P$236="-"),"-",P250/P246)</f>
        <v>-</v>
      </c>
      <c r="Q251" s="220" t="str">
        <f aca="false">IF(OR(Q$236=0,Q$236="-"),"-",Q250/Q246)</f>
        <v>-</v>
      </c>
      <c r="R251" s="220" t="str">
        <f aca="false">IF(OR(R$236=0,R$236="-"),"-",R250/R246)</f>
        <v>-</v>
      </c>
      <c r="S251" s="220" t="str">
        <f aca="false">IF(OR(S$236=0,S$236="-"),"-",S250/S246)</f>
        <v>-</v>
      </c>
      <c r="T251" s="220" t="str">
        <f aca="false">IF(OR(T$236=0,T$236="-"),"-",T250/T246)</f>
        <v>-</v>
      </c>
      <c r="U251" s="220" t="str">
        <f aca="false">IF(OR(U$236=0,U$236="-"),"-",U250/U246)</f>
        <v>-</v>
      </c>
      <c r="V251" s="220" t="str">
        <f aca="false">IF(OR(V$236=0,V$236="-"),"-",V250/V246)</f>
        <v>-</v>
      </c>
      <c r="W251" s="220" t="str">
        <f aca="false">IF(OR(W$236=0,W$236="-"),"-",W250/W246)</f>
        <v>-</v>
      </c>
      <c r="X251" s="220" t="str">
        <f aca="false">IF(OR(X$236=0,X$236="-"),"-",X250/X246)</f>
        <v>-</v>
      </c>
      <c r="Y251" s="220" t="str">
        <f aca="false">IF(OR(Y$236=0,Y$236="-"),"-",Y250/Y246)</f>
        <v>-</v>
      </c>
      <c r="Z251" s="220" t="str">
        <f aca="false">IF(OR(Z$236=0,Z$236="-"),"-",Z250/Z246)</f>
        <v>-</v>
      </c>
      <c r="AA251" s="220" t="str">
        <f aca="false">IF(OR(AA$236=0,AA$236="-"),"-",AA250/AA246)</f>
        <v>-</v>
      </c>
      <c r="AB251" s="220" t="str">
        <f aca="false">IF(OR(AB$236=0,AB$236="-"),"-",AB250/AB246)</f>
        <v>-</v>
      </c>
      <c r="AC251" s="220" t="str">
        <f aca="false">IF(OR(AC$236=0,AC$236="-"),"-",AC250/AC246)</f>
        <v>-</v>
      </c>
      <c r="AD251" s="220" t="str">
        <f aca="false">IF(OR(AD$236=0,AD$236="-"),"-",AD250/AD246)</f>
        <v>-</v>
      </c>
      <c r="AE251" s="220" t="str">
        <f aca="false">IF(OR(AE$236=0,AE$236="-"),"-",AE250/AE246)</f>
        <v>-</v>
      </c>
      <c r="AF251" s="220" t="str">
        <f aca="false">IF(OR(AF$236=0,AF$236="-"),"-",AF250/AF246)</f>
        <v>-</v>
      </c>
      <c r="AG251" s="220" t="str">
        <f aca="false">IF(OR(AG$236=0,AG$236="-"),"-",AG250/AG246)</f>
        <v>-</v>
      </c>
      <c r="AH251" s="220" t="str">
        <f aca="false">IF(OR(AH$236=0,AH$236="-"),"-",AH250/AH246)</f>
        <v>-</v>
      </c>
      <c r="AI251" s="220" t="str">
        <f aca="false">IF(OR(AI$236=0,AI$236="-"),"-",AI250/AI246)</f>
        <v>-</v>
      </c>
      <c r="AJ251" s="220" t="str">
        <f aca="false">IF(OR(AJ$236=0,AJ$236="-"),"-",AJ250/AJ246)</f>
        <v>-</v>
      </c>
      <c r="AK251" s="220" t="str">
        <f aca="false">IF(OR(AK$236=0,AK$236="-"),"-",AK250/AK246)</f>
        <v>-</v>
      </c>
      <c r="AL251" s="220" t="str">
        <f aca="false">IF(OR(AL$236=0,AL$236="-"),"-",AL250/AL246)</f>
        <v>-</v>
      </c>
      <c r="AM251" s="299"/>
      <c r="AN251" s="201"/>
      <c r="AO251" s="201"/>
      <c r="AP251" s="201"/>
      <c r="AQ251" s="201"/>
      <c r="AR251" s="201"/>
      <c r="AS251" s="201"/>
      <c r="AT251" s="201"/>
      <c r="AU251" s="201"/>
      <c r="AV251" s="201"/>
      <c r="AW251" s="201"/>
      <c r="AX251" s="201"/>
      <c r="AY251" s="201"/>
      <c r="AZ251" s="201"/>
      <c r="BA251" s="201"/>
      <c r="BB251" s="201"/>
      <c r="BC251" s="201"/>
      <c r="BD251" s="201"/>
      <c r="BE251" s="201"/>
      <c r="BF251" s="201"/>
      <c r="BG251" s="201"/>
      <c r="BH251" s="201"/>
      <c r="BI251" s="201"/>
      <c r="BJ251" s="201"/>
      <c r="BK251" s="201"/>
      <c r="BL251" s="201"/>
      <c r="BM251" s="201"/>
      <c r="BN251" s="201"/>
      <c r="BO251" s="201"/>
      <c r="BP251" s="201"/>
      <c r="BQ251" s="201"/>
      <c r="BR251" s="201"/>
      <c r="BS251" s="201"/>
      <c r="BT251" s="201"/>
      <c r="BU251" s="201"/>
      <c r="BV251" s="201"/>
      <c r="BW251" s="201"/>
      <c r="BX251" s="201"/>
      <c r="BY251" s="201"/>
      <c r="BZ251" s="201"/>
      <c r="CA251" s="201"/>
      <c r="CB251" s="201"/>
      <c r="CC251" s="201"/>
      <c r="CD251" s="201"/>
      <c r="CE251" s="201"/>
    </row>
    <row r="252" customFormat="false" ht="15" hidden="false" customHeight="false" outlineLevel="0" collapsed="false">
      <c r="A252" s="203"/>
      <c r="B252" s="216" t="s">
        <v>109</v>
      </c>
      <c r="C252" s="219"/>
      <c r="D252" s="273"/>
      <c r="E252" s="171" t="n">
        <f aca="false">IF(E$236=0,"-",SUM(E241:E242))</f>
        <v>0</v>
      </c>
      <c r="F252" s="171" t="n">
        <f aca="false">IF(F$236=0,"-",SUM(F241:F242))</f>
        <v>0</v>
      </c>
      <c r="G252" s="171" t="n">
        <f aca="false">IF(G$236=0,"-",SUM(G241:G242))</f>
        <v>0</v>
      </c>
      <c r="H252" s="171" t="n">
        <f aca="false">IF(H$236=0,"-",SUM(H241:H242))</f>
        <v>0</v>
      </c>
      <c r="I252" s="171" t="n">
        <f aca="false">IF(I$236=0,"-",SUM(I241:I242))</f>
        <v>0</v>
      </c>
      <c r="J252" s="171" t="n">
        <f aca="false">IF(J$236=0,"-",SUM(J241:J242))</f>
        <v>0</v>
      </c>
      <c r="K252" s="171" t="n">
        <f aca="false">IF(K$236=0,"-",SUM(K241:K242))</f>
        <v>0</v>
      </c>
      <c r="L252" s="171" t="n">
        <f aca="false">IF(L$236=0,"-",SUM(L241:L242))</f>
        <v>0</v>
      </c>
      <c r="M252" s="171" t="n">
        <f aca="false">IF(M$236=0,"-",SUM(M241:M242))</f>
        <v>0</v>
      </c>
      <c r="N252" s="171" t="n">
        <f aca="false">IF(N$236=0,"-",SUM(N241:N242))</f>
        <v>0</v>
      </c>
      <c r="O252" s="171" t="n">
        <f aca="false">IF(O$236=0,"-",SUM(O241:O242))</f>
        <v>0</v>
      </c>
      <c r="P252" s="171" t="n">
        <f aca="false">IF(P$236=0,"-",SUM(P241:P242))</f>
        <v>0</v>
      </c>
      <c r="Q252" s="171" t="n">
        <f aca="false">IF(Q$236=0,"-",SUM(Q241:Q242))</f>
        <v>0</v>
      </c>
      <c r="R252" s="171" t="n">
        <f aca="false">IF(R$236=0,"-",SUM(R241:R242))</f>
        <v>0</v>
      </c>
      <c r="S252" s="171" t="n">
        <f aca="false">IF(S$236=0,"-",SUM(S241:S242))</f>
        <v>0</v>
      </c>
      <c r="T252" s="171" t="n">
        <f aca="false">IF(T$236=0,"-",SUM(T241:T242))</f>
        <v>0</v>
      </c>
      <c r="U252" s="171" t="n">
        <f aca="false">IF(U$236=0,"-",SUM(U241:U242))</f>
        <v>0</v>
      </c>
      <c r="V252" s="171" t="n">
        <f aca="false">IF(V$236=0,"-",SUM(V241:V242))</f>
        <v>0</v>
      </c>
      <c r="W252" s="171" t="n">
        <f aca="false">IF(W$236=0,"-",SUM(W241:W242))</f>
        <v>0</v>
      </c>
      <c r="X252" s="171" t="n">
        <f aca="false">IF(X$236=0,"-",SUM(X241:X242))</f>
        <v>0</v>
      </c>
      <c r="Y252" s="171" t="n">
        <f aca="false">IF(Y$236=0,"-",SUM(Y241:Y242))</f>
        <v>0</v>
      </c>
      <c r="Z252" s="171" t="n">
        <f aca="false">IF(Z$236=0,"-",SUM(Z241:Z242))</f>
        <v>0</v>
      </c>
      <c r="AA252" s="171" t="n">
        <f aca="false">IF(AA$236=0,"-",SUM(AA241:AA242))</f>
        <v>0</v>
      </c>
      <c r="AB252" s="171" t="n">
        <f aca="false">IF(AB$236=0,"-",SUM(AB241:AB242))</f>
        <v>0</v>
      </c>
      <c r="AC252" s="171" t="n">
        <f aca="false">IF(AC$236=0,"-",SUM(AC241:AC242))</f>
        <v>0</v>
      </c>
      <c r="AD252" s="171" t="n">
        <f aca="false">IF(AD$236=0,"-",SUM(AD241:AD242))</f>
        <v>0</v>
      </c>
      <c r="AE252" s="171" t="n">
        <f aca="false">IF(AE$236=0,"-",SUM(AE241:AE242))</f>
        <v>0</v>
      </c>
      <c r="AF252" s="171" t="n">
        <f aca="false">IF(AF$236=0,"-",SUM(AF241:AF242))</f>
        <v>0</v>
      </c>
      <c r="AG252" s="171" t="n">
        <f aca="false">IF(AG$236=0,"-",SUM(AG241:AG242))</f>
        <v>0</v>
      </c>
      <c r="AH252" s="171" t="n">
        <f aca="false">IF(AH$236=0,"-",SUM(AH241:AH242))</f>
        <v>0</v>
      </c>
      <c r="AI252" s="171" t="n">
        <f aca="false">IF(AI$236=0,"-",SUM(AI241:AI242))</f>
        <v>0</v>
      </c>
      <c r="AJ252" s="171" t="n">
        <f aca="false">IF(AJ$236=0,"-",SUM(AJ241:AJ242))</f>
        <v>0</v>
      </c>
      <c r="AK252" s="171" t="n">
        <f aca="false">IF(AK$236=0,"-",SUM(AK241:AK242))</f>
        <v>0</v>
      </c>
      <c r="AL252" s="171" t="n">
        <f aca="false">IF(AL$236=0,"-",SUM(AL241:AL242))</f>
        <v>0</v>
      </c>
      <c r="AM252" s="299"/>
      <c r="AN252" s="201"/>
      <c r="AO252" s="201"/>
      <c r="AP252" s="201"/>
      <c r="AQ252" s="201"/>
      <c r="AR252" s="201"/>
      <c r="AS252" s="201"/>
      <c r="AT252" s="201"/>
      <c r="AU252" s="201"/>
      <c r="AV252" s="201"/>
      <c r="AW252" s="201"/>
      <c r="AX252" s="201"/>
      <c r="AY252" s="201"/>
      <c r="AZ252" s="201"/>
      <c r="BA252" s="201"/>
      <c r="BB252" s="201"/>
      <c r="BC252" s="201"/>
      <c r="BD252" s="201"/>
      <c r="BE252" s="201"/>
      <c r="BF252" s="201"/>
      <c r="BG252" s="201"/>
      <c r="BH252" s="201"/>
      <c r="BI252" s="201"/>
      <c r="BJ252" s="201"/>
      <c r="BK252" s="201"/>
      <c r="BL252" s="201"/>
      <c r="BM252" s="201"/>
      <c r="BN252" s="201"/>
      <c r="BO252" s="201"/>
      <c r="BP252" s="201"/>
      <c r="BQ252" s="201"/>
      <c r="BR252" s="201"/>
      <c r="BS252" s="201"/>
      <c r="BT252" s="201"/>
      <c r="BU252" s="201"/>
      <c r="BV252" s="201"/>
      <c r="BW252" s="201"/>
      <c r="BX252" s="201"/>
      <c r="BY252" s="201"/>
      <c r="BZ252" s="201"/>
      <c r="CA252" s="201"/>
      <c r="CB252" s="201"/>
      <c r="CC252" s="201"/>
      <c r="CD252" s="201"/>
      <c r="CE252" s="201"/>
    </row>
    <row r="253" customFormat="false" ht="15" hidden="false" customHeight="false" outlineLevel="0" collapsed="false">
      <c r="A253" s="203"/>
      <c r="B253" s="216" t="s">
        <v>110</v>
      </c>
      <c r="C253" s="219"/>
      <c r="D253" s="273"/>
      <c r="E253" s="171" t="n">
        <f aca="false">IF(E$236=0,"-",SUM(E243:E245))</f>
        <v>0</v>
      </c>
      <c r="F253" s="171" t="n">
        <f aca="false">IF(F$236=0,"-",SUM(F243:F245))</f>
        <v>0</v>
      </c>
      <c r="G253" s="171" t="n">
        <f aca="false">IF(G$236=0,"-",SUM(G243:G245))</f>
        <v>0</v>
      </c>
      <c r="H253" s="171" t="n">
        <f aca="false">IF(H$236=0,"-",SUM(H243:H245))</f>
        <v>0</v>
      </c>
      <c r="I253" s="171" t="n">
        <f aca="false">IF(I$236=0,"-",SUM(I243:I245))</f>
        <v>0</v>
      </c>
      <c r="J253" s="171" t="n">
        <f aca="false">IF(J$236=0,"-",SUM(J243:J245))</f>
        <v>0</v>
      </c>
      <c r="K253" s="171" t="n">
        <f aca="false">IF(K$236=0,"-",SUM(K243:K245))</f>
        <v>0</v>
      </c>
      <c r="L253" s="171" t="n">
        <f aca="false">IF(L$236=0,"-",SUM(L243:L245))</f>
        <v>0</v>
      </c>
      <c r="M253" s="171" t="n">
        <f aca="false">IF(M$236=0,"-",SUM(M243:M245))</f>
        <v>0</v>
      </c>
      <c r="N253" s="171" t="n">
        <f aca="false">IF(N$236=0,"-",SUM(N243:N245))</f>
        <v>0</v>
      </c>
      <c r="O253" s="171" t="n">
        <f aca="false">IF(O$236=0,"-",SUM(O243:O245))</f>
        <v>0</v>
      </c>
      <c r="P253" s="171" t="n">
        <f aca="false">IF(P$236=0,"-",SUM(P243:P245))</f>
        <v>0</v>
      </c>
      <c r="Q253" s="171" t="n">
        <f aca="false">IF(Q$236=0,"-",SUM(Q243:Q245))</f>
        <v>0</v>
      </c>
      <c r="R253" s="171" t="n">
        <f aca="false">IF(R$236=0,"-",SUM(R243:R245))</f>
        <v>0</v>
      </c>
      <c r="S253" s="171" t="n">
        <f aca="false">IF(S$236=0,"-",SUM(S243:S245))</f>
        <v>0</v>
      </c>
      <c r="T253" s="171" t="n">
        <f aca="false">IF(T$236=0,"-",SUM(T243:T245))</f>
        <v>0</v>
      </c>
      <c r="U253" s="171" t="n">
        <f aca="false">IF(U$236=0,"-",SUM(U243:U245))</f>
        <v>0</v>
      </c>
      <c r="V253" s="171" t="n">
        <f aca="false">IF(V$236=0,"-",SUM(V243:V245))</f>
        <v>0</v>
      </c>
      <c r="W253" s="171" t="n">
        <f aca="false">IF(W$236=0,"-",SUM(W243:W245))</f>
        <v>0</v>
      </c>
      <c r="X253" s="171" t="n">
        <f aca="false">IF(X$236=0,"-",SUM(X243:X245))</f>
        <v>0</v>
      </c>
      <c r="Y253" s="171" t="n">
        <f aca="false">IF(Y$236=0,"-",SUM(Y243:Y245))</f>
        <v>0</v>
      </c>
      <c r="Z253" s="171" t="n">
        <f aca="false">IF(Z$236=0,"-",SUM(Z243:Z245))</f>
        <v>0</v>
      </c>
      <c r="AA253" s="171" t="n">
        <f aca="false">IF(AA$236=0,"-",SUM(AA243:AA245))</f>
        <v>0</v>
      </c>
      <c r="AB253" s="171" t="n">
        <f aca="false">IF(AB$236=0,"-",SUM(AB243:AB245))</f>
        <v>0</v>
      </c>
      <c r="AC253" s="171" t="n">
        <f aca="false">IF(AC$236=0,"-",SUM(AC243:AC245))</f>
        <v>0</v>
      </c>
      <c r="AD253" s="171" t="n">
        <f aca="false">IF(AD$236=0,"-",SUM(AD243:AD245))</f>
        <v>0</v>
      </c>
      <c r="AE253" s="171" t="n">
        <f aca="false">IF(AE$236=0,"-",SUM(AE243:AE245))</f>
        <v>0</v>
      </c>
      <c r="AF253" s="171" t="n">
        <f aca="false">IF(AF$236=0,"-",SUM(AF243:AF245))</f>
        <v>0</v>
      </c>
      <c r="AG253" s="171" t="n">
        <f aca="false">IF(AG$236=0,"-",SUM(AG243:AG245))</f>
        <v>0</v>
      </c>
      <c r="AH253" s="171" t="n">
        <f aca="false">IF(AH$236=0,"-",SUM(AH243:AH245))</f>
        <v>0</v>
      </c>
      <c r="AI253" s="171" t="n">
        <f aca="false">IF(AI$236=0,"-",SUM(AI243:AI245))</f>
        <v>0</v>
      </c>
      <c r="AJ253" s="171" t="n">
        <f aca="false">IF(AJ$236=0,"-",SUM(AJ243:AJ245))</f>
        <v>0</v>
      </c>
      <c r="AK253" s="171" t="n">
        <f aca="false">IF(AK$236=0,"-",SUM(AK243:AK245))</f>
        <v>0</v>
      </c>
      <c r="AL253" s="171" t="n">
        <f aca="false">IF(AL$236=0,"-",SUM(AL243:AL245))</f>
        <v>0</v>
      </c>
      <c r="AM253" s="299"/>
      <c r="AN253" s="201"/>
      <c r="AO253" s="201"/>
      <c r="AP253" s="201"/>
      <c r="AQ253" s="201"/>
      <c r="AR253" s="201"/>
      <c r="AS253" s="201"/>
      <c r="AT253" s="201"/>
      <c r="AU253" s="201"/>
      <c r="AV253" s="201"/>
      <c r="AW253" s="201"/>
      <c r="AX253" s="201"/>
      <c r="AY253" s="201"/>
      <c r="AZ253" s="201"/>
      <c r="BA253" s="201"/>
      <c r="BB253" s="201"/>
      <c r="BC253" s="201"/>
      <c r="BD253" s="201"/>
      <c r="BE253" s="201"/>
      <c r="BF253" s="201"/>
      <c r="BG253" s="201"/>
      <c r="BH253" s="201"/>
      <c r="BI253" s="201"/>
      <c r="BJ253" s="201"/>
      <c r="BK253" s="201"/>
      <c r="BL253" s="201"/>
      <c r="BM253" s="201"/>
      <c r="BN253" s="201"/>
      <c r="BO253" s="201"/>
      <c r="BP253" s="201"/>
      <c r="BQ253" s="201"/>
      <c r="BR253" s="201"/>
      <c r="BS253" s="201"/>
      <c r="BT253" s="201"/>
      <c r="BU253" s="201"/>
      <c r="BV253" s="201"/>
      <c r="BW253" s="201"/>
      <c r="BX253" s="201"/>
      <c r="BY253" s="201"/>
      <c r="BZ253" s="201"/>
      <c r="CA253" s="201"/>
      <c r="CB253" s="201"/>
      <c r="CC253" s="201"/>
      <c r="CD253" s="201"/>
      <c r="CE253" s="201"/>
    </row>
    <row r="254" customFormat="false" ht="13.8" hidden="false" customHeight="false" outlineLevel="0" collapsed="false">
      <c r="A254" s="203"/>
      <c r="B254" s="160" t="s">
        <v>111</v>
      </c>
      <c r="C254" s="168"/>
      <c r="D254" s="170"/>
      <c r="E254" s="220" t="str">
        <f aca="false">IF(OR(E$236=0,E$236="-"),"-",E253/E246)</f>
        <v>-</v>
      </c>
      <c r="F254" s="220" t="str">
        <f aca="false">IF(OR(F$236=0,F$236="-"),"-",F253/F246)</f>
        <v>-</v>
      </c>
      <c r="G254" s="220" t="str">
        <f aca="false">IF(OR(G$236=0,G$236="-"),"-",G253/G246)</f>
        <v>-</v>
      </c>
      <c r="H254" s="220" t="str">
        <f aca="false">IF(OR(H$236=0,H$236="-"),"-",H253/H246)</f>
        <v>-</v>
      </c>
      <c r="I254" s="220" t="str">
        <f aca="false">IF(OR(I$236=0,I$236="-"),"-",I253/I246)</f>
        <v>-</v>
      </c>
      <c r="J254" s="220" t="str">
        <f aca="false">IF(OR(J$236=0,J$236="-"),"-",J253/J246)</f>
        <v>-</v>
      </c>
      <c r="K254" s="220" t="str">
        <f aca="false">IF(OR(K$236=0,K$236="-"),"-",K253/K246)</f>
        <v>-</v>
      </c>
      <c r="L254" s="220" t="str">
        <f aca="false">IF(OR(L$236=0,L$236="-"),"-",L253/L246)</f>
        <v>-</v>
      </c>
      <c r="M254" s="220" t="str">
        <f aca="false">IF(OR(M$236=0,M$236="-"),"-",M253/M246)</f>
        <v>-</v>
      </c>
      <c r="N254" s="220" t="str">
        <f aca="false">IF(OR(N$236=0,N$236="-"),"-",N253/N246)</f>
        <v>-</v>
      </c>
      <c r="O254" s="220" t="str">
        <f aca="false">IF(OR(O$236=0,O$236="-"),"-",O253/O246)</f>
        <v>-</v>
      </c>
      <c r="P254" s="220" t="str">
        <f aca="false">IF(OR(P$236=0,P$236="-"),"-",P253/P246)</f>
        <v>-</v>
      </c>
      <c r="Q254" s="220" t="str">
        <f aca="false">IF(OR(Q$236=0,Q$236="-"),"-",Q253/Q246)</f>
        <v>-</v>
      </c>
      <c r="R254" s="220" t="str">
        <f aca="false">IF(OR(R$236=0,R$236="-"),"-",R253/R246)</f>
        <v>-</v>
      </c>
      <c r="S254" s="220" t="str">
        <f aca="false">IF(OR(S$236=0,S$236="-"),"-",S253/S246)</f>
        <v>-</v>
      </c>
      <c r="T254" s="220" t="str">
        <f aca="false">IF(OR(T$236=0,T$236="-"),"-",T253/T246)</f>
        <v>-</v>
      </c>
      <c r="U254" s="220" t="str">
        <f aca="false">IF(OR(U$236=0,U$236="-"),"-",U253/U246)</f>
        <v>-</v>
      </c>
      <c r="V254" s="220" t="str">
        <f aca="false">IF(OR(V$236=0,V$236="-"),"-",V253/V246)</f>
        <v>-</v>
      </c>
      <c r="W254" s="220" t="str">
        <f aca="false">IF(OR(W$236=0,W$236="-"),"-",W253/W246)</f>
        <v>-</v>
      </c>
      <c r="X254" s="220" t="str">
        <f aca="false">IF(OR(X$236=0,X$236="-"),"-",X253/X246)</f>
        <v>-</v>
      </c>
      <c r="Y254" s="220" t="str">
        <f aca="false">IF(OR(Y$236=0,Y$236="-"),"-",Y253/Y246)</f>
        <v>-</v>
      </c>
      <c r="Z254" s="220" t="str">
        <f aca="false">IF(OR(Z$236=0,Z$236="-"),"-",Z253/Z246)</f>
        <v>-</v>
      </c>
      <c r="AA254" s="220" t="str">
        <f aca="false">IF(OR(AA$236=0,AA$236="-"),"-",AA253/AA246)</f>
        <v>-</v>
      </c>
      <c r="AB254" s="220" t="str">
        <f aca="false">IF(OR(AB$236=0,AB$236="-"),"-",AB253/AB246)</f>
        <v>-</v>
      </c>
      <c r="AC254" s="220" t="str">
        <f aca="false">IF(OR(AC$236=0,AC$236="-"),"-",AC253/AC246)</f>
        <v>-</v>
      </c>
      <c r="AD254" s="220" t="str">
        <f aca="false">IF(OR(AD$236=0,AD$236="-"),"-",AD253/AD246)</f>
        <v>-</v>
      </c>
      <c r="AE254" s="220" t="str">
        <f aca="false">IF(OR(AE$236=0,AE$236="-"),"-",AE253/AE246)</f>
        <v>-</v>
      </c>
      <c r="AF254" s="220" t="str">
        <f aca="false">IF(OR(AF$236=0,AF$236="-"),"-",AF253/AF246)</f>
        <v>-</v>
      </c>
      <c r="AG254" s="220" t="str">
        <f aca="false">IF(OR(AG$236=0,AG$236="-"),"-",AG253/AG246)</f>
        <v>-</v>
      </c>
      <c r="AH254" s="220" t="str">
        <f aca="false">IF(OR(AH$236=0,AH$236="-"),"-",AH253/AH246)</f>
        <v>-</v>
      </c>
      <c r="AI254" s="220" t="str">
        <f aca="false">IF(OR(AI$236=0,AI$236="-"),"-",AI253/AI246)</f>
        <v>-</v>
      </c>
      <c r="AJ254" s="220" t="str">
        <f aca="false">IF(OR(AJ$236=0,AJ$236="-"),"-",AJ253/AJ246)</f>
        <v>-</v>
      </c>
      <c r="AK254" s="220" t="str">
        <f aca="false">IF(OR(AK$236=0,AK$236="-"),"-",AK253/AK246)</f>
        <v>-</v>
      </c>
      <c r="AL254" s="220" t="str">
        <f aca="false">IF(OR(AL$236=0,AL$236="-"),"-",AL253/AL246)</f>
        <v>-</v>
      </c>
      <c r="AM254" s="299"/>
      <c r="AN254" s="201"/>
      <c r="AO254" s="201"/>
      <c r="AP254" s="201"/>
      <c r="AQ254" s="201"/>
      <c r="AR254" s="201"/>
      <c r="AS254" s="201"/>
      <c r="AT254" s="201"/>
      <c r="AU254" s="201"/>
      <c r="AV254" s="201"/>
      <c r="AW254" s="201"/>
      <c r="AX254" s="201"/>
      <c r="AY254" s="201"/>
      <c r="AZ254" s="201"/>
      <c r="BA254" s="201"/>
      <c r="BB254" s="201"/>
      <c r="BC254" s="201"/>
      <c r="BD254" s="201"/>
      <c r="BE254" s="201"/>
      <c r="BF254" s="201"/>
      <c r="BG254" s="201"/>
      <c r="BH254" s="201"/>
      <c r="BI254" s="201"/>
      <c r="BJ254" s="201"/>
      <c r="BK254" s="201"/>
      <c r="BL254" s="201"/>
      <c r="BM254" s="201"/>
      <c r="BN254" s="201"/>
      <c r="BO254" s="201"/>
      <c r="BP254" s="201"/>
      <c r="BQ254" s="201"/>
      <c r="BR254" s="201"/>
      <c r="BS254" s="201"/>
      <c r="BT254" s="201"/>
      <c r="BU254" s="201"/>
      <c r="BV254" s="201"/>
      <c r="BW254" s="201"/>
      <c r="BX254" s="201"/>
      <c r="BY254" s="201"/>
      <c r="BZ254" s="201"/>
      <c r="CA254" s="201"/>
      <c r="CB254" s="201"/>
      <c r="CC254" s="201"/>
      <c r="CD254" s="201"/>
      <c r="CE254" s="201"/>
    </row>
    <row r="255" customFormat="false" ht="13.4" hidden="false" customHeight="false" outlineLevel="0" collapsed="false">
      <c r="A255" s="203"/>
      <c r="B255" s="21" t="s">
        <v>112</v>
      </c>
      <c r="C255" s="63"/>
      <c r="D255" s="274"/>
      <c r="E255" s="171" t="n">
        <f aca="false">IF(E$236=0,"-",SUM(E238:E241))</f>
        <v>0</v>
      </c>
      <c r="F255" s="171" t="n">
        <f aca="false">IF(F$236=0,"-",SUM(F238:F241))</f>
        <v>0</v>
      </c>
      <c r="G255" s="171" t="n">
        <f aca="false">IF(G$236=0,"-",SUM(G238:G241))</f>
        <v>0</v>
      </c>
      <c r="H255" s="171" t="n">
        <f aca="false">IF(H$236=0,"-",SUM(H238:H241))</f>
        <v>0</v>
      </c>
      <c r="I255" s="171" t="n">
        <f aca="false">IF(I$236=0,"-",SUM(I238:I241))</f>
        <v>0</v>
      </c>
      <c r="J255" s="171" t="n">
        <f aca="false">IF(J$236=0,"-",SUM(J238:J241))</f>
        <v>0</v>
      </c>
      <c r="K255" s="171" t="n">
        <f aca="false">IF(K$236=0,"-",SUM(K238:K241))</f>
        <v>0</v>
      </c>
      <c r="L255" s="171" t="n">
        <f aca="false">IF(L$236=0,"-",SUM(L238:L241))</f>
        <v>0</v>
      </c>
      <c r="M255" s="171" t="n">
        <f aca="false">IF(M$236=0,"-",SUM(M238:M241))</f>
        <v>0</v>
      </c>
      <c r="N255" s="171" t="n">
        <f aca="false">IF(N$236=0,"-",SUM(N238:N241))</f>
        <v>0</v>
      </c>
      <c r="O255" s="171" t="n">
        <f aca="false">IF(O$236=0,"-",SUM(O238:O241))</f>
        <v>0</v>
      </c>
      <c r="P255" s="171" t="n">
        <f aca="false">IF(P$236=0,"-",SUM(P238:P241))</f>
        <v>0</v>
      </c>
      <c r="Q255" s="171" t="n">
        <f aca="false">IF(Q$236=0,"-",SUM(Q238:Q241))</f>
        <v>0</v>
      </c>
      <c r="R255" s="171" t="n">
        <f aca="false">IF(R$236=0,"-",SUM(R238:R241))</f>
        <v>0</v>
      </c>
      <c r="S255" s="171" t="n">
        <f aca="false">IF(S$236=0,"-",SUM(S238:S241))</f>
        <v>0</v>
      </c>
      <c r="T255" s="171" t="n">
        <f aca="false">IF(T$236=0,"-",SUM(T238:T241))</f>
        <v>0</v>
      </c>
      <c r="U255" s="171" t="n">
        <f aca="false">IF(U$236=0,"-",SUM(U238:U241))</f>
        <v>0</v>
      </c>
      <c r="V255" s="171" t="n">
        <f aca="false">IF(V$236=0,"-",SUM(V238:V241))</f>
        <v>0</v>
      </c>
      <c r="W255" s="171" t="n">
        <f aca="false">IF(W$236=0,"-",SUM(W238:W241))</f>
        <v>0</v>
      </c>
      <c r="X255" s="171" t="n">
        <f aca="false">IF(X$236=0,"-",SUM(X238:X241))</f>
        <v>0</v>
      </c>
      <c r="Y255" s="171" t="n">
        <f aca="false">IF(Y$236=0,"-",SUM(Y238:Y241))</f>
        <v>0</v>
      </c>
      <c r="Z255" s="171" t="n">
        <f aca="false">IF(Z$236=0,"-",SUM(Z238:Z241))</f>
        <v>0</v>
      </c>
      <c r="AA255" s="171" t="n">
        <f aca="false">IF(AA$236=0,"-",SUM(AA238:AA241))</f>
        <v>0</v>
      </c>
      <c r="AB255" s="171" t="n">
        <f aca="false">IF(AB$236=0,"-",SUM(AB238:AB241))</f>
        <v>0</v>
      </c>
      <c r="AC255" s="171" t="n">
        <f aca="false">IF(AC$236=0,"-",SUM(AC238:AC241))</f>
        <v>0</v>
      </c>
      <c r="AD255" s="171" t="n">
        <f aca="false">IF(AD$236=0,"-",SUM(AD238:AD241))</f>
        <v>0</v>
      </c>
      <c r="AE255" s="171" t="n">
        <f aca="false">IF(AE$236=0,"-",SUM(AE238:AE241))</f>
        <v>0</v>
      </c>
      <c r="AF255" s="171" t="n">
        <f aca="false">IF(AF$236=0,"-",SUM(AF238:AF241))</f>
        <v>0</v>
      </c>
      <c r="AG255" s="171" t="n">
        <f aca="false">IF(AG$236=0,"-",SUM(AG238:AG241))</f>
        <v>0</v>
      </c>
      <c r="AH255" s="171" t="n">
        <f aca="false">IF(AH$236=0,"-",SUM(AH238:AH241))</f>
        <v>0</v>
      </c>
      <c r="AI255" s="171" t="n">
        <f aca="false">IF(AI$236=0,"-",SUM(AI238:AI241))</f>
        <v>0</v>
      </c>
      <c r="AJ255" s="171" t="n">
        <f aca="false">IF(AJ$236=0,"-",SUM(AJ238:AJ241))</f>
        <v>0</v>
      </c>
      <c r="AK255" s="171" t="n">
        <f aca="false">IF(AK$236=0,"-",SUM(AK238:AK241))</f>
        <v>0</v>
      </c>
      <c r="AL255" s="171" t="n">
        <f aca="false">IF(AL$236=0,"-",SUM(AL238:AL241))</f>
        <v>0</v>
      </c>
      <c r="AM255" s="299"/>
      <c r="AN255" s="201"/>
      <c r="AO255" s="201"/>
      <c r="AP255" s="201"/>
      <c r="AQ255" s="201"/>
      <c r="AR255" s="201"/>
      <c r="AS255" s="201"/>
      <c r="AT255" s="201"/>
      <c r="AU255" s="201"/>
      <c r="AV255" s="201"/>
      <c r="AW255" s="201"/>
      <c r="AX255" s="201"/>
      <c r="AY255" s="201"/>
      <c r="AZ255" s="201"/>
      <c r="BA255" s="201"/>
      <c r="BB255" s="201"/>
      <c r="BC255" s="201"/>
      <c r="BD255" s="201"/>
      <c r="BE255" s="201"/>
      <c r="BF255" s="201"/>
      <c r="BG255" s="201"/>
      <c r="BH255" s="201"/>
      <c r="BI255" s="201"/>
      <c r="BJ255" s="201"/>
      <c r="BK255" s="201"/>
      <c r="BL255" s="201"/>
      <c r="BM255" s="201"/>
      <c r="BN255" s="201"/>
      <c r="BO255" s="201"/>
      <c r="BP255" s="201"/>
      <c r="BQ255" s="201"/>
      <c r="BR255" s="201"/>
      <c r="BS255" s="201"/>
      <c r="BT255" s="201"/>
      <c r="BU255" s="201"/>
      <c r="BV255" s="201"/>
      <c r="BW255" s="201"/>
      <c r="BX255" s="201"/>
      <c r="BY255" s="201"/>
      <c r="BZ255" s="201"/>
      <c r="CA255" s="201"/>
      <c r="CB255" s="201"/>
      <c r="CC255" s="201"/>
      <c r="CD255" s="201"/>
      <c r="CE255" s="201"/>
    </row>
    <row r="256" customFormat="false" ht="14.15" hidden="false" customHeight="false" outlineLevel="0" collapsed="false">
      <c r="A256" s="203"/>
      <c r="B256" s="216" t="s">
        <v>113</v>
      </c>
      <c r="C256" s="63"/>
      <c r="D256" s="274"/>
      <c r="E256" s="224" t="str">
        <f aca="false">IF(OR(E$236=0,E$236="-"),"-",E255/E246)</f>
        <v>-</v>
      </c>
      <c r="F256" s="224" t="str">
        <f aca="false">IF(OR(F$236=0,F$236="-"),"-",F255/F246)</f>
        <v>-</v>
      </c>
      <c r="G256" s="224" t="str">
        <f aca="false">IF(OR(G$236=0,G$236="-"),"-",G255/G246)</f>
        <v>-</v>
      </c>
      <c r="H256" s="224" t="str">
        <f aca="false">IF(OR(H$236=0,H$236="-"),"-",H255/H246)</f>
        <v>-</v>
      </c>
      <c r="I256" s="224" t="str">
        <f aca="false">IF(OR(I$236=0,I$236="-"),"-",I255/I246)</f>
        <v>-</v>
      </c>
      <c r="J256" s="224" t="str">
        <f aca="false">IF(OR(J$236=0,J$236="-"),"-",J255/J246)</f>
        <v>-</v>
      </c>
      <c r="K256" s="224" t="str">
        <f aca="false">IF(OR(K$236=0,K$236="-"),"-",K255/K246)</f>
        <v>-</v>
      </c>
      <c r="L256" s="224" t="str">
        <f aca="false">IF(OR(L$236=0,L$236="-"),"-",L255/L246)</f>
        <v>-</v>
      </c>
      <c r="M256" s="224" t="str">
        <f aca="false">IF(OR(M$236=0,M$236="-"),"-",M255/M246)</f>
        <v>-</v>
      </c>
      <c r="N256" s="224" t="str">
        <f aca="false">IF(OR(N$236=0,N$236="-"),"-",N255/N246)</f>
        <v>-</v>
      </c>
      <c r="O256" s="224" t="str">
        <f aca="false">IF(OR(O$236=0,O$236="-"),"-",O255/O246)</f>
        <v>-</v>
      </c>
      <c r="P256" s="224" t="str">
        <f aca="false">IF(OR(P$236=0,P$236="-"),"-",P255/P246)</f>
        <v>-</v>
      </c>
      <c r="Q256" s="224" t="str">
        <f aca="false">IF(OR(Q$236=0,Q$236="-"),"-",Q255/Q246)</f>
        <v>-</v>
      </c>
      <c r="R256" s="224" t="str">
        <f aca="false">IF(OR(R$236=0,R$236="-"),"-",R255/R246)</f>
        <v>-</v>
      </c>
      <c r="S256" s="224" t="str">
        <f aca="false">IF(OR(S$236=0,S$236="-"),"-",S255/S246)</f>
        <v>-</v>
      </c>
      <c r="T256" s="224" t="str">
        <f aca="false">IF(OR(T$236=0,T$236="-"),"-",T255/T246)</f>
        <v>-</v>
      </c>
      <c r="U256" s="224" t="str">
        <f aca="false">IF(OR(U$236=0,U$236="-"),"-",U255/U246)</f>
        <v>-</v>
      </c>
      <c r="V256" s="224" t="str">
        <f aca="false">IF(OR(V$236=0,V$236="-"),"-",V255/V246)</f>
        <v>-</v>
      </c>
      <c r="W256" s="224" t="str">
        <f aca="false">IF(OR(W$236=0,W$236="-"),"-",W255/W246)</f>
        <v>-</v>
      </c>
      <c r="X256" s="224" t="str">
        <f aca="false">IF(OR(X$236=0,X$236="-"),"-",X255/X246)</f>
        <v>-</v>
      </c>
      <c r="Y256" s="224" t="str">
        <f aca="false">IF(OR(Y$236=0,Y$236="-"),"-",Y255/Y246)</f>
        <v>-</v>
      </c>
      <c r="Z256" s="224" t="str">
        <f aca="false">IF(OR(Z$236=0,Z$236="-"),"-",Z255/Z246)</f>
        <v>-</v>
      </c>
      <c r="AA256" s="224" t="str">
        <f aca="false">IF(OR(AA$236=0,AA$236="-"),"-",AA255/AA246)</f>
        <v>-</v>
      </c>
      <c r="AB256" s="224" t="str">
        <f aca="false">IF(OR(AB$236=0,AB$236="-"),"-",AB255/AB246)</f>
        <v>-</v>
      </c>
      <c r="AC256" s="224" t="str">
        <f aca="false">IF(OR(AC$236=0,AC$236="-"),"-",AC255/AC246)</f>
        <v>-</v>
      </c>
      <c r="AD256" s="224" t="str">
        <f aca="false">IF(OR(AD$236=0,AD$236="-"),"-",AD255/AD246)</f>
        <v>-</v>
      </c>
      <c r="AE256" s="224" t="str">
        <f aca="false">IF(OR(AE$236=0,AE$236="-"),"-",AE255/AE246)</f>
        <v>-</v>
      </c>
      <c r="AF256" s="224" t="str">
        <f aca="false">IF(OR(AF$236=0,AF$236="-"),"-",AF255/AF246)</f>
        <v>-</v>
      </c>
      <c r="AG256" s="224" t="str">
        <f aca="false">IF(OR(AG$236=0,AG$236="-"),"-",AG255/AG246)</f>
        <v>-</v>
      </c>
      <c r="AH256" s="224" t="str">
        <f aca="false">IF(OR(AH$236=0,AH$236="-"),"-",AH255/AH246)</f>
        <v>-</v>
      </c>
      <c r="AI256" s="224" t="str">
        <f aca="false">IF(OR(AI$236=0,AI$236="-"),"-",AI255/AI246)</f>
        <v>-</v>
      </c>
      <c r="AJ256" s="224" t="str">
        <f aca="false">IF(OR(AJ$236=0,AJ$236="-"),"-",AJ255/AJ246)</f>
        <v>-</v>
      </c>
      <c r="AK256" s="224" t="str">
        <f aca="false">IF(OR(AK$236=0,AK$236="-"),"-",AK255/AK246)</f>
        <v>-</v>
      </c>
      <c r="AL256" s="224" t="str">
        <f aca="false">IF(OR(AL$236=0,AL$236="-"),"-",AL255/AL246)</f>
        <v>-</v>
      </c>
      <c r="AM256" s="299"/>
      <c r="AN256" s="201"/>
      <c r="AO256" s="201"/>
      <c r="AP256" s="201"/>
      <c r="AQ256" s="201"/>
      <c r="AR256" s="201"/>
      <c r="AS256" s="201"/>
      <c r="AT256" s="201"/>
      <c r="AU256" s="201"/>
      <c r="AV256" s="201"/>
      <c r="AW256" s="201"/>
      <c r="AX256" s="201"/>
      <c r="AY256" s="201"/>
      <c r="AZ256" s="201"/>
      <c r="BA256" s="201"/>
      <c r="BB256" s="201"/>
      <c r="BC256" s="201"/>
      <c r="BD256" s="201"/>
      <c r="BE256" s="201"/>
      <c r="BF256" s="201"/>
      <c r="BG256" s="201"/>
      <c r="BH256" s="201"/>
      <c r="BI256" s="201"/>
      <c r="BJ256" s="201"/>
      <c r="BK256" s="201"/>
      <c r="BL256" s="201"/>
      <c r="BM256" s="201"/>
      <c r="BN256" s="201"/>
      <c r="BO256" s="201"/>
      <c r="BP256" s="201"/>
      <c r="BQ256" s="201"/>
      <c r="BR256" s="201"/>
      <c r="BS256" s="201"/>
      <c r="BT256" s="201"/>
      <c r="BU256" s="201"/>
      <c r="BV256" s="201"/>
      <c r="BW256" s="201"/>
      <c r="BX256" s="201"/>
      <c r="BY256" s="201"/>
      <c r="BZ256" s="201"/>
      <c r="CA256" s="201"/>
      <c r="CB256" s="201"/>
      <c r="CC256" s="201"/>
      <c r="CD256" s="201"/>
      <c r="CE256" s="201"/>
    </row>
    <row r="266" customFormat="false" ht="102" hidden="false" customHeight="true" outlineLevel="0" collapsed="false">
      <c r="E266" s="300" t="str">
        <f aca="false">E184</f>
        <v>සිංහල භාෂාව හා සාහිත්‍යය</v>
      </c>
      <c r="F266" s="300" t="str">
        <f aca="false">F184</f>
        <v/>
      </c>
      <c r="G266" s="300" t="str">
        <f aca="false">G184</f>
        <v>බුද්ධ ධර්මය</v>
      </c>
      <c r="H266" s="300" t="str">
        <f aca="false">H184</f>
        <v>කතෝලික ධර්මය</v>
      </c>
      <c r="I266" s="300" t="str">
        <f aca="false">I184</f>
        <v>ක්‍රිස්තියානි ධර්මය (ඉංග්‍රීසි)</v>
      </c>
      <c r="J266" s="300" t="str">
        <f aca="false">J184</f>
        <v/>
      </c>
      <c r="K266" s="300" t="str">
        <f aca="false">K183</f>
        <v>ඉංග්‍රීසි</v>
      </c>
      <c r="L266" s="300" t="str">
        <f aca="false">L183</f>
        <v>ගණිතය</v>
      </c>
      <c r="M266" s="300" t="str">
        <f aca="false">M183</f>
        <v>විද්‍යාව</v>
      </c>
      <c r="N266" s="300" t="str">
        <f aca="false">N183</f>
        <v>ඉතිහාසය</v>
      </c>
      <c r="O266" s="300" t="str">
        <f aca="false">O184</f>
        <v>ව්‍යාපාර හා ගිණුම්කරණ අධ්‍යයනය</v>
      </c>
      <c r="P266" s="300" t="str">
        <f aca="false">P184</f>
        <v>පුරවැසි අධ්‍යාපනය</v>
      </c>
      <c r="Q266" s="300" t="str">
        <f aca="false">Q184</f>
        <v>දෙවන භාෂාවක් ලෙස (දෙමල)</v>
      </c>
      <c r="R266" s="300" t="str">
        <f aca="false">R184</f>
        <v>භුගෝල විද්‍යාව</v>
      </c>
      <c r="S266" s="300" t="str">
        <f aca="false">S184</f>
        <v/>
      </c>
      <c r="T266" s="300" t="str">
        <f aca="false">T184</f>
        <v/>
      </c>
      <c r="U266" s="300" t="str">
        <f aca="false">U184</f>
        <v/>
      </c>
      <c r="V266" s="300" t="str">
        <f aca="false">V184</f>
        <v/>
      </c>
      <c r="W266" s="300" t="str">
        <f aca="false">W184</f>
        <v>චිත්‍ර</v>
      </c>
      <c r="X266" s="300" t="str">
        <f aca="false">X184</f>
        <v>නැටුම් (දේශීය)</v>
      </c>
      <c r="Y266" s="300" t="str">
        <f aca="false">Y184</f>
        <v>සංගීතය (පෙරදිග)</v>
      </c>
      <c r="Z266" s="300" t="str">
        <f aca="false">Z184</f>
        <v>සංගීතය (අපරදිග)</v>
      </c>
      <c r="AA266" s="300" t="str">
        <f aca="false">AA184</f>
        <v>නාට්‍ය හා රංග කලාව (සිංහල)</v>
      </c>
      <c r="AB266" s="300" t="str">
        <f aca="false">AB184</f>
        <v>සාහිත්‍ය රසාස්වාදය (ඉංග්‍රිසි)</v>
      </c>
      <c r="AC266" s="300" t="str">
        <f aca="false">AC184</f>
        <v/>
      </c>
      <c r="AD266" s="300" t="str">
        <f aca="false">AD184</f>
        <v/>
      </c>
      <c r="AE266" s="300" t="str">
        <f aca="false">AE184</f>
        <v>තොරතුරු සන්නිවේදන තාක්ෂණය</v>
      </c>
      <c r="AF266" s="300" t="str">
        <f aca="false">AF184</f>
        <v>සන්නිවේදන මාධ්‍ය අධ්‍ය්‍යනය</v>
      </c>
      <c r="AG266" s="300" t="str">
        <f aca="false">AG184</f>
        <v>සෞඛ්‍ය හා ශාරීරික අධ්‍යාපනය</v>
      </c>
      <c r="AH266" s="300" t="str">
        <f aca="false">AH184</f>
        <v/>
      </c>
      <c r="AI266" s="300" t="str">
        <f aca="false">AI184</f>
        <v/>
      </c>
      <c r="AJ266" s="300" t="str">
        <f aca="false">AJ184</f>
        <v/>
      </c>
      <c r="AK266" s="300" t="str">
        <f aca="false">AK184</f>
        <v/>
      </c>
      <c r="AL266" s="300" t="str">
        <f aca="false">AL184</f>
        <v/>
      </c>
    </row>
    <row r="267" customFormat="false" ht="15" hidden="false" customHeight="true" outlineLevel="0" collapsed="false">
      <c r="B267" s="301" t="s">
        <v>1</v>
      </c>
      <c r="C267" s="301"/>
      <c r="D267" s="301"/>
      <c r="E267" s="301" t="n">
        <f aca="false">IF(E67="-",0,E67)</f>
        <v>0</v>
      </c>
      <c r="F267" s="301" t="n">
        <f aca="false">IF(F67="-",0,F67)</f>
        <v>0</v>
      </c>
      <c r="G267" s="301" t="n">
        <f aca="false">IF(G67="-",0,G67)</f>
        <v>0</v>
      </c>
      <c r="H267" s="301" t="n">
        <f aca="false">IF(H67="-",0,H67)</f>
        <v>0</v>
      </c>
      <c r="I267" s="301" t="n">
        <f aca="false">IF(I67="-",0,I67)</f>
        <v>0</v>
      </c>
      <c r="J267" s="301" t="n">
        <f aca="false">IF(J67="-",0,J67)</f>
        <v>0</v>
      </c>
      <c r="K267" s="301" t="n">
        <f aca="false">IF(K67="-",0,K67)</f>
        <v>0</v>
      </c>
      <c r="L267" s="301" t="n">
        <f aca="false">IF(L67="-",0,L67)</f>
        <v>0</v>
      </c>
      <c r="M267" s="301" t="n">
        <f aca="false">IF(M67="-",0,M67)</f>
        <v>0</v>
      </c>
      <c r="N267" s="301" t="n">
        <f aca="false">IF(N67="-",0,N67)</f>
        <v>0</v>
      </c>
      <c r="O267" s="301" t="n">
        <f aca="false">IF(O67="-",0,O67)</f>
        <v>0</v>
      </c>
      <c r="P267" s="301" t="n">
        <f aca="false">IF(P67="-",0,P67)</f>
        <v>0</v>
      </c>
      <c r="Q267" s="301" t="n">
        <f aca="false">IF(Q67="-",0,Q67)</f>
        <v>0</v>
      </c>
      <c r="R267" s="301" t="n">
        <f aca="false">IF(R67="-",0,R67)</f>
        <v>0</v>
      </c>
      <c r="S267" s="301" t="n">
        <f aca="false">IF(S67="-",0,S67)</f>
        <v>0</v>
      </c>
      <c r="T267" s="301" t="n">
        <f aca="false">IF(T67="-",0,T67)</f>
        <v>0</v>
      </c>
      <c r="U267" s="301" t="n">
        <f aca="false">IF(U67="-",0,U67)</f>
        <v>0</v>
      </c>
      <c r="V267" s="301" t="n">
        <f aca="false">IF(V67="-",0,V67)</f>
        <v>0</v>
      </c>
      <c r="W267" s="301" t="n">
        <f aca="false">IF(W67="-",0,W67)</f>
        <v>0</v>
      </c>
      <c r="X267" s="301" t="n">
        <f aca="false">IF(X67="-",0,X67)</f>
        <v>0</v>
      </c>
      <c r="Y267" s="301" t="n">
        <f aca="false">IF(Y67="-",0,Y67)</f>
        <v>0</v>
      </c>
      <c r="Z267" s="301" t="n">
        <f aca="false">IF(Z67="-",0,Z67)</f>
        <v>0</v>
      </c>
      <c r="AA267" s="301" t="n">
        <f aca="false">IF(AA67="-",0,AA67)</f>
        <v>0</v>
      </c>
      <c r="AB267" s="301" t="n">
        <f aca="false">IF(AB67="-",0,AB67)</f>
        <v>0</v>
      </c>
      <c r="AC267" s="301" t="n">
        <f aca="false">IF(AC67="-",0,AC67)</f>
        <v>0</v>
      </c>
      <c r="AD267" s="301" t="n">
        <f aca="false">IF(AD67="-",0,AD67)</f>
        <v>0</v>
      </c>
      <c r="AE267" s="301" t="n">
        <f aca="false">IF(AE67="-",0,AE67)</f>
        <v>0</v>
      </c>
      <c r="AF267" s="301" t="n">
        <f aca="false">IF(AF67="-",0,AF67)</f>
        <v>0</v>
      </c>
      <c r="AG267" s="301" t="n">
        <f aca="false">IF(AG67="-",0,AG67)</f>
        <v>0</v>
      </c>
      <c r="AH267" s="301" t="n">
        <f aca="false">IF(AH67="-",0,AH67)</f>
        <v>0</v>
      </c>
      <c r="AI267" s="301" t="n">
        <f aca="false">IF(AI67="-",0,AI67)</f>
        <v>0</v>
      </c>
      <c r="AJ267" s="301" t="n">
        <f aca="false">IF(AJ67="-",0,AJ67)</f>
        <v>0</v>
      </c>
      <c r="AK267" s="301" t="n">
        <f aca="false">IF(AK67="-",0,AK67)</f>
        <v>0</v>
      </c>
      <c r="AL267" s="301" t="n">
        <f aca="false">IF(AL67="-",0,AL67)</f>
        <v>0</v>
      </c>
    </row>
    <row r="268" customFormat="false" ht="15" hidden="false" customHeight="true" outlineLevel="0" collapsed="false">
      <c r="B268" s="301" t="s">
        <v>6</v>
      </c>
      <c r="C268" s="301"/>
      <c r="D268" s="301"/>
      <c r="E268" s="301" t="n">
        <f aca="false">IF(E68="-",0,E68)</f>
        <v>0</v>
      </c>
      <c r="F268" s="301" t="n">
        <f aca="false">IF(F68="-",0,F68)</f>
        <v>0</v>
      </c>
      <c r="G268" s="301" t="n">
        <f aca="false">IF(G68="-",0,G68)</f>
        <v>0</v>
      </c>
      <c r="H268" s="301" t="n">
        <f aca="false">IF(H68="-",0,H68)</f>
        <v>0</v>
      </c>
      <c r="I268" s="301" t="n">
        <f aca="false">IF(I68="-",0,I68)</f>
        <v>0</v>
      </c>
      <c r="J268" s="301" t="n">
        <f aca="false">IF(J68="-",0,J68)</f>
        <v>0</v>
      </c>
      <c r="K268" s="301" t="n">
        <f aca="false">IF(K68="-",0,K68)</f>
        <v>0</v>
      </c>
      <c r="L268" s="301" t="n">
        <f aca="false">IF(L68="-",0,L68)</f>
        <v>0</v>
      </c>
      <c r="M268" s="301" t="n">
        <f aca="false">IF(M68="-",0,M68)</f>
        <v>0</v>
      </c>
      <c r="N268" s="301" t="n">
        <f aca="false">IF(N68="-",0,N68)</f>
        <v>0</v>
      </c>
      <c r="O268" s="301" t="n">
        <f aca="false">IF(O68="-",0,O68)</f>
        <v>0</v>
      </c>
      <c r="P268" s="301" t="n">
        <f aca="false">IF(P68="-",0,P68)</f>
        <v>0</v>
      </c>
      <c r="Q268" s="301" t="n">
        <f aca="false">IF(Q68="-",0,Q68)</f>
        <v>0</v>
      </c>
      <c r="R268" s="301" t="n">
        <f aca="false">IF(R68="-",0,R68)</f>
        <v>0</v>
      </c>
      <c r="S268" s="301" t="n">
        <f aca="false">IF(S68="-",0,S68)</f>
        <v>0</v>
      </c>
      <c r="T268" s="301" t="n">
        <f aca="false">IF(T68="-",0,T68)</f>
        <v>0</v>
      </c>
      <c r="U268" s="301" t="n">
        <f aca="false">IF(U68="-",0,U68)</f>
        <v>0</v>
      </c>
      <c r="V268" s="301" t="n">
        <f aca="false">IF(V68="-",0,V68)</f>
        <v>0</v>
      </c>
      <c r="W268" s="301" t="n">
        <f aca="false">IF(W68="-",0,W68)</f>
        <v>0</v>
      </c>
      <c r="X268" s="301" t="n">
        <f aca="false">IF(X68="-",0,X68)</f>
        <v>0</v>
      </c>
      <c r="Y268" s="301" t="n">
        <f aca="false">IF(Y68="-",0,Y68)</f>
        <v>0</v>
      </c>
      <c r="Z268" s="301" t="n">
        <f aca="false">IF(Z68="-",0,Z68)</f>
        <v>0</v>
      </c>
      <c r="AA268" s="301" t="n">
        <f aca="false">IF(AA68="-",0,AA68)</f>
        <v>0</v>
      </c>
      <c r="AB268" s="301" t="n">
        <f aca="false">IF(AB68="-",0,AB68)</f>
        <v>0</v>
      </c>
      <c r="AC268" s="301" t="n">
        <f aca="false">IF(AC68="-",0,AC68)</f>
        <v>0</v>
      </c>
      <c r="AD268" s="301" t="n">
        <f aca="false">IF(AD68="-",0,AD68)</f>
        <v>0</v>
      </c>
      <c r="AE268" s="301" t="n">
        <f aca="false">IF(AE68="-",0,AE68)</f>
        <v>0</v>
      </c>
      <c r="AF268" s="301" t="n">
        <f aca="false">IF(AF68="-",0,AF68)</f>
        <v>0</v>
      </c>
      <c r="AG268" s="301" t="n">
        <f aca="false">IF(AG68="-",0,AG68)</f>
        <v>0</v>
      </c>
      <c r="AH268" s="301" t="n">
        <f aca="false">IF(AH68="-",0,AH68)</f>
        <v>0</v>
      </c>
      <c r="AI268" s="301" t="n">
        <f aca="false">IF(AI68="-",0,AI68)</f>
        <v>0</v>
      </c>
      <c r="AJ268" s="301" t="n">
        <f aca="false">IF(AJ68="-",0,AJ68)</f>
        <v>0</v>
      </c>
      <c r="AK268" s="301" t="n">
        <f aca="false">IF(AK68="-",0,AK68)</f>
        <v>0</v>
      </c>
      <c r="AL268" s="301" t="n">
        <f aca="false">IF(AL68="-",0,AL68)</f>
        <v>0</v>
      </c>
    </row>
    <row r="269" customFormat="false" ht="15" hidden="false" customHeight="true" outlineLevel="0" collapsed="false">
      <c r="B269" s="301" t="s">
        <v>10</v>
      </c>
      <c r="C269" s="301"/>
      <c r="D269" s="301"/>
      <c r="E269" s="301" t="n">
        <f aca="false">IF(E69="-",0,E69)</f>
        <v>0</v>
      </c>
      <c r="F269" s="301" t="n">
        <f aca="false">IF(F69="-",0,F69)</f>
        <v>0</v>
      </c>
      <c r="G269" s="301" t="n">
        <f aca="false">IF(G69="-",0,G69)</f>
        <v>0</v>
      </c>
      <c r="H269" s="301" t="n">
        <f aca="false">IF(H69="-",0,H69)</f>
        <v>0</v>
      </c>
      <c r="I269" s="301" t="n">
        <f aca="false">IF(I69="-",0,I69)</f>
        <v>0</v>
      </c>
      <c r="J269" s="301" t="n">
        <f aca="false">IF(J69="-",0,J69)</f>
        <v>0</v>
      </c>
      <c r="K269" s="301" t="n">
        <f aca="false">IF(K69="-",0,K69)</f>
        <v>0</v>
      </c>
      <c r="L269" s="301" t="n">
        <f aca="false">IF(L69="-",0,L69)</f>
        <v>0</v>
      </c>
      <c r="M269" s="301" t="n">
        <f aca="false">IF(M69="-",0,M69)</f>
        <v>0</v>
      </c>
      <c r="N269" s="301" t="n">
        <f aca="false">IF(N69="-",0,N69)</f>
        <v>0</v>
      </c>
      <c r="O269" s="301" t="n">
        <f aca="false">IF(O69="-",0,O69)</f>
        <v>0</v>
      </c>
      <c r="P269" s="301" t="n">
        <f aca="false">IF(P69="-",0,P69)</f>
        <v>0</v>
      </c>
      <c r="Q269" s="301" t="n">
        <f aca="false">IF(Q69="-",0,Q69)</f>
        <v>0</v>
      </c>
      <c r="R269" s="301" t="n">
        <f aca="false">IF(R69="-",0,R69)</f>
        <v>0</v>
      </c>
      <c r="S269" s="301" t="n">
        <f aca="false">IF(S69="-",0,S69)</f>
        <v>0</v>
      </c>
      <c r="T269" s="301" t="n">
        <f aca="false">IF(T69="-",0,T69)</f>
        <v>0</v>
      </c>
      <c r="U269" s="301" t="n">
        <f aca="false">IF(U69="-",0,U69)</f>
        <v>0</v>
      </c>
      <c r="V269" s="301" t="n">
        <f aca="false">IF(V69="-",0,V69)</f>
        <v>0</v>
      </c>
      <c r="W269" s="301" t="n">
        <f aca="false">IF(W69="-",0,W69)</f>
        <v>0</v>
      </c>
      <c r="X269" s="301" t="n">
        <f aca="false">IF(X69="-",0,X69)</f>
        <v>0</v>
      </c>
      <c r="Y269" s="301" t="n">
        <f aca="false">IF(Y69="-",0,Y69)</f>
        <v>0</v>
      </c>
      <c r="Z269" s="301" t="n">
        <f aca="false">IF(Z69="-",0,Z69)</f>
        <v>0</v>
      </c>
      <c r="AA269" s="301" t="n">
        <f aca="false">IF(AA69="-",0,AA69)</f>
        <v>0</v>
      </c>
      <c r="AB269" s="301" t="n">
        <f aca="false">IF(AB69="-",0,AB69)</f>
        <v>0</v>
      </c>
      <c r="AC269" s="301" t="n">
        <f aca="false">IF(AC69="-",0,AC69)</f>
        <v>0</v>
      </c>
      <c r="AD269" s="301" t="n">
        <f aca="false">IF(AD69="-",0,AD69)</f>
        <v>0</v>
      </c>
      <c r="AE269" s="301" t="n">
        <f aca="false">IF(AE69="-",0,AE69)</f>
        <v>0</v>
      </c>
      <c r="AF269" s="301" t="n">
        <f aca="false">IF(AF69="-",0,AF69)</f>
        <v>0</v>
      </c>
      <c r="AG269" s="301" t="n">
        <f aca="false">IF(AG69="-",0,AG69)</f>
        <v>0</v>
      </c>
      <c r="AH269" s="301" t="n">
        <f aca="false">IF(AH69="-",0,AH69)</f>
        <v>0</v>
      </c>
      <c r="AI269" s="301" t="n">
        <f aca="false">IF(AI69="-",0,AI69)</f>
        <v>0</v>
      </c>
      <c r="AJ269" s="301" t="n">
        <f aca="false">IF(AJ69="-",0,AJ69)</f>
        <v>0</v>
      </c>
      <c r="AK269" s="301" t="n">
        <f aca="false">IF(AK69="-",0,AK69)</f>
        <v>0</v>
      </c>
      <c r="AL269" s="301" t="n">
        <f aca="false">IF(AL69="-",0,AL69)</f>
        <v>0</v>
      </c>
    </row>
    <row r="270" customFormat="false" ht="15" hidden="false" customHeight="true" outlineLevel="0" collapsed="false">
      <c r="B270" s="301" t="s">
        <v>14</v>
      </c>
      <c r="C270" s="301"/>
      <c r="D270" s="301"/>
      <c r="E270" s="301" t="n">
        <f aca="false">IF(E71="-",0,E71)+IF(E70="-",0,E70)</f>
        <v>0</v>
      </c>
      <c r="F270" s="301" t="n">
        <f aca="false">IF(F71="-",0,F71)+IF(F70="-",0,F70)</f>
        <v>0</v>
      </c>
      <c r="G270" s="301" t="n">
        <f aca="false">IF(G71="-",0,G71)+IF(G70="-",0,G70)</f>
        <v>0</v>
      </c>
      <c r="H270" s="301" t="n">
        <f aca="false">IF(H71="-",0,H71)+IF(H70="-",0,H70)</f>
        <v>0</v>
      </c>
      <c r="I270" s="301" t="n">
        <f aca="false">IF(I71="-",0,I71)+IF(I70="-",0,I70)</f>
        <v>0</v>
      </c>
      <c r="J270" s="301" t="n">
        <f aca="false">IF(J71="-",0,J71)+IF(J70="-",0,J70)</f>
        <v>0</v>
      </c>
      <c r="K270" s="301" t="n">
        <f aca="false">IF(K71="-",0,K71)+IF(K70="-",0,K70)</f>
        <v>0</v>
      </c>
      <c r="L270" s="301" t="n">
        <f aca="false">IF(L71="-",0,L71)+IF(L70="-",0,L70)</f>
        <v>0</v>
      </c>
      <c r="M270" s="301" t="n">
        <f aca="false">IF(M71="-",0,M71)+IF(M70="-",0,M70)</f>
        <v>0</v>
      </c>
      <c r="N270" s="301" t="n">
        <f aca="false">IF(N71="-",0,N71)+IF(N70="-",0,N70)</f>
        <v>0</v>
      </c>
      <c r="O270" s="301" t="n">
        <f aca="false">IF(O71="-",0,O71)+IF(O70="-",0,O70)</f>
        <v>0</v>
      </c>
      <c r="P270" s="301" t="n">
        <f aca="false">IF(P71="-",0,P71)+IF(P70="-",0,P70)</f>
        <v>0</v>
      </c>
      <c r="Q270" s="301" t="n">
        <f aca="false">IF(Q71="-",0,Q71)+IF(Q70="-",0,Q70)</f>
        <v>0</v>
      </c>
      <c r="R270" s="301" t="n">
        <f aca="false">IF(R71="-",0,R71)+IF(R70="-",0,R70)</f>
        <v>0</v>
      </c>
      <c r="S270" s="301" t="n">
        <f aca="false">IF(S71="-",0,S71)+IF(S70="-",0,S70)</f>
        <v>0</v>
      </c>
      <c r="T270" s="301" t="n">
        <f aca="false">IF(T71="-",0,T71)+IF(T70="-",0,T70)</f>
        <v>0</v>
      </c>
      <c r="U270" s="301" t="n">
        <f aca="false">IF(U71="-",0,U71)+IF(U70="-",0,U70)</f>
        <v>0</v>
      </c>
      <c r="V270" s="301" t="n">
        <f aca="false">IF(V71="-",0,V71)+IF(V70="-",0,V70)</f>
        <v>0</v>
      </c>
      <c r="W270" s="301" t="n">
        <f aca="false">IF(W71="-",0,W71)+IF(W70="-",0,W70)</f>
        <v>0</v>
      </c>
      <c r="X270" s="301" t="n">
        <f aca="false">IF(X71="-",0,X71)+IF(X70="-",0,X70)</f>
        <v>0</v>
      </c>
      <c r="Y270" s="301" t="n">
        <f aca="false">IF(Y71="-",0,Y71)+IF(Y70="-",0,Y70)</f>
        <v>0</v>
      </c>
      <c r="Z270" s="301" t="n">
        <f aca="false">IF(Z71="-",0,Z71)+IF(Z70="-",0,Z70)</f>
        <v>0</v>
      </c>
      <c r="AA270" s="301" t="n">
        <f aca="false">IF(AA71="-",0,AA71)+IF(AA70="-",0,AA70)</f>
        <v>0</v>
      </c>
      <c r="AB270" s="301" t="n">
        <f aca="false">IF(AB71="-",0,AB71)+IF(AB70="-",0,AB70)</f>
        <v>0</v>
      </c>
      <c r="AC270" s="301" t="n">
        <f aca="false">IF(AC71="-",0,AC71)+IF(AC70="-",0,AC70)</f>
        <v>0</v>
      </c>
      <c r="AD270" s="301" t="n">
        <f aca="false">IF(AD71="-",0,AD71)+IF(AD70="-",0,AD70)</f>
        <v>0</v>
      </c>
      <c r="AE270" s="301" t="n">
        <f aca="false">IF(AE71="-",0,AE71)+IF(AE70="-",0,AE70)</f>
        <v>0</v>
      </c>
      <c r="AF270" s="301" t="n">
        <f aca="false">IF(AF71="-",0,AF71)+IF(AF70="-",0,AF70)</f>
        <v>0</v>
      </c>
      <c r="AG270" s="301" t="n">
        <f aca="false">IF(AG71="-",0,AG71)+IF(AG70="-",0,AG70)</f>
        <v>0</v>
      </c>
      <c r="AH270" s="301" t="n">
        <f aca="false">IF(AH71="-",0,AH71)+IF(AH70="-",0,AH70)</f>
        <v>0</v>
      </c>
      <c r="AI270" s="301" t="n">
        <f aca="false">IF(AI71="-",0,AI71)+IF(AI70="-",0,AI70)</f>
        <v>0</v>
      </c>
      <c r="AJ270" s="301" t="n">
        <f aca="false">IF(AJ71="-",0,AJ71)+IF(AJ70="-",0,AJ70)</f>
        <v>0</v>
      </c>
      <c r="AK270" s="301" t="n">
        <f aca="false">IF(AK71="-",0,AK71)+IF(AK70="-",0,AK70)</f>
        <v>0</v>
      </c>
      <c r="AL270" s="301" t="n">
        <f aca="false">IF(AL71="-",0,AL71)+IF(AL70="-",0,AL70)</f>
        <v>0</v>
      </c>
    </row>
    <row r="271" customFormat="false" ht="15" hidden="false" customHeight="true" outlineLevel="0" collapsed="false">
      <c r="B271" s="301" t="s">
        <v>19</v>
      </c>
      <c r="C271" s="301"/>
      <c r="D271" s="301"/>
      <c r="E271" s="302" t="n">
        <f aca="false">IF(E74="-",0,E74)+IF(E73="-",0,E73)+IF(E72="-",0,E72)</f>
        <v>0</v>
      </c>
      <c r="F271" s="302" t="n">
        <f aca="false">IF(F74="-",0,F74)+IF(F73="-",0,F73)+IF(F72="-",0,F72)</f>
        <v>0</v>
      </c>
      <c r="G271" s="302" t="n">
        <f aca="false">IF(G74="-",0,G74)+IF(G73="-",0,G73)+IF(G72="-",0,G72)</f>
        <v>0</v>
      </c>
      <c r="H271" s="302" t="n">
        <f aca="false">IF(H74="-",0,H74)+IF(H73="-",0,H73)+IF(H72="-",0,H72)</f>
        <v>0</v>
      </c>
      <c r="I271" s="302" t="n">
        <f aca="false">IF(I74="-",0,I74)+IF(I73="-",0,I73)+IF(I72="-",0,I72)</f>
        <v>0</v>
      </c>
      <c r="J271" s="302" t="n">
        <f aca="false">IF(J74="-",0,J74)+IF(J73="-",0,J73)+IF(J72="-",0,J72)</f>
        <v>0</v>
      </c>
      <c r="K271" s="302" t="n">
        <f aca="false">IF(K74="-",0,K74)+IF(K73="-",0,K73)+IF(K72="-",0,K72)</f>
        <v>0</v>
      </c>
      <c r="L271" s="302" t="n">
        <f aca="false">IF(L74="-",0,L74)+IF(L73="-",0,L73)+IF(L72="-",0,L72)</f>
        <v>0</v>
      </c>
      <c r="M271" s="302" t="n">
        <f aca="false">IF(M74="-",0,M74)+IF(M73="-",0,M73)+IF(M72="-",0,M72)</f>
        <v>0</v>
      </c>
      <c r="N271" s="302" t="n">
        <f aca="false">IF(N74="-",0,N74)+IF(N73="-",0,N73)+IF(N72="-",0,N72)</f>
        <v>0</v>
      </c>
      <c r="O271" s="302" t="n">
        <f aca="false">IF(O74="-",0,O74)+IF(O73="-",0,O73)+IF(O72="-",0,O72)</f>
        <v>0</v>
      </c>
      <c r="P271" s="302" t="n">
        <f aca="false">IF(P74="-",0,P74)+IF(P73="-",0,P73)+IF(P72="-",0,P72)</f>
        <v>0</v>
      </c>
      <c r="Q271" s="302" t="n">
        <f aca="false">IF(Q74="-",0,Q74)+IF(Q73="-",0,Q73)+IF(Q72="-",0,Q72)</f>
        <v>0</v>
      </c>
      <c r="R271" s="302" t="n">
        <f aca="false">IF(R74="-",0,R74)+IF(R73="-",0,R73)+IF(R72="-",0,R72)</f>
        <v>0</v>
      </c>
      <c r="S271" s="302" t="n">
        <f aca="false">IF(S74="-",0,S74)+IF(S73="-",0,S73)+IF(S72="-",0,S72)</f>
        <v>0</v>
      </c>
      <c r="T271" s="302" t="n">
        <f aca="false">IF(T74="-",0,T74)+IF(T73="-",0,T73)+IF(T72="-",0,T72)</f>
        <v>0</v>
      </c>
      <c r="U271" s="302" t="n">
        <f aca="false">IF(U74="-",0,U74)+IF(U73="-",0,U73)+IF(U72="-",0,U72)</f>
        <v>0</v>
      </c>
      <c r="V271" s="302" t="n">
        <f aca="false">IF(V74="-",0,V74)+IF(V73="-",0,V73)+IF(V72="-",0,V72)</f>
        <v>0</v>
      </c>
      <c r="W271" s="302" t="n">
        <f aca="false">IF(W74="-",0,W74)+IF(W73="-",0,W73)+IF(W72="-",0,W72)</f>
        <v>0</v>
      </c>
      <c r="X271" s="302" t="n">
        <f aca="false">IF(X74="-",0,X74)+IF(X73="-",0,X73)+IF(X72="-",0,X72)</f>
        <v>0</v>
      </c>
      <c r="Y271" s="302" t="n">
        <f aca="false">IF(Y74="-",0,Y74)+IF(Y73="-",0,Y73)+IF(Y72="-",0,Y72)</f>
        <v>0</v>
      </c>
      <c r="Z271" s="302" t="n">
        <f aca="false">IF(Z74="-",0,Z74)+IF(Z73="-",0,Z73)+IF(Z72="-",0,Z72)</f>
        <v>0</v>
      </c>
      <c r="AA271" s="302" t="n">
        <f aca="false">IF(AA74="-",0,AA74)+IF(AA73="-",0,AA73)+IF(AA72="-",0,AA72)</f>
        <v>0</v>
      </c>
      <c r="AB271" s="302" t="n">
        <f aca="false">IF(AB74="-",0,AB74)+IF(AB73="-",0,AB73)+IF(AB72="-",0,AB72)</f>
        <v>0</v>
      </c>
      <c r="AC271" s="302" t="n">
        <f aca="false">IF(AC74="-",0,AC74)+IF(AC73="-",0,AC73)+IF(AC72="-",0,AC72)</f>
        <v>0</v>
      </c>
      <c r="AD271" s="302" t="n">
        <f aca="false">IF(AD74="-",0,AD74)+IF(AD73="-",0,AD73)+IF(AD72="-",0,AD72)</f>
        <v>0</v>
      </c>
      <c r="AE271" s="302" t="n">
        <f aca="false">IF(AE74="-",0,AE74)+IF(AE73="-",0,AE73)+IF(AE72="-",0,AE72)</f>
        <v>0</v>
      </c>
      <c r="AF271" s="302" t="n">
        <f aca="false">IF(AF74="-",0,AF74)+IF(AF73="-",0,AF73)+IF(AF72="-",0,AF72)</f>
        <v>0</v>
      </c>
      <c r="AG271" s="302" t="n">
        <f aca="false">IF(AG74="-",0,AG74)+IF(AG73="-",0,AG73)+IF(AG72="-",0,AG72)</f>
        <v>0</v>
      </c>
      <c r="AH271" s="302" t="n">
        <f aca="false">IF(AH74="-",0,AH74)+IF(AH73="-",0,AH73)+IF(AH72="-",0,AH72)</f>
        <v>0</v>
      </c>
      <c r="AI271" s="302" t="n">
        <f aca="false">IF(AI74="-",0,AI74)+IF(AI73="-",0,AI73)+IF(AI72="-",0,AI72)</f>
        <v>0</v>
      </c>
      <c r="AJ271" s="302" t="n">
        <f aca="false">IF(AJ74="-",0,AJ74)+IF(AJ73="-",0,AJ73)+IF(AJ72="-",0,AJ72)</f>
        <v>0</v>
      </c>
      <c r="AK271" s="302" t="n">
        <f aca="false">IF(AK74="-",0,AK74)+IF(AK73="-",0,AK73)+IF(AK72="-",0,AK72)</f>
        <v>0</v>
      </c>
      <c r="AL271" s="302" t="n">
        <f aca="false">IF(AL74="-",0,AL74)+IF(AL73="-",0,AL73)+IF(AL72="-",0,AL72)</f>
        <v>0</v>
      </c>
    </row>
    <row r="272" customFormat="false" ht="15" hidden="false" customHeight="true" outlineLevel="0" collapsed="false">
      <c r="B272" s="301"/>
      <c r="C272" s="301"/>
      <c r="D272" s="301"/>
      <c r="E272" s="303" t="n">
        <f aca="false">SUM(E267:E271)</f>
        <v>0</v>
      </c>
      <c r="F272" s="303" t="n">
        <f aca="false">SUM(F267:F271)</f>
        <v>0</v>
      </c>
      <c r="G272" s="303" t="n">
        <f aca="false">SUM(G267:G271)</f>
        <v>0</v>
      </c>
      <c r="H272" s="303" t="n">
        <f aca="false">SUM(H267:H271)</f>
        <v>0</v>
      </c>
      <c r="I272" s="303" t="n">
        <f aca="false">SUM(I267:I271)</f>
        <v>0</v>
      </c>
      <c r="J272" s="303" t="n">
        <f aca="false">SUM(J267:J271)</f>
        <v>0</v>
      </c>
      <c r="K272" s="303" t="n">
        <f aca="false">SUM(K267:K271)</f>
        <v>0</v>
      </c>
      <c r="L272" s="303" t="n">
        <f aca="false">SUM(L267:L271)</f>
        <v>0</v>
      </c>
      <c r="M272" s="303" t="n">
        <f aca="false">SUM(M267:M271)</f>
        <v>0</v>
      </c>
      <c r="N272" s="303" t="n">
        <f aca="false">SUM(N267:N271)</f>
        <v>0</v>
      </c>
      <c r="O272" s="303" t="n">
        <f aca="false">SUM(O267:O271)</f>
        <v>0</v>
      </c>
      <c r="P272" s="303" t="n">
        <f aca="false">SUM(P267:P271)</f>
        <v>0</v>
      </c>
      <c r="Q272" s="303" t="n">
        <f aca="false">SUM(Q267:Q271)</f>
        <v>0</v>
      </c>
      <c r="R272" s="303" t="n">
        <f aca="false">SUM(R267:R271)</f>
        <v>0</v>
      </c>
      <c r="S272" s="303" t="n">
        <f aca="false">SUM(S267:S271)</f>
        <v>0</v>
      </c>
      <c r="T272" s="303" t="n">
        <f aca="false">SUM(T267:T271)</f>
        <v>0</v>
      </c>
      <c r="U272" s="303" t="n">
        <f aca="false">SUM(U267:U271)</f>
        <v>0</v>
      </c>
      <c r="V272" s="303" t="n">
        <f aca="false">SUM(V267:V271)</f>
        <v>0</v>
      </c>
      <c r="W272" s="303" t="n">
        <f aca="false">SUM(W267:W271)</f>
        <v>0</v>
      </c>
      <c r="X272" s="303" t="n">
        <f aca="false">SUM(X267:X271)</f>
        <v>0</v>
      </c>
      <c r="Y272" s="303" t="n">
        <f aca="false">SUM(Y267:Y271)</f>
        <v>0</v>
      </c>
      <c r="Z272" s="303" t="n">
        <f aca="false">SUM(Z267:Z271)</f>
        <v>0</v>
      </c>
      <c r="AA272" s="303" t="n">
        <f aca="false">SUM(AA267:AA271)</f>
        <v>0</v>
      </c>
      <c r="AB272" s="303" t="n">
        <f aca="false">SUM(AB267:AB271)</f>
        <v>0</v>
      </c>
      <c r="AC272" s="303" t="n">
        <f aca="false">SUM(AC267:AC271)</f>
        <v>0</v>
      </c>
      <c r="AD272" s="303" t="n">
        <f aca="false">SUM(AD267:AD271)</f>
        <v>0</v>
      </c>
      <c r="AE272" s="303" t="n">
        <f aca="false">SUM(AE267:AE271)</f>
        <v>0</v>
      </c>
      <c r="AF272" s="303" t="n">
        <f aca="false">SUM(AF267:AF271)</f>
        <v>0</v>
      </c>
      <c r="AG272" s="303" t="n">
        <f aca="false">SUM(AG267:AG271)</f>
        <v>0</v>
      </c>
      <c r="AH272" s="303" t="n">
        <f aca="false">SUM(AH267:AH271)</f>
        <v>0</v>
      </c>
      <c r="AI272" s="303" t="n">
        <f aca="false">SUM(AI267:AI271)</f>
        <v>0</v>
      </c>
      <c r="AJ272" s="303" t="n">
        <f aca="false">SUM(AJ267:AJ271)</f>
        <v>0</v>
      </c>
      <c r="AK272" s="303" t="n">
        <f aca="false">SUM(AK267:AK271)</f>
        <v>0</v>
      </c>
      <c r="AL272" s="303" t="n">
        <f aca="false">SUM(AL267:AL271)</f>
        <v>0</v>
      </c>
    </row>
    <row r="273" customFormat="false" ht="15" hidden="false" customHeight="true" outlineLevel="0" collapsed="false">
      <c r="B273" s="301" t="s">
        <v>1</v>
      </c>
      <c r="C273" s="301"/>
      <c r="D273" s="301"/>
      <c r="E273" s="304" t="n">
        <f aca="false">IF($E$152="-",0,$E$152)</f>
        <v>0</v>
      </c>
      <c r="F273" s="304" t="n">
        <f aca="false">IF($E$152="-",0,$E$152)</f>
        <v>0</v>
      </c>
      <c r="G273" s="304" t="n">
        <f aca="false">IF($E$152="-",0,$E$152)</f>
        <v>0</v>
      </c>
      <c r="H273" s="304" t="n">
        <f aca="false">IF($E$152="-",0,$E$152)</f>
        <v>0</v>
      </c>
      <c r="I273" s="304" t="n">
        <f aca="false">IF($E$152="-",0,$E$152)</f>
        <v>0</v>
      </c>
      <c r="J273" s="304" t="n">
        <f aca="false">IF($E$152="-",0,$E$152)</f>
        <v>0</v>
      </c>
      <c r="K273" s="304" t="n">
        <f aca="false">IF($E$152="-",0,$E$152)</f>
        <v>0</v>
      </c>
      <c r="L273" s="304" t="n">
        <f aca="false">IF($E$152="-",0,$E$152)</f>
        <v>0</v>
      </c>
      <c r="M273" s="304" t="n">
        <f aca="false">IF($E$152="-",0,$E$152)</f>
        <v>0</v>
      </c>
      <c r="N273" s="304" t="n">
        <f aca="false">IF($E$152="-",0,$E$152)</f>
        <v>0</v>
      </c>
      <c r="O273" s="304" t="n">
        <f aca="false">IF($E$152="-",0,$E$152)</f>
        <v>0</v>
      </c>
      <c r="P273" s="304" t="n">
        <f aca="false">IF($E$152="-",0,$E$152)</f>
        <v>0</v>
      </c>
      <c r="Q273" s="304" t="n">
        <f aca="false">IF($E$152="-",0,$E$152)</f>
        <v>0</v>
      </c>
      <c r="R273" s="304" t="n">
        <f aca="false">IF($E$152="-",0,$E$152)</f>
        <v>0</v>
      </c>
      <c r="S273" s="304" t="n">
        <f aca="false">IF($E$152="-",0,$E$152)</f>
        <v>0</v>
      </c>
      <c r="T273" s="304" t="n">
        <f aca="false">IF($E$152="-",0,$E$152)</f>
        <v>0</v>
      </c>
      <c r="U273" s="304" t="n">
        <f aca="false">IF($E$152="-",0,$E$152)</f>
        <v>0</v>
      </c>
      <c r="V273" s="304" t="n">
        <f aca="false">IF($E$152="-",0,$E$152)</f>
        <v>0</v>
      </c>
      <c r="W273" s="304" t="n">
        <f aca="false">IF($E$152="-",0,$E$152)</f>
        <v>0</v>
      </c>
      <c r="X273" s="304" t="n">
        <f aca="false">IF($E$152="-",0,$E$152)</f>
        <v>0</v>
      </c>
      <c r="Y273" s="304" t="n">
        <f aca="false">IF($E$152="-",0,$E$152)</f>
        <v>0</v>
      </c>
      <c r="Z273" s="304" t="n">
        <f aca="false">IF($E$152="-",0,$E$152)</f>
        <v>0</v>
      </c>
      <c r="AA273" s="304" t="n">
        <f aca="false">IF($E$152="-",0,$E$152)</f>
        <v>0</v>
      </c>
      <c r="AB273" s="304" t="n">
        <f aca="false">IF($E$152="-",0,$E$152)</f>
        <v>0</v>
      </c>
      <c r="AC273" s="304" t="n">
        <f aca="false">IF($E$152="-",0,$E$152)</f>
        <v>0</v>
      </c>
      <c r="AD273" s="304" t="n">
        <f aca="false">IF($E$152="-",0,$E$152)</f>
        <v>0</v>
      </c>
      <c r="AE273" s="304" t="n">
        <f aca="false">IF($E$152="-",0,$E$152)</f>
        <v>0</v>
      </c>
      <c r="AF273" s="304" t="n">
        <f aca="false">IF($E$152="-",0,$E$152)</f>
        <v>0</v>
      </c>
      <c r="AG273" s="304" t="n">
        <f aca="false">IF($E$152="-",0,$E$152)</f>
        <v>0</v>
      </c>
      <c r="AH273" s="304" t="n">
        <f aca="false">IF($E$152="-",0,$E$152)</f>
        <v>0</v>
      </c>
      <c r="AI273" s="304" t="n">
        <f aca="false">IF($E$152="-",0,$E$152)</f>
        <v>0</v>
      </c>
      <c r="AJ273" s="304" t="n">
        <f aca="false">IF($E$152="-",0,$E$152)</f>
        <v>0</v>
      </c>
      <c r="AK273" s="304" t="n">
        <f aca="false">IF($E$152="-",0,$E$152)</f>
        <v>0</v>
      </c>
      <c r="AL273" s="304" t="n">
        <f aca="false">IF($E$152="-",0,$E$152)</f>
        <v>0</v>
      </c>
    </row>
    <row r="274" customFormat="false" ht="15" hidden="false" customHeight="true" outlineLevel="0" collapsed="false">
      <c r="B274" s="301" t="s">
        <v>6</v>
      </c>
      <c r="C274" s="301"/>
      <c r="D274" s="301"/>
      <c r="E274" s="301" t="n">
        <f aca="false">IF(E153="-",0,E153)</f>
        <v>0</v>
      </c>
      <c r="F274" s="301" t="n">
        <f aca="false">IF(F153="-",0,F153)</f>
        <v>0</v>
      </c>
      <c r="G274" s="301" t="n">
        <f aca="false">IF(G153="-",0,G153)</f>
        <v>0</v>
      </c>
      <c r="H274" s="301" t="n">
        <f aca="false">IF(H153="-",0,H153)</f>
        <v>0</v>
      </c>
      <c r="I274" s="301" t="n">
        <f aca="false">IF(I153="-",0,I153)</f>
        <v>0</v>
      </c>
      <c r="J274" s="301" t="n">
        <f aca="false">IF(J153="-",0,J153)</f>
        <v>0</v>
      </c>
      <c r="K274" s="301" t="n">
        <f aca="false">IF(K153="-",0,K153)</f>
        <v>0</v>
      </c>
      <c r="L274" s="301" t="n">
        <f aca="false">IF(L153="-",0,L153)</f>
        <v>0</v>
      </c>
      <c r="M274" s="301" t="n">
        <f aca="false">IF(M153="-",0,M153)</f>
        <v>0</v>
      </c>
      <c r="N274" s="301" t="n">
        <f aca="false">IF(N153="-",0,N153)</f>
        <v>0</v>
      </c>
      <c r="O274" s="301" t="n">
        <f aca="false">IF(O153="-",0,O153)</f>
        <v>0</v>
      </c>
      <c r="P274" s="301" t="n">
        <f aca="false">IF(P153="-",0,P153)</f>
        <v>0</v>
      </c>
      <c r="Q274" s="301" t="n">
        <f aca="false">IF(Q153="-",0,Q153)</f>
        <v>0</v>
      </c>
      <c r="R274" s="301" t="n">
        <f aca="false">IF(R153="-",0,R153)</f>
        <v>0</v>
      </c>
      <c r="S274" s="301" t="n">
        <f aca="false">IF(S153="-",0,S153)</f>
        <v>0</v>
      </c>
      <c r="T274" s="301" t="n">
        <f aca="false">IF(T153="-",0,T153)</f>
        <v>0</v>
      </c>
      <c r="U274" s="301" t="n">
        <f aca="false">IF(U153="-",0,U153)</f>
        <v>0</v>
      </c>
      <c r="V274" s="301" t="n">
        <f aca="false">IF(V153="-",0,V153)</f>
        <v>0</v>
      </c>
      <c r="W274" s="301" t="n">
        <f aca="false">IF(W153="-",0,W153)</f>
        <v>0</v>
      </c>
      <c r="X274" s="301" t="n">
        <f aca="false">IF(X153="-",0,X153)</f>
        <v>0</v>
      </c>
      <c r="Y274" s="301" t="n">
        <f aca="false">IF(Y153="-",0,Y153)</f>
        <v>0</v>
      </c>
      <c r="Z274" s="301" t="n">
        <f aca="false">IF(Z153="-",0,Z153)</f>
        <v>0</v>
      </c>
      <c r="AA274" s="301" t="n">
        <f aca="false">IF(AA153="-",0,AA153)</f>
        <v>0</v>
      </c>
      <c r="AB274" s="301" t="n">
        <f aca="false">IF(AB153="-",0,AB153)</f>
        <v>0</v>
      </c>
      <c r="AC274" s="301" t="n">
        <f aca="false">IF(AC153="-",0,AC153)</f>
        <v>0</v>
      </c>
      <c r="AD274" s="301" t="n">
        <f aca="false">IF(AD153="-",0,AD153)</f>
        <v>0</v>
      </c>
      <c r="AE274" s="301" t="n">
        <f aca="false">IF(AE153="-",0,AE153)</f>
        <v>0</v>
      </c>
      <c r="AF274" s="301" t="n">
        <f aca="false">IF(AF153="-",0,AF153)</f>
        <v>0</v>
      </c>
      <c r="AG274" s="301" t="n">
        <f aca="false">IF(AG153="-",0,AG153)</f>
        <v>0</v>
      </c>
      <c r="AH274" s="301" t="n">
        <f aca="false">IF(AH153="-",0,AH153)</f>
        <v>0</v>
      </c>
      <c r="AI274" s="301" t="n">
        <f aca="false">IF(AI153="-",0,AI153)</f>
        <v>0</v>
      </c>
      <c r="AJ274" s="301" t="n">
        <f aca="false">IF(AJ153="-",0,AJ153)</f>
        <v>0</v>
      </c>
      <c r="AK274" s="301" t="n">
        <f aca="false">IF(AK153="-",0,AK153)</f>
        <v>0</v>
      </c>
      <c r="AL274" s="301" t="n">
        <f aca="false">IF(AL153="-",0,AL153)</f>
        <v>0</v>
      </c>
    </row>
    <row r="275" customFormat="false" ht="15" hidden="false" customHeight="true" outlineLevel="0" collapsed="false">
      <c r="B275" s="301" t="s">
        <v>10</v>
      </c>
      <c r="C275" s="301"/>
      <c r="D275" s="301"/>
      <c r="E275" s="301" t="n">
        <f aca="false">IF(E154="-",0,E154)</f>
        <v>0</v>
      </c>
      <c r="F275" s="301" t="n">
        <f aca="false">IF(F154="-",0,F154)</f>
        <v>0</v>
      </c>
      <c r="G275" s="301" t="n">
        <f aca="false">IF(G154="-",0,G154)</f>
        <v>0</v>
      </c>
      <c r="H275" s="301" t="n">
        <f aca="false">IF(H154="-",0,H154)</f>
        <v>0</v>
      </c>
      <c r="I275" s="301" t="n">
        <f aca="false">IF(I154="-",0,I154)</f>
        <v>0</v>
      </c>
      <c r="J275" s="301" t="n">
        <f aca="false">IF(J154="-",0,J154)</f>
        <v>0</v>
      </c>
      <c r="K275" s="301" t="n">
        <f aca="false">IF(K154="-",0,K154)</f>
        <v>0</v>
      </c>
      <c r="L275" s="301" t="n">
        <f aca="false">IF(L154="-",0,L154)</f>
        <v>0</v>
      </c>
      <c r="M275" s="301" t="n">
        <f aca="false">IF(M154="-",0,M154)</f>
        <v>0</v>
      </c>
      <c r="N275" s="301" t="n">
        <f aca="false">IF(N154="-",0,N154)</f>
        <v>0</v>
      </c>
      <c r="O275" s="301" t="n">
        <f aca="false">IF(O154="-",0,O154)</f>
        <v>0</v>
      </c>
      <c r="P275" s="301" t="n">
        <f aca="false">IF(P154="-",0,P154)</f>
        <v>0</v>
      </c>
      <c r="Q275" s="301" t="n">
        <f aca="false">IF(Q154="-",0,Q154)</f>
        <v>0</v>
      </c>
      <c r="R275" s="301" t="n">
        <f aca="false">IF(R154="-",0,R154)</f>
        <v>0</v>
      </c>
      <c r="S275" s="301" t="n">
        <f aca="false">IF(S154="-",0,S154)</f>
        <v>0</v>
      </c>
      <c r="T275" s="301" t="n">
        <f aca="false">IF(T154="-",0,T154)</f>
        <v>0</v>
      </c>
      <c r="U275" s="301" t="n">
        <f aca="false">IF(U154="-",0,U154)</f>
        <v>0</v>
      </c>
      <c r="V275" s="301" t="n">
        <f aca="false">IF(V154="-",0,V154)</f>
        <v>0</v>
      </c>
      <c r="W275" s="301" t="n">
        <f aca="false">IF(W154="-",0,W154)</f>
        <v>0</v>
      </c>
      <c r="X275" s="301" t="n">
        <f aca="false">IF(X154="-",0,X154)</f>
        <v>0</v>
      </c>
      <c r="Y275" s="301" t="n">
        <f aca="false">IF(Y154="-",0,Y154)</f>
        <v>0</v>
      </c>
      <c r="Z275" s="301" t="n">
        <f aca="false">IF(Z154="-",0,Z154)</f>
        <v>0</v>
      </c>
      <c r="AA275" s="301" t="n">
        <f aca="false">IF(AA154="-",0,AA154)</f>
        <v>0</v>
      </c>
      <c r="AB275" s="301" t="n">
        <f aca="false">IF(AB154="-",0,AB154)</f>
        <v>0</v>
      </c>
      <c r="AC275" s="301" t="n">
        <f aca="false">IF(AC154="-",0,AC154)</f>
        <v>0</v>
      </c>
      <c r="AD275" s="301" t="n">
        <f aca="false">IF(AD154="-",0,AD154)</f>
        <v>0</v>
      </c>
      <c r="AE275" s="301" t="n">
        <f aca="false">IF(AE154="-",0,AE154)</f>
        <v>0</v>
      </c>
      <c r="AF275" s="301" t="n">
        <f aca="false">IF(AF154="-",0,AF154)</f>
        <v>0</v>
      </c>
      <c r="AG275" s="301" t="n">
        <f aca="false">IF(AG154="-",0,AG154)</f>
        <v>0</v>
      </c>
      <c r="AH275" s="301" t="n">
        <f aca="false">IF(AH154="-",0,AH154)</f>
        <v>0</v>
      </c>
      <c r="AI275" s="301" t="n">
        <f aca="false">IF(AI154="-",0,AI154)</f>
        <v>0</v>
      </c>
      <c r="AJ275" s="301" t="n">
        <f aca="false">IF(AJ154="-",0,AJ154)</f>
        <v>0</v>
      </c>
      <c r="AK275" s="301" t="n">
        <f aca="false">IF(AK154="-",0,AK154)</f>
        <v>0</v>
      </c>
      <c r="AL275" s="301" t="n">
        <f aca="false">IF(AL154="-",0,AL154)</f>
        <v>0</v>
      </c>
    </row>
    <row r="276" customFormat="false" ht="15" hidden="false" customHeight="true" outlineLevel="0" collapsed="false">
      <c r="B276" s="301" t="s">
        <v>14</v>
      </c>
      <c r="C276" s="301"/>
      <c r="D276" s="301"/>
      <c r="E276" s="301" t="n">
        <f aca="false">IF(E156="-",0,E156)+IF(E155="-",0,E155)</f>
        <v>0</v>
      </c>
      <c r="F276" s="301" t="n">
        <f aca="false">IF(F156="-",0,F156)+IF(F155="-",0,F155)</f>
        <v>0</v>
      </c>
      <c r="G276" s="301" t="n">
        <f aca="false">IF(G156="-",0,G156)+IF(G155="-",0,G155)</f>
        <v>0</v>
      </c>
      <c r="H276" s="301" t="n">
        <f aca="false">IF(H156="-",0,H156)+IF(H155="-",0,H155)</f>
        <v>0</v>
      </c>
      <c r="I276" s="301" t="n">
        <f aca="false">IF(I156="-",0,I156)+IF(I155="-",0,I155)</f>
        <v>0</v>
      </c>
      <c r="J276" s="301" t="n">
        <f aca="false">IF(J156="-",0,J156)+IF(J155="-",0,J155)</f>
        <v>0</v>
      </c>
      <c r="K276" s="301" t="n">
        <f aca="false">IF(K156="-",0,K156)+IF(K155="-",0,K155)</f>
        <v>0</v>
      </c>
      <c r="L276" s="301" t="n">
        <f aca="false">IF(L156="-",0,L156)+IF(L155="-",0,L155)</f>
        <v>0</v>
      </c>
      <c r="M276" s="301" t="n">
        <f aca="false">IF(M156="-",0,M156)+IF(M155="-",0,M155)</f>
        <v>0</v>
      </c>
      <c r="N276" s="301" t="n">
        <f aca="false">IF(N156="-",0,N156)+IF(N155="-",0,N155)</f>
        <v>0</v>
      </c>
      <c r="O276" s="301" t="n">
        <f aca="false">IF(O156="-",0,O156)+IF(O155="-",0,O155)</f>
        <v>0</v>
      </c>
      <c r="P276" s="301" t="n">
        <f aca="false">IF(P156="-",0,P156)+IF(P155="-",0,P155)</f>
        <v>0</v>
      </c>
      <c r="Q276" s="301" t="n">
        <f aca="false">IF(Q156="-",0,Q156)+IF(Q155="-",0,Q155)</f>
        <v>0</v>
      </c>
      <c r="R276" s="301" t="n">
        <f aca="false">IF(R156="-",0,R156)+IF(R155="-",0,R155)</f>
        <v>0</v>
      </c>
      <c r="S276" s="301" t="n">
        <f aca="false">IF(S156="-",0,S156)+IF(S155="-",0,S155)</f>
        <v>0</v>
      </c>
      <c r="T276" s="301" t="n">
        <f aca="false">IF(T156="-",0,T156)+IF(T155="-",0,T155)</f>
        <v>0</v>
      </c>
      <c r="U276" s="301" t="n">
        <f aca="false">IF(U156="-",0,U156)+IF(U155="-",0,U155)</f>
        <v>0</v>
      </c>
      <c r="V276" s="301" t="n">
        <f aca="false">IF(V156="-",0,V156)+IF(V155="-",0,V155)</f>
        <v>0</v>
      </c>
      <c r="W276" s="301" t="n">
        <f aca="false">IF(W156="-",0,W156)+IF(W155="-",0,W155)</f>
        <v>0</v>
      </c>
      <c r="X276" s="301" t="n">
        <f aca="false">IF(X156="-",0,X156)+IF(X155="-",0,X155)</f>
        <v>0</v>
      </c>
      <c r="Y276" s="301" t="n">
        <f aca="false">IF(Y156="-",0,Y156)+IF(Y155="-",0,Y155)</f>
        <v>0</v>
      </c>
      <c r="Z276" s="301" t="n">
        <f aca="false">IF(Z156="-",0,Z156)+IF(Z155="-",0,Z155)</f>
        <v>0</v>
      </c>
      <c r="AA276" s="301" t="n">
        <f aca="false">IF(AA156="-",0,AA156)+IF(AA155="-",0,AA155)</f>
        <v>0</v>
      </c>
      <c r="AB276" s="301" t="n">
        <f aca="false">IF(AB156="-",0,AB156)+IF(AB155="-",0,AB155)</f>
        <v>0</v>
      </c>
      <c r="AC276" s="301" t="n">
        <f aca="false">IF(AC156="-",0,AC156)+IF(AC155="-",0,AC155)</f>
        <v>0</v>
      </c>
      <c r="AD276" s="301" t="n">
        <f aca="false">IF(AD156="-",0,AD156)+IF(AD155="-",0,AD155)</f>
        <v>0</v>
      </c>
      <c r="AE276" s="301" t="n">
        <f aca="false">IF(AE156="-",0,AE156)+IF(AE155="-",0,AE155)</f>
        <v>0</v>
      </c>
      <c r="AF276" s="301" t="n">
        <f aca="false">IF(AF156="-",0,AF156)+IF(AF155="-",0,AF155)</f>
        <v>0</v>
      </c>
      <c r="AG276" s="301" t="n">
        <f aca="false">IF(AG156="-",0,AG156)+IF(AG155="-",0,AG155)</f>
        <v>0</v>
      </c>
      <c r="AH276" s="301" t="n">
        <f aca="false">IF(AH156="-",0,AH156)+IF(AH155="-",0,AH155)</f>
        <v>0</v>
      </c>
      <c r="AI276" s="301" t="n">
        <f aca="false">IF(AI156="-",0,AI156)+IF(AI155="-",0,AI155)</f>
        <v>0</v>
      </c>
      <c r="AJ276" s="301" t="n">
        <f aca="false">IF(AJ156="-",0,AJ156)+IF(AJ155="-",0,AJ155)</f>
        <v>0</v>
      </c>
      <c r="AK276" s="301" t="n">
        <f aca="false">IF(AK156="-",0,AK156)+IF(AK155="-",0,AK155)</f>
        <v>0</v>
      </c>
      <c r="AL276" s="301" t="n">
        <f aca="false">IF(AL156="-",0,AL156)+IF(AL155="-",0,AL155)</f>
        <v>0</v>
      </c>
    </row>
    <row r="277" customFormat="false" ht="15" hidden="false" customHeight="true" outlineLevel="0" collapsed="false">
      <c r="B277" s="301" t="s">
        <v>19</v>
      </c>
      <c r="C277" s="301"/>
      <c r="D277" s="301"/>
      <c r="E277" s="302" t="n">
        <f aca="false">IF(E159="-",0,E159)+IF(E158="-",0,E158)+IF(E157="-",0,E157)</f>
        <v>0</v>
      </c>
      <c r="F277" s="302" t="n">
        <f aca="false">IF(F159="-",0,F159)+IF(F158="-",0,F158)+IF(F157="-",0,F157)</f>
        <v>0</v>
      </c>
      <c r="G277" s="302" t="n">
        <f aca="false">IF(G159="-",0,G159)+IF(G158="-",0,G158)+IF(G157="-",0,G157)</f>
        <v>0</v>
      </c>
      <c r="H277" s="302" t="n">
        <f aca="false">IF(H159="-",0,H159)+IF(H158="-",0,H158)+IF(H157="-",0,H157)</f>
        <v>0</v>
      </c>
      <c r="I277" s="302" t="n">
        <f aca="false">IF(I159="-",0,I159)+IF(I158="-",0,I158)+IF(I157="-",0,I157)</f>
        <v>0</v>
      </c>
      <c r="J277" s="302" t="n">
        <f aca="false">IF(J159="-",0,J159)+IF(J158="-",0,J158)+IF(J157="-",0,J157)</f>
        <v>0</v>
      </c>
      <c r="K277" s="302" t="n">
        <f aca="false">IF(K159="-",0,K159)+IF(K158="-",0,K158)+IF(K157="-",0,K157)</f>
        <v>0</v>
      </c>
      <c r="L277" s="302" t="n">
        <f aca="false">IF(L159="-",0,L159)+IF(L158="-",0,L158)+IF(L157="-",0,L157)</f>
        <v>0</v>
      </c>
      <c r="M277" s="302" t="n">
        <f aca="false">IF(M159="-",0,M159)+IF(M158="-",0,M158)+IF(M157="-",0,M157)</f>
        <v>0</v>
      </c>
      <c r="N277" s="302" t="n">
        <f aca="false">IF(N159="-",0,N159)+IF(N158="-",0,N158)+IF(N157="-",0,N157)</f>
        <v>0</v>
      </c>
      <c r="O277" s="302" t="n">
        <f aca="false">IF(O159="-",0,O159)+IF(O158="-",0,O158)+IF(O157="-",0,O157)</f>
        <v>0</v>
      </c>
      <c r="P277" s="302" t="n">
        <f aca="false">IF(P159="-",0,P159)+IF(P158="-",0,P158)+IF(P157="-",0,P157)</f>
        <v>0</v>
      </c>
      <c r="Q277" s="302" t="n">
        <f aca="false">IF(Q159="-",0,Q159)+IF(Q158="-",0,Q158)+IF(Q157="-",0,Q157)</f>
        <v>0</v>
      </c>
      <c r="R277" s="302" t="n">
        <f aca="false">IF(R159="-",0,R159)+IF(R158="-",0,R158)+IF(R157="-",0,R157)</f>
        <v>0</v>
      </c>
      <c r="S277" s="302" t="n">
        <f aca="false">IF(S159="-",0,S159)+IF(S158="-",0,S158)+IF(S157="-",0,S157)</f>
        <v>0</v>
      </c>
      <c r="T277" s="302" t="n">
        <f aca="false">IF(T159="-",0,T159)+IF(T158="-",0,T158)+IF(T157="-",0,T157)</f>
        <v>0</v>
      </c>
      <c r="U277" s="302" t="n">
        <f aca="false">IF(U159="-",0,U159)+IF(U158="-",0,U158)+IF(U157="-",0,U157)</f>
        <v>0</v>
      </c>
      <c r="V277" s="302" t="n">
        <f aca="false">IF(V159="-",0,V159)+IF(V158="-",0,V158)+IF(V157="-",0,V157)</f>
        <v>0</v>
      </c>
      <c r="W277" s="302" t="n">
        <f aca="false">IF(W159="-",0,W159)+IF(W158="-",0,W158)+IF(W157="-",0,W157)</f>
        <v>0</v>
      </c>
      <c r="X277" s="302" t="n">
        <f aca="false">IF(X159="-",0,X159)+IF(X158="-",0,X158)+IF(X157="-",0,X157)</f>
        <v>0</v>
      </c>
      <c r="Y277" s="302" t="n">
        <f aca="false">IF(Y159="-",0,Y159)+IF(Y158="-",0,Y158)+IF(Y157="-",0,Y157)</f>
        <v>0</v>
      </c>
      <c r="Z277" s="302" t="n">
        <f aca="false">IF(Z159="-",0,Z159)+IF(Z158="-",0,Z158)+IF(Z157="-",0,Z157)</f>
        <v>0</v>
      </c>
      <c r="AA277" s="302" t="n">
        <f aca="false">IF(AA159="-",0,AA159)+IF(AA158="-",0,AA158)+IF(AA157="-",0,AA157)</f>
        <v>0</v>
      </c>
      <c r="AB277" s="302" t="n">
        <f aca="false">IF(AB159="-",0,AB159)+IF(AB158="-",0,AB158)+IF(AB157="-",0,AB157)</f>
        <v>0</v>
      </c>
      <c r="AC277" s="302" t="n">
        <f aca="false">IF(AC159="-",0,AC159)+IF(AC158="-",0,AC158)+IF(AC157="-",0,AC157)</f>
        <v>0</v>
      </c>
      <c r="AD277" s="302" t="n">
        <f aca="false">IF(AD159="-",0,AD159)+IF(AD158="-",0,AD158)+IF(AD157="-",0,AD157)</f>
        <v>0</v>
      </c>
      <c r="AE277" s="302" t="n">
        <f aca="false">IF(AE159="-",0,AE159)+IF(AE158="-",0,AE158)+IF(AE157="-",0,AE157)</f>
        <v>0</v>
      </c>
      <c r="AF277" s="302" t="n">
        <f aca="false">IF(AF159="-",0,AF159)+IF(AF158="-",0,AF158)+IF(AF157="-",0,AF157)</f>
        <v>0</v>
      </c>
      <c r="AG277" s="302" t="n">
        <f aca="false">IF(AG159="-",0,AG159)+IF(AG158="-",0,AG158)+IF(AG157="-",0,AG157)</f>
        <v>0</v>
      </c>
      <c r="AH277" s="302" t="n">
        <f aca="false">IF(AH159="-",0,AH159)+IF(AH158="-",0,AH158)+IF(AH157="-",0,AH157)</f>
        <v>0</v>
      </c>
      <c r="AI277" s="302" t="n">
        <f aca="false">IF(AI159="-",0,AI159)+IF(AI158="-",0,AI158)+IF(AI157="-",0,AI157)</f>
        <v>0</v>
      </c>
      <c r="AJ277" s="302" t="n">
        <f aca="false">IF(AJ159="-",0,AJ159)+IF(AJ158="-",0,AJ158)+IF(AJ157="-",0,AJ157)</f>
        <v>0</v>
      </c>
      <c r="AK277" s="302" t="n">
        <f aca="false">IF(AK159="-",0,AK159)+IF(AK158="-",0,AK158)+IF(AK157="-",0,AK157)</f>
        <v>0</v>
      </c>
      <c r="AL277" s="302" t="n">
        <f aca="false">IF(AL159="-",0,AL159)+IF(AL158="-",0,AL158)+IF(AL157="-",0,AL157)</f>
        <v>0</v>
      </c>
    </row>
    <row r="278" customFormat="false" ht="15" hidden="false" customHeight="true" outlineLevel="0" collapsed="false">
      <c r="B278" s="301"/>
      <c r="C278" s="301"/>
      <c r="D278" s="301"/>
      <c r="E278" s="303" t="n">
        <f aca="false">SUM(E273:E277)</f>
        <v>0</v>
      </c>
      <c r="F278" s="303" t="n">
        <f aca="false">SUM(F273:F277)</f>
        <v>0</v>
      </c>
      <c r="G278" s="303" t="n">
        <f aca="false">SUM(G273:G277)</f>
        <v>0</v>
      </c>
      <c r="H278" s="303" t="n">
        <f aca="false">SUM(H273:H277)</f>
        <v>0</v>
      </c>
      <c r="I278" s="303" t="n">
        <f aca="false">SUM(I273:I277)</f>
        <v>0</v>
      </c>
      <c r="J278" s="303" t="n">
        <f aca="false">SUM(J273:J277)</f>
        <v>0</v>
      </c>
      <c r="K278" s="303" t="n">
        <f aca="false">SUM(K273:K277)</f>
        <v>0</v>
      </c>
      <c r="L278" s="303" t="n">
        <f aca="false">SUM(L273:L277)</f>
        <v>0</v>
      </c>
      <c r="M278" s="303" t="n">
        <f aca="false">SUM(M273:M277)</f>
        <v>0</v>
      </c>
      <c r="N278" s="303" t="n">
        <f aca="false">SUM(N273:N277)</f>
        <v>0</v>
      </c>
      <c r="O278" s="303" t="n">
        <f aca="false">SUM(O273:O277)</f>
        <v>0</v>
      </c>
      <c r="P278" s="303" t="n">
        <f aca="false">SUM(P273:P277)</f>
        <v>0</v>
      </c>
      <c r="Q278" s="303" t="n">
        <f aca="false">SUM(Q273:Q277)</f>
        <v>0</v>
      </c>
      <c r="R278" s="303" t="n">
        <f aca="false">SUM(R273:R277)</f>
        <v>0</v>
      </c>
      <c r="S278" s="303" t="n">
        <f aca="false">SUM(S273:S277)</f>
        <v>0</v>
      </c>
      <c r="T278" s="303" t="n">
        <f aca="false">SUM(T273:T277)</f>
        <v>0</v>
      </c>
      <c r="U278" s="303" t="n">
        <f aca="false">SUM(U273:U277)</f>
        <v>0</v>
      </c>
      <c r="V278" s="303" t="n">
        <f aca="false">SUM(V273:V277)</f>
        <v>0</v>
      </c>
      <c r="W278" s="303" t="n">
        <f aca="false">SUM(W273:W277)</f>
        <v>0</v>
      </c>
      <c r="X278" s="303" t="n">
        <f aca="false">SUM(X273:X277)</f>
        <v>0</v>
      </c>
      <c r="Y278" s="303" t="n">
        <f aca="false">SUM(Y273:Y277)</f>
        <v>0</v>
      </c>
      <c r="Z278" s="303" t="n">
        <f aca="false">SUM(Z273:Z277)</f>
        <v>0</v>
      </c>
      <c r="AA278" s="303" t="n">
        <f aca="false">SUM(AA273:AA277)</f>
        <v>0</v>
      </c>
      <c r="AB278" s="303" t="n">
        <f aca="false">SUM(AB273:AB277)</f>
        <v>0</v>
      </c>
      <c r="AC278" s="303" t="n">
        <f aca="false">SUM(AC273:AC277)</f>
        <v>0</v>
      </c>
      <c r="AD278" s="303" t="n">
        <f aca="false">SUM(AD273:AD277)</f>
        <v>0</v>
      </c>
      <c r="AE278" s="303" t="n">
        <f aca="false">SUM(AE273:AE277)</f>
        <v>0</v>
      </c>
      <c r="AF278" s="303" t="n">
        <f aca="false">SUM(AF273:AF277)</f>
        <v>0</v>
      </c>
      <c r="AG278" s="303" t="n">
        <f aca="false">SUM(AG273:AG277)</f>
        <v>0</v>
      </c>
      <c r="AH278" s="303" t="n">
        <f aca="false">SUM(AH273:AH277)</f>
        <v>0</v>
      </c>
      <c r="AI278" s="303" t="n">
        <f aca="false">SUM(AI273:AI277)</f>
        <v>0</v>
      </c>
      <c r="AJ278" s="303" t="n">
        <f aca="false">SUM(AJ273:AJ277)</f>
        <v>0</v>
      </c>
      <c r="AK278" s="303" t="n">
        <f aca="false">SUM(AK273:AK277)</f>
        <v>0</v>
      </c>
      <c r="AL278" s="303" t="n">
        <f aca="false">SUM(AL273:AL277)</f>
        <v>0</v>
      </c>
    </row>
    <row r="279" customFormat="false" ht="15" hidden="false" customHeight="true" outlineLevel="0" collapsed="false">
      <c r="B279" s="301" t="s">
        <v>1</v>
      </c>
      <c r="C279" s="301"/>
      <c r="D279" s="301"/>
      <c r="E279" s="304" t="n">
        <f aca="false">IF($E$238="-",0,$E$238)</f>
        <v>0</v>
      </c>
      <c r="F279" s="304" t="n">
        <f aca="false">IF($E$238="-",0,$E$238)</f>
        <v>0</v>
      </c>
      <c r="G279" s="304" t="n">
        <f aca="false">IF($E$238="-",0,$E$238)</f>
        <v>0</v>
      </c>
      <c r="H279" s="304" t="n">
        <f aca="false">IF($E$238="-",0,$E$238)</f>
        <v>0</v>
      </c>
      <c r="I279" s="304" t="n">
        <f aca="false">IF($E$238="-",0,$E$238)</f>
        <v>0</v>
      </c>
      <c r="J279" s="304" t="n">
        <f aca="false">IF($E$238="-",0,$E$238)</f>
        <v>0</v>
      </c>
      <c r="K279" s="304" t="n">
        <f aca="false">IF($E$238="-",0,$E$238)</f>
        <v>0</v>
      </c>
      <c r="L279" s="304" t="n">
        <f aca="false">IF($E$238="-",0,$E$238)</f>
        <v>0</v>
      </c>
      <c r="M279" s="304" t="n">
        <f aca="false">IF($E$238="-",0,$E$238)</f>
        <v>0</v>
      </c>
      <c r="N279" s="304" t="n">
        <f aca="false">IF($E$238="-",0,$E$238)</f>
        <v>0</v>
      </c>
      <c r="O279" s="304" t="n">
        <f aca="false">IF($E$238="-",0,$E$238)</f>
        <v>0</v>
      </c>
      <c r="P279" s="304" t="n">
        <f aca="false">IF($E$238="-",0,$E$238)</f>
        <v>0</v>
      </c>
      <c r="Q279" s="304" t="n">
        <f aca="false">IF($E$238="-",0,$E$238)</f>
        <v>0</v>
      </c>
      <c r="R279" s="304" t="n">
        <f aca="false">IF($E$238="-",0,$E$238)</f>
        <v>0</v>
      </c>
      <c r="S279" s="304" t="n">
        <f aca="false">IF($E$238="-",0,$E$238)</f>
        <v>0</v>
      </c>
      <c r="T279" s="304" t="n">
        <f aca="false">IF($E$238="-",0,$E$238)</f>
        <v>0</v>
      </c>
      <c r="U279" s="304" t="n">
        <f aca="false">IF($E$238="-",0,$E$238)</f>
        <v>0</v>
      </c>
      <c r="V279" s="304" t="n">
        <f aca="false">IF($E$238="-",0,$E$238)</f>
        <v>0</v>
      </c>
      <c r="W279" s="304" t="n">
        <f aca="false">IF($E$238="-",0,$E$238)</f>
        <v>0</v>
      </c>
      <c r="X279" s="304" t="n">
        <f aca="false">IF($E$238="-",0,$E$238)</f>
        <v>0</v>
      </c>
      <c r="Y279" s="304" t="n">
        <f aca="false">IF($E$238="-",0,$E$238)</f>
        <v>0</v>
      </c>
      <c r="Z279" s="304" t="n">
        <f aca="false">IF($E$238="-",0,$E$238)</f>
        <v>0</v>
      </c>
      <c r="AA279" s="304" t="n">
        <f aca="false">IF($E$238="-",0,$E$238)</f>
        <v>0</v>
      </c>
      <c r="AB279" s="304" t="n">
        <f aca="false">IF($E$238="-",0,$E$238)</f>
        <v>0</v>
      </c>
      <c r="AC279" s="304" t="n">
        <f aca="false">IF($E$238="-",0,$E$238)</f>
        <v>0</v>
      </c>
      <c r="AD279" s="304" t="n">
        <f aca="false">IF($E$238="-",0,$E$238)</f>
        <v>0</v>
      </c>
      <c r="AE279" s="304" t="n">
        <f aca="false">IF($E$238="-",0,$E$238)</f>
        <v>0</v>
      </c>
      <c r="AF279" s="304" t="n">
        <f aca="false">IF($E$238="-",0,$E$238)</f>
        <v>0</v>
      </c>
      <c r="AG279" s="304" t="n">
        <f aca="false">IF($E$238="-",0,$E$238)</f>
        <v>0</v>
      </c>
      <c r="AH279" s="304" t="n">
        <f aca="false">IF($E$238="-",0,$E$238)</f>
        <v>0</v>
      </c>
      <c r="AI279" s="304" t="n">
        <f aca="false">IF($E$238="-",0,$E$238)</f>
        <v>0</v>
      </c>
      <c r="AJ279" s="304" t="n">
        <f aca="false">IF($E$238="-",0,$E$238)</f>
        <v>0</v>
      </c>
      <c r="AK279" s="304" t="n">
        <f aca="false">IF($E$238="-",0,$E$238)</f>
        <v>0</v>
      </c>
      <c r="AL279" s="304" t="n">
        <f aca="false">IF($E$238="-",0,$E$238)</f>
        <v>0</v>
      </c>
    </row>
    <row r="280" customFormat="false" ht="15" hidden="false" customHeight="true" outlineLevel="0" collapsed="false">
      <c r="B280" s="301" t="s">
        <v>6</v>
      </c>
      <c r="C280" s="301"/>
      <c r="D280" s="301"/>
      <c r="E280" s="301" t="n">
        <f aca="false">IF(E239="-",0,E239)</f>
        <v>0</v>
      </c>
      <c r="F280" s="301" t="n">
        <f aca="false">IF(F239="-",0,F239)</f>
        <v>0</v>
      </c>
      <c r="G280" s="301" t="n">
        <f aca="false">IF(G239="-",0,G239)</f>
        <v>0</v>
      </c>
      <c r="H280" s="301" t="n">
        <f aca="false">IF(H239="-",0,H239)</f>
        <v>0</v>
      </c>
      <c r="I280" s="301" t="n">
        <f aca="false">IF(I239="-",0,I239)</f>
        <v>0</v>
      </c>
      <c r="J280" s="301" t="n">
        <f aca="false">IF(J239="-",0,J239)</f>
        <v>0</v>
      </c>
      <c r="K280" s="301" t="n">
        <f aca="false">IF(K239="-",0,K239)</f>
        <v>0</v>
      </c>
      <c r="L280" s="301" t="n">
        <f aca="false">IF(L239="-",0,L239)</f>
        <v>0</v>
      </c>
      <c r="M280" s="301" t="n">
        <f aca="false">IF(M239="-",0,M239)</f>
        <v>0</v>
      </c>
      <c r="N280" s="301" t="n">
        <f aca="false">IF(N239="-",0,N239)</f>
        <v>0</v>
      </c>
      <c r="O280" s="301" t="n">
        <f aca="false">IF(O239="-",0,O239)</f>
        <v>0</v>
      </c>
      <c r="P280" s="301" t="n">
        <f aca="false">IF(P239="-",0,P239)</f>
        <v>0</v>
      </c>
      <c r="Q280" s="301" t="n">
        <f aca="false">IF(Q239="-",0,Q239)</f>
        <v>0</v>
      </c>
      <c r="R280" s="301" t="n">
        <f aca="false">IF(R239="-",0,R239)</f>
        <v>0</v>
      </c>
      <c r="S280" s="301" t="n">
        <f aca="false">IF(S239="-",0,S239)</f>
        <v>0</v>
      </c>
      <c r="T280" s="301" t="n">
        <f aca="false">IF(T239="-",0,T239)</f>
        <v>0</v>
      </c>
      <c r="U280" s="301" t="n">
        <f aca="false">IF(U239="-",0,U239)</f>
        <v>0</v>
      </c>
      <c r="V280" s="301" t="n">
        <f aca="false">IF(V239="-",0,V239)</f>
        <v>0</v>
      </c>
      <c r="W280" s="301" t="n">
        <f aca="false">IF(W239="-",0,W239)</f>
        <v>0</v>
      </c>
      <c r="X280" s="301" t="n">
        <f aca="false">IF(X239="-",0,X239)</f>
        <v>0</v>
      </c>
      <c r="Y280" s="301" t="n">
        <f aca="false">IF(Y239="-",0,Y239)</f>
        <v>0</v>
      </c>
      <c r="Z280" s="301" t="n">
        <f aca="false">IF(Z239="-",0,Z239)</f>
        <v>0</v>
      </c>
      <c r="AA280" s="301" t="n">
        <f aca="false">IF(AA239="-",0,AA239)</f>
        <v>0</v>
      </c>
      <c r="AB280" s="301" t="n">
        <f aca="false">IF(AB239="-",0,AB239)</f>
        <v>0</v>
      </c>
      <c r="AC280" s="301" t="n">
        <f aca="false">IF(AC239="-",0,AC239)</f>
        <v>0</v>
      </c>
      <c r="AD280" s="301" t="n">
        <f aca="false">IF(AD239="-",0,AD239)</f>
        <v>0</v>
      </c>
      <c r="AE280" s="301" t="n">
        <f aca="false">IF(AE239="-",0,AE239)</f>
        <v>0</v>
      </c>
      <c r="AF280" s="301" t="n">
        <f aca="false">IF(AF239="-",0,AF239)</f>
        <v>0</v>
      </c>
      <c r="AG280" s="301" t="n">
        <f aca="false">IF(AG239="-",0,AG239)</f>
        <v>0</v>
      </c>
      <c r="AH280" s="301" t="n">
        <f aca="false">IF(AH239="-",0,AH239)</f>
        <v>0</v>
      </c>
      <c r="AI280" s="301" t="n">
        <f aca="false">IF(AI239="-",0,AI239)</f>
        <v>0</v>
      </c>
      <c r="AJ280" s="301" t="n">
        <f aca="false">IF(AJ239="-",0,AJ239)</f>
        <v>0</v>
      </c>
      <c r="AK280" s="301" t="n">
        <f aca="false">IF(AK239="-",0,AK239)</f>
        <v>0</v>
      </c>
      <c r="AL280" s="301" t="n">
        <f aca="false">IF(AL239="-",0,AL239)</f>
        <v>0</v>
      </c>
    </row>
    <row r="281" customFormat="false" ht="15" hidden="false" customHeight="true" outlineLevel="0" collapsed="false">
      <c r="B281" s="301" t="s">
        <v>10</v>
      </c>
      <c r="C281" s="301"/>
      <c r="D281" s="301"/>
      <c r="E281" s="301" t="n">
        <f aca="false">IF(E240="-",0,E240)</f>
        <v>0</v>
      </c>
      <c r="F281" s="301" t="n">
        <f aca="false">IF(F240="-",0,F240)</f>
        <v>0</v>
      </c>
      <c r="G281" s="301" t="n">
        <f aca="false">IF(G240="-",0,G240)</f>
        <v>0</v>
      </c>
      <c r="H281" s="301" t="n">
        <f aca="false">IF(H240="-",0,H240)</f>
        <v>0</v>
      </c>
      <c r="I281" s="301" t="n">
        <f aca="false">IF(I240="-",0,I240)</f>
        <v>0</v>
      </c>
      <c r="J281" s="301" t="n">
        <f aca="false">IF(J240="-",0,J240)</f>
        <v>0</v>
      </c>
      <c r="K281" s="301" t="n">
        <f aca="false">IF(K240="-",0,K240)</f>
        <v>0</v>
      </c>
      <c r="L281" s="301" t="n">
        <f aca="false">IF(L240="-",0,L240)</f>
        <v>0</v>
      </c>
      <c r="M281" s="301" t="n">
        <f aca="false">IF(M240="-",0,M240)</f>
        <v>0</v>
      </c>
      <c r="N281" s="301" t="n">
        <f aca="false">IF(N240="-",0,N240)</f>
        <v>0</v>
      </c>
      <c r="O281" s="301" t="n">
        <f aca="false">IF(O240="-",0,O240)</f>
        <v>0</v>
      </c>
      <c r="P281" s="301" t="n">
        <f aca="false">IF(P240="-",0,P240)</f>
        <v>0</v>
      </c>
      <c r="Q281" s="301" t="n">
        <f aca="false">IF(Q240="-",0,Q240)</f>
        <v>0</v>
      </c>
      <c r="R281" s="301" t="n">
        <f aca="false">IF(R240="-",0,R240)</f>
        <v>0</v>
      </c>
      <c r="S281" s="301" t="n">
        <f aca="false">IF(S240="-",0,S240)</f>
        <v>0</v>
      </c>
      <c r="T281" s="301" t="n">
        <f aca="false">IF(T240="-",0,T240)</f>
        <v>0</v>
      </c>
      <c r="U281" s="301" t="n">
        <f aca="false">IF(U240="-",0,U240)</f>
        <v>0</v>
      </c>
      <c r="V281" s="301" t="n">
        <f aca="false">IF(V240="-",0,V240)</f>
        <v>0</v>
      </c>
      <c r="W281" s="301" t="n">
        <f aca="false">IF(W240="-",0,W240)</f>
        <v>0</v>
      </c>
      <c r="X281" s="301" t="n">
        <f aca="false">IF(X240="-",0,X240)</f>
        <v>0</v>
      </c>
      <c r="Y281" s="301" t="n">
        <f aca="false">IF(Y240="-",0,Y240)</f>
        <v>0</v>
      </c>
      <c r="Z281" s="301" t="n">
        <f aca="false">IF(Z240="-",0,Z240)</f>
        <v>0</v>
      </c>
      <c r="AA281" s="301" t="n">
        <f aca="false">IF(AA240="-",0,AA240)</f>
        <v>0</v>
      </c>
      <c r="AB281" s="301" t="n">
        <f aca="false">IF(AB240="-",0,AB240)</f>
        <v>0</v>
      </c>
      <c r="AC281" s="301" t="n">
        <f aca="false">IF(AC240="-",0,AC240)</f>
        <v>0</v>
      </c>
      <c r="AD281" s="301" t="n">
        <f aca="false">IF(AD240="-",0,AD240)</f>
        <v>0</v>
      </c>
      <c r="AE281" s="301" t="n">
        <f aca="false">IF(AE240="-",0,AE240)</f>
        <v>0</v>
      </c>
      <c r="AF281" s="301" t="n">
        <f aca="false">IF(AF240="-",0,AF240)</f>
        <v>0</v>
      </c>
      <c r="AG281" s="301" t="n">
        <f aca="false">IF(AG240="-",0,AG240)</f>
        <v>0</v>
      </c>
      <c r="AH281" s="301" t="n">
        <f aca="false">IF(AH240="-",0,AH240)</f>
        <v>0</v>
      </c>
      <c r="AI281" s="301" t="n">
        <f aca="false">IF(AI240="-",0,AI240)</f>
        <v>0</v>
      </c>
      <c r="AJ281" s="301" t="n">
        <f aca="false">IF(AJ240="-",0,AJ240)</f>
        <v>0</v>
      </c>
      <c r="AK281" s="301" t="n">
        <f aca="false">IF(AK240="-",0,AK240)</f>
        <v>0</v>
      </c>
      <c r="AL281" s="301" t="n">
        <f aca="false">IF(AL240="-",0,AL240)</f>
        <v>0</v>
      </c>
    </row>
    <row r="282" customFormat="false" ht="15" hidden="false" customHeight="true" outlineLevel="0" collapsed="false">
      <c r="B282" s="301" t="s">
        <v>14</v>
      </c>
      <c r="C282" s="301"/>
      <c r="D282" s="301"/>
      <c r="E282" s="301" t="n">
        <f aca="false">IF(E241="-",0,E241)+IF(E242="-",0,E242)</f>
        <v>0</v>
      </c>
      <c r="F282" s="301" t="n">
        <f aca="false">IF(F241="-",0,F241)+IF(F242="-",0,F242)</f>
        <v>0</v>
      </c>
      <c r="G282" s="301" t="n">
        <f aca="false">IF(G241="-",0,G241)+IF(G242="-",0,G242)</f>
        <v>0</v>
      </c>
      <c r="H282" s="301" t="n">
        <f aca="false">IF(H241="-",0,H241)+IF(H242="-",0,H242)</f>
        <v>0</v>
      </c>
      <c r="I282" s="301" t="n">
        <f aca="false">IF(I241="-",0,I241)+IF(I242="-",0,I242)</f>
        <v>0</v>
      </c>
      <c r="J282" s="301" t="n">
        <f aca="false">IF(J241="-",0,J241)+IF(J242="-",0,J242)</f>
        <v>0</v>
      </c>
      <c r="K282" s="301" t="n">
        <f aca="false">IF(K241="-",0,K241)+IF(K242="-",0,K242)</f>
        <v>0</v>
      </c>
      <c r="L282" s="301" t="n">
        <f aca="false">IF(L241="-",0,L241)+IF(L242="-",0,L242)</f>
        <v>0</v>
      </c>
      <c r="M282" s="301" t="n">
        <f aca="false">IF(M241="-",0,M241)+IF(M242="-",0,M242)</f>
        <v>0</v>
      </c>
      <c r="N282" s="301" t="n">
        <f aca="false">IF(N241="-",0,N241)+IF(N242="-",0,N242)</f>
        <v>0</v>
      </c>
      <c r="O282" s="301" t="n">
        <f aca="false">IF(O241="-",0,O241)+IF(O242="-",0,O242)</f>
        <v>0</v>
      </c>
      <c r="P282" s="301" t="n">
        <f aca="false">IF(P241="-",0,P241)+IF(P242="-",0,P242)</f>
        <v>0</v>
      </c>
      <c r="Q282" s="301" t="n">
        <f aca="false">IF(Q241="-",0,Q241)+IF(Q242="-",0,Q242)</f>
        <v>0</v>
      </c>
      <c r="R282" s="301" t="n">
        <f aca="false">IF(R241="-",0,R241)+IF(R242="-",0,R242)</f>
        <v>0</v>
      </c>
      <c r="S282" s="301" t="n">
        <f aca="false">IF(S241="-",0,S241)+IF(S242="-",0,S242)</f>
        <v>0</v>
      </c>
      <c r="T282" s="301" t="n">
        <f aca="false">IF(T241="-",0,T241)+IF(T242="-",0,T242)</f>
        <v>0</v>
      </c>
      <c r="U282" s="301" t="n">
        <f aca="false">IF(U241="-",0,U241)+IF(U242="-",0,U242)</f>
        <v>0</v>
      </c>
      <c r="V282" s="301" t="n">
        <f aca="false">IF(V241="-",0,V241)+IF(V242="-",0,V242)</f>
        <v>0</v>
      </c>
      <c r="W282" s="301" t="n">
        <f aca="false">IF(W241="-",0,W241)+IF(W242="-",0,W242)</f>
        <v>0</v>
      </c>
      <c r="X282" s="301" t="n">
        <f aca="false">IF(X241="-",0,X241)+IF(X242="-",0,X242)</f>
        <v>0</v>
      </c>
      <c r="Y282" s="301" t="n">
        <f aca="false">IF(Y241="-",0,Y241)+IF(Y242="-",0,Y242)</f>
        <v>0</v>
      </c>
      <c r="Z282" s="301" t="n">
        <f aca="false">IF(Z241="-",0,Z241)+IF(Z242="-",0,Z242)</f>
        <v>0</v>
      </c>
      <c r="AA282" s="301" t="n">
        <f aca="false">IF(AA241="-",0,AA241)+IF(AA242="-",0,AA242)</f>
        <v>0</v>
      </c>
      <c r="AB282" s="301" t="n">
        <f aca="false">IF(AB241="-",0,AB241)+IF(AB242="-",0,AB242)</f>
        <v>0</v>
      </c>
      <c r="AC282" s="301" t="n">
        <f aca="false">IF(AC241="-",0,AC241)+IF(AC242="-",0,AC242)</f>
        <v>0</v>
      </c>
      <c r="AD282" s="301" t="n">
        <f aca="false">IF(AD241="-",0,AD241)+IF(AD242="-",0,AD242)</f>
        <v>0</v>
      </c>
      <c r="AE282" s="301" t="n">
        <f aca="false">IF(AE241="-",0,AE241)+IF(AE242="-",0,AE242)</f>
        <v>0</v>
      </c>
      <c r="AF282" s="301" t="n">
        <f aca="false">IF(AF241="-",0,AF241)+IF(AF242="-",0,AF242)</f>
        <v>0</v>
      </c>
      <c r="AG282" s="301" t="n">
        <f aca="false">IF(AG241="-",0,AG241)+IF(AG242="-",0,AG242)</f>
        <v>0</v>
      </c>
      <c r="AH282" s="301" t="n">
        <f aca="false">IF(AH241="-",0,AH241)+IF(AH242="-",0,AH242)</f>
        <v>0</v>
      </c>
      <c r="AI282" s="301" t="n">
        <f aca="false">IF(AI241="-",0,AI241)+IF(AI242="-",0,AI242)</f>
        <v>0</v>
      </c>
      <c r="AJ282" s="301" t="n">
        <f aca="false">IF(AJ241="-",0,AJ241)+IF(AJ242="-",0,AJ242)</f>
        <v>0</v>
      </c>
      <c r="AK282" s="301" t="n">
        <f aca="false">IF(AK241="-",0,AK241)+IF(AK242="-",0,AK242)</f>
        <v>0</v>
      </c>
      <c r="AL282" s="301" t="n">
        <f aca="false">IF(AL241="-",0,AL241)+IF(AL242="-",0,AL242)</f>
        <v>0</v>
      </c>
    </row>
    <row r="283" customFormat="false" ht="15" hidden="false" customHeight="true" outlineLevel="0" collapsed="false">
      <c r="B283" s="301" t="s">
        <v>19</v>
      </c>
      <c r="C283" s="301"/>
      <c r="D283" s="301"/>
      <c r="E283" s="302" t="n">
        <f aca="false">IF(E245="-",0,E245)+IF(E244="-",0,E244)+IF(E243="-",0,E243)</f>
        <v>0</v>
      </c>
      <c r="F283" s="302" t="n">
        <f aca="false">IF(F245="-",0,F245)+IF(F244="-",0,F244)+IF(F243="-",0,F243)</f>
        <v>0</v>
      </c>
      <c r="G283" s="302" t="n">
        <f aca="false">IF(G245="-",0,G245)+IF(G244="-",0,G244)+IF(G243="-",0,G243)</f>
        <v>0</v>
      </c>
      <c r="H283" s="302" t="n">
        <f aca="false">IF(H245="-",0,H245)+IF(H244="-",0,H244)+IF(H243="-",0,H243)</f>
        <v>0</v>
      </c>
      <c r="I283" s="302" t="n">
        <f aca="false">IF(I245="-",0,I245)+IF(I244="-",0,I244)+IF(I243="-",0,I243)</f>
        <v>0</v>
      </c>
      <c r="J283" s="302" t="n">
        <f aca="false">IF(J245="-",0,J245)+IF(J244="-",0,J244)+IF(J243="-",0,J243)</f>
        <v>0</v>
      </c>
      <c r="K283" s="302" t="n">
        <f aca="false">IF(K245="-",0,K245)+IF(K244="-",0,K244)+IF(K243="-",0,K243)</f>
        <v>0</v>
      </c>
      <c r="L283" s="302" t="n">
        <f aca="false">IF(L245="-",0,L245)+IF(L244="-",0,L244)+IF(L243="-",0,L243)</f>
        <v>0</v>
      </c>
      <c r="M283" s="302" t="n">
        <f aca="false">IF(M245="-",0,M245)+IF(M244="-",0,M244)+IF(M243="-",0,M243)</f>
        <v>0</v>
      </c>
      <c r="N283" s="302" t="n">
        <f aca="false">IF(N245="-",0,N245)+IF(N244="-",0,N244)+IF(N243="-",0,N243)</f>
        <v>0</v>
      </c>
      <c r="O283" s="302" t="n">
        <f aca="false">IF(O245="-",0,O245)+IF(O244="-",0,O244)+IF(O243="-",0,O243)</f>
        <v>0</v>
      </c>
      <c r="P283" s="302" t="n">
        <f aca="false">IF(P245="-",0,P245)+IF(P244="-",0,P244)+IF(P243="-",0,P243)</f>
        <v>0</v>
      </c>
      <c r="Q283" s="302" t="n">
        <f aca="false">IF(Q245="-",0,Q245)+IF(Q244="-",0,Q244)+IF(Q243="-",0,Q243)</f>
        <v>0</v>
      </c>
      <c r="R283" s="302" t="n">
        <f aca="false">IF(R245="-",0,R245)+IF(R244="-",0,R244)+IF(R243="-",0,R243)</f>
        <v>0</v>
      </c>
      <c r="S283" s="302" t="n">
        <f aca="false">IF(S245="-",0,S245)+IF(S244="-",0,S244)+IF(S243="-",0,S243)</f>
        <v>0</v>
      </c>
      <c r="T283" s="302" t="n">
        <f aca="false">IF(T245="-",0,T245)+IF(T244="-",0,T244)+IF(T243="-",0,T243)</f>
        <v>0</v>
      </c>
      <c r="U283" s="302" t="n">
        <f aca="false">IF(U245="-",0,U245)+IF(U244="-",0,U244)+IF(U243="-",0,U243)</f>
        <v>0</v>
      </c>
      <c r="V283" s="302" t="n">
        <f aca="false">IF(V245="-",0,V245)+IF(V244="-",0,V244)+IF(V243="-",0,V243)</f>
        <v>0</v>
      </c>
      <c r="W283" s="302" t="n">
        <f aca="false">IF(W245="-",0,W245)+IF(W244="-",0,W244)+IF(W243="-",0,W243)</f>
        <v>0</v>
      </c>
      <c r="X283" s="302" t="n">
        <f aca="false">IF(X245="-",0,X245)+IF(X244="-",0,X244)+IF(X243="-",0,X243)</f>
        <v>0</v>
      </c>
      <c r="Y283" s="302" t="n">
        <f aca="false">IF(Y245="-",0,Y245)+IF(Y244="-",0,Y244)+IF(Y243="-",0,Y243)</f>
        <v>0</v>
      </c>
      <c r="Z283" s="302" t="n">
        <f aca="false">IF(Z245="-",0,Z245)+IF(Z244="-",0,Z244)+IF(Z243="-",0,Z243)</f>
        <v>0</v>
      </c>
      <c r="AA283" s="302" t="n">
        <f aca="false">IF(AA245="-",0,AA245)+IF(AA244="-",0,AA244)+IF(AA243="-",0,AA243)</f>
        <v>0</v>
      </c>
      <c r="AB283" s="302" t="n">
        <f aca="false">IF(AB245="-",0,AB245)+IF(AB244="-",0,AB244)+IF(AB243="-",0,AB243)</f>
        <v>0</v>
      </c>
      <c r="AC283" s="302" t="n">
        <f aca="false">IF(AC245="-",0,AC245)+IF(AC244="-",0,AC244)+IF(AC243="-",0,AC243)</f>
        <v>0</v>
      </c>
      <c r="AD283" s="302" t="n">
        <f aca="false">IF(AD245="-",0,AD245)+IF(AD244="-",0,AD244)+IF(AD243="-",0,AD243)</f>
        <v>0</v>
      </c>
      <c r="AE283" s="302" t="n">
        <f aca="false">IF(AE245="-",0,AE245)+IF(AE244="-",0,AE244)+IF(AE243="-",0,AE243)</f>
        <v>0</v>
      </c>
      <c r="AF283" s="302" t="n">
        <f aca="false">IF(AF245="-",0,AF245)+IF(AF244="-",0,AF244)+IF(AF243="-",0,AF243)</f>
        <v>0</v>
      </c>
      <c r="AG283" s="302" t="n">
        <f aca="false">IF(AG245="-",0,AG245)+IF(AG244="-",0,AG244)+IF(AG243="-",0,AG243)</f>
        <v>0</v>
      </c>
      <c r="AH283" s="302" t="n">
        <f aca="false">IF(AH245="-",0,AH245)+IF(AH244="-",0,AH244)+IF(AH243="-",0,AH243)</f>
        <v>0</v>
      </c>
      <c r="AI283" s="302" t="n">
        <f aca="false">IF(AI245="-",0,AI245)+IF(AI244="-",0,AI244)+IF(AI243="-",0,AI243)</f>
        <v>0</v>
      </c>
      <c r="AJ283" s="302" t="n">
        <f aca="false">IF(AJ245="-",0,AJ245)+IF(AJ244="-",0,AJ244)+IF(AJ243="-",0,AJ243)</f>
        <v>0</v>
      </c>
      <c r="AK283" s="302" t="n">
        <f aca="false">IF(AK245="-",0,AK245)+IF(AK244="-",0,AK244)+IF(AK243="-",0,AK243)</f>
        <v>0</v>
      </c>
      <c r="AL283" s="302" t="n">
        <f aca="false">IF(AL245="-",0,AL245)+IF(AL244="-",0,AL244)+IF(AL243="-",0,AL243)</f>
        <v>0</v>
      </c>
    </row>
    <row r="284" customFormat="false" ht="15" hidden="false" customHeight="true" outlineLevel="0" collapsed="false">
      <c r="B284" s="301"/>
      <c r="C284" s="301"/>
      <c r="D284" s="301"/>
      <c r="E284" s="303" t="n">
        <f aca="false">SUM(E279:E283)</f>
        <v>0</v>
      </c>
      <c r="F284" s="303" t="n">
        <f aca="false">SUM(F279:F283)</f>
        <v>0</v>
      </c>
      <c r="G284" s="303" t="n">
        <f aca="false">SUM(G279:G283)</f>
        <v>0</v>
      </c>
      <c r="H284" s="303" t="n">
        <f aca="false">SUM(H279:H283)</f>
        <v>0</v>
      </c>
      <c r="I284" s="303" t="n">
        <f aca="false">SUM(I279:I283)</f>
        <v>0</v>
      </c>
      <c r="J284" s="303" t="n">
        <f aca="false">SUM(J279:J283)</f>
        <v>0</v>
      </c>
      <c r="K284" s="303" t="n">
        <f aca="false">SUM(K279:K283)</f>
        <v>0</v>
      </c>
      <c r="L284" s="303" t="n">
        <f aca="false">SUM(L279:L283)</f>
        <v>0</v>
      </c>
      <c r="M284" s="303" t="n">
        <f aca="false">SUM(M279:M283)</f>
        <v>0</v>
      </c>
      <c r="N284" s="303" t="n">
        <f aca="false">SUM(N279:N283)</f>
        <v>0</v>
      </c>
      <c r="O284" s="303" t="n">
        <f aca="false">SUM(O279:O283)</f>
        <v>0</v>
      </c>
      <c r="P284" s="303" t="n">
        <f aca="false">SUM(P279:P283)</f>
        <v>0</v>
      </c>
      <c r="Q284" s="303" t="n">
        <f aca="false">SUM(Q279:Q283)</f>
        <v>0</v>
      </c>
      <c r="R284" s="303" t="n">
        <f aca="false">SUM(R279:R283)</f>
        <v>0</v>
      </c>
      <c r="S284" s="303" t="n">
        <f aca="false">SUM(S279:S283)</f>
        <v>0</v>
      </c>
      <c r="T284" s="303" t="n">
        <f aca="false">SUM(T279:T283)</f>
        <v>0</v>
      </c>
      <c r="U284" s="303" t="n">
        <f aca="false">SUM(U279:U283)</f>
        <v>0</v>
      </c>
      <c r="V284" s="303" t="n">
        <f aca="false">SUM(V279:V283)</f>
        <v>0</v>
      </c>
      <c r="W284" s="303" t="n">
        <f aca="false">SUM(W279:W283)</f>
        <v>0</v>
      </c>
      <c r="X284" s="303" t="n">
        <f aca="false">SUM(X279:X283)</f>
        <v>0</v>
      </c>
      <c r="Y284" s="303" t="n">
        <f aca="false">SUM(Y279:Y283)</f>
        <v>0</v>
      </c>
      <c r="Z284" s="303" t="n">
        <f aca="false">SUM(Z279:Z283)</f>
        <v>0</v>
      </c>
      <c r="AA284" s="303" t="n">
        <f aca="false">SUM(AA279:AA283)</f>
        <v>0</v>
      </c>
      <c r="AB284" s="303" t="n">
        <f aca="false">SUM(AB279:AB283)</f>
        <v>0</v>
      </c>
      <c r="AC284" s="303" t="n">
        <f aca="false">SUM(AC279:AC283)</f>
        <v>0</v>
      </c>
      <c r="AD284" s="303" t="n">
        <f aca="false">SUM(AD279:AD283)</f>
        <v>0</v>
      </c>
      <c r="AE284" s="303" t="n">
        <f aca="false">SUM(AE279:AE283)</f>
        <v>0</v>
      </c>
      <c r="AF284" s="303" t="n">
        <f aca="false">SUM(AF279:AF283)</f>
        <v>0</v>
      </c>
      <c r="AG284" s="303" t="n">
        <f aca="false">SUM(AG279:AG283)</f>
        <v>0</v>
      </c>
      <c r="AH284" s="303" t="n">
        <f aca="false">SUM(AH279:AH283)</f>
        <v>0</v>
      </c>
      <c r="AI284" s="303" t="n">
        <f aca="false">SUM(AI279:AI283)</f>
        <v>0</v>
      </c>
      <c r="AJ284" s="303" t="n">
        <f aca="false">SUM(AJ279:AJ283)</f>
        <v>0</v>
      </c>
      <c r="AK284" s="303" t="n">
        <f aca="false">SUM(AK279:AK283)</f>
        <v>0</v>
      </c>
      <c r="AL284" s="303" t="n">
        <f aca="false">SUM(AL279:AL283)</f>
        <v>0</v>
      </c>
    </row>
    <row r="285" customFormat="false" ht="15" hidden="false" customHeight="true" outlineLevel="0" collapsed="false"/>
    <row r="286" customFormat="false" ht="15" hidden="false" customHeight="true" outlineLevel="0" collapsed="false"/>
    <row r="287" customFormat="false" ht="15" hidden="false" customHeight="true" outlineLevel="0" collapsed="false"/>
    <row r="288" customFormat="false" ht="15" hidden="false" customHeight="true" outlineLevel="0" collapsed="false"/>
    <row r="289" customFormat="false" ht="15" hidden="false" customHeight="true" outlineLevel="0" collapsed="false"/>
    <row r="290" customFormat="false" ht="15" hidden="false" customHeight="true" outlineLevel="0" collapsed="false"/>
  </sheetData>
  <mergeCells count="235">
    <mergeCell ref="E5:G5"/>
    <mergeCell ref="H5:O5"/>
    <mergeCell ref="Z5:AF5"/>
    <mergeCell ref="AG5:AH5"/>
    <mergeCell ref="AI5:AJ5"/>
    <mergeCell ref="FO5:FQ5"/>
    <mergeCell ref="FR5:FY5"/>
    <mergeCell ref="GJ5:GP5"/>
    <mergeCell ref="GQ5:GR5"/>
    <mergeCell ref="B6:B8"/>
    <mergeCell ref="E6:G6"/>
    <mergeCell ref="U6:X6"/>
    <mergeCell ref="Z6:AF6"/>
    <mergeCell ref="AG6:AH6"/>
    <mergeCell ref="AI6:AJ6"/>
    <mergeCell ref="FO6:FQ6"/>
    <mergeCell ref="GJ6:GP6"/>
    <mergeCell ref="GQ6:GR6"/>
    <mergeCell ref="GS6:GT6"/>
    <mergeCell ref="E7:G7"/>
    <mergeCell ref="H7:I7"/>
    <mergeCell ref="U7:X7"/>
    <mergeCell ref="Z7:AF7"/>
    <mergeCell ref="AG7:AH7"/>
    <mergeCell ref="AI7:AJ7"/>
    <mergeCell ref="FO7:FQ7"/>
    <mergeCell ref="FR7:FS7"/>
    <mergeCell ref="GJ7:GP7"/>
    <mergeCell ref="GQ7:GR7"/>
    <mergeCell ref="GS7:GT7"/>
    <mergeCell ref="E8:G8"/>
    <mergeCell ref="H8:I8"/>
    <mergeCell ref="Z8:AF8"/>
    <mergeCell ref="AG8:AH8"/>
    <mergeCell ref="AI8:AJ8"/>
    <mergeCell ref="FO8:FQ8"/>
    <mergeCell ref="FR8:FS8"/>
    <mergeCell ref="GJ8:GP8"/>
    <mergeCell ref="GQ8:GR8"/>
    <mergeCell ref="GS8:GT8"/>
    <mergeCell ref="B9:B10"/>
    <mergeCell ref="E9:G9"/>
    <mergeCell ref="H9:M9"/>
    <mergeCell ref="O9:P9"/>
    <mergeCell ref="Z9:AF9"/>
    <mergeCell ref="AG9:AH9"/>
    <mergeCell ref="AI9:AJ9"/>
    <mergeCell ref="FO9:FQ9"/>
    <mergeCell ref="FR9:FW9"/>
    <mergeCell ref="FY9:FZ9"/>
    <mergeCell ref="GJ9:GP9"/>
    <mergeCell ref="GQ9:GR9"/>
    <mergeCell ref="GS9:GT9"/>
    <mergeCell ref="Z10:AF10"/>
    <mergeCell ref="AG10:AH10"/>
    <mergeCell ref="AI10:AJ10"/>
    <mergeCell ref="GJ10:GP10"/>
    <mergeCell ref="GQ10:GR10"/>
    <mergeCell ref="GS10:GT10"/>
    <mergeCell ref="AG11:AH11"/>
    <mergeCell ref="AI11:AJ11"/>
    <mergeCell ref="GQ11:GR11"/>
    <mergeCell ref="GS11:GT11"/>
    <mergeCell ref="A12:A13"/>
    <mergeCell ref="B12:B13"/>
    <mergeCell ref="C12:C13"/>
    <mergeCell ref="D12:D13"/>
    <mergeCell ref="E12:F12"/>
    <mergeCell ref="G12:J12"/>
    <mergeCell ref="K12:K13"/>
    <mergeCell ref="L12:L13"/>
    <mergeCell ref="M12:M13"/>
    <mergeCell ref="N12:N13"/>
    <mergeCell ref="O12:V12"/>
    <mergeCell ref="W12:AD12"/>
    <mergeCell ref="AE12:AL12"/>
    <mergeCell ref="AM12:AM13"/>
    <mergeCell ref="AN12:AN13"/>
    <mergeCell ref="AO12:AO13"/>
    <mergeCell ref="AP12:AQ12"/>
    <mergeCell ref="AR12:AU12"/>
    <mergeCell ref="AV12:AV13"/>
    <mergeCell ref="AW12:AW13"/>
    <mergeCell ref="AX12:AX13"/>
    <mergeCell ref="AY12:AY13"/>
    <mergeCell ref="AZ12:BG12"/>
    <mergeCell ref="BH12:BO12"/>
    <mergeCell ref="BP12:BW12"/>
    <mergeCell ref="BX12:CB12"/>
    <mergeCell ref="CC12:CD12"/>
    <mergeCell ref="FK12:FK13"/>
    <mergeCell ref="FL12:FL13"/>
    <mergeCell ref="FM12:FM13"/>
    <mergeCell ref="FN12:FN13"/>
    <mergeCell ref="FO12:FP12"/>
    <mergeCell ref="FQ12:FT12"/>
    <mergeCell ref="FU12:FU13"/>
    <mergeCell ref="FV12:FV13"/>
    <mergeCell ref="FW12:FW13"/>
    <mergeCell ref="FX12:FX13"/>
    <mergeCell ref="FY12:GF12"/>
    <mergeCell ref="GG12:GN12"/>
    <mergeCell ref="GO12:GV12"/>
    <mergeCell ref="GW12:GW13"/>
    <mergeCell ref="GX12:GX13"/>
    <mergeCell ref="GY12:GY13"/>
    <mergeCell ref="GZ12:HA12"/>
    <mergeCell ref="HB12:HE12"/>
    <mergeCell ref="HF12:HF13"/>
    <mergeCell ref="HG12:HG13"/>
    <mergeCell ref="HH12:HH13"/>
    <mergeCell ref="HI12:HI13"/>
    <mergeCell ref="HJ12:HQ12"/>
    <mergeCell ref="HR12:HY12"/>
    <mergeCell ref="HZ12:IG12"/>
    <mergeCell ref="E90:G90"/>
    <mergeCell ref="H90:O90"/>
    <mergeCell ref="Z90:AF90"/>
    <mergeCell ref="AG90:AH90"/>
    <mergeCell ref="B91:B93"/>
    <mergeCell ref="E91:G91"/>
    <mergeCell ref="U91:X91"/>
    <mergeCell ref="Z91:AF91"/>
    <mergeCell ref="AG91:AH91"/>
    <mergeCell ref="AI91:AJ91"/>
    <mergeCell ref="E92:G92"/>
    <mergeCell ref="H92:I92"/>
    <mergeCell ref="U92:X92"/>
    <mergeCell ref="Z92:AF92"/>
    <mergeCell ref="AG92:AH92"/>
    <mergeCell ref="AI92:AJ92"/>
    <mergeCell ref="E93:G93"/>
    <mergeCell ref="H93:I93"/>
    <mergeCell ref="Z93:AF93"/>
    <mergeCell ref="AG93:AH93"/>
    <mergeCell ref="AI93:AJ93"/>
    <mergeCell ref="B94:B95"/>
    <mergeCell ref="E94:G94"/>
    <mergeCell ref="H94:M94"/>
    <mergeCell ref="O94:P94"/>
    <mergeCell ref="Z94:AF94"/>
    <mergeCell ref="AG94:AH94"/>
    <mergeCell ref="AI94:AJ94"/>
    <mergeCell ref="Z95:AF95"/>
    <mergeCell ref="AG95:AH95"/>
    <mergeCell ref="AI95:AJ95"/>
    <mergeCell ref="AG96:AH96"/>
    <mergeCell ref="AI96:AJ96"/>
    <mergeCell ref="A97:A98"/>
    <mergeCell ref="B97:B98"/>
    <mergeCell ref="C97:C98"/>
    <mergeCell ref="D97:D98"/>
    <mergeCell ref="E97:F97"/>
    <mergeCell ref="G97:J97"/>
    <mergeCell ref="K97:K98"/>
    <mergeCell ref="L97:L98"/>
    <mergeCell ref="M97:M98"/>
    <mergeCell ref="N97:N98"/>
    <mergeCell ref="O97:V97"/>
    <mergeCell ref="W97:AD97"/>
    <mergeCell ref="AE97:AL97"/>
    <mergeCell ref="AM97:AM98"/>
    <mergeCell ref="AN97:AN98"/>
    <mergeCell ref="AO97:AO98"/>
    <mergeCell ref="AP97:AQ97"/>
    <mergeCell ref="AR97:AU97"/>
    <mergeCell ref="AV97:AV98"/>
    <mergeCell ref="AW97:AW98"/>
    <mergeCell ref="AX97:AX98"/>
    <mergeCell ref="AY97:AY98"/>
    <mergeCell ref="AZ97:BG97"/>
    <mergeCell ref="BH97:BO97"/>
    <mergeCell ref="BP97:BW97"/>
    <mergeCell ref="BX97:CB97"/>
    <mergeCell ref="CC97:CD97"/>
    <mergeCell ref="E176:G176"/>
    <mergeCell ref="H176:O176"/>
    <mergeCell ref="Z176:AF176"/>
    <mergeCell ref="AG176:AH176"/>
    <mergeCell ref="B177:B179"/>
    <mergeCell ref="E177:G177"/>
    <mergeCell ref="U177:X177"/>
    <mergeCell ref="Z177:AF177"/>
    <mergeCell ref="AG177:AH177"/>
    <mergeCell ref="AI177:AJ177"/>
    <mergeCell ref="E178:G178"/>
    <mergeCell ref="H178:I178"/>
    <mergeCell ref="U178:X178"/>
    <mergeCell ref="Z178:AF178"/>
    <mergeCell ref="AG178:AH178"/>
    <mergeCell ref="AI178:AJ178"/>
    <mergeCell ref="E179:G179"/>
    <mergeCell ref="H179:I179"/>
    <mergeCell ref="Z179:AF179"/>
    <mergeCell ref="AG179:AH179"/>
    <mergeCell ref="AI179:AJ179"/>
    <mergeCell ref="B180:B181"/>
    <mergeCell ref="E180:G180"/>
    <mergeCell ref="H180:M180"/>
    <mergeCell ref="O180:P180"/>
    <mergeCell ref="Z180:AF180"/>
    <mergeCell ref="AG180:AH180"/>
    <mergeCell ref="AI180:AJ180"/>
    <mergeCell ref="Z181:AF181"/>
    <mergeCell ref="AG181:AH181"/>
    <mergeCell ref="AI181:AJ181"/>
    <mergeCell ref="AG182:AH182"/>
    <mergeCell ref="AI182:AJ182"/>
    <mergeCell ref="A183:A184"/>
    <mergeCell ref="B183:B184"/>
    <mergeCell ref="C183:C184"/>
    <mergeCell ref="D183:D184"/>
    <mergeCell ref="E183:F183"/>
    <mergeCell ref="G183:J183"/>
    <mergeCell ref="K183:K184"/>
    <mergeCell ref="L183:L184"/>
    <mergeCell ref="M183:M184"/>
    <mergeCell ref="N183:N184"/>
    <mergeCell ref="O183:V183"/>
    <mergeCell ref="W183:AD183"/>
    <mergeCell ref="AE183:AL183"/>
    <mergeCell ref="AM183:AM184"/>
    <mergeCell ref="AN183:AN184"/>
    <mergeCell ref="AO183:AO184"/>
    <mergeCell ref="AP183:AQ183"/>
    <mergeCell ref="AR183:AU183"/>
    <mergeCell ref="AV183:AV184"/>
    <mergeCell ref="AW183:AW184"/>
    <mergeCell ref="AX183:AX184"/>
    <mergeCell ref="AY183:AY184"/>
    <mergeCell ref="AZ183:BG183"/>
    <mergeCell ref="BH183:BO183"/>
    <mergeCell ref="BP183:BW183"/>
    <mergeCell ref="BX183:CB183"/>
    <mergeCell ref="CC183:CD18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O2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0" activeCellId="1" sqref="A1 M10"/>
    </sheetView>
  </sheetViews>
  <sheetFormatPr defaultColWidth="8.88671875" defaultRowHeight="9.75" customHeight="true" zeroHeight="false" outlineLevelRow="0" outlineLevelCol="0"/>
  <cols>
    <col collapsed="false" customWidth="true" hidden="false" outlineLevel="0" max="1" min="1" style="1" width="3.77"/>
    <col collapsed="false" customWidth="true" hidden="false" outlineLevel="0" max="2" min="2" style="1" width="27"/>
    <col collapsed="false" customWidth="true" hidden="false" outlineLevel="0" max="4" min="3" style="1" width="4.33"/>
    <col collapsed="false" customWidth="true" hidden="false" outlineLevel="0" max="38" min="5" style="1" width="4.44"/>
    <col collapsed="false" customWidth="true" hidden="false" outlineLevel="0" max="39" min="39" style="1" width="3.77"/>
    <col collapsed="false" customWidth="true" hidden="false" outlineLevel="0" max="40" min="40" style="1" width="3.34"/>
    <col collapsed="false" customWidth="true" hidden="false" outlineLevel="0" max="41" min="41" style="1" width="3.67"/>
    <col collapsed="false" customWidth="true" hidden="true" outlineLevel="0" max="74" min="42" style="1" width="3.77"/>
    <col collapsed="false" customWidth="true" hidden="true" outlineLevel="0" max="75" min="75" style="1" width="1.77"/>
    <col collapsed="false" customWidth="true" hidden="false" outlineLevel="0" max="80" min="76" style="1" width="2.77"/>
    <col collapsed="false" customWidth="true" hidden="false" outlineLevel="0" max="82" min="81" style="1" width="2.56"/>
    <col collapsed="false" customWidth="true" hidden="false" outlineLevel="0" max="83" min="83" style="1" width="11"/>
    <col collapsed="false" customWidth="true" hidden="false" outlineLevel="0" max="84" min="84" style="2" width="4.56"/>
    <col collapsed="false" customWidth="true" hidden="false" outlineLevel="0" max="85" min="85" style="2" width="32.44"/>
    <col collapsed="false" customWidth="true" hidden="false" outlineLevel="0" max="124" min="86" style="2" width="4.33"/>
    <col collapsed="false" customWidth="true" hidden="true" outlineLevel="0" max="158" min="125" style="2" width="4.33"/>
    <col collapsed="false" customWidth="true" hidden="false" outlineLevel="0" max="165" min="159" style="2" width="4.33"/>
    <col collapsed="false" customWidth="true" hidden="false" outlineLevel="0" max="166" min="166" style="2" width="11"/>
    <col collapsed="false" customWidth="true" hidden="false" outlineLevel="0" max="167" min="167" style="2" width="3.77"/>
    <col collapsed="false" customWidth="true" hidden="false" outlineLevel="0" max="168" min="168" style="2" width="32.44"/>
    <col collapsed="false" customWidth="true" hidden="false" outlineLevel="0" max="207" min="169" style="2" width="4.33"/>
    <col collapsed="false" customWidth="true" hidden="true" outlineLevel="0" max="241" min="208" style="2" width="4.33"/>
    <col collapsed="false" customWidth="true" hidden="false" outlineLevel="0" max="248" min="242" style="2" width="4.33"/>
    <col collapsed="false" customWidth="false" hidden="false" outlineLevel="0" max="16384" min="249" style="2" width="8.88"/>
  </cols>
  <sheetData>
    <row r="1" customFormat="false" ht="15" hidden="false" customHeight="true" outlineLevel="0" collapsed="false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BX1" s="3"/>
      <c r="BY1" s="3"/>
      <c r="BZ1" s="3"/>
      <c r="CA1" s="3"/>
      <c r="CB1" s="3"/>
      <c r="CC1" s="3"/>
      <c r="CD1" s="3"/>
      <c r="CE1" s="3"/>
    </row>
    <row r="2" customFormat="false" ht="15" hidden="false" customHeight="true" outlineLevel="0" collapsed="false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BX2" s="3"/>
      <c r="BY2" s="3"/>
      <c r="BZ2" s="3"/>
      <c r="CA2" s="3"/>
      <c r="CB2" s="3"/>
      <c r="CC2" s="3"/>
      <c r="CD2" s="3"/>
      <c r="CE2" s="3"/>
    </row>
    <row r="3" s="1" customFormat="true" ht="60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5"/>
      <c r="IO3" s="6"/>
    </row>
    <row r="4" s="1" customFormat="true" ht="15" hidden="false" customHeight="true" outlineLevel="0" collapsed="false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8"/>
      <c r="IO4" s="6"/>
    </row>
    <row r="5" s="1" customFormat="true" ht="15" hidden="false" customHeight="false" outlineLevel="0" collapsed="false">
      <c r="A5" s="9"/>
      <c r="B5" s="9"/>
      <c r="C5" s="9"/>
      <c r="D5" s="9"/>
      <c r="E5" s="10" t="s">
        <v>0</v>
      </c>
      <c r="F5" s="10"/>
      <c r="G5" s="10"/>
      <c r="H5" s="11" t="e">
        <f aca="false">'විෂය තොරතුරු'!J5</f>
        <v>#N/A</v>
      </c>
      <c r="I5" s="11"/>
      <c r="J5" s="11"/>
      <c r="K5" s="11"/>
      <c r="L5" s="11"/>
      <c r="M5" s="11"/>
      <c r="N5" s="11"/>
      <c r="O5" s="11"/>
      <c r="P5" s="12"/>
      <c r="Q5" s="9"/>
      <c r="R5" s="9"/>
      <c r="S5" s="13" t="s">
        <v>1</v>
      </c>
      <c r="T5" s="9"/>
      <c r="U5" s="9"/>
      <c r="V5" s="9"/>
      <c r="W5" s="9"/>
      <c r="X5" s="9"/>
      <c r="Y5" s="9"/>
      <c r="Z5" s="14"/>
      <c r="AA5" s="14"/>
      <c r="AB5" s="14"/>
      <c r="AC5" s="14"/>
      <c r="AD5" s="14"/>
      <c r="AE5" s="14"/>
      <c r="AF5" s="14"/>
      <c r="AG5" s="15" t="s">
        <v>2</v>
      </c>
      <c r="AH5" s="15"/>
      <c r="AI5" s="15" t="s">
        <v>3</v>
      </c>
      <c r="AJ5" s="15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16"/>
      <c r="FK5" s="17"/>
      <c r="FL5" s="17"/>
      <c r="FM5" s="17"/>
      <c r="FN5" s="17"/>
      <c r="FO5" s="18" t="s">
        <v>0</v>
      </c>
      <c r="FP5" s="18"/>
      <c r="FQ5" s="18"/>
      <c r="FR5" s="18" t="e">
        <f aca="false">H90</f>
        <v>#N/A</v>
      </c>
      <c r="FS5" s="18"/>
      <c r="FT5" s="18"/>
      <c r="FU5" s="18"/>
      <c r="FV5" s="18"/>
      <c r="FW5" s="18"/>
      <c r="FX5" s="18"/>
      <c r="FY5" s="18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9"/>
      <c r="GK5" s="19"/>
      <c r="GL5" s="19"/>
      <c r="GM5" s="19"/>
      <c r="GN5" s="19"/>
      <c r="GO5" s="19"/>
      <c r="GP5" s="19"/>
      <c r="GQ5" s="20" t="s">
        <v>2</v>
      </c>
      <c r="GR5" s="20"/>
      <c r="GS5" s="21" t="s">
        <v>3</v>
      </c>
      <c r="GT5" s="21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22"/>
    </row>
    <row r="6" s="1" customFormat="true" ht="17.35" hidden="false" customHeight="false" outlineLevel="0" collapsed="false">
      <c r="A6" s="9"/>
      <c r="B6" s="23" t="s">
        <v>4</v>
      </c>
      <c r="C6" s="9"/>
      <c r="D6" s="9"/>
      <c r="E6" s="10" t="s">
        <v>5</v>
      </c>
      <c r="F6" s="10"/>
      <c r="G6" s="10"/>
      <c r="H6" s="24" t="n">
        <f aca="false">'විෂය තොරතුරු'!J6</f>
        <v>11</v>
      </c>
      <c r="I6" s="24" t="s">
        <v>532</v>
      </c>
      <c r="J6" s="24"/>
      <c r="K6" s="24"/>
      <c r="L6" s="25"/>
      <c r="M6" s="25"/>
      <c r="N6" s="25"/>
      <c r="O6" s="25"/>
      <c r="P6" s="12"/>
      <c r="Q6" s="9"/>
      <c r="R6" s="9"/>
      <c r="S6" s="26" t="s">
        <v>6</v>
      </c>
      <c r="T6" s="9"/>
      <c r="U6" s="27" t="s">
        <v>7</v>
      </c>
      <c r="V6" s="27"/>
      <c r="W6" s="27"/>
      <c r="X6" s="27"/>
      <c r="Y6" s="9"/>
      <c r="Z6" s="28" t="s">
        <v>8</v>
      </c>
      <c r="AA6" s="28"/>
      <c r="AB6" s="28"/>
      <c r="AC6" s="28"/>
      <c r="AD6" s="28"/>
      <c r="AE6" s="28"/>
      <c r="AF6" s="28"/>
      <c r="AG6" s="29" t="str">
        <f aca="false">IF($B$15="","",COUNTIF($CE$15:$CE$64,"6/3 සමත්"))</f>
        <v/>
      </c>
      <c r="AH6" s="29"/>
      <c r="AI6" s="30" t="str">
        <f aca="false">IF($B$15="","",(AG6/$U$7)*100)</f>
        <v/>
      </c>
      <c r="AJ6" s="30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16"/>
      <c r="FK6" s="17"/>
      <c r="FL6" s="17"/>
      <c r="FM6" s="17"/>
      <c r="FN6" s="17"/>
      <c r="FO6" s="18" t="s">
        <v>5</v>
      </c>
      <c r="FP6" s="18"/>
      <c r="FQ6" s="18"/>
      <c r="FR6" s="31" t="n">
        <f aca="false">H91</f>
        <v>11</v>
      </c>
      <c r="FS6" s="31" t="s">
        <v>1</v>
      </c>
      <c r="FT6" s="31"/>
      <c r="FU6" s="31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32" t="s">
        <v>8</v>
      </c>
      <c r="GK6" s="32"/>
      <c r="GL6" s="32"/>
      <c r="GM6" s="32"/>
      <c r="GN6" s="32"/>
      <c r="GO6" s="32"/>
      <c r="GP6" s="32"/>
      <c r="GQ6" s="20" t="n">
        <f aca="false">IF($FL$15="","",COUNTIF($IO$15:$IO$64,"6/3 සමත්"))</f>
        <v>6</v>
      </c>
      <c r="GR6" s="20"/>
      <c r="GS6" s="33" t="n">
        <f aca="false">IF($FL$15="","",(GQ6/(50-(COUNTIF($FL$15:$FL$64,""))))*100)</f>
        <v>12.5</v>
      </c>
      <c r="GT6" s="33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22"/>
    </row>
    <row r="7" s="1" customFormat="true" ht="17.35" hidden="false" customHeight="false" outlineLevel="0" collapsed="false">
      <c r="A7" s="9"/>
      <c r="B7" s="23"/>
      <c r="C7" s="9"/>
      <c r="D7" s="9"/>
      <c r="E7" s="10" t="s">
        <v>9</v>
      </c>
      <c r="F7" s="10"/>
      <c r="G7" s="10"/>
      <c r="H7" s="11" t="str">
        <f aca="false">'විෂය තොරතුරු'!J9</f>
        <v/>
      </c>
      <c r="I7" s="11"/>
      <c r="J7" s="24"/>
      <c r="K7" s="24"/>
      <c r="L7" s="25"/>
      <c r="M7" s="25"/>
      <c r="N7" s="25"/>
      <c r="O7" s="25"/>
      <c r="P7" s="12"/>
      <c r="Q7" s="9"/>
      <c r="R7" s="9"/>
      <c r="S7" s="34" t="s">
        <v>10</v>
      </c>
      <c r="T7" s="9"/>
      <c r="U7" s="27" t="n">
        <f aca="false">IF($B$15="",0,50-COUNTIF($B$15:$B$64,""))</f>
        <v>0</v>
      </c>
      <c r="V7" s="27"/>
      <c r="W7" s="27"/>
      <c r="X7" s="27"/>
      <c r="Y7" s="9"/>
      <c r="Z7" s="28" t="s">
        <v>11</v>
      </c>
      <c r="AA7" s="28"/>
      <c r="AB7" s="28"/>
      <c r="AC7" s="28"/>
      <c r="AD7" s="28"/>
      <c r="AE7" s="28"/>
      <c r="AF7" s="28"/>
      <c r="AG7" s="35" t="str">
        <f aca="false">IF($B$15="","",COUNTIF($CE$15:$CE$64,"5/3 සමත්"))</f>
        <v/>
      </c>
      <c r="AH7" s="35"/>
      <c r="AI7" s="36" t="str">
        <f aca="false">IF($B$15="","",(AG7/$U$7)*100)</f>
        <v/>
      </c>
      <c r="AJ7" s="36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16"/>
      <c r="FK7" s="17"/>
      <c r="FL7" s="17"/>
      <c r="FM7" s="17"/>
      <c r="FN7" s="17"/>
      <c r="FO7" s="18" t="s">
        <v>9</v>
      </c>
      <c r="FP7" s="18"/>
      <c r="FQ7" s="18"/>
      <c r="FR7" s="18" t="str">
        <f aca="false">H92</f>
        <v/>
      </c>
      <c r="FS7" s="18"/>
      <c r="FT7" s="31"/>
      <c r="FU7" s="31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32" t="s">
        <v>11</v>
      </c>
      <c r="GK7" s="32"/>
      <c r="GL7" s="32"/>
      <c r="GM7" s="32"/>
      <c r="GN7" s="32"/>
      <c r="GO7" s="32"/>
      <c r="GP7" s="32"/>
      <c r="GQ7" s="20" t="n">
        <f aca="false">IF($FL$15="","",COUNTIF($IO$15:$IO$64,"5/3 සමත්"))</f>
        <v>8</v>
      </c>
      <c r="GR7" s="20"/>
      <c r="GS7" s="33" t="n">
        <f aca="false">IF($FL$15="","",(GQ7/(50-(COUNTIF($FL$15:$FL$64,""))))*100)</f>
        <v>16.6666666666667</v>
      </c>
      <c r="GT7" s="33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22"/>
    </row>
    <row r="8" s="1" customFormat="true" ht="15" hidden="false" customHeight="false" outlineLevel="0" collapsed="false">
      <c r="A8" s="9"/>
      <c r="B8" s="23"/>
      <c r="C8" s="9"/>
      <c r="D8" s="9"/>
      <c r="E8" s="10" t="s">
        <v>12</v>
      </c>
      <c r="F8" s="10"/>
      <c r="G8" s="10"/>
      <c r="H8" s="11" t="s">
        <v>13</v>
      </c>
      <c r="I8" s="11"/>
      <c r="J8" s="24"/>
      <c r="K8" s="24"/>
      <c r="L8" s="25"/>
      <c r="M8" s="25"/>
      <c r="N8" s="25"/>
      <c r="O8" s="25"/>
      <c r="P8" s="12"/>
      <c r="Q8" s="9"/>
      <c r="R8" s="9"/>
      <c r="S8" s="37" t="s">
        <v>14</v>
      </c>
      <c r="T8" s="9"/>
      <c r="U8" s="9"/>
      <c r="V8" s="9"/>
      <c r="W8" s="9"/>
      <c r="X8" s="9"/>
      <c r="Y8" s="9"/>
      <c r="Z8" s="38" t="s">
        <v>15</v>
      </c>
      <c r="AA8" s="38"/>
      <c r="AB8" s="38"/>
      <c r="AC8" s="38"/>
      <c r="AD8" s="38"/>
      <c r="AE8" s="38"/>
      <c r="AF8" s="38"/>
      <c r="AG8" s="39" t="str">
        <f aca="false">IF($B$15="","",SUM(AG6:AG7))</f>
        <v/>
      </c>
      <c r="AH8" s="39"/>
      <c r="AI8" s="40" t="str">
        <f aca="false">IF($B$15="","",(AG8/$U$7)*100)</f>
        <v/>
      </c>
      <c r="AJ8" s="40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41"/>
      <c r="FK8" s="17"/>
      <c r="FL8" s="17"/>
      <c r="FM8" s="17"/>
      <c r="FN8" s="17"/>
      <c r="FO8" s="18" t="s">
        <v>12</v>
      </c>
      <c r="FP8" s="18"/>
      <c r="FQ8" s="18"/>
      <c r="FR8" s="18" t="s">
        <v>13</v>
      </c>
      <c r="FS8" s="18"/>
      <c r="FT8" s="31"/>
      <c r="FU8" s="31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42" t="s">
        <v>15</v>
      </c>
      <c r="GK8" s="42"/>
      <c r="GL8" s="42"/>
      <c r="GM8" s="42"/>
      <c r="GN8" s="42"/>
      <c r="GO8" s="42"/>
      <c r="GP8" s="42"/>
      <c r="GQ8" s="20" t="n">
        <f aca="false">IF($FL$15="","",SUM(GQ6:GQ7))</f>
        <v>14</v>
      </c>
      <c r="GR8" s="20"/>
      <c r="GS8" s="33" t="str">
        <f aca="false">IF($CE$100="","",(GQ8/(50-(COUNTIF($CE$100:$CE$149,""))))*100)</f>
        <v/>
      </c>
      <c r="GT8" s="33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22"/>
    </row>
    <row r="9" s="1" customFormat="true" ht="15" hidden="false" customHeight="false" outlineLevel="0" collapsed="false">
      <c r="A9" s="9"/>
      <c r="B9" s="43" t="n">
        <f aca="false">O9</f>
        <v>2025</v>
      </c>
      <c r="C9" s="9"/>
      <c r="D9" s="9"/>
      <c r="E9" s="10" t="s">
        <v>16</v>
      </c>
      <c r="F9" s="10"/>
      <c r="G9" s="10"/>
      <c r="H9" s="11" t="s">
        <v>17</v>
      </c>
      <c r="I9" s="11"/>
      <c r="J9" s="11"/>
      <c r="K9" s="11"/>
      <c r="L9" s="11"/>
      <c r="M9" s="11"/>
      <c r="N9" s="44" t="s">
        <v>18</v>
      </c>
      <c r="O9" s="45" t="n">
        <f aca="false">'විෂය තොරතුරු'!J8</f>
        <v>2025</v>
      </c>
      <c r="P9" s="45"/>
      <c r="Q9" s="9"/>
      <c r="R9" s="9"/>
      <c r="S9" s="46" t="s">
        <v>19</v>
      </c>
      <c r="T9" s="9"/>
      <c r="U9" s="9"/>
      <c r="V9" s="9"/>
      <c r="W9" s="9"/>
      <c r="X9" s="9"/>
      <c r="Y9" s="9"/>
      <c r="Z9" s="28" t="s">
        <v>20</v>
      </c>
      <c r="AA9" s="28"/>
      <c r="AB9" s="28"/>
      <c r="AC9" s="28"/>
      <c r="AD9" s="28"/>
      <c r="AE9" s="28"/>
      <c r="AF9" s="28"/>
      <c r="AG9" s="47" t="str">
        <f aca="false">IF($B$15="","",COUNTIF($CE$15:$CE$64,"සමත් කළ හැකි"))</f>
        <v/>
      </c>
      <c r="AH9" s="47"/>
      <c r="AI9" s="48" t="str">
        <f aca="false">IF($B$15="","",(AG9/$U$7)*100)</f>
        <v/>
      </c>
      <c r="AJ9" s="48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16"/>
      <c r="FK9" s="17"/>
      <c r="FL9" s="17"/>
      <c r="FM9" s="17"/>
      <c r="FN9" s="17"/>
      <c r="FO9" s="18" t="s">
        <v>16</v>
      </c>
      <c r="FP9" s="18"/>
      <c r="FQ9" s="18"/>
      <c r="FR9" s="18" t="s">
        <v>21</v>
      </c>
      <c r="FS9" s="18"/>
      <c r="FT9" s="18"/>
      <c r="FU9" s="18"/>
      <c r="FV9" s="18"/>
      <c r="FW9" s="18"/>
      <c r="FX9" s="49" t="s">
        <v>18</v>
      </c>
      <c r="FY9" s="50" t="n">
        <f aca="false">O94</f>
        <v>2025</v>
      </c>
      <c r="FZ9" s="50"/>
      <c r="GA9" s="17"/>
      <c r="GB9" s="17"/>
      <c r="GC9" s="17"/>
      <c r="GD9" s="17"/>
      <c r="GE9" s="17"/>
      <c r="GF9" s="17"/>
      <c r="GG9" s="17"/>
      <c r="GH9" s="17"/>
      <c r="GI9" s="17"/>
      <c r="GJ9" s="32" t="s">
        <v>20</v>
      </c>
      <c r="GK9" s="32"/>
      <c r="GL9" s="32"/>
      <c r="GM9" s="32"/>
      <c r="GN9" s="32"/>
      <c r="GO9" s="32"/>
      <c r="GP9" s="32"/>
      <c r="GQ9" s="20" t="n">
        <f aca="false">IF($FL$15="","",COUNTIF($IO$15:$IO$64,"සමත් කළ හැකි"))</f>
        <v>4</v>
      </c>
      <c r="GR9" s="20"/>
      <c r="GS9" s="33" t="n">
        <f aca="false">IF($FL$15="","",(GQ9/(50-(COUNTIF($FL$15:$FL$64,""))))*100)</f>
        <v>8.33333333333333</v>
      </c>
      <c r="GT9" s="33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22"/>
    </row>
    <row r="10" s="1" customFormat="true" ht="15" hidden="false" customHeight="false" outlineLevel="0" collapsed="false">
      <c r="A10" s="9"/>
      <c r="B10" s="43"/>
      <c r="C10" s="9"/>
      <c r="D10" s="9"/>
      <c r="E10" s="51" t="s">
        <v>22</v>
      </c>
      <c r="F10" s="52"/>
      <c r="G10" s="52"/>
      <c r="H10" s="53"/>
      <c r="I10" s="53"/>
      <c r="J10" s="53"/>
      <c r="K10" s="53"/>
      <c r="L10" s="53"/>
      <c r="M10" s="54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28" t="s">
        <v>23</v>
      </c>
      <c r="AA10" s="28"/>
      <c r="AB10" s="28"/>
      <c r="AC10" s="28"/>
      <c r="AD10" s="28"/>
      <c r="AE10" s="28"/>
      <c r="AF10" s="28"/>
      <c r="AG10" s="55" t="str">
        <f aca="false">IF($B$15="","",(+AG6+AG7+AG9))</f>
        <v/>
      </c>
      <c r="AH10" s="55"/>
      <c r="AI10" s="56" t="str">
        <f aca="false">IF($B$15="","",(AG10/$U$7)*100)</f>
        <v/>
      </c>
      <c r="AJ10" s="56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16"/>
      <c r="FK10" s="17"/>
      <c r="FL10" s="17"/>
      <c r="FM10" s="17"/>
      <c r="FN10" s="17"/>
      <c r="FO10" s="57" t="s">
        <v>22</v>
      </c>
      <c r="FP10" s="17"/>
      <c r="FQ10" s="17"/>
      <c r="FR10" s="17"/>
      <c r="FS10" s="17"/>
      <c r="FT10" s="17"/>
      <c r="FU10" s="17"/>
      <c r="FV10" s="17"/>
      <c r="FW10" s="31" t="n">
        <v>25</v>
      </c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32" t="s">
        <v>23</v>
      </c>
      <c r="GK10" s="32"/>
      <c r="GL10" s="32"/>
      <c r="GM10" s="32"/>
      <c r="GN10" s="32"/>
      <c r="GO10" s="32"/>
      <c r="GP10" s="32"/>
      <c r="GQ10" s="20" t="n">
        <f aca="false">IF($FL$15="","",(+GQ6+GQ7+GQ9))</f>
        <v>18</v>
      </c>
      <c r="GR10" s="20"/>
      <c r="GS10" s="33" t="n">
        <f aca="false">IF($FL$15="","",(GQ10/(50-(COUNTIF($FL$15:$FL$64,""))))*100)</f>
        <v>37.5</v>
      </c>
      <c r="GT10" s="33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22"/>
    </row>
    <row r="11" s="1" customFormat="true" ht="19.5" hidden="false" customHeight="true" outlineLevel="0" collapsed="false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58" t="s">
        <v>24</v>
      </c>
      <c r="AA11" s="59"/>
      <c r="AB11" s="59"/>
      <c r="AC11" s="59"/>
      <c r="AD11" s="59"/>
      <c r="AE11" s="59"/>
      <c r="AF11" s="59"/>
      <c r="AG11" s="60" t="str">
        <f aca="false">IF(B15="","",COUNTIF($CE$15:$CE$64,"W9"))</f>
        <v/>
      </c>
      <c r="AH11" s="60"/>
      <c r="AI11" s="61" t="str">
        <f aca="false">IF($B$15="","",(AG11/$U$7)*100)</f>
        <v/>
      </c>
      <c r="AJ11" s="61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16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62" t="s">
        <v>24</v>
      </c>
      <c r="GK11" s="63"/>
      <c r="GL11" s="63"/>
      <c r="GM11" s="63"/>
      <c r="GN11" s="63"/>
      <c r="GO11" s="63"/>
      <c r="GP11" s="63"/>
      <c r="GQ11" s="20" t="n">
        <f aca="false">COUNTIF($IO$15:$IO$64,"W9")</f>
        <v>3</v>
      </c>
      <c r="GR11" s="20"/>
      <c r="GS11" s="33" t="n">
        <f aca="false">IF($FL$15="","",(GQ11/(50-(COUNTIF($FL$15:$FL$64,""))))*100)</f>
        <v>6.25</v>
      </c>
      <c r="GT11" s="33"/>
      <c r="GU11" s="17"/>
      <c r="GV11" s="64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22"/>
    </row>
    <row r="12" customFormat="false" ht="14.25" hidden="false" customHeight="true" outlineLevel="0" collapsed="false">
      <c r="A12" s="65" t="s">
        <v>25</v>
      </c>
      <c r="B12" s="66" t="s">
        <v>26</v>
      </c>
      <c r="C12" s="67" t="s">
        <v>27</v>
      </c>
      <c r="D12" s="68" t="s">
        <v>28</v>
      </c>
      <c r="E12" s="69" t="s">
        <v>29</v>
      </c>
      <c r="F12" s="69"/>
      <c r="G12" s="70" t="s">
        <v>30</v>
      </c>
      <c r="H12" s="70"/>
      <c r="I12" s="70"/>
      <c r="J12" s="70"/>
      <c r="K12" s="71" t="s">
        <v>31</v>
      </c>
      <c r="L12" s="72" t="s">
        <v>32</v>
      </c>
      <c r="M12" s="72" t="s">
        <v>33</v>
      </c>
      <c r="N12" s="73" t="s">
        <v>34</v>
      </c>
      <c r="O12" s="74" t="s">
        <v>35</v>
      </c>
      <c r="P12" s="74"/>
      <c r="Q12" s="74"/>
      <c r="R12" s="74"/>
      <c r="S12" s="74"/>
      <c r="T12" s="74"/>
      <c r="U12" s="74"/>
      <c r="V12" s="74"/>
      <c r="W12" s="70" t="s">
        <v>36</v>
      </c>
      <c r="X12" s="70"/>
      <c r="Y12" s="70"/>
      <c r="Z12" s="70"/>
      <c r="AA12" s="70"/>
      <c r="AB12" s="70"/>
      <c r="AC12" s="70"/>
      <c r="AD12" s="70"/>
      <c r="AE12" s="70" t="s">
        <v>37</v>
      </c>
      <c r="AF12" s="70"/>
      <c r="AG12" s="70"/>
      <c r="AH12" s="70"/>
      <c r="AI12" s="70"/>
      <c r="AJ12" s="70"/>
      <c r="AK12" s="70"/>
      <c r="AL12" s="70"/>
      <c r="AM12" s="75" t="s">
        <v>38</v>
      </c>
      <c r="AN12" s="76" t="s">
        <v>39</v>
      </c>
      <c r="AO12" s="77" t="s">
        <v>40</v>
      </c>
      <c r="AP12" s="78" t="s">
        <v>29</v>
      </c>
      <c r="AQ12" s="78"/>
      <c r="AR12" s="79" t="s">
        <v>30</v>
      </c>
      <c r="AS12" s="79"/>
      <c r="AT12" s="79"/>
      <c r="AU12" s="79"/>
      <c r="AV12" s="71" t="s">
        <v>31</v>
      </c>
      <c r="AW12" s="72" t="s">
        <v>32</v>
      </c>
      <c r="AX12" s="72" t="s">
        <v>33</v>
      </c>
      <c r="AY12" s="73" t="s">
        <v>34</v>
      </c>
      <c r="AZ12" s="80" t="s">
        <v>35</v>
      </c>
      <c r="BA12" s="80"/>
      <c r="BB12" s="80"/>
      <c r="BC12" s="80"/>
      <c r="BD12" s="80"/>
      <c r="BE12" s="80"/>
      <c r="BF12" s="80"/>
      <c r="BG12" s="80"/>
      <c r="BH12" s="81" t="s">
        <v>36</v>
      </c>
      <c r="BI12" s="81"/>
      <c r="BJ12" s="81"/>
      <c r="BK12" s="81"/>
      <c r="BL12" s="81"/>
      <c r="BM12" s="81"/>
      <c r="BN12" s="81"/>
      <c r="BO12" s="81"/>
      <c r="BP12" s="81" t="s">
        <v>37</v>
      </c>
      <c r="BQ12" s="81"/>
      <c r="BR12" s="81"/>
      <c r="BS12" s="81"/>
      <c r="BT12" s="81"/>
      <c r="BU12" s="81"/>
      <c r="BV12" s="81"/>
      <c r="BW12" s="81"/>
      <c r="BX12" s="70"/>
      <c r="BY12" s="70"/>
      <c r="BZ12" s="70"/>
      <c r="CA12" s="70"/>
      <c r="CB12" s="70"/>
      <c r="CC12" s="70"/>
      <c r="CD12" s="70"/>
      <c r="CE12" s="82"/>
      <c r="FK12" s="83" t="s">
        <v>25</v>
      </c>
      <c r="FL12" s="66" t="s">
        <v>26</v>
      </c>
      <c r="FM12" s="67" t="s">
        <v>27</v>
      </c>
      <c r="FN12" s="67" t="s">
        <v>28</v>
      </c>
      <c r="FO12" s="84" t="s">
        <v>29</v>
      </c>
      <c r="FP12" s="84"/>
      <c r="FQ12" s="85" t="s">
        <v>30</v>
      </c>
      <c r="FR12" s="85"/>
      <c r="FS12" s="85"/>
      <c r="FT12" s="85"/>
      <c r="FU12" s="86" t="s">
        <v>31</v>
      </c>
      <c r="FV12" s="86" t="s">
        <v>32</v>
      </c>
      <c r="FW12" s="86" t="s">
        <v>33</v>
      </c>
      <c r="FX12" s="86" t="s">
        <v>34</v>
      </c>
      <c r="FY12" s="87" t="s">
        <v>35</v>
      </c>
      <c r="FZ12" s="87"/>
      <c r="GA12" s="87"/>
      <c r="GB12" s="87"/>
      <c r="GC12" s="87"/>
      <c r="GD12" s="87"/>
      <c r="GE12" s="87"/>
      <c r="GF12" s="87"/>
      <c r="GG12" s="85" t="s">
        <v>36</v>
      </c>
      <c r="GH12" s="85"/>
      <c r="GI12" s="85"/>
      <c r="GJ12" s="85"/>
      <c r="GK12" s="85"/>
      <c r="GL12" s="85"/>
      <c r="GM12" s="85"/>
      <c r="GN12" s="85"/>
      <c r="GO12" s="85" t="s">
        <v>37</v>
      </c>
      <c r="GP12" s="85"/>
      <c r="GQ12" s="85"/>
      <c r="GR12" s="85"/>
      <c r="GS12" s="85"/>
      <c r="GT12" s="85"/>
      <c r="GU12" s="85"/>
      <c r="GV12" s="85"/>
      <c r="GW12" s="88" t="s">
        <v>38</v>
      </c>
      <c r="GX12" s="89" t="s">
        <v>39</v>
      </c>
      <c r="GY12" s="90" t="s">
        <v>40</v>
      </c>
      <c r="GZ12" s="91" t="s">
        <v>29</v>
      </c>
      <c r="HA12" s="91"/>
      <c r="HB12" s="92" t="s">
        <v>30</v>
      </c>
      <c r="HC12" s="92"/>
      <c r="HD12" s="92"/>
      <c r="HE12" s="92"/>
      <c r="HF12" s="93" t="s">
        <v>31</v>
      </c>
      <c r="HG12" s="94" t="s">
        <v>32</v>
      </c>
      <c r="HH12" s="94" t="s">
        <v>33</v>
      </c>
      <c r="HI12" s="95" t="s">
        <v>34</v>
      </c>
      <c r="HJ12" s="96" t="s">
        <v>35</v>
      </c>
      <c r="HK12" s="96"/>
      <c r="HL12" s="96"/>
      <c r="HM12" s="96"/>
      <c r="HN12" s="96"/>
      <c r="HO12" s="96"/>
      <c r="HP12" s="96"/>
      <c r="HQ12" s="96"/>
      <c r="HR12" s="97" t="s">
        <v>36</v>
      </c>
      <c r="HS12" s="97"/>
      <c r="HT12" s="97"/>
      <c r="HU12" s="97"/>
      <c r="HV12" s="97"/>
      <c r="HW12" s="97"/>
      <c r="HX12" s="97"/>
      <c r="HY12" s="97"/>
      <c r="HZ12" s="97" t="s">
        <v>37</v>
      </c>
      <c r="IA12" s="97"/>
      <c r="IB12" s="97"/>
      <c r="IC12" s="97"/>
      <c r="ID12" s="97"/>
      <c r="IE12" s="97"/>
      <c r="IF12" s="97"/>
      <c r="IG12" s="97"/>
      <c r="IH12" s="98"/>
      <c r="II12" s="99"/>
      <c r="IJ12" s="99"/>
      <c r="IK12" s="99"/>
      <c r="IL12" s="100"/>
      <c r="IM12" s="98"/>
      <c r="IN12" s="100"/>
      <c r="IO12" s="101"/>
    </row>
    <row r="13" customFormat="false" ht="99.75" hidden="false" customHeight="true" outlineLevel="0" collapsed="false">
      <c r="A13" s="65"/>
      <c r="B13" s="66"/>
      <c r="C13" s="67"/>
      <c r="D13" s="68"/>
      <c r="E13" s="102" t="str">
        <f aca="false">'විෂය තොරතුරු'!M13</f>
        <v>සිංහල භාෂාව හා සාහිත්‍යය</v>
      </c>
      <c r="F13" s="103" t="str">
        <f aca="false">'විෂය තොරතුරු'!N13</f>
        <v/>
      </c>
      <c r="G13" s="102" t="str">
        <f aca="false">'විෂය තොරතුරු'!O13</f>
        <v>බුද්ධ ධර්මය</v>
      </c>
      <c r="H13" s="104" t="str">
        <f aca="false">'විෂය තොරතුරු'!P13</f>
        <v>කතෝලික ධර්මය</v>
      </c>
      <c r="I13" s="104" t="str">
        <f aca="false">'විෂය තොරතුරු'!Q13</f>
        <v>ක්‍රිස්තියානි ධර්මය (ඉංග්‍රීසි)</v>
      </c>
      <c r="J13" s="103" t="str">
        <f aca="false">'විෂය තොරතුරු'!R13</f>
        <v/>
      </c>
      <c r="K13" s="71"/>
      <c r="L13" s="72"/>
      <c r="M13" s="72"/>
      <c r="N13" s="73"/>
      <c r="O13" s="102" t="str">
        <f aca="false">'විෂය තොරතුරු'!W13</f>
        <v>ව්‍යාපාර හා ගිණුම්කරණ අධ්‍යයනය</v>
      </c>
      <c r="P13" s="104" t="str">
        <f aca="false">'විෂය තොරතුරු'!X13</f>
        <v>පුරවැසි අධ්‍යාපනය</v>
      </c>
      <c r="Q13" s="104" t="str">
        <f aca="false">'විෂය තොරතුරු'!Y13</f>
        <v>දෙවන භාෂාවක් ලෙස (දෙමල)</v>
      </c>
      <c r="R13" s="104" t="str">
        <f aca="false">'විෂය තොරතුරු'!Z13</f>
        <v>භුගෝල විද්‍යාව</v>
      </c>
      <c r="S13" s="104" t="str">
        <f aca="false">'විෂය තොරතුරු'!AA13</f>
        <v/>
      </c>
      <c r="T13" s="104" t="str">
        <f aca="false">'විෂය තොරතුරු'!AB13</f>
        <v/>
      </c>
      <c r="U13" s="104" t="str">
        <f aca="false">'විෂය තොරතුරු'!AC13</f>
        <v/>
      </c>
      <c r="V13" s="103" t="str">
        <f aca="false">'විෂය තොරතුරු'!AD13</f>
        <v/>
      </c>
      <c r="W13" s="102" t="str">
        <f aca="false">'විෂය තොරතුරු'!AE13</f>
        <v>චිත්‍ර</v>
      </c>
      <c r="X13" s="104" t="str">
        <f aca="false">'විෂය තොරතුරු'!AF13</f>
        <v>නැටුම් (දේශීය)</v>
      </c>
      <c r="Y13" s="104" t="str">
        <f aca="false">'විෂය තොරතුරු'!AG13</f>
        <v>සංගීතය (පෙරදිග)</v>
      </c>
      <c r="Z13" s="104" t="str">
        <f aca="false">'විෂය තොරතුරු'!AH13</f>
        <v>සංගීතය (අපරදිග)</v>
      </c>
      <c r="AA13" s="104" t="str">
        <f aca="false">'විෂය තොරතුරු'!AI13</f>
        <v>නාට්‍ය හා රංග කලාව (සිංහල)</v>
      </c>
      <c r="AB13" s="104" t="str">
        <f aca="false">'විෂය තොරතුරු'!AJ13</f>
        <v>සාහිත්‍ය රසාස්වාදය (ඉංග්‍රිසි)</v>
      </c>
      <c r="AC13" s="104" t="str">
        <f aca="false">'විෂය තොරතුරු'!AK13</f>
        <v/>
      </c>
      <c r="AD13" s="103" t="str">
        <f aca="false">'විෂය තොරතුරු'!AL13</f>
        <v/>
      </c>
      <c r="AE13" s="102" t="str">
        <f aca="false">'විෂය තොරතුරු'!AM13</f>
        <v>තොරතුරු සන්නිවේදන තාක්ෂණය</v>
      </c>
      <c r="AF13" s="104" t="str">
        <f aca="false">'විෂය තොරතුරු'!AN13</f>
        <v>සන්නිවේදන මාධ්‍ය අධ්‍ය්‍යනය</v>
      </c>
      <c r="AG13" s="104" t="str">
        <f aca="false">'විෂය තොරතුරු'!AO13</f>
        <v>සෞඛ්‍ය හා ශාරීරික අධ්‍යාපනය</v>
      </c>
      <c r="AH13" s="104" t="str">
        <f aca="false">'විෂය තොරතුරු'!AP13</f>
        <v/>
      </c>
      <c r="AI13" s="104" t="str">
        <f aca="false">'විෂය තොරතුරු'!AQ13</f>
        <v/>
      </c>
      <c r="AJ13" s="104" t="str">
        <f aca="false">'විෂය තොරතුරු'!AR13</f>
        <v/>
      </c>
      <c r="AK13" s="104" t="str">
        <f aca="false">'විෂය තොරතුරු'!AS13</f>
        <v/>
      </c>
      <c r="AL13" s="103" t="str">
        <f aca="false">'විෂය තොරතුරු'!AT13</f>
        <v/>
      </c>
      <c r="AM13" s="75"/>
      <c r="AN13" s="76"/>
      <c r="AO13" s="77"/>
      <c r="AP13" s="105" t="str">
        <f aca="false">E13</f>
        <v>සිංහල භාෂාව හා සාහිත්‍යය</v>
      </c>
      <c r="AQ13" s="104" t="str">
        <f aca="false">F13</f>
        <v/>
      </c>
      <c r="AR13" s="104" t="str">
        <f aca="false">G13</f>
        <v>බුද්ධ ධර්මය</v>
      </c>
      <c r="AS13" s="104" t="str">
        <f aca="false">H13</f>
        <v>කතෝලික ධර්මය</v>
      </c>
      <c r="AT13" s="104" t="str">
        <f aca="false">I13</f>
        <v>ක්‍රිස්තියානි ධර්මය (ඉංග්‍රීසි)</v>
      </c>
      <c r="AU13" s="106" t="str">
        <f aca="false">J13</f>
        <v/>
      </c>
      <c r="AV13" s="71"/>
      <c r="AW13" s="72"/>
      <c r="AX13" s="72"/>
      <c r="AY13" s="73"/>
      <c r="AZ13" s="105" t="str">
        <f aca="false">O13</f>
        <v>ව්‍යාපාර හා ගිණුම්කරණ අධ්‍යයනය</v>
      </c>
      <c r="BA13" s="104" t="str">
        <f aca="false">P13</f>
        <v>පුරවැසි අධ්‍යාපනය</v>
      </c>
      <c r="BB13" s="104" t="str">
        <f aca="false">Q13</f>
        <v>දෙවන භාෂාවක් ලෙස (දෙමල)</v>
      </c>
      <c r="BC13" s="104" t="str">
        <f aca="false">R13</f>
        <v>භුගෝල විද්‍යාව</v>
      </c>
      <c r="BD13" s="104" t="str">
        <f aca="false">S13</f>
        <v/>
      </c>
      <c r="BE13" s="104" t="str">
        <f aca="false">T13</f>
        <v/>
      </c>
      <c r="BF13" s="104" t="str">
        <f aca="false">U13</f>
        <v/>
      </c>
      <c r="BG13" s="106" t="str">
        <f aca="false">V13</f>
        <v/>
      </c>
      <c r="BH13" s="102" t="str">
        <f aca="false">W13</f>
        <v>චිත්‍ර</v>
      </c>
      <c r="BI13" s="104" t="str">
        <f aca="false">X13</f>
        <v>නැටුම් (දේශීය)</v>
      </c>
      <c r="BJ13" s="104" t="str">
        <f aca="false">Y13</f>
        <v>සංගීතය (පෙරදිග)</v>
      </c>
      <c r="BK13" s="104" t="str">
        <f aca="false">Z13</f>
        <v>සංගීතය (අපරදිග)</v>
      </c>
      <c r="BL13" s="104" t="str">
        <f aca="false">AA13</f>
        <v>නාට්‍ය හා රංග කලාව (සිංහල)</v>
      </c>
      <c r="BM13" s="104" t="str">
        <f aca="false">AB13</f>
        <v>සාහිත්‍ය රසාස්වාදය (ඉංග්‍රිසි)</v>
      </c>
      <c r="BN13" s="104" t="str">
        <f aca="false">AC13</f>
        <v/>
      </c>
      <c r="BO13" s="103" t="str">
        <f aca="false">AD13</f>
        <v/>
      </c>
      <c r="BP13" s="102" t="str">
        <f aca="false">AE13</f>
        <v>තොරතුරු සන්නිවේදන තාක්ෂණය</v>
      </c>
      <c r="BQ13" s="104" t="str">
        <f aca="false">AF13</f>
        <v>සන්නිවේදන මාධ්‍ය අධ්‍ය්‍යනය</v>
      </c>
      <c r="BR13" s="104" t="str">
        <f aca="false">AG13</f>
        <v>සෞඛ්‍ය හා ශාරීරික අධ්‍යාපනය</v>
      </c>
      <c r="BS13" s="104" t="str">
        <f aca="false">AH13</f>
        <v/>
      </c>
      <c r="BT13" s="104" t="str">
        <f aca="false">AI13</f>
        <v/>
      </c>
      <c r="BU13" s="104" t="str">
        <f aca="false">AJ13</f>
        <v/>
      </c>
      <c r="BV13" s="104" t="str">
        <f aca="false">AK13</f>
        <v/>
      </c>
      <c r="BW13" s="103" t="str">
        <f aca="false">AL13</f>
        <v/>
      </c>
      <c r="BX13" s="107" t="s">
        <v>1</v>
      </c>
      <c r="BY13" s="108" t="s">
        <v>6</v>
      </c>
      <c r="BZ13" s="108" t="s">
        <v>10</v>
      </c>
      <c r="CA13" s="108" t="s">
        <v>14</v>
      </c>
      <c r="CB13" s="109" t="s">
        <v>19</v>
      </c>
      <c r="CC13" s="102" t="s">
        <v>41</v>
      </c>
      <c r="CD13" s="103" t="s">
        <v>42</v>
      </c>
      <c r="CE13" s="110" t="s">
        <v>43</v>
      </c>
      <c r="FK13" s="83"/>
      <c r="FL13" s="66"/>
      <c r="FM13" s="67"/>
      <c r="FN13" s="67"/>
      <c r="FO13" s="111" t="str">
        <f aca="false">'විෂය තොරතුරු'!M13</f>
        <v>සිංහල භාෂාව හා සාහිත්‍යය</v>
      </c>
      <c r="FP13" s="111" t="str">
        <f aca="false">'විෂය තොරතුරු'!N13</f>
        <v/>
      </c>
      <c r="FQ13" s="111" t="str">
        <f aca="false">'විෂය තොරතුරු'!O13</f>
        <v>බුද්ධ ධර්මය</v>
      </c>
      <c r="FR13" s="111" t="str">
        <f aca="false">'විෂය තොරතුරු'!P13</f>
        <v>කතෝලික ධර්මය</v>
      </c>
      <c r="FS13" s="111" t="str">
        <f aca="false">'විෂය තොරතුරු'!Q13</f>
        <v>ක්‍රිස්තියානි ධර්මය (ඉංග්‍රීසි)</v>
      </c>
      <c r="FT13" s="111" t="str">
        <f aca="false">'විෂය තොරතුරු'!R13</f>
        <v/>
      </c>
      <c r="FU13" s="86"/>
      <c r="FV13" s="86"/>
      <c r="FW13" s="86"/>
      <c r="FX13" s="86"/>
      <c r="FY13" s="111" t="str">
        <f aca="false">'විෂය තොරතුරු'!W13</f>
        <v>ව්‍යාපාර හා ගිණුම්කරණ අධ්‍යයනය</v>
      </c>
      <c r="FZ13" s="111" t="str">
        <f aca="false">'විෂය තොරතුරු'!X13</f>
        <v>පුරවැසි අධ්‍යාපනය</v>
      </c>
      <c r="GA13" s="111" t="str">
        <f aca="false">'විෂය තොරතුරු'!Y13</f>
        <v>දෙවන භාෂාවක් ලෙස (දෙමල)</v>
      </c>
      <c r="GB13" s="111" t="str">
        <f aca="false">'විෂය තොරතුරු'!Z13</f>
        <v>භුගෝල විද්‍යාව</v>
      </c>
      <c r="GC13" s="111" t="str">
        <f aca="false">'විෂය තොරතුරු'!AA13</f>
        <v/>
      </c>
      <c r="GD13" s="111" t="str">
        <f aca="false">'විෂය තොරතුරු'!AB13</f>
        <v/>
      </c>
      <c r="GE13" s="111" t="str">
        <f aca="false">'විෂය තොරතුරු'!AC13</f>
        <v/>
      </c>
      <c r="GF13" s="111" t="str">
        <f aca="false">'විෂය තොරතුරු'!AD13</f>
        <v/>
      </c>
      <c r="GG13" s="111" t="str">
        <f aca="false">'විෂය තොරතුරු'!AE13</f>
        <v>චිත්‍ර</v>
      </c>
      <c r="GH13" s="111" t="str">
        <f aca="false">'විෂය තොරතුරු'!AF13</f>
        <v>නැටුම් (දේශීය)</v>
      </c>
      <c r="GI13" s="111" t="str">
        <f aca="false">'විෂය තොරතුරු'!AG13</f>
        <v>සංගීතය (පෙරදිග)</v>
      </c>
      <c r="GJ13" s="111" t="str">
        <f aca="false">'විෂය තොරතුරු'!AH13</f>
        <v>සංගීතය (අපරදිග)</v>
      </c>
      <c r="GK13" s="111" t="str">
        <f aca="false">'විෂය තොරතුරු'!AI13</f>
        <v>නාට්‍ය හා රංග කලාව (සිංහල)</v>
      </c>
      <c r="GL13" s="111" t="str">
        <f aca="false">'විෂය තොරතුරු'!AJ13</f>
        <v>සාහිත්‍ය රසාස්වාදය (ඉංග්‍රිසි)</v>
      </c>
      <c r="GM13" s="111" t="str">
        <f aca="false">'විෂය තොරතුරු'!AK13</f>
        <v/>
      </c>
      <c r="GN13" s="111" t="str">
        <f aca="false">'විෂය තොරතුරු'!AL13</f>
        <v/>
      </c>
      <c r="GO13" s="111" t="str">
        <f aca="false">'විෂය තොරතුරු'!AM13</f>
        <v>තොරතුරු සන්නිවේදන තාක්ෂණය</v>
      </c>
      <c r="GP13" s="111" t="str">
        <f aca="false">'විෂය තොරතුරු'!AN13</f>
        <v>සන්නිවේදන මාධ්‍ය අධ්‍ය්‍යනය</v>
      </c>
      <c r="GQ13" s="111" t="str">
        <f aca="false">'විෂය තොරතුරු'!AO13</f>
        <v>සෞඛ්‍ය හා ශාරීරික අධ්‍යාපනය</v>
      </c>
      <c r="GR13" s="111" t="str">
        <f aca="false">'විෂය තොරතුරු'!AP13</f>
        <v/>
      </c>
      <c r="GS13" s="111" t="str">
        <f aca="false">'විෂය තොරතුරු'!AQ13</f>
        <v/>
      </c>
      <c r="GT13" s="111" t="str">
        <f aca="false">'විෂය තොරතුරු'!AR13</f>
        <v/>
      </c>
      <c r="GU13" s="111" t="str">
        <f aca="false">'විෂය තොරතුරු'!AS13</f>
        <v/>
      </c>
      <c r="GV13" s="111" t="str">
        <f aca="false">'විෂය තොරතුරු'!AT13</f>
        <v/>
      </c>
      <c r="GW13" s="88"/>
      <c r="GX13" s="89"/>
      <c r="GY13" s="90"/>
      <c r="GZ13" s="112" t="str">
        <f aca="false">FO13</f>
        <v>සිංහල භාෂාව හා සාහිත්‍යය</v>
      </c>
      <c r="HA13" s="111" t="str">
        <f aca="false">FP13</f>
        <v/>
      </c>
      <c r="HB13" s="111" t="str">
        <f aca="false">FQ13</f>
        <v>බුද්ධ ධර්මය</v>
      </c>
      <c r="HC13" s="111" t="str">
        <f aca="false">FR13</f>
        <v>කතෝලික ධර්මය</v>
      </c>
      <c r="HD13" s="111" t="str">
        <f aca="false">FS13</f>
        <v>ක්‍රිස්තියානි ධර්මය (ඉංග්‍රීසි)</v>
      </c>
      <c r="HE13" s="113" t="str">
        <f aca="false">FT13</f>
        <v/>
      </c>
      <c r="HF13" s="93"/>
      <c r="HG13" s="94"/>
      <c r="HH13" s="94"/>
      <c r="HI13" s="95"/>
      <c r="HJ13" s="112" t="str">
        <f aca="false">FY13</f>
        <v>ව්‍යාපාර හා ගිණුම්කරණ අධ්‍යයනය</v>
      </c>
      <c r="HK13" s="111" t="str">
        <f aca="false">FZ13</f>
        <v>පුරවැසි අධ්‍යාපනය</v>
      </c>
      <c r="HL13" s="111" t="str">
        <f aca="false">GA13</f>
        <v>දෙවන භාෂාවක් ලෙස (දෙමල)</v>
      </c>
      <c r="HM13" s="111" t="str">
        <f aca="false">GB13</f>
        <v>භුගෝල විද්‍යාව</v>
      </c>
      <c r="HN13" s="111" t="str">
        <f aca="false">GC13</f>
        <v/>
      </c>
      <c r="HO13" s="111" t="str">
        <f aca="false">GD13</f>
        <v/>
      </c>
      <c r="HP13" s="111" t="str">
        <f aca="false">GE13</f>
        <v/>
      </c>
      <c r="HQ13" s="113" t="str">
        <f aca="false">GF13</f>
        <v/>
      </c>
      <c r="HR13" s="114" t="str">
        <f aca="false">GG13</f>
        <v>චිත්‍ර</v>
      </c>
      <c r="HS13" s="111" t="str">
        <f aca="false">GH13</f>
        <v>නැටුම් (දේශීය)</v>
      </c>
      <c r="HT13" s="111" t="str">
        <f aca="false">GI13</f>
        <v>සංගීතය (පෙරදිග)</v>
      </c>
      <c r="HU13" s="111" t="str">
        <f aca="false">GJ13</f>
        <v>සංගීතය (අපරදිග)</v>
      </c>
      <c r="HV13" s="111" t="str">
        <f aca="false">GK13</f>
        <v>නාට්‍ය හා රංග කලාව (සිංහල)</v>
      </c>
      <c r="HW13" s="111" t="str">
        <f aca="false">GL13</f>
        <v>සාහිත්‍ය රසාස්වාදය (ඉංග්‍රිසි)</v>
      </c>
      <c r="HX13" s="111" t="str">
        <f aca="false">GM13</f>
        <v/>
      </c>
      <c r="HY13" s="115" t="str">
        <f aca="false">GN13</f>
        <v/>
      </c>
      <c r="HZ13" s="114" t="str">
        <f aca="false">GO13</f>
        <v>තොරතුරු සන්නිවේදන තාක්ෂණය</v>
      </c>
      <c r="IA13" s="111" t="str">
        <f aca="false">GP13</f>
        <v>සන්නිවේදන මාධ්‍ය අධ්‍ය්‍යනය</v>
      </c>
      <c r="IB13" s="111" t="str">
        <f aca="false">GQ13</f>
        <v>සෞඛ්‍ය හා ශාරීරික අධ්‍යාපනය</v>
      </c>
      <c r="IC13" s="111" t="str">
        <f aca="false">GR13</f>
        <v/>
      </c>
      <c r="ID13" s="111" t="str">
        <f aca="false">GS13</f>
        <v/>
      </c>
      <c r="IE13" s="111" t="str">
        <f aca="false">GT13</f>
        <v/>
      </c>
      <c r="IF13" s="111" t="str">
        <f aca="false">GU13</f>
        <v/>
      </c>
      <c r="IG13" s="115" t="str">
        <f aca="false">GV13</f>
        <v/>
      </c>
      <c r="IH13" s="116" t="s">
        <v>1</v>
      </c>
      <c r="II13" s="117" t="s">
        <v>6</v>
      </c>
      <c r="IJ13" s="117" t="s">
        <v>10</v>
      </c>
      <c r="IK13" s="117" t="s">
        <v>14</v>
      </c>
      <c r="IL13" s="118" t="s">
        <v>19</v>
      </c>
      <c r="IM13" s="119" t="s">
        <v>41</v>
      </c>
      <c r="IN13" s="120" t="s">
        <v>42</v>
      </c>
      <c r="IO13" s="121" t="s">
        <v>43</v>
      </c>
    </row>
    <row r="14" s="141" customFormat="true" ht="12.75" hidden="false" customHeight="true" outlineLevel="0" collapsed="false">
      <c r="A14" s="122"/>
      <c r="B14" s="123"/>
      <c r="C14" s="124"/>
      <c r="D14" s="125"/>
      <c r="E14" s="126"/>
      <c r="F14" s="127"/>
      <c r="G14" s="126"/>
      <c r="H14" s="128"/>
      <c r="I14" s="128"/>
      <c r="J14" s="127"/>
      <c r="K14" s="129"/>
      <c r="L14" s="130"/>
      <c r="M14" s="130"/>
      <c r="N14" s="131"/>
      <c r="O14" s="126"/>
      <c r="P14" s="128"/>
      <c r="Q14" s="128"/>
      <c r="R14" s="128"/>
      <c r="S14" s="128"/>
      <c r="T14" s="128"/>
      <c r="U14" s="128"/>
      <c r="V14" s="127"/>
      <c r="W14" s="126"/>
      <c r="X14" s="128"/>
      <c r="Y14" s="128"/>
      <c r="Z14" s="128"/>
      <c r="AA14" s="128"/>
      <c r="AB14" s="128"/>
      <c r="AC14" s="128"/>
      <c r="AD14" s="127"/>
      <c r="AE14" s="126"/>
      <c r="AF14" s="128"/>
      <c r="AG14" s="128"/>
      <c r="AH14" s="128"/>
      <c r="AI14" s="128"/>
      <c r="AJ14" s="128"/>
      <c r="AK14" s="128"/>
      <c r="AL14" s="127"/>
      <c r="AM14" s="132"/>
      <c r="AN14" s="133"/>
      <c r="AO14" s="134"/>
      <c r="AP14" s="112"/>
      <c r="AQ14" s="111"/>
      <c r="AR14" s="111"/>
      <c r="AS14" s="111"/>
      <c r="AT14" s="111"/>
      <c r="AU14" s="113"/>
      <c r="AV14" s="135"/>
      <c r="AW14" s="86"/>
      <c r="AX14" s="86"/>
      <c r="AY14" s="136"/>
      <c r="AZ14" s="112"/>
      <c r="BA14" s="111"/>
      <c r="BB14" s="111"/>
      <c r="BC14" s="111"/>
      <c r="BD14" s="111"/>
      <c r="BE14" s="111"/>
      <c r="BF14" s="111"/>
      <c r="BG14" s="113"/>
      <c r="BH14" s="114"/>
      <c r="BI14" s="111"/>
      <c r="BJ14" s="111"/>
      <c r="BK14" s="111"/>
      <c r="BL14" s="111"/>
      <c r="BM14" s="111"/>
      <c r="BN14" s="111"/>
      <c r="BO14" s="115"/>
      <c r="BP14" s="114"/>
      <c r="BQ14" s="111"/>
      <c r="BR14" s="111"/>
      <c r="BS14" s="111"/>
      <c r="BT14" s="111"/>
      <c r="BU14" s="111"/>
      <c r="BV14" s="111"/>
      <c r="BW14" s="115"/>
      <c r="BX14" s="137"/>
      <c r="BY14" s="138"/>
      <c r="BZ14" s="138"/>
      <c r="CA14" s="138"/>
      <c r="CB14" s="139"/>
      <c r="CC14" s="126"/>
      <c r="CD14" s="127"/>
      <c r="CE14" s="140"/>
      <c r="FK14" s="142"/>
      <c r="FL14" s="143"/>
      <c r="FM14" s="144"/>
      <c r="FN14" s="144"/>
      <c r="FO14" s="145"/>
      <c r="FP14" s="145"/>
      <c r="FQ14" s="145"/>
      <c r="FR14" s="145"/>
      <c r="FS14" s="145"/>
      <c r="FT14" s="145"/>
      <c r="FU14" s="146"/>
      <c r="FV14" s="146"/>
      <c r="FW14" s="146"/>
      <c r="FX14" s="146"/>
      <c r="FY14" s="145"/>
      <c r="FZ14" s="145"/>
      <c r="GA14" s="145"/>
      <c r="GB14" s="145"/>
      <c r="GC14" s="145"/>
      <c r="GD14" s="145"/>
      <c r="GE14" s="145"/>
      <c r="GF14" s="145"/>
      <c r="GG14" s="145"/>
      <c r="GH14" s="145"/>
      <c r="GI14" s="145"/>
      <c r="GJ14" s="145"/>
      <c r="GK14" s="145"/>
      <c r="GL14" s="145"/>
      <c r="GM14" s="145"/>
      <c r="GN14" s="145"/>
      <c r="GO14" s="145"/>
      <c r="GP14" s="145"/>
      <c r="GQ14" s="145"/>
      <c r="GR14" s="145"/>
      <c r="GS14" s="145"/>
      <c r="GT14" s="145"/>
      <c r="GU14" s="145"/>
      <c r="GV14" s="145"/>
      <c r="GW14" s="147"/>
      <c r="GX14" s="148"/>
      <c r="GY14" s="149"/>
      <c r="GZ14" s="150"/>
      <c r="HA14" s="145"/>
      <c r="HB14" s="145"/>
      <c r="HC14" s="145"/>
      <c r="HD14" s="145"/>
      <c r="HE14" s="151"/>
      <c r="HF14" s="152"/>
      <c r="HG14" s="146"/>
      <c r="HH14" s="146"/>
      <c r="HI14" s="153"/>
      <c r="HJ14" s="150"/>
      <c r="HK14" s="145"/>
      <c r="HL14" s="145"/>
      <c r="HM14" s="145"/>
      <c r="HN14" s="145"/>
      <c r="HO14" s="145"/>
      <c r="HP14" s="145"/>
      <c r="HQ14" s="151"/>
      <c r="HR14" s="154"/>
      <c r="HS14" s="145"/>
      <c r="HT14" s="145"/>
      <c r="HU14" s="145"/>
      <c r="HV14" s="145"/>
      <c r="HW14" s="145"/>
      <c r="HX14" s="145"/>
      <c r="HY14" s="155"/>
      <c r="HZ14" s="154"/>
      <c r="IA14" s="145"/>
      <c r="IB14" s="145"/>
      <c r="IC14" s="145"/>
      <c r="ID14" s="145"/>
      <c r="IE14" s="145"/>
      <c r="IF14" s="145"/>
      <c r="IG14" s="155"/>
      <c r="IH14" s="156"/>
      <c r="II14" s="157"/>
      <c r="IJ14" s="157"/>
      <c r="IK14" s="157"/>
      <c r="IL14" s="158"/>
      <c r="IM14" s="154"/>
      <c r="IN14" s="155"/>
      <c r="IO14" s="159"/>
    </row>
    <row r="15" customFormat="false" ht="16.5" hidden="false" customHeight="true" outlineLevel="0" collapsed="false">
      <c r="A15" s="160" t="n">
        <v>1</v>
      </c>
      <c r="B15" s="161"/>
      <c r="C15" s="161"/>
      <c r="D15" s="162"/>
      <c r="E15" s="183"/>
      <c r="F15" s="181"/>
      <c r="G15" s="183"/>
      <c r="H15" s="180"/>
      <c r="I15" s="180"/>
      <c r="J15" s="181"/>
      <c r="K15" s="183"/>
      <c r="L15" s="180"/>
      <c r="M15" s="180"/>
      <c r="N15" s="181"/>
      <c r="O15" s="183"/>
      <c r="P15" s="180"/>
      <c r="Q15" s="180"/>
      <c r="R15" s="180"/>
      <c r="S15" s="180"/>
      <c r="T15" s="180"/>
      <c r="U15" s="180"/>
      <c r="V15" s="181"/>
      <c r="W15" s="183"/>
      <c r="X15" s="180"/>
      <c r="Y15" s="180"/>
      <c r="Z15" s="180"/>
      <c r="AA15" s="180"/>
      <c r="AB15" s="180"/>
      <c r="AC15" s="180"/>
      <c r="AD15" s="181"/>
      <c r="AE15" s="183"/>
      <c r="AF15" s="180"/>
      <c r="AG15" s="180"/>
      <c r="AH15" s="180"/>
      <c r="AI15" s="180"/>
      <c r="AJ15" s="180"/>
      <c r="AK15" s="180"/>
      <c r="AL15" s="166"/>
      <c r="AM15" s="167" t="str">
        <f aca="false">IF(B15="","",SUM(E15:AL15))</f>
        <v/>
      </c>
      <c r="AN15" s="168" t="str">
        <f aca="false">IF(B15="","",AM15/9)</f>
        <v/>
      </c>
      <c r="AO15" s="169" t="str">
        <f aca="false">IF(B15="","",IF(AM15=0,"-",RANK(AM15,$AM$15:$AM$64,0)))</f>
        <v/>
      </c>
      <c r="AP15" s="167" t="str">
        <f aca="false">IF(E15="","",IF(E15="-","-",IF(UPPER(E15)="AB","+",VLOOKUP(E15,'විෂය තොරතුරු'!$P$24:$Q$28,2))))</f>
        <v/>
      </c>
      <c r="AQ15" s="168" t="str">
        <f aca="false">IF(F15="","",IF(F15="-","-",IF(UPPER(F15)="AB","+",VLOOKUP(F15,'විෂය තොරතුරු'!$P$24:$Q$28,2))))</f>
        <v/>
      </c>
      <c r="AR15" s="168" t="str">
        <f aca="false">IF(G15="","",IF(G15="-","-",IF(UPPER(G15)="AB","+",VLOOKUP(G15,'විෂය තොරතුරු'!$P$24:$Q$28,2))))</f>
        <v/>
      </c>
      <c r="AS15" s="168" t="str">
        <f aca="false">IF(H15="","",IF(H15="-","-",IF(UPPER(H15)="AB","+",VLOOKUP(H15,'විෂය තොරතුරු'!$P$24:$Q$28,2))))</f>
        <v/>
      </c>
      <c r="AT15" s="168" t="str">
        <f aca="false">IF(I15="","",IF(I15="-","-",IF(UPPER(I15)="AB","+",VLOOKUP(I15,'විෂය තොරතුරු'!$P$24:$Q$28,2))))</f>
        <v/>
      </c>
      <c r="AU15" s="170" t="str">
        <f aca="false">IF(J15="","",IF(J15="-","-",IF(UPPER(J15)="AB","+",VLOOKUP(J15,'විෂය තොරතුරු'!$P$24:$Q$28,2))))</f>
        <v/>
      </c>
      <c r="AV15" s="171" t="str">
        <f aca="false">IF(K15="","",IF(K15="-","-",IF(UPPER(K15)="AB","+",VLOOKUP(K15,'විෂය තොරතුරු'!$P$24:$Q$28,2))))</f>
        <v/>
      </c>
      <c r="AW15" s="168" t="str">
        <f aca="false">IF(L15="","",IF(L15="-","-",IF(UPPER(L15)="AB","+",VLOOKUP(L15,'විෂය තොරතුරු'!$P$24:$Q$28,2))))</f>
        <v/>
      </c>
      <c r="AX15" s="168" t="str">
        <f aca="false">IF(M15="","",IF(M15="-","-",IF(UPPER(M15)="AB","+",VLOOKUP(M15,'විෂය තොරතුරු'!$P$24:$Q$28,2))))</f>
        <v/>
      </c>
      <c r="AY15" s="169" t="str">
        <f aca="false">IF(N15="","",IF(N15="-","-",IF(UPPER(N15)="AB","+",VLOOKUP(N15,'විෂය තොරතුරු'!$P$24:$Q$28,2))))</f>
        <v/>
      </c>
      <c r="AZ15" s="167" t="str">
        <f aca="false">IF(O15="","",IF(O15="-","-",IF(UPPER(O15)="AB","+",VLOOKUP(O15,'විෂය තොරතුරු'!$P$24:$Q$28,2))))</f>
        <v/>
      </c>
      <c r="BA15" s="168" t="str">
        <f aca="false">IF(P15="","",IF(P15="-","-",IF(UPPER(P15)="AB","+",VLOOKUP(P15,'විෂය තොරතුරු'!$P$24:$Q$28,2))))</f>
        <v/>
      </c>
      <c r="BB15" s="168" t="str">
        <f aca="false">IF(Q15="","",IF(Q15="-","-",IF(UPPER(Q15)="AB","+",VLOOKUP(Q15,'විෂය තොරතුරු'!$P$24:$Q$28,2))))</f>
        <v/>
      </c>
      <c r="BC15" s="168" t="str">
        <f aca="false">IF(R15="","",IF(R15="-","-",IF(UPPER(R15)="AB","+",VLOOKUP(R15,'විෂය තොරතුරු'!$P$24:$Q$28,2))))</f>
        <v/>
      </c>
      <c r="BD15" s="168" t="str">
        <f aca="false">IF(S15="","",IF(S15="-","-",IF(UPPER(S15)="AB","+",VLOOKUP(S15,'විෂය තොරතුරු'!$P$24:$Q$28,2))))</f>
        <v/>
      </c>
      <c r="BE15" s="168" t="str">
        <f aca="false">IF(T15="","",IF(T15="-","-",IF(UPPER(T15)="AB","+",VLOOKUP(T15,'විෂය තොරතුරු'!$P$24:$Q$28,2))))</f>
        <v/>
      </c>
      <c r="BF15" s="168" t="str">
        <f aca="false">IF(U15="","",IF(U15="-","-",IF(UPPER(U15)="AB","+",VLOOKUP(U15,'විෂය තොරතුරු'!$P$24:$Q$28,2))))</f>
        <v/>
      </c>
      <c r="BG15" s="170" t="str">
        <f aca="false">IF(V15="","",IF(V15="-","-",IF(UPPER(V15)="AB","+",VLOOKUP(V15,'විෂය තොරතුරු'!$P$24:$Q$28,2))))</f>
        <v/>
      </c>
      <c r="BH15" s="171" t="str">
        <f aca="false">IF(W15="","",IF(W15="-","-",IF(UPPER(W15)="AB","+",VLOOKUP(W15,'විෂය තොරතුරු'!$P$24:$Q$28,2))))</f>
        <v/>
      </c>
      <c r="BI15" s="168" t="str">
        <f aca="false">IF(X15="","",IF(X15="-","-",IF(UPPER(X15)="AB","+",VLOOKUP(X15,'විෂය තොරතුරු'!$P$24:$Q$28,2))))</f>
        <v/>
      </c>
      <c r="BJ15" s="168" t="str">
        <f aca="false">IF(Y15="","",IF(Y15="-","-",IF(UPPER(Y15)="AB","+",VLOOKUP(Y15,'විෂය තොරතුරු'!$P$24:$Q$28,2))))</f>
        <v/>
      </c>
      <c r="BK15" s="168" t="str">
        <f aca="false">IF(Z15="","",IF(Z15="-","-",IF(UPPER(Z15)="AB","+",VLOOKUP(Z15,'විෂය තොරතුරු'!$P$24:$Q$28,2))))</f>
        <v/>
      </c>
      <c r="BL15" s="168" t="str">
        <f aca="false">IF(AA15="","",IF(AA15="-","-",IF(UPPER(AA15)="AB","+",VLOOKUP(AA15,'විෂය තොරතුරු'!$P$24:$Q$28,2))))</f>
        <v/>
      </c>
      <c r="BM15" s="168" t="str">
        <f aca="false">IF(AB15="","",IF(AB15="-","-",IF(UPPER(AB15)="AB","+",VLOOKUP(AB15,'විෂය තොරතුරු'!$P$24:$Q$28,2))))</f>
        <v/>
      </c>
      <c r="BN15" s="168" t="str">
        <f aca="false">IF(AC15="","",IF(AC15="-","-",IF(UPPER(AC15)="AB","+",VLOOKUP(AC15,'විෂය තොරතුරු'!$P$24:$Q$28,2))))</f>
        <v/>
      </c>
      <c r="BO15" s="169" t="str">
        <f aca="false">IF(AD15="","",IF(AD15="-","-",IF(UPPER(AD15)="AB","+",VLOOKUP(AD15,'විෂය තොරතුරු'!$P$24:$Q$28,2))))</f>
        <v/>
      </c>
      <c r="BP15" s="171" t="str">
        <f aca="false">IF(AE15="","",IF(AE15="-","-",IF(UPPER(AE15)="AB","+",VLOOKUP(AE15,'විෂය තොරතුරු'!$P$24:$Q$28,2))))</f>
        <v/>
      </c>
      <c r="BQ15" s="168" t="str">
        <f aca="false">IF(AF15="","",IF(AF15="-","-",IF(UPPER(AF15)="AB","+",VLOOKUP(AF15,'විෂය තොරතුරු'!$P$24:$Q$28,2))))</f>
        <v/>
      </c>
      <c r="BR15" s="168" t="str">
        <f aca="false">IF(AG15="","",IF(AG15="-","-",IF(UPPER(AG15)="AB","+",VLOOKUP(AG15,'විෂය තොරතුරු'!$P$24:$Q$28,2))))</f>
        <v/>
      </c>
      <c r="BS15" s="168" t="str">
        <f aca="false">IF(AH15="","",IF(AH15="-","-",IF(UPPER(AH15)="AB","+",VLOOKUP(AH15,'විෂය තොරතුරු'!$P$24:$Q$28,2))))</f>
        <v/>
      </c>
      <c r="BT15" s="168" t="str">
        <f aca="false">IF(AI15="","",IF(AI15="-","-",IF(UPPER(AI15)="AB","+",VLOOKUP(AI15,'විෂය තොරතුරු'!$P$24:$Q$28,2))))</f>
        <v/>
      </c>
      <c r="BU15" s="168" t="str">
        <f aca="false">IF(AJ15="","",IF(AJ15="-","-",IF(UPPER(AJ15)="AB","+",VLOOKUP(AJ15,'විෂය තොරතුරු'!$P$24:$Q$28,2))))</f>
        <v/>
      </c>
      <c r="BV15" s="168" t="str">
        <f aca="false">IF(AK15="","",IF(AK15="-","-",IF(UPPER(AK15)="AB","+",VLOOKUP(AK15,'විෂය තොරතුරු'!$P$24:$Q$28,2))))</f>
        <v/>
      </c>
      <c r="BW15" s="169" t="str">
        <f aca="false">IF(AL15="","",IF(AL15="-","-",IF(UPPER(AL15)="AB","+",VLOOKUP(AL15,'විෂය තොරතුරු'!$P$24:$Q$28,2))))</f>
        <v/>
      </c>
      <c r="BX15" s="171" t="str">
        <f aca="false">IF($B15="","",COUNTIF($AP15:$BW15,"A"))</f>
        <v/>
      </c>
      <c r="BY15" s="168" t="str">
        <f aca="false">IF($B15="","",COUNTIF($AP15:$BW15,"B"))</f>
        <v/>
      </c>
      <c r="BZ15" s="168" t="str">
        <f aca="false">IF($B15="","",COUNTIF($AP15:$BW15,"C"))</f>
        <v/>
      </c>
      <c r="CA15" s="168" t="str">
        <f aca="false">IF($B15="","",COUNTIF($AP15:$BW15,"S"))</f>
        <v/>
      </c>
      <c r="CB15" s="169" t="str">
        <f aca="false">IF($B15="","",COUNTIF($AP15:$BW15,"W"))</f>
        <v/>
      </c>
      <c r="CC15" s="171" t="str">
        <f aca="false">IF(B15="","",SUM(BX15:CA15))</f>
        <v/>
      </c>
      <c r="CD15" s="169" t="str">
        <f aca="false">IF(B15="","",SUM(BX15:BZ15))</f>
        <v/>
      </c>
      <c r="CE15" s="172" t="str">
        <f aca="false">IF(B15="","",IF(AND(CC15&gt;=6,CD15&gt;=3,OR(E15&gt;=35,F15&gt;=35),L15&gt;=35),"6/3 සමත්",IF(AND(CC15&gt;=5,CD15&gt;=3,OR(E15&gt;=35,F15&gt;=35,L15&gt;=35)),"5/3 සමත්",IF(AND(CC15&gt;=4,CD15&gt;=1,OR(E15&gt;=20,F15&gt;=20,L15&gt;=20)),"සමත් කළ හැකි",IF(CB15=9,"W9","අසමත් ?")))))</f>
        <v/>
      </c>
      <c r="FK15" s="173" t="n">
        <v>1</v>
      </c>
      <c r="FL15" s="161" t="s">
        <v>44</v>
      </c>
      <c r="FM15" s="161"/>
      <c r="FN15" s="161" t="str">
        <f aca="false">IF(FM15="","-",(FM15/$M$95)*100)</f>
        <v>-</v>
      </c>
      <c r="FO15" s="165" t="n">
        <v>45</v>
      </c>
      <c r="FP15" s="165"/>
      <c r="FQ15" s="165" t="n">
        <v>56</v>
      </c>
      <c r="FR15" s="165" t="s">
        <v>18</v>
      </c>
      <c r="FS15" s="165"/>
      <c r="FT15" s="165"/>
      <c r="FU15" s="165" t="n">
        <v>35</v>
      </c>
      <c r="FV15" s="165" t="n">
        <v>48</v>
      </c>
      <c r="FW15" s="165" t="n">
        <v>75</v>
      </c>
      <c r="FX15" s="165" t="n">
        <v>18</v>
      </c>
      <c r="FY15" s="165" t="s">
        <v>18</v>
      </c>
      <c r="FZ15" s="165" t="s">
        <v>18</v>
      </c>
      <c r="GA15" s="165" t="n">
        <v>33</v>
      </c>
      <c r="GB15" s="165"/>
      <c r="GC15" s="165"/>
      <c r="GD15" s="165"/>
      <c r="GE15" s="165"/>
      <c r="GF15" s="165"/>
      <c r="GG15" s="165" t="s">
        <v>18</v>
      </c>
      <c r="GH15" s="165" t="n">
        <v>56</v>
      </c>
      <c r="GI15" s="165" t="s">
        <v>18</v>
      </c>
      <c r="GJ15" s="165"/>
      <c r="GK15" s="165"/>
      <c r="GL15" s="165" t="s">
        <v>18</v>
      </c>
      <c r="GM15" s="165"/>
      <c r="GN15" s="165"/>
      <c r="GO15" s="165" t="s">
        <v>18</v>
      </c>
      <c r="GP15" s="165" t="s">
        <v>18</v>
      </c>
      <c r="GQ15" s="165"/>
      <c r="GR15" s="165" t="n">
        <v>36</v>
      </c>
      <c r="GS15" s="165"/>
      <c r="GT15" s="165"/>
      <c r="GU15" s="165"/>
      <c r="GV15" s="174"/>
      <c r="GW15" s="167" t="n">
        <f aca="false">IF(FL15="","",SUM(FO15:GV15))</f>
        <v>402</v>
      </c>
      <c r="GX15" s="168" t="n">
        <f aca="false">IF(FL15="","",GW15/9)</f>
        <v>44.6666666666667</v>
      </c>
      <c r="GY15" s="169" t="n">
        <f aca="false">IF(FL15="","",IF(GW15=0,"-",RANK(GW15,$GW$15:$GW$64,0)))</f>
        <v>8</v>
      </c>
      <c r="GZ15" s="167" t="str">
        <f aca="false">IF(FO15="","",IF(FO15="-","-",IF(UPPER(FO15)="AB","+",VLOOKUP(FO15,'විෂය තොරතුරු'!$P$24:$Q$28,2))))</f>
        <v>S</v>
      </c>
      <c r="HA15" s="168" t="str">
        <f aca="false">IF(FP15="","",IF(FP15="-","-",IF(UPPER(FP15)="AB","+",VLOOKUP(FP15,'විෂය තොරතුරු'!$P$24:$Q$28,2))))</f>
        <v/>
      </c>
      <c r="HB15" s="168" t="str">
        <f aca="false">IF(FQ15="","",IF(FQ15="-","-",IF(UPPER(FQ15)="AB","+",VLOOKUP(FQ15,'විෂය තොරතුරු'!$P$24:$Q$28,2))))</f>
        <v>C</v>
      </c>
      <c r="HC15" s="168" t="str">
        <f aca="false">IF(FR15="","",IF(FR15="-","-",IF(UPPER(FR15)="AB","+",VLOOKUP(FR15,'විෂය තොරතුරු'!$P$24:$Q$28,2))))</f>
        <v>-</v>
      </c>
      <c r="HD15" s="168" t="str">
        <f aca="false">IF(FS15="","",IF(FS15="-","-",IF(UPPER(FS15)="AB","+",VLOOKUP(FS15,'විෂය තොරතුරු'!$P$24:$Q$28,2))))</f>
        <v/>
      </c>
      <c r="HE15" s="170" t="str">
        <f aca="false">IF(FT15="","",IF(FT15="-","-",IF(UPPER(FT15)="AB","+",VLOOKUP(FT15,'විෂය තොරතුරු'!$P$24:$Q$28,2))))</f>
        <v/>
      </c>
      <c r="HF15" s="171" t="str">
        <f aca="false">IF(FU15="","",IF(FU15="-","-",IF(UPPER(FU15)="AB","+",VLOOKUP(FU15,'විෂය තොරතුරු'!$P$24:$Q$28,2))))</f>
        <v>S</v>
      </c>
      <c r="HG15" s="168" t="str">
        <f aca="false">IF(FV15="","",IF(FV15="-","-",IF(UPPER(FV15)="AB","+",VLOOKUP(FV15,'විෂය තොරතුරු'!$P$24:$Q$28,2))))</f>
        <v>S</v>
      </c>
      <c r="HH15" s="168" t="str">
        <f aca="false">IF(FW15="","",IF(FW15="-","-",IF(UPPER(FW15)="AB","+",VLOOKUP(FW15,'විෂය තොරතුරු'!$P$24:$Q$28,2))))</f>
        <v>A</v>
      </c>
      <c r="HI15" s="169" t="str">
        <f aca="false">IF(FX15="","",IF(FX15="-","-",IF(UPPER(FX15)="AB","+",VLOOKUP(FX15,'විෂය තොරතුරු'!$P$24:$Q$28,2))))</f>
        <v>W</v>
      </c>
      <c r="HJ15" s="167" t="str">
        <f aca="false">IF(FY15="","",IF(FY15="-","-",IF(UPPER(FY15)="AB","+",VLOOKUP(FY15,'විෂය තොරතුරු'!$P$24:$Q$28,2))))</f>
        <v>-</v>
      </c>
      <c r="HK15" s="168" t="str">
        <f aca="false">IF(FZ15="","",IF(FZ15="-","-",IF(UPPER(FZ15)="AB","+",VLOOKUP(FZ15,'විෂය තොරතුරු'!$P$24:$Q$28,2))))</f>
        <v>-</v>
      </c>
      <c r="HL15" s="168" t="str">
        <f aca="false">IF(GA15="","",IF(GA15="-","-",IF(UPPER(GA15)="AB","+",VLOOKUP(GA15,'විෂය තොරතුරු'!$P$24:$Q$28,2))))</f>
        <v>W</v>
      </c>
      <c r="HM15" s="168" t="str">
        <f aca="false">IF(GB15="","",IF(GB15="-","-",IF(UPPER(GB15)="AB","+",VLOOKUP(GB15,'විෂය තොරතුරු'!$P$24:$Q$28,2))))</f>
        <v/>
      </c>
      <c r="HN15" s="168" t="str">
        <f aca="false">IF(GC15="","",IF(GC15="-","-",IF(UPPER(GC15)="AB","+",VLOOKUP(GC15,'විෂය තොරතුරු'!$P$24:$Q$28,2))))</f>
        <v/>
      </c>
      <c r="HO15" s="168" t="str">
        <f aca="false">IF(GD15="","",IF(GD15="-","-",IF(UPPER(GD15)="AB","+",VLOOKUP(GD15,'විෂය තොරතුරු'!$P$24:$Q$28,2))))</f>
        <v/>
      </c>
      <c r="HP15" s="168" t="str">
        <f aca="false">IF(GE15="","",IF(GE15="-","-",IF(UPPER(GE15)="AB","+",VLOOKUP(GE15,'විෂය තොරතුරු'!$P$24:$Q$28,2))))</f>
        <v/>
      </c>
      <c r="HQ15" s="170" t="str">
        <f aca="false">IF(GF15="","",IF(GF15="-","-",IF(UPPER(GF15)="AB","+",VLOOKUP(GF15,'විෂය තොරතුරු'!$P$24:$Q$28,2))))</f>
        <v/>
      </c>
      <c r="HR15" s="171" t="str">
        <f aca="false">IF(GG15="","",IF(GG15="-","-",IF(UPPER(GG15)="AB","+",VLOOKUP(GG15,'විෂය තොරතුරු'!$P$24:$Q$28,2))))</f>
        <v>-</v>
      </c>
      <c r="HS15" s="168" t="str">
        <f aca="false">IF(GH15="","",IF(GH15="-","-",IF(UPPER(GH15)="AB","+",VLOOKUP(GH15,'විෂය තොරතුරු'!$P$24:$Q$28,2))))</f>
        <v>C</v>
      </c>
      <c r="HT15" s="168" t="str">
        <f aca="false">IF(GI15="","",IF(GI15="-","-",IF(UPPER(GI15)="AB","+",VLOOKUP(GI15,'විෂය තොරතුරු'!$P$24:$Q$28,2))))</f>
        <v>-</v>
      </c>
      <c r="HU15" s="168" t="str">
        <f aca="false">IF(GJ15="","",IF(GJ15="-","-",IF(UPPER(GJ15)="AB","+",VLOOKUP(GJ15,'විෂය තොරතුරු'!$P$24:$Q$28,2))))</f>
        <v/>
      </c>
      <c r="HV15" s="168" t="str">
        <f aca="false">IF(GK15="","",IF(GK15="-","-",IF(UPPER(GK15)="AB","+",VLOOKUP(GK15,'විෂය තොරතුරු'!$P$24:$Q$28,2))))</f>
        <v/>
      </c>
      <c r="HW15" s="168" t="str">
        <f aca="false">IF(GL15="","",IF(GL15="-","-",IF(UPPER(GL15)="AB","+",VLOOKUP(GL15,'විෂය තොරතුරු'!$P$24:$Q$28,2))))</f>
        <v>-</v>
      </c>
      <c r="HX15" s="168" t="str">
        <f aca="false">IF(GM15="","",IF(GM15="-","-",IF(UPPER(GM15)="AB","+",VLOOKUP(GM15,'විෂය තොරතුරු'!$P$24:$Q$28,2))))</f>
        <v/>
      </c>
      <c r="HY15" s="169" t="str">
        <f aca="false">IF(GN15="","",IF(GN15="-","-",IF(UPPER(GN15)="AB","+",VLOOKUP(GN15,'විෂය තොරතුරු'!$P$24:$Q$28,2))))</f>
        <v/>
      </c>
      <c r="HZ15" s="171" t="str">
        <f aca="false">IF(GO15="","",IF(GO15="-","-",IF(UPPER(GO15)="AB","+",VLOOKUP(GO15,'විෂය තොරතුරු'!$P$24:$Q$28,2))))</f>
        <v>-</v>
      </c>
      <c r="IA15" s="168" t="str">
        <f aca="false">IF(GP15="","",IF(GP15="-","-",IF(UPPER(GP15)="AB","+",VLOOKUP(GP15,'විෂය තොරතුරු'!$P$24:$Q$28,2))))</f>
        <v>-</v>
      </c>
      <c r="IB15" s="168" t="str">
        <f aca="false">IF(GQ15="","",IF(GQ15="-","-",IF(UPPER(GQ15)="AB","+",VLOOKUP(GQ15,'විෂය තොරතුරු'!$P$24:$Q$28,2))))</f>
        <v/>
      </c>
      <c r="IC15" s="168" t="str">
        <f aca="false">IF(GR15="","",IF(GR15="-","-",IF(UPPER(GR15)="AB","+",VLOOKUP(GR15,'විෂය තොරතුරු'!$P$24:$Q$28,2))))</f>
        <v>S</v>
      </c>
      <c r="ID15" s="168" t="str">
        <f aca="false">IF(GS15="","",IF(GS15="-","-",IF(UPPER(GS15)="AB","+",VLOOKUP(GS15,'විෂය තොරතුරු'!$P$24:$Q$28,2))))</f>
        <v/>
      </c>
      <c r="IE15" s="168" t="str">
        <f aca="false">IF(GT15="","",IF(GT15="-","-",IF(UPPER(GT15)="AB","+",VLOOKUP(GT15,'විෂය තොරතුරු'!$P$24:$Q$28,2))))</f>
        <v/>
      </c>
      <c r="IF15" s="168" t="str">
        <f aca="false">IF(GU15="","",IF(GU15="-","-",IF(UPPER(GU15)="AB","+",VLOOKUP(GU15,'විෂය තොරතුරු'!$P$24:$Q$28,2))))</f>
        <v/>
      </c>
      <c r="IG15" s="169" t="str">
        <f aca="false">IF(GV15="","",IF(GV15="-","-",IF(UPPER(GV15)="AB","+",VLOOKUP(GV15,'විෂය තොරතුරු'!$P$24:$Q$28,2))))</f>
        <v/>
      </c>
      <c r="IH15" s="171" t="n">
        <f aca="false">IF($FL15="","",COUNTIF($GZ15:$IG15,"A"))</f>
        <v>1</v>
      </c>
      <c r="II15" s="171" t="n">
        <f aca="false">IF($FL15="","",COUNTIF($GZ15:$IG15,"B"))</f>
        <v>0</v>
      </c>
      <c r="IJ15" s="171" t="n">
        <f aca="false">IF($FL15="","",COUNTIF($GZ15:$IG15,"C"))</f>
        <v>2</v>
      </c>
      <c r="IK15" s="171" t="n">
        <f aca="false">IF($FL15="","",COUNTIF($GZ15:$IG15,"S"))</f>
        <v>4</v>
      </c>
      <c r="IL15" s="171" t="n">
        <f aca="false">IF($FL15="","",COUNTIF($GZ15:$IG15,"W"))</f>
        <v>2</v>
      </c>
      <c r="IM15" s="171" t="n">
        <f aca="false">IF(FL15="","",SUM(IH15:IK15))</f>
        <v>7</v>
      </c>
      <c r="IN15" s="169" t="n">
        <f aca="false">IF(FL15="","",SUM(IH15:IJ15))</f>
        <v>3</v>
      </c>
      <c r="IO15" s="172" t="str">
        <f aca="false">IF(FL15="","",IF(AND(IM15&gt;=6,IN15&gt;=3,OR(FO15&gt;=35,FP15&gt;=35),FV15&gt;=35),"6/3 සමත්",IF(AND(IM15&gt;=5,IN15&gt;=3,OR(FO15&gt;=35,FP15&gt;=35,FV15&gt;=35)),"5/3 සමත්",IF(AND(IM15&gt;=4,IN15&gt;=1,OR(FO15&gt;=20,FP15&gt;=20,FV15&gt;=20)),"සමත් කළ හැකි",IF(IL15=9,"W9","අසමත් ?")))))</f>
        <v>6/3 සමත්</v>
      </c>
    </row>
    <row r="16" customFormat="false" ht="13.8" hidden="false" customHeight="false" outlineLevel="0" collapsed="false">
      <c r="A16" s="160" t="n">
        <v>2</v>
      </c>
      <c r="B16" s="161"/>
      <c r="C16" s="161"/>
      <c r="D16" s="162"/>
      <c r="E16" s="183"/>
      <c r="F16" s="181"/>
      <c r="G16" s="183"/>
      <c r="H16" s="180"/>
      <c r="I16" s="180"/>
      <c r="J16" s="181"/>
      <c r="K16" s="183"/>
      <c r="L16" s="180"/>
      <c r="M16" s="180"/>
      <c r="N16" s="181"/>
      <c r="O16" s="183"/>
      <c r="P16" s="180"/>
      <c r="Q16" s="180"/>
      <c r="R16" s="180"/>
      <c r="S16" s="180"/>
      <c r="T16" s="180"/>
      <c r="U16" s="180"/>
      <c r="V16" s="181"/>
      <c r="W16" s="183"/>
      <c r="X16" s="180"/>
      <c r="Y16" s="180"/>
      <c r="Z16" s="180"/>
      <c r="AA16" s="180"/>
      <c r="AB16" s="180"/>
      <c r="AC16" s="180"/>
      <c r="AD16" s="181"/>
      <c r="AE16" s="183"/>
      <c r="AF16" s="180"/>
      <c r="AG16" s="180"/>
      <c r="AH16" s="180"/>
      <c r="AI16" s="180"/>
      <c r="AJ16" s="180"/>
      <c r="AK16" s="180"/>
      <c r="AL16" s="166"/>
      <c r="AM16" s="167" t="str">
        <f aca="false">IF(B16="","",SUM(E16:AL16))</f>
        <v/>
      </c>
      <c r="AN16" s="168" t="str">
        <f aca="false">IF(B16="","",AM16/9)</f>
        <v/>
      </c>
      <c r="AO16" s="169" t="str">
        <f aca="false">IF(B16="","",IF(AM16=0,"-",RANK(AM16,$AM$15:$AM$64,0)))</f>
        <v/>
      </c>
      <c r="AP16" s="167" t="str">
        <f aca="false">IF(E16="","",IF(E16="-","-",IF(UPPER(E16)="AB","+",VLOOKUP(E16,'විෂය තොරතුරු'!$P$24:$Q$28,2))))</f>
        <v/>
      </c>
      <c r="AQ16" s="168" t="str">
        <f aca="false">IF(F16="","",IF(F16="-","-",IF(UPPER(F16)="AB","+",VLOOKUP(F16,'විෂය තොරතුරු'!$P$24:$Q$28,2))))</f>
        <v/>
      </c>
      <c r="AR16" s="168" t="str">
        <f aca="false">IF(G16="","",IF(G16="-","-",IF(UPPER(G16)="AB","+",VLOOKUP(G16,'විෂය තොරතුරු'!$P$24:$Q$28,2))))</f>
        <v/>
      </c>
      <c r="AS16" s="168" t="str">
        <f aca="false">IF(H16="","",IF(H16="-","-",IF(UPPER(H16)="AB","+",VLOOKUP(H16,'විෂය තොරතුරු'!$P$24:$Q$28,2))))</f>
        <v/>
      </c>
      <c r="AT16" s="168" t="str">
        <f aca="false">IF(I16="","",IF(I16="-","-",IF(UPPER(I16)="AB","+",VLOOKUP(I16,'විෂය තොරතුරු'!$P$24:$Q$28,2))))</f>
        <v/>
      </c>
      <c r="AU16" s="170" t="str">
        <f aca="false">IF(J16="","",IF(J16="-","-",IF(UPPER(J16)="AB","+",VLOOKUP(J16,'විෂය තොරතුරු'!$P$24:$Q$28,2))))</f>
        <v/>
      </c>
      <c r="AV16" s="171" t="str">
        <f aca="false">IF(K16="","",IF(K16="-","-",IF(UPPER(K16)="AB","+",VLOOKUP(K16,'විෂය තොරතුරු'!$P$24:$Q$28,2))))</f>
        <v/>
      </c>
      <c r="AW16" s="168" t="str">
        <f aca="false">IF(L16="","",IF(L16="-","-",IF(UPPER(L16)="AB","+",VLOOKUP(L16,'විෂය තොරතුරු'!$P$24:$Q$28,2))))</f>
        <v/>
      </c>
      <c r="AX16" s="168" t="str">
        <f aca="false">IF(M16="","",IF(M16="-","-",IF(UPPER(M16)="AB","+",VLOOKUP(M16,'විෂය තොරතුරු'!$P$24:$Q$28,2))))</f>
        <v/>
      </c>
      <c r="AY16" s="169" t="str">
        <f aca="false">IF(N16="","",IF(N16="-","-",IF(UPPER(N16)="AB","+",VLOOKUP(N16,'විෂය තොරතුරු'!$P$24:$Q$28,2))))</f>
        <v/>
      </c>
      <c r="AZ16" s="167" t="str">
        <f aca="false">IF(O16="","",IF(O16="-","-",IF(UPPER(O16)="AB","+",VLOOKUP(O16,'විෂය තොරතුරු'!$P$24:$Q$28,2))))</f>
        <v/>
      </c>
      <c r="BA16" s="168" t="str">
        <f aca="false">IF(P16="","",IF(P16="-","-",IF(UPPER(P16)="AB","+",VLOOKUP(P16,'විෂය තොරතුරු'!$P$24:$Q$28,2))))</f>
        <v/>
      </c>
      <c r="BB16" s="168" t="str">
        <f aca="false">IF(Q16="","",IF(Q16="-","-",IF(UPPER(Q16)="AB","+",VLOOKUP(Q16,'විෂය තොරතුරු'!$P$24:$Q$28,2))))</f>
        <v/>
      </c>
      <c r="BC16" s="168" t="str">
        <f aca="false">IF(R16="","",IF(R16="-","-",IF(UPPER(R16)="AB","+",VLOOKUP(R16,'විෂය තොරතුරු'!$P$24:$Q$28,2))))</f>
        <v/>
      </c>
      <c r="BD16" s="168" t="str">
        <f aca="false">IF(S16="","",IF(S16="-","-",IF(UPPER(S16)="AB","+",VLOOKUP(S16,'විෂය තොරතුරු'!$P$24:$Q$28,2))))</f>
        <v/>
      </c>
      <c r="BE16" s="168" t="str">
        <f aca="false">IF(T16="","",IF(T16="-","-",IF(UPPER(T16)="AB","+",VLOOKUP(T16,'විෂය තොරතුරු'!$P$24:$Q$28,2))))</f>
        <v/>
      </c>
      <c r="BF16" s="168" t="str">
        <f aca="false">IF(U16="","",IF(U16="-","-",IF(UPPER(U16)="AB","+",VLOOKUP(U16,'විෂය තොරතුරු'!$P$24:$Q$28,2))))</f>
        <v/>
      </c>
      <c r="BG16" s="170" t="str">
        <f aca="false">IF(V16="","",IF(V16="-","-",IF(UPPER(V16)="AB","+",VLOOKUP(V16,'විෂය තොරතුරු'!$P$24:$Q$28,2))))</f>
        <v/>
      </c>
      <c r="BH16" s="171" t="str">
        <f aca="false">IF(W16="","",IF(W16="-","-",IF(UPPER(W16)="AB","+",VLOOKUP(W16,'විෂය තොරතුරු'!$P$24:$Q$28,2))))</f>
        <v/>
      </c>
      <c r="BI16" s="168" t="str">
        <f aca="false">IF(X16="","",IF(X16="-","-",IF(UPPER(X16)="AB","+",VLOOKUP(X16,'විෂය තොරතුරු'!$P$24:$Q$28,2))))</f>
        <v/>
      </c>
      <c r="BJ16" s="168" t="str">
        <f aca="false">IF(Y16="","",IF(Y16="-","-",IF(UPPER(Y16)="AB","+",VLOOKUP(Y16,'විෂය තොරතුරු'!$P$24:$Q$28,2))))</f>
        <v/>
      </c>
      <c r="BK16" s="168" t="str">
        <f aca="false">IF(Z16="","",IF(Z16="-","-",IF(UPPER(Z16)="AB","+",VLOOKUP(Z16,'විෂය තොරතුරු'!$P$24:$Q$28,2))))</f>
        <v/>
      </c>
      <c r="BL16" s="168" t="str">
        <f aca="false">IF(AA16="","",IF(AA16="-","-",IF(UPPER(AA16)="AB","+",VLOOKUP(AA16,'විෂය තොරතුරු'!$P$24:$Q$28,2))))</f>
        <v/>
      </c>
      <c r="BM16" s="168" t="str">
        <f aca="false">IF(AB16="","",IF(AB16="-","-",IF(UPPER(AB16)="AB","+",VLOOKUP(AB16,'විෂය තොරතුරු'!$P$24:$Q$28,2))))</f>
        <v/>
      </c>
      <c r="BN16" s="168" t="str">
        <f aca="false">IF(AC16="","",IF(AC16="-","-",IF(UPPER(AC16)="AB","+",VLOOKUP(AC16,'විෂය තොරතුරු'!$P$24:$Q$28,2))))</f>
        <v/>
      </c>
      <c r="BO16" s="169" t="str">
        <f aca="false">IF(AD16="","",IF(AD16="-","-",IF(UPPER(AD16)="AB","+",VLOOKUP(AD16,'විෂය තොරතුරු'!$P$24:$Q$28,2))))</f>
        <v/>
      </c>
      <c r="BP16" s="171" t="str">
        <f aca="false">IF(AE16="","",IF(AE16="-","-",IF(UPPER(AE16)="AB","+",VLOOKUP(AE16,'විෂය තොරතුරු'!$P$24:$Q$28,2))))</f>
        <v/>
      </c>
      <c r="BQ16" s="168" t="str">
        <f aca="false">IF(AF16="","",IF(AF16="-","-",IF(UPPER(AF16)="AB","+",VLOOKUP(AF16,'විෂය තොරතුරු'!$P$24:$Q$28,2))))</f>
        <v/>
      </c>
      <c r="BR16" s="168" t="str">
        <f aca="false">IF(AG16="","",IF(AG16="-","-",IF(UPPER(AG16)="AB","+",VLOOKUP(AG16,'විෂය තොරතුරු'!$P$24:$Q$28,2))))</f>
        <v/>
      </c>
      <c r="BS16" s="168" t="str">
        <f aca="false">IF(AH16="","",IF(AH16="-","-",IF(UPPER(AH16)="AB","+",VLOOKUP(AH16,'විෂය තොරතුරු'!$P$24:$Q$28,2))))</f>
        <v/>
      </c>
      <c r="BT16" s="168" t="str">
        <f aca="false">IF(AI16="","",IF(AI16="-","-",IF(UPPER(AI16)="AB","+",VLOOKUP(AI16,'විෂය තොරතුරු'!$P$24:$Q$28,2))))</f>
        <v/>
      </c>
      <c r="BU16" s="168" t="str">
        <f aca="false">IF(AJ16="","",IF(AJ16="-","-",IF(UPPER(AJ16)="AB","+",VLOOKUP(AJ16,'විෂය තොරතුරු'!$P$24:$Q$28,2))))</f>
        <v/>
      </c>
      <c r="BV16" s="168" t="str">
        <f aca="false">IF(AK16="","",IF(AK16="-","-",IF(UPPER(AK16)="AB","+",VLOOKUP(AK16,'විෂය තොරතුරු'!$P$24:$Q$28,2))))</f>
        <v/>
      </c>
      <c r="BW16" s="169" t="str">
        <f aca="false">IF(AL16="","",IF(AL16="-","-",IF(UPPER(AL16)="AB","+",VLOOKUP(AL16,'විෂය තොරතුරු'!$P$24:$Q$28,2))))</f>
        <v/>
      </c>
      <c r="BX16" s="171" t="str">
        <f aca="false">IF($B16="","",COUNTIF($AP16:$BW16,"A"))</f>
        <v/>
      </c>
      <c r="BY16" s="168" t="str">
        <f aca="false">IF($B16="","",COUNTIF($AP16:$BW16,"B"))</f>
        <v/>
      </c>
      <c r="BZ16" s="168" t="str">
        <f aca="false">IF($B16="","",COUNTIF($AP16:$BW16,"C"))</f>
        <v/>
      </c>
      <c r="CA16" s="168" t="str">
        <f aca="false">IF($B16="","",COUNTIF($AP16:$BW16,"S"))</f>
        <v/>
      </c>
      <c r="CB16" s="169" t="str">
        <f aca="false">IF($B16="","",COUNTIF($AP16:$BW16,"W"))</f>
        <v/>
      </c>
      <c r="CC16" s="171" t="str">
        <f aca="false">IF(B16="","",SUM(BX16:CA16))</f>
        <v/>
      </c>
      <c r="CD16" s="169" t="str">
        <f aca="false">IF(B16="","",SUM(BX16:BZ16))</f>
        <v/>
      </c>
      <c r="CE16" s="172" t="str">
        <f aca="false">IF(B16="","",IF(AND(CC16&gt;=6,CD16&gt;=3,OR(E16&gt;=35,F16&gt;=35),L16&gt;=35),"6/3 සමත්",IF(AND(CC16&gt;=5,CD16&gt;=3,OR(E16&gt;=35,F16&gt;=35,L16&gt;=35)),"5/3 සමත්",IF(AND(CC16&gt;=4,CD16&gt;=1,OR(E16&gt;=20,F16&gt;=20,L16&gt;=20)),"සමත් කළ හැකි",IF(CB16=9,"W9","අසමත් ?")))))</f>
        <v/>
      </c>
      <c r="FK16" s="173" t="n">
        <v>2</v>
      </c>
      <c r="FL16" s="161" t="s">
        <v>45</v>
      </c>
      <c r="FM16" s="161"/>
      <c r="FN16" s="161" t="str">
        <f aca="false">IF(FM16="","-",(FM16/$M$95)*100)</f>
        <v>-</v>
      </c>
      <c r="FO16" s="165" t="n">
        <v>36</v>
      </c>
      <c r="FP16" s="165"/>
      <c r="FQ16" s="165" t="n">
        <v>40</v>
      </c>
      <c r="FR16" s="165" t="s">
        <v>18</v>
      </c>
      <c r="FS16" s="165"/>
      <c r="FT16" s="165"/>
      <c r="FU16" s="165" t="n">
        <v>56</v>
      </c>
      <c r="FV16" s="165" t="n">
        <v>21</v>
      </c>
      <c r="FW16" s="165" t="n">
        <v>48</v>
      </c>
      <c r="FX16" s="165" t="n">
        <v>65</v>
      </c>
      <c r="FY16" s="165" t="s">
        <v>18</v>
      </c>
      <c r="FZ16" s="165" t="n">
        <v>75</v>
      </c>
      <c r="GA16" s="165" t="s">
        <v>18</v>
      </c>
      <c r="GB16" s="165"/>
      <c r="GC16" s="165"/>
      <c r="GD16" s="165"/>
      <c r="GE16" s="165"/>
      <c r="GF16" s="165"/>
      <c r="GG16" s="165" t="n">
        <v>46</v>
      </c>
      <c r="GH16" s="165" t="s">
        <v>18</v>
      </c>
      <c r="GI16" s="165" t="s">
        <v>18</v>
      </c>
      <c r="GJ16" s="165"/>
      <c r="GK16" s="165"/>
      <c r="GL16" s="165" t="n">
        <v>25</v>
      </c>
      <c r="GM16" s="165"/>
      <c r="GN16" s="165"/>
      <c r="GO16" s="165" t="s">
        <v>18</v>
      </c>
      <c r="GP16" s="165" t="s">
        <v>18</v>
      </c>
      <c r="GQ16" s="165"/>
      <c r="GR16" s="165" t="s">
        <v>18</v>
      </c>
      <c r="GS16" s="165"/>
      <c r="GT16" s="165"/>
      <c r="GU16" s="165"/>
      <c r="GV16" s="174"/>
      <c r="GW16" s="167" t="n">
        <f aca="false">IF(FL16="","",SUM(FO16:GV16))</f>
        <v>412</v>
      </c>
      <c r="GX16" s="168" t="n">
        <f aca="false">IF(FL16="","",GW16/9)</f>
        <v>45.7777777777778</v>
      </c>
      <c r="GY16" s="169" t="n">
        <f aca="false">IF(FL16="","",IF(GW16=0,"-",RANK(GW16,$GW$15:$GW$64,0)))</f>
        <v>7</v>
      </c>
      <c r="GZ16" s="167" t="str">
        <f aca="false">IF(FO16="","",IF(FO16="-","-",IF(UPPER(FO16)="AB","+",VLOOKUP(FO16,'විෂය තොරතුරු'!$P$24:$Q$28,2))))</f>
        <v>S</v>
      </c>
      <c r="HA16" s="168" t="str">
        <f aca="false">IF(FP16="","",IF(FP16="-","-",IF(UPPER(FP16)="AB","+",VLOOKUP(FP16,'විෂය තොරතුරු'!$P$24:$Q$28,2))))</f>
        <v/>
      </c>
      <c r="HB16" s="168" t="str">
        <f aca="false">IF(FQ16="","",IF(FQ16="-","-",IF(UPPER(FQ16)="AB","+",VLOOKUP(FQ16,'විෂය තොරතුරු'!$P$24:$Q$28,2))))</f>
        <v>S</v>
      </c>
      <c r="HC16" s="168" t="str">
        <f aca="false">IF(FR16="","",IF(FR16="-","-",IF(UPPER(FR16)="AB","+",VLOOKUP(FR16,'විෂය තොරතුරු'!$P$24:$Q$28,2))))</f>
        <v>-</v>
      </c>
      <c r="HD16" s="168" t="str">
        <f aca="false">IF(FS16="","",IF(FS16="-","-",IF(UPPER(FS16)="AB","+",VLOOKUP(FS16,'විෂය තොරතුරු'!$P$24:$Q$28,2))))</f>
        <v/>
      </c>
      <c r="HE16" s="170" t="str">
        <f aca="false">IF(FT16="","",IF(FT16="-","-",IF(UPPER(FT16)="AB","+",VLOOKUP(FT16,'විෂය තොරතුරු'!$P$24:$Q$28,2))))</f>
        <v/>
      </c>
      <c r="HF16" s="171" t="str">
        <f aca="false">IF(FU16="","",IF(FU16="-","-",IF(UPPER(FU16)="AB","+",VLOOKUP(FU16,'විෂය තොරතුරු'!$P$24:$Q$28,2))))</f>
        <v>C</v>
      </c>
      <c r="HG16" s="168" t="str">
        <f aca="false">IF(FV16="","",IF(FV16="-","-",IF(UPPER(FV16)="AB","+",VLOOKUP(FV16,'විෂය තොරතුරු'!$P$24:$Q$28,2))))</f>
        <v>W</v>
      </c>
      <c r="HH16" s="168" t="str">
        <f aca="false">IF(FW16="","",IF(FW16="-","-",IF(UPPER(FW16)="AB","+",VLOOKUP(FW16,'විෂය තොරතුරු'!$P$24:$Q$28,2))))</f>
        <v>S</v>
      </c>
      <c r="HI16" s="169" t="str">
        <f aca="false">IF(FX16="","",IF(FX16="-","-",IF(UPPER(FX16)="AB","+",VLOOKUP(FX16,'විෂය තොරතුරු'!$P$24:$Q$28,2))))</f>
        <v>B</v>
      </c>
      <c r="HJ16" s="167" t="str">
        <f aca="false">IF(FY16="","",IF(FY16="-","-",IF(UPPER(FY16)="AB","+",VLOOKUP(FY16,'විෂය තොරතුරු'!$P$24:$Q$28,2))))</f>
        <v>-</v>
      </c>
      <c r="HK16" s="168" t="str">
        <f aca="false">IF(FZ16="","",IF(FZ16="-","-",IF(UPPER(FZ16)="AB","+",VLOOKUP(FZ16,'විෂය තොරතුරු'!$P$24:$Q$28,2))))</f>
        <v>A</v>
      </c>
      <c r="HL16" s="168" t="str">
        <f aca="false">IF(GA16="","",IF(GA16="-","-",IF(UPPER(GA16)="AB","+",VLOOKUP(GA16,'විෂය තොරතුරු'!$P$24:$Q$28,2))))</f>
        <v>-</v>
      </c>
      <c r="HM16" s="168" t="str">
        <f aca="false">IF(GB16="","",IF(GB16="-","-",IF(UPPER(GB16)="AB","+",VLOOKUP(GB16,'විෂය තොරතුරු'!$P$24:$Q$28,2))))</f>
        <v/>
      </c>
      <c r="HN16" s="168" t="str">
        <f aca="false">IF(GC16="","",IF(GC16="-","-",IF(UPPER(GC16)="AB","+",VLOOKUP(GC16,'විෂය තොරතුරු'!$P$24:$Q$28,2))))</f>
        <v/>
      </c>
      <c r="HO16" s="168" t="str">
        <f aca="false">IF(GD16="","",IF(GD16="-","-",IF(UPPER(GD16)="AB","+",VLOOKUP(GD16,'විෂය තොරතුරු'!$P$24:$Q$28,2))))</f>
        <v/>
      </c>
      <c r="HP16" s="168" t="str">
        <f aca="false">IF(GE16="","",IF(GE16="-","-",IF(UPPER(GE16)="AB","+",VLOOKUP(GE16,'විෂය තොරතුරු'!$P$24:$Q$28,2))))</f>
        <v/>
      </c>
      <c r="HQ16" s="170" t="str">
        <f aca="false">IF(GF16="","",IF(GF16="-","-",IF(UPPER(GF16)="AB","+",VLOOKUP(GF16,'විෂය තොරතුරු'!$P$24:$Q$28,2))))</f>
        <v/>
      </c>
      <c r="HR16" s="171" t="str">
        <f aca="false">IF(GG16="","",IF(GG16="-","-",IF(UPPER(GG16)="AB","+",VLOOKUP(GG16,'විෂය තොරතුරු'!$P$24:$Q$28,2))))</f>
        <v>S</v>
      </c>
      <c r="HS16" s="168" t="str">
        <f aca="false">IF(GH16="","",IF(GH16="-","-",IF(UPPER(GH16)="AB","+",VLOOKUP(GH16,'විෂය තොරතුරු'!$P$24:$Q$28,2))))</f>
        <v>-</v>
      </c>
      <c r="HT16" s="168" t="str">
        <f aca="false">IF(GI16="","",IF(GI16="-","-",IF(UPPER(GI16)="AB","+",VLOOKUP(GI16,'විෂය තොරතුරු'!$P$24:$Q$28,2))))</f>
        <v>-</v>
      </c>
      <c r="HU16" s="168" t="str">
        <f aca="false">IF(GJ16="","",IF(GJ16="-","-",IF(UPPER(GJ16)="AB","+",VLOOKUP(GJ16,'විෂය තොරතුරු'!$P$24:$Q$28,2))))</f>
        <v/>
      </c>
      <c r="HV16" s="168" t="str">
        <f aca="false">IF(GK16="","",IF(GK16="-","-",IF(UPPER(GK16)="AB","+",VLOOKUP(GK16,'විෂය තොරතුරු'!$P$24:$Q$28,2))))</f>
        <v/>
      </c>
      <c r="HW16" s="168" t="str">
        <f aca="false">IF(GL16="","",IF(GL16="-","-",IF(UPPER(GL16)="AB","+",VLOOKUP(GL16,'විෂය තොරතුරු'!$P$24:$Q$28,2))))</f>
        <v>W</v>
      </c>
      <c r="HX16" s="168" t="str">
        <f aca="false">IF(GM16="","",IF(GM16="-","-",IF(UPPER(GM16)="AB","+",VLOOKUP(GM16,'විෂය තොරතුරු'!$P$24:$Q$28,2))))</f>
        <v/>
      </c>
      <c r="HY16" s="169" t="str">
        <f aca="false">IF(GN16="","",IF(GN16="-","-",IF(UPPER(GN16)="AB","+",VLOOKUP(GN16,'විෂය තොරතුරු'!$P$24:$Q$28,2))))</f>
        <v/>
      </c>
      <c r="HZ16" s="171" t="str">
        <f aca="false">IF(GO16="","",IF(GO16="-","-",IF(UPPER(GO16)="AB","+",VLOOKUP(GO16,'විෂය තොරතුරු'!$P$24:$Q$28,2))))</f>
        <v>-</v>
      </c>
      <c r="IA16" s="168" t="str">
        <f aca="false">IF(GP16="","",IF(GP16="-","-",IF(UPPER(GP16)="AB","+",VLOOKUP(GP16,'විෂය තොරතුරු'!$P$24:$Q$28,2))))</f>
        <v>-</v>
      </c>
      <c r="IB16" s="168" t="str">
        <f aca="false">IF(GQ16="","",IF(GQ16="-","-",IF(UPPER(GQ16)="AB","+",VLOOKUP(GQ16,'විෂය තොරතුරු'!$P$24:$Q$28,2))))</f>
        <v/>
      </c>
      <c r="IC16" s="168" t="str">
        <f aca="false">IF(GR16="","",IF(GR16="-","-",IF(UPPER(GR16)="AB","+",VLOOKUP(GR16,'විෂය තොරතුරු'!$P$24:$Q$28,2))))</f>
        <v>-</v>
      </c>
      <c r="ID16" s="168" t="str">
        <f aca="false">IF(GS16="","",IF(GS16="-","-",IF(UPPER(GS16)="AB","+",VLOOKUP(GS16,'විෂය තොරතුරු'!$P$24:$Q$28,2))))</f>
        <v/>
      </c>
      <c r="IE16" s="168" t="str">
        <f aca="false">IF(GT16="","",IF(GT16="-","-",IF(UPPER(GT16)="AB","+",VLOOKUP(GT16,'විෂය තොරතුරු'!$P$24:$Q$28,2))))</f>
        <v/>
      </c>
      <c r="IF16" s="168" t="str">
        <f aca="false">IF(GU16="","",IF(GU16="-","-",IF(UPPER(GU16)="AB","+",VLOOKUP(GU16,'විෂය තොරතුරු'!$P$24:$Q$28,2))))</f>
        <v/>
      </c>
      <c r="IG16" s="169" t="str">
        <f aca="false">IF(GV16="","",IF(GV16="-","-",IF(UPPER(GV16)="AB","+",VLOOKUP(GV16,'විෂය තොරතුරු'!$P$24:$Q$28,2))))</f>
        <v/>
      </c>
      <c r="IH16" s="171" t="n">
        <f aca="false">IF($FL16="","",COUNTIF($GZ16:$IG16,"A"))</f>
        <v>1</v>
      </c>
      <c r="II16" s="171" t="n">
        <f aca="false">IF($FL16="","",COUNTIF($GZ16:$IG16,"B"))</f>
        <v>1</v>
      </c>
      <c r="IJ16" s="171" t="n">
        <f aca="false">IF($FL16="","",COUNTIF($GZ16:$IG16,"C"))</f>
        <v>1</v>
      </c>
      <c r="IK16" s="171" t="n">
        <f aca="false">IF($FL16="","",COUNTIF($GZ16:$IG16,"S"))</f>
        <v>4</v>
      </c>
      <c r="IL16" s="171" t="n">
        <f aca="false">IF($FL16="","",COUNTIF($GZ16:$IG16,"W"))</f>
        <v>2</v>
      </c>
      <c r="IM16" s="171" t="n">
        <f aca="false">IF(FL16="","",SUM(IH16:IK16))</f>
        <v>7</v>
      </c>
      <c r="IN16" s="169" t="n">
        <f aca="false">IF(FL16="","",SUM(IH16:IJ16))</f>
        <v>3</v>
      </c>
      <c r="IO16" s="172" t="str">
        <f aca="false">IF(FL16="","",IF(AND(IM16&gt;=6,IN16&gt;=3,OR(FO16&gt;=35,FP16&gt;=35),FV16&gt;=35),"6/3 සමත්",IF(AND(IM16&gt;=5,IN16&gt;=3,OR(FO16&gt;=35,FP16&gt;=35,FV16&gt;=35)),"5/3 සමත්",IF(AND(IM16&gt;=4,IN16&gt;=1,OR(FO16&gt;=20,FP16&gt;=20,FV16&gt;=20)),"සමත් කළ හැකි",IF(IL16=9,"W9","අසමත් ?")))))</f>
        <v>5/3 සමත්</v>
      </c>
    </row>
    <row r="17" customFormat="false" ht="13.8" hidden="false" customHeight="false" outlineLevel="0" collapsed="false">
      <c r="A17" s="160" t="n">
        <v>3</v>
      </c>
      <c r="B17" s="161"/>
      <c r="C17" s="161"/>
      <c r="D17" s="162"/>
      <c r="E17" s="183"/>
      <c r="F17" s="181"/>
      <c r="G17" s="183"/>
      <c r="H17" s="180"/>
      <c r="I17" s="180"/>
      <c r="J17" s="181"/>
      <c r="K17" s="183"/>
      <c r="L17" s="180"/>
      <c r="M17" s="180"/>
      <c r="N17" s="181"/>
      <c r="O17" s="183"/>
      <c r="P17" s="180"/>
      <c r="Q17" s="180"/>
      <c r="R17" s="180"/>
      <c r="S17" s="180"/>
      <c r="T17" s="180"/>
      <c r="U17" s="180"/>
      <c r="V17" s="181"/>
      <c r="W17" s="183"/>
      <c r="X17" s="180"/>
      <c r="Y17" s="180"/>
      <c r="Z17" s="180"/>
      <c r="AA17" s="180"/>
      <c r="AB17" s="180"/>
      <c r="AC17" s="180"/>
      <c r="AD17" s="181"/>
      <c r="AE17" s="183"/>
      <c r="AF17" s="180"/>
      <c r="AG17" s="180"/>
      <c r="AH17" s="180"/>
      <c r="AI17" s="180"/>
      <c r="AJ17" s="180"/>
      <c r="AK17" s="180"/>
      <c r="AL17" s="166"/>
      <c r="AM17" s="167" t="str">
        <f aca="false">IF(B17="","",SUM(E17:AL17))</f>
        <v/>
      </c>
      <c r="AN17" s="168" t="str">
        <f aca="false">IF(B17="","",AM17/9)</f>
        <v/>
      </c>
      <c r="AO17" s="169" t="str">
        <f aca="false">IF(B17="","",IF(AM17=0,"-",RANK(AM17,$AM$15:$AM$64,0)))</f>
        <v/>
      </c>
      <c r="AP17" s="167" t="str">
        <f aca="false">IF(E17="","",IF(E17="-","-",IF(UPPER(E17)="AB","+",VLOOKUP(E17,'විෂය තොරතුරු'!$P$24:$Q$28,2))))</f>
        <v/>
      </c>
      <c r="AQ17" s="168" t="str">
        <f aca="false">IF(F17="","",IF(F17="-","-",IF(UPPER(F17)="AB","+",VLOOKUP(F17,'විෂය තොරතුරු'!$P$24:$Q$28,2))))</f>
        <v/>
      </c>
      <c r="AR17" s="168" t="str">
        <f aca="false">IF(G17="","",IF(G17="-","-",IF(UPPER(G17)="AB","+",VLOOKUP(G17,'විෂය තොරතුරු'!$P$24:$Q$28,2))))</f>
        <v/>
      </c>
      <c r="AS17" s="168" t="str">
        <f aca="false">IF(H17="","",IF(H17="-","-",IF(UPPER(H17)="AB","+",VLOOKUP(H17,'විෂය තොරතුරු'!$P$24:$Q$28,2))))</f>
        <v/>
      </c>
      <c r="AT17" s="168" t="str">
        <f aca="false">IF(I17="","",IF(I17="-","-",IF(UPPER(I17)="AB","+",VLOOKUP(I17,'විෂය තොරතුරු'!$P$24:$Q$28,2))))</f>
        <v/>
      </c>
      <c r="AU17" s="170" t="str">
        <f aca="false">IF(J17="","",IF(J17="-","-",IF(UPPER(J17)="AB","+",VLOOKUP(J17,'විෂය තොරතුරු'!$P$24:$Q$28,2))))</f>
        <v/>
      </c>
      <c r="AV17" s="171" t="str">
        <f aca="false">IF(K17="","",IF(K17="-","-",IF(UPPER(K17)="AB","+",VLOOKUP(K17,'විෂය තොරතුරු'!$P$24:$Q$28,2))))</f>
        <v/>
      </c>
      <c r="AW17" s="168" t="str">
        <f aca="false">IF(L17="","",IF(L17="-","-",IF(UPPER(L17)="AB","+",VLOOKUP(L17,'විෂය තොරතුරු'!$P$24:$Q$28,2))))</f>
        <v/>
      </c>
      <c r="AX17" s="168" t="str">
        <f aca="false">IF(M17="","",IF(M17="-","-",IF(UPPER(M17)="AB","+",VLOOKUP(M17,'විෂය තොරතුරු'!$P$24:$Q$28,2))))</f>
        <v/>
      </c>
      <c r="AY17" s="169" t="str">
        <f aca="false">IF(N17="","",IF(N17="-","-",IF(UPPER(N17)="AB","+",VLOOKUP(N17,'විෂය තොරතුරු'!$P$24:$Q$28,2))))</f>
        <v/>
      </c>
      <c r="AZ17" s="167" t="str">
        <f aca="false">IF(O17="","",IF(O17="-","-",IF(UPPER(O17)="AB","+",VLOOKUP(O17,'විෂය තොරතුරු'!$P$24:$Q$28,2))))</f>
        <v/>
      </c>
      <c r="BA17" s="168" t="str">
        <f aca="false">IF(P17="","",IF(P17="-","-",IF(UPPER(P17)="AB","+",VLOOKUP(P17,'විෂය තොරතුරු'!$P$24:$Q$28,2))))</f>
        <v/>
      </c>
      <c r="BB17" s="168" t="str">
        <f aca="false">IF(Q17="","",IF(Q17="-","-",IF(UPPER(Q17)="AB","+",VLOOKUP(Q17,'විෂය තොරතුරු'!$P$24:$Q$28,2))))</f>
        <v/>
      </c>
      <c r="BC17" s="168" t="str">
        <f aca="false">IF(R17="","",IF(R17="-","-",IF(UPPER(R17)="AB","+",VLOOKUP(R17,'විෂය තොරතුරු'!$P$24:$Q$28,2))))</f>
        <v/>
      </c>
      <c r="BD17" s="168" t="str">
        <f aca="false">IF(S17="","",IF(S17="-","-",IF(UPPER(S17)="AB","+",VLOOKUP(S17,'විෂය තොරතුරු'!$P$24:$Q$28,2))))</f>
        <v/>
      </c>
      <c r="BE17" s="168" t="str">
        <f aca="false">IF(T17="","",IF(T17="-","-",IF(UPPER(T17)="AB","+",VLOOKUP(T17,'විෂය තොරතුරු'!$P$24:$Q$28,2))))</f>
        <v/>
      </c>
      <c r="BF17" s="168" t="str">
        <f aca="false">IF(U17="","",IF(U17="-","-",IF(UPPER(U17)="AB","+",VLOOKUP(U17,'විෂය තොරතුරු'!$P$24:$Q$28,2))))</f>
        <v/>
      </c>
      <c r="BG17" s="170" t="str">
        <f aca="false">IF(V17="","",IF(V17="-","-",IF(UPPER(V17)="AB","+",VLOOKUP(V17,'විෂය තොරතුරු'!$P$24:$Q$28,2))))</f>
        <v/>
      </c>
      <c r="BH17" s="171" t="str">
        <f aca="false">IF(W17="","",IF(W17="-","-",IF(UPPER(W17)="AB","+",VLOOKUP(W17,'විෂය තොරතුරු'!$P$24:$Q$28,2))))</f>
        <v/>
      </c>
      <c r="BI17" s="168" t="str">
        <f aca="false">IF(X17="","",IF(X17="-","-",IF(UPPER(X17)="AB","+",VLOOKUP(X17,'විෂය තොරතුරු'!$P$24:$Q$28,2))))</f>
        <v/>
      </c>
      <c r="BJ17" s="168" t="str">
        <f aca="false">IF(Y17="","",IF(Y17="-","-",IF(UPPER(Y17)="AB","+",VLOOKUP(Y17,'විෂය තොරතුරු'!$P$24:$Q$28,2))))</f>
        <v/>
      </c>
      <c r="BK17" s="168" t="str">
        <f aca="false">IF(Z17="","",IF(Z17="-","-",IF(UPPER(Z17)="AB","+",VLOOKUP(Z17,'විෂය තොරතුරු'!$P$24:$Q$28,2))))</f>
        <v/>
      </c>
      <c r="BL17" s="168" t="str">
        <f aca="false">IF(AA17="","",IF(AA17="-","-",IF(UPPER(AA17)="AB","+",VLOOKUP(AA17,'විෂය තොරතුරු'!$P$24:$Q$28,2))))</f>
        <v/>
      </c>
      <c r="BM17" s="168" t="str">
        <f aca="false">IF(AB17="","",IF(AB17="-","-",IF(UPPER(AB17)="AB","+",VLOOKUP(AB17,'විෂය තොරතුරු'!$P$24:$Q$28,2))))</f>
        <v/>
      </c>
      <c r="BN17" s="168" t="str">
        <f aca="false">IF(AC17="","",IF(AC17="-","-",IF(UPPER(AC17)="AB","+",VLOOKUP(AC17,'විෂය තොරතුරු'!$P$24:$Q$28,2))))</f>
        <v/>
      </c>
      <c r="BO17" s="169" t="str">
        <f aca="false">IF(AD17="","",IF(AD17="-","-",IF(UPPER(AD17)="AB","+",VLOOKUP(AD17,'විෂය තොරතුරු'!$P$24:$Q$28,2))))</f>
        <v/>
      </c>
      <c r="BP17" s="171" t="str">
        <f aca="false">IF(AE17="","",IF(AE17="-","-",IF(UPPER(AE17)="AB","+",VLOOKUP(AE17,'විෂය තොරතුරු'!$P$24:$Q$28,2))))</f>
        <v/>
      </c>
      <c r="BQ17" s="168" t="str">
        <f aca="false">IF(AF17="","",IF(AF17="-","-",IF(UPPER(AF17)="AB","+",VLOOKUP(AF17,'විෂය තොරතුරු'!$P$24:$Q$28,2))))</f>
        <v/>
      </c>
      <c r="BR17" s="168" t="str">
        <f aca="false">IF(AG17="","",IF(AG17="-","-",IF(UPPER(AG17)="AB","+",VLOOKUP(AG17,'විෂය තොරතුරු'!$P$24:$Q$28,2))))</f>
        <v/>
      </c>
      <c r="BS17" s="168" t="str">
        <f aca="false">IF(AH17="","",IF(AH17="-","-",IF(UPPER(AH17)="AB","+",VLOOKUP(AH17,'විෂය තොරතුරු'!$P$24:$Q$28,2))))</f>
        <v/>
      </c>
      <c r="BT17" s="168" t="str">
        <f aca="false">IF(AI17="","",IF(AI17="-","-",IF(UPPER(AI17)="AB","+",VLOOKUP(AI17,'විෂය තොරතුරු'!$P$24:$Q$28,2))))</f>
        <v/>
      </c>
      <c r="BU17" s="168" t="str">
        <f aca="false">IF(AJ17="","",IF(AJ17="-","-",IF(UPPER(AJ17)="AB","+",VLOOKUP(AJ17,'විෂය තොරතුරු'!$P$24:$Q$28,2))))</f>
        <v/>
      </c>
      <c r="BV17" s="168" t="str">
        <f aca="false">IF(AK17="","",IF(AK17="-","-",IF(UPPER(AK17)="AB","+",VLOOKUP(AK17,'විෂය තොරතුරු'!$P$24:$Q$28,2))))</f>
        <v/>
      </c>
      <c r="BW17" s="169" t="str">
        <f aca="false">IF(AL17="","",IF(AL17="-","-",IF(UPPER(AL17)="AB","+",VLOOKUP(AL17,'විෂය තොරතුරු'!$P$24:$Q$28,2))))</f>
        <v/>
      </c>
      <c r="BX17" s="171" t="str">
        <f aca="false">IF($B17="","",COUNTIF($AP17:$BW17,"A"))</f>
        <v/>
      </c>
      <c r="BY17" s="168" t="str">
        <f aca="false">IF($B17="","",COUNTIF($AP17:$BW17,"B"))</f>
        <v/>
      </c>
      <c r="BZ17" s="168" t="str">
        <f aca="false">IF($B17="","",COUNTIF($AP17:$BW17,"C"))</f>
        <v/>
      </c>
      <c r="CA17" s="168" t="str">
        <f aca="false">IF($B17="","",COUNTIF($AP17:$BW17,"S"))</f>
        <v/>
      </c>
      <c r="CB17" s="169" t="str">
        <f aca="false">IF($B17="","",COUNTIF($AP17:$BW17,"W"))</f>
        <v/>
      </c>
      <c r="CC17" s="171" t="str">
        <f aca="false">IF(B17="","",SUM(BX17:CA17))</f>
        <v/>
      </c>
      <c r="CD17" s="169" t="str">
        <f aca="false">IF(B17="","",SUM(BX17:BZ17))</f>
        <v/>
      </c>
      <c r="CE17" s="172" t="str">
        <f aca="false">IF(B17="","",IF(AND(CC17&gt;=6,CD17&gt;=3,OR(E17&gt;=35,F17&gt;=35),L17&gt;=35),"6/3 සමත්",IF(AND(CC17&gt;=5,CD17&gt;=3,OR(E17&gt;=35,F17&gt;=35,L17&gt;=35)),"5/3 සමත්",IF(AND(CC17&gt;=4,CD17&gt;=1,OR(E17&gt;=20,F17&gt;=20,L17&gt;=20)),"සමත් කළ හැකි",IF(CB17=9,"W9","අසමත් ?")))))</f>
        <v/>
      </c>
      <c r="FK17" s="173" t="n">
        <v>3</v>
      </c>
      <c r="FL17" s="161" t="s">
        <v>46</v>
      </c>
      <c r="FM17" s="161"/>
      <c r="FN17" s="161" t="str">
        <f aca="false">IF(FM17="","-",(FM17/$M$95)*100)</f>
        <v>-</v>
      </c>
      <c r="FO17" s="165" t="n">
        <v>17</v>
      </c>
      <c r="FP17" s="165"/>
      <c r="FQ17" s="165" t="n">
        <v>45</v>
      </c>
      <c r="FR17" s="165" t="s">
        <v>18</v>
      </c>
      <c r="FS17" s="165"/>
      <c r="FT17" s="165"/>
      <c r="FU17" s="165" t="n">
        <v>56</v>
      </c>
      <c r="FV17" s="165" t="n">
        <v>35</v>
      </c>
      <c r="FW17" s="165" t="n">
        <v>58</v>
      </c>
      <c r="FX17" s="165" t="s">
        <v>18</v>
      </c>
      <c r="FY17" s="165" t="s">
        <v>18</v>
      </c>
      <c r="FZ17" s="165" t="s">
        <v>18</v>
      </c>
      <c r="GA17" s="165" t="n">
        <v>53</v>
      </c>
      <c r="GB17" s="165"/>
      <c r="GC17" s="165"/>
      <c r="GD17" s="165"/>
      <c r="GE17" s="165"/>
      <c r="GF17" s="165"/>
      <c r="GG17" s="165" t="s">
        <v>18</v>
      </c>
      <c r="GH17" s="165" t="s">
        <v>18</v>
      </c>
      <c r="GI17" s="165" t="n">
        <v>39</v>
      </c>
      <c r="GJ17" s="165"/>
      <c r="GK17" s="165"/>
      <c r="GL17" s="165" t="s">
        <v>18</v>
      </c>
      <c r="GM17" s="165"/>
      <c r="GN17" s="165"/>
      <c r="GO17" s="165" t="s">
        <v>18</v>
      </c>
      <c r="GP17" s="165" t="s">
        <v>18</v>
      </c>
      <c r="GQ17" s="165"/>
      <c r="GR17" s="165" t="n">
        <v>52</v>
      </c>
      <c r="GS17" s="165"/>
      <c r="GT17" s="165"/>
      <c r="GU17" s="165"/>
      <c r="GV17" s="174"/>
      <c r="GW17" s="167" t="n">
        <f aca="false">IF(FL17="","",SUM(FO17:GV17))</f>
        <v>355</v>
      </c>
      <c r="GX17" s="168" t="n">
        <f aca="false">IF(FL17="","",GW17/9)</f>
        <v>39.4444444444444</v>
      </c>
      <c r="GY17" s="169" t="n">
        <f aca="false">IF(FL17="","",IF(GW17=0,"-",RANK(GW17,$GW$15:$GW$64,0)))</f>
        <v>13</v>
      </c>
      <c r="GZ17" s="167" t="str">
        <f aca="false">IF(FO17="","",IF(FO17="-","-",IF(UPPER(FO17)="AB","+",VLOOKUP(FO17,'විෂය තොරතුරු'!$P$24:$Q$28,2))))</f>
        <v>W</v>
      </c>
      <c r="HA17" s="168" t="str">
        <f aca="false">IF(FP17="","",IF(FP17="-","-",IF(UPPER(FP17)="AB","+",VLOOKUP(FP17,'විෂය තොරතුරු'!$P$24:$Q$28,2))))</f>
        <v/>
      </c>
      <c r="HB17" s="168" t="str">
        <f aca="false">IF(FQ17="","",IF(FQ17="-","-",IF(UPPER(FQ17)="AB","+",VLOOKUP(FQ17,'විෂය තොරතුරු'!$P$24:$Q$28,2))))</f>
        <v>S</v>
      </c>
      <c r="HC17" s="168" t="str">
        <f aca="false">IF(FR17="","",IF(FR17="-","-",IF(UPPER(FR17)="AB","+",VLOOKUP(FR17,'විෂය තොරතුරු'!$P$24:$Q$28,2))))</f>
        <v>-</v>
      </c>
      <c r="HD17" s="168" t="str">
        <f aca="false">IF(FS17="","",IF(FS17="-","-",IF(UPPER(FS17)="AB","+",VLOOKUP(FS17,'විෂය තොරතුරු'!$P$24:$Q$28,2))))</f>
        <v/>
      </c>
      <c r="HE17" s="170" t="str">
        <f aca="false">IF(FT17="","",IF(FT17="-","-",IF(UPPER(FT17)="AB","+",VLOOKUP(FT17,'විෂය තොරතුරු'!$P$24:$Q$28,2))))</f>
        <v/>
      </c>
      <c r="HF17" s="171" t="str">
        <f aca="false">IF(FU17="","",IF(FU17="-","-",IF(UPPER(FU17)="AB","+",VLOOKUP(FU17,'විෂය තොරතුරු'!$P$24:$Q$28,2))))</f>
        <v>C</v>
      </c>
      <c r="HG17" s="168" t="str">
        <f aca="false">IF(FV17="","",IF(FV17="-","-",IF(UPPER(FV17)="AB","+",VLOOKUP(FV17,'විෂය තොරතුරු'!$P$24:$Q$28,2))))</f>
        <v>S</v>
      </c>
      <c r="HH17" s="168" t="str">
        <f aca="false">IF(FW17="","",IF(FW17="-","-",IF(UPPER(FW17)="AB","+",VLOOKUP(FW17,'විෂය තොරතුරු'!$P$24:$Q$28,2))))</f>
        <v>C</v>
      </c>
      <c r="HI17" s="169" t="str">
        <f aca="false">IF(FX17="","",IF(FX17="-","-",IF(UPPER(FX17)="AB","+",VLOOKUP(FX17,'විෂය තොරතුරු'!$P$24:$Q$28,2))))</f>
        <v>-</v>
      </c>
      <c r="HJ17" s="167" t="str">
        <f aca="false">IF(FY17="","",IF(FY17="-","-",IF(UPPER(FY17)="AB","+",VLOOKUP(FY17,'විෂය තොරතුරු'!$P$24:$Q$28,2))))</f>
        <v>-</v>
      </c>
      <c r="HK17" s="168" t="str">
        <f aca="false">IF(FZ17="","",IF(FZ17="-","-",IF(UPPER(FZ17)="AB","+",VLOOKUP(FZ17,'විෂය තොරතුරු'!$P$24:$Q$28,2))))</f>
        <v>-</v>
      </c>
      <c r="HL17" s="168" t="str">
        <f aca="false">IF(GA17="","",IF(GA17="-","-",IF(UPPER(GA17)="AB","+",VLOOKUP(GA17,'විෂය තොරතුරු'!$P$24:$Q$28,2))))</f>
        <v>C</v>
      </c>
      <c r="HM17" s="168" t="str">
        <f aca="false">IF(GB17="","",IF(GB17="-","-",IF(UPPER(GB17)="AB","+",VLOOKUP(GB17,'විෂය තොරතුරු'!$P$24:$Q$28,2))))</f>
        <v/>
      </c>
      <c r="HN17" s="168" t="str">
        <f aca="false">IF(GC17="","",IF(GC17="-","-",IF(UPPER(GC17)="AB","+",VLOOKUP(GC17,'විෂය තොරතුරු'!$P$24:$Q$28,2))))</f>
        <v/>
      </c>
      <c r="HO17" s="168" t="str">
        <f aca="false">IF(GD17="","",IF(GD17="-","-",IF(UPPER(GD17)="AB","+",VLOOKUP(GD17,'විෂය තොරතුරු'!$P$24:$Q$28,2))))</f>
        <v/>
      </c>
      <c r="HP17" s="168" t="str">
        <f aca="false">IF(GE17="","",IF(GE17="-","-",IF(UPPER(GE17)="AB","+",VLOOKUP(GE17,'විෂය තොරතුරු'!$P$24:$Q$28,2))))</f>
        <v/>
      </c>
      <c r="HQ17" s="170" t="str">
        <f aca="false">IF(GF17="","",IF(GF17="-","-",IF(UPPER(GF17)="AB","+",VLOOKUP(GF17,'විෂය තොරතුරු'!$P$24:$Q$28,2))))</f>
        <v/>
      </c>
      <c r="HR17" s="171" t="str">
        <f aca="false">IF(GG17="","",IF(GG17="-","-",IF(UPPER(GG17)="AB","+",VLOOKUP(GG17,'විෂය තොරතුරු'!$P$24:$Q$28,2))))</f>
        <v>-</v>
      </c>
      <c r="HS17" s="168" t="str">
        <f aca="false">IF(GH17="","",IF(GH17="-","-",IF(UPPER(GH17)="AB","+",VLOOKUP(GH17,'විෂය තොරතුරු'!$P$24:$Q$28,2))))</f>
        <v>-</v>
      </c>
      <c r="HT17" s="168" t="str">
        <f aca="false">IF(GI17="","",IF(GI17="-","-",IF(UPPER(GI17)="AB","+",VLOOKUP(GI17,'විෂය තොරතුරු'!$P$24:$Q$28,2))))</f>
        <v>S</v>
      </c>
      <c r="HU17" s="168" t="str">
        <f aca="false">IF(GJ17="","",IF(GJ17="-","-",IF(UPPER(GJ17)="AB","+",VLOOKUP(GJ17,'විෂය තොරතුරු'!$P$24:$Q$28,2))))</f>
        <v/>
      </c>
      <c r="HV17" s="168" t="str">
        <f aca="false">IF(GK17="","",IF(GK17="-","-",IF(UPPER(GK17)="AB","+",VLOOKUP(GK17,'විෂය තොරතුරු'!$P$24:$Q$28,2))))</f>
        <v/>
      </c>
      <c r="HW17" s="168" t="str">
        <f aca="false">IF(GL17="","",IF(GL17="-","-",IF(UPPER(GL17)="AB","+",VLOOKUP(GL17,'විෂය තොරතුරු'!$P$24:$Q$28,2))))</f>
        <v>-</v>
      </c>
      <c r="HX17" s="168" t="str">
        <f aca="false">IF(GM17="","",IF(GM17="-","-",IF(UPPER(GM17)="AB","+",VLOOKUP(GM17,'විෂය තොරතුරු'!$P$24:$Q$28,2))))</f>
        <v/>
      </c>
      <c r="HY17" s="169" t="str">
        <f aca="false">IF(GN17="","",IF(GN17="-","-",IF(UPPER(GN17)="AB","+",VLOOKUP(GN17,'විෂය තොරතුරු'!$P$24:$Q$28,2))))</f>
        <v/>
      </c>
      <c r="HZ17" s="171" t="str">
        <f aca="false">IF(GO17="","",IF(GO17="-","-",IF(UPPER(GO17)="AB","+",VLOOKUP(GO17,'විෂය තොරතුරු'!$P$24:$Q$28,2))))</f>
        <v>-</v>
      </c>
      <c r="IA17" s="168" t="str">
        <f aca="false">IF(GP17="","",IF(GP17="-","-",IF(UPPER(GP17)="AB","+",VLOOKUP(GP17,'විෂය තොරතුරු'!$P$24:$Q$28,2))))</f>
        <v>-</v>
      </c>
      <c r="IB17" s="168" t="str">
        <f aca="false">IF(GQ17="","",IF(GQ17="-","-",IF(UPPER(GQ17)="AB","+",VLOOKUP(GQ17,'විෂය තොරතුරු'!$P$24:$Q$28,2))))</f>
        <v/>
      </c>
      <c r="IC17" s="168" t="str">
        <f aca="false">IF(GR17="","",IF(GR17="-","-",IF(UPPER(GR17)="AB","+",VLOOKUP(GR17,'විෂය තොරතුරු'!$P$24:$Q$28,2))))</f>
        <v>C</v>
      </c>
      <c r="ID17" s="168" t="str">
        <f aca="false">IF(GS17="","",IF(GS17="-","-",IF(UPPER(GS17)="AB","+",VLOOKUP(GS17,'විෂය තොරතුරු'!$P$24:$Q$28,2))))</f>
        <v/>
      </c>
      <c r="IE17" s="168" t="str">
        <f aca="false">IF(GT17="","",IF(GT17="-","-",IF(UPPER(GT17)="AB","+",VLOOKUP(GT17,'විෂය තොරතුරු'!$P$24:$Q$28,2))))</f>
        <v/>
      </c>
      <c r="IF17" s="168" t="str">
        <f aca="false">IF(GU17="","",IF(GU17="-","-",IF(UPPER(GU17)="AB","+",VLOOKUP(GU17,'විෂය තොරතුරු'!$P$24:$Q$28,2))))</f>
        <v/>
      </c>
      <c r="IG17" s="169" t="str">
        <f aca="false">IF(GV17="","",IF(GV17="-","-",IF(UPPER(GV17)="AB","+",VLOOKUP(GV17,'විෂය තොරතුරු'!$P$24:$Q$28,2))))</f>
        <v/>
      </c>
      <c r="IH17" s="171" t="n">
        <f aca="false">IF($FL17="","",COUNTIF($GZ17:$IG17,"A"))</f>
        <v>0</v>
      </c>
      <c r="II17" s="171" t="n">
        <f aca="false">IF($FL17="","",COUNTIF($GZ17:$IG17,"B"))</f>
        <v>0</v>
      </c>
      <c r="IJ17" s="171" t="n">
        <f aca="false">IF($FL17="","",COUNTIF($GZ17:$IG17,"C"))</f>
        <v>4</v>
      </c>
      <c r="IK17" s="171" t="n">
        <f aca="false">IF($FL17="","",COUNTIF($GZ17:$IG17,"S"))</f>
        <v>3</v>
      </c>
      <c r="IL17" s="171" t="n">
        <f aca="false">IF($FL17="","",COUNTIF($GZ17:$IG17,"W"))</f>
        <v>1</v>
      </c>
      <c r="IM17" s="171" t="n">
        <f aca="false">IF(FL17="","",SUM(IH17:IK17))</f>
        <v>7</v>
      </c>
      <c r="IN17" s="169" t="n">
        <f aca="false">IF(FL17="","",SUM(IH17:IJ17))</f>
        <v>4</v>
      </c>
      <c r="IO17" s="172" t="str">
        <f aca="false">IF(FL17="","",IF(AND(IM17&gt;=6,IN17&gt;=3,OR(FO17&gt;=35,FP17&gt;=35),FV17&gt;=35),"6/3 සමත්",IF(AND(IM17&gt;=5,IN17&gt;=3,OR(FO17&gt;=35,FP17&gt;=35,FV17&gt;=35)),"5/3 සමත්",IF(AND(IM17&gt;=4,IN17&gt;=1,OR(FO17&gt;=20,FP17&gt;=20,FV17&gt;=20)),"සමත් කළ හැකි",IF(IL17=9,"W9","අසමත් ?")))))</f>
        <v>5/3 සමත්</v>
      </c>
    </row>
    <row r="18" customFormat="false" ht="13.8" hidden="false" customHeight="false" outlineLevel="0" collapsed="false">
      <c r="A18" s="160" t="n">
        <v>4</v>
      </c>
      <c r="B18" s="161"/>
      <c r="C18" s="161"/>
      <c r="D18" s="162"/>
      <c r="E18" s="183"/>
      <c r="F18" s="181"/>
      <c r="G18" s="183"/>
      <c r="H18" s="180"/>
      <c r="I18" s="180"/>
      <c r="J18" s="181"/>
      <c r="K18" s="183"/>
      <c r="L18" s="180"/>
      <c r="M18" s="180"/>
      <c r="N18" s="181"/>
      <c r="O18" s="183"/>
      <c r="P18" s="180"/>
      <c r="Q18" s="180"/>
      <c r="R18" s="180"/>
      <c r="S18" s="180"/>
      <c r="T18" s="180"/>
      <c r="U18" s="180"/>
      <c r="V18" s="181"/>
      <c r="W18" s="183"/>
      <c r="X18" s="180"/>
      <c r="Y18" s="180"/>
      <c r="Z18" s="180"/>
      <c r="AA18" s="180"/>
      <c r="AB18" s="180"/>
      <c r="AC18" s="180"/>
      <c r="AD18" s="181"/>
      <c r="AE18" s="183"/>
      <c r="AF18" s="180"/>
      <c r="AG18" s="180"/>
      <c r="AH18" s="180"/>
      <c r="AI18" s="180"/>
      <c r="AJ18" s="180"/>
      <c r="AK18" s="180"/>
      <c r="AL18" s="166"/>
      <c r="AM18" s="167" t="str">
        <f aca="false">IF(B18="","",SUM(E18:AL18))</f>
        <v/>
      </c>
      <c r="AN18" s="168" t="str">
        <f aca="false">IF(B18="","",AM18/9)</f>
        <v/>
      </c>
      <c r="AO18" s="169" t="str">
        <f aca="false">IF(B18="","",IF(AM18=0,"-",RANK(AM18,$AM$15:$AM$64,0)))</f>
        <v/>
      </c>
      <c r="AP18" s="167" t="str">
        <f aca="false">IF(E18="","",IF(E18="-","-",IF(UPPER(E18)="AB","+",VLOOKUP(E18,'විෂය තොරතුරු'!$P$24:$Q$28,2))))</f>
        <v/>
      </c>
      <c r="AQ18" s="168" t="str">
        <f aca="false">IF(F18="","",IF(F18="-","-",IF(UPPER(F18)="AB","+",VLOOKUP(F18,'විෂය තොරතුරු'!$P$24:$Q$28,2))))</f>
        <v/>
      </c>
      <c r="AR18" s="168" t="str">
        <f aca="false">IF(G18="","",IF(G18="-","-",IF(UPPER(G18)="AB","+",VLOOKUP(G18,'විෂය තොරතුරු'!$P$24:$Q$28,2))))</f>
        <v/>
      </c>
      <c r="AS18" s="168" t="str">
        <f aca="false">IF(H18="","",IF(H18="-","-",IF(UPPER(H18)="AB","+",VLOOKUP(H18,'විෂය තොරතුරු'!$P$24:$Q$28,2))))</f>
        <v/>
      </c>
      <c r="AT18" s="168" t="str">
        <f aca="false">IF(I18="","",IF(I18="-","-",IF(UPPER(I18)="AB","+",VLOOKUP(I18,'විෂය තොරතුරු'!$P$24:$Q$28,2))))</f>
        <v/>
      </c>
      <c r="AU18" s="170" t="str">
        <f aca="false">IF(J18="","",IF(J18="-","-",IF(UPPER(J18)="AB","+",VLOOKUP(J18,'විෂය තොරතුරු'!$P$24:$Q$28,2))))</f>
        <v/>
      </c>
      <c r="AV18" s="171" t="str">
        <f aca="false">IF(K18="","",IF(K18="-","-",IF(UPPER(K18)="AB","+",VLOOKUP(K18,'විෂය තොරතුරු'!$P$24:$Q$28,2))))</f>
        <v/>
      </c>
      <c r="AW18" s="168" t="str">
        <f aca="false">IF(L18="","",IF(L18="-","-",IF(UPPER(L18)="AB","+",VLOOKUP(L18,'විෂය තොරතුරු'!$P$24:$Q$28,2))))</f>
        <v/>
      </c>
      <c r="AX18" s="168" t="str">
        <f aca="false">IF(M18="","",IF(M18="-","-",IF(UPPER(M18)="AB","+",VLOOKUP(M18,'විෂය තොරතුරු'!$P$24:$Q$28,2))))</f>
        <v/>
      </c>
      <c r="AY18" s="169" t="str">
        <f aca="false">IF(N18="","",IF(N18="-","-",IF(UPPER(N18)="AB","+",VLOOKUP(N18,'විෂය තොරතුරු'!$P$24:$Q$28,2))))</f>
        <v/>
      </c>
      <c r="AZ18" s="167" t="str">
        <f aca="false">IF(O18="","",IF(O18="-","-",IF(UPPER(O18)="AB","+",VLOOKUP(O18,'විෂය තොරතුරු'!$P$24:$Q$28,2))))</f>
        <v/>
      </c>
      <c r="BA18" s="168" t="str">
        <f aca="false">IF(P18="","",IF(P18="-","-",IF(UPPER(P18)="AB","+",VLOOKUP(P18,'විෂය තොරතුරු'!$P$24:$Q$28,2))))</f>
        <v/>
      </c>
      <c r="BB18" s="168" t="str">
        <f aca="false">IF(Q18="","",IF(Q18="-","-",IF(UPPER(Q18)="AB","+",VLOOKUP(Q18,'විෂය තොරතුරු'!$P$24:$Q$28,2))))</f>
        <v/>
      </c>
      <c r="BC18" s="168" t="str">
        <f aca="false">IF(R18="","",IF(R18="-","-",IF(UPPER(R18)="AB","+",VLOOKUP(R18,'විෂය තොරතුරු'!$P$24:$Q$28,2))))</f>
        <v/>
      </c>
      <c r="BD18" s="168" t="str">
        <f aca="false">IF(S18="","",IF(S18="-","-",IF(UPPER(S18)="AB","+",VLOOKUP(S18,'විෂය තොරතුරු'!$P$24:$Q$28,2))))</f>
        <v/>
      </c>
      <c r="BE18" s="168" t="str">
        <f aca="false">IF(T18="","",IF(T18="-","-",IF(UPPER(T18)="AB","+",VLOOKUP(T18,'විෂය තොරතුරු'!$P$24:$Q$28,2))))</f>
        <v/>
      </c>
      <c r="BF18" s="168" t="str">
        <f aca="false">IF(U18="","",IF(U18="-","-",IF(UPPER(U18)="AB","+",VLOOKUP(U18,'විෂය තොරතුරු'!$P$24:$Q$28,2))))</f>
        <v/>
      </c>
      <c r="BG18" s="170" t="str">
        <f aca="false">IF(V18="","",IF(V18="-","-",IF(UPPER(V18)="AB","+",VLOOKUP(V18,'විෂය තොරතුරු'!$P$24:$Q$28,2))))</f>
        <v/>
      </c>
      <c r="BH18" s="171" t="str">
        <f aca="false">IF(W18="","",IF(W18="-","-",IF(UPPER(W18)="AB","+",VLOOKUP(W18,'විෂය තොරතුරු'!$P$24:$Q$28,2))))</f>
        <v/>
      </c>
      <c r="BI18" s="168" t="str">
        <f aca="false">IF(X18="","",IF(X18="-","-",IF(UPPER(X18)="AB","+",VLOOKUP(X18,'විෂය තොරතුරු'!$P$24:$Q$28,2))))</f>
        <v/>
      </c>
      <c r="BJ18" s="168" t="str">
        <f aca="false">IF(Y18="","",IF(Y18="-","-",IF(UPPER(Y18)="AB","+",VLOOKUP(Y18,'විෂය තොරතුරු'!$P$24:$Q$28,2))))</f>
        <v/>
      </c>
      <c r="BK18" s="168" t="str">
        <f aca="false">IF(Z18="","",IF(Z18="-","-",IF(UPPER(Z18)="AB","+",VLOOKUP(Z18,'විෂය තොරතුරු'!$P$24:$Q$28,2))))</f>
        <v/>
      </c>
      <c r="BL18" s="168" t="str">
        <f aca="false">IF(AA18="","",IF(AA18="-","-",IF(UPPER(AA18)="AB","+",VLOOKUP(AA18,'විෂය තොරතුරු'!$P$24:$Q$28,2))))</f>
        <v/>
      </c>
      <c r="BM18" s="168" t="str">
        <f aca="false">IF(AB18="","",IF(AB18="-","-",IF(UPPER(AB18)="AB","+",VLOOKUP(AB18,'විෂය තොරතුරු'!$P$24:$Q$28,2))))</f>
        <v/>
      </c>
      <c r="BN18" s="168" t="str">
        <f aca="false">IF(AC18="","",IF(AC18="-","-",IF(UPPER(AC18)="AB","+",VLOOKUP(AC18,'විෂය තොරතුරු'!$P$24:$Q$28,2))))</f>
        <v/>
      </c>
      <c r="BO18" s="169" t="str">
        <f aca="false">IF(AD18="","",IF(AD18="-","-",IF(UPPER(AD18)="AB","+",VLOOKUP(AD18,'විෂය තොරතුරු'!$P$24:$Q$28,2))))</f>
        <v/>
      </c>
      <c r="BP18" s="171" t="str">
        <f aca="false">IF(AE18="","",IF(AE18="-","-",IF(UPPER(AE18)="AB","+",VLOOKUP(AE18,'විෂය තොරතුරු'!$P$24:$Q$28,2))))</f>
        <v/>
      </c>
      <c r="BQ18" s="168" t="str">
        <f aca="false">IF(AF18="","",IF(AF18="-","-",IF(UPPER(AF18)="AB","+",VLOOKUP(AF18,'විෂය තොරතුරු'!$P$24:$Q$28,2))))</f>
        <v/>
      </c>
      <c r="BR18" s="168" t="str">
        <f aca="false">IF(AG18="","",IF(AG18="-","-",IF(UPPER(AG18)="AB","+",VLOOKUP(AG18,'විෂය තොරතුරු'!$P$24:$Q$28,2))))</f>
        <v/>
      </c>
      <c r="BS18" s="168" t="str">
        <f aca="false">IF(AH18="","",IF(AH18="-","-",IF(UPPER(AH18)="AB","+",VLOOKUP(AH18,'විෂය තොරතුරු'!$P$24:$Q$28,2))))</f>
        <v/>
      </c>
      <c r="BT18" s="168" t="str">
        <f aca="false">IF(AI18="","",IF(AI18="-","-",IF(UPPER(AI18)="AB","+",VLOOKUP(AI18,'විෂය තොරතුරු'!$P$24:$Q$28,2))))</f>
        <v/>
      </c>
      <c r="BU18" s="168" t="str">
        <f aca="false">IF(AJ18="","",IF(AJ18="-","-",IF(UPPER(AJ18)="AB","+",VLOOKUP(AJ18,'විෂය තොරතුරු'!$P$24:$Q$28,2))))</f>
        <v/>
      </c>
      <c r="BV18" s="168" t="str">
        <f aca="false">IF(AK18="","",IF(AK18="-","-",IF(UPPER(AK18)="AB","+",VLOOKUP(AK18,'විෂය තොරතුරු'!$P$24:$Q$28,2))))</f>
        <v/>
      </c>
      <c r="BW18" s="169" t="str">
        <f aca="false">IF(AL18="","",IF(AL18="-","-",IF(UPPER(AL18)="AB","+",VLOOKUP(AL18,'විෂය තොරතුරු'!$P$24:$Q$28,2))))</f>
        <v/>
      </c>
      <c r="BX18" s="171" t="str">
        <f aca="false">IF($B18="","",COUNTIF($AP18:$BW18,"A"))</f>
        <v/>
      </c>
      <c r="BY18" s="168" t="str">
        <f aca="false">IF($B18="","",COUNTIF($AP18:$BW18,"B"))</f>
        <v/>
      </c>
      <c r="BZ18" s="168" t="str">
        <f aca="false">IF($B18="","",COUNTIF($AP18:$BW18,"C"))</f>
        <v/>
      </c>
      <c r="CA18" s="168" t="str">
        <f aca="false">IF($B18="","",COUNTIF($AP18:$BW18,"S"))</f>
        <v/>
      </c>
      <c r="CB18" s="169" t="str">
        <f aca="false">IF($B18="","",COUNTIF($AP18:$BW18,"W"))</f>
        <v/>
      </c>
      <c r="CC18" s="171" t="str">
        <f aca="false">IF(B18="","",SUM(BX18:CA18))</f>
        <v/>
      </c>
      <c r="CD18" s="169" t="str">
        <f aca="false">IF(B18="","",SUM(BX18:BZ18))</f>
        <v/>
      </c>
      <c r="CE18" s="172" t="str">
        <f aca="false">IF(B18="","",IF(AND(CC18&gt;=6,CD18&gt;=3,OR(E18&gt;=35,F18&gt;=35),L18&gt;=35),"6/3 සමත්",IF(AND(CC18&gt;=5,CD18&gt;=3,OR(E18&gt;=35,F18&gt;=35,L18&gt;=35)),"5/3 සමත්",IF(AND(CC18&gt;=4,CD18&gt;=1,OR(E18&gt;=20,F18&gt;=20,L18&gt;=20)),"සමත් කළ හැකි",IF(CB18=9,"W9","අසමත් ?")))))</f>
        <v/>
      </c>
      <c r="FK18" s="173" t="n">
        <v>4</v>
      </c>
      <c r="FL18" s="161" t="s">
        <v>47</v>
      </c>
      <c r="FM18" s="161"/>
      <c r="FN18" s="161" t="str">
        <f aca="false">IF(FM18="","-",(FM18/$M$95)*100)</f>
        <v>-</v>
      </c>
      <c r="FO18" s="165" t="n">
        <v>34</v>
      </c>
      <c r="FP18" s="165"/>
      <c r="FQ18" s="165" t="n">
        <v>32</v>
      </c>
      <c r="FR18" s="165" t="s">
        <v>18</v>
      </c>
      <c r="FS18" s="165"/>
      <c r="FT18" s="165"/>
      <c r="FU18" s="165" t="n">
        <v>6</v>
      </c>
      <c r="FV18" s="165" t="n">
        <v>7</v>
      </c>
      <c r="FW18" s="165" t="n">
        <v>16</v>
      </c>
      <c r="FX18" s="165" t="n">
        <v>23</v>
      </c>
      <c r="FY18" s="165" t="s">
        <v>18</v>
      </c>
      <c r="FZ18" s="165" t="n">
        <v>25</v>
      </c>
      <c r="GA18" s="165" t="s">
        <v>18</v>
      </c>
      <c r="GB18" s="165"/>
      <c r="GC18" s="165"/>
      <c r="GD18" s="165"/>
      <c r="GE18" s="165"/>
      <c r="GF18" s="165"/>
      <c r="GG18" s="165" t="s">
        <v>18</v>
      </c>
      <c r="GH18" s="165" t="n">
        <v>18</v>
      </c>
      <c r="GI18" s="165" t="s">
        <v>18</v>
      </c>
      <c r="GJ18" s="165"/>
      <c r="GK18" s="165"/>
      <c r="GL18" s="165" t="s">
        <v>18</v>
      </c>
      <c r="GM18" s="165"/>
      <c r="GN18" s="165"/>
      <c r="GO18" s="165" t="s">
        <v>18</v>
      </c>
      <c r="GP18" s="165" t="n">
        <v>17</v>
      </c>
      <c r="GQ18" s="165"/>
      <c r="GR18" s="165" t="s">
        <v>18</v>
      </c>
      <c r="GS18" s="165"/>
      <c r="GT18" s="165"/>
      <c r="GU18" s="165"/>
      <c r="GV18" s="174"/>
      <c r="GW18" s="167" t="n">
        <f aca="false">IF(FL18="","",SUM(FO18:GV18))</f>
        <v>178</v>
      </c>
      <c r="GX18" s="168" t="n">
        <f aca="false">IF(FL18="","",GW18/9)</f>
        <v>19.7777777777778</v>
      </c>
      <c r="GY18" s="169" t="n">
        <f aca="false">IF(FL18="","",IF(GW18=0,"-",RANK(GW18,$GW$15:$GW$64,0)))</f>
        <v>36</v>
      </c>
      <c r="GZ18" s="167" t="str">
        <f aca="false">IF(FO18="","",IF(FO18="-","-",IF(UPPER(FO18)="AB","+",VLOOKUP(FO18,'විෂය තොරතුරු'!$P$24:$Q$28,2))))</f>
        <v>W</v>
      </c>
      <c r="HA18" s="168" t="str">
        <f aca="false">IF(FP18="","",IF(FP18="-","-",IF(UPPER(FP18)="AB","+",VLOOKUP(FP18,'විෂය තොරතුරු'!$P$24:$Q$28,2))))</f>
        <v/>
      </c>
      <c r="HB18" s="168" t="str">
        <f aca="false">IF(FQ18="","",IF(FQ18="-","-",IF(UPPER(FQ18)="AB","+",VLOOKUP(FQ18,'විෂය තොරතුරු'!$P$24:$Q$28,2))))</f>
        <v>W</v>
      </c>
      <c r="HC18" s="168" t="str">
        <f aca="false">IF(FR18="","",IF(FR18="-","-",IF(UPPER(FR18)="AB","+",VLOOKUP(FR18,'විෂය තොරතුරු'!$P$24:$Q$28,2))))</f>
        <v>-</v>
      </c>
      <c r="HD18" s="168" t="str">
        <f aca="false">IF(FS18="","",IF(FS18="-","-",IF(UPPER(FS18)="AB","+",VLOOKUP(FS18,'විෂය තොරතුරු'!$P$24:$Q$28,2))))</f>
        <v/>
      </c>
      <c r="HE18" s="170" t="str">
        <f aca="false">IF(FT18="","",IF(FT18="-","-",IF(UPPER(FT18)="AB","+",VLOOKUP(FT18,'විෂය තොරතුරු'!$P$24:$Q$28,2))))</f>
        <v/>
      </c>
      <c r="HF18" s="171" t="str">
        <f aca="false">IF(FU18="","",IF(FU18="-","-",IF(UPPER(FU18)="AB","+",VLOOKUP(FU18,'විෂය තොරතුරු'!$P$24:$Q$28,2))))</f>
        <v>W</v>
      </c>
      <c r="HG18" s="168" t="str">
        <f aca="false">IF(FV18="","",IF(FV18="-","-",IF(UPPER(FV18)="AB","+",VLOOKUP(FV18,'විෂය තොරතුරු'!$P$24:$Q$28,2))))</f>
        <v>W</v>
      </c>
      <c r="HH18" s="168" t="str">
        <f aca="false">IF(FW18="","",IF(FW18="-","-",IF(UPPER(FW18)="AB","+",VLOOKUP(FW18,'විෂය තොරතුරු'!$P$24:$Q$28,2))))</f>
        <v>W</v>
      </c>
      <c r="HI18" s="169" t="str">
        <f aca="false">IF(FX18="","",IF(FX18="-","-",IF(UPPER(FX18)="AB","+",VLOOKUP(FX18,'විෂය තොරතුරු'!$P$24:$Q$28,2))))</f>
        <v>W</v>
      </c>
      <c r="HJ18" s="167" t="str">
        <f aca="false">IF(FY18="","",IF(FY18="-","-",IF(UPPER(FY18)="AB","+",VLOOKUP(FY18,'විෂය තොරතුරු'!$P$24:$Q$28,2))))</f>
        <v>-</v>
      </c>
      <c r="HK18" s="168" t="str">
        <f aca="false">IF(FZ18="","",IF(FZ18="-","-",IF(UPPER(FZ18)="AB","+",VLOOKUP(FZ18,'විෂය තොරතුරු'!$P$24:$Q$28,2))))</f>
        <v>W</v>
      </c>
      <c r="HL18" s="168" t="str">
        <f aca="false">IF(GA18="","",IF(GA18="-","-",IF(UPPER(GA18)="AB","+",VLOOKUP(GA18,'විෂය තොරතුරු'!$P$24:$Q$28,2))))</f>
        <v>-</v>
      </c>
      <c r="HM18" s="168" t="str">
        <f aca="false">IF(GB18="","",IF(GB18="-","-",IF(UPPER(GB18)="AB","+",VLOOKUP(GB18,'විෂය තොරතුරු'!$P$24:$Q$28,2))))</f>
        <v/>
      </c>
      <c r="HN18" s="168" t="str">
        <f aca="false">IF(GC18="","",IF(GC18="-","-",IF(UPPER(GC18)="AB","+",VLOOKUP(GC18,'විෂය තොරතුරු'!$P$24:$Q$28,2))))</f>
        <v/>
      </c>
      <c r="HO18" s="168" t="str">
        <f aca="false">IF(GD18="","",IF(GD18="-","-",IF(UPPER(GD18)="AB","+",VLOOKUP(GD18,'විෂය තොරතුරු'!$P$24:$Q$28,2))))</f>
        <v/>
      </c>
      <c r="HP18" s="168" t="str">
        <f aca="false">IF(GE18="","",IF(GE18="-","-",IF(UPPER(GE18)="AB","+",VLOOKUP(GE18,'විෂය තොරතුරු'!$P$24:$Q$28,2))))</f>
        <v/>
      </c>
      <c r="HQ18" s="170" t="str">
        <f aca="false">IF(GF18="","",IF(GF18="-","-",IF(UPPER(GF18)="AB","+",VLOOKUP(GF18,'විෂය තොරතුරු'!$P$24:$Q$28,2))))</f>
        <v/>
      </c>
      <c r="HR18" s="171" t="str">
        <f aca="false">IF(GG18="","",IF(GG18="-","-",IF(UPPER(GG18)="AB","+",VLOOKUP(GG18,'විෂය තොරතුරු'!$P$24:$Q$28,2))))</f>
        <v>-</v>
      </c>
      <c r="HS18" s="168" t="str">
        <f aca="false">IF(GH18="","",IF(GH18="-","-",IF(UPPER(GH18)="AB","+",VLOOKUP(GH18,'විෂය තොරතුරු'!$P$24:$Q$28,2))))</f>
        <v>W</v>
      </c>
      <c r="HT18" s="168" t="str">
        <f aca="false">IF(GI18="","",IF(GI18="-","-",IF(UPPER(GI18)="AB","+",VLOOKUP(GI18,'විෂය තොරතුරු'!$P$24:$Q$28,2))))</f>
        <v>-</v>
      </c>
      <c r="HU18" s="168" t="str">
        <f aca="false">IF(GJ18="","",IF(GJ18="-","-",IF(UPPER(GJ18)="AB","+",VLOOKUP(GJ18,'විෂය තොරතුරු'!$P$24:$Q$28,2))))</f>
        <v/>
      </c>
      <c r="HV18" s="168" t="str">
        <f aca="false">IF(GK18="","",IF(GK18="-","-",IF(UPPER(GK18)="AB","+",VLOOKUP(GK18,'විෂය තොරතුරු'!$P$24:$Q$28,2))))</f>
        <v/>
      </c>
      <c r="HW18" s="168" t="str">
        <f aca="false">IF(GL18="","",IF(GL18="-","-",IF(UPPER(GL18)="AB","+",VLOOKUP(GL18,'විෂය තොරතුරු'!$P$24:$Q$28,2))))</f>
        <v>-</v>
      </c>
      <c r="HX18" s="168" t="str">
        <f aca="false">IF(GM18="","",IF(GM18="-","-",IF(UPPER(GM18)="AB","+",VLOOKUP(GM18,'විෂය තොරතුරු'!$P$24:$Q$28,2))))</f>
        <v/>
      </c>
      <c r="HY18" s="169" t="str">
        <f aca="false">IF(GN18="","",IF(GN18="-","-",IF(UPPER(GN18)="AB","+",VLOOKUP(GN18,'විෂය තොරතුරු'!$P$24:$Q$28,2))))</f>
        <v/>
      </c>
      <c r="HZ18" s="171" t="str">
        <f aca="false">IF(GO18="","",IF(GO18="-","-",IF(UPPER(GO18)="AB","+",VLOOKUP(GO18,'විෂය තොරතුරු'!$P$24:$Q$28,2))))</f>
        <v>-</v>
      </c>
      <c r="IA18" s="168" t="str">
        <f aca="false">IF(GP18="","",IF(GP18="-","-",IF(UPPER(GP18)="AB","+",VLOOKUP(GP18,'විෂය තොරතුරු'!$P$24:$Q$28,2))))</f>
        <v>W</v>
      </c>
      <c r="IB18" s="168" t="str">
        <f aca="false">IF(GQ18="","",IF(GQ18="-","-",IF(UPPER(GQ18)="AB","+",VLOOKUP(GQ18,'විෂය තොරතුරු'!$P$24:$Q$28,2))))</f>
        <v/>
      </c>
      <c r="IC18" s="168" t="str">
        <f aca="false">IF(GR18="","",IF(GR18="-","-",IF(UPPER(GR18)="AB","+",VLOOKUP(GR18,'විෂය තොරතුරු'!$P$24:$Q$28,2))))</f>
        <v>-</v>
      </c>
      <c r="ID18" s="168" t="str">
        <f aca="false">IF(GS18="","",IF(GS18="-","-",IF(UPPER(GS18)="AB","+",VLOOKUP(GS18,'විෂය තොරතුරු'!$P$24:$Q$28,2))))</f>
        <v/>
      </c>
      <c r="IE18" s="168" t="str">
        <f aca="false">IF(GT18="","",IF(GT18="-","-",IF(UPPER(GT18)="AB","+",VLOOKUP(GT18,'විෂය තොරතුරු'!$P$24:$Q$28,2))))</f>
        <v/>
      </c>
      <c r="IF18" s="168" t="str">
        <f aca="false">IF(GU18="","",IF(GU18="-","-",IF(UPPER(GU18)="AB","+",VLOOKUP(GU18,'විෂය තොරතුරු'!$P$24:$Q$28,2))))</f>
        <v/>
      </c>
      <c r="IG18" s="169" t="str">
        <f aca="false">IF(GV18="","",IF(GV18="-","-",IF(UPPER(GV18)="AB","+",VLOOKUP(GV18,'විෂය තොරතුරු'!$P$24:$Q$28,2))))</f>
        <v/>
      </c>
      <c r="IH18" s="171" t="n">
        <f aca="false">IF($FL18="","",COUNTIF($GZ18:$IG18,"A"))</f>
        <v>0</v>
      </c>
      <c r="II18" s="171" t="n">
        <f aca="false">IF($FL18="","",COUNTIF($GZ18:$IG18,"B"))</f>
        <v>0</v>
      </c>
      <c r="IJ18" s="171" t="n">
        <f aca="false">IF($FL18="","",COUNTIF($GZ18:$IG18,"C"))</f>
        <v>0</v>
      </c>
      <c r="IK18" s="171" t="n">
        <f aca="false">IF($FL18="","",COUNTIF($GZ18:$IG18,"S"))</f>
        <v>0</v>
      </c>
      <c r="IL18" s="171" t="n">
        <f aca="false">IF($FL18="","",COUNTIF($GZ18:$IG18,"W"))</f>
        <v>9</v>
      </c>
      <c r="IM18" s="171" t="n">
        <f aca="false">IF(FL18="","",SUM(IH18:IK18))</f>
        <v>0</v>
      </c>
      <c r="IN18" s="169" t="n">
        <f aca="false">IF(FL18="","",SUM(IH18:IJ18))</f>
        <v>0</v>
      </c>
      <c r="IO18" s="172" t="str">
        <f aca="false">IF(FL18="","",IF(AND(IM18&gt;=6,IN18&gt;=3,OR(FO18&gt;=35,FP18&gt;=35),FV18&gt;=35),"6/3 සමත්",IF(AND(IM18&gt;=5,IN18&gt;=3,OR(FO18&gt;=35,FP18&gt;=35,FV18&gt;=35)),"5/3 සමත්",IF(AND(IM18&gt;=4,IN18&gt;=1,OR(FO18&gt;=20,FP18&gt;=20,FV18&gt;=20)),"සමත් කළ හැකි",IF(IL18=9,"W9","අසමත් ?")))))</f>
        <v>W9</v>
      </c>
    </row>
    <row r="19" customFormat="false" ht="13.8" hidden="false" customHeight="false" outlineLevel="0" collapsed="false">
      <c r="A19" s="160" t="n">
        <v>5</v>
      </c>
      <c r="B19" s="161"/>
      <c r="C19" s="161"/>
      <c r="D19" s="162"/>
      <c r="E19" s="183"/>
      <c r="F19" s="181"/>
      <c r="G19" s="183"/>
      <c r="H19" s="180"/>
      <c r="I19" s="180"/>
      <c r="J19" s="181"/>
      <c r="K19" s="183"/>
      <c r="L19" s="180"/>
      <c r="M19" s="180"/>
      <c r="N19" s="181"/>
      <c r="O19" s="183"/>
      <c r="P19" s="180"/>
      <c r="Q19" s="180"/>
      <c r="R19" s="180"/>
      <c r="S19" s="180"/>
      <c r="T19" s="180"/>
      <c r="U19" s="180"/>
      <c r="V19" s="181"/>
      <c r="W19" s="183"/>
      <c r="X19" s="180"/>
      <c r="Y19" s="180"/>
      <c r="Z19" s="180"/>
      <c r="AA19" s="180"/>
      <c r="AB19" s="180"/>
      <c r="AC19" s="180"/>
      <c r="AD19" s="181"/>
      <c r="AE19" s="183"/>
      <c r="AF19" s="180"/>
      <c r="AG19" s="180"/>
      <c r="AH19" s="180"/>
      <c r="AI19" s="180"/>
      <c r="AJ19" s="180"/>
      <c r="AK19" s="180"/>
      <c r="AL19" s="166"/>
      <c r="AM19" s="167" t="str">
        <f aca="false">IF(B19="","",SUM(E19:AL19))</f>
        <v/>
      </c>
      <c r="AN19" s="168" t="str">
        <f aca="false">IF(B19="","",AM19/9)</f>
        <v/>
      </c>
      <c r="AO19" s="169" t="str">
        <f aca="false">IF(B19="","",IF(AM19=0,"-",RANK(AM19,$AM$15:$AM$64,0)))</f>
        <v/>
      </c>
      <c r="AP19" s="167" t="str">
        <f aca="false">IF(E19="","",IF(E19="-","-",IF(UPPER(E19)="AB","+",VLOOKUP(E19,'විෂය තොරතුරු'!$P$24:$Q$28,2))))</f>
        <v/>
      </c>
      <c r="AQ19" s="168" t="str">
        <f aca="false">IF(F19="","",IF(F19="-","-",IF(UPPER(F19)="AB","+",VLOOKUP(F19,'විෂය තොරතුරු'!$P$24:$Q$28,2))))</f>
        <v/>
      </c>
      <c r="AR19" s="168" t="str">
        <f aca="false">IF(G19="","",IF(G19="-","-",IF(UPPER(G19)="AB","+",VLOOKUP(G19,'විෂය තොරතුරු'!$P$24:$Q$28,2))))</f>
        <v/>
      </c>
      <c r="AS19" s="168" t="str">
        <f aca="false">IF(H19="","",IF(H19="-","-",IF(UPPER(H19)="AB","+",VLOOKUP(H19,'විෂය තොරතුරු'!$P$24:$Q$28,2))))</f>
        <v/>
      </c>
      <c r="AT19" s="168" t="str">
        <f aca="false">IF(I19="","",IF(I19="-","-",IF(UPPER(I19)="AB","+",VLOOKUP(I19,'විෂය තොරතුරු'!$P$24:$Q$28,2))))</f>
        <v/>
      </c>
      <c r="AU19" s="170" t="str">
        <f aca="false">IF(J19="","",IF(J19="-","-",IF(UPPER(J19)="AB","+",VLOOKUP(J19,'විෂය තොරතුරු'!$P$24:$Q$28,2))))</f>
        <v/>
      </c>
      <c r="AV19" s="171" t="str">
        <f aca="false">IF(K19="","",IF(K19="-","-",IF(UPPER(K19)="AB","+",VLOOKUP(K19,'විෂය තොරතුරු'!$P$24:$Q$28,2))))</f>
        <v/>
      </c>
      <c r="AW19" s="168" t="str">
        <f aca="false">IF(L19="","",IF(L19="-","-",IF(UPPER(L19)="AB","+",VLOOKUP(L19,'විෂය තොරතුරු'!$P$24:$Q$28,2))))</f>
        <v/>
      </c>
      <c r="AX19" s="168" t="str">
        <f aca="false">IF(M19="","",IF(M19="-","-",IF(UPPER(M19)="AB","+",VLOOKUP(M19,'විෂය තොරතුරු'!$P$24:$Q$28,2))))</f>
        <v/>
      </c>
      <c r="AY19" s="169" t="str">
        <f aca="false">IF(N19="","",IF(N19="-","-",IF(UPPER(N19)="AB","+",VLOOKUP(N19,'විෂය තොරතුරු'!$P$24:$Q$28,2))))</f>
        <v/>
      </c>
      <c r="AZ19" s="167" t="str">
        <f aca="false">IF(O19="","",IF(O19="-","-",IF(UPPER(O19)="AB","+",VLOOKUP(O19,'විෂය තොරතුරු'!$P$24:$Q$28,2))))</f>
        <v/>
      </c>
      <c r="BA19" s="168" t="str">
        <f aca="false">IF(P19="","",IF(P19="-","-",IF(UPPER(P19)="AB","+",VLOOKUP(P19,'විෂය තොරතුරු'!$P$24:$Q$28,2))))</f>
        <v/>
      </c>
      <c r="BB19" s="168" t="str">
        <f aca="false">IF(Q19="","",IF(Q19="-","-",IF(UPPER(Q19)="AB","+",VLOOKUP(Q19,'විෂය තොරතුරු'!$P$24:$Q$28,2))))</f>
        <v/>
      </c>
      <c r="BC19" s="168" t="str">
        <f aca="false">IF(R19="","",IF(R19="-","-",IF(UPPER(R19)="AB","+",VLOOKUP(R19,'විෂය තොරතුරු'!$P$24:$Q$28,2))))</f>
        <v/>
      </c>
      <c r="BD19" s="168" t="str">
        <f aca="false">IF(S19="","",IF(S19="-","-",IF(UPPER(S19)="AB","+",VLOOKUP(S19,'විෂය තොරතුරු'!$P$24:$Q$28,2))))</f>
        <v/>
      </c>
      <c r="BE19" s="168" t="str">
        <f aca="false">IF(T19="","",IF(T19="-","-",IF(UPPER(T19)="AB","+",VLOOKUP(T19,'විෂය තොරතුරු'!$P$24:$Q$28,2))))</f>
        <v/>
      </c>
      <c r="BF19" s="168" t="str">
        <f aca="false">IF(U19="","",IF(U19="-","-",IF(UPPER(U19)="AB","+",VLOOKUP(U19,'විෂය තොරතුරු'!$P$24:$Q$28,2))))</f>
        <v/>
      </c>
      <c r="BG19" s="170" t="str">
        <f aca="false">IF(V19="","",IF(V19="-","-",IF(UPPER(V19)="AB","+",VLOOKUP(V19,'විෂය තොරතුරු'!$P$24:$Q$28,2))))</f>
        <v/>
      </c>
      <c r="BH19" s="171" t="str">
        <f aca="false">IF(W19="","",IF(W19="-","-",IF(UPPER(W19)="AB","+",VLOOKUP(W19,'විෂය තොරතුරු'!$P$24:$Q$28,2))))</f>
        <v/>
      </c>
      <c r="BI19" s="168" t="str">
        <f aca="false">IF(X19="","",IF(X19="-","-",IF(UPPER(X19)="AB","+",VLOOKUP(X19,'විෂය තොරතුරු'!$P$24:$Q$28,2))))</f>
        <v/>
      </c>
      <c r="BJ19" s="168" t="str">
        <f aca="false">IF(Y19="","",IF(Y19="-","-",IF(UPPER(Y19)="AB","+",VLOOKUP(Y19,'විෂය තොරතුරු'!$P$24:$Q$28,2))))</f>
        <v/>
      </c>
      <c r="BK19" s="168" t="str">
        <f aca="false">IF(Z19="","",IF(Z19="-","-",IF(UPPER(Z19)="AB","+",VLOOKUP(Z19,'විෂය තොරතුරු'!$P$24:$Q$28,2))))</f>
        <v/>
      </c>
      <c r="BL19" s="168" t="str">
        <f aca="false">IF(AA19="","",IF(AA19="-","-",IF(UPPER(AA19)="AB","+",VLOOKUP(AA19,'විෂය තොරතුරු'!$P$24:$Q$28,2))))</f>
        <v/>
      </c>
      <c r="BM19" s="168" t="str">
        <f aca="false">IF(AB19="","",IF(AB19="-","-",IF(UPPER(AB19)="AB","+",VLOOKUP(AB19,'විෂය තොරතුරු'!$P$24:$Q$28,2))))</f>
        <v/>
      </c>
      <c r="BN19" s="168" t="str">
        <f aca="false">IF(AC19="","",IF(AC19="-","-",IF(UPPER(AC19)="AB","+",VLOOKUP(AC19,'විෂය තොරතුරු'!$P$24:$Q$28,2))))</f>
        <v/>
      </c>
      <c r="BO19" s="169" t="str">
        <f aca="false">IF(AD19="","",IF(AD19="-","-",IF(UPPER(AD19)="AB","+",VLOOKUP(AD19,'විෂය තොරතුරු'!$P$24:$Q$28,2))))</f>
        <v/>
      </c>
      <c r="BP19" s="171" t="str">
        <f aca="false">IF(AE19="","",IF(AE19="-","-",IF(UPPER(AE19)="AB","+",VLOOKUP(AE19,'විෂය තොරතුරු'!$P$24:$Q$28,2))))</f>
        <v/>
      </c>
      <c r="BQ19" s="168" t="str">
        <f aca="false">IF(AF19="","",IF(AF19="-","-",IF(UPPER(AF19)="AB","+",VLOOKUP(AF19,'විෂය තොරතුරු'!$P$24:$Q$28,2))))</f>
        <v/>
      </c>
      <c r="BR19" s="168" t="str">
        <f aca="false">IF(AG19="","",IF(AG19="-","-",IF(UPPER(AG19)="AB","+",VLOOKUP(AG19,'විෂය තොරතුරු'!$P$24:$Q$28,2))))</f>
        <v/>
      </c>
      <c r="BS19" s="168" t="str">
        <f aca="false">IF(AH19="","",IF(AH19="-","-",IF(UPPER(AH19)="AB","+",VLOOKUP(AH19,'විෂය තොරතුරු'!$P$24:$Q$28,2))))</f>
        <v/>
      </c>
      <c r="BT19" s="168" t="str">
        <f aca="false">IF(AI19="","",IF(AI19="-","-",IF(UPPER(AI19)="AB","+",VLOOKUP(AI19,'විෂය තොරතුරු'!$P$24:$Q$28,2))))</f>
        <v/>
      </c>
      <c r="BU19" s="168" t="str">
        <f aca="false">IF(AJ19="","",IF(AJ19="-","-",IF(UPPER(AJ19)="AB","+",VLOOKUP(AJ19,'විෂය තොරතුරු'!$P$24:$Q$28,2))))</f>
        <v/>
      </c>
      <c r="BV19" s="168" t="str">
        <f aca="false">IF(AK19="","",IF(AK19="-","-",IF(UPPER(AK19)="AB","+",VLOOKUP(AK19,'විෂය තොරතුරු'!$P$24:$Q$28,2))))</f>
        <v/>
      </c>
      <c r="BW19" s="169" t="str">
        <f aca="false">IF(AL19="","",IF(AL19="-","-",IF(UPPER(AL19)="AB","+",VLOOKUP(AL19,'විෂය තොරතුරු'!$P$24:$Q$28,2))))</f>
        <v/>
      </c>
      <c r="BX19" s="171" t="str">
        <f aca="false">IF($B19="","",COUNTIF($AP19:$BW19,"A"))</f>
        <v/>
      </c>
      <c r="BY19" s="168" t="str">
        <f aca="false">IF($B19="","",COUNTIF($AP19:$BW19,"B"))</f>
        <v/>
      </c>
      <c r="BZ19" s="168" t="str">
        <f aca="false">IF($B19="","",COUNTIF($AP19:$BW19,"C"))</f>
        <v/>
      </c>
      <c r="CA19" s="168" t="str">
        <f aca="false">IF($B19="","",COUNTIF($AP19:$BW19,"S"))</f>
        <v/>
      </c>
      <c r="CB19" s="169" t="str">
        <f aca="false">IF($B19="","",COUNTIF($AP19:$BW19,"W"))</f>
        <v/>
      </c>
      <c r="CC19" s="171" t="str">
        <f aca="false">IF(B19="","",SUM(BX19:CA19))</f>
        <v/>
      </c>
      <c r="CD19" s="169" t="str">
        <f aca="false">IF(B19="","",SUM(BX19:BZ19))</f>
        <v/>
      </c>
      <c r="CE19" s="172" t="str">
        <f aca="false">IF(B19="","",IF(AND(CC19&gt;=6,CD19&gt;=3,OR(E19&gt;=35,F19&gt;=35),L19&gt;=35),"6/3 සමත්",IF(AND(CC19&gt;=5,CD19&gt;=3,OR(E19&gt;=35,F19&gt;=35,L19&gt;=35)),"5/3 සමත්",IF(AND(CC19&gt;=4,CD19&gt;=1,OR(E19&gt;=20,F19&gt;=20,L19&gt;=20)),"සමත් කළ හැකි",IF(CB19=9,"W9","අසමත් ?")))))</f>
        <v/>
      </c>
      <c r="FK19" s="173" t="n">
        <v>5</v>
      </c>
      <c r="FL19" s="161" t="s">
        <v>48</v>
      </c>
      <c r="FM19" s="161"/>
      <c r="FN19" s="161" t="str">
        <f aca="false">IF(FM19="","-",(FM19/$M$95)*100)</f>
        <v>-</v>
      </c>
      <c r="FO19" s="165" t="n">
        <v>37</v>
      </c>
      <c r="FP19" s="165"/>
      <c r="FQ19" s="165" t="n">
        <v>57</v>
      </c>
      <c r="FR19" s="165" t="s">
        <v>18</v>
      </c>
      <c r="FS19" s="165"/>
      <c r="FT19" s="165"/>
      <c r="FU19" s="165" t="n">
        <v>43</v>
      </c>
      <c r="FV19" s="165" t="n">
        <v>22</v>
      </c>
      <c r="FW19" s="165" t="n">
        <v>32</v>
      </c>
      <c r="FX19" s="165" t="n">
        <v>46</v>
      </c>
      <c r="FY19" s="165" t="n">
        <v>64</v>
      </c>
      <c r="FZ19" s="165" t="s">
        <v>18</v>
      </c>
      <c r="GA19" s="165" t="s">
        <v>18</v>
      </c>
      <c r="GB19" s="165"/>
      <c r="GC19" s="165"/>
      <c r="GD19" s="165"/>
      <c r="GE19" s="165"/>
      <c r="GF19" s="165"/>
      <c r="GG19" s="165" t="n">
        <v>48</v>
      </c>
      <c r="GH19" s="165" t="s">
        <v>18</v>
      </c>
      <c r="GI19" s="165" t="s">
        <v>18</v>
      </c>
      <c r="GJ19" s="165"/>
      <c r="GK19" s="165"/>
      <c r="GL19" s="165" t="s">
        <v>18</v>
      </c>
      <c r="GM19" s="165"/>
      <c r="GN19" s="165"/>
      <c r="GO19" s="165" t="s">
        <v>18</v>
      </c>
      <c r="GP19" s="165" t="n">
        <v>73</v>
      </c>
      <c r="GQ19" s="165"/>
      <c r="GR19" s="165" t="s">
        <v>18</v>
      </c>
      <c r="GS19" s="165"/>
      <c r="GT19" s="165"/>
      <c r="GU19" s="165"/>
      <c r="GV19" s="174"/>
      <c r="GW19" s="167" t="n">
        <f aca="false">IF(FL19="","",SUM(FO19:GV19))</f>
        <v>422</v>
      </c>
      <c r="GX19" s="168" t="n">
        <f aca="false">IF(FL19="","",GW19/9)</f>
        <v>46.8888888888889</v>
      </c>
      <c r="GY19" s="169" t="n">
        <f aca="false">IF(FL19="","",IF(GW19=0,"-",RANK(GW19,$GW$15:$GW$64,0)))</f>
        <v>6</v>
      </c>
      <c r="GZ19" s="167" t="str">
        <f aca="false">IF(FO19="","",IF(FO19="-","-",IF(UPPER(FO19)="AB","+",VLOOKUP(FO19,'විෂය තොරතුරු'!$P$24:$Q$28,2))))</f>
        <v>S</v>
      </c>
      <c r="HA19" s="168" t="str">
        <f aca="false">IF(FP19="","",IF(FP19="-","-",IF(UPPER(FP19)="AB","+",VLOOKUP(FP19,'විෂය තොරතුරු'!$P$24:$Q$28,2))))</f>
        <v/>
      </c>
      <c r="HB19" s="168" t="str">
        <f aca="false">IF(FQ19="","",IF(FQ19="-","-",IF(UPPER(FQ19)="AB","+",VLOOKUP(FQ19,'විෂය තොරතුරු'!$P$24:$Q$28,2))))</f>
        <v>C</v>
      </c>
      <c r="HC19" s="168" t="str">
        <f aca="false">IF(FR19="","",IF(FR19="-","-",IF(UPPER(FR19)="AB","+",VLOOKUP(FR19,'විෂය තොරතුරු'!$P$24:$Q$28,2))))</f>
        <v>-</v>
      </c>
      <c r="HD19" s="168" t="str">
        <f aca="false">IF(FS19="","",IF(FS19="-","-",IF(UPPER(FS19)="AB","+",VLOOKUP(FS19,'විෂය තොරතුරු'!$P$24:$Q$28,2))))</f>
        <v/>
      </c>
      <c r="HE19" s="170" t="str">
        <f aca="false">IF(FT19="","",IF(FT19="-","-",IF(UPPER(FT19)="AB","+",VLOOKUP(FT19,'විෂය තොරතුරු'!$P$24:$Q$28,2))))</f>
        <v/>
      </c>
      <c r="HF19" s="171" t="str">
        <f aca="false">IF(FU19="","",IF(FU19="-","-",IF(UPPER(FU19)="AB","+",VLOOKUP(FU19,'විෂය තොරතුරු'!$P$24:$Q$28,2))))</f>
        <v>S</v>
      </c>
      <c r="HG19" s="168" t="str">
        <f aca="false">IF(FV19="","",IF(FV19="-","-",IF(UPPER(FV19)="AB","+",VLOOKUP(FV19,'විෂය තොරතුරු'!$P$24:$Q$28,2))))</f>
        <v>W</v>
      </c>
      <c r="HH19" s="168" t="str">
        <f aca="false">IF(FW19="","",IF(FW19="-","-",IF(UPPER(FW19)="AB","+",VLOOKUP(FW19,'විෂය තොරතුරු'!$P$24:$Q$28,2))))</f>
        <v>W</v>
      </c>
      <c r="HI19" s="169" t="str">
        <f aca="false">IF(FX19="","",IF(FX19="-","-",IF(UPPER(FX19)="AB","+",VLOOKUP(FX19,'විෂය තොරතුරු'!$P$24:$Q$28,2))))</f>
        <v>S</v>
      </c>
      <c r="HJ19" s="167" t="str">
        <f aca="false">IF(FY19="","",IF(FY19="-","-",IF(UPPER(FY19)="AB","+",VLOOKUP(FY19,'විෂය තොරතුරු'!$P$24:$Q$28,2))))</f>
        <v>C</v>
      </c>
      <c r="HK19" s="168" t="str">
        <f aca="false">IF(FZ19="","",IF(FZ19="-","-",IF(UPPER(FZ19)="AB","+",VLOOKUP(FZ19,'විෂය තොරතුරු'!$P$24:$Q$28,2))))</f>
        <v>-</v>
      </c>
      <c r="HL19" s="168" t="str">
        <f aca="false">IF(GA19="","",IF(GA19="-","-",IF(UPPER(GA19)="AB","+",VLOOKUP(GA19,'විෂය තොරතුරු'!$P$24:$Q$28,2))))</f>
        <v>-</v>
      </c>
      <c r="HM19" s="168" t="str">
        <f aca="false">IF(GB19="","",IF(GB19="-","-",IF(UPPER(GB19)="AB","+",VLOOKUP(GB19,'විෂය තොරතුරු'!$P$24:$Q$28,2))))</f>
        <v/>
      </c>
      <c r="HN19" s="168" t="str">
        <f aca="false">IF(GC19="","",IF(GC19="-","-",IF(UPPER(GC19)="AB","+",VLOOKUP(GC19,'විෂය තොරතුරු'!$P$24:$Q$28,2))))</f>
        <v/>
      </c>
      <c r="HO19" s="168" t="str">
        <f aca="false">IF(GD19="","",IF(GD19="-","-",IF(UPPER(GD19)="AB","+",VLOOKUP(GD19,'විෂය තොරතුරු'!$P$24:$Q$28,2))))</f>
        <v/>
      </c>
      <c r="HP19" s="168" t="str">
        <f aca="false">IF(GE19="","",IF(GE19="-","-",IF(UPPER(GE19)="AB","+",VLOOKUP(GE19,'විෂය තොරතුරු'!$P$24:$Q$28,2))))</f>
        <v/>
      </c>
      <c r="HQ19" s="170" t="str">
        <f aca="false">IF(GF19="","",IF(GF19="-","-",IF(UPPER(GF19)="AB","+",VLOOKUP(GF19,'විෂය තොරතුරු'!$P$24:$Q$28,2))))</f>
        <v/>
      </c>
      <c r="HR19" s="171" t="str">
        <f aca="false">IF(GG19="","",IF(GG19="-","-",IF(UPPER(GG19)="AB","+",VLOOKUP(GG19,'විෂය තොරතුරු'!$P$24:$Q$28,2))))</f>
        <v>S</v>
      </c>
      <c r="HS19" s="168" t="str">
        <f aca="false">IF(GH19="","",IF(GH19="-","-",IF(UPPER(GH19)="AB","+",VLOOKUP(GH19,'විෂය තොරතුරු'!$P$24:$Q$28,2))))</f>
        <v>-</v>
      </c>
      <c r="HT19" s="168" t="str">
        <f aca="false">IF(GI19="","",IF(GI19="-","-",IF(UPPER(GI19)="AB","+",VLOOKUP(GI19,'විෂය තොරතුරු'!$P$24:$Q$28,2))))</f>
        <v>-</v>
      </c>
      <c r="HU19" s="168" t="str">
        <f aca="false">IF(GJ19="","",IF(GJ19="-","-",IF(UPPER(GJ19)="AB","+",VLOOKUP(GJ19,'විෂය තොරතුරු'!$P$24:$Q$28,2))))</f>
        <v/>
      </c>
      <c r="HV19" s="168" t="str">
        <f aca="false">IF(GK19="","",IF(GK19="-","-",IF(UPPER(GK19)="AB","+",VLOOKUP(GK19,'විෂය තොරතුරු'!$P$24:$Q$28,2))))</f>
        <v/>
      </c>
      <c r="HW19" s="168" t="str">
        <f aca="false">IF(GL19="","",IF(GL19="-","-",IF(UPPER(GL19)="AB","+",VLOOKUP(GL19,'විෂය තොරතුරු'!$P$24:$Q$28,2))))</f>
        <v>-</v>
      </c>
      <c r="HX19" s="168" t="str">
        <f aca="false">IF(GM19="","",IF(GM19="-","-",IF(UPPER(GM19)="AB","+",VLOOKUP(GM19,'විෂය තොරතුරු'!$P$24:$Q$28,2))))</f>
        <v/>
      </c>
      <c r="HY19" s="169" t="str">
        <f aca="false">IF(GN19="","",IF(GN19="-","-",IF(UPPER(GN19)="AB","+",VLOOKUP(GN19,'විෂය තොරතුරු'!$P$24:$Q$28,2))))</f>
        <v/>
      </c>
      <c r="HZ19" s="171" t="str">
        <f aca="false">IF(GO19="","",IF(GO19="-","-",IF(UPPER(GO19)="AB","+",VLOOKUP(GO19,'විෂය තොරතුරු'!$P$24:$Q$28,2))))</f>
        <v>-</v>
      </c>
      <c r="IA19" s="168" t="str">
        <f aca="false">IF(GP19="","",IF(GP19="-","-",IF(UPPER(GP19)="AB","+",VLOOKUP(GP19,'විෂය තොරතුරු'!$P$24:$Q$28,2))))</f>
        <v>B</v>
      </c>
      <c r="IB19" s="168" t="str">
        <f aca="false">IF(GQ19="","",IF(GQ19="-","-",IF(UPPER(GQ19)="AB","+",VLOOKUP(GQ19,'විෂය තොරතුරු'!$P$24:$Q$28,2))))</f>
        <v/>
      </c>
      <c r="IC19" s="168" t="str">
        <f aca="false">IF(GR19="","",IF(GR19="-","-",IF(UPPER(GR19)="AB","+",VLOOKUP(GR19,'විෂය තොරතුරු'!$P$24:$Q$28,2))))</f>
        <v>-</v>
      </c>
      <c r="ID19" s="168" t="str">
        <f aca="false">IF(GS19="","",IF(GS19="-","-",IF(UPPER(GS19)="AB","+",VLOOKUP(GS19,'විෂය තොරතුරු'!$P$24:$Q$28,2))))</f>
        <v/>
      </c>
      <c r="IE19" s="168" t="str">
        <f aca="false">IF(GT19="","",IF(GT19="-","-",IF(UPPER(GT19)="AB","+",VLOOKUP(GT19,'විෂය තොරතුරු'!$P$24:$Q$28,2))))</f>
        <v/>
      </c>
      <c r="IF19" s="168" t="str">
        <f aca="false">IF(GU19="","",IF(GU19="-","-",IF(UPPER(GU19)="AB","+",VLOOKUP(GU19,'විෂය තොරතුරු'!$P$24:$Q$28,2))))</f>
        <v/>
      </c>
      <c r="IG19" s="169" t="str">
        <f aca="false">IF(GV19="","",IF(GV19="-","-",IF(UPPER(GV19)="AB","+",VLOOKUP(GV19,'විෂය තොරතුරු'!$P$24:$Q$28,2))))</f>
        <v/>
      </c>
      <c r="IH19" s="171" t="n">
        <f aca="false">IF($FL19="","",COUNTIF($GZ19:$IG19,"A"))</f>
        <v>0</v>
      </c>
      <c r="II19" s="171" t="n">
        <f aca="false">IF($FL19="","",COUNTIF($GZ19:$IG19,"B"))</f>
        <v>1</v>
      </c>
      <c r="IJ19" s="171" t="n">
        <f aca="false">IF($FL19="","",COUNTIF($GZ19:$IG19,"C"))</f>
        <v>2</v>
      </c>
      <c r="IK19" s="171" t="n">
        <f aca="false">IF($FL19="","",COUNTIF($GZ19:$IG19,"S"))</f>
        <v>4</v>
      </c>
      <c r="IL19" s="171" t="n">
        <f aca="false">IF($FL19="","",COUNTIF($GZ19:$IG19,"W"))</f>
        <v>2</v>
      </c>
      <c r="IM19" s="171" t="n">
        <f aca="false">IF(FL19="","",SUM(IH19:IK19))</f>
        <v>7</v>
      </c>
      <c r="IN19" s="169" t="n">
        <f aca="false">IF(FL19="","",SUM(IH19:IJ19))</f>
        <v>3</v>
      </c>
      <c r="IO19" s="172" t="str">
        <f aca="false">IF(FL19="","",IF(AND(IM19&gt;=6,IN19&gt;=3,OR(FO19&gt;=35,FP19&gt;=35),FV19&gt;=35),"6/3 සමත්",IF(AND(IM19&gt;=5,IN19&gt;=3,OR(FO19&gt;=35,FP19&gt;=35,FV19&gt;=35)),"5/3 සමත්",IF(AND(IM19&gt;=4,IN19&gt;=1,OR(FO19&gt;=20,FP19&gt;=20,FV19&gt;=20)),"සමත් කළ හැකි",IF(IL19=9,"W9","අසමත් ?")))))</f>
        <v>5/3 සමත්</v>
      </c>
    </row>
    <row r="20" customFormat="false" ht="13.8" hidden="false" customHeight="false" outlineLevel="0" collapsed="false">
      <c r="A20" s="160" t="n">
        <v>6</v>
      </c>
      <c r="B20" s="175"/>
      <c r="C20" s="161"/>
      <c r="D20" s="162"/>
      <c r="E20" s="183"/>
      <c r="F20" s="181"/>
      <c r="G20" s="183"/>
      <c r="H20" s="180"/>
      <c r="I20" s="180"/>
      <c r="J20" s="181"/>
      <c r="K20" s="183"/>
      <c r="L20" s="180"/>
      <c r="M20" s="180"/>
      <c r="N20" s="181"/>
      <c r="O20" s="183"/>
      <c r="P20" s="180"/>
      <c r="Q20" s="180"/>
      <c r="R20" s="180"/>
      <c r="S20" s="180"/>
      <c r="T20" s="180"/>
      <c r="U20" s="180"/>
      <c r="V20" s="181"/>
      <c r="W20" s="183"/>
      <c r="X20" s="180"/>
      <c r="Y20" s="180"/>
      <c r="Z20" s="180"/>
      <c r="AA20" s="180"/>
      <c r="AB20" s="180"/>
      <c r="AC20" s="180"/>
      <c r="AD20" s="181"/>
      <c r="AE20" s="183"/>
      <c r="AF20" s="180"/>
      <c r="AG20" s="180"/>
      <c r="AH20" s="180"/>
      <c r="AI20" s="180"/>
      <c r="AJ20" s="180"/>
      <c r="AK20" s="180"/>
      <c r="AL20" s="166"/>
      <c r="AM20" s="167" t="str">
        <f aca="false">IF(B20="","",SUM(E20:AL20))</f>
        <v/>
      </c>
      <c r="AN20" s="168" t="str">
        <f aca="false">IF(B20="","",AM20/9)</f>
        <v/>
      </c>
      <c r="AO20" s="169" t="str">
        <f aca="false">IF(B20="","",IF(AM20=0,"-",RANK(AM20,$AM$15:$AM$64,0)))</f>
        <v/>
      </c>
      <c r="AP20" s="167" t="str">
        <f aca="false">IF(E20="","",IF(E20="-","-",IF(UPPER(E20)="AB","+",VLOOKUP(E20,'විෂය තොරතුරු'!$P$24:$Q$28,2))))</f>
        <v/>
      </c>
      <c r="AQ20" s="168" t="str">
        <f aca="false">IF(F20="","",IF(F20="-","-",IF(UPPER(F20)="AB","+",VLOOKUP(F20,'විෂය තොරතුරු'!$P$24:$Q$28,2))))</f>
        <v/>
      </c>
      <c r="AR20" s="168" t="str">
        <f aca="false">IF(G20="","",IF(G20="-","-",IF(UPPER(G20)="AB","+",VLOOKUP(G20,'විෂය තොරතුරු'!$P$24:$Q$28,2))))</f>
        <v/>
      </c>
      <c r="AS20" s="168" t="str">
        <f aca="false">IF(H20="","",IF(H20="-","-",IF(UPPER(H20)="AB","+",VLOOKUP(H20,'විෂය තොරතුරු'!$P$24:$Q$28,2))))</f>
        <v/>
      </c>
      <c r="AT20" s="168" t="str">
        <f aca="false">IF(I20="","",IF(I20="-","-",IF(UPPER(I20)="AB","+",VLOOKUP(I20,'විෂය තොරතුරු'!$P$24:$Q$28,2))))</f>
        <v/>
      </c>
      <c r="AU20" s="170" t="str">
        <f aca="false">IF(J20="","",IF(J20="-","-",IF(UPPER(J20)="AB","+",VLOOKUP(J20,'විෂය තොරතුරු'!$P$24:$Q$28,2))))</f>
        <v/>
      </c>
      <c r="AV20" s="171" t="str">
        <f aca="false">IF(K20="","",IF(K20="-","-",IF(UPPER(K20)="AB","+",VLOOKUP(K20,'විෂය තොරතුරු'!$P$24:$Q$28,2))))</f>
        <v/>
      </c>
      <c r="AW20" s="168" t="str">
        <f aca="false">IF(L20="","",IF(L20="-","-",IF(UPPER(L20)="AB","+",VLOOKUP(L20,'විෂය තොරතුරු'!$P$24:$Q$28,2))))</f>
        <v/>
      </c>
      <c r="AX20" s="168" t="str">
        <f aca="false">IF(M20="","",IF(M20="-","-",IF(UPPER(M20)="AB","+",VLOOKUP(M20,'විෂය තොරතුරු'!$P$24:$Q$28,2))))</f>
        <v/>
      </c>
      <c r="AY20" s="169" t="str">
        <f aca="false">IF(N20="","",IF(N20="-","-",IF(UPPER(N20)="AB","+",VLOOKUP(N20,'විෂය තොරතුරු'!$P$24:$Q$28,2))))</f>
        <v/>
      </c>
      <c r="AZ20" s="167" t="str">
        <f aca="false">IF(O20="","",IF(O20="-","-",IF(UPPER(O20)="AB","+",VLOOKUP(O20,'විෂය තොරතුරු'!$P$24:$Q$28,2))))</f>
        <v/>
      </c>
      <c r="BA20" s="168" t="str">
        <f aca="false">IF(P20="","",IF(P20="-","-",IF(UPPER(P20)="AB","+",VLOOKUP(P20,'විෂය තොරතුරු'!$P$24:$Q$28,2))))</f>
        <v/>
      </c>
      <c r="BB20" s="168" t="str">
        <f aca="false">IF(Q20="","",IF(Q20="-","-",IF(UPPER(Q20)="AB","+",VLOOKUP(Q20,'විෂය තොරතුරු'!$P$24:$Q$28,2))))</f>
        <v/>
      </c>
      <c r="BC20" s="168" t="str">
        <f aca="false">IF(R20="","",IF(R20="-","-",IF(UPPER(R20)="AB","+",VLOOKUP(R20,'විෂය තොරතුරු'!$P$24:$Q$28,2))))</f>
        <v/>
      </c>
      <c r="BD20" s="168" t="str">
        <f aca="false">IF(S20="","",IF(S20="-","-",IF(UPPER(S20)="AB","+",VLOOKUP(S20,'විෂය තොරතුරු'!$P$24:$Q$28,2))))</f>
        <v/>
      </c>
      <c r="BE20" s="168" t="str">
        <f aca="false">IF(T20="","",IF(T20="-","-",IF(UPPER(T20)="AB","+",VLOOKUP(T20,'විෂය තොරතුරු'!$P$24:$Q$28,2))))</f>
        <v/>
      </c>
      <c r="BF20" s="168" t="str">
        <f aca="false">IF(U20="","",IF(U20="-","-",IF(UPPER(U20)="AB","+",VLOOKUP(U20,'විෂය තොරතුරු'!$P$24:$Q$28,2))))</f>
        <v/>
      </c>
      <c r="BG20" s="170" t="str">
        <f aca="false">IF(V20="","",IF(V20="-","-",IF(UPPER(V20)="AB","+",VLOOKUP(V20,'විෂය තොරතුරු'!$P$24:$Q$28,2))))</f>
        <v/>
      </c>
      <c r="BH20" s="171" t="str">
        <f aca="false">IF(W20="","",IF(W20="-","-",IF(UPPER(W20)="AB","+",VLOOKUP(W20,'විෂය තොරතුරු'!$P$24:$Q$28,2))))</f>
        <v/>
      </c>
      <c r="BI20" s="168" t="str">
        <f aca="false">IF(X20="","",IF(X20="-","-",IF(UPPER(X20)="AB","+",VLOOKUP(X20,'විෂය තොරතුරු'!$P$24:$Q$28,2))))</f>
        <v/>
      </c>
      <c r="BJ20" s="168" t="str">
        <f aca="false">IF(Y20="","",IF(Y20="-","-",IF(UPPER(Y20)="AB","+",VLOOKUP(Y20,'විෂය තොරතුරු'!$P$24:$Q$28,2))))</f>
        <v/>
      </c>
      <c r="BK20" s="168" t="str">
        <f aca="false">IF(Z20="","",IF(Z20="-","-",IF(UPPER(Z20)="AB","+",VLOOKUP(Z20,'විෂය තොරතුරු'!$P$24:$Q$28,2))))</f>
        <v/>
      </c>
      <c r="BL20" s="168" t="str">
        <f aca="false">IF(AA20="","",IF(AA20="-","-",IF(UPPER(AA20)="AB","+",VLOOKUP(AA20,'විෂය තොරතුරු'!$P$24:$Q$28,2))))</f>
        <v/>
      </c>
      <c r="BM20" s="168" t="str">
        <f aca="false">IF(AB20="","",IF(AB20="-","-",IF(UPPER(AB20)="AB","+",VLOOKUP(AB20,'විෂය තොරතුරු'!$P$24:$Q$28,2))))</f>
        <v/>
      </c>
      <c r="BN20" s="168" t="str">
        <f aca="false">IF(AC20="","",IF(AC20="-","-",IF(UPPER(AC20)="AB","+",VLOOKUP(AC20,'විෂය තොරතුරු'!$P$24:$Q$28,2))))</f>
        <v/>
      </c>
      <c r="BO20" s="169" t="str">
        <f aca="false">IF(AD20="","",IF(AD20="-","-",IF(UPPER(AD20)="AB","+",VLOOKUP(AD20,'විෂය තොරතුරු'!$P$24:$Q$28,2))))</f>
        <v/>
      </c>
      <c r="BP20" s="171" t="str">
        <f aca="false">IF(AE20="","",IF(AE20="-","-",IF(UPPER(AE20)="AB","+",VLOOKUP(AE20,'විෂය තොරතුරු'!$P$24:$Q$28,2))))</f>
        <v/>
      </c>
      <c r="BQ20" s="168" t="str">
        <f aca="false">IF(AF20="","",IF(AF20="-","-",IF(UPPER(AF20)="AB","+",VLOOKUP(AF20,'විෂය තොරතුරු'!$P$24:$Q$28,2))))</f>
        <v/>
      </c>
      <c r="BR20" s="168" t="str">
        <f aca="false">IF(AG20="","",IF(AG20="-","-",IF(UPPER(AG20)="AB","+",VLOOKUP(AG20,'විෂය තොරතුරු'!$P$24:$Q$28,2))))</f>
        <v/>
      </c>
      <c r="BS20" s="168" t="str">
        <f aca="false">IF(AH20="","",IF(AH20="-","-",IF(UPPER(AH20)="AB","+",VLOOKUP(AH20,'විෂය තොරතුරු'!$P$24:$Q$28,2))))</f>
        <v/>
      </c>
      <c r="BT20" s="168" t="str">
        <f aca="false">IF(AI20="","",IF(AI20="-","-",IF(UPPER(AI20)="AB","+",VLOOKUP(AI20,'විෂය තොරතුරු'!$P$24:$Q$28,2))))</f>
        <v/>
      </c>
      <c r="BU20" s="168" t="str">
        <f aca="false">IF(AJ20="","",IF(AJ20="-","-",IF(UPPER(AJ20)="AB","+",VLOOKUP(AJ20,'විෂය තොරතුරු'!$P$24:$Q$28,2))))</f>
        <v/>
      </c>
      <c r="BV20" s="168" t="str">
        <f aca="false">IF(AK20="","",IF(AK20="-","-",IF(UPPER(AK20)="AB","+",VLOOKUP(AK20,'විෂය තොරතුරු'!$P$24:$Q$28,2))))</f>
        <v/>
      </c>
      <c r="BW20" s="169" t="str">
        <f aca="false">IF(AL20="","",IF(AL20="-","-",IF(UPPER(AL20)="AB","+",VLOOKUP(AL20,'විෂය තොරතුරු'!$P$24:$Q$28,2))))</f>
        <v/>
      </c>
      <c r="BX20" s="171" t="str">
        <f aca="false">IF($B20="","",COUNTIF($AP20:$BW20,"A"))</f>
        <v/>
      </c>
      <c r="BY20" s="168" t="str">
        <f aca="false">IF($B20="","",COUNTIF($AP20:$BW20,"B"))</f>
        <v/>
      </c>
      <c r="BZ20" s="168" t="str">
        <f aca="false">IF($B20="","",COUNTIF($AP20:$BW20,"C"))</f>
        <v/>
      </c>
      <c r="CA20" s="168" t="str">
        <f aca="false">IF($B20="","",COUNTIF($AP20:$BW20,"S"))</f>
        <v/>
      </c>
      <c r="CB20" s="169" t="str">
        <f aca="false">IF($B20="","",COUNTIF($AP20:$BW20,"W"))</f>
        <v/>
      </c>
      <c r="CC20" s="171" t="str">
        <f aca="false">IF(B20="","",SUM(BX20:CA20))</f>
        <v/>
      </c>
      <c r="CD20" s="169" t="str">
        <f aca="false">IF(B20="","",SUM(BX20:BZ20))</f>
        <v/>
      </c>
      <c r="CE20" s="172" t="str">
        <f aca="false">IF(B20="","",IF(AND(CC20&gt;=6,CD20&gt;=3,OR(E20&gt;=35,F20&gt;=35),L20&gt;=35),"6/3 සමත්",IF(AND(CC20&gt;=5,CD20&gt;=3,OR(E20&gt;=35,F20&gt;=35,L20&gt;=35)),"5/3 සමත්",IF(AND(CC20&gt;=4,CD20&gt;=1,OR(E20&gt;=20,F20&gt;=20,L20&gt;=20)),"සමත් කළ හැකි",IF(CB20=9,"W9","අසමත් ?")))))</f>
        <v/>
      </c>
      <c r="FK20" s="173" t="n">
        <v>6</v>
      </c>
      <c r="FL20" s="175" t="s">
        <v>49</v>
      </c>
      <c r="FM20" s="161"/>
      <c r="FN20" s="161" t="str">
        <f aca="false">IF(FM20="","-",(FM20/$M$95)*100)</f>
        <v>-</v>
      </c>
      <c r="FO20" s="165" t="n">
        <v>45</v>
      </c>
      <c r="FP20" s="165"/>
      <c r="FQ20" s="165" t="n">
        <v>35</v>
      </c>
      <c r="FR20" s="165" t="s">
        <v>18</v>
      </c>
      <c r="FS20" s="165"/>
      <c r="FT20" s="165"/>
      <c r="FU20" s="165" t="n">
        <v>42</v>
      </c>
      <c r="FV20" s="165" t="n">
        <v>15</v>
      </c>
      <c r="FW20" s="165" t="n">
        <v>10</v>
      </c>
      <c r="FX20" s="165" t="n">
        <v>18</v>
      </c>
      <c r="FY20" s="165" t="s">
        <v>18</v>
      </c>
      <c r="FZ20" s="165" t="s">
        <v>18</v>
      </c>
      <c r="GA20" s="165" t="n">
        <v>15</v>
      </c>
      <c r="GB20" s="165"/>
      <c r="GC20" s="165"/>
      <c r="GD20" s="165"/>
      <c r="GE20" s="165"/>
      <c r="GF20" s="165"/>
      <c r="GG20" s="165" t="s">
        <v>18</v>
      </c>
      <c r="GH20" s="165" t="n">
        <v>55</v>
      </c>
      <c r="GI20" s="165" t="s">
        <v>18</v>
      </c>
      <c r="GJ20" s="165"/>
      <c r="GK20" s="165"/>
      <c r="GL20" s="165" t="s">
        <v>18</v>
      </c>
      <c r="GM20" s="165"/>
      <c r="GN20" s="165"/>
      <c r="GO20" s="165" t="s">
        <v>18</v>
      </c>
      <c r="GP20" s="165" t="n">
        <v>28</v>
      </c>
      <c r="GQ20" s="165"/>
      <c r="GR20" s="165" t="s">
        <v>18</v>
      </c>
      <c r="GS20" s="165"/>
      <c r="GT20" s="165"/>
      <c r="GU20" s="165"/>
      <c r="GV20" s="174"/>
      <c r="GW20" s="167" t="n">
        <f aca="false">IF(FL20="","",SUM(FO20:GV20))</f>
        <v>263</v>
      </c>
      <c r="GX20" s="168" t="n">
        <f aca="false">IF(FL20="","",GW20/9)</f>
        <v>29.2222222222222</v>
      </c>
      <c r="GY20" s="169" t="n">
        <f aca="false">IF(FL20="","",IF(GW20=0,"-",RANK(GW20,$GW$15:$GW$64,0)))</f>
        <v>17</v>
      </c>
      <c r="GZ20" s="167" t="str">
        <f aca="false">IF(FO20="","",IF(FO20="-","-",IF(UPPER(FO20)="AB","+",VLOOKUP(FO20,'විෂය තොරතුරු'!$P$24:$Q$28,2))))</f>
        <v>S</v>
      </c>
      <c r="HA20" s="168" t="str">
        <f aca="false">IF(FP20="","",IF(FP20="-","-",IF(UPPER(FP20)="AB","+",VLOOKUP(FP20,'විෂය තොරතුරු'!$P$24:$Q$28,2))))</f>
        <v/>
      </c>
      <c r="HB20" s="168" t="str">
        <f aca="false">IF(FQ20="","",IF(FQ20="-","-",IF(UPPER(FQ20)="AB","+",VLOOKUP(FQ20,'විෂය තොරතුරු'!$P$24:$Q$28,2))))</f>
        <v>S</v>
      </c>
      <c r="HC20" s="168" t="str">
        <f aca="false">IF(FR20="","",IF(FR20="-","-",IF(UPPER(FR20)="AB","+",VLOOKUP(FR20,'විෂය තොරතුරු'!$P$24:$Q$28,2))))</f>
        <v>-</v>
      </c>
      <c r="HD20" s="168" t="str">
        <f aca="false">IF(FS20="","",IF(FS20="-","-",IF(UPPER(FS20)="AB","+",VLOOKUP(FS20,'විෂය තොරතුරු'!$P$24:$Q$28,2))))</f>
        <v/>
      </c>
      <c r="HE20" s="170" t="str">
        <f aca="false">IF(FT20="","",IF(FT20="-","-",IF(UPPER(FT20)="AB","+",VLOOKUP(FT20,'විෂය තොරතුරු'!$P$24:$Q$28,2))))</f>
        <v/>
      </c>
      <c r="HF20" s="171" t="str">
        <f aca="false">IF(FU20="","",IF(FU20="-","-",IF(UPPER(FU20)="AB","+",VLOOKUP(FU20,'විෂය තොරතුරු'!$P$24:$Q$28,2))))</f>
        <v>S</v>
      </c>
      <c r="HG20" s="168" t="str">
        <f aca="false">IF(FV20="","",IF(FV20="-","-",IF(UPPER(FV20)="AB","+",VLOOKUP(FV20,'විෂය තොරතුරු'!$P$24:$Q$28,2))))</f>
        <v>W</v>
      </c>
      <c r="HH20" s="168" t="str">
        <f aca="false">IF(FW20="","",IF(FW20="-","-",IF(UPPER(FW20)="AB","+",VLOOKUP(FW20,'විෂය තොරතුරු'!$P$24:$Q$28,2))))</f>
        <v>W</v>
      </c>
      <c r="HI20" s="169" t="str">
        <f aca="false">IF(FX20="","",IF(FX20="-","-",IF(UPPER(FX20)="AB","+",VLOOKUP(FX20,'විෂය තොරතුරු'!$P$24:$Q$28,2))))</f>
        <v>W</v>
      </c>
      <c r="HJ20" s="167" t="str">
        <f aca="false">IF(FY20="","",IF(FY20="-","-",IF(UPPER(FY20)="AB","+",VLOOKUP(FY20,'විෂය තොරතුරු'!$P$24:$Q$28,2))))</f>
        <v>-</v>
      </c>
      <c r="HK20" s="168" t="str">
        <f aca="false">IF(FZ20="","",IF(FZ20="-","-",IF(UPPER(FZ20)="AB","+",VLOOKUP(FZ20,'විෂය තොරතුරු'!$P$24:$Q$28,2))))</f>
        <v>-</v>
      </c>
      <c r="HL20" s="168" t="str">
        <f aca="false">IF(GA20="","",IF(GA20="-","-",IF(UPPER(GA20)="AB","+",VLOOKUP(GA20,'විෂය තොරතුරු'!$P$24:$Q$28,2))))</f>
        <v>W</v>
      </c>
      <c r="HM20" s="168" t="str">
        <f aca="false">IF(GB20="","",IF(GB20="-","-",IF(UPPER(GB20)="AB","+",VLOOKUP(GB20,'විෂය තොරතුරු'!$P$24:$Q$28,2))))</f>
        <v/>
      </c>
      <c r="HN20" s="168" t="str">
        <f aca="false">IF(GC20="","",IF(GC20="-","-",IF(UPPER(GC20)="AB","+",VLOOKUP(GC20,'විෂය තොරතුරු'!$P$24:$Q$28,2))))</f>
        <v/>
      </c>
      <c r="HO20" s="168" t="str">
        <f aca="false">IF(GD20="","",IF(GD20="-","-",IF(UPPER(GD20)="AB","+",VLOOKUP(GD20,'විෂය තොරතුරු'!$P$24:$Q$28,2))))</f>
        <v/>
      </c>
      <c r="HP20" s="168" t="str">
        <f aca="false">IF(GE20="","",IF(GE20="-","-",IF(UPPER(GE20)="AB","+",VLOOKUP(GE20,'විෂය තොරතුරු'!$P$24:$Q$28,2))))</f>
        <v/>
      </c>
      <c r="HQ20" s="170" t="str">
        <f aca="false">IF(GF20="","",IF(GF20="-","-",IF(UPPER(GF20)="AB","+",VLOOKUP(GF20,'විෂය තොරතුරු'!$P$24:$Q$28,2))))</f>
        <v/>
      </c>
      <c r="HR20" s="171" t="str">
        <f aca="false">IF(GG20="","",IF(GG20="-","-",IF(UPPER(GG20)="AB","+",VLOOKUP(GG20,'විෂය තොරතුරු'!$P$24:$Q$28,2))))</f>
        <v>-</v>
      </c>
      <c r="HS20" s="168" t="str">
        <f aca="false">IF(GH20="","",IF(GH20="-","-",IF(UPPER(GH20)="AB","+",VLOOKUP(GH20,'විෂය තොරතුරු'!$P$24:$Q$28,2))))</f>
        <v>C</v>
      </c>
      <c r="HT20" s="168" t="str">
        <f aca="false">IF(GI20="","",IF(GI20="-","-",IF(UPPER(GI20)="AB","+",VLOOKUP(GI20,'විෂය තොරතුරු'!$P$24:$Q$28,2))))</f>
        <v>-</v>
      </c>
      <c r="HU20" s="168" t="str">
        <f aca="false">IF(GJ20="","",IF(GJ20="-","-",IF(UPPER(GJ20)="AB","+",VLOOKUP(GJ20,'විෂය තොරතුරු'!$P$24:$Q$28,2))))</f>
        <v/>
      </c>
      <c r="HV20" s="168" t="str">
        <f aca="false">IF(GK20="","",IF(GK20="-","-",IF(UPPER(GK20)="AB","+",VLOOKUP(GK20,'විෂය තොරතුරු'!$P$24:$Q$28,2))))</f>
        <v/>
      </c>
      <c r="HW20" s="168" t="str">
        <f aca="false">IF(GL20="","",IF(GL20="-","-",IF(UPPER(GL20)="AB","+",VLOOKUP(GL20,'විෂය තොරතුරු'!$P$24:$Q$28,2))))</f>
        <v>-</v>
      </c>
      <c r="HX20" s="168" t="str">
        <f aca="false">IF(GM20="","",IF(GM20="-","-",IF(UPPER(GM20)="AB","+",VLOOKUP(GM20,'විෂය තොරතුරු'!$P$24:$Q$28,2))))</f>
        <v/>
      </c>
      <c r="HY20" s="169" t="str">
        <f aca="false">IF(GN20="","",IF(GN20="-","-",IF(UPPER(GN20)="AB","+",VLOOKUP(GN20,'විෂය තොරතුරු'!$P$24:$Q$28,2))))</f>
        <v/>
      </c>
      <c r="HZ20" s="171" t="str">
        <f aca="false">IF(GO20="","",IF(GO20="-","-",IF(UPPER(GO20)="AB","+",VLOOKUP(GO20,'විෂය තොරතුරු'!$P$24:$Q$28,2))))</f>
        <v>-</v>
      </c>
      <c r="IA20" s="168" t="str">
        <f aca="false">IF(GP20="","",IF(GP20="-","-",IF(UPPER(GP20)="AB","+",VLOOKUP(GP20,'විෂය තොරතුරු'!$P$24:$Q$28,2))))</f>
        <v>W</v>
      </c>
      <c r="IB20" s="168" t="str">
        <f aca="false">IF(GQ20="","",IF(GQ20="-","-",IF(UPPER(GQ20)="AB","+",VLOOKUP(GQ20,'විෂය තොරතුරු'!$P$24:$Q$28,2))))</f>
        <v/>
      </c>
      <c r="IC20" s="168" t="str">
        <f aca="false">IF(GR20="","",IF(GR20="-","-",IF(UPPER(GR20)="AB","+",VLOOKUP(GR20,'විෂය තොරතුරු'!$P$24:$Q$28,2))))</f>
        <v>-</v>
      </c>
      <c r="ID20" s="168" t="str">
        <f aca="false">IF(GS20="","",IF(GS20="-","-",IF(UPPER(GS20)="AB","+",VLOOKUP(GS20,'විෂය තොරතුරු'!$P$24:$Q$28,2))))</f>
        <v/>
      </c>
      <c r="IE20" s="168" t="str">
        <f aca="false">IF(GT20="","",IF(GT20="-","-",IF(UPPER(GT20)="AB","+",VLOOKUP(GT20,'විෂය තොරතුරු'!$P$24:$Q$28,2))))</f>
        <v/>
      </c>
      <c r="IF20" s="168" t="str">
        <f aca="false">IF(GU20="","",IF(GU20="-","-",IF(UPPER(GU20)="AB","+",VLOOKUP(GU20,'විෂය තොරතුරු'!$P$24:$Q$28,2))))</f>
        <v/>
      </c>
      <c r="IG20" s="169" t="str">
        <f aca="false">IF(GV20="","",IF(GV20="-","-",IF(UPPER(GV20)="AB","+",VLOOKUP(GV20,'විෂය තොරතුරු'!$P$24:$Q$28,2))))</f>
        <v/>
      </c>
      <c r="IH20" s="171" t="n">
        <f aca="false">IF($FL20="","",COUNTIF($GZ20:$IG20,"A"))</f>
        <v>0</v>
      </c>
      <c r="II20" s="171" t="n">
        <f aca="false">IF($FL20="","",COUNTIF($GZ20:$IG20,"B"))</f>
        <v>0</v>
      </c>
      <c r="IJ20" s="171" t="n">
        <f aca="false">IF($FL20="","",COUNTIF($GZ20:$IG20,"C"))</f>
        <v>1</v>
      </c>
      <c r="IK20" s="171" t="n">
        <f aca="false">IF($FL20="","",COUNTIF($GZ20:$IG20,"S"))</f>
        <v>3</v>
      </c>
      <c r="IL20" s="171" t="n">
        <f aca="false">IF($FL20="","",COUNTIF($GZ20:$IG20,"W"))</f>
        <v>5</v>
      </c>
      <c r="IM20" s="171" t="n">
        <f aca="false">IF(FL20="","",SUM(IH20:IK20))</f>
        <v>4</v>
      </c>
      <c r="IN20" s="169" t="n">
        <f aca="false">IF(FL20="","",SUM(IH20:IJ20))</f>
        <v>1</v>
      </c>
      <c r="IO20" s="172" t="str">
        <f aca="false">IF(FL20="","",IF(AND(IM20&gt;=6,IN20&gt;=3,OR(FO20&gt;=35,FP20&gt;=35),FV20&gt;=35),"6/3 සමත්",IF(AND(IM20&gt;=5,IN20&gt;=3,OR(FO20&gt;=35,FP20&gt;=35,FV20&gt;=35)),"5/3 සමත්",IF(AND(IM20&gt;=4,IN20&gt;=1,OR(FO20&gt;=20,FP20&gt;=20,FV20&gt;=20)),"සමත් කළ හැකි",IF(IL20=9,"W9","අසමත් ?")))))</f>
        <v>සමත් කළ හැකි</v>
      </c>
    </row>
    <row r="21" customFormat="false" ht="13.8" hidden="false" customHeight="false" outlineLevel="0" collapsed="false">
      <c r="A21" s="160" t="n">
        <v>7</v>
      </c>
      <c r="B21" s="161"/>
      <c r="C21" s="161"/>
      <c r="D21" s="162"/>
      <c r="E21" s="183"/>
      <c r="F21" s="181"/>
      <c r="G21" s="183"/>
      <c r="H21" s="180"/>
      <c r="I21" s="180"/>
      <c r="J21" s="181"/>
      <c r="K21" s="183"/>
      <c r="L21" s="180"/>
      <c r="M21" s="180"/>
      <c r="N21" s="181"/>
      <c r="O21" s="183"/>
      <c r="P21" s="180"/>
      <c r="Q21" s="180"/>
      <c r="R21" s="180"/>
      <c r="S21" s="180"/>
      <c r="T21" s="180"/>
      <c r="U21" s="180"/>
      <c r="V21" s="181"/>
      <c r="W21" s="183"/>
      <c r="X21" s="180"/>
      <c r="Y21" s="180"/>
      <c r="Z21" s="180"/>
      <c r="AA21" s="180"/>
      <c r="AB21" s="180"/>
      <c r="AC21" s="180"/>
      <c r="AD21" s="181"/>
      <c r="AE21" s="183"/>
      <c r="AF21" s="180"/>
      <c r="AG21" s="180"/>
      <c r="AH21" s="180"/>
      <c r="AI21" s="180"/>
      <c r="AJ21" s="180"/>
      <c r="AK21" s="180"/>
      <c r="AL21" s="166"/>
      <c r="AM21" s="167" t="str">
        <f aca="false">IF(B21="","",SUM(E21:AL21))</f>
        <v/>
      </c>
      <c r="AN21" s="168" t="str">
        <f aca="false">IF(B21="","",AM21/9)</f>
        <v/>
      </c>
      <c r="AO21" s="169" t="str">
        <f aca="false">IF(B21="","",IF(AM21=0,"-",RANK(AM21,$AM$15:$AM$64,0)))</f>
        <v/>
      </c>
      <c r="AP21" s="167" t="str">
        <f aca="false">IF(E21="","",IF(E21="-","-",IF(UPPER(E21)="AB","+",VLOOKUP(E21,'විෂය තොරතුරු'!$P$24:$Q$28,2))))</f>
        <v/>
      </c>
      <c r="AQ21" s="168" t="str">
        <f aca="false">IF(F21="","",IF(F21="-","-",IF(UPPER(F21)="AB","+",VLOOKUP(F21,'විෂය තොරතුරු'!$P$24:$Q$28,2))))</f>
        <v/>
      </c>
      <c r="AR21" s="168" t="str">
        <f aca="false">IF(G21="","",IF(G21="-","-",IF(UPPER(G21)="AB","+",VLOOKUP(G21,'විෂය තොරතුරු'!$P$24:$Q$28,2))))</f>
        <v/>
      </c>
      <c r="AS21" s="168" t="str">
        <f aca="false">IF(H21="","",IF(H21="-","-",IF(UPPER(H21)="AB","+",VLOOKUP(H21,'විෂය තොරතුරු'!$P$24:$Q$28,2))))</f>
        <v/>
      </c>
      <c r="AT21" s="168" t="str">
        <f aca="false">IF(I21="","",IF(I21="-","-",IF(UPPER(I21)="AB","+",VLOOKUP(I21,'විෂය තොරතුරු'!$P$24:$Q$28,2))))</f>
        <v/>
      </c>
      <c r="AU21" s="170" t="str">
        <f aca="false">IF(J21="","",IF(J21="-","-",IF(UPPER(J21)="AB","+",VLOOKUP(J21,'විෂය තොරතුරු'!$P$24:$Q$28,2))))</f>
        <v/>
      </c>
      <c r="AV21" s="171" t="str">
        <f aca="false">IF(K21="","",IF(K21="-","-",IF(UPPER(K21)="AB","+",VLOOKUP(K21,'විෂය තොරතුරු'!$P$24:$Q$28,2))))</f>
        <v/>
      </c>
      <c r="AW21" s="168" t="str">
        <f aca="false">IF(L21="","",IF(L21="-","-",IF(UPPER(L21)="AB","+",VLOOKUP(L21,'විෂය තොරතුරු'!$P$24:$Q$28,2))))</f>
        <v/>
      </c>
      <c r="AX21" s="168" t="str">
        <f aca="false">IF(M21="","",IF(M21="-","-",IF(UPPER(M21)="AB","+",VLOOKUP(M21,'විෂය තොරතුරු'!$P$24:$Q$28,2))))</f>
        <v/>
      </c>
      <c r="AY21" s="169" t="str">
        <f aca="false">IF(N21="","",IF(N21="-","-",IF(UPPER(N21)="AB","+",VLOOKUP(N21,'විෂය තොරතුරු'!$P$24:$Q$28,2))))</f>
        <v/>
      </c>
      <c r="AZ21" s="167" t="str">
        <f aca="false">IF(O21="","",IF(O21="-","-",IF(UPPER(O21)="AB","+",VLOOKUP(O21,'විෂය තොරතුරු'!$P$24:$Q$28,2))))</f>
        <v/>
      </c>
      <c r="BA21" s="168" t="str">
        <f aca="false">IF(P21="","",IF(P21="-","-",IF(UPPER(P21)="AB","+",VLOOKUP(P21,'විෂය තොරතුරු'!$P$24:$Q$28,2))))</f>
        <v/>
      </c>
      <c r="BB21" s="168" t="str">
        <f aca="false">IF(Q21="","",IF(Q21="-","-",IF(UPPER(Q21)="AB","+",VLOOKUP(Q21,'විෂය තොරතුරු'!$P$24:$Q$28,2))))</f>
        <v/>
      </c>
      <c r="BC21" s="168" t="str">
        <f aca="false">IF(R21="","",IF(R21="-","-",IF(UPPER(R21)="AB","+",VLOOKUP(R21,'විෂය තොරතුරු'!$P$24:$Q$28,2))))</f>
        <v/>
      </c>
      <c r="BD21" s="168" t="str">
        <f aca="false">IF(S21="","",IF(S21="-","-",IF(UPPER(S21)="AB","+",VLOOKUP(S21,'විෂය තොරතුරු'!$P$24:$Q$28,2))))</f>
        <v/>
      </c>
      <c r="BE21" s="168" t="str">
        <f aca="false">IF(T21="","",IF(T21="-","-",IF(UPPER(T21)="AB","+",VLOOKUP(T21,'විෂය තොරතුරු'!$P$24:$Q$28,2))))</f>
        <v/>
      </c>
      <c r="BF21" s="168" t="str">
        <f aca="false">IF(U21="","",IF(U21="-","-",IF(UPPER(U21)="AB","+",VLOOKUP(U21,'විෂය තොරතුරු'!$P$24:$Q$28,2))))</f>
        <v/>
      </c>
      <c r="BG21" s="170" t="str">
        <f aca="false">IF(V21="","",IF(V21="-","-",IF(UPPER(V21)="AB","+",VLOOKUP(V21,'විෂය තොරතුරු'!$P$24:$Q$28,2))))</f>
        <v/>
      </c>
      <c r="BH21" s="171" t="str">
        <f aca="false">IF(W21="","",IF(W21="-","-",IF(UPPER(W21)="AB","+",VLOOKUP(W21,'විෂය තොරතුරු'!$P$24:$Q$28,2))))</f>
        <v/>
      </c>
      <c r="BI21" s="168" t="str">
        <f aca="false">IF(X21="","",IF(X21="-","-",IF(UPPER(X21)="AB","+",VLOOKUP(X21,'විෂය තොරතුරු'!$P$24:$Q$28,2))))</f>
        <v/>
      </c>
      <c r="BJ21" s="168" t="str">
        <f aca="false">IF(Y21="","",IF(Y21="-","-",IF(UPPER(Y21)="AB","+",VLOOKUP(Y21,'විෂය තොරතුරු'!$P$24:$Q$28,2))))</f>
        <v/>
      </c>
      <c r="BK21" s="168" t="str">
        <f aca="false">IF(Z21="","",IF(Z21="-","-",IF(UPPER(Z21)="AB","+",VLOOKUP(Z21,'විෂය තොරතුරු'!$P$24:$Q$28,2))))</f>
        <v/>
      </c>
      <c r="BL21" s="168" t="str">
        <f aca="false">IF(AA21="","",IF(AA21="-","-",IF(UPPER(AA21)="AB","+",VLOOKUP(AA21,'විෂය තොරතුරු'!$P$24:$Q$28,2))))</f>
        <v/>
      </c>
      <c r="BM21" s="168" t="str">
        <f aca="false">IF(AB21="","",IF(AB21="-","-",IF(UPPER(AB21)="AB","+",VLOOKUP(AB21,'විෂය තොරතුරු'!$P$24:$Q$28,2))))</f>
        <v/>
      </c>
      <c r="BN21" s="168" t="str">
        <f aca="false">IF(AC21="","",IF(AC21="-","-",IF(UPPER(AC21)="AB","+",VLOOKUP(AC21,'විෂය තොරතුරු'!$P$24:$Q$28,2))))</f>
        <v/>
      </c>
      <c r="BO21" s="169" t="str">
        <f aca="false">IF(AD21="","",IF(AD21="-","-",IF(UPPER(AD21)="AB","+",VLOOKUP(AD21,'විෂය තොරතුරු'!$P$24:$Q$28,2))))</f>
        <v/>
      </c>
      <c r="BP21" s="171" t="str">
        <f aca="false">IF(AE21="","",IF(AE21="-","-",IF(UPPER(AE21)="AB","+",VLOOKUP(AE21,'විෂය තොරතුරු'!$P$24:$Q$28,2))))</f>
        <v/>
      </c>
      <c r="BQ21" s="168" t="str">
        <f aca="false">IF(AF21="","",IF(AF21="-","-",IF(UPPER(AF21)="AB","+",VLOOKUP(AF21,'විෂය තොරතුරු'!$P$24:$Q$28,2))))</f>
        <v/>
      </c>
      <c r="BR21" s="168" t="str">
        <f aca="false">IF(AG21="","",IF(AG21="-","-",IF(UPPER(AG21)="AB","+",VLOOKUP(AG21,'විෂය තොරතුරු'!$P$24:$Q$28,2))))</f>
        <v/>
      </c>
      <c r="BS21" s="168" t="str">
        <f aca="false">IF(AH21="","",IF(AH21="-","-",IF(UPPER(AH21)="AB","+",VLOOKUP(AH21,'විෂය තොරතුරු'!$P$24:$Q$28,2))))</f>
        <v/>
      </c>
      <c r="BT21" s="168" t="str">
        <f aca="false">IF(AI21="","",IF(AI21="-","-",IF(UPPER(AI21)="AB","+",VLOOKUP(AI21,'විෂය තොරතුරු'!$P$24:$Q$28,2))))</f>
        <v/>
      </c>
      <c r="BU21" s="168" t="str">
        <f aca="false">IF(AJ21="","",IF(AJ21="-","-",IF(UPPER(AJ21)="AB","+",VLOOKUP(AJ21,'විෂය තොරතුරු'!$P$24:$Q$28,2))))</f>
        <v/>
      </c>
      <c r="BV21" s="168" t="str">
        <f aca="false">IF(AK21="","",IF(AK21="-","-",IF(UPPER(AK21)="AB","+",VLOOKUP(AK21,'විෂය තොරතුරු'!$P$24:$Q$28,2))))</f>
        <v/>
      </c>
      <c r="BW21" s="169" t="str">
        <f aca="false">IF(AL21="","",IF(AL21="-","-",IF(UPPER(AL21)="AB","+",VLOOKUP(AL21,'විෂය තොරතුරු'!$P$24:$Q$28,2))))</f>
        <v/>
      </c>
      <c r="BX21" s="171" t="str">
        <f aca="false">IF($B21="","",COUNTIF($AP21:$BW21,"A"))</f>
        <v/>
      </c>
      <c r="BY21" s="168" t="str">
        <f aca="false">IF($B21="","",COUNTIF($AP21:$BW21,"B"))</f>
        <v/>
      </c>
      <c r="BZ21" s="168" t="str">
        <f aca="false">IF($B21="","",COUNTIF($AP21:$BW21,"C"))</f>
        <v/>
      </c>
      <c r="CA21" s="168" t="str">
        <f aca="false">IF($B21="","",COUNTIF($AP21:$BW21,"S"))</f>
        <v/>
      </c>
      <c r="CB21" s="169" t="str">
        <f aca="false">IF($B21="","",COUNTIF($AP21:$BW21,"W"))</f>
        <v/>
      </c>
      <c r="CC21" s="171" t="str">
        <f aca="false">IF(B21="","",SUM(BX21:CA21))</f>
        <v/>
      </c>
      <c r="CD21" s="169" t="str">
        <f aca="false">IF(B21="","",SUM(BX21:BZ21))</f>
        <v/>
      </c>
      <c r="CE21" s="172" t="str">
        <f aca="false">IF(B21="","",IF(AND(CC21&gt;=6,CD21&gt;=3,OR(E21&gt;=35,F21&gt;=35),L21&gt;=35),"6/3 සමත්",IF(AND(CC21&gt;=5,CD21&gt;=3,OR(E21&gt;=35,F21&gt;=35,L21&gt;=35)),"5/3 සමත්",IF(AND(CC21&gt;=4,CD21&gt;=1,OR(E21&gt;=20,F21&gt;=20,L21&gt;=20)),"සමත් කළ හැකි",IF(CB21=9,"W9","අසමත් ?")))))</f>
        <v/>
      </c>
      <c r="FK21" s="173" t="n">
        <v>7</v>
      </c>
      <c r="FL21" s="161" t="s">
        <v>50</v>
      </c>
      <c r="FM21" s="161"/>
      <c r="FN21" s="161" t="str">
        <f aca="false">IF(FM21="","-",(FM21/$M$95)*100)</f>
        <v>-</v>
      </c>
      <c r="FO21" s="165" t="n">
        <v>25</v>
      </c>
      <c r="FP21" s="165"/>
      <c r="FQ21" s="165" t="n">
        <v>28</v>
      </c>
      <c r="FR21" s="165" t="s">
        <v>18</v>
      </c>
      <c r="FS21" s="165"/>
      <c r="FT21" s="165"/>
      <c r="FU21" s="165" t="n">
        <v>11</v>
      </c>
      <c r="FV21" s="165" t="n">
        <v>14</v>
      </c>
      <c r="FW21" s="165" t="n">
        <v>28</v>
      </c>
      <c r="FX21" s="165" t="n">
        <v>22</v>
      </c>
      <c r="FY21" s="165" t="s">
        <v>18</v>
      </c>
      <c r="FZ21" s="165" t="s">
        <v>18</v>
      </c>
      <c r="GA21" s="165" t="n">
        <v>34</v>
      </c>
      <c r="GB21" s="165"/>
      <c r="GC21" s="165"/>
      <c r="GD21" s="165"/>
      <c r="GE21" s="165"/>
      <c r="GF21" s="165"/>
      <c r="GG21" s="165" t="s">
        <v>18</v>
      </c>
      <c r="GH21" s="165" t="n">
        <v>46</v>
      </c>
      <c r="GI21" s="165" t="s">
        <v>18</v>
      </c>
      <c r="GJ21" s="165"/>
      <c r="GK21" s="165"/>
      <c r="GL21" s="165" t="s">
        <v>18</v>
      </c>
      <c r="GM21" s="165"/>
      <c r="GN21" s="165"/>
      <c r="GO21" s="165" t="s">
        <v>18</v>
      </c>
      <c r="GP21" s="165" t="s">
        <v>18</v>
      </c>
      <c r="GQ21" s="165"/>
      <c r="GR21" s="165" t="n">
        <v>29</v>
      </c>
      <c r="GS21" s="165"/>
      <c r="GT21" s="165"/>
      <c r="GU21" s="165"/>
      <c r="GV21" s="174"/>
      <c r="GW21" s="167" t="n">
        <f aca="false">IF(FL21="","",SUM(FO21:GV21))</f>
        <v>237</v>
      </c>
      <c r="GX21" s="168" t="n">
        <f aca="false">IF(FL21="","",GW21/9)</f>
        <v>26.3333333333333</v>
      </c>
      <c r="GY21" s="169" t="n">
        <f aca="false">IF(FL21="","",IF(GW21=0,"-",RANK(GW21,$GW$15:$GW$64,0)))</f>
        <v>19</v>
      </c>
      <c r="GZ21" s="167" t="str">
        <f aca="false">IF(FO21="","",IF(FO21="-","-",IF(UPPER(FO21)="AB","+",VLOOKUP(FO21,'විෂය තොරතුරු'!$P$24:$Q$28,2))))</f>
        <v>W</v>
      </c>
      <c r="HA21" s="168" t="str">
        <f aca="false">IF(FP21="","",IF(FP21="-","-",IF(UPPER(FP21)="AB","+",VLOOKUP(FP21,'විෂය තොරතුරු'!$P$24:$Q$28,2))))</f>
        <v/>
      </c>
      <c r="HB21" s="168" t="str">
        <f aca="false">IF(FQ21="","",IF(FQ21="-","-",IF(UPPER(FQ21)="AB","+",VLOOKUP(FQ21,'විෂය තොරතුරු'!$P$24:$Q$28,2))))</f>
        <v>W</v>
      </c>
      <c r="HC21" s="168" t="str">
        <f aca="false">IF(FR21="","",IF(FR21="-","-",IF(UPPER(FR21)="AB","+",VLOOKUP(FR21,'විෂය තොරතුරු'!$P$24:$Q$28,2))))</f>
        <v>-</v>
      </c>
      <c r="HD21" s="168" t="str">
        <f aca="false">IF(FS21="","",IF(FS21="-","-",IF(UPPER(FS21)="AB","+",VLOOKUP(FS21,'විෂය තොරතුරු'!$P$24:$Q$28,2))))</f>
        <v/>
      </c>
      <c r="HE21" s="170" t="str">
        <f aca="false">IF(FT21="","",IF(FT21="-","-",IF(UPPER(FT21)="AB","+",VLOOKUP(FT21,'විෂය තොරතුරු'!$P$24:$Q$28,2))))</f>
        <v/>
      </c>
      <c r="HF21" s="171" t="str">
        <f aca="false">IF(FU21="","",IF(FU21="-","-",IF(UPPER(FU21)="AB","+",VLOOKUP(FU21,'විෂය තොරතුරු'!$P$24:$Q$28,2))))</f>
        <v>W</v>
      </c>
      <c r="HG21" s="168" t="str">
        <f aca="false">IF(FV21="","",IF(FV21="-","-",IF(UPPER(FV21)="AB","+",VLOOKUP(FV21,'විෂය තොරතුරු'!$P$24:$Q$28,2))))</f>
        <v>W</v>
      </c>
      <c r="HH21" s="168" t="str">
        <f aca="false">IF(FW21="","",IF(FW21="-","-",IF(UPPER(FW21)="AB","+",VLOOKUP(FW21,'විෂය තොරතුරු'!$P$24:$Q$28,2))))</f>
        <v>W</v>
      </c>
      <c r="HI21" s="169" t="str">
        <f aca="false">IF(FX21="","",IF(FX21="-","-",IF(UPPER(FX21)="AB","+",VLOOKUP(FX21,'විෂය තොරතුරු'!$P$24:$Q$28,2))))</f>
        <v>W</v>
      </c>
      <c r="HJ21" s="167" t="str">
        <f aca="false">IF(FY21="","",IF(FY21="-","-",IF(UPPER(FY21)="AB","+",VLOOKUP(FY21,'විෂය තොරතුරු'!$P$24:$Q$28,2))))</f>
        <v>-</v>
      </c>
      <c r="HK21" s="168" t="str">
        <f aca="false">IF(FZ21="","",IF(FZ21="-","-",IF(UPPER(FZ21)="AB","+",VLOOKUP(FZ21,'විෂය තොරතුරු'!$P$24:$Q$28,2))))</f>
        <v>-</v>
      </c>
      <c r="HL21" s="168" t="str">
        <f aca="false">IF(GA21="","",IF(GA21="-","-",IF(UPPER(GA21)="AB","+",VLOOKUP(GA21,'විෂය තොරතුරු'!$P$24:$Q$28,2))))</f>
        <v>W</v>
      </c>
      <c r="HM21" s="168" t="str">
        <f aca="false">IF(GB21="","",IF(GB21="-","-",IF(UPPER(GB21)="AB","+",VLOOKUP(GB21,'විෂය තොරතුරු'!$P$24:$Q$28,2))))</f>
        <v/>
      </c>
      <c r="HN21" s="168" t="str">
        <f aca="false">IF(GC21="","",IF(GC21="-","-",IF(UPPER(GC21)="AB","+",VLOOKUP(GC21,'විෂය තොරතුරු'!$P$24:$Q$28,2))))</f>
        <v/>
      </c>
      <c r="HO21" s="168" t="str">
        <f aca="false">IF(GD21="","",IF(GD21="-","-",IF(UPPER(GD21)="AB","+",VLOOKUP(GD21,'විෂය තොරතුරු'!$P$24:$Q$28,2))))</f>
        <v/>
      </c>
      <c r="HP21" s="168" t="str">
        <f aca="false">IF(GE21="","",IF(GE21="-","-",IF(UPPER(GE21)="AB","+",VLOOKUP(GE21,'විෂය තොරතුරු'!$P$24:$Q$28,2))))</f>
        <v/>
      </c>
      <c r="HQ21" s="170" t="str">
        <f aca="false">IF(GF21="","",IF(GF21="-","-",IF(UPPER(GF21)="AB","+",VLOOKUP(GF21,'විෂය තොරතුරු'!$P$24:$Q$28,2))))</f>
        <v/>
      </c>
      <c r="HR21" s="171" t="str">
        <f aca="false">IF(GG21="","",IF(GG21="-","-",IF(UPPER(GG21)="AB","+",VLOOKUP(GG21,'විෂය තොරතුරු'!$P$24:$Q$28,2))))</f>
        <v>-</v>
      </c>
      <c r="HS21" s="168" t="str">
        <f aca="false">IF(GH21="","",IF(GH21="-","-",IF(UPPER(GH21)="AB","+",VLOOKUP(GH21,'විෂය තොරතුරු'!$P$24:$Q$28,2))))</f>
        <v>S</v>
      </c>
      <c r="HT21" s="168" t="str">
        <f aca="false">IF(GI21="","",IF(GI21="-","-",IF(UPPER(GI21)="AB","+",VLOOKUP(GI21,'විෂය තොරතුරු'!$P$24:$Q$28,2))))</f>
        <v>-</v>
      </c>
      <c r="HU21" s="168" t="str">
        <f aca="false">IF(GJ21="","",IF(GJ21="-","-",IF(UPPER(GJ21)="AB","+",VLOOKUP(GJ21,'විෂය තොරතුරු'!$P$24:$Q$28,2))))</f>
        <v/>
      </c>
      <c r="HV21" s="168" t="str">
        <f aca="false">IF(GK21="","",IF(GK21="-","-",IF(UPPER(GK21)="AB","+",VLOOKUP(GK21,'විෂය තොරතුරු'!$P$24:$Q$28,2))))</f>
        <v/>
      </c>
      <c r="HW21" s="168" t="str">
        <f aca="false">IF(GL21="","",IF(GL21="-","-",IF(UPPER(GL21)="AB","+",VLOOKUP(GL21,'විෂය තොරතුරු'!$P$24:$Q$28,2))))</f>
        <v>-</v>
      </c>
      <c r="HX21" s="168" t="str">
        <f aca="false">IF(GM21="","",IF(GM21="-","-",IF(UPPER(GM21)="AB","+",VLOOKUP(GM21,'විෂය තොරතුරු'!$P$24:$Q$28,2))))</f>
        <v/>
      </c>
      <c r="HY21" s="169" t="str">
        <f aca="false">IF(GN21="","",IF(GN21="-","-",IF(UPPER(GN21)="AB","+",VLOOKUP(GN21,'විෂය තොරතුරු'!$P$24:$Q$28,2))))</f>
        <v/>
      </c>
      <c r="HZ21" s="171" t="str">
        <f aca="false">IF(GO21="","",IF(GO21="-","-",IF(UPPER(GO21)="AB","+",VLOOKUP(GO21,'විෂය තොරතුරු'!$P$24:$Q$28,2))))</f>
        <v>-</v>
      </c>
      <c r="IA21" s="168" t="str">
        <f aca="false">IF(GP21="","",IF(GP21="-","-",IF(UPPER(GP21)="AB","+",VLOOKUP(GP21,'විෂය තොරතුරු'!$P$24:$Q$28,2))))</f>
        <v>-</v>
      </c>
      <c r="IB21" s="168" t="str">
        <f aca="false">IF(GQ21="","",IF(GQ21="-","-",IF(UPPER(GQ21)="AB","+",VLOOKUP(GQ21,'විෂය තොරතුරු'!$P$24:$Q$28,2))))</f>
        <v/>
      </c>
      <c r="IC21" s="168" t="str">
        <f aca="false">IF(GR21="","",IF(GR21="-","-",IF(UPPER(GR21)="AB","+",VLOOKUP(GR21,'විෂය තොරතුරු'!$P$24:$Q$28,2))))</f>
        <v>W</v>
      </c>
      <c r="ID21" s="168" t="str">
        <f aca="false">IF(GS21="","",IF(GS21="-","-",IF(UPPER(GS21)="AB","+",VLOOKUP(GS21,'විෂය තොරතුරු'!$P$24:$Q$28,2))))</f>
        <v/>
      </c>
      <c r="IE21" s="168" t="str">
        <f aca="false">IF(GT21="","",IF(GT21="-","-",IF(UPPER(GT21)="AB","+",VLOOKUP(GT21,'විෂය තොරතුරු'!$P$24:$Q$28,2))))</f>
        <v/>
      </c>
      <c r="IF21" s="168" t="str">
        <f aca="false">IF(GU21="","",IF(GU21="-","-",IF(UPPER(GU21)="AB","+",VLOOKUP(GU21,'විෂය තොරතුරු'!$P$24:$Q$28,2))))</f>
        <v/>
      </c>
      <c r="IG21" s="169" t="str">
        <f aca="false">IF(GV21="","",IF(GV21="-","-",IF(UPPER(GV21)="AB","+",VLOOKUP(GV21,'විෂය තොරතුරු'!$P$24:$Q$28,2))))</f>
        <v/>
      </c>
      <c r="IH21" s="171" t="n">
        <f aca="false">IF($FL21="","",COUNTIF($GZ21:$IG21,"A"))</f>
        <v>0</v>
      </c>
      <c r="II21" s="171" t="n">
        <f aca="false">IF($FL21="","",COUNTIF($GZ21:$IG21,"B"))</f>
        <v>0</v>
      </c>
      <c r="IJ21" s="171" t="n">
        <f aca="false">IF($FL21="","",COUNTIF($GZ21:$IG21,"C"))</f>
        <v>0</v>
      </c>
      <c r="IK21" s="171" t="n">
        <f aca="false">IF($FL21="","",COUNTIF($GZ21:$IG21,"S"))</f>
        <v>1</v>
      </c>
      <c r="IL21" s="171" t="n">
        <f aca="false">IF($FL21="","",COUNTIF($GZ21:$IG21,"W"))</f>
        <v>8</v>
      </c>
      <c r="IM21" s="171" t="n">
        <f aca="false">IF(FL21="","",SUM(IH21:IK21))</f>
        <v>1</v>
      </c>
      <c r="IN21" s="169" t="n">
        <f aca="false">IF(FL21="","",SUM(IH21:IJ21))</f>
        <v>0</v>
      </c>
      <c r="IO21" s="172" t="str">
        <f aca="false">IF(FL21="","",IF(AND(IM21&gt;=6,IN21&gt;=3,OR(FO21&gt;=35,FP21&gt;=35),FV21&gt;=35),"6/3 සමත්",IF(AND(IM21&gt;=5,IN21&gt;=3,OR(FO21&gt;=35,FP21&gt;=35,FV21&gt;=35)),"5/3 සමත්",IF(AND(IM21&gt;=4,IN21&gt;=1,OR(FO21&gt;=20,FP21&gt;=20,FV21&gt;=20)),"සමත් කළ හැකි",IF(IL21=9,"W9","අසමත් ?")))))</f>
        <v>අසමත් ?</v>
      </c>
    </row>
    <row r="22" customFormat="false" ht="13.8" hidden="false" customHeight="false" outlineLevel="0" collapsed="false">
      <c r="A22" s="160" t="n">
        <v>8</v>
      </c>
      <c r="B22" s="161"/>
      <c r="C22" s="161"/>
      <c r="D22" s="162"/>
      <c r="E22" s="183"/>
      <c r="F22" s="181"/>
      <c r="G22" s="183"/>
      <c r="H22" s="180"/>
      <c r="I22" s="180"/>
      <c r="J22" s="181"/>
      <c r="K22" s="183"/>
      <c r="L22" s="180"/>
      <c r="M22" s="180"/>
      <c r="N22" s="181"/>
      <c r="O22" s="183"/>
      <c r="P22" s="180"/>
      <c r="Q22" s="180"/>
      <c r="R22" s="180"/>
      <c r="S22" s="180"/>
      <c r="T22" s="180"/>
      <c r="U22" s="180"/>
      <c r="V22" s="181"/>
      <c r="W22" s="183"/>
      <c r="X22" s="180"/>
      <c r="Y22" s="180"/>
      <c r="Z22" s="180"/>
      <c r="AA22" s="180"/>
      <c r="AB22" s="180"/>
      <c r="AC22" s="180"/>
      <c r="AD22" s="181"/>
      <c r="AE22" s="183"/>
      <c r="AF22" s="180"/>
      <c r="AG22" s="180"/>
      <c r="AH22" s="180"/>
      <c r="AI22" s="180"/>
      <c r="AJ22" s="180"/>
      <c r="AK22" s="180"/>
      <c r="AL22" s="166"/>
      <c r="AM22" s="167" t="str">
        <f aca="false">IF(B22="","",SUM(E22:AL22))</f>
        <v/>
      </c>
      <c r="AN22" s="168" t="str">
        <f aca="false">IF(B22="","",AM22/9)</f>
        <v/>
      </c>
      <c r="AO22" s="169" t="str">
        <f aca="false">IF(B22="","",IF(AM22=0,"-",RANK(AM22,$AM$15:$AM$64,0)))</f>
        <v/>
      </c>
      <c r="AP22" s="167" t="str">
        <f aca="false">IF(E22="","",IF(E22="-","-",IF(UPPER(E22)="AB","+",VLOOKUP(E22,'විෂය තොරතුරු'!$P$24:$Q$28,2))))</f>
        <v/>
      </c>
      <c r="AQ22" s="168" t="str">
        <f aca="false">IF(F22="","",IF(F22="-","-",IF(UPPER(F22)="AB","+",VLOOKUP(F22,'විෂය තොරතුරු'!$P$24:$Q$28,2))))</f>
        <v/>
      </c>
      <c r="AR22" s="168" t="str">
        <f aca="false">IF(G22="","",IF(G22="-","-",IF(UPPER(G22)="AB","+",VLOOKUP(G22,'විෂය තොරතුරු'!$P$24:$Q$28,2))))</f>
        <v/>
      </c>
      <c r="AS22" s="168" t="str">
        <f aca="false">IF(H22="","",IF(H22="-","-",IF(UPPER(H22)="AB","+",VLOOKUP(H22,'විෂය තොරතුරු'!$P$24:$Q$28,2))))</f>
        <v/>
      </c>
      <c r="AT22" s="168" t="str">
        <f aca="false">IF(I22="","",IF(I22="-","-",IF(UPPER(I22)="AB","+",VLOOKUP(I22,'විෂය තොරතුරු'!$P$24:$Q$28,2))))</f>
        <v/>
      </c>
      <c r="AU22" s="170" t="str">
        <f aca="false">IF(J22="","",IF(J22="-","-",IF(UPPER(J22)="AB","+",VLOOKUP(J22,'විෂය තොරතුරු'!$P$24:$Q$28,2))))</f>
        <v/>
      </c>
      <c r="AV22" s="171" t="str">
        <f aca="false">IF(K22="","",IF(K22="-","-",IF(UPPER(K22)="AB","+",VLOOKUP(K22,'විෂය තොරතුරු'!$P$24:$Q$28,2))))</f>
        <v/>
      </c>
      <c r="AW22" s="168" t="str">
        <f aca="false">IF(L22="","",IF(L22="-","-",IF(UPPER(L22)="AB","+",VLOOKUP(L22,'විෂය තොරතුරු'!$P$24:$Q$28,2))))</f>
        <v/>
      </c>
      <c r="AX22" s="168" t="str">
        <f aca="false">IF(M22="","",IF(M22="-","-",IF(UPPER(M22)="AB","+",VLOOKUP(M22,'විෂය තොරතුරු'!$P$24:$Q$28,2))))</f>
        <v/>
      </c>
      <c r="AY22" s="169" t="str">
        <f aca="false">IF(N22="","",IF(N22="-","-",IF(UPPER(N22)="AB","+",VLOOKUP(N22,'විෂය තොරතුරු'!$P$24:$Q$28,2))))</f>
        <v/>
      </c>
      <c r="AZ22" s="167" t="str">
        <f aca="false">IF(O22="","",IF(O22="-","-",IF(UPPER(O22)="AB","+",VLOOKUP(O22,'විෂය තොරතුරු'!$P$24:$Q$28,2))))</f>
        <v/>
      </c>
      <c r="BA22" s="168" t="str">
        <f aca="false">IF(P22="","",IF(P22="-","-",IF(UPPER(P22)="AB","+",VLOOKUP(P22,'විෂය තොරතුරු'!$P$24:$Q$28,2))))</f>
        <v/>
      </c>
      <c r="BB22" s="168" t="str">
        <f aca="false">IF(Q22="","",IF(Q22="-","-",IF(UPPER(Q22)="AB","+",VLOOKUP(Q22,'විෂය තොරතුරු'!$P$24:$Q$28,2))))</f>
        <v/>
      </c>
      <c r="BC22" s="168" t="str">
        <f aca="false">IF(R22="","",IF(R22="-","-",IF(UPPER(R22)="AB","+",VLOOKUP(R22,'විෂය තොරතුරු'!$P$24:$Q$28,2))))</f>
        <v/>
      </c>
      <c r="BD22" s="168" t="str">
        <f aca="false">IF(S22="","",IF(S22="-","-",IF(UPPER(S22)="AB","+",VLOOKUP(S22,'විෂය තොරතුරු'!$P$24:$Q$28,2))))</f>
        <v/>
      </c>
      <c r="BE22" s="168" t="str">
        <f aca="false">IF(T22="","",IF(T22="-","-",IF(UPPER(T22)="AB","+",VLOOKUP(T22,'විෂය තොරතුරු'!$P$24:$Q$28,2))))</f>
        <v/>
      </c>
      <c r="BF22" s="168" t="str">
        <f aca="false">IF(U22="","",IF(U22="-","-",IF(UPPER(U22)="AB","+",VLOOKUP(U22,'විෂය තොරතුරු'!$P$24:$Q$28,2))))</f>
        <v/>
      </c>
      <c r="BG22" s="170" t="str">
        <f aca="false">IF(V22="","",IF(V22="-","-",IF(UPPER(V22)="AB","+",VLOOKUP(V22,'විෂය තොරතුරු'!$P$24:$Q$28,2))))</f>
        <v/>
      </c>
      <c r="BH22" s="171" t="str">
        <f aca="false">IF(W22="","",IF(W22="-","-",IF(UPPER(W22)="AB","+",VLOOKUP(W22,'විෂය තොරතුරු'!$P$24:$Q$28,2))))</f>
        <v/>
      </c>
      <c r="BI22" s="168" t="str">
        <f aca="false">IF(X22="","",IF(X22="-","-",IF(UPPER(X22)="AB","+",VLOOKUP(X22,'විෂය තොරතුරු'!$P$24:$Q$28,2))))</f>
        <v/>
      </c>
      <c r="BJ22" s="168" t="str">
        <f aca="false">IF(Y22="","",IF(Y22="-","-",IF(UPPER(Y22)="AB","+",VLOOKUP(Y22,'විෂය තොරතුරු'!$P$24:$Q$28,2))))</f>
        <v/>
      </c>
      <c r="BK22" s="168" t="str">
        <f aca="false">IF(Z22="","",IF(Z22="-","-",IF(UPPER(Z22)="AB","+",VLOOKUP(Z22,'විෂය තොරතුරු'!$P$24:$Q$28,2))))</f>
        <v/>
      </c>
      <c r="BL22" s="168" t="str">
        <f aca="false">IF(AA22="","",IF(AA22="-","-",IF(UPPER(AA22)="AB","+",VLOOKUP(AA22,'විෂය තොරතුරු'!$P$24:$Q$28,2))))</f>
        <v/>
      </c>
      <c r="BM22" s="168" t="str">
        <f aca="false">IF(AB22="","",IF(AB22="-","-",IF(UPPER(AB22)="AB","+",VLOOKUP(AB22,'විෂය තොරතුරු'!$P$24:$Q$28,2))))</f>
        <v/>
      </c>
      <c r="BN22" s="168" t="str">
        <f aca="false">IF(AC22="","",IF(AC22="-","-",IF(UPPER(AC22)="AB","+",VLOOKUP(AC22,'විෂය තොරතුරු'!$P$24:$Q$28,2))))</f>
        <v/>
      </c>
      <c r="BO22" s="169" t="str">
        <f aca="false">IF(AD22="","",IF(AD22="-","-",IF(UPPER(AD22)="AB","+",VLOOKUP(AD22,'විෂය තොරතුරු'!$P$24:$Q$28,2))))</f>
        <v/>
      </c>
      <c r="BP22" s="171" t="str">
        <f aca="false">IF(AE22="","",IF(AE22="-","-",IF(UPPER(AE22)="AB","+",VLOOKUP(AE22,'විෂය තොරතුරු'!$P$24:$Q$28,2))))</f>
        <v/>
      </c>
      <c r="BQ22" s="168" t="str">
        <f aca="false">IF(AF22="","",IF(AF22="-","-",IF(UPPER(AF22)="AB","+",VLOOKUP(AF22,'විෂය තොරතුරු'!$P$24:$Q$28,2))))</f>
        <v/>
      </c>
      <c r="BR22" s="168" t="str">
        <f aca="false">IF(AG22="","",IF(AG22="-","-",IF(UPPER(AG22)="AB","+",VLOOKUP(AG22,'විෂය තොරතුරු'!$P$24:$Q$28,2))))</f>
        <v/>
      </c>
      <c r="BS22" s="168" t="str">
        <f aca="false">IF(AH22="","",IF(AH22="-","-",IF(UPPER(AH22)="AB","+",VLOOKUP(AH22,'විෂය තොරතුරු'!$P$24:$Q$28,2))))</f>
        <v/>
      </c>
      <c r="BT22" s="168" t="str">
        <f aca="false">IF(AI22="","",IF(AI22="-","-",IF(UPPER(AI22)="AB","+",VLOOKUP(AI22,'විෂය තොරතුරු'!$P$24:$Q$28,2))))</f>
        <v/>
      </c>
      <c r="BU22" s="168" t="str">
        <f aca="false">IF(AJ22="","",IF(AJ22="-","-",IF(UPPER(AJ22)="AB","+",VLOOKUP(AJ22,'විෂය තොරතුරු'!$P$24:$Q$28,2))))</f>
        <v/>
      </c>
      <c r="BV22" s="168" t="str">
        <f aca="false">IF(AK22="","",IF(AK22="-","-",IF(UPPER(AK22)="AB","+",VLOOKUP(AK22,'විෂය තොරතුරු'!$P$24:$Q$28,2))))</f>
        <v/>
      </c>
      <c r="BW22" s="169" t="str">
        <f aca="false">IF(AL22="","",IF(AL22="-","-",IF(UPPER(AL22)="AB","+",VLOOKUP(AL22,'විෂය තොරතුරු'!$P$24:$Q$28,2))))</f>
        <v/>
      </c>
      <c r="BX22" s="171" t="str">
        <f aca="false">IF($B22="","",COUNTIF($AP22:$BW22,"A"))</f>
        <v/>
      </c>
      <c r="BY22" s="168" t="str">
        <f aca="false">IF($B22="","",COUNTIF($AP22:$BW22,"B"))</f>
        <v/>
      </c>
      <c r="BZ22" s="168" t="str">
        <f aca="false">IF($B22="","",COUNTIF($AP22:$BW22,"C"))</f>
        <v/>
      </c>
      <c r="CA22" s="168" t="str">
        <f aca="false">IF($B22="","",COUNTIF($AP22:$BW22,"S"))</f>
        <v/>
      </c>
      <c r="CB22" s="169" t="str">
        <f aca="false">IF($B22="","",COUNTIF($AP22:$BW22,"W"))</f>
        <v/>
      </c>
      <c r="CC22" s="171" t="str">
        <f aca="false">IF(B22="","",SUM(BX22:CA22))</f>
        <v/>
      </c>
      <c r="CD22" s="169" t="str">
        <f aca="false">IF(B22="","",SUM(BX22:BZ22))</f>
        <v/>
      </c>
      <c r="CE22" s="172" t="str">
        <f aca="false">IF(B22="","",IF(AND(CC22&gt;=6,CD22&gt;=3,OR(E22&gt;=35,F22&gt;=35),L22&gt;=35),"6/3 සමත්",IF(AND(CC22&gt;=5,CD22&gt;=3,OR(E22&gt;=35,F22&gt;=35,L22&gt;=35)),"5/3 සමත්",IF(AND(CC22&gt;=4,CD22&gt;=1,OR(E22&gt;=20,F22&gt;=20,L22&gt;=20)),"සමත් කළ හැකි",IF(CB22=9,"W9","අසමත් ?")))))</f>
        <v/>
      </c>
      <c r="FK22" s="173" t="n">
        <v>8</v>
      </c>
      <c r="FL22" s="161" t="s">
        <v>51</v>
      </c>
      <c r="FM22" s="161"/>
      <c r="FN22" s="161" t="str">
        <f aca="false">IF(FM22="","-",(FM22/$M$95)*100)</f>
        <v>-</v>
      </c>
      <c r="FO22" s="165" t="n">
        <v>45</v>
      </c>
      <c r="FP22" s="165"/>
      <c r="FQ22" s="165" t="n">
        <v>35</v>
      </c>
      <c r="FR22" s="165" t="s">
        <v>18</v>
      </c>
      <c r="FS22" s="165"/>
      <c r="FT22" s="165"/>
      <c r="FU22" s="165" t="n">
        <v>7</v>
      </c>
      <c r="FV22" s="165" t="s">
        <v>52</v>
      </c>
      <c r="FW22" s="165" t="n">
        <v>58</v>
      </c>
      <c r="FX22" s="165" t="n">
        <v>65</v>
      </c>
      <c r="FY22" s="165" t="s">
        <v>18</v>
      </c>
      <c r="FZ22" s="165" t="s">
        <v>18</v>
      </c>
      <c r="GA22" s="165" t="n">
        <v>55</v>
      </c>
      <c r="GB22" s="165"/>
      <c r="GC22" s="165"/>
      <c r="GD22" s="165"/>
      <c r="GE22" s="165"/>
      <c r="GF22" s="165"/>
      <c r="GG22" s="165" t="s">
        <v>18</v>
      </c>
      <c r="GH22" s="165" t="s">
        <v>18</v>
      </c>
      <c r="GI22" s="165" t="s">
        <v>18</v>
      </c>
      <c r="GJ22" s="165"/>
      <c r="GK22" s="165"/>
      <c r="GL22" s="165" t="s">
        <v>18</v>
      </c>
      <c r="GM22" s="165"/>
      <c r="GN22" s="165"/>
      <c r="GO22" s="165" t="s">
        <v>18</v>
      </c>
      <c r="GP22" s="165" t="s">
        <v>18</v>
      </c>
      <c r="GQ22" s="165"/>
      <c r="GR22" s="165" t="s">
        <v>18</v>
      </c>
      <c r="GS22" s="165"/>
      <c r="GT22" s="165"/>
      <c r="GU22" s="165"/>
      <c r="GV22" s="174"/>
      <c r="GW22" s="167" t="n">
        <f aca="false">IF(FL22="","",SUM(FO22:GV22))</f>
        <v>265</v>
      </c>
      <c r="GX22" s="168" t="n">
        <f aca="false">IF(FL22="","",GW22/9)</f>
        <v>29.4444444444444</v>
      </c>
      <c r="GY22" s="169" t="n">
        <f aca="false">IF(FL22="","",IF(GW22=0,"-",RANK(GW22,$GW$15:$GW$64,0)))</f>
        <v>16</v>
      </c>
      <c r="GZ22" s="167" t="str">
        <f aca="false">IF(FO22="","",IF(FO22="-","-",IF(UPPER(FO22)="AB","+",VLOOKUP(FO22,'විෂය තොරතුරු'!$P$24:$Q$28,2))))</f>
        <v>S</v>
      </c>
      <c r="HA22" s="168" t="str">
        <f aca="false">IF(FP22="","",IF(FP22="-","-",IF(UPPER(FP22)="AB","+",VLOOKUP(FP22,'විෂය තොරතුරු'!$P$24:$Q$28,2))))</f>
        <v/>
      </c>
      <c r="HB22" s="168" t="str">
        <f aca="false">IF(FQ22="","",IF(FQ22="-","-",IF(UPPER(FQ22)="AB","+",VLOOKUP(FQ22,'විෂය තොරතුරු'!$P$24:$Q$28,2))))</f>
        <v>S</v>
      </c>
      <c r="HC22" s="168" t="str">
        <f aca="false">IF(FR22="","",IF(FR22="-","-",IF(UPPER(FR22)="AB","+",VLOOKUP(FR22,'විෂය තොරතුරු'!$P$24:$Q$28,2))))</f>
        <v>-</v>
      </c>
      <c r="HD22" s="168" t="str">
        <f aca="false">IF(FS22="","",IF(FS22="-","-",IF(UPPER(FS22)="AB","+",VLOOKUP(FS22,'විෂය තොරතුරු'!$P$24:$Q$28,2))))</f>
        <v/>
      </c>
      <c r="HE22" s="170" t="str">
        <f aca="false">IF(FT22="","",IF(FT22="-","-",IF(UPPER(FT22)="AB","+",VLOOKUP(FT22,'විෂය තොරතුරු'!$P$24:$Q$28,2))))</f>
        <v/>
      </c>
      <c r="HF22" s="171" t="str">
        <f aca="false">IF(FU22="","",IF(FU22="-","-",IF(UPPER(FU22)="AB","+",VLOOKUP(FU22,'විෂය තොරතුරු'!$P$24:$Q$28,2))))</f>
        <v>W</v>
      </c>
      <c r="HG22" s="168" t="str">
        <f aca="false">IF(FV22="","",IF(FV22="-","-",IF(UPPER(FV22)="AB","+",VLOOKUP(FV22,'විෂය තොරතුරු'!$P$24:$Q$28,2))))</f>
        <v>+</v>
      </c>
      <c r="HH22" s="168" t="str">
        <f aca="false">IF(FW22="","",IF(FW22="-","-",IF(UPPER(FW22)="AB","+",VLOOKUP(FW22,'විෂය තොරතුරු'!$P$24:$Q$28,2))))</f>
        <v>C</v>
      </c>
      <c r="HI22" s="169" t="str">
        <f aca="false">IF(FX22="","",IF(FX22="-","-",IF(UPPER(FX22)="AB","+",VLOOKUP(FX22,'විෂය තොරතුරු'!$P$24:$Q$28,2))))</f>
        <v>B</v>
      </c>
      <c r="HJ22" s="167" t="str">
        <f aca="false">IF(FY22="","",IF(FY22="-","-",IF(UPPER(FY22)="AB","+",VLOOKUP(FY22,'විෂය තොරතුරු'!$P$24:$Q$28,2))))</f>
        <v>-</v>
      </c>
      <c r="HK22" s="168" t="str">
        <f aca="false">IF(FZ22="","",IF(FZ22="-","-",IF(UPPER(FZ22)="AB","+",VLOOKUP(FZ22,'විෂය තොරතුරු'!$P$24:$Q$28,2))))</f>
        <v>-</v>
      </c>
      <c r="HL22" s="168" t="str">
        <f aca="false">IF(GA22="","",IF(GA22="-","-",IF(UPPER(GA22)="AB","+",VLOOKUP(GA22,'විෂය තොරතුරු'!$P$24:$Q$28,2))))</f>
        <v>C</v>
      </c>
      <c r="HM22" s="168" t="str">
        <f aca="false">IF(GB22="","",IF(GB22="-","-",IF(UPPER(GB22)="AB","+",VLOOKUP(GB22,'විෂය තොරතුරු'!$P$24:$Q$28,2))))</f>
        <v/>
      </c>
      <c r="HN22" s="168" t="str">
        <f aca="false">IF(GC22="","",IF(GC22="-","-",IF(UPPER(GC22)="AB","+",VLOOKUP(GC22,'විෂය තොරතුරු'!$P$24:$Q$28,2))))</f>
        <v/>
      </c>
      <c r="HO22" s="168" t="str">
        <f aca="false">IF(GD22="","",IF(GD22="-","-",IF(UPPER(GD22)="AB","+",VLOOKUP(GD22,'විෂය තොරතුරු'!$P$24:$Q$28,2))))</f>
        <v/>
      </c>
      <c r="HP22" s="168" t="str">
        <f aca="false">IF(GE22="","",IF(GE22="-","-",IF(UPPER(GE22)="AB","+",VLOOKUP(GE22,'විෂය තොරතුරු'!$P$24:$Q$28,2))))</f>
        <v/>
      </c>
      <c r="HQ22" s="170" t="str">
        <f aca="false">IF(GF22="","",IF(GF22="-","-",IF(UPPER(GF22)="AB","+",VLOOKUP(GF22,'විෂය තොරතුරු'!$P$24:$Q$28,2))))</f>
        <v/>
      </c>
      <c r="HR22" s="171" t="str">
        <f aca="false">IF(GG22="","",IF(GG22="-","-",IF(UPPER(GG22)="AB","+",VLOOKUP(GG22,'විෂය තොරතුරු'!$P$24:$Q$28,2))))</f>
        <v>-</v>
      </c>
      <c r="HS22" s="168" t="str">
        <f aca="false">IF(GH22="","",IF(GH22="-","-",IF(UPPER(GH22)="AB","+",VLOOKUP(GH22,'විෂය තොරතුරු'!$P$24:$Q$28,2))))</f>
        <v>-</v>
      </c>
      <c r="HT22" s="168" t="str">
        <f aca="false">IF(GI22="","",IF(GI22="-","-",IF(UPPER(GI22)="AB","+",VLOOKUP(GI22,'විෂය තොරතුරු'!$P$24:$Q$28,2))))</f>
        <v>-</v>
      </c>
      <c r="HU22" s="168" t="str">
        <f aca="false">IF(GJ22="","",IF(GJ22="-","-",IF(UPPER(GJ22)="AB","+",VLOOKUP(GJ22,'විෂය තොරතුරු'!$P$24:$Q$28,2))))</f>
        <v/>
      </c>
      <c r="HV22" s="168" t="str">
        <f aca="false">IF(GK22="","",IF(GK22="-","-",IF(UPPER(GK22)="AB","+",VLOOKUP(GK22,'විෂය තොරතුරු'!$P$24:$Q$28,2))))</f>
        <v/>
      </c>
      <c r="HW22" s="168" t="str">
        <f aca="false">IF(GL22="","",IF(GL22="-","-",IF(UPPER(GL22)="AB","+",VLOOKUP(GL22,'විෂය තොරතුරු'!$P$24:$Q$28,2))))</f>
        <v>-</v>
      </c>
      <c r="HX22" s="168" t="str">
        <f aca="false">IF(GM22="","",IF(GM22="-","-",IF(UPPER(GM22)="AB","+",VLOOKUP(GM22,'විෂය තොරතුරු'!$P$24:$Q$28,2))))</f>
        <v/>
      </c>
      <c r="HY22" s="169" t="str">
        <f aca="false">IF(GN22="","",IF(GN22="-","-",IF(UPPER(GN22)="AB","+",VLOOKUP(GN22,'විෂය තොරතුරු'!$P$24:$Q$28,2))))</f>
        <v/>
      </c>
      <c r="HZ22" s="171" t="str">
        <f aca="false">IF(GO22="","",IF(GO22="-","-",IF(UPPER(GO22)="AB","+",VLOOKUP(GO22,'විෂය තොරතුරු'!$P$24:$Q$28,2))))</f>
        <v>-</v>
      </c>
      <c r="IA22" s="168" t="str">
        <f aca="false">IF(GP22="","",IF(GP22="-","-",IF(UPPER(GP22)="AB","+",VLOOKUP(GP22,'විෂය තොරතුරු'!$P$24:$Q$28,2))))</f>
        <v>-</v>
      </c>
      <c r="IB22" s="168" t="str">
        <f aca="false">IF(GQ22="","",IF(GQ22="-","-",IF(UPPER(GQ22)="AB","+",VLOOKUP(GQ22,'විෂය තොරතුරු'!$P$24:$Q$28,2))))</f>
        <v/>
      </c>
      <c r="IC22" s="168" t="str">
        <f aca="false">IF(GR22="","",IF(GR22="-","-",IF(UPPER(GR22)="AB","+",VLOOKUP(GR22,'විෂය තොරතුරු'!$P$24:$Q$28,2))))</f>
        <v>-</v>
      </c>
      <c r="ID22" s="168" t="str">
        <f aca="false">IF(GS22="","",IF(GS22="-","-",IF(UPPER(GS22)="AB","+",VLOOKUP(GS22,'විෂය තොරතුරු'!$P$24:$Q$28,2))))</f>
        <v/>
      </c>
      <c r="IE22" s="168" t="str">
        <f aca="false">IF(GT22="","",IF(GT22="-","-",IF(UPPER(GT22)="AB","+",VLOOKUP(GT22,'විෂය තොරතුරු'!$P$24:$Q$28,2))))</f>
        <v/>
      </c>
      <c r="IF22" s="168" t="str">
        <f aca="false">IF(GU22="","",IF(GU22="-","-",IF(UPPER(GU22)="AB","+",VLOOKUP(GU22,'විෂය තොරතුරු'!$P$24:$Q$28,2))))</f>
        <v/>
      </c>
      <c r="IG22" s="169" t="str">
        <f aca="false">IF(GV22="","",IF(GV22="-","-",IF(UPPER(GV22)="AB","+",VLOOKUP(GV22,'විෂය තොරතුරු'!$P$24:$Q$28,2))))</f>
        <v/>
      </c>
      <c r="IH22" s="171" t="n">
        <f aca="false">IF($FL22="","",COUNTIF($GZ22:$IG22,"A"))</f>
        <v>0</v>
      </c>
      <c r="II22" s="171" t="n">
        <f aca="false">IF($FL22="","",COUNTIF($GZ22:$IG22,"B"))</f>
        <v>1</v>
      </c>
      <c r="IJ22" s="171" t="n">
        <f aca="false">IF($FL22="","",COUNTIF($GZ22:$IG22,"C"))</f>
        <v>2</v>
      </c>
      <c r="IK22" s="171" t="n">
        <f aca="false">IF($FL22="","",COUNTIF($GZ22:$IG22,"S"))</f>
        <v>2</v>
      </c>
      <c r="IL22" s="171" t="n">
        <f aca="false">IF($FL22="","",COUNTIF($GZ22:$IG22,"W"))</f>
        <v>1</v>
      </c>
      <c r="IM22" s="171" t="n">
        <f aca="false">IF(FL22="","",SUM(IH22:IK22))</f>
        <v>5</v>
      </c>
      <c r="IN22" s="169" t="n">
        <f aca="false">IF(FL22="","",SUM(IH22:IJ22))</f>
        <v>3</v>
      </c>
      <c r="IO22" s="172" t="str">
        <f aca="false">IF(FL22="","",IF(AND(IM22&gt;=6,IN22&gt;=3,OR(FO22&gt;=35,FP22&gt;=35),FV22&gt;=35),"6/3 සමත්",IF(AND(IM22&gt;=5,IN22&gt;=3,OR(FO22&gt;=35,FP22&gt;=35,FV22&gt;=35)),"5/3 සමත්",IF(AND(IM22&gt;=4,IN22&gt;=1,OR(FO22&gt;=20,FP22&gt;=20,FV22&gt;=20)),"සමත් කළ හැකි",IF(IL22=9,"W9","අසමත් ?")))))</f>
        <v>5/3 සමත්</v>
      </c>
    </row>
    <row r="23" customFormat="false" ht="13.8" hidden="false" customHeight="false" outlineLevel="0" collapsed="false">
      <c r="A23" s="160" t="n">
        <v>9</v>
      </c>
      <c r="B23" s="161"/>
      <c r="C23" s="161"/>
      <c r="D23" s="162"/>
      <c r="E23" s="183"/>
      <c r="F23" s="181"/>
      <c r="G23" s="183"/>
      <c r="H23" s="180"/>
      <c r="I23" s="180"/>
      <c r="J23" s="181"/>
      <c r="K23" s="183"/>
      <c r="L23" s="180"/>
      <c r="M23" s="180"/>
      <c r="N23" s="181"/>
      <c r="O23" s="183"/>
      <c r="P23" s="180"/>
      <c r="Q23" s="180"/>
      <c r="R23" s="180"/>
      <c r="S23" s="180"/>
      <c r="T23" s="180"/>
      <c r="U23" s="180"/>
      <c r="V23" s="181"/>
      <c r="W23" s="183"/>
      <c r="X23" s="180"/>
      <c r="Y23" s="180"/>
      <c r="Z23" s="180"/>
      <c r="AA23" s="180"/>
      <c r="AB23" s="180"/>
      <c r="AC23" s="180"/>
      <c r="AD23" s="181"/>
      <c r="AE23" s="183"/>
      <c r="AF23" s="180"/>
      <c r="AG23" s="180"/>
      <c r="AH23" s="180"/>
      <c r="AI23" s="180"/>
      <c r="AJ23" s="180"/>
      <c r="AK23" s="180"/>
      <c r="AL23" s="166"/>
      <c r="AM23" s="167" t="str">
        <f aca="false">IF(B23="","",SUM(E23:AL23))</f>
        <v/>
      </c>
      <c r="AN23" s="168" t="str">
        <f aca="false">IF(B23="","",AM23/9)</f>
        <v/>
      </c>
      <c r="AO23" s="169" t="str">
        <f aca="false">IF(B23="","",IF(AM23=0,"-",RANK(AM23,$AM$15:$AM$64,0)))</f>
        <v/>
      </c>
      <c r="AP23" s="167" t="str">
        <f aca="false">IF(E23="","",IF(E23="-","-",IF(UPPER(E23)="AB","+",VLOOKUP(E23,'විෂය තොරතුරු'!$P$24:$Q$28,2))))</f>
        <v/>
      </c>
      <c r="AQ23" s="168" t="str">
        <f aca="false">IF(F23="","",IF(F23="-","-",IF(UPPER(F23)="AB","+",VLOOKUP(F23,'විෂය තොරතුරු'!$P$24:$Q$28,2))))</f>
        <v/>
      </c>
      <c r="AR23" s="168" t="str">
        <f aca="false">IF(G23="","",IF(G23="-","-",IF(UPPER(G23)="AB","+",VLOOKUP(G23,'විෂය තොරතුරු'!$P$24:$Q$28,2))))</f>
        <v/>
      </c>
      <c r="AS23" s="168" t="str">
        <f aca="false">IF(H23="","",IF(H23="-","-",IF(UPPER(H23)="AB","+",VLOOKUP(H23,'විෂය තොරතුරු'!$P$24:$Q$28,2))))</f>
        <v/>
      </c>
      <c r="AT23" s="168" t="str">
        <f aca="false">IF(I23="","",IF(I23="-","-",IF(UPPER(I23)="AB","+",VLOOKUP(I23,'විෂය තොරතුරු'!$P$24:$Q$28,2))))</f>
        <v/>
      </c>
      <c r="AU23" s="170" t="str">
        <f aca="false">IF(J23="","",IF(J23="-","-",IF(UPPER(J23)="AB","+",VLOOKUP(J23,'විෂය තොරතුරු'!$P$24:$Q$28,2))))</f>
        <v/>
      </c>
      <c r="AV23" s="171" t="str">
        <f aca="false">IF(K23="","",IF(K23="-","-",IF(UPPER(K23)="AB","+",VLOOKUP(K23,'විෂය තොරතුරු'!$P$24:$Q$28,2))))</f>
        <v/>
      </c>
      <c r="AW23" s="168" t="str">
        <f aca="false">IF(L23="","",IF(L23="-","-",IF(UPPER(L23)="AB","+",VLOOKUP(L23,'විෂය තොරතුරු'!$P$24:$Q$28,2))))</f>
        <v/>
      </c>
      <c r="AX23" s="168" t="str">
        <f aca="false">IF(M23="","",IF(M23="-","-",IF(UPPER(M23)="AB","+",VLOOKUP(M23,'විෂය තොරතුරු'!$P$24:$Q$28,2))))</f>
        <v/>
      </c>
      <c r="AY23" s="169" t="str">
        <f aca="false">IF(N23="","",IF(N23="-","-",IF(UPPER(N23)="AB","+",VLOOKUP(N23,'විෂය තොරතුරු'!$P$24:$Q$28,2))))</f>
        <v/>
      </c>
      <c r="AZ23" s="167" t="str">
        <f aca="false">IF(O23="","",IF(O23="-","-",IF(UPPER(O23)="AB","+",VLOOKUP(O23,'විෂය තොරතුරු'!$P$24:$Q$28,2))))</f>
        <v/>
      </c>
      <c r="BA23" s="168" t="str">
        <f aca="false">IF(P23="","",IF(P23="-","-",IF(UPPER(P23)="AB","+",VLOOKUP(P23,'විෂය තොරතුරු'!$P$24:$Q$28,2))))</f>
        <v/>
      </c>
      <c r="BB23" s="168" t="str">
        <f aca="false">IF(Q23="","",IF(Q23="-","-",IF(UPPER(Q23)="AB","+",VLOOKUP(Q23,'විෂය තොරතුරු'!$P$24:$Q$28,2))))</f>
        <v/>
      </c>
      <c r="BC23" s="168" t="str">
        <f aca="false">IF(R23="","",IF(R23="-","-",IF(UPPER(R23)="AB","+",VLOOKUP(R23,'විෂය තොරතුරු'!$P$24:$Q$28,2))))</f>
        <v/>
      </c>
      <c r="BD23" s="168" t="str">
        <f aca="false">IF(S23="","",IF(S23="-","-",IF(UPPER(S23)="AB","+",VLOOKUP(S23,'විෂය තොරතුරු'!$P$24:$Q$28,2))))</f>
        <v/>
      </c>
      <c r="BE23" s="168" t="str">
        <f aca="false">IF(T23="","",IF(T23="-","-",IF(UPPER(T23)="AB","+",VLOOKUP(T23,'විෂය තොරතුරු'!$P$24:$Q$28,2))))</f>
        <v/>
      </c>
      <c r="BF23" s="168" t="str">
        <f aca="false">IF(U23="","",IF(U23="-","-",IF(UPPER(U23)="AB","+",VLOOKUP(U23,'විෂය තොරතුරු'!$P$24:$Q$28,2))))</f>
        <v/>
      </c>
      <c r="BG23" s="170" t="str">
        <f aca="false">IF(V23="","",IF(V23="-","-",IF(UPPER(V23)="AB","+",VLOOKUP(V23,'විෂය තොරතුරු'!$P$24:$Q$28,2))))</f>
        <v/>
      </c>
      <c r="BH23" s="171" t="str">
        <f aca="false">IF(W23="","",IF(W23="-","-",IF(UPPER(W23)="AB","+",VLOOKUP(W23,'විෂය තොරතුරු'!$P$24:$Q$28,2))))</f>
        <v/>
      </c>
      <c r="BI23" s="168" t="str">
        <f aca="false">IF(X23="","",IF(X23="-","-",IF(UPPER(X23)="AB","+",VLOOKUP(X23,'විෂය තොරතුරු'!$P$24:$Q$28,2))))</f>
        <v/>
      </c>
      <c r="BJ23" s="168" t="str">
        <f aca="false">IF(Y23="","",IF(Y23="-","-",IF(UPPER(Y23)="AB","+",VLOOKUP(Y23,'විෂය තොරතුරු'!$P$24:$Q$28,2))))</f>
        <v/>
      </c>
      <c r="BK23" s="168" t="str">
        <f aca="false">IF(Z23="","",IF(Z23="-","-",IF(UPPER(Z23)="AB","+",VLOOKUP(Z23,'විෂය තොරතුරු'!$P$24:$Q$28,2))))</f>
        <v/>
      </c>
      <c r="BL23" s="168" t="str">
        <f aca="false">IF(AA23="","",IF(AA23="-","-",IF(UPPER(AA23)="AB","+",VLOOKUP(AA23,'විෂය තොරතුරු'!$P$24:$Q$28,2))))</f>
        <v/>
      </c>
      <c r="BM23" s="168" t="str">
        <f aca="false">IF(AB23="","",IF(AB23="-","-",IF(UPPER(AB23)="AB","+",VLOOKUP(AB23,'විෂය තොරතුරු'!$P$24:$Q$28,2))))</f>
        <v/>
      </c>
      <c r="BN23" s="168" t="str">
        <f aca="false">IF(AC23="","",IF(AC23="-","-",IF(UPPER(AC23)="AB","+",VLOOKUP(AC23,'විෂය තොරතුරු'!$P$24:$Q$28,2))))</f>
        <v/>
      </c>
      <c r="BO23" s="169" t="str">
        <f aca="false">IF(AD23="","",IF(AD23="-","-",IF(UPPER(AD23)="AB","+",VLOOKUP(AD23,'විෂය තොරතුරු'!$P$24:$Q$28,2))))</f>
        <v/>
      </c>
      <c r="BP23" s="171" t="str">
        <f aca="false">IF(AE23="","",IF(AE23="-","-",IF(UPPER(AE23)="AB","+",VLOOKUP(AE23,'විෂය තොරතුරු'!$P$24:$Q$28,2))))</f>
        <v/>
      </c>
      <c r="BQ23" s="168" t="str">
        <f aca="false">IF(AF23="","",IF(AF23="-","-",IF(UPPER(AF23)="AB","+",VLOOKUP(AF23,'විෂය තොරතුරු'!$P$24:$Q$28,2))))</f>
        <v/>
      </c>
      <c r="BR23" s="168" t="str">
        <f aca="false">IF(AG23="","",IF(AG23="-","-",IF(UPPER(AG23)="AB","+",VLOOKUP(AG23,'විෂය තොරතුරු'!$P$24:$Q$28,2))))</f>
        <v/>
      </c>
      <c r="BS23" s="168" t="str">
        <f aca="false">IF(AH23="","",IF(AH23="-","-",IF(UPPER(AH23)="AB","+",VLOOKUP(AH23,'විෂය තොරතුරු'!$P$24:$Q$28,2))))</f>
        <v/>
      </c>
      <c r="BT23" s="168" t="str">
        <f aca="false">IF(AI23="","",IF(AI23="-","-",IF(UPPER(AI23)="AB","+",VLOOKUP(AI23,'විෂය තොරතුරු'!$P$24:$Q$28,2))))</f>
        <v/>
      </c>
      <c r="BU23" s="168" t="str">
        <f aca="false">IF(AJ23="","",IF(AJ23="-","-",IF(UPPER(AJ23)="AB","+",VLOOKUP(AJ23,'විෂය තොරතුරු'!$P$24:$Q$28,2))))</f>
        <v/>
      </c>
      <c r="BV23" s="168" t="str">
        <f aca="false">IF(AK23="","",IF(AK23="-","-",IF(UPPER(AK23)="AB","+",VLOOKUP(AK23,'විෂය තොරතුරු'!$P$24:$Q$28,2))))</f>
        <v/>
      </c>
      <c r="BW23" s="169" t="str">
        <f aca="false">IF(AL23="","",IF(AL23="-","-",IF(UPPER(AL23)="AB","+",VLOOKUP(AL23,'විෂය තොරතුරු'!$P$24:$Q$28,2))))</f>
        <v/>
      </c>
      <c r="BX23" s="171" t="str">
        <f aca="false">IF($B23="","",COUNTIF($AP23:$BW23,"A"))</f>
        <v/>
      </c>
      <c r="BY23" s="168" t="str">
        <f aca="false">IF($B23="","",COUNTIF($AP23:$BW23,"B"))</f>
        <v/>
      </c>
      <c r="BZ23" s="168" t="str">
        <f aca="false">IF($B23="","",COUNTIF($AP23:$BW23,"C"))</f>
        <v/>
      </c>
      <c r="CA23" s="168" t="str">
        <f aca="false">IF($B23="","",COUNTIF($AP23:$BW23,"S"))</f>
        <v/>
      </c>
      <c r="CB23" s="169" t="str">
        <f aca="false">IF($B23="","",COUNTIF($AP23:$BW23,"W"))</f>
        <v/>
      </c>
      <c r="CC23" s="171" t="str">
        <f aca="false">IF(B23="","",SUM(BX23:CA23))</f>
        <v/>
      </c>
      <c r="CD23" s="169" t="str">
        <f aca="false">IF(B23="","",SUM(BX23:BZ23))</f>
        <v/>
      </c>
      <c r="CE23" s="172" t="str">
        <f aca="false">IF(B23="","",IF(AND(CC23&gt;=6,CD23&gt;=3,OR(E23&gt;=35,F23&gt;=35),L23&gt;=35),"6/3 සමත්",IF(AND(CC23&gt;=5,CD23&gt;=3,OR(E23&gt;=35,F23&gt;=35,L23&gt;=35)),"5/3 සමත්",IF(AND(CC23&gt;=4,CD23&gt;=1,OR(E23&gt;=20,F23&gt;=20,L23&gt;=20)),"සමත් කළ හැකි",IF(CB23=9,"W9","අසමත් ?")))))</f>
        <v/>
      </c>
      <c r="FK23" s="173" t="n">
        <v>9</v>
      </c>
      <c r="FL23" s="161" t="s">
        <v>53</v>
      </c>
      <c r="FM23" s="161"/>
      <c r="FN23" s="161" t="str">
        <f aca="false">IF(FM23="","-",(FM23/$M$95)*100)</f>
        <v>-</v>
      </c>
      <c r="FO23" s="165" t="n">
        <v>32</v>
      </c>
      <c r="FP23" s="165"/>
      <c r="FQ23" s="165" t="n">
        <v>30</v>
      </c>
      <c r="FR23" s="165" t="s">
        <v>18</v>
      </c>
      <c r="FS23" s="165"/>
      <c r="FT23" s="165"/>
      <c r="FU23" s="165" t="n">
        <v>3</v>
      </c>
      <c r="FV23" s="165" t="n">
        <v>13</v>
      </c>
      <c r="FW23" s="165" t="n">
        <v>5</v>
      </c>
      <c r="FX23" s="165" t="n">
        <v>22</v>
      </c>
      <c r="FY23" s="165" t="s">
        <v>18</v>
      </c>
      <c r="FZ23" s="165" t="s">
        <v>18</v>
      </c>
      <c r="GA23" s="165" t="n">
        <v>14</v>
      </c>
      <c r="GB23" s="165"/>
      <c r="GC23" s="165"/>
      <c r="GD23" s="165"/>
      <c r="GE23" s="165"/>
      <c r="GF23" s="165"/>
      <c r="GG23" s="165" t="n">
        <v>52</v>
      </c>
      <c r="GH23" s="165" t="s">
        <v>18</v>
      </c>
      <c r="GI23" s="165" t="s">
        <v>18</v>
      </c>
      <c r="GJ23" s="165"/>
      <c r="GK23" s="165"/>
      <c r="GL23" s="165" t="n">
        <v>14</v>
      </c>
      <c r="GM23" s="165"/>
      <c r="GN23" s="165"/>
      <c r="GO23" s="165" t="s">
        <v>18</v>
      </c>
      <c r="GP23" s="165" t="s">
        <v>18</v>
      </c>
      <c r="GQ23" s="165"/>
      <c r="GR23" s="165" t="s">
        <v>18</v>
      </c>
      <c r="GS23" s="165"/>
      <c r="GT23" s="165"/>
      <c r="GU23" s="165"/>
      <c r="GV23" s="174"/>
      <c r="GW23" s="167" t="n">
        <f aca="false">IF(FL23="","",SUM(FO23:GV23))</f>
        <v>185</v>
      </c>
      <c r="GX23" s="168" t="n">
        <f aca="false">IF(FL23="","",GW23/9)</f>
        <v>20.5555555555556</v>
      </c>
      <c r="GY23" s="169" t="n">
        <f aca="false">IF(FL23="","",IF(GW23=0,"-",RANK(GW23,$GW$15:$GW$64,0)))</f>
        <v>35</v>
      </c>
      <c r="GZ23" s="167" t="str">
        <f aca="false">IF(FO23="","",IF(FO23="-","-",IF(UPPER(FO23)="AB","+",VLOOKUP(FO23,'විෂය තොරතුරු'!$P$24:$Q$28,2))))</f>
        <v>W</v>
      </c>
      <c r="HA23" s="168" t="str">
        <f aca="false">IF(FP23="","",IF(FP23="-","-",IF(UPPER(FP23)="AB","+",VLOOKUP(FP23,'විෂය තොරතුරු'!$P$24:$Q$28,2))))</f>
        <v/>
      </c>
      <c r="HB23" s="168" t="str">
        <f aca="false">IF(FQ23="","",IF(FQ23="-","-",IF(UPPER(FQ23)="AB","+",VLOOKUP(FQ23,'විෂය තොරතුරු'!$P$24:$Q$28,2))))</f>
        <v>W</v>
      </c>
      <c r="HC23" s="168" t="str">
        <f aca="false">IF(FR23="","",IF(FR23="-","-",IF(UPPER(FR23)="AB","+",VLOOKUP(FR23,'විෂය තොරතුරු'!$P$24:$Q$28,2))))</f>
        <v>-</v>
      </c>
      <c r="HD23" s="168" t="str">
        <f aca="false">IF(FS23="","",IF(FS23="-","-",IF(UPPER(FS23)="AB","+",VLOOKUP(FS23,'විෂය තොරතුරු'!$P$24:$Q$28,2))))</f>
        <v/>
      </c>
      <c r="HE23" s="170" t="str">
        <f aca="false">IF(FT23="","",IF(FT23="-","-",IF(UPPER(FT23)="AB","+",VLOOKUP(FT23,'විෂය තොරතුරු'!$P$24:$Q$28,2))))</f>
        <v/>
      </c>
      <c r="HF23" s="171" t="str">
        <f aca="false">IF(FU23="","",IF(FU23="-","-",IF(UPPER(FU23)="AB","+",VLOOKUP(FU23,'විෂය තොරතුරු'!$P$24:$Q$28,2))))</f>
        <v>W</v>
      </c>
      <c r="HG23" s="168" t="str">
        <f aca="false">IF(FV23="","",IF(FV23="-","-",IF(UPPER(FV23)="AB","+",VLOOKUP(FV23,'විෂය තොරතුරු'!$P$24:$Q$28,2))))</f>
        <v>W</v>
      </c>
      <c r="HH23" s="168" t="str">
        <f aca="false">IF(FW23="","",IF(FW23="-","-",IF(UPPER(FW23)="AB","+",VLOOKUP(FW23,'විෂය තොරතුරු'!$P$24:$Q$28,2))))</f>
        <v>W</v>
      </c>
      <c r="HI23" s="169" t="str">
        <f aca="false">IF(FX23="","",IF(FX23="-","-",IF(UPPER(FX23)="AB","+",VLOOKUP(FX23,'විෂය තොරතුරු'!$P$24:$Q$28,2))))</f>
        <v>W</v>
      </c>
      <c r="HJ23" s="167" t="str">
        <f aca="false">IF(FY23="","",IF(FY23="-","-",IF(UPPER(FY23)="AB","+",VLOOKUP(FY23,'විෂය තොරතුරු'!$P$24:$Q$28,2))))</f>
        <v>-</v>
      </c>
      <c r="HK23" s="168" t="str">
        <f aca="false">IF(FZ23="","",IF(FZ23="-","-",IF(UPPER(FZ23)="AB","+",VLOOKUP(FZ23,'විෂය තොරතුරු'!$P$24:$Q$28,2))))</f>
        <v>-</v>
      </c>
      <c r="HL23" s="168" t="str">
        <f aca="false">IF(GA23="","",IF(GA23="-","-",IF(UPPER(GA23)="AB","+",VLOOKUP(GA23,'විෂය තොරතුරු'!$P$24:$Q$28,2))))</f>
        <v>W</v>
      </c>
      <c r="HM23" s="168" t="str">
        <f aca="false">IF(GB23="","",IF(GB23="-","-",IF(UPPER(GB23)="AB","+",VLOOKUP(GB23,'විෂය තොරතුරු'!$P$24:$Q$28,2))))</f>
        <v/>
      </c>
      <c r="HN23" s="168" t="str">
        <f aca="false">IF(GC23="","",IF(GC23="-","-",IF(UPPER(GC23)="AB","+",VLOOKUP(GC23,'විෂය තොරතුරු'!$P$24:$Q$28,2))))</f>
        <v/>
      </c>
      <c r="HO23" s="168" t="str">
        <f aca="false">IF(GD23="","",IF(GD23="-","-",IF(UPPER(GD23)="AB","+",VLOOKUP(GD23,'විෂය තොරතුරු'!$P$24:$Q$28,2))))</f>
        <v/>
      </c>
      <c r="HP23" s="168" t="str">
        <f aca="false">IF(GE23="","",IF(GE23="-","-",IF(UPPER(GE23)="AB","+",VLOOKUP(GE23,'විෂය තොරතුරු'!$P$24:$Q$28,2))))</f>
        <v/>
      </c>
      <c r="HQ23" s="170" t="str">
        <f aca="false">IF(GF23="","",IF(GF23="-","-",IF(UPPER(GF23)="AB","+",VLOOKUP(GF23,'විෂය තොරතුරු'!$P$24:$Q$28,2))))</f>
        <v/>
      </c>
      <c r="HR23" s="171" t="str">
        <f aca="false">IF(GG23="","",IF(GG23="-","-",IF(UPPER(GG23)="AB","+",VLOOKUP(GG23,'විෂය තොරතුරු'!$P$24:$Q$28,2))))</f>
        <v>C</v>
      </c>
      <c r="HS23" s="168" t="str">
        <f aca="false">IF(GH23="","",IF(GH23="-","-",IF(UPPER(GH23)="AB","+",VLOOKUP(GH23,'විෂය තොරතුරු'!$P$24:$Q$28,2))))</f>
        <v>-</v>
      </c>
      <c r="HT23" s="168" t="str">
        <f aca="false">IF(GI23="","",IF(GI23="-","-",IF(UPPER(GI23)="AB","+",VLOOKUP(GI23,'විෂය තොරතුරු'!$P$24:$Q$28,2))))</f>
        <v>-</v>
      </c>
      <c r="HU23" s="168" t="str">
        <f aca="false">IF(GJ23="","",IF(GJ23="-","-",IF(UPPER(GJ23)="AB","+",VLOOKUP(GJ23,'විෂය තොරතුරු'!$P$24:$Q$28,2))))</f>
        <v/>
      </c>
      <c r="HV23" s="168" t="str">
        <f aca="false">IF(GK23="","",IF(GK23="-","-",IF(UPPER(GK23)="AB","+",VLOOKUP(GK23,'විෂය තොරතුරු'!$P$24:$Q$28,2))))</f>
        <v/>
      </c>
      <c r="HW23" s="168" t="str">
        <f aca="false">IF(GL23="","",IF(GL23="-","-",IF(UPPER(GL23)="AB","+",VLOOKUP(GL23,'විෂය තොරතුරු'!$P$24:$Q$28,2))))</f>
        <v>W</v>
      </c>
      <c r="HX23" s="168" t="str">
        <f aca="false">IF(GM23="","",IF(GM23="-","-",IF(UPPER(GM23)="AB","+",VLOOKUP(GM23,'විෂය තොරතුරු'!$P$24:$Q$28,2))))</f>
        <v/>
      </c>
      <c r="HY23" s="169" t="str">
        <f aca="false">IF(GN23="","",IF(GN23="-","-",IF(UPPER(GN23)="AB","+",VLOOKUP(GN23,'විෂය තොරතුරු'!$P$24:$Q$28,2))))</f>
        <v/>
      </c>
      <c r="HZ23" s="171" t="str">
        <f aca="false">IF(GO23="","",IF(GO23="-","-",IF(UPPER(GO23)="AB","+",VLOOKUP(GO23,'විෂය තොරතුරු'!$P$24:$Q$28,2))))</f>
        <v>-</v>
      </c>
      <c r="IA23" s="168" t="str">
        <f aca="false">IF(GP23="","",IF(GP23="-","-",IF(UPPER(GP23)="AB","+",VLOOKUP(GP23,'විෂය තොරතුරු'!$P$24:$Q$28,2))))</f>
        <v>-</v>
      </c>
      <c r="IB23" s="168" t="str">
        <f aca="false">IF(GQ23="","",IF(GQ23="-","-",IF(UPPER(GQ23)="AB","+",VLOOKUP(GQ23,'විෂය තොරතුරු'!$P$24:$Q$28,2))))</f>
        <v/>
      </c>
      <c r="IC23" s="168" t="str">
        <f aca="false">IF(GR23="","",IF(GR23="-","-",IF(UPPER(GR23)="AB","+",VLOOKUP(GR23,'විෂය තොරතුරු'!$P$24:$Q$28,2))))</f>
        <v>-</v>
      </c>
      <c r="ID23" s="168" t="str">
        <f aca="false">IF(GS23="","",IF(GS23="-","-",IF(UPPER(GS23)="AB","+",VLOOKUP(GS23,'විෂය තොරතුරු'!$P$24:$Q$28,2))))</f>
        <v/>
      </c>
      <c r="IE23" s="168" t="str">
        <f aca="false">IF(GT23="","",IF(GT23="-","-",IF(UPPER(GT23)="AB","+",VLOOKUP(GT23,'විෂය තොරතුරු'!$P$24:$Q$28,2))))</f>
        <v/>
      </c>
      <c r="IF23" s="168" t="str">
        <f aca="false">IF(GU23="","",IF(GU23="-","-",IF(UPPER(GU23)="AB","+",VLOOKUP(GU23,'විෂය තොරතුරු'!$P$24:$Q$28,2))))</f>
        <v/>
      </c>
      <c r="IG23" s="169" t="str">
        <f aca="false">IF(GV23="","",IF(GV23="-","-",IF(UPPER(GV23)="AB","+",VLOOKUP(GV23,'විෂය තොරතුරු'!$P$24:$Q$28,2))))</f>
        <v/>
      </c>
      <c r="IH23" s="171" t="n">
        <f aca="false">IF($FL23="","",COUNTIF($GZ23:$IG23,"A"))</f>
        <v>0</v>
      </c>
      <c r="II23" s="171" t="n">
        <f aca="false">IF($FL23="","",COUNTIF($GZ23:$IG23,"B"))</f>
        <v>0</v>
      </c>
      <c r="IJ23" s="171" t="n">
        <f aca="false">IF($FL23="","",COUNTIF($GZ23:$IG23,"C"))</f>
        <v>1</v>
      </c>
      <c r="IK23" s="171" t="n">
        <f aca="false">IF($FL23="","",COUNTIF($GZ23:$IG23,"S"))</f>
        <v>0</v>
      </c>
      <c r="IL23" s="171" t="n">
        <f aca="false">IF($FL23="","",COUNTIF($GZ23:$IG23,"W"))</f>
        <v>8</v>
      </c>
      <c r="IM23" s="171" t="n">
        <f aca="false">IF(FL23="","",SUM(IH23:IK23))</f>
        <v>1</v>
      </c>
      <c r="IN23" s="169" t="n">
        <f aca="false">IF(FL23="","",SUM(IH23:IJ23))</f>
        <v>1</v>
      </c>
      <c r="IO23" s="172" t="str">
        <f aca="false">IF(FL23="","",IF(AND(IM23&gt;=6,IN23&gt;=3,OR(FO23&gt;=35,FP23&gt;=35),FV23&gt;=35),"6/3 සමත්",IF(AND(IM23&gt;=5,IN23&gt;=3,OR(FO23&gt;=35,FP23&gt;=35,FV23&gt;=35)),"5/3 සමත්",IF(AND(IM23&gt;=4,IN23&gt;=1,OR(FO23&gt;=20,FP23&gt;=20,FV23&gt;=20)),"සමත් කළ හැකි",IF(IL23=9,"W9","අසමත් ?")))))</f>
        <v>අසමත් ?</v>
      </c>
    </row>
    <row r="24" customFormat="false" ht="13.8" hidden="false" customHeight="false" outlineLevel="0" collapsed="false">
      <c r="A24" s="160" t="n">
        <v>10</v>
      </c>
      <c r="B24" s="161"/>
      <c r="C24" s="161"/>
      <c r="D24" s="162"/>
      <c r="E24" s="183"/>
      <c r="F24" s="181"/>
      <c r="G24" s="183"/>
      <c r="H24" s="180"/>
      <c r="I24" s="180"/>
      <c r="J24" s="181"/>
      <c r="K24" s="183"/>
      <c r="L24" s="180"/>
      <c r="M24" s="180"/>
      <c r="N24" s="181"/>
      <c r="O24" s="183"/>
      <c r="P24" s="180"/>
      <c r="Q24" s="180"/>
      <c r="R24" s="180"/>
      <c r="S24" s="180"/>
      <c r="T24" s="180"/>
      <c r="U24" s="180"/>
      <c r="V24" s="181"/>
      <c r="W24" s="183"/>
      <c r="X24" s="180"/>
      <c r="Y24" s="180"/>
      <c r="Z24" s="180"/>
      <c r="AA24" s="180"/>
      <c r="AB24" s="180"/>
      <c r="AC24" s="180"/>
      <c r="AD24" s="181"/>
      <c r="AE24" s="183"/>
      <c r="AF24" s="180"/>
      <c r="AG24" s="180"/>
      <c r="AH24" s="180"/>
      <c r="AI24" s="180"/>
      <c r="AJ24" s="180"/>
      <c r="AK24" s="180"/>
      <c r="AL24" s="166"/>
      <c r="AM24" s="167" t="str">
        <f aca="false">IF(B24="","",SUM(E24:AL24))</f>
        <v/>
      </c>
      <c r="AN24" s="168" t="str">
        <f aca="false">IF(B24="","",AM24/9)</f>
        <v/>
      </c>
      <c r="AO24" s="169" t="str">
        <f aca="false">IF(B24="","",IF(AM24=0,"-",RANK(AM24,$AM$15:$AM$64,0)))</f>
        <v/>
      </c>
      <c r="AP24" s="167" t="str">
        <f aca="false">IF(E24="","",IF(E24="-","-",IF(UPPER(E24)="AB","+",VLOOKUP(E24,'විෂය තොරතුරු'!$P$24:$Q$28,2))))</f>
        <v/>
      </c>
      <c r="AQ24" s="168" t="str">
        <f aca="false">IF(F24="","",IF(F24="-","-",IF(UPPER(F24)="AB","+",VLOOKUP(F24,'විෂය තොරතුරු'!$P$24:$Q$28,2))))</f>
        <v/>
      </c>
      <c r="AR24" s="168" t="str">
        <f aca="false">IF(G24="","",IF(G24="-","-",IF(UPPER(G24)="AB","+",VLOOKUP(G24,'විෂය තොරතුරු'!$P$24:$Q$28,2))))</f>
        <v/>
      </c>
      <c r="AS24" s="168" t="str">
        <f aca="false">IF(H24="","",IF(H24="-","-",IF(UPPER(H24)="AB","+",VLOOKUP(H24,'විෂය තොරතුරු'!$P$24:$Q$28,2))))</f>
        <v/>
      </c>
      <c r="AT24" s="168" t="str">
        <f aca="false">IF(I24="","",IF(I24="-","-",IF(UPPER(I24)="AB","+",VLOOKUP(I24,'විෂය තොරතුරු'!$P$24:$Q$28,2))))</f>
        <v/>
      </c>
      <c r="AU24" s="170" t="str">
        <f aca="false">IF(J24="","",IF(J24="-","-",IF(UPPER(J24)="AB","+",VLOOKUP(J24,'විෂය තොරතුරු'!$P$24:$Q$28,2))))</f>
        <v/>
      </c>
      <c r="AV24" s="171" t="str">
        <f aca="false">IF(K24="","",IF(K24="-","-",IF(UPPER(K24)="AB","+",VLOOKUP(K24,'විෂය තොරතුරු'!$P$24:$Q$28,2))))</f>
        <v/>
      </c>
      <c r="AW24" s="168" t="str">
        <f aca="false">IF(L24="","",IF(L24="-","-",IF(UPPER(L24)="AB","+",VLOOKUP(L24,'විෂය තොරතුරු'!$P$24:$Q$28,2))))</f>
        <v/>
      </c>
      <c r="AX24" s="168" t="str">
        <f aca="false">IF(M24="","",IF(M24="-","-",IF(UPPER(M24)="AB","+",VLOOKUP(M24,'විෂය තොරතුරු'!$P$24:$Q$28,2))))</f>
        <v/>
      </c>
      <c r="AY24" s="169" t="str">
        <f aca="false">IF(N24="","",IF(N24="-","-",IF(UPPER(N24)="AB","+",VLOOKUP(N24,'විෂය තොරතුරු'!$P$24:$Q$28,2))))</f>
        <v/>
      </c>
      <c r="AZ24" s="167" t="str">
        <f aca="false">IF(O24="","",IF(O24="-","-",IF(UPPER(O24)="AB","+",VLOOKUP(O24,'විෂය තොරතුරු'!$P$24:$Q$28,2))))</f>
        <v/>
      </c>
      <c r="BA24" s="168" t="str">
        <f aca="false">IF(P24="","",IF(P24="-","-",IF(UPPER(P24)="AB","+",VLOOKUP(P24,'විෂය තොරතුරු'!$P$24:$Q$28,2))))</f>
        <v/>
      </c>
      <c r="BB24" s="168" t="str">
        <f aca="false">IF(Q24="","",IF(Q24="-","-",IF(UPPER(Q24)="AB","+",VLOOKUP(Q24,'විෂය තොරතුරු'!$P$24:$Q$28,2))))</f>
        <v/>
      </c>
      <c r="BC24" s="168" t="str">
        <f aca="false">IF(R24="","",IF(R24="-","-",IF(UPPER(R24)="AB","+",VLOOKUP(R24,'විෂය තොරතුරු'!$P$24:$Q$28,2))))</f>
        <v/>
      </c>
      <c r="BD24" s="168" t="str">
        <f aca="false">IF(S24="","",IF(S24="-","-",IF(UPPER(S24)="AB","+",VLOOKUP(S24,'විෂය තොරතුරු'!$P$24:$Q$28,2))))</f>
        <v/>
      </c>
      <c r="BE24" s="168" t="str">
        <f aca="false">IF(T24="","",IF(T24="-","-",IF(UPPER(T24)="AB","+",VLOOKUP(T24,'විෂය තොරතුරු'!$P$24:$Q$28,2))))</f>
        <v/>
      </c>
      <c r="BF24" s="168" t="str">
        <f aca="false">IF(U24="","",IF(U24="-","-",IF(UPPER(U24)="AB","+",VLOOKUP(U24,'විෂය තොරතුරු'!$P$24:$Q$28,2))))</f>
        <v/>
      </c>
      <c r="BG24" s="170" t="str">
        <f aca="false">IF(V24="","",IF(V24="-","-",IF(UPPER(V24)="AB","+",VLOOKUP(V24,'විෂය තොරතුරු'!$P$24:$Q$28,2))))</f>
        <v/>
      </c>
      <c r="BH24" s="171" t="str">
        <f aca="false">IF(W24="","",IF(W24="-","-",IF(UPPER(W24)="AB","+",VLOOKUP(W24,'විෂය තොරතුරු'!$P$24:$Q$28,2))))</f>
        <v/>
      </c>
      <c r="BI24" s="168" t="str">
        <f aca="false">IF(X24="","",IF(X24="-","-",IF(UPPER(X24)="AB","+",VLOOKUP(X24,'විෂය තොරතුරු'!$P$24:$Q$28,2))))</f>
        <v/>
      </c>
      <c r="BJ24" s="168" t="str">
        <f aca="false">IF(Y24="","",IF(Y24="-","-",IF(UPPER(Y24)="AB","+",VLOOKUP(Y24,'විෂය තොරතුරු'!$P$24:$Q$28,2))))</f>
        <v/>
      </c>
      <c r="BK24" s="168" t="str">
        <f aca="false">IF(Z24="","",IF(Z24="-","-",IF(UPPER(Z24)="AB","+",VLOOKUP(Z24,'විෂය තොරතුරු'!$P$24:$Q$28,2))))</f>
        <v/>
      </c>
      <c r="BL24" s="168" t="str">
        <f aca="false">IF(AA24="","",IF(AA24="-","-",IF(UPPER(AA24)="AB","+",VLOOKUP(AA24,'විෂය තොරතුරු'!$P$24:$Q$28,2))))</f>
        <v/>
      </c>
      <c r="BM24" s="168" t="str">
        <f aca="false">IF(AB24="","",IF(AB24="-","-",IF(UPPER(AB24)="AB","+",VLOOKUP(AB24,'විෂය තොරතුරු'!$P$24:$Q$28,2))))</f>
        <v/>
      </c>
      <c r="BN24" s="168" t="str">
        <f aca="false">IF(AC24="","",IF(AC24="-","-",IF(UPPER(AC24)="AB","+",VLOOKUP(AC24,'විෂය තොරතුරු'!$P$24:$Q$28,2))))</f>
        <v/>
      </c>
      <c r="BO24" s="169" t="str">
        <f aca="false">IF(AD24="","",IF(AD24="-","-",IF(UPPER(AD24)="AB","+",VLOOKUP(AD24,'විෂය තොරතුරු'!$P$24:$Q$28,2))))</f>
        <v/>
      </c>
      <c r="BP24" s="171" t="str">
        <f aca="false">IF(AE24="","",IF(AE24="-","-",IF(UPPER(AE24)="AB","+",VLOOKUP(AE24,'විෂය තොරතුරු'!$P$24:$Q$28,2))))</f>
        <v/>
      </c>
      <c r="BQ24" s="168" t="str">
        <f aca="false">IF(AF24="","",IF(AF24="-","-",IF(UPPER(AF24)="AB","+",VLOOKUP(AF24,'විෂය තොරතුරු'!$P$24:$Q$28,2))))</f>
        <v/>
      </c>
      <c r="BR24" s="168" t="str">
        <f aca="false">IF(AG24="","",IF(AG24="-","-",IF(UPPER(AG24)="AB","+",VLOOKUP(AG24,'විෂය තොරතුරු'!$P$24:$Q$28,2))))</f>
        <v/>
      </c>
      <c r="BS24" s="168" t="str">
        <f aca="false">IF(AH24="","",IF(AH24="-","-",IF(UPPER(AH24)="AB","+",VLOOKUP(AH24,'විෂය තොරතුරු'!$P$24:$Q$28,2))))</f>
        <v/>
      </c>
      <c r="BT24" s="168" t="str">
        <f aca="false">IF(AI24="","",IF(AI24="-","-",IF(UPPER(AI24)="AB","+",VLOOKUP(AI24,'විෂය තොරතුරු'!$P$24:$Q$28,2))))</f>
        <v/>
      </c>
      <c r="BU24" s="168" t="str">
        <f aca="false">IF(AJ24="","",IF(AJ24="-","-",IF(UPPER(AJ24)="AB","+",VLOOKUP(AJ24,'විෂය තොරතුරු'!$P$24:$Q$28,2))))</f>
        <v/>
      </c>
      <c r="BV24" s="168" t="str">
        <f aca="false">IF(AK24="","",IF(AK24="-","-",IF(UPPER(AK24)="AB","+",VLOOKUP(AK24,'විෂය තොරතුරු'!$P$24:$Q$28,2))))</f>
        <v/>
      </c>
      <c r="BW24" s="169" t="str">
        <f aca="false">IF(AL24="","",IF(AL24="-","-",IF(UPPER(AL24)="AB","+",VLOOKUP(AL24,'විෂය තොරතුරු'!$P$24:$Q$28,2))))</f>
        <v/>
      </c>
      <c r="BX24" s="171" t="str">
        <f aca="false">IF($B24="","",COUNTIF($AP24:$BW24,"A"))</f>
        <v/>
      </c>
      <c r="BY24" s="168" t="str">
        <f aca="false">IF($B24="","",COUNTIF($AP24:$BW24,"B"))</f>
        <v/>
      </c>
      <c r="BZ24" s="168" t="str">
        <f aca="false">IF($B24="","",COUNTIF($AP24:$BW24,"C"))</f>
        <v/>
      </c>
      <c r="CA24" s="168" t="str">
        <f aca="false">IF($B24="","",COUNTIF($AP24:$BW24,"S"))</f>
        <v/>
      </c>
      <c r="CB24" s="169" t="str">
        <f aca="false">IF($B24="","",COUNTIF($AP24:$BW24,"W"))</f>
        <v/>
      </c>
      <c r="CC24" s="171" t="str">
        <f aca="false">IF(B24="","",SUM(BX24:CA24))</f>
        <v/>
      </c>
      <c r="CD24" s="169" t="str">
        <f aca="false">IF(B24="","",SUM(BX24:BZ24))</f>
        <v/>
      </c>
      <c r="CE24" s="172" t="str">
        <f aca="false">IF(B24="","",IF(AND(CC24&gt;=6,CD24&gt;=3,OR(E24&gt;=35,F24&gt;=35),L24&gt;=35),"6/3 සමත්",IF(AND(CC24&gt;=5,CD24&gt;=3,OR(E24&gt;=35,F24&gt;=35,L24&gt;=35)),"5/3 සමත්",IF(AND(CC24&gt;=4,CD24&gt;=1,OR(E24&gt;=20,F24&gt;=20,L24&gt;=20)),"සමත් කළ හැකි",IF(CB24=9,"W9","අසමත් ?")))))</f>
        <v/>
      </c>
      <c r="FK24" s="173" t="n">
        <v>10</v>
      </c>
      <c r="FL24" s="161" t="s">
        <v>54</v>
      </c>
      <c r="FM24" s="161"/>
      <c r="FN24" s="161" t="str">
        <f aca="false">IF(FM24="","-",(FM24/$M$95)*100)</f>
        <v>-</v>
      </c>
      <c r="FO24" s="165" t="n">
        <v>11</v>
      </c>
      <c r="FP24" s="165"/>
      <c r="FQ24" s="165" t="n">
        <v>15</v>
      </c>
      <c r="FR24" s="165" t="s">
        <v>18</v>
      </c>
      <c r="FS24" s="165"/>
      <c r="FT24" s="165"/>
      <c r="FU24" s="165" t="n">
        <v>3</v>
      </c>
      <c r="FV24" s="165" t="n">
        <v>17</v>
      </c>
      <c r="FW24" s="165" t="n">
        <v>4</v>
      </c>
      <c r="FX24" s="165" t="n">
        <v>17</v>
      </c>
      <c r="FY24" s="165" t="s">
        <v>18</v>
      </c>
      <c r="FZ24" s="165" t="s">
        <v>18</v>
      </c>
      <c r="GA24" s="165" t="n">
        <v>12</v>
      </c>
      <c r="GB24" s="165"/>
      <c r="GC24" s="165"/>
      <c r="GD24" s="165"/>
      <c r="GE24" s="165"/>
      <c r="GF24" s="165"/>
      <c r="GG24" s="165" t="n">
        <v>38</v>
      </c>
      <c r="GH24" s="165" t="s">
        <v>18</v>
      </c>
      <c r="GI24" s="165" t="s">
        <v>18</v>
      </c>
      <c r="GJ24" s="165"/>
      <c r="GK24" s="165"/>
      <c r="GL24" s="165" t="n">
        <v>14</v>
      </c>
      <c r="GM24" s="165"/>
      <c r="GN24" s="165"/>
      <c r="GO24" s="165" t="s">
        <v>18</v>
      </c>
      <c r="GP24" s="165" t="s">
        <v>18</v>
      </c>
      <c r="GQ24" s="165"/>
      <c r="GR24" s="165" t="s">
        <v>18</v>
      </c>
      <c r="GS24" s="165"/>
      <c r="GT24" s="165"/>
      <c r="GU24" s="165"/>
      <c r="GV24" s="174"/>
      <c r="GW24" s="167" t="n">
        <f aca="false">IF(FL24="","",SUM(FO24:GV24))</f>
        <v>131</v>
      </c>
      <c r="GX24" s="168" t="n">
        <f aca="false">IF(FL24="","",GW24/9)</f>
        <v>14.5555555555556</v>
      </c>
      <c r="GY24" s="169" t="n">
        <f aca="false">IF(FL24="","",IF(GW24=0,"-",RANK(GW24,$GW$15:$GW$64,0)))</f>
        <v>41</v>
      </c>
      <c r="GZ24" s="167" t="str">
        <f aca="false">IF(FO24="","",IF(FO24="-","-",IF(UPPER(FO24)="AB","+",VLOOKUP(FO24,'විෂය තොරතුරු'!$P$24:$Q$28,2))))</f>
        <v>W</v>
      </c>
      <c r="HA24" s="168" t="str">
        <f aca="false">IF(FP24="","",IF(FP24="-","-",IF(UPPER(FP24)="AB","+",VLOOKUP(FP24,'විෂය තොරතුරු'!$P$24:$Q$28,2))))</f>
        <v/>
      </c>
      <c r="HB24" s="168" t="str">
        <f aca="false">IF(FQ24="","",IF(FQ24="-","-",IF(UPPER(FQ24)="AB","+",VLOOKUP(FQ24,'විෂය තොරතුරු'!$P$24:$Q$28,2))))</f>
        <v>W</v>
      </c>
      <c r="HC24" s="168" t="str">
        <f aca="false">IF(FR24="","",IF(FR24="-","-",IF(UPPER(FR24)="AB","+",VLOOKUP(FR24,'විෂය තොරතුරු'!$P$24:$Q$28,2))))</f>
        <v>-</v>
      </c>
      <c r="HD24" s="168" t="str">
        <f aca="false">IF(FS24="","",IF(FS24="-","-",IF(UPPER(FS24)="AB","+",VLOOKUP(FS24,'විෂය තොරතුරු'!$P$24:$Q$28,2))))</f>
        <v/>
      </c>
      <c r="HE24" s="170" t="str">
        <f aca="false">IF(FT24="","",IF(FT24="-","-",IF(UPPER(FT24)="AB","+",VLOOKUP(FT24,'විෂය තොරතුරු'!$P$24:$Q$28,2))))</f>
        <v/>
      </c>
      <c r="HF24" s="171" t="str">
        <f aca="false">IF(FU24="","",IF(FU24="-","-",IF(UPPER(FU24)="AB","+",VLOOKUP(FU24,'විෂය තොරතුරු'!$P$24:$Q$28,2))))</f>
        <v>W</v>
      </c>
      <c r="HG24" s="168" t="str">
        <f aca="false">IF(FV24="","",IF(FV24="-","-",IF(UPPER(FV24)="AB","+",VLOOKUP(FV24,'විෂය තොරතුරු'!$P$24:$Q$28,2))))</f>
        <v>W</v>
      </c>
      <c r="HH24" s="168" t="str">
        <f aca="false">IF(FW24="","",IF(FW24="-","-",IF(UPPER(FW24)="AB","+",VLOOKUP(FW24,'විෂය තොරතුරු'!$P$24:$Q$28,2))))</f>
        <v>W</v>
      </c>
      <c r="HI24" s="169" t="str">
        <f aca="false">IF(FX24="","",IF(FX24="-","-",IF(UPPER(FX24)="AB","+",VLOOKUP(FX24,'විෂය තොරතුරු'!$P$24:$Q$28,2))))</f>
        <v>W</v>
      </c>
      <c r="HJ24" s="167" t="str">
        <f aca="false">IF(FY24="","",IF(FY24="-","-",IF(UPPER(FY24)="AB","+",VLOOKUP(FY24,'විෂය තොරතුරු'!$P$24:$Q$28,2))))</f>
        <v>-</v>
      </c>
      <c r="HK24" s="168" t="str">
        <f aca="false">IF(FZ24="","",IF(FZ24="-","-",IF(UPPER(FZ24)="AB","+",VLOOKUP(FZ24,'විෂය තොරතුරු'!$P$24:$Q$28,2))))</f>
        <v>-</v>
      </c>
      <c r="HL24" s="168" t="str">
        <f aca="false">IF(GA24="","",IF(GA24="-","-",IF(UPPER(GA24)="AB","+",VLOOKUP(GA24,'විෂය තොරතුරු'!$P$24:$Q$28,2))))</f>
        <v>W</v>
      </c>
      <c r="HM24" s="168" t="str">
        <f aca="false">IF(GB24="","",IF(GB24="-","-",IF(UPPER(GB24)="AB","+",VLOOKUP(GB24,'විෂය තොරතුරු'!$P$24:$Q$28,2))))</f>
        <v/>
      </c>
      <c r="HN24" s="168" t="str">
        <f aca="false">IF(GC24="","",IF(GC24="-","-",IF(UPPER(GC24)="AB","+",VLOOKUP(GC24,'විෂය තොරතුරු'!$P$24:$Q$28,2))))</f>
        <v/>
      </c>
      <c r="HO24" s="168" t="str">
        <f aca="false">IF(GD24="","",IF(GD24="-","-",IF(UPPER(GD24)="AB","+",VLOOKUP(GD24,'විෂය තොරතුරු'!$P$24:$Q$28,2))))</f>
        <v/>
      </c>
      <c r="HP24" s="168" t="str">
        <f aca="false">IF(GE24="","",IF(GE24="-","-",IF(UPPER(GE24)="AB","+",VLOOKUP(GE24,'විෂය තොරතුරු'!$P$24:$Q$28,2))))</f>
        <v/>
      </c>
      <c r="HQ24" s="170" t="str">
        <f aca="false">IF(GF24="","",IF(GF24="-","-",IF(UPPER(GF24)="AB","+",VLOOKUP(GF24,'විෂය තොරතුරු'!$P$24:$Q$28,2))))</f>
        <v/>
      </c>
      <c r="HR24" s="171" t="str">
        <f aca="false">IF(GG24="","",IF(GG24="-","-",IF(UPPER(GG24)="AB","+",VLOOKUP(GG24,'විෂය තොරතුරු'!$P$24:$Q$28,2))))</f>
        <v>S</v>
      </c>
      <c r="HS24" s="168" t="str">
        <f aca="false">IF(GH24="","",IF(GH24="-","-",IF(UPPER(GH24)="AB","+",VLOOKUP(GH24,'විෂය තොරතුරු'!$P$24:$Q$28,2))))</f>
        <v>-</v>
      </c>
      <c r="HT24" s="168" t="str">
        <f aca="false">IF(GI24="","",IF(GI24="-","-",IF(UPPER(GI24)="AB","+",VLOOKUP(GI24,'විෂය තොරතුරු'!$P$24:$Q$28,2))))</f>
        <v>-</v>
      </c>
      <c r="HU24" s="168" t="str">
        <f aca="false">IF(GJ24="","",IF(GJ24="-","-",IF(UPPER(GJ24)="AB","+",VLOOKUP(GJ24,'විෂය තොරතුරු'!$P$24:$Q$28,2))))</f>
        <v/>
      </c>
      <c r="HV24" s="168" t="str">
        <f aca="false">IF(GK24="","",IF(GK24="-","-",IF(UPPER(GK24)="AB","+",VLOOKUP(GK24,'විෂය තොරතුරු'!$P$24:$Q$28,2))))</f>
        <v/>
      </c>
      <c r="HW24" s="168" t="str">
        <f aca="false">IF(GL24="","",IF(GL24="-","-",IF(UPPER(GL24)="AB","+",VLOOKUP(GL24,'විෂය තොරතුරු'!$P$24:$Q$28,2))))</f>
        <v>W</v>
      </c>
      <c r="HX24" s="168" t="str">
        <f aca="false">IF(GM24="","",IF(GM24="-","-",IF(UPPER(GM24)="AB","+",VLOOKUP(GM24,'විෂය තොරතුරු'!$P$24:$Q$28,2))))</f>
        <v/>
      </c>
      <c r="HY24" s="169" t="str">
        <f aca="false">IF(GN24="","",IF(GN24="-","-",IF(UPPER(GN24)="AB","+",VLOOKUP(GN24,'විෂය තොරතුරු'!$P$24:$Q$28,2))))</f>
        <v/>
      </c>
      <c r="HZ24" s="171" t="str">
        <f aca="false">IF(GO24="","",IF(GO24="-","-",IF(UPPER(GO24)="AB","+",VLOOKUP(GO24,'විෂය තොරතුරු'!$P$24:$Q$28,2))))</f>
        <v>-</v>
      </c>
      <c r="IA24" s="168" t="str">
        <f aca="false">IF(GP24="","",IF(GP24="-","-",IF(UPPER(GP24)="AB","+",VLOOKUP(GP24,'විෂය තොරතුරු'!$P$24:$Q$28,2))))</f>
        <v>-</v>
      </c>
      <c r="IB24" s="168" t="str">
        <f aca="false">IF(GQ24="","",IF(GQ24="-","-",IF(UPPER(GQ24)="AB","+",VLOOKUP(GQ24,'විෂය තොරතුරු'!$P$24:$Q$28,2))))</f>
        <v/>
      </c>
      <c r="IC24" s="168" t="str">
        <f aca="false">IF(GR24="","",IF(GR24="-","-",IF(UPPER(GR24)="AB","+",VLOOKUP(GR24,'විෂය තොරතුරු'!$P$24:$Q$28,2))))</f>
        <v>-</v>
      </c>
      <c r="ID24" s="168" t="str">
        <f aca="false">IF(GS24="","",IF(GS24="-","-",IF(UPPER(GS24)="AB","+",VLOOKUP(GS24,'විෂය තොරතුරු'!$P$24:$Q$28,2))))</f>
        <v/>
      </c>
      <c r="IE24" s="168" t="str">
        <f aca="false">IF(GT24="","",IF(GT24="-","-",IF(UPPER(GT24)="AB","+",VLOOKUP(GT24,'විෂය තොරතුරු'!$P$24:$Q$28,2))))</f>
        <v/>
      </c>
      <c r="IF24" s="168" t="str">
        <f aca="false">IF(GU24="","",IF(GU24="-","-",IF(UPPER(GU24)="AB","+",VLOOKUP(GU24,'විෂය තොරතුරු'!$P$24:$Q$28,2))))</f>
        <v/>
      </c>
      <c r="IG24" s="169" t="str">
        <f aca="false">IF(GV24="","",IF(GV24="-","-",IF(UPPER(GV24)="AB","+",VLOOKUP(GV24,'විෂය තොරතුරු'!$P$24:$Q$28,2))))</f>
        <v/>
      </c>
      <c r="IH24" s="171" t="n">
        <f aca="false">IF($FL24="","",COUNTIF($GZ24:$IG24,"A"))</f>
        <v>0</v>
      </c>
      <c r="II24" s="171" t="n">
        <f aca="false">IF($FL24="","",COUNTIF($GZ24:$IG24,"B"))</f>
        <v>0</v>
      </c>
      <c r="IJ24" s="171" t="n">
        <f aca="false">IF($FL24="","",COUNTIF($GZ24:$IG24,"C"))</f>
        <v>0</v>
      </c>
      <c r="IK24" s="171" t="n">
        <f aca="false">IF($FL24="","",COUNTIF($GZ24:$IG24,"S"))</f>
        <v>1</v>
      </c>
      <c r="IL24" s="171" t="n">
        <f aca="false">IF($FL24="","",COUNTIF($GZ24:$IG24,"W"))</f>
        <v>8</v>
      </c>
      <c r="IM24" s="171" t="n">
        <f aca="false">IF(FL24="","",SUM(IH24:IK24))</f>
        <v>1</v>
      </c>
      <c r="IN24" s="169" t="n">
        <f aca="false">IF(FL24="","",SUM(IH24:IJ24))</f>
        <v>0</v>
      </c>
      <c r="IO24" s="172" t="str">
        <f aca="false">IF(FL24="","",IF(AND(IM24&gt;=6,IN24&gt;=3,OR(FO24&gt;=35,FP24&gt;=35),FV24&gt;=35),"6/3 සමත්",IF(AND(IM24&gt;=5,IN24&gt;=3,OR(FO24&gt;=35,FP24&gt;=35,FV24&gt;=35)),"5/3 සමත්",IF(AND(IM24&gt;=4,IN24&gt;=1,OR(FO24&gt;=20,FP24&gt;=20,FV24&gt;=20)),"සමත් කළ හැකි",IF(IL24=9,"W9","අසමත් ?")))))</f>
        <v>අසමත් ?</v>
      </c>
    </row>
    <row r="25" customFormat="false" ht="13.8" hidden="false" customHeight="false" outlineLevel="0" collapsed="false">
      <c r="A25" s="160" t="n">
        <v>11</v>
      </c>
      <c r="B25" s="161"/>
      <c r="C25" s="161"/>
      <c r="D25" s="162"/>
      <c r="E25" s="183"/>
      <c r="F25" s="181"/>
      <c r="G25" s="183"/>
      <c r="H25" s="180"/>
      <c r="I25" s="180"/>
      <c r="J25" s="181"/>
      <c r="K25" s="183"/>
      <c r="L25" s="180"/>
      <c r="M25" s="180"/>
      <c r="N25" s="181"/>
      <c r="O25" s="183"/>
      <c r="P25" s="180"/>
      <c r="Q25" s="180"/>
      <c r="R25" s="180"/>
      <c r="S25" s="180"/>
      <c r="T25" s="180"/>
      <c r="U25" s="180"/>
      <c r="V25" s="181"/>
      <c r="W25" s="183"/>
      <c r="X25" s="180"/>
      <c r="Y25" s="180"/>
      <c r="Z25" s="180"/>
      <c r="AA25" s="180"/>
      <c r="AB25" s="180"/>
      <c r="AC25" s="180"/>
      <c r="AD25" s="181"/>
      <c r="AE25" s="183"/>
      <c r="AF25" s="180"/>
      <c r="AG25" s="180"/>
      <c r="AH25" s="180"/>
      <c r="AI25" s="180"/>
      <c r="AJ25" s="180"/>
      <c r="AK25" s="180"/>
      <c r="AL25" s="166"/>
      <c r="AM25" s="167" t="str">
        <f aca="false">IF(B25="","",SUM(E25:AL25))</f>
        <v/>
      </c>
      <c r="AN25" s="168" t="str">
        <f aca="false">IF(B25="","",AM25/9)</f>
        <v/>
      </c>
      <c r="AO25" s="169" t="str">
        <f aca="false">IF(B25="","",IF(AM25=0,"-",RANK(AM25,$AM$15:$AM$64,0)))</f>
        <v/>
      </c>
      <c r="AP25" s="167" t="str">
        <f aca="false">IF(E25="","",IF(E25="-","-",IF(UPPER(E25)="AB","+",VLOOKUP(E25,'විෂය තොරතුරු'!$P$24:$Q$28,2))))</f>
        <v/>
      </c>
      <c r="AQ25" s="168" t="str">
        <f aca="false">IF(F25="","",IF(F25="-","-",IF(UPPER(F25)="AB","+",VLOOKUP(F25,'විෂය තොරතුරු'!$P$24:$Q$28,2))))</f>
        <v/>
      </c>
      <c r="AR25" s="168" t="str">
        <f aca="false">IF(G25="","",IF(G25="-","-",IF(UPPER(G25)="AB","+",VLOOKUP(G25,'විෂය තොරතුරු'!$P$24:$Q$28,2))))</f>
        <v/>
      </c>
      <c r="AS25" s="168" t="str">
        <f aca="false">IF(H25="","",IF(H25="-","-",IF(UPPER(H25)="AB","+",VLOOKUP(H25,'විෂය තොරතුරු'!$P$24:$Q$28,2))))</f>
        <v/>
      </c>
      <c r="AT25" s="168" t="str">
        <f aca="false">IF(I25="","",IF(I25="-","-",IF(UPPER(I25)="AB","+",VLOOKUP(I25,'විෂය තොරතුරු'!$P$24:$Q$28,2))))</f>
        <v/>
      </c>
      <c r="AU25" s="170" t="str">
        <f aca="false">IF(J25="","",IF(J25="-","-",IF(UPPER(J25)="AB","+",VLOOKUP(J25,'විෂය තොරතුරු'!$P$24:$Q$28,2))))</f>
        <v/>
      </c>
      <c r="AV25" s="171" t="str">
        <f aca="false">IF(K25="","",IF(K25="-","-",IF(UPPER(K25)="AB","+",VLOOKUP(K25,'විෂය තොරතුරු'!$P$24:$Q$28,2))))</f>
        <v/>
      </c>
      <c r="AW25" s="168" t="str">
        <f aca="false">IF(L25="","",IF(L25="-","-",IF(UPPER(L25)="AB","+",VLOOKUP(L25,'විෂය තොරතුරු'!$P$24:$Q$28,2))))</f>
        <v/>
      </c>
      <c r="AX25" s="168" t="str">
        <f aca="false">IF(M25="","",IF(M25="-","-",IF(UPPER(M25)="AB","+",VLOOKUP(M25,'විෂය තොරතුරු'!$P$24:$Q$28,2))))</f>
        <v/>
      </c>
      <c r="AY25" s="169" t="str">
        <f aca="false">IF(N25="","",IF(N25="-","-",IF(UPPER(N25)="AB","+",VLOOKUP(N25,'විෂය තොරතුරු'!$P$24:$Q$28,2))))</f>
        <v/>
      </c>
      <c r="AZ25" s="167" t="str">
        <f aca="false">IF(O25="","",IF(O25="-","-",IF(UPPER(O25)="AB","+",VLOOKUP(O25,'විෂය තොරතුරු'!$P$24:$Q$28,2))))</f>
        <v/>
      </c>
      <c r="BA25" s="168" t="str">
        <f aca="false">IF(P25="","",IF(P25="-","-",IF(UPPER(P25)="AB","+",VLOOKUP(P25,'විෂය තොරතුරු'!$P$24:$Q$28,2))))</f>
        <v/>
      </c>
      <c r="BB25" s="168" t="str">
        <f aca="false">IF(Q25="","",IF(Q25="-","-",IF(UPPER(Q25)="AB","+",VLOOKUP(Q25,'විෂය තොරතුරු'!$P$24:$Q$28,2))))</f>
        <v/>
      </c>
      <c r="BC25" s="168" t="str">
        <f aca="false">IF(R25="","",IF(R25="-","-",IF(UPPER(R25)="AB","+",VLOOKUP(R25,'විෂය තොරතුරු'!$P$24:$Q$28,2))))</f>
        <v/>
      </c>
      <c r="BD25" s="168" t="str">
        <f aca="false">IF(S25="","",IF(S25="-","-",IF(UPPER(S25)="AB","+",VLOOKUP(S25,'විෂය තොරතුරු'!$P$24:$Q$28,2))))</f>
        <v/>
      </c>
      <c r="BE25" s="168" t="str">
        <f aca="false">IF(T25="","",IF(T25="-","-",IF(UPPER(T25)="AB","+",VLOOKUP(T25,'විෂය තොරතුරු'!$P$24:$Q$28,2))))</f>
        <v/>
      </c>
      <c r="BF25" s="168" t="str">
        <f aca="false">IF(U25="","",IF(U25="-","-",IF(UPPER(U25)="AB","+",VLOOKUP(U25,'විෂය තොරතුරු'!$P$24:$Q$28,2))))</f>
        <v/>
      </c>
      <c r="BG25" s="170" t="str">
        <f aca="false">IF(V25="","",IF(V25="-","-",IF(UPPER(V25)="AB","+",VLOOKUP(V25,'විෂය තොරතුරු'!$P$24:$Q$28,2))))</f>
        <v/>
      </c>
      <c r="BH25" s="171" t="str">
        <f aca="false">IF(W25="","",IF(W25="-","-",IF(UPPER(W25)="AB","+",VLOOKUP(W25,'විෂය තොරතුරු'!$P$24:$Q$28,2))))</f>
        <v/>
      </c>
      <c r="BI25" s="168" t="str">
        <f aca="false">IF(X25="","",IF(X25="-","-",IF(UPPER(X25)="AB","+",VLOOKUP(X25,'විෂය තොරතුරු'!$P$24:$Q$28,2))))</f>
        <v/>
      </c>
      <c r="BJ25" s="168" t="str">
        <f aca="false">IF(Y25="","",IF(Y25="-","-",IF(UPPER(Y25)="AB","+",VLOOKUP(Y25,'විෂය තොරතුරු'!$P$24:$Q$28,2))))</f>
        <v/>
      </c>
      <c r="BK25" s="168" t="str">
        <f aca="false">IF(Z25="","",IF(Z25="-","-",IF(UPPER(Z25)="AB","+",VLOOKUP(Z25,'විෂය තොරතුරු'!$P$24:$Q$28,2))))</f>
        <v/>
      </c>
      <c r="BL25" s="168" t="str">
        <f aca="false">IF(AA25="","",IF(AA25="-","-",IF(UPPER(AA25)="AB","+",VLOOKUP(AA25,'විෂය තොරතුරු'!$P$24:$Q$28,2))))</f>
        <v/>
      </c>
      <c r="BM25" s="168" t="str">
        <f aca="false">IF(AB25="","",IF(AB25="-","-",IF(UPPER(AB25)="AB","+",VLOOKUP(AB25,'විෂය තොරතුරු'!$P$24:$Q$28,2))))</f>
        <v/>
      </c>
      <c r="BN25" s="168" t="str">
        <f aca="false">IF(AC25="","",IF(AC25="-","-",IF(UPPER(AC25)="AB","+",VLOOKUP(AC25,'විෂය තොරතුරු'!$P$24:$Q$28,2))))</f>
        <v/>
      </c>
      <c r="BO25" s="169" t="str">
        <f aca="false">IF(AD25="","",IF(AD25="-","-",IF(UPPER(AD25)="AB","+",VLOOKUP(AD25,'විෂය තොරතුරු'!$P$24:$Q$28,2))))</f>
        <v/>
      </c>
      <c r="BP25" s="171" t="str">
        <f aca="false">IF(AE25="","",IF(AE25="-","-",IF(UPPER(AE25)="AB","+",VLOOKUP(AE25,'විෂය තොරතුරු'!$P$24:$Q$28,2))))</f>
        <v/>
      </c>
      <c r="BQ25" s="168" t="str">
        <f aca="false">IF(AF25="","",IF(AF25="-","-",IF(UPPER(AF25)="AB","+",VLOOKUP(AF25,'විෂය තොරතුරු'!$P$24:$Q$28,2))))</f>
        <v/>
      </c>
      <c r="BR25" s="168" t="str">
        <f aca="false">IF(AG25="","",IF(AG25="-","-",IF(UPPER(AG25)="AB","+",VLOOKUP(AG25,'විෂය තොරතුරු'!$P$24:$Q$28,2))))</f>
        <v/>
      </c>
      <c r="BS25" s="168" t="str">
        <f aca="false">IF(AH25="","",IF(AH25="-","-",IF(UPPER(AH25)="AB","+",VLOOKUP(AH25,'විෂය තොරතුරු'!$P$24:$Q$28,2))))</f>
        <v/>
      </c>
      <c r="BT25" s="168" t="str">
        <f aca="false">IF(AI25="","",IF(AI25="-","-",IF(UPPER(AI25)="AB","+",VLOOKUP(AI25,'විෂය තොරතුරු'!$P$24:$Q$28,2))))</f>
        <v/>
      </c>
      <c r="BU25" s="168" t="str">
        <f aca="false">IF(AJ25="","",IF(AJ25="-","-",IF(UPPER(AJ25)="AB","+",VLOOKUP(AJ25,'විෂය තොරතුරු'!$P$24:$Q$28,2))))</f>
        <v/>
      </c>
      <c r="BV25" s="168" t="str">
        <f aca="false">IF(AK25="","",IF(AK25="-","-",IF(UPPER(AK25)="AB","+",VLOOKUP(AK25,'විෂය තොරතුරු'!$P$24:$Q$28,2))))</f>
        <v/>
      </c>
      <c r="BW25" s="169" t="str">
        <f aca="false">IF(AL25="","",IF(AL25="-","-",IF(UPPER(AL25)="AB","+",VLOOKUP(AL25,'විෂය තොරතුරු'!$P$24:$Q$28,2))))</f>
        <v/>
      </c>
      <c r="BX25" s="171" t="str">
        <f aca="false">IF($B25="","",COUNTIF($AP25:$BW25,"A"))</f>
        <v/>
      </c>
      <c r="BY25" s="168" t="str">
        <f aca="false">IF($B25="","",COUNTIF($AP25:$BW25,"B"))</f>
        <v/>
      </c>
      <c r="BZ25" s="168" t="str">
        <f aca="false">IF($B25="","",COUNTIF($AP25:$BW25,"C"))</f>
        <v/>
      </c>
      <c r="CA25" s="168" t="str">
        <f aca="false">IF($B25="","",COUNTIF($AP25:$BW25,"S"))</f>
        <v/>
      </c>
      <c r="CB25" s="169" t="str">
        <f aca="false">IF($B25="","",COUNTIF($AP25:$BW25,"W"))</f>
        <v/>
      </c>
      <c r="CC25" s="171" t="str">
        <f aca="false">IF(B25="","",SUM(BX25:CA25))</f>
        <v/>
      </c>
      <c r="CD25" s="169" t="str">
        <f aca="false">IF(B25="","",SUM(BX25:BZ25))</f>
        <v/>
      </c>
      <c r="CE25" s="172" t="str">
        <f aca="false">IF(B25="","",IF(AND(CC25&gt;=6,CD25&gt;=3,OR(E25&gt;=35,F25&gt;=35),L25&gt;=35),"6/3 සමත්",IF(AND(CC25&gt;=5,CD25&gt;=3,OR(E25&gt;=35,F25&gt;=35,L25&gt;=35)),"5/3 සමත්",IF(AND(CC25&gt;=4,CD25&gt;=1,OR(E25&gt;=20,F25&gt;=20,L25&gt;=20)),"සමත් කළ හැකි",IF(CB25=9,"W9","අසමත් ?")))))</f>
        <v/>
      </c>
      <c r="FK25" s="173" t="n">
        <v>11</v>
      </c>
      <c r="FL25" s="161" t="s">
        <v>55</v>
      </c>
      <c r="FM25" s="161"/>
      <c r="FN25" s="161" t="str">
        <f aca="false">IF(FM25="","-",(FM25/$M$95)*100)</f>
        <v>-</v>
      </c>
      <c r="FO25" s="165" t="n">
        <v>12</v>
      </c>
      <c r="FP25" s="165"/>
      <c r="FQ25" s="165" t="n">
        <v>48</v>
      </c>
      <c r="FR25" s="165" t="s">
        <v>18</v>
      </c>
      <c r="FS25" s="165"/>
      <c r="FT25" s="165"/>
      <c r="FU25" s="165" t="n">
        <v>5</v>
      </c>
      <c r="FV25" s="165" t="n">
        <v>9</v>
      </c>
      <c r="FW25" s="165" t="n">
        <v>8</v>
      </c>
      <c r="FX25" s="165" t="n">
        <v>18</v>
      </c>
      <c r="FY25" s="165" t="s">
        <v>18</v>
      </c>
      <c r="FZ25" s="165" t="s">
        <v>18</v>
      </c>
      <c r="GA25" s="165" t="n">
        <v>19</v>
      </c>
      <c r="GB25" s="165"/>
      <c r="GC25" s="165"/>
      <c r="GD25" s="165"/>
      <c r="GE25" s="165"/>
      <c r="GF25" s="165"/>
      <c r="GG25" s="165" t="s">
        <v>18</v>
      </c>
      <c r="GH25" s="165" t="n">
        <v>41</v>
      </c>
      <c r="GI25" s="165" t="s">
        <v>18</v>
      </c>
      <c r="GJ25" s="165"/>
      <c r="GK25" s="165"/>
      <c r="GL25" s="165" t="s">
        <v>18</v>
      </c>
      <c r="GM25" s="165"/>
      <c r="GN25" s="165"/>
      <c r="GO25" s="165" t="s">
        <v>18</v>
      </c>
      <c r="GP25" s="165" t="n">
        <v>28</v>
      </c>
      <c r="GQ25" s="165"/>
      <c r="GR25" s="165" t="s">
        <v>18</v>
      </c>
      <c r="GS25" s="165"/>
      <c r="GT25" s="165"/>
      <c r="GU25" s="165"/>
      <c r="GV25" s="174"/>
      <c r="GW25" s="167" t="n">
        <f aca="false">IF(FL25="","",SUM(FO25:GV25))</f>
        <v>188</v>
      </c>
      <c r="GX25" s="168" t="n">
        <f aca="false">IF(FL25="","",GW25/9)</f>
        <v>20.8888888888889</v>
      </c>
      <c r="GY25" s="169" t="n">
        <f aca="false">IF(FL25="","",IF(GW25=0,"-",RANK(GW25,$GW$15:$GW$64,0)))</f>
        <v>33</v>
      </c>
      <c r="GZ25" s="167" t="str">
        <f aca="false">IF(FO25="","",IF(FO25="-","-",IF(UPPER(FO25)="AB","+",VLOOKUP(FO25,'විෂය තොරතුරු'!$P$24:$Q$28,2))))</f>
        <v>W</v>
      </c>
      <c r="HA25" s="168" t="str">
        <f aca="false">IF(FP25="","",IF(FP25="-","-",IF(UPPER(FP25)="AB","+",VLOOKUP(FP25,'විෂය තොරතුරු'!$P$24:$Q$28,2))))</f>
        <v/>
      </c>
      <c r="HB25" s="168" t="str">
        <f aca="false">IF(FQ25="","",IF(FQ25="-","-",IF(UPPER(FQ25)="AB","+",VLOOKUP(FQ25,'විෂය තොරතුරු'!$P$24:$Q$28,2))))</f>
        <v>S</v>
      </c>
      <c r="HC25" s="168" t="str">
        <f aca="false">IF(FR25="","",IF(FR25="-","-",IF(UPPER(FR25)="AB","+",VLOOKUP(FR25,'විෂය තොරතුරු'!$P$24:$Q$28,2))))</f>
        <v>-</v>
      </c>
      <c r="HD25" s="168" t="str">
        <f aca="false">IF(FS25="","",IF(FS25="-","-",IF(UPPER(FS25)="AB","+",VLOOKUP(FS25,'විෂය තොරතුරු'!$P$24:$Q$28,2))))</f>
        <v/>
      </c>
      <c r="HE25" s="170" t="str">
        <f aca="false">IF(FT25="","",IF(FT25="-","-",IF(UPPER(FT25)="AB","+",VLOOKUP(FT25,'විෂය තොරතුරු'!$P$24:$Q$28,2))))</f>
        <v/>
      </c>
      <c r="HF25" s="171" t="str">
        <f aca="false">IF(FU25="","",IF(FU25="-","-",IF(UPPER(FU25)="AB","+",VLOOKUP(FU25,'විෂය තොරතුරු'!$P$24:$Q$28,2))))</f>
        <v>W</v>
      </c>
      <c r="HG25" s="168" t="str">
        <f aca="false">IF(FV25="","",IF(FV25="-","-",IF(UPPER(FV25)="AB","+",VLOOKUP(FV25,'විෂය තොරතුරු'!$P$24:$Q$28,2))))</f>
        <v>W</v>
      </c>
      <c r="HH25" s="168" t="str">
        <f aca="false">IF(FW25="","",IF(FW25="-","-",IF(UPPER(FW25)="AB","+",VLOOKUP(FW25,'විෂය තොරතුරු'!$P$24:$Q$28,2))))</f>
        <v>W</v>
      </c>
      <c r="HI25" s="169" t="str">
        <f aca="false">IF(FX25="","",IF(FX25="-","-",IF(UPPER(FX25)="AB","+",VLOOKUP(FX25,'විෂය තොරතුරු'!$P$24:$Q$28,2))))</f>
        <v>W</v>
      </c>
      <c r="HJ25" s="167" t="str">
        <f aca="false">IF(FY25="","",IF(FY25="-","-",IF(UPPER(FY25)="AB","+",VLOOKUP(FY25,'විෂය තොරතුරු'!$P$24:$Q$28,2))))</f>
        <v>-</v>
      </c>
      <c r="HK25" s="168" t="str">
        <f aca="false">IF(FZ25="","",IF(FZ25="-","-",IF(UPPER(FZ25)="AB","+",VLOOKUP(FZ25,'විෂය තොරතුරු'!$P$24:$Q$28,2))))</f>
        <v>-</v>
      </c>
      <c r="HL25" s="168" t="str">
        <f aca="false">IF(GA25="","",IF(GA25="-","-",IF(UPPER(GA25)="AB","+",VLOOKUP(GA25,'විෂය තොරතුරු'!$P$24:$Q$28,2))))</f>
        <v>W</v>
      </c>
      <c r="HM25" s="168" t="str">
        <f aca="false">IF(GB25="","",IF(GB25="-","-",IF(UPPER(GB25)="AB","+",VLOOKUP(GB25,'විෂය තොරතුරු'!$P$24:$Q$28,2))))</f>
        <v/>
      </c>
      <c r="HN25" s="168" t="str">
        <f aca="false">IF(GC25="","",IF(GC25="-","-",IF(UPPER(GC25)="AB","+",VLOOKUP(GC25,'විෂය තොරතුරු'!$P$24:$Q$28,2))))</f>
        <v/>
      </c>
      <c r="HO25" s="168" t="str">
        <f aca="false">IF(GD25="","",IF(GD25="-","-",IF(UPPER(GD25)="AB","+",VLOOKUP(GD25,'විෂය තොරතුරු'!$P$24:$Q$28,2))))</f>
        <v/>
      </c>
      <c r="HP25" s="168" t="str">
        <f aca="false">IF(GE25="","",IF(GE25="-","-",IF(UPPER(GE25)="AB","+",VLOOKUP(GE25,'විෂය තොරතුරු'!$P$24:$Q$28,2))))</f>
        <v/>
      </c>
      <c r="HQ25" s="170" t="str">
        <f aca="false">IF(GF25="","",IF(GF25="-","-",IF(UPPER(GF25)="AB","+",VLOOKUP(GF25,'විෂය තොරතුරු'!$P$24:$Q$28,2))))</f>
        <v/>
      </c>
      <c r="HR25" s="171" t="str">
        <f aca="false">IF(GG25="","",IF(GG25="-","-",IF(UPPER(GG25)="AB","+",VLOOKUP(GG25,'විෂය තොරතුරු'!$P$24:$Q$28,2))))</f>
        <v>-</v>
      </c>
      <c r="HS25" s="168" t="str">
        <f aca="false">IF(GH25="","",IF(GH25="-","-",IF(UPPER(GH25)="AB","+",VLOOKUP(GH25,'විෂය තොරතුරු'!$P$24:$Q$28,2))))</f>
        <v>S</v>
      </c>
      <c r="HT25" s="168" t="str">
        <f aca="false">IF(GI25="","",IF(GI25="-","-",IF(UPPER(GI25)="AB","+",VLOOKUP(GI25,'විෂය තොරතුරු'!$P$24:$Q$28,2))))</f>
        <v>-</v>
      </c>
      <c r="HU25" s="168" t="str">
        <f aca="false">IF(GJ25="","",IF(GJ25="-","-",IF(UPPER(GJ25)="AB","+",VLOOKUP(GJ25,'විෂය තොරතුරු'!$P$24:$Q$28,2))))</f>
        <v/>
      </c>
      <c r="HV25" s="168" t="str">
        <f aca="false">IF(GK25="","",IF(GK25="-","-",IF(UPPER(GK25)="AB","+",VLOOKUP(GK25,'විෂය තොරතුරු'!$P$24:$Q$28,2))))</f>
        <v/>
      </c>
      <c r="HW25" s="168" t="str">
        <f aca="false">IF(GL25="","",IF(GL25="-","-",IF(UPPER(GL25)="AB","+",VLOOKUP(GL25,'විෂය තොරතුරු'!$P$24:$Q$28,2))))</f>
        <v>-</v>
      </c>
      <c r="HX25" s="168" t="str">
        <f aca="false">IF(GM25="","",IF(GM25="-","-",IF(UPPER(GM25)="AB","+",VLOOKUP(GM25,'විෂය තොරතුරු'!$P$24:$Q$28,2))))</f>
        <v/>
      </c>
      <c r="HY25" s="169" t="str">
        <f aca="false">IF(GN25="","",IF(GN25="-","-",IF(UPPER(GN25)="AB","+",VLOOKUP(GN25,'විෂය තොරතුරු'!$P$24:$Q$28,2))))</f>
        <v/>
      </c>
      <c r="HZ25" s="171" t="str">
        <f aca="false">IF(GO25="","",IF(GO25="-","-",IF(UPPER(GO25)="AB","+",VLOOKUP(GO25,'විෂය තොරතුරු'!$P$24:$Q$28,2))))</f>
        <v>-</v>
      </c>
      <c r="IA25" s="168" t="str">
        <f aca="false">IF(GP25="","",IF(GP25="-","-",IF(UPPER(GP25)="AB","+",VLOOKUP(GP25,'විෂය තොරතුරු'!$P$24:$Q$28,2))))</f>
        <v>W</v>
      </c>
      <c r="IB25" s="168" t="str">
        <f aca="false">IF(GQ25="","",IF(GQ25="-","-",IF(UPPER(GQ25)="AB","+",VLOOKUP(GQ25,'විෂය තොරතුරු'!$P$24:$Q$28,2))))</f>
        <v/>
      </c>
      <c r="IC25" s="168" t="str">
        <f aca="false">IF(GR25="","",IF(GR25="-","-",IF(UPPER(GR25)="AB","+",VLOOKUP(GR25,'විෂය තොරතුරු'!$P$24:$Q$28,2))))</f>
        <v>-</v>
      </c>
      <c r="ID25" s="168" t="str">
        <f aca="false">IF(GS25="","",IF(GS25="-","-",IF(UPPER(GS25)="AB","+",VLOOKUP(GS25,'විෂය තොරතුරු'!$P$24:$Q$28,2))))</f>
        <v/>
      </c>
      <c r="IE25" s="168" t="str">
        <f aca="false">IF(GT25="","",IF(GT25="-","-",IF(UPPER(GT25)="AB","+",VLOOKUP(GT25,'විෂය තොරතුරු'!$P$24:$Q$28,2))))</f>
        <v/>
      </c>
      <c r="IF25" s="168" t="str">
        <f aca="false">IF(GU25="","",IF(GU25="-","-",IF(UPPER(GU25)="AB","+",VLOOKUP(GU25,'විෂය තොරතුරු'!$P$24:$Q$28,2))))</f>
        <v/>
      </c>
      <c r="IG25" s="169" t="str">
        <f aca="false">IF(GV25="","",IF(GV25="-","-",IF(UPPER(GV25)="AB","+",VLOOKUP(GV25,'විෂය තොරතුරු'!$P$24:$Q$28,2))))</f>
        <v/>
      </c>
      <c r="IH25" s="171" t="n">
        <f aca="false">IF($FL25="","",COUNTIF($GZ25:$IG25,"A"))</f>
        <v>0</v>
      </c>
      <c r="II25" s="171" t="n">
        <f aca="false">IF($FL25="","",COUNTIF($GZ25:$IG25,"B"))</f>
        <v>0</v>
      </c>
      <c r="IJ25" s="171" t="n">
        <f aca="false">IF($FL25="","",COUNTIF($GZ25:$IG25,"C"))</f>
        <v>0</v>
      </c>
      <c r="IK25" s="171" t="n">
        <f aca="false">IF($FL25="","",COUNTIF($GZ25:$IG25,"S"))</f>
        <v>2</v>
      </c>
      <c r="IL25" s="171" t="n">
        <f aca="false">IF($FL25="","",COUNTIF($GZ25:$IG25,"W"))</f>
        <v>7</v>
      </c>
      <c r="IM25" s="171" t="n">
        <f aca="false">IF(FL25="","",SUM(IH25:IK25))</f>
        <v>2</v>
      </c>
      <c r="IN25" s="169" t="n">
        <f aca="false">IF(FL25="","",SUM(IH25:IJ25))</f>
        <v>0</v>
      </c>
      <c r="IO25" s="172" t="str">
        <f aca="false">IF(FL25="","",IF(AND(IM25&gt;=6,IN25&gt;=3,OR(FO25&gt;=35,FP25&gt;=35),FV25&gt;=35),"6/3 සමත්",IF(AND(IM25&gt;=5,IN25&gt;=3,OR(FO25&gt;=35,FP25&gt;=35,FV25&gt;=35)),"5/3 සමත්",IF(AND(IM25&gt;=4,IN25&gt;=1,OR(FO25&gt;=20,FP25&gt;=20,FV25&gt;=20)),"සමත් කළ හැකි",IF(IL25=9,"W9","අසමත් ?")))))</f>
        <v>අසමත් ?</v>
      </c>
    </row>
    <row r="26" customFormat="false" ht="13.8" hidden="false" customHeight="false" outlineLevel="0" collapsed="false">
      <c r="A26" s="160" t="n">
        <v>12</v>
      </c>
      <c r="B26" s="161"/>
      <c r="C26" s="161"/>
      <c r="D26" s="162"/>
      <c r="E26" s="183"/>
      <c r="F26" s="181"/>
      <c r="G26" s="183"/>
      <c r="H26" s="180"/>
      <c r="I26" s="180"/>
      <c r="J26" s="181"/>
      <c r="K26" s="183"/>
      <c r="L26" s="180"/>
      <c r="M26" s="180"/>
      <c r="N26" s="181"/>
      <c r="O26" s="183"/>
      <c r="P26" s="180"/>
      <c r="Q26" s="180"/>
      <c r="R26" s="180"/>
      <c r="S26" s="180"/>
      <c r="T26" s="180"/>
      <c r="U26" s="180"/>
      <c r="V26" s="181"/>
      <c r="W26" s="183"/>
      <c r="X26" s="180"/>
      <c r="Y26" s="180"/>
      <c r="Z26" s="180"/>
      <c r="AA26" s="180"/>
      <c r="AB26" s="180"/>
      <c r="AC26" s="180"/>
      <c r="AD26" s="181"/>
      <c r="AE26" s="183"/>
      <c r="AF26" s="180"/>
      <c r="AG26" s="180"/>
      <c r="AH26" s="180"/>
      <c r="AI26" s="180"/>
      <c r="AJ26" s="180"/>
      <c r="AK26" s="180"/>
      <c r="AL26" s="166"/>
      <c r="AM26" s="167" t="str">
        <f aca="false">IF(B26="","",SUM(E26:AL26))</f>
        <v/>
      </c>
      <c r="AN26" s="168" t="str">
        <f aca="false">IF(B26="","",AM26/9)</f>
        <v/>
      </c>
      <c r="AO26" s="169" t="str">
        <f aca="false">IF(B26="","",IF(AM26=0,"-",RANK(AM26,$AM$15:$AM$64,0)))</f>
        <v/>
      </c>
      <c r="AP26" s="167" t="str">
        <f aca="false">IF(E26="","",IF(E26="-","-",IF(UPPER(E26)="AB","+",VLOOKUP(E26,'විෂය තොරතුරු'!$P$24:$Q$28,2))))</f>
        <v/>
      </c>
      <c r="AQ26" s="168" t="str">
        <f aca="false">IF(F26="","",IF(F26="-","-",IF(UPPER(F26)="AB","+",VLOOKUP(F26,'විෂය තොරතුරු'!$P$24:$Q$28,2))))</f>
        <v/>
      </c>
      <c r="AR26" s="168" t="str">
        <f aca="false">IF(G26="","",IF(G26="-","-",IF(UPPER(G26)="AB","+",VLOOKUP(G26,'විෂය තොරතුරු'!$P$24:$Q$28,2))))</f>
        <v/>
      </c>
      <c r="AS26" s="168" t="str">
        <f aca="false">IF(H26="","",IF(H26="-","-",IF(UPPER(H26)="AB","+",VLOOKUP(H26,'විෂය තොරතුරු'!$P$24:$Q$28,2))))</f>
        <v/>
      </c>
      <c r="AT26" s="168" t="str">
        <f aca="false">IF(I26="","",IF(I26="-","-",IF(UPPER(I26)="AB","+",VLOOKUP(I26,'විෂය තොරතුරු'!$P$24:$Q$28,2))))</f>
        <v/>
      </c>
      <c r="AU26" s="170" t="str">
        <f aca="false">IF(J26="","",IF(J26="-","-",IF(UPPER(J26)="AB","+",VLOOKUP(J26,'විෂය තොරතුරු'!$P$24:$Q$28,2))))</f>
        <v/>
      </c>
      <c r="AV26" s="171" t="str">
        <f aca="false">IF(K26="","",IF(K26="-","-",IF(UPPER(K26)="AB","+",VLOOKUP(K26,'විෂය තොරතුරු'!$P$24:$Q$28,2))))</f>
        <v/>
      </c>
      <c r="AW26" s="168" t="str">
        <f aca="false">IF(L26="","",IF(L26="-","-",IF(UPPER(L26)="AB","+",VLOOKUP(L26,'විෂය තොරතුරු'!$P$24:$Q$28,2))))</f>
        <v/>
      </c>
      <c r="AX26" s="168" t="str">
        <f aca="false">IF(M26="","",IF(M26="-","-",IF(UPPER(M26)="AB","+",VLOOKUP(M26,'විෂය තොරතුරු'!$P$24:$Q$28,2))))</f>
        <v/>
      </c>
      <c r="AY26" s="169" t="str">
        <f aca="false">IF(N26="","",IF(N26="-","-",IF(UPPER(N26)="AB","+",VLOOKUP(N26,'විෂය තොරතුරු'!$P$24:$Q$28,2))))</f>
        <v/>
      </c>
      <c r="AZ26" s="167" t="str">
        <f aca="false">IF(O26="","",IF(O26="-","-",IF(UPPER(O26)="AB","+",VLOOKUP(O26,'විෂය තොරතුරු'!$P$24:$Q$28,2))))</f>
        <v/>
      </c>
      <c r="BA26" s="168" t="str">
        <f aca="false">IF(P26="","",IF(P26="-","-",IF(UPPER(P26)="AB","+",VLOOKUP(P26,'විෂය තොරතුරු'!$P$24:$Q$28,2))))</f>
        <v/>
      </c>
      <c r="BB26" s="168" t="str">
        <f aca="false">IF(Q26="","",IF(Q26="-","-",IF(UPPER(Q26)="AB","+",VLOOKUP(Q26,'විෂය තොරතුරු'!$P$24:$Q$28,2))))</f>
        <v/>
      </c>
      <c r="BC26" s="168" t="str">
        <f aca="false">IF(R26="","",IF(R26="-","-",IF(UPPER(R26)="AB","+",VLOOKUP(R26,'විෂය තොරතුරු'!$P$24:$Q$28,2))))</f>
        <v/>
      </c>
      <c r="BD26" s="168" t="str">
        <f aca="false">IF(S26="","",IF(S26="-","-",IF(UPPER(S26)="AB","+",VLOOKUP(S26,'විෂය තොරතුරු'!$P$24:$Q$28,2))))</f>
        <v/>
      </c>
      <c r="BE26" s="168" t="str">
        <f aca="false">IF(T26="","",IF(T26="-","-",IF(UPPER(T26)="AB","+",VLOOKUP(T26,'විෂය තොරතුරු'!$P$24:$Q$28,2))))</f>
        <v/>
      </c>
      <c r="BF26" s="168" t="str">
        <f aca="false">IF(U26="","",IF(U26="-","-",IF(UPPER(U26)="AB","+",VLOOKUP(U26,'විෂය තොරතුරු'!$P$24:$Q$28,2))))</f>
        <v/>
      </c>
      <c r="BG26" s="170" t="str">
        <f aca="false">IF(V26="","",IF(V26="-","-",IF(UPPER(V26)="AB","+",VLOOKUP(V26,'විෂය තොරතුරු'!$P$24:$Q$28,2))))</f>
        <v/>
      </c>
      <c r="BH26" s="171" t="str">
        <f aca="false">IF(W26="","",IF(W26="-","-",IF(UPPER(W26)="AB","+",VLOOKUP(W26,'විෂය තොරතුරු'!$P$24:$Q$28,2))))</f>
        <v/>
      </c>
      <c r="BI26" s="168" t="str">
        <f aca="false">IF(X26="","",IF(X26="-","-",IF(UPPER(X26)="AB","+",VLOOKUP(X26,'විෂය තොරතුරු'!$P$24:$Q$28,2))))</f>
        <v/>
      </c>
      <c r="BJ26" s="168" t="str">
        <f aca="false">IF(Y26="","",IF(Y26="-","-",IF(UPPER(Y26)="AB","+",VLOOKUP(Y26,'විෂය තොරතුරු'!$P$24:$Q$28,2))))</f>
        <v/>
      </c>
      <c r="BK26" s="168" t="str">
        <f aca="false">IF(Z26="","",IF(Z26="-","-",IF(UPPER(Z26)="AB","+",VLOOKUP(Z26,'විෂය තොරතුරු'!$P$24:$Q$28,2))))</f>
        <v/>
      </c>
      <c r="BL26" s="168" t="str">
        <f aca="false">IF(AA26="","",IF(AA26="-","-",IF(UPPER(AA26)="AB","+",VLOOKUP(AA26,'විෂය තොරතුරු'!$P$24:$Q$28,2))))</f>
        <v/>
      </c>
      <c r="BM26" s="168" t="str">
        <f aca="false">IF(AB26="","",IF(AB26="-","-",IF(UPPER(AB26)="AB","+",VLOOKUP(AB26,'විෂය තොරතුරු'!$P$24:$Q$28,2))))</f>
        <v/>
      </c>
      <c r="BN26" s="168" t="str">
        <f aca="false">IF(AC26="","",IF(AC26="-","-",IF(UPPER(AC26)="AB","+",VLOOKUP(AC26,'විෂය තොරතුරු'!$P$24:$Q$28,2))))</f>
        <v/>
      </c>
      <c r="BO26" s="169" t="str">
        <f aca="false">IF(AD26="","",IF(AD26="-","-",IF(UPPER(AD26)="AB","+",VLOOKUP(AD26,'විෂය තොරතුරු'!$P$24:$Q$28,2))))</f>
        <v/>
      </c>
      <c r="BP26" s="171" t="str">
        <f aca="false">IF(AE26="","",IF(AE26="-","-",IF(UPPER(AE26)="AB","+",VLOOKUP(AE26,'විෂය තොරතුරු'!$P$24:$Q$28,2))))</f>
        <v/>
      </c>
      <c r="BQ26" s="168" t="str">
        <f aca="false">IF(AF26="","",IF(AF26="-","-",IF(UPPER(AF26)="AB","+",VLOOKUP(AF26,'විෂය තොරතුරු'!$P$24:$Q$28,2))))</f>
        <v/>
      </c>
      <c r="BR26" s="168" t="str">
        <f aca="false">IF(AG26="","",IF(AG26="-","-",IF(UPPER(AG26)="AB","+",VLOOKUP(AG26,'විෂය තොරතුරු'!$P$24:$Q$28,2))))</f>
        <v/>
      </c>
      <c r="BS26" s="168" t="str">
        <f aca="false">IF(AH26="","",IF(AH26="-","-",IF(UPPER(AH26)="AB","+",VLOOKUP(AH26,'විෂය තොරතුරු'!$P$24:$Q$28,2))))</f>
        <v/>
      </c>
      <c r="BT26" s="168" t="str">
        <f aca="false">IF(AI26="","",IF(AI26="-","-",IF(UPPER(AI26)="AB","+",VLOOKUP(AI26,'විෂය තොරතුරු'!$P$24:$Q$28,2))))</f>
        <v/>
      </c>
      <c r="BU26" s="168" t="str">
        <f aca="false">IF(AJ26="","",IF(AJ26="-","-",IF(UPPER(AJ26)="AB","+",VLOOKUP(AJ26,'විෂය තොරතුරු'!$P$24:$Q$28,2))))</f>
        <v/>
      </c>
      <c r="BV26" s="168" t="str">
        <f aca="false">IF(AK26="","",IF(AK26="-","-",IF(UPPER(AK26)="AB","+",VLOOKUP(AK26,'විෂය තොරතුරු'!$P$24:$Q$28,2))))</f>
        <v/>
      </c>
      <c r="BW26" s="169" t="str">
        <f aca="false">IF(AL26="","",IF(AL26="-","-",IF(UPPER(AL26)="AB","+",VLOOKUP(AL26,'විෂය තොරතුරු'!$P$24:$Q$28,2))))</f>
        <v/>
      </c>
      <c r="BX26" s="171" t="str">
        <f aca="false">IF($B26="","",COUNTIF($AP26:$BW26,"A"))</f>
        <v/>
      </c>
      <c r="BY26" s="168" t="str">
        <f aca="false">IF($B26="","",COUNTIF($AP26:$BW26,"B"))</f>
        <v/>
      </c>
      <c r="BZ26" s="168" t="str">
        <f aca="false">IF($B26="","",COUNTIF($AP26:$BW26,"C"))</f>
        <v/>
      </c>
      <c r="CA26" s="168" t="str">
        <f aca="false">IF($B26="","",COUNTIF($AP26:$BW26,"S"))</f>
        <v/>
      </c>
      <c r="CB26" s="169" t="str">
        <f aca="false">IF($B26="","",COUNTIF($AP26:$BW26,"W"))</f>
        <v/>
      </c>
      <c r="CC26" s="171" t="str">
        <f aca="false">IF(B26="","",SUM(BX26:CA26))</f>
        <v/>
      </c>
      <c r="CD26" s="169" t="str">
        <f aca="false">IF(B26="","",SUM(BX26:BZ26))</f>
        <v/>
      </c>
      <c r="CE26" s="172" t="str">
        <f aca="false">IF(B26="","",IF(AND(CC26&gt;=6,CD26&gt;=3,OR(E26&gt;=35,F26&gt;=35),L26&gt;=35),"6/3 සමත්",IF(AND(CC26&gt;=5,CD26&gt;=3,OR(E26&gt;=35,F26&gt;=35,L26&gt;=35)),"5/3 සමත්",IF(AND(CC26&gt;=4,CD26&gt;=1,OR(E26&gt;=20,F26&gt;=20,L26&gt;=20)),"සමත් කළ හැකි",IF(CB26=9,"W9","අසමත් ?")))))</f>
        <v/>
      </c>
      <c r="FK26" s="173" t="n">
        <v>12</v>
      </c>
      <c r="FL26" s="161" t="s">
        <v>56</v>
      </c>
      <c r="FM26" s="161"/>
      <c r="FN26" s="161" t="str">
        <f aca="false">IF(FM26="","-",(FM26/$M$95)*100)</f>
        <v>-</v>
      </c>
      <c r="FO26" s="165" t="n">
        <v>14</v>
      </c>
      <c r="FP26" s="165"/>
      <c r="FQ26" s="165" t="n">
        <v>20</v>
      </c>
      <c r="FR26" s="165" t="s">
        <v>18</v>
      </c>
      <c r="FS26" s="165"/>
      <c r="FT26" s="165"/>
      <c r="FU26" s="165" t="n">
        <v>8</v>
      </c>
      <c r="FV26" s="165" t="n">
        <v>23</v>
      </c>
      <c r="FW26" s="165" t="n">
        <v>6</v>
      </c>
      <c r="FX26" s="165" t="n">
        <v>16</v>
      </c>
      <c r="FY26" s="165" t="s">
        <v>18</v>
      </c>
      <c r="FZ26" s="165" t="n">
        <v>17</v>
      </c>
      <c r="GA26" s="165" t="s">
        <v>18</v>
      </c>
      <c r="GB26" s="165"/>
      <c r="GC26" s="165"/>
      <c r="GD26" s="165"/>
      <c r="GE26" s="165"/>
      <c r="GF26" s="165"/>
      <c r="GG26" s="165" t="n">
        <v>39</v>
      </c>
      <c r="GH26" s="165" t="s">
        <v>18</v>
      </c>
      <c r="GI26" s="165" t="s">
        <v>18</v>
      </c>
      <c r="GJ26" s="165"/>
      <c r="GK26" s="165"/>
      <c r="GL26" s="165" t="n">
        <v>25</v>
      </c>
      <c r="GM26" s="165"/>
      <c r="GN26" s="165"/>
      <c r="GO26" s="165" t="s">
        <v>18</v>
      </c>
      <c r="GP26" s="165" t="s">
        <v>18</v>
      </c>
      <c r="GQ26" s="165"/>
      <c r="GR26" s="165" t="s">
        <v>18</v>
      </c>
      <c r="GS26" s="165"/>
      <c r="GT26" s="165"/>
      <c r="GU26" s="165"/>
      <c r="GV26" s="174"/>
      <c r="GW26" s="167" t="n">
        <f aca="false">IF(FL26="","",SUM(FO26:GV26))</f>
        <v>168</v>
      </c>
      <c r="GX26" s="168" t="n">
        <f aca="false">IF(FL26="","",GW26/9)</f>
        <v>18.6666666666667</v>
      </c>
      <c r="GY26" s="169" t="n">
        <f aca="false">IF(FL26="","",IF(GW26=0,"-",RANK(GW26,$GW$15:$GW$64,0)))</f>
        <v>37</v>
      </c>
      <c r="GZ26" s="167" t="str">
        <f aca="false">IF(FO26="","",IF(FO26="-","-",IF(UPPER(FO26)="AB","+",VLOOKUP(FO26,'විෂය තොරතුරු'!$P$24:$Q$28,2))))</f>
        <v>W</v>
      </c>
      <c r="HA26" s="168" t="str">
        <f aca="false">IF(FP26="","",IF(FP26="-","-",IF(UPPER(FP26)="AB","+",VLOOKUP(FP26,'විෂය තොරතුරු'!$P$24:$Q$28,2))))</f>
        <v/>
      </c>
      <c r="HB26" s="168" t="str">
        <f aca="false">IF(FQ26="","",IF(FQ26="-","-",IF(UPPER(FQ26)="AB","+",VLOOKUP(FQ26,'විෂය තොරතුරු'!$P$24:$Q$28,2))))</f>
        <v>W</v>
      </c>
      <c r="HC26" s="168" t="str">
        <f aca="false">IF(FR26="","",IF(FR26="-","-",IF(UPPER(FR26)="AB","+",VLOOKUP(FR26,'විෂය තොරතුරු'!$P$24:$Q$28,2))))</f>
        <v>-</v>
      </c>
      <c r="HD26" s="168" t="str">
        <f aca="false">IF(FS26="","",IF(FS26="-","-",IF(UPPER(FS26)="AB","+",VLOOKUP(FS26,'විෂය තොරතුරු'!$P$24:$Q$28,2))))</f>
        <v/>
      </c>
      <c r="HE26" s="170" t="str">
        <f aca="false">IF(FT26="","",IF(FT26="-","-",IF(UPPER(FT26)="AB","+",VLOOKUP(FT26,'විෂය තොරතුරු'!$P$24:$Q$28,2))))</f>
        <v/>
      </c>
      <c r="HF26" s="171" t="str">
        <f aca="false">IF(FU26="","",IF(FU26="-","-",IF(UPPER(FU26)="AB","+",VLOOKUP(FU26,'විෂය තොරතුරු'!$P$24:$Q$28,2))))</f>
        <v>W</v>
      </c>
      <c r="HG26" s="168" t="str">
        <f aca="false">IF(FV26="","",IF(FV26="-","-",IF(UPPER(FV26)="AB","+",VLOOKUP(FV26,'විෂය තොරතුරු'!$P$24:$Q$28,2))))</f>
        <v>W</v>
      </c>
      <c r="HH26" s="168" t="str">
        <f aca="false">IF(FW26="","",IF(FW26="-","-",IF(UPPER(FW26)="AB","+",VLOOKUP(FW26,'විෂය තොරතුරු'!$P$24:$Q$28,2))))</f>
        <v>W</v>
      </c>
      <c r="HI26" s="169" t="str">
        <f aca="false">IF(FX26="","",IF(FX26="-","-",IF(UPPER(FX26)="AB","+",VLOOKUP(FX26,'විෂය තොරතුරු'!$P$24:$Q$28,2))))</f>
        <v>W</v>
      </c>
      <c r="HJ26" s="167" t="str">
        <f aca="false">IF(FY26="","",IF(FY26="-","-",IF(UPPER(FY26)="AB","+",VLOOKUP(FY26,'විෂය තොරතුරු'!$P$24:$Q$28,2))))</f>
        <v>-</v>
      </c>
      <c r="HK26" s="168" t="str">
        <f aca="false">IF(FZ26="","",IF(FZ26="-","-",IF(UPPER(FZ26)="AB","+",VLOOKUP(FZ26,'විෂය තොරතුරු'!$P$24:$Q$28,2))))</f>
        <v>W</v>
      </c>
      <c r="HL26" s="168" t="str">
        <f aca="false">IF(GA26="","",IF(GA26="-","-",IF(UPPER(GA26)="AB","+",VLOOKUP(GA26,'විෂය තොරතුරු'!$P$24:$Q$28,2))))</f>
        <v>-</v>
      </c>
      <c r="HM26" s="168" t="str">
        <f aca="false">IF(GB26="","",IF(GB26="-","-",IF(UPPER(GB26)="AB","+",VLOOKUP(GB26,'විෂය තොරතුරු'!$P$24:$Q$28,2))))</f>
        <v/>
      </c>
      <c r="HN26" s="168" t="str">
        <f aca="false">IF(GC26="","",IF(GC26="-","-",IF(UPPER(GC26)="AB","+",VLOOKUP(GC26,'විෂය තොරතුරු'!$P$24:$Q$28,2))))</f>
        <v/>
      </c>
      <c r="HO26" s="168" t="str">
        <f aca="false">IF(GD26="","",IF(GD26="-","-",IF(UPPER(GD26)="AB","+",VLOOKUP(GD26,'විෂය තොරතුරු'!$P$24:$Q$28,2))))</f>
        <v/>
      </c>
      <c r="HP26" s="168" t="str">
        <f aca="false">IF(GE26="","",IF(GE26="-","-",IF(UPPER(GE26)="AB","+",VLOOKUP(GE26,'විෂය තොරතුරු'!$P$24:$Q$28,2))))</f>
        <v/>
      </c>
      <c r="HQ26" s="170" t="str">
        <f aca="false">IF(GF26="","",IF(GF26="-","-",IF(UPPER(GF26)="AB","+",VLOOKUP(GF26,'විෂය තොරතුරු'!$P$24:$Q$28,2))))</f>
        <v/>
      </c>
      <c r="HR26" s="171" t="str">
        <f aca="false">IF(GG26="","",IF(GG26="-","-",IF(UPPER(GG26)="AB","+",VLOOKUP(GG26,'විෂය තොරතුරු'!$P$24:$Q$28,2))))</f>
        <v>S</v>
      </c>
      <c r="HS26" s="168" t="str">
        <f aca="false">IF(GH26="","",IF(GH26="-","-",IF(UPPER(GH26)="AB","+",VLOOKUP(GH26,'විෂය තොරතුරු'!$P$24:$Q$28,2))))</f>
        <v>-</v>
      </c>
      <c r="HT26" s="168" t="str">
        <f aca="false">IF(GI26="","",IF(GI26="-","-",IF(UPPER(GI26)="AB","+",VLOOKUP(GI26,'විෂය තොරතුරු'!$P$24:$Q$28,2))))</f>
        <v>-</v>
      </c>
      <c r="HU26" s="168" t="str">
        <f aca="false">IF(GJ26="","",IF(GJ26="-","-",IF(UPPER(GJ26)="AB","+",VLOOKUP(GJ26,'විෂය තොරතුරු'!$P$24:$Q$28,2))))</f>
        <v/>
      </c>
      <c r="HV26" s="168" t="str">
        <f aca="false">IF(GK26="","",IF(GK26="-","-",IF(UPPER(GK26)="AB","+",VLOOKUP(GK26,'විෂය තොරතුරු'!$P$24:$Q$28,2))))</f>
        <v/>
      </c>
      <c r="HW26" s="168" t="str">
        <f aca="false">IF(GL26="","",IF(GL26="-","-",IF(UPPER(GL26)="AB","+",VLOOKUP(GL26,'විෂය තොරතුරු'!$P$24:$Q$28,2))))</f>
        <v>W</v>
      </c>
      <c r="HX26" s="168" t="str">
        <f aca="false">IF(GM26="","",IF(GM26="-","-",IF(UPPER(GM26)="AB","+",VLOOKUP(GM26,'විෂය තොරතුරු'!$P$24:$Q$28,2))))</f>
        <v/>
      </c>
      <c r="HY26" s="169" t="str">
        <f aca="false">IF(GN26="","",IF(GN26="-","-",IF(UPPER(GN26)="AB","+",VLOOKUP(GN26,'විෂය තොරතුරු'!$P$24:$Q$28,2))))</f>
        <v/>
      </c>
      <c r="HZ26" s="171" t="str">
        <f aca="false">IF(GO26="","",IF(GO26="-","-",IF(UPPER(GO26)="AB","+",VLOOKUP(GO26,'විෂය තොරතුරු'!$P$24:$Q$28,2))))</f>
        <v>-</v>
      </c>
      <c r="IA26" s="168" t="str">
        <f aca="false">IF(GP26="","",IF(GP26="-","-",IF(UPPER(GP26)="AB","+",VLOOKUP(GP26,'විෂය තොරතුරු'!$P$24:$Q$28,2))))</f>
        <v>-</v>
      </c>
      <c r="IB26" s="168" t="str">
        <f aca="false">IF(GQ26="","",IF(GQ26="-","-",IF(UPPER(GQ26)="AB","+",VLOOKUP(GQ26,'විෂය තොරතුරු'!$P$24:$Q$28,2))))</f>
        <v/>
      </c>
      <c r="IC26" s="168" t="str">
        <f aca="false">IF(GR26="","",IF(GR26="-","-",IF(UPPER(GR26)="AB","+",VLOOKUP(GR26,'විෂය තොරතුරු'!$P$24:$Q$28,2))))</f>
        <v>-</v>
      </c>
      <c r="ID26" s="168" t="str">
        <f aca="false">IF(GS26="","",IF(GS26="-","-",IF(UPPER(GS26)="AB","+",VLOOKUP(GS26,'විෂය තොරතුරු'!$P$24:$Q$28,2))))</f>
        <v/>
      </c>
      <c r="IE26" s="168" t="str">
        <f aca="false">IF(GT26="","",IF(GT26="-","-",IF(UPPER(GT26)="AB","+",VLOOKUP(GT26,'විෂය තොරතුරු'!$P$24:$Q$28,2))))</f>
        <v/>
      </c>
      <c r="IF26" s="168" t="str">
        <f aca="false">IF(GU26="","",IF(GU26="-","-",IF(UPPER(GU26)="AB","+",VLOOKUP(GU26,'විෂය තොරතුරු'!$P$24:$Q$28,2))))</f>
        <v/>
      </c>
      <c r="IG26" s="169" t="str">
        <f aca="false">IF(GV26="","",IF(GV26="-","-",IF(UPPER(GV26)="AB","+",VLOOKUP(GV26,'විෂය තොරතුරු'!$P$24:$Q$28,2))))</f>
        <v/>
      </c>
      <c r="IH26" s="171" t="n">
        <f aca="false">IF($FL26="","",COUNTIF($GZ26:$IG26,"A"))</f>
        <v>0</v>
      </c>
      <c r="II26" s="171" t="n">
        <f aca="false">IF($FL26="","",COUNTIF($GZ26:$IG26,"B"))</f>
        <v>0</v>
      </c>
      <c r="IJ26" s="171" t="n">
        <f aca="false">IF($FL26="","",COUNTIF($GZ26:$IG26,"C"))</f>
        <v>0</v>
      </c>
      <c r="IK26" s="171" t="n">
        <f aca="false">IF($FL26="","",COUNTIF($GZ26:$IG26,"S"))</f>
        <v>1</v>
      </c>
      <c r="IL26" s="171" t="n">
        <f aca="false">IF($FL26="","",COUNTIF($GZ26:$IG26,"W"))</f>
        <v>8</v>
      </c>
      <c r="IM26" s="171" t="n">
        <f aca="false">IF(FL26="","",SUM(IH26:IK26))</f>
        <v>1</v>
      </c>
      <c r="IN26" s="169" t="n">
        <f aca="false">IF(FL26="","",SUM(IH26:IJ26))</f>
        <v>0</v>
      </c>
      <c r="IO26" s="172" t="str">
        <f aca="false">IF(FL26="","",IF(AND(IM26&gt;=6,IN26&gt;=3,OR(FO26&gt;=35,FP26&gt;=35),FV26&gt;=35),"6/3 සමත්",IF(AND(IM26&gt;=5,IN26&gt;=3,OR(FO26&gt;=35,FP26&gt;=35,FV26&gt;=35)),"5/3 සමත්",IF(AND(IM26&gt;=4,IN26&gt;=1,OR(FO26&gt;=20,FP26&gt;=20,FV26&gt;=20)),"සමත් කළ හැකි",IF(IL26=9,"W9","අසමත් ?")))))</f>
        <v>අසමත් ?</v>
      </c>
    </row>
    <row r="27" customFormat="false" ht="13.8" hidden="false" customHeight="false" outlineLevel="0" collapsed="false">
      <c r="A27" s="160" t="n">
        <v>13</v>
      </c>
      <c r="B27" s="161"/>
      <c r="C27" s="161"/>
      <c r="D27" s="162"/>
      <c r="E27" s="183"/>
      <c r="F27" s="181"/>
      <c r="G27" s="183"/>
      <c r="H27" s="180"/>
      <c r="I27" s="180"/>
      <c r="J27" s="181"/>
      <c r="K27" s="183"/>
      <c r="L27" s="180"/>
      <c r="M27" s="180"/>
      <c r="N27" s="181"/>
      <c r="O27" s="183"/>
      <c r="P27" s="180"/>
      <c r="Q27" s="180"/>
      <c r="R27" s="180"/>
      <c r="S27" s="180"/>
      <c r="T27" s="180"/>
      <c r="U27" s="180"/>
      <c r="V27" s="181"/>
      <c r="W27" s="183"/>
      <c r="X27" s="180"/>
      <c r="Y27" s="180"/>
      <c r="Z27" s="180"/>
      <c r="AA27" s="180"/>
      <c r="AB27" s="180"/>
      <c r="AC27" s="180"/>
      <c r="AD27" s="181"/>
      <c r="AE27" s="183"/>
      <c r="AF27" s="180"/>
      <c r="AG27" s="180"/>
      <c r="AH27" s="180"/>
      <c r="AI27" s="180"/>
      <c r="AJ27" s="180"/>
      <c r="AK27" s="180"/>
      <c r="AL27" s="166"/>
      <c r="AM27" s="167" t="str">
        <f aca="false">IF(B27="","",SUM(E27:AL27))</f>
        <v/>
      </c>
      <c r="AN27" s="168" t="str">
        <f aca="false">IF(B27="","",AM27/9)</f>
        <v/>
      </c>
      <c r="AO27" s="169" t="str">
        <f aca="false">IF(B27="","",IF(AM27=0,"-",RANK(AM27,$AM$15:$AM$64,0)))</f>
        <v/>
      </c>
      <c r="AP27" s="167" t="str">
        <f aca="false">IF(E27="","",IF(E27="-","-",IF(UPPER(E27)="AB","+",VLOOKUP(E27,'විෂය තොරතුරු'!$P$24:$Q$28,2))))</f>
        <v/>
      </c>
      <c r="AQ27" s="168" t="str">
        <f aca="false">IF(F27="","",IF(F27="-","-",IF(UPPER(F27)="AB","+",VLOOKUP(F27,'විෂය තොරතුරු'!$P$24:$Q$28,2))))</f>
        <v/>
      </c>
      <c r="AR27" s="168" t="str">
        <f aca="false">IF(G27="","",IF(G27="-","-",IF(UPPER(G27)="AB","+",VLOOKUP(G27,'විෂය තොරතුරු'!$P$24:$Q$28,2))))</f>
        <v/>
      </c>
      <c r="AS27" s="168" t="str">
        <f aca="false">IF(H27="","",IF(H27="-","-",IF(UPPER(H27)="AB","+",VLOOKUP(H27,'විෂය තොරතුරු'!$P$24:$Q$28,2))))</f>
        <v/>
      </c>
      <c r="AT27" s="168" t="str">
        <f aca="false">IF(I27="","",IF(I27="-","-",IF(UPPER(I27)="AB","+",VLOOKUP(I27,'විෂය තොරතුරු'!$P$24:$Q$28,2))))</f>
        <v/>
      </c>
      <c r="AU27" s="170" t="str">
        <f aca="false">IF(J27="","",IF(J27="-","-",IF(UPPER(J27)="AB","+",VLOOKUP(J27,'විෂය තොරතුරු'!$P$24:$Q$28,2))))</f>
        <v/>
      </c>
      <c r="AV27" s="171" t="str">
        <f aca="false">IF(K27="","",IF(K27="-","-",IF(UPPER(K27)="AB","+",VLOOKUP(K27,'විෂය තොරතුරු'!$P$24:$Q$28,2))))</f>
        <v/>
      </c>
      <c r="AW27" s="168" t="str">
        <f aca="false">IF(L27="","",IF(L27="-","-",IF(UPPER(L27)="AB","+",VLOOKUP(L27,'විෂය තොරතුරු'!$P$24:$Q$28,2))))</f>
        <v/>
      </c>
      <c r="AX27" s="168" t="str">
        <f aca="false">IF(M27="","",IF(M27="-","-",IF(UPPER(M27)="AB","+",VLOOKUP(M27,'විෂය තොරතුරු'!$P$24:$Q$28,2))))</f>
        <v/>
      </c>
      <c r="AY27" s="169" t="str">
        <f aca="false">IF(N27="","",IF(N27="-","-",IF(UPPER(N27)="AB","+",VLOOKUP(N27,'විෂය තොරතුරු'!$P$24:$Q$28,2))))</f>
        <v/>
      </c>
      <c r="AZ27" s="167" t="str">
        <f aca="false">IF(O27="","",IF(O27="-","-",IF(UPPER(O27)="AB","+",VLOOKUP(O27,'විෂය තොරතුරු'!$P$24:$Q$28,2))))</f>
        <v/>
      </c>
      <c r="BA27" s="168" t="str">
        <f aca="false">IF(P27="","",IF(P27="-","-",IF(UPPER(P27)="AB","+",VLOOKUP(P27,'විෂය තොරතුරු'!$P$24:$Q$28,2))))</f>
        <v/>
      </c>
      <c r="BB27" s="168" t="str">
        <f aca="false">IF(Q27="","",IF(Q27="-","-",IF(UPPER(Q27)="AB","+",VLOOKUP(Q27,'විෂය තොරතුරු'!$P$24:$Q$28,2))))</f>
        <v/>
      </c>
      <c r="BC27" s="168" t="str">
        <f aca="false">IF(R27="","",IF(R27="-","-",IF(UPPER(R27)="AB","+",VLOOKUP(R27,'විෂය තොරතුරු'!$P$24:$Q$28,2))))</f>
        <v/>
      </c>
      <c r="BD27" s="168" t="str">
        <f aca="false">IF(S27="","",IF(S27="-","-",IF(UPPER(S27)="AB","+",VLOOKUP(S27,'විෂය තොරතුරු'!$P$24:$Q$28,2))))</f>
        <v/>
      </c>
      <c r="BE27" s="168" t="str">
        <f aca="false">IF(T27="","",IF(T27="-","-",IF(UPPER(T27)="AB","+",VLOOKUP(T27,'විෂය තොරතුරු'!$P$24:$Q$28,2))))</f>
        <v/>
      </c>
      <c r="BF27" s="168" t="str">
        <f aca="false">IF(U27="","",IF(U27="-","-",IF(UPPER(U27)="AB","+",VLOOKUP(U27,'විෂය තොරතුරු'!$P$24:$Q$28,2))))</f>
        <v/>
      </c>
      <c r="BG27" s="170" t="str">
        <f aca="false">IF(V27="","",IF(V27="-","-",IF(UPPER(V27)="AB","+",VLOOKUP(V27,'විෂය තොරතුරු'!$P$24:$Q$28,2))))</f>
        <v/>
      </c>
      <c r="BH27" s="171" t="str">
        <f aca="false">IF(W27="","",IF(W27="-","-",IF(UPPER(W27)="AB","+",VLOOKUP(W27,'විෂය තොරතුරු'!$P$24:$Q$28,2))))</f>
        <v/>
      </c>
      <c r="BI27" s="168" t="str">
        <f aca="false">IF(X27="","",IF(X27="-","-",IF(UPPER(X27)="AB","+",VLOOKUP(X27,'විෂය තොරතුරු'!$P$24:$Q$28,2))))</f>
        <v/>
      </c>
      <c r="BJ27" s="168" t="str">
        <f aca="false">IF(Y27="","",IF(Y27="-","-",IF(UPPER(Y27)="AB","+",VLOOKUP(Y27,'විෂය තොරතුරු'!$P$24:$Q$28,2))))</f>
        <v/>
      </c>
      <c r="BK27" s="168" t="str">
        <f aca="false">IF(Z27="","",IF(Z27="-","-",IF(UPPER(Z27)="AB","+",VLOOKUP(Z27,'විෂය තොරතුරු'!$P$24:$Q$28,2))))</f>
        <v/>
      </c>
      <c r="BL27" s="168" t="str">
        <f aca="false">IF(AA27="","",IF(AA27="-","-",IF(UPPER(AA27)="AB","+",VLOOKUP(AA27,'විෂය තොරතුරු'!$P$24:$Q$28,2))))</f>
        <v/>
      </c>
      <c r="BM27" s="168" t="str">
        <f aca="false">IF(AB27="","",IF(AB27="-","-",IF(UPPER(AB27)="AB","+",VLOOKUP(AB27,'විෂය තොරතුරු'!$P$24:$Q$28,2))))</f>
        <v/>
      </c>
      <c r="BN27" s="168" t="str">
        <f aca="false">IF(AC27="","",IF(AC27="-","-",IF(UPPER(AC27)="AB","+",VLOOKUP(AC27,'විෂය තොරතුරු'!$P$24:$Q$28,2))))</f>
        <v/>
      </c>
      <c r="BO27" s="169" t="str">
        <f aca="false">IF(AD27="","",IF(AD27="-","-",IF(UPPER(AD27)="AB","+",VLOOKUP(AD27,'විෂය තොරතුරු'!$P$24:$Q$28,2))))</f>
        <v/>
      </c>
      <c r="BP27" s="171" t="str">
        <f aca="false">IF(AE27="","",IF(AE27="-","-",IF(UPPER(AE27)="AB","+",VLOOKUP(AE27,'විෂය තොරතුරු'!$P$24:$Q$28,2))))</f>
        <v/>
      </c>
      <c r="BQ27" s="168" t="str">
        <f aca="false">IF(AF27="","",IF(AF27="-","-",IF(UPPER(AF27)="AB","+",VLOOKUP(AF27,'විෂය තොරතුරු'!$P$24:$Q$28,2))))</f>
        <v/>
      </c>
      <c r="BR27" s="168" t="str">
        <f aca="false">IF(AG27="","",IF(AG27="-","-",IF(UPPER(AG27)="AB","+",VLOOKUP(AG27,'විෂය තොරතුරු'!$P$24:$Q$28,2))))</f>
        <v/>
      </c>
      <c r="BS27" s="168" t="str">
        <f aca="false">IF(AH27="","",IF(AH27="-","-",IF(UPPER(AH27)="AB","+",VLOOKUP(AH27,'විෂය තොරතුරු'!$P$24:$Q$28,2))))</f>
        <v/>
      </c>
      <c r="BT27" s="168" t="str">
        <f aca="false">IF(AI27="","",IF(AI27="-","-",IF(UPPER(AI27)="AB","+",VLOOKUP(AI27,'විෂය තොරතුරු'!$P$24:$Q$28,2))))</f>
        <v/>
      </c>
      <c r="BU27" s="168" t="str">
        <f aca="false">IF(AJ27="","",IF(AJ27="-","-",IF(UPPER(AJ27)="AB","+",VLOOKUP(AJ27,'විෂය තොරතුරු'!$P$24:$Q$28,2))))</f>
        <v/>
      </c>
      <c r="BV27" s="168" t="str">
        <f aca="false">IF(AK27="","",IF(AK27="-","-",IF(UPPER(AK27)="AB","+",VLOOKUP(AK27,'විෂය තොරතුරු'!$P$24:$Q$28,2))))</f>
        <v/>
      </c>
      <c r="BW27" s="169" t="str">
        <f aca="false">IF(AL27="","",IF(AL27="-","-",IF(UPPER(AL27)="AB","+",VLOOKUP(AL27,'විෂය තොරතුරු'!$P$24:$Q$28,2))))</f>
        <v/>
      </c>
      <c r="BX27" s="171" t="str">
        <f aca="false">IF($B27="","",COUNTIF($AP27:$BW27,"A"))</f>
        <v/>
      </c>
      <c r="BY27" s="168" t="str">
        <f aca="false">IF($B27="","",COUNTIF($AP27:$BW27,"B"))</f>
        <v/>
      </c>
      <c r="BZ27" s="168" t="str">
        <f aca="false">IF($B27="","",COUNTIF($AP27:$BW27,"C"))</f>
        <v/>
      </c>
      <c r="CA27" s="168" t="str">
        <f aca="false">IF($B27="","",COUNTIF($AP27:$BW27,"S"))</f>
        <v/>
      </c>
      <c r="CB27" s="169" t="str">
        <f aca="false">IF($B27="","",COUNTIF($AP27:$BW27,"W"))</f>
        <v/>
      </c>
      <c r="CC27" s="171" t="str">
        <f aca="false">IF(B27="","",SUM(BX27:CA27))</f>
        <v/>
      </c>
      <c r="CD27" s="169" t="str">
        <f aca="false">IF(B27="","",SUM(BX27:BZ27))</f>
        <v/>
      </c>
      <c r="CE27" s="172" t="str">
        <f aca="false">IF(B27="","",IF(AND(CC27&gt;=6,CD27&gt;=3,OR(E27&gt;=35,F27&gt;=35),L27&gt;=35),"6/3 සමත්",IF(AND(CC27&gt;=5,CD27&gt;=3,OR(E27&gt;=35,F27&gt;=35,L27&gt;=35)),"5/3 සමත්",IF(AND(CC27&gt;=4,CD27&gt;=1,OR(E27&gt;=20,F27&gt;=20,L27&gt;=20)),"සමත් කළ හැකි",IF(CB27=9,"W9","අසමත් ?")))))</f>
        <v/>
      </c>
      <c r="FK27" s="173" t="n">
        <v>13</v>
      </c>
      <c r="FL27" s="161" t="s">
        <v>57</v>
      </c>
      <c r="FM27" s="161"/>
      <c r="FN27" s="161" t="str">
        <f aca="false">IF(FM27="","-",(FM27/$M$95)*100)</f>
        <v>-</v>
      </c>
      <c r="FO27" s="165" t="n">
        <v>16</v>
      </c>
      <c r="FP27" s="165"/>
      <c r="FQ27" s="165" t="n">
        <v>24</v>
      </c>
      <c r="FR27" s="165" t="s">
        <v>18</v>
      </c>
      <c r="FS27" s="165"/>
      <c r="FT27" s="165"/>
      <c r="FU27" s="165" t="n">
        <v>17</v>
      </c>
      <c r="FV27" s="165" t="n">
        <v>24</v>
      </c>
      <c r="FW27" s="165" t="n">
        <v>11</v>
      </c>
      <c r="FX27" s="165" t="n">
        <v>20</v>
      </c>
      <c r="FY27" s="165" t="s">
        <v>18</v>
      </c>
      <c r="FZ27" s="165" t="n">
        <v>26</v>
      </c>
      <c r="GA27" s="165" t="s">
        <v>18</v>
      </c>
      <c r="GB27" s="165"/>
      <c r="GC27" s="165"/>
      <c r="GD27" s="165"/>
      <c r="GE27" s="165"/>
      <c r="GF27" s="165"/>
      <c r="GG27" s="165" t="n">
        <v>50</v>
      </c>
      <c r="GH27" s="165" t="s">
        <v>18</v>
      </c>
      <c r="GI27" s="165" t="s">
        <v>18</v>
      </c>
      <c r="GJ27" s="165"/>
      <c r="GK27" s="165"/>
      <c r="GL27" s="165" t="s">
        <v>18</v>
      </c>
      <c r="GM27" s="165"/>
      <c r="GN27" s="165"/>
      <c r="GO27" s="165" t="s">
        <v>18</v>
      </c>
      <c r="GP27" s="165" t="s">
        <v>18</v>
      </c>
      <c r="GQ27" s="165"/>
      <c r="GR27" s="165" t="s">
        <v>18</v>
      </c>
      <c r="GS27" s="165"/>
      <c r="GT27" s="165"/>
      <c r="GU27" s="165"/>
      <c r="GV27" s="174"/>
      <c r="GW27" s="167" t="n">
        <f aca="false">IF(FL27="","",SUM(FO27:GV27))</f>
        <v>188</v>
      </c>
      <c r="GX27" s="168" t="n">
        <f aca="false">IF(FL27="","",GW27/9)</f>
        <v>20.8888888888889</v>
      </c>
      <c r="GY27" s="169" t="n">
        <f aca="false">IF(FL27="","",IF(GW27=0,"-",RANK(GW27,$GW$15:$GW$64,0)))</f>
        <v>33</v>
      </c>
      <c r="GZ27" s="167" t="str">
        <f aca="false">IF(FO27="","",IF(FO27="-","-",IF(UPPER(FO27)="AB","+",VLOOKUP(FO27,'විෂය තොරතුරු'!$P$24:$Q$28,2))))</f>
        <v>W</v>
      </c>
      <c r="HA27" s="168" t="str">
        <f aca="false">IF(FP27="","",IF(FP27="-","-",IF(UPPER(FP27)="AB","+",VLOOKUP(FP27,'විෂය තොරතුරු'!$P$24:$Q$28,2))))</f>
        <v/>
      </c>
      <c r="HB27" s="168" t="str">
        <f aca="false">IF(FQ27="","",IF(FQ27="-","-",IF(UPPER(FQ27)="AB","+",VLOOKUP(FQ27,'විෂය තොරතුරු'!$P$24:$Q$28,2))))</f>
        <v>W</v>
      </c>
      <c r="HC27" s="168" t="str">
        <f aca="false">IF(FR27="","",IF(FR27="-","-",IF(UPPER(FR27)="AB","+",VLOOKUP(FR27,'විෂය තොරතුරු'!$P$24:$Q$28,2))))</f>
        <v>-</v>
      </c>
      <c r="HD27" s="168" t="str">
        <f aca="false">IF(FS27="","",IF(FS27="-","-",IF(UPPER(FS27)="AB","+",VLOOKUP(FS27,'විෂය තොරතුරු'!$P$24:$Q$28,2))))</f>
        <v/>
      </c>
      <c r="HE27" s="170" t="str">
        <f aca="false">IF(FT27="","",IF(FT27="-","-",IF(UPPER(FT27)="AB","+",VLOOKUP(FT27,'විෂය තොරතුරු'!$P$24:$Q$28,2))))</f>
        <v/>
      </c>
      <c r="HF27" s="171" t="str">
        <f aca="false">IF(FU27="","",IF(FU27="-","-",IF(UPPER(FU27)="AB","+",VLOOKUP(FU27,'විෂය තොරතුරු'!$P$24:$Q$28,2))))</f>
        <v>W</v>
      </c>
      <c r="HG27" s="168" t="str">
        <f aca="false">IF(FV27="","",IF(FV27="-","-",IF(UPPER(FV27)="AB","+",VLOOKUP(FV27,'විෂය තොරතුරු'!$P$24:$Q$28,2))))</f>
        <v>W</v>
      </c>
      <c r="HH27" s="168" t="str">
        <f aca="false">IF(FW27="","",IF(FW27="-","-",IF(UPPER(FW27)="AB","+",VLOOKUP(FW27,'විෂය තොරතුරු'!$P$24:$Q$28,2))))</f>
        <v>W</v>
      </c>
      <c r="HI27" s="169" t="str">
        <f aca="false">IF(FX27="","",IF(FX27="-","-",IF(UPPER(FX27)="AB","+",VLOOKUP(FX27,'විෂය තොරතුරු'!$P$24:$Q$28,2))))</f>
        <v>W</v>
      </c>
      <c r="HJ27" s="167" t="str">
        <f aca="false">IF(FY27="","",IF(FY27="-","-",IF(UPPER(FY27)="AB","+",VLOOKUP(FY27,'විෂය තොරතුරු'!$P$24:$Q$28,2))))</f>
        <v>-</v>
      </c>
      <c r="HK27" s="168" t="str">
        <f aca="false">IF(FZ27="","",IF(FZ27="-","-",IF(UPPER(FZ27)="AB","+",VLOOKUP(FZ27,'විෂය තොරතුරු'!$P$24:$Q$28,2))))</f>
        <v>W</v>
      </c>
      <c r="HL27" s="168" t="str">
        <f aca="false">IF(GA27="","",IF(GA27="-","-",IF(UPPER(GA27)="AB","+",VLOOKUP(GA27,'විෂය තොරතුරු'!$P$24:$Q$28,2))))</f>
        <v>-</v>
      </c>
      <c r="HM27" s="168" t="str">
        <f aca="false">IF(GB27="","",IF(GB27="-","-",IF(UPPER(GB27)="AB","+",VLOOKUP(GB27,'විෂය තොරතුරු'!$P$24:$Q$28,2))))</f>
        <v/>
      </c>
      <c r="HN27" s="168" t="str">
        <f aca="false">IF(GC27="","",IF(GC27="-","-",IF(UPPER(GC27)="AB","+",VLOOKUP(GC27,'විෂය තොරතුරු'!$P$24:$Q$28,2))))</f>
        <v/>
      </c>
      <c r="HO27" s="168" t="str">
        <f aca="false">IF(GD27="","",IF(GD27="-","-",IF(UPPER(GD27)="AB","+",VLOOKUP(GD27,'විෂය තොරතුරු'!$P$24:$Q$28,2))))</f>
        <v/>
      </c>
      <c r="HP27" s="168" t="str">
        <f aca="false">IF(GE27="","",IF(GE27="-","-",IF(UPPER(GE27)="AB","+",VLOOKUP(GE27,'විෂය තොරතුරු'!$P$24:$Q$28,2))))</f>
        <v/>
      </c>
      <c r="HQ27" s="170" t="str">
        <f aca="false">IF(GF27="","",IF(GF27="-","-",IF(UPPER(GF27)="AB","+",VLOOKUP(GF27,'විෂය තොරතුරු'!$P$24:$Q$28,2))))</f>
        <v/>
      </c>
      <c r="HR27" s="171" t="str">
        <f aca="false">IF(GG27="","",IF(GG27="-","-",IF(UPPER(GG27)="AB","+",VLOOKUP(GG27,'විෂය තොරතුරු'!$P$24:$Q$28,2))))</f>
        <v>C</v>
      </c>
      <c r="HS27" s="168" t="str">
        <f aca="false">IF(GH27="","",IF(GH27="-","-",IF(UPPER(GH27)="AB","+",VLOOKUP(GH27,'විෂය තොරතුරු'!$P$24:$Q$28,2))))</f>
        <v>-</v>
      </c>
      <c r="HT27" s="168" t="str">
        <f aca="false">IF(GI27="","",IF(GI27="-","-",IF(UPPER(GI27)="AB","+",VLOOKUP(GI27,'විෂය තොරතුරු'!$P$24:$Q$28,2))))</f>
        <v>-</v>
      </c>
      <c r="HU27" s="168" t="str">
        <f aca="false">IF(GJ27="","",IF(GJ27="-","-",IF(UPPER(GJ27)="AB","+",VLOOKUP(GJ27,'විෂය තොරතුරු'!$P$24:$Q$28,2))))</f>
        <v/>
      </c>
      <c r="HV27" s="168" t="str">
        <f aca="false">IF(GK27="","",IF(GK27="-","-",IF(UPPER(GK27)="AB","+",VLOOKUP(GK27,'විෂය තොරතුරු'!$P$24:$Q$28,2))))</f>
        <v/>
      </c>
      <c r="HW27" s="168" t="str">
        <f aca="false">IF(GL27="","",IF(GL27="-","-",IF(UPPER(GL27)="AB","+",VLOOKUP(GL27,'විෂය තොරතුරු'!$P$24:$Q$28,2))))</f>
        <v>-</v>
      </c>
      <c r="HX27" s="168" t="str">
        <f aca="false">IF(GM27="","",IF(GM27="-","-",IF(UPPER(GM27)="AB","+",VLOOKUP(GM27,'විෂය තොරතුරු'!$P$24:$Q$28,2))))</f>
        <v/>
      </c>
      <c r="HY27" s="169" t="str">
        <f aca="false">IF(GN27="","",IF(GN27="-","-",IF(UPPER(GN27)="AB","+",VLOOKUP(GN27,'විෂය තොරතුරු'!$P$24:$Q$28,2))))</f>
        <v/>
      </c>
      <c r="HZ27" s="171" t="str">
        <f aca="false">IF(GO27="","",IF(GO27="-","-",IF(UPPER(GO27)="AB","+",VLOOKUP(GO27,'විෂය තොරතුරු'!$P$24:$Q$28,2))))</f>
        <v>-</v>
      </c>
      <c r="IA27" s="168" t="str">
        <f aca="false">IF(GP27="","",IF(GP27="-","-",IF(UPPER(GP27)="AB","+",VLOOKUP(GP27,'විෂය තොරතුරු'!$P$24:$Q$28,2))))</f>
        <v>-</v>
      </c>
      <c r="IB27" s="168" t="str">
        <f aca="false">IF(GQ27="","",IF(GQ27="-","-",IF(UPPER(GQ27)="AB","+",VLOOKUP(GQ27,'විෂය තොරතුරු'!$P$24:$Q$28,2))))</f>
        <v/>
      </c>
      <c r="IC27" s="168" t="str">
        <f aca="false">IF(GR27="","",IF(GR27="-","-",IF(UPPER(GR27)="AB","+",VLOOKUP(GR27,'විෂය තොරතුරු'!$P$24:$Q$28,2))))</f>
        <v>-</v>
      </c>
      <c r="ID27" s="168" t="str">
        <f aca="false">IF(GS27="","",IF(GS27="-","-",IF(UPPER(GS27)="AB","+",VLOOKUP(GS27,'විෂය තොරතුරු'!$P$24:$Q$28,2))))</f>
        <v/>
      </c>
      <c r="IE27" s="168" t="str">
        <f aca="false">IF(GT27="","",IF(GT27="-","-",IF(UPPER(GT27)="AB","+",VLOOKUP(GT27,'විෂය තොරතුරු'!$P$24:$Q$28,2))))</f>
        <v/>
      </c>
      <c r="IF27" s="168" t="str">
        <f aca="false">IF(GU27="","",IF(GU27="-","-",IF(UPPER(GU27)="AB","+",VLOOKUP(GU27,'විෂය තොරතුරු'!$P$24:$Q$28,2))))</f>
        <v/>
      </c>
      <c r="IG27" s="169" t="str">
        <f aca="false">IF(GV27="","",IF(GV27="-","-",IF(UPPER(GV27)="AB","+",VLOOKUP(GV27,'විෂය තොරතුරු'!$P$24:$Q$28,2))))</f>
        <v/>
      </c>
      <c r="IH27" s="171" t="n">
        <f aca="false">IF($FL27="","",COUNTIF($GZ27:$IG27,"A"))</f>
        <v>0</v>
      </c>
      <c r="II27" s="171" t="n">
        <f aca="false">IF($FL27="","",COUNTIF($GZ27:$IG27,"B"))</f>
        <v>0</v>
      </c>
      <c r="IJ27" s="171" t="n">
        <f aca="false">IF($FL27="","",COUNTIF($GZ27:$IG27,"C"))</f>
        <v>1</v>
      </c>
      <c r="IK27" s="171" t="n">
        <f aca="false">IF($FL27="","",COUNTIF($GZ27:$IG27,"S"))</f>
        <v>0</v>
      </c>
      <c r="IL27" s="171" t="n">
        <f aca="false">IF($FL27="","",COUNTIF($GZ27:$IG27,"W"))</f>
        <v>7</v>
      </c>
      <c r="IM27" s="171" t="n">
        <f aca="false">IF(FL27="","",SUM(IH27:IK27))</f>
        <v>1</v>
      </c>
      <c r="IN27" s="169" t="n">
        <f aca="false">IF(FL27="","",SUM(IH27:IJ27))</f>
        <v>1</v>
      </c>
      <c r="IO27" s="172" t="str">
        <f aca="false">IF(FL27="","",IF(AND(IM27&gt;=6,IN27&gt;=3,OR(FO27&gt;=35,FP27&gt;=35),FV27&gt;=35),"6/3 සමත්",IF(AND(IM27&gt;=5,IN27&gt;=3,OR(FO27&gt;=35,FP27&gt;=35,FV27&gt;=35)),"5/3 සමත්",IF(AND(IM27&gt;=4,IN27&gt;=1,OR(FO27&gt;=20,FP27&gt;=20,FV27&gt;=20)),"සමත් කළ හැකි",IF(IL27=9,"W9","අසමත් ?")))))</f>
        <v>අසමත් ?</v>
      </c>
    </row>
    <row r="28" customFormat="false" ht="13.8" hidden="false" customHeight="false" outlineLevel="0" collapsed="false">
      <c r="A28" s="160" t="n">
        <v>14</v>
      </c>
      <c r="B28" s="161"/>
      <c r="C28" s="161"/>
      <c r="D28" s="162"/>
      <c r="E28" s="183"/>
      <c r="F28" s="181"/>
      <c r="G28" s="183"/>
      <c r="H28" s="180"/>
      <c r="I28" s="180"/>
      <c r="J28" s="181"/>
      <c r="K28" s="183"/>
      <c r="L28" s="180"/>
      <c r="M28" s="180"/>
      <c r="N28" s="181"/>
      <c r="O28" s="183"/>
      <c r="P28" s="180"/>
      <c r="Q28" s="180"/>
      <c r="R28" s="180"/>
      <c r="S28" s="180"/>
      <c r="T28" s="180"/>
      <c r="U28" s="180"/>
      <c r="V28" s="181"/>
      <c r="W28" s="183"/>
      <c r="X28" s="180"/>
      <c r="Y28" s="180"/>
      <c r="Z28" s="180"/>
      <c r="AA28" s="180"/>
      <c r="AB28" s="180"/>
      <c r="AC28" s="180"/>
      <c r="AD28" s="181"/>
      <c r="AE28" s="183"/>
      <c r="AF28" s="180"/>
      <c r="AG28" s="180"/>
      <c r="AH28" s="180"/>
      <c r="AI28" s="180"/>
      <c r="AJ28" s="180"/>
      <c r="AK28" s="180"/>
      <c r="AL28" s="166"/>
      <c r="AM28" s="167" t="str">
        <f aca="false">IF(B28="","",SUM(E28:AL28))</f>
        <v/>
      </c>
      <c r="AN28" s="168" t="str">
        <f aca="false">IF(B28="","",AM28/9)</f>
        <v/>
      </c>
      <c r="AO28" s="169" t="str">
        <f aca="false">IF(B28="","",IF(AM28=0,"-",RANK(AM28,$AM$15:$AM$64,0)))</f>
        <v/>
      </c>
      <c r="AP28" s="167" t="str">
        <f aca="false">IF(E28="","",IF(E28="-","-",IF(UPPER(E28)="AB","+",VLOOKUP(E28,'විෂය තොරතුරු'!$P$24:$Q$28,2))))</f>
        <v/>
      </c>
      <c r="AQ28" s="168" t="str">
        <f aca="false">IF(F28="","",IF(F28="-","-",IF(UPPER(F28)="AB","+",VLOOKUP(F28,'විෂය තොරතුරු'!$P$24:$Q$28,2))))</f>
        <v/>
      </c>
      <c r="AR28" s="168" t="str">
        <f aca="false">IF(G28="","",IF(G28="-","-",IF(UPPER(G28)="AB","+",VLOOKUP(G28,'විෂය තොරතුරු'!$P$24:$Q$28,2))))</f>
        <v/>
      </c>
      <c r="AS28" s="168" t="str">
        <f aca="false">IF(H28="","",IF(H28="-","-",IF(UPPER(H28)="AB","+",VLOOKUP(H28,'විෂය තොරතුරු'!$P$24:$Q$28,2))))</f>
        <v/>
      </c>
      <c r="AT28" s="168" t="str">
        <f aca="false">IF(I28="","",IF(I28="-","-",IF(UPPER(I28)="AB","+",VLOOKUP(I28,'විෂය තොරතුරු'!$P$24:$Q$28,2))))</f>
        <v/>
      </c>
      <c r="AU28" s="170" t="str">
        <f aca="false">IF(J28="","",IF(J28="-","-",IF(UPPER(J28)="AB","+",VLOOKUP(J28,'විෂය තොරතුරු'!$P$24:$Q$28,2))))</f>
        <v/>
      </c>
      <c r="AV28" s="171" t="str">
        <f aca="false">IF(K28="","",IF(K28="-","-",IF(UPPER(K28)="AB","+",VLOOKUP(K28,'විෂය තොරතුරු'!$P$24:$Q$28,2))))</f>
        <v/>
      </c>
      <c r="AW28" s="168" t="str">
        <f aca="false">IF(L28="","",IF(L28="-","-",IF(UPPER(L28)="AB","+",VLOOKUP(L28,'විෂය තොරතුරු'!$P$24:$Q$28,2))))</f>
        <v/>
      </c>
      <c r="AX28" s="168" t="str">
        <f aca="false">IF(M28="","",IF(M28="-","-",IF(UPPER(M28)="AB","+",VLOOKUP(M28,'විෂය තොරතුරු'!$P$24:$Q$28,2))))</f>
        <v/>
      </c>
      <c r="AY28" s="169" t="str">
        <f aca="false">IF(N28="","",IF(N28="-","-",IF(UPPER(N28)="AB","+",VLOOKUP(N28,'විෂය තොරතුරු'!$P$24:$Q$28,2))))</f>
        <v/>
      </c>
      <c r="AZ28" s="167" t="str">
        <f aca="false">IF(O28="","",IF(O28="-","-",IF(UPPER(O28)="AB","+",VLOOKUP(O28,'විෂය තොරතුරු'!$P$24:$Q$28,2))))</f>
        <v/>
      </c>
      <c r="BA28" s="168" t="str">
        <f aca="false">IF(P28="","",IF(P28="-","-",IF(UPPER(P28)="AB","+",VLOOKUP(P28,'විෂය තොරතුරු'!$P$24:$Q$28,2))))</f>
        <v/>
      </c>
      <c r="BB28" s="168" t="str">
        <f aca="false">IF(Q28="","",IF(Q28="-","-",IF(UPPER(Q28)="AB","+",VLOOKUP(Q28,'විෂය තොරතුරු'!$P$24:$Q$28,2))))</f>
        <v/>
      </c>
      <c r="BC28" s="168" t="str">
        <f aca="false">IF(R28="","",IF(R28="-","-",IF(UPPER(R28)="AB","+",VLOOKUP(R28,'විෂය තොරතුරු'!$P$24:$Q$28,2))))</f>
        <v/>
      </c>
      <c r="BD28" s="168" t="str">
        <f aca="false">IF(S28="","",IF(S28="-","-",IF(UPPER(S28)="AB","+",VLOOKUP(S28,'විෂය තොරතුරු'!$P$24:$Q$28,2))))</f>
        <v/>
      </c>
      <c r="BE28" s="168" t="str">
        <f aca="false">IF(T28="","",IF(T28="-","-",IF(UPPER(T28)="AB","+",VLOOKUP(T28,'විෂය තොරතුරු'!$P$24:$Q$28,2))))</f>
        <v/>
      </c>
      <c r="BF28" s="168" t="str">
        <f aca="false">IF(U28="","",IF(U28="-","-",IF(UPPER(U28)="AB","+",VLOOKUP(U28,'විෂය තොරතුරු'!$P$24:$Q$28,2))))</f>
        <v/>
      </c>
      <c r="BG28" s="170" t="str">
        <f aca="false">IF(V28="","",IF(V28="-","-",IF(UPPER(V28)="AB","+",VLOOKUP(V28,'විෂය තොරතුරු'!$P$24:$Q$28,2))))</f>
        <v/>
      </c>
      <c r="BH28" s="171" t="str">
        <f aca="false">IF(W28="","",IF(W28="-","-",IF(UPPER(W28)="AB","+",VLOOKUP(W28,'විෂය තොරතුරු'!$P$24:$Q$28,2))))</f>
        <v/>
      </c>
      <c r="BI28" s="168" t="str">
        <f aca="false">IF(X28="","",IF(X28="-","-",IF(UPPER(X28)="AB","+",VLOOKUP(X28,'විෂය තොරතුරු'!$P$24:$Q$28,2))))</f>
        <v/>
      </c>
      <c r="BJ28" s="168" t="str">
        <f aca="false">IF(Y28="","",IF(Y28="-","-",IF(UPPER(Y28)="AB","+",VLOOKUP(Y28,'විෂය තොරතුරු'!$P$24:$Q$28,2))))</f>
        <v/>
      </c>
      <c r="BK28" s="168" t="str">
        <f aca="false">IF(Z28="","",IF(Z28="-","-",IF(UPPER(Z28)="AB","+",VLOOKUP(Z28,'විෂය තොරතුරු'!$P$24:$Q$28,2))))</f>
        <v/>
      </c>
      <c r="BL28" s="168" t="str">
        <f aca="false">IF(AA28="","",IF(AA28="-","-",IF(UPPER(AA28)="AB","+",VLOOKUP(AA28,'විෂය තොරතුරු'!$P$24:$Q$28,2))))</f>
        <v/>
      </c>
      <c r="BM28" s="168" t="str">
        <f aca="false">IF(AB28="","",IF(AB28="-","-",IF(UPPER(AB28)="AB","+",VLOOKUP(AB28,'විෂය තොරතුරු'!$P$24:$Q$28,2))))</f>
        <v/>
      </c>
      <c r="BN28" s="168" t="str">
        <f aca="false">IF(AC28="","",IF(AC28="-","-",IF(UPPER(AC28)="AB","+",VLOOKUP(AC28,'විෂය තොරතුරු'!$P$24:$Q$28,2))))</f>
        <v/>
      </c>
      <c r="BO28" s="169" t="str">
        <f aca="false">IF(AD28="","",IF(AD28="-","-",IF(UPPER(AD28)="AB","+",VLOOKUP(AD28,'විෂය තොරතුරු'!$P$24:$Q$28,2))))</f>
        <v/>
      </c>
      <c r="BP28" s="171" t="str">
        <f aca="false">IF(AE28="","",IF(AE28="-","-",IF(UPPER(AE28)="AB","+",VLOOKUP(AE28,'විෂය තොරතුරු'!$P$24:$Q$28,2))))</f>
        <v/>
      </c>
      <c r="BQ28" s="168" t="str">
        <f aca="false">IF(AF28="","",IF(AF28="-","-",IF(UPPER(AF28)="AB","+",VLOOKUP(AF28,'විෂය තොරතුරු'!$P$24:$Q$28,2))))</f>
        <v/>
      </c>
      <c r="BR28" s="168" t="str">
        <f aca="false">IF(AG28="","",IF(AG28="-","-",IF(UPPER(AG28)="AB","+",VLOOKUP(AG28,'විෂය තොරතුරු'!$P$24:$Q$28,2))))</f>
        <v/>
      </c>
      <c r="BS28" s="168" t="str">
        <f aca="false">IF(AH28="","",IF(AH28="-","-",IF(UPPER(AH28)="AB","+",VLOOKUP(AH28,'විෂය තොරතුරු'!$P$24:$Q$28,2))))</f>
        <v/>
      </c>
      <c r="BT28" s="168" t="str">
        <f aca="false">IF(AI28="","",IF(AI28="-","-",IF(UPPER(AI28)="AB","+",VLOOKUP(AI28,'විෂය තොරතුරු'!$P$24:$Q$28,2))))</f>
        <v/>
      </c>
      <c r="BU28" s="168" t="str">
        <f aca="false">IF(AJ28="","",IF(AJ28="-","-",IF(UPPER(AJ28)="AB","+",VLOOKUP(AJ28,'විෂය තොරතුරු'!$P$24:$Q$28,2))))</f>
        <v/>
      </c>
      <c r="BV28" s="168" t="str">
        <f aca="false">IF(AK28="","",IF(AK28="-","-",IF(UPPER(AK28)="AB","+",VLOOKUP(AK28,'විෂය තොරතුරු'!$P$24:$Q$28,2))))</f>
        <v/>
      </c>
      <c r="BW28" s="169" t="str">
        <f aca="false">IF(AL28="","",IF(AL28="-","-",IF(UPPER(AL28)="AB","+",VLOOKUP(AL28,'විෂය තොරතුරු'!$P$24:$Q$28,2))))</f>
        <v/>
      </c>
      <c r="BX28" s="171" t="str">
        <f aca="false">IF($B28="","",COUNTIF($AP28:$BW28,"A"))</f>
        <v/>
      </c>
      <c r="BY28" s="168" t="str">
        <f aca="false">IF($B28="","",COUNTIF($AP28:$BW28,"B"))</f>
        <v/>
      </c>
      <c r="BZ28" s="168" t="str">
        <f aca="false">IF($B28="","",COUNTIF($AP28:$BW28,"C"))</f>
        <v/>
      </c>
      <c r="CA28" s="168" t="str">
        <f aca="false">IF($B28="","",COUNTIF($AP28:$BW28,"S"))</f>
        <v/>
      </c>
      <c r="CB28" s="169" t="str">
        <f aca="false">IF($B28="","",COUNTIF($AP28:$BW28,"W"))</f>
        <v/>
      </c>
      <c r="CC28" s="171" t="str">
        <f aca="false">IF(B28="","",SUM(BX28:CA28))</f>
        <v/>
      </c>
      <c r="CD28" s="169" t="str">
        <f aca="false">IF(B28="","",SUM(BX28:BZ28))</f>
        <v/>
      </c>
      <c r="CE28" s="172" t="str">
        <f aca="false">IF(B28="","",IF(AND(CC28&gt;=6,CD28&gt;=3,OR(E28&gt;=35,F28&gt;=35),L28&gt;=35),"6/3 සමත්",IF(AND(CC28&gt;=5,CD28&gt;=3,OR(E28&gt;=35,F28&gt;=35,L28&gt;=35)),"5/3 සමත්",IF(AND(CC28&gt;=4,CD28&gt;=1,OR(E28&gt;=20,F28&gt;=20,L28&gt;=20)),"සමත් කළ හැකි",IF(CB28=9,"W9","අසමත් ?")))))</f>
        <v/>
      </c>
      <c r="FK28" s="173" t="n">
        <v>14</v>
      </c>
      <c r="FL28" s="161" t="s">
        <v>58</v>
      </c>
      <c r="FM28" s="161"/>
      <c r="FN28" s="161" t="str">
        <f aca="false">IF(FM28="","-",(FM28/$M$95)*100)</f>
        <v>-</v>
      </c>
      <c r="FO28" s="165" t="n">
        <v>27</v>
      </c>
      <c r="FP28" s="165"/>
      <c r="FQ28" s="165" t="n">
        <v>30</v>
      </c>
      <c r="FR28" s="165" t="s">
        <v>18</v>
      </c>
      <c r="FS28" s="165"/>
      <c r="FT28" s="165"/>
      <c r="FU28" s="165" t="n">
        <v>10</v>
      </c>
      <c r="FV28" s="165" t="n">
        <v>17</v>
      </c>
      <c r="FW28" s="165" t="n">
        <v>12</v>
      </c>
      <c r="FX28" s="165" t="n">
        <v>22</v>
      </c>
      <c r="FY28" s="165" t="s">
        <v>18</v>
      </c>
      <c r="FZ28" s="165" t="s">
        <v>18</v>
      </c>
      <c r="GA28" s="165" t="n">
        <v>19</v>
      </c>
      <c r="GB28" s="165"/>
      <c r="GC28" s="165"/>
      <c r="GD28" s="165"/>
      <c r="GE28" s="165"/>
      <c r="GF28" s="165"/>
      <c r="GG28" s="165" t="s">
        <v>18</v>
      </c>
      <c r="GH28" s="165" t="n">
        <v>43</v>
      </c>
      <c r="GI28" s="165" t="s">
        <v>18</v>
      </c>
      <c r="GJ28" s="165"/>
      <c r="GK28" s="165"/>
      <c r="GL28" s="165" t="s">
        <v>18</v>
      </c>
      <c r="GM28" s="165"/>
      <c r="GN28" s="165"/>
      <c r="GO28" s="165" t="s">
        <v>18</v>
      </c>
      <c r="GP28" s="165" t="n">
        <v>27</v>
      </c>
      <c r="GQ28" s="165"/>
      <c r="GR28" s="165" t="s">
        <v>18</v>
      </c>
      <c r="GS28" s="165"/>
      <c r="GT28" s="165"/>
      <c r="GU28" s="165"/>
      <c r="GV28" s="174"/>
      <c r="GW28" s="167" t="n">
        <f aca="false">IF(FL28="","",SUM(FO28:GV28))</f>
        <v>207</v>
      </c>
      <c r="GX28" s="168" t="n">
        <f aca="false">IF(FL28="","",GW28/9)</f>
        <v>23</v>
      </c>
      <c r="GY28" s="169" t="n">
        <f aca="false">IF(FL28="","",IF(GW28=0,"-",RANK(GW28,$GW$15:$GW$64,0)))</f>
        <v>25</v>
      </c>
      <c r="GZ28" s="167" t="str">
        <f aca="false">IF(FO28="","",IF(FO28="-","-",IF(UPPER(FO28)="AB","+",VLOOKUP(FO28,'විෂය තොරතුරු'!$P$24:$Q$28,2))))</f>
        <v>W</v>
      </c>
      <c r="HA28" s="168" t="str">
        <f aca="false">IF(FP28="","",IF(FP28="-","-",IF(UPPER(FP28)="AB","+",VLOOKUP(FP28,'විෂය තොරතුරු'!$P$24:$Q$28,2))))</f>
        <v/>
      </c>
      <c r="HB28" s="168" t="str">
        <f aca="false">IF(FQ28="","",IF(FQ28="-","-",IF(UPPER(FQ28)="AB","+",VLOOKUP(FQ28,'විෂය තොරතුරු'!$P$24:$Q$28,2))))</f>
        <v>W</v>
      </c>
      <c r="HC28" s="168" t="str">
        <f aca="false">IF(FR28="","",IF(FR28="-","-",IF(UPPER(FR28)="AB","+",VLOOKUP(FR28,'විෂය තොරතුරු'!$P$24:$Q$28,2))))</f>
        <v>-</v>
      </c>
      <c r="HD28" s="168" t="str">
        <f aca="false">IF(FS28="","",IF(FS28="-","-",IF(UPPER(FS28)="AB","+",VLOOKUP(FS28,'විෂය තොරතුරු'!$P$24:$Q$28,2))))</f>
        <v/>
      </c>
      <c r="HE28" s="170" t="str">
        <f aca="false">IF(FT28="","",IF(FT28="-","-",IF(UPPER(FT28)="AB","+",VLOOKUP(FT28,'විෂය තොරතුරු'!$P$24:$Q$28,2))))</f>
        <v/>
      </c>
      <c r="HF28" s="171" t="str">
        <f aca="false">IF(FU28="","",IF(FU28="-","-",IF(UPPER(FU28)="AB","+",VLOOKUP(FU28,'විෂය තොරතුරු'!$P$24:$Q$28,2))))</f>
        <v>W</v>
      </c>
      <c r="HG28" s="168" t="str">
        <f aca="false">IF(FV28="","",IF(FV28="-","-",IF(UPPER(FV28)="AB","+",VLOOKUP(FV28,'විෂය තොරතුරු'!$P$24:$Q$28,2))))</f>
        <v>W</v>
      </c>
      <c r="HH28" s="168" t="str">
        <f aca="false">IF(FW28="","",IF(FW28="-","-",IF(UPPER(FW28)="AB","+",VLOOKUP(FW28,'විෂය තොරතුරු'!$P$24:$Q$28,2))))</f>
        <v>W</v>
      </c>
      <c r="HI28" s="169" t="str">
        <f aca="false">IF(FX28="","",IF(FX28="-","-",IF(UPPER(FX28)="AB","+",VLOOKUP(FX28,'විෂය තොරතුරු'!$P$24:$Q$28,2))))</f>
        <v>W</v>
      </c>
      <c r="HJ28" s="167" t="str">
        <f aca="false">IF(FY28="","",IF(FY28="-","-",IF(UPPER(FY28)="AB","+",VLOOKUP(FY28,'විෂය තොරතුරු'!$P$24:$Q$28,2))))</f>
        <v>-</v>
      </c>
      <c r="HK28" s="168" t="str">
        <f aca="false">IF(FZ28="","",IF(FZ28="-","-",IF(UPPER(FZ28)="AB","+",VLOOKUP(FZ28,'විෂය තොරතුරු'!$P$24:$Q$28,2))))</f>
        <v>-</v>
      </c>
      <c r="HL28" s="168" t="str">
        <f aca="false">IF(GA28="","",IF(GA28="-","-",IF(UPPER(GA28)="AB","+",VLOOKUP(GA28,'විෂය තොරතුරු'!$P$24:$Q$28,2))))</f>
        <v>W</v>
      </c>
      <c r="HM28" s="168" t="str">
        <f aca="false">IF(GB28="","",IF(GB28="-","-",IF(UPPER(GB28)="AB","+",VLOOKUP(GB28,'විෂය තොරතුරු'!$P$24:$Q$28,2))))</f>
        <v/>
      </c>
      <c r="HN28" s="168" t="str">
        <f aca="false">IF(GC28="","",IF(GC28="-","-",IF(UPPER(GC28)="AB","+",VLOOKUP(GC28,'විෂය තොරතුරු'!$P$24:$Q$28,2))))</f>
        <v/>
      </c>
      <c r="HO28" s="168" t="str">
        <f aca="false">IF(GD28="","",IF(GD28="-","-",IF(UPPER(GD28)="AB","+",VLOOKUP(GD28,'විෂය තොරතුරු'!$P$24:$Q$28,2))))</f>
        <v/>
      </c>
      <c r="HP28" s="168" t="str">
        <f aca="false">IF(GE28="","",IF(GE28="-","-",IF(UPPER(GE28)="AB","+",VLOOKUP(GE28,'විෂය තොරතුරු'!$P$24:$Q$28,2))))</f>
        <v/>
      </c>
      <c r="HQ28" s="170" t="str">
        <f aca="false">IF(GF28="","",IF(GF28="-","-",IF(UPPER(GF28)="AB","+",VLOOKUP(GF28,'විෂය තොරතුරු'!$P$24:$Q$28,2))))</f>
        <v/>
      </c>
      <c r="HR28" s="171" t="str">
        <f aca="false">IF(GG28="","",IF(GG28="-","-",IF(UPPER(GG28)="AB","+",VLOOKUP(GG28,'විෂය තොරතුරු'!$P$24:$Q$28,2))))</f>
        <v>-</v>
      </c>
      <c r="HS28" s="168" t="str">
        <f aca="false">IF(GH28="","",IF(GH28="-","-",IF(UPPER(GH28)="AB","+",VLOOKUP(GH28,'විෂය තොරතුරු'!$P$24:$Q$28,2))))</f>
        <v>S</v>
      </c>
      <c r="HT28" s="168" t="str">
        <f aca="false">IF(GI28="","",IF(GI28="-","-",IF(UPPER(GI28)="AB","+",VLOOKUP(GI28,'විෂය තොරතුරු'!$P$24:$Q$28,2))))</f>
        <v>-</v>
      </c>
      <c r="HU28" s="168" t="str">
        <f aca="false">IF(GJ28="","",IF(GJ28="-","-",IF(UPPER(GJ28)="AB","+",VLOOKUP(GJ28,'විෂය තොරතුරු'!$P$24:$Q$28,2))))</f>
        <v/>
      </c>
      <c r="HV28" s="168" t="str">
        <f aca="false">IF(GK28="","",IF(GK28="-","-",IF(UPPER(GK28)="AB","+",VLOOKUP(GK28,'විෂය තොරතුරු'!$P$24:$Q$28,2))))</f>
        <v/>
      </c>
      <c r="HW28" s="168" t="str">
        <f aca="false">IF(GL28="","",IF(GL28="-","-",IF(UPPER(GL28)="AB","+",VLOOKUP(GL28,'විෂය තොරතුරු'!$P$24:$Q$28,2))))</f>
        <v>-</v>
      </c>
      <c r="HX28" s="168" t="str">
        <f aca="false">IF(GM28="","",IF(GM28="-","-",IF(UPPER(GM28)="AB","+",VLOOKUP(GM28,'විෂය තොරතුරු'!$P$24:$Q$28,2))))</f>
        <v/>
      </c>
      <c r="HY28" s="169" t="str">
        <f aca="false">IF(GN28="","",IF(GN28="-","-",IF(UPPER(GN28)="AB","+",VLOOKUP(GN28,'විෂය තොරතුරු'!$P$24:$Q$28,2))))</f>
        <v/>
      </c>
      <c r="HZ28" s="171" t="str">
        <f aca="false">IF(GO28="","",IF(GO28="-","-",IF(UPPER(GO28)="AB","+",VLOOKUP(GO28,'විෂය තොරතුරු'!$P$24:$Q$28,2))))</f>
        <v>-</v>
      </c>
      <c r="IA28" s="168" t="str">
        <f aca="false">IF(GP28="","",IF(GP28="-","-",IF(UPPER(GP28)="AB","+",VLOOKUP(GP28,'විෂය තොරතුරු'!$P$24:$Q$28,2))))</f>
        <v>W</v>
      </c>
      <c r="IB28" s="168" t="str">
        <f aca="false">IF(GQ28="","",IF(GQ28="-","-",IF(UPPER(GQ28)="AB","+",VLOOKUP(GQ28,'විෂය තොරතුරු'!$P$24:$Q$28,2))))</f>
        <v/>
      </c>
      <c r="IC28" s="168" t="str">
        <f aca="false">IF(GR28="","",IF(GR28="-","-",IF(UPPER(GR28)="AB","+",VLOOKUP(GR28,'විෂය තොරතුරු'!$P$24:$Q$28,2))))</f>
        <v>-</v>
      </c>
      <c r="ID28" s="168" t="str">
        <f aca="false">IF(GS28="","",IF(GS28="-","-",IF(UPPER(GS28)="AB","+",VLOOKUP(GS28,'විෂය තොරතුරු'!$P$24:$Q$28,2))))</f>
        <v/>
      </c>
      <c r="IE28" s="168" t="str">
        <f aca="false">IF(GT28="","",IF(GT28="-","-",IF(UPPER(GT28)="AB","+",VLOOKUP(GT28,'විෂය තොරතුරු'!$P$24:$Q$28,2))))</f>
        <v/>
      </c>
      <c r="IF28" s="168" t="str">
        <f aca="false">IF(GU28="","",IF(GU28="-","-",IF(UPPER(GU28)="AB","+",VLOOKUP(GU28,'විෂය තොරතුරු'!$P$24:$Q$28,2))))</f>
        <v/>
      </c>
      <c r="IG28" s="169" t="str">
        <f aca="false">IF(GV28="","",IF(GV28="-","-",IF(UPPER(GV28)="AB","+",VLOOKUP(GV28,'විෂය තොරතුරු'!$P$24:$Q$28,2))))</f>
        <v/>
      </c>
      <c r="IH28" s="171" t="n">
        <f aca="false">IF($FL28="","",COUNTIF($GZ28:$IG28,"A"))</f>
        <v>0</v>
      </c>
      <c r="II28" s="171" t="n">
        <f aca="false">IF($FL28="","",COUNTIF($GZ28:$IG28,"B"))</f>
        <v>0</v>
      </c>
      <c r="IJ28" s="171" t="n">
        <f aca="false">IF($FL28="","",COUNTIF($GZ28:$IG28,"C"))</f>
        <v>0</v>
      </c>
      <c r="IK28" s="171" t="n">
        <f aca="false">IF($FL28="","",COUNTIF($GZ28:$IG28,"S"))</f>
        <v>1</v>
      </c>
      <c r="IL28" s="171" t="n">
        <f aca="false">IF($FL28="","",COUNTIF($GZ28:$IG28,"W"))</f>
        <v>8</v>
      </c>
      <c r="IM28" s="171" t="n">
        <f aca="false">IF(FL28="","",SUM(IH28:IK28))</f>
        <v>1</v>
      </c>
      <c r="IN28" s="169" t="n">
        <f aca="false">IF(FL28="","",SUM(IH28:IJ28))</f>
        <v>0</v>
      </c>
      <c r="IO28" s="172" t="str">
        <f aca="false">IF(FL28="","",IF(AND(IM28&gt;=6,IN28&gt;=3,OR(FO28&gt;=35,FP28&gt;=35),FV28&gt;=35),"6/3 සමත්",IF(AND(IM28&gt;=5,IN28&gt;=3,OR(FO28&gt;=35,FP28&gt;=35,FV28&gt;=35)),"5/3 සමත්",IF(AND(IM28&gt;=4,IN28&gt;=1,OR(FO28&gt;=20,FP28&gt;=20,FV28&gt;=20)),"සමත් කළ හැකි",IF(IL28=9,"W9","අසමත් ?")))))</f>
        <v>අසමත් ?</v>
      </c>
    </row>
    <row r="29" customFormat="false" ht="13.8" hidden="false" customHeight="false" outlineLevel="0" collapsed="false">
      <c r="A29" s="160" t="n">
        <v>15</v>
      </c>
      <c r="B29" s="161"/>
      <c r="C29" s="161"/>
      <c r="D29" s="162"/>
      <c r="E29" s="183"/>
      <c r="F29" s="181"/>
      <c r="G29" s="183"/>
      <c r="H29" s="180"/>
      <c r="I29" s="180"/>
      <c r="J29" s="181"/>
      <c r="K29" s="183"/>
      <c r="L29" s="180"/>
      <c r="M29" s="180"/>
      <c r="N29" s="181"/>
      <c r="O29" s="183"/>
      <c r="P29" s="180"/>
      <c r="Q29" s="180"/>
      <c r="R29" s="180"/>
      <c r="S29" s="180"/>
      <c r="T29" s="180"/>
      <c r="U29" s="180"/>
      <c r="V29" s="181"/>
      <c r="W29" s="183"/>
      <c r="X29" s="180"/>
      <c r="Y29" s="180"/>
      <c r="Z29" s="180"/>
      <c r="AA29" s="180"/>
      <c r="AB29" s="180"/>
      <c r="AC29" s="180"/>
      <c r="AD29" s="181"/>
      <c r="AE29" s="183"/>
      <c r="AF29" s="180"/>
      <c r="AG29" s="180"/>
      <c r="AH29" s="180"/>
      <c r="AI29" s="180"/>
      <c r="AJ29" s="180"/>
      <c r="AK29" s="180"/>
      <c r="AL29" s="166"/>
      <c r="AM29" s="167" t="str">
        <f aca="false">IF(B29="","",SUM(E29:AL29))</f>
        <v/>
      </c>
      <c r="AN29" s="168" t="str">
        <f aca="false">IF(B29="","",AM29/9)</f>
        <v/>
      </c>
      <c r="AO29" s="169" t="str">
        <f aca="false">IF(B29="","",IF(AM29=0,"-",RANK(AM29,$AM$15:$AM$64,0)))</f>
        <v/>
      </c>
      <c r="AP29" s="167" t="str">
        <f aca="false">IF(E29="","",IF(E29="-","-",IF(UPPER(E29)="AB","+",VLOOKUP(E29,'විෂය තොරතුරු'!$P$24:$Q$28,2))))</f>
        <v/>
      </c>
      <c r="AQ29" s="168" t="str">
        <f aca="false">IF(F29="","",IF(F29="-","-",IF(UPPER(F29)="AB","+",VLOOKUP(F29,'විෂය තොරතුරු'!$P$24:$Q$28,2))))</f>
        <v/>
      </c>
      <c r="AR29" s="168" t="str">
        <f aca="false">IF(G29="","",IF(G29="-","-",IF(UPPER(G29)="AB","+",VLOOKUP(G29,'විෂය තොරතුරු'!$P$24:$Q$28,2))))</f>
        <v/>
      </c>
      <c r="AS29" s="168" t="str">
        <f aca="false">IF(H29="","",IF(H29="-","-",IF(UPPER(H29)="AB","+",VLOOKUP(H29,'විෂය තොරතුරු'!$P$24:$Q$28,2))))</f>
        <v/>
      </c>
      <c r="AT29" s="168" t="str">
        <f aca="false">IF(I29="","",IF(I29="-","-",IF(UPPER(I29)="AB","+",VLOOKUP(I29,'විෂය තොරතුරු'!$P$24:$Q$28,2))))</f>
        <v/>
      </c>
      <c r="AU29" s="170" t="str">
        <f aca="false">IF(J29="","",IF(J29="-","-",IF(UPPER(J29)="AB","+",VLOOKUP(J29,'විෂය තොරතුරු'!$P$24:$Q$28,2))))</f>
        <v/>
      </c>
      <c r="AV29" s="171" t="str">
        <f aca="false">IF(K29="","",IF(K29="-","-",IF(UPPER(K29)="AB","+",VLOOKUP(K29,'විෂය තොරතුරු'!$P$24:$Q$28,2))))</f>
        <v/>
      </c>
      <c r="AW29" s="168" t="str">
        <f aca="false">IF(L29="","",IF(L29="-","-",IF(UPPER(L29)="AB","+",VLOOKUP(L29,'විෂය තොරතුරු'!$P$24:$Q$28,2))))</f>
        <v/>
      </c>
      <c r="AX29" s="168" t="str">
        <f aca="false">IF(M29="","",IF(M29="-","-",IF(UPPER(M29)="AB","+",VLOOKUP(M29,'විෂය තොරතුරු'!$P$24:$Q$28,2))))</f>
        <v/>
      </c>
      <c r="AY29" s="169" t="str">
        <f aca="false">IF(N29="","",IF(N29="-","-",IF(UPPER(N29)="AB","+",VLOOKUP(N29,'විෂය තොරතුරු'!$P$24:$Q$28,2))))</f>
        <v/>
      </c>
      <c r="AZ29" s="167" t="str">
        <f aca="false">IF(O29="","",IF(O29="-","-",IF(UPPER(O29)="AB","+",VLOOKUP(O29,'විෂය තොරතුරු'!$P$24:$Q$28,2))))</f>
        <v/>
      </c>
      <c r="BA29" s="168" t="str">
        <f aca="false">IF(P29="","",IF(P29="-","-",IF(UPPER(P29)="AB","+",VLOOKUP(P29,'විෂය තොරතුරු'!$P$24:$Q$28,2))))</f>
        <v/>
      </c>
      <c r="BB29" s="168" t="str">
        <f aca="false">IF(Q29="","",IF(Q29="-","-",IF(UPPER(Q29)="AB","+",VLOOKUP(Q29,'විෂය තොරතුරු'!$P$24:$Q$28,2))))</f>
        <v/>
      </c>
      <c r="BC29" s="168" t="str">
        <f aca="false">IF(R29="","",IF(R29="-","-",IF(UPPER(R29)="AB","+",VLOOKUP(R29,'විෂය තොරතුරු'!$P$24:$Q$28,2))))</f>
        <v/>
      </c>
      <c r="BD29" s="168" t="str">
        <f aca="false">IF(S29="","",IF(S29="-","-",IF(UPPER(S29)="AB","+",VLOOKUP(S29,'විෂය තොරතුරු'!$P$24:$Q$28,2))))</f>
        <v/>
      </c>
      <c r="BE29" s="168" t="str">
        <f aca="false">IF(T29="","",IF(T29="-","-",IF(UPPER(T29)="AB","+",VLOOKUP(T29,'විෂය තොරතුරු'!$P$24:$Q$28,2))))</f>
        <v/>
      </c>
      <c r="BF29" s="168" t="str">
        <f aca="false">IF(U29="","",IF(U29="-","-",IF(UPPER(U29)="AB","+",VLOOKUP(U29,'විෂය තොරතුරු'!$P$24:$Q$28,2))))</f>
        <v/>
      </c>
      <c r="BG29" s="170" t="str">
        <f aca="false">IF(V29="","",IF(V29="-","-",IF(UPPER(V29)="AB","+",VLOOKUP(V29,'විෂය තොරතුරු'!$P$24:$Q$28,2))))</f>
        <v/>
      </c>
      <c r="BH29" s="171" t="str">
        <f aca="false">IF(W29="","",IF(W29="-","-",IF(UPPER(W29)="AB","+",VLOOKUP(W29,'විෂය තොරතුරු'!$P$24:$Q$28,2))))</f>
        <v/>
      </c>
      <c r="BI29" s="168" t="str">
        <f aca="false">IF(X29="","",IF(X29="-","-",IF(UPPER(X29)="AB","+",VLOOKUP(X29,'විෂය තොරතුරු'!$P$24:$Q$28,2))))</f>
        <v/>
      </c>
      <c r="BJ29" s="168" t="str">
        <f aca="false">IF(Y29="","",IF(Y29="-","-",IF(UPPER(Y29)="AB","+",VLOOKUP(Y29,'විෂය තොරතුරු'!$P$24:$Q$28,2))))</f>
        <v/>
      </c>
      <c r="BK29" s="168" t="str">
        <f aca="false">IF(Z29="","",IF(Z29="-","-",IF(UPPER(Z29)="AB","+",VLOOKUP(Z29,'විෂය තොරතුරු'!$P$24:$Q$28,2))))</f>
        <v/>
      </c>
      <c r="BL29" s="168" t="str">
        <f aca="false">IF(AA29="","",IF(AA29="-","-",IF(UPPER(AA29)="AB","+",VLOOKUP(AA29,'විෂය තොරතුරු'!$P$24:$Q$28,2))))</f>
        <v/>
      </c>
      <c r="BM29" s="168" t="str">
        <f aca="false">IF(AB29="","",IF(AB29="-","-",IF(UPPER(AB29)="AB","+",VLOOKUP(AB29,'විෂය තොරතුරු'!$P$24:$Q$28,2))))</f>
        <v/>
      </c>
      <c r="BN29" s="168" t="str">
        <f aca="false">IF(AC29="","",IF(AC29="-","-",IF(UPPER(AC29)="AB","+",VLOOKUP(AC29,'විෂය තොරතුරු'!$P$24:$Q$28,2))))</f>
        <v/>
      </c>
      <c r="BO29" s="169" t="str">
        <f aca="false">IF(AD29="","",IF(AD29="-","-",IF(UPPER(AD29)="AB","+",VLOOKUP(AD29,'විෂය තොරතුරු'!$P$24:$Q$28,2))))</f>
        <v/>
      </c>
      <c r="BP29" s="171" t="str">
        <f aca="false">IF(AE29="","",IF(AE29="-","-",IF(UPPER(AE29)="AB","+",VLOOKUP(AE29,'විෂය තොරතුරු'!$P$24:$Q$28,2))))</f>
        <v/>
      </c>
      <c r="BQ29" s="168" t="str">
        <f aca="false">IF(AF29="","",IF(AF29="-","-",IF(UPPER(AF29)="AB","+",VLOOKUP(AF29,'විෂය තොරතුරු'!$P$24:$Q$28,2))))</f>
        <v/>
      </c>
      <c r="BR29" s="168" t="str">
        <f aca="false">IF(AG29="","",IF(AG29="-","-",IF(UPPER(AG29)="AB","+",VLOOKUP(AG29,'විෂය තොරතුරු'!$P$24:$Q$28,2))))</f>
        <v/>
      </c>
      <c r="BS29" s="168" t="str">
        <f aca="false">IF(AH29="","",IF(AH29="-","-",IF(UPPER(AH29)="AB","+",VLOOKUP(AH29,'විෂය තොරතුරු'!$P$24:$Q$28,2))))</f>
        <v/>
      </c>
      <c r="BT29" s="168" t="str">
        <f aca="false">IF(AI29="","",IF(AI29="-","-",IF(UPPER(AI29)="AB","+",VLOOKUP(AI29,'විෂය තොරතුරු'!$P$24:$Q$28,2))))</f>
        <v/>
      </c>
      <c r="BU29" s="168" t="str">
        <f aca="false">IF(AJ29="","",IF(AJ29="-","-",IF(UPPER(AJ29)="AB","+",VLOOKUP(AJ29,'විෂය තොරතුරු'!$P$24:$Q$28,2))))</f>
        <v/>
      </c>
      <c r="BV29" s="168" t="str">
        <f aca="false">IF(AK29="","",IF(AK29="-","-",IF(UPPER(AK29)="AB","+",VLOOKUP(AK29,'විෂය තොරතුරු'!$P$24:$Q$28,2))))</f>
        <v/>
      </c>
      <c r="BW29" s="169" t="str">
        <f aca="false">IF(AL29="","",IF(AL29="-","-",IF(UPPER(AL29)="AB","+",VLOOKUP(AL29,'විෂය තොරතුරු'!$P$24:$Q$28,2))))</f>
        <v/>
      </c>
      <c r="BX29" s="171" t="str">
        <f aca="false">IF($B29="","",COUNTIF($AP29:$BW29,"A"))</f>
        <v/>
      </c>
      <c r="BY29" s="168" t="str">
        <f aca="false">IF($B29="","",COUNTIF($AP29:$BW29,"B"))</f>
        <v/>
      </c>
      <c r="BZ29" s="168" t="str">
        <f aca="false">IF($B29="","",COUNTIF($AP29:$BW29,"C"))</f>
        <v/>
      </c>
      <c r="CA29" s="168" t="str">
        <f aca="false">IF($B29="","",COUNTIF($AP29:$BW29,"S"))</f>
        <v/>
      </c>
      <c r="CB29" s="169" t="str">
        <f aca="false">IF($B29="","",COUNTIF($AP29:$BW29,"W"))</f>
        <v/>
      </c>
      <c r="CC29" s="171" t="str">
        <f aca="false">IF(B29="","",SUM(BX29:CA29))</f>
        <v/>
      </c>
      <c r="CD29" s="169" t="str">
        <f aca="false">IF(B29="","",SUM(BX29:BZ29))</f>
        <v/>
      </c>
      <c r="CE29" s="172" t="str">
        <f aca="false">IF(B29="","",IF(AND(CC29&gt;=6,CD29&gt;=3,OR(E29&gt;=35,F29&gt;=35),L29&gt;=35),"6/3 සමත්",IF(AND(CC29&gt;=5,CD29&gt;=3,OR(E29&gt;=35,F29&gt;=35,L29&gt;=35)),"5/3 සමත්",IF(AND(CC29&gt;=4,CD29&gt;=1,OR(E29&gt;=20,F29&gt;=20,L29&gt;=20)),"සමත් කළ හැකි",IF(CB29=9,"W9","අසමත් ?")))))</f>
        <v/>
      </c>
      <c r="FK29" s="173" t="n">
        <v>15</v>
      </c>
      <c r="FL29" s="161" t="s">
        <v>59</v>
      </c>
      <c r="FM29" s="161"/>
      <c r="FN29" s="161" t="str">
        <f aca="false">IF(FM29="","-",(FM29/$M$95)*100)</f>
        <v>-</v>
      </c>
      <c r="FO29" s="165" t="n">
        <v>66</v>
      </c>
      <c r="FP29" s="165"/>
      <c r="FQ29" s="165" t="n">
        <v>90</v>
      </c>
      <c r="FR29" s="165" t="s">
        <v>18</v>
      </c>
      <c r="FS29" s="165"/>
      <c r="FT29" s="165"/>
      <c r="FU29" s="165" t="n">
        <v>58</v>
      </c>
      <c r="FV29" s="165" t="n">
        <v>68</v>
      </c>
      <c r="FW29" s="165" t="n">
        <v>69</v>
      </c>
      <c r="FX29" s="165" t="n">
        <v>64</v>
      </c>
      <c r="FY29" s="165" t="n">
        <v>86</v>
      </c>
      <c r="FZ29" s="165" t="s">
        <v>18</v>
      </c>
      <c r="GA29" s="165"/>
      <c r="GB29" s="165"/>
      <c r="GC29" s="165"/>
      <c r="GD29" s="165"/>
      <c r="GE29" s="165"/>
      <c r="GF29" s="165"/>
      <c r="GG29" s="165" t="s">
        <v>18</v>
      </c>
      <c r="GH29" s="165" t="n">
        <v>83</v>
      </c>
      <c r="GI29" s="165" t="s">
        <v>18</v>
      </c>
      <c r="GJ29" s="165"/>
      <c r="GK29" s="165"/>
      <c r="GL29" s="165" t="s">
        <v>18</v>
      </c>
      <c r="GM29" s="165"/>
      <c r="GN29" s="165"/>
      <c r="GO29" s="165" t="s">
        <v>18</v>
      </c>
      <c r="GP29" s="165" t="s">
        <v>18</v>
      </c>
      <c r="GQ29" s="165"/>
      <c r="GR29" s="165" t="n">
        <v>76</v>
      </c>
      <c r="GS29" s="165"/>
      <c r="GT29" s="165"/>
      <c r="GU29" s="165"/>
      <c r="GV29" s="174"/>
      <c r="GW29" s="167" t="n">
        <f aca="false">IF(FL29="","",SUM(FO29:GV29))</f>
        <v>660</v>
      </c>
      <c r="GX29" s="168" t="n">
        <f aca="false">IF(FL29="","",GW29/9)</f>
        <v>73.3333333333333</v>
      </c>
      <c r="GY29" s="169" t="n">
        <f aca="false">IF(FL29="","",IF(GW29=0,"-",RANK(GW29,$GW$15:$GW$64,0)))</f>
        <v>1</v>
      </c>
      <c r="GZ29" s="167" t="str">
        <f aca="false">IF(FO29="","",IF(FO29="-","-",IF(UPPER(FO29)="AB","+",VLOOKUP(FO29,'විෂය තොරතුරු'!$P$24:$Q$28,2))))</f>
        <v>B</v>
      </c>
      <c r="HA29" s="168" t="str">
        <f aca="false">IF(FP29="","",IF(FP29="-","-",IF(UPPER(FP29)="AB","+",VLOOKUP(FP29,'විෂය තොරතුරු'!$P$24:$Q$28,2))))</f>
        <v/>
      </c>
      <c r="HB29" s="168" t="str">
        <f aca="false">IF(FQ29="","",IF(FQ29="-","-",IF(UPPER(FQ29)="AB","+",VLOOKUP(FQ29,'විෂය තොරතුරු'!$P$24:$Q$28,2))))</f>
        <v>A</v>
      </c>
      <c r="HC29" s="168" t="str">
        <f aca="false">IF(FR29="","",IF(FR29="-","-",IF(UPPER(FR29)="AB","+",VLOOKUP(FR29,'විෂය තොරතුරු'!$P$24:$Q$28,2))))</f>
        <v>-</v>
      </c>
      <c r="HD29" s="168" t="str">
        <f aca="false">IF(FS29="","",IF(FS29="-","-",IF(UPPER(FS29)="AB","+",VLOOKUP(FS29,'විෂය තොරතුරු'!$P$24:$Q$28,2))))</f>
        <v/>
      </c>
      <c r="HE29" s="170" t="str">
        <f aca="false">IF(FT29="","",IF(FT29="-","-",IF(UPPER(FT29)="AB","+",VLOOKUP(FT29,'විෂය තොරතුරු'!$P$24:$Q$28,2))))</f>
        <v/>
      </c>
      <c r="HF29" s="171" t="str">
        <f aca="false">IF(FU29="","",IF(FU29="-","-",IF(UPPER(FU29)="AB","+",VLOOKUP(FU29,'විෂය තොරතුරු'!$P$24:$Q$28,2))))</f>
        <v>C</v>
      </c>
      <c r="HG29" s="168" t="str">
        <f aca="false">IF(FV29="","",IF(FV29="-","-",IF(UPPER(FV29)="AB","+",VLOOKUP(FV29,'විෂය තොරතුරු'!$P$24:$Q$28,2))))</f>
        <v>B</v>
      </c>
      <c r="HH29" s="168" t="str">
        <f aca="false">IF(FW29="","",IF(FW29="-","-",IF(UPPER(FW29)="AB","+",VLOOKUP(FW29,'විෂය තොරතුරු'!$P$24:$Q$28,2))))</f>
        <v>B</v>
      </c>
      <c r="HI29" s="169" t="str">
        <f aca="false">IF(FX29="","",IF(FX29="-","-",IF(UPPER(FX29)="AB","+",VLOOKUP(FX29,'විෂය තොරතුරු'!$P$24:$Q$28,2))))</f>
        <v>C</v>
      </c>
      <c r="HJ29" s="167" t="str">
        <f aca="false">IF(FY29="","",IF(FY29="-","-",IF(UPPER(FY29)="AB","+",VLOOKUP(FY29,'විෂය තොරතුරු'!$P$24:$Q$28,2))))</f>
        <v>A</v>
      </c>
      <c r="HK29" s="168" t="str">
        <f aca="false">IF(FZ29="","",IF(FZ29="-","-",IF(UPPER(FZ29)="AB","+",VLOOKUP(FZ29,'විෂය තොරතුරු'!$P$24:$Q$28,2))))</f>
        <v>-</v>
      </c>
      <c r="HL29" s="168" t="str">
        <f aca="false">IF(GA29="","",IF(GA29="-","-",IF(UPPER(GA29)="AB","+",VLOOKUP(GA29,'විෂය තොරතුරු'!$P$24:$Q$28,2))))</f>
        <v/>
      </c>
      <c r="HM29" s="168" t="str">
        <f aca="false">IF(GB29="","",IF(GB29="-","-",IF(UPPER(GB29)="AB","+",VLOOKUP(GB29,'විෂය තොරතුරු'!$P$24:$Q$28,2))))</f>
        <v/>
      </c>
      <c r="HN29" s="168" t="str">
        <f aca="false">IF(GC29="","",IF(GC29="-","-",IF(UPPER(GC29)="AB","+",VLOOKUP(GC29,'විෂය තොරතුරු'!$P$24:$Q$28,2))))</f>
        <v/>
      </c>
      <c r="HO29" s="168" t="str">
        <f aca="false">IF(GD29="","",IF(GD29="-","-",IF(UPPER(GD29)="AB","+",VLOOKUP(GD29,'විෂය තොරතුරු'!$P$24:$Q$28,2))))</f>
        <v/>
      </c>
      <c r="HP29" s="168" t="str">
        <f aca="false">IF(GE29="","",IF(GE29="-","-",IF(UPPER(GE29)="AB","+",VLOOKUP(GE29,'විෂය තොරතුරු'!$P$24:$Q$28,2))))</f>
        <v/>
      </c>
      <c r="HQ29" s="170" t="str">
        <f aca="false">IF(GF29="","",IF(GF29="-","-",IF(UPPER(GF29)="AB","+",VLOOKUP(GF29,'විෂය තොරතුරු'!$P$24:$Q$28,2))))</f>
        <v/>
      </c>
      <c r="HR29" s="171" t="str">
        <f aca="false">IF(GG29="","",IF(GG29="-","-",IF(UPPER(GG29)="AB","+",VLOOKUP(GG29,'විෂය තොරතුරු'!$P$24:$Q$28,2))))</f>
        <v>-</v>
      </c>
      <c r="HS29" s="168" t="str">
        <f aca="false">IF(GH29="","",IF(GH29="-","-",IF(UPPER(GH29)="AB","+",VLOOKUP(GH29,'විෂය තොරතුරු'!$P$24:$Q$28,2))))</f>
        <v>A</v>
      </c>
      <c r="HT29" s="168" t="str">
        <f aca="false">IF(GI29="","",IF(GI29="-","-",IF(UPPER(GI29)="AB","+",VLOOKUP(GI29,'විෂය තොරතුරු'!$P$24:$Q$28,2))))</f>
        <v>-</v>
      </c>
      <c r="HU29" s="168" t="str">
        <f aca="false">IF(GJ29="","",IF(GJ29="-","-",IF(UPPER(GJ29)="AB","+",VLOOKUP(GJ29,'විෂය තොරතුරු'!$P$24:$Q$28,2))))</f>
        <v/>
      </c>
      <c r="HV29" s="168" t="str">
        <f aca="false">IF(GK29="","",IF(GK29="-","-",IF(UPPER(GK29)="AB","+",VLOOKUP(GK29,'විෂය තොරතුරු'!$P$24:$Q$28,2))))</f>
        <v/>
      </c>
      <c r="HW29" s="168" t="str">
        <f aca="false">IF(GL29="","",IF(GL29="-","-",IF(UPPER(GL29)="AB","+",VLOOKUP(GL29,'විෂය තොරතුරු'!$P$24:$Q$28,2))))</f>
        <v>-</v>
      </c>
      <c r="HX29" s="168" t="str">
        <f aca="false">IF(GM29="","",IF(GM29="-","-",IF(UPPER(GM29)="AB","+",VLOOKUP(GM29,'විෂය තොරතුරු'!$P$24:$Q$28,2))))</f>
        <v/>
      </c>
      <c r="HY29" s="169" t="str">
        <f aca="false">IF(GN29="","",IF(GN29="-","-",IF(UPPER(GN29)="AB","+",VLOOKUP(GN29,'විෂය තොරතුරු'!$P$24:$Q$28,2))))</f>
        <v/>
      </c>
      <c r="HZ29" s="171" t="str">
        <f aca="false">IF(GO29="","",IF(GO29="-","-",IF(UPPER(GO29)="AB","+",VLOOKUP(GO29,'විෂය තොරතුරු'!$P$24:$Q$28,2))))</f>
        <v>-</v>
      </c>
      <c r="IA29" s="168" t="str">
        <f aca="false">IF(GP29="","",IF(GP29="-","-",IF(UPPER(GP29)="AB","+",VLOOKUP(GP29,'විෂය තොරතුරු'!$P$24:$Q$28,2))))</f>
        <v>-</v>
      </c>
      <c r="IB29" s="168" t="str">
        <f aca="false">IF(GQ29="","",IF(GQ29="-","-",IF(UPPER(GQ29)="AB","+",VLOOKUP(GQ29,'විෂය තොරතුරු'!$P$24:$Q$28,2))))</f>
        <v/>
      </c>
      <c r="IC29" s="168" t="str">
        <f aca="false">IF(GR29="","",IF(GR29="-","-",IF(UPPER(GR29)="AB","+",VLOOKUP(GR29,'විෂය තොරතුරු'!$P$24:$Q$28,2))))</f>
        <v>A</v>
      </c>
      <c r="ID29" s="168" t="str">
        <f aca="false">IF(GS29="","",IF(GS29="-","-",IF(UPPER(GS29)="AB","+",VLOOKUP(GS29,'විෂය තොරතුරු'!$P$24:$Q$28,2))))</f>
        <v/>
      </c>
      <c r="IE29" s="168" t="str">
        <f aca="false">IF(GT29="","",IF(GT29="-","-",IF(UPPER(GT29)="AB","+",VLOOKUP(GT29,'විෂය තොරතුරු'!$P$24:$Q$28,2))))</f>
        <v/>
      </c>
      <c r="IF29" s="168" t="str">
        <f aca="false">IF(GU29="","",IF(GU29="-","-",IF(UPPER(GU29)="AB","+",VLOOKUP(GU29,'විෂය තොරතුරු'!$P$24:$Q$28,2))))</f>
        <v/>
      </c>
      <c r="IG29" s="169" t="str">
        <f aca="false">IF(GV29="","",IF(GV29="-","-",IF(UPPER(GV29)="AB","+",VLOOKUP(GV29,'විෂය තොරතුරු'!$P$24:$Q$28,2))))</f>
        <v/>
      </c>
      <c r="IH29" s="171" t="n">
        <f aca="false">IF($FL29="","",COUNTIF($GZ29:$IG29,"A"))</f>
        <v>4</v>
      </c>
      <c r="II29" s="171" t="n">
        <f aca="false">IF($FL29="","",COUNTIF($GZ29:$IG29,"B"))</f>
        <v>3</v>
      </c>
      <c r="IJ29" s="171" t="n">
        <f aca="false">IF($FL29="","",COUNTIF($GZ29:$IG29,"C"))</f>
        <v>2</v>
      </c>
      <c r="IK29" s="171" t="n">
        <f aca="false">IF($FL29="","",COUNTIF($GZ29:$IG29,"S"))</f>
        <v>0</v>
      </c>
      <c r="IL29" s="171" t="n">
        <f aca="false">IF($FL29="","",COUNTIF($GZ29:$IG29,"W"))</f>
        <v>0</v>
      </c>
      <c r="IM29" s="171" t="n">
        <f aca="false">IF(FL29="","",SUM(IH29:IK29))</f>
        <v>9</v>
      </c>
      <c r="IN29" s="169" t="n">
        <f aca="false">IF(FL29="","",SUM(IH29:IJ29))</f>
        <v>9</v>
      </c>
      <c r="IO29" s="172" t="str">
        <f aca="false">IF(FL29="","",IF(AND(IM29&gt;=6,IN29&gt;=3,OR(FO29&gt;=35,FP29&gt;=35),FV29&gt;=35),"6/3 සමත්",IF(AND(IM29&gt;=5,IN29&gt;=3,OR(FO29&gt;=35,FP29&gt;=35,FV29&gt;=35)),"5/3 සමත්",IF(AND(IM29&gt;=4,IN29&gt;=1,OR(FO29&gt;=20,FP29&gt;=20,FV29&gt;=20)),"සමත් කළ හැකි",IF(IL29=9,"W9","අසමත් ?")))))</f>
        <v>6/3 සමත්</v>
      </c>
    </row>
    <row r="30" customFormat="false" ht="13.8" hidden="false" customHeight="false" outlineLevel="0" collapsed="false">
      <c r="A30" s="160" t="n">
        <v>16</v>
      </c>
      <c r="B30" s="161"/>
      <c r="C30" s="161"/>
      <c r="D30" s="162"/>
      <c r="E30" s="183"/>
      <c r="F30" s="181"/>
      <c r="G30" s="183"/>
      <c r="H30" s="180"/>
      <c r="I30" s="180"/>
      <c r="J30" s="181"/>
      <c r="K30" s="183"/>
      <c r="L30" s="180"/>
      <c r="M30" s="180"/>
      <c r="N30" s="181"/>
      <c r="O30" s="183"/>
      <c r="P30" s="180"/>
      <c r="Q30" s="180"/>
      <c r="R30" s="180"/>
      <c r="S30" s="180"/>
      <c r="T30" s="180"/>
      <c r="U30" s="180"/>
      <c r="V30" s="181"/>
      <c r="W30" s="183"/>
      <c r="X30" s="180"/>
      <c r="Y30" s="180"/>
      <c r="Z30" s="180"/>
      <c r="AA30" s="180"/>
      <c r="AB30" s="180"/>
      <c r="AC30" s="180"/>
      <c r="AD30" s="181"/>
      <c r="AE30" s="183"/>
      <c r="AF30" s="180"/>
      <c r="AG30" s="180"/>
      <c r="AH30" s="180"/>
      <c r="AI30" s="180"/>
      <c r="AJ30" s="180"/>
      <c r="AK30" s="180"/>
      <c r="AL30" s="166"/>
      <c r="AM30" s="167" t="str">
        <f aca="false">IF(B30="","",SUM(E30:AL30))</f>
        <v/>
      </c>
      <c r="AN30" s="168" t="str">
        <f aca="false">IF(B30="","",AM30/9)</f>
        <v/>
      </c>
      <c r="AO30" s="169" t="str">
        <f aca="false">IF(B30="","",IF(AM30=0,"-",RANK(AM30,$AM$15:$AM$64,0)))</f>
        <v/>
      </c>
      <c r="AP30" s="167" t="str">
        <f aca="false">IF(E30="","",IF(E30="-","-",IF(UPPER(E30)="AB","+",VLOOKUP(E30,'විෂය තොරතුරු'!$P$24:$Q$28,2))))</f>
        <v/>
      </c>
      <c r="AQ30" s="168" t="str">
        <f aca="false">IF(F30="","",IF(F30="-","-",IF(UPPER(F30)="AB","+",VLOOKUP(F30,'විෂය තොරතුරු'!$P$24:$Q$28,2))))</f>
        <v/>
      </c>
      <c r="AR30" s="168" t="str">
        <f aca="false">IF(G30="","",IF(G30="-","-",IF(UPPER(G30)="AB","+",VLOOKUP(G30,'විෂය තොරතුරු'!$P$24:$Q$28,2))))</f>
        <v/>
      </c>
      <c r="AS30" s="168" t="str">
        <f aca="false">IF(H30="","",IF(H30="-","-",IF(UPPER(H30)="AB","+",VLOOKUP(H30,'විෂය තොරතුරු'!$P$24:$Q$28,2))))</f>
        <v/>
      </c>
      <c r="AT30" s="168" t="str">
        <f aca="false">IF(I30="","",IF(I30="-","-",IF(UPPER(I30)="AB","+",VLOOKUP(I30,'විෂය තොරතුරු'!$P$24:$Q$28,2))))</f>
        <v/>
      </c>
      <c r="AU30" s="170" t="str">
        <f aca="false">IF(J30="","",IF(J30="-","-",IF(UPPER(J30)="AB","+",VLOOKUP(J30,'විෂය තොරතුරු'!$P$24:$Q$28,2))))</f>
        <v/>
      </c>
      <c r="AV30" s="171" t="str">
        <f aca="false">IF(K30="","",IF(K30="-","-",IF(UPPER(K30)="AB","+",VLOOKUP(K30,'විෂය තොරතුරු'!$P$24:$Q$28,2))))</f>
        <v/>
      </c>
      <c r="AW30" s="168" t="str">
        <f aca="false">IF(L30="","",IF(L30="-","-",IF(UPPER(L30)="AB","+",VLOOKUP(L30,'විෂය තොරතුරු'!$P$24:$Q$28,2))))</f>
        <v/>
      </c>
      <c r="AX30" s="168" t="str">
        <f aca="false">IF(M30="","",IF(M30="-","-",IF(UPPER(M30)="AB","+",VLOOKUP(M30,'විෂය තොරතුරු'!$P$24:$Q$28,2))))</f>
        <v/>
      </c>
      <c r="AY30" s="169" t="str">
        <f aca="false">IF(N30="","",IF(N30="-","-",IF(UPPER(N30)="AB","+",VLOOKUP(N30,'විෂය තොරතුරු'!$P$24:$Q$28,2))))</f>
        <v/>
      </c>
      <c r="AZ30" s="167" t="str">
        <f aca="false">IF(O30="","",IF(O30="-","-",IF(UPPER(O30)="AB","+",VLOOKUP(O30,'විෂය තොරතුරු'!$P$24:$Q$28,2))))</f>
        <v/>
      </c>
      <c r="BA30" s="168" t="str">
        <f aca="false">IF(P30="","",IF(P30="-","-",IF(UPPER(P30)="AB","+",VLOOKUP(P30,'විෂය තොරතුරු'!$P$24:$Q$28,2))))</f>
        <v/>
      </c>
      <c r="BB30" s="168" t="str">
        <f aca="false">IF(Q30="","",IF(Q30="-","-",IF(UPPER(Q30)="AB","+",VLOOKUP(Q30,'විෂය තොරතුරු'!$P$24:$Q$28,2))))</f>
        <v/>
      </c>
      <c r="BC30" s="168" t="str">
        <f aca="false">IF(R30="","",IF(R30="-","-",IF(UPPER(R30)="AB","+",VLOOKUP(R30,'විෂය තොරතුරු'!$P$24:$Q$28,2))))</f>
        <v/>
      </c>
      <c r="BD30" s="168" t="str">
        <f aca="false">IF(S30="","",IF(S30="-","-",IF(UPPER(S30)="AB","+",VLOOKUP(S30,'විෂය තොරතුරු'!$P$24:$Q$28,2))))</f>
        <v/>
      </c>
      <c r="BE30" s="168" t="str">
        <f aca="false">IF(T30="","",IF(T30="-","-",IF(UPPER(T30)="AB","+",VLOOKUP(T30,'විෂය තොරතුරු'!$P$24:$Q$28,2))))</f>
        <v/>
      </c>
      <c r="BF30" s="168" t="str">
        <f aca="false">IF(U30="","",IF(U30="-","-",IF(UPPER(U30)="AB","+",VLOOKUP(U30,'විෂය තොරතුරු'!$P$24:$Q$28,2))))</f>
        <v/>
      </c>
      <c r="BG30" s="170" t="str">
        <f aca="false">IF(V30="","",IF(V30="-","-",IF(UPPER(V30)="AB","+",VLOOKUP(V30,'විෂය තොරතුරු'!$P$24:$Q$28,2))))</f>
        <v/>
      </c>
      <c r="BH30" s="171" t="str">
        <f aca="false">IF(W30="","",IF(W30="-","-",IF(UPPER(W30)="AB","+",VLOOKUP(W30,'විෂය තොරතුරු'!$P$24:$Q$28,2))))</f>
        <v/>
      </c>
      <c r="BI30" s="168" t="str">
        <f aca="false">IF(X30="","",IF(X30="-","-",IF(UPPER(X30)="AB","+",VLOOKUP(X30,'විෂය තොරතුරු'!$P$24:$Q$28,2))))</f>
        <v/>
      </c>
      <c r="BJ30" s="168" t="str">
        <f aca="false">IF(Y30="","",IF(Y30="-","-",IF(UPPER(Y30)="AB","+",VLOOKUP(Y30,'විෂය තොරතුරු'!$P$24:$Q$28,2))))</f>
        <v/>
      </c>
      <c r="BK30" s="168" t="str">
        <f aca="false">IF(Z30="","",IF(Z30="-","-",IF(UPPER(Z30)="AB","+",VLOOKUP(Z30,'විෂය තොරතුරු'!$P$24:$Q$28,2))))</f>
        <v/>
      </c>
      <c r="BL30" s="168" t="str">
        <f aca="false">IF(AA30="","",IF(AA30="-","-",IF(UPPER(AA30)="AB","+",VLOOKUP(AA30,'විෂය තොරතුරු'!$P$24:$Q$28,2))))</f>
        <v/>
      </c>
      <c r="BM30" s="168" t="str">
        <f aca="false">IF(AB30="","",IF(AB30="-","-",IF(UPPER(AB30)="AB","+",VLOOKUP(AB30,'විෂය තොරතුරු'!$P$24:$Q$28,2))))</f>
        <v/>
      </c>
      <c r="BN30" s="168" t="str">
        <f aca="false">IF(AC30="","",IF(AC30="-","-",IF(UPPER(AC30)="AB","+",VLOOKUP(AC30,'විෂය තොරතුරු'!$P$24:$Q$28,2))))</f>
        <v/>
      </c>
      <c r="BO30" s="169" t="str">
        <f aca="false">IF(AD30="","",IF(AD30="-","-",IF(UPPER(AD30)="AB","+",VLOOKUP(AD30,'විෂය තොරතුරු'!$P$24:$Q$28,2))))</f>
        <v/>
      </c>
      <c r="BP30" s="171" t="str">
        <f aca="false">IF(AE30="","",IF(AE30="-","-",IF(UPPER(AE30)="AB","+",VLOOKUP(AE30,'විෂය තොරතුරු'!$P$24:$Q$28,2))))</f>
        <v/>
      </c>
      <c r="BQ30" s="168" t="str">
        <f aca="false">IF(AF30="","",IF(AF30="-","-",IF(UPPER(AF30)="AB","+",VLOOKUP(AF30,'විෂය තොරතුරු'!$P$24:$Q$28,2))))</f>
        <v/>
      </c>
      <c r="BR30" s="168" t="str">
        <f aca="false">IF(AG30="","",IF(AG30="-","-",IF(UPPER(AG30)="AB","+",VLOOKUP(AG30,'විෂය තොරතුරු'!$P$24:$Q$28,2))))</f>
        <v/>
      </c>
      <c r="BS30" s="168" t="str">
        <f aca="false">IF(AH30="","",IF(AH30="-","-",IF(UPPER(AH30)="AB","+",VLOOKUP(AH30,'විෂය තොරතුරු'!$P$24:$Q$28,2))))</f>
        <v/>
      </c>
      <c r="BT30" s="168" t="str">
        <f aca="false">IF(AI30="","",IF(AI30="-","-",IF(UPPER(AI30)="AB","+",VLOOKUP(AI30,'විෂය තොරතුරු'!$P$24:$Q$28,2))))</f>
        <v/>
      </c>
      <c r="BU30" s="168" t="str">
        <f aca="false">IF(AJ30="","",IF(AJ30="-","-",IF(UPPER(AJ30)="AB","+",VLOOKUP(AJ30,'විෂය තොරතුරු'!$P$24:$Q$28,2))))</f>
        <v/>
      </c>
      <c r="BV30" s="168" t="str">
        <f aca="false">IF(AK30="","",IF(AK30="-","-",IF(UPPER(AK30)="AB","+",VLOOKUP(AK30,'විෂය තොරතුරු'!$P$24:$Q$28,2))))</f>
        <v/>
      </c>
      <c r="BW30" s="169" t="str">
        <f aca="false">IF(AL30="","",IF(AL30="-","-",IF(UPPER(AL30)="AB","+",VLOOKUP(AL30,'විෂය තොරතුරු'!$P$24:$Q$28,2))))</f>
        <v/>
      </c>
      <c r="BX30" s="171" t="str">
        <f aca="false">IF($B30="","",COUNTIF($AP30:$BW30,"A"))</f>
        <v/>
      </c>
      <c r="BY30" s="168" t="str">
        <f aca="false">IF($B30="","",COUNTIF($AP30:$BW30,"B"))</f>
        <v/>
      </c>
      <c r="BZ30" s="168" t="str">
        <f aca="false">IF($B30="","",COUNTIF($AP30:$BW30,"C"))</f>
        <v/>
      </c>
      <c r="CA30" s="168" t="str">
        <f aca="false">IF($B30="","",COUNTIF($AP30:$BW30,"S"))</f>
        <v/>
      </c>
      <c r="CB30" s="169" t="str">
        <f aca="false">IF($B30="","",COUNTIF($AP30:$BW30,"W"))</f>
        <v/>
      </c>
      <c r="CC30" s="171" t="str">
        <f aca="false">IF(B30="","",SUM(BX30:CA30))</f>
        <v/>
      </c>
      <c r="CD30" s="169" t="str">
        <f aca="false">IF(B30="","",SUM(BX30:BZ30))</f>
        <v/>
      </c>
      <c r="CE30" s="172" t="str">
        <f aca="false">IF(B30="","",IF(AND(CC30&gt;=6,CD30&gt;=3,OR(E30&gt;=35,F30&gt;=35),L30&gt;=35),"6/3 සමත්",IF(AND(CC30&gt;=5,CD30&gt;=3,OR(E30&gt;=35,F30&gt;=35,L30&gt;=35)),"5/3 සමත්",IF(AND(CC30&gt;=4,CD30&gt;=1,OR(E30&gt;=20,F30&gt;=20,L30&gt;=20)),"සමත් කළ හැකි",IF(CB30=9,"W9","අසමත් ?")))))</f>
        <v/>
      </c>
      <c r="FK30" s="173" t="n">
        <v>16</v>
      </c>
      <c r="FL30" s="161" t="s">
        <v>60</v>
      </c>
      <c r="FM30" s="161"/>
      <c r="FN30" s="161" t="str">
        <f aca="false">IF(FM30="","-",(FM30/$M$95)*100)</f>
        <v>-</v>
      </c>
      <c r="FO30" s="165" t="n">
        <v>20</v>
      </c>
      <c r="FP30" s="165"/>
      <c r="FQ30" s="165" t="s">
        <v>18</v>
      </c>
      <c r="FR30" s="165" t="n">
        <v>51</v>
      </c>
      <c r="FS30" s="165"/>
      <c r="FT30" s="165"/>
      <c r="FU30" s="165" t="n">
        <v>9</v>
      </c>
      <c r="FV30" s="165" t="n">
        <v>10</v>
      </c>
      <c r="FW30" s="165" t="s">
        <v>18</v>
      </c>
      <c r="FX30" s="165" t="n">
        <v>17</v>
      </c>
      <c r="FY30" s="165" t="s">
        <v>18</v>
      </c>
      <c r="FZ30" s="165" t="s">
        <v>18</v>
      </c>
      <c r="GA30" s="165" t="n">
        <v>18</v>
      </c>
      <c r="GB30" s="165"/>
      <c r="GC30" s="165"/>
      <c r="GD30" s="165"/>
      <c r="GE30" s="165"/>
      <c r="GF30" s="165"/>
      <c r="GG30" s="165" t="n">
        <v>41</v>
      </c>
      <c r="GH30" s="165" t="s">
        <v>18</v>
      </c>
      <c r="GI30" s="165" t="s">
        <v>18</v>
      </c>
      <c r="GJ30" s="165"/>
      <c r="GK30" s="165"/>
      <c r="GL30" s="165" t="s">
        <v>18</v>
      </c>
      <c r="GM30" s="165"/>
      <c r="GN30" s="165"/>
      <c r="GO30" s="165" t="s">
        <v>18</v>
      </c>
      <c r="GP30" s="165" t="s">
        <v>18</v>
      </c>
      <c r="GQ30" s="165"/>
      <c r="GR30" s="165" t="s">
        <v>18</v>
      </c>
      <c r="GS30" s="165"/>
      <c r="GT30" s="165"/>
      <c r="GU30" s="165"/>
      <c r="GV30" s="174"/>
      <c r="GW30" s="167" t="n">
        <f aca="false">IF(FL30="","",SUM(FO30:GV30))</f>
        <v>166</v>
      </c>
      <c r="GX30" s="168" t="n">
        <f aca="false">IF(FL30="","",GW30/9)</f>
        <v>18.4444444444444</v>
      </c>
      <c r="GY30" s="169" t="n">
        <f aca="false">IF(FL30="","",IF(GW30=0,"-",RANK(GW30,$GW$15:$GW$64,0)))</f>
        <v>38</v>
      </c>
      <c r="GZ30" s="167" t="str">
        <f aca="false">IF(FO30="","",IF(FO30="-","-",IF(UPPER(FO30)="AB","+",VLOOKUP(FO30,'විෂය තොරතුරු'!$P$24:$Q$28,2))))</f>
        <v>W</v>
      </c>
      <c r="HA30" s="168" t="str">
        <f aca="false">IF(FP30="","",IF(FP30="-","-",IF(UPPER(FP30)="AB","+",VLOOKUP(FP30,'විෂය තොරතුරු'!$P$24:$Q$28,2))))</f>
        <v/>
      </c>
      <c r="HB30" s="168" t="str">
        <f aca="false">IF(FQ30="","",IF(FQ30="-","-",IF(UPPER(FQ30)="AB","+",VLOOKUP(FQ30,'විෂය තොරතුරු'!$P$24:$Q$28,2))))</f>
        <v>-</v>
      </c>
      <c r="HC30" s="168" t="str">
        <f aca="false">IF(FR30="","",IF(FR30="-","-",IF(UPPER(FR30)="AB","+",VLOOKUP(FR30,'විෂය තොරතුරු'!$P$24:$Q$28,2))))</f>
        <v>C</v>
      </c>
      <c r="HD30" s="168" t="str">
        <f aca="false">IF(FS30="","",IF(FS30="-","-",IF(UPPER(FS30)="AB","+",VLOOKUP(FS30,'විෂය තොරතුරු'!$P$24:$Q$28,2))))</f>
        <v/>
      </c>
      <c r="HE30" s="170" t="str">
        <f aca="false">IF(FT30="","",IF(FT30="-","-",IF(UPPER(FT30)="AB","+",VLOOKUP(FT30,'විෂය තොරතුරු'!$P$24:$Q$28,2))))</f>
        <v/>
      </c>
      <c r="HF30" s="171" t="str">
        <f aca="false">IF(FU30="","",IF(FU30="-","-",IF(UPPER(FU30)="AB","+",VLOOKUP(FU30,'විෂය තොරතුරු'!$P$24:$Q$28,2))))</f>
        <v>W</v>
      </c>
      <c r="HG30" s="168" t="str">
        <f aca="false">IF(FV30="","",IF(FV30="-","-",IF(UPPER(FV30)="AB","+",VLOOKUP(FV30,'විෂය තොරතුරු'!$P$24:$Q$28,2))))</f>
        <v>W</v>
      </c>
      <c r="HH30" s="168" t="str">
        <f aca="false">IF(FW30="","",IF(FW30="-","-",IF(UPPER(FW30)="AB","+",VLOOKUP(FW30,'විෂය තොරතුරු'!$P$24:$Q$28,2))))</f>
        <v>-</v>
      </c>
      <c r="HI30" s="169" t="str">
        <f aca="false">IF(FX30="","",IF(FX30="-","-",IF(UPPER(FX30)="AB","+",VLOOKUP(FX30,'විෂය තොරතුරු'!$P$24:$Q$28,2))))</f>
        <v>W</v>
      </c>
      <c r="HJ30" s="167" t="str">
        <f aca="false">IF(FY30="","",IF(FY30="-","-",IF(UPPER(FY30)="AB","+",VLOOKUP(FY30,'විෂය තොරතුරු'!$P$24:$Q$28,2))))</f>
        <v>-</v>
      </c>
      <c r="HK30" s="168" t="str">
        <f aca="false">IF(FZ30="","",IF(FZ30="-","-",IF(UPPER(FZ30)="AB","+",VLOOKUP(FZ30,'විෂය තොරතුරු'!$P$24:$Q$28,2))))</f>
        <v>-</v>
      </c>
      <c r="HL30" s="168" t="str">
        <f aca="false">IF(GA30="","",IF(GA30="-","-",IF(UPPER(GA30)="AB","+",VLOOKUP(GA30,'විෂය තොරතුරු'!$P$24:$Q$28,2))))</f>
        <v>W</v>
      </c>
      <c r="HM30" s="168" t="str">
        <f aca="false">IF(GB30="","",IF(GB30="-","-",IF(UPPER(GB30)="AB","+",VLOOKUP(GB30,'විෂය තොරතුරු'!$P$24:$Q$28,2))))</f>
        <v/>
      </c>
      <c r="HN30" s="168" t="str">
        <f aca="false">IF(GC30="","",IF(GC30="-","-",IF(UPPER(GC30)="AB","+",VLOOKUP(GC30,'විෂය තොරතුරු'!$P$24:$Q$28,2))))</f>
        <v/>
      </c>
      <c r="HO30" s="168" t="str">
        <f aca="false">IF(GD30="","",IF(GD30="-","-",IF(UPPER(GD30)="AB","+",VLOOKUP(GD30,'විෂය තොරතුරු'!$P$24:$Q$28,2))))</f>
        <v/>
      </c>
      <c r="HP30" s="168" t="str">
        <f aca="false">IF(GE30="","",IF(GE30="-","-",IF(UPPER(GE30)="AB","+",VLOOKUP(GE30,'විෂය තොරතුරු'!$P$24:$Q$28,2))))</f>
        <v/>
      </c>
      <c r="HQ30" s="170" t="str">
        <f aca="false">IF(GF30="","",IF(GF30="-","-",IF(UPPER(GF30)="AB","+",VLOOKUP(GF30,'විෂය තොරතුරු'!$P$24:$Q$28,2))))</f>
        <v/>
      </c>
      <c r="HR30" s="171" t="str">
        <f aca="false">IF(GG30="","",IF(GG30="-","-",IF(UPPER(GG30)="AB","+",VLOOKUP(GG30,'විෂය තොරතුරු'!$P$24:$Q$28,2))))</f>
        <v>S</v>
      </c>
      <c r="HS30" s="168" t="str">
        <f aca="false">IF(GH30="","",IF(GH30="-","-",IF(UPPER(GH30)="AB","+",VLOOKUP(GH30,'විෂය තොරතුරු'!$P$24:$Q$28,2))))</f>
        <v>-</v>
      </c>
      <c r="HT30" s="168" t="str">
        <f aca="false">IF(GI30="","",IF(GI30="-","-",IF(UPPER(GI30)="AB","+",VLOOKUP(GI30,'විෂය තොරතුරු'!$P$24:$Q$28,2))))</f>
        <v>-</v>
      </c>
      <c r="HU30" s="168" t="str">
        <f aca="false">IF(GJ30="","",IF(GJ30="-","-",IF(UPPER(GJ30)="AB","+",VLOOKUP(GJ30,'විෂය තොරතුරු'!$P$24:$Q$28,2))))</f>
        <v/>
      </c>
      <c r="HV30" s="168" t="str">
        <f aca="false">IF(GK30="","",IF(GK30="-","-",IF(UPPER(GK30)="AB","+",VLOOKUP(GK30,'විෂය තොරතුරු'!$P$24:$Q$28,2))))</f>
        <v/>
      </c>
      <c r="HW30" s="168" t="str">
        <f aca="false">IF(GL30="","",IF(GL30="-","-",IF(UPPER(GL30)="AB","+",VLOOKUP(GL30,'විෂය තොරතුරු'!$P$24:$Q$28,2))))</f>
        <v>-</v>
      </c>
      <c r="HX30" s="168" t="str">
        <f aca="false">IF(GM30="","",IF(GM30="-","-",IF(UPPER(GM30)="AB","+",VLOOKUP(GM30,'විෂය තොරතුරු'!$P$24:$Q$28,2))))</f>
        <v/>
      </c>
      <c r="HY30" s="169" t="str">
        <f aca="false">IF(GN30="","",IF(GN30="-","-",IF(UPPER(GN30)="AB","+",VLOOKUP(GN30,'විෂය තොරතුරු'!$P$24:$Q$28,2))))</f>
        <v/>
      </c>
      <c r="HZ30" s="171" t="str">
        <f aca="false">IF(GO30="","",IF(GO30="-","-",IF(UPPER(GO30)="AB","+",VLOOKUP(GO30,'විෂය තොරතුරු'!$P$24:$Q$28,2))))</f>
        <v>-</v>
      </c>
      <c r="IA30" s="168" t="str">
        <f aca="false">IF(GP30="","",IF(GP30="-","-",IF(UPPER(GP30)="AB","+",VLOOKUP(GP30,'විෂය තොරතුරු'!$P$24:$Q$28,2))))</f>
        <v>-</v>
      </c>
      <c r="IB30" s="168" t="str">
        <f aca="false">IF(GQ30="","",IF(GQ30="-","-",IF(UPPER(GQ30)="AB","+",VLOOKUP(GQ30,'විෂය තොරතුරු'!$P$24:$Q$28,2))))</f>
        <v/>
      </c>
      <c r="IC30" s="168" t="str">
        <f aca="false">IF(GR30="","",IF(GR30="-","-",IF(UPPER(GR30)="AB","+",VLOOKUP(GR30,'විෂය තොරතුරු'!$P$24:$Q$28,2))))</f>
        <v>-</v>
      </c>
      <c r="ID30" s="168" t="str">
        <f aca="false">IF(GS30="","",IF(GS30="-","-",IF(UPPER(GS30)="AB","+",VLOOKUP(GS30,'විෂය තොරතුරු'!$P$24:$Q$28,2))))</f>
        <v/>
      </c>
      <c r="IE30" s="168" t="str">
        <f aca="false">IF(GT30="","",IF(GT30="-","-",IF(UPPER(GT30)="AB","+",VLOOKUP(GT30,'විෂය තොරතුරු'!$P$24:$Q$28,2))))</f>
        <v/>
      </c>
      <c r="IF30" s="168" t="str">
        <f aca="false">IF(GU30="","",IF(GU30="-","-",IF(UPPER(GU30)="AB","+",VLOOKUP(GU30,'විෂය තොරතුරු'!$P$24:$Q$28,2))))</f>
        <v/>
      </c>
      <c r="IG30" s="169" t="str">
        <f aca="false">IF(GV30="","",IF(GV30="-","-",IF(UPPER(GV30)="AB","+",VLOOKUP(GV30,'විෂය තොරතුරු'!$P$24:$Q$28,2))))</f>
        <v/>
      </c>
      <c r="IH30" s="171" t="n">
        <f aca="false">IF($FL30="","",COUNTIF($GZ30:$IG30,"A"))</f>
        <v>0</v>
      </c>
      <c r="II30" s="171" t="n">
        <f aca="false">IF($FL30="","",COUNTIF($GZ30:$IG30,"B"))</f>
        <v>0</v>
      </c>
      <c r="IJ30" s="171" t="n">
        <f aca="false">IF($FL30="","",COUNTIF($GZ30:$IG30,"C"))</f>
        <v>1</v>
      </c>
      <c r="IK30" s="171" t="n">
        <f aca="false">IF($FL30="","",COUNTIF($GZ30:$IG30,"S"))</f>
        <v>1</v>
      </c>
      <c r="IL30" s="171" t="n">
        <f aca="false">IF($FL30="","",COUNTIF($GZ30:$IG30,"W"))</f>
        <v>5</v>
      </c>
      <c r="IM30" s="171" t="n">
        <f aca="false">IF(FL30="","",SUM(IH30:IK30))</f>
        <v>2</v>
      </c>
      <c r="IN30" s="169" t="n">
        <f aca="false">IF(FL30="","",SUM(IH30:IJ30))</f>
        <v>1</v>
      </c>
      <c r="IO30" s="172" t="str">
        <f aca="false">IF(FL30="","",IF(AND(IM30&gt;=6,IN30&gt;=3,OR(FO30&gt;=35,FP30&gt;=35),FV30&gt;=35),"6/3 සමත්",IF(AND(IM30&gt;=5,IN30&gt;=3,OR(FO30&gt;=35,FP30&gt;=35,FV30&gt;=35)),"5/3 සමත්",IF(AND(IM30&gt;=4,IN30&gt;=1,OR(FO30&gt;=20,FP30&gt;=20,FV30&gt;=20)),"සමත් කළ හැකි",IF(IL30=9,"W9","අසමත් ?")))))</f>
        <v>අසමත් ?</v>
      </c>
    </row>
    <row r="31" customFormat="false" ht="13.8" hidden="false" customHeight="false" outlineLevel="0" collapsed="false">
      <c r="A31" s="160" t="n">
        <v>17</v>
      </c>
      <c r="B31" s="161"/>
      <c r="C31" s="161"/>
      <c r="D31" s="162"/>
      <c r="E31" s="183"/>
      <c r="F31" s="181"/>
      <c r="G31" s="183"/>
      <c r="H31" s="180"/>
      <c r="I31" s="180"/>
      <c r="J31" s="181"/>
      <c r="K31" s="183"/>
      <c r="L31" s="180"/>
      <c r="M31" s="180"/>
      <c r="N31" s="181"/>
      <c r="O31" s="183"/>
      <c r="P31" s="180"/>
      <c r="Q31" s="180"/>
      <c r="R31" s="180"/>
      <c r="S31" s="180"/>
      <c r="T31" s="180"/>
      <c r="U31" s="180"/>
      <c r="V31" s="181"/>
      <c r="W31" s="183"/>
      <c r="X31" s="180"/>
      <c r="Y31" s="180"/>
      <c r="Z31" s="180"/>
      <c r="AA31" s="180"/>
      <c r="AB31" s="180"/>
      <c r="AC31" s="180"/>
      <c r="AD31" s="181"/>
      <c r="AE31" s="183"/>
      <c r="AF31" s="180"/>
      <c r="AG31" s="180"/>
      <c r="AH31" s="180"/>
      <c r="AI31" s="180"/>
      <c r="AJ31" s="180"/>
      <c r="AK31" s="180"/>
      <c r="AL31" s="166"/>
      <c r="AM31" s="167" t="str">
        <f aca="false">IF(B31="","",SUM(E31:AL31))</f>
        <v/>
      </c>
      <c r="AN31" s="168" t="str">
        <f aca="false">IF(B31="","",AM31/9)</f>
        <v/>
      </c>
      <c r="AO31" s="169" t="str">
        <f aca="false">IF(B31="","",IF(AM31=0,"-",RANK(AM31,$AM$15:$AM$64,0)))</f>
        <v/>
      </c>
      <c r="AP31" s="167" t="str">
        <f aca="false">IF(E31="","",IF(E31="-","-",IF(UPPER(E31)="AB","+",VLOOKUP(E31,'විෂය තොරතුරු'!$P$24:$Q$28,2))))</f>
        <v/>
      </c>
      <c r="AQ31" s="168" t="str">
        <f aca="false">IF(F31="","",IF(F31="-","-",IF(UPPER(F31)="AB","+",VLOOKUP(F31,'විෂය තොරතුරු'!$P$24:$Q$28,2))))</f>
        <v/>
      </c>
      <c r="AR31" s="168" t="str">
        <f aca="false">IF(G31="","",IF(G31="-","-",IF(UPPER(G31)="AB","+",VLOOKUP(G31,'විෂය තොරතුරු'!$P$24:$Q$28,2))))</f>
        <v/>
      </c>
      <c r="AS31" s="168" t="str">
        <f aca="false">IF(H31="","",IF(H31="-","-",IF(UPPER(H31)="AB","+",VLOOKUP(H31,'විෂය තොරතුරු'!$P$24:$Q$28,2))))</f>
        <v/>
      </c>
      <c r="AT31" s="168" t="str">
        <f aca="false">IF(I31="","",IF(I31="-","-",IF(UPPER(I31)="AB","+",VLOOKUP(I31,'විෂය තොරතුරු'!$P$24:$Q$28,2))))</f>
        <v/>
      </c>
      <c r="AU31" s="170" t="str">
        <f aca="false">IF(J31="","",IF(J31="-","-",IF(UPPER(J31)="AB","+",VLOOKUP(J31,'විෂය තොරතුරු'!$P$24:$Q$28,2))))</f>
        <v/>
      </c>
      <c r="AV31" s="171" t="str">
        <f aca="false">IF(K31="","",IF(K31="-","-",IF(UPPER(K31)="AB","+",VLOOKUP(K31,'විෂය තොරතුරු'!$P$24:$Q$28,2))))</f>
        <v/>
      </c>
      <c r="AW31" s="168" t="str">
        <f aca="false">IF(L31="","",IF(L31="-","-",IF(UPPER(L31)="AB","+",VLOOKUP(L31,'විෂය තොරතුරු'!$P$24:$Q$28,2))))</f>
        <v/>
      </c>
      <c r="AX31" s="168" t="str">
        <f aca="false">IF(M31="","",IF(M31="-","-",IF(UPPER(M31)="AB","+",VLOOKUP(M31,'විෂය තොරතුරු'!$P$24:$Q$28,2))))</f>
        <v/>
      </c>
      <c r="AY31" s="169" t="str">
        <f aca="false">IF(N31="","",IF(N31="-","-",IF(UPPER(N31)="AB","+",VLOOKUP(N31,'විෂය තොරතුරු'!$P$24:$Q$28,2))))</f>
        <v/>
      </c>
      <c r="AZ31" s="167" t="str">
        <f aca="false">IF(O31="","",IF(O31="-","-",IF(UPPER(O31)="AB","+",VLOOKUP(O31,'විෂය තොරතුරු'!$P$24:$Q$28,2))))</f>
        <v/>
      </c>
      <c r="BA31" s="168" t="str">
        <f aca="false">IF(P31="","",IF(P31="-","-",IF(UPPER(P31)="AB","+",VLOOKUP(P31,'විෂය තොරතුරු'!$P$24:$Q$28,2))))</f>
        <v/>
      </c>
      <c r="BB31" s="168" t="str">
        <f aca="false">IF(Q31="","",IF(Q31="-","-",IF(UPPER(Q31)="AB","+",VLOOKUP(Q31,'විෂය තොරතුරු'!$P$24:$Q$28,2))))</f>
        <v/>
      </c>
      <c r="BC31" s="168" t="str">
        <f aca="false">IF(R31="","",IF(R31="-","-",IF(UPPER(R31)="AB","+",VLOOKUP(R31,'විෂය තොරතුරු'!$P$24:$Q$28,2))))</f>
        <v/>
      </c>
      <c r="BD31" s="168" t="str">
        <f aca="false">IF(S31="","",IF(S31="-","-",IF(UPPER(S31)="AB","+",VLOOKUP(S31,'විෂය තොරතුරු'!$P$24:$Q$28,2))))</f>
        <v/>
      </c>
      <c r="BE31" s="168" t="str">
        <f aca="false">IF(T31="","",IF(T31="-","-",IF(UPPER(T31)="AB","+",VLOOKUP(T31,'විෂය තොරතුරු'!$P$24:$Q$28,2))))</f>
        <v/>
      </c>
      <c r="BF31" s="168" t="str">
        <f aca="false">IF(U31="","",IF(U31="-","-",IF(UPPER(U31)="AB","+",VLOOKUP(U31,'විෂය තොරතුරු'!$P$24:$Q$28,2))))</f>
        <v/>
      </c>
      <c r="BG31" s="170" t="str">
        <f aca="false">IF(V31="","",IF(V31="-","-",IF(UPPER(V31)="AB","+",VLOOKUP(V31,'විෂය තොරතුරු'!$P$24:$Q$28,2))))</f>
        <v/>
      </c>
      <c r="BH31" s="171" t="str">
        <f aca="false">IF(W31="","",IF(W31="-","-",IF(UPPER(W31)="AB","+",VLOOKUP(W31,'විෂය තොරතුරු'!$P$24:$Q$28,2))))</f>
        <v/>
      </c>
      <c r="BI31" s="168" t="str">
        <f aca="false">IF(X31="","",IF(X31="-","-",IF(UPPER(X31)="AB","+",VLOOKUP(X31,'විෂය තොරතුරු'!$P$24:$Q$28,2))))</f>
        <v/>
      </c>
      <c r="BJ31" s="168" t="str">
        <f aca="false">IF(Y31="","",IF(Y31="-","-",IF(UPPER(Y31)="AB","+",VLOOKUP(Y31,'විෂය තොරතුරු'!$P$24:$Q$28,2))))</f>
        <v/>
      </c>
      <c r="BK31" s="168" t="str">
        <f aca="false">IF(Z31="","",IF(Z31="-","-",IF(UPPER(Z31)="AB","+",VLOOKUP(Z31,'විෂය තොරතුරු'!$P$24:$Q$28,2))))</f>
        <v/>
      </c>
      <c r="BL31" s="168" t="str">
        <f aca="false">IF(AA31="","",IF(AA31="-","-",IF(UPPER(AA31)="AB","+",VLOOKUP(AA31,'විෂය තොරතුරු'!$P$24:$Q$28,2))))</f>
        <v/>
      </c>
      <c r="BM31" s="168" t="str">
        <f aca="false">IF(AB31="","",IF(AB31="-","-",IF(UPPER(AB31)="AB","+",VLOOKUP(AB31,'විෂය තොරතුරු'!$P$24:$Q$28,2))))</f>
        <v/>
      </c>
      <c r="BN31" s="168" t="str">
        <f aca="false">IF(AC31="","",IF(AC31="-","-",IF(UPPER(AC31)="AB","+",VLOOKUP(AC31,'විෂය තොරතුරු'!$P$24:$Q$28,2))))</f>
        <v/>
      </c>
      <c r="BO31" s="169" t="str">
        <f aca="false">IF(AD31="","",IF(AD31="-","-",IF(UPPER(AD31)="AB","+",VLOOKUP(AD31,'විෂය තොරතුරු'!$P$24:$Q$28,2))))</f>
        <v/>
      </c>
      <c r="BP31" s="171" t="str">
        <f aca="false">IF(AE31="","",IF(AE31="-","-",IF(UPPER(AE31)="AB","+",VLOOKUP(AE31,'විෂය තොරතුරු'!$P$24:$Q$28,2))))</f>
        <v/>
      </c>
      <c r="BQ31" s="168" t="str">
        <f aca="false">IF(AF31="","",IF(AF31="-","-",IF(UPPER(AF31)="AB","+",VLOOKUP(AF31,'විෂය තොරතුරු'!$P$24:$Q$28,2))))</f>
        <v/>
      </c>
      <c r="BR31" s="168" t="str">
        <f aca="false">IF(AG31="","",IF(AG31="-","-",IF(UPPER(AG31)="AB","+",VLOOKUP(AG31,'විෂය තොරතුරු'!$P$24:$Q$28,2))))</f>
        <v/>
      </c>
      <c r="BS31" s="168" t="str">
        <f aca="false">IF(AH31="","",IF(AH31="-","-",IF(UPPER(AH31)="AB","+",VLOOKUP(AH31,'විෂය තොරතුරු'!$P$24:$Q$28,2))))</f>
        <v/>
      </c>
      <c r="BT31" s="168" t="str">
        <f aca="false">IF(AI31="","",IF(AI31="-","-",IF(UPPER(AI31)="AB","+",VLOOKUP(AI31,'විෂය තොරතුරු'!$P$24:$Q$28,2))))</f>
        <v/>
      </c>
      <c r="BU31" s="168" t="str">
        <f aca="false">IF(AJ31="","",IF(AJ31="-","-",IF(UPPER(AJ31)="AB","+",VLOOKUP(AJ31,'විෂය තොරතුරු'!$P$24:$Q$28,2))))</f>
        <v/>
      </c>
      <c r="BV31" s="168" t="str">
        <f aca="false">IF(AK31="","",IF(AK31="-","-",IF(UPPER(AK31)="AB","+",VLOOKUP(AK31,'විෂය තොරතුරු'!$P$24:$Q$28,2))))</f>
        <v/>
      </c>
      <c r="BW31" s="169" t="str">
        <f aca="false">IF(AL31="","",IF(AL31="-","-",IF(UPPER(AL31)="AB","+",VLOOKUP(AL31,'විෂය තොරතුරු'!$P$24:$Q$28,2))))</f>
        <v/>
      </c>
      <c r="BX31" s="171" t="str">
        <f aca="false">IF($B31="","",COUNTIF($AP31:$BW31,"A"))</f>
        <v/>
      </c>
      <c r="BY31" s="168" t="str">
        <f aca="false">IF($B31="","",COUNTIF($AP31:$BW31,"B"))</f>
        <v/>
      </c>
      <c r="BZ31" s="168" t="str">
        <f aca="false">IF($B31="","",COUNTIF($AP31:$BW31,"C"))</f>
        <v/>
      </c>
      <c r="CA31" s="168" t="str">
        <f aca="false">IF($B31="","",COUNTIF($AP31:$BW31,"S"))</f>
        <v/>
      </c>
      <c r="CB31" s="169" t="str">
        <f aca="false">IF($B31="","",COUNTIF($AP31:$BW31,"W"))</f>
        <v/>
      </c>
      <c r="CC31" s="171" t="str">
        <f aca="false">IF(B31="","",SUM(BX31:CA31))</f>
        <v/>
      </c>
      <c r="CD31" s="169" t="str">
        <f aca="false">IF(B31="","",SUM(BX31:BZ31))</f>
        <v/>
      </c>
      <c r="CE31" s="172" t="str">
        <f aca="false">IF(B31="","",IF(AND(CC31&gt;=6,CD31&gt;=3,OR(E31&gt;=35,F31&gt;=35),L31&gt;=35),"6/3 සමත්",IF(AND(CC31&gt;=5,CD31&gt;=3,OR(E31&gt;=35,F31&gt;=35,L31&gt;=35)),"5/3 සමත්",IF(AND(CC31&gt;=4,CD31&gt;=1,OR(E31&gt;=20,F31&gt;=20,L31&gt;=20)),"සමත් කළ හැකි",IF(CB31=9,"W9","අසමත් ?")))))</f>
        <v/>
      </c>
      <c r="FK31" s="173" t="n">
        <v>17</v>
      </c>
      <c r="FL31" s="161" t="s">
        <v>61</v>
      </c>
      <c r="FM31" s="161"/>
      <c r="FN31" s="161" t="str">
        <f aca="false">IF(FM31="","-",(FM31/$M$95)*100)</f>
        <v>-</v>
      </c>
      <c r="FO31" s="165" t="n">
        <v>46</v>
      </c>
      <c r="FP31" s="165"/>
      <c r="FQ31" s="165" t="s">
        <v>18</v>
      </c>
      <c r="FR31" s="165" t="n">
        <v>60</v>
      </c>
      <c r="FS31" s="165"/>
      <c r="FT31" s="165"/>
      <c r="FU31" s="165" t="n">
        <v>13</v>
      </c>
      <c r="FV31" s="165" t="n">
        <v>32</v>
      </c>
      <c r="FW31" s="165" t="n">
        <v>29</v>
      </c>
      <c r="FX31" s="165" t="n">
        <v>26</v>
      </c>
      <c r="FY31" s="165" t="n">
        <v>60</v>
      </c>
      <c r="FZ31" s="165" t="s">
        <v>18</v>
      </c>
      <c r="GA31" s="165"/>
      <c r="GB31" s="165"/>
      <c r="GC31" s="165"/>
      <c r="GD31" s="165"/>
      <c r="GE31" s="165"/>
      <c r="GF31" s="165"/>
      <c r="GG31" s="165" t="s">
        <v>18</v>
      </c>
      <c r="GH31" s="165" t="n">
        <v>71</v>
      </c>
      <c r="GI31" s="165" t="s">
        <v>18</v>
      </c>
      <c r="GJ31" s="165"/>
      <c r="GK31" s="165"/>
      <c r="GL31" s="165" t="s">
        <v>18</v>
      </c>
      <c r="GM31" s="165"/>
      <c r="GN31" s="165"/>
      <c r="GO31" s="165" t="s">
        <v>18</v>
      </c>
      <c r="GP31" s="165" t="s">
        <v>18</v>
      </c>
      <c r="GQ31" s="165"/>
      <c r="GR31" s="165" t="n">
        <v>45</v>
      </c>
      <c r="GS31" s="165"/>
      <c r="GT31" s="165"/>
      <c r="GU31" s="165"/>
      <c r="GV31" s="174"/>
      <c r="GW31" s="167" t="n">
        <f aca="false">IF(FL31="","",SUM(FO31:GV31))</f>
        <v>382</v>
      </c>
      <c r="GX31" s="168" t="n">
        <f aca="false">IF(FL31="","",GW31/9)</f>
        <v>42.4444444444444</v>
      </c>
      <c r="GY31" s="169" t="n">
        <f aca="false">IF(FL31="","",IF(GW31=0,"-",RANK(GW31,$GW$15:$GW$64,0)))</f>
        <v>12</v>
      </c>
      <c r="GZ31" s="167" t="str">
        <f aca="false">IF(FO31="","",IF(FO31="-","-",IF(UPPER(FO31)="AB","+",VLOOKUP(FO31,'විෂය තොරතුරු'!$P$24:$Q$28,2))))</f>
        <v>S</v>
      </c>
      <c r="HA31" s="168" t="str">
        <f aca="false">IF(FP31="","",IF(FP31="-","-",IF(UPPER(FP31)="AB","+",VLOOKUP(FP31,'විෂය තොරතුරු'!$P$24:$Q$28,2))))</f>
        <v/>
      </c>
      <c r="HB31" s="168" t="str">
        <f aca="false">IF(FQ31="","",IF(FQ31="-","-",IF(UPPER(FQ31)="AB","+",VLOOKUP(FQ31,'විෂය තොරතුරු'!$P$24:$Q$28,2))))</f>
        <v>-</v>
      </c>
      <c r="HC31" s="168" t="str">
        <f aca="false">IF(FR31="","",IF(FR31="-","-",IF(UPPER(FR31)="AB","+",VLOOKUP(FR31,'විෂය තොරතුරු'!$P$24:$Q$28,2))))</f>
        <v>C</v>
      </c>
      <c r="HD31" s="168" t="str">
        <f aca="false">IF(FS31="","",IF(FS31="-","-",IF(UPPER(FS31)="AB","+",VLOOKUP(FS31,'විෂය තොරතුරු'!$P$24:$Q$28,2))))</f>
        <v/>
      </c>
      <c r="HE31" s="170" t="str">
        <f aca="false">IF(FT31="","",IF(FT31="-","-",IF(UPPER(FT31)="AB","+",VLOOKUP(FT31,'විෂය තොරතුරු'!$P$24:$Q$28,2))))</f>
        <v/>
      </c>
      <c r="HF31" s="171" t="str">
        <f aca="false">IF(FU31="","",IF(FU31="-","-",IF(UPPER(FU31)="AB","+",VLOOKUP(FU31,'විෂය තොරතුරු'!$P$24:$Q$28,2))))</f>
        <v>W</v>
      </c>
      <c r="HG31" s="168" t="str">
        <f aca="false">IF(FV31="","",IF(FV31="-","-",IF(UPPER(FV31)="AB","+",VLOOKUP(FV31,'විෂය තොරතුරු'!$P$24:$Q$28,2))))</f>
        <v>W</v>
      </c>
      <c r="HH31" s="168" t="str">
        <f aca="false">IF(FW31="","",IF(FW31="-","-",IF(UPPER(FW31)="AB","+",VLOOKUP(FW31,'විෂය තොරතුරු'!$P$24:$Q$28,2))))</f>
        <v>W</v>
      </c>
      <c r="HI31" s="169" t="str">
        <f aca="false">IF(FX31="","",IF(FX31="-","-",IF(UPPER(FX31)="AB","+",VLOOKUP(FX31,'විෂය තොරතුරු'!$P$24:$Q$28,2))))</f>
        <v>W</v>
      </c>
      <c r="HJ31" s="167" t="str">
        <f aca="false">IF(FY31="","",IF(FY31="-","-",IF(UPPER(FY31)="AB","+",VLOOKUP(FY31,'විෂය තොරතුරු'!$P$24:$Q$28,2))))</f>
        <v>C</v>
      </c>
      <c r="HK31" s="168" t="str">
        <f aca="false">IF(FZ31="","",IF(FZ31="-","-",IF(UPPER(FZ31)="AB","+",VLOOKUP(FZ31,'විෂය තොරතුරු'!$P$24:$Q$28,2))))</f>
        <v>-</v>
      </c>
      <c r="HL31" s="168" t="str">
        <f aca="false">IF(GA31="","",IF(GA31="-","-",IF(UPPER(GA31)="AB","+",VLOOKUP(GA31,'විෂය තොරතුරු'!$P$24:$Q$28,2))))</f>
        <v/>
      </c>
      <c r="HM31" s="168" t="str">
        <f aca="false">IF(GB31="","",IF(GB31="-","-",IF(UPPER(GB31)="AB","+",VLOOKUP(GB31,'විෂය තොරතුරු'!$P$24:$Q$28,2))))</f>
        <v/>
      </c>
      <c r="HN31" s="168" t="str">
        <f aca="false">IF(GC31="","",IF(GC31="-","-",IF(UPPER(GC31)="AB","+",VLOOKUP(GC31,'විෂය තොරතුරු'!$P$24:$Q$28,2))))</f>
        <v/>
      </c>
      <c r="HO31" s="168" t="str">
        <f aca="false">IF(GD31="","",IF(GD31="-","-",IF(UPPER(GD31)="AB","+",VLOOKUP(GD31,'විෂය තොරතුරු'!$P$24:$Q$28,2))))</f>
        <v/>
      </c>
      <c r="HP31" s="168" t="str">
        <f aca="false">IF(GE31="","",IF(GE31="-","-",IF(UPPER(GE31)="AB","+",VLOOKUP(GE31,'විෂය තොරතුරු'!$P$24:$Q$28,2))))</f>
        <v/>
      </c>
      <c r="HQ31" s="170" t="str">
        <f aca="false">IF(GF31="","",IF(GF31="-","-",IF(UPPER(GF31)="AB","+",VLOOKUP(GF31,'විෂය තොරතුරු'!$P$24:$Q$28,2))))</f>
        <v/>
      </c>
      <c r="HR31" s="171" t="str">
        <f aca="false">IF(GG31="","",IF(GG31="-","-",IF(UPPER(GG31)="AB","+",VLOOKUP(GG31,'විෂය තොරතුරු'!$P$24:$Q$28,2))))</f>
        <v>-</v>
      </c>
      <c r="HS31" s="168" t="str">
        <f aca="false">IF(GH31="","",IF(GH31="-","-",IF(UPPER(GH31)="AB","+",VLOOKUP(GH31,'විෂය තොරතුරු'!$P$24:$Q$28,2))))</f>
        <v>B</v>
      </c>
      <c r="HT31" s="168" t="str">
        <f aca="false">IF(GI31="","",IF(GI31="-","-",IF(UPPER(GI31)="AB","+",VLOOKUP(GI31,'විෂය තොරතුරු'!$P$24:$Q$28,2))))</f>
        <v>-</v>
      </c>
      <c r="HU31" s="168" t="str">
        <f aca="false">IF(GJ31="","",IF(GJ31="-","-",IF(UPPER(GJ31)="AB","+",VLOOKUP(GJ31,'විෂය තොරතුරු'!$P$24:$Q$28,2))))</f>
        <v/>
      </c>
      <c r="HV31" s="168" t="str">
        <f aca="false">IF(GK31="","",IF(GK31="-","-",IF(UPPER(GK31)="AB","+",VLOOKUP(GK31,'විෂය තොරතුරු'!$P$24:$Q$28,2))))</f>
        <v/>
      </c>
      <c r="HW31" s="168" t="str">
        <f aca="false">IF(GL31="","",IF(GL31="-","-",IF(UPPER(GL31)="AB","+",VLOOKUP(GL31,'විෂය තොරතුරු'!$P$24:$Q$28,2))))</f>
        <v>-</v>
      </c>
      <c r="HX31" s="168" t="str">
        <f aca="false">IF(GM31="","",IF(GM31="-","-",IF(UPPER(GM31)="AB","+",VLOOKUP(GM31,'විෂය තොරතුරු'!$P$24:$Q$28,2))))</f>
        <v/>
      </c>
      <c r="HY31" s="169" t="str">
        <f aca="false">IF(GN31="","",IF(GN31="-","-",IF(UPPER(GN31)="AB","+",VLOOKUP(GN31,'විෂය තොරතුරු'!$P$24:$Q$28,2))))</f>
        <v/>
      </c>
      <c r="HZ31" s="171" t="str">
        <f aca="false">IF(GO31="","",IF(GO31="-","-",IF(UPPER(GO31)="AB","+",VLOOKUP(GO31,'විෂය තොරතුරු'!$P$24:$Q$28,2))))</f>
        <v>-</v>
      </c>
      <c r="IA31" s="168" t="str">
        <f aca="false">IF(GP31="","",IF(GP31="-","-",IF(UPPER(GP31)="AB","+",VLOOKUP(GP31,'විෂය තොරතුරු'!$P$24:$Q$28,2))))</f>
        <v>-</v>
      </c>
      <c r="IB31" s="168" t="str">
        <f aca="false">IF(GQ31="","",IF(GQ31="-","-",IF(UPPER(GQ31)="AB","+",VLOOKUP(GQ31,'විෂය තොරතුරු'!$P$24:$Q$28,2))))</f>
        <v/>
      </c>
      <c r="IC31" s="168" t="str">
        <f aca="false">IF(GR31="","",IF(GR31="-","-",IF(UPPER(GR31)="AB","+",VLOOKUP(GR31,'විෂය තොරතුරු'!$P$24:$Q$28,2))))</f>
        <v>S</v>
      </c>
      <c r="ID31" s="168" t="str">
        <f aca="false">IF(GS31="","",IF(GS31="-","-",IF(UPPER(GS31)="AB","+",VLOOKUP(GS31,'විෂය තොරතුරු'!$P$24:$Q$28,2))))</f>
        <v/>
      </c>
      <c r="IE31" s="168" t="str">
        <f aca="false">IF(GT31="","",IF(GT31="-","-",IF(UPPER(GT31)="AB","+",VLOOKUP(GT31,'විෂය තොරතුරු'!$P$24:$Q$28,2))))</f>
        <v/>
      </c>
      <c r="IF31" s="168" t="str">
        <f aca="false">IF(GU31="","",IF(GU31="-","-",IF(UPPER(GU31)="AB","+",VLOOKUP(GU31,'විෂය තොරතුරු'!$P$24:$Q$28,2))))</f>
        <v/>
      </c>
      <c r="IG31" s="169" t="str">
        <f aca="false">IF(GV31="","",IF(GV31="-","-",IF(UPPER(GV31)="AB","+",VLOOKUP(GV31,'විෂය තොරතුරු'!$P$24:$Q$28,2))))</f>
        <v/>
      </c>
      <c r="IH31" s="171" t="n">
        <f aca="false">IF($FL31="","",COUNTIF($GZ31:$IG31,"A"))</f>
        <v>0</v>
      </c>
      <c r="II31" s="171" t="n">
        <f aca="false">IF($FL31="","",COUNTIF($GZ31:$IG31,"B"))</f>
        <v>1</v>
      </c>
      <c r="IJ31" s="171" t="n">
        <f aca="false">IF($FL31="","",COUNTIF($GZ31:$IG31,"C"))</f>
        <v>2</v>
      </c>
      <c r="IK31" s="171" t="n">
        <f aca="false">IF($FL31="","",COUNTIF($GZ31:$IG31,"S"))</f>
        <v>2</v>
      </c>
      <c r="IL31" s="171" t="n">
        <f aca="false">IF($FL31="","",COUNTIF($GZ31:$IG31,"W"))</f>
        <v>4</v>
      </c>
      <c r="IM31" s="171" t="n">
        <f aca="false">IF(FL31="","",SUM(IH31:IK31))</f>
        <v>5</v>
      </c>
      <c r="IN31" s="169" t="n">
        <f aca="false">IF(FL31="","",SUM(IH31:IJ31))</f>
        <v>3</v>
      </c>
      <c r="IO31" s="172" t="str">
        <f aca="false">IF(FL31="","",IF(AND(IM31&gt;=6,IN31&gt;=3,OR(FO31&gt;=35,FP31&gt;=35),FV31&gt;=35),"6/3 සමත්",IF(AND(IM31&gt;=5,IN31&gt;=3,OR(FO31&gt;=35,FP31&gt;=35,FV31&gt;=35)),"5/3 සමත්",IF(AND(IM31&gt;=4,IN31&gt;=1,OR(FO31&gt;=20,FP31&gt;=20,FV31&gt;=20)),"සමත් කළ හැකි",IF(IL31=9,"W9","අසමත් ?")))))</f>
        <v>5/3 සමත්</v>
      </c>
    </row>
    <row r="32" customFormat="false" ht="13.8" hidden="false" customHeight="false" outlineLevel="0" collapsed="false">
      <c r="A32" s="160" t="n">
        <v>18</v>
      </c>
      <c r="B32" s="161"/>
      <c r="C32" s="161"/>
      <c r="D32" s="162"/>
      <c r="E32" s="183"/>
      <c r="F32" s="181"/>
      <c r="G32" s="183"/>
      <c r="H32" s="180"/>
      <c r="I32" s="180"/>
      <c r="J32" s="181"/>
      <c r="K32" s="183"/>
      <c r="L32" s="180"/>
      <c r="M32" s="180"/>
      <c r="N32" s="181"/>
      <c r="O32" s="183"/>
      <c r="P32" s="180"/>
      <c r="Q32" s="180"/>
      <c r="R32" s="180"/>
      <c r="S32" s="180"/>
      <c r="T32" s="180"/>
      <c r="U32" s="180"/>
      <c r="V32" s="181"/>
      <c r="W32" s="183"/>
      <c r="X32" s="180"/>
      <c r="Y32" s="180"/>
      <c r="Z32" s="180"/>
      <c r="AA32" s="180"/>
      <c r="AB32" s="180"/>
      <c r="AC32" s="180"/>
      <c r="AD32" s="181"/>
      <c r="AE32" s="183"/>
      <c r="AF32" s="180"/>
      <c r="AG32" s="180"/>
      <c r="AH32" s="180"/>
      <c r="AI32" s="180"/>
      <c r="AJ32" s="180"/>
      <c r="AK32" s="180"/>
      <c r="AL32" s="166"/>
      <c r="AM32" s="167" t="str">
        <f aca="false">IF(B32="","",SUM(E32:AL32))</f>
        <v/>
      </c>
      <c r="AN32" s="168" t="str">
        <f aca="false">IF(B32="","",AM32/9)</f>
        <v/>
      </c>
      <c r="AO32" s="169" t="str">
        <f aca="false">IF(B32="","",IF(AM32=0,"-",RANK(AM32,$AM$15:$AM$64,0)))</f>
        <v/>
      </c>
      <c r="AP32" s="167" t="str">
        <f aca="false">IF(E32="","",IF(E32="-","-",IF(UPPER(E32)="AB","+",VLOOKUP(E32,'විෂය තොරතුරු'!$P$24:$Q$28,2))))</f>
        <v/>
      </c>
      <c r="AQ32" s="168" t="str">
        <f aca="false">IF(F32="","",IF(F32="-","-",IF(UPPER(F32)="AB","+",VLOOKUP(F32,'විෂය තොරතුරු'!$P$24:$Q$28,2))))</f>
        <v/>
      </c>
      <c r="AR32" s="168" t="str">
        <f aca="false">IF(G32="","",IF(G32="-","-",IF(UPPER(G32)="AB","+",VLOOKUP(G32,'විෂය තොරතුරු'!$P$24:$Q$28,2))))</f>
        <v/>
      </c>
      <c r="AS32" s="168" t="str">
        <f aca="false">IF(H32="","",IF(H32="-","-",IF(UPPER(H32)="AB","+",VLOOKUP(H32,'විෂය තොරතුරු'!$P$24:$Q$28,2))))</f>
        <v/>
      </c>
      <c r="AT32" s="168" t="str">
        <f aca="false">IF(I32="","",IF(I32="-","-",IF(UPPER(I32)="AB","+",VLOOKUP(I32,'විෂය තොරතුරු'!$P$24:$Q$28,2))))</f>
        <v/>
      </c>
      <c r="AU32" s="170" t="str">
        <f aca="false">IF(J32="","",IF(J32="-","-",IF(UPPER(J32)="AB","+",VLOOKUP(J32,'විෂය තොරතුරු'!$P$24:$Q$28,2))))</f>
        <v/>
      </c>
      <c r="AV32" s="171" t="str">
        <f aca="false">IF(K32="","",IF(K32="-","-",IF(UPPER(K32)="AB","+",VLOOKUP(K32,'විෂය තොරතුරු'!$P$24:$Q$28,2))))</f>
        <v/>
      </c>
      <c r="AW32" s="168" t="str">
        <f aca="false">IF(L32="","",IF(L32="-","-",IF(UPPER(L32)="AB","+",VLOOKUP(L32,'විෂය තොරතුරු'!$P$24:$Q$28,2))))</f>
        <v/>
      </c>
      <c r="AX32" s="168" t="str">
        <f aca="false">IF(M32="","",IF(M32="-","-",IF(UPPER(M32)="AB","+",VLOOKUP(M32,'විෂය තොරතුරු'!$P$24:$Q$28,2))))</f>
        <v/>
      </c>
      <c r="AY32" s="169" t="str">
        <f aca="false">IF(N32="","",IF(N32="-","-",IF(UPPER(N32)="AB","+",VLOOKUP(N32,'විෂය තොරතුරු'!$P$24:$Q$28,2))))</f>
        <v/>
      </c>
      <c r="AZ32" s="167" t="str">
        <f aca="false">IF(O32="","",IF(O32="-","-",IF(UPPER(O32)="AB","+",VLOOKUP(O32,'විෂය තොරතුරු'!$P$24:$Q$28,2))))</f>
        <v/>
      </c>
      <c r="BA32" s="168" t="str">
        <f aca="false">IF(P32="","",IF(P32="-","-",IF(UPPER(P32)="AB","+",VLOOKUP(P32,'විෂය තොරතුරු'!$P$24:$Q$28,2))))</f>
        <v/>
      </c>
      <c r="BB32" s="168" t="str">
        <f aca="false">IF(Q32="","",IF(Q32="-","-",IF(UPPER(Q32)="AB","+",VLOOKUP(Q32,'විෂය තොරතුරු'!$P$24:$Q$28,2))))</f>
        <v/>
      </c>
      <c r="BC32" s="168" t="str">
        <f aca="false">IF(R32="","",IF(R32="-","-",IF(UPPER(R32)="AB","+",VLOOKUP(R32,'විෂය තොරතුරු'!$P$24:$Q$28,2))))</f>
        <v/>
      </c>
      <c r="BD32" s="168" t="str">
        <f aca="false">IF(S32="","",IF(S32="-","-",IF(UPPER(S32)="AB","+",VLOOKUP(S32,'විෂය තොරතුරු'!$P$24:$Q$28,2))))</f>
        <v/>
      </c>
      <c r="BE32" s="168" t="str">
        <f aca="false">IF(T32="","",IF(T32="-","-",IF(UPPER(T32)="AB","+",VLOOKUP(T32,'විෂය තොරතුරු'!$P$24:$Q$28,2))))</f>
        <v/>
      </c>
      <c r="BF32" s="168" t="str">
        <f aca="false">IF(U32="","",IF(U32="-","-",IF(UPPER(U32)="AB","+",VLOOKUP(U32,'විෂය තොරතුරු'!$P$24:$Q$28,2))))</f>
        <v/>
      </c>
      <c r="BG32" s="170" t="str">
        <f aca="false">IF(V32="","",IF(V32="-","-",IF(UPPER(V32)="AB","+",VLOOKUP(V32,'විෂය තොරතුරු'!$P$24:$Q$28,2))))</f>
        <v/>
      </c>
      <c r="BH32" s="171" t="str">
        <f aca="false">IF(W32="","",IF(W32="-","-",IF(UPPER(W32)="AB","+",VLOOKUP(W32,'විෂය තොරතුරු'!$P$24:$Q$28,2))))</f>
        <v/>
      </c>
      <c r="BI32" s="168" t="str">
        <f aca="false">IF(X32="","",IF(X32="-","-",IF(UPPER(X32)="AB","+",VLOOKUP(X32,'විෂය තොරතුරු'!$P$24:$Q$28,2))))</f>
        <v/>
      </c>
      <c r="BJ32" s="168" t="str">
        <f aca="false">IF(Y32="","",IF(Y32="-","-",IF(UPPER(Y32)="AB","+",VLOOKUP(Y32,'විෂය තොරතුරු'!$P$24:$Q$28,2))))</f>
        <v/>
      </c>
      <c r="BK32" s="168" t="str">
        <f aca="false">IF(Z32="","",IF(Z32="-","-",IF(UPPER(Z32)="AB","+",VLOOKUP(Z32,'විෂය තොරතුරු'!$P$24:$Q$28,2))))</f>
        <v/>
      </c>
      <c r="BL32" s="168" t="str">
        <f aca="false">IF(AA32="","",IF(AA32="-","-",IF(UPPER(AA32)="AB","+",VLOOKUP(AA32,'විෂය තොරතුරු'!$P$24:$Q$28,2))))</f>
        <v/>
      </c>
      <c r="BM32" s="168" t="str">
        <f aca="false">IF(AB32="","",IF(AB32="-","-",IF(UPPER(AB32)="AB","+",VLOOKUP(AB32,'විෂය තොරතුරු'!$P$24:$Q$28,2))))</f>
        <v/>
      </c>
      <c r="BN32" s="168" t="str">
        <f aca="false">IF(AC32="","",IF(AC32="-","-",IF(UPPER(AC32)="AB","+",VLOOKUP(AC32,'විෂය තොරතුරු'!$P$24:$Q$28,2))))</f>
        <v/>
      </c>
      <c r="BO32" s="169" t="str">
        <f aca="false">IF(AD32="","",IF(AD32="-","-",IF(UPPER(AD32)="AB","+",VLOOKUP(AD32,'විෂය තොරතුරු'!$P$24:$Q$28,2))))</f>
        <v/>
      </c>
      <c r="BP32" s="171" t="str">
        <f aca="false">IF(AE32="","",IF(AE32="-","-",IF(UPPER(AE32)="AB","+",VLOOKUP(AE32,'විෂය තොරතුරු'!$P$24:$Q$28,2))))</f>
        <v/>
      </c>
      <c r="BQ32" s="168" t="str">
        <f aca="false">IF(AF32="","",IF(AF32="-","-",IF(UPPER(AF32)="AB","+",VLOOKUP(AF32,'විෂය තොරතුරු'!$P$24:$Q$28,2))))</f>
        <v/>
      </c>
      <c r="BR32" s="168" t="str">
        <f aca="false">IF(AG32="","",IF(AG32="-","-",IF(UPPER(AG32)="AB","+",VLOOKUP(AG32,'විෂය තොරතුරු'!$P$24:$Q$28,2))))</f>
        <v/>
      </c>
      <c r="BS32" s="168" t="str">
        <f aca="false">IF(AH32="","",IF(AH32="-","-",IF(UPPER(AH32)="AB","+",VLOOKUP(AH32,'විෂය තොරතුරු'!$P$24:$Q$28,2))))</f>
        <v/>
      </c>
      <c r="BT32" s="168" t="str">
        <f aca="false">IF(AI32="","",IF(AI32="-","-",IF(UPPER(AI32)="AB","+",VLOOKUP(AI32,'විෂය තොරතුරු'!$P$24:$Q$28,2))))</f>
        <v/>
      </c>
      <c r="BU32" s="168" t="str">
        <f aca="false">IF(AJ32="","",IF(AJ32="-","-",IF(UPPER(AJ32)="AB","+",VLOOKUP(AJ32,'විෂය තොරතුරු'!$P$24:$Q$28,2))))</f>
        <v/>
      </c>
      <c r="BV32" s="168" t="str">
        <f aca="false">IF(AK32="","",IF(AK32="-","-",IF(UPPER(AK32)="AB","+",VLOOKUP(AK32,'විෂය තොරතුරු'!$P$24:$Q$28,2))))</f>
        <v/>
      </c>
      <c r="BW32" s="169" t="str">
        <f aca="false">IF(AL32="","",IF(AL32="-","-",IF(UPPER(AL32)="AB","+",VLOOKUP(AL32,'විෂය තොරතුරු'!$P$24:$Q$28,2))))</f>
        <v/>
      </c>
      <c r="BX32" s="171" t="str">
        <f aca="false">IF($B32="","",COUNTIF($AP32:$BW32,"A"))</f>
        <v/>
      </c>
      <c r="BY32" s="168" t="str">
        <f aca="false">IF($B32="","",COUNTIF($AP32:$BW32,"B"))</f>
        <v/>
      </c>
      <c r="BZ32" s="168" t="str">
        <f aca="false">IF($B32="","",COUNTIF($AP32:$BW32,"C"))</f>
        <v/>
      </c>
      <c r="CA32" s="168" t="str">
        <f aca="false">IF($B32="","",COUNTIF($AP32:$BW32,"S"))</f>
        <v/>
      </c>
      <c r="CB32" s="169" t="str">
        <f aca="false">IF($B32="","",COUNTIF($AP32:$BW32,"W"))</f>
        <v/>
      </c>
      <c r="CC32" s="171" t="str">
        <f aca="false">IF(B32="","",SUM(BX32:CA32))</f>
        <v/>
      </c>
      <c r="CD32" s="169" t="str">
        <f aca="false">IF(B32="","",SUM(BX32:BZ32))</f>
        <v/>
      </c>
      <c r="CE32" s="172" t="str">
        <f aca="false">IF(B32="","",IF(AND(CC32&gt;=6,CD32&gt;=3,OR(E32&gt;=35,F32&gt;=35),L32&gt;=35),"6/3 සමත්",IF(AND(CC32&gt;=5,CD32&gt;=3,OR(E32&gt;=35,F32&gt;=35,L32&gt;=35)),"5/3 සමත්",IF(AND(CC32&gt;=4,CD32&gt;=1,OR(E32&gt;=20,F32&gt;=20,L32&gt;=20)),"සමත් කළ හැකි",IF(CB32=9,"W9","අසමත් ?")))))</f>
        <v/>
      </c>
      <c r="FK32" s="173" t="n">
        <v>18</v>
      </c>
      <c r="FL32" s="161" t="s">
        <v>62</v>
      </c>
      <c r="FM32" s="161"/>
      <c r="FN32" s="161" t="str">
        <f aca="false">IF(FM32="","-",(FM32/$M$95)*100)</f>
        <v>-</v>
      </c>
      <c r="FO32" s="165" t="n">
        <v>23</v>
      </c>
      <c r="FP32" s="165"/>
      <c r="FQ32" s="165" t="n">
        <v>27</v>
      </c>
      <c r="FR32" s="165" t="s">
        <v>18</v>
      </c>
      <c r="FS32" s="165"/>
      <c r="FT32" s="165"/>
      <c r="FU32" s="165" t="n">
        <v>11</v>
      </c>
      <c r="FV32" s="165" t="n">
        <v>13</v>
      </c>
      <c r="FW32" s="165" t="n">
        <v>13</v>
      </c>
      <c r="FX32" s="165" t="n">
        <v>17</v>
      </c>
      <c r="FY32" s="165" t="s">
        <v>18</v>
      </c>
      <c r="FZ32" s="165" t="s">
        <v>18</v>
      </c>
      <c r="GA32" s="165" t="n">
        <v>17</v>
      </c>
      <c r="GB32" s="165"/>
      <c r="GC32" s="165"/>
      <c r="GD32" s="165"/>
      <c r="GE32" s="165"/>
      <c r="GF32" s="165"/>
      <c r="GG32" s="165" t="s">
        <v>18</v>
      </c>
      <c r="GH32" s="165" t="n">
        <v>50</v>
      </c>
      <c r="GI32" s="165" t="s">
        <v>18</v>
      </c>
      <c r="GJ32" s="165"/>
      <c r="GK32" s="165"/>
      <c r="GL32" s="165" t="n">
        <v>22</v>
      </c>
      <c r="GM32" s="165"/>
      <c r="GN32" s="165"/>
      <c r="GO32" s="165" t="s">
        <v>18</v>
      </c>
      <c r="GP32" s="165" t="s">
        <v>18</v>
      </c>
      <c r="GQ32" s="165"/>
      <c r="GR32" s="165" t="s">
        <v>18</v>
      </c>
      <c r="GS32" s="165"/>
      <c r="GT32" s="165"/>
      <c r="GU32" s="165"/>
      <c r="GV32" s="174"/>
      <c r="GW32" s="167" t="n">
        <f aca="false">IF(FL32="","",SUM(FO32:GV32))</f>
        <v>193</v>
      </c>
      <c r="GX32" s="168" t="n">
        <f aca="false">IF(FL32="","",GW32/9)</f>
        <v>21.4444444444444</v>
      </c>
      <c r="GY32" s="169" t="n">
        <f aca="false">IF(FL32="","",IF(GW32=0,"-",RANK(GW32,$GW$15:$GW$64,0)))</f>
        <v>31</v>
      </c>
      <c r="GZ32" s="167" t="str">
        <f aca="false">IF(FO32="","",IF(FO32="-","-",IF(UPPER(FO32)="AB","+",VLOOKUP(FO32,'විෂය තොරතුරු'!$P$24:$Q$28,2))))</f>
        <v>W</v>
      </c>
      <c r="HA32" s="168" t="str">
        <f aca="false">IF(FP32="","",IF(FP32="-","-",IF(UPPER(FP32)="AB","+",VLOOKUP(FP32,'විෂය තොරතුරු'!$P$24:$Q$28,2))))</f>
        <v/>
      </c>
      <c r="HB32" s="168" t="str">
        <f aca="false">IF(FQ32="","",IF(FQ32="-","-",IF(UPPER(FQ32)="AB","+",VLOOKUP(FQ32,'විෂය තොරතුරු'!$P$24:$Q$28,2))))</f>
        <v>W</v>
      </c>
      <c r="HC32" s="168" t="str">
        <f aca="false">IF(FR32="","",IF(FR32="-","-",IF(UPPER(FR32)="AB","+",VLOOKUP(FR32,'විෂය තොරතුරු'!$P$24:$Q$28,2))))</f>
        <v>-</v>
      </c>
      <c r="HD32" s="168" t="str">
        <f aca="false">IF(FS32="","",IF(FS32="-","-",IF(UPPER(FS32)="AB","+",VLOOKUP(FS32,'විෂය තොරතුරු'!$P$24:$Q$28,2))))</f>
        <v/>
      </c>
      <c r="HE32" s="170" t="str">
        <f aca="false">IF(FT32="","",IF(FT32="-","-",IF(UPPER(FT32)="AB","+",VLOOKUP(FT32,'විෂය තොරතුරු'!$P$24:$Q$28,2))))</f>
        <v/>
      </c>
      <c r="HF32" s="171" t="str">
        <f aca="false">IF(FU32="","",IF(FU32="-","-",IF(UPPER(FU32)="AB","+",VLOOKUP(FU32,'විෂය තොරතුරු'!$P$24:$Q$28,2))))</f>
        <v>W</v>
      </c>
      <c r="HG32" s="168" t="str">
        <f aca="false">IF(FV32="","",IF(FV32="-","-",IF(UPPER(FV32)="AB","+",VLOOKUP(FV32,'විෂය තොරතුරු'!$P$24:$Q$28,2))))</f>
        <v>W</v>
      </c>
      <c r="HH32" s="168" t="str">
        <f aca="false">IF(FW32="","",IF(FW32="-","-",IF(UPPER(FW32)="AB","+",VLOOKUP(FW32,'විෂය තොරතුරු'!$P$24:$Q$28,2))))</f>
        <v>W</v>
      </c>
      <c r="HI32" s="169" t="str">
        <f aca="false">IF(FX32="","",IF(FX32="-","-",IF(UPPER(FX32)="AB","+",VLOOKUP(FX32,'විෂය තොරතුරු'!$P$24:$Q$28,2))))</f>
        <v>W</v>
      </c>
      <c r="HJ32" s="167" t="str">
        <f aca="false">IF(FY32="","",IF(FY32="-","-",IF(UPPER(FY32)="AB","+",VLOOKUP(FY32,'විෂය තොරතුරු'!$P$24:$Q$28,2))))</f>
        <v>-</v>
      </c>
      <c r="HK32" s="168" t="str">
        <f aca="false">IF(FZ32="","",IF(FZ32="-","-",IF(UPPER(FZ32)="AB","+",VLOOKUP(FZ32,'විෂය තොරතුරු'!$P$24:$Q$28,2))))</f>
        <v>-</v>
      </c>
      <c r="HL32" s="168" t="str">
        <f aca="false">IF(GA32="","",IF(GA32="-","-",IF(UPPER(GA32)="AB","+",VLOOKUP(GA32,'විෂය තොරතුරු'!$P$24:$Q$28,2))))</f>
        <v>W</v>
      </c>
      <c r="HM32" s="168" t="str">
        <f aca="false">IF(GB32="","",IF(GB32="-","-",IF(UPPER(GB32)="AB","+",VLOOKUP(GB32,'විෂය තොරතුරු'!$P$24:$Q$28,2))))</f>
        <v/>
      </c>
      <c r="HN32" s="168" t="str">
        <f aca="false">IF(GC32="","",IF(GC32="-","-",IF(UPPER(GC32)="AB","+",VLOOKUP(GC32,'විෂය තොරතුරු'!$P$24:$Q$28,2))))</f>
        <v/>
      </c>
      <c r="HO32" s="168" t="str">
        <f aca="false">IF(GD32="","",IF(GD32="-","-",IF(UPPER(GD32)="AB","+",VLOOKUP(GD32,'විෂය තොරතුරු'!$P$24:$Q$28,2))))</f>
        <v/>
      </c>
      <c r="HP32" s="168" t="str">
        <f aca="false">IF(GE32="","",IF(GE32="-","-",IF(UPPER(GE32)="AB","+",VLOOKUP(GE32,'විෂය තොරතුරු'!$P$24:$Q$28,2))))</f>
        <v/>
      </c>
      <c r="HQ32" s="170" t="str">
        <f aca="false">IF(GF32="","",IF(GF32="-","-",IF(UPPER(GF32)="AB","+",VLOOKUP(GF32,'විෂය තොරතුරු'!$P$24:$Q$28,2))))</f>
        <v/>
      </c>
      <c r="HR32" s="171" t="str">
        <f aca="false">IF(GG32="","",IF(GG32="-","-",IF(UPPER(GG32)="AB","+",VLOOKUP(GG32,'විෂය තොරතුරු'!$P$24:$Q$28,2))))</f>
        <v>-</v>
      </c>
      <c r="HS32" s="168" t="str">
        <f aca="false">IF(GH32="","",IF(GH32="-","-",IF(UPPER(GH32)="AB","+",VLOOKUP(GH32,'විෂය තොරතුරු'!$P$24:$Q$28,2))))</f>
        <v>C</v>
      </c>
      <c r="HT32" s="168" t="str">
        <f aca="false">IF(GI32="","",IF(GI32="-","-",IF(UPPER(GI32)="AB","+",VLOOKUP(GI32,'විෂය තොරතුරු'!$P$24:$Q$28,2))))</f>
        <v>-</v>
      </c>
      <c r="HU32" s="168" t="str">
        <f aca="false">IF(GJ32="","",IF(GJ32="-","-",IF(UPPER(GJ32)="AB","+",VLOOKUP(GJ32,'විෂය තොරතුරු'!$P$24:$Q$28,2))))</f>
        <v/>
      </c>
      <c r="HV32" s="168" t="str">
        <f aca="false">IF(GK32="","",IF(GK32="-","-",IF(UPPER(GK32)="AB","+",VLOOKUP(GK32,'විෂය තොරතුරු'!$P$24:$Q$28,2))))</f>
        <v/>
      </c>
      <c r="HW32" s="168" t="str">
        <f aca="false">IF(GL32="","",IF(GL32="-","-",IF(UPPER(GL32)="AB","+",VLOOKUP(GL32,'විෂය තොරතුරු'!$P$24:$Q$28,2))))</f>
        <v>W</v>
      </c>
      <c r="HX32" s="168" t="str">
        <f aca="false">IF(GM32="","",IF(GM32="-","-",IF(UPPER(GM32)="AB","+",VLOOKUP(GM32,'විෂය තොරතුරු'!$P$24:$Q$28,2))))</f>
        <v/>
      </c>
      <c r="HY32" s="169" t="str">
        <f aca="false">IF(GN32="","",IF(GN32="-","-",IF(UPPER(GN32)="AB","+",VLOOKUP(GN32,'විෂය තොරතුරු'!$P$24:$Q$28,2))))</f>
        <v/>
      </c>
      <c r="HZ32" s="171" t="str">
        <f aca="false">IF(GO32="","",IF(GO32="-","-",IF(UPPER(GO32)="AB","+",VLOOKUP(GO32,'විෂය තොරතුරු'!$P$24:$Q$28,2))))</f>
        <v>-</v>
      </c>
      <c r="IA32" s="168" t="str">
        <f aca="false">IF(GP32="","",IF(GP32="-","-",IF(UPPER(GP32)="AB","+",VLOOKUP(GP32,'විෂය තොරතුරු'!$P$24:$Q$28,2))))</f>
        <v>-</v>
      </c>
      <c r="IB32" s="168" t="str">
        <f aca="false">IF(GQ32="","",IF(GQ32="-","-",IF(UPPER(GQ32)="AB","+",VLOOKUP(GQ32,'විෂය තොරතුරු'!$P$24:$Q$28,2))))</f>
        <v/>
      </c>
      <c r="IC32" s="168" t="str">
        <f aca="false">IF(GR32="","",IF(GR32="-","-",IF(UPPER(GR32)="AB","+",VLOOKUP(GR32,'විෂය තොරතුරු'!$P$24:$Q$28,2))))</f>
        <v>-</v>
      </c>
      <c r="ID32" s="168" t="str">
        <f aca="false">IF(GS32="","",IF(GS32="-","-",IF(UPPER(GS32)="AB","+",VLOOKUP(GS32,'විෂය තොරතුරු'!$P$24:$Q$28,2))))</f>
        <v/>
      </c>
      <c r="IE32" s="168" t="str">
        <f aca="false">IF(GT32="","",IF(GT32="-","-",IF(UPPER(GT32)="AB","+",VLOOKUP(GT32,'විෂය තොරතුරු'!$P$24:$Q$28,2))))</f>
        <v/>
      </c>
      <c r="IF32" s="168" t="str">
        <f aca="false">IF(GU32="","",IF(GU32="-","-",IF(UPPER(GU32)="AB","+",VLOOKUP(GU32,'විෂය තොරතුරු'!$P$24:$Q$28,2))))</f>
        <v/>
      </c>
      <c r="IG32" s="169" t="str">
        <f aca="false">IF(GV32="","",IF(GV32="-","-",IF(UPPER(GV32)="AB","+",VLOOKUP(GV32,'විෂය තොරතුරු'!$P$24:$Q$28,2))))</f>
        <v/>
      </c>
      <c r="IH32" s="171" t="n">
        <f aca="false">IF($FL32="","",COUNTIF($GZ32:$IG32,"A"))</f>
        <v>0</v>
      </c>
      <c r="II32" s="171" t="n">
        <f aca="false">IF($FL32="","",COUNTIF($GZ32:$IG32,"B"))</f>
        <v>0</v>
      </c>
      <c r="IJ32" s="171" t="n">
        <f aca="false">IF($FL32="","",COUNTIF($GZ32:$IG32,"C"))</f>
        <v>1</v>
      </c>
      <c r="IK32" s="171" t="n">
        <f aca="false">IF($FL32="","",COUNTIF($GZ32:$IG32,"S"))</f>
        <v>0</v>
      </c>
      <c r="IL32" s="171" t="n">
        <f aca="false">IF($FL32="","",COUNTIF($GZ32:$IG32,"W"))</f>
        <v>8</v>
      </c>
      <c r="IM32" s="171" t="n">
        <f aca="false">IF(FL32="","",SUM(IH32:IK32))</f>
        <v>1</v>
      </c>
      <c r="IN32" s="169" t="n">
        <f aca="false">IF(FL32="","",SUM(IH32:IJ32))</f>
        <v>1</v>
      </c>
      <c r="IO32" s="172" t="str">
        <f aca="false">IF(FL32="","",IF(AND(IM32&gt;=6,IN32&gt;=3,OR(FO32&gt;=35,FP32&gt;=35),FV32&gt;=35),"6/3 සමත්",IF(AND(IM32&gt;=5,IN32&gt;=3,OR(FO32&gt;=35,FP32&gt;=35,FV32&gt;=35)),"5/3 සමත්",IF(AND(IM32&gt;=4,IN32&gt;=1,OR(FO32&gt;=20,FP32&gt;=20,FV32&gt;=20)),"සමත් කළ හැකි",IF(IL32=9,"W9","අසමත් ?")))))</f>
        <v>අසමත් ?</v>
      </c>
    </row>
    <row r="33" customFormat="false" ht="13.8" hidden="false" customHeight="false" outlineLevel="0" collapsed="false">
      <c r="A33" s="160" t="n">
        <v>19</v>
      </c>
      <c r="B33" s="175"/>
      <c r="C33" s="161"/>
      <c r="D33" s="162"/>
      <c r="E33" s="183"/>
      <c r="F33" s="181"/>
      <c r="G33" s="183"/>
      <c r="H33" s="180"/>
      <c r="I33" s="180"/>
      <c r="J33" s="181"/>
      <c r="K33" s="183"/>
      <c r="L33" s="180"/>
      <c r="M33" s="180"/>
      <c r="N33" s="181"/>
      <c r="O33" s="183"/>
      <c r="P33" s="180"/>
      <c r="Q33" s="180"/>
      <c r="R33" s="180"/>
      <c r="S33" s="180"/>
      <c r="T33" s="180"/>
      <c r="U33" s="180"/>
      <c r="V33" s="181"/>
      <c r="W33" s="183"/>
      <c r="X33" s="180"/>
      <c r="Y33" s="180"/>
      <c r="Z33" s="180"/>
      <c r="AA33" s="180"/>
      <c r="AB33" s="180"/>
      <c r="AC33" s="180"/>
      <c r="AD33" s="181"/>
      <c r="AE33" s="183"/>
      <c r="AF33" s="180"/>
      <c r="AG33" s="180"/>
      <c r="AH33" s="180"/>
      <c r="AI33" s="180"/>
      <c r="AJ33" s="180"/>
      <c r="AK33" s="180"/>
      <c r="AL33" s="166"/>
      <c r="AM33" s="167" t="str">
        <f aca="false">IF(B33="","",SUM(E33:AL33))</f>
        <v/>
      </c>
      <c r="AN33" s="168" t="str">
        <f aca="false">IF(B33="","",AM33/9)</f>
        <v/>
      </c>
      <c r="AO33" s="169" t="str">
        <f aca="false">IF(B33="","",IF(AM33=0,"-",RANK(AM33,$AM$15:$AM$64,0)))</f>
        <v/>
      </c>
      <c r="AP33" s="167" t="str">
        <f aca="false">IF(E33="","",IF(E33="-","-",IF(UPPER(E33)="AB","+",VLOOKUP(E33,'විෂය තොරතුරු'!$P$24:$Q$28,2))))</f>
        <v/>
      </c>
      <c r="AQ33" s="168" t="str">
        <f aca="false">IF(F33="","",IF(F33="-","-",IF(UPPER(F33)="AB","+",VLOOKUP(F33,'විෂය තොරතුරු'!$P$24:$Q$28,2))))</f>
        <v/>
      </c>
      <c r="AR33" s="168" t="str">
        <f aca="false">IF(G33="","",IF(G33="-","-",IF(UPPER(G33)="AB","+",VLOOKUP(G33,'විෂය තොරතුරු'!$P$24:$Q$28,2))))</f>
        <v/>
      </c>
      <c r="AS33" s="168" t="str">
        <f aca="false">IF(H33="","",IF(H33="-","-",IF(UPPER(H33)="AB","+",VLOOKUP(H33,'විෂය තොරතුරු'!$P$24:$Q$28,2))))</f>
        <v/>
      </c>
      <c r="AT33" s="168" t="str">
        <f aca="false">IF(I33="","",IF(I33="-","-",IF(UPPER(I33)="AB","+",VLOOKUP(I33,'විෂය තොරතුරු'!$P$24:$Q$28,2))))</f>
        <v/>
      </c>
      <c r="AU33" s="170" t="str">
        <f aca="false">IF(J33="","",IF(J33="-","-",IF(UPPER(J33)="AB","+",VLOOKUP(J33,'විෂය තොරතුරු'!$P$24:$Q$28,2))))</f>
        <v/>
      </c>
      <c r="AV33" s="171" t="str">
        <f aca="false">IF(K33="","",IF(K33="-","-",IF(UPPER(K33)="AB","+",VLOOKUP(K33,'විෂය තොරතුරු'!$P$24:$Q$28,2))))</f>
        <v/>
      </c>
      <c r="AW33" s="168" t="str">
        <f aca="false">IF(L33="","",IF(L33="-","-",IF(UPPER(L33)="AB","+",VLOOKUP(L33,'විෂය තොරතුරු'!$P$24:$Q$28,2))))</f>
        <v/>
      </c>
      <c r="AX33" s="168" t="str">
        <f aca="false">IF(M33="","",IF(M33="-","-",IF(UPPER(M33)="AB","+",VLOOKUP(M33,'විෂය තොරතුරු'!$P$24:$Q$28,2))))</f>
        <v/>
      </c>
      <c r="AY33" s="169" t="str">
        <f aca="false">IF(N33="","",IF(N33="-","-",IF(UPPER(N33)="AB","+",VLOOKUP(N33,'විෂය තොරතුරු'!$P$24:$Q$28,2))))</f>
        <v/>
      </c>
      <c r="AZ33" s="167" t="str">
        <f aca="false">IF(O33="","",IF(O33="-","-",IF(UPPER(O33)="AB","+",VLOOKUP(O33,'විෂය තොරතුරු'!$P$24:$Q$28,2))))</f>
        <v/>
      </c>
      <c r="BA33" s="168" t="str">
        <f aca="false">IF(P33="","",IF(P33="-","-",IF(UPPER(P33)="AB","+",VLOOKUP(P33,'විෂය තොරතුරු'!$P$24:$Q$28,2))))</f>
        <v/>
      </c>
      <c r="BB33" s="168" t="str">
        <f aca="false">IF(Q33="","",IF(Q33="-","-",IF(UPPER(Q33)="AB","+",VLOOKUP(Q33,'විෂය තොරතුරු'!$P$24:$Q$28,2))))</f>
        <v/>
      </c>
      <c r="BC33" s="168" t="str">
        <f aca="false">IF(R33="","",IF(R33="-","-",IF(UPPER(R33)="AB","+",VLOOKUP(R33,'විෂය තොරතුරු'!$P$24:$Q$28,2))))</f>
        <v/>
      </c>
      <c r="BD33" s="168" t="str">
        <f aca="false">IF(S33="","",IF(S33="-","-",IF(UPPER(S33)="AB","+",VLOOKUP(S33,'විෂය තොරතුරු'!$P$24:$Q$28,2))))</f>
        <v/>
      </c>
      <c r="BE33" s="168" t="str">
        <f aca="false">IF(T33="","",IF(T33="-","-",IF(UPPER(T33)="AB","+",VLOOKUP(T33,'විෂය තොරතුරු'!$P$24:$Q$28,2))))</f>
        <v/>
      </c>
      <c r="BF33" s="168" t="str">
        <f aca="false">IF(U33="","",IF(U33="-","-",IF(UPPER(U33)="AB","+",VLOOKUP(U33,'විෂය තොරතුරු'!$P$24:$Q$28,2))))</f>
        <v/>
      </c>
      <c r="BG33" s="170" t="str">
        <f aca="false">IF(V33="","",IF(V33="-","-",IF(UPPER(V33)="AB","+",VLOOKUP(V33,'විෂය තොරතුරු'!$P$24:$Q$28,2))))</f>
        <v/>
      </c>
      <c r="BH33" s="171" t="str">
        <f aca="false">IF(W33="","",IF(W33="-","-",IF(UPPER(W33)="AB","+",VLOOKUP(W33,'විෂය තොරතුරු'!$P$24:$Q$28,2))))</f>
        <v/>
      </c>
      <c r="BI33" s="168" t="str">
        <f aca="false">IF(X33="","",IF(X33="-","-",IF(UPPER(X33)="AB","+",VLOOKUP(X33,'විෂය තොරතුරු'!$P$24:$Q$28,2))))</f>
        <v/>
      </c>
      <c r="BJ33" s="168" t="str">
        <f aca="false">IF(Y33="","",IF(Y33="-","-",IF(UPPER(Y33)="AB","+",VLOOKUP(Y33,'විෂය තොරතුරු'!$P$24:$Q$28,2))))</f>
        <v/>
      </c>
      <c r="BK33" s="168" t="str">
        <f aca="false">IF(Z33="","",IF(Z33="-","-",IF(UPPER(Z33)="AB","+",VLOOKUP(Z33,'විෂය තොරතුරු'!$P$24:$Q$28,2))))</f>
        <v/>
      </c>
      <c r="BL33" s="168" t="str">
        <f aca="false">IF(AA33="","",IF(AA33="-","-",IF(UPPER(AA33)="AB","+",VLOOKUP(AA33,'විෂය තොරතුරු'!$P$24:$Q$28,2))))</f>
        <v/>
      </c>
      <c r="BM33" s="168" t="str">
        <f aca="false">IF(AB33="","",IF(AB33="-","-",IF(UPPER(AB33)="AB","+",VLOOKUP(AB33,'විෂය තොරතුරු'!$P$24:$Q$28,2))))</f>
        <v/>
      </c>
      <c r="BN33" s="168" t="str">
        <f aca="false">IF(AC33="","",IF(AC33="-","-",IF(UPPER(AC33)="AB","+",VLOOKUP(AC33,'විෂය තොරතුරු'!$P$24:$Q$28,2))))</f>
        <v/>
      </c>
      <c r="BO33" s="169" t="str">
        <f aca="false">IF(AD33="","",IF(AD33="-","-",IF(UPPER(AD33)="AB","+",VLOOKUP(AD33,'විෂය තොරතුරු'!$P$24:$Q$28,2))))</f>
        <v/>
      </c>
      <c r="BP33" s="171" t="str">
        <f aca="false">IF(AE33="","",IF(AE33="-","-",IF(UPPER(AE33)="AB","+",VLOOKUP(AE33,'විෂය තොරතුරු'!$P$24:$Q$28,2))))</f>
        <v/>
      </c>
      <c r="BQ33" s="168" t="str">
        <f aca="false">IF(AF33="","",IF(AF33="-","-",IF(UPPER(AF33)="AB","+",VLOOKUP(AF33,'විෂය තොරතුරු'!$P$24:$Q$28,2))))</f>
        <v/>
      </c>
      <c r="BR33" s="168" t="str">
        <f aca="false">IF(AG33="","",IF(AG33="-","-",IF(UPPER(AG33)="AB","+",VLOOKUP(AG33,'විෂය තොරතුරු'!$P$24:$Q$28,2))))</f>
        <v/>
      </c>
      <c r="BS33" s="168" t="str">
        <f aca="false">IF(AH33="","",IF(AH33="-","-",IF(UPPER(AH33)="AB","+",VLOOKUP(AH33,'විෂය තොරතුරු'!$P$24:$Q$28,2))))</f>
        <v/>
      </c>
      <c r="BT33" s="168" t="str">
        <f aca="false">IF(AI33="","",IF(AI33="-","-",IF(UPPER(AI33)="AB","+",VLOOKUP(AI33,'විෂය තොරතුරු'!$P$24:$Q$28,2))))</f>
        <v/>
      </c>
      <c r="BU33" s="168" t="str">
        <f aca="false">IF(AJ33="","",IF(AJ33="-","-",IF(UPPER(AJ33)="AB","+",VLOOKUP(AJ33,'විෂය තොරතුරු'!$P$24:$Q$28,2))))</f>
        <v/>
      </c>
      <c r="BV33" s="168" t="str">
        <f aca="false">IF(AK33="","",IF(AK33="-","-",IF(UPPER(AK33)="AB","+",VLOOKUP(AK33,'විෂය තොරතුරු'!$P$24:$Q$28,2))))</f>
        <v/>
      </c>
      <c r="BW33" s="169" t="str">
        <f aca="false">IF(AL33="","",IF(AL33="-","-",IF(UPPER(AL33)="AB","+",VLOOKUP(AL33,'විෂය තොරතුරු'!$P$24:$Q$28,2))))</f>
        <v/>
      </c>
      <c r="BX33" s="171" t="str">
        <f aca="false">IF($B33="","",COUNTIF($AP33:$BW33,"A"))</f>
        <v/>
      </c>
      <c r="BY33" s="168" t="str">
        <f aca="false">IF($B33="","",COUNTIF($AP33:$BW33,"B"))</f>
        <v/>
      </c>
      <c r="BZ33" s="168" t="str">
        <f aca="false">IF($B33="","",COUNTIF($AP33:$BW33,"C"))</f>
        <v/>
      </c>
      <c r="CA33" s="168" t="str">
        <f aca="false">IF($B33="","",COUNTIF($AP33:$BW33,"S"))</f>
        <v/>
      </c>
      <c r="CB33" s="169" t="str">
        <f aca="false">IF($B33="","",COUNTIF($AP33:$BW33,"W"))</f>
        <v/>
      </c>
      <c r="CC33" s="171" t="str">
        <f aca="false">IF(B33="","",SUM(BX33:CA33))</f>
        <v/>
      </c>
      <c r="CD33" s="169" t="str">
        <f aca="false">IF(B33="","",SUM(BX33:BZ33))</f>
        <v/>
      </c>
      <c r="CE33" s="172" t="str">
        <f aca="false">IF(B33="","",IF(AND(CC33&gt;=6,CD33&gt;=3,OR(E33&gt;=35,F33&gt;=35),L33&gt;=35),"6/3 සමත්",IF(AND(CC33&gt;=5,CD33&gt;=3,OR(E33&gt;=35,F33&gt;=35,L33&gt;=35)),"5/3 සමත්",IF(AND(CC33&gt;=4,CD33&gt;=1,OR(E33&gt;=20,F33&gt;=20,L33&gt;=20)),"සමත් කළ හැකි",IF(CB33=9,"W9","අසමත් ?")))))</f>
        <v/>
      </c>
      <c r="FK33" s="173" t="n">
        <v>19</v>
      </c>
      <c r="FL33" s="175" t="s">
        <v>63</v>
      </c>
      <c r="FM33" s="161"/>
      <c r="FN33" s="161" t="str">
        <f aca="false">IF(FM33="","-",(FM33/$M$95)*100)</f>
        <v>-</v>
      </c>
      <c r="FO33" s="165" t="n">
        <v>40</v>
      </c>
      <c r="FP33" s="165"/>
      <c r="FQ33" s="165" t="s">
        <v>18</v>
      </c>
      <c r="FR33" s="165" t="s">
        <v>18</v>
      </c>
      <c r="FS33" s="165"/>
      <c r="FT33" s="165"/>
      <c r="FU33" s="165" t="n">
        <v>19</v>
      </c>
      <c r="FV33" s="165" t="n">
        <v>35</v>
      </c>
      <c r="FW33" s="165" t="n">
        <v>11</v>
      </c>
      <c r="FX33" s="165" t="n">
        <v>16</v>
      </c>
      <c r="FY33" s="165" t="s">
        <v>18</v>
      </c>
      <c r="FZ33" s="165" t="s">
        <v>18</v>
      </c>
      <c r="GA33" s="165" t="s">
        <v>18</v>
      </c>
      <c r="GB33" s="165"/>
      <c r="GC33" s="165"/>
      <c r="GD33" s="165"/>
      <c r="GE33" s="165"/>
      <c r="GF33" s="165"/>
      <c r="GG33" s="165" t="s">
        <v>18</v>
      </c>
      <c r="GH33" s="165" t="n">
        <v>50</v>
      </c>
      <c r="GI33" s="165" t="s">
        <v>18</v>
      </c>
      <c r="GJ33" s="165"/>
      <c r="GK33" s="165"/>
      <c r="GL33" s="165" t="s">
        <v>18</v>
      </c>
      <c r="GM33" s="165"/>
      <c r="GN33" s="165"/>
      <c r="GO33" s="165" t="n">
        <v>27</v>
      </c>
      <c r="GP33" s="165" t="s">
        <v>18</v>
      </c>
      <c r="GQ33" s="165"/>
      <c r="GR33" s="165" t="s">
        <v>18</v>
      </c>
      <c r="GS33" s="165"/>
      <c r="GT33" s="165"/>
      <c r="GU33" s="165"/>
      <c r="GV33" s="174"/>
      <c r="GW33" s="167" t="n">
        <f aca="false">IF(FL33="","",SUM(FO33:GV33))</f>
        <v>198</v>
      </c>
      <c r="GX33" s="168" t="n">
        <f aca="false">IF(FL33="","",GW33/9)</f>
        <v>22</v>
      </c>
      <c r="GY33" s="169" t="n">
        <f aca="false">IF(FL33="","",IF(GW33=0,"-",RANK(GW33,$GW$15:$GW$64,0)))</f>
        <v>27</v>
      </c>
      <c r="GZ33" s="167" t="str">
        <f aca="false">IF(FO33="","",IF(FO33="-","-",IF(UPPER(FO33)="AB","+",VLOOKUP(FO33,'විෂය තොරතුරු'!$P$24:$Q$28,2))))</f>
        <v>S</v>
      </c>
      <c r="HA33" s="168" t="str">
        <f aca="false">IF(FP33="","",IF(FP33="-","-",IF(UPPER(FP33)="AB","+",VLOOKUP(FP33,'විෂය තොරතුරු'!$P$24:$Q$28,2))))</f>
        <v/>
      </c>
      <c r="HB33" s="168" t="str">
        <f aca="false">IF(FQ33="","",IF(FQ33="-","-",IF(UPPER(FQ33)="AB","+",VLOOKUP(FQ33,'විෂය තොරතුරු'!$P$24:$Q$28,2))))</f>
        <v>-</v>
      </c>
      <c r="HC33" s="168" t="str">
        <f aca="false">IF(FR33="","",IF(FR33="-","-",IF(UPPER(FR33)="AB","+",VLOOKUP(FR33,'විෂය තොරතුරු'!$P$24:$Q$28,2))))</f>
        <v>-</v>
      </c>
      <c r="HD33" s="168" t="str">
        <f aca="false">IF(FS33="","",IF(FS33="-","-",IF(UPPER(FS33)="AB","+",VLOOKUP(FS33,'විෂය තොරතුරු'!$P$24:$Q$28,2))))</f>
        <v/>
      </c>
      <c r="HE33" s="170" t="str">
        <f aca="false">IF(FT33="","",IF(FT33="-","-",IF(UPPER(FT33)="AB","+",VLOOKUP(FT33,'විෂය තොරතුරු'!$P$24:$Q$28,2))))</f>
        <v/>
      </c>
      <c r="HF33" s="171" t="str">
        <f aca="false">IF(FU33="","",IF(FU33="-","-",IF(UPPER(FU33)="AB","+",VLOOKUP(FU33,'විෂය තොරතුරු'!$P$24:$Q$28,2))))</f>
        <v>W</v>
      </c>
      <c r="HG33" s="168" t="str">
        <f aca="false">IF(FV33="","",IF(FV33="-","-",IF(UPPER(FV33)="AB","+",VLOOKUP(FV33,'විෂය තොරතුරු'!$P$24:$Q$28,2))))</f>
        <v>S</v>
      </c>
      <c r="HH33" s="168" t="str">
        <f aca="false">IF(FW33="","",IF(FW33="-","-",IF(UPPER(FW33)="AB","+",VLOOKUP(FW33,'විෂය තොරතුරු'!$P$24:$Q$28,2))))</f>
        <v>W</v>
      </c>
      <c r="HI33" s="169" t="str">
        <f aca="false">IF(FX33="","",IF(FX33="-","-",IF(UPPER(FX33)="AB","+",VLOOKUP(FX33,'විෂය තොරතුරු'!$P$24:$Q$28,2))))</f>
        <v>W</v>
      </c>
      <c r="HJ33" s="167" t="str">
        <f aca="false">IF(FY33="","",IF(FY33="-","-",IF(UPPER(FY33)="AB","+",VLOOKUP(FY33,'විෂය තොරතුරු'!$P$24:$Q$28,2))))</f>
        <v>-</v>
      </c>
      <c r="HK33" s="168" t="str">
        <f aca="false">IF(FZ33="","",IF(FZ33="-","-",IF(UPPER(FZ33)="AB","+",VLOOKUP(FZ33,'විෂය තොරතුරු'!$P$24:$Q$28,2))))</f>
        <v>-</v>
      </c>
      <c r="HL33" s="168" t="str">
        <f aca="false">IF(GA33="","",IF(GA33="-","-",IF(UPPER(GA33)="AB","+",VLOOKUP(GA33,'විෂය තොරතුරු'!$P$24:$Q$28,2))))</f>
        <v>-</v>
      </c>
      <c r="HM33" s="168" t="str">
        <f aca="false">IF(GB33="","",IF(GB33="-","-",IF(UPPER(GB33)="AB","+",VLOOKUP(GB33,'විෂය තොරතුරු'!$P$24:$Q$28,2))))</f>
        <v/>
      </c>
      <c r="HN33" s="168" t="str">
        <f aca="false">IF(GC33="","",IF(GC33="-","-",IF(UPPER(GC33)="AB","+",VLOOKUP(GC33,'විෂය තොරතුරු'!$P$24:$Q$28,2))))</f>
        <v/>
      </c>
      <c r="HO33" s="168" t="str">
        <f aca="false">IF(GD33="","",IF(GD33="-","-",IF(UPPER(GD33)="AB","+",VLOOKUP(GD33,'විෂය තොරතුරු'!$P$24:$Q$28,2))))</f>
        <v/>
      </c>
      <c r="HP33" s="168" t="str">
        <f aca="false">IF(GE33="","",IF(GE33="-","-",IF(UPPER(GE33)="AB","+",VLOOKUP(GE33,'විෂය තොරතුරු'!$P$24:$Q$28,2))))</f>
        <v/>
      </c>
      <c r="HQ33" s="170" t="str">
        <f aca="false">IF(GF33="","",IF(GF33="-","-",IF(UPPER(GF33)="AB","+",VLOOKUP(GF33,'විෂය තොරතුරු'!$P$24:$Q$28,2))))</f>
        <v/>
      </c>
      <c r="HR33" s="171" t="str">
        <f aca="false">IF(GG33="","",IF(GG33="-","-",IF(UPPER(GG33)="AB","+",VLOOKUP(GG33,'විෂය තොරතුරු'!$P$24:$Q$28,2))))</f>
        <v>-</v>
      </c>
      <c r="HS33" s="168" t="str">
        <f aca="false">IF(GH33="","",IF(GH33="-","-",IF(UPPER(GH33)="AB","+",VLOOKUP(GH33,'විෂය තොරතුරු'!$P$24:$Q$28,2))))</f>
        <v>C</v>
      </c>
      <c r="HT33" s="168" t="str">
        <f aca="false">IF(GI33="","",IF(GI33="-","-",IF(UPPER(GI33)="AB","+",VLOOKUP(GI33,'විෂය තොරතුරු'!$P$24:$Q$28,2))))</f>
        <v>-</v>
      </c>
      <c r="HU33" s="168" t="str">
        <f aca="false">IF(GJ33="","",IF(GJ33="-","-",IF(UPPER(GJ33)="AB","+",VLOOKUP(GJ33,'විෂය තොරතුරු'!$P$24:$Q$28,2))))</f>
        <v/>
      </c>
      <c r="HV33" s="168" t="str">
        <f aca="false">IF(GK33="","",IF(GK33="-","-",IF(UPPER(GK33)="AB","+",VLOOKUP(GK33,'විෂය තොරතුරු'!$P$24:$Q$28,2))))</f>
        <v/>
      </c>
      <c r="HW33" s="168" t="str">
        <f aca="false">IF(GL33="","",IF(GL33="-","-",IF(UPPER(GL33)="AB","+",VLOOKUP(GL33,'විෂය තොරතුරු'!$P$24:$Q$28,2))))</f>
        <v>-</v>
      </c>
      <c r="HX33" s="168" t="str">
        <f aca="false">IF(GM33="","",IF(GM33="-","-",IF(UPPER(GM33)="AB","+",VLOOKUP(GM33,'විෂය තොරතුරු'!$P$24:$Q$28,2))))</f>
        <v/>
      </c>
      <c r="HY33" s="169" t="str">
        <f aca="false">IF(GN33="","",IF(GN33="-","-",IF(UPPER(GN33)="AB","+",VLOOKUP(GN33,'විෂය තොරතුරු'!$P$24:$Q$28,2))))</f>
        <v/>
      </c>
      <c r="HZ33" s="171" t="str">
        <f aca="false">IF(GO33="","",IF(GO33="-","-",IF(UPPER(GO33)="AB","+",VLOOKUP(GO33,'විෂය තොරතුරු'!$P$24:$Q$28,2))))</f>
        <v>W</v>
      </c>
      <c r="IA33" s="168" t="str">
        <f aca="false">IF(GP33="","",IF(GP33="-","-",IF(UPPER(GP33)="AB","+",VLOOKUP(GP33,'විෂය තොරතුරු'!$P$24:$Q$28,2))))</f>
        <v>-</v>
      </c>
      <c r="IB33" s="168" t="str">
        <f aca="false">IF(GQ33="","",IF(GQ33="-","-",IF(UPPER(GQ33)="AB","+",VLOOKUP(GQ33,'විෂය තොරතුරු'!$P$24:$Q$28,2))))</f>
        <v/>
      </c>
      <c r="IC33" s="168" t="str">
        <f aca="false">IF(GR33="","",IF(GR33="-","-",IF(UPPER(GR33)="AB","+",VLOOKUP(GR33,'විෂය තොරතුරු'!$P$24:$Q$28,2))))</f>
        <v>-</v>
      </c>
      <c r="ID33" s="168" t="str">
        <f aca="false">IF(GS33="","",IF(GS33="-","-",IF(UPPER(GS33)="AB","+",VLOOKUP(GS33,'විෂය තොරතුරු'!$P$24:$Q$28,2))))</f>
        <v/>
      </c>
      <c r="IE33" s="168" t="str">
        <f aca="false">IF(GT33="","",IF(GT33="-","-",IF(UPPER(GT33)="AB","+",VLOOKUP(GT33,'විෂය තොරතුරු'!$P$24:$Q$28,2))))</f>
        <v/>
      </c>
      <c r="IF33" s="168" t="str">
        <f aca="false">IF(GU33="","",IF(GU33="-","-",IF(UPPER(GU33)="AB","+",VLOOKUP(GU33,'විෂය තොරතුරු'!$P$24:$Q$28,2))))</f>
        <v/>
      </c>
      <c r="IG33" s="169" t="str">
        <f aca="false">IF(GV33="","",IF(GV33="-","-",IF(UPPER(GV33)="AB","+",VLOOKUP(GV33,'විෂය තොරතුරු'!$P$24:$Q$28,2))))</f>
        <v/>
      </c>
      <c r="IH33" s="171" t="n">
        <f aca="false">IF($FL33="","",COUNTIF($GZ33:$IG33,"A"))</f>
        <v>0</v>
      </c>
      <c r="II33" s="171" t="n">
        <f aca="false">IF($FL33="","",COUNTIF($GZ33:$IG33,"B"))</f>
        <v>0</v>
      </c>
      <c r="IJ33" s="171" t="n">
        <f aca="false">IF($FL33="","",COUNTIF($GZ33:$IG33,"C"))</f>
        <v>1</v>
      </c>
      <c r="IK33" s="171" t="n">
        <f aca="false">IF($FL33="","",COUNTIF($GZ33:$IG33,"S"))</f>
        <v>2</v>
      </c>
      <c r="IL33" s="171" t="n">
        <f aca="false">IF($FL33="","",COUNTIF($GZ33:$IG33,"W"))</f>
        <v>4</v>
      </c>
      <c r="IM33" s="171" t="n">
        <f aca="false">IF(FL33="","",SUM(IH33:IK33))</f>
        <v>3</v>
      </c>
      <c r="IN33" s="169" t="n">
        <f aca="false">IF(FL33="","",SUM(IH33:IJ33))</f>
        <v>1</v>
      </c>
      <c r="IO33" s="172" t="str">
        <f aca="false">IF(FL33="","",IF(AND(IM33&gt;=6,IN33&gt;=3,OR(FO33&gt;=35,FP33&gt;=35),FV33&gt;=35),"6/3 සමත්",IF(AND(IM33&gt;=5,IN33&gt;=3,OR(FO33&gt;=35,FP33&gt;=35,FV33&gt;=35)),"5/3 සමත්",IF(AND(IM33&gt;=4,IN33&gt;=1,OR(FO33&gt;=20,FP33&gt;=20,FV33&gt;=20)),"සමත් කළ හැකි",IF(IL33=9,"W9","අසමත් ?")))))</f>
        <v>අසමත් ?</v>
      </c>
    </row>
    <row r="34" customFormat="false" ht="13.8" hidden="false" customHeight="false" outlineLevel="0" collapsed="false">
      <c r="A34" s="160" t="n">
        <v>20</v>
      </c>
      <c r="B34" s="161"/>
      <c r="C34" s="161"/>
      <c r="D34" s="162"/>
      <c r="E34" s="183"/>
      <c r="F34" s="181"/>
      <c r="G34" s="183"/>
      <c r="H34" s="180"/>
      <c r="I34" s="180"/>
      <c r="J34" s="181"/>
      <c r="K34" s="183"/>
      <c r="L34" s="180"/>
      <c r="M34" s="180"/>
      <c r="N34" s="181"/>
      <c r="O34" s="183"/>
      <c r="P34" s="180"/>
      <c r="Q34" s="180"/>
      <c r="R34" s="180"/>
      <c r="S34" s="180"/>
      <c r="T34" s="180"/>
      <c r="U34" s="180"/>
      <c r="V34" s="181"/>
      <c r="W34" s="183"/>
      <c r="X34" s="180"/>
      <c r="Y34" s="180"/>
      <c r="Z34" s="180"/>
      <c r="AA34" s="180"/>
      <c r="AB34" s="180"/>
      <c r="AC34" s="180"/>
      <c r="AD34" s="181"/>
      <c r="AE34" s="183"/>
      <c r="AF34" s="180"/>
      <c r="AG34" s="180"/>
      <c r="AH34" s="180"/>
      <c r="AI34" s="180"/>
      <c r="AJ34" s="180"/>
      <c r="AK34" s="180"/>
      <c r="AL34" s="166"/>
      <c r="AM34" s="167" t="str">
        <f aca="false">IF(B34="","",SUM(E34:AL34))</f>
        <v/>
      </c>
      <c r="AN34" s="168" t="str">
        <f aca="false">IF(B34="","",AM34/9)</f>
        <v/>
      </c>
      <c r="AO34" s="169" t="str">
        <f aca="false">IF(B34="","",IF(AM34=0,"-",RANK(AM34,$AM$15:$AM$64,0)))</f>
        <v/>
      </c>
      <c r="AP34" s="167" t="str">
        <f aca="false">IF(E34="","",IF(E34="-","-",IF(UPPER(E34)="AB","+",VLOOKUP(E34,'විෂය තොරතුරු'!$P$24:$Q$28,2))))</f>
        <v/>
      </c>
      <c r="AQ34" s="168" t="str">
        <f aca="false">IF(F34="","",IF(F34="-","-",IF(UPPER(F34)="AB","+",VLOOKUP(F34,'විෂය තොරතුරු'!$P$24:$Q$28,2))))</f>
        <v/>
      </c>
      <c r="AR34" s="168" t="str">
        <f aca="false">IF(G34="","",IF(G34="-","-",IF(UPPER(G34)="AB","+",VLOOKUP(G34,'විෂය තොරතුරු'!$P$24:$Q$28,2))))</f>
        <v/>
      </c>
      <c r="AS34" s="168" t="str">
        <f aca="false">IF(H34="","",IF(H34="-","-",IF(UPPER(H34)="AB","+",VLOOKUP(H34,'විෂය තොරතුරු'!$P$24:$Q$28,2))))</f>
        <v/>
      </c>
      <c r="AT34" s="168" t="str">
        <f aca="false">IF(I34="","",IF(I34="-","-",IF(UPPER(I34)="AB","+",VLOOKUP(I34,'විෂය තොරතුරු'!$P$24:$Q$28,2))))</f>
        <v/>
      </c>
      <c r="AU34" s="170" t="str">
        <f aca="false">IF(J34="","",IF(J34="-","-",IF(UPPER(J34)="AB","+",VLOOKUP(J34,'විෂය තොරතුරු'!$P$24:$Q$28,2))))</f>
        <v/>
      </c>
      <c r="AV34" s="171" t="str">
        <f aca="false">IF(K34="","",IF(K34="-","-",IF(UPPER(K34)="AB","+",VLOOKUP(K34,'විෂය තොරතුරු'!$P$24:$Q$28,2))))</f>
        <v/>
      </c>
      <c r="AW34" s="168" t="str">
        <f aca="false">IF(L34="","",IF(L34="-","-",IF(UPPER(L34)="AB","+",VLOOKUP(L34,'විෂය තොරතුරු'!$P$24:$Q$28,2))))</f>
        <v/>
      </c>
      <c r="AX34" s="168" t="str">
        <f aca="false">IF(M34="","",IF(M34="-","-",IF(UPPER(M34)="AB","+",VLOOKUP(M34,'විෂය තොරතුරු'!$P$24:$Q$28,2))))</f>
        <v/>
      </c>
      <c r="AY34" s="169" t="str">
        <f aca="false">IF(N34="","",IF(N34="-","-",IF(UPPER(N34)="AB","+",VLOOKUP(N34,'විෂය තොරතුරු'!$P$24:$Q$28,2))))</f>
        <v/>
      </c>
      <c r="AZ34" s="167" t="str">
        <f aca="false">IF(O34="","",IF(O34="-","-",IF(UPPER(O34)="AB","+",VLOOKUP(O34,'විෂය තොරතුරු'!$P$24:$Q$28,2))))</f>
        <v/>
      </c>
      <c r="BA34" s="168" t="str">
        <f aca="false">IF(P34="","",IF(P34="-","-",IF(UPPER(P34)="AB","+",VLOOKUP(P34,'විෂය තොරතුරු'!$P$24:$Q$28,2))))</f>
        <v/>
      </c>
      <c r="BB34" s="168" t="str">
        <f aca="false">IF(Q34="","",IF(Q34="-","-",IF(UPPER(Q34)="AB","+",VLOOKUP(Q34,'විෂය තොරතුරු'!$P$24:$Q$28,2))))</f>
        <v/>
      </c>
      <c r="BC34" s="168" t="str">
        <f aca="false">IF(R34="","",IF(R34="-","-",IF(UPPER(R34)="AB","+",VLOOKUP(R34,'විෂය තොරතුරු'!$P$24:$Q$28,2))))</f>
        <v/>
      </c>
      <c r="BD34" s="168" t="str">
        <f aca="false">IF(S34="","",IF(S34="-","-",IF(UPPER(S34)="AB","+",VLOOKUP(S34,'විෂය තොරතුරු'!$P$24:$Q$28,2))))</f>
        <v/>
      </c>
      <c r="BE34" s="168" t="str">
        <f aca="false">IF(T34="","",IF(T34="-","-",IF(UPPER(T34)="AB","+",VLOOKUP(T34,'විෂය තොරතුරු'!$P$24:$Q$28,2))))</f>
        <v/>
      </c>
      <c r="BF34" s="168" t="str">
        <f aca="false">IF(U34="","",IF(U34="-","-",IF(UPPER(U34)="AB","+",VLOOKUP(U34,'විෂය තොරතුරු'!$P$24:$Q$28,2))))</f>
        <v/>
      </c>
      <c r="BG34" s="170" t="str">
        <f aca="false">IF(V34="","",IF(V34="-","-",IF(UPPER(V34)="AB","+",VLOOKUP(V34,'විෂය තොරතුරු'!$P$24:$Q$28,2))))</f>
        <v/>
      </c>
      <c r="BH34" s="171" t="str">
        <f aca="false">IF(W34="","",IF(W34="-","-",IF(UPPER(W34)="AB","+",VLOOKUP(W34,'විෂය තොරතුරු'!$P$24:$Q$28,2))))</f>
        <v/>
      </c>
      <c r="BI34" s="168" t="str">
        <f aca="false">IF(X34="","",IF(X34="-","-",IF(UPPER(X34)="AB","+",VLOOKUP(X34,'විෂය තොරතුරු'!$P$24:$Q$28,2))))</f>
        <v/>
      </c>
      <c r="BJ34" s="168" t="str">
        <f aca="false">IF(Y34="","",IF(Y34="-","-",IF(UPPER(Y34)="AB","+",VLOOKUP(Y34,'විෂය තොරතුරු'!$P$24:$Q$28,2))))</f>
        <v/>
      </c>
      <c r="BK34" s="168" t="str">
        <f aca="false">IF(Z34="","",IF(Z34="-","-",IF(UPPER(Z34)="AB","+",VLOOKUP(Z34,'විෂය තොරතුරු'!$P$24:$Q$28,2))))</f>
        <v/>
      </c>
      <c r="BL34" s="168" t="str">
        <f aca="false">IF(AA34="","",IF(AA34="-","-",IF(UPPER(AA34)="AB","+",VLOOKUP(AA34,'විෂය තොරතුරු'!$P$24:$Q$28,2))))</f>
        <v/>
      </c>
      <c r="BM34" s="168" t="str">
        <f aca="false">IF(AB34="","",IF(AB34="-","-",IF(UPPER(AB34)="AB","+",VLOOKUP(AB34,'විෂය තොරතුරු'!$P$24:$Q$28,2))))</f>
        <v/>
      </c>
      <c r="BN34" s="168" t="str">
        <f aca="false">IF(AC34="","",IF(AC34="-","-",IF(UPPER(AC34)="AB","+",VLOOKUP(AC34,'විෂය තොරතුරු'!$P$24:$Q$28,2))))</f>
        <v/>
      </c>
      <c r="BO34" s="169" t="str">
        <f aca="false">IF(AD34="","",IF(AD34="-","-",IF(UPPER(AD34)="AB","+",VLOOKUP(AD34,'විෂය තොරතුරු'!$P$24:$Q$28,2))))</f>
        <v/>
      </c>
      <c r="BP34" s="171" t="str">
        <f aca="false">IF(AE34="","",IF(AE34="-","-",IF(UPPER(AE34)="AB","+",VLOOKUP(AE34,'විෂය තොරතුරු'!$P$24:$Q$28,2))))</f>
        <v/>
      </c>
      <c r="BQ34" s="168" t="str">
        <f aca="false">IF(AF34="","",IF(AF34="-","-",IF(UPPER(AF34)="AB","+",VLOOKUP(AF34,'විෂය තොරතුරු'!$P$24:$Q$28,2))))</f>
        <v/>
      </c>
      <c r="BR34" s="168" t="str">
        <f aca="false">IF(AG34="","",IF(AG34="-","-",IF(UPPER(AG34)="AB","+",VLOOKUP(AG34,'විෂය තොරතුරු'!$P$24:$Q$28,2))))</f>
        <v/>
      </c>
      <c r="BS34" s="168" t="str">
        <f aca="false">IF(AH34="","",IF(AH34="-","-",IF(UPPER(AH34)="AB","+",VLOOKUP(AH34,'විෂය තොරතුරු'!$P$24:$Q$28,2))))</f>
        <v/>
      </c>
      <c r="BT34" s="168" t="str">
        <f aca="false">IF(AI34="","",IF(AI34="-","-",IF(UPPER(AI34)="AB","+",VLOOKUP(AI34,'විෂය තොරතුරු'!$P$24:$Q$28,2))))</f>
        <v/>
      </c>
      <c r="BU34" s="168" t="str">
        <f aca="false">IF(AJ34="","",IF(AJ34="-","-",IF(UPPER(AJ34)="AB","+",VLOOKUP(AJ34,'විෂය තොරතුරු'!$P$24:$Q$28,2))))</f>
        <v/>
      </c>
      <c r="BV34" s="168" t="str">
        <f aca="false">IF(AK34="","",IF(AK34="-","-",IF(UPPER(AK34)="AB","+",VLOOKUP(AK34,'විෂය තොරතුරු'!$P$24:$Q$28,2))))</f>
        <v/>
      </c>
      <c r="BW34" s="169" t="str">
        <f aca="false">IF(AL34="","",IF(AL34="-","-",IF(UPPER(AL34)="AB","+",VLOOKUP(AL34,'විෂය තොරතුරු'!$P$24:$Q$28,2))))</f>
        <v/>
      </c>
      <c r="BX34" s="171" t="str">
        <f aca="false">IF($B34="","",COUNTIF($AP34:$BW34,"A"))</f>
        <v/>
      </c>
      <c r="BY34" s="168" t="str">
        <f aca="false">IF($B34="","",COUNTIF($AP34:$BW34,"B"))</f>
        <v/>
      </c>
      <c r="BZ34" s="168" t="str">
        <f aca="false">IF($B34="","",COUNTIF($AP34:$BW34,"C"))</f>
        <v/>
      </c>
      <c r="CA34" s="168" t="str">
        <f aca="false">IF($B34="","",COUNTIF($AP34:$BW34,"S"))</f>
        <v/>
      </c>
      <c r="CB34" s="169" t="str">
        <f aca="false">IF($B34="","",COUNTIF($AP34:$BW34,"W"))</f>
        <v/>
      </c>
      <c r="CC34" s="171" t="str">
        <f aca="false">IF(B34="","",SUM(BX34:CA34))</f>
        <v/>
      </c>
      <c r="CD34" s="169" t="str">
        <f aca="false">IF(B34="","",SUM(BX34:BZ34))</f>
        <v/>
      </c>
      <c r="CE34" s="172" t="str">
        <f aca="false">IF(B34="","",IF(AND(CC34&gt;=6,CD34&gt;=3,OR(E34&gt;=35,F34&gt;=35),L34&gt;=35),"6/3 සමත්",IF(AND(CC34&gt;=5,CD34&gt;=3,OR(E34&gt;=35,F34&gt;=35,L34&gt;=35)),"5/3 සමත්",IF(AND(CC34&gt;=4,CD34&gt;=1,OR(E34&gt;=20,F34&gt;=20,L34&gt;=20)),"සමත් කළ හැකි",IF(CB34=9,"W9","අසමත් ?")))))</f>
        <v/>
      </c>
      <c r="FK34" s="173" t="n">
        <v>20</v>
      </c>
      <c r="FL34" s="161" t="s">
        <v>64</v>
      </c>
      <c r="FM34" s="161"/>
      <c r="FN34" s="161" t="str">
        <f aca="false">IF(FM34="","-",(FM34/$M$95)*100)</f>
        <v>-</v>
      </c>
      <c r="FO34" s="165" t="n">
        <v>10</v>
      </c>
      <c r="FP34" s="165"/>
      <c r="FQ34" s="165" t="s">
        <v>18</v>
      </c>
      <c r="FR34" s="165" t="n">
        <v>30</v>
      </c>
      <c r="FS34" s="165"/>
      <c r="FT34" s="165"/>
      <c r="FU34" s="165" t="n">
        <v>9</v>
      </c>
      <c r="FV34" s="165" t="s">
        <v>52</v>
      </c>
      <c r="FW34" s="165" t="n">
        <v>21</v>
      </c>
      <c r="FX34" s="165" t="n">
        <v>31</v>
      </c>
      <c r="FY34" s="165" t="s">
        <v>18</v>
      </c>
      <c r="FZ34" s="165" t="n">
        <v>9</v>
      </c>
      <c r="GA34" s="165" t="s">
        <v>18</v>
      </c>
      <c r="GB34" s="165"/>
      <c r="GC34" s="165"/>
      <c r="GD34" s="165"/>
      <c r="GE34" s="165"/>
      <c r="GF34" s="165"/>
      <c r="GG34" s="165" t="s">
        <v>18</v>
      </c>
      <c r="GH34" s="165" t="s">
        <v>18</v>
      </c>
      <c r="GI34" s="165" t="s">
        <v>18</v>
      </c>
      <c r="GJ34" s="165"/>
      <c r="GK34" s="165"/>
      <c r="GL34" s="165" t="s">
        <v>18</v>
      </c>
      <c r="GM34" s="165"/>
      <c r="GN34" s="165"/>
      <c r="GO34" s="165" t="s">
        <v>18</v>
      </c>
      <c r="GP34" s="165" t="n">
        <v>10</v>
      </c>
      <c r="GQ34" s="165"/>
      <c r="GR34" s="165" t="s">
        <v>18</v>
      </c>
      <c r="GS34" s="165"/>
      <c r="GT34" s="165"/>
      <c r="GU34" s="165"/>
      <c r="GV34" s="174"/>
      <c r="GW34" s="167" t="n">
        <f aca="false">IF(FL34="","",SUM(FO34:GV34))</f>
        <v>120</v>
      </c>
      <c r="GX34" s="168" t="n">
        <f aca="false">IF(FL34="","",GW34/9)</f>
        <v>13.3333333333333</v>
      </c>
      <c r="GY34" s="169" t="n">
        <f aca="false">IF(FL34="","",IF(GW34=0,"-",RANK(GW34,$GW$15:$GW$64,0)))</f>
        <v>42</v>
      </c>
      <c r="GZ34" s="167" t="str">
        <f aca="false">IF(FO34="","",IF(FO34="-","-",IF(UPPER(FO34)="AB","+",VLOOKUP(FO34,'විෂය තොරතුරු'!$P$24:$Q$28,2))))</f>
        <v>W</v>
      </c>
      <c r="HA34" s="168" t="str">
        <f aca="false">IF(FP34="","",IF(FP34="-","-",IF(UPPER(FP34)="AB","+",VLOOKUP(FP34,'විෂය තොරතුරු'!$P$24:$Q$28,2))))</f>
        <v/>
      </c>
      <c r="HB34" s="168" t="str">
        <f aca="false">IF(FQ34="","",IF(FQ34="-","-",IF(UPPER(FQ34)="AB","+",VLOOKUP(FQ34,'විෂය තොරතුරු'!$P$24:$Q$28,2))))</f>
        <v>-</v>
      </c>
      <c r="HC34" s="168" t="str">
        <f aca="false">IF(FR34="","",IF(FR34="-","-",IF(UPPER(FR34)="AB","+",VLOOKUP(FR34,'විෂය තොරතුරු'!$P$24:$Q$28,2))))</f>
        <v>W</v>
      </c>
      <c r="HD34" s="168" t="str">
        <f aca="false">IF(FS34="","",IF(FS34="-","-",IF(UPPER(FS34)="AB","+",VLOOKUP(FS34,'විෂය තොරතුරු'!$P$24:$Q$28,2))))</f>
        <v/>
      </c>
      <c r="HE34" s="170" t="str">
        <f aca="false">IF(FT34="","",IF(FT34="-","-",IF(UPPER(FT34)="AB","+",VLOOKUP(FT34,'විෂය තොරතුරු'!$P$24:$Q$28,2))))</f>
        <v/>
      </c>
      <c r="HF34" s="171" t="str">
        <f aca="false">IF(FU34="","",IF(FU34="-","-",IF(UPPER(FU34)="AB","+",VLOOKUP(FU34,'විෂය තොරතුරු'!$P$24:$Q$28,2))))</f>
        <v>W</v>
      </c>
      <c r="HG34" s="168" t="str">
        <f aca="false">IF(FV34="","",IF(FV34="-","-",IF(UPPER(FV34)="AB","+",VLOOKUP(FV34,'විෂය තොරතුරු'!$P$24:$Q$28,2))))</f>
        <v>+</v>
      </c>
      <c r="HH34" s="168" t="str">
        <f aca="false">IF(FW34="","",IF(FW34="-","-",IF(UPPER(FW34)="AB","+",VLOOKUP(FW34,'විෂය තොරතුරු'!$P$24:$Q$28,2))))</f>
        <v>W</v>
      </c>
      <c r="HI34" s="169" t="str">
        <f aca="false">IF(FX34="","",IF(FX34="-","-",IF(UPPER(FX34)="AB","+",VLOOKUP(FX34,'විෂය තොරතුරු'!$P$24:$Q$28,2))))</f>
        <v>W</v>
      </c>
      <c r="HJ34" s="167" t="str">
        <f aca="false">IF(FY34="","",IF(FY34="-","-",IF(UPPER(FY34)="AB","+",VLOOKUP(FY34,'විෂය තොරතුරු'!$P$24:$Q$28,2))))</f>
        <v>-</v>
      </c>
      <c r="HK34" s="168" t="str">
        <f aca="false">IF(FZ34="","",IF(FZ34="-","-",IF(UPPER(FZ34)="AB","+",VLOOKUP(FZ34,'විෂය තොරතුරු'!$P$24:$Q$28,2))))</f>
        <v>W</v>
      </c>
      <c r="HL34" s="168" t="str">
        <f aca="false">IF(GA34="","",IF(GA34="-","-",IF(UPPER(GA34)="AB","+",VLOOKUP(GA34,'විෂය තොරතුරු'!$P$24:$Q$28,2))))</f>
        <v>-</v>
      </c>
      <c r="HM34" s="168" t="str">
        <f aca="false">IF(GB34="","",IF(GB34="-","-",IF(UPPER(GB34)="AB","+",VLOOKUP(GB34,'විෂය තොරතුරු'!$P$24:$Q$28,2))))</f>
        <v/>
      </c>
      <c r="HN34" s="168" t="str">
        <f aca="false">IF(GC34="","",IF(GC34="-","-",IF(UPPER(GC34)="AB","+",VLOOKUP(GC34,'විෂය තොරතුරු'!$P$24:$Q$28,2))))</f>
        <v/>
      </c>
      <c r="HO34" s="168" t="str">
        <f aca="false">IF(GD34="","",IF(GD34="-","-",IF(UPPER(GD34)="AB","+",VLOOKUP(GD34,'විෂය තොරතුරු'!$P$24:$Q$28,2))))</f>
        <v/>
      </c>
      <c r="HP34" s="168" t="str">
        <f aca="false">IF(GE34="","",IF(GE34="-","-",IF(UPPER(GE34)="AB","+",VLOOKUP(GE34,'විෂය තොරතුරු'!$P$24:$Q$28,2))))</f>
        <v/>
      </c>
      <c r="HQ34" s="170" t="str">
        <f aca="false">IF(GF34="","",IF(GF34="-","-",IF(UPPER(GF34)="AB","+",VLOOKUP(GF34,'විෂය තොරතුරු'!$P$24:$Q$28,2))))</f>
        <v/>
      </c>
      <c r="HR34" s="171" t="str">
        <f aca="false">IF(GG34="","",IF(GG34="-","-",IF(UPPER(GG34)="AB","+",VLOOKUP(GG34,'විෂය තොරතුරු'!$P$24:$Q$28,2))))</f>
        <v>-</v>
      </c>
      <c r="HS34" s="168" t="str">
        <f aca="false">IF(GH34="","",IF(GH34="-","-",IF(UPPER(GH34)="AB","+",VLOOKUP(GH34,'විෂය තොරතුරු'!$P$24:$Q$28,2))))</f>
        <v>-</v>
      </c>
      <c r="HT34" s="168" t="str">
        <f aca="false">IF(GI34="","",IF(GI34="-","-",IF(UPPER(GI34)="AB","+",VLOOKUP(GI34,'විෂය තොරතුරු'!$P$24:$Q$28,2))))</f>
        <v>-</v>
      </c>
      <c r="HU34" s="168" t="str">
        <f aca="false">IF(GJ34="","",IF(GJ34="-","-",IF(UPPER(GJ34)="AB","+",VLOOKUP(GJ34,'විෂය තොරතුරු'!$P$24:$Q$28,2))))</f>
        <v/>
      </c>
      <c r="HV34" s="168" t="str">
        <f aca="false">IF(GK34="","",IF(GK34="-","-",IF(UPPER(GK34)="AB","+",VLOOKUP(GK34,'විෂය තොරතුරු'!$P$24:$Q$28,2))))</f>
        <v/>
      </c>
      <c r="HW34" s="168" t="str">
        <f aca="false">IF(GL34="","",IF(GL34="-","-",IF(UPPER(GL34)="AB","+",VLOOKUP(GL34,'විෂය තොරතුරු'!$P$24:$Q$28,2))))</f>
        <v>-</v>
      </c>
      <c r="HX34" s="168" t="str">
        <f aca="false">IF(GM34="","",IF(GM34="-","-",IF(UPPER(GM34)="AB","+",VLOOKUP(GM34,'විෂය තොරතුරු'!$P$24:$Q$28,2))))</f>
        <v/>
      </c>
      <c r="HY34" s="169" t="str">
        <f aca="false">IF(GN34="","",IF(GN34="-","-",IF(UPPER(GN34)="AB","+",VLOOKUP(GN34,'විෂය තොරතුරු'!$P$24:$Q$28,2))))</f>
        <v/>
      </c>
      <c r="HZ34" s="171" t="str">
        <f aca="false">IF(GO34="","",IF(GO34="-","-",IF(UPPER(GO34)="AB","+",VLOOKUP(GO34,'විෂය තොරතුරු'!$P$24:$Q$28,2))))</f>
        <v>-</v>
      </c>
      <c r="IA34" s="168" t="str">
        <f aca="false">IF(GP34="","",IF(GP34="-","-",IF(UPPER(GP34)="AB","+",VLOOKUP(GP34,'විෂය තොරතුරු'!$P$24:$Q$28,2))))</f>
        <v>W</v>
      </c>
      <c r="IB34" s="168" t="str">
        <f aca="false">IF(GQ34="","",IF(GQ34="-","-",IF(UPPER(GQ34)="AB","+",VLOOKUP(GQ34,'විෂය තොරතුරු'!$P$24:$Q$28,2))))</f>
        <v/>
      </c>
      <c r="IC34" s="168" t="str">
        <f aca="false">IF(GR34="","",IF(GR34="-","-",IF(UPPER(GR34)="AB","+",VLOOKUP(GR34,'විෂය තොරතුරු'!$P$24:$Q$28,2))))</f>
        <v>-</v>
      </c>
      <c r="ID34" s="168" t="str">
        <f aca="false">IF(GS34="","",IF(GS34="-","-",IF(UPPER(GS34)="AB","+",VLOOKUP(GS34,'විෂය තොරතුරු'!$P$24:$Q$28,2))))</f>
        <v/>
      </c>
      <c r="IE34" s="168" t="str">
        <f aca="false">IF(GT34="","",IF(GT34="-","-",IF(UPPER(GT34)="AB","+",VLOOKUP(GT34,'විෂය තොරතුරු'!$P$24:$Q$28,2))))</f>
        <v/>
      </c>
      <c r="IF34" s="168" t="str">
        <f aca="false">IF(GU34="","",IF(GU34="-","-",IF(UPPER(GU34)="AB","+",VLOOKUP(GU34,'විෂය තොරතුරු'!$P$24:$Q$28,2))))</f>
        <v/>
      </c>
      <c r="IG34" s="169" t="str">
        <f aca="false">IF(GV34="","",IF(GV34="-","-",IF(UPPER(GV34)="AB","+",VLOOKUP(GV34,'විෂය තොරතුරු'!$P$24:$Q$28,2))))</f>
        <v/>
      </c>
      <c r="IH34" s="171" t="n">
        <f aca="false">IF($FL34="","",COUNTIF($GZ34:$IG34,"A"))</f>
        <v>0</v>
      </c>
      <c r="II34" s="171" t="n">
        <f aca="false">IF($FL34="","",COUNTIF($GZ34:$IG34,"B"))</f>
        <v>0</v>
      </c>
      <c r="IJ34" s="171" t="n">
        <f aca="false">IF($FL34="","",COUNTIF($GZ34:$IG34,"C"))</f>
        <v>0</v>
      </c>
      <c r="IK34" s="171" t="n">
        <f aca="false">IF($FL34="","",COUNTIF($GZ34:$IG34,"S"))</f>
        <v>0</v>
      </c>
      <c r="IL34" s="171" t="n">
        <f aca="false">IF($FL34="","",COUNTIF($GZ34:$IG34,"W"))</f>
        <v>7</v>
      </c>
      <c r="IM34" s="171" t="n">
        <f aca="false">IF(FL34="","",SUM(IH34:IK34))</f>
        <v>0</v>
      </c>
      <c r="IN34" s="169" t="n">
        <f aca="false">IF(FL34="","",SUM(IH34:IJ34))</f>
        <v>0</v>
      </c>
      <c r="IO34" s="172" t="str">
        <f aca="false">IF(FL34="","",IF(AND(IM34&gt;=6,IN34&gt;=3,OR(FO34&gt;=35,FP34&gt;=35),FV34&gt;=35),"6/3 සමත්",IF(AND(IM34&gt;=5,IN34&gt;=3,OR(FO34&gt;=35,FP34&gt;=35,FV34&gt;=35)),"5/3 සමත්",IF(AND(IM34&gt;=4,IN34&gt;=1,OR(FO34&gt;=20,FP34&gt;=20,FV34&gt;=20)),"සමත් කළ හැකි",IF(IL34=9,"W9","අසමත් ?")))))</f>
        <v>අසමත් ?</v>
      </c>
    </row>
    <row r="35" customFormat="false" ht="13.8" hidden="false" customHeight="false" outlineLevel="0" collapsed="false">
      <c r="A35" s="160" t="n">
        <v>21</v>
      </c>
      <c r="B35" s="161"/>
      <c r="C35" s="161"/>
      <c r="D35" s="162"/>
      <c r="E35" s="183"/>
      <c r="F35" s="181"/>
      <c r="G35" s="183"/>
      <c r="H35" s="180"/>
      <c r="I35" s="180"/>
      <c r="J35" s="181"/>
      <c r="K35" s="183"/>
      <c r="L35" s="180"/>
      <c r="M35" s="180"/>
      <c r="N35" s="181"/>
      <c r="O35" s="183"/>
      <c r="P35" s="180"/>
      <c r="Q35" s="180"/>
      <c r="R35" s="180"/>
      <c r="S35" s="180"/>
      <c r="T35" s="180"/>
      <c r="U35" s="180"/>
      <c r="V35" s="181"/>
      <c r="W35" s="183"/>
      <c r="X35" s="180"/>
      <c r="Y35" s="180"/>
      <c r="Z35" s="180"/>
      <c r="AA35" s="180"/>
      <c r="AB35" s="180"/>
      <c r="AC35" s="180"/>
      <c r="AD35" s="181"/>
      <c r="AE35" s="183"/>
      <c r="AF35" s="180"/>
      <c r="AG35" s="180"/>
      <c r="AH35" s="180"/>
      <c r="AI35" s="180"/>
      <c r="AJ35" s="180"/>
      <c r="AK35" s="180"/>
      <c r="AL35" s="166"/>
      <c r="AM35" s="167" t="str">
        <f aca="false">IF(B35="","",SUM(E35:AL35))</f>
        <v/>
      </c>
      <c r="AN35" s="168" t="str">
        <f aca="false">IF(B35="","",AM35/9)</f>
        <v/>
      </c>
      <c r="AO35" s="169" t="str">
        <f aca="false">IF(B35="","",IF(AM35=0,"-",RANK(AM35,$AM$15:$AM$64,0)))</f>
        <v/>
      </c>
      <c r="AP35" s="167" t="str">
        <f aca="false">IF(E35="","",IF(E35="-","-",IF(UPPER(E35)="AB","+",VLOOKUP(E35,'විෂය තොරතුරු'!$P$24:$Q$28,2))))</f>
        <v/>
      </c>
      <c r="AQ35" s="168" t="str">
        <f aca="false">IF(F35="","",IF(F35="-","-",IF(UPPER(F35)="AB","+",VLOOKUP(F35,'විෂය තොරතුරු'!$P$24:$Q$28,2))))</f>
        <v/>
      </c>
      <c r="AR35" s="168" t="str">
        <f aca="false">IF(G35="","",IF(G35="-","-",IF(UPPER(G35)="AB","+",VLOOKUP(G35,'විෂය තොරතුරු'!$P$24:$Q$28,2))))</f>
        <v/>
      </c>
      <c r="AS35" s="168" t="str">
        <f aca="false">IF(H35="","",IF(H35="-","-",IF(UPPER(H35)="AB","+",VLOOKUP(H35,'විෂය තොරතුරු'!$P$24:$Q$28,2))))</f>
        <v/>
      </c>
      <c r="AT35" s="168" t="str">
        <f aca="false">IF(I35="","",IF(I35="-","-",IF(UPPER(I35)="AB","+",VLOOKUP(I35,'විෂය තොරතුරු'!$P$24:$Q$28,2))))</f>
        <v/>
      </c>
      <c r="AU35" s="170" t="str">
        <f aca="false">IF(J35="","",IF(J35="-","-",IF(UPPER(J35)="AB","+",VLOOKUP(J35,'විෂය තොරතුරු'!$P$24:$Q$28,2))))</f>
        <v/>
      </c>
      <c r="AV35" s="171" t="str">
        <f aca="false">IF(K35="","",IF(K35="-","-",IF(UPPER(K35)="AB","+",VLOOKUP(K35,'විෂය තොරතුරු'!$P$24:$Q$28,2))))</f>
        <v/>
      </c>
      <c r="AW35" s="168" t="str">
        <f aca="false">IF(L35="","",IF(L35="-","-",IF(UPPER(L35)="AB","+",VLOOKUP(L35,'විෂය තොරතුරු'!$P$24:$Q$28,2))))</f>
        <v/>
      </c>
      <c r="AX35" s="168" t="str">
        <f aca="false">IF(M35="","",IF(M35="-","-",IF(UPPER(M35)="AB","+",VLOOKUP(M35,'විෂය තොරතුරු'!$P$24:$Q$28,2))))</f>
        <v/>
      </c>
      <c r="AY35" s="169" t="str">
        <f aca="false">IF(N35="","",IF(N35="-","-",IF(UPPER(N35)="AB","+",VLOOKUP(N35,'විෂය තොරතුරු'!$P$24:$Q$28,2))))</f>
        <v/>
      </c>
      <c r="AZ35" s="167" t="str">
        <f aca="false">IF(O35="","",IF(O35="-","-",IF(UPPER(O35)="AB","+",VLOOKUP(O35,'විෂය තොරතුරු'!$P$24:$Q$28,2))))</f>
        <v/>
      </c>
      <c r="BA35" s="168" t="str">
        <f aca="false">IF(P35="","",IF(P35="-","-",IF(UPPER(P35)="AB","+",VLOOKUP(P35,'විෂය තොරතුරු'!$P$24:$Q$28,2))))</f>
        <v/>
      </c>
      <c r="BB35" s="168" t="str">
        <f aca="false">IF(Q35="","",IF(Q35="-","-",IF(UPPER(Q35)="AB","+",VLOOKUP(Q35,'විෂය තොරතුරු'!$P$24:$Q$28,2))))</f>
        <v/>
      </c>
      <c r="BC35" s="168" t="str">
        <f aca="false">IF(R35="","",IF(R35="-","-",IF(UPPER(R35)="AB","+",VLOOKUP(R35,'විෂය තොරතුරු'!$P$24:$Q$28,2))))</f>
        <v/>
      </c>
      <c r="BD35" s="168" t="str">
        <f aca="false">IF(S35="","",IF(S35="-","-",IF(UPPER(S35)="AB","+",VLOOKUP(S35,'විෂය තොරතුරු'!$P$24:$Q$28,2))))</f>
        <v/>
      </c>
      <c r="BE35" s="168" t="str">
        <f aca="false">IF(T35="","",IF(T35="-","-",IF(UPPER(T35)="AB","+",VLOOKUP(T35,'විෂය තොරතුරු'!$P$24:$Q$28,2))))</f>
        <v/>
      </c>
      <c r="BF35" s="168" t="str">
        <f aca="false">IF(U35="","",IF(U35="-","-",IF(UPPER(U35)="AB","+",VLOOKUP(U35,'විෂය තොරතුරු'!$P$24:$Q$28,2))))</f>
        <v/>
      </c>
      <c r="BG35" s="170" t="str">
        <f aca="false">IF(V35="","",IF(V35="-","-",IF(UPPER(V35)="AB","+",VLOOKUP(V35,'විෂය තොරතුරු'!$P$24:$Q$28,2))))</f>
        <v/>
      </c>
      <c r="BH35" s="171" t="str">
        <f aca="false">IF(W35="","",IF(W35="-","-",IF(UPPER(W35)="AB","+",VLOOKUP(W35,'විෂය තොරතුරු'!$P$24:$Q$28,2))))</f>
        <v/>
      </c>
      <c r="BI35" s="168" t="str">
        <f aca="false">IF(X35="","",IF(X35="-","-",IF(UPPER(X35)="AB","+",VLOOKUP(X35,'විෂය තොරතුරු'!$P$24:$Q$28,2))))</f>
        <v/>
      </c>
      <c r="BJ35" s="168" t="str">
        <f aca="false">IF(Y35="","",IF(Y35="-","-",IF(UPPER(Y35)="AB","+",VLOOKUP(Y35,'විෂය තොරතුරු'!$P$24:$Q$28,2))))</f>
        <v/>
      </c>
      <c r="BK35" s="168" t="str">
        <f aca="false">IF(Z35="","",IF(Z35="-","-",IF(UPPER(Z35)="AB","+",VLOOKUP(Z35,'විෂය තොරතුරු'!$P$24:$Q$28,2))))</f>
        <v/>
      </c>
      <c r="BL35" s="168" t="str">
        <f aca="false">IF(AA35="","",IF(AA35="-","-",IF(UPPER(AA35)="AB","+",VLOOKUP(AA35,'විෂය තොරතුරු'!$P$24:$Q$28,2))))</f>
        <v/>
      </c>
      <c r="BM35" s="168" t="str">
        <f aca="false">IF(AB35="","",IF(AB35="-","-",IF(UPPER(AB35)="AB","+",VLOOKUP(AB35,'විෂය තොරතුරු'!$P$24:$Q$28,2))))</f>
        <v/>
      </c>
      <c r="BN35" s="168" t="str">
        <f aca="false">IF(AC35="","",IF(AC35="-","-",IF(UPPER(AC35)="AB","+",VLOOKUP(AC35,'විෂය තොරතුරු'!$P$24:$Q$28,2))))</f>
        <v/>
      </c>
      <c r="BO35" s="169" t="str">
        <f aca="false">IF(AD35="","",IF(AD35="-","-",IF(UPPER(AD35)="AB","+",VLOOKUP(AD35,'විෂය තොරතුරු'!$P$24:$Q$28,2))))</f>
        <v/>
      </c>
      <c r="BP35" s="171" t="str">
        <f aca="false">IF(AE35="","",IF(AE35="-","-",IF(UPPER(AE35)="AB","+",VLOOKUP(AE35,'විෂය තොරතුරු'!$P$24:$Q$28,2))))</f>
        <v/>
      </c>
      <c r="BQ35" s="168" t="str">
        <f aca="false">IF(AF35="","",IF(AF35="-","-",IF(UPPER(AF35)="AB","+",VLOOKUP(AF35,'විෂය තොරතුරු'!$P$24:$Q$28,2))))</f>
        <v/>
      </c>
      <c r="BR35" s="168" t="str">
        <f aca="false">IF(AG35="","",IF(AG35="-","-",IF(UPPER(AG35)="AB","+",VLOOKUP(AG35,'විෂය තොරතුරු'!$P$24:$Q$28,2))))</f>
        <v/>
      </c>
      <c r="BS35" s="168" t="str">
        <f aca="false">IF(AH35="","",IF(AH35="-","-",IF(UPPER(AH35)="AB","+",VLOOKUP(AH35,'විෂය තොරතුරු'!$P$24:$Q$28,2))))</f>
        <v/>
      </c>
      <c r="BT35" s="168" t="str">
        <f aca="false">IF(AI35="","",IF(AI35="-","-",IF(UPPER(AI35)="AB","+",VLOOKUP(AI35,'විෂය තොරතුරු'!$P$24:$Q$28,2))))</f>
        <v/>
      </c>
      <c r="BU35" s="168" t="str">
        <f aca="false">IF(AJ35="","",IF(AJ35="-","-",IF(UPPER(AJ35)="AB","+",VLOOKUP(AJ35,'විෂය තොරතුරු'!$P$24:$Q$28,2))))</f>
        <v/>
      </c>
      <c r="BV35" s="168" t="str">
        <f aca="false">IF(AK35="","",IF(AK35="-","-",IF(UPPER(AK35)="AB","+",VLOOKUP(AK35,'විෂය තොරතුරු'!$P$24:$Q$28,2))))</f>
        <v/>
      </c>
      <c r="BW35" s="169" t="str">
        <f aca="false">IF(AL35="","",IF(AL35="-","-",IF(UPPER(AL35)="AB","+",VLOOKUP(AL35,'විෂය තොරතුරු'!$P$24:$Q$28,2))))</f>
        <v/>
      </c>
      <c r="BX35" s="171" t="str">
        <f aca="false">IF($B35="","",COUNTIF($AP35:$BW35,"A"))</f>
        <v/>
      </c>
      <c r="BY35" s="168" t="str">
        <f aca="false">IF($B35="","",COUNTIF($AP35:$BW35,"B"))</f>
        <v/>
      </c>
      <c r="BZ35" s="168" t="str">
        <f aca="false">IF($B35="","",COUNTIF($AP35:$BW35,"C"))</f>
        <v/>
      </c>
      <c r="CA35" s="168" t="str">
        <f aca="false">IF($B35="","",COUNTIF($AP35:$BW35,"S"))</f>
        <v/>
      </c>
      <c r="CB35" s="169" t="str">
        <f aca="false">IF($B35="","",COUNTIF($AP35:$BW35,"W"))</f>
        <v/>
      </c>
      <c r="CC35" s="171" t="str">
        <f aca="false">IF(B35="","",SUM(BX35:CA35))</f>
        <v/>
      </c>
      <c r="CD35" s="169" t="str">
        <f aca="false">IF(B35="","",SUM(BX35:BZ35))</f>
        <v/>
      </c>
      <c r="CE35" s="172" t="str">
        <f aca="false">IF(B35="","",IF(AND(CC35&gt;=6,CD35&gt;=3,OR(E35&gt;=35,F35&gt;=35),L35&gt;=35),"6/3 සමත්",IF(AND(CC35&gt;=5,CD35&gt;=3,OR(E35&gt;=35,F35&gt;=35,L35&gt;=35)),"5/3 සමත්",IF(AND(CC35&gt;=4,CD35&gt;=1,OR(E35&gt;=20,F35&gt;=20,L35&gt;=20)),"සමත් කළ හැකි",IF(CB35=9,"W9","අසමත් ?")))))</f>
        <v/>
      </c>
      <c r="FK35" s="173" t="n">
        <v>21</v>
      </c>
      <c r="FL35" s="161" t="s">
        <v>65</v>
      </c>
      <c r="FM35" s="161"/>
      <c r="FN35" s="161" t="str">
        <f aca="false">IF(FM35="","-",(FM35/$M$95)*100)</f>
        <v>-</v>
      </c>
      <c r="FO35" s="165" t="n">
        <v>24</v>
      </c>
      <c r="FP35" s="165"/>
      <c r="FQ35" s="165" t="s">
        <v>18</v>
      </c>
      <c r="FR35" s="165" t="n">
        <v>40</v>
      </c>
      <c r="FS35" s="165"/>
      <c r="FT35" s="165"/>
      <c r="FU35" s="165" t="n">
        <v>13</v>
      </c>
      <c r="FV35" s="165" t="s">
        <v>52</v>
      </c>
      <c r="FW35" s="165" t="s">
        <v>18</v>
      </c>
      <c r="FX35" s="165" t="s">
        <v>52</v>
      </c>
      <c r="FY35" s="165" t="s">
        <v>18</v>
      </c>
      <c r="FZ35" s="165" t="n">
        <v>25</v>
      </c>
      <c r="GA35" s="165" t="s">
        <v>18</v>
      </c>
      <c r="GB35" s="165"/>
      <c r="GC35" s="165"/>
      <c r="GD35" s="165"/>
      <c r="GE35" s="165"/>
      <c r="GF35" s="165"/>
      <c r="GG35" s="165" t="s">
        <v>18</v>
      </c>
      <c r="GH35" s="165" t="n">
        <v>49</v>
      </c>
      <c r="GI35" s="165" t="s">
        <v>18</v>
      </c>
      <c r="GJ35" s="165"/>
      <c r="GK35" s="165"/>
      <c r="GL35" s="165" t="s">
        <v>18</v>
      </c>
      <c r="GM35" s="165"/>
      <c r="GN35" s="165"/>
      <c r="GO35" s="165" t="s">
        <v>18</v>
      </c>
      <c r="GP35" s="165" t="s">
        <v>18</v>
      </c>
      <c r="GQ35" s="165"/>
      <c r="GR35" s="165" t="s">
        <v>18</v>
      </c>
      <c r="GS35" s="165"/>
      <c r="GT35" s="165"/>
      <c r="GU35" s="165"/>
      <c r="GV35" s="174"/>
      <c r="GW35" s="167" t="n">
        <f aca="false">IF(FL35="","",SUM(FO35:GV35))</f>
        <v>151</v>
      </c>
      <c r="GX35" s="168" t="n">
        <f aca="false">IF(FL35="","",GW35/9)</f>
        <v>16.7777777777778</v>
      </c>
      <c r="GY35" s="169" t="n">
        <f aca="false">IF(FL35="","",IF(GW35=0,"-",RANK(GW35,$GW$15:$GW$64,0)))</f>
        <v>40</v>
      </c>
      <c r="GZ35" s="167" t="str">
        <f aca="false">IF(FO35="","",IF(FO35="-","-",IF(UPPER(FO35)="AB","+",VLOOKUP(FO35,'විෂය තොරතුරු'!$P$24:$Q$28,2))))</f>
        <v>W</v>
      </c>
      <c r="HA35" s="168" t="str">
        <f aca="false">IF(FP35="","",IF(FP35="-","-",IF(UPPER(FP35)="AB","+",VLOOKUP(FP35,'විෂය තොරතුරු'!$P$24:$Q$28,2))))</f>
        <v/>
      </c>
      <c r="HB35" s="168" t="str">
        <f aca="false">IF(FQ35="","",IF(FQ35="-","-",IF(UPPER(FQ35)="AB","+",VLOOKUP(FQ35,'විෂය තොරතුරු'!$P$24:$Q$28,2))))</f>
        <v>-</v>
      </c>
      <c r="HC35" s="168" t="str">
        <f aca="false">IF(FR35="","",IF(FR35="-","-",IF(UPPER(FR35)="AB","+",VLOOKUP(FR35,'විෂය තොරතුරු'!$P$24:$Q$28,2))))</f>
        <v>S</v>
      </c>
      <c r="HD35" s="168" t="str">
        <f aca="false">IF(FS35="","",IF(FS35="-","-",IF(UPPER(FS35)="AB","+",VLOOKUP(FS35,'විෂය තොරතුරු'!$P$24:$Q$28,2))))</f>
        <v/>
      </c>
      <c r="HE35" s="170" t="str">
        <f aca="false">IF(FT35="","",IF(FT35="-","-",IF(UPPER(FT35)="AB","+",VLOOKUP(FT35,'විෂය තොරතුරු'!$P$24:$Q$28,2))))</f>
        <v/>
      </c>
      <c r="HF35" s="171" t="str">
        <f aca="false">IF(FU35="","",IF(FU35="-","-",IF(UPPER(FU35)="AB","+",VLOOKUP(FU35,'විෂය තොරතුරු'!$P$24:$Q$28,2))))</f>
        <v>W</v>
      </c>
      <c r="HG35" s="168" t="str">
        <f aca="false">IF(FV35="","",IF(FV35="-","-",IF(UPPER(FV35)="AB","+",VLOOKUP(FV35,'විෂය තොරතුරු'!$P$24:$Q$28,2))))</f>
        <v>+</v>
      </c>
      <c r="HH35" s="168" t="str">
        <f aca="false">IF(FW35="","",IF(FW35="-","-",IF(UPPER(FW35)="AB","+",VLOOKUP(FW35,'විෂය තොරතුරු'!$P$24:$Q$28,2))))</f>
        <v>-</v>
      </c>
      <c r="HI35" s="169" t="str">
        <f aca="false">IF(FX35="","",IF(FX35="-","-",IF(UPPER(FX35)="AB","+",VLOOKUP(FX35,'විෂය තොරතුරු'!$P$24:$Q$28,2))))</f>
        <v>+</v>
      </c>
      <c r="HJ35" s="167" t="str">
        <f aca="false">IF(FY35="","",IF(FY35="-","-",IF(UPPER(FY35)="AB","+",VLOOKUP(FY35,'විෂය තොරතුරු'!$P$24:$Q$28,2))))</f>
        <v>-</v>
      </c>
      <c r="HK35" s="168" t="str">
        <f aca="false">IF(FZ35="","",IF(FZ35="-","-",IF(UPPER(FZ35)="AB","+",VLOOKUP(FZ35,'විෂය තොරතුරු'!$P$24:$Q$28,2))))</f>
        <v>W</v>
      </c>
      <c r="HL35" s="168" t="str">
        <f aca="false">IF(GA35="","",IF(GA35="-","-",IF(UPPER(GA35)="AB","+",VLOOKUP(GA35,'විෂය තොරතුරු'!$P$24:$Q$28,2))))</f>
        <v>-</v>
      </c>
      <c r="HM35" s="168" t="str">
        <f aca="false">IF(GB35="","",IF(GB35="-","-",IF(UPPER(GB35)="AB","+",VLOOKUP(GB35,'විෂය තොරතුරු'!$P$24:$Q$28,2))))</f>
        <v/>
      </c>
      <c r="HN35" s="168" t="str">
        <f aca="false">IF(GC35="","",IF(GC35="-","-",IF(UPPER(GC35)="AB","+",VLOOKUP(GC35,'විෂය තොරතුරු'!$P$24:$Q$28,2))))</f>
        <v/>
      </c>
      <c r="HO35" s="168" t="str">
        <f aca="false">IF(GD35="","",IF(GD35="-","-",IF(UPPER(GD35)="AB","+",VLOOKUP(GD35,'විෂය තොරතුරු'!$P$24:$Q$28,2))))</f>
        <v/>
      </c>
      <c r="HP35" s="168" t="str">
        <f aca="false">IF(GE35="","",IF(GE35="-","-",IF(UPPER(GE35)="AB","+",VLOOKUP(GE35,'විෂය තොරතුරු'!$P$24:$Q$28,2))))</f>
        <v/>
      </c>
      <c r="HQ35" s="170" t="str">
        <f aca="false">IF(GF35="","",IF(GF35="-","-",IF(UPPER(GF35)="AB","+",VLOOKUP(GF35,'විෂය තොරතුරු'!$P$24:$Q$28,2))))</f>
        <v/>
      </c>
      <c r="HR35" s="171" t="str">
        <f aca="false">IF(GG35="","",IF(GG35="-","-",IF(UPPER(GG35)="AB","+",VLOOKUP(GG35,'විෂය තොරතුරු'!$P$24:$Q$28,2))))</f>
        <v>-</v>
      </c>
      <c r="HS35" s="168" t="str">
        <f aca="false">IF(GH35="","",IF(GH35="-","-",IF(UPPER(GH35)="AB","+",VLOOKUP(GH35,'විෂය තොරතුරු'!$P$24:$Q$28,2))))</f>
        <v>S</v>
      </c>
      <c r="HT35" s="168" t="str">
        <f aca="false">IF(GI35="","",IF(GI35="-","-",IF(UPPER(GI35)="AB","+",VLOOKUP(GI35,'විෂය තොරතුරු'!$P$24:$Q$28,2))))</f>
        <v>-</v>
      </c>
      <c r="HU35" s="168" t="str">
        <f aca="false">IF(GJ35="","",IF(GJ35="-","-",IF(UPPER(GJ35)="AB","+",VLOOKUP(GJ35,'විෂය තොරතුරු'!$P$24:$Q$28,2))))</f>
        <v/>
      </c>
      <c r="HV35" s="168" t="str">
        <f aca="false">IF(GK35="","",IF(GK35="-","-",IF(UPPER(GK35)="AB","+",VLOOKUP(GK35,'විෂය තොරතුරු'!$P$24:$Q$28,2))))</f>
        <v/>
      </c>
      <c r="HW35" s="168" t="str">
        <f aca="false">IF(GL35="","",IF(GL35="-","-",IF(UPPER(GL35)="AB","+",VLOOKUP(GL35,'විෂය තොරතුරු'!$P$24:$Q$28,2))))</f>
        <v>-</v>
      </c>
      <c r="HX35" s="168" t="str">
        <f aca="false">IF(GM35="","",IF(GM35="-","-",IF(UPPER(GM35)="AB","+",VLOOKUP(GM35,'විෂය තොරතුරු'!$P$24:$Q$28,2))))</f>
        <v/>
      </c>
      <c r="HY35" s="169" t="str">
        <f aca="false">IF(GN35="","",IF(GN35="-","-",IF(UPPER(GN35)="AB","+",VLOOKUP(GN35,'විෂය තොරතුරු'!$P$24:$Q$28,2))))</f>
        <v/>
      </c>
      <c r="HZ35" s="171" t="str">
        <f aca="false">IF(GO35="","",IF(GO35="-","-",IF(UPPER(GO35)="AB","+",VLOOKUP(GO35,'විෂය තොරතුරු'!$P$24:$Q$28,2))))</f>
        <v>-</v>
      </c>
      <c r="IA35" s="168" t="str">
        <f aca="false">IF(GP35="","",IF(GP35="-","-",IF(UPPER(GP35)="AB","+",VLOOKUP(GP35,'විෂය තොරතුරු'!$P$24:$Q$28,2))))</f>
        <v>-</v>
      </c>
      <c r="IB35" s="168" t="str">
        <f aca="false">IF(GQ35="","",IF(GQ35="-","-",IF(UPPER(GQ35)="AB","+",VLOOKUP(GQ35,'විෂය තොරතුරු'!$P$24:$Q$28,2))))</f>
        <v/>
      </c>
      <c r="IC35" s="168" t="str">
        <f aca="false">IF(GR35="","",IF(GR35="-","-",IF(UPPER(GR35)="AB","+",VLOOKUP(GR35,'විෂය තොරතුරු'!$P$24:$Q$28,2))))</f>
        <v>-</v>
      </c>
      <c r="ID35" s="168" t="str">
        <f aca="false">IF(GS35="","",IF(GS35="-","-",IF(UPPER(GS35)="AB","+",VLOOKUP(GS35,'විෂය තොරතුරු'!$P$24:$Q$28,2))))</f>
        <v/>
      </c>
      <c r="IE35" s="168" t="str">
        <f aca="false">IF(GT35="","",IF(GT35="-","-",IF(UPPER(GT35)="AB","+",VLOOKUP(GT35,'විෂය තොරතුරු'!$P$24:$Q$28,2))))</f>
        <v/>
      </c>
      <c r="IF35" s="168" t="str">
        <f aca="false">IF(GU35="","",IF(GU35="-","-",IF(UPPER(GU35)="AB","+",VLOOKUP(GU35,'විෂය තොරතුරු'!$P$24:$Q$28,2))))</f>
        <v/>
      </c>
      <c r="IG35" s="169" t="str">
        <f aca="false">IF(GV35="","",IF(GV35="-","-",IF(UPPER(GV35)="AB","+",VLOOKUP(GV35,'විෂය තොරතුරු'!$P$24:$Q$28,2))))</f>
        <v/>
      </c>
      <c r="IH35" s="171" t="n">
        <f aca="false">IF($FL35="","",COUNTIF($GZ35:$IG35,"A"))</f>
        <v>0</v>
      </c>
      <c r="II35" s="171" t="n">
        <f aca="false">IF($FL35="","",COUNTIF($GZ35:$IG35,"B"))</f>
        <v>0</v>
      </c>
      <c r="IJ35" s="171" t="n">
        <f aca="false">IF($FL35="","",COUNTIF($GZ35:$IG35,"C"))</f>
        <v>0</v>
      </c>
      <c r="IK35" s="171" t="n">
        <f aca="false">IF($FL35="","",COUNTIF($GZ35:$IG35,"S"))</f>
        <v>2</v>
      </c>
      <c r="IL35" s="171" t="n">
        <f aca="false">IF($FL35="","",COUNTIF($GZ35:$IG35,"W"))</f>
        <v>3</v>
      </c>
      <c r="IM35" s="171" t="n">
        <f aca="false">IF(FL35="","",SUM(IH35:IK35))</f>
        <v>2</v>
      </c>
      <c r="IN35" s="169" t="n">
        <f aca="false">IF(FL35="","",SUM(IH35:IJ35))</f>
        <v>0</v>
      </c>
      <c r="IO35" s="172" t="str">
        <f aca="false">IF(FL35="","",IF(AND(IM35&gt;=6,IN35&gt;=3,OR(FO35&gt;=35,FP35&gt;=35),FV35&gt;=35),"6/3 සමත්",IF(AND(IM35&gt;=5,IN35&gt;=3,OR(FO35&gt;=35,FP35&gt;=35,FV35&gt;=35)),"5/3 සමත්",IF(AND(IM35&gt;=4,IN35&gt;=1,OR(FO35&gt;=20,FP35&gt;=20,FV35&gt;=20)),"සමත් කළ හැකි",IF(IL35=9,"W9","අසමත් ?")))))</f>
        <v>අසමත් ?</v>
      </c>
    </row>
    <row r="36" customFormat="false" ht="13.8" hidden="false" customHeight="false" outlineLevel="0" collapsed="false">
      <c r="A36" s="160" t="n">
        <v>22</v>
      </c>
      <c r="B36" s="161"/>
      <c r="C36" s="161"/>
      <c r="D36" s="162"/>
      <c r="E36" s="183"/>
      <c r="F36" s="181"/>
      <c r="G36" s="183"/>
      <c r="H36" s="180"/>
      <c r="I36" s="180"/>
      <c r="J36" s="181"/>
      <c r="K36" s="183"/>
      <c r="L36" s="180"/>
      <c r="M36" s="180"/>
      <c r="N36" s="181"/>
      <c r="O36" s="183"/>
      <c r="P36" s="180"/>
      <c r="Q36" s="180"/>
      <c r="R36" s="180"/>
      <c r="S36" s="180"/>
      <c r="T36" s="180"/>
      <c r="U36" s="180"/>
      <c r="V36" s="181"/>
      <c r="W36" s="183"/>
      <c r="X36" s="180"/>
      <c r="Y36" s="180"/>
      <c r="Z36" s="180"/>
      <c r="AA36" s="180"/>
      <c r="AB36" s="180"/>
      <c r="AC36" s="180"/>
      <c r="AD36" s="181"/>
      <c r="AE36" s="183"/>
      <c r="AF36" s="180"/>
      <c r="AG36" s="180"/>
      <c r="AH36" s="180"/>
      <c r="AI36" s="180"/>
      <c r="AJ36" s="180"/>
      <c r="AK36" s="180"/>
      <c r="AL36" s="166"/>
      <c r="AM36" s="167" t="str">
        <f aca="false">IF(B36="","",SUM(E36:AL36))</f>
        <v/>
      </c>
      <c r="AN36" s="168" t="str">
        <f aca="false">IF(B36="","",AM36/9)</f>
        <v/>
      </c>
      <c r="AO36" s="169" t="str">
        <f aca="false">IF(B36="","",IF(AM36=0,"-",RANK(AM36,$AM$15:$AM$64,0)))</f>
        <v/>
      </c>
      <c r="AP36" s="167" t="str">
        <f aca="false">IF(E36="","",IF(E36="-","-",IF(UPPER(E36)="AB","+",VLOOKUP(E36,'විෂය තොරතුරු'!$P$24:$Q$28,2))))</f>
        <v/>
      </c>
      <c r="AQ36" s="168" t="str">
        <f aca="false">IF(F36="","",IF(F36="-","-",IF(UPPER(F36)="AB","+",VLOOKUP(F36,'විෂය තොරතුරු'!$P$24:$Q$28,2))))</f>
        <v/>
      </c>
      <c r="AR36" s="168" t="str">
        <f aca="false">IF(G36="","",IF(G36="-","-",IF(UPPER(G36)="AB","+",VLOOKUP(G36,'විෂය තොරතුරු'!$P$24:$Q$28,2))))</f>
        <v/>
      </c>
      <c r="AS36" s="168" t="str">
        <f aca="false">IF(H36="","",IF(H36="-","-",IF(UPPER(H36)="AB","+",VLOOKUP(H36,'විෂය තොරතුරු'!$P$24:$Q$28,2))))</f>
        <v/>
      </c>
      <c r="AT36" s="168" t="str">
        <f aca="false">IF(I36="","",IF(I36="-","-",IF(UPPER(I36)="AB","+",VLOOKUP(I36,'විෂය තොරතුරු'!$P$24:$Q$28,2))))</f>
        <v/>
      </c>
      <c r="AU36" s="170" t="str">
        <f aca="false">IF(J36="","",IF(J36="-","-",IF(UPPER(J36)="AB","+",VLOOKUP(J36,'විෂය තොරතුරු'!$P$24:$Q$28,2))))</f>
        <v/>
      </c>
      <c r="AV36" s="171" t="str">
        <f aca="false">IF(K36="","",IF(K36="-","-",IF(UPPER(K36)="AB","+",VLOOKUP(K36,'විෂය තොරතුරු'!$P$24:$Q$28,2))))</f>
        <v/>
      </c>
      <c r="AW36" s="168" t="str">
        <f aca="false">IF(L36="","",IF(L36="-","-",IF(UPPER(L36)="AB","+",VLOOKUP(L36,'විෂය තොරතුරු'!$P$24:$Q$28,2))))</f>
        <v/>
      </c>
      <c r="AX36" s="168" t="str">
        <f aca="false">IF(M36="","",IF(M36="-","-",IF(UPPER(M36)="AB","+",VLOOKUP(M36,'විෂය තොරතුරු'!$P$24:$Q$28,2))))</f>
        <v/>
      </c>
      <c r="AY36" s="169" t="str">
        <f aca="false">IF(N36="","",IF(N36="-","-",IF(UPPER(N36)="AB","+",VLOOKUP(N36,'විෂය තොරතුරු'!$P$24:$Q$28,2))))</f>
        <v/>
      </c>
      <c r="AZ36" s="167" t="str">
        <f aca="false">IF(O36="","",IF(O36="-","-",IF(UPPER(O36)="AB","+",VLOOKUP(O36,'විෂය තොරතුරු'!$P$24:$Q$28,2))))</f>
        <v/>
      </c>
      <c r="BA36" s="168" t="str">
        <f aca="false">IF(P36="","",IF(P36="-","-",IF(UPPER(P36)="AB","+",VLOOKUP(P36,'විෂය තොරතුරු'!$P$24:$Q$28,2))))</f>
        <v/>
      </c>
      <c r="BB36" s="168" t="str">
        <f aca="false">IF(Q36="","",IF(Q36="-","-",IF(UPPER(Q36)="AB","+",VLOOKUP(Q36,'විෂය තොරතුරු'!$P$24:$Q$28,2))))</f>
        <v/>
      </c>
      <c r="BC36" s="168" t="str">
        <f aca="false">IF(R36="","",IF(R36="-","-",IF(UPPER(R36)="AB","+",VLOOKUP(R36,'විෂය තොරතුරු'!$P$24:$Q$28,2))))</f>
        <v/>
      </c>
      <c r="BD36" s="168" t="str">
        <f aca="false">IF(S36="","",IF(S36="-","-",IF(UPPER(S36)="AB","+",VLOOKUP(S36,'විෂය තොරතුරු'!$P$24:$Q$28,2))))</f>
        <v/>
      </c>
      <c r="BE36" s="168" t="str">
        <f aca="false">IF(T36="","",IF(T36="-","-",IF(UPPER(T36)="AB","+",VLOOKUP(T36,'විෂය තොරතුරු'!$P$24:$Q$28,2))))</f>
        <v/>
      </c>
      <c r="BF36" s="168" t="str">
        <f aca="false">IF(U36="","",IF(U36="-","-",IF(UPPER(U36)="AB","+",VLOOKUP(U36,'විෂය තොරතුරු'!$P$24:$Q$28,2))))</f>
        <v/>
      </c>
      <c r="BG36" s="170" t="str">
        <f aca="false">IF(V36="","",IF(V36="-","-",IF(UPPER(V36)="AB","+",VLOOKUP(V36,'විෂය තොරතුරු'!$P$24:$Q$28,2))))</f>
        <v/>
      </c>
      <c r="BH36" s="171" t="str">
        <f aca="false">IF(W36="","",IF(W36="-","-",IF(UPPER(W36)="AB","+",VLOOKUP(W36,'විෂය තොරතුරු'!$P$24:$Q$28,2))))</f>
        <v/>
      </c>
      <c r="BI36" s="168" t="str">
        <f aca="false">IF(X36="","",IF(X36="-","-",IF(UPPER(X36)="AB","+",VLOOKUP(X36,'විෂය තොරතුරු'!$P$24:$Q$28,2))))</f>
        <v/>
      </c>
      <c r="BJ36" s="168" t="str">
        <f aca="false">IF(Y36="","",IF(Y36="-","-",IF(UPPER(Y36)="AB","+",VLOOKUP(Y36,'විෂය තොරතුරු'!$P$24:$Q$28,2))))</f>
        <v/>
      </c>
      <c r="BK36" s="168" t="str">
        <f aca="false">IF(Z36="","",IF(Z36="-","-",IF(UPPER(Z36)="AB","+",VLOOKUP(Z36,'විෂය තොරතුරු'!$P$24:$Q$28,2))))</f>
        <v/>
      </c>
      <c r="BL36" s="168" t="str">
        <f aca="false">IF(AA36="","",IF(AA36="-","-",IF(UPPER(AA36)="AB","+",VLOOKUP(AA36,'විෂය තොරතුරු'!$P$24:$Q$28,2))))</f>
        <v/>
      </c>
      <c r="BM36" s="168" t="str">
        <f aca="false">IF(AB36="","",IF(AB36="-","-",IF(UPPER(AB36)="AB","+",VLOOKUP(AB36,'විෂය තොරතුරු'!$P$24:$Q$28,2))))</f>
        <v/>
      </c>
      <c r="BN36" s="168" t="str">
        <f aca="false">IF(AC36="","",IF(AC36="-","-",IF(UPPER(AC36)="AB","+",VLOOKUP(AC36,'විෂය තොරතුරු'!$P$24:$Q$28,2))))</f>
        <v/>
      </c>
      <c r="BO36" s="169" t="str">
        <f aca="false">IF(AD36="","",IF(AD36="-","-",IF(UPPER(AD36)="AB","+",VLOOKUP(AD36,'විෂය තොරතුරු'!$P$24:$Q$28,2))))</f>
        <v/>
      </c>
      <c r="BP36" s="171" t="str">
        <f aca="false">IF(AE36="","",IF(AE36="-","-",IF(UPPER(AE36)="AB","+",VLOOKUP(AE36,'විෂය තොරතුරු'!$P$24:$Q$28,2))))</f>
        <v/>
      </c>
      <c r="BQ36" s="168" t="str">
        <f aca="false">IF(AF36="","",IF(AF36="-","-",IF(UPPER(AF36)="AB","+",VLOOKUP(AF36,'විෂය තොරතුරු'!$P$24:$Q$28,2))))</f>
        <v/>
      </c>
      <c r="BR36" s="168" t="str">
        <f aca="false">IF(AG36="","",IF(AG36="-","-",IF(UPPER(AG36)="AB","+",VLOOKUP(AG36,'විෂය තොරතුරු'!$P$24:$Q$28,2))))</f>
        <v/>
      </c>
      <c r="BS36" s="168" t="str">
        <f aca="false">IF(AH36="","",IF(AH36="-","-",IF(UPPER(AH36)="AB","+",VLOOKUP(AH36,'විෂය තොරතුරු'!$P$24:$Q$28,2))))</f>
        <v/>
      </c>
      <c r="BT36" s="168" t="str">
        <f aca="false">IF(AI36="","",IF(AI36="-","-",IF(UPPER(AI36)="AB","+",VLOOKUP(AI36,'විෂය තොරතුරු'!$P$24:$Q$28,2))))</f>
        <v/>
      </c>
      <c r="BU36" s="168" t="str">
        <f aca="false">IF(AJ36="","",IF(AJ36="-","-",IF(UPPER(AJ36)="AB","+",VLOOKUP(AJ36,'විෂය තොරතුරු'!$P$24:$Q$28,2))))</f>
        <v/>
      </c>
      <c r="BV36" s="168" t="str">
        <f aca="false">IF(AK36="","",IF(AK36="-","-",IF(UPPER(AK36)="AB","+",VLOOKUP(AK36,'විෂය තොරතුරු'!$P$24:$Q$28,2))))</f>
        <v/>
      </c>
      <c r="BW36" s="169" t="str">
        <f aca="false">IF(AL36="","",IF(AL36="-","-",IF(UPPER(AL36)="AB","+",VLOOKUP(AL36,'විෂය තොරතුරු'!$P$24:$Q$28,2))))</f>
        <v/>
      </c>
      <c r="BX36" s="171" t="str">
        <f aca="false">IF($B36="","",COUNTIF($AP36:$BW36,"A"))</f>
        <v/>
      </c>
      <c r="BY36" s="168" t="str">
        <f aca="false">IF($B36="","",COUNTIF($AP36:$BW36,"B"))</f>
        <v/>
      </c>
      <c r="BZ36" s="168" t="str">
        <f aca="false">IF($B36="","",COUNTIF($AP36:$BW36,"C"))</f>
        <v/>
      </c>
      <c r="CA36" s="168" t="str">
        <f aca="false">IF($B36="","",COUNTIF($AP36:$BW36,"S"))</f>
        <v/>
      </c>
      <c r="CB36" s="169" t="str">
        <f aca="false">IF($B36="","",COUNTIF($AP36:$BW36,"W"))</f>
        <v/>
      </c>
      <c r="CC36" s="171" t="str">
        <f aca="false">IF(B36="","",SUM(BX36:CA36))</f>
        <v/>
      </c>
      <c r="CD36" s="169" t="str">
        <f aca="false">IF(B36="","",SUM(BX36:BZ36))</f>
        <v/>
      </c>
      <c r="CE36" s="172" t="str">
        <f aca="false">IF(B36="","",IF(AND(CC36&gt;=6,CD36&gt;=3,OR(E36&gt;=35,F36&gt;=35),L36&gt;=35),"6/3 සමත්",IF(AND(CC36&gt;=5,CD36&gt;=3,OR(E36&gt;=35,F36&gt;=35,L36&gt;=35)),"5/3 සමත්",IF(AND(CC36&gt;=4,CD36&gt;=1,OR(E36&gt;=20,F36&gt;=20,L36&gt;=20)),"සමත් කළ හැකි",IF(CB36=9,"W9","අසමත් ?")))))</f>
        <v/>
      </c>
      <c r="FK36" s="173" t="n">
        <v>22</v>
      </c>
      <c r="FL36" s="161" t="s">
        <v>66</v>
      </c>
      <c r="FM36" s="161"/>
      <c r="FN36" s="161" t="str">
        <f aca="false">IF(FM36="","-",(FM36/$M$95)*100)</f>
        <v>-</v>
      </c>
      <c r="FO36" s="165" t="n">
        <v>25</v>
      </c>
      <c r="FP36" s="165"/>
      <c r="FQ36" s="165" t="n">
        <v>34</v>
      </c>
      <c r="FR36" s="165" t="s">
        <v>18</v>
      </c>
      <c r="FS36" s="165"/>
      <c r="FT36" s="165"/>
      <c r="FU36" s="165" t="n">
        <v>9</v>
      </c>
      <c r="FV36" s="165" t="n">
        <v>21</v>
      </c>
      <c r="FW36" s="165" t="n">
        <v>10</v>
      </c>
      <c r="FX36" s="165" t="n">
        <v>17</v>
      </c>
      <c r="FY36" s="165" t="s">
        <v>18</v>
      </c>
      <c r="FZ36" s="165" t="n">
        <v>17</v>
      </c>
      <c r="GA36" s="165" t="s">
        <v>18</v>
      </c>
      <c r="GB36" s="165"/>
      <c r="GC36" s="165"/>
      <c r="GD36" s="165"/>
      <c r="GE36" s="165"/>
      <c r="GF36" s="165"/>
      <c r="GG36" s="165" t="n">
        <v>48</v>
      </c>
      <c r="GH36" s="165" t="s">
        <v>18</v>
      </c>
      <c r="GI36" s="165" t="s">
        <v>18</v>
      </c>
      <c r="GJ36" s="165"/>
      <c r="GK36" s="165"/>
      <c r="GL36" s="165" t="n">
        <v>34</v>
      </c>
      <c r="GM36" s="165"/>
      <c r="GN36" s="165"/>
      <c r="GO36" s="165" t="s">
        <v>18</v>
      </c>
      <c r="GP36" s="165" t="s">
        <v>18</v>
      </c>
      <c r="GQ36" s="165"/>
      <c r="GR36" s="165" t="s">
        <v>18</v>
      </c>
      <c r="GS36" s="165"/>
      <c r="GT36" s="165"/>
      <c r="GU36" s="165"/>
      <c r="GV36" s="174"/>
      <c r="GW36" s="167" t="n">
        <f aca="false">IF(FL36="","",SUM(FO36:GV36))</f>
        <v>215</v>
      </c>
      <c r="GX36" s="168" t="n">
        <f aca="false">IF(FL36="","",GW36/9)</f>
        <v>23.8888888888889</v>
      </c>
      <c r="GY36" s="169" t="n">
        <f aca="false">IF(FL36="","",IF(GW36=0,"-",RANK(GW36,$GW$15:$GW$64,0)))</f>
        <v>23</v>
      </c>
      <c r="GZ36" s="167" t="str">
        <f aca="false">IF(FO36="","",IF(FO36="-","-",IF(UPPER(FO36)="AB","+",VLOOKUP(FO36,'විෂය තොරතුරු'!$P$24:$Q$28,2))))</f>
        <v>W</v>
      </c>
      <c r="HA36" s="168" t="str">
        <f aca="false">IF(FP36="","",IF(FP36="-","-",IF(UPPER(FP36)="AB","+",VLOOKUP(FP36,'විෂය තොරතුරු'!$P$24:$Q$28,2))))</f>
        <v/>
      </c>
      <c r="HB36" s="168" t="str">
        <f aca="false">IF(FQ36="","",IF(FQ36="-","-",IF(UPPER(FQ36)="AB","+",VLOOKUP(FQ36,'විෂය තොරතුරු'!$P$24:$Q$28,2))))</f>
        <v>W</v>
      </c>
      <c r="HC36" s="168" t="str">
        <f aca="false">IF(FR36="","",IF(FR36="-","-",IF(UPPER(FR36)="AB","+",VLOOKUP(FR36,'විෂය තොරතුරු'!$P$24:$Q$28,2))))</f>
        <v>-</v>
      </c>
      <c r="HD36" s="168" t="str">
        <f aca="false">IF(FS36="","",IF(FS36="-","-",IF(UPPER(FS36)="AB","+",VLOOKUP(FS36,'විෂය තොරතුරු'!$P$24:$Q$28,2))))</f>
        <v/>
      </c>
      <c r="HE36" s="170" t="str">
        <f aca="false">IF(FT36="","",IF(FT36="-","-",IF(UPPER(FT36)="AB","+",VLOOKUP(FT36,'විෂය තොරතුරු'!$P$24:$Q$28,2))))</f>
        <v/>
      </c>
      <c r="HF36" s="171" t="str">
        <f aca="false">IF(FU36="","",IF(FU36="-","-",IF(UPPER(FU36)="AB","+",VLOOKUP(FU36,'විෂය තොරතුරු'!$P$24:$Q$28,2))))</f>
        <v>W</v>
      </c>
      <c r="HG36" s="168" t="str">
        <f aca="false">IF(FV36="","",IF(FV36="-","-",IF(UPPER(FV36)="AB","+",VLOOKUP(FV36,'විෂය තොරතුරු'!$P$24:$Q$28,2))))</f>
        <v>W</v>
      </c>
      <c r="HH36" s="168" t="str">
        <f aca="false">IF(FW36="","",IF(FW36="-","-",IF(UPPER(FW36)="AB","+",VLOOKUP(FW36,'විෂය තොරතුරු'!$P$24:$Q$28,2))))</f>
        <v>W</v>
      </c>
      <c r="HI36" s="169" t="str">
        <f aca="false">IF(FX36="","",IF(FX36="-","-",IF(UPPER(FX36)="AB","+",VLOOKUP(FX36,'විෂය තොරතුරු'!$P$24:$Q$28,2))))</f>
        <v>W</v>
      </c>
      <c r="HJ36" s="167" t="str">
        <f aca="false">IF(FY36="","",IF(FY36="-","-",IF(UPPER(FY36)="AB","+",VLOOKUP(FY36,'විෂය තොරතුරු'!$P$24:$Q$28,2))))</f>
        <v>-</v>
      </c>
      <c r="HK36" s="168" t="str">
        <f aca="false">IF(FZ36="","",IF(FZ36="-","-",IF(UPPER(FZ36)="AB","+",VLOOKUP(FZ36,'විෂය තොරතුරු'!$P$24:$Q$28,2))))</f>
        <v>W</v>
      </c>
      <c r="HL36" s="168" t="str">
        <f aca="false">IF(GA36="","",IF(GA36="-","-",IF(UPPER(GA36)="AB","+",VLOOKUP(GA36,'විෂය තොරතුරු'!$P$24:$Q$28,2))))</f>
        <v>-</v>
      </c>
      <c r="HM36" s="168" t="str">
        <f aca="false">IF(GB36="","",IF(GB36="-","-",IF(UPPER(GB36)="AB","+",VLOOKUP(GB36,'විෂය තොරතුරු'!$P$24:$Q$28,2))))</f>
        <v/>
      </c>
      <c r="HN36" s="168" t="str">
        <f aca="false">IF(GC36="","",IF(GC36="-","-",IF(UPPER(GC36)="AB","+",VLOOKUP(GC36,'විෂය තොරතුරු'!$P$24:$Q$28,2))))</f>
        <v/>
      </c>
      <c r="HO36" s="168" t="str">
        <f aca="false">IF(GD36="","",IF(GD36="-","-",IF(UPPER(GD36)="AB","+",VLOOKUP(GD36,'විෂය තොරතුරු'!$P$24:$Q$28,2))))</f>
        <v/>
      </c>
      <c r="HP36" s="168" t="str">
        <f aca="false">IF(GE36="","",IF(GE36="-","-",IF(UPPER(GE36)="AB","+",VLOOKUP(GE36,'විෂය තොරතුරු'!$P$24:$Q$28,2))))</f>
        <v/>
      </c>
      <c r="HQ36" s="170" t="str">
        <f aca="false">IF(GF36="","",IF(GF36="-","-",IF(UPPER(GF36)="AB","+",VLOOKUP(GF36,'විෂය තොරතුරු'!$P$24:$Q$28,2))))</f>
        <v/>
      </c>
      <c r="HR36" s="171" t="str">
        <f aca="false">IF(GG36="","",IF(GG36="-","-",IF(UPPER(GG36)="AB","+",VLOOKUP(GG36,'විෂය තොරතුරු'!$P$24:$Q$28,2))))</f>
        <v>S</v>
      </c>
      <c r="HS36" s="168" t="str">
        <f aca="false">IF(GH36="","",IF(GH36="-","-",IF(UPPER(GH36)="AB","+",VLOOKUP(GH36,'විෂය තොරතුරු'!$P$24:$Q$28,2))))</f>
        <v>-</v>
      </c>
      <c r="HT36" s="168" t="str">
        <f aca="false">IF(GI36="","",IF(GI36="-","-",IF(UPPER(GI36)="AB","+",VLOOKUP(GI36,'විෂය තොරතුරු'!$P$24:$Q$28,2))))</f>
        <v>-</v>
      </c>
      <c r="HU36" s="168" t="str">
        <f aca="false">IF(GJ36="","",IF(GJ36="-","-",IF(UPPER(GJ36)="AB","+",VLOOKUP(GJ36,'විෂය තොරතුරු'!$P$24:$Q$28,2))))</f>
        <v/>
      </c>
      <c r="HV36" s="168" t="str">
        <f aca="false">IF(GK36="","",IF(GK36="-","-",IF(UPPER(GK36)="AB","+",VLOOKUP(GK36,'විෂය තොරතුරු'!$P$24:$Q$28,2))))</f>
        <v/>
      </c>
      <c r="HW36" s="168" t="str">
        <f aca="false">IF(GL36="","",IF(GL36="-","-",IF(UPPER(GL36)="AB","+",VLOOKUP(GL36,'විෂය තොරතුරු'!$P$24:$Q$28,2))))</f>
        <v>W</v>
      </c>
      <c r="HX36" s="168" t="str">
        <f aca="false">IF(GM36="","",IF(GM36="-","-",IF(UPPER(GM36)="AB","+",VLOOKUP(GM36,'විෂය තොරතුරු'!$P$24:$Q$28,2))))</f>
        <v/>
      </c>
      <c r="HY36" s="169" t="str">
        <f aca="false">IF(GN36="","",IF(GN36="-","-",IF(UPPER(GN36)="AB","+",VLOOKUP(GN36,'විෂය තොරතුරු'!$P$24:$Q$28,2))))</f>
        <v/>
      </c>
      <c r="HZ36" s="171" t="str">
        <f aca="false">IF(GO36="","",IF(GO36="-","-",IF(UPPER(GO36)="AB","+",VLOOKUP(GO36,'විෂය තොරතුරු'!$P$24:$Q$28,2))))</f>
        <v>-</v>
      </c>
      <c r="IA36" s="168" t="str">
        <f aca="false">IF(GP36="","",IF(GP36="-","-",IF(UPPER(GP36)="AB","+",VLOOKUP(GP36,'විෂය තොරතුරු'!$P$24:$Q$28,2))))</f>
        <v>-</v>
      </c>
      <c r="IB36" s="168" t="str">
        <f aca="false">IF(GQ36="","",IF(GQ36="-","-",IF(UPPER(GQ36)="AB","+",VLOOKUP(GQ36,'විෂය තොරතුරු'!$P$24:$Q$28,2))))</f>
        <v/>
      </c>
      <c r="IC36" s="168" t="str">
        <f aca="false">IF(GR36="","",IF(GR36="-","-",IF(UPPER(GR36)="AB","+",VLOOKUP(GR36,'විෂය තොරතුරු'!$P$24:$Q$28,2))))</f>
        <v>-</v>
      </c>
      <c r="ID36" s="168" t="str">
        <f aca="false">IF(GS36="","",IF(GS36="-","-",IF(UPPER(GS36)="AB","+",VLOOKUP(GS36,'විෂය තොරතුරු'!$P$24:$Q$28,2))))</f>
        <v/>
      </c>
      <c r="IE36" s="168" t="str">
        <f aca="false">IF(GT36="","",IF(GT36="-","-",IF(UPPER(GT36)="AB","+",VLOOKUP(GT36,'විෂය තොරතුරු'!$P$24:$Q$28,2))))</f>
        <v/>
      </c>
      <c r="IF36" s="168" t="str">
        <f aca="false">IF(GU36="","",IF(GU36="-","-",IF(UPPER(GU36)="AB","+",VLOOKUP(GU36,'විෂය තොරතුරු'!$P$24:$Q$28,2))))</f>
        <v/>
      </c>
      <c r="IG36" s="169" t="str">
        <f aca="false">IF(GV36="","",IF(GV36="-","-",IF(UPPER(GV36)="AB","+",VLOOKUP(GV36,'විෂය තොරතුරු'!$P$24:$Q$28,2))))</f>
        <v/>
      </c>
      <c r="IH36" s="171" t="n">
        <f aca="false">IF($FL36="","",COUNTIF($GZ36:$IG36,"A"))</f>
        <v>0</v>
      </c>
      <c r="II36" s="171" t="n">
        <f aca="false">IF($FL36="","",COUNTIF($GZ36:$IG36,"B"))</f>
        <v>0</v>
      </c>
      <c r="IJ36" s="171" t="n">
        <f aca="false">IF($FL36="","",COUNTIF($GZ36:$IG36,"C"))</f>
        <v>0</v>
      </c>
      <c r="IK36" s="171" t="n">
        <f aca="false">IF($FL36="","",COUNTIF($GZ36:$IG36,"S"))</f>
        <v>1</v>
      </c>
      <c r="IL36" s="171" t="n">
        <f aca="false">IF($FL36="","",COUNTIF($GZ36:$IG36,"W"))</f>
        <v>8</v>
      </c>
      <c r="IM36" s="171" t="n">
        <f aca="false">IF(FL36="","",SUM(IH36:IK36))</f>
        <v>1</v>
      </c>
      <c r="IN36" s="169" t="n">
        <f aca="false">IF(FL36="","",SUM(IH36:IJ36))</f>
        <v>0</v>
      </c>
      <c r="IO36" s="172" t="str">
        <f aca="false">IF(FL36="","",IF(AND(IM36&gt;=6,IN36&gt;=3,OR(FO36&gt;=35,FP36&gt;=35),FV36&gt;=35),"6/3 සමත්",IF(AND(IM36&gt;=5,IN36&gt;=3,OR(FO36&gt;=35,FP36&gt;=35,FV36&gt;=35)),"5/3 සමත්",IF(AND(IM36&gt;=4,IN36&gt;=1,OR(FO36&gt;=20,FP36&gt;=20,FV36&gt;=20)),"සමත් කළ හැකි",IF(IL36=9,"W9","අසමත් ?")))))</f>
        <v>අසමත් ?</v>
      </c>
    </row>
    <row r="37" customFormat="false" ht="13.8" hidden="false" customHeight="false" outlineLevel="0" collapsed="false">
      <c r="A37" s="160" t="n">
        <v>23</v>
      </c>
      <c r="B37" s="161"/>
      <c r="C37" s="161"/>
      <c r="D37" s="162"/>
      <c r="E37" s="183"/>
      <c r="F37" s="181"/>
      <c r="G37" s="183"/>
      <c r="H37" s="180"/>
      <c r="I37" s="180"/>
      <c r="J37" s="181"/>
      <c r="K37" s="183"/>
      <c r="L37" s="180"/>
      <c r="M37" s="180"/>
      <c r="N37" s="181"/>
      <c r="O37" s="183"/>
      <c r="P37" s="180"/>
      <c r="Q37" s="180"/>
      <c r="R37" s="180"/>
      <c r="S37" s="180"/>
      <c r="T37" s="180"/>
      <c r="U37" s="180"/>
      <c r="V37" s="181"/>
      <c r="W37" s="183"/>
      <c r="X37" s="180"/>
      <c r="Y37" s="180"/>
      <c r="Z37" s="180"/>
      <c r="AA37" s="180"/>
      <c r="AB37" s="180"/>
      <c r="AC37" s="180"/>
      <c r="AD37" s="181"/>
      <c r="AE37" s="183"/>
      <c r="AF37" s="180"/>
      <c r="AG37" s="180"/>
      <c r="AH37" s="180"/>
      <c r="AI37" s="180"/>
      <c r="AJ37" s="180"/>
      <c r="AK37" s="180"/>
      <c r="AL37" s="166"/>
      <c r="AM37" s="167" t="str">
        <f aca="false">IF(B37="","",SUM(E37:AL37))</f>
        <v/>
      </c>
      <c r="AN37" s="168" t="str">
        <f aca="false">IF(B37="","",AM37/9)</f>
        <v/>
      </c>
      <c r="AO37" s="169" t="str">
        <f aca="false">IF(B37="","",IF(AM37=0,"-",RANK(AM37,$AM$15:$AM$64,0)))</f>
        <v/>
      </c>
      <c r="AP37" s="167" t="str">
        <f aca="false">IF(E37="","",IF(E37="-","-",IF(UPPER(E37)="AB","+",VLOOKUP(E37,'විෂය තොරතුරු'!$P$24:$Q$28,2))))</f>
        <v/>
      </c>
      <c r="AQ37" s="168" t="str">
        <f aca="false">IF(F37="","",IF(F37="-","-",IF(UPPER(F37)="AB","+",VLOOKUP(F37,'විෂය තොරතුරු'!$P$24:$Q$28,2))))</f>
        <v/>
      </c>
      <c r="AR37" s="168" t="str">
        <f aca="false">IF(G37="","",IF(G37="-","-",IF(UPPER(G37)="AB","+",VLOOKUP(G37,'විෂය තොරතුරු'!$P$24:$Q$28,2))))</f>
        <v/>
      </c>
      <c r="AS37" s="168" t="str">
        <f aca="false">IF(H37="","",IF(H37="-","-",IF(UPPER(H37)="AB","+",VLOOKUP(H37,'විෂය තොරතුරු'!$P$24:$Q$28,2))))</f>
        <v/>
      </c>
      <c r="AT37" s="168" t="str">
        <f aca="false">IF(I37="","",IF(I37="-","-",IF(UPPER(I37)="AB","+",VLOOKUP(I37,'විෂය තොරතුරු'!$P$24:$Q$28,2))))</f>
        <v/>
      </c>
      <c r="AU37" s="170" t="str">
        <f aca="false">IF(J37="","",IF(J37="-","-",IF(UPPER(J37)="AB","+",VLOOKUP(J37,'විෂය තොරතුරු'!$P$24:$Q$28,2))))</f>
        <v/>
      </c>
      <c r="AV37" s="171" t="str">
        <f aca="false">IF(K37="","",IF(K37="-","-",IF(UPPER(K37)="AB","+",VLOOKUP(K37,'විෂය තොරතුරු'!$P$24:$Q$28,2))))</f>
        <v/>
      </c>
      <c r="AW37" s="168" t="str">
        <f aca="false">IF(L37="","",IF(L37="-","-",IF(UPPER(L37)="AB","+",VLOOKUP(L37,'විෂය තොරතුරු'!$P$24:$Q$28,2))))</f>
        <v/>
      </c>
      <c r="AX37" s="168" t="str">
        <f aca="false">IF(M37="","",IF(M37="-","-",IF(UPPER(M37)="AB","+",VLOOKUP(M37,'විෂය තොරතුරු'!$P$24:$Q$28,2))))</f>
        <v/>
      </c>
      <c r="AY37" s="169" t="str">
        <f aca="false">IF(N37="","",IF(N37="-","-",IF(UPPER(N37)="AB","+",VLOOKUP(N37,'විෂය තොරතුරු'!$P$24:$Q$28,2))))</f>
        <v/>
      </c>
      <c r="AZ37" s="167" t="str">
        <f aca="false">IF(O37="","",IF(O37="-","-",IF(UPPER(O37)="AB","+",VLOOKUP(O37,'විෂය තොරතුරු'!$P$24:$Q$28,2))))</f>
        <v/>
      </c>
      <c r="BA37" s="168" t="str">
        <f aca="false">IF(P37="","",IF(P37="-","-",IF(UPPER(P37)="AB","+",VLOOKUP(P37,'විෂය තොරතුරු'!$P$24:$Q$28,2))))</f>
        <v/>
      </c>
      <c r="BB37" s="168" t="str">
        <f aca="false">IF(Q37="","",IF(Q37="-","-",IF(UPPER(Q37)="AB","+",VLOOKUP(Q37,'විෂය තොරතුරු'!$P$24:$Q$28,2))))</f>
        <v/>
      </c>
      <c r="BC37" s="168" t="str">
        <f aca="false">IF(R37="","",IF(R37="-","-",IF(UPPER(R37)="AB","+",VLOOKUP(R37,'විෂය තොරතුරු'!$P$24:$Q$28,2))))</f>
        <v/>
      </c>
      <c r="BD37" s="168" t="str">
        <f aca="false">IF(S37="","",IF(S37="-","-",IF(UPPER(S37)="AB","+",VLOOKUP(S37,'විෂය තොරතුරු'!$P$24:$Q$28,2))))</f>
        <v/>
      </c>
      <c r="BE37" s="168" t="str">
        <f aca="false">IF(T37="","",IF(T37="-","-",IF(UPPER(T37)="AB","+",VLOOKUP(T37,'විෂය තොරතුරු'!$P$24:$Q$28,2))))</f>
        <v/>
      </c>
      <c r="BF37" s="168" t="str">
        <f aca="false">IF(U37="","",IF(U37="-","-",IF(UPPER(U37)="AB","+",VLOOKUP(U37,'විෂය තොරතුරු'!$P$24:$Q$28,2))))</f>
        <v/>
      </c>
      <c r="BG37" s="170" t="str">
        <f aca="false">IF(V37="","",IF(V37="-","-",IF(UPPER(V37)="AB","+",VLOOKUP(V37,'විෂය තොරතුරු'!$P$24:$Q$28,2))))</f>
        <v/>
      </c>
      <c r="BH37" s="171" t="str">
        <f aca="false">IF(W37="","",IF(W37="-","-",IF(UPPER(W37)="AB","+",VLOOKUP(W37,'විෂය තොරතුරු'!$P$24:$Q$28,2))))</f>
        <v/>
      </c>
      <c r="BI37" s="168" t="str">
        <f aca="false">IF(X37="","",IF(X37="-","-",IF(UPPER(X37)="AB","+",VLOOKUP(X37,'විෂය තොරතුරු'!$P$24:$Q$28,2))))</f>
        <v/>
      </c>
      <c r="BJ37" s="168" t="str">
        <f aca="false">IF(Y37="","",IF(Y37="-","-",IF(UPPER(Y37)="AB","+",VLOOKUP(Y37,'විෂය තොරතුරු'!$P$24:$Q$28,2))))</f>
        <v/>
      </c>
      <c r="BK37" s="168" t="str">
        <f aca="false">IF(Z37="","",IF(Z37="-","-",IF(UPPER(Z37)="AB","+",VLOOKUP(Z37,'විෂය තොරතුරු'!$P$24:$Q$28,2))))</f>
        <v/>
      </c>
      <c r="BL37" s="168" t="str">
        <f aca="false">IF(AA37="","",IF(AA37="-","-",IF(UPPER(AA37)="AB","+",VLOOKUP(AA37,'විෂය තොරතුරු'!$P$24:$Q$28,2))))</f>
        <v/>
      </c>
      <c r="BM37" s="168" t="str">
        <f aca="false">IF(AB37="","",IF(AB37="-","-",IF(UPPER(AB37)="AB","+",VLOOKUP(AB37,'විෂය තොරතුරු'!$P$24:$Q$28,2))))</f>
        <v/>
      </c>
      <c r="BN37" s="168" t="str">
        <f aca="false">IF(AC37="","",IF(AC37="-","-",IF(UPPER(AC37)="AB","+",VLOOKUP(AC37,'විෂය තොරතුරු'!$P$24:$Q$28,2))))</f>
        <v/>
      </c>
      <c r="BO37" s="169" t="str">
        <f aca="false">IF(AD37="","",IF(AD37="-","-",IF(UPPER(AD37)="AB","+",VLOOKUP(AD37,'විෂය තොරතුරු'!$P$24:$Q$28,2))))</f>
        <v/>
      </c>
      <c r="BP37" s="171" t="str">
        <f aca="false">IF(AE37="","",IF(AE37="-","-",IF(UPPER(AE37)="AB","+",VLOOKUP(AE37,'විෂය තොරතුරු'!$P$24:$Q$28,2))))</f>
        <v/>
      </c>
      <c r="BQ37" s="168" t="str">
        <f aca="false">IF(AF37="","",IF(AF37="-","-",IF(UPPER(AF37)="AB","+",VLOOKUP(AF37,'විෂය තොරතුරු'!$P$24:$Q$28,2))))</f>
        <v/>
      </c>
      <c r="BR37" s="168" t="str">
        <f aca="false">IF(AG37="","",IF(AG37="-","-",IF(UPPER(AG37)="AB","+",VLOOKUP(AG37,'විෂය තොරතුරු'!$P$24:$Q$28,2))))</f>
        <v/>
      </c>
      <c r="BS37" s="168" t="str">
        <f aca="false">IF(AH37="","",IF(AH37="-","-",IF(UPPER(AH37)="AB","+",VLOOKUP(AH37,'විෂය තොරතුරු'!$P$24:$Q$28,2))))</f>
        <v/>
      </c>
      <c r="BT37" s="168" t="str">
        <f aca="false">IF(AI37="","",IF(AI37="-","-",IF(UPPER(AI37)="AB","+",VLOOKUP(AI37,'විෂය තොරතුරු'!$P$24:$Q$28,2))))</f>
        <v/>
      </c>
      <c r="BU37" s="168" t="str">
        <f aca="false">IF(AJ37="","",IF(AJ37="-","-",IF(UPPER(AJ37)="AB","+",VLOOKUP(AJ37,'විෂය තොරතුරු'!$P$24:$Q$28,2))))</f>
        <v/>
      </c>
      <c r="BV37" s="168" t="str">
        <f aca="false">IF(AK37="","",IF(AK37="-","-",IF(UPPER(AK37)="AB","+",VLOOKUP(AK37,'විෂය තොරතුරු'!$P$24:$Q$28,2))))</f>
        <v/>
      </c>
      <c r="BW37" s="169" t="str">
        <f aca="false">IF(AL37="","",IF(AL37="-","-",IF(UPPER(AL37)="AB","+",VLOOKUP(AL37,'විෂය තොරතුරු'!$P$24:$Q$28,2))))</f>
        <v/>
      </c>
      <c r="BX37" s="171" t="str">
        <f aca="false">IF($B37="","",COUNTIF($AP37:$BW37,"A"))</f>
        <v/>
      </c>
      <c r="BY37" s="168" t="str">
        <f aca="false">IF($B37="","",COUNTIF($AP37:$BW37,"B"))</f>
        <v/>
      </c>
      <c r="BZ37" s="168" t="str">
        <f aca="false">IF($B37="","",COUNTIF($AP37:$BW37,"C"))</f>
        <v/>
      </c>
      <c r="CA37" s="168" t="str">
        <f aca="false">IF($B37="","",COUNTIF($AP37:$BW37,"S"))</f>
        <v/>
      </c>
      <c r="CB37" s="169" t="str">
        <f aca="false">IF($B37="","",COUNTIF($AP37:$BW37,"W"))</f>
        <v/>
      </c>
      <c r="CC37" s="171" t="str">
        <f aca="false">IF(B37="","",SUM(BX37:CA37))</f>
        <v/>
      </c>
      <c r="CD37" s="169" t="str">
        <f aca="false">IF(B37="","",SUM(BX37:BZ37))</f>
        <v/>
      </c>
      <c r="CE37" s="172" t="str">
        <f aca="false">IF(B37="","",IF(AND(CC37&gt;=6,CD37&gt;=3,OR(E37&gt;=35,F37&gt;=35),L37&gt;=35),"6/3 සමත්",IF(AND(CC37&gt;=5,CD37&gt;=3,OR(E37&gt;=35,F37&gt;=35,L37&gt;=35)),"5/3 සමත්",IF(AND(CC37&gt;=4,CD37&gt;=1,OR(E37&gt;=20,F37&gt;=20,L37&gt;=20)),"සමත් කළ හැකි",IF(CB37=9,"W9","අසමත් ?")))))</f>
        <v/>
      </c>
      <c r="FK37" s="173" t="n">
        <v>23</v>
      </c>
      <c r="FL37" s="161" t="s">
        <v>67</v>
      </c>
      <c r="FM37" s="161"/>
      <c r="FN37" s="161" t="str">
        <f aca="false">IF(FM37="","-",(FM37/$M$95)*100)</f>
        <v>-</v>
      </c>
      <c r="FO37" s="165" t="n">
        <v>35</v>
      </c>
      <c r="FP37" s="165"/>
      <c r="FQ37" s="165" t="n">
        <v>44</v>
      </c>
      <c r="FR37" s="165" t="s">
        <v>18</v>
      </c>
      <c r="FS37" s="165"/>
      <c r="FT37" s="165"/>
      <c r="FU37" s="165" t="n">
        <v>1</v>
      </c>
      <c r="FV37" s="165" t="n">
        <v>56</v>
      </c>
      <c r="FW37" s="165" t="s">
        <v>18</v>
      </c>
      <c r="FX37" s="165" t="n">
        <v>64</v>
      </c>
      <c r="FY37" s="165" t="s">
        <v>18</v>
      </c>
      <c r="FZ37" s="165" t="s">
        <v>18</v>
      </c>
      <c r="GA37" s="165" t="n">
        <v>8</v>
      </c>
      <c r="GB37" s="165"/>
      <c r="GC37" s="165"/>
      <c r="GD37" s="165"/>
      <c r="GE37" s="165"/>
      <c r="GF37" s="165"/>
      <c r="GG37" s="165" t="s">
        <v>18</v>
      </c>
      <c r="GH37" s="165" t="n">
        <v>42</v>
      </c>
      <c r="GI37" s="165" t="s">
        <v>18</v>
      </c>
      <c r="GJ37" s="165"/>
      <c r="GK37" s="165"/>
      <c r="GL37" s="165" t="s">
        <v>18</v>
      </c>
      <c r="GM37" s="165"/>
      <c r="GN37" s="165"/>
      <c r="GO37" s="165" t="s">
        <v>18</v>
      </c>
      <c r="GP37" s="165" t="s">
        <v>18</v>
      </c>
      <c r="GQ37" s="165"/>
      <c r="GR37" s="165" t="s">
        <v>18</v>
      </c>
      <c r="GS37" s="165"/>
      <c r="GT37" s="165"/>
      <c r="GU37" s="165"/>
      <c r="GV37" s="174"/>
      <c r="GW37" s="167" t="n">
        <f aca="false">IF(FL37="","",SUM(FO37:GV37))</f>
        <v>250</v>
      </c>
      <c r="GX37" s="168" t="n">
        <f aca="false">IF(FL37="","",GW37/9)</f>
        <v>27.7777777777778</v>
      </c>
      <c r="GY37" s="169" t="n">
        <f aca="false">IF(FL37="","",IF(GW37=0,"-",RANK(GW37,$GW$15:$GW$64,0)))</f>
        <v>18</v>
      </c>
      <c r="GZ37" s="167" t="str">
        <f aca="false">IF(FO37="","",IF(FO37="-","-",IF(UPPER(FO37)="AB","+",VLOOKUP(FO37,'විෂය තොරතුරු'!$P$24:$Q$28,2))))</f>
        <v>S</v>
      </c>
      <c r="HA37" s="168" t="str">
        <f aca="false">IF(FP37="","",IF(FP37="-","-",IF(UPPER(FP37)="AB","+",VLOOKUP(FP37,'විෂය තොරතුරු'!$P$24:$Q$28,2))))</f>
        <v/>
      </c>
      <c r="HB37" s="168" t="str">
        <f aca="false">IF(FQ37="","",IF(FQ37="-","-",IF(UPPER(FQ37)="AB","+",VLOOKUP(FQ37,'විෂය තොරතුරු'!$P$24:$Q$28,2))))</f>
        <v>S</v>
      </c>
      <c r="HC37" s="168" t="str">
        <f aca="false">IF(FR37="","",IF(FR37="-","-",IF(UPPER(FR37)="AB","+",VLOOKUP(FR37,'විෂය තොරතුරු'!$P$24:$Q$28,2))))</f>
        <v>-</v>
      </c>
      <c r="HD37" s="168" t="str">
        <f aca="false">IF(FS37="","",IF(FS37="-","-",IF(UPPER(FS37)="AB","+",VLOOKUP(FS37,'විෂය තොරතුරු'!$P$24:$Q$28,2))))</f>
        <v/>
      </c>
      <c r="HE37" s="170" t="str">
        <f aca="false">IF(FT37="","",IF(FT37="-","-",IF(UPPER(FT37)="AB","+",VLOOKUP(FT37,'විෂය තොරතුරු'!$P$24:$Q$28,2))))</f>
        <v/>
      </c>
      <c r="HF37" s="171" t="str">
        <f aca="false">IF(FU37="","",IF(FU37="-","-",IF(UPPER(FU37)="AB","+",VLOOKUP(FU37,'විෂය තොරතුරු'!$P$24:$Q$28,2))))</f>
        <v>W</v>
      </c>
      <c r="HG37" s="168" t="str">
        <f aca="false">IF(FV37="","",IF(FV37="-","-",IF(UPPER(FV37)="AB","+",VLOOKUP(FV37,'විෂය තොරතුරු'!$P$24:$Q$28,2))))</f>
        <v>C</v>
      </c>
      <c r="HH37" s="168" t="str">
        <f aca="false">IF(FW37="","",IF(FW37="-","-",IF(UPPER(FW37)="AB","+",VLOOKUP(FW37,'විෂය තොරතුරු'!$P$24:$Q$28,2))))</f>
        <v>-</v>
      </c>
      <c r="HI37" s="169" t="str">
        <f aca="false">IF(FX37="","",IF(FX37="-","-",IF(UPPER(FX37)="AB","+",VLOOKUP(FX37,'විෂය තොරතුරු'!$P$24:$Q$28,2))))</f>
        <v>C</v>
      </c>
      <c r="HJ37" s="167" t="str">
        <f aca="false">IF(FY37="","",IF(FY37="-","-",IF(UPPER(FY37)="AB","+",VLOOKUP(FY37,'විෂය තොරතුරු'!$P$24:$Q$28,2))))</f>
        <v>-</v>
      </c>
      <c r="HK37" s="168" t="str">
        <f aca="false">IF(FZ37="","",IF(FZ37="-","-",IF(UPPER(FZ37)="AB","+",VLOOKUP(FZ37,'විෂය තොරතුරු'!$P$24:$Q$28,2))))</f>
        <v>-</v>
      </c>
      <c r="HL37" s="168" t="str">
        <f aca="false">IF(GA37="","",IF(GA37="-","-",IF(UPPER(GA37)="AB","+",VLOOKUP(GA37,'විෂය තොරතුරු'!$P$24:$Q$28,2))))</f>
        <v>W</v>
      </c>
      <c r="HM37" s="168" t="str">
        <f aca="false">IF(GB37="","",IF(GB37="-","-",IF(UPPER(GB37)="AB","+",VLOOKUP(GB37,'විෂය තොරතුරු'!$P$24:$Q$28,2))))</f>
        <v/>
      </c>
      <c r="HN37" s="168" t="str">
        <f aca="false">IF(GC37="","",IF(GC37="-","-",IF(UPPER(GC37)="AB","+",VLOOKUP(GC37,'විෂය තොරතුරු'!$P$24:$Q$28,2))))</f>
        <v/>
      </c>
      <c r="HO37" s="168" t="str">
        <f aca="false">IF(GD37="","",IF(GD37="-","-",IF(UPPER(GD37)="AB","+",VLOOKUP(GD37,'විෂය තොරතුරු'!$P$24:$Q$28,2))))</f>
        <v/>
      </c>
      <c r="HP37" s="168" t="str">
        <f aca="false">IF(GE37="","",IF(GE37="-","-",IF(UPPER(GE37)="AB","+",VLOOKUP(GE37,'විෂය තොරතුරු'!$P$24:$Q$28,2))))</f>
        <v/>
      </c>
      <c r="HQ37" s="170" t="str">
        <f aca="false">IF(GF37="","",IF(GF37="-","-",IF(UPPER(GF37)="AB","+",VLOOKUP(GF37,'විෂය තොරතුරු'!$P$24:$Q$28,2))))</f>
        <v/>
      </c>
      <c r="HR37" s="171" t="str">
        <f aca="false">IF(GG37="","",IF(GG37="-","-",IF(UPPER(GG37)="AB","+",VLOOKUP(GG37,'විෂය තොරතුරු'!$P$24:$Q$28,2))))</f>
        <v>-</v>
      </c>
      <c r="HS37" s="168" t="str">
        <f aca="false">IF(GH37="","",IF(GH37="-","-",IF(UPPER(GH37)="AB","+",VLOOKUP(GH37,'විෂය තොරතුරු'!$P$24:$Q$28,2))))</f>
        <v>S</v>
      </c>
      <c r="HT37" s="168" t="str">
        <f aca="false">IF(GI37="","",IF(GI37="-","-",IF(UPPER(GI37)="AB","+",VLOOKUP(GI37,'විෂය තොරතුරු'!$P$24:$Q$28,2))))</f>
        <v>-</v>
      </c>
      <c r="HU37" s="168" t="str">
        <f aca="false">IF(GJ37="","",IF(GJ37="-","-",IF(UPPER(GJ37)="AB","+",VLOOKUP(GJ37,'විෂය තොරතුරු'!$P$24:$Q$28,2))))</f>
        <v/>
      </c>
      <c r="HV37" s="168" t="str">
        <f aca="false">IF(GK37="","",IF(GK37="-","-",IF(UPPER(GK37)="AB","+",VLOOKUP(GK37,'විෂය තොරතුරු'!$P$24:$Q$28,2))))</f>
        <v/>
      </c>
      <c r="HW37" s="168" t="str">
        <f aca="false">IF(GL37="","",IF(GL37="-","-",IF(UPPER(GL37)="AB","+",VLOOKUP(GL37,'විෂය තොරතුරු'!$P$24:$Q$28,2))))</f>
        <v>-</v>
      </c>
      <c r="HX37" s="168" t="str">
        <f aca="false">IF(GM37="","",IF(GM37="-","-",IF(UPPER(GM37)="AB","+",VLOOKUP(GM37,'විෂය තොරතුරු'!$P$24:$Q$28,2))))</f>
        <v/>
      </c>
      <c r="HY37" s="169" t="str">
        <f aca="false">IF(GN37="","",IF(GN37="-","-",IF(UPPER(GN37)="AB","+",VLOOKUP(GN37,'විෂය තොරතුරු'!$P$24:$Q$28,2))))</f>
        <v/>
      </c>
      <c r="HZ37" s="171" t="str">
        <f aca="false">IF(GO37="","",IF(GO37="-","-",IF(UPPER(GO37)="AB","+",VLOOKUP(GO37,'විෂය තොරතුරු'!$P$24:$Q$28,2))))</f>
        <v>-</v>
      </c>
      <c r="IA37" s="168" t="str">
        <f aca="false">IF(GP37="","",IF(GP37="-","-",IF(UPPER(GP37)="AB","+",VLOOKUP(GP37,'විෂය තොරතුරු'!$P$24:$Q$28,2))))</f>
        <v>-</v>
      </c>
      <c r="IB37" s="168" t="str">
        <f aca="false">IF(GQ37="","",IF(GQ37="-","-",IF(UPPER(GQ37)="AB","+",VLOOKUP(GQ37,'විෂය තොරතුරු'!$P$24:$Q$28,2))))</f>
        <v/>
      </c>
      <c r="IC37" s="168" t="str">
        <f aca="false">IF(GR37="","",IF(GR37="-","-",IF(UPPER(GR37)="AB","+",VLOOKUP(GR37,'විෂය තොරතුරු'!$P$24:$Q$28,2))))</f>
        <v>-</v>
      </c>
      <c r="ID37" s="168" t="str">
        <f aca="false">IF(GS37="","",IF(GS37="-","-",IF(UPPER(GS37)="AB","+",VLOOKUP(GS37,'විෂය තොරතුරු'!$P$24:$Q$28,2))))</f>
        <v/>
      </c>
      <c r="IE37" s="168" t="str">
        <f aca="false">IF(GT37="","",IF(GT37="-","-",IF(UPPER(GT37)="AB","+",VLOOKUP(GT37,'විෂය තොරතුරු'!$P$24:$Q$28,2))))</f>
        <v/>
      </c>
      <c r="IF37" s="168" t="str">
        <f aca="false">IF(GU37="","",IF(GU37="-","-",IF(UPPER(GU37)="AB","+",VLOOKUP(GU37,'විෂය තොරතුරු'!$P$24:$Q$28,2))))</f>
        <v/>
      </c>
      <c r="IG37" s="169" t="str">
        <f aca="false">IF(GV37="","",IF(GV37="-","-",IF(UPPER(GV37)="AB","+",VLOOKUP(GV37,'විෂය තොරතුරු'!$P$24:$Q$28,2))))</f>
        <v/>
      </c>
      <c r="IH37" s="171" t="n">
        <f aca="false">IF($FL37="","",COUNTIF($GZ37:$IG37,"A"))</f>
        <v>0</v>
      </c>
      <c r="II37" s="171" t="n">
        <f aca="false">IF($FL37="","",COUNTIF($GZ37:$IG37,"B"))</f>
        <v>0</v>
      </c>
      <c r="IJ37" s="171" t="n">
        <f aca="false">IF($FL37="","",COUNTIF($GZ37:$IG37,"C"))</f>
        <v>2</v>
      </c>
      <c r="IK37" s="171" t="n">
        <f aca="false">IF($FL37="","",COUNTIF($GZ37:$IG37,"S"))</f>
        <v>3</v>
      </c>
      <c r="IL37" s="171" t="n">
        <f aca="false">IF($FL37="","",COUNTIF($GZ37:$IG37,"W"))</f>
        <v>2</v>
      </c>
      <c r="IM37" s="171" t="n">
        <f aca="false">IF(FL37="","",SUM(IH37:IK37))</f>
        <v>5</v>
      </c>
      <c r="IN37" s="169" t="n">
        <f aca="false">IF(FL37="","",SUM(IH37:IJ37))</f>
        <v>2</v>
      </c>
      <c r="IO37" s="172" t="str">
        <f aca="false">IF(FL37="","",IF(AND(IM37&gt;=6,IN37&gt;=3,OR(FO37&gt;=35,FP37&gt;=35),FV37&gt;=35),"6/3 සමත්",IF(AND(IM37&gt;=5,IN37&gt;=3,OR(FO37&gt;=35,FP37&gt;=35,FV37&gt;=35)),"5/3 සමත්",IF(AND(IM37&gt;=4,IN37&gt;=1,OR(FO37&gt;=20,FP37&gt;=20,FV37&gt;=20)),"සමත් කළ හැකි",IF(IL37=9,"W9","අසමත් ?")))))</f>
        <v>සමත් කළ හැකි</v>
      </c>
    </row>
    <row r="38" customFormat="false" ht="13.8" hidden="false" customHeight="false" outlineLevel="0" collapsed="false">
      <c r="A38" s="160" t="n">
        <v>24</v>
      </c>
      <c r="B38" s="161"/>
      <c r="C38" s="161"/>
      <c r="D38" s="162"/>
      <c r="E38" s="183"/>
      <c r="F38" s="181"/>
      <c r="G38" s="183"/>
      <c r="H38" s="180"/>
      <c r="I38" s="180"/>
      <c r="J38" s="181"/>
      <c r="K38" s="183"/>
      <c r="L38" s="180"/>
      <c r="M38" s="180"/>
      <c r="N38" s="181"/>
      <c r="O38" s="183"/>
      <c r="P38" s="180"/>
      <c r="Q38" s="180"/>
      <c r="R38" s="180"/>
      <c r="S38" s="180"/>
      <c r="T38" s="180"/>
      <c r="U38" s="180"/>
      <c r="V38" s="181"/>
      <c r="W38" s="183"/>
      <c r="X38" s="180"/>
      <c r="Y38" s="180"/>
      <c r="Z38" s="180"/>
      <c r="AA38" s="180"/>
      <c r="AB38" s="180"/>
      <c r="AC38" s="180"/>
      <c r="AD38" s="181"/>
      <c r="AE38" s="183"/>
      <c r="AF38" s="180"/>
      <c r="AG38" s="180"/>
      <c r="AH38" s="180"/>
      <c r="AI38" s="180"/>
      <c r="AJ38" s="180"/>
      <c r="AK38" s="180"/>
      <c r="AL38" s="166"/>
      <c r="AM38" s="167" t="str">
        <f aca="false">IF(B38="","",SUM(E38:AL38))</f>
        <v/>
      </c>
      <c r="AN38" s="168" t="str">
        <f aca="false">IF(B38="","",AM38/9)</f>
        <v/>
      </c>
      <c r="AO38" s="169" t="str">
        <f aca="false">IF(B38="","",IF(AM38=0,"-",RANK(AM38,$AM$15:$AM$64,0)))</f>
        <v/>
      </c>
      <c r="AP38" s="167" t="str">
        <f aca="false">IF(E38="","",IF(E38="-","-",IF(UPPER(E38)="AB","+",VLOOKUP(E38,'විෂය තොරතුරු'!$P$24:$Q$28,2))))</f>
        <v/>
      </c>
      <c r="AQ38" s="168" t="str">
        <f aca="false">IF(F38="","",IF(F38="-","-",IF(UPPER(F38)="AB","+",VLOOKUP(F38,'විෂය තොරතුරු'!$P$24:$Q$28,2))))</f>
        <v/>
      </c>
      <c r="AR38" s="168" t="str">
        <f aca="false">IF(G38="","",IF(G38="-","-",IF(UPPER(G38)="AB","+",VLOOKUP(G38,'විෂය තොරතුරු'!$P$24:$Q$28,2))))</f>
        <v/>
      </c>
      <c r="AS38" s="168" t="str">
        <f aca="false">IF(H38="","",IF(H38="-","-",IF(UPPER(H38)="AB","+",VLOOKUP(H38,'විෂය තොරතුරු'!$P$24:$Q$28,2))))</f>
        <v/>
      </c>
      <c r="AT38" s="168" t="str">
        <f aca="false">IF(I38="","",IF(I38="-","-",IF(UPPER(I38)="AB","+",VLOOKUP(I38,'විෂය තොරතුරු'!$P$24:$Q$28,2))))</f>
        <v/>
      </c>
      <c r="AU38" s="170" t="str">
        <f aca="false">IF(J38="","",IF(J38="-","-",IF(UPPER(J38)="AB","+",VLOOKUP(J38,'විෂය තොරතුරු'!$P$24:$Q$28,2))))</f>
        <v/>
      </c>
      <c r="AV38" s="171" t="str">
        <f aca="false">IF(K38="","",IF(K38="-","-",IF(UPPER(K38)="AB","+",VLOOKUP(K38,'විෂය තොරතුරු'!$P$24:$Q$28,2))))</f>
        <v/>
      </c>
      <c r="AW38" s="168" t="str">
        <f aca="false">IF(L38="","",IF(L38="-","-",IF(UPPER(L38)="AB","+",VLOOKUP(L38,'විෂය තොරතුරු'!$P$24:$Q$28,2))))</f>
        <v/>
      </c>
      <c r="AX38" s="168" t="str">
        <f aca="false">IF(M38="","",IF(M38="-","-",IF(UPPER(M38)="AB","+",VLOOKUP(M38,'විෂය තොරතුරු'!$P$24:$Q$28,2))))</f>
        <v/>
      </c>
      <c r="AY38" s="169" t="str">
        <f aca="false">IF(N38="","",IF(N38="-","-",IF(UPPER(N38)="AB","+",VLOOKUP(N38,'විෂය තොරතුරු'!$P$24:$Q$28,2))))</f>
        <v/>
      </c>
      <c r="AZ38" s="167" t="str">
        <f aca="false">IF(O38="","",IF(O38="-","-",IF(UPPER(O38)="AB","+",VLOOKUP(O38,'විෂය තොරතුරු'!$P$24:$Q$28,2))))</f>
        <v/>
      </c>
      <c r="BA38" s="168" t="str">
        <f aca="false">IF(P38="","",IF(P38="-","-",IF(UPPER(P38)="AB","+",VLOOKUP(P38,'විෂය තොරතුරු'!$P$24:$Q$28,2))))</f>
        <v/>
      </c>
      <c r="BB38" s="168" t="str">
        <f aca="false">IF(Q38="","",IF(Q38="-","-",IF(UPPER(Q38)="AB","+",VLOOKUP(Q38,'විෂය තොරතුරු'!$P$24:$Q$28,2))))</f>
        <v/>
      </c>
      <c r="BC38" s="168" t="str">
        <f aca="false">IF(R38="","",IF(R38="-","-",IF(UPPER(R38)="AB","+",VLOOKUP(R38,'විෂය තොරතුරු'!$P$24:$Q$28,2))))</f>
        <v/>
      </c>
      <c r="BD38" s="168" t="str">
        <f aca="false">IF(S38="","",IF(S38="-","-",IF(UPPER(S38)="AB","+",VLOOKUP(S38,'විෂය තොරතුරු'!$P$24:$Q$28,2))))</f>
        <v/>
      </c>
      <c r="BE38" s="168" t="str">
        <f aca="false">IF(T38="","",IF(T38="-","-",IF(UPPER(T38)="AB","+",VLOOKUP(T38,'විෂය තොරතුරු'!$P$24:$Q$28,2))))</f>
        <v/>
      </c>
      <c r="BF38" s="168" t="str">
        <f aca="false">IF(U38="","",IF(U38="-","-",IF(UPPER(U38)="AB","+",VLOOKUP(U38,'විෂය තොරතුරු'!$P$24:$Q$28,2))))</f>
        <v/>
      </c>
      <c r="BG38" s="170" t="str">
        <f aca="false">IF(V38="","",IF(V38="-","-",IF(UPPER(V38)="AB","+",VLOOKUP(V38,'විෂය තොරතුරු'!$P$24:$Q$28,2))))</f>
        <v/>
      </c>
      <c r="BH38" s="171" t="str">
        <f aca="false">IF(W38="","",IF(W38="-","-",IF(UPPER(W38)="AB","+",VLOOKUP(W38,'විෂය තොරතුරු'!$P$24:$Q$28,2))))</f>
        <v/>
      </c>
      <c r="BI38" s="168" t="str">
        <f aca="false">IF(X38="","",IF(X38="-","-",IF(UPPER(X38)="AB","+",VLOOKUP(X38,'විෂය තොරතුරු'!$P$24:$Q$28,2))))</f>
        <v/>
      </c>
      <c r="BJ38" s="168" t="str">
        <f aca="false">IF(Y38="","",IF(Y38="-","-",IF(UPPER(Y38)="AB","+",VLOOKUP(Y38,'විෂය තොරතුරු'!$P$24:$Q$28,2))))</f>
        <v/>
      </c>
      <c r="BK38" s="168" t="str">
        <f aca="false">IF(Z38="","",IF(Z38="-","-",IF(UPPER(Z38)="AB","+",VLOOKUP(Z38,'විෂය තොරතුරු'!$P$24:$Q$28,2))))</f>
        <v/>
      </c>
      <c r="BL38" s="168" t="str">
        <f aca="false">IF(AA38="","",IF(AA38="-","-",IF(UPPER(AA38)="AB","+",VLOOKUP(AA38,'විෂය තොරතුරු'!$P$24:$Q$28,2))))</f>
        <v/>
      </c>
      <c r="BM38" s="168" t="str">
        <f aca="false">IF(AB38="","",IF(AB38="-","-",IF(UPPER(AB38)="AB","+",VLOOKUP(AB38,'විෂය තොරතුරු'!$P$24:$Q$28,2))))</f>
        <v/>
      </c>
      <c r="BN38" s="168" t="str">
        <f aca="false">IF(AC38="","",IF(AC38="-","-",IF(UPPER(AC38)="AB","+",VLOOKUP(AC38,'විෂය තොරතුරු'!$P$24:$Q$28,2))))</f>
        <v/>
      </c>
      <c r="BO38" s="169" t="str">
        <f aca="false">IF(AD38="","",IF(AD38="-","-",IF(UPPER(AD38)="AB","+",VLOOKUP(AD38,'විෂය තොරතුරු'!$P$24:$Q$28,2))))</f>
        <v/>
      </c>
      <c r="BP38" s="171" t="str">
        <f aca="false">IF(AE38="","",IF(AE38="-","-",IF(UPPER(AE38)="AB","+",VLOOKUP(AE38,'විෂය තොරතුරු'!$P$24:$Q$28,2))))</f>
        <v/>
      </c>
      <c r="BQ38" s="168" t="str">
        <f aca="false">IF(AF38="","",IF(AF38="-","-",IF(UPPER(AF38)="AB","+",VLOOKUP(AF38,'විෂය තොරතුරු'!$P$24:$Q$28,2))))</f>
        <v/>
      </c>
      <c r="BR38" s="168" t="str">
        <f aca="false">IF(AG38="","",IF(AG38="-","-",IF(UPPER(AG38)="AB","+",VLOOKUP(AG38,'විෂය තොරතුරු'!$P$24:$Q$28,2))))</f>
        <v/>
      </c>
      <c r="BS38" s="168" t="str">
        <f aca="false">IF(AH38="","",IF(AH38="-","-",IF(UPPER(AH38)="AB","+",VLOOKUP(AH38,'විෂය තොරතුරු'!$P$24:$Q$28,2))))</f>
        <v/>
      </c>
      <c r="BT38" s="168" t="str">
        <f aca="false">IF(AI38="","",IF(AI38="-","-",IF(UPPER(AI38)="AB","+",VLOOKUP(AI38,'විෂය තොරතුරු'!$P$24:$Q$28,2))))</f>
        <v/>
      </c>
      <c r="BU38" s="168" t="str">
        <f aca="false">IF(AJ38="","",IF(AJ38="-","-",IF(UPPER(AJ38)="AB","+",VLOOKUP(AJ38,'විෂය තොරතුරු'!$P$24:$Q$28,2))))</f>
        <v/>
      </c>
      <c r="BV38" s="168" t="str">
        <f aca="false">IF(AK38="","",IF(AK38="-","-",IF(UPPER(AK38)="AB","+",VLOOKUP(AK38,'විෂය තොරතුරු'!$P$24:$Q$28,2))))</f>
        <v/>
      </c>
      <c r="BW38" s="169" t="str">
        <f aca="false">IF(AL38="","",IF(AL38="-","-",IF(UPPER(AL38)="AB","+",VLOOKUP(AL38,'විෂය තොරතුරු'!$P$24:$Q$28,2))))</f>
        <v/>
      </c>
      <c r="BX38" s="171" t="str">
        <f aca="false">IF($B38="","",COUNTIF($AP38:$BW38,"A"))</f>
        <v/>
      </c>
      <c r="BY38" s="168" t="str">
        <f aca="false">IF($B38="","",COUNTIF($AP38:$BW38,"B"))</f>
        <v/>
      </c>
      <c r="BZ38" s="168" t="str">
        <f aca="false">IF($B38="","",COUNTIF($AP38:$BW38,"C"))</f>
        <v/>
      </c>
      <c r="CA38" s="168" t="str">
        <f aca="false">IF($B38="","",COUNTIF($AP38:$BW38,"S"))</f>
        <v/>
      </c>
      <c r="CB38" s="169" t="str">
        <f aca="false">IF($B38="","",COUNTIF($AP38:$BW38,"W"))</f>
        <v/>
      </c>
      <c r="CC38" s="171" t="str">
        <f aca="false">IF(B38="","",SUM(BX38:CA38))</f>
        <v/>
      </c>
      <c r="CD38" s="169" t="str">
        <f aca="false">IF(B38="","",SUM(BX38:BZ38))</f>
        <v/>
      </c>
      <c r="CE38" s="172" t="str">
        <f aca="false">IF(B38="","",IF(AND(CC38&gt;=6,CD38&gt;=3,OR(E38&gt;=35,F38&gt;=35),L38&gt;=35),"6/3 සමත්",IF(AND(CC38&gt;=5,CD38&gt;=3,OR(E38&gt;=35,F38&gt;=35,L38&gt;=35)),"5/3 සමත්",IF(AND(CC38&gt;=4,CD38&gt;=1,OR(E38&gt;=20,F38&gt;=20,L38&gt;=20)),"සමත් කළ හැකි",IF(CB38=9,"W9","අසමත් ?")))))</f>
        <v/>
      </c>
      <c r="FK38" s="173" t="n">
        <v>24</v>
      </c>
      <c r="FL38" s="161" t="s">
        <v>68</v>
      </c>
      <c r="FM38" s="161"/>
      <c r="FN38" s="161" t="str">
        <f aca="false">IF(FM38="","-",(FM38/$M$95)*100)</f>
        <v>-</v>
      </c>
      <c r="FO38" s="165" t="n">
        <v>56</v>
      </c>
      <c r="FP38" s="165"/>
      <c r="FQ38" s="165" t="s">
        <v>18</v>
      </c>
      <c r="FR38" s="165" t="n">
        <v>65</v>
      </c>
      <c r="FS38" s="165"/>
      <c r="FT38" s="165"/>
      <c r="FU38" s="165" t="n">
        <v>33</v>
      </c>
      <c r="FV38" s="165" t="n">
        <v>36</v>
      </c>
      <c r="FW38" s="165" t="n">
        <v>37</v>
      </c>
      <c r="FX38" s="165" t="n">
        <v>31</v>
      </c>
      <c r="FY38" s="165" t="n">
        <v>63</v>
      </c>
      <c r="FZ38" s="165" t="s">
        <v>18</v>
      </c>
      <c r="GA38" s="165" t="s">
        <v>18</v>
      </c>
      <c r="GB38" s="165"/>
      <c r="GC38" s="165"/>
      <c r="GD38" s="165"/>
      <c r="GE38" s="165"/>
      <c r="GF38" s="165"/>
      <c r="GG38" s="165" t="n">
        <v>49</v>
      </c>
      <c r="GH38" s="165" t="s">
        <v>18</v>
      </c>
      <c r="GI38" s="165" t="s">
        <v>18</v>
      </c>
      <c r="GJ38" s="165"/>
      <c r="GK38" s="165"/>
      <c r="GL38" s="165" t="s">
        <v>18</v>
      </c>
      <c r="GM38" s="165"/>
      <c r="GN38" s="165"/>
      <c r="GO38" s="165" t="s">
        <v>18</v>
      </c>
      <c r="GP38" s="165" t="s">
        <v>18</v>
      </c>
      <c r="GQ38" s="165"/>
      <c r="GR38" s="165" t="n">
        <v>64</v>
      </c>
      <c r="GS38" s="165"/>
      <c r="GT38" s="165"/>
      <c r="GU38" s="165"/>
      <c r="GV38" s="174"/>
      <c r="GW38" s="167" t="n">
        <f aca="false">IF(FL38="","",SUM(FO38:GV38))</f>
        <v>434</v>
      </c>
      <c r="GX38" s="168" t="n">
        <f aca="false">IF(FL38="","",GW38/9)</f>
        <v>48.2222222222222</v>
      </c>
      <c r="GY38" s="169" t="n">
        <f aca="false">IF(FL38="","",IF(GW38=0,"-",RANK(GW38,$GW$15:$GW$64,0)))</f>
        <v>5</v>
      </c>
      <c r="GZ38" s="167" t="str">
        <f aca="false">IF(FO38="","",IF(FO38="-","-",IF(UPPER(FO38)="AB","+",VLOOKUP(FO38,'විෂය තොරතුරු'!$P$24:$Q$28,2))))</f>
        <v>C</v>
      </c>
      <c r="HA38" s="168" t="str">
        <f aca="false">IF(FP38="","",IF(FP38="-","-",IF(UPPER(FP38)="AB","+",VLOOKUP(FP38,'විෂය තොරතුරු'!$P$24:$Q$28,2))))</f>
        <v/>
      </c>
      <c r="HB38" s="168" t="str">
        <f aca="false">IF(FQ38="","",IF(FQ38="-","-",IF(UPPER(FQ38)="AB","+",VLOOKUP(FQ38,'විෂය තොරතුරු'!$P$24:$Q$28,2))))</f>
        <v>-</v>
      </c>
      <c r="HC38" s="168" t="str">
        <f aca="false">IF(FR38="","",IF(FR38="-","-",IF(UPPER(FR38)="AB","+",VLOOKUP(FR38,'විෂය තොරතුරු'!$P$24:$Q$28,2))))</f>
        <v>B</v>
      </c>
      <c r="HD38" s="168" t="str">
        <f aca="false">IF(FS38="","",IF(FS38="-","-",IF(UPPER(FS38)="AB","+",VLOOKUP(FS38,'විෂය තොරතුරු'!$P$24:$Q$28,2))))</f>
        <v/>
      </c>
      <c r="HE38" s="170" t="str">
        <f aca="false">IF(FT38="","",IF(FT38="-","-",IF(UPPER(FT38)="AB","+",VLOOKUP(FT38,'විෂය තොරතුරු'!$P$24:$Q$28,2))))</f>
        <v/>
      </c>
      <c r="HF38" s="171" t="str">
        <f aca="false">IF(FU38="","",IF(FU38="-","-",IF(UPPER(FU38)="AB","+",VLOOKUP(FU38,'විෂය තොරතුරු'!$P$24:$Q$28,2))))</f>
        <v>W</v>
      </c>
      <c r="HG38" s="168" t="str">
        <f aca="false">IF(FV38="","",IF(FV38="-","-",IF(UPPER(FV38)="AB","+",VLOOKUP(FV38,'විෂය තොරතුරු'!$P$24:$Q$28,2))))</f>
        <v>S</v>
      </c>
      <c r="HH38" s="168" t="str">
        <f aca="false">IF(FW38="","",IF(FW38="-","-",IF(UPPER(FW38)="AB","+",VLOOKUP(FW38,'විෂය තොරතුරු'!$P$24:$Q$28,2))))</f>
        <v>S</v>
      </c>
      <c r="HI38" s="169" t="str">
        <f aca="false">IF(FX38="","",IF(FX38="-","-",IF(UPPER(FX38)="AB","+",VLOOKUP(FX38,'විෂය තොරතුරු'!$P$24:$Q$28,2))))</f>
        <v>W</v>
      </c>
      <c r="HJ38" s="167" t="str">
        <f aca="false">IF(FY38="","",IF(FY38="-","-",IF(UPPER(FY38)="AB","+",VLOOKUP(FY38,'විෂය තොරතුරු'!$P$24:$Q$28,2))))</f>
        <v>C</v>
      </c>
      <c r="HK38" s="168" t="str">
        <f aca="false">IF(FZ38="","",IF(FZ38="-","-",IF(UPPER(FZ38)="AB","+",VLOOKUP(FZ38,'විෂය තොරතුරු'!$P$24:$Q$28,2))))</f>
        <v>-</v>
      </c>
      <c r="HL38" s="168" t="str">
        <f aca="false">IF(GA38="","",IF(GA38="-","-",IF(UPPER(GA38)="AB","+",VLOOKUP(GA38,'විෂය තොරතුරු'!$P$24:$Q$28,2))))</f>
        <v>-</v>
      </c>
      <c r="HM38" s="168" t="str">
        <f aca="false">IF(GB38="","",IF(GB38="-","-",IF(UPPER(GB38)="AB","+",VLOOKUP(GB38,'විෂය තොරතුරු'!$P$24:$Q$28,2))))</f>
        <v/>
      </c>
      <c r="HN38" s="168" t="str">
        <f aca="false">IF(GC38="","",IF(GC38="-","-",IF(UPPER(GC38)="AB","+",VLOOKUP(GC38,'විෂය තොරතුරු'!$P$24:$Q$28,2))))</f>
        <v/>
      </c>
      <c r="HO38" s="168" t="str">
        <f aca="false">IF(GD38="","",IF(GD38="-","-",IF(UPPER(GD38)="AB","+",VLOOKUP(GD38,'විෂය තොරතුරු'!$P$24:$Q$28,2))))</f>
        <v/>
      </c>
      <c r="HP38" s="168" t="str">
        <f aca="false">IF(GE38="","",IF(GE38="-","-",IF(UPPER(GE38)="AB","+",VLOOKUP(GE38,'විෂය තොරතුරු'!$P$24:$Q$28,2))))</f>
        <v/>
      </c>
      <c r="HQ38" s="170" t="str">
        <f aca="false">IF(GF38="","",IF(GF38="-","-",IF(UPPER(GF38)="AB","+",VLOOKUP(GF38,'විෂය තොරතුරු'!$P$24:$Q$28,2))))</f>
        <v/>
      </c>
      <c r="HR38" s="171" t="str">
        <f aca="false">IF(GG38="","",IF(GG38="-","-",IF(UPPER(GG38)="AB","+",VLOOKUP(GG38,'විෂය තොරතුරු'!$P$24:$Q$28,2))))</f>
        <v>S</v>
      </c>
      <c r="HS38" s="168" t="str">
        <f aca="false">IF(GH38="","",IF(GH38="-","-",IF(UPPER(GH38)="AB","+",VLOOKUP(GH38,'විෂය තොරතුරු'!$P$24:$Q$28,2))))</f>
        <v>-</v>
      </c>
      <c r="HT38" s="168" t="str">
        <f aca="false">IF(GI38="","",IF(GI38="-","-",IF(UPPER(GI38)="AB","+",VLOOKUP(GI38,'විෂය තොරතුරු'!$P$24:$Q$28,2))))</f>
        <v>-</v>
      </c>
      <c r="HU38" s="168" t="str">
        <f aca="false">IF(GJ38="","",IF(GJ38="-","-",IF(UPPER(GJ38)="AB","+",VLOOKUP(GJ38,'විෂය තොරතුරු'!$P$24:$Q$28,2))))</f>
        <v/>
      </c>
      <c r="HV38" s="168" t="str">
        <f aca="false">IF(GK38="","",IF(GK38="-","-",IF(UPPER(GK38)="AB","+",VLOOKUP(GK38,'විෂය තොරතුරු'!$P$24:$Q$28,2))))</f>
        <v/>
      </c>
      <c r="HW38" s="168" t="str">
        <f aca="false">IF(GL38="","",IF(GL38="-","-",IF(UPPER(GL38)="AB","+",VLOOKUP(GL38,'විෂය තොරතුරු'!$P$24:$Q$28,2))))</f>
        <v>-</v>
      </c>
      <c r="HX38" s="168" t="str">
        <f aca="false">IF(GM38="","",IF(GM38="-","-",IF(UPPER(GM38)="AB","+",VLOOKUP(GM38,'විෂය තොරතුරු'!$P$24:$Q$28,2))))</f>
        <v/>
      </c>
      <c r="HY38" s="169" t="str">
        <f aca="false">IF(GN38="","",IF(GN38="-","-",IF(UPPER(GN38)="AB","+",VLOOKUP(GN38,'විෂය තොරතුරු'!$P$24:$Q$28,2))))</f>
        <v/>
      </c>
      <c r="HZ38" s="171" t="str">
        <f aca="false">IF(GO38="","",IF(GO38="-","-",IF(UPPER(GO38)="AB","+",VLOOKUP(GO38,'විෂය තොරතුරු'!$P$24:$Q$28,2))))</f>
        <v>-</v>
      </c>
      <c r="IA38" s="168" t="str">
        <f aca="false">IF(GP38="","",IF(GP38="-","-",IF(UPPER(GP38)="AB","+",VLOOKUP(GP38,'විෂය තොරතුරු'!$P$24:$Q$28,2))))</f>
        <v>-</v>
      </c>
      <c r="IB38" s="168" t="str">
        <f aca="false">IF(GQ38="","",IF(GQ38="-","-",IF(UPPER(GQ38)="AB","+",VLOOKUP(GQ38,'විෂය තොරතුරු'!$P$24:$Q$28,2))))</f>
        <v/>
      </c>
      <c r="IC38" s="168" t="str">
        <f aca="false">IF(GR38="","",IF(GR38="-","-",IF(UPPER(GR38)="AB","+",VLOOKUP(GR38,'විෂය තොරතුරු'!$P$24:$Q$28,2))))</f>
        <v>C</v>
      </c>
      <c r="ID38" s="168" t="str">
        <f aca="false">IF(GS38="","",IF(GS38="-","-",IF(UPPER(GS38)="AB","+",VLOOKUP(GS38,'විෂය තොරතුරු'!$P$24:$Q$28,2))))</f>
        <v/>
      </c>
      <c r="IE38" s="168" t="str">
        <f aca="false">IF(GT38="","",IF(GT38="-","-",IF(UPPER(GT38)="AB","+",VLOOKUP(GT38,'විෂය තොරතුරු'!$P$24:$Q$28,2))))</f>
        <v/>
      </c>
      <c r="IF38" s="168" t="str">
        <f aca="false">IF(GU38="","",IF(GU38="-","-",IF(UPPER(GU38)="AB","+",VLOOKUP(GU38,'විෂය තොරතුරු'!$P$24:$Q$28,2))))</f>
        <v/>
      </c>
      <c r="IG38" s="169" t="str">
        <f aca="false">IF(GV38="","",IF(GV38="-","-",IF(UPPER(GV38)="AB","+",VLOOKUP(GV38,'විෂය තොරතුරු'!$P$24:$Q$28,2))))</f>
        <v/>
      </c>
      <c r="IH38" s="171" t="n">
        <f aca="false">IF($FL38="","",COUNTIF($GZ38:$IG38,"A"))</f>
        <v>0</v>
      </c>
      <c r="II38" s="171" t="n">
        <f aca="false">IF($FL38="","",COUNTIF($GZ38:$IG38,"B"))</f>
        <v>1</v>
      </c>
      <c r="IJ38" s="171" t="n">
        <f aca="false">IF($FL38="","",COUNTIF($GZ38:$IG38,"C"))</f>
        <v>3</v>
      </c>
      <c r="IK38" s="171" t="n">
        <f aca="false">IF($FL38="","",COUNTIF($GZ38:$IG38,"S"))</f>
        <v>3</v>
      </c>
      <c r="IL38" s="171" t="n">
        <f aca="false">IF($FL38="","",COUNTIF($GZ38:$IG38,"W"))</f>
        <v>2</v>
      </c>
      <c r="IM38" s="171" t="n">
        <f aca="false">IF(FL38="","",SUM(IH38:IK38))</f>
        <v>7</v>
      </c>
      <c r="IN38" s="169" t="n">
        <f aca="false">IF(FL38="","",SUM(IH38:IJ38))</f>
        <v>4</v>
      </c>
      <c r="IO38" s="172" t="str">
        <f aca="false">IF(FL38="","",IF(AND(IM38&gt;=6,IN38&gt;=3,OR(FO38&gt;=35,FP38&gt;=35),FV38&gt;=35),"6/3 සමත්",IF(AND(IM38&gt;=5,IN38&gt;=3,OR(FO38&gt;=35,FP38&gt;=35,FV38&gt;=35)),"5/3 සමත්",IF(AND(IM38&gt;=4,IN38&gt;=1,OR(FO38&gt;=20,FP38&gt;=20,FV38&gt;=20)),"සමත් කළ හැකි",IF(IL38=9,"W9","අසමත් ?")))))</f>
        <v>6/3 සමත්</v>
      </c>
    </row>
    <row r="39" customFormat="false" ht="13.8" hidden="false" customHeight="false" outlineLevel="0" collapsed="false">
      <c r="A39" s="160" t="n">
        <v>25</v>
      </c>
      <c r="B39" s="161"/>
      <c r="C39" s="161"/>
      <c r="D39" s="162"/>
      <c r="E39" s="183"/>
      <c r="F39" s="181"/>
      <c r="G39" s="183"/>
      <c r="H39" s="180"/>
      <c r="I39" s="180"/>
      <c r="J39" s="181"/>
      <c r="K39" s="183"/>
      <c r="L39" s="180"/>
      <c r="M39" s="180"/>
      <c r="N39" s="181"/>
      <c r="O39" s="183"/>
      <c r="P39" s="180"/>
      <c r="Q39" s="180"/>
      <c r="R39" s="180"/>
      <c r="S39" s="180"/>
      <c r="T39" s="180"/>
      <c r="U39" s="180"/>
      <c r="V39" s="181"/>
      <c r="W39" s="183"/>
      <c r="X39" s="180"/>
      <c r="Y39" s="180"/>
      <c r="Z39" s="180"/>
      <c r="AA39" s="180"/>
      <c r="AB39" s="180"/>
      <c r="AC39" s="180"/>
      <c r="AD39" s="181"/>
      <c r="AE39" s="183"/>
      <c r="AF39" s="180"/>
      <c r="AG39" s="180"/>
      <c r="AH39" s="180"/>
      <c r="AI39" s="180"/>
      <c r="AJ39" s="180"/>
      <c r="AK39" s="180"/>
      <c r="AL39" s="166"/>
      <c r="AM39" s="167" t="str">
        <f aca="false">IF(B39="","",SUM(E39:AL39))</f>
        <v/>
      </c>
      <c r="AN39" s="168" t="str">
        <f aca="false">IF(B39="","",AM39/9)</f>
        <v/>
      </c>
      <c r="AO39" s="169" t="str">
        <f aca="false">IF(B39="","",IF(AM39=0,"-",RANK(AM39,$AM$15:$AM$64,0)))</f>
        <v/>
      </c>
      <c r="AP39" s="167" t="str">
        <f aca="false">IF(E39="","",IF(E39="-","-",IF(UPPER(E39)="AB","+",VLOOKUP(E39,'විෂය තොරතුරු'!$P$24:$Q$28,2))))</f>
        <v/>
      </c>
      <c r="AQ39" s="168" t="str">
        <f aca="false">IF(F39="","",IF(F39="-","-",IF(UPPER(F39)="AB","+",VLOOKUP(F39,'විෂය තොරතුරු'!$P$24:$Q$28,2))))</f>
        <v/>
      </c>
      <c r="AR39" s="168" t="str">
        <f aca="false">IF(G39="","",IF(G39="-","-",IF(UPPER(G39)="AB","+",VLOOKUP(G39,'විෂය තොරතුරු'!$P$24:$Q$28,2))))</f>
        <v/>
      </c>
      <c r="AS39" s="168" t="str">
        <f aca="false">IF(H39="","",IF(H39="-","-",IF(UPPER(H39)="AB","+",VLOOKUP(H39,'විෂය තොරතුරු'!$P$24:$Q$28,2))))</f>
        <v/>
      </c>
      <c r="AT39" s="168" t="str">
        <f aca="false">IF(I39="","",IF(I39="-","-",IF(UPPER(I39)="AB","+",VLOOKUP(I39,'විෂය තොරතුරු'!$P$24:$Q$28,2))))</f>
        <v/>
      </c>
      <c r="AU39" s="170" t="str">
        <f aca="false">IF(J39="","",IF(J39="-","-",IF(UPPER(J39)="AB","+",VLOOKUP(J39,'විෂය තොරතුරු'!$P$24:$Q$28,2))))</f>
        <v/>
      </c>
      <c r="AV39" s="171" t="str">
        <f aca="false">IF(K39="","",IF(K39="-","-",IF(UPPER(K39)="AB","+",VLOOKUP(K39,'විෂය තොරතුරු'!$P$24:$Q$28,2))))</f>
        <v/>
      </c>
      <c r="AW39" s="168" t="str">
        <f aca="false">IF(L39="","",IF(L39="-","-",IF(UPPER(L39)="AB","+",VLOOKUP(L39,'විෂය තොරතුරු'!$P$24:$Q$28,2))))</f>
        <v/>
      </c>
      <c r="AX39" s="168" t="str">
        <f aca="false">IF(M39="","",IF(M39="-","-",IF(UPPER(M39)="AB","+",VLOOKUP(M39,'විෂය තොරතුරු'!$P$24:$Q$28,2))))</f>
        <v/>
      </c>
      <c r="AY39" s="169" t="str">
        <f aca="false">IF(N39="","",IF(N39="-","-",IF(UPPER(N39)="AB","+",VLOOKUP(N39,'විෂය තොරතුරු'!$P$24:$Q$28,2))))</f>
        <v/>
      </c>
      <c r="AZ39" s="167" t="str">
        <f aca="false">IF(O39="","",IF(O39="-","-",IF(UPPER(O39)="AB","+",VLOOKUP(O39,'විෂය තොරතුරු'!$P$24:$Q$28,2))))</f>
        <v/>
      </c>
      <c r="BA39" s="168" t="str">
        <f aca="false">IF(P39="","",IF(P39="-","-",IF(UPPER(P39)="AB","+",VLOOKUP(P39,'විෂය තොරතුරු'!$P$24:$Q$28,2))))</f>
        <v/>
      </c>
      <c r="BB39" s="168" t="str">
        <f aca="false">IF(Q39="","",IF(Q39="-","-",IF(UPPER(Q39)="AB","+",VLOOKUP(Q39,'විෂය තොරතුරු'!$P$24:$Q$28,2))))</f>
        <v/>
      </c>
      <c r="BC39" s="168" t="str">
        <f aca="false">IF(R39="","",IF(R39="-","-",IF(UPPER(R39)="AB","+",VLOOKUP(R39,'විෂය තොරතුරු'!$P$24:$Q$28,2))))</f>
        <v/>
      </c>
      <c r="BD39" s="168" t="str">
        <f aca="false">IF(S39="","",IF(S39="-","-",IF(UPPER(S39)="AB","+",VLOOKUP(S39,'විෂය තොරතුරු'!$P$24:$Q$28,2))))</f>
        <v/>
      </c>
      <c r="BE39" s="168" t="str">
        <f aca="false">IF(T39="","",IF(T39="-","-",IF(UPPER(T39)="AB","+",VLOOKUP(T39,'විෂය තොරතුරු'!$P$24:$Q$28,2))))</f>
        <v/>
      </c>
      <c r="BF39" s="168" t="str">
        <f aca="false">IF(U39="","",IF(U39="-","-",IF(UPPER(U39)="AB","+",VLOOKUP(U39,'විෂය තොරතුරු'!$P$24:$Q$28,2))))</f>
        <v/>
      </c>
      <c r="BG39" s="170" t="str">
        <f aca="false">IF(V39="","",IF(V39="-","-",IF(UPPER(V39)="AB","+",VLOOKUP(V39,'විෂය තොරතුරු'!$P$24:$Q$28,2))))</f>
        <v/>
      </c>
      <c r="BH39" s="171" t="str">
        <f aca="false">IF(W39="","",IF(W39="-","-",IF(UPPER(W39)="AB","+",VLOOKUP(W39,'විෂය තොරතුරු'!$P$24:$Q$28,2))))</f>
        <v/>
      </c>
      <c r="BI39" s="168" t="str">
        <f aca="false">IF(X39="","",IF(X39="-","-",IF(UPPER(X39)="AB","+",VLOOKUP(X39,'විෂය තොරතුරු'!$P$24:$Q$28,2))))</f>
        <v/>
      </c>
      <c r="BJ39" s="168" t="str">
        <f aca="false">IF(Y39="","",IF(Y39="-","-",IF(UPPER(Y39)="AB","+",VLOOKUP(Y39,'විෂය තොරතුරු'!$P$24:$Q$28,2))))</f>
        <v/>
      </c>
      <c r="BK39" s="168" t="str">
        <f aca="false">IF(Z39="","",IF(Z39="-","-",IF(UPPER(Z39)="AB","+",VLOOKUP(Z39,'විෂය තොරතුරු'!$P$24:$Q$28,2))))</f>
        <v/>
      </c>
      <c r="BL39" s="168" t="str">
        <f aca="false">IF(AA39="","",IF(AA39="-","-",IF(UPPER(AA39)="AB","+",VLOOKUP(AA39,'විෂය තොරතුරු'!$P$24:$Q$28,2))))</f>
        <v/>
      </c>
      <c r="BM39" s="168" t="str">
        <f aca="false">IF(AB39="","",IF(AB39="-","-",IF(UPPER(AB39)="AB","+",VLOOKUP(AB39,'විෂය තොරතුරු'!$P$24:$Q$28,2))))</f>
        <v/>
      </c>
      <c r="BN39" s="168" t="str">
        <f aca="false">IF(AC39="","",IF(AC39="-","-",IF(UPPER(AC39)="AB","+",VLOOKUP(AC39,'විෂය තොරතුරු'!$P$24:$Q$28,2))))</f>
        <v/>
      </c>
      <c r="BO39" s="169" t="str">
        <f aca="false">IF(AD39="","",IF(AD39="-","-",IF(UPPER(AD39)="AB","+",VLOOKUP(AD39,'විෂය තොරතුරු'!$P$24:$Q$28,2))))</f>
        <v/>
      </c>
      <c r="BP39" s="171" t="str">
        <f aca="false">IF(AE39="","",IF(AE39="-","-",IF(UPPER(AE39)="AB","+",VLOOKUP(AE39,'විෂය තොරතුරු'!$P$24:$Q$28,2))))</f>
        <v/>
      </c>
      <c r="BQ39" s="168" t="str">
        <f aca="false">IF(AF39="","",IF(AF39="-","-",IF(UPPER(AF39)="AB","+",VLOOKUP(AF39,'විෂය තොරතුරු'!$P$24:$Q$28,2))))</f>
        <v/>
      </c>
      <c r="BR39" s="168" t="str">
        <f aca="false">IF(AG39="","",IF(AG39="-","-",IF(UPPER(AG39)="AB","+",VLOOKUP(AG39,'විෂය තොරතුරු'!$P$24:$Q$28,2))))</f>
        <v/>
      </c>
      <c r="BS39" s="168" t="str">
        <f aca="false">IF(AH39="","",IF(AH39="-","-",IF(UPPER(AH39)="AB","+",VLOOKUP(AH39,'විෂය තොරතුරු'!$P$24:$Q$28,2))))</f>
        <v/>
      </c>
      <c r="BT39" s="168" t="str">
        <f aca="false">IF(AI39="","",IF(AI39="-","-",IF(UPPER(AI39)="AB","+",VLOOKUP(AI39,'විෂය තොරතුරු'!$P$24:$Q$28,2))))</f>
        <v/>
      </c>
      <c r="BU39" s="168" t="str">
        <f aca="false">IF(AJ39="","",IF(AJ39="-","-",IF(UPPER(AJ39)="AB","+",VLOOKUP(AJ39,'විෂය තොරතුරු'!$P$24:$Q$28,2))))</f>
        <v/>
      </c>
      <c r="BV39" s="168" t="str">
        <f aca="false">IF(AK39="","",IF(AK39="-","-",IF(UPPER(AK39)="AB","+",VLOOKUP(AK39,'විෂය තොරතුරු'!$P$24:$Q$28,2))))</f>
        <v/>
      </c>
      <c r="BW39" s="169" t="str">
        <f aca="false">IF(AL39="","",IF(AL39="-","-",IF(UPPER(AL39)="AB","+",VLOOKUP(AL39,'විෂය තොරතුරු'!$P$24:$Q$28,2))))</f>
        <v/>
      </c>
      <c r="BX39" s="171" t="str">
        <f aca="false">IF($B39="","",COUNTIF($AP39:$BW39,"A"))</f>
        <v/>
      </c>
      <c r="BY39" s="168" t="str">
        <f aca="false">IF($B39="","",COUNTIF($AP39:$BW39,"B"))</f>
        <v/>
      </c>
      <c r="BZ39" s="168" t="str">
        <f aca="false">IF($B39="","",COUNTIF($AP39:$BW39,"C"))</f>
        <v/>
      </c>
      <c r="CA39" s="168" t="str">
        <f aca="false">IF($B39="","",COUNTIF($AP39:$BW39,"S"))</f>
        <v/>
      </c>
      <c r="CB39" s="169" t="str">
        <f aca="false">IF($B39="","",COUNTIF($AP39:$BW39,"W"))</f>
        <v/>
      </c>
      <c r="CC39" s="171" t="str">
        <f aca="false">IF(B39="","",SUM(BX39:CA39))</f>
        <v/>
      </c>
      <c r="CD39" s="169" t="str">
        <f aca="false">IF(B39="","",SUM(BX39:BZ39))</f>
        <v/>
      </c>
      <c r="CE39" s="172" t="str">
        <f aca="false">IF(B39="","",IF(AND(CC39&gt;=6,CD39&gt;=3,OR(E39&gt;=35,F39&gt;=35),L39&gt;=35),"6/3 සමත්",IF(AND(CC39&gt;=5,CD39&gt;=3,OR(E39&gt;=35,F39&gt;=35,L39&gt;=35)),"5/3 සමත්",IF(AND(CC39&gt;=4,CD39&gt;=1,OR(E39&gt;=20,F39&gt;=20,L39&gt;=20)),"සමත් කළ හැකි",IF(CB39=9,"W9","අසමත් ?")))))</f>
        <v/>
      </c>
      <c r="FK39" s="173" t="n">
        <v>25</v>
      </c>
      <c r="FL39" s="161"/>
      <c r="FM39" s="161"/>
      <c r="FN39" s="161" t="str">
        <f aca="false">IF(FM39="","-",(FM39/$M$95)*100)</f>
        <v>-</v>
      </c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5"/>
      <c r="FZ39" s="165"/>
      <c r="GA39" s="165"/>
      <c r="GB39" s="165"/>
      <c r="GC39" s="165"/>
      <c r="GD39" s="165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74"/>
      <c r="GW39" s="167" t="str">
        <f aca="false">IF(FL39="","",SUM(FO39:GV39))</f>
        <v/>
      </c>
      <c r="GX39" s="168" t="str">
        <f aca="false">IF(FL39="","",GW39/9)</f>
        <v/>
      </c>
      <c r="GY39" s="169" t="str">
        <f aca="false">IF(FL39="","",IF(GW39=0,"-",RANK(GW39,$GW$15:$GW$64,0)))</f>
        <v/>
      </c>
      <c r="GZ39" s="167" t="str">
        <f aca="false">IF(FO39="","",IF(FO39="-","-",IF(UPPER(FO39)="AB","+",VLOOKUP(FO39,'විෂය තොරතුරු'!$P$24:$Q$28,2))))</f>
        <v/>
      </c>
      <c r="HA39" s="168" t="str">
        <f aca="false">IF(FP39="","",IF(FP39="-","-",IF(UPPER(FP39)="AB","+",VLOOKUP(FP39,'විෂය තොරතුරු'!$P$24:$Q$28,2))))</f>
        <v/>
      </c>
      <c r="HB39" s="168" t="str">
        <f aca="false">IF(FQ39="","",IF(FQ39="-","-",IF(UPPER(FQ39)="AB","+",VLOOKUP(FQ39,'විෂය තොරතුරු'!$P$24:$Q$28,2))))</f>
        <v/>
      </c>
      <c r="HC39" s="168" t="str">
        <f aca="false">IF(FR39="","",IF(FR39="-","-",IF(UPPER(FR39)="AB","+",VLOOKUP(FR39,'විෂය තොරතුරු'!$P$24:$Q$28,2))))</f>
        <v/>
      </c>
      <c r="HD39" s="168" t="str">
        <f aca="false">IF(FS39="","",IF(FS39="-","-",IF(UPPER(FS39)="AB","+",VLOOKUP(FS39,'විෂය තොරතුරු'!$P$24:$Q$28,2))))</f>
        <v/>
      </c>
      <c r="HE39" s="170" t="str">
        <f aca="false">IF(FT39="","",IF(FT39="-","-",IF(UPPER(FT39)="AB","+",VLOOKUP(FT39,'විෂය තොරතුරු'!$P$24:$Q$28,2))))</f>
        <v/>
      </c>
      <c r="HF39" s="171" t="str">
        <f aca="false">IF(FU39="","",IF(FU39="-","-",IF(UPPER(FU39)="AB","+",VLOOKUP(FU39,'විෂය තොරතුරු'!$P$24:$Q$28,2))))</f>
        <v/>
      </c>
      <c r="HG39" s="168" t="str">
        <f aca="false">IF(FV39="","",IF(FV39="-","-",IF(UPPER(FV39)="AB","+",VLOOKUP(FV39,'විෂය තොරතුරු'!$P$24:$Q$28,2))))</f>
        <v/>
      </c>
      <c r="HH39" s="168" t="str">
        <f aca="false">IF(FW39="","",IF(FW39="-","-",IF(UPPER(FW39)="AB","+",VLOOKUP(FW39,'විෂය තොරතුරු'!$P$24:$Q$28,2))))</f>
        <v/>
      </c>
      <c r="HI39" s="169" t="str">
        <f aca="false">IF(FX39="","",IF(FX39="-","-",IF(UPPER(FX39)="AB","+",VLOOKUP(FX39,'විෂය තොරතුරු'!$P$24:$Q$28,2))))</f>
        <v/>
      </c>
      <c r="HJ39" s="167" t="str">
        <f aca="false">IF(FY39="","",IF(FY39="-","-",IF(UPPER(FY39)="AB","+",VLOOKUP(FY39,'විෂය තොරතුරු'!$P$24:$Q$28,2))))</f>
        <v/>
      </c>
      <c r="HK39" s="168" t="str">
        <f aca="false">IF(FZ39="","",IF(FZ39="-","-",IF(UPPER(FZ39)="AB","+",VLOOKUP(FZ39,'විෂය තොරතුරු'!$P$24:$Q$28,2))))</f>
        <v/>
      </c>
      <c r="HL39" s="168" t="str">
        <f aca="false">IF(GA39="","",IF(GA39="-","-",IF(UPPER(GA39)="AB","+",VLOOKUP(GA39,'විෂය තොරතුරු'!$P$24:$Q$28,2))))</f>
        <v/>
      </c>
      <c r="HM39" s="168" t="str">
        <f aca="false">IF(GB39="","",IF(GB39="-","-",IF(UPPER(GB39)="AB","+",VLOOKUP(GB39,'විෂය තොරතුරු'!$P$24:$Q$28,2))))</f>
        <v/>
      </c>
      <c r="HN39" s="168" t="str">
        <f aca="false">IF(GC39="","",IF(GC39="-","-",IF(UPPER(GC39)="AB","+",VLOOKUP(GC39,'විෂය තොරතුරු'!$P$24:$Q$28,2))))</f>
        <v/>
      </c>
      <c r="HO39" s="168" t="str">
        <f aca="false">IF(GD39="","",IF(GD39="-","-",IF(UPPER(GD39)="AB","+",VLOOKUP(GD39,'විෂය තොරතුරු'!$P$24:$Q$28,2))))</f>
        <v/>
      </c>
      <c r="HP39" s="168" t="str">
        <f aca="false">IF(GE39="","",IF(GE39="-","-",IF(UPPER(GE39)="AB","+",VLOOKUP(GE39,'විෂය තොරතුරු'!$P$24:$Q$28,2))))</f>
        <v/>
      </c>
      <c r="HQ39" s="170" t="str">
        <f aca="false">IF(GF39="","",IF(GF39="-","-",IF(UPPER(GF39)="AB","+",VLOOKUP(GF39,'විෂය තොරතුරු'!$P$24:$Q$28,2))))</f>
        <v/>
      </c>
      <c r="HR39" s="171" t="str">
        <f aca="false">IF(GG39="","",IF(GG39="-","-",IF(UPPER(GG39)="AB","+",VLOOKUP(GG39,'විෂය තොරතුරු'!$P$24:$Q$28,2))))</f>
        <v/>
      </c>
      <c r="HS39" s="168" t="str">
        <f aca="false">IF(GH39="","",IF(GH39="-","-",IF(UPPER(GH39)="AB","+",VLOOKUP(GH39,'විෂය තොරතුරු'!$P$24:$Q$28,2))))</f>
        <v/>
      </c>
      <c r="HT39" s="168" t="str">
        <f aca="false">IF(GI39="","",IF(GI39="-","-",IF(UPPER(GI39)="AB","+",VLOOKUP(GI39,'විෂය තොරතුරු'!$P$24:$Q$28,2))))</f>
        <v/>
      </c>
      <c r="HU39" s="168" t="str">
        <f aca="false">IF(GJ39="","",IF(GJ39="-","-",IF(UPPER(GJ39)="AB","+",VLOOKUP(GJ39,'විෂය තොරතුරු'!$P$24:$Q$28,2))))</f>
        <v/>
      </c>
      <c r="HV39" s="168" t="str">
        <f aca="false">IF(GK39="","",IF(GK39="-","-",IF(UPPER(GK39)="AB","+",VLOOKUP(GK39,'විෂය තොරතුරු'!$P$24:$Q$28,2))))</f>
        <v/>
      </c>
      <c r="HW39" s="168" t="str">
        <f aca="false">IF(GL39="","",IF(GL39="-","-",IF(UPPER(GL39)="AB","+",VLOOKUP(GL39,'විෂය තොරතුරු'!$P$24:$Q$28,2))))</f>
        <v/>
      </c>
      <c r="HX39" s="168" t="str">
        <f aca="false">IF(GM39="","",IF(GM39="-","-",IF(UPPER(GM39)="AB","+",VLOOKUP(GM39,'විෂය තොරතුරු'!$P$24:$Q$28,2))))</f>
        <v/>
      </c>
      <c r="HY39" s="169" t="str">
        <f aca="false">IF(GN39="","",IF(GN39="-","-",IF(UPPER(GN39)="AB","+",VLOOKUP(GN39,'විෂය තොරතුරු'!$P$24:$Q$28,2))))</f>
        <v/>
      </c>
      <c r="HZ39" s="171" t="str">
        <f aca="false">IF(GO39="","",IF(GO39="-","-",IF(UPPER(GO39)="AB","+",VLOOKUP(GO39,'විෂය තොරතුරු'!$P$24:$Q$28,2))))</f>
        <v/>
      </c>
      <c r="IA39" s="168" t="str">
        <f aca="false">IF(GP39="","",IF(GP39="-","-",IF(UPPER(GP39)="AB","+",VLOOKUP(GP39,'විෂය තොරතුරු'!$P$24:$Q$28,2))))</f>
        <v/>
      </c>
      <c r="IB39" s="168" t="str">
        <f aca="false">IF(GQ39="","",IF(GQ39="-","-",IF(UPPER(GQ39)="AB","+",VLOOKUP(GQ39,'විෂය තොරතුරු'!$P$24:$Q$28,2))))</f>
        <v/>
      </c>
      <c r="IC39" s="168" t="str">
        <f aca="false">IF(GR39="","",IF(GR39="-","-",IF(UPPER(GR39)="AB","+",VLOOKUP(GR39,'විෂය තොරතුරු'!$P$24:$Q$28,2))))</f>
        <v/>
      </c>
      <c r="ID39" s="168" t="str">
        <f aca="false">IF(GS39="","",IF(GS39="-","-",IF(UPPER(GS39)="AB","+",VLOOKUP(GS39,'විෂය තොරතුරු'!$P$24:$Q$28,2))))</f>
        <v/>
      </c>
      <c r="IE39" s="168" t="str">
        <f aca="false">IF(GT39="","",IF(GT39="-","-",IF(UPPER(GT39)="AB","+",VLOOKUP(GT39,'විෂය තොරතුරු'!$P$24:$Q$28,2))))</f>
        <v/>
      </c>
      <c r="IF39" s="168" t="str">
        <f aca="false">IF(GU39="","",IF(GU39="-","-",IF(UPPER(GU39)="AB","+",VLOOKUP(GU39,'විෂය තොරතුරු'!$P$24:$Q$28,2))))</f>
        <v/>
      </c>
      <c r="IG39" s="169" t="str">
        <f aca="false">IF(GV39="","",IF(GV39="-","-",IF(UPPER(GV39)="AB","+",VLOOKUP(GV39,'විෂය තොරතුරු'!$P$24:$Q$28,2))))</f>
        <v/>
      </c>
      <c r="IH39" s="171" t="str">
        <f aca="false">IF($FL39="","",COUNTIF($GZ39:$IG39,"A"))</f>
        <v/>
      </c>
      <c r="II39" s="171" t="str">
        <f aca="false">IF($FL39="","",COUNTIF($GZ39:$IG39,"B"))</f>
        <v/>
      </c>
      <c r="IJ39" s="171" t="str">
        <f aca="false">IF($FL39="","",COUNTIF($GZ39:$IG39,"C"))</f>
        <v/>
      </c>
      <c r="IK39" s="171" t="str">
        <f aca="false">IF($FL39="","",COUNTIF($GZ39:$IG39,"S"))</f>
        <v/>
      </c>
      <c r="IL39" s="171" t="str">
        <f aca="false">IF($FL39="","",COUNTIF($GZ39:$IG39,"W"))</f>
        <v/>
      </c>
      <c r="IM39" s="171" t="str">
        <f aca="false">IF(FL39="","",SUM(IH39:IK39))</f>
        <v/>
      </c>
      <c r="IN39" s="169" t="str">
        <f aca="false">IF(FL39="","",SUM(IH39:IJ39))</f>
        <v/>
      </c>
      <c r="IO39" s="172" t="str">
        <f aca="false">IF(FL39="","",IF(AND(IM39&gt;=6,IN39&gt;=3,OR(FO39&gt;=35,FP39&gt;=35),FV39&gt;=35),"6/3 සමත්",IF(AND(IM39&gt;=5,IN39&gt;=3,OR(FO39&gt;=35,FP39&gt;=35,FV39&gt;=35)),"5/3 සමත්",IF(AND(IM39&gt;=4,IN39&gt;=1,OR(FO39&gt;=20,FP39&gt;=20,FV39&gt;=20)),"සමත් කළ හැකි",IF(IL39=9,"W9","අසමත් ?")))))</f>
        <v/>
      </c>
    </row>
    <row r="40" customFormat="false" ht="13.8" hidden="false" customHeight="false" outlineLevel="0" collapsed="false">
      <c r="A40" s="160" t="n">
        <v>26</v>
      </c>
      <c r="B40" s="161"/>
      <c r="C40" s="161"/>
      <c r="D40" s="162"/>
      <c r="E40" s="183"/>
      <c r="F40" s="181"/>
      <c r="G40" s="183"/>
      <c r="H40" s="180"/>
      <c r="I40" s="180"/>
      <c r="J40" s="181"/>
      <c r="K40" s="183"/>
      <c r="L40" s="180"/>
      <c r="M40" s="180"/>
      <c r="N40" s="181"/>
      <c r="O40" s="183"/>
      <c r="P40" s="180"/>
      <c r="Q40" s="180"/>
      <c r="R40" s="180"/>
      <c r="S40" s="180"/>
      <c r="T40" s="180"/>
      <c r="U40" s="180"/>
      <c r="V40" s="181"/>
      <c r="W40" s="183"/>
      <c r="X40" s="180"/>
      <c r="Y40" s="180"/>
      <c r="Z40" s="180"/>
      <c r="AA40" s="180"/>
      <c r="AB40" s="180"/>
      <c r="AC40" s="180"/>
      <c r="AD40" s="181"/>
      <c r="AE40" s="183"/>
      <c r="AF40" s="180"/>
      <c r="AG40" s="180"/>
      <c r="AH40" s="180"/>
      <c r="AI40" s="180"/>
      <c r="AJ40" s="180"/>
      <c r="AK40" s="180"/>
      <c r="AL40" s="166"/>
      <c r="AM40" s="167" t="str">
        <f aca="false">IF(B40="","",SUM(E40:AL40))</f>
        <v/>
      </c>
      <c r="AN40" s="168" t="str">
        <f aca="false">IF(B40="","",AM40/9)</f>
        <v/>
      </c>
      <c r="AO40" s="169" t="str">
        <f aca="false">IF(B40="","",IF(AM40=0,"-",RANK(AM40,$AM$15:$AM$64,0)))</f>
        <v/>
      </c>
      <c r="AP40" s="167" t="str">
        <f aca="false">IF(E40="","",IF(E40="-","-",IF(UPPER(E40)="AB","+",VLOOKUP(E40,'විෂය තොරතුරු'!$P$24:$Q$28,2))))</f>
        <v/>
      </c>
      <c r="AQ40" s="168" t="str">
        <f aca="false">IF(F40="","",IF(F40="-","-",IF(UPPER(F40)="AB","+",VLOOKUP(F40,'විෂය තොරතුරු'!$P$24:$Q$28,2))))</f>
        <v/>
      </c>
      <c r="AR40" s="168" t="str">
        <f aca="false">IF(G40="","",IF(G40="-","-",IF(UPPER(G40)="AB","+",VLOOKUP(G40,'විෂය තොරතුරු'!$P$24:$Q$28,2))))</f>
        <v/>
      </c>
      <c r="AS40" s="168" t="str">
        <f aca="false">IF(H40="","",IF(H40="-","-",IF(UPPER(H40)="AB","+",VLOOKUP(H40,'විෂය තොරතුරු'!$P$24:$Q$28,2))))</f>
        <v/>
      </c>
      <c r="AT40" s="168" t="str">
        <f aca="false">IF(I40="","",IF(I40="-","-",IF(UPPER(I40)="AB","+",VLOOKUP(I40,'විෂය තොරතුරු'!$P$24:$Q$28,2))))</f>
        <v/>
      </c>
      <c r="AU40" s="170" t="str">
        <f aca="false">IF(J40="","",IF(J40="-","-",IF(UPPER(J40)="AB","+",VLOOKUP(J40,'විෂය තොරතුරු'!$P$24:$Q$28,2))))</f>
        <v/>
      </c>
      <c r="AV40" s="171" t="str">
        <f aca="false">IF(K40="","",IF(K40="-","-",IF(UPPER(K40)="AB","+",VLOOKUP(K40,'විෂය තොරතුරු'!$P$24:$Q$28,2))))</f>
        <v/>
      </c>
      <c r="AW40" s="168" t="str">
        <f aca="false">IF(L40="","",IF(L40="-","-",IF(UPPER(L40)="AB","+",VLOOKUP(L40,'විෂය තොරතුරු'!$P$24:$Q$28,2))))</f>
        <v/>
      </c>
      <c r="AX40" s="168" t="str">
        <f aca="false">IF(M40="","",IF(M40="-","-",IF(UPPER(M40)="AB","+",VLOOKUP(M40,'විෂය තොරතුරු'!$P$24:$Q$28,2))))</f>
        <v/>
      </c>
      <c r="AY40" s="169" t="str">
        <f aca="false">IF(N40="","",IF(N40="-","-",IF(UPPER(N40)="AB","+",VLOOKUP(N40,'විෂය තොරතුරු'!$P$24:$Q$28,2))))</f>
        <v/>
      </c>
      <c r="AZ40" s="167" t="str">
        <f aca="false">IF(O40="","",IF(O40="-","-",IF(UPPER(O40)="AB","+",VLOOKUP(O40,'විෂය තොරතුරු'!$P$24:$Q$28,2))))</f>
        <v/>
      </c>
      <c r="BA40" s="168" t="str">
        <f aca="false">IF(P40="","",IF(P40="-","-",IF(UPPER(P40)="AB","+",VLOOKUP(P40,'විෂය තොරතුරු'!$P$24:$Q$28,2))))</f>
        <v/>
      </c>
      <c r="BB40" s="168" t="str">
        <f aca="false">IF(Q40="","",IF(Q40="-","-",IF(UPPER(Q40)="AB","+",VLOOKUP(Q40,'විෂය තොරතුරු'!$P$24:$Q$28,2))))</f>
        <v/>
      </c>
      <c r="BC40" s="168" t="str">
        <f aca="false">IF(R40="","",IF(R40="-","-",IF(UPPER(R40)="AB","+",VLOOKUP(R40,'විෂය තොරතුරු'!$P$24:$Q$28,2))))</f>
        <v/>
      </c>
      <c r="BD40" s="168" t="str">
        <f aca="false">IF(S40="","",IF(S40="-","-",IF(UPPER(S40)="AB","+",VLOOKUP(S40,'විෂය තොරතුරු'!$P$24:$Q$28,2))))</f>
        <v/>
      </c>
      <c r="BE40" s="168" t="str">
        <f aca="false">IF(T40="","",IF(T40="-","-",IF(UPPER(T40)="AB","+",VLOOKUP(T40,'විෂය තොරතුරු'!$P$24:$Q$28,2))))</f>
        <v/>
      </c>
      <c r="BF40" s="168" t="str">
        <f aca="false">IF(U40="","",IF(U40="-","-",IF(UPPER(U40)="AB","+",VLOOKUP(U40,'විෂය තොරතුරු'!$P$24:$Q$28,2))))</f>
        <v/>
      </c>
      <c r="BG40" s="170" t="str">
        <f aca="false">IF(V40="","",IF(V40="-","-",IF(UPPER(V40)="AB","+",VLOOKUP(V40,'විෂය තොරතුරු'!$P$24:$Q$28,2))))</f>
        <v/>
      </c>
      <c r="BH40" s="171" t="str">
        <f aca="false">IF(W40="","",IF(W40="-","-",IF(UPPER(W40)="AB","+",VLOOKUP(W40,'විෂය තොරතුරු'!$P$24:$Q$28,2))))</f>
        <v/>
      </c>
      <c r="BI40" s="168" t="str">
        <f aca="false">IF(X40="","",IF(X40="-","-",IF(UPPER(X40)="AB","+",VLOOKUP(X40,'විෂය තොරතුරු'!$P$24:$Q$28,2))))</f>
        <v/>
      </c>
      <c r="BJ40" s="168" t="str">
        <f aca="false">IF(Y40="","",IF(Y40="-","-",IF(UPPER(Y40)="AB","+",VLOOKUP(Y40,'විෂය තොරතුරු'!$P$24:$Q$28,2))))</f>
        <v/>
      </c>
      <c r="BK40" s="168" t="str">
        <f aca="false">IF(Z40="","",IF(Z40="-","-",IF(UPPER(Z40)="AB","+",VLOOKUP(Z40,'විෂය තොරතුරු'!$P$24:$Q$28,2))))</f>
        <v/>
      </c>
      <c r="BL40" s="168" t="str">
        <f aca="false">IF(AA40="","",IF(AA40="-","-",IF(UPPER(AA40)="AB","+",VLOOKUP(AA40,'විෂය තොරතුරු'!$P$24:$Q$28,2))))</f>
        <v/>
      </c>
      <c r="BM40" s="168" t="str">
        <f aca="false">IF(AB40="","",IF(AB40="-","-",IF(UPPER(AB40)="AB","+",VLOOKUP(AB40,'විෂය තොරතුරු'!$P$24:$Q$28,2))))</f>
        <v/>
      </c>
      <c r="BN40" s="168" t="str">
        <f aca="false">IF(AC40="","",IF(AC40="-","-",IF(UPPER(AC40)="AB","+",VLOOKUP(AC40,'විෂය තොරතුරු'!$P$24:$Q$28,2))))</f>
        <v/>
      </c>
      <c r="BO40" s="169" t="str">
        <f aca="false">IF(AD40="","",IF(AD40="-","-",IF(UPPER(AD40)="AB","+",VLOOKUP(AD40,'විෂය තොරතුරු'!$P$24:$Q$28,2))))</f>
        <v/>
      </c>
      <c r="BP40" s="171" t="str">
        <f aca="false">IF(AE40="","",IF(AE40="-","-",IF(UPPER(AE40)="AB","+",VLOOKUP(AE40,'විෂය තොරතුරු'!$P$24:$Q$28,2))))</f>
        <v/>
      </c>
      <c r="BQ40" s="168" t="str">
        <f aca="false">IF(AF40="","",IF(AF40="-","-",IF(UPPER(AF40)="AB","+",VLOOKUP(AF40,'විෂය තොරතුරු'!$P$24:$Q$28,2))))</f>
        <v/>
      </c>
      <c r="BR40" s="168" t="str">
        <f aca="false">IF(AG40="","",IF(AG40="-","-",IF(UPPER(AG40)="AB","+",VLOOKUP(AG40,'විෂය තොරතුරු'!$P$24:$Q$28,2))))</f>
        <v/>
      </c>
      <c r="BS40" s="168" t="str">
        <f aca="false">IF(AH40="","",IF(AH40="-","-",IF(UPPER(AH40)="AB","+",VLOOKUP(AH40,'විෂය තොරතුරු'!$P$24:$Q$28,2))))</f>
        <v/>
      </c>
      <c r="BT40" s="168" t="str">
        <f aca="false">IF(AI40="","",IF(AI40="-","-",IF(UPPER(AI40)="AB","+",VLOOKUP(AI40,'විෂය තොරතුරු'!$P$24:$Q$28,2))))</f>
        <v/>
      </c>
      <c r="BU40" s="168" t="str">
        <f aca="false">IF(AJ40="","",IF(AJ40="-","-",IF(UPPER(AJ40)="AB","+",VLOOKUP(AJ40,'විෂය තොරතුරු'!$P$24:$Q$28,2))))</f>
        <v/>
      </c>
      <c r="BV40" s="168" t="str">
        <f aca="false">IF(AK40="","",IF(AK40="-","-",IF(UPPER(AK40)="AB","+",VLOOKUP(AK40,'විෂය තොරතුරු'!$P$24:$Q$28,2))))</f>
        <v/>
      </c>
      <c r="BW40" s="169" t="str">
        <f aca="false">IF(AL40="","",IF(AL40="-","-",IF(UPPER(AL40)="AB","+",VLOOKUP(AL40,'විෂය තොරතුරු'!$P$24:$Q$28,2))))</f>
        <v/>
      </c>
      <c r="BX40" s="171" t="str">
        <f aca="false">IF($B40="","",COUNTIF($AP40:$BW40,"A"))</f>
        <v/>
      </c>
      <c r="BY40" s="168" t="str">
        <f aca="false">IF($B40="","",COUNTIF($AP40:$BW40,"B"))</f>
        <v/>
      </c>
      <c r="BZ40" s="168" t="str">
        <f aca="false">IF($B40="","",COUNTIF($AP40:$BW40,"C"))</f>
        <v/>
      </c>
      <c r="CA40" s="168" t="str">
        <f aca="false">IF($B40="","",COUNTIF($AP40:$BW40,"S"))</f>
        <v/>
      </c>
      <c r="CB40" s="169" t="str">
        <f aca="false">IF($B40="","",COUNTIF($AP40:$BW40,"W"))</f>
        <v/>
      </c>
      <c r="CC40" s="171" t="str">
        <f aca="false">IF(B40="","",SUM(BX40:CA40))</f>
        <v/>
      </c>
      <c r="CD40" s="169" t="str">
        <f aca="false">IF(B40="","",SUM(BX40:BZ40))</f>
        <v/>
      </c>
      <c r="CE40" s="172" t="str">
        <f aca="false">IF(B40="","",IF(AND(CC40&gt;=6,CD40&gt;=3,OR(E40&gt;=35,F40&gt;=35),L40&gt;=35),"6/3 සමත්",IF(AND(CC40&gt;=5,CD40&gt;=3,OR(E40&gt;=35,F40&gt;=35,L40&gt;=35)),"5/3 සමත්",IF(AND(CC40&gt;=4,CD40&gt;=1,OR(E40&gt;=20,F40&gt;=20,L40&gt;=20)),"සමත් කළ හැකි",IF(CB40=9,"W9","අසමත් ?")))))</f>
        <v/>
      </c>
      <c r="FK40" s="173" t="n">
        <v>26</v>
      </c>
      <c r="FL40" s="161" t="s">
        <v>69</v>
      </c>
      <c r="FM40" s="161"/>
      <c r="FN40" s="161" t="str">
        <f aca="false">IF(FM40="","-",(FM40/$M$95)*100)</f>
        <v>-</v>
      </c>
      <c r="FO40" s="165" t="s">
        <v>52</v>
      </c>
      <c r="FP40" s="165"/>
      <c r="FQ40" s="165" t="s">
        <v>52</v>
      </c>
      <c r="FR40" s="165" t="s">
        <v>18</v>
      </c>
      <c r="FS40" s="165"/>
      <c r="FT40" s="165"/>
      <c r="FU40" s="165" t="s">
        <v>52</v>
      </c>
      <c r="FV40" s="165" t="s">
        <v>52</v>
      </c>
      <c r="FW40" s="165" t="s">
        <v>52</v>
      </c>
      <c r="FX40" s="165" t="s">
        <v>52</v>
      </c>
      <c r="FY40" s="165" t="s">
        <v>18</v>
      </c>
      <c r="FZ40" s="165" t="s">
        <v>18</v>
      </c>
      <c r="GA40" s="165" t="s">
        <v>18</v>
      </c>
      <c r="GB40" s="165"/>
      <c r="GC40" s="165"/>
      <c r="GD40" s="165"/>
      <c r="GE40" s="165"/>
      <c r="GF40" s="165"/>
      <c r="GG40" s="165" t="s">
        <v>18</v>
      </c>
      <c r="GH40" s="165" t="s">
        <v>18</v>
      </c>
      <c r="GI40" s="165" t="s">
        <v>18</v>
      </c>
      <c r="GJ40" s="165"/>
      <c r="GK40" s="165"/>
      <c r="GL40" s="165" t="s">
        <v>18</v>
      </c>
      <c r="GM40" s="165"/>
      <c r="GN40" s="165"/>
      <c r="GO40" s="165" t="s">
        <v>18</v>
      </c>
      <c r="GP40" s="165" t="s">
        <v>18</v>
      </c>
      <c r="GQ40" s="165"/>
      <c r="GR40" s="165" t="s">
        <v>18</v>
      </c>
      <c r="GS40" s="165"/>
      <c r="GT40" s="165"/>
      <c r="GU40" s="165"/>
      <c r="GV40" s="174"/>
      <c r="GW40" s="167" t="n">
        <f aca="false">IF(FL40="","",SUM(FO40:GV40))</f>
        <v>0</v>
      </c>
      <c r="GX40" s="168" t="n">
        <f aca="false">IF(FL40="","",GW40/9)</f>
        <v>0</v>
      </c>
      <c r="GY40" s="169" t="str">
        <f aca="false">IF(FL40="","",IF(GW40=0,"-",RANK(GW40,$GW$15:$GW$64,0)))</f>
        <v>-</v>
      </c>
      <c r="GZ40" s="167" t="str">
        <f aca="false">IF(FO40="","",IF(FO40="-","-",IF(UPPER(FO40)="AB","+",VLOOKUP(FO40,'විෂය තොරතුරු'!$P$24:$Q$28,2))))</f>
        <v>+</v>
      </c>
      <c r="HA40" s="168" t="str">
        <f aca="false">IF(FP40="","",IF(FP40="-","-",IF(UPPER(FP40)="AB","+",VLOOKUP(FP40,'විෂය තොරතුරු'!$P$24:$Q$28,2))))</f>
        <v/>
      </c>
      <c r="HB40" s="168" t="str">
        <f aca="false">IF(FQ40="","",IF(FQ40="-","-",IF(UPPER(FQ40)="AB","+",VLOOKUP(FQ40,'විෂය තොරතුරු'!$P$24:$Q$28,2))))</f>
        <v>+</v>
      </c>
      <c r="HC40" s="168" t="str">
        <f aca="false">IF(FR40="","",IF(FR40="-","-",IF(UPPER(FR40)="AB","+",VLOOKUP(FR40,'විෂය තොරතුරු'!$P$24:$Q$28,2))))</f>
        <v>-</v>
      </c>
      <c r="HD40" s="168" t="str">
        <f aca="false">IF(FS40="","",IF(FS40="-","-",IF(UPPER(FS40)="AB","+",VLOOKUP(FS40,'විෂය තොරතුරු'!$P$24:$Q$28,2))))</f>
        <v/>
      </c>
      <c r="HE40" s="170" t="str">
        <f aca="false">IF(FT40="","",IF(FT40="-","-",IF(UPPER(FT40)="AB","+",VLOOKUP(FT40,'විෂය තොරතුරු'!$P$24:$Q$28,2))))</f>
        <v/>
      </c>
      <c r="HF40" s="171" t="str">
        <f aca="false">IF(FU40="","",IF(FU40="-","-",IF(UPPER(FU40)="AB","+",VLOOKUP(FU40,'විෂය තොරතුරු'!$P$24:$Q$28,2))))</f>
        <v>+</v>
      </c>
      <c r="HG40" s="168" t="str">
        <f aca="false">IF(FV40="","",IF(FV40="-","-",IF(UPPER(FV40)="AB","+",VLOOKUP(FV40,'විෂය තොරතුරු'!$P$24:$Q$28,2))))</f>
        <v>+</v>
      </c>
      <c r="HH40" s="168" t="str">
        <f aca="false">IF(FW40="","",IF(FW40="-","-",IF(UPPER(FW40)="AB","+",VLOOKUP(FW40,'විෂය තොරතුරු'!$P$24:$Q$28,2))))</f>
        <v>+</v>
      </c>
      <c r="HI40" s="169" t="str">
        <f aca="false">IF(FX40="","",IF(FX40="-","-",IF(UPPER(FX40)="AB","+",VLOOKUP(FX40,'විෂය තොරතුරු'!$P$24:$Q$28,2))))</f>
        <v>+</v>
      </c>
      <c r="HJ40" s="167" t="str">
        <f aca="false">IF(FY40="","",IF(FY40="-","-",IF(UPPER(FY40)="AB","+",VLOOKUP(FY40,'විෂය තොරතුරු'!$P$24:$Q$28,2))))</f>
        <v>-</v>
      </c>
      <c r="HK40" s="168" t="str">
        <f aca="false">IF(FZ40="","",IF(FZ40="-","-",IF(UPPER(FZ40)="AB","+",VLOOKUP(FZ40,'විෂය තොරතුරු'!$P$24:$Q$28,2))))</f>
        <v>-</v>
      </c>
      <c r="HL40" s="168" t="str">
        <f aca="false">IF(GA40="","",IF(GA40="-","-",IF(UPPER(GA40)="AB","+",VLOOKUP(GA40,'විෂය තොරතුරු'!$P$24:$Q$28,2))))</f>
        <v>-</v>
      </c>
      <c r="HM40" s="168" t="str">
        <f aca="false">IF(GB40="","",IF(GB40="-","-",IF(UPPER(GB40)="AB","+",VLOOKUP(GB40,'විෂය තොරතුරු'!$P$24:$Q$28,2))))</f>
        <v/>
      </c>
      <c r="HN40" s="168" t="str">
        <f aca="false">IF(GC40="","",IF(GC40="-","-",IF(UPPER(GC40)="AB","+",VLOOKUP(GC40,'විෂය තොරතුරු'!$P$24:$Q$28,2))))</f>
        <v/>
      </c>
      <c r="HO40" s="168" t="str">
        <f aca="false">IF(GD40="","",IF(GD40="-","-",IF(UPPER(GD40)="AB","+",VLOOKUP(GD40,'විෂය තොරතුරු'!$P$24:$Q$28,2))))</f>
        <v/>
      </c>
      <c r="HP40" s="168" t="str">
        <f aca="false">IF(GE40="","",IF(GE40="-","-",IF(UPPER(GE40)="AB","+",VLOOKUP(GE40,'විෂය තොරතුරු'!$P$24:$Q$28,2))))</f>
        <v/>
      </c>
      <c r="HQ40" s="170" t="str">
        <f aca="false">IF(GF40="","",IF(GF40="-","-",IF(UPPER(GF40)="AB","+",VLOOKUP(GF40,'විෂය තොරතුරු'!$P$24:$Q$28,2))))</f>
        <v/>
      </c>
      <c r="HR40" s="171" t="str">
        <f aca="false">IF(GG40="","",IF(GG40="-","-",IF(UPPER(GG40)="AB","+",VLOOKUP(GG40,'විෂය තොරතුරු'!$P$24:$Q$28,2))))</f>
        <v>-</v>
      </c>
      <c r="HS40" s="168" t="str">
        <f aca="false">IF(GH40="","",IF(GH40="-","-",IF(UPPER(GH40)="AB","+",VLOOKUP(GH40,'විෂය තොරතුරු'!$P$24:$Q$28,2))))</f>
        <v>-</v>
      </c>
      <c r="HT40" s="168" t="str">
        <f aca="false">IF(GI40="","",IF(GI40="-","-",IF(UPPER(GI40)="AB","+",VLOOKUP(GI40,'විෂය තොරතුරු'!$P$24:$Q$28,2))))</f>
        <v>-</v>
      </c>
      <c r="HU40" s="168" t="str">
        <f aca="false">IF(GJ40="","",IF(GJ40="-","-",IF(UPPER(GJ40)="AB","+",VLOOKUP(GJ40,'විෂය තොරතුරු'!$P$24:$Q$28,2))))</f>
        <v/>
      </c>
      <c r="HV40" s="168" t="str">
        <f aca="false">IF(GK40="","",IF(GK40="-","-",IF(UPPER(GK40)="AB","+",VLOOKUP(GK40,'විෂය තොරතුරු'!$P$24:$Q$28,2))))</f>
        <v/>
      </c>
      <c r="HW40" s="168" t="str">
        <f aca="false">IF(GL40="","",IF(GL40="-","-",IF(UPPER(GL40)="AB","+",VLOOKUP(GL40,'විෂය තොරතුරු'!$P$24:$Q$28,2))))</f>
        <v>-</v>
      </c>
      <c r="HX40" s="168" t="str">
        <f aca="false">IF(GM40="","",IF(GM40="-","-",IF(UPPER(GM40)="AB","+",VLOOKUP(GM40,'විෂය තොරතුරු'!$P$24:$Q$28,2))))</f>
        <v/>
      </c>
      <c r="HY40" s="169" t="str">
        <f aca="false">IF(GN40="","",IF(GN40="-","-",IF(UPPER(GN40)="AB","+",VLOOKUP(GN40,'විෂය තොරතුරු'!$P$24:$Q$28,2))))</f>
        <v/>
      </c>
      <c r="HZ40" s="171" t="str">
        <f aca="false">IF(GO40="","",IF(GO40="-","-",IF(UPPER(GO40)="AB","+",VLOOKUP(GO40,'විෂය තොරතුරු'!$P$24:$Q$28,2))))</f>
        <v>-</v>
      </c>
      <c r="IA40" s="168" t="str">
        <f aca="false">IF(GP40="","",IF(GP40="-","-",IF(UPPER(GP40)="AB","+",VLOOKUP(GP40,'විෂය තොරතුරු'!$P$24:$Q$28,2))))</f>
        <v>-</v>
      </c>
      <c r="IB40" s="168" t="str">
        <f aca="false">IF(GQ40="","",IF(GQ40="-","-",IF(UPPER(GQ40)="AB","+",VLOOKUP(GQ40,'විෂය තොරතුරු'!$P$24:$Q$28,2))))</f>
        <v/>
      </c>
      <c r="IC40" s="168" t="str">
        <f aca="false">IF(GR40="","",IF(GR40="-","-",IF(UPPER(GR40)="AB","+",VLOOKUP(GR40,'විෂය තොරතුරු'!$P$24:$Q$28,2))))</f>
        <v>-</v>
      </c>
      <c r="ID40" s="168" t="str">
        <f aca="false">IF(GS40="","",IF(GS40="-","-",IF(UPPER(GS40)="AB","+",VLOOKUP(GS40,'විෂය තොරතුරු'!$P$24:$Q$28,2))))</f>
        <v/>
      </c>
      <c r="IE40" s="168" t="str">
        <f aca="false">IF(GT40="","",IF(GT40="-","-",IF(UPPER(GT40)="AB","+",VLOOKUP(GT40,'විෂය තොරතුරු'!$P$24:$Q$28,2))))</f>
        <v/>
      </c>
      <c r="IF40" s="168" t="str">
        <f aca="false">IF(GU40="","",IF(GU40="-","-",IF(UPPER(GU40)="AB","+",VLOOKUP(GU40,'විෂය තොරතුරු'!$P$24:$Q$28,2))))</f>
        <v/>
      </c>
      <c r="IG40" s="169" t="str">
        <f aca="false">IF(GV40="","",IF(GV40="-","-",IF(UPPER(GV40)="AB","+",VLOOKUP(GV40,'විෂය තොරතුරු'!$P$24:$Q$28,2))))</f>
        <v/>
      </c>
      <c r="IH40" s="171" t="n">
        <f aca="false">IF($FL40="","",COUNTIF($GZ40:$IG40,"A"))</f>
        <v>0</v>
      </c>
      <c r="II40" s="171" t="n">
        <f aca="false">IF($FL40="","",COUNTIF($GZ40:$IG40,"B"))</f>
        <v>0</v>
      </c>
      <c r="IJ40" s="171" t="n">
        <f aca="false">IF($FL40="","",COUNTIF($GZ40:$IG40,"C"))</f>
        <v>0</v>
      </c>
      <c r="IK40" s="171" t="n">
        <f aca="false">IF($FL40="","",COUNTIF($GZ40:$IG40,"S"))</f>
        <v>0</v>
      </c>
      <c r="IL40" s="171" t="n">
        <f aca="false">IF($FL40="","",COUNTIF($GZ40:$IG40,"W"))</f>
        <v>0</v>
      </c>
      <c r="IM40" s="171" t="n">
        <f aca="false">IF(FL40="","",SUM(IH40:IK40))</f>
        <v>0</v>
      </c>
      <c r="IN40" s="169" t="n">
        <f aca="false">IF(FL40="","",SUM(IH40:IJ40))</f>
        <v>0</v>
      </c>
      <c r="IO40" s="172" t="str">
        <f aca="false">IF(FL40="","",IF(AND(IM40&gt;=6,IN40&gt;=3,OR(FO40&gt;=35,FP40&gt;=35),FV40&gt;=35),"6/3 සමත්",IF(AND(IM40&gt;=5,IN40&gt;=3,OR(FO40&gt;=35,FP40&gt;=35,FV40&gt;=35)),"5/3 සමත්",IF(AND(IM40&gt;=4,IN40&gt;=1,OR(FO40&gt;=20,FP40&gt;=20,FV40&gt;=20)),"සමත් කළ හැකි",IF(IL40=9,"W9","අසමත් ?")))))</f>
        <v>අසමත් ?</v>
      </c>
    </row>
    <row r="41" customFormat="false" ht="17.25" hidden="false" customHeight="true" outlineLevel="0" collapsed="false">
      <c r="A41" s="160" t="n">
        <v>27</v>
      </c>
      <c r="B41" s="187"/>
      <c r="C41" s="161"/>
      <c r="D41" s="162"/>
      <c r="E41" s="183"/>
      <c r="F41" s="181"/>
      <c r="G41" s="183"/>
      <c r="H41" s="180"/>
      <c r="I41" s="180"/>
      <c r="J41" s="181"/>
      <c r="K41" s="183"/>
      <c r="L41" s="180"/>
      <c r="M41" s="180"/>
      <c r="N41" s="181"/>
      <c r="O41" s="183"/>
      <c r="P41" s="180"/>
      <c r="Q41" s="180"/>
      <c r="R41" s="180"/>
      <c r="S41" s="180"/>
      <c r="T41" s="180"/>
      <c r="U41" s="180"/>
      <c r="V41" s="181"/>
      <c r="W41" s="183"/>
      <c r="X41" s="180"/>
      <c r="Y41" s="180"/>
      <c r="Z41" s="180"/>
      <c r="AA41" s="180"/>
      <c r="AB41" s="180"/>
      <c r="AC41" s="180"/>
      <c r="AD41" s="181"/>
      <c r="AE41" s="183"/>
      <c r="AF41" s="180"/>
      <c r="AG41" s="180"/>
      <c r="AH41" s="180"/>
      <c r="AI41" s="180"/>
      <c r="AJ41" s="180"/>
      <c r="AK41" s="180"/>
      <c r="AL41" s="166"/>
      <c r="AM41" s="167" t="str">
        <f aca="false">IF(B41="","",SUM(E41:AL41))</f>
        <v/>
      </c>
      <c r="AN41" s="168" t="str">
        <f aca="false">IF(B41="","",AM41/9)</f>
        <v/>
      </c>
      <c r="AO41" s="169" t="str">
        <f aca="false">IF(B41="","",IF(AM41=0,"-",RANK(AM41,$AM$15:$AM$64,0)))</f>
        <v/>
      </c>
      <c r="AP41" s="167" t="str">
        <f aca="false">IF(E41="","",IF(E41="-","-",IF(UPPER(E41)="AB","+",VLOOKUP(E41,'විෂය තොරතුරු'!$P$24:$Q$28,2))))</f>
        <v/>
      </c>
      <c r="AQ41" s="168" t="str">
        <f aca="false">IF(F41="","",IF(F41="-","-",IF(UPPER(F41)="AB","+",VLOOKUP(F41,'විෂය තොරතුරු'!$P$24:$Q$28,2))))</f>
        <v/>
      </c>
      <c r="AR41" s="168" t="str">
        <f aca="false">IF(G41="","",IF(G41="-","-",IF(UPPER(G41)="AB","+",VLOOKUP(G41,'විෂය තොරතුරු'!$P$24:$Q$28,2))))</f>
        <v/>
      </c>
      <c r="AS41" s="168" t="str">
        <f aca="false">IF(H41="","",IF(H41="-","-",IF(UPPER(H41)="AB","+",VLOOKUP(H41,'විෂය තොරතුරු'!$P$24:$Q$28,2))))</f>
        <v/>
      </c>
      <c r="AT41" s="168" t="str">
        <f aca="false">IF(I41="","",IF(I41="-","-",IF(UPPER(I41)="AB","+",VLOOKUP(I41,'විෂය තොරතුරු'!$P$24:$Q$28,2))))</f>
        <v/>
      </c>
      <c r="AU41" s="170" t="str">
        <f aca="false">IF(J41="","",IF(J41="-","-",IF(UPPER(J41)="AB","+",VLOOKUP(J41,'විෂය තොරතුරු'!$P$24:$Q$28,2))))</f>
        <v/>
      </c>
      <c r="AV41" s="171" t="str">
        <f aca="false">IF(K41="","",IF(K41="-","-",IF(UPPER(K41)="AB","+",VLOOKUP(K41,'විෂය තොරතුරු'!$P$24:$Q$28,2))))</f>
        <v/>
      </c>
      <c r="AW41" s="168" t="str">
        <f aca="false">IF(L41="","",IF(L41="-","-",IF(UPPER(L41)="AB","+",VLOOKUP(L41,'විෂය තොරතුරු'!$P$24:$Q$28,2))))</f>
        <v/>
      </c>
      <c r="AX41" s="168" t="str">
        <f aca="false">IF(M41="","",IF(M41="-","-",IF(UPPER(M41)="AB","+",VLOOKUP(M41,'විෂය තොරතුරු'!$P$24:$Q$28,2))))</f>
        <v/>
      </c>
      <c r="AY41" s="169" t="str">
        <f aca="false">IF(N41="","",IF(N41="-","-",IF(UPPER(N41)="AB","+",VLOOKUP(N41,'විෂය තොරතුරු'!$P$24:$Q$28,2))))</f>
        <v/>
      </c>
      <c r="AZ41" s="167" t="str">
        <f aca="false">IF(O41="","",IF(O41="-","-",IF(UPPER(O41)="AB","+",VLOOKUP(O41,'විෂය තොරතුරු'!$P$24:$Q$28,2))))</f>
        <v/>
      </c>
      <c r="BA41" s="168" t="str">
        <f aca="false">IF(P41="","",IF(P41="-","-",IF(UPPER(P41)="AB","+",VLOOKUP(P41,'විෂය තොරතුරු'!$P$24:$Q$28,2))))</f>
        <v/>
      </c>
      <c r="BB41" s="168" t="str">
        <f aca="false">IF(Q41="","",IF(Q41="-","-",IF(UPPER(Q41)="AB","+",VLOOKUP(Q41,'විෂය තොරතුරු'!$P$24:$Q$28,2))))</f>
        <v/>
      </c>
      <c r="BC41" s="168" t="str">
        <f aca="false">IF(R41="","",IF(R41="-","-",IF(UPPER(R41)="AB","+",VLOOKUP(R41,'විෂය තොරතුරු'!$P$24:$Q$28,2))))</f>
        <v/>
      </c>
      <c r="BD41" s="168" t="str">
        <f aca="false">IF(S41="","",IF(S41="-","-",IF(UPPER(S41)="AB","+",VLOOKUP(S41,'විෂය තොරතුරු'!$P$24:$Q$28,2))))</f>
        <v/>
      </c>
      <c r="BE41" s="168" t="str">
        <f aca="false">IF(T41="","",IF(T41="-","-",IF(UPPER(T41)="AB","+",VLOOKUP(T41,'විෂය තොරතුරු'!$P$24:$Q$28,2))))</f>
        <v/>
      </c>
      <c r="BF41" s="168" t="str">
        <f aca="false">IF(U41="","",IF(U41="-","-",IF(UPPER(U41)="AB","+",VLOOKUP(U41,'විෂය තොරතුරු'!$P$24:$Q$28,2))))</f>
        <v/>
      </c>
      <c r="BG41" s="170" t="str">
        <f aca="false">IF(V41="","",IF(V41="-","-",IF(UPPER(V41)="AB","+",VLOOKUP(V41,'විෂය තොරතුරු'!$P$24:$Q$28,2))))</f>
        <v/>
      </c>
      <c r="BH41" s="171" t="str">
        <f aca="false">IF(W41="","",IF(W41="-","-",IF(UPPER(W41)="AB","+",VLOOKUP(W41,'විෂය තොරතුරු'!$P$24:$Q$28,2))))</f>
        <v/>
      </c>
      <c r="BI41" s="168" t="str">
        <f aca="false">IF(X41="","",IF(X41="-","-",IF(UPPER(X41)="AB","+",VLOOKUP(X41,'විෂය තොරතුරු'!$P$24:$Q$28,2))))</f>
        <v/>
      </c>
      <c r="BJ41" s="168" t="str">
        <f aca="false">IF(Y41="","",IF(Y41="-","-",IF(UPPER(Y41)="AB","+",VLOOKUP(Y41,'විෂය තොරතුරු'!$P$24:$Q$28,2))))</f>
        <v/>
      </c>
      <c r="BK41" s="168" t="str">
        <f aca="false">IF(Z41="","",IF(Z41="-","-",IF(UPPER(Z41)="AB","+",VLOOKUP(Z41,'විෂය තොරතුරු'!$P$24:$Q$28,2))))</f>
        <v/>
      </c>
      <c r="BL41" s="168" t="str">
        <f aca="false">IF(AA41="","",IF(AA41="-","-",IF(UPPER(AA41)="AB","+",VLOOKUP(AA41,'විෂය තොරතුරු'!$P$24:$Q$28,2))))</f>
        <v/>
      </c>
      <c r="BM41" s="168" t="str">
        <f aca="false">IF(AB41="","",IF(AB41="-","-",IF(UPPER(AB41)="AB","+",VLOOKUP(AB41,'විෂය තොරතුරු'!$P$24:$Q$28,2))))</f>
        <v/>
      </c>
      <c r="BN41" s="168" t="str">
        <f aca="false">IF(AC41="","",IF(AC41="-","-",IF(UPPER(AC41)="AB","+",VLOOKUP(AC41,'විෂය තොරතුරු'!$P$24:$Q$28,2))))</f>
        <v/>
      </c>
      <c r="BO41" s="169" t="str">
        <f aca="false">IF(AD41="","",IF(AD41="-","-",IF(UPPER(AD41)="AB","+",VLOOKUP(AD41,'විෂය තොරතුරු'!$P$24:$Q$28,2))))</f>
        <v/>
      </c>
      <c r="BP41" s="171" t="str">
        <f aca="false">IF(AE41="","",IF(AE41="-","-",IF(UPPER(AE41)="AB","+",VLOOKUP(AE41,'විෂය තොරතුරු'!$P$24:$Q$28,2))))</f>
        <v/>
      </c>
      <c r="BQ41" s="168" t="str">
        <f aca="false">IF(AF41="","",IF(AF41="-","-",IF(UPPER(AF41)="AB","+",VLOOKUP(AF41,'විෂය තොරතුරු'!$P$24:$Q$28,2))))</f>
        <v/>
      </c>
      <c r="BR41" s="168" t="str">
        <f aca="false">IF(AG41="","",IF(AG41="-","-",IF(UPPER(AG41)="AB","+",VLOOKUP(AG41,'විෂය තොරතුරු'!$P$24:$Q$28,2))))</f>
        <v/>
      </c>
      <c r="BS41" s="168" t="str">
        <f aca="false">IF(AH41="","",IF(AH41="-","-",IF(UPPER(AH41)="AB","+",VLOOKUP(AH41,'විෂය තොරතුරු'!$P$24:$Q$28,2))))</f>
        <v/>
      </c>
      <c r="BT41" s="168" t="str">
        <f aca="false">IF(AI41="","",IF(AI41="-","-",IF(UPPER(AI41)="AB","+",VLOOKUP(AI41,'විෂය තොරතුරු'!$P$24:$Q$28,2))))</f>
        <v/>
      </c>
      <c r="BU41" s="168" t="str">
        <f aca="false">IF(AJ41="","",IF(AJ41="-","-",IF(UPPER(AJ41)="AB","+",VLOOKUP(AJ41,'විෂය තොරතුරු'!$P$24:$Q$28,2))))</f>
        <v/>
      </c>
      <c r="BV41" s="168" t="str">
        <f aca="false">IF(AK41="","",IF(AK41="-","-",IF(UPPER(AK41)="AB","+",VLOOKUP(AK41,'විෂය තොරතුරු'!$P$24:$Q$28,2))))</f>
        <v/>
      </c>
      <c r="BW41" s="169" t="str">
        <f aca="false">IF(AL41="","",IF(AL41="-","-",IF(UPPER(AL41)="AB","+",VLOOKUP(AL41,'විෂය තොරතුරු'!$P$24:$Q$28,2))))</f>
        <v/>
      </c>
      <c r="BX41" s="171" t="str">
        <f aca="false">IF($B41="","",COUNTIF($AP41:$BW41,"A"))</f>
        <v/>
      </c>
      <c r="BY41" s="168" t="str">
        <f aca="false">IF($B41="","",COUNTIF($AP41:$BW41,"B"))</f>
        <v/>
      </c>
      <c r="BZ41" s="168" t="str">
        <f aca="false">IF($B41="","",COUNTIF($AP41:$BW41,"C"))</f>
        <v/>
      </c>
      <c r="CA41" s="168" t="str">
        <f aca="false">IF($B41="","",COUNTIF($AP41:$BW41,"S"))</f>
        <v/>
      </c>
      <c r="CB41" s="169" t="str">
        <f aca="false">IF($B41="","",COUNTIF($AP41:$BW41,"W"))</f>
        <v/>
      </c>
      <c r="CC41" s="171" t="str">
        <f aca="false">IF(B41="","",SUM(BX41:CA41))</f>
        <v/>
      </c>
      <c r="CD41" s="169" t="str">
        <f aca="false">IF(B41="","",SUM(BX41:BZ41))</f>
        <v/>
      </c>
      <c r="CE41" s="172" t="str">
        <f aca="false">IF(B41="","",IF(AND(CC41&gt;=6,CD41&gt;=3,OR(E41&gt;=35,F41&gt;=35),L41&gt;=35),"6/3 සමත්",IF(AND(CC41&gt;=5,CD41&gt;=3,OR(E41&gt;=35,F41&gt;=35,L41&gt;=35)),"5/3 සමත්",IF(AND(CC41&gt;=4,CD41&gt;=1,OR(E41&gt;=20,F41&gt;=20,L41&gt;=20)),"සමත් කළ හැකි",IF(CB41=9,"W9","අසමත් ?")))))</f>
        <v/>
      </c>
      <c r="FK41" s="173" t="n">
        <v>27</v>
      </c>
      <c r="FL41" s="187" t="s">
        <v>70</v>
      </c>
      <c r="FM41" s="161"/>
      <c r="FN41" s="161" t="str">
        <f aca="false">IF(FM41="","-",(FM41/$M$95)*100)</f>
        <v>-</v>
      </c>
      <c r="FO41" s="165" t="n">
        <v>18</v>
      </c>
      <c r="FP41" s="165"/>
      <c r="FQ41" s="165" t="n">
        <v>12</v>
      </c>
      <c r="FR41" s="165" t="s">
        <v>18</v>
      </c>
      <c r="FS41" s="165"/>
      <c r="FT41" s="165"/>
      <c r="FU41" s="165" t="n">
        <v>9</v>
      </c>
      <c r="FV41" s="165" t="n">
        <v>21</v>
      </c>
      <c r="FW41" s="165" t="n">
        <v>20</v>
      </c>
      <c r="FX41" s="165" t="n">
        <v>28</v>
      </c>
      <c r="FY41" s="165" t="s">
        <v>18</v>
      </c>
      <c r="FZ41" s="165" t="s">
        <v>18</v>
      </c>
      <c r="GA41" s="165" t="n">
        <v>26</v>
      </c>
      <c r="GB41" s="165"/>
      <c r="GC41" s="165"/>
      <c r="GD41" s="165"/>
      <c r="GE41" s="165"/>
      <c r="GF41" s="165"/>
      <c r="GG41" s="165" t="s">
        <v>18</v>
      </c>
      <c r="GH41" s="165" t="s">
        <v>18</v>
      </c>
      <c r="GI41" s="165" t="n">
        <v>32</v>
      </c>
      <c r="GJ41" s="165"/>
      <c r="GK41" s="165"/>
      <c r="GL41" s="165" t="s">
        <v>18</v>
      </c>
      <c r="GM41" s="165"/>
      <c r="GN41" s="165"/>
      <c r="GO41" s="165" t="n">
        <v>33</v>
      </c>
      <c r="GP41" s="165" t="s">
        <v>18</v>
      </c>
      <c r="GQ41" s="165"/>
      <c r="GR41" s="165" t="s">
        <v>18</v>
      </c>
      <c r="GS41" s="165"/>
      <c r="GT41" s="165"/>
      <c r="GU41" s="165"/>
      <c r="GV41" s="174"/>
      <c r="GW41" s="167" t="n">
        <f aca="false">IF(FL41="","",SUM(FO41:GV41))</f>
        <v>199</v>
      </c>
      <c r="GX41" s="168" t="n">
        <f aca="false">IF(FL41="","",GW41/9)</f>
        <v>22.1111111111111</v>
      </c>
      <c r="GY41" s="169" t="n">
        <f aca="false">IF(FL41="","",IF(GW41=0,"-",RANK(GW41,$GW$15:$GW$64,0)))</f>
        <v>26</v>
      </c>
      <c r="GZ41" s="167" t="str">
        <f aca="false">IF(FO41="","",IF(FO41="-","-",IF(UPPER(FO41)="AB","+",VLOOKUP(FO41,'විෂය තොරතුරු'!$P$24:$Q$28,2))))</f>
        <v>W</v>
      </c>
      <c r="HA41" s="168" t="str">
        <f aca="false">IF(FP41="","",IF(FP41="-","-",IF(UPPER(FP41)="AB","+",VLOOKUP(FP41,'විෂය තොරතුරු'!$P$24:$Q$28,2))))</f>
        <v/>
      </c>
      <c r="HB41" s="168" t="str">
        <f aca="false">IF(FQ41="","",IF(FQ41="-","-",IF(UPPER(FQ41)="AB","+",VLOOKUP(FQ41,'විෂය තොරතුරු'!$P$24:$Q$28,2))))</f>
        <v>W</v>
      </c>
      <c r="HC41" s="168" t="str">
        <f aca="false">IF(FR41="","",IF(FR41="-","-",IF(UPPER(FR41)="AB","+",VLOOKUP(FR41,'විෂය තොරතුරු'!$P$24:$Q$28,2))))</f>
        <v>-</v>
      </c>
      <c r="HD41" s="168" t="str">
        <f aca="false">IF(FS41="","",IF(FS41="-","-",IF(UPPER(FS41)="AB","+",VLOOKUP(FS41,'විෂය තොරතුරු'!$P$24:$Q$28,2))))</f>
        <v/>
      </c>
      <c r="HE41" s="170" t="str">
        <f aca="false">IF(FT41="","",IF(FT41="-","-",IF(UPPER(FT41)="AB","+",VLOOKUP(FT41,'විෂය තොරතුරු'!$P$24:$Q$28,2))))</f>
        <v/>
      </c>
      <c r="HF41" s="171" t="str">
        <f aca="false">IF(FU41="","",IF(FU41="-","-",IF(UPPER(FU41)="AB","+",VLOOKUP(FU41,'විෂය තොරතුරු'!$P$24:$Q$28,2))))</f>
        <v>W</v>
      </c>
      <c r="HG41" s="168" t="str">
        <f aca="false">IF(FV41="","",IF(FV41="-","-",IF(UPPER(FV41)="AB","+",VLOOKUP(FV41,'විෂය තොරතුරු'!$P$24:$Q$28,2))))</f>
        <v>W</v>
      </c>
      <c r="HH41" s="168" t="str">
        <f aca="false">IF(FW41="","",IF(FW41="-","-",IF(UPPER(FW41)="AB","+",VLOOKUP(FW41,'විෂය තොරතුරු'!$P$24:$Q$28,2))))</f>
        <v>W</v>
      </c>
      <c r="HI41" s="169" t="str">
        <f aca="false">IF(FX41="","",IF(FX41="-","-",IF(UPPER(FX41)="AB","+",VLOOKUP(FX41,'විෂය තොරතුරු'!$P$24:$Q$28,2))))</f>
        <v>W</v>
      </c>
      <c r="HJ41" s="167" t="str">
        <f aca="false">IF(FY41="","",IF(FY41="-","-",IF(UPPER(FY41)="AB","+",VLOOKUP(FY41,'විෂය තොරතුරු'!$P$24:$Q$28,2))))</f>
        <v>-</v>
      </c>
      <c r="HK41" s="168" t="str">
        <f aca="false">IF(FZ41="","",IF(FZ41="-","-",IF(UPPER(FZ41)="AB","+",VLOOKUP(FZ41,'විෂය තොරතුරු'!$P$24:$Q$28,2))))</f>
        <v>-</v>
      </c>
      <c r="HL41" s="168" t="str">
        <f aca="false">IF(GA41="","",IF(GA41="-","-",IF(UPPER(GA41)="AB","+",VLOOKUP(GA41,'විෂය තොරතුරු'!$P$24:$Q$28,2))))</f>
        <v>W</v>
      </c>
      <c r="HM41" s="168" t="str">
        <f aca="false">IF(GB41="","",IF(GB41="-","-",IF(UPPER(GB41)="AB","+",VLOOKUP(GB41,'විෂය තොරතුරු'!$P$24:$Q$28,2))))</f>
        <v/>
      </c>
      <c r="HN41" s="168" t="str">
        <f aca="false">IF(GC41="","",IF(GC41="-","-",IF(UPPER(GC41)="AB","+",VLOOKUP(GC41,'විෂය තොරතුරු'!$P$24:$Q$28,2))))</f>
        <v/>
      </c>
      <c r="HO41" s="168" t="str">
        <f aca="false">IF(GD41="","",IF(GD41="-","-",IF(UPPER(GD41)="AB","+",VLOOKUP(GD41,'විෂය තොරතුරු'!$P$24:$Q$28,2))))</f>
        <v/>
      </c>
      <c r="HP41" s="168" t="str">
        <f aca="false">IF(GE41="","",IF(GE41="-","-",IF(UPPER(GE41)="AB","+",VLOOKUP(GE41,'විෂය තොරතුරු'!$P$24:$Q$28,2))))</f>
        <v/>
      </c>
      <c r="HQ41" s="170" t="str">
        <f aca="false">IF(GF41="","",IF(GF41="-","-",IF(UPPER(GF41)="AB","+",VLOOKUP(GF41,'විෂය තොරතුරු'!$P$24:$Q$28,2))))</f>
        <v/>
      </c>
      <c r="HR41" s="171" t="str">
        <f aca="false">IF(GG41="","",IF(GG41="-","-",IF(UPPER(GG41)="AB","+",VLOOKUP(GG41,'විෂය තොරතුරු'!$P$24:$Q$28,2))))</f>
        <v>-</v>
      </c>
      <c r="HS41" s="168" t="str">
        <f aca="false">IF(GH41="","",IF(GH41="-","-",IF(UPPER(GH41)="AB","+",VLOOKUP(GH41,'විෂය තොරතුරු'!$P$24:$Q$28,2))))</f>
        <v>-</v>
      </c>
      <c r="HT41" s="168" t="str">
        <f aca="false">IF(GI41="","",IF(GI41="-","-",IF(UPPER(GI41)="AB","+",VLOOKUP(GI41,'විෂය තොරතුරු'!$P$24:$Q$28,2))))</f>
        <v>W</v>
      </c>
      <c r="HU41" s="168" t="str">
        <f aca="false">IF(GJ41="","",IF(GJ41="-","-",IF(UPPER(GJ41)="AB","+",VLOOKUP(GJ41,'විෂය තොරතුරු'!$P$24:$Q$28,2))))</f>
        <v/>
      </c>
      <c r="HV41" s="168" t="str">
        <f aca="false">IF(GK41="","",IF(GK41="-","-",IF(UPPER(GK41)="AB","+",VLOOKUP(GK41,'විෂය තොරතුරු'!$P$24:$Q$28,2))))</f>
        <v/>
      </c>
      <c r="HW41" s="168" t="str">
        <f aca="false">IF(GL41="","",IF(GL41="-","-",IF(UPPER(GL41)="AB","+",VLOOKUP(GL41,'විෂය තොරතුරු'!$P$24:$Q$28,2))))</f>
        <v>-</v>
      </c>
      <c r="HX41" s="168" t="str">
        <f aca="false">IF(GM41="","",IF(GM41="-","-",IF(UPPER(GM41)="AB","+",VLOOKUP(GM41,'විෂය තොරතුරු'!$P$24:$Q$28,2))))</f>
        <v/>
      </c>
      <c r="HY41" s="169" t="str">
        <f aca="false">IF(GN41="","",IF(GN41="-","-",IF(UPPER(GN41)="AB","+",VLOOKUP(GN41,'විෂය තොරතුරු'!$P$24:$Q$28,2))))</f>
        <v/>
      </c>
      <c r="HZ41" s="171" t="str">
        <f aca="false">IF(GO41="","",IF(GO41="-","-",IF(UPPER(GO41)="AB","+",VLOOKUP(GO41,'විෂය තොරතුරු'!$P$24:$Q$28,2))))</f>
        <v>W</v>
      </c>
      <c r="IA41" s="168" t="str">
        <f aca="false">IF(GP41="","",IF(GP41="-","-",IF(UPPER(GP41)="AB","+",VLOOKUP(GP41,'විෂය තොරතුරු'!$P$24:$Q$28,2))))</f>
        <v>-</v>
      </c>
      <c r="IB41" s="168" t="str">
        <f aca="false">IF(GQ41="","",IF(GQ41="-","-",IF(UPPER(GQ41)="AB","+",VLOOKUP(GQ41,'විෂය තොරතුරු'!$P$24:$Q$28,2))))</f>
        <v/>
      </c>
      <c r="IC41" s="168" t="str">
        <f aca="false">IF(GR41="","",IF(GR41="-","-",IF(UPPER(GR41)="AB","+",VLOOKUP(GR41,'විෂය තොරතුරු'!$P$24:$Q$28,2))))</f>
        <v>-</v>
      </c>
      <c r="ID41" s="168" t="str">
        <f aca="false">IF(GS41="","",IF(GS41="-","-",IF(UPPER(GS41)="AB","+",VLOOKUP(GS41,'විෂය තොරතුරු'!$P$24:$Q$28,2))))</f>
        <v/>
      </c>
      <c r="IE41" s="168" t="str">
        <f aca="false">IF(GT41="","",IF(GT41="-","-",IF(UPPER(GT41)="AB","+",VLOOKUP(GT41,'විෂය තොරතුරු'!$P$24:$Q$28,2))))</f>
        <v/>
      </c>
      <c r="IF41" s="168" t="str">
        <f aca="false">IF(GU41="","",IF(GU41="-","-",IF(UPPER(GU41)="AB","+",VLOOKUP(GU41,'විෂය තොරතුරු'!$P$24:$Q$28,2))))</f>
        <v/>
      </c>
      <c r="IG41" s="169" t="str">
        <f aca="false">IF(GV41="","",IF(GV41="-","-",IF(UPPER(GV41)="AB","+",VLOOKUP(GV41,'විෂය තොරතුරු'!$P$24:$Q$28,2))))</f>
        <v/>
      </c>
      <c r="IH41" s="171" t="n">
        <f aca="false">IF($FL41="","",COUNTIF($GZ41:$IG41,"A"))</f>
        <v>0</v>
      </c>
      <c r="II41" s="171" t="n">
        <f aca="false">IF($FL41="","",COUNTIF($GZ41:$IG41,"B"))</f>
        <v>0</v>
      </c>
      <c r="IJ41" s="171" t="n">
        <f aca="false">IF($FL41="","",COUNTIF($GZ41:$IG41,"C"))</f>
        <v>0</v>
      </c>
      <c r="IK41" s="171" t="n">
        <f aca="false">IF($FL41="","",COUNTIF($GZ41:$IG41,"S"))</f>
        <v>0</v>
      </c>
      <c r="IL41" s="171" t="n">
        <f aca="false">IF($FL41="","",COUNTIF($GZ41:$IG41,"W"))</f>
        <v>9</v>
      </c>
      <c r="IM41" s="171" t="n">
        <f aca="false">IF(FL41="","",SUM(IH41:IK41))</f>
        <v>0</v>
      </c>
      <c r="IN41" s="169" t="n">
        <f aca="false">IF(FL41="","",SUM(IH41:IJ41))</f>
        <v>0</v>
      </c>
      <c r="IO41" s="172" t="str">
        <f aca="false">IF(FL41="","",IF(AND(IM41&gt;=6,IN41&gt;=3,OR(FO41&gt;=35,FP41&gt;=35),FV41&gt;=35),"6/3 සමත්",IF(AND(IM41&gt;=5,IN41&gt;=3,OR(FO41&gt;=35,FP41&gt;=35,FV41&gt;=35)),"5/3 සමත්",IF(AND(IM41&gt;=4,IN41&gt;=1,OR(FO41&gt;=20,FP41&gt;=20,FV41&gt;=20)),"සමත් කළ හැකි",IF(IL41=9,"W9","අසමත් ?")))))</f>
        <v>W9</v>
      </c>
    </row>
    <row r="42" customFormat="false" ht="13.8" hidden="false" customHeight="false" outlineLevel="0" collapsed="false">
      <c r="A42" s="160" t="n">
        <v>28</v>
      </c>
      <c r="B42" s="161"/>
      <c r="C42" s="161"/>
      <c r="D42" s="162"/>
      <c r="E42" s="183"/>
      <c r="F42" s="181"/>
      <c r="G42" s="183"/>
      <c r="H42" s="180"/>
      <c r="I42" s="180"/>
      <c r="J42" s="181"/>
      <c r="K42" s="183"/>
      <c r="L42" s="180"/>
      <c r="M42" s="180"/>
      <c r="N42" s="181"/>
      <c r="O42" s="183"/>
      <c r="P42" s="180"/>
      <c r="Q42" s="180"/>
      <c r="R42" s="180"/>
      <c r="S42" s="180"/>
      <c r="T42" s="180"/>
      <c r="U42" s="180"/>
      <c r="V42" s="181"/>
      <c r="W42" s="183"/>
      <c r="X42" s="180"/>
      <c r="Y42" s="180"/>
      <c r="Z42" s="180"/>
      <c r="AA42" s="180"/>
      <c r="AB42" s="180"/>
      <c r="AC42" s="180"/>
      <c r="AD42" s="181"/>
      <c r="AE42" s="183"/>
      <c r="AF42" s="180"/>
      <c r="AG42" s="180"/>
      <c r="AH42" s="180"/>
      <c r="AI42" s="180"/>
      <c r="AJ42" s="180"/>
      <c r="AK42" s="180"/>
      <c r="AL42" s="166"/>
      <c r="AM42" s="167" t="str">
        <f aca="false">IF(B42="","",SUM(E42:AL42))</f>
        <v/>
      </c>
      <c r="AN42" s="168" t="str">
        <f aca="false">IF(B42="","",AM42/9)</f>
        <v/>
      </c>
      <c r="AO42" s="169" t="str">
        <f aca="false">IF(B42="","",IF(AM42=0,"-",RANK(AM42,$AM$15:$AM$64,0)))</f>
        <v/>
      </c>
      <c r="AP42" s="167" t="str">
        <f aca="false">IF(E42="","",IF(E42="-","-",IF(UPPER(E42)="AB","+",VLOOKUP(E42,'විෂය තොරතුරු'!$P$24:$Q$28,2))))</f>
        <v/>
      </c>
      <c r="AQ42" s="168" t="str">
        <f aca="false">IF(F42="","",IF(F42="-","-",IF(UPPER(F42)="AB","+",VLOOKUP(F42,'විෂය තොරතුරු'!$P$24:$Q$28,2))))</f>
        <v/>
      </c>
      <c r="AR42" s="168" t="str">
        <f aca="false">IF(G42="","",IF(G42="-","-",IF(UPPER(G42)="AB","+",VLOOKUP(G42,'විෂය තොරතුරු'!$P$24:$Q$28,2))))</f>
        <v/>
      </c>
      <c r="AS42" s="168" t="str">
        <f aca="false">IF(H42="","",IF(H42="-","-",IF(UPPER(H42)="AB","+",VLOOKUP(H42,'විෂය තොරතුරු'!$P$24:$Q$28,2))))</f>
        <v/>
      </c>
      <c r="AT42" s="168" t="str">
        <f aca="false">IF(I42="","",IF(I42="-","-",IF(UPPER(I42)="AB","+",VLOOKUP(I42,'විෂය තොරතුරු'!$P$24:$Q$28,2))))</f>
        <v/>
      </c>
      <c r="AU42" s="170" t="str">
        <f aca="false">IF(J42="","",IF(J42="-","-",IF(UPPER(J42)="AB","+",VLOOKUP(J42,'විෂය තොරතුරු'!$P$24:$Q$28,2))))</f>
        <v/>
      </c>
      <c r="AV42" s="171" t="str">
        <f aca="false">IF(K42="","",IF(K42="-","-",IF(UPPER(K42)="AB","+",VLOOKUP(K42,'විෂය තොරතුරු'!$P$24:$Q$28,2))))</f>
        <v/>
      </c>
      <c r="AW42" s="168" t="str">
        <f aca="false">IF(L42="","",IF(L42="-","-",IF(UPPER(L42)="AB","+",VLOOKUP(L42,'විෂය තොරතුරු'!$P$24:$Q$28,2))))</f>
        <v/>
      </c>
      <c r="AX42" s="168" t="str">
        <f aca="false">IF(M42="","",IF(M42="-","-",IF(UPPER(M42)="AB","+",VLOOKUP(M42,'විෂය තොරතුරු'!$P$24:$Q$28,2))))</f>
        <v/>
      </c>
      <c r="AY42" s="169" t="str">
        <f aca="false">IF(N42="","",IF(N42="-","-",IF(UPPER(N42)="AB","+",VLOOKUP(N42,'විෂය තොරතුරු'!$P$24:$Q$28,2))))</f>
        <v/>
      </c>
      <c r="AZ42" s="167" t="str">
        <f aca="false">IF(O42="","",IF(O42="-","-",IF(UPPER(O42)="AB","+",VLOOKUP(O42,'විෂය තොරතුරු'!$P$24:$Q$28,2))))</f>
        <v/>
      </c>
      <c r="BA42" s="168" t="str">
        <f aca="false">IF(P42="","",IF(P42="-","-",IF(UPPER(P42)="AB","+",VLOOKUP(P42,'විෂය තොරතුරු'!$P$24:$Q$28,2))))</f>
        <v/>
      </c>
      <c r="BB42" s="168" t="str">
        <f aca="false">IF(Q42="","",IF(Q42="-","-",IF(UPPER(Q42)="AB","+",VLOOKUP(Q42,'විෂය තොරතුරු'!$P$24:$Q$28,2))))</f>
        <v/>
      </c>
      <c r="BC42" s="168" t="str">
        <f aca="false">IF(R42="","",IF(R42="-","-",IF(UPPER(R42)="AB","+",VLOOKUP(R42,'විෂය තොරතුරු'!$P$24:$Q$28,2))))</f>
        <v/>
      </c>
      <c r="BD42" s="168" t="str">
        <f aca="false">IF(S42="","",IF(S42="-","-",IF(UPPER(S42)="AB","+",VLOOKUP(S42,'විෂය තොරතුරු'!$P$24:$Q$28,2))))</f>
        <v/>
      </c>
      <c r="BE42" s="168" t="str">
        <f aca="false">IF(T42="","",IF(T42="-","-",IF(UPPER(T42)="AB","+",VLOOKUP(T42,'විෂය තොරතුරු'!$P$24:$Q$28,2))))</f>
        <v/>
      </c>
      <c r="BF42" s="168" t="str">
        <f aca="false">IF(U42="","",IF(U42="-","-",IF(UPPER(U42)="AB","+",VLOOKUP(U42,'විෂය තොරතුරු'!$P$24:$Q$28,2))))</f>
        <v/>
      </c>
      <c r="BG42" s="170" t="str">
        <f aca="false">IF(V42="","",IF(V42="-","-",IF(UPPER(V42)="AB","+",VLOOKUP(V42,'විෂය තොරතුරු'!$P$24:$Q$28,2))))</f>
        <v/>
      </c>
      <c r="BH42" s="171" t="str">
        <f aca="false">IF(W42="","",IF(W42="-","-",IF(UPPER(W42)="AB","+",VLOOKUP(W42,'විෂය තොරතුරු'!$P$24:$Q$28,2))))</f>
        <v/>
      </c>
      <c r="BI42" s="168" t="str">
        <f aca="false">IF(X42="","",IF(X42="-","-",IF(UPPER(X42)="AB","+",VLOOKUP(X42,'විෂය තොරතුරු'!$P$24:$Q$28,2))))</f>
        <v/>
      </c>
      <c r="BJ42" s="168" t="str">
        <f aca="false">IF(Y42="","",IF(Y42="-","-",IF(UPPER(Y42)="AB","+",VLOOKUP(Y42,'විෂය තොරතුරු'!$P$24:$Q$28,2))))</f>
        <v/>
      </c>
      <c r="BK42" s="168" t="str">
        <f aca="false">IF(Z42="","",IF(Z42="-","-",IF(UPPER(Z42)="AB","+",VLOOKUP(Z42,'විෂය තොරතුරු'!$P$24:$Q$28,2))))</f>
        <v/>
      </c>
      <c r="BL42" s="168" t="str">
        <f aca="false">IF(AA42="","",IF(AA42="-","-",IF(UPPER(AA42)="AB","+",VLOOKUP(AA42,'විෂය තොරතුරු'!$P$24:$Q$28,2))))</f>
        <v/>
      </c>
      <c r="BM42" s="168" t="str">
        <f aca="false">IF(AB42="","",IF(AB42="-","-",IF(UPPER(AB42)="AB","+",VLOOKUP(AB42,'විෂය තොරතුරු'!$P$24:$Q$28,2))))</f>
        <v/>
      </c>
      <c r="BN42" s="168" t="str">
        <f aca="false">IF(AC42="","",IF(AC42="-","-",IF(UPPER(AC42)="AB","+",VLOOKUP(AC42,'විෂය තොරතුරු'!$P$24:$Q$28,2))))</f>
        <v/>
      </c>
      <c r="BO42" s="169" t="str">
        <f aca="false">IF(AD42="","",IF(AD42="-","-",IF(UPPER(AD42)="AB","+",VLOOKUP(AD42,'විෂය තොරතුරු'!$P$24:$Q$28,2))))</f>
        <v/>
      </c>
      <c r="BP42" s="171" t="str">
        <f aca="false">IF(AE42="","",IF(AE42="-","-",IF(UPPER(AE42)="AB","+",VLOOKUP(AE42,'විෂය තොරතුරු'!$P$24:$Q$28,2))))</f>
        <v/>
      </c>
      <c r="BQ42" s="168" t="str">
        <f aca="false">IF(AF42="","",IF(AF42="-","-",IF(UPPER(AF42)="AB","+",VLOOKUP(AF42,'විෂය තොරතුරු'!$P$24:$Q$28,2))))</f>
        <v/>
      </c>
      <c r="BR42" s="168" t="str">
        <f aca="false">IF(AG42="","",IF(AG42="-","-",IF(UPPER(AG42)="AB","+",VLOOKUP(AG42,'විෂය තොරතුරු'!$P$24:$Q$28,2))))</f>
        <v/>
      </c>
      <c r="BS42" s="168" t="str">
        <f aca="false">IF(AH42="","",IF(AH42="-","-",IF(UPPER(AH42)="AB","+",VLOOKUP(AH42,'විෂය තොරතුරු'!$P$24:$Q$28,2))))</f>
        <v/>
      </c>
      <c r="BT42" s="168" t="str">
        <f aca="false">IF(AI42="","",IF(AI42="-","-",IF(UPPER(AI42)="AB","+",VLOOKUP(AI42,'විෂය තොරතුරු'!$P$24:$Q$28,2))))</f>
        <v/>
      </c>
      <c r="BU42" s="168" t="str">
        <f aca="false">IF(AJ42="","",IF(AJ42="-","-",IF(UPPER(AJ42)="AB","+",VLOOKUP(AJ42,'විෂය තොරතුරු'!$P$24:$Q$28,2))))</f>
        <v/>
      </c>
      <c r="BV42" s="168" t="str">
        <f aca="false">IF(AK42="","",IF(AK42="-","-",IF(UPPER(AK42)="AB","+",VLOOKUP(AK42,'විෂය තොරතුරු'!$P$24:$Q$28,2))))</f>
        <v/>
      </c>
      <c r="BW42" s="169" t="str">
        <f aca="false">IF(AL42="","",IF(AL42="-","-",IF(UPPER(AL42)="AB","+",VLOOKUP(AL42,'විෂය තොරතුරු'!$P$24:$Q$28,2))))</f>
        <v/>
      </c>
      <c r="BX42" s="171" t="str">
        <f aca="false">IF($B42="","",COUNTIF($AP42:$BW42,"A"))</f>
        <v/>
      </c>
      <c r="BY42" s="168" t="str">
        <f aca="false">IF($B42="","",COUNTIF($AP42:$BW42,"B"))</f>
        <v/>
      </c>
      <c r="BZ42" s="168" t="str">
        <f aca="false">IF($B42="","",COUNTIF($AP42:$BW42,"C"))</f>
        <v/>
      </c>
      <c r="CA42" s="168" t="str">
        <f aca="false">IF($B42="","",COUNTIF($AP42:$BW42,"S"))</f>
        <v/>
      </c>
      <c r="CB42" s="169" t="str">
        <f aca="false">IF($B42="","",COUNTIF($AP42:$BW42,"W"))</f>
        <v/>
      </c>
      <c r="CC42" s="171" t="str">
        <f aca="false">IF(B42="","",SUM(BX42:CA42))</f>
        <v/>
      </c>
      <c r="CD42" s="169" t="str">
        <f aca="false">IF(B42="","",SUM(BX42:BZ42))</f>
        <v/>
      </c>
      <c r="CE42" s="172" t="str">
        <f aca="false">IF(B42="","",IF(AND(CC42&gt;=6,CD42&gt;=3,OR(E42&gt;=35,F42&gt;=35),L42&gt;=35),"6/3 සමත්",IF(AND(CC42&gt;=5,CD42&gt;=3,OR(E42&gt;=35,F42&gt;=35,L42&gt;=35)),"5/3 සමත්",IF(AND(CC42&gt;=4,CD42&gt;=1,OR(E42&gt;=20,F42&gt;=20,L42&gt;=20)),"සමත් කළ හැකි",IF(CB42=9,"W9","අසමත් ?")))))</f>
        <v/>
      </c>
      <c r="FK42" s="173" t="n">
        <v>28</v>
      </c>
      <c r="FL42" s="161" t="s">
        <v>71</v>
      </c>
      <c r="FM42" s="161"/>
      <c r="FN42" s="161" t="str">
        <f aca="false">IF(FM42="","-",(FM42/$M$95)*100)</f>
        <v>-</v>
      </c>
      <c r="FO42" s="165" t="n">
        <v>41</v>
      </c>
      <c r="FP42" s="165"/>
      <c r="FQ42" s="165" t="n">
        <v>38</v>
      </c>
      <c r="FR42" s="165" t="s">
        <v>18</v>
      </c>
      <c r="FS42" s="165"/>
      <c r="FT42" s="165"/>
      <c r="FU42" s="165" t="n">
        <v>18</v>
      </c>
      <c r="FV42" s="165" t="n">
        <v>32</v>
      </c>
      <c r="FW42" s="165" t="n">
        <v>16</v>
      </c>
      <c r="FX42" s="165" t="n">
        <v>25</v>
      </c>
      <c r="FY42" s="165" t="s">
        <v>18</v>
      </c>
      <c r="FZ42" s="165" t="s">
        <v>18</v>
      </c>
      <c r="GA42" s="165" t="n">
        <v>47</v>
      </c>
      <c r="GB42" s="165"/>
      <c r="GC42" s="165"/>
      <c r="GD42" s="165"/>
      <c r="GE42" s="165"/>
      <c r="GF42" s="165"/>
      <c r="GG42" s="165" t="s">
        <v>18</v>
      </c>
      <c r="GH42" s="165" t="s">
        <v>18</v>
      </c>
      <c r="GI42" s="165" t="n">
        <v>51</v>
      </c>
      <c r="GJ42" s="165"/>
      <c r="GK42" s="165"/>
      <c r="GL42" s="165" t="s">
        <v>18</v>
      </c>
      <c r="GM42" s="165"/>
      <c r="GN42" s="165"/>
      <c r="GO42" s="165" t="s">
        <v>18</v>
      </c>
      <c r="GP42" s="165" t="s">
        <v>18</v>
      </c>
      <c r="GQ42" s="165"/>
      <c r="GR42" s="165" t="n">
        <v>36</v>
      </c>
      <c r="GS42" s="165"/>
      <c r="GT42" s="165"/>
      <c r="GU42" s="165"/>
      <c r="GV42" s="174"/>
      <c r="GW42" s="167" t="n">
        <f aca="false">IF(FL42="","",SUM(FO42:GV42))</f>
        <v>304</v>
      </c>
      <c r="GX42" s="168" t="n">
        <f aca="false">IF(FL42="","",GW42/9)</f>
        <v>33.7777777777778</v>
      </c>
      <c r="GY42" s="169" t="n">
        <f aca="false">IF(FL42="","",IF(GW42=0,"-",RANK(GW42,$GW$15:$GW$64,0)))</f>
        <v>14</v>
      </c>
      <c r="GZ42" s="167" t="str">
        <f aca="false">IF(FO42="","",IF(FO42="-","-",IF(UPPER(FO42)="AB","+",VLOOKUP(FO42,'විෂය තොරතුරු'!$P$24:$Q$28,2))))</f>
        <v>S</v>
      </c>
      <c r="HA42" s="168" t="str">
        <f aca="false">IF(FP42="","",IF(FP42="-","-",IF(UPPER(FP42)="AB","+",VLOOKUP(FP42,'විෂය තොරතුරු'!$P$24:$Q$28,2))))</f>
        <v/>
      </c>
      <c r="HB42" s="168" t="str">
        <f aca="false">IF(FQ42="","",IF(FQ42="-","-",IF(UPPER(FQ42)="AB","+",VLOOKUP(FQ42,'විෂය තොරතුරු'!$P$24:$Q$28,2))))</f>
        <v>S</v>
      </c>
      <c r="HC42" s="168" t="str">
        <f aca="false">IF(FR42="","",IF(FR42="-","-",IF(UPPER(FR42)="AB","+",VLOOKUP(FR42,'විෂය තොරතුරු'!$P$24:$Q$28,2))))</f>
        <v>-</v>
      </c>
      <c r="HD42" s="168" t="str">
        <f aca="false">IF(FS42="","",IF(FS42="-","-",IF(UPPER(FS42)="AB","+",VLOOKUP(FS42,'විෂය තොරතුරු'!$P$24:$Q$28,2))))</f>
        <v/>
      </c>
      <c r="HE42" s="170" t="str">
        <f aca="false">IF(FT42="","",IF(FT42="-","-",IF(UPPER(FT42)="AB","+",VLOOKUP(FT42,'විෂය තොරතුරු'!$P$24:$Q$28,2))))</f>
        <v/>
      </c>
      <c r="HF42" s="171" t="str">
        <f aca="false">IF(FU42="","",IF(FU42="-","-",IF(UPPER(FU42)="AB","+",VLOOKUP(FU42,'විෂය තොරතුරු'!$P$24:$Q$28,2))))</f>
        <v>W</v>
      </c>
      <c r="HG42" s="168" t="str">
        <f aca="false">IF(FV42="","",IF(FV42="-","-",IF(UPPER(FV42)="AB","+",VLOOKUP(FV42,'විෂය තොරතුරු'!$P$24:$Q$28,2))))</f>
        <v>W</v>
      </c>
      <c r="HH42" s="168" t="str">
        <f aca="false">IF(FW42="","",IF(FW42="-","-",IF(UPPER(FW42)="AB","+",VLOOKUP(FW42,'විෂය තොරතුරු'!$P$24:$Q$28,2))))</f>
        <v>W</v>
      </c>
      <c r="HI42" s="169" t="str">
        <f aca="false">IF(FX42="","",IF(FX42="-","-",IF(UPPER(FX42)="AB","+",VLOOKUP(FX42,'විෂය තොරතුරු'!$P$24:$Q$28,2))))</f>
        <v>W</v>
      </c>
      <c r="HJ42" s="167" t="str">
        <f aca="false">IF(FY42="","",IF(FY42="-","-",IF(UPPER(FY42)="AB","+",VLOOKUP(FY42,'විෂය තොරතුරු'!$P$24:$Q$28,2))))</f>
        <v>-</v>
      </c>
      <c r="HK42" s="168" t="str">
        <f aca="false">IF(FZ42="","",IF(FZ42="-","-",IF(UPPER(FZ42)="AB","+",VLOOKUP(FZ42,'විෂය තොරතුරු'!$P$24:$Q$28,2))))</f>
        <v>-</v>
      </c>
      <c r="HL42" s="168" t="str">
        <f aca="false">IF(GA42="","",IF(GA42="-","-",IF(UPPER(GA42)="AB","+",VLOOKUP(GA42,'විෂය තොරතුරු'!$P$24:$Q$28,2))))</f>
        <v>S</v>
      </c>
      <c r="HM42" s="168" t="str">
        <f aca="false">IF(GB42="","",IF(GB42="-","-",IF(UPPER(GB42)="AB","+",VLOOKUP(GB42,'විෂය තොරතුරු'!$P$24:$Q$28,2))))</f>
        <v/>
      </c>
      <c r="HN42" s="168" t="str">
        <f aca="false">IF(GC42="","",IF(GC42="-","-",IF(UPPER(GC42)="AB","+",VLOOKUP(GC42,'විෂය තොරතුරු'!$P$24:$Q$28,2))))</f>
        <v/>
      </c>
      <c r="HO42" s="168" t="str">
        <f aca="false">IF(GD42="","",IF(GD42="-","-",IF(UPPER(GD42)="AB","+",VLOOKUP(GD42,'විෂය තොරතුරු'!$P$24:$Q$28,2))))</f>
        <v/>
      </c>
      <c r="HP42" s="168" t="str">
        <f aca="false">IF(GE42="","",IF(GE42="-","-",IF(UPPER(GE42)="AB","+",VLOOKUP(GE42,'විෂය තොරතුරු'!$P$24:$Q$28,2))))</f>
        <v/>
      </c>
      <c r="HQ42" s="170" t="str">
        <f aca="false">IF(GF42="","",IF(GF42="-","-",IF(UPPER(GF42)="AB","+",VLOOKUP(GF42,'විෂය තොරතුරු'!$P$24:$Q$28,2))))</f>
        <v/>
      </c>
      <c r="HR42" s="171" t="str">
        <f aca="false">IF(GG42="","",IF(GG42="-","-",IF(UPPER(GG42)="AB","+",VLOOKUP(GG42,'විෂය තොරතුරු'!$P$24:$Q$28,2))))</f>
        <v>-</v>
      </c>
      <c r="HS42" s="168" t="str">
        <f aca="false">IF(GH42="","",IF(GH42="-","-",IF(UPPER(GH42)="AB","+",VLOOKUP(GH42,'විෂය තොරතුරු'!$P$24:$Q$28,2))))</f>
        <v>-</v>
      </c>
      <c r="HT42" s="168" t="str">
        <f aca="false">IF(GI42="","",IF(GI42="-","-",IF(UPPER(GI42)="AB","+",VLOOKUP(GI42,'විෂය තොරතුරු'!$P$24:$Q$28,2))))</f>
        <v>C</v>
      </c>
      <c r="HU42" s="168" t="str">
        <f aca="false">IF(GJ42="","",IF(GJ42="-","-",IF(UPPER(GJ42)="AB","+",VLOOKUP(GJ42,'විෂය තොරතුරු'!$P$24:$Q$28,2))))</f>
        <v/>
      </c>
      <c r="HV42" s="168" t="str">
        <f aca="false">IF(GK42="","",IF(GK42="-","-",IF(UPPER(GK42)="AB","+",VLOOKUP(GK42,'විෂය තොරතුරු'!$P$24:$Q$28,2))))</f>
        <v/>
      </c>
      <c r="HW42" s="168" t="str">
        <f aca="false">IF(GL42="","",IF(GL42="-","-",IF(UPPER(GL42)="AB","+",VLOOKUP(GL42,'විෂය තොරතුරු'!$P$24:$Q$28,2))))</f>
        <v>-</v>
      </c>
      <c r="HX42" s="168" t="str">
        <f aca="false">IF(GM42="","",IF(GM42="-","-",IF(UPPER(GM42)="AB","+",VLOOKUP(GM42,'විෂය තොරතුරු'!$P$24:$Q$28,2))))</f>
        <v/>
      </c>
      <c r="HY42" s="169" t="str">
        <f aca="false">IF(GN42="","",IF(GN42="-","-",IF(UPPER(GN42)="AB","+",VLOOKUP(GN42,'විෂය තොරතුරු'!$P$24:$Q$28,2))))</f>
        <v/>
      </c>
      <c r="HZ42" s="171" t="str">
        <f aca="false">IF(GO42="","",IF(GO42="-","-",IF(UPPER(GO42)="AB","+",VLOOKUP(GO42,'විෂය තොරතුරු'!$P$24:$Q$28,2))))</f>
        <v>-</v>
      </c>
      <c r="IA42" s="168" t="str">
        <f aca="false">IF(GP42="","",IF(GP42="-","-",IF(UPPER(GP42)="AB","+",VLOOKUP(GP42,'විෂය තොරතුරු'!$P$24:$Q$28,2))))</f>
        <v>-</v>
      </c>
      <c r="IB42" s="168" t="str">
        <f aca="false">IF(GQ42="","",IF(GQ42="-","-",IF(UPPER(GQ42)="AB","+",VLOOKUP(GQ42,'විෂය තොරතුරු'!$P$24:$Q$28,2))))</f>
        <v/>
      </c>
      <c r="IC42" s="168" t="str">
        <f aca="false">IF(GR42="","",IF(GR42="-","-",IF(UPPER(GR42)="AB","+",VLOOKUP(GR42,'විෂය තොරතුරු'!$P$24:$Q$28,2))))</f>
        <v>S</v>
      </c>
      <c r="ID42" s="168" t="str">
        <f aca="false">IF(GS42="","",IF(GS42="-","-",IF(UPPER(GS42)="AB","+",VLOOKUP(GS42,'විෂය තොරතුරු'!$P$24:$Q$28,2))))</f>
        <v/>
      </c>
      <c r="IE42" s="168" t="str">
        <f aca="false">IF(GT42="","",IF(GT42="-","-",IF(UPPER(GT42)="AB","+",VLOOKUP(GT42,'විෂය තොරතුරු'!$P$24:$Q$28,2))))</f>
        <v/>
      </c>
      <c r="IF42" s="168" t="str">
        <f aca="false">IF(GU42="","",IF(GU42="-","-",IF(UPPER(GU42)="AB","+",VLOOKUP(GU42,'විෂය තොරතුරු'!$P$24:$Q$28,2))))</f>
        <v/>
      </c>
      <c r="IG42" s="169" t="str">
        <f aca="false">IF(GV42="","",IF(GV42="-","-",IF(UPPER(GV42)="AB","+",VLOOKUP(GV42,'විෂය තොරතුරු'!$P$24:$Q$28,2))))</f>
        <v/>
      </c>
      <c r="IH42" s="171" t="n">
        <f aca="false">IF($FL42="","",COUNTIF($GZ42:$IG42,"A"))</f>
        <v>0</v>
      </c>
      <c r="II42" s="171" t="n">
        <f aca="false">IF($FL42="","",COUNTIF($GZ42:$IG42,"B"))</f>
        <v>0</v>
      </c>
      <c r="IJ42" s="171" t="n">
        <f aca="false">IF($FL42="","",COUNTIF($GZ42:$IG42,"C"))</f>
        <v>1</v>
      </c>
      <c r="IK42" s="171" t="n">
        <f aca="false">IF($FL42="","",COUNTIF($GZ42:$IG42,"S"))</f>
        <v>4</v>
      </c>
      <c r="IL42" s="171" t="n">
        <f aca="false">IF($FL42="","",COUNTIF($GZ42:$IG42,"W"))</f>
        <v>4</v>
      </c>
      <c r="IM42" s="171" t="n">
        <f aca="false">IF(FL42="","",SUM(IH42:IK42))</f>
        <v>5</v>
      </c>
      <c r="IN42" s="169" t="n">
        <f aca="false">IF(FL42="","",SUM(IH42:IJ42))</f>
        <v>1</v>
      </c>
      <c r="IO42" s="172" t="str">
        <f aca="false">IF(FL42="","",IF(AND(IM42&gt;=6,IN42&gt;=3,OR(FO42&gt;=35,FP42&gt;=35),FV42&gt;=35),"6/3 සමත්",IF(AND(IM42&gt;=5,IN42&gt;=3,OR(FO42&gt;=35,FP42&gt;=35,FV42&gt;=35)),"5/3 සමත්",IF(AND(IM42&gt;=4,IN42&gt;=1,OR(FO42&gt;=20,FP42&gt;=20,FV42&gt;=20)),"සමත් කළ හැකි",IF(IL42=9,"W9","අසමත් ?")))))</f>
        <v>සමත් කළ හැකි</v>
      </c>
    </row>
    <row r="43" customFormat="false" ht="13.8" hidden="false" customHeight="false" outlineLevel="0" collapsed="false">
      <c r="A43" s="160" t="n">
        <v>29</v>
      </c>
      <c r="B43" s="161"/>
      <c r="C43" s="161"/>
      <c r="D43" s="162"/>
      <c r="E43" s="183"/>
      <c r="F43" s="181"/>
      <c r="G43" s="183"/>
      <c r="H43" s="180"/>
      <c r="I43" s="180"/>
      <c r="J43" s="181"/>
      <c r="K43" s="183"/>
      <c r="L43" s="180"/>
      <c r="M43" s="180"/>
      <c r="N43" s="181"/>
      <c r="O43" s="183"/>
      <c r="P43" s="180"/>
      <c r="Q43" s="180"/>
      <c r="R43" s="180"/>
      <c r="S43" s="180"/>
      <c r="T43" s="180"/>
      <c r="U43" s="180"/>
      <c r="V43" s="181"/>
      <c r="W43" s="183"/>
      <c r="X43" s="180"/>
      <c r="Y43" s="180"/>
      <c r="Z43" s="180"/>
      <c r="AA43" s="180"/>
      <c r="AB43" s="180"/>
      <c r="AC43" s="180"/>
      <c r="AD43" s="181"/>
      <c r="AE43" s="183"/>
      <c r="AF43" s="180"/>
      <c r="AG43" s="180"/>
      <c r="AH43" s="180"/>
      <c r="AI43" s="180"/>
      <c r="AJ43" s="180"/>
      <c r="AK43" s="180"/>
      <c r="AL43" s="166"/>
      <c r="AM43" s="167" t="str">
        <f aca="false">IF(B43="","",SUM(E43:AL43))</f>
        <v/>
      </c>
      <c r="AN43" s="168" t="str">
        <f aca="false">IF(B43="","",AM43/9)</f>
        <v/>
      </c>
      <c r="AO43" s="169" t="str">
        <f aca="false">IF(B43="","",IF(AM43=0,"-",RANK(AM43,$AM$15:$AM$64,0)))</f>
        <v/>
      </c>
      <c r="AP43" s="167" t="str">
        <f aca="false">IF(E43="","",IF(E43="-","-",IF(UPPER(E43)="AB","+",VLOOKUP(E43,'විෂය තොරතුරු'!$P$24:$Q$28,2))))</f>
        <v/>
      </c>
      <c r="AQ43" s="168" t="str">
        <f aca="false">IF(F43="","",IF(F43="-","-",IF(UPPER(F43)="AB","+",VLOOKUP(F43,'විෂය තොරතුරු'!$P$24:$Q$28,2))))</f>
        <v/>
      </c>
      <c r="AR43" s="168" t="str">
        <f aca="false">IF(G43="","",IF(G43="-","-",IF(UPPER(G43)="AB","+",VLOOKUP(G43,'විෂය තොරතුරු'!$P$24:$Q$28,2))))</f>
        <v/>
      </c>
      <c r="AS43" s="168" t="str">
        <f aca="false">IF(H43="","",IF(H43="-","-",IF(UPPER(H43)="AB","+",VLOOKUP(H43,'විෂය තොරතුරු'!$P$24:$Q$28,2))))</f>
        <v/>
      </c>
      <c r="AT43" s="168" t="str">
        <f aca="false">IF(I43="","",IF(I43="-","-",IF(UPPER(I43)="AB","+",VLOOKUP(I43,'විෂය තොරතුරු'!$P$24:$Q$28,2))))</f>
        <v/>
      </c>
      <c r="AU43" s="170" t="str">
        <f aca="false">IF(J43="","",IF(J43="-","-",IF(UPPER(J43)="AB","+",VLOOKUP(J43,'විෂය තොරතුරු'!$P$24:$Q$28,2))))</f>
        <v/>
      </c>
      <c r="AV43" s="171" t="str">
        <f aca="false">IF(K43="","",IF(K43="-","-",IF(UPPER(K43)="AB","+",VLOOKUP(K43,'විෂය තොරතුරු'!$P$24:$Q$28,2))))</f>
        <v/>
      </c>
      <c r="AW43" s="168" t="str">
        <f aca="false">IF(L43="","",IF(L43="-","-",IF(UPPER(L43)="AB","+",VLOOKUP(L43,'විෂය තොරතුරු'!$P$24:$Q$28,2))))</f>
        <v/>
      </c>
      <c r="AX43" s="168" t="str">
        <f aca="false">IF(M43="","",IF(M43="-","-",IF(UPPER(M43)="AB","+",VLOOKUP(M43,'විෂය තොරතුරු'!$P$24:$Q$28,2))))</f>
        <v/>
      </c>
      <c r="AY43" s="169" t="str">
        <f aca="false">IF(N43="","",IF(N43="-","-",IF(UPPER(N43)="AB","+",VLOOKUP(N43,'විෂය තොරතුරු'!$P$24:$Q$28,2))))</f>
        <v/>
      </c>
      <c r="AZ43" s="167" t="str">
        <f aca="false">IF(O43="","",IF(O43="-","-",IF(UPPER(O43)="AB","+",VLOOKUP(O43,'විෂය තොරතුරු'!$P$24:$Q$28,2))))</f>
        <v/>
      </c>
      <c r="BA43" s="168" t="str">
        <f aca="false">IF(P43="","",IF(P43="-","-",IF(UPPER(P43)="AB","+",VLOOKUP(P43,'විෂය තොරතුරු'!$P$24:$Q$28,2))))</f>
        <v/>
      </c>
      <c r="BB43" s="168" t="str">
        <f aca="false">IF(Q43="","",IF(Q43="-","-",IF(UPPER(Q43)="AB","+",VLOOKUP(Q43,'විෂය තොරතුරු'!$P$24:$Q$28,2))))</f>
        <v/>
      </c>
      <c r="BC43" s="168" t="str">
        <f aca="false">IF(R43="","",IF(R43="-","-",IF(UPPER(R43)="AB","+",VLOOKUP(R43,'විෂය තොරතුරු'!$P$24:$Q$28,2))))</f>
        <v/>
      </c>
      <c r="BD43" s="168" t="str">
        <f aca="false">IF(S43="","",IF(S43="-","-",IF(UPPER(S43)="AB","+",VLOOKUP(S43,'විෂය තොරතුරු'!$P$24:$Q$28,2))))</f>
        <v/>
      </c>
      <c r="BE43" s="168" t="str">
        <f aca="false">IF(T43="","",IF(T43="-","-",IF(UPPER(T43)="AB","+",VLOOKUP(T43,'විෂය තොරතුරු'!$P$24:$Q$28,2))))</f>
        <v/>
      </c>
      <c r="BF43" s="168" t="str">
        <f aca="false">IF(U43="","",IF(U43="-","-",IF(UPPER(U43)="AB","+",VLOOKUP(U43,'විෂය තොරතුරු'!$P$24:$Q$28,2))))</f>
        <v/>
      </c>
      <c r="BG43" s="170" t="str">
        <f aca="false">IF(V43="","",IF(V43="-","-",IF(UPPER(V43)="AB","+",VLOOKUP(V43,'විෂය තොරතුරු'!$P$24:$Q$28,2))))</f>
        <v/>
      </c>
      <c r="BH43" s="171" t="str">
        <f aca="false">IF(W43="","",IF(W43="-","-",IF(UPPER(W43)="AB","+",VLOOKUP(W43,'විෂය තොරතුරු'!$P$24:$Q$28,2))))</f>
        <v/>
      </c>
      <c r="BI43" s="168" t="str">
        <f aca="false">IF(X43="","",IF(X43="-","-",IF(UPPER(X43)="AB","+",VLOOKUP(X43,'විෂය තොරතුරු'!$P$24:$Q$28,2))))</f>
        <v/>
      </c>
      <c r="BJ43" s="168" t="str">
        <f aca="false">IF(Y43="","",IF(Y43="-","-",IF(UPPER(Y43)="AB","+",VLOOKUP(Y43,'විෂය තොරතුරු'!$P$24:$Q$28,2))))</f>
        <v/>
      </c>
      <c r="BK43" s="168" t="str">
        <f aca="false">IF(Z43="","",IF(Z43="-","-",IF(UPPER(Z43)="AB","+",VLOOKUP(Z43,'විෂය තොරතුරු'!$P$24:$Q$28,2))))</f>
        <v/>
      </c>
      <c r="BL43" s="168" t="str">
        <f aca="false">IF(AA43="","",IF(AA43="-","-",IF(UPPER(AA43)="AB","+",VLOOKUP(AA43,'විෂය තොරතුරු'!$P$24:$Q$28,2))))</f>
        <v/>
      </c>
      <c r="BM43" s="168" t="str">
        <f aca="false">IF(AB43="","",IF(AB43="-","-",IF(UPPER(AB43)="AB","+",VLOOKUP(AB43,'විෂය තොරතුරු'!$P$24:$Q$28,2))))</f>
        <v/>
      </c>
      <c r="BN43" s="168" t="str">
        <f aca="false">IF(AC43="","",IF(AC43="-","-",IF(UPPER(AC43)="AB","+",VLOOKUP(AC43,'විෂය තොරතුරු'!$P$24:$Q$28,2))))</f>
        <v/>
      </c>
      <c r="BO43" s="169" t="str">
        <f aca="false">IF(AD43="","",IF(AD43="-","-",IF(UPPER(AD43)="AB","+",VLOOKUP(AD43,'විෂය තොරතුරු'!$P$24:$Q$28,2))))</f>
        <v/>
      </c>
      <c r="BP43" s="171" t="str">
        <f aca="false">IF(AE43="","",IF(AE43="-","-",IF(UPPER(AE43)="AB","+",VLOOKUP(AE43,'විෂය තොරතුරු'!$P$24:$Q$28,2))))</f>
        <v/>
      </c>
      <c r="BQ43" s="168" t="str">
        <f aca="false">IF(AF43="","",IF(AF43="-","-",IF(UPPER(AF43)="AB","+",VLOOKUP(AF43,'විෂය තොරතුරු'!$P$24:$Q$28,2))))</f>
        <v/>
      </c>
      <c r="BR43" s="168" t="str">
        <f aca="false">IF(AG43="","",IF(AG43="-","-",IF(UPPER(AG43)="AB","+",VLOOKUP(AG43,'විෂය තොරතුරු'!$P$24:$Q$28,2))))</f>
        <v/>
      </c>
      <c r="BS43" s="168" t="str">
        <f aca="false">IF(AH43="","",IF(AH43="-","-",IF(UPPER(AH43)="AB","+",VLOOKUP(AH43,'විෂය තොරතුරු'!$P$24:$Q$28,2))))</f>
        <v/>
      </c>
      <c r="BT43" s="168" t="str">
        <f aca="false">IF(AI43="","",IF(AI43="-","-",IF(UPPER(AI43)="AB","+",VLOOKUP(AI43,'විෂය තොරතුරු'!$P$24:$Q$28,2))))</f>
        <v/>
      </c>
      <c r="BU43" s="168" t="str">
        <f aca="false">IF(AJ43="","",IF(AJ43="-","-",IF(UPPER(AJ43)="AB","+",VLOOKUP(AJ43,'විෂය තොරතුරු'!$P$24:$Q$28,2))))</f>
        <v/>
      </c>
      <c r="BV43" s="168" t="str">
        <f aca="false">IF(AK43="","",IF(AK43="-","-",IF(UPPER(AK43)="AB","+",VLOOKUP(AK43,'විෂය තොරතුරු'!$P$24:$Q$28,2))))</f>
        <v/>
      </c>
      <c r="BW43" s="169" t="str">
        <f aca="false">IF(AL43="","",IF(AL43="-","-",IF(UPPER(AL43)="AB","+",VLOOKUP(AL43,'විෂය තොරතුරු'!$P$24:$Q$28,2))))</f>
        <v/>
      </c>
      <c r="BX43" s="171" t="str">
        <f aca="false">IF($B43="","",COUNTIF($AP43:$BW43,"A"))</f>
        <v/>
      </c>
      <c r="BY43" s="168" t="str">
        <f aca="false">IF($B43="","",COUNTIF($AP43:$BW43,"B"))</f>
        <v/>
      </c>
      <c r="BZ43" s="168" t="str">
        <f aca="false">IF($B43="","",COUNTIF($AP43:$BW43,"C"))</f>
        <v/>
      </c>
      <c r="CA43" s="168" t="str">
        <f aca="false">IF($B43="","",COUNTIF($AP43:$BW43,"S"))</f>
        <v/>
      </c>
      <c r="CB43" s="169" t="str">
        <f aca="false">IF($B43="","",COUNTIF($AP43:$BW43,"W"))</f>
        <v/>
      </c>
      <c r="CC43" s="171" t="str">
        <f aca="false">IF(B43="","",SUM(BX43:CA43))</f>
        <v/>
      </c>
      <c r="CD43" s="169" t="str">
        <f aca="false">IF(B43="","",SUM(BX43:BZ43))</f>
        <v/>
      </c>
      <c r="CE43" s="172" t="str">
        <f aca="false">IF(B43="","",IF(AND(CC43&gt;=6,CD43&gt;=3,OR(E43&gt;=35,F43&gt;=35),L43&gt;=35),"6/3 සමත්",IF(AND(CC43&gt;=5,CD43&gt;=3,OR(E43&gt;=35,F43&gt;=35,L43&gt;=35)),"5/3 සමත්",IF(AND(CC43&gt;=4,CD43&gt;=1,OR(E43&gt;=20,F43&gt;=20,L43&gt;=20)),"සමත් කළ හැකි",IF(CB43=9,"W9","අසමත් ?")))))</f>
        <v/>
      </c>
      <c r="FK43" s="173" t="n">
        <v>29</v>
      </c>
      <c r="FL43" s="161" t="s">
        <v>72</v>
      </c>
      <c r="FM43" s="161"/>
      <c r="FN43" s="161" t="str">
        <f aca="false">IF(FM43="","-",(FM43/$M$95)*100)</f>
        <v>-</v>
      </c>
      <c r="FO43" s="165" t="n">
        <v>25</v>
      </c>
      <c r="FP43" s="165"/>
      <c r="FQ43" s="165" t="n">
        <v>43</v>
      </c>
      <c r="FR43" s="165" t="s">
        <v>18</v>
      </c>
      <c r="FS43" s="165"/>
      <c r="FT43" s="165"/>
      <c r="FU43" s="165" t="n">
        <v>20</v>
      </c>
      <c r="FV43" s="165" t="n">
        <v>18</v>
      </c>
      <c r="FW43" s="165" t="n">
        <v>13</v>
      </c>
      <c r="FX43" s="165" t="n">
        <v>23</v>
      </c>
      <c r="FY43" s="165" t="s">
        <v>18</v>
      </c>
      <c r="FZ43" s="165" t="s">
        <v>18</v>
      </c>
      <c r="GA43" s="165" t="n">
        <v>33</v>
      </c>
      <c r="GB43" s="165"/>
      <c r="GC43" s="165"/>
      <c r="GD43" s="165"/>
      <c r="GE43" s="165"/>
      <c r="GF43" s="165"/>
      <c r="GG43" s="165" t="n">
        <v>38</v>
      </c>
      <c r="GH43" s="165" t="s">
        <v>18</v>
      </c>
      <c r="GI43" s="165" t="s">
        <v>18</v>
      </c>
      <c r="GJ43" s="165"/>
      <c r="GK43" s="165"/>
      <c r="GL43" s="165" t="s">
        <v>18</v>
      </c>
      <c r="GM43" s="165"/>
      <c r="GN43" s="165"/>
      <c r="GO43" s="165" t="n">
        <v>20</v>
      </c>
      <c r="GP43" s="165" t="s">
        <v>18</v>
      </c>
      <c r="GQ43" s="165"/>
      <c r="GR43" s="165" t="s">
        <v>18</v>
      </c>
      <c r="GS43" s="165"/>
      <c r="GT43" s="165"/>
      <c r="GU43" s="165"/>
      <c r="GV43" s="174"/>
      <c r="GW43" s="167" t="n">
        <f aca="false">IF(FL43="","",SUM(FO43:GV43))</f>
        <v>233</v>
      </c>
      <c r="GX43" s="168" t="n">
        <f aca="false">IF(FL43="","",GW43/9)</f>
        <v>25.8888888888889</v>
      </c>
      <c r="GY43" s="169" t="n">
        <f aca="false">IF(FL43="","",IF(GW43=0,"-",RANK(GW43,$GW$15:$GW$64,0)))</f>
        <v>20</v>
      </c>
      <c r="GZ43" s="167" t="str">
        <f aca="false">IF(FO43="","",IF(FO43="-","-",IF(UPPER(FO43)="AB","+",VLOOKUP(FO43,'විෂය තොරතුරු'!$P$24:$Q$28,2))))</f>
        <v>W</v>
      </c>
      <c r="HA43" s="168" t="str">
        <f aca="false">IF(FP43="","",IF(FP43="-","-",IF(UPPER(FP43)="AB","+",VLOOKUP(FP43,'විෂය තොරතුරු'!$P$24:$Q$28,2))))</f>
        <v/>
      </c>
      <c r="HB43" s="168" t="str">
        <f aca="false">IF(FQ43="","",IF(FQ43="-","-",IF(UPPER(FQ43)="AB","+",VLOOKUP(FQ43,'විෂය තොරතුරු'!$P$24:$Q$28,2))))</f>
        <v>S</v>
      </c>
      <c r="HC43" s="168" t="str">
        <f aca="false">IF(FR43="","",IF(FR43="-","-",IF(UPPER(FR43)="AB","+",VLOOKUP(FR43,'විෂය තොරතුරු'!$P$24:$Q$28,2))))</f>
        <v>-</v>
      </c>
      <c r="HD43" s="168" t="str">
        <f aca="false">IF(FS43="","",IF(FS43="-","-",IF(UPPER(FS43)="AB","+",VLOOKUP(FS43,'විෂය තොරතුරු'!$P$24:$Q$28,2))))</f>
        <v/>
      </c>
      <c r="HE43" s="170" t="str">
        <f aca="false">IF(FT43="","",IF(FT43="-","-",IF(UPPER(FT43)="AB","+",VLOOKUP(FT43,'විෂය තොරතුරු'!$P$24:$Q$28,2))))</f>
        <v/>
      </c>
      <c r="HF43" s="171" t="str">
        <f aca="false">IF(FU43="","",IF(FU43="-","-",IF(UPPER(FU43)="AB","+",VLOOKUP(FU43,'විෂය තොරතුරු'!$P$24:$Q$28,2))))</f>
        <v>W</v>
      </c>
      <c r="HG43" s="168" t="str">
        <f aca="false">IF(FV43="","",IF(FV43="-","-",IF(UPPER(FV43)="AB","+",VLOOKUP(FV43,'විෂය තොරතුරු'!$P$24:$Q$28,2))))</f>
        <v>W</v>
      </c>
      <c r="HH43" s="168" t="str">
        <f aca="false">IF(FW43="","",IF(FW43="-","-",IF(UPPER(FW43)="AB","+",VLOOKUP(FW43,'විෂය තොරතුරු'!$P$24:$Q$28,2))))</f>
        <v>W</v>
      </c>
      <c r="HI43" s="169" t="str">
        <f aca="false">IF(FX43="","",IF(FX43="-","-",IF(UPPER(FX43)="AB","+",VLOOKUP(FX43,'විෂය තොරතුරු'!$P$24:$Q$28,2))))</f>
        <v>W</v>
      </c>
      <c r="HJ43" s="167" t="str">
        <f aca="false">IF(FY43="","",IF(FY43="-","-",IF(UPPER(FY43)="AB","+",VLOOKUP(FY43,'විෂය තොරතුරු'!$P$24:$Q$28,2))))</f>
        <v>-</v>
      </c>
      <c r="HK43" s="168" t="str">
        <f aca="false">IF(FZ43="","",IF(FZ43="-","-",IF(UPPER(FZ43)="AB","+",VLOOKUP(FZ43,'විෂය තොරතුරු'!$P$24:$Q$28,2))))</f>
        <v>-</v>
      </c>
      <c r="HL43" s="168" t="str">
        <f aca="false">IF(GA43="","",IF(GA43="-","-",IF(UPPER(GA43)="AB","+",VLOOKUP(GA43,'විෂය තොරතුරු'!$P$24:$Q$28,2))))</f>
        <v>W</v>
      </c>
      <c r="HM43" s="168" t="str">
        <f aca="false">IF(GB43="","",IF(GB43="-","-",IF(UPPER(GB43)="AB","+",VLOOKUP(GB43,'විෂය තොරතුරු'!$P$24:$Q$28,2))))</f>
        <v/>
      </c>
      <c r="HN43" s="168" t="str">
        <f aca="false">IF(GC43="","",IF(GC43="-","-",IF(UPPER(GC43)="AB","+",VLOOKUP(GC43,'විෂය තොරතුරු'!$P$24:$Q$28,2))))</f>
        <v/>
      </c>
      <c r="HO43" s="168" t="str">
        <f aca="false">IF(GD43="","",IF(GD43="-","-",IF(UPPER(GD43)="AB","+",VLOOKUP(GD43,'විෂය තොරතුරු'!$P$24:$Q$28,2))))</f>
        <v/>
      </c>
      <c r="HP43" s="168" t="str">
        <f aca="false">IF(GE43="","",IF(GE43="-","-",IF(UPPER(GE43)="AB","+",VLOOKUP(GE43,'විෂය තොරතුරු'!$P$24:$Q$28,2))))</f>
        <v/>
      </c>
      <c r="HQ43" s="170" t="str">
        <f aca="false">IF(GF43="","",IF(GF43="-","-",IF(UPPER(GF43)="AB","+",VLOOKUP(GF43,'විෂය තොරතුරු'!$P$24:$Q$28,2))))</f>
        <v/>
      </c>
      <c r="HR43" s="171" t="str">
        <f aca="false">IF(GG43="","",IF(GG43="-","-",IF(UPPER(GG43)="AB","+",VLOOKUP(GG43,'විෂය තොරතුරු'!$P$24:$Q$28,2))))</f>
        <v>S</v>
      </c>
      <c r="HS43" s="168" t="str">
        <f aca="false">IF(GH43="","",IF(GH43="-","-",IF(UPPER(GH43)="AB","+",VLOOKUP(GH43,'විෂය තොරතුරු'!$P$24:$Q$28,2))))</f>
        <v>-</v>
      </c>
      <c r="HT43" s="168" t="str">
        <f aca="false">IF(GI43="","",IF(GI43="-","-",IF(UPPER(GI43)="AB","+",VLOOKUP(GI43,'විෂය තොරතුරු'!$P$24:$Q$28,2))))</f>
        <v>-</v>
      </c>
      <c r="HU43" s="168" t="str">
        <f aca="false">IF(GJ43="","",IF(GJ43="-","-",IF(UPPER(GJ43)="AB","+",VLOOKUP(GJ43,'විෂය තොරතුරු'!$P$24:$Q$28,2))))</f>
        <v/>
      </c>
      <c r="HV43" s="168" t="str">
        <f aca="false">IF(GK43="","",IF(GK43="-","-",IF(UPPER(GK43)="AB","+",VLOOKUP(GK43,'විෂය තොරතුරු'!$P$24:$Q$28,2))))</f>
        <v/>
      </c>
      <c r="HW43" s="168" t="str">
        <f aca="false">IF(GL43="","",IF(GL43="-","-",IF(UPPER(GL43)="AB","+",VLOOKUP(GL43,'විෂය තොරතුරු'!$P$24:$Q$28,2))))</f>
        <v>-</v>
      </c>
      <c r="HX43" s="168" t="str">
        <f aca="false">IF(GM43="","",IF(GM43="-","-",IF(UPPER(GM43)="AB","+",VLOOKUP(GM43,'විෂය තොරතුරු'!$P$24:$Q$28,2))))</f>
        <v/>
      </c>
      <c r="HY43" s="169" t="str">
        <f aca="false">IF(GN43="","",IF(GN43="-","-",IF(UPPER(GN43)="AB","+",VLOOKUP(GN43,'විෂය තොරතුරු'!$P$24:$Q$28,2))))</f>
        <v/>
      </c>
      <c r="HZ43" s="171" t="str">
        <f aca="false">IF(GO43="","",IF(GO43="-","-",IF(UPPER(GO43)="AB","+",VLOOKUP(GO43,'විෂය තොරතුරු'!$P$24:$Q$28,2))))</f>
        <v>W</v>
      </c>
      <c r="IA43" s="168" t="str">
        <f aca="false">IF(GP43="","",IF(GP43="-","-",IF(UPPER(GP43)="AB","+",VLOOKUP(GP43,'විෂය තොරතුරු'!$P$24:$Q$28,2))))</f>
        <v>-</v>
      </c>
      <c r="IB43" s="168" t="str">
        <f aca="false">IF(GQ43="","",IF(GQ43="-","-",IF(UPPER(GQ43)="AB","+",VLOOKUP(GQ43,'විෂය තොරතුරු'!$P$24:$Q$28,2))))</f>
        <v/>
      </c>
      <c r="IC43" s="168" t="str">
        <f aca="false">IF(GR43="","",IF(GR43="-","-",IF(UPPER(GR43)="AB","+",VLOOKUP(GR43,'විෂය තොරතුරු'!$P$24:$Q$28,2))))</f>
        <v>-</v>
      </c>
      <c r="ID43" s="168" t="str">
        <f aca="false">IF(GS43="","",IF(GS43="-","-",IF(UPPER(GS43)="AB","+",VLOOKUP(GS43,'විෂය තොරතුරු'!$P$24:$Q$28,2))))</f>
        <v/>
      </c>
      <c r="IE43" s="168" t="str">
        <f aca="false">IF(GT43="","",IF(GT43="-","-",IF(UPPER(GT43)="AB","+",VLOOKUP(GT43,'විෂය තොරතුරු'!$P$24:$Q$28,2))))</f>
        <v/>
      </c>
      <c r="IF43" s="168" t="str">
        <f aca="false">IF(GU43="","",IF(GU43="-","-",IF(UPPER(GU43)="AB","+",VLOOKUP(GU43,'විෂය තොරතුරු'!$P$24:$Q$28,2))))</f>
        <v/>
      </c>
      <c r="IG43" s="169" t="str">
        <f aca="false">IF(GV43="","",IF(GV43="-","-",IF(UPPER(GV43)="AB","+",VLOOKUP(GV43,'විෂය තොරතුරු'!$P$24:$Q$28,2))))</f>
        <v/>
      </c>
      <c r="IH43" s="171" t="n">
        <f aca="false">IF($FL43="","",COUNTIF($GZ43:$IG43,"A"))</f>
        <v>0</v>
      </c>
      <c r="II43" s="171" t="n">
        <f aca="false">IF($FL43="","",COUNTIF($GZ43:$IG43,"B"))</f>
        <v>0</v>
      </c>
      <c r="IJ43" s="171" t="n">
        <f aca="false">IF($FL43="","",COUNTIF($GZ43:$IG43,"C"))</f>
        <v>0</v>
      </c>
      <c r="IK43" s="171" t="n">
        <f aca="false">IF($FL43="","",COUNTIF($GZ43:$IG43,"S"))</f>
        <v>2</v>
      </c>
      <c r="IL43" s="171" t="n">
        <f aca="false">IF($FL43="","",COUNTIF($GZ43:$IG43,"W"))</f>
        <v>7</v>
      </c>
      <c r="IM43" s="171" t="n">
        <f aca="false">IF(FL43="","",SUM(IH43:IK43))</f>
        <v>2</v>
      </c>
      <c r="IN43" s="169" t="n">
        <f aca="false">IF(FL43="","",SUM(IH43:IJ43))</f>
        <v>0</v>
      </c>
      <c r="IO43" s="172" t="str">
        <f aca="false">IF(FL43="","",IF(AND(IM43&gt;=6,IN43&gt;=3,OR(FO43&gt;=35,FP43&gt;=35),FV43&gt;=35),"6/3 සමත්",IF(AND(IM43&gt;=5,IN43&gt;=3,OR(FO43&gt;=35,FP43&gt;=35,FV43&gt;=35)),"5/3 සමත්",IF(AND(IM43&gt;=4,IN43&gt;=1,OR(FO43&gt;=20,FP43&gt;=20,FV43&gt;=20)),"සමත් කළ හැකි",IF(IL43=9,"W9","අසමත් ?")))))</f>
        <v>අසමත් ?</v>
      </c>
    </row>
    <row r="44" customFormat="false" ht="13.8" hidden="false" customHeight="false" outlineLevel="0" collapsed="false">
      <c r="A44" s="160" t="n">
        <v>30</v>
      </c>
      <c r="B44" s="161"/>
      <c r="C44" s="161"/>
      <c r="D44" s="162"/>
      <c r="E44" s="183"/>
      <c r="F44" s="181"/>
      <c r="G44" s="183"/>
      <c r="H44" s="180"/>
      <c r="I44" s="180"/>
      <c r="J44" s="181"/>
      <c r="K44" s="183"/>
      <c r="L44" s="180"/>
      <c r="M44" s="180"/>
      <c r="N44" s="181"/>
      <c r="O44" s="183"/>
      <c r="P44" s="180"/>
      <c r="Q44" s="180"/>
      <c r="R44" s="180"/>
      <c r="S44" s="180"/>
      <c r="T44" s="180"/>
      <c r="U44" s="180"/>
      <c r="V44" s="181"/>
      <c r="W44" s="183"/>
      <c r="X44" s="180"/>
      <c r="Y44" s="180"/>
      <c r="Z44" s="180"/>
      <c r="AA44" s="180"/>
      <c r="AB44" s="180"/>
      <c r="AC44" s="180"/>
      <c r="AD44" s="181"/>
      <c r="AE44" s="183"/>
      <c r="AF44" s="180"/>
      <c r="AG44" s="180"/>
      <c r="AH44" s="180"/>
      <c r="AI44" s="180"/>
      <c r="AJ44" s="180"/>
      <c r="AK44" s="180"/>
      <c r="AL44" s="166"/>
      <c r="AM44" s="167" t="str">
        <f aca="false">IF(B44="","",SUM(E44:AL44))</f>
        <v/>
      </c>
      <c r="AN44" s="168" t="str">
        <f aca="false">IF(B44="","",AM44/9)</f>
        <v/>
      </c>
      <c r="AO44" s="169" t="str">
        <f aca="false">IF(B44="","",IF(AM44=0,"-",RANK(AM44,$AM$15:$AM$64,0)))</f>
        <v/>
      </c>
      <c r="AP44" s="167" t="str">
        <f aca="false">IF(E44="","",IF(E44="-","-",IF(UPPER(E44)="AB","+",VLOOKUP(E44,'විෂය තොරතුරු'!$P$24:$Q$28,2))))</f>
        <v/>
      </c>
      <c r="AQ44" s="168" t="str">
        <f aca="false">IF(F44="","",IF(F44="-","-",IF(UPPER(F44)="AB","+",VLOOKUP(F44,'විෂය තොරතුරු'!$P$24:$Q$28,2))))</f>
        <v/>
      </c>
      <c r="AR44" s="168" t="str">
        <f aca="false">IF(G44="","",IF(G44="-","-",IF(UPPER(G44)="AB","+",VLOOKUP(G44,'විෂය තොරතුරු'!$P$24:$Q$28,2))))</f>
        <v/>
      </c>
      <c r="AS44" s="168" t="str">
        <f aca="false">IF(H44="","",IF(H44="-","-",IF(UPPER(H44)="AB","+",VLOOKUP(H44,'විෂය තොරතුරු'!$P$24:$Q$28,2))))</f>
        <v/>
      </c>
      <c r="AT44" s="168" t="str">
        <f aca="false">IF(I44="","",IF(I44="-","-",IF(UPPER(I44)="AB","+",VLOOKUP(I44,'විෂය තොරතුරු'!$P$24:$Q$28,2))))</f>
        <v/>
      </c>
      <c r="AU44" s="170" t="str">
        <f aca="false">IF(J44="","",IF(J44="-","-",IF(UPPER(J44)="AB","+",VLOOKUP(J44,'විෂය තොරතුරු'!$P$24:$Q$28,2))))</f>
        <v/>
      </c>
      <c r="AV44" s="171" t="str">
        <f aca="false">IF(K44="","",IF(K44="-","-",IF(UPPER(K44)="AB","+",VLOOKUP(K44,'විෂය තොරතුරු'!$P$24:$Q$28,2))))</f>
        <v/>
      </c>
      <c r="AW44" s="168" t="str">
        <f aca="false">IF(L44="","",IF(L44="-","-",IF(UPPER(L44)="AB","+",VLOOKUP(L44,'විෂය තොරතුරු'!$P$24:$Q$28,2))))</f>
        <v/>
      </c>
      <c r="AX44" s="168" t="str">
        <f aca="false">IF(M44="","",IF(M44="-","-",IF(UPPER(M44)="AB","+",VLOOKUP(M44,'විෂය තොරතුරු'!$P$24:$Q$28,2))))</f>
        <v/>
      </c>
      <c r="AY44" s="169" t="str">
        <f aca="false">IF(N44="","",IF(N44="-","-",IF(UPPER(N44)="AB","+",VLOOKUP(N44,'විෂය තොරතුරු'!$P$24:$Q$28,2))))</f>
        <v/>
      </c>
      <c r="AZ44" s="167" t="str">
        <f aca="false">IF(O44="","",IF(O44="-","-",IF(UPPER(O44)="AB","+",VLOOKUP(O44,'විෂය තොරතුරු'!$P$24:$Q$28,2))))</f>
        <v/>
      </c>
      <c r="BA44" s="168" t="str">
        <f aca="false">IF(P44="","",IF(P44="-","-",IF(UPPER(P44)="AB","+",VLOOKUP(P44,'විෂය තොරතුරු'!$P$24:$Q$28,2))))</f>
        <v/>
      </c>
      <c r="BB44" s="168" t="str">
        <f aca="false">IF(Q44="","",IF(Q44="-","-",IF(UPPER(Q44)="AB","+",VLOOKUP(Q44,'විෂය තොරතුරු'!$P$24:$Q$28,2))))</f>
        <v/>
      </c>
      <c r="BC44" s="168" t="str">
        <f aca="false">IF(R44="","",IF(R44="-","-",IF(UPPER(R44)="AB","+",VLOOKUP(R44,'විෂය තොරතුරු'!$P$24:$Q$28,2))))</f>
        <v/>
      </c>
      <c r="BD44" s="168" t="str">
        <f aca="false">IF(S44="","",IF(S44="-","-",IF(UPPER(S44)="AB","+",VLOOKUP(S44,'විෂය තොරතුරු'!$P$24:$Q$28,2))))</f>
        <v/>
      </c>
      <c r="BE44" s="168" t="str">
        <f aca="false">IF(T44="","",IF(T44="-","-",IF(UPPER(T44)="AB","+",VLOOKUP(T44,'විෂය තොරතුරු'!$P$24:$Q$28,2))))</f>
        <v/>
      </c>
      <c r="BF44" s="168" t="str">
        <f aca="false">IF(U44="","",IF(U44="-","-",IF(UPPER(U44)="AB","+",VLOOKUP(U44,'විෂය තොරතුරු'!$P$24:$Q$28,2))))</f>
        <v/>
      </c>
      <c r="BG44" s="170" t="str">
        <f aca="false">IF(V44="","",IF(V44="-","-",IF(UPPER(V44)="AB","+",VLOOKUP(V44,'විෂය තොරතුරු'!$P$24:$Q$28,2))))</f>
        <v/>
      </c>
      <c r="BH44" s="171" t="str">
        <f aca="false">IF(W44="","",IF(W44="-","-",IF(UPPER(W44)="AB","+",VLOOKUP(W44,'විෂය තොරතුරු'!$P$24:$Q$28,2))))</f>
        <v/>
      </c>
      <c r="BI44" s="168" t="str">
        <f aca="false">IF(X44="","",IF(X44="-","-",IF(UPPER(X44)="AB","+",VLOOKUP(X44,'විෂය තොරතුරු'!$P$24:$Q$28,2))))</f>
        <v/>
      </c>
      <c r="BJ44" s="168" t="str">
        <f aca="false">IF(Y44="","",IF(Y44="-","-",IF(UPPER(Y44)="AB","+",VLOOKUP(Y44,'විෂය තොරතුරු'!$P$24:$Q$28,2))))</f>
        <v/>
      </c>
      <c r="BK44" s="168" t="str">
        <f aca="false">IF(Z44="","",IF(Z44="-","-",IF(UPPER(Z44)="AB","+",VLOOKUP(Z44,'විෂය තොරතුරු'!$P$24:$Q$28,2))))</f>
        <v/>
      </c>
      <c r="BL44" s="168" t="str">
        <f aca="false">IF(AA44="","",IF(AA44="-","-",IF(UPPER(AA44)="AB","+",VLOOKUP(AA44,'විෂය තොරතුරු'!$P$24:$Q$28,2))))</f>
        <v/>
      </c>
      <c r="BM44" s="168" t="str">
        <f aca="false">IF(AB44="","",IF(AB44="-","-",IF(UPPER(AB44)="AB","+",VLOOKUP(AB44,'විෂය තොරතුරු'!$P$24:$Q$28,2))))</f>
        <v/>
      </c>
      <c r="BN44" s="168" t="str">
        <f aca="false">IF(AC44="","",IF(AC44="-","-",IF(UPPER(AC44)="AB","+",VLOOKUP(AC44,'විෂය තොරතුරු'!$P$24:$Q$28,2))))</f>
        <v/>
      </c>
      <c r="BO44" s="169" t="str">
        <f aca="false">IF(AD44="","",IF(AD44="-","-",IF(UPPER(AD44)="AB","+",VLOOKUP(AD44,'විෂය තොරතුරු'!$P$24:$Q$28,2))))</f>
        <v/>
      </c>
      <c r="BP44" s="171" t="str">
        <f aca="false">IF(AE44="","",IF(AE44="-","-",IF(UPPER(AE44)="AB","+",VLOOKUP(AE44,'විෂය තොරතුරු'!$P$24:$Q$28,2))))</f>
        <v/>
      </c>
      <c r="BQ44" s="168" t="str">
        <f aca="false">IF(AF44="","",IF(AF44="-","-",IF(UPPER(AF44)="AB","+",VLOOKUP(AF44,'විෂය තොරතුරු'!$P$24:$Q$28,2))))</f>
        <v/>
      </c>
      <c r="BR44" s="168" t="str">
        <f aca="false">IF(AG44="","",IF(AG44="-","-",IF(UPPER(AG44)="AB","+",VLOOKUP(AG44,'විෂය තොරතුරු'!$P$24:$Q$28,2))))</f>
        <v/>
      </c>
      <c r="BS44" s="168" t="str">
        <f aca="false">IF(AH44="","",IF(AH44="-","-",IF(UPPER(AH44)="AB","+",VLOOKUP(AH44,'විෂය තොරතුරු'!$P$24:$Q$28,2))))</f>
        <v/>
      </c>
      <c r="BT44" s="168" t="str">
        <f aca="false">IF(AI44="","",IF(AI44="-","-",IF(UPPER(AI44)="AB","+",VLOOKUP(AI44,'විෂය තොරතුරු'!$P$24:$Q$28,2))))</f>
        <v/>
      </c>
      <c r="BU44" s="168" t="str">
        <f aca="false">IF(AJ44="","",IF(AJ44="-","-",IF(UPPER(AJ44)="AB","+",VLOOKUP(AJ44,'විෂය තොරතුරු'!$P$24:$Q$28,2))))</f>
        <v/>
      </c>
      <c r="BV44" s="168" t="str">
        <f aca="false">IF(AK44="","",IF(AK44="-","-",IF(UPPER(AK44)="AB","+",VLOOKUP(AK44,'විෂය තොරතුරු'!$P$24:$Q$28,2))))</f>
        <v/>
      </c>
      <c r="BW44" s="169" t="str">
        <f aca="false">IF(AL44="","",IF(AL44="-","-",IF(UPPER(AL44)="AB","+",VLOOKUP(AL44,'විෂය තොරතුරු'!$P$24:$Q$28,2))))</f>
        <v/>
      </c>
      <c r="BX44" s="171" t="str">
        <f aca="false">IF($B44="","",COUNTIF($AP44:$BW44,"A"))</f>
        <v/>
      </c>
      <c r="BY44" s="168" t="str">
        <f aca="false">IF($B44="","",COUNTIF($AP44:$BW44,"B"))</f>
        <v/>
      </c>
      <c r="BZ44" s="168" t="str">
        <f aca="false">IF($B44="","",COUNTIF($AP44:$BW44,"C"))</f>
        <v/>
      </c>
      <c r="CA44" s="168" t="str">
        <f aca="false">IF($B44="","",COUNTIF($AP44:$BW44,"S"))</f>
        <v/>
      </c>
      <c r="CB44" s="169" t="str">
        <f aca="false">IF($B44="","",COUNTIF($AP44:$BW44,"W"))</f>
        <v/>
      </c>
      <c r="CC44" s="171" t="str">
        <f aca="false">IF(B44="","",SUM(BX44:CA44))</f>
        <v/>
      </c>
      <c r="CD44" s="169" t="str">
        <f aca="false">IF(B44="","",SUM(BX44:BZ44))</f>
        <v/>
      </c>
      <c r="CE44" s="172" t="str">
        <f aca="false">IF(B44="","",IF(AND(CC44&gt;=6,CD44&gt;=3,OR(E44&gt;=35,F44&gt;=35),L44&gt;=35),"6/3 සමත්",IF(AND(CC44&gt;=5,CD44&gt;=3,OR(E44&gt;=35,F44&gt;=35,L44&gt;=35)),"5/3 සමත්",IF(AND(CC44&gt;=4,CD44&gt;=1,OR(E44&gt;=20,F44&gt;=20,L44&gt;=20)),"සමත් කළ හැකි",IF(CB44=9,"W9","අසමත් ?")))))</f>
        <v/>
      </c>
      <c r="FK44" s="173" t="n">
        <v>30</v>
      </c>
      <c r="FL44" s="161" t="s">
        <v>73</v>
      </c>
      <c r="FM44" s="161"/>
      <c r="FN44" s="161" t="str">
        <f aca="false">IF(FM44="","-",(FM44/$M$95)*100)</f>
        <v>-</v>
      </c>
      <c r="FO44" s="165" t="s">
        <v>52</v>
      </c>
      <c r="FP44" s="165"/>
      <c r="FQ44" s="165" t="s">
        <v>52</v>
      </c>
      <c r="FR44" s="165" t="s">
        <v>18</v>
      </c>
      <c r="FS44" s="165"/>
      <c r="FT44" s="165"/>
      <c r="FU44" s="165" t="s">
        <v>52</v>
      </c>
      <c r="FV44" s="165" t="s">
        <v>52</v>
      </c>
      <c r="FW44" s="165" t="s">
        <v>52</v>
      </c>
      <c r="FX44" s="165" t="s">
        <v>52</v>
      </c>
      <c r="FY44" s="165" t="s">
        <v>18</v>
      </c>
      <c r="FZ44" s="165" t="s">
        <v>18</v>
      </c>
      <c r="GA44" s="165" t="s">
        <v>18</v>
      </c>
      <c r="GB44" s="165"/>
      <c r="GC44" s="165"/>
      <c r="GD44" s="165"/>
      <c r="GE44" s="165"/>
      <c r="GF44" s="165"/>
      <c r="GG44" s="165" t="s">
        <v>18</v>
      </c>
      <c r="GH44" s="165" t="s">
        <v>18</v>
      </c>
      <c r="GI44" s="165" t="s">
        <v>18</v>
      </c>
      <c r="GJ44" s="165"/>
      <c r="GK44" s="165"/>
      <c r="GL44" s="165" t="s">
        <v>18</v>
      </c>
      <c r="GM44" s="165"/>
      <c r="GN44" s="165"/>
      <c r="GO44" s="165" t="s">
        <v>18</v>
      </c>
      <c r="GP44" s="165" t="s">
        <v>18</v>
      </c>
      <c r="GQ44" s="165"/>
      <c r="GR44" s="165" t="s">
        <v>18</v>
      </c>
      <c r="GS44" s="165"/>
      <c r="GT44" s="165"/>
      <c r="GU44" s="165"/>
      <c r="GV44" s="174"/>
      <c r="GW44" s="167" t="n">
        <f aca="false">IF(FL44="","",SUM(FO44:GV44))</f>
        <v>0</v>
      </c>
      <c r="GX44" s="168" t="n">
        <f aca="false">IF(FL44="","",GW44/9)</f>
        <v>0</v>
      </c>
      <c r="GY44" s="169" t="str">
        <f aca="false">IF(FL44="","",IF(GW44=0,"-",RANK(GW44,$GW$15:$GW$64,0)))</f>
        <v>-</v>
      </c>
      <c r="GZ44" s="167" t="str">
        <f aca="false">IF(FO44="","",IF(FO44="-","-",IF(UPPER(FO44)="AB","+",VLOOKUP(FO44,'විෂය තොරතුරු'!$P$24:$Q$28,2))))</f>
        <v>+</v>
      </c>
      <c r="HA44" s="168" t="str">
        <f aca="false">IF(FP44="","",IF(FP44="-","-",IF(UPPER(FP44)="AB","+",VLOOKUP(FP44,'විෂය තොරතුරු'!$P$24:$Q$28,2))))</f>
        <v/>
      </c>
      <c r="HB44" s="168" t="str">
        <f aca="false">IF(FQ44="","",IF(FQ44="-","-",IF(UPPER(FQ44)="AB","+",VLOOKUP(FQ44,'විෂය තොරතුරු'!$P$24:$Q$28,2))))</f>
        <v>+</v>
      </c>
      <c r="HC44" s="168" t="str">
        <f aca="false">IF(FR44="","",IF(FR44="-","-",IF(UPPER(FR44)="AB","+",VLOOKUP(FR44,'විෂය තොරතුරු'!$P$24:$Q$28,2))))</f>
        <v>-</v>
      </c>
      <c r="HD44" s="168" t="str">
        <f aca="false">IF(FS44="","",IF(FS44="-","-",IF(UPPER(FS44)="AB","+",VLOOKUP(FS44,'විෂය තොරතුරු'!$P$24:$Q$28,2))))</f>
        <v/>
      </c>
      <c r="HE44" s="170" t="str">
        <f aca="false">IF(FT44="","",IF(FT44="-","-",IF(UPPER(FT44)="AB","+",VLOOKUP(FT44,'විෂය තොරතුරු'!$P$24:$Q$28,2))))</f>
        <v/>
      </c>
      <c r="HF44" s="171" t="str">
        <f aca="false">IF(FU44="","",IF(FU44="-","-",IF(UPPER(FU44)="AB","+",VLOOKUP(FU44,'විෂය තොරතුරු'!$P$24:$Q$28,2))))</f>
        <v>+</v>
      </c>
      <c r="HG44" s="168" t="str">
        <f aca="false">IF(FV44="","",IF(FV44="-","-",IF(UPPER(FV44)="AB","+",VLOOKUP(FV44,'විෂය තොරතුරු'!$P$24:$Q$28,2))))</f>
        <v>+</v>
      </c>
      <c r="HH44" s="168" t="str">
        <f aca="false">IF(FW44="","",IF(FW44="-","-",IF(UPPER(FW44)="AB","+",VLOOKUP(FW44,'විෂය තොරතුරු'!$P$24:$Q$28,2))))</f>
        <v>+</v>
      </c>
      <c r="HI44" s="169" t="str">
        <f aca="false">IF(FX44="","",IF(FX44="-","-",IF(UPPER(FX44)="AB","+",VLOOKUP(FX44,'විෂය තොරතුරු'!$P$24:$Q$28,2))))</f>
        <v>+</v>
      </c>
      <c r="HJ44" s="167" t="str">
        <f aca="false">IF(FY44="","",IF(FY44="-","-",IF(UPPER(FY44)="AB","+",VLOOKUP(FY44,'විෂය තොරතුරු'!$P$24:$Q$28,2))))</f>
        <v>-</v>
      </c>
      <c r="HK44" s="168" t="str">
        <f aca="false">IF(FZ44="","",IF(FZ44="-","-",IF(UPPER(FZ44)="AB","+",VLOOKUP(FZ44,'විෂය තොරතුරු'!$P$24:$Q$28,2))))</f>
        <v>-</v>
      </c>
      <c r="HL44" s="168" t="str">
        <f aca="false">IF(GA44="","",IF(GA44="-","-",IF(UPPER(GA44)="AB","+",VLOOKUP(GA44,'විෂය තොරතුරු'!$P$24:$Q$28,2))))</f>
        <v>-</v>
      </c>
      <c r="HM44" s="168" t="str">
        <f aca="false">IF(GB44="","",IF(GB44="-","-",IF(UPPER(GB44)="AB","+",VLOOKUP(GB44,'විෂය තොරතුරු'!$P$24:$Q$28,2))))</f>
        <v/>
      </c>
      <c r="HN44" s="168" t="str">
        <f aca="false">IF(GC44="","",IF(GC44="-","-",IF(UPPER(GC44)="AB","+",VLOOKUP(GC44,'විෂය තොරතුරු'!$P$24:$Q$28,2))))</f>
        <v/>
      </c>
      <c r="HO44" s="168" t="str">
        <f aca="false">IF(GD44="","",IF(GD44="-","-",IF(UPPER(GD44)="AB","+",VLOOKUP(GD44,'විෂය තොරතුරු'!$P$24:$Q$28,2))))</f>
        <v/>
      </c>
      <c r="HP44" s="168" t="str">
        <f aca="false">IF(GE44="","",IF(GE44="-","-",IF(UPPER(GE44)="AB","+",VLOOKUP(GE44,'විෂය තොරතුරු'!$P$24:$Q$28,2))))</f>
        <v/>
      </c>
      <c r="HQ44" s="170" t="str">
        <f aca="false">IF(GF44="","",IF(GF44="-","-",IF(UPPER(GF44)="AB","+",VLOOKUP(GF44,'විෂය තොරතුරු'!$P$24:$Q$28,2))))</f>
        <v/>
      </c>
      <c r="HR44" s="171" t="str">
        <f aca="false">IF(GG44="","",IF(GG44="-","-",IF(UPPER(GG44)="AB","+",VLOOKUP(GG44,'විෂය තොරතුරු'!$P$24:$Q$28,2))))</f>
        <v>-</v>
      </c>
      <c r="HS44" s="168" t="str">
        <f aca="false">IF(GH44="","",IF(GH44="-","-",IF(UPPER(GH44)="AB","+",VLOOKUP(GH44,'විෂය තොරතුරු'!$P$24:$Q$28,2))))</f>
        <v>-</v>
      </c>
      <c r="HT44" s="168" t="str">
        <f aca="false">IF(GI44="","",IF(GI44="-","-",IF(UPPER(GI44)="AB","+",VLOOKUP(GI44,'විෂය තොරතුරු'!$P$24:$Q$28,2))))</f>
        <v>-</v>
      </c>
      <c r="HU44" s="168" t="str">
        <f aca="false">IF(GJ44="","",IF(GJ44="-","-",IF(UPPER(GJ44)="AB","+",VLOOKUP(GJ44,'විෂය තොරතුරු'!$P$24:$Q$28,2))))</f>
        <v/>
      </c>
      <c r="HV44" s="168" t="str">
        <f aca="false">IF(GK44="","",IF(GK44="-","-",IF(UPPER(GK44)="AB","+",VLOOKUP(GK44,'විෂය තොරතුරු'!$P$24:$Q$28,2))))</f>
        <v/>
      </c>
      <c r="HW44" s="168" t="str">
        <f aca="false">IF(GL44="","",IF(GL44="-","-",IF(UPPER(GL44)="AB","+",VLOOKUP(GL44,'විෂය තොරතුරු'!$P$24:$Q$28,2))))</f>
        <v>-</v>
      </c>
      <c r="HX44" s="168" t="str">
        <f aca="false">IF(GM44="","",IF(GM44="-","-",IF(UPPER(GM44)="AB","+",VLOOKUP(GM44,'විෂය තොරතුරු'!$P$24:$Q$28,2))))</f>
        <v/>
      </c>
      <c r="HY44" s="169" t="str">
        <f aca="false">IF(GN44="","",IF(GN44="-","-",IF(UPPER(GN44)="AB","+",VLOOKUP(GN44,'විෂය තොරතුරු'!$P$24:$Q$28,2))))</f>
        <v/>
      </c>
      <c r="HZ44" s="171" t="str">
        <f aca="false">IF(GO44="","",IF(GO44="-","-",IF(UPPER(GO44)="AB","+",VLOOKUP(GO44,'විෂය තොරතුරු'!$P$24:$Q$28,2))))</f>
        <v>-</v>
      </c>
      <c r="IA44" s="168" t="str">
        <f aca="false">IF(GP44="","",IF(GP44="-","-",IF(UPPER(GP44)="AB","+",VLOOKUP(GP44,'විෂය තොරතුරු'!$P$24:$Q$28,2))))</f>
        <v>-</v>
      </c>
      <c r="IB44" s="168" t="str">
        <f aca="false">IF(GQ44="","",IF(GQ44="-","-",IF(UPPER(GQ44)="AB","+",VLOOKUP(GQ44,'විෂය තොරතුරු'!$P$24:$Q$28,2))))</f>
        <v/>
      </c>
      <c r="IC44" s="168" t="str">
        <f aca="false">IF(GR44="","",IF(GR44="-","-",IF(UPPER(GR44)="AB","+",VLOOKUP(GR44,'විෂය තොරතුරු'!$P$24:$Q$28,2))))</f>
        <v>-</v>
      </c>
      <c r="ID44" s="168" t="str">
        <f aca="false">IF(GS44="","",IF(GS44="-","-",IF(UPPER(GS44)="AB","+",VLOOKUP(GS44,'විෂය තොරතුරු'!$P$24:$Q$28,2))))</f>
        <v/>
      </c>
      <c r="IE44" s="168" t="str">
        <f aca="false">IF(GT44="","",IF(GT44="-","-",IF(UPPER(GT44)="AB","+",VLOOKUP(GT44,'විෂය තොරතුරු'!$P$24:$Q$28,2))))</f>
        <v/>
      </c>
      <c r="IF44" s="168" t="str">
        <f aca="false">IF(GU44="","",IF(GU44="-","-",IF(UPPER(GU44)="AB","+",VLOOKUP(GU44,'විෂය තොරතුරු'!$P$24:$Q$28,2))))</f>
        <v/>
      </c>
      <c r="IG44" s="169" t="str">
        <f aca="false">IF(GV44="","",IF(GV44="-","-",IF(UPPER(GV44)="AB","+",VLOOKUP(GV44,'විෂය තොරතුරු'!$P$24:$Q$28,2))))</f>
        <v/>
      </c>
      <c r="IH44" s="171" t="n">
        <f aca="false">IF($FL44="","",COUNTIF($GZ44:$IG44,"A"))</f>
        <v>0</v>
      </c>
      <c r="II44" s="171" t="n">
        <f aca="false">IF($FL44="","",COUNTIF($GZ44:$IG44,"B"))</f>
        <v>0</v>
      </c>
      <c r="IJ44" s="171" t="n">
        <f aca="false">IF($FL44="","",COUNTIF($GZ44:$IG44,"C"))</f>
        <v>0</v>
      </c>
      <c r="IK44" s="171" t="n">
        <f aca="false">IF($FL44="","",COUNTIF($GZ44:$IG44,"S"))</f>
        <v>0</v>
      </c>
      <c r="IL44" s="171" t="n">
        <f aca="false">IF($FL44="","",COUNTIF($GZ44:$IG44,"W"))</f>
        <v>0</v>
      </c>
      <c r="IM44" s="171" t="n">
        <f aca="false">IF(FL44="","",SUM(IH44:IK44))</f>
        <v>0</v>
      </c>
      <c r="IN44" s="169" t="n">
        <f aca="false">IF(FL44="","",SUM(IH44:IJ44))</f>
        <v>0</v>
      </c>
      <c r="IO44" s="172" t="str">
        <f aca="false">IF(FL44="","",IF(AND(IM44&gt;=6,IN44&gt;=3,OR(FO44&gt;=35,FP44&gt;=35),FV44&gt;=35),"6/3 සමත්",IF(AND(IM44&gt;=5,IN44&gt;=3,OR(FO44&gt;=35,FP44&gt;=35,FV44&gt;=35)),"5/3 සමත්",IF(AND(IM44&gt;=4,IN44&gt;=1,OR(FO44&gt;=20,FP44&gt;=20,FV44&gt;=20)),"සමත් කළ හැකි",IF(IL44=9,"W9","අසමත් ?")))))</f>
        <v>අසමත් ?</v>
      </c>
    </row>
    <row r="45" customFormat="false" ht="16.5" hidden="false" customHeight="true" outlineLevel="0" collapsed="false">
      <c r="A45" s="160" t="n">
        <v>31</v>
      </c>
      <c r="B45" s="187"/>
      <c r="C45" s="161"/>
      <c r="D45" s="162"/>
      <c r="E45" s="183"/>
      <c r="F45" s="181"/>
      <c r="G45" s="183"/>
      <c r="H45" s="180"/>
      <c r="I45" s="180"/>
      <c r="J45" s="181"/>
      <c r="K45" s="183"/>
      <c r="L45" s="180"/>
      <c r="M45" s="180"/>
      <c r="N45" s="181"/>
      <c r="O45" s="183"/>
      <c r="P45" s="180"/>
      <c r="Q45" s="180"/>
      <c r="R45" s="180"/>
      <c r="S45" s="180"/>
      <c r="T45" s="180"/>
      <c r="U45" s="180"/>
      <c r="V45" s="181"/>
      <c r="W45" s="183"/>
      <c r="X45" s="180"/>
      <c r="Y45" s="180"/>
      <c r="Z45" s="180"/>
      <c r="AA45" s="180"/>
      <c r="AB45" s="180"/>
      <c r="AC45" s="180"/>
      <c r="AD45" s="181"/>
      <c r="AE45" s="183"/>
      <c r="AF45" s="180"/>
      <c r="AG45" s="180"/>
      <c r="AH45" s="180"/>
      <c r="AI45" s="180"/>
      <c r="AJ45" s="180"/>
      <c r="AK45" s="180"/>
      <c r="AL45" s="166"/>
      <c r="AM45" s="167" t="str">
        <f aca="false">IF(B45="","",SUM(E45:AL45))</f>
        <v/>
      </c>
      <c r="AN45" s="168" t="str">
        <f aca="false">IF(B45="","",AM45/9)</f>
        <v/>
      </c>
      <c r="AO45" s="169" t="str">
        <f aca="false">IF(B45="","",IF(AM45=0,"-",RANK(AM45,$AM$15:$AM$64,0)))</f>
        <v/>
      </c>
      <c r="AP45" s="167" t="str">
        <f aca="false">IF(E45="","",IF(E45="-","-",IF(UPPER(E45)="AB","+",VLOOKUP(E45,'විෂය තොරතුරු'!$P$24:$Q$28,2))))</f>
        <v/>
      </c>
      <c r="AQ45" s="168" t="str">
        <f aca="false">IF(F45="","",IF(F45="-","-",IF(UPPER(F45)="AB","+",VLOOKUP(F45,'විෂය තොරතුරු'!$P$24:$Q$28,2))))</f>
        <v/>
      </c>
      <c r="AR45" s="168" t="str">
        <f aca="false">IF(G45="","",IF(G45="-","-",IF(UPPER(G45)="AB","+",VLOOKUP(G45,'විෂය තොරතුරු'!$P$24:$Q$28,2))))</f>
        <v/>
      </c>
      <c r="AS45" s="168" t="str">
        <f aca="false">IF(H45="","",IF(H45="-","-",IF(UPPER(H45)="AB","+",VLOOKUP(H45,'විෂය තොරතුරු'!$P$24:$Q$28,2))))</f>
        <v/>
      </c>
      <c r="AT45" s="168" t="str">
        <f aca="false">IF(I45="","",IF(I45="-","-",IF(UPPER(I45)="AB","+",VLOOKUP(I45,'විෂය තොරතුරු'!$P$24:$Q$28,2))))</f>
        <v/>
      </c>
      <c r="AU45" s="170" t="str">
        <f aca="false">IF(J45="","",IF(J45="-","-",IF(UPPER(J45)="AB","+",VLOOKUP(J45,'විෂය තොරතුරු'!$P$24:$Q$28,2))))</f>
        <v/>
      </c>
      <c r="AV45" s="171" t="str">
        <f aca="false">IF(K45="","",IF(K45="-","-",IF(UPPER(K45)="AB","+",VLOOKUP(K45,'විෂය තොරතුරු'!$P$24:$Q$28,2))))</f>
        <v/>
      </c>
      <c r="AW45" s="168" t="str">
        <f aca="false">IF(L45="","",IF(L45="-","-",IF(UPPER(L45)="AB","+",VLOOKUP(L45,'විෂය තොරතුරු'!$P$24:$Q$28,2))))</f>
        <v/>
      </c>
      <c r="AX45" s="168" t="str">
        <f aca="false">IF(M45="","",IF(M45="-","-",IF(UPPER(M45)="AB","+",VLOOKUP(M45,'විෂය තොරතුරු'!$P$24:$Q$28,2))))</f>
        <v/>
      </c>
      <c r="AY45" s="169" t="str">
        <f aca="false">IF(N45="","",IF(N45="-","-",IF(UPPER(N45)="AB","+",VLOOKUP(N45,'විෂය තොරතුරු'!$P$24:$Q$28,2))))</f>
        <v/>
      </c>
      <c r="AZ45" s="167" t="str">
        <f aca="false">IF(O45="","",IF(O45="-","-",IF(UPPER(O45)="AB","+",VLOOKUP(O45,'විෂය තොරතුරු'!$P$24:$Q$28,2))))</f>
        <v/>
      </c>
      <c r="BA45" s="168" t="str">
        <f aca="false">IF(P45="","",IF(P45="-","-",IF(UPPER(P45)="AB","+",VLOOKUP(P45,'විෂය තොරතුරු'!$P$24:$Q$28,2))))</f>
        <v/>
      </c>
      <c r="BB45" s="168" t="str">
        <f aca="false">IF(Q45="","",IF(Q45="-","-",IF(UPPER(Q45)="AB","+",VLOOKUP(Q45,'විෂය තොරතුරු'!$P$24:$Q$28,2))))</f>
        <v/>
      </c>
      <c r="BC45" s="168" t="str">
        <f aca="false">IF(R45="","",IF(R45="-","-",IF(UPPER(R45)="AB","+",VLOOKUP(R45,'විෂය තොරතුරු'!$P$24:$Q$28,2))))</f>
        <v/>
      </c>
      <c r="BD45" s="168" t="str">
        <f aca="false">IF(S45="","",IF(S45="-","-",IF(UPPER(S45)="AB","+",VLOOKUP(S45,'විෂය තොරතුරු'!$P$24:$Q$28,2))))</f>
        <v/>
      </c>
      <c r="BE45" s="168" t="str">
        <f aca="false">IF(T45="","",IF(T45="-","-",IF(UPPER(T45)="AB","+",VLOOKUP(T45,'විෂය තොරතුරු'!$P$24:$Q$28,2))))</f>
        <v/>
      </c>
      <c r="BF45" s="168" t="str">
        <f aca="false">IF(U45="","",IF(U45="-","-",IF(UPPER(U45)="AB","+",VLOOKUP(U45,'විෂය තොරතුරු'!$P$24:$Q$28,2))))</f>
        <v/>
      </c>
      <c r="BG45" s="170" t="str">
        <f aca="false">IF(V45="","",IF(V45="-","-",IF(UPPER(V45)="AB","+",VLOOKUP(V45,'විෂය තොරතුරු'!$P$24:$Q$28,2))))</f>
        <v/>
      </c>
      <c r="BH45" s="171" t="str">
        <f aca="false">IF(W45="","",IF(W45="-","-",IF(UPPER(W45)="AB","+",VLOOKUP(W45,'විෂය තොරතුරු'!$P$24:$Q$28,2))))</f>
        <v/>
      </c>
      <c r="BI45" s="168" t="str">
        <f aca="false">IF(X45="","",IF(X45="-","-",IF(UPPER(X45)="AB","+",VLOOKUP(X45,'විෂය තොරතුරු'!$P$24:$Q$28,2))))</f>
        <v/>
      </c>
      <c r="BJ45" s="168" t="str">
        <f aca="false">IF(Y45="","",IF(Y45="-","-",IF(UPPER(Y45)="AB","+",VLOOKUP(Y45,'විෂය තොරතුරු'!$P$24:$Q$28,2))))</f>
        <v/>
      </c>
      <c r="BK45" s="168" t="str">
        <f aca="false">IF(Z45="","",IF(Z45="-","-",IF(UPPER(Z45)="AB","+",VLOOKUP(Z45,'විෂය තොරතුරු'!$P$24:$Q$28,2))))</f>
        <v/>
      </c>
      <c r="BL45" s="168" t="str">
        <f aca="false">IF(AA45="","",IF(AA45="-","-",IF(UPPER(AA45)="AB","+",VLOOKUP(AA45,'විෂය තොරතුරු'!$P$24:$Q$28,2))))</f>
        <v/>
      </c>
      <c r="BM45" s="168" t="str">
        <f aca="false">IF(AB45="","",IF(AB45="-","-",IF(UPPER(AB45)="AB","+",VLOOKUP(AB45,'විෂය තොරතුරු'!$P$24:$Q$28,2))))</f>
        <v/>
      </c>
      <c r="BN45" s="168" t="str">
        <f aca="false">IF(AC45="","",IF(AC45="-","-",IF(UPPER(AC45)="AB","+",VLOOKUP(AC45,'විෂය තොරතුරු'!$P$24:$Q$28,2))))</f>
        <v/>
      </c>
      <c r="BO45" s="169" t="str">
        <f aca="false">IF(AD45="","",IF(AD45="-","-",IF(UPPER(AD45)="AB","+",VLOOKUP(AD45,'විෂය තොරතුරු'!$P$24:$Q$28,2))))</f>
        <v/>
      </c>
      <c r="BP45" s="171" t="str">
        <f aca="false">IF(AE45="","",IF(AE45="-","-",IF(UPPER(AE45)="AB","+",VLOOKUP(AE45,'විෂය තොරතුරු'!$P$24:$Q$28,2))))</f>
        <v/>
      </c>
      <c r="BQ45" s="168" t="str">
        <f aca="false">IF(AF45="","",IF(AF45="-","-",IF(UPPER(AF45)="AB","+",VLOOKUP(AF45,'විෂය තොරතුරු'!$P$24:$Q$28,2))))</f>
        <v/>
      </c>
      <c r="BR45" s="168" t="str">
        <f aca="false">IF(AG45="","",IF(AG45="-","-",IF(UPPER(AG45)="AB","+",VLOOKUP(AG45,'විෂය තොරතුරු'!$P$24:$Q$28,2))))</f>
        <v/>
      </c>
      <c r="BS45" s="168" t="str">
        <f aca="false">IF(AH45="","",IF(AH45="-","-",IF(UPPER(AH45)="AB","+",VLOOKUP(AH45,'විෂය තොරතුරු'!$P$24:$Q$28,2))))</f>
        <v/>
      </c>
      <c r="BT45" s="168" t="str">
        <f aca="false">IF(AI45="","",IF(AI45="-","-",IF(UPPER(AI45)="AB","+",VLOOKUP(AI45,'විෂය තොරතුරු'!$P$24:$Q$28,2))))</f>
        <v/>
      </c>
      <c r="BU45" s="168" t="str">
        <f aca="false">IF(AJ45="","",IF(AJ45="-","-",IF(UPPER(AJ45)="AB","+",VLOOKUP(AJ45,'විෂය තොරතුරු'!$P$24:$Q$28,2))))</f>
        <v/>
      </c>
      <c r="BV45" s="168" t="str">
        <f aca="false">IF(AK45="","",IF(AK45="-","-",IF(UPPER(AK45)="AB","+",VLOOKUP(AK45,'විෂය තොරතුරු'!$P$24:$Q$28,2))))</f>
        <v/>
      </c>
      <c r="BW45" s="169" t="str">
        <f aca="false">IF(AL45="","",IF(AL45="-","-",IF(UPPER(AL45)="AB","+",VLOOKUP(AL45,'විෂය තොරතුරු'!$P$24:$Q$28,2))))</f>
        <v/>
      </c>
      <c r="BX45" s="171" t="str">
        <f aca="false">IF($B45="","",COUNTIF($AP45:$BW45,"A"))</f>
        <v/>
      </c>
      <c r="BY45" s="168" t="str">
        <f aca="false">IF($B45="","",COUNTIF($AP45:$BW45,"B"))</f>
        <v/>
      </c>
      <c r="BZ45" s="168" t="str">
        <f aca="false">IF($B45="","",COUNTIF($AP45:$BW45,"C"))</f>
        <v/>
      </c>
      <c r="CA45" s="168" t="str">
        <f aca="false">IF($B45="","",COUNTIF($AP45:$BW45,"S"))</f>
        <v/>
      </c>
      <c r="CB45" s="169" t="str">
        <f aca="false">IF($B45="","",COUNTIF($AP45:$BW45,"W"))</f>
        <v/>
      </c>
      <c r="CC45" s="171" t="str">
        <f aca="false">IF(B45="","",SUM(BX45:CA45))</f>
        <v/>
      </c>
      <c r="CD45" s="169" t="str">
        <f aca="false">IF(B45="","",SUM(BX45:BZ45))</f>
        <v/>
      </c>
      <c r="CE45" s="172" t="str">
        <f aca="false">IF(B45="","",IF(AND(CC45&gt;=6,CD45&gt;=3,OR(E45&gt;=35,F45&gt;=35),L45&gt;=35),"6/3 සමත්",IF(AND(CC45&gt;=5,CD45&gt;=3,OR(E45&gt;=35,F45&gt;=35,L45&gt;=35)),"5/3 සමත්",IF(AND(CC45&gt;=4,CD45&gt;=1,OR(E45&gt;=20,F45&gt;=20,L45&gt;=20)),"සමත් කළ හැකි",IF(CB45=9,"W9","අසමත් ?")))))</f>
        <v/>
      </c>
      <c r="FK45" s="173" t="n">
        <v>31</v>
      </c>
      <c r="FL45" s="187" t="s">
        <v>74</v>
      </c>
      <c r="FM45" s="161"/>
      <c r="FN45" s="161" t="str">
        <f aca="false">IF(FM45="","-",(FM45/$M$95)*100)</f>
        <v>-</v>
      </c>
      <c r="FO45" s="165" t="n">
        <v>21</v>
      </c>
      <c r="FP45" s="165"/>
      <c r="FQ45" s="165" t="n">
        <v>48</v>
      </c>
      <c r="FR45" s="165" t="s">
        <v>18</v>
      </c>
      <c r="FS45" s="165"/>
      <c r="FT45" s="165"/>
      <c r="FU45" s="165" t="n">
        <v>3</v>
      </c>
      <c r="FV45" s="165" t="n">
        <v>15</v>
      </c>
      <c r="FW45" s="165" t="n">
        <v>19</v>
      </c>
      <c r="FX45" s="165" t="s">
        <v>18</v>
      </c>
      <c r="FY45" s="165" t="s">
        <v>18</v>
      </c>
      <c r="FZ45" s="165" t="s">
        <v>18</v>
      </c>
      <c r="GA45" s="165" t="n">
        <v>8</v>
      </c>
      <c r="GB45" s="165"/>
      <c r="GC45" s="165"/>
      <c r="GD45" s="165"/>
      <c r="GE45" s="165"/>
      <c r="GF45" s="165"/>
      <c r="GG45" s="165" t="n">
        <v>41</v>
      </c>
      <c r="GH45" s="165" t="s">
        <v>18</v>
      </c>
      <c r="GI45" s="165" t="s">
        <v>18</v>
      </c>
      <c r="GJ45" s="165"/>
      <c r="GK45" s="165"/>
      <c r="GL45" s="165" t="n">
        <v>39</v>
      </c>
      <c r="GM45" s="165"/>
      <c r="GN45" s="165"/>
      <c r="GO45" s="165" t="s">
        <v>18</v>
      </c>
      <c r="GP45" s="165" t="s">
        <v>18</v>
      </c>
      <c r="GQ45" s="165"/>
      <c r="GR45" s="165" t="s">
        <v>18</v>
      </c>
      <c r="GS45" s="165"/>
      <c r="GT45" s="165"/>
      <c r="GU45" s="165"/>
      <c r="GV45" s="174"/>
      <c r="GW45" s="167" t="n">
        <f aca="false">IF(FL45="","",SUM(FO45:GV45))</f>
        <v>194</v>
      </c>
      <c r="GX45" s="168" t="n">
        <f aca="false">IF(FL45="","",GW45/9)</f>
        <v>21.5555555555556</v>
      </c>
      <c r="GY45" s="169" t="n">
        <f aca="false">IF(FL45="","",IF(GW45=0,"-",RANK(GW45,$GW$15:$GW$64,0)))</f>
        <v>30</v>
      </c>
      <c r="GZ45" s="167" t="str">
        <f aca="false">IF(FO45="","",IF(FO45="-","-",IF(UPPER(FO45)="AB","+",VLOOKUP(FO45,'විෂය තොරතුරු'!$P$24:$Q$28,2))))</f>
        <v>W</v>
      </c>
      <c r="HA45" s="168" t="str">
        <f aca="false">IF(FP45="","",IF(FP45="-","-",IF(UPPER(FP45)="AB","+",VLOOKUP(FP45,'විෂය තොරතුරු'!$P$24:$Q$28,2))))</f>
        <v/>
      </c>
      <c r="HB45" s="168" t="str">
        <f aca="false">IF(FQ45="","",IF(FQ45="-","-",IF(UPPER(FQ45)="AB","+",VLOOKUP(FQ45,'විෂය තොරතුරු'!$P$24:$Q$28,2))))</f>
        <v>S</v>
      </c>
      <c r="HC45" s="168" t="str">
        <f aca="false">IF(FR45="","",IF(FR45="-","-",IF(UPPER(FR45)="AB","+",VLOOKUP(FR45,'විෂය තොරතුරු'!$P$24:$Q$28,2))))</f>
        <v>-</v>
      </c>
      <c r="HD45" s="168" t="str">
        <f aca="false">IF(FS45="","",IF(FS45="-","-",IF(UPPER(FS45)="AB","+",VLOOKUP(FS45,'විෂය තොරතුරු'!$P$24:$Q$28,2))))</f>
        <v/>
      </c>
      <c r="HE45" s="170" t="str">
        <f aca="false">IF(FT45="","",IF(FT45="-","-",IF(UPPER(FT45)="AB","+",VLOOKUP(FT45,'විෂය තොරතුරු'!$P$24:$Q$28,2))))</f>
        <v/>
      </c>
      <c r="HF45" s="171" t="str">
        <f aca="false">IF(FU45="","",IF(FU45="-","-",IF(UPPER(FU45)="AB","+",VLOOKUP(FU45,'විෂය තොරතුරු'!$P$24:$Q$28,2))))</f>
        <v>W</v>
      </c>
      <c r="HG45" s="168" t="str">
        <f aca="false">IF(FV45="","",IF(FV45="-","-",IF(UPPER(FV45)="AB","+",VLOOKUP(FV45,'විෂය තොරතුරු'!$P$24:$Q$28,2))))</f>
        <v>W</v>
      </c>
      <c r="HH45" s="168" t="str">
        <f aca="false">IF(FW45="","",IF(FW45="-","-",IF(UPPER(FW45)="AB","+",VLOOKUP(FW45,'විෂය තොරතුරු'!$P$24:$Q$28,2))))</f>
        <v>W</v>
      </c>
      <c r="HI45" s="169" t="str">
        <f aca="false">IF(FX45="","",IF(FX45="-","-",IF(UPPER(FX45)="AB","+",VLOOKUP(FX45,'විෂය තොරතුරු'!$P$24:$Q$28,2))))</f>
        <v>-</v>
      </c>
      <c r="HJ45" s="167" t="str">
        <f aca="false">IF(FY45="","",IF(FY45="-","-",IF(UPPER(FY45)="AB","+",VLOOKUP(FY45,'විෂය තොරතුරු'!$P$24:$Q$28,2))))</f>
        <v>-</v>
      </c>
      <c r="HK45" s="168" t="str">
        <f aca="false">IF(FZ45="","",IF(FZ45="-","-",IF(UPPER(FZ45)="AB","+",VLOOKUP(FZ45,'විෂය තොරතුරු'!$P$24:$Q$28,2))))</f>
        <v>-</v>
      </c>
      <c r="HL45" s="168" t="str">
        <f aca="false">IF(GA45="","",IF(GA45="-","-",IF(UPPER(GA45)="AB","+",VLOOKUP(GA45,'විෂය තොරතුරු'!$P$24:$Q$28,2))))</f>
        <v>W</v>
      </c>
      <c r="HM45" s="168" t="str">
        <f aca="false">IF(GB45="","",IF(GB45="-","-",IF(UPPER(GB45)="AB","+",VLOOKUP(GB45,'විෂය තොරතුරු'!$P$24:$Q$28,2))))</f>
        <v/>
      </c>
      <c r="HN45" s="168" t="str">
        <f aca="false">IF(GC45="","",IF(GC45="-","-",IF(UPPER(GC45)="AB","+",VLOOKUP(GC45,'විෂය තොරතුරු'!$P$24:$Q$28,2))))</f>
        <v/>
      </c>
      <c r="HO45" s="168" t="str">
        <f aca="false">IF(GD45="","",IF(GD45="-","-",IF(UPPER(GD45)="AB","+",VLOOKUP(GD45,'විෂය තොරතුරු'!$P$24:$Q$28,2))))</f>
        <v/>
      </c>
      <c r="HP45" s="168" t="str">
        <f aca="false">IF(GE45="","",IF(GE45="-","-",IF(UPPER(GE45)="AB","+",VLOOKUP(GE45,'විෂය තොරතුරු'!$P$24:$Q$28,2))))</f>
        <v/>
      </c>
      <c r="HQ45" s="170" t="str">
        <f aca="false">IF(GF45="","",IF(GF45="-","-",IF(UPPER(GF45)="AB","+",VLOOKUP(GF45,'විෂය තොරතුරු'!$P$24:$Q$28,2))))</f>
        <v/>
      </c>
      <c r="HR45" s="171" t="str">
        <f aca="false">IF(GG45="","",IF(GG45="-","-",IF(UPPER(GG45)="AB","+",VLOOKUP(GG45,'විෂය තොරතුරු'!$P$24:$Q$28,2))))</f>
        <v>S</v>
      </c>
      <c r="HS45" s="168" t="str">
        <f aca="false">IF(GH45="","",IF(GH45="-","-",IF(UPPER(GH45)="AB","+",VLOOKUP(GH45,'විෂය තොරතුරු'!$P$24:$Q$28,2))))</f>
        <v>-</v>
      </c>
      <c r="HT45" s="168" t="str">
        <f aca="false">IF(GI45="","",IF(GI45="-","-",IF(UPPER(GI45)="AB","+",VLOOKUP(GI45,'විෂය තොරතුරු'!$P$24:$Q$28,2))))</f>
        <v>-</v>
      </c>
      <c r="HU45" s="168" t="str">
        <f aca="false">IF(GJ45="","",IF(GJ45="-","-",IF(UPPER(GJ45)="AB","+",VLOOKUP(GJ45,'විෂය තොරතුරු'!$P$24:$Q$28,2))))</f>
        <v/>
      </c>
      <c r="HV45" s="168" t="str">
        <f aca="false">IF(GK45="","",IF(GK45="-","-",IF(UPPER(GK45)="AB","+",VLOOKUP(GK45,'විෂය තොරතුරු'!$P$24:$Q$28,2))))</f>
        <v/>
      </c>
      <c r="HW45" s="168" t="str">
        <f aca="false">IF(GL45="","",IF(GL45="-","-",IF(UPPER(GL45)="AB","+",VLOOKUP(GL45,'විෂය තොරතුරු'!$P$24:$Q$28,2))))</f>
        <v>S</v>
      </c>
      <c r="HX45" s="168" t="str">
        <f aca="false">IF(GM45="","",IF(GM45="-","-",IF(UPPER(GM45)="AB","+",VLOOKUP(GM45,'විෂය තොරතුරු'!$P$24:$Q$28,2))))</f>
        <v/>
      </c>
      <c r="HY45" s="169" t="str">
        <f aca="false">IF(GN45="","",IF(GN45="-","-",IF(UPPER(GN45)="AB","+",VLOOKUP(GN45,'විෂය තොරතුරු'!$P$24:$Q$28,2))))</f>
        <v/>
      </c>
      <c r="HZ45" s="171" t="str">
        <f aca="false">IF(GO45="","",IF(GO45="-","-",IF(UPPER(GO45)="AB","+",VLOOKUP(GO45,'විෂය තොරතුරු'!$P$24:$Q$28,2))))</f>
        <v>-</v>
      </c>
      <c r="IA45" s="168" t="str">
        <f aca="false">IF(GP45="","",IF(GP45="-","-",IF(UPPER(GP45)="AB","+",VLOOKUP(GP45,'විෂය තොරතුරු'!$P$24:$Q$28,2))))</f>
        <v>-</v>
      </c>
      <c r="IB45" s="168" t="str">
        <f aca="false">IF(GQ45="","",IF(GQ45="-","-",IF(UPPER(GQ45)="AB","+",VLOOKUP(GQ45,'විෂය තොරතුරු'!$P$24:$Q$28,2))))</f>
        <v/>
      </c>
      <c r="IC45" s="168" t="str">
        <f aca="false">IF(GR45="","",IF(GR45="-","-",IF(UPPER(GR45)="AB","+",VLOOKUP(GR45,'විෂය තොරතුරු'!$P$24:$Q$28,2))))</f>
        <v>-</v>
      </c>
      <c r="ID45" s="168" t="str">
        <f aca="false">IF(GS45="","",IF(GS45="-","-",IF(UPPER(GS45)="AB","+",VLOOKUP(GS45,'විෂය තොරතුරු'!$P$24:$Q$28,2))))</f>
        <v/>
      </c>
      <c r="IE45" s="168" t="str">
        <f aca="false">IF(GT45="","",IF(GT45="-","-",IF(UPPER(GT45)="AB","+",VLOOKUP(GT45,'විෂය තොරතුරු'!$P$24:$Q$28,2))))</f>
        <v/>
      </c>
      <c r="IF45" s="168" t="str">
        <f aca="false">IF(GU45="","",IF(GU45="-","-",IF(UPPER(GU45)="AB","+",VLOOKUP(GU45,'විෂය තොරතුරු'!$P$24:$Q$28,2))))</f>
        <v/>
      </c>
      <c r="IG45" s="169" t="str">
        <f aca="false">IF(GV45="","",IF(GV45="-","-",IF(UPPER(GV45)="AB","+",VLOOKUP(GV45,'විෂය තොරතුරු'!$P$24:$Q$28,2))))</f>
        <v/>
      </c>
      <c r="IH45" s="171" t="n">
        <f aca="false">IF($FL45="","",COUNTIF($GZ45:$IG45,"A"))</f>
        <v>0</v>
      </c>
      <c r="II45" s="171" t="n">
        <f aca="false">IF($FL45="","",COUNTIF($GZ45:$IG45,"B"))</f>
        <v>0</v>
      </c>
      <c r="IJ45" s="171" t="n">
        <f aca="false">IF($FL45="","",COUNTIF($GZ45:$IG45,"C"))</f>
        <v>0</v>
      </c>
      <c r="IK45" s="171" t="n">
        <f aca="false">IF($FL45="","",COUNTIF($GZ45:$IG45,"S"))</f>
        <v>3</v>
      </c>
      <c r="IL45" s="171" t="n">
        <f aca="false">IF($FL45="","",COUNTIF($GZ45:$IG45,"W"))</f>
        <v>5</v>
      </c>
      <c r="IM45" s="171" t="n">
        <f aca="false">IF(FL45="","",SUM(IH45:IK45))</f>
        <v>3</v>
      </c>
      <c r="IN45" s="169" t="n">
        <f aca="false">IF(FL45="","",SUM(IH45:IJ45))</f>
        <v>0</v>
      </c>
      <c r="IO45" s="172" t="str">
        <f aca="false">IF(FL45="","",IF(AND(IM45&gt;=6,IN45&gt;=3,OR(FO45&gt;=35,FP45&gt;=35),FV45&gt;=35),"6/3 සමත්",IF(AND(IM45&gt;=5,IN45&gt;=3,OR(FO45&gt;=35,FP45&gt;=35,FV45&gt;=35)),"5/3 සමත්",IF(AND(IM45&gt;=4,IN45&gt;=1,OR(FO45&gt;=20,FP45&gt;=20,FV45&gt;=20)),"සමත් කළ හැකි",IF(IL45=9,"W9","අසමත් ?")))))</f>
        <v>අසමත් ?</v>
      </c>
    </row>
    <row r="46" customFormat="false" ht="13.8" hidden="false" customHeight="false" outlineLevel="0" collapsed="false">
      <c r="A46" s="160" t="n">
        <v>32</v>
      </c>
      <c r="B46" s="161"/>
      <c r="C46" s="161"/>
      <c r="D46" s="162"/>
      <c r="E46" s="183"/>
      <c r="F46" s="181"/>
      <c r="G46" s="183"/>
      <c r="H46" s="180"/>
      <c r="I46" s="180"/>
      <c r="J46" s="181"/>
      <c r="K46" s="183"/>
      <c r="L46" s="180"/>
      <c r="M46" s="180"/>
      <c r="N46" s="181"/>
      <c r="O46" s="183"/>
      <c r="P46" s="180"/>
      <c r="Q46" s="180"/>
      <c r="R46" s="180"/>
      <c r="S46" s="180"/>
      <c r="T46" s="180"/>
      <c r="U46" s="180"/>
      <c r="V46" s="181"/>
      <c r="W46" s="183"/>
      <c r="X46" s="180"/>
      <c r="Y46" s="180"/>
      <c r="Z46" s="180"/>
      <c r="AA46" s="180"/>
      <c r="AB46" s="180"/>
      <c r="AC46" s="180"/>
      <c r="AD46" s="181"/>
      <c r="AE46" s="183"/>
      <c r="AF46" s="180"/>
      <c r="AG46" s="180"/>
      <c r="AH46" s="180"/>
      <c r="AI46" s="180"/>
      <c r="AJ46" s="180"/>
      <c r="AK46" s="180"/>
      <c r="AL46" s="166"/>
      <c r="AM46" s="167" t="str">
        <f aca="false">IF(B46="","",SUM(E46:AL46))</f>
        <v/>
      </c>
      <c r="AN46" s="168" t="str">
        <f aca="false">IF(B46="","",AM46/9)</f>
        <v/>
      </c>
      <c r="AO46" s="169" t="str">
        <f aca="false">IF(B46="","",IF(AM46=0,"-",RANK(AM46,$AM$15:$AM$64,0)))</f>
        <v/>
      </c>
      <c r="AP46" s="167" t="str">
        <f aca="false">IF(E46="","",IF(E46="-","-",IF(UPPER(E46)="AB","+",VLOOKUP(E46,'විෂය තොරතුරු'!$P$24:$Q$28,2))))</f>
        <v/>
      </c>
      <c r="AQ46" s="168" t="str">
        <f aca="false">IF(F46="","",IF(F46="-","-",IF(UPPER(F46)="AB","+",VLOOKUP(F46,'විෂය තොරතුරු'!$P$24:$Q$28,2))))</f>
        <v/>
      </c>
      <c r="AR46" s="168" t="str">
        <f aca="false">IF(G46="","",IF(G46="-","-",IF(UPPER(G46)="AB","+",VLOOKUP(G46,'විෂය තොරතුරු'!$P$24:$Q$28,2))))</f>
        <v/>
      </c>
      <c r="AS46" s="168" t="str">
        <f aca="false">IF(H46="","",IF(H46="-","-",IF(UPPER(H46)="AB","+",VLOOKUP(H46,'විෂය තොරතුරු'!$P$24:$Q$28,2))))</f>
        <v/>
      </c>
      <c r="AT46" s="168" t="str">
        <f aca="false">IF(I46="","",IF(I46="-","-",IF(UPPER(I46)="AB","+",VLOOKUP(I46,'විෂය තොරතුරු'!$P$24:$Q$28,2))))</f>
        <v/>
      </c>
      <c r="AU46" s="170" t="str">
        <f aca="false">IF(J46="","",IF(J46="-","-",IF(UPPER(J46)="AB","+",VLOOKUP(J46,'විෂය තොරතුරු'!$P$24:$Q$28,2))))</f>
        <v/>
      </c>
      <c r="AV46" s="171" t="str">
        <f aca="false">IF(K46="","",IF(K46="-","-",IF(UPPER(K46)="AB","+",VLOOKUP(K46,'විෂය තොරතුරු'!$P$24:$Q$28,2))))</f>
        <v/>
      </c>
      <c r="AW46" s="168" t="str">
        <f aca="false">IF(L46="","",IF(L46="-","-",IF(UPPER(L46)="AB","+",VLOOKUP(L46,'විෂය තොරතුරු'!$P$24:$Q$28,2))))</f>
        <v/>
      </c>
      <c r="AX46" s="168" t="str">
        <f aca="false">IF(M46="","",IF(M46="-","-",IF(UPPER(M46)="AB","+",VLOOKUP(M46,'විෂය තොරතුරු'!$P$24:$Q$28,2))))</f>
        <v/>
      </c>
      <c r="AY46" s="169" t="str">
        <f aca="false">IF(N46="","",IF(N46="-","-",IF(UPPER(N46)="AB","+",VLOOKUP(N46,'විෂය තොරතුරු'!$P$24:$Q$28,2))))</f>
        <v/>
      </c>
      <c r="AZ46" s="167" t="str">
        <f aca="false">IF(O46="","",IF(O46="-","-",IF(UPPER(O46)="AB","+",VLOOKUP(O46,'විෂය තොරතුරු'!$P$24:$Q$28,2))))</f>
        <v/>
      </c>
      <c r="BA46" s="168" t="str">
        <f aca="false">IF(P46="","",IF(P46="-","-",IF(UPPER(P46)="AB","+",VLOOKUP(P46,'විෂය තොරතුරු'!$P$24:$Q$28,2))))</f>
        <v/>
      </c>
      <c r="BB46" s="168" t="str">
        <f aca="false">IF(Q46="","",IF(Q46="-","-",IF(UPPER(Q46)="AB","+",VLOOKUP(Q46,'විෂය තොරතුරු'!$P$24:$Q$28,2))))</f>
        <v/>
      </c>
      <c r="BC46" s="168" t="str">
        <f aca="false">IF(R46="","",IF(R46="-","-",IF(UPPER(R46)="AB","+",VLOOKUP(R46,'විෂය තොරතුරු'!$P$24:$Q$28,2))))</f>
        <v/>
      </c>
      <c r="BD46" s="168" t="str">
        <f aca="false">IF(S46="","",IF(S46="-","-",IF(UPPER(S46)="AB","+",VLOOKUP(S46,'විෂය තොරතුරු'!$P$24:$Q$28,2))))</f>
        <v/>
      </c>
      <c r="BE46" s="168" t="str">
        <f aca="false">IF(T46="","",IF(T46="-","-",IF(UPPER(T46)="AB","+",VLOOKUP(T46,'විෂය තොරතුරු'!$P$24:$Q$28,2))))</f>
        <v/>
      </c>
      <c r="BF46" s="168" t="str">
        <f aca="false">IF(U46="","",IF(U46="-","-",IF(UPPER(U46)="AB","+",VLOOKUP(U46,'විෂය තොරතුරු'!$P$24:$Q$28,2))))</f>
        <v/>
      </c>
      <c r="BG46" s="170" t="str">
        <f aca="false">IF(V46="","",IF(V46="-","-",IF(UPPER(V46)="AB","+",VLOOKUP(V46,'විෂය තොරතුරු'!$P$24:$Q$28,2))))</f>
        <v/>
      </c>
      <c r="BH46" s="171" t="str">
        <f aca="false">IF(W46="","",IF(W46="-","-",IF(UPPER(W46)="AB","+",VLOOKUP(W46,'විෂය තොරතුරු'!$P$24:$Q$28,2))))</f>
        <v/>
      </c>
      <c r="BI46" s="168" t="str">
        <f aca="false">IF(X46="","",IF(X46="-","-",IF(UPPER(X46)="AB","+",VLOOKUP(X46,'විෂය තොරතුරු'!$P$24:$Q$28,2))))</f>
        <v/>
      </c>
      <c r="BJ46" s="168" t="str">
        <f aca="false">IF(Y46="","",IF(Y46="-","-",IF(UPPER(Y46)="AB","+",VLOOKUP(Y46,'විෂය තොරතුරු'!$P$24:$Q$28,2))))</f>
        <v/>
      </c>
      <c r="BK46" s="168" t="str">
        <f aca="false">IF(Z46="","",IF(Z46="-","-",IF(UPPER(Z46)="AB","+",VLOOKUP(Z46,'විෂය තොරතුරු'!$P$24:$Q$28,2))))</f>
        <v/>
      </c>
      <c r="BL46" s="168" t="str">
        <f aca="false">IF(AA46="","",IF(AA46="-","-",IF(UPPER(AA46)="AB","+",VLOOKUP(AA46,'විෂය තොරතුරු'!$P$24:$Q$28,2))))</f>
        <v/>
      </c>
      <c r="BM46" s="168" t="str">
        <f aca="false">IF(AB46="","",IF(AB46="-","-",IF(UPPER(AB46)="AB","+",VLOOKUP(AB46,'විෂය තොරතුරු'!$P$24:$Q$28,2))))</f>
        <v/>
      </c>
      <c r="BN46" s="168" t="str">
        <f aca="false">IF(AC46="","",IF(AC46="-","-",IF(UPPER(AC46)="AB","+",VLOOKUP(AC46,'විෂය තොරතුරු'!$P$24:$Q$28,2))))</f>
        <v/>
      </c>
      <c r="BO46" s="169" t="str">
        <f aca="false">IF(AD46="","",IF(AD46="-","-",IF(UPPER(AD46)="AB","+",VLOOKUP(AD46,'විෂය තොරතුරු'!$P$24:$Q$28,2))))</f>
        <v/>
      </c>
      <c r="BP46" s="171" t="str">
        <f aca="false">IF(AE46="","",IF(AE46="-","-",IF(UPPER(AE46)="AB","+",VLOOKUP(AE46,'විෂය තොරතුරු'!$P$24:$Q$28,2))))</f>
        <v/>
      </c>
      <c r="BQ46" s="168" t="str">
        <f aca="false">IF(AF46="","",IF(AF46="-","-",IF(UPPER(AF46)="AB","+",VLOOKUP(AF46,'විෂය තොරතුරු'!$P$24:$Q$28,2))))</f>
        <v/>
      </c>
      <c r="BR46" s="168" t="str">
        <f aca="false">IF(AG46="","",IF(AG46="-","-",IF(UPPER(AG46)="AB","+",VLOOKUP(AG46,'විෂය තොරතුරු'!$P$24:$Q$28,2))))</f>
        <v/>
      </c>
      <c r="BS46" s="168" t="str">
        <f aca="false">IF(AH46="","",IF(AH46="-","-",IF(UPPER(AH46)="AB","+",VLOOKUP(AH46,'විෂය තොරතුරු'!$P$24:$Q$28,2))))</f>
        <v/>
      </c>
      <c r="BT46" s="168" t="str">
        <f aca="false">IF(AI46="","",IF(AI46="-","-",IF(UPPER(AI46)="AB","+",VLOOKUP(AI46,'විෂය තොරතුරු'!$P$24:$Q$28,2))))</f>
        <v/>
      </c>
      <c r="BU46" s="168" t="str">
        <f aca="false">IF(AJ46="","",IF(AJ46="-","-",IF(UPPER(AJ46)="AB","+",VLOOKUP(AJ46,'විෂය තොරතුරු'!$P$24:$Q$28,2))))</f>
        <v/>
      </c>
      <c r="BV46" s="168" t="str">
        <f aca="false">IF(AK46="","",IF(AK46="-","-",IF(UPPER(AK46)="AB","+",VLOOKUP(AK46,'විෂය තොරතුරු'!$P$24:$Q$28,2))))</f>
        <v/>
      </c>
      <c r="BW46" s="169" t="str">
        <f aca="false">IF(AL46="","",IF(AL46="-","-",IF(UPPER(AL46)="AB","+",VLOOKUP(AL46,'විෂය තොරතුරු'!$P$24:$Q$28,2))))</f>
        <v/>
      </c>
      <c r="BX46" s="171" t="str">
        <f aca="false">IF($B46="","",COUNTIF($AP46:$BW46,"A"))</f>
        <v/>
      </c>
      <c r="BY46" s="168" t="str">
        <f aca="false">IF($B46="","",COUNTIF($AP46:$BW46,"B"))</f>
        <v/>
      </c>
      <c r="BZ46" s="168" t="str">
        <f aca="false">IF($B46="","",COUNTIF($AP46:$BW46,"C"))</f>
        <v/>
      </c>
      <c r="CA46" s="168" t="str">
        <f aca="false">IF($B46="","",COUNTIF($AP46:$BW46,"S"))</f>
        <v/>
      </c>
      <c r="CB46" s="169" t="str">
        <f aca="false">IF($B46="","",COUNTIF($AP46:$BW46,"W"))</f>
        <v/>
      </c>
      <c r="CC46" s="171" t="str">
        <f aca="false">IF(B46="","",SUM(BX46:CA46))</f>
        <v/>
      </c>
      <c r="CD46" s="169" t="str">
        <f aca="false">IF(B46="","",SUM(BX46:BZ46))</f>
        <v/>
      </c>
      <c r="CE46" s="172" t="str">
        <f aca="false">IF(B46="","",IF(AND(CC46&gt;=6,CD46&gt;=3,OR(E46&gt;=35,F46&gt;=35),L46&gt;=35),"6/3 සමත්",IF(AND(CC46&gt;=5,CD46&gt;=3,OR(E46&gt;=35,F46&gt;=35,L46&gt;=35)),"5/3 සමත්",IF(AND(CC46&gt;=4,CD46&gt;=1,OR(E46&gt;=20,F46&gt;=20,L46&gt;=20)),"සමත් කළ හැකි",IF(CB46=9,"W9","අසමත් ?")))))</f>
        <v/>
      </c>
      <c r="FK46" s="173" t="n">
        <v>32</v>
      </c>
      <c r="FL46" s="161" t="s">
        <v>75</v>
      </c>
      <c r="FM46" s="161"/>
      <c r="FN46" s="161" t="str">
        <f aca="false">IF(FM46="","-",(FM46/$M$95)*100)</f>
        <v>-</v>
      </c>
      <c r="FO46" s="165" t="n">
        <v>25</v>
      </c>
      <c r="FP46" s="165"/>
      <c r="FQ46" s="165" t="n">
        <v>38</v>
      </c>
      <c r="FR46" s="165" t="s">
        <v>18</v>
      </c>
      <c r="FS46" s="165"/>
      <c r="FT46" s="165"/>
      <c r="FU46" s="165" t="n">
        <v>0</v>
      </c>
      <c r="FV46" s="165" t="n">
        <v>26</v>
      </c>
      <c r="FW46" s="165" t="n">
        <v>26</v>
      </c>
      <c r="FX46" s="165" t="n">
        <v>29</v>
      </c>
      <c r="FY46" s="165" t="s">
        <v>18</v>
      </c>
      <c r="FZ46" s="165" t="s">
        <v>18</v>
      </c>
      <c r="GA46" s="165" t="n">
        <v>9</v>
      </c>
      <c r="GB46" s="165"/>
      <c r="GC46" s="165"/>
      <c r="GD46" s="165"/>
      <c r="GE46" s="165"/>
      <c r="GF46" s="165"/>
      <c r="GG46" s="165" t="s">
        <v>18</v>
      </c>
      <c r="GH46" s="165" t="s">
        <v>18</v>
      </c>
      <c r="GI46" s="165" t="n">
        <v>32</v>
      </c>
      <c r="GJ46" s="165"/>
      <c r="GK46" s="165"/>
      <c r="GL46" s="165" t="n">
        <v>26</v>
      </c>
      <c r="GM46" s="165"/>
      <c r="GN46" s="165"/>
      <c r="GO46" s="165" t="s">
        <v>18</v>
      </c>
      <c r="GP46" s="165" t="s">
        <v>18</v>
      </c>
      <c r="GQ46" s="165"/>
      <c r="GR46" s="165" t="s">
        <v>18</v>
      </c>
      <c r="GS46" s="165"/>
      <c r="GT46" s="165"/>
      <c r="GU46" s="165"/>
      <c r="GV46" s="174"/>
      <c r="GW46" s="167" t="n">
        <f aca="false">IF(FL46="","",SUM(FO46:GV46))</f>
        <v>211</v>
      </c>
      <c r="GX46" s="168" t="n">
        <f aca="false">IF(FL46="","",GW46/9)</f>
        <v>23.4444444444444</v>
      </c>
      <c r="GY46" s="169" t="n">
        <f aca="false">IF(FL46="","",IF(GW46=0,"-",RANK(GW46,$GW$15:$GW$64,0)))</f>
        <v>24</v>
      </c>
      <c r="GZ46" s="167" t="str">
        <f aca="false">IF(FO46="","",IF(FO46="-","-",IF(UPPER(FO46)="AB","+",VLOOKUP(FO46,'විෂය තොරතුරු'!$P$24:$Q$28,2))))</f>
        <v>W</v>
      </c>
      <c r="HA46" s="168" t="str">
        <f aca="false">IF(FP46="","",IF(FP46="-","-",IF(UPPER(FP46)="AB","+",VLOOKUP(FP46,'විෂය තොරතුරු'!$P$24:$Q$28,2))))</f>
        <v/>
      </c>
      <c r="HB46" s="168" t="str">
        <f aca="false">IF(FQ46="","",IF(FQ46="-","-",IF(UPPER(FQ46)="AB","+",VLOOKUP(FQ46,'විෂය තොරතුරු'!$P$24:$Q$28,2))))</f>
        <v>S</v>
      </c>
      <c r="HC46" s="168" t="str">
        <f aca="false">IF(FR46="","",IF(FR46="-","-",IF(UPPER(FR46)="AB","+",VLOOKUP(FR46,'විෂය තොරතුරු'!$P$24:$Q$28,2))))</f>
        <v>-</v>
      </c>
      <c r="HD46" s="168" t="str">
        <f aca="false">IF(FS46="","",IF(FS46="-","-",IF(UPPER(FS46)="AB","+",VLOOKUP(FS46,'විෂය තොරතුරු'!$P$24:$Q$28,2))))</f>
        <v/>
      </c>
      <c r="HE46" s="170" t="str">
        <f aca="false">IF(FT46="","",IF(FT46="-","-",IF(UPPER(FT46)="AB","+",VLOOKUP(FT46,'විෂය තොරතුරු'!$P$24:$Q$28,2))))</f>
        <v/>
      </c>
      <c r="HF46" s="171" t="str">
        <f aca="false">IF(FU46="","",IF(FU46="-","-",IF(UPPER(FU46)="AB","+",VLOOKUP(FU46,'විෂය තොරතුරු'!$P$24:$Q$28,2))))</f>
        <v>W</v>
      </c>
      <c r="HG46" s="168" t="str">
        <f aca="false">IF(FV46="","",IF(FV46="-","-",IF(UPPER(FV46)="AB","+",VLOOKUP(FV46,'විෂය තොරතුරු'!$P$24:$Q$28,2))))</f>
        <v>W</v>
      </c>
      <c r="HH46" s="168" t="str">
        <f aca="false">IF(FW46="","",IF(FW46="-","-",IF(UPPER(FW46)="AB","+",VLOOKUP(FW46,'විෂය තොරතුරු'!$P$24:$Q$28,2))))</f>
        <v>W</v>
      </c>
      <c r="HI46" s="169" t="str">
        <f aca="false">IF(FX46="","",IF(FX46="-","-",IF(UPPER(FX46)="AB","+",VLOOKUP(FX46,'විෂය තොරතුරු'!$P$24:$Q$28,2))))</f>
        <v>W</v>
      </c>
      <c r="HJ46" s="167" t="str">
        <f aca="false">IF(FY46="","",IF(FY46="-","-",IF(UPPER(FY46)="AB","+",VLOOKUP(FY46,'විෂය තොරතුරු'!$P$24:$Q$28,2))))</f>
        <v>-</v>
      </c>
      <c r="HK46" s="168" t="str">
        <f aca="false">IF(FZ46="","",IF(FZ46="-","-",IF(UPPER(FZ46)="AB","+",VLOOKUP(FZ46,'විෂය තොරතුරු'!$P$24:$Q$28,2))))</f>
        <v>-</v>
      </c>
      <c r="HL46" s="168" t="str">
        <f aca="false">IF(GA46="","",IF(GA46="-","-",IF(UPPER(GA46)="AB","+",VLOOKUP(GA46,'විෂය තොරතුරු'!$P$24:$Q$28,2))))</f>
        <v>W</v>
      </c>
      <c r="HM46" s="168" t="str">
        <f aca="false">IF(GB46="","",IF(GB46="-","-",IF(UPPER(GB46)="AB","+",VLOOKUP(GB46,'විෂය තොරතුරු'!$P$24:$Q$28,2))))</f>
        <v/>
      </c>
      <c r="HN46" s="168" t="str">
        <f aca="false">IF(GC46="","",IF(GC46="-","-",IF(UPPER(GC46)="AB","+",VLOOKUP(GC46,'විෂය තොරතුරු'!$P$24:$Q$28,2))))</f>
        <v/>
      </c>
      <c r="HO46" s="168" t="str">
        <f aca="false">IF(GD46="","",IF(GD46="-","-",IF(UPPER(GD46)="AB","+",VLOOKUP(GD46,'විෂය තොරතුරු'!$P$24:$Q$28,2))))</f>
        <v/>
      </c>
      <c r="HP46" s="168" t="str">
        <f aca="false">IF(GE46="","",IF(GE46="-","-",IF(UPPER(GE46)="AB","+",VLOOKUP(GE46,'විෂය තොරතුරු'!$P$24:$Q$28,2))))</f>
        <v/>
      </c>
      <c r="HQ46" s="170" t="str">
        <f aca="false">IF(GF46="","",IF(GF46="-","-",IF(UPPER(GF46)="AB","+",VLOOKUP(GF46,'විෂය තොරතුරු'!$P$24:$Q$28,2))))</f>
        <v/>
      </c>
      <c r="HR46" s="171" t="str">
        <f aca="false">IF(GG46="","",IF(GG46="-","-",IF(UPPER(GG46)="AB","+",VLOOKUP(GG46,'විෂය තොරතුරු'!$P$24:$Q$28,2))))</f>
        <v>-</v>
      </c>
      <c r="HS46" s="168" t="str">
        <f aca="false">IF(GH46="","",IF(GH46="-","-",IF(UPPER(GH46)="AB","+",VLOOKUP(GH46,'විෂය තොරතුරු'!$P$24:$Q$28,2))))</f>
        <v>-</v>
      </c>
      <c r="HT46" s="168" t="str">
        <f aca="false">IF(GI46="","",IF(GI46="-","-",IF(UPPER(GI46)="AB","+",VLOOKUP(GI46,'විෂය තොරතුරු'!$P$24:$Q$28,2))))</f>
        <v>W</v>
      </c>
      <c r="HU46" s="168" t="str">
        <f aca="false">IF(GJ46="","",IF(GJ46="-","-",IF(UPPER(GJ46)="AB","+",VLOOKUP(GJ46,'විෂය තොරතුරු'!$P$24:$Q$28,2))))</f>
        <v/>
      </c>
      <c r="HV46" s="168" t="str">
        <f aca="false">IF(GK46="","",IF(GK46="-","-",IF(UPPER(GK46)="AB","+",VLOOKUP(GK46,'විෂය තොරතුරු'!$P$24:$Q$28,2))))</f>
        <v/>
      </c>
      <c r="HW46" s="168" t="str">
        <f aca="false">IF(GL46="","",IF(GL46="-","-",IF(UPPER(GL46)="AB","+",VLOOKUP(GL46,'විෂය තොරතුරු'!$P$24:$Q$28,2))))</f>
        <v>W</v>
      </c>
      <c r="HX46" s="168" t="str">
        <f aca="false">IF(GM46="","",IF(GM46="-","-",IF(UPPER(GM46)="AB","+",VLOOKUP(GM46,'විෂය තොරතුරු'!$P$24:$Q$28,2))))</f>
        <v/>
      </c>
      <c r="HY46" s="169" t="str">
        <f aca="false">IF(GN46="","",IF(GN46="-","-",IF(UPPER(GN46)="AB","+",VLOOKUP(GN46,'විෂය තොරතුරු'!$P$24:$Q$28,2))))</f>
        <v/>
      </c>
      <c r="HZ46" s="171" t="str">
        <f aca="false">IF(GO46="","",IF(GO46="-","-",IF(UPPER(GO46)="AB","+",VLOOKUP(GO46,'විෂය තොරතුරු'!$P$24:$Q$28,2))))</f>
        <v>-</v>
      </c>
      <c r="IA46" s="168" t="str">
        <f aca="false">IF(GP46="","",IF(GP46="-","-",IF(UPPER(GP46)="AB","+",VLOOKUP(GP46,'විෂය තොරතුරු'!$P$24:$Q$28,2))))</f>
        <v>-</v>
      </c>
      <c r="IB46" s="168" t="str">
        <f aca="false">IF(GQ46="","",IF(GQ46="-","-",IF(UPPER(GQ46)="AB","+",VLOOKUP(GQ46,'විෂය තොරතුරු'!$P$24:$Q$28,2))))</f>
        <v/>
      </c>
      <c r="IC46" s="168" t="str">
        <f aca="false">IF(GR46="","",IF(GR46="-","-",IF(UPPER(GR46)="AB","+",VLOOKUP(GR46,'විෂය තොරතුරු'!$P$24:$Q$28,2))))</f>
        <v>-</v>
      </c>
      <c r="ID46" s="168" t="str">
        <f aca="false">IF(GS46="","",IF(GS46="-","-",IF(UPPER(GS46)="AB","+",VLOOKUP(GS46,'විෂය තොරතුරු'!$P$24:$Q$28,2))))</f>
        <v/>
      </c>
      <c r="IE46" s="168" t="str">
        <f aca="false">IF(GT46="","",IF(GT46="-","-",IF(UPPER(GT46)="AB","+",VLOOKUP(GT46,'විෂය තොරතුරු'!$P$24:$Q$28,2))))</f>
        <v/>
      </c>
      <c r="IF46" s="168" t="str">
        <f aca="false">IF(GU46="","",IF(GU46="-","-",IF(UPPER(GU46)="AB","+",VLOOKUP(GU46,'විෂය තොරතුරු'!$P$24:$Q$28,2))))</f>
        <v/>
      </c>
      <c r="IG46" s="169" t="str">
        <f aca="false">IF(GV46="","",IF(GV46="-","-",IF(UPPER(GV46)="AB","+",VLOOKUP(GV46,'විෂය තොරතුරු'!$P$24:$Q$28,2))))</f>
        <v/>
      </c>
      <c r="IH46" s="171" t="n">
        <f aca="false">IF($FL46="","",COUNTIF($GZ46:$IG46,"A"))</f>
        <v>0</v>
      </c>
      <c r="II46" s="171" t="n">
        <f aca="false">IF($FL46="","",COUNTIF($GZ46:$IG46,"B"))</f>
        <v>0</v>
      </c>
      <c r="IJ46" s="171" t="n">
        <f aca="false">IF($FL46="","",COUNTIF($GZ46:$IG46,"C"))</f>
        <v>0</v>
      </c>
      <c r="IK46" s="171" t="n">
        <f aca="false">IF($FL46="","",COUNTIF($GZ46:$IG46,"S"))</f>
        <v>1</v>
      </c>
      <c r="IL46" s="171" t="n">
        <f aca="false">IF($FL46="","",COUNTIF($GZ46:$IG46,"W"))</f>
        <v>8</v>
      </c>
      <c r="IM46" s="171" t="n">
        <f aca="false">IF(FL46="","",SUM(IH46:IK46))</f>
        <v>1</v>
      </c>
      <c r="IN46" s="169" t="n">
        <f aca="false">IF(FL46="","",SUM(IH46:IJ46))</f>
        <v>0</v>
      </c>
      <c r="IO46" s="172" t="str">
        <f aca="false">IF(FL46="","",IF(AND(IM46&gt;=6,IN46&gt;=3,OR(FO46&gt;=35,FP46&gt;=35),FV46&gt;=35),"6/3 සමත්",IF(AND(IM46&gt;=5,IN46&gt;=3,OR(FO46&gt;=35,FP46&gt;=35,FV46&gt;=35)),"5/3 සමත්",IF(AND(IM46&gt;=4,IN46&gt;=1,OR(FO46&gt;=20,FP46&gt;=20,FV46&gt;=20)),"සමත් කළ හැකි",IF(IL46=9,"W9","අසමත් ?")))))</f>
        <v>අසමත් ?</v>
      </c>
    </row>
    <row r="47" customFormat="false" ht="13.8" hidden="false" customHeight="false" outlineLevel="0" collapsed="false">
      <c r="A47" s="160" t="n">
        <v>33</v>
      </c>
      <c r="B47" s="161"/>
      <c r="C47" s="161"/>
      <c r="D47" s="162"/>
      <c r="E47" s="183"/>
      <c r="F47" s="181"/>
      <c r="G47" s="183"/>
      <c r="H47" s="180"/>
      <c r="I47" s="180"/>
      <c r="J47" s="181"/>
      <c r="K47" s="183"/>
      <c r="L47" s="180"/>
      <c r="M47" s="180"/>
      <c r="N47" s="181"/>
      <c r="O47" s="183"/>
      <c r="P47" s="180"/>
      <c r="Q47" s="180"/>
      <c r="R47" s="180"/>
      <c r="S47" s="180"/>
      <c r="T47" s="180"/>
      <c r="U47" s="180"/>
      <c r="V47" s="181"/>
      <c r="W47" s="183"/>
      <c r="X47" s="180"/>
      <c r="Y47" s="180"/>
      <c r="Z47" s="180"/>
      <c r="AA47" s="180"/>
      <c r="AB47" s="180"/>
      <c r="AC47" s="180"/>
      <c r="AD47" s="181"/>
      <c r="AE47" s="183"/>
      <c r="AF47" s="180"/>
      <c r="AG47" s="180"/>
      <c r="AH47" s="180"/>
      <c r="AI47" s="180"/>
      <c r="AJ47" s="180"/>
      <c r="AK47" s="180"/>
      <c r="AL47" s="166"/>
      <c r="AM47" s="167" t="str">
        <f aca="false">IF(B47="","",SUM(E47:AL47))</f>
        <v/>
      </c>
      <c r="AN47" s="168" t="str">
        <f aca="false">IF(B47="","",AM47/9)</f>
        <v/>
      </c>
      <c r="AO47" s="169" t="str">
        <f aca="false">IF(B47="","",IF(AM47=0,"-",RANK(AM47,$AM$15:$AM$64,0)))</f>
        <v/>
      </c>
      <c r="AP47" s="167" t="str">
        <f aca="false">IF(E47="","",IF(E47="-","-",IF(UPPER(E47)="AB","+",VLOOKUP(E47,'විෂය තොරතුරු'!$P$24:$Q$28,2))))</f>
        <v/>
      </c>
      <c r="AQ47" s="168" t="str">
        <f aca="false">IF(F47="","",IF(F47="-","-",IF(UPPER(F47)="AB","+",VLOOKUP(F47,'විෂය තොරතුරු'!$P$24:$Q$28,2))))</f>
        <v/>
      </c>
      <c r="AR47" s="168" t="str">
        <f aca="false">IF(G47="","",IF(G47="-","-",IF(UPPER(G47)="AB","+",VLOOKUP(G47,'විෂය තොරතුරු'!$P$24:$Q$28,2))))</f>
        <v/>
      </c>
      <c r="AS47" s="168" t="str">
        <f aca="false">IF(H47="","",IF(H47="-","-",IF(UPPER(H47)="AB","+",VLOOKUP(H47,'විෂය තොරතුරු'!$P$24:$Q$28,2))))</f>
        <v/>
      </c>
      <c r="AT47" s="168" t="str">
        <f aca="false">IF(I47="","",IF(I47="-","-",IF(UPPER(I47)="AB","+",VLOOKUP(I47,'විෂය තොරතුරු'!$P$24:$Q$28,2))))</f>
        <v/>
      </c>
      <c r="AU47" s="170" t="str">
        <f aca="false">IF(J47="","",IF(J47="-","-",IF(UPPER(J47)="AB","+",VLOOKUP(J47,'විෂය තොරතුරු'!$P$24:$Q$28,2))))</f>
        <v/>
      </c>
      <c r="AV47" s="171" t="str">
        <f aca="false">IF(K47="","",IF(K47="-","-",IF(UPPER(K47)="AB","+",VLOOKUP(K47,'විෂය තොරතුරු'!$P$24:$Q$28,2))))</f>
        <v/>
      </c>
      <c r="AW47" s="168" t="str">
        <f aca="false">IF(L47="","",IF(L47="-","-",IF(UPPER(L47)="AB","+",VLOOKUP(L47,'විෂය තොරතුරු'!$P$24:$Q$28,2))))</f>
        <v/>
      </c>
      <c r="AX47" s="168" t="str">
        <f aca="false">IF(M47="","",IF(M47="-","-",IF(UPPER(M47)="AB","+",VLOOKUP(M47,'විෂය තොරතුරු'!$P$24:$Q$28,2))))</f>
        <v/>
      </c>
      <c r="AY47" s="169" t="str">
        <f aca="false">IF(N47="","",IF(N47="-","-",IF(UPPER(N47)="AB","+",VLOOKUP(N47,'විෂය තොරතුරු'!$P$24:$Q$28,2))))</f>
        <v/>
      </c>
      <c r="AZ47" s="167" t="str">
        <f aca="false">IF(O47="","",IF(O47="-","-",IF(UPPER(O47)="AB","+",VLOOKUP(O47,'විෂය තොරතුරු'!$P$24:$Q$28,2))))</f>
        <v/>
      </c>
      <c r="BA47" s="168" t="str">
        <f aca="false">IF(P47="","",IF(P47="-","-",IF(UPPER(P47)="AB","+",VLOOKUP(P47,'විෂය තොරතුරු'!$P$24:$Q$28,2))))</f>
        <v/>
      </c>
      <c r="BB47" s="168" t="str">
        <f aca="false">IF(Q47="","",IF(Q47="-","-",IF(UPPER(Q47)="AB","+",VLOOKUP(Q47,'විෂය තොරතුරු'!$P$24:$Q$28,2))))</f>
        <v/>
      </c>
      <c r="BC47" s="168" t="str">
        <f aca="false">IF(R47="","",IF(R47="-","-",IF(UPPER(R47)="AB","+",VLOOKUP(R47,'විෂය තොරතුරු'!$P$24:$Q$28,2))))</f>
        <v/>
      </c>
      <c r="BD47" s="168" t="str">
        <f aca="false">IF(S47="","",IF(S47="-","-",IF(UPPER(S47)="AB","+",VLOOKUP(S47,'විෂය තොරතුරු'!$P$24:$Q$28,2))))</f>
        <v/>
      </c>
      <c r="BE47" s="168" t="str">
        <f aca="false">IF(T47="","",IF(T47="-","-",IF(UPPER(T47)="AB","+",VLOOKUP(T47,'විෂය තොරතුරු'!$P$24:$Q$28,2))))</f>
        <v/>
      </c>
      <c r="BF47" s="168" t="str">
        <f aca="false">IF(U47="","",IF(U47="-","-",IF(UPPER(U47)="AB","+",VLOOKUP(U47,'විෂය තොරතුරු'!$P$24:$Q$28,2))))</f>
        <v/>
      </c>
      <c r="BG47" s="170" t="str">
        <f aca="false">IF(V47="","",IF(V47="-","-",IF(UPPER(V47)="AB","+",VLOOKUP(V47,'විෂය තොරතුරු'!$P$24:$Q$28,2))))</f>
        <v/>
      </c>
      <c r="BH47" s="171" t="str">
        <f aca="false">IF(W47="","",IF(W47="-","-",IF(UPPER(W47)="AB","+",VLOOKUP(W47,'විෂය තොරතුරු'!$P$24:$Q$28,2))))</f>
        <v/>
      </c>
      <c r="BI47" s="168" t="str">
        <f aca="false">IF(X47="","",IF(X47="-","-",IF(UPPER(X47)="AB","+",VLOOKUP(X47,'විෂය තොරතුරු'!$P$24:$Q$28,2))))</f>
        <v/>
      </c>
      <c r="BJ47" s="168" t="str">
        <f aca="false">IF(Y47="","",IF(Y47="-","-",IF(UPPER(Y47)="AB","+",VLOOKUP(Y47,'විෂය තොරතුරු'!$P$24:$Q$28,2))))</f>
        <v/>
      </c>
      <c r="BK47" s="168" t="str">
        <f aca="false">IF(Z47="","",IF(Z47="-","-",IF(UPPER(Z47)="AB","+",VLOOKUP(Z47,'විෂය තොරතුරු'!$P$24:$Q$28,2))))</f>
        <v/>
      </c>
      <c r="BL47" s="168" t="str">
        <f aca="false">IF(AA47="","",IF(AA47="-","-",IF(UPPER(AA47)="AB","+",VLOOKUP(AA47,'විෂය තොරතුරු'!$P$24:$Q$28,2))))</f>
        <v/>
      </c>
      <c r="BM47" s="168" t="str">
        <f aca="false">IF(AB47="","",IF(AB47="-","-",IF(UPPER(AB47)="AB","+",VLOOKUP(AB47,'විෂය තොරතුරු'!$P$24:$Q$28,2))))</f>
        <v/>
      </c>
      <c r="BN47" s="168" t="str">
        <f aca="false">IF(AC47="","",IF(AC47="-","-",IF(UPPER(AC47)="AB","+",VLOOKUP(AC47,'විෂය තොරතුරු'!$P$24:$Q$28,2))))</f>
        <v/>
      </c>
      <c r="BO47" s="169" t="str">
        <f aca="false">IF(AD47="","",IF(AD47="-","-",IF(UPPER(AD47)="AB","+",VLOOKUP(AD47,'විෂය තොරතුරු'!$P$24:$Q$28,2))))</f>
        <v/>
      </c>
      <c r="BP47" s="171" t="str">
        <f aca="false">IF(AE47="","",IF(AE47="-","-",IF(UPPER(AE47)="AB","+",VLOOKUP(AE47,'විෂය තොරතුරු'!$P$24:$Q$28,2))))</f>
        <v/>
      </c>
      <c r="BQ47" s="168" t="str">
        <f aca="false">IF(AF47="","",IF(AF47="-","-",IF(UPPER(AF47)="AB","+",VLOOKUP(AF47,'විෂය තොරතුරු'!$P$24:$Q$28,2))))</f>
        <v/>
      </c>
      <c r="BR47" s="168" t="str">
        <f aca="false">IF(AG47="","",IF(AG47="-","-",IF(UPPER(AG47)="AB","+",VLOOKUP(AG47,'විෂය තොරතුරු'!$P$24:$Q$28,2))))</f>
        <v/>
      </c>
      <c r="BS47" s="168" t="str">
        <f aca="false">IF(AH47="","",IF(AH47="-","-",IF(UPPER(AH47)="AB","+",VLOOKUP(AH47,'විෂය තොරතුරු'!$P$24:$Q$28,2))))</f>
        <v/>
      </c>
      <c r="BT47" s="168" t="str">
        <f aca="false">IF(AI47="","",IF(AI47="-","-",IF(UPPER(AI47)="AB","+",VLOOKUP(AI47,'විෂය තොරතුරු'!$P$24:$Q$28,2))))</f>
        <v/>
      </c>
      <c r="BU47" s="168" t="str">
        <f aca="false">IF(AJ47="","",IF(AJ47="-","-",IF(UPPER(AJ47)="AB","+",VLOOKUP(AJ47,'විෂය තොරතුරු'!$P$24:$Q$28,2))))</f>
        <v/>
      </c>
      <c r="BV47" s="168" t="str">
        <f aca="false">IF(AK47="","",IF(AK47="-","-",IF(UPPER(AK47)="AB","+",VLOOKUP(AK47,'විෂය තොරතුරු'!$P$24:$Q$28,2))))</f>
        <v/>
      </c>
      <c r="BW47" s="169" t="str">
        <f aca="false">IF(AL47="","",IF(AL47="-","-",IF(UPPER(AL47)="AB","+",VLOOKUP(AL47,'විෂය තොරතුරු'!$P$24:$Q$28,2))))</f>
        <v/>
      </c>
      <c r="BX47" s="171" t="str">
        <f aca="false">IF($B47="","",COUNTIF($AP47:$BW47,"A"))</f>
        <v/>
      </c>
      <c r="BY47" s="168" t="str">
        <f aca="false">IF($B47="","",COUNTIF($AP47:$BW47,"B"))</f>
        <v/>
      </c>
      <c r="BZ47" s="168" t="str">
        <f aca="false">IF($B47="","",COUNTIF($AP47:$BW47,"C"))</f>
        <v/>
      </c>
      <c r="CA47" s="168" t="str">
        <f aca="false">IF($B47="","",COUNTIF($AP47:$BW47,"S"))</f>
        <v/>
      </c>
      <c r="CB47" s="169" t="str">
        <f aca="false">IF($B47="","",COUNTIF($AP47:$BW47,"W"))</f>
        <v/>
      </c>
      <c r="CC47" s="171" t="str">
        <f aca="false">IF(B47="","",SUM(BX47:CA47))</f>
        <v/>
      </c>
      <c r="CD47" s="169" t="str">
        <f aca="false">IF(B47="","",SUM(BX47:BZ47))</f>
        <v/>
      </c>
      <c r="CE47" s="172" t="str">
        <f aca="false">IF(B47="","",IF(AND(CC47&gt;=6,CD47&gt;=3,OR(E47&gt;=35,F47&gt;=35),L47&gt;=35),"6/3 සමත්",IF(AND(CC47&gt;=5,CD47&gt;=3,OR(E47&gt;=35,F47&gt;=35,L47&gt;=35)),"5/3 සමත්",IF(AND(CC47&gt;=4,CD47&gt;=1,OR(E47&gt;=20,F47&gt;=20,L47&gt;=20)),"සමත් කළ හැකි",IF(CB47=9,"W9","අසමත් ?")))))</f>
        <v/>
      </c>
      <c r="FK47" s="173" t="n">
        <v>33</v>
      </c>
      <c r="FL47" s="161" t="s">
        <v>76</v>
      </c>
      <c r="FM47" s="161"/>
      <c r="FN47" s="161" t="str">
        <f aca="false">IF(FM47="","-",(FM47/$M$95)*100)</f>
        <v>-</v>
      </c>
      <c r="FO47" s="165" t="n">
        <v>29</v>
      </c>
      <c r="FP47" s="165"/>
      <c r="FQ47" s="165" t="n">
        <v>48</v>
      </c>
      <c r="FR47" s="165" t="s">
        <v>18</v>
      </c>
      <c r="FS47" s="165"/>
      <c r="FT47" s="165"/>
      <c r="FU47" s="165" t="n">
        <v>6</v>
      </c>
      <c r="FV47" s="165" t="n">
        <v>14</v>
      </c>
      <c r="FW47" s="165" t="n">
        <v>13</v>
      </c>
      <c r="FX47" s="165" t="n">
        <v>16</v>
      </c>
      <c r="FY47" s="165" t="s">
        <v>18</v>
      </c>
      <c r="FZ47" s="165" t="s">
        <v>18</v>
      </c>
      <c r="GA47" s="165" t="n">
        <v>21</v>
      </c>
      <c r="GB47" s="165"/>
      <c r="GC47" s="165"/>
      <c r="GD47" s="165"/>
      <c r="GE47" s="165"/>
      <c r="GF47" s="165"/>
      <c r="GG47" s="165" t="s">
        <v>18</v>
      </c>
      <c r="GH47" s="165" t="s">
        <v>18</v>
      </c>
      <c r="GI47" s="165" t="n">
        <v>44</v>
      </c>
      <c r="GJ47" s="165"/>
      <c r="GK47" s="165"/>
      <c r="GL47" s="165" t="s">
        <v>18</v>
      </c>
      <c r="GM47" s="165"/>
      <c r="GN47" s="165"/>
      <c r="GO47" s="165" t="n">
        <v>35</v>
      </c>
      <c r="GP47" s="165" t="s">
        <v>18</v>
      </c>
      <c r="GQ47" s="165"/>
      <c r="GR47" s="165" t="s">
        <v>18</v>
      </c>
      <c r="GS47" s="165"/>
      <c r="GT47" s="165"/>
      <c r="GU47" s="165"/>
      <c r="GV47" s="174"/>
      <c r="GW47" s="167" t="n">
        <f aca="false">IF(FL47="","",SUM(FO47:GV47))</f>
        <v>226</v>
      </c>
      <c r="GX47" s="168" t="n">
        <f aca="false">IF(FL47="","",GW47/9)</f>
        <v>25.1111111111111</v>
      </c>
      <c r="GY47" s="169" t="n">
        <f aca="false">IF(FL47="","",IF(GW47=0,"-",RANK(GW47,$GW$15:$GW$64,0)))</f>
        <v>21</v>
      </c>
      <c r="GZ47" s="167" t="str">
        <f aca="false">IF(FO47="","",IF(FO47="-","-",IF(UPPER(FO47)="AB","+",VLOOKUP(FO47,'විෂය තොරතුරු'!$P$24:$Q$28,2))))</f>
        <v>W</v>
      </c>
      <c r="HA47" s="168" t="str">
        <f aca="false">IF(FP47="","",IF(FP47="-","-",IF(UPPER(FP47)="AB","+",VLOOKUP(FP47,'විෂය තොරතුරු'!$P$24:$Q$28,2))))</f>
        <v/>
      </c>
      <c r="HB47" s="168" t="str">
        <f aca="false">IF(FQ47="","",IF(FQ47="-","-",IF(UPPER(FQ47)="AB","+",VLOOKUP(FQ47,'විෂය තොරතුරු'!$P$24:$Q$28,2))))</f>
        <v>S</v>
      </c>
      <c r="HC47" s="168" t="str">
        <f aca="false">IF(FR47="","",IF(FR47="-","-",IF(UPPER(FR47)="AB","+",VLOOKUP(FR47,'විෂය තොරතුරු'!$P$24:$Q$28,2))))</f>
        <v>-</v>
      </c>
      <c r="HD47" s="168" t="str">
        <f aca="false">IF(FS47="","",IF(FS47="-","-",IF(UPPER(FS47)="AB","+",VLOOKUP(FS47,'විෂය තොරතුරු'!$P$24:$Q$28,2))))</f>
        <v/>
      </c>
      <c r="HE47" s="170" t="str">
        <f aca="false">IF(FT47="","",IF(FT47="-","-",IF(UPPER(FT47)="AB","+",VLOOKUP(FT47,'විෂය තොරතුරු'!$P$24:$Q$28,2))))</f>
        <v/>
      </c>
      <c r="HF47" s="171" t="str">
        <f aca="false">IF(FU47="","",IF(FU47="-","-",IF(UPPER(FU47)="AB","+",VLOOKUP(FU47,'විෂය තොරතුරු'!$P$24:$Q$28,2))))</f>
        <v>W</v>
      </c>
      <c r="HG47" s="168" t="str">
        <f aca="false">IF(FV47="","",IF(FV47="-","-",IF(UPPER(FV47)="AB","+",VLOOKUP(FV47,'විෂය තොරතුරු'!$P$24:$Q$28,2))))</f>
        <v>W</v>
      </c>
      <c r="HH47" s="168" t="str">
        <f aca="false">IF(FW47="","",IF(FW47="-","-",IF(UPPER(FW47)="AB","+",VLOOKUP(FW47,'විෂය තොරතුරු'!$P$24:$Q$28,2))))</f>
        <v>W</v>
      </c>
      <c r="HI47" s="169" t="str">
        <f aca="false">IF(FX47="","",IF(FX47="-","-",IF(UPPER(FX47)="AB","+",VLOOKUP(FX47,'විෂය තොරතුරු'!$P$24:$Q$28,2))))</f>
        <v>W</v>
      </c>
      <c r="HJ47" s="167" t="str">
        <f aca="false">IF(FY47="","",IF(FY47="-","-",IF(UPPER(FY47)="AB","+",VLOOKUP(FY47,'විෂය තොරතුරු'!$P$24:$Q$28,2))))</f>
        <v>-</v>
      </c>
      <c r="HK47" s="168" t="str">
        <f aca="false">IF(FZ47="","",IF(FZ47="-","-",IF(UPPER(FZ47)="AB","+",VLOOKUP(FZ47,'විෂය තොරතුරු'!$P$24:$Q$28,2))))</f>
        <v>-</v>
      </c>
      <c r="HL47" s="168" t="str">
        <f aca="false">IF(GA47="","",IF(GA47="-","-",IF(UPPER(GA47)="AB","+",VLOOKUP(GA47,'විෂය තොරතුරු'!$P$24:$Q$28,2))))</f>
        <v>W</v>
      </c>
      <c r="HM47" s="168" t="str">
        <f aca="false">IF(GB47="","",IF(GB47="-","-",IF(UPPER(GB47)="AB","+",VLOOKUP(GB47,'විෂය තොරතුරු'!$P$24:$Q$28,2))))</f>
        <v/>
      </c>
      <c r="HN47" s="168" t="str">
        <f aca="false">IF(GC47="","",IF(GC47="-","-",IF(UPPER(GC47)="AB","+",VLOOKUP(GC47,'විෂය තොරතුරු'!$P$24:$Q$28,2))))</f>
        <v/>
      </c>
      <c r="HO47" s="168" t="str">
        <f aca="false">IF(GD47="","",IF(GD47="-","-",IF(UPPER(GD47)="AB","+",VLOOKUP(GD47,'විෂය තොරතුරු'!$P$24:$Q$28,2))))</f>
        <v/>
      </c>
      <c r="HP47" s="168" t="str">
        <f aca="false">IF(GE47="","",IF(GE47="-","-",IF(UPPER(GE47)="AB","+",VLOOKUP(GE47,'විෂය තොරතුරු'!$P$24:$Q$28,2))))</f>
        <v/>
      </c>
      <c r="HQ47" s="170" t="str">
        <f aca="false">IF(GF47="","",IF(GF47="-","-",IF(UPPER(GF47)="AB","+",VLOOKUP(GF47,'විෂය තොරතුරු'!$P$24:$Q$28,2))))</f>
        <v/>
      </c>
      <c r="HR47" s="171" t="str">
        <f aca="false">IF(GG47="","",IF(GG47="-","-",IF(UPPER(GG47)="AB","+",VLOOKUP(GG47,'විෂය තොරතුරු'!$P$24:$Q$28,2))))</f>
        <v>-</v>
      </c>
      <c r="HS47" s="168" t="str">
        <f aca="false">IF(GH47="","",IF(GH47="-","-",IF(UPPER(GH47)="AB","+",VLOOKUP(GH47,'විෂය තොරතුරු'!$P$24:$Q$28,2))))</f>
        <v>-</v>
      </c>
      <c r="HT47" s="168" t="str">
        <f aca="false">IF(GI47="","",IF(GI47="-","-",IF(UPPER(GI47)="AB","+",VLOOKUP(GI47,'විෂය තොරතුරු'!$P$24:$Q$28,2))))</f>
        <v>S</v>
      </c>
      <c r="HU47" s="168" t="str">
        <f aca="false">IF(GJ47="","",IF(GJ47="-","-",IF(UPPER(GJ47)="AB","+",VLOOKUP(GJ47,'විෂය තොරතුරු'!$P$24:$Q$28,2))))</f>
        <v/>
      </c>
      <c r="HV47" s="168" t="str">
        <f aca="false">IF(GK47="","",IF(GK47="-","-",IF(UPPER(GK47)="AB","+",VLOOKUP(GK47,'විෂය තොරතුරු'!$P$24:$Q$28,2))))</f>
        <v/>
      </c>
      <c r="HW47" s="168" t="str">
        <f aca="false">IF(GL47="","",IF(GL47="-","-",IF(UPPER(GL47)="AB","+",VLOOKUP(GL47,'විෂය තොරතුරු'!$P$24:$Q$28,2))))</f>
        <v>-</v>
      </c>
      <c r="HX47" s="168" t="str">
        <f aca="false">IF(GM47="","",IF(GM47="-","-",IF(UPPER(GM47)="AB","+",VLOOKUP(GM47,'විෂය තොරතුරු'!$P$24:$Q$28,2))))</f>
        <v/>
      </c>
      <c r="HY47" s="169" t="str">
        <f aca="false">IF(GN47="","",IF(GN47="-","-",IF(UPPER(GN47)="AB","+",VLOOKUP(GN47,'විෂය තොරතුරු'!$P$24:$Q$28,2))))</f>
        <v/>
      </c>
      <c r="HZ47" s="171" t="str">
        <f aca="false">IF(GO47="","",IF(GO47="-","-",IF(UPPER(GO47)="AB","+",VLOOKUP(GO47,'විෂය තොරතුරු'!$P$24:$Q$28,2))))</f>
        <v>S</v>
      </c>
      <c r="IA47" s="168" t="str">
        <f aca="false">IF(GP47="","",IF(GP47="-","-",IF(UPPER(GP47)="AB","+",VLOOKUP(GP47,'විෂය තොරතුරු'!$P$24:$Q$28,2))))</f>
        <v>-</v>
      </c>
      <c r="IB47" s="168" t="str">
        <f aca="false">IF(GQ47="","",IF(GQ47="-","-",IF(UPPER(GQ47)="AB","+",VLOOKUP(GQ47,'විෂය තොරතුරු'!$P$24:$Q$28,2))))</f>
        <v/>
      </c>
      <c r="IC47" s="168" t="str">
        <f aca="false">IF(GR47="","",IF(GR47="-","-",IF(UPPER(GR47)="AB","+",VLOOKUP(GR47,'විෂය තොරතුරු'!$P$24:$Q$28,2))))</f>
        <v>-</v>
      </c>
      <c r="ID47" s="168" t="str">
        <f aca="false">IF(GS47="","",IF(GS47="-","-",IF(UPPER(GS47)="AB","+",VLOOKUP(GS47,'විෂය තොරතුරු'!$P$24:$Q$28,2))))</f>
        <v/>
      </c>
      <c r="IE47" s="168" t="str">
        <f aca="false">IF(GT47="","",IF(GT47="-","-",IF(UPPER(GT47)="AB","+",VLOOKUP(GT47,'විෂය තොරතුරු'!$P$24:$Q$28,2))))</f>
        <v/>
      </c>
      <c r="IF47" s="168" t="str">
        <f aca="false">IF(GU47="","",IF(GU47="-","-",IF(UPPER(GU47)="AB","+",VLOOKUP(GU47,'විෂය තොරතුරු'!$P$24:$Q$28,2))))</f>
        <v/>
      </c>
      <c r="IG47" s="169" t="str">
        <f aca="false">IF(GV47="","",IF(GV47="-","-",IF(UPPER(GV47)="AB","+",VLOOKUP(GV47,'විෂය තොරතුරු'!$P$24:$Q$28,2))))</f>
        <v/>
      </c>
      <c r="IH47" s="171" t="n">
        <f aca="false">IF($FL47="","",COUNTIF($GZ47:$IG47,"A"))</f>
        <v>0</v>
      </c>
      <c r="II47" s="171" t="n">
        <f aca="false">IF($FL47="","",COUNTIF($GZ47:$IG47,"B"))</f>
        <v>0</v>
      </c>
      <c r="IJ47" s="171" t="n">
        <f aca="false">IF($FL47="","",COUNTIF($GZ47:$IG47,"C"))</f>
        <v>0</v>
      </c>
      <c r="IK47" s="171" t="n">
        <f aca="false">IF($FL47="","",COUNTIF($GZ47:$IG47,"S"))</f>
        <v>3</v>
      </c>
      <c r="IL47" s="171" t="n">
        <f aca="false">IF($FL47="","",COUNTIF($GZ47:$IG47,"W"))</f>
        <v>6</v>
      </c>
      <c r="IM47" s="171" t="n">
        <f aca="false">IF(FL47="","",SUM(IH47:IK47))</f>
        <v>3</v>
      </c>
      <c r="IN47" s="169" t="n">
        <f aca="false">IF(FL47="","",SUM(IH47:IJ47))</f>
        <v>0</v>
      </c>
      <c r="IO47" s="172" t="str">
        <f aca="false">IF(FL47="","",IF(AND(IM47&gt;=6,IN47&gt;=3,OR(FO47&gt;=35,FP47&gt;=35),FV47&gt;=35),"6/3 සමත්",IF(AND(IM47&gt;=5,IN47&gt;=3,OR(FO47&gt;=35,FP47&gt;=35,FV47&gt;=35)),"5/3 සමත්",IF(AND(IM47&gt;=4,IN47&gt;=1,OR(FO47&gt;=20,FP47&gt;=20,FV47&gt;=20)),"සමත් කළ හැකි",IF(IL47=9,"W9","අසමත් ?")))))</f>
        <v>අසමත් ?</v>
      </c>
    </row>
    <row r="48" customFormat="false" ht="13.8" hidden="false" customHeight="false" outlineLevel="0" collapsed="false">
      <c r="A48" s="160" t="n">
        <v>34</v>
      </c>
      <c r="B48" s="161"/>
      <c r="C48" s="161"/>
      <c r="D48" s="162"/>
      <c r="E48" s="183"/>
      <c r="F48" s="181"/>
      <c r="G48" s="183"/>
      <c r="H48" s="180"/>
      <c r="I48" s="180"/>
      <c r="J48" s="181"/>
      <c r="K48" s="183"/>
      <c r="L48" s="180"/>
      <c r="M48" s="180"/>
      <c r="N48" s="181"/>
      <c r="O48" s="183"/>
      <c r="P48" s="180"/>
      <c r="Q48" s="180"/>
      <c r="R48" s="180"/>
      <c r="S48" s="180"/>
      <c r="T48" s="180"/>
      <c r="U48" s="180"/>
      <c r="V48" s="181"/>
      <c r="W48" s="183"/>
      <c r="X48" s="180"/>
      <c r="Y48" s="180"/>
      <c r="Z48" s="180"/>
      <c r="AA48" s="180"/>
      <c r="AB48" s="180"/>
      <c r="AC48" s="180"/>
      <c r="AD48" s="181"/>
      <c r="AE48" s="183"/>
      <c r="AF48" s="180"/>
      <c r="AG48" s="180"/>
      <c r="AH48" s="180"/>
      <c r="AI48" s="180"/>
      <c r="AJ48" s="180"/>
      <c r="AK48" s="180"/>
      <c r="AL48" s="166"/>
      <c r="AM48" s="167" t="str">
        <f aca="false">IF(B48="","",SUM(E48:AL48))</f>
        <v/>
      </c>
      <c r="AN48" s="168" t="str">
        <f aca="false">IF(B48="","",AM48/9)</f>
        <v/>
      </c>
      <c r="AO48" s="169" t="str">
        <f aca="false">IF(B48="","",IF(AM48=0,"-",RANK(AM48,$AM$15:$AM$64,0)))</f>
        <v/>
      </c>
      <c r="AP48" s="167" t="str">
        <f aca="false">IF(E48="","",IF(E48="-","-",IF(UPPER(E48)="AB","+",VLOOKUP(E48,'විෂය තොරතුරු'!$P$24:$Q$28,2))))</f>
        <v/>
      </c>
      <c r="AQ48" s="168" t="str">
        <f aca="false">IF(F48="","",IF(F48="-","-",IF(UPPER(F48)="AB","+",VLOOKUP(F48,'විෂය තොරතුරු'!$P$24:$Q$28,2))))</f>
        <v/>
      </c>
      <c r="AR48" s="168" t="str">
        <f aca="false">IF(G48="","",IF(G48="-","-",IF(UPPER(G48)="AB","+",VLOOKUP(G48,'විෂය තොරතුරු'!$P$24:$Q$28,2))))</f>
        <v/>
      </c>
      <c r="AS48" s="168" t="str">
        <f aca="false">IF(H48="","",IF(H48="-","-",IF(UPPER(H48)="AB","+",VLOOKUP(H48,'විෂය තොරතුරු'!$P$24:$Q$28,2))))</f>
        <v/>
      </c>
      <c r="AT48" s="168" t="str">
        <f aca="false">IF(I48="","",IF(I48="-","-",IF(UPPER(I48)="AB","+",VLOOKUP(I48,'විෂය තොරතුරු'!$P$24:$Q$28,2))))</f>
        <v/>
      </c>
      <c r="AU48" s="170" t="str">
        <f aca="false">IF(J48="","",IF(J48="-","-",IF(UPPER(J48)="AB","+",VLOOKUP(J48,'විෂය තොරතුරු'!$P$24:$Q$28,2))))</f>
        <v/>
      </c>
      <c r="AV48" s="171" t="str">
        <f aca="false">IF(K48="","",IF(K48="-","-",IF(UPPER(K48)="AB","+",VLOOKUP(K48,'විෂය තොරතුරු'!$P$24:$Q$28,2))))</f>
        <v/>
      </c>
      <c r="AW48" s="168" t="str">
        <f aca="false">IF(L48="","",IF(L48="-","-",IF(UPPER(L48)="AB","+",VLOOKUP(L48,'විෂය තොරතුරු'!$P$24:$Q$28,2))))</f>
        <v/>
      </c>
      <c r="AX48" s="168" t="str">
        <f aca="false">IF(M48="","",IF(M48="-","-",IF(UPPER(M48)="AB","+",VLOOKUP(M48,'විෂය තොරතුරු'!$P$24:$Q$28,2))))</f>
        <v/>
      </c>
      <c r="AY48" s="169" t="str">
        <f aca="false">IF(N48="","",IF(N48="-","-",IF(UPPER(N48)="AB","+",VLOOKUP(N48,'විෂය තොරතුරු'!$P$24:$Q$28,2))))</f>
        <v/>
      </c>
      <c r="AZ48" s="167" t="str">
        <f aca="false">IF(O48="","",IF(O48="-","-",IF(UPPER(O48)="AB","+",VLOOKUP(O48,'විෂය තොරතුරු'!$P$24:$Q$28,2))))</f>
        <v/>
      </c>
      <c r="BA48" s="168" t="str">
        <f aca="false">IF(P48="","",IF(P48="-","-",IF(UPPER(P48)="AB","+",VLOOKUP(P48,'විෂය තොරතුරු'!$P$24:$Q$28,2))))</f>
        <v/>
      </c>
      <c r="BB48" s="168" t="str">
        <f aca="false">IF(Q48="","",IF(Q48="-","-",IF(UPPER(Q48)="AB","+",VLOOKUP(Q48,'විෂය තොරතුරු'!$P$24:$Q$28,2))))</f>
        <v/>
      </c>
      <c r="BC48" s="168" t="str">
        <f aca="false">IF(R48="","",IF(R48="-","-",IF(UPPER(R48)="AB","+",VLOOKUP(R48,'විෂය තොරතුරු'!$P$24:$Q$28,2))))</f>
        <v/>
      </c>
      <c r="BD48" s="168" t="str">
        <f aca="false">IF(S48="","",IF(S48="-","-",IF(UPPER(S48)="AB","+",VLOOKUP(S48,'විෂය තොරතුරු'!$P$24:$Q$28,2))))</f>
        <v/>
      </c>
      <c r="BE48" s="168" t="str">
        <f aca="false">IF(T48="","",IF(T48="-","-",IF(UPPER(T48)="AB","+",VLOOKUP(T48,'විෂය තොරතුරු'!$P$24:$Q$28,2))))</f>
        <v/>
      </c>
      <c r="BF48" s="168" t="str">
        <f aca="false">IF(U48="","",IF(U48="-","-",IF(UPPER(U48)="AB","+",VLOOKUP(U48,'විෂය තොරතුරු'!$P$24:$Q$28,2))))</f>
        <v/>
      </c>
      <c r="BG48" s="170" t="str">
        <f aca="false">IF(V48="","",IF(V48="-","-",IF(UPPER(V48)="AB","+",VLOOKUP(V48,'විෂය තොරතුරු'!$P$24:$Q$28,2))))</f>
        <v/>
      </c>
      <c r="BH48" s="171" t="str">
        <f aca="false">IF(W48="","",IF(W48="-","-",IF(UPPER(W48)="AB","+",VLOOKUP(W48,'විෂය තොරතුරු'!$P$24:$Q$28,2))))</f>
        <v/>
      </c>
      <c r="BI48" s="168" t="str">
        <f aca="false">IF(X48="","",IF(X48="-","-",IF(UPPER(X48)="AB","+",VLOOKUP(X48,'විෂය තොරතුරු'!$P$24:$Q$28,2))))</f>
        <v/>
      </c>
      <c r="BJ48" s="168" t="str">
        <f aca="false">IF(Y48="","",IF(Y48="-","-",IF(UPPER(Y48)="AB","+",VLOOKUP(Y48,'විෂය තොරතුරු'!$P$24:$Q$28,2))))</f>
        <v/>
      </c>
      <c r="BK48" s="168" t="str">
        <f aca="false">IF(Z48="","",IF(Z48="-","-",IF(UPPER(Z48)="AB","+",VLOOKUP(Z48,'විෂය තොරතුරු'!$P$24:$Q$28,2))))</f>
        <v/>
      </c>
      <c r="BL48" s="168" t="str">
        <f aca="false">IF(AA48="","",IF(AA48="-","-",IF(UPPER(AA48)="AB","+",VLOOKUP(AA48,'විෂය තොරතුරු'!$P$24:$Q$28,2))))</f>
        <v/>
      </c>
      <c r="BM48" s="168" t="str">
        <f aca="false">IF(AB48="","",IF(AB48="-","-",IF(UPPER(AB48)="AB","+",VLOOKUP(AB48,'විෂය තොරතුරු'!$P$24:$Q$28,2))))</f>
        <v/>
      </c>
      <c r="BN48" s="168" t="str">
        <f aca="false">IF(AC48="","",IF(AC48="-","-",IF(UPPER(AC48)="AB","+",VLOOKUP(AC48,'විෂය තොරතුරු'!$P$24:$Q$28,2))))</f>
        <v/>
      </c>
      <c r="BO48" s="169" t="str">
        <f aca="false">IF(AD48="","",IF(AD48="-","-",IF(UPPER(AD48)="AB","+",VLOOKUP(AD48,'විෂය තොරතුරු'!$P$24:$Q$28,2))))</f>
        <v/>
      </c>
      <c r="BP48" s="171" t="str">
        <f aca="false">IF(AE48="","",IF(AE48="-","-",IF(UPPER(AE48)="AB","+",VLOOKUP(AE48,'විෂය තොරතුරු'!$P$24:$Q$28,2))))</f>
        <v/>
      </c>
      <c r="BQ48" s="168" t="str">
        <f aca="false">IF(AF48="","",IF(AF48="-","-",IF(UPPER(AF48)="AB","+",VLOOKUP(AF48,'විෂය තොරතුරු'!$P$24:$Q$28,2))))</f>
        <v/>
      </c>
      <c r="BR48" s="168" t="str">
        <f aca="false">IF(AG48="","",IF(AG48="-","-",IF(UPPER(AG48)="AB","+",VLOOKUP(AG48,'විෂය තොරතුරු'!$P$24:$Q$28,2))))</f>
        <v/>
      </c>
      <c r="BS48" s="168" t="str">
        <f aca="false">IF(AH48="","",IF(AH48="-","-",IF(UPPER(AH48)="AB","+",VLOOKUP(AH48,'විෂය තොරතුරු'!$P$24:$Q$28,2))))</f>
        <v/>
      </c>
      <c r="BT48" s="168" t="str">
        <f aca="false">IF(AI48="","",IF(AI48="-","-",IF(UPPER(AI48)="AB","+",VLOOKUP(AI48,'විෂය තොරතුරු'!$P$24:$Q$28,2))))</f>
        <v/>
      </c>
      <c r="BU48" s="168" t="str">
        <f aca="false">IF(AJ48="","",IF(AJ48="-","-",IF(UPPER(AJ48)="AB","+",VLOOKUP(AJ48,'විෂය තොරතුරු'!$P$24:$Q$28,2))))</f>
        <v/>
      </c>
      <c r="BV48" s="168" t="str">
        <f aca="false">IF(AK48="","",IF(AK48="-","-",IF(UPPER(AK48)="AB","+",VLOOKUP(AK48,'විෂය තොරතුරු'!$P$24:$Q$28,2))))</f>
        <v/>
      </c>
      <c r="BW48" s="169" t="str">
        <f aca="false">IF(AL48="","",IF(AL48="-","-",IF(UPPER(AL48)="AB","+",VLOOKUP(AL48,'විෂය තොරතුරු'!$P$24:$Q$28,2))))</f>
        <v/>
      </c>
      <c r="BX48" s="171" t="str">
        <f aca="false">IF($B48="","",COUNTIF($AP48:$BW48,"A"))</f>
        <v/>
      </c>
      <c r="BY48" s="168" t="str">
        <f aca="false">IF($B48="","",COUNTIF($AP48:$BW48,"B"))</f>
        <v/>
      </c>
      <c r="BZ48" s="168" t="str">
        <f aca="false">IF($B48="","",COUNTIF($AP48:$BW48,"C"))</f>
        <v/>
      </c>
      <c r="CA48" s="168" t="str">
        <f aca="false">IF($B48="","",COUNTIF($AP48:$BW48,"S"))</f>
        <v/>
      </c>
      <c r="CB48" s="169" t="str">
        <f aca="false">IF($B48="","",COUNTIF($AP48:$BW48,"W"))</f>
        <v/>
      </c>
      <c r="CC48" s="171" t="str">
        <f aca="false">IF(B48="","",SUM(BX48:CA48))</f>
        <v/>
      </c>
      <c r="CD48" s="169" t="str">
        <f aca="false">IF(B48="","",SUM(BX48:BZ48))</f>
        <v/>
      </c>
      <c r="CE48" s="172" t="str">
        <f aca="false">IF(B48="","",IF(AND(CC48&gt;=6,CD48&gt;=3,OR(E48&gt;=35,F48&gt;=35),L48&gt;=35),"6/3 සමත්",IF(AND(CC48&gt;=5,CD48&gt;=3,OR(E48&gt;=35,F48&gt;=35,L48&gt;=35)),"5/3 සමත්",IF(AND(CC48&gt;=4,CD48&gt;=1,OR(E48&gt;=20,F48&gt;=20,L48&gt;=20)),"සමත් කළ හැකි",IF(CB48=9,"W9","අසමත් ?")))))</f>
        <v/>
      </c>
      <c r="FK48" s="173" t="n">
        <v>34</v>
      </c>
      <c r="FL48" s="161" t="s">
        <v>77</v>
      </c>
      <c r="FM48" s="161"/>
      <c r="FN48" s="161" t="str">
        <f aca="false">IF(FM48="","-",(FM48/$M$95)*100)</f>
        <v>-</v>
      </c>
      <c r="FO48" s="165" t="n">
        <v>42</v>
      </c>
      <c r="FP48" s="165"/>
      <c r="FQ48" s="165" t="n">
        <v>56</v>
      </c>
      <c r="FR48" s="165" t="s">
        <v>18</v>
      </c>
      <c r="FS48" s="165"/>
      <c r="FT48" s="165"/>
      <c r="FU48" s="165" t="n">
        <v>26</v>
      </c>
      <c r="FV48" s="165" t="n">
        <v>28</v>
      </c>
      <c r="FW48" s="165" t="n">
        <v>51</v>
      </c>
      <c r="FX48" s="165" t="n">
        <v>39</v>
      </c>
      <c r="FY48" s="165" t="n">
        <v>61</v>
      </c>
      <c r="FZ48" s="165" t="s">
        <v>18</v>
      </c>
      <c r="GA48" s="165" t="s">
        <v>18</v>
      </c>
      <c r="GB48" s="165"/>
      <c r="GC48" s="165"/>
      <c r="GD48" s="165"/>
      <c r="GE48" s="165"/>
      <c r="GF48" s="165"/>
      <c r="GG48" s="165" t="s">
        <v>18</v>
      </c>
      <c r="GH48" s="165" t="s">
        <v>18</v>
      </c>
      <c r="GI48" s="165" t="n">
        <v>48</v>
      </c>
      <c r="GJ48" s="165"/>
      <c r="GK48" s="165"/>
      <c r="GL48" s="165" t="s">
        <v>18</v>
      </c>
      <c r="GM48" s="165"/>
      <c r="GN48" s="165"/>
      <c r="GO48" s="165" t="n">
        <v>45</v>
      </c>
      <c r="GP48" s="165" t="s">
        <v>18</v>
      </c>
      <c r="GQ48" s="165"/>
      <c r="GR48" s="165" t="s">
        <v>18</v>
      </c>
      <c r="GS48" s="165"/>
      <c r="GT48" s="165"/>
      <c r="GU48" s="165"/>
      <c r="GV48" s="174"/>
      <c r="GW48" s="167" t="n">
        <f aca="false">IF(FL48="","",SUM(FO48:GV48))</f>
        <v>396</v>
      </c>
      <c r="GX48" s="168" t="n">
        <f aca="false">IF(FL48="","",GW48/9)</f>
        <v>44</v>
      </c>
      <c r="GY48" s="169" t="n">
        <f aca="false">IF(FL48="","",IF(GW48=0,"-",RANK(GW48,$GW$15:$GW$64,0)))</f>
        <v>10</v>
      </c>
      <c r="GZ48" s="167" t="str">
        <f aca="false">IF(FO48="","",IF(FO48="-","-",IF(UPPER(FO48)="AB","+",VLOOKUP(FO48,'විෂය තොරතුරු'!$P$24:$Q$28,2))))</f>
        <v>S</v>
      </c>
      <c r="HA48" s="168" t="str">
        <f aca="false">IF(FP48="","",IF(FP48="-","-",IF(UPPER(FP48)="AB","+",VLOOKUP(FP48,'විෂය තොරතුරු'!$P$24:$Q$28,2))))</f>
        <v/>
      </c>
      <c r="HB48" s="168" t="str">
        <f aca="false">IF(FQ48="","",IF(FQ48="-","-",IF(UPPER(FQ48)="AB","+",VLOOKUP(FQ48,'විෂය තොරතුරු'!$P$24:$Q$28,2))))</f>
        <v>C</v>
      </c>
      <c r="HC48" s="168" t="str">
        <f aca="false">IF(FR48="","",IF(FR48="-","-",IF(UPPER(FR48)="AB","+",VLOOKUP(FR48,'විෂය තොරතුරු'!$P$24:$Q$28,2))))</f>
        <v>-</v>
      </c>
      <c r="HD48" s="168" t="str">
        <f aca="false">IF(FS48="","",IF(FS48="-","-",IF(UPPER(FS48)="AB","+",VLOOKUP(FS48,'විෂය තොරතුරු'!$P$24:$Q$28,2))))</f>
        <v/>
      </c>
      <c r="HE48" s="170" t="str">
        <f aca="false">IF(FT48="","",IF(FT48="-","-",IF(UPPER(FT48)="AB","+",VLOOKUP(FT48,'විෂය තොරතුරු'!$P$24:$Q$28,2))))</f>
        <v/>
      </c>
      <c r="HF48" s="171" t="str">
        <f aca="false">IF(FU48="","",IF(FU48="-","-",IF(UPPER(FU48)="AB","+",VLOOKUP(FU48,'විෂය තොරතුරු'!$P$24:$Q$28,2))))</f>
        <v>W</v>
      </c>
      <c r="HG48" s="168" t="str">
        <f aca="false">IF(FV48="","",IF(FV48="-","-",IF(UPPER(FV48)="AB","+",VLOOKUP(FV48,'විෂය තොරතුරු'!$P$24:$Q$28,2))))</f>
        <v>W</v>
      </c>
      <c r="HH48" s="168" t="str">
        <f aca="false">IF(FW48="","",IF(FW48="-","-",IF(UPPER(FW48)="AB","+",VLOOKUP(FW48,'විෂය තොරතුරු'!$P$24:$Q$28,2))))</f>
        <v>C</v>
      </c>
      <c r="HI48" s="169" t="str">
        <f aca="false">IF(FX48="","",IF(FX48="-","-",IF(UPPER(FX48)="AB","+",VLOOKUP(FX48,'විෂය තොරතුරු'!$P$24:$Q$28,2))))</f>
        <v>S</v>
      </c>
      <c r="HJ48" s="167" t="str">
        <f aca="false">IF(FY48="","",IF(FY48="-","-",IF(UPPER(FY48)="AB","+",VLOOKUP(FY48,'විෂය තොරතුරු'!$P$24:$Q$28,2))))</f>
        <v>C</v>
      </c>
      <c r="HK48" s="168" t="str">
        <f aca="false">IF(FZ48="","",IF(FZ48="-","-",IF(UPPER(FZ48)="AB","+",VLOOKUP(FZ48,'විෂය තොරතුරු'!$P$24:$Q$28,2))))</f>
        <v>-</v>
      </c>
      <c r="HL48" s="168" t="str">
        <f aca="false">IF(GA48="","",IF(GA48="-","-",IF(UPPER(GA48)="AB","+",VLOOKUP(GA48,'විෂය තොරතුරු'!$P$24:$Q$28,2))))</f>
        <v>-</v>
      </c>
      <c r="HM48" s="168" t="str">
        <f aca="false">IF(GB48="","",IF(GB48="-","-",IF(UPPER(GB48)="AB","+",VLOOKUP(GB48,'විෂය තොරතුරු'!$P$24:$Q$28,2))))</f>
        <v/>
      </c>
      <c r="HN48" s="168" t="str">
        <f aca="false">IF(GC48="","",IF(GC48="-","-",IF(UPPER(GC48)="AB","+",VLOOKUP(GC48,'විෂය තොරතුරු'!$P$24:$Q$28,2))))</f>
        <v/>
      </c>
      <c r="HO48" s="168" t="str">
        <f aca="false">IF(GD48="","",IF(GD48="-","-",IF(UPPER(GD48)="AB","+",VLOOKUP(GD48,'විෂය තොරතුරු'!$P$24:$Q$28,2))))</f>
        <v/>
      </c>
      <c r="HP48" s="168" t="str">
        <f aca="false">IF(GE48="","",IF(GE48="-","-",IF(UPPER(GE48)="AB","+",VLOOKUP(GE48,'විෂය තොරතුරු'!$P$24:$Q$28,2))))</f>
        <v/>
      </c>
      <c r="HQ48" s="170" t="str">
        <f aca="false">IF(GF48="","",IF(GF48="-","-",IF(UPPER(GF48)="AB","+",VLOOKUP(GF48,'විෂය තොරතුරු'!$P$24:$Q$28,2))))</f>
        <v/>
      </c>
      <c r="HR48" s="171" t="str">
        <f aca="false">IF(GG48="","",IF(GG48="-","-",IF(UPPER(GG48)="AB","+",VLOOKUP(GG48,'විෂය තොරතුරු'!$P$24:$Q$28,2))))</f>
        <v>-</v>
      </c>
      <c r="HS48" s="168" t="str">
        <f aca="false">IF(GH48="","",IF(GH48="-","-",IF(UPPER(GH48)="AB","+",VLOOKUP(GH48,'විෂය තොරතුරු'!$P$24:$Q$28,2))))</f>
        <v>-</v>
      </c>
      <c r="HT48" s="168" t="str">
        <f aca="false">IF(GI48="","",IF(GI48="-","-",IF(UPPER(GI48)="AB","+",VLOOKUP(GI48,'විෂය තොරතුරු'!$P$24:$Q$28,2))))</f>
        <v>S</v>
      </c>
      <c r="HU48" s="168" t="str">
        <f aca="false">IF(GJ48="","",IF(GJ48="-","-",IF(UPPER(GJ48)="AB","+",VLOOKUP(GJ48,'විෂය තොරතුරු'!$P$24:$Q$28,2))))</f>
        <v/>
      </c>
      <c r="HV48" s="168" t="str">
        <f aca="false">IF(GK48="","",IF(GK48="-","-",IF(UPPER(GK48)="AB","+",VLOOKUP(GK48,'විෂය තොරතුරු'!$P$24:$Q$28,2))))</f>
        <v/>
      </c>
      <c r="HW48" s="168" t="str">
        <f aca="false">IF(GL48="","",IF(GL48="-","-",IF(UPPER(GL48)="AB","+",VLOOKUP(GL48,'විෂය තොරතුරු'!$P$24:$Q$28,2))))</f>
        <v>-</v>
      </c>
      <c r="HX48" s="168" t="str">
        <f aca="false">IF(GM48="","",IF(GM48="-","-",IF(UPPER(GM48)="AB","+",VLOOKUP(GM48,'විෂය තොරතුරු'!$P$24:$Q$28,2))))</f>
        <v/>
      </c>
      <c r="HY48" s="169" t="str">
        <f aca="false">IF(GN48="","",IF(GN48="-","-",IF(UPPER(GN48)="AB","+",VLOOKUP(GN48,'විෂය තොරතුරු'!$P$24:$Q$28,2))))</f>
        <v/>
      </c>
      <c r="HZ48" s="171" t="str">
        <f aca="false">IF(GO48="","",IF(GO48="-","-",IF(UPPER(GO48)="AB","+",VLOOKUP(GO48,'විෂය තොරතුරු'!$P$24:$Q$28,2))))</f>
        <v>S</v>
      </c>
      <c r="IA48" s="168" t="str">
        <f aca="false">IF(GP48="","",IF(GP48="-","-",IF(UPPER(GP48)="AB","+",VLOOKUP(GP48,'විෂය තොරතුරු'!$P$24:$Q$28,2))))</f>
        <v>-</v>
      </c>
      <c r="IB48" s="168" t="str">
        <f aca="false">IF(GQ48="","",IF(GQ48="-","-",IF(UPPER(GQ48)="AB","+",VLOOKUP(GQ48,'විෂය තොරතුරු'!$P$24:$Q$28,2))))</f>
        <v/>
      </c>
      <c r="IC48" s="168" t="str">
        <f aca="false">IF(GR48="","",IF(GR48="-","-",IF(UPPER(GR48)="AB","+",VLOOKUP(GR48,'විෂය තොරතුරු'!$P$24:$Q$28,2))))</f>
        <v>-</v>
      </c>
      <c r="ID48" s="168" t="str">
        <f aca="false">IF(GS48="","",IF(GS48="-","-",IF(UPPER(GS48)="AB","+",VLOOKUP(GS48,'විෂය තොරතුරු'!$P$24:$Q$28,2))))</f>
        <v/>
      </c>
      <c r="IE48" s="168" t="str">
        <f aca="false">IF(GT48="","",IF(GT48="-","-",IF(UPPER(GT48)="AB","+",VLOOKUP(GT48,'විෂය තොරතුරු'!$P$24:$Q$28,2))))</f>
        <v/>
      </c>
      <c r="IF48" s="168" t="str">
        <f aca="false">IF(GU48="","",IF(GU48="-","-",IF(UPPER(GU48)="AB","+",VLOOKUP(GU48,'විෂය තොරතුරු'!$P$24:$Q$28,2))))</f>
        <v/>
      </c>
      <c r="IG48" s="169" t="str">
        <f aca="false">IF(GV48="","",IF(GV48="-","-",IF(UPPER(GV48)="AB","+",VLOOKUP(GV48,'විෂය තොරතුරු'!$P$24:$Q$28,2))))</f>
        <v/>
      </c>
      <c r="IH48" s="171" t="n">
        <f aca="false">IF($FL48="","",COUNTIF($GZ48:$IG48,"A"))</f>
        <v>0</v>
      </c>
      <c r="II48" s="171" t="n">
        <f aca="false">IF($FL48="","",COUNTIF($GZ48:$IG48,"B"))</f>
        <v>0</v>
      </c>
      <c r="IJ48" s="171" t="n">
        <f aca="false">IF($FL48="","",COUNTIF($GZ48:$IG48,"C"))</f>
        <v>3</v>
      </c>
      <c r="IK48" s="171" t="n">
        <f aca="false">IF($FL48="","",COUNTIF($GZ48:$IG48,"S"))</f>
        <v>4</v>
      </c>
      <c r="IL48" s="171" t="n">
        <f aca="false">IF($FL48="","",COUNTIF($GZ48:$IG48,"W"))</f>
        <v>2</v>
      </c>
      <c r="IM48" s="171" t="n">
        <f aca="false">IF(FL48="","",SUM(IH48:IK48))</f>
        <v>7</v>
      </c>
      <c r="IN48" s="169" t="n">
        <f aca="false">IF(FL48="","",SUM(IH48:IJ48))</f>
        <v>3</v>
      </c>
      <c r="IO48" s="172" t="str">
        <f aca="false">IF(FL48="","",IF(AND(IM48&gt;=6,IN48&gt;=3,OR(FO48&gt;=35,FP48&gt;=35),FV48&gt;=35),"6/3 සමත්",IF(AND(IM48&gt;=5,IN48&gt;=3,OR(FO48&gt;=35,FP48&gt;=35,FV48&gt;=35)),"5/3 සමත්",IF(AND(IM48&gt;=4,IN48&gt;=1,OR(FO48&gt;=20,FP48&gt;=20,FV48&gt;=20)),"සමත් කළ හැකි",IF(IL48=9,"W9","අසමත් ?")))))</f>
        <v>5/3 සමත්</v>
      </c>
    </row>
    <row r="49" customFormat="false" ht="13.8" hidden="false" customHeight="false" outlineLevel="0" collapsed="false">
      <c r="A49" s="160" t="n">
        <v>35</v>
      </c>
      <c r="B49" s="161"/>
      <c r="C49" s="161"/>
      <c r="D49" s="162"/>
      <c r="E49" s="183"/>
      <c r="F49" s="181"/>
      <c r="G49" s="183"/>
      <c r="H49" s="180"/>
      <c r="I49" s="180"/>
      <c r="J49" s="181"/>
      <c r="K49" s="183"/>
      <c r="L49" s="180"/>
      <c r="M49" s="180"/>
      <c r="N49" s="181"/>
      <c r="O49" s="183"/>
      <c r="P49" s="180"/>
      <c r="Q49" s="180"/>
      <c r="R49" s="180"/>
      <c r="S49" s="180"/>
      <c r="T49" s="180"/>
      <c r="U49" s="180"/>
      <c r="V49" s="181"/>
      <c r="W49" s="183"/>
      <c r="X49" s="180"/>
      <c r="Y49" s="180"/>
      <c r="Z49" s="180"/>
      <c r="AA49" s="180"/>
      <c r="AB49" s="180"/>
      <c r="AC49" s="180"/>
      <c r="AD49" s="181"/>
      <c r="AE49" s="183"/>
      <c r="AF49" s="180"/>
      <c r="AG49" s="180"/>
      <c r="AH49" s="180"/>
      <c r="AI49" s="180"/>
      <c r="AJ49" s="180"/>
      <c r="AK49" s="180"/>
      <c r="AL49" s="166"/>
      <c r="AM49" s="167" t="str">
        <f aca="false">IF(B49="","",SUM(E49:AL49))</f>
        <v/>
      </c>
      <c r="AN49" s="168" t="str">
        <f aca="false">IF(B49="","",AM49/9)</f>
        <v/>
      </c>
      <c r="AO49" s="169" t="str">
        <f aca="false">IF(B49="","",IF(AM49=0,"-",RANK(AM49,$AM$15:$AM$64,0)))</f>
        <v/>
      </c>
      <c r="AP49" s="167" t="str">
        <f aca="false">IF(E49="","",IF(E49="-","-",IF(UPPER(E49)="AB","+",VLOOKUP(E49,'විෂය තොරතුරු'!$P$24:$Q$28,2))))</f>
        <v/>
      </c>
      <c r="AQ49" s="168" t="str">
        <f aca="false">IF(F49="","",IF(F49="-","-",IF(UPPER(F49)="AB","+",VLOOKUP(F49,'විෂය තොරතුරු'!$P$24:$Q$28,2))))</f>
        <v/>
      </c>
      <c r="AR49" s="168" t="str">
        <f aca="false">IF(G49="","",IF(G49="-","-",IF(UPPER(G49)="AB","+",VLOOKUP(G49,'විෂය තොරතුරු'!$P$24:$Q$28,2))))</f>
        <v/>
      </c>
      <c r="AS49" s="168" t="str">
        <f aca="false">IF(H49="","",IF(H49="-","-",IF(UPPER(H49)="AB","+",VLOOKUP(H49,'විෂය තොරතුරු'!$P$24:$Q$28,2))))</f>
        <v/>
      </c>
      <c r="AT49" s="168" t="str">
        <f aca="false">IF(I49="","",IF(I49="-","-",IF(UPPER(I49)="AB","+",VLOOKUP(I49,'විෂය තොරතුරු'!$P$24:$Q$28,2))))</f>
        <v/>
      </c>
      <c r="AU49" s="170" t="str">
        <f aca="false">IF(J49="","",IF(J49="-","-",IF(UPPER(J49)="AB","+",VLOOKUP(J49,'විෂය තොරතුරු'!$P$24:$Q$28,2))))</f>
        <v/>
      </c>
      <c r="AV49" s="171" t="str">
        <f aca="false">IF(K49="","",IF(K49="-","-",IF(UPPER(K49)="AB","+",VLOOKUP(K49,'විෂය තොරතුරු'!$P$24:$Q$28,2))))</f>
        <v/>
      </c>
      <c r="AW49" s="168" t="str">
        <f aca="false">IF(L49="","",IF(L49="-","-",IF(UPPER(L49)="AB","+",VLOOKUP(L49,'විෂය තොරතුරු'!$P$24:$Q$28,2))))</f>
        <v/>
      </c>
      <c r="AX49" s="168" t="str">
        <f aca="false">IF(M49="","",IF(M49="-","-",IF(UPPER(M49)="AB","+",VLOOKUP(M49,'විෂය තොරතුරු'!$P$24:$Q$28,2))))</f>
        <v/>
      </c>
      <c r="AY49" s="169" t="str">
        <f aca="false">IF(N49="","",IF(N49="-","-",IF(UPPER(N49)="AB","+",VLOOKUP(N49,'විෂය තොරතුරු'!$P$24:$Q$28,2))))</f>
        <v/>
      </c>
      <c r="AZ49" s="167" t="str">
        <f aca="false">IF(O49="","",IF(O49="-","-",IF(UPPER(O49)="AB","+",VLOOKUP(O49,'විෂය තොරතුරු'!$P$24:$Q$28,2))))</f>
        <v/>
      </c>
      <c r="BA49" s="168" t="str">
        <f aca="false">IF(P49="","",IF(P49="-","-",IF(UPPER(P49)="AB","+",VLOOKUP(P49,'විෂය තොරතුරු'!$P$24:$Q$28,2))))</f>
        <v/>
      </c>
      <c r="BB49" s="168" t="str">
        <f aca="false">IF(Q49="","",IF(Q49="-","-",IF(UPPER(Q49)="AB","+",VLOOKUP(Q49,'විෂය තොරතුරු'!$P$24:$Q$28,2))))</f>
        <v/>
      </c>
      <c r="BC49" s="168" t="str">
        <f aca="false">IF(R49="","",IF(R49="-","-",IF(UPPER(R49)="AB","+",VLOOKUP(R49,'විෂය තොරතුරු'!$P$24:$Q$28,2))))</f>
        <v/>
      </c>
      <c r="BD49" s="168" t="str">
        <f aca="false">IF(S49="","",IF(S49="-","-",IF(UPPER(S49)="AB","+",VLOOKUP(S49,'විෂය තොරතුරු'!$P$24:$Q$28,2))))</f>
        <v/>
      </c>
      <c r="BE49" s="168" t="str">
        <f aca="false">IF(T49="","",IF(T49="-","-",IF(UPPER(T49)="AB","+",VLOOKUP(T49,'විෂය තොරතුරු'!$P$24:$Q$28,2))))</f>
        <v/>
      </c>
      <c r="BF49" s="168" t="str">
        <f aca="false">IF(U49="","",IF(U49="-","-",IF(UPPER(U49)="AB","+",VLOOKUP(U49,'විෂය තොරතුරු'!$P$24:$Q$28,2))))</f>
        <v/>
      </c>
      <c r="BG49" s="170" t="str">
        <f aca="false">IF(V49="","",IF(V49="-","-",IF(UPPER(V49)="AB","+",VLOOKUP(V49,'විෂය තොරතුරු'!$P$24:$Q$28,2))))</f>
        <v/>
      </c>
      <c r="BH49" s="171" t="str">
        <f aca="false">IF(W49="","",IF(W49="-","-",IF(UPPER(W49)="AB","+",VLOOKUP(W49,'විෂය තොරතුරු'!$P$24:$Q$28,2))))</f>
        <v/>
      </c>
      <c r="BI49" s="168" t="str">
        <f aca="false">IF(X49="","",IF(X49="-","-",IF(UPPER(X49)="AB","+",VLOOKUP(X49,'විෂය තොරතුරු'!$P$24:$Q$28,2))))</f>
        <v/>
      </c>
      <c r="BJ49" s="168" t="str">
        <f aca="false">IF(Y49="","",IF(Y49="-","-",IF(UPPER(Y49)="AB","+",VLOOKUP(Y49,'විෂය තොරතුරු'!$P$24:$Q$28,2))))</f>
        <v/>
      </c>
      <c r="BK49" s="168" t="str">
        <f aca="false">IF(Z49="","",IF(Z49="-","-",IF(UPPER(Z49)="AB","+",VLOOKUP(Z49,'විෂය තොරතුරු'!$P$24:$Q$28,2))))</f>
        <v/>
      </c>
      <c r="BL49" s="168" t="str">
        <f aca="false">IF(AA49="","",IF(AA49="-","-",IF(UPPER(AA49)="AB","+",VLOOKUP(AA49,'විෂය තොරතුරු'!$P$24:$Q$28,2))))</f>
        <v/>
      </c>
      <c r="BM49" s="168" t="str">
        <f aca="false">IF(AB49="","",IF(AB49="-","-",IF(UPPER(AB49)="AB","+",VLOOKUP(AB49,'විෂය තොරතුරු'!$P$24:$Q$28,2))))</f>
        <v/>
      </c>
      <c r="BN49" s="168" t="str">
        <f aca="false">IF(AC49="","",IF(AC49="-","-",IF(UPPER(AC49)="AB","+",VLOOKUP(AC49,'විෂය තොරතුරු'!$P$24:$Q$28,2))))</f>
        <v/>
      </c>
      <c r="BO49" s="169" t="str">
        <f aca="false">IF(AD49="","",IF(AD49="-","-",IF(UPPER(AD49)="AB","+",VLOOKUP(AD49,'විෂය තොරතුරු'!$P$24:$Q$28,2))))</f>
        <v/>
      </c>
      <c r="BP49" s="171" t="str">
        <f aca="false">IF(AE49="","",IF(AE49="-","-",IF(UPPER(AE49)="AB","+",VLOOKUP(AE49,'විෂය තොරතුරු'!$P$24:$Q$28,2))))</f>
        <v/>
      </c>
      <c r="BQ49" s="168" t="str">
        <f aca="false">IF(AF49="","",IF(AF49="-","-",IF(UPPER(AF49)="AB","+",VLOOKUP(AF49,'විෂය තොරතුරු'!$P$24:$Q$28,2))))</f>
        <v/>
      </c>
      <c r="BR49" s="168" t="str">
        <f aca="false">IF(AG49="","",IF(AG49="-","-",IF(UPPER(AG49)="AB","+",VLOOKUP(AG49,'විෂය තොරතුරු'!$P$24:$Q$28,2))))</f>
        <v/>
      </c>
      <c r="BS49" s="168" t="str">
        <f aca="false">IF(AH49="","",IF(AH49="-","-",IF(UPPER(AH49)="AB","+",VLOOKUP(AH49,'විෂය තොරතුරු'!$P$24:$Q$28,2))))</f>
        <v/>
      </c>
      <c r="BT49" s="168" t="str">
        <f aca="false">IF(AI49="","",IF(AI49="-","-",IF(UPPER(AI49)="AB","+",VLOOKUP(AI49,'විෂය තොරතුරු'!$P$24:$Q$28,2))))</f>
        <v/>
      </c>
      <c r="BU49" s="168" t="str">
        <f aca="false">IF(AJ49="","",IF(AJ49="-","-",IF(UPPER(AJ49)="AB","+",VLOOKUP(AJ49,'විෂය තොරතුරු'!$P$24:$Q$28,2))))</f>
        <v/>
      </c>
      <c r="BV49" s="168" t="str">
        <f aca="false">IF(AK49="","",IF(AK49="-","-",IF(UPPER(AK49)="AB","+",VLOOKUP(AK49,'විෂය තොරතුරු'!$P$24:$Q$28,2))))</f>
        <v/>
      </c>
      <c r="BW49" s="169" t="str">
        <f aca="false">IF(AL49="","",IF(AL49="-","-",IF(UPPER(AL49)="AB","+",VLOOKUP(AL49,'විෂය තොරතුරු'!$P$24:$Q$28,2))))</f>
        <v/>
      </c>
      <c r="BX49" s="171" t="str">
        <f aca="false">IF($B49="","",COUNTIF($AP49:$BW49,"A"))</f>
        <v/>
      </c>
      <c r="BY49" s="168" t="str">
        <f aca="false">IF($B49="","",COUNTIF($AP49:$BW49,"B"))</f>
        <v/>
      </c>
      <c r="BZ49" s="168" t="str">
        <f aca="false">IF($B49="","",COUNTIF($AP49:$BW49,"C"))</f>
        <v/>
      </c>
      <c r="CA49" s="168" t="str">
        <f aca="false">IF($B49="","",COUNTIF($AP49:$BW49,"S"))</f>
        <v/>
      </c>
      <c r="CB49" s="169" t="str">
        <f aca="false">IF($B49="","",COUNTIF($AP49:$BW49,"W"))</f>
        <v/>
      </c>
      <c r="CC49" s="171" t="str">
        <f aca="false">IF(B49="","",SUM(BX49:CA49))</f>
        <v/>
      </c>
      <c r="CD49" s="169" t="str">
        <f aca="false">IF(B49="","",SUM(BX49:BZ49))</f>
        <v/>
      </c>
      <c r="CE49" s="172" t="str">
        <f aca="false">IF(B49="","",IF(AND(CC49&gt;=6,CD49&gt;=3,OR(E49&gt;=35,F49&gt;=35),L49&gt;=35),"6/3 සමත්",IF(AND(CC49&gt;=5,CD49&gt;=3,OR(E49&gt;=35,F49&gt;=35,L49&gt;=35)),"5/3 සමත්",IF(AND(CC49&gt;=4,CD49&gt;=1,OR(E49&gt;=20,F49&gt;=20,L49&gt;=20)),"සමත් කළ හැකි",IF(CB49=9,"W9","අසමත් ?")))))</f>
        <v/>
      </c>
      <c r="FK49" s="173" t="n">
        <v>35</v>
      </c>
      <c r="FL49" s="161" t="s">
        <v>78</v>
      </c>
      <c r="FM49" s="161"/>
      <c r="FN49" s="161" t="str">
        <f aca="false">IF(FM49="","-",(FM49/$M$95)*100)</f>
        <v>-</v>
      </c>
      <c r="FO49" s="165" t="n">
        <v>51</v>
      </c>
      <c r="FP49" s="165"/>
      <c r="FQ49" s="165" t="n">
        <v>77</v>
      </c>
      <c r="FR49" s="165" t="s">
        <v>18</v>
      </c>
      <c r="FS49" s="165"/>
      <c r="FT49" s="165"/>
      <c r="FU49" s="165" t="n">
        <v>21</v>
      </c>
      <c r="FV49" s="165" t="n">
        <v>29</v>
      </c>
      <c r="FW49" s="165" t="n">
        <v>40</v>
      </c>
      <c r="FX49" s="165" t="n">
        <v>43</v>
      </c>
      <c r="FY49" s="165" t="n">
        <v>75</v>
      </c>
      <c r="FZ49" s="165" t="s">
        <v>18</v>
      </c>
      <c r="GA49" s="165" t="s">
        <v>18</v>
      </c>
      <c r="GB49" s="165"/>
      <c r="GC49" s="165"/>
      <c r="GD49" s="165"/>
      <c r="GE49" s="165"/>
      <c r="GF49" s="165"/>
      <c r="GG49" s="165" t="n">
        <v>51</v>
      </c>
      <c r="GH49" s="165" t="s">
        <v>18</v>
      </c>
      <c r="GI49" s="165" t="s">
        <v>18</v>
      </c>
      <c r="GJ49" s="165"/>
      <c r="GK49" s="165"/>
      <c r="GL49" s="165" t="s">
        <v>18</v>
      </c>
      <c r="GM49" s="165"/>
      <c r="GN49" s="165"/>
      <c r="GO49" s="165" t="n">
        <v>71</v>
      </c>
      <c r="GP49" s="165" t="s">
        <v>18</v>
      </c>
      <c r="GQ49" s="165"/>
      <c r="GR49" s="165" t="s">
        <v>18</v>
      </c>
      <c r="GS49" s="165"/>
      <c r="GT49" s="165"/>
      <c r="GU49" s="165"/>
      <c r="GV49" s="174"/>
      <c r="GW49" s="167" t="n">
        <f aca="false">IF(FL49="","",SUM(FO49:GV49))</f>
        <v>458</v>
      </c>
      <c r="GX49" s="168" t="n">
        <f aca="false">IF(FL49="","",GW49/9)</f>
        <v>50.8888888888889</v>
      </c>
      <c r="GY49" s="169" t="n">
        <f aca="false">IF(FL49="","",IF(GW49=0,"-",RANK(GW49,$GW$15:$GW$64,0)))</f>
        <v>4</v>
      </c>
      <c r="GZ49" s="167" t="str">
        <f aca="false">IF(FO49="","",IF(FO49="-","-",IF(UPPER(FO49)="AB","+",VLOOKUP(FO49,'විෂය තොරතුරු'!$P$24:$Q$28,2))))</f>
        <v>C</v>
      </c>
      <c r="HA49" s="168" t="str">
        <f aca="false">IF(FP49="","",IF(FP49="-","-",IF(UPPER(FP49)="AB","+",VLOOKUP(FP49,'විෂය තොරතුරු'!$P$24:$Q$28,2))))</f>
        <v/>
      </c>
      <c r="HB49" s="168" t="str">
        <f aca="false">IF(FQ49="","",IF(FQ49="-","-",IF(UPPER(FQ49)="AB","+",VLOOKUP(FQ49,'විෂය තොරතුරු'!$P$24:$Q$28,2))))</f>
        <v>A</v>
      </c>
      <c r="HC49" s="168" t="str">
        <f aca="false">IF(FR49="","",IF(FR49="-","-",IF(UPPER(FR49)="AB","+",VLOOKUP(FR49,'විෂය තොරතුරු'!$P$24:$Q$28,2))))</f>
        <v>-</v>
      </c>
      <c r="HD49" s="168" t="str">
        <f aca="false">IF(FS49="","",IF(FS49="-","-",IF(UPPER(FS49)="AB","+",VLOOKUP(FS49,'විෂය තොරතුරු'!$P$24:$Q$28,2))))</f>
        <v/>
      </c>
      <c r="HE49" s="170" t="str">
        <f aca="false">IF(FT49="","",IF(FT49="-","-",IF(UPPER(FT49)="AB","+",VLOOKUP(FT49,'විෂය තොරතුරු'!$P$24:$Q$28,2))))</f>
        <v/>
      </c>
      <c r="HF49" s="171" t="str">
        <f aca="false">IF(FU49="","",IF(FU49="-","-",IF(UPPER(FU49)="AB","+",VLOOKUP(FU49,'විෂය තොරතුරු'!$P$24:$Q$28,2))))</f>
        <v>W</v>
      </c>
      <c r="HG49" s="168" t="str">
        <f aca="false">IF(FV49="","",IF(FV49="-","-",IF(UPPER(FV49)="AB","+",VLOOKUP(FV49,'විෂය තොරතුරු'!$P$24:$Q$28,2))))</f>
        <v>W</v>
      </c>
      <c r="HH49" s="168" t="str">
        <f aca="false">IF(FW49="","",IF(FW49="-","-",IF(UPPER(FW49)="AB","+",VLOOKUP(FW49,'විෂය තොරතුරු'!$P$24:$Q$28,2))))</f>
        <v>S</v>
      </c>
      <c r="HI49" s="169" t="str">
        <f aca="false">IF(FX49="","",IF(FX49="-","-",IF(UPPER(FX49)="AB","+",VLOOKUP(FX49,'විෂය තොරතුරු'!$P$24:$Q$28,2))))</f>
        <v>S</v>
      </c>
      <c r="HJ49" s="167" t="str">
        <f aca="false">IF(FY49="","",IF(FY49="-","-",IF(UPPER(FY49)="AB","+",VLOOKUP(FY49,'විෂය තොරතුරු'!$P$24:$Q$28,2))))</f>
        <v>A</v>
      </c>
      <c r="HK49" s="168" t="str">
        <f aca="false">IF(FZ49="","",IF(FZ49="-","-",IF(UPPER(FZ49)="AB","+",VLOOKUP(FZ49,'විෂය තොරතුරු'!$P$24:$Q$28,2))))</f>
        <v>-</v>
      </c>
      <c r="HL49" s="168" t="str">
        <f aca="false">IF(GA49="","",IF(GA49="-","-",IF(UPPER(GA49)="AB","+",VLOOKUP(GA49,'විෂය තොරතුරු'!$P$24:$Q$28,2))))</f>
        <v>-</v>
      </c>
      <c r="HM49" s="168" t="str">
        <f aca="false">IF(GB49="","",IF(GB49="-","-",IF(UPPER(GB49)="AB","+",VLOOKUP(GB49,'විෂය තොරතුරු'!$P$24:$Q$28,2))))</f>
        <v/>
      </c>
      <c r="HN49" s="168" t="str">
        <f aca="false">IF(GC49="","",IF(GC49="-","-",IF(UPPER(GC49)="AB","+",VLOOKUP(GC49,'විෂය තොරතුරු'!$P$24:$Q$28,2))))</f>
        <v/>
      </c>
      <c r="HO49" s="168" t="str">
        <f aca="false">IF(GD49="","",IF(GD49="-","-",IF(UPPER(GD49)="AB","+",VLOOKUP(GD49,'විෂය තොරතුරු'!$P$24:$Q$28,2))))</f>
        <v/>
      </c>
      <c r="HP49" s="168" t="str">
        <f aca="false">IF(GE49="","",IF(GE49="-","-",IF(UPPER(GE49)="AB","+",VLOOKUP(GE49,'විෂය තොරතුරු'!$P$24:$Q$28,2))))</f>
        <v/>
      </c>
      <c r="HQ49" s="170" t="str">
        <f aca="false">IF(GF49="","",IF(GF49="-","-",IF(UPPER(GF49)="AB","+",VLOOKUP(GF49,'විෂය තොරතුරු'!$P$24:$Q$28,2))))</f>
        <v/>
      </c>
      <c r="HR49" s="171" t="str">
        <f aca="false">IF(GG49="","",IF(GG49="-","-",IF(UPPER(GG49)="AB","+",VLOOKUP(GG49,'විෂය තොරතුරු'!$P$24:$Q$28,2))))</f>
        <v>C</v>
      </c>
      <c r="HS49" s="168" t="str">
        <f aca="false">IF(GH49="","",IF(GH49="-","-",IF(UPPER(GH49)="AB","+",VLOOKUP(GH49,'විෂය තොරතුරු'!$P$24:$Q$28,2))))</f>
        <v>-</v>
      </c>
      <c r="HT49" s="168" t="str">
        <f aca="false">IF(GI49="","",IF(GI49="-","-",IF(UPPER(GI49)="AB","+",VLOOKUP(GI49,'විෂය තොරතුරු'!$P$24:$Q$28,2))))</f>
        <v>-</v>
      </c>
      <c r="HU49" s="168" t="str">
        <f aca="false">IF(GJ49="","",IF(GJ49="-","-",IF(UPPER(GJ49)="AB","+",VLOOKUP(GJ49,'විෂය තොරතුරු'!$P$24:$Q$28,2))))</f>
        <v/>
      </c>
      <c r="HV49" s="168" t="str">
        <f aca="false">IF(GK49="","",IF(GK49="-","-",IF(UPPER(GK49)="AB","+",VLOOKUP(GK49,'විෂය තොරතුරු'!$P$24:$Q$28,2))))</f>
        <v/>
      </c>
      <c r="HW49" s="168" t="str">
        <f aca="false">IF(GL49="","",IF(GL49="-","-",IF(UPPER(GL49)="AB","+",VLOOKUP(GL49,'විෂය තොරතුරු'!$P$24:$Q$28,2))))</f>
        <v>-</v>
      </c>
      <c r="HX49" s="168" t="str">
        <f aca="false">IF(GM49="","",IF(GM49="-","-",IF(UPPER(GM49)="AB","+",VLOOKUP(GM49,'විෂය තොරතුරු'!$P$24:$Q$28,2))))</f>
        <v/>
      </c>
      <c r="HY49" s="169" t="str">
        <f aca="false">IF(GN49="","",IF(GN49="-","-",IF(UPPER(GN49)="AB","+",VLOOKUP(GN49,'විෂය තොරතුරු'!$P$24:$Q$28,2))))</f>
        <v/>
      </c>
      <c r="HZ49" s="171" t="str">
        <f aca="false">IF(GO49="","",IF(GO49="-","-",IF(UPPER(GO49)="AB","+",VLOOKUP(GO49,'විෂය තොරතුරු'!$P$24:$Q$28,2))))</f>
        <v>B</v>
      </c>
      <c r="IA49" s="168" t="str">
        <f aca="false">IF(GP49="","",IF(GP49="-","-",IF(UPPER(GP49)="AB","+",VLOOKUP(GP49,'විෂය තොරතුරු'!$P$24:$Q$28,2))))</f>
        <v>-</v>
      </c>
      <c r="IB49" s="168" t="str">
        <f aca="false">IF(GQ49="","",IF(GQ49="-","-",IF(UPPER(GQ49)="AB","+",VLOOKUP(GQ49,'විෂය තොරතුරු'!$P$24:$Q$28,2))))</f>
        <v/>
      </c>
      <c r="IC49" s="168" t="str">
        <f aca="false">IF(GR49="","",IF(GR49="-","-",IF(UPPER(GR49)="AB","+",VLOOKUP(GR49,'විෂය තොරතුරු'!$P$24:$Q$28,2))))</f>
        <v>-</v>
      </c>
      <c r="ID49" s="168" t="str">
        <f aca="false">IF(GS49="","",IF(GS49="-","-",IF(UPPER(GS49)="AB","+",VLOOKUP(GS49,'විෂය තොරතුරු'!$P$24:$Q$28,2))))</f>
        <v/>
      </c>
      <c r="IE49" s="168" t="str">
        <f aca="false">IF(GT49="","",IF(GT49="-","-",IF(UPPER(GT49)="AB","+",VLOOKUP(GT49,'විෂය තොරතුරු'!$P$24:$Q$28,2))))</f>
        <v/>
      </c>
      <c r="IF49" s="168" t="str">
        <f aca="false">IF(GU49="","",IF(GU49="-","-",IF(UPPER(GU49)="AB","+",VLOOKUP(GU49,'විෂය තොරතුරු'!$P$24:$Q$28,2))))</f>
        <v/>
      </c>
      <c r="IG49" s="169" t="str">
        <f aca="false">IF(GV49="","",IF(GV49="-","-",IF(UPPER(GV49)="AB","+",VLOOKUP(GV49,'විෂය තොරතුරු'!$P$24:$Q$28,2))))</f>
        <v/>
      </c>
      <c r="IH49" s="171" t="n">
        <f aca="false">IF($FL49="","",COUNTIF($GZ49:$IG49,"A"))</f>
        <v>2</v>
      </c>
      <c r="II49" s="171" t="n">
        <f aca="false">IF($FL49="","",COUNTIF($GZ49:$IG49,"B"))</f>
        <v>1</v>
      </c>
      <c r="IJ49" s="171" t="n">
        <f aca="false">IF($FL49="","",COUNTIF($GZ49:$IG49,"C"))</f>
        <v>2</v>
      </c>
      <c r="IK49" s="171" t="n">
        <f aca="false">IF($FL49="","",COUNTIF($GZ49:$IG49,"S"))</f>
        <v>2</v>
      </c>
      <c r="IL49" s="171" t="n">
        <f aca="false">IF($FL49="","",COUNTIF($GZ49:$IG49,"W"))</f>
        <v>2</v>
      </c>
      <c r="IM49" s="171" t="n">
        <f aca="false">IF(FL49="","",SUM(IH49:IK49))</f>
        <v>7</v>
      </c>
      <c r="IN49" s="169" t="n">
        <f aca="false">IF(FL49="","",SUM(IH49:IJ49))</f>
        <v>5</v>
      </c>
      <c r="IO49" s="172" t="str">
        <f aca="false">IF(FL49="","",IF(AND(IM49&gt;=6,IN49&gt;=3,OR(FO49&gt;=35,FP49&gt;=35),FV49&gt;=35),"6/3 සමත්",IF(AND(IM49&gt;=5,IN49&gt;=3,OR(FO49&gt;=35,FP49&gt;=35,FV49&gt;=35)),"5/3 සමත්",IF(AND(IM49&gt;=4,IN49&gt;=1,OR(FO49&gt;=20,FP49&gt;=20,FV49&gt;=20)),"සමත් කළ හැකි",IF(IL49=9,"W9","අසමත් ?")))))</f>
        <v>5/3 සමත්</v>
      </c>
    </row>
    <row r="50" customFormat="false" ht="13.8" hidden="false" customHeight="false" outlineLevel="0" collapsed="false">
      <c r="A50" s="160" t="n">
        <v>36</v>
      </c>
      <c r="B50" s="161"/>
      <c r="C50" s="161"/>
      <c r="D50" s="162"/>
      <c r="E50" s="183"/>
      <c r="F50" s="181"/>
      <c r="G50" s="183"/>
      <c r="H50" s="180"/>
      <c r="I50" s="180"/>
      <c r="J50" s="181"/>
      <c r="K50" s="183"/>
      <c r="L50" s="180"/>
      <c r="M50" s="180"/>
      <c r="N50" s="181"/>
      <c r="O50" s="183"/>
      <c r="P50" s="180"/>
      <c r="Q50" s="180"/>
      <c r="R50" s="180"/>
      <c r="S50" s="180"/>
      <c r="T50" s="180"/>
      <c r="U50" s="180"/>
      <c r="V50" s="181"/>
      <c r="W50" s="183"/>
      <c r="X50" s="180"/>
      <c r="Y50" s="180"/>
      <c r="Z50" s="180"/>
      <c r="AA50" s="180"/>
      <c r="AB50" s="180"/>
      <c r="AC50" s="180"/>
      <c r="AD50" s="181"/>
      <c r="AE50" s="183"/>
      <c r="AF50" s="180"/>
      <c r="AG50" s="180"/>
      <c r="AH50" s="180"/>
      <c r="AI50" s="180"/>
      <c r="AJ50" s="180"/>
      <c r="AK50" s="180"/>
      <c r="AL50" s="166"/>
      <c r="AM50" s="167" t="str">
        <f aca="false">IF(B50="","",SUM(E50:AL50))</f>
        <v/>
      </c>
      <c r="AN50" s="168" t="str">
        <f aca="false">IF(B50="","",AM50/9)</f>
        <v/>
      </c>
      <c r="AO50" s="169" t="str">
        <f aca="false">IF(B50="","",IF(AM50=0,"-",RANK(AM50,$AM$15:$AM$64,0)))</f>
        <v/>
      </c>
      <c r="AP50" s="167" t="str">
        <f aca="false">IF(E50="","",IF(E50="-","-",IF(UPPER(E50)="AB","+",VLOOKUP(E50,'විෂය තොරතුරු'!$P$24:$Q$28,2))))</f>
        <v/>
      </c>
      <c r="AQ50" s="168" t="str">
        <f aca="false">IF(F50="","",IF(F50="-","-",IF(UPPER(F50)="AB","+",VLOOKUP(F50,'විෂය තොරතුරු'!$P$24:$Q$28,2))))</f>
        <v/>
      </c>
      <c r="AR50" s="168" t="str">
        <f aca="false">IF(G50="","",IF(G50="-","-",IF(UPPER(G50)="AB","+",VLOOKUP(G50,'විෂය තොරතුරු'!$P$24:$Q$28,2))))</f>
        <v/>
      </c>
      <c r="AS50" s="168" t="str">
        <f aca="false">IF(H50="","",IF(H50="-","-",IF(UPPER(H50)="AB","+",VLOOKUP(H50,'විෂය තොරතුරු'!$P$24:$Q$28,2))))</f>
        <v/>
      </c>
      <c r="AT50" s="168" t="str">
        <f aca="false">IF(I50="","",IF(I50="-","-",IF(UPPER(I50)="AB","+",VLOOKUP(I50,'විෂය තොරතුරු'!$P$24:$Q$28,2))))</f>
        <v/>
      </c>
      <c r="AU50" s="170" t="str">
        <f aca="false">IF(J50="","",IF(J50="-","-",IF(UPPER(J50)="AB","+",VLOOKUP(J50,'විෂය තොරතුරු'!$P$24:$Q$28,2))))</f>
        <v/>
      </c>
      <c r="AV50" s="171" t="str">
        <f aca="false">IF(K50="","",IF(K50="-","-",IF(UPPER(K50)="AB","+",VLOOKUP(K50,'විෂය තොරතුරු'!$P$24:$Q$28,2))))</f>
        <v/>
      </c>
      <c r="AW50" s="168" t="str">
        <f aca="false">IF(L50="","",IF(L50="-","-",IF(UPPER(L50)="AB","+",VLOOKUP(L50,'විෂය තොරතුරු'!$P$24:$Q$28,2))))</f>
        <v/>
      </c>
      <c r="AX50" s="168" t="str">
        <f aca="false">IF(M50="","",IF(M50="-","-",IF(UPPER(M50)="AB","+",VLOOKUP(M50,'විෂය තොරතුරු'!$P$24:$Q$28,2))))</f>
        <v/>
      </c>
      <c r="AY50" s="169" t="str">
        <f aca="false">IF(N50="","",IF(N50="-","-",IF(UPPER(N50)="AB","+",VLOOKUP(N50,'විෂය තොරතුරු'!$P$24:$Q$28,2))))</f>
        <v/>
      </c>
      <c r="AZ50" s="167" t="str">
        <f aca="false">IF(O50="","",IF(O50="-","-",IF(UPPER(O50)="AB","+",VLOOKUP(O50,'විෂය තොරතුරු'!$P$24:$Q$28,2))))</f>
        <v/>
      </c>
      <c r="BA50" s="168" t="str">
        <f aca="false">IF(P50="","",IF(P50="-","-",IF(UPPER(P50)="AB","+",VLOOKUP(P50,'විෂය තොරතුරු'!$P$24:$Q$28,2))))</f>
        <v/>
      </c>
      <c r="BB50" s="168" t="str">
        <f aca="false">IF(Q50="","",IF(Q50="-","-",IF(UPPER(Q50)="AB","+",VLOOKUP(Q50,'විෂය තොරතුරු'!$P$24:$Q$28,2))))</f>
        <v/>
      </c>
      <c r="BC50" s="168" t="str">
        <f aca="false">IF(R50="","",IF(R50="-","-",IF(UPPER(R50)="AB","+",VLOOKUP(R50,'විෂය තොරතුරු'!$P$24:$Q$28,2))))</f>
        <v/>
      </c>
      <c r="BD50" s="168" t="str">
        <f aca="false">IF(S50="","",IF(S50="-","-",IF(UPPER(S50)="AB","+",VLOOKUP(S50,'විෂය තොරතුරු'!$P$24:$Q$28,2))))</f>
        <v/>
      </c>
      <c r="BE50" s="168" t="str">
        <f aca="false">IF(T50="","",IF(T50="-","-",IF(UPPER(T50)="AB","+",VLOOKUP(T50,'විෂය තොරතුරු'!$P$24:$Q$28,2))))</f>
        <v/>
      </c>
      <c r="BF50" s="168" t="str">
        <f aca="false">IF(U50="","",IF(U50="-","-",IF(UPPER(U50)="AB","+",VLOOKUP(U50,'විෂය තොරතුරු'!$P$24:$Q$28,2))))</f>
        <v/>
      </c>
      <c r="BG50" s="170" t="str">
        <f aca="false">IF(V50="","",IF(V50="-","-",IF(UPPER(V50)="AB","+",VLOOKUP(V50,'විෂය තොරතුරු'!$P$24:$Q$28,2))))</f>
        <v/>
      </c>
      <c r="BH50" s="171" t="str">
        <f aca="false">IF(W50="","",IF(W50="-","-",IF(UPPER(W50)="AB","+",VLOOKUP(W50,'විෂය තොරතුරු'!$P$24:$Q$28,2))))</f>
        <v/>
      </c>
      <c r="BI50" s="168" t="str">
        <f aca="false">IF(X50="","",IF(X50="-","-",IF(UPPER(X50)="AB","+",VLOOKUP(X50,'විෂය තොරතුරු'!$P$24:$Q$28,2))))</f>
        <v/>
      </c>
      <c r="BJ50" s="168" t="str">
        <f aca="false">IF(Y50="","",IF(Y50="-","-",IF(UPPER(Y50)="AB","+",VLOOKUP(Y50,'විෂය තොරතුරු'!$P$24:$Q$28,2))))</f>
        <v/>
      </c>
      <c r="BK50" s="168" t="str">
        <f aca="false">IF(Z50="","",IF(Z50="-","-",IF(UPPER(Z50)="AB","+",VLOOKUP(Z50,'විෂය තොරතුරු'!$P$24:$Q$28,2))))</f>
        <v/>
      </c>
      <c r="BL50" s="168" t="str">
        <f aca="false">IF(AA50="","",IF(AA50="-","-",IF(UPPER(AA50)="AB","+",VLOOKUP(AA50,'විෂය තොරතුරු'!$P$24:$Q$28,2))))</f>
        <v/>
      </c>
      <c r="BM50" s="168" t="str">
        <f aca="false">IF(AB50="","",IF(AB50="-","-",IF(UPPER(AB50)="AB","+",VLOOKUP(AB50,'විෂය තොරතුරු'!$P$24:$Q$28,2))))</f>
        <v/>
      </c>
      <c r="BN50" s="168" t="str">
        <f aca="false">IF(AC50="","",IF(AC50="-","-",IF(UPPER(AC50)="AB","+",VLOOKUP(AC50,'විෂය තොරතුරු'!$P$24:$Q$28,2))))</f>
        <v/>
      </c>
      <c r="BO50" s="169" t="str">
        <f aca="false">IF(AD50="","",IF(AD50="-","-",IF(UPPER(AD50)="AB","+",VLOOKUP(AD50,'විෂය තොරතුරු'!$P$24:$Q$28,2))))</f>
        <v/>
      </c>
      <c r="BP50" s="171" t="str">
        <f aca="false">IF(AE50="","",IF(AE50="-","-",IF(UPPER(AE50)="AB","+",VLOOKUP(AE50,'විෂය තොරතුරු'!$P$24:$Q$28,2))))</f>
        <v/>
      </c>
      <c r="BQ50" s="168" t="str">
        <f aca="false">IF(AF50="","",IF(AF50="-","-",IF(UPPER(AF50)="AB","+",VLOOKUP(AF50,'විෂය තොරතුරු'!$P$24:$Q$28,2))))</f>
        <v/>
      </c>
      <c r="BR50" s="168" t="str">
        <f aca="false">IF(AG50="","",IF(AG50="-","-",IF(UPPER(AG50)="AB","+",VLOOKUP(AG50,'විෂය තොරතුරු'!$P$24:$Q$28,2))))</f>
        <v/>
      </c>
      <c r="BS50" s="168" t="str">
        <f aca="false">IF(AH50="","",IF(AH50="-","-",IF(UPPER(AH50)="AB","+",VLOOKUP(AH50,'විෂය තොරතුරු'!$P$24:$Q$28,2))))</f>
        <v/>
      </c>
      <c r="BT50" s="168" t="str">
        <f aca="false">IF(AI50="","",IF(AI50="-","-",IF(UPPER(AI50)="AB","+",VLOOKUP(AI50,'විෂය තොරතුරු'!$P$24:$Q$28,2))))</f>
        <v/>
      </c>
      <c r="BU50" s="168" t="str">
        <f aca="false">IF(AJ50="","",IF(AJ50="-","-",IF(UPPER(AJ50)="AB","+",VLOOKUP(AJ50,'විෂය තොරතුරු'!$P$24:$Q$28,2))))</f>
        <v/>
      </c>
      <c r="BV50" s="168" t="str">
        <f aca="false">IF(AK50="","",IF(AK50="-","-",IF(UPPER(AK50)="AB","+",VLOOKUP(AK50,'විෂය තොරතුරු'!$P$24:$Q$28,2))))</f>
        <v/>
      </c>
      <c r="BW50" s="169" t="str">
        <f aca="false">IF(AL50="","",IF(AL50="-","-",IF(UPPER(AL50)="AB","+",VLOOKUP(AL50,'විෂය තොරතුරු'!$P$24:$Q$28,2))))</f>
        <v/>
      </c>
      <c r="BX50" s="171" t="str">
        <f aca="false">IF($B50="","",COUNTIF($AP50:$BW50,"A"))</f>
        <v/>
      </c>
      <c r="BY50" s="168" t="str">
        <f aca="false">IF($B50="","",COUNTIF($AP50:$BW50,"B"))</f>
        <v/>
      </c>
      <c r="BZ50" s="168" t="str">
        <f aca="false">IF($B50="","",COUNTIF($AP50:$BW50,"C"))</f>
        <v/>
      </c>
      <c r="CA50" s="168" t="str">
        <f aca="false">IF($B50="","",COUNTIF($AP50:$BW50,"S"))</f>
        <v/>
      </c>
      <c r="CB50" s="169" t="str">
        <f aca="false">IF($B50="","",COUNTIF($AP50:$BW50,"W"))</f>
        <v/>
      </c>
      <c r="CC50" s="171" t="str">
        <f aca="false">IF(B50="","",SUM(BX50:CA50))</f>
        <v/>
      </c>
      <c r="CD50" s="169" t="str">
        <f aca="false">IF(B50="","",SUM(BX50:BZ50))</f>
        <v/>
      </c>
      <c r="CE50" s="172" t="str">
        <f aca="false">IF(B50="","",IF(AND(CC50&gt;=6,CD50&gt;=3,OR(E50&gt;=35,F50&gt;=35),L50&gt;=35),"6/3 සමත්",IF(AND(CC50&gt;=5,CD50&gt;=3,OR(E50&gt;=35,F50&gt;=35,L50&gt;=35)),"5/3 සමත්",IF(AND(CC50&gt;=4,CD50&gt;=1,OR(E50&gt;=20,F50&gt;=20,L50&gt;=20)),"සමත් කළ හැකි",IF(CB50=9,"W9","අසමත් ?")))))</f>
        <v/>
      </c>
      <c r="FK50" s="173" t="n">
        <v>36</v>
      </c>
      <c r="FL50" s="161" t="s">
        <v>79</v>
      </c>
      <c r="FM50" s="161"/>
      <c r="FN50" s="161" t="str">
        <f aca="false">IF(FM50="","-",(FM50/$M$95)*100)</f>
        <v>-</v>
      </c>
      <c r="FO50" s="165" t="n">
        <v>29</v>
      </c>
      <c r="FP50" s="165"/>
      <c r="FQ50" s="165" t="n">
        <v>32</v>
      </c>
      <c r="FR50" s="165" t="s">
        <v>18</v>
      </c>
      <c r="FS50" s="165"/>
      <c r="FT50" s="165"/>
      <c r="FU50" s="165" t="n">
        <v>5</v>
      </c>
      <c r="FV50" s="165" t="n">
        <v>14</v>
      </c>
      <c r="FW50" s="165" t="n">
        <v>11</v>
      </c>
      <c r="FX50" s="165" t="n">
        <v>16</v>
      </c>
      <c r="FY50" s="165" t="s">
        <v>18</v>
      </c>
      <c r="FZ50" s="165" t="s">
        <v>18</v>
      </c>
      <c r="GA50" s="165" t="n">
        <v>26</v>
      </c>
      <c r="GB50" s="165"/>
      <c r="GC50" s="165"/>
      <c r="GD50" s="165"/>
      <c r="GE50" s="165"/>
      <c r="GF50" s="165"/>
      <c r="GG50" s="165" t="s">
        <v>18</v>
      </c>
      <c r="GH50" s="165" t="s">
        <v>18</v>
      </c>
      <c r="GI50" s="165" t="n">
        <v>41</v>
      </c>
      <c r="GJ50" s="165"/>
      <c r="GK50" s="165"/>
      <c r="GL50" s="165" t="s">
        <v>18</v>
      </c>
      <c r="GM50" s="165"/>
      <c r="GN50" s="165"/>
      <c r="GO50" s="165" t="n">
        <v>24</v>
      </c>
      <c r="GP50" s="165" t="s">
        <v>18</v>
      </c>
      <c r="GQ50" s="165"/>
      <c r="GR50" s="165" t="s">
        <v>18</v>
      </c>
      <c r="GS50" s="165"/>
      <c r="GT50" s="165"/>
      <c r="GU50" s="165"/>
      <c r="GV50" s="174"/>
      <c r="GW50" s="167" t="n">
        <f aca="false">IF(FL50="","",SUM(FO50:GV50))</f>
        <v>198</v>
      </c>
      <c r="GX50" s="168" t="n">
        <f aca="false">IF(FL50="","",GW50/9)</f>
        <v>22</v>
      </c>
      <c r="GY50" s="169" t="n">
        <f aca="false">IF(FL50="","",IF(GW50=0,"-",RANK(GW50,$GW$15:$GW$64,0)))</f>
        <v>27</v>
      </c>
      <c r="GZ50" s="167" t="str">
        <f aca="false">IF(FO50="","",IF(FO50="-","-",IF(UPPER(FO50)="AB","+",VLOOKUP(FO50,'විෂය තොරතුරු'!$P$24:$Q$28,2))))</f>
        <v>W</v>
      </c>
      <c r="HA50" s="168" t="str">
        <f aca="false">IF(FP50="","",IF(FP50="-","-",IF(UPPER(FP50)="AB","+",VLOOKUP(FP50,'විෂය තොරතුරු'!$P$24:$Q$28,2))))</f>
        <v/>
      </c>
      <c r="HB50" s="168" t="str">
        <f aca="false">IF(FQ50="","",IF(FQ50="-","-",IF(UPPER(FQ50)="AB","+",VLOOKUP(FQ50,'විෂය තොරතුරු'!$P$24:$Q$28,2))))</f>
        <v>W</v>
      </c>
      <c r="HC50" s="168" t="str">
        <f aca="false">IF(FR50="","",IF(FR50="-","-",IF(UPPER(FR50)="AB","+",VLOOKUP(FR50,'විෂය තොරතුරු'!$P$24:$Q$28,2))))</f>
        <v>-</v>
      </c>
      <c r="HD50" s="168" t="str">
        <f aca="false">IF(FS50="","",IF(FS50="-","-",IF(UPPER(FS50)="AB","+",VLOOKUP(FS50,'විෂය තොරතුරු'!$P$24:$Q$28,2))))</f>
        <v/>
      </c>
      <c r="HE50" s="170" t="str">
        <f aca="false">IF(FT50="","",IF(FT50="-","-",IF(UPPER(FT50)="AB","+",VLOOKUP(FT50,'විෂය තොරතුරු'!$P$24:$Q$28,2))))</f>
        <v/>
      </c>
      <c r="HF50" s="171" t="str">
        <f aca="false">IF(FU50="","",IF(FU50="-","-",IF(UPPER(FU50)="AB","+",VLOOKUP(FU50,'විෂය තොරතුරු'!$P$24:$Q$28,2))))</f>
        <v>W</v>
      </c>
      <c r="HG50" s="168" t="str">
        <f aca="false">IF(FV50="","",IF(FV50="-","-",IF(UPPER(FV50)="AB","+",VLOOKUP(FV50,'විෂය තොරතුරු'!$P$24:$Q$28,2))))</f>
        <v>W</v>
      </c>
      <c r="HH50" s="168" t="str">
        <f aca="false">IF(FW50="","",IF(FW50="-","-",IF(UPPER(FW50)="AB","+",VLOOKUP(FW50,'විෂය තොරතුරු'!$P$24:$Q$28,2))))</f>
        <v>W</v>
      </c>
      <c r="HI50" s="169" t="str">
        <f aca="false">IF(FX50="","",IF(FX50="-","-",IF(UPPER(FX50)="AB","+",VLOOKUP(FX50,'විෂය තොරතුරු'!$P$24:$Q$28,2))))</f>
        <v>W</v>
      </c>
      <c r="HJ50" s="167" t="str">
        <f aca="false">IF(FY50="","",IF(FY50="-","-",IF(UPPER(FY50)="AB","+",VLOOKUP(FY50,'විෂය තොරතුරු'!$P$24:$Q$28,2))))</f>
        <v>-</v>
      </c>
      <c r="HK50" s="168" t="str">
        <f aca="false">IF(FZ50="","",IF(FZ50="-","-",IF(UPPER(FZ50)="AB","+",VLOOKUP(FZ50,'විෂය තොරතුරු'!$P$24:$Q$28,2))))</f>
        <v>-</v>
      </c>
      <c r="HL50" s="168" t="str">
        <f aca="false">IF(GA50="","",IF(GA50="-","-",IF(UPPER(GA50)="AB","+",VLOOKUP(GA50,'විෂය තොරතුරු'!$P$24:$Q$28,2))))</f>
        <v>W</v>
      </c>
      <c r="HM50" s="168" t="str">
        <f aca="false">IF(GB50="","",IF(GB50="-","-",IF(UPPER(GB50)="AB","+",VLOOKUP(GB50,'විෂය තොරතුරු'!$P$24:$Q$28,2))))</f>
        <v/>
      </c>
      <c r="HN50" s="168" t="str">
        <f aca="false">IF(GC50="","",IF(GC50="-","-",IF(UPPER(GC50)="AB","+",VLOOKUP(GC50,'විෂය තොරතුරු'!$P$24:$Q$28,2))))</f>
        <v/>
      </c>
      <c r="HO50" s="168" t="str">
        <f aca="false">IF(GD50="","",IF(GD50="-","-",IF(UPPER(GD50)="AB","+",VLOOKUP(GD50,'විෂය තොරතුරු'!$P$24:$Q$28,2))))</f>
        <v/>
      </c>
      <c r="HP50" s="168" t="str">
        <f aca="false">IF(GE50="","",IF(GE50="-","-",IF(UPPER(GE50)="AB","+",VLOOKUP(GE50,'විෂය තොරතුරු'!$P$24:$Q$28,2))))</f>
        <v/>
      </c>
      <c r="HQ50" s="170" t="str">
        <f aca="false">IF(GF50="","",IF(GF50="-","-",IF(UPPER(GF50)="AB","+",VLOOKUP(GF50,'විෂය තොරතුරු'!$P$24:$Q$28,2))))</f>
        <v/>
      </c>
      <c r="HR50" s="171" t="str">
        <f aca="false">IF(GG50="","",IF(GG50="-","-",IF(UPPER(GG50)="AB","+",VLOOKUP(GG50,'විෂය තොරතුරු'!$P$24:$Q$28,2))))</f>
        <v>-</v>
      </c>
      <c r="HS50" s="168" t="str">
        <f aca="false">IF(GH50="","",IF(GH50="-","-",IF(UPPER(GH50)="AB","+",VLOOKUP(GH50,'විෂය තොරතුරු'!$P$24:$Q$28,2))))</f>
        <v>-</v>
      </c>
      <c r="HT50" s="168" t="str">
        <f aca="false">IF(GI50="","",IF(GI50="-","-",IF(UPPER(GI50)="AB","+",VLOOKUP(GI50,'විෂය තොරතුරු'!$P$24:$Q$28,2))))</f>
        <v>S</v>
      </c>
      <c r="HU50" s="168" t="str">
        <f aca="false">IF(GJ50="","",IF(GJ50="-","-",IF(UPPER(GJ50)="AB","+",VLOOKUP(GJ50,'විෂය තොරතුරු'!$P$24:$Q$28,2))))</f>
        <v/>
      </c>
      <c r="HV50" s="168" t="str">
        <f aca="false">IF(GK50="","",IF(GK50="-","-",IF(UPPER(GK50)="AB","+",VLOOKUP(GK50,'විෂය තොරතුරු'!$P$24:$Q$28,2))))</f>
        <v/>
      </c>
      <c r="HW50" s="168" t="str">
        <f aca="false">IF(GL50="","",IF(GL50="-","-",IF(UPPER(GL50)="AB","+",VLOOKUP(GL50,'විෂය තොරතුරු'!$P$24:$Q$28,2))))</f>
        <v>-</v>
      </c>
      <c r="HX50" s="168" t="str">
        <f aca="false">IF(GM50="","",IF(GM50="-","-",IF(UPPER(GM50)="AB","+",VLOOKUP(GM50,'විෂය තොරතුරු'!$P$24:$Q$28,2))))</f>
        <v/>
      </c>
      <c r="HY50" s="169" t="str">
        <f aca="false">IF(GN50="","",IF(GN50="-","-",IF(UPPER(GN50)="AB","+",VLOOKUP(GN50,'විෂය තොරතුරු'!$P$24:$Q$28,2))))</f>
        <v/>
      </c>
      <c r="HZ50" s="171" t="str">
        <f aca="false">IF(GO50="","",IF(GO50="-","-",IF(UPPER(GO50)="AB","+",VLOOKUP(GO50,'විෂය තොරතුරු'!$P$24:$Q$28,2))))</f>
        <v>W</v>
      </c>
      <c r="IA50" s="168" t="str">
        <f aca="false">IF(GP50="","",IF(GP50="-","-",IF(UPPER(GP50)="AB","+",VLOOKUP(GP50,'විෂය තොරතුරු'!$P$24:$Q$28,2))))</f>
        <v>-</v>
      </c>
      <c r="IB50" s="168" t="str">
        <f aca="false">IF(GQ50="","",IF(GQ50="-","-",IF(UPPER(GQ50)="AB","+",VLOOKUP(GQ50,'විෂය තොරතුරු'!$P$24:$Q$28,2))))</f>
        <v/>
      </c>
      <c r="IC50" s="168" t="str">
        <f aca="false">IF(GR50="","",IF(GR50="-","-",IF(UPPER(GR50)="AB","+",VLOOKUP(GR50,'විෂය තොරතුරු'!$P$24:$Q$28,2))))</f>
        <v>-</v>
      </c>
      <c r="ID50" s="168" t="str">
        <f aca="false">IF(GS50="","",IF(GS50="-","-",IF(UPPER(GS50)="AB","+",VLOOKUP(GS50,'විෂය තොරතුරු'!$P$24:$Q$28,2))))</f>
        <v/>
      </c>
      <c r="IE50" s="168" t="str">
        <f aca="false">IF(GT50="","",IF(GT50="-","-",IF(UPPER(GT50)="AB","+",VLOOKUP(GT50,'විෂය තොරතුරු'!$P$24:$Q$28,2))))</f>
        <v/>
      </c>
      <c r="IF50" s="168" t="str">
        <f aca="false">IF(GU50="","",IF(GU50="-","-",IF(UPPER(GU50)="AB","+",VLOOKUP(GU50,'විෂය තොරතුරු'!$P$24:$Q$28,2))))</f>
        <v/>
      </c>
      <c r="IG50" s="169" t="str">
        <f aca="false">IF(GV50="","",IF(GV50="-","-",IF(UPPER(GV50)="AB","+",VLOOKUP(GV50,'විෂය තොරතුරු'!$P$24:$Q$28,2))))</f>
        <v/>
      </c>
      <c r="IH50" s="171" t="n">
        <f aca="false">IF($FL50="","",COUNTIF($GZ50:$IG50,"A"))</f>
        <v>0</v>
      </c>
      <c r="II50" s="171" t="n">
        <f aca="false">IF($FL50="","",COUNTIF($GZ50:$IG50,"B"))</f>
        <v>0</v>
      </c>
      <c r="IJ50" s="171" t="n">
        <f aca="false">IF($FL50="","",COUNTIF($GZ50:$IG50,"C"))</f>
        <v>0</v>
      </c>
      <c r="IK50" s="171" t="n">
        <f aca="false">IF($FL50="","",COUNTIF($GZ50:$IG50,"S"))</f>
        <v>1</v>
      </c>
      <c r="IL50" s="171" t="n">
        <f aca="false">IF($FL50="","",COUNTIF($GZ50:$IG50,"W"))</f>
        <v>8</v>
      </c>
      <c r="IM50" s="171" t="n">
        <f aca="false">IF(FL50="","",SUM(IH50:IK50))</f>
        <v>1</v>
      </c>
      <c r="IN50" s="169" t="n">
        <f aca="false">IF(FL50="","",SUM(IH50:IJ50))</f>
        <v>0</v>
      </c>
      <c r="IO50" s="172" t="str">
        <f aca="false">IF(FL50="","",IF(AND(IM50&gt;=6,IN50&gt;=3,OR(FO50&gt;=35,FP50&gt;=35),FV50&gt;=35),"6/3 සමත්",IF(AND(IM50&gt;=5,IN50&gt;=3,OR(FO50&gt;=35,FP50&gt;=35,FV50&gt;=35)),"5/3 සමත්",IF(AND(IM50&gt;=4,IN50&gt;=1,OR(FO50&gt;=20,FP50&gt;=20,FV50&gt;=20)),"සමත් කළ හැකි",IF(IL50=9,"W9","අසමත් ?")))))</f>
        <v>අසමත් ?</v>
      </c>
    </row>
    <row r="51" customFormat="false" ht="13.8" hidden="false" customHeight="false" outlineLevel="0" collapsed="false">
      <c r="A51" s="160" t="n">
        <v>37</v>
      </c>
      <c r="B51" s="161"/>
      <c r="C51" s="161"/>
      <c r="D51" s="162"/>
      <c r="E51" s="183"/>
      <c r="F51" s="181"/>
      <c r="G51" s="183"/>
      <c r="H51" s="180"/>
      <c r="I51" s="180"/>
      <c r="J51" s="181"/>
      <c r="K51" s="183"/>
      <c r="L51" s="180"/>
      <c r="M51" s="180"/>
      <c r="N51" s="181"/>
      <c r="O51" s="183"/>
      <c r="P51" s="180"/>
      <c r="Q51" s="180"/>
      <c r="R51" s="180"/>
      <c r="S51" s="180"/>
      <c r="T51" s="180"/>
      <c r="U51" s="180"/>
      <c r="V51" s="181"/>
      <c r="W51" s="183"/>
      <c r="X51" s="180"/>
      <c r="Y51" s="180"/>
      <c r="Z51" s="180"/>
      <c r="AA51" s="180"/>
      <c r="AB51" s="180"/>
      <c r="AC51" s="180"/>
      <c r="AD51" s="181"/>
      <c r="AE51" s="183"/>
      <c r="AF51" s="180"/>
      <c r="AG51" s="180"/>
      <c r="AH51" s="180"/>
      <c r="AI51" s="180"/>
      <c r="AJ51" s="180"/>
      <c r="AK51" s="180"/>
      <c r="AL51" s="166"/>
      <c r="AM51" s="167" t="str">
        <f aca="false">IF(B51="","",SUM(E51:AL51))</f>
        <v/>
      </c>
      <c r="AN51" s="168" t="str">
        <f aca="false">IF(B51="","",AM51/9)</f>
        <v/>
      </c>
      <c r="AO51" s="169" t="str">
        <f aca="false">IF(B51="","",IF(AM51=0,"-",RANK(AM51,$AM$15:$AM$64,0)))</f>
        <v/>
      </c>
      <c r="AP51" s="167" t="str">
        <f aca="false">IF(E51="","",IF(E51="-","-",IF(UPPER(E51)="AB","+",VLOOKUP(E51,'විෂය තොරතුරු'!$P$24:$Q$28,2))))</f>
        <v/>
      </c>
      <c r="AQ51" s="168" t="str">
        <f aca="false">IF(F51="","",IF(F51="-","-",IF(UPPER(F51)="AB","+",VLOOKUP(F51,'විෂය තොරතුරු'!$P$24:$Q$28,2))))</f>
        <v/>
      </c>
      <c r="AR51" s="168" t="str">
        <f aca="false">IF(G51="","",IF(G51="-","-",IF(UPPER(G51)="AB","+",VLOOKUP(G51,'විෂය තොරතුරු'!$P$24:$Q$28,2))))</f>
        <v/>
      </c>
      <c r="AS51" s="168" t="str">
        <f aca="false">IF(H51="","",IF(H51="-","-",IF(UPPER(H51)="AB","+",VLOOKUP(H51,'විෂය තොරතුරු'!$P$24:$Q$28,2))))</f>
        <v/>
      </c>
      <c r="AT51" s="168" t="str">
        <f aca="false">IF(I51="","",IF(I51="-","-",IF(UPPER(I51)="AB","+",VLOOKUP(I51,'විෂය තොරතුරු'!$P$24:$Q$28,2))))</f>
        <v/>
      </c>
      <c r="AU51" s="170" t="str">
        <f aca="false">IF(J51="","",IF(J51="-","-",IF(UPPER(J51)="AB","+",VLOOKUP(J51,'විෂය තොරතුරු'!$P$24:$Q$28,2))))</f>
        <v/>
      </c>
      <c r="AV51" s="171" t="str">
        <f aca="false">IF(K51="","",IF(K51="-","-",IF(UPPER(K51)="AB","+",VLOOKUP(K51,'විෂය තොරතුරු'!$P$24:$Q$28,2))))</f>
        <v/>
      </c>
      <c r="AW51" s="168" t="str">
        <f aca="false">IF(L51="","",IF(L51="-","-",IF(UPPER(L51)="AB","+",VLOOKUP(L51,'විෂය තොරතුරු'!$P$24:$Q$28,2))))</f>
        <v/>
      </c>
      <c r="AX51" s="168" t="str">
        <f aca="false">IF(M51="","",IF(M51="-","-",IF(UPPER(M51)="AB","+",VLOOKUP(M51,'විෂය තොරතුරු'!$P$24:$Q$28,2))))</f>
        <v/>
      </c>
      <c r="AY51" s="169" t="str">
        <f aca="false">IF(N51="","",IF(N51="-","-",IF(UPPER(N51)="AB","+",VLOOKUP(N51,'විෂය තොරතුරු'!$P$24:$Q$28,2))))</f>
        <v/>
      </c>
      <c r="AZ51" s="167" t="str">
        <f aca="false">IF(O51="","",IF(O51="-","-",IF(UPPER(O51)="AB","+",VLOOKUP(O51,'විෂය තොරතුරු'!$P$24:$Q$28,2))))</f>
        <v/>
      </c>
      <c r="BA51" s="168" t="str">
        <f aca="false">IF(P51="","",IF(P51="-","-",IF(UPPER(P51)="AB","+",VLOOKUP(P51,'විෂය තොරතුරු'!$P$24:$Q$28,2))))</f>
        <v/>
      </c>
      <c r="BB51" s="168" t="str">
        <f aca="false">IF(Q51="","",IF(Q51="-","-",IF(UPPER(Q51)="AB","+",VLOOKUP(Q51,'විෂය තොරතුරු'!$P$24:$Q$28,2))))</f>
        <v/>
      </c>
      <c r="BC51" s="168" t="str">
        <f aca="false">IF(R51="","",IF(R51="-","-",IF(UPPER(R51)="AB","+",VLOOKUP(R51,'විෂය තොරතුරු'!$P$24:$Q$28,2))))</f>
        <v/>
      </c>
      <c r="BD51" s="168" t="str">
        <f aca="false">IF(S51="","",IF(S51="-","-",IF(UPPER(S51)="AB","+",VLOOKUP(S51,'විෂය තොරතුරු'!$P$24:$Q$28,2))))</f>
        <v/>
      </c>
      <c r="BE51" s="168" t="str">
        <f aca="false">IF(T51="","",IF(T51="-","-",IF(UPPER(T51)="AB","+",VLOOKUP(T51,'විෂය තොරතුරු'!$P$24:$Q$28,2))))</f>
        <v/>
      </c>
      <c r="BF51" s="168" t="str">
        <f aca="false">IF(U51="","",IF(U51="-","-",IF(UPPER(U51)="AB","+",VLOOKUP(U51,'විෂය තොරතුරු'!$P$24:$Q$28,2))))</f>
        <v/>
      </c>
      <c r="BG51" s="170" t="str">
        <f aca="false">IF(V51="","",IF(V51="-","-",IF(UPPER(V51)="AB","+",VLOOKUP(V51,'විෂය තොරතුරු'!$P$24:$Q$28,2))))</f>
        <v/>
      </c>
      <c r="BH51" s="171" t="str">
        <f aca="false">IF(W51="","",IF(W51="-","-",IF(UPPER(W51)="AB","+",VLOOKUP(W51,'විෂය තොරතුරු'!$P$24:$Q$28,2))))</f>
        <v/>
      </c>
      <c r="BI51" s="168" t="str">
        <f aca="false">IF(X51="","",IF(X51="-","-",IF(UPPER(X51)="AB","+",VLOOKUP(X51,'විෂය තොරතුරු'!$P$24:$Q$28,2))))</f>
        <v/>
      </c>
      <c r="BJ51" s="168" t="str">
        <f aca="false">IF(Y51="","",IF(Y51="-","-",IF(UPPER(Y51)="AB","+",VLOOKUP(Y51,'විෂය තොරතුරු'!$P$24:$Q$28,2))))</f>
        <v/>
      </c>
      <c r="BK51" s="168" t="str">
        <f aca="false">IF(Z51="","",IF(Z51="-","-",IF(UPPER(Z51)="AB","+",VLOOKUP(Z51,'විෂය තොරතුරු'!$P$24:$Q$28,2))))</f>
        <v/>
      </c>
      <c r="BL51" s="168" t="str">
        <f aca="false">IF(AA51="","",IF(AA51="-","-",IF(UPPER(AA51)="AB","+",VLOOKUP(AA51,'විෂය තොරතුරු'!$P$24:$Q$28,2))))</f>
        <v/>
      </c>
      <c r="BM51" s="168" t="str">
        <f aca="false">IF(AB51="","",IF(AB51="-","-",IF(UPPER(AB51)="AB","+",VLOOKUP(AB51,'විෂය තොරතුරු'!$P$24:$Q$28,2))))</f>
        <v/>
      </c>
      <c r="BN51" s="168" t="str">
        <f aca="false">IF(AC51="","",IF(AC51="-","-",IF(UPPER(AC51)="AB","+",VLOOKUP(AC51,'විෂය තොරතුරු'!$P$24:$Q$28,2))))</f>
        <v/>
      </c>
      <c r="BO51" s="169" t="str">
        <f aca="false">IF(AD51="","",IF(AD51="-","-",IF(UPPER(AD51)="AB","+",VLOOKUP(AD51,'විෂය තොරතුරු'!$P$24:$Q$28,2))))</f>
        <v/>
      </c>
      <c r="BP51" s="171" t="str">
        <f aca="false">IF(AE51="","",IF(AE51="-","-",IF(UPPER(AE51)="AB","+",VLOOKUP(AE51,'විෂය තොරතුරු'!$P$24:$Q$28,2))))</f>
        <v/>
      </c>
      <c r="BQ51" s="168" t="str">
        <f aca="false">IF(AF51="","",IF(AF51="-","-",IF(UPPER(AF51)="AB","+",VLOOKUP(AF51,'විෂය තොරතුරු'!$P$24:$Q$28,2))))</f>
        <v/>
      </c>
      <c r="BR51" s="168" t="str">
        <f aca="false">IF(AG51="","",IF(AG51="-","-",IF(UPPER(AG51)="AB","+",VLOOKUP(AG51,'විෂය තොරතුරු'!$P$24:$Q$28,2))))</f>
        <v/>
      </c>
      <c r="BS51" s="168" t="str">
        <f aca="false">IF(AH51="","",IF(AH51="-","-",IF(UPPER(AH51)="AB","+",VLOOKUP(AH51,'විෂය තොරතුරු'!$P$24:$Q$28,2))))</f>
        <v/>
      </c>
      <c r="BT51" s="168" t="str">
        <f aca="false">IF(AI51="","",IF(AI51="-","-",IF(UPPER(AI51)="AB","+",VLOOKUP(AI51,'විෂය තොරතුරු'!$P$24:$Q$28,2))))</f>
        <v/>
      </c>
      <c r="BU51" s="168" t="str">
        <f aca="false">IF(AJ51="","",IF(AJ51="-","-",IF(UPPER(AJ51)="AB","+",VLOOKUP(AJ51,'විෂය තොරතුරු'!$P$24:$Q$28,2))))</f>
        <v/>
      </c>
      <c r="BV51" s="168" t="str">
        <f aca="false">IF(AK51="","",IF(AK51="-","-",IF(UPPER(AK51)="AB","+",VLOOKUP(AK51,'විෂය තොරතුරු'!$P$24:$Q$28,2))))</f>
        <v/>
      </c>
      <c r="BW51" s="169" t="str">
        <f aca="false">IF(AL51="","",IF(AL51="-","-",IF(UPPER(AL51)="AB","+",VLOOKUP(AL51,'විෂය තොරතුරු'!$P$24:$Q$28,2))))</f>
        <v/>
      </c>
      <c r="BX51" s="171" t="str">
        <f aca="false">IF($B51="","",COUNTIF($AP51:$BW51,"A"))</f>
        <v/>
      </c>
      <c r="BY51" s="168" t="str">
        <f aca="false">IF($B51="","",COUNTIF($AP51:$BW51,"B"))</f>
        <v/>
      </c>
      <c r="BZ51" s="168" t="str">
        <f aca="false">IF($B51="","",COUNTIF($AP51:$BW51,"C"))</f>
        <v/>
      </c>
      <c r="CA51" s="168" t="str">
        <f aca="false">IF($B51="","",COUNTIF($AP51:$BW51,"S"))</f>
        <v/>
      </c>
      <c r="CB51" s="169" t="str">
        <f aca="false">IF($B51="","",COUNTIF($AP51:$BW51,"W"))</f>
        <v/>
      </c>
      <c r="CC51" s="171" t="str">
        <f aca="false">IF(B51="","",SUM(BX51:CA51))</f>
        <v/>
      </c>
      <c r="CD51" s="169" t="str">
        <f aca="false">IF(B51="","",SUM(BX51:BZ51))</f>
        <v/>
      </c>
      <c r="CE51" s="172" t="str">
        <f aca="false">IF(B51="","",IF(AND(CC51&gt;=6,CD51&gt;=3,OR(E51&gt;=35,F51&gt;=35),L51&gt;=35),"6/3 සමත්",IF(AND(CC51&gt;=5,CD51&gt;=3,OR(E51&gt;=35,F51&gt;=35,L51&gt;=35)),"5/3 සමත්",IF(AND(CC51&gt;=4,CD51&gt;=1,OR(E51&gt;=20,F51&gt;=20,L51&gt;=20)),"සමත් කළ හැකි",IF(CB51=9,"W9","අසමත් ?")))))</f>
        <v/>
      </c>
      <c r="FK51" s="173" t="n">
        <v>37</v>
      </c>
      <c r="FL51" s="161" t="s">
        <v>80</v>
      </c>
      <c r="FM51" s="161"/>
      <c r="FN51" s="161" t="str">
        <f aca="false">IF(FM51="","-",(FM51/$M$95)*100)</f>
        <v>-</v>
      </c>
      <c r="FO51" s="165" t="n">
        <v>47</v>
      </c>
      <c r="FP51" s="165"/>
      <c r="FQ51" s="165" t="s">
        <v>18</v>
      </c>
      <c r="FR51" s="165" t="n">
        <v>70</v>
      </c>
      <c r="FS51" s="165"/>
      <c r="FT51" s="165"/>
      <c r="FU51" s="165" t="n">
        <v>62</v>
      </c>
      <c r="FV51" s="165" t="n">
        <v>48</v>
      </c>
      <c r="FW51" s="165" t="n">
        <v>45</v>
      </c>
      <c r="FX51" s="165" t="n">
        <v>44</v>
      </c>
      <c r="FY51" s="165" t="n">
        <v>49</v>
      </c>
      <c r="FZ51" s="165" t="s">
        <v>18</v>
      </c>
      <c r="GA51" s="165" t="s">
        <v>18</v>
      </c>
      <c r="GB51" s="165"/>
      <c r="GC51" s="165"/>
      <c r="GD51" s="165"/>
      <c r="GE51" s="165"/>
      <c r="GF51" s="165"/>
      <c r="GG51" s="165" t="s">
        <v>18</v>
      </c>
      <c r="GH51" s="165" t="s">
        <v>18</v>
      </c>
      <c r="GI51" s="165" t="n">
        <v>37</v>
      </c>
      <c r="GJ51" s="165"/>
      <c r="GK51" s="165"/>
      <c r="GL51" s="165" t="s">
        <v>18</v>
      </c>
      <c r="GM51" s="165"/>
      <c r="GN51" s="165"/>
      <c r="GO51" s="165" t="s">
        <v>18</v>
      </c>
      <c r="GP51" s="165" t="s">
        <v>18</v>
      </c>
      <c r="GQ51" s="165"/>
      <c r="GR51" s="165" t="n">
        <v>72</v>
      </c>
      <c r="GS51" s="165"/>
      <c r="GT51" s="165"/>
      <c r="GU51" s="165"/>
      <c r="GV51" s="174"/>
      <c r="GW51" s="167" t="n">
        <f aca="false">IF(FL51="","",SUM(FO51:GV51))</f>
        <v>474</v>
      </c>
      <c r="GX51" s="168" t="n">
        <f aca="false">IF(FL51="","",GW51/9)</f>
        <v>52.6666666666667</v>
      </c>
      <c r="GY51" s="169" t="n">
        <f aca="false">IF(FL51="","",IF(GW51=0,"-",RANK(GW51,$GW$15:$GW$64,0)))</f>
        <v>2</v>
      </c>
      <c r="GZ51" s="167" t="str">
        <f aca="false">IF(FO51="","",IF(FO51="-","-",IF(UPPER(FO51)="AB","+",VLOOKUP(FO51,'විෂය තොරතුරු'!$P$24:$Q$28,2))))</f>
        <v>S</v>
      </c>
      <c r="HA51" s="168" t="str">
        <f aca="false">IF(FP51="","",IF(FP51="-","-",IF(UPPER(FP51)="AB","+",VLOOKUP(FP51,'විෂය තොරතුරු'!$P$24:$Q$28,2))))</f>
        <v/>
      </c>
      <c r="HB51" s="168" t="str">
        <f aca="false">IF(FQ51="","",IF(FQ51="-","-",IF(UPPER(FQ51)="AB","+",VLOOKUP(FQ51,'විෂය තොරතුරු'!$P$24:$Q$28,2))))</f>
        <v>-</v>
      </c>
      <c r="HC51" s="168" t="str">
        <f aca="false">IF(FR51="","",IF(FR51="-","-",IF(UPPER(FR51)="AB","+",VLOOKUP(FR51,'විෂය තොරතුරු'!$P$24:$Q$28,2))))</f>
        <v>B</v>
      </c>
      <c r="HD51" s="168" t="str">
        <f aca="false">IF(FS51="","",IF(FS51="-","-",IF(UPPER(FS51)="AB","+",VLOOKUP(FS51,'විෂය තොරතුරු'!$P$24:$Q$28,2))))</f>
        <v/>
      </c>
      <c r="HE51" s="170" t="str">
        <f aca="false">IF(FT51="","",IF(FT51="-","-",IF(UPPER(FT51)="AB","+",VLOOKUP(FT51,'විෂය තොරතුරු'!$P$24:$Q$28,2))))</f>
        <v/>
      </c>
      <c r="HF51" s="171" t="str">
        <f aca="false">IF(FU51="","",IF(FU51="-","-",IF(UPPER(FU51)="AB","+",VLOOKUP(FU51,'විෂය තොරතුරු'!$P$24:$Q$28,2))))</f>
        <v>C</v>
      </c>
      <c r="HG51" s="168" t="str">
        <f aca="false">IF(FV51="","",IF(FV51="-","-",IF(UPPER(FV51)="AB","+",VLOOKUP(FV51,'විෂය තොරතුරු'!$P$24:$Q$28,2))))</f>
        <v>S</v>
      </c>
      <c r="HH51" s="168" t="str">
        <f aca="false">IF(FW51="","",IF(FW51="-","-",IF(UPPER(FW51)="AB","+",VLOOKUP(FW51,'විෂය තොරතුරු'!$P$24:$Q$28,2))))</f>
        <v>S</v>
      </c>
      <c r="HI51" s="169" t="str">
        <f aca="false">IF(FX51="","",IF(FX51="-","-",IF(UPPER(FX51)="AB","+",VLOOKUP(FX51,'විෂය තොරතුරු'!$P$24:$Q$28,2))))</f>
        <v>S</v>
      </c>
      <c r="HJ51" s="167" t="str">
        <f aca="false">IF(FY51="","",IF(FY51="-","-",IF(UPPER(FY51)="AB","+",VLOOKUP(FY51,'විෂය තොරතුරු'!$P$24:$Q$28,2))))</f>
        <v>S</v>
      </c>
      <c r="HK51" s="168" t="str">
        <f aca="false">IF(FZ51="","",IF(FZ51="-","-",IF(UPPER(FZ51)="AB","+",VLOOKUP(FZ51,'විෂය තොරතුරු'!$P$24:$Q$28,2))))</f>
        <v>-</v>
      </c>
      <c r="HL51" s="168" t="str">
        <f aca="false">IF(GA51="","",IF(GA51="-","-",IF(UPPER(GA51)="AB","+",VLOOKUP(GA51,'විෂය තොරතුරු'!$P$24:$Q$28,2))))</f>
        <v>-</v>
      </c>
      <c r="HM51" s="168" t="str">
        <f aca="false">IF(GB51="","",IF(GB51="-","-",IF(UPPER(GB51)="AB","+",VLOOKUP(GB51,'විෂය තොරතුරු'!$P$24:$Q$28,2))))</f>
        <v/>
      </c>
      <c r="HN51" s="168" t="str">
        <f aca="false">IF(GC51="","",IF(GC51="-","-",IF(UPPER(GC51)="AB","+",VLOOKUP(GC51,'විෂය තොරතුරු'!$P$24:$Q$28,2))))</f>
        <v/>
      </c>
      <c r="HO51" s="168" t="str">
        <f aca="false">IF(GD51="","",IF(GD51="-","-",IF(UPPER(GD51)="AB","+",VLOOKUP(GD51,'විෂය තොරතුරු'!$P$24:$Q$28,2))))</f>
        <v/>
      </c>
      <c r="HP51" s="168" t="str">
        <f aca="false">IF(GE51="","",IF(GE51="-","-",IF(UPPER(GE51)="AB","+",VLOOKUP(GE51,'විෂය තොරතුරු'!$P$24:$Q$28,2))))</f>
        <v/>
      </c>
      <c r="HQ51" s="170" t="str">
        <f aca="false">IF(GF51="","",IF(GF51="-","-",IF(UPPER(GF51)="AB","+",VLOOKUP(GF51,'විෂය තොරතුරු'!$P$24:$Q$28,2))))</f>
        <v/>
      </c>
      <c r="HR51" s="171" t="str">
        <f aca="false">IF(GG51="","",IF(GG51="-","-",IF(UPPER(GG51)="AB","+",VLOOKUP(GG51,'විෂය තොරතුරු'!$P$24:$Q$28,2))))</f>
        <v>-</v>
      </c>
      <c r="HS51" s="168" t="str">
        <f aca="false">IF(GH51="","",IF(GH51="-","-",IF(UPPER(GH51)="AB","+",VLOOKUP(GH51,'විෂය තොරතුරු'!$P$24:$Q$28,2))))</f>
        <v>-</v>
      </c>
      <c r="HT51" s="168" t="str">
        <f aca="false">IF(GI51="","",IF(GI51="-","-",IF(UPPER(GI51)="AB","+",VLOOKUP(GI51,'විෂය තොරතුරු'!$P$24:$Q$28,2))))</f>
        <v>S</v>
      </c>
      <c r="HU51" s="168" t="str">
        <f aca="false">IF(GJ51="","",IF(GJ51="-","-",IF(UPPER(GJ51)="AB","+",VLOOKUP(GJ51,'විෂය තොරතුරු'!$P$24:$Q$28,2))))</f>
        <v/>
      </c>
      <c r="HV51" s="168" t="str">
        <f aca="false">IF(GK51="","",IF(GK51="-","-",IF(UPPER(GK51)="AB","+",VLOOKUP(GK51,'විෂය තොරතුරු'!$P$24:$Q$28,2))))</f>
        <v/>
      </c>
      <c r="HW51" s="168" t="str">
        <f aca="false">IF(GL51="","",IF(GL51="-","-",IF(UPPER(GL51)="AB","+",VLOOKUP(GL51,'විෂය තොරතුරු'!$P$24:$Q$28,2))))</f>
        <v>-</v>
      </c>
      <c r="HX51" s="168" t="str">
        <f aca="false">IF(GM51="","",IF(GM51="-","-",IF(UPPER(GM51)="AB","+",VLOOKUP(GM51,'විෂය තොරතුරු'!$P$24:$Q$28,2))))</f>
        <v/>
      </c>
      <c r="HY51" s="169" t="str">
        <f aca="false">IF(GN51="","",IF(GN51="-","-",IF(UPPER(GN51)="AB","+",VLOOKUP(GN51,'විෂය තොරතුරු'!$P$24:$Q$28,2))))</f>
        <v/>
      </c>
      <c r="HZ51" s="171" t="str">
        <f aca="false">IF(GO51="","",IF(GO51="-","-",IF(UPPER(GO51)="AB","+",VLOOKUP(GO51,'විෂය තොරතුරු'!$P$24:$Q$28,2))))</f>
        <v>-</v>
      </c>
      <c r="IA51" s="168" t="str">
        <f aca="false">IF(GP51="","",IF(GP51="-","-",IF(UPPER(GP51)="AB","+",VLOOKUP(GP51,'විෂය තොරතුරු'!$P$24:$Q$28,2))))</f>
        <v>-</v>
      </c>
      <c r="IB51" s="168" t="str">
        <f aca="false">IF(GQ51="","",IF(GQ51="-","-",IF(UPPER(GQ51)="AB","+",VLOOKUP(GQ51,'විෂය තොරතුරු'!$P$24:$Q$28,2))))</f>
        <v/>
      </c>
      <c r="IC51" s="168" t="str">
        <f aca="false">IF(GR51="","",IF(GR51="-","-",IF(UPPER(GR51)="AB","+",VLOOKUP(GR51,'විෂය තොරතුරු'!$P$24:$Q$28,2))))</f>
        <v>B</v>
      </c>
      <c r="ID51" s="168" t="str">
        <f aca="false">IF(GS51="","",IF(GS51="-","-",IF(UPPER(GS51)="AB","+",VLOOKUP(GS51,'විෂය තොරතුරු'!$P$24:$Q$28,2))))</f>
        <v/>
      </c>
      <c r="IE51" s="168" t="str">
        <f aca="false">IF(GT51="","",IF(GT51="-","-",IF(UPPER(GT51)="AB","+",VLOOKUP(GT51,'විෂය තොරතුරු'!$P$24:$Q$28,2))))</f>
        <v/>
      </c>
      <c r="IF51" s="168" t="str">
        <f aca="false">IF(GU51="","",IF(GU51="-","-",IF(UPPER(GU51)="AB","+",VLOOKUP(GU51,'විෂය තොරතුරු'!$P$24:$Q$28,2))))</f>
        <v/>
      </c>
      <c r="IG51" s="169" t="str">
        <f aca="false">IF(GV51="","",IF(GV51="-","-",IF(UPPER(GV51)="AB","+",VLOOKUP(GV51,'විෂය තොරතුරු'!$P$24:$Q$28,2))))</f>
        <v/>
      </c>
      <c r="IH51" s="171" t="n">
        <f aca="false">IF($FL51="","",COUNTIF($GZ51:$IG51,"A"))</f>
        <v>0</v>
      </c>
      <c r="II51" s="171" t="n">
        <f aca="false">IF($FL51="","",COUNTIF($GZ51:$IG51,"B"))</f>
        <v>2</v>
      </c>
      <c r="IJ51" s="171" t="n">
        <f aca="false">IF($FL51="","",COUNTIF($GZ51:$IG51,"C"))</f>
        <v>1</v>
      </c>
      <c r="IK51" s="171" t="n">
        <f aca="false">IF($FL51="","",COUNTIF($GZ51:$IG51,"S"))</f>
        <v>6</v>
      </c>
      <c r="IL51" s="171" t="n">
        <f aca="false">IF($FL51="","",COUNTIF($GZ51:$IG51,"W"))</f>
        <v>0</v>
      </c>
      <c r="IM51" s="171" t="n">
        <f aca="false">IF(FL51="","",SUM(IH51:IK51))</f>
        <v>9</v>
      </c>
      <c r="IN51" s="169" t="n">
        <f aca="false">IF(FL51="","",SUM(IH51:IJ51))</f>
        <v>3</v>
      </c>
      <c r="IO51" s="172" t="str">
        <f aca="false">IF(FL51="","",IF(AND(IM51&gt;=6,IN51&gt;=3,OR(FO51&gt;=35,FP51&gt;=35),FV51&gt;=35),"6/3 සමත්",IF(AND(IM51&gt;=5,IN51&gt;=3,OR(FO51&gt;=35,FP51&gt;=35,FV51&gt;=35)),"5/3 සමත්",IF(AND(IM51&gt;=4,IN51&gt;=1,OR(FO51&gt;=20,FP51&gt;=20,FV51&gt;=20)),"සමත් කළ හැකි",IF(IL51=9,"W9","අසමත් ?")))))</f>
        <v>6/3 සමත්</v>
      </c>
    </row>
    <row r="52" customFormat="false" ht="13.8" hidden="false" customHeight="false" outlineLevel="0" collapsed="false">
      <c r="A52" s="160" t="n">
        <v>38</v>
      </c>
      <c r="B52" s="161"/>
      <c r="C52" s="161"/>
      <c r="D52" s="162"/>
      <c r="E52" s="183"/>
      <c r="F52" s="181"/>
      <c r="G52" s="183"/>
      <c r="H52" s="180"/>
      <c r="I52" s="180"/>
      <c r="J52" s="181"/>
      <c r="K52" s="183"/>
      <c r="L52" s="180"/>
      <c r="M52" s="180"/>
      <c r="N52" s="181"/>
      <c r="O52" s="183"/>
      <c r="P52" s="180"/>
      <c r="Q52" s="180"/>
      <c r="R52" s="180"/>
      <c r="S52" s="180"/>
      <c r="T52" s="180"/>
      <c r="U52" s="180"/>
      <c r="V52" s="181"/>
      <c r="W52" s="183"/>
      <c r="X52" s="180"/>
      <c r="Y52" s="180"/>
      <c r="Z52" s="180"/>
      <c r="AA52" s="180"/>
      <c r="AB52" s="180"/>
      <c r="AC52" s="180"/>
      <c r="AD52" s="181"/>
      <c r="AE52" s="183"/>
      <c r="AF52" s="180"/>
      <c r="AG52" s="180"/>
      <c r="AH52" s="180"/>
      <c r="AI52" s="180"/>
      <c r="AJ52" s="180"/>
      <c r="AK52" s="180"/>
      <c r="AL52" s="166"/>
      <c r="AM52" s="167" t="str">
        <f aca="false">IF(B52="","",SUM(E52:AL52))</f>
        <v/>
      </c>
      <c r="AN52" s="168" t="str">
        <f aca="false">IF(B52="","",AM52/9)</f>
        <v/>
      </c>
      <c r="AO52" s="169" t="str">
        <f aca="false">IF(B52="","",IF(AM52=0,"-",RANK(AM52,$AM$15:$AM$64,0)))</f>
        <v/>
      </c>
      <c r="AP52" s="167" t="str">
        <f aca="false">IF(E52="","",IF(E52="-","-",IF(UPPER(E52)="AB","+",VLOOKUP(E52,'විෂය තොරතුරු'!$P$24:$Q$28,2))))</f>
        <v/>
      </c>
      <c r="AQ52" s="168" t="str">
        <f aca="false">IF(F52="","",IF(F52="-","-",IF(UPPER(F52)="AB","+",VLOOKUP(F52,'විෂය තොරතුරු'!$P$24:$Q$28,2))))</f>
        <v/>
      </c>
      <c r="AR52" s="168" t="str">
        <f aca="false">IF(G52="","",IF(G52="-","-",IF(UPPER(G52)="AB","+",VLOOKUP(G52,'විෂය තොරතුරු'!$P$24:$Q$28,2))))</f>
        <v/>
      </c>
      <c r="AS52" s="168" t="str">
        <f aca="false">IF(H52="","",IF(H52="-","-",IF(UPPER(H52)="AB","+",VLOOKUP(H52,'විෂය තොරතුරු'!$P$24:$Q$28,2))))</f>
        <v/>
      </c>
      <c r="AT52" s="168" t="str">
        <f aca="false">IF(I52="","",IF(I52="-","-",IF(UPPER(I52)="AB","+",VLOOKUP(I52,'විෂය තොරතුරු'!$P$24:$Q$28,2))))</f>
        <v/>
      </c>
      <c r="AU52" s="170" t="str">
        <f aca="false">IF(J52="","",IF(J52="-","-",IF(UPPER(J52)="AB","+",VLOOKUP(J52,'විෂය තොරතුරු'!$P$24:$Q$28,2))))</f>
        <v/>
      </c>
      <c r="AV52" s="171" t="str">
        <f aca="false">IF(K52="","",IF(K52="-","-",IF(UPPER(K52)="AB","+",VLOOKUP(K52,'විෂය තොරතුරු'!$P$24:$Q$28,2))))</f>
        <v/>
      </c>
      <c r="AW52" s="168" t="str">
        <f aca="false">IF(L52="","",IF(L52="-","-",IF(UPPER(L52)="AB","+",VLOOKUP(L52,'විෂය තොරතුරු'!$P$24:$Q$28,2))))</f>
        <v/>
      </c>
      <c r="AX52" s="168" t="str">
        <f aca="false">IF(M52="","",IF(M52="-","-",IF(UPPER(M52)="AB","+",VLOOKUP(M52,'විෂය තොරතුරු'!$P$24:$Q$28,2))))</f>
        <v/>
      </c>
      <c r="AY52" s="169" t="str">
        <f aca="false">IF(N52="","",IF(N52="-","-",IF(UPPER(N52)="AB","+",VLOOKUP(N52,'විෂය තොරතුරු'!$P$24:$Q$28,2))))</f>
        <v/>
      </c>
      <c r="AZ52" s="167" t="str">
        <f aca="false">IF(O52="","",IF(O52="-","-",IF(UPPER(O52)="AB","+",VLOOKUP(O52,'විෂය තොරතුරු'!$P$24:$Q$28,2))))</f>
        <v/>
      </c>
      <c r="BA52" s="168" t="str">
        <f aca="false">IF(P52="","",IF(P52="-","-",IF(UPPER(P52)="AB","+",VLOOKUP(P52,'විෂය තොරතුරු'!$P$24:$Q$28,2))))</f>
        <v/>
      </c>
      <c r="BB52" s="168" t="str">
        <f aca="false">IF(Q52="","",IF(Q52="-","-",IF(UPPER(Q52)="AB","+",VLOOKUP(Q52,'විෂය තොරතුරු'!$P$24:$Q$28,2))))</f>
        <v/>
      </c>
      <c r="BC52" s="168" t="str">
        <f aca="false">IF(R52="","",IF(R52="-","-",IF(UPPER(R52)="AB","+",VLOOKUP(R52,'විෂය තොරතුරු'!$P$24:$Q$28,2))))</f>
        <v/>
      </c>
      <c r="BD52" s="168" t="str">
        <f aca="false">IF(S52="","",IF(S52="-","-",IF(UPPER(S52)="AB","+",VLOOKUP(S52,'විෂය තොරතුරු'!$P$24:$Q$28,2))))</f>
        <v/>
      </c>
      <c r="BE52" s="168" t="str">
        <f aca="false">IF(T52="","",IF(T52="-","-",IF(UPPER(T52)="AB","+",VLOOKUP(T52,'විෂය තොරතුරු'!$P$24:$Q$28,2))))</f>
        <v/>
      </c>
      <c r="BF52" s="168" t="str">
        <f aca="false">IF(U52="","",IF(U52="-","-",IF(UPPER(U52)="AB","+",VLOOKUP(U52,'විෂය තොරතුරු'!$P$24:$Q$28,2))))</f>
        <v/>
      </c>
      <c r="BG52" s="170" t="str">
        <f aca="false">IF(V52="","",IF(V52="-","-",IF(UPPER(V52)="AB","+",VLOOKUP(V52,'විෂය තොරතුරු'!$P$24:$Q$28,2))))</f>
        <v/>
      </c>
      <c r="BH52" s="171" t="str">
        <f aca="false">IF(W52="","",IF(W52="-","-",IF(UPPER(W52)="AB","+",VLOOKUP(W52,'විෂය තොරතුරු'!$P$24:$Q$28,2))))</f>
        <v/>
      </c>
      <c r="BI52" s="168" t="str">
        <f aca="false">IF(X52="","",IF(X52="-","-",IF(UPPER(X52)="AB","+",VLOOKUP(X52,'විෂය තොරතුරු'!$P$24:$Q$28,2))))</f>
        <v/>
      </c>
      <c r="BJ52" s="168" t="str">
        <f aca="false">IF(Y52="","",IF(Y52="-","-",IF(UPPER(Y52)="AB","+",VLOOKUP(Y52,'විෂය තොරතුරු'!$P$24:$Q$28,2))))</f>
        <v/>
      </c>
      <c r="BK52" s="168" t="str">
        <f aca="false">IF(Z52="","",IF(Z52="-","-",IF(UPPER(Z52)="AB","+",VLOOKUP(Z52,'විෂය තොරතුරු'!$P$24:$Q$28,2))))</f>
        <v/>
      </c>
      <c r="BL52" s="168" t="str">
        <f aca="false">IF(AA52="","",IF(AA52="-","-",IF(UPPER(AA52)="AB","+",VLOOKUP(AA52,'විෂය තොරතුරු'!$P$24:$Q$28,2))))</f>
        <v/>
      </c>
      <c r="BM52" s="168" t="str">
        <f aca="false">IF(AB52="","",IF(AB52="-","-",IF(UPPER(AB52)="AB","+",VLOOKUP(AB52,'විෂය තොරතුරු'!$P$24:$Q$28,2))))</f>
        <v/>
      </c>
      <c r="BN52" s="168" t="str">
        <f aca="false">IF(AC52="","",IF(AC52="-","-",IF(UPPER(AC52)="AB","+",VLOOKUP(AC52,'විෂය තොරතුරු'!$P$24:$Q$28,2))))</f>
        <v/>
      </c>
      <c r="BO52" s="169" t="str">
        <f aca="false">IF(AD52="","",IF(AD52="-","-",IF(UPPER(AD52)="AB","+",VLOOKUP(AD52,'විෂය තොරතුරු'!$P$24:$Q$28,2))))</f>
        <v/>
      </c>
      <c r="BP52" s="171" t="str">
        <f aca="false">IF(AE52="","",IF(AE52="-","-",IF(UPPER(AE52)="AB","+",VLOOKUP(AE52,'විෂය තොරතුරු'!$P$24:$Q$28,2))))</f>
        <v/>
      </c>
      <c r="BQ52" s="168" t="str">
        <f aca="false">IF(AF52="","",IF(AF52="-","-",IF(UPPER(AF52)="AB","+",VLOOKUP(AF52,'විෂය තොරතුරු'!$P$24:$Q$28,2))))</f>
        <v/>
      </c>
      <c r="BR52" s="168" t="str">
        <f aca="false">IF(AG52="","",IF(AG52="-","-",IF(UPPER(AG52)="AB","+",VLOOKUP(AG52,'විෂය තොරතුරු'!$P$24:$Q$28,2))))</f>
        <v/>
      </c>
      <c r="BS52" s="168" t="str">
        <f aca="false">IF(AH52="","",IF(AH52="-","-",IF(UPPER(AH52)="AB","+",VLOOKUP(AH52,'විෂය තොරතුරු'!$P$24:$Q$28,2))))</f>
        <v/>
      </c>
      <c r="BT52" s="168" t="str">
        <f aca="false">IF(AI52="","",IF(AI52="-","-",IF(UPPER(AI52)="AB","+",VLOOKUP(AI52,'විෂය තොරතුරු'!$P$24:$Q$28,2))))</f>
        <v/>
      </c>
      <c r="BU52" s="168" t="str">
        <f aca="false">IF(AJ52="","",IF(AJ52="-","-",IF(UPPER(AJ52)="AB","+",VLOOKUP(AJ52,'විෂය තොරතුරු'!$P$24:$Q$28,2))))</f>
        <v/>
      </c>
      <c r="BV52" s="168" t="str">
        <f aca="false">IF(AK52="","",IF(AK52="-","-",IF(UPPER(AK52)="AB","+",VLOOKUP(AK52,'විෂය තොරතුරු'!$P$24:$Q$28,2))))</f>
        <v/>
      </c>
      <c r="BW52" s="169" t="str">
        <f aca="false">IF(AL52="","",IF(AL52="-","-",IF(UPPER(AL52)="AB","+",VLOOKUP(AL52,'විෂය තොරතුරු'!$P$24:$Q$28,2))))</f>
        <v/>
      </c>
      <c r="BX52" s="171" t="str">
        <f aca="false">IF($B52="","",COUNTIF($AP52:$BW52,"A"))</f>
        <v/>
      </c>
      <c r="BY52" s="168" t="str">
        <f aca="false">IF($B52="","",COUNTIF($AP52:$BW52,"B"))</f>
        <v/>
      </c>
      <c r="BZ52" s="168" t="str">
        <f aca="false">IF($B52="","",COUNTIF($AP52:$BW52,"C"))</f>
        <v/>
      </c>
      <c r="CA52" s="168" t="str">
        <f aca="false">IF($B52="","",COUNTIF($AP52:$BW52,"S"))</f>
        <v/>
      </c>
      <c r="CB52" s="169" t="str">
        <f aca="false">IF($B52="","",COUNTIF($AP52:$BW52,"W"))</f>
        <v/>
      </c>
      <c r="CC52" s="171" t="str">
        <f aca="false">IF(B52="","",SUM(BX52:CA52))</f>
        <v/>
      </c>
      <c r="CD52" s="169" t="str">
        <f aca="false">IF(B52="","",SUM(BX52:BZ52))</f>
        <v/>
      </c>
      <c r="CE52" s="172" t="str">
        <f aca="false">IF(B52="","",IF(AND(CC52&gt;=6,CD52&gt;=3,OR(E52&gt;=35,F52&gt;=35),L52&gt;=35),"6/3 සමත්",IF(AND(CC52&gt;=5,CD52&gt;=3,OR(E52&gt;=35,F52&gt;=35,L52&gt;=35)),"5/3 සමත්",IF(AND(CC52&gt;=4,CD52&gt;=1,OR(E52&gt;=20,F52&gt;=20,L52&gt;=20)),"සමත් කළ හැකි",IF(CB52=9,"W9","අසමත් ?")))))</f>
        <v/>
      </c>
      <c r="FK52" s="173" t="n">
        <v>38</v>
      </c>
      <c r="FL52" s="161" t="s">
        <v>81</v>
      </c>
      <c r="FM52" s="161"/>
      <c r="FN52" s="161" t="str">
        <f aca="false">IF(FM52="","-",(FM52/$M$95)*100)</f>
        <v>-</v>
      </c>
      <c r="FO52" s="165" t="n">
        <v>60</v>
      </c>
      <c r="FP52" s="165"/>
      <c r="FQ52" s="165" t="n">
        <v>57</v>
      </c>
      <c r="FR52" s="165" t="s">
        <v>18</v>
      </c>
      <c r="FS52" s="165"/>
      <c r="FT52" s="165"/>
      <c r="FU52" s="165" t="n">
        <v>10</v>
      </c>
      <c r="FV52" s="165" t="n">
        <v>30</v>
      </c>
      <c r="FW52" s="165" t="s">
        <v>18</v>
      </c>
      <c r="FX52" s="165" t="n">
        <v>29</v>
      </c>
      <c r="FY52" s="165" t="s">
        <v>18</v>
      </c>
      <c r="FZ52" s="165" t="s">
        <v>18</v>
      </c>
      <c r="GA52" s="165" t="n">
        <v>36</v>
      </c>
      <c r="GB52" s="165"/>
      <c r="GC52" s="165"/>
      <c r="GD52" s="165"/>
      <c r="GE52" s="165"/>
      <c r="GF52" s="165"/>
      <c r="GG52" s="165" t="s">
        <v>18</v>
      </c>
      <c r="GH52" s="165" t="s">
        <v>18</v>
      </c>
      <c r="GI52" s="165" t="n">
        <v>45</v>
      </c>
      <c r="GJ52" s="165"/>
      <c r="GK52" s="165"/>
      <c r="GL52" s="165" t="s">
        <v>18</v>
      </c>
      <c r="GM52" s="165"/>
      <c r="GN52" s="165"/>
      <c r="GO52" s="165" t="s">
        <v>18</v>
      </c>
      <c r="GP52" s="165" t="s">
        <v>18</v>
      </c>
      <c r="GQ52" s="165"/>
      <c r="GR52" s="165" t="s">
        <v>18</v>
      </c>
      <c r="GS52" s="165"/>
      <c r="GT52" s="165"/>
      <c r="GU52" s="165"/>
      <c r="GV52" s="174"/>
      <c r="GW52" s="167" t="n">
        <f aca="false">IF(FL52="","",SUM(FO52:GV52))</f>
        <v>267</v>
      </c>
      <c r="GX52" s="168" t="n">
        <f aca="false">IF(FL52="","",GW52/9)</f>
        <v>29.6666666666667</v>
      </c>
      <c r="GY52" s="169" t="n">
        <f aca="false">IF(FL52="","",IF(GW52=0,"-",RANK(GW52,$GW$15:$GW$64,0)))</f>
        <v>15</v>
      </c>
      <c r="GZ52" s="167" t="str">
        <f aca="false">IF(FO52="","",IF(FO52="-","-",IF(UPPER(FO52)="AB","+",VLOOKUP(FO52,'විෂය තොරතුරු'!$P$24:$Q$28,2))))</f>
        <v>C</v>
      </c>
      <c r="HA52" s="168" t="str">
        <f aca="false">IF(FP52="","",IF(FP52="-","-",IF(UPPER(FP52)="AB","+",VLOOKUP(FP52,'විෂය තොරතුරු'!$P$24:$Q$28,2))))</f>
        <v/>
      </c>
      <c r="HB52" s="168" t="str">
        <f aca="false">IF(FQ52="","",IF(FQ52="-","-",IF(UPPER(FQ52)="AB","+",VLOOKUP(FQ52,'විෂය තොරතුරු'!$P$24:$Q$28,2))))</f>
        <v>C</v>
      </c>
      <c r="HC52" s="168" t="str">
        <f aca="false">IF(FR52="","",IF(FR52="-","-",IF(UPPER(FR52)="AB","+",VLOOKUP(FR52,'විෂය තොරතුරු'!$P$24:$Q$28,2))))</f>
        <v>-</v>
      </c>
      <c r="HD52" s="168" t="str">
        <f aca="false">IF(FS52="","",IF(FS52="-","-",IF(UPPER(FS52)="AB","+",VLOOKUP(FS52,'විෂය තොරතුරු'!$P$24:$Q$28,2))))</f>
        <v/>
      </c>
      <c r="HE52" s="170" t="str">
        <f aca="false">IF(FT52="","",IF(FT52="-","-",IF(UPPER(FT52)="AB","+",VLOOKUP(FT52,'විෂය තොරතුරු'!$P$24:$Q$28,2))))</f>
        <v/>
      </c>
      <c r="HF52" s="171" t="str">
        <f aca="false">IF(FU52="","",IF(FU52="-","-",IF(UPPER(FU52)="AB","+",VLOOKUP(FU52,'විෂය තොරතුරු'!$P$24:$Q$28,2))))</f>
        <v>W</v>
      </c>
      <c r="HG52" s="168" t="str">
        <f aca="false">IF(FV52="","",IF(FV52="-","-",IF(UPPER(FV52)="AB","+",VLOOKUP(FV52,'විෂය තොරතුරු'!$P$24:$Q$28,2))))</f>
        <v>W</v>
      </c>
      <c r="HH52" s="168" t="str">
        <f aca="false">IF(FW52="","",IF(FW52="-","-",IF(UPPER(FW52)="AB","+",VLOOKUP(FW52,'විෂය තොරතුරු'!$P$24:$Q$28,2))))</f>
        <v>-</v>
      </c>
      <c r="HI52" s="169" t="str">
        <f aca="false">IF(FX52="","",IF(FX52="-","-",IF(UPPER(FX52)="AB","+",VLOOKUP(FX52,'විෂය තොරතුරු'!$P$24:$Q$28,2))))</f>
        <v>W</v>
      </c>
      <c r="HJ52" s="167" t="str">
        <f aca="false">IF(FY52="","",IF(FY52="-","-",IF(UPPER(FY52)="AB","+",VLOOKUP(FY52,'විෂය තොරතුරු'!$P$24:$Q$28,2))))</f>
        <v>-</v>
      </c>
      <c r="HK52" s="168" t="str">
        <f aca="false">IF(FZ52="","",IF(FZ52="-","-",IF(UPPER(FZ52)="AB","+",VLOOKUP(FZ52,'විෂය තොරතුරු'!$P$24:$Q$28,2))))</f>
        <v>-</v>
      </c>
      <c r="HL52" s="168" t="str">
        <f aca="false">IF(GA52="","",IF(GA52="-","-",IF(UPPER(GA52)="AB","+",VLOOKUP(GA52,'විෂය තොරතුරු'!$P$24:$Q$28,2))))</f>
        <v>S</v>
      </c>
      <c r="HM52" s="168" t="str">
        <f aca="false">IF(GB52="","",IF(GB52="-","-",IF(UPPER(GB52)="AB","+",VLOOKUP(GB52,'විෂය තොරතුරු'!$P$24:$Q$28,2))))</f>
        <v/>
      </c>
      <c r="HN52" s="168" t="str">
        <f aca="false">IF(GC52="","",IF(GC52="-","-",IF(UPPER(GC52)="AB","+",VLOOKUP(GC52,'විෂය තොරතුරු'!$P$24:$Q$28,2))))</f>
        <v/>
      </c>
      <c r="HO52" s="168" t="str">
        <f aca="false">IF(GD52="","",IF(GD52="-","-",IF(UPPER(GD52)="AB","+",VLOOKUP(GD52,'විෂය තොරතුරු'!$P$24:$Q$28,2))))</f>
        <v/>
      </c>
      <c r="HP52" s="168" t="str">
        <f aca="false">IF(GE52="","",IF(GE52="-","-",IF(UPPER(GE52)="AB","+",VLOOKUP(GE52,'විෂය තොරතුරු'!$P$24:$Q$28,2))))</f>
        <v/>
      </c>
      <c r="HQ52" s="170" t="str">
        <f aca="false">IF(GF52="","",IF(GF52="-","-",IF(UPPER(GF52)="AB","+",VLOOKUP(GF52,'විෂය තොරතුරු'!$P$24:$Q$28,2))))</f>
        <v/>
      </c>
      <c r="HR52" s="171" t="str">
        <f aca="false">IF(GG52="","",IF(GG52="-","-",IF(UPPER(GG52)="AB","+",VLOOKUP(GG52,'විෂය තොරතුරු'!$P$24:$Q$28,2))))</f>
        <v>-</v>
      </c>
      <c r="HS52" s="168" t="str">
        <f aca="false">IF(GH52="","",IF(GH52="-","-",IF(UPPER(GH52)="AB","+",VLOOKUP(GH52,'විෂය තොරතුරු'!$P$24:$Q$28,2))))</f>
        <v>-</v>
      </c>
      <c r="HT52" s="168" t="str">
        <f aca="false">IF(GI52="","",IF(GI52="-","-",IF(UPPER(GI52)="AB","+",VLOOKUP(GI52,'විෂය තොරතුරු'!$P$24:$Q$28,2))))</f>
        <v>S</v>
      </c>
      <c r="HU52" s="168" t="str">
        <f aca="false">IF(GJ52="","",IF(GJ52="-","-",IF(UPPER(GJ52)="AB","+",VLOOKUP(GJ52,'විෂය තොරතුරු'!$P$24:$Q$28,2))))</f>
        <v/>
      </c>
      <c r="HV52" s="168" t="str">
        <f aca="false">IF(GK52="","",IF(GK52="-","-",IF(UPPER(GK52)="AB","+",VLOOKUP(GK52,'විෂය තොරතුරු'!$P$24:$Q$28,2))))</f>
        <v/>
      </c>
      <c r="HW52" s="168" t="str">
        <f aca="false">IF(GL52="","",IF(GL52="-","-",IF(UPPER(GL52)="AB","+",VLOOKUP(GL52,'විෂය තොරතුරු'!$P$24:$Q$28,2))))</f>
        <v>-</v>
      </c>
      <c r="HX52" s="168" t="str">
        <f aca="false">IF(GM52="","",IF(GM52="-","-",IF(UPPER(GM52)="AB","+",VLOOKUP(GM52,'විෂය තොරතුරු'!$P$24:$Q$28,2))))</f>
        <v/>
      </c>
      <c r="HY52" s="169" t="str">
        <f aca="false">IF(GN52="","",IF(GN52="-","-",IF(UPPER(GN52)="AB","+",VLOOKUP(GN52,'විෂය තොරතුරු'!$P$24:$Q$28,2))))</f>
        <v/>
      </c>
      <c r="HZ52" s="171" t="str">
        <f aca="false">IF(GO52="","",IF(GO52="-","-",IF(UPPER(GO52)="AB","+",VLOOKUP(GO52,'විෂය තොරතුරු'!$P$24:$Q$28,2))))</f>
        <v>-</v>
      </c>
      <c r="IA52" s="168" t="str">
        <f aca="false">IF(GP52="","",IF(GP52="-","-",IF(UPPER(GP52)="AB","+",VLOOKUP(GP52,'විෂය තොරතුරු'!$P$24:$Q$28,2))))</f>
        <v>-</v>
      </c>
      <c r="IB52" s="168" t="str">
        <f aca="false">IF(GQ52="","",IF(GQ52="-","-",IF(UPPER(GQ52)="AB","+",VLOOKUP(GQ52,'විෂය තොරතුරු'!$P$24:$Q$28,2))))</f>
        <v/>
      </c>
      <c r="IC52" s="168" t="str">
        <f aca="false">IF(GR52="","",IF(GR52="-","-",IF(UPPER(GR52)="AB","+",VLOOKUP(GR52,'විෂය තොරතුරු'!$P$24:$Q$28,2))))</f>
        <v>-</v>
      </c>
      <c r="ID52" s="168" t="str">
        <f aca="false">IF(GS52="","",IF(GS52="-","-",IF(UPPER(GS52)="AB","+",VLOOKUP(GS52,'විෂය තොරතුරු'!$P$24:$Q$28,2))))</f>
        <v/>
      </c>
      <c r="IE52" s="168" t="str">
        <f aca="false">IF(GT52="","",IF(GT52="-","-",IF(UPPER(GT52)="AB","+",VLOOKUP(GT52,'විෂය තොරතුරු'!$P$24:$Q$28,2))))</f>
        <v/>
      </c>
      <c r="IF52" s="168" t="str">
        <f aca="false">IF(GU52="","",IF(GU52="-","-",IF(UPPER(GU52)="AB","+",VLOOKUP(GU52,'විෂය තොරතුරු'!$P$24:$Q$28,2))))</f>
        <v/>
      </c>
      <c r="IG52" s="169" t="str">
        <f aca="false">IF(GV52="","",IF(GV52="-","-",IF(UPPER(GV52)="AB","+",VLOOKUP(GV52,'විෂය තොරතුරු'!$P$24:$Q$28,2))))</f>
        <v/>
      </c>
      <c r="IH52" s="171" t="n">
        <f aca="false">IF($FL52="","",COUNTIF($GZ52:$IG52,"A"))</f>
        <v>0</v>
      </c>
      <c r="II52" s="171" t="n">
        <f aca="false">IF($FL52="","",COUNTIF($GZ52:$IG52,"B"))</f>
        <v>0</v>
      </c>
      <c r="IJ52" s="171" t="n">
        <f aca="false">IF($FL52="","",COUNTIF($GZ52:$IG52,"C"))</f>
        <v>2</v>
      </c>
      <c r="IK52" s="171" t="n">
        <f aca="false">IF($FL52="","",COUNTIF($GZ52:$IG52,"S"))</f>
        <v>2</v>
      </c>
      <c r="IL52" s="171" t="n">
        <f aca="false">IF($FL52="","",COUNTIF($GZ52:$IG52,"W"))</f>
        <v>3</v>
      </c>
      <c r="IM52" s="171" t="n">
        <f aca="false">IF(FL52="","",SUM(IH52:IK52))</f>
        <v>4</v>
      </c>
      <c r="IN52" s="169" t="n">
        <f aca="false">IF(FL52="","",SUM(IH52:IJ52))</f>
        <v>2</v>
      </c>
      <c r="IO52" s="172" t="str">
        <f aca="false">IF(FL52="","",IF(AND(IM52&gt;=6,IN52&gt;=3,OR(FO52&gt;=35,FP52&gt;=35),FV52&gt;=35),"6/3 සමත්",IF(AND(IM52&gt;=5,IN52&gt;=3,OR(FO52&gt;=35,FP52&gt;=35,FV52&gt;=35)),"5/3 සමත්",IF(AND(IM52&gt;=4,IN52&gt;=1,OR(FO52&gt;=20,FP52&gt;=20,FV52&gt;=20)),"සමත් කළ හැකි",IF(IL52=9,"W9","අසමත් ?")))))</f>
        <v>සමත් කළ හැකි</v>
      </c>
    </row>
    <row r="53" customFormat="false" ht="13.8" hidden="false" customHeight="false" outlineLevel="0" collapsed="false">
      <c r="A53" s="160" t="n">
        <v>39</v>
      </c>
      <c r="B53" s="161"/>
      <c r="C53" s="161"/>
      <c r="D53" s="162"/>
      <c r="E53" s="183"/>
      <c r="F53" s="181"/>
      <c r="G53" s="183"/>
      <c r="H53" s="180"/>
      <c r="I53" s="180"/>
      <c r="J53" s="181"/>
      <c r="K53" s="183"/>
      <c r="L53" s="180"/>
      <c r="M53" s="180"/>
      <c r="N53" s="181"/>
      <c r="O53" s="183"/>
      <c r="P53" s="180"/>
      <c r="Q53" s="180"/>
      <c r="R53" s="180"/>
      <c r="S53" s="180"/>
      <c r="T53" s="180"/>
      <c r="U53" s="180"/>
      <c r="V53" s="181"/>
      <c r="W53" s="183"/>
      <c r="X53" s="180"/>
      <c r="Y53" s="180"/>
      <c r="Z53" s="180"/>
      <c r="AA53" s="180"/>
      <c r="AB53" s="180"/>
      <c r="AC53" s="180"/>
      <c r="AD53" s="181"/>
      <c r="AE53" s="183"/>
      <c r="AF53" s="180"/>
      <c r="AG53" s="180"/>
      <c r="AH53" s="180"/>
      <c r="AI53" s="180"/>
      <c r="AJ53" s="180"/>
      <c r="AK53" s="180"/>
      <c r="AL53" s="166"/>
      <c r="AM53" s="167" t="str">
        <f aca="false">IF(B53="","",SUM(E53:AL53))</f>
        <v/>
      </c>
      <c r="AN53" s="168" t="str">
        <f aca="false">IF(B53="","",AM53/9)</f>
        <v/>
      </c>
      <c r="AO53" s="169" t="str">
        <f aca="false">IF(B53="","",IF(AM53=0,"-",RANK(AM53,$AM$15:$AM$64,0)))</f>
        <v/>
      </c>
      <c r="AP53" s="167" t="str">
        <f aca="false">IF(E53="","",IF(E53="-","-",IF(UPPER(E53)="AB","+",VLOOKUP(E53,'විෂය තොරතුරු'!$P$24:$Q$28,2))))</f>
        <v/>
      </c>
      <c r="AQ53" s="168" t="str">
        <f aca="false">IF(F53="","",IF(F53="-","-",IF(UPPER(F53)="AB","+",VLOOKUP(F53,'විෂය තොරතුරු'!$P$24:$Q$28,2))))</f>
        <v/>
      </c>
      <c r="AR53" s="168" t="str">
        <f aca="false">IF(G53="","",IF(G53="-","-",IF(UPPER(G53)="AB","+",VLOOKUP(G53,'විෂය තොරතුරු'!$P$24:$Q$28,2))))</f>
        <v/>
      </c>
      <c r="AS53" s="168" t="str">
        <f aca="false">IF(H53="","",IF(H53="-","-",IF(UPPER(H53)="AB","+",VLOOKUP(H53,'විෂය තොරතුරු'!$P$24:$Q$28,2))))</f>
        <v/>
      </c>
      <c r="AT53" s="168" t="str">
        <f aca="false">IF(I53="","",IF(I53="-","-",IF(UPPER(I53)="AB","+",VLOOKUP(I53,'විෂය තොරතුරු'!$P$24:$Q$28,2))))</f>
        <v/>
      </c>
      <c r="AU53" s="170" t="str">
        <f aca="false">IF(J53="","",IF(J53="-","-",IF(UPPER(J53)="AB","+",VLOOKUP(J53,'විෂය තොරතුරු'!$P$24:$Q$28,2))))</f>
        <v/>
      </c>
      <c r="AV53" s="171" t="str">
        <f aca="false">IF(K53="","",IF(K53="-","-",IF(UPPER(K53)="AB","+",VLOOKUP(K53,'විෂය තොරතුරු'!$P$24:$Q$28,2))))</f>
        <v/>
      </c>
      <c r="AW53" s="168" t="str">
        <f aca="false">IF(L53="","",IF(L53="-","-",IF(UPPER(L53)="AB","+",VLOOKUP(L53,'විෂය තොරතුරු'!$P$24:$Q$28,2))))</f>
        <v/>
      </c>
      <c r="AX53" s="168" t="str">
        <f aca="false">IF(M53="","",IF(M53="-","-",IF(UPPER(M53)="AB","+",VLOOKUP(M53,'විෂය තොරතුරු'!$P$24:$Q$28,2))))</f>
        <v/>
      </c>
      <c r="AY53" s="169" t="str">
        <f aca="false">IF(N53="","",IF(N53="-","-",IF(UPPER(N53)="AB","+",VLOOKUP(N53,'විෂය තොරතුරු'!$P$24:$Q$28,2))))</f>
        <v/>
      </c>
      <c r="AZ53" s="167" t="str">
        <f aca="false">IF(O53="","",IF(O53="-","-",IF(UPPER(O53)="AB","+",VLOOKUP(O53,'විෂය තොරතුරු'!$P$24:$Q$28,2))))</f>
        <v/>
      </c>
      <c r="BA53" s="168" t="str">
        <f aca="false">IF(P53="","",IF(P53="-","-",IF(UPPER(P53)="AB","+",VLOOKUP(P53,'විෂය තොරතුරු'!$P$24:$Q$28,2))))</f>
        <v/>
      </c>
      <c r="BB53" s="168" t="str">
        <f aca="false">IF(Q53="","",IF(Q53="-","-",IF(UPPER(Q53)="AB","+",VLOOKUP(Q53,'විෂය තොරතුරු'!$P$24:$Q$28,2))))</f>
        <v/>
      </c>
      <c r="BC53" s="168" t="str">
        <f aca="false">IF(R53="","",IF(R53="-","-",IF(UPPER(R53)="AB","+",VLOOKUP(R53,'විෂය තොරතුරු'!$P$24:$Q$28,2))))</f>
        <v/>
      </c>
      <c r="BD53" s="168" t="str">
        <f aca="false">IF(S53="","",IF(S53="-","-",IF(UPPER(S53)="AB","+",VLOOKUP(S53,'විෂය තොරතුරු'!$P$24:$Q$28,2))))</f>
        <v/>
      </c>
      <c r="BE53" s="168" t="str">
        <f aca="false">IF(T53="","",IF(T53="-","-",IF(UPPER(T53)="AB","+",VLOOKUP(T53,'විෂය තොරතුරු'!$P$24:$Q$28,2))))</f>
        <v/>
      </c>
      <c r="BF53" s="168" t="str">
        <f aca="false">IF(U53="","",IF(U53="-","-",IF(UPPER(U53)="AB","+",VLOOKUP(U53,'විෂය තොරතුරු'!$P$24:$Q$28,2))))</f>
        <v/>
      </c>
      <c r="BG53" s="170" t="str">
        <f aca="false">IF(V53="","",IF(V53="-","-",IF(UPPER(V53)="AB","+",VLOOKUP(V53,'විෂය තොරතුරු'!$P$24:$Q$28,2))))</f>
        <v/>
      </c>
      <c r="BH53" s="171" t="str">
        <f aca="false">IF(W53="","",IF(W53="-","-",IF(UPPER(W53)="AB","+",VLOOKUP(W53,'විෂය තොරතුරු'!$P$24:$Q$28,2))))</f>
        <v/>
      </c>
      <c r="BI53" s="168" t="str">
        <f aca="false">IF(X53="","",IF(X53="-","-",IF(UPPER(X53)="AB","+",VLOOKUP(X53,'විෂය තොරතුරු'!$P$24:$Q$28,2))))</f>
        <v/>
      </c>
      <c r="BJ53" s="168" t="str">
        <f aca="false">IF(Y53="","",IF(Y53="-","-",IF(UPPER(Y53)="AB","+",VLOOKUP(Y53,'විෂය තොරතුරු'!$P$24:$Q$28,2))))</f>
        <v/>
      </c>
      <c r="BK53" s="168" t="str">
        <f aca="false">IF(Z53="","",IF(Z53="-","-",IF(UPPER(Z53)="AB","+",VLOOKUP(Z53,'විෂය තොරතුරු'!$P$24:$Q$28,2))))</f>
        <v/>
      </c>
      <c r="BL53" s="168" t="str">
        <f aca="false">IF(AA53="","",IF(AA53="-","-",IF(UPPER(AA53)="AB","+",VLOOKUP(AA53,'විෂය තොරතුරු'!$P$24:$Q$28,2))))</f>
        <v/>
      </c>
      <c r="BM53" s="168" t="str">
        <f aca="false">IF(AB53="","",IF(AB53="-","-",IF(UPPER(AB53)="AB","+",VLOOKUP(AB53,'විෂය තොරතුරු'!$P$24:$Q$28,2))))</f>
        <v/>
      </c>
      <c r="BN53" s="168" t="str">
        <f aca="false">IF(AC53="","",IF(AC53="-","-",IF(UPPER(AC53)="AB","+",VLOOKUP(AC53,'විෂය තොරතුරු'!$P$24:$Q$28,2))))</f>
        <v/>
      </c>
      <c r="BO53" s="169" t="str">
        <f aca="false">IF(AD53="","",IF(AD53="-","-",IF(UPPER(AD53)="AB","+",VLOOKUP(AD53,'විෂය තොරතුරු'!$P$24:$Q$28,2))))</f>
        <v/>
      </c>
      <c r="BP53" s="171" t="str">
        <f aca="false">IF(AE53="","",IF(AE53="-","-",IF(UPPER(AE53)="AB","+",VLOOKUP(AE53,'විෂය තොරතුරු'!$P$24:$Q$28,2))))</f>
        <v/>
      </c>
      <c r="BQ53" s="168" t="str">
        <f aca="false">IF(AF53="","",IF(AF53="-","-",IF(UPPER(AF53)="AB","+",VLOOKUP(AF53,'විෂය තොරතුරු'!$P$24:$Q$28,2))))</f>
        <v/>
      </c>
      <c r="BR53" s="168" t="str">
        <f aca="false">IF(AG53="","",IF(AG53="-","-",IF(UPPER(AG53)="AB","+",VLOOKUP(AG53,'විෂය තොරතුරු'!$P$24:$Q$28,2))))</f>
        <v/>
      </c>
      <c r="BS53" s="168" t="str">
        <f aca="false">IF(AH53="","",IF(AH53="-","-",IF(UPPER(AH53)="AB","+",VLOOKUP(AH53,'විෂය තොරතුරු'!$P$24:$Q$28,2))))</f>
        <v/>
      </c>
      <c r="BT53" s="168" t="str">
        <f aca="false">IF(AI53="","",IF(AI53="-","-",IF(UPPER(AI53)="AB","+",VLOOKUP(AI53,'විෂය තොරතුරු'!$P$24:$Q$28,2))))</f>
        <v/>
      </c>
      <c r="BU53" s="168" t="str">
        <f aca="false">IF(AJ53="","",IF(AJ53="-","-",IF(UPPER(AJ53)="AB","+",VLOOKUP(AJ53,'විෂය තොරතුරු'!$P$24:$Q$28,2))))</f>
        <v/>
      </c>
      <c r="BV53" s="168" t="str">
        <f aca="false">IF(AK53="","",IF(AK53="-","-",IF(UPPER(AK53)="AB","+",VLOOKUP(AK53,'විෂය තොරතුරු'!$P$24:$Q$28,2))))</f>
        <v/>
      </c>
      <c r="BW53" s="169" t="str">
        <f aca="false">IF(AL53="","",IF(AL53="-","-",IF(UPPER(AL53)="AB","+",VLOOKUP(AL53,'විෂය තොරතුරු'!$P$24:$Q$28,2))))</f>
        <v/>
      </c>
      <c r="BX53" s="171" t="str">
        <f aca="false">IF($B53="","",COUNTIF($AP53:$BW53,"A"))</f>
        <v/>
      </c>
      <c r="BY53" s="168" t="str">
        <f aca="false">IF($B53="","",COUNTIF($AP53:$BW53,"B"))</f>
        <v/>
      </c>
      <c r="BZ53" s="168" t="str">
        <f aca="false">IF($B53="","",COUNTIF($AP53:$BW53,"C"))</f>
        <v/>
      </c>
      <c r="CA53" s="168" t="str">
        <f aca="false">IF($B53="","",COUNTIF($AP53:$BW53,"S"))</f>
        <v/>
      </c>
      <c r="CB53" s="169" t="str">
        <f aca="false">IF($B53="","",COUNTIF($AP53:$BW53,"W"))</f>
        <v/>
      </c>
      <c r="CC53" s="171" t="str">
        <f aca="false">IF(B53="","",SUM(BX53:CA53))</f>
        <v/>
      </c>
      <c r="CD53" s="169" t="str">
        <f aca="false">IF(B53="","",SUM(BX53:BZ53))</f>
        <v/>
      </c>
      <c r="CE53" s="172" t="str">
        <f aca="false">IF(B53="","",IF(AND(CC53&gt;=6,CD53&gt;=3,OR(E53&gt;=35,F53&gt;=35),L53&gt;=35),"6/3 සමත්",IF(AND(CC53&gt;=5,CD53&gt;=3,OR(E53&gt;=35,F53&gt;=35,L53&gt;=35)),"5/3 සමත්",IF(AND(CC53&gt;=4,CD53&gt;=1,OR(E53&gt;=20,F53&gt;=20,L53&gt;=20)),"සමත් කළ හැකි",IF(CB53=9,"W9","අසමත් ?")))))</f>
        <v/>
      </c>
      <c r="FK53" s="173" t="n">
        <v>39</v>
      </c>
      <c r="FL53" s="161" t="s">
        <v>82</v>
      </c>
      <c r="FM53" s="161"/>
      <c r="FN53" s="161" t="str">
        <f aca="false">IF(FM53="","-",(FM53/$M$95)*100)</f>
        <v>-</v>
      </c>
      <c r="FO53" s="165" t="n">
        <v>57</v>
      </c>
      <c r="FP53" s="165"/>
      <c r="FQ53" s="165" t="s">
        <v>18</v>
      </c>
      <c r="FR53" s="165" t="n">
        <v>79</v>
      </c>
      <c r="FS53" s="165"/>
      <c r="FT53" s="165"/>
      <c r="FU53" s="165" t="n">
        <v>33</v>
      </c>
      <c r="FV53" s="165" t="n">
        <v>32</v>
      </c>
      <c r="FW53" s="165" t="n">
        <v>35</v>
      </c>
      <c r="FX53" s="165" t="n">
        <v>37</v>
      </c>
      <c r="FY53" s="165" t="n">
        <v>82</v>
      </c>
      <c r="FZ53" s="165" t="s">
        <v>18</v>
      </c>
      <c r="GA53" s="165" t="s">
        <v>18</v>
      </c>
      <c r="GB53" s="165"/>
      <c r="GC53" s="165"/>
      <c r="GD53" s="165"/>
      <c r="GE53" s="165"/>
      <c r="GF53" s="165"/>
      <c r="GG53" s="165" t="s">
        <v>18</v>
      </c>
      <c r="GH53" s="165" t="s">
        <v>18</v>
      </c>
      <c r="GI53" s="165" t="n">
        <v>62</v>
      </c>
      <c r="GJ53" s="165"/>
      <c r="GK53" s="165"/>
      <c r="GL53" s="165" t="s">
        <v>18</v>
      </c>
      <c r="GM53" s="165"/>
      <c r="GN53" s="165"/>
      <c r="GO53" s="165" t="s">
        <v>18</v>
      </c>
      <c r="GP53" s="165" t="s">
        <v>18</v>
      </c>
      <c r="GQ53" s="165"/>
      <c r="GR53" s="165" t="n">
        <v>46</v>
      </c>
      <c r="GS53" s="165"/>
      <c r="GT53" s="165"/>
      <c r="GU53" s="165"/>
      <c r="GV53" s="174"/>
      <c r="GW53" s="167" t="n">
        <f aca="false">IF(FL53="","",SUM(FO53:GV53))</f>
        <v>463</v>
      </c>
      <c r="GX53" s="168" t="n">
        <f aca="false">IF(FL53="","",GW53/9)</f>
        <v>51.4444444444444</v>
      </c>
      <c r="GY53" s="169" t="n">
        <f aca="false">IF(FL53="","",IF(GW53=0,"-",RANK(GW53,$GW$15:$GW$64,0)))</f>
        <v>3</v>
      </c>
      <c r="GZ53" s="167" t="str">
        <f aca="false">IF(FO53="","",IF(FO53="-","-",IF(UPPER(FO53)="AB","+",VLOOKUP(FO53,'විෂය තොරතුරු'!$P$24:$Q$28,2))))</f>
        <v>C</v>
      </c>
      <c r="HA53" s="168" t="str">
        <f aca="false">IF(FP53="","",IF(FP53="-","-",IF(UPPER(FP53)="AB","+",VLOOKUP(FP53,'විෂය තොරතුරු'!$P$24:$Q$28,2))))</f>
        <v/>
      </c>
      <c r="HB53" s="168" t="str">
        <f aca="false">IF(FQ53="","",IF(FQ53="-","-",IF(UPPER(FQ53)="AB","+",VLOOKUP(FQ53,'විෂය තොරතුරු'!$P$24:$Q$28,2))))</f>
        <v>-</v>
      </c>
      <c r="HC53" s="168" t="str">
        <f aca="false">IF(FR53="","",IF(FR53="-","-",IF(UPPER(FR53)="AB","+",VLOOKUP(FR53,'විෂය තොරතුරු'!$P$24:$Q$28,2))))</f>
        <v>A</v>
      </c>
      <c r="HD53" s="168" t="str">
        <f aca="false">IF(FS53="","",IF(FS53="-","-",IF(UPPER(FS53)="AB","+",VLOOKUP(FS53,'විෂය තොරතුරු'!$P$24:$Q$28,2))))</f>
        <v/>
      </c>
      <c r="HE53" s="170" t="str">
        <f aca="false">IF(FT53="","",IF(FT53="-","-",IF(UPPER(FT53)="AB","+",VLOOKUP(FT53,'විෂය තොරතුරු'!$P$24:$Q$28,2))))</f>
        <v/>
      </c>
      <c r="HF53" s="171" t="str">
        <f aca="false">IF(FU53="","",IF(FU53="-","-",IF(UPPER(FU53)="AB","+",VLOOKUP(FU53,'විෂය තොරතුරු'!$P$24:$Q$28,2))))</f>
        <v>W</v>
      </c>
      <c r="HG53" s="168" t="str">
        <f aca="false">IF(FV53="","",IF(FV53="-","-",IF(UPPER(FV53)="AB","+",VLOOKUP(FV53,'විෂය තොරතුරු'!$P$24:$Q$28,2))))</f>
        <v>W</v>
      </c>
      <c r="HH53" s="168" t="str">
        <f aca="false">IF(FW53="","",IF(FW53="-","-",IF(UPPER(FW53)="AB","+",VLOOKUP(FW53,'විෂය තොරතුරු'!$P$24:$Q$28,2))))</f>
        <v>S</v>
      </c>
      <c r="HI53" s="169" t="str">
        <f aca="false">IF(FX53="","",IF(FX53="-","-",IF(UPPER(FX53)="AB","+",VLOOKUP(FX53,'විෂය තොරතුරු'!$P$24:$Q$28,2))))</f>
        <v>S</v>
      </c>
      <c r="HJ53" s="167" t="str">
        <f aca="false">IF(FY53="","",IF(FY53="-","-",IF(UPPER(FY53)="AB","+",VLOOKUP(FY53,'විෂය තොරතුරු'!$P$24:$Q$28,2))))</f>
        <v>A</v>
      </c>
      <c r="HK53" s="168" t="str">
        <f aca="false">IF(FZ53="","",IF(FZ53="-","-",IF(UPPER(FZ53)="AB","+",VLOOKUP(FZ53,'විෂය තොරතුරු'!$P$24:$Q$28,2))))</f>
        <v>-</v>
      </c>
      <c r="HL53" s="168" t="str">
        <f aca="false">IF(GA53="","",IF(GA53="-","-",IF(UPPER(GA53)="AB","+",VLOOKUP(GA53,'විෂය තොරතුරු'!$P$24:$Q$28,2))))</f>
        <v>-</v>
      </c>
      <c r="HM53" s="168" t="str">
        <f aca="false">IF(GB53="","",IF(GB53="-","-",IF(UPPER(GB53)="AB","+",VLOOKUP(GB53,'විෂය තොරතුරු'!$P$24:$Q$28,2))))</f>
        <v/>
      </c>
      <c r="HN53" s="168" t="str">
        <f aca="false">IF(GC53="","",IF(GC53="-","-",IF(UPPER(GC53)="AB","+",VLOOKUP(GC53,'විෂය තොරතුරු'!$P$24:$Q$28,2))))</f>
        <v/>
      </c>
      <c r="HO53" s="168" t="str">
        <f aca="false">IF(GD53="","",IF(GD53="-","-",IF(UPPER(GD53)="AB","+",VLOOKUP(GD53,'විෂය තොරතුරු'!$P$24:$Q$28,2))))</f>
        <v/>
      </c>
      <c r="HP53" s="168" t="str">
        <f aca="false">IF(GE53="","",IF(GE53="-","-",IF(UPPER(GE53)="AB","+",VLOOKUP(GE53,'විෂය තොරතුරු'!$P$24:$Q$28,2))))</f>
        <v/>
      </c>
      <c r="HQ53" s="170" t="str">
        <f aca="false">IF(GF53="","",IF(GF53="-","-",IF(UPPER(GF53)="AB","+",VLOOKUP(GF53,'විෂය තොරතුරු'!$P$24:$Q$28,2))))</f>
        <v/>
      </c>
      <c r="HR53" s="171" t="str">
        <f aca="false">IF(GG53="","",IF(GG53="-","-",IF(UPPER(GG53)="AB","+",VLOOKUP(GG53,'විෂය තොරතුරු'!$P$24:$Q$28,2))))</f>
        <v>-</v>
      </c>
      <c r="HS53" s="168" t="str">
        <f aca="false">IF(GH53="","",IF(GH53="-","-",IF(UPPER(GH53)="AB","+",VLOOKUP(GH53,'විෂය තොරතුරු'!$P$24:$Q$28,2))))</f>
        <v>-</v>
      </c>
      <c r="HT53" s="168" t="str">
        <f aca="false">IF(GI53="","",IF(GI53="-","-",IF(UPPER(GI53)="AB","+",VLOOKUP(GI53,'විෂය තොරතුරු'!$P$24:$Q$28,2))))</f>
        <v>C</v>
      </c>
      <c r="HU53" s="168" t="str">
        <f aca="false">IF(GJ53="","",IF(GJ53="-","-",IF(UPPER(GJ53)="AB","+",VLOOKUP(GJ53,'විෂය තොරතුරු'!$P$24:$Q$28,2))))</f>
        <v/>
      </c>
      <c r="HV53" s="168" t="str">
        <f aca="false">IF(GK53="","",IF(GK53="-","-",IF(UPPER(GK53)="AB","+",VLOOKUP(GK53,'විෂය තොරතුරු'!$P$24:$Q$28,2))))</f>
        <v/>
      </c>
      <c r="HW53" s="168" t="str">
        <f aca="false">IF(GL53="","",IF(GL53="-","-",IF(UPPER(GL53)="AB","+",VLOOKUP(GL53,'විෂය තොරතුරු'!$P$24:$Q$28,2))))</f>
        <v>-</v>
      </c>
      <c r="HX53" s="168" t="str">
        <f aca="false">IF(GM53="","",IF(GM53="-","-",IF(UPPER(GM53)="AB","+",VLOOKUP(GM53,'විෂය තොරතුරු'!$P$24:$Q$28,2))))</f>
        <v/>
      </c>
      <c r="HY53" s="169" t="str">
        <f aca="false">IF(GN53="","",IF(GN53="-","-",IF(UPPER(GN53)="AB","+",VLOOKUP(GN53,'විෂය තොරතුරු'!$P$24:$Q$28,2))))</f>
        <v/>
      </c>
      <c r="HZ53" s="171" t="str">
        <f aca="false">IF(GO53="","",IF(GO53="-","-",IF(UPPER(GO53)="AB","+",VLOOKUP(GO53,'විෂය තොරතුරු'!$P$24:$Q$28,2))))</f>
        <v>-</v>
      </c>
      <c r="IA53" s="168" t="str">
        <f aca="false">IF(GP53="","",IF(GP53="-","-",IF(UPPER(GP53)="AB","+",VLOOKUP(GP53,'විෂය තොරතුරු'!$P$24:$Q$28,2))))</f>
        <v>-</v>
      </c>
      <c r="IB53" s="168" t="str">
        <f aca="false">IF(GQ53="","",IF(GQ53="-","-",IF(UPPER(GQ53)="AB","+",VLOOKUP(GQ53,'විෂය තොරතුරු'!$P$24:$Q$28,2))))</f>
        <v/>
      </c>
      <c r="IC53" s="168" t="str">
        <f aca="false">IF(GR53="","",IF(GR53="-","-",IF(UPPER(GR53)="AB","+",VLOOKUP(GR53,'විෂය තොරතුරු'!$P$24:$Q$28,2))))</f>
        <v>S</v>
      </c>
      <c r="ID53" s="168" t="str">
        <f aca="false">IF(GS53="","",IF(GS53="-","-",IF(UPPER(GS53)="AB","+",VLOOKUP(GS53,'විෂය තොරතුරු'!$P$24:$Q$28,2))))</f>
        <v/>
      </c>
      <c r="IE53" s="168" t="str">
        <f aca="false">IF(GT53="","",IF(GT53="-","-",IF(UPPER(GT53)="AB","+",VLOOKUP(GT53,'විෂය තොරතුරු'!$P$24:$Q$28,2))))</f>
        <v/>
      </c>
      <c r="IF53" s="168" t="str">
        <f aca="false">IF(GU53="","",IF(GU53="-","-",IF(UPPER(GU53)="AB","+",VLOOKUP(GU53,'විෂය තොරතුරු'!$P$24:$Q$28,2))))</f>
        <v/>
      </c>
      <c r="IG53" s="169" t="str">
        <f aca="false">IF(GV53="","",IF(GV53="-","-",IF(UPPER(GV53)="AB","+",VLOOKUP(GV53,'විෂය තොරතුරු'!$P$24:$Q$28,2))))</f>
        <v/>
      </c>
      <c r="IH53" s="171" t="n">
        <f aca="false">IF($FL53="","",COUNTIF($GZ53:$IG53,"A"))</f>
        <v>2</v>
      </c>
      <c r="II53" s="171" t="n">
        <f aca="false">IF($FL53="","",COUNTIF($GZ53:$IG53,"B"))</f>
        <v>0</v>
      </c>
      <c r="IJ53" s="171" t="n">
        <f aca="false">IF($FL53="","",COUNTIF($GZ53:$IG53,"C"))</f>
        <v>2</v>
      </c>
      <c r="IK53" s="171" t="n">
        <f aca="false">IF($FL53="","",COUNTIF($GZ53:$IG53,"S"))</f>
        <v>3</v>
      </c>
      <c r="IL53" s="171" t="n">
        <f aca="false">IF($FL53="","",COUNTIF($GZ53:$IG53,"W"))</f>
        <v>2</v>
      </c>
      <c r="IM53" s="171" t="n">
        <f aca="false">IF(FL53="","",SUM(IH53:IK53))</f>
        <v>7</v>
      </c>
      <c r="IN53" s="169" t="n">
        <f aca="false">IF(FL53="","",SUM(IH53:IJ53))</f>
        <v>4</v>
      </c>
      <c r="IO53" s="172" t="str">
        <f aca="false">IF(FL53="","",IF(AND(IM53&gt;=6,IN53&gt;=3,OR(FO53&gt;=35,FP53&gt;=35),FV53&gt;=35),"6/3 සමත්",IF(AND(IM53&gt;=5,IN53&gt;=3,OR(FO53&gt;=35,FP53&gt;=35,FV53&gt;=35)),"5/3 සමත්",IF(AND(IM53&gt;=4,IN53&gt;=1,OR(FO53&gt;=20,FP53&gt;=20,FV53&gt;=20)),"සමත් කළ හැකි",IF(IL53=9,"W9","අසමත් ?")))))</f>
        <v>5/3 සමත්</v>
      </c>
    </row>
    <row r="54" customFormat="false" ht="13.8" hidden="false" customHeight="false" outlineLevel="0" collapsed="false">
      <c r="A54" s="160" t="n">
        <v>40</v>
      </c>
      <c r="B54" s="161"/>
      <c r="C54" s="161"/>
      <c r="D54" s="162"/>
      <c r="E54" s="183"/>
      <c r="F54" s="181"/>
      <c r="G54" s="183"/>
      <c r="H54" s="180"/>
      <c r="I54" s="180"/>
      <c r="J54" s="181"/>
      <c r="K54" s="183"/>
      <c r="L54" s="180"/>
      <c r="M54" s="180"/>
      <c r="N54" s="181"/>
      <c r="O54" s="183"/>
      <c r="P54" s="180"/>
      <c r="Q54" s="180"/>
      <c r="R54" s="180"/>
      <c r="S54" s="180"/>
      <c r="T54" s="180"/>
      <c r="U54" s="180"/>
      <c r="V54" s="181"/>
      <c r="W54" s="183"/>
      <c r="X54" s="180"/>
      <c r="Y54" s="180"/>
      <c r="Z54" s="180"/>
      <c r="AA54" s="180"/>
      <c r="AB54" s="180"/>
      <c r="AC54" s="180"/>
      <c r="AD54" s="181"/>
      <c r="AE54" s="183"/>
      <c r="AF54" s="180"/>
      <c r="AG54" s="180"/>
      <c r="AH54" s="180"/>
      <c r="AI54" s="180"/>
      <c r="AJ54" s="180"/>
      <c r="AK54" s="180"/>
      <c r="AL54" s="166"/>
      <c r="AM54" s="167" t="str">
        <f aca="false">IF(B54="","",SUM(E54:AL54))</f>
        <v/>
      </c>
      <c r="AN54" s="168" t="str">
        <f aca="false">IF(B54="","",AM54/9)</f>
        <v/>
      </c>
      <c r="AO54" s="169" t="str">
        <f aca="false">IF(B54="","",IF(AM54=0,"-",RANK(AM54,$AM$15:$AM$64,0)))</f>
        <v/>
      </c>
      <c r="AP54" s="167" t="str">
        <f aca="false">IF(E54="","",IF(E54="-","-",IF(UPPER(E54)="AB","+",VLOOKUP(E54,'විෂය තොරතුරු'!$P$24:$Q$28,2))))</f>
        <v/>
      </c>
      <c r="AQ54" s="168" t="str">
        <f aca="false">IF(F54="","",IF(F54="-","-",IF(UPPER(F54)="AB","+",VLOOKUP(F54,'විෂය තොරතුරු'!$P$24:$Q$28,2))))</f>
        <v/>
      </c>
      <c r="AR54" s="168" t="str">
        <f aca="false">IF(G54="","",IF(G54="-","-",IF(UPPER(G54)="AB","+",VLOOKUP(G54,'විෂය තොරතුරු'!$P$24:$Q$28,2))))</f>
        <v/>
      </c>
      <c r="AS54" s="168" t="str">
        <f aca="false">IF(H54="","",IF(H54="-","-",IF(UPPER(H54)="AB","+",VLOOKUP(H54,'විෂය තොරතුරු'!$P$24:$Q$28,2))))</f>
        <v/>
      </c>
      <c r="AT54" s="168" t="str">
        <f aca="false">IF(I54="","",IF(I54="-","-",IF(UPPER(I54)="AB","+",VLOOKUP(I54,'විෂය තොරතුරු'!$P$24:$Q$28,2))))</f>
        <v/>
      </c>
      <c r="AU54" s="170" t="str">
        <f aca="false">IF(J54="","",IF(J54="-","-",IF(UPPER(J54)="AB","+",VLOOKUP(J54,'විෂය තොරතුරු'!$P$24:$Q$28,2))))</f>
        <v/>
      </c>
      <c r="AV54" s="171" t="str">
        <f aca="false">IF(K54="","",IF(K54="-","-",IF(UPPER(K54)="AB","+",VLOOKUP(K54,'විෂය තොරතුරු'!$P$24:$Q$28,2))))</f>
        <v/>
      </c>
      <c r="AW54" s="168" t="str">
        <f aca="false">IF(L54="","",IF(L54="-","-",IF(UPPER(L54)="AB","+",VLOOKUP(L54,'විෂය තොරතුරු'!$P$24:$Q$28,2))))</f>
        <v/>
      </c>
      <c r="AX54" s="168" t="str">
        <f aca="false">IF(M54="","",IF(M54="-","-",IF(UPPER(M54)="AB","+",VLOOKUP(M54,'විෂය තොරතුරු'!$P$24:$Q$28,2))))</f>
        <v/>
      </c>
      <c r="AY54" s="169" t="str">
        <f aca="false">IF(N54="","",IF(N54="-","-",IF(UPPER(N54)="AB","+",VLOOKUP(N54,'විෂය තොරතුරු'!$P$24:$Q$28,2))))</f>
        <v/>
      </c>
      <c r="AZ54" s="167" t="str">
        <f aca="false">IF(O54="","",IF(O54="-","-",IF(UPPER(O54)="AB","+",VLOOKUP(O54,'විෂය තොරතුරු'!$P$24:$Q$28,2))))</f>
        <v/>
      </c>
      <c r="BA54" s="168" t="str">
        <f aca="false">IF(P54="","",IF(P54="-","-",IF(UPPER(P54)="AB","+",VLOOKUP(P54,'විෂය තොරතුරු'!$P$24:$Q$28,2))))</f>
        <v/>
      </c>
      <c r="BB54" s="168" t="str">
        <f aca="false">IF(Q54="","",IF(Q54="-","-",IF(UPPER(Q54)="AB","+",VLOOKUP(Q54,'විෂය තොරතුරු'!$P$24:$Q$28,2))))</f>
        <v/>
      </c>
      <c r="BC54" s="168" t="str">
        <f aca="false">IF(R54="","",IF(R54="-","-",IF(UPPER(R54)="AB","+",VLOOKUP(R54,'විෂය තොරතුරු'!$P$24:$Q$28,2))))</f>
        <v/>
      </c>
      <c r="BD54" s="168" t="str">
        <f aca="false">IF(S54="","",IF(S54="-","-",IF(UPPER(S54)="AB","+",VLOOKUP(S54,'විෂය තොරතුරු'!$P$24:$Q$28,2))))</f>
        <v/>
      </c>
      <c r="BE54" s="168" t="str">
        <f aca="false">IF(T54="","",IF(T54="-","-",IF(UPPER(T54)="AB","+",VLOOKUP(T54,'විෂය තොරතුරු'!$P$24:$Q$28,2))))</f>
        <v/>
      </c>
      <c r="BF54" s="168" t="str">
        <f aca="false">IF(U54="","",IF(U54="-","-",IF(UPPER(U54)="AB","+",VLOOKUP(U54,'විෂය තොරතුරු'!$P$24:$Q$28,2))))</f>
        <v/>
      </c>
      <c r="BG54" s="170" t="str">
        <f aca="false">IF(V54="","",IF(V54="-","-",IF(UPPER(V54)="AB","+",VLOOKUP(V54,'විෂය තොරතුරු'!$P$24:$Q$28,2))))</f>
        <v/>
      </c>
      <c r="BH54" s="171" t="str">
        <f aca="false">IF(W54="","",IF(W54="-","-",IF(UPPER(W54)="AB","+",VLOOKUP(W54,'විෂය තොරතුරු'!$P$24:$Q$28,2))))</f>
        <v/>
      </c>
      <c r="BI54" s="168" t="str">
        <f aca="false">IF(X54="","",IF(X54="-","-",IF(UPPER(X54)="AB","+",VLOOKUP(X54,'විෂය තොරතුරු'!$P$24:$Q$28,2))))</f>
        <v/>
      </c>
      <c r="BJ54" s="168" t="str">
        <f aca="false">IF(Y54="","",IF(Y54="-","-",IF(UPPER(Y54)="AB","+",VLOOKUP(Y54,'විෂය තොරතුරු'!$P$24:$Q$28,2))))</f>
        <v/>
      </c>
      <c r="BK54" s="168" t="str">
        <f aca="false">IF(Z54="","",IF(Z54="-","-",IF(UPPER(Z54)="AB","+",VLOOKUP(Z54,'විෂය තොරතුරු'!$P$24:$Q$28,2))))</f>
        <v/>
      </c>
      <c r="BL54" s="168" t="str">
        <f aca="false">IF(AA54="","",IF(AA54="-","-",IF(UPPER(AA54)="AB","+",VLOOKUP(AA54,'විෂය තොරතුරු'!$P$24:$Q$28,2))))</f>
        <v/>
      </c>
      <c r="BM54" s="168" t="str">
        <f aca="false">IF(AB54="","",IF(AB54="-","-",IF(UPPER(AB54)="AB","+",VLOOKUP(AB54,'විෂය තොරතුරු'!$P$24:$Q$28,2))))</f>
        <v/>
      </c>
      <c r="BN54" s="168" t="str">
        <f aca="false">IF(AC54="","",IF(AC54="-","-",IF(UPPER(AC54)="AB","+",VLOOKUP(AC54,'විෂය තොරතුරු'!$P$24:$Q$28,2))))</f>
        <v/>
      </c>
      <c r="BO54" s="169" t="str">
        <f aca="false">IF(AD54="","",IF(AD54="-","-",IF(UPPER(AD54)="AB","+",VLOOKUP(AD54,'විෂය තොරතුරු'!$P$24:$Q$28,2))))</f>
        <v/>
      </c>
      <c r="BP54" s="171" t="str">
        <f aca="false">IF(AE54="","",IF(AE54="-","-",IF(UPPER(AE54)="AB","+",VLOOKUP(AE54,'විෂය තොරතුරු'!$P$24:$Q$28,2))))</f>
        <v/>
      </c>
      <c r="BQ54" s="168" t="str">
        <f aca="false">IF(AF54="","",IF(AF54="-","-",IF(UPPER(AF54)="AB","+",VLOOKUP(AF54,'විෂය තොරතුරු'!$P$24:$Q$28,2))))</f>
        <v/>
      </c>
      <c r="BR54" s="168" t="str">
        <f aca="false">IF(AG54="","",IF(AG54="-","-",IF(UPPER(AG54)="AB","+",VLOOKUP(AG54,'විෂය තොරතුරු'!$P$24:$Q$28,2))))</f>
        <v/>
      </c>
      <c r="BS54" s="168" t="str">
        <f aca="false">IF(AH54="","",IF(AH54="-","-",IF(UPPER(AH54)="AB","+",VLOOKUP(AH54,'විෂය තොරතුරු'!$P$24:$Q$28,2))))</f>
        <v/>
      </c>
      <c r="BT54" s="168" t="str">
        <f aca="false">IF(AI54="","",IF(AI54="-","-",IF(UPPER(AI54)="AB","+",VLOOKUP(AI54,'විෂය තොරතුරු'!$P$24:$Q$28,2))))</f>
        <v/>
      </c>
      <c r="BU54" s="168" t="str">
        <f aca="false">IF(AJ54="","",IF(AJ54="-","-",IF(UPPER(AJ54)="AB","+",VLOOKUP(AJ54,'විෂය තොරතුරු'!$P$24:$Q$28,2))))</f>
        <v/>
      </c>
      <c r="BV54" s="168" t="str">
        <f aca="false">IF(AK54="","",IF(AK54="-","-",IF(UPPER(AK54)="AB","+",VLOOKUP(AK54,'විෂය තොරතුරු'!$P$24:$Q$28,2))))</f>
        <v/>
      </c>
      <c r="BW54" s="169" t="str">
        <f aca="false">IF(AL54="","",IF(AL54="-","-",IF(UPPER(AL54)="AB","+",VLOOKUP(AL54,'විෂය තොරතුරු'!$P$24:$Q$28,2))))</f>
        <v/>
      </c>
      <c r="BX54" s="171" t="str">
        <f aca="false">IF($B54="","",COUNTIF($AP54:$BW54,"A"))</f>
        <v/>
      </c>
      <c r="BY54" s="168" t="str">
        <f aca="false">IF($B54="","",COUNTIF($AP54:$BW54,"B"))</f>
        <v/>
      </c>
      <c r="BZ54" s="168" t="str">
        <f aca="false">IF($B54="","",COUNTIF($AP54:$BW54,"C"))</f>
        <v/>
      </c>
      <c r="CA54" s="168" t="str">
        <f aca="false">IF($B54="","",COUNTIF($AP54:$BW54,"S"))</f>
        <v/>
      </c>
      <c r="CB54" s="169" t="str">
        <f aca="false">IF($B54="","",COUNTIF($AP54:$BW54,"W"))</f>
        <v/>
      </c>
      <c r="CC54" s="171" t="str">
        <f aca="false">IF(B54="","",SUM(BX54:CA54))</f>
        <v/>
      </c>
      <c r="CD54" s="169" t="str">
        <f aca="false">IF(B54="","",SUM(BX54:BZ54))</f>
        <v/>
      </c>
      <c r="CE54" s="172" t="str">
        <f aca="false">IF(B54="","",IF(AND(CC54&gt;=6,CD54&gt;=3,OR(E54&gt;=35,F54&gt;=35),L54&gt;=35),"6/3 සමත්",IF(AND(CC54&gt;=5,CD54&gt;=3,OR(E54&gt;=35,F54&gt;=35,L54&gt;=35)),"5/3 සමත්",IF(AND(CC54&gt;=4,CD54&gt;=1,OR(E54&gt;=20,F54&gt;=20,L54&gt;=20)),"සමත් කළ හැකි",IF(CB54=9,"W9","අසමත් ?")))))</f>
        <v/>
      </c>
      <c r="FK54" s="173" t="n">
        <v>40</v>
      </c>
      <c r="FL54" s="161" t="s">
        <v>83</v>
      </c>
      <c r="FM54" s="161"/>
      <c r="FN54" s="161" t="str">
        <f aca="false">IF(FM54="","-",(FM54/$M$95)*100)</f>
        <v>-</v>
      </c>
      <c r="FO54" s="165" t="n">
        <v>45</v>
      </c>
      <c r="FP54" s="165"/>
      <c r="FQ54" s="165" t="n">
        <v>63</v>
      </c>
      <c r="FR54" s="165" t="s">
        <v>18</v>
      </c>
      <c r="FS54" s="165"/>
      <c r="FT54" s="165"/>
      <c r="FU54" s="165" t="n">
        <v>19</v>
      </c>
      <c r="FV54" s="165" t="n">
        <v>37</v>
      </c>
      <c r="FW54" s="165" t="n">
        <v>35</v>
      </c>
      <c r="FX54" s="165" t="n">
        <v>31</v>
      </c>
      <c r="FY54" s="165" t="s">
        <v>18</v>
      </c>
      <c r="FZ54" s="165" t="s">
        <v>18</v>
      </c>
      <c r="GA54" s="165" t="n">
        <v>53</v>
      </c>
      <c r="GB54" s="165"/>
      <c r="GC54" s="165"/>
      <c r="GD54" s="165"/>
      <c r="GE54" s="165"/>
      <c r="GF54" s="165"/>
      <c r="GG54" s="165" t="s">
        <v>18</v>
      </c>
      <c r="GH54" s="165" t="s">
        <v>18</v>
      </c>
      <c r="GI54" s="165" t="n">
        <v>41</v>
      </c>
      <c r="GJ54" s="165"/>
      <c r="GK54" s="165"/>
      <c r="GL54" s="165" t="s">
        <v>18</v>
      </c>
      <c r="GM54" s="165"/>
      <c r="GN54" s="165"/>
      <c r="GO54" s="165" t="s">
        <v>18</v>
      </c>
      <c r="GP54" s="165" t="s">
        <v>18</v>
      </c>
      <c r="GQ54" s="165"/>
      <c r="GR54" s="165" t="n">
        <v>75</v>
      </c>
      <c r="GS54" s="165"/>
      <c r="GT54" s="165"/>
      <c r="GU54" s="165"/>
      <c r="GV54" s="174"/>
      <c r="GW54" s="167" t="n">
        <f aca="false">IF(FL54="","",SUM(FO54:GV54))</f>
        <v>399</v>
      </c>
      <c r="GX54" s="168" t="n">
        <f aca="false">IF(FL54="","",GW54/9)</f>
        <v>44.3333333333333</v>
      </c>
      <c r="GY54" s="169" t="n">
        <f aca="false">IF(FL54="","",IF(GW54=0,"-",RANK(GW54,$GW$15:$GW$64,0)))</f>
        <v>9</v>
      </c>
      <c r="GZ54" s="167" t="str">
        <f aca="false">IF(FO54="","",IF(FO54="-","-",IF(UPPER(FO54)="AB","+",VLOOKUP(FO54,'විෂය තොරතුරු'!$P$24:$Q$28,2))))</f>
        <v>S</v>
      </c>
      <c r="HA54" s="168" t="str">
        <f aca="false">IF(FP54="","",IF(FP54="-","-",IF(UPPER(FP54)="AB","+",VLOOKUP(FP54,'විෂය තොරතුරු'!$P$24:$Q$28,2))))</f>
        <v/>
      </c>
      <c r="HB54" s="168" t="str">
        <f aca="false">IF(FQ54="","",IF(FQ54="-","-",IF(UPPER(FQ54)="AB","+",VLOOKUP(FQ54,'විෂය තොරතුරු'!$P$24:$Q$28,2))))</f>
        <v>C</v>
      </c>
      <c r="HC54" s="168" t="str">
        <f aca="false">IF(FR54="","",IF(FR54="-","-",IF(UPPER(FR54)="AB","+",VLOOKUP(FR54,'විෂය තොරතුරු'!$P$24:$Q$28,2))))</f>
        <v>-</v>
      </c>
      <c r="HD54" s="168" t="str">
        <f aca="false">IF(FS54="","",IF(FS54="-","-",IF(UPPER(FS54)="AB","+",VLOOKUP(FS54,'විෂය තොරතුරු'!$P$24:$Q$28,2))))</f>
        <v/>
      </c>
      <c r="HE54" s="170" t="str">
        <f aca="false">IF(FT54="","",IF(FT54="-","-",IF(UPPER(FT54)="AB","+",VLOOKUP(FT54,'විෂය තොරතුරු'!$P$24:$Q$28,2))))</f>
        <v/>
      </c>
      <c r="HF54" s="171" t="str">
        <f aca="false">IF(FU54="","",IF(FU54="-","-",IF(UPPER(FU54)="AB","+",VLOOKUP(FU54,'විෂය තොරතුරු'!$P$24:$Q$28,2))))</f>
        <v>W</v>
      </c>
      <c r="HG54" s="168" t="str">
        <f aca="false">IF(FV54="","",IF(FV54="-","-",IF(UPPER(FV54)="AB","+",VLOOKUP(FV54,'විෂය තොරතුරු'!$P$24:$Q$28,2))))</f>
        <v>S</v>
      </c>
      <c r="HH54" s="168" t="str">
        <f aca="false">IF(FW54="","",IF(FW54="-","-",IF(UPPER(FW54)="AB","+",VLOOKUP(FW54,'විෂය තොරතුරු'!$P$24:$Q$28,2))))</f>
        <v>S</v>
      </c>
      <c r="HI54" s="169" t="str">
        <f aca="false">IF(FX54="","",IF(FX54="-","-",IF(UPPER(FX54)="AB","+",VLOOKUP(FX54,'විෂය තොරතුරු'!$P$24:$Q$28,2))))</f>
        <v>W</v>
      </c>
      <c r="HJ54" s="167" t="str">
        <f aca="false">IF(FY54="","",IF(FY54="-","-",IF(UPPER(FY54)="AB","+",VLOOKUP(FY54,'විෂය තොරතුරු'!$P$24:$Q$28,2))))</f>
        <v>-</v>
      </c>
      <c r="HK54" s="168" t="str">
        <f aca="false">IF(FZ54="","",IF(FZ54="-","-",IF(UPPER(FZ54)="AB","+",VLOOKUP(FZ54,'විෂය තොරතුරු'!$P$24:$Q$28,2))))</f>
        <v>-</v>
      </c>
      <c r="HL54" s="168" t="str">
        <f aca="false">IF(GA54="","",IF(GA54="-","-",IF(UPPER(GA54)="AB","+",VLOOKUP(GA54,'විෂය තොරතුරු'!$P$24:$Q$28,2))))</f>
        <v>C</v>
      </c>
      <c r="HM54" s="168" t="str">
        <f aca="false">IF(GB54="","",IF(GB54="-","-",IF(UPPER(GB54)="AB","+",VLOOKUP(GB54,'විෂය තොරතුරු'!$P$24:$Q$28,2))))</f>
        <v/>
      </c>
      <c r="HN54" s="168" t="str">
        <f aca="false">IF(GC54="","",IF(GC54="-","-",IF(UPPER(GC54)="AB","+",VLOOKUP(GC54,'විෂය තොරතුරු'!$P$24:$Q$28,2))))</f>
        <v/>
      </c>
      <c r="HO54" s="168" t="str">
        <f aca="false">IF(GD54="","",IF(GD54="-","-",IF(UPPER(GD54)="AB","+",VLOOKUP(GD54,'විෂය තොරතුරු'!$P$24:$Q$28,2))))</f>
        <v/>
      </c>
      <c r="HP54" s="168" t="str">
        <f aca="false">IF(GE54="","",IF(GE54="-","-",IF(UPPER(GE54)="AB","+",VLOOKUP(GE54,'විෂය තොරතුරු'!$P$24:$Q$28,2))))</f>
        <v/>
      </c>
      <c r="HQ54" s="170" t="str">
        <f aca="false">IF(GF54="","",IF(GF54="-","-",IF(UPPER(GF54)="AB","+",VLOOKUP(GF54,'විෂය තොරතුරු'!$P$24:$Q$28,2))))</f>
        <v/>
      </c>
      <c r="HR54" s="171" t="str">
        <f aca="false">IF(GG54="","",IF(GG54="-","-",IF(UPPER(GG54)="AB","+",VLOOKUP(GG54,'විෂය තොරතුරු'!$P$24:$Q$28,2))))</f>
        <v>-</v>
      </c>
      <c r="HS54" s="168" t="str">
        <f aca="false">IF(GH54="","",IF(GH54="-","-",IF(UPPER(GH54)="AB","+",VLOOKUP(GH54,'විෂය තොරතුරු'!$P$24:$Q$28,2))))</f>
        <v>-</v>
      </c>
      <c r="HT54" s="168" t="str">
        <f aca="false">IF(GI54="","",IF(GI54="-","-",IF(UPPER(GI54)="AB","+",VLOOKUP(GI54,'විෂය තොරතුරු'!$P$24:$Q$28,2))))</f>
        <v>S</v>
      </c>
      <c r="HU54" s="168" t="str">
        <f aca="false">IF(GJ54="","",IF(GJ54="-","-",IF(UPPER(GJ54)="AB","+",VLOOKUP(GJ54,'විෂය තොරතුරු'!$P$24:$Q$28,2))))</f>
        <v/>
      </c>
      <c r="HV54" s="168" t="str">
        <f aca="false">IF(GK54="","",IF(GK54="-","-",IF(UPPER(GK54)="AB","+",VLOOKUP(GK54,'විෂය තොරතුරු'!$P$24:$Q$28,2))))</f>
        <v/>
      </c>
      <c r="HW54" s="168" t="str">
        <f aca="false">IF(GL54="","",IF(GL54="-","-",IF(UPPER(GL54)="AB","+",VLOOKUP(GL54,'විෂය තොරතුරු'!$P$24:$Q$28,2))))</f>
        <v>-</v>
      </c>
      <c r="HX54" s="168" t="str">
        <f aca="false">IF(GM54="","",IF(GM54="-","-",IF(UPPER(GM54)="AB","+",VLOOKUP(GM54,'විෂය තොරතුරු'!$P$24:$Q$28,2))))</f>
        <v/>
      </c>
      <c r="HY54" s="169" t="str">
        <f aca="false">IF(GN54="","",IF(GN54="-","-",IF(UPPER(GN54)="AB","+",VLOOKUP(GN54,'විෂය තොරතුරු'!$P$24:$Q$28,2))))</f>
        <v/>
      </c>
      <c r="HZ54" s="171" t="str">
        <f aca="false">IF(GO54="","",IF(GO54="-","-",IF(UPPER(GO54)="AB","+",VLOOKUP(GO54,'විෂය තොරතුරු'!$P$24:$Q$28,2))))</f>
        <v>-</v>
      </c>
      <c r="IA54" s="168" t="str">
        <f aca="false">IF(GP54="","",IF(GP54="-","-",IF(UPPER(GP54)="AB","+",VLOOKUP(GP54,'විෂය තොරතුරු'!$P$24:$Q$28,2))))</f>
        <v>-</v>
      </c>
      <c r="IB54" s="168" t="str">
        <f aca="false">IF(GQ54="","",IF(GQ54="-","-",IF(UPPER(GQ54)="AB","+",VLOOKUP(GQ54,'විෂය තොරතුරු'!$P$24:$Q$28,2))))</f>
        <v/>
      </c>
      <c r="IC54" s="168" t="str">
        <f aca="false">IF(GR54="","",IF(GR54="-","-",IF(UPPER(GR54)="AB","+",VLOOKUP(GR54,'විෂය තොරතුරු'!$P$24:$Q$28,2))))</f>
        <v>A</v>
      </c>
      <c r="ID54" s="168" t="str">
        <f aca="false">IF(GS54="","",IF(GS54="-","-",IF(UPPER(GS54)="AB","+",VLOOKUP(GS54,'විෂය තොරතුරු'!$P$24:$Q$28,2))))</f>
        <v/>
      </c>
      <c r="IE54" s="168" t="str">
        <f aca="false">IF(GT54="","",IF(GT54="-","-",IF(UPPER(GT54)="AB","+",VLOOKUP(GT54,'විෂය තොරතුරු'!$P$24:$Q$28,2))))</f>
        <v/>
      </c>
      <c r="IF54" s="168" t="str">
        <f aca="false">IF(GU54="","",IF(GU54="-","-",IF(UPPER(GU54)="AB","+",VLOOKUP(GU54,'විෂය තොරතුරු'!$P$24:$Q$28,2))))</f>
        <v/>
      </c>
      <c r="IG54" s="169" t="str">
        <f aca="false">IF(GV54="","",IF(GV54="-","-",IF(UPPER(GV54)="AB","+",VLOOKUP(GV54,'විෂය තොරතුරු'!$P$24:$Q$28,2))))</f>
        <v/>
      </c>
      <c r="IH54" s="171" t="n">
        <f aca="false">IF($FL54="","",COUNTIF($GZ54:$IG54,"A"))</f>
        <v>1</v>
      </c>
      <c r="II54" s="171" t="n">
        <f aca="false">IF($FL54="","",COUNTIF($GZ54:$IG54,"B"))</f>
        <v>0</v>
      </c>
      <c r="IJ54" s="171" t="n">
        <f aca="false">IF($FL54="","",COUNTIF($GZ54:$IG54,"C"))</f>
        <v>2</v>
      </c>
      <c r="IK54" s="171" t="n">
        <f aca="false">IF($FL54="","",COUNTIF($GZ54:$IG54,"S"))</f>
        <v>4</v>
      </c>
      <c r="IL54" s="171" t="n">
        <f aca="false">IF($FL54="","",COUNTIF($GZ54:$IG54,"W"))</f>
        <v>2</v>
      </c>
      <c r="IM54" s="171" t="n">
        <f aca="false">IF(FL54="","",SUM(IH54:IK54))</f>
        <v>7</v>
      </c>
      <c r="IN54" s="169" t="n">
        <f aca="false">IF(FL54="","",SUM(IH54:IJ54))</f>
        <v>3</v>
      </c>
      <c r="IO54" s="172" t="str">
        <f aca="false">IF(FL54="","",IF(AND(IM54&gt;=6,IN54&gt;=3,OR(FO54&gt;=35,FP54&gt;=35),FV54&gt;=35),"6/3 සමත්",IF(AND(IM54&gt;=5,IN54&gt;=3,OR(FO54&gt;=35,FP54&gt;=35,FV54&gt;=35)),"5/3 සමත්",IF(AND(IM54&gt;=4,IN54&gt;=1,OR(FO54&gt;=20,FP54&gt;=20,FV54&gt;=20)),"සමත් කළ හැකි",IF(IL54=9,"W9","අසමත් ?")))))</f>
        <v>6/3 සමත්</v>
      </c>
    </row>
    <row r="55" customFormat="false" ht="13.8" hidden="false" customHeight="false" outlineLevel="0" collapsed="false">
      <c r="A55" s="160" t="n">
        <v>41</v>
      </c>
      <c r="B55" s="161"/>
      <c r="C55" s="161"/>
      <c r="D55" s="162"/>
      <c r="E55" s="183"/>
      <c r="F55" s="181"/>
      <c r="G55" s="183"/>
      <c r="H55" s="180"/>
      <c r="I55" s="180"/>
      <c r="J55" s="181"/>
      <c r="K55" s="183"/>
      <c r="L55" s="180"/>
      <c r="M55" s="180"/>
      <c r="N55" s="181"/>
      <c r="O55" s="183"/>
      <c r="P55" s="180"/>
      <c r="Q55" s="180"/>
      <c r="R55" s="180"/>
      <c r="S55" s="180"/>
      <c r="T55" s="180"/>
      <c r="U55" s="180"/>
      <c r="V55" s="181"/>
      <c r="W55" s="183"/>
      <c r="X55" s="180"/>
      <c r="Y55" s="180"/>
      <c r="Z55" s="180"/>
      <c r="AA55" s="180"/>
      <c r="AB55" s="180"/>
      <c r="AC55" s="180"/>
      <c r="AD55" s="181"/>
      <c r="AE55" s="183"/>
      <c r="AF55" s="180"/>
      <c r="AG55" s="180"/>
      <c r="AH55" s="180"/>
      <c r="AI55" s="180"/>
      <c r="AJ55" s="180"/>
      <c r="AK55" s="180"/>
      <c r="AL55" s="166"/>
      <c r="AM55" s="167" t="str">
        <f aca="false">IF(B55="","",SUM(E55:AL55))</f>
        <v/>
      </c>
      <c r="AN55" s="168" t="str">
        <f aca="false">IF(B55="","",AM55/9)</f>
        <v/>
      </c>
      <c r="AO55" s="169" t="str">
        <f aca="false">IF(B55="","",IF(AM55=0,"-",RANK(AM55,$AM$15:$AM$64,0)))</f>
        <v/>
      </c>
      <c r="AP55" s="167" t="str">
        <f aca="false">IF(E55="","",IF(E55="-","-",IF(UPPER(E55)="AB","+",VLOOKUP(E55,'විෂය තොරතුරු'!$P$24:$Q$28,2))))</f>
        <v/>
      </c>
      <c r="AQ55" s="168" t="str">
        <f aca="false">IF(F55="","",IF(F55="-","-",IF(UPPER(F55)="AB","+",VLOOKUP(F55,'විෂය තොරතුරු'!$P$24:$Q$28,2))))</f>
        <v/>
      </c>
      <c r="AR55" s="168" t="str">
        <f aca="false">IF(G55="","",IF(G55="-","-",IF(UPPER(G55)="AB","+",VLOOKUP(G55,'විෂය තොරතුරු'!$P$24:$Q$28,2))))</f>
        <v/>
      </c>
      <c r="AS55" s="168" t="str">
        <f aca="false">IF(H55="","",IF(H55="-","-",IF(UPPER(H55)="AB","+",VLOOKUP(H55,'විෂය තොරතුරු'!$P$24:$Q$28,2))))</f>
        <v/>
      </c>
      <c r="AT55" s="168" t="str">
        <f aca="false">IF(I55="","",IF(I55="-","-",IF(UPPER(I55)="AB","+",VLOOKUP(I55,'විෂය තොරතුරු'!$P$24:$Q$28,2))))</f>
        <v/>
      </c>
      <c r="AU55" s="170" t="str">
        <f aca="false">IF(J55="","",IF(J55="-","-",IF(UPPER(J55)="AB","+",VLOOKUP(J55,'විෂය තොරතුරු'!$P$24:$Q$28,2))))</f>
        <v/>
      </c>
      <c r="AV55" s="171" t="str">
        <f aca="false">IF(K55="","",IF(K55="-","-",IF(UPPER(K55)="AB","+",VLOOKUP(K55,'විෂය තොරතුරු'!$P$24:$Q$28,2))))</f>
        <v/>
      </c>
      <c r="AW55" s="168" t="str">
        <f aca="false">IF(L55="","",IF(L55="-","-",IF(UPPER(L55)="AB","+",VLOOKUP(L55,'විෂය තොරතුරු'!$P$24:$Q$28,2))))</f>
        <v/>
      </c>
      <c r="AX55" s="168" t="str">
        <f aca="false">IF(M55="","",IF(M55="-","-",IF(UPPER(M55)="AB","+",VLOOKUP(M55,'විෂය තොරතුරු'!$P$24:$Q$28,2))))</f>
        <v/>
      </c>
      <c r="AY55" s="169" t="str">
        <f aca="false">IF(N55="","",IF(N55="-","-",IF(UPPER(N55)="AB","+",VLOOKUP(N55,'විෂය තොරතුරු'!$P$24:$Q$28,2))))</f>
        <v/>
      </c>
      <c r="AZ55" s="167" t="str">
        <f aca="false">IF(O55="","",IF(O55="-","-",IF(UPPER(O55)="AB","+",VLOOKUP(O55,'විෂය තොරතුරු'!$P$24:$Q$28,2))))</f>
        <v/>
      </c>
      <c r="BA55" s="168" t="str">
        <f aca="false">IF(P55="","",IF(P55="-","-",IF(UPPER(P55)="AB","+",VLOOKUP(P55,'විෂය තොරතුරු'!$P$24:$Q$28,2))))</f>
        <v/>
      </c>
      <c r="BB55" s="168" t="str">
        <f aca="false">IF(Q55="","",IF(Q55="-","-",IF(UPPER(Q55)="AB","+",VLOOKUP(Q55,'විෂය තොරතුරු'!$P$24:$Q$28,2))))</f>
        <v/>
      </c>
      <c r="BC55" s="168" t="str">
        <f aca="false">IF(R55="","",IF(R55="-","-",IF(UPPER(R55)="AB","+",VLOOKUP(R55,'විෂය තොරතුරු'!$P$24:$Q$28,2))))</f>
        <v/>
      </c>
      <c r="BD55" s="168" t="str">
        <f aca="false">IF(S55="","",IF(S55="-","-",IF(UPPER(S55)="AB","+",VLOOKUP(S55,'විෂය තොරතුරු'!$P$24:$Q$28,2))))</f>
        <v/>
      </c>
      <c r="BE55" s="168" t="str">
        <f aca="false">IF(T55="","",IF(T55="-","-",IF(UPPER(T55)="AB","+",VLOOKUP(T55,'විෂය තොරතුරු'!$P$24:$Q$28,2))))</f>
        <v/>
      </c>
      <c r="BF55" s="168" t="str">
        <f aca="false">IF(U55="","",IF(U55="-","-",IF(UPPER(U55)="AB","+",VLOOKUP(U55,'විෂය තොරතුරු'!$P$24:$Q$28,2))))</f>
        <v/>
      </c>
      <c r="BG55" s="170" t="str">
        <f aca="false">IF(V55="","",IF(V55="-","-",IF(UPPER(V55)="AB","+",VLOOKUP(V55,'විෂය තොරතුරු'!$P$24:$Q$28,2))))</f>
        <v/>
      </c>
      <c r="BH55" s="171" t="str">
        <f aca="false">IF(W55="","",IF(W55="-","-",IF(UPPER(W55)="AB","+",VLOOKUP(W55,'විෂය තොරතුරු'!$P$24:$Q$28,2))))</f>
        <v/>
      </c>
      <c r="BI55" s="168" t="str">
        <f aca="false">IF(X55="","",IF(X55="-","-",IF(UPPER(X55)="AB","+",VLOOKUP(X55,'විෂය තොරතුරු'!$P$24:$Q$28,2))))</f>
        <v/>
      </c>
      <c r="BJ55" s="168" t="str">
        <f aca="false">IF(Y55="","",IF(Y55="-","-",IF(UPPER(Y55)="AB","+",VLOOKUP(Y55,'විෂය තොරතුරු'!$P$24:$Q$28,2))))</f>
        <v/>
      </c>
      <c r="BK55" s="168" t="str">
        <f aca="false">IF(Z55="","",IF(Z55="-","-",IF(UPPER(Z55)="AB","+",VLOOKUP(Z55,'විෂය තොරතුරු'!$P$24:$Q$28,2))))</f>
        <v/>
      </c>
      <c r="BL55" s="168" t="str">
        <f aca="false">IF(AA55="","",IF(AA55="-","-",IF(UPPER(AA55)="AB","+",VLOOKUP(AA55,'විෂය තොරතුරු'!$P$24:$Q$28,2))))</f>
        <v/>
      </c>
      <c r="BM55" s="168" t="str">
        <f aca="false">IF(AB55="","",IF(AB55="-","-",IF(UPPER(AB55)="AB","+",VLOOKUP(AB55,'විෂය තොරතුරු'!$P$24:$Q$28,2))))</f>
        <v/>
      </c>
      <c r="BN55" s="168" t="str">
        <f aca="false">IF(AC55="","",IF(AC55="-","-",IF(UPPER(AC55)="AB","+",VLOOKUP(AC55,'විෂය තොරතුරු'!$P$24:$Q$28,2))))</f>
        <v/>
      </c>
      <c r="BO55" s="169" t="str">
        <f aca="false">IF(AD55="","",IF(AD55="-","-",IF(UPPER(AD55)="AB","+",VLOOKUP(AD55,'විෂය තොරතුරු'!$P$24:$Q$28,2))))</f>
        <v/>
      </c>
      <c r="BP55" s="171" t="str">
        <f aca="false">IF(AE55="","",IF(AE55="-","-",IF(UPPER(AE55)="AB","+",VLOOKUP(AE55,'විෂය තොරතුරු'!$P$24:$Q$28,2))))</f>
        <v/>
      </c>
      <c r="BQ55" s="168" t="str">
        <f aca="false">IF(AF55="","",IF(AF55="-","-",IF(UPPER(AF55)="AB","+",VLOOKUP(AF55,'විෂය තොරතුරු'!$P$24:$Q$28,2))))</f>
        <v/>
      </c>
      <c r="BR55" s="168" t="str">
        <f aca="false">IF(AG55="","",IF(AG55="-","-",IF(UPPER(AG55)="AB","+",VLOOKUP(AG55,'විෂය තොරතුරු'!$P$24:$Q$28,2))))</f>
        <v/>
      </c>
      <c r="BS55" s="168" t="str">
        <f aca="false">IF(AH55="","",IF(AH55="-","-",IF(UPPER(AH55)="AB","+",VLOOKUP(AH55,'විෂය තොරතුරු'!$P$24:$Q$28,2))))</f>
        <v/>
      </c>
      <c r="BT55" s="168" t="str">
        <f aca="false">IF(AI55="","",IF(AI55="-","-",IF(UPPER(AI55)="AB","+",VLOOKUP(AI55,'විෂය තොරතුරු'!$P$24:$Q$28,2))))</f>
        <v/>
      </c>
      <c r="BU55" s="168" t="str">
        <f aca="false">IF(AJ55="","",IF(AJ55="-","-",IF(UPPER(AJ55)="AB","+",VLOOKUP(AJ55,'විෂය තොරතුරු'!$P$24:$Q$28,2))))</f>
        <v/>
      </c>
      <c r="BV55" s="168" t="str">
        <f aca="false">IF(AK55="","",IF(AK55="-","-",IF(UPPER(AK55)="AB","+",VLOOKUP(AK55,'විෂය තොරතුරු'!$P$24:$Q$28,2))))</f>
        <v/>
      </c>
      <c r="BW55" s="169" t="str">
        <f aca="false">IF(AL55="","",IF(AL55="-","-",IF(UPPER(AL55)="AB","+",VLOOKUP(AL55,'විෂය තොරතුරු'!$P$24:$Q$28,2))))</f>
        <v/>
      </c>
      <c r="BX55" s="171" t="str">
        <f aca="false">IF($B55="","",COUNTIF($AP55:$BW55,"A"))</f>
        <v/>
      </c>
      <c r="BY55" s="168" t="str">
        <f aca="false">IF($B55="","",COUNTIF($AP55:$BW55,"B"))</f>
        <v/>
      </c>
      <c r="BZ55" s="168" t="str">
        <f aca="false">IF($B55="","",COUNTIF($AP55:$BW55,"C"))</f>
        <v/>
      </c>
      <c r="CA55" s="168" t="str">
        <f aca="false">IF($B55="","",COUNTIF($AP55:$BW55,"S"))</f>
        <v/>
      </c>
      <c r="CB55" s="169" t="str">
        <f aca="false">IF($B55="","",COUNTIF($AP55:$BW55,"W"))</f>
        <v/>
      </c>
      <c r="CC55" s="171" t="str">
        <f aca="false">IF(B55="","",SUM(BX55:CA55))</f>
        <v/>
      </c>
      <c r="CD55" s="169" t="str">
        <f aca="false">IF(B55="","",SUM(BX55:BZ55))</f>
        <v/>
      </c>
      <c r="CE55" s="172" t="str">
        <f aca="false">IF(B55="","",IF(AND(CC55&gt;=6,CD55&gt;=3,OR(E55&gt;=35,F55&gt;=35),L55&gt;=35),"6/3 සමත්",IF(AND(CC55&gt;=5,CD55&gt;=3,OR(E55&gt;=35,F55&gt;=35,L55&gt;=35)),"5/3 සමත්",IF(AND(CC55&gt;=4,CD55&gt;=1,OR(E55&gt;=20,F55&gt;=20,L55&gt;=20)),"සමත් කළ හැකි",IF(CB55=9,"W9","අසමත් ?")))))</f>
        <v/>
      </c>
      <c r="FK55" s="173" t="n">
        <v>41</v>
      </c>
      <c r="FL55" s="161" t="s">
        <v>84</v>
      </c>
      <c r="FM55" s="161"/>
      <c r="FN55" s="161" t="str">
        <f aca="false">IF(FM55="","-",(FM55/$M$95)*100)</f>
        <v>-</v>
      </c>
      <c r="FO55" s="165" t="n">
        <v>8</v>
      </c>
      <c r="FP55" s="165"/>
      <c r="FQ55" s="165" t="s">
        <v>18</v>
      </c>
      <c r="FR55" s="165" t="s">
        <v>18</v>
      </c>
      <c r="FS55" s="165"/>
      <c r="FT55" s="165"/>
      <c r="FU55" s="165" t="n">
        <v>3</v>
      </c>
      <c r="FV55" s="165" t="n">
        <v>14</v>
      </c>
      <c r="FW55" s="165" t="n">
        <v>7</v>
      </c>
      <c r="FX55" s="165" t="n">
        <v>11</v>
      </c>
      <c r="FY55" s="165" t="s">
        <v>18</v>
      </c>
      <c r="FZ55" s="165" t="s">
        <v>18</v>
      </c>
      <c r="GA55" s="165" t="n">
        <v>13</v>
      </c>
      <c r="GB55" s="165"/>
      <c r="GC55" s="165"/>
      <c r="GD55" s="165"/>
      <c r="GE55" s="165"/>
      <c r="GF55" s="165"/>
      <c r="GG55" s="165" t="s">
        <v>18</v>
      </c>
      <c r="GH55" s="165" t="s">
        <v>18</v>
      </c>
      <c r="GI55" s="165" t="n">
        <v>20</v>
      </c>
      <c r="GJ55" s="165"/>
      <c r="GK55" s="165"/>
      <c r="GL55" s="165" t="s">
        <v>18</v>
      </c>
      <c r="GM55" s="165"/>
      <c r="GN55" s="165"/>
      <c r="GO55" s="165" t="n">
        <v>5</v>
      </c>
      <c r="GP55" s="165" t="s">
        <v>18</v>
      </c>
      <c r="GQ55" s="165"/>
      <c r="GR55" s="165" t="s">
        <v>18</v>
      </c>
      <c r="GS55" s="165"/>
      <c r="GT55" s="165"/>
      <c r="GU55" s="165"/>
      <c r="GV55" s="174"/>
      <c r="GW55" s="167" t="n">
        <f aca="false">IF(FL55="","",SUM(FO55:GV55))</f>
        <v>81</v>
      </c>
      <c r="GX55" s="168" t="n">
        <f aca="false">IF(FL55="","",GW55/9)</f>
        <v>9</v>
      </c>
      <c r="GY55" s="169" t="n">
        <f aca="false">IF(FL55="","",IF(GW55=0,"-",RANK(GW55,$GW$15:$GW$64,0)))</f>
        <v>44</v>
      </c>
      <c r="GZ55" s="167" t="str">
        <f aca="false">IF(FO55="","",IF(FO55="-","-",IF(UPPER(FO55)="AB","+",VLOOKUP(FO55,'විෂය තොරතුරු'!$P$24:$Q$28,2))))</f>
        <v>W</v>
      </c>
      <c r="HA55" s="168" t="str">
        <f aca="false">IF(FP55="","",IF(FP55="-","-",IF(UPPER(FP55)="AB","+",VLOOKUP(FP55,'විෂය තොරතුරු'!$P$24:$Q$28,2))))</f>
        <v/>
      </c>
      <c r="HB55" s="168" t="str">
        <f aca="false">IF(FQ55="","",IF(FQ55="-","-",IF(UPPER(FQ55)="AB","+",VLOOKUP(FQ55,'විෂය තොරතුරු'!$P$24:$Q$28,2))))</f>
        <v>-</v>
      </c>
      <c r="HC55" s="168" t="str">
        <f aca="false">IF(FR55="","",IF(FR55="-","-",IF(UPPER(FR55)="AB","+",VLOOKUP(FR55,'විෂය තොරතුරු'!$P$24:$Q$28,2))))</f>
        <v>-</v>
      </c>
      <c r="HD55" s="168" t="str">
        <f aca="false">IF(FS55="","",IF(FS55="-","-",IF(UPPER(FS55)="AB","+",VLOOKUP(FS55,'විෂය තොරතුරු'!$P$24:$Q$28,2))))</f>
        <v/>
      </c>
      <c r="HE55" s="170" t="str">
        <f aca="false">IF(FT55="","",IF(FT55="-","-",IF(UPPER(FT55)="AB","+",VLOOKUP(FT55,'විෂය තොරතුරු'!$P$24:$Q$28,2))))</f>
        <v/>
      </c>
      <c r="HF55" s="171" t="str">
        <f aca="false">IF(FU55="","",IF(FU55="-","-",IF(UPPER(FU55)="AB","+",VLOOKUP(FU55,'විෂය තොරතුරු'!$P$24:$Q$28,2))))</f>
        <v>W</v>
      </c>
      <c r="HG55" s="168" t="str">
        <f aca="false">IF(FV55="","",IF(FV55="-","-",IF(UPPER(FV55)="AB","+",VLOOKUP(FV55,'විෂය තොරතුරු'!$P$24:$Q$28,2))))</f>
        <v>W</v>
      </c>
      <c r="HH55" s="168" t="str">
        <f aca="false">IF(FW55="","",IF(FW55="-","-",IF(UPPER(FW55)="AB","+",VLOOKUP(FW55,'විෂය තොරතුරු'!$P$24:$Q$28,2))))</f>
        <v>W</v>
      </c>
      <c r="HI55" s="169" t="str">
        <f aca="false">IF(FX55="","",IF(FX55="-","-",IF(UPPER(FX55)="AB","+",VLOOKUP(FX55,'විෂය තොරතුරු'!$P$24:$Q$28,2))))</f>
        <v>W</v>
      </c>
      <c r="HJ55" s="167" t="str">
        <f aca="false">IF(FY55="","",IF(FY55="-","-",IF(UPPER(FY55)="AB","+",VLOOKUP(FY55,'විෂය තොරතුරු'!$P$24:$Q$28,2))))</f>
        <v>-</v>
      </c>
      <c r="HK55" s="168" t="str">
        <f aca="false">IF(FZ55="","",IF(FZ55="-","-",IF(UPPER(FZ55)="AB","+",VLOOKUP(FZ55,'විෂය තොරතුරු'!$P$24:$Q$28,2))))</f>
        <v>-</v>
      </c>
      <c r="HL55" s="168" t="str">
        <f aca="false">IF(GA55="","",IF(GA55="-","-",IF(UPPER(GA55)="AB","+",VLOOKUP(GA55,'විෂය තොරතුරු'!$P$24:$Q$28,2))))</f>
        <v>W</v>
      </c>
      <c r="HM55" s="168" t="str">
        <f aca="false">IF(GB55="","",IF(GB55="-","-",IF(UPPER(GB55)="AB","+",VLOOKUP(GB55,'විෂය තොරතුරු'!$P$24:$Q$28,2))))</f>
        <v/>
      </c>
      <c r="HN55" s="168" t="str">
        <f aca="false">IF(GC55="","",IF(GC55="-","-",IF(UPPER(GC55)="AB","+",VLOOKUP(GC55,'විෂය තොරතුරු'!$P$24:$Q$28,2))))</f>
        <v/>
      </c>
      <c r="HO55" s="168" t="str">
        <f aca="false">IF(GD55="","",IF(GD55="-","-",IF(UPPER(GD55)="AB","+",VLOOKUP(GD55,'විෂය තොරතුරු'!$P$24:$Q$28,2))))</f>
        <v/>
      </c>
      <c r="HP55" s="168" t="str">
        <f aca="false">IF(GE55="","",IF(GE55="-","-",IF(UPPER(GE55)="AB","+",VLOOKUP(GE55,'විෂය තොරතුරු'!$P$24:$Q$28,2))))</f>
        <v/>
      </c>
      <c r="HQ55" s="170" t="str">
        <f aca="false">IF(GF55="","",IF(GF55="-","-",IF(UPPER(GF55)="AB","+",VLOOKUP(GF55,'විෂය තොරතුරු'!$P$24:$Q$28,2))))</f>
        <v/>
      </c>
      <c r="HR55" s="171" t="str">
        <f aca="false">IF(GG55="","",IF(GG55="-","-",IF(UPPER(GG55)="AB","+",VLOOKUP(GG55,'විෂය තොරතුරු'!$P$24:$Q$28,2))))</f>
        <v>-</v>
      </c>
      <c r="HS55" s="168" t="str">
        <f aca="false">IF(GH55="","",IF(GH55="-","-",IF(UPPER(GH55)="AB","+",VLOOKUP(GH55,'විෂය තොරතුරු'!$P$24:$Q$28,2))))</f>
        <v>-</v>
      </c>
      <c r="HT55" s="168" t="str">
        <f aca="false">IF(GI55="","",IF(GI55="-","-",IF(UPPER(GI55)="AB","+",VLOOKUP(GI55,'විෂය තොරතුරු'!$P$24:$Q$28,2))))</f>
        <v>W</v>
      </c>
      <c r="HU55" s="168" t="str">
        <f aca="false">IF(GJ55="","",IF(GJ55="-","-",IF(UPPER(GJ55)="AB","+",VLOOKUP(GJ55,'විෂය තොරතුරු'!$P$24:$Q$28,2))))</f>
        <v/>
      </c>
      <c r="HV55" s="168" t="str">
        <f aca="false">IF(GK55="","",IF(GK55="-","-",IF(UPPER(GK55)="AB","+",VLOOKUP(GK55,'විෂය තොරතුරු'!$P$24:$Q$28,2))))</f>
        <v/>
      </c>
      <c r="HW55" s="168" t="str">
        <f aca="false">IF(GL55="","",IF(GL55="-","-",IF(UPPER(GL55)="AB","+",VLOOKUP(GL55,'විෂය තොරතුරු'!$P$24:$Q$28,2))))</f>
        <v>-</v>
      </c>
      <c r="HX55" s="168" t="str">
        <f aca="false">IF(GM55="","",IF(GM55="-","-",IF(UPPER(GM55)="AB","+",VLOOKUP(GM55,'විෂය තොරතුරු'!$P$24:$Q$28,2))))</f>
        <v/>
      </c>
      <c r="HY55" s="169" t="str">
        <f aca="false">IF(GN55="","",IF(GN55="-","-",IF(UPPER(GN55)="AB","+",VLOOKUP(GN55,'විෂය තොරතුරු'!$P$24:$Q$28,2))))</f>
        <v/>
      </c>
      <c r="HZ55" s="171" t="str">
        <f aca="false">IF(GO55="","",IF(GO55="-","-",IF(UPPER(GO55)="AB","+",VLOOKUP(GO55,'විෂය තොරතුරු'!$P$24:$Q$28,2))))</f>
        <v>W</v>
      </c>
      <c r="IA55" s="168" t="str">
        <f aca="false">IF(GP55="","",IF(GP55="-","-",IF(UPPER(GP55)="AB","+",VLOOKUP(GP55,'විෂය තොරතුරු'!$P$24:$Q$28,2))))</f>
        <v>-</v>
      </c>
      <c r="IB55" s="168" t="str">
        <f aca="false">IF(GQ55="","",IF(GQ55="-","-",IF(UPPER(GQ55)="AB","+",VLOOKUP(GQ55,'විෂය තොරතුරු'!$P$24:$Q$28,2))))</f>
        <v/>
      </c>
      <c r="IC55" s="168" t="str">
        <f aca="false">IF(GR55="","",IF(GR55="-","-",IF(UPPER(GR55)="AB","+",VLOOKUP(GR55,'විෂය තොරතුරු'!$P$24:$Q$28,2))))</f>
        <v>-</v>
      </c>
      <c r="ID55" s="168" t="str">
        <f aca="false">IF(GS55="","",IF(GS55="-","-",IF(UPPER(GS55)="AB","+",VLOOKUP(GS55,'විෂය තොරතුරු'!$P$24:$Q$28,2))))</f>
        <v/>
      </c>
      <c r="IE55" s="168" t="str">
        <f aca="false">IF(GT55="","",IF(GT55="-","-",IF(UPPER(GT55)="AB","+",VLOOKUP(GT55,'විෂය තොරතුරු'!$P$24:$Q$28,2))))</f>
        <v/>
      </c>
      <c r="IF55" s="168" t="str">
        <f aca="false">IF(GU55="","",IF(GU55="-","-",IF(UPPER(GU55)="AB","+",VLOOKUP(GU55,'විෂය තොරතුරු'!$P$24:$Q$28,2))))</f>
        <v/>
      </c>
      <c r="IG55" s="169" t="str">
        <f aca="false">IF(GV55="","",IF(GV55="-","-",IF(UPPER(GV55)="AB","+",VLOOKUP(GV55,'විෂය තොරතුරු'!$P$24:$Q$28,2))))</f>
        <v/>
      </c>
      <c r="IH55" s="171" t="n">
        <f aca="false">IF($FL55="","",COUNTIF($GZ55:$IG55,"A"))</f>
        <v>0</v>
      </c>
      <c r="II55" s="171" t="n">
        <f aca="false">IF($FL55="","",COUNTIF($GZ55:$IG55,"B"))</f>
        <v>0</v>
      </c>
      <c r="IJ55" s="171" t="n">
        <f aca="false">IF($FL55="","",COUNTIF($GZ55:$IG55,"C"))</f>
        <v>0</v>
      </c>
      <c r="IK55" s="171" t="n">
        <f aca="false">IF($FL55="","",COUNTIF($GZ55:$IG55,"S"))</f>
        <v>0</v>
      </c>
      <c r="IL55" s="171" t="n">
        <f aca="false">IF($FL55="","",COUNTIF($GZ55:$IG55,"W"))</f>
        <v>8</v>
      </c>
      <c r="IM55" s="171" t="n">
        <f aca="false">IF(FL55="","",SUM(IH55:IK55))</f>
        <v>0</v>
      </c>
      <c r="IN55" s="169" t="n">
        <f aca="false">IF(FL55="","",SUM(IH55:IJ55))</f>
        <v>0</v>
      </c>
      <c r="IO55" s="172" t="str">
        <f aca="false">IF(FL55="","",IF(AND(IM55&gt;=6,IN55&gt;=3,OR(FO55&gt;=35,FP55&gt;=35),FV55&gt;=35),"6/3 සමත්",IF(AND(IM55&gt;=5,IN55&gt;=3,OR(FO55&gt;=35,FP55&gt;=35,FV55&gt;=35)),"5/3 සමත්",IF(AND(IM55&gt;=4,IN55&gt;=1,OR(FO55&gt;=20,FP55&gt;=20,FV55&gt;=20)),"සමත් කළ හැකි",IF(IL55=9,"W9","අසමත් ?")))))</f>
        <v>අසමත් ?</v>
      </c>
    </row>
    <row r="56" customFormat="false" ht="13.8" hidden="false" customHeight="false" outlineLevel="0" collapsed="false">
      <c r="A56" s="160" t="n">
        <v>42</v>
      </c>
      <c r="B56" s="175"/>
      <c r="C56" s="161"/>
      <c r="D56" s="162"/>
      <c r="E56" s="183"/>
      <c r="F56" s="181"/>
      <c r="G56" s="183"/>
      <c r="H56" s="180"/>
      <c r="I56" s="180"/>
      <c r="J56" s="181"/>
      <c r="K56" s="183"/>
      <c r="L56" s="180"/>
      <c r="M56" s="180"/>
      <c r="N56" s="181"/>
      <c r="O56" s="183"/>
      <c r="P56" s="180"/>
      <c r="Q56" s="180"/>
      <c r="R56" s="180"/>
      <c r="S56" s="180"/>
      <c r="T56" s="180"/>
      <c r="U56" s="180"/>
      <c r="V56" s="181"/>
      <c r="W56" s="183"/>
      <c r="X56" s="180"/>
      <c r="Y56" s="180"/>
      <c r="Z56" s="180"/>
      <c r="AA56" s="180"/>
      <c r="AB56" s="180"/>
      <c r="AC56" s="180"/>
      <c r="AD56" s="181"/>
      <c r="AE56" s="183"/>
      <c r="AF56" s="180"/>
      <c r="AG56" s="180"/>
      <c r="AH56" s="180"/>
      <c r="AI56" s="180"/>
      <c r="AJ56" s="180"/>
      <c r="AK56" s="180"/>
      <c r="AL56" s="166"/>
      <c r="AM56" s="167" t="str">
        <f aca="false">IF(B56="","",SUM(E56:AL56))</f>
        <v/>
      </c>
      <c r="AN56" s="168" t="str">
        <f aca="false">IF(B56="","",AM56/9)</f>
        <v/>
      </c>
      <c r="AO56" s="169" t="str">
        <f aca="false">IF(B56="","",IF(AM56=0,"-",RANK(AM56,$AM$15:$AM$64,0)))</f>
        <v/>
      </c>
      <c r="AP56" s="167" t="str">
        <f aca="false">IF(E56="","",IF(E56="-","-",IF(UPPER(E56)="AB","+",VLOOKUP(E56,'විෂය තොරතුරු'!$P$24:$Q$28,2))))</f>
        <v/>
      </c>
      <c r="AQ56" s="168" t="str">
        <f aca="false">IF(F56="","",IF(F56="-","-",IF(UPPER(F56)="AB","+",VLOOKUP(F56,'විෂය තොරතුරු'!$P$24:$Q$28,2))))</f>
        <v/>
      </c>
      <c r="AR56" s="168" t="str">
        <f aca="false">IF(G56="","",IF(G56="-","-",IF(UPPER(G56)="AB","+",VLOOKUP(G56,'විෂය තොරතුරු'!$P$24:$Q$28,2))))</f>
        <v/>
      </c>
      <c r="AS56" s="168" t="str">
        <f aca="false">IF(H56="","",IF(H56="-","-",IF(UPPER(H56)="AB","+",VLOOKUP(H56,'විෂය තොරතුරු'!$P$24:$Q$28,2))))</f>
        <v/>
      </c>
      <c r="AT56" s="168" t="str">
        <f aca="false">IF(I56="","",IF(I56="-","-",IF(UPPER(I56)="AB","+",VLOOKUP(I56,'විෂය තොරතුරු'!$P$24:$Q$28,2))))</f>
        <v/>
      </c>
      <c r="AU56" s="170" t="str">
        <f aca="false">IF(J56="","",IF(J56="-","-",IF(UPPER(J56)="AB","+",VLOOKUP(J56,'විෂය තොරතුරු'!$P$24:$Q$28,2))))</f>
        <v/>
      </c>
      <c r="AV56" s="171" t="str">
        <f aca="false">IF(K56="","",IF(K56="-","-",IF(UPPER(K56)="AB","+",VLOOKUP(K56,'විෂය තොරතුරු'!$P$24:$Q$28,2))))</f>
        <v/>
      </c>
      <c r="AW56" s="168" t="str">
        <f aca="false">IF(L56="","",IF(L56="-","-",IF(UPPER(L56)="AB","+",VLOOKUP(L56,'විෂය තොරතුරු'!$P$24:$Q$28,2))))</f>
        <v/>
      </c>
      <c r="AX56" s="168" t="str">
        <f aca="false">IF(M56="","",IF(M56="-","-",IF(UPPER(M56)="AB","+",VLOOKUP(M56,'විෂය තොරතුරු'!$P$24:$Q$28,2))))</f>
        <v/>
      </c>
      <c r="AY56" s="169" t="str">
        <f aca="false">IF(N56="","",IF(N56="-","-",IF(UPPER(N56)="AB","+",VLOOKUP(N56,'විෂය තොරතුරු'!$P$24:$Q$28,2))))</f>
        <v/>
      </c>
      <c r="AZ56" s="167" t="str">
        <f aca="false">IF(O56="","",IF(O56="-","-",IF(UPPER(O56)="AB","+",VLOOKUP(O56,'විෂය තොරතුරු'!$P$24:$Q$28,2))))</f>
        <v/>
      </c>
      <c r="BA56" s="168" t="str">
        <f aca="false">IF(P56="","",IF(P56="-","-",IF(UPPER(P56)="AB","+",VLOOKUP(P56,'විෂය තොරතුරු'!$P$24:$Q$28,2))))</f>
        <v/>
      </c>
      <c r="BB56" s="168" t="str">
        <f aca="false">IF(Q56="","",IF(Q56="-","-",IF(UPPER(Q56)="AB","+",VLOOKUP(Q56,'විෂය තොරතුරු'!$P$24:$Q$28,2))))</f>
        <v/>
      </c>
      <c r="BC56" s="168" t="str">
        <f aca="false">IF(R56="","",IF(R56="-","-",IF(UPPER(R56)="AB","+",VLOOKUP(R56,'විෂය තොරතුරු'!$P$24:$Q$28,2))))</f>
        <v/>
      </c>
      <c r="BD56" s="168" t="str">
        <f aca="false">IF(S56="","",IF(S56="-","-",IF(UPPER(S56)="AB","+",VLOOKUP(S56,'විෂය තොරතුරු'!$P$24:$Q$28,2))))</f>
        <v/>
      </c>
      <c r="BE56" s="168" t="str">
        <f aca="false">IF(T56="","",IF(T56="-","-",IF(UPPER(T56)="AB","+",VLOOKUP(T56,'විෂය තොරතුරු'!$P$24:$Q$28,2))))</f>
        <v/>
      </c>
      <c r="BF56" s="168" t="str">
        <f aca="false">IF(U56="","",IF(U56="-","-",IF(UPPER(U56)="AB","+",VLOOKUP(U56,'විෂය තොරතුරු'!$P$24:$Q$28,2))))</f>
        <v/>
      </c>
      <c r="BG56" s="170" t="str">
        <f aca="false">IF(V56="","",IF(V56="-","-",IF(UPPER(V56)="AB","+",VLOOKUP(V56,'විෂය තොරතුරු'!$P$24:$Q$28,2))))</f>
        <v/>
      </c>
      <c r="BH56" s="171" t="str">
        <f aca="false">IF(W56="","",IF(W56="-","-",IF(UPPER(W56)="AB","+",VLOOKUP(W56,'විෂය තොරතුරු'!$P$24:$Q$28,2))))</f>
        <v/>
      </c>
      <c r="BI56" s="168" t="str">
        <f aca="false">IF(X56="","",IF(X56="-","-",IF(UPPER(X56)="AB","+",VLOOKUP(X56,'විෂය තොරතුරු'!$P$24:$Q$28,2))))</f>
        <v/>
      </c>
      <c r="BJ56" s="168" t="str">
        <f aca="false">IF(Y56="","",IF(Y56="-","-",IF(UPPER(Y56)="AB","+",VLOOKUP(Y56,'විෂය තොරතුරු'!$P$24:$Q$28,2))))</f>
        <v/>
      </c>
      <c r="BK56" s="168" t="str">
        <f aca="false">IF(Z56="","",IF(Z56="-","-",IF(UPPER(Z56)="AB","+",VLOOKUP(Z56,'විෂය තොරතුරු'!$P$24:$Q$28,2))))</f>
        <v/>
      </c>
      <c r="BL56" s="168" t="str">
        <f aca="false">IF(AA56="","",IF(AA56="-","-",IF(UPPER(AA56)="AB","+",VLOOKUP(AA56,'විෂය තොරතුරු'!$P$24:$Q$28,2))))</f>
        <v/>
      </c>
      <c r="BM56" s="168" t="str">
        <f aca="false">IF(AB56="","",IF(AB56="-","-",IF(UPPER(AB56)="AB","+",VLOOKUP(AB56,'විෂය තොරතුරු'!$P$24:$Q$28,2))))</f>
        <v/>
      </c>
      <c r="BN56" s="168" t="str">
        <f aca="false">IF(AC56="","",IF(AC56="-","-",IF(UPPER(AC56)="AB","+",VLOOKUP(AC56,'විෂය තොරතුරු'!$P$24:$Q$28,2))))</f>
        <v/>
      </c>
      <c r="BO56" s="169" t="str">
        <f aca="false">IF(AD56="","",IF(AD56="-","-",IF(UPPER(AD56)="AB","+",VLOOKUP(AD56,'විෂය තොරතුරු'!$P$24:$Q$28,2))))</f>
        <v/>
      </c>
      <c r="BP56" s="171" t="str">
        <f aca="false">IF(AE56="","",IF(AE56="-","-",IF(UPPER(AE56)="AB","+",VLOOKUP(AE56,'විෂය තොරතුරු'!$P$24:$Q$28,2))))</f>
        <v/>
      </c>
      <c r="BQ56" s="168" t="str">
        <f aca="false">IF(AF56="","",IF(AF56="-","-",IF(UPPER(AF56)="AB","+",VLOOKUP(AF56,'විෂය තොරතුරු'!$P$24:$Q$28,2))))</f>
        <v/>
      </c>
      <c r="BR56" s="168" t="str">
        <f aca="false">IF(AG56="","",IF(AG56="-","-",IF(UPPER(AG56)="AB","+",VLOOKUP(AG56,'විෂය තොරතුරු'!$P$24:$Q$28,2))))</f>
        <v/>
      </c>
      <c r="BS56" s="168" t="str">
        <f aca="false">IF(AH56="","",IF(AH56="-","-",IF(UPPER(AH56)="AB","+",VLOOKUP(AH56,'විෂය තොරතුරු'!$P$24:$Q$28,2))))</f>
        <v/>
      </c>
      <c r="BT56" s="168" t="str">
        <f aca="false">IF(AI56="","",IF(AI56="-","-",IF(UPPER(AI56)="AB","+",VLOOKUP(AI56,'විෂය තොරතුරු'!$P$24:$Q$28,2))))</f>
        <v/>
      </c>
      <c r="BU56" s="168" t="str">
        <f aca="false">IF(AJ56="","",IF(AJ56="-","-",IF(UPPER(AJ56)="AB","+",VLOOKUP(AJ56,'විෂය තොරතුරු'!$P$24:$Q$28,2))))</f>
        <v/>
      </c>
      <c r="BV56" s="168" t="str">
        <f aca="false">IF(AK56="","",IF(AK56="-","-",IF(UPPER(AK56)="AB","+",VLOOKUP(AK56,'විෂය තොරතුරු'!$P$24:$Q$28,2))))</f>
        <v/>
      </c>
      <c r="BW56" s="169" t="str">
        <f aca="false">IF(AL56="","",IF(AL56="-","-",IF(UPPER(AL56)="AB","+",VLOOKUP(AL56,'විෂය තොරතුරු'!$P$24:$Q$28,2))))</f>
        <v/>
      </c>
      <c r="BX56" s="171" t="str">
        <f aca="false">IF($B56="","",COUNTIF($AP56:$BW56,"A"))</f>
        <v/>
      </c>
      <c r="BY56" s="168" t="str">
        <f aca="false">IF($B56="","",COUNTIF($AP56:$BW56,"B"))</f>
        <v/>
      </c>
      <c r="BZ56" s="168" t="str">
        <f aca="false">IF($B56="","",COUNTIF($AP56:$BW56,"C"))</f>
        <v/>
      </c>
      <c r="CA56" s="168" t="str">
        <f aca="false">IF($B56="","",COUNTIF($AP56:$BW56,"S"))</f>
        <v/>
      </c>
      <c r="CB56" s="169" t="str">
        <f aca="false">IF($B56="","",COUNTIF($AP56:$BW56,"W"))</f>
        <v/>
      </c>
      <c r="CC56" s="171" t="str">
        <f aca="false">IF(B56="","",SUM(BX56:CA56))</f>
        <v/>
      </c>
      <c r="CD56" s="169" t="str">
        <f aca="false">IF(B56="","",SUM(BX56:BZ56))</f>
        <v/>
      </c>
      <c r="CE56" s="172" t="str">
        <f aca="false">IF(B56="","",IF(AND(CC56&gt;=6,CD56&gt;=3,OR(E56&gt;=35,F56&gt;=35),L56&gt;=35),"6/3 සමත්",IF(AND(CC56&gt;=5,CD56&gt;=3,OR(E56&gt;=35,F56&gt;=35,L56&gt;=35)),"5/3 සමත්",IF(AND(CC56&gt;=4,CD56&gt;=1,OR(E56&gt;=20,F56&gt;=20,L56&gt;=20)),"සමත් කළ හැකි",IF(CB56=9,"W9","අසමත් ?")))))</f>
        <v/>
      </c>
      <c r="FK56" s="173" t="n">
        <v>42</v>
      </c>
      <c r="FL56" s="175" t="s">
        <v>85</v>
      </c>
      <c r="FM56" s="161"/>
      <c r="FN56" s="161" t="str">
        <f aca="false">IF(FM56="","-",(FM56/$M$95)*100)</f>
        <v>-</v>
      </c>
      <c r="FO56" s="165" t="n">
        <v>23</v>
      </c>
      <c r="FP56" s="165"/>
      <c r="FQ56" s="165" t="n">
        <v>47</v>
      </c>
      <c r="FR56" s="165" t="s">
        <v>18</v>
      </c>
      <c r="FS56" s="165"/>
      <c r="FT56" s="165"/>
      <c r="FU56" s="165" t="s">
        <v>52</v>
      </c>
      <c r="FV56" s="165" t="n">
        <v>14</v>
      </c>
      <c r="FW56" s="165" t="n">
        <v>7</v>
      </c>
      <c r="FX56" s="165" t="s">
        <v>52</v>
      </c>
      <c r="FY56" s="165" t="s">
        <v>18</v>
      </c>
      <c r="FZ56" s="165" t="s">
        <v>18</v>
      </c>
      <c r="GA56" s="165" t="n">
        <v>26</v>
      </c>
      <c r="GB56" s="165"/>
      <c r="GC56" s="165"/>
      <c r="GD56" s="165"/>
      <c r="GE56" s="165"/>
      <c r="GF56" s="165"/>
      <c r="GG56" s="165" t="n">
        <v>46</v>
      </c>
      <c r="GH56" s="165" t="s">
        <v>18</v>
      </c>
      <c r="GI56" s="165" t="s">
        <v>18</v>
      </c>
      <c r="GJ56" s="165"/>
      <c r="GK56" s="165"/>
      <c r="GL56" s="165" t="s">
        <v>18</v>
      </c>
      <c r="GM56" s="165"/>
      <c r="GN56" s="165"/>
      <c r="GO56" s="165" t="s">
        <v>18</v>
      </c>
      <c r="GP56" s="165" t="s">
        <v>18</v>
      </c>
      <c r="GQ56" s="165"/>
      <c r="GR56" s="165" t="s">
        <v>18</v>
      </c>
      <c r="GS56" s="165"/>
      <c r="GT56" s="165"/>
      <c r="GU56" s="165"/>
      <c r="GV56" s="174"/>
      <c r="GW56" s="167" t="n">
        <f aca="false">IF(FL56="","",SUM(FO56:GV56))</f>
        <v>163</v>
      </c>
      <c r="GX56" s="168" t="n">
        <f aca="false">IF(FL56="","",GW56/9)</f>
        <v>18.1111111111111</v>
      </c>
      <c r="GY56" s="169" t="n">
        <f aca="false">IF(FL56="","",IF(GW56=0,"-",RANK(GW56,$GW$15:$GW$64,0)))</f>
        <v>39</v>
      </c>
      <c r="GZ56" s="167" t="str">
        <f aca="false">IF(FO56="","",IF(FO56="-","-",IF(UPPER(FO56)="AB","+",VLOOKUP(FO56,'විෂය තොරතුරු'!$P$24:$Q$28,2))))</f>
        <v>W</v>
      </c>
      <c r="HA56" s="168" t="str">
        <f aca="false">IF(FP56="","",IF(FP56="-","-",IF(UPPER(FP56)="AB","+",VLOOKUP(FP56,'විෂය තොරතුරු'!$P$24:$Q$28,2))))</f>
        <v/>
      </c>
      <c r="HB56" s="168" t="str">
        <f aca="false">IF(FQ56="","",IF(FQ56="-","-",IF(UPPER(FQ56)="AB","+",VLOOKUP(FQ56,'විෂය තොරතුරු'!$P$24:$Q$28,2))))</f>
        <v>S</v>
      </c>
      <c r="HC56" s="168" t="str">
        <f aca="false">IF(FR56="","",IF(FR56="-","-",IF(UPPER(FR56)="AB","+",VLOOKUP(FR56,'විෂය තොරතුරු'!$P$24:$Q$28,2))))</f>
        <v>-</v>
      </c>
      <c r="HD56" s="168" t="str">
        <f aca="false">IF(FS56="","",IF(FS56="-","-",IF(UPPER(FS56)="AB","+",VLOOKUP(FS56,'විෂය තොරතුරු'!$P$24:$Q$28,2))))</f>
        <v/>
      </c>
      <c r="HE56" s="170" t="str">
        <f aca="false">IF(FT56="","",IF(FT56="-","-",IF(UPPER(FT56)="AB","+",VLOOKUP(FT56,'විෂය තොරතුරු'!$P$24:$Q$28,2))))</f>
        <v/>
      </c>
      <c r="HF56" s="171" t="str">
        <f aca="false">IF(FU56="","",IF(FU56="-","-",IF(UPPER(FU56)="AB","+",VLOOKUP(FU56,'විෂය තොරතුරු'!$P$24:$Q$28,2))))</f>
        <v>+</v>
      </c>
      <c r="HG56" s="168" t="str">
        <f aca="false">IF(FV56="","",IF(FV56="-","-",IF(UPPER(FV56)="AB","+",VLOOKUP(FV56,'විෂය තොරතුරු'!$P$24:$Q$28,2))))</f>
        <v>W</v>
      </c>
      <c r="HH56" s="168" t="str">
        <f aca="false">IF(FW56="","",IF(FW56="-","-",IF(UPPER(FW56)="AB","+",VLOOKUP(FW56,'විෂය තොරතුරු'!$P$24:$Q$28,2))))</f>
        <v>W</v>
      </c>
      <c r="HI56" s="169" t="str">
        <f aca="false">IF(FX56="","",IF(FX56="-","-",IF(UPPER(FX56)="AB","+",VLOOKUP(FX56,'විෂය තොරතුරු'!$P$24:$Q$28,2))))</f>
        <v>+</v>
      </c>
      <c r="HJ56" s="167" t="str">
        <f aca="false">IF(FY56="","",IF(FY56="-","-",IF(UPPER(FY56)="AB","+",VLOOKUP(FY56,'විෂය තොරතුරු'!$P$24:$Q$28,2))))</f>
        <v>-</v>
      </c>
      <c r="HK56" s="168" t="str">
        <f aca="false">IF(FZ56="","",IF(FZ56="-","-",IF(UPPER(FZ56)="AB","+",VLOOKUP(FZ56,'විෂය තොරතුරු'!$P$24:$Q$28,2))))</f>
        <v>-</v>
      </c>
      <c r="HL56" s="168" t="str">
        <f aca="false">IF(GA56="","",IF(GA56="-","-",IF(UPPER(GA56)="AB","+",VLOOKUP(GA56,'විෂය තොරතුරු'!$P$24:$Q$28,2))))</f>
        <v>W</v>
      </c>
      <c r="HM56" s="168" t="str">
        <f aca="false">IF(GB56="","",IF(GB56="-","-",IF(UPPER(GB56)="AB","+",VLOOKUP(GB56,'විෂය තොරතුරු'!$P$24:$Q$28,2))))</f>
        <v/>
      </c>
      <c r="HN56" s="168" t="str">
        <f aca="false">IF(GC56="","",IF(GC56="-","-",IF(UPPER(GC56)="AB","+",VLOOKUP(GC56,'විෂය තොරතුරු'!$P$24:$Q$28,2))))</f>
        <v/>
      </c>
      <c r="HO56" s="168" t="str">
        <f aca="false">IF(GD56="","",IF(GD56="-","-",IF(UPPER(GD56)="AB","+",VLOOKUP(GD56,'විෂය තොරතුරු'!$P$24:$Q$28,2))))</f>
        <v/>
      </c>
      <c r="HP56" s="168" t="str">
        <f aca="false">IF(GE56="","",IF(GE56="-","-",IF(UPPER(GE56)="AB","+",VLOOKUP(GE56,'විෂය තොරතුරු'!$P$24:$Q$28,2))))</f>
        <v/>
      </c>
      <c r="HQ56" s="170" t="str">
        <f aca="false">IF(GF56="","",IF(GF56="-","-",IF(UPPER(GF56)="AB","+",VLOOKUP(GF56,'විෂය තොරතුරු'!$P$24:$Q$28,2))))</f>
        <v/>
      </c>
      <c r="HR56" s="171" t="str">
        <f aca="false">IF(GG56="","",IF(GG56="-","-",IF(UPPER(GG56)="AB","+",VLOOKUP(GG56,'විෂය තොරතුරු'!$P$24:$Q$28,2))))</f>
        <v>S</v>
      </c>
      <c r="HS56" s="168" t="str">
        <f aca="false">IF(GH56="","",IF(GH56="-","-",IF(UPPER(GH56)="AB","+",VLOOKUP(GH56,'විෂය තොරතුරු'!$P$24:$Q$28,2))))</f>
        <v>-</v>
      </c>
      <c r="HT56" s="168" t="str">
        <f aca="false">IF(GI56="","",IF(GI56="-","-",IF(UPPER(GI56)="AB","+",VLOOKUP(GI56,'විෂය තොරතුරු'!$P$24:$Q$28,2))))</f>
        <v>-</v>
      </c>
      <c r="HU56" s="168" t="str">
        <f aca="false">IF(GJ56="","",IF(GJ56="-","-",IF(UPPER(GJ56)="AB","+",VLOOKUP(GJ56,'විෂය තොරතුරු'!$P$24:$Q$28,2))))</f>
        <v/>
      </c>
      <c r="HV56" s="168" t="str">
        <f aca="false">IF(GK56="","",IF(GK56="-","-",IF(UPPER(GK56)="AB","+",VLOOKUP(GK56,'විෂය තොරතුරු'!$P$24:$Q$28,2))))</f>
        <v/>
      </c>
      <c r="HW56" s="168" t="str">
        <f aca="false">IF(GL56="","",IF(GL56="-","-",IF(UPPER(GL56)="AB","+",VLOOKUP(GL56,'විෂය තොරතුරු'!$P$24:$Q$28,2))))</f>
        <v>-</v>
      </c>
      <c r="HX56" s="168" t="str">
        <f aca="false">IF(GM56="","",IF(GM56="-","-",IF(UPPER(GM56)="AB","+",VLOOKUP(GM56,'විෂය තොරතුරු'!$P$24:$Q$28,2))))</f>
        <v/>
      </c>
      <c r="HY56" s="169" t="str">
        <f aca="false">IF(GN56="","",IF(GN56="-","-",IF(UPPER(GN56)="AB","+",VLOOKUP(GN56,'විෂය තොරතුරු'!$P$24:$Q$28,2))))</f>
        <v/>
      </c>
      <c r="HZ56" s="171" t="str">
        <f aca="false">IF(GO56="","",IF(GO56="-","-",IF(UPPER(GO56)="AB","+",VLOOKUP(GO56,'විෂය තොරතුරු'!$P$24:$Q$28,2))))</f>
        <v>-</v>
      </c>
      <c r="IA56" s="168" t="str">
        <f aca="false">IF(GP56="","",IF(GP56="-","-",IF(UPPER(GP56)="AB","+",VLOOKUP(GP56,'විෂය තොරතුරු'!$P$24:$Q$28,2))))</f>
        <v>-</v>
      </c>
      <c r="IB56" s="168" t="str">
        <f aca="false">IF(GQ56="","",IF(GQ56="-","-",IF(UPPER(GQ56)="AB","+",VLOOKUP(GQ56,'විෂය තොරතුරු'!$P$24:$Q$28,2))))</f>
        <v/>
      </c>
      <c r="IC56" s="168" t="str">
        <f aca="false">IF(GR56="","",IF(GR56="-","-",IF(UPPER(GR56)="AB","+",VLOOKUP(GR56,'විෂය තොරතුරු'!$P$24:$Q$28,2))))</f>
        <v>-</v>
      </c>
      <c r="ID56" s="168" t="str">
        <f aca="false">IF(GS56="","",IF(GS56="-","-",IF(UPPER(GS56)="AB","+",VLOOKUP(GS56,'විෂය තොරතුරු'!$P$24:$Q$28,2))))</f>
        <v/>
      </c>
      <c r="IE56" s="168" t="str">
        <f aca="false">IF(GT56="","",IF(GT56="-","-",IF(UPPER(GT56)="AB","+",VLOOKUP(GT56,'විෂය තොරතුරු'!$P$24:$Q$28,2))))</f>
        <v/>
      </c>
      <c r="IF56" s="168" t="str">
        <f aca="false">IF(GU56="","",IF(GU56="-","-",IF(UPPER(GU56)="AB","+",VLOOKUP(GU56,'විෂය තොරතුරු'!$P$24:$Q$28,2))))</f>
        <v/>
      </c>
      <c r="IG56" s="169" t="str">
        <f aca="false">IF(GV56="","",IF(GV56="-","-",IF(UPPER(GV56)="AB","+",VLOOKUP(GV56,'විෂය තොරතුරු'!$P$24:$Q$28,2))))</f>
        <v/>
      </c>
      <c r="IH56" s="171" t="n">
        <f aca="false">IF($FL56="","",COUNTIF($GZ56:$IG56,"A"))</f>
        <v>0</v>
      </c>
      <c r="II56" s="171" t="n">
        <f aca="false">IF($FL56="","",COUNTIF($GZ56:$IG56,"B"))</f>
        <v>0</v>
      </c>
      <c r="IJ56" s="171" t="n">
        <f aca="false">IF($FL56="","",COUNTIF($GZ56:$IG56,"C"))</f>
        <v>0</v>
      </c>
      <c r="IK56" s="171" t="n">
        <f aca="false">IF($FL56="","",COUNTIF($GZ56:$IG56,"S"))</f>
        <v>2</v>
      </c>
      <c r="IL56" s="171" t="n">
        <f aca="false">IF($FL56="","",COUNTIF($GZ56:$IG56,"W"))</f>
        <v>4</v>
      </c>
      <c r="IM56" s="171" t="n">
        <f aca="false">IF(FL56="","",SUM(IH56:IK56))</f>
        <v>2</v>
      </c>
      <c r="IN56" s="169" t="n">
        <f aca="false">IF(FL56="","",SUM(IH56:IJ56))</f>
        <v>0</v>
      </c>
      <c r="IO56" s="172" t="str">
        <f aca="false">IF(FL56="","",IF(AND(IM56&gt;=6,IN56&gt;=3,OR(FO56&gt;=35,FP56&gt;=35),FV56&gt;=35),"6/3 සමත්",IF(AND(IM56&gt;=5,IN56&gt;=3,OR(FO56&gt;=35,FP56&gt;=35,FV56&gt;=35)),"5/3 සමත්",IF(AND(IM56&gt;=4,IN56&gt;=1,OR(FO56&gt;=20,FP56&gt;=20,FV56&gt;=20)),"සමත් කළ හැකි",IF(IL56=9,"W9","අසමත් ?")))))</f>
        <v>අසමත් ?</v>
      </c>
    </row>
    <row r="57" customFormat="false" ht="13.8" hidden="false" customHeight="false" outlineLevel="0" collapsed="false">
      <c r="A57" s="160" t="n">
        <v>43</v>
      </c>
      <c r="B57" s="161"/>
      <c r="C57" s="161"/>
      <c r="D57" s="162"/>
      <c r="E57" s="183"/>
      <c r="F57" s="181"/>
      <c r="G57" s="183"/>
      <c r="H57" s="180"/>
      <c r="I57" s="180"/>
      <c r="J57" s="181"/>
      <c r="K57" s="183"/>
      <c r="L57" s="180"/>
      <c r="M57" s="180"/>
      <c r="N57" s="181"/>
      <c r="O57" s="183"/>
      <c r="P57" s="180"/>
      <c r="Q57" s="180"/>
      <c r="R57" s="180"/>
      <c r="S57" s="180"/>
      <c r="T57" s="180"/>
      <c r="U57" s="180"/>
      <c r="V57" s="181"/>
      <c r="W57" s="183"/>
      <c r="X57" s="180"/>
      <c r="Y57" s="180"/>
      <c r="Z57" s="180"/>
      <c r="AA57" s="180"/>
      <c r="AB57" s="180"/>
      <c r="AC57" s="180"/>
      <c r="AD57" s="181"/>
      <c r="AE57" s="183"/>
      <c r="AF57" s="180"/>
      <c r="AG57" s="180"/>
      <c r="AH57" s="180"/>
      <c r="AI57" s="180"/>
      <c r="AJ57" s="180"/>
      <c r="AK57" s="180"/>
      <c r="AL57" s="166"/>
      <c r="AM57" s="167" t="str">
        <f aca="false">IF(B57="","",SUM(E57:AL57))</f>
        <v/>
      </c>
      <c r="AN57" s="168" t="str">
        <f aca="false">IF(B57="","",AM57/9)</f>
        <v/>
      </c>
      <c r="AO57" s="169" t="str">
        <f aca="false">IF(B57="","",IF(AM57=0,"-",RANK(AM57,$AM$15:$AM$64,0)))</f>
        <v/>
      </c>
      <c r="AP57" s="167" t="str">
        <f aca="false">IF(E57="","",IF(E57="-","-",IF(UPPER(E57)="AB","+",VLOOKUP(E57,'විෂය තොරතුරු'!$P$24:$Q$28,2))))</f>
        <v/>
      </c>
      <c r="AQ57" s="168" t="str">
        <f aca="false">IF(F57="","",IF(F57="-","-",IF(UPPER(F57)="AB","+",VLOOKUP(F57,'විෂය තොරතුරු'!$P$24:$Q$28,2))))</f>
        <v/>
      </c>
      <c r="AR57" s="168" t="str">
        <f aca="false">IF(G57="","",IF(G57="-","-",IF(UPPER(G57)="AB","+",VLOOKUP(G57,'විෂය තොරතුරු'!$P$24:$Q$28,2))))</f>
        <v/>
      </c>
      <c r="AS57" s="168" t="str">
        <f aca="false">IF(H57="","",IF(H57="-","-",IF(UPPER(H57)="AB","+",VLOOKUP(H57,'විෂය තොරතුරු'!$P$24:$Q$28,2))))</f>
        <v/>
      </c>
      <c r="AT57" s="168" t="str">
        <f aca="false">IF(I57="","",IF(I57="-","-",IF(UPPER(I57)="AB","+",VLOOKUP(I57,'විෂය තොරතුරු'!$P$24:$Q$28,2))))</f>
        <v/>
      </c>
      <c r="AU57" s="170" t="str">
        <f aca="false">IF(J57="","",IF(J57="-","-",IF(UPPER(J57)="AB","+",VLOOKUP(J57,'විෂය තොරතුරු'!$P$24:$Q$28,2))))</f>
        <v/>
      </c>
      <c r="AV57" s="171" t="str">
        <f aca="false">IF(K57="","",IF(K57="-","-",IF(UPPER(K57)="AB","+",VLOOKUP(K57,'විෂය තොරතුරු'!$P$24:$Q$28,2))))</f>
        <v/>
      </c>
      <c r="AW57" s="168" t="str">
        <f aca="false">IF(L57="","",IF(L57="-","-",IF(UPPER(L57)="AB","+",VLOOKUP(L57,'විෂය තොරතුරු'!$P$24:$Q$28,2))))</f>
        <v/>
      </c>
      <c r="AX57" s="168" t="str">
        <f aca="false">IF(M57="","",IF(M57="-","-",IF(UPPER(M57)="AB","+",VLOOKUP(M57,'විෂය තොරතුරු'!$P$24:$Q$28,2))))</f>
        <v/>
      </c>
      <c r="AY57" s="169" t="str">
        <f aca="false">IF(N57="","",IF(N57="-","-",IF(UPPER(N57)="AB","+",VLOOKUP(N57,'විෂය තොරතුරු'!$P$24:$Q$28,2))))</f>
        <v/>
      </c>
      <c r="AZ57" s="167" t="str">
        <f aca="false">IF(O57="","",IF(O57="-","-",IF(UPPER(O57)="AB","+",VLOOKUP(O57,'විෂය තොරතුරු'!$P$24:$Q$28,2))))</f>
        <v/>
      </c>
      <c r="BA57" s="168" t="str">
        <f aca="false">IF(P57="","",IF(P57="-","-",IF(UPPER(P57)="AB","+",VLOOKUP(P57,'විෂය තොරතුරු'!$P$24:$Q$28,2))))</f>
        <v/>
      </c>
      <c r="BB57" s="168" t="str">
        <f aca="false">IF(Q57="","",IF(Q57="-","-",IF(UPPER(Q57)="AB","+",VLOOKUP(Q57,'විෂය තොරතුරු'!$P$24:$Q$28,2))))</f>
        <v/>
      </c>
      <c r="BC57" s="168" t="str">
        <f aca="false">IF(R57="","",IF(R57="-","-",IF(UPPER(R57)="AB","+",VLOOKUP(R57,'විෂය තොරතුරු'!$P$24:$Q$28,2))))</f>
        <v/>
      </c>
      <c r="BD57" s="168" t="str">
        <f aca="false">IF(S57="","",IF(S57="-","-",IF(UPPER(S57)="AB","+",VLOOKUP(S57,'විෂය තොරතුරු'!$P$24:$Q$28,2))))</f>
        <v/>
      </c>
      <c r="BE57" s="168" t="str">
        <f aca="false">IF(T57="","",IF(T57="-","-",IF(UPPER(T57)="AB","+",VLOOKUP(T57,'විෂය තොරතුරු'!$P$24:$Q$28,2))))</f>
        <v/>
      </c>
      <c r="BF57" s="168" t="str">
        <f aca="false">IF(U57="","",IF(U57="-","-",IF(UPPER(U57)="AB","+",VLOOKUP(U57,'විෂය තොරතුරු'!$P$24:$Q$28,2))))</f>
        <v/>
      </c>
      <c r="BG57" s="170" t="str">
        <f aca="false">IF(V57="","",IF(V57="-","-",IF(UPPER(V57)="AB","+",VLOOKUP(V57,'විෂය තොරතුරු'!$P$24:$Q$28,2))))</f>
        <v/>
      </c>
      <c r="BH57" s="171" t="str">
        <f aca="false">IF(W57="","",IF(W57="-","-",IF(UPPER(W57)="AB","+",VLOOKUP(W57,'විෂය තොරතුරු'!$P$24:$Q$28,2))))</f>
        <v/>
      </c>
      <c r="BI57" s="168" t="str">
        <f aca="false">IF(X57="","",IF(X57="-","-",IF(UPPER(X57)="AB","+",VLOOKUP(X57,'විෂය තොරතුරු'!$P$24:$Q$28,2))))</f>
        <v/>
      </c>
      <c r="BJ57" s="168" t="str">
        <f aca="false">IF(Y57="","",IF(Y57="-","-",IF(UPPER(Y57)="AB","+",VLOOKUP(Y57,'විෂය තොරතුරු'!$P$24:$Q$28,2))))</f>
        <v/>
      </c>
      <c r="BK57" s="168" t="str">
        <f aca="false">IF(Z57="","",IF(Z57="-","-",IF(UPPER(Z57)="AB","+",VLOOKUP(Z57,'විෂය තොරතුරු'!$P$24:$Q$28,2))))</f>
        <v/>
      </c>
      <c r="BL57" s="168" t="str">
        <f aca="false">IF(AA57="","",IF(AA57="-","-",IF(UPPER(AA57)="AB","+",VLOOKUP(AA57,'විෂය තොරතුරු'!$P$24:$Q$28,2))))</f>
        <v/>
      </c>
      <c r="BM57" s="168" t="str">
        <f aca="false">IF(AB57="","",IF(AB57="-","-",IF(UPPER(AB57)="AB","+",VLOOKUP(AB57,'විෂය තොරතුරු'!$P$24:$Q$28,2))))</f>
        <v/>
      </c>
      <c r="BN57" s="168" t="str">
        <f aca="false">IF(AC57="","",IF(AC57="-","-",IF(UPPER(AC57)="AB","+",VLOOKUP(AC57,'විෂය තොරතුරු'!$P$24:$Q$28,2))))</f>
        <v/>
      </c>
      <c r="BO57" s="169" t="str">
        <f aca="false">IF(AD57="","",IF(AD57="-","-",IF(UPPER(AD57)="AB","+",VLOOKUP(AD57,'විෂය තොරතුරු'!$P$24:$Q$28,2))))</f>
        <v/>
      </c>
      <c r="BP57" s="171" t="str">
        <f aca="false">IF(AE57="","",IF(AE57="-","-",IF(UPPER(AE57)="AB","+",VLOOKUP(AE57,'විෂය තොරතුරු'!$P$24:$Q$28,2))))</f>
        <v/>
      </c>
      <c r="BQ57" s="168" t="str">
        <f aca="false">IF(AF57="","",IF(AF57="-","-",IF(UPPER(AF57)="AB","+",VLOOKUP(AF57,'විෂය තොරතුරු'!$P$24:$Q$28,2))))</f>
        <v/>
      </c>
      <c r="BR57" s="168" t="str">
        <f aca="false">IF(AG57="","",IF(AG57="-","-",IF(UPPER(AG57)="AB","+",VLOOKUP(AG57,'විෂය තොරතුරු'!$P$24:$Q$28,2))))</f>
        <v/>
      </c>
      <c r="BS57" s="168" t="str">
        <f aca="false">IF(AH57="","",IF(AH57="-","-",IF(UPPER(AH57)="AB","+",VLOOKUP(AH57,'විෂය තොරතුරු'!$P$24:$Q$28,2))))</f>
        <v/>
      </c>
      <c r="BT57" s="168" t="str">
        <f aca="false">IF(AI57="","",IF(AI57="-","-",IF(UPPER(AI57)="AB","+",VLOOKUP(AI57,'විෂය තොරතුරු'!$P$24:$Q$28,2))))</f>
        <v/>
      </c>
      <c r="BU57" s="168" t="str">
        <f aca="false">IF(AJ57="","",IF(AJ57="-","-",IF(UPPER(AJ57)="AB","+",VLOOKUP(AJ57,'විෂය තොරතුරු'!$P$24:$Q$28,2))))</f>
        <v/>
      </c>
      <c r="BV57" s="168" t="str">
        <f aca="false">IF(AK57="","",IF(AK57="-","-",IF(UPPER(AK57)="AB","+",VLOOKUP(AK57,'විෂය තොරතුරු'!$P$24:$Q$28,2))))</f>
        <v/>
      </c>
      <c r="BW57" s="169" t="str">
        <f aca="false">IF(AL57="","",IF(AL57="-","-",IF(UPPER(AL57)="AB","+",VLOOKUP(AL57,'විෂය තොරතුරු'!$P$24:$Q$28,2))))</f>
        <v/>
      </c>
      <c r="BX57" s="171" t="str">
        <f aca="false">IF($B57="","",COUNTIF($AP57:$BW57,"A"))</f>
        <v/>
      </c>
      <c r="BY57" s="168" t="str">
        <f aca="false">IF($B57="","",COUNTIF($AP57:$BW57,"B"))</f>
        <v/>
      </c>
      <c r="BZ57" s="168" t="str">
        <f aca="false">IF($B57="","",COUNTIF($AP57:$BW57,"C"))</f>
        <v/>
      </c>
      <c r="CA57" s="168" t="str">
        <f aca="false">IF($B57="","",COUNTIF($AP57:$BW57,"S"))</f>
        <v/>
      </c>
      <c r="CB57" s="169" t="str">
        <f aca="false">IF($B57="","",COUNTIF($AP57:$BW57,"W"))</f>
        <v/>
      </c>
      <c r="CC57" s="171" t="str">
        <f aca="false">IF(B57="","",SUM(BX57:CA57))</f>
        <v/>
      </c>
      <c r="CD57" s="169" t="str">
        <f aca="false">IF(B57="","",SUM(BX57:BZ57))</f>
        <v/>
      </c>
      <c r="CE57" s="172" t="str">
        <f aca="false">IF(B57="","",IF(AND(CC57&gt;=6,CD57&gt;=3,OR(E57&gt;=35,F57&gt;=35),L57&gt;=35),"6/3 සමත්",IF(AND(CC57&gt;=5,CD57&gt;=3,OR(E57&gt;=35,F57&gt;=35,L57&gt;=35)),"5/3 සමත්",IF(AND(CC57&gt;=4,CD57&gt;=1,OR(E57&gt;=20,F57&gt;=20,L57&gt;=20)),"සමත් කළ හැකි",IF(CB57=9,"W9","අසමත් ?")))))</f>
        <v/>
      </c>
      <c r="FK57" s="173" t="n">
        <v>43</v>
      </c>
      <c r="FL57" s="161" t="s">
        <v>86</v>
      </c>
      <c r="FM57" s="161"/>
      <c r="FN57" s="161" t="str">
        <f aca="false">IF(FM57="","-",(FM57/$M$95)*100)</f>
        <v>-</v>
      </c>
      <c r="FO57" s="165" t="n">
        <v>28</v>
      </c>
      <c r="FP57" s="165"/>
      <c r="FQ57" s="165" t="n">
        <v>35</v>
      </c>
      <c r="FR57" s="165" t="s">
        <v>18</v>
      </c>
      <c r="FS57" s="165"/>
      <c r="FT57" s="165"/>
      <c r="FU57" s="165" t="s">
        <v>52</v>
      </c>
      <c r="FV57" s="165" t="n">
        <v>14</v>
      </c>
      <c r="FW57" s="165" t="n">
        <v>5</v>
      </c>
      <c r="FX57" s="165" t="n">
        <v>6</v>
      </c>
      <c r="FY57" s="165" t="s">
        <v>18</v>
      </c>
      <c r="FZ57" s="165" t="s">
        <v>18</v>
      </c>
      <c r="GA57" s="165" t="n">
        <v>21</v>
      </c>
      <c r="GB57" s="165"/>
      <c r="GC57" s="165"/>
      <c r="GD57" s="165"/>
      <c r="GE57" s="165"/>
      <c r="GF57" s="165"/>
      <c r="GG57" s="165" t="s">
        <v>18</v>
      </c>
      <c r="GH57" s="165" t="n">
        <v>37</v>
      </c>
      <c r="GI57" s="165" t="s">
        <v>18</v>
      </c>
      <c r="GJ57" s="165"/>
      <c r="GK57" s="165"/>
      <c r="GL57" s="165" t="n">
        <v>44</v>
      </c>
      <c r="GM57" s="165"/>
      <c r="GN57" s="165"/>
      <c r="GO57" s="165" t="s">
        <v>18</v>
      </c>
      <c r="GP57" s="165" t="s">
        <v>18</v>
      </c>
      <c r="GQ57" s="165"/>
      <c r="GR57" s="165" t="s">
        <v>18</v>
      </c>
      <c r="GS57" s="165"/>
      <c r="GT57" s="165"/>
      <c r="GU57" s="165"/>
      <c r="GV57" s="174"/>
      <c r="GW57" s="167" t="n">
        <f aca="false">IF(FL57="","",SUM(FO57:GV57))</f>
        <v>190</v>
      </c>
      <c r="GX57" s="168" t="n">
        <f aca="false">IF(FL57="","",GW57/9)</f>
        <v>21.1111111111111</v>
      </c>
      <c r="GY57" s="169" t="n">
        <f aca="false">IF(FL57="","",IF(GW57=0,"-",RANK(GW57,$GW$15:$GW$64,0)))</f>
        <v>32</v>
      </c>
      <c r="GZ57" s="167" t="str">
        <f aca="false">IF(FO57="","",IF(FO57="-","-",IF(UPPER(FO57)="AB","+",VLOOKUP(FO57,'විෂය තොරතුරු'!$P$24:$Q$28,2))))</f>
        <v>W</v>
      </c>
      <c r="HA57" s="168" t="str">
        <f aca="false">IF(FP57="","",IF(FP57="-","-",IF(UPPER(FP57)="AB","+",VLOOKUP(FP57,'විෂය තොරතුරු'!$P$24:$Q$28,2))))</f>
        <v/>
      </c>
      <c r="HB57" s="168" t="str">
        <f aca="false">IF(FQ57="","",IF(FQ57="-","-",IF(UPPER(FQ57)="AB","+",VLOOKUP(FQ57,'විෂය තොරතුරු'!$P$24:$Q$28,2))))</f>
        <v>S</v>
      </c>
      <c r="HC57" s="168" t="str">
        <f aca="false">IF(FR57="","",IF(FR57="-","-",IF(UPPER(FR57)="AB","+",VLOOKUP(FR57,'විෂය තොරතුරු'!$P$24:$Q$28,2))))</f>
        <v>-</v>
      </c>
      <c r="HD57" s="168" t="str">
        <f aca="false">IF(FS57="","",IF(FS57="-","-",IF(UPPER(FS57)="AB","+",VLOOKUP(FS57,'විෂය තොරතුරු'!$P$24:$Q$28,2))))</f>
        <v/>
      </c>
      <c r="HE57" s="170" t="str">
        <f aca="false">IF(FT57="","",IF(FT57="-","-",IF(UPPER(FT57)="AB","+",VLOOKUP(FT57,'විෂය තොරතුරු'!$P$24:$Q$28,2))))</f>
        <v/>
      </c>
      <c r="HF57" s="171" t="str">
        <f aca="false">IF(FU57="","",IF(FU57="-","-",IF(UPPER(FU57)="AB","+",VLOOKUP(FU57,'විෂය තොරතුරු'!$P$24:$Q$28,2))))</f>
        <v>+</v>
      </c>
      <c r="HG57" s="168" t="str">
        <f aca="false">IF(FV57="","",IF(FV57="-","-",IF(UPPER(FV57)="AB","+",VLOOKUP(FV57,'විෂය තොරතුරු'!$P$24:$Q$28,2))))</f>
        <v>W</v>
      </c>
      <c r="HH57" s="168" t="str">
        <f aca="false">IF(FW57="","",IF(FW57="-","-",IF(UPPER(FW57)="AB","+",VLOOKUP(FW57,'විෂය තොරතුරු'!$P$24:$Q$28,2))))</f>
        <v>W</v>
      </c>
      <c r="HI57" s="169" t="str">
        <f aca="false">IF(FX57="","",IF(FX57="-","-",IF(UPPER(FX57)="AB","+",VLOOKUP(FX57,'විෂය තොරතුරු'!$P$24:$Q$28,2))))</f>
        <v>W</v>
      </c>
      <c r="HJ57" s="167" t="str">
        <f aca="false">IF(FY57="","",IF(FY57="-","-",IF(UPPER(FY57)="AB","+",VLOOKUP(FY57,'විෂය තොරතුරු'!$P$24:$Q$28,2))))</f>
        <v>-</v>
      </c>
      <c r="HK57" s="168" t="str">
        <f aca="false">IF(FZ57="","",IF(FZ57="-","-",IF(UPPER(FZ57)="AB","+",VLOOKUP(FZ57,'විෂය තොරතුරු'!$P$24:$Q$28,2))))</f>
        <v>-</v>
      </c>
      <c r="HL57" s="168" t="str">
        <f aca="false">IF(GA57="","",IF(GA57="-","-",IF(UPPER(GA57)="AB","+",VLOOKUP(GA57,'විෂය තොරතුරු'!$P$24:$Q$28,2))))</f>
        <v>W</v>
      </c>
      <c r="HM57" s="168" t="str">
        <f aca="false">IF(GB57="","",IF(GB57="-","-",IF(UPPER(GB57)="AB","+",VLOOKUP(GB57,'විෂය තොරතුරු'!$P$24:$Q$28,2))))</f>
        <v/>
      </c>
      <c r="HN57" s="168" t="str">
        <f aca="false">IF(GC57="","",IF(GC57="-","-",IF(UPPER(GC57)="AB","+",VLOOKUP(GC57,'විෂය තොරතුරු'!$P$24:$Q$28,2))))</f>
        <v/>
      </c>
      <c r="HO57" s="168" t="str">
        <f aca="false">IF(GD57="","",IF(GD57="-","-",IF(UPPER(GD57)="AB","+",VLOOKUP(GD57,'විෂය තොරතුරු'!$P$24:$Q$28,2))))</f>
        <v/>
      </c>
      <c r="HP57" s="168" t="str">
        <f aca="false">IF(GE57="","",IF(GE57="-","-",IF(UPPER(GE57)="AB","+",VLOOKUP(GE57,'විෂය තොරතුරු'!$P$24:$Q$28,2))))</f>
        <v/>
      </c>
      <c r="HQ57" s="170" t="str">
        <f aca="false">IF(GF57="","",IF(GF57="-","-",IF(UPPER(GF57)="AB","+",VLOOKUP(GF57,'විෂය තොරතුරු'!$P$24:$Q$28,2))))</f>
        <v/>
      </c>
      <c r="HR57" s="171" t="str">
        <f aca="false">IF(GG57="","",IF(GG57="-","-",IF(UPPER(GG57)="AB","+",VLOOKUP(GG57,'විෂය තොරතුරු'!$P$24:$Q$28,2))))</f>
        <v>-</v>
      </c>
      <c r="HS57" s="168" t="str">
        <f aca="false">IF(GH57="","",IF(GH57="-","-",IF(UPPER(GH57)="AB","+",VLOOKUP(GH57,'විෂය තොරතුරු'!$P$24:$Q$28,2))))</f>
        <v>S</v>
      </c>
      <c r="HT57" s="168" t="str">
        <f aca="false">IF(GI57="","",IF(GI57="-","-",IF(UPPER(GI57)="AB","+",VLOOKUP(GI57,'විෂය තොරතුරු'!$P$24:$Q$28,2))))</f>
        <v>-</v>
      </c>
      <c r="HU57" s="168" t="str">
        <f aca="false">IF(GJ57="","",IF(GJ57="-","-",IF(UPPER(GJ57)="AB","+",VLOOKUP(GJ57,'විෂය තොරතුරු'!$P$24:$Q$28,2))))</f>
        <v/>
      </c>
      <c r="HV57" s="168" t="str">
        <f aca="false">IF(GK57="","",IF(GK57="-","-",IF(UPPER(GK57)="AB","+",VLOOKUP(GK57,'විෂය තොරතුරු'!$P$24:$Q$28,2))))</f>
        <v/>
      </c>
      <c r="HW57" s="168" t="str">
        <f aca="false">IF(GL57="","",IF(GL57="-","-",IF(UPPER(GL57)="AB","+",VLOOKUP(GL57,'විෂය තොරතුරු'!$P$24:$Q$28,2))))</f>
        <v>S</v>
      </c>
      <c r="HX57" s="168" t="str">
        <f aca="false">IF(GM57="","",IF(GM57="-","-",IF(UPPER(GM57)="AB","+",VLOOKUP(GM57,'විෂය තොරතුරු'!$P$24:$Q$28,2))))</f>
        <v/>
      </c>
      <c r="HY57" s="169" t="str">
        <f aca="false">IF(GN57="","",IF(GN57="-","-",IF(UPPER(GN57)="AB","+",VLOOKUP(GN57,'විෂය තොරතුරු'!$P$24:$Q$28,2))))</f>
        <v/>
      </c>
      <c r="HZ57" s="171" t="str">
        <f aca="false">IF(GO57="","",IF(GO57="-","-",IF(UPPER(GO57)="AB","+",VLOOKUP(GO57,'විෂය තොරතුරු'!$P$24:$Q$28,2))))</f>
        <v>-</v>
      </c>
      <c r="IA57" s="168" t="str">
        <f aca="false">IF(GP57="","",IF(GP57="-","-",IF(UPPER(GP57)="AB","+",VLOOKUP(GP57,'විෂය තොරතුරු'!$P$24:$Q$28,2))))</f>
        <v>-</v>
      </c>
      <c r="IB57" s="168" t="str">
        <f aca="false">IF(GQ57="","",IF(GQ57="-","-",IF(UPPER(GQ57)="AB","+",VLOOKUP(GQ57,'විෂය තොරතුරු'!$P$24:$Q$28,2))))</f>
        <v/>
      </c>
      <c r="IC57" s="168" t="str">
        <f aca="false">IF(GR57="","",IF(GR57="-","-",IF(UPPER(GR57)="AB","+",VLOOKUP(GR57,'විෂය තොරතුරු'!$P$24:$Q$28,2))))</f>
        <v>-</v>
      </c>
      <c r="ID57" s="168" t="str">
        <f aca="false">IF(GS57="","",IF(GS57="-","-",IF(UPPER(GS57)="AB","+",VLOOKUP(GS57,'විෂය තොරතුරු'!$P$24:$Q$28,2))))</f>
        <v/>
      </c>
      <c r="IE57" s="168" t="str">
        <f aca="false">IF(GT57="","",IF(GT57="-","-",IF(UPPER(GT57)="AB","+",VLOOKUP(GT57,'විෂය තොරතුරු'!$P$24:$Q$28,2))))</f>
        <v/>
      </c>
      <c r="IF57" s="168" t="str">
        <f aca="false">IF(GU57="","",IF(GU57="-","-",IF(UPPER(GU57)="AB","+",VLOOKUP(GU57,'විෂය තොරතුරු'!$P$24:$Q$28,2))))</f>
        <v/>
      </c>
      <c r="IG57" s="169" t="str">
        <f aca="false">IF(GV57="","",IF(GV57="-","-",IF(UPPER(GV57)="AB","+",VLOOKUP(GV57,'විෂය තොරතුරු'!$P$24:$Q$28,2))))</f>
        <v/>
      </c>
      <c r="IH57" s="171" t="n">
        <f aca="false">IF($FL57="","",COUNTIF($GZ57:$IG57,"A"))</f>
        <v>0</v>
      </c>
      <c r="II57" s="171" t="n">
        <f aca="false">IF($FL57="","",COUNTIF($GZ57:$IG57,"B"))</f>
        <v>0</v>
      </c>
      <c r="IJ57" s="171" t="n">
        <f aca="false">IF($FL57="","",COUNTIF($GZ57:$IG57,"C"))</f>
        <v>0</v>
      </c>
      <c r="IK57" s="171" t="n">
        <f aca="false">IF($FL57="","",COUNTIF($GZ57:$IG57,"S"))</f>
        <v>3</v>
      </c>
      <c r="IL57" s="171" t="n">
        <f aca="false">IF($FL57="","",COUNTIF($GZ57:$IG57,"W"))</f>
        <v>5</v>
      </c>
      <c r="IM57" s="171" t="n">
        <f aca="false">IF(FL57="","",SUM(IH57:IK57))</f>
        <v>3</v>
      </c>
      <c r="IN57" s="169" t="n">
        <f aca="false">IF(FL57="","",SUM(IH57:IJ57))</f>
        <v>0</v>
      </c>
      <c r="IO57" s="172" t="str">
        <f aca="false">IF(FL57="","",IF(AND(IM57&gt;=6,IN57&gt;=3,OR(FO57&gt;=35,FP57&gt;=35),FV57&gt;=35),"6/3 සමත්",IF(AND(IM57&gt;=5,IN57&gt;=3,OR(FO57&gt;=35,FP57&gt;=35,FV57&gt;=35)),"5/3 සමත්",IF(AND(IM57&gt;=4,IN57&gt;=1,OR(FO57&gt;=20,FP57&gt;=20,FV57&gt;=20)),"සමත් කළ හැකි",IF(IL57=9,"W9","අසමත් ?")))))</f>
        <v>අසමත් ?</v>
      </c>
    </row>
    <row r="58" customFormat="false" ht="13.8" hidden="false" customHeight="false" outlineLevel="0" collapsed="false">
      <c r="A58" s="160" t="n">
        <v>44</v>
      </c>
      <c r="B58" s="188"/>
      <c r="C58" s="161"/>
      <c r="D58" s="162"/>
      <c r="E58" s="183"/>
      <c r="F58" s="181"/>
      <c r="G58" s="183"/>
      <c r="H58" s="180"/>
      <c r="I58" s="180"/>
      <c r="J58" s="181"/>
      <c r="K58" s="183"/>
      <c r="L58" s="180"/>
      <c r="M58" s="180"/>
      <c r="N58" s="181"/>
      <c r="O58" s="183"/>
      <c r="P58" s="180"/>
      <c r="Q58" s="180"/>
      <c r="R58" s="180"/>
      <c r="S58" s="180"/>
      <c r="T58" s="180"/>
      <c r="U58" s="180"/>
      <c r="V58" s="181"/>
      <c r="W58" s="183"/>
      <c r="X58" s="180"/>
      <c r="Y58" s="180"/>
      <c r="Z58" s="180"/>
      <c r="AA58" s="180"/>
      <c r="AB58" s="180"/>
      <c r="AC58" s="180"/>
      <c r="AD58" s="181"/>
      <c r="AE58" s="183"/>
      <c r="AF58" s="180"/>
      <c r="AG58" s="180"/>
      <c r="AH58" s="180"/>
      <c r="AI58" s="180"/>
      <c r="AJ58" s="180"/>
      <c r="AK58" s="180"/>
      <c r="AL58" s="166"/>
      <c r="AM58" s="167" t="str">
        <f aca="false">IF(B58="","",SUM(E58:AL58))</f>
        <v/>
      </c>
      <c r="AN58" s="168" t="str">
        <f aca="false">IF(B58="","",AM58/9)</f>
        <v/>
      </c>
      <c r="AO58" s="169" t="str">
        <f aca="false">IF(B58="","",IF(AM58=0,"-",RANK(AM58,$AM$15:$AM$64,0)))</f>
        <v/>
      </c>
      <c r="AP58" s="167" t="str">
        <f aca="false">IF(E58="","",IF(E58="-","-",IF(UPPER(E58)="AB","+",VLOOKUP(E58,'විෂය තොරතුරු'!$P$24:$Q$28,2))))</f>
        <v/>
      </c>
      <c r="AQ58" s="168" t="str">
        <f aca="false">IF(F58="","",IF(F58="-","-",IF(UPPER(F58)="AB","+",VLOOKUP(F58,'විෂය තොරතුරු'!$P$24:$Q$28,2))))</f>
        <v/>
      </c>
      <c r="AR58" s="168" t="str">
        <f aca="false">IF(G58="","",IF(G58="-","-",IF(UPPER(G58)="AB","+",VLOOKUP(G58,'විෂය තොරතුරු'!$P$24:$Q$28,2))))</f>
        <v/>
      </c>
      <c r="AS58" s="168" t="str">
        <f aca="false">IF(H58="","",IF(H58="-","-",IF(UPPER(H58)="AB","+",VLOOKUP(H58,'විෂය තොරතුරු'!$P$24:$Q$28,2))))</f>
        <v/>
      </c>
      <c r="AT58" s="168" t="str">
        <f aca="false">IF(I58="","",IF(I58="-","-",IF(UPPER(I58)="AB","+",VLOOKUP(I58,'විෂය තොරතුරු'!$P$24:$Q$28,2))))</f>
        <v/>
      </c>
      <c r="AU58" s="170" t="str">
        <f aca="false">IF(J58="","",IF(J58="-","-",IF(UPPER(J58)="AB","+",VLOOKUP(J58,'විෂය තොරතුරු'!$P$24:$Q$28,2))))</f>
        <v/>
      </c>
      <c r="AV58" s="171" t="str">
        <f aca="false">IF(K58="","",IF(K58="-","-",IF(UPPER(K58)="AB","+",VLOOKUP(K58,'විෂය තොරතුරු'!$P$24:$Q$28,2))))</f>
        <v/>
      </c>
      <c r="AW58" s="168" t="str">
        <f aca="false">IF(L58="","",IF(L58="-","-",IF(UPPER(L58)="AB","+",VLOOKUP(L58,'විෂය තොරතුරු'!$P$24:$Q$28,2))))</f>
        <v/>
      </c>
      <c r="AX58" s="168" t="str">
        <f aca="false">IF(M58="","",IF(M58="-","-",IF(UPPER(M58)="AB","+",VLOOKUP(M58,'විෂය තොරතුරු'!$P$24:$Q$28,2))))</f>
        <v/>
      </c>
      <c r="AY58" s="169" t="str">
        <f aca="false">IF(N58="","",IF(N58="-","-",IF(UPPER(N58)="AB","+",VLOOKUP(N58,'විෂය තොරතුරු'!$P$24:$Q$28,2))))</f>
        <v/>
      </c>
      <c r="AZ58" s="167" t="str">
        <f aca="false">IF(O58="","",IF(O58="-","-",IF(UPPER(O58)="AB","+",VLOOKUP(O58,'විෂය තොරතුරු'!$P$24:$Q$28,2))))</f>
        <v/>
      </c>
      <c r="BA58" s="168" t="str">
        <f aca="false">IF(P58="","",IF(P58="-","-",IF(UPPER(P58)="AB","+",VLOOKUP(P58,'විෂය තොරතුරු'!$P$24:$Q$28,2))))</f>
        <v/>
      </c>
      <c r="BB58" s="168" t="str">
        <f aca="false">IF(Q58="","",IF(Q58="-","-",IF(UPPER(Q58)="AB","+",VLOOKUP(Q58,'විෂය තොරතුරු'!$P$24:$Q$28,2))))</f>
        <v/>
      </c>
      <c r="BC58" s="168" t="str">
        <f aca="false">IF(R58="","",IF(R58="-","-",IF(UPPER(R58)="AB","+",VLOOKUP(R58,'විෂය තොරතුරු'!$P$24:$Q$28,2))))</f>
        <v/>
      </c>
      <c r="BD58" s="168" t="str">
        <f aca="false">IF(S58="","",IF(S58="-","-",IF(UPPER(S58)="AB","+",VLOOKUP(S58,'විෂය තොරතුරු'!$P$24:$Q$28,2))))</f>
        <v/>
      </c>
      <c r="BE58" s="168" t="str">
        <f aca="false">IF(T58="","",IF(T58="-","-",IF(UPPER(T58)="AB","+",VLOOKUP(T58,'විෂය තොරතුරු'!$P$24:$Q$28,2))))</f>
        <v/>
      </c>
      <c r="BF58" s="168" t="str">
        <f aca="false">IF(U58="","",IF(U58="-","-",IF(UPPER(U58)="AB","+",VLOOKUP(U58,'විෂය තොරතුරු'!$P$24:$Q$28,2))))</f>
        <v/>
      </c>
      <c r="BG58" s="170" t="str">
        <f aca="false">IF(V58="","",IF(V58="-","-",IF(UPPER(V58)="AB","+",VLOOKUP(V58,'විෂය තොරතුරු'!$P$24:$Q$28,2))))</f>
        <v/>
      </c>
      <c r="BH58" s="171" t="str">
        <f aca="false">IF(W58="","",IF(W58="-","-",IF(UPPER(W58)="AB","+",VLOOKUP(W58,'විෂය තොරතුරු'!$P$24:$Q$28,2))))</f>
        <v/>
      </c>
      <c r="BI58" s="168" t="str">
        <f aca="false">IF(X58="","",IF(X58="-","-",IF(UPPER(X58)="AB","+",VLOOKUP(X58,'විෂය තොරතුරු'!$P$24:$Q$28,2))))</f>
        <v/>
      </c>
      <c r="BJ58" s="168" t="str">
        <f aca="false">IF(Y58="","",IF(Y58="-","-",IF(UPPER(Y58)="AB","+",VLOOKUP(Y58,'විෂය තොරතුරු'!$P$24:$Q$28,2))))</f>
        <v/>
      </c>
      <c r="BK58" s="168" t="str">
        <f aca="false">IF(Z58="","",IF(Z58="-","-",IF(UPPER(Z58)="AB","+",VLOOKUP(Z58,'විෂය තොරතුරු'!$P$24:$Q$28,2))))</f>
        <v/>
      </c>
      <c r="BL58" s="168" t="str">
        <f aca="false">IF(AA58="","",IF(AA58="-","-",IF(UPPER(AA58)="AB","+",VLOOKUP(AA58,'විෂය තොරතුරු'!$P$24:$Q$28,2))))</f>
        <v/>
      </c>
      <c r="BM58" s="168" t="str">
        <f aca="false">IF(AB58="","",IF(AB58="-","-",IF(UPPER(AB58)="AB","+",VLOOKUP(AB58,'විෂය තොරතුරු'!$P$24:$Q$28,2))))</f>
        <v/>
      </c>
      <c r="BN58" s="168" t="str">
        <f aca="false">IF(AC58="","",IF(AC58="-","-",IF(UPPER(AC58)="AB","+",VLOOKUP(AC58,'විෂය තොරතුරු'!$P$24:$Q$28,2))))</f>
        <v/>
      </c>
      <c r="BO58" s="169" t="str">
        <f aca="false">IF(AD58="","",IF(AD58="-","-",IF(UPPER(AD58)="AB","+",VLOOKUP(AD58,'විෂය තොරතුරු'!$P$24:$Q$28,2))))</f>
        <v/>
      </c>
      <c r="BP58" s="171" t="str">
        <f aca="false">IF(AE58="","",IF(AE58="-","-",IF(UPPER(AE58)="AB","+",VLOOKUP(AE58,'විෂය තොරතුරු'!$P$24:$Q$28,2))))</f>
        <v/>
      </c>
      <c r="BQ58" s="168" t="str">
        <f aca="false">IF(AF58="","",IF(AF58="-","-",IF(UPPER(AF58)="AB","+",VLOOKUP(AF58,'විෂය තොරතුරු'!$P$24:$Q$28,2))))</f>
        <v/>
      </c>
      <c r="BR58" s="168" t="str">
        <f aca="false">IF(AG58="","",IF(AG58="-","-",IF(UPPER(AG58)="AB","+",VLOOKUP(AG58,'විෂය තොරතුරු'!$P$24:$Q$28,2))))</f>
        <v/>
      </c>
      <c r="BS58" s="168" t="str">
        <f aca="false">IF(AH58="","",IF(AH58="-","-",IF(UPPER(AH58)="AB","+",VLOOKUP(AH58,'විෂය තොරතුරු'!$P$24:$Q$28,2))))</f>
        <v/>
      </c>
      <c r="BT58" s="168" t="str">
        <f aca="false">IF(AI58="","",IF(AI58="-","-",IF(UPPER(AI58)="AB","+",VLOOKUP(AI58,'විෂය තොරතුරු'!$P$24:$Q$28,2))))</f>
        <v/>
      </c>
      <c r="BU58" s="168" t="str">
        <f aca="false">IF(AJ58="","",IF(AJ58="-","-",IF(UPPER(AJ58)="AB","+",VLOOKUP(AJ58,'විෂය තොරතුරු'!$P$24:$Q$28,2))))</f>
        <v/>
      </c>
      <c r="BV58" s="168" t="str">
        <f aca="false">IF(AK58="","",IF(AK58="-","-",IF(UPPER(AK58)="AB","+",VLOOKUP(AK58,'විෂය තොරතුරු'!$P$24:$Q$28,2))))</f>
        <v/>
      </c>
      <c r="BW58" s="169" t="str">
        <f aca="false">IF(AL58="","",IF(AL58="-","-",IF(UPPER(AL58)="AB","+",VLOOKUP(AL58,'විෂය තොරතුරු'!$P$24:$Q$28,2))))</f>
        <v/>
      </c>
      <c r="BX58" s="171" t="str">
        <f aca="false">IF($B58="","",COUNTIF($AP58:$BW58,"A"))</f>
        <v/>
      </c>
      <c r="BY58" s="168" t="str">
        <f aca="false">IF($B58="","",COUNTIF($AP58:$BW58,"B"))</f>
        <v/>
      </c>
      <c r="BZ58" s="168" t="str">
        <f aca="false">IF($B58="","",COUNTIF($AP58:$BW58,"C"))</f>
        <v/>
      </c>
      <c r="CA58" s="168" t="str">
        <f aca="false">IF($B58="","",COUNTIF($AP58:$BW58,"S"))</f>
        <v/>
      </c>
      <c r="CB58" s="169" t="str">
        <f aca="false">IF($B58="","",COUNTIF($AP58:$BW58,"W"))</f>
        <v/>
      </c>
      <c r="CC58" s="171" t="str">
        <f aca="false">IF(B58="","",SUM(BX58:CA58))</f>
        <v/>
      </c>
      <c r="CD58" s="169" t="str">
        <f aca="false">IF(B58="","",SUM(BX58:BZ58))</f>
        <v/>
      </c>
      <c r="CE58" s="172" t="str">
        <f aca="false">IF(B58="","",IF(AND(CC58&gt;=6,CD58&gt;=3,OR(E58&gt;=35,F58&gt;=35),L58&gt;=35),"6/3 සමත්",IF(AND(CC58&gt;=5,CD58&gt;=3,OR(E58&gt;=35,F58&gt;=35,L58&gt;=35)),"5/3 සමත්",IF(AND(CC58&gt;=4,CD58&gt;=1,OR(E58&gt;=20,F58&gt;=20,L58&gt;=20)),"සමත් කළ හැකි",IF(CB58=9,"W9","අසමත් ?")))))</f>
        <v/>
      </c>
      <c r="FK58" s="173" t="n">
        <v>44</v>
      </c>
      <c r="FL58" s="188" t="s">
        <v>87</v>
      </c>
      <c r="FM58" s="161"/>
      <c r="FN58" s="161" t="str">
        <f aca="false">IF(FM58="","-",(FM58/$M$95)*100)</f>
        <v>-</v>
      </c>
      <c r="FO58" s="165" t="n">
        <v>21</v>
      </c>
      <c r="FP58" s="165"/>
      <c r="FQ58" s="165" t="n">
        <v>21</v>
      </c>
      <c r="FR58" s="165" t="s">
        <v>18</v>
      </c>
      <c r="FS58" s="165"/>
      <c r="FT58" s="165"/>
      <c r="FU58" s="165" t="n">
        <v>8</v>
      </c>
      <c r="FV58" s="165" t="n">
        <v>16</v>
      </c>
      <c r="FW58" s="165" t="n">
        <v>13</v>
      </c>
      <c r="FX58" s="165" t="n">
        <v>13</v>
      </c>
      <c r="FY58" s="165" t="s">
        <v>18</v>
      </c>
      <c r="FZ58" s="165" t="s">
        <v>18</v>
      </c>
      <c r="GA58" s="165" t="n">
        <v>30</v>
      </c>
      <c r="GB58" s="165"/>
      <c r="GC58" s="165"/>
      <c r="GD58" s="165"/>
      <c r="GE58" s="165"/>
      <c r="GF58" s="165"/>
      <c r="GG58" s="165" t="s">
        <v>18</v>
      </c>
      <c r="GH58" s="165" t="s">
        <v>18</v>
      </c>
      <c r="GI58" s="165" t="n">
        <v>30</v>
      </c>
      <c r="GJ58" s="165"/>
      <c r="GK58" s="165"/>
      <c r="GL58" s="165" t="n">
        <v>43</v>
      </c>
      <c r="GM58" s="165"/>
      <c r="GN58" s="165"/>
      <c r="GO58" s="165" t="s">
        <v>18</v>
      </c>
      <c r="GP58" s="165" t="s">
        <v>18</v>
      </c>
      <c r="GQ58" s="165"/>
      <c r="GR58" s="165" t="s">
        <v>18</v>
      </c>
      <c r="GS58" s="165"/>
      <c r="GT58" s="165"/>
      <c r="GU58" s="165"/>
      <c r="GV58" s="174"/>
      <c r="GW58" s="167" t="n">
        <f aca="false">IF(FL58="","",SUM(FO58:GV58))</f>
        <v>195</v>
      </c>
      <c r="GX58" s="168" t="n">
        <f aca="false">IF(FL58="","",GW58/9)</f>
        <v>21.6666666666667</v>
      </c>
      <c r="GY58" s="169" t="n">
        <f aca="false">IF(FL58="","",IF(GW58=0,"-",RANK(GW58,$GW$15:$GW$64,0)))</f>
        <v>29</v>
      </c>
      <c r="GZ58" s="167" t="str">
        <f aca="false">IF(FO58="","",IF(FO58="-","-",IF(UPPER(FO58)="AB","+",VLOOKUP(FO58,'විෂය තොරතුරු'!$P$24:$Q$28,2))))</f>
        <v>W</v>
      </c>
      <c r="HA58" s="168" t="str">
        <f aca="false">IF(FP58="","",IF(FP58="-","-",IF(UPPER(FP58)="AB","+",VLOOKUP(FP58,'විෂය තොරතුරු'!$P$24:$Q$28,2))))</f>
        <v/>
      </c>
      <c r="HB58" s="168" t="str">
        <f aca="false">IF(FQ58="","",IF(FQ58="-","-",IF(UPPER(FQ58)="AB","+",VLOOKUP(FQ58,'විෂය තොරතුරු'!$P$24:$Q$28,2))))</f>
        <v>W</v>
      </c>
      <c r="HC58" s="168" t="str">
        <f aca="false">IF(FR58="","",IF(FR58="-","-",IF(UPPER(FR58)="AB","+",VLOOKUP(FR58,'විෂය තොරතුරු'!$P$24:$Q$28,2))))</f>
        <v>-</v>
      </c>
      <c r="HD58" s="168" t="str">
        <f aca="false">IF(FS58="","",IF(FS58="-","-",IF(UPPER(FS58)="AB","+",VLOOKUP(FS58,'විෂය තොරතුරු'!$P$24:$Q$28,2))))</f>
        <v/>
      </c>
      <c r="HE58" s="170" t="str">
        <f aca="false">IF(FT58="","",IF(FT58="-","-",IF(UPPER(FT58)="AB","+",VLOOKUP(FT58,'විෂය තොරතුරු'!$P$24:$Q$28,2))))</f>
        <v/>
      </c>
      <c r="HF58" s="171" t="str">
        <f aca="false">IF(FU58="","",IF(FU58="-","-",IF(UPPER(FU58)="AB","+",VLOOKUP(FU58,'විෂය තොරතුරු'!$P$24:$Q$28,2))))</f>
        <v>W</v>
      </c>
      <c r="HG58" s="168" t="str">
        <f aca="false">IF(FV58="","",IF(FV58="-","-",IF(UPPER(FV58)="AB","+",VLOOKUP(FV58,'විෂය තොරතුරු'!$P$24:$Q$28,2))))</f>
        <v>W</v>
      </c>
      <c r="HH58" s="168" t="str">
        <f aca="false">IF(FW58="","",IF(FW58="-","-",IF(UPPER(FW58)="AB","+",VLOOKUP(FW58,'විෂය තොරතුරු'!$P$24:$Q$28,2))))</f>
        <v>W</v>
      </c>
      <c r="HI58" s="169" t="str">
        <f aca="false">IF(FX58="","",IF(FX58="-","-",IF(UPPER(FX58)="AB","+",VLOOKUP(FX58,'විෂය තොරතුරු'!$P$24:$Q$28,2))))</f>
        <v>W</v>
      </c>
      <c r="HJ58" s="167" t="str">
        <f aca="false">IF(FY58="","",IF(FY58="-","-",IF(UPPER(FY58)="AB","+",VLOOKUP(FY58,'විෂය තොරතුරු'!$P$24:$Q$28,2))))</f>
        <v>-</v>
      </c>
      <c r="HK58" s="168" t="str">
        <f aca="false">IF(FZ58="","",IF(FZ58="-","-",IF(UPPER(FZ58)="AB","+",VLOOKUP(FZ58,'විෂය තොරතුරු'!$P$24:$Q$28,2))))</f>
        <v>-</v>
      </c>
      <c r="HL58" s="168" t="str">
        <f aca="false">IF(GA58="","",IF(GA58="-","-",IF(UPPER(GA58)="AB","+",VLOOKUP(GA58,'විෂය තොරතුරු'!$P$24:$Q$28,2))))</f>
        <v>W</v>
      </c>
      <c r="HM58" s="168" t="str">
        <f aca="false">IF(GB58="","",IF(GB58="-","-",IF(UPPER(GB58)="AB","+",VLOOKUP(GB58,'විෂය තොරතුරු'!$P$24:$Q$28,2))))</f>
        <v/>
      </c>
      <c r="HN58" s="168" t="str">
        <f aca="false">IF(GC58="","",IF(GC58="-","-",IF(UPPER(GC58)="AB","+",VLOOKUP(GC58,'විෂය තොරතුරු'!$P$24:$Q$28,2))))</f>
        <v/>
      </c>
      <c r="HO58" s="168" t="str">
        <f aca="false">IF(GD58="","",IF(GD58="-","-",IF(UPPER(GD58)="AB","+",VLOOKUP(GD58,'විෂය තොරතුරු'!$P$24:$Q$28,2))))</f>
        <v/>
      </c>
      <c r="HP58" s="168" t="str">
        <f aca="false">IF(GE58="","",IF(GE58="-","-",IF(UPPER(GE58)="AB","+",VLOOKUP(GE58,'විෂය තොරතුරු'!$P$24:$Q$28,2))))</f>
        <v/>
      </c>
      <c r="HQ58" s="170" t="str">
        <f aca="false">IF(GF58="","",IF(GF58="-","-",IF(UPPER(GF58)="AB","+",VLOOKUP(GF58,'විෂය තොරතුරු'!$P$24:$Q$28,2))))</f>
        <v/>
      </c>
      <c r="HR58" s="171" t="str">
        <f aca="false">IF(GG58="","",IF(GG58="-","-",IF(UPPER(GG58)="AB","+",VLOOKUP(GG58,'විෂය තොරතුරු'!$P$24:$Q$28,2))))</f>
        <v>-</v>
      </c>
      <c r="HS58" s="168" t="str">
        <f aca="false">IF(GH58="","",IF(GH58="-","-",IF(UPPER(GH58)="AB","+",VLOOKUP(GH58,'විෂය තොරතුරු'!$P$24:$Q$28,2))))</f>
        <v>-</v>
      </c>
      <c r="HT58" s="168" t="str">
        <f aca="false">IF(GI58="","",IF(GI58="-","-",IF(UPPER(GI58)="AB","+",VLOOKUP(GI58,'විෂය තොරතුරු'!$P$24:$Q$28,2))))</f>
        <v>W</v>
      </c>
      <c r="HU58" s="168" t="str">
        <f aca="false">IF(GJ58="","",IF(GJ58="-","-",IF(UPPER(GJ58)="AB","+",VLOOKUP(GJ58,'විෂය තොරතුරු'!$P$24:$Q$28,2))))</f>
        <v/>
      </c>
      <c r="HV58" s="168" t="str">
        <f aca="false">IF(GK58="","",IF(GK58="-","-",IF(UPPER(GK58)="AB","+",VLOOKUP(GK58,'විෂය තොරතුරු'!$P$24:$Q$28,2))))</f>
        <v/>
      </c>
      <c r="HW58" s="168" t="str">
        <f aca="false">IF(GL58="","",IF(GL58="-","-",IF(UPPER(GL58)="AB","+",VLOOKUP(GL58,'විෂය තොරතුරු'!$P$24:$Q$28,2))))</f>
        <v>S</v>
      </c>
      <c r="HX58" s="168" t="str">
        <f aca="false">IF(GM58="","",IF(GM58="-","-",IF(UPPER(GM58)="AB","+",VLOOKUP(GM58,'විෂය තොරතුරු'!$P$24:$Q$28,2))))</f>
        <v/>
      </c>
      <c r="HY58" s="169" t="str">
        <f aca="false">IF(GN58="","",IF(GN58="-","-",IF(UPPER(GN58)="AB","+",VLOOKUP(GN58,'විෂය තොරතුරු'!$P$24:$Q$28,2))))</f>
        <v/>
      </c>
      <c r="HZ58" s="171" t="str">
        <f aca="false">IF(GO58="","",IF(GO58="-","-",IF(UPPER(GO58)="AB","+",VLOOKUP(GO58,'විෂය තොරතුරු'!$P$24:$Q$28,2))))</f>
        <v>-</v>
      </c>
      <c r="IA58" s="168" t="str">
        <f aca="false">IF(GP58="","",IF(GP58="-","-",IF(UPPER(GP58)="AB","+",VLOOKUP(GP58,'විෂය තොරතුරු'!$P$24:$Q$28,2))))</f>
        <v>-</v>
      </c>
      <c r="IB58" s="168" t="str">
        <f aca="false">IF(GQ58="","",IF(GQ58="-","-",IF(UPPER(GQ58)="AB","+",VLOOKUP(GQ58,'විෂය තොරතුරු'!$P$24:$Q$28,2))))</f>
        <v/>
      </c>
      <c r="IC58" s="168" t="str">
        <f aca="false">IF(GR58="","",IF(GR58="-","-",IF(UPPER(GR58)="AB","+",VLOOKUP(GR58,'විෂය තොරතුරු'!$P$24:$Q$28,2))))</f>
        <v>-</v>
      </c>
      <c r="ID58" s="168" t="str">
        <f aca="false">IF(GS58="","",IF(GS58="-","-",IF(UPPER(GS58)="AB","+",VLOOKUP(GS58,'විෂය තොරතුරු'!$P$24:$Q$28,2))))</f>
        <v/>
      </c>
      <c r="IE58" s="168" t="str">
        <f aca="false">IF(GT58="","",IF(GT58="-","-",IF(UPPER(GT58)="AB","+",VLOOKUP(GT58,'විෂය තොරතුරු'!$P$24:$Q$28,2))))</f>
        <v/>
      </c>
      <c r="IF58" s="168" t="str">
        <f aca="false">IF(GU58="","",IF(GU58="-","-",IF(UPPER(GU58)="AB","+",VLOOKUP(GU58,'විෂය තොරතුරු'!$P$24:$Q$28,2))))</f>
        <v/>
      </c>
      <c r="IG58" s="169" t="str">
        <f aca="false">IF(GV58="","",IF(GV58="-","-",IF(UPPER(GV58)="AB","+",VLOOKUP(GV58,'විෂය තොරතුරු'!$P$24:$Q$28,2))))</f>
        <v/>
      </c>
      <c r="IH58" s="171" t="n">
        <f aca="false">IF($FL58="","",COUNTIF($GZ58:$IG58,"A"))</f>
        <v>0</v>
      </c>
      <c r="II58" s="171" t="n">
        <f aca="false">IF($FL58="","",COUNTIF($GZ58:$IG58,"B"))</f>
        <v>0</v>
      </c>
      <c r="IJ58" s="171" t="n">
        <f aca="false">IF($FL58="","",COUNTIF($GZ58:$IG58,"C"))</f>
        <v>0</v>
      </c>
      <c r="IK58" s="171" t="n">
        <f aca="false">IF($FL58="","",COUNTIF($GZ58:$IG58,"S"))</f>
        <v>1</v>
      </c>
      <c r="IL58" s="171" t="n">
        <f aca="false">IF($FL58="","",COUNTIF($GZ58:$IG58,"W"))</f>
        <v>8</v>
      </c>
      <c r="IM58" s="171" t="n">
        <f aca="false">IF(FL58="","",SUM(IH58:IK58))</f>
        <v>1</v>
      </c>
      <c r="IN58" s="169" t="n">
        <f aca="false">IF(FL58="","",SUM(IH58:IJ58))</f>
        <v>0</v>
      </c>
      <c r="IO58" s="172" t="str">
        <f aca="false">IF(FL58="","",IF(AND(IM58&gt;=6,IN58&gt;=3,OR(FO58&gt;=35,FP58&gt;=35),FV58&gt;=35),"6/3 සමත්",IF(AND(IM58&gt;=5,IN58&gt;=3,OR(FO58&gt;=35,FP58&gt;=35,FV58&gt;=35)),"5/3 සමත්",IF(AND(IM58&gt;=4,IN58&gt;=1,OR(FO58&gt;=20,FP58&gt;=20,FV58&gt;=20)),"සමත් කළ හැකි",IF(IL58=9,"W9","අසමත් ?")))))</f>
        <v>අසමත් ?</v>
      </c>
    </row>
    <row r="59" customFormat="false" ht="13.8" hidden="false" customHeight="false" outlineLevel="0" collapsed="false">
      <c r="A59" s="160" t="n">
        <v>45</v>
      </c>
      <c r="B59" s="188"/>
      <c r="C59" s="161"/>
      <c r="D59" s="162"/>
      <c r="E59" s="183"/>
      <c r="F59" s="181"/>
      <c r="G59" s="183"/>
      <c r="H59" s="180"/>
      <c r="I59" s="180"/>
      <c r="J59" s="181"/>
      <c r="K59" s="183"/>
      <c r="L59" s="180"/>
      <c r="M59" s="180"/>
      <c r="N59" s="181"/>
      <c r="O59" s="183"/>
      <c r="P59" s="180"/>
      <c r="Q59" s="180"/>
      <c r="R59" s="180"/>
      <c r="S59" s="180"/>
      <c r="T59" s="180"/>
      <c r="U59" s="180"/>
      <c r="V59" s="181"/>
      <c r="W59" s="183"/>
      <c r="X59" s="180"/>
      <c r="Y59" s="180"/>
      <c r="Z59" s="180"/>
      <c r="AA59" s="180"/>
      <c r="AB59" s="180"/>
      <c r="AC59" s="180"/>
      <c r="AD59" s="181"/>
      <c r="AE59" s="183"/>
      <c r="AF59" s="180"/>
      <c r="AG59" s="180"/>
      <c r="AH59" s="180"/>
      <c r="AI59" s="180"/>
      <c r="AJ59" s="180"/>
      <c r="AK59" s="180"/>
      <c r="AL59" s="166"/>
      <c r="AM59" s="167" t="str">
        <f aca="false">IF(B59="","",SUM(E59:AL59))</f>
        <v/>
      </c>
      <c r="AN59" s="168" t="str">
        <f aca="false">IF(B59="","",AM59/9)</f>
        <v/>
      </c>
      <c r="AO59" s="169" t="str">
        <f aca="false">IF(B59="","",IF(AM59=0,"-",RANK(AM59,$AM$15:$AM$64,0)))</f>
        <v/>
      </c>
      <c r="AP59" s="167" t="str">
        <f aca="false">IF(E59="","",IF(E59="-","-",IF(UPPER(E59)="AB","+",VLOOKUP(E59,'විෂය තොරතුරු'!$P$24:$Q$28,2))))</f>
        <v/>
      </c>
      <c r="AQ59" s="168" t="str">
        <f aca="false">IF(F59="","",IF(F59="-","-",IF(UPPER(F59)="AB","+",VLOOKUP(F59,'විෂය තොරතුරු'!$P$24:$Q$28,2))))</f>
        <v/>
      </c>
      <c r="AR59" s="168" t="str">
        <f aca="false">IF(G59="","",IF(G59="-","-",IF(UPPER(G59)="AB","+",VLOOKUP(G59,'විෂය තොරතුරු'!$P$24:$Q$28,2))))</f>
        <v/>
      </c>
      <c r="AS59" s="168" t="str">
        <f aca="false">IF(H59="","",IF(H59="-","-",IF(UPPER(H59)="AB","+",VLOOKUP(H59,'විෂය තොරතුරු'!$P$24:$Q$28,2))))</f>
        <v/>
      </c>
      <c r="AT59" s="168" t="str">
        <f aca="false">IF(I59="","",IF(I59="-","-",IF(UPPER(I59)="AB","+",VLOOKUP(I59,'විෂය තොරතුරු'!$P$24:$Q$28,2))))</f>
        <v/>
      </c>
      <c r="AU59" s="170" t="str">
        <f aca="false">IF(J59="","",IF(J59="-","-",IF(UPPER(J59)="AB","+",VLOOKUP(J59,'විෂය තොරතුරු'!$P$24:$Q$28,2))))</f>
        <v/>
      </c>
      <c r="AV59" s="171" t="str">
        <f aca="false">IF(K59="","",IF(K59="-","-",IF(UPPER(K59)="AB","+",VLOOKUP(K59,'විෂය තොරතුරු'!$P$24:$Q$28,2))))</f>
        <v/>
      </c>
      <c r="AW59" s="168" t="str">
        <f aca="false">IF(L59="","",IF(L59="-","-",IF(UPPER(L59)="AB","+",VLOOKUP(L59,'විෂය තොරතුරු'!$P$24:$Q$28,2))))</f>
        <v/>
      </c>
      <c r="AX59" s="168" t="str">
        <f aca="false">IF(M59="","",IF(M59="-","-",IF(UPPER(M59)="AB","+",VLOOKUP(M59,'විෂය තොරතුරු'!$P$24:$Q$28,2))))</f>
        <v/>
      </c>
      <c r="AY59" s="169" t="str">
        <f aca="false">IF(N59="","",IF(N59="-","-",IF(UPPER(N59)="AB","+",VLOOKUP(N59,'විෂය තොරතුරු'!$P$24:$Q$28,2))))</f>
        <v/>
      </c>
      <c r="AZ59" s="167" t="str">
        <f aca="false">IF(O59="","",IF(O59="-","-",IF(UPPER(O59)="AB","+",VLOOKUP(O59,'විෂය තොරතුරු'!$P$24:$Q$28,2))))</f>
        <v/>
      </c>
      <c r="BA59" s="168" t="str">
        <f aca="false">IF(P59="","",IF(P59="-","-",IF(UPPER(P59)="AB","+",VLOOKUP(P59,'විෂය තොරතුරු'!$P$24:$Q$28,2))))</f>
        <v/>
      </c>
      <c r="BB59" s="168" t="str">
        <f aca="false">IF(Q59="","",IF(Q59="-","-",IF(UPPER(Q59)="AB","+",VLOOKUP(Q59,'විෂය තොරතුරු'!$P$24:$Q$28,2))))</f>
        <v/>
      </c>
      <c r="BC59" s="168" t="str">
        <f aca="false">IF(R59="","",IF(R59="-","-",IF(UPPER(R59)="AB","+",VLOOKUP(R59,'විෂය තොරතුරු'!$P$24:$Q$28,2))))</f>
        <v/>
      </c>
      <c r="BD59" s="168" t="str">
        <f aca="false">IF(S59="","",IF(S59="-","-",IF(UPPER(S59)="AB","+",VLOOKUP(S59,'විෂය තොරතුරු'!$P$24:$Q$28,2))))</f>
        <v/>
      </c>
      <c r="BE59" s="168" t="str">
        <f aca="false">IF(T59="","",IF(T59="-","-",IF(UPPER(T59)="AB","+",VLOOKUP(T59,'විෂය තොරතුරු'!$P$24:$Q$28,2))))</f>
        <v/>
      </c>
      <c r="BF59" s="168" t="str">
        <f aca="false">IF(U59="","",IF(U59="-","-",IF(UPPER(U59)="AB","+",VLOOKUP(U59,'විෂය තොරතුරු'!$P$24:$Q$28,2))))</f>
        <v/>
      </c>
      <c r="BG59" s="170" t="str">
        <f aca="false">IF(V59="","",IF(V59="-","-",IF(UPPER(V59)="AB","+",VLOOKUP(V59,'විෂය තොරතුරු'!$P$24:$Q$28,2))))</f>
        <v/>
      </c>
      <c r="BH59" s="171" t="str">
        <f aca="false">IF(W59="","",IF(W59="-","-",IF(UPPER(W59)="AB","+",VLOOKUP(W59,'විෂය තොරතුරු'!$P$24:$Q$28,2))))</f>
        <v/>
      </c>
      <c r="BI59" s="168" t="str">
        <f aca="false">IF(X59="","",IF(X59="-","-",IF(UPPER(X59)="AB","+",VLOOKUP(X59,'විෂය තොරතුරු'!$P$24:$Q$28,2))))</f>
        <v/>
      </c>
      <c r="BJ59" s="168" t="str">
        <f aca="false">IF(Y59="","",IF(Y59="-","-",IF(UPPER(Y59)="AB","+",VLOOKUP(Y59,'විෂය තොරතුරු'!$P$24:$Q$28,2))))</f>
        <v/>
      </c>
      <c r="BK59" s="168" t="str">
        <f aca="false">IF(Z59="","",IF(Z59="-","-",IF(UPPER(Z59)="AB","+",VLOOKUP(Z59,'විෂය තොරතුරු'!$P$24:$Q$28,2))))</f>
        <v/>
      </c>
      <c r="BL59" s="168" t="str">
        <f aca="false">IF(AA59="","",IF(AA59="-","-",IF(UPPER(AA59)="AB","+",VLOOKUP(AA59,'විෂය තොරතුරු'!$P$24:$Q$28,2))))</f>
        <v/>
      </c>
      <c r="BM59" s="168" t="str">
        <f aca="false">IF(AB59="","",IF(AB59="-","-",IF(UPPER(AB59)="AB","+",VLOOKUP(AB59,'විෂය තොරතුරු'!$P$24:$Q$28,2))))</f>
        <v/>
      </c>
      <c r="BN59" s="168" t="str">
        <f aca="false">IF(AC59="","",IF(AC59="-","-",IF(UPPER(AC59)="AB","+",VLOOKUP(AC59,'විෂය තොරතුරු'!$P$24:$Q$28,2))))</f>
        <v/>
      </c>
      <c r="BO59" s="169" t="str">
        <f aca="false">IF(AD59="","",IF(AD59="-","-",IF(UPPER(AD59)="AB","+",VLOOKUP(AD59,'විෂය තොරතුරු'!$P$24:$Q$28,2))))</f>
        <v/>
      </c>
      <c r="BP59" s="171" t="str">
        <f aca="false">IF(AE59="","",IF(AE59="-","-",IF(UPPER(AE59)="AB","+",VLOOKUP(AE59,'විෂය තොරතුරු'!$P$24:$Q$28,2))))</f>
        <v/>
      </c>
      <c r="BQ59" s="168" t="str">
        <f aca="false">IF(AF59="","",IF(AF59="-","-",IF(UPPER(AF59)="AB","+",VLOOKUP(AF59,'විෂය තොරතුරු'!$P$24:$Q$28,2))))</f>
        <v/>
      </c>
      <c r="BR59" s="168" t="str">
        <f aca="false">IF(AG59="","",IF(AG59="-","-",IF(UPPER(AG59)="AB","+",VLOOKUP(AG59,'විෂය තොරතුරු'!$P$24:$Q$28,2))))</f>
        <v/>
      </c>
      <c r="BS59" s="168" t="str">
        <f aca="false">IF(AH59="","",IF(AH59="-","-",IF(UPPER(AH59)="AB","+",VLOOKUP(AH59,'විෂය තොරතුරු'!$P$24:$Q$28,2))))</f>
        <v/>
      </c>
      <c r="BT59" s="168" t="str">
        <f aca="false">IF(AI59="","",IF(AI59="-","-",IF(UPPER(AI59)="AB","+",VLOOKUP(AI59,'විෂය තොරතුරු'!$P$24:$Q$28,2))))</f>
        <v/>
      </c>
      <c r="BU59" s="168" t="str">
        <f aca="false">IF(AJ59="","",IF(AJ59="-","-",IF(UPPER(AJ59)="AB","+",VLOOKUP(AJ59,'විෂය තොරතුරු'!$P$24:$Q$28,2))))</f>
        <v/>
      </c>
      <c r="BV59" s="168" t="str">
        <f aca="false">IF(AK59="","",IF(AK59="-","-",IF(UPPER(AK59)="AB","+",VLOOKUP(AK59,'විෂය තොරතුරු'!$P$24:$Q$28,2))))</f>
        <v/>
      </c>
      <c r="BW59" s="169" t="str">
        <f aca="false">IF(AL59="","",IF(AL59="-","-",IF(UPPER(AL59)="AB","+",VLOOKUP(AL59,'විෂය තොරතුරු'!$P$24:$Q$28,2))))</f>
        <v/>
      </c>
      <c r="BX59" s="171" t="str">
        <f aca="false">IF($B59="","",COUNTIF($AP59:$BW59,"A"))</f>
        <v/>
      </c>
      <c r="BY59" s="168" t="str">
        <f aca="false">IF($B59="","",COUNTIF($AP59:$BW59,"B"))</f>
        <v/>
      </c>
      <c r="BZ59" s="168" t="str">
        <f aca="false">IF($B59="","",COUNTIF($AP59:$BW59,"C"))</f>
        <v/>
      </c>
      <c r="CA59" s="168" t="str">
        <f aca="false">IF($B59="","",COUNTIF($AP59:$BW59,"S"))</f>
        <v/>
      </c>
      <c r="CB59" s="169" t="str">
        <f aca="false">IF($B59="","",COUNTIF($AP59:$BW59,"W"))</f>
        <v/>
      </c>
      <c r="CC59" s="171" t="str">
        <f aca="false">IF(B59="","",SUM(BX59:CA59))</f>
        <v/>
      </c>
      <c r="CD59" s="169" t="str">
        <f aca="false">IF(B59="","",SUM(BX59:BZ59))</f>
        <v/>
      </c>
      <c r="CE59" s="172" t="str">
        <f aca="false">IF(B59="","",IF(AND(CC59&gt;=6,CD59&gt;=3,OR(E59&gt;=35,F59&gt;=35),L59&gt;=35),"6/3 සමත්",IF(AND(CC59&gt;=5,CD59&gt;=3,OR(E59&gt;=35,F59&gt;=35,L59&gt;=35)),"5/3 සමත්",IF(AND(CC59&gt;=4,CD59&gt;=1,OR(E59&gt;=20,F59&gt;=20,L59&gt;=20)),"සමත් කළ හැකි",IF(CB59=9,"W9","අසමත් ?")))))</f>
        <v/>
      </c>
      <c r="FK59" s="173" t="n">
        <v>45</v>
      </c>
      <c r="FL59" s="188" t="s">
        <v>88</v>
      </c>
      <c r="FM59" s="161"/>
      <c r="FN59" s="161" t="str">
        <f aca="false">IF(FM59="","-",(FM59/$M$95)*100)</f>
        <v>-</v>
      </c>
      <c r="FO59" s="165" t="n">
        <v>17</v>
      </c>
      <c r="FP59" s="165"/>
      <c r="FQ59" s="165" t="n">
        <v>18</v>
      </c>
      <c r="FR59" s="165" t="s">
        <v>18</v>
      </c>
      <c r="FS59" s="165"/>
      <c r="FT59" s="165"/>
      <c r="FU59" s="165" t="n">
        <v>4</v>
      </c>
      <c r="FV59" s="165" t="n">
        <v>12</v>
      </c>
      <c r="FW59" s="165" t="n">
        <v>7</v>
      </c>
      <c r="FX59" s="165" t="n">
        <v>18</v>
      </c>
      <c r="FY59" s="165" t="s">
        <v>18</v>
      </c>
      <c r="FZ59" s="165" t="n">
        <v>2</v>
      </c>
      <c r="GA59" s="165" t="s">
        <v>18</v>
      </c>
      <c r="GB59" s="165"/>
      <c r="GC59" s="165"/>
      <c r="GD59" s="165"/>
      <c r="GE59" s="165"/>
      <c r="GF59" s="165"/>
      <c r="GG59" s="165" t="s">
        <v>18</v>
      </c>
      <c r="GH59" s="165" t="s">
        <v>18</v>
      </c>
      <c r="GI59" s="165" t="n">
        <v>25</v>
      </c>
      <c r="GJ59" s="165"/>
      <c r="GK59" s="165"/>
      <c r="GL59" s="165" t="s">
        <v>18</v>
      </c>
      <c r="GM59" s="165"/>
      <c r="GN59" s="165"/>
      <c r="GO59" s="165" t="n">
        <v>15</v>
      </c>
      <c r="GP59" s="165" t="s">
        <v>18</v>
      </c>
      <c r="GQ59" s="165"/>
      <c r="GR59" s="165" t="s">
        <v>18</v>
      </c>
      <c r="GS59" s="165"/>
      <c r="GT59" s="165"/>
      <c r="GU59" s="165"/>
      <c r="GV59" s="174"/>
      <c r="GW59" s="167" t="n">
        <f aca="false">IF(FL59="","",SUM(FO59:GV59))</f>
        <v>118</v>
      </c>
      <c r="GX59" s="168" t="n">
        <f aca="false">IF(FL59="","",GW59/9)</f>
        <v>13.1111111111111</v>
      </c>
      <c r="GY59" s="169" t="n">
        <f aca="false">IF(FL59="","",IF(GW59=0,"-",RANK(GW59,$GW$15:$GW$64,0)))</f>
        <v>43</v>
      </c>
      <c r="GZ59" s="167" t="str">
        <f aca="false">IF(FO59="","",IF(FO59="-","-",IF(UPPER(FO59)="AB","+",VLOOKUP(FO59,'විෂය තොරතුරු'!$P$24:$Q$28,2))))</f>
        <v>W</v>
      </c>
      <c r="HA59" s="168" t="str">
        <f aca="false">IF(FP59="","",IF(FP59="-","-",IF(UPPER(FP59)="AB","+",VLOOKUP(FP59,'විෂය තොරතුරු'!$P$24:$Q$28,2))))</f>
        <v/>
      </c>
      <c r="HB59" s="168" t="str">
        <f aca="false">IF(FQ59="","",IF(FQ59="-","-",IF(UPPER(FQ59)="AB","+",VLOOKUP(FQ59,'විෂය තොරතුරු'!$P$24:$Q$28,2))))</f>
        <v>W</v>
      </c>
      <c r="HC59" s="168" t="str">
        <f aca="false">IF(FR59="","",IF(FR59="-","-",IF(UPPER(FR59)="AB","+",VLOOKUP(FR59,'විෂය තොරතුරු'!$P$24:$Q$28,2))))</f>
        <v>-</v>
      </c>
      <c r="HD59" s="168" t="str">
        <f aca="false">IF(FS59="","",IF(FS59="-","-",IF(UPPER(FS59)="AB","+",VLOOKUP(FS59,'විෂය තොරතුරු'!$P$24:$Q$28,2))))</f>
        <v/>
      </c>
      <c r="HE59" s="170" t="str">
        <f aca="false">IF(FT59="","",IF(FT59="-","-",IF(UPPER(FT59)="AB","+",VLOOKUP(FT59,'විෂය තොරතුරු'!$P$24:$Q$28,2))))</f>
        <v/>
      </c>
      <c r="HF59" s="171" t="str">
        <f aca="false">IF(FU59="","",IF(FU59="-","-",IF(UPPER(FU59)="AB","+",VLOOKUP(FU59,'විෂය තොරතුරු'!$P$24:$Q$28,2))))</f>
        <v>W</v>
      </c>
      <c r="HG59" s="168" t="str">
        <f aca="false">IF(FV59="","",IF(FV59="-","-",IF(UPPER(FV59)="AB","+",VLOOKUP(FV59,'විෂය තොරතුරු'!$P$24:$Q$28,2))))</f>
        <v>W</v>
      </c>
      <c r="HH59" s="168" t="str">
        <f aca="false">IF(FW59="","",IF(FW59="-","-",IF(UPPER(FW59)="AB","+",VLOOKUP(FW59,'විෂය තොරතුරු'!$P$24:$Q$28,2))))</f>
        <v>W</v>
      </c>
      <c r="HI59" s="169" t="str">
        <f aca="false">IF(FX59="","",IF(FX59="-","-",IF(UPPER(FX59)="AB","+",VLOOKUP(FX59,'විෂය තොරතුරු'!$P$24:$Q$28,2))))</f>
        <v>W</v>
      </c>
      <c r="HJ59" s="167" t="str">
        <f aca="false">IF(FY59="","",IF(FY59="-","-",IF(UPPER(FY59)="AB","+",VLOOKUP(FY59,'විෂය තොරතුරු'!$P$24:$Q$28,2))))</f>
        <v>-</v>
      </c>
      <c r="HK59" s="168" t="str">
        <f aca="false">IF(FZ59="","",IF(FZ59="-","-",IF(UPPER(FZ59)="AB","+",VLOOKUP(FZ59,'විෂය තොරතුරු'!$P$24:$Q$28,2))))</f>
        <v>W</v>
      </c>
      <c r="HL59" s="168" t="str">
        <f aca="false">IF(GA59="","",IF(GA59="-","-",IF(UPPER(GA59)="AB","+",VLOOKUP(GA59,'විෂය තොරතුරු'!$P$24:$Q$28,2))))</f>
        <v>-</v>
      </c>
      <c r="HM59" s="168" t="str">
        <f aca="false">IF(GB59="","",IF(GB59="-","-",IF(UPPER(GB59)="AB","+",VLOOKUP(GB59,'විෂය තොරතුරු'!$P$24:$Q$28,2))))</f>
        <v/>
      </c>
      <c r="HN59" s="168" t="str">
        <f aca="false">IF(GC59="","",IF(GC59="-","-",IF(UPPER(GC59)="AB","+",VLOOKUP(GC59,'විෂය තොරතුරු'!$P$24:$Q$28,2))))</f>
        <v/>
      </c>
      <c r="HO59" s="168" t="str">
        <f aca="false">IF(GD59="","",IF(GD59="-","-",IF(UPPER(GD59)="AB","+",VLOOKUP(GD59,'විෂය තොරතුරු'!$P$24:$Q$28,2))))</f>
        <v/>
      </c>
      <c r="HP59" s="168" t="str">
        <f aca="false">IF(GE59="","",IF(GE59="-","-",IF(UPPER(GE59)="AB","+",VLOOKUP(GE59,'විෂය තොරතුරු'!$P$24:$Q$28,2))))</f>
        <v/>
      </c>
      <c r="HQ59" s="170" t="str">
        <f aca="false">IF(GF59="","",IF(GF59="-","-",IF(UPPER(GF59)="AB","+",VLOOKUP(GF59,'විෂය තොරතුරු'!$P$24:$Q$28,2))))</f>
        <v/>
      </c>
      <c r="HR59" s="171" t="str">
        <f aca="false">IF(GG59="","",IF(GG59="-","-",IF(UPPER(GG59)="AB","+",VLOOKUP(GG59,'විෂය තොරතුරු'!$P$24:$Q$28,2))))</f>
        <v>-</v>
      </c>
      <c r="HS59" s="168" t="str">
        <f aca="false">IF(GH59="","",IF(GH59="-","-",IF(UPPER(GH59)="AB","+",VLOOKUP(GH59,'විෂය තොරතුරු'!$P$24:$Q$28,2))))</f>
        <v>-</v>
      </c>
      <c r="HT59" s="168" t="str">
        <f aca="false">IF(GI59="","",IF(GI59="-","-",IF(UPPER(GI59)="AB","+",VLOOKUP(GI59,'විෂය තොරතුරු'!$P$24:$Q$28,2))))</f>
        <v>W</v>
      </c>
      <c r="HU59" s="168" t="str">
        <f aca="false">IF(GJ59="","",IF(GJ59="-","-",IF(UPPER(GJ59)="AB","+",VLOOKUP(GJ59,'විෂය තොරතුරු'!$P$24:$Q$28,2))))</f>
        <v/>
      </c>
      <c r="HV59" s="168" t="str">
        <f aca="false">IF(GK59="","",IF(GK59="-","-",IF(UPPER(GK59)="AB","+",VLOOKUP(GK59,'විෂය තොරතුරු'!$P$24:$Q$28,2))))</f>
        <v/>
      </c>
      <c r="HW59" s="168" t="str">
        <f aca="false">IF(GL59="","",IF(GL59="-","-",IF(UPPER(GL59)="AB","+",VLOOKUP(GL59,'විෂය තොරතුරු'!$P$24:$Q$28,2))))</f>
        <v>-</v>
      </c>
      <c r="HX59" s="168" t="str">
        <f aca="false">IF(GM59="","",IF(GM59="-","-",IF(UPPER(GM59)="AB","+",VLOOKUP(GM59,'විෂය තොරතුරු'!$P$24:$Q$28,2))))</f>
        <v/>
      </c>
      <c r="HY59" s="169" t="str">
        <f aca="false">IF(GN59="","",IF(GN59="-","-",IF(UPPER(GN59)="AB","+",VLOOKUP(GN59,'විෂය තොරතුරු'!$P$24:$Q$28,2))))</f>
        <v/>
      </c>
      <c r="HZ59" s="171" t="str">
        <f aca="false">IF(GO59="","",IF(GO59="-","-",IF(UPPER(GO59)="AB","+",VLOOKUP(GO59,'විෂය තොරතුරු'!$P$24:$Q$28,2))))</f>
        <v>W</v>
      </c>
      <c r="IA59" s="168" t="str">
        <f aca="false">IF(GP59="","",IF(GP59="-","-",IF(UPPER(GP59)="AB","+",VLOOKUP(GP59,'විෂය තොරතුරු'!$P$24:$Q$28,2))))</f>
        <v>-</v>
      </c>
      <c r="IB59" s="168" t="str">
        <f aca="false">IF(GQ59="","",IF(GQ59="-","-",IF(UPPER(GQ59)="AB","+",VLOOKUP(GQ59,'විෂය තොරතුරු'!$P$24:$Q$28,2))))</f>
        <v/>
      </c>
      <c r="IC59" s="168" t="str">
        <f aca="false">IF(GR59="","",IF(GR59="-","-",IF(UPPER(GR59)="AB","+",VLOOKUP(GR59,'විෂය තොරතුරු'!$P$24:$Q$28,2))))</f>
        <v>-</v>
      </c>
      <c r="ID59" s="168" t="str">
        <f aca="false">IF(GS59="","",IF(GS59="-","-",IF(UPPER(GS59)="AB","+",VLOOKUP(GS59,'විෂය තොරතුරු'!$P$24:$Q$28,2))))</f>
        <v/>
      </c>
      <c r="IE59" s="168" t="str">
        <f aca="false">IF(GT59="","",IF(GT59="-","-",IF(UPPER(GT59)="AB","+",VLOOKUP(GT59,'විෂය තොරතුරු'!$P$24:$Q$28,2))))</f>
        <v/>
      </c>
      <c r="IF59" s="168" t="str">
        <f aca="false">IF(GU59="","",IF(GU59="-","-",IF(UPPER(GU59)="AB","+",VLOOKUP(GU59,'විෂය තොරතුරු'!$P$24:$Q$28,2))))</f>
        <v/>
      </c>
      <c r="IG59" s="169" t="str">
        <f aca="false">IF(GV59="","",IF(GV59="-","-",IF(UPPER(GV59)="AB","+",VLOOKUP(GV59,'විෂය තොරතුරු'!$P$24:$Q$28,2))))</f>
        <v/>
      </c>
      <c r="IH59" s="171" t="n">
        <f aca="false">IF($FL59="","",COUNTIF($GZ59:$IG59,"A"))</f>
        <v>0</v>
      </c>
      <c r="II59" s="171" t="n">
        <f aca="false">IF($FL59="","",COUNTIF($GZ59:$IG59,"B"))</f>
        <v>0</v>
      </c>
      <c r="IJ59" s="171" t="n">
        <f aca="false">IF($FL59="","",COUNTIF($GZ59:$IG59,"C"))</f>
        <v>0</v>
      </c>
      <c r="IK59" s="171" t="n">
        <f aca="false">IF($FL59="","",COUNTIF($GZ59:$IG59,"S"))</f>
        <v>0</v>
      </c>
      <c r="IL59" s="171" t="n">
        <f aca="false">IF($FL59="","",COUNTIF($GZ59:$IG59,"W"))</f>
        <v>9</v>
      </c>
      <c r="IM59" s="171" t="n">
        <f aca="false">IF(FL59="","",SUM(IH59:IK59))</f>
        <v>0</v>
      </c>
      <c r="IN59" s="169" t="n">
        <f aca="false">IF(FL59="","",SUM(IH59:IJ59))</f>
        <v>0</v>
      </c>
      <c r="IO59" s="172" t="str">
        <f aca="false">IF(FL59="","",IF(AND(IM59&gt;=6,IN59&gt;=3,OR(FO59&gt;=35,FP59&gt;=35),FV59&gt;=35),"6/3 සමත්",IF(AND(IM59&gt;=5,IN59&gt;=3,OR(FO59&gt;=35,FP59&gt;=35,FV59&gt;=35)),"5/3 සමත්",IF(AND(IM59&gt;=4,IN59&gt;=1,OR(FO59&gt;=20,FP59&gt;=20,FV59&gt;=20)),"සමත් කළ හැකි",IF(IL59=9,"W9","අසමත් ?")))))</f>
        <v>W9</v>
      </c>
    </row>
    <row r="60" customFormat="false" ht="13.8" hidden="false" customHeight="false" outlineLevel="0" collapsed="false">
      <c r="A60" s="160" t="n">
        <v>46</v>
      </c>
      <c r="B60" s="189"/>
      <c r="C60" s="161"/>
      <c r="D60" s="162"/>
      <c r="E60" s="183"/>
      <c r="F60" s="181"/>
      <c r="G60" s="183"/>
      <c r="H60" s="180"/>
      <c r="I60" s="180"/>
      <c r="J60" s="181"/>
      <c r="K60" s="183"/>
      <c r="L60" s="180"/>
      <c r="M60" s="180"/>
      <c r="N60" s="181"/>
      <c r="O60" s="183"/>
      <c r="P60" s="180"/>
      <c r="Q60" s="180"/>
      <c r="R60" s="180"/>
      <c r="S60" s="180"/>
      <c r="T60" s="180"/>
      <c r="U60" s="180"/>
      <c r="V60" s="181"/>
      <c r="W60" s="183"/>
      <c r="X60" s="180"/>
      <c r="Y60" s="180"/>
      <c r="Z60" s="180"/>
      <c r="AA60" s="180"/>
      <c r="AB60" s="180"/>
      <c r="AC60" s="180"/>
      <c r="AD60" s="181"/>
      <c r="AE60" s="183"/>
      <c r="AF60" s="180"/>
      <c r="AG60" s="180"/>
      <c r="AH60" s="180"/>
      <c r="AI60" s="180"/>
      <c r="AJ60" s="180"/>
      <c r="AK60" s="180"/>
      <c r="AL60" s="166"/>
      <c r="AM60" s="167" t="str">
        <f aca="false">IF(B60="","",SUM(E60:AL60))</f>
        <v/>
      </c>
      <c r="AN60" s="168" t="str">
        <f aca="false">IF(B60="","",AM60/9)</f>
        <v/>
      </c>
      <c r="AO60" s="169" t="str">
        <f aca="false">IF(B60="","",IF(AM60=0,"-",RANK(AM60,$AM$15:$AM$64,0)))</f>
        <v/>
      </c>
      <c r="AP60" s="167" t="str">
        <f aca="false">IF(E60="","",IF(E60="-","-",IF(UPPER(E60)="AB","+",VLOOKUP(E60,'විෂය තොරතුරු'!$P$24:$Q$28,2))))</f>
        <v/>
      </c>
      <c r="AQ60" s="168" t="str">
        <f aca="false">IF(F60="","",IF(F60="-","-",IF(UPPER(F60)="AB","+",VLOOKUP(F60,'විෂය තොරතුරු'!$P$24:$Q$28,2))))</f>
        <v/>
      </c>
      <c r="AR60" s="168" t="str">
        <f aca="false">IF(G60="","",IF(G60="-","-",IF(UPPER(G60)="AB","+",VLOOKUP(G60,'විෂය තොරතුරු'!$P$24:$Q$28,2))))</f>
        <v/>
      </c>
      <c r="AS60" s="168" t="str">
        <f aca="false">IF(H60="","",IF(H60="-","-",IF(UPPER(H60)="AB","+",VLOOKUP(H60,'විෂය තොරතුරු'!$P$24:$Q$28,2))))</f>
        <v/>
      </c>
      <c r="AT60" s="168" t="str">
        <f aca="false">IF(I60="","",IF(I60="-","-",IF(UPPER(I60)="AB","+",VLOOKUP(I60,'විෂය තොරතුරු'!$P$24:$Q$28,2))))</f>
        <v/>
      </c>
      <c r="AU60" s="170" t="str">
        <f aca="false">IF(J60="","",IF(J60="-","-",IF(UPPER(J60)="AB","+",VLOOKUP(J60,'විෂය තොරතුරු'!$P$24:$Q$28,2))))</f>
        <v/>
      </c>
      <c r="AV60" s="171" t="str">
        <f aca="false">IF(K60="","",IF(K60="-","-",IF(UPPER(K60)="AB","+",VLOOKUP(K60,'විෂය තොරතුරු'!$P$24:$Q$28,2))))</f>
        <v/>
      </c>
      <c r="AW60" s="168" t="str">
        <f aca="false">IF(L60="","",IF(L60="-","-",IF(UPPER(L60)="AB","+",VLOOKUP(L60,'විෂය තොරතුරු'!$P$24:$Q$28,2))))</f>
        <v/>
      </c>
      <c r="AX60" s="168" t="str">
        <f aca="false">IF(M60="","",IF(M60="-","-",IF(UPPER(M60)="AB","+",VLOOKUP(M60,'විෂය තොරතුරු'!$P$24:$Q$28,2))))</f>
        <v/>
      </c>
      <c r="AY60" s="169" t="str">
        <f aca="false">IF(N60="","",IF(N60="-","-",IF(UPPER(N60)="AB","+",VLOOKUP(N60,'විෂය තොරතුරු'!$P$24:$Q$28,2))))</f>
        <v/>
      </c>
      <c r="AZ60" s="167" t="str">
        <f aca="false">IF(O60="","",IF(O60="-","-",IF(UPPER(O60)="AB","+",VLOOKUP(O60,'විෂය තොරතුරු'!$P$24:$Q$28,2))))</f>
        <v/>
      </c>
      <c r="BA60" s="168" t="str">
        <f aca="false">IF(P60="","",IF(P60="-","-",IF(UPPER(P60)="AB","+",VLOOKUP(P60,'විෂය තොරතුරු'!$P$24:$Q$28,2))))</f>
        <v/>
      </c>
      <c r="BB60" s="168" t="str">
        <f aca="false">IF(Q60="","",IF(Q60="-","-",IF(UPPER(Q60)="AB","+",VLOOKUP(Q60,'විෂය තොරතුරු'!$P$24:$Q$28,2))))</f>
        <v/>
      </c>
      <c r="BC60" s="168" t="str">
        <f aca="false">IF(R60="","",IF(R60="-","-",IF(UPPER(R60)="AB","+",VLOOKUP(R60,'විෂය තොරතුරු'!$P$24:$Q$28,2))))</f>
        <v/>
      </c>
      <c r="BD60" s="168" t="str">
        <f aca="false">IF(S60="","",IF(S60="-","-",IF(UPPER(S60)="AB","+",VLOOKUP(S60,'විෂය තොරතුරු'!$P$24:$Q$28,2))))</f>
        <v/>
      </c>
      <c r="BE60" s="168" t="str">
        <f aca="false">IF(T60="","",IF(T60="-","-",IF(UPPER(T60)="AB","+",VLOOKUP(T60,'විෂය තොරතුරු'!$P$24:$Q$28,2))))</f>
        <v/>
      </c>
      <c r="BF60" s="168" t="str">
        <f aca="false">IF(U60="","",IF(U60="-","-",IF(UPPER(U60)="AB","+",VLOOKUP(U60,'විෂය තොරතුරු'!$P$24:$Q$28,2))))</f>
        <v/>
      </c>
      <c r="BG60" s="170" t="str">
        <f aca="false">IF(V60="","",IF(V60="-","-",IF(UPPER(V60)="AB","+",VLOOKUP(V60,'විෂය තොරතුරු'!$P$24:$Q$28,2))))</f>
        <v/>
      </c>
      <c r="BH60" s="171" t="str">
        <f aca="false">IF(W60="","",IF(W60="-","-",IF(UPPER(W60)="AB","+",VLOOKUP(W60,'විෂය තොරතුරු'!$P$24:$Q$28,2))))</f>
        <v/>
      </c>
      <c r="BI60" s="168" t="str">
        <f aca="false">IF(X60="","",IF(X60="-","-",IF(UPPER(X60)="AB","+",VLOOKUP(X60,'විෂය තොරතුරු'!$P$24:$Q$28,2))))</f>
        <v/>
      </c>
      <c r="BJ60" s="168" t="str">
        <f aca="false">IF(Y60="","",IF(Y60="-","-",IF(UPPER(Y60)="AB","+",VLOOKUP(Y60,'විෂය තොරතුරු'!$P$24:$Q$28,2))))</f>
        <v/>
      </c>
      <c r="BK60" s="168" t="str">
        <f aca="false">IF(Z60="","",IF(Z60="-","-",IF(UPPER(Z60)="AB","+",VLOOKUP(Z60,'විෂය තොරතුරු'!$P$24:$Q$28,2))))</f>
        <v/>
      </c>
      <c r="BL60" s="168" t="str">
        <f aca="false">IF(AA60="","",IF(AA60="-","-",IF(UPPER(AA60)="AB","+",VLOOKUP(AA60,'විෂය තොරතුරු'!$P$24:$Q$28,2))))</f>
        <v/>
      </c>
      <c r="BM60" s="168" t="str">
        <f aca="false">IF(AB60="","",IF(AB60="-","-",IF(UPPER(AB60)="AB","+",VLOOKUP(AB60,'විෂය තොරතුරු'!$P$24:$Q$28,2))))</f>
        <v/>
      </c>
      <c r="BN60" s="168" t="str">
        <f aca="false">IF(AC60="","",IF(AC60="-","-",IF(UPPER(AC60)="AB","+",VLOOKUP(AC60,'විෂය තොරතුරු'!$P$24:$Q$28,2))))</f>
        <v/>
      </c>
      <c r="BO60" s="169" t="str">
        <f aca="false">IF(AD60="","",IF(AD60="-","-",IF(UPPER(AD60)="AB","+",VLOOKUP(AD60,'විෂය තොරතුරු'!$P$24:$Q$28,2))))</f>
        <v/>
      </c>
      <c r="BP60" s="171" t="str">
        <f aca="false">IF(AE60="","",IF(AE60="-","-",IF(UPPER(AE60)="AB","+",VLOOKUP(AE60,'විෂය තොරතුරු'!$P$24:$Q$28,2))))</f>
        <v/>
      </c>
      <c r="BQ60" s="168" t="str">
        <f aca="false">IF(AF60="","",IF(AF60="-","-",IF(UPPER(AF60)="AB","+",VLOOKUP(AF60,'විෂය තොරතුරු'!$P$24:$Q$28,2))))</f>
        <v/>
      </c>
      <c r="BR60" s="168" t="str">
        <f aca="false">IF(AG60="","",IF(AG60="-","-",IF(UPPER(AG60)="AB","+",VLOOKUP(AG60,'විෂය තොරතුරු'!$P$24:$Q$28,2))))</f>
        <v/>
      </c>
      <c r="BS60" s="168" t="str">
        <f aca="false">IF(AH60="","",IF(AH60="-","-",IF(UPPER(AH60)="AB","+",VLOOKUP(AH60,'විෂය තොරතුරු'!$P$24:$Q$28,2))))</f>
        <v/>
      </c>
      <c r="BT60" s="168" t="str">
        <f aca="false">IF(AI60="","",IF(AI60="-","-",IF(UPPER(AI60)="AB","+",VLOOKUP(AI60,'විෂය තොරතුරු'!$P$24:$Q$28,2))))</f>
        <v/>
      </c>
      <c r="BU60" s="168" t="str">
        <f aca="false">IF(AJ60="","",IF(AJ60="-","-",IF(UPPER(AJ60)="AB","+",VLOOKUP(AJ60,'විෂය තොරතුරු'!$P$24:$Q$28,2))))</f>
        <v/>
      </c>
      <c r="BV60" s="168" t="str">
        <f aca="false">IF(AK60="","",IF(AK60="-","-",IF(UPPER(AK60)="AB","+",VLOOKUP(AK60,'විෂය තොරතුරු'!$P$24:$Q$28,2))))</f>
        <v/>
      </c>
      <c r="BW60" s="169" t="str">
        <f aca="false">IF(AL60="","",IF(AL60="-","-",IF(UPPER(AL60)="AB","+",VLOOKUP(AL60,'විෂය තොරතුරු'!$P$24:$Q$28,2))))</f>
        <v/>
      </c>
      <c r="BX60" s="171" t="str">
        <f aca="false">IF($B60="","",COUNTIF($AP60:$BW60,"A"))</f>
        <v/>
      </c>
      <c r="BY60" s="168" t="str">
        <f aca="false">IF($B60="","",COUNTIF($AP60:$BW60,"B"))</f>
        <v/>
      </c>
      <c r="BZ60" s="168" t="str">
        <f aca="false">IF($B60="","",COUNTIF($AP60:$BW60,"C"))</f>
        <v/>
      </c>
      <c r="CA60" s="168" t="str">
        <f aca="false">IF($B60="","",COUNTIF($AP60:$BW60,"S"))</f>
        <v/>
      </c>
      <c r="CB60" s="169" t="str">
        <f aca="false">IF($B60="","",COUNTIF($AP60:$BW60,"W"))</f>
        <v/>
      </c>
      <c r="CC60" s="171" t="str">
        <f aca="false">IF(B60="","",SUM(BX60:CA60))</f>
        <v/>
      </c>
      <c r="CD60" s="169" t="str">
        <f aca="false">IF(B60="","",SUM(BX60:BZ60))</f>
        <v/>
      </c>
      <c r="CE60" s="172" t="str">
        <f aca="false">IF(B60="","",IF(AND(CC60&gt;=6,CD60&gt;=3,OR(E60&gt;=35,F60&gt;=35),L60&gt;=35),"6/3 සමත්",IF(AND(CC60&gt;=5,CD60&gt;=3,OR(E60&gt;=35,F60&gt;=35,L60&gt;=35)),"5/3 සමත්",IF(AND(CC60&gt;=4,CD60&gt;=1,OR(E60&gt;=20,F60&gt;=20,L60&gt;=20)),"සමත් කළ හැකි",IF(CB60=9,"W9","අසමත් ?")))))</f>
        <v/>
      </c>
      <c r="FK60" s="173" t="n">
        <v>46</v>
      </c>
      <c r="FL60" s="189" t="s">
        <v>89</v>
      </c>
      <c r="FM60" s="161"/>
      <c r="FN60" s="161" t="str">
        <f aca="false">IF(FM60="","-",(FM60/$M$95)*100)</f>
        <v>-</v>
      </c>
      <c r="FO60" s="165" t="s">
        <v>52</v>
      </c>
      <c r="FP60" s="165"/>
      <c r="FQ60" s="165" t="s">
        <v>52</v>
      </c>
      <c r="FR60" s="165" t="s">
        <v>18</v>
      </c>
      <c r="FS60" s="165"/>
      <c r="FT60" s="165"/>
      <c r="FU60" s="165" t="s">
        <v>52</v>
      </c>
      <c r="FV60" s="165" t="n">
        <v>14</v>
      </c>
      <c r="FW60" s="165" t="n">
        <v>12</v>
      </c>
      <c r="FX60" s="165" t="n">
        <v>12</v>
      </c>
      <c r="FY60" s="165" t="s">
        <v>18</v>
      </c>
      <c r="FZ60" s="165" t="s">
        <v>18</v>
      </c>
      <c r="GA60" s="165" t="s">
        <v>18</v>
      </c>
      <c r="GB60" s="165"/>
      <c r="GC60" s="165"/>
      <c r="GD60" s="165"/>
      <c r="GE60" s="165"/>
      <c r="GF60" s="165"/>
      <c r="GG60" s="165" t="s">
        <v>18</v>
      </c>
      <c r="GH60" s="165" t="s">
        <v>18</v>
      </c>
      <c r="GI60" s="165" t="s">
        <v>18</v>
      </c>
      <c r="GJ60" s="165"/>
      <c r="GK60" s="165"/>
      <c r="GL60" s="165" t="s">
        <v>18</v>
      </c>
      <c r="GM60" s="165"/>
      <c r="GN60" s="165"/>
      <c r="GO60" s="165" t="n">
        <v>21</v>
      </c>
      <c r="GP60" s="165" t="s">
        <v>18</v>
      </c>
      <c r="GQ60" s="165"/>
      <c r="GR60" s="165" t="s">
        <v>18</v>
      </c>
      <c r="GS60" s="165"/>
      <c r="GT60" s="165"/>
      <c r="GU60" s="165"/>
      <c r="GV60" s="174"/>
      <c r="GW60" s="167" t="n">
        <f aca="false">IF(FL60="","",SUM(FO60:GV60))</f>
        <v>59</v>
      </c>
      <c r="GX60" s="168" t="n">
        <f aca="false">IF(FL60="","",GW60/9)</f>
        <v>6.55555555555556</v>
      </c>
      <c r="GY60" s="169" t="n">
        <f aca="false">IF(FL60="","",IF(GW60=0,"-",RANK(GW60,$GW$15:$GW$64,0)))</f>
        <v>46</v>
      </c>
      <c r="GZ60" s="167" t="str">
        <f aca="false">IF(FO60="","",IF(FO60="-","-",IF(UPPER(FO60)="AB","+",VLOOKUP(FO60,'විෂය තොරතුරු'!$P$24:$Q$28,2))))</f>
        <v>+</v>
      </c>
      <c r="HA60" s="168" t="str">
        <f aca="false">IF(FP60="","",IF(FP60="-","-",IF(UPPER(FP60)="AB","+",VLOOKUP(FP60,'විෂය තොරතුරු'!$P$24:$Q$28,2))))</f>
        <v/>
      </c>
      <c r="HB60" s="168" t="str">
        <f aca="false">IF(FQ60="","",IF(FQ60="-","-",IF(UPPER(FQ60)="AB","+",VLOOKUP(FQ60,'විෂය තොරතුරු'!$P$24:$Q$28,2))))</f>
        <v>+</v>
      </c>
      <c r="HC60" s="168" t="str">
        <f aca="false">IF(FR60="","",IF(FR60="-","-",IF(UPPER(FR60)="AB","+",VLOOKUP(FR60,'විෂය තොරතුරු'!$P$24:$Q$28,2))))</f>
        <v>-</v>
      </c>
      <c r="HD60" s="168" t="str">
        <f aca="false">IF(FS60="","",IF(FS60="-","-",IF(UPPER(FS60)="AB","+",VLOOKUP(FS60,'විෂය තොරතුරු'!$P$24:$Q$28,2))))</f>
        <v/>
      </c>
      <c r="HE60" s="170" t="str">
        <f aca="false">IF(FT60="","",IF(FT60="-","-",IF(UPPER(FT60)="AB","+",VLOOKUP(FT60,'විෂය තොරතුරු'!$P$24:$Q$28,2))))</f>
        <v/>
      </c>
      <c r="HF60" s="171" t="str">
        <f aca="false">IF(FU60="","",IF(FU60="-","-",IF(UPPER(FU60)="AB","+",VLOOKUP(FU60,'විෂය තොරතුරු'!$P$24:$Q$28,2))))</f>
        <v>+</v>
      </c>
      <c r="HG60" s="168" t="str">
        <f aca="false">IF(FV60="","",IF(FV60="-","-",IF(UPPER(FV60)="AB","+",VLOOKUP(FV60,'විෂය තොරතුරු'!$P$24:$Q$28,2))))</f>
        <v>W</v>
      </c>
      <c r="HH60" s="168" t="str">
        <f aca="false">IF(FW60="","",IF(FW60="-","-",IF(UPPER(FW60)="AB","+",VLOOKUP(FW60,'විෂය තොරතුරු'!$P$24:$Q$28,2))))</f>
        <v>W</v>
      </c>
      <c r="HI60" s="169" t="str">
        <f aca="false">IF(FX60="","",IF(FX60="-","-",IF(UPPER(FX60)="AB","+",VLOOKUP(FX60,'විෂය තොරතුරු'!$P$24:$Q$28,2))))</f>
        <v>W</v>
      </c>
      <c r="HJ60" s="167" t="str">
        <f aca="false">IF(FY60="","",IF(FY60="-","-",IF(UPPER(FY60)="AB","+",VLOOKUP(FY60,'විෂය තොරතුරු'!$P$24:$Q$28,2))))</f>
        <v>-</v>
      </c>
      <c r="HK60" s="168" t="str">
        <f aca="false">IF(FZ60="","",IF(FZ60="-","-",IF(UPPER(FZ60)="AB","+",VLOOKUP(FZ60,'විෂය තොරතුරු'!$P$24:$Q$28,2))))</f>
        <v>-</v>
      </c>
      <c r="HL60" s="168" t="str">
        <f aca="false">IF(GA60="","",IF(GA60="-","-",IF(UPPER(GA60)="AB","+",VLOOKUP(GA60,'විෂය තොරතුරු'!$P$24:$Q$28,2))))</f>
        <v>-</v>
      </c>
      <c r="HM60" s="168" t="str">
        <f aca="false">IF(GB60="","",IF(GB60="-","-",IF(UPPER(GB60)="AB","+",VLOOKUP(GB60,'විෂය තොරතුරු'!$P$24:$Q$28,2))))</f>
        <v/>
      </c>
      <c r="HN60" s="168" t="str">
        <f aca="false">IF(GC60="","",IF(GC60="-","-",IF(UPPER(GC60)="AB","+",VLOOKUP(GC60,'විෂය තොරතුරු'!$P$24:$Q$28,2))))</f>
        <v/>
      </c>
      <c r="HO60" s="168" t="str">
        <f aca="false">IF(GD60="","",IF(GD60="-","-",IF(UPPER(GD60)="AB","+",VLOOKUP(GD60,'විෂය තොරතුරු'!$P$24:$Q$28,2))))</f>
        <v/>
      </c>
      <c r="HP60" s="168" t="str">
        <f aca="false">IF(GE60="","",IF(GE60="-","-",IF(UPPER(GE60)="AB","+",VLOOKUP(GE60,'විෂය තොරතුරු'!$P$24:$Q$28,2))))</f>
        <v/>
      </c>
      <c r="HQ60" s="170" t="str">
        <f aca="false">IF(GF60="","",IF(GF60="-","-",IF(UPPER(GF60)="AB","+",VLOOKUP(GF60,'විෂය තොරතුරු'!$P$24:$Q$28,2))))</f>
        <v/>
      </c>
      <c r="HR60" s="171" t="str">
        <f aca="false">IF(GG60="","",IF(GG60="-","-",IF(UPPER(GG60)="AB","+",VLOOKUP(GG60,'විෂය තොරතුරු'!$P$24:$Q$28,2))))</f>
        <v>-</v>
      </c>
      <c r="HS60" s="168" t="str">
        <f aca="false">IF(GH60="","",IF(GH60="-","-",IF(UPPER(GH60)="AB","+",VLOOKUP(GH60,'විෂය තොරතුරු'!$P$24:$Q$28,2))))</f>
        <v>-</v>
      </c>
      <c r="HT60" s="168" t="str">
        <f aca="false">IF(GI60="","",IF(GI60="-","-",IF(UPPER(GI60)="AB","+",VLOOKUP(GI60,'විෂය තොරතුරු'!$P$24:$Q$28,2))))</f>
        <v>-</v>
      </c>
      <c r="HU60" s="168" t="str">
        <f aca="false">IF(GJ60="","",IF(GJ60="-","-",IF(UPPER(GJ60)="AB","+",VLOOKUP(GJ60,'විෂය තොරතුරු'!$P$24:$Q$28,2))))</f>
        <v/>
      </c>
      <c r="HV60" s="168" t="str">
        <f aca="false">IF(GK60="","",IF(GK60="-","-",IF(UPPER(GK60)="AB","+",VLOOKUP(GK60,'විෂය තොරතුරු'!$P$24:$Q$28,2))))</f>
        <v/>
      </c>
      <c r="HW60" s="168" t="str">
        <f aca="false">IF(GL60="","",IF(GL60="-","-",IF(UPPER(GL60)="AB","+",VLOOKUP(GL60,'විෂය තොරතුරු'!$P$24:$Q$28,2))))</f>
        <v>-</v>
      </c>
      <c r="HX60" s="168" t="str">
        <f aca="false">IF(GM60="","",IF(GM60="-","-",IF(UPPER(GM60)="AB","+",VLOOKUP(GM60,'විෂය තොරතුරු'!$P$24:$Q$28,2))))</f>
        <v/>
      </c>
      <c r="HY60" s="169" t="str">
        <f aca="false">IF(GN60="","",IF(GN60="-","-",IF(UPPER(GN60)="AB","+",VLOOKUP(GN60,'විෂය තොරතුරු'!$P$24:$Q$28,2))))</f>
        <v/>
      </c>
      <c r="HZ60" s="171" t="str">
        <f aca="false">IF(GO60="","",IF(GO60="-","-",IF(UPPER(GO60)="AB","+",VLOOKUP(GO60,'විෂය තොරතුරු'!$P$24:$Q$28,2))))</f>
        <v>W</v>
      </c>
      <c r="IA60" s="168" t="str">
        <f aca="false">IF(GP60="","",IF(GP60="-","-",IF(UPPER(GP60)="AB","+",VLOOKUP(GP60,'විෂය තොරතුරු'!$P$24:$Q$28,2))))</f>
        <v>-</v>
      </c>
      <c r="IB60" s="168" t="str">
        <f aca="false">IF(GQ60="","",IF(GQ60="-","-",IF(UPPER(GQ60)="AB","+",VLOOKUP(GQ60,'විෂය තොරතුරු'!$P$24:$Q$28,2))))</f>
        <v/>
      </c>
      <c r="IC60" s="168" t="str">
        <f aca="false">IF(GR60="","",IF(GR60="-","-",IF(UPPER(GR60)="AB","+",VLOOKUP(GR60,'විෂය තොරතුරු'!$P$24:$Q$28,2))))</f>
        <v>-</v>
      </c>
      <c r="ID60" s="168" t="str">
        <f aca="false">IF(GS60="","",IF(GS60="-","-",IF(UPPER(GS60)="AB","+",VLOOKUP(GS60,'විෂය තොරතුරු'!$P$24:$Q$28,2))))</f>
        <v/>
      </c>
      <c r="IE60" s="168" t="str">
        <f aca="false">IF(GT60="","",IF(GT60="-","-",IF(UPPER(GT60)="AB","+",VLOOKUP(GT60,'විෂය තොරතුරු'!$P$24:$Q$28,2))))</f>
        <v/>
      </c>
      <c r="IF60" s="168" t="str">
        <f aca="false">IF(GU60="","",IF(GU60="-","-",IF(UPPER(GU60)="AB","+",VLOOKUP(GU60,'විෂය තොරතුරු'!$P$24:$Q$28,2))))</f>
        <v/>
      </c>
      <c r="IG60" s="169" t="str">
        <f aca="false">IF(GV60="","",IF(GV60="-","-",IF(UPPER(GV60)="AB","+",VLOOKUP(GV60,'විෂය තොරතුරු'!$P$24:$Q$28,2))))</f>
        <v/>
      </c>
      <c r="IH60" s="171" t="n">
        <f aca="false">IF($FL60="","",COUNTIF($GZ60:$IG60,"A"))</f>
        <v>0</v>
      </c>
      <c r="II60" s="171" t="n">
        <f aca="false">IF($FL60="","",COUNTIF($GZ60:$IG60,"B"))</f>
        <v>0</v>
      </c>
      <c r="IJ60" s="171" t="n">
        <f aca="false">IF($FL60="","",COUNTIF($GZ60:$IG60,"C"))</f>
        <v>0</v>
      </c>
      <c r="IK60" s="171" t="n">
        <f aca="false">IF($FL60="","",COUNTIF($GZ60:$IG60,"S"))</f>
        <v>0</v>
      </c>
      <c r="IL60" s="171" t="n">
        <f aca="false">IF($FL60="","",COUNTIF($GZ60:$IG60,"W"))</f>
        <v>4</v>
      </c>
      <c r="IM60" s="171" t="n">
        <f aca="false">IF(FL60="","",SUM(IH60:IK60))</f>
        <v>0</v>
      </c>
      <c r="IN60" s="169" t="n">
        <f aca="false">IF(FL60="","",SUM(IH60:IJ60))</f>
        <v>0</v>
      </c>
      <c r="IO60" s="172" t="str">
        <f aca="false">IF(FL60="","",IF(AND(IM60&gt;=6,IN60&gt;=3,OR(FO60&gt;=35,FP60&gt;=35),FV60&gt;=35),"6/3 සමත්",IF(AND(IM60&gt;=5,IN60&gt;=3,OR(FO60&gt;=35,FP60&gt;=35,FV60&gt;=35)),"5/3 සමත්",IF(AND(IM60&gt;=4,IN60&gt;=1,OR(FO60&gt;=20,FP60&gt;=20,FV60&gt;=20)),"සමත් කළ හැකි",IF(IL60=9,"W9","අසමත් ?")))))</f>
        <v>අසමත් ?</v>
      </c>
    </row>
    <row r="61" customFormat="false" ht="13.8" hidden="false" customHeight="false" outlineLevel="0" collapsed="false">
      <c r="A61" s="160" t="n">
        <v>47</v>
      </c>
      <c r="B61" s="189"/>
      <c r="C61" s="161"/>
      <c r="D61" s="162"/>
      <c r="E61" s="183"/>
      <c r="F61" s="181"/>
      <c r="G61" s="183"/>
      <c r="H61" s="180"/>
      <c r="I61" s="180"/>
      <c r="J61" s="181"/>
      <c r="K61" s="183"/>
      <c r="L61" s="180"/>
      <c r="M61" s="180"/>
      <c r="N61" s="181"/>
      <c r="O61" s="183"/>
      <c r="P61" s="180"/>
      <c r="Q61" s="180"/>
      <c r="R61" s="180"/>
      <c r="S61" s="180"/>
      <c r="T61" s="180"/>
      <c r="U61" s="180"/>
      <c r="V61" s="181"/>
      <c r="W61" s="183"/>
      <c r="X61" s="180"/>
      <c r="Y61" s="180"/>
      <c r="Z61" s="180"/>
      <c r="AA61" s="180"/>
      <c r="AB61" s="180"/>
      <c r="AC61" s="180"/>
      <c r="AD61" s="181"/>
      <c r="AE61" s="183"/>
      <c r="AF61" s="180"/>
      <c r="AG61" s="180"/>
      <c r="AH61" s="180"/>
      <c r="AI61" s="180"/>
      <c r="AJ61" s="180"/>
      <c r="AK61" s="180"/>
      <c r="AL61" s="166"/>
      <c r="AM61" s="167" t="str">
        <f aca="false">IF(B61="","",SUM(E61:AL61))</f>
        <v/>
      </c>
      <c r="AN61" s="168" t="str">
        <f aca="false">IF(B61="","",AM61/9)</f>
        <v/>
      </c>
      <c r="AO61" s="169" t="str">
        <f aca="false">IF(B61="","",IF(AM61=0,"-",RANK(AM61,$AM$15:$AM$64,0)))</f>
        <v/>
      </c>
      <c r="AP61" s="167" t="str">
        <f aca="false">IF(E61="","",IF(E61="-","-",IF(UPPER(E61)="AB","+",VLOOKUP(E61,'විෂය තොරතුරු'!$P$24:$Q$28,2))))</f>
        <v/>
      </c>
      <c r="AQ61" s="168" t="str">
        <f aca="false">IF(F61="","",IF(F61="-","-",IF(UPPER(F61)="AB","+",VLOOKUP(F61,'විෂය තොරතුරු'!$P$24:$Q$28,2))))</f>
        <v/>
      </c>
      <c r="AR61" s="168" t="str">
        <f aca="false">IF(G61="","",IF(G61="-","-",IF(UPPER(G61)="AB","+",VLOOKUP(G61,'විෂය තොරතුරු'!$P$24:$Q$28,2))))</f>
        <v/>
      </c>
      <c r="AS61" s="168" t="str">
        <f aca="false">IF(H61="","",IF(H61="-","-",IF(UPPER(H61)="AB","+",VLOOKUP(H61,'විෂය තොරතුරු'!$P$24:$Q$28,2))))</f>
        <v/>
      </c>
      <c r="AT61" s="168" t="str">
        <f aca="false">IF(I61="","",IF(I61="-","-",IF(UPPER(I61)="AB","+",VLOOKUP(I61,'විෂය තොරතුරු'!$P$24:$Q$28,2))))</f>
        <v/>
      </c>
      <c r="AU61" s="170" t="str">
        <f aca="false">IF(J61="","",IF(J61="-","-",IF(UPPER(J61)="AB","+",VLOOKUP(J61,'විෂය තොරතුරු'!$P$24:$Q$28,2))))</f>
        <v/>
      </c>
      <c r="AV61" s="171" t="str">
        <f aca="false">IF(K61="","",IF(K61="-","-",IF(UPPER(K61)="AB","+",VLOOKUP(K61,'විෂය තොරතුරු'!$P$24:$Q$28,2))))</f>
        <v/>
      </c>
      <c r="AW61" s="168" t="str">
        <f aca="false">IF(L61="","",IF(L61="-","-",IF(UPPER(L61)="AB","+",VLOOKUP(L61,'විෂය තොරතුරු'!$P$24:$Q$28,2))))</f>
        <v/>
      </c>
      <c r="AX61" s="168" t="str">
        <f aca="false">IF(M61="","",IF(M61="-","-",IF(UPPER(M61)="AB","+",VLOOKUP(M61,'විෂය තොරතුරු'!$P$24:$Q$28,2))))</f>
        <v/>
      </c>
      <c r="AY61" s="169" t="str">
        <f aca="false">IF(N61="","",IF(N61="-","-",IF(UPPER(N61)="AB","+",VLOOKUP(N61,'විෂය තොරතුරු'!$P$24:$Q$28,2))))</f>
        <v/>
      </c>
      <c r="AZ61" s="167" t="str">
        <f aca="false">IF(O61="","",IF(O61="-","-",IF(UPPER(O61)="AB","+",VLOOKUP(O61,'විෂය තොරතුරු'!$P$24:$Q$28,2))))</f>
        <v/>
      </c>
      <c r="BA61" s="168" t="str">
        <f aca="false">IF(P61="","",IF(P61="-","-",IF(UPPER(P61)="AB","+",VLOOKUP(P61,'විෂය තොරතුරු'!$P$24:$Q$28,2))))</f>
        <v/>
      </c>
      <c r="BB61" s="168" t="str">
        <f aca="false">IF(Q61="","",IF(Q61="-","-",IF(UPPER(Q61)="AB","+",VLOOKUP(Q61,'විෂය තොරතුරු'!$P$24:$Q$28,2))))</f>
        <v/>
      </c>
      <c r="BC61" s="168" t="str">
        <f aca="false">IF(R61="","",IF(R61="-","-",IF(UPPER(R61)="AB","+",VLOOKUP(R61,'විෂය තොරතුරු'!$P$24:$Q$28,2))))</f>
        <v/>
      </c>
      <c r="BD61" s="168" t="str">
        <f aca="false">IF(S61="","",IF(S61="-","-",IF(UPPER(S61)="AB","+",VLOOKUP(S61,'විෂය තොරතුරු'!$P$24:$Q$28,2))))</f>
        <v/>
      </c>
      <c r="BE61" s="168" t="str">
        <f aca="false">IF(T61="","",IF(T61="-","-",IF(UPPER(T61)="AB","+",VLOOKUP(T61,'විෂය තොරතුරු'!$P$24:$Q$28,2))))</f>
        <v/>
      </c>
      <c r="BF61" s="168" t="str">
        <f aca="false">IF(U61="","",IF(U61="-","-",IF(UPPER(U61)="AB","+",VLOOKUP(U61,'විෂය තොරතුරු'!$P$24:$Q$28,2))))</f>
        <v/>
      </c>
      <c r="BG61" s="170" t="str">
        <f aca="false">IF(V61="","",IF(V61="-","-",IF(UPPER(V61)="AB","+",VLOOKUP(V61,'විෂය තොරතුරු'!$P$24:$Q$28,2))))</f>
        <v/>
      </c>
      <c r="BH61" s="171" t="str">
        <f aca="false">IF(W61="","",IF(W61="-","-",IF(UPPER(W61)="AB","+",VLOOKUP(W61,'විෂය තොරතුරු'!$P$24:$Q$28,2))))</f>
        <v/>
      </c>
      <c r="BI61" s="168" t="str">
        <f aca="false">IF(X61="","",IF(X61="-","-",IF(UPPER(X61)="AB","+",VLOOKUP(X61,'විෂය තොරතුරු'!$P$24:$Q$28,2))))</f>
        <v/>
      </c>
      <c r="BJ61" s="168" t="str">
        <f aca="false">IF(Y61="","",IF(Y61="-","-",IF(UPPER(Y61)="AB","+",VLOOKUP(Y61,'විෂය තොරතුරු'!$P$24:$Q$28,2))))</f>
        <v/>
      </c>
      <c r="BK61" s="168" t="str">
        <f aca="false">IF(Z61="","",IF(Z61="-","-",IF(UPPER(Z61)="AB","+",VLOOKUP(Z61,'විෂය තොරතුරු'!$P$24:$Q$28,2))))</f>
        <v/>
      </c>
      <c r="BL61" s="168" t="str">
        <f aca="false">IF(AA61="","",IF(AA61="-","-",IF(UPPER(AA61)="AB","+",VLOOKUP(AA61,'විෂය තොරතුරු'!$P$24:$Q$28,2))))</f>
        <v/>
      </c>
      <c r="BM61" s="168" t="str">
        <f aca="false">IF(AB61="","",IF(AB61="-","-",IF(UPPER(AB61)="AB","+",VLOOKUP(AB61,'විෂය තොරතුරු'!$P$24:$Q$28,2))))</f>
        <v/>
      </c>
      <c r="BN61" s="168" t="str">
        <f aca="false">IF(AC61="","",IF(AC61="-","-",IF(UPPER(AC61)="AB","+",VLOOKUP(AC61,'විෂය තොරතුරු'!$P$24:$Q$28,2))))</f>
        <v/>
      </c>
      <c r="BO61" s="169" t="str">
        <f aca="false">IF(AD61="","",IF(AD61="-","-",IF(UPPER(AD61)="AB","+",VLOOKUP(AD61,'විෂය තොරතුරු'!$P$24:$Q$28,2))))</f>
        <v/>
      </c>
      <c r="BP61" s="171" t="str">
        <f aca="false">IF(AE61="","",IF(AE61="-","-",IF(UPPER(AE61)="AB","+",VLOOKUP(AE61,'විෂය තොරතුරු'!$P$24:$Q$28,2))))</f>
        <v/>
      </c>
      <c r="BQ61" s="168" t="str">
        <f aca="false">IF(AF61="","",IF(AF61="-","-",IF(UPPER(AF61)="AB","+",VLOOKUP(AF61,'විෂය තොරතුරු'!$P$24:$Q$28,2))))</f>
        <v/>
      </c>
      <c r="BR61" s="168" t="str">
        <f aca="false">IF(AG61="","",IF(AG61="-","-",IF(UPPER(AG61)="AB","+",VLOOKUP(AG61,'විෂය තොරතුරු'!$P$24:$Q$28,2))))</f>
        <v/>
      </c>
      <c r="BS61" s="168" t="str">
        <f aca="false">IF(AH61="","",IF(AH61="-","-",IF(UPPER(AH61)="AB","+",VLOOKUP(AH61,'විෂය තොරතුරු'!$P$24:$Q$28,2))))</f>
        <v/>
      </c>
      <c r="BT61" s="168" t="str">
        <f aca="false">IF(AI61="","",IF(AI61="-","-",IF(UPPER(AI61)="AB","+",VLOOKUP(AI61,'විෂය තොරතුරු'!$P$24:$Q$28,2))))</f>
        <v/>
      </c>
      <c r="BU61" s="168" t="str">
        <f aca="false">IF(AJ61="","",IF(AJ61="-","-",IF(UPPER(AJ61)="AB","+",VLOOKUP(AJ61,'විෂය තොරතුරු'!$P$24:$Q$28,2))))</f>
        <v/>
      </c>
      <c r="BV61" s="168" t="str">
        <f aca="false">IF(AK61="","",IF(AK61="-","-",IF(UPPER(AK61)="AB","+",VLOOKUP(AK61,'විෂය තොරතුරු'!$P$24:$Q$28,2))))</f>
        <v/>
      </c>
      <c r="BW61" s="169" t="str">
        <f aca="false">IF(AL61="","",IF(AL61="-","-",IF(UPPER(AL61)="AB","+",VLOOKUP(AL61,'විෂය තොරතුරු'!$P$24:$Q$28,2))))</f>
        <v/>
      </c>
      <c r="BX61" s="171" t="str">
        <f aca="false">IF($B61="","",COUNTIF($AP61:$BW61,"A"))</f>
        <v/>
      </c>
      <c r="BY61" s="168" t="str">
        <f aca="false">IF($B61="","",COUNTIF($AP61:$BW61,"B"))</f>
        <v/>
      </c>
      <c r="BZ61" s="168" t="str">
        <f aca="false">IF($B61="","",COUNTIF($AP61:$BW61,"C"))</f>
        <v/>
      </c>
      <c r="CA61" s="168" t="str">
        <f aca="false">IF($B61="","",COUNTIF($AP61:$BW61,"S"))</f>
        <v/>
      </c>
      <c r="CB61" s="169" t="str">
        <f aca="false">IF($B61="","",COUNTIF($AP61:$BW61,"W"))</f>
        <v/>
      </c>
      <c r="CC61" s="171" t="str">
        <f aca="false">IF(B61="","",SUM(BX61:CA61))</f>
        <v/>
      </c>
      <c r="CD61" s="169" t="str">
        <f aca="false">IF(B61="","",SUM(BX61:BZ61))</f>
        <v/>
      </c>
      <c r="CE61" s="172" t="str">
        <f aca="false">IF(B61="","",IF(AND(CC61&gt;=6,CD61&gt;=3,OR(E61&gt;=35,F61&gt;=35),L61&gt;=35),"6/3 සමත්",IF(AND(CC61&gt;=5,CD61&gt;=3,OR(E61&gt;=35,F61&gt;=35,L61&gt;=35)),"5/3 සමත්",IF(AND(CC61&gt;=4,CD61&gt;=1,OR(E61&gt;=20,F61&gt;=20,L61&gt;=20)),"සමත් කළ හැකි",IF(CB61=9,"W9","අසමත් ?")))))</f>
        <v/>
      </c>
      <c r="FK61" s="173" t="n">
        <v>47</v>
      </c>
      <c r="FL61" s="189" t="s">
        <v>90</v>
      </c>
      <c r="FM61" s="161"/>
      <c r="FN61" s="161" t="str">
        <f aca="false">IF(FM61="","-",(FM61/$M$95)*100)</f>
        <v>-</v>
      </c>
      <c r="FO61" s="165" t="n">
        <v>38</v>
      </c>
      <c r="FP61" s="165"/>
      <c r="FQ61" s="165" t="n">
        <v>66</v>
      </c>
      <c r="FR61" s="165" t="s">
        <v>18</v>
      </c>
      <c r="FS61" s="165"/>
      <c r="FT61" s="165"/>
      <c r="FU61" s="165" t="n">
        <v>22</v>
      </c>
      <c r="FV61" s="165" t="n">
        <v>46</v>
      </c>
      <c r="FW61" s="165" t="n">
        <v>17</v>
      </c>
      <c r="FX61" s="165" t="n">
        <v>35</v>
      </c>
      <c r="FY61" s="165" t="s">
        <v>18</v>
      </c>
      <c r="FZ61" s="165" t="s">
        <v>18</v>
      </c>
      <c r="GA61" s="165" t="n">
        <v>53</v>
      </c>
      <c r="GB61" s="165"/>
      <c r="GC61" s="165"/>
      <c r="GD61" s="165"/>
      <c r="GE61" s="165"/>
      <c r="GF61" s="165"/>
      <c r="GG61" s="165" t="s">
        <v>18</v>
      </c>
      <c r="GH61" s="165" t="n">
        <v>64</v>
      </c>
      <c r="GI61" s="165" t="s">
        <v>18</v>
      </c>
      <c r="GJ61" s="165"/>
      <c r="GK61" s="165"/>
      <c r="GL61" s="165" t="s">
        <v>18</v>
      </c>
      <c r="GM61" s="165"/>
      <c r="GN61" s="165"/>
      <c r="GO61" s="165" t="s">
        <v>18</v>
      </c>
      <c r="GP61" s="165" t="s">
        <v>18</v>
      </c>
      <c r="GQ61" s="165"/>
      <c r="GR61" s="165" t="n">
        <v>54</v>
      </c>
      <c r="GS61" s="165"/>
      <c r="GT61" s="165"/>
      <c r="GU61" s="165"/>
      <c r="GV61" s="174"/>
      <c r="GW61" s="167" t="n">
        <f aca="false">IF(FL61="","",SUM(FO61:GV61))</f>
        <v>395</v>
      </c>
      <c r="GX61" s="168" t="n">
        <f aca="false">IF(FL61="","",GW61/9)</f>
        <v>43.8888888888889</v>
      </c>
      <c r="GY61" s="169" t="n">
        <f aca="false">IF(FL61="","",IF(GW61=0,"-",RANK(GW61,$GW$15:$GW$64,0)))</f>
        <v>11</v>
      </c>
      <c r="GZ61" s="167" t="str">
        <f aca="false">IF(FO61="","",IF(FO61="-","-",IF(UPPER(FO61)="AB","+",VLOOKUP(FO61,'විෂය තොරතුරු'!$P$24:$Q$28,2))))</f>
        <v>S</v>
      </c>
      <c r="HA61" s="168" t="str">
        <f aca="false">IF(FP61="","",IF(FP61="-","-",IF(UPPER(FP61)="AB","+",VLOOKUP(FP61,'විෂය තොරතුරු'!$P$24:$Q$28,2))))</f>
        <v/>
      </c>
      <c r="HB61" s="168" t="str">
        <f aca="false">IF(FQ61="","",IF(FQ61="-","-",IF(UPPER(FQ61)="AB","+",VLOOKUP(FQ61,'විෂය තොරතුරු'!$P$24:$Q$28,2))))</f>
        <v>B</v>
      </c>
      <c r="HC61" s="168" t="str">
        <f aca="false">IF(FR61="","",IF(FR61="-","-",IF(UPPER(FR61)="AB","+",VLOOKUP(FR61,'විෂය තොරතුරු'!$P$24:$Q$28,2))))</f>
        <v>-</v>
      </c>
      <c r="HD61" s="168" t="str">
        <f aca="false">IF(FS61="","",IF(FS61="-","-",IF(UPPER(FS61)="AB","+",VLOOKUP(FS61,'විෂය තොරතුරු'!$P$24:$Q$28,2))))</f>
        <v/>
      </c>
      <c r="HE61" s="170" t="str">
        <f aca="false">IF(FT61="","",IF(FT61="-","-",IF(UPPER(FT61)="AB","+",VLOOKUP(FT61,'විෂය තොරතුරු'!$P$24:$Q$28,2))))</f>
        <v/>
      </c>
      <c r="HF61" s="171" t="str">
        <f aca="false">IF(FU61="","",IF(FU61="-","-",IF(UPPER(FU61)="AB","+",VLOOKUP(FU61,'විෂය තොරතුරු'!$P$24:$Q$28,2))))</f>
        <v>W</v>
      </c>
      <c r="HG61" s="168" t="str">
        <f aca="false">IF(FV61="","",IF(FV61="-","-",IF(UPPER(FV61)="AB","+",VLOOKUP(FV61,'විෂය තොරතුරු'!$P$24:$Q$28,2))))</f>
        <v>S</v>
      </c>
      <c r="HH61" s="168" t="str">
        <f aca="false">IF(FW61="","",IF(FW61="-","-",IF(UPPER(FW61)="AB","+",VLOOKUP(FW61,'විෂය තොරතුරු'!$P$24:$Q$28,2))))</f>
        <v>W</v>
      </c>
      <c r="HI61" s="169" t="str">
        <f aca="false">IF(FX61="","",IF(FX61="-","-",IF(UPPER(FX61)="AB","+",VLOOKUP(FX61,'විෂය තොරතුරු'!$P$24:$Q$28,2))))</f>
        <v>S</v>
      </c>
      <c r="HJ61" s="167" t="str">
        <f aca="false">IF(FY61="","",IF(FY61="-","-",IF(UPPER(FY61)="AB","+",VLOOKUP(FY61,'විෂය තොරතුරු'!$P$24:$Q$28,2))))</f>
        <v>-</v>
      </c>
      <c r="HK61" s="168" t="str">
        <f aca="false">IF(FZ61="","",IF(FZ61="-","-",IF(UPPER(FZ61)="AB","+",VLOOKUP(FZ61,'විෂය තොරතුරු'!$P$24:$Q$28,2))))</f>
        <v>-</v>
      </c>
      <c r="HL61" s="168" t="str">
        <f aca="false">IF(GA61="","",IF(GA61="-","-",IF(UPPER(GA61)="AB","+",VLOOKUP(GA61,'විෂය තොරතුරු'!$P$24:$Q$28,2))))</f>
        <v>C</v>
      </c>
      <c r="HM61" s="168" t="str">
        <f aca="false">IF(GB61="","",IF(GB61="-","-",IF(UPPER(GB61)="AB","+",VLOOKUP(GB61,'විෂය තොරතුරු'!$P$24:$Q$28,2))))</f>
        <v/>
      </c>
      <c r="HN61" s="168" t="str">
        <f aca="false">IF(GC61="","",IF(GC61="-","-",IF(UPPER(GC61)="AB","+",VLOOKUP(GC61,'විෂය තොරතුරු'!$P$24:$Q$28,2))))</f>
        <v/>
      </c>
      <c r="HO61" s="168" t="str">
        <f aca="false">IF(GD61="","",IF(GD61="-","-",IF(UPPER(GD61)="AB","+",VLOOKUP(GD61,'විෂය තොරතුරු'!$P$24:$Q$28,2))))</f>
        <v/>
      </c>
      <c r="HP61" s="168" t="str">
        <f aca="false">IF(GE61="","",IF(GE61="-","-",IF(UPPER(GE61)="AB","+",VLOOKUP(GE61,'විෂය තොරතුරු'!$P$24:$Q$28,2))))</f>
        <v/>
      </c>
      <c r="HQ61" s="170" t="str">
        <f aca="false">IF(GF61="","",IF(GF61="-","-",IF(UPPER(GF61)="AB","+",VLOOKUP(GF61,'විෂය තොරතුරු'!$P$24:$Q$28,2))))</f>
        <v/>
      </c>
      <c r="HR61" s="171" t="str">
        <f aca="false">IF(GG61="","",IF(GG61="-","-",IF(UPPER(GG61)="AB","+",VLOOKUP(GG61,'විෂය තොරතුරු'!$P$24:$Q$28,2))))</f>
        <v>-</v>
      </c>
      <c r="HS61" s="168" t="str">
        <f aca="false">IF(GH61="","",IF(GH61="-","-",IF(UPPER(GH61)="AB","+",VLOOKUP(GH61,'විෂය තොරතුරු'!$P$24:$Q$28,2))))</f>
        <v>C</v>
      </c>
      <c r="HT61" s="168" t="str">
        <f aca="false">IF(GI61="","",IF(GI61="-","-",IF(UPPER(GI61)="AB","+",VLOOKUP(GI61,'විෂය තොරතුරු'!$P$24:$Q$28,2))))</f>
        <v>-</v>
      </c>
      <c r="HU61" s="168" t="str">
        <f aca="false">IF(GJ61="","",IF(GJ61="-","-",IF(UPPER(GJ61)="AB","+",VLOOKUP(GJ61,'විෂය තොරතුරු'!$P$24:$Q$28,2))))</f>
        <v/>
      </c>
      <c r="HV61" s="168" t="str">
        <f aca="false">IF(GK61="","",IF(GK61="-","-",IF(UPPER(GK61)="AB","+",VLOOKUP(GK61,'විෂය තොරතුරු'!$P$24:$Q$28,2))))</f>
        <v/>
      </c>
      <c r="HW61" s="168" t="str">
        <f aca="false">IF(GL61="","",IF(GL61="-","-",IF(UPPER(GL61)="AB","+",VLOOKUP(GL61,'විෂය තොරතුරු'!$P$24:$Q$28,2))))</f>
        <v>-</v>
      </c>
      <c r="HX61" s="168" t="str">
        <f aca="false">IF(GM61="","",IF(GM61="-","-",IF(UPPER(GM61)="AB","+",VLOOKUP(GM61,'විෂය තොරතුරු'!$P$24:$Q$28,2))))</f>
        <v/>
      </c>
      <c r="HY61" s="169" t="str">
        <f aca="false">IF(GN61="","",IF(GN61="-","-",IF(UPPER(GN61)="AB","+",VLOOKUP(GN61,'විෂය තොරතුරු'!$P$24:$Q$28,2))))</f>
        <v/>
      </c>
      <c r="HZ61" s="171" t="str">
        <f aca="false">IF(GO61="","",IF(GO61="-","-",IF(UPPER(GO61)="AB","+",VLOOKUP(GO61,'විෂය තොරතුරු'!$P$24:$Q$28,2))))</f>
        <v>-</v>
      </c>
      <c r="IA61" s="168" t="str">
        <f aca="false">IF(GP61="","",IF(GP61="-","-",IF(UPPER(GP61)="AB","+",VLOOKUP(GP61,'විෂය තොරතුරු'!$P$24:$Q$28,2))))</f>
        <v>-</v>
      </c>
      <c r="IB61" s="168" t="str">
        <f aca="false">IF(GQ61="","",IF(GQ61="-","-",IF(UPPER(GQ61)="AB","+",VLOOKUP(GQ61,'විෂය තොරතුරු'!$P$24:$Q$28,2))))</f>
        <v/>
      </c>
      <c r="IC61" s="168" t="str">
        <f aca="false">IF(GR61="","",IF(GR61="-","-",IF(UPPER(GR61)="AB","+",VLOOKUP(GR61,'විෂය තොරතුරු'!$P$24:$Q$28,2))))</f>
        <v>C</v>
      </c>
      <c r="ID61" s="168" t="str">
        <f aca="false">IF(GS61="","",IF(GS61="-","-",IF(UPPER(GS61)="AB","+",VLOOKUP(GS61,'විෂය තොරතුරු'!$P$24:$Q$28,2))))</f>
        <v/>
      </c>
      <c r="IE61" s="168" t="str">
        <f aca="false">IF(GT61="","",IF(GT61="-","-",IF(UPPER(GT61)="AB","+",VLOOKUP(GT61,'විෂය තොරතුරු'!$P$24:$Q$28,2))))</f>
        <v/>
      </c>
      <c r="IF61" s="168" t="str">
        <f aca="false">IF(GU61="","",IF(GU61="-","-",IF(UPPER(GU61)="AB","+",VLOOKUP(GU61,'විෂය තොරතුරු'!$P$24:$Q$28,2))))</f>
        <v/>
      </c>
      <c r="IG61" s="169" t="str">
        <f aca="false">IF(GV61="","",IF(GV61="-","-",IF(UPPER(GV61)="AB","+",VLOOKUP(GV61,'විෂය තොරතුරු'!$P$24:$Q$28,2))))</f>
        <v/>
      </c>
      <c r="IH61" s="171" t="n">
        <f aca="false">IF($FL61="","",COUNTIF($GZ61:$IG61,"A"))</f>
        <v>0</v>
      </c>
      <c r="II61" s="171" t="n">
        <f aca="false">IF($FL61="","",COUNTIF($GZ61:$IG61,"B"))</f>
        <v>1</v>
      </c>
      <c r="IJ61" s="171" t="n">
        <f aca="false">IF($FL61="","",COUNTIF($GZ61:$IG61,"C"))</f>
        <v>3</v>
      </c>
      <c r="IK61" s="171" t="n">
        <f aca="false">IF($FL61="","",COUNTIF($GZ61:$IG61,"S"))</f>
        <v>3</v>
      </c>
      <c r="IL61" s="171" t="n">
        <f aca="false">IF($FL61="","",COUNTIF($GZ61:$IG61,"W"))</f>
        <v>2</v>
      </c>
      <c r="IM61" s="171" t="n">
        <f aca="false">IF(FL61="","",SUM(IH61:IK61))</f>
        <v>7</v>
      </c>
      <c r="IN61" s="169" t="n">
        <f aca="false">IF(FL61="","",SUM(IH61:IJ61))</f>
        <v>4</v>
      </c>
      <c r="IO61" s="172" t="str">
        <f aca="false">IF(FL61="","",IF(AND(IM61&gt;=6,IN61&gt;=3,OR(FO61&gt;=35,FP61&gt;=35),FV61&gt;=35),"6/3 සමත්",IF(AND(IM61&gt;=5,IN61&gt;=3,OR(FO61&gt;=35,FP61&gt;=35,FV61&gt;=35)),"5/3 සමත්",IF(AND(IM61&gt;=4,IN61&gt;=1,OR(FO61&gt;=20,FP61&gt;=20,FV61&gt;=20)),"සමත් කළ හැකි",IF(IL61=9,"W9","අසමත් ?")))))</f>
        <v>6/3 සමත්</v>
      </c>
    </row>
    <row r="62" customFormat="false" ht="13.8" hidden="false" customHeight="false" outlineLevel="0" collapsed="false">
      <c r="A62" s="160" t="n">
        <v>48</v>
      </c>
      <c r="B62" s="189"/>
      <c r="C62" s="161"/>
      <c r="D62" s="162"/>
      <c r="E62" s="183"/>
      <c r="F62" s="181"/>
      <c r="G62" s="183"/>
      <c r="H62" s="180"/>
      <c r="I62" s="180"/>
      <c r="J62" s="181"/>
      <c r="K62" s="183"/>
      <c r="L62" s="180"/>
      <c r="M62" s="180"/>
      <c r="N62" s="181"/>
      <c r="O62" s="183"/>
      <c r="P62" s="180"/>
      <c r="Q62" s="180"/>
      <c r="R62" s="180"/>
      <c r="S62" s="180"/>
      <c r="T62" s="180"/>
      <c r="U62" s="180"/>
      <c r="V62" s="181"/>
      <c r="W62" s="183"/>
      <c r="X62" s="180"/>
      <c r="Y62" s="180"/>
      <c r="Z62" s="180"/>
      <c r="AA62" s="180"/>
      <c r="AB62" s="180"/>
      <c r="AC62" s="180"/>
      <c r="AD62" s="181"/>
      <c r="AE62" s="183"/>
      <c r="AF62" s="180"/>
      <c r="AG62" s="180"/>
      <c r="AH62" s="180"/>
      <c r="AI62" s="180"/>
      <c r="AJ62" s="180"/>
      <c r="AK62" s="180"/>
      <c r="AL62" s="166"/>
      <c r="AM62" s="167" t="str">
        <f aca="false">IF(B62="","",SUM(E62:AL62))</f>
        <v/>
      </c>
      <c r="AN62" s="168" t="str">
        <f aca="false">IF(B62="","",AM62/9)</f>
        <v/>
      </c>
      <c r="AO62" s="169" t="str">
        <f aca="false">IF(B62="","",IF(AM62=0,"-",RANK(AM62,$AM$15:$AM$64,0)))</f>
        <v/>
      </c>
      <c r="AP62" s="167" t="str">
        <f aca="false">IF(E62="","",IF(E62="-","-",IF(UPPER(E62)="AB","+",VLOOKUP(E62,'විෂය තොරතුරු'!$P$24:$Q$28,2))))</f>
        <v/>
      </c>
      <c r="AQ62" s="168" t="str">
        <f aca="false">IF(F62="","",IF(F62="-","-",IF(UPPER(F62)="AB","+",VLOOKUP(F62,'විෂය තොරතුරු'!$P$24:$Q$28,2))))</f>
        <v/>
      </c>
      <c r="AR62" s="168" t="str">
        <f aca="false">IF(G62="","",IF(G62="-","-",IF(UPPER(G62)="AB","+",VLOOKUP(G62,'විෂය තොරතුරු'!$P$24:$Q$28,2))))</f>
        <v/>
      </c>
      <c r="AS62" s="168" t="str">
        <f aca="false">IF(H62="","",IF(H62="-","-",IF(UPPER(H62)="AB","+",VLOOKUP(H62,'විෂය තොරතුරු'!$P$24:$Q$28,2))))</f>
        <v/>
      </c>
      <c r="AT62" s="168" t="str">
        <f aca="false">IF(I62="","",IF(I62="-","-",IF(UPPER(I62)="AB","+",VLOOKUP(I62,'විෂය තොරතුරු'!$P$24:$Q$28,2))))</f>
        <v/>
      </c>
      <c r="AU62" s="170" t="str">
        <f aca="false">IF(J62="","",IF(J62="-","-",IF(UPPER(J62)="AB","+",VLOOKUP(J62,'විෂය තොරතුරු'!$P$24:$Q$28,2))))</f>
        <v/>
      </c>
      <c r="AV62" s="171" t="str">
        <f aca="false">IF(K62="","",IF(K62="-","-",IF(UPPER(K62)="AB","+",VLOOKUP(K62,'විෂය තොරතුරු'!$P$24:$Q$28,2))))</f>
        <v/>
      </c>
      <c r="AW62" s="168" t="str">
        <f aca="false">IF(L62="","",IF(L62="-","-",IF(UPPER(L62)="AB","+",VLOOKUP(L62,'විෂය තොරතුරු'!$P$24:$Q$28,2))))</f>
        <v/>
      </c>
      <c r="AX62" s="168" t="str">
        <f aca="false">IF(M62="","",IF(M62="-","-",IF(UPPER(M62)="AB","+",VLOOKUP(M62,'විෂය තොරතුරු'!$P$24:$Q$28,2))))</f>
        <v/>
      </c>
      <c r="AY62" s="169" t="str">
        <f aca="false">IF(N62="","",IF(N62="-","-",IF(UPPER(N62)="AB","+",VLOOKUP(N62,'විෂය තොරතුරු'!$P$24:$Q$28,2))))</f>
        <v/>
      </c>
      <c r="AZ62" s="167" t="str">
        <f aca="false">IF(O62="","",IF(O62="-","-",IF(UPPER(O62)="AB","+",VLOOKUP(O62,'විෂය තොරතුරු'!$P$24:$Q$28,2))))</f>
        <v/>
      </c>
      <c r="BA62" s="168" t="str">
        <f aca="false">IF(P62="","",IF(P62="-","-",IF(UPPER(P62)="AB","+",VLOOKUP(P62,'විෂය තොරතුරු'!$P$24:$Q$28,2))))</f>
        <v/>
      </c>
      <c r="BB62" s="168" t="str">
        <f aca="false">IF(Q62="","",IF(Q62="-","-",IF(UPPER(Q62)="AB","+",VLOOKUP(Q62,'විෂය තොරතුරු'!$P$24:$Q$28,2))))</f>
        <v/>
      </c>
      <c r="BC62" s="168" t="str">
        <f aca="false">IF(R62="","",IF(R62="-","-",IF(UPPER(R62)="AB","+",VLOOKUP(R62,'විෂය තොරතුරු'!$P$24:$Q$28,2))))</f>
        <v/>
      </c>
      <c r="BD62" s="168" t="str">
        <f aca="false">IF(S62="","",IF(S62="-","-",IF(UPPER(S62)="AB","+",VLOOKUP(S62,'විෂය තොරතුරු'!$P$24:$Q$28,2))))</f>
        <v/>
      </c>
      <c r="BE62" s="168" t="str">
        <f aca="false">IF(T62="","",IF(T62="-","-",IF(UPPER(T62)="AB","+",VLOOKUP(T62,'විෂය තොරතුරු'!$P$24:$Q$28,2))))</f>
        <v/>
      </c>
      <c r="BF62" s="168" t="str">
        <f aca="false">IF(U62="","",IF(U62="-","-",IF(UPPER(U62)="AB","+",VLOOKUP(U62,'විෂය තොරතුරු'!$P$24:$Q$28,2))))</f>
        <v/>
      </c>
      <c r="BG62" s="170" t="str">
        <f aca="false">IF(V62="","",IF(V62="-","-",IF(UPPER(V62)="AB","+",VLOOKUP(V62,'විෂය තොරතුරු'!$P$24:$Q$28,2))))</f>
        <v/>
      </c>
      <c r="BH62" s="171" t="str">
        <f aca="false">IF(W62="","",IF(W62="-","-",IF(UPPER(W62)="AB","+",VLOOKUP(W62,'විෂය තොරතුරු'!$P$24:$Q$28,2))))</f>
        <v/>
      </c>
      <c r="BI62" s="168" t="str">
        <f aca="false">IF(X62="","",IF(X62="-","-",IF(UPPER(X62)="AB","+",VLOOKUP(X62,'විෂය තොරතුරු'!$P$24:$Q$28,2))))</f>
        <v/>
      </c>
      <c r="BJ62" s="168" t="str">
        <f aca="false">IF(Y62="","",IF(Y62="-","-",IF(UPPER(Y62)="AB","+",VLOOKUP(Y62,'විෂය තොරතුරු'!$P$24:$Q$28,2))))</f>
        <v/>
      </c>
      <c r="BK62" s="168" t="str">
        <f aca="false">IF(Z62="","",IF(Z62="-","-",IF(UPPER(Z62)="AB","+",VLOOKUP(Z62,'විෂය තොරතුරු'!$P$24:$Q$28,2))))</f>
        <v/>
      </c>
      <c r="BL62" s="168" t="str">
        <f aca="false">IF(AA62="","",IF(AA62="-","-",IF(UPPER(AA62)="AB","+",VLOOKUP(AA62,'විෂය තොරතුරු'!$P$24:$Q$28,2))))</f>
        <v/>
      </c>
      <c r="BM62" s="168" t="str">
        <f aca="false">IF(AB62="","",IF(AB62="-","-",IF(UPPER(AB62)="AB","+",VLOOKUP(AB62,'විෂය තොරතුරු'!$P$24:$Q$28,2))))</f>
        <v/>
      </c>
      <c r="BN62" s="168" t="str">
        <f aca="false">IF(AC62="","",IF(AC62="-","-",IF(UPPER(AC62)="AB","+",VLOOKUP(AC62,'විෂය තොරතුරු'!$P$24:$Q$28,2))))</f>
        <v/>
      </c>
      <c r="BO62" s="169" t="str">
        <f aca="false">IF(AD62="","",IF(AD62="-","-",IF(UPPER(AD62)="AB","+",VLOOKUP(AD62,'විෂය තොරතුරු'!$P$24:$Q$28,2))))</f>
        <v/>
      </c>
      <c r="BP62" s="171" t="str">
        <f aca="false">IF(AE62="","",IF(AE62="-","-",IF(UPPER(AE62)="AB","+",VLOOKUP(AE62,'විෂය තොරතුරු'!$P$24:$Q$28,2))))</f>
        <v/>
      </c>
      <c r="BQ62" s="168" t="str">
        <f aca="false">IF(AF62="","",IF(AF62="-","-",IF(UPPER(AF62)="AB","+",VLOOKUP(AF62,'විෂය තොරතුරු'!$P$24:$Q$28,2))))</f>
        <v/>
      </c>
      <c r="BR62" s="168" t="str">
        <f aca="false">IF(AG62="","",IF(AG62="-","-",IF(UPPER(AG62)="AB","+",VLOOKUP(AG62,'විෂය තොරතුරු'!$P$24:$Q$28,2))))</f>
        <v/>
      </c>
      <c r="BS62" s="168" t="str">
        <f aca="false">IF(AH62="","",IF(AH62="-","-",IF(UPPER(AH62)="AB","+",VLOOKUP(AH62,'විෂය තොරතුරු'!$P$24:$Q$28,2))))</f>
        <v/>
      </c>
      <c r="BT62" s="168" t="str">
        <f aca="false">IF(AI62="","",IF(AI62="-","-",IF(UPPER(AI62)="AB","+",VLOOKUP(AI62,'විෂය තොරතුරු'!$P$24:$Q$28,2))))</f>
        <v/>
      </c>
      <c r="BU62" s="168" t="str">
        <f aca="false">IF(AJ62="","",IF(AJ62="-","-",IF(UPPER(AJ62)="AB","+",VLOOKUP(AJ62,'විෂය තොරතුරු'!$P$24:$Q$28,2))))</f>
        <v/>
      </c>
      <c r="BV62" s="168" t="str">
        <f aca="false">IF(AK62="","",IF(AK62="-","-",IF(UPPER(AK62)="AB","+",VLOOKUP(AK62,'විෂය තොරතුරු'!$P$24:$Q$28,2))))</f>
        <v/>
      </c>
      <c r="BW62" s="169" t="str">
        <f aca="false">IF(AL62="","",IF(AL62="-","-",IF(UPPER(AL62)="AB","+",VLOOKUP(AL62,'විෂය තොරතුරු'!$P$24:$Q$28,2))))</f>
        <v/>
      </c>
      <c r="BX62" s="171" t="str">
        <f aca="false">IF($B62="","",COUNTIF($AP62:$BW62,"A"))</f>
        <v/>
      </c>
      <c r="BY62" s="168" t="str">
        <f aca="false">IF($B62="","",COUNTIF($AP62:$BW62,"B"))</f>
        <v/>
      </c>
      <c r="BZ62" s="168" t="str">
        <f aca="false">IF($B62="","",COUNTIF($AP62:$BW62,"C"))</f>
        <v/>
      </c>
      <c r="CA62" s="168" t="str">
        <f aca="false">IF($B62="","",COUNTIF($AP62:$BW62,"S"))</f>
        <v/>
      </c>
      <c r="CB62" s="169" t="str">
        <f aca="false">IF($B62="","",COUNTIF($AP62:$BW62,"W"))</f>
        <v/>
      </c>
      <c r="CC62" s="171" t="str">
        <f aca="false">IF(B62="","",SUM(BX62:CA62))</f>
        <v/>
      </c>
      <c r="CD62" s="169" t="str">
        <f aca="false">IF(B62="","",SUM(BX62:BZ62))</f>
        <v/>
      </c>
      <c r="CE62" s="172" t="str">
        <f aca="false">IF(B62="","",IF(AND(CC62&gt;=6,CD62&gt;=3,OR(E62&gt;=35,F62&gt;=35),L62&gt;=35),"6/3 සමත්",IF(AND(CC62&gt;=5,CD62&gt;=3,OR(E62&gt;=35,F62&gt;=35,L62&gt;=35)),"5/3 සමත්",IF(AND(CC62&gt;=4,CD62&gt;=1,OR(E62&gt;=20,F62&gt;=20,L62&gt;=20)),"සමත් කළ හැකි",IF(CB62=9,"W9","අසමත් ?")))))</f>
        <v/>
      </c>
      <c r="FK62" s="173" t="n">
        <v>48</v>
      </c>
      <c r="FL62" s="189" t="s">
        <v>91</v>
      </c>
      <c r="FM62" s="161"/>
      <c r="FN62" s="161" t="str">
        <f aca="false">IF(FM62="","-",(FM62/$M$95)*100)</f>
        <v>-</v>
      </c>
      <c r="FO62" s="165" t="n">
        <v>24</v>
      </c>
      <c r="FP62" s="165"/>
      <c r="FQ62" s="165" t="s">
        <v>18</v>
      </c>
      <c r="FR62" s="165" t="n">
        <v>57</v>
      </c>
      <c r="FS62" s="165"/>
      <c r="FT62" s="165"/>
      <c r="FU62" s="165" t="n">
        <v>9</v>
      </c>
      <c r="FV62" s="165" t="n">
        <v>13</v>
      </c>
      <c r="FW62" s="165" t="n">
        <v>9</v>
      </c>
      <c r="FX62" s="165" t="n">
        <v>19</v>
      </c>
      <c r="FY62" s="165" t="s">
        <v>18</v>
      </c>
      <c r="FZ62" s="165" t="s">
        <v>18</v>
      </c>
      <c r="GA62" s="165" t="n">
        <v>16</v>
      </c>
      <c r="GB62" s="165"/>
      <c r="GC62" s="165"/>
      <c r="GD62" s="165"/>
      <c r="GE62" s="165"/>
      <c r="GF62" s="165"/>
      <c r="GG62" s="165" t="s">
        <v>18</v>
      </c>
      <c r="GH62" s="165" t="n">
        <v>52</v>
      </c>
      <c r="GI62" s="165" t="s">
        <v>18</v>
      </c>
      <c r="GJ62" s="165"/>
      <c r="GK62" s="165"/>
      <c r="GL62" s="165" t="s">
        <v>18</v>
      </c>
      <c r="GM62" s="165"/>
      <c r="GN62" s="165"/>
      <c r="GO62" s="165" t="n">
        <v>25</v>
      </c>
      <c r="GP62" s="165" t="s">
        <v>18</v>
      </c>
      <c r="GQ62" s="165"/>
      <c r="GR62" s="165" t="s">
        <v>18</v>
      </c>
      <c r="GS62" s="165"/>
      <c r="GT62" s="165"/>
      <c r="GU62" s="165"/>
      <c r="GV62" s="174"/>
      <c r="GW62" s="167" t="n">
        <f aca="false">IF(FL62="","",SUM(FO62:GV62))</f>
        <v>224</v>
      </c>
      <c r="GX62" s="168" t="n">
        <f aca="false">IF(FL62="","",GW62/9)</f>
        <v>24.8888888888889</v>
      </c>
      <c r="GY62" s="169" t="n">
        <f aca="false">IF(FL62="","",IF(GW62=0,"-",RANK(GW62,$GW$15:$GW$64,0)))</f>
        <v>22</v>
      </c>
      <c r="GZ62" s="167" t="str">
        <f aca="false">IF(FO62="","",IF(FO62="-","-",IF(UPPER(FO62)="AB","+",VLOOKUP(FO62,'විෂය තොරතුරු'!$P$24:$Q$28,2))))</f>
        <v>W</v>
      </c>
      <c r="HA62" s="168" t="str">
        <f aca="false">IF(FP62="","",IF(FP62="-","-",IF(UPPER(FP62)="AB","+",VLOOKUP(FP62,'විෂය තොරතුරු'!$P$24:$Q$28,2))))</f>
        <v/>
      </c>
      <c r="HB62" s="168" t="str">
        <f aca="false">IF(FQ62="","",IF(FQ62="-","-",IF(UPPER(FQ62)="AB","+",VLOOKUP(FQ62,'විෂය තොරතුරු'!$P$24:$Q$28,2))))</f>
        <v>-</v>
      </c>
      <c r="HC62" s="168" t="str">
        <f aca="false">IF(FR62="","",IF(FR62="-","-",IF(UPPER(FR62)="AB","+",VLOOKUP(FR62,'විෂය තොරතුරු'!$P$24:$Q$28,2))))</f>
        <v>C</v>
      </c>
      <c r="HD62" s="168" t="str">
        <f aca="false">IF(FS62="","",IF(FS62="-","-",IF(UPPER(FS62)="AB","+",VLOOKUP(FS62,'විෂය තොරතුරු'!$P$24:$Q$28,2))))</f>
        <v/>
      </c>
      <c r="HE62" s="170" t="str">
        <f aca="false">IF(FT62="","",IF(FT62="-","-",IF(UPPER(FT62)="AB","+",VLOOKUP(FT62,'විෂය තොරතුරු'!$P$24:$Q$28,2))))</f>
        <v/>
      </c>
      <c r="HF62" s="171" t="str">
        <f aca="false">IF(FU62="","",IF(FU62="-","-",IF(UPPER(FU62)="AB","+",VLOOKUP(FU62,'විෂය තොරතුරු'!$P$24:$Q$28,2))))</f>
        <v>W</v>
      </c>
      <c r="HG62" s="168" t="str">
        <f aca="false">IF(FV62="","",IF(FV62="-","-",IF(UPPER(FV62)="AB","+",VLOOKUP(FV62,'විෂය තොරතුරු'!$P$24:$Q$28,2))))</f>
        <v>W</v>
      </c>
      <c r="HH62" s="168" t="str">
        <f aca="false">IF(FW62="","",IF(FW62="-","-",IF(UPPER(FW62)="AB","+",VLOOKUP(FW62,'විෂය තොරතුරු'!$P$24:$Q$28,2))))</f>
        <v>W</v>
      </c>
      <c r="HI62" s="169" t="str">
        <f aca="false">IF(FX62="","",IF(FX62="-","-",IF(UPPER(FX62)="AB","+",VLOOKUP(FX62,'විෂය තොරතුරු'!$P$24:$Q$28,2))))</f>
        <v>W</v>
      </c>
      <c r="HJ62" s="167" t="str">
        <f aca="false">IF(FY62="","",IF(FY62="-","-",IF(UPPER(FY62)="AB","+",VLOOKUP(FY62,'විෂය තොරතුරු'!$P$24:$Q$28,2))))</f>
        <v>-</v>
      </c>
      <c r="HK62" s="168" t="str">
        <f aca="false">IF(FZ62="","",IF(FZ62="-","-",IF(UPPER(FZ62)="AB","+",VLOOKUP(FZ62,'විෂය තොරතුරු'!$P$24:$Q$28,2))))</f>
        <v>-</v>
      </c>
      <c r="HL62" s="168" t="str">
        <f aca="false">IF(GA62="","",IF(GA62="-","-",IF(UPPER(GA62)="AB","+",VLOOKUP(GA62,'විෂය තොරතුරු'!$P$24:$Q$28,2))))</f>
        <v>W</v>
      </c>
      <c r="HM62" s="168" t="str">
        <f aca="false">IF(GB62="","",IF(GB62="-","-",IF(UPPER(GB62)="AB","+",VLOOKUP(GB62,'විෂය තොරතුරු'!$P$24:$Q$28,2))))</f>
        <v/>
      </c>
      <c r="HN62" s="168" t="str">
        <f aca="false">IF(GC62="","",IF(GC62="-","-",IF(UPPER(GC62)="AB","+",VLOOKUP(GC62,'විෂය තොරතුරු'!$P$24:$Q$28,2))))</f>
        <v/>
      </c>
      <c r="HO62" s="168" t="str">
        <f aca="false">IF(GD62="","",IF(GD62="-","-",IF(UPPER(GD62)="AB","+",VLOOKUP(GD62,'විෂය තොරතුරු'!$P$24:$Q$28,2))))</f>
        <v/>
      </c>
      <c r="HP62" s="168" t="str">
        <f aca="false">IF(GE62="","",IF(GE62="-","-",IF(UPPER(GE62)="AB","+",VLOOKUP(GE62,'විෂය තොරතුරු'!$P$24:$Q$28,2))))</f>
        <v/>
      </c>
      <c r="HQ62" s="170" t="str">
        <f aca="false">IF(GF62="","",IF(GF62="-","-",IF(UPPER(GF62)="AB","+",VLOOKUP(GF62,'විෂය තොරතුරු'!$P$24:$Q$28,2))))</f>
        <v/>
      </c>
      <c r="HR62" s="171" t="str">
        <f aca="false">IF(GG62="","",IF(GG62="-","-",IF(UPPER(GG62)="AB","+",VLOOKUP(GG62,'විෂය තොරතුරු'!$P$24:$Q$28,2))))</f>
        <v>-</v>
      </c>
      <c r="HS62" s="168" t="str">
        <f aca="false">IF(GH62="","",IF(GH62="-","-",IF(UPPER(GH62)="AB","+",VLOOKUP(GH62,'විෂය තොරතුරු'!$P$24:$Q$28,2))))</f>
        <v>C</v>
      </c>
      <c r="HT62" s="168" t="str">
        <f aca="false">IF(GI62="","",IF(GI62="-","-",IF(UPPER(GI62)="AB","+",VLOOKUP(GI62,'විෂය තොරතුරු'!$P$24:$Q$28,2))))</f>
        <v>-</v>
      </c>
      <c r="HU62" s="168" t="str">
        <f aca="false">IF(GJ62="","",IF(GJ62="-","-",IF(UPPER(GJ62)="AB","+",VLOOKUP(GJ62,'විෂය තොරතුරු'!$P$24:$Q$28,2))))</f>
        <v/>
      </c>
      <c r="HV62" s="168" t="str">
        <f aca="false">IF(GK62="","",IF(GK62="-","-",IF(UPPER(GK62)="AB","+",VLOOKUP(GK62,'විෂය තොරතුරු'!$P$24:$Q$28,2))))</f>
        <v/>
      </c>
      <c r="HW62" s="168" t="str">
        <f aca="false">IF(GL62="","",IF(GL62="-","-",IF(UPPER(GL62)="AB","+",VLOOKUP(GL62,'විෂය තොරතුරු'!$P$24:$Q$28,2))))</f>
        <v>-</v>
      </c>
      <c r="HX62" s="168" t="str">
        <f aca="false">IF(GM62="","",IF(GM62="-","-",IF(UPPER(GM62)="AB","+",VLOOKUP(GM62,'විෂය තොරතුරු'!$P$24:$Q$28,2))))</f>
        <v/>
      </c>
      <c r="HY62" s="169" t="str">
        <f aca="false">IF(GN62="","",IF(GN62="-","-",IF(UPPER(GN62)="AB","+",VLOOKUP(GN62,'විෂය තොරතුරු'!$P$24:$Q$28,2))))</f>
        <v/>
      </c>
      <c r="HZ62" s="171" t="str">
        <f aca="false">IF(GO62="","",IF(GO62="-","-",IF(UPPER(GO62)="AB","+",VLOOKUP(GO62,'විෂය තොරතුරු'!$P$24:$Q$28,2))))</f>
        <v>W</v>
      </c>
      <c r="IA62" s="168" t="str">
        <f aca="false">IF(GP62="","",IF(GP62="-","-",IF(UPPER(GP62)="AB","+",VLOOKUP(GP62,'විෂය තොරතුරු'!$P$24:$Q$28,2))))</f>
        <v>-</v>
      </c>
      <c r="IB62" s="168" t="str">
        <f aca="false">IF(GQ62="","",IF(GQ62="-","-",IF(UPPER(GQ62)="AB","+",VLOOKUP(GQ62,'විෂය තොරතුරු'!$P$24:$Q$28,2))))</f>
        <v/>
      </c>
      <c r="IC62" s="168" t="str">
        <f aca="false">IF(GR62="","",IF(GR62="-","-",IF(UPPER(GR62)="AB","+",VLOOKUP(GR62,'විෂය තොරතුරු'!$P$24:$Q$28,2))))</f>
        <v>-</v>
      </c>
      <c r="ID62" s="168" t="str">
        <f aca="false">IF(GS62="","",IF(GS62="-","-",IF(UPPER(GS62)="AB","+",VLOOKUP(GS62,'විෂය තොරතුරු'!$P$24:$Q$28,2))))</f>
        <v/>
      </c>
      <c r="IE62" s="168" t="str">
        <f aca="false">IF(GT62="","",IF(GT62="-","-",IF(UPPER(GT62)="AB","+",VLOOKUP(GT62,'විෂය තොරතුරු'!$P$24:$Q$28,2))))</f>
        <v/>
      </c>
      <c r="IF62" s="168" t="str">
        <f aca="false">IF(GU62="","",IF(GU62="-","-",IF(UPPER(GU62)="AB","+",VLOOKUP(GU62,'විෂය තොරතුරු'!$P$24:$Q$28,2))))</f>
        <v/>
      </c>
      <c r="IG62" s="169" t="str">
        <f aca="false">IF(GV62="","",IF(GV62="-","-",IF(UPPER(GV62)="AB","+",VLOOKUP(GV62,'විෂය තොරතුරු'!$P$24:$Q$28,2))))</f>
        <v/>
      </c>
      <c r="IH62" s="171" t="n">
        <f aca="false">IF($FL62="","",COUNTIF($GZ62:$IG62,"A"))</f>
        <v>0</v>
      </c>
      <c r="II62" s="171" t="n">
        <f aca="false">IF($FL62="","",COUNTIF($GZ62:$IG62,"B"))</f>
        <v>0</v>
      </c>
      <c r="IJ62" s="171" t="n">
        <f aca="false">IF($FL62="","",COUNTIF($GZ62:$IG62,"C"))</f>
        <v>2</v>
      </c>
      <c r="IK62" s="171" t="n">
        <f aca="false">IF($FL62="","",COUNTIF($GZ62:$IG62,"S"))</f>
        <v>0</v>
      </c>
      <c r="IL62" s="171" t="n">
        <f aca="false">IF($FL62="","",COUNTIF($GZ62:$IG62,"W"))</f>
        <v>7</v>
      </c>
      <c r="IM62" s="171" t="n">
        <f aca="false">IF(FL62="","",SUM(IH62:IK62))</f>
        <v>2</v>
      </c>
      <c r="IN62" s="169" t="n">
        <f aca="false">IF(FL62="","",SUM(IH62:IJ62))</f>
        <v>2</v>
      </c>
      <c r="IO62" s="172" t="str">
        <f aca="false">IF(FL62="","",IF(AND(IM62&gt;=6,IN62&gt;=3,OR(FO62&gt;=35,FP62&gt;=35),FV62&gt;=35),"6/3 සමත්",IF(AND(IM62&gt;=5,IN62&gt;=3,OR(FO62&gt;=35,FP62&gt;=35,FV62&gt;=35)),"5/3 සමත්",IF(AND(IM62&gt;=4,IN62&gt;=1,OR(FO62&gt;=20,FP62&gt;=20,FV62&gt;=20)),"සමත් කළ හැකි",IF(IL62=9,"W9","අසමත් ?")))))</f>
        <v>අසමත් ?</v>
      </c>
    </row>
    <row r="63" customFormat="false" ht="13.8" hidden="false" customHeight="false" outlineLevel="0" collapsed="false">
      <c r="A63" s="160" t="n">
        <v>49</v>
      </c>
      <c r="B63" s="189"/>
      <c r="C63" s="161"/>
      <c r="D63" s="162"/>
      <c r="E63" s="183"/>
      <c r="F63" s="181"/>
      <c r="G63" s="183"/>
      <c r="H63" s="180"/>
      <c r="I63" s="180"/>
      <c r="J63" s="181"/>
      <c r="K63" s="183"/>
      <c r="L63" s="180"/>
      <c r="M63" s="180"/>
      <c r="N63" s="181"/>
      <c r="O63" s="183"/>
      <c r="P63" s="180"/>
      <c r="Q63" s="180"/>
      <c r="R63" s="180"/>
      <c r="S63" s="180"/>
      <c r="T63" s="180"/>
      <c r="U63" s="180"/>
      <c r="V63" s="181"/>
      <c r="W63" s="183"/>
      <c r="X63" s="180"/>
      <c r="Y63" s="180"/>
      <c r="Z63" s="180"/>
      <c r="AA63" s="180"/>
      <c r="AB63" s="180"/>
      <c r="AC63" s="180"/>
      <c r="AD63" s="181"/>
      <c r="AE63" s="183"/>
      <c r="AF63" s="180"/>
      <c r="AG63" s="180"/>
      <c r="AH63" s="180"/>
      <c r="AI63" s="180"/>
      <c r="AJ63" s="180"/>
      <c r="AK63" s="180"/>
      <c r="AL63" s="166"/>
      <c r="AM63" s="167" t="str">
        <f aca="false">IF(B63="","",SUM(E63:AL63))</f>
        <v/>
      </c>
      <c r="AN63" s="168" t="str">
        <f aca="false">IF(B63="","",AM63/9)</f>
        <v/>
      </c>
      <c r="AO63" s="169" t="str">
        <f aca="false">IF(B63="","",IF(AM63=0,"-",RANK(AM63,$AM$15:$AM$64,0)))</f>
        <v/>
      </c>
      <c r="AP63" s="167" t="str">
        <f aca="false">IF(E63="","",IF(E63="-","-",IF(UPPER(E63)="AB","+",VLOOKUP(E63,'විෂය තොරතුරු'!$P$24:$Q$28,2))))</f>
        <v/>
      </c>
      <c r="AQ63" s="168" t="str">
        <f aca="false">IF(F63="","",IF(F63="-","-",IF(UPPER(F63)="AB","+",VLOOKUP(F63,'විෂය තොරතුරු'!$P$24:$Q$28,2))))</f>
        <v/>
      </c>
      <c r="AR63" s="168" t="str">
        <f aca="false">IF(G63="","",IF(G63="-","-",IF(UPPER(G63)="AB","+",VLOOKUP(G63,'විෂය තොරතුරු'!$P$24:$Q$28,2))))</f>
        <v/>
      </c>
      <c r="AS63" s="168" t="str">
        <f aca="false">IF(H63="","",IF(H63="-","-",IF(UPPER(H63)="AB","+",VLOOKUP(H63,'විෂය තොරතුරු'!$P$24:$Q$28,2))))</f>
        <v/>
      </c>
      <c r="AT63" s="168" t="str">
        <f aca="false">IF(I63="","",IF(I63="-","-",IF(UPPER(I63)="AB","+",VLOOKUP(I63,'විෂය තොරතුරු'!$P$24:$Q$28,2))))</f>
        <v/>
      </c>
      <c r="AU63" s="170" t="str">
        <f aca="false">IF(J63="","",IF(J63="-","-",IF(UPPER(J63)="AB","+",VLOOKUP(J63,'විෂය තොරතුරු'!$P$24:$Q$28,2))))</f>
        <v/>
      </c>
      <c r="AV63" s="171" t="str">
        <f aca="false">IF(K63="","",IF(K63="-","-",IF(UPPER(K63)="AB","+",VLOOKUP(K63,'විෂය තොරතුරු'!$P$24:$Q$28,2))))</f>
        <v/>
      </c>
      <c r="AW63" s="168" t="str">
        <f aca="false">IF(L63="","",IF(L63="-","-",IF(UPPER(L63)="AB","+",VLOOKUP(L63,'විෂය තොරතුරු'!$P$24:$Q$28,2))))</f>
        <v/>
      </c>
      <c r="AX63" s="168" t="str">
        <f aca="false">IF(M63="","",IF(M63="-","-",IF(UPPER(M63)="AB","+",VLOOKUP(M63,'විෂය තොරතුරු'!$P$24:$Q$28,2))))</f>
        <v/>
      </c>
      <c r="AY63" s="169" t="str">
        <f aca="false">IF(N63="","",IF(N63="-","-",IF(UPPER(N63)="AB","+",VLOOKUP(N63,'විෂය තොරතුරු'!$P$24:$Q$28,2))))</f>
        <v/>
      </c>
      <c r="AZ63" s="167" t="str">
        <f aca="false">IF(O63="","",IF(O63="-","-",IF(UPPER(O63)="AB","+",VLOOKUP(O63,'විෂය තොරතුරු'!$P$24:$Q$28,2))))</f>
        <v/>
      </c>
      <c r="BA63" s="168" t="str">
        <f aca="false">IF(P63="","",IF(P63="-","-",IF(UPPER(P63)="AB","+",VLOOKUP(P63,'විෂය තොරතුරු'!$P$24:$Q$28,2))))</f>
        <v/>
      </c>
      <c r="BB63" s="168" t="str">
        <f aca="false">IF(Q63="","",IF(Q63="-","-",IF(UPPER(Q63)="AB","+",VLOOKUP(Q63,'විෂය තොරතුරු'!$P$24:$Q$28,2))))</f>
        <v/>
      </c>
      <c r="BC63" s="168" t="str">
        <f aca="false">IF(R63="","",IF(R63="-","-",IF(UPPER(R63)="AB","+",VLOOKUP(R63,'විෂය තොරතුරු'!$P$24:$Q$28,2))))</f>
        <v/>
      </c>
      <c r="BD63" s="168" t="str">
        <f aca="false">IF(S63="","",IF(S63="-","-",IF(UPPER(S63)="AB","+",VLOOKUP(S63,'විෂය තොරතුරු'!$P$24:$Q$28,2))))</f>
        <v/>
      </c>
      <c r="BE63" s="168" t="str">
        <f aca="false">IF(T63="","",IF(T63="-","-",IF(UPPER(T63)="AB","+",VLOOKUP(T63,'විෂය තොරතුරු'!$P$24:$Q$28,2))))</f>
        <v/>
      </c>
      <c r="BF63" s="168" t="str">
        <f aca="false">IF(U63="","",IF(U63="-","-",IF(UPPER(U63)="AB","+",VLOOKUP(U63,'විෂය තොරතුරු'!$P$24:$Q$28,2))))</f>
        <v/>
      </c>
      <c r="BG63" s="170" t="str">
        <f aca="false">IF(V63="","",IF(V63="-","-",IF(UPPER(V63)="AB","+",VLOOKUP(V63,'විෂය තොරතුරු'!$P$24:$Q$28,2))))</f>
        <v/>
      </c>
      <c r="BH63" s="171" t="str">
        <f aca="false">IF(W63="","",IF(W63="-","-",IF(UPPER(W63)="AB","+",VLOOKUP(W63,'විෂය තොරතුරු'!$P$24:$Q$28,2))))</f>
        <v/>
      </c>
      <c r="BI63" s="168" t="str">
        <f aca="false">IF(X63="","",IF(X63="-","-",IF(UPPER(X63)="AB","+",VLOOKUP(X63,'විෂය තොරතුරු'!$P$24:$Q$28,2))))</f>
        <v/>
      </c>
      <c r="BJ63" s="168" t="str">
        <f aca="false">IF(Y63="","",IF(Y63="-","-",IF(UPPER(Y63)="AB","+",VLOOKUP(Y63,'විෂය තොරතුරු'!$P$24:$Q$28,2))))</f>
        <v/>
      </c>
      <c r="BK63" s="168" t="str">
        <f aca="false">IF(Z63="","",IF(Z63="-","-",IF(UPPER(Z63)="AB","+",VLOOKUP(Z63,'විෂය තොරතුරු'!$P$24:$Q$28,2))))</f>
        <v/>
      </c>
      <c r="BL63" s="168" t="str">
        <f aca="false">IF(AA63="","",IF(AA63="-","-",IF(UPPER(AA63)="AB","+",VLOOKUP(AA63,'විෂය තොරතුරු'!$P$24:$Q$28,2))))</f>
        <v/>
      </c>
      <c r="BM63" s="168" t="str">
        <f aca="false">IF(AB63="","",IF(AB63="-","-",IF(UPPER(AB63)="AB","+",VLOOKUP(AB63,'විෂය තොරතුරු'!$P$24:$Q$28,2))))</f>
        <v/>
      </c>
      <c r="BN63" s="168" t="str">
        <f aca="false">IF(AC63="","",IF(AC63="-","-",IF(UPPER(AC63)="AB","+",VLOOKUP(AC63,'විෂය තොරතුරු'!$P$24:$Q$28,2))))</f>
        <v/>
      </c>
      <c r="BO63" s="169" t="str">
        <f aca="false">IF(AD63="","",IF(AD63="-","-",IF(UPPER(AD63)="AB","+",VLOOKUP(AD63,'විෂය තොරතුරු'!$P$24:$Q$28,2))))</f>
        <v/>
      </c>
      <c r="BP63" s="171" t="str">
        <f aca="false">IF(AE63="","",IF(AE63="-","-",IF(UPPER(AE63)="AB","+",VLOOKUP(AE63,'විෂය තොරතුරු'!$P$24:$Q$28,2))))</f>
        <v/>
      </c>
      <c r="BQ63" s="168" t="str">
        <f aca="false">IF(AF63="","",IF(AF63="-","-",IF(UPPER(AF63)="AB","+",VLOOKUP(AF63,'විෂය තොරතුරු'!$P$24:$Q$28,2))))</f>
        <v/>
      </c>
      <c r="BR63" s="168" t="str">
        <f aca="false">IF(AG63="","",IF(AG63="-","-",IF(UPPER(AG63)="AB","+",VLOOKUP(AG63,'විෂය තොරතුරු'!$P$24:$Q$28,2))))</f>
        <v/>
      </c>
      <c r="BS63" s="168" t="str">
        <f aca="false">IF(AH63="","",IF(AH63="-","-",IF(UPPER(AH63)="AB","+",VLOOKUP(AH63,'විෂය තොරතුරු'!$P$24:$Q$28,2))))</f>
        <v/>
      </c>
      <c r="BT63" s="168" t="str">
        <f aca="false">IF(AI63="","",IF(AI63="-","-",IF(UPPER(AI63)="AB","+",VLOOKUP(AI63,'විෂය තොරතුරු'!$P$24:$Q$28,2))))</f>
        <v/>
      </c>
      <c r="BU63" s="168" t="str">
        <f aca="false">IF(AJ63="","",IF(AJ63="-","-",IF(UPPER(AJ63)="AB","+",VLOOKUP(AJ63,'විෂය තොරතුරු'!$P$24:$Q$28,2))))</f>
        <v/>
      </c>
      <c r="BV63" s="168" t="str">
        <f aca="false">IF(AK63="","",IF(AK63="-","-",IF(UPPER(AK63)="AB","+",VLOOKUP(AK63,'විෂය තොරතුරු'!$P$24:$Q$28,2))))</f>
        <v/>
      </c>
      <c r="BW63" s="169" t="str">
        <f aca="false">IF(AL63="","",IF(AL63="-","-",IF(UPPER(AL63)="AB","+",VLOOKUP(AL63,'විෂය තොරතුරු'!$P$24:$Q$28,2))))</f>
        <v/>
      </c>
      <c r="BX63" s="171" t="str">
        <f aca="false">IF($B63="","",COUNTIF($AP63:$BW63,"A"))</f>
        <v/>
      </c>
      <c r="BY63" s="168" t="str">
        <f aca="false">IF($B63="","",COUNTIF($AP63:$BW63,"B"))</f>
        <v/>
      </c>
      <c r="BZ63" s="168" t="str">
        <f aca="false">IF($B63="","",COUNTIF($AP63:$BW63,"C"))</f>
        <v/>
      </c>
      <c r="CA63" s="168" t="str">
        <f aca="false">IF($B63="","",COUNTIF($AP63:$BW63,"S"))</f>
        <v/>
      </c>
      <c r="CB63" s="169" t="str">
        <f aca="false">IF($B63="","",COUNTIF($AP63:$BW63,"W"))</f>
        <v/>
      </c>
      <c r="CC63" s="171" t="str">
        <f aca="false">IF(B63="","",SUM(BX63:CA63))</f>
        <v/>
      </c>
      <c r="CD63" s="169" t="str">
        <f aca="false">IF(B63="","",SUM(BX63:BZ63))</f>
        <v/>
      </c>
      <c r="CE63" s="172" t="str">
        <f aca="false">IF(B63="","",IF(AND(CC63&gt;=6,CD63&gt;=3,OR(E63&gt;=35,F63&gt;=35),L63&gt;=35),"6/3 සමත්",IF(AND(CC63&gt;=5,CD63&gt;=3,OR(E63&gt;=35,F63&gt;=35,L63&gt;=35)),"5/3 සමත්",IF(AND(CC63&gt;=4,CD63&gt;=1,OR(E63&gt;=20,F63&gt;=20,L63&gt;=20)),"සමත් කළ හැකි",IF(CB63=9,"W9","අසමත් ?")))))</f>
        <v/>
      </c>
      <c r="FK63" s="173" t="n">
        <v>49</v>
      </c>
      <c r="FL63" s="189" t="s">
        <v>92</v>
      </c>
      <c r="FM63" s="161"/>
      <c r="FN63" s="161" t="str">
        <f aca="false">IF(FM63="","-",(FM63/$M$95)*100)</f>
        <v>-</v>
      </c>
      <c r="FO63" s="165" t="s">
        <v>52</v>
      </c>
      <c r="FP63" s="165"/>
      <c r="FQ63" s="165" t="s">
        <v>18</v>
      </c>
      <c r="FR63" s="165" t="s">
        <v>18</v>
      </c>
      <c r="FS63" s="165"/>
      <c r="FT63" s="165"/>
      <c r="FU63" s="165" t="s">
        <v>52</v>
      </c>
      <c r="FV63" s="165" t="n">
        <v>19</v>
      </c>
      <c r="FW63" s="165" t="n">
        <v>8</v>
      </c>
      <c r="FX63" s="165" t="n">
        <v>15</v>
      </c>
      <c r="FY63" s="165" t="s">
        <v>18</v>
      </c>
      <c r="FZ63" s="165" t="s">
        <v>18</v>
      </c>
      <c r="GA63" s="165" t="s">
        <v>18</v>
      </c>
      <c r="GB63" s="165"/>
      <c r="GC63" s="165"/>
      <c r="GD63" s="165"/>
      <c r="GE63" s="165"/>
      <c r="GF63" s="165"/>
      <c r="GG63" s="165" t="s">
        <v>18</v>
      </c>
      <c r="GH63" s="165" t="s">
        <v>18</v>
      </c>
      <c r="GI63" s="165" t="s">
        <v>18</v>
      </c>
      <c r="GJ63" s="165"/>
      <c r="GK63" s="165"/>
      <c r="GL63" s="165" t="n">
        <v>39</v>
      </c>
      <c r="GM63" s="165"/>
      <c r="GN63" s="165"/>
      <c r="GO63" s="165" t="s">
        <v>18</v>
      </c>
      <c r="GP63" s="165" t="s">
        <v>18</v>
      </c>
      <c r="GQ63" s="165"/>
      <c r="GR63" s="165" t="s">
        <v>18</v>
      </c>
      <c r="GS63" s="165"/>
      <c r="GT63" s="165"/>
      <c r="GU63" s="165"/>
      <c r="GV63" s="174"/>
      <c r="GW63" s="167" t="n">
        <f aca="false">IF(FL63="","",SUM(FO63:GV63))</f>
        <v>81</v>
      </c>
      <c r="GX63" s="168" t="n">
        <f aca="false">IF(FL63="","",GW63/9)</f>
        <v>9</v>
      </c>
      <c r="GY63" s="169" t="n">
        <f aca="false">IF(FL63="","",IF(GW63=0,"-",RANK(GW63,$GW$15:$GW$64,0)))</f>
        <v>44</v>
      </c>
      <c r="GZ63" s="167" t="str">
        <f aca="false">IF(FO63="","",IF(FO63="-","-",IF(UPPER(FO63)="AB","+",VLOOKUP(FO63,'විෂය තොරතුරු'!$P$24:$Q$28,2))))</f>
        <v>+</v>
      </c>
      <c r="HA63" s="168" t="str">
        <f aca="false">IF(FP63="","",IF(FP63="-","-",IF(UPPER(FP63)="AB","+",VLOOKUP(FP63,'විෂය තොරතුරු'!$P$24:$Q$28,2))))</f>
        <v/>
      </c>
      <c r="HB63" s="168" t="str">
        <f aca="false">IF(FQ63="","",IF(FQ63="-","-",IF(UPPER(FQ63)="AB","+",VLOOKUP(FQ63,'විෂය තොරතුරු'!$P$24:$Q$28,2))))</f>
        <v>-</v>
      </c>
      <c r="HC63" s="168" t="str">
        <f aca="false">IF(FR63="","",IF(FR63="-","-",IF(UPPER(FR63)="AB","+",VLOOKUP(FR63,'විෂය තොරතුරු'!$P$24:$Q$28,2))))</f>
        <v>-</v>
      </c>
      <c r="HD63" s="168" t="str">
        <f aca="false">IF(FS63="","",IF(FS63="-","-",IF(UPPER(FS63)="AB","+",VLOOKUP(FS63,'විෂය තොරතුරු'!$P$24:$Q$28,2))))</f>
        <v/>
      </c>
      <c r="HE63" s="170" t="str">
        <f aca="false">IF(FT63="","",IF(FT63="-","-",IF(UPPER(FT63)="AB","+",VLOOKUP(FT63,'විෂය තොරතුරු'!$P$24:$Q$28,2))))</f>
        <v/>
      </c>
      <c r="HF63" s="171" t="str">
        <f aca="false">IF(FU63="","",IF(FU63="-","-",IF(UPPER(FU63)="AB","+",VLOOKUP(FU63,'විෂය තොරතුරු'!$P$24:$Q$28,2))))</f>
        <v>+</v>
      </c>
      <c r="HG63" s="168" t="str">
        <f aca="false">IF(FV63="","",IF(FV63="-","-",IF(UPPER(FV63)="AB","+",VLOOKUP(FV63,'විෂය තොරතුරු'!$P$24:$Q$28,2))))</f>
        <v>W</v>
      </c>
      <c r="HH63" s="168" t="str">
        <f aca="false">IF(FW63="","",IF(FW63="-","-",IF(UPPER(FW63)="AB","+",VLOOKUP(FW63,'විෂය තොරතුරු'!$P$24:$Q$28,2))))</f>
        <v>W</v>
      </c>
      <c r="HI63" s="169" t="str">
        <f aca="false">IF(FX63="","",IF(FX63="-","-",IF(UPPER(FX63)="AB","+",VLOOKUP(FX63,'විෂය තොරතුරු'!$P$24:$Q$28,2))))</f>
        <v>W</v>
      </c>
      <c r="HJ63" s="167" t="str">
        <f aca="false">IF(FY63="","",IF(FY63="-","-",IF(UPPER(FY63)="AB","+",VLOOKUP(FY63,'විෂය තොරතුරු'!$P$24:$Q$28,2))))</f>
        <v>-</v>
      </c>
      <c r="HK63" s="168" t="str">
        <f aca="false">IF(FZ63="","",IF(FZ63="-","-",IF(UPPER(FZ63)="AB","+",VLOOKUP(FZ63,'විෂය තොරතුරු'!$P$24:$Q$28,2))))</f>
        <v>-</v>
      </c>
      <c r="HL63" s="168" t="str">
        <f aca="false">IF(GA63="","",IF(GA63="-","-",IF(UPPER(GA63)="AB","+",VLOOKUP(GA63,'විෂය තොරතුරු'!$P$24:$Q$28,2))))</f>
        <v>-</v>
      </c>
      <c r="HM63" s="168" t="str">
        <f aca="false">IF(GB63="","",IF(GB63="-","-",IF(UPPER(GB63)="AB","+",VLOOKUP(GB63,'විෂය තොරතුරු'!$P$24:$Q$28,2))))</f>
        <v/>
      </c>
      <c r="HN63" s="168" t="str">
        <f aca="false">IF(GC63="","",IF(GC63="-","-",IF(UPPER(GC63)="AB","+",VLOOKUP(GC63,'විෂය තොරතුරු'!$P$24:$Q$28,2))))</f>
        <v/>
      </c>
      <c r="HO63" s="168" t="str">
        <f aca="false">IF(GD63="","",IF(GD63="-","-",IF(UPPER(GD63)="AB","+",VLOOKUP(GD63,'විෂය තොරතුරු'!$P$24:$Q$28,2))))</f>
        <v/>
      </c>
      <c r="HP63" s="168" t="str">
        <f aca="false">IF(GE63="","",IF(GE63="-","-",IF(UPPER(GE63)="AB","+",VLOOKUP(GE63,'විෂය තොරතුරු'!$P$24:$Q$28,2))))</f>
        <v/>
      </c>
      <c r="HQ63" s="170" t="str">
        <f aca="false">IF(GF63="","",IF(GF63="-","-",IF(UPPER(GF63)="AB","+",VLOOKUP(GF63,'විෂය තොරතුරු'!$P$24:$Q$28,2))))</f>
        <v/>
      </c>
      <c r="HR63" s="171" t="str">
        <f aca="false">IF(GG63="","",IF(GG63="-","-",IF(UPPER(GG63)="AB","+",VLOOKUP(GG63,'විෂය තොරතුරු'!$P$24:$Q$28,2))))</f>
        <v>-</v>
      </c>
      <c r="HS63" s="168" t="str">
        <f aca="false">IF(GH63="","",IF(GH63="-","-",IF(UPPER(GH63)="AB","+",VLOOKUP(GH63,'විෂය තොරතුරු'!$P$24:$Q$28,2))))</f>
        <v>-</v>
      </c>
      <c r="HT63" s="168" t="str">
        <f aca="false">IF(GI63="","",IF(GI63="-","-",IF(UPPER(GI63)="AB","+",VLOOKUP(GI63,'විෂය තොරතුරු'!$P$24:$Q$28,2))))</f>
        <v>-</v>
      </c>
      <c r="HU63" s="168" t="str">
        <f aca="false">IF(GJ63="","",IF(GJ63="-","-",IF(UPPER(GJ63)="AB","+",VLOOKUP(GJ63,'විෂය තොරතුරු'!$P$24:$Q$28,2))))</f>
        <v/>
      </c>
      <c r="HV63" s="168" t="str">
        <f aca="false">IF(GK63="","",IF(GK63="-","-",IF(UPPER(GK63)="AB","+",VLOOKUP(GK63,'විෂය තොරතුරු'!$P$24:$Q$28,2))))</f>
        <v/>
      </c>
      <c r="HW63" s="168" t="str">
        <f aca="false">IF(GL63="","",IF(GL63="-","-",IF(UPPER(GL63)="AB","+",VLOOKUP(GL63,'විෂය තොරතුරු'!$P$24:$Q$28,2))))</f>
        <v>S</v>
      </c>
      <c r="HX63" s="168" t="str">
        <f aca="false">IF(GM63="","",IF(GM63="-","-",IF(UPPER(GM63)="AB","+",VLOOKUP(GM63,'විෂය තොරතුරු'!$P$24:$Q$28,2))))</f>
        <v/>
      </c>
      <c r="HY63" s="169" t="str">
        <f aca="false">IF(GN63="","",IF(GN63="-","-",IF(UPPER(GN63)="AB","+",VLOOKUP(GN63,'විෂය තොරතුරු'!$P$24:$Q$28,2))))</f>
        <v/>
      </c>
      <c r="HZ63" s="171" t="str">
        <f aca="false">IF(GO63="","",IF(GO63="-","-",IF(UPPER(GO63)="AB","+",VLOOKUP(GO63,'විෂය තොරතුරු'!$P$24:$Q$28,2))))</f>
        <v>-</v>
      </c>
      <c r="IA63" s="168" t="str">
        <f aca="false">IF(GP63="","",IF(GP63="-","-",IF(UPPER(GP63)="AB","+",VLOOKUP(GP63,'විෂය තොරතුරු'!$P$24:$Q$28,2))))</f>
        <v>-</v>
      </c>
      <c r="IB63" s="168" t="str">
        <f aca="false">IF(GQ63="","",IF(GQ63="-","-",IF(UPPER(GQ63)="AB","+",VLOOKUP(GQ63,'විෂය තොරතුරු'!$P$24:$Q$28,2))))</f>
        <v/>
      </c>
      <c r="IC63" s="168" t="str">
        <f aca="false">IF(GR63="","",IF(GR63="-","-",IF(UPPER(GR63)="AB","+",VLOOKUP(GR63,'විෂය තොරතුරු'!$P$24:$Q$28,2))))</f>
        <v>-</v>
      </c>
      <c r="ID63" s="168" t="str">
        <f aca="false">IF(GS63="","",IF(GS63="-","-",IF(UPPER(GS63)="AB","+",VLOOKUP(GS63,'විෂය තොරතුරු'!$P$24:$Q$28,2))))</f>
        <v/>
      </c>
      <c r="IE63" s="168" t="str">
        <f aca="false">IF(GT63="","",IF(GT63="-","-",IF(UPPER(GT63)="AB","+",VLOOKUP(GT63,'විෂය තොරතුරු'!$P$24:$Q$28,2))))</f>
        <v/>
      </c>
      <c r="IF63" s="168" t="str">
        <f aca="false">IF(GU63="","",IF(GU63="-","-",IF(UPPER(GU63)="AB","+",VLOOKUP(GU63,'විෂය තොරතුරු'!$P$24:$Q$28,2))))</f>
        <v/>
      </c>
      <c r="IG63" s="169" t="str">
        <f aca="false">IF(GV63="","",IF(GV63="-","-",IF(UPPER(GV63)="AB","+",VLOOKUP(GV63,'විෂය තොරතුරු'!$P$24:$Q$28,2))))</f>
        <v/>
      </c>
      <c r="IH63" s="171" t="n">
        <f aca="false">IF($FL63="","",COUNTIF($GZ63:$IG63,"A"))</f>
        <v>0</v>
      </c>
      <c r="II63" s="171" t="n">
        <f aca="false">IF($FL63="","",COUNTIF($GZ63:$IG63,"B"))</f>
        <v>0</v>
      </c>
      <c r="IJ63" s="171" t="n">
        <f aca="false">IF($FL63="","",COUNTIF($GZ63:$IG63,"C"))</f>
        <v>0</v>
      </c>
      <c r="IK63" s="171" t="n">
        <f aca="false">IF($FL63="","",COUNTIF($GZ63:$IG63,"S"))</f>
        <v>1</v>
      </c>
      <c r="IL63" s="171" t="n">
        <f aca="false">IF($FL63="","",COUNTIF($GZ63:$IG63,"W"))</f>
        <v>3</v>
      </c>
      <c r="IM63" s="171" t="n">
        <f aca="false">IF(FL63="","",SUM(IH63:IK63))</f>
        <v>1</v>
      </c>
      <c r="IN63" s="169" t="n">
        <f aca="false">IF(FL63="","",SUM(IH63:IJ63))</f>
        <v>0</v>
      </c>
      <c r="IO63" s="172" t="str">
        <f aca="false">IF(FL63="","",IF(AND(IM63&gt;=6,IN63&gt;=3,OR(FO63&gt;=35,FP63&gt;=35),FV63&gt;=35),"6/3 සමත්",IF(AND(IM63&gt;=5,IN63&gt;=3,OR(FO63&gt;=35,FP63&gt;=35,FV63&gt;=35)),"5/3 සමත්",IF(AND(IM63&gt;=4,IN63&gt;=1,OR(FO63&gt;=20,FP63&gt;=20,FV63&gt;=20)),"සමත් කළ හැකි",IF(IL63=9,"W9","අසමත් ?")))))</f>
        <v>අසමත් ?</v>
      </c>
    </row>
    <row r="64" customFormat="false" ht="13.8" hidden="false" customHeight="false" outlineLevel="0" collapsed="false">
      <c r="A64" s="160" t="n">
        <v>50</v>
      </c>
      <c r="B64" s="174"/>
      <c r="C64" s="161"/>
      <c r="D64" s="162"/>
      <c r="E64" s="190"/>
      <c r="F64" s="191"/>
      <c r="G64" s="190"/>
      <c r="H64" s="192"/>
      <c r="I64" s="192"/>
      <c r="J64" s="191"/>
      <c r="K64" s="190"/>
      <c r="L64" s="192"/>
      <c r="M64" s="192"/>
      <c r="N64" s="191"/>
      <c r="O64" s="190"/>
      <c r="P64" s="192"/>
      <c r="Q64" s="192"/>
      <c r="R64" s="192"/>
      <c r="S64" s="192"/>
      <c r="T64" s="192"/>
      <c r="U64" s="192"/>
      <c r="V64" s="191"/>
      <c r="W64" s="190"/>
      <c r="X64" s="192"/>
      <c r="Y64" s="192"/>
      <c r="Z64" s="192"/>
      <c r="AA64" s="192"/>
      <c r="AB64" s="192"/>
      <c r="AC64" s="192"/>
      <c r="AD64" s="191"/>
      <c r="AE64" s="190"/>
      <c r="AF64" s="192"/>
      <c r="AG64" s="192"/>
      <c r="AH64" s="192"/>
      <c r="AI64" s="192"/>
      <c r="AJ64" s="192"/>
      <c r="AK64" s="192"/>
      <c r="AL64" s="166"/>
      <c r="AM64" s="193" t="str">
        <f aca="false">IF(B64="","",SUM(E64:AL64))</f>
        <v/>
      </c>
      <c r="AN64" s="194" t="str">
        <f aca="false">IF(B64="","",AM64/9)</f>
        <v/>
      </c>
      <c r="AO64" s="195" t="str">
        <f aca="false">IF(B64="","",IF(AM64=0,"-",RANK(AM64,$AM$15:$AM$64,0)))</f>
        <v/>
      </c>
      <c r="AP64" s="193" t="str">
        <f aca="false">IF(E64="","",IF(E64="-","-",IF(UPPER(E64)="AB","+",VLOOKUP(E64,'විෂය තොරතුරු'!$P$24:$Q$28,2))))</f>
        <v/>
      </c>
      <c r="AQ64" s="194" t="str">
        <f aca="false">IF(F64="","",IF(F64="-","-",IF(UPPER(F64)="AB","+",VLOOKUP(F64,'විෂය තොරතුරු'!$P$24:$Q$28,2))))</f>
        <v/>
      </c>
      <c r="AR64" s="194" t="str">
        <f aca="false">IF(G64="","",IF(G64="-","-",IF(UPPER(G64)="AB","+",VLOOKUP(G64,'විෂය තොරතුරු'!$P$24:$Q$28,2))))</f>
        <v/>
      </c>
      <c r="AS64" s="194" t="str">
        <f aca="false">IF(H64="","",IF(H64="-","-",IF(UPPER(H64)="AB","+",VLOOKUP(H64,'විෂය තොරතුරු'!$P$24:$Q$28,2))))</f>
        <v/>
      </c>
      <c r="AT64" s="194" t="str">
        <f aca="false">IF(I64="","",IF(I64="-","-",IF(UPPER(I64)="AB","+",VLOOKUP(I64,'විෂය තොරතුරු'!$P$24:$Q$28,2))))</f>
        <v/>
      </c>
      <c r="AU64" s="196" t="str">
        <f aca="false">IF(J64="","",IF(J64="-","-",IF(UPPER(J64)="AB","+",VLOOKUP(J64,'විෂය තොරතුරු'!$P$24:$Q$28,2))))</f>
        <v/>
      </c>
      <c r="AV64" s="197" t="str">
        <f aca="false">IF(K64="","",IF(K64="-","-",IF(UPPER(K64)="AB","+",VLOOKUP(K64,'විෂය තොරතුරු'!$P$24:$Q$28,2))))</f>
        <v/>
      </c>
      <c r="AW64" s="194" t="str">
        <f aca="false">IF(L64="","",IF(L64="-","-",IF(UPPER(L64)="AB","+",VLOOKUP(L64,'විෂය තොරතුරු'!$P$24:$Q$28,2))))</f>
        <v/>
      </c>
      <c r="AX64" s="194" t="str">
        <f aca="false">IF(M64="","",IF(M64="-","-",IF(UPPER(M64)="AB","+",VLOOKUP(M64,'විෂය තොරතුරු'!$P$24:$Q$28,2))))</f>
        <v/>
      </c>
      <c r="AY64" s="195" t="str">
        <f aca="false">IF(N64="","",IF(N64="-","-",IF(UPPER(N64)="AB","+",VLOOKUP(N64,'විෂය තොරතුරු'!$P$24:$Q$28,2))))</f>
        <v/>
      </c>
      <c r="AZ64" s="193" t="str">
        <f aca="false">IF(O64="","",IF(O64="-","-",IF(UPPER(O64)="AB","+",VLOOKUP(O64,'විෂය තොරතුරු'!$P$24:$Q$28,2))))</f>
        <v/>
      </c>
      <c r="BA64" s="194" t="str">
        <f aca="false">IF(P64="","",IF(P64="-","-",IF(UPPER(P64)="AB","+",VLOOKUP(P64,'විෂය තොරතුරු'!$P$24:$Q$28,2))))</f>
        <v/>
      </c>
      <c r="BB64" s="194" t="str">
        <f aca="false">IF(Q64="","",IF(Q64="-","-",IF(UPPER(Q64)="AB","+",VLOOKUP(Q64,'විෂය තොරතුරු'!$P$24:$Q$28,2))))</f>
        <v/>
      </c>
      <c r="BC64" s="194" t="str">
        <f aca="false">IF(R64="","",IF(R64="-","-",IF(UPPER(R64)="AB","+",VLOOKUP(R64,'විෂය තොරතුරු'!$P$24:$Q$28,2))))</f>
        <v/>
      </c>
      <c r="BD64" s="194" t="str">
        <f aca="false">IF(S64="","",IF(S64="-","-",IF(UPPER(S64)="AB","+",VLOOKUP(S64,'විෂය තොරතුරු'!$P$24:$Q$28,2))))</f>
        <v/>
      </c>
      <c r="BE64" s="194" t="str">
        <f aca="false">IF(T64="","",IF(T64="-","-",IF(UPPER(T64)="AB","+",VLOOKUP(T64,'විෂය තොරතුරු'!$P$24:$Q$28,2))))</f>
        <v/>
      </c>
      <c r="BF64" s="194" t="str">
        <f aca="false">IF(U64="","",IF(U64="-","-",IF(UPPER(U64)="AB","+",VLOOKUP(U64,'විෂය තොරතුරු'!$P$24:$Q$28,2))))</f>
        <v/>
      </c>
      <c r="BG64" s="196" t="str">
        <f aca="false">IF(V64="","",IF(V64="-","-",IF(UPPER(V64)="AB","+",VLOOKUP(V64,'විෂය තොරතුරු'!$P$24:$Q$28,2))))</f>
        <v/>
      </c>
      <c r="BH64" s="197" t="str">
        <f aca="false">IF(W64="","",IF(W64="-","-",IF(UPPER(W64)="AB","+",VLOOKUP(W64,'විෂය තොරතුරු'!$P$24:$Q$28,2))))</f>
        <v/>
      </c>
      <c r="BI64" s="194" t="str">
        <f aca="false">IF(X64="","",IF(X64="-","-",IF(UPPER(X64)="AB","+",VLOOKUP(X64,'විෂය තොරතුරු'!$P$24:$Q$28,2))))</f>
        <v/>
      </c>
      <c r="BJ64" s="194" t="str">
        <f aca="false">IF(Y64="","",IF(Y64="-","-",IF(UPPER(Y64)="AB","+",VLOOKUP(Y64,'විෂය තොරතුරු'!$P$24:$Q$28,2))))</f>
        <v/>
      </c>
      <c r="BK64" s="194" t="str">
        <f aca="false">IF(Z64="","",IF(Z64="-","-",IF(UPPER(Z64)="AB","+",VLOOKUP(Z64,'විෂය තොරතුරු'!$P$24:$Q$28,2))))</f>
        <v/>
      </c>
      <c r="BL64" s="194" t="str">
        <f aca="false">IF(AA64="","",IF(AA64="-","-",IF(UPPER(AA64)="AB","+",VLOOKUP(AA64,'විෂය තොරතුරු'!$P$24:$Q$28,2))))</f>
        <v/>
      </c>
      <c r="BM64" s="194" t="str">
        <f aca="false">IF(AB64="","",IF(AB64="-","-",IF(UPPER(AB64)="AB","+",VLOOKUP(AB64,'විෂය තොරතුරු'!$P$24:$Q$28,2))))</f>
        <v/>
      </c>
      <c r="BN64" s="194" t="str">
        <f aca="false">IF(AC64="","",IF(AC64="-","-",IF(UPPER(AC64)="AB","+",VLOOKUP(AC64,'විෂය තොරතුරු'!$P$24:$Q$28,2))))</f>
        <v/>
      </c>
      <c r="BO64" s="195" t="str">
        <f aca="false">IF(AD64="","",IF(AD64="-","-",IF(UPPER(AD64)="AB","+",VLOOKUP(AD64,'විෂය තොරතුරු'!$P$24:$Q$28,2))))</f>
        <v/>
      </c>
      <c r="BP64" s="197" t="str">
        <f aca="false">IF(AE64="","",IF(AE64="-","-",IF(UPPER(AE64)="AB","+",VLOOKUP(AE64,'විෂය තොරතුරු'!$P$24:$Q$28,2))))</f>
        <v/>
      </c>
      <c r="BQ64" s="194" t="str">
        <f aca="false">IF(AF64="","",IF(AF64="-","-",IF(UPPER(AF64)="AB","+",VLOOKUP(AF64,'විෂය තොරතුරු'!$P$24:$Q$28,2))))</f>
        <v/>
      </c>
      <c r="BR64" s="194" t="str">
        <f aca="false">IF(AG64="","",IF(AG64="-","-",IF(UPPER(AG64)="AB","+",VLOOKUP(AG64,'විෂය තොරතුරු'!$P$24:$Q$28,2))))</f>
        <v/>
      </c>
      <c r="BS64" s="194" t="str">
        <f aca="false">IF(AH64="","",IF(AH64="-","-",IF(UPPER(AH64)="AB","+",VLOOKUP(AH64,'විෂය තොරතුරු'!$P$24:$Q$28,2))))</f>
        <v/>
      </c>
      <c r="BT64" s="194" t="str">
        <f aca="false">IF(AI64="","",IF(AI64="-","-",IF(UPPER(AI64)="AB","+",VLOOKUP(AI64,'විෂය තොරතුරු'!$P$24:$Q$28,2))))</f>
        <v/>
      </c>
      <c r="BU64" s="194" t="str">
        <f aca="false">IF(AJ64="","",IF(AJ64="-","-",IF(UPPER(AJ64)="AB","+",VLOOKUP(AJ64,'විෂය තොරතුරු'!$P$24:$Q$28,2))))</f>
        <v/>
      </c>
      <c r="BV64" s="194" t="str">
        <f aca="false">IF(AK64="","",IF(AK64="-","-",IF(UPPER(AK64)="AB","+",VLOOKUP(AK64,'විෂය තොරතුරු'!$P$24:$Q$28,2))))</f>
        <v/>
      </c>
      <c r="BW64" s="195" t="str">
        <f aca="false">IF(AL64="","",IF(AL64="-","-",IF(UPPER(AL64)="AB","+",VLOOKUP(AL64,'විෂය තොරතුරු'!$P$24:$Q$28,2))))</f>
        <v/>
      </c>
      <c r="BX64" s="197" t="str">
        <f aca="false">IF($B64="","",COUNTIF($AP64:$BW64,"A"))</f>
        <v/>
      </c>
      <c r="BY64" s="194" t="str">
        <f aca="false">IF($B64="","",COUNTIF($AP64:$BW64,"B"))</f>
        <v/>
      </c>
      <c r="BZ64" s="194" t="str">
        <f aca="false">IF($B64="","",COUNTIF($AP64:$BW64,"C"))</f>
        <v/>
      </c>
      <c r="CA64" s="194" t="str">
        <f aca="false">IF($B64="","",COUNTIF($AP64:$BW64,"S"))</f>
        <v/>
      </c>
      <c r="CB64" s="195" t="str">
        <f aca="false">IF($B64="","",COUNTIF($AP64:$BW64,"W"))</f>
        <v/>
      </c>
      <c r="CC64" s="197" t="str">
        <f aca="false">IF(B64="","",SUM(BX64:CA64))</f>
        <v/>
      </c>
      <c r="CD64" s="195" t="str">
        <f aca="false">IF(B64="","",SUM(BX64:BZ64))</f>
        <v/>
      </c>
      <c r="CE64" s="172" t="str">
        <f aca="false">IF(B64="","",IF(AND(CC64&gt;=6,CD64&gt;=3,OR(E64&gt;=35,F64&gt;=35),L64&gt;=35),"6/3 සමත්",IF(AND(CC64&gt;=5,CD64&gt;=3,OR(E64&gt;=35,F64&gt;=35,L64&gt;=35)),"5/3 සමත්",IF(AND(CC64&gt;=4,CD64&gt;=1,OR(E64&gt;=20,F64&gt;=20,L64&gt;=20)),"සමත් කළ හැකි",IF(CB64=9,"W9","අසමත් ?")))))</f>
        <v/>
      </c>
      <c r="FK64" s="173" t="n">
        <v>50</v>
      </c>
      <c r="FL64" s="174"/>
      <c r="FM64" s="161"/>
      <c r="FN64" s="161" t="str">
        <f aca="false">IF(FM64="","-",(FM64/$M$95)*100)</f>
        <v>-</v>
      </c>
      <c r="FO64" s="174"/>
      <c r="FP64" s="174"/>
      <c r="FQ64" s="174"/>
      <c r="FR64" s="174"/>
      <c r="FS64" s="174"/>
      <c r="FT64" s="174"/>
      <c r="FU64" s="174"/>
      <c r="FV64" s="174"/>
      <c r="FW64" s="174"/>
      <c r="FX64" s="174"/>
      <c r="FY64" s="174"/>
      <c r="FZ64" s="174"/>
      <c r="GA64" s="174"/>
      <c r="GB64" s="174"/>
      <c r="GC64" s="174"/>
      <c r="GD64" s="174"/>
      <c r="GE64" s="174"/>
      <c r="GF64" s="174"/>
      <c r="GG64" s="174"/>
      <c r="GH64" s="174"/>
      <c r="GI64" s="174"/>
      <c r="GJ64" s="174"/>
      <c r="GK64" s="174"/>
      <c r="GL64" s="174"/>
      <c r="GM64" s="174"/>
      <c r="GN64" s="174"/>
      <c r="GO64" s="174"/>
      <c r="GP64" s="174"/>
      <c r="GQ64" s="174"/>
      <c r="GR64" s="174"/>
      <c r="GS64" s="174"/>
      <c r="GT64" s="174"/>
      <c r="GU64" s="174"/>
      <c r="GV64" s="174"/>
      <c r="GW64" s="193" t="str">
        <f aca="false">IF(FL64="","",SUM(FO64:GV64))</f>
        <v/>
      </c>
      <c r="GX64" s="194" t="str">
        <f aca="false">IF(FL64="","",GW64/9)</f>
        <v/>
      </c>
      <c r="GY64" s="169" t="str">
        <f aca="false">IF(FL64="","",IF(GW64=0,"-",RANK(GW64,$GW$15:$GW$64,0)))</f>
        <v/>
      </c>
      <c r="GZ64" s="193" t="str">
        <f aca="false">IF(FO64="","",IF(FO64="-","-",IF(UPPER(FO64)="AB","+",VLOOKUP(FO64,'විෂය තොරතුරු'!$P$24:$Q$28,2))))</f>
        <v/>
      </c>
      <c r="HA64" s="194" t="str">
        <f aca="false">IF(FP64="","",IF(FP64="-","-",IF(UPPER(FP64)="AB","+",VLOOKUP(FP64,'විෂය තොරතුරු'!$P$24:$Q$28,2))))</f>
        <v/>
      </c>
      <c r="HB64" s="194" t="str">
        <f aca="false">IF(FQ64="","",IF(FQ64="-","-",IF(UPPER(FQ64)="AB","+",VLOOKUP(FQ64,'විෂය තොරතුරු'!$P$24:$Q$28,2))))</f>
        <v/>
      </c>
      <c r="HC64" s="194" t="str">
        <f aca="false">IF(FR64="","",IF(FR64="-","-",IF(UPPER(FR64)="AB","+",VLOOKUP(FR64,'විෂය තොරතුරු'!$P$24:$Q$28,2))))</f>
        <v/>
      </c>
      <c r="HD64" s="194" t="str">
        <f aca="false">IF(FS64="","",IF(FS64="-","-",IF(UPPER(FS64)="AB","+",VLOOKUP(FS64,'විෂය තොරතුරු'!$P$24:$Q$28,2))))</f>
        <v/>
      </c>
      <c r="HE64" s="196" t="str">
        <f aca="false">IF(FT64="","",IF(FT64="-","-",IF(UPPER(FT64)="AB","+",VLOOKUP(FT64,'විෂය තොරතුරු'!$P$24:$Q$28,2))))</f>
        <v/>
      </c>
      <c r="HF64" s="197" t="str">
        <f aca="false">IF(FU64="","",IF(FU64="-","-",IF(UPPER(FU64)="AB","+",VLOOKUP(FU64,'විෂය තොරතුරු'!$P$24:$Q$28,2))))</f>
        <v/>
      </c>
      <c r="HG64" s="194" t="str">
        <f aca="false">IF(FV64="","",IF(FV64="-","-",IF(UPPER(FV64)="AB","+",VLOOKUP(FV64,'විෂය තොරතුරු'!$P$24:$Q$28,2))))</f>
        <v/>
      </c>
      <c r="HH64" s="194" t="str">
        <f aca="false">IF(FW64="","",IF(FW64="-","-",IF(UPPER(FW64)="AB","+",VLOOKUP(FW64,'විෂය තොරතුරු'!$P$24:$Q$28,2))))</f>
        <v/>
      </c>
      <c r="HI64" s="195" t="str">
        <f aca="false">IF(FX64="","",IF(FX64="-","-",IF(UPPER(FX64)="AB","+",VLOOKUP(FX64,'විෂය තොරතුරු'!$P$24:$Q$28,2))))</f>
        <v/>
      </c>
      <c r="HJ64" s="193" t="str">
        <f aca="false">IF(FY64="","",IF(FY64="-","-",IF(UPPER(FY64)="AB","+",VLOOKUP(FY64,'විෂය තොරතුරු'!$P$24:$Q$28,2))))</f>
        <v/>
      </c>
      <c r="HK64" s="194" t="str">
        <f aca="false">IF(FZ64="","",IF(FZ64="-","-",IF(UPPER(FZ64)="AB","+",VLOOKUP(FZ64,'විෂය තොරතුරු'!$P$24:$Q$28,2))))</f>
        <v/>
      </c>
      <c r="HL64" s="194" t="str">
        <f aca="false">IF(GA64="","",IF(GA64="-","-",IF(UPPER(GA64)="AB","+",VLOOKUP(GA64,'විෂය තොරතුරු'!$P$24:$Q$28,2))))</f>
        <v/>
      </c>
      <c r="HM64" s="194" t="str">
        <f aca="false">IF(GB64="","",IF(GB64="-","-",IF(UPPER(GB64)="AB","+",VLOOKUP(GB64,'විෂය තොරතුරු'!$P$24:$Q$28,2))))</f>
        <v/>
      </c>
      <c r="HN64" s="194" t="str">
        <f aca="false">IF(GC64="","",IF(GC64="-","-",IF(UPPER(GC64)="AB","+",VLOOKUP(GC64,'විෂය තොරතුරු'!$P$24:$Q$28,2))))</f>
        <v/>
      </c>
      <c r="HO64" s="194" t="str">
        <f aca="false">IF(GD64="","",IF(GD64="-","-",IF(UPPER(GD64)="AB","+",VLOOKUP(GD64,'විෂය තොරතුරු'!$P$24:$Q$28,2))))</f>
        <v/>
      </c>
      <c r="HP64" s="194" t="str">
        <f aca="false">IF(GE64="","",IF(GE64="-","-",IF(UPPER(GE64)="AB","+",VLOOKUP(GE64,'විෂය තොරතුරු'!$P$24:$Q$28,2))))</f>
        <v/>
      </c>
      <c r="HQ64" s="196" t="str">
        <f aca="false">IF(GF64="","",IF(GF64="-","-",IF(UPPER(GF64)="AB","+",VLOOKUP(GF64,'විෂය තොරතුරු'!$P$24:$Q$28,2))))</f>
        <v/>
      </c>
      <c r="HR64" s="197" t="str">
        <f aca="false">IF(GG64="","",IF(GG64="-","-",IF(UPPER(GG64)="AB","+",VLOOKUP(GG64,'විෂය තොරතුරු'!$P$24:$Q$28,2))))</f>
        <v/>
      </c>
      <c r="HS64" s="194" t="str">
        <f aca="false">IF(GH64="","",IF(GH64="-","-",IF(UPPER(GH64)="AB","+",VLOOKUP(GH64,'විෂය තොරතුරු'!$P$24:$Q$28,2))))</f>
        <v/>
      </c>
      <c r="HT64" s="194" t="str">
        <f aca="false">IF(GI64="","",IF(GI64="-","-",IF(UPPER(GI64)="AB","+",VLOOKUP(GI64,'විෂය තොරතුරු'!$P$24:$Q$28,2))))</f>
        <v/>
      </c>
      <c r="HU64" s="194" t="str">
        <f aca="false">IF(GJ64="","",IF(GJ64="-","-",IF(UPPER(GJ64)="AB","+",VLOOKUP(GJ64,'විෂය තොරතුරු'!$P$24:$Q$28,2))))</f>
        <v/>
      </c>
      <c r="HV64" s="194" t="str">
        <f aca="false">IF(GK64="","",IF(GK64="-","-",IF(UPPER(GK64)="AB","+",VLOOKUP(GK64,'විෂය තොරතුරු'!$P$24:$Q$28,2))))</f>
        <v/>
      </c>
      <c r="HW64" s="194" t="str">
        <f aca="false">IF(GL64="","",IF(GL64="-","-",IF(UPPER(GL64)="AB","+",VLOOKUP(GL64,'විෂය තොරතුරු'!$P$24:$Q$28,2))))</f>
        <v/>
      </c>
      <c r="HX64" s="194" t="str">
        <f aca="false">IF(GM64="","",IF(GM64="-","-",IF(UPPER(GM64)="AB","+",VLOOKUP(GM64,'විෂය තොරතුරු'!$P$24:$Q$28,2))))</f>
        <v/>
      </c>
      <c r="HY64" s="195" t="str">
        <f aca="false">IF(GN64="","",IF(GN64="-","-",IF(UPPER(GN64)="AB","+",VLOOKUP(GN64,'විෂය තොරතුරු'!$P$24:$Q$28,2))))</f>
        <v/>
      </c>
      <c r="HZ64" s="197" t="str">
        <f aca="false">IF(GO64="","",IF(GO64="-","-",IF(UPPER(GO64)="AB","+",VLOOKUP(GO64,'විෂය තොරතුරු'!$P$24:$Q$28,2))))</f>
        <v/>
      </c>
      <c r="IA64" s="194" t="str">
        <f aca="false">IF(GP64="","",IF(GP64="-","-",IF(UPPER(GP64)="AB","+",VLOOKUP(GP64,'විෂය තොරතුරු'!$P$24:$Q$28,2))))</f>
        <v/>
      </c>
      <c r="IB64" s="194" t="str">
        <f aca="false">IF(GQ64="","",IF(GQ64="-","-",IF(UPPER(GQ64)="AB","+",VLOOKUP(GQ64,'විෂය තොරතුරු'!$P$24:$Q$28,2))))</f>
        <v/>
      </c>
      <c r="IC64" s="194" t="str">
        <f aca="false">IF(GR64="","",IF(GR64="-","-",IF(UPPER(GR64)="AB","+",VLOOKUP(GR64,'විෂය තොරතුරු'!$P$24:$Q$28,2))))</f>
        <v/>
      </c>
      <c r="ID64" s="194" t="str">
        <f aca="false">IF(GS64="","",IF(GS64="-","-",IF(UPPER(GS64)="AB","+",VLOOKUP(GS64,'විෂය තොරතුරු'!$P$24:$Q$28,2))))</f>
        <v/>
      </c>
      <c r="IE64" s="194" t="str">
        <f aca="false">IF(GT64="","",IF(GT64="-","-",IF(UPPER(GT64)="AB","+",VLOOKUP(GT64,'විෂය තොරතුරු'!$P$24:$Q$28,2))))</f>
        <v/>
      </c>
      <c r="IF64" s="194" t="str">
        <f aca="false">IF(GU64="","",IF(GU64="-","-",IF(UPPER(GU64)="AB","+",VLOOKUP(GU64,'විෂය තොරතුරු'!$P$24:$Q$28,2))))</f>
        <v/>
      </c>
      <c r="IG64" s="195" t="str">
        <f aca="false">IF(GV64="","",IF(GV64="-","-",IF(UPPER(GV64)="AB","+",VLOOKUP(GV64,'විෂය තොරතුරු'!$P$24:$Q$28,2))))</f>
        <v/>
      </c>
      <c r="IH64" s="171" t="str">
        <f aca="false">IF($FL64="","",COUNTIF($GZ64:$IG64,"A"))</f>
        <v/>
      </c>
      <c r="II64" s="171" t="str">
        <f aca="false">IF($FL64="","",COUNTIF($GZ64:$IG64,"B"))</f>
        <v/>
      </c>
      <c r="IJ64" s="171" t="str">
        <f aca="false">IF($FL64="","",COUNTIF($GZ64:$IG64,"C"))</f>
        <v/>
      </c>
      <c r="IK64" s="171" t="str">
        <f aca="false">IF($FL64="","",COUNTIF($GZ64:$IG64,"S"))</f>
        <v/>
      </c>
      <c r="IL64" s="171" t="str">
        <f aca="false">IF($FL64="","",COUNTIF($GZ64:$IG64,"W"))</f>
        <v/>
      </c>
      <c r="IM64" s="197" t="str">
        <f aca="false">IF(FL64="","",SUM(IH64:IK64))</f>
        <v/>
      </c>
      <c r="IN64" s="195" t="str">
        <f aca="false">IF(FL64="","",SUM(IH64:IJ64))</f>
        <v/>
      </c>
      <c r="IO64" s="172" t="str">
        <f aca="false">IF(FL64="","",IF(AND(IM64&gt;=6,IN64&gt;=3,OR(FO64&gt;=35,FP64&gt;=35),FV64&gt;=35),"6/3 සමත්",IF(AND(IM64&gt;=5,IN64&gt;=3,OR(FO64&gt;=35,FP64&gt;=35,FV64&gt;=35)),"5/3 සමත්",IF(AND(IM64&gt;=4,IN64&gt;=1,OR(FO64&gt;=20,FP64&gt;=20,FV64&gt;=20)),"සමත් කළ හැකි",IF(IL64=9,"W9","අසමත් ?")))))</f>
        <v/>
      </c>
    </row>
    <row r="65" customFormat="false" ht="12.8" hidden="false" customHeight="false" outlineLevel="0" collapsed="false">
      <c r="A65" s="198"/>
      <c r="B65" s="63" t="s">
        <v>93</v>
      </c>
      <c r="C65" s="199"/>
      <c r="D65" s="200"/>
      <c r="E65" s="171" t="str">
        <f aca="false">IF($B15="","-",SUM(E15:E64))</f>
        <v>-</v>
      </c>
      <c r="F65" s="169" t="str">
        <f aca="false">IF($B15="","-",SUM(F15:F64))</f>
        <v>-</v>
      </c>
      <c r="G65" s="171" t="str">
        <f aca="false">IF($B15="","-",SUM(G15:G64))</f>
        <v>-</v>
      </c>
      <c r="H65" s="168" t="str">
        <f aca="false">IF($B15="","-",SUM(H15:H64))</f>
        <v>-</v>
      </c>
      <c r="I65" s="168" t="str">
        <f aca="false">IF($B15="","-",SUM(I15:I64))</f>
        <v>-</v>
      </c>
      <c r="J65" s="169" t="str">
        <f aca="false">IF($B15="","-",SUM(J15:J64))</f>
        <v>-</v>
      </c>
      <c r="K65" s="171" t="str">
        <f aca="false">IF($B15="","-",SUM(K15:K64))</f>
        <v>-</v>
      </c>
      <c r="L65" s="168" t="str">
        <f aca="false">IF($B15="","-",SUM(L15:L64))</f>
        <v>-</v>
      </c>
      <c r="M65" s="168" t="str">
        <f aca="false">IF($B15="","-",SUM(M15:M64))</f>
        <v>-</v>
      </c>
      <c r="N65" s="169" t="str">
        <f aca="false">IF($B15="","-",SUM(N15:N64))</f>
        <v>-</v>
      </c>
      <c r="O65" s="171" t="str">
        <f aca="false">IF($B15="","-",SUM(O15:O64))</f>
        <v>-</v>
      </c>
      <c r="P65" s="168" t="str">
        <f aca="false">IF($B15="","-",SUM(P15:P64))</f>
        <v>-</v>
      </c>
      <c r="Q65" s="168" t="str">
        <f aca="false">IF($B15="","-",SUM(Q15:Q64))</f>
        <v>-</v>
      </c>
      <c r="R65" s="168" t="str">
        <f aca="false">IF($B15="","-",SUM(R15:R64))</f>
        <v>-</v>
      </c>
      <c r="S65" s="168" t="str">
        <f aca="false">IF($B15="","-",SUM(S15:S64))</f>
        <v>-</v>
      </c>
      <c r="T65" s="168" t="str">
        <f aca="false">IF($B15="","-",SUM(T15:T64))</f>
        <v>-</v>
      </c>
      <c r="U65" s="168" t="str">
        <f aca="false">IF($B15="","-",SUM(U15:U64))</f>
        <v>-</v>
      </c>
      <c r="V65" s="169" t="str">
        <f aca="false">IF($B15="","-",SUM(V15:V64))</f>
        <v>-</v>
      </c>
      <c r="W65" s="171" t="str">
        <f aca="false">IF($B15="","-",SUM(W15:W64))</f>
        <v>-</v>
      </c>
      <c r="X65" s="168" t="str">
        <f aca="false">IF($B15="","-",SUM(X15:X64))</f>
        <v>-</v>
      </c>
      <c r="Y65" s="168" t="str">
        <f aca="false">IF($B15="","-",SUM(Y15:Y64))</f>
        <v>-</v>
      </c>
      <c r="Z65" s="168" t="str">
        <f aca="false">IF($B15="","-",SUM(Z15:Z64))</f>
        <v>-</v>
      </c>
      <c r="AA65" s="168" t="str">
        <f aca="false">IF($B15="","-",SUM(AA15:AA64))</f>
        <v>-</v>
      </c>
      <c r="AB65" s="168" t="str">
        <f aca="false">IF($B15="","-",SUM(AB15:AB64))</f>
        <v>-</v>
      </c>
      <c r="AC65" s="168" t="str">
        <f aca="false">IF($B15="","-",SUM(AC15:AC64))</f>
        <v>-</v>
      </c>
      <c r="AD65" s="169" t="str">
        <f aca="false">IF($B15="","-",SUM(AD15:AD64))</f>
        <v>-</v>
      </c>
      <c r="AE65" s="171" t="str">
        <f aca="false">IF($B15="","-",SUM(AE15:AE64))</f>
        <v>-</v>
      </c>
      <c r="AF65" s="168" t="str">
        <f aca="false">IF($B15="","-",SUM(AF15:AF64))</f>
        <v>-</v>
      </c>
      <c r="AG65" s="168" t="str">
        <f aca="false">IF($B15="","-",SUM(AG15:AG64))</f>
        <v>-</v>
      </c>
      <c r="AH65" s="168" t="str">
        <f aca="false">IF($B15="","-",SUM(AH15:AH64))</f>
        <v>-</v>
      </c>
      <c r="AI65" s="168" t="str">
        <f aca="false">IF($B15="","-",SUM(AI15:AI64))</f>
        <v>-</v>
      </c>
      <c r="AJ65" s="168" t="str">
        <f aca="false">IF($B15="","-",SUM(AJ15:AJ64))</f>
        <v>-</v>
      </c>
      <c r="AK65" s="168" t="str">
        <f aca="false">IF($B15="","-",SUM(AK15:AK64))</f>
        <v>-</v>
      </c>
      <c r="AL65" s="169" t="str">
        <f aca="false">IF($B15="","-",SUM(AL15:AL64))</f>
        <v>-</v>
      </c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201"/>
      <c r="FK65" s="202"/>
      <c r="FL65" s="63" t="s">
        <v>93</v>
      </c>
      <c r="FM65" s="168"/>
      <c r="FN65" s="168"/>
      <c r="FO65" s="168" t="str">
        <f aca="false">IF($B100="","-",SUM(FO15:FO64))</f>
        <v>-</v>
      </c>
      <c r="FP65" s="168" t="str">
        <f aca="false">IF($B100="","-",SUM(FP15:FP64))</f>
        <v>-</v>
      </c>
      <c r="FQ65" s="168" t="str">
        <f aca="false">IF($B100="","-",SUM(FQ15:FQ64))</f>
        <v>-</v>
      </c>
      <c r="FR65" s="168" t="str">
        <f aca="false">IF($B100="","-",SUM(FR15:FR64))</f>
        <v>-</v>
      </c>
      <c r="FS65" s="168" t="str">
        <f aca="false">IF($B100="","-",SUM(FS15:FS64))</f>
        <v>-</v>
      </c>
      <c r="FT65" s="168" t="str">
        <f aca="false">IF($B100="","-",SUM(FT15:FT64))</f>
        <v>-</v>
      </c>
      <c r="FU65" s="168" t="str">
        <f aca="false">IF($B100="","-",SUM(FU15:FU64))</f>
        <v>-</v>
      </c>
      <c r="FV65" s="168" t="str">
        <f aca="false">IF($B100="","-",SUM(FV15:FV64))</f>
        <v>-</v>
      </c>
      <c r="FW65" s="168" t="str">
        <f aca="false">IF($B100="","-",SUM(FW15:FW64))</f>
        <v>-</v>
      </c>
      <c r="FX65" s="168" t="str">
        <f aca="false">IF($B100="","-",SUM(FX15:FX64))</f>
        <v>-</v>
      </c>
      <c r="FY65" s="168" t="str">
        <f aca="false">IF($B100="","-",SUM(FY15:FY64))</f>
        <v>-</v>
      </c>
      <c r="FZ65" s="168" t="str">
        <f aca="false">IF($B100="","-",SUM(FZ15:FZ64))</f>
        <v>-</v>
      </c>
      <c r="GA65" s="168" t="str">
        <f aca="false">IF($B100="","-",SUM(GA15:GA64))</f>
        <v>-</v>
      </c>
      <c r="GB65" s="168" t="str">
        <f aca="false">IF($B100="","-",SUM(GB15:GB64))</f>
        <v>-</v>
      </c>
      <c r="GC65" s="168" t="str">
        <f aca="false">IF($B100="","-",SUM(GC15:GC64))</f>
        <v>-</v>
      </c>
      <c r="GD65" s="168" t="str">
        <f aca="false">IF($B100="","-",SUM(GD15:GD64))</f>
        <v>-</v>
      </c>
      <c r="GE65" s="168" t="str">
        <f aca="false">IF($B100="","-",SUM(GE15:GE64))</f>
        <v>-</v>
      </c>
      <c r="GF65" s="168" t="str">
        <f aca="false">IF($B100="","-",SUM(GF15:GF64))</f>
        <v>-</v>
      </c>
      <c r="GG65" s="168" t="str">
        <f aca="false">IF($B100="","-",SUM(GG15:GG64))</f>
        <v>-</v>
      </c>
      <c r="GH65" s="168" t="str">
        <f aca="false">IF($B100="","-",SUM(GH15:GH64))</f>
        <v>-</v>
      </c>
      <c r="GI65" s="168" t="str">
        <f aca="false">IF($B100="","-",SUM(GI15:GI64))</f>
        <v>-</v>
      </c>
      <c r="GJ65" s="168" t="str">
        <f aca="false">IF($B100="","-",SUM(GJ15:GJ64))</f>
        <v>-</v>
      </c>
      <c r="GK65" s="168" t="str">
        <f aca="false">IF($B100="","-",SUM(GK15:GK64))</f>
        <v>-</v>
      </c>
      <c r="GL65" s="168" t="str">
        <f aca="false">IF($B100="","-",SUM(GL15:GL64))</f>
        <v>-</v>
      </c>
      <c r="GM65" s="168" t="str">
        <f aca="false">IF($B100="","-",SUM(GM15:GM64))</f>
        <v>-</v>
      </c>
      <c r="GN65" s="168" t="str">
        <f aca="false">IF($B100="","-",SUM(GN15:GN64))</f>
        <v>-</v>
      </c>
      <c r="GO65" s="168" t="str">
        <f aca="false">IF($B100="","-",SUM(GO15:GO64))</f>
        <v>-</v>
      </c>
      <c r="GP65" s="168" t="str">
        <f aca="false">IF($B100="","-",SUM(GP15:GP64))</f>
        <v>-</v>
      </c>
      <c r="GQ65" s="168" t="str">
        <f aca="false">IF($B100="","-",SUM(GQ15:GQ64))</f>
        <v>-</v>
      </c>
      <c r="GR65" s="168" t="str">
        <f aca="false">IF($B100="","-",SUM(GR15:GR64))</f>
        <v>-</v>
      </c>
      <c r="GS65" s="168" t="str">
        <f aca="false">IF($B100="","-",SUM(GS15:GS64))</f>
        <v>-</v>
      </c>
      <c r="GT65" s="168" t="str">
        <f aca="false">IF($B100="","-",SUM(GT15:GT64))</f>
        <v>-</v>
      </c>
      <c r="GU65" s="168" t="str">
        <f aca="false">IF($B100="","-",SUM(GU15:GU64))</f>
        <v>-</v>
      </c>
      <c r="GV65" s="168" t="str">
        <f aca="false">IF($B100="","-",SUM(GV15:GV64))</f>
        <v>-</v>
      </c>
      <c r="GW65" s="17"/>
      <c r="GX65" s="17"/>
      <c r="GY65" s="17"/>
      <c r="GZ65" s="17"/>
      <c r="HA65" s="17"/>
      <c r="HB65" s="17"/>
      <c r="HC65" s="17"/>
      <c r="HD65" s="17"/>
      <c r="HE65" s="17"/>
      <c r="HF65" s="17"/>
      <c r="HG65" s="17"/>
      <c r="HH65" s="17"/>
      <c r="HI65" s="17"/>
      <c r="HJ65" s="17"/>
      <c r="HK65" s="17"/>
      <c r="HL65" s="17"/>
      <c r="HM65" s="17"/>
      <c r="HN65" s="17"/>
      <c r="HO65" s="17"/>
      <c r="HP65" s="17"/>
      <c r="HQ65" s="17"/>
      <c r="HR65" s="17"/>
      <c r="HS65" s="17"/>
      <c r="HT65" s="17"/>
      <c r="HU65" s="17"/>
      <c r="HV65" s="17"/>
      <c r="HW65" s="17"/>
      <c r="HX65" s="17"/>
      <c r="HY65" s="17"/>
      <c r="HZ65" s="17"/>
      <c r="IA65" s="17"/>
      <c r="IB65" s="17"/>
      <c r="IC65" s="17"/>
      <c r="ID65" s="17"/>
      <c r="IE65" s="17"/>
      <c r="IF65" s="17"/>
      <c r="IG65" s="17"/>
      <c r="IH65" s="17"/>
      <c r="II65" s="17"/>
      <c r="IJ65" s="17"/>
      <c r="IK65" s="17"/>
      <c r="IL65" s="17"/>
      <c r="IM65" s="17"/>
      <c r="IN65" s="17"/>
      <c r="IO65" s="22"/>
    </row>
    <row r="66" customFormat="false" ht="12.8" hidden="false" customHeight="false" outlineLevel="0" collapsed="false">
      <c r="A66" s="203"/>
      <c r="B66" s="63" t="s">
        <v>94</v>
      </c>
      <c r="C66" s="199"/>
      <c r="D66" s="200"/>
      <c r="E66" s="171" t="str">
        <f aca="false">IF(OR(E$65=0,E$65="-"),"-",E65/E75)</f>
        <v>-</v>
      </c>
      <c r="F66" s="171" t="str">
        <f aca="false">IF(OR(F$65=0,F$65="-"),"-",F65/F75)</f>
        <v>-</v>
      </c>
      <c r="G66" s="171" t="str">
        <f aca="false">IF(OR(G$65=0,G$65="-"),"-",G65/G75)</f>
        <v>-</v>
      </c>
      <c r="H66" s="171" t="str">
        <f aca="false">IF(OR(H$65=0,H$65="-"),"-",H65/H75)</f>
        <v>-</v>
      </c>
      <c r="I66" s="171" t="str">
        <f aca="false">IF(OR(I$65=0,I$65="-"),"-",I65/I75)</f>
        <v>-</v>
      </c>
      <c r="J66" s="171" t="str">
        <f aca="false">IF(OR(J$65=0,J$65="-"),"-",J65/J75)</f>
        <v>-</v>
      </c>
      <c r="K66" s="171" t="str">
        <f aca="false">IF(OR(K$65=0,K$65="-"),"-",K65/K75)</f>
        <v>-</v>
      </c>
      <c r="L66" s="171" t="str">
        <f aca="false">IF(OR(L$65=0,L$65="-"),"-",L65/L75)</f>
        <v>-</v>
      </c>
      <c r="M66" s="171" t="str">
        <f aca="false">IF(OR(M$65=0,M$65="-"),"-",M65/M75)</f>
        <v>-</v>
      </c>
      <c r="N66" s="171" t="str">
        <f aca="false">IF(OR(N$65=0,N$65="-"),"-",N65/N75)</f>
        <v>-</v>
      </c>
      <c r="O66" s="171" t="str">
        <f aca="false">IF(OR(O$65=0,O$65="-"),"-",O65/O75)</f>
        <v>-</v>
      </c>
      <c r="P66" s="171" t="str">
        <f aca="false">IF(OR(P$65=0,P$65="-"),"-",P65/P75)</f>
        <v>-</v>
      </c>
      <c r="Q66" s="171" t="str">
        <f aca="false">IF(OR(Q$65=0,Q$65="-"),"-",Q65/Q75)</f>
        <v>-</v>
      </c>
      <c r="R66" s="171" t="str">
        <f aca="false">IF(OR(R$65=0,R$65="-"),"-",R65/R75)</f>
        <v>-</v>
      </c>
      <c r="S66" s="171" t="str">
        <f aca="false">IF(OR(S$65=0,S$65="-"),"-",S65/S75)</f>
        <v>-</v>
      </c>
      <c r="T66" s="171" t="str">
        <f aca="false">IF(OR(T$65=0,T$65="-"),"-",T65/T75)</f>
        <v>-</v>
      </c>
      <c r="U66" s="171" t="str">
        <f aca="false">IF(OR(U$65=0,U$65="-"),"-",U65/U75)</f>
        <v>-</v>
      </c>
      <c r="V66" s="171" t="str">
        <f aca="false">IF(OR(V$65=0,V$65="-"),"-",V65/V75)</f>
        <v>-</v>
      </c>
      <c r="W66" s="171" t="str">
        <f aca="false">IF(OR(W$65=0,W$65="-"),"-",W65/W75)</f>
        <v>-</v>
      </c>
      <c r="X66" s="171" t="str">
        <f aca="false">IF(OR(X$65=0,X$65="-"),"-",X65/X75)</f>
        <v>-</v>
      </c>
      <c r="Y66" s="171" t="str">
        <f aca="false">IF(OR(Y$65=0,Y$65="-"),"-",Y65/Y75)</f>
        <v>-</v>
      </c>
      <c r="Z66" s="171" t="str">
        <f aca="false">IF(OR(Z$65=0,Z$65="-"),"-",Z65/Z75)</f>
        <v>-</v>
      </c>
      <c r="AA66" s="171" t="str">
        <f aca="false">IF(OR(AA$65=0,AA$65="-"),"-",AA65/AA75)</f>
        <v>-</v>
      </c>
      <c r="AB66" s="171" t="str">
        <f aca="false">IF(OR(AB$65=0,AB$65="-"),"-",AB65/AB75)</f>
        <v>-</v>
      </c>
      <c r="AC66" s="171" t="str">
        <f aca="false">IF(OR(AC$65=0,AC$65="-"),"-",AC65/AC75)</f>
        <v>-</v>
      </c>
      <c r="AD66" s="171" t="str">
        <f aca="false">IF(OR(AD$65=0,AD$65="-"),"-",AD65/AD75)</f>
        <v>-</v>
      </c>
      <c r="AE66" s="171" t="str">
        <f aca="false">IF(OR(AE$65=0,AE$65="-"),"-",AE65/AE75)</f>
        <v>-</v>
      </c>
      <c r="AF66" s="171" t="str">
        <f aca="false">IF(OR(AF$65=0,AF$65="-"),"-",AF65/AF75)</f>
        <v>-</v>
      </c>
      <c r="AG66" s="171" t="str">
        <f aca="false">IF(OR(AG$65=0,AG$65="-"),"-",AG65/AG75)</f>
        <v>-</v>
      </c>
      <c r="AH66" s="171" t="str">
        <f aca="false">IF(OR(AH$65=0,AH$65="-"),"-",AH65/AH75)</f>
        <v>-</v>
      </c>
      <c r="AI66" s="171" t="str">
        <f aca="false">IF(OR(AI$65=0,AI$65="-"),"-",AI65/AI75)</f>
        <v>-</v>
      </c>
      <c r="AJ66" s="171" t="str">
        <f aca="false">IF(OR(AJ$65=0,AJ$65="-"),"-",AJ65/AJ75)</f>
        <v>-</v>
      </c>
      <c r="AK66" s="171" t="str">
        <f aca="false">IF(OR(AK$65=0,AK$65="-"),"-",AK65/AK75)</f>
        <v>-</v>
      </c>
      <c r="AL66" s="171" t="str">
        <f aca="false">IF(OR(AL$65=0,AL$65="-"),"-",AL65/AL75)</f>
        <v>-</v>
      </c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201"/>
      <c r="FK66" s="203"/>
      <c r="FL66" s="63" t="s">
        <v>94</v>
      </c>
      <c r="FM66" s="168"/>
      <c r="FN66" s="168"/>
      <c r="FO66" s="168" t="e">
        <f aca="false">IF(FO$65=0,"-",FO65/FO75)</f>
        <v>#VALUE!</v>
      </c>
      <c r="FP66" s="168" t="e">
        <f aca="false">IF(FP$65=0,"-",FP65/FP75)</f>
        <v>#VALUE!</v>
      </c>
      <c r="FQ66" s="168" t="e">
        <f aca="false">IF(FQ$65=0,"-",FQ65/FQ75)</f>
        <v>#VALUE!</v>
      </c>
      <c r="FR66" s="168" t="e">
        <f aca="false">IF(FR$65=0,"-",FR65/FR75)</f>
        <v>#VALUE!</v>
      </c>
      <c r="FS66" s="168" t="e">
        <f aca="false">IF(FS$65=0,"-",FS65/FS75)</f>
        <v>#VALUE!</v>
      </c>
      <c r="FT66" s="168" t="e">
        <f aca="false">IF(FT$65=0,"-",FT65/FT75)</f>
        <v>#VALUE!</v>
      </c>
      <c r="FU66" s="168" t="e">
        <f aca="false">IF(FU$65=0,"-",FU65/FU75)</f>
        <v>#VALUE!</v>
      </c>
      <c r="FV66" s="168" t="e">
        <f aca="false">IF(FV$65=0,"-",FV65/FV75)</f>
        <v>#VALUE!</v>
      </c>
      <c r="FW66" s="168" t="e">
        <f aca="false">IF(FW$65=0,"-",FW65/FW75)</f>
        <v>#VALUE!</v>
      </c>
      <c r="FX66" s="168" t="e">
        <f aca="false">IF(FX$65=0,"-",FX65/FX75)</f>
        <v>#VALUE!</v>
      </c>
      <c r="FY66" s="168" t="e">
        <f aca="false">IF(FY$65=0,"-",FY65/FY75)</f>
        <v>#VALUE!</v>
      </c>
      <c r="FZ66" s="168" t="e">
        <f aca="false">IF(FZ$65=0,"-",FZ65/FZ75)</f>
        <v>#VALUE!</v>
      </c>
      <c r="GA66" s="168" t="e">
        <f aca="false">IF(GA$65=0,"-",GA65/GA75)</f>
        <v>#VALUE!</v>
      </c>
      <c r="GB66" s="168" t="e">
        <f aca="false">IF(GB$65=0,"-",GB65/GB75)</f>
        <v>#VALUE!</v>
      </c>
      <c r="GC66" s="168" t="e">
        <f aca="false">IF(GC$65=0,"-",GC65/GC75)</f>
        <v>#VALUE!</v>
      </c>
      <c r="GD66" s="168" t="e">
        <f aca="false">IF(GD$65=0,"-",GD65/GD75)</f>
        <v>#VALUE!</v>
      </c>
      <c r="GE66" s="168" t="e">
        <f aca="false">IF(GE$65=0,"-",GE65/GE75)</f>
        <v>#VALUE!</v>
      </c>
      <c r="GF66" s="168" t="e">
        <f aca="false">IF(GF$65=0,"-",GF65/GF75)</f>
        <v>#VALUE!</v>
      </c>
      <c r="GG66" s="168" t="e">
        <f aca="false">IF(GG$65=0,"-",GG65/GG75)</f>
        <v>#VALUE!</v>
      </c>
      <c r="GH66" s="168" t="e">
        <f aca="false">IF(GH$65=0,"-",GH65/GH75)</f>
        <v>#VALUE!</v>
      </c>
      <c r="GI66" s="168" t="e">
        <f aca="false">IF(GI$65=0,"-",GI65/GI75)</f>
        <v>#VALUE!</v>
      </c>
      <c r="GJ66" s="168" t="e">
        <f aca="false">IF(GJ$65=0,"-",GJ65/GJ75)</f>
        <v>#VALUE!</v>
      </c>
      <c r="GK66" s="168" t="e">
        <f aca="false">IF(GK$65=0,"-",GK65/GK75)</f>
        <v>#VALUE!</v>
      </c>
      <c r="GL66" s="168" t="e">
        <f aca="false">IF(GL$65=0,"-",GL65/GL75)</f>
        <v>#VALUE!</v>
      </c>
      <c r="GM66" s="168" t="e">
        <f aca="false">IF(GM$65=0,"-",GM65/GM75)</f>
        <v>#VALUE!</v>
      </c>
      <c r="GN66" s="168" t="e">
        <f aca="false">IF(GN$65=0,"-",GN65/GN75)</f>
        <v>#VALUE!</v>
      </c>
      <c r="GO66" s="168" t="e">
        <f aca="false">IF(GO$65=0,"-",GO65/GO75)</f>
        <v>#VALUE!</v>
      </c>
      <c r="GP66" s="168" t="e">
        <f aca="false">IF(GP$65=0,"-",GP65/GP75)</f>
        <v>#VALUE!</v>
      </c>
      <c r="GQ66" s="168" t="e">
        <f aca="false">IF(GQ$65=0,"-",GQ65/GQ75)</f>
        <v>#VALUE!</v>
      </c>
      <c r="GR66" s="168" t="e">
        <f aca="false">IF(GR$65=0,"-",GR65/GR75)</f>
        <v>#VALUE!</v>
      </c>
      <c r="GS66" s="168" t="e">
        <f aca="false">IF(GS$65=0,"-",GS65/GS75)</f>
        <v>#VALUE!</v>
      </c>
      <c r="GT66" s="168" t="e">
        <f aca="false">IF(GT$65=0,"-",GT65/GT75)</f>
        <v>#VALUE!</v>
      </c>
      <c r="GU66" s="168" t="e">
        <f aca="false">IF(GU$65=0,"-",GU65/GU75)</f>
        <v>#VALUE!</v>
      </c>
      <c r="GV66" s="168" t="e">
        <f aca="false">IF(GV$65=0,"-",GV65/GV75)</f>
        <v>#VALUE!</v>
      </c>
      <c r="GW66" s="17"/>
      <c r="GX66" s="17"/>
      <c r="GY66" s="17"/>
      <c r="GZ66" s="17"/>
      <c r="HA66" s="17"/>
      <c r="HB66" s="17"/>
      <c r="HC66" s="17"/>
      <c r="HD66" s="17"/>
      <c r="HE66" s="17"/>
      <c r="HF66" s="17"/>
      <c r="HG66" s="17"/>
      <c r="HH66" s="17"/>
      <c r="HI66" s="17"/>
      <c r="HJ66" s="17"/>
      <c r="HK66" s="17"/>
      <c r="HL66" s="17"/>
      <c r="HM66" s="17"/>
      <c r="HN66" s="17"/>
      <c r="HO66" s="17"/>
      <c r="HP66" s="17"/>
      <c r="HQ66" s="17"/>
      <c r="HR66" s="17"/>
      <c r="HS66" s="17"/>
      <c r="HT66" s="17"/>
      <c r="HU66" s="17"/>
      <c r="HV66" s="17"/>
      <c r="HW66" s="17"/>
      <c r="HX66" s="17"/>
      <c r="HY66" s="17"/>
      <c r="HZ66" s="17"/>
      <c r="IA66" s="17"/>
      <c r="IB66" s="17"/>
      <c r="IC66" s="17"/>
      <c r="ID66" s="17"/>
      <c r="IE66" s="17"/>
      <c r="IF66" s="17"/>
      <c r="IG66" s="17"/>
      <c r="IH66" s="17"/>
      <c r="II66" s="17"/>
      <c r="IJ66" s="17"/>
      <c r="IK66" s="17"/>
      <c r="IL66" s="17"/>
      <c r="IM66" s="17"/>
      <c r="IN66" s="17"/>
      <c r="IO66" s="22"/>
    </row>
    <row r="67" customFormat="false" ht="12.8" hidden="false" customHeight="false" outlineLevel="0" collapsed="false">
      <c r="A67" s="203"/>
      <c r="B67" s="204" t="s">
        <v>95</v>
      </c>
      <c r="C67" s="205"/>
      <c r="D67" s="206"/>
      <c r="E67" s="171" t="n">
        <f aca="false">IF(E$65=0,"-",COUNTIFS(E$15:E$64,"&gt;74"))</f>
        <v>0</v>
      </c>
      <c r="F67" s="169" t="n">
        <f aca="false">IF(F$65=0,"-",COUNTIFS(F$15:F$64,"&gt;74"))</f>
        <v>0</v>
      </c>
      <c r="G67" s="171" t="n">
        <f aca="false">IF(G$65=0,"-",COUNTIFS(G$15:G$64,"&gt;74"))</f>
        <v>0</v>
      </c>
      <c r="H67" s="168" t="n">
        <f aca="false">IF(H$65=0,"-",COUNTIFS(H$15:H$64,"&gt;74"))</f>
        <v>0</v>
      </c>
      <c r="I67" s="168" t="n">
        <f aca="false">IF(I$65=0,"-",COUNTIFS(I$15:I$64,"&gt;74"))</f>
        <v>0</v>
      </c>
      <c r="J67" s="169" t="n">
        <f aca="false">IF(J$65=0,"-",COUNTIFS(J$15:J$64,"&gt;74"))</f>
        <v>0</v>
      </c>
      <c r="K67" s="171" t="n">
        <f aca="false">IF(K$65=0,"-",COUNTIFS(K$15:K$64,"&gt;74"))</f>
        <v>0</v>
      </c>
      <c r="L67" s="168" t="n">
        <f aca="false">IF(L$65=0,"-",COUNTIFS(L$15:L$64,"&gt;74"))</f>
        <v>0</v>
      </c>
      <c r="M67" s="168" t="n">
        <f aca="false">IF(M$65=0,"-",COUNTIFS(M$15:M$64,"&gt;74"))</f>
        <v>0</v>
      </c>
      <c r="N67" s="169" t="n">
        <f aca="false">IF(N$65=0,"-",COUNTIFS(N$15:N$64,"&gt;74"))</f>
        <v>0</v>
      </c>
      <c r="O67" s="171" t="n">
        <f aca="false">IF(O$65=0,"-",COUNTIFS(O$15:O$64,"&gt;74"))</f>
        <v>0</v>
      </c>
      <c r="P67" s="168" t="n">
        <f aca="false">IF(P$65=0,"-",COUNTIFS(P$15:P$64,"&gt;74"))</f>
        <v>0</v>
      </c>
      <c r="Q67" s="168" t="n">
        <f aca="false">IF(Q$65=0,"-",COUNTIFS(Q$15:Q$64,"&gt;74"))</f>
        <v>0</v>
      </c>
      <c r="R67" s="168" t="n">
        <f aca="false">IF(R$65=0,"-",COUNTIFS(R$15:R$64,"&gt;74"))</f>
        <v>0</v>
      </c>
      <c r="S67" s="168" t="n">
        <f aca="false">IF(S$65=0,"-",COUNTIFS(S$15:S$64,"&gt;74"))</f>
        <v>0</v>
      </c>
      <c r="T67" s="168" t="n">
        <f aca="false">IF(T$65=0,"-",COUNTIFS(T$15:T$64,"&gt;74"))</f>
        <v>0</v>
      </c>
      <c r="U67" s="168" t="n">
        <f aca="false">IF(U$65=0,"-",COUNTIFS(U$15:U$64,"&gt;74"))</f>
        <v>0</v>
      </c>
      <c r="V67" s="169" t="n">
        <f aca="false">IF(V$65=0,"-",COUNTIFS(V$15:V$64,"&gt;74"))</f>
        <v>0</v>
      </c>
      <c r="W67" s="171" t="n">
        <f aca="false">IF(W$65=0,"-",COUNTIFS(W$15:W$64,"&gt;74"))</f>
        <v>0</v>
      </c>
      <c r="X67" s="168" t="n">
        <f aca="false">IF(X$65=0,"-",COUNTIFS(X$15:X$64,"&gt;74"))</f>
        <v>0</v>
      </c>
      <c r="Y67" s="168" t="n">
        <f aca="false">IF(Y$65=0,"-",COUNTIFS(Y$15:Y$64,"&gt;74"))</f>
        <v>0</v>
      </c>
      <c r="Z67" s="168" t="n">
        <f aca="false">IF(Z$65=0,"-",COUNTIFS(Z$15:Z$64,"&gt;74"))</f>
        <v>0</v>
      </c>
      <c r="AA67" s="168" t="n">
        <f aca="false">IF(AA$65=0,"-",COUNTIFS(AA$15:AA$64,"&gt;74"))</f>
        <v>0</v>
      </c>
      <c r="AB67" s="168" t="n">
        <f aca="false">IF(AB$65=0,"-",COUNTIFS(AB$15:AB$64,"&gt;74"))</f>
        <v>0</v>
      </c>
      <c r="AC67" s="168" t="n">
        <f aca="false">IF(AC$65=0,"-",COUNTIFS(AC$15:AC$64,"&gt;74"))</f>
        <v>0</v>
      </c>
      <c r="AD67" s="169" t="n">
        <f aca="false">IF(AD$65=0,"-",COUNTIFS(AD$15:AD$64,"&gt;74"))</f>
        <v>0</v>
      </c>
      <c r="AE67" s="171" t="n">
        <f aca="false">IF(AE$65=0,"-",COUNTIFS(AE$15:AE$64,"&gt;74"))</f>
        <v>0</v>
      </c>
      <c r="AF67" s="168" t="n">
        <f aca="false">IF(AF$65=0,"-",COUNTIFS(AF$15:AF$64,"&gt;74"))</f>
        <v>0</v>
      </c>
      <c r="AG67" s="168" t="n">
        <f aca="false">IF(AG$65=0,"-",COUNTIFS(AG$15:AG$64,"&gt;74"))</f>
        <v>0</v>
      </c>
      <c r="AH67" s="168" t="n">
        <f aca="false">IF(AH$65=0,"-",COUNTIFS(AH$15:AH$64,"&gt;74"))</f>
        <v>0</v>
      </c>
      <c r="AI67" s="168" t="n">
        <f aca="false">IF(AI$65=0,"-",COUNTIFS(AI$15:AI$64,"&gt;74"))</f>
        <v>0</v>
      </c>
      <c r="AJ67" s="168" t="n">
        <f aca="false">IF(AJ$65=0,"-",COUNTIFS(AJ$15:AJ$64,"&gt;74"))</f>
        <v>0</v>
      </c>
      <c r="AK67" s="168" t="n">
        <f aca="false">IF(AK$65=0,"-",COUNTIFS(AK$15:AK$64,"&gt;74"))</f>
        <v>0</v>
      </c>
      <c r="AL67" s="169" t="n">
        <f aca="false">IF(AL$65=0,"-",COUNTIFS(AL$15:AL$64,"&gt;74"))</f>
        <v>0</v>
      </c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201"/>
      <c r="FK67" s="203"/>
      <c r="FL67" s="204" t="s">
        <v>95</v>
      </c>
      <c r="FM67" s="207"/>
      <c r="FN67" s="207"/>
      <c r="FO67" s="168" t="n">
        <f aca="false">IF(FO$65=0,"-",COUNTIFS(FO$15:FO$64,"&gt;74"))</f>
        <v>0</v>
      </c>
      <c r="FP67" s="168" t="n">
        <f aca="false">IF(FP$65=0,"-",COUNTIFS(FP$15:FP$64,"&gt;74"))</f>
        <v>0</v>
      </c>
      <c r="FQ67" s="168" t="n">
        <f aca="false">IF(FQ$65=0,"-",COUNTIFS(FQ$15:FQ$64,"&gt;74"))</f>
        <v>2</v>
      </c>
      <c r="FR67" s="168" t="n">
        <f aca="false">IF(FR$65=0,"-",COUNTIFS(FR$15:FR$64,"&gt;74"))</f>
        <v>1</v>
      </c>
      <c r="FS67" s="168" t="n">
        <f aca="false">IF(FS$65=0,"-",COUNTIFS(FS$15:FS$64,"&gt;74"))</f>
        <v>0</v>
      </c>
      <c r="FT67" s="168" t="n">
        <f aca="false">IF(FT$65=0,"-",COUNTIFS(FT$15:FT$64,"&gt;74"))</f>
        <v>0</v>
      </c>
      <c r="FU67" s="168" t="n">
        <f aca="false">IF(FU$65=0,"-",COUNTIFS(FU$15:FU$64,"&gt;74"))</f>
        <v>0</v>
      </c>
      <c r="FV67" s="168" t="n">
        <f aca="false">IF(FV$65=0,"-",COUNTIFS(FV$15:FV$64,"&gt;74"))</f>
        <v>0</v>
      </c>
      <c r="FW67" s="168" t="n">
        <f aca="false">IF(FW$65=0,"-",COUNTIFS(FW$15:FW$64,"&gt;74"))</f>
        <v>1</v>
      </c>
      <c r="FX67" s="168" t="n">
        <f aca="false">IF(FX$65=0,"-",COUNTIFS(FX$15:FX$64,"&gt;74"))</f>
        <v>0</v>
      </c>
      <c r="FY67" s="168" t="n">
        <f aca="false">IF(FY$65=0,"-",COUNTIFS(FY$15:FY$64,"&gt;74"))</f>
        <v>3</v>
      </c>
      <c r="FZ67" s="168" t="n">
        <f aca="false">IF(FZ$65=0,"-",COUNTIFS(FZ$15:FZ$64,"&gt;74"))</f>
        <v>1</v>
      </c>
      <c r="GA67" s="168" t="n">
        <f aca="false">IF(GA$65=0,"-",COUNTIFS(GA$15:GA$64,"&gt;74"))</f>
        <v>0</v>
      </c>
      <c r="GB67" s="168" t="n">
        <f aca="false">IF(GB$65=0,"-",COUNTIFS(GB$15:GB$64,"&gt;74"))</f>
        <v>0</v>
      </c>
      <c r="GC67" s="168" t="n">
        <f aca="false">IF(GC$65=0,"-",COUNTIFS(GC$15:GC$64,"&gt;74"))</f>
        <v>0</v>
      </c>
      <c r="GD67" s="168" t="n">
        <f aca="false">IF(GD$65=0,"-",COUNTIFS(GD$15:GD$64,"&gt;74"))</f>
        <v>0</v>
      </c>
      <c r="GE67" s="168" t="n">
        <f aca="false">IF(GE$65=0,"-",COUNTIFS(GE$15:GE$64,"&gt;74"))</f>
        <v>0</v>
      </c>
      <c r="GF67" s="168" t="n">
        <f aca="false">IF(GF$65=0,"-",COUNTIFS(GF$15:GF$64,"&gt;74"))</f>
        <v>0</v>
      </c>
      <c r="GG67" s="168" t="n">
        <f aca="false">IF(GG$65=0,"-",COUNTIFS(GG$15:GG$64,"&gt;74"))</f>
        <v>0</v>
      </c>
      <c r="GH67" s="168" t="n">
        <f aca="false">IF(GH$65=0,"-",COUNTIFS(GH$15:GH$64,"&gt;74"))</f>
        <v>1</v>
      </c>
      <c r="GI67" s="168" t="n">
        <f aca="false">IF(GI$65=0,"-",COUNTIFS(GI$15:GI$64,"&gt;74"))</f>
        <v>0</v>
      </c>
      <c r="GJ67" s="168" t="n">
        <f aca="false">IF(GJ$65=0,"-",COUNTIFS(GJ$15:GJ$64,"&gt;74"))</f>
        <v>0</v>
      </c>
      <c r="GK67" s="168" t="n">
        <f aca="false">IF(GK$65=0,"-",COUNTIFS(GK$15:GK$64,"&gt;74"))</f>
        <v>0</v>
      </c>
      <c r="GL67" s="168" t="n">
        <f aca="false">IF(GL$65=0,"-",COUNTIFS(GL$15:GL$64,"&gt;74"))</f>
        <v>0</v>
      </c>
      <c r="GM67" s="168" t="n">
        <f aca="false">IF(GM$65=0,"-",COUNTIFS(GM$15:GM$64,"&gt;74"))</f>
        <v>0</v>
      </c>
      <c r="GN67" s="168" t="n">
        <f aca="false">IF(GN$65=0,"-",COUNTIFS(GN$15:GN$64,"&gt;74"))</f>
        <v>0</v>
      </c>
      <c r="GO67" s="168" t="n">
        <f aca="false">IF(GO$65=0,"-",COUNTIFS(GO$15:GO$64,"&gt;74"))</f>
        <v>0</v>
      </c>
      <c r="GP67" s="168" t="n">
        <f aca="false">IF(GP$65=0,"-",COUNTIFS(GP$15:GP$64,"&gt;74"))</f>
        <v>0</v>
      </c>
      <c r="GQ67" s="168" t="n">
        <f aca="false">IF(GQ$65=0,"-",COUNTIFS(GQ$15:GQ$64,"&gt;74"))</f>
        <v>0</v>
      </c>
      <c r="GR67" s="168" t="n">
        <f aca="false">IF(GR$65=0,"-",COUNTIFS(GR$15:GR$64,"&gt;74"))</f>
        <v>2</v>
      </c>
      <c r="GS67" s="168" t="n">
        <f aca="false">IF(GS$65=0,"-",COUNTIFS(GS$15:GS$64,"&gt;74"))</f>
        <v>0</v>
      </c>
      <c r="GT67" s="168" t="n">
        <f aca="false">IF(GT$65=0,"-",COUNTIFS(GT$15:GT$64,"&gt;74"))</f>
        <v>0</v>
      </c>
      <c r="GU67" s="168" t="n">
        <f aca="false">IF(GU$65=0,"-",COUNTIFS(GU$15:GU$64,"&gt;74"))</f>
        <v>0</v>
      </c>
      <c r="GV67" s="168" t="n">
        <f aca="false">IF(GV$65=0,"-",COUNTIFS(GV$15:GV$64,"&gt;74"))</f>
        <v>0</v>
      </c>
      <c r="GW67" s="17"/>
      <c r="GX67" s="17"/>
      <c r="GY67" s="17"/>
      <c r="GZ67" s="17"/>
      <c r="HA67" s="17"/>
      <c r="HB67" s="17"/>
      <c r="HC67" s="17"/>
      <c r="HD67" s="17"/>
      <c r="HE67" s="17"/>
      <c r="HF67" s="17"/>
      <c r="HG67" s="17"/>
      <c r="HH67" s="17"/>
      <c r="HI67" s="17"/>
      <c r="HJ67" s="17"/>
      <c r="HK67" s="17"/>
      <c r="HL67" s="17"/>
      <c r="HM67" s="17"/>
      <c r="HN67" s="17"/>
      <c r="HO67" s="17"/>
      <c r="HP67" s="17"/>
      <c r="HQ67" s="17"/>
      <c r="HR67" s="17"/>
      <c r="HS67" s="17"/>
      <c r="HT67" s="17"/>
      <c r="HU67" s="17"/>
      <c r="HV67" s="17"/>
      <c r="HW67" s="17"/>
      <c r="HX67" s="17"/>
      <c r="HY67" s="17"/>
      <c r="HZ67" s="17"/>
      <c r="IA67" s="17"/>
      <c r="IB67" s="17"/>
      <c r="IC67" s="17"/>
      <c r="ID67" s="17"/>
      <c r="IE67" s="17"/>
      <c r="IF67" s="17"/>
      <c r="IG67" s="17"/>
      <c r="IH67" s="17"/>
      <c r="II67" s="17"/>
      <c r="IJ67" s="17"/>
      <c r="IK67" s="17"/>
      <c r="IL67" s="17"/>
      <c r="IM67" s="17"/>
      <c r="IN67" s="17"/>
      <c r="IO67" s="22"/>
    </row>
    <row r="68" customFormat="false" ht="12.8" hidden="false" customHeight="false" outlineLevel="0" collapsed="false">
      <c r="A68" s="203"/>
      <c r="B68" s="204" t="s">
        <v>96</v>
      </c>
      <c r="C68" s="205"/>
      <c r="D68" s="206"/>
      <c r="E68" s="171" t="n">
        <f aca="false">IF(E$65=0,"-",COUNTIFS(E$15:E$64,"&gt;64",E$15:E$64,"&lt;75"))</f>
        <v>0</v>
      </c>
      <c r="F68" s="169" t="n">
        <f aca="false">IF(F$65=0,"-",COUNTIFS(F$15:F$64,"&gt;64",F$15:F$64,"&lt;75"))</f>
        <v>0</v>
      </c>
      <c r="G68" s="171" t="n">
        <f aca="false">IF(G$65=0,"-",COUNTIFS(G$15:G$64,"&gt;64",G$15:G$64,"&lt;75"))</f>
        <v>0</v>
      </c>
      <c r="H68" s="168" t="n">
        <f aca="false">IF(H$65=0,"-",COUNTIFS(H$15:H$64,"&gt;64",H$15:H$64,"&lt;75"))</f>
        <v>0</v>
      </c>
      <c r="I68" s="168" t="n">
        <f aca="false">IF(I$65=0,"-",COUNTIFS(I$15:I$64,"&gt;64",I$15:I$64,"&lt;75"))</f>
        <v>0</v>
      </c>
      <c r="J68" s="169" t="n">
        <f aca="false">IF(J$65=0,"-",COUNTIFS(J$15:J$64,"&gt;64",J$15:J$64,"&lt;75"))</f>
        <v>0</v>
      </c>
      <c r="K68" s="171" t="n">
        <f aca="false">IF(K$65=0,"-",COUNTIFS(K$15:K$64,"&gt;64",K$15:K$64,"&lt;75"))</f>
        <v>0</v>
      </c>
      <c r="L68" s="168" t="n">
        <f aca="false">IF(L$65=0,"-",COUNTIFS(L$15:L$64,"&gt;64",L$15:L$64,"&lt;75"))</f>
        <v>0</v>
      </c>
      <c r="M68" s="168" t="n">
        <f aca="false">IF(M$65=0,"-",COUNTIFS(M$15:M$64,"&gt;64",M$15:M$64,"&lt;75"))</f>
        <v>0</v>
      </c>
      <c r="N68" s="169" t="n">
        <f aca="false">IF(N$65=0,"-",COUNTIFS(N$15:N$64,"&gt;64",N$15:N$64,"&lt;75"))</f>
        <v>0</v>
      </c>
      <c r="O68" s="171" t="n">
        <f aca="false">IF(O$65=0,"-",COUNTIFS(O$15:O$64,"&gt;64",O$15:O$64,"&lt;75"))</f>
        <v>0</v>
      </c>
      <c r="P68" s="168" t="n">
        <f aca="false">IF(P$65=0,"-",COUNTIFS(P$15:P$64,"&gt;64",P$15:P$64,"&lt;75"))</f>
        <v>0</v>
      </c>
      <c r="Q68" s="168" t="n">
        <f aca="false">IF(Q$65=0,"-",COUNTIFS(Q$15:Q$64,"&gt;64",Q$15:Q$64,"&lt;75"))</f>
        <v>0</v>
      </c>
      <c r="R68" s="168" t="n">
        <f aca="false">IF(R$65=0,"-",COUNTIFS(R$15:R$64,"&gt;64",R$15:R$64,"&lt;75"))</f>
        <v>0</v>
      </c>
      <c r="S68" s="168" t="n">
        <f aca="false">IF(S$65=0,"-",COUNTIFS(S$15:S$64,"&gt;64",S$15:S$64,"&lt;75"))</f>
        <v>0</v>
      </c>
      <c r="T68" s="168" t="n">
        <f aca="false">IF(T$65=0,"-",COUNTIFS(T$15:T$64,"&gt;64",T$15:T$64,"&lt;75"))</f>
        <v>0</v>
      </c>
      <c r="U68" s="168" t="n">
        <f aca="false">IF(U$65=0,"-",COUNTIFS(U$15:U$64,"&gt;64",U$15:U$64,"&lt;75"))</f>
        <v>0</v>
      </c>
      <c r="V68" s="169" t="n">
        <f aca="false">IF(V$65=0,"-",COUNTIFS(V$15:V$64,"&gt;64",V$15:V$64,"&lt;75"))</f>
        <v>0</v>
      </c>
      <c r="W68" s="171" t="n">
        <f aca="false">IF(W$65=0,"-",COUNTIFS(W$15:W$64,"&gt;64",W$15:W$64,"&lt;75"))</f>
        <v>0</v>
      </c>
      <c r="X68" s="168" t="n">
        <f aca="false">IF(X$65=0,"-",COUNTIFS(X$15:X$64,"&gt;64",X$15:X$64,"&lt;75"))</f>
        <v>0</v>
      </c>
      <c r="Y68" s="168" t="n">
        <f aca="false">IF(Y$65=0,"-",COUNTIFS(Y$15:Y$64,"&gt;64",Y$15:Y$64,"&lt;75"))</f>
        <v>0</v>
      </c>
      <c r="Z68" s="168" t="n">
        <f aca="false">IF(Z$65=0,"-",COUNTIFS(Z$15:Z$64,"&gt;64",Z$15:Z$64,"&lt;75"))</f>
        <v>0</v>
      </c>
      <c r="AA68" s="168" t="n">
        <f aca="false">IF(AA$65=0,"-",COUNTIFS(AA$15:AA$64,"&gt;64",AA$15:AA$64,"&lt;75"))</f>
        <v>0</v>
      </c>
      <c r="AB68" s="168" t="n">
        <f aca="false">IF(AB$65=0,"-",COUNTIFS(AB$15:AB$64,"&gt;64",AB$15:AB$64,"&lt;75"))</f>
        <v>0</v>
      </c>
      <c r="AC68" s="168" t="n">
        <f aca="false">IF(AC$65=0,"-",COUNTIFS(AC$15:AC$64,"&gt;64",AC$15:AC$64,"&lt;75"))</f>
        <v>0</v>
      </c>
      <c r="AD68" s="169" t="n">
        <f aca="false">IF(AD$65=0,"-",COUNTIFS(AD$15:AD$64,"&gt;64",AD$15:AD$64,"&lt;75"))</f>
        <v>0</v>
      </c>
      <c r="AE68" s="171" t="n">
        <f aca="false">IF(AE$65=0,"-",COUNTIFS(AE$15:AE$64,"&gt;64",AE$15:AE$64,"&lt;75"))</f>
        <v>0</v>
      </c>
      <c r="AF68" s="168" t="n">
        <f aca="false">IF(AF$65=0,"-",COUNTIFS(AF$15:AF$64,"&gt;64",AF$15:AF$64,"&lt;75"))</f>
        <v>0</v>
      </c>
      <c r="AG68" s="168" t="n">
        <f aca="false">IF(AG$65=0,"-",COUNTIFS(AG$15:AG$64,"&gt;64",AG$15:AG$64,"&lt;75"))</f>
        <v>0</v>
      </c>
      <c r="AH68" s="168" t="n">
        <f aca="false">IF(AH$65=0,"-",COUNTIFS(AH$15:AH$64,"&gt;64",AH$15:AH$64,"&lt;75"))</f>
        <v>0</v>
      </c>
      <c r="AI68" s="168" t="n">
        <f aca="false">IF(AI$65=0,"-",COUNTIFS(AI$15:AI$64,"&gt;64",AI$15:AI$64,"&lt;75"))</f>
        <v>0</v>
      </c>
      <c r="AJ68" s="168" t="n">
        <f aca="false">IF(AJ$65=0,"-",COUNTIFS(AJ$15:AJ$64,"&gt;64",AJ$15:AJ$64,"&lt;75"))</f>
        <v>0</v>
      </c>
      <c r="AK68" s="168" t="n">
        <f aca="false">IF(AK$65=0,"-",COUNTIFS(AK$15:AK$64,"&gt;64",AK$15:AK$64,"&lt;75"))</f>
        <v>0</v>
      </c>
      <c r="AL68" s="169" t="n">
        <f aca="false">IF(AL$65=0,"-",COUNTIFS(AL$15:AL$64,"&gt;64",AL$15:AL$64,"&lt;75"))</f>
        <v>0</v>
      </c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201"/>
      <c r="FK68" s="203"/>
      <c r="FL68" s="204" t="s">
        <v>96</v>
      </c>
      <c r="FM68" s="207"/>
      <c r="FN68" s="207"/>
      <c r="FO68" s="168" t="n">
        <f aca="false">IF(FO$65=0,"-",COUNTIFS(FO$15:FO$64,"&gt;64",FO$15:FO$64,"&lt;75"))</f>
        <v>1</v>
      </c>
      <c r="FP68" s="168" t="n">
        <f aca="false">IF(FP$65=0,"-",COUNTIFS(FP$15:FP$64,"&gt;64",FP$15:FP$64,"&lt;75"))</f>
        <v>0</v>
      </c>
      <c r="FQ68" s="168" t="n">
        <f aca="false">IF(FQ$65=0,"-",COUNTIFS(FQ$15:FQ$64,"&gt;64",FQ$15:FQ$64,"&lt;75"))</f>
        <v>1</v>
      </c>
      <c r="FR68" s="168" t="n">
        <f aca="false">IF(FR$65=0,"-",COUNTIFS(FR$15:FR$64,"&gt;64",FR$15:FR$64,"&lt;75"))</f>
        <v>2</v>
      </c>
      <c r="FS68" s="168" t="n">
        <f aca="false">IF(FS$65=0,"-",COUNTIFS(FS$15:FS$64,"&gt;64",FS$15:FS$64,"&lt;75"))</f>
        <v>0</v>
      </c>
      <c r="FT68" s="168" t="n">
        <f aca="false">IF(FT$65=0,"-",COUNTIFS(FT$15:FT$64,"&gt;64",FT$15:FT$64,"&lt;75"))</f>
        <v>0</v>
      </c>
      <c r="FU68" s="168" t="n">
        <f aca="false">IF(FU$65=0,"-",COUNTIFS(FU$15:FU$64,"&gt;64",FU$15:FU$64,"&lt;75"))</f>
        <v>0</v>
      </c>
      <c r="FV68" s="168" t="n">
        <f aca="false">IF(FV$65=0,"-",COUNTIFS(FV$15:FV$64,"&gt;64",FV$15:FV$64,"&lt;75"))</f>
        <v>1</v>
      </c>
      <c r="FW68" s="168" t="n">
        <f aca="false">IF(FW$65=0,"-",COUNTIFS(FW$15:FW$64,"&gt;64",FW$15:FW$64,"&lt;75"))</f>
        <v>1</v>
      </c>
      <c r="FX68" s="168" t="n">
        <f aca="false">IF(FX$65=0,"-",COUNTIFS(FX$15:FX$64,"&gt;64",FX$15:FX$64,"&lt;75"))</f>
        <v>2</v>
      </c>
      <c r="FY68" s="168" t="n">
        <f aca="false">IF(FY$65=0,"-",COUNTIFS(FY$15:FY$64,"&gt;64",FY$15:FY$64,"&lt;75"))</f>
        <v>0</v>
      </c>
      <c r="FZ68" s="168" t="n">
        <f aca="false">IF(FZ$65=0,"-",COUNTIFS(FZ$15:FZ$64,"&gt;64",FZ$15:FZ$64,"&lt;75"))</f>
        <v>0</v>
      </c>
      <c r="GA68" s="168" t="n">
        <f aca="false">IF(GA$65=0,"-",COUNTIFS(GA$15:GA$64,"&gt;64",GA$15:GA$64,"&lt;75"))</f>
        <v>0</v>
      </c>
      <c r="GB68" s="168" t="n">
        <f aca="false">IF(GB$65=0,"-",COUNTIFS(GB$15:GB$64,"&gt;64",GB$15:GB$64,"&lt;75"))</f>
        <v>0</v>
      </c>
      <c r="GC68" s="168" t="n">
        <f aca="false">IF(GC$65=0,"-",COUNTIFS(GC$15:GC$64,"&gt;64",GC$15:GC$64,"&lt;75"))</f>
        <v>0</v>
      </c>
      <c r="GD68" s="168" t="n">
        <f aca="false">IF(GD$65=0,"-",COUNTIFS(GD$15:GD$64,"&gt;64",GD$15:GD$64,"&lt;75"))</f>
        <v>0</v>
      </c>
      <c r="GE68" s="168" t="n">
        <f aca="false">IF(GE$65=0,"-",COUNTIFS(GE$15:GE$64,"&gt;64",GE$15:GE$64,"&lt;75"))</f>
        <v>0</v>
      </c>
      <c r="GF68" s="168" t="n">
        <f aca="false">IF(GF$65=0,"-",COUNTIFS(GF$15:GF$64,"&gt;64",GF$15:GF$64,"&lt;75"))</f>
        <v>0</v>
      </c>
      <c r="GG68" s="168" t="n">
        <f aca="false">IF(GG$65=0,"-",COUNTIFS(GG$15:GG$64,"&gt;64",GG$15:GG$64,"&lt;75"))</f>
        <v>0</v>
      </c>
      <c r="GH68" s="168" t="n">
        <f aca="false">IF(GH$65=0,"-",COUNTIFS(GH$15:GH$64,"&gt;64",GH$15:GH$64,"&lt;75"))</f>
        <v>1</v>
      </c>
      <c r="GI68" s="168" t="n">
        <f aca="false">IF(GI$65=0,"-",COUNTIFS(GI$15:GI$64,"&gt;64",GI$15:GI$64,"&lt;75"))</f>
        <v>0</v>
      </c>
      <c r="GJ68" s="168" t="n">
        <f aca="false">IF(GJ$65=0,"-",COUNTIFS(GJ$15:GJ$64,"&gt;64",GJ$15:GJ$64,"&lt;75"))</f>
        <v>0</v>
      </c>
      <c r="GK68" s="168" t="n">
        <f aca="false">IF(GK$65=0,"-",COUNTIFS(GK$15:GK$64,"&gt;64",GK$15:GK$64,"&lt;75"))</f>
        <v>0</v>
      </c>
      <c r="GL68" s="168" t="n">
        <f aca="false">IF(GL$65=0,"-",COUNTIFS(GL$15:GL$64,"&gt;64",GL$15:GL$64,"&lt;75"))</f>
        <v>0</v>
      </c>
      <c r="GM68" s="168" t="n">
        <f aca="false">IF(GM$65=0,"-",COUNTIFS(GM$15:GM$64,"&gt;64",GM$15:GM$64,"&lt;75"))</f>
        <v>0</v>
      </c>
      <c r="GN68" s="168" t="n">
        <f aca="false">IF(GN$65=0,"-",COUNTIFS(GN$15:GN$64,"&gt;64",GN$15:GN$64,"&lt;75"))</f>
        <v>0</v>
      </c>
      <c r="GO68" s="168" t="n">
        <f aca="false">IF(GO$65=0,"-",COUNTIFS(GO$15:GO$64,"&gt;64",GO$15:GO$64,"&lt;75"))</f>
        <v>1</v>
      </c>
      <c r="GP68" s="168" t="n">
        <f aca="false">IF(GP$65=0,"-",COUNTIFS(GP$15:GP$64,"&gt;64",GP$15:GP$64,"&lt;75"))</f>
        <v>1</v>
      </c>
      <c r="GQ68" s="168" t="n">
        <f aca="false">IF(GQ$65=0,"-",COUNTIFS(GQ$15:GQ$64,"&gt;64",GQ$15:GQ$64,"&lt;75"))</f>
        <v>0</v>
      </c>
      <c r="GR68" s="168" t="n">
        <f aca="false">IF(GR$65=0,"-",COUNTIFS(GR$15:GR$64,"&gt;64",GR$15:GR$64,"&lt;75"))</f>
        <v>1</v>
      </c>
      <c r="GS68" s="168" t="n">
        <f aca="false">IF(GS$65=0,"-",COUNTIFS(GS$15:GS$64,"&gt;64",GS$15:GS$64,"&lt;75"))</f>
        <v>0</v>
      </c>
      <c r="GT68" s="168" t="n">
        <f aca="false">IF(GT$65=0,"-",COUNTIFS(GT$15:GT$64,"&gt;64",GT$15:GT$64,"&lt;75"))</f>
        <v>0</v>
      </c>
      <c r="GU68" s="168" t="n">
        <f aca="false">IF(GU$65=0,"-",COUNTIFS(GU$15:GU$64,"&gt;64",GU$15:GU$64,"&lt;75"))</f>
        <v>0</v>
      </c>
      <c r="GV68" s="168" t="n">
        <f aca="false">IF(GV$65=0,"-",COUNTIFS(GV$15:GV$64,"&gt;64",GV$15:GV$64,"&lt;75"))</f>
        <v>0</v>
      </c>
      <c r="GW68" s="17"/>
      <c r="GX68" s="17"/>
      <c r="GY68" s="17"/>
      <c r="GZ68" s="17"/>
      <c r="HA68" s="17"/>
      <c r="HB68" s="17"/>
      <c r="HC68" s="17"/>
      <c r="HD68" s="17"/>
      <c r="HE68" s="17"/>
      <c r="HF68" s="17"/>
      <c r="HG68" s="17"/>
      <c r="HH68" s="17"/>
      <c r="HI68" s="17"/>
      <c r="HJ68" s="17"/>
      <c r="HK68" s="17"/>
      <c r="HL68" s="17"/>
      <c r="HM68" s="17"/>
      <c r="HN68" s="17"/>
      <c r="HO68" s="17"/>
      <c r="HP68" s="17"/>
      <c r="HQ68" s="17"/>
      <c r="HR68" s="17"/>
      <c r="HS68" s="17"/>
      <c r="HT68" s="17"/>
      <c r="HU68" s="17"/>
      <c r="HV68" s="17"/>
      <c r="HW68" s="17"/>
      <c r="HX68" s="17"/>
      <c r="HY68" s="17"/>
      <c r="HZ68" s="17"/>
      <c r="IA68" s="17"/>
      <c r="IB68" s="17"/>
      <c r="IC68" s="17"/>
      <c r="ID68" s="17"/>
      <c r="IE68" s="17"/>
      <c r="IF68" s="17"/>
      <c r="IG68" s="17"/>
      <c r="IH68" s="17"/>
      <c r="II68" s="17"/>
      <c r="IJ68" s="17"/>
      <c r="IK68" s="17"/>
      <c r="IL68" s="17"/>
      <c r="IM68" s="17"/>
      <c r="IN68" s="17"/>
      <c r="IO68" s="22"/>
    </row>
    <row r="69" customFormat="false" ht="12.8" hidden="false" customHeight="false" outlineLevel="0" collapsed="false">
      <c r="A69" s="203"/>
      <c r="B69" s="204" t="s">
        <v>97</v>
      </c>
      <c r="C69" s="205"/>
      <c r="D69" s="206"/>
      <c r="E69" s="171" t="n">
        <f aca="false">IF(E$65=0,"-",COUNTIFS(E$15:E$64,"&gt;49",E$15:E$64,"&lt;65"))</f>
        <v>0</v>
      </c>
      <c r="F69" s="171" t="n">
        <f aca="false">IF(F$65=0,"-",COUNTIFS(F$15:F$64,"&gt;49",F$15:F$64,"&lt;65"))</f>
        <v>0</v>
      </c>
      <c r="G69" s="171" t="n">
        <f aca="false">IF(G$65=0,"-",COUNTIFS(G$15:G$64,"&gt;49",G$15:G$64,"&lt;65"))</f>
        <v>0</v>
      </c>
      <c r="H69" s="171" t="n">
        <f aca="false">IF(H$65=0,"-",COUNTIFS(H$15:H$64,"&gt;49",H$15:H$64,"&lt;65"))</f>
        <v>0</v>
      </c>
      <c r="I69" s="171" t="n">
        <f aca="false">IF(I$65=0,"-",COUNTIFS(I$15:I$64,"&gt;49",I$15:I$64,"&lt;65"))</f>
        <v>0</v>
      </c>
      <c r="J69" s="171" t="n">
        <f aca="false">IF(J$65=0,"-",COUNTIFS(J$15:J$64,"&gt;49",J$15:J$64,"&lt;65"))</f>
        <v>0</v>
      </c>
      <c r="K69" s="171" t="n">
        <f aca="false">IF(K$65=0,"-",COUNTIFS(K$15:K$64,"&gt;49",K$15:K$64,"&lt;65"))</f>
        <v>0</v>
      </c>
      <c r="L69" s="171" t="n">
        <f aca="false">IF(L$65=0,"-",COUNTIFS(L$15:L$64,"&gt;49",L$15:L$64,"&lt;65"))</f>
        <v>0</v>
      </c>
      <c r="M69" s="171" t="n">
        <f aca="false">IF(M$65=0,"-",COUNTIFS(M$15:M$64,"&gt;49",M$15:M$64,"&lt;65"))</f>
        <v>0</v>
      </c>
      <c r="N69" s="171" t="n">
        <f aca="false">IF(N$65=0,"-",COUNTIFS(N$15:N$64,"&gt;49",N$15:N$64,"&lt;65"))</f>
        <v>0</v>
      </c>
      <c r="O69" s="171" t="n">
        <f aca="false">IF(O$65=0,"-",COUNTIFS(O$15:O$64,"&gt;49",O$15:O$64,"&lt;65"))</f>
        <v>0</v>
      </c>
      <c r="P69" s="171" t="n">
        <f aca="false">IF(P$65=0,"-",COUNTIFS(P$15:P$64,"&gt;49",P$15:P$64,"&lt;65"))</f>
        <v>0</v>
      </c>
      <c r="Q69" s="171" t="n">
        <f aca="false">IF(Q$65=0,"-",COUNTIFS(Q$15:Q$64,"&gt;49",Q$15:Q$64,"&lt;65"))</f>
        <v>0</v>
      </c>
      <c r="R69" s="171" t="n">
        <f aca="false">IF(R$65=0,"-",COUNTIFS(R$15:R$64,"&gt;49",R$15:R$64,"&lt;65"))</f>
        <v>0</v>
      </c>
      <c r="S69" s="171" t="n">
        <f aca="false">IF(S$65=0,"-",COUNTIFS(S$15:S$64,"&gt;49",S$15:S$64,"&lt;65"))</f>
        <v>0</v>
      </c>
      <c r="T69" s="171" t="n">
        <f aca="false">IF(T$65=0,"-",COUNTIFS(T$15:T$64,"&gt;49",T$15:T$64,"&lt;65"))</f>
        <v>0</v>
      </c>
      <c r="U69" s="171" t="n">
        <f aca="false">IF(U$65=0,"-",COUNTIFS(U$15:U$64,"&gt;49",U$15:U$64,"&lt;65"))</f>
        <v>0</v>
      </c>
      <c r="V69" s="171" t="n">
        <f aca="false">IF(V$65=0,"-",COUNTIFS(V$15:V$64,"&gt;49",V$15:V$64,"&lt;65"))</f>
        <v>0</v>
      </c>
      <c r="W69" s="171" t="n">
        <f aca="false">IF(W$65=0,"-",COUNTIFS(W$15:W$64,"&gt;49",W$15:W$64,"&lt;65"))</f>
        <v>0</v>
      </c>
      <c r="X69" s="171" t="n">
        <f aca="false">IF(X$65=0,"-",COUNTIFS(X$15:X$64,"&gt;49",X$15:X$64,"&lt;65"))</f>
        <v>0</v>
      </c>
      <c r="Y69" s="171" t="n">
        <f aca="false">IF(Y$65=0,"-",COUNTIFS(Y$15:Y$64,"&gt;49",Y$15:Y$64,"&lt;65"))</f>
        <v>0</v>
      </c>
      <c r="Z69" s="171" t="n">
        <f aca="false">IF(Z$65=0,"-",COUNTIFS(Z$15:Z$64,"&gt;49",Z$15:Z$64,"&lt;65"))</f>
        <v>0</v>
      </c>
      <c r="AA69" s="171" t="n">
        <f aca="false">IF(AA$65=0,"-",COUNTIFS(AA$15:AA$64,"&gt;49",AA$15:AA$64,"&lt;65"))</f>
        <v>0</v>
      </c>
      <c r="AB69" s="171" t="n">
        <f aca="false">IF(AB$65=0,"-",COUNTIFS(AB$15:AB$64,"&gt;49",AB$15:AB$64,"&lt;65"))</f>
        <v>0</v>
      </c>
      <c r="AC69" s="171" t="n">
        <f aca="false">IF(AC$65=0,"-",COUNTIFS(AC$15:AC$64,"&gt;49",AC$15:AC$64,"&lt;65"))</f>
        <v>0</v>
      </c>
      <c r="AD69" s="171" t="n">
        <f aca="false">IF(AD$65=0,"-",COUNTIFS(AD$15:AD$64,"&gt;49",AD$15:AD$64,"&lt;65"))</f>
        <v>0</v>
      </c>
      <c r="AE69" s="171" t="n">
        <f aca="false">IF(AE$65=0,"-",COUNTIFS(AE$15:AE$64,"&gt;49",AE$15:AE$64,"&lt;65"))</f>
        <v>0</v>
      </c>
      <c r="AF69" s="171" t="n">
        <f aca="false">IF(AF$65=0,"-",COUNTIFS(AF$15:AF$64,"&gt;49",AF$15:AF$64,"&lt;65"))</f>
        <v>0</v>
      </c>
      <c r="AG69" s="171" t="n">
        <f aca="false">IF(AG$65=0,"-",COUNTIFS(AG$15:AG$64,"&gt;49",AG$15:AG$64,"&lt;65"))</f>
        <v>0</v>
      </c>
      <c r="AH69" s="171" t="n">
        <f aca="false">IF(AH$65=0,"-",COUNTIFS(AH$15:AH$64,"&gt;49",AH$15:AH$64,"&lt;65"))</f>
        <v>0</v>
      </c>
      <c r="AI69" s="171" t="n">
        <f aca="false">IF(AI$65=0,"-",COUNTIFS(AI$15:AI$64,"&gt;49",AI$15:AI$64,"&lt;65"))</f>
        <v>0</v>
      </c>
      <c r="AJ69" s="171" t="n">
        <f aca="false">IF(AJ$65=0,"-",COUNTIFS(AJ$15:AJ$64,"&gt;49",AJ$15:AJ$64,"&lt;65"))</f>
        <v>0</v>
      </c>
      <c r="AK69" s="171" t="n">
        <f aca="false">IF(AK$65=0,"-",COUNTIFS(AK$15:AK$64,"&gt;49",AK$15:AK$64,"&lt;65"))</f>
        <v>0</v>
      </c>
      <c r="AL69" s="171" t="n">
        <f aca="false">IF(AL$65=0,"-",COUNTIFS(AL$15:AL$64,"&gt;49",AL$15:AL$64,"&lt;65"))</f>
        <v>0</v>
      </c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201"/>
      <c r="FK69" s="203"/>
      <c r="FL69" s="204" t="s">
        <v>98</v>
      </c>
      <c r="FM69" s="207"/>
      <c r="FN69" s="207"/>
      <c r="FO69" s="168" t="n">
        <f aca="false">IF(FO$65=0,"-",COUNTIFS(FO$15:FO$64,"&gt;54",FO$15:FO$64,"&lt;65"))</f>
        <v>3</v>
      </c>
      <c r="FP69" s="168" t="n">
        <f aca="false">IF(FP$65=0,"-",COUNTIFS(FP$15:FP$64,"&gt;54",FP$15:FP$64,"&lt;65"))</f>
        <v>0</v>
      </c>
      <c r="FQ69" s="168" t="n">
        <f aca="false">IF(FQ$65=0,"-",COUNTIFS(FQ$15:FQ$64,"&gt;54",FQ$15:FQ$64,"&lt;65"))</f>
        <v>5</v>
      </c>
      <c r="FR69" s="168" t="n">
        <f aca="false">IF(FR$65=0,"-",COUNTIFS(FR$15:FR$64,"&gt;54",FR$15:FR$64,"&lt;65"))</f>
        <v>2</v>
      </c>
      <c r="FS69" s="168" t="n">
        <f aca="false">IF(FS$65=0,"-",COUNTIFS(FS$15:FS$64,"&gt;54",FS$15:FS$64,"&lt;65"))</f>
        <v>0</v>
      </c>
      <c r="FT69" s="168" t="n">
        <f aca="false">IF(FT$65=0,"-",COUNTIFS(FT$15:FT$64,"&gt;54",FT$15:FT$64,"&lt;65"))</f>
        <v>0</v>
      </c>
      <c r="FU69" s="168" t="n">
        <f aca="false">IF(FU$65=0,"-",COUNTIFS(FU$15:FU$64,"&gt;54",FU$15:FU$64,"&lt;65"))</f>
        <v>4</v>
      </c>
      <c r="FV69" s="168" t="n">
        <f aca="false">IF(FV$65=0,"-",COUNTIFS(FV$15:FV$64,"&gt;54",FV$15:FV$64,"&lt;65"))</f>
        <v>1</v>
      </c>
      <c r="FW69" s="168" t="n">
        <f aca="false">IF(FW$65=0,"-",COUNTIFS(FW$15:FW$64,"&gt;54",FW$15:FW$64,"&lt;65"))</f>
        <v>2</v>
      </c>
      <c r="FX69" s="168" t="n">
        <f aca="false">IF(FX$65=0,"-",COUNTIFS(FX$15:FX$64,"&gt;54",FX$15:FX$64,"&lt;65"))</f>
        <v>2</v>
      </c>
      <c r="FY69" s="168" t="n">
        <f aca="false">IF(FY$65=0,"-",COUNTIFS(FY$15:FY$64,"&gt;54",FY$15:FY$64,"&lt;65"))</f>
        <v>4</v>
      </c>
      <c r="FZ69" s="168" t="n">
        <f aca="false">IF(FZ$65=0,"-",COUNTIFS(FZ$15:FZ$64,"&gt;54",FZ$15:FZ$64,"&lt;65"))</f>
        <v>0</v>
      </c>
      <c r="GA69" s="168" t="n">
        <f aca="false">IF(GA$65=0,"-",COUNTIFS(GA$15:GA$64,"&gt;54",GA$15:GA$64,"&lt;65"))</f>
        <v>1</v>
      </c>
      <c r="GB69" s="168" t="n">
        <f aca="false">IF(GB$65=0,"-",COUNTIFS(GB$15:GB$64,"&gt;54",GB$15:GB$64,"&lt;65"))</f>
        <v>0</v>
      </c>
      <c r="GC69" s="168" t="n">
        <f aca="false">IF(GC$65=0,"-",COUNTIFS(GC$15:GC$64,"&gt;54",GC$15:GC$64,"&lt;65"))</f>
        <v>0</v>
      </c>
      <c r="GD69" s="168" t="n">
        <f aca="false">IF(GD$65=0,"-",COUNTIFS(GD$15:GD$64,"&gt;54",GD$15:GD$64,"&lt;65"))</f>
        <v>0</v>
      </c>
      <c r="GE69" s="168" t="n">
        <f aca="false">IF(GE$65=0,"-",COUNTIFS(GE$15:GE$64,"&gt;54",GE$15:GE$64,"&lt;65"))</f>
        <v>0</v>
      </c>
      <c r="GF69" s="168" t="n">
        <f aca="false">IF(GF$65=0,"-",COUNTIFS(GF$15:GF$64,"&gt;54",GF$15:GF$64,"&lt;65"))</f>
        <v>0</v>
      </c>
      <c r="GG69" s="168" t="n">
        <f aca="false">IF(GG$65=0,"-",COUNTIFS(GG$15:GG$64,"&gt;54",GG$15:GG$64,"&lt;65"))</f>
        <v>0</v>
      </c>
      <c r="GH69" s="168" t="n">
        <f aca="false">IF(GH$65=0,"-",COUNTIFS(GH$15:GH$64,"&gt;54",GH$15:GH$64,"&lt;65"))</f>
        <v>3</v>
      </c>
      <c r="GI69" s="168" t="n">
        <f aca="false">IF(GI$65=0,"-",COUNTIFS(GI$15:GI$64,"&gt;54",GI$15:GI$64,"&lt;65"))</f>
        <v>1</v>
      </c>
      <c r="GJ69" s="168" t="n">
        <f aca="false">IF(GJ$65=0,"-",COUNTIFS(GJ$15:GJ$64,"&gt;54",GJ$15:GJ$64,"&lt;65"))</f>
        <v>0</v>
      </c>
      <c r="GK69" s="168" t="n">
        <f aca="false">IF(GK$65=0,"-",COUNTIFS(GK$15:GK$64,"&gt;54",GK$15:GK$64,"&lt;65"))</f>
        <v>0</v>
      </c>
      <c r="GL69" s="168" t="n">
        <f aca="false">IF(GL$65=0,"-",COUNTIFS(GL$15:GL$64,"&gt;54",GL$15:GL$64,"&lt;65"))</f>
        <v>0</v>
      </c>
      <c r="GM69" s="168" t="n">
        <f aca="false">IF(GM$65=0,"-",COUNTIFS(GM$15:GM$64,"&gt;54",GM$15:GM$64,"&lt;65"))</f>
        <v>0</v>
      </c>
      <c r="GN69" s="168" t="n">
        <f aca="false">IF(GN$65=0,"-",COUNTIFS(GN$15:GN$64,"&gt;54",GN$15:GN$64,"&lt;65"))</f>
        <v>0</v>
      </c>
      <c r="GO69" s="168" t="n">
        <f aca="false">IF(GO$65=0,"-",COUNTIFS(GO$15:GO$64,"&gt;54",GO$15:GO$64,"&lt;65"))</f>
        <v>0</v>
      </c>
      <c r="GP69" s="168" t="n">
        <f aca="false">IF(GP$65=0,"-",COUNTIFS(GP$15:GP$64,"&gt;54",GP$15:GP$64,"&lt;65"))</f>
        <v>0</v>
      </c>
      <c r="GQ69" s="168" t="n">
        <f aca="false">IF(GQ$65=0,"-",COUNTIFS(GQ$15:GQ$64,"&gt;54",GQ$15:GQ$64,"&lt;65"))</f>
        <v>0</v>
      </c>
      <c r="GR69" s="168" t="n">
        <f aca="false">IF(GR$65=0,"-",COUNTIFS(GR$15:GR$64,"&gt;54",GR$15:GR$64,"&lt;65"))</f>
        <v>1</v>
      </c>
      <c r="GS69" s="168" t="n">
        <f aca="false">IF(GS$65=0,"-",COUNTIFS(GS$15:GS$64,"&gt;54",GS$15:GS$64,"&lt;65"))</f>
        <v>0</v>
      </c>
      <c r="GT69" s="168" t="n">
        <f aca="false">IF(GT$65=0,"-",COUNTIFS(GT$15:GT$64,"&gt;54",GT$15:GT$64,"&lt;65"))</f>
        <v>0</v>
      </c>
      <c r="GU69" s="168" t="n">
        <f aca="false">IF(GU$65=0,"-",COUNTIFS(GU$15:GU$64,"&gt;54",GU$15:GU$64,"&lt;65"))</f>
        <v>0</v>
      </c>
      <c r="GV69" s="168" t="n">
        <f aca="false">IF(GV$65=0,"-",COUNTIFS(GV$15:GV$64,"&gt;54",GV$15:GV$64,"&lt;65"))</f>
        <v>0</v>
      </c>
      <c r="GW69" s="17"/>
      <c r="GX69" s="17"/>
      <c r="GY69" s="17"/>
      <c r="GZ69" s="17"/>
      <c r="HA69" s="17"/>
      <c r="HB69" s="17"/>
      <c r="HC69" s="17"/>
      <c r="HD69" s="17"/>
      <c r="HE69" s="17"/>
      <c r="HF69" s="17"/>
      <c r="HG69" s="17"/>
      <c r="HH69" s="17"/>
      <c r="HI69" s="17"/>
      <c r="HJ69" s="17"/>
      <c r="HK69" s="17"/>
      <c r="HL69" s="17"/>
      <c r="HM69" s="17"/>
      <c r="HN69" s="17"/>
      <c r="HO69" s="17"/>
      <c r="HP69" s="17"/>
      <c r="HQ69" s="17"/>
      <c r="HR69" s="17"/>
      <c r="HS69" s="17"/>
      <c r="HT69" s="17"/>
      <c r="HU69" s="17"/>
      <c r="HV69" s="17"/>
      <c r="HW69" s="17"/>
      <c r="HX69" s="17"/>
      <c r="HY69" s="17"/>
      <c r="HZ69" s="17"/>
      <c r="IA69" s="17"/>
      <c r="IB69" s="17"/>
      <c r="IC69" s="17"/>
      <c r="ID69" s="17"/>
      <c r="IE69" s="17"/>
      <c r="IF69" s="17"/>
      <c r="IG69" s="17"/>
      <c r="IH69" s="17"/>
      <c r="II69" s="17"/>
      <c r="IJ69" s="17"/>
      <c r="IK69" s="17"/>
      <c r="IL69" s="17"/>
      <c r="IM69" s="17"/>
      <c r="IN69" s="17"/>
      <c r="IO69" s="22"/>
    </row>
    <row r="70" customFormat="false" ht="12.8" hidden="false" customHeight="false" outlineLevel="0" collapsed="false">
      <c r="A70" s="203"/>
      <c r="B70" s="204" t="s">
        <v>99</v>
      </c>
      <c r="C70" s="205"/>
      <c r="D70" s="206"/>
      <c r="E70" s="171" t="n">
        <f aca="false">IF(E$65=0,"-",COUNTIFS(E$15:E$64,"&gt;39",E$15:E$64,"&lt;50"))</f>
        <v>0</v>
      </c>
      <c r="F70" s="171" t="n">
        <f aca="false">IF(F$65=0,"-",COUNTIFS(F$15:F$64,"&gt;39",F$15:F$64,"&lt;50"))</f>
        <v>0</v>
      </c>
      <c r="G70" s="171" t="n">
        <f aca="false">IF(G$65=0,"-",COUNTIFS(G$15:G$64,"&gt;39",G$15:G$64,"&lt;50"))</f>
        <v>0</v>
      </c>
      <c r="H70" s="171" t="n">
        <f aca="false">IF(H$65=0,"-",COUNTIFS(H$15:H$64,"&gt;39",H$15:H$64,"&lt;50"))</f>
        <v>0</v>
      </c>
      <c r="I70" s="171" t="n">
        <f aca="false">IF(I$65=0,"-",COUNTIFS(I$15:I$64,"&gt;39",I$15:I$64,"&lt;50"))</f>
        <v>0</v>
      </c>
      <c r="J70" s="171" t="n">
        <f aca="false">IF(J$65=0,"-",COUNTIFS(J$15:J$64,"&gt;39",J$15:J$64,"&lt;50"))</f>
        <v>0</v>
      </c>
      <c r="K70" s="171" t="n">
        <f aca="false">IF(K$65=0,"-",COUNTIFS(K$15:K$64,"&gt;39",K$15:K$64,"&lt;50"))</f>
        <v>0</v>
      </c>
      <c r="L70" s="171" t="n">
        <f aca="false">IF(L$65=0,"-",COUNTIFS(L$15:L$64,"&gt;39",L$15:L$64,"&lt;50"))</f>
        <v>0</v>
      </c>
      <c r="M70" s="171" t="n">
        <f aca="false">IF(M$65=0,"-",COUNTIFS(M$15:M$64,"&gt;39",M$15:M$64,"&lt;50"))</f>
        <v>0</v>
      </c>
      <c r="N70" s="171" t="n">
        <f aca="false">IF(N$65=0,"-",COUNTIFS(N$15:N$64,"&gt;39",N$15:N$64,"&lt;50"))</f>
        <v>0</v>
      </c>
      <c r="O70" s="171" t="n">
        <f aca="false">IF(O$65=0,"-",COUNTIFS(O$15:O$64,"&gt;39",O$15:O$64,"&lt;50"))</f>
        <v>0</v>
      </c>
      <c r="P70" s="171" t="n">
        <f aca="false">IF(P$65=0,"-",COUNTIFS(P$15:P$64,"&gt;39",P$15:P$64,"&lt;50"))</f>
        <v>0</v>
      </c>
      <c r="Q70" s="171" t="n">
        <f aca="false">IF(Q$65=0,"-",COUNTIFS(Q$15:Q$64,"&gt;39",Q$15:Q$64,"&lt;50"))</f>
        <v>0</v>
      </c>
      <c r="R70" s="171" t="n">
        <f aca="false">IF(R$65=0,"-",COUNTIFS(R$15:R$64,"&gt;39",R$15:R$64,"&lt;50"))</f>
        <v>0</v>
      </c>
      <c r="S70" s="171" t="n">
        <f aca="false">IF(S$65=0,"-",COUNTIFS(S$15:S$64,"&gt;39",S$15:S$64,"&lt;50"))</f>
        <v>0</v>
      </c>
      <c r="T70" s="171" t="n">
        <f aca="false">IF(T$65=0,"-",COUNTIFS(T$15:T$64,"&gt;39",T$15:T$64,"&lt;50"))</f>
        <v>0</v>
      </c>
      <c r="U70" s="171" t="n">
        <f aca="false">IF(U$65=0,"-",COUNTIFS(U$15:U$64,"&gt;39",U$15:U$64,"&lt;50"))</f>
        <v>0</v>
      </c>
      <c r="V70" s="171" t="n">
        <f aca="false">IF(V$65=0,"-",COUNTIFS(V$15:V$64,"&gt;39",V$15:V$64,"&lt;50"))</f>
        <v>0</v>
      </c>
      <c r="W70" s="171" t="n">
        <f aca="false">IF(W$65=0,"-",COUNTIFS(W$15:W$64,"&gt;39",W$15:W$64,"&lt;50"))</f>
        <v>0</v>
      </c>
      <c r="X70" s="171" t="n">
        <f aca="false">IF(X$65=0,"-",COUNTIFS(X$15:X$64,"&gt;39",X$15:X$64,"&lt;50"))</f>
        <v>0</v>
      </c>
      <c r="Y70" s="171" t="n">
        <f aca="false">IF(Y$65=0,"-",COUNTIFS(Y$15:Y$64,"&gt;39",Y$15:Y$64,"&lt;50"))</f>
        <v>0</v>
      </c>
      <c r="Z70" s="171" t="n">
        <f aca="false">IF(Z$65=0,"-",COUNTIFS(Z$15:Z$64,"&gt;39",Z$15:Z$64,"&lt;50"))</f>
        <v>0</v>
      </c>
      <c r="AA70" s="171" t="n">
        <f aca="false">IF(AA$65=0,"-",COUNTIFS(AA$15:AA$64,"&gt;39",AA$15:AA$64,"&lt;50"))</f>
        <v>0</v>
      </c>
      <c r="AB70" s="171" t="n">
        <f aca="false">IF(AB$65=0,"-",COUNTIFS(AB$15:AB$64,"&gt;39",AB$15:AB$64,"&lt;50"))</f>
        <v>0</v>
      </c>
      <c r="AC70" s="171" t="n">
        <f aca="false">IF(AC$65=0,"-",COUNTIFS(AC$15:AC$64,"&gt;39",AC$15:AC$64,"&lt;50"))</f>
        <v>0</v>
      </c>
      <c r="AD70" s="171" t="n">
        <f aca="false">IF(AD$65=0,"-",COUNTIFS(AD$15:AD$64,"&gt;39",AD$15:AD$64,"&lt;50"))</f>
        <v>0</v>
      </c>
      <c r="AE70" s="171" t="n">
        <f aca="false">IF(AE$65=0,"-",COUNTIFS(AE$15:AE$64,"&gt;39",AE$15:AE$64,"&lt;50"))</f>
        <v>0</v>
      </c>
      <c r="AF70" s="171" t="n">
        <f aca="false">IF(AF$65=0,"-",COUNTIFS(AF$15:AF$64,"&gt;39",AF$15:AF$64,"&lt;50"))</f>
        <v>0</v>
      </c>
      <c r="AG70" s="171" t="n">
        <f aca="false">IF(AG$65=0,"-",COUNTIFS(AG$15:AG$64,"&gt;39",AG$15:AG$64,"&lt;50"))</f>
        <v>0</v>
      </c>
      <c r="AH70" s="171" t="n">
        <f aca="false">IF(AH$65=0,"-",COUNTIFS(AH$15:AH$64,"&gt;39",AH$15:AH$64,"&lt;50"))</f>
        <v>0</v>
      </c>
      <c r="AI70" s="171" t="n">
        <f aca="false">IF(AI$65=0,"-",COUNTIFS(AI$15:AI$64,"&gt;39",AI$15:AI$64,"&lt;50"))</f>
        <v>0</v>
      </c>
      <c r="AJ70" s="171" t="n">
        <f aca="false">IF(AJ$65=0,"-",COUNTIFS(AJ$15:AJ$64,"&gt;39",AJ$15:AJ$64,"&lt;50"))</f>
        <v>0</v>
      </c>
      <c r="AK70" s="171" t="n">
        <f aca="false">IF(AK$65=0,"-",COUNTIFS(AK$15:AK$64,"&gt;39",AK$15:AK$64,"&lt;50"))</f>
        <v>0</v>
      </c>
      <c r="AL70" s="171" t="n">
        <f aca="false">IF(AL$65=0,"-",COUNTIFS(AL$15:AL$64,"&gt;39",AL$15:AL$64,"&lt;50"))</f>
        <v>0</v>
      </c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201"/>
      <c r="FK70" s="203"/>
      <c r="FL70" s="204" t="s">
        <v>100</v>
      </c>
      <c r="FM70" s="207"/>
      <c r="FN70" s="207"/>
      <c r="FO70" s="168" t="n">
        <f aca="false">IF(FO$65=0,"-",COUNTIFS(FO$15:FO$64,"&gt;39",FO$15:FO$64,"&lt;55"))</f>
        <v>10</v>
      </c>
      <c r="FP70" s="168" t="n">
        <f aca="false">IF(FP$65=0,"-",COUNTIFS(FP$15:FP$64,"&gt;39",FP$15:FP$64,"&lt;55"))</f>
        <v>0</v>
      </c>
      <c r="FQ70" s="168" t="n">
        <f aca="false">IF(FQ$65=0,"-",COUNTIFS(FQ$15:FQ$64,"&gt;39",FQ$15:FQ$64,"&lt;55"))</f>
        <v>8</v>
      </c>
      <c r="FR70" s="168" t="n">
        <f aca="false">IF(FR$65=0,"-",COUNTIFS(FR$15:FR$64,"&gt;39",FR$15:FR$64,"&lt;55"))</f>
        <v>2</v>
      </c>
      <c r="FS70" s="168" t="n">
        <f aca="false">IF(FS$65=0,"-",COUNTIFS(FS$15:FS$64,"&gt;39",FS$15:FS$64,"&lt;55"))</f>
        <v>0</v>
      </c>
      <c r="FT70" s="168" t="n">
        <f aca="false">IF(FT$65=0,"-",COUNTIFS(FT$15:FT$64,"&gt;39",FT$15:FT$64,"&lt;55"))</f>
        <v>0</v>
      </c>
      <c r="FU70" s="168" t="n">
        <f aca="false">IF(FU$65=0,"-",COUNTIFS(FU$15:FU$64,"&gt;39",FU$15:FU$64,"&lt;55"))</f>
        <v>2</v>
      </c>
      <c r="FV70" s="168" t="n">
        <f aca="false">IF(FV$65=0,"-",COUNTIFS(FV$15:FV$64,"&gt;39",FV$15:FV$64,"&lt;55"))</f>
        <v>3</v>
      </c>
      <c r="FW70" s="168" t="n">
        <f aca="false">IF(FW$65=0,"-",COUNTIFS(FW$15:FW$64,"&gt;39",FW$15:FW$64,"&lt;55"))</f>
        <v>4</v>
      </c>
      <c r="FX70" s="168" t="n">
        <f aca="false">IF(FX$65=0,"-",COUNTIFS(FX$15:FX$64,"&gt;39",FX$15:FX$64,"&lt;55"))</f>
        <v>3</v>
      </c>
      <c r="FY70" s="168" t="n">
        <f aca="false">IF(FY$65=0,"-",COUNTIFS(FY$15:FY$64,"&gt;39",FY$15:FY$64,"&lt;55"))</f>
        <v>1</v>
      </c>
      <c r="FZ70" s="168" t="n">
        <f aca="false">IF(FZ$65=0,"-",COUNTIFS(FZ$15:FZ$64,"&gt;39",FZ$15:FZ$64,"&lt;55"))</f>
        <v>0</v>
      </c>
      <c r="GA70" s="168" t="n">
        <f aca="false">IF(GA$65=0,"-",COUNTIFS(GA$15:GA$64,"&gt;39",GA$15:GA$64,"&lt;55"))</f>
        <v>4</v>
      </c>
      <c r="GB70" s="168" t="n">
        <f aca="false">IF(GB$65=0,"-",COUNTIFS(GB$15:GB$64,"&gt;39",GB$15:GB$64,"&lt;55"))</f>
        <v>0</v>
      </c>
      <c r="GC70" s="168" t="n">
        <f aca="false">IF(GC$65=0,"-",COUNTIFS(GC$15:GC$64,"&gt;39",GC$15:GC$64,"&lt;55"))</f>
        <v>0</v>
      </c>
      <c r="GD70" s="168" t="n">
        <f aca="false">IF(GD$65=0,"-",COUNTIFS(GD$15:GD$64,"&gt;39",GD$15:GD$64,"&lt;55"))</f>
        <v>0</v>
      </c>
      <c r="GE70" s="168" t="n">
        <f aca="false">IF(GE$65=0,"-",COUNTIFS(GE$15:GE$64,"&gt;39",GE$15:GE$64,"&lt;55"))</f>
        <v>0</v>
      </c>
      <c r="GF70" s="168" t="n">
        <f aca="false">IF(GF$65=0,"-",COUNTIFS(GF$15:GF$64,"&gt;39",GF$15:GF$64,"&lt;55"))</f>
        <v>0</v>
      </c>
      <c r="GG70" s="168" t="n">
        <f aca="false">IF(GG$65=0,"-",COUNTIFS(GG$15:GG$64,"&gt;39",GG$15:GG$64,"&lt;55"))</f>
        <v>10</v>
      </c>
      <c r="GH70" s="168" t="n">
        <f aca="false">IF(GH$65=0,"-",COUNTIFS(GH$15:GH$64,"&gt;39",GH$15:GH$64,"&lt;55"))</f>
        <v>8</v>
      </c>
      <c r="GI70" s="168" t="n">
        <f aca="false">IF(GI$65=0,"-",COUNTIFS(GI$15:GI$64,"&gt;39",GI$15:GI$64,"&lt;55"))</f>
        <v>6</v>
      </c>
      <c r="GJ70" s="168" t="n">
        <f aca="false">IF(GJ$65=0,"-",COUNTIFS(GJ$15:GJ$64,"&gt;39",GJ$15:GJ$64,"&lt;55"))</f>
        <v>0</v>
      </c>
      <c r="GK70" s="168" t="n">
        <f aca="false">IF(GK$65=0,"-",COUNTIFS(GK$15:GK$64,"&gt;39",GK$15:GK$64,"&lt;55"))</f>
        <v>0</v>
      </c>
      <c r="GL70" s="168" t="n">
        <f aca="false">IF(GL$65=0,"-",COUNTIFS(GL$15:GL$64,"&gt;39",GL$15:GL$64,"&lt;55"))</f>
        <v>2</v>
      </c>
      <c r="GM70" s="168" t="n">
        <f aca="false">IF(GM$65=0,"-",COUNTIFS(GM$15:GM$64,"&gt;39",GM$15:GM$64,"&lt;55"))</f>
        <v>0</v>
      </c>
      <c r="GN70" s="168" t="n">
        <f aca="false">IF(GN$65=0,"-",COUNTIFS(GN$15:GN$64,"&gt;39",GN$15:GN$64,"&lt;55"))</f>
        <v>0</v>
      </c>
      <c r="GO70" s="168" t="n">
        <f aca="false">IF(GO$65=0,"-",COUNTIFS(GO$15:GO$64,"&gt;39",GO$15:GO$64,"&lt;55"))</f>
        <v>1</v>
      </c>
      <c r="GP70" s="168" t="n">
        <f aca="false">IF(GP$65=0,"-",COUNTIFS(GP$15:GP$64,"&gt;39",GP$15:GP$64,"&lt;55"))</f>
        <v>0</v>
      </c>
      <c r="GQ70" s="168" t="n">
        <f aca="false">IF(GQ$65=0,"-",COUNTIFS(GQ$15:GQ$64,"&gt;39",GQ$15:GQ$64,"&lt;55"))</f>
        <v>0</v>
      </c>
      <c r="GR70" s="168" t="n">
        <f aca="false">IF(GR$65=0,"-",COUNTIFS(GR$15:GR$64,"&gt;39",GR$15:GR$64,"&lt;55"))</f>
        <v>4</v>
      </c>
      <c r="GS70" s="168" t="n">
        <f aca="false">IF(GS$65=0,"-",COUNTIFS(GS$15:GS$64,"&gt;39",GS$15:GS$64,"&lt;55"))</f>
        <v>0</v>
      </c>
      <c r="GT70" s="168" t="n">
        <f aca="false">IF(GT$65=0,"-",COUNTIFS(GT$15:GT$64,"&gt;39",GT$15:GT$64,"&lt;55"))</f>
        <v>0</v>
      </c>
      <c r="GU70" s="168" t="n">
        <f aca="false">IF(GU$65=0,"-",COUNTIFS(GU$15:GU$64,"&gt;39",GU$15:GU$64,"&lt;55"))</f>
        <v>0</v>
      </c>
      <c r="GV70" s="168" t="n">
        <f aca="false">IF(GV$65=0,"-",COUNTIFS(GV$15:GV$64,"&gt;39",GV$15:GV$64,"&lt;55"))</f>
        <v>0</v>
      </c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  <c r="IA70" s="17"/>
      <c r="IB70" s="17"/>
      <c r="IC70" s="17"/>
      <c r="ID70" s="17"/>
      <c r="IE70" s="17"/>
      <c r="IF70" s="17"/>
      <c r="IG70" s="17"/>
      <c r="IH70" s="17"/>
      <c r="II70" s="17"/>
      <c r="IJ70" s="17"/>
      <c r="IK70" s="17"/>
      <c r="IL70" s="17"/>
      <c r="IM70" s="17"/>
      <c r="IN70" s="17"/>
      <c r="IO70" s="22"/>
    </row>
    <row r="71" customFormat="false" ht="12.8" hidden="false" customHeight="false" outlineLevel="0" collapsed="false">
      <c r="A71" s="203"/>
      <c r="B71" s="204" t="s">
        <v>101</v>
      </c>
      <c r="C71" s="205"/>
      <c r="D71" s="206"/>
      <c r="E71" s="171" t="n">
        <f aca="false">IF(E$65=0,"-",COUNTIFS(E$15:E$64,"&gt;34",E$15:E$64,"&lt;40"))</f>
        <v>0</v>
      </c>
      <c r="F71" s="169" t="n">
        <f aca="false">IF(F$65=0,"-",COUNTIFS(F$15:F$64,"&gt;34",F$15:F$64,"&lt;40"))</f>
        <v>0</v>
      </c>
      <c r="G71" s="171" t="n">
        <f aca="false">IF(G$65=0,"-",COUNTIFS(G$15:G$64,"&gt;34",G$15:G$64,"&lt;40"))</f>
        <v>0</v>
      </c>
      <c r="H71" s="168" t="n">
        <f aca="false">IF(H$65=0,"-",COUNTIFS(H$15:H$64,"&gt;34",H$15:H$64,"&lt;40"))</f>
        <v>0</v>
      </c>
      <c r="I71" s="168" t="n">
        <f aca="false">IF(I$65=0,"-",COUNTIFS(I$15:I$64,"&gt;34",I$15:I$64,"&lt;40"))</f>
        <v>0</v>
      </c>
      <c r="J71" s="169" t="n">
        <f aca="false">IF(J$65=0,"-",COUNTIFS(J$15:J$64,"&gt;34",J$15:J$64,"&lt;40"))</f>
        <v>0</v>
      </c>
      <c r="K71" s="171" t="n">
        <f aca="false">IF(K$65=0,"-",COUNTIFS(K$15:K$64,"&gt;34",K$15:K$64,"&lt;40"))</f>
        <v>0</v>
      </c>
      <c r="L71" s="168" t="n">
        <f aca="false">IF(L$65=0,"-",COUNTIFS(L$15:L$64,"&gt;34",L$15:L$64,"&lt;40"))</f>
        <v>0</v>
      </c>
      <c r="M71" s="168" t="n">
        <f aca="false">IF(M$65=0,"-",COUNTIFS(M$15:M$64,"&gt;34",M$15:M$64,"&lt;40"))</f>
        <v>0</v>
      </c>
      <c r="N71" s="169" t="n">
        <f aca="false">IF(N$65=0,"-",COUNTIFS(N$15:N$64,"&gt;34",N$15:N$64,"&lt;40"))</f>
        <v>0</v>
      </c>
      <c r="O71" s="171" t="n">
        <f aca="false">IF(O$65=0,"-",COUNTIFS(O$15:O$64,"&gt;34",O$15:O$64,"&lt;40"))</f>
        <v>0</v>
      </c>
      <c r="P71" s="168" t="n">
        <f aca="false">IF(P$65=0,"-",COUNTIFS(P$15:P$64,"&gt;34",P$15:P$64,"&lt;40"))</f>
        <v>0</v>
      </c>
      <c r="Q71" s="168" t="n">
        <f aca="false">IF(Q$65=0,"-",COUNTIFS(Q$15:Q$64,"&gt;34",Q$15:Q$64,"&lt;40"))</f>
        <v>0</v>
      </c>
      <c r="R71" s="168" t="n">
        <f aca="false">IF(R$65=0,"-",COUNTIFS(R$15:R$64,"&gt;34",R$15:R$64,"&lt;40"))</f>
        <v>0</v>
      </c>
      <c r="S71" s="168" t="n">
        <f aca="false">IF(S$65=0,"-",COUNTIFS(S$15:S$64,"&gt;34",S$15:S$64,"&lt;40"))</f>
        <v>0</v>
      </c>
      <c r="T71" s="168" t="n">
        <f aca="false">IF(T$65=0,"-",COUNTIFS(T$15:T$64,"&gt;34",T$15:T$64,"&lt;40"))</f>
        <v>0</v>
      </c>
      <c r="U71" s="168" t="n">
        <f aca="false">IF(U$65=0,"-",COUNTIFS(U$15:U$64,"&gt;34",U$15:U$64,"&lt;40"))</f>
        <v>0</v>
      </c>
      <c r="V71" s="169" t="n">
        <f aca="false">IF(V$65=0,"-",COUNTIFS(V$15:V$64,"&gt;34",V$15:V$64,"&lt;40"))</f>
        <v>0</v>
      </c>
      <c r="W71" s="171" t="n">
        <f aca="false">IF(W$65=0,"-",COUNTIFS(W$15:W$64,"&gt;34",W$15:W$64,"&lt;40"))</f>
        <v>0</v>
      </c>
      <c r="X71" s="168" t="n">
        <f aca="false">IF(X$65=0,"-",COUNTIFS(X$15:X$64,"&gt;34",X$15:X$64,"&lt;40"))</f>
        <v>0</v>
      </c>
      <c r="Y71" s="168" t="n">
        <f aca="false">IF(Y$65=0,"-",COUNTIFS(Y$15:Y$64,"&gt;34",Y$15:Y$64,"&lt;40"))</f>
        <v>0</v>
      </c>
      <c r="Z71" s="168" t="n">
        <f aca="false">IF(Z$65=0,"-",COUNTIFS(Z$15:Z$64,"&gt;34",Z$15:Z$64,"&lt;40"))</f>
        <v>0</v>
      </c>
      <c r="AA71" s="168" t="n">
        <f aca="false">IF(AA$65=0,"-",COUNTIFS(AA$15:AA$64,"&gt;34",AA$15:AA$64,"&lt;40"))</f>
        <v>0</v>
      </c>
      <c r="AB71" s="168" t="n">
        <f aca="false">IF(AB$65=0,"-",COUNTIFS(AB$15:AB$64,"&gt;34",AB$15:AB$64,"&lt;40"))</f>
        <v>0</v>
      </c>
      <c r="AC71" s="168" t="n">
        <f aca="false">IF(AC$65=0,"-",COUNTIFS(AC$15:AC$64,"&gt;34",AC$15:AC$64,"&lt;40"))</f>
        <v>0</v>
      </c>
      <c r="AD71" s="169" t="n">
        <f aca="false">IF(AD$65=0,"-",COUNTIFS(AD$15:AD$64,"&gt;34",AD$15:AD$64,"&lt;40"))</f>
        <v>0</v>
      </c>
      <c r="AE71" s="171" t="n">
        <f aca="false">IF(AE$65=0,"-",COUNTIFS(AE$15:AE$64,"&gt;34",AE$15:AE$64,"&lt;40"))</f>
        <v>0</v>
      </c>
      <c r="AF71" s="168" t="n">
        <f aca="false">IF(AF$65=0,"-",COUNTIFS(AF$15:AF$64,"&gt;34",AF$15:AF$64,"&lt;40"))</f>
        <v>0</v>
      </c>
      <c r="AG71" s="168" t="n">
        <f aca="false">IF(AG$65=0,"-",COUNTIFS(AG$15:AG$64,"&gt;34",AG$15:AG$64,"&lt;40"))</f>
        <v>0</v>
      </c>
      <c r="AH71" s="168" t="n">
        <f aca="false">IF(AH$65=0,"-",COUNTIFS(AH$15:AH$64,"&gt;34",AH$15:AH$64,"&lt;40"))</f>
        <v>0</v>
      </c>
      <c r="AI71" s="168" t="n">
        <f aca="false">IF(AI$65=0,"-",COUNTIFS(AI$15:AI$64,"&gt;34",AI$15:AI$64,"&lt;40"))</f>
        <v>0</v>
      </c>
      <c r="AJ71" s="168" t="n">
        <f aca="false">IF(AJ$65=0,"-",COUNTIFS(AJ$15:AJ$64,"&gt;34",AJ$15:AJ$64,"&lt;40"))</f>
        <v>0</v>
      </c>
      <c r="AK71" s="168" t="n">
        <f aca="false">IF(AK$65=0,"-",COUNTIFS(AK$15:AK$64,"&gt;34",AK$15:AK$64,"&lt;40"))</f>
        <v>0</v>
      </c>
      <c r="AL71" s="169" t="n">
        <f aca="false">IF(AL$65=0,"-",COUNTIFS(AL$15:AL$64,"&gt;34",AL$15:AL$64,"&lt;40"))</f>
        <v>0</v>
      </c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201"/>
      <c r="FK71" s="203"/>
      <c r="FL71" s="204" t="s">
        <v>101</v>
      </c>
      <c r="FM71" s="207"/>
      <c r="FN71" s="207"/>
      <c r="FO71" s="168" t="n">
        <f aca="false">IF(FO$65=0,"-",COUNTIFS(FO$15:FO$64,"&gt;34",FO$15:FO$64,"&lt;40"))</f>
        <v>4</v>
      </c>
      <c r="FP71" s="168" t="n">
        <f aca="false">IF(FP$65=0,"-",COUNTIFS(FP$15:FP$64,"&gt;34",FP$15:FP$64,"&lt;40"))</f>
        <v>0</v>
      </c>
      <c r="FQ71" s="168" t="n">
        <f aca="false">IF(FQ$65=0,"-",COUNTIFS(FQ$15:FQ$64,"&gt;34",FQ$15:FQ$64,"&lt;40"))</f>
        <v>5</v>
      </c>
      <c r="FR71" s="168" t="n">
        <f aca="false">IF(FR$65=0,"-",COUNTIFS(FR$15:FR$64,"&gt;34",FR$15:FR$64,"&lt;40"))</f>
        <v>0</v>
      </c>
      <c r="FS71" s="168" t="n">
        <f aca="false">IF(FS$65=0,"-",COUNTIFS(FS$15:FS$64,"&gt;34",FS$15:FS$64,"&lt;40"))</f>
        <v>0</v>
      </c>
      <c r="FT71" s="168" t="n">
        <f aca="false">IF(FT$65=0,"-",COUNTIFS(FT$15:FT$64,"&gt;34",FT$15:FT$64,"&lt;40"))</f>
        <v>0</v>
      </c>
      <c r="FU71" s="168" t="n">
        <f aca="false">IF(FU$65=0,"-",COUNTIFS(FU$15:FU$64,"&gt;34",FU$15:FU$64,"&lt;40"))</f>
        <v>1</v>
      </c>
      <c r="FV71" s="168" t="n">
        <f aca="false">IF(FV$65=0,"-",COUNTIFS(FV$15:FV$64,"&gt;34",FV$15:FV$64,"&lt;40"))</f>
        <v>4</v>
      </c>
      <c r="FW71" s="168" t="n">
        <f aca="false">IF(FW$65=0,"-",COUNTIFS(FW$15:FW$64,"&gt;34",FW$15:FW$64,"&lt;40"))</f>
        <v>3</v>
      </c>
      <c r="FX71" s="168" t="n">
        <f aca="false">IF(FX$65=0,"-",COUNTIFS(FX$15:FX$64,"&gt;34",FX$15:FX$64,"&lt;40"))</f>
        <v>3</v>
      </c>
      <c r="FY71" s="168" t="n">
        <f aca="false">IF(FY$65=0,"-",COUNTIFS(FY$15:FY$64,"&gt;34",FY$15:FY$64,"&lt;40"))</f>
        <v>0</v>
      </c>
      <c r="FZ71" s="168" t="n">
        <f aca="false">IF(FZ$65=0,"-",COUNTIFS(FZ$15:FZ$64,"&gt;34",FZ$15:FZ$64,"&lt;40"))</f>
        <v>0</v>
      </c>
      <c r="GA71" s="168" t="n">
        <f aca="false">IF(GA$65=0,"-",COUNTIFS(GA$15:GA$64,"&gt;34",GA$15:GA$64,"&lt;40"))</f>
        <v>1</v>
      </c>
      <c r="GB71" s="168" t="n">
        <f aca="false">IF(GB$65=0,"-",COUNTIFS(GB$15:GB$64,"&gt;34",GB$15:GB$64,"&lt;40"))</f>
        <v>0</v>
      </c>
      <c r="GC71" s="168" t="n">
        <f aca="false">IF(GC$65=0,"-",COUNTIFS(GC$15:GC$64,"&gt;34",GC$15:GC$64,"&lt;40"))</f>
        <v>0</v>
      </c>
      <c r="GD71" s="168" t="n">
        <f aca="false">IF(GD$65=0,"-",COUNTIFS(GD$15:GD$64,"&gt;34",GD$15:GD$64,"&lt;40"))</f>
        <v>0</v>
      </c>
      <c r="GE71" s="168" t="n">
        <f aca="false">IF(GE$65=0,"-",COUNTIFS(GE$15:GE$64,"&gt;34",GE$15:GE$64,"&lt;40"))</f>
        <v>0</v>
      </c>
      <c r="GF71" s="168" t="n">
        <f aca="false">IF(GF$65=0,"-",COUNTIFS(GF$15:GF$64,"&gt;34",GF$15:GF$64,"&lt;40"))</f>
        <v>0</v>
      </c>
      <c r="GG71" s="168" t="n">
        <f aca="false">IF(GG$65=0,"-",COUNTIFS(GG$15:GG$64,"&gt;34",GG$15:GG$64,"&lt;40"))</f>
        <v>3</v>
      </c>
      <c r="GH71" s="168" t="n">
        <f aca="false">IF(GH$65=0,"-",COUNTIFS(GH$15:GH$64,"&gt;34",GH$15:GH$64,"&lt;40"))</f>
        <v>1</v>
      </c>
      <c r="GI71" s="168" t="n">
        <f aca="false">IF(GI$65=0,"-",COUNTIFS(GI$15:GI$64,"&gt;34",GI$15:GI$64,"&lt;40"))</f>
        <v>2</v>
      </c>
      <c r="GJ71" s="168" t="n">
        <f aca="false">IF(GJ$65=0,"-",COUNTIFS(GJ$15:GJ$64,"&gt;34",GJ$15:GJ$64,"&lt;40"))</f>
        <v>0</v>
      </c>
      <c r="GK71" s="168" t="n">
        <f aca="false">IF(GK$65=0,"-",COUNTIFS(GK$15:GK$64,"&gt;34",GK$15:GK$64,"&lt;40"))</f>
        <v>0</v>
      </c>
      <c r="GL71" s="168" t="n">
        <f aca="false">IF(GL$65=0,"-",COUNTIFS(GL$15:GL$64,"&gt;34",GL$15:GL$64,"&lt;40"))</f>
        <v>2</v>
      </c>
      <c r="GM71" s="168" t="n">
        <f aca="false">IF(GM$65=0,"-",COUNTIFS(GM$15:GM$64,"&gt;34",GM$15:GM$64,"&lt;40"))</f>
        <v>0</v>
      </c>
      <c r="GN71" s="168" t="n">
        <f aca="false">IF(GN$65=0,"-",COUNTIFS(GN$15:GN$64,"&gt;34",GN$15:GN$64,"&lt;40"))</f>
        <v>0</v>
      </c>
      <c r="GO71" s="168" t="n">
        <f aca="false">IF(GO$65=0,"-",COUNTIFS(GO$15:GO$64,"&gt;34",GO$15:GO$64,"&lt;40"))</f>
        <v>1</v>
      </c>
      <c r="GP71" s="168" t="n">
        <f aca="false">IF(GP$65=0,"-",COUNTIFS(GP$15:GP$64,"&gt;34",GP$15:GP$64,"&lt;40"))</f>
        <v>0</v>
      </c>
      <c r="GQ71" s="168" t="n">
        <f aca="false">IF(GQ$65=0,"-",COUNTIFS(GQ$15:GQ$64,"&gt;34",GQ$15:GQ$64,"&lt;40"))</f>
        <v>0</v>
      </c>
      <c r="GR71" s="168" t="n">
        <f aca="false">IF(GR$65=0,"-",COUNTIFS(GR$15:GR$64,"&gt;34",GR$15:GR$64,"&lt;40"))</f>
        <v>2</v>
      </c>
      <c r="GS71" s="168" t="n">
        <f aca="false">IF(GS$65=0,"-",COUNTIFS(GS$15:GS$64,"&gt;34",GS$15:GS$64,"&lt;40"))</f>
        <v>0</v>
      </c>
      <c r="GT71" s="168" t="n">
        <f aca="false">IF(GT$65=0,"-",COUNTIFS(GT$15:GT$64,"&gt;34",GT$15:GT$64,"&lt;40"))</f>
        <v>0</v>
      </c>
      <c r="GU71" s="168" t="n">
        <f aca="false">IF(GU$65=0,"-",COUNTIFS(GU$15:GU$64,"&gt;34",GU$15:GU$64,"&lt;40"))</f>
        <v>0</v>
      </c>
      <c r="GV71" s="168" t="n">
        <f aca="false">IF(GV$65=0,"-",COUNTIFS(GV$15:GV$64,"&gt;34",GV$15:GV$64,"&lt;40"))</f>
        <v>0</v>
      </c>
      <c r="GW71" s="17"/>
      <c r="GX71" s="17"/>
      <c r="GY71" s="17"/>
      <c r="GZ71" s="17"/>
      <c r="HA71" s="17"/>
      <c r="HB71" s="17"/>
      <c r="HC71" s="17"/>
      <c r="HD71" s="17"/>
      <c r="HE71" s="17"/>
      <c r="HF71" s="17"/>
      <c r="HG71" s="17"/>
      <c r="HH71" s="17"/>
      <c r="HI71" s="17"/>
      <c r="HJ71" s="17"/>
      <c r="HK71" s="17"/>
      <c r="HL71" s="17"/>
      <c r="HM71" s="17"/>
      <c r="HN71" s="17"/>
      <c r="HO71" s="17"/>
      <c r="HP71" s="17"/>
      <c r="HQ71" s="17"/>
      <c r="HR71" s="17"/>
      <c r="HS71" s="17"/>
      <c r="HT71" s="17"/>
      <c r="HU71" s="17"/>
      <c r="HV71" s="17"/>
      <c r="HW71" s="17"/>
      <c r="HX71" s="17"/>
      <c r="HY71" s="17"/>
      <c r="HZ71" s="17"/>
      <c r="IA71" s="17"/>
      <c r="IB71" s="17"/>
      <c r="IC71" s="17"/>
      <c r="ID71" s="17"/>
      <c r="IE71" s="17"/>
      <c r="IF71" s="17"/>
      <c r="IG71" s="17"/>
      <c r="IH71" s="17"/>
      <c r="II71" s="17"/>
      <c r="IJ71" s="17"/>
      <c r="IK71" s="17"/>
      <c r="IL71" s="17"/>
      <c r="IM71" s="17"/>
      <c r="IN71" s="17"/>
      <c r="IO71" s="22"/>
    </row>
    <row r="72" customFormat="false" ht="12.8" hidden="false" customHeight="false" outlineLevel="0" collapsed="false">
      <c r="A72" s="203"/>
      <c r="B72" s="208" t="s">
        <v>102</v>
      </c>
      <c r="C72" s="209"/>
      <c r="D72" s="210"/>
      <c r="E72" s="171" t="n">
        <f aca="false">IF(E$65=0,"-",COUNTIFS(E$15:E$64,"&gt;19",E$15:E$64,"&lt;35"))</f>
        <v>0</v>
      </c>
      <c r="F72" s="169" t="n">
        <f aca="false">IF(F$65=0,"-",COUNTIFS(F$15:F$64,"&gt;19",F$15:F$64,"&lt;35"))</f>
        <v>0</v>
      </c>
      <c r="G72" s="171" t="n">
        <f aca="false">IF(G$65=0,"-",COUNTIFS(G$15:G$64,"&gt;19",G$15:G$64,"&lt;35"))</f>
        <v>0</v>
      </c>
      <c r="H72" s="168" t="n">
        <f aca="false">IF(H$65=0,"-",COUNTIFS(H$15:H$64,"&gt;19",H$15:H$64,"&lt;35"))</f>
        <v>0</v>
      </c>
      <c r="I72" s="168" t="n">
        <f aca="false">IF(I$65=0,"-",COUNTIFS(I$15:I$64,"&gt;19",I$15:I$64,"&lt;35"))</f>
        <v>0</v>
      </c>
      <c r="J72" s="169" t="n">
        <f aca="false">IF(J$65=0,"-",COUNTIFS(J$15:J$64,"&gt;19",J$15:J$64,"&lt;35"))</f>
        <v>0</v>
      </c>
      <c r="K72" s="171" t="n">
        <f aca="false">IF(K$65=0,"-",COUNTIFS(K$15:K$64,"&gt;19",K$15:K$64,"&lt;35"))</f>
        <v>0</v>
      </c>
      <c r="L72" s="168" t="n">
        <f aca="false">IF(L$65=0,"-",COUNTIFS(L$15:L$64,"&gt;19",L$15:L$64,"&lt;35"))</f>
        <v>0</v>
      </c>
      <c r="M72" s="168" t="n">
        <f aca="false">IF(M$65=0,"-",COUNTIFS(M$15:M$64,"&gt;19",M$15:M$64,"&lt;35"))</f>
        <v>0</v>
      </c>
      <c r="N72" s="169" t="n">
        <f aca="false">IF(N$65=0,"-",COUNTIFS(N$15:N$64,"&gt;19",N$15:N$64,"&lt;35"))</f>
        <v>0</v>
      </c>
      <c r="O72" s="171" t="n">
        <f aca="false">IF(O$65=0,"-",COUNTIFS(O$15:O$64,"&gt;19",O$15:O$64,"&lt;35"))</f>
        <v>0</v>
      </c>
      <c r="P72" s="168" t="n">
        <f aca="false">IF(P$65=0,"-",COUNTIFS(P$15:P$64,"&gt;19",P$15:P$64,"&lt;35"))</f>
        <v>0</v>
      </c>
      <c r="Q72" s="168" t="n">
        <f aca="false">IF(Q$65=0,"-",COUNTIFS(Q$15:Q$64,"&gt;19",Q$15:Q$64,"&lt;35"))</f>
        <v>0</v>
      </c>
      <c r="R72" s="168" t="n">
        <f aca="false">IF(R$65=0,"-",COUNTIFS(R$15:R$64,"&gt;19",R$15:R$64,"&lt;35"))</f>
        <v>0</v>
      </c>
      <c r="S72" s="168" t="n">
        <f aca="false">IF(S$65=0,"-",COUNTIFS(S$15:S$64,"&gt;19",S$15:S$64,"&lt;35"))</f>
        <v>0</v>
      </c>
      <c r="T72" s="168" t="n">
        <f aca="false">IF(T$65=0,"-",COUNTIFS(T$15:T$64,"&gt;19",T$15:T$64,"&lt;35"))</f>
        <v>0</v>
      </c>
      <c r="U72" s="168" t="n">
        <f aca="false">IF(U$65=0,"-",COUNTIFS(U$15:U$64,"&gt;19",U$15:U$64,"&lt;35"))</f>
        <v>0</v>
      </c>
      <c r="V72" s="169" t="n">
        <f aca="false">IF(V$65=0,"-",COUNTIFS(V$15:V$64,"&gt;19",V$15:V$64,"&lt;35"))</f>
        <v>0</v>
      </c>
      <c r="W72" s="171" t="n">
        <f aca="false">IF(W$65=0,"-",COUNTIFS(W$15:W$64,"&gt;19",W$15:W$64,"&lt;35"))</f>
        <v>0</v>
      </c>
      <c r="X72" s="168" t="n">
        <f aca="false">IF(X$65=0,"-",COUNTIFS(X$15:X$64,"&gt;19",X$15:X$64,"&lt;35"))</f>
        <v>0</v>
      </c>
      <c r="Y72" s="168" t="n">
        <f aca="false">IF(Y$65=0,"-",COUNTIFS(Y$15:Y$64,"&gt;19",Y$15:Y$64,"&lt;35"))</f>
        <v>0</v>
      </c>
      <c r="Z72" s="168" t="n">
        <f aca="false">IF(Z$65=0,"-",COUNTIFS(Z$15:Z$64,"&gt;19",Z$15:Z$64,"&lt;35"))</f>
        <v>0</v>
      </c>
      <c r="AA72" s="168" t="n">
        <f aca="false">IF(AA$65=0,"-",COUNTIFS(AA$15:AA$64,"&gt;19",AA$15:AA$64,"&lt;35"))</f>
        <v>0</v>
      </c>
      <c r="AB72" s="168" t="n">
        <f aca="false">IF(AB$65=0,"-",COUNTIFS(AB$15:AB$64,"&gt;19",AB$15:AB$64,"&lt;35"))</f>
        <v>0</v>
      </c>
      <c r="AC72" s="168" t="n">
        <f aca="false">IF(AC$65=0,"-",COUNTIFS(AC$15:AC$64,"&gt;19",AC$15:AC$64,"&lt;35"))</f>
        <v>0</v>
      </c>
      <c r="AD72" s="169" t="n">
        <f aca="false">IF(AD$65=0,"-",COUNTIFS(AD$15:AD$64,"&gt;19",AD$15:AD$64,"&lt;35"))</f>
        <v>0</v>
      </c>
      <c r="AE72" s="171" t="n">
        <f aca="false">IF(AE$65=0,"-",COUNTIFS(AE$15:AE$64,"&gt;19",AE$15:AE$64,"&lt;35"))</f>
        <v>0</v>
      </c>
      <c r="AF72" s="168" t="n">
        <f aca="false">IF(AF$65=0,"-",COUNTIFS(AF$15:AF$64,"&gt;19",AF$15:AF$64,"&lt;35"))</f>
        <v>0</v>
      </c>
      <c r="AG72" s="168" t="n">
        <f aca="false">IF(AG$65=0,"-",COUNTIFS(AG$15:AG$64,"&gt;19",AG$15:AG$64,"&lt;35"))</f>
        <v>0</v>
      </c>
      <c r="AH72" s="168" t="n">
        <f aca="false">IF(AH$65=0,"-",COUNTIFS(AH$15:AH$64,"&gt;19",AH$15:AH$64,"&lt;35"))</f>
        <v>0</v>
      </c>
      <c r="AI72" s="168" t="n">
        <f aca="false">IF(AI$65=0,"-",COUNTIFS(AI$15:AI$64,"&gt;19",AI$15:AI$64,"&lt;35"))</f>
        <v>0</v>
      </c>
      <c r="AJ72" s="168" t="n">
        <f aca="false">IF(AJ$65=0,"-",COUNTIFS(AJ$15:AJ$64,"&gt;19",AJ$15:AJ$64,"&lt;35"))</f>
        <v>0</v>
      </c>
      <c r="AK72" s="168" t="n">
        <f aca="false">IF(AK$65=0,"-",COUNTIFS(AK$15:AK$64,"&gt;19",AK$15:AK$64,"&lt;35"))</f>
        <v>0</v>
      </c>
      <c r="AL72" s="169" t="n">
        <f aca="false">IF(AL$65=0,"-",COUNTIFS(AL$15:AL$64,"&gt;19",AL$15:AL$64,"&lt;35"))</f>
        <v>0</v>
      </c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201"/>
      <c r="FK72" s="203"/>
      <c r="FL72" s="208" t="s">
        <v>102</v>
      </c>
      <c r="FM72" s="211"/>
      <c r="FN72" s="211"/>
      <c r="FO72" s="168" t="n">
        <f aca="false">IF(FO$65=0,"-",COUNTIFS(FO$15:FO$64,"&gt;19",FO$15:FO$64,"&lt;35"))</f>
        <v>17</v>
      </c>
      <c r="FP72" s="168" t="n">
        <f aca="false">IF(FP$65=0,"-",COUNTIFS(FP$15:FP$64,"&gt;19",FP$15:FP$64,"&lt;35"))</f>
        <v>0</v>
      </c>
      <c r="FQ72" s="168" t="n">
        <f aca="false">IF(FQ$65=0,"-",COUNTIFS(FQ$15:FQ$64,"&gt;19",FQ$15:FQ$64,"&lt;35"))</f>
        <v>10</v>
      </c>
      <c r="FR72" s="168" t="n">
        <f aca="false">IF(FR$65=0,"-",COUNTIFS(FR$15:FR$64,"&gt;19",FR$15:FR$64,"&lt;35"))</f>
        <v>1</v>
      </c>
      <c r="FS72" s="168" t="n">
        <f aca="false">IF(FS$65=0,"-",COUNTIFS(FS$15:FS$64,"&gt;19",FS$15:FS$64,"&lt;35"))</f>
        <v>0</v>
      </c>
      <c r="FT72" s="168" t="n">
        <f aca="false">IF(FT$65=0,"-",COUNTIFS(FT$15:FT$64,"&gt;19",FT$15:FT$64,"&lt;35"))</f>
        <v>0</v>
      </c>
      <c r="FU72" s="168" t="n">
        <f aca="false">IF(FU$65=0,"-",COUNTIFS(FU$15:FU$64,"&gt;19",FU$15:FU$64,"&lt;35"))</f>
        <v>6</v>
      </c>
      <c r="FV72" s="168" t="n">
        <f aca="false">IF(FV$65=0,"-",COUNTIFS(FV$15:FV$64,"&gt;19",FV$15:FV$64,"&lt;35"))</f>
        <v>13</v>
      </c>
      <c r="FW72" s="168" t="n">
        <f aca="false">IF(FW$65=0,"-",COUNTIFS(FW$15:FW$64,"&gt;19",FW$15:FW$64,"&lt;35"))</f>
        <v>6</v>
      </c>
      <c r="FX72" s="168" t="n">
        <f aca="false">IF(FX$65=0,"-",COUNTIFS(FX$15:FX$64,"&gt;19",FX$15:FX$64,"&lt;35"))</f>
        <v>14</v>
      </c>
      <c r="FY72" s="168" t="n">
        <f aca="false">IF(FY$65=0,"-",COUNTIFS(FY$15:FY$64,"&gt;19",FY$15:FY$64,"&lt;35"))</f>
        <v>0</v>
      </c>
      <c r="FZ72" s="168" t="n">
        <f aca="false">IF(FZ$65=0,"-",COUNTIFS(FZ$15:FZ$64,"&gt;19",FZ$15:FZ$64,"&lt;35"))</f>
        <v>3</v>
      </c>
      <c r="GA72" s="168" t="n">
        <f aca="false">IF(GA$65=0,"-",COUNTIFS(GA$15:GA$64,"&gt;19",GA$15:GA$64,"&lt;35"))</f>
        <v>9</v>
      </c>
      <c r="GB72" s="168" t="n">
        <f aca="false">IF(GB$65=0,"-",COUNTIFS(GB$15:GB$64,"&gt;19",GB$15:GB$64,"&lt;35"))</f>
        <v>0</v>
      </c>
      <c r="GC72" s="168" t="n">
        <f aca="false">IF(GC$65=0,"-",COUNTIFS(GC$15:GC$64,"&gt;19",GC$15:GC$64,"&lt;35"))</f>
        <v>0</v>
      </c>
      <c r="GD72" s="168" t="n">
        <f aca="false">IF(GD$65=0,"-",COUNTIFS(GD$15:GD$64,"&gt;19",GD$15:GD$64,"&lt;35"))</f>
        <v>0</v>
      </c>
      <c r="GE72" s="168" t="n">
        <f aca="false">IF(GE$65=0,"-",COUNTIFS(GE$15:GE$64,"&gt;19",GE$15:GE$64,"&lt;35"))</f>
        <v>0</v>
      </c>
      <c r="GF72" s="168" t="n">
        <f aca="false">IF(GF$65=0,"-",COUNTIFS(GF$15:GF$64,"&gt;19",GF$15:GF$64,"&lt;35"))</f>
        <v>0</v>
      </c>
      <c r="GG72" s="168" t="n">
        <f aca="false">IF(GG$65=0,"-",COUNTIFS(GG$15:GG$64,"&gt;19",GG$15:GG$64,"&lt;35"))</f>
        <v>0</v>
      </c>
      <c r="GH72" s="168" t="n">
        <f aca="false">IF(GH$65=0,"-",COUNTIFS(GH$15:GH$64,"&gt;19",GH$15:GH$64,"&lt;35"))</f>
        <v>0</v>
      </c>
      <c r="GI72" s="168" t="n">
        <f aca="false">IF(GI$65=0,"-",COUNTIFS(GI$15:GI$64,"&gt;19",GI$15:GI$64,"&lt;35"))</f>
        <v>5</v>
      </c>
      <c r="GJ72" s="168" t="n">
        <f aca="false">IF(GJ$65=0,"-",COUNTIFS(GJ$15:GJ$64,"&gt;19",GJ$15:GJ$64,"&lt;35"))</f>
        <v>0</v>
      </c>
      <c r="GK72" s="168" t="n">
        <f aca="false">IF(GK$65=0,"-",COUNTIFS(GK$15:GK$64,"&gt;19",GK$15:GK$64,"&lt;35"))</f>
        <v>0</v>
      </c>
      <c r="GL72" s="168" t="n">
        <f aca="false">IF(GL$65=0,"-",COUNTIFS(GL$15:GL$64,"&gt;19",GL$15:GL$64,"&lt;35"))</f>
        <v>5</v>
      </c>
      <c r="GM72" s="168" t="n">
        <f aca="false">IF(GM$65=0,"-",COUNTIFS(GM$15:GM$64,"&gt;19",GM$15:GM$64,"&lt;35"))</f>
        <v>0</v>
      </c>
      <c r="GN72" s="168" t="n">
        <f aca="false">IF(GN$65=0,"-",COUNTIFS(GN$15:GN$64,"&gt;19",GN$15:GN$64,"&lt;35"))</f>
        <v>0</v>
      </c>
      <c r="GO72" s="168" t="n">
        <f aca="false">IF(GO$65=0,"-",COUNTIFS(GO$15:GO$64,"&gt;19",GO$15:GO$64,"&lt;35"))</f>
        <v>6</v>
      </c>
      <c r="GP72" s="168" t="n">
        <f aca="false">IF(GP$65=0,"-",COUNTIFS(GP$15:GP$64,"&gt;19",GP$15:GP$64,"&lt;35"))</f>
        <v>3</v>
      </c>
      <c r="GQ72" s="168" t="n">
        <f aca="false">IF(GQ$65=0,"-",COUNTIFS(GQ$15:GQ$64,"&gt;19",GQ$15:GQ$64,"&lt;35"))</f>
        <v>0</v>
      </c>
      <c r="GR72" s="168" t="n">
        <f aca="false">IF(GR$65=0,"-",COUNTIFS(GR$15:GR$64,"&gt;19",GR$15:GR$64,"&lt;35"))</f>
        <v>1</v>
      </c>
      <c r="GS72" s="168" t="n">
        <f aca="false">IF(GS$65=0,"-",COUNTIFS(GS$15:GS$64,"&gt;19",GS$15:GS$64,"&lt;35"))</f>
        <v>0</v>
      </c>
      <c r="GT72" s="168" t="n">
        <f aca="false">IF(GT$65=0,"-",COUNTIFS(GT$15:GT$64,"&gt;19",GT$15:GT$64,"&lt;35"))</f>
        <v>0</v>
      </c>
      <c r="GU72" s="168" t="n">
        <f aca="false">IF(GU$65=0,"-",COUNTIFS(GU$15:GU$64,"&gt;19",GU$15:GU$64,"&lt;35"))</f>
        <v>0</v>
      </c>
      <c r="GV72" s="168" t="n">
        <f aca="false">IF(GV$65=0,"-",COUNTIFS(GV$15:GV$64,"&gt;19",GV$15:GV$64,"&lt;35"))</f>
        <v>0</v>
      </c>
      <c r="GW72" s="17"/>
      <c r="GX72" s="17"/>
      <c r="GY72" s="17"/>
      <c r="GZ72" s="17"/>
      <c r="HA72" s="17"/>
      <c r="HB72" s="17"/>
      <c r="HC72" s="17"/>
      <c r="HD72" s="17"/>
      <c r="HE72" s="17"/>
      <c r="HF72" s="17"/>
      <c r="HG72" s="17"/>
      <c r="HH72" s="17"/>
      <c r="HI72" s="17"/>
      <c r="HJ72" s="17"/>
      <c r="HK72" s="17"/>
      <c r="HL72" s="17"/>
      <c r="HM72" s="17"/>
      <c r="HN72" s="17"/>
      <c r="HO72" s="17"/>
      <c r="HP72" s="17"/>
      <c r="HQ72" s="17"/>
      <c r="HR72" s="17"/>
      <c r="HS72" s="17"/>
      <c r="HT72" s="17"/>
      <c r="HU72" s="17"/>
      <c r="HV72" s="17"/>
      <c r="HW72" s="17"/>
      <c r="HX72" s="17"/>
      <c r="HY72" s="17"/>
      <c r="HZ72" s="17"/>
      <c r="IA72" s="17"/>
      <c r="IB72" s="17"/>
      <c r="IC72" s="17"/>
      <c r="ID72" s="17"/>
      <c r="IE72" s="17"/>
      <c r="IF72" s="17"/>
      <c r="IG72" s="17"/>
      <c r="IH72" s="17"/>
      <c r="II72" s="17"/>
      <c r="IJ72" s="17"/>
      <c r="IK72" s="17"/>
      <c r="IL72" s="17"/>
      <c r="IM72" s="17"/>
      <c r="IN72" s="17"/>
      <c r="IO72" s="22"/>
    </row>
    <row r="73" customFormat="false" ht="12.8" hidden="false" customHeight="false" outlineLevel="0" collapsed="false">
      <c r="A73" s="203"/>
      <c r="B73" s="212" t="s">
        <v>103</v>
      </c>
      <c r="C73" s="213"/>
      <c r="D73" s="214"/>
      <c r="E73" s="171" t="n">
        <f aca="false">IF(E$65=0,"-",COUNTIFS(E$15:E$64,"&gt;9",E$15:E$64,"&lt;20"))</f>
        <v>0</v>
      </c>
      <c r="F73" s="169" t="n">
        <f aca="false">IF(F$65=0,"-",COUNTIFS(F$15:F$64,"&gt;9",F$15:F$64,"&lt;20"))</f>
        <v>0</v>
      </c>
      <c r="G73" s="171" t="n">
        <f aca="false">IF(G$65=0,"-",COUNTIFS(G$15:G$64,"&gt;9",G$15:G$64,"&lt;20"))</f>
        <v>0</v>
      </c>
      <c r="H73" s="168" t="n">
        <f aca="false">IF(H$65=0,"-",COUNTIFS(H$15:H$64,"&gt;9",H$15:H$64,"&lt;20"))</f>
        <v>0</v>
      </c>
      <c r="I73" s="168" t="n">
        <f aca="false">IF(I$65=0,"-",COUNTIFS(I$15:I$64,"&gt;9",I$15:I$64,"&lt;20"))</f>
        <v>0</v>
      </c>
      <c r="J73" s="169" t="n">
        <f aca="false">IF(J$65=0,"-",COUNTIFS(J$15:J$64,"&gt;9",J$15:J$64,"&lt;20"))</f>
        <v>0</v>
      </c>
      <c r="K73" s="171" t="n">
        <f aca="false">IF(K$65=0,"-",COUNTIFS(K$15:K$64,"&gt;9",K$15:K$64,"&lt;20"))</f>
        <v>0</v>
      </c>
      <c r="L73" s="168" t="n">
        <f aca="false">IF(L$65=0,"-",COUNTIFS(L$15:L$64,"&gt;9",L$15:L$64,"&lt;20"))</f>
        <v>0</v>
      </c>
      <c r="M73" s="168" t="n">
        <f aca="false">IF(M$65=0,"-",COUNTIFS(M$15:M$64,"&gt;9",M$15:M$64,"&lt;20"))</f>
        <v>0</v>
      </c>
      <c r="N73" s="169" t="n">
        <f aca="false">IF(N$65=0,"-",COUNTIFS(N$15:N$64,"&gt;9",N$15:N$64,"&lt;20"))</f>
        <v>0</v>
      </c>
      <c r="O73" s="171" t="n">
        <f aca="false">IF(O$65=0,"-",COUNTIFS(O$15:O$64,"&gt;9",O$15:O$64,"&lt;20"))</f>
        <v>0</v>
      </c>
      <c r="P73" s="168" t="n">
        <f aca="false">IF(P$65=0,"-",COUNTIFS(P$15:P$64,"&gt;9",P$15:P$64,"&lt;20"))</f>
        <v>0</v>
      </c>
      <c r="Q73" s="168" t="n">
        <f aca="false">IF(Q$65=0,"-",COUNTIFS(Q$15:Q$64,"&gt;9",Q$15:Q$64,"&lt;20"))</f>
        <v>0</v>
      </c>
      <c r="R73" s="168" t="n">
        <f aca="false">IF(R$65=0,"-",COUNTIFS(R$15:R$64,"&gt;9",R$15:R$64,"&lt;20"))</f>
        <v>0</v>
      </c>
      <c r="S73" s="168" t="n">
        <f aca="false">IF(S$65=0,"-",COUNTIFS(S$15:S$64,"&gt;9",S$15:S$64,"&lt;20"))</f>
        <v>0</v>
      </c>
      <c r="T73" s="168" t="n">
        <f aca="false">IF(T$65=0,"-",COUNTIFS(T$15:T$64,"&gt;9",T$15:T$64,"&lt;20"))</f>
        <v>0</v>
      </c>
      <c r="U73" s="168" t="n">
        <f aca="false">IF(U$65=0,"-",COUNTIFS(U$15:U$64,"&gt;9",U$15:U$64,"&lt;20"))</f>
        <v>0</v>
      </c>
      <c r="V73" s="169" t="n">
        <f aca="false">IF(V$65=0,"-",COUNTIFS(V$15:V$64,"&gt;9",V$15:V$64,"&lt;20"))</f>
        <v>0</v>
      </c>
      <c r="W73" s="171" t="n">
        <f aca="false">IF(W$65=0,"-",COUNTIFS(W$15:W$64,"&gt;9",W$15:W$64,"&lt;20"))</f>
        <v>0</v>
      </c>
      <c r="X73" s="168" t="n">
        <f aca="false">IF(X$65=0,"-",COUNTIFS(X$15:X$64,"&gt;9",X$15:X$64,"&lt;20"))</f>
        <v>0</v>
      </c>
      <c r="Y73" s="168" t="n">
        <f aca="false">IF(Y$65=0,"-",COUNTIFS(Y$15:Y$64,"&gt;9",Y$15:Y$64,"&lt;20"))</f>
        <v>0</v>
      </c>
      <c r="Z73" s="168" t="n">
        <f aca="false">IF(Z$65=0,"-",COUNTIFS(Z$15:Z$64,"&gt;9",Z$15:Z$64,"&lt;20"))</f>
        <v>0</v>
      </c>
      <c r="AA73" s="168" t="n">
        <f aca="false">IF(AA$65=0,"-",COUNTIFS(AA$15:AA$64,"&gt;9",AA$15:AA$64,"&lt;20"))</f>
        <v>0</v>
      </c>
      <c r="AB73" s="168" t="n">
        <f aca="false">IF(AB$65=0,"-",COUNTIFS(AB$15:AB$64,"&gt;9",AB$15:AB$64,"&lt;20"))</f>
        <v>0</v>
      </c>
      <c r="AC73" s="168" t="n">
        <f aca="false">IF(AC$65=0,"-",COUNTIFS(AC$15:AC$64,"&gt;9",AC$15:AC$64,"&lt;20"))</f>
        <v>0</v>
      </c>
      <c r="AD73" s="169" t="n">
        <f aca="false">IF(AD$65=0,"-",COUNTIFS(AD$15:AD$64,"&gt;9",AD$15:AD$64,"&lt;20"))</f>
        <v>0</v>
      </c>
      <c r="AE73" s="171" t="n">
        <f aca="false">IF(AE$65=0,"-",COUNTIFS(AE$15:AE$64,"&gt;9",AE$15:AE$64,"&lt;20"))</f>
        <v>0</v>
      </c>
      <c r="AF73" s="168" t="n">
        <f aca="false">IF(AF$65=0,"-",COUNTIFS(AF$15:AF$64,"&gt;9",AF$15:AF$64,"&lt;20"))</f>
        <v>0</v>
      </c>
      <c r="AG73" s="168" t="n">
        <f aca="false">IF(AG$65=0,"-",COUNTIFS(AG$15:AG$64,"&gt;9",AG$15:AG$64,"&lt;20"))</f>
        <v>0</v>
      </c>
      <c r="AH73" s="168" t="n">
        <f aca="false">IF(AH$65=0,"-",COUNTIFS(AH$15:AH$64,"&gt;9",AH$15:AH$64,"&lt;20"))</f>
        <v>0</v>
      </c>
      <c r="AI73" s="168" t="n">
        <f aca="false">IF(AI$65=0,"-",COUNTIFS(AI$15:AI$64,"&gt;9",AI$15:AI$64,"&lt;20"))</f>
        <v>0</v>
      </c>
      <c r="AJ73" s="168" t="n">
        <f aca="false">IF(AJ$65=0,"-",COUNTIFS(AJ$15:AJ$64,"&gt;9",AJ$15:AJ$64,"&lt;20"))</f>
        <v>0</v>
      </c>
      <c r="AK73" s="168" t="n">
        <f aca="false">IF(AK$65=0,"-",COUNTIFS(AK$15:AK$64,"&gt;9",AK$15:AK$64,"&lt;20"))</f>
        <v>0</v>
      </c>
      <c r="AL73" s="169" t="n">
        <f aca="false">IF(AL$65=0,"-",COUNTIFS(AL$15:AL$64,"&gt;9",AL$15:AL$64,"&lt;20"))</f>
        <v>0</v>
      </c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201"/>
      <c r="FK73" s="203"/>
      <c r="FL73" s="212" t="s">
        <v>103</v>
      </c>
      <c r="FM73" s="215"/>
      <c r="FN73" s="215"/>
      <c r="FO73" s="168" t="n">
        <f aca="false">IF(FO$65=0,"-",COUNTIFS(FO$15:FO$64,"&gt;9",FO$15:FO$64,"&lt;20"))</f>
        <v>8</v>
      </c>
      <c r="FP73" s="168" t="n">
        <f aca="false">IF(FP$65=0,"-",COUNTIFS(FP$15:FP$64,"&gt;9",FP$15:FP$64,"&lt;20"))</f>
        <v>0</v>
      </c>
      <c r="FQ73" s="168" t="n">
        <f aca="false">IF(FQ$65=0,"-",COUNTIFS(FQ$15:FQ$64,"&gt;9",FQ$15:FQ$64,"&lt;20"))</f>
        <v>3</v>
      </c>
      <c r="FR73" s="168" t="n">
        <f aca="false">IF(FR$65=0,"-",COUNTIFS(FR$15:FR$64,"&gt;9",FR$15:FR$64,"&lt;20"))</f>
        <v>0</v>
      </c>
      <c r="FS73" s="168" t="n">
        <f aca="false">IF(FS$65=0,"-",COUNTIFS(FS$15:FS$64,"&gt;9",FS$15:FS$64,"&lt;20"))</f>
        <v>0</v>
      </c>
      <c r="FT73" s="168" t="n">
        <f aca="false">IF(FT$65=0,"-",COUNTIFS(FT$15:FT$64,"&gt;9",FT$15:FT$64,"&lt;20"))</f>
        <v>0</v>
      </c>
      <c r="FU73" s="168" t="n">
        <f aca="false">IF(FU$65=0,"-",COUNTIFS(FU$15:FU$64,"&gt;9",FU$15:FU$64,"&lt;20"))</f>
        <v>10</v>
      </c>
      <c r="FV73" s="168" t="n">
        <f aca="false">IF(FV$65=0,"-",COUNTIFS(FV$15:FV$64,"&gt;9",FV$15:FV$64,"&lt;20"))</f>
        <v>19</v>
      </c>
      <c r="FW73" s="168" t="n">
        <f aca="false">IF(FW$65=0,"-",COUNTIFS(FW$15:FW$64,"&gt;9",FW$15:FW$64,"&lt;20"))</f>
        <v>15</v>
      </c>
      <c r="FX73" s="168" t="n">
        <f aca="false">IF(FX$65=0,"-",COUNTIFS(FX$15:FX$64,"&gt;9",FX$15:FX$64,"&lt;20"))</f>
        <v>17</v>
      </c>
      <c r="FY73" s="168" t="n">
        <f aca="false">IF(FY$65=0,"-",COUNTIFS(FY$15:FY$64,"&gt;9",FY$15:FY$64,"&lt;20"))</f>
        <v>0</v>
      </c>
      <c r="FZ73" s="168" t="n">
        <f aca="false">IF(FZ$65=0,"-",COUNTIFS(FZ$15:FZ$64,"&gt;9",FZ$15:FZ$64,"&lt;20"))</f>
        <v>2</v>
      </c>
      <c r="GA73" s="168" t="n">
        <f aca="false">IF(GA$65=0,"-",COUNTIFS(GA$15:GA$64,"&gt;9",GA$15:GA$64,"&lt;20"))</f>
        <v>9</v>
      </c>
      <c r="GB73" s="168" t="n">
        <f aca="false">IF(GB$65=0,"-",COUNTIFS(GB$15:GB$64,"&gt;9",GB$15:GB$64,"&lt;20"))</f>
        <v>0</v>
      </c>
      <c r="GC73" s="168" t="n">
        <f aca="false">IF(GC$65=0,"-",COUNTIFS(GC$15:GC$64,"&gt;9",GC$15:GC$64,"&lt;20"))</f>
        <v>0</v>
      </c>
      <c r="GD73" s="168" t="n">
        <f aca="false">IF(GD$65=0,"-",COUNTIFS(GD$15:GD$64,"&gt;9",GD$15:GD$64,"&lt;20"))</f>
        <v>0</v>
      </c>
      <c r="GE73" s="168" t="n">
        <f aca="false">IF(GE$65=0,"-",COUNTIFS(GE$15:GE$64,"&gt;9",GE$15:GE$64,"&lt;20"))</f>
        <v>0</v>
      </c>
      <c r="GF73" s="168" t="n">
        <f aca="false">IF(GF$65=0,"-",COUNTIFS(GF$15:GF$64,"&gt;9",GF$15:GF$64,"&lt;20"))</f>
        <v>0</v>
      </c>
      <c r="GG73" s="168" t="n">
        <f aca="false">IF(GG$65=0,"-",COUNTIFS(GG$15:GG$64,"&gt;9",GG$15:GG$64,"&lt;20"))</f>
        <v>0</v>
      </c>
      <c r="GH73" s="168" t="n">
        <f aca="false">IF(GH$65=0,"-",COUNTIFS(GH$15:GH$64,"&gt;9",GH$15:GH$64,"&lt;20"))</f>
        <v>1</v>
      </c>
      <c r="GI73" s="168" t="n">
        <f aca="false">IF(GI$65=0,"-",COUNTIFS(GI$15:GI$64,"&gt;9",GI$15:GI$64,"&lt;20"))</f>
        <v>0</v>
      </c>
      <c r="GJ73" s="168" t="n">
        <f aca="false">IF(GJ$65=0,"-",COUNTIFS(GJ$15:GJ$64,"&gt;9",GJ$15:GJ$64,"&lt;20"))</f>
        <v>0</v>
      </c>
      <c r="GK73" s="168" t="n">
        <f aca="false">IF(GK$65=0,"-",COUNTIFS(GK$15:GK$64,"&gt;9",GK$15:GK$64,"&lt;20"))</f>
        <v>0</v>
      </c>
      <c r="GL73" s="168" t="n">
        <f aca="false">IF(GL$65=0,"-",COUNTIFS(GL$15:GL$64,"&gt;9",GL$15:GL$64,"&lt;20"))</f>
        <v>2</v>
      </c>
      <c r="GM73" s="168" t="n">
        <f aca="false">IF(GM$65=0,"-",COUNTIFS(GM$15:GM$64,"&gt;9",GM$15:GM$64,"&lt;20"))</f>
        <v>0</v>
      </c>
      <c r="GN73" s="168" t="n">
        <f aca="false">IF(GN$65=0,"-",COUNTIFS(GN$15:GN$64,"&gt;9",GN$15:GN$64,"&lt;20"))</f>
        <v>0</v>
      </c>
      <c r="GO73" s="168" t="n">
        <f aca="false">IF(GO$65=0,"-",COUNTIFS(GO$15:GO$64,"&gt;9",GO$15:GO$64,"&lt;20"))</f>
        <v>1</v>
      </c>
      <c r="GP73" s="168" t="n">
        <f aca="false">IF(GP$65=0,"-",COUNTIFS(GP$15:GP$64,"&gt;9",GP$15:GP$64,"&lt;20"))</f>
        <v>2</v>
      </c>
      <c r="GQ73" s="168" t="n">
        <f aca="false">IF(GQ$65=0,"-",COUNTIFS(GQ$15:GQ$64,"&gt;9",GQ$15:GQ$64,"&lt;20"))</f>
        <v>0</v>
      </c>
      <c r="GR73" s="168" t="n">
        <f aca="false">IF(GR$65=0,"-",COUNTIFS(GR$15:GR$64,"&gt;9",GR$15:GR$64,"&lt;20"))</f>
        <v>0</v>
      </c>
      <c r="GS73" s="168" t="n">
        <f aca="false">IF(GS$65=0,"-",COUNTIFS(GS$15:GS$64,"&gt;9",GS$15:GS$64,"&lt;20"))</f>
        <v>0</v>
      </c>
      <c r="GT73" s="168" t="n">
        <f aca="false">IF(GT$65=0,"-",COUNTIFS(GT$15:GT$64,"&gt;9",GT$15:GT$64,"&lt;20"))</f>
        <v>0</v>
      </c>
      <c r="GU73" s="168" t="n">
        <f aca="false">IF(GU$65=0,"-",COUNTIFS(GU$15:GU$64,"&gt;9",GU$15:GU$64,"&lt;20"))</f>
        <v>0</v>
      </c>
      <c r="GV73" s="168" t="n">
        <f aca="false">IF(GV$65=0,"-",COUNTIFS(GV$15:GV$64,"&gt;9",GV$15:GV$64,"&lt;20"))</f>
        <v>0</v>
      </c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  <c r="IA73" s="17"/>
      <c r="IB73" s="17"/>
      <c r="IC73" s="17"/>
      <c r="ID73" s="17"/>
      <c r="IE73" s="17"/>
      <c r="IF73" s="17"/>
      <c r="IG73" s="17"/>
      <c r="IH73" s="17"/>
      <c r="II73" s="17"/>
      <c r="IJ73" s="17"/>
      <c r="IK73" s="17"/>
      <c r="IL73" s="17"/>
      <c r="IM73" s="17"/>
      <c r="IN73" s="17"/>
      <c r="IO73" s="22"/>
    </row>
    <row r="74" customFormat="false" ht="12.8" hidden="false" customHeight="false" outlineLevel="0" collapsed="false">
      <c r="A74" s="203"/>
      <c r="B74" s="204" t="s">
        <v>104</v>
      </c>
      <c r="C74" s="205"/>
      <c r="D74" s="206"/>
      <c r="E74" s="171" t="n">
        <f aca="false">IF(E$65=0,"-",COUNTIFS(E$15:E$64,"&gt;=0",E$15:E$64,"&lt;10"))</f>
        <v>0</v>
      </c>
      <c r="F74" s="169" t="n">
        <f aca="false">IF(F$65=0,"-",COUNTIFS(F$15:F$64,"&gt;=0",F$15:F$64,"&lt;10"))</f>
        <v>0</v>
      </c>
      <c r="G74" s="171" t="n">
        <f aca="false">IF(G$65=0,"-",COUNTIFS(G$15:G$64,"&gt;=0",G$15:G$64,"&lt;10"))</f>
        <v>0</v>
      </c>
      <c r="H74" s="168" t="n">
        <f aca="false">IF(H$65=0,"-",COUNTIFS(H$15:H$64,"&gt;=0",H$15:H$64,"&lt;10"))</f>
        <v>0</v>
      </c>
      <c r="I74" s="168" t="n">
        <f aca="false">IF(I$65=0,"-",COUNTIFS(I$15:I$64,"&gt;=0",I$15:I$64,"&lt;10"))</f>
        <v>0</v>
      </c>
      <c r="J74" s="169" t="n">
        <f aca="false">IF(J$65=0,"-",COUNTIFS(J$15:J$64,"&gt;=0",J$15:J$64,"&lt;10"))</f>
        <v>0</v>
      </c>
      <c r="K74" s="171" t="n">
        <f aca="false">IF(K$65=0,"-",COUNTIFS(K$15:K$64,"&gt;=0",K$15:K$64,"&lt;10"))</f>
        <v>0</v>
      </c>
      <c r="L74" s="168" t="n">
        <f aca="false">IF(L$65=0,"-",COUNTIFS(L$15:L$64,"&gt;=0",L$15:L$64,"&lt;10"))</f>
        <v>0</v>
      </c>
      <c r="M74" s="168" t="n">
        <f aca="false">IF(M$65=0,"-",COUNTIFS(M$15:M$64,"&gt;=0",M$15:M$64,"&lt;10"))</f>
        <v>0</v>
      </c>
      <c r="N74" s="169" t="n">
        <f aca="false">IF(N$65=0,"-",COUNTIFS(N$15:N$64,"&gt;=0",N$15:N$64,"&lt;10"))</f>
        <v>0</v>
      </c>
      <c r="O74" s="171" t="n">
        <f aca="false">IF(O$65=0,"-",COUNTIFS(O$15:O$64,"&gt;=0",O$15:O$64,"&lt;10"))</f>
        <v>0</v>
      </c>
      <c r="P74" s="168" t="n">
        <f aca="false">IF(P$65=0,"-",COUNTIFS(P$15:P$64,"&gt;=0",P$15:P$64,"&lt;10"))</f>
        <v>0</v>
      </c>
      <c r="Q74" s="168" t="n">
        <f aca="false">IF(Q$65=0,"-",COUNTIFS(Q$15:Q$64,"&gt;=0",Q$15:Q$64,"&lt;10"))</f>
        <v>0</v>
      </c>
      <c r="R74" s="168" t="n">
        <f aca="false">IF(R$65=0,"-",COUNTIFS(R$15:R$64,"&gt;=0",R$15:R$64,"&lt;10"))</f>
        <v>0</v>
      </c>
      <c r="S74" s="168" t="n">
        <f aca="false">IF(S$65=0,"-",COUNTIFS(S$15:S$64,"&gt;=0",S$15:S$64,"&lt;10"))</f>
        <v>0</v>
      </c>
      <c r="T74" s="168" t="n">
        <f aca="false">IF(T$65=0,"-",COUNTIFS(T$15:T$64,"&gt;=0",T$15:T$64,"&lt;10"))</f>
        <v>0</v>
      </c>
      <c r="U74" s="168" t="n">
        <f aca="false">IF(U$65=0,"-",COUNTIFS(U$15:U$64,"&gt;=0",U$15:U$64,"&lt;10"))</f>
        <v>0</v>
      </c>
      <c r="V74" s="169" t="n">
        <f aca="false">IF(V$65=0,"-",COUNTIFS(V$15:V$64,"&gt;=0",V$15:V$64,"&lt;10"))</f>
        <v>0</v>
      </c>
      <c r="W74" s="171" t="n">
        <f aca="false">IF(W$65=0,"-",COUNTIFS(W$15:W$64,"&gt;=0",W$15:W$64,"&lt;10"))</f>
        <v>0</v>
      </c>
      <c r="X74" s="168" t="n">
        <f aca="false">IF(X$65=0,"-",COUNTIFS(X$15:X$64,"&gt;=0",X$15:X$64,"&lt;10"))</f>
        <v>0</v>
      </c>
      <c r="Y74" s="168" t="n">
        <f aca="false">IF(Y$65=0,"-",COUNTIFS(Y$15:Y$64,"&gt;=0",Y$15:Y$64,"&lt;10"))</f>
        <v>0</v>
      </c>
      <c r="Z74" s="168" t="n">
        <f aca="false">IF(Z$65=0,"-",COUNTIFS(Z$15:Z$64,"&gt;=0",Z$15:Z$64,"&lt;10"))</f>
        <v>0</v>
      </c>
      <c r="AA74" s="168" t="n">
        <f aca="false">IF(AA$65=0,"-",COUNTIFS(AA$15:AA$64,"&gt;=0",AA$15:AA$64,"&lt;10"))</f>
        <v>0</v>
      </c>
      <c r="AB74" s="168" t="n">
        <f aca="false">IF(AB$65=0,"-",COUNTIFS(AB$15:AB$64,"&gt;=0",AB$15:AB$64,"&lt;10"))</f>
        <v>0</v>
      </c>
      <c r="AC74" s="168" t="n">
        <f aca="false">IF(AC$65=0,"-",COUNTIFS(AC$15:AC$64,"&gt;=0",AC$15:AC$64,"&lt;10"))</f>
        <v>0</v>
      </c>
      <c r="AD74" s="169" t="n">
        <f aca="false">IF(AD$65=0,"-",COUNTIFS(AD$15:AD$64,"&gt;=0",AD$15:AD$64,"&lt;10"))</f>
        <v>0</v>
      </c>
      <c r="AE74" s="171" t="n">
        <f aca="false">IF(AE$65=0,"-",COUNTIFS(AE$15:AE$64,"&gt;=0",AE$15:AE$64,"&lt;10"))</f>
        <v>0</v>
      </c>
      <c r="AF74" s="168" t="n">
        <f aca="false">IF(AF$65=0,"-",COUNTIFS(AF$15:AF$64,"&gt;=0",AF$15:AF$64,"&lt;10"))</f>
        <v>0</v>
      </c>
      <c r="AG74" s="168" t="n">
        <f aca="false">IF(AG$65=0,"-",COUNTIFS(AG$15:AG$64,"&gt;=0",AG$15:AG$64,"&lt;10"))</f>
        <v>0</v>
      </c>
      <c r="AH74" s="168" t="n">
        <f aca="false">IF(AH$65=0,"-",COUNTIFS(AH$15:AH$64,"&gt;=0",AH$15:AH$64,"&lt;10"))</f>
        <v>0</v>
      </c>
      <c r="AI74" s="168" t="n">
        <f aca="false">IF(AI$65=0,"-",COUNTIFS(AI$15:AI$64,"&gt;=0",AI$15:AI$64,"&lt;10"))</f>
        <v>0</v>
      </c>
      <c r="AJ74" s="168" t="n">
        <f aca="false">IF(AJ$65=0,"-",COUNTIFS(AJ$15:AJ$64,"&gt;=0",AJ$15:AJ$64,"&lt;10"))</f>
        <v>0</v>
      </c>
      <c r="AK74" s="168" t="n">
        <f aca="false">IF(AK$65=0,"-",COUNTIFS(AK$15:AK$64,"&gt;=0",AK$15:AK$64,"&lt;10"))</f>
        <v>0</v>
      </c>
      <c r="AL74" s="169" t="n">
        <f aca="false">IF(AL$65=0,"-",COUNTIFS(AL$15:AL$64,"&gt;=0",AL$15:AL$64,"&lt;10"))</f>
        <v>0</v>
      </c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201"/>
      <c r="FK74" s="203"/>
      <c r="FL74" s="204" t="s">
        <v>104</v>
      </c>
      <c r="FM74" s="207"/>
      <c r="FN74" s="207"/>
      <c r="FO74" s="168" t="n">
        <f aca="false">IF(FO$65=0,"-",COUNTIFS(FO$15:FO$64,"&gt;=0",FO$15:FO$64,"&lt;10"))</f>
        <v>1</v>
      </c>
      <c r="FP74" s="168" t="n">
        <f aca="false">IF(FP$65=0,"-",COUNTIFS(FP$15:FP$64,"&gt;=0",FP$15:FP$64,"&lt;10"))</f>
        <v>0</v>
      </c>
      <c r="FQ74" s="168" t="n">
        <f aca="false">IF(FQ$65=0,"-",COUNTIFS(FQ$15:FQ$64,"&gt;=0",FQ$15:FQ$64,"&lt;10"))</f>
        <v>0</v>
      </c>
      <c r="FR74" s="168" t="n">
        <f aca="false">IF(FR$65=0,"-",COUNTIFS(FR$15:FR$64,"&gt;=0",FR$15:FR$64,"&lt;10"))</f>
        <v>0</v>
      </c>
      <c r="FS74" s="168" t="n">
        <f aca="false">IF(FS$65=0,"-",COUNTIFS(FS$15:FS$64,"&gt;=0",FS$15:FS$64,"&lt;10"))</f>
        <v>0</v>
      </c>
      <c r="FT74" s="168" t="n">
        <f aca="false">IF(FT$65=0,"-",COUNTIFS(FT$15:FT$64,"&gt;=0",FT$15:FT$64,"&lt;10"))</f>
        <v>0</v>
      </c>
      <c r="FU74" s="168" t="n">
        <f aca="false">IF(FU$65=0,"-",COUNTIFS(FU$15:FU$64,"&gt;=0",FU$15:FU$64,"&lt;10"))</f>
        <v>19</v>
      </c>
      <c r="FV74" s="168" t="n">
        <f aca="false">IF(FV$65=0,"-",COUNTIFS(FV$15:FV$64,"&gt;=0",FV$15:FV$64,"&lt;10"))</f>
        <v>2</v>
      </c>
      <c r="FW74" s="168" t="n">
        <f aca="false">IF(FW$65=0,"-",COUNTIFS(FW$15:FW$64,"&gt;=0",FW$15:FW$64,"&lt;10"))</f>
        <v>10</v>
      </c>
      <c r="FX74" s="168" t="n">
        <f aca="false">IF(FX$65=0,"-",COUNTIFS(FX$15:FX$64,"&gt;=0",FX$15:FX$64,"&lt;10"))</f>
        <v>1</v>
      </c>
      <c r="FY74" s="168" t="n">
        <f aca="false">IF(FY$65=0,"-",COUNTIFS(FY$15:FY$64,"&gt;=0",FY$15:FY$64,"&lt;10"))</f>
        <v>0</v>
      </c>
      <c r="FZ74" s="168" t="n">
        <f aca="false">IF(FZ$65=0,"-",COUNTIFS(FZ$15:FZ$64,"&gt;=0",FZ$15:FZ$64,"&lt;10"))</f>
        <v>2</v>
      </c>
      <c r="GA74" s="168" t="n">
        <f aca="false">IF(GA$65=0,"-",COUNTIFS(GA$15:GA$64,"&gt;=0",GA$15:GA$64,"&lt;10"))</f>
        <v>3</v>
      </c>
      <c r="GB74" s="168" t="n">
        <f aca="false">IF(GB$65=0,"-",COUNTIFS(GB$15:GB$64,"&gt;=0",GB$15:GB$64,"&lt;10"))</f>
        <v>0</v>
      </c>
      <c r="GC74" s="168" t="n">
        <f aca="false">IF(GC$65=0,"-",COUNTIFS(GC$15:GC$64,"&gt;=0",GC$15:GC$64,"&lt;10"))</f>
        <v>0</v>
      </c>
      <c r="GD74" s="168" t="n">
        <f aca="false">IF(GD$65=0,"-",COUNTIFS(GD$15:GD$64,"&gt;=0",GD$15:GD$64,"&lt;10"))</f>
        <v>0</v>
      </c>
      <c r="GE74" s="168" t="n">
        <f aca="false">IF(GE$65=0,"-",COUNTIFS(GE$15:GE$64,"&gt;=0",GE$15:GE$64,"&lt;10"))</f>
        <v>0</v>
      </c>
      <c r="GF74" s="168" t="n">
        <f aca="false">IF(GF$65=0,"-",COUNTIFS(GF$15:GF$64,"&gt;=0",GF$15:GF$64,"&lt;10"))</f>
        <v>0</v>
      </c>
      <c r="GG74" s="168" t="n">
        <f aca="false">IF(GG$65=0,"-",COUNTIFS(GG$15:GG$64,"&gt;=0",GG$15:GG$64,"&lt;10"))</f>
        <v>0</v>
      </c>
      <c r="GH74" s="168" t="n">
        <f aca="false">IF(GH$65=0,"-",COUNTIFS(GH$15:GH$64,"&gt;=0",GH$15:GH$64,"&lt;10"))</f>
        <v>0</v>
      </c>
      <c r="GI74" s="168" t="n">
        <f aca="false">IF(GI$65=0,"-",COUNTIFS(GI$15:GI$64,"&gt;=0",GI$15:GI$64,"&lt;10"))</f>
        <v>0</v>
      </c>
      <c r="GJ74" s="168" t="n">
        <f aca="false">IF(GJ$65=0,"-",COUNTIFS(GJ$15:GJ$64,"&gt;=0",GJ$15:GJ$64,"&lt;10"))</f>
        <v>0</v>
      </c>
      <c r="GK74" s="168" t="n">
        <f aca="false">IF(GK$65=0,"-",COUNTIFS(GK$15:GK$64,"&gt;=0",GK$15:GK$64,"&lt;10"))</f>
        <v>0</v>
      </c>
      <c r="GL74" s="168" t="n">
        <f aca="false">IF(GL$65=0,"-",COUNTIFS(GL$15:GL$64,"&gt;=0",GL$15:GL$64,"&lt;10"))</f>
        <v>0</v>
      </c>
      <c r="GM74" s="168" t="n">
        <f aca="false">IF(GM$65=0,"-",COUNTIFS(GM$15:GM$64,"&gt;=0",GM$15:GM$64,"&lt;10"))</f>
        <v>0</v>
      </c>
      <c r="GN74" s="168" t="n">
        <f aca="false">IF(GN$65=0,"-",COUNTIFS(GN$15:GN$64,"&gt;=0",GN$15:GN$64,"&lt;10"))</f>
        <v>0</v>
      </c>
      <c r="GO74" s="168" t="n">
        <f aca="false">IF(GO$65=0,"-",COUNTIFS(GO$15:GO$64,"&gt;=0",GO$15:GO$64,"&lt;10"))</f>
        <v>1</v>
      </c>
      <c r="GP74" s="168" t="n">
        <f aca="false">IF(GP$65=0,"-",COUNTIFS(GP$15:GP$64,"&gt;=0",GP$15:GP$64,"&lt;10"))</f>
        <v>0</v>
      </c>
      <c r="GQ74" s="168" t="n">
        <f aca="false">IF(GQ$65=0,"-",COUNTIFS(GQ$15:GQ$64,"&gt;=0",GQ$15:GQ$64,"&lt;10"))</f>
        <v>0</v>
      </c>
      <c r="GR74" s="168" t="n">
        <f aca="false">IF(GR$65=0,"-",COUNTIFS(GR$15:GR$64,"&gt;=0",GR$15:GR$64,"&lt;10"))</f>
        <v>0</v>
      </c>
      <c r="GS74" s="168" t="n">
        <f aca="false">IF(GS$65=0,"-",COUNTIFS(GS$15:GS$64,"&gt;=0",GS$15:GS$64,"&lt;10"))</f>
        <v>0</v>
      </c>
      <c r="GT74" s="168" t="n">
        <f aca="false">IF(GT$65=0,"-",COUNTIFS(GT$15:GT$64,"&gt;=0",GT$15:GT$64,"&lt;10"))</f>
        <v>0</v>
      </c>
      <c r="GU74" s="168" t="n">
        <f aca="false">IF(GU$65=0,"-",COUNTIFS(GU$15:GU$64,"&gt;=0",GU$15:GU$64,"&lt;10"))</f>
        <v>0</v>
      </c>
      <c r="GV74" s="168" t="n">
        <f aca="false">IF(GV$65=0,"-",COUNTIFS(GV$15:GV$64,"&gt;=0",GV$15:GV$64,"&lt;10"))</f>
        <v>0</v>
      </c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  <c r="IA74" s="17"/>
      <c r="IB74" s="17"/>
      <c r="IC74" s="17"/>
      <c r="ID74" s="17"/>
      <c r="IE74" s="17"/>
      <c r="IF74" s="17"/>
      <c r="IG74" s="17"/>
      <c r="IH74" s="17"/>
      <c r="II74" s="17"/>
      <c r="IJ74" s="17"/>
      <c r="IK74" s="17"/>
      <c r="IL74" s="17"/>
      <c r="IM74" s="17"/>
      <c r="IN74" s="17"/>
      <c r="IO74" s="22"/>
    </row>
    <row r="75" customFormat="false" ht="15" hidden="false" customHeight="false" outlineLevel="0" collapsed="false">
      <c r="A75" s="203"/>
      <c r="B75" s="216" t="s">
        <v>105</v>
      </c>
      <c r="C75" s="217"/>
      <c r="D75" s="218"/>
      <c r="E75" s="171" t="n">
        <f aca="false">IF(E$65=0,"-",SUM(E67:E74))</f>
        <v>0</v>
      </c>
      <c r="F75" s="169" t="n">
        <f aca="false">IF(F$65=0,"-",SUM(F67:F74))</f>
        <v>0</v>
      </c>
      <c r="G75" s="171" t="n">
        <f aca="false">IF(G$65=0,"-",SUM(G67:G74))</f>
        <v>0</v>
      </c>
      <c r="H75" s="168" t="n">
        <f aca="false">IF(H$65=0,"-",SUM(H67:H74))</f>
        <v>0</v>
      </c>
      <c r="I75" s="168" t="n">
        <f aca="false">IF(I$65=0,"-",SUM(I67:I74))</f>
        <v>0</v>
      </c>
      <c r="J75" s="169" t="n">
        <f aca="false">IF(J$65=0,"-",SUM(J67:J74))</f>
        <v>0</v>
      </c>
      <c r="K75" s="171" t="n">
        <f aca="false">IF(K$65=0,"-",SUM(K67:K74))</f>
        <v>0</v>
      </c>
      <c r="L75" s="168" t="n">
        <f aca="false">IF(L$65=0,"-",SUM(L67:L74))</f>
        <v>0</v>
      </c>
      <c r="M75" s="168" t="n">
        <f aca="false">IF(M$65=0,"-",SUM(M67:M74))</f>
        <v>0</v>
      </c>
      <c r="N75" s="169" t="n">
        <f aca="false">IF(N$65=0,"-",SUM(N67:N74))</f>
        <v>0</v>
      </c>
      <c r="O75" s="171" t="n">
        <f aca="false">IF(O$65=0,"-",SUM(O67:O74))</f>
        <v>0</v>
      </c>
      <c r="P75" s="168" t="n">
        <f aca="false">IF(P$65=0,"-",SUM(P67:P74))</f>
        <v>0</v>
      </c>
      <c r="Q75" s="168" t="n">
        <f aca="false">IF(Q$65=0,"-",SUM(Q67:Q74))</f>
        <v>0</v>
      </c>
      <c r="R75" s="168" t="n">
        <f aca="false">IF(R$65=0,"-",SUM(R67:R74))</f>
        <v>0</v>
      </c>
      <c r="S75" s="168" t="n">
        <f aca="false">IF(S$65=0,"-",SUM(S67:S74))</f>
        <v>0</v>
      </c>
      <c r="T75" s="168" t="n">
        <f aca="false">IF(T$65=0,"-",SUM(T67:T74))</f>
        <v>0</v>
      </c>
      <c r="U75" s="168" t="n">
        <f aca="false">IF(U$65=0,"-",SUM(U67:U74))</f>
        <v>0</v>
      </c>
      <c r="V75" s="169" t="n">
        <f aca="false">IF(V$65=0,"-",SUM(V67:V74))</f>
        <v>0</v>
      </c>
      <c r="W75" s="171" t="n">
        <f aca="false">IF(W$65=0,"-",SUM(W67:W74))</f>
        <v>0</v>
      </c>
      <c r="X75" s="168" t="n">
        <f aca="false">IF(X$65=0,"-",SUM(X67:X74))</f>
        <v>0</v>
      </c>
      <c r="Y75" s="168" t="n">
        <f aca="false">IF(Y$65=0,"-",SUM(Y67:Y74))</f>
        <v>0</v>
      </c>
      <c r="Z75" s="168" t="n">
        <f aca="false">IF(Z$65=0,"-",SUM(Z67:Z74))</f>
        <v>0</v>
      </c>
      <c r="AA75" s="168" t="n">
        <f aca="false">IF(AA$65=0,"-",SUM(AA67:AA74))</f>
        <v>0</v>
      </c>
      <c r="AB75" s="168" t="n">
        <f aca="false">IF(AB$65=0,"-",SUM(AB67:AB74))</f>
        <v>0</v>
      </c>
      <c r="AC75" s="168" t="n">
        <f aca="false">IF(AC$65=0,"-",SUM(AC67:AC74))</f>
        <v>0</v>
      </c>
      <c r="AD75" s="169" t="n">
        <f aca="false">IF(AD$65=0,"-",SUM(AD67:AD74))</f>
        <v>0</v>
      </c>
      <c r="AE75" s="171" t="n">
        <f aca="false">IF(AE$65=0,"-",SUM(AE67:AE74))</f>
        <v>0</v>
      </c>
      <c r="AF75" s="168" t="n">
        <f aca="false">IF(AF$65=0,"-",SUM(AF67:AF74))</f>
        <v>0</v>
      </c>
      <c r="AG75" s="168" t="n">
        <f aca="false">IF(AG$65=0,"-",SUM(AG67:AG74))</f>
        <v>0</v>
      </c>
      <c r="AH75" s="168" t="n">
        <f aca="false">IF(AH$65=0,"-",SUM(AH67:AH74))</f>
        <v>0</v>
      </c>
      <c r="AI75" s="168" t="n">
        <f aca="false">IF(AI$65=0,"-",SUM(AI67:AI74))</f>
        <v>0</v>
      </c>
      <c r="AJ75" s="168" t="n">
        <f aca="false">IF(AJ$65=0,"-",SUM(AJ67:AJ74))</f>
        <v>0</v>
      </c>
      <c r="AK75" s="168" t="n">
        <f aca="false">IF(AK$65=0,"-",SUM(AK67:AK74))</f>
        <v>0</v>
      </c>
      <c r="AL75" s="169" t="n">
        <f aca="false">IF(AL$65=0,"-",SUM(AL67:AL74))</f>
        <v>0</v>
      </c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201"/>
      <c r="FK75" s="203"/>
      <c r="FL75" s="216" t="s">
        <v>105</v>
      </c>
      <c r="FM75" s="219"/>
      <c r="FN75" s="219"/>
      <c r="FO75" s="168" t="n">
        <f aca="false">IF(FO$65=0,"-",SUM(FO67:FO74))</f>
        <v>44</v>
      </c>
      <c r="FP75" s="168" t="n">
        <f aca="false">IF(FP$65=0,"-",SUM(FP67:FP74))</f>
        <v>0</v>
      </c>
      <c r="FQ75" s="168" t="n">
        <f aca="false">IF(FQ$65=0,"-",SUM(FQ67:FQ74))</f>
        <v>34</v>
      </c>
      <c r="FR75" s="168" t="n">
        <f aca="false">IF(FR$65=0,"-",SUM(FR67:FR74))</f>
        <v>8</v>
      </c>
      <c r="FS75" s="168" t="n">
        <f aca="false">IF(FS$65=0,"-",SUM(FS67:FS74))</f>
        <v>0</v>
      </c>
      <c r="FT75" s="168" t="n">
        <f aca="false">IF(FT$65=0,"-",SUM(FT67:FT74))</f>
        <v>0</v>
      </c>
      <c r="FU75" s="168" t="n">
        <f aca="false">IF(FU$65=0,"-",SUM(FU67:FU74))</f>
        <v>42</v>
      </c>
      <c r="FV75" s="168" t="n">
        <f aca="false">IF(FV$65=0,"-",SUM(FV67:FV74))</f>
        <v>43</v>
      </c>
      <c r="FW75" s="168" t="n">
        <f aca="false">IF(FW$65=0,"-",SUM(FW67:FW74))</f>
        <v>42</v>
      </c>
      <c r="FX75" s="168" t="n">
        <f aca="false">IF(FX$65=0,"-",SUM(FX67:FX74))</f>
        <v>42</v>
      </c>
      <c r="FY75" s="168" t="n">
        <f aca="false">IF(FY$65=0,"-",SUM(FY67:FY74))</f>
        <v>8</v>
      </c>
      <c r="FZ75" s="168" t="n">
        <f aca="false">IF(FZ$65=0,"-",SUM(FZ67:FZ74))</f>
        <v>8</v>
      </c>
      <c r="GA75" s="168" t="n">
        <f aca="false">IF(GA$65=0,"-",SUM(GA67:GA74))</f>
        <v>27</v>
      </c>
      <c r="GB75" s="168" t="n">
        <f aca="false">IF(GB$65=0,"-",SUM(GB67:GB74))</f>
        <v>0</v>
      </c>
      <c r="GC75" s="168" t="n">
        <f aca="false">IF(GC$65=0,"-",SUM(GC67:GC74))</f>
        <v>0</v>
      </c>
      <c r="GD75" s="168" t="n">
        <f aca="false">IF(GD$65=0,"-",SUM(GD67:GD74))</f>
        <v>0</v>
      </c>
      <c r="GE75" s="168" t="n">
        <f aca="false">IF(GE$65=0,"-",SUM(GE67:GE74))</f>
        <v>0</v>
      </c>
      <c r="GF75" s="168" t="n">
        <f aca="false">IF(GF$65=0,"-",SUM(GF67:GF74))</f>
        <v>0</v>
      </c>
      <c r="GG75" s="168" t="n">
        <f aca="false">IF(GG$65=0,"-",SUM(GG67:GG74))</f>
        <v>13</v>
      </c>
      <c r="GH75" s="168" t="n">
        <f aca="false">IF(GH$65=0,"-",SUM(GH67:GH74))</f>
        <v>15</v>
      </c>
      <c r="GI75" s="168" t="n">
        <f aca="false">IF(GI$65=0,"-",SUM(GI67:GI74))</f>
        <v>14</v>
      </c>
      <c r="GJ75" s="168" t="n">
        <f aca="false">IF(GJ$65=0,"-",SUM(GJ67:GJ74))</f>
        <v>0</v>
      </c>
      <c r="GK75" s="168" t="n">
        <f aca="false">IF(GK$65=0,"-",SUM(GK67:GK74))</f>
        <v>0</v>
      </c>
      <c r="GL75" s="168" t="n">
        <f aca="false">IF(GL$65=0,"-",SUM(GL67:GL74))</f>
        <v>11</v>
      </c>
      <c r="GM75" s="168" t="n">
        <f aca="false">IF(GM$65=0,"-",SUM(GM67:GM74))</f>
        <v>0</v>
      </c>
      <c r="GN75" s="168" t="n">
        <f aca="false">IF(GN$65=0,"-",SUM(GN67:GN74))</f>
        <v>0</v>
      </c>
      <c r="GO75" s="168" t="n">
        <f aca="false">IF(GO$65=0,"-",SUM(GO67:GO74))</f>
        <v>11</v>
      </c>
      <c r="GP75" s="168" t="n">
        <f aca="false">IF(GP$65=0,"-",SUM(GP67:GP74))</f>
        <v>6</v>
      </c>
      <c r="GQ75" s="168" t="n">
        <f aca="false">IF(GQ$65=0,"-",SUM(GQ67:GQ74))</f>
        <v>0</v>
      </c>
      <c r="GR75" s="168" t="n">
        <f aca="false">IF(GR$65=0,"-",SUM(GR67:GR74))</f>
        <v>11</v>
      </c>
      <c r="GS75" s="168" t="n">
        <f aca="false">IF(GS$65=0,"-",SUM(GS67:GS74))</f>
        <v>0</v>
      </c>
      <c r="GT75" s="168" t="n">
        <f aca="false">IF(GT$65=0,"-",SUM(GT67:GT74))</f>
        <v>0</v>
      </c>
      <c r="GU75" s="168" t="n">
        <f aca="false">IF(GU$65=0,"-",SUM(GU67:GU74))</f>
        <v>0</v>
      </c>
      <c r="GV75" s="168" t="n">
        <f aca="false">IF(GV$65=0,"-",SUM(GV67:GV74))</f>
        <v>0</v>
      </c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  <c r="IA75" s="17"/>
      <c r="IB75" s="17"/>
      <c r="IC75" s="17"/>
      <c r="ID75" s="17"/>
      <c r="IE75" s="17"/>
      <c r="IF75" s="17"/>
      <c r="IG75" s="17"/>
      <c r="IH75" s="17"/>
      <c r="II75" s="17"/>
      <c r="IJ75" s="17"/>
      <c r="IK75" s="17"/>
      <c r="IL75" s="17"/>
      <c r="IM75" s="17"/>
      <c r="IN75" s="17"/>
      <c r="IO75" s="22"/>
    </row>
    <row r="76" customFormat="false" ht="15" hidden="false" customHeight="false" outlineLevel="0" collapsed="false">
      <c r="A76" s="203"/>
      <c r="B76" s="216" t="s">
        <v>7</v>
      </c>
      <c r="C76" s="217"/>
      <c r="D76" s="218"/>
      <c r="E76" s="171" t="str">
        <f aca="false">IF(OR($B$15="",E65=0),"-",50-COUNTIF($B$15:$B$64,""))</f>
        <v>-</v>
      </c>
      <c r="F76" s="171" t="str">
        <f aca="false">IF(OR($B$15="",F65=0),"-",50-COUNTIF($B$15:$B$64,""))</f>
        <v>-</v>
      </c>
      <c r="G76" s="171" t="str">
        <f aca="false">IF(OR($B$15="",G65=0),"-",50-COUNTIF($B$15:$B$64,""))</f>
        <v>-</v>
      </c>
      <c r="H76" s="171" t="str">
        <f aca="false">IF(OR($B$15="",H65=0),"-",50-COUNTIF($B$15:$B$64,""))</f>
        <v>-</v>
      </c>
      <c r="I76" s="171" t="str">
        <f aca="false">IF(OR($B$15="",I65=0),"-",50-COUNTIF($B$15:$B$64,""))</f>
        <v>-</v>
      </c>
      <c r="J76" s="171" t="str">
        <f aca="false">IF(OR($B$15="",J65=0),"-",50-COUNTIF($B$15:$B$64,""))</f>
        <v>-</v>
      </c>
      <c r="K76" s="171" t="str">
        <f aca="false">IF(OR($B$15="",K65=0),"-",50-COUNTIF($B$15:$B$64,""))</f>
        <v>-</v>
      </c>
      <c r="L76" s="171" t="str">
        <f aca="false">IF(OR($B$15="",L65=0),"-",50-COUNTIF($B$15:$B$64,""))</f>
        <v>-</v>
      </c>
      <c r="M76" s="171" t="str">
        <f aca="false">IF(OR($B$15="",M65=0),"-",50-COUNTIF($B$15:$B$64,""))</f>
        <v>-</v>
      </c>
      <c r="N76" s="171" t="str">
        <f aca="false">IF(OR($B$15="",N65=0),"-",50-COUNTIF($B$15:$B$64,""))</f>
        <v>-</v>
      </c>
      <c r="O76" s="171" t="str">
        <f aca="false">IF(OR($B$15="",O65=0),"-",50-COUNTIF($B$15:$B$64,""))</f>
        <v>-</v>
      </c>
      <c r="P76" s="171" t="str">
        <f aca="false">IF(OR($B$15="",P65=0),"-",50-COUNTIF($B$15:$B$64,""))</f>
        <v>-</v>
      </c>
      <c r="Q76" s="171" t="str">
        <f aca="false">IF(OR($B$15="",Q65=0),"-",50-COUNTIF($B$15:$B$64,""))</f>
        <v>-</v>
      </c>
      <c r="R76" s="171" t="str">
        <f aca="false">IF(OR($B$15="",R65=0),"-",50-COUNTIF($B$15:$B$64,""))</f>
        <v>-</v>
      </c>
      <c r="S76" s="171" t="str">
        <f aca="false">IF(OR($B$15="",S65=0),"-",50-COUNTIF($B$15:$B$64,""))</f>
        <v>-</v>
      </c>
      <c r="T76" s="171" t="str">
        <f aca="false">IF(OR($B$15="",T65=0),"-",50-COUNTIF($B$15:$B$64,""))</f>
        <v>-</v>
      </c>
      <c r="U76" s="171" t="str">
        <f aca="false">IF(OR($B$15="",U65=0),"-",50-COUNTIF($B$15:$B$64,""))</f>
        <v>-</v>
      </c>
      <c r="V76" s="171" t="str">
        <f aca="false">IF(OR($B$15="",V65=0),"-",50-COUNTIF($B$15:$B$64,""))</f>
        <v>-</v>
      </c>
      <c r="W76" s="171" t="str">
        <f aca="false">IF(OR($B$15="",W65=0),"-",50-COUNTIF($B$15:$B$64,""))</f>
        <v>-</v>
      </c>
      <c r="X76" s="171" t="str">
        <f aca="false">IF(OR($B$15="",X65=0),"-",50-COUNTIF($B$15:$B$64,""))</f>
        <v>-</v>
      </c>
      <c r="Y76" s="171" t="str">
        <f aca="false">IF(OR($B$15="",Y65=0),"-",50-COUNTIF($B$15:$B$64,""))</f>
        <v>-</v>
      </c>
      <c r="Z76" s="171" t="str">
        <f aca="false">IF(OR($B$15="",Z65=0),"-",50-COUNTIF($B$15:$B$64,""))</f>
        <v>-</v>
      </c>
      <c r="AA76" s="171" t="str">
        <f aca="false">IF(OR($B$15="",AA65=0),"-",50-COUNTIF($B$15:$B$64,""))</f>
        <v>-</v>
      </c>
      <c r="AB76" s="171" t="str">
        <f aca="false">IF(OR($B$15="",AB65=0),"-",50-COUNTIF($B$15:$B$64,""))</f>
        <v>-</v>
      </c>
      <c r="AC76" s="171" t="str">
        <f aca="false">IF(OR($B$15="",AC65=0),"-",50-COUNTIF($B$15:$B$64,""))</f>
        <v>-</v>
      </c>
      <c r="AD76" s="171" t="str">
        <f aca="false">IF(OR($B$15="",AD65=0),"-",50-COUNTIF($B$15:$B$64,""))</f>
        <v>-</v>
      </c>
      <c r="AE76" s="171" t="str">
        <f aca="false">IF(OR($B$15="",AE65=0),"-",50-COUNTIF($B$15:$B$64,""))</f>
        <v>-</v>
      </c>
      <c r="AF76" s="171" t="str">
        <f aca="false">IF(OR($B$15="",AF65=0),"-",50-COUNTIF($B$15:$B$64,""))</f>
        <v>-</v>
      </c>
      <c r="AG76" s="171" t="str">
        <f aca="false">IF(OR($B$15="",AG65=0),"-",50-COUNTIF($B$15:$B$64,""))</f>
        <v>-</v>
      </c>
      <c r="AH76" s="171" t="str">
        <f aca="false">IF(OR($B$15="",AH65=0),"-",50-COUNTIF($B$15:$B$64,""))</f>
        <v>-</v>
      </c>
      <c r="AI76" s="171" t="str">
        <f aca="false">IF(OR($B$15="",AI65=0),"-",50-COUNTIF($B$15:$B$64,""))</f>
        <v>-</v>
      </c>
      <c r="AJ76" s="171" t="str">
        <f aca="false">IF(OR($B$15="",AJ65=0),"-",50-COUNTIF($B$15:$B$64,""))</f>
        <v>-</v>
      </c>
      <c r="AK76" s="171" t="str">
        <f aca="false">IF(OR($B$15="",AK65=0),"-",50-COUNTIF($B$15:$B$64,""))</f>
        <v>-</v>
      </c>
      <c r="AL76" s="171" t="str">
        <f aca="false">IF(OR($B$15="",AL65=0),"-",50-COUNTIF($B$15:$B$64,""))</f>
        <v>-</v>
      </c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201"/>
      <c r="FK76" s="203"/>
      <c r="FL76" s="216" t="s">
        <v>7</v>
      </c>
      <c r="FM76" s="219"/>
      <c r="FN76" s="219"/>
      <c r="FO76" s="168" t="n">
        <f aca="false">IF(FO$65=0,"-",COUNTIF(FO15:FO64,UPPER("AB"))+FO75)</f>
        <v>48</v>
      </c>
      <c r="FP76" s="168" t="n">
        <f aca="false">IF(FP$65=0,"-",COUNTIF(FP15:FP64,UPPER("AB"))+FP75)</f>
        <v>0</v>
      </c>
      <c r="FQ76" s="168" t="n">
        <f aca="false">IF(FQ$65=0,"-",COUNTIF(FQ15:FQ64,UPPER("AB"))+FQ75)</f>
        <v>37</v>
      </c>
      <c r="FR76" s="168" t="n">
        <f aca="false">IF(FR$65=0,"-",COUNTIF(FR15:FR64,UPPER("AB"))+FR75)</f>
        <v>8</v>
      </c>
      <c r="FS76" s="168" t="n">
        <f aca="false">IF(FS$65=0,"-",COUNTIF(FS15:FS64,UPPER("AB"))+FS75)</f>
        <v>0</v>
      </c>
      <c r="FT76" s="168" t="n">
        <f aca="false">IF(FT$65=0,"-",COUNTIF(FT15:FT64,UPPER("AB"))+FT75)</f>
        <v>0</v>
      </c>
      <c r="FU76" s="168" t="n">
        <f aca="false">IF(FU$65=0,"-",COUNTIF(FU15:FU64,UPPER("AB"))+FU75)</f>
        <v>48</v>
      </c>
      <c r="FV76" s="168" t="n">
        <f aca="false">IF(FV$65=0,"-",COUNTIF(FV15:FV64,UPPER("AB"))+FV75)</f>
        <v>48</v>
      </c>
      <c r="FW76" s="168" t="n">
        <f aca="false">IF(FW$65=0,"-",COUNTIF(FW15:FW64,UPPER("AB"))+FW75)</f>
        <v>44</v>
      </c>
      <c r="FX76" s="168" t="n">
        <f aca="false">IF(FX$65=0,"-",COUNTIF(FX15:FX64,UPPER("AB"))+FX75)</f>
        <v>46</v>
      </c>
      <c r="FY76" s="168" t="n">
        <f aca="false">IF(FY$65=0,"-",COUNTIF(FY15:FY64,UPPER("AB"))+FY75)</f>
        <v>8</v>
      </c>
      <c r="FZ76" s="168" t="n">
        <f aca="false">IF(FZ$65=0,"-",COUNTIF(FZ15:FZ64,UPPER("AB"))+FZ75)</f>
        <v>8</v>
      </c>
      <c r="GA76" s="168" t="n">
        <f aca="false">IF(GA$65=0,"-",COUNTIF(GA15:GA64,UPPER("AB"))+GA75)</f>
        <v>27</v>
      </c>
      <c r="GB76" s="168" t="n">
        <f aca="false">IF(GB$65=0,"-",COUNTIF(GB15:GB64,UPPER("AB"))+GB75)</f>
        <v>0</v>
      </c>
      <c r="GC76" s="168" t="n">
        <f aca="false">IF(GC$65=0,"-",COUNTIF(GC15:GC64,UPPER("AB"))+GC75)</f>
        <v>0</v>
      </c>
      <c r="GD76" s="168" t="n">
        <f aca="false">IF(GD$65=0,"-",COUNTIF(GD15:GD64,UPPER("AB"))+GD75)</f>
        <v>0</v>
      </c>
      <c r="GE76" s="168" t="n">
        <f aca="false">IF(GE$65=0,"-",COUNTIF(GE15:GE64,UPPER("AB"))+GE75)</f>
        <v>0</v>
      </c>
      <c r="GF76" s="168" t="n">
        <f aca="false">IF(GF$65=0,"-",COUNTIF(GF15:GF64,UPPER("AB"))+GF75)</f>
        <v>0</v>
      </c>
      <c r="GG76" s="168" t="n">
        <f aca="false">IF(GG$65=0,"-",COUNTIF(GG15:GG64,UPPER("AB"))+GG75)</f>
        <v>13</v>
      </c>
      <c r="GH76" s="168" t="n">
        <f aca="false">IF(GH$65=0,"-",COUNTIF(GH15:GH64,UPPER("AB"))+GH75)</f>
        <v>15</v>
      </c>
      <c r="GI76" s="168" t="n">
        <f aca="false">IF(GI$65=0,"-",COUNTIF(GI15:GI64,UPPER("AB"))+GI75)</f>
        <v>14</v>
      </c>
      <c r="GJ76" s="168" t="n">
        <f aca="false">IF(GJ$65=0,"-",COUNTIF(GJ15:GJ64,UPPER("AB"))+GJ75)</f>
        <v>0</v>
      </c>
      <c r="GK76" s="168" t="n">
        <f aca="false">IF(GK$65=0,"-",COUNTIF(GK15:GK64,UPPER("AB"))+GK75)</f>
        <v>0</v>
      </c>
      <c r="GL76" s="168" t="n">
        <f aca="false">IF(GL$65=0,"-",COUNTIF(GL15:GL64,UPPER("AB"))+GL75)</f>
        <v>11</v>
      </c>
      <c r="GM76" s="168" t="n">
        <f aca="false">IF(GM$65=0,"-",COUNTIF(GM15:GM64,UPPER("AB"))+GM75)</f>
        <v>0</v>
      </c>
      <c r="GN76" s="168" t="n">
        <f aca="false">IF(GN$65=0,"-",COUNTIF(GN15:GN64,UPPER("AB"))+GN75)</f>
        <v>0</v>
      </c>
      <c r="GO76" s="168" t="n">
        <f aca="false">IF(GO$65=0,"-",COUNTIF(GO15:GO64,UPPER("AB"))+GO75)</f>
        <v>11</v>
      </c>
      <c r="GP76" s="168" t="n">
        <f aca="false">IF(GP$65=0,"-",COUNTIF(GP15:GP64,UPPER("AB"))+GP75)</f>
        <v>6</v>
      </c>
      <c r="GQ76" s="168" t="n">
        <f aca="false">IF(GQ$65=0,"-",COUNTIF(GQ15:GQ64,UPPER("AB"))+GQ75)</f>
        <v>0</v>
      </c>
      <c r="GR76" s="168" t="n">
        <f aca="false">IF(GR$65=0,"-",COUNTIF(GR15:GR64,UPPER("AB"))+GR75)</f>
        <v>11</v>
      </c>
      <c r="GS76" s="168" t="n">
        <f aca="false">IF(GS$65=0,"-",COUNTIF(GS15:GS64,UPPER("AB"))+GS75)</f>
        <v>0</v>
      </c>
      <c r="GT76" s="168" t="n">
        <f aca="false">IF(GT$65=0,"-",COUNTIF(GT15:GT64,UPPER("AB"))+GT75)</f>
        <v>0</v>
      </c>
      <c r="GU76" s="168" t="n">
        <f aca="false">IF(GU$65=0,"-",COUNTIF(GU15:GU64,UPPER("AB"))+GU75)</f>
        <v>0</v>
      </c>
      <c r="GV76" s="168" t="n">
        <f aca="false">IF(GV$65=0,"-",COUNTIF(GV15:GV64,UPPER("AB"))+GV75)</f>
        <v>0</v>
      </c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  <c r="IA76" s="17"/>
      <c r="IB76" s="17"/>
      <c r="IC76" s="17"/>
      <c r="ID76" s="17"/>
      <c r="IE76" s="17"/>
      <c r="IF76" s="17"/>
      <c r="IG76" s="17"/>
      <c r="IH76" s="17"/>
      <c r="II76" s="17"/>
      <c r="IJ76" s="17"/>
      <c r="IK76" s="17"/>
      <c r="IL76" s="17"/>
      <c r="IM76" s="17"/>
      <c r="IN76" s="17"/>
      <c r="IO76" s="22"/>
    </row>
    <row r="77" customFormat="false" ht="14.15" hidden="false" customHeight="false" outlineLevel="0" collapsed="false">
      <c r="A77" s="203"/>
      <c r="B77" s="216" t="s">
        <v>106</v>
      </c>
      <c r="C77" s="217"/>
      <c r="D77" s="218"/>
      <c r="E77" s="171" t="n">
        <f aca="false">IF(E$65=0,"-",SUM(E67:E71))</f>
        <v>0</v>
      </c>
      <c r="F77" s="169" t="n">
        <f aca="false">IF(F$65=0,"-",SUM(F67:F71))</f>
        <v>0</v>
      </c>
      <c r="G77" s="171" t="n">
        <f aca="false">IF(G$65=0,"-",SUM(G67:G71))</f>
        <v>0</v>
      </c>
      <c r="H77" s="168" t="n">
        <f aca="false">IF(H$65=0,"-",SUM(H67:H71))</f>
        <v>0</v>
      </c>
      <c r="I77" s="168" t="n">
        <f aca="false">IF(I$65=0,"-",SUM(I67:I71))</f>
        <v>0</v>
      </c>
      <c r="J77" s="169" t="n">
        <f aca="false">IF(J$65=0,"-",SUM(J67:J71))</f>
        <v>0</v>
      </c>
      <c r="K77" s="171" t="n">
        <f aca="false">IF(K$65=0,"-",SUM(K67:K71))</f>
        <v>0</v>
      </c>
      <c r="L77" s="168" t="n">
        <f aca="false">IF(L$65=0,"-",SUM(L67:L71))</f>
        <v>0</v>
      </c>
      <c r="M77" s="168" t="n">
        <f aca="false">IF(M$65=0,"-",SUM(M67:M71))</f>
        <v>0</v>
      </c>
      <c r="N77" s="169" t="n">
        <f aca="false">IF(N$65=0,"-",SUM(N67:N71))</f>
        <v>0</v>
      </c>
      <c r="O77" s="171" t="n">
        <f aca="false">IF(O$65=0,"-",SUM(O67:O71))</f>
        <v>0</v>
      </c>
      <c r="P77" s="168" t="n">
        <f aca="false">IF(P$65=0,"-",SUM(P67:P71))</f>
        <v>0</v>
      </c>
      <c r="Q77" s="168" t="n">
        <f aca="false">IF(Q$65=0,"-",SUM(Q67:Q71))</f>
        <v>0</v>
      </c>
      <c r="R77" s="168" t="n">
        <f aca="false">IF(R$65=0,"-",SUM(R67:R71))</f>
        <v>0</v>
      </c>
      <c r="S77" s="168" t="n">
        <f aca="false">IF(S$65=0,"-",SUM(S67:S71))</f>
        <v>0</v>
      </c>
      <c r="T77" s="168" t="n">
        <f aca="false">IF(T$65=0,"-",SUM(T67:T71))</f>
        <v>0</v>
      </c>
      <c r="U77" s="168" t="n">
        <f aca="false">IF(U$65=0,"-",SUM(U67:U71))</f>
        <v>0</v>
      </c>
      <c r="V77" s="169" t="n">
        <f aca="false">IF(V$65=0,"-",SUM(V67:V71))</f>
        <v>0</v>
      </c>
      <c r="W77" s="171" t="n">
        <f aca="false">IF(W$65=0,"-",SUM(W67:W71))</f>
        <v>0</v>
      </c>
      <c r="X77" s="168" t="n">
        <f aca="false">IF(X$65=0,"-",SUM(X67:X71))</f>
        <v>0</v>
      </c>
      <c r="Y77" s="168" t="n">
        <f aca="false">IF(Y$65=0,"-",SUM(Y67:Y71))</f>
        <v>0</v>
      </c>
      <c r="Z77" s="168" t="n">
        <f aca="false">IF(Z$65=0,"-",SUM(Z67:Z71))</f>
        <v>0</v>
      </c>
      <c r="AA77" s="168" t="n">
        <f aca="false">IF(AA$65=0,"-",SUM(AA67:AA71))</f>
        <v>0</v>
      </c>
      <c r="AB77" s="168" t="n">
        <f aca="false">IF(AB$65=0,"-",SUM(AB67:AB71))</f>
        <v>0</v>
      </c>
      <c r="AC77" s="168" t="n">
        <f aca="false">IF(AC$65=0,"-",SUM(AC67:AC71))</f>
        <v>0</v>
      </c>
      <c r="AD77" s="169" t="n">
        <f aca="false">IF(AD$65=0,"-",SUM(AD67:AD71))</f>
        <v>0</v>
      </c>
      <c r="AE77" s="171" t="n">
        <f aca="false">IF(AE$65=0,"-",SUM(AE67:AE71))</f>
        <v>0</v>
      </c>
      <c r="AF77" s="168" t="n">
        <f aca="false">IF(AF$65=0,"-",SUM(AF67:AF71))</f>
        <v>0</v>
      </c>
      <c r="AG77" s="168" t="n">
        <f aca="false">IF(AG$65=0,"-",SUM(AG67:AG71))</f>
        <v>0</v>
      </c>
      <c r="AH77" s="168" t="n">
        <f aca="false">IF(AH$65=0,"-",SUM(AH67:AH71))</f>
        <v>0</v>
      </c>
      <c r="AI77" s="168" t="n">
        <f aca="false">IF(AI$65=0,"-",SUM(AI67:AI71))</f>
        <v>0</v>
      </c>
      <c r="AJ77" s="168" t="n">
        <f aca="false">IF(AJ$65=0,"-",SUM(AJ67:AJ71))</f>
        <v>0</v>
      </c>
      <c r="AK77" s="168" t="n">
        <f aca="false">IF(AK$65=0,"-",SUM(AK67:AK71))</f>
        <v>0</v>
      </c>
      <c r="AL77" s="169" t="n">
        <f aca="false">IF(AL$65=0,"-",SUM(AL67:AL71))</f>
        <v>0</v>
      </c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201"/>
      <c r="FK77" s="203"/>
      <c r="FL77" s="216" t="s">
        <v>106</v>
      </c>
      <c r="FM77" s="219"/>
      <c r="FN77" s="219"/>
      <c r="FO77" s="168" t="n">
        <f aca="false">IF(FO$65=0,"-",SUM(FO67:FO71))</f>
        <v>18</v>
      </c>
      <c r="FP77" s="168" t="n">
        <f aca="false">IF(FP$65=0,"-",SUM(FP67:FP71))</f>
        <v>0</v>
      </c>
      <c r="FQ77" s="168" t="n">
        <f aca="false">IF(FQ$65=0,"-",SUM(FQ67:FQ71))</f>
        <v>21</v>
      </c>
      <c r="FR77" s="168" t="n">
        <f aca="false">IF(FR$65=0,"-",SUM(FR67:FR71))</f>
        <v>7</v>
      </c>
      <c r="FS77" s="168" t="n">
        <f aca="false">IF(FS$65=0,"-",SUM(FS67:FS71))</f>
        <v>0</v>
      </c>
      <c r="FT77" s="168" t="n">
        <f aca="false">IF(FT$65=0,"-",SUM(FT67:FT71))</f>
        <v>0</v>
      </c>
      <c r="FU77" s="168" t="n">
        <f aca="false">IF(FU$65=0,"-",SUM(FU67:FU71))</f>
        <v>7</v>
      </c>
      <c r="FV77" s="168" t="n">
        <f aca="false">IF(FV$65=0,"-",SUM(FV67:FV71))</f>
        <v>9</v>
      </c>
      <c r="FW77" s="168" t="n">
        <f aca="false">IF(FW$65=0,"-",SUM(FW67:FW71))</f>
        <v>11</v>
      </c>
      <c r="FX77" s="168" t="n">
        <f aca="false">IF(FX$65=0,"-",SUM(FX67:FX71))</f>
        <v>10</v>
      </c>
      <c r="FY77" s="168" t="n">
        <f aca="false">IF(FY$65=0,"-",SUM(FY67:FY71))</f>
        <v>8</v>
      </c>
      <c r="FZ77" s="168" t="n">
        <f aca="false">IF(FZ$65=0,"-",SUM(FZ67:FZ71))</f>
        <v>1</v>
      </c>
      <c r="GA77" s="168" t="n">
        <f aca="false">IF(GA$65=0,"-",SUM(GA67:GA71))</f>
        <v>6</v>
      </c>
      <c r="GB77" s="168" t="n">
        <f aca="false">IF(GB$65=0,"-",SUM(GB67:GB71))</f>
        <v>0</v>
      </c>
      <c r="GC77" s="168" t="n">
        <f aca="false">IF(GC$65=0,"-",SUM(GC67:GC71))</f>
        <v>0</v>
      </c>
      <c r="GD77" s="168" t="n">
        <f aca="false">IF(GD$65=0,"-",SUM(GD67:GD71))</f>
        <v>0</v>
      </c>
      <c r="GE77" s="168" t="n">
        <f aca="false">IF(GE$65=0,"-",SUM(GE67:GE71))</f>
        <v>0</v>
      </c>
      <c r="GF77" s="168" t="n">
        <f aca="false">IF(GF$65=0,"-",SUM(GF67:GF71))</f>
        <v>0</v>
      </c>
      <c r="GG77" s="168" t="n">
        <f aca="false">IF(GG$65=0,"-",SUM(GG67:GG71))</f>
        <v>13</v>
      </c>
      <c r="GH77" s="168" t="n">
        <f aca="false">IF(GH$65=0,"-",SUM(GH67:GH71))</f>
        <v>14</v>
      </c>
      <c r="GI77" s="168" t="n">
        <f aca="false">IF(GI$65=0,"-",SUM(GI67:GI71))</f>
        <v>9</v>
      </c>
      <c r="GJ77" s="168" t="n">
        <f aca="false">IF(GJ$65=0,"-",SUM(GJ67:GJ71))</f>
        <v>0</v>
      </c>
      <c r="GK77" s="168" t="n">
        <f aca="false">IF(GK$65=0,"-",SUM(GK67:GK71))</f>
        <v>0</v>
      </c>
      <c r="GL77" s="168" t="n">
        <f aca="false">IF(GL$65=0,"-",SUM(GL67:GL71))</f>
        <v>4</v>
      </c>
      <c r="GM77" s="168" t="n">
        <f aca="false">IF(GM$65=0,"-",SUM(GM67:GM71))</f>
        <v>0</v>
      </c>
      <c r="GN77" s="168" t="n">
        <f aca="false">IF(GN$65=0,"-",SUM(GN67:GN71))</f>
        <v>0</v>
      </c>
      <c r="GO77" s="168" t="n">
        <f aca="false">IF(GO$65=0,"-",SUM(GO67:GO71))</f>
        <v>3</v>
      </c>
      <c r="GP77" s="168" t="n">
        <f aca="false">IF(GP$65=0,"-",SUM(GP67:GP71))</f>
        <v>1</v>
      </c>
      <c r="GQ77" s="168" t="n">
        <f aca="false">IF(GQ$65=0,"-",SUM(GQ67:GQ71))</f>
        <v>0</v>
      </c>
      <c r="GR77" s="168" t="n">
        <f aca="false">IF(GR$65=0,"-",SUM(GR67:GR71))</f>
        <v>10</v>
      </c>
      <c r="GS77" s="168" t="n">
        <f aca="false">IF(GS$65=0,"-",SUM(GS67:GS71))</f>
        <v>0</v>
      </c>
      <c r="GT77" s="168" t="n">
        <f aca="false">IF(GT$65=0,"-",SUM(GT67:GT71))</f>
        <v>0</v>
      </c>
      <c r="GU77" s="168" t="n">
        <f aca="false">IF(GU$65=0,"-",SUM(GU67:GU71))</f>
        <v>0</v>
      </c>
      <c r="GV77" s="168" t="n">
        <f aca="false">IF(GV$65=0,"-",SUM(GV67:GV71))</f>
        <v>0</v>
      </c>
      <c r="GW77" s="17"/>
      <c r="GX77" s="17"/>
      <c r="GY77" s="17"/>
      <c r="GZ77" s="17"/>
      <c r="HA77" s="17"/>
      <c r="HB77" s="17"/>
      <c r="HC77" s="17"/>
      <c r="HD77" s="17"/>
      <c r="HE77" s="17"/>
      <c r="HF77" s="17"/>
      <c r="HG77" s="17"/>
      <c r="HH77" s="17"/>
      <c r="HI77" s="17"/>
      <c r="HJ77" s="17"/>
      <c r="HK77" s="17"/>
      <c r="HL77" s="17"/>
      <c r="HM77" s="17"/>
      <c r="HN77" s="17"/>
      <c r="HO77" s="17"/>
      <c r="HP77" s="17"/>
      <c r="HQ77" s="17"/>
      <c r="HR77" s="17"/>
      <c r="HS77" s="17"/>
      <c r="HT77" s="17"/>
      <c r="HU77" s="17"/>
      <c r="HV77" s="17"/>
      <c r="HW77" s="17"/>
      <c r="HX77" s="17"/>
      <c r="HY77" s="17"/>
      <c r="HZ77" s="17"/>
      <c r="IA77" s="17"/>
      <c r="IB77" s="17"/>
      <c r="IC77" s="17"/>
      <c r="ID77" s="17"/>
      <c r="IE77" s="17"/>
      <c r="IF77" s="17"/>
      <c r="IG77" s="17"/>
      <c r="IH77" s="17"/>
      <c r="II77" s="17"/>
      <c r="IJ77" s="17"/>
      <c r="IK77" s="17"/>
      <c r="IL77" s="17"/>
      <c r="IM77" s="17"/>
      <c r="IN77" s="17"/>
      <c r="IO77" s="22"/>
    </row>
    <row r="78" customFormat="false" ht="14.15" hidden="false" customHeight="false" outlineLevel="0" collapsed="false">
      <c r="A78" s="203"/>
      <c r="B78" s="216" t="s">
        <v>107</v>
      </c>
      <c r="C78" s="217"/>
      <c r="D78" s="218"/>
      <c r="E78" s="220" t="str">
        <f aca="false">IF(OR(E$65=0,E$65="-"),"-",E77/E75)</f>
        <v>-</v>
      </c>
      <c r="F78" s="220" t="str">
        <f aca="false">IF(OR(F$65=0,F$65="-"),"-",F77/F75)</f>
        <v>-</v>
      </c>
      <c r="G78" s="220" t="str">
        <f aca="false">IF(OR(G$65=0,G$65="-"),"-",G77/G75)</f>
        <v>-</v>
      </c>
      <c r="H78" s="220" t="str">
        <f aca="false">IF(OR(H$65=0,H$65="-"),"-",H77/H75)</f>
        <v>-</v>
      </c>
      <c r="I78" s="220" t="str">
        <f aca="false">IF(OR(I$65=0,I$65="-"),"-",I77/I75)</f>
        <v>-</v>
      </c>
      <c r="J78" s="220" t="str">
        <f aca="false">IF(OR(J$65=0,J$65="-"),"-",J77/J75)</f>
        <v>-</v>
      </c>
      <c r="K78" s="220" t="str">
        <f aca="false">IF(OR(K$65=0,K$65="-"),"-",K77/K75)</f>
        <v>-</v>
      </c>
      <c r="L78" s="220" t="str">
        <f aca="false">IF(OR(L$65=0,L$65="-"),"-",L77/L75)</f>
        <v>-</v>
      </c>
      <c r="M78" s="220" t="str">
        <f aca="false">IF(OR(M$65=0,M$65="-"),"-",M77/M75)</f>
        <v>-</v>
      </c>
      <c r="N78" s="220" t="str">
        <f aca="false">IF(OR(N$65=0,N$65="-"),"-",N77/N75)</f>
        <v>-</v>
      </c>
      <c r="O78" s="220" t="str">
        <f aca="false">IF(OR(O$65=0,O$65="-"),"-",O77/O75)</f>
        <v>-</v>
      </c>
      <c r="P78" s="220" t="str">
        <f aca="false">IF(OR(P$65=0,P$65="-"),"-",P77/P75)</f>
        <v>-</v>
      </c>
      <c r="Q78" s="220" t="str">
        <f aca="false">IF(OR(Q$65=0,Q$65="-"),"-",Q77/Q75)</f>
        <v>-</v>
      </c>
      <c r="R78" s="220" t="str">
        <f aca="false">IF(OR(R$65=0,R$65="-"),"-",R77/R75)</f>
        <v>-</v>
      </c>
      <c r="S78" s="220" t="str">
        <f aca="false">IF(OR(S$65=0,S$65="-"),"-",S77/S75)</f>
        <v>-</v>
      </c>
      <c r="T78" s="220" t="str">
        <f aca="false">IF(OR(T$65=0,T$65="-"),"-",T77/T75)</f>
        <v>-</v>
      </c>
      <c r="U78" s="220" t="str">
        <f aca="false">IF(OR(U$65=0,U$65="-"),"-",U77/U75)</f>
        <v>-</v>
      </c>
      <c r="V78" s="220" t="str">
        <f aca="false">IF(OR(V$65=0,V$65="-"),"-",V77/V75)</f>
        <v>-</v>
      </c>
      <c r="W78" s="220" t="str">
        <f aca="false">IF(OR(W$65=0,W$65="-"),"-",W77/W75)</f>
        <v>-</v>
      </c>
      <c r="X78" s="220" t="str">
        <f aca="false">IF(OR(X$65=0,X$65="-"),"-",X77/X75)</f>
        <v>-</v>
      </c>
      <c r="Y78" s="220" t="str">
        <f aca="false">IF(OR(Y$65=0,Y$65="-"),"-",Y77/Y75)</f>
        <v>-</v>
      </c>
      <c r="Z78" s="220" t="str">
        <f aca="false">IF(OR(Z$65=0,Z$65="-"),"-",Z77/Z75)</f>
        <v>-</v>
      </c>
      <c r="AA78" s="220" t="str">
        <f aca="false">IF(OR(AA$65=0,AA$65="-"),"-",AA77/AA75)</f>
        <v>-</v>
      </c>
      <c r="AB78" s="220" t="str">
        <f aca="false">IF(OR(AB$65=0,AB$65="-"),"-",AB77/AB75)</f>
        <v>-</v>
      </c>
      <c r="AC78" s="220" t="str">
        <f aca="false">IF(OR(AC$65=0,AC$65="-"),"-",AC77/AC75)</f>
        <v>-</v>
      </c>
      <c r="AD78" s="220" t="str">
        <f aca="false">IF(OR(AD$65=0,AD$65="-"),"-",AD77/AD75)</f>
        <v>-</v>
      </c>
      <c r="AE78" s="220" t="str">
        <f aca="false">IF(OR(AE$65=0,AE$65="-"),"-",AE77/AE75)</f>
        <v>-</v>
      </c>
      <c r="AF78" s="220" t="str">
        <f aca="false">IF(OR(AF$65=0,AF$65="-"),"-",AF77/AF75)</f>
        <v>-</v>
      </c>
      <c r="AG78" s="220" t="str">
        <f aca="false">IF(OR(AG$65=0,AG$65="-"),"-",AG77/AG75)</f>
        <v>-</v>
      </c>
      <c r="AH78" s="220" t="str">
        <f aca="false">IF(OR(AH$65=0,AH$65="-"),"-",AH77/AH75)</f>
        <v>-</v>
      </c>
      <c r="AI78" s="220" t="str">
        <f aca="false">IF(OR(AI$65=0,AI$65="-"),"-",AI77/AI75)</f>
        <v>-</v>
      </c>
      <c r="AJ78" s="220" t="str">
        <f aca="false">IF(OR(AJ$65=0,AJ$65="-"),"-",AJ77/AJ75)</f>
        <v>-</v>
      </c>
      <c r="AK78" s="220" t="str">
        <f aca="false">IF(OR(AK$65=0,AK$65="-"),"-",AK77/AK75)</f>
        <v>-</v>
      </c>
      <c r="AL78" s="220" t="str">
        <f aca="false">IF(OR(AL$65=0,AL$65="-"),"-",AL77/AL75)</f>
        <v>-</v>
      </c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201"/>
      <c r="FK78" s="203"/>
      <c r="FL78" s="216" t="s">
        <v>107</v>
      </c>
      <c r="FM78" s="219"/>
      <c r="FN78" s="219"/>
      <c r="FO78" s="221" t="n">
        <f aca="false">IF(FO$65=0,"-",FO77/FO75)</f>
        <v>0.409090909090909</v>
      </c>
      <c r="FP78" s="221" t="e">
        <f aca="false">IF(FP$65=0,"-",FP77/FP75)</f>
        <v>#DIV/0!</v>
      </c>
      <c r="FQ78" s="221" t="n">
        <f aca="false">IF(FQ$65=0,"-",FQ77/FQ75)</f>
        <v>0.617647058823529</v>
      </c>
      <c r="FR78" s="221" t="n">
        <f aca="false">IF(FR$65=0,"-",FR77/FR75)</f>
        <v>0.875</v>
      </c>
      <c r="FS78" s="221" t="e">
        <f aca="false">IF(FS$65=0,"-",FS77/FS75)</f>
        <v>#DIV/0!</v>
      </c>
      <c r="FT78" s="221" t="e">
        <f aca="false">IF(FT$65=0,"-",FT77/FT75)</f>
        <v>#DIV/0!</v>
      </c>
      <c r="FU78" s="221" t="n">
        <f aca="false">IF(FU$65=0,"-",FU77/FU75)</f>
        <v>0.166666666666667</v>
      </c>
      <c r="FV78" s="221" t="n">
        <f aca="false">IF(FV$65=0,"-",FV77/FV75)</f>
        <v>0.209302325581395</v>
      </c>
      <c r="FW78" s="221" t="n">
        <f aca="false">IF(FW$65=0,"-",FW77/FW75)</f>
        <v>0.261904761904762</v>
      </c>
      <c r="FX78" s="221" t="n">
        <f aca="false">IF(FX$65=0,"-",FX77/FX75)</f>
        <v>0.238095238095238</v>
      </c>
      <c r="FY78" s="221" t="n">
        <f aca="false">IF(FY$65=0,"-",FY77/FY75)</f>
        <v>1</v>
      </c>
      <c r="FZ78" s="221" t="n">
        <f aca="false">IF(FZ$65=0,"-",FZ77/FZ75)</f>
        <v>0.125</v>
      </c>
      <c r="GA78" s="221" t="n">
        <f aca="false">IF(GA$65=0,"-",GA77/GA75)</f>
        <v>0.222222222222222</v>
      </c>
      <c r="GB78" s="221" t="e">
        <f aca="false">IF(GB$65=0,"-",GB77/GB75)</f>
        <v>#DIV/0!</v>
      </c>
      <c r="GC78" s="221" t="e">
        <f aca="false">IF(GC$65=0,"-",GC77/GC75)</f>
        <v>#DIV/0!</v>
      </c>
      <c r="GD78" s="221" t="e">
        <f aca="false">IF(GD$65=0,"-",GD77/GD75)</f>
        <v>#DIV/0!</v>
      </c>
      <c r="GE78" s="221" t="e">
        <f aca="false">IF(GE$65=0,"-",GE77/GE75)</f>
        <v>#DIV/0!</v>
      </c>
      <c r="GF78" s="221" t="e">
        <f aca="false">IF(GF$65=0,"-",GF77/GF75)</f>
        <v>#DIV/0!</v>
      </c>
      <c r="GG78" s="221" t="n">
        <f aca="false">IF(GG$65=0,"-",GG77/GG75)</f>
        <v>1</v>
      </c>
      <c r="GH78" s="221" t="n">
        <f aca="false">IF(GH$65=0,"-",GH77/GH75)</f>
        <v>0.933333333333333</v>
      </c>
      <c r="GI78" s="221" t="n">
        <f aca="false">IF(GI$65=0,"-",GI77/GI75)</f>
        <v>0.642857142857143</v>
      </c>
      <c r="GJ78" s="221" t="e">
        <f aca="false">IF(GJ$65=0,"-",GJ77/GJ75)</f>
        <v>#DIV/0!</v>
      </c>
      <c r="GK78" s="221" t="e">
        <f aca="false">IF(GK$65=0,"-",GK77/GK75)</f>
        <v>#DIV/0!</v>
      </c>
      <c r="GL78" s="221" t="n">
        <f aca="false">IF(GL$65=0,"-",GL77/GL75)</f>
        <v>0.363636363636364</v>
      </c>
      <c r="GM78" s="221" t="e">
        <f aca="false">IF(GM$65=0,"-",GM77/GM75)</f>
        <v>#DIV/0!</v>
      </c>
      <c r="GN78" s="221" t="e">
        <f aca="false">IF(GN$65=0,"-",GN77/GN75)</f>
        <v>#DIV/0!</v>
      </c>
      <c r="GO78" s="221" t="n">
        <f aca="false">IF(GO$65=0,"-",GO77/GO75)</f>
        <v>0.272727272727273</v>
      </c>
      <c r="GP78" s="221" t="n">
        <f aca="false">IF(GP$65=0,"-",GP77/GP75)</f>
        <v>0.166666666666667</v>
      </c>
      <c r="GQ78" s="221" t="e">
        <f aca="false">IF(GQ$65=0,"-",GQ77/GQ75)</f>
        <v>#DIV/0!</v>
      </c>
      <c r="GR78" s="221" t="n">
        <f aca="false">IF(GR$65=0,"-",GR77/GR75)</f>
        <v>0.909090909090909</v>
      </c>
      <c r="GS78" s="221" t="e">
        <f aca="false">IF(GS$65=0,"-",GS77/GS75)</f>
        <v>#DIV/0!</v>
      </c>
      <c r="GT78" s="221" t="e">
        <f aca="false">IF(GT$65=0,"-",GT77/GT75)</f>
        <v>#DIV/0!</v>
      </c>
      <c r="GU78" s="221" t="e">
        <f aca="false">IF(GU$65=0,"-",GU77/GU75)</f>
        <v>#DIV/0!</v>
      </c>
      <c r="GV78" s="221" t="e">
        <f aca="false">IF(GV$65=0,"-",GV77/GV75)</f>
        <v>#DIV/0!</v>
      </c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22"/>
    </row>
    <row r="79" customFormat="false" ht="15" hidden="false" customHeight="false" outlineLevel="0" collapsed="false">
      <c r="A79" s="203"/>
      <c r="B79" s="216" t="s">
        <v>42</v>
      </c>
      <c r="C79" s="217"/>
      <c r="D79" s="218"/>
      <c r="E79" s="171" t="n">
        <f aca="false">IF(E$65=0,"-",SUM(E67:E69))</f>
        <v>0</v>
      </c>
      <c r="F79" s="169" t="n">
        <f aca="false">IF(F$65=0,"-",SUM(F67:F69))</f>
        <v>0</v>
      </c>
      <c r="G79" s="171" t="n">
        <f aca="false">IF(G$65=0,"-",SUM(G67:G69))</f>
        <v>0</v>
      </c>
      <c r="H79" s="168" t="n">
        <f aca="false">IF(H$65=0,"-",SUM(H67:H69))</f>
        <v>0</v>
      </c>
      <c r="I79" s="168" t="n">
        <f aca="false">IF(I$65=0,"-",SUM(I67:I69))</f>
        <v>0</v>
      </c>
      <c r="J79" s="169" t="n">
        <f aca="false">IF(J$65=0,"-",SUM(J67:J69))</f>
        <v>0</v>
      </c>
      <c r="K79" s="171" t="n">
        <f aca="false">IF(K$65=0,"-",SUM(K67:K69))</f>
        <v>0</v>
      </c>
      <c r="L79" s="168" t="n">
        <f aca="false">IF(L$65=0,"-",SUM(L67:L69))</f>
        <v>0</v>
      </c>
      <c r="M79" s="168" t="n">
        <f aca="false">IF(M$65=0,"-",SUM(M67:M69))</f>
        <v>0</v>
      </c>
      <c r="N79" s="169" t="n">
        <f aca="false">IF(N$65=0,"-",SUM(N67:N69))</f>
        <v>0</v>
      </c>
      <c r="O79" s="171" t="n">
        <f aca="false">IF(O$65=0,"-",SUM(O67:O69))</f>
        <v>0</v>
      </c>
      <c r="P79" s="168" t="n">
        <f aca="false">IF(P$65=0,"-",SUM(P67:P69))</f>
        <v>0</v>
      </c>
      <c r="Q79" s="168" t="n">
        <f aca="false">IF(Q$65=0,"-",SUM(Q67:Q69))</f>
        <v>0</v>
      </c>
      <c r="R79" s="168" t="n">
        <f aca="false">IF(R$65=0,"-",SUM(R67:R69))</f>
        <v>0</v>
      </c>
      <c r="S79" s="168" t="n">
        <f aca="false">IF(S$65=0,"-",SUM(S67:S69))</f>
        <v>0</v>
      </c>
      <c r="T79" s="168" t="n">
        <f aca="false">IF(T$65=0,"-",SUM(T67:T69))</f>
        <v>0</v>
      </c>
      <c r="U79" s="168" t="n">
        <f aca="false">IF(U$65=0,"-",SUM(U67:U69))</f>
        <v>0</v>
      </c>
      <c r="V79" s="169" t="n">
        <f aca="false">IF(V$65=0,"-",SUM(V67:V69))</f>
        <v>0</v>
      </c>
      <c r="W79" s="171" t="n">
        <f aca="false">IF(W$65=0,"-",SUM(W67:W69))</f>
        <v>0</v>
      </c>
      <c r="X79" s="168" t="n">
        <f aca="false">IF(X$65=0,"-",SUM(X67:X69))</f>
        <v>0</v>
      </c>
      <c r="Y79" s="168" t="n">
        <f aca="false">IF(Y$65=0,"-",SUM(Y67:Y69))</f>
        <v>0</v>
      </c>
      <c r="Z79" s="168" t="n">
        <f aca="false">IF(Z$65=0,"-",SUM(Z67:Z69))</f>
        <v>0</v>
      </c>
      <c r="AA79" s="168" t="n">
        <f aca="false">IF(AA$65=0,"-",SUM(AA67:AA69))</f>
        <v>0</v>
      </c>
      <c r="AB79" s="168" t="n">
        <f aca="false">IF(AB$65=0,"-",SUM(AB67:AB69))</f>
        <v>0</v>
      </c>
      <c r="AC79" s="168" t="n">
        <f aca="false">IF(AC$65=0,"-",SUM(AC67:AC69))</f>
        <v>0</v>
      </c>
      <c r="AD79" s="169" t="n">
        <f aca="false">IF(AD$65=0,"-",SUM(AD67:AD69))</f>
        <v>0</v>
      </c>
      <c r="AE79" s="171" t="n">
        <f aca="false">IF(AE$65=0,"-",SUM(AE67:AE69))</f>
        <v>0</v>
      </c>
      <c r="AF79" s="168" t="n">
        <f aca="false">IF(AF$65=0,"-",SUM(AF67:AF69))</f>
        <v>0</v>
      </c>
      <c r="AG79" s="168" t="n">
        <f aca="false">IF(AG$65=0,"-",SUM(AG67:AG69))</f>
        <v>0</v>
      </c>
      <c r="AH79" s="168" t="n">
        <f aca="false">IF(AH$65=0,"-",SUM(AH67:AH69))</f>
        <v>0</v>
      </c>
      <c r="AI79" s="168" t="n">
        <f aca="false">IF(AI$65=0,"-",SUM(AI67:AI69))</f>
        <v>0</v>
      </c>
      <c r="AJ79" s="168" t="n">
        <f aca="false">IF(AJ$65=0,"-",SUM(AJ67:AJ69))</f>
        <v>0</v>
      </c>
      <c r="AK79" s="168" t="n">
        <f aca="false">IF(AK$65=0,"-",SUM(AK67:AK69))</f>
        <v>0</v>
      </c>
      <c r="AL79" s="169" t="n">
        <f aca="false">IF(AL$65=0,"-",SUM(AL67:AL69))</f>
        <v>0</v>
      </c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201"/>
      <c r="FK79" s="203"/>
      <c r="FL79" s="216" t="s">
        <v>42</v>
      </c>
      <c r="FM79" s="219"/>
      <c r="FN79" s="219"/>
      <c r="FO79" s="168" t="n">
        <f aca="false">IF(FO$65=0,"-",SUM(FO67:FO69))</f>
        <v>4</v>
      </c>
      <c r="FP79" s="168" t="n">
        <f aca="false">IF(FP$65=0,"-",SUM(FP67:FP69))</f>
        <v>0</v>
      </c>
      <c r="FQ79" s="168" t="n">
        <f aca="false">IF(FQ$65=0,"-",SUM(FQ67:FQ69))</f>
        <v>8</v>
      </c>
      <c r="FR79" s="168" t="n">
        <f aca="false">IF(FR$65=0,"-",SUM(FR67:FR69))</f>
        <v>5</v>
      </c>
      <c r="FS79" s="168" t="n">
        <f aca="false">IF(FS$65=0,"-",SUM(FS67:FS69))</f>
        <v>0</v>
      </c>
      <c r="FT79" s="168" t="n">
        <f aca="false">IF(FT$65=0,"-",SUM(FT67:FT69))</f>
        <v>0</v>
      </c>
      <c r="FU79" s="168" t="n">
        <f aca="false">IF(FU$65=0,"-",SUM(FU67:FU69))</f>
        <v>4</v>
      </c>
      <c r="FV79" s="168" t="n">
        <f aca="false">IF(FV$65=0,"-",SUM(FV67:FV69))</f>
        <v>2</v>
      </c>
      <c r="FW79" s="168" t="n">
        <f aca="false">IF(FW$65=0,"-",SUM(FW67:FW69))</f>
        <v>4</v>
      </c>
      <c r="FX79" s="168" t="n">
        <f aca="false">IF(FX$65=0,"-",SUM(FX67:FX69))</f>
        <v>4</v>
      </c>
      <c r="FY79" s="168" t="n">
        <f aca="false">IF(FY$65=0,"-",SUM(FY67:FY69))</f>
        <v>7</v>
      </c>
      <c r="FZ79" s="168" t="n">
        <f aca="false">IF(FZ$65=0,"-",SUM(FZ67:FZ69))</f>
        <v>1</v>
      </c>
      <c r="GA79" s="168" t="n">
        <f aca="false">IF(GA$65=0,"-",SUM(GA67:GA69))</f>
        <v>1</v>
      </c>
      <c r="GB79" s="168" t="n">
        <f aca="false">IF(GB$65=0,"-",SUM(GB67:GB69))</f>
        <v>0</v>
      </c>
      <c r="GC79" s="168" t="n">
        <f aca="false">IF(GC$65=0,"-",SUM(GC67:GC69))</f>
        <v>0</v>
      </c>
      <c r="GD79" s="168" t="n">
        <f aca="false">IF(GD$65=0,"-",SUM(GD67:GD69))</f>
        <v>0</v>
      </c>
      <c r="GE79" s="168" t="n">
        <f aca="false">IF(GE$65=0,"-",SUM(GE67:GE69))</f>
        <v>0</v>
      </c>
      <c r="GF79" s="168" t="n">
        <f aca="false">IF(GF$65=0,"-",SUM(GF67:GF69))</f>
        <v>0</v>
      </c>
      <c r="GG79" s="168" t="n">
        <f aca="false">IF(GG$65=0,"-",SUM(GG67:GG69))</f>
        <v>0</v>
      </c>
      <c r="GH79" s="168" t="n">
        <f aca="false">IF(GH$65=0,"-",SUM(GH67:GH69))</f>
        <v>5</v>
      </c>
      <c r="GI79" s="168" t="n">
        <f aca="false">IF(GI$65=0,"-",SUM(GI67:GI69))</f>
        <v>1</v>
      </c>
      <c r="GJ79" s="168" t="n">
        <f aca="false">IF(GJ$65=0,"-",SUM(GJ67:GJ69))</f>
        <v>0</v>
      </c>
      <c r="GK79" s="168" t="n">
        <f aca="false">IF(GK$65=0,"-",SUM(GK67:GK69))</f>
        <v>0</v>
      </c>
      <c r="GL79" s="168" t="n">
        <f aca="false">IF(GL$65=0,"-",SUM(GL67:GL69))</f>
        <v>0</v>
      </c>
      <c r="GM79" s="168" t="n">
        <f aca="false">IF(GM$65=0,"-",SUM(GM67:GM69))</f>
        <v>0</v>
      </c>
      <c r="GN79" s="168" t="n">
        <f aca="false">IF(GN$65=0,"-",SUM(GN67:GN69))</f>
        <v>0</v>
      </c>
      <c r="GO79" s="168" t="n">
        <f aca="false">IF(GO$65=0,"-",SUM(GO67:GO69))</f>
        <v>1</v>
      </c>
      <c r="GP79" s="168" t="n">
        <f aca="false">IF(GP$65=0,"-",SUM(GP67:GP69))</f>
        <v>1</v>
      </c>
      <c r="GQ79" s="168" t="n">
        <f aca="false">IF(GQ$65=0,"-",SUM(GQ67:GQ69))</f>
        <v>0</v>
      </c>
      <c r="GR79" s="168" t="n">
        <f aca="false">IF(GR$65=0,"-",SUM(GR67:GR69))</f>
        <v>4</v>
      </c>
      <c r="GS79" s="168" t="n">
        <f aca="false">IF(GS$65=0,"-",SUM(GS67:GS69))</f>
        <v>0</v>
      </c>
      <c r="GT79" s="168" t="n">
        <f aca="false">IF(GT$65=0,"-",SUM(GT67:GT69))</f>
        <v>0</v>
      </c>
      <c r="GU79" s="168" t="n">
        <f aca="false">IF(GU$65=0,"-",SUM(GU67:GU69))</f>
        <v>0</v>
      </c>
      <c r="GV79" s="168" t="n">
        <f aca="false">IF(GV$65=0,"-",SUM(GV67:GV69))</f>
        <v>0</v>
      </c>
      <c r="GW79" s="17"/>
      <c r="GX79" s="17"/>
      <c r="GY79" s="17"/>
      <c r="GZ79" s="17"/>
      <c r="HA79" s="17"/>
      <c r="HB79" s="17"/>
      <c r="HC79" s="17"/>
      <c r="HD79" s="17"/>
      <c r="HE79" s="17"/>
      <c r="HF79" s="17"/>
      <c r="HG79" s="17"/>
      <c r="HH79" s="17"/>
      <c r="HI79" s="17"/>
      <c r="HJ79" s="17"/>
      <c r="HK79" s="17"/>
      <c r="HL79" s="17"/>
      <c r="HM79" s="17"/>
      <c r="HN79" s="17"/>
      <c r="HO79" s="17"/>
      <c r="HP79" s="17"/>
      <c r="HQ79" s="17"/>
      <c r="HR79" s="17"/>
      <c r="HS79" s="17"/>
      <c r="HT79" s="17"/>
      <c r="HU79" s="17"/>
      <c r="HV79" s="17"/>
      <c r="HW79" s="17"/>
      <c r="HX79" s="17"/>
      <c r="HY79" s="17"/>
      <c r="HZ79" s="17"/>
      <c r="IA79" s="17"/>
      <c r="IB79" s="17"/>
      <c r="IC79" s="17"/>
      <c r="ID79" s="17"/>
      <c r="IE79" s="17"/>
      <c r="IF79" s="17"/>
      <c r="IG79" s="17"/>
      <c r="IH79" s="17"/>
      <c r="II79" s="17"/>
      <c r="IJ79" s="17"/>
      <c r="IK79" s="17"/>
      <c r="IL79" s="17"/>
      <c r="IM79" s="17"/>
      <c r="IN79" s="17"/>
      <c r="IO79" s="22"/>
    </row>
    <row r="80" customFormat="false" ht="15" hidden="false" customHeight="false" outlineLevel="0" collapsed="false">
      <c r="A80" s="203"/>
      <c r="B80" s="216" t="s">
        <v>108</v>
      </c>
      <c r="C80" s="217"/>
      <c r="D80" s="218"/>
      <c r="E80" s="220" t="str">
        <f aca="false">IF(OR(E$65=0,E$65="-"),"-",E79/E75)</f>
        <v>-</v>
      </c>
      <c r="F80" s="220" t="str">
        <f aca="false">IF(OR(F$65=0,F$65="-"),"-",F79/F75)</f>
        <v>-</v>
      </c>
      <c r="G80" s="220" t="str">
        <f aca="false">IF(OR(G$65=0,G$65="-"),"-",G79/G75)</f>
        <v>-</v>
      </c>
      <c r="H80" s="220" t="str">
        <f aca="false">IF(OR(H$65=0,H$65="-"),"-",H79/H75)</f>
        <v>-</v>
      </c>
      <c r="I80" s="220" t="str">
        <f aca="false">IF(OR(I$65=0,I$65="-"),"-",I79/I75)</f>
        <v>-</v>
      </c>
      <c r="J80" s="220" t="str">
        <f aca="false">IF(OR(J$65=0,J$65="-"),"-",J79/J75)</f>
        <v>-</v>
      </c>
      <c r="K80" s="220" t="str">
        <f aca="false">IF(OR(K$65=0,K$65="-"),"-",K79/K75)</f>
        <v>-</v>
      </c>
      <c r="L80" s="220" t="str">
        <f aca="false">IF(OR(L$65=0,L$65="-"),"-",L79/L75)</f>
        <v>-</v>
      </c>
      <c r="M80" s="220" t="str">
        <f aca="false">IF(OR(M$65=0,M$65="-"),"-",M79/M75)</f>
        <v>-</v>
      </c>
      <c r="N80" s="220" t="str">
        <f aca="false">IF(OR(N$65=0,N$65="-"),"-",N79/N75)</f>
        <v>-</v>
      </c>
      <c r="O80" s="220" t="str">
        <f aca="false">IF(OR(O$65=0,O$65="-"),"-",O79/O75)</f>
        <v>-</v>
      </c>
      <c r="P80" s="220" t="str">
        <f aca="false">IF(OR(P$65=0,P$65="-"),"-",P79/P75)</f>
        <v>-</v>
      </c>
      <c r="Q80" s="220" t="str">
        <f aca="false">IF(OR(Q$65=0,Q$65="-"),"-",Q79/Q75)</f>
        <v>-</v>
      </c>
      <c r="R80" s="220" t="str">
        <f aca="false">IF(OR(R$65=0,R$65="-"),"-",R79/R75)</f>
        <v>-</v>
      </c>
      <c r="S80" s="220" t="str">
        <f aca="false">IF(OR(S$65=0,S$65="-"),"-",S79/S75)</f>
        <v>-</v>
      </c>
      <c r="T80" s="220" t="str">
        <f aca="false">IF(OR(T$65=0,T$65="-"),"-",T79/T75)</f>
        <v>-</v>
      </c>
      <c r="U80" s="220" t="str">
        <f aca="false">IF(OR(U$65=0,U$65="-"),"-",U79/U75)</f>
        <v>-</v>
      </c>
      <c r="V80" s="220" t="str">
        <f aca="false">IF(OR(V$65=0,V$65="-"),"-",V79/V75)</f>
        <v>-</v>
      </c>
      <c r="W80" s="220" t="str">
        <f aca="false">IF(OR(W$65=0,W$65="-"),"-",W79/W75)</f>
        <v>-</v>
      </c>
      <c r="X80" s="220" t="str">
        <f aca="false">IF(OR(X$65=0,X$65="-"),"-",X79/X75)</f>
        <v>-</v>
      </c>
      <c r="Y80" s="220" t="str">
        <f aca="false">IF(OR(Y$65=0,Y$65="-"),"-",Y79/Y75)</f>
        <v>-</v>
      </c>
      <c r="Z80" s="220" t="str">
        <f aca="false">IF(OR(Z$65=0,Z$65="-"),"-",Z79/Z75)</f>
        <v>-</v>
      </c>
      <c r="AA80" s="220" t="str">
        <f aca="false">IF(OR(AA$65=0,AA$65="-"),"-",AA79/AA75)</f>
        <v>-</v>
      </c>
      <c r="AB80" s="220" t="str">
        <f aca="false">IF(OR(AB$65=0,AB$65="-"),"-",AB79/AB75)</f>
        <v>-</v>
      </c>
      <c r="AC80" s="220" t="str">
        <f aca="false">IF(OR(AC$65=0,AC$65="-"),"-",AC79/AC75)</f>
        <v>-</v>
      </c>
      <c r="AD80" s="220" t="str">
        <f aca="false">IF(OR(AD$65=0,AD$65="-"),"-",AD79/AD75)</f>
        <v>-</v>
      </c>
      <c r="AE80" s="220" t="str">
        <f aca="false">IF(OR(AE$65=0,AE$65="-"),"-",AE79/AE75)</f>
        <v>-</v>
      </c>
      <c r="AF80" s="220" t="str">
        <f aca="false">IF(OR(AF$65=0,AF$65="-"),"-",AF79/AF75)</f>
        <v>-</v>
      </c>
      <c r="AG80" s="220" t="str">
        <f aca="false">IF(OR(AG$65=0,AG$65="-"),"-",AG79/AG75)</f>
        <v>-</v>
      </c>
      <c r="AH80" s="220" t="str">
        <f aca="false">IF(OR(AH$65=0,AH$65="-"),"-",AH79/AH75)</f>
        <v>-</v>
      </c>
      <c r="AI80" s="220" t="str">
        <f aca="false">IF(OR(AI$65=0,AI$65="-"),"-",AI79/AI75)</f>
        <v>-</v>
      </c>
      <c r="AJ80" s="220" t="str">
        <f aca="false">IF(OR(AJ$65=0,AJ$65="-"),"-",AJ79/AJ75)</f>
        <v>-</v>
      </c>
      <c r="AK80" s="220" t="str">
        <f aca="false">IF(OR(AK$65=0,AK$65="-"),"-",AK79/AK75)</f>
        <v>-</v>
      </c>
      <c r="AL80" s="220" t="str">
        <f aca="false">IF(OR(AL$65=0,AL$65="-"),"-",AL79/AL75)</f>
        <v>-</v>
      </c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201"/>
      <c r="FK80" s="203"/>
      <c r="FL80" s="216" t="s">
        <v>108</v>
      </c>
      <c r="FM80" s="219"/>
      <c r="FN80" s="219"/>
      <c r="FO80" s="221" t="n">
        <f aca="false">IF(FO$65=0,"-",FO79/FO75)</f>
        <v>0.0909090909090909</v>
      </c>
      <c r="FP80" s="221" t="e">
        <f aca="false">IF(FP$65=0,"-",FP79/FP75)</f>
        <v>#DIV/0!</v>
      </c>
      <c r="FQ80" s="221" t="n">
        <f aca="false">IF(FQ$65=0,"-",FQ79/FQ75)</f>
        <v>0.235294117647059</v>
      </c>
      <c r="FR80" s="221" t="n">
        <f aca="false">IF(FR$65=0,"-",FR79/FR75)</f>
        <v>0.625</v>
      </c>
      <c r="FS80" s="221" t="e">
        <f aca="false">IF(FS$65=0,"-",FS79/FS75)</f>
        <v>#DIV/0!</v>
      </c>
      <c r="FT80" s="221" t="e">
        <f aca="false">IF(FT$65=0,"-",FT79/FT75)</f>
        <v>#DIV/0!</v>
      </c>
      <c r="FU80" s="221" t="n">
        <f aca="false">IF(FU$65=0,"-",FU79/FU75)</f>
        <v>0.0952380952380952</v>
      </c>
      <c r="FV80" s="221" t="n">
        <f aca="false">IF(FV$65=0,"-",FV79/FV75)</f>
        <v>0.0465116279069767</v>
      </c>
      <c r="FW80" s="221" t="n">
        <f aca="false">IF(FW$65=0,"-",FW79/FW75)</f>
        <v>0.0952380952380952</v>
      </c>
      <c r="FX80" s="221" t="n">
        <f aca="false">IF(FX$65=0,"-",FX79/FX75)</f>
        <v>0.0952380952380952</v>
      </c>
      <c r="FY80" s="221" t="n">
        <f aca="false">IF(FY$65=0,"-",FY79/FY75)</f>
        <v>0.875</v>
      </c>
      <c r="FZ80" s="221" t="n">
        <f aca="false">IF(FZ$65=0,"-",FZ79/FZ75)</f>
        <v>0.125</v>
      </c>
      <c r="GA80" s="221" t="n">
        <f aca="false">IF(GA$65=0,"-",GA79/GA75)</f>
        <v>0.037037037037037</v>
      </c>
      <c r="GB80" s="221" t="e">
        <f aca="false">IF(GB$65=0,"-",GB79/GB75)</f>
        <v>#DIV/0!</v>
      </c>
      <c r="GC80" s="221" t="e">
        <f aca="false">IF(GC$65=0,"-",GC79/GC75)</f>
        <v>#DIV/0!</v>
      </c>
      <c r="GD80" s="221" t="e">
        <f aca="false">IF(GD$65=0,"-",GD79/GD75)</f>
        <v>#DIV/0!</v>
      </c>
      <c r="GE80" s="221" t="e">
        <f aca="false">IF(GE$65=0,"-",GE79/GE75)</f>
        <v>#DIV/0!</v>
      </c>
      <c r="GF80" s="221" t="e">
        <f aca="false">IF(GF$65=0,"-",GF79/GF75)</f>
        <v>#DIV/0!</v>
      </c>
      <c r="GG80" s="221" t="n">
        <f aca="false">IF(GG$65=0,"-",GG79/GG75)</f>
        <v>0</v>
      </c>
      <c r="GH80" s="221" t="n">
        <f aca="false">IF(GH$65=0,"-",GH79/GH75)</f>
        <v>0.333333333333333</v>
      </c>
      <c r="GI80" s="221" t="n">
        <f aca="false">IF(GI$65=0,"-",GI79/GI75)</f>
        <v>0.0714285714285714</v>
      </c>
      <c r="GJ80" s="221" t="e">
        <f aca="false">IF(GJ$65=0,"-",GJ79/GJ75)</f>
        <v>#DIV/0!</v>
      </c>
      <c r="GK80" s="221" t="e">
        <f aca="false">IF(GK$65=0,"-",GK79/GK75)</f>
        <v>#DIV/0!</v>
      </c>
      <c r="GL80" s="221" t="n">
        <f aca="false">IF(GL$65=0,"-",GL79/GL75)</f>
        <v>0</v>
      </c>
      <c r="GM80" s="221" t="e">
        <f aca="false">IF(GM$65=0,"-",GM79/GM75)</f>
        <v>#DIV/0!</v>
      </c>
      <c r="GN80" s="221" t="e">
        <f aca="false">IF(GN$65=0,"-",GN79/GN75)</f>
        <v>#DIV/0!</v>
      </c>
      <c r="GO80" s="221" t="n">
        <f aca="false">IF(GO$65=0,"-",GO79/GO75)</f>
        <v>0.0909090909090909</v>
      </c>
      <c r="GP80" s="221" t="n">
        <f aca="false">IF(GP$65=0,"-",GP79/GP75)</f>
        <v>0.166666666666667</v>
      </c>
      <c r="GQ80" s="221" t="e">
        <f aca="false">IF(GQ$65=0,"-",GQ79/GQ75)</f>
        <v>#DIV/0!</v>
      </c>
      <c r="GR80" s="221" t="n">
        <f aca="false">IF(GR$65=0,"-",GR79/GR75)</f>
        <v>0.363636363636364</v>
      </c>
      <c r="GS80" s="221" t="e">
        <f aca="false">IF(GS$65=0,"-",GS79/GS75)</f>
        <v>#DIV/0!</v>
      </c>
      <c r="GT80" s="221" t="e">
        <f aca="false">IF(GT$65=0,"-",GT79/GT75)</f>
        <v>#DIV/0!</v>
      </c>
      <c r="GU80" s="221" t="e">
        <f aca="false">IF(GU$65=0,"-",GU79/GU75)</f>
        <v>#DIV/0!</v>
      </c>
      <c r="GV80" s="221" t="e">
        <f aca="false">IF(GV$65=0,"-",GV79/GV75)</f>
        <v>#DIV/0!</v>
      </c>
      <c r="GW80" s="17"/>
      <c r="GX80" s="17"/>
      <c r="GY80" s="17"/>
      <c r="GZ80" s="17"/>
      <c r="HA80" s="17"/>
      <c r="HB80" s="17"/>
      <c r="HC80" s="17"/>
      <c r="HD80" s="17"/>
      <c r="HE80" s="17"/>
      <c r="HF80" s="17"/>
      <c r="HG80" s="17"/>
      <c r="HH80" s="17"/>
      <c r="HI80" s="17"/>
      <c r="HJ80" s="17"/>
      <c r="HK80" s="17"/>
      <c r="HL80" s="17"/>
      <c r="HM80" s="17"/>
      <c r="HN80" s="17"/>
      <c r="HO80" s="17"/>
      <c r="HP80" s="17"/>
      <c r="HQ80" s="17"/>
      <c r="HR80" s="17"/>
      <c r="HS80" s="17"/>
      <c r="HT80" s="17"/>
      <c r="HU80" s="17"/>
      <c r="HV80" s="17"/>
      <c r="HW80" s="17"/>
      <c r="HX80" s="17"/>
      <c r="HY80" s="17"/>
      <c r="HZ80" s="17"/>
      <c r="IA80" s="17"/>
      <c r="IB80" s="17"/>
      <c r="IC80" s="17"/>
      <c r="ID80" s="17"/>
      <c r="IE80" s="17"/>
      <c r="IF80" s="17"/>
      <c r="IG80" s="17"/>
      <c r="IH80" s="17"/>
      <c r="II80" s="17"/>
      <c r="IJ80" s="17"/>
      <c r="IK80" s="17"/>
      <c r="IL80" s="17"/>
      <c r="IM80" s="17"/>
      <c r="IN80" s="17"/>
      <c r="IO80" s="22"/>
    </row>
    <row r="81" customFormat="false" ht="15" hidden="false" customHeight="false" outlineLevel="0" collapsed="false">
      <c r="A81" s="203"/>
      <c r="B81" s="216" t="s">
        <v>109</v>
      </c>
      <c r="C81" s="217"/>
      <c r="D81" s="218"/>
      <c r="E81" s="171" t="n">
        <f aca="false">IF(E$65=0,"-",SUM(E70:E71))</f>
        <v>0</v>
      </c>
      <c r="F81" s="169" t="n">
        <f aca="false">IF(F$65=0,"-",SUM(F70:F71))</f>
        <v>0</v>
      </c>
      <c r="G81" s="171" t="n">
        <f aca="false">IF(G$65=0,"-",SUM(G70:G71))</f>
        <v>0</v>
      </c>
      <c r="H81" s="168" t="n">
        <f aca="false">IF(H$65=0,"-",SUM(H70:H71))</f>
        <v>0</v>
      </c>
      <c r="I81" s="168" t="n">
        <f aca="false">IF(I$65=0,"-",SUM(I70:I71))</f>
        <v>0</v>
      </c>
      <c r="J81" s="169" t="n">
        <f aca="false">IF(J$65=0,"-",SUM(J70:J71))</f>
        <v>0</v>
      </c>
      <c r="K81" s="171" t="n">
        <f aca="false">IF(K$65=0,"-",SUM(K70:K71))</f>
        <v>0</v>
      </c>
      <c r="L81" s="168" t="n">
        <f aca="false">IF(L$65=0,"-",SUM(L70:L71))</f>
        <v>0</v>
      </c>
      <c r="M81" s="168" t="n">
        <f aca="false">IF(M$65=0,"-",SUM(M70:M71))</f>
        <v>0</v>
      </c>
      <c r="N81" s="169" t="n">
        <f aca="false">IF(N$65=0,"-",SUM(N70:N71))</f>
        <v>0</v>
      </c>
      <c r="O81" s="171" t="n">
        <f aca="false">IF(O$65=0,"-",SUM(O70:O71))</f>
        <v>0</v>
      </c>
      <c r="P81" s="168" t="n">
        <f aca="false">IF(P$65=0,"-",SUM(P70:P71))</f>
        <v>0</v>
      </c>
      <c r="Q81" s="168" t="n">
        <f aca="false">IF(Q$65=0,"-",SUM(Q70:Q71))</f>
        <v>0</v>
      </c>
      <c r="R81" s="168" t="n">
        <f aca="false">IF(R$65=0,"-",SUM(R70:R71))</f>
        <v>0</v>
      </c>
      <c r="S81" s="168" t="n">
        <f aca="false">IF(S$65=0,"-",SUM(S70:S71))</f>
        <v>0</v>
      </c>
      <c r="T81" s="168" t="n">
        <f aca="false">IF(T$65=0,"-",SUM(T70:T71))</f>
        <v>0</v>
      </c>
      <c r="U81" s="168" t="n">
        <f aca="false">IF(U$65=0,"-",SUM(U70:U71))</f>
        <v>0</v>
      </c>
      <c r="V81" s="169" t="n">
        <f aca="false">IF(V$65=0,"-",SUM(V70:V71))</f>
        <v>0</v>
      </c>
      <c r="W81" s="171" t="n">
        <f aca="false">IF(W$65=0,"-",SUM(W70:W71))</f>
        <v>0</v>
      </c>
      <c r="X81" s="168" t="n">
        <f aca="false">IF(X$65=0,"-",SUM(X70:X71))</f>
        <v>0</v>
      </c>
      <c r="Y81" s="168" t="n">
        <f aca="false">IF(Y$65=0,"-",SUM(Y70:Y71))</f>
        <v>0</v>
      </c>
      <c r="Z81" s="168" t="n">
        <f aca="false">IF(Z$65=0,"-",SUM(Z70:Z71))</f>
        <v>0</v>
      </c>
      <c r="AA81" s="168" t="n">
        <f aca="false">IF(AA$65=0,"-",SUM(AA70:AA71))</f>
        <v>0</v>
      </c>
      <c r="AB81" s="168" t="n">
        <f aca="false">IF(AB$65=0,"-",SUM(AB70:AB71))</f>
        <v>0</v>
      </c>
      <c r="AC81" s="168" t="n">
        <f aca="false">IF(AC$65=0,"-",SUM(AC70:AC71))</f>
        <v>0</v>
      </c>
      <c r="AD81" s="169" t="n">
        <f aca="false">IF(AD$65=0,"-",SUM(AD70:AD71))</f>
        <v>0</v>
      </c>
      <c r="AE81" s="171" t="n">
        <f aca="false">IF(AE$65=0,"-",SUM(AE70:AE71))</f>
        <v>0</v>
      </c>
      <c r="AF81" s="168" t="n">
        <f aca="false">IF(AF$65=0,"-",SUM(AF70:AF71))</f>
        <v>0</v>
      </c>
      <c r="AG81" s="168" t="n">
        <f aca="false">IF(AG$65=0,"-",SUM(AG70:AG71))</f>
        <v>0</v>
      </c>
      <c r="AH81" s="168" t="n">
        <f aca="false">IF(AH$65=0,"-",SUM(AH70:AH71))</f>
        <v>0</v>
      </c>
      <c r="AI81" s="168" t="n">
        <f aca="false">IF(AI$65=0,"-",SUM(AI70:AI71))</f>
        <v>0</v>
      </c>
      <c r="AJ81" s="168" t="n">
        <f aca="false">IF(AJ$65=0,"-",SUM(AJ70:AJ71))</f>
        <v>0</v>
      </c>
      <c r="AK81" s="168" t="n">
        <f aca="false">IF(AK$65=0,"-",SUM(AK70:AK71))</f>
        <v>0</v>
      </c>
      <c r="AL81" s="169" t="n">
        <f aca="false">IF(AL$65=0,"-",SUM(AL70:AL71))</f>
        <v>0</v>
      </c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201"/>
      <c r="FK81" s="203"/>
      <c r="FL81" s="216" t="s">
        <v>109</v>
      </c>
      <c r="FM81" s="219"/>
      <c r="FN81" s="219"/>
      <c r="FO81" s="168" t="n">
        <f aca="false">IF(FO$65=0,"-",SUM(FO70:FO71))</f>
        <v>14</v>
      </c>
      <c r="FP81" s="168" t="n">
        <f aca="false">IF(FP$65=0,"-",SUM(FP70:FP71))</f>
        <v>0</v>
      </c>
      <c r="FQ81" s="168" t="n">
        <f aca="false">IF(FQ$65=0,"-",SUM(FQ70:FQ71))</f>
        <v>13</v>
      </c>
      <c r="FR81" s="168" t="n">
        <f aca="false">IF(FR$65=0,"-",SUM(FR70:FR71))</f>
        <v>2</v>
      </c>
      <c r="FS81" s="168" t="n">
        <f aca="false">IF(FS$65=0,"-",SUM(FS70:FS71))</f>
        <v>0</v>
      </c>
      <c r="FT81" s="168" t="n">
        <f aca="false">IF(FT$65=0,"-",SUM(FT70:FT71))</f>
        <v>0</v>
      </c>
      <c r="FU81" s="168" t="n">
        <f aca="false">IF(FU$65=0,"-",SUM(FU70:FU71))</f>
        <v>3</v>
      </c>
      <c r="FV81" s="168" t="n">
        <f aca="false">IF(FV$65=0,"-",SUM(FV70:FV71))</f>
        <v>7</v>
      </c>
      <c r="FW81" s="168" t="n">
        <f aca="false">IF(FW$65=0,"-",SUM(FW70:FW71))</f>
        <v>7</v>
      </c>
      <c r="FX81" s="168" t="n">
        <f aca="false">IF(FX$65=0,"-",SUM(FX70:FX71))</f>
        <v>6</v>
      </c>
      <c r="FY81" s="168" t="n">
        <f aca="false">IF(FY$65=0,"-",SUM(FY70:FY71))</f>
        <v>1</v>
      </c>
      <c r="FZ81" s="168" t="n">
        <f aca="false">IF(FZ$65=0,"-",SUM(FZ70:FZ71))</f>
        <v>0</v>
      </c>
      <c r="GA81" s="168" t="n">
        <f aca="false">IF(GA$65=0,"-",SUM(GA70:GA71))</f>
        <v>5</v>
      </c>
      <c r="GB81" s="168" t="n">
        <f aca="false">IF(GB$65=0,"-",SUM(GB70:GB71))</f>
        <v>0</v>
      </c>
      <c r="GC81" s="168" t="n">
        <f aca="false">IF(GC$65=0,"-",SUM(GC70:GC71))</f>
        <v>0</v>
      </c>
      <c r="GD81" s="168" t="n">
        <f aca="false">IF(GD$65=0,"-",SUM(GD70:GD71))</f>
        <v>0</v>
      </c>
      <c r="GE81" s="168" t="n">
        <f aca="false">IF(GE$65=0,"-",SUM(GE70:GE71))</f>
        <v>0</v>
      </c>
      <c r="GF81" s="168" t="n">
        <f aca="false">IF(GF$65=0,"-",SUM(GF70:GF71))</f>
        <v>0</v>
      </c>
      <c r="GG81" s="168" t="n">
        <f aca="false">IF(GG$65=0,"-",SUM(GG70:GG71))</f>
        <v>13</v>
      </c>
      <c r="GH81" s="168" t="n">
        <f aca="false">IF(GH$65=0,"-",SUM(GH70:GH71))</f>
        <v>9</v>
      </c>
      <c r="GI81" s="168" t="n">
        <f aca="false">IF(GI$65=0,"-",SUM(GI70:GI71))</f>
        <v>8</v>
      </c>
      <c r="GJ81" s="168" t="n">
        <f aca="false">IF(GJ$65=0,"-",SUM(GJ70:GJ71))</f>
        <v>0</v>
      </c>
      <c r="GK81" s="168" t="n">
        <f aca="false">IF(GK$65=0,"-",SUM(GK70:GK71))</f>
        <v>0</v>
      </c>
      <c r="GL81" s="168" t="n">
        <f aca="false">IF(GL$65=0,"-",SUM(GL70:GL71))</f>
        <v>4</v>
      </c>
      <c r="GM81" s="168" t="n">
        <f aca="false">IF(GM$65=0,"-",SUM(GM70:GM71))</f>
        <v>0</v>
      </c>
      <c r="GN81" s="168" t="n">
        <f aca="false">IF(GN$65=0,"-",SUM(GN70:GN71))</f>
        <v>0</v>
      </c>
      <c r="GO81" s="168" t="n">
        <f aca="false">IF(GO$65=0,"-",SUM(GO70:GO71))</f>
        <v>2</v>
      </c>
      <c r="GP81" s="168" t="n">
        <f aca="false">IF(GP$65=0,"-",SUM(GP70:GP71))</f>
        <v>0</v>
      </c>
      <c r="GQ81" s="168" t="n">
        <f aca="false">IF(GQ$65=0,"-",SUM(GQ70:GQ71))</f>
        <v>0</v>
      </c>
      <c r="GR81" s="168" t="n">
        <f aca="false">IF(GR$65=0,"-",SUM(GR70:GR71))</f>
        <v>6</v>
      </c>
      <c r="GS81" s="168" t="n">
        <f aca="false">IF(GS$65=0,"-",SUM(GS70:GS71))</f>
        <v>0</v>
      </c>
      <c r="GT81" s="168" t="n">
        <f aca="false">IF(GT$65=0,"-",SUM(GT70:GT71))</f>
        <v>0</v>
      </c>
      <c r="GU81" s="168" t="n">
        <f aca="false">IF(GU$65=0,"-",SUM(GU70:GU71))</f>
        <v>0</v>
      </c>
      <c r="GV81" s="168" t="n">
        <f aca="false">IF(GV$65=0,"-",SUM(GV70:GV71))</f>
        <v>0</v>
      </c>
      <c r="GW81" s="17"/>
      <c r="GX81" s="17"/>
      <c r="GY81" s="17"/>
      <c r="GZ81" s="17"/>
      <c r="HA81" s="17"/>
      <c r="HB81" s="17"/>
      <c r="HC81" s="17"/>
      <c r="HD81" s="17"/>
      <c r="HE81" s="17"/>
      <c r="HF81" s="17"/>
      <c r="HG81" s="17"/>
      <c r="HH81" s="17"/>
      <c r="HI81" s="17"/>
      <c r="HJ81" s="17"/>
      <c r="HK81" s="17"/>
      <c r="HL81" s="17"/>
      <c r="HM81" s="17"/>
      <c r="HN81" s="17"/>
      <c r="HO81" s="17"/>
      <c r="HP81" s="17"/>
      <c r="HQ81" s="17"/>
      <c r="HR81" s="17"/>
      <c r="HS81" s="17"/>
      <c r="HT81" s="17"/>
      <c r="HU81" s="17"/>
      <c r="HV81" s="17"/>
      <c r="HW81" s="17"/>
      <c r="HX81" s="17"/>
      <c r="HY81" s="17"/>
      <c r="HZ81" s="17"/>
      <c r="IA81" s="17"/>
      <c r="IB81" s="17"/>
      <c r="IC81" s="17"/>
      <c r="ID81" s="17"/>
      <c r="IE81" s="17"/>
      <c r="IF81" s="17"/>
      <c r="IG81" s="17"/>
      <c r="IH81" s="17"/>
      <c r="II81" s="17"/>
      <c r="IJ81" s="17"/>
      <c r="IK81" s="17"/>
      <c r="IL81" s="17"/>
      <c r="IM81" s="17"/>
      <c r="IN81" s="17"/>
      <c r="IO81" s="22"/>
    </row>
    <row r="82" customFormat="false" ht="15" hidden="false" customHeight="false" outlineLevel="0" collapsed="false">
      <c r="A82" s="203"/>
      <c r="B82" s="216" t="s">
        <v>110</v>
      </c>
      <c r="C82" s="217"/>
      <c r="D82" s="218"/>
      <c r="E82" s="171" t="n">
        <f aca="false">IF(E$65=0,"-",SUM(E72:E74))</f>
        <v>0</v>
      </c>
      <c r="F82" s="171" t="n">
        <f aca="false">IF(F$65=0,"-",SUM(F72:F74))</f>
        <v>0</v>
      </c>
      <c r="G82" s="171" t="n">
        <f aca="false">IF(G$65=0,"-",SUM(G72:G74))</f>
        <v>0</v>
      </c>
      <c r="H82" s="171" t="n">
        <f aca="false">IF(H$65=0,"-",SUM(H72:H74))</f>
        <v>0</v>
      </c>
      <c r="I82" s="171" t="n">
        <f aca="false">IF(I$65=0,"-",SUM(I72:I74))</f>
        <v>0</v>
      </c>
      <c r="J82" s="171" t="n">
        <f aca="false">IF(J$65=0,"-",SUM(J72:J74))</f>
        <v>0</v>
      </c>
      <c r="K82" s="171" t="n">
        <f aca="false">IF(K$65=0,"-",SUM(K72:K74))</f>
        <v>0</v>
      </c>
      <c r="L82" s="171" t="n">
        <f aca="false">IF(L$65=0,"-",SUM(L72:L74))</f>
        <v>0</v>
      </c>
      <c r="M82" s="171" t="n">
        <f aca="false">IF(M$65=0,"-",SUM(M72:M74))</f>
        <v>0</v>
      </c>
      <c r="N82" s="171" t="n">
        <f aca="false">IF(N$65=0,"-",SUM(N72:N74))</f>
        <v>0</v>
      </c>
      <c r="O82" s="171" t="n">
        <f aca="false">IF(O$65=0,"-",SUM(O72:O74))</f>
        <v>0</v>
      </c>
      <c r="P82" s="171" t="n">
        <f aca="false">IF(P$65=0,"-",SUM(P72:P74))</f>
        <v>0</v>
      </c>
      <c r="Q82" s="171" t="n">
        <f aca="false">IF(Q$65=0,"-",SUM(Q72:Q74))</f>
        <v>0</v>
      </c>
      <c r="R82" s="171" t="n">
        <f aca="false">IF(R$65=0,"-",SUM(R72:R74))</f>
        <v>0</v>
      </c>
      <c r="S82" s="171" t="n">
        <f aca="false">IF(S$65=0,"-",SUM(S72:S74))</f>
        <v>0</v>
      </c>
      <c r="T82" s="171" t="n">
        <f aca="false">IF(T$65=0,"-",SUM(T72:T74))</f>
        <v>0</v>
      </c>
      <c r="U82" s="171" t="n">
        <f aca="false">IF(U$65=0,"-",SUM(U72:U74))</f>
        <v>0</v>
      </c>
      <c r="V82" s="171" t="n">
        <f aca="false">IF(V$65=0,"-",SUM(V72:V74))</f>
        <v>0</v>
      </c>
      <c r="W82" s="171" t="n">
        <f aca="false">IF(W$65=0,"-",SUM(W72:W74))</f>
        <v>0</v>
      </c>
      <c r="X82" s="171" t="n">
        <f aca="false">IF(X$65=0,"-",SUM(X72:X74))</f>
        <v>0</v>
      </c>
      <c r="Y82" s="171" t="n">
        <f aca="false">IF(Y$65=0,"-",SUM(Y72:Y74))</f>
        <v>0</v>
      </c>
      <c r="Z82" s="171" t="n">
        <f aca="false">IF(Z$65=0,"-",SUM(Z72:Z74))</f>
        <v>0</v>
      </c>
      <c r="AA82" s="171" t="n">
        <f aca="false">IF(AA$65=0,"-",SUM(AA72:AA74))</f>
        <v>0</v>
      </c>
      <c r="AB82" s="171" t="n">
        <f aca="false">IF(AB$65=0,"-",SUM(AB72:AB74))</f>
        <v>0</v>
      </c>
      <c r="AC82" s="171" t="n">
        <f aca="false">IF(AC$65=0,"-",SUM(AC72:AC74))</f>
        <v>0</v>
      </c>
      <c r="AD82" s="171" t="n">
        <f aca="false">IF(AD$65=0,"-",SUM(AD72:AD74))</f>
        <v>0</v>
      </c>
      <c r="AE82" s="171" t="n">
        <f aca="false">IF(AE$65=0,"-",SUM(AE72:AE74))</f>
        <v>0</v>
      </c>
      <c r="AF82" s="171" t="n">
        <f aca="false">IF(AF$65=0,"-",SUM(AF72:AF74))</f>
        <v>0</v>
      </c>
      <c r="AG82" s="171" t="n">
        <f aca="false">IF(AG$65=0,"-",SUM(AG72:AG74))</f>
        <v>0</v>
      </c>
      <c r="AH82" s="171" t="n">
        <f aca="false">IF(AH$65=0,"-",SUM(AH72:AH74))</f>
        <v>0</v>
      </c>
      <c r="AI82" s="171" t="n">
        <f aca="false">IF(AI$65=0,"-",SUM(AI72:AI74))</f>
        <v>0</v>
      </c>
      <c r="AJ82" s="168" t="n">
        <f aca="false">IF(AJ$65=0,"-",SUM(AJ72:AJ74))</f>
        <v>0</v>
      </c>
      <c r="AK82" s="168" t="n">
        <f aca="false">IF(AK$65=0,"-",SUM(AK72:AK74))</f>
        <v>0</v>
      </c>
      <c r="AL82" s="169" t="n">
        <f aca="false">IF(AL$65=0,"-",SUM(AL72:AL74))</f>
        <v>0</v>
      </c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201"/>
      <c r="FK82" s="203"/>
      <c r="FL82" s="216" t="s">
        <v>110</v>
      </c>
      <c r="FM82" s="219"/>
      <c r="FN82" s="219"/>
      <c r="FO82" s="168" t="n">
        <f aca="false">IF(FO$65=0,"-",SUM(FO72:FO74))</f>
        <v>26</v>
      </c>
      <c r="FP82" s="168" t="n">
        <f aca="false">IF(FP$65=0,"-",SUM(FP72:FP74))</f>
        <v>0</v>
      </c>
      <c r="FQ82" s="168" t="n">
        <f aca="false">IF(FQ$65=0,"-",SUM(FQ72:FQ74))</f>
        <v>13</v>
      </c>
      <c r="FR82" s="168" t="n">
        <f aca="false">IF(FR$65=0,"-",SUM(FR72:FR74))</f>
        <v>1</v>
      </c>
      <c r="FS82" s="168" t="n">
        <f aca="false">IF(FS$65=0,"-",SUM(FS72:FS74))</f>
        <v>0</v>
      </c>
      <c r="FT82" s="168" t="n">
        <f aca="false">IF(FT$65=0,"-",SUM(FT72:FT74))</f>
        <v>0</v>
      </c>
      <c r="FU82" s="168" t="n">
        <f aca="false">IF(FU$65=0,"-",SUM(FU72:FU74))</f>
        <v>35</v>
      </c>
      <c r="FV82" s="168" t="n">
        <f aca="false">IF(FV$65=0,"-",SUM(FV72:FV74))</f>
        <v>34</v>
      </c>
      <c r="FW82" s="168" t="n">
        <f aca="false">IF(FW$65=0,"-",SUM(FW72:FW74))</f>
        <v>31</v>
      </c>
      <c r="FX82" s="168" t="n">
        <f aca="false">IF(FX$65=0,"-",SUM(FX72:FX74))</f>
        <v>32</v>
      </c>
      <c r="FY82" s="168" t="n">
        <f aca="false">IF(FY$65=0,"-",SUM(FY72:FY74))</f>
        <v>0</v>
      </c>
      <c r="FZ82" s="168" t="n">
        <f aca="false">IF(FZ$65=0,"-",SUM(FZ72:FZ74))</f>
        <v>7</v>
      </c>
      <c r="GA82" s="168" t="n">
        <f aca="false">IF(GA$65=0,"-",SUM(GA72:GA74))</f>
        <v>21</v>
      </c>
      <c r="GB82" s="168" t="n">
        <f aca="false">IF(GB$65=0,"-",SUM(GB72:GB74))</f>
        <v>0</v>
      </c>
      <c r="GC82" s="168" t="n">
        <f aca="false">IF(GC$65=0,"-",SUM(GC72:GC74))</f>
        <v>0</v>
      </c>
      <c r="GD82" s="168" t="n">
        <f aca="false">IF(GD$65=0,"-",SUM(GD72:GD74))</f>
        <v>0</v>
      </c>
      <c r="GE82" s="168" t="n">
        <f aca="false">IF(GE$65=0,"-",SUM(GE72:GE74))</f>
        <v>0</v>
      </c>
      <c r="GF82" s="168" t="n">
        <f aca="false">IF(GF$65=0,"-",SUM(GF72:GF74))</f>
        <v>0</v>
      </c>
      <c r="GG82" s="168" t="n">
        <f aca="false">IF(GG$65=0,"-",SUM(GG72:GG74))</f>
        <v>0</v>
      </c>
      <c r="GH82" s="168" t="n">
        <f aca="false">IF(GH$65=0,"-",SUM(GH72:GH74))</f>
        <v>1</v>
      </c>
      <c r="GI82" s="168" t="n">
        <f aca="false">IF(GI$65=0,"-",SUM(GI72:GI74))</f>
        <v>5</v>
      </c>
      <c r="GJ82" s="168" t="n">
        <f aca="false">IF(GJ$65=0,"-",SUM(GJ72:GJ74))</f>
        <v>0</v>
      </c>
      <c r="GK82" s="168" t="n">
        <f aca="false">IF(GK$65=0,"-",SUM(GK72:GK74))</f>
        <v>0</v>
      </c>
      <c r="GL82" s="168" t="n">
        <f aca="false">IF(GL$65=0,"-",SUM(GL72:GL74))</f>
        <v>7</v>
      </c>
      <c r="GM82" s="168" t="n">
        <f aca="false">IF(GM$65=0,"-",SUM(GM72:GM74))</f>
        <v>0</v>
      </c>
      <c r="GN82" s="168" t="n">
        <f aca="false">IF(GN$65=0,"-",SUM(GN72:GN74))</f>
        <v>0</v>
      </c>
      <c r="GO82" s="168" t="n">
        <f aca="false">IF(GO$65=0,"-",SUM(GO72:GO74))</f>
        <v>8</v>
      </c>
      <c r="GP82" s="168" t="n">
        <f aca="false">IF(GP$65=0,"-",SUM(GP72:GP74))</f>
        <v>5</v>
      </c>
      <c r="GQ82" s="168" t="n">
        <f aca="false">IF(GQ$65=0,"-",SUM(GQ72:GQ74))</f>
        <v>0</v>
      </c>
      <c r="GR82" s="168" t="n">
        <f aca="false">IF(GR$65=0,"-",SUM(GR72:GR74))</f>
        <v>1</v>
      </c>
      <c r="GS82" s="168" t="n">
        <f aca="false">IF(GS$65=0,"-",SUM(GS72:GS74))</f>
        <v>0</v>
      </c>
      <c r="GT82" s="168" t="n">
        <f aca="false">IF(GT$65=0,"-",SUM(GT72:GT74))</f>
        <v>0</v>
      </c>
      <c r="GU82" s="168" t="n">
        <f aca="false">IF(GU$65=0,"-",SUM(GU72:GU74))</f>
        <v>0</v>
      </c>
      <c r="GV82" s="168" t="n">
        <f aca="false">IF(GV$65=0,"-",SUM(GV72:GV74))</f>
        <v>0</v>
      </c>
      <c r="GW82" s="17"/>
      <c r="GX82" s="17"/>
      <c r="GY82" s="17"/>
      <c r="GZ82" s="17"/>
      <c r="HA82" s="17"/>
      <c r="HB82" s="17"/>
      <c r="HC82" s="17"/>
      <c r="HD82" s="17"/>
      <c r="HE82" s="17"/>
      <c r="HF82" s="17"/>
      <c r="HG82" s="17"/>
      <c r="HH82" s="17"/>
      <c r="HI82" s="17"/>
      <c r="HJ82" s="17"/>
      <c r="HK82" s="17"/>
      <c r="HL82" s="17"/>
      <c r="HM82" s="17"/>
      <c r="HN82" s="17"/>
      <c r="HO82" s="17"/>
      <c r="HP82" s="17"/>
      <c r="HQ82" s="17"/>
      <c r="HR82" s="17"/>
      <c r="HS82" s="17"/>
      <c r="HT82" s="17"/>
      <c r="HU82" s="17"/>
      <c r="HV82" s="17"/>
      <c r="HW82" s="17"/>
      <c r="HX82" s="17"/>
      <c r="HY82" s="17"/>
      <c r="HZ82" s="17"/>
      <c r="IA82" s="17"/>
      <c r="IB82" s="17"/>
      <c r="IC82" s="17"/>
      <c r="ID82" s="17"/>
      <c r="IE82" s="17"/>
      <c r="IF82" s="17"/>
      <c r="IG82" s="17"/>
      <c r="IH82" s="17"/>
      <c r="II82" s="17"/>
      <c r="IJ82" s="17"/>
      <c r="IK82" s="17"/>
      <c r="IL82" s="17"/>
      <c r="IM82" s="17"/>
      <c r="IN82" s="17"/>
      <c r="IO82" s="22"/>
    </row>
    <row r="83" customFormat="false" ht="13.8" hidden="false" customHeight="false" outlineLevel="0" collapsed="false">
      <c r="A83" s="203"/>
      <c r="B83" s="160" t="s">
        <v>111</v>
      </c>
      <c r="C83" s="199"/>
      <c r="D83" s="200"/>
      <c r="E83" s="220" t="str">
        <f aca="false">IF(OR(E$65=0,E$65="-"),"-",E82/E75)</f>
        <v>-</v>
      </c>
      <c r="F83" s="220" t="str">
        <f aca="false">IF(OR(F$65=0,F$65="-"),"-",F82/F75)</f>
        <v>-</v>
      </c>
      <c r="G83" s="220" t="str">
        <f aca="false">IF(OR(G$65=0,G$65="-"),"-",G82/G75)</f>
        <v>-</v>
      </c>
      <c r="H83" s="220" t="str">
        <f aca="false">IF(OR(H$65=0,H$65="-"),"-",H82/H75)</f>
        <v>-</v>
      </c>
      <c r="I83" s="220" t="str">
        <f aca="false">IF(OR(I$65=0,I$65="-"),"-",I82/I75)</f>
        <v>-</v>
      </c>
      <c r="J83" s="220" t="str">
        <f aca="false">IF(OR(J$65=0,J$65="-"),"-",J82/J75)</f>
        <v>-</v>
      </c>
      <c r="K83" s="220" t="str">
        <f aca="false">IF(OR(K$65=0,K$65="-"),"-",K82/K75)</f>
        <v>-</v>
      </c>
      <c r="L83" s="220" t="str">
        <f aca="false">IF(OR(L$65=0,L$65="-"),"-",L82/L75)</f>
        <v>-</v>
      </c>
      <c r="M83" s="220" t="str">
        <f aca="false">IF(OR(M$65=0,M$65="-"),"-",M82/M75)</f>
        <v>-</v>
      </c>
      <c r="N83" s="220" t="str">
        <f aca="false">IF(OR(N$65=0,N$65="-"),"-",N82/N75)</f>
        <v>-</v>
      </c>
      <c r="O83" s="220" t="str">
        <f aca="false">IF(OR(O$65=0,O$65="-"),"-",O82/O75)</f>
        <v>-</v>
      </c>
      <c r="P83" s="220" t="str">
        <f aca="false">IF(OR(P$65=0,P$65="-"),"-",P82/P75)</f>
        <v>-</v>
      </c>
      <c r="Q83" s="220" t="str">
        <f aca="false">IF(OR(Q$65=0,Q$65="-"),"-",Q82/Q75)</f>
        <v>-</v>
      </c>
      <c r="R83" s="220" t="str">
        <f aca="false">IF(OR(R$65=0,R$65="-"),"-",R82/R75)</f>
        <v>-</v>
      </c>
      <c r="S83" s="220" t="str">
        <f aca="false">IF(OR(S$65=0,S$65="-"),"-",S82/S75)</f>
        <v>-</v>
      </c>
      <c r="T83" s="220" t="str">
        <f aca="false">IF(OR(T$65=0,T$65="-"),"-",T82/T75)</f>
        <v>-</v>
      </c>
      <c r="U83" s="220" t="str">
        <f aca="false">IF(OR(U$65=0,U$65="-"),"-",U82/U75)</f>
        <v>-</v>
      </c>
      <c r="V83" s="220" t="str">
        <f aca="false">IF(OR(V$65=0,V$65="-"),"-",V82/V75)</f>
        <v>-</v>
      </c>
      <c r="W83" s="220" t="str">
        <f aca="false">IF(OR(W$65=0,W$65="-"),"-",W82/W75)</f>
        <v>-</v>
      </c>
      <c r="X83" s="220" t="str">
        <f aca="false">IF(OR(X$65=0,X$65="-"),"-",X82/X75)</f>
        <v>-</v>
      </c>
      <c r="Y83" s="220" t="str">
        <f aca="false">IF(OR(Y$65=0,Y$65="-"),"-",Y82/Y75)</f>
        <v>-</v>
      </c>
      <c r="Z83" s="220" t="str">
        <f aca="false">IF(OR(Z$65=0,Z$65="-"),"-",Z82/Z75)</f>
        <v>-</v>
      </c>
      <c r="AA83" s="220" t="str">
        <f aca="false">IF(OR(AA$65=0,AA$65="-"),"-",AA82/AA75)</f>
        <v>-</v>
      </c>
      <c r="AB83" s="220" t="str">
        <f aca="false">IF(OR(AB$65=0,AB$65="-"),"-",AB82/AB75)</f>
        <v>-</v>
      </c>
      <c r="AC83" s="220" t="str">
        <f aca="false">IF(OR(AC$65=0,AC$65="-"),"-",AC82/AC75)</f>
        <v>-</v>
      </c>
      <c r="AD83" s="220" t="str">
        <f aca="false">IF(OR(AD$65=0,AD$65="-"),"-",AD82/AD75)</f>
        <v>-</v>
      </c>
      <c r="AE83" s="220" t="str">
        <f aca="false">IF(OR(AE$65=0,AE$65="-"),"-",AE82/AE75)</f>
        <v>-</v>
      </c>
      <c r="AF83" s="220" t="str">
        <f aca="false">IF(OR(AF$65=0,AF$65="-"),"-",AF82/AF75)</f>
        <v>-</v>
      </c>
      <c r="AG83" s="220" t="str">
        <f aca="false">IF(OR(AG$65=0,AG$65="-"),"-",AG82/AG75)</f>
        <v>-</v>
      </c>
      <c r="AH83" s="220" t="str">
        <f aca="false">IF(OR(AH$65=0,AH$65="-"),"-",AH82/AH75)</f>
        <v>-</v>
      </c>
      <c r="AI83" s="220" t="str">
        <f aca="false">IF(OR(AI$65=0,AI$65="-"),"-",AI82/AI75)</f>
        <v>-</v>
      </c>
      <c r="AJ83" s="220" t="str">
        <f aca="false">IF(OR(AJ$65=0,AJ$65="-"),"-",AJ82/AJ75)</f>
        <v>-</v>
      </c>
      <c r="AK83" s="220" t="str">
        <f aca="false">IF(OR(AK$65=0,AK$65="-"),"-",AK82/AK75)</f>
        <v>-</v>
      </c>
      <c r="AL83" s="220" t="str">
        <f aca="false">IF(OR(AL$65=0,AL$65="-"),"-",AL82/AL75)</f>
        <v>-</v>
      </c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201"/>
      <c r="FK83" s="203"/>
      <c r="FL83" s="160" t="s">
        <v>111</v>
      </c>
      <c r="FM83" s="168"/>
      <c r="FN83" s="168"/>
      <c r="FO83" s="221" t="n">
        <f aca="false">IF(FO$65=0,"-",FO82/FO75)</f>
        <v>0.590909090909091</v>
      </c>
      <c r="FP83" s="221" t="e">
        <f aca="false">IF(FP$65=0,"-",FP82/FP75)</f>
        <v>#DIV/0!</v>
      </c>
      <c r="FQ83" s="221" t="n">
        <f aca="false">IF(FQ$65=0,"-",FQ82/FQ75)</f>
        <v>0.382352941176471</v>
      </c>
      <c r="FR83" s="221" t="n">
        <f aca="false">IF(FR$65=0,"-",FR82/FR75)</f>
        <v>0.125</v>
      </c>
      <c r="FS83" s="221" t="e">
        <f aca="false">IF(FS$65=0,"-",FS82/FS75)</f>
        <v>#DIV/0!</v>
      </c>
      <c r="FT83" s="221" t="e">
        <f aca="false">IF(FT$65=0,"-",FT82/FT75)</f>
        <v>#DIV/0!</v>
      </c>
      <c r="FU83" s="221" t="n">
        <f aca="false">IF(FU$65=0,"-",FU82/FU75)</f>
        <v>0.833333333333333</v>
      </c>
      <c r="FV83" s="221" t="n">
        <f aca="false">IF(FV$65=0,"-",FV82/FV75)</f>
        <v>0.790697674418605</v>
      </c>
      <c r="FW83" s="221" t="n">
        <f aca="false">IF(FW$65=0,"-",FW82/FW75)</f>
        <v>0.738095238095238</v>
      </c>
      <c r="FX83" s="221" t="n">
        <f aca="false">IF(FX$65=0,"-",FX82/FX75)</f>
        <v>0.761904761904762</v>
      </c>
      <c r="FY83" s="221" t="n">
        <f aca="false">IF(FY$65=0,"-",FY82/FY75)</f>
        <v>0</v>
      </c>
      <c r="FZ83" s="221" t="n">
        <f aca="false">IF(FZ$65=0,"-",FZ82/FZ75)</f>
        <v>0.875</v>
      </c>
      <c r="GA83" s="221" t="n">
        <f aca="false">IF(GA$65=0,"-",GA82/GA75)</f>
        <v>0.777777777777778</v>
      </c>
      <c r="GB83" s="221" t="e">
        <f aca="false">IF(GB$65=0,"-",GB82/GB75)</f>
        <v>#DIV/0!</v>
      </c>
      <c r="GC83" s="221" t="e">
        <f aca="false">IF(GC$65=0,"-",GC82/GC75)</f>
        <v>#DIV/0!</v>
      </c>
      <c r="GD83" s="221" t="e">
        <f aca="false">IF(GD$65=0,"-",GD82/GD75)</f>
        <v>#DIV/0!</v>
      </c>
      <c r="GE83" s="221" t="e">
        <f aca="false">IF(GE$65=0,"-",GE82/GE75)</f>
        <v>#DIV/0!</v>
      </c>
      <c r="GF83" s="221" t="e">
        <f aca="false">IF(GF$65=0,"-",GF82/GF75)</f>
        <v>#DIV/0!</v>
      </c>
      <c r="GG83" s="221" t="n">
        <f aca="false">IF(GG$65=0,"-",GG82/GG75)</f>
        <v>0</v>
      </c>
      <c r="GH83" s="221" t="n">
        <f aca="false">IF(GH$65=0,"-",GH82/GH75)</f>
        <v>0.0666666666666667</v>
      </c>
      <c r="GI83" s="221" t="n">
        <f aca="false">IF(GI$65=0,"-",GI82/GI75)</f>
        <v>0.357142857142857</v>
      </c>
      <c r="GJ83" s="221" t="e">
        <f aca="false">IF(GJ$65=0,"-",GJ82/GJ75)</f>
        <v>#DIV/0!</v>
      </c>
      <c r="GK83" s="221" t="e">
        <f aca="false">IF(GK$65=0,"-",GK82/GK75)</f>
        <v>#DIV/0!</v>
      </c>
      <c r="GL83" s="221" t="n">
        <f aca="false">IF(GL$65=0,"-",GL82/GL75)</f>
        <v>0.636363636363636</v>
      </c>
      <c r="GM83" s="221" t="e">
        <f aca="false">IF(GM$65=0,"-",GM82/GM75)</f>
        <v>#DIV/0!</v>
      </c>
      <c r="GN83" s="221" t="e">
        <f aca="false">IF(GN$65=0,"-",GN82/GN75)</f>
        <v>#DIV/0!</v>
      </c>
      <c r="GO83" s="221" t="n">
        <f aca="false">IF(GO$65=0,"-",GO82/GO75)</f>
        <v>0.727272727272727</v>
      </c>
      <c r="GP83" s="221" t="n">
        <f aca="false">IF(GP$65=0,"-",GP82/GP75)</f>
        <v>0.833333333333333</v>
      </c>
      <c r="GQ83" s="221" t="e">
        <f aca="false">IF(GQ$65=0,"-",GQ82/GQ75)</f>
        <v>#DIV/0!</v>
      </c>
      <c r="GR83" s="221" t="n">
        <f aca="false">IF(GR$65=0,"-",GR82/GR75)</f>
        <v>0.0909090909090909</v>
      </c>
      <c r="GS83" s="221" t="e">
        <f aca="false">IF(GS$65=0,"-",GS82/GS75)</f>
        <v>#DIV/0!</v>
      </c>
      <c r="GT83" s="221" t="e">
        <f aca="false">IF(GT$65=0,"-",GT82/GT75)</f>
        <v>#DIV/0!</v>
      </c>
      <c r="GU83" s="221" t="e">
        <f aca="false">IF(GU$65=0,"-",GU82/GU75)</f>
        <v>#DIV/0!</v>
      </c>
      <c r="GV83" s="221" t="e">
        <f aca="false">IF(GV$65=0,"-",GV82/GV75)</f>
        <v>#DIV/0!</v>
      </c>
      <c r="GW83" s="17"/>
      <c r="GX83" s="17"/>
      <c r="GY83" s="17"/>
      <c r="GZ83" s="17"/>
      <c r="HA83" s="17"/>
      <c r="HB83" s="17"/>
      <c r="HC83" s="17"/>
      <c r="HD83" s="17"/>
      <c r="HE83" s="17"/>
      <c r="HF83" s="17"/>
      <c r="HG83" s="17"/>
      <c r="HH83" s="17"/>
      <c r="HI83" s="17"/>
      <c r="HJ83" s="17"/>
      <c r="HK83" s="17"/>
      <c r="HL83" s="17"/>
      <c r="HM83" s="17"/>
      <c r="HN83" s="17"/>
      <c r="HO83" s="17"/>
      <c r="HP83" s="17"/>
      <c r="HQ83" s="17"/>
      <c r="HR83" s="17"/>
      <c r="HS83" s="17"/>
      <c r="HT83" s="17"/>
      <c r="HU83" s="17"/>
      <c r="HV83" s="17"/>
      <c r="HW83" s="17"/>
      <c r="HX83" s="17"/>
      <c r="HY83" s="17"/>
      <c r="HZ83" s="17"/>
      <c r="IA83" s="17"/>
      <c r="IB83" s="17"/>
      <c r="IC83" s="17"/>
      <c r="ID83" s="17"/>
      <c r="IE83" s="17"/>
      <c r="IF83" s="17"/>
      <c r="IG83" s="17"/>
      <c r="IH83" s="17"/>
      <c r="II83" s="17"/>
      <c r="IJ83" s="17"/>
      <c r="IK83" s="17"/>
      <c r="IL83" s="17"/>
      <c r="IM83" s="17"/>
      <c r="IN83" s="17"/>
      <c r="IO83" s="22"/>
    </row>
    <row r="84" customFormat="false" ht="13.4" hidden="false" customHeight="false" outlineLevel="0" collapsed="false">
      <c r="A84" s="203"/>
      <c r="B84" s="21" t="s">
        <v>112</v>
      </c>
      <c r="C84" s="222"/>
      <c r="D84" s="223"/>
      <c r="E84" s="171" t="n">
        <f aca="false">IF(E$65=0,"-",SUM(E67:E70))</f>
        <v>0</v>
      </c>
      <c r="F84" s="169" t="n">
        <f aca="false">IF(F$65=0,"-",SUM(F67:F70))</f>
        <v>0</v>
      </c>
      <c r="G84" s="171" t="n">
        <f aca="false">IF(G$65=0,"-",SUM(G67:G70))</f>
        <v>0</v>
      </c>
      <c r="H84" s="168" t="n">
        <f aca="false">IF(H$65=0,"-",SUM(H67:H70))</f>
        <v>0</v>
      </c>
      <c r="I84" s="168" t="n">
        <f aca="false">IF(I$65=0,"-",SUM(I67:I70))</f>
        <v>0</v>
      </c>
      <c r="J84" s="169" t="n">
        <f aca="false">IF(J$65=0,"-",SUM(J67:J70))</f>
        <v>0</v>
      </c>
      <c r="K84" s="171" t="n">
        <f aca="false">IF(K$65=0,"-",SUM(K67:K70))</f>
        <v>0</v>
      </c>
      <c r="L84" s="168" t="n">
        <f aca="false">IF(L$65=0,"-",SUM(L67:L70))</f>
        <v>0</v>
      </c>
      <c r="M84" s="168" t="n">
        <f aca="false">IF(M$65=0,"-",SUM(M67:M70))</f>
        <v>0</v>
      </c>
      <c r="N84" s="169" t="n">
        <f aca="false">IF(N$65=0,"-",SUM(N67:N70))</f>
        <v>0</v>
      </c>
      <c r="O84" s="171" t="n">
        <f aca="false">IF(O$65=0,"-",SUM(O67:O70))</f>
        <v>0</v>
      </c>
      <c r="P84" s="168" t="n">
        <f aca="false">IF(P$65=0,"-",SUM(P67:P70))</f>
        <v>0</v>
      </c>
      <c r="Q84" s="168" t="n">
        <f aca="false">IF(Q$65=0,"-",SUM(Q67:Q70))</f>
        <v>0</v>
      </c>
      <c r="R84" s="168" t="n">
        <f aca="false">IF(R$65=0,"-",SUM(R67:R70))</f>
        <v>0</v>
      </c>
      <c r="S84" s="168" t="n">
        <f aca="false">IF(S$65=0,"-",SUM(S67:S70))</f>
        <v>0</v>
      </c>
      <c r="T84" s="168" t="n">
        <f aca="false">IF(T$65=0,"-",SUM(T67:T70))</f>
        <v>0</v>
      </c>
      <c r="U84" s="168" t="n">
        <f aca="false">IF(U$65=0,"-",SUM(U67:U70))</f>
        <v>0</v>
      </c>
      <c r="V84" s="169" t="n">
        <f aca="false">IF(V$65=0,"-",SUM(V67:V70))</f>
        <v>0</v>
      </c>
      <c r="W84" s="171" t="n">
        <f aca="false">IF(W$65=0,"-",SUM(W67:W70))</f>
        <v>0</v>
      </c>
      <c r="X84" s="168" t="n">
        <f aca="false">IF(X$65=0,"-",SUM(X67:X70))</f>
        <v>0</v>
      </c>
      <c r="Y84" s="168" t="n">
        <f aca="false">IF(Y$65=0,"-",SUM(Y67:Y70))</f>
        <v>0</v>
      </c>
      <c r="Z84" s="168" t="n">
        <f aca="false">IF(Z$65=0,"-",SUM(Z67:Z70))</f>
        <v>0</v>
      </c>
      <c r="AA84" s="168" t="n">
        <f aca="false">IF(AA$65=0,"-",SUM(AA67:AA70))</f>
        <v>0</v>
      </c>
      <c r="AB84" s="168" t="n">
        <f aca="false">IF(AB$65=0,"-",SUM(AB67:AB70))</f>
        <v>0</v>
      </c>
      <c r="AC84" s="168" t="n">
        <f aca="false">IF(AC$65=0,"-",SUM(AC67:AC70))</f>
        <v>0</v>
      </c>
      <c r="AD84" s="169" t="n">
        <f aca="false">IF(AD$65=0,"-",SUM(AD67:AD70))</f>
        <v>0</v>
      </c>
      <c r="AE84" s="171" t="n">
        <f aca="false">IF(AE$65=0,"-",SUM(AE67:AE70))</f>
        <v>0</v>
      </c>
      <c r="AF84" s="168" t="n">
        <f aca="false">IF(AF$65=0,"-",SUM(AF67:AF70))</f>
        <v>0</v>
      </c>
      <c r="AG84" s="168" t="n">
        <f aca="false">IF(AG$65=0,"-",SUM(AG67:AG70))</f>
        <v>0</v>
      </c>
      <c r="AH84" s="168" t="n">
        <f aca="false">IF(AH$65=0,"-",SUM(AH67:AH70))</f>
        <v>0</v>
      </c>
      <c r="AI84" s="168" t="n">
        <f aca="false">IF(AI$65=0,"-",SUM(AI67:AI70))</f>
        <v>0</v>
      </c>
      <c r="AJ84" s="168" t="n">
        <f aca="false">IF(AJ$65=0,"-",SUM(AJ67:AJ70))</f>
        <v>0</v>
      </c>
      <c r="AK84" s="168" t="n">
        <f aca="false">IF(AK$65=0,"-",SUM(AK67:AK70))</f>
        <v>0</v>
      </c>
      <c r="AL84" s="169" t="n">
        <f aca="false">IF(AL$65=0,"-",SUM(AL67:AL70))</f>
        <v>0</v>
      </c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FK84" s="201"/>
      <c r="FL84" s="21" t="s">
        <v>112</v>
      </c>
      <c r="FM84" s="63"/>
      <c r="FN84" s="63"/>
      <c r="FO84" s="168" t="n">
        <f aca="false">IF(FO$65=0,"-",SUM(FO67:FO70))</f>
        <v>14</v>
      </c>
      <c r="FP84" s="168" t="n">
        <f aca="false">IF(FP$65=0,"-",SUM(FP67:FP70))</f>
        <v>0</v>
      </c>
      <c r="FQ84" s="168" t="n">
        <f aca="false">IF(FQ$65=0,"-",SUM(FQ67:FQ70))</f>
        <v>16</v>
      </c>
      <c r="FR84" s="168" t="n">
        <f aca="false">IF(FR$65=0,"-",SUM(FR67:FR70))</f>
        <v>7</v>
      </c>
      <c r="FS84" s="168" t="n">
        <f aca="false">IF(FS$65=0,"-",SUM(FS67:FS70))</f>
        <v>0</v>
      </c>
      <c r="FT84" s="168" t="n">
        <f aca="false">IF(FT$65=0,"-",SUM(FT67:FT70))</f>
        <v>0</v>
      </c>
      <c r="FU84" s="168" t="n">
        <f aca="false">IF(FU$65=0,"-",SUM(FU67:FU70))</f>
        <v>6</v>
      </c>
      <c r="FV84" s="168" t="n">
        <f aca="false">IF(FV$65=0,"-",SUM(FV67:FV70))</f>
        <v>5</v>
      </c>
      <c r="FW84" s="168" t="n">
        <f aca="false">IF(FW$65=0,"-",SUM(FW67:FW70))</f>
        <v>8</v>
      </c>
      <c r="FX84" s="168" t="n">
        <f aca="false">IF(FX$65=0,"-",SUM(FX67:FX70))</f>
        <v>7</v>
      </c>
      <c r="FY84" s="168" t="n">
        <f aca="false">IF(FY$65=0,"-",SUM(FY67:FY70))</f>
        <v>8</v>
      </c>
      <c r="FZ84" s="168" t="n">
        <f aca="false">IF(FZ$65=0,"-",SUM(FZ67:FZ70))</f>
        <v>1</v>
      </c>
      <c r="GA84" s="168" t="n">
        <f aca="false">IF(GA$65=0,"-",SUM(GA67:GA70))</f>
        <v>5</v>
      </c>
      <c r="GB84" s="168" t="n">
        <f aca="false">IF(GB$65=0,"-",SUM(GB67:GB70))</f>
        <v>0</v>
      </c>
      <c r="GC84" s="168" t="n">
        <f aca="false">IF(GC$65=0,"-",SUM(GC67:GC70))</f>
        <v>0</v>
      </c>
      <c r="GD84" s="168" t="n">
        <f aca="false">IF(GD$65=0,"-",SUM(GD67:GD70))</f>
        <v>0</v>
      </c>
      <c r="GE84" s="168" t="n">
        <f aca="false">IF(GE$65=0,"-",SUM(GE67:GE70))</f>
        <v>0</v>
      </c>
      <c r="GF84" s="168" t="n">
        <f aca="false">IF(GF$65=0,"-",SUM(GF67:GF70))</f>
        <v>0</v>
      </c>
      <c r="GG84" s="168" t="n">
        <f aca="false">IF(GG$65=0,"-",SUM(GG67:GG70))</f>
        <v>10</v>
      </c>
      <c r="GH84" s="168" t="n">
        <f aca="false">IF(GH$65=0,"-",SUM(GH67:GH70))</f>
        <v>13</v>
      </c>
      <c r="GI84" s="168" t="n">
        <f aca="false">IF(GI$65=0,"-",SUM(GI67:GI70))</f>
        <v>7</v>
      </c>
      <c r="GJ84" s="168" t="n">
        <f aca="false">IF(GJ$65=0,"-",SUM(GJ67:GJ70))</f>
        <v>0</v>
      </c>
      <c r="GK84" s="168" t="n">
        <f aca="false">IF(GK$65=0,"-",SUM(GK67:GK70))</f>
        <v>0</v>
      </c>
      <c r="GL84" s="168" t="n">
        <f aca="false">IF(GL$65=0,"-",SUM(GL67:GL70))</f>
        <v>2</v>
      </c>
      <c r="GM84" s="168" t="n">
        <f aca="false">IF(GM$65=0,"-",SUM(GM67:GM70))</f>
        <v>0</v>
      </c>
      <c r="GN84" s="168" t="n">
        <f aca="false">IF(GN$65=0,"-",SUM(GN67:GN70))</f>
        <v>0</v>
      </c>
      <c r="GO84" s="168" t="n">
        <f aca="false">IF(GO$65=0,"-",SUM(GO67:GO70))</f>
        <v>2</v>
      </c>
      <c r="GP84" s="168" t="n">
        <f aca="false">IF(GP$65=0,"-",SUM(GP67:GP70))</f>
        <v>1</v>
      </c>
      <c r="GQ84" s="168" t="n">
        <f aca="false">IF(GQ$65=0,"-",SUM(GQ67:GQ70))</f>
        <v>0</v>
      </c>
      <c r="GR84" s="168" t="n">
        <f aca="false">IF(GR$65=0,"-",SUM(GR67:GR70))</f>
        <v>8</v>
      </c>
      <c r="GS84" s="168" t="n">
        <f aca="false">IF(GS$65=0,"-",SUM(GS67:GS70))</f>
        <v>0</v>
      </c>
      <c r="GT84" s="168" t="n">
        <f aca="false">IF(GT$65=0,"-",SUM(GT67:GT70))</f>
        <v>0</v>
      </c>
      <c r="GU84" s="168" t="n">
        <f aca="false">IF(GU$65=0,"-",SUM(GU67:GU70))</f>
        <v>0</v>
      </c>
      <c r="GV84" s="168" t="n">
        <f aca="false">IF(GV$65=0,"-",SUM(GV67:GV70))</f>
        <v>0</v>
      </c>
      <c r="GW84" s="201"/>
      <c r="GX84" s="201"/>
      <c r="GY84" s="201"/>
      <c r="GZ84" s="201"/>
      <c r="HA84" s="201"/>
      <c r="HB84" s="201"/>
      <c r="HC84" s="201"/>
      <c r="HD84" s="201"/>
      <c r="HE84" s="201"/>
      <c r="HF84" s="201"/>
      <c r="HG84" s="201"/>
      <c r="HH84" s="201"/>
      <c r="HI84" s="201"/>
      <c r="HJ84" s="201"/>
      <c r="HK84" s="201"/>
      <c r="HL84" s="201"/>
      <c r="HM84" s="201"/>
      <c r="HN84" s="201"/>
      <c r="HO84" s="201"/>
      <c r="HP84" s="201"/>
      <c r="HQ84" s="201"/>
      <c r="HR84" s="201"/>
      <c r="HS84" s="201"/>
      <c r="HT84" s="201"/>
      <c r="HU84" s="201"/>
      <c r="HV84" s="201"/>
      <c r="HW84" s="201"/>
      <c r="HX84" s="201"/>
      <c r="HY84" s="201"/>
      <c r="HZ84" s="201"/>
      <c r="IA84" s="201"/>
      <c r="IB84" s="201"/>
      <c r="IC84" s="201"/>
      <c r="ID84" s="201"/>
      <c r="IE84" s="201"/>
      <c r="IF84" s="201"/>
      <c r="IG84" s="201"/>
      <c r="IH84" s="201"/>
      <c r="II84" s="201"/>
      <c r="IJ84" s="201"/>
      <c r="IK84" s="201"/>
      <c r="IL84" s="201"/>
      <c r="IM84" s="201"/>
      <c r="IN84" s="201"/>
      <c r="IO84" s="201"/>
    </row>
    <row r="85" customFormat="false" ht="14.15" hidden="false" customHeight="false" outlineLevel="0" collapsed="false">
      <c r="A85" s="202"/>
      <c r="B85" s="216" t="s">
        <v>113</v>
      </c>
      <c r="C85" s="222"/>
      <c r="D85" s="223"/>
      <c r="E85" s="224" t="str">
        <f aca="false">IF(OR(E$65=0,E$65="-"),"-",E84/E75)</f>
        <v>-</v>
      </c>
      <c r="F85" s="224" t="str">
        <f aca="false">IF(OR(F$65=0,F$65="-"),"-",F84/F75)</f>
        <v>-</v>
      </c>
      <c r="G85" s="224" t="str">
        <f aca="false">IF(OR(G$65=0,G$65="-"),"-",G84/G75)</f>
        <v>-</v>
      </c>
      <c r="H85" s="224" t="str">
        <f aca="false">IF(OR(H$65=0,H$65="-"),"-",H84/H75)</f>
        <v>-</v>
      </c>
      <c r="I85" s="224" t="str">
        <f aca="false">IF(OR(I$65=0,I$65="-"),"-",I84/I75)</f>
        <v>-</v>
      </c>
      <c r="J85" s="224" t="str">
        <f aca="false">IF(OR(J$65=0,J$65="-"),"-",J84/J75)</f>
        <v>-</v>
      </c>
      <c r="K85" s="224" t="str">
        <f aca="false">IF(OR(K$65=0,K$65="-"),"-",K84/K75)</f>
        <v>-</v>
      </c>
      <c r="L85" s="224" t="str">
        <f aca="false">IF(OR(L$65=0,L$65="-"),"-",L84/L75)</f>
        <v>-</v>
      </c>
      <c r="M85" s="224" t="str">
        <f aca="false">IF(OR(M$65=0,M$65="-"),"-",M84/M75)</f>
        <v>-</v>
      </c>
      <c r="N85" s="224" t="str">
        <f aca="false">IF(OR(N$65=0,N$65="-"),"-",N84/N75)</f>
        <v>-</v>
      </c>
      <c r="O85" s="224" t="str">
        <f aca="false">IF(OR(O$65=0,O$65="-"),"-",O84/O75)</f>
        <v>-</v>
      </c>
      <c r="P85" s="224" t="str">
        <f aca="false">IF(OR(P$65=0,P$65="-"),"-",P84/P75)</f>
        <v>-</v>
      </c>
      <c r="Q85" s="224" t="str">
        <f aca="false">IF(OR(Q$65=0,Q$65="-"),"-",Q84/Q75)</f>
        <v>-</v>
      </c>
      <c r="R85" s="224" t="str">
        <f aca="false">IF(OR(R$65=0,R$65="-"),"-",R84/R75)</f>
        <v>-</v>
      </c>
      <c r="S85" s="224" t="str">
        <f aca="false">IF(OR(S$65=0,S$65="-"),"-",S84/S75)</f>
        <v>-</v>
      </c>
      <c r="T85" s="224" t="str">
        <f aca="false">IF(OR(T$65=0,T$65="-"),"-",T84/T75)</f>
        <v>-</v>
      </c>
      <c r="U85" s="224" t="str">
        <f aca="false">IF(OR(U$65=0,U$65="-"),"-",U84/U75)</f>
        <v>-</v>
      </c>
      <c r="V85" s="224" t="str">
        <f aca="false">IF(OR(V$65=0,V$65="-"),"-",V84/V75)</f>
        <v>-</v>
      </c>
      <c r="W85" s="224" t="str">
        <f aca="false">IF(OR(W$65=0,W$65="-"),"-",W84/W75)</f>
        <v>-</v>
      </c>
      <c r="X85" s="224" t="str">
        <f aca="false">IF(OR(X$65=0,X$65="-"),"-",X84/X75)</f>
        <v>-</v>
      </c>
      <c r="Y85" s="224" t="str">
        <f aca="false">IF(OR(Y$65=0,Y$65="-"),"-",Y84/Y75)</f>
        <v>-</v>
      </c>
      <c r="Z85" s="224" t="str">
        <f aca="false">IF(OR(Z$65=0,Z$65="-"),"-",Z84/Z75)</f>
        <v>-</v>
      </c>
      <c r="AA85" s="224" t="str">
        <f aca="false">IF(OR(AA$65=0,AA$65="-"),"-",AA84/AA75)</f>
        <v>-</v>
      </c>
      <c r="AB85" s="224" t="str">
        <f aca="false">IF(OR(AB$65=0,AB$65="-"),"-",AB84/AB75)</f>
        <v>-</v>
      </c>
      <c r="AC85" s="224" t="str">
        <f aca="false">IF(OR(AC$65=0,AC$65="-"),"-",AC84/AC75)</f>
        <v>-</v>
      </c>
      <c r="AD85" s="224" t="str">
        <f aca="false">IF(OR(AD$65=0,AD$65="-"),"-",AD84/AD75)</f>
        <v>-</v>
      </c>
      <c r="AE85" s="224" t="str">
        <f aca="false">IF(OR(AE$65=0,AE$65="-"),"-",AE84/AE75)</f>
        <v>-</v>
      </c>
      <c r="AF85" s="224" t="str">
        <f aca="false">IF(OR(AF$65=0,AF$65="-"),"-",AF84/AF75)</f>
        <v>-</v>
      </c>
      <c r="AG85" s="224" t="str">
        <f aca="false">IF(OR(AG$65=0,AG$65="-"),"-",AG84/AG75)</f>
        <v>-</v>
      </c>
      <c r="AH85" s="224" t="str">
        <f aca="false">IF(OR(AH$65=0,AH$65="-"),"-",AH84/AH75)</f>
        <v>-</v>
      </c>
      <c r="AI85" s="224" t="str">
        <f aca="false">IF(OR(AI$65=0,AI$65="-"),"-",AI84/AI75)</f>
        <v>-</v>
      </c>
      <c r="AJ85" s="224" t="str">
        <f aca="false">IF(OR(AJ$65=0,AJ$65="-"),"-",AJ84/AJ75)</f>
        <v>-</v>
      </c>
      <c r="AK85" s="224" t="str">
        <f aca="false">IF(OR(AK$65=0,AK$65="-"),"-",AK84/AK75)</f>
        <v>-</v>
      </c>
      <c r="AL85" s="224" t="str">
        <f aca="false">IF(OR(AL$65=0,AL$65="-"),"-",AL84/AL75)</f>
        <v>-</v>
      </c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FK85" s="201"/>
      <c r="FL85" s="216" t="s">
        <v>113</v>
      </c>
      <c r="FM85" s="63"/>
      <c r="FN85" s="63"/>
      <c r="FO85" s="221" t="n">
        <f aca="false">IF(FO$65=0,"-",FO84/FO75)</f>
        <v>0.318181818181818</v>
      </c>
      <c r="FP85" s="221" t="e">
        <f aca="false">IF(FP$65=0,"-",FP84/FP75)</f>
        <v>#DIV/0!</v>
      </c>
      <c r="FQ85" s="221" t="n">
        <f aca="false">IF(FQ$65=0,"-",FQ84/FQ75)</f>
        <v>0.470588235294118</v>
      </c>
      <c r="FR85" s="221" t="n">
        <f aca="false">IF(FR$65=0,"-",FR84/FR75)</f>
        <v>0.875</v>
      </c>
      <c r="FS85" s="221" t="e">
        <f aca="false">IF(FS$65=0,"-",FS84/FS75)</f>
        <v>#DIV/0!</v>
      </c>
      <c r="FT85" s="221" t="e">
        <f aca="false">IF(FT$65=0,"-",FT84/FT75)</f>
        <v>#DIV/0!</v>
      </c>
      <c r="FU85" s="221" t="n">
        <f aca="false">IF(FU$65=0,"-",FU84/FU75)</f>
        <v>0.142857142857143</v>
      </c>
      <c r="FV85" s="221" t="n">
        <f aca="false">IF(FV$65=0,"-",FV84/FV75)</f>
        <v>0.116279069767442</v>
      </c>
      <c r="FW85" s="221" t="n">
        <f aca="false">IF(FW$65=0,"-",FW84/FW75)</f>
        <v>0.19047619047619</v>
      </c>
      <c r="FX85" s="221" t="n">
        <f aca="false">IF(FX$65=0,"-",FX84/FX75)</f>
        <v>0.166666666666667</v>
      </c>
      <c r="FY85" s="221" t="n">
        <f aca="false">IF(FY$65=0,"-",FY84/FY75)</f>
        <v>1</v>
      </c>
      <c r="FZ85" s="221" t="n">
        <f aca="false">IF(FZ$65=0,"-",FZ84/FZ75)</f>
        <v>0.125</v>
      </c>
      <c r="GA85" s="221" t="n">
        <f aca="false">IF(GA$65=0,"-",GA84/GA75)</f>
        <v>0.185185185185185</v>
      </c>
      <c r="GB85" s="221" t="e">
        <f aca="false">IF(GB$65=0,"-",GB84/GB75)</f>
        <v>#DIV/0!</v>
      </c>
      <c r="GC85" s="221" t="e">
        <f aca="false">IF(GC$65=0,"-",GC84/GC75)</f>
        <v>#DIV/0!</v>
      </c>
      <c r="GD85" s="221" t="e">
        <f aca="false">IF(GD$65=0,"-",GD84/GD75)</f>
        <v>#DIV/0!</v>
      </c>
      <c r="GE85" s="221" t="e">
        <f aca="false">IF(GE$65=0,"-",GE84/GE75)</f>
        <v>#DIV/0!</v>
      </c>
      <c r="GF85" s="221" t="e">
        <f aca="false">IF(GF$65=0,"-",GF84/GF75)</f>
        <v>#DIV/0!</v>
      </c>
      <c r="GG85" s="221" t="n">
        <f aca="false">IF(GG$65=0,"-",GG84/GG75)</f>
        <v>0.769230769230769</v>
      </c>
      <c r="GH85" s="221" t="n">
        <f aca="false">IF(GH$65=0,"-",GH84/GH75)</f>
        <v>0.866666666666667</v>
      </c>
      <c r="GI85" s="221" t="n">
        <f aca="false">IF(GI$65=0,"-",GI84/GI75)</f>
        <v>0.5</v>
      </c>
      <c r="GJ85" s="221" t="e">
        <f aca="false">IF(GJ$65=0,"-",GJ84/GJ75)</f>
        <v>#DIV/0!</v>
      </c>
      <c r="GK85" s="221" t="e">
        <f aca="false">IF(GK$65=0,"-",GK84/GK75)</f>
        <v>#DIV/0!</v>
      </c>
      <c r="GL85" s="221" t="n">
        <f aca="false">IF(GL$65=0,"-",GL84/GL75)</f>
        <v>0.181818181818182</v>
      </c>
      <c r="GM85" s="221" t="e">
        <f aca="false">IF(GM$65=0,"-",GM84/GM75)</f>
        <v>#DIV/0!</v>
      </c>
      <c r="GN85" s="221" t="e">
        <f aca="false">IF(GN$65=0,"-",GN84/GN75)</f>
        <v>#DIV/0!</v>
      </c>
      <c r="GO85" s="221" t="n">
        <f aca="false">IF(GO$65=0,"-",GO84/GO75)</f>
        <v>0.181818181818182</v>
      </c>
      <c r="GP85" s="221" t="n">
        <f aca="false">IF(GP$65=0,"-",GP84/GP75)</f>
        <v>0.166666666666667</v>
      </c>
      <c r="GQ85" s="221" t="e">
        <f aca="false">IF(GQ$65=0,"-",GQ84/GQ75)</f>
        <v>#DIV/0!</v>
      </c>
      <c r="GR85" s="221" t="n">
        <f aca="false">IF(GR$65=0,"-",GR84/GR75)</f>
        <v>0.727272727272727</v>
      </c>
      <c r="GS85" s="221" t="e">
        <f aca="false">IF(GS$65=0,"-",GS84/GS75)</f>
        <v>#DIV/0!</v>
      </c>
      <c r="GT85" s="221" t="e">
        <f aca="false">IF(GT$65=0,"-",GT84/GT75)</f>
        <v>#DIV/0!</v>
      </c>
      <c r="GU85" s="221" t="e">
        <f aca="false">IF(GU$65=0,"-",GU84/GU75)</f>
        <v>#DIV/0!</v>
      </c>
      <c r="GV85" s="221" t="e">
        <f aca="false">IF(GV$65=0,"-",GV84/GV75)</f>
        <v>#DIV/0!</v>
      </c>
      <c r="GW85" s="201"/>
      <c r="GX85" s="201"/>
      <c r="GY85" s="201"/>
      <c r="GZ85" s="201"/>
      <c r="HA85" s="201"/>
      <c r="HB85" s="201"/>
      <c r="HC85" s="201"/>
      <c r="HD85" s="201"/>
      <c r="HE85" s="201"/>
      <c r="HF85" s="201"/>
      <c r="HG85" s="201"/>
      <c r="HH85" s="201"/>
      <c r="HI85" s="201"/>
      <c r="HJ85" s="201"/>
      <c r="HK85" s="201"/>
      <c r="HL85" s="201"/>
      <c r="HM85" s="201"/>
      <c r="HN85" s="201"/>
      <c r="HO85" s="201"/>
      <c r="HP85" s="201"/>
      <c r="HQ85" s="201"/>
      <c r="HR85" s="201"/>
      <c r="HS85" s="201"/>
      <c r="HT85" s="201"/>
      <c r="HU85" s="201"/>
      <c r="HV85" s="201"/>
      <c r="HW85" s="201"/>
      <c r="HX85" s="201"/>
      <c r="HY85" s="201"/>
      <c r="HZ85" s="201"/>
      <c r="IA85" s="201"/>
      <c r="IB85" s="201"/>
      <c r="IC85" s="201"/>
      <c r="ID85" s="201"/>
      <c r="IE85" s="201"/>
      <c r="IF85" s="201"/>
      <c r="IG85" s="201"/>
      <c r="IH85" s="201"/>
      <c r="II85" s="201"/>
      <c r="IJ85" s="201"/>
      <c r="IK85" s="201"/>
      <c r="IL85" s="201"/>
      <c r="IM85" s="201"/>
      <c r="IN85" s="201"/>
      <c r="IO85" s="201"/>
    </row>
    <row r="86" customFormat="false" ht="15" hidden="false" customHeight="true" outlineLevel="0" collapsed="false"/>
    <row r="87" customFormat="false" ht="15" hidden="false" customHeight="true" outlineLevel="0" collapsed="false">
      <c r="A87" s="225"/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5"/>
      <c r="AC87" s="225"/>
      <c r="AD87" s="225"/>
      <c r="AE87" s="225"/>
      <c r="AF87" s="225"/>
      <c r="AG87" s="225"/>
      <c r="AH87" s="225"/>
      <c r="AI87" s="225"/>
      <c r="AJ87" s="225"/>
      <c r="AK87" s="225"/>
      <c r="AL87" s="225"/>
      <c r="AM87" s="225"/>
      <c r="AN87" s="225"/>
      <c r="AO87" s="225"/>
      <c r="AP87" s="225"/>
      <c r="AQ87" s="225"/>
      <c r="AR87" s="225"/>
      <c r="AS87" s="225"/>
      <c r="AT87" s="225"/>
      <c r="AU87" s="225"/>
      <c r="AV87" s="225"/>
      <c r="AW87" s="225"/>
      <c r="AX87" s="225"/>
      <c r="AY87" s="225"/>
      <c r="AZ87" s="225"/>
      <c r="BA87" s="225"/>
      <c r="BB87" s="225"/>
      <c r="BC87" s="225"/>
      <c r="BD87" s="225"/>
      <c r="BE87" s="225"/>
      <c r="BF87" s="225"/>
      <c r="BG87" s="225"/>
      <c r="BH87" s="225"/>
      <c r="BI87" s="225"/>
      <c r="BJ87" s="225"/>
      <c r="BK87" s="225"/>
      <c r="BL87" s="225"/>
      <c r="BM87" s="225"/>
      <c r="BN87" s="225"/>
      <c r="BO87" s="225"/>
      <c r="BP87" s="225"/>
      <c r="BQ87" s="225"/>
      <c r="BR87" s="225"/>
      <c r="BS87" s="225"/>
      <c r="BT87" s="225"/>
      <c r="BU87" s="225"/>
      <c r="BV87" s="225"/>
      <c r="BW87" s="225"/>
      <c r="BX87" s="225"/>
      <c r="BY87" s="225"/>
      <c r="BZ87" s="225"/>
      <c r="CA87" s="225"/>
      <c r="CB87" s="225"/>
      <c r="CC87" s="225"/>
      <c r="CD87" s="225"/>
      <c r="CE87" s="225"/>
    </row>
    <row r="88" customFormat="false" ht="60" hidden="false" customHeight="true" outlineLevel="0" collapsed="false">
      <c r="A88" s="226"/>
      <c r="B88" s="226"/>
      <c r="C88" s="226"/>
      <c r="D88" s="226"/>
      <c r="E88" s="226"/>
      <c r="F88" s="226"/>
      <c r="G88" s="226"/>
      <c r="H88" s="226"/>
      <c r="I88" s="226"/>
      <c r="J88" s="226"/>
      <c r="K88" s="226"/>
      <c r="L88" s="226"/>
      <c r="M88" s="226"/>
      <c r="N88" s="226"/>
      <c r="O88" s="226"/>
      <c r="P88" s="226"/>
      <c r="Q88" s="226"/>
      <c r="R88" s="226"/>
      <c r="S88" s="226"/>
      <c r="T88" s="226"/>
      <c r="U88" s="226"/>
      <c r="V88" s="226"/>
      <c r="W88" s="226"/>
      <c r="X88" s="226"/>
      <c r="Y88" s="226"/>
      <c r="Z88" s="226"/>
      <c r="AA88" s="226"/>
      <c r="AB88" s="226"/>
      <c r="AC88" s="226"/>
      <c r="AD88" s="226"/>
      <c r="AE88" s="226"/>
      <c r="AF88" s="226"/>
      <c r="AG88" s="226"/>
      <c r="AH88" s="226"/>
      <c r="AI88" s="226"/>
      <c r="AJ88" s="226"/>
      <c r="AK88" s="226"/>
      <c r="AL88" s="226"/>
      <c r="AM88" s="226"/>
      <c r="AN88" s="226"/>
      <c r="AO88" s="226"/>
      <c r="AP88" s="226"/>
      <c r="AQ88" s="226"/>
      <c r="AR88" s="226"/>
      <c r="AS88" s="226"/>
      <c r="AT88" s="226"/>
      <c r="AU88" s="226"/>
      <c r="AV88" s="226"/>
      <c r="AW88" s="226"/>
      <c r="AX88" s="226"/>
      <c r="AY88" s="226"/>
      <c r="AZ88" s="226"/>
      <c r="BA88" s="226"/>
      <c r="BB88" s="226"/>
      <c r="BC88" s="226"/>
      <c r="BD88" s="226"/>
      <c r="BE88" s="226"/>
      <c r="BF88" s="226"/>
      <c r="BG88" s="226"/>
      <c r="BH88" s="226"/>
      <c r="BI88" s="226"/>
      <c r="BJ88" s="226"/>
      <c r="BK88" s="226"/>
      <c r="BL88" s="226"/>
      <c r="BM88" s="226"/>
      <c r="BN88" s="226"/>
      <c r="BO88" s="226"/>
      <c r="BP88" s="226"/>
      <c r="BQ88" s="226"/>
      <c r="BR88" s="226"/>
      <c r="BS88" s="226"/>
      <c r="BT88" s="226"/>
      <c r="BU88" s="226"/>
      <c r="BV88" s="226"/>
      <c r="BW88" s="226"/>
      <c r="BX88" s="226"/>
      <c r="BY88" s="226"/>
      <c r="BZ88" s="226"/>
      <c r="CA88" s="226"/>
      <c r="CB88" s="226"/>
      <c r="CC88" s="226"/>
      <c r="CD88" s="226"/>
      <c r="CE88" s="226"/>
    </row>
    <row r="89" customFormat="false" ht="15" hidden="false" customHeight="tru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8"/>
    </row>
    <row r="90" customFormat="false" ht="15" hidden="false" customHeight="true" outlineLevel="0" collapsed="false">
      <c r="A90" s="9"/>
      <c r="B90" s="9"/>
      <c r="C90" s="9"/>
      <c r="D90" s="9"/>
      <c r="E90" s="227" t="s">
        <v>0</v>
      </c>
      <c r="F90" s="227"/>
      <c r="G90" s="227"/>
      <c r="H90" s="228" t="e">
        <f aca="false">'විෂය තොරතුරු'!J5</f>
        <v>#N/A</v>
      </c>
      <c r="I90" s="228"/>
      <c r="J90" s="228"/>
      <c r="K90" s="228"/>
      <c r="L90" s="228"/>
      <c r="M90" s="228"/>
      <c r="N90" s="228"/>
      <c r="O90" s="228"/>
      <c r="P90" s="229"/>
      <c r="Q90" s="9"/>
      <c r="R90" s="9"/>
      <c r="S90" s="13" t="s">
        <v>1</v>
      </c>
      <c r="T90" s="9"/>
      <c r="U90" s="9"/>
      <c r="V90" s="9"/>
      <c r="W90" s="9"/>
      <c r="X90" s="9"/>
      <c r="Y90" s="9"/>
      <c r="Z90" s="230"/>
      <c r="AA90" s="230"/>
      <c r="AB90" s="230"/>
      <c r="AC90" s="230"/>
      <c r="AD90" s="230"/>
      <c r="AE90" s="230"/>
      <c r="AF90" s="230"/>
      <c r="AG90" s="231" t="s">
        <v>2</v>
      </c>
      <c r="AH90" s="231"/>
      <c r="AI90" s="232" t="s">
        <v>3</v>
      </c>
      <c r="AJ90" s="232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16"/>
    </row>
    <row r="91" customFormat="false" ht="17.35" hidden="false" customHeight="false" outlineLevel="0" collapsed="false">
      <c r="A91" s="9"/>
      <c r="B91" s="233" t="s">
        <v>114</v>
      </c>
      <c r="C91" s="9"/>
      <c r="D91" s="9"/>
      <c r="E91" s="227" t="s">
        <v>5</v>
      </c>
      <c r="F91" s="227"/>
      <c r="G91" s="227"/>
      <c r="H91" s="234" t="n">
        <f aca="false">'විෂය තොරතුරු'!J6</f>
        <v>11</v>
      </c>
      <c r="I91" s="234" t="str">
        <f aca="false">I6</f>
        <v>E</v>
      </c>
      <c r="J91" s="234"/>
      <c r="K91" s="234"/>
      <c r="L91" s="229"/>
      <c r="M91" s="229"/>
      <c r="N91" s="229"/>
      <c r="O91" s="229"/>
      <c r="P91" s="229"/>
      <c r="Q91" s="9"/>
      <c r="R91" s="9"/>
      <c r="S91" s="26" t="s">
        <v>6</v>
      </c>
      <c r="T91" s="9"/>
      <c r="U91" s="27" t="s">
        <v>7</v>
      </c>
      <c r="V91" s="27"/>
      <c r="W91" s="27"/>
      <c r="X91" s="27"/>
      <c r="Y91" s="9"/>
      <c r="Z91" s="235" t="s">
        <v>8</v>
      </c>
      <c r="AA91" s="235"/>
      <c r="AB91" s="235"/>
      <c r="AC91" s="235"/>
      <c r="AD91" s="235"/>
      <c r="AE91" s="235"/>
      <c r="AF91" s="235"/>
      <c r="AG91" s="286" t="str">
        <f aca="false">IF($B$100="","",COUNTIF($CE$100:$CE$149,"6/3 සමත්"))</f>
        <v/>
      </c>
      <c r="AH91" s="286"/>
      <c r="AI91" s="237" t="str">
        <f aca="false">IF($B$100="","",(AG91/$U$92)*100)</f>
        <v/>
      </c>
      <c r="AJ91" s="237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16"/>
    </row>
    <row r="92" customFormat="false" ht="17.35" hidden="false" customHeight="false" outlineLevel="0" collapsed="false">
      <c r="A92" s="9"/>
      <c r="B92" s="233"/>
      <c r="C92" s="9"/>
      <c r="D92" s="9"/>
      <c r="E92" s="227" t="s">
        <v>9</v>
      </c>
      <c r="F92" s="227"/>
      <c r="G92" s="227"/>
      <c r="H92" s="228" t="str">
        <f aca="false">'විෂය තොරතුරු'!J9</f>
        <v/>
      </c>
      <c r="I92" s="228"/>
      <c r="J92" s="234"/>
      <c r="K92" s="234"/>
      <c r="L92" s="229"/>
      <c r="M92" s="229"/>
      <c r="N92" s="229"/>
      <c r="O92" s="229"/>
      <c r="P92" s="229"/>
      <c r="Q92" s="9"/>
      <c r="R92" s="9"/>
      <c r="S92" s="34" t="s">
        <v>10</v>
      </c>
      <c r="T92" s="9"/>
      <c r="U92" s="27" t="n">
        <f aca="false">IF($B$100="",0,50-COUNTIF($B$100:$B$149,""))</f>
        <v>0</v>
      </c>
      <c r="V92" s="27"/>
      <c r="W92" s="27"/>
      <c r="X92" s="27"/>
      <c r="Y92" s="9"/>
      <c r="Z92" s="235" t="s">
        <v>11</v>
      </c>
      <c r="AA92" s="235"/>
      <c r="AB92" s="235"/>
      <c r="AC92" s="235"/>
      <c r="AD92" s="235"/>
      <c r="AE92" s="235"/>
      <c r="AF92" s="235"/>
      <c r="AG92" s="35" t="str">
        <f aca="false">IF($B$100="","",COUNTIF($CE$100:$CE$149,"5/3 සමත්"))</f>
        <v/>
      </c>
      <c r="AH92" s="35"/>
      <c r="AI92" s="36" t="str">
        <f aca="false">IF($B$100="","",(AG92/$U$92)*100)</f>
        <v/>
      </c>
      <c r="AJ92" s="36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16"/>
    </row>
    <row r="93" customFormat="false" ht="15" hidden="false" customHeight="false" outlineLevel="0" collapsed="false">
      <c r="A93" s="9"/>
      <c r="B93" s="233"/>
      <c r="C93" s="9"/>
      <c r="D93" s="9"/>
      <c r="E93" s="227" t="s">
        <v>12</v>
      </c>
      <c r="F93" s="227"/>
      <c r="G93" s="227"/>
      <c r="H93" s="228" t="s">
        <v>13</v>
      </c>
      <c r="I93" s="228"/>
      <c r="J93" s="234"/>
      <c r="K93" s="234"/>
      <c r="L93" s="229"/>
      <c r="M93" s="229"/>
      <c r="N93" s="229"/>
      <c r="O93" s="229"/>
      <c r="P93" s="229"/>
      <c r="Q93" s="9"/>
      <c r="R93" s="9"/>
      <c r="S93" s="37" t="s">
        <v>14</v>
      </c>
      <c r="T93" s="9"/>
      <c r="U93" s="9"/>
      <c r="V93" s="9"/>
      <c r="W93" s="9"/>
      <c r="X93" s="9"/>
      <c r="Y93" s="9"/>
      <c r="Z93" s="239" t="s">
        <v>15</v>
      </c>
      <c r="AA93" s="239"/>
      <c r="AB93" s="239"/>
      <c r="AC93" s="239"/>
      <c r="AD93" s="239"/>
      <c r="AE93" s="239"/>
      <c r="AF93" s="239"/>
      <c r="AG93" s="369" t="str">
        <f aca="false">IF($B$100="","",SUM(AG91:AG92))</f>
        <v/>
      </c>
      <c r="AH93" s="369"/>
      <c r="AI93" s="241" t="str">
        <f aca="false">IF($B$100="","",(AG93/$U$92)*100)</f>
        <v/>
      </c>
      <c r="AJ93" s="241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16"/>
    </row>
    <row r="94" customFormat="false" ht="15" hidden="false" customHeight="false" outlineLevel="0" collapsed="false">
      <c r="A94" s="9"/>
      <c r="B94" s="242" t="n">
        <f aca="false">B9</f>
        <v>2025</v>
      </c>
      <c r="C94" s="9"/>
      <c r="D94" s="9"/>
      <c r="E94" s="227" t="s">
        <v>16</v>
      </c>
      <c r="F94" s="227"/>
      <c r="G94" s="227"/>
      <c r="H94" s="228" t="s">
        <v>115</v>
      </c>
      <c r="I94" s="228"/>
      <c r="J94" s="228"/>
      <c r="K94" s="228"/>
      <c r="L94" s="228"/>
      <c r="M94" s="228"/>
      <c r="N94" s="243" t="s">
        <v>18</v>
      </c>
      <c r="O94" s="244" t="n">
        <f aca="false">O9</f>
        <v>2025</v>
      </c>
      <c r="P94" s="244"/>
      <c r="Q94" s="9"/>
      <c r="R94" s="9"/>
      <c r="S94" s="46" t="s">
        <v>19</v>
      </c>
      <c r="T94" s="9"/>
      <c r="U94" s="9"/>
      <c r="V94" s="9"/>
      <c r="W94" s="9"/>
      <c r="X94" s="9"/>
      <c r="Y94" s="9"/>
      <c r="Z94" s="235" t="s">
        <v>20</v>
      </c>
      <c r="AA94" s="235"/>
      <c r="AB94" s="235"/>
      <c r="AC94" s="235"/>
      <c r="AD94" s="235"/>
      <c r="AE94" s="235"/>
      <c r="AF94" s="235"/>
      <c r="AG94" s="55" t="str">
        <f aca="false">IF($B$100="","",COUNTIF($CE$100:$CE$149,"සමත් කළ හැකි"))</f>
        <v/>
      </c>
      <c r="AH94" s="55"/>
      <c r="AI94" s="56" t="str">
        <f aca="false">IF($B$100="","",(AG94/$U$92)*100)</f>
        <v/>
      </c>
      <c r="AJ94" s="56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16"/>
    </row>
    <row r="95" customFormat="false" ht="15" hidden="false" customHeight="false" outlineLevel="0" collapsed="false">
      <c r="A95" s="9"/>
      <c r="B95" s="242"/>
      <c r="C95" s="9"/>
      <c r="D95" s="9"/>
      <c r="E95" s="245" t="s">
        <v>22</v>
      </c>
      <c r="F95" s="246"/>
      <c r="G95" s="246"/>
      <c r="H95" s="229"/>
      <c r="I95" s="229"/>
      <c r="J95" s="229"/>
      <c r="K95" s="229"/>
      <c r="L95" s="229"/>
      <c r="M95" s="247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235" t="s">
        <v>23</v>
      </c>
      <c r="AA95" s="235"/>
      <c r="AB95" s="235"/>
      <c r="AC95" s="235"/>
      <c r="AD95" s="235"/>
      <c r="AE95" s="235"/>
      <c r="AF95" s="235"/>
      <c r="AG95" s="248" t="str">
        <f aca="false">IF($B$100="","",(+AG91+AG92+AG94))</f>
        <v/>
      </c>
      <c r="AH95" s="248"/>
      <c r="AI95" s="249" t="str">
        <f aca="false">IF($B$100="","",(AG95/$U$92)*100)</f>
        <v/>
      </c>
      <c r="AJ95" s="24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16"/>
    </row>
    <row r="96" customFormat="false" ht="15" hidden="false" customHeight="false" outlineLevel="0" collapsed="false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250" t="s">
        <v>24</v>
      </c>
      <c r="AA96" s="251"/>
      <c r="AB96" s="251"/>
      <c r="AC96" s="251"/>
      <c r="AD96" s="251"/>
      <c r="AE96" s="251"/>
      <c r="AF96" s="251"/>
      <c r="AG96" s="252" t="str">
        <f aca="false">IF(B100="","",COUNTIF($CE$100:$CE$149,"W9"))</f>
        <v/>
      </c>
      <c r="AH96" s="252"/>
      <c r="AI96" s="253" t="str">
        <f aca="false">IF($B$100="","",(AG96/$U$92)*100)</f>
        <v/>
      </c>
      <c r="AJ96" s="253"/>
      <c r="AK96" s="9"/>
      <c r="AL96" s="254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16"/>
    </row>
    <row r="97" customFormat="false" ht="14.25" hidden="false" customHeight="true" outlineLevel="0" collapsed="false">
      <c r="A97" s="65" t="s">
        <v>25</v>
      </c>
      <c r="B97" s="66" t="s">
        <v>26</v>
      </c>
      <c r="C97" s="67" t="s">
        <v>27</v>
      </c>
      <c r="D97" s="68" t="s">
        <v>28</v>
      </c>
      <c r="E97" s="255" t="s">
        <v>29</v>
      </c>
      <c r="F97" s="255"/>
      <c r="G97" s="256" t="s">
        <v>30</v>
      </c>
      <c r="H97" s="256"/>
      <c r="I97" s="256"/>
      <c r="J97" s="256"/>
      <c r="K97" s="71" t="s">
        <v>31</v>
      </c>
      <c r="L97" s="72" t="s">
        <v>32</v>
      </c>
      <c r="M97" s="72" t="s">
        <v>33</v>
      </c>
      <c r="N97" s="73" t="s">
        <v>34</v>
      </c>
      <c r="O97" s="257" t="s">
        <v>35</v>
      </c>
      <c r="P97" s="257"/>
      <c r="Q97" s="257"/>
      <c r="R97" s="257"/>
      <c r="S97" s="257"/>
      <c r="T97" s="257"/>
      <c r="U97" s="257"/>
      <c r="V97" s="257"/>
      <c r="W97" s="256" t="s">
        <v>36</v>
      </c>
      <c r="X97" s="256"/>
      <c r="Y97" s="256"/>
      <c r="Z97" s="256"/>
      <c r="AA97" s="256"/>
      <c r="AB97" s="256"/>
      <c r="AC97" s="256"/>
      <c r="AD97" s="256"/>
      <c r="AE97" s="256" t="s">
        <v>37</v>
      </c>
      <c r="AF97" s="256"/>
      <c r="AG97" s="256"/>
      <c r="AH97" s="256"/>
      <c r="AI97" s="256"/>
      <c r="AJ97" s="256"/>
      <c r="AK97" s="256"/>
      <c r="AL97" s="256"/>
      <c r="AM97" s="75" t="s">
        <v>38</v>
      </c>
      <c r="AN97" s="76" t="s">
        <v>39</v>
      </c>
      <c r="AO97" s="77" t="s">
        <v>40</v>
      </c>
      <c r="AP97" s="78" t="s">
        <v>29</v>
      </c>
      <c r="AQ97" s="78"/>
      <c r="AR97" s="79" t="s">
        <v>30</v>
      </c>
      <c r="AS97" s="79"/>
      <c r="AT97" s="79"/>
      <c r="AU97" s="79"/>
      <c r="AV97" s="71" t="s">
        <v>31</v>
      </c>
      <c r="AW97" s="72" t="s">
        <v>32</v>
      </c>
      <c r="AX97" s="72" t="s">
        <v>33</v>
      </c>
      <c r="AY97" s="73" t="s">
        <v>34</v>
      </c>
      <c r="AZ97" s="80" t="s">
        <v>35</v>
      </c>
      <c r="BA97" s="80"/>
      <c r="BB97" s="80"/>
      <c r="BC97" s="80"/>
      <c r="BD97" s="80"/>
      <c r="BE97" s="80"/>
      <c r="BF97" s="80"/>
      <c r="BG97" s="80"/>
      <c r="BH97" s="81" t="s">
        <v>36</v>
      </c>
      <c r="BI97" s="81"/>
      <c r="BJ97" s="81"/>
      <c r="BK97" s="81"/>
      <c r="BL97" s="81"/>
      <c r="BM97" s="81"/>
      <c r="BN97" s="81"/>
      <c r="BO97" s="81"/>
      <c r="BP97" s="81" t="s">
        <v>37</v>
      </c>
      <c r="BQ97" s="81"/>
      <c r="BR97" s="81"/>
      <c r="BS97" s="81"/>
      <c r="BT97" s="81"/>
      <c r="BU97" s="81"/>
      <c r="BV97" s="81"/>
      <c r="BW97" s="81"/>
      <c r="BX97" s="256"/>
      <c r="BY97" s="256"/>
      <c r="BZ97" s="256"/>
      <c r="CA97" s="256"/>
      <c r="CB97" s="256"/>
      <c r="CC97" s="256"/>
      <c r="CD97" s="256"/>
      <c r="CE97" s="258"/>
    </row>
    <row r="98" customFormat="false" ht="93.75" hidden="false" customHeight="true" outlineLevel="0" collapsed="false">
      <c r="A98" s="65"/>
      <c r="B98" s="66"/>
      <c r="C98" s="67"/>
      <c r="D98" s="68"/>
      <c r="E98" s="102" t="str">
        <f aca="false">'විෂය තොරතුරු'!M13</f>
        <v>සිංහල භාෂාව හා සාහිත්‍යය</v>
      </c>
      <c r="F98" s="103" t="str">
        <f aca="false">'විෂය තොරතුරු'!N13</f>
        <v/>
      </c>
      <c r="G98" s="102" t="str">
        <f aca="false">'විෂය තොරතුරු'!O13</f>
        <v>බුද්ධ ධර්මය</v>
      </c>
      <c r="H98" s="104" t="str">
        <f aca="false">'විෂය තොරතුරු'!P13</f>
        <v>කතෝලික ධර්මය</v>
      </c>
      <c r="I98" s="104" t="str">
        <f aca="false">'විෂය තොරතුරු'!Q13</f>
        <v>ක්‍රිස්තියානි ධර්මය (ඉංග්‍රීසි)</v>
      </c>
      <c r="J98" s="103" t="str">
        <f aca="false">'විෂය තොරතුරු'!R13</f>
        <v/>
      </c>
      <c r="K98" s="71"/>
      <c r="L98" s="72"/>
      <c r="M98" s="72"/>
      <c r="N98" s="73"/>
      <c r="O98" s="102" t="str">
        <f aca="false">'විෂය තොරතුරු'!W13</f>
        <v>ව්‍යාපාර හා ගිණුම්කරණ අධ්‍යයනය</v>
      </c>
      <c r="P98" s="104" t="str">
        <f aca="false">'විෂය තොරතුරු'!X13</f>
        <v>පුරවැසි අධ්‍යාපනය</v>
      </c>
      <c r="Q98" s="104" t="str">
        <f aca="false">'විෂය තොරතුරු'!Y13</f>
        <v>දෙවන භාෂාවක් ලෙස (දෙමල)</v>
      </c>
      <c r="R98" s="104" t="str">
        <f aca="false">'විෂය තොරතුරු'!Z13</f>
        <v>භුගෝල විද්‍යාව</v>
      </c>
      <c r="S98" s="104" t="str">
        <f aca="false">'විෂය තොරතුරු'!AA13</f>
        <v/>
      </c>
      <c r="T98" s="104" t="str">
        <f aca="false">'විෂය තොරතුරු'!AB13</f>
        <v/>
      </c>
      <c r="U98" s="104" t="str">
        <f aca="false">'විෂය තොරතුරු'!AC13</f>
        <v/>
      </c>
      <c r="V98" s="103" t="str">
        <f aca="false">'විෂය තොරතුරු'!AD13</f>
        <v/>
      </c>
      <c r="W98" s="102" t="str">
        <f aca="false">'විෂය තොරතුරු'!AE13</f>
        <v>චිත්‍ර</v>
      </c>
      <c r="X98" s="104" t="str">
        <f aca="false">'විෂය තොරතුරු'!AF13</f>
        <v>නැටුම් (දේශීය)</v>
      </c>
      <c r="Y98" s="104" t="str">
        <f aca="false">'විෂය තොරතුරු'!AG13</f>
        <v>සංගීතය (පෙරදිග)</v>
      </c>
      <c r="Z98" s="104" t="str">
        <f aca="false">'විෂය තොරතුරු'!AH13</f>
        <v>සංගීතය (අපරදිග)</v>
      </c>
      <c r="AA98" s="104" t="str">
        <f aca="false">'විෂය තොරතුරු'!AI13</f>
        <v>නාට්‍ය හා රංග කලාව (සිංහල)</v>
      </c>
      <c r="AB98" s="104" t="str">
        <f aca="false">'විෂය තොරතුරු'!AJ13</f>
        <v>සාහිත්‍ය රසාස්වාදය (ඉංග්‍රිසි)</v>
      </c>
      <c r="AC98" s="104" t="str">
        <f aca="false">'විෂය තොරතුරු'!AK13</f>
        <v/>
      </c>
      <c r="AD98" s="103" t="str">
        <f aca="false">'විෂය තොරතුරු'!AL13</f>
        <v/>
      </c>
      <c r="AE98" s="102" t="str">
        <f aca="false">'විෂය තොරතුරු'!AM13</f>
        <v>තොරතුරු සන්නිවේදන තාක්ෂණය</v>
      </c>
      <c r="AF98" s="104" t="str">
        <f aca="false">'විෂය තොරතුරු'!AN13</f>
        <v>සන්නිවේදන මාධ්‍ය අධ්‍ය්‍යනය</v>
      </c>
      <c r="AG98" s="104" t="str">
        <f aca="false">'විෂය තොරතුරු'!AO13</f>
        <v>සෞඛ්‍ය හා ශාරීරික අධ්‍යාපනය</v>
      </c>
      <c r="AH98" s="104" t="str">
        <f aca="false">'විෂය තොරතුරු'!AP13</f>
        <v/>
      </c>
      <c r="AI98" s="104" t="str">
        <f aca="false">'විෂය තොරතුරු'!AQ13</f>
        <v/>
      </c>
      <c r="AJ98" s="104" t="str">
        <f aca="false">'විෂය තොරතුරු'!AR13</f>
        <v/>
      </c>
      <c r="AK98" s="104" t="str">
        <f aca="false">'විෂය තොරතුරු'!AS13</f>
        <v/>
      </c>
      <c r="AL98" s="103" t="str">
        <f aca="false">'විෂය තොරතුරු'!AT13</f>
        <v/>
      </c>
      <c r="AM98" s="75"/>
      <c r="AN98" s="76"/>
      <c r="AO98" s="77"/>
      <c r="AP98" s="105" t="str">
        <f aca="false">E98</f>
        <v>සිංහල භාෂාව හා සාහිත්‍යය</v>
      </c>
      <c r="AQ98" s="104" t="str">
        <f aca="false">F98</f>
        <v/>
      </c>
      <c r="AR98" s="104" t="str">
        <f aca="false">G98</f>
        <v>බුද්ධ ධර්මය</v>
      </c>
      <c r="AS98" s="104" t="str">
        <f aca="false">H98</f>
        <v>කතෝලික ධර්මය</v>
      </c>
      <c r="AT98" s="104" t="str">
        <f aca="false">I98</f>
        <v>ක්‍රිස්තියානි ධර්මය (ඉංග්‍රීසි)</v>
      </c>
      <c r="AU98" s="106" t="str">
        <f aca="false">J98</f>
        <v/>
      </c>
      <c r="AV98" s="71"/>
      <c r="AW98" s="72"/>
      <c r="AX98" s="72"/>
      <c r="AY98" s="73"/>
      <c r="AZ98" s="105" t="str">
        <f aca="false">O98</f>
        <v>ව්‍යාපාර හා ගිණුම්කරණ අධ්‍යයනය</v>
      </c>
      <c r="BA98" s="104" t="str">
        <f aca="false">P98</f>
        <v>පුරවැසි අධ්‍යාපනය</v>
      </c>
      <c r="BB98" s="104" t="str">
        <f aca="false">Q98</f>
        <v>දෙවන භාෂාවක් ලෙස (දෙමල)</v>
      </c>
      <c r="BC98" s="104" t="str">
        <f aca="false">R98</f>
        <v>භුගෝල විද්‍යාව</v>
      </c>
      <c r="BD98" s="104" t="str">
        <f aca="false">S98</f>
        <v/>
      </c>
      <c r="BE98" s="104" t="str">
        <f aca="false">T98</f>
        <v/>
      </c>
      <c r="BF98" s="104" t="str">
        <f aca="false">U98</f>
        <v/>
      </c>
      <c r="BG98" s="106" t="str">
        <f aca="false">V98</f>
        <v/>
      </c>
      <c r="BH98" s="102" t="str">
        <f aca="false">W98</f>
        <v>චිත්‍ර</v>
      </c>
      <c r="BI98" s="104" t="str">
        <f aca="false">X98</f>
        <v>නැටුම් (දේශීය)</v>
      </c>
      <c r="BJ98" s="104" t="str">
        <f aca="false">Y98</f>
        <v>සංගීතය (පෙරදිග)</v>
      </c>
      <c r="BK98" s="104" t="str">
        <f aca="false">Z98</f>
        <v>සංගීතය (අපරදිග)</v>
      </c>
      <c r="BL98" s="104" t="str">
        <f aca="false">AA98</f>
        <v>නාට්‍ය හා රංග කලාව (සිංහල)</v>
      </c>
      <c r="BM98" s="104" t="str">
        <f aca="false">AB98</f>
        <v>සාහිත්‍ය රසාස්වාදය (ඉංග්‍රිසි)</v>
      </c>
      <c r="BN98" s="104" t="str">
        <f aca="false">AC98</f>
        <v/>
      </c>
      <c r="BO98" s="103" t="str">
        <f aca="false">AD98</f>
        <v/>
      </c>
      <c r="BP98" s="102" t="str">
        <f aca="false">AE98</f>
        <v>තොරතුරු සන්නිවේදන තාක්ෂණය</v>
      </c>
      <c r="BQ98" s="104" t="str">
        <f aca="false">AF98</f>
        <v>සන්නිවේදන මාධ්‍ය අධ්‍ය්‍යනය</v>
      </c>
      <c r="BR98" s="104" t="str">
        <f aca="false">AG98</f>
        <v>සෞඛ්‍ය හා ශාරීරික අධ්‍යාපනය</v>
      </c>
      <c r="BS98" s="104" t="str">
        <f aca="false">AH98</f>
        <v/>
      </c>
      <c r="BT98" s="104" t="str">
        <f aca="false">AI98</f>
        <v/>
      </c>
      <c r="BU98" s="104" t="str">
        <f aca="false">AJ98</f>
        <v/>
      </c>
      <c r="BV98" s="104" t="str">
        <f aca="false">AK98</f>
        <v/>
      </c>
      <c r="BW98" s="103" t="str">
        <f aca="false">AL98</f>
        <v/>
      </c>
      <c r="BX98" s="107" t="s">
        <v>1</v>
      </c>
      <c r="BY98" s="108" t="s">
        <v>6</v>
      </c>
      <c r="BZ98" s="108" t="s">
        <v>10</v>
      </c>
      <c r="CA98" s="108" t="s">
        <v>14</v>
      </c>
      <c r="CB98" s="109" t="s">
        <v>19</v>
      </c>
      <c r="CC98" s="102" t="s">
        <v>41</v>
      </c>
      <c r="CD98" s="103" t="s">
        <v>42</v>
      </c>
      <c r="CE98" s="110" t="s">
        <v>43</v>
      </c>
    </row>
    <row r="99" customFormat="false" ht="17.25" hidden="false" customHeight="true" outlineLevel="0" collapsed="false">
      <c r="A99" s="122"/>
      <c r="B99" s="123"/>
      <c r="C99" s="124"/>
      <c r="D99" s="125"/>
      <c r="E99" s="126"/>
      <c r="F99" s="127"/>
      <c r="G99" s="126"/>
      <c r="H99" s="128"/>
      <c r="I99" s="128"/>
      <c r="J99" s="127"/>
      <c r="K99" s="129"/>
      <c r="L99" s="130"/>
      <c r="M99" s="130"/>
      <c r="N99" s="131"/>
      <c r="O99" s="126"/>
      <c r="P99" s="128"/>
      <c r="Q99" s="128"/>
      <c r="R99" s="128"/>
      <c r="S99" s="128"/>
      <c r="T99" s="128"/>
      <c r="U99" s="128"/>
      <c r="V99" s="127"/>
      <c r="W99" s="126"/>
      <c r="X99" s="128"/>
      <c r="Y99" s="128"/>
      <c r="Z99" s="128"/>
      <c r="AA99" s="128"/>
      <c r="AB99" s="128"/>
      <c r="AC99" s="128"/>
      <c r="AD99" s="127"/>
      <c r="AE99" s="126"/>
      <c r="AF99" s="128"/>
      <c r="AG99" s="128"/>
      <c r="AH99" s="128"/>
      <c r="AI99" s="128"/>
      <c r="AJ99" s="128"/>
      <c r="AK99" s="128"/>
      <c r="AL99" s="127"/>
      <c r="AM99" s="132"/>
      <c r="AN99" s="133"/>
      <c r="AO99" s="134"/>
      <c r="AP99" s="112"/>
      <c r="AQ99" s="111"/>
      <c r="AR99" s="111"/>
      <c r="AS99" s="111"/>
      <c r="AT99" s="111"/>
      <c r="AU99" s="113"/>
      <c r="AV99" s="135"/>
      <c r="AW99" s="86"/>
      <c r="AX99" s="86"/>
      <c r="AY99" s="136"/>
      <c r="AZ99" s="112"/>
      <c r="BA99" s="111"/>
      <c r="BB99" s="111"/>
      <c r="BC99" s="111"/>
      <c r="BD99" s="111"/>
      <c r="BE99" s="111"/>
      <c r="BF99" s="111"/>
      <c r="BG99" s="113"/>
      <c r="BH99" s="114"/>
      <c r="BI99" s="111"/>
      <c r="BJ99" s="111"/>
      <c r="BK99" s="111"/>
      <c r="BL99" s="111"/>
      <c r="BM99" s="111"/>
      <c r="BN99" s="111"/>
      <c r="BO99" s="115"/>
      <c r="BP99" s="114"/>
      <c r="BQ99" s="111"/>
      <c r="BR99" s="111"/>
      <c r="BS99" s="111"/>
      <c r="BT99" s="111"/>
      <c r="BU99" s="111"/>
      <c r="BV99" s="111"/>
      <c r="BW99" s="115"/>
      <c r="BX99" s="137"/>
      <c r="BY99" s="259"/>
      <c r="BZ99" s="259"/>
      <c r="CA99" s="259"/>
      <c r="CB99" s="260"/>
      <c r="CC99" s="126"/>
      <c r="CD99" s="127"/>
      <c r="CE99" s="140"/>
    </row>
    <row r="100" customFormat="false" ht="13.8" hidden="false" customHeight="false" outlineLevel="0" collapsed="false">
      <c r="A100" s="160" t="n">
        <v>1</v>
      </c>
      <c r="B100" s="161"/>
      <c r="C100" s="161"/>
      <c r="D100" s="162"/>
      <c r="E100" s="163"/>
      <c r="F100" s="164"/>
      <c r="G100" s="163"/>
      <c r="H100" s="165"/>
      <c r="I100" s="165"/>
      <c r="J100" s="164"/>
      <c r="K100" s="163"/>
      <c r="L100" s="165"/>
      <c r="M100" s="165"/>
      <c r="N100" s="164"/>
      <c r="O100" s="163"/>
      <c r="P100" s="165"/>
      <c r="Q100" s="165"/>
      <c r="R100" s="165"/>
      <c r="S100" s="165"/>
      <c r="T100" s="165"/>
      <c r="U100" s="165"/>
      <c r="V100" s="164"/>
      <c r="W100" s="163"/>
      <c r="X100" s="165"/>
      <c r="Y100" s="165"/>
      <c r="Z100" s="165"/>
      <c r="AA100" s="165"/>
      <c r="AB100" s="165"/>
      <c r="AC100" s="165"/>
      <c r="AD100" s="164"/>
      <c r="AE100" s="163"/>
      <c r="AF100" s="165"/>
      <c r="AG100" s="165"/>
      <c r="AH100" s="165"/>
      <c r="AI100" s="165"/>
      <c r="AJ100" s="165"/>
      <c r="AK100" s="165"/>
      <c r="AL100" s="166"/>
      <c r="AM100" s="167" t="str">
        <f aca="false">IF(B100="","",SUM(E100:AL100))</f>
        <v/>
      </c>
      <c r="AN100" s="168" t="str">
        <f aca="false">IF(B100="","",AM100/9)</f>
        <v/>
      </c>
      <c r="AO100" s="169" t="str">
        <f aca="false">IF(B100="","",IF(AM100=0,"-",RANK(AM100,$AM$100:$AM$149,0)))</f>
        <v/>
      </c>
      <c r="AP100" s="167" t="str">
        <f aca="false">IF(E100="","",IF(E100="-","-",IF(UPPER(E100)="AB","+",VLOOKUP(E100,'විෂය තොරතුරු'!$P$24:$Q$28,2))))</f>
        <v/>
      </c>
      <c r="AQ100" s="168" t="str">
        <f aca="false">IF(F100="","",IF(F100="-","-",IF(UPPER(F100)="AB","+",VLOOKUP(F100,'විෂය තොරතුරු'!$P$24:$Q$28,2))))</f>
        <v/>
      </c>
      <c r="AR100" s="168" t="str">
        <f aca="false">IF(G100="","",IF(G100="-","-",IF(UPPER(G100)="AB","+",VLOOKUP(G100,'විෂය තොරතුරු'!$P$24:$Q$28,2))))</f>
        <v/>
      </c>
      <c r="AS100" s="168" t="str">
        <f aca="false">IF(H100="","",IF(H100="-","-",IF(UPPER(H100)="AB","+",VLOOKUP(H100,'විෂය තොරතුරු'!$P$24:$Q$28,2))))</f>
        <v/>
      </c>
      <c r="AT100" s="168" t="str">
        <f aca="false">IF(I100="","",IF(I100="-","-",IF(UPPER(I100)="AB","+",VLOOKUP(I100,'විෂය තොරතුරු'!$P$24:$Q$28,2))))</f>
        <v/>
      </c>
      <c r="AU100" s="170" t="str">
        <f aca="false">IF(J100="","",IF(J100="-","-",IF(UPPER(J100)="AB","+",VLOOKUP(J100,'විෂය තොරතුරු'!$P$24:$Q$28,2))))</f>
        <v/>
      </c>
      <c r="AV100" s="171" t="str">
        <f aca="false">IF(K100="","",IF(K100="-","-",IF(UPPER(K100)="AB","+",VLOOKUP(K100,'විෂය තොරතුරු'!$P$24:$Q$28,2))))</f>
        <v/>
      </c>
      <c r="AW100" s="168" t="str">
        <f aca="false">IF(L100="","",IF(L100="-","-",IF(UPPER(L100)="AB","+",VLOOKUP(L100,'විෂය තොරතුරු'!$P$24:$Q$28,2))))</f>
        <v/>
      </c>
      <c r="AX100" s="168" t="str">
        <f aca="false">IF(M100="","",IF(M100="-","-",IF(UPPER(M100)="AB","+",VLOOKUP(M100,'විෂය තොරතුරු'!$P$24:$Q$28,2))))</f>
        <v/>
      </c>
      <c r="AY100" s="169" t="str">
        <f aca="false">IF(N100="","",IF(N100="-","-",IF(UPPER(N100)="AB","+",VLOOKUP(N100,'විෂය තොරතුරු'!$P$24:$Q$28,2))))</f>
        <v/>
      </c>
      <c r="AZ100" s="167" t="str">
        <f aca="false">IF(O100="","",IF(O100="-","-",IF(UPPER(O100)="AB","+",VLOOKUP(O100,'විෂය තොරතුරු'!$P$24:$Q$28,2))))</f>
        <v/>
      </c>
      <c r="BA100" s="168" t="str">
        <f aca="false">IF(P100="","",IF(P100="-","-",IF(UPPER(P100)="AB","+",VLOOKUP(P100,'විෂය තොරතුරු'!$P$24:$Q$28,2))))</f>
        <v/>
      </c>
      <c r="BB100" s="168" t="str">
        <f aca="false">IF(Q100="","",IF(Q100="-","-",IF(UPPER(Q100)="AB","+",VLOOKUP(Q100,'විෂය තොරතුරු'!$P$24:$Q$28,2))))</f>
        <v/>
      </c>
      <c r="BC100" s="168" t="str">
        <f aca="false">IF(R100="","",IF(R100="-","-",IF(UPPER(R100)="AB","+",VLOOKUP(R100,'විෂය තොරතුරු'!$P$24:$Q$28,2))))</f>
        <v/>
      </c>
      <c r="BD100" s="168" t="str">
        <f aca="false">IF(S100="","",IF(S100="-","-",IF(UPPER(S100)="AB","+",VLOOKUP(S100,'විෂය තොරතුරු'!$P$24:$Q$28,2))))</f>
        <v/>
      </c>
      <c r="BE100" s="168" t="str">
        <f aca="false">IF(T100="","",IF(T100="-","-",IF(UPPER(T100)="AB","+",VLOOKUP(T100,'විෂය තොරතුරු'!$P$24:$Q$28,2))))</f>
        <v/>
      </c>
      <c r="BF100" s="168" t="str">
        <f aca="false">IF(U100="","",IF(U100="-","-",IF(UPPER(U100)="AB","+",VLOOKUP(U100,'විෂය තොරතුරු'!$P$24:$Q$28,2))))</f>
        <v/>
      </c>
      <c r="BG100" s="170" t="str">
        <f aca="false">IF(V100="","",IF(V100="-","-",IF(UPPER(V100)="AB","+",VLOOKUP(V100,'විෂය තොරතුරු'!$P$24:$Q$28,2))))</f>
        <v/>
      </c>
      <c r="BH100" s="171" t="str">
        <f aca="false">IF(W100="","",IF(W100="-","-",IF(UPPER(W100)="AB","+",VLOOKUP(W100,'විෂය තොරතුරු'!$P$24:$Q$28,2))))</f>
        <v/>
      </c>
      <c r="BI100" s="168" t="str">
        <f aca="false">IF(X100="","",IF(X100="-","-",IF(UPPER(X100)="AB","+",VLOOKUP(X100,'විෂය තොරතුරු'!$P$24:$Q$28,2))))</f>
        <v/>
      </c>
      <c r="BJ100" s="168" t="str">
        <f aca="false">IF(Y100="","",IF(Y100="-","-",IF(UPPER(Y100)="AB","+",VLOOKUP(Y100,'විෂය තොරතුරු'!$P$24:$Q$28,2))))</f>
        <v/>
      </c>
      <c r="BK100" s="168" t="str">
        <f aca="false">IF(Z100="","",IF(Z100="-","-",IF(UPPER(Z100)="AB","+",VLOOKUP(Z100,'විෂය තොරතුරු'!$P$24:$Q$28,2))))</f>
        <v/>
      </c>
      <c r="BL100" s="168" t="str">
        <f aca="false">IF(AA100="","",IF(AA100="-","-",IF(UPPER(AA100)="AB","+",VLOOKUP(AA100,'විෂය තොරතුරු'!$P$24:$Q$28,2))))</f>
        <v/>
      </c>
      <c r="BM100" s="168" t="str">
        <f aca="false">IF(AB100="","",IF(AB100="-","-",IF(UPPER(AB100)="AB","+",VLOOKUP(AB100,'විෂය තොරතුරු'!$P$24:$Q$28,2))))</f>
        <v/>
      </c>
      <c r="BN100" s="168" t="str">
        <f aca="false">IF(AC100="","",IF(AC100="-","-",IF(UPPER(AC100)="AB","+",VLOOKUP(AC100,'විෂය තොරතුරු'!$P$24:$Q$28,2))))</f>
        <v/>
      </c>
      <c r="BO100" s="169" t="str">
        <f aca="false">IF(AD100="","",IF(AD100="-","-",IF(UPPER(AD100)="AB","+",VLOOKUP(AD100,'විෂය තොරතුරු'!$P$24:$Q$28,2))))</f>
        <v/>
      </c>
      <c r="BP100" s="171" t="str">
        <f aca="false">IF(AE100="","",IF(AE100="-","-",IF(UPPER(AE100)="AB","+",VLOOKUP(AE100,'විෂය තොරතුරු'!$P$24:$Q$28,2))))</f>
        <v/>
      </c>
      <c r="BQ100" s="168" t="str">
        <f aca="false">IF(AF100="","",IF(AF100="-","-",IF(UPPER(AF100)="AB","+",VLOOKUP(AF100,'විෂය තොරතුරු'!$P$24:$Q$28,2))))</f>
        <v/>
      </c>
      <c r="BR100" s="168" t="str">
        <f aca="false">IF(AG100="","",IF(AG100="-","-",IF(UPPER(AG100)="AB","+",VLOOKUP(AG100,'විෂය තොරතුරු'!$P$24:$Q$28,2))))</f>
        <v/>
      </c>
      <c r="BS100" s="168" t="str">
        <f aca="false">IF(AH100="","",IF(AH100="-","-",IF(UPPER(AH100)="AB","+",VLOOKUP(AH100,'විෂය තොරතුරු'!$P$24:$Q$28,2))))</f>
        <v/>
      </c>
      <c r="BT100" s="168" t="str">
        <f aca="false">IF(AI100="","",IF(AI100="-","-",IF(UPPER(AI100)="AB","+",VLOOKUP(AI100,'විෂය තොරතුරු'!$P$24:$Q$28,2))))</f>
        <v/>
      </c>
      <c r="BU100" s="168" t="str">
        <f aca="false">IF(AJ100="","",IF(AJ100="-","-",IF(UPPER(AJ100)="AB","+",VLOOKUP(AJ100,'විෂය තොරතුරු'!$P$24:$Q$28,2))))</f>
        <v/>
      </c>
      <c r="BV100" s="168" t="str">
        <f aca="false">IF(AK100="","",IF(AK100="-","-",IF(UPPER(AK100)="AB","+",VLOOKUP(AK100,'විෂය තොරතුරු'!$P$24:$Q$28,2))))</f>
        <v/>
      </c>
      <c r="BW100" s="169" t="str">
        <f aca="false">IF(AL100="","",IF(AL100="-","-",IF(UPPER(AL100)="AB","+",VLOOKUP(AL100,'විෂය තොරතුරු'!$P$24:$Q$28,2))))</f>
        <v/>
      </c>
      <c r="BX100" s="171" t="str">
        <f aca="false">IF($B100="","",COUNTIF($AP100:$BW100,"A"))</f>
        <v/>
      </c>
      <c r="BY100" s="171" t="str">
        <f aca="false">IF($B100="","",COUNTIF($AP100:$BW100,"B"))</f>
        <v/>
      </c>
      <c r="BZ100" s="171" t="str">
        <f aca="false">IF($B100="","",COUNTIF($AP100:$BW100,"C"))</f>
        <v/>
      </c>
      <c r="CA100" s="171" t="str">
        <f aca="false">IF($B100="","",COUNTIF($AP100:$BW100,"S"))</f>
        <v/>
      </c>
      <c r="CB100" s="171" t="str">
        <f aca="false">IF($B100="","",COUNTIF($AP100:$BW100,"W"))</f>
        <v/>
      </c>
      <c r="CC100" s="171" t="str">
        <f aca="false">IF(B100="","",SUM(BX100:CA100))</f>
        <v/>
      </c>
      <c r="CD100" s="169" t="str">
        <f aca="false">IF(B100="","",SUM(BX100:BZ100))</f>
        <v/>
      </c>
      <c r="CE100" s="172" t="str">
        <f aca="false">IF(B100="","",IF(AND(CC100&gt;=6,CD100&gt;=3,OR(E100&gt;=35,F100&gt;=35),L100&gt;=35),"6/3 සමත්",IF(AND(CC100&gt;=5,CD100&gt;=3,OR(E100&gt;=35,F100&gt;=35,L100&gt;=35)),"5/3 සමත්",IF(AND(CC100&gt;=4,CD100&gt;=1,OR(E100&gt;=20,F100&gt;=20,L100&gt;=20)),"සමත් කළ හැකි",IF(CB100=9,"W9","අසමත් ?")))))</f>
        <v/>
      </c>
    </row>
    <row r="101" customFormat="false" ht="13.8" hidden="false" customHeight="false" outlineLevel="0" collapsed="false">
      <c r="A101" s="160" t="n">
        <v>2</v>
      </c>
      <c r="B101" s="161"/>
      <c r="C101" s="161"/>
      <c r="D101" s="162"/>
      <c r="E101" s="163"/>
      <c r="F101" s="164"/>
      <c r="G101" s="163"/>
      <c r="H101" s="165"/>
      <c r="I101" s="165"/>
      <c r="J101" s="164"/>
      <c r="K101" s="163"/>
      <c r="L101" s="165"/>
      <c r="M101" s="165"/>
      <c r="N101" s="164"/>
      <c r="O101" s="163"/>
      <c r="P101" s="165"/>
      <c r="Q101" s="165"/>
      <c r="R101" s="165"/>
      <c r="S101" s="165"/>
      <c r="T101" s="165"/>
      <c r="U101" s="165"/>
      <c r="V101" s="164"/>
      <c r="W101" s="163"/>
      <c r="X101" s="165"/>
      <c r="Y101" s="165"/>
      <c r="Z101" s="165"/>
      <c r="AA101" s="165"/>
      <c r="AB101" s="165"/>
      <c r="AC101" s="165"/>
      <c r="AD101" s="164"/>
      <c r="AE101" s="163"/>
      <c r="AF101" s="165"/>
      <c r="AG101" s="165"/>
      <c r="AH101" s="165"/>
      <c r="AI101" s="165"/>
      <c r="AJ101" s="165"/>
      <c r="AK101" s="165"/>
      <c r="AL101" s="166"/>
      <c r="AM101" s="167" t="str">
        <f aca="false">IF(B101="","",SUM(E101:AL101))</f>
        <v/>
      </c>
      <c r="AN101" s="168" t="str">
        <f aca="false">IF(B101="","",AM101/9)</f>
        <v/>
      </c>
      <c r="AO101" s="169" t="str">
        <f aca="false">IF(B101="","",IF(AM101=0,"-",RANK(AM101,$AM$100:$AM$149,0)))</f>
        <v/>
      </c>
      <c r="AP101" s="167" t="str">
        <f aca="false">IF(E101="","",IF(E101="-","-",IF(UPPER(E101)="AB","+",VLOOKUP(E101,'විෂය තොරතුරු'!$P$24:$Q$28,2))))</f>
        <v/>
      </c>
      <c r="AQ101" s="168" t="str">
        <f aca="false">IF(F101="","",IF(F101="-","-",IF(UPPER(F101)="AB","+",VLOOKUP(F101,'විෂය තොරතුරු'!$P$24:$Q$28,2))))</f>
        <v/>
      </c>
      <c r="AR101" s="168" t="str">
        <f aca="false">IF(G101="","",IF(G101="-","-",IF(UPPER(G101)="AB","+",VLOOKUP(G101,'විෂය තොරතුරු'!$P$24:$Q$28,2))))</f>
        <v/>
      </c>
      <c r="AS101" s="168" t="str">
        <f aca="false">IF(H101="","",IF(H101="-","-",IF(UPPER(H101)="AB","+",VLOOKUP(H101,'විෂය තොරතුරු'!$P$24:$Q$28,2))))</f>
        <v/>
      </c>
      <c r="AT101" s="168" t="str">
        <f aca="false">IF(I101="","",IF(I101="-","-",IF(UPPER(I101)="AB","+",VLOOKUP(I101,'විෂය තොරතුරු'!$P$24:$Q$28,2))))</f>
        <v/>
      </c>
      <c r="AU101" s="170" t="str">
        <f aca="false">IF(J101="","",IF(J101="-","-",IF(UPPER(J101)="AB","+",VLOOKUP(J101,'විෂය තොරතුරු'!$P$24:$Q$28,2))))</f>
        <v/>
      </c>
      <c r="AV101" s="171" t="str">
        <f aca="false">IF(K101="","",IF(K101="-","-",IF(UPPER(K101)="AB","+",VLOOKUP(K101,'විෂය තොරතුරු'!$P$24:$Q$28,2))))</f>
        <v/>
      </c>
      <c r="AW101" s="168" t="str">
        <f aca="false">IF(L101="","",IF(L101="-","-",IF(UPPER(L101)="AB","+",VLOOKUP(L101,'විෂය තොරතුරු'!$P$24:$Q$28,2))))</f>
        <v/>
      </c>
      <c r="AX101" s="168" t="str">
        <f aca="false">IF(M101="","",IF(M101="-","-",IF(UPPER(M101)="AB","+",VLOOKUP(M101,'විෂය තොරතුරු'!$P$24:$Q$28,2))))</f>
        <v/>
      </c>
      <c r="AY101" s="169" t="str">
        <f aca="false">IF(N101="","",IF(N101="-","-",IF(UPPER(N101)="AB","+",VLOOKUP(N101,'විෂය තොරතුරු'!$P$24:$Q$28,2))))</f>
        <v/>
      </c>
      <c r="AZ101" s="167" t="str">
        <f aca="false">IF(O101="","",IF(O101="-","-",IF(UPPER(O101)="AB","+",VLOOKUP(O101,'විෂය තොරතුරු'!$P$24:$Q$28,2))))</f>
        <v/>
      </c>
      <c r="BA101" s="168" t="str">
        <f aca="false">IF(P101="","",IF(P101="-","-",IF(UPPER(P101)="AB","+",VLOOKUP(P101,'විෂය තොරතුරු'!$P$24:$Q$28,2))))</f>
        <v/>
      </c>
      <c r="BB101" s="168" t="str">
        <f aca="false">IF(Q101="","",IF(Q101="-","-",IF(UPPER(Q101)="AB","+",VLOOKUP(Q101,'විෂය තොරතුරු'!$P$24:$Q$28,2))))</f>
        <v/>
      </c>
      <c r="BC101" s="168" t="str">
        <f aca="false">IF(R101="","",IF(R101="-","-",IF(UPPER(R101)="AB","+",VLOOKUP(R101,'විෂය තොරතුරු'!$P$24:$Q$28,2))))</f>
        <v/>
      </c>
      <c r="BD101" s="168" t="str">
        <f aca="false">IF(S101="","",IF(S101="-","-",IF(UPPER(S101)="AB","+",VLOOKUP(S101,'විෂය තොරතුරු'!$P$24:$Q$28,2))))</f>
        <v/>
      </c>
      <c r="BE101" s="168" t="str">
        <f aca="false">IF(T101="","",IF(T101="-","-",IF(UPPER(T101)="AB","+",VLOOKUP(T101,'විෂය තොරතුරු'!$P$24:$Q$28,2))))</f>
        <v/>
      </c>
      <c r="BF101" s="168" t="str">
        <f aca="false">IF(U101="","",IF(U101="-","-",IF(UPPER(U101)="AB","+",VLOOKUP(U101,'විෂය තොරතුරු'!$P$24:$Q$28,2))))</f>
        <v/>
      </c>
      <c r="BG101" s="170" t="str">
        <f aca="false">IF(V101="","",IF(V101="-","-",IF(UPPER(V101)="AB","+",VLOOKUP(V101,'විෂය තොරතුරු'!$P$24:$Q$28,2))))</f>
        <v/>
      </c>
      <c r="BH101" s="171" t="str">
        <f aca="false">IF(W101="","",IF(W101="-","-",IF(UPPER(W101)="AB","+",VLOOKUP(W101,'විෂය තොරතුරු'!$P$24:$Q$28,2))))</f>
        <v/>
      </c>
      <c r="BI101" s="168" t="str">
        <f aca="false">IF(X101="","",IF(X101="-","-",IF(UPPER(X101)="AB","+",VLOOKUP(X101,'විෂය තොරතුරු'!$P$24:$Q$28,2))))</f>
        <v/>
      </c>
      <c r="BJ101" s="168" t="str">
        <f aca="false">IF(Y101="","",IF(Y101="-","-",IF(UPPER(Y101)="AB","+",VLOOKUP(Y101,'විෂය තොරතුරු'!$P$24:$Q$28,2))))</f>
        <v/>
      </c>
      <c r="BK101" s="168" t="str">
        <f aca="false">IF(Z101="","",IF(Z101="-","-",IF(UPPER(Z101)="AB","+",VLOOKUP(Z101,'විෂය තොරතුරු'!$P$24:$Q$28,2))))</f>
        <v/>
      </c>
      <c r="BL101" s="168" t="str">
        <f aca="false">IF(AA101="","",IF(AA101="-","-",IF(UPPER(AA101)="AB","+",VLOOKUP(AA101,'විෂය තොරතුරු'!$P$24:$Q$28,2))))</f>
        <v/>
      </c>
      <c r="BM101" s="168" t="str">
        <f aca="false">IF(AB101="","",IF(AB101="-","-",IF(UPPER(AB101)="AB","+",VLOOKUP(AB101,'විෂය තොරතුරු'!$P$24:$Q$28,2))))</f>
        <v/>
      </c>
      <c r="BN101" s="168" t="str">
        <f aca="false">IF(AC101="","",IF(AC101="-","-",IF(UPPER(AC101)="AB","+",VLOOKUP(AC101,'විෂය තොරතුරු'!$P$24:$Q$28,2))))</f>
        <v/>
      </c>
      <c r="BO101" s="169" t="str">
        <f aca="false">IF(AD101="","",IF(AD101="-","-",IF(UPPER(AD101)="AB","+",VLOOKUP(AD101,'විෂය තොරතුරු'!$P$24:$Q$28,2))))</f>
        <v/>
      </c>
      <c r="BP101" s="171" t="str">
        <f aca="false">IF(AE101="","",IF(AE101="-","-",IF(UPPER(AE101)="AB","+",VLOOKUP(AE101,'විෂය තොරතුරු'!$P$24:$Q$28,2))))</f>
        <v/>
      </c>
      <c r="BQ101" s="168" t="str">
        <f aca="false">IF(AF101="","",IF(AF101="-","-",IF(UPPER(AF101)="AB","+",VLOOKUP(AF101,'විෂය තොරතුරු'!$P$24:$Q$28,2))))</f>
        <v/>
      </c>
      <c r="BR101" s="168" t="str">
        <f aca="false">IF(AG101="","",IF(AG101="-","-",IF(UPPER(AG101)="AB","+",VLOOKUP(AG101,'විෂය තොරතුරු'!$P$24:$Q$28,2))))</f>
        <v/>
      </c>
      <c r="BS101" s="168" t="str">
        <f aca="false">IF(AH101="","",IF(AH101="-","-",IF(UPPER(AH101)="AB","+",VLOOKUP(AH101,'විෂය තොරතුරු'!$P$24:$Q$28,2))))</f>
        <v/>
      </c>
      <c r="BT101" s="168" t="str">
        <f aca="false">IF(AI101="","",IF(AI101="-","-",IF(UPPER(AI101)="AB","+",VLOOKUP(AI101,'විෂය තොරතුරු'!$P$24:$Q$28,2))))</f>
        <v/>
      </c>
      <c r="BU101" s="168" t="str">
        <f aca="false">IF(AJ101="","",IF(AJ101="-","-",IF(UPPER(AJ101)="AB","+",VLOOKUP(AJ101,'විෂය තොරතුරු'!$P$24:$Q$28,2))))</f>
        <v/>
      </c>
      <c r="BV101" s="168" t="str">
        <f aca="false">IF(AK101="","",IF(AK101="-","-",IF(UPPER(AK101)="AB","+",VLOOKUP(AK101,'විෂය තොරතුරු'!$P$24:$Q$28,2))))</f>
        <v/>
      </c>
      <c r="BW101" s="169" t="str">
        <f aca="false">IF(AL101="","",IF(AL101="-","-",IF(UPPER(AL101)="AB","+",VLOOKUP(AL101,'විෂය තොරතුරු'!$P$24:$Q$28,2))))</f>
        <v/>
      </c>
      <c r="BX101" s="171" t="str">
        <f aca="false">IF($B101="","",COUNTIF($AP101:$BW101,"A"))</f>
        <v/>
      </c>
      <c r="BY101" s="171" t="str">
        <f aca="false">IF($B101="","",COUNTIF($AP101:$BW101,"B"))</f>
        <v/>
      </c>
      <c r="BZ101" s="171" t="str">
        <f aca="false">IF($B101="","",COUNTIF($AP101:$BW101,"C"))</f>
        <v/>
      </c>
      <c r="CA101" s="171" t="str">
        <f aca="false">IF($B101="","",COUNTIF($AP101:$BW101,"S"))</f>
        <v/>
      </c>
      <c r="CB101" s="171" t="str">
        <f aca="false">IF($B101="","",COUNTIF($AP101:$BW101,"W"))</f>
        <v/>
      </c>
      <c r="CC101" s="171" t="str">
        <f aca="false">IF(B101="","",SUM(BX101:CA101))</f>
        <v/>
      </c>
      <c r="CD101" s="169" t="str">
        <f aca="false">IF(B101="","",SUM(BX101:BZ101))</f>
        <v/>
      </c>
      <c r="CE101" s="172" t="str">
        <f aca="false">IF(B101="","",IF(AND(CC101&gt;=6,CD101&gt;=3,OR(E101&gt;=35,F101&gt;=35),L101&gt;=35),"6/3 සමත්",IF(AND(CC101&gt;=5,CD101&gt;=3,OR(E101&gt;=35,F101&gt;=35,L101&gt;=35)),"5/3 සමත්",IF(AND(CC101&gt;=4,CD101&gt;=1,OR(E101&gt;=20,F101&gt;=20,L101&gt;=20)),"සමත් කළ හැකි",IF(CB101=9,"W9","අසමත් ?")))))</f>
        <v/>
      </c>
    </row>
    <row r="102" customFormat="false" ht="13.8" hidden="false" customHeight="false" outlineLevel="0" collapsed="false">
      <c r="A102" s="160" t="n">
        <v>3</v>
      </c>
      <c r="B102" s="161"/>
      <c r="C102" s="161"/>
      <c r="D102" s="162"/>
      <c r="E102" s="163"/>
      <c r="F102" s="164"/>
      <c r="G102" s="163"/>
      <c r="H102" s="165"/>
      <c r="I102" s="165"/>
      <c r="J102" s="164"/>
      <c r="K102" s="163"/>
      <c r="L102" s="165"/>
      <c r="M102" s="165"/>
      <c r="N102" s="164"/>
      <c r="O102" s="163"/>
      <c r="P102" s="165"/>
      <c r="Q102" s="165"/>
      <c r="R102" s="165"/>
      <c r="S102" s="165"/>
      <c r="T102" s="165"/>
      <c r="U102" s="165"/>
      <c r="V102" s="164"/>
      <c r="W102" s="163"/>
      <c r="X102" s="165"/>
      <c r="Y102" s="165"/>
      <c r="Z102" s="165"/>
      <c r="AA102" s="165"/>
      <c r="AB102" s="165"/>
      <c r="AC102" s="165"/>
      <c r="AD102" s="164"/>
      <c r="AE102" s="163"/>
      <c r="AF102" s="165"/>
      <c r="AG102" s="165"/>
      <c r="AH102" s="165"/>
      <c r="AI102" s="165"/>
      <c r="AJ102" s="165"/>
      <c r="AK102" s="165"/>
      <c r="AL102" s="166"/>
      <c r="AM102" s="167" t="str">
        <f aca="false">IF(B102="","",SUM(E102:AL102))</f>
        <v/>
      </c>
      <c r="AN102" s="168" t="str">
        <f aca="false">IF(B102="","",AM102/9)</f>
        <v/>
      </c>
      <c r="AO102" s="169" t="str">
        <f aca="false">IF(B102="","",IF(AM102=0,"-",RANK(AM102,$AM$100:$AM$149,0)))</f>
        <v/>
      </c>
      <c r="AP102" s="167" t="str">
        <f aca="false">IF(E102="","",IF(E102="-","-",IF(UPPER(E102)="AB","+",VLOOKUP(E102,'විෂය තොරතුරු'!$P$24:$Q$28,2))))</f>
        <v/>
      </c>
      <c r="AQ102" s="168" t="str">
        <f aca="false">IF(F102="","",IF(F102="-","-",IF(UPPER(F102)="AB","+",VLOOKUP(F102,'විෂය තොරතුරු'!$P$24:$Q$28,2))))</f>
        <v/>
      </c>
      <c r="AR102" s="168" t="str">
        <f aca="false">IF(G102="","",IF(G102="-","-",IF(UPPER(G102)="AB","+",VLOOKUP(G102,'විෂය තොරතුරු'!$P$24:$Q$28,2))))</f>
        <v/>
      </c>
      <c r="AS102" s="168" t="str">
        <f aca="false">IF(H102="","",IF(H102="-","-",IF(UPPER(H102)="AB","+",VLOOKUP(H102,'විෂය තොරතුරු'!$P$24:$Q$28,2))))</f>
        <v/>
      </c>
      <c r="AT102" s="168" t="str">
        <f aca="false">IF(I102="","",IF(I102="-","-",IF(UPPER(I102)="AB","+",VLOOKUP(I102,'විෂය තොරතුරු'!$P$24:$Q$28,2))))</f>
        <v/>
      </c>
      <c r="AU102" s="170" t="str">
        <f aca="false">IF(J102="","",IF(J102="-","-",IF(UPPER(J102)="AB","+",VLOOKUP(J102,'විෂය තොරතුරු'!$P$24:$Q$28,2))))</f>
        <v/>
      </c>
      <c r="AV102" s="171" t="str">
        <f aca="false">IF(K102="","",IF(K102="-","-",IF(UPPER(K102)="AB","+",VLOOKUP(K102,'විෂය තොරතුරු'!$P$24:$Q$28,2))))</f>
        <v/>
      </c>
      <c r="AW102" s="168" t="str">
        <f aca="false">IF(L102="","",IF(L102="-","-",IF(UPPER(L102)="AB","+",VLOOKUP(L102,'විෂය තොරතුරු'!$P$24:$Q$28,2))))</f>
        <v/>
      </c>
      <c r="AX102" s="168" t="str">
        <f aca="false">IF(M102="","",IF(M102="-","-",IF(UPPER(M102)="AB","+",VLOOKUP(M102,'විෂය තොරතුරු'!$P$24:$Q$28,2))))</f>
        <v/>
      </c>
      <c r="AY102" s="169" t="str">
        <f aca="false">IF(N102="","",IF(N102="-","-",IF(UPPER(N102)="AB","+",VLOOKUP(N102,'විෂය තොරතුරු'!$P$24:$Q$28,2))))</f>
        <v/>
      </c>
      <c r="AZ102" s="167" t="str">
        <f aca="false">IF(O102="","",IF(O102="-","-",IF(UPPER(O102)="AB","+",VLOOKUP(O102,'විෂය තොරතුරු'!$P$24:$Q$28,2))))</f>
        <v/>
      </c>
      <c r="BA102" s="168" t="str">
        <f aca="false">IF(P102="","",IF(P102="-","-",IF(UPPER(P102)="AB","+",VLOOKUP(P102,'විෂය තොරතුරු'!$P$24:$Q$28,2))))</f>
        <v/>
      </c>
      <c r="BB102" s="168" t="str">
        <f aca="false">IF(Q102="","",IF(Q102="-","-",IF(UPPER(Q102)="AB","+",VLOOKUP(Q102,'විෂය තොරතුරු'!$P$24:$Q$28,2))))</f>
        <v/>
      </c>
      <c r="BC102" s="168" t="str">
        <f aca="false">IF(R102="","",IF(R102="-","-",IF(UPPER(R102)="AB","+",VLOOKUP(R102,'විෂය තොරතුරු'!$P$24:$Q$28,2))))</f>
        <v/>
      </c>
      <c r="BD102" s="168" t="str">
        <f aca="false">IF(S102="","",IF(S102="-","-",IF(UPPER(S102)="AB","+",VLOOKUP(S102,'විෂය තොරතුරු'!$P$24:$Q$28,2))))</f>
        <v/>
      </c>
      <c r="BE102" s="168" t="str">
        <f aca="false">IF(T102="","",IF(T102="-","-",IF(UPPER(T102)="AB","+",VLOOKUP(T102,'විෂය තොරතුරු'!$P$24:$Q$28,2))))</f>
        <v/>
      </c>
      <c r="BF102" s="168" t="str">
        <f aca="false">IF(U102="","",IF(U102="-","-",IF(UPPER(U102)="AB","+",VLOOKUP(U102,'විෂය තොරතුරු'!$P$24:$Q$28,2))))</f>
        <v/>
      </c>
      <c r="BG102" s="170" t="str">
        <f aca="false">IF(V102="","",IF(V102="-","-",IF(UPPER(V102)="AB","+",VLOOKUP(V102,'විෂය තොරතුරු'!$P$24:$Q$28,2))))</f>
        <v/>
      </c>
      <c r="BH102" s="171" t="str">
        <f aca="false">IF(W102="","",IF(W102="-","-",IF(UPPER(W102)="AB","+",VLOOKUP(W102,'විෂය තොරතුරු'!$P$24:$Q$28,2))))</f>
        <v/>
      </c>
      <c r="BI102" s="168" t="str">
        <f aca="false">IF(X102="","",IF(X102="-","-",IF(UPPER(X102)="AB","+",VLOOKUP(X102,'විෂය තොරතුරු'!$P$24:$Q$28,2))))</f>
        <v/>
      </c>
      <c r="BJ102" s="168" t="str">
        <f aca="false">IF(Y102="","",IF(Y102="-","-",IF(UPPER(Y102)="AB","+",VLOOKUP(Y102,'විෂය තොරතුරු'!$P$24:$Q$28,2))))</f>
        <v/>
      </c>
      <c r="BK102" s="168" t="str">
        <f aca="false">IF(Z102="","",IF(Z102="-","-",IF(UPPER(Z102)="AB","+",VLOOKUP(Z102,'විෂය තොරතුරු'!$P$24:$Q$28,2))))</f>
        <v/>
      </c>
      <c r="BL102" s="168" t="str">
        <f aca="false">IF(AA102="","",IF(AA102="-","-",IF(UPPER(AA102)="AB","+",VLOOKUP(AA102,'විෂය තොරතුරු'!$P$24:$Q$28,2))))</f>
        <v/>
      </c>
      <c r="BM102" s="168" t="str">
        <f aca="false">IF(AB102="","",IF(AB102="-","-",IF(UPPER(AB102)="AB","+",VLOOKUP(AB102,'විෂය තොරතුරු'!$P$24:$Q$28,2))))</f>
        <v/>
      </c>
      <c r="BN102" s="168" t="str">
        <f aca="false">IF(AC102="","",IF(AC102="-","-",IF(UPPER(AC102)="AB","+",VLOOKUP(AC102,'විෂය තොරතුරු'!$P$24:$Q$28,2))))</f>
        <v/>
      </c>
      <c r="BO102" s="169" t="str">
        <f aca="false">IF(AD102="","",IF(AD102="-","-",IF(UPPER(AD102)="AB","+",VLOOKUP(AD102,'විෂය තොරතුරු'!$P$24:$Q$28,2))))</f>
        <v/>
      </c>
      <c r="BP102" s="171" t="str">
        <f aca="false">IF(AE102="","",IF(AE102="-","-",IF(UPPER(AE102)="AB","+",VLOOKUP(AE102,'විෂය තොරතුරු'!$P$24:$Q$28,2))))</f>
        <v/>
      </c>
      <c r="BQ102" s="168" t="str">
        <f aca="false">IF(AF102="","",IF(AF102="-","-",IF(UPPER(AF102)="AB","+",VLOOKUP(AF102,'විෂය තොරතුරු'!$P$24:$Q$28,2))))</f>
        <v/>
      </c>
      <c r="BR102" s="168" t="str">
        <f aca="false">IF(AG102="","",IF(AG102="-","-",IF(UPPER(AG102)="AB","+",VLOOKUP(AG102,'විෂය තොරතුරු'!$P$24:$Q$28,2))))</f>
        <v/>
      </c>
      <c r="BS102" s="168" t="str">
        <f aca="false">IF(AH102="","",IF(AH102="-","-",IF(UPPER(AH102)="AB","+",VLOOKUP(AH102,'විෂය තොරතුරු'!$P$24:$Q$28,2))))</f>
        <v/>
      </c>
      <c r="BT102" s="168" t="str">
        <f aca="false">IF(AI102="","",IF(AI102="-","-",IF(UPPER(AI102)="AB","+",VLOOKUP(AI102,'විෂය තොරතුරු'!$P$24:$Q$28,2))))</f>
        <v/>
      </c>
      <c r="BU102" s="168" t="str">
        <f aca="false">IF(AJ102="","",IF(AJ102="-","-",IF(UPPER(AJ102)="AB","+",VLOOKUP(AJ102,'විෂය තොරතුරු'!$P$24:$Q$28,2))))</f>
        <v/>
      </c>
      <c r="BV102" s="168" t="str">
        <f aca="false">IF(AK102="","",IF(AK102="-","-",IF(UPPER(AK102)="AB","+",VLOOKUP(AK102,'විෂය තොරතුරු'!$P$24:$Q$28,2))))</f>
        <v/>
      </c>
      <c r="BW102" s="169" t="str">
        <f aca="false">IF(AL102="","",IF(AL102="-","-",IF(UPPER(AL102)="AB","+",VLOOKUP(AL102,'විෂය තොරතුරු'!$P$24:$Q$28,2))))</f>
        <v/>
      </c>
      <c r="BX102" s="171" t="str">
        <f aca="false">IF($B102="","",COUNTIF($AP102:$BW102,"A"))</f>
        <v/>
      </c>
      <c r="BY102" s="171" t="str">
        <f aca="false">IF($B102="","",COUNTIF($AP102:$BW102,"B"))</f>
        <v/>
      </c>
      <c r="BZ102" s="171" t="str">
        <f aca="false">IF($B102="","",COUNTIF($AP102:$BW102,"C"))</f>
        <v/>
      </c>
      <c r="CA102" s="171" t="str">
        <f aca="false">IF($B102="","",COUNTIF($AP102:$BW102,"S"))</f>
        <v/>
      </c>
      <c r="CB102" s="171" t="str">
        <f aca="false">IF($B102="","",COUNTIF($AP102:$BW102,"W"))</f>
        <v/>
      </c>
      <c r="CC102" s="171" t="str">
        <f aca="false">IF(B102="","",SUM(BX102:CA102))</f>
        <v/>
      </c>
      <c r="CD102" s="169" t="str">
        <f aca="false">IF(B102="","",SUM(BX102:BZ102))</f>
        <v/>
      </c>
      <c r="CE102" s="172" t="str">
        <f aca="false">IF(B102="","",IF(AND(CC102&gt;=6,CD102&gt;=3,OR(E102&gt;=35,F102&gt;=35),L102&gt;=35),"6/3 සමත්",IF(AND(CC102&gt;=5,CD102&gt;=3,OR(E102&gt;=35,F102&gt;=35,L102&gt;=35)),"5/3 සමත්",IF(AND(CC102&gt;=4,CD102&gt;=1,OR(E102&gt;=20,F102&gt;=20,L102&gt;=20)),"සමත් කළ හැකි",IF(CB102=9,"W9","අසමත් ?")))))</f>
        <v/>
      </c>
    </row>
    <row r="103" customFormat="false" ht="13.8" hidden="false" customHeight="false" outlineLevel="0" collapsed="false">
      <c r="A103" s="160" t="n">
        <v>4</v>
      </c>
      <c r="B103" s="161"/>
      <c r="C103" s="161"/>
      <c r="D103" s="162"/>
      <c r="E103" s="163"/>
      <c r="F103" s="164"/>
      <c r="G103" s="163"/>
      <c r="H103" s="165"/>
      <c r="I103" s="165"/>
      <c r="J103" s="164"/>
      <c r="K103" s="163"/>
      <c r="L103" s="165"/>
      <c r="M103" s="165"/>
      <c r="N103" s="164"/>
      <c r="O103" s="163"/>
      <c r="P103" s="165"/>
      <c r="Q103" s="165"/>
      <c r="R103" s="165"/>
      <c r="S103" s="165"/>
      <c r="T103" s="165"/>
      <c r="U103" s="165"/>
      <c r="V103" s="164"/>
      <c r="W103" s="163"/>
      <c r="X103" s="165"/>
      <c r="Y103" s="165"/>
      <c r="Z103" s="165"/>
      <c r="AA103" s="165"/>
      <c r="AB103" s="165"/>
      <c r="AC103" s="165"/>
      <c r="AD103" s="164"/>
      <c r="AE103" s="163"/>
      <c r="AF103" s="165"/>
      <c r="AG103" s="165"/>
      <c r="AH103" s="165"/>
      <c r="AI103" s="165"/>
      <c r="AJ103" s="165"/>
      <c r="AK103" s="165"/>
      <c r="AL103" s="166"/>
      <c r="AM103" s="167" t="str">
        <f aca="false">IF(B103="","",SUM(E103:AL103))</f>
        <v/>
      </c>
      <c r="AN103" s="168" t="str">
        <f aca="false">IF(B103="","",AM103/9)</f>
        <v/>
      </c>
      <c r="AO103" s="169" t="str">
        <f aca="false">IF(B103="","",IF(AM103=0,"-",RANK(AM103,$AM$100:$AM$149,0)))</f>
        <v/>
      </c>
      <c r="AP103" s="167" t="str">
        <f aca="false">IF(E103="","",IF(E103="-","-",IF(UPPER(E103)="AB","+",VLOOKUP(E103,'විෂය තොරතුරු'!$P$24:$Q$28,2))))</f>
        <v/>
      </c>
      <c r="AQ103" s="168" t="str">
        <f aca="false">IF(F103="","",IF(F103="-","-",IF(UPPER(F103)="AB","+",VLOOKUP(F103,'විෂය තොරතුරු'!$P$24:$Q$28,2))))</f>
        <v/>
      </c>
      <c r="AR103" s="168" t="str">
        <f aca="false">IF(G103="","",IF(G103="-","-",IF(UPPER(G103)="AB","+",VLOOKUP(G103,'විෂය තොරතුරු'!$P$24:$Q$28,2))))</f>
        <v/>
      </c>
      <c r="AS103" s="168" t="str">
        <f aca="false">IF(H103="","",IF(H103="-","-",IF(UPPER(H103)="AB","+",VLOOKUP(H103,'විෂය තොරතුරු'!$P$24:$Q$28,2))))</f>
        <v/>
      </c>
      <c r="AT103" s="168" t="str">
        <f aca="false">IF(I103="","",IF(I103="-","-",IF(UPPER(I103)="AB","+",VLOOKUP(I103,'විෂය තොරතුරු'!$P$24:$Q$28,2))))</f>
        <v/>
      </c>
      <c r="AU103" s="170" t="str">
        <f aca="false">IF(J103="","",IF(J103="-","-",IF(UPPER(J103)="AB","+",VLOOKUP(J103,'විෂය තොරතුරු'!$P$24:$Q$28,2))))</f>
        <v/>
      </c>
      <c r="AV103" s="171" t="str">
        <f aca="false">IF(K103="","",IF(K103="-","-",IF(UPPER(K103)="AB","+",VLOOKUP(K103,'විෂය තොරතුරු'!$P$24:$Q$28,2))))</f>
        <v/>
      </c>
      <c r="AW103" s="168" t="str">
        <f aca="false">IF(L103="","",IF(L103="-","-",IF(UPPER(L103)="AB","+",VLOOKUP(L103,'විෂය තොරතුරු'!$P$24:$Q$28,2))))</f>
        <v/>
      </c>
      <c r="AX103" s="168" t="str">
        <f aca="false">IF(M103="","",IF(M103="-","-",IF(UPPER(M103)="AB","+",VLOOKUP(M103,'විෂය තොරතුරු'!$P$24:$Q$28,2))))</f>
        <v/>
      </c>
      <c r="AY103" s="169" t="str">
        <f aca="false">IF(N103="","",IF(N103="-","-",IF(UPPER(N103)="AB","+",VLOOKUP(N103,'විෂය තොරතුරු'!$P$24:$Q$28,2))))</f>
        <v/>
      </c>
      <c r="AZ103" s="167" t="str">
        <f aca="false">IF(O103="","",IF(O103="-","-",IF(UPPER(O103)="AB","+",VLOOKUP(O103,'විෂය තොරතුරු'!$P$24:$Q$28,2))))</f>
        <v/>
      </c>
      <c r="BA103" s="168" t="str">
        <f aca="false">IF(P103="","",IF(P103="-","-",IF(UPPER(P103)="AB","+",VLOOKUP(P103,'විෂය තොරතුරු'!$P$24:$Q$28,2))))</f>
        <v/>
      </c>
      <c r="BB103" s="168" t="str">
        <f aca="false">IF(Q103="","",IF(Q103="-","-",IF(UPPER(Q103)="AB","+",VLOOKUP(Q103,'විෂය තොරතුරු'!$P$24:$Q$28,2))))</f>
        <v/>
      </c>
      <c r="BC103" s="168" t="str">
        <f aca="false">IF(R103="","",IF(R103="-","-",IF(UPPER(R103)="AB","+",VLOOKUP(R103,'විෂය තොරතුරු'!$P$24:$Q$28,2))))</f>
        <v/>
      </c>
      <c r="BD103" s="168" t="str">
        <f aca="false">IF(S103="","",IF(S103="-","-",IF(UPPER(S103)="AB","+",VLOOKUP(S103,'විෂය තොරතුරු'!$P$24:$Q$28,2))))</f>
        <v/>
      </c>
      <c r="BE103" s="168" t="str">
        <f aca="false">IF(T103="","",IF(T103="-","-",IF(UPPER(T103)="AB","+",VLOOKUP(T103,'විෂය තොරතුරු'!$P$24:$Q$28,2))))</f>
        <v/>
      </c>
      <c r="BF103" s="168" t="str">
        <f aca="false">IF(U103="","",IF(U103="-","-",IF(UPPER(U103)="AB","+",VLOOKUP(U103,'විෂය තොරතුරු'!$P$24:$Q$28,2))))</f>
        <v/>
      </c>
      <c r="BG103" s="170" t="str">
        <f aca="false">IF(V103="","",IF(V103="-","-",IF(UPPER(V103)="AB","+",VLOOKUP(V103,'විෂය තොරතුරු'!$P$24:$Q$28,2))))</f>
        <v/>
      </c>
      <c r="BH103" s="171" t="str">
        <f aca="false">IF(W103="","",IF(W103="-","-",IF(UPPER(W103)="AB","+",VLOOKUP(W103,'විෂය තොරතුරු'!$P$24:$Q$28,2))))</f>
        <v/>
      </c>
      <c r="BI103" s="168" t="str">
        <f aca="false">IF(X103="","",IF(X103="-","-",IF(UPPER(X103)="AB","+",VLOOKUP(X103,'විෂය තොරතුරු'!$P$24:$Q$28,2))))</f>
        <v/>
      </c>
      <c r="BJ103" s="168" t="str">
        <f aca="false">IF(Y103="","",IF(Y103="-","-",IF(UPPER(Y103)="AB","+",VLOOKUP(Y103,'විෂය තොරතුරු'!$P$24:$Q$28,2))))</f>
        <v/>
      </c>
      <c r="BK103" s="168" t="str">
        <f aca="false">IF(Z103="","",IF(Z103="-","-",IF(UPPER(Z103)="AB","+",VLOOKUP(Z103,'විෂය තොරතුරු'!$P$24:$Q$28,2))))</f>
        <v/>
      </c>
      <c r="BL103" s="168" t="str">
        <f aca="false">IF(AA103="","",IF(AA103="-","-",IF(UPPER(AA103)="AB","+",VLOOKUP(AA103,'විෂය තොරතුරු'!$P$24:$Q$28,2))))</f>
        <v/>
      </c>
      <c r="BM103" s="168" t="str">
        <f aca="false">IF(AB103="","",IF(AB103="-","-",IF(UPPER(AB103)="AB","+",VLOOKUP(AB103,'විෂය තොරතුරු'!$P$24:$Q$28,2))))</f>
        <v/>
      </c>
      <c r="BN103" s="168" t="str">
        <f aca="false">IF(AC103="","",IF(AC103="-","-",IF(UPPER(AC103)="AB","+",VLOOKUP(AC103,'විෂය තොරතුරු'!$P$24:$Q$28,2))))</f>
        <v/>
      </c>
      <c r="BO103" s="169" t="str">
        <f aca="false">IF(AD103="","",IF(AD103="-","-",IF(UPPER(AD103)="AB","+",VLOOKUP(AD103,'විෂය තොරතුරු'!$P$24:$Q$28,2))))</f>
        <v/>
      </c>
      <c r="BP103" s="171" t="str">
        <f aca="false">IF(AE103="","",IF(AE103="-","-",IF(UPPER(AE103)="AB","+",VLOOKUP(AE103,'විෂය තොරතුරු'!$P$24:$Q$28,2))))</f>
        <v/>
      </c>
      <c r="BQ103" s="168" t="str">
        <f aca="false">IF(AF103="","",IF(AF103="-","-",IF(UPPER(AF103)="AB","+",VLOOKUP(AF103,'විෂය තොරතුරු'!$P$24:$Q$28,2))))</f>
        <v/>
      </c>
      <c r="BR103" s="168" t="str">
        <f aca="false">IF(AG103="","",IF(AG103="-","-",IF(UPPER(AG103)="AB","+",VLOOKUP(AG103,'විෂය තොරතුරු'!$P$24:$Q$28,2))))</f>
        <v/>
      </c>
      <c r="BS103" s="168" t="str">
        <f aca="false">IF(AH103="","",IF(AH103="-","-",IF(UPPER(AH103)="AB","+",VLOOKUP(AH103,'විෂය තොරතුරු'!$P$24:$Q$28,2))))</f>
        <v/>
      </c>
      <c r="BT103" s="168" t="str">
        <f aca="false">IF(AI103="","",IF(AI103="-","-",IF(UPPER(AI103)="AB","+",VLOOKUP(AI103,'විෂය තොරතුරු'!$P$24:$Q$28,2))))</f>
        <v/>
      </c>
      <c r="BU103" s="168" t="str">
        <f aca="false">IF(AJ103="","",IF(AJ103="-","-",IF(UPPER(AJ103)="AB","+",VLOOKUP(AJ103,'විෂය තොරතුරු'!$P$24:$Q$28,2))))</f>
        <v/>
      </c>
      <c r="BV103" s="168" t="str">
        <f aca="false">IF(AK103="","",IF(AK103="-","-",IF(UPPER(AK103)="AB","+",VLOOKUP(AK103,'විෂය තොරතුරු'!$P$24:$Q$28,2))))</f>
        <v/>
      </c>
      <c r="BW103" s="169" t="str">
        <f aca="false">IF(AL103="","",IF(AL103="-","-",IF(UPPER(AL103)="AB","+",VLOOKUP(AL103,'විෂය තොරතුරු'!$P$24:$Q$28,2))))</f>
        <v/>
      </c>
      <c r="BX103" s="171" t="str">
        <f aca="false">IF($B103="","",COUNTIF($AP103:$BW103,"A"))</f>
        <v/>
      </c>
      <c r="BY103" s="171" t="str">
        <f aca="false">IF($B103="","",COUNTIF($AP103:$BW103,"B"))</f>
        <v/>
      </c>
      <c r="BZ103" s="171" t="str">
        <f aca="false">IF($B103="","",COUNTIF($AP103:$BW103,"C"))</f>
        <v/>
      </c>
      <c r="CA103" s="171" t="str">
        <f aca="false">IF($B103="","",COUNTIF($AP103:$BW103,"S"))</f>
        <v/>
      </c>
      <c r="CB103" s="171" t="str">
        <f aca="false">IF($B103="","",COUNTIF($AP103:$BW103,"W"))</f>
        <v/>
      </c>
      <c r="CC103" s="171" t="str">
        <f aca="false">IF(B103="","",SUM(BX103:CA103))</f>
        <v/>
      </c>
      <c r="CD103" s="169" t="str">
        <f aca="false">IF(B103="","",SUM(BX103:BZ103))</f>
        <v/>
      </c>
      <c r="CE103" s="172" t="str">
        <f aca="false">IF(B103="","",IF(AND(CC103&gt;=6,CD103&gt;=3,OR(E103&gt;=35,F103&gt;=35),L103&gt;=35),"6/3 සමත්",IF(AND(CC103&gt;=5,CD103&gt;=3,OR(E103&gt;=35,F103&gt;=35,L103&gt;=35)),"5/3 සමත්",IF(AND(CC103&gt;=4,CD103&gt;=1,OR(E103&gt;=20,F103&gt;=20,L103&gt;=20)),"සමත් කළ හැකි",IF(CB103=9,"W9","අසමත් ?")))))</f>
        <v/>
      </c>
    </row>
    <row r="104" customFormat="false" ht="13.8" hidden="false" customHeight="false" outlineLevel="0" collapsed="false">
      <c r="A104" s="160" t="n">
        <v>5</v>
      </c>
      <c r="B104" s="161"/>
      <c r="C104" s="161"/>
      <c r="D104" s="162"/>
      <c r="E104" s="163"/>
      <c r="F104" s="164"/>
      <c r="G104" s="163"/>
      <c r="H104" s="165"/>
      <c r="I104" s="165"/>
      <c r="J104" s="164"/>
      <c r="K104" s="163"/>
      <c r="L104" s="165"/>
      <c r="M104" s="165"/>
      <c r="N104" s="164"/>
      <c r="O104" s="163"/>
      <c r="P104" s="165"/>
      <c r="Q104" s="165"/>
      <c r="R104" s="165"/>
      <c r="S104" s="165"/>
      <c r="T104" s="165"/>
      <c r="U104" s="165"/>
      <c r="V104" s="164"/>
      <c r="W104" s="163"/>
      <c r="X104" s="165"/>
      <c r="Y104" s="165"/>
      <c r="Z104" s="165"/>
      <c r="AA104" s="165"/>
      <c r="AB104" s="165"/>
      <c r="AC104" s="165"/>
      <c r="AD104" s="164"/>
      <c r="AE104" s="163"/>
      <c r="AF104" s="165"/>
      <c r="AG104" s="165"/>
      <c r="AH104" s="165"/>
      <c r="AI104" s="165"/>
      <c r="AJ104" s="165"/>
      <c r="AK104" s="165"/>
      <c r="AL104" s="166"/>
      <c r="AM104" s="167" t="str">
        <f aca="false">IF(B104="","",SUM(E104:AL104))</f>
        <v/>
      </c>
      <c r="AN104" s="168" t="str">
        <f aca="false">IF(B104="","",AM104/9)</f>
        <v/>
      </c>
      <c r="AO104" s="169" t="str">
        <f aca="false">IF(B104="","",IF(AM104=0,"-",RANK(AM104,$AM$100:$AM$149,0)))</f>
        <v/>
      </c>
      <c r="AP104" s="167" t="str">
        <f aca="false">IF(E104="","",IF(E104="-","-",IF(UPPER(E104)="AB","+",VLOOKUP(E104,'විෂය තොරතුරු'!$P$24:$Q$28,2))))</f>
        <v/>
      </c>
      <c r="AQ104" s="168" t="str">
        <f aca="false">IF(F104="","",IF(F104="-","-",IF(UPPER(F104)="AB","+",VLOOKUP(F104,'විෂය තොරතුරු'!$P$24:$Q$28,2))))</f>
        <v/>
      </c>
      <c r="AR104" s="168" t="str">
        <f aca="false">IF(G104="","",IF(G104="-","-",IF(UPPER(G104)="AB","+",VLOOKUP(G104,'විෂය තොරතුරු'!$P$24:$Q$28,2))))</f>
        <v/>
      </c>
      <c r="AS104" s="168" t="str">
        <f aca="false">IF(H104="","",IF(H104="-","-",IF(UPPER(H104)="AB","+",VLOOKUP(H104,'විෂය තොරතුරු'!$P$24:$Q$28,2))))</f>
        <v/>
      </c>
      <c r="AT104" s="168" t="str">
        <f aca="false">IF(I104="","",IF(I104="-","-",IF(UPPER(I104)="AB","+",VLOOKUP(I104,'විෂය තොරතුරු'!$P$24:$Q$28,2))))</f>
        <v/>
      </c>
      <c r="AU104" s="170" t="str">
        <f aca="false">IF(J104="","",IF(J104="-","-",IF(UPPER(J104)="AB","+",VLOOKUP(J104,'විෂය තොරතුරු'!$P$24:$Q$28,2))))</f>
        <v/>
      </c>
      <c r="AV104" s="171" t="str">
        <f aca="false">IF(K104="","",IF(K104="-","-",IF(UPPER(K104)="AB","+",VLOOKUP(K104,'විෂය තොරතුරු'!$P$24:$Q$28,2))))</f>
        <v/>
      </c>
      <c r="AW104" s="168" t="str">
        <f aca="false">IF(L104="","",IF(L104="-","-",IF(UPPER(L104)="AB","+",VLOOKUP(L104,'විෂය තොරතුරු'!$P$24:$Q$28,2))))</f>
        <v/>
      </c>
      <c r="AX104" s="168" t="str">
        <f aca="false">IF(M104="","",IF(M104="-","-",IF(UPPER(M104)="AB","+",VLOOKUP(M104,'විෂය තොරතුරු'!$P$24:$Q$28,2))))</f>
        <v/>
      </c>
      <c r="AY104" s="169" t="str">
        <f aca="false">IF(N104="","",IF(N104="-","-",IF(UPPER(N104)="AB","+",VLOOKUP(N104,'විෂය තොරතුරු'!$P$24:$Q$28,2))))</f>
        <v/>
      </c>
      <c r="AZ104" s="167" t="str">
        <f aca="false">IF(O104="","",IF(O104="-","-",IF(UPPER(O104)="AB","+",VLOOKUP(O104,'විෂය තොරතුරු'!$P$24:$Q$28,2))))</f>
        <v/>
      </c>
      <c r="BA104" s="168" t="str">
        <f aca="false">IF(P104="","",IF(P104="-","-",IF(UPPER(P104)="AB","+",VLOOKUP(P104,'විෂය තොරතුරු'!$P$24:$Q$28,2))))</f>
        <v/>
      </c>
      <c r="BB104" s="168" t="str">
        <f aca="false">IF(Q104="","",IF(Q104="-","-",IF(UPPER(Q104)="AB","+",VLOOKUP(Q104,'විෂය තොරතුරු'!$P$24:$Q$28,2))))</f>
        <v/>
      </c>
      <c r="BC104" s="168" t="str">
        <f aca="false">IF(R104="","",IF(R104="-","-",IF(UPPER(R104)="AB","+",VLOOKUP(R104,'විෂය තොරතුරු'!$P$24:$Q$28,2))))</f>
        <v/>
      </c>
      <c r="BD104" s="168" t="str">
        <f aca="false">IF(S104="","",IF(S104="-","-",IF(UPPER(S104)="AB","+",VLOOKUP(S104,'විෂය තොරතුරු'!$P$24:$Q$28,2))))</f>
        <v/>
      </c>
      <c r="BE104" s="168" t="str">
        <f aca="false">IF(T104="","",IF(T104="-","-",IF(UPPER(T104)="AB","+",VLOOKUP(T104,'විෂය තොරතුරු'!$P$24:$Q$28,2))))</f>
        <v/>
      </c>
      <c r="BF104" s="168" t="str">
        <f aca="false">IF(U104="","",IF(U104="-","-",IF(UPPER(U104)="AB","+",VLOOKUP(U104,'විෂය තොරතුරු'!$P$24:$Q$28,2))))</f>
        <v/>
      </c>
      <c r="BG104" s="170" t="str">
        <f aca="false">IF(V104="","",IF(V104="-","-",IF(UPPER(V104)="AB","+",VLOOKUP(V104,'විෂය තොරතුරු'!$P$24:$Q$28,2))))</f>
        <v/>
      </c>
      <c r="BH104" s="171" t="str">
        <f aca="false">IF(W104="","",IF(W104="-","-",IF(UPPER(W104)="AB","+",VLOOKUP(W104,'විෂය තොරතුරු'!$P$24:$Q$28,2))))</f>
        <v/>
      </c>
      <c r="BI104" s="168" t="str">
        <f aca="false">IF(X104="","",IF(X104="-","-",IF(UPPER(X104)="AB","+",VLOOKUP(X104,'විෂය තොරතුරු'!$P$24:$Q$28,2))))</f>
        <v/>
      </c>
      <c r="BJ104" s="168" t="str">
        <f aca="false">IF(Y104="","",IF(Y104="-","-",IF(UPPER(Y104)="AB","+",VLOOKUP(Y104,'විෂය තොරතුරු'!$P$24:$Q$28,2))))</f>
        <v/>
      </c>
      <c r="BK104" s="168" t="str">
        <f aca="false">IF(Z104="","",IF(Z104="-","-",IF(UPPER(Z104)="AB","+",VLOOKUP(Z104,'විෂය තොරතුරු'!$P$24:$Q$28,2))))</f>
        <v/>
      </c>
      <c r="BL104" s="168" t="str">
        <f aca="false">IF(AA104="","",IF(AA104="-","-",IF(UPPER(AA104)="AB","+",VLOOKUP(AA104,'විෂය තොරතුරු'!$P$24:$Q$28,2))))</f>
        <v/>
      </c>
      <c r="BM104" s="168" t="str">
        <f aca="false">IF(AB104="","",IF(AB104="-","-",IF(UPPER(AB104)="AB","+",VLOOKUP(AB104,'විෂය තොරතුරු'!$P$24:$Q$28,2))))</f>
        <v/>
      </c>
      <c r="BN104" s="168" t="str">
        <f aca="false">IF(AC104="","",IF(AC104="-","-",IF(UPPER(AC104)="AB","+",VLOOKUP(AC104,'විෂය තොරතුරු'!$P$24:$Q$28,2))))</f>
        <v/>
      </c>
      <c r="BO104" s="169" t="str">
        <f aca="false">IF(AD104="","",IF(AD104="-","-",IF(UPPER(AD104)="AB","+",VLOOKUP(AD104,'විෂය තොරතුරු'!$P$24:$Q$28,2))))</f>
        <v/>
      </c>
      <c r="BP104" s="171" t="str">
        <f aca="false">IF(AE104="","",IF(AE104="-","-",IF(UPPER(AE104)="AB","+",VLOOKUP(AE104,'විෂය තොරතුරු'!$P$24:$Q$28,2))))</f>
        <v/>
      </c>
      <c r="BQ104" s="168" t="str">
        <f aca="false">IF(AF104="","",IF(AF104="-","-",IF(UPPER(AF104)="AB","+",VLOOKUP(AF104,'විෂය තොරතුරු'!$P$24:$Q$28,2))))</f>
        <v/>
      </c>
      <c r="BR104" s="168" t="str">
        <f aca="false">IF(AG104="","",IF(AG104="-","-",IF(UPPER(AG104)="AB","+",VLOOKUP(AG104,'විෂය තොරතුරු'!$P$24:$Q$28,2))))</f>
        <v/>
      </c>
      <c r="BS104" s="168" t="str">
        <f aca="false">IF(AH104="","",IF(AH104="-","-",IF(UPPER(AH104)="AB","+",VLOOKUP(AH104,'විෂය තොරතුරු'!$P$24:$Q$28,2))))</f>
        <v/>
      </c>
      <c r="BT104" s="168" t="str">
        <f aca="false">IF(AI104="","",IF(AI104="-","-",IF(UPPER(AI104)="AB","+",VLOOKUP(AI104,'විෂය තොරතුරු'!$P$24:$Q$28,2))))</f>
        <v/>
      </c>
      <c r="BU104" s="168" t="str">
        <f aca="false">IF(AJ104="","",IF(AJ104="-","-",IF(UPPER(AJ104)="AB","+",VLOOKUP(AJ104,'විෂය තොරතුරු'!$P$24:$Q$28,2))))</f>
        <v/>
      </c>
      <c r="BV104" s="168" t="str">
        <f aca="false">IF(AK104="","",IF(AK104="-","-",IF(UPPER(AK104)="AB","+",VLOOKUP(AK104,'විෂය තොරතුරු'!$P$24:$Q$28,2))))</f>
        <v/>
      </c>
      <c r="BW104" s="169" t="str">
        <f aca="false">IF(AL104="","",IF(AL104="-","-",IF(UPPER(AL104)="AB","+",VLOOKUP(AL104,'විෂය තොරතුරු'!$P$24:$Q$28,2))))</f>
        <v/>
      </c>
      <c r="BX104" s="171" t="str">
        <f aca="false">IF($B104="","",COUNTIF($AP104:$BW104,"A"))</f>
        <v/>
      </c>
      <c r="BY104" s="171" t="str">
        <f aca="false">IF($B104="","",COUNTIF($AP104:$BW104,"B"))</f>
        <v/>
      </c>
      <c r="BZ104" s="171" t="str">
        <f aca="false">IF($B104="","",COUNTIF($AP104:$BW104,"C"))</f>
        <v/>
      </c>
      <c r="CA104" s="171" t="str">
        <f aca="false">IF($B104="","",COUNTIF($AP104:$BW104,"S"))</f>
        <v/>
      </c>
      <c r="CB104" s="171" t="str">
        <f aca="false">IF($B104="","",COUNTIF($AP104:$BW104,"W"))</f>
        <v/>
      </c>
      <c r="CC104" s="171" t="str">
        <f aca="false">IF(B104="","",SUM(BX104:CA104))</f>
        <v/>
      </c>
      <c r="CD104" s="169" t="str">
        <f aca="false">IF(B104="","",SUM(BX104:BZ104))</f>
        <v/>
      </c>
      <c r="CE104" s="172" t="str">
        <f aca="false">IF(B104="","",IF(AND(CC104&gt;=6,CD104&gt;=3,OR(E104&gt;=35,F104&gt;=35),L104&gt;=35),"6/3 සමත්",IF(AND(CC104&gt;=5,CD104&gt;=3,OR(E104&gt;=35,F104&gt;=35,L104&gt;=35)),"5/3 සමත්",IF(AND(CC104&gt;=4,CD104&gt;=1,OR(E104&gt;=20,F104&gt;=20,L104&gt;=20)),"සමත් කළ හැකි",IF(CB104=9,"W9","අසමත් ?")))))</f>
        <v/>
      </c>
    </row>
    <row r="105" customFormat="false" ht="13.8" hidden="false" customHeight="false" outlineLevel="0" collapsed="false">
      <c r="A105" s="160" t="n">
        <v>6</v>
      </c>
      <c r="B105" s="175"/>
      <c r="C105" s="161"/>
      <c r="D105" s="162"/>
      <c r="E105" s="163"/>
      <c r="F105" s="164"/>
      <c r="G105" s="163"/>
      <c r="H105" s="165"/>
      <c r="I105" s="165"/>
      <c r="J105" s="164"/>
      <c r="K105" s="163"/>
      <c r="L105" s="165"/>
      <c r="M105" s="165"/>
      <c r="N105" s="164"/>
      <c r="O105" s="163"/>
      <c r="P105" s="165"/>
      <c r="Q105" s="165"/>
      <c r="R105" s="165"/>
      <c r="S105" s="165"/>
      <c r="T105" s="165"/>
      <c r="U105" s="165"/>
      <c r="V105" s="164"/>
      <c r="W105" s="163"/>
      <c r="X105" s="165"/>
      <c r="Y105" s="165"/>
      <c r="Z105" s="165"/>
      <c r="AA105" s="165"/>
      <c r="AB105" s="165"/>
      <c r="AC105" s="165"/>
      <c r="AD105" s="164"/>
      <c r="AE105" s="163"/>
      <c r="AF105" s="165"/>
      <c r="AG105" s="165"/>
      <c r="AH105" s="165"/>
      <c r="AI105" s="165"/>
      <c r="AJ105" s="165"/>
      <c r="AK105" s="165"/>
      <c r="AL105" s="166"/>
      <c r="AM105" s="167" t="str">
        <f aca="false">IF(B105="","",SUM(E105:AL105))</f>
        <v/>
      </c>
      <c r="AN105" s="168" t="str">
        <f aca="false">IF(B105="","",AM105/9)</f>
        <v/>
      </c>
      <c r="AO105" s="169" t="str">
        <f aca="false">IF(B105="","",IF(AM105=0,"-",RANK(AM105,$AM$100:$AM$149,0)))</f>
        <v/>
      </c>
      <c r="AP105" s="167" t="str">
        <f aca="false">IF(E105="","",IF(E105="-","-",IF(UPPER(E105)="AB","+",VLOOKUP(E105,'විෂය තොරතුරු'!$P$24:$Q$28,2))))</f>
        <v/>
      </c>
      <c r="AQ105" s="168" t="str">
        <f aca="false">IF(F105="","",IF(F105="-","-",IF(UPPER(F105)="AB","+",VLOOKUP(F105,'විෂය තොරතුරු'!$P$24:$Q$28,2))))</f>
        <v/>
      </c>
      <c r="AR105" s="168" t="str">
        <f aca="false">IF(G105="","",IF(G105="-","-",IF(UPPER(G105)="AB","+",VLOOKUP(G105,'විෂය තොරතුරු'!$P$24:$Q$28,2))))</f>
        <v/>
      </c>
      <c r="AS105" s="168" t="str">
        <f aca="false">IF(H105="","",IF(H105="-","-",IF(UPPER(H105)="AB","+",VLOOKUP(H105,'විෂය තොරතුරු'!$P$24:$Q$28,2))))</f>
        <v/>
      </c>
      <c r="AT105" s="168" t="str">
        <f aca="false">IF(I105="","",IF(I105="-","-",IF(UPPER(I105)="AB","+",VLOOKUP(I105,'විෂය තොරතුරු'!$P$24:$Q$28,2))))</f>
        <v/>
      </c>
      <c r="AU105" s="170" t="str">
        <f aca="false">IF(J105="","",IF(J105="-","-",IF(UPPER(J105)="AB","+",VLOOKUP(J105,'විෂය තොරතුරු'!$P$24:$Q$28,2))))</f>
        <v/>
      </c>
      <c r="AV105" s="171" t="str">
        <f aca="false">IF(K105="","",IF(K105="-","-",IF(UPPER(K105)="AB","+",VLOOKUP(K105,'විෂය තොරතුරු'!$P$24:$Q$28,2))))</f>
        <v/>
      </c>
      <c r="AW105" s="168" t="str">
        <f aca="false">IF(L105="","",IF(L105="-","-",IF(UPPER(L105)="AB","+",VLOOKUP(L105,'විෂය තොරතුරු'!$P$24:$Q$28,2))))</f>
        <v/>
      </c>
      <c r="AX105" s="168" t="str">
        <f aca="false">IF(M105="","",IF(M105="-","-",IF(UPPER(M105)="AB","+",VLOOKUP(M105,'විෂය තොරතුරු'!$P$24:$Q$28,2))))</f>
        <v/>
      </c>
      <c r="AY105" s="169" t="str">
        <f aca="false">IF(N105="","",IF(N105="-","-",IF(UPPER(N105)="AB","+",VLOOKUP(N105,'විෂය තොරතුරු'!$P$24:$Q$28,2))))</f>
        <v/>
      </c>
      <c r="AZ105" s="167" t="str">
        <f aca="false">IF(O105="","",IF(O105="-","-",IF(UPPER(O105)="AB","+",VLOOKUP(O105,'විෂය තොරතුරු'!$P$24:$Q$28,2))))</f>
        <v/>
      </c>
      <c r="BA105" s="168" t="str">
        <f aca="false">IF(P105="","",IF(P105="-","-",IF(UPPER(P105)="AB","+",VLOOKUP(P105,'විෂය තොරතුරු'!$P$24:$Q$28,2))))</f>
        <v/>
      </c>
      <c r="BB105" s="168" t="str">
        <f aca="false">IF(Q105="","",IF(Q105="-","-",IF(UPPER(Q105)="AB","+",VLOOKUP(Q105,'විෂය තොරතුරු'!$P$24:$Q$28,2))))</f>
        <v/>
      </c>
      <c r="BC105" s="168" t="str">
        <f aca="false">IF(R105="","",IF(R105="-","-",IF(UPPER(R105)="AB","+",VLOOKUP(R105,'විෂය තොරතුරු'!$P$24:$Q$28,2))))</f>
        <v/>
      </c>
      <c r="BD105" s="168" t="str">
        <f aca="false">IF(S105="","",IF(S105="-","-",IF(UPPER(S105)="AB","+",VLOOKUP(S105,'විෂය තොරතුරු'!$P$24:$Q$28,2))))</f>
        <v/>
      </c>
      <c r="BE105" s="168" t="str">
        <f aca="false">IF(T105="","",IF(T105="-","-",IF(UPPER(T105)="AB","+",VLOOKUP(T105,'විෂය තොරතුරු'!$P$24:$Q$28,2))))</f>
        <v/>
      </c>
      <c r="BF105" s="168" t="str">
        <f aca="false">IF(U105="","",IF(U105="-","-",IF(UPPER(U105)="AB","+",VLOOKUP(U105,'විෂය තොරතුරු'!$P$24:$Q$28,2))))</f>
        <v/>
      </c>
      <c r="BG105" s="170" t="str">
        <f aca="false">IF(V105="","",IF(V105="-","-",IF(UPPER(V105)="AB","+",VLOOKUP(V105,'විෂය තොරතුරු'!$P$24:$Q$28,2))))</f>
        <v/>
      </c>
      <c r="BH105" s="171" t="str">
        <f aca="false">IF(W105="","",IF(W105="-","-",IF(UPPER(W105)="AB","+",VLOOKUP(W105,'විෂය තොරතුරු'!$P$24:$Q$28,2))))</f>
        <v/>
      </c>
      <c r="BI105" s="168" t="str">
        <f aca="false">IF(X105="","",IF(X105="-","-",IF(UPPER(X105)="AB","+",VLOOKUP(X105,'විෂය තොරතුරු'!$P$24:$Q$28,2))))</f>
        <v/>
      </c>
      <c r="BJ105" s="168" t="str">
        <f aca="false">IF(Y105="","",IF(Y105="-","-",IF(UPPER(Y105)="AB","+",VLOOKUP(Y105,'විෂය තොරතුරු'!$P$24:$Q$28,2))))</f>
        <v/>
      </c>
      <c r="BK105" s="168" t="str">
        <f aca="false">IF(Z105="","",IF(Z105="-","-",IF(UPPER(Z105)="AB","+",VLOOKUP(Z105,'විෂය තොරතුරු'!$P$24:$Q$28,2))))</f>
        <v/>
      </c>
      <c r="BL105" s="168" t="str">
        <f aca="false">IF(AA105="","",IF(AA105="-","-",IF(UPPER(AA105)="AB","+",VLOOKUP(AA105,'විෂය තොරතුරු'!$P$24:$Q$28,2))))</f>
        <v/>
      </c>
      <c r="BM105" s="168" t="str">
        <f aca="false">IF(AB105="","",IF(AB105="-","-",IF(UPPER(AB105)="AB","+",VLOOKUP(AB105,'විෂය තොරතුරු'!$P$24:$Q$28,2))))</f>
        <v/>
      </c>
      <c r="BN105" s="168" t="str">
        <f aca="false">IF(AC105="","",IF(AC105="-","-",IF(UPPER(AC105)="AB","+",VLOOKUP(AC105,'විෂය තොරතුරු'!$P$24:$Q$28,2))))</f>
        <v/>
      </c>
      <c r="BO105" s="169" t="str">
        <f aca="false">IF(AD105="","",IF(AD105="-","-",IF(UPPER(AD105)="AB","+",VLOOKUP(AD105,'විෂය තොරතුරු'!$P$24:$Q$28,2))))</f>
        <v/>
      </c>
      <c r="BP105" s="171" t="str">
        <f aca="false">IF(AE105="","",IF(AE105="-","-",IF(UPPER(AE105)="AB","+",VLOOKUP(AE105,'විෂය තොරතුරු'!$P$24:$Q$28,2))))</f>
        <v/>
      </c>
      <c r="BQ105" s="168" t="str">
        <f aca="false">IF(AF105="","",IF(AF105="-","-",IF(UPPER(AF105)="AB","+",VLOOKUP(AF105,'විෂය තොරතුරු'!$P$24:$Q$28,2))))</f>
        <v/>
      </c>
      <c r="BR105" s="168" t="str">
        <f aca="false">IF(AG105="","",IF(AG105="-","-",IF(UPPER(AG105)="AB","+",VLOOKUP(AG105,'විෂය තොරතුරු'!$P$24:$Q$28,2))))</f>
        <v/>
      </c>
      <c r="BS105" s="168" t="str">
        <f aca="false">IF(AH105="","",IF(AH105="-","-",IF(UPPER(AH105)="AB","+",VLOOKUP(AH105,'විෂය තොරතුරු'!$P$24:$Q$28,2))))</f>
        <v/>
      </c>
      <c r="BT105" s="168" t="str">
        <f aca="false">IF(AI105="","",IF(AI105="-","-",IF(UPPER(AI105)="AB","+",VLOOKUP(AI105,'විෂය තොරතුරු'!$P$24:$Q$28,2))))</f>
        <v/>
      </c>
      <c r="BU105" s="168" t="str">
        <f aca="false">IF(AJ105="","",IF(AJ105="-","-",IF(UPPER(AJ105)="AB","+",VLOOKUP(AJ105,'විෂය තොරතුරු'!$P$24:$Q$28,2))))</f>
        <v/>
      </c>
      <c r="BV105" s="168" t="str">
        <f aca="false">IF(AK105="","",IF(AK105="-","-",IF(UPPER(AK105)="AB","+",VLOOKUP(AK105,'විෂය තොරතුරු'!$P$24:$Q$28,2))))</f>
        <v/>
      </c>
      <c r="BW105" s="169" t="str">
        <f aca="false">IF(AL105="","",IF(AL105="-","-",IF(UPPER(AL105)="AB","+",VLOOKUP(AL105,'විෂය තොරතුරු'!$P$24:$Q$28,2))))</f>
        <v/>
      </c>
      <c r="BX105" s="171" t="str">
        <f aca="false">IF($B105="","",COUNTIF($AP105:$BW105,"A"))</f>
        <v/>
      </c>
      <c r="BY105" s="171" t="str">
        <f aca="false">IF($B105="","",COUNTIF($AP105:$BW105,"B"))</f>
        <v/>
      </c>
      <c r="BZ105" s="171" t="str">
        <f aca="false">IF($B105="","",COUNTIF($AP105:$BW105,"C"))</f>
        <v/>
      </c>
      <c r="CA105" s="171" t="str">
        <f aca="false">IF($B105="","",COUNTIF($AP105:$BW105,"S"))</f>
        <v/>
      </c>
      <c r="CB105" s="171" t="str">
        <f aca="false">IF($B105="","",COUNTIF($AP105:$BW105,"W"))</f>
        <v/>
      </c>
      <c r="CC105" s="171" t="str">
        <f aca="false">IF(B105="","",SUM(BX105:CA105))</f>
        <v/>
      </c>
      <c r="CD105" s="169" t="str">
        <f aca="false">IF(B105="","",SUM(BX105:BZ105))</f>
        <v/>
      </c>
      <c r="CE105" s="172" t="str">
        <f aca="false">IF(B105="","",IF(AND(CC105&gt;=6,CD105&gt;=3,OR(E105&gt;=35,F105&gt;=35),L105&gt;=35),"6/3 සමත්",IF(AND(CC105&gt;=5,CD105&gt;=3,OR(E105&gt;=35,F105&gt;=35,L105&gt;=35)),"5/3 සමත්",IF(AND(CC105&gt;=4,CD105&gt;=1,OR(E105&gt;=20,F105&gt;=20,L105&gt;=20)),"සමත් කළ හැකි",IF(CB105=9,"W9","අසමත් ?")))))</f>
        <v/>
      </c>
    </row>
    <row r="106" customFormat="false" ht="13.8" hidden="false" customHeight="false" outlineLevel="0" collapsed="false">
      <c r="A106" s="160" t="n">
        <v>7</v>
      </c>
      <c r="B106" s="161"/>
      <c r="C106" s="161"/>
      <c r="D106" s="162"/>
      <c r="E106" s="163"/>
      <c r="F106" s="164"/>
      <c r="G106" s="163"/>
      <c r="H106" s="165"/>
      <c r="I106" s="165"/>
      <c r="J106" s="164"/>
      <c r="K106" s="163"/>
      <c r="L106" s="165"/>
      <c r="M106" s="165"/>
      <c r="N106" s="164"/>
      <c r="O106" s="163"/>
      <c r="P106" s="165"/>
      <c r="Q106" s="165"/>
      <c r="R106" s="165"/>
      <c r="S106" s="165"/>
      <c r="T106" s="165"/>
      <c r="U106" s="165"/>
      <c r="V106" s="164"/>
      <c r="W106" s="163"/>
      <c r="X106" s="165"/>
      <c r="Y106" s="165"/>
      <c r="Z106" s="165"/>
      <c r="AA106" s="165"/>
      <c r="AB106" s="165"/>
      <c r="AC106" s="165"/>
      <c r="AD106" s="164"/>
      <c r="AE106" s="163"/>
      <c r="AF106" s="165"/>
      <c r="AG106" s="165"/>
      <c r="AH106" s="165"/>
      <c r="AI106" s="165"/>
      <c r="AJ106" s="165"/>
      <c r="AK106" s="165"/>
      <c r="AL106" s="166"/>
      <c r="AM106" s="167" t="str">
        <f aca="false">IF(B106="","",SUM(E106:AL106))</f>
        <v/>
      </c>
      <c r="AN106" s="168" t="str">
        <f aca="false">IF(B106="","",AM106/9)</f>
        <v/>
      </c>
      <c r="AO106" s="169" t="str">
        <f aca="false">IF(B106="","",IF(AM106=0,"-",RANK(AM106,$AM$100:$AM$149,0)))</f>
        <v/>
      </c>
      <c r="AP106" s="167" t="str">
        <f aca="false">IF(E106="","",IF(E106="-","-",IF(UPPER(E106)="AB","+",VLOOKUP(E106,'විෂය තොරතුරු'!$P$24:$Q$28,2))))</f>
        <v/>
      </c>
      <c r="AQ106" s="168" t="str">
        <f aca="false">IF(F106="","",IF(F106="-","-",IF(UPPER(F106)="AB","+",VLOOKUP(F106,'විෂය තොරතුරු'!$P$24:$Q$28,2))))</f>
        <v/>
      </c>
      <c r="AR106" s="168" t="str">
        <f aca="false">IF(G106="","",IF(G106="-","-",IF(UPPER(G106)="AB","+",VLOOKUP(G106,'විෂය තොරතුරු'!$P$24:$Q$28,2))))</f>
        <v/>
      </c>
      <c r="AS106" s="168" t="str">
        <f aca="false">IF(H106="","",IF(H106="-","-",IF(UPPER(H106)="AB","+",VLOOKUP(H106,'විෂය තොරතුරු'!$P$24:$Q$28,2))))</f>
        <v/>
      </c>
      <c r="AT106" s="168" t="str">
        <f aca="false">IF(I106="","",IF(I106="-","-",IF(UPPER(I106)="AB","+",VLOOKUP(I106,'විෂය තොරතුරු'!$P$24:$Q$28,2))))</f>
        <v/>
      </c>
      <c r="AU106" s="170" t="str">
        <f aca="false">IF(J106="","",IF(J106="-","-",IF(UPPER(J106)="AB","+",VLOOKUP(J106,'විෂය තොරතුරු'!$P$24:$Q$28,2))))</f>
        <v/>
      </c>
      <c r="AV106" s="171" t="str">
        <f aca="false">IF(K106="","",IF(K106="-","-",IF(UPPER(K106)="AB","+",VLOOKUP(K106,'විෂය තොරතුරු'!$P$24:$Q$28,2))))</f>
        <v/>
      </c>
      <c r="AW106" s="168" t="str">
        <f aca="false">IF(L106="","",IF(L106="-","-",IF(UPPER(L106)="AB","+",VLOOKUP(L106,'විෂය තොරතුරු'!$P$24:$Q$28,2))))</f>
        <v/>
      </c>
      <c r="AX106" s="168" t="str">
        <f aca="false">IF(M106="","",IF(M106="-","-",IF(UPPER(M106)="AB","+",VLOOKUP(M106,'විෂය තොරතුරු'!$P$24:$Q$28,2))))</f>
        <v/>
      </c>
      <c r="AY106" s="169" t="str">
        <f aca="false">IF(N106="","",IF(N106="-","-",IF(UPPER(N106)="AB","+",VLOOKUP(N106,'විෂය තොරතුරු'!$P$24:$Q$28,2))))</f>
        <v/>
      </c>
      <c r="AZ106" s="167" t="str">
        <f aca="false">IF(O106="","",IF(O106="-","-",IF(UPPER(O106)="AB","+",VLOOKUP(O106,'විෂය තොරතුරු'!$P$24:$Q$28,2))))</f>
        <v/>
      </c>
      <c r="BA106" s="168" t="str">
        <f aca="false">IF(P106="","",IF(P106="-","-",IF(UPPER(P106)="AB","+",VLOOKUP(P106,'විෂය තොරතුරු'!$P$24:$Q$28,2))))</f>
        <v/>
      </c>
      <c r="BB106" s="168" t="str">
        <f aca="false">IF(Q106="","",IF(Q106="-","-",IF(UPPER(Q106)="AB","+",VLOOKUP(Q106,'විෂය තොරතුරු'!$P$24:$Q$28,2))))</f>
        <v/>
      </c>
      <c r="BC106" s="168" t="str">
        <f aca="false">IF(R106="","",IF(R106="-","-",IF(UPPER(R106)="AB","+",VLOOKUP(R106,'විෂය තොරතුරු'!$P$24:$Q$28,2))))</f>
        <v/>
      </c>
      <c r="BD106" s="168" t="str">
        <f aca="false">IF(S106="","",IF(S106="-","-",IF(UPPER(S106)="AB","+",VLOOKUP(S106,'විෂය තොරතුරු'!$P$24:$Q$28,2))))</f>
        <v/>
      </c>
      <c r="BE106" s="168" t="str">
        <f aca="false">IF(T106="","",IF(T106="-","-",IF(UPPER(T106)="AB","+",VLOOKUP(T106,'විෂය තොරතුරු'!$P$24:$Q$28,2))))</f>
        <v/>
      </c>
      <c r="BF106" s="168" t="str">
        <f aca="false">IF(U106="","",IF(U106="-","-",IF(UPPER(U106)="AB","+",VLOOKUP(U106,'විෂය තොරතුරු'!$P$24:$Q$28,2))))</f>
        <v/>
      </c>
      <c r="BG106" s="170" t="str">
        <f aca="false">IF(V106="","",IF(V106="-","-",IF(UPPER(V106)="AB","+",VLOOKUP(V106,'විෂය තොරතුරු'!$P$24:$Q$28,2))))</f>
        <v/>
      </c>
      <c r="BH106" s="171" t="str">
        <f aca="false">IF(W106="","",IF(W106="-","-",IF(UPPER(W106)="AB","+",VLOOKUP(W106,'විෂය තොරතුරු'!$P$24:$Q$28,2))))</f>
        <v/>
      </c>
      <c r="BI106" s="168" t="str">
        <f aca="false">IF(X106="","",IF(X106="-","-",IF(UPPER(X106)="AB","+",VLOOKUP(X106,'විෂය තොරතුරු'!$P$24:$Q$28,2))))</f>
        <v/>
      </c>
      <c r="BJ106" s="168" t="str">
        <f aca="false">IF(Y106="","",IF(Y106="-","-",IF(UPPER(Y106)="AB","+",VLOOKUP(Y106,'විෂය තොරතුරු'!$P$24:$Q$28,2))))</f>
        <v/>
      </c>
      <c r="BK106" s="168" t="str">
        <f aca="false">IF(Z106="","",IF(Z106="-","-",IF(UPPER(Z106)="AB","+",VLOOKUP(Z106,'විෂය තොරතුරු'!$P$24:$Q$28,2))))</f>
        <v/>
      </c>
      <c r="BL106" s="168" t="str">
        <f aca="false">IF(AA106="","",IF(AA106="-","-",IF(UPPER(AA106)="AB","+",VLOOKUP(AA106,'විෂය තොරතුරු'!$P$24:$Q$28,2))))</f>
        <v/>
      </c>
      <c r="BM106" s="168" t="str">
        <f aca="false">IF(AB106="","",IF(AB106="-","-",IF(UPPER(AB106)="AB","+",VLOOKUP(AB106,'විෂය තොරතුරු'!$P$24:$Q$28,2))))</f>
        <v/>
      </c>
      <c r="BN106" s="168" t="str">
        <f aca="false">IF(AC106="","",IF(AC106="-","-",IF(UPPER(AC106)="AB","+",VLOOKUP(AC106,'විෂය තොරතුරු'!$P$24:$Q$28,2))))</f>
        <v/>
      </c>
      <c r="BO106" s="169" t="str">
        <f aca="false">IF(AD106="","",IF(AD106="-","-",IF(UPPER(AD106)="AB","+",VLOOKUP(AD106,'විෂය තොරතුරු'!$P$24:$Q$28,2))))</f>
        <v/>
      </c>
      <c r="BP106" s="171" t="str">
        <f aca="false">IF(AE106="","",IF(AE106="-","-",IF(UPPER(AE106)="AB","+",VLOOKUP(AE106,'විෂය තොරතුරු'!$P$24:$Q$28,2))))</f>
        <v/>
      </c>
      <c r="BQ106" s="168" t="str">
        <f aca="false">IF(AF106="","",IF(AF106="-","-",IF(UPPER(AF106)="AB","+",VLOOKUP(AF106,'විෂය තොරතුරු'!$P$24:$Q$28,2))))</f>
        <v/>
      </c>
      <c r="BR106" s="168" t="str">
        <f aca="false">IF(AG106="","",IF(AG106="-","-",IF(UPPER(AG106)="AB","+",VLOOKUP(AG106,'විෂය තොරතුරු'!$P$24:$Q$28,2))))</f>
        <v/>
      </c>
      <c r="BS106" s="168" t="str">
        <f aca="false">IF(AH106="","",IF(AH106="-","-",IF(UPPER(AH106)="AB","+",VLOOKUP(AH106,'විෂය තොරතුරු'!$P$24:$Q$28,2))))</f>
        <v/>
      </c>
      <c r="BT106" s="168" t="str">
        <f aca="false">IF(AI106="","",IF(AI106="-","-",IF(UPPER(AI106)="AB","+",VLOOKUP(AI106,'විෂය තොරතුරු'!$P$24:$Q$28,2))))</f>
        <v/>
      </c>
      <c r="BU106" s="168" t="str">
        <f aca="false">IF(AJ106="","",IF(AJ106="-","-",IF(UPPER(AJ106)="AB","+",VLOOKUP(AJ106,'විෂය තොරතුරු'!$P$24:$Q$28,2))))</f>
        <v/>
      </c>
      <c r="BV106" s="168" t="str">
        <f aca="false">IF(AK106="","",IF(AK106="-","-",IF(UPPER(AK106)="AB","+",VLOOKUP(AK106,'විෂය තොරතුරු'!$P$24:$Q$28,2))))</f>
        <v/>
      </c>
      <c r="BW106" s="169" t="str">
        <f aca="false">IF(AL106="","",IF(AL106="-","-",IF(UPPER(AL106)="AB","+",VLOOKUP(AL106,'විෂය තොරතුරු'!$P$24:$Q$28,2))))</f>
        <v/>
      </c>
      <c r="BX106" s="171" t="str">
        <f aca="false">IF($B106="","",COUNTIF($AP106:$BW106,"A"))</f>
        <v/>
      </c>
      <c r="BY106" s="171" t="str">
        <f aca="false">IF($B106="","",COUNTIF($AP106:$BW106,"B"))</f>
        <v/>
      </c>
      <c r="BZ106" s="171" t="str">
        <f aca="false">IF($B106="","",COUNTIF($AP106:$BW106,"C"))</f>
        <v/>
      </c>
      <c r="CA106" s="171" t="str">
        <f aca="false">IF($B106="","",COUNTIF($AP106:$BW106,"S"))</f>
        <v/>
      </c>
      <c r="CB106" s="171" t="str">
        <f aca="false">IF($B106="","",COUNTIF($AP106:$BW106,"W"))</f>
        <v/>
      </c>
      <c r="CC106" s="171" t="str">
        <f aca="false">IF(B106="","",SUM(BX106:CA106))</f>
        <v/>
      </c>
      <c r="CD106" s="169" t="str">
        <f aca="false">IF(B106="","",SUM(BX106:BZ106))</f>
        <v/>
      </c>
      <c r="CE106" s="172" t="str">
        <f aca="false">IF(B106="","",IF(AND(CC106&gt;=6,CD106&gt;=3,OR(E106&gt;=35,F106&gt;=35),L106&gt;=35),"6/3 සමත්",IF(AND(CC106&gt;=5,CD106&gt;=3,OR(E106&gt;=35,F106&gt;=35,L106&gt;=35)),"5/3 සමත්",IF(AND(CC106&gt;=4,CD106&gt;=1,OR(E106&gt;=20,F106&gt;=20,L106&gt;=20)),"සමත් කළ හැකි",IF(CB106=9,"W9","අසමත් ?")))))</f>
        <v/>
      </c>
    </row>
    <row r="107" customFormat="false" ht="13.8" hidden="false" customHeight="false" outlineLevel="0" collapsed="false">
      <c r="A107" s="160" t="n">
        <v>8</v>
      </c>
      <c r="B107" s="161"/>
      <c r="C107" s="161"/>
      <c r="D107" s="162"/>
      <c r="E107" s="163"/>
      <c r="F107" s="164"/>
      <c r="G107" s="163"/>
      <c r="H107" s="165"/>
      <c r="I107" s="165"/>
      <c r="J107" s="164"/>
      <c r="K107" s="163"/>
      <c r="L107" s="165"/>
      <c r="M107" s="165"/>
      <c r="N107" s="164"/>
      <c r="O107" s="163"/>
      <c r="P107" s="165"/>
      <c r="Q107" s="165"/>
      <c r="R107" s="165"/>
      <c r="S107" s="165"/>
      <c r="T107" s="165"/>
      <c r="U107" s="165"/>
      <c r="V107" s="164"/>
      <c r="W107" s="163"/>
      <c r="X107" s="165"/>
      <c r="Y107" s="165"/>
      <c r="Z107" s="165"/>
      <c r="AA107" s="165"/>
      <c r="AB107" s="165"/>
      <c r="AC107" s="165"/>
      <c r="AD107" s="164"/>
      <c r="AE107" s="163"/>
      <c r="AF107" s="165"/>
      <c r="AG107" s="165"/>
      <c r="AH107" s="165"/>
      <c r="AI107" s="165"/>
      <c r="AJ107" s="165"/>
      <c r="AK107" s="165"/>
      <c r="AL107" s="166"/>
      <c r="AM107" s="167" t="str">
        <f aca="false">IF(B107="","",SUM(E107:AL107))</f>
        <v/>
      </c>
      <c r="AN107" s="168" t="str">
        <f aca="false">IF(B107="","",AM107/9)</f>
        <v/>
      </c>
      <c r="AO107" s="169" t="str">
        <f aca="false">IF(B107="","",IF(AM107=0,"-",RANK(AM107,$AM$100:$AM$149,0)))</f>
        <v/>
      </c>
      <c r="AP107" s="167" t="str">
        <f aca="false">IF(E107="","",IF(E107="-","-",IF(UPPER(E107)="AB","+",VLOOKUP(E107,'විෂය තොරතුරු'!$P$24:$Q$28,2))))</f>
        <v/>
      </c>
      <c r="AQ107" s="168" t="str">
        <f aca="false">IF(F107="","",IF(F107="-","-",IF(UPPER(F107)="AB","+",VLOOKUP(F107,'විෂය තොරතුරු'!$P$24:$Q$28,2))))</f>
        <v/>
      </c>
      <c r="AR107" s="168" t="str">
        <f aca="false">IF(G107="","",IF(G107="-","-",IF(UPPER(G107)="AB","+",VLOOKUP(G107,'විෂය තොරතුරු'!$P$24:$Q$28,2))))</f>
        <v/>
      </c>
      <c r="AS107" s="168" t="str">
        <f aca="false">IF(H107="","",IF(H107="-","-",IF(UPPER(H107)="AB","+",VLOOKUP(H107,'විෂය තොරතුරු'!$P$24:$Q$28,2))))</f>
        <v/>
      </c>
      <c r="AT107" s="168" t="str">
        <f aca="false">IF(I107="","",IF(I107="-","-",IF(UPPER(I107)="AB","+",VLOOKUP(I107,'විෂය තොරතුරු'!$P$24:$Q$28,2))))</f>
        <v/>
      </c>
      <c r="AU107" s="170" t="str">
        <f aca="false">IF(J107="","",IF(J107="-","-",IF(UPPER(J107)="AB","+",VLOOKUP(J107,'විෂය තොරතුරු'!$P$24:$Q$28,2))))</f>
        <v/>
      </c>
      <c r="AV107" s="171" t="str">
        <f aca="false">IF(K107="","",IF(K107="-","-",IF(UPPER(K107)="AB","+",VLOOKUP(K107,'විෂය තොරතුරු'!$P$24:$Q$28,2))))</f>
        <v/>
      </c>
      <c r="AW107" s="168" t="str">
        <f aca="false">IF(L107="","",IF(L107="-","-",IF(UPPER(L107)="AB","+",VLOOKUP(L107,'විෂය තොරතුරු'!$P$24:$Q$28,2))))</f>
        <v/>
      </c>
      <c r="AX107" s="168" t="str">
        <f aca="false">IF(M107="","",IF(M107="-","-",IF(UPPER(M107)="AB","+",VLOOKUP(M107,'විෂය තොරතුරු'!$P$24:$Q$28,2))))</f>
        <v/>
      </c>
      <c r="AY107" s="169" t="str">
        <f aca="false">IF(N107="","",IF(N107="-","-",IF(UPPER(N107)="AB","+",VLOOKUP(N107,'විෂය තොරතුරු'!$P$24:$Q$28,2))))</f>
        <v/>
      </c>
      <c r="AZ107" s="167" t="str">
        <f aca="false">IF(O107="","",IF(O107="-","-",IF(UPPER(O107)="AB","+",VLOOKUP(O107,'විෂය තොරතුරු'!$P$24:$Q$28,2))))</f>
        <v/>
      </c>
      <c r="BA107" s="168" t="str">
        <f aca="false">IF(P107="","",IF(P107="-","-",IF(UPPER(P107)="AB","+",VLOOKUP(P107,'විෂය තොරතුරු'!$P$24:$Q$28,2))))</f>
        <v/>
      </c>
      <c r="BB107" s="168" t="str">
        <f aca="false">IF(Q107="","",IF(Q107="-","-",IF(UPPER(Q107)="AB","+",VLOOKUP(Q107,'විෂය තොරතුරු'!$P$24:$Q$28,2))))</f>
        <v/>
      </c>
      <c r="BC107" s="168" t="str">
        <f aca="false">IF(R107="","",IF(R107="-","-",IF(UPPER(R107)="AB","+",VLOOKUP(R107,'විෂය තොරතුරු'!$P$24:$Q$28,2))))</f>
        <v/>
      </c>
      <c r="BD107" s="168" t="str">
        <f aca="false">IF(S107="","",IF(S107="-","-",IF(UPPER(S107)="AB","+",VLOOKUP(S107,'විෂය තොරතුරු'!$P$24:$Q$28,2))))</f>
        <v/>
      </c>
      <c r="BE107" s="168" t="str">
        <f aca="false">IF(T107="","",IF(T107="-","-",IF(UPPER(T107)="AB","+",VLOOKUP(T107,'විෂය තොරතුරු'!$P$24:$Q$28,2))))</f>
        <v/>
      </c>
      <c r="BF107" s="168" t="str">
        <f aca="false">IF(U107="","",IF(U107="-","-",IF(UPPER(U107)="AB","+",VLOOKUP(U107,'විෂය තොරතුරු'!$P$24:$Q$28,2))))</f>
        <v/>
      </c>
      <c r="BG107" s="170" t="str">
        <f aca="false">IF(V107="","",IF(V107="-","-",IF(UPPER(V107)="AB","+",VLOOKUP(V107,'විෂය තොරතුරු'!$P$24:$Q$28,2))))</f>
        <v/>
      </c>
      <c r="BH107" s="171" t="str">
        <f aca="false">IF(W107="","",IF(W107="-","-",IF(UPPER(W107)="AB","+",VLOOKUP(W107,'විෂය තොරතුරු'!$P$24:$Q$28,2))))</f>
        <v/>
      </c>
      <c r="BI107" s="168" t="str">
        <f aca="false">IF(X107="","",IF(X107="-","-",IF(UPPER(X107)="AB","+",VLOOKUP(X107,'විෂය තොරතුරු'!$P$24:$Q$28,2))))</f>
        <v/>
      </c>
      <c r="BJ107" s="168" t="str">
        <f aca="false">IF(Y107="","",IF(Y107="-","-",IF(UPPER(Y107)="AB","+",VLOOKUP(Y107,'විෂය තොරතුරු'!$P$24:$Q$28,2))))</f>
        <v/>
      </c>
      <c r="BK107" s="168" t="str">
        <f aca="false">IF(Z107="","",IF(Z107="-","-",IF(UPPER(Z107)="AB","+",VLOOKUP(Z107,'විෂය තොරතුරු'!$P$24:$Q$28,2))))</f>
        <v/>
      </c>
      <c r="BL107" s="168" t="str">
        <f aca="false">IF(AA107="","",IF(AA107="-","-",IF(UPPER(AA107)="AB","+",VLOOKUP(AA107,'විෂය තොරතුරු'!$P$24:$Q$28,2))))</f>
        <v/>
      </c>
      <c r="BM107" s="168" t="str">
        <f aca="false">IF(AB107="","",IF(AB107="-","-",IF(UPPER(AB107)="AB","+",VLOOKUP(AB107,'විෂය තොරතුරු'!$P$24:$Q$28,2))))</f>
        <v/>
      </c>
      <c r="BN107" s="168" t="str">
        <f aca="false">IF(AC107="","",IF(AC107="-","-",IF(UPPER(AC107)="AB","+",VLOOKUP(AC107,'විෂය තොරතුරු'!$P$24:$Q$28,2))))</f>
        <v/>
      </c>
      <c r="BO107" s="169" t="str">
        <f aca="false">IF(AD107="","",IF(AD107="-","-",IF(UPPER(AD107)="AB","+",VLOOKUP(AD107,'විෂය තොරතුරු'!$P$24:$Q$28,2))))</f>
        <v/>
      </c>
      <c r="BP107" s="171" t="str">
        <f aca="false">IF(AE107="","",IF(AE107="-","-",IF(UPPER(AE107)="AB","+",VLOOKUP(AE107,'විෂය තොරතුරු'!$P$24:$Q$28,2))))</f>
        <v/>
      </c>
      <c r="BQ107" s="168" t="str">
        <f aca="false">IF(AF107="","",IF(AF107="-","-",IF(UPPER(AF107)="AB","+",VLOOKUP(AF107,'විෂය තොරතුරු'!$P$24:$Q$28,2))))</f>
        <v/>
      </c>
      <c r="BR107" s="168" t="str">
        <f aca="false">IF(AG107="","",IF(AG107="-","-",IF(UPPER(AG107)="AB","+",VLOOKUP(AG107,'විෂය තොරතුරු'!$P$24:$Q$28,2))))</f>
        <v/>
      </c>
      <c r="BS107" s="168" t="str">
        <f aca="false">IF(AH107="","",IF(AH107="-","-",IF(UPPER(AH107)="AB","+",VLOOKUP(AH107,'විෂය තොරතුරු'!$P$24:$Q$28,2))))</f>
        <v/>
      </c>
      <c r="BT107" s="168" t="str">
        <f aca="false">IF(AI107="","",IF(AI107="-","-",IF(UPPER(AI107)="AB","+",VLOOKUP(AI107,'විෂය තොරතුරු'!$P$24:$Q$28,2))))</f>
        <v/>
      </c>
      <c r="BU107" s="168" t="str">
        <f aca="false">IF(AJ107="","",IF(AJ107="-","-",IF(UPPER(AJ107)="AB","+",VLOOKUP(AJ107,'විෂය තොරතුරු'!$P$24:$Q$28,2))))</f>
        <v/>
      </c>
      <c r="BV107" s="168" t="str">
        <f aca="false">IF(AK107="","",IF(AK107="-","-",IF(UPPER(AK107)="AB","+",VLOOKUP(AK107,'විෂය තොරතුරු'!$P$24:$Q$28,2))))</f>
        <v/>
      </c>
      <c r="BW107" s="169" t="str">
        <f aca="false">IF(AL107="","",IF(AL107="-","-",IF(UPPER(AL107)="AB","+",VLOOKUP(AL107,'විෂය තොරතුරු'!$P$24:$Q$28,2))))</f>
        <v/>
      </c>
      <c r="BX107" s="171" t="str">
        <f aca="false">IF($B107="","",COUNTIF($AP107:$BW107,"A"))</f>
        <v/>
      </c>
      <c r="BY107" s="171" t="str">
        <f aca="false">IF($B107="","",COUNTIF($AP107:$BW107,"B"))</f>
        <v/>
      </c>
      <c r="BZ107" s="171" t="str">
        <f aca="false">IF($B107="","",COUNTIF($AP107:$BW107,"C"))</f>
        <v/>
      </c>
      <c r="CA107" s="171" t="str">
        <f aca="false">IF($B107="","",COUNTIF($AP107:$BW107,"S"))</f>
        <v/>
      </c>
      <c r="CB107" s="171" t="str">
        <f aca="false">IF($B107="","",COUNTIF($AP107:$BW107,"W"))</f>
        <v/>
      </c>
      <c r="CC107" s="171" t="str">
        <f aca="false">IF(B107="","",SUM(BX107:CA107))</f>
        <v/>
      </c>
      <c r="CD107" s="169" t="str">
        <f aca="false">IF(B107="","",SUM(BX107:BZ107))</f>
        <v/>
      </c>
      <c r="CE107" s="172" t="str">
        <f aca="false">IF(B107="","",IF(AND(CC107&gt;=6,CD107&gt;=3,OR(E107&gt;=35,F107&gt;=35),L107&gt;=35),"6/3 සමත්",IF(AND(CC107&gt;=5,CD107&gt;=3,OR(E107&gt;=35,F107&gt;=35,L107&gt;=35)),"5/3 සමත්",IF(AND(CC107&gt;=4,CD107&gt;=1,OR(E107&gt;=20,F107&gt;=20,L107&gt;=20)),"සමත් කළ හැකි",IF(CB107=9,"W9","අසමත් ?")))))</f>
        <v/>
      </c>
    </row>
    <row r="108" customFormat="false" ht="13.8" hidden="false" customHeight="false" outlineLevel="0" collapsed="false">
      <c r="A108" s="160" t="n">
        <v>9</v>
      </c>
      <c r="B108" s="161"/>
      <c r="C108" s="161"/>
      <c r="D108" s="162"/>
      <c r="E108" s="163"/>
      <c r="F108" s="164"/>
      <c r="G108" s="163"/>
      <c r="H108" s="165"/>
      <c r="I108" s="165"/>
      <c r="J108" s="164"/>
      <c r="K108" s="163"/>
      <c r="L108" s="165"/>
      <c r="M108" s="165"/>
      <c r="N108" s="164"/>
      <c r="O108" s="163"/>
      <c r="P108" s="165"/>
      <c r="Q108" s="165"/>
      <c r="R108" s="165"/>
      <c r="S108" s="165"/>
      <c r="T108" s="165"/>
      <c r="U108" s="165"/>
      <c r="V108" s="164"/>
      <c r="W108" s="163"/>
      <c r="X108" s="165"/>
      <c r="Y108" s="165"/>
      <c r="Z108" s="165"/>
      <c r="AA108" s="165"/>
      <c r="AB108" s="165"/>
      <c r="AC108" s="165"/>
      <c r="AD108" s="164"/>
      <c r="AE108" s="163"/>
      <c r="AF108" s="165"/>
      <c r="AG108" s="165"/>
      <c r="AH108" s="165"/>
      <c r="AI108" s="165"/>
      <c r="AJ108" s="165"/>
      <c r="AK108" s="165"/>
      <c r="AL108" s="166"/>
      <c r="AM108" s="167" t="str">
        <f aca="false">IF(B108="","",SUM(E108:AL108))</f>
        <v/>
      </c>
      <c r="AN108" s="168" t="str">
        <f aca="false">IF(B108="","",AM108/9)</f>
        <v/>
      </c>
      <c r="AO108" s="169" t="str">
        <f aca="false">IF(B108="","",IF(AM108=0,"-",RANK(AM108,$AM$100:$AM$149,0)))</f>
        <v/>
      </c>
      <c r="AP108" s="167" t="str">
        <f aca="false">IF(E108="","",IF(E108="-","-",IF(UPPER(E108)="AB","+",VLOOKUP(E108,'විෂය තොරතුරු'!$P$24:$Q$28,2))))</f>
        <v/>
      </c>
      <c r="AQ108" s="168" t="str">
        <f aca="false">IF(F108="","",IF(F108="-","-",IF(UPPER(F108)="AB","+",VLOOKUP(F108,'විෂය තොරතුරු'!$P$24:$Q$28,2))))</f>
        <v/>
      </c>
      <c r="AR108" s="168" t="str">
        <f aca="false">IF(G108="","",IF(G108="-","-",IF(UPPER(G108)="AB","+",VLOOKUP(G108,'විෂය තොරතුරු'!$P$24:$Q$28,2))))</f>
        <v/>
      </c>
      <c r="AS108" s="168" t="str">
        <f aca="false">IF(H108="","",IF(H108="-","-",IF(UPPER(H108)="AB","+",VLOOKUP(H108,'විෂය තොරතුරු'!$P$24:$Q$28,2))))</f>
        <v/>
      </c>
      <c r="AT108" s="168" t="str">
        <f aca="false">IF(I108="","",IF(I108="-","-",IF(UPPER(I108)="AB","+",VLOOKUP(I108,'විෂය තොරතුරු'!$P$24:$Q$28,2))))</f>
        <v/>
      </c>
      <c r="AU108" s="170" t="str">
        <f aca="false">IF(J108="","",IF(J108="-","-",IF(UPPER(J108)="AB","+",VLOOKUP(J108,'විෂය තොරතුරු'!$P$24:$Q$28,2))))</f>
        <v/>
      </c>
      <c r="AV108" s="171" t="str">
        <f aca="false">IF(K108="","",IF(K108="-","-",IF(UPPER(K108)="AB","+",VLOOKUP(K108,'විෂය තොරතුරු'!$P$24:$Q$28,2))))</f>
        <v/>
      </c>
      <c r="AW108" s="168" t="str">
        <f aca="false">IF(L108="","",IF(L108="-","-",IF(UPPER(L108)="AB","+",VLOOKUP(L108,'විෂය තොරතුරු'!$P$24:$Q$28,2))))</f>
        <v/>
      </c>
      <c r="AX108" s="168" t="str">
        <f aca="false">IF(M108="","",IF(M108="-","-",IF(UPPER(M108)="AB","+",VLOOKUP(M108,'විෂය තොරතුරු'!$P$24:$Q$28,2))))</f>
        <v/>
      </c>
      <c r="AY108" s="169" t="str">
        <f aca="false">IF(N108="","",IF(N108="-","-",IF(UPPER(N108)="AB","+",VLOOKUP(N108,'විෂය තොරතුරු'!$P$24:$Q$28,2))))</f>
        <v/>
      </c>
      <c r="AZ108" s="167" t="str">
        <f aca="false">IF(O108="","",IF(O108="-","-",IF(UPPER(O108)="AB","+",VLOOKUP(O108,'විෂය තොරතුරු'!$P$24:$Q$28,2))))</f>
        <v/>
      </c>
      <c r="BA108" s="168" t="str">
        <f aca="false">IF(P108="","",IF(P108="-","-",IF(UPPER(P108)="AB","+",VLOOKUP(P108,'විෂය තොරතුරු'!$P$24:$Q$28,2))))</f>
        <v/>
      </c>
      <c r="BB108" s="168" t="str">
        <f aca="false">IF(Q108="","",IF(Q108="-","-",IF(UPPER(Q108)="AB","+",VLOOKUP(Q108,'විෂය තොරතුරු'!$P$24:$Q$28,2))))</f>
        <v/>
      </c>
      <c r="BC108" s="168" t="str">
        <f aca="false">IF(R108="","",IF(R108="-","-",IF(UPPER(R108)="AB","+",VLOOKUP(R108,'විෂය තොරතුරු'!$P$24:$Q$28,2))))</f>
        <v/>
      </c>
      <c r="BD108" s="168" t="str">
        <f aca="false">IF(S108="","",IF(S108="-","-",IF(UPPER(S108)="AB","+",VLOOKUP(S108,'විෂය තොරතුරු'!$P$24:$Q$28,2))))</f>
        <v/>
      </c>
      <c r="BE108" s="168" t="str">
        <f aca="false">IF(T108="","",IF(T108="-","-",IF(UPPER(T108)="AB","+",VLOOKUP(T108,'විෂය තොරතුරු'!$P$24:$Q$28,2))))</f>
        <v/>
      </c>
      <c r="BF108" s="168" t="str">
        <f aca="false">IF(U108="","",IF(U108="-","-",IF(UPPER(U108)="AB","+",VLOOKUP(U108,'විෂය තොරතුරු'!$P$24:$Q$28,2))))</f>
        <v/>
      </c>
      <c r="BG108" s="170" t="str">
        <f aca="false">IF(V108="","",IF(V108="-","-",IF(UPPER(V108)="AB","+",VLOOKUP(V108,'විෂය තොරතුරු'!$P$24:$Q$28,2))))</f>
        <v/>
      </c>
      <c r="BH108" s="171" t="str">
        <f aca="false">IF(W108="","",IF(W108="-","-",IF(UPPER(W108)="AB","+",VLOOKUP(W108,'විෂය තොරතුරු'!$P$24:$Q$28,2))))</f>
        <v/>
      </c>
      <c r="BI108" s="168" t="str">
        <f aca="false">IF(X108="","",IF(X108="-","-",IF(UPPER(X108)="AB","+",VLOOKUP(X108,'විෂය තොරතුරු'!$P$24:$Q$28,2))))</f>
        <v/>
      </c>
      <c r="BJ108" s="168" t="str">
        <f aca="false">IF(Y108="","",IF(Y108="-","-",IF(UPPER(Y108)="AB","+",VLOOKUP(Y108,'විෂය තොරතුරු'!$P$24:$Q$28,2))))</f>
        <v/>
      </c>
      <c r="BK108" s="168" t="str">
        <f aca="false">IF(Z108="","",IF(Z108="-","-",IF(UPPER(Z108)="AB","+",VLOOKUP(Z108,'විෂය තොරතුරු'!$P$24:$Q$28,2))))</f>
        <v/>
      </c>
      <c r="BL108" s="168" t="str">
        <f aca="false">IF(AA108="","",IF(AA108="-","-",IF(UPPER(AA108)="AB","+",VLOOKUP(AA108,'විෂය තොරතුරු'!$P$24:$Q$28,2))))</f>
        <v/>
      </c>
      <c r="BM108" s="168" t="str">
        <f aca="false">IF(AB108="","",IF(AB108="-","-",IF(UPPER(AB108)="AB","+",VLOOKUP(AB108,'විෂය තොරතුරු'!$P$24:$Q$28,2))))</f>
        <v/>
      </c>
      <c r="BN108" s="168" t="str">
        <f aca="false">IF(AC108="","",IF(AC108="-","-",IF(UPPER(AC108)="AB","+",VLOOKUP(AC108,'විෂය තොරතුරු'!$P$24:$Q$28,2))))</f>
        <v/>
      </c>
      <c r="BO108" s="169" t="str">
        <f aca="false">IF(AD108="","",IF(AD108="-","-",IF(UPPER(AD108)="AB","+",VLOOKUP(AD108,'විෂය තොරතුරු'!$P$24:$Q$28,2))))</f>
        <v/>
      </c>
      <c r="BP108" s="171" t="str">
        <f aca="false">IF(AE108="","",IF(AE108="-","-",IF(UPPER(AE108)="AB","+",VLOOKUP(AE108,'විෂය තොරතුරු'!$P$24:$Q$28,2))))</f>
        <v/>
      </c>
      <c r="BQ108" s="168" t="str">
        <f aca="false">IF(AF108="","",IF(AF108="-","-",IF(UPPER(AF108)="AB","+",VLOOKUP(AF108,'විෂය තොරතුරු'!$P$24:$Q$28,2))))</f>
        <v/>
      </c>
      <c r="BR108" s="168" t="str">
        <f aca="false">IF(AG108="","",IF(AG108="-","-",IF(UPPER(AG108)="AB","+",VLOOKUP(AG108,'විෂය තොරතුරු'!$P$24:$Q$28,2))))</f>
        <v/>
      </c>
      <c r="BS108" s="168" t="str">
        <f aca="false">IF(AH108="","",IF(AH108="-","-",IF(UPPER(AH108)="AB","+",VLOOKUP(AH108,'විෂය තොරතුරු'!$P$24:$Q$28,2))))</f>
        <v/>
      </c>
      <c r="BT108" s="168" t="str">
        <f aca="false">IF(AI108="","",IF(AI108="-","-",IF(UPPER(AI108)="AB","+",VLOOKUP(AI108,'විෂය තොරතුරු'!$P$24:$Q$28,2))))</f>
        <v/>
      </c>
      <c r="BU108" s="168" t="str">
        <f aca="false">IF(AJ108="","",IF(AJ108="-","-",IF(UPPER(AJ108)="AB","+",VLOOKUP(AJ108,'විෂය තොරතුරු'!$P$24:$Q$28,2))))</f>
        <v/>
      </c>
      <c r="BV108" s="168" t="str">
        <f aca="false">IF(AK108="","",IF(AK108="-","-",IF(UPPER(AK108)="AB","+",VLOOKUP(AK108,'විෂය තොරතුරු'!$P$24:$Q$28,2))))</f>
        <v/>
      </c>
      <c r="BW108" s="169" t="str">
        <f aca="false">IF(AL108="","",IF(AL108="-","-",IF(UPPER(AL108)="AB","+",VLOOKUP(AL108,'විෂය තොරතුරු'!$P$24:$Q$28,2))))</f>
        <v/>
      </c>
      <c r="BX108" s="171" t="str">
        <f aca="false">IF($B108="","",COUNTIF($AP108:$BW108,"A"))</f>
        <v/>
      </c>
      <c r="BY108" s="171" t="str">
        <f aca="false">IF($B108="","",COUNTIF($AP108:$BW108,"B"))</f>
        <v/>
      </c>
      <c r="BZ108" s="171" t="str">
        <f aca="false">IF($B108="","",COUNTIF($AP108:$BW108,"C"))</f>
        <v/>
      </c>
      <c r="CA108" s="171" t="str">
        <f aca="false">IF($B108="","",COUNTIF($AP108:$BW108,"S"))</f>
        <v/>
      </c>
      <c r="CB108" s="171" t="str">
        <f aca="false">IF($B108="","",COUNTIF($AP108:$BW108,"W"))</f>
        <v/>
      </c>
      <c r="CC108" s="171" t="str">
        <f aca="false">IF(B108="","",SUM(BX108:CA108))</f>
        <v/>
      </c>
      <c r="CD108" s="169" t="str">
        <f aca="false">IF(B108="","",SUM(BX108:BZ108))</f>
        <v/>
      </c>
      <c r="CE108" s="172" t="str">
        <f aca="false">IF(B108="","",IF(AND(CC108&gt;=6,CD108&gt;=3,OR(E108&gt;=35,F108&gt;=35),L108&gt;=35),"6/3 සමත්",IF(AND(CC108&gt;=5,CD108&gt;=3,OR(E108&gt;=35,F108&gt;=35,L108&gt;=35)),"5/3 සමත්",IF(AND(CC108&gt;=4,CD108&gt;=1,OR(E108&gt;=20,F108&gt;=20,L108&gt;=20)),"සමත් කළ හැකි",IF(CB108=9,"W9","අසමත් ?")))))</f>
        <v/>
      </c>
    </row>
    <row r="109" customFormat="false" ht="13.8" hidden="false" customHeight="false" outlineLevel="0" collapsed="false">
      <c r="A109" s="160" t="n">
        <v>10</v>
      </c>
      <c r="B109" s="161"/>
      <c r="C109" s="161"/>
      <c r="D109" s="162"/>
      <c r="E109" s="163"/>
      <c r="F109" s="164"/>
      <c r="G109" s="163"/>
      <c r="H109" s="165"/>
      <c r="I109" s="165"/>
      <c r="J109" s="164"/>
      <c r="K109" s="163"/>
      <c r="L109" s="165"/>
      <c r="M109" s="165"/>
      <c r="N109" s="164"/>
      <c r="O109" s="163"/>
      <c r="P109" s="165"/>
      <c r="Q109" s="165"/>
      <c r="R109" s="165"/>
      <c r="S109" s="165"/>
      <c r="T109" s="165"/>
      <c r="U109" s="165"/>
      <c r="V109" s="164"/>
      <c r="W109" s="163"/>
      <c r="X109" s="165"/>
      <c r="Y109" s="165"/>
      <c r="Z109" s="165"/>
      <c r="AA109" s="165"/>
      <c r="AB109" s="165"/>
      <c r="AC109" s="165"/>
      <c r="AD109" s="164"/>
      <c r="AE109" s="163"/>
      <c r="AF109" s="165"/>
      <c r="AG109" s="165"/>
      <c r="AH109" s="165"/>
      <c r="AI109" s="165"/>
      <c r="AJ109" s="165"/>
      <c r="AK109" s="165"/>
      <c r="AL109" s="166"/>
      <c r="AM109" s="167" t="str">
        <f aca="false">IF(B109="","",SUM(E109:AL109))</f>
        <v/>
      </c>
      <c r="AN109" s="168" t="str">
        <f aca="false">IF(B109="","",AM109/9)</f>
        <v/>
      </c>
      <c r="AO109" s="169" t="str">
        <f aca="false">IF(B109="","",IF(AM109=0,"-",RANK(AM109,$AM$100:$AM$149,0)))</f>
        <v/>
      </c>
      <c r="AP109" s="167" t="str">
        <f aca="false">IF(E109="","",IF(E109="-","-",IF(UPPER(E109)="AB","+",VLOOKUP(E109,'විෂය තොරතුරු'!$P$24:$Q$28,2))))</f>
        <v/>
      </c>
      <c r="AQ109" s="168" t="str">
        <f aca="false">IF(F109="","",IF(F109="-","-",IF(UPPER(F109)="AB","+",VLOOKUP(F109,'විෂය තොරතුරු'!$P$24:$Q$28,2))))</f>
        <v/>
      </c>
      <c r="AR109" s="168" t="str">
        <f aca="false">IF(G109="","",IF(G109="-","-",IF(UPPER(G109)="AB","+",VLOOKUP(G109,'විෂය තොරතුරු'!$P$24:$Q$28,2))))</f>
        <v/>
      </c>
      <c r="AS109" s="168" t="str">
        <f aca="false">IF(H109="","",IF(H109="-","-",IF(UPPER(H109)="AB","+",VLOOKUP(H109,'විෂය තොරතුරු'!$P$24:$Q$28,2))))</f>
        <v/>
      </c>
      <c r="AT109" s="168" t="str">
        <f aca="false">IF(I109="","",IF(I109="-","-",IF(UPPER(I109)="AB","+",VLOOKUP(I109,'විෂය තොරතුරු'!$P$24:$Q$28,2))))</f>
        <v/>
      </c>
      <c r="AU109" s="170" t="str">
        <f aca="false">IF(J109="","",IF(J109="-","-",IF(UPPER(J109)="AB","+",VLOOKUP(J109,'විෂය තොරතුරු'!$P$24:$Q$28,2))))</f>
        <v/>
      </c>
      <c r="AV109" s="171" t="str">
        <f aca="false">IF(K109="","",IF(K109="-","-",IF(UPPER(K109)="AB","+",VLOOKUP(K109,'විෂය තොරතුරු'!$P$24:$Q$28,2))))</f>
        <v/>
      </c>
      <c r="AW109" s="168" t="str">
        <f aca="false">IF(L109="","",IF(L109="-","-",IF(UPPER(L109)="AB","+",VLOOKUP(L109,'විෂය තොරතුරු'!$P$24:$Q$28,2))))</f>
        <v/>
      </c>
      <c r="AX109" s="168" t="str">
        <f aca="false">IF(M109="","",IF(M109="-","-",IF(UPPER(M109)="AB","+",VLOOKUP(M109,'විෂය තොරතුරු'!$P$24:$Q$28,2))))</f>
        <v/>
      </c>
      <c r="AY109" s="169" t="str">
        <f aca="false">IF(N109="","",IF(N109="-","-",IF(UPPER(N109)="AB","+",VLOOKUP(N109,'විෂය තොරතුරු'!$P$24:$Q$28,2))))</f>
        <v/>
      </c>
      <c r="AZ109" s="167" t="str">
        <f aca="false">IF(O109="","",IF(O109="-","-",IF(UPPER(O109)="AB","+",VLOOKUP(O109,'විෂය තොරතුරු'!$P$24:$Q$28,2))))</f>
        <v/>
      </c>
      <c r="BA109" s="168" t="str">
        <f aca="false">IF(P109="","",IF(P109="-","-",IF(UPPER(P109)="AB","+",VLOOKUP(P109,'විෂය තොරතුරු'!$P$24:$Q$28,2))))</f>
        <v/>
      </c>
      <c r="BB109" s="168" t="str">
        <f aca="false">IF(Q109="","",IF(Q109="-","-",IF(UPPER(Q109)="AB","+",VLOOKUP(Q109,'විෂය තොරතුරු'!$P$24:$Q$28,2))))</f>
        <v/>
      </c>
      <c r="BC109" s="168" t="str">
        <f aca="false">IF(R109="","",IF(R109="-","-",IF(UPPER(R109)="AB","+",VLOOKUP(R109,'විෂය තොරතුරු'!$P$24:$Q$28,2))))</f>
        <v/>
      </c>
      <c r="BD109" s="168" t="str">
        <f aca="false">IF(S109="","",IF(S109="-","-",IF(UPPER(S109)="AB","+",VLOOKUP(S109,'විෂය තොරතුරු'!$P$24:$Q$28,2))))</f>
        <v/>
      </c>
      <c r="BE109" s="168" t="str">
        <f aca="false">IF(T109="","",IF(T109="-","-",IF(UPPER(T109)="AB","+",VLOOKUP(T109,'විෂය තොරතුරු'!$P$24:$Q$28,2))))</f>
        <v/>
      </c>
      <c r="BF109" s="168" t="str">
        <f aca="false">IF(U109="","",IF(U109="-","-",IF(UPPER(U109)="AB","+",VLOOKUP(U109,'විෂය තොරතුරු'!$P$24:$Q$28,2))))</f>
        <v/>
      </c>
      <c r="BG109" s="170" t="str">
        <f aca="false">IF(V109="","",IF(V109="-","-",IF(UPPER(V109)="AB","+",VLOOKUP(V109,'විෂය තොරතුරු'!$P$24:$Q$28,2))))</f>
        <v/>
      </c>
      <c r="BH109" s="171" t="str">
        <f aca="false">IF(W109="","",IF(W109="-","-",IF(UPPER(W109)="AB","+",VLOOKUP(W109,'විෂය තොරතුරු'!$P$24:$Q$28,2))))</f>
        <v/>
      </c>
      <c r="BI109" s="168" t="str">
        <f aca="false">IF(X109="","",IF(X109="-","-",IF(UPPER(X109)="AB","+",VLOOKUP(X109,'විෂය තොරතුරු'!$P$24:$Q$28,2))))</f>
        <v/>
      </c>
      <c r="BJ109" s="168" t="str">
        <f aca="false">IF(Y109="","",IF(Y109="-","-",IF(UPPER(Y109)="AB","+",VLOOKUP(Y109,'විෂය තොරතුරු'!$P$24:$Q$28,2))))</f>
        <v/>
      </c>
      <c r="BK109" s="168" t="str">
        <f aca="false">IF(Z109="","",IF(Z109="-","-",IF(UPPER(Z109)="AB","+",VLOOKUP(Z109,'විෂය තොරතුරු'!$P$24:$Q$28,2))))</f>
        <v/>
      </c>
      <c r="BL109" s="168" t="str">
        <f aca="false">IF(AA109="","",IF(AA109="-","-",IF(UPPER(AA109)="AB","+",VLOOKUP(AA109,'විෂය තොරතුරු'!$P$24:$Q$28,2))))</f>
        <v/>
      </c>
      <c r="BM109" s="168" t="str">
        <f aca="false">IF(AB109="","",IF(AB109="-","-",IF(UPPER(AB109)="AB","+",VLOOKUP(AB109,'විෂය තොරතුරු'!$P$24:$Q$28,2))))</f>
        <v/>
      </c>
      <c r="BN109" s="168" t="str">
        <f aca="false">IF(AC109="","",IF(AC109="-","-",IF(UPPER(AC109)="AB","+",VLOOKUP(AC109,'විෂය තොරතුරු'!$P$24:$Q$28,2))))</f>
        <v/>
      </c>
      <c r="BO109" s="169" t="str">
        <f aca="false">IF(AD109="","",IF(AD109="-","-",IF(UPPER(AD109)="AB","+",VLOOKUP(AD109,'විෂය තොරතුරු'!$P$24:$Q$28,2))))</f>
        <v/>
      </c>
      <c r="BP109" s="171" t="str">
        <f aca="false">IF(AE109="","",IF(AE109="-","-",IF(UPPER(AE109)="AB","+",VLOOKUP(AE109,'විෂය තොරතුරු'!$P$24:$Q$28,2))))</f>
        <v/>
      </c>
      <c r="BQ109" s="168" t="str">
        <f aca="false">IF(AF109="","",IF(AF109="-","-",IF(UPPER(AF109)="AB","+",VLOOKUP(AF109,'විෂය තොරතුරු'!$P$24:$Q$28,2))))</f>
        <v/>
      </c>
      <c r="BR109" s="168" t="str">
        <f aca="false">IF(AG109="","",IF(AG109="-","-",IF(UPPER(AG109)="AB","+",VLOOKUP(AG109,'විෂය තොරතුරු'!$P$24:$Q$28,2))))</f>
        <v/>
      </c>
      <c r="BS109" s="168" t="str">
        <f aca="false">IF(AH109="","",IF(AH109="-","-",IF(UPPER(AH109)="AB","+",VLOOKUP(AH109,'විෂය තොරතුරු'!$P$24:$Q$28,2))))</f>
        <v/>
      </c>
      <c r="BT109" s="168" t="str">
        <f aca="false">IF(AI109="","",IF(AI109="-","-",IF(UPPER(AI109)="AB","+",VLOOKUP(AI109,'විෂය තොරතුරු'!$P$24:$Q$28,2))))</f>
        <v/>
      </c>
      <c r="BU109" s="168" t="str">
        <f aca="false">IF(AJ109="","",IF(AJ109="-","-",IF(UPPER(AJ109)="AB","+",VLOOKUP(AJ109,'විෂය තොරතුරු'!$P$24:$Q$28,2))))</f>
        <v/>
      </c>
      <c r="BV109" s="168" t="str">
        <f aca="false">IF(AK109="","",IF(AK109="-","-",IF(UPPER(AK109)="AB","+",VLOOKUP(AK109,'විෂය තොරතුරු'!$P$24:$Q$28,2))))</f>
        <v/>
      </c>
      <c r="BW109" s="169" t="str">
        <f aca="false">IF(AL109="","",IF(AL109="-","-",IF(UPPER(AL109)="AB","+",VLOOKUP(AL109,'විෂය තොරතුරු'!$P$24:$Q$28,2))))</f>
        <v/>
      </c>
      <c r="BX109" s="171" t="str">
        <f aca="false">IF($B109="","",COUNTIF($AP109:$BW109,"A"))</f>
        <v/>
      </c>
      <c r="BY109" s="171" t="str">
        <f aca="false">IF($B109="","",COUNTIF($AP109:$BW109,"B"))</f>
        <v/>
      </c>
      <c r="BZ109" s="171" t="str">
        <f aca="false">IF($B109="","",COUNTIF($AP109:$BW109,"C"))</f>
        <v/>
      </c>
      <c r="CA109" s="171" t="str">
        <f aca="false">IF($B109="","",COUNTIF($AP109:$BW109,"S"))</f>
        <v/>
      </c>
      <c r="CB109" s="171" t="str">
        <f aca="false">IF($B109="","",COUNTIF($AP109:$BW109,"W"))</f>
        <v/>
      </c>
      <c r="CC109" s="171" t="str">
        <f aca="false">IF(B109="","",SUM(BX109:CA109))</f>
        <v/>
      </c>
      <c r="CD109" s="169" t="str">
        <f aca="false">IF(B109="","",SUM(BX109:BZ109))</f>
        <v/>
      </c>
      <c r="CE109" s="172" t="str">
        <f aca="false">IF(B109="","",IF(AND(CC109&gt;=6,CD109&gt;=3,OR(E109&gt;=35,F109&gt;=35),L109&gt;=35),"6/3 සමත්",IF(AND(CC109&gt;=5,CD109&gt;=3,OR(E109&gt;=35,F109&gt;=35,L109&gt;=35)),"5/3 සමත්",IF(AND(CC109&gt;=4,CD109&gt;=1,OR(E109&gt;=20,F109&gt;=20,L109&gt;=20)),"සමත් කළ හැකි",IF(CB109=9,"W9","අසමත් ?")))))</f>
        <v/>
      </c>
    </row>
    <row r="110" customFormat="false" ht="13.8" hidden="false" customHeight="false" outlineLevel="0" collapsed="false">
      <c r="A110" s="160" t="n">
        <v>11</v>
      </c>
      <c r="B110" s="161"/>
      <c r="C110" s="161"/>
      <c r="D110" s="162"/>
      <c r="E110" s="163"/>
      <c r="F110" s="164"/>
      <c r="G110" s="163"/>
      <c r="H110" s="165"/>
      <c r="I110" s="165"/>
      <c r="J110" s="164"/>
      <c r="K110" s="163"/>
      <c r="L110" s="165"/>
      <c r="M110" s="165"/>
      <c r="N110" s="164"/>
      <c r="O110" s="163"/>
      <c r="P110" s="165"/>
      <c r="Q110" s="165"/>
      <c r="R110" s="165"/>
      <c r="S110" s="165"/>
      <c r="T110" s="165"/>
      <c r="U110" s="165"/>
      <c r="V110" s="164"/>
      <c r="W110" s="163"/>
      <c r="X110" s="165"/>
      <c r="Y110" s="165"/>
      <c r="Z110" s="165"/>
      <c r="AA110" s="165"/>
      <c r="AB110" s="165"/>
      <c r="AC110" s="165"/>
      <c r="AD110" s="164"/>
      <c r="AE110" s="163"/>
      <c r="AF110" s="165"/>
      <c r="AG110" s="165"/>
      <c r="AH110" s="165"/>
      <c r="AI110" s="165"/>
      <c r="AJ110" s="165"/>
      <c r="AK110" s="165"/>
      <c r="AL110" s="166"/>
      <c r="AM110" s="167" t="str">
        <f aca="false">IF(B110="","",SUM(E110:AL110))</f>
        <v/>
      </c>
      <c r="AN110" s="168" t="str">
        <f aca="false">IF(B110="","",AM110/9)</f>
        <v/>
      </c>
      <c r="AO110" s="169" t="str">
        <f aca="false">IF(B110="","",IF(AM110=0,"-",RANK(AM110,$AM$100:$AM$149,0)))</f>
        <v/>
      </c>
      <c r="AP110" s="167" t="str">
        <f aca="false">IF(E110="","",IF(E110="-","-",IF(UPPER(E110)="AB","+",VLOOKUP(E110,'විෂය තොරතුරු'!$P$24:$Q$28,2))))</f>
        <v/>
      </c>
      <c r="AQ110" s="168" t="str">
        <f aca="false">IF(F110="","",IF(F110="-","-",IF(UPPER(F110)="AB","+",VLOOKUP(F110,'විෂය තොරතුරු'!$P$24:$Q$28,2))))</f>
        <v/>
      </c>
      <c r="AR110" s="168" t="str">
        <f aca="false">IF(G110="","",IF(G110="-","-",IF(UPPER(G110)="AB","+",VLOOKUP(G110,'විෂය තොරතුරු'!$P$24:$Q$28,2))))</f>
        <v/>
      </c>
      <c r="AS110" s="168" t="str">
        <f aca="false">IF(H110="","",IF(H110="-","-",IF(UPPER(H110)="AB","+",VLOOKUP(H110,'විෂය තොරතුරු'!$P$24:$Q$28,2))))</f>
        <v/>
      </c>
      <c r="AT110" s="168" t="str">
        <f aca="false">IF(I110="","",IF(I110="-","-",IF(UPPER(I110)="AB","+",VLOOKUP(I110,'විෂය තොරතුරු'!$P$24:$Q$28,2))))</f>
        <v/>
      </c>
      <c r="AU110" s="170" t="str">
        <f aca="false">IF(J110="","",IF(J110="-","-",IF(UPPER(J110)="AB","+",VLOOKUP(J110,'විෂය තොරතුරු'!$P$24:$Q$28,2))))</f>
        <v/>
      </c>
      <c r="AV110" s="171" t="str">
        <f aca="false">IF(K110="","",IF(K110="-","-",IF(UPPER(K110)="AB","+",VLOOKUP(K110,'විෂය තොරතුරු'!$P$24:$Q$28,2))))</f>
        <v/>
      </c>
      <c r="AW110" s="168" t="str">
        <f aca="false">IF(L110="","",IF(L110="-","-",IF(UPPER(L110)="AB","+",VLOOKUP(L110,'විෂය තොරතුරු'!$P$24:$Q$28,2))))</f>
        <v/>
      </c>
      <c r="AX110" s="168" t="str">
        <f aca="false">IF(M110="","",IF(M110="-","-",IF(UPPER(M110)="AB","+",VLOOKUP(M110,'විෂය තොරතුරු'!$P$24:$Q$28,2))))</f>
        <v/>
      </c>
      <c r="AY110" s="169" t="str">
        <f aca="false">IF(N110="","",IF(N110="-","-",IF(UPPER(N110)="AB","+",VLOOKUP(N110,'විෂය තොරතුරු'!$P$24:$Q$28,2))))</f>
        <v/>
      </c>
      <c r="AZ110" s="167" t="str">
        <f aca="false">IF(O110="","",IF(O110="-","-",IF(UPPER(O110)="AB","+",VLOOKUP(O110,'විෂය තොරතුරු'!$P$24:$Q$28,2))))</f>
        <v/>
      </c>
      <c r="BA110" s="168" t="str">
        <f aca="false">IF(P110="","",IF(P110="-","-",IF(UPPER(P110)="AB","+",VLOOKUP(P110,'විෂය තොරතුරු'!$P$24:$Q$28,2))))</f>
        <v/>
      </c>
      <c r="BB110" s="168" t="str">
        <f aca="false">IF(Q110="","",IF(Q110="-","-",IF(UPPER(Q110)="AB","+",VLOOKUP(Q110,'විෂය තොරතුරු'!$P$24:$Q$28,2))))</f>
        <v/>
      </c>
      <c r="BC110" s="168" t="str">
        <f aca="false">IF(R110="","",IF(R110="-","-",IF(UPPER(R110)="AB","+",VLOOKUP(R110,'විෂය තොරතුරු'!$P$24:$Q$28,2))))</f>
        <v/>
      </c>
      <c r="BD110" s="168" t="str">
        <f aca="false">IF(S110="","",IF(S110="-","-",IF(UPPER(S110)="AB","+",VLOOKUP(S110,'විෂය තොරතුරු'!$P$24:$Q$28,2))))</f>
        <v/>
      </c>
      <c r="BE110" s="168" t="str">
        <f aca="false">IF(T110="","",IF(T110="-","-",IF(UPPER(T110)="AB","+",VLOOKUP(T110,'විෂය තොරතුරු'!$P$24:$Q$28,2))))</f>
        <v/>
      </c>
      <c r="BF110" s="168" t="str">
        <f aca="false">IF(U110="","",IF(U110="-","-",IF(UPPER(U110)="AB","+",VLOOKUP(U110,'විෂය තොරතුරු'!$P$24:$Q$28,2))))</f>
        <v/>
      </c>
      <c r="BG110" s="170" t="str">
        <f aca="false">IF(V110="","",IF(V110="-","-",IF(UPPER(V110)="AB","+",VLOOKUP(V110,'විෂය තොරතුරු'!$P$24:$Q$28,2))))</f>
        <v/>
      </c>
      <c r="BH110" s="171" t="str">
        <f aca="false">IF(W110="","",IF(W110="-","-",IF(UPPER(W110)="AB","+",VLOOKUP(W110,'විෂය තොරතුරු'!$P$24:$Q$28,2))))</f>
        <v/>
      </c>
      <c r="BI110" s="168" t="str">
        <f aca="false">IF(X110="","",IF(X110="-","-",IF(UPPER(X110)="AB","+",VLOOKUP(X110,'විෂය තොරතුරු'!$P$24:$Q$28,2))))</f>
        <v/>
      </c>
      <c r="BJ110" s="168" t="str">
        <f aca="false">IF(Y110="","",IF(Y110="-","-",IF(UPPER(Y110)="AB","+",VLOOKUP(Y110,'විෂය තොරතුරු'!$P$24:$Q$28,2))))</f>
        <v/>
      </c>
      <c r="BK110" s="168" t="str">
        <f aca="false">IF(Z110="","",IF(Z110="-","-",IF(UPPER(Z110)="AB","+",VLOOKUP(Z110,'විෂය තොරතුරු'!$P$24:$Q$28,2))))</f>
        <v/>
      </c>
      <c r="BL110" s="168" t="str">
        <f aca="false">IF(AA110="","",IF(AA110="-","-",IF(UPPER(AA110)="AB","+",VLOOKUP(AA110,'විෂය තොරතුරු'!$P$24:$Q$28,2))))</f>
        <v/>
      </c>
      <c r="BM110" s="168" t="str">
        <f aca="false">IF(AB110="","",IF(AB110="-","-",IF(UPPER(AB110)="AB","+",VLOOKUP(AB110,'විෂය තොරතුරු'!$P$24:$Q$28,2))))</f>
        <v/>
      </c>
      <c r="BN110" s="168" t="str">
        <f aca="false">IF(AC110="","",IF(AC110="-","-",IF(UPPER(AC110)="AB","+",VLOOKUP(AC110,'විෂය තොරතුරු'!$P$24:$Q$28,2))))</f>
        <v/>
      </c>
      <c r="BO110" s="169" t="str">
        <f aca="false">IF(AD110="","",IF(AD110="-","-",IF(UPPER(AD110)="AB","+",VLOOKUP(AD110,'විෂය තොරතුරු'!$P$24:$Q$28,2))))</f>
        <v/>
      </c>
      <c r="BP110" s="171" t="str">
        <f aca="false">IF(AE110="","",IF(AE110="-","-",IF(UPPER(AE110)="AB","+",VLOOKUP(AE110,'විෂය තොරතුරු'!$P$24:$Q$28,2))))</f>
        <v/>
      </c>
      <c r="BQ110" s="168" t="str">
        <f aca="false">IF(AF110="","",IF(AF110="-","-",IF(UPPER(AF110)="AB","+",VLOOKUP(AF110,'විෂය තොරතුරු'!$P$24:$Q$28,2))))</f>
        <v/>
      </c>
      <c r="BR110" s="168" t="str">
        <f aca="false">IF(AG110="","",IF(AG110="-","-",IF(UPPER(AG110)="AB","+",VLOOKUP(AG110,'විෂය තොරතුරු'!$P$24:$Q$28,2))))</f>
        <v/>
      </c>
      <c r="BS110" s="168" t="str">
        <f aca="false">IF(AH110="","",IF(AH110="-","-",IF(UPPER(AH110)="AB","+",VLOOKUP(AH110,'විෂය තොරතුරු'!$P$24:$Q$28,2))))</f>
        <v/>
      </c>
      <c r="BT110" s="168" t="str">
        <f aca="false">IF(AI110="","",IF(AI110="-","-",IF(UPPER(AI110)="AB","+",VLOOKUP(AI110,'විෂය තොරතුරු'!$P$24:$Q$28,2))))</f>
        <v/>
      </c>
      <c r="BU110" s="168" t="str">
        <f aca="false">IF(AJ110="","",IF(AJ110="-","-",IF(UPPER(AJ110)="AB","+",VLOOKUP(AJ110,'විෂය තොරතුරු'!$P$24:$Q$28,2))))</f>
        <v/>
      </c>
      <c r="BV110" s="168" t="str">
        <f aca="false">IF(AK110="","",IF(AK110="-","-",IF(UPPER(AK110)="AB","+",VLOOKUP(AK110,'විෂය තොරතුරු'!$P$24:$Q$28,2))))</f>
        <v/>
      </c>
      <c r="BW110" s="169" t="str">
        <f aca="false">IF(AL110="","",IF(AL110="-","-",IF(UPPER(AL110)="AB","+",VLOOKUP(AL110,'විෂය තොරතුරු'!$P$24:$Q$28,2))))</f>
        <v/>
      </c>
      <c r="BX110" s="171" t="str">
        <f aca="false">IF($B110="","",COUNTIF($AP110:$BW110,"A"))</f>
        <v/>
      </c>
      <c r="BY110" s="171" t="str">
        <f aca="false">IF($B110="","",COUNTIF($AP110:$BW110,"B"))</f>
        <v/>
      </c>
      <c r="BZ110" s="171" t="str">
        <f aca="false">IF($B110="","",COUNTIF($AP110:$BW110,"C"))</f>
        <v/>
      </c>
      <c r="CA110" s="171" t="str">
        <f aca="false">IF($B110="","",COUNTIF($AP110:$BW110,"S"))</f>
        <v/>
      </c>
      <c r="CB110" s="171" t="str">
        <f aca="false">IF($B110="","",COUNTIF($AP110:$BW110,"W"))</f>
        <v/>
      </c>
      <c r="CC110" s="171" t="str">
        <f aca="false">IF(B110="","",SUM(BX110:CA110))</f>
        <v/>
      </c>
      <c r="CD110" s="169" t="str">
        <f aca="false">IF(B110="","",SUM(BX110:BZ110))</f>
        <v/>
      </c>
      <c r="CE110" s="172" t="str">
        <f aca="false">IF(B110="","",IF(AND(CC110&gt;=6,CD110&gt;=3,OR(E110&gt;=35,F110&gt;=35),L110&gt;=35),"6/3 සමත්",IF(AND(CC110&gt;=5,CD110&gt;=3,OR(E110&gt;=35,F110&gt;=35,L110&gt;=35)),"5/3 සමත්",IF(AND(CC110&gt;=4,CD110&gt;=1,OR(E110&gt;=20,F110&gt;=20,L110&gt;=20)),"සමත් කළ හැකි",IF(CB110=9,"W9","අසමත් ?")))))</f>
        <v/>
      </c>
    </row>
    <row r="111" customFormat="false" ht="13.8" hidden="false" customHeight="false" outlineLevel="0" collapsed="false">
      <c r="A111" s="160" t="n">
        <v>12</v>
      </c>
      <c r="B111" s="161"/>
      <c r="C111" s="161"/>
      <c r="D111" s="162"/>
      <c r="E111" s="163"/>
      <c r="F111" s="164"/>
      <c r="G111" s="163"/>
      <c r="H111" s="165"/>
      <c r="I111" s="165"/>
      <c r="J111" s="164"/>
      <c r="K111" s="163"/>
      <c r="L111" s="165"/>
      <c r="M111" s="165"/>
      <c r="N111" s="164"/>
      <c r="O111" s="163"/>
      <c r="P111" s="165"/>
      <c r="Q111" s="165"/>
      <c r="R111" s="165"/>
      <c r="S111" s="165"/>
      <c r="T111" s="165"/>
      <c r="U111" s="165"/>
      <c r="V111" s="164"/>
      <c r="W111" s="163"/>
      <c r="X111" s="165"/>
      <c r="Y111" s="165"/>
      <c r="Z111" s="165"/>
      <c r="AA111" s="165"/>
      <c r="AB111" s="165"/>
      <c r="AC111" s="165"/>
      <c r="AD111" s="164"/>
      <c r="AE111" s="163"/>
      <c r="AF111" s="165"/>
      <c r="AG111" s="165"/>
      <c r="AH111" s="165"/>
      <c r="AI111" s="165"/>
      <c r="AJ111" s="165"/>
      <c r="AK111" s="165"/>
      <c r="AL111" s="166"/>
      <c r="AM111" s="167" t="str">
        <f aca="false">IF(B111="","",SUM(E111:AL111))</f>
        <v/>
      </c>
      <c r="AN111" s="168" t="str">
        <f aca="false">IF(B111="","",AM111/9)</f>
        <v/>
      </c>
      <c r="AO111" s="169" t="str">
        <f aca="false">IF(B111="","",IF(AM111=0,"-",RANK(AM111,$AM$100:$AM$149,0)))</f>
        <v/>
      </c>
      <c r="AP111" s="167" t="str">
        <f aca="false">IF(E111="","",IF(E111="-","-",IF(UPPER(E111)="AB","+",VLOOKUP(E111,'විෂය තොරතුරු'!$P$24:$Q$28,2))))</f>
        <v/>
      </c>
      <c r="AQ111" s="168" t="str">
        <f aca="false">IF(F111="","",IF(F111="-","-",IF(UPPER(F111)="AB","+",VLOOKUP(F111,'විෂය තොරතුරු'!$P$24:$Q$28,2))))</f>
        <v/>
      </c>
      <c r="AR111" s="168" t="str">
        <f aca="false">IF(G111="","",IF(G111="-","-",IF(UPPER(G111)="AB","+",VLOOKUP(G111,'විෂය තොරතුරු'!$P$24:$Q$28,2))))</f>
        <v/>
      </c>
      <c r="AS111" s="168" t="str">
        <f aca="false">IF(H111="","",IF(H111="-","-",IF(UPPER(H111)="AB","+",VLOOKUP(H111,'විෂය තොරතුරු'!$P$24:$Q$28,2))))</f>
        <v/>
      </c>
      <c r="AT111" s="168" t="str">
        <f aca="false">IF(I111="","",IF(I111="-","-",IF(UPPER(I111)="AB","+",VLOOKUP(I111,'විෂය තොරතුරු'!$P$24:$Q$28,2))))</f>
        <v/>
      </c>
      <c r="AU111" s="170" t="str">
        <f aca="false">IF(J111="","",IF(J111="-","-",IF(UPPER(J111)="AB","+",VLOOKUP(J111,'විෂය තොරතුරු'!$P$24:$Q$28,2))))</f>
        <v/>
      </c>
      <c r="AV111" s="171" t="str">
        <f aca="false">IF(K111="","",IF(K111="-","-",IF(UPPER(K111)="AB","+",VLOOKUP(K111,'විෂය තොරතුරු'!$P$24:$Q$28,2))))</f>
        <v/>
      </c>
      <c r="AW111" s="168" t="str">
        <f aca="false">IF(L111="","",IF(L111="-","-",IF(UPPER(L111)="AB","+",VLOOKUP(L111,'විෂය තොරතුරු'!$P$24:$Q$28,2))))</f>
        <v/>
      </c>
      <c r="AX111" s="168" t="str">
        <f aca="false">IF(M111="","",IF(M111="-","-",IF(UPPER(M111)="AB","+",VLOOKUP(M111,'විෂය තොරතුරු'!$P$24:$Q$28,2))))</f>
        <v/>
      </c>
      <c r="AY111" s="169" t="str">
        <f aca="false">IF(N111="","",IF(N111="-","-",IF(UPPER(N111)="AB","+",VLOOKUP(N111,'විෂය තොරතුරු'!$P$24:$Q$28,2))))</f>
        <v/>
      </c>
      <c r="AZ111" s="167" t="str">
        <f aca="false">IF(O111="","",IF(O111="-","-",IF(UPPER(O111)="AB","+",VLOOKUP(O111,'විෂය තොරතුරු'!$P$24:$Q$28,2))))</f>
        <v/>
      </c>
      <c r="BA111" s="168" t="str">
        <f aca="false">IF(P111="","",IF(P111="-","-",IF(UPPER(P111)="AB","+",VLOOKUP(P111,'විෂය තොරතුරු'!$P$24:$Q$28,2))))</f>
        <v/>
      </c>
      <c r="BB111" s="168" t="str">
        <f aca="false">IF(Q111="","",IF(Q111="-","-",IF(UPPER(Q111)="AB","+",VLOOKUP(Q111,'විෂය තොරතුරු'!$P$24:$Q$28,2))))</f>
        <v/>
      </c>
      <c r="BC111" s="168" t="str">
        <f aca="false">IF(R111="","",IF(R111="-","-",IF(UPPER(R111)="AB","+",VLOOKUP(R111,'විෂය තොරතුරු'!$P$24:$Q$28,2))))</f>
        <v/>
      </c>
      <c r="BD111" s="168" t="str">
        <f aca="false">IF(S111="","",IF(S111="-","-",IF(UPPER(S111)="AB","+",VLOOKUP(S111,'විෂය තොරතුරු'!$P$24:$Q$28,2))))</f>
        <v/>
      </c>
      <c r="BE111" s="168" t="str">
        <f aca="false">IF(T111="","",IF(T111="-","-",IF(UPPER(T111)="AB","+",VLOOKUP(T111,'විෂය තොරතුරු'!$P$24:$Q$28,2))))</f>
        <v/>
      </c>
      <c r="BF111" s="168" t="str">
        <f aca="false">IF(U111="","",IF(U111="-","-",IF(UPPER(U111)="AB","+",VLOOKUP(U111,'විෂය තොරතුරු'!$P$24:$Q$28,2))))</f>
        <v/>
      </c>
      <c r="BG111" s="170" t="str">
        <f aca="false">IF(V111="","",IF(V111="-","-",IF(UPPER(V111)="AB","+",VLOOKUP(V111,'විෂය තොරතුරු'!$P$24:$Q$28,2))))</f>
        <v/>
      </c>
      <c r="BH111" s="171" t="str">
        <f aca="false">IF(W111="","",IF(W111="-","-",IF(UPPER(W111)="AB","+",VLOOKUP(W111,'විෂය තොරතුරු'!$P$24:$Q$28,2))))</f>
        <v/>
      </c>
      <c r="BI111" s="168" t="str">
        <f aca="false">IF(X111="","",IF(X111="-","-",IF(UPPER(X111)="AB","+",VLOOKUP(X111,'විෂය තොරතුරු'!$P$24:$Q$28,2))))</f>
        <v/>
      </c>
      <c r="BJ111" s="168" t="str">
        <f aca="false">IF(Y111="","",IF(Y111="-","-",IF(UPPER(Y111)="AB","+",VLOOKUP(Y111,'විෂය තොරතුරු'!$P$24:$Q$28,2))))</f>
        <v/>
      </c>
      <c r="BK111" s="168" t="str">
        <f aca="false">IF(Z111="","",IF(Z111="-","-",IF(UPPER(Z111)="AB","+",VLOOKUP(Z111,'විෂය තොරතුරු'!$P$24:$Q$28,2))))</f>
        <v/>
      </c>
      <c r="BL111" s="168" t="str">
        <f aca="false">IF(AA111="","",IF(AA111="-","-",IF(UPPER(AA111)="AB","+",VLOOKUP(AA111,'විෂය තොරතුරු'!$P$24:$Q$28,2))))</f>
        <v/>
      </c>
      <c r="BM111" s="168" t="str">
        <f aca="false">IF(AB111="","",IF(AB111="-","-",IF(UPPER(AB111)="AB","+",VLOOKUP(AB111,'විෂය තොරතුරු'!$P$24:$Q$28,2))))</f>
        <v/>
      </c>
      <c r="BN111" s="168" t="str">
        <f aca="false">IF(AC111="","",IF(AC111="-","-",IF(UPPER(AC111)="AB","+",VLOOKUP(AC111,'විෂය තොරතුරු'!$P$24:$Q$28,2))))</f>
        <v/>
      </c>
      <c r="BO111" s="169" t="str">
        <f aca="false">IF(AD111="","",IF(AD111="-","-",IF(UPPER(AD111)="AB","+",VLOOKUP(AD111,'විෂය තොරතුරු'!$P$24:$Q$28,2))))</f>
        <v/>
      </c>
      <c r="BP111" s="171" t="str">
        <f aca="false">IF(AE111="","",IF(AE111="-","-",IF(UPPER(AE111)="AB","+",VLOOKUP(AE111,'විෂය තොරතුරු'!$P$24:$Q$28,2))))</f>
        <v/>
      </c>
      <c r="BQ111" s="168" t="str">
        <f aca="false">IF(AF111="","",IF(AF111="-","-",IF(UPPER(AF111)="AB","+",VLOOKUP(AF111,'විෂය තොරතුරු'!$P$24:$Q$28,2))))</f>
        <v/>
      </c>
      <c r="BR111" s="168" t="str">
        <f aca="false">IF(AG111="","",IF(AG111="-","-",IF(UPPER(AG111)="AB","+",VLOOKUP(AG111,'විෂය තොරතුරු'!$P$24:$Q$28,2))))</f>
        <v/>
      </c>
      <c r="BS111" s="168" t="str">
        <f aca="false">IF(AH111="","",IF(AH111="-","-",IF(UPPER(AH111)="AB","+",VLOOKUP(AH111,'විෂය තොරතුරු'!$P$24:$Q$28,2))))</f>
        <v/>
      </c>
      <c r="BT111" s="168" t="str">
        <f aca="false">IF(AI111="","",IF(AI111="-","-",IF(UPPER(AI111)="AB","+",VLOOKUP(AI111,'විෂය තොරතුරු'!$P$24:$Q$28,2))))</f>
        <v/>
      </c>
      <c r="BU111" s="168" t="str">
        <f aca="false">IF(AJ111="","",IF(AJ111="-","-",IF(UPPER(AJ111)="AB","+",VLOOKUP(AJ111,'විෂය තොරතුරු'!$P$24:$Q$28,2))))</f>
        <v/>
      </c>
      <c r="BV111" s="168" t="str">
        <f aca="false">IF(AK111="","",IF(AK111="-","-",IF(UPPER(AK111)="AB","+",VLOOKUP(AK111,'විෂය තොරතුරු'!$P$24:$Q$28,2))))</f>
        <v/>
      </c>
      <c r="BW111" s="169" t="str">
        <f aca="false">IF(AL111="","",IF(AL111="-","-",IF(UPPER(AL111)="AB","+",VLOOKUP(AL111,'විෂය තොරතුරු'!$P$24:$Q$28,2))))</f>
        <v/>
      </c>
      <c r="BX111" s="171" t="str">
        <f aca="false">IF($B111="","",COUNTIF($AP111:$BW111,"A"))</f>
        <v/>
      </c>
      <c r="BY111" s="171" t="str">
        <f aca="false">IF($B111="","",COUNTIF($AP111:$BW111,"B"))</f>
        <v/>
      </c>
      <c r="BZ111" s="171" t="str">
        <f aca="false">IF($B111="","",COUNTIF($AP111:$BW111,"C"))</f>
        <v/>
      </c>
      <c r="CA111" s="171" t="str">
        <f aca="false">IF($B111="","",COUNTIF($AP111:$BW111,"S"))</f>
        <v/>
      </c>
      <c r="CB111" s="171" t="str">
        <f aca="false">IF($B111="","",COUNTIF($AP111:$BW111,"W"))</f>
        <v/>
      </c>
      <c r="CC111" s="171" t="str">
        <f aca="false">IF(B111="","",SUM(BX111:CA111))</f>
        <v/>
      </c>
      <c r="CD111" s="169" t="str">
        <f aca="false">IF(B111="","",SUM(BX111:BZ111))</f>
        <v/>
      </c>
      <c r="CE111" s="172" t="str">
        <f aca="false">IF(B111="","",IF(AND(CC111&gt;=6,CD111&gt;=3,OR(E111&gt;=35,F111&gt;=35),L111&gt;=35),"6/3 සමත්",IF(AND(CC111&gt;=5,CD111&gt;=3,OR(E111&gt;=35,F111&gt;=35,L111&gt;=35)),"5/3 සමත්",IF(AND(CC111&gt;=4,CD111&gt;=1,OR(E111&gt;=20,F111&gt;=20,L111&gt;=20)),"සමත් කළ හැකි",IF(CB111=9,"W9","අසමත් ?")))))</f>
        <v/>
      </c>
    </row>
    <row r="112" customFormat="false" ht="13.8" hidden="false" customHeight="false" outlineLevel="0" collapsed="false">
      <c r="A112" s="160" t="n">
        <v>13</v>
      </c>
      <c r="B112" s="161"/>
      <c r="C112" s="161"/>
      <c r="D112" s="162"/>
      <c r="E112" s="163"/>
      <c r="F112" s="164"/>
      <c r="G112" s="163"/>
      <c r="H112" s="165"/>
      <c r="I112" s="165"/>
      <c r="J112" s="164"/>
      <c r="K112" s="163"/>
      <c r="L112" s="165"/>
      <c r="M112" s="165"/>
      <c r="N112" s="164"/>
      <c r="O112" s="163"/>
      <c r="P112" s="165"/>
      <c r="Q112" s="165"/>
      <c r="R112" s="165"/>
      <c r="S112" s="165"/>
      <c r="T112" s="165"/>
      <c r="U112" s="165"/>
      <c r="V112" s="164"/>
      <c r="W112" s="163"/>
      <c r="X112" s="165"/>
      <c r="Y112" s="165"/>
      <c r="Z112" s="165"/>
      <c r="AA112" s="165"/>
      <c r="AB112" s="165"/>
      <c r="AC112" s="165"/>
      <c r="AD112" s="164"/>
      <c r="AE112" s="163"/>
      <c r="AF112" s="165"/>
      <c r="AG112" s="165"/>
      <c r="AH112" s="165"/>
      <c r="AI112" s="165"/>
      <c r="AJ112" s="165"/>
      <c r="AK112" s="165"/>
      <c r="AL112" s="166"/>
      <c r="AM112" s="167" t="str">
        <f aca="false">IF(B112="","",SUM(E112:AL112))</f>
        <v/>
      </c>
      <c r="AN112" s="168" t="str">
        <f aca="false">IF(B112="","",AM112/9)</f>
        <v/>
      </c>
      <c r="AO112" s="169" t="str">
        <f aca="false">IF(B112="","",IF(AM112=0,"-",RANK(AM112,$AM$100:$AM$149,0)))</f>
        <v/>
      </c>
      <c r="AP112" s="167" t="str">
        <f aca="false">IF(E112="","",IF(E112="-","-",IF(UPPER(E112)="AB","+",VLOOKUP(E112,'විෂය තොරතුරු'!$P$24:$Q$28,2))))</f>
        <v/>
      </c>
      <c r="AQ112" s="168" t="str">
        <f aca="false">IF(F112="","",IF(F112="-","-",IF(UPPER(F112)="AB","+",VLOOKUP(F112,'විෂය තොරතුරු'!$P$24:$Q$28,2))))</f>
        <v/>
      </c>
      <c r="AR112" s="168" t="str">
        <f aca="false">IF(G112="","",IF(G112="-","-",IF(UPPER(G112)="AB","+",VLOOKUP(G112,'විෂය තොරතුරු'!$P$24:$Q$28,2))))</f>
        <v/>
      </c>
      <c r="AS112" s="168" t="str">
        <f aca="false">IF(H112="","",IF(H112="-","-",IF(UPPER(H112)="AB","+",VLOOKUP(H112,'විෂය තොරතුරු'!$P$24:$Q$28,2))))</f>
        <v/>
      </c>
      <c r="AT112" s="168" t="str">
        <f aca="false">IF(I112="","",IF(I112="-","-",IF(UPPER(I112)="AB","+",VLOOKUP(I112,'විෂය තොරතුරු'!$P$24:$Q$28,2))))</f>
        <v/>
      </c>
      <c r="AU112" s="170" t="str">
        <f aca="false">IF(J112="","",IF(J112="-","-",IF(UPPER(J112)="AB","+",VLOOKUP(J112,'විෂය තොරතුරු'!$P$24:$Q$28,2))))</f>
        <v/>
      </c>
      <c r="AV112" s="171" t="str">
        <f aca="false">IF(K112="","",IF(K112="-","-",IF(UPPER(K112)="AB","+",VLOOKUP(K112,'විෂය තොරතුරු'!$P$24:$Q$28,2))))</f>
        <v/>
      </c>
      <c r="AW112" s="168" t="str">
        <f aca="false">IF(L112="","",IF(L112="-","-",IF(UPPER(L112)="AB","+",VLOOKUP(L112,'විෂය තොරතුරු'!$P$24:$Q$28,2))))</f>
        <v/>
      </c>
      <c r="AX112" s="168" t="str">
        <f aca="false">IF(M112="","",IF(M112="-","-",IF(UPPER(M112)="AB","+",VLOOKUP(M112,'විෂය තොරතුරු'!$P$24:$Q$28,2))))</f>
        <v/>
      </c>
      <c r="AY112" s="169" t="str">
        <f aca="false">IF(N112="","",IF(N112="-","-",IF(UPPER(N112)="AB","+",VLOOKUP(N112,'විෂය තොරතුරු'!$P$24:$Q$28,2))))</f>
        <v/>
      </c>
      <c r="AZ112" s="167" t="str">
        <f aca="false">IF(O112="","",IF(O112="-","-",IF(UPPER(O112)="AB","+",VLOOKUP(O112,'විෂය තොරතුරු'!$P$24:$Q$28,2))))</f>
        <v/>
      </c>
      <c r="BA112" s="168" t="str">
        <f aca="false">IF(P112="","",IF(P112="-","-",IF(UPPER(P112)="AB","+",VLOOKUP(P112,'විෂය තොරතුරු'!$P$24:$Q$28,2))))</f>
        <v/>
      </c>
      <c r="BB112" s="168" t="str">
        <f aca="false">IF(Q112="","",IF(Q112="-","-",IF(UPPER(Q112)="AB","+",VLOOKUP(Q112,'විෂය තොරතුරු'!$P$24:$Q$28,2))))</f>
        <v/>
      </c>
      <c r="BC112" s="168" t="str">
        <f aca="false">IF(R112="","",IF(R112="-","-",IF(UPPER(R112)="AB","+",VLOOKUP(R112,'විෂය තොරතුරු'!$P$24:$Q$28,2))))</f>
        <v/>
      </c>
      <c r="BD112" s="168" t="str">
        <f aca="false">IF(S112="","",IF(S112="-","-",IF(UPPER(S112)="AB","+",VLOOKUP(S112,'විෂය තොරතුරු'!$P$24:$Q$28,2))))</f>
        <v/>
      </c>
      <c r="BE112" s="168" t="str">
        <f aca="false">IF(T112="","",IF(T112="-","-",IF(UPPER(T112)="AB","+",VLOOKUP(T112,'විෂය තොරතුරු'!$P$24:$Q$28,2))))</f>
        <v/>
      </c>
      <c r="BF112" s="168" t="str">
        <f aca="false">IF(U112="","",IF(U112="-","-",IF(UPPER(U112)="AB","+",VLOOKUP(U112,'විෂය තොරතුරු'!$P$24:$Q$28,2))))</f>
        <v/>
      </c>
      <c r="BG112" s="170" t="str">
        <f aca="false">IF(V112="","",IF(V112="-","-",IF(UPPER(V112)="AB","+",VLOOKUP(V112,'විෂය තොරතුරු'!$P$24:$Q$28,2))))</f>
        <v/>
      </c>
      <c r="BH112" s="171" t="str">
        <f aca="false">IF(W112="","",IF(W112="-","-",IF(UPPER(W112)="AB","+",VLOOKUP(W112,'විෂය තොරතුරු'!$P$24:$Q$28,2))))</f>
        <v/>
      </c>
      <c r="BI112" s="168" t="str">
        <f aca="false">IF(X112="","",IF(X112="-","-",IF(UPPER(X112)="AB","+",VLOOKUP(X112,'විෂය තොරතුරු'!$P$24:$Q$28,2))))</f>
        <v/>
      </c>
      <c r="BJ112" s="168" t="str">
        <f aca="false">IF(Y112="","",IF(Y112="-","-",IF(UPPER(Y112)="AB","+",VLOOKUP(Y112,'විෂය තොරතුරු'!$P$24:$Q$28,2))))</f>
        <v/>
      </c>
      <c r="BK112" s="168" t="str">
        <f aca="false">IF(Z112="","",IF(Z112="-","-",IF(UPPER(Z112)="AB","+",VLOOKUP(Z112,'විෂය තොරතුරු'!$P$24:$Q$28,2))))</f>
        <v/>
      </c>
      <c r="BL112" s="168" t="str">
        <f aca="false">IF(AA112="","",IF(AA112="-","-",IF(UPPER(AA112)="AB","+",VLOOKUP(AA112,'විෂය තොරතුරු'!$P$24:$Q$28,2))))</f>
        <v/>
      </c>
      <c r="BM112" s="168" t="str">
        <f aca="false">IF(AB112="","",IF(AB112="-","-",IF(UPPER(AB112)="AB","+",VLOOKUP(AB112,'විෂය තොරතුරු'!$P$24:$Q$28,2))))</f>
        <v/>
      </c>
      <c r="BN112" s="168" t="str">
        <f aca="false">IF(AC112="","",IF(AC112="-","-",IF(UPPER(AC112)="AB","+",VLOOKUP(AC112,'විෂය තොරතුරු'!$P$24:$Q$28,2))))</f>
        <v/>
      </c>
      <c r="BO112" s="169" t="str">
        <f aca="false">IF(AD112="","",IF(AD112="-","-",IF(UPPER(AD112)="AB","+",VLOOKUP(AD112,'විෂය තොරතුරු'!$P$24:$Q$28,2))))</f>
        <v/>
      </c>
      <c r="BP112" s="171" t="str">
        <f aca="false">IF(AE112="","",IF(AE112="-","-",IF(UPPER(AE112)="AB","+",VLOOKUP(AE112,'විෂය තොරතුරු'!$P$24:$Q$28,2))))</f>
        <v/>
      </c>
      <c r="BQ112" s="168" t="str">
        <f aca="false">IF(AF112="","",IF(AF112="-","-",IF(UPPER(AF112)="AB","+",VLOOKUP(AF112,'විෂය තොරතුරු'!$P$24:$Q$28,2))))</f>
        <v/>
      </c>
      <c r="BR112" s="168" t="str">
        <f aca="false">IF(AG112="","",IF(AG112="-","-",IF(UPPER(AG112)="AB","+",VLOOKUP(AG112,'විෂය තොරතුරු'!$P$24:$Q$28,2))))</f>
        <v/>
      </c>
      <c r="BS112" s="168" t="str">
        <f aca="false">IF(AH112="","",IF(AH112="-","-",IF(UPPER(AH112)="AB","+",VLOOKUP(AH112,'විෂය තොරතුරු'!$P$24:$Q$28,2))))</f>
        <v/>
      </c>
      <c r="BT112" s="168" t="str">
        <f aca="false">IF(AI112="","",IF(AI112="-","-",IF(UPPER(AI112)="AB","+",VLOOKUP(AI112,'විෂය තොරතුරු'!$P$24:$Q$28,2))))</f>
        <v/>
      </c>
      <c r="BU112" s="168" t="str">
        <f aca="false">IF(AJ112="","",IF(AJ112="-","-",IF(UPPER(AJ112)="AB","+",VLOOKUP(AJ112,'විෂය තොරතුරු'!$P$24:$Q$28,2))))</f>
        <v/>
      </c>
      <c r="BV112" s="168" t="str">
        <f aca="false">IF(AK112="","",IF(AK112="-","-",IF(UPPER(AK112)="AB","+",VLOOKUP(AK112,'විෂය තොරතුරු'!$P$24:$Q$28,2))))</f>
        <v/>
      </c>
      <c r="BW112" s="169" t="str">
        <f aca="false">IF(AL112="","",IF(AL112="-","-",IF(UPPER(AL112)="AB","+",VLOOKUP(AL112,'විෂය තොරතුරු'!$P$24:$Q$28,2))))</f>
        <v/>
      </c>
      <c r="BX112" s="171" t="str">
        <f aca="false">IF($B112="","",COUNTIF($AP112:$BW112,"A"))</f>
        <v/>
      </c>
      <c r="BY112" s="171" t="str">
        <f aca="false">IF($B112="","",COUNTIF($AP112:$BW112,"B"))</f>
        <v/>
      </c>
      <c r="BZ112" s="171" t="str">
        <f aca="false">IF($B112="","",COUNTIF($AP112:$BW112,"C"))</f>
        <v/>
      </c>
      <c r="CA112" s="171" t="str">
        <f aca="false">IF($B112="","",COUNTIF($AP112:$BW112,"S"))</f>
        <v/>
      </c>
      <c r="CB112" s="171" t="str">
        <f aca="false">IF($B112="","",COUNTIF($AP112:$BW112,"W"))</f>
        <v/>
      </c>
      <c r="CC112" s="171" t="str">
        <f aca="false">IF(B112="","",SUM(BX112:CA112))</f>
        <v/>
      </c>
      <c r="CD112" s="169" t="str">
        <f aca="false">IF(B112="","",SUM(BX112:BZ112))</f>
        <v/>
      </c>
      <c r="CE112" s="172" t="str">
        <f aca="false">IF(B112="","",IF(AND(CC112&gt;=6,CD112&gt;=3,OR(E112&gt;=35,F112&gt;=35),L112&gt;=35),"6/3 සමත්",IF(AND(CC112&gt;=5,CD112&gt;=3,OR(E112&gt;=35,F112&gt;=35,L112&gt;=35)),"5/3 සමත්",IF(AND(CC112&gt;=4,CD112&gt;=1,OR(E112&gt;=20,F112&gt;=20,L112&gt;=20)),"සමත් කළ හැකි",IF(CB112=9,"W9","අසමත් ?")))))</f>
        <v/>
      </c>
    </row>
    <row r="113" customFormat="false" ht="13.8" hidden="false" customHeight="false" outlineLevel="0" collapsed="false">
      <c r="A113" s="160" t="n">
        <v>14</v>
      </c>
      <c r="B113" s="161"/>
      <c r="C113" s="161"/>
      <c r="D113" s="162"/>
      <c r="E113" s="163"/>
      <c r="F113" s="164"/>
      <c r="G113" s="163"/>
      <c r="H113" s="165"/>
      <c r="I113" s="165"/>
      <c r="J113" s="164"/>
      <c r="K113" s="163"/>
      <c r="L113" s="165"/>
      <c r="M113" s="165"/>
      <c r="N113" s="164"/>
      <c r="O113" s="163"/>
      <c r="P113" s="165"/>
      <c r="Q113" s="165"/>
      <c r="R113" s="165"/>
      <c r="S113" s="165"/>
      <c r="T113" s="165"/>
      <c r="U113" s="165"/>
      <c r="V113" s="164"/>
      <c r="W113" s="163"/>
      <c r="X113" s="165"/>
      <c r="Y113" s="165"/>
      <c r="Z113" s="165"/>
      <c r="AA113" s="165"/>
      <c r="AB113" s="165"/>
      <c r="AC113" s="165"/>
      <c r="AD113" s="164"/>
      <c r="AE113" s="163"/>
      <c r="AF113" s="165"/>
      <c r="AG113" s="165"/>
      <c r="AH113" s="165"/>
      <c r="AI113" s="165"/>
      <c r="AJ113" s="165"/>
      <c r="AK113" s="165"/>
      <c r="AL113" s="166"/>
      <c r="AM113" s="167" t="str">
        <f aca="false">IF(B113="","",SUM(E113:AL113))</f>
        <v/>
      </c>
      <c r="AN113" s="168" t="str">
        <f aca="false">IF(B113="","",AM113/9)</f>
        <v/>
      </c>
      <c r="AO113" s="169" t="str">
        <f aca="false">IF(B113="","",IF(AM113=0,"-",RANK(AM113,$AM$100:$AM$149,0)))</f>
        <v/>
      </c>
      <c r="AP113" s="167" t="str">
        <f aca="false">IF(E113="","",IF(E113="-","-",IF(UPPER(E113)="AB","+",VLOOKUP(E113,'විෂය තොරතුරු'!$P$24:$Q$28,2))))</f>
        <v/>
      </c>
      <c r="AQ113" s="168" t="str">
        <f aca="false">IF(F113="","",IF(F113="-","-",IF(UPPER(F113)="AB","+",VLOOKUP(F113,'විෂය තොරතුරු'!$P$24:$Q$28,2))))</f>
        <v/>
      </c>
      <c r="AR113" s="168" t="str">
        <f aca="false">IF(G113="","",IF(G113="-","-",IF(UPPER(G113)="AB","+",VLOOKUP(G113,'විෂය තොරතුරු'!$P$24:$Q$28,2))))</f>
        <v/>
      </c>
      <c r="AS113" s="168" t="str">
        <f aca="false">IF(H113="","",IF(H113="-","-",IF(UPPER(H113)="AB","+",VLOOKUP(H113,'විෂය තොරතුරු'!$P$24:$Q$28,2))))</f>
        <v/>
      </c>
      <c r="AT113" s="168" t="str">
        <f aca="false">IF(I113="","",IF(I113="-","-",IF(UPPER(I113)="AB","+",VLOOKUP(I113,'විෂය තොරතුරු'!$P$24:$Q$28,2))))</f>
        <v/>
      </c>
      <c r="AU113" s="170" t="str">
        <f aca="false">IF(J113="","",IF(J113="-","-",IF(UPPER(J113)="AB","+",VLOOKUP(J113,'විෂය තොරතුරු'!$P$24:$Q$28,2))))</f>
        <v/>
      </c>
      <c r="AV113" s="171" t="str">
        <f aca="false">IF(K113="","",IF(K113="-","-",IF(UPPER(K113)="AB","+",VLOOKUP(K113,'විෂය තොරතුරු'!$P$24:$Q$28,2))))</f>
        <v/>
      </c>
      <c r="AW113" s="168" t="str">
        <f aca="false">IF(L113="","",IF(L113="-","-",IF(UPPER(L113)="AB","+",VLOOKUP(L113,'විෂය තොරතුරු'!$P$24:$Q$28,2))))</f>
        <v/>
      </c>
      <c r="AX113" s="168" t="str">
        <f aca="false">IF(M113="","",IF(M113="-","-",IF(UPPER(M113)="AB","+",VLOOKUP(M113,'විෂය තොරතුරු'!$P$24:$Q$28,2))))</f>
        <v/>
      </c>
      <c r="AY113" s="169" t="str">
        <f aca="false">IF(N113="","",IF(N113="-","-",IF(UPPER(N113)="AB","+",VLOOKUP(N113,'විෂය තොරතුරු'!$P$24:$Q$28,2))))</f>
        <v/>
      </c>
      <c r="AZ113" s="167" t="str">
        <f aca="false">IF(O113="","",IF(O113="-","-",IF(UPPER(O113)="AB","+",VLOOKUP(O113,'විෂය තොරතුරු'!$P$24:$Q$28,2))))</f>
        <v/>
      </c>
      <c r="BA113" s="168" t="str">
        <f aca="false">IF(P113="","",IF(P113="-","-",IF(UPPER(P113)="AB","+",VLOOKUP(P113,'විෂය තොරතුරු'!$P$24:$Q$28,2))))</f>
        <v/>
      </c>
      <c r="BB113" s="168" t="str">
        <f aca="false">IF(Q113="","",IF(Q113="-","-",IF(UPPER(Q113)="AB","+",VLOOKUP(Q113,'විෂය තොරතුරු'!$P$24:$Q$28,2))))</f>
        <v/>
      </c>
      <c r="BC113" s="168" t="str">
        <f aca="false">IF(R113="","",IF(R113="-","-",IF(UPPER(R113)="AB","+",VLOOKUP(R113,'විෂය තොරතුරු'!$P$24:$Q$28,2))))</f>
        <v/>
      </c>
      <c r="BD113" s="168" t="str">
        <f aca="false">IF(S113="","",IF(S113="-","-",IF(UPPER(S113)="AB","+",VLOOKUP(S113,'විෂය තොරතුරු'!$P$24:$Q$28,2))))</f>
        <v/>
      </c>
      <c r="BE113" s="168" t="str">
        <f aca="false">IF(T113="","",IF(T113="-","-",IF(UPPER(T113)="AB","+",VLOOKUP(T113,'විෂය තොරතුරු'!$P$24:$Q$28,2))))</f>
        <v/>
      </c>
      <c r="BF113" s="168" t="str">
        <f aca="false">IF(U113="","",IF(U113="-","-",IF(UPPER(U113)="AB","+",VLOOKUP(U113,'විෂය තොරතුරු'!$P$24:$Q$28,2))))</f>
        <v/>
      </c>
      <c r="BG113" s="170" t="str">
        <f aca="false">IF(V113="","",IF(V113="-","-",IF(UPPER(V113)="AB","+",VLOOKUP(V113,'විෂය තොරතුරු'!$P$24:$Q$28,2))))</f>
        <v/>
      </c>
      <c r="BH113" s="171" t="str">
        <f aca="false">IF(W113="","",IF(W113="-","-",IF(UPPER(W113)="AB","+",VLOOKUP(W113,'විෂය තොරතුරු'!$P$24:$Q$28,2))))</f>
        <v/>
      </c>
      <c r="BI113" s="168" t="str">
        <f aca="false">IF(X113="","",IF(X113="-","-",IF(UPPER(X113)="AB","+",VLOOKUP(X113,'විෂය තොරතුරු'!$P$24:$Q$28,2))))</f>
        <v/>
      </c>
      <c r="BJ113" s="168" t="str">
        <f aca="false">IF(Y113="","",IF(Y113="-","-",IF(UPPER(Y113)="AB","+",VLOOKUP(Y113,'විෂය තොරතුරු'!$P$24:$Q$28,2))))</f>
        <v/>
      </c>
      <c r="BK113" s="168" t="str">
        <f aca="false">IF(Z113="","",IF(Z113="-","-",IF(UPPER(Z113)="AB","+",VLOOKUP(Z113,'විෂය තොරතුරු'!$P$24:$Q$28,2))))</f>
        <v/>
      </c>
      <c r="BL113" s="168" t="str">
        <f aca="false">IF(AA113="","",IF(AA113="-","-",IF(UPPER(AA113)="AB","+",VLOOKUP(AA113,'විෂය තොරතුරු'!$P$24:$Q$28,2))))</f>
        <v/>
      </c>
      <c r="BM113" s="168" t="str">
        <f aca="false">IF(AB113="","",IF(AB113="-","-",IF(UPPER(AB113)="AB","+",VLOOKUP(AB113,'විෂය තොරතුරු'!$P$24:$Q$28,2))))</f>
        <v/>
      </c>
      <c r="BN113" s="168" t="str">
        <f aca="false">IF(AC113="","",IF(AC113="-","-",IF(UPPER(AC113)="AB","+",VLOOKUP(AC113,'විෂය තොරතුරු'!$P$24:$Q$28,2))))</f>
        <v/>
      </c>
      <c r="BO113" s="169" t="str">
        <f aca="false">IF(AD113="","",IF(AD113="-","-",IF(UPPER(AD113)="AB","+",VLOOKUP(AD113,'විෂය තොරතුරු'!$P$24:$Q$28,2))))</f>
        <v/>
      </c>
      <c r="BP113" s="171" t="str">
        <f aca="false">IF(AE113="","",IF(AE113="-","-",IF(UPPER(AE113)="AB","+",VLOOKUP(AE113,'විෂය තොරතුරු'!$P$24:$Q$28,2))))</f>
        <v/>
      </c>
      <c r="BQ113" s="168" t="str">
        <f aca="false">IF(AF113="","",IF(AF113="-","-",IF(UPPER(AF113)="AB","+",VLOOKUP(AF113,'විෂය තොරතුරු'!$P$24:$Q$28,2))))</f>
        <v/>
      </c>
      <c r="BR113" s="168" t="str">
        <f aca="false">IF(AG113="","",IF(AG113="-","-",IF(UPPER(AG113)="AB","+",VLOOKUP(AG113,'විෂය තොරතුරු'!$P$24:$Q$28,2))))</f>
        <v/>
      </c>
      <c r="BS113" s="168" t="str">
        <f aca="false">IF(AH113="","",IF(AH113="-","-",IF(UPPER(AH113)="AB","+",VLOOKUP(AH113,'විෂය තොරතුරු'!$P$24:$Q$28,2))))</f>
        <v/>
      </c>
      <c r="BT113" s="168" t="str">
        <f aca="false">IF(AI113="","",IF(AI113="-","-",IF(UPPER(AI113)="AB","+",VLOOKUP(AI113,'විෂය තොරතුරු'!$P$24:$Q$28,2))))</f>
        <v/>
      </c>
      <c r="BU113" s="168" t="str">
        <f aca="false">IF(AJ113="","",IF(AJ113="-","-",IF(UPPER(AJ113)="AB","+",VLOOKUP(AJ113,'විෂය තොරතුරු'!$P$24:$Q$28,2))))</f>
        <v/>
      </c>
      <c r="BV113" s="168" t="str">
        <f aca="false">IF(AK113="","",IF(AK113="-","-",IF(UPPER(AK113)="AB","+",VLOOKUP(AK113,'විෂය තොරතුරු'!$P$24:$Q$28,2))))</f>
        <v/>
      </c>
      <c r="BW113" s="169" t="str">
        <f aca="false">IF(AL113="","",IF(AL113="-","-",IF(UPPER(AL113)="AB","+",VLOOKUP(AL113,'විෂය තොරතුරු'!$P$24:$Q$28,2))))</f>
        <v/>
      </c>
      <c r="BX113" s="171" t="str">
        <f aca="false">IF($B113="","",COUNTIF($AP113:$BW113,"A"))</f>
        <v/>
      </c>
      <c r="BY113" s="171" t="str">
        <f aca="false">IF($B113="","",COUNTIF($AP113:$BW113,"B"))</f>
        <v/>
      </c>
      <c r="BZ113" s="171" t="str">
        <f aca="false">IF($B113="","",COUNTIF($AP113:$BW113,"C"))</f>
        <v/>
      </c>
      <c r="CA113" s="171" t="str">
        <f aca="false">IF($B113="","",COUNTIF($AP113:$BW113,"S"))</f>
        <v/>
      </c>
      <c r="CB113" s="171" t="str">
        <f aca="false">IF($B113="","",COUNTIF($AP113:$BW113,"W"))</f>
        <v/>
      </c>
      <c r="CC113" s="171" t="str">
        <f aca="false">IF(B113="","",SUM(BX113:CA113))</f>
        <v/>
      </c>
      <c r="CD113" s="169" t="str">
        <f aca="false">IF(B113="","",SUM(BX113:BZ113))</f>
        <v/>
      </c>
      <c r="CE113" s="172" t="str">
        <f aca="false">IF(B113="","",IF(AND(CC113&gt;=6,CD113&gt;=3,OR(E113&gt;=35,F113&gt;=35),L113&gt;=35),"6/3 සමත්",IF(AND(CC113&gt;=5,CD113&gt;=3,OR(E113&gt;=35,F113&gt;=35,L113&gt;=35)),"5/3 සමත්",IF(AND(CC113&gt;=4,CD113&gt;=1,OR(E113&gt;=20,F113&gt;=20,L113&gt;=20)),"සමත් කළ හැකි",IF(CB113=9,"W9","අසමත් ?")))))</f>
        <v/>
      </c>
    </row>
    <row r="114" customFormat="false" ht="13.8" hidden="false" customHeight="false" outlineLevel="0" collapsed="false">
      <c r="A114" s="160" t="n">
        <v>15</v>
      </c>
      <c r="B114" s="161"/>
      <c r="C114" s="161"/>
      <c r="D114" s="162"/>
      <c r="E114" s="163"/>
      <c r="F114" s="164"/>
      <c r="G114" s="163"/>
      <c r="H114" s="165"/>
      <c r="I114" s="165"/>
      <c r="J114" s="164"/>
      <c r="K114" s="163"/>
      <c r="L114" s="165"/>
      <c r="M114" s="165"/>
      <c r="N114" s="164"/>
      <c r="O114" s="163"/>
      <c r="P114" s="165"/>
      <c r="Q114" s="165"/>
      <c r="R114" s="165"/>
      <c r="S114" s="165"/>
      <c r="T114" s="165"/>
      <c r="U114" s="165"/>
      <c r="V114" s="164"/>
      <c r="W114" s="163"/>
      <c r="X114" s="165"/>
      <c r="Y114" s="165"/>
      <c r="Z114" s="165"/>
      <c r="AA114" s="165"/>
      <c r="AB114" s="165"/>
      <c r="AC114" s="165"/>
      <c r="AD114" s="164"/>
      <c r="AE114" s="163"/>
      <c r="AF114" s="165"/>
      <c r="AG114" s="165"/>
      <c r="AH114" s="165"/>
      <c r="AI114" s="165"/>
      <c r="AJ114" s="165"/>
      <c r="AK114" s="165"/>
      <c r="AL114" s="166"/>
      <c r="AM114" s="167" t="str">
        <f aca="false">IF(B114="","",SUM(E114:AL114))</f>
        <v/>
      </c>
      <c r="AN114" s="168" t="str">
        <f aca="false">IF(B114="","",AM114/9)</f>
        <v/>
      </c>
      <c r="AO114" s="169" t="str">
        <f aca="false">IF(B114="","",IF(AM114=0,"-",RANK(AM114,$AM$100:$AM$149,0)))</f>
        <v/>
      </c>
      <c r="AP114" s="167" t="str">
        <f aca="false">IF(E114="","",IF(E114="-","-",IF(UPPER(E114)="AB","+",VLOOKUP(E114,'විෂය තොරතුරු'!$P$24:$Q$28,2))))</f>
        <v/>
      </c>
      <c r="AQ114" s="168" t="str">
        <f aca="false">IF(F114="","",IF(F114="-","-",IF(UPPER(F114)="AB","+",VLOOKUP(F114,'විෂය තොරතුරු'!$P$24:$Q$28,2))))</f>
        <v/>
      </c>
      <c r="AR114" s="168" t="str">
        <f aca="false">IF(G114="","",IF(G114="-","-",IF(UPPER(G114)="AB","+",VLOOKUP(G114,'විෂය තොරතුරු'!$P$24:$Q$28,2))))</f>
        <v/>
      </c>
      <c r="AS114" s="168" t="str">
        <f aca="false">IF(H114="","",IF(H114="-","-",IF(UPPER(H114)="AB","+",VLOOKUP(H114,'විෂය තොරතුරු'!$P$24:$Q$28,2))))</f>
        <v/>
      </c>
      <c r="AT114" s="168" t="str">
        <f aca="false">IF(I114="","",IF(I114="-","-",IF(UPPER(I114)="AB","+",VLOOKUP(I114,'විෂය තොරතුරු'!$P$24:$Q$28,2))))</f>
        <v/>
      </c>
      <c r="AU114" s="170" t="str">
        <f aca="false">IF(J114="","",IF(J114="-","-",IF(UPPER(J114)="AB","+",VLOOKUP(J114,'විෂය තොරතුරු'!$P$24:$Q$28,2))))</f>
        <v/>
      </c>
      <c r="AV114" s="171" t="str">
        <f aca="false">IF(K114="","",IF(K114="-","-",IF(UPPER(K114)="AB","+",VLOOKUP(K114,'විෂය තොරතුරු'!$P$24:$Q$28,2))))</f>
        <v/>
      </c>
      <c r="AW114" s="168" t="str">
        <f aca="false">IF(L114="","",IF(L114="-","-",IF(UPPER(L114)="AB","+",VLOOKUP(L114,'විෂය තොරතුරු'!$P$24:$Q$28,2))))</f>
        <v/>
      </c>
      <c r="AX114" s="168" t="str">
        <f aca="false">IF(M114="","",IF(M114="-","-",IF(UPPER(M114)="AB","+",VLOOKUP(M114,'විෂය තොරතුරු'!$P$24:$Q$28,2))))</f>
        <v/>
      </c>
      <c r="AY114" s="169" t="str">
        <f aca="false">IF(N114="","",IF(N114="-","-",IF(UPPER(N114)="AB","+",VLOOKUP(N114,'විෂය තොරතුරු'!$P$24:$Q$28,2))))</f>
        <v/>
      </c>
      <c r="AZ114" s="167" t="str">
        <f aca="false">IF(O114="","",IF(O114="-","-",IF(UPPER(O114)="AB","+",VLOOKUP(O114,'විෂය තොරතුරු'!$P$24:$Q$28,2))))</f>
        <v/>
      </c>
      <c r="BA114" s="168" t="str">
        <f aca="false">IF(P114="","",IF(P114="-","-",IF(UPPER(P114)="AB","+",VLOOKUP(P114,'විෂය තොරතුරු'!$P$24:$Q$28,2))))</f>
        <v/>
      </c>
      <c r="BB114" s="168" t="str">
        <f aca="false">IF(Q114="","",IF(Q114="-","-",IF(UPPER(Q114)="AB","+",VLOOKUP(Q114,'විෂය තොරතුරු'!$P$24:$Q$28,2))))</f>
        <v/>
      </c>
      <c r="BC114" s="168" t="str">
        <f aca="false">IF(R114="","",IF(R114="-","-",IF(UPPER(R114)="AB","+",VLOOKUP(R114,'විෂය තොරතුරු'!$P$24:$Q$28,2))))</f>
        <v/>
      </c>
      <c r="BD114" s="168" t="str">
        <f aca="false">IF(S114="","",IF(S114="-","-",IF(UPPER(S114)="AB","+",VLOOKUP(S114,'විෂය තොරතුරු'!$P$24:$Q$28,2))))</f>
        <v/>
      </c>
      <c r="BE114" s="168" t="str">
        <f aca="false">IF(T114="","",IF(T114="-","-",IF(UPPER(T114)="AB","+",VLOOKUP(T114,'විෂය තොරතුරු'!$P$24:$Q$28,2))))</f>
        <v/>
      </c>
      <c r="BF114" s="168" t="str">
        <f aca="false">IF(U114="","",IF(U114="-","-",IF(UPPER(U114)="AB","+",VLOOKUP(U114,'විෂය තොරතුරු'!$P$24:$Q$28,2))))</f>
        <v/>
      </c>
      <c r="BG114" s="170" t="str">
        <f aca="false">IF(V114="","",IF(V114="-","-",IF(UPPER(V114)="AB","+",VLOOKUP(V114,'විෂය තොරතුරු'!$P$24:$Q$28,2))))</f>
        <v/>
      </c>
      <c r="BH114" s="171" t="str">
        <f aca="false">IF(W114="","",IF(W114="-","-",IF(UPPER(W114)="AB","+",VLOOKUP(W114,'විෂය තොරතුරු'!$P$24:$Q$28,2))))</f>
        <v/>
      </c>
      <c r="BI114" s="168" t="str">
        <f aca="false">IF(X114="","",IF(X114="-","-",IF(UPPER(X114)="AB","+",VLOOKUP(X114,'විෂය තොරතුරු'!$P$24:$Q$28,2))))</f>
        <v/>
      </c>
      <c r="BJ114" s="168" t="str">
        <f aca="false">IF(Y114="","",IF(Y114="-","-",IF(UPPER(Y114)="AB","+",VLOOKUP(Y114,'විෂය තොරතුරු'!$P$24:$Q$28,2))))</f>
        <v/>
      </c>
      <c r="BK114" s="168" t="str">
        <f aca="false">IF(Z114="","",IF(Z114="-","-",IF(UPPER(Z114)="AB","+",VLOOKUP(Z114,'විෂය තොරතුරු'!$P$24:$Q$28,2))))</f>
        <v/>
      </c>
      <c r="BL114" s="168" t="str">
        <f aca="false">IF(AA114="","",IF(AA114="-","-",IF(UPPER(AA114)="AB","+",VLOOKUP(AA114,'විෂය තොරතුරු'!$P$24:$Q$28,2))))</f>
        <v/>
      </c>
      <c r="BM114" s="168" t="str">
        <f aca="false">IF(AB114="","",IF(AB114="-","-",IF(UPPER(AB114)="AB","+",VLOOKUP(AB114,'විෂය තොරතුරු'!$P$24:$Q$28,2))))</f>
        <v/>
      </c>
      <c r="BN114" s="168" t="str">
        <f aca="false">IF(AC114="","",IF(AC114="-","-",IF(UPPER(AC114)="AB","+",VLOOKUP(AC114,'විෂය තොරතුරු'!$P$24:$Q$28,2))))</f>
        <v/>
      </c>
      <c r="BO114" s="169" t="str">
        <f aca="false">IF(AD114="","",IF(AD114="-","-",IF(UPPER(AD114)="AB","+",VLOOKUP(AD114,'විෂය තොරතුරු'!$P$24:$Q$28,2))))</f>
        <v/>
      </c>
      <c r="BP114" s="171" t="str">
        <f aca="false">IF(AE114="","",IF(AE114="-","-",IF(UPPER(AE114)="AB","+",VLOOKUP(AE114,'විෂය තොරතුරු'!$P$24:$Q$28,2))))</f>
        <v/>
      </c>
      <c r="BQ114" s="168" t="str">
        <f aca="false">IF(AF114="","",IF(AF114="-","-",IF(UPPER(AF114)="AB","+",VLOOKUP(AF114,'විෂය තොරතුරු'!$P$24:$Q$28,2))))</f>
        <v/>
      </c>
      <c r="BR114" s="168" t="str">
        <f aca="false">IF(AG114="","",IF(AG114="-","-",IF(UPPER(AG114)="AB","+",VLOOKUP(AG114,'විෂය තොරතුරු'!$P$24:$Q$28,2))))</f>
        <v/>
      </c>
      <c r="BS114" s="168" t="str">
        <f aca="false">IF(AH114="","",IF(AH114="-","-",IF(UPPER(AH114)="AB","+",VLOOKUP(AH114,'විෂය තොරතුරු'!$P$24:$Q$28,2))))</f>
        <v/>
      </c>
      <c r="BT114" s="168" t="str">
        <f aca="false">IF(AI114="","",IF(AI114="-","-",IF(UPPER(AI114)="AB","+",VLOOKUP(AI114,'විෂය තොරතුරු'!$P$24:$Q$28,2))))</f>
        <v/>
      </c>
      <c r="BU114" s="168" t="str">
        <f aca="false">IF(AJ114="","",IF(AJ114="-","-",IF(UPPER(AJ114)="AB","+",VLOOKUP(AJ114,'විෂය තොරතුරු'!$P$24:$Q$28,2))))</f>
        <v/>
      </c>
      <c r="BV114" s="168" t="str">
        <f aca="false">IF(AK114="","",IF(AK114="-","-",IF(UPPER(AK114)="AB","+",VLOOKUP(AK114,'විෂය තොරතුරු'!$P$24:$Q$28,2))))</f>
        <v/>
      </c>
      <c r="BW114" s="169" t="str">
        <f aca="false">IF(AL114="","",IF(AL114="-","-",IF(UPPER(AL114)="AB","+",VLOOKUP(AL114,'විෂය තොරතුරු'!$P$24:$Q$28,2))))</f>
        <v/>
      </c>
      <c r="BX114" s="171" t="str">
        <f aca="false">IF($B114="","",COUNTIF($AP114:$BW114,"A"))</f>
        <v/>
      </c>
      <c r="BY114" s="171" t="str">
        <f aca="false">IF($B114="","",COUNTIF($AP114:$BW114,"B"))</f>
        <v/>
      </c>
      <c r="BZ114" s="171" t="str">
        <f aca="false">IF($B114="","",COUNTIF($AP114:$BW114,"C"))</f>
        <v/>
      </c>
      <c r="CA114" s="171" t="str">
        <f aca="false">IF($B114="","",COUNTIF($AP114:$BW114,"S"))</f>
        <v/>
      </c>
      <c r="CB114" s="171" t="str">
        <f aca="false">IF($B114="","",COUNTIF($AP114:$BW114,"W"))</f>
        <v/>
      </c>
      <c r="CC114" s="171" t="str">
        <f aca="false">IF(B114="","",SUM(BX114:CA114))</f>
        <v/>
      </c>
      <c r="CD114" s="169" t="str">
        <f aca="false">IF(B114="","",SUM(BX114:BZ114))</f>
        <v/>
      </c>
      <c r="CE114" s="172" t="str">
        <f aca="false">IF(B114="","",IF(AND(CC114&gt;=6,CD114&gt;=3,OR(E114&gt;=35,F114&gt;=35),L114&gt;=35),"6/3 සමත්",IF(AND(CC114&gt;=5,CD114&gt;=3,OR(E114&gt;=35,F114&gt;=35,L114&gt;=35)),"5/3 සමත්",IF(AND(CC114&gt;=4,CD114&gt;=1,OR(E114&gt;=20,F114&gt;=20,L114&gt;=20)),"සමත් කළ හැකි",IF(CB114=9,"W9","අසමත් ?")))))</f>
        <v/>
      </c>
    </row>
    <row r="115" customFormat="false" ht="13.8" hidden="false" customHeight="false" outlineLevel="0" collapsed="false">
      <c r="A115" s="160" t="n">
        <v>16</v>
      </c>
      <c r="B115" s="161"/>
      <c r="C115" s="161"/>
      <c r="D115" s="162"/>
      <c r="E115" s="163"/>
      <c r="F115" s="164"/>
      <c r="G115" s="163"/>
      <c r="H115" s="165"/>
      <c r="I115" s="165"/>
      <c r="J115" s="164"/>
      <c r="K115" s="163"/>
      <c r="L115" s="165"/>
      <c r="M115" s="165"/>
      <c r="N115" s="164"/>
      <c r="O115" s="163"/>
      <c r="P115" s="165"/>
      <c r="Q115" s="165"/>
      <c r="R115" s="165"/>
      <c r="S115" s="165"/>
      <c r="T115" s="165"/>
      <c r="U115" s="165"/>
      <c r="V115" s="164"/>
      <c r="W115" s="163"/>
      <c r="X115" s="165"/>
      <c r="Y115" s="165"/>
      <c r="Z115" s="165"/>
      <c r="AA115" s="165"/>
      <c r="AB115" s="165"/>
      <c r="AC115" s="165"/>
      <c r="AD115" s="164"/>
      <c r="AE115" s="163"/>
      <c r="AF115" s="165"/>
      <c r="AG115" s="165"/>
      <c r="AH115" s="165"/>
      <c r="AI115" s="165"/>
      <c r="AJ115" s="165"/>
      <c r="AK115" s="165"/>
      <c r="AL115" s="166"/>
      <c r="AM115" s="167" t="str">
        <f aca="false">IF(B115="","",SUM(E115:AL115))</f>
        <v/>
      </c>
      <c r="AN115" s="168" t="str">
        <f aca="false">IF(B115="","",AM115/9)</f>
        <v/>
      </c>
      <c r="AO115" s="169" t="str">
        <f aca="false">IF(B115="","",IF(AM115=0,"-",RANK(AM115,$AM$100:$AM$149,0)))</f>
        <v/>
      </c>
      <c r="AP115" s="167" t="str">
        <f aca="false">IF(E115="","",IF(E115="-","-",IF(UPPER(E115)="AB","+",VLOOKUP(E115,'විෂය තොරතුරු'!$P$24:$Q$28,2))))</f>
        <v/>
      </c>
      <c r="AQ115" s="168" t="str">
        <f aca="false">IF(F115="","",IF(F115="-","-",IF(UPPER(F115)="AB","+",VLOOKUP(F115,'විෂය තොරතුරු'!$P$24:$Q$28,2))))</f>
        <v/>
      </c>
      <c r="AR115" s="168" t="str">
        <f aca="false">IF(G115="","",IF(G115="-","-",IF(UPPER(G115)="AB","+",VLOOKUP(G115,'විෂය තොරතුරු'!$P$24:$Q$28,2))))</f>
        <v/>
      </c>
      <c r="AS115" s="168" t="str">
        <f aca="false">IF(H115="","",IF(H115="-","-",IF(UPPER(H115)="AB","+",VLOOKUP(H115,'විෂය තොරතුරු'!$P$24:$Q$28,2))))</f>
        <v/>
      </c>
      <c r="AT115" s="168" t="str">
        <f aca="false">IF(I115="","",IF(I115="-","-",IF(UPPER(I115)="AB","+",VLOOKUP(I115,'විෂය තොරතුරු'!$P$24:$Q$28,2))))</f>
        <v/>
      </c>
      <c r="AU115" s="170" t="str">
        <f aca="false">IF(J115="","",IF(J115="-","-",IF(UPPER(J115)="AB","+",VLOOKUP(J115,'විෂය තොරතුරු'!$P$24:$Q$28,2))))</f>
        <v/>
      </c>
      <c r="AV115" s="171" t="str">
        <f aca="false">IF(K115="","",IF(K115="-","-",IF(UPPER(K115)="AB","+",VLOOKUP(K115,'විෂය තොරතුරු'!$P$24:$Q$28,2))))</f>
        <v/>
      </c>
      <c r="AW115" s="168" t="str">
        <f aca="false">IF(L115="","",IF(L115="-","-",IF(UPPER(L115)="AB","+",VLOOKUP(L115,'විෂය තොරතුරු'!$P$24:$Q$28,2))))</f>
        <v/>
      </c>
      <c r="AX115" s="168" t="str">
        <f aca="false">IF(M115="","",IF(M115="-","-",IF(UPPER(M115)="AB","+",VLOOKUP(M115,'විෂය තොරතුරු'!$P$24:$Q$28,2))))</f>
        <v/>
      </c>
      <c r="AY115" s="169" t="str">
        <f aca="false">IF(N115="","",IF(N115="-","-",IF(UPPER(N115)="AB","+",VLOOKUP(N115,'විෂය තොරතුරු'!$P$24:$Q$28,2))))</f>
        <v/>
      </c>
      <c r="AZ115" s="167" t="str">
        <f aca="false">IF(O115="","",IF(O115="-","-",IF(UPPER(O115)="AB","+",VLOOKUP(O115,'විෂය තොරතුරු'!$P$24:$Q$28,2))))</f>
        <v/>
      </c>
      <c r="BA115" s="168" t="str">
        <f aca="false">IF(P115="","",IF(P115="-","-",IF(UPPER(P115)="AB","+",VLOOKUP(P115,'විෂය තොරතුරු'!$P$24:$Q$28,2))))</f>
        <v/>
      </c>
      <c r="BB115" s="168" t="str">
        <f aca="false">IF(Q115="","",IF(Q115="-","-",IF(UPPER(Q115)="AB","+",VLOOKUP(Q115,'විෂය තොරතුරු'!$P$24:$Q$28,2))))</f>
        <v/>
      </c>
      <c r="BC115" s="168" t="str">
        <f aca="false">IF(R115="","",IF(R115="-","-",IF(UPPER(R115)="AB","+",VLOOKUP(R115,'විෂය තොරතුරු'!$P$24:$Q$28,2))))</f>
        <v/>
      </c>
      <c r="BD115" s="168" t="str">
        <f aca="false">IF(S115="","",IF(S115="-","-",IF(UPPER(S115)="AB","+",VLOOKUP(S115,'විෂය තොරතුරු'!$P$24:$Q$28,2))))</f>
        <v/>
      </c>
      <c r="BE115" s="168" t="str">
        <f aca="false">IF(T115="","",IF(T115="-","-",IF(UPPER(T115)="AB","+",VLOOKUP(T115,'විෂය තොරතුරු'!$P$24:$Q$28,2))))</f>
        <v/>
      </c>
      <c r="BF115" s="168" t="str">
        <f aca="false">IF(U115="","",IF(U115="-","-",IF(UPPER(U115)="AB","+",VLOOKUP(U115,'විෂය තොරතුරු'!$P$24:$Q$28,2))))</f>
        <v/>
      </c>
      <c r="BG115" s="170" t="str">
        <f aca="false">IF(V115="","",IF(V115="-","-",IF(UPPER(V115)="AB","+",VLOOKUP(V115,'විෂය තොරතුරු'!$P$24:$Q$28,2))))</f>
        <v/>
      </c>
      <c r="BH115" s="171" t="str">
        <f aca="false">IF(W115="","",IF(W115="-","-",IF(UPPER(W115)="AB","+",VLOOKUP(W115,'විෂය තොරතුරු'!$P$24:$Q$28,2))))</f>
        <v/>
      </c>
      <c r="BI115" s="168" t="str">
        <f aca="false">IF(X115="","",IF(X115="-","-",IF(UPPER(X115)="AB","+",VLOOKUP(X115,'විෂය තොරතුරු'!$P$24:$Q$28,2))))</f>
        <v/>
      </c>
      <c r="BJ115" s="168" t="str">
        <f aca="false">IF(Y115="","",IF(Y115="-","-",IF(UPPER(Y115)="AB","+",VLOOKUP(Y115,'විෂය තොරතුරු'!$P$24:$Q$28,2))))</f>
        <v/>
      </c>
      <c r="BK115" s="168" t="str">
        <f aca="false">IF(Z115="","",IF(Z115="-","-",IF(UPPER(Z115)="AB","+",VLOOKUP(Z115,'විෂය තොරතුරු'!$P$24:$Q$28,2))))</f>
        <v/>
      </c>
      <c r="BL115" s="168" t="str">
        <f aca="false">IF(AA115="","",IF(AA115="-","-",IF(UPPER(AA115)="AB","+",VLOOKUP(AA115,'විෂය තොරතුරු'!$P$24:$Q$28,2))))</f>
        <v/>
      </c>
      <c r="BM115" s="168" t="str">
        <f aca="false">IF(AB115="","",IF(AB115="-","-",IF(UPPER(AB115)="AB","+",VLOOKUP(AB115,'විෂය තොරතුරු'!$P$24:$Q$28,2))))</f>
        <v/>
      </c>
      <c r="BN115" s="168" t="str">
        <f aca="false">IF(AC115="","",IF(AC115="-","-",IF(UPPER(AC115)="AB","+",VLOOKUP(AC115,'විෂය තොරතුරු'!$P$24:$Q$28,2))))</f>
        <v/>
      </c>
      <c r="BO115" s="169" t="str">
        <f aca="false">IF(AD115="","",IF(AD115="-","-",IF(UPPER(AD115)="AB","+",VLOOKUP(AD115,'විෂය තොරතුරු'!$P$24:$Q$28,2))))</f>
        <v/>
      </c>
      <c r="BP115" s="171" t="str">
        <f aca="false">IF(AE115="","",IF(AE115="-","-",IF(UPPER(AE115)="AB","+",VLOOKUP(AE115,'විෂය තොරතුරු'!$P$24:$Q$28,2))))</f>
        <v/>
      </c>
      <c r="BQ115" s="168" t="str">
        <f aca="false">IF(AF115="","",IF(AF115="-","-",IF(UPPER(AF115)="AB","+",VLOOKUP(AF115,'විෂය තොරතුරු'!$P$24:$Q$28,2))))</f>
        <v/>
      </c>
      <c r="BR115" s="168" t="str">
        <f aca="false">IF(AG115="","",IF(AG115="-","-",IF(UPPER(AG115)="AB","+",VLOOKUP(AG115,'විෂය තොරතුරු'!$P$24:$Q$28,2))))</f>
        <v/>
      </c>
      <c r="BS115" s="168" t="str">
        <f aca="false">IF(AH115="","",IF(AH115="-","-",IF(UPPER(AH115)="AB","+",VLOOKUP(AH115,'විෂය තොරතුරු'!$P$24:$Q$28,2))))</f>
        <v/>
      </c>
      <c r="BT115" s="168" t="str">
        <f aca="false">IF(AI115="","",IF(AI115="-","-",IF(UPPER(AI115)="AB","+",VLOOKUP(AI115,'විෂය තොරතුරු'!$P$24:$Q$28,2))))</f>
        <v/>
      </c>
      <c r="BU115" s="168" t="str">
        <f aca="false">IF(AJ115="","",IF(AJ115="-","-",IF(UPPER(AJ115)="AB","+",VLOOKUP(AJ115,'විෂය තොරතුරු'!$P$24:$Q$28,2))))</f>
        <v/>
      </c>
      <c r="BV115" s="168" t="str">
        <f aca="false">IF(AK115="","",IF(AK115="-","-",IF(UPPER(AK115)="AB","+",VLOOKUP(AK115,'විෂය තොරතුරු'!$P$24:$Q$28,2))))</f>
        <v/>
      </c>
      <c r="BW115" s="169" t="str">
        <f aca="false">IF(AL115="","",IF(AL115="-","-",IF(UPPER(AL115)="AB","+",VLOOKUP(AL115,'විෂය තොරතුරු'!$P$24:$Q$28,2))))</f>
        <v/>
      </c>
      <c r="BX115" s="171" t="str">
        <f aca="false">IF($B115="","",COUNTIF($AP115:$BW115,"A"))</f>
        <v/>
      </c>
      <c r="BY115" s="171" t="str">
        <f aca="false">IF($B115="","",COUNTIF($AP115:$BW115,"B"))</f>
        <v/>
      </c>
      <c r="BZ115" s="171" t="str">
        <f aca="false">IF($B115="","",COUNTIF($AP115:$BW115,"C"))</f>
        <v/>
      </c>
      <c r="CA115" s="171" t="str">
        <f aca="false">IF($B115="","",COUNTIF($AP115:$BW115,"S"))</f>
        <v/>
      </c>
      <c r="CB115" s="171" t="str">
        <f aca="false">IF($B115="","",COUNTIF($AP115:$BW115,"W"))</f>
        <v/>
      </c>
      <c r="CC115" s="171" t="str">
        <f aca="false">IF(B115="","",SUM(BX115:CA115))</f>
        <v/>
      </c>
      <c r="CD115" s="169" t="str">
        <f aca="false">IF(B115="","",SUM(BX115:BZ115))</f>
        <v/>
      </c>
      <c r="CE115" s="172" t="str">
        <f aca="false">IF(B115="","",IF(AND(CC115&gt;=6,CD115&gt;=3,OR(E115&gt;=35,F115&gt;=35),L115&gt;=35),"6/3 සමත්",IF(AND(CC115&gt;=5,CD115&gt;=3,OR(E115&gt;=35,F115&gt;=35,L115&gt;=35)),"5/3 සමත්",IF(AND(CC115&gt;=4,CD115&gt;=1,OR(E115&gt;=20,F115&gt;=20,L115&gt;=20)),"සමත් කළ හැකි",IF(CB115=9,"W9","අසමත් ?")))))</f>
        <v/>
      </c>
    </row>
    <row r="116" customFormat="false" ht="13.8" hidden="false" customHeight="false" outlineLevel="0" collapsed="false">
      <c r="A116" s="160" t="n">
        <v>17</v>
      </c>
      <c r="B116" s="161"/>
      <c r="C116" s="161"/>
      <c r="D116" s="162"/>
      <c r="E116" s="163"/>
      <c r="F116" s="164"/>
      <c r="G116" s="163"/>
      <c r="H116" s="165"/>
      <c r="I116" s="165"/>
      <c r="J116" s="164"/>
      <c r="K116" s="163"/>
      <c r="L116" s="165"/>
      <c r="M116" s="165"/>
      <c r="N116" s="164"/>
      <c r="O116" s="163"/>
      <c r="P116" s="165"/>
      <c r="Q116" s="165"/>
      <c r="R116" s="165"/>
      <c r="S116" s="165"/>
      <c r="T116" s="165"/>
      <c r="U116" s="165"/>
      <c r="V116" s="164"/>
      <c r="W116" s="163"/>
      <c r="X116" s="165"/>
      <c r="Y116" s="165"/>
      <c r="Z116" s="165"/>
      <c r="AA116" s="165"/>
      <c r="AB116" s="165"/>
      <c r="AC116" s="165"/>
      <c r="AD116" s="164"/>
      <c r="AE116" s="163"/>
      <c r="AF116" s="165"/>
      <c r="AG116" s="165"/>
      <c r="AH116" s="165"/>
      <c r="AI116" s="165"/>
      <c r="AJ116" s="165"/>
      <c r="AK116" s="165"/>
      <c r="AL116" s="166"/>
      <c r="AM116" s="167" t="str">
        <f aca="false">IF(B116="","",SUM(E116:AL116))</f>
        <v/>
      </c>
      <c r="AN116" s="168" t="str">
        <f aca="false">IF(B116="","",AM116/9)</f>
        <v/>
      </c>
      <c r="AO116" s="169" t="str">
        <f aca="false">IF(B116="","",IF(AM116=0,"-",RANK(AM116,$AM$100:$AM$149,0)))</f>
        <v/>
      </c>
      <c r="AP116" s="167" t="str">
        <f aca="false">IF(E116="","",IF(E116="-","-",IF(UPPER(E116)="AB","+",VLOOKUP(E116,'විෂය තොරතුරු'!$P$24:$Q$28,2))))</f>
        <v/>
      </c>
      <c r="AQ116" s="168" t="str">
        <f aca="false">IF(F116="","",IF(F116="-","-",IF(UPPER(F116)="AB","+",VLOOKUP(F116,'විෂය තොරතුරු'!$P$24:$Q$28,2))))</f>
        <v/>
      </c>
      <c r="AR116" s="168" t="str">
        <f aca="false">IF(G116="","",IF(G116="-","-",IF(UPPER(G116)="AB","+",VLOOKUP(G116,'විෂය තොරතුරු'!$P$24:$Q$28,2))))</f>
        <v/>
      </c>
      <c r="AS116" s="168" t="str">
        <f aca="false">IF(H116="","",IF(H116="-","-",IF(UPPER(H116)="AB","+",VLOOKUP(H116,'විෂය තොරතුරු'!$P$24:$Q$28,2))))</f>
        <v/>
      </c>
      <c r="AT116" s="168" t="str">
        <f aca="false">IF(I116="","",IF(I116="-","-",IF(UPPER(I116)="AB","+",VLOOKUP(I116,'විෂය තොරතුරු'!$P$24:$Q$28,2))))</f>
        <v/>
      </c>
      <c r="AU116" s="170" t="str">
        <f aca="false">IF(J116="","",IF(J116="-","-",IF(UPPER(J116)="AB","+",VLOOKUP(J116,'විෂය තොරතුරු'!$P$24:$Q$28,2))))</f>
        <v/>
      </c>
      <c r="AV116" s="171" t="str">
        <f aca="false">IF(K116="","",IF(K116="-","-",IF(UPPER(K116)="AB","+",VLOOKUP(K116,'විෂය තොරතුරු'!$P$24:$Q$28,2))))</f>
        <v/>
      </c>
      <c r="AW116" s="168" t="str">
        <f aca="false">IF(L116="","",IF(L116="-","-",IF(UPPER(L116)="AB","+",VLOOKUP(L116,'විෂය තොරතුරු'!$P$24:$Q$28,2))))</f>
        <v/>
      </c>
      <c r="AX116" s="168" t="str">
        <f aca="false">IF(M116="","",IF(M116="-","-",IF(UPPER(M116)="AB","+",VLOOKUP(M116,'විෂය තොරතුරු'!$P$24:$Q$28,2))))</f>
        <v/>
      </c>
      <c r="AY116" s="169" t="str">
        <f aca="false">IF(N116="","",IF(N116="-","-",IF(UPPER(N116)="AB","+",VLOOKUP(N116,'විෂය තොරතුරු'!$P$24:$Q$28,2))))</f>
        <v/>
      </c>
      <c r="AZ116" s="167" t="str">
        <f aca="false">IF(O116="","",IF(O116="-","-",IF(UPPER(O116)="AB","+",VLOOKUP(O116,'විෂය තොරතුරු'!$P$24:$Q$28,2))))</f>
        <v/>
      </c>
      <c r="BA116" s="168" t="str">
        <f aca="false">IF(P116="","",IF(P116="-","-",IF(UPPER(P116)="AB","+",VLOOKUP(P116,'විෂය තොරතුරු'!$P$24:$Q$28,2))))</f>
        <v/>
      </c>
      <c r="BB116" s="168" t="str">
        <f aca="false">IF(Q116="","",IF(Q116="-","-",IF(UPPER(Q116)="AB","+",VLOOKUP(Q116,'විෂය තොරතුරු'!$P$24:$Q$28,2))))</f>
        <v/>
      </c>
      <c r="BC116" s="168" t="str">
        <f aca="false">IF(R116="","",IF(R116="-","-",IF(UPPER(R116)="AB","+",VLOOKUP(R116,'විෂය තොරතුරු'!$P$24:$Q$28,2))))</f>
        <v/>
      </c>
      <c r="BD116" s="168" t="str">
        <f aca="false">IF(S116="","",IF(S116="-","-",IF(UPPER(S116)="AB","+",VLOOKUP(S116,'විෂය තොරතුරු'!$P$24:$Q$28,2))))</f>
        <v/>
      </c>
      <c r="BE116" s="168" t="str">
        <f aca="false">IF(T116="","",IF(T116="-","-",IF(UPPER(T116)="AB","+",VLOOKUP(T116,'විෂය තොරතුරු'!$P$24:$Q$28,2))))</f>
        <v/>
      </c>
      <c r="BF116" s="168" t="str">
        <f aca="false">IF(U116="","",IF(U116="-","-",IF(UPPER(U116)="AB","+",VLOOKUP(U116,'විෂය තොරතුරු'!$P$24:$Q$28,2))))</f>
        <v/>
      </c>
      <c r="BG116" s="170" t="str">
        <f aca="false">IF(V116="","",IF(V116="-","-",IF(UPPER(V116)="AB","+",VLOOKUP(V116,'විෂය තොරතුරු'!$P$24:$Q$28,2))))</f>
        <v/>
      </c>
      <c r="BH116" s="171" t="str">
        <f aca="false">IF(W116="","",IF(W116="-","-",IF(UPPER(W116)="AB","+",VLOOKUP(W116,'විෂය තොරතුරු'!$P$24:$Q$28,2))))</f>
        <v/>
      </c>
      <c r="BI116" s="168" t="str">
        <f aca="false">IF(X116="","",IF(X116="-","-",IF(UPPER(X116)="AB","+",VLOOKUP(X116,'විෂය තොරතුරු'!$P$24:$Q$28,2))))</f>
        <v/>
      </c>
      <c r="BJ116" s="168" t="str">
        <f aca="false">IF(Y116="","",IF(Y116="-","-",IF(UPPER(Y116)="AB","+",VLOOKUP(Y116,'විෂය තොරතුරු'!$P$24:$Q$28,2))))</f>
        <v/>
      </c>
      <c r="BK116" s="168" t="str">
        <f aca="false">IF(Z116="","",IF(Z116="-","-",IF(UPPER(Z116)="AB","+",VLOOKUP(Z116,'විෂය තොරතුරු'!$P$24:$Q$28,2))))</f>
        <v/>
      </c>
      <c r="BL116" s="168" t="str">
        <f aca="false">IF(AA116="","",IF(AA116="-","-",IF(UPPER(AA116)="AB","+",VLOOKUP(AA116,'විෂය තොරතුරු'!$P$24:$Q$28,2))))</f>
        <v/>
      </c>
      <c r="BM116" s="168" t="str">
        <f aca="false">IF(AB116="","",IF(AB116="-","-",IF(UPPER(AB116)="AB","+",VLOOKUP(AB116,'විෂය තොරතුරු'!$P$24:$Q$28,2))))</f>
        <v/>
      </c>
      <c r="BN116" s="168" t="str">
        <f aca="false">IF(AC116="","",IF(AC116="-","-",IF(UPPER(AC116)="AB","+",VLOOKUP(AC116,'විෂය තොරතුරු'!$P$24:$Q$28,2))))</f>
        <v/>
      </c>
      <c r="BO116" s="169" t="str">
        <f aca="false">IF(AD116="","",IF(AD116="-","-",IF(UPPER(AD116)="AB","+",VLOOKUP(AD116,'විෂය තොරතුරු'!$P$24:$Q$28,2))))</f>
        <v/>
      </c>
      <c r="BP116" s="171" t="str">
        <f aca="false">IF(AE116="","",IF(AE116="-","-",IF(UPPER(AE116)="AB","+",VLOOKUP(AE116,'විෂය තොරතුරු'!$P$24:$Q$28,2))))</f>
        <v/>
      </c>
      <c r="BQ116" s="168" t="str">
        <f aca="false">IF(AF116="","",IF(AF116="-","-",IF(UPPER(AF116)="AB","+",VLOOKUP(AF116,'විෂය තොරතුරු'!$P$24:$Q$28,2))))</f>
        <v/>
      </c>
      <c r="BR116" s="168" t="str">
        <f aca="false">IF(AG116="","",IF(AG116="-","-",IF(UPPER(AG116)="AB","+",VLOOKUP(AG116,'විෂය තොරතුරු'!$P$24:$Q$28,2))))</f>
        <v/>
      </c>
      <c r="BS116" s="168" t="str">
        <f aca="false">IF(AH116="","",IF(AH116="-","-",IF(UPPER(AH116)="AB","+",VLOOKUP(AH116,'විෂය තොරතුරු'!$P$24:$Q$28,2))))</f>
        <v/>
      </c>
      <c r="BT116" s="168" t="str">
        <f aca="false">IF(AI116="","",IF(AI116="-","-",IF(UPPER(AI116)="AB","+",VLOOKUP(AI116,'විෂය තොරතුරු'!$P$24:$Q$28,2))))</f>
        <v/>
      </c>
      <c r="BU116" s="168" t="str">
        <f aca="false">IF(AJ116="","",IF(AJ116="-","-",IF(UPPER(AJ116)="AB","+",VLOOKUP(AJ116,'විෂය තොරතුරු'!$P$24:$Q$28,2))))</f>
        <v/>
      </c>
      <c r="BV116" s="168" t="str">
        <f aca="false">IF(AK116="","",IF(AK116="-","-",IF(UPPER(AK116)="AB","+",VLOOKUP(AK116,'විෂය තොරතුරු'!$P$24:$Q$28,2))))</f>
        <v/>
      </c>
      <c r="BW116" s="169" t="str">
        <f aca="false">IF(AL116="","",IF(AL116="-","-",IF(UPPER(AL116)="AB","+",VLOOKUP(AL116,'විෂය තොරතුරු'!$P$24:$Q$28,2))))</f>
        <v/>
      </c>
      <c r="BX116" s="171" t="str">
        <f aca="false">IF($B116="","",COUNTIF($AP116:$BW116,"A"))</f>
        <v/>
      </c>
      <c r="BY116" s="171" t="str">
        <f aca="false">IF($B116="","",COUNTIF($AP116:$BW116,"B"))</f>
        <v/>
      </c>
      <c r="BZ116" s="171" t="str">
        <f aca="false">IF($B116="","",COUNTIF($AP116:$BW116,"C"))</f>
        <v/>
      </c>
      <c r="CA116" s="171" t="str">
        <f aca="false">IF($B116="","",COUNTIF($AP116:$BW116,"S"))</f>
        <v/>
      </c>
      <c r="CB116" s="171" t="str">
        <f aca="false">IF($B116="","",COUNTIF($AP116:$BW116,"W"))</f>
        <v/>
      </c>
      <c r="CC116" s="171" t="str">
        <f aca="false">IF(B116="","",SUM(BX116:CA116))</f>
        <v/>
      </c>
      <c r="CD116" s="169" t="str">
        <f aca="false">IF(B116="","",SUM(BX116:BZ116))</f>
        <v/>
      </c>
      <c r="CE116" s="172" t="str">
        <f aca="false">IF(B116="","",IF(AND(CC116&gt;=6,CD116&gt;=3,OR(E116&gt;=35,F116&gt;=35),L116&gt;=35),"6/3 සමත්",IF(AND(CC116&gt;=5,CD116&gt;=3,OR(E116&gt;=35,F116&gt;=35,L116&gt;=35)),"5/3 සමත්",IF(AND(CC116&gt;=4,CD116&gt;=1,OR(E116&gt;=20,F116&gt;=20,L116&gt;=20)),"සමත් කළ හැකි",IF(CB116=9,"W9","අසමත් ?")))))</f>
        <v/>
      </c>
    </row>
    <row r="117" customFormat="false" ht="13.8" hidden="false" customHeight="false" outlineLevel="0" collapsed="false">
      <c r="A117" s="160" t="n">
        <v>18</v>
      </c>
      <c r="B117" s="161"/>
      <c r="C117" s="161"/>
      <c r="D117" s="162"/>
      <c r="E117" s="163"/>
      <c r="F117" s="164"/>
      <c r="G117" s="163"/>
      <c r="H117" s="165"/>
      <c r="I117" s="165"/>
      <c r="J117" s="164"/>
      <c r="K117" s="163"/>
      <c r="L117" s="165"/>
      <c r="M117" s="165"/>
      <c r="N117" s="164"/>
      <c r="O117" s="163"/>
      <c r="P117" s="165"/>
      <c r="Q117" s="165"/>
      <c r="R117" s="165"/>
      <c r="S117" s="165"/>
      <c r="T117" s="165"/>
      <c r="U117" s="165"/>
      <c r="V117" s="164"/>
      <c r="W117" s="163"/>
      <c r="X117" s="165"/>
      <c r="Y117" s="165"/>
      <c r="Z117" s="165"/>
      <c r="AA117" s="165"/>
      <c r="AB117" s="165"/>
      <c r="AC117" s="165"/>
      <c r="AD117" s="164"/>
      <c r="AE117" s="163"/>
      <c r="AF117" s="165"/>
      <c r="AG117" s="165"/>
      <c r="AH117" s="165"/>
      <c r="AI117" s="165"/>
      <c r="AJ117" s="165"/>
      <c r="AK117" s="165"/>
      <c r="AL117" s="166"/>
      <c r="AM117" s="167" t="str">
        <f aca="false">IF(B117="","",SUM(E117:AL117))</f>
        <v/>
      </c>
      <c r="AN117" s="168" t="str">
        <f aca="false">IF(B117="","",AM117/9)</f>
        <v/>
      </c>
      <c r="AO117" s="169" t="str">
        <f aca="false">IF(B117="","",IF(AM117=0,"-",RANK(AM117,$AM$100:$AM$149,0)))</f>
        <v/>
      </c>
      <c r="AP117" s="167" t="str">
        <f aca="false">IF(E117="","",IF(E117="-","-",IF(UPPER(E117)="AB","+",VLOOKUP(E117,'විෂය තොරතුරු'!$P$24:$Q$28,2))))</f>
        <v/>
      </c>
      <c r="AQ117" s="168" t="str">
        <f aca="false">IF(F117="","",IF(F117="-","-",IF(UPPER(F117)="AB","+",VLOOKUP(F117,'විෂය තොරතුරු'!$P$24:$Q$28,2))))</f>
        <v/>
      </c>
      <c r="AR117" s="168" t="str">
        <f aca="false">IF(G117="","",IF(G117="-","-",IF(UPPER(G117)="AB","+",VLOOKUP(G117,'විෂය තොරතුරු'!$P$24:$Q$28,2))))</f>
        <v/>
      </c>
      <c r="AS117" s="168" t="str">
        <f aca="false">IF(H117="","",IF(H117="-","-",IF(UPPER(H117)="AB","+",VLOOKUP(H117,'විෂය තොරතුරු'!$P$24:$Q$28,2))))</f>
        <v/>
      </c>
      <c r="AT117" s="168" t="str">
        <f aca="false">IF(I117="","",IF(I117="-","-",IF(UPPER(I117)="AB","+",VLOOKUP(I117,'විෂය තොරතුරු'!$P$24:$Q$28,2))))</f>
        <v/>
      </c>
      <c r="AU117" s="170" t="str">
        <f aca="false">IF(J117="","",IF(J117="-","-",IF(UPPER(J117)="AB","+",VLOOKUP(J117,'විෂය තොරතුරු'!$P$24:$Q$28,2))))</f>
        <v/>
      </c>
      <c r="AV117" s="171" t="str">
        <f aca="false">IF(K117="","",IF(K117="-","-",IF(UPPER(K117)="AB","+",VLOOKUP(K117,'විෂය තොරතුරු'!$P$24:$Q$28,2))))</f>
        <v/>
      </c>
      <c r="AW117" s="168" t="str">
        <f aca="false">IF(L117="","",IF(L117="-","-",IF(UPPER(L117)="AB","+",VLOOKUP(L117,'විෂය තොරතුරු'!$P$24:$Q$28,2))))</f>
        <v/>
      </c>
      <c r="AX117" s="168" t="str">
        <f aca="false">IF(M117="","",IF(M117="-","-",IF(UPPER(M117)="AB","+",VLOOKUP(M117,'විෂය තොරතුරු'!$P$24:$Q$28,2))))</f>
        <v/>
      </c>
      <c r="AY117" s="169" t="str">
        <f aca="false">IF(N117="","",IF(N117="-","-",IF(UPPER(N117)="AB","+",VLOOKUP(N117,'විෂය තොරතුරු'!$P$24:$Q$28,2))))</f>
        <v/>
      </c>
      <c r="AZ117" s="167" t="str">
        <f aca="false">IF(O117="","",IF(O117="-","-",IF(UPPER(O117)="AB","+",VLOOKUP(O117,'විෂය තොරතුරු'!$P$24:$Q$28,2))))</f>
        <v/>
      </c>
      <c r="BA117" s="168" t="str">
        <f aca="false">IF(P117="","",IF(P117="-","-",IF(UPPER(P117)="AB","+",VLOOKUP(P117,'විෂය තොරතුරු'!$P$24:$Q$28,2))))</f>
        <v/>
      </c>
      <c r="BB117" s="168" t="str">
        <f aca="false">IF(Q117="","",IF(Q117="-","-",IF(UPPER(Q117)="AB","+",VLOOKUP(Q117,'විෂය තොරතුරු'!$P$24:$Q$28,2))))</f>
        <v/>
      </c>
      <c r="BC117" s="168" t="str">
        <f aca="false">IF(R117="","",IF(R117="-","-",IF(UPPER(R117)="AB","+",VLOOKUP(R117,'විෂය තොරතුරු'!$P$24:$Q$28,2))))</f>
        <v/>
      </c>
      <c r="BD117" s="168" t="str">
        <f aca="false">IF(S117="","",IF(S117="-","-",IF(UPPER(S117)="AB","+",VLOOKUP(S117,'විෂය තොරතුරු'!$P$24:$Q$28,2))))</f>
        <v/>
      </c>
      <c r="BE117" s="168" t="str">
        <f aca="false">IF(T117="","",IF(T117="-","-",IF(UPPER(T117)="AB","+",VLOOKUP(T117,'විෂය තොරතුරු'!$P$24:$Q$28,2))))</f>
        <v/>
      </c>
      <c r="BF117" s="168" t="str">
        <f aca="false">IF(U117="","",IF(U117="-","-",IF(UPPER(U117)="AB","+",VLOOKUP(U117,'විෂය තොරතුරු'!$P$24:$Q$28,2))))</f>
        <v/>
      </c>
      <c r="BG117" s="170" t="str">
        <f aca="false">IF(V117="","",IF(V117="-","-",IF(UPPER(V117)="AB","+",VLOOKUP(V117,'විෂය තොරතුරු'!$P$24:$Q$28,2))))</f>
        <v/>
      </c>
      <c r="BH117" s="171" t="str">
        <f aca="false">IF(W117="","",IF(W117="-","-",IF(UPPER(W117)="AB","+",VLOOKUP(W117,'විෂය තොරතුරු'!$P$24:$Q$28,2))))</f>
        <v/>
      </c>
      <c r="BI117" s="168" t="str">
        <f aca="false">IF(X117="","",IF(X117="-","-",IF(UPPER(X117)="AB","+",VLOOKUP(X117,'විෂය තොරතුරු'!$P$24:$Q$28,2))))</f>
        <v/>
      </c>
      <c r="BJ117" s="168" t="str">
        <f aca="false">IF(Y117="","",IF(Y117="-","-",IF(UPPER(Y117)="AB","+",VLOOKUP(Y117,'විෂය තොරතුරු'!$P$24:$Q$28,2))))</f>
        <v/>
      </c>
      <c r="BK117" s="168" t="str">
        <f aca="false">IF(Z117="","",IF(Z117="-","-",IF(UPPER(Z117)="AB","+",VLOOKUP(Z117,'විෂය තොරතුරු'!$P$24:$Q$28,2))))</f>
        <v/>
      </c>
      <c r="BL117" s="168" t="str">
        <f aca="false">IF(AA117="","",IF(AA117="-","-",IF(UPPER(AA117)="AB","+",VLOOKUP(AA117,'විෂය තොරතුරු'!$P$24:$Q$28,2))))</f>
        <v/>
      </c>
      <c r="BM117" s="168" t="str">
        <f aca="false">IF(AB117="","",IF(AB117="-","-",IF(UPPER(AB117)="AB","+",VLOOKUP(AB117,'විෂය තොරතුරු'!$P$24:$Q$28,2))))</f>
        <v/>
      </c>
      <c r="BN117" s="168" t="str">
        <f aca="false">IF(AC117="","",IF(AC117="-","-",IF(UPPER(AC117)="AB","+",VLOOKUP(AC117,'විෂය තොරතුරු'!$P$24:$Q$28,2))))</f>
        <v/>
      </c>
      <c r="BO117" s="169" t="str">
        <f aca="false">IF(AD117="","",IF(AD117="-","-",IF(UPPER(AD117)="AB","+",VLOOKUP(AD117,'විෂය තොරතුරු'!$P$24:$Q$28,2))))</f>
        <v/>
      </c>
      <c r="BP117" s="171" t="str">
        <f aca="false">IF(AE117="","",IF(AE117="-","-",IF(UPPER(AE117)="AB","+",VLOOKUP(AE117,'විෂය තොරතුරු'!$P$24:$Q$28,2))))</f>
        <v/>
      </c>
      <c r="BQ117" s="168" t="str">
        <f aca="false">IF(AF117="","",IF(AF117="-","-",IF(UPPER(AF117)="AB","+",VLOOKUP(AF117,'විෂය තොරතුරු'!$P$24:$Q$28,2))))</f>
        <v/>
      </c>
      <c r="BR117" s="168" t="str">
        <f aca="false">IF(AG117="","",IF(AG117="-","-",IF(UPPER(AG117)="AB","+",VLOOKUP(AG117,'විෂය තොරතුරු'!$P$24:$Q$28,2))))</f>
        <v/>
      </c>
      <c r="BS117" s="168" t="str">
        <f aca="false">IF(AH117="","",IF(AH117="-","-",IF(UPPER(AH117)="AB","+",VLOOKUP(AH117,'විෂය තොරතුරු'!$P$24:$Q$28,2))))</f>
        <v/>
      </c>
      <c r="BT117" s="168" t="str">
        <f aca="false">IF(AI117="","",IF(AI117="-","-",IF(UPPER(AI117)="AB","+",VLOOKUP(AI117,'විෂය තොරතුරු'!$P$24:$Q$28,2))))</f>
        <v/>
      </c>
      <c r="BU117" s="168" t="str">
        <f aca="false">IF(AJ117="","",IF(AJ117="-","-",IF(UPPER(AJ117)="AB","+",VLOOKUP(AJ117,'විෂය තොරතුරු'!$P$24:$Q$28,2))))</f>
        <v/>
      </c>
      <c r="BV117" s="168" t="str">
        <f aca="false">IF(AK117="","",IF(AK117="-","-",IF(UPPER(AK117)="AB","+",VLOOKUP(AK117,'විෂය තොරතුරු'!$P$24:$Q$28,2))))</f>
        <v/>
      </c>
      <c r="BW117" s="169" t="str">
        <f aca="false">IF(AL117="","",IF(AL117="-","-",IF(UPPER(AL117)="AB","+",VLOOKUP(AL117,'විෂය තොරතුරු'!$P$24:$Q$28,2))))</f>
        <v/>
      </c>
      <c r="BX117" s="171" t="str">
        <f aca="false">IF($B117="","",COUNTIF($AP117:$BW117,"A"))</f>
        <v/>
      </c>
      <c r="BY117" s="171" t="str">
        <f aca="false">IF($B117="","",COUNTIF($AP117:$BW117,"B"))</f>
        <v/>
      </c>
      <c r="BZ117" s="171" t="str">
        <f aca="false">IF($B117="","",COUNTIF($AP117:$BW117,"C"))</f>
        <v/>
      </c>
      <c r="CA117" s="171" t="str">
        <f aca="false">IF($B117="","",COUNTIF($AP117:$BW117,"S"))</f>
        <v/>
      </c>
      <c r="CB117" s="171" t="str">
        <f aca="false">IF($B117="","",COUNTIF($AP117:$BW117,"W"))</f>
        <v/>
      </c>
      <c r="CC117" s="171" t="str">
        <f aca="false">IF(B117="","",SUM(BX117:CA117))</f>
        <v/>
      </c>
      <c r="CD117" s="169" t="str">
        <f aca="false">IF(B117="","",SUM(BX117:BZ117))</f>
        <v/>
      </c>
      <c r="CE117" s="172" t="str">
        <f aca="false">IF(B117="","",IF(AND(CC117&gt;=6,CD117&gt;=3,OR(E117&gt;=35,F117&gt;=35),L117&gt;=35),"6/3 සමත්",IF(AND(CC117&gt;=5,CD117&gt;=3,OR(E117&gt;=35,F117&gt;=35,L117&gt;=35)),"5/3 සමත්",IF(AND(CC117&gt;=4,CD117&gt;=1,OR(E117&gt;=20,F117&gt;=20,L117&gt;=20)),"සමත් කළ හැකි",IF(CB117=9,"W9","අසමත් ?")))))</f>
        <v/>
      </c>
    </row>
    <row r="118" customFormat="false" ht="13.8" hidden="false" customHeight="false" outlineLevel="0" collapsed="false">
      <c r="A118" s="160" t="n">
        <v>19</v>
      </c>
      <c r="B118" s="175"/>
      <c r="C118" s="161"/>
      <c r="D118" s="162"/>
      <c r="E118" s="163"/>
      <c r="F118" s="164"/>
      <c r="G118" s="163"/>
      <c r="H118" s="165"/>
      <c r="I118" s="165"/>
      <c r="J118" s="164"/>
      <c r="K118" s="163"/>
      <c r="L118" s="165"/>
      <c r="M118" s="165"/>
      <c r="N118" s="164"/>
      <c r="O118" s="163"/>
      <c r="P118" s="165"/>
      <c r="Q118" s="165"/>
      <c r="R118" s="165"/>
      <c r="S118" s="165"/>
      <c r="T118" s="165"/>
      <c r="U118" s="165"/>
      <c r="V118" s="164"/>
      <c r="W118" s="163"/>
      <c r="X118" s="165"/>
      <c r="Y118" s="165"/>
      <c r="Z118" s="165"/>
      <c r="AA118" s="165"/>
      <c r="AB118" s="165"/>
      <c r="AC118" s="165"/>
      <c r="AD118" s="164"/>
      <c r="AE118" s="163"/>
      <c r="AF118" s="165"/>
      <c r="AG118" s="165"/>
      <c r="AH118" s="165"/>
      <c r="AI118" s="165"/>
      <c r="AJ118" s="165"/>
      <c r="AK118" s="165"/>
      <c r="AL118" s="166"/>
      <c r="AM118" s="167" t="str">
        <f aca="false">IF(B118="","",SUM(E118:AL118))</f>
        <v/>
      </c>
      <c r="AN118" s="168" t="str">
        <f aca="false">IF(B118="","",AM118/9)</f>
        <v/>
      </c>
      <c r="AO118" s="169" t="str">
        <f aca="false">IF(B118="","",IF(AM118=0,"-",RANK(AM118,$AM$100:$AM$149,0)))</f>
        <v/>
      </c>
      <c r="AP118" s="167" t="str">
        <f aca="false">IF(E118="","",IF(E118="-","-",IF(UPPER(E118)="AB","+",VLOOKUP(E118,'විෂය තොරතුරු'!$P$24:$Q$28,2))))</f>
        <v/>
      </c>
      <c r="AQ118" s="168" t="str">
        <f aca="false">IF(F118="","",IF(F118="-","-",IF(UPPER(F118)="AB","+",VLOOKUP(F118,'විෂය තොරතුරු'!$P$24:$Q$28,2))))</f>
        <v/>
      </c>
      <c r="AR118" s="168" t="str">
        <f aca="false">IF(G118="","",IF(G118="-","-",IF(UPPER(G118)="AB","+",VLOOKUP(G118,'විෂය තොරතුරු'!$P$24:$Q$28,2))))</f>
        <v/>
      </c>
      <c r="AS118" s="168" t="str">
        <f aca="false">IF(H118="","",IF(H118="-","-",IF(UPPER(H118)="AB","+",VLOOKUP(H118,'විෂය තොරතුරු'!$P$24:$Q$28,2))))</f>
        <v/>
      </c>
      <c r="AT118" s="168" t="str">
        <f aca="false">IF(I118="","",IF(I118="-","-",IF(UPPER(I118)="AB","+",VLOOKUP(I118,'විෂය තොරතුරු'!$P$24:$Q$28,2))))</f>
        <v/>
      </c>
      <c r="AU118" s="170" t="str">
        <f aca="false">IF(J118="","",IF(J118="-","-",IF(UPPER(J118)="AB","+",VLOOKUP(J118,'විෂය තොරතුරු'!$P$24:$Q$28,2))))</f>
        <v/>
      </c>
      <c r="AV118" s="171" t="str">
        <f aca="false">IF(K118="","",IF(K118="-","-",IF(UPPER(K118)="AB","+",VLOOKUP(K118,'විෂය තොරතුරු'!$P$24:$Q$28,2))))</f>
        <v/>
      </c>
      <c r="AW118" s="168" t="str">
        <f aca="false">IF(L118="","",IF(L118="-","-",IF(UPPER(L118)="AB","+",VLOOKUP(L118,'විෂය තොරතුරු'!$P$24:$Q$28,2))))</f>
        <v/>
      </c>
      <c r="AX118" s="168" t="str">
        <f aca="false">IF(M118="","",IF(M118="-","-",IF(UPPER(M118)="AB","+",VLOOKUP(M118,'විෂය තොරතුරු'!$P$24:$Q$28,2))))</f>
        <v/>
      </c>
      <c r="AY118" s="169" t="str">
        <f aca="false">IF(N118="","",IF(N118="-","-",IF(UPPER(N118)="AB","+",VLOOKUP(N118,'විෂය තොරතුරු'!$P$24:$Q$28,2))))</f>
        <v/>
      </c>
      <c r="AZ118" s="167" t="str">
        <f aca="false">IF(O118="","",IF(O118="-","-",IF(UPPER(O118)="AB","+",VLOOKUP(O118,'විෂය තොරතුරු'!$P$24:$Q$28,2))))</f>
        <v/>
      </c>
      <c r="BA118" s="168" t="str">
        <f aca="false">IF(P118="","",IF(P118="-","-",IF(UPPER(P118)="AB","+",VLOOKUP(P118,'විෂය තොරතුරු'!$P$24:$Q$28,2))))</f>
        <v/>
      </c>
      <c r="BB118" s="168" t="str">
        <f aca="false">IF(Q118="","",IF(Q118="-","-",IF(UPPER(Q118)="AB","+",VLOOKUP(Q118,'විෂය තොරතුරු'!$P$24:$Q$28,2))))</f>
        <v/>
      </c>
      <c r="BC118" s="168" t="str">
        <f aca="false">IF(R118="","",IF(R118="-","-",IF(UPPER(R118)="AB","+",VLOOKUP(R118,'විෂය තොරතුරු'!$P$24:$Q$28,2))))</f>
        <v/>
      </c>
      <c r="BD118" s="168" t="str">
        <f aca="false">IF(S118="","",IF(S118="-","-",IF(UPPER(S118)="AB","+",VLOOKUP(S118,'විෂය තොරතුරු'!$P$24:$Q$28,2))))</f>
        <v/>
      </c>
      <c r="BE118" s="168" t="str">
        <f aca="false">IF(T118="","",IF(T118="-","-",IF(UPPER(T118)="AB","+",VLOOKUP(T118,'විෂය තොරතුරු'!$P$24:$Q$28,2))))</f>
        <v/>
      </c>
      <c r="BF118" s="168" t="str">
        <f aca="false">IF(U118="","",IF(U118="-","-",IF(UPPER(U118)="AB","+",VLOOKUP(U118,'විෂය තොරතුරු'!$P$24:$Q$28,2))))</f>
        <v/>
      </c>
      <c r="BG118" s="170" t="str">
        <f aca="false">IF(V118="","",IF(V118="-","-",IF(UPPER(V118)="AB","+",VLOOKUP(V118,'විෂය තොරතුරු'!$P$24:$Q$28,2))))</f>
        <v/>
      </c>
      <c r="BH118" s="171" t="str">
        <f aca="false">IF(W118="","",IF(W118="-","-",IF(UPPER(W118)="AB","+",VLOOKUP(W118,'විෂය තොරතුරු'!$P$24:$Q$28,2))))</f>
        <v/>
      </c>
      <c r="BI118" s="168" t="str">
        <f aca="false">IF(X118="","",IF(X118="-","-",IF(UPPER(X118)="AB","+",VLOOKUP(X118,'විෂය තොරතුරු'!$P$24:$Q$28,2))))</f>
        <v/>
      </c>
      <c r="BJ118" s="168" t="str">
        <f aca="false">IF(Y118="","",IF(Y118="-","-",IF(UPPER(Y118)="AB","+",VLOOKUP(Y118,'විෂය තොරතුරු'!$P$24:$Q$28,2))))</f>
        <v/>
      </c>
      <c r="BK118" s="168" t="str">
        <f aca="false">IF(Z118="","",IF(Z118="-","-",IF(UPPER(Z118)="AB","+",VLOOKUP(Z118,'විෂය තොරතුරු'!$P$24:$Q$28,2))))</f>
        <v/>
      </c>
      <c r="BL118" s="168" t="str">
        <f aca="false">IF(AA118="","",IF(AA118="-","-",IF(UPPER(AA118)="AB","+",VLOOKUP(AA118,'විෂය තොරතුරු'!$P$24:$Q$28,2))))</f>
        <v/>
      </c>
      <c r="BM118" s="168" t="str">
        <f aca="false">IF(AB118="","",IF(AB118="-","-",IF(UPPER(AB118)="AB","+",VLOOKUP(AB118,'විෂය තොරතුරු'!$P$24:$Q$28,2))))</f>
        <v/>
      </c>
      <c r="BN118" s="168" t="str">
        <f aca="false">IF(AC118="","",IF(AC118="-","-",IF(UPPER(AC118)="AB","+",VLOOKUP(AC118,'විෂය තොරතුරු'!$P$24:$Q$28,2))))</f>
        <v/>
      </c>
      <c r="BO118" s="169" t="str">
        <f aca="false">IF(AD118="","",IF(AD118="-","-",IF(UPPER(AD118)="AB","+",VLOOKUP(AD118,'විෂය තොරතුරු'!$P$24:$Q$28,2))))</f>
        <v/>
      </c>
      <c r="BP118" s="171" t="str">
        <f aca="false">IF(AE118="","",IF(AE118="-","-",IF(UPPER(AE118)="AB","+",VLOOKUP(AE118,'විෂය තොරතුරු'!$P$24:$Q$28,2))))</f>
        <v/>
      </c>
      <c r="BQ118" s="168" t="str">
        <f aca="false">IF(AF118="","",IF(AF118="-","-",IF(UPPER(AF118)="AB","+",VLOOKUP(AF118,'විෂය තොරතුරු'!$P$24:$Q$28,2))))</f>
        <v/>
      </c>
      <c r="BR118" s="168" t="str">
        <f aca="false">IF(AG118="","",IF(AG118="-","-",IF(UPPER(AG118)="AB","+",VLOOKUP(AG118,'විෂය තොරතුරු'!$P$24:$Q$28,2))))</f>
        <v/>
      </c>
      <c r="BS118" s="168" t="str">
        <f aca="false">IF(AH118="","",IF(AH118="-","-",IF(UPPER(AH118)="AB","+",VLOOKUP(AH118,'විෂය තොරතුරු'!$P$24:$Q$28,2))))</f>
        <v/>
      </c>
      <c r="BT118" s="168" t="str">
        <f aca="false">IF(AI118="","",IF(AI118="-","-",IF(UPPER(AI118)="AB","+",VLOOKUP(AI118,'විෂය තොරතුරු'!$P$24:$Q$28,2))))</f>
        <v/>
      </c>
      <c r="BU118" s="168" t="str">
        <f aca="false">IF(AJ118="","",IF(AJ118="-","-",IF(UPPER(AJ118)="AB","+",VLOOKUP(AJ118,'විෂය තොරතුරු'!$P$24:$Q$28,2))))</f>
        <v/>
      </c>
      <c r="BV118" s="168" t="str">
        <f aca="false">IF(AK118="","",IF(AK118="-","-",IF(UPPER(AK118)="AB","+",VLOOKUP(AK118,'විෂය තොරතුරු'!$P$24:$Q$28,2))))</f>
        <v/>
      </c>
      <c r="BW118" s="169" t="str">
        <f aca="false">IF(AL118="","",IF(AL118="-","-",IF(UPPER(AL118)="AB","+",VLOOKUP(AL118,'විෂය තොරතුරු'!$P$24:$Q$28,2))))</f>
        <v/>
      </c>
      <c r="BX118" s="171" t="str">
        <f aca="false">IF($B118="","",COUNTIF($AP118:$BW118,"A"))</f>
        <v/>
      </c>
      <c r="BY118" s="171" t="str">
        <f aca="false">IF($B118="","",COUNTIF($AP118:$BW118,"B"))</f>
        <v/>
      </c>
      <c r="BZ118" s="171" t="str">
        <f aca="false">IF($B118="","",COUNTIF($AP118:$BW118,"C"))</f>
        <v/>
      </c>
      <c r="CA118" s="171" t="str">
        <f aca="false">IF($B118="","",COUNTIF($AP118:$BW118,"S"))</f>
        <v/>
      </c>
      <c r="CB118" s="171" t="str">
        <f aca="false">IF($B118="","",COUNTIF($AP118:$BW118,"W"))</f>
        <v/>
      </c>
      <c r="CC118" s="171" t="str">
        <f aca="false">IF(B118="","",SUM(BX118:CA118))</f>
        <v/>
      </c>
      <c r="CD118" s="169" t="str">
        <f aca="false">IF(B118="","",SUM(BX118:BZ118))</f>
        <v/>
      </c>
      <c r="CE118" s="172" t="str">
        <f aca="false">IF(B118="","",IF(AND(CC118&gt;=6,CD118&gt;=3,OR(E118&gt;=35,F118&gt;=35),L118&gt;=35),"6/3 සමත්",IF(AND(CC118&gt;=5,CD118&gt;=3,OR(E118&gt;=35,F118&gt;=35,L118&gt;=35)),"5/3 සමත්",IF(AND(CC118&gt;=4,CD118&gt;=1,OR(E118&gt;=20,F118&gt;=20,L118&gt;=20)),"සමත් කළ හැකි",IF(CB118=9,"W9","අසමත් ?")))))</f>
        <v/>
      </c>
    </row>
    <row r="119" customFormat="false" ht="13.8" hidden="false" customHeight="false" outlineLevel="0" collapsed="false">
      <c r="A119" s="160" t="n">
        <v>20</v>
      </c>
      <c r="B119" s="161"/>
      <c r="C119" s="161"/>
      <c r="D119" s="162"/>
      <c r="E119" s="163"/>
      <c r="F119" s="164"/>
      <c r="G119" s="163"/>
      <c r="H119" s="165"/>
      <c r="I119" s="165"/>
      <c r="J119" s="164"/>
      <c r="K119" s="163"/>
      <c r="L119" s="165"/>
      <c r="M119" s="165"/>
      <c r="N119" s="164"/>
      <c r="O119" s="163"/>
      <c r="P119" s="165"/>
      <c r="Q119" s="165"/>
      <c r="R119" s="165"/>
      <c r="S119" s="165"/>
      <c r="T119" s="165"/>
      <c r="U119" s="165"/>
      <c r="V119" s="164"/>
      <c r="W119" s="163"/>
      <c r="X119" s="165"/>
      <c r="Y119" s="165"/>
      <c r="Z119" s="165"/>
      <c r="AA119" s="165"/>
      <c r="AB119" s="165"/>
      <c r="AC119" s="165"/>
      <c r="AD119" s="164"/>
      <c r="AE119" s="163"/>
      <c r="AF119" s="165"/>
      <c r="AG119" s="165"/>
      <c r="AH119" s="165"/>
      <c r="AI119" s="165"/>
      <c r="AJ119" s="165"/>
      <c r="AK119" s="165"/>
      <c r="AL119" s="166"/>
      <c r="AM119" s="167" t="str">
        <f aca="false">IF(B119="","",SUM(E119:AL119))</f>
        <v/>
      </c>
      <c r="AN119" s="168" t="str">
        <f aca="false">IF(B119="","",AM119/9)</f>
        <v/>
      </c>
      <c r="AO119" s="169" t="str">
        <f aca="false">IF(B119="","",IF(AM119=0,"-",RANK(AM119,$AM$100:$AM$149,0)))</f>
        <v/>
      </c>
      <c r="AP119" s="167" t="str">
        <f aca="false">IF(E119="","",IF(E119="-","-",IF(UPPER(E119)="AB","+",VLOOKUP(E119,'විෂය තොරතුරු'!$P$24:$Q$28,2))))</f>
        <v/>
      </c>
      <c r="AQ119" s="168" t="str">
        <f aca="false">IF(F119="","",IF(F119="-","-",IF(UPPER(F119)="AB","+",VLOOKUP(F119,'විෂය තොරතුරු'!$P$24:$Q$28,2))))</f>
        <v/>
      </c>
      <c r="AR119" s="168" t="str">
        <f aca="false">IF(G119="","",IF(G119="-","-",IF(UPPER(G119)="AB","+",VLOOKUP(G119,'විෂය තොරතුරු'!$P$24:$Q$28,2))))</f>
        <v/>
      </c>
      <c r="AS119" s="168" t="str">
        <f aca="false">IF(H119="","",IF(H119="-","-",IF(UPPER(H119)="AB","+",VLOOKUP(H119,'විෂය තොරතුරු'!$P$24:$Q$28,2))))</f>
        <v/>
      </c>
      <c r="AT119" s="168" t="str">
        <f aca="false">IF(I119="","",IF(I119="-","-",IF(UPPER(I119)="AB","+",VLOOKUP(I119,'විෂය තොරතුරු'!$P$24:$Q$28,2))))</f>
        <v/>
      </c>
      <c r="AU119" s="170" t="str">
        <f aca="false">IF(J119="","",IF(J119="-","-",IF(UPPER(J119)="AB","+",VLOOKUP(J119,'විෂය තොරතුරු'!$P$24:$Q$28,2))))</f>
        <v/>
      </c>
      <c r="AV119" s="171" t="str">
        <f aca="false">IF(K119="","",IF(K119="-","-",IF(UPPER(K119)="AB","+",VLOOKUP(K119,'විෂය තොරතුරු'!$P$24:$Q$28,2))))</f>
        <v/>
      </c>
      <c r="AW119" s="168" t="str">
        <f aca="false">IF(L119="","",IF(L119="-","-",IF(UPPER(L119)="AB","+",VLOOKUP(L119,'විෂය තොරතුරු'!$P$24:$Q$28,2))))</f>
        <v/>
      </c>
      <c r="AX119" s="168" t="str">
        <f aca="false">IF(M119="","",IF(M119="-","-",IF(UPPER(M119)="AB","+",VLOOKUP(M119,'විෂය තොරතුරු'!$P$24:$Q$28,2))))</f>
        <v/>
      </c>
      <c r="AY119" s="169" t="str">
        <f aca="false">IF(N119="","",IF(N119="-","-",IF(UPPER(N119)="AB","+",VLOOKUP(N119,'විෂය තොරතුරු'!$P$24:$Q$28,2))))</f>
        <v/>
      </c>
      <c r="AZ119" s="167" t="str">
        <f aca="false">IF(O119="","",IF(O119="-","-",IF(UPPER(O119)="AB","+",VLOOKUP(O119,'විෂය තොරතුරු'!$P$24:$Q$28,2))))</f>
        <v/>
      </c>
      <c r="BA119" s="168" t="str">
        <f aca="false">IF(P119="","",IF(P119="-","-",IF(UPPER(P119)="AB","+",VLOOKUP(P119,'විෂය තොරතුරු'!$P$24:$Q$28,2))))</f>
        <v/>
      </c>
      <c r="BB119" s="168" t="str">
        <f aca="false">IF(Q119="","",IF(Q119="-","-",IF(UPPER(Q119)="AB","+",VLOOKUP(Q119,'විෂය තොරතුරු'!$P$24:$Q$28,2))))</f>
        <v/>
      </c>
      <c r="BC119" s="168" t="str">
        <f aca="false">IF(R119="","",IF(R119="-","-",IF(UPPER(R119)="AB","+",VLOOKUP(R119,'විෂය තොරතුරු'!$P$24:$Q$28,2))))</f>
        <v/>
      </c>
      <c r="BD119" s="168" t="str">
        <f aca="false">IF(S119="","",IF(S119="-","-",IF(UPPER(S119)="AB","+",VLOOKUP(S119,'විෂය තොරතුරු'!$P$24:$Q$28,2))))</f>
        <v/>
      </c>
      <c r="BE119" s="168" t="str">
        <f aca="false">IF(T119="","",IF(T119="-","-",IF(UPPER(T119)="AB","+",VLOOKUP(T119,'විෂය තොරතුරු'!$P$24:$Q$28,2))))</f>
        <v/>
      </c>
      <c r="BF119" s="168" t="str">
        <f aca="false">IF(U119="","",IF(U119="-","-",IF(UPPER(U119)="AB","+",VLOOKUP(U119,'විෂය තොරතුරු'!$P$24:$Q$28,2))))</f>
        <v/>
      </c>
      <c r="BG119" s="170" t="str">
        <f aca="false">IF(V119="","",IF(V119="-","-",IF(UPPER(V119)="AB","+",VLOOKUP(V119,'විෂය තොරතුරු'!$P$24:$Q$28,2))))</f>
        <v/>
      </c>
      <c r="BH119" s="171" t="str">
        <f aca="false">IF(W119="","",IF(W119="-","-",IF(UPPER(W119)="AB","+",VLOOKUP(W119,'විෂය තොරතුරු'!$P$24:$Q$28,2))))</f>
        <v/>
      </c>
      <c r="BI119" s="168" t="str">
        <f aca="false">IF(X119="","",IF(X119="-","-",IF(UPPER(X119)="AB","+",VLOOKUP(X119,'විෂය තොරතුරු'!$P$24:$Q$28,2))))</f>
        <v/>
      </c>
      <c r="BJ119" s="168" t="str">
        <f aca="false">IF(Y119="","",IF(Y119="-","-",IF(UPPER(Y119)="AB","+",VLOOKUP(Y119,'විෂය තොරතුරු'!$P$24:$Q$28,2))))</f>
        <v/>
      </c>
      <c r="BK119" s="168" t="str">
        <f aca="false">IF(Z119="","",IF(Z119="-","-",IF(UPPER(Z119)="AB","+",VLOOKUP(Z119,'විෂය තොරතුරු'!$P$24:$Q$28,2))))</f>
        <v/>
      </c>
      <c r="BL119" s="168" t="str">
        <f aca="false">IF(AA119="","",IF(AA119="-","-",IF(UPPER(AA119)="AB","+",VLOOKUP(AA119,'විෂය තොරතුරු'!$P$24:$Q$28,2))))</f>
        <v/>
      </c>
      <c r="BM119" s="168" t="str">
        <f aca="false">IF(AB119="","",IF(AB119="-","-",IF(UPPER(AB119)="AB","+",VLOOKUP(AB119,'විෂය තොරතුරු'!$P$24:$Q$28,2))))</f>
        <v/>
      </c>
      <c r="BN119" s="168" t="str">
        <f aca="false">IF(AC119="","",IF(AC119="-","-",IF(UPPER(AC119)="AB","+",VLOOKUP(AC119,'විෂය තොරතුරු'!$P$24:$Q$28,2))))</f>
        <v/>
      </c>
      <c r="BO119" s="169" t="str">
        <f aca="false">IF(AD119="","",IF(AD119="-","-",IF(UPPER(AD119)="AB","+",VLOOKUP(AD119,'විෂය තොරතුරු'!$P$24:$Q$28,2))))</f>
        <v/>
      </c>
      <c r="BP119" s="171" t="str">
        <f aca="false">IF(AE119="","",IF(AE119="-","-",IF(UPPER(AE119)="AB","+",VLOOKUP(AE119,'විෂය තොරතුරු'!$P$24:$Q$28,2))))</f>
        <v/>
      </c>
      <c r="BQ119" s="168" t="str">
        <f aca="false">IF(AF119="","",IF(AF119="-","-",IF(UPPER(AF119)="AB","+",VLOOKUP(AF119,'විෂය තොරතුරු'!$P$24:$Q$28,2))))</f>
        <v/>
      </c>
      <c r="BR119" s="168" t="str">
        <f aca="false">IF(AG119="","",IF(AG119="-","-",IF(UPPER(AG119)="AB","+",VLOOKUP(AG119,'විෂය තොරතුරු'!$P$24:$Q$28,2))))</f>
        <v/>
      </c>
      <c r="BS119" s="168" t="str">
        <f aca="false">IF(AH119="","",IF(AH119="-","-",IF(UPPER(AH119)="AB","+",VLOOKUP(AH119,'විෂය තොරතුරු'!$P$24:$Q$28,2))))</f>
        <v/>
      </c>
      <c r="BT119" s="168" t="str">
        <f aca="false">IF(AI119="","",IF(AI119="-","-",IF(UPPER(AI119)="AB","+",VLOOKUP(AI119,'විෂය තොරතුරු'!$P$24:$Q$28,2))))</f>
        <v/>
      </c>
      <c r="BU119" s="168" t="str">
        <f aca="false">IF(AJ119="","",IF(AJ119="-","-",IF(UPPER(AJ119)="AB","+",VLOOKUP(AJ119,'විෂය තොරතුරු'!$P$24:$Q$28,2))))</f>
        <v/>
      </c>
      <c r="BV119" s="168" t="str">
        <f aca="false">IF(AK119="","",IF(AK119="-","-",IF(UPPER(AK119)="AB","+",VLOOKUP(AK119,'විෂය තොරතුරු'!$P$24:$Q$28,2))))</f>
        <v/>
      </c>
      <c r="BW119" s="169" t="str">
        <f aca="false">IF(AL119="","",IF(AL119="-","-",IF(UPPER(AL119)="AB","+",VLOOKUP(AL119,'විෂය තොරතුරු'!$P$24:$Q$28,2))))</f>
        <v/>
      </c>
      <c r="BX119" s="171" t="str">
        <f aca="false">IF($B119="","",COUNTIF($AP119:$BW119,"A"))</f>
        <v/>
      </c>
      <c r="BY119" s="171" t="str">
        <f aca="false">IF($B119="","",COUNTIF($AP119:$BW119,"B"))</f>
        <v/>
      </c>
      <c r="BZ119" s="171" t="str">
        <f aca="false">IF($B119="","",COUNTIF($AP119:$BW119,"C"))</f>
        <v/>
      </c>
      <c r="CA119" s="171" t="str">
        <f aca="false">IF($B119="","",COUNTIF($AP119:$BW119,"S"))</f>
        <v/>
      </c>
      <c r="CB119" s="171" t="str">
        <f aca="false">IF($B119="","",COUNTIF($AP119:$BW119,"W"))</f>
        <v/>
      </c>
      <c r="CC119" s="171" t="str">
        <f aca="false">IF(B119="","",SUM(BX119:CA119))</f>
        <v/>
      </c>
      <c r="CD119" s="169" t="str">
        <f aca="false">IF(B119="","",SUM(BX119:BZ119))</f>
        <v/>
      </c>
      <c r="CE119" s="172" t="str">
        <f aca="false">IF(B119="","",IF(AND(CC119&gt;=6,CD119&gt;=3,OR(E119&gt;=35,F119&gt;=35),L119&gt;=35),"6/3 සමත්",IF(AND(CC119&gt;=5,CD119&gt;=3,OR(E119&gt;=35,F119&gt;=35,L119&gt;=35)),"5/3 සමත්",IF(AND(CC119&gt;=4,CD119&gt;=1,OR(E119&gt;=20,F119&gt;=20,L119&gt;=20)),"සමත් කළ හැකි",IF(CB119=9,"W9","අසමත් ?")))))</f>
        <v/>
      </c>
    </row>
    <row r="120" customFormat="false" ht="13.8" hidden="false" customHeight="false" outlineLevel="0" collapsed="false">
      <c r="A120" s="160" t="n">
        <v>21</v>
      </c>
      <c r="B120" s="161"/>
      <c r="C120" s="161"/>
      <c r="D120" s="162"/>
      <c r="E120" s="163"/>
      <c r="F120" s="164"/>
      <c r="G120" s="163"/>
      <c r="H120" s="165"/>
      <c r="I120" s="165"/>
      <c r="J120" s="164"/>
      <c r="K120" s="163"/>
      <c r="L120" s="165"/>
      <c r="M120" s="165"/>
      <c r="N120" s="164"/>
      <c r="O120" s="163"/>
      <c r="P120" s="165"/>
      <c r="Q120" s="165"/>
      <c r="R120" s="165"/>
      <c r="S120" s="165"/>
      <c r="T120" s="165"/>
      <c r="U120" s="165"/>
      <c r="V120" s="164"/>
      <c r="W120" s="163"/>
      <c r="X120" s="165"/>
      <c r="Y120" s="165"/>
      <c r="Z120" s="165"/>
      <c r="AA120" s="165"/>
      <c r="AB120" s="165"/>
      <c r="AC120" s="165"/>
      <c r="AD120" s="164"/>
      <c r="AE120" s="163"/>
      <c r="AF120" s="165"/>
      <c r="AG120" s="165"/>
      <c r="AH120" s="165"/>
      <c r="AI120" s="165"/>
      <c r="AJ120" s="165"/>
      <c r="AK120" s="165"/>
      <c r="AL120" s="166"/>
      <c r="AM120" s="167" t="str">
        <f aca="false">IF(B120="","",SUM(E120:AL120))</f>
        <v/>
      </c>
      <c r="AN120" s="168" t="str">
        <f aca="false">IF(B120="","",AM120/9)</f>
        <v/>
      </c>
      <c r="AO120" s="169" t="str">
        <f aca="false">IF(B120="","",IF(AM120=0,"-",RANK(AM120,$AM$100:$AM$149,0)))</f>
        <v/>
      </c>
      <c r="AP120" s="167" t="str">
        <f aca="false">IF(E120="","",IF(E120="-","-",IF(UPPER(E120)="AB","+",VLOOKUP(E120,'විෂය තොරතුරු'!$P$24:$Q$28,2))))</f>
        <v/>
      </c>
      <c r="AQ120" s="168" t="str">
        <f aca="false">IF(F120="","",IF(F120="-","-",IF(UPPER(F120)="AB","+",VLOOKUP(F120,'විෂය තොරතුරු'!$P$24:$Q$28,2))))</f>
        <v/>
      </c>
      <c r="AR120" s="168" t="str">
        <f aca="false">IF(G120="","",IF(G120="-","-",IF(UPPER(G120)="AB","+",VLOOKUP(G120,'විෂය තොරතුරු'!$P$24:$Q$28,2))))</f>
        <v/>
      </c>
      <c r="AS120" s="168" t="str">
        <f aca="false">IF(H120="","",IF(H120="-","-",IF(UPPER(H120)="AB","+",VLOOKUP(H120,'විෂය තොරතුරු'!$P$24:$Q$28,2))))</f>
        <v/>
      </c>
      <c r="AT120" s="168" t="str">
        <f aca="false">IF(I120="","",IF(I120="-","-",IF(UPPER(I120)="AB","+",VLOOKUP(I120,'විෂය තොරතුරු'!$P$24:$Q$28,2))))</f>
        <v/>
      </c>
      <c r="AU120" s="170" t="str">
        <f aca="false">IF(J120="","",IF(J120="-","-",IF(UPPER(J120)="AB","+",VLOOKUP(J120,'විෂය තොරතුරු'!$P$24:$Q$28,2))))</f>
        <v/>
      </c>
      <c r="AV120" s="171" t="str">
        <f aca="false">IF(K120="","",IF(K120="-","-",IF(UPPER(K120)="AB","+",VLOOKUP(K120,'විෂය තොරතුරු'!$P$24:$Q$28,2))))</f>
        <v/>
      </c>
      <c r="AW120" s="168" t="str">
        <f aca="false">IF(L120="","",IF(L120="-","-",IF(UPPER(L120)="AB","+",VLOOKUP(L120,'විෂය තොරතුරු'!$P$24:$Q$28,2))))</f>
        <v/>
      </c>
      <c r="AX120" s="168" t="str">
        <f aca="false">IF(M120="","",IF(M120="-","-",IF(UPPER(M120)="AB","+",VLOOKUP(M120,'විෂය තොරතුරු'!$P$24:$Q$28,2))))</f>
        <v/>
      </c>
      <c r="AY120" s="169" t="str">
        <f aca="false">IF(N120="","",IF(N120="-","-",IF(UPPER(N120)="AB","+",VLOOKUP(N120,'විෂය තොරතුරු'!$P$24:$Q$28,2))))</f>
        <v/>
      </c>
      <c r="AZ120" s="167" t="str">
        <f aca="false">IF(O120="","",IF(O120="-","-",IF(UPPER(O120)="AB","+",VLOOKUP(O120,'විෂය තොරතුරු'!$P$24:$Q$28,2))))</f>
        <v/>
      </c>
      <c r="BA120" s="168" t="str">
        <f aca="false">IF(P120="","",IF(P120="-","-",IF(UPPER(P120)="AB","+",VLOOKUP(P120,'විෂය තොරතුරු'!$P$24:$Q$28,2))))</f>
        <v/>
      </c>
      <c r="BB120" s="168" t="str">
        <f aca="false">IF(Q120="","",IF(Q120="-","-",IF(UPPER(Q120)="AB","+",VLOOKUP(Q120,'විෂය තොරතුරු'!$P$24:$Q$28,2))))</f>
        <v/>
      </c>
      <c r="BC120" s="168" t="str">
        <f aca="false">IF(R120="","",IF(R120="-","-",IF(UPPER(R120)="AB","+",VLOOKUP(R120,'විෂය තොරතුරු'!$P$24:$Q$28,2))))</f>
        <v/>
      </c>
      <c r="BD120" s="168" t="str">
        <f aca="false">IF(S120="","",IF(S120="-","-",IF(UPPER(S120)="AB","+",VLOOKUP(S120,'විෂය තොරතුරු'!$P$24:$Q$28,2))))</f>
        <v/>
      </c>
      <c r="BE120" s="168" t="str">
        <f aca="false">IF(T120="","",IF(T120="-","-",IF(UPPER(T120)="AB","+",VLOOKUP(T120,'විෂය තොරතුරු'!$P$24:$Q$28,2))))</f>
        <v/>
      </c>
      <c r="BF120" s="168" t="str">
        <f aca="false">IF(U120="","",IF(U120="-","-",IF(UPPER(U120)="AB","+",VLOOKUP(U120,'විෂය තොරතුරු'!$P$24:$Q$28,2))))</f>
        <v/>
      </c>
      <c r="BG120" s="170" t="str">
        <f aca="false">IF(V120="","",IF(V120="-","-",IF(UPPER(V120)="AB","+",VLOOKUP(V120,'විෂය තොරතුරු'!$P$24:$Q$28,2))))</f>
        <v/>
      </c>
      <c r="BH120" s="171" t="str">
        <f aca="false">IF(W120="","",IF(W120="-","-",IF(UPPER(W120)="AB","+",VLOOKUP(W120,'විෂය තොරතුරු'!$P$24:$Q$28,2))))</f>
        <v/>
      </c>
      <c r="BI120" s="168" t="str">
        <f aca="false">IF(X120="","",IF(X120="-","-",IF(UPPER(X120)="AB","+",VLOOKUP(X120,'විෂය තොරතුරු'!$P$24:$Q$28,2))))</f>
        <v/>
      </c>
      <c r="BJ120" s="168" t="str">
        <f aca="false">IF(Y120="","",IF(Y120="-","-",IF(UPPER(Y120)="AB","+",VLOOKUP(Y120,'විෂය තොරතුරු'!$P$24:$Q$28,2))))</f>
        <v/>
      </c>
      <c r="BK120" s="168" t="str">
        <f aca="false">IF(Z120="","",IF(Z120="-","-",IF(UPPER(Z120)="AB","+",VLOOKUP(Z120,'විෂය තොරතුරු'!$P$24:$Q$28,2))))</f>
        <v/>
      </c>
      <c r="BL120" s="168" t="str">
        <f aca="false">IF(AA120="","",IF(AA120="-","-",IF(UPPER(AA120)="AB","+",VLOOKUP(AA120,'විෂය තොරතුරු'!$P$24:$Q$28,2))))</f>
        <v/>
      </c>
      <c r="BM120" s="168" t="str">
        <f aca="false">IF(AB120="","",IF(AB120="-","-",IF(UPPER(AB120)="AB","+",VLOOKUP(AB120,'විෂය තොරතුරු'!$P$24:$Q$28,2))))</f>
        <v/>
      </c>
      <c r="BN120" s="168" t="str">
        <f aca="false">IF(AC120="","",IF(AC120="-","-",IF(UPPER(AC120)="AB","+",VLOOKUP(AC120,'විෂය තොරතුරු'!$P$24:$Q$28,2))))</f>
        <v/>
      </c>
      <c r="BO120" s="169" t="str">
        <f aca="false">IF(AD120="","",IF(AD120="-","-",IF(UPPER(AD120)="AB","+",VLOOKUP(AD120,'විෂය තොරතුරු'!$P$24:$Q$28,2))))</f>
        <v/>
      </c>
      <c r="BP120" s="171" t="str">
        <f aca="false">IF(AE120="","",IF(AE120="-","-",IF(UPPER(AE120)="AB","+",VLOOKUP(AE120,'විෂය තොරතුරු'!$P$24:$Q$28,2))))</f>
        <v/>
      </c>
      <c r="BQ120" s="168" t="str">
        <f aca="false">IF(AF120="","",IF(AF120="-","-",IF(UPPER(AF120)="AB","+",VLOOKUP(AF120,'විෂය තොරතුරු'!$P$24:$Q$28,2))))</f>
        <v/>
      </c>
      <c r="BR120" s="168" t="str">
        <f aca="false">IF(AG120="","",IF(AG120="-","-",IF(UPPER(AG120)="AB","+",VLOOKUP(AG120,'විෂය තොරතුරු'!$P$24:$Q$28,2))))</f>
        <v/>
      </c>
      <c r="BS120" s="168" t="str">
        <f aca="false">IF(AH120="","",IF(AH120="-","-",IF(UPPER(AH120)="AB","+",VLOOKUP(AH120,'විෂය තොරතුරු'!$P$24:$Q$28,2))))</f>
        <v/>
      </c>
      <c r="BT120" s="168" t="str">
        <f aca="false">IF(AI120="","",IF(AI120="-","-",IF(UPPER(AI120)="AB","+",VLOOKUP(AI120,'විෂය තොරතුරු'!$P$24:$Q$28,2))))</f>
        <v/>
      </c>
      <c r="BU120" s="168" t="str">
        <f aca="false">IF(AJ120="","",IF(AJ120="-","-",IF(UPPER(AJ120)="AB","+",VLOOKUP(AJ120,'විෂය තොරතුරු'!$P$24:$Q$28,2))))</f>
        <v/>
      </c>
      <c r="BV120" s="168" t="str">
        <f aca="false">IF(AK120="","",IF(AK120="-","-",IF(UPPER(AK120)="AB","+",VLOOKUP(AK120,'විෂය තොරතුරු'!$P$24:$Q$28,2))))</f>
        <v/>
      </c>
      <c r="BW120" s="169" t="str">
        <f aca="false">IF(AL120="","",IF(AL120="-","-",IF(UPPER(AL120)="AB","+",VLOOKUP(AL120,'විෂය තොරතුරු'!$P$24:$Q$28,2))))</f>
        <v/>
      </c>
      <c r="BX120" s="171" t="str">
        <f aca="false">IF($B120="","",COUNTIF($AP120:$BW120,"A"))</f>
        <v/>
      </c>
      <c r="BY120" s="171" t="str">
        <f aca="false">IF($B120="","",COUNTIF($AP120:$BW120,"B"))</f>
        <v/>
      </c>
      <c r="BZ120" s="171" t="str">
        <f aca="false">IF($B120="","",COUNTIF($AP120:$BW120,"C"))</f>
        <v/>
      </c>
      <c r="CA120" s="171" t="str">
        <f aca="false">IF($B120="","",COUNTIF($AP120:$BW120,"S"))</f>
        <v/>
      </c>
      <c r="CB120" s="171" t="str">
        <f aca="false">IF($B120="","",COUNTIF($AP120:$BW120,"W"))</f>
        <v/>
      </c>
      <c r="CC120" s="171" t="str">
        <f aca="false">IF(B120="","",SUM(BX120:CA120))</f>
        <v/>
      </c>
      <c r="CD120" s="169" t="str">
        <f aca="false">IF(B120="","",SUM(BX120:BZ120))</f>
        <v/>
      </c>
      <c r="CE120" s="172" t="str">
        <f aca="false">IF(B120="","",IF(AND(CC120&gt;=6,CD120&gt;=3,OR(E120&gt;=35,F120&gt;=35),L120&gt;=35),"6/3 සමත්",IF(AND(CC120&gt;=5,CD120&gt;=3,OR(E120&gt;=35,F120&gt;=35,L120&gt;=35)),"5/3 සමත්",IF(AND(CC120&gt;=4,CD120&gt;=1,OR(E120&gt;=20,F120&gt;=20,L120&gt;=20)),"සමත් කළ හැකි",IF(CB120=9,"W9","අසමත් ?")))))</f>
        <v/>
      </c>
    </row>
    <row r="121" customFormat="false" ht="13.8" hidden="false" customHeight="false" outlineLevel="0" collapsed="false">
      <c r="A121" s="160" t="n">
        <v>22</v>
      </c>
      <c r="B121" s="161"/>
      <c r="C121" s="161"/>
      <c r="D121" s="162"/>
      <c r="E121" s="163"/>
      <c r="F121" s="164"/>
      <c r="G121" s="163"/>
      <c r="H121" s="165"/>
      <c r="I121" s="165"/>
      <c r="J121" s="164"/>
      <c r="K121" s="163"/>
      <c r="L121" s="165"/>
      <c r="M121" s="165"/>
      <c r="N121" s="164"/>
      <c r="O121" s="163"/>
      <c r="P121" s="165"/>
      <c r="Q121" s="165"/>
      <c r="R121" s="165"/>
      <c r="S121" s="165"/>
      <c r="T121" s="165"/>
      <c r="U121" s="165"/>
      <c r="V121" s="164"/>
      <c r="W121" s="163"/>
      <c r="X121" s="165"/>
      <c r="Y121" s="165"/>
      <c r="Z121" s="165"/>
      <c r="AA121" s="165"/>
      <c r="AB121" s="165"/>
      <c r="AC121" s="165"/>
      <c r="AD121" s="164"/>
      <c r="AE121" s="163"/>
      <c r="AF121" s="165"/>
      <c r="AG121" s="165"/>
      <c r="AH121" s="165"/>
      <c r="AI121" s="165"/>
      <c r="AJ121" s="165"/>
      <c r="AK121" s="165"/>
      <c r="AL121" s="166"/>
      <c r="AM121" s="167" t="str">
        <f aca="false">IF(B121="","",SUM(E121:AL121))</f>
        <v/>
      </c>
      <c r="AN121" s="168" t="str">
        <f aca="false">IF(B121="","",AM121/9)</f>
        <v/>
      </c>
      <c r="AO121" s="169" t="str">
        <f aca="false">IF(B121="","",IF(AM121=0,"-",RANK(AM121,$AM$100:$AM$149,0)))</f>
        <v/>
      </c>
      <c r="AP121" s="167" t="str">
        <f aca="false">IF(E121="","",IF(E121="-","-",IF(UPPER(E121)="AB","+",VLOOKUP(E121,'විෂය තොරතුරු'!$P$24:$Q$28,2))))</f>
        <v/>
      </c>
      <c r="AQ121" s="168" t="str">
        <f aca="false">IF(F121="","",IF(F121="-","-",IF(UPPER(F121)="AB","+",VLOOKUP(F121,'විෂය තොරතුරු'!$P$24:$Q$28,2))))</f>
        <v/>
      </c>
      <c r="AR121" s="168" t="str">
        <f aca="false">IF(G121="","",IF(G121="-","-",IF(UPPER(G121)="AB","+",VLOOKUP(G121,'විෂය තොරතුරු'!$P$24:$Q$28,2))))</f>
        <v/>
      </c>
      <c r="AS121" s="168" t="str">
        <f aca="false">IF(H121="","",IF(H121="-","-",IF(UPPER(H121)="AB","+",VLOOKUP(H121,'විෂය තොරතුරු'!$P$24:$Q$28,2))))</f>
        <v/>
      </c>
      <c r="AT121" s="168" t="str">
        <f aca="false">IF(I121="","",IF(I121="-","-",IF(UPPER(I121)="AB","+",VLOOKUP(I121,'විෂය තොරතුරු'!$P$24:$Q$28,2))))</f>
        <v/>
      </c>
      <c r="AU121" s="170" t="str">
        <f aca="false">IF(J121="","",IF(J121="-","-",IF(UPPER(J121)="AB","+",VLOOKUP(J121,'විෂය තොරතුරු'!$P$24:$Q$28,2))))</f>
        <v/>
      </c>
      <c r="AV121" s="171" t="str">
        <f aca="false">IF(K121="","",IF(K121="-","-",IF(UPPER(K121)="AB","+",VLOOKUP(K121,'විෂය තොරතුරු'!$P$24:$Q$28,2))))</f>
        <v/>
      </c>
      <c r="AW121" s="168" t="str">
        <f aca="false">IF(L121="","",IF(L121="-","-",IF(UPPER(L121)="AB","+",VLOOKUP(L121,'විෂය තොරතුරු'!$P$24:$Q$28,2))))</f>
        <v/>
      </c>
      <c r="AX121" s="168" t="str">
        <f aca="false">IF(M121="","",IF(M121="-","-",IF(UPPER(M121)="AB","+",VLOOKUP(M121,'විෂය තොරතුරු'!$P$24:$Q$28,2))))</f>
        <v/>
      </c>
      <c r="AY121" s="169" t="str">
        <f aca="false">IF(N121="","",IF(N121="-","-",IF(UPPER(N121)="AB","+",VLOOKUP(N121,'විෂය තොරතුරු'!$P$24:$Q$28,2))))</f>
        <v/>
      </c>
      <c r="AZ121" s="167" t="str">
        <f aca="false">IF(O121="","",IF(O121="-","-",IF(UPPER(O121)="AB","+",VLOOKUP(O121,'විෂය තොරතුරු'!$P$24:$Q$28,2))))</f>
        <v/>
      </c>
      <c r="BA121" s="168" t="str">
        <f aca="false">IF(P121="","",IF(P121="-","-",IF(UPPER(P121)="AB","+",VLOOKUP(P121,'විෂය තොරතුරු'!$P$24:$Q$28,2))))</f>
        <v/>
      </c>
      <c r="BB121" s="168" t="str">
        <f aca="false">IF(Q121="","",IF(Q121="-","-",IF(UPPER(Q121)="AB","+",VLOOKUP(Q121,'විෂය තොරතුරු'!$P$24:$Q$28,2))))</f>
        <v/>
      </c>
      <c r="BC121" s="168" t="str">
        <f aca="false">IF(R121="","",IF(R121="-","-",IF(UPPER(R121)="AB","+",VLOOKUP(R121,'විෂය තොරතුරු'!$P$24:$Q$28,2))))</f>
        <v/>
      </c>
      <c r="BD121" s="168" t="str">
        <f aca="false">IF(S121="","",IF(S121="-","-",IF(UPPER(S121)="AB","+",VLOOKUP(S121,'විෂය තොරතුරු'!$P$24:$Q$28,2))))</f>
        <v/>
      </c>
      <c r="BE121" s="168" t="str">
        <f aca="false">IF(T121="","",IF(T121="-","-",IF(UPPER(T121)="AB","+",VLOOKUP(T121,'විෂය තොරතුරු'!$P$24:$Q$28,2))))</f>
        <v/>
      </c>
      <c r="BF121" s="168" t="str">
        <f aca="false">IF(U121="","",IF(U121="-","-",IF(UPPER(U121)="AB","+",VLOOKUP(U121,'විෂය තොරතුරු'!$P$24:$Q$28,2))))</f>
        <v/>
      </c>
      <c r="BG121" s="170" t="str">
        <f aca="false">IF(V121="","",IF(V121="-","-",IF(UPPER(V121)="AB","+",VLOOKUP(V121,'විෂය තොරතුරු'!$P$24:$Q$28,2))))</f>
        <v/>
      </c>
      <c r="BH121" s="171" t="str">
        <f aca="false">IF(W121="","",IF(W121="-","-",IF(UPPER(W121)="AB","+",VLOOKUP(W121,'විෂය තොරතුරු'!$P$24:$Q$28,2))))</f>
        <v/>
      </c>
      <c r="BI121" s="168" t="str">
        <f aca="false">IF(X121="","",IF(X121="-","-",IF(UPPER(X121)="AB","+",VLOOKUP(X121,'විෂය තොරතුරු'!$P$24:$Q$28,2))))</f>
        <v/>
      </c>
      <c r="BJ121" s="168" t="str">
        <f aca="false">IF(Y121="","",IF(Y121="-","-",IF(UPPER(Y121)="AB","+",VLOOKUP(Y121,'විෂය තොරතුරු'!$P$24:$Q$28,2))))</f>
        <v/>
      </c>
      <c r="BK121" s="168" t="str">
        <f aca="false">IF(Z121="","",IF(Z121="-","-",IF(UPPER(Z121)="AB","+",VLOOKUP(Z121,'විෂය තොරතුරු'!$P$24:$Q$28,2))))</f>
        <v/>
      </c>
      <c r="BL121" s="168" t="str">
        <f aca="false">IF(AA121="","",IF(AA121="-","-",IF(UPPER(AA121)="AB","+",VLOOKUP(AA121,'විෂය තොරතුරු'!$P$24:$Q$28,2))))</f>
        <v/>
      </c>
      <c r="BM121" s="168" t="str">
        <f aca="false">IF(AB121="","",IF(AB121="-","-",IF(UPPER(AB121)="AB","+",VLOOKUP(AB121,'විෂය තොරතුරු'!$P$24:$Q$28,2))))</f>
        <v/>
      </c>
      <c r="BN121" s="168" t="str">
        <f aca="false">IF(AC121="","",IF(AC121="-","-",IF(UPPER(AC121)="AB","+",VLOOKUP(AC121,'විෂය තොරතුරු'!$P$24:$Q$28,2))))</f>
        <v/>
      </c>
      <c r="BO121" s="169" t="str">
        <f aca="false">IF(AD121="","",IF(AD121="-","-",IF(UPPER(AD121)="AB","+",VLOOKUP(AD121,'විෂය තොරතුරු'!$P$24:$Q$28,2))))</f>
        <v/>
      </c>
      <c r="BP121" s="171" t="str">
        <f aca="false">IF(AE121="","",IF(AE121="-","-",IF(UPPER(AE121)="AB","+",VLOOKUP(AE121,'විෂය තොරතුරු'!$P$24:$Q$28,2))))</f>
        <v/>
      </c>
      <c r="BQ121" s="168" t="str">
        <f aca="false">IF(AF121="","",IF(AF121="-","-",IF(UPPER(AF121)="AB","+",VLOOKUP(AF121,'විෂය තොරතුරු'!$P$24:$Q$28,2))))</f>
        <v/>
      </c>
      <c r="BR121" s="168" t="str">
        <f aca="false">IF(AG121="","",IF(AG121="-","-",IF(UPPER(AG121)="AB","+",VLOOKUP(AG121,'විෂය තොරතුරු'!$P$24:$Q$28,2))))</f>
        <v/>
      </c>
      <c r="BS121" s="168" t="str">
        <f aca="false">IF(AH121="","",IF(AH121="-","-",IF(UPPER(AH121)="AB","+",VLOOKUP(AH121,'විෂය තොරතුරු'!$P$24:$Q$28,2))))</f>
        <v/>
      </c>
      <c r="BT121" s="168" t="str">
        <f aca="false">IF(AI121="","",IF(AI121="-","-",IF(UPPER(AI121)="AB","+",VLOOKUP(AI121,'විෂය තොරතුරු'!$P$24:$Q$28,2))))</f>
        <v/>
      </c>
      <c r="BU121" s="168" t="str">
        <f aca="false">IF(AJ121="","",IF(AJ121="-","-",IF(UPPER(AJ121)="AB","+",VLOOKUP(AJ121,'විෂය තොරතුරු'!$P$24:$Q$28,2))))</f>
        <v/>
      </c>
      <c r="BV121" s="168" t="str">
        <f aca="false">IF(AK121="","",IF(AK121="-","-",IF(UPPER(AK121)="AB","+",VLOOKUP(AK121,'විෂය තොරතුරු'!$P$24:$Q$28,2))))</f>
        <v/>
      </c>
      <c r="BW121" s="169" t="str">
        <f aca="false">IF(AL121="","",IF(AL121="-","-",IF(UPPER(AL121)="AB","+",VLOOKUP(AL121,'විෂය තොරතුරු'!$P$24:$Q$28,2))))</f>
        <v/>
      </c>
      <c r="BX121" s="171" t="str">
        <f aca="false">IF($B121="","",COUNTIF($AP121:$BW121,"A"))</f>
        <v/>
      </c>
      <c r="BY121" s="171" t="str">
        <f aca="false">IF($B121="","",COUNTIF($AP121:$BW121,"B"))</f>
        <v/>
      </c>
      <c r="BZ121" s="171" t="str">
        <f aca="false">IF($B121="","",COUNTIF($AP121:$BW121,"C"))</f>
        <v/>
      </c>
      <c r="CA121" s="171" t="str">
        <f aca="false">IF($B121="","",COUNTIF($AP121:$BW121,"S"))</f>
        <v/>
      </c>
      <c r="CB121" s="171" t="str">
        <f aca="false">IF($B121="","",COUNTIF($AP121:$BW121,"W"))</f>
        <v/>
      </c>
      <c r="CC121" s="171" t="str">
        <f aca="false">IF(B121="","",SUM(BX121:CA121))</f>
        <v/>
      </c>
      <c r="CD121" s="169" t="str">
        <f aca="false">IF(B121="","",SUM(BX121:BZ121))</f>
        <v/>
      </c>
      <c r="CE121" s="172" t="str">
        <f aca="false">IF(B121="","",IF(AND(CC121&gt;=6,CD121&gt;=3,OR(E121&gt;=35,F121&gt;=35),L121&gt;=35),"6/3 සමත්",IF(AND(CC121&gt;=5,CD121&gt;=3,OR(E121&gt;=35,F121&gt;=35,L121&gt;=35)),"5/3 සමත්",IF(AND(CC121&gt;=4,CD121&gt;=1,OR(E121&gt;=20,F121&gt;=20,L121&gt;=20)),"සමත් කළ හැකි",IF(CB121=9,"W9","අසමත් ?")))))</f>
        <v/>
      </c>
    </row>
    <row r="122" customFormat="false" ht="13.8" hidden="false" customHeight="false" outlineLevel="0" collapsed="false">
      <c r="A122" s="160" t="n">
        <v>23</v>
      </c>
      <c r="B122" s="161"/>
      <c r="C122" s="161"/>
      <c r="D122" s="162"/>
      <c r="E122" s="163"/>
      <c r="F122" s="164"/>
      <c r="G122" s="163"/>
      <c r="H122" s="165"/>
      <c r="I122" s="165"/>
      <c r="J122" s="164"/>
      <c r="K122" s="163"/>
      <c r="L122" s="165"/>
      <c r="M122" s="165"/>
      <c r="N122" s="164"/>
      <c r="O122" s="163"/>
      <c r="P122" s="165"/>
      <c r="Q122" s="165"/>
      <c r="R122" s="165"/>
      <c r="S122" s="165"/>
      <c r="T122" s="165"/>
      <c r="U122" s="165"/>
      <c r="V122" s="164"/>
      <c r="W122" s="163"/>
      <c r="X122" s="165"/>
      <c r="Y122" s="165"/>
      <c r="Z122" s="165"/>
      <c r="AA122" s="165"/>
      <c r="AB122" s="165"/>
      <c r="AC122" s="165"/>
      <c r="AD122" s="164"/>
      <c r="AE122" s="163"/>
      <c r="AF122" s="165"/>
      <c r="AG122" s="165"/>
      <c r="AH122" s="165"/>
      <c r="AI122" s="165"/>
      <c r="AJ122" s="165"/>
      <c r="AK122" s="165"/>
      <c r="AL122" s="166"/>
      <c r="AM122" s="167" t="str">
        <f aca="false">IF(B122="","",SUM(E122:AL122))</f>
        <v/>
      </c>
      <c r="AN122" s="168" t="str">
        <f aca="false">IF(B122="","",AM122/9)</f>
        <v/>
      </c>
      <c r="AO122" s="169" t="str">
        <f aca="false">IF(B122="","",IF(AM122=0,"-",RANK(AM122,$AM$100:$AM$149,0)))</f>
        <v/>
      </c>
      <c r="AP122" s="167" t="str">
        <f aca="false">IF(E122="","",IF(E122="-","-",IF(UPPER(E122)="AB","+",VLOOKUP(E122,'විෂය තොරතුරු'!$P$24:$Q$28,2))))</f>
        <v/>
      </c>
      <c r="AQ122" s="168" t="str">
        <f aca="false">IF(F122="","",IF(F122="-","-",IF(UPPER(F122)="AB","+",VLOOKUP(F122,'විෂය තොරතුරු'!$P$24:$Q$28,2))))</f>
        <v/>
      </c>
      <c r="AR122" s="168" t="str">
        <f aca="false">IF(G122="","",IF(G122="-","-",IF(UPPER(G122)="AB","+",VLOOKUP(G122,'විෂය තොරතුරු'!$P$24:$Q$28,2))))</f>
        <v/>
      </c>
      <c r="AS122" s="168" t="str">
        <f aca="false">IF(H122="","",IF(H122="-","-",IF(UPPER(H122)="AB","+",VLOOKUP(H122,'විෂය තොරතුරු'!$P$24:$Q$28,2))))</f>
        <v/>
      </c>
      <c r="AT122" s="168" t="str">
        <f aca="false">IF(I122="","",IF(I122="-","-",IF(UPPER(I122)="AB","+",VLOOKUP(I122,'විෂය තොරතුරු'!$P$24:$Q$28,2))))</f>
        <v/>
      </c>
      <c r="AU122" s="170" t="str">
        <f aca="false">IF(J122="","",IF(J122="-","-",IF(UPPER(J122)="AB","+",VLOOKUP(J122,'විෂය තොරතුරු'!$P$24:$Q$28,2))))</f>
        <v/>
      </c>
      <c r="AV122" s="171" t="str">
        <f aca="false">IF(K122="","",IF(K122="-","-",IF(UPPER(K122)="AB","+",VLOOKUP(K122,'විෂය තොරතුරු'!$P$24:$Q$28,2))))</f>
        <v/>
      </c>
      <c r="AW122" s="168" t="str">
        <f aca="false">IF(L122="","",IF(L122="-","-",IF(UPPER(L122)="AB","+",VLOOKUP(L122,'විෂය තොරතුරු'!$P$24:$Q$28,2))))</f>
        <v/>
      </c>
      <c r="AX122" s="168" t="str">
        <f aca="false">IF(M122="","",IF(M122="-","-",IF(UPPER(M122)="AB","+",VLOOKUP(M122,'විෂය තොරතුරු'!$P$24:$Q$28,2))))</f>
        <v/>
      </c>
      <c r="AY122" s="169" t="str">
        <f aca="false">IF(N122="","",IF(N122="-","-",IF(UPPER(N122)="AB","+",VLOOKUP(N122,'විෂය තොරතුරු'!$P$24:$Q$28,2))))</f>
        <v/>
      </c>
      <c r="AZ122" s="167" t="str">
        <f aca="false">IF(O122="","",IF(O122="-","-",IF(UPPER(O122)="AB","+",VLOOKUP(O122,'විෂය තොරතුරු'!$P$24:$Q$28,2))))</f>
        <v/>
      </c>
      <c r="BA122" s="168" t="str">
        <f aca="false">IF(P122="","",IF(P122="-","-",IF(UPPER(P122)="AB","+",VLOOKUP(P122,'විෂය තොරතුරු'!$P$24:$Q$28,2))))</f>
        <v/>
      </c>
      <c r="BB122" s="168" t="str">
        <f aca="false">IF(Q122="","",IF(Q122="-","-",IF(UPPER(Q122)="AB","+",VLOOKUP(Q122,'විෂය තොරතුරු'!$P$24:$Q$28,2))))</f>
        <v/>
      </c>
      <c r="BC122" s="168" t="str">
        <f aca="false">IF(R122="","",IF(R122="-","-",IF(UPPER(R122)="AB","+",VLOOKUP(R122,'විෂය තොරතුරු'!$P$24:$Q$28,2))))</f>
        <v/>
      </c>
      <c r="BD122" s="168" t="str">
        <f aca="false">IF(S122="","",IF(S122="-","-",IF(UPPER(S122)="AB","+",VLOOKUP(S122,'විෂය තොරතුරු'!$P$24:$Q$28,2))))</f>
        <v/>
      </c>
      <c r="BE122" s="168" t="str">
        <f aca="false">IF(T122="","",IF(T122="-","-",IF(UPPER(T122)="AB","+",VLOOKUP(T122,'විෂය තොරතුරු'!$P$24:$Q$28,2))))</f>
        <v/>
      </c>
      <c r="BF122" s="168" t="str">
        <f aca="false">IF(U122="","",IF(U122="-","-",IF(UPPER(U122)="AB","+",VLOOKUP(U122,'විෂය තොරතුරු'!$P$24:$Q$28,2))))</f>
        <v/>
      </c>
      <c r="BG122" s="170" t="str">
        <f aca="false">IF(V122="","",IF(V122="-","-",IF(UPPER(V122)="AB","+",VLOOKUP(V122,'විෂය තොරතුරු'!$P$24:$Q$28,2))))</f>
        <v/>
      </c>
      <c r="BH122" s="171" t="str">
        <f aca="false">IF(W122="","",IF(W122="-","-",IF(UPPER(W122)="AB","+",VLOOKUP(W122,'විෂය තොරතුරු'!$P$24:$Q$28,2))))</f>
        <v/>
      </c>
      <c r="BI122" s="168" t="str">
        <f aca="false">IF(X122="","",IF(X122="-","-",IF(UPPER(X122)="AB","+",VLOOKUP(X122,'විෂය තොරතුරු'!$P$24:$Q$28,2))))</f>
        <v/>
      </c>
      <c r="BJ122" s="168" t="str">
        <f aca="false">IF(Y122="","",IF(Y122="-","-",IF(UPPER(Y122)="AB","+",VLOOKUP(Y122,'විෂය තොරතුරු'!$P$24:$Q$28,2))))</f>
        <v/>
      </c>
      <c r="BK122" s="168" t="str">
        <f aca="false">IF(Z122="","",IF(Z122="-","-",IF(UPPER(Z122)="AB","+",VLOOKUP(Z122,'විෂය තොරතුරු'!$P$24:$Q$28,2))))</f>
        <v/>
      </c>
      <c r="BL122" s="168" t="str">
        <f aca="false">IF(AA122="","",IF(AA122="-","-",IF(UPPER(AA122)="AB","+",VLOOKUP(AA122,'විෂය තොරතුරු'!$P$24:$Q$28,2))))</f>
        <v/>
      </c>
      <c r="BM122" s="168" t="str">
        <f aca="false">IF(AB122="","",IF(AB122="-","-",IF(UPPER(AB122)="AB","+",VLOOKUP(AB122,'විෂය තොරතුරු'!$P$24:$Q$28,2))))</f>
        <v/>
      </c>
      <c r="BN122" s="168" t="str">
        <f aca="false">IF(AC122="","",IF(AC122="-","-",IF(UPPER(AC122)="AB","+",VLOOKUP(AC122,'විෂය තොරතුරු'!$P$24:$Q$28,2))))</f>
        <v/>
      </c>
      <c r="BO122" s="169" t="str">
        <f aca="false">IF(AD122="","",IF(AD122="-","-",IF(UPPER(AD122)="AB","+",VLOOKUP(AD122,'විෂය තොරතුරු'!$P$24:$Q$28,2))))</f>
        <v/>
      </c>
      <c r="BP122" s="171" t="str">
        <f aca="false">IF(AE122="","",IF(AE122="-","-",IF(UPPER(AE122)="AB","+",VLOOKUP(AE122,'විෂය තොරතුරු'!$P$24:$Q$28,2))))</f>
        <v/>
      </c>
      <c r="BQ122" s="168" t="str">
        <f aca="false">IF(AF122="","",IF(AF122="-","-",IF(UPPER(AF122)="AB","+",VLOOKUP(AF122,'විෂය තොරතුරු'!$P$24:$Q$28,2))))</f>
        <v/>
      </c>
      <c r="BR122" s="168" t="str">
        <f aca="false">IF(AG122="","",IF(AG122="-","-",IF(UPPER(AG122)="AB","+",VLOOKUP(AG122,'විෂය තොරතුරු'!$P$24:$Q$28,2))))</f>
        <v/>
      </c>
      <c r="BS122" s="168" t="str">
        <f aca="false">IF(AH122="","",IF(AH122="-","-",IF(UPPER(AH122)="AB","+",VLOOKUP(AH122,'විෂය තොරතුරු'!$P$24:$Q$28,2))))</f>
        <v/>
      </c>
      <c r="BT122" s="168" t="str">
        <f aca="false">IF(AI122="","",IF(AI122="-","-",IF(UPPER(AI122)="AB","+",VLOOKUP(AI122,'විෂය තොරතුරු'!$P$24:$Q$28,2))))</f>
        <v/>
      </c>
      <c r="BU122" s="168" t="str">
        <f aca="false">IF(AJ122="","",IF(AJ122="-","-",IF(UPPER(AJ122)="AB","+",VLOOKUP(AJ122,'විෂය තොරතුරු'!$P$24:$Q$28,2))))</f>
        <v/>
      </c>
      <c r="BV122" s="168" t="str">
        <f aca="false">IF(AK122="","",IF(AK122="-","-",IF(UPPER(AK122)="AB","+",VLOOKUP(AK122,'විෂය තොරතුරු'!$P$24:$Q$28,2))))</f>
        <v/>
      </c>
      <c r="BW122" s="169" t="str">
        <f aca="false">IF(AL122="","",IF(AL122="-","-",IF(UPPER(AL122)="AB","+",VLOOKUP(AL122,'විෂය තොරතුරු'!$P$24:$Q$28,2))))</f>
        <v/>
      </c>
      <c r="BX122" s="171" t="str">
        <f aca="false">IF($B122="","",COUNTIF($AP122:$BW122,"A"))</f>
        <v/>
      </c>
      <c r="BY122" s="171" t="str">
        <f aca="false">IF($B122="","",COUNTIF($AP122:$BW122,"B"))</f>
        <v/>
      </c>
      <c r="BZ122" s="171" t="str">
        <f aca="false">IF($B122="","",COUNTIF($AP122:$BW122,"C"))</f>
        <v/>
      </c>
      <c r="CA122" s="171" t="str">
        <f aca="false">IF($B122="","",COUNTIF($AP122:$BW122,"S"))</f>
        <v/>
      </c>
      <c r="CB122" s="171" t="str">
        <f aca="false">IF($B122="","",COUNTIF($AP122:$BW122,"W"))</f>
        <v/>
      </c>
      <c r="CC122" s="171" t="str">
        <f aca="false">IF(B122="","",SUM(BX122:CA122))</f>
        <v/>
      </c>
      <c r="CD122" s="169" t="str">
        <f aca="false">IF(B122="","",SUM(BX122:BZ122))</f>
        <v/>
      </c>
      <c r="CE122" s="172" t="str">
        <f aca="false">IF(B122="","",IF(AND(CC122&gt;=6,CD122&gt;=3,OR(E122&gt;=35,F122&gt;=35),L122&gt;=35),"6/3 සමත්",IF(AND(CC122&gt;=5,CD122&gt;=3,OR(E122&gt;=35,F122&gt;=35,L122&gt;=35)),"5/3 සමත්",IF(AND(CC122&gt;=4,CD122&gt;=1,OR(E122&gt;=20,F122&gt;=20,L122&gt;=20)),"සමත් කළ හැකි",IF(CB122=9,"W9","අසමත් ?")))))</f>
        <v/>
      </c>
    </row>
    <row r="123" customFormat="false" ht="13.8" hidden="false" customHeight="false" outlineLevel="0" collapsed="false">
      <c r="A123" s="160" t="n">
        <v>24</v>
      </c>
      <c r="B123" s="161"/>
      <c r="C123" s="161"/>
      <c r="D123" s="162"/>
      <c r="E123" s="163"/>
      <c r="F123" s="164"/>
      <c r="G123" s="163"/>
      <c r="H123" s="165"/>
      <c r="I123" s="165"/>
      <c r="J123" s="164"/>
      <c r="K123" s="163"/>
      <c r="L123" s="165"/>
      <c r="M123" s="165"/>
      <c r="N123" s="164"/>
      <c r="O123" s="163"/>
      <c r="P123" s="165"/>
      <c r="Q123" s="165"/>
      <c r="R123" s="165"/>
      <c r="S123" s="165"/>
      <c r="T123" s="165"/>
      <c r="U123" s="165"/>
      <c r="V123" s="164"/>
      <c r="W123" s="163"/>
      <c r="X123" s="165"/>
      <c r="Y123" s="165"/>
      <c r="Z123" s="165"/>
      <c r="AA123" s="165"/>
      <c r="AB123" s="165"/>
      <c r="AC123" s="165"/>
      <c r="AD123" s="164"/>
      <c r="AE123" s="163"/>
      <c r="AF123" s="165"/>
      <c r="AG123" s="165"/>
      <c r="AH123" s="165"/>
      <c r="AI123" s="165"/>
      <c r="AJ123" s="165"/>
      <c r="AK123" s="165"/>
      <c r="AL123" s="166"/>
      <c r="AM123" s="167" t="str">
        <f aca="false">IF(B123="","",SUM(E123:AL123))</f>
        <v/>
      </c>
      <c r="AN123" s="168" t="str">
        <f aca="false">IF(B123="","",AM123/9)</f>
        <v/>
      </c>
      <c r="AO123" s="169" t="str">
        <f aca="false">IF(B123="","",IF(AM123=0,"-",RANK(AM123,$AM$100:$AM$149,0)))</f>
        <v/>
      </c>
      <c r="AP123" s="167" t="str">
        <f aca="false">IF(E123="","",IF(E123="-","-",IF(UPPER(E123)="AB","+",VLOOKUP(E123,'විෂය තොරතුරු'!$P$24:$Q$28,2))))</f>
        <v/>
      </c>
      <c r="AQ123" s="168" t="str">
        <f aca="false">IF(F123="","",IF(F123="-","-",IF(UPPER(F123)="AB","+",VLOOKUP(F123,'විෂය තොරතුරු'!$P$24:$Q$28,2))))</f>
        <v/>
      </c>
      <c r="AR123" s="168" t="str">
        <f aca="false">IF(G123="","",IF(G123="-","-",IF(UPPER(G123)="AB","+",VLOOKUP(G123,'විෂය තොරතුරු'!$P$24:$Q$28,2))))</f>
        <v/>
      </c>
      <c r="AS123" s="168" t="str">
        <f aca="false">IF(H123="","",IF(H123="-","-",IF(UPPER(H123)="AB","+",VLOOKUP(H123,'විෂය තොරතුරු'!$P$24:$Q$28,2))))</f>
        <v/>
      </c>
      <c r="AT123" s="168" t="str">
        <f aca="false">IF(I123="","",IF(I123="-","-",IF(UPPER(I123)="AB","+",VLOOKUP(I123,'විෂය තොරතුරු'!$P$24:$Q$28,2))))</f>
        <v/>
      </c>
      <c r="AU123" s="170" t="str">
        <f aca="false">IF(J123="","",IF(J123="-","-",IF(UPPER(J123)="AB","+",VLOOKUP(J123,'විෂය තොරතුරු'!$P$24:$Q$28,2))))</f>
        <v/>
      </c>
      <c r="AV123" s="171" t="str">
        <f aca="false">IF(K123="","",IF(K123="-","-",IF(UPPER(K123)="AB","+",VLOOKUP(K123,'විෂය තොරතුරු'!$P$24:$Q$28,2))))</f>
        <v/>
      </c>
      <c r="AW123" s="168" t="str">
        <f aca="false">IF(L123="","",IF(L123="-","-",IF(UPPER(L123)="AB","+",VLOOKUP(L123,'විෂය තොරතුරු'!$P$24:$Q$28,2))))</f>
        <v/>
      </c>
      <c r="AX123" s="168" t="str">
        <f aca="false">IF(M123="","",IF(M123="-","-",IF(UPPER(M123)="AB","+",VLOOKUP(M123,'විෂය තොරතුරු'!$P$24:$Q$28,2))))</f>
        <v/>
      </c>
      <c r="AY123" s="169" t="str">
        <f aca="false">IF(N123="","",IF(N123="-","-",IF(UPPER(N123)="AB","+",VLOOKUP(N123,'විෂය තොරතුරු'!$P$24:$Q$28,2))))</f>
        <v/>
      </c>
      <c r="AZ123" s="167" t="str">
        <f aca="false">IF(O123="","",IF(O123="-","-",IF(UPPER(O123)="AB","+",VLOOKUP(O123,'විෂය තොරතුරු'!$P$24:$Q$28,2))))</f>
        <v/>
      </c>
      <c r="BA123" s="168" t="str">
        <f aca="false">IF(P123="","",IF(P123="-","-",IF(UPPER(P123)="AB","+",VLOOKUP(P123,'විෂය තොරතුරු'!$P$24:$Q$28,2))))</f>
        <v/>
      </c>
      <c r="BB123" s="168" t="str">
        <f aca="false">IF(Q123="","",IF(Q123="-","-",IF(UPPER(Q123)="AB","+",VLOOKUP(Q123,'විෂය තොරතුරු'!$P$24:$Q$28,2))))</f>
        <v/>
      </c>
      <c r="BC123" s="168" t="str">
        <f aca="false">IF(R123="","",IF(R123="-","-",IF(UPPER(R123)="AB","+",VLOOKUP(R123,'විෂය තොරතුරු'!$P$24:$Q$28,2))))</f>
        <v/>
      </c>
      <c r="BD123" s="168" t="str">
        <f aca="false">IF(S123="","",IF(S123="-","-",IF(UPPER(S123)="AB","+",VLOOKUP(S123,'විෂය තොරතුරු'!$P$24:$Q$28,2))))</f>
        <v/>
      </c>
      <c r="BE123" s="168" t="str">
        <f aca="false">IF(T123="","",IF(T123="-","-",IF(UPPER(T123)="AB","+",VLOOKUP(T123,'විෂය තොරතුරු'!$P$24:$Q$28,2))))</f>
        <v/>
      </c>
      <c r="BF123" s="168" t="str">
        <f aca="false">IF(U123="","",IF(U123="-","-",IF(UPPER(U123)="AB","+",VLOOKUP(U123,'විෂය තොරතුරු'!$P$24:$Q$28,2))))</f>
        <v/>
      </c>
      <c r="BG123" s="170" t="str">
        <f aca="false">IF(V123="","",IF(V123="-","-",IF(UPPER(V123)="AB","+",VLOOKUP(V123,'විෂය තොරතුරු'!$P$24:$Q$28,2))))</f>
        <v/>
      </c>
      <c r="BH123" s="171" t="str">
        <f aca="false">IF(W123="","",IF(W123="-","-",IF(UPPER(W123)="AB","+",VLOOKUP(W123,'විෂය තොරතුරු'!$P$24:$Q$28,2))))</f>
        <v/>
      </c>
      <c r="BI123" s="168" t="str">
        <f aca="false">IF(X123="","",IF(X123="-","-",IF(UPPER(X123)="AB","+",VLOOKUP(X123,'විෂය තොරතුරු'!$P$24:$Q$28,2))))</f>
        <v/>
      </c>
      <c r="BJ123" s="168" t="str">
        <f aca="false">IF(Y123="","",IF(Y123="-","-",IF(UPPER(Y123)="AB","+",VLOOKUP(Y123,'විෂය තොරතුරු'!$P$24:$Q$28,2))))</f>
        <v/>
      </c>
      <c r="BK123" s="168" t="str">
        <f aca="false">IF(Z123="","",IF(Z123="-","-",IF(UPPER(Z123)="AB","+",VLOOKUP(Z123,'විෂය තොරතුරු'!$P$24:$Q$28,2))))</f>
        <v/>
      </c>
      <c r="BL123" s="168" t="str">
        <f aca="false">IF(AA123="","",IF(AA123="-","-",IF(UPPER(AA123)="AB","+",VLOOKUP(AA123,'විෂය තොරතුරු'!$P$24:$Q$28,2))))</f>
        <v/>
      </c>
      <c r="BM123" s="168" t="str">
        <f aca="false">IF(AB123="","",IF(AB123="-","-",IF(UPPER(AB123)="AB","+",VLOOKUP(AB123,'විෂය තොරතුරු'!$P$24:$Q$28,2))))</f>
        <v/>
      </c>
      <c r="BN123" s="168" t="str">
        <f aca="false">IF(AC123="","",IF(AC123="-","-",IF(UPPER(AC123)="AB","+",VLOOKUP(AC123,'විෂය තොරතුරු'!$P$24:$Q$28,2))))</f>
        <v/>
      </c>
      <c r="BO123" s="169" t="str">
        <f aca="false">IF(AD123="","",IF(AD123="-","-",IF(UPPER(AD123)="AB","+",VLOOKUP(AD123,'විෂය තොරතුරු'!$P$24:$Q$28,2))))</f>
        <v/>
      </c>
      <c r="BP123" s="171" t="str">
        <f aca="false">IF(AE123="","",IF(AE123="-","-",IF(UPPER(AE123)="AB","+",VLOOKUP(AE123,'විෂය තොරතුරු'!$P$24:$Q$28,2))))</f>
        <v/>
      </c>
      <c r="BQ123" s="168" t="str">
        <f aca="false">IF(AF123="","",IF(AF123="-","-",IF(UPPER(AF123)="AB","+",VLOOKUP(AF123,'විෂය තොරතුරු'!$P$24:$Q$28,2))))</f>
        <v/>
      </c>
      <c r="BR123" s="168" t="str">
        <f aca="false">IF(AG123="","",IF(AG123="-","-",IF(UPPER(AG123)="AB","+",VLOOKUP(AG123,'විෂය තොරතුරු'!$P$24:$Q$28,2))))</f>
        <v/>
      </c>
      <c r="BS123" s="168" t="str">
        <f aca="false">IF(AH123="","",IF(AH123="-","-",IF(UPPER(AH123)="AB","+",VLOOKUP(AH123,'විෂය තොරතුරු'!$P$24:$Q$28,2))))</f>
        <v/>
      </c>
      <c r="BT123" s="168" t="str">
        <f aca="false">IF(AI123="","",IF(AI123="-","-",IF(UPPER(AI123)="AB","+",VLOOKUP(AI123,'විෂය තොරතුරු'!$P$24:$Q$28,2))))</f>
        <v/>
      </c>
      <c r="BU123" s="168" t="str">
        <f aca="false">IF(AJ123="","",IF(AJ123="-","-",IF(UPPER(AJ123)="AB","+",VLOOKUP(AJ123,'විෂය තොරතුරු'!$P$24:$Q$28,2))))</f>
        <v/>
      </c>
      <c r="BV123" s="168" t="str">
        <f aca="false">IF(AK123="","",IF(AK123="-","-",IF(UPPER(AK123)="AB","+",VLOOKUP(AK123,'විෂය තොරතුරු'!$P$24:$Q$28,2))))</f>
        <v/>
      </c>
      <c r="BW123" s="169" t="str">
        <f aca="false">IF(AL123="","",IF(AL123="-","-",IF(UPPER(AL123)="AB","+",VLOOKUP(AL123,'විෂය තොරතුරු'!$P$24:$Q$28,2))))</f>
        <v/>
      </c>
      <c r="BX123" s="171" t="str">
        <f aca="false">IF($B123="","",COUNTIF($AP123:$BW123,"A"))</f>
        <v/>
      </c>
      <c r="BY123" s="171" t="str">
        <f aca="false">IF($B123="","",COUNTIF($AP123:$BW123,"B"))</f>
        <v/>
      </c>
      <c r="BZ123" s="171" t="str">
        <f aca="false">IF($B123="","",COUNTIF($AP123:$BW123,"C"))</f>
        <v/>
      </c>
      <c r="CA123" s="171" t="str">
        <f aca="false">IF($B123="","",COUNTIF($AP123:$BW123,"S"))</f>
        <v/>
      </c>
      <c r="CB123" s="171" t="str">
        <f aca="false">IF($B123="","",COUNTIF($AP123:$BW123,"W"))</f>
        <v/>
      </c>
      <c r="CC123" s="171" t="str">
        <f aca="false">IF(B123="","",SUM(BX123:CA123))</f>
        <v/>
      </c>
      <c r="CD123" s="169" t="str">
        <f aca="false">IF(B123="","",SUM(BX123:BZ123))</f>
        <v/>
      </c>
      <c r="CE123" s="172" t="str">
        <f aca="false">IF(B123="","",IF(AND(CC123&gt;=6,CD123&gt;=3,OR(E123&gt;=35,F123&gt;=35),L123&gt;=35),"6/3 සමත්",IF(AND(CC123&gt;=5,CD123&gt;=3,OR(E123&gt;=35,F123&gt;=35,L123&gt;=35)),"5/3 සමත්",IF(AND(CC123&gt;=4,CD123&gt;=1,OR(E123&gt;=20,F123&gt;=20,L123&gt;=20)),"සමත් කළ හැකි",IF(CB123=9,"W9","අසමත් ?")))))</f>
        <v/>
      </c>
    </row>
    <row r="124" customFormat="false" ht="13.8" hidden="false" customHeight="false" outlineLevel="0" collapsed="false">
      <c r="A124" s="160" t="n">
        <v>25</v>
      </c>
      <c r="B124" s="161"/>
      <c r="C124" s="161"/>
      <c r="D124" s="162"/>
      <c r="E124" s="163"/>
      <c r="F124" s="164"/>
      <c r="G124" s="163"/>
      <c r="H124" s="165"/>
      <c r="I124" s="165"/>
      <c r="J124" s="164"/>
      <c r="K124" s="163"/>
      <c r="L124" s="165"/>
      <c r="M124" s="165"/>
      <c r="N124" s="164"/>
      <c r="O124" s="163"/>
      <c r="P124" s="165"/>
      <c r="Q124" s="165"/>
      <c r="R124" s="165"/>
      <c r="S124" s="165"/>
      <c r="T124" s="165"/>
      <c r="U124" s="165"/>
      <c r="V124" s="164"/>
      <c r="W124" s="163"/>
      <c r="X124" s="165"/>
      <c r="Y124" s="165"/>
      <c r="Z124" s="165"/>
      <c r="AA124" s="165"/>
      <c r="AB124" s="165"/>
      <c r="AC124" s="165"/>
      <c r="AD124" s="164"/>
      <c r="AE124" s="163"/>
      <c r="AF124" s="165"/>
      <c r="AG124" s="165"/>
      <c r="AH124" s="165"/>
      <c r="AI124" s="165"/>
      <c r="AJ124" s="165"/>
      <c r="AK124" s="165"/>
      <c r="AL124" s="166"/>
      <c r="AM124" s="167" t="str">
        <f aca="false">IF(B124="","",SUM(E124:AL124))</f>
        <v/>
      </c>
      <c r="AN124" s="168" t="str">
        <f aca="false">IF(B124="","",AM124/9)</f>
        <v/>
      </c>
      <c r="AO124" s="169" t="str">
        <f aca="false">IF(B124="","",IF(AM124=0,"-",RANK(AM124,$AM$100:$AM$149,0)))</f>
        <v/>
      </c>
      <c r="AP124" s="167" t="str">
        <f aca="false">IF(E124="","",IF(E124="-","-",IF(UPPER(E124)="AB","+",VLOOKUP(E124,'විෂය තොරතුරු'!$P$24:$Q$28,2))))</f>
        <v/>
      </c>
      <c r="AQ124" s="168" t="str">
        <f aca="false">IF(F124="","",IF(F124="-","-",IF(UPPER(F124)="AB","+",VLOOKUP(F124,'විෂය තොරතුරු'!$P$24:$Q$28,2))))</f>
        <v/>
      </c>
      <c r="AR124" s="168" t="str">
        <f aca="false">IF(G124="","",IF(G124="-","-",IF(UPPER(G124)="AB","+",VLOOKUP(G124,'විෂය තොරතුරු'!$P$24:$Q$28,2))))</f>
        <v/>
      </c>
      <c r="AS124" s="168" t="str">
        <f aca="false">IF(H124="","",IF(H124="-","-",IF(UPPER(H124)="AB","+",VLOOKUP(H124,'විෂය තොරතුරු'!$P$24:$Q$28,2))))</f>
        <v/>
      </c>
      <c r="AT124" s="168" t="str">
        <f aca="false">IF(I124="","",IF(I124="-","-",IF(UPPER(I124)="AB","+",VLOOKUP(I124,'විෂය තොරතුරු'!$P$24:$Q$28,2))))</f>
        <v/>
      </c>
      <c r="AU124" s="170" t="str">
        <f aca="false">IF(J124="","",IF(J124="-","-",IF(UPPER(J124)="AB","+",VLOOKUP(J124,'විෂය තොරතුරු'!$P$24:$Q$28,2))))</f>
        <v/>
      </c>
      <c r="AV124" s="171" t="str">
        <f aca="false">IF(K124="","",IF(K124="-","-",IF(UPPER(K124)="AB","+",VLOOKUP(K124,'විෂය තොරතුරු'!$P$24:$Q$28,2))))</f>
        <v/>
      </c>
      <c r="AW124" s="168" t="str">
        <f aca="false">IF(L124="","",IF(L124="-","-",IF(UPPER(L124)="AB","+",VLOOKUP(L124,'විෂය තොරතුරු'!$P$24:$Q$28,2))))</f>
        <v/>
      </c>
      <c r="AX124" s="168" t="str">
        <f aca="false">IF(M124="","",IF(M124="-","-",IF(UPPER(M124)="AB","+",VLOOKUP(M124,'විෂය තොරතුරු'!$P$24:$Q$28,2))))</f>
        <v/>
      </c>
      <c r="AY124" s="169" t="str">
        <f aca="false">IF(N124="","",IF(N124="-","-",IF(UPPER(N124)="AB","+",VLOOKUP(N124,'විෂය තොරතුරු'!$P$24:$Q$28,2))))</f>
        <v/>
      </c>
      <c r="AZ124" s="167" t="str">
        <f aca="false">IF(O124="","",IF(O124="-","-",IF(UPPER(O124)="AB","+",VLOOKUP(O124,'විෂය තොරතුරු'!$P$24:$Q$28,2))))</f>
        <v/>
      </c>
      <c r="BA124" s="168" t="str">
        <f aca="false">IF(P124="","",IF(P124="-","-",IF(UPPER(P124)="AB","+",VLOOKUP(P124,'විෂය තොරතුරු'!$P$24:$Q$28,2))))</f>
        <v/>
      </c>
      <c r="BB124" s="168" t="str">
        <f aca="false">IF(Q124="","",IF(Q124="-","-",IF(UPPER(Q124)="AB","+",VLOOKUP(Q124,'විෂය තොරතුරු'!$P$24:$Q$28,2))))</f>
        <v/>
      </c>
      <c r="BC124" s="168" t="str">
        <f aca="false">IF(R124="","",IF(R124="-","-",IF(UPPER(R124)="AB","+",VLOOKUP(R124,'විෂය තොරතුරු'!$P$24:$Q$28,2))))</f>
        <v/>
      </c>
      <c r="BD124" s="168" t="str">
        <f aca="false">IF(S124="","",IF(S124="-","-",IF(UPPER(S124)="AB","+",VLOOKUP(S124,'විෂය තොරතුරු'!$P$24:$Q$28,2))))</f>
        <v/>
      </c>
      <c r="BE124" s="168" t="str">
        <f aca="false">IF(T124="","",IF(T124="-","-",IF(UPPER(T124)="AB","+",VLOOKUP(T124,'විෂය තොරතුරු'!$P$24:$Q$28,2))))</f>
        <v/>
      </c>
      <c r="BF124" s="168" t="str">
        <f aca="false">IF(U124="","",IF(U124="-","-",IF(UPPER(U124)="AB","+",VLOOKUP(U124,'විෂය තොරතුරු'!$P$24:$Q$28,2))))</f>
        <v/>
      </c>
      <c r="BG124" s="170" t="str">
        <f aca="false">IF(V124="","",IF(V124="-","-",IF(UPPER(V124)="AB","+",VLOOKUP(V124,'විෂය තොරතුරු'!$P$24:$Q$28,2))))</f>
        <v/>
      </c>
      <c r="BH124" s="171" t="str">
        <f aca="false">IF(W124="","",IF(W124="-","-",IF(UPPER(W124)="AB","+",VLOOKUP(W124,'විෂය තොරතුරු'!$P$24:$Q$28,2))))</f>
        <v/>
      </c>
      <c r="BI124" s="168" t="str">
        <f aca="false">IF(X124="","",IF(X124="-","-",IF(UPPER(X124)="AB","+",VLOOKUP(X124,'විෂය තොරතුරු'!$P$24:$Q$28,2))))</f>
        <v/>
      </c>
      <c r="BJ124" s="168" t="str">
        <f aca="false">IF(Y124="","",IF(Y124="-","-",IF(UPPER(Y124)="AB","+",VLOOKUP(Y124,'විෂය තොරතුරු'!$P$24:$Q$28,2))))</f>
        <v/>
      </c>
      <c r="BK124" s="168" t="str">
        <f aca="false">IF(Z124="","",IF(Z124="-","-",IF(UPPER(Z124)="AB","+",VLOOKUP(Z124,'විෂය තොරතුරු'!$P$24:$Q$28,2))))</f>
        <v/>
      </c>
      <c r="BL124" s="168" t="str">
        <f aca="false">IF(AA124="","",IF(AA124="-","-",IF(UPPER(AA124)="AB","+",VLOOKUP(AA124,'විෂය තොරතුරු'!$P$24:$Q$28,2))))</f>
        <v/>
      </c>
      <c r="BM124" s="168" t="str">
        <f aca="false">IF(AB124="","",IF(AB124="-","-",IF(UPPER(AB124)="AB","+",VLOOKUP(AB124,'විෂය තොරතුරු'!$P$24:$Q$28,2))))</f>
        <v/>
      </c>
      <c r="BN124" s="168" t="str">
        <f aca="false">IF(AC124="","",IF(AC124="-","-",IF(UPPER(AC124)="AB","+",VLOOKUP(AC124,'විෂය තොරතුරු'!$P$24:$Q$28,2))))</f>
        <v/>
      </c>
      <c r="BO124" s="169" t="str">
        <f aca="false">IF(AD124="","",IF(AD124="-","-",IF(UPPER(AD124)="AB","+",VLOOKUP(AD124,'විෂය තොරතුරු'!$P$24:$Q$28,2))))</f>
        <v/>
      </c>
      <c r="BP124" s="171" t="str">
        <f aca="false">IF(AE124="","",IF(AE124="-","-",IF(UPPER(AE124)="AB","+",VLOOKUP(AE124,'විෂය තොරතුරු'!$P$24:$Q$28,2))))</f>
        <v/>
      </c>
      <c r="BQ124" s="168" t="str">
        <f aca="false">IF(AF124="","",IF(AF124="-","-",IF(UPPER(AF124)="AB","+",VLOOKUP(AF124,'විෂය තොරතුරු'!$P$24:$Q$28,2))))</f>
        <v/>
      </c>
      <c r="BR124" s="168" t="str">
        <f aca="false">IF(AG124="","",IF(AG124="-","-",IF(UPPER(AG124)="AB","+",VLOOKUP(AG124,'විෂය තොරතුරු'!$P$24:$Q$28,2))))</f>
        <v/>
      </c>
      <c r="BS124" s="168" t="str">
        <f aca="false">IF(AH124="","",IF(AH124="-","-",IF(UPPER(AH124)="AB","+",VLOOKUP(AH124,'විෂය තොරතුරු'!$P$24:$Q$28,2))))</f>
        <v/>
      </c>
      <c r="BT124" s="168" t="str">
        <f aca="false">IF(AI124="","",IF(AI124="-","-",IF(UPPER(AI124)="AB","+",VLOOKUP(AI124,'විෂය තොරතුරු'!$P$24:$Q$28,2))))</f>
        <v/>
      </c>
      <c r="BU124" s="168" t="str">
        <f aca="false">IF(AJ124="","",IF(AJ124="-","-",IF(UPPER(AJ124)="AB","+",VLOOKUP(AJ124,'විෂය තොරතුරු'!$P$24:$Q$28,2))))</f>
        <v/>
      </c>
      <c r="BV124" s="168" t="str">
        <f aca="false">IF(AK124="","",IF(AK124="-","-",IF(UPPER(AK124)="AB","+",VLOOKUP(AK124,'විෂය තොරතුරු'!$P$24:$Q$28,2))))</f>
        <v/>
      </c>
      <c r="BW124" s="169" t="str">
        <f aca="false">IF(AL124="","",IF(AL124="-","-",IF(UPPER(AL124)="AB","+",VLOOKUP(AL124,'විෂය තොරතුරු'!$P$24:$Q$28,2))))</f>
        <v/>
      </c>
      <c r="BX124" s="171" t="str">
        <f aca="false">IF($B124="","",COUNTIF($AP124:$BW124,"A"))</f>
        <v/>
      </c>
      <c r="BY124" s="171" t="str">
        <f aca="false">IF($B124="","",COUNTIF($AP124:$BW124,"B"))</f>
        <v/>
      </c>
      <c r="BZ124" s="171" t="str">
        <f aca="false">IF($B124="","",COUNTIF($AP124:$BW124,"C"))</f>
        <v/>
      </c>
      <c r="CA124" s="171" t="str">
        <f aca="false">IF($B124="","",COUNTIF($AP124:$BW124,"S"))</f>
        <v/>
      </c>
      <c r="CB124" s="171" t="str">
        <f aca="false">IF($B124="","",COUNTIF($AP124:$BW124,"W"))</f>
        <v/>
      </c>
      <c r="CC124" s="171" t="str">
        <f aca="false">IF(B124="","",SUM(BX124:CA124))</f>
        <v/>
      </c>
      <c r="CD124" s="169" t="str">
        <f aca="false">IF(B124="","",SUM(BX124:BZ124))</f>
        <v/>
      </c>
      <c r="CE124" s="172" t="str">
        <f aca="false">IF(B124="","",IF(AND(CC124&gt;=6,CD124&gt;=3,OR(E124&gt;=35,F124&gt;=35),L124&gt;=35),"6/3 සමත්",IF(AND(CC124&gt;=5,CD124&gt;=3,OR(E124&gt;=35,F124&gt;=35,L124&gt;=35)),"5/3 සමත්",IF(AND(CC124&gt;=4,CD124&gt;=1,OR(E124&gt;=20,F124&gt;=20,L124&gt;=20)),"සමත් කළ හැකි",IF(CB124=9,"W9","අසමත් ?")))))</f>
        <v/>
      </c>
    </row>
    <row r="125" customFormat="false" ht="13.8" hidden="false" customHeight="false" outlineLevel="0" collapsed="false">
      <c r="A125" s="160" t="n">
        <v>26</v>
      </c>
      <c r="B125" s="161"/>
      <c r="C125" s="161"/>
      <c r="D125" s="162"/>
      <c r="E125" s="163"/>
      <c r="F125" s="164"/>
      <c r="G125" s="163"/>
      <c r="H125" s="165"/>
      <c r="I125" s="165"/>
      <c r="J125" s="164"/>
      <c r="K125" s="163"/>
      <c r="L125" s="165"/>
      <c r="M125" s="165"/>
      <c r="N125" s="164"/>
      <c r="O125" s="163"/>
      <c r="P125" s="165"/>
      <c r="Q125" s="165"/>
      <c r="R125" s="165"/>
      <c r="S125" s="165"/>
      <c r="T125" s="165"/>
      <c r="U125" s="165"/>
      <c r="V125" s="164"/>
      <c r="W125" s="163"/>
      <c r="X125" s="165"/>
      <c r="Y125" s="165"/>
      <c r="Z125" s="165"/>
      <c r="AA125" s="165"/>
      <c r="AB125" s="165"/>
      <c r="AC125" s="165"/>
      <c r="AD125" s="164"/>
      <c r="AE125" s="163"/>
      <c r="AF125" s="165"/>
      <c r="AG125" s="165"/>
      <c r="AH125" s="165"/>
      <c r="AI125" s="165"/>
      <c r="AJ125" s="165"/>
      <c r="AK125" s="165"/>
      <c r="AL125" s="166"/>
      <c r="AM125" s="167" t="str">
        <f aca="false">IF(B125="","",SUM(E125:AL125))</f>
        <v/>
      </c>
      <c r="AN125" s="168" t="str">
        <f aca="false">IF(B125="","",AM125/9)</f>
        <v/>
      </c>
      <c r="AO125" s="169" t="str">
        <f aca="false">IF(B125="","",IF(AM125=0,"-",RANK(AM125,$AM$100:$AM$149,0)))</f>
        <v/>
      </c>
      <c r="AP125" s="167" t="str">
        <f aca="false">IF(E125="","",IF(E125="-","-",IF(UPPER(E125)="AB","+",VLOOKUP(E125,'විෂය තොරතුරු'!$P$24:$Q$28,2))))</f>
        <v/>
      </c>
      <c r="AQ125" s="168" t="str">
        <f aca="false">IF(F125="","",IF(F125="-","-",IF(UPPER(F125)="AB","+",VLOOKUP(F125,'විෂය තොරතුරු'!$P$24:$Q$28,2))))</f>
        <v/>
      </c>
      <c r="AR125" s="168" t="str">
        <f aca="false">IF(G125="","",IF(G125="-","-",IF(UPPER(G125)="AB","+",VLOOKUP(G125,'විෂය තොරතුරු'!$P$24:$Q$28,2))))</f>
        <v/>
      </c>
      <c r="AS125" s="168" t="str">
        <f aca="false">IF(H125="","",IF(H125="-","-",IF(UPPER(H125)="AB","+",VLOOKUP(H125,'විෂය තොරතුරු'!$P$24:$Q$28,2))))</f>
        <v/>
      </c>
      <c r="AT125" s="168" t="str">
        <f aca="false">IF(I125="","",IF(I125="-","-",IF(UPPER(I125)="AB","+",VLOOKUP(I125,'විෂය තොරතුරු'!$P$24:$Q$28,2))))</f>
        <v/>
      </c>
      <c r="AU125" s="170" t="str">
        <f aca="false">IF(J125="","",IF(J125="-","-",IF(UPPER(J125)="AB","+",VLOOKUP(J125,'විෂය තොරතුරු'!$P$24:$Q$28,2))))</f>
        <v/>
      </c>
      <c r="AV125" s="171" t="str">
        <f aca="false">IF(K125="","",IF(K125="-","-",IF(UPPER(K125)="AB","+",VLOOKUP(K125,'විෂය තොරතුරු'!$P$24:$Q$28,2))))</f>
        <v/>
      </c>
      <c r="AW125" s="168" t="str">
        <f aca="false">IF(L125="","",IF(L125="-","-",IF(UPPER(L125)="AB","+",VLOOKUP(L125,'විෂය තොරතුරු'!$P$24:$Q$28,2))))</f>
        <v/>
      </c>
      <c r="AX125" s="168" t="str">
        <f aca="false">IF(M125="","",IF(M125="-","-",IF(UPPER(M125)="AB","+",VLOOKUP(M125,'විෂය තොරතුරු'!$P$24:$Q$28,2))))</f>
        <v/>
      </c>
      <c r="AY125" s="169" t="str">
        <f aca="false">IF(N125="","",IF(N125="-","-",IF(UPPER(N125)="AB","+",VLOOKUP(N125,'විෂය තොරතුරු'!$P$24:$Q$28,2))))</f>
        <v/>
      </c>
      <c r="AZ125" s="167" t="str">
        <f aca="false">IF(O125="","",IF(O125="-","-",IF(UPPER(O125)="AB","+",VLOOKUP(O125,'විෂය තොරතුරු'!$P$24:$Q$28,2))))</f>
        <v/>
      </c>
      <c r="BA125" s="168" t="str">
        <f aca="false">IF(P125="","",IF(P125="-","-",IF(UPPER(P125)="AB","+",VLOOKUP(P125,'විෂය තොරතුරු'!$P$24:$Q$28,2))))</f>
        <v/>
      </c>
      <c r="BB125" s="168" t="str">
        <f aca="false">IF(Q125="","",IF(Q125="-","-",IF(UPPER(Q125)="AB","+",VLOOKUP(Q125,'විෂය තොරතුරු'!$P$24:$Q$28,2))))</f>
        <v/>
      </c>
      <c r="BC125" s="168" t="str">
        <f aca="false">IF(R125="","",IF(R125="-","-",IF(UPPER(R125)="AB","+",VLOOKUP(R125,'විෂය තොරතුරු'!$P$24:$Q$28,2))))</f>
        <v/>
      </c>
      <c r="BD125" s="168" t="str">
        <f aca="false">IF(S125="","",IF(S125="-","-",IF(UPPER(S125)="AB","+",VLOOKUP(S125,'විෂය තොරතුරු'!$P$24:$Q$28,2))))</f>
        <v/>
      </c>
      <c r="BE125" s="168" t="str">
        <f aca="false">IF(T125="","",IF(T125="-","-",IF(UPPER(T125)="AB","+",VLOOKUP(T125,'විෂය තොරතුරු'!$P$24:$Q$28,2))))</f>
        <v/>
      </c>
      <c r="BF125" s="168" t="str">
        <f aca="false">IF(U125="","",IF(U125="-","-",IF(UPPER(U125)="AB","+",VLOOKUP(U125,'විෂය තොරතුරු'!$P$24:$Q$28,2))))</f>
        <v/>
      </c>
      <c r="BG125" s="170" t="str">
        <f aca="false">IF(V125="","",IF(V125="-","-",IF(UPPER(V125)="AB","+",VLOOKUP(V125,'විෂය තොරතුරු'!$P$24:$Q$28,2))))</f>
        <v/>
      </c>
      <c r="BH125" s="171" t="str">
        <f aca="false">IF(W125="","",IF(W125="-","-",IF(UPPER(W125)="AB","+",VLOOKUP(W125,'විෂය තොරතුරු'!$P$24:$Q$28,2))))</f>
        <v/>
      </c>
      <c r="BI125" s="168" t="str">
        <f aca="false">IF(X125="","",IF(X125="-","-",IF(UPPER(X125)="AB","+",VLOOKUP(X125,'විෂය තොරතුරු'!$P$24:$Q$28,2))))</f>
        <v/>
      </c>
      <c r="BJ125" s="168" t="str">
        <f aca="false">IF(Y125="","",IF(Y125="-","-",IF(UPPER(Y125)="AB","+",VLOOKUP(Y125,'විෂය තොරතුරු'!$P$24:$Q$28,2))))</f>
        <v/>
      </c>
      <c r="BK125" s="168" t="str">
        <f aca="false">IF(Z125="","",IF(Z125="-","-",IF(UPPER(Z125)="AB","+",VLOOKUP(Z125,'විෂය තොරතුරු'!$P$24:$Q$28,2))))</f>
        <v/>
      </c>
      <c r="BL125" s="168" t="str">
        <f aca="false">IF(AA125="","",IF(AA125="-","-",IF(UPPER(AA125)="AB","+",VLOOKUP(AA125,'විෂය තොරතුරු'!$P$24:$Q$28,2))))</f>
        <v/>
      </c>
      <c r="BM125" s="168" t="str">
        <f aca="false">IF(AB125="","",IF(AB125="-","-",IF(UPPER(AB125)="AB","+",VLOOKUP(AB125,'විෂය තොරතුරු'!$P$24:$Q$28,2))))</f>
        <v/>
      </c>
      <c r="BN125" s="168" t="str">
        <f aca="false">IF(AC125="","",IF(AC125="-","-",IF(UPPER(AC125)="AB","+",VLOOKUP(AC125,'විෂය තොරතුරු'!$P$24:$Q$28,2))))</f>
        <v/>
      </c>
      <c r="BO125" s="169" t="str">
        <f aca="false">IF(AD125="","",IF(AD125="-","-",IF(UPPER(AD125)="AB","+",VLOOKUP(AD125,'විෂය තොරතුරු'!$P$24:$Q$28,2))))</f>
        <v/>
      </c>
      <c r="BP125" s="171" t="str">
        <f aca="false">IF(AE125="","",IF(AE125="-","-",IF(UPPER(AE125)="AB","+",VLOOKUP(AE125,'විෂය තොරතුරු'!$P$24:$Q$28,2))))</f>
        <v/>
      </c>
      <c r="BQ125" s="168" t="str">
        <f aca="false">IF(AF125="","",IF(AF125="-","-",IF(UPPER(AF125)="AB","+",VLOOKUP(AF125,'විෂය තොරතුරු'!$P$24:$Q$28,2))))</f>
        <v/>
      </c>
      <c r="BR125" s="168" t="str">
        <f aca="false">IF(AG125="","",IF(AG125="-","-",IF(UPPER(AG125)="AB","+",VLOOKUP(AG125,'විෂය තොරතුරු'!$P$24:$Q$28,2))))</f>
        <v/>
      </c>
      <c r="BS125" s="168" t="str">
        <f aca="false">IF(AH125="","",IF(AH125="-","-",IF(UPPER(AH125)="AB","+",VLOOKUP(AH125,'විෂය තොරතුරු'!$P$24:$Q$28,2))))</f>
        <v/>
      </c>
      <c r="BT125" s="168" t="str">
        <f aca="false">IF(AI125="","",IF(AI125="-","-",IF(UPPER(AI125)="AB","+",VLOOKUP(AI125,'විෂය තොරතුරු'!$P$24:$Q$28,2))))</f>
        <v/>
      </c>
      <c r="BU125" s="168" t="str">
        <f aca="false">IF(AJ125="","",IF(AJ125="-","-",IF(UPPER(AJ125)="AB","+",VLOOKUP(AJ125,'විෂය තොරතුරු'!$P$24:$Q$28,2))))</f>
        <v/>
      </c>
      <c r="BV125" s="168" t="str">
        <f aca="false">IF(AK125="","",IF(AK125="-","-",IF(UPPER(AK125)="AB","+",VLOOKUP(AK125,'විෂය තොරතුරු'!$P$24:$Q$28,2))))</f>
        <v/>
      </c>
      <c r="BW125" s="169" t="str">
        <f aca="false">IF(AL125="","",IF(AL125="-","-",IF(UPPER(AL125)="AB","+",VLOOKUP(AL125,'විෂය තොරතුරු'!$P$24:$Q$28,2))))</f>
        <v/>
      </c>
      <c r="BX125" s="171" t="str">
        <f aca="false">IF($B125="","",COUNTIF($AP125:$BW125,"A"))</f>
        <v/>
      </c>
      <c r="BY125" s="171" t="str">
        <f aca="false">IF($B125="","",COUNTIF($AP125:$BW125,"B"))</f>
        <v/>
      </c>
      <c r="BZ125" s="171" t="str">
        <f aca="false">IF($B125="","",COUNTIF($AP125:$BW125,"C"))</f>
        <v/>
      </c>
      <c r="CA125" s="171" t="str">
        <f aca="false">IF($B125="","",COUNTIF($AP125:$BW125,"S"))</f>
        <v/>
      </c>
      <c r="CB125" s="171" t="str">
        <f aca="false">IF($B125="","",COUNTIF($AP125:$BW125,"W"))</f>
        <v/>
      </c>
      <c r="CC125" s="171" t="str">
        <f aca="false">IF(B125="","",SUM(BX125:CA125))</f>
        <v/>
      </c>
      <c r="CD125" s="169" t="str">
        <f aca="false">IF(B125="","",SUM(BX125:BZ125))</f>
        <v/>
      </c>
      <c r="CE125" s="172" t="str">
        <f aca="false">IF(B125="","",IF(AND(CC125&gt;=6,CD125&gt;=3,OR(E125&gt;=35,F125&gt;=35),L125&gt;=35),"6/3 සමත්",IF(AND(CC125&gt;=5,CD125&gt;=3,OR(E125&gt;=35,F125&gt;=35,L125&gt;=35)),"5/3 සමත්",IF(AND(CC125&gt;=4,CD125&gt;=1,OR(E125&gt;=20,F125&gt;=20,L125&gt;=20)),"සමත් කළ හැකි",IF(CB125=9,"W9","අසමත් ?")))))</f>
        <v/>
      </c>
    </row>
    <row r="126" customFormat="false" ht="13.8" hidden="false" customHeight="false" outlineLevel="0" collapsed="false">
      <c r="A126" s="160" t="n">
        <v>27</v>
      </c>
      <c r="B126" s="187"/>
      <c r="C126" s="161"/>
      <c r="D126" s="162"/>
      <c r="E126" s="163"/>
      <c r="F126" s="164"/>
      <c r="G126" s="163"/>
      <c r="H126" s="165"/>
      <c r="I126" s="165"/>
      <c r="J126" s="164"/>
      <c r="K126" s="163"/>
      <c r="L126" s="165"/>
      <c r="M126" s="165"/>
      <c r="N126" s="164"/>
      <c r="O126" s="163"/>
      <c r="P126" s="165"/>
      <c r="Q126" s="165"/>
      <c r="R126" s="165"/>
      <c r="S126" s="165"/>
      <c r="T126" s="165"/>
      <c r="U126" s="165"/>
      <c r="V126" s="164"/>
      <c r="W126" s="163"/>
      <c r="X126" s="165"/>
      <c r="Y126" s="165"/>
      <c r="Z126" s="165"/>
      <c r="AA126" s="165"/>
      <c r="AB126" s="165"/>
      <c r="AC126" s="165"/>
      <c r="AD126" s="164"/>
      <c r="AE126" s="163"/>
      <c r="AF126" s="165"/>
      <c r="AG126" s="165"/>
      <c r="AH126" s="165"/>
      <c r="AI126" s="165"/>
      <c r="AJ126" s="165"/>
      <c r="AK126" s="165"/>
      <c r="AL126" s="166"/>
      <c r="AM126" s="167" t="str">
        <f aca="false">IF(B126="","",SUM(E126:AL126))</f>
        <v/>
      </c>
      <c r="AN126" s="168" t="str">
        <f aca="false">IF(B126="","",AM126/9)</f>
        <v/>
      </c>
      <c r="AO126" s="169" t="str">
        <f aca="false">IF(B126="","",IF(AM126=0,"-",RANK(AM126,$AM$100:$AM$149,0)))</f>
        <v/>
      </c>
      <c r="AP126" s="167" t="str">
        <f aca="false">IF(E126="","",IF(E126="-","-",IF(UPPER(E126)="AB","+",VLOOKUP(E126,'විෂය තොරතුරු'!$P$24:$Q$28,2))))</f>
        <v/>
      </c>
      <c r="AQ126" s="168" t="str">
        <f aca="false">IF(F126="","",IF(F126="-","-",IF(UPPER(F126)="AB","+",VLOOKUP(F126,'විෂය තොරතුරු'!$P$24:$Q$28,2))))</f>
        <v/>
      </c>
      <c r="AR126" s="168" t="str">
        <f aca="false">IF(G126="","",IF(G126="-","-",IF(UPPER(G126)="AB","+",VLOOKUP(G126,'විෂය තොරතුරු'!$P$24:$Q$28,2))))</f>
        <v/>
      </c>
      <c r="AS126" s="168" t="str">
        <f aca="false">IF(H126="","",IF(H126="-","-",IF(UPPER(H126)="AB","+",VLOOKUP(H126,'විෂය තොරතුරු'!$P$24:$Q$28,2))))</f>
        <v/>
      </c>
      <c r="AT126" s="168" t="str">
        <f aca="false">IF(I126="","",IF(I126="-","-",IF(UPPER(I126)="AB","+",VLOOKUP(I126,'විෂය තොරතුරු'!$P$24:$Q$28,2))))</f>
        <v/>
      </c>
      <c r="AU126" s="170" t="str">
        <f aca="false">IF(J126="","",IF(J126="-","-",IF(UPPER(J126)="AB","+",VLOOKUP(J126,'විෂය තොරතුරු'!$P$24:$Q$28,2))))</f>
        <v/>
      </c>
      <c r="AV126" s="171" t="str">
        <f aca="false">IF(K126="","",IF(K126="-","-",IF(UPPER(K126)="AB","+",VLOOKUP(K126,'විෂය තොරතුරු'!$P$24:$Q$28,2))))</f>
        <v/>
      </c>
      <c r="AW126" s="168" t="str">
        <f aca="false">IF(L126="","",IF(L126="-","-",IF(UPPER(L126)="AB","+",VLOOKUP(L126,'විෂය තොරතුරු'!$P$24:$Q$28,2))))</f>
        <v/>
      </c>
      <c r="AX126" s="168" t="str">
        <f aca="false">IF(M126="","",IF(M126="-","-",IF(UPPER(M126)="AB","+",VLOOKUP(M126,'විෂය තොරතුරු'!$P$24:$Q$28,2))))</f>
        <v/>
      </c>
      <c r="AY126" s="169" t="str">
        <f aca="false">IF(N126="","",IF(N126="-","-",IF(UPPER(N126)="AB","+",VLOOKUP(N126,'විෂය තොරතුරු'!$P$24:$Q$28,2))))</f>
        <v/>
      </c>
      <c r="AZ126" s="167" t="str">
        <f aca="false">IF(O126="","",IF(O126="-","-",IF(UPPER(O126)="AB","+",VLOOKUP(O126,'විෂය තොරතුරු'!$P$24:$Q$28,2))))</f>
        <v/>
      </c>
      <c r="BA126" s="168" t="str">
        <f aca="false">IF(P126="","",IF(P126="-","-",IF(UPPER(P126)="AB","+",VLOOKUP(P126,'විෂය තොරතුරු'!$P$24:$Q$28,2))))</f>
        <v/>
      </c>
      <c r="BB126" s="168" t="str">
        <f aca="false">IF(Q126="","",IF(Q126="-","-",IF(UPPER(Q126)="AB","+",VLOOKUP(Q126,'විෂය තොරතුරු'!$P$24:$Q$28,2))))</f>
        <v/>
      </c>
      <c r="BC126" s="168" t="str">
        <f aca="false">IF(R126="","",IF(R126="-","-",IF(UPPER(R126)="AB","+",VLOOKUP(R126,'විෂය තොරතුරු'!$P$24:$Q$28,2))))</f>
        <v/>
      </c>
      <c r="BD126" s="168" t="str">
        <f aca="false">IF(S126="","",IF(S126="-","-",IF(UPPER(S126)="AB","+",VLOOKUP(S126,'විෂය තොරතුරු'!$P$24:$Q$28,2))))</f>
        <v/>
      </c>
      <c r="BE126" s="168" t="str">
        <f aca="false">IF(T126="","",IF(T126="-","-",IF(UPPER(T126)="AB","+",VLOOKUP(T126,'විෂය තොරතුරු'!$P$24:$Q$28,2))))</f>
        <v/>
      </c>
      <c r="BF126" s="168" t="str">
        <f aca="false">IF(U126="","",IF(U126="-","-",IF(UPPER(U126)="AB","+",VLOOKUP(U126,'විෂය තොරතුරු'!$P$24:$Q$28,2))))</f>
        <v/>
      </c>
      <c r="BG126" s="170" t="str">
        <f aca="false">IF(V126="","",IF(V126="-","-",IF(UPPER(V126)="AB","+",VLOOKUP(V126,'විෂය තොරතුරු'!$P$24:$Q$28,2))))</f>
        <v/>
      </c>
      <c r="BH126" s="171" t="str">
        <f aca="false">IF(W126="","",IF(W126="-","-",IF(UPPER(W126)="AB","+",VLOOKUP(W126,'විෂය තොරතුරු'!$P$24:$Q$28,2))))</f>
        <v/>
      </c>
      <c r="BI126" s="168" t="str">
        <f aca="false">IF(X126="","",IF(X126="-","-",IF(UPPER(X126)="AB","+",VLOOKUP(X126,'විෂය තොරතුරු'!$P$24:$Q$28,2))))</f>
        <v/>
      </c>
      <c r="BJ126" s="168" t="str">
        <f aca="false">IF(Y126="","",IF(Y126="-","-",IF(UPPER(Y126)="AB","+",VLOOKUP(Y126,'විෂය තොරතුරු'!$P$24:$Q$28,2))))</f>
        <v/>
      </c>
      <c r="BK126" s="168" t="str">
        <f aca="false">IF(Z126="","",IF(Z126="-","-",IF(UPPER(Z126)="AB","+",VLOOKUP(Z126,'විෂය තොරතුරු'!$P$24:$Q$28,2))))</f>
        <v/>
      </c>
      <c r="BL126" s="168" t="str">
        <f aca="false">IF(AA126="","",IF(AA126="-","-",IF(UPPER(AA126)="AB","+",VLOOKUP(AA126,'විෂය තොරතුරු'!$P$24:$Q$28,2))))</f>
        <v/>
      </c>
      <c r="BM126" s="168" t="str">
        <f aca="false">IF(AB126="","",IF(AB126="-","-",IF(UPPER(AB126)="AB","+",VLOOKUP(AB126,'විෂය තොරතුරු'!$P$24:$Q$28,2))))</f>
        <v/>
      </c>
      <c r="BN126" s="168" t="str">
        <f aca="false">IF(AC126="","",IF(AC126="-","-",IF(UPPER(AC126)="AB","+",VLOOKUP(AC126,'විෂය තොරතුරු'!$P$24:$Q$28,2))))</f>
        <v/>
      </c>
      <c r="BO126" s="169" t="str">
        <f aca="false">IF(AD126="","",IF(AD126="-","-",IF(UPPER(AD126)="AB","+",VLOOKUP(AD126,'විෂය තොරතුරු'!$P$24:$Q$28,2))))</f>
        <v/>
      </c>
      <c r="BP126" s="171" t="str">
        <f aca="false">IF(AE126="","",IF(AE126="-","-",IF(UPPER(AE126)="AB","+",VLOOKUP(AE126,'විෂය තොරතුරු'!$P$24:$Q$28,2))))</f>
        <v/>
      </c>
      <c r="BQ126" s="168" t="str">
        <f aca="false">IF(AF126="","",IF(AF126="-","-",IF(UPPER(AF126)="AB","+",VLOOKUP(AF126,'විෂය තොරතුරු'!$P$24:$Q$28,2))))</f>
        <v/>
      </c>
      <c r="BR126" s="168" t="str">
        <f aca="false">IF(AG126="","",IF(AG126="-","-",IF(UPPER(AG126)="AB","+",VLOOKUP(AG126,'විෂය තොරතුරු'!$P$24:$Q$28,2))))</f>
        <v/>
      </c>
      <c r="BS126" s="168" t="str">
        <f aca="false">IF(AH126="","",IF(AH126="-","-",IF(UPPER(AH126)="AB","+",VLOOKUP(AH126,'විෂය තොරතුරු'!$P$24:$Q$28,2))))</f>
        <v/>
      </c>
      <c r="BT126" s="168" t="str">
        <f aca="false">IF(AI126="","",IF(AI126="-","-",IF(UPPER(AI126)="AB","+",VLOOKUP(AI126,'විෂය තොරතුරු'!$P$24:$Q$28,2))))</f>
        <v/>
      </c>
      <c r="BU126" s="168" t="str">
        <f aca="false">IF(AJ126="","",IF(AJ126="-","-",IF(UPPER(AJ126)="AB","+",VLOOKUP(AJ126,'විෂය තොරතුරු'!$P$24:$Q$28,2))))</f>
        <v/>
      </c>
      <c r="BV126" s="168" t="str">
        <f aca="false">IF(AK126="","",IF(AK126="-","-",IF(UPPER(AK126)="AB","+",VLOOKUP(AK126,'විෂය තොරතුරු'!$P$24:$Q$28,2))))</f>
        <v/>
      </c>
      <c r="BW126" s="169" t="str">
        <f aca="false">IF(AL126="","",IF(AL126="-","-",IF(UPPER(AL126)="AB","+",VLOOKUP(AL126,'විෂය තොරතුරු'!$P$24:$Q$28,2))))</f>
        <v/>
      </c>
      <c r="BX126" s="171" t="str">
        <f aca="false">IF($B126="","",COUNTIF($AP126:$BW126,"A"))</f>
        <v/>
      </c>
      <c r="BY126" s="171" t="str">
        <f aca="false">IF($B126="","",COUNTIF($AP126:$BW126,"B"))</f>
        <v/>
      </c>
      <c r="BZ126" s="171" t="str">
        <f aca="false">IF($B126="","",COUNTIF($AP126:$BW126,"C"))</f>
        <v/>
      </c>
      <c r="CA126" s="171" t="str">
        <f aca="false">IF($B126="","",COUNTIF($AP126:$BW126,"S"))</f>
        <v/>
      </c>
      <c r="CB126" s="171" t="str">
        <f aca="false">IF($B126="","",COUNTIF($AP126:$BW126,"W"))</f>
        <v/>
      </c>
      <c r="CC126" s="171" t="str">
        <f aca="false">IF(B126="","",SUM(BX126:CA126))</f>
        <v/>
      </c>
      <c r="CD126" s="169" t="str">
        <f aca="false">IF(B126="","",SUM(BX126:BZ126))</f>
        <v/>
      </c>
      <c r="CE126" s="172" t="str">
        <f aca="false">IF(B126="","",IF(AND(CC126&gt;=6,CD126&gt;=3,OR(E126&gt;=35,F126&gt;=35),L126&gt;=35),"6/3 සමත්",IF(AND(CC126&gt;=5,CD126&gt;=3,OR(E126&gt;=35,F126&gt;=35,L126&gt;=35)),"5/3 සමත්",IF(AND(CC126&gt;=4,CD126&gt;=1,OR(E126&gt;=20,F126&gt;=20,L126&gt;=20)),"සමත් කළ හැකි",IF(CB126=9,"W9","අසමත් ?")))))</f>
        <v/>
      </c>
    </row>
    <row r="127" customFormat="false" ht="13.8" hidden="false" customHeight="false" outlineLevel="0" collapsed="false">
      <c r="A127" s="160" t="n">
        <v>28</v>
      </c>
      <c r="B127" s="161"/>
      <c r="C127" s="161"/>
      <c r="D127" s="162"/>
      <c r="E127" s="163"/>
      <c r="F127" s="164"/>
      <c r="G127" s="163"/>
      <c r="H127" s="165"/>
      <c r="I127" s="165"/>
      <c r="J127" s="164"/>
      <c r="K127" s="163"/>
      <c r="L127" s="165"/>
      <c r="M127" s="165"/>
      <c r="N127" s="164"/>
      <c r="O127" s="163"/>
      <c r="P127" s="165"/>
      <c r="Q127" s="165"/>
      <c r="R127" s="165"/>
      <c r="S127" s="165"/>
      <c r="T127" s="165"/>
      <c r="U127" s="165"/>
      <c r="V127" s="164"/>
      <c r="W127" s="163"/>
      <c r="X127" s="165"/>
      <c r="Y127" s="165"/>
      <c r="Z127" s="165"/>
      <c r="AA127" s="165"/>
      <c r="AB127" s="165"/>
      <c r="AC127" s="165"/>
      <c r="AD127" s="164"/>
      <c r="AE127" s="163"/>
      <c r="AF127" s="165"/>
      <c r="AG127" s="165"/>
      <c r="AH127" s="165"/>
      <c r="AI127" s="165"/>
      <c r="AJ127" s="165"/>
      <c r="AK127" s="165"/>
      <c r="AL127" s="166"/>
      <c r="AM127" s="167" t="str">
        <f aca="false">IF(B127="","",SUM(E127:AL127))</f>
        <v/>
      </c>
      <c r="AN127" s="168" t="str">
        <f aca="false">IF(B127="","",AM127/9)</f>
        <v/>
      </c>
      <c r="AO127" s="169" t="str">
        <f aca="false">IF(B127="","",IF(AM127=0,"-",RANK(AM127,$AM$100:$AM$149,0)))</f>
        <v/>
      </c>
      <c r="AP127" s="167" t="str">
        <f aca="false">IF(E127="","",IF(E127="-","-",IF(UPPER(E127)="AB","+",VLOOKUP(E127,'විෂය තොරතුරු'!$P$24:$Q$28,2))))</f>
        <v/>
      </c>
      <c r="AQ127" s="168" t="str">
        <f aca="false">IF(F127="","",IF(F127="-","-",IF(UPPER(F127)="AB","+",VLOOKUP(F127,'විෂය තොරතුරු'!$P$24:$Q$28,2))))</f>
        <v/>
      </c>
      <c r="AR127" s="168" t="str">
        <f aca="false">IF(G127="","",IF(G127="-","-",IF(UPPER(G127)="AB","+",VLOOKUP(G127,'විෂය තොරතුරු'!$P$24:$Q$28,2))))</f>
        <v/>
      </c>
      <c r="AS127" s="168" t="str">
        <f aca="false">IF(H127="","",IF(H127="-","-",IF(UPPER(H127)="AB","+",VLOOKUP(H127,'විෂය තොරතුරු'!$P$24:$Q$28,2))))</f>
        <v/>
      </c>
      <c r="AT127" s="168" t="str">
        <f aca="false">IF(I127="","",IF(I127="-","-",IF(UPPER(I127)="AB","+",VLOOKUP(I127,'විෂය තොරතුරු'!$P$24:$Q$28,2))))</f>
        <v/>
      </c>
      <c r="AU127" s="170" t="str">
        <f aca="false">IF(J127="","",IF(J127="-","-",IF(UPPER(J127)="AB","+",VLOOKUP(J127,'විෂය තොරතුරු'!$P$24:$Q$28,2))))</f>
        <v/>
      </c>
      <c r="AV127" s="171" t="str">
        <f aca="false">IF(K127="","",IF(K127="-","-",IF(UPPER(K127)="AB","+",VLOOKUP(K127,'විෂය තොරතුරු'!$P$24:$Q$28,2))))</f>
        <v/>
      </c>
      <c r="AW127" s="168" t="str">
        <f aca="false">IF(L127="","",IF(L127="-","-",IF(UPPER(L127)="AB","+",VLOOKUP(L127,'විෂය තොරතුරු'!$P$24:$Q$28,2))))</f>
        <v/>
      </c>
      <c r="AX127" s="168" t="str">
        <f aca="false">IF(M127="","",IF(M127="-","-",IF(UPPER(M127)="AB","+",VLOOKUP(M127,'විෂය තොරතුරු'!$P$24:$Q$28,2))))</f>
        <v/>
      </c>
      <c r="AY127" s="169" t="str">
        <f aca="false">IF(N127="","",IF(N127="-","-",IF(UPPER(N127)="AB","+",VLOOKUP(N127,'විෂය තොරතුරු'!$P$24:$Q$28,2))))</f>
        <v/>
      </c>
      <c r="AZ127" s="167" t="str">
        <f aca="false">IF(O127="","",IF(O127="-","-",IF(UPPER(O127)="AB","+",VLOOKUP(O127,'විෂය තොරතුරු'!$P$24:$Q$28,2))))</f>
        <v/>
      </c>
      <c r="BA127" s="168" t="str">
        <f aca="false">IF(P127="","",IF(P127="-","-",IF(UPPER(P127)="AB","+",VLOOKUP(P127,'විෂය තොරතුරු'!$P$24:$Q$28,2))))</f>
        <v/>
      </c>
      <c r="BB127" s="168" t="str">
        <f aca="false">IF(Q127="","",IF(Q127="-","-",IF(UPPER(Q127)="AB","+",VLOOKUP(Q127,'විෂය තොරතුරු'!$P$24:$Q$28,2))))</f>
        <v/>
      </c>
      <c r="BC127" s="168" t="str">
        <f aca="false">IF(R127="","",IF(R127="-","-",IF(UPPER(R127)="AB","+",VLOOKUP(R127,'විෂය තොරතුරු'!$P$24:$Q$28,2))))</f>
        <v/>
      </c>
      <c r="BD127" s="168" t="str">
        <f aca="false">IF(S127="","",IF(S127="-","-",IF(UPPER(S127)="AB","+",VLOOKUP(S127,'විෂය තොරතුරු'!$P$24:$Q$28,2))))</f>
        <v/>
      </c>
      <c r="BE127" s="168" t="str">
        <f aca="false">IF(T127="","",IF(T127="-","-",IF(UPPER(T127)="AB","+",VLOOKUP(T127,'විෂය තොරතුරු'!$P$24:$Q$28,2))))</f>
        <v/>
      </c>
      <c r="BF127" s="168" t="str">
        <f aca="false">IF(U127="","",IF(U127="-","-",IF(UPPER(U127)="AB","+",VLOOKUP(U127,'විෂය තොරතුරු'!$P$24:$Q$28,2))))</f>
        <v/>
      </c>
      <c r="BG127" s="170" t="str">
        <f aca="false">IF(V127="","",IF(V127="-","-",IF(UPPER(V127)="AB","+",VLOOKUP(V127,'විෂය තොරතුරු'!$P$24:$Q$28,2))))</f>
        <v/>
      </c>
      <c r="BH127" s="171" t="str">
        <f aca="false">IF(W127="","",IF(W127="-","-",IF(UPPER(W127)="AB","+",VLOOKUP(W127,'විෂය තොරතුරු'!$P$24:$Q$28,2))))</f>
        <v/>
      </c>
      <c r="BI127" s="168" t="str">
        <f aca="false">IF(X127="","",IF(X127="-","-",IF(UPPER(X127)="AB","+",VLOOKUP(X127,'විෂය තොරතුරු'!$P$24:$Q$28,2))))</f>
        <v/>
      </c>
      <c r="BJ127" s="168" t="str">
        <f aca="false">IF(Y127="","",IF(Y127="-","-",IF(UPPER(Y127)="AB","+",VLOOKUP(Y127,'විෂය තොරතුරු'!$P$24:$Q$28,2))))</f>
        <v/>
      </c>
      <c r="BK127" s="168" t="str">
        <f aca="false">IF(Z127="","",IF(Z127="-","-",IF(UPPER(Z127)="AB","+",VLOOKUP(Z127,'විෂය තොරතුරු'!$P$24:$Q$28,2))))</f>
        <v/>
      </c>
      <c r="BL127" s="168" t="str">
        <f aca="false">IF(AA127="","",IF(AA127="-","-",IF(UPPER(AA127)="AB","+",VLOOKUP(AA127,'විෂය තොරතුරු'!$P$24:$Q$28,2))))</f>
        <v/>
      </c>
      <c r="BM127" s="168" t="str">
        <f aca="false">IF(AB127="","",IF(AB127="-","-",IF(UPPER(AB127)="AB","+",VLOOKUP(AB127,'විෂය තොරතුරු'!$P$24:$Q$28,2))))</f>
        <v/>
      </c>
      <c r="BN127" s="168" t="str">
        <f aca="false">IF(AC127="","",IF(AC127="-","-",IF(UPPER(AC127)="AB","+",VLOOKUP(AC127,'විෂය තොරතුරු'!$P$24:$Q$28,2))))</f>
        <v/>
      </c>
      <c r="BO127" s="169" t="str">
        <f aca="false">IF(AD127="","",IF(AD127="-","-",IF(UPPER(AD127)="AB","+",VLOOKUP(AD127,'විෂය තොරතුරු'!$P$24:$Q$28,2))))</f>
        <v/>
      </c>
      <c r="BP127" s="171" t="str">
        <f aca="false">IF(AE127="","",IF(AE127="-","-",IF(UPPER(AE127)="AB","+",VLOOKUP(AE127,'විෂය තොරතුරු'!$P$24:$Q$28,2))))</f>
        <v/>
      </c>
      <c r="BQ127" s="168" t="str">
        <f aca="false">IF(AF127="","",IF(AF127="-","-",IF(UPPER(AF127)="AB","+",VLOOKUP(AF127,'විෂය තොරතුරු'!$P$24:$Q$28,2))))</f>
        <v/>
      </c>
      <c r="BR127" s="168" t="str">
        <f aca="false">IF(AG127="","",IF(AG127="-","-",IF(UPPER(AG127)="AB","+",VLOOKUP(AG127,'විෂය තොරතුරු'!$P$24:$Q$28,2))))</f>
        <v/>
      </c>
      <c r="BS127" s="168" t="str">
        <f aca="false">IF(AH127="","",IF(AH127="-","-",IF(UPPER(AH127)="AB","+",VLOOKUP(AH127,'විෂය තොරතුරු'!$P$24:$Q$28,2))))</f>
        <v/>
      </c>
      <c r="BT127" s="168" t="str">
        <f aca="false">IF(AI127="","",IF(AI127="-","-",IF(UPPER(AI127)="AB","+",VLOOKUP(AI127,'විෂය තොරතුරු'!$P$24:$Q$28,2))))</f>
        <v/>
      </c>
      <c r="BU127" s="168" t="str">
        <f aca="false">IF(AJ127="","",IF(AJ127="-","-",IF(UPPER(AJ127)="AB","+",VLOOKUP(AJ127,'විෂය තොරතුරු'!$P$24:$Q$28,2))))</f>
        <v/>
      </c>
      <c r="BV127" s="168" t="str">
        <f aca="false">IF(AK127="","",IF(AK127="-","-",IF(UPPER(AK127)="AB","+",VLOOKUP(AK127,'විෂය තොරතුරු'!$P$24:$Q$28,2))))</f>
        <v/>
      </c>
      <c r="BW127" s="169" t="str">
        <f aca="false">IF(AL127="","",IF(AL127="-","-",IF(UPPER(AL127)="AB","+",VLOOKUP(AL127,'විෂය තොරතුරු'!$P$24:$Q$28,2))))</f>
        <v/>
      </c>
      <c r="BX127" s="171" t="str">
        <f aca="false">IF($B127="","",COUNTIF($AP127:$BW127,"A"))</f>
        <v/>
      </c>
      <c r="BY127" s="171" t="str">
        <f aca="false">IF($B127="","",COUNTIF($AP127:$BW127,"B"))</f>
        <v/>
      </c>
      <c r="BZ127" s="171" t="str">
        <f aca="false">IF($B127="","",COUNTIF($AP127:$BW127,"C"))</f>
        <v/>
      </c>
      <c r="CA127" s="171" t="str">
        <f aca="false">IF($B127="","",COUNTIF($AP127:$BW127,"S"))</f>
        <v/>
      </c>
      <c r="CB127" s="171" t="str">
        <f aca="false">IF($B127="","",COUNTIF($AP127:$BW127,"W"))</f>
        <v/>
      </c>
      <c r="CC127" s="171" t="str">
        <f aca="false">IF(B127="","",SUM(BX127:CA127))</f>
        <v/>
      </c>
      <c r="CD127" s="169" t="str">
        <f aca="false">IF(B127="","",SUM(BX127:BZ127))</f>
        <v/>
      </c>
      <c r="CE127" s="172" t="str">
        <f aca="false">IF(B127="","",IF(AND(CC127&gt;=6,CD127&gt;=3,OR(E127&gt;=35,F127&gt;=35),L127&gt;=35),"6/3 සමත්",IF(AND(CC127&gt;=5,CD127&gt;=3,OR(E127&gt;=35,F127&gt;=35,L127&gt;=35)),"5/3 සමත්",IF(AND(CC127&gt;=4,CD127&gt;=1,OR(E127&gt;=20,F127&gt;=20,L127&gt;=20)),"සමත් කළ හැකි",IF(CB127=9,"W9","අසමත් ?")))))</f>
        <v/>
      </c>
    </row>
    <row r="128" customFormat="false" ht="13.8" hidden="false" customHeight="false" outlineLevel="0" collapsed="false">
      <c r="A128" s="160" t="n">
        <v>29</v>
      </c>
      <c r="B128" s="161"/>
      <c r="C128" s="161"/>
      <c r="D128" s="162"/>
      <c r="E128" s="163"/>
      <c r="F128" s="164"/>
      <c r="G128" s="163"/>
      <c r="H128" s="165"/>
      <c r="I128" s="165"/>
      <c r="J128" s="164"/>
      <c r="K128" s="163"/>
      <c r="L128" s="165"/>
      <c r="M128" s="165"/>
      <c r="N128" s="164"/>
      <c r="O128" s="163"/>
      <c r="P128" s="165"/>
      <c r="Q128" s="165"/>
      <c r="R128" s="165"/>
      <c r="S128" s="165"/>
      <c r="T128" s="165"/>
      <c r="U128" s="165"/>
      <c r="V128" s="164"/>
      <c r="W128" s="163"/>
      <c r="X128" s="165"/>
      <c r="Y128" s="165"/>
      <c r="Z128" s="165"/>
      <c r="AA128" s="165"/>
      <c r="AB128" s="165"/>
      <c r="AC128" s="165"/>
      <c r="AD128" s="164"/>
      <c r="AE128" s="163"/>
      <c r="AF128" s="165"/>
      <c r="AG128" s="165"/>
      <c r="AH128" s="165"/>
      <c r="AI128" s="165"/>
      <c r="AJ128" s="165"/>
      <c r="AK128" s="165"/>
      <c r="AL128" s="166"/>
      <c r="AM128" s="167" t="str">
        <f aca="false">IF(B128="","",SUM(E128:AL128))</f>
        <v/>
      </c>
      <c r="AN128" s="168" t="str">
        <f aca="false">IF(B128="","",AM128/9)</f>
        <v/>
      </c>
      <c r="AO128" s="169" t="str">
        <f aca="false">IF(B128="","",IF(AM128=0,"-",RANK(AM128,$AM$100:$AM$149,0)))</f>
        <v/>
      </c>
      <c r="AP128" s="167" t="str">
        <f aca="false">IF(E128="","",IF(E128="-","-",IF(UPPER(E128)="AB","+",VLOOKUP(E128,'විෂය තොරතුරු'!$P$24:$Q$28,2))))</f>
        <v/>
      </c>
      <c r="AQ128" s="168" t="str">
        <f aca="false">IF(F128="","",IF(F128="-","-",IF(UPPER(F128)="AB","+",VLOOKUP(F128,'විෂය තොරතුරු'!$P$24:$Q$28,2))))</f>
        <v/>
      </c>
      <c r="AR128" s="168" t="str">
        <f aca="false">IF(G128="","",IF(G128="-","-",IF(UPPER(G128)="AB","+",VLOOKUP(G128,'විෂය තොරතුරු'!$P$24:$Q$28,2))))</f>
        <v/>
      </c>
      <c r="AS128" s="168" t="str">
        <f aca="false">IF(H128="","",IF(H128="-","-",IF(UPPER(H128)="AB","+",VLOOKUP(H128,'විෂය තොරතුරු'!$P$24:$Q$28,2))))</f>
        <v/>
      </c>
      <c r="AT128" s="168" t="str">
        <f aca="false">IF(I128="","",IF(I128="-","-",IF(UPPER(I128)="AB","+",VLOOKUP(I128,'විෂය තොරතුරු'!$P$24:$Q$28,2))))</f>
        <v/>
      </c>
      <c r="AU128" s="170" t="str">
        <f aca="false">IF(J128="","",IF(J128="-","-",IF(UPPER(J128)="AB","+",VLOOKUP(J128,'විෂය තොරතුරු'!$P$24:$Q$28,2))))</f>
        <v/>
      </c>
      <c r="AV128" s="171" t="str">
        <f aca="false">IF(K128="","",IF(K128="-","-",IF(UPPER(K128)="AB","+",VLOOKUP(K128,'විෂය තොරතුරු'!$P$24:$Q$28,2))))</f>
        <v/>
      </c>
      <c r="AW128" s="168" t="str">
        <f aca="false">IF(L128="","",IF(L128="-","-",IF(UPPER(L128)="AB","+",VLOOKUP(L128,'විෂය තොරතුරු'!$P$24:$Q$28,2))))</f>
        <v/>
      </c>
      <c r="AX128" s="168" t="str">
        <f aca="false">IF(M128="","",IF(M128="-","-",IF(UPPER(M128)="AB","+",VLOOKUP(M128,'විෂය තොරතුරු'!$P$24:$Q$28,2))))</f>
        <v/>
      </c>
      <c r="AY128" s="169" t="str">
        <f aca="false">IF(N128="","",IF(N128="-","-",IF(UPPER(N128)="AB","+",VLOOKUP(N128,'විෂය තොරතුරු'!$P$24:$Q$28,2))))</f>
        <v/>
      </c>
      <c r="AZ128" s="167" t="str">
        <f aca="false">IF(O128="","",IF(O128="-","-",IF(UPPER(O128)="AB","+",VLOOKUP(O128,'විෂය තොරතුරු'!$P$24:$Q$28,2))))</f>
        <v/>
      </c>
      <c r="BA128" s="168" t="str">
        <f aca="false">IF(P128="","",IF(P128="-","-",IF(UPPER(P128)="AB","+",VLOOKUP(P128,'විෂය තොරතුරු'!$P$24:$Q$28,2))))</f>
        <v/>
      </c>
      <c r="BB128" s="168" t="str">
        <f aca="false">IF(Q128="","",IF(Q128="-","-",IF(UPPER(Q128)="AB","+",VLOOKUP(Q128,'විෂය තොරතුරු'!$P$24:$Q$28,2))))</f>
        <v/>
      </c>
      <c r="BC128" s="168" t="str">
        <f aca="false">IF(R128="","",IF(R128="-","-",IF(UPPER(R128)="AB","+",VLOOKUP(R128,'විෂය තොරතුරු'!$P$24:$Q$28,2))))</f>
        <v/>
      </c>
      <c r="BD128" s="168" t="str">
        <f aca="false">IF(S128="","",IF(S128="-","-",IF(UPPER(S128)="AB","+",VLOOKUP(S128,'විෂය තොරතුරු'!$P$24:$Q$28,2))))</f>
        <v/>
      </c>
      <c r="BE128" s="168" t="str">
        <f aca="false">IF(T128="","",IF(T128="-","-",IF(UPPER(T128)="AB","+",VLOOKUP(T128,'විෂය තොරතුරු'!$P$24:$Q$28,2))))</f>
        <v/>
      </c>
      <c r="BF128" s="168" t="str">
        <f aca="false">IF(U128="","",IF(U128="-","-",IF(UPPER(U128)="AB","+",VLOOKUP(U128,'විෂය තොරතුරු'!$P$24:$Q$28,2))))</f>
        <v/>
      </c>
      <c r="BG128" s="170" t="str">
        <f aca="false">IF(V128="","",IF(V128="-","-",IF(UPPER(V128)="AB","+",VLOOKUP(V128,'විෂය තොරතුරු'!$P$24:$Q$28,2))))</f>
        <v/>
      </c>
      <c r="BH128" s="171" t="str">
        <f aca="false">IF(W128="","",IF(W128="-","-",IF(UPPER(W128)="AB","+",VLOOKUP(W128,'විෂය තොරතුරු'!$P$24:$Q$28,2))))</f>
        <v/>
      </c>
      <c r="BI128" s="168" t="str">
        <f aca="false">IF(X128="","",IF(X128="-","-",IF(UPPER(X128)="AB","+",VLOOKUP(X128,'විෂය තොරතුරු'!$P$24:$Q$28,2))))</f>
        <v/>
      </c>
      <c r="BJ128" s="168" t="str">
        <f aca="false">IF(Y128="","",IF(Y128="-","-",IF(UPPER(Y128)="AB","+",VLOOKUP(Y128,'විෂය තොරතුරු'!$P$24:$Q$28,2))))</f>
        <v/>
      </c>
      <c r="BK128" s="168" t="str">
        <f aca="false">IF(Z128="","",IF(Z128="-","-",IF(UPPER(Z128)="AB","+",VLOOKUP(Z128,'විෂය තොරතුරු'!$P$24:$Q$28,2))))</f>
        <v/>
      </c>
      <c r="BL128" s="168" t="str">
        <f aca="false">IF(AA128="","",IF(AA128="-","-",IF(UPPER(AA128)="AB","+",VLOOKUP(AA128,'විෂය තොරතුරු'!$P$24:$Q$28,2))))</f>
        <v/>
      </c>
      <c r="BM128" s="168" t="str">
        <f aca="false">IF(AB128="","",IF(AB128="-","-",IF(UPPER(AB128)="AB","+",VLOOKUP(AB128,'විෂය තොරතුරු'!$P$24:$Q$28,2))))</f>
        <v/>
      </c>
      <c r="BN128" s="168" t="str">
        <f aca="false">IF(AC128="","",IF(AC128="-","-",IF(UPPER(AC128)="AB","+",VLOOKUP(AC128,'විෂය තොරතුරු'!$P$24:$Q$28,2))))</f>
        <v/>
      </c>
      <c r="BO128" s="169" t="str">
        <f aca="false">IF(AD128="","",IF(AD128="-","-",IF(UPPER(AD128)="AB","+",VLOOKUP(AD128,'විෂය තොරතුරු'!$P$24:$Q$28,2))))</f>
        <v/>
      </c>
      <c r="BP128" s="171" t="str">
        <f aca="false">IF(AE128="","",IF(AE128="-","-",IF(UPPER(AE128)="AB","+",VLOOKUP(AE128,'විෂය තොරතුරු'!$P$24:$Q$28,2))))</f>
        <v/>
      </c>
      <c r="BQ128" s="168" t="str">
        <f aca="false">IF(AF128="","",IF(AF128="-","-",IF(UPPER(AF128)="AB","+",VLOOKUP(AF128,'විෂය තොරතුරු'!$P$24:$Q$28,2))))</f>
        <v/>
      </c>
      <c r="BR128" s="168" t="str">
        <f aca="false">IF(AG128="","",IF(AG128="-","-",IF(UPPER(AG128)="AB","+",VLOOKUP(AG128,'විෂය තොරතුරු'!$P$24:$Q$28,2))))</f>
        <v/>
      </c>
      <c r="BS128" s="168" t="str">
        <f aca="false">IF(AH128="","",IF(AH128="-","-",IF(UPPER(AH128)="AB","+",VLOOKUP(AH128,'විෂය තොරතුරු'!$P$24:$Q$28,2))))</f>
        <v/>
      </c>
      <c r="BT128" s="168" t="str">
        <f aca="false">IF(AI128="","",IF(AI128="-","-",IF(UPPER(AI128)="AB","+",VLOOKUP(AI128,'විෂය තොරතුරු'!$P$24:$Q$28,2))))</f>
        <v/>
      </c>
      <c r="BU128" s="168" t="str">
        <f aca="false">IF(AJ128="","",IF(AJ128="-","-",IF(UPPER(AJ128)="AB","+",VLOOKUP(AJ128,'විෂය තොරතුරු'!$P$24:$Q$28,2))))</f>
        <v/>
      </c>
      <c r="BV128" s="168" t="str">
        <f aca="false">IF(AK128="","",IF(AK128="-","-",IF(UPPER(AK128)="AB","+",VLOOKUP(AK128,'විෂය තොරතුරු'!$P$24:$Q$28,2))))</f>
        <v/>
      </c>
      <c r="BW128" s="169" t="str">
        <f aca="false">IF(AL128="","",IF(AL128="-","-",IF(UPPER(AL128)="AB","+",VLOOKUP(AL128,'විෂය තොරතුරු'!$P$24:$Q$28,2))))</f>
        <v/>
      </c>
      <c r="BX128" s="171" t="str">
        <f aca="false">IF($B128="","",COUNTIF($AP128:$BW128,"A"))</f>
        <v/>
      </c>
      <c r="BY128" s="171" t="str">
        <f aca="false">IF($B128="","",COUNTIF($AP128:$BW128,"B"))</f>
        <v/>
      </c>
      <c r="BZ128" s="171" t="str">
        <f aca="false">IF($B128="","",COUNTIF($AP128:$BW128,"C"))</f>
        <v/>
      </c>
      <c r="CA128" s="171" t="str">
        <f aca="false">IF($B128="","",COUNTIF($AP128:$BW128,"S"))</f>
        <v/>
      </c>
      <c r="CB128" s="171" t="str">
        <f aca="false">IF($B128="","",COUNTIF($AP128:$BW128,"W"))</f>
        <v/>
      </c>
      <c r="CC128" s="171" t="str">
        <f aca="false">IF(B128="","",SUM(BX128:CA128))</f>
        <v/>
      </c>
      <c r="CD128" s="169" t="str">
        <f aca="false">IF(B128="","",SUM(BX128:BZ128))</f>
        <v/>
      </c>
      <c r="CE128" s="172" t="str">
        <f aca="false">IF(B128="","",IF(AND(CC128&gt;=6,CD128&gt;=3,OR(E128&gt;=35,F128&gt;=35),L128&gt;=35),"6/3 සමත්",IF(AND(CC128&gt;=5,CD128&gt;=3,OR(E128&gt;=35,F128&gt;=35,L128&gt;=35)),"5/3 සමත්",IF(AND(CC128&gt;=4,CD128&gt;=1,OR(E128&gt;=20,F128&gt;=20,L128&gt;=20)),"සමත් කළ හැකි",IF(CB128=9,"W9","අසමත් ?")))))</f>
        <v/>
      </c>
    </row>
    <row r="129" customFormat="false" ht="13.8" hidden="false" customHeight="false" outlineLevel="0" collapsed="false">
      <c r="A129" s="160" t="n">
        <v>30</v>
      </c>
      <c r="B129" s="161"/>
      <c r="C129" s="161"/>
      <c r="D129" s="162"/>
      <c r="E129" s="163"/>
      <c r="F129" s="164"/>
      <c r="G129" s="163"/>
      <c r="H129" s="165"/>
      <c r="I129" s="165"/>
      <c r="J129" s="164"/>
      <c r="K129" s="163"/>
      <c r="L129" s="165"/>
      <c r="M129" s="165"/>
      <c r="N129" s="164"/>
      <c r="O129" s="163"/>
      <c r="P129" s="165"/>
      <c r="Q129" s="165"/>
      <c r="R129" s="165"/>
      <c r="S129" s="165"/>
      <c r="T129" s="165"/>
      <c r="U129" s="165"/>
      <c r="V129" s="164"/>
      <c r="W129" s="163"/>
      <c r="X129" s="165"/>
      <c r="Y129" s="165"/>
      <c r="Z129" s="165"/>
      <c r="AA129" s="165"/>
      <c r="AB129" s="165"/>
      <c r="AC129" s="165"/>
      <c r="AD129" s="164"/>
      <c r="AE129" s="163"/>
      <c r="AF129" s="165"/>
      <c r="AG129" s="165"/>
      <c r="AH129" s="165"/>
      <c r="AI129" s="165"/>
      <c r="AJ129" s="165"/>
      <c r="AK129" s="165"/>
      <c r="AL129" s="166"/>
      <c r="AM129" s="167" t="str">
        <f aca="false">IF(B129="","",SUM(E129:AL129))</f>
        <v/>
      </c>
      <c r="AN129" s="168" t="str">
        <f aca="false">IF(B129="","",AM129/9)</f>
        <v/>
      </c>
      <c r="AO129" s="169" t="str">
        <f aca="false">IF(B129="","",IF(AM129=0,"-",RANK(AM129,$AM$100:$AM$149,0)))</f>
        <v/>
      </c>
      <c r="AP129" s="167" t="str">
        <f aca="false">IF(E129="","",IF(E129="-","-",IF(UPPER(E129)="AB","+",VLOOKUP(E129,'විෂය තොරතුරු'!$P$24:$Q$28,2))))</f>
        <v/>
      </c>
      <c r="AQ129" s="168" t="str">
        <f aca="false">IF(F129="","",IF(F129="-","-",IF(UPPER(F129)="AB","+",VLOOKUP(F129,'විෂය තොරතුරු'!$P$24:$Q$28,2))))</f>
        <v/>
      </c>
      <c r="AR129" s="168" t="str">
        <f aca="false">IF(G129="","",IF(G129="-","-",IF(UPPER(G129)="AB","+",VLOOKUP(G129,'විෂය තොරතුරු'!$P$24:$Q$28,2))))</f>
        <v/>
      </c>
      <c r="AS129" s="168" t="str">
        <f aca="false">IF(H129="","",IF(H129="-","-",IF(UPPER(H129)="AB","+",VLOOKUP(H129,'විෂය තොරතුරු'!$P$24:$Q$28,2))))</f>
        <v/>
      </c>
      <c r="AT129" s="168" t="str">
        <f aca="false">IF(I129="","",IF(I129="-","-",IF(UPPER(I129)="AB","+",VLOOKUP(I129,'විෂය තොරතුරු'!$P$24:$Q$28,2))))</f>
        <v/>
      </c>
      <c r="AU129" s="170" t="str">
        <f aca="false">IF(J129="","",IF(J129="-","-",IF(UPPER(J129)="AB","+",VLOOKUP(J129,'විෂය තොරතුරු'!$P$24:$Q$28,2))))</f>
        <v/>
      </c>
      <c r="AV129" s="171" t="str">
        <f aca="false">IF(K129="","",IF(K129="-","-",IF(UPPER(K129)="AB","+",VLOOKUP(K129,'විෂය තොරතුරු'!$P$24:$Q$28,2))))</f>
        <v/>
      </c>
      <c r="AW129" s="168" t="str">
        <f aca="false">IF(L129="","",IF(L129="-","-",IF(UPPER(L129)="AB","+",VLOOKUP(L129,'විෂය තොරතුරු'!$P$24:$Q$28,2))))</f>
        <v/>
      </c>
      <c r="AX129" s="168" t="str">
        <f aca="false">IF(M129="","",IF(M129="-","-",IF(UPPER(M129)="AB","+",VLOOKUP(M129,'විෂය තොරතුරු'!$P$24:$Q$28,2))))</f>
        <v/>
      </c>
      <c r="AY129" s="169" t="str">
        <f aca="false">IF(N129="","",IF(N129="-","-",IF(UPPER(N129)="AB","+",VLOOKUP(N129,'විෂය තොරතුරු'!$P$24:$Q$28,2))))</f>
        <v/>
      </c>
      <c r="AZ129" s="167" t="str">
        <f aca="false">IF(O129="","",IF(O129="-","-",IF(UPPER(O129)="AB","+",VLOOKUP(O129,'විෂය තොරතුරු'!$P$24:$Q$28,2))))</f>
        <v/>
      </c>
      <c r="BA129" s="168" t="str">
        <f aca="false">IF(P129="","",IF(P129="-","-",IF(UPPER(P129)="AB","+",VLOOKUP(P129,'විෂය තොරතුරු'!$P$24:$Q$28,2))))</f>
        <v/>
      </c>
      <c r="BB129" s="168" t="str">
        <f aca="false">IF(Q129="","",IF(Q129="-","-",IF(UPPER(Q129)="AB","+",VLOOKUP(Q129,'විෂය තොරතුරු'!$P$24:$Q$28,2))))</f>
        <v/>
      </c>
      <c r="BC129" s="168" t="str">
        <f aca="false">IF(R129="","",IF(R129="-","-",IF(UPPER(R129)="AB","+",VLOOKUP(R129,'විෂය තොරතුරු'!$P$24:$Q$28,2))))</f>
        <v/>
      </c>
      <c r="BD129" s="168" t="str">
        <f aca="false">IF(S129="","",IF(S129="-","-",IF(UPPER(S129)="AB","+",VLOOKUP(S129,'විෂය තොරතුරු'!$P$24:$Q$28,2))))</f>
        <v/>
      </c>
      <c r="BE129" s="168" t="str">
        <f aca="false">IF(T129="","",IF(T129="-","-",IF(UPPER(T129)="AB","+",VLOOKUP(T129,'විෂය තොරතුරු'!$P$24:$Q$28,2))))</f>
        <v/>
      </c>
      <c r="BF129" s="168" t="str">
        <f aca="false">IF(U129="","",IF(U129="-","-",IF(UPPER(U129)="AB","+",VLOOKUP(U129,'විෂය තොරතුරු'!$P$24:$Q$28,2))))</f>
        <v/>
      </c>
      <c r="BG129" s="170" t="str">
        <f aca="false">IF(V129="","",IF(V129="-","-",IF(UPPER(V129)="AB","+",VLOOKUP(V129,'විෂය තොරතුරු'!$P$24:$Q$28,2))))</f>
        <v/>
      </c>
      <c r="BH129" s="171" t="str">
        <f aca="false">IF(W129="","",IF(W129="-","-",IF(UPPER(W129)="AB","+",VLOOKUP(W129,'විෂය තොරතුරු'!$P$24:$Q$28,2))))</f>
        <v/>
      </c>
      <c r="BI129" s="168" t="str">
        <f aca="false">IF(X129="","",IF(X129="-","-",IF(UPPER(X129)="AB","+",VLOOKUP(X129,'විෂය තොරතුරු'!$P$24:$Q$28,2))))</f>
        <v/>
      </c>
      <c r="BJ129" s="168" t="str">
        <f aca="false">IF(Y129="","",IF(Y129="-","-",IF(UPPER(Y129)="AB","+",VLOOKUP(Y129,'විෂය තොරතුරු'!$P$24:$Q$28,2))))</f>
        <v/>
      </c>
      <c r="BK129" s="168" t="str">
        <f aca="false">IF(Z129="","",IF(Z129="-","-",IF(UPPER(Z129)="AB","+",VLOOKUP(Z129,'විෂය තොරතුරු'!$P$24:$Q$28,2))))</f>
        <v/>
      </c>
      <c r="BL129" s="168" t="str">
        <f aca="false">IF(AA129="","",IF(AA129="-","-",IF(UPPER(AA129)="AB","+",VLOOKUP(AA129,'විෂය තොරතුරු'!$P$24:$Q$28,2))))</f>
        <v/>
      </c>
      <c r="BM129" s="168" t="str">
        <f aca="false">IF(AB129="","",IF(AB129="-","-",IF(UPPER(AB129)="AB","+",VLOOKUP(AB129,'විෂය තොරතුරු'!$P$24:$Q$28,2))))</f>
        <v/>
      </c>
      <c r="BN129" s="168" t="str">
        <f aca="false">IF(AC129="","",IF(AC129="-","-",IF(UPPER(AC129)="AB","+",VLOOKUP(AC129,'විෂය තොරතුරු'!$P$24:$Q$28,2))))</f>
        <v/>
      </c>
      <c r="BO129" s="169" t="str">
        <f aca="false">IF(AD129="","",IF(AD129="-","-",IF(UPPER(AD129)="AB","+",VLOOKUP(AD129,'විෂය තොරතුරු'!$P$24:$Q$28,2))))</f>
        <v/>
      </c>
      <c r="BP129" s="171" t="str">
        <f aca="false">IF(AE129="","",IF(AE129="-","-",IF(UPPER(AE129)="AB","+",VLOOKUP(AE129,'විෂය තොරතුරු'!$P$24:$Q$28,2))))</f>
        <v/>
      </c>
      <c r="BQ129" s="168" t="str">
        <f aca="false">IF(AF129="","",IF(AF129="-","-",IF(UPPER(AF129)="AB","+",VLOOKUP(AF129,'විෂය තොරතුරු'!$P$24:$Q$28,2))))</f>
        <v/>
      </c>
      <c r="BR129" s="168" t="str">
        <f aca="false">IF(AG129="","",IF(AG129="-","-",IF(UPPER(AG129)="AB","+",VLOOKUP(AG129,'විෂය තොරතුරු'!$P$24:$Q$28,2))))</f>
        <v/>
      </c>
      <c r="BS129" s="168" t="str">
        <f aca="false">IF(AH129="","",IF(AH129="-","-",IF(UPPER(AH129)="AB","+",VLOOKUP(AH129,'විෂය තොරතුරු'!$P$24:$Q$28,2))))</f>
        <v/>
      </c>
      <c r="BT129" s="168" t="str">
        <f aca="false">IF(AI129="","",IF(AI129="-","-",IF(UPPER(AI129)="AB","+",VLOOKUP(AI129,'විෂය තොරතුරු'!$P$24:$Q$28,2))))</f>
        <v/>
      </c>
      <c r="BU129" s="168" t="str">
        <f aca="false">IF(AJ129="","",IF(AJ129="-","-",IF(UPPER(AJ129)="AB","+",VLOOKUP(AJ129,'විෂය තොරතුරු'!$P$24:$Q$28,2))))</f>
        <v/>
      </c>
      <c r="BV129" s="168" t="str">
        <f aca="false">IF(AK129="","",IF(AK129="-","-",IF(UPPER(AK129)="AB","+",VLOOKUP(AK129,'විෂය තොරතුරු'!$P$24:$Q$28,2))))</f>
        <v/>
      </c>
      <c r="BW129" s="169" t="str">
        <f aca="false">IF(AL129="","",IF(AL129="-","-",IF(UPPER(AL129)="AB","+",VLOOKUP(AL129,'විෂය තොරතුරු'!$P$24:$Q$28,2))))</f>
        <v/>
      </c>
      <c r="BX129" s="171" t="str">
        <f aca="false">IF($B129="","",COUNTIF($AP129:$BW129,"A"))</f>
        <v/>
      </c>
      <c r="BY129" s="171" t="str">
        <f aca="false">IF($B129="","",COUNTIF($AP129:$BW129,"B"))</f>
        <v/>
      </c>
      <c r="BZ129" s="171" t="str">
        <f aca="false">IF($B129="","",COUNTIF($AP129:$BW129,"C"))</f>
        <v/>
      </c>
      <c r="CA129" s="171" t="str">
        <f aca="false">IF($B129="","",COUNTIF($AP129:$BW129,"S"))</f>
        <v/>
      </c>
      <c r="CB129" s="171" t="str">
        <f aca="false">IF($B129="","",COUNTIF($AP129:$BW129,"W"))</f>
        <v/>
      </c>
      <c r="CC129" s="171" t="str">
        <f aca="false">IF(B129="","",SUM(BX129:CA129))</f>
        <v/>
      </c>
      <c r="CD129" s="169" t="str">
        <f aca="false">IF(B129="","",SUM(BX129:BZ129))</f>
        <v/>
      </c>
      <c r="CE129" s="172" t="str">
        <f aca="false">IF(B129="","",IF(AND(CC129&gt;=6,CD129&gt;=3,OR(E129&gt;=35,F129&gt;=35),L129&gt;=35),"6/3 සමත්",IF(AND(CC129&gt;=5,CD129&gt;=3,OR(E129&gt;=35,F129&gt;=35,L129&gt;=35)),"5/3 සමත්",IF(AND(CC129&gt;=4,CD129&gt;=1,OR(E129&gt;=20,F129&gt;=20,L129&gt;=20)),"සමත් කළ හැකි",IF(CB129=9,"W9","අසමත් ?")))))</f>
        <v/>
      </c>
    </row>
    <row r="130" customFormat="false" ht="13.8" hidden="false" customHeight="false" outlineLevel="0" collapsed="false">
      <c r="A130" s="160" t="n">
        <v>31</v>
      </c>
      <c r="B130" s="187"/>
      <c r="C130" s="161"/>
      <c r="D130" s="162"/>
      <c r="E130" s="163"/>
      <c r="F130" s="164"/>
      <c r="G130" s="163"/>
      <c r="H130" s="165"/>
      <c r="I130" s="165"/>
      <c r="J130" s="164"/>
      <c r="K130" s="163"/>
      <c r="L130" s="165"/>
      <c r="M130" s="165"/>
      <c r="N130" s="164"/>
      <c r="O130" s="163"/>
      <c r="P130" s="165"/>
      <c r="Q130" s="165"/>
      <c r="R130" s="165"/>
      <c r="S130" s="165"/>
      <c r="T130" s="165"/>
      <c r="U130" s="165"/>
      <c r="V130" s="164"/>
      <c r="W130" s="163"/>
      <c r="X130" s="165"/>
      <c r="Y130" s="165"/>
      <c r="Z130" s="165"/>
      <c r="AA130" s="165"/>
      <c r="AB130" s="165"/>
      <c r="AC130" s="165"/>
      <c r="AD130" s="164"/>
      <c r="AE130" s="163"/>
      <c r="AF130" s="165"/>
      <c r="AG130" s="165"/>
      <c r="AH130" s="165"/>
      <c r="AI130" s="165"/>
      <c r="AJ130" s="165"/>
      <c r="AK130" s="165"/>
      <c r="AL130" s="166"/>
      <c r="AM130" s="167" t="str">
        <f aca="false">IF(B130="","",SUM(E130:AL130))</f>
        <v/>
      </c>
      <c r="AN130" s="168" t="str">
        <f aca="false">IF(B130="","",AM130/9)</f>
        <v/>
      </c>
      <c r="AO130" s="169" t="str">
        <f aca="false">IF(B130="","",IF(AM130=0,"-",RANK(AM130,$AM$100:$AM$149,0)))</f>
        <v/>
      </c>
      <c r="AP130" s="167" t="str">
        <f aca="false">IF(E130="","",IF(E130="-","-",IF(UPPER(E130)="AB","+",VLOOKUP(E130,'විෂය තොරතුරු'!$P$24:$Q$28,2))))</f>
        <v/>
      </c>
      <c r="AQ130" s="168" t="str">
        <f aca="false">IF(F130="","",IF(F130="-","-",IF(UPPER(F130)="AB","+",VLOOKUP(F130,'විෂය තොරතුරු'!$P$24:$Q$28,2))))</f>
        <v/>
      </c>
      <c r="AR130" s="168" t="str">
        <f aca="false">IF(G130="","",IF(G130="-","-",IF(UPPER(G130)="AB","+",VLOOKUP(G130,'විෂය තොරතුරු'!$P$24:$Q$28,2))))</f>
        <v/>
      </c>
      <c r="AS130" s="168" t="str">
        <f aca="false">IF(H130="","",IF(H130="-","-",IF(UPPER(H130)="AB","+",VLOOKUP(H130,'විෂය තොරතුරු'!$P$24:$Q$28,2))))</f>
        <v/>
      </c>
      <c r="AT130" s="168" t="str">
        <f aca="false">IF(I130="","",IF(I130="-","-",IF(UPPER(I130)="AB","+",VLOOKUP(I130,'විෂය තොරතුරු'!$P$24:$Q$28,2))))</f>
        <v/>
      </c>
      <c r="AU130" s="170" t="str">
        <f aca="false">IF(J130="","",IF(J130="-","-",IF(UPPER(J130)="AB","+",VLOOKUP(J130,'විෂය තොරතුරු'!$P$24:$Q$28,2))))</f>
        <v/>
      </c>
      <c r="AV130" s="171" t="str">
        <f aca="false">IF(K130="","",IF(K130="-","-",IF(UPPER(K130)="AB","+",VLOOKUP(K130,'විෂය තොරතුරු'!$P$24:$Q$28,2))))</f>
        <v/>
      </c>
      <c r="AW130" s="168" t="str">
        <f aca="false">IF(L130="","",IF(L130="-","-",IF(UPPER(L130)="AB","+",VLOOKUP(L130,'විෂය තොරතුරු'!$P$24:$Q$28,2))))</f>
        <v/>
      </c>
      <c r="AX130" s="168" t="str">
        <f aca="false">IF(M130="","",IF(M130="-","-",IF(UPPER(M130)="AB","+",VLOOKUP(M130,'විෂය තොරතුරු'!$P$24:$Q$28,2))))</f>
        <v/>
      </c>
      <c r="AY130" s="169" t="str">
        <f aca="false">IF(N130="","",IF(N130="-","-",IF(UPPER(N130)="AB","+",VLOOKUP(N130,'විෂය තොරතුරු'!$P$24:$Q$28,2))))</f>
        <v/>
      </c>
      <c r="AZ130" s="167" t="str">
        <f aca="false">IF(O130="","",IF(O130="-","-",IF(UPPER(O130)="AB","+",VLOOKUP(O130,'විෂය තොරතුරු'!$P$24:$Q$28,2))))</f>
        <v/>
      </c>
      <c r="BA130" s="168" t="str">
        <f aca="false">IF(P130="","",IF(P130="-","-",IF(UPPER(P130)="AB","+",VLOOKUP(P130,'විෂය තොරතුරු'!$P$24:$Q$28,2))))</f>
        <v/>
      </c>
      <c r="BB130" s="168" t="str">
        <f aca="false">IF(Q130="","",IF(Q130="-","-",IF(UPPER(Q130)="AB","+",VLOOKUP(Q130,'විෂය තොරතුරු'!$P$24:$Q$28,2))))</f>
        <v/>
      </c>
      <c r="BC130" s="168" t="str">
        <f aca="false">IF(R130="","",IF(R130="-","-",IF(UPPER(R130)="AB","+",VLOOKUP(R130,'විෂය තොරතුරු'!$P$24:$Q$28,2))))</f>
        <v/>
      </c>
      <c r="BD130" s="168" t="str">
        <f aca="false">IF(S130="","",IF(S130="-","-",IF(UPPER(S130)="AB","+",VLOOKUP(S130,'විෂය තොරතුරු'!$P$24:$Q$28,2))))</f>
        <v/>
      </c>
      <c r="BE130" s="168" t="str">
        <f aca="false">IF(T130="","",IF(T130="-","-",IF(UPPER(T130)="AB","+",VLOOKUP(T130,'විෂය තොරතුරු'!$P$24:$Q$28,2))))</f>
        <v/>
      </c>
      <c r="BF130" s="168" t="str">
        <f aca="false">IF(U130="","",IF(U130="-","-",IF(UPPER(U130)="AB","+",VLOOKUP(U130,'විෂය තොරතුරු'!$P$24:$Q$28,2))))</f>
        <v/>
      </c>
      <c r="BG130" s="170" t="str">
        <f aca="false">IF(V130="","",IF(V130="-","-",IF(UPPER(V130)="AB","+",VLOOKUP(V130,'විෂය තොරතුරු'!$P$24:$Q$28,2))))</f>
        <v/>
      </c>
      <c r="BH130" s="171" t="str">
        <f aca="false">IF(W130="","",IF(W130="-","-",IF(UPPER(W130)="AB","+",VLOOKUP(W130,'විෂය තොරතුරු'!$P$24:$Q$28,2))))</f>
        <v/>
      </c>
      <c r="BI130" s="168" t="str">
        <f aca="false">IF(X130="","",IF(X130="-","-",IF(UPPER(X130)="AB","+",VLOOKUP(X130,'විෂය තොරතුරු'!$P$24:$Q$28,2))))</f>
        <v/>
      </c>
      <c r="BJ130" s="168" t="str">
        <f aca="false">IF(Y130="","",IF(Y130="-","-",IF(UPPER(Y130)="AB","+",VLOOKUP(Y130,'විෂය තොරතුරු'!$P$24:$Q$28,2))))</f>
        <v/>
      </c>
      <c r="BK130" s="168" t="str">
        <f aca="false">IF(Z130="","",IF(Z130="-","-",IF(UPPER(Z130)="AB","+",VLOOKUP(Z130,'විෂය තොරතුරු'!$P$24:$Q$28,2))))</f>
        <v/>
      </c>
      <c r="BL130" s="168" t="str">
        <f aca="false">IF(AA130="","",IF(AA130="-","-",IF(UPPER(AA130)="AB","+",VLOOKUP(AA130,'විෂය තොරතුරු'!$P$24:$Q$28,2))))</f>
        <v/>
      </c>
      <c r="BM130" s="168" t="str">
        <f aca="false">IF(AB130="","",IF(AB130="-","-",IF(UPPER(AB130)="AB","+",VLOOKUP(AB130,'විෂය තොරතුරු'!$P$24:$Q$28,2))))</f>
        <v/>
      </c>
      <c r="BN130" s="168" t="str">
        <f aca="false">IF(AC130="","",IF(AC130="-","-",IF(UPPER(AC130)="AB","+",VLOOKUP(AC130,'විෂය තොරතුරු'!$P$24:$Q$28,2))))</f>
        <v/>
      </c>
      <c r="BO130" s="169" t="str">
        <f aca="false">IF(AD130="","",IF(AD130="-","-",IF(UPPER(AD130)="AB","+",VLOOKUP(AD130,'විෂය තොරතුරු'!$P$24:$Q$28,2))))</f>
        <v/>
      </c>
      <c r="BP130" s="171" t="str">
        <f aca="false">IF(AE130="","",IF(AE130="-","-",IF(UPPER(AE130)="AB","+",VLOOKUP(AE130,'විෂය තොරතුරු'!$P$24:$Q$28,2))))</f>
        <v/>
      </c>
      <c r="BQ130" s="168" t="str">
        <f aca="false">IF(AF130="","",IF(AF130="-","-",IF(UPPER(AF130)="AB","+",VLOOKUP(AF130,'විෂය තොරතුරු'!$P$24:$Q$28,2))))</f>
        <v/>
      </c>
      <c r="BR130" s="168" t="str">
        <f aca="false">IF(AG130="","",IF(AG130="-","-",IF(UPPER(AG130)="AB","+",VLOOKUP(AG130,'විෂය තොරතුරු'!$P$24:$Q$28,2))))</f>
        <v/>
      </c>
      <c r="BS130" s="168" t="str">
        <f aca="false">IF(AH130="","",IF(AH130="-","-",IF(UPPER(AH130)="AB","+",VLOOKUP(AH130,'විෂය තොරතුරු'!$P$24:$Q$28,2))))</f>
        <v/>
      </c>
      <c r="BT130" s="168" t="str">
        <f aca="false">IF(AI130="","",IF(AI130="-","-",IF(UPPER(AI130)="AB","+",VLOOKUP(AI130,'විෂය තොරතුරු'!$P$24:$Q$28,2))))</f>
        <v/>
      </c>
      <c r="BU130" s="168" t="str">
        <f aca="false">IF(AJ130="","",IF(AJ130="-","-",IF(UPPER(AJ130)="AB","+",VLOOKUP(AJ130,'විෂය තොරතුරු'!$P$24:$Q$28,2))))</f>
        <v/>
      </c>
      <c r="BV130" s="168" t="str">
        <f aca="false">IF(AK130="","",IF(AK130="-","-",IF(UPPER(AK130)="AB","+",VLOOKUP(AK130,'විෂය තොරතුරු'!$P$24:$Q$28,2))))</f>
        <v/>
      </c>
      <c r="BW130" s="169" t="str">
        <f aca="false">IF(AL130="","",IF(AL130="-","-",IF(UPPER(AL130)="AB","+",VLOOKUP(AL130,'විෂය තොරතුරු'!$P$24:$Q$28,2))))</f>
        <v/>
      </c>
      <c r="BX130" s="171" t="str">
        <f aca="false">IF($B130="","",COUNTIF($AP130:$BW130,"A"))</f>
        <v/>
      </c>
      <c r="BY130" s="171" t="str">
        <f aca="false">IF($B130="","",COUNTIF($AP130:$BW130,"B"))</f>
        <v/>
      </c>
      <c r="BZ130" s="171" t="str">
        <f aca="false">IF($B130="","",COUNTIF($AP130:$BW130,"C"))</f>
        <v/>
      </c>
      <c r="CA130" s="171" t="str">
        <f aca="false">IF($B130="","",COUNTIF($AP130:$BW130,"S"))</f>
        <v/>
      </c>
      <c r="CB130" s="171" t="str">
        <f aca="false">IF($B130="","",COUNTIF($AP130:$BW130,"W"))</f>
        <v/>
      </c>
      <c r="CC130" s="171" t="str">
        <f aca="false">IF(B130="","",SUM(BX130:CA130))</f>
        <v/>
      </c>
      <c r="CD130" s="169" t="str">
        <f aca="false">IF(B130="","",SUM(BX130:BZ130))</f>
        <v/>
      </c>
      <c r="CE130" s="172" t="str">
        <f aca="false">IF(B130="","",IF(AND(CC130&gt;=6,CD130&gt;=3,OR(E130&gt;=35,F130&gt;=35),L130&gt;=35),"6/3 සමත්",IF(AND(CC130&gt;=5,CD130&gt;=3,OR(E130&gt;=35,F130&gt;=35,L130&gt;=35)),"5/3 සමත්",IF(AND(CC130&gt;=4,CD130&gt;=1,OR(E130&gt;=20,F130&gt;=20,L130&gt;=20)),"සමත් කළ හැකි",IF(CB130=9,"W9","අසමත් ?")))))</f>
        <v/>
      </c>
    </row>
    <row r="131" customFormat="false" ht="13.8" hidden="false" customHeight="false" outlineLevel="0" collapsed="false">
      <c r="A131" s="160" t="n">
        <v>32</v>
      </c>
      <c r="B131" s="161"/>
      <c r="C131" s="161"/>
      <c r="D131" s="162"/>
      <c r="E131" s="163"/>
      <c r="F131" s="164"/>
      <c r="G131" s="163"/>
      <c r="H131" s="165"/>
      <c r="I131" s="165"/>
      <c r="J131" s="164"/>
      <c r="K131" s="163"/>
      <c r="L131" s="165"/>
      <c r="M131" s="165"/>
      <c r="N131" s="164"/>
      <c r="O131" s="163"/>
      <c r="P131" s="165"/>
      <c r="Q131" s="165"/>
      <c r="R131" s="165"/>
      <c r="S131" s="165"/>
      <c r="T131" s="165"/>
      <c r="U131" s="165"/>
      <c r="V131" s="164"/>
      <c r="W131" s="163"/>
      <c r="X131" s="165"/>
      <c r="Y131" s="165"/>
      <c r="Z131" s="165"/>
      <c r="AA131" s="165"/>
      <c r="AB131" s="165"/>
      <c r="AC131" s="165"/>
      <c r="AD131" s="164"/>
      <c r="AE131" s="163"/>
      <c r="AF131" s="165"/>
      <c r="AG131" s="165"/>
      <c r="AH131" s="165"/>
      <c r="AI131" s="165"/>
      <c r="AJ131" s="165"/>
      <c r="AK131" s="165"/>
      <c r="AL131" s="166"/>
      <c r="AM131" s="167" t="str">
        <f aca="false">IF(B131="","",SUM(E131:AL131))</f>
        <v/>
      </c>
      <c r="AN131" s="168" t="str">
        <f aca="false">IF(B131="","",AM131/9)</f>
        <v/>
      </c>
      <c r="AO131" s="169" t="str">
        <f aca="false">IF(B131="","",IF(AM131=0,"-",RANK(AM131,$AM$100:$AM$149,0)))</f>
        <v/>
      </c>
      <c r="AP131" s="167" t="str">
        <f aca="false">IF(E131="","",IF(E131="-","-",IF(UPPER(E131)="AB","+",VLOOKUP(E131,'විෂය තොරතුරු'!$P$24:$Q$28,2))))</f>
        <v/>
      </c>
      <c r="AQ131" s="168" t="str">
        <f aca="false">IF(F131="","",IF(F131="-","-",IF(UPPER(F131)="AB","+",VLOOKUP(F131,'විෂය තොරතුරු'!$P$24:$Q$28,2))))</f>
        <v/>
      </c>
      <c r="AR131" s="168" t="str">
        <f aca="false">IF(G131="","",IF(G131="-","-",IF(UPPER(G131)="AB","+",VLOOKUP(G131,'විෂය තොරතුරු'!$P$24:$Q$28,2))))</f>
        <v/>
      </c>
      <c r="AS131" s="168" t="str">
        <f aca="false">IF(H131="","",IF(H131="-","-",IF(UPPER(H131)="AB","+",VLOOKUP(H131,'විෂය තොරතුරු'!$P$24:$Q$28,2))))</f>
        <v/>
      </c>
      <c r="AT131" s="168" t="str">
        <f aca="false">IF(I131="","",IF(I131="-","-",IF(UPPER(I131)="AB","+",VLOOKUP(I131,'විෂය තොරතුරු'!$P$24:$Q$28,2))))</f>
        <v/>
      </c>
      <c r="AU131" s="170" t="str">
        <f aca="false">IF(J131="","",IF(J131="-","-",IF(UPPER(J131)="AB","+",VLOOKUP(J131,'විෂය තොරතුරු'!$P$24:$Q$28,2))))</f>
        <v/>
      </c>
      <c r="AV131" s="171" t="str">
        <f aca="false">IF(K131="","",IF(K131="-","-",IF(UPPER(K131)="AB","+",VLOOKUP(K131,'විෂය තොරතුරු'!$P$24:$Q$28,2))))</f>
        <v/>
      </c>
      <c r="AW131" s="168" t="str">
        <f aca="false">IF(L131="","",IF(L131="-","-",IF(UPPER(L131)="AB","+",VLOOKUP(L131,'විෂය තොරතුරු'!$P$24:$Q$28,2))))</f>
        <v/>
      </c>
      <c r="AX131" s="168" t="str">
        <f aca="false">IF(M131="","",IF(M131="-","-",IF(UPPER(M131)="AB","+",VLOOKUP(M131,'විෂය තොරතුරු'!$P$24:$Q$28,2))))</f>
        <v/>
      </c>
      <c r="AY131" s="169" t="str">
        <f aca="false">IF(N131="","",IF(N131="-","-",IF(UPPER(N131)="AB","+",VLOOKUP(N131,'විෂය තොරතුරු'!$P$24:$Q$28,2))))</f>
        <v/>
      </c>
      <c r="AZ131" s="167" t="str">
        <f aca="false">IF(O131="","",IF(O131="-","-",IF(UPPER(O131)="AB","+",VLOOKUP(O131,'විෂය තොරතුරු'!$P$24:$Q$28,2))))</f>
        <v/>
      </c>
      <c r="BA131" s="168" t="str">
        <f aca="false">IF(P131="","",IF(P131="-","-",IF(UPPER(P131)="AB","+",VLOOKUP(P131,'විෂය තොරතුරු'!$P$24:$Q$28,2))))</f>
        <v/>
      </c>
      <c r="BB131" s="168" t="str">
        <f aca="false">IF(Q131="","",IF(Q131="-","-",IF(UPPER(Q131)="AB","+",VLOOKUP(Q131,'විෂය තොරතුරු'!$P$24:$Q$28,2))))</f>
        <v/>
      </c>
      <c r="BC131" s="168" t="str">
        <f aca="false">IF(R131="","",IF(R131="-","-",IF(UPPER(R131)="AB","+",VLOOKUP(R131,'විෂය තොරතුරු'!$P$24:$Q$28,2))))</f>
        <v/>
      </c>
      <c r="BD131" s="168" t="str">
        <f aca="false">IF(S131="","",IF(S131="-","-",IF(UPPER(S131)="AB","+",VLOOKUP(S131,'විෂය තොරතුරු'!$P$24:$Q$28,2))))</f>
        <v/>
      </c>
      <c r="BE131" s="168" t="str">
        <f aca="false">IF(T131="","",IF(T131="-","-",IF(UPPER(T131)="AB","+",VLOOKUP(T131,'විෂය තොරතුරු'!$P$24:$Q$28,2))))</f>
        <v/>
      </c>
      <c r="BF131" s="168" t="str">
        <f aca="false">IF(U131="","",IF(U131="-","-",IF(UPPER(U131)="AB","+",VLOOKUP(U131,'විෂය තොරතුරු'!$P$24:$Q$28,2))))</f>
        <v/>
      </c>
      <c r="BG131" s="170" t="str">
        <f aca="false">IF(V131="","",IF(V131="-","-",IF(UPPER(V131)="AB","+",VLOOKUP(V131,'විෂය තොරතුරු'!$P$24:$Q$28,2))))</f>
        <v/>
      </c>
      <c r="BH131" s="171" t="str">
        <f aca="false">IF(W131="","",IF(W131="-","-",IF(UPPER(W131)="AB","+",VLOOKUP(W131,'විෂය තොරතුරු'!$P$24:$Q$28,2))))</f>
        <v/>
      </c>
      <c r="BI131" s="168" t="str">
        <f aca="false">IF(X131="","",IF(X131="-","-",IF(UPPER(X131)="AB","+",VLOOKUP(X131,'විෂය තොරතුරු'!$P$24:$Q$28,2))))</f>
        <v/>
      </c>
      <c r="BJ131" s="168" t="str">
        <f aca="false">IF(Y131="","",IF(Y131="-","-",IF(UPPER(Y131)="AB","+",VLOOKUP(Y131,'විෂය තොරතුරු'!$P$24:$Q$28,2))))</f>
        <v/>
      </c>
      <c r="BK131" s="168" t="str">
        <f aca="false">IF(Z131="","",IF(Z131="-","-",IF(UPPER(Z131)="AB","+",VLOOKUP(Z131,'විෂය තොරතුරු'!$P$24:$Q$28,2))))</f>
        <v/>
      </c>
      <c r="BL131" s="168" t="str">
        <f aca="false">IF(AA131="","",IF(AA131="-","-",IF(UPPER(AA131)="AB","+",VLOOKUP(AA131,'විෂය තොරතුරු'!$P$24:$Q$28,2))))</f>
        <v/>
      </c>
      <c r="BM131" s="168" t="str">
        <f aca="false">IF(AB131="","",IF(AB131="-","-",IF(UPPER(AB131)="AB","+",VLOOKUP(AB131,'විෂය තොරතුරු'!$P$24:$Q$28,2))))</f>
        <v/>
      </c>
      <c r="BN131" s="168" t="str">
        <f aca="false">IF(AC131="","",IF(AC131="-","-",IF(UPPER(AC131)="AB","+",VLOOKUP(AC131,'විෂය තොරතුරු'!$P$24:$Q$28,2))))</f>
        <v/>
      </c>
      <c r="BO131" s="169" t="str">
        <f aca="false">IF(AD131="","",IF(AD131="-","-",IF(UPPER(AD131)="AB","+",VLOOKUP(AD131,'විෂය තොරතුරු'!$P$24:$Q$28,2))))</f>
        <v/>
      </c>
      <c r="BP131" s="171" t="str">
        <f aca="false">IF(AE131="","",IF(AE131="-","-",IF(UPPER(AE131)="AB","+",VLOOKUP(AE131,'විෂය තොරතුරු'!$P$24:$Q$28,2))))</f>
        <v/>
      </c>
      <c r="BQ131" s="168" t="str">
        <f aca="false">IF(AF131="","",IF(AF131="-","-",IF(UPPER(AF131)="AB","+",VLOOKUP(AF131,'විෂය තොරතුරු'!$P$24:$Q$28,2))))</f>
        <v/>
      </c>
      <c r="BR131" s="168" t="str">
        <f aca="false">IF(AG131="","",IF(AG131="-","-",IF(UPPER(AG131)="AB","+",VLOOKUP(AG131,'විෂය තොරතුරු'!$P$24:$Q$28,2))))</f>
        <v/>
      </c>
      <c r="BS131" s="168" t="str">
        <f aca="false">IF(AH131="","",IF(AH131="-","-",IF(UPPER(AH131)="AB","+",VLOOKUP(AH131,'විෂය තොරතුරු'!$P$24:$Q$28,2))))</f>
        <v/>
      </c>
      <c r="BT131" s="168" t="str">
        <f aca="false">IF(AI131="","",IF(AI131="-","-",IF(UPPER(AI131)="AB","+",VLOOKUP(AI131,'විෂය තොරතුරු'!$P$24:$Q$28,2))))</f>
        <v/>
      </c>
      <c r="BU131" s="168" t="str">
        <f aca="false">IF(AJ131="","",IF(AJ131="-","-",IF(UPPER(AJ131)="AB","+",VLOOKUP(AJ131,'විෂය තොරතුරු'!$P$24:$Q$28,2))))</f>
        <v/>
      </c>
      <c r="BV131" s="168" t="str">
        <f aca="false">IF(AK131="","",IF(AK131="-","-",IF(UPPER(AK131)="AB","+",VLOOKUP(AK131,'විෂය තොරතුරු'!$P$24:$Q$28,2))))</f>
        <v/>
      </c>
      <c r="BW131" s="169" t="str">
        <f aca="false">IF(AL131="","",IF(AL131="-","-",IF(UPPER(AL131)="AB","+",VLOOKUP(AL131,'විෂය තොරතුරු'!$P$24:$Q$28,2))))</f>
        <v/>
      </c>
      <c r="BX131" s="171" t="str">
        <f aca="false">IF($B131="","",COUNTIF($AP131:$BW131,"A"))</f>
        <v/>
      </c>
      <c r="BY131" s="171" t="str">
        <f aca="false">IF($B131="","",COUNTIF($AP131:$BW131,"B"))</f>
        <v/>
      </c>
      <c r="BZ131" s="171" t="str">
        <f aca="false">IF($B131="","",COUNTIF($AP131:$BW131,"C"))</f>
        <v/>
      </c>
      <c r="CA131" s="171" t="str">
        <f aca="false">IF($B131="","",COUNTIF($AP131:$BW131,"S"))</f>
        <v/>
      </c>
      <c r="CB131" s="171" t="str">
        <f aca="false">IF($B131="","",COUNTIF($AP131:$BW131,"W"))</f>
        <v/>
      </c>
      <c r="CC131" s="171" t="str">
        <f aca="false">IF(B131="","",SUM(BX131:CA131))</f>
        <v/>
      </c>
      <c r="CD131" s="169" t="str">
        <f aca="false">IF(B131="","",SUM(BX131:BZ131))</f>
        <v/>
      </c>
      <c r="CE131" s="172" t="str">
        <f aca="false">IF(B131="","",IF(AND(CC131&gt;=6,CD131&gt;=3,OR(E131&gt;=35,F131&gt;=35),L131&gt;=35),"6/3 සමත්",IF(AND(CC131&gt;=5,CD131&gt;=3,OR(E131&gt;=35,F131&gt;=35,L131&gt;=35)),"5/3 සමත්",IF(AND(CC131&gt;=4,CD131&gt;=1,OR(E131&gt;=20,F131&gt;=20,L131&gt;=20)),"සමත් කළ හැකි",IF(CB131=9,"W9","අසමත් ?")))))</f>
        <v/>
      </c>
    </row>
    <row r="132" customFormat="false" ht="13.8" hidden="false" customHeight="false" outlineLevel="0" collapsed="false">
      <c r="A132" s="160" t="n">
        <v>33</v>
      </c>
      <c r="B132" s="161"/>
      <c r="C132" s="161"/>
      <c r="D132" s="162"/>
      <c r="E132" s="163"/>
      <c r="F132" s="164"/>
      <c r="G132" s="163"/>
      <c r="H132" s="165"/>
      <c r="I132" s="165"/>
      <c r="J132" s="164"/>
      <c r="K132" s="163"/>
      <c r="L132" s="165"/>
      <c r="M132" s="165"/>
      <c r="N132" s="164"/>
      <c r="O132" s="163"/>
      <c r="P132" s="165"/>
      <c r="Q132" s="165"/>
      <c r="R132" s="165"/>
      <c r="S132" s="165"/>
      <c r="T132" s="165"/>
      <c r="U132" s="165"/>
      <c r="V132" s="164"/>
      <c r="W132" s="163"/>
      <c r="X132" s="165"/>
      <c r="Y132" s="165"/>
      <c r="Z132" s="165"/>
      <c r="AA132" s="165"/>
      <c r="AB132" s="165"/>
      <c r="AC132" s="165"/>
      <c r="AD132" s="164"/>
      <c r="AE132" s="163"/>
      <c r="AF132" s="165"/>
      <c r="AG132" s="165"/>
      <c r="AH132" s="165"/>
      <c r="AI132" s="165"/>
      <c r="AJ132" s="165"/>
      <c r="AK132" s="165"/>
      <c r="AL132" s="166"/>
      <c r="AM132" s="167" t="str">
        <f aca="false">IF(B132="","",SUM(E132:AL132))</f>
        <v/>
      </c>
      <c r="AN132" s="168" t="str">
        <f aca="false">IF(B132="","",AM132/9)</f>
        <v/>
      </c>
      <c r="AO132" s="169" t="str">
        <f aca="false">IF(B132="","",IF(AM132=0,"-",RANK(AM132,$AM$100:$AM$149,0)))</f>
        <v/>
      </c>
      <c r="AP132" s="167" t="str">
        <f aca="false">IF(E132="","",IF(E132="-","-",IF(UPPER(E132)="AB","+",VLOOKUP(E132,'විෂය තොරතුරු'!$P$24:$Q$28,2))))</f>
        <v/>
      </c>
      <c r="AQ132" s="168" t="str">
        <f aca="false">IF(F132="","",IF(F132="-","-",IF(UPPER(F132)="AB","+",VLOOKUP(F132,'විෂය තොරතුරු'!$P$24:$Q$28,2))))</f>
        <v/>
      </c>
      <c r="AR132" s="168" t="str">
        <f aca="false">IF(G132="","",IF(G132="-","-",IF(UPPER(G132)="AB","+",VLOOKUP(G132,'විෂය තොරතුරු'!$P$24:$Q$28,2))))</f>
        <v/>
      </c>
      <c r="AS132" s="168" t="str">
        <f aca="false">IF(H132="","",IF(H132="-","-",IF(UPPER(H132)="AB","+",VLOOKUP(H132,'විෂය තොරතුරු'!$P$24:$Q$28,2))))</f>
        <v/>
      </c>
      <c r="AT132" s="168" t="str">
        <f aca="false">IF(I132="","",IF(I132="-","-",IF(UPPER(I132)="AB","+",VLOOKUP(I132,'විෂය තොරතුරු'!$P$24:$Q$28,2))))</f>
        <v/>
      </c>
      <c r="AU132" s="170" t="str">
        <f aca="false">IF(J132="","",IF(J132="-","-",IF(UPPER(J132)="AB","+",VLOOKUP(J132,'විෂය තොරතුරු'!$P$24:$Q$28,2))))</f>
        <v/>
      </c>
      <c r="AV132" s="171" t="str">
        <f aca="false">IF(K132="","",IF(K132="-","-",IF(UPPER(K132)="AB","+",VLOOKUP(K132,'විෂය තොරතුරු'!$P$24:$Q$28,2))))</f>
        <v/>
      </c>
      <c r="AW132" s="168" t="str">
        <f aca="false">IF(L132="","",IF(L132="-","-",IF(UPPER(L132)="AB","+",VLOOKUP(L132,'විෂය තොරතුරු'!$P$24:$Q$28,2))))</f>
        <v/>
      </c>
      <c r="AX132" s="168" t="str">
        <f aca="false">IF(M132="","",IF(M132="-","-",IF(UPPER(M132)="AB","+",VLOOKUP(M132,'විෂය තොරතුරු'!$P$24:$Q$28,2))))</f>
        <v/>
      </c>
      <c r="AY132" s="169" t="str">
        <f aca="false">IF(N132="","",IF(N132="-","-",IF(UPPER(N132)="AB","+",VLOOKUP(N132,'විෂය තොරතුරු'!$P$24:$Q$28,2))))</f>
        <v/>
      </c>
      <c r="AZ132" s="167" t="str">
        <f aca="false">IF(O132="","",IF(O132="-","-",IF(UPPER(O132)="AB","+",VLOOKUP(O132,'විෂය තොරතුරු'!$P$24:$Q$28,2))))</f>
        <v/>
      </c>
      <c r="BA132" s="168" t="str">
        <f aca="false">IF(P132="","",IF(P132="-","-",IF(UPPER(P132)="AB","+",VLOOKUP(P132,'විෂය තොරතුරු'!$P$24:$Q$28,2))))</f>
        <v/>
      </c>
      <c r="BB132" s="168" t="str">
        <f aca="false">IF(Q132="","",IF(Q132="-","-",IF(UPPER(Q132)="AB","+",VLOOKUP(Q132,'විෂය තොරතුරු'!$P$24:$Q$28,2))))</f>
        <v/>
      </c>
      <c r="BC132" s="168" t="str">
        <f aca="false">IF(R132="","",IF(R132="-","-",IF(UPPER(R132)="AB","+",VLOOKUP(R132,'විෂය තොරතුරු'!$P$24:$Q$28,2))))</f>
        <v/>
      </c>
      <c r="BD132" s="168" t="str">
        <f aca="false">IF(S132="","",IF(S132="-","-",IF(UPPER(S132)="AB","+",VLOOKUP(S132,'විෂය තොරතුරු'!$P$24:$Q$28,2))))</f>
        <v/>
      </c>
      <c r="BE132" s="168" t="str">
        <f aca="false">IF(T132="","",IF(T132="-","-",IF(UPPER(T132)="AB","+",VLOOKUP(T132,'විෂය තොරතුරු'!$P$24:$Q$28,2))))</f>
        <v/>
      </c>
      <c r="BF132" s="168" t="str">
        <f aca="false">IF(U132="","",IF(U132="-","-",IF(UPPER(U132)="AB","+",VLOOKUP(U132,'විෂය තොරතුරු'!$P$24:$Q$28,2))))</f>
        <v/>
      </c>
      <c r="BG132" s="170" t="str">
        <f aca="false">IF(V132="","",IF(V132="-","-",IF(UPPER(V132)="AB","+",VLOOKUP(V132,'විෂය තොරතුරු'!$P$24:$Q$28,2))))</f>
        <v/>
      </c>
      <c r="BH132" s="171" t="str">
        <f aca="false">IF(W132="","",IF(W132="-","-",IF(UPPER(W132)="AB","+",VLOOKUP(W132,'විෂය තොරතුරු'!$P$24:$Q$28,2))))</f>
        <v/>
      </c>
      <c r="BI132" s="168" t="str">
        <f aca="false">IF(X132="","",IF(X132="-","-",IF(UPPER(X132)="AB","+",VLOOKUP(X132,'විෂය තොරතුරු'!$P$24:$Q$28,2))))</f>
        <v/>
      </c>
      <c r="BJ132" s="168" t="str">
        <f aca="false">IF(Y132="","",IF(Y132="-","-",IF(UPPER(Y132)="AB","+",VLOOKUP(Y132,'විෂය තොරතුරු'!$P$24:$Q$28,2))))</f>
        <v/>
      </c>
      <c r="BK132" s="168" t="str">
        <f aca="false">IF(Z132="","",IF(Z132="-","-",IF(UPPER(Z132)="AB","+",VLOOKUP(Z132,'විෂය තොරතුරු'!$P$24:$Q$28,2))))</f>
        <v/>
      </c>
      <c r="BL132" s="168" t="str">
        <f aca="false">IF(AA132="","",IF(AA132="-","-",IF(UPPER(AA132)="AB","+",VLOOKUP(AA132,'විෂය තොරතුරු'!$P$24:$Q$28,2))))</f>
        <v/>
      </c>
      <c r="BM132" s="168" t="str">
        <f aca="false">IF(AB132="","",IF(AB132="-","-",IF(UPPER(AB132)="AB","+",VLOOKUP(AB132,'විෂය තොරතුරු'!$P$24:$Q$28,2))))</f>
        <v/>
      </c>
      <c r="BN132" s="168" t="str">
        <f aca="false">IF(AC132="","",IF(AC132="-","-",IF(UPPER(AC132)="AB","+",VLOOKUP(AC132,'විෂය තොරතුරු'!$P$24:$Q$28,2))))</f>
        <v/>
      </c>
      <c r="BO132" s="169" t="str">
        <f aca="false">IF(AD132="","",IF(AD132="-","-",IF(UPPER(AD132)="AB","+",VLOOKUP(AD132,'විෂය තොරතුරු'!$P$24:$Q$28,2))))</f>
        <v/>
      </c>
      <c r="BP132" s="171" t="str">
        <f aca="false">IF(AE132="","",IF(AE132="-","-",IF(UPPER(AE132)="AB","+",VLOOKUP(AE132,'විෂය තොරතුරු'!$P$24:$Q$28,2))))</f>
        <v/>
      </c>
      <c r="BQ132" s="168" t="str">
        <f aca="false">IF(AF132="","",IF(AF132="-","-",IF(UPPER(AF132)="AB","+",VLOOKUP(AF132,'විෂය තොරතුරු'!$P$24:$Q$28,2))))</f>
        <v/>
      </c>
      <c r="BR132" s="168" t="str">
        <f aca="false">IF(AG132="","",IF(AG132="-","-",IF(UPPER(AG132)="AB","+",VLOOKUP(AG132,'විෂය තොරතුරු'!$P$24:$Q$28,2))))</f>
        <v/>
      </c>
      <c r="BS132" s="168" t="str">
        <f aca="false">IF(AH132="","",IF(AH132="-","-",IF(UPPER(AH132)="AB","+",VLOOKUP(AH132,'විෂය තොරතුරු'!$P$24:$Q$28,2))))</f>
        <v/>
      </c>
      <c r="BT132" s="168" t="str">
        <f aca="false">IF(AI132="","",IF(AI132="-","-",IF(UPPER(AI132)="AB","+",VLOOKUP(AI132,'විෂය තොරතුරු'!$P$24:$Q$28,2))))</f>
        <v/>
      </c>
      <c r="BU132" s="168" t="str">
        <f aca="false">IF(AJ132="","",IF(AJ132="-","-",IF(UPPER(AJ132)="AB","+",VLOOKUP(AJ132,'විෂය තොරතුරු'!$P$24:$Q$28,2))))</f>
        <v/>
      </c>
      <c r="BV132" s="168" t="str">
        <f aca="false">IF(AK132="","",IF(AK132="-","-",IF(UPPER(AK132)="AB","+",VLOOKUP(AK132,'විෂය තොරතුරු'!$P$24:$Q$28,2))))</f>
        <v/>
      </c>
      <c r="BW132" s="169" t="str">
        <f aca="false">IF(AL132="","",IF(AL132="-","-",IF(UPPER(AL132)="AB","+",VLOOKUP(AL132,'විෂය තොරතුරු'!$P$24:$Q$28,2))))</f>
        <v/>
      </c>
      <c r="BX132" s="171" t="str">
        <f aca="false">IF($B132="","",COUNTIF($AP132:$BW132,"A"))</f>
        <v/>
      </c>
      <c r="BY132" s="171" t="str">
        <f aca="false">IF($B132="","",COUNTIF($AP132:$BW132,"B"))</f>
        <v/>
      </c>
      <c r="BZ132" s="171" t="str">
        <f aca="false">IF($B132="","",COUNTIF($AP132:$BW132,"C"))</f>
        <v/>
      </c>
      <c r="CA132" s="171" t="str">
        <f aca="false">IF($B132="","",COUNTIF($AP132:$BW132,"S"))</f>
        <v/>
      </c>
      <c r="CB132" s="171" t="str">
        <f aca="false">IF($B132="","",COUNTIF($AP132:$BW132,"W"))</f>
        <v/>
      </c>
      <c r="CC132" s="171" t="str">
        <f aca="false">IF(B132="","",SUM(BX132:CA132))</f>
        <v/>
      </c>
      <c r="CD132" s="169" t="str">
        <f aca="false">IF(B132="","",SUM(BX132:BZ132))</f>
        <v/>
      </c>
      <c r="CE132" s="172" t="str">
        <f aca="false">IF(B132="","",IF(AND(CC132&gt;=6,CD132&gt;=3,OR(E132&gt;=35,F132&gt;=35),L132&gt;=35),"6/3 සමත්",IF(AND(CC132&gt;=5,CD132&gt;=3,OR(E132&gt;=35,F132&gt;=35,L132&gt;=35)),"5/3 සමත්",IF(AND(CC132&gt;=4,CD132&gt;=1,OR(E132&gt;=20,F132&gt;=20,L132&gt;=20)),"සමත් කළ හැකි",IF(CB132=9,"W9","අසමත් ?")))))</f>
        <v/>
      </c>
    </row>
    <row r="133" customFormat="false" ht="13.8" hidden="false" customHeight="false" outlineLevel="0" collapsed="false">
      <c r="A133" s="160" t="n">
        <v>34</v>
      </c>
      <c r="B133" s="161"/>
      <c r="C133" s="161"/>
      <c r="D133" s="162"/>
      <c r="E133" s="163"/>
      <c r="F133" s="164"/>
      <c r="G133" s="163"/>
      <c r="H133" s="165"/>
      <c r="I133" s="165"/>
      <c r="J133" s="164"/>
      <c r="K133" s="163"/>
      <c r="L133" s="165"/>
      <c r="M133" s="165"/>
      <c r="N133" s="164"/>
      <c r="O133" s="163"/>
      <c r="P133" s="165"/>
      <c r="Q133" s="165"/>
      <c r="R133" s="165"/>
      <c r="S133" s="165"/>
      <c r="T133" s="165"/>
      <c r="U133" s="165"/>
      <c r="V133" s="164"/>
      <c r="W133" s="163"/>
      <c r="X133" s="165"/>
      <c r="Y133" s="165"/>
      <c r="Z133" s="165"/>
      <c r="AA133" s="165"/>
      <c r="AB133" s="165"/>
      <c r="AC133" s="165"/>
      <c r="AD133" s="164"/>
      <c r="AE133" s="163"/>
      <c r="AF133" s="165"/>
      <c r="AG133" s="165"/>
      <c r="AH133" s="165"/>
      <c r="AI133" s="165"/>
      <c r="AJ133" s="165"/>
      <c r="AK133" s="165"/>
      <c r="AL133" s="166"/>
      <c r="AM133" s="167" t="str">
        <f aca="false">IF(B133="","",SUM(E133:AL133))</f>
        <v/>
      </c>
      <c r="AN133" s="168" t="str">
        <f aca="false">IF(B133="","",AM133/9)</f>
        <v/>
      </c>
      <c r="AO133" s="169" t="str">
        <f aca="false">IF(B133="","",IF(AM133=0,"-",RANK(AM133,$AM$100:$AM$149,0)))</f>
        <v/>
      </c>
      <c r="AP133" s="167" t="str">
        <f aca="false">IF(E133="","",IF(E133="-","-",IF(UPPER(E133)="AB","+",VLOOKUP(E133,'විෂය තොරතුරු'!$P$24:$Q$28,2))))</f>
        <v/>
      </c>
      <c r="AQ133" s="168" t="str">
        <f aca="false">IF(F133="","",IF(F133="-","-",IF(UPPER(F133)="AB","+",VLOOKUP(F133,'විෂය තොරතුරු'!$P$24:$Q$28,2))))</f>
        <v/>
      </c>
      <c r="AR133" s="168" t="str">
        <f aca="false">IF(G133="","",IF(G133="-","-",IF(UPPER(G133)="AB","+",VLOOKUP(G133,'විෂය තොරතුරු'!$P$24:$Q$28,2))))</f>
        <v/>
      </c>
      <c r="AS133" s="168" t="str">
        <f aca="false">IF(H133="","",IF(H133="-","-",IF(UPPER(H133)="AB","+",VLOOKUP(H133,'විෂය තොරතුරු'!$P$24:$Q$28,2))))</f>
        <v/>
      </c>
      <c r="AT133" s="168" t="str">
        <f aca="false">IF(I133="","",IF(I133="-","-",IF(UPPER(I133)="AB","+",VLOOKUP(I133,'විෂය තොරතුරු'!$P$24:$Q$28,2))))</f>
        <v/>
      </c>
      <c r="AU133" s="170" t="str">
        <f aca="false">IF(J133="","",IF(J133="-","-",IF(UPPER(J133)="AB","+",VLOOKUP(J133,'විෂය තොරතුරු'!$P$24:$Q$28,2))))</f>
        <v/>
      </c>
      <c r="AV133" s="171" t="str">
        <f aca="false">IF(K133="","",IF(K133="-","-",IF(UPPER(K133)="AB","+",VLOOKUP(K133,'විෂය තොරතුරු'!$P$24:$Q$28,2))))</f>
        <v/>
      </c>
      <c r="AW133" s="168" t="str">
        <f aca="false">IF(L133="","",IF(L133="-","-",IF(UPPER(L133)="AB","+",VLOOKUP(L133,'විෂය තොරතුරු'!$P$24:$Q$28,2))))</f>
        <v/>
      </c>
      <c r="AX133" s="168" t="str">
        <f aca="false">IF(M133="","",IF(M133="-","-",IF(UPPER(M133)="AB","+",VLOOKUP(M133,'විෂය තොරතුරු'!$P$24:$Q$28,2))))</f>
        <v/>
      </c>
      <c r="AY133" s="169" t="str">
        <f aca="false">IF(N133="","",IF(N133="-","-",IF(UPPER(N133)="AB","+",VLOOKUP(N133,'විෂය තොරතුරු'!$P$24:$Q$28,2))))</f>
        <v/>
      </c>
      <c r="AZ133" s="167" t="str">
        <f aca="false">IF(O133="","",IF(O133="-","-",IF(UPPER(O133)="AB","+",VLOOKUP(O133,'විෂය තොරතුරු'!$P$24:$Q$28,2))))</f>
        <v/>
      </c>
      <c r="BA133" s="168" t="str">
        <f aca="false">IF(P133="","",IF(P133="-","-",IF(UPPER(P133)="AB","+",VLOOKUP(P133,'විෂය තොරතුරු'!$P$24:$Q$28,2))))</f>
        <v/>
      </c>
      <c r="BB133" s="168" t="str">
        <f aca="false">IF(Q133="","",IF(Q133="-","-",IF(UPPER(Q133)="AB","+",VLOOKUP(Q133,'විෂය තොරතුරු'!$P$24:$Q$28,2))))</f>
        <v/>
      </c>
      <c r="BC133" s="168" t="str">
        <f aca="false">IF(R133="","",IF(R133="-","-",IF(UPPER(R133)="AB","+",VLOOKUP(R133,'විෂය තොරතුරු'!$P$24:$Q$28,2))))</f>
        <v/>
      </c>
      <c r="BD133" s="168" t="str">
        <f aca="false">IF(S133="","",IF(S133="-","-",IF(UPPER(S133)="AB","+",VLOOKUP(S133,'විෂය තොරතුරු'!$P$24:$Q$28,2))))</f>
        <v/>
      </c>
      <c r="BE133" s="168" t="str">
        <f aca="false">IF(T133="","",IF(T133="-","-",IF(UPPER(T133)="AB","+",VLOOKUP(T133,'විෂය තොරතුරු'!$P$24:$Q$28,2))))</f>
        <v/>
      </c>
      <c r="BF133" s="168" t="str">
        <f aca="false">IF(U133="","",IF(U133="-","-",IF(UPPER(U133)="AB","+",VLOOKUP(U133,'විෂය තොරතුරු'!$P$24:$Q$28,2))))</f>
        <v/>
      </c>
      <c r="BG133" s="170" t="str">
        <f aca="false">IF(V133="","",IF(V133="-","-",IF(UPPER(V133)="AB","+",VLOOKUP(V133,'විෂය තොරතුරු'!$P$24:$Q$28,2))))</f>
        <v/>
      </c>
      <c r="BH133" s="171" t="str">
        <f aca="false">IF(W133="","",IF(W133="-","-",IF(UPPER(W133)="AB","+",VLOOKUP(W133,'විෂය තොරතුරු'!$P$24:$Q$28,2))))</f>
        <v/>
      </c>
      <c r="BI133" s="168" t="str">
        <f aca="false">IF(X133="","",IF(X133="-","-",IF(UPPER(X133)="AB","+",VLOOKUP(X133,'විෂය තොරතුරු'!$P$24:$Q$28,2))))</f>
        <v/>
      </c>
      <c r="BJ133" s="168" t="str">
        <f aca="false">IF(Y133="","",IF(Y133="-","-",IF(UPPER(Y133)="AB","+",VLOOKUP(Y133,'විෂය තොරතුරු'!$P$24:$Q$28,2))))</f>
        <v/>
      </c>
      <c r="BK133" s="168" t="str">
        <f aca="false">IF(Z133="","",IF(Z133="-","-",IF(UPPER(Z133)="AB","+",VLOOKUP(Z133,'විෂය තොරතුරු'!$P$24:$Q$28,2))))</f>
        <v/>
      </c>
      <c r="BL133" s="168" t="str">
        <f aca="false">IF(AA133="","",IF(AA133="-","-",IF(UPPER(AA133)="AB","+",VLOOKUP(AA133,'විෂය තොරතුරු'!$P$24:$Q$28,2))))</f>
        <v/>
      </c>
      <c r="BM133" s="168" t="str">
        <f aca="false">IF(AB133="","",IF(AB133="-","-",IF(UPPER(AB133)="AB","+",VLOOKUP(AB133,'විෂය තොරතුරු'!$P$24:$Q$28,2))))</f>
        <v/>
      </c>
      <c r="BN133" s="168" t="str">
        <f aca="false">IF(AC133="","",IF(AC133="-","-",IF(UPPER(AC133)="AB","+",VLOOKUP(AC133,'විෂය තොරතුරු'!$P$24:$Q$28,2))))</f>
        <v/>
      </c>
      <c r="BO133" s="169" t="str">
        <f aca="false">IF(AD133="","",IF(AD133="-","-",IF(UPPER(AD133)="AB","+",VLOOKUP(AD133,'විෂය තොරතුරු'!$P$24:$Q$28,2))))</f>
        <v/>
      </c>
      <c r="BP133" s="171" t="str">
        <f aca="false">IF(AE133="","",IF(AE133="-","-",IF(UPPER(AE133)="AB","+",VLOOKUP(AE133,'විෂය තොරතුරු'!$P$24:$Q$28,2))))</f>
        <v/>
      </c>
      <c r="BQ133" s="168" t="str">
        <f aca="false">IF(AF133="","",IF(AF133="-","-",IF(UPPER(AF133)="AB","+",VLOOKUP(AF133,'විෂය තොරතුරු'!$P$24:$Q$28,2))))</f>
        <v/>
      </c>
      <c r="BR133" s="168" t="str">
        <f aca="false">IF(AG133="","",IF(AG133="-","-",IF(UPPER(AG133)="AB","+",VLOOKUP(AG133,'විෂය තොරතුරු'!$P$24:$Q$28,2))))</f>
        <v/>
      </c>
      <c r="BS133" s="168" t="str">
        <f aca="false">IF(AH133="","",IF(AH133="-","-",IF(UPPER(AH133)="AB","+",VLOOKUP(AH133,'විෂය තොරතුරු'!$P$24:$Q$28,2))))</f>
        <v/>
      </c>
      <c r="BT133" s="168" t="str">
        <f aca="false">IF(AI133="","",IF(AI133="-","-",IF(UPPER(AI133)="AB","+",VLOOKUP(AI133,'විෂය තොරතුරු'!$P$24:$Q$28,2))))</f>
        <v/>
      </c>
      <c r="BU133" s="168" t="str">
        <f aca="false">IF(AJ133="","",IF(AJ133="-","-",IF(UPPER(AJ133)="AB","+",VLOOKUP(AJ133,'විෂය තොරතුරු'!$P$24:$Q$28,2))))</f>
        <v/>
      </c>
      <c r="BV133" s="168" t="str">
        <f aca="false">IF(AK133="","",IF(AK133="-","-",IF(UPPER(AK133)="AB","+",VLOOKUP(AK133,'විෂය තොරතුරු'!$P$24:$Q$28,2))))</f>
        <v/>
      </c>
      <c r="BW133" s="169" t="str">
        <f aca="false">IF(AL133="","",IF(AL133="-","-",IF(UPPER(AL133)="AB","+",VLOOKUP(AL133,'විෂය තොරතුරු'!$P$24:$Q$28,2))))</f>
        <v/>
      </c>
      <c r="BX133" s="171" t="str">
        <f aca="false">IF($B133="","",COUNTIF($AP133:$BW133,"A"))</f>
        <v/>
      </c>
      <c r="BY133" s="171" t="str">
        <f aca="false">IF($B133="","",COUNTIF($AP133:$BW133,"B"))</f>
        <v/>
      </c>
      <c r="BZ133" s="171" t="str">
        <f aca="false">IF($B133="","",COUNTIF($AP133:$BW133,"C"))</f>
        <v/>
      </c>
      <c r="CA133" s="171" t="str">
        <f aca="false">IF($B133="","",COUNTIF($AP133:$BW133,"S"))</f>
        <v/>
      </c>
      <c r="CB133" s="171" t="str">
        <f aca="false">IF($B133="","",COUNTIF($AP133:$BW133,"W"))</f>
        <v/>
      </c>
      <c r="CC133" s="171" t="str">
        <f aca="false">IF(B133="","",SUM(BX133:CA133))</f>
        <v/>
      </c>
      <c r="CD133" s="169" t="str">
        <f aca="false">IF(B133="","",SUM(BX133:BZ133))</f>
        <v/>
      </c>
      <c r="CE133" s="172" t="str">
        <f aca="false">IF(B133="","",IF(AND(CC133&gt;=6,CD133&gt;=3,OR(E133&gt;=35,F133&gt;=35),L133&gt;=35),"6/3 සමත්",IF(AND(CC133&gt;=5,CD133&gt;=3,OR(E133&gt;=35,F133&gt;=35,L133&gt;=35)),"5/3 සමත්",IF(AND(CC133&gt;=4,CD133&gt;=1,OR(E133&gt;=20,F133&gt;=20,L133&gt;=20)),"සමත් කළ හැකි",IF(CB133=9,"W9","අසමත් ?")))))</f>
        <v/>
      </c>
    </row>
    <row r="134" customFormat="false" ht="13.8" hidden="false" customHeight="false" outlineLevel="0" collapsed="false">
      <c r="A134" s="160" t="n">
        <v>35</v>
      </c>
      <c r="B134" s="161"/>
      <c r="C134" s="161"/>
      <c r="D134" s="162"/>
      <c r="E134" s="163"/>
      <c r="F134" s="164"/>
      <c r="G134" s="163"/>
      <c r="H134" s="165"/>
      <c r="I134" s="165"/>
      <c r="J134" s="164"/>
      <c r="K134" s="163"/>
      <c r="L134" s="165"/>
      <c r="M134" s="165"/>
      <c r="N134" s="164"/>
      <c r="O134" s="163"/>
      <c r="P134" s="165"/>
      <c r="Q134" s="165"/>
      <c r="R134" s="165"/>
      <c r="S134" s="165"/>
      <c r="T134" s="165"/>
      <c r="U134" s="165"/>
      <c r="V134" s="164"/>
      <c r="W134" s="163"/>
      <c r="X134" s="165"/>
      <c r="Y134" s="165"/>
      <c r="Z134" s="165"/>
      <c r="AA134" s="165"/>
      <c r="AB134" s="165"/>
      <c r="AC134" s="165"/>
      <c r="AD134" s="164"/>
      <c r="AE134" s="163"/>
      <c r="AF134" s="165"/>
      <c r="AG134" s="165"/>
      <c r="AH134" s="165"/>
      <c r="AI134" s="165"/>
      <c r="AJ134" s="165"/>
      <c r="AK134" s="165"/>
      <c r="AL134" s="166"/>
      <c r="AM134" s="167" t="str">
        <f aca="false">IF(B134="","",SUM(E134:AL134))</f>
        <v/>
      </c>
      <c r="AN134" s="168" t="str">
        <f aca="false">IF(B134="","",AM134/9)</f>
        <v/>
      </c>
      <c r="AO134" s="169" t="str">
        <f aca="false">IF(B134="","",IF(AM134=0,"-",RANK(AM134,$AM$100:$AM$149,0)))</f>
        <v/>
      </c>
      <c r="AP134" s="167" t="str">
        <f aca="false">IF(E134="","",IF(E134="-","-",IF(UPPER(E134)="AB","+",VLOOKUP(E134,'විෂය තොරතුරු'!$P$24:$Q$28,2))))</f>
        <v/>
      </c>
      <c r="AQ134" s="168" t="str">
        <f aca="false">IF(F134="","",IF(F134="-","-",IF(UPPER(F134)="AB","+",VLOOKUP(F134,'විෂය තොරතුරු'!$P$24:$Q$28,2))))</f>
        <v/>
      </c>
      <c r="AR134" s="168" t="str">
        <f aca="false">IF(G134="","",IF(G134="-","-",IF(UPPER(G134)="AB","+",VLOOKUP(G134,'විෂය තොරතුරු'!$P$24:$Q$28,2))))</f>
        <v/>
      </c>
      <c r="AS134" s="168" t="str">
        <f aca="false">IF(H134="","",IF(H134="-","-",IF(UPPER(H134)="AB","+",VLOOKUP(H134,'විෂය තොරතුරු'!$P$24:$Q$28,2))))</f>
        <v/>
      </c>
      <c r="AT134" s="168" t="str">
        <f aca="false">IF(I134="","",IF(I134="-","-",IF(UPPER(I134)="AB","+",VLOOKUP(I134,'විෂය තොරතුරු'!$P$24:$Q$28,2))))</f>
        <v/>
      </c>
      <c r="AU134" s="170" t="str">
        <f aca="false">IF(J134="","",IF(J134="-","-",IF(UPPER(J134)="AB","+",VLOOKUP(J134,'විෂය තොරතුරු'!$P$24:$Q$28,2))))</f>
        <v/>
      </c>
      <c r="AV134" s="171" t="str">
        <f aca="false">IF(K134="","",IF(K134="-","-",IF(UPPER(K134)="AB","+",VLOOKUP(K134,'විෂය තොරතුරු'!$P$24:$Q$28,2))))</f>
        <v/>
      </c>
      <c r="AW134" s="168" t="str">
        <f aca="false">IF(L134="","",IF(L134="-","-",IF(UPPER(L134)="AB","+",VLOOKUP(L134,'විෂය තොරතුරු'!$P$24:$Q$28,2))))</f>
        <v/>
      </c>
      <c r="AX134" s="168" t="str">
        <f aca="false">IF(M134="","",IF(M134="-","-",IF(UPPER(M134)="AB","+",VLOOKUP(M134,'විෂය තොරතුරු'!$P$24:$Q$28,2))))</f>
        <v/>
      </c>
      <c r="AY134" s="169" t="str">
        <f aca="false">IF(N134="","",IF(N134="-","-",IF(UPPER(N134)="AB","+",VLOOKUP(N134,'විෂය තොරතුරු'!$P$24:$Q$28,2))))</f>
        <v/>
      </c>
      <c r="AZ134" s="167" t="str">
        <f aca="false">IF(O134="","",IF(O134="-","-",IF(UPPER(O134)="AB","+",VLOOKUP(O134,'විෂය තොරතුරු'!$P$24:$Q$28,2))))</f>
        <v/>
      </c>
      <c r="BA134" s="168" t="str">
        <f aca="false">IF(P134="","",IF(P134="-","-",IF(UPPER(P134)="AB","+",VLOOKUP(P134,'විෂය තොරතුරු'!$P$24:$Q$28,2))))</f>
        <v/>
      </c>
      <c r="BB134" s="168" t="str">
        <f aca="false">IF(Q134="","",IF(Q134="-","-",IF(UPPER(Q134)="AB","+",VLOOKUP(Q134,'විෂය තොරතුරු'!$P$24:$Q$28,2))))</f>
        <v/>
      </c>
      <c r="BC134" s="168" t="str">
        <f aca="false">IF(R134="","",IF(R134="-","-",IF(UPPER(R134)="AB","+",VLOOKUP(R134,'විෂය තොරතුරු'!$P$24:$Q$28,2))))</f>
        <v/>
      </c>
      <c r="BD134" s="168" t="str">
        <f aca="false">IF(S134="","",IF(S134="-","-",IF(UPPER(S134)="AB","+",VLOOKUP(S134,'විෂය තොරතුරු'!$P$24:$Q$28,2))))</f>
        <v/>
      </c>
      <c r="BE134" s="168" t="str">
        <f aca="false">IF(T134="","",IF(T134="-","-",IF(UPPER(T134)="AB","+",VLOOKUP(T134,'විෂය තොරතුරු'!$P$24:$Q$28,2))))</f>
        <v/>
      </c>
      <c r="BF134" s="168" t="str">
        <f aca="false">IF(U134="","",IF(U134="-","-",IF(UPPER(U134)="AB","+",VLOOKUP(U134,'විෂය තොරතුරු'!$P$24:$Q$28,2))))</f>
        <v/>
      </c>
      <c r="BG134" s="170" t="str">
        <f aca="false">IF(V134="","",IF(V134="-","-",IF(UPPER(V134)="AB","+",VLOOKUP(V134,'විෂය තොරතුරු'!$P$24:$Q$28,2))))</f>
        <v/>
      </c>
      <c r="BH134" s="171" t="str">
        <f aca="false">IF(W134="","",IF(W134="-","-",IF(UPPER(W134)="AB","+",VLOOKUP(W134,'විෂය තොරතුරු'!$P$24:$Q$28,2))))</f>
        <v/>
      </c>
      <c r="BI134" s="168" t="str">
        <f aca="false">IF(X134="","",IF(X134="-","-",IF(UPPER(X134)="AB","+",VLOOKUP(X134,'විෂය තොරතුරු'!$P$24:$Q$28,2))))</f>
        <v/>
      </c>
      <c r="BJ134" s="168" t="str">
        <f aca="false">IF(Y134="","",IF(Y134="-","-",IF(UPPER(Y134)="AB","+",VLOOKUP(Y134,'විෂය තොරතුරු'!$P$24:$Q$28,2))))</f>
        <v/>
      </c>
      <c r="BK134" s="168" t="str">
        <f aca="false">IF(Z134="","",IF(Z134="-","-",IF(UPPER(Z134)="AB","+",VLOOKUP(Z134,'විෂය තොරතුරු'!$P$24:$Q$28,2))))</f>
        <v/>
      </c>
      <c r="BL134" s="168" t="str">
        <f aca="false">IF(AA134="","",IF(AA134="-","-",IF(UPPER(AA134)="AB","+",VLOOKUP(AA134,'විෂය තොරතුරු'!$P$24:$Q$28,2))))</f>
        <v/>
      </c>
      <c r="BM134" s="168" t="str">
        <f aca="false">IF(AB134="","",IF(AB134="-","-",IF(UPPER(AB134)="AB","+",VLOOKUP(AB134,'විෂය තොරතුරු'!$P$24:$Q$28,2))))</f>
        <v/>
      </c>
      <c r="BN134" s="168" t="str">
        <f aca="false">IF(AC134="","",IF(AC134="-","-",IF(UPPER(AC134)="AB","+",VLOOKUP(AC134,'විෂය තොරතුරු'!$P$24:$Q$28,2))))</f>
        <v/>
      </c>
      <c r="BO134" s="169" t="str">
        <f aca="false">IF(AD134="","",IF(AD134="-","-",IF(UPPER(AD134)="AB","+",VLOOKUP(AD134,'විෂය තොරතුරු'!$P$24:$Q$28,2))))</f>
        <v/>
      </c>
      <c r="BP134" s="171" t="str">
        <f aca="false">IF(AE134="","",IF(AE134="-","-",IF(UPPER(AE134)="AB","+",VLOOKUP(AE134,'විෂය තොරතුරු'!$P$24:$Q$28,2))))</f>
        <v/>
      </c>
      <c r="BQ134" s="168" t="str">
        <f aca="false">IF(AF134="","",IF(AF134="-","-",IF(UPPER(AF134)="AB","+",VLOOKUP(AF134,'විෂය තොරතුරු'!$P$24:$Q$28,2))))</f>
        <v/>
      </c>
      <c r="BR134" s="168" t="str">
        <f aca="false">IF(AG134="","",IF(AG134="-","-",IF(UPPER(AG134)="AB","+",VLOOKUP(AG134,'විෂය තොරතුරු'!$P$24:$Q$28,2))))</f>
        <v/>
      </c>
      <c r="BS134" s="168" t="str">
        <f aca="false">IF(AH134="","",IF(AH134="-","-",IF(UPPER(AH134)="AB","+",VLOOKUP(AH134,'විෂය තොරතුරු'!$P$24:$Q$28,2))))</f>
        <v/>
      </c>
      <c r="BT134" s="168" t="str">
        <f aca="false">IF(AI134="","",IF(AI134="-","-",IF(UPPER(AI134)="AB","+",VLOOKUP(AI134,'විෂය තොරතුරු'!$P$24:$Q$28,2))))</f>
        <v/>
      </c>
      <c r="BU134" s="168" t="str">
        <f aca="false">IF(AJ134="","",IF(AJ134="-","-",IF(UPPER(AJ134)="AB","+",VLOOKUP(AJ134,'විෂය තොරතුරු'!$P$24:$Q$28,2))))</f>
        <v/>
      </c>
      <c r="BV134" s="168" t="str">
        <f aca="false">IF(AK134="","",IF(AK134="-","-",IF(UPPER(AK134)="AB","+",VLOOKUP(AK134,'විෂය තොරතුරු'!$P$24:$Q$28,2))))</f>
        <v/>
      </c>
      <c r="BW134" s="169" t="str">
        <f aca="false">IF(AL134="","",IF(AL134="-","-",IF(UPPER(AL134)="AB","+",VLOOKUP(AL134,'විෂය තොරතුරු'!$P$24:$Q$28,2))))</f>
        <v/>
      </c>
      <c r="BX134" s="171" t="str">
        <f aca="false">IF($B134="","",COUNTIF($AP134:$BW134,"A"))</f>
        <v/>
      </c>
      <c r="BY134" s="171" t="str">
        <f aca="false">IF($B134="","",COUNTIF($AP134:$BW134,"B"))</f>
        <v/>
      </c>
      <c r="BZ134" s="171" t="str">
        <f aca="false">IF($B134="","",COUNTIF($AP134:$BW134,"C"))</f>
        <v/>
      </c>
      <c r="CA134" s="171" t="str">
        <f aca="false">IF($B134="","",COUNTIF($AP134:$BW134,"S"))</f>
        <v/>
      </c>
      <c r="CB134" s="171" t="str">
        <f aca="false">IF($B134="","",COUNTIF($AP134:$BW134,"W"))</f>
        <v/>
      </c>
      <c r="CC134" s="171" t="str">
        <f aca="false">IF(B134="","",SUM(BX134:CA134))</f>
        <v/>
      </c>
      <c r="CD134" s="169" t="str">
        <f aca="false">IF(B134="","",SUM(BX134:BZ134))</f>
        <v/>
      </c>
      <c r="CE134" s="172" t="str">
        <f aca="false">IF(B134="","",IF(AND(CC134&gt;=6,CD134&gt;=3,OR(E134&gt;=35,F134&gt;=35),L134&gt;=35),"6/3 සමත්",IF(AND(CC134&gt;=5,CD134&gt;=3,OR(E134&gt;=35,F134&gt;=35,L134&gt;=35)),"5/3 සමත්",IF(AND(CC134&gt;=4,CD134&gt;=1,OR(E134&gt;=20,F134&gt;=20,L134&gt;=20)),"සමත් කළ හැකි",IF(CB134=9,"W9","අසමත් ?")))))</f>
        <v/>
      </c>
    </row>
    <row r="135" customFormat="false" ht="13.8" hidden="false" customHeight="false" outlineLevel="0" collapsed="false">
      <c r="A135" s="160" t="n">
        <v>36</v>
      </c>
      <c r="B135" s="161"/>
      <c r="C135" s="161"/>
      <c r="D135" s="162"/>
      <c r="E135" s="163"/>
      <c r="F135" s="164"/>
      <c r="G135" s="163"/>
      <c r="H135" s="165"/>
      <c r="I135" s="165"/>
      <c r="J135" s="164"/>
      <c r="K135" s="163"/>
      <c r="L135" s="165"/>
      <c r="M135" s="165"/>
      <c r="N135" s="164"/>
      <c r="O135" s="163"/>
      <c r="P135" s="165"/>
      <c r="Q135" s="165"/>
      <c r="R135" s="165"/>
      <c r="S135" s="165"/>
      <c r="T135" s="165"/>
      <c r="U135" s="165"/>
      <c r="V135" s="164"/>
      <c r="W135" s="163"/>
      <c r="X135" s="165"/>
      <c r="Y135" s="165"/>
      <c r="Z135" s="165"/>
      <c r="AA135" s="165"/>
      <c r="AB135" s="165"/>
      <c r="AC135" s="165"/>
      <c r="AD135" s="164"/>
      <c r="AE135" s="163"/>
      <c r="AF135" s="165"/>
      <c r="AG135" s="165"/>
      <c r="AH135" s="165"/>
      <c r="AI135" s="165"/>
      <c r="AJ135" s="165"/>
      <c r="AK135" s="165"/>
      <c r="AL135" s="166"/>
      <c r="AM135" s="167" t="str">
        <f aca="false">IF(B135="","",SUM(E135:AL135))</f>
        <v/>
      </c>
      <c r="AN135" s="168" t="str">
        <f aca="false">IF(B135="","",AM135/9)</f>
        <v/>
      </c>
      <c r="AO135" s="169" t="str">
        <f aca="false">IF(B135="","",IF(AM135=0,"-",RANK(AM135,$AM$100:$AM$149,0)))</f>
        <v/>
      </c>
      <c r="AP135" s="167" t="str">
        <f aca="false">IF(E135="","",IF(E135="-","-",IF(UPPER(E135)="AB","+",VLOOKUP(E135,'විෂය තොරතුරු'!$P$24:$Q$28,2))))</f>
        <v/>
      </c>
      <c r="AQ135" s="168" t="str">
        <f aca="false">IF(F135="","",IF(F135="-","-",IF(UPPER(F135)="AB","+",VLOOKUP(F135,'විෂය තොරතුරු'!$P$24:$Q$28,2))))</f>
        <v/>
      </c>
      <c r="AR135" s="168" t="str">
        <f aca="false">IF(G135="","",IF(G135="-","-",IF(UPPER(G135)="AB","+",VLOOKUP(G135,'විෂය තොරතුරු'!$P$24:$Q$28,2))))</f>
        <v/>
      </c>
      <c r="AS135" s="168" t="str">
        <f aca="false">IF(H135="","",IF(H135="-","-",IF(UPPER(H135)="AB","+",VLOOKUP(H135,'විෂය තොරතුරු'!$P$24:$Q$28,2))))</f>
        <v/>
      </c>
      <c r="AT135" s="168" t="str">
        <f aca="false">IF(I135="","",IF(I135="-","-",IF(UPPER(I135)="AB","+",VLOOKUP(I135,'විෂය තොරතුරු'!$P$24:$Q$28,2))))</f>
        <v/>
      </c>
      <c r="AU135" s="170" t="str">
        <f aca="false">IF(J135="","",IF(J135="-","-",IF(UPPER(J135)="AB","+",VLOOKUP(J135,'විෂය තොරතුරු'!$P$24:$Q$28,2))))</f>
        <v/>
      </c>
      <c r="AV135" s="171" t="str">
        <f aca="false">IF(K135="","",IF(K135="-","-",IF(UPPER(K135)="AB","+",VLOOKUP(K135,'විෂය තොරතුරු'!$P$24:$Q$28,2))))</f>
        <v/>
      </c>
      <c r="AW135" s="168" t="str">
        <f aca="false">IF(L135="","",IF(L135="-","-",IF(UPPER(L135)="AB","+",VLOOKUP(L135,'විෂය තොරතුරු'!$P$24:$Q$28,2))))</f>
        <v/>
      </c>
      <c r="AX135" s="168" t="str">
        <f aca="false">IF(M135="","",IF(M135="-","-",IF(UPPER(M135)="AB","+",VLOOKUP(M135,'විෂය තොරතුරු'!$P$24:$Q$28,2))))</f>
        <v/>
      </c>
      <c r="AY135" s="169" t="str">
        <f aca="false">IF(N135="","",IF(N135="-","-",IF(UPPER(N135)="AB","+",VLOOKUP(N135,'විෂය තොරතුරු'!$P$24:$Q$28,2))))</f>
        <v/>
      </c>
      <c r="AZ135" s="167" t="str">
        <f aca="false">IF(O135="","",IF(O135="-","-",IF(UPPER(O135)="AB","+",VLOOKUP(O135,'විෂය තොරතුරු'!$P$24:$Q$28,2))))</f>
        <v/>
      </c>
      <c r="BA135" s="168" t="str">
        <f aca="false">IF(P135="","",IF(P135="-","-",IF(UPPER(P135)="AB","+",VLOOKUP(P135,'විෂය තොරතුරු'!$P$24:$Q$28,2))))</f>
        <v/>
      </c>
      <c r="BB135" s="168" t="str">
        <f aca="false">IF(Q135="","",IF(Q135="-","-",IF(UPPER(Q135)="AB","+",VLOOKUP(Q135,'විෂය තොරතුරු'!$P$24:$Q$28,2))))</f>
        <v/>
      </c>
      <c r="BC135" s="168" t="str">
        <f aca="false">IF(R135="","",IF(R135="-","-",IF(UPPER(R135)="AB","+",VLOOKUP(R135,'විෂය තොරතුරු'!$P$24:$Q$28,2))))</f>
        <v/>
      </c>
      <c r="BD135" s="168" t="str">
        <f aca="false">IF(S135="","",IF(S135="-","-",IF(UPPER(S135)="AB","+",VLOOKUP(S135,'විෂය තොරතුරු'!$P$24:$Q$28,2))))</f>
        <v/>
      </c>
      <c r="BE135" s="168" t="str">
        <f aca="false">IF(T135="","",IF(T135="-","-",IF(UPPER(T135)="AB","+",VLOOKUP(T135,'විෂය තොරතුරු'!$P$24:$Q$28,2))))</f>
        <v/>
      </c>
      <c r="BF135" s="168" t="str">
        <f aca="false">IF(U135="","",IF(U135="-","-",IF(UPPER(U135)="AB","+",VLOOKUP(U135,'විෂය තොරතුරු'!$P$24:$Q$28,2))))</f>
        <v/>
      </c>
      <c r="BG135" s="170" t="str">
        <f aca="false">IF(V135="","",IF(V135="-","-",IF(UPPER(V135)="AB","+",VLOOKUP(V135,'විෂය තොරතුරු'!$P$24:$Q$28,2))))</f>
        <v/>
      </c>
      <c r="BH135" s="171" t="str">
        <f aca="false">IF(W135="","",IF(W135="-","-",IF(UPPER(W135)="AB","+",VLOOKUP(W135,'විෂය තොරතුරු'!$P$24:$Q$28,2))))</f>
        <v/>
      </c>
      <c r="BI135" s="168" t="str">
        <f aca="false">IF(X135="","",IF(X135="-","-",IF(UPPER(X135)="AB","+",VLOOKUP(X135,'විෂය තොරතුරු'!$P$24:$Q$28,2))))</f>
        <v/>
      </c>
      <c r="BJ135" s="168" t="str">
        <f aca="false">IF(Y135="","",IF(Y135="-","-",IF(UPPER(Y135)="AB","+",VLOOKUP(Y135,'විෂය තොරතුරු'!$P$24:$Q$28,2))))</f>
        <v/>
      </c>
      <c r="BK135" s="168" t="str">
        <f aca="false">IF(Z135="","",IF(Z135="-","-",IF(UPPER(Z135)="AB","+",VLOOKUP(Z135,'විෂය තොරතුරු'!$P$24:$Q$28,2))))</f>
        <v/>
      </c>
      <c r="BL135" s="168" t="str">
        <f aca="false">IF(AA135="","",IF(AA135="-","-",IF(UPPER(AA135)="AB","+",VLOOKUP(AA135,'විෂය තොරතුරු'!$P$24:$Q$28,2))))</f>
        <v/>
      </c>
      <c r="BM135" s="168" t="str">
        <f aca="false">IF(AB135="","",IF(AB135="-","-",IF(UPPER(AB135)="AB","+",VLOOKUP(AB135,'විෂය තොරතුරු'!$P$24:$Q$28,2))))</f>
        <v/>
      </c>
      <c r="BN135" s="168" t="str">
        <f aca="false">IF(AC135="","",IF(AC135="-","-",IF(UPPER(AC135)="AB","+",VLOOKUP(AC135,'විෂය තොරතුරු'!$P$24:$Q$28,2))))</f>
        <v/>
      </c>
      <c r="BO135" s="169" t="str">
        <f aca="false">IF(AD135="","",IF(AD135="-","-",IF(UPPER(AD135)="AB","+",VLOOKUP(AD135,'විෂය තොරතුරු'!$P$24:$Q$28,2))))</f>
        <v/>
      </c>
      <c r="BP135" s="171" t="str">
        <f aca="false">IF(AE135="","",IF(AE135="-","-",IF(UPPER(AE135)="AB","+",VLOOKUP(AE135,'විෂය තොරතුරු'!$P$24:$Q$28,2))))</f>
        <v/>
      </c>
      <c r="BQ135" s="168" t="str">
        <f aca="false">IF(AF135="","",IF(AF135="-","-",IF(UPPER(AF135)="AB","+",VLOOKUP(AF135,'විෂය තොරතුරු'!$P$24:$Q$28,2))))</f>
        <v/>
      </c>
      <c r="BR135" s="168" t="str">
        <f aca="false">IF(AG135="","",IF(AG135="-","-",IF(UPPER(AG135)="AB","+",VLOOKUP(AG135,'විෂය තොරතුරු'!$P$24:$Q$28,2))))</f>
        <v/>
      </c>
      <c r="BS135" s="168" t="str">
        <f aca="false">IF(AH135="","",IF(AH135="-","-",IF(UPPER(AH135)="AB","+",VLOOKUP(AH135,'විෂය තොරතුරු'!$P$24:$Q$28,2))))</f>
        <v/>
      </c>
      <c r="BT135" s="168" t="str">
        <f aca="false">IF(AI135="","",IF(AI135="-","-",IF(UPPER(AI135)="AB","+",VLOOKUP(AI135,'විෂය තොරතුරු'!$P$24:$Q$28,2))))</f>
        <v/>
      </c>
      <c r="BU135" s="168" t="str">
        <f aca="false">IF(AJ135="","",IF(AJ135="-","-",IF(UPPER(AJ135)="AB","+",VLOOKUP(AJ135,'විෂය තොරතුරු'!$P$24:$Q$28,2))))</f>
        <v/>
      </c>
      <c r="BV135" s="168" t="str">
        <f aca="false">IF(AK135="","",IF(AK135="-","-",IF(UPPER(AK135)="AB","+",VLOOKUP(AK135,'විෂය තොරතුරු'!$P$24:$Q$28,2))))</f>
        <v/>
      </c>
      <c r="BW135" s="169" t="str">
        <f aca="false">IF(AL135="","",IF(AL135="-","-",IF(UPPER(AL135)="AB","+",VLOOKUP(AL135,'විෂය තොරතුරු'!$P$24:$Q$28,2))))</f>
        <v/>
      </c>
      <c r="BX135" s="171" t="str">
        <f aca="false">IF($B135="","",COUNTIF($AP135:$BW135,"A"))</f>
        <v/>
      </c>
      <c r="BY135" s="171" t="str">
        <f aca="false">IF($B135="","",COUNTIF($AP135:$BW135,"B"))</f>
        <v/>
      </c>
      <c r="BZ135" s="171" t="str">
        <f aca="false">IF($B135="","",COUNTIF($AP135:$BW135,"C"))</f>
        <v/>
      </c>
      <c r="CA135" s="171" t="str">
        <f aca="false">IF($B135="","",COUNTIF($AP135:$BW135,"S"))</f>
        <v/>
      </c>
      <c r="CB135" s="171" t="str">
        <f aca="false">IF($B135="","",COUNTIF($AP135:$BW135,"W"))</f>
        <v/>
      </c>
      <c r="CC135" s="171" t="str">
        <f aca="false">IF(B135="","",SUM(BX135:CA135))</f>
        <v/>
      </c>
      <c r="CD135" s="169" t="str">
        <f aca="false">IF(B135="","",SUM(BX135:BZ135))</f>
        <v/>
      </c>
      <c r="CE135" s="172" t="str">
        <f aca="false">IF(B135="","",IF(AND(CC135&gt;=6,CD135&gt;=3,OR(E135&gt;=35,F135&gt;=35),L135&gt;=35),"6/3 සමත්",IF(AND(CC135&gt;=5,CD135&gt;=3,OR(E135&gt;=35,F135&gt;=35,L135&gt;=35)),"5/3 සමත්",IF(AND(CC135&gt;=4,CD135&gt;=1,OR(E135&gt;=20,F135&gt;=20,L135&gt;=20)),"සමත් කළ හැකි",IF(CB135=9,"W9","අසමත් ?")))))</f>
        <v/>
      </c>
    </row>
    <row r="136" customFormat="false" ht="13.8" hidden="false" customHeight="false" outlineLevel="0" collapsed="false">
      <c r="A136" s="160" t="n">
        <v>37</v>
      </c>
      <c r="B136" s="161"/>
      <c r="C136" s="161"/>
      <c r="D136" s="162"/>
      <c r="E136" s="163"/>
      <c r="F136" s="164"/>
      <c r="G136" s="163"/>
      <c r="H136" s="165"/>
      <c r="I136" s="165"/>
      <c r="J136" s="164"/>
      <c r="K136" s="163"/>
      <c r="L136" s="165"/>
      <c r="M136" s="165"/>
      <c r="N136" s="164"/>
      <c r="O136" s="163"/>
      <c r="P136" s="165"/>
      <c r="Q136" s="165"/>
      <c r="R136" s="165"/>
      <c r="S136" s="165"/>
      <c r="T136" s="165"/>
      <c r="U136" s="165"/>
      <c r="V136" s="164"/>
      <c r="W136" s="163"/>
      <c r="X136" s="165"/>
      <c r="Y136" s="165"/>
      <c r="Z136" s="165"/>
      <c r="AA136" s="165"/>
      <c r="AB136" s="165"/>
      <c r="AC136" s="165"/>
      <c r="AD136" s="164"/>
      <c r="AE136" s="163"/>
      <c r="AF136" s="165"/>
      <c r="AG136" s="165"/>
      <c r="AH136" s="165"/>
      <c r="AI136" s="165"/>
      <c r="AJ136" s="165"/>
      <c r="AK136" s="165"/>
      <c r="AL136" s="166"/>
      <c r="AM136" s="167" t="str">
        <f aca="false">IF(B136="","",SUM(E136:AL136))</f>
        <v/>
      </c>
      <c r="AN136" s="168" t="str">
        <f aca="false">IF(B136="","",AM136/9)</f>
        <v/>
      </c>
      <c r="AO136" s="169" t="str">
        <f aca="false">IF(B136="","",IF(AM136=0,"-",RANK(AM136,$AM$100:$AM$149,0)))</f>
        <v/>
      </c>
      <c r="AP136" s="167" t="str">
        <f aca="false">IF(E136="","",IF(E136="-","-",IF(UPPER(E136)="AB","+",VLOOKUP(E136,'විෂය තොරතුරු'!$P$24:$Q$28,2))))</f>
        <v/>
      </c>
      <c r="AQ136" s="168" t="str">
        <f aca="false">IF(F136="","",IF(F136="-","-",IF(UPPER(F136)="AB","+",VLOOKUP(F136,'විෂය තොරතුරු'!$P$24:$Q$28,2))))</f>
        <v/>
      </c>
      <c r="AR136" s="168" t="str">
        <f aca="false">IF(G136="","",IF(G136="-","-",IF(UPPER(G136)="AB","+",VLOOKUP(G136,'විෂය තොරතුරු'!$P$24:$Q$28,2))))</f>
        <v/>
      </c>
      <c r="AS136" s="168" t="str">
        <f aca="false">IF(H136="","",IF(H136="-","-",IF(UPPER(H136)="AB","+",VLOOKUP(H136,'විෂය තොරතුරු'!$P$24:$Q$28,2))))</f>
        <v/>
      </c>
      <c r="AT136" s="168" t="str">
        <f aca="false">IF(I136="","",IF(I136="-","-",IF(UPPER(I136)="AB","+",VLOOKUP(I136,'විෂය තොරතුරු'!$P$24:$Q$28,2))))</f>
        <v/>
      </c>
      <c r="AU136" s="170" t="str">
        <f aca="false">IF(J136="","",IF(J136="-","-",IF(UPPER(J136)="AB","+",VLOOKUP(J136,'විෂය තොරතුරු'!$P$24:$Q$28,2))))</f>
        <v/>
      </c>
      <c r="AV136" s="171" t="str">
        <f aca="false">IF(K136="","",IF(K136="-","-",IF(UPPER(K136)="AB","+",VLOOKUP(K136,'විෂය තොරතුරු'!$P$24:$Q$28,2))))</f>
        <v/>
      </c>
      <c r="AW136" s="168" t="str">
        <f aca="false">IF(L136="","",IF(L136="-","-",IF(UPPER(L136)="AB","+",VLOOKUP(L136,'විෂය තොරතුරු'!$P$24:$Q$28,2))))</f>
        <v/>
      </c>
      <c r="AX136" s="168" t="str">
        <f aca="false">IF(M136="","",IF(M136="-","-",IF(UPPER(M136)="AB","+",VLOOKUP(M136,'විෂය තොරතුරු'!$P$24:$Q$28,2))))</f>
        <v/>
      </c>
      <c r="AY136" s="169" t="str">
        <f aca="false">IF(N136="","",IF(N136="-","-",IF(UPPER(N136)="AB","+",VLOOKUP(N136,'විෂය තොරතුරු'!$P$24:$Q$28,2))))</f>
        <v/>
      </c>
      <c r="AZ136" s="167" t="str">
        <f aca="false">IF(O136="","",IF(O136="-","-",IF(UPPER(O136)="AB","+",VLOOKUP(O136,'විෂය තොරතුරු'!$P$24:$Q$28,2))))</f>
        <v/>
      </c>
      <c r="BA136" s="168" t="str">
        <f aca="false">IF(P136="","",IF(P136="-","-",IF(UPPER(P136)="AB","+",VLOOKUP(P136,'විෂය තොරතුරු'!$P$24:$Q$28,2))))</f>
        <v/>
      </c>
      <c r="BB136" s="168" t="str">
        <f aca="false">IF(Q136="","",IF(Q136="-","-",IF(UPPER(Q136)="AB","+",VLOOKUP(Q136,'විෂය තොරතුරු'!$P$24:$Q$28,2))))</f>
        <v/>
      </c>
      <c r="BC136" s="168" t="str">
        <f aca="false">IF(R136="","",IF(R136="-","-",IF(UPPER(R136)="AB","+",VLOOKUP(R136,'විෂය තොරතුරු'!$P$24:$Q$28,2))))</f>
        <v/>
      </c>
      <c r="BD136" s="168" t="str">
        <f aca="false">IF(S136="","",IF(S136="-","-",IF(UPPER(S136)="AB","+",VLOOKUP(S136,'විෂය තොරතුරු'!$P$24:$Q$28,2))))</f>
        <v/>
      </c>
      <c r="BE136" s="168" t="str">
        <f aca="false">IF(T136="","",IF(T136="-","-",IF(UPPER(T136)="AB","+",VLOOKUP(T136,'විෂය තොරතුරු'!$P$24:$Q$28,2))))</f>
        <v/>
      </c>
      <c r="BF136" s="168" t="str">
        <f aca="false">IF(U136="","",IF(U136="-","-",IF(UPPER(U136)="AB","+",VLOOKUP(U136,'විෂය තොරතුරු'!$P$24:$Q$28,2))))</f>
        <v/>
      </c>
      <c r="BG136" s="170" t="str">
        <f aca="false">IF(V136="","",IF(V136="-","-",IF(UPPER(V136)="AB","+",VLOOKUP(V136,'විෂය තොරතුරු'!$P$24:$Q$28,2))))</f>
        <v/>
      </c>
      <c r="BH136" s="171" t="str">
        <f aca="false">IF(W136="","",IF(W136="-","-",IF(UPPER(W136)="AB","+",VLOOKUP(W136,'විෂය තොරතුරු'!$P$24:$Q$28,2))))</f>
        <v/>
      </c>
      <c r="BI136" s="168" t="str">
        <f aca="false">IF(X136="","",IF(X136="-","-",IF(UPPER(X136)="AB","+",VLOOKUP(X136,'විෂය තොරතුරු'!$P$24:$Q$28,2))))</f>
        <v/>
      </c>
      <c r="BJ136" s="168" t="str">
        <f aca="false">IF(Y136="","",IF(Y136="-","-",IF(UPPER(Y136)="AB","+",VLOOKUP(Y136,'විෂය තොරතුරු'!$P$24:$Q$28,2))))</f>
        <v/>
      </c>
      <c r="BK136" s="168" t="str">
        <f aca="false">IF(Z136="","",IF(Z136="-","-",IF(UPPER(Z136)="AB","+",VLOOKUP(Z136,'විෂය තොරතුරු'!$P$24:$Q$28,2))))</f>
        <v/>
      </c>
      <c r="BL136" s="168" t="str">
        <f aca="false">IF(AA136="","",IF(AA136="-","-",IF(UPPER(AA136)="AB","+",VLOOKUP(AA136,'විෂය තොරතුරු'!$P$24:$Q$28,2))))</f>
        <v/>
      </c>
      <c r="BM136" s="168" t="str">
        <f aca="false">IF(AB136="","",IF(AB136="-","-",IF(UPPER(AB136)="AB","+",VLOOKUP(AB136,'විෂය තොරතුරු'!$P$24:$Q$28,2))))</f>
        <v/>
      </c>
      <c r="BN136" s="168" t="str">
        <f aca="false">IF(AC136="","",IF(AC136="-","-",IF(UPPER(AC136)="AB","+",VLOOKUP(AC136,'විෂය තොරතුරු'!$P$24:$Q$28,2))))</f>
        <v/>
      </c>
      <c r="BO136" s="169" t="str">
        <f aca="false">IF(AD136="","",IF(AD136="-","-",IF(UPPER(AD136)="AB","+",VLOOKUP(AD136,'විෂය තොරතුරු'!$P$24:$Q$28,2))))</f>
        <v/>
      </c>
      <c r="BP136" s="171" t="str">
        <f aca="false">IF(AE136="","",IF(AE136="-","-",IF(UPPER(AE136)="AB","+",VLOOKUP(AE136,'විෂය තොරතුරු'!$P$24:$Q$28,2))))</f>
        <v/>
      </c>
      <c r="BQ136" s="168" t="str">
        <f aca="false">IF(AF136="","",IF(AF136="-","-",IF(UPPER(AF136)="AB","+",VLOOKUP(AF136,'විෂය තොරතුරු'!$P$24:$Q$28,2))))</f>
        <v/>
      </c>
      <c r="BR136" s="168" t="str">
        <f aca="false">IF(AG136="","",IF(AG136="-","-",IF(UPPER(AG136)="AB","+",VLOOKUP(AG136,'විෂය තොරතුරු'!$P$24:$Q$28,2))))</f>
        <v/>
      </c>
      <c r="BS136" s="168" t="str">
        <f aca="false">IF(AH136="","",IF(AH136="-","-",IF(UPPER(AH136)="AB","+",VLOOKUP(AH136,'විෂය තොරතුරු'!$P$24:$Q$28,2))))</f>
        <v/>
      </c>
      <c r="BT136" s="168" t="str">
        <f aca="false">IF(AI136="","",IF(AI136="-","-",IF(UPPER(AI136)="AB","+",VLOOKUP(AI136,'විෂය තොරතුරු'!$P$24:$Q$28,2))))</f>
        <v/>
      </c>
      <c r="BU136" s="168" t="str">
        <f aca="false">IF(AJ136="","",IF(AJ136="-","-",IF(UPPER(AJ136)="AB","+",VLOOKUP(AJ136,'විෂය තොරතුරු'!$P$24:$Q$28,2))))</f>
        <v/>
      </c>
      <c r="BV136" s="168" t="str">
        <f aca="false">IF(AK136="","",IF(AK136="-","-",IF(UPPER(AK136)="AB","+",VLOOKUP(AK136,'විෂය තොරතුරු'!$P$24:$Q$28,2))))</f>
        <v/>
      </c>
      <c r="BW136" s="169" t="str">
        <f aca="false">IF(AL136="","",IF(AL136="-","-",IF(UPPER(AL136)="AB","+",VLOOKUP(AL136,'විෂය තොරතුරු'!$P$24:$Q$28,2))))</f>
        <v/>
      </c>
      <c r="BX136" s="171" t="str">
        <f aca="false">IF($B136="","",COUNTIF($AP136:$BW136,"A"))</f>
        <v/>
      </c>
      <c r="BY136" s="171" t="str">
        <f aca="false">IF($B136="","",COUNTIF($AP136:$BW136,"B"))</f>
        <v/>
      </c>
      <c r="BZ136" s="171" t="str">
        <f aca="false">IF($B136="","",COUNTIF($AP136:$BW136,"C"))</f>
        <v/>
      </c>
      <c r="CA136" s="171" t="str">
        <f aca="false">IF($B136="","",COUNTIF($AP136:$BW136,"S"))</f>
        <v/>
      </c>
      <c r="CB136" s="171" t="str">
        <f aca="false">IF($B136="","",COUNTIF($AP136:$BW136,"W"))</f>
        <v/>
      </c>
      <c r="CC136" s="171" t="str">
        <f aca="false">IF(B136="","",SUM(BX136:CA136))</f>
        <v/>
      </c>
      <c r="CD136" s="169" t="str">
        <f aca="false">IF(B136="","",SUM(BX136:BZ136))</f>
        <v/>
      </c>
      <c r="CE136" s="172" t="str">
        <f aca="false">IF(B136="","",IF(AND(CC136&gt;=6,CD136&gt;=3,OR(E136&gt;=35,F136&gt;=35),L136&gt;=35),"6/3 සමත්",IF(AND(CC136&gt;=5,CD136&gt;=3,OR(E136&gt;=35,F136&gt;=35,L136&gt;=35)),"5/3 සමත්",IF(AND(CC136&gt;=4,CD136&gt;=1,OR(E136&gt;=20,F136&gt;=20,L136&gt;=20)),"සමත් කළ හැකි",IF(CB136=9,"W9","අසමත් ?")))))</f>
        <v/>
      </c>
    </row>
    <row r="137" customFormat="false" ht="13.8" hidden="false" customHeight="false" outlineLevel="0" collapsed="false">
      <c r="A137" s="160" t="n">
        <v>38</v>
      </c>
      <c r="B137" s="161"/>
      <c r="C137" s="161"/>
      <c r="D137" s="162"/>
      <c r="E137" s="163"/>
      <c r="F137" s="164"/>
      <c r="G137" s="163"/>
      <c r="H137" s="165"/>
      <c r="I137" s="165"/>
      <c r="J137" s="164"/>
      <c r="K137" s="163"/>
      <c r="L137" s="165"/>
      <c r="M137" s="165"/>
      <c r="N137" s="164"/>
      <c r="O137" s="163"/>
      <c r="P137" s="165"/>
      <c r="Q137" s="165"/>
      <c r="R137" s="165"/>
      <c r="S137" s="165"/>
      <c r="T137" s="165"/>
      <c r="U137" s="165"/>
      <c r="V137" s="164"/>
      <c r="W137" s="163"/>
      <c r="X137" s="165"/>
      <c r="Y137" s="165"/>
      <c r="Z137" s="165"/>
      <c r="AA137" s="165"/>
      <c r="AB137" s="165"/>
      <c r="AC137" s="165"/>
      <c r="AD137" s="164"/>
      <c r="AE137" s="163"/>
      <c r="AF137" s="165"/>
      <c r="AG137" s="165"/>
      <c r="AH137" s="165"/>
      <c r="AI137" s="165"/>
      <c r="AJ137" s="165"/>
      <c r="AK137" s="165"/>
      <c r="AL137" s="166"/>
      <c r="AM137" s="167" t="str">
        <f aca="false">IF(B137="","",SUM(E137:AL137))</f>
        <v/>
      </c>
      <c r="AN137" s="168" t="str">
        <f aca="false">IF(B137="","",AM137/9)</f>
        <v/>
      </c>
      <c r="AO137" s="169" t="str">
        <f aca="false">IF(B137="","",IF(AM137=0,"-",RANK(AM137,$AM$100:$AM$149,0)))</f>
        <v/>
      </c>
      <c r="AP137" s="167" t="str">
        <f aca="false">IF(E137="","",IF(E137="-","-",IF(UPPER(E137)="AB","+",VLOOKUP(E137,'විෂය තොරතුරු'!$P$24:$Q$28,2))))</f>
        <v/>
      </c>
      <c r="AQ137" s="168" t="str">
        <f aca="false">IF(F137="","",IF(F137="-","-",IF(UPPER(F137)="AB","+",VLOOKUP(F137,'විෂය තොරතුරු'!$P$24:$Q$28,2))))</f>
        <v/>
      </c>
      <c r="AR137" s="168" t="str">
        <f aca="false">IF(G137="","",IF(G137="-","-",IF(UPPER(G137)="AB","+",VLOOKUP(G137,'විෂය තොරතුරු'!$P$24:$Q$28,2))))</f>
        <v/>
      </c>
      <c r="AS137" s="168" t="str">
        <f aca="false">IF(H137="","",IF(H137="-","-",IF(UPPER(H137)="AB","+",VLOOKUP(H137,'විෂය තොරතුරු'!$P$24:$Q$28,2))))</f>
        <v/>
      </c>
      <c r="AT137" s="168" t="str">
        <f aca="false">IF(I137="","",IF(I137="-","-",IF(UPPER(I137)="AB","+",VLOOKUP(I137,'විෂය තොරතුරු'!$P$24:$Q$28,2))))</f>
        <v/>
      </c>
      <c r="AU137" s="170" t="str">
        <f aca="false">IF(J137="","",IF(J137="-","-",IF(UPPER(J137)="AB","+",VLOOKUP(J137,'විෂය තොරතුරු'!$P$24:$Q$28,2))))</f>
        <v/>
      </c>
      <c r="AV137" s="171" t="str">
        <f aca="false">IF(K137="","",IF(K137="-","-",IF(UPPER(K137)="AB","+",VLOOKUP(K137,'විෂය තොරතුරු'!$P$24:$Q$28,2))))</f>
        <v/>
      </c>
      <c r="AW137" s="168" t="str">
        <f aca="false">IF(L137="","",IF(L137="-","-",IF(UPPER(L137)="AB","+",VLOOKUP(L137,'විෂය තොරතුරු'!$P$24:$Q$28,2))))</f>
        <v/>
      </c>
      <c r="AX137" s="168" t="str">
        <f aca="false">IF(M137="","",IF(M137="-","-",IF(UPPER(M137)="AB","+",VLOOKUP(M137,'විෂය තොරතුරු'!$P$24:$Q$28,2))))</f>
        <v/>
      </c>
      <c r="AY137" s="169" t="str">
        <f aca="false">IF(N137="","",IF(N137="-","-",IF(UPPER(N137)="AB","+",VLOOKUP(N137,'විෂය තොරතුරු'!$P$24:$Q$28,2))))</f>
        <v/>
      </c>
      <c r="AZ137" s="167" t="str">
        <f aca="false">IF(O137="","",IF(O137="-","-",IF(UPPER(O137)="AB","+",VLOOKUP(O137,'විෂය තොරතුරු'!$P$24:$Q$28,2))))</f>
        <v/>
      </c>
      <c r="BA137" s="168" t="str">
        <f aca="false">IF(P137="","",IF(P137="-","-",IF(UPPER(P137)="AB","+",VLOOKUP(P137,'විෂය තොරතුරු'!$P$24:$Q$28,2))))</f>
        <v/>
      </c>
      <c r="BB137" s="168" t="str">
        <f aca="false">IF(Q137="","",IF(Q137="-","-",IF(UPPER(Q137)="AB","+",VLOOKUP(Q137,'විෂය තොරතුරු'!$P$24:$Q$28,2))))</f>
        <v/>
      </c>
      <c r="BC137" s="168" t="str">
        <f aca="false">IF(R137="","",IF(R137="-","-",IF(UPPER(R137)="AB","+",VLOOKUP(R137,'විෂය තොරතුරු'!$P$24:$Q$28,2))))</f>
        <v/>
      </c>
      <c r="BD137" s="168" t="str">
        <f aca="false">IF(S137="","",IF(S137="-","-",IF(UPPER(S137)="AB","+",VLOOKUP(S137,'විෂය තොරතුරු'!$P$24:$Q$28,2))))</f>
        <v/>
      </c>
      <c r="BE137" s="168" t="str">
        <f aca="false">IF(T137="","",IF(T137="-","-",IF(UPPER(T137)="AB","+",VLOOKUP(T137,'විෂය තොරතුරු'!$P$24:$Q$28,2))))</f>
        <v/>
      </c>
      <c r="BF137" s="168" t="str">
        <f aca="false">IF(U137="","",IF(U137="-","-",IF(UPPER(U137)="AB","+",VLOOKUP(U137,'විෂය තොරතුරු'!$P$24:$Q$28,2))))</f>
        <v/>
      </c>
      <c r="BG137" s="170" t="str">
        <f aca="false">IF(V137="","",IF(V137="-","-",IF(UPPER(V137)="AB","+",VLOOKUP(V137,'විෂය තොරතුරු'!$P$24:$Q$28,2))))</f>
        <v/>
      </c>
      <c r="BH137" s="171" t="str">
        <f aca="false">IF(W137="","",IF(W137="-","-",IF(UPPER(W137)="AB","+",VLOOKUP(W137,'විෂය තොරතුරු'!$P$24:$Q$28,2))))</f>
        <v/>
      </c>
      <c r="BI137" s="168" t="str">
        <f aca="false">IF(X137="","",IF(X137="-","-",IF(UPPER(X137)="AB","+",VLOOKUP(X137,'විෂය තොරතුරු'!$P$24:$Q$28,2))))</f>
        <v/>
      </c>
      <c r="BJ137" s="168" t="str">
        <f aca="false">IF(Y137="","",IF(Y137="-","-",IF(UPPER(Y137)="AB","+",VLOOKUP(Y137,'විෂය තොරතුරු'!$P$24:$Q$28,2))))</f>
        <v/>
      </c>
      <c r="BK137" s="168" t="str">
        <f aca="false">IF(Z137="","",IF(Z137="-","-",IF(UPPER(Z137)="AB","+",VLOOKUP(Z137,'විෂය තොරතුරු'!$P$24:$Q$28,2))))</f>
        <v/>
      </c>
      <c r="BL137" s="168" t="str">
        <f aca="false">IF(AA137="","",IF(AA137="-","-",IF(UPPER(AA137)="AB","+",VLOOKUP(AA137,'විෂය තොරතුරු'!$P$24:$Q$28,2))))</f>
        <v/>
      </c>
      <c r="BM137" s="168" t="str">
        <f aca="false">IF(AB137="","",IF(AB137="-","-",IF(UPPER(AB137)="AB","+",VLOOKUP(AB137,'විෂය තොරතුරු'!$P$24:$Q$28,2))))</f>
        <v/>
      </c>
      <c r="BN137" s="168" t="str">
        <f aca="false">IF(AC137="","",IF(AC137="-","-",IF(UPPER(AC137)="AB","+",VLOOKUP(AC137,'විෂය තොරතුරු'!$P$24:$Q$28,2))))</f>
        <v/>
      </c>
      <c r="BO137" s="169" t="str">
        <f aca="false">IF(AD137="","",IF(AD137="-","-",IF(UPPER(AD137)="AB","+",VLOOKUP(AD137,'විෂය තොරතුරු'!$P$24:$Q$28,2))))</f>
        <v/>
      </c>
      <c r="BP137" s="171" t="str">
        <f aca="false">IF(AE137="","",IF(AE137="-","-",IF(UPPER(AE137)="AB","+",VLOOKUP(AE137,'විෂය තොරතුරු'!$P$24:$Q$28,2))))</f>
        <v/>
      </c>
      <c r="BQ137" s="168" t="str">
        <f aca="false">IF(AF137="","",IF(AF137="-","-",IF(UPPER(AF137)="AB","+",VLOOKUP(AF137,'විෂය තොරතුරු'!$P$24:$Q$28,2))))</f>
        <v/>
      </c>
      <c r="BR137" s="168" t="str">
        <f aca="false">IF(AG137="","",IF(AG137="-","-",IF(UPPER(AG137)="AB","+",VLOOKUP(AG137,'විෂය තොරතුරු'!$P$24:$Q$28,2))))</f>
        <v/>
      </c>
      <c r="BS137" s="168" t="str">
        <f aca="false">IF(AH137="","",IF(AH137="-","-",IF(UPPER(AH137)="AB","+",VLOOKUP(AH137,'විෂය තොරතුරු'!$P$24:$Q$28,2))))</f>
        <v/>
      </c>
      <c r="BT137" s="168" t="str">
        <f aca="false">IF(AI137="","",IF(AI137="-","-",IF(UPPER(AI137)="AB","+",VLOOKUP(AI137,'විෂය තොරතුරු'!$P$24:$Q$28,2))))</f>
        <v/>
      </c>
      <c r="BU137" s="168" t="str">
        <f aca="false">IF(AJ137="","",IF(AJ137="-","-",IF(UPPER(AJ137)="AB","+",VLOOKUP(AJ137,'විෂය තොරතුරු'!$P$24:$Q$28,2))))</f>
        <v/>
      </c>
      <c r="BV137" s="168" t="str">
        <f aca="false">IF(AK137="","",IF(AK137="-","-",IF(UPPER(AK137)="AB","+",VLOOKUP(AK137,'විෂය තොරතුරු'!$P$24:$Q$28,2))))</f>
        <v/>
      </c>
      <c r="BW137" s="169" t="str">
        <f aca="false">IF(AL137="","",IF(AL137="-","-",IF(UPPER(AL137)="AB","+",VLOOKUP(AL137,'විෂය තොරතුරු'!$P$24:$Q$28,2))))</f>
        <v/>
      </c>
      <c r="BX137" s="171" t="str">
        <f aca="false">IF($B137="","",COUNTIF($AP137:$BW137,"A"))</f>
        <v/>
      </c>
      <c r="BY137" s="171" t="str">
        <f aca="false">IF($B137="","",COUNTIF($AP137:$BW137,"B"))</f>
        <v/>
      </c>
      <c r="BZ137" s="171" t="str">
        <f aca="false">IF($B137="","",COUNTIF($AP137:$BW137,"C"))</f>
        <v/>
      </c>
      <c r="CA137" s="171" t="str">
        <f aca="false">IF($B137="","",COUNTIF($AP137:$BW137,"S"))</f>
        <v/>
      </c>
      <c r="CB137" s="171" t="str">
        <f aca="false">IF($B137="","",COUNTIF($AP137:$BW137,"W"))</f>
        <v/>
      </c>
      <c r="CC137" s="171" t="str">
        <f aca="false">IF(B137="","",SUM(BX137:CA137))</f>
        <v/>
      </c>
      <c r="CD137" s="169" t="str">
        <f aca="false">IF(B137="","",SUM(BX137:BZ137))</f>
        <v/>
      </c>
      <c r="CE137" s="172" t="str">
        <f aca="false">IF(B137="","",IF(AND(CC137&gt;=6,CD137&gt;=3,OR(E137&gt;=35,F137&gt;=35),L137&gt;=35),"6/3 සමත්",IF(AND(CC137&gt;=5,CD137&gt;=3,OR(E137&gt;=35,F137&gt;=35,L137&gt;=35)),"5/3 සමත්",IF(AND(CC137&gt;=4,CD137&gt;=1,OR(E137&gt;=20,F137&gt;=20,L137&gt;=20)),"සමත් කළ හැකි",IF(CB137=9,"W9","අසමත් ?")))))</f>
        <v/>
      </c>
    </row>
    <row r="138" customFormat="false" ht="13.8" hidden="false" customHeight="false" outlineLevel="0" collapsed="false">
      <c r="A138" s="160" t="n">
        <v>39</v>
      </c>
      <c r="B138" s="161"/>
      <c r="C138" s="161"/>
      <c r="D138" s="162"/>
      <c r="E138" s="163"/>
      <c r="F138" s="164"/>
      <c r="G138" s="163"/>
      <c r="H138" s="165"/>
      <c r="I138" s="165"/>
      <c r="J138" s="164"/>
      <c r="K138" s="163"/>
      <c r="L138" s="165"/>
      <c r="M138" s="165"/>
      <c r="N138" s="164"/>
      <c r="O138" s="163"/>
      <c r="P138" s="165"/>
      <c r="Q138" s="165"/>
      <c r="R138" s="165"/>
      <c r="S138" s="165"/>
      <c r="T138" s="165"/>
      <c r="U138" s="165"/>
      <c r="V138" s="164"/>
      <c r="W138" s="163"/>
      <c r="X138" s="165"/>
      <c r="Y138" s="165"/>
      <c r="Z138" s="165"/>
      <c r="AA138" s="165"/>
      <c r="AB138" s="165"/>
      <c r="AC138" s="165"/>
      <c r="AD138" s="164"/>
      <c r="AE138" s="163"/>
      <c r="AF138" s="165"/>
      <c r="AG138" s="165"/>
      <c r="AH138" s="165"/>
      <c r="AI138" s="165"/>
      <c r="AJ138" s="165"/>
      <c r="AK138" s="165"/>
      <c r="AL138" s="166"/>
      <c r="AM138" s="167" t="str">
        <f aca="false">IF(B138="","",SUM(E138:AL138))</f>
        <v/>
      </c>
      <c r="AN138" s="168" t="str">
        <f aca="false">IF(B138="","",AM138/9)</f>
        <v/>
      </c>
      <c r="AO138" s="169" t="str">
        <f aca="false">IF(B138="","",IF(AM138=0,"-",RANK(AM138,$AM$100:$AM$149,0)))</f>
        <v/>
      </c>
      <c r="AP138" s="167" t="str">
        <f aca="false">IF(E138="","",IF(E138="-","-",IF(UPPER(E138)="AB","+",VLOOKUP(E138,'විෂය තොරතුරු'!$P$24:$Q$28,2))))</f>
        <v/>
      </c>
      <c r="AQ138" s="168" t="str">
        <f aca="false">IF(F138="","",IF(F138="-","-",IF(UPPER(F138)="AB","+",VLOOKUP(F138,'විෂය තොරතුරු'!$P$24:$Q$28,2))))</f>
        <v/>
      </c>
      <c r="AR138" s="168" t="str">
        <f aca="false">IF(G138="","",IF(G138="-","-",IF(UPPER(G138)="AB","+",VLOOKUP(G138,'විෂය තොරතුරු'!$P$24:$Q$28,2))))</f>
        <v/>
      </c>
      <c r="AS138" s="168" t="str">
        <f aca="false">IF(H138="","",IF(H138="-","-",IF(UPPER(H138)="AB","+",VLOOKUP(H138,'විෂය තොරතුරු'!$P$24:$Q$28,2))))</f>
        <v/>
      </c>
      <c r="AT138" s="168" t="str">
        <f aca="false">IF(I138="","",IF(I138="-","-",IF(UPPER(I138)="AB","+",VLOOKUP(I138,'විෂය තොරතුරු'!$P$24:$Q$28,2))))</f>
        <v/>
      </c>
      <c r="AU138" s="170" t="str">
        <f aca="false">IF(J138="","",IF(J138="-","-",IF(UPPER(J138)="AB","+",VLOOKUP(J138,'විෂය තොරතුරු'!$P$24:$Q$28,2))))</f>
        <v/>
      </c>
      <c r="AV138" s="171" t="str">
        <f aca="false">IF(K138="","",IF(K138="-","-",IF(UPPER(K138)="AB","+",VLOOKUP(K138,'විෂය තොරතුරු'!$P$24:$Q$28,2))))</f>
        <v/>
      </c>
      <c r="AW138" s="168" t="str">
        <f aca="false">IF(L138="","",IF(L138="-","-",IF(UPPER(L138)="AB","+",VLOOKUP(L138,'විෂය තොරතුරු'!$P$24:$Q$28,2))))</f>
        <v/>
      </c>
      <c r="AX138" s="168" t="str">
        <f aca="false">IF(M138="","",IF(M138="-","-",IF(UPPER(M138)="AB","+",VLOOKUP(M138,'විෂය තොරතුරු'!$P$24:$Q$28,2))))</f>
        <v/>
      </c>
      <c r="AY138" s="169" t="str">
        <f aca="false">IF(N138="","",IF(N138="-","-",IF(UPPER(N138)="AB","+",VLOOKUP(N138,'විෂය තොරතුරු'!$P$24:$Q$28,2))))</f>
        <v/>
      </c>
      <c r="AZ138" s="167" t="str">
        <f aca="false">IF(O138="","",IF(O138="-","-",IF(UPPER(O138)="AB","+",VLOOKUP(O138,'විෂය තොරතුරු'!$P$24:$Q$28,2))))</f>
        <v/>
      </c>
      <c r="BA138" s="168" t="str">
        <f aca="false">IF(P138="","",IF(P138="-","-",IF(UPPER(P138)="AB","+",VLOOKUP(P138,'විෂය තොරතුරු'!$P$24:$Q$28,2))))</f>
        <v/>
      </c>
      <c r="BB138" s="168" t="str">
        <f aca="false">IF(Q138="","",IF(Q138="-","-",IF(UPPER(Q138)="AB","+",VLOOKUP(Q138,'විෂය තොරතුරු'!$P$24:$Q$28,2))))</f>
        <v/>
      </c>
      <c r="BC138" s="168" t="str">
        <f aca="false">IF(R138="","",IF(R138="-","-",IF(UPPER(R138)="AB","+",VLOOKUP(R138,'විෂය තොරතුරු'!$P$24:$Q$28,2))))</f>
        <v/>
      </c>
      <c r="BD138" s="168" t="str">
        <f aca="false">IF(S138="","",IF(S138="-","-",IF(UPPER(S138)="AB","+",VLOOKUP(S138,'විෂය තොරතුරු'!$P$24:$Q$28,2))))</f>
        <v/>
      </c>
      <c r="BE138" s="168" t="str">
        <f aca="false">IF(T138="","",IF(T138="-","-",IF(UPPER(T138)="AB","+",VLOOKUP(T138,'විෂය තොරතුරු'!$P$24:$Q$28,2))))</f>
        <v/>
      </c>
      <c r="BF138" s="168" t="str">
        <f aca="false">IF(U138="","",IF(U138="-","-",IF(UPPER(U138)="AB","+",VLOOKUP(U138,'විෂය තොරතුරු'!$P$24:$Q$28,2))))</f>
        <v/>
      </c>
      <c r="BG138" s="170" t="str">
        <f aca="false">IF(V138="","",IF(V138="-","-",IF(UPPER(V138)="AB","+",VLOOKUP(V138,'විෂය තොරතුරු'!$P$24:$Q$28,2))))</f>
        <v/>
      </c>
      <c r="BH138" s="171" t="str">
        <f aca="false">IF(W138="","",IF(W138="-","-",IF(UPPER(W138)="AB","+",VLOOKUP(W138,'විෂය තොරතුරු'!$P$24:$Q$28,2))))</f>
        <v/>
      </c>
      <c r="BI138" s="168" t="str">
        <f aca="false">IF(X138="","",IF(X138="-","-",IF(UPPER(X138)="AB","+",VLOOKUP(X138,'විෂය තොරතුරු'!$P$24:$Q$28,2))))</f>
        <v/>
      </c>
      <c r="BJ138" s="168" t="str">
        <f aca="false">IF(Y138="","",IF(Y138="-","-",IF(UPPER(Y138)="AB","+",VLOOKUP(Y138,'විෂය තොරතුරු'!$P$24:$Q$28,2))))</f>
        <v/>
      </c>
      <c r="BK138" s="168" t="str">
        <f aca="false">IF(Z138="","",IF(Z138="-","-",IF(UPPER(Z138)="AB","+",VLOOKUP(Z138,'විෂය තොරතුරු'!$P$24:$Q$28,2))))</f>
        <v/>
      </c>
      <c r="BL138" s="168" t="str">
        <f aca="false">IF(AA138="","",IF(AA138="-","-",IF(UPPER(AA138)="AB","+",VLOOKUP(AA138,'විෂය තොරතුරු'!$P$24:$Q$28,2))))</f>
        <v/>
      </c>
      <c r="BM138" s="168" t="str">
        <f aca="false">IF(AB138="","",IF(AB138="-","-",IF(UPPER(AB138)="AB","+",VLOOKUP(AB138,'විෂය තොරතුරු'!$P$24:$Q$28,2))))</f>
        <v/>
      </c>
      <c r="BN138" s="168" t="str">
        <f aca="false">IF(AC138="","",IF(AC138="-","-",IF(UPPER(AC138)="AB","+",VLOOKUP(AC138,'විෂය තොරතුරු'!$P$24:$Q$28,2))))</f>
        <v/>
      </c>
      <c r="BO138" s="169" t="str">
        <f aca="false">IF(AD138="","",IF(AD138="-","-",IF(UPPER(AD138)="AB","+",VLOOKUP(AD138,'විෂය තොරතුරු'!$P$24:$Q$28,2))))</f>
        <v/>
      </c>
      <c r="BP138" s="171" t="str">
        <f aca="false">IF(AE138="","",IF(AE138="-","-",IF(UPPER(AE138)="AB","+",VLOOKUP(AE138,'විෂය තොරතුරු'!$P$24:$Q$28,2))))</f>
        <v/>
      </c>
      <c r="BQ138" s="168" t="str">
        <f aca="false">IF(AF138="","",IF(AF138="-","-",IF(UPPER(AF138)="AB","+",VLOOKUP(AF138,'විෂය තොරතුරු'!$P$24:$Q$28,2))))</f>
        <v/>
      </c>
      <c r="BR138" s="168" t="str">
        <f aca="false">IF(AG138="","",IF(AG138="-","-",IF(UPPER(AG138)="AB","+",VLOOKUP(AG138,'විෂය තොරතුරු'!$P$24:$Q$28,2))))</f>
        <v/>
      </c>
      <c r="BS138" s="168" t="str">
        <f aca="false">IF(AH138="","",IF(AH138="-","-",IF(UPPER(AH138)="AB","+",VLOOKUP(AH138,'විෂය තොරතුරු'!$P$24:$Q$28,2))))</f>
        <v/>
      </c>
      <c r="BT138" s="168" t="str">
        <f aca="false">IF(AI138="","",IF(AI138="-","-",IF(UPPER(AI138)="AB","+",VLOOKUP(AI138,'විෂය තොරතුරු'!$P$24:$Q$28,2))))</f>
        <v/>
      </c>
      <c r="BU138" s="168" t="str">
        <f aca="false">IF(AJ138="","",IF(AJ138="-","-",IF(UPPER(AJ138)="AB","+",VLOOKUP(AJ138,'විෂය තොරතුරු'!$P$24:$Q$28,2))))</f>
        <v/>
      </c>
      <c r="BV138" s="168" t="str">
        <f aca="false">IF(AK138="","",IF(AK138="-","-",IF(UPPER(AK138)="AB","+",VLOOKUP(AK138,'විෂය තොරතුරු'!$P$24:$Q$28,2))))</f>
        <v/>
      </c>
      <c r="BW138" s="169" t="str">
        <f aca="false">IF(AL138="","",IF(AL138="-","-",IF(UPPER(AL138)="AB","+",VLOOKUP(AL138,'විෂය තොරතුරු'!$P$24:$Q$28,2))))</f>
        <v/>
      </c>
      <c r="BX138" s="171" t="str">
        <f aca="false">IF($B138="","",COUNTIF($AP138:$BW138,"A"))</f>
        <v/>
      </c>
      <c r="BY138" s="171" t="str">
        <f aca="false">IF($B138="","",COUNTIF($AP138:$BW138,"B"))</f>
        <v/>
      </c>
      <c r="BZ138" s="171" t="str">
        <f aca="false">IF($B138="","",COUNTIF($AP138:$BW138,"C"))</f>
        <v/>
      </c>
      <c r="CA138" s="171" t="str">
        <f aca="false">IF($B138="","",COUNTIF($AP138:$BW138,"S"))</f>
        <v/>
      </c>
      <c r="CB138" s="171" t="str">
        <f aca="false">IF($B138="","",COUNTIF($AP138:$BW138,"W"))</f>
        <v/>
      </c>
      <c r="CC138" s="171" t="str">
        <f aca="false">IF(B138="","",SUM(BX138:CA138))</f>
        <v/>
      </c>
      <c r="CD138" s="169" t="str">
        <f aca="false">IF(B138="","",SUM(BX138:BZ138))</f>
        <v/>
      </c>
      <c r="CE138" s="172" t="str">
        <f aca="false">IF(B138="","",IF(AND(CC138&gt;=6,CD138&gt;=3,OR(E138&gt;=35,F138&gt;=35),L138&gt;=35),"6/3 සමත්",IF(AND(CC138&gt;=5,CD138&gt;=3,OR(E138&gt;=35,F138&gt;=35,L138&gt;=35)),"5/3 සමත්",IF(AND(CC138&gt;=4,CD138&gt;=1,OR(E138&gt;=20,F138&gt;=20,L138&gt;=20)),"සමත් කළ හැකි",IF(CB138=9,"W9","අසමත් ?")))))</f>
        <v/>
      </c>
    </row>
    <row r="139" customFormat="false" ht="13.8" hidden="false" customHeight="false" outlineLevel="0" collapsed="false">
      <c r="A139" s="160" t="n">
        <v>40</v>
      </c>
      <c r="B139" s="161"/>
      <c r="C139" s="161"/>
      <c r="D139" s="162"/>
      <c r="E139" s="163"/>
      <c r="F139" s="164"/>
      <c r="G139" s="163"/>
      <c r="H139" s="165"/>
      <c r="I139" s="165"/>
      <c r="J139" s="164"/>
      <c r="K139" s="163"/>
      <c r="L139" s="165"/>
      <c r="M139" s="165"/>
      <c r="N139" s="164"/>
      <c r="O139" s="163"/>
      <c r="P139" s="165"/>
      <c r="Q139" s="165"/>
      <c r="R139" s="165"/>
      <c r="S139" s="165"/>
      <c r="T139" s="165"/>
      <c r="U139" s="165"/>
      <c r="V139" s="164"/>
      <c r="W139" s="163"/>
      <c r="X139" s="165"/>
      <c r="Y139" s="165"/>
      <c r="Z139" s="165"/>
      <c r="AA139" s="165"/>
      <c r="AB139" s="165"/>
      <c r="AC139" s="165"/>
      <c r="AD139" s="164"/>
      <c r="AE139" s="163"/>
      <c r="AF139" s="165"/>
      <c r="AG139" s="165"/>
      <c r="AH139" s="165"/>
      <c r="AI139" s="165"/>
      <c r="AJ139" s="165"/>
      <c r="AK139" s="165"/>
      <c r="AL139" s="166"/>
      <c r="AM139" s="167" t="str">
        <f aca="false">IF(B139="","",SUM(E139:AL139))</f>
        <v/>
      </c>
      <c r="AN139" s="168" t="str">
        <f aca="false">IF(B139="","",AM139/9)</f>
        <v/>
      </c>
      <c r="AO139" s="169" t="str">
        <f aca="false">IF(B139="","",IF(AM139=0,"-",RANK(AM139,$AM$100:$AM$149,0)))</f>
        <v/>
      </c>
      <c r="AP139" s="167" t="str">
        <f aca="false">IF(E139="","",IF(E139="-","-",IF(UPPER(E139)="AB","+",VLOOKUP(E139,'විෂය තොරතුරු'!$P$24:$Q$28,2))))</f>
        <v/>
      </c>
      <c r="AQ139" s="168" t="str">
        <f aca="false">IF(F139="","",IF(F139="-","-",IF(UPPER(F139)="AB","+",VLOOKUP(F139,'විෂය තොරතුරු'!$P$24:$Q$28,2))))</f>
        <v/>
      </c>
      <c r="AR139" s="168" t="str">
        <f aca="false">IF(G139="","",IF(G139="-","-",IF(UPPER(G139)="AB","+",VLOOKUP(G139,'විෂය තොරතුරු'!$P$24:$Q$28,2))))</f>
        <v/>
      </c>
      <c r="AS139" s="168" t="str">
        <f aca="false">IF(H139="","",IF(H139="-","-",IF(UPPER(H139)="AB","+",VLOOKUP(H139,'විෂය තොරතුරු'!$P$24:$Q$28,2))))</f>
        <v/>
      </c>
      <c r="AT139" s="168" t="str">
        <f aca="false">IF(I139="","",IF(I139="-","-",IF(UPPER(I139)="AB","+",VLOOKUP(I139,'විෂය තොරතුරු'!$P$24:$Q$28,2))))</f>
        <v/>
      </c>
      <c r="AU139" s="170" t="str">
        <f aca="false">IF(J139="","",IF(J139="-","-",IF(UPPER(J139)="AB","+",VLOOKUP(J139,'විෂය තොරතුරු'!$P$24:$Q$28,2))))</f>
        <v/>
      </c>
      <c r="AV139" s="171" t="str">
        <f aca="false">IF(K139="","",IF(K139="-","-",IF(UPPER(K139)="AB","+",VLOOKUP(K139,'විෂය තොරතුරු'!$P$24:$Q$28,2))))</f>
        <v/>
      </c>
      <c r="AW139" s="168" t="str">
        <f aca="false">IF(L139="","",IF(L139="-","-",IF(UPPER(L139)="AB","+",VLOOKUP(L139,'විෂය තොරතුරු'!$P$24:$Q$28,2))))</f>
        <v/>
      </c>
      <c r="AX139" s="168" t="str">
        <f aca="false">IF(M139="","",IF(M139="-","-",IF(UPPER(M139)="AB","+",VLOOKUP(M139,'විෂය තොරතුරු'!$P$24:$Q$28,2))))</f>
        <v/>
      </c>
      <c r="AY139" s="169" t="str">
        <f aca="false">IF(N139="","",IF(N139="-","-",IF(UPPER(N139)="AB","+",VLOOKUP(N139,'විෂය තොරතුරු'!$P$24:$Q$28,2))))</f>
        <v/>
      </c>
      <c r="AZ139" s="167" t="str">
        <f aca="false">IF(O139="","",IF(O139="-","-",IF(UPPER(O139)="AB","+",VLOOKUP(O139,'විෂය තොරතුරු'!$P$24:$Q$28,2))))</f>
        <v/>
      </c>
      <c r="BA139" s="168" t="str">
        <f aca="false">IF(P139="","",IF(P139="-","-",IF(UPPER(P139)="AB","+",VLOOKUP(P139,'විෂය තොරතුරු'!$P$24:$Q$28,2))))</f>
        <v/>
      </c>
      <c r="BB139" s="168" t="str">
        <f aca="false">IF(Q139="","",IF(Q139="-","-",IF(UPPER(Q139)="AB","+",VLOOKUP(Q139,'විෂය තොරතුරු'!$P$24:$Q$28,2))))</f>
        <v/>
      </c>
      <c r="BC139" s="168" t="str">
        <f aca="false">IF(R139="","",IF(R139="-","-",IF(UPPER(R139)="AB","+",VLOOKUP(R139,'විෂය තොරතුරු'!$P$24:$Q$28,2))))</f>
        <v/>
      </c>
      <c r="BD139" s="168" t="str">
        <f aca="false">IF(S139="","",IF(S139="-","-",IF(UPPER(S139)="AB","+",VLOOKUP(S139,'විෂය තොරතුරු'!$P$24:$Q$28,2))))</f>
        <v/>
      </c>
      <c r="BE139" s="168" t="str">
        <f aca="false">IF(T139="","",IF(T139="-","-",IF(UPPER(T139)="AB","+",VLOOKUP(T139,'විෂය තොරතුරු'!$P$24:$Q$28,2))))</f>
        <v/>
      </c>
      <c r="BF139" s="168" t="str">
        <f aca="false">IF(U139="","",IF(U139="-","-",IF(UPPER(U139)="AB","+",VLOOKUP(U139,'විෂය තොරතුරු'!$P$24:$Q$28,2))))</f>
        <v/>
      </c>
      <c r="BG139" s="170" t="str">
        <f aca="false">IF(V139="","",IF(V139="-","-",IF(UPPER(V139)="AB","+",VLOOKUP(V139,'විෂය තොරතුරු'!$P$24:$Q$28,2))))</f>
        <v/>
      </c>
      <c r="BH139" s="171" t="str">
        <f aca="false">IF(W139="","",IF(W139="-","-",IF(UPPER(W139)="AB","+",VLOOKUP(W139,'විෂය තොරතුරු'!$P$24:$Q$28,2))))</f>
        <v/>
      </c>
      <c r="BI139" s="168" t="str">
        <f aca="false">IF(X139="","",IF(X139="-","-",IF(UPPER(X139)="AB","+",VLOOKUP(X139,'විෂය තොරතුරු'!$P$24:$Q$28,2))))</f>
        <v/>
      </c>
      <c r="BJ139" s="168" t="str">
        <f aca="false">IF(Y139="","",IF(Y139="-","-",IF(UPPER(Y139)="AB","+",VLOOKUP(Y139,'විෂය තොරතුරු'!$P$24:$Q$28,2))))</f>
        <v/>
      </c>
      <c r="BK139" s="168" t="str">
        <f aca="false">IF(Z139="","",IF(Z139="-","-",IF(UPPER(Z139)="AB","+",VLOOKUP(Z139,'විෂය තොරතුරු'!$P$24:$Q$28,2))))</f>
        <v/>
      </c>
      <c r="BL139" s="168" t="str">
        <f aca="false">IF(AA139="","",IF(AA139="-","-",IF(UPPER(AA139)="AB","+",VLOOKUP(AA139,'විෂය තොරතුරු'!$P$24:$Q$28,2))))</f>
        <v/>
      </c>
      <c r="BM139" s="168" t="str">
        <f aca="false">IF(AB139="","",IF(AB139="-","-",IF(UPPER(AB139)="AB","+",VLOOKUP(AB139,'විෂය තොරතුරු'!$P$24:$Q$28,2))))</f>
        <v/>
      </c>
      <c r="BN139" s="168" t="str">
        <f aca="false">IF(AC139="","",IF(AC139="-","-",IF(UPPER(AC139)="AB","+",VLOOKUP(AC139,'විෂය තොරතුරු'!$P$24:$Q$28,2))))</f>
        <v/>
      </c>
      <c r="BO139" s="169" t="str">
        <f aca="false">IF(AD139="","",IF(AD139="-","-",IF(UPPER(AD139)="AB","+",VLOOKUP(AD139,'විෂය තොරතුරු'!$P$24:$Q$28,2))))</f>
        <v/>
      </c>
      <c r="BP139" s="171" t="str">
        <f aca="false">IF(AE139="","",IF(AE139="-","-",IF(UPPER(AE139)="AB","+",VLOOKUP(AE139,'විෂය තොරතුරු'!$P$24:$Q$28,2))))</f>
        <v/>
      </c>
      <c r="BQ139" s="168" t="str">
        <f aca="false">IF(AF139="","",IF(AF139="-","-",IF(UPPER(AF139)="AB","+",VLOOKUP(AF139,'විෂය තොරතුරු'!$P$24:$Q$28,2))))</f>
        <v/>
      </c>
      <c r="BR139" s="168" t="str">
        <f aca="false">IF(AG139="","",IF(AG139="-","-",IF(UPPER(AG139)="AB","+",VLOOKUP(AG139,'විෂය තොරතුරු'!$P$24:$Q$28,2))))</f>
        <v/>
      </c>
      <c r="BS139" s="168" t="str">
        <f aca="false">IF(AH139="","",IF(AH139="-","-",IF(UPPER(AH139)="AB","+",VLOOKUP(AH139,'විෂය තොරතුරු'!$P$24:$Q$28,2))))</f>
        <v/>
      </c>
      <c r="BT139" s="168" t="str">
        <f aca="false">IF(AI139="","",IF(AI139="-","-",IF(UPPER(AI139)="AB","+",VLOOKUP(AI139,'විෂය තොරතුරු'!$P$24:$Q$28,2))))</f>
        <v/>
      </c>
      <c r="BU139" s="168" t="str">
        <f aca="false">IF(AJ139="","",IF(AJ139="-","-",IF(UPPER(AJ139)="AB","+",VLOOKUP(AJ139,'විෂය තොරතුරු'!$P$24:$Q$28,2))))</f>
        <v/>
      </c>
      <c r="BV139" s="168" t="str">
        <f aca="false">IF(AK139="","",IF(AK139="-","-",IF(UPPER(AK139)="AB","+",VLOOKUP(AK139,'විෂය තොරතුරු'!$P$24:$Q$28,2))))</f>
        <v/>
      </c>
      <c r="BW139" s="169" t="str">
        <f aca="false">IF(AL139="","",IF(AL139="-","-",IF(UPPER(AL139)="AB","+",VLOOKUP(AL139,'විෂය තොරතුරු'!$P$24:$Q$28,2))))</f>
        <v/>
      </c>
      <c r="BX139" s="171" t="str">
        <f aca="false">IF($B139="","",COUNTIF($AP139:$BW139,"A"))</f>
        <v/>
      </c>
      <c r="BY139" s="171" t="str">
        <f aca="false">IF($B139="","",COUNTIF($AP139:$BW139,"B"))</f>
        <v/>
      </c>
      <c r="BZ139" s="171" t="str">
        <f aca="false">IF($B139="","",COUNTIF($AP139:$BW139,"C"))</f>
        <v/>
      </c>
      <c r="CA139" s="171" t="str">
        <f aca="false">IF($B139="","",COUNTIF($AP139:$BW139,"S"))</f>
        <v/>
      </c>
      <c r="CB139" s="171" t="str">
        <f aca="false">IF($B139="","",COUNTIF($AP139:$BW139,"W"))</f>
        <v/>
      </c>
      <c r="CC139" s="171" t="str">
        <f aca="false">IF(B139="","",SUM(BX139:CA139))</f>
        <v/>
      </c>
      <c r="CD139" s="169" t="str">
        <f aca="false">IF(B139="","",SUM(BX139:BZ139))</f>
        <v/>
      </c>
      <c r="CE139" s="172" t="str">
        <f aca="false">IF(B139="","",IF(AND(CC139&gt;=6,CD139&gt;=3,OR(E139&gt;=35,F139&gt;=35),L139&gt;=35),"6/3 සමත්",IF(AND(CC139&gt;=5,CD139&gt;=3,OR(E139&gt;=35,F139&gt;=35,L139&gt;=35)),"5/3 සමත්",IF(AND(CC139&gt;=4,CD139&gt;=1,OR(E139&gt;=20,F139&gt;=20,L139&gt;=20)),"සමත් කළ හැකි",IF(CB139=9,"W9","අසමත් ?")))))</f>
        <v/>
      </c>
    </row>
    <row r="140" customFormat="false" ht="13.8" hidden="false" customHeight="false" outlineLevel="0" collapsed="false">
      <c r="A140" s="160" t="n">
        <v>41</v>
      </c>
      <c r="B140" s="161"/>
      <c r="C140" s="161"/>
      <c r="D140" s="162"/>
      <c r="E140" s="163"/>
      <c r="F140" s="164"/>
      <c r="G140" s="163"/>
      <c r="H140" s="165"/>
      <c r="I140" s="165"/>
      <c r="J140" s="164"/>
      <c r="K140" s="163"/>
      <c r="L140" s="165"/>
      <c r="M140" s="165"/>
      <c r="N140" s="164"/>
      <c r="O140" s="163"/>
      <c r="P140" s="165"/>
      <c r="Q140" s="165"/>
      <c r="R140" s="165"/>
      <c r="S140" s="165"/>
      <c r="T140" s="165"/>
      <c r="U140" s="165"/>
      <c r="V140" s="164"/>
      <c r="W140" s="163"/>
      <c r="X140" s="165"/>
      <c r="Y140" s="165"/>
      <c r="Z140" s="165"/>
      <c r="AA140" s="165"/>
      <c r="AB140" s="165"/>
      <c r="AC140" s="165"/>
      <c r="AD140" s="164"/>
      <c r="AE140" s="163"/>
      <c r="AF140" s="165"/>
      <c r="AG140" s="165"/>
      <c r="AH140" s="165"/>
      <c r="AI140" s="165"/>
      <c r="AJ140" s="165"/>
      <c r="AK140" s="165"/>
      <c r="AL140" s="166"/>
      <c r="AM140" s="167" t="str">
        <f aca="false">IF(B140="","",SUM(E140:AL140))</f>
        <v/>
      </c>
      <c r="AN140" s="168" t="str">
        <f aca="false">IF(B140="","",AM140/9)</f>
        <v/>
      </c>
      <c r="AO140" s="169" t="str">
        <f aca="false">IF(B140="","",IF(AM140=0,"-",RANK(AM140,$AM$100:$AM$149,0)))</f>
        <v/>
      </c>
      <c r="AP140" s="167" t="str">
        <f aca="false">IF(E140="","",IF(E140="-","-",IF(UPPER(E140)="AB","+",VLOOKUP(E140,'විෂය තොරතුරු'!$P$24:$Q$28,2))))</f>
        <v/>
      </c>
      <c r="AQ140" s="168" t="str">
        <f aca="false">IF(F140="","",IF(F140="-","-",IF(UPPER(F140)="AB","+",VLOOKUP(F140,'විෂය තොරතුරු'!$P$24:$Q$28,2))))</f>
        <v/>
      </c>
      <c r="AR140" s="168" t="str">
        <f aca="false">IF(G140="","",IF(G140="-","-",IF(UPPER(G140)="AB","+",VLOOKUP(G140,'විෂය තොරතුරු'!$P$24:$Q$28,2))))</f>
        <v/>
      </c>
      <c r="AS140" s="168" t="str">
        <f aca="false">IF(H140="","",IF(H140="-","-",IF(UPPER(H140)="AB","+",VLOOKUP(H140,'විෂය තොරතුරු'!$P$24:$Q$28,2))))</f>
        <v/>
      </c>
      <c r="AT140" s="168" t="str">
        <f aca="false">IF(I140="","",IF(I140="-","-",IF(UPPER(I140)="AB","+",VLOOKUP(I140,'විෂය තොරතුරු'!$P$24:$Q$28,2))))</f>
        <v/>
      </c>
      <c r="AU140" s="170" t="str">
        <f aca="false">IF(J140="","",IF(J140="-","-",IF(UPPER(J140)="AB","+",VLOOKUP(J140,'විෂය තොරතුරු'!$P$24:$Q$28,2))))</f>
        <v/>
      </c>
      <c r="AV140" s="171" t="str">
        <f aca="false">IF(K140="","",IF(K140="-","-",IF(UPPER(K140)="AB","+",VLOOKUP(K140,'විෂය තොරතුරු'!$P$24:$Q$28,2))))</f>
        <v/>
      </c>
      <c r="AW140" s="168" t="str">
        <f aca="false">IF(L140="","",IF(L140="-","-",IF(UPPER(L140)="AB","+",VLOOKUP(L140,'විෂය තොරතුරු'!$P$24:$Q$28,2))))</f>
        <v/>
      </c>
      <c r="AX140" s="168" t="str">
        <f aca="false">IF(M140="","",IF(M140="-","-",IF(UPPER(M140)="AB","+",VLOOKUP(M140,'විෂය තොරතුරු'!$P$24:$Q$28,2))))</f>
        <v/>
      </c>
      <c r="AY140" s="169" t="str">
        <f aca="false">IF(N140="","",IF(N140="-","-",IF(UPPER(N140)="AB","+",VLOOKUP(N140,'විෂය තොරතුරු'!$P$24:$Q$28,2))))</f>
        <v/>
      </c>
      <c r="AZ140" s="167" t="str">
        <f aca="false">IF(O140="","",IF(O140="-","-",IF(UPPER(O140)="AB","+",VLOOKUP(O140,'විෂය තොරතුරු'!$P$24:$Q$28,2))))</f>
        <v/>
      </c>
      <c r="BA140" s="168" t="str">
        <f aca="false">IF(P140="","",IF(P140="-","-",IF(UPPER(P140)="AB","+",VLOOKUP(P140,'විෂය තොරතුරු'!$P$24:$Q$28,2))))</f>
        <v/>
      </c>
      <c r="BB140" s="168" t="str">
        <f aca="false">IF(Q140="","",IF(Q140="-","-",IF(UPPER(Q140)="AB","+",VLOOKUP(Q140,'විෂය තොරතුරු'!$P$24:$Q$28,2))))</f>
        <v/>
      </c>
      <c r="BC140" s="168" t="str">
        <f aca="false">IF(R140="","",IF(R140="-","-",IF(UPPER(R140)="AB","+",VLOOKUP(R140,'විෂය තොරතුරු'!$P$24:$Q$28,2))))</f>
        <v/>
      </c>
      <c r="BD140" s="168" t="str">
        <f aca="false">IF(S140="","",IF(S140="-","-",IF(UPPER(S140)="AB","+",VLOOKUP(S140,'විෂය තොරතුරු'!$P$24:$Q$28,2))))</f>
        <v/>
      </c>
      <c r="BE140" s="168" t="str">
        <f aca="false">IF(T140="","",IF(T140="-","-",IF(UPPER(T140)="AB","+",VLOOKUP(T140,'විෂය තොරතුරු'!$P$24:$Q$28,2))))</f>
        <v/>
      </c>
      <c r="BF140" s="168" t="str">
        <f aca="false">IF(U140="","",IF(U140="-","-",IF(UPPER(U140)="AB","+",VLOOKUP(U140,'විෂය තොරතුරු'!$P$24:$Q$28,2))))</f>
        <v/>
      </c>
      <c r="BG140" s="170" t="str">
        <f aca="false">IF(V140="","",IF(V140="-","-",IF(UPPER(V140)="AB","+",VLOOKUP(V140,'විෂය තොරතුරු'!$P$24:$Q$28,2))))</f>
        <v/>
      </c>
      <c r="BH140" s="171" t="str">
        <f aca="false">IF(W140="","",IF(W140="-","-",IF(UPPER(W140)="AB","+",VLOOKUP(W140,'විෂය තොරතුරු'!$P$24:$Q$28,2))))</f>
        <v/>
      </c>
      <c r="BI140" s="168" t="str">
        <f aca="false">IF(X140="","",IF(X140="-","-",IF(UPPER(X140)="AB","+",VLOOKUP(X140,'විෂය තොරතුරු'!$P$24:$Q$28,2))))</f>
        <v/>
      </c>
      <c r="BJ140" s="168" t="str">
        <f aca="false">IF(Y140="","",IF(Y140="-","-",IF(UPPER(Y140)="AB","+",VLOOKUP(Y140,'විෂය තොරතුරු'!$P$24:$Q$28,2))))</f>
        <v/>
      </c>
      <c r="BK140" s="168" t="str">
        <f aca="false">IF(Z140="","",IF(Z140="-","-",IF(UPPER(Z140)="AB","+",VLOOKUP(Z140,'විෂය තොරතුරු'!$P$24:$Q$28,2))))</f>
        <v/>
      </c>
      <c r="BL140" s="168" t="str">
        <f aca="false">IF(AA140="","",IF(AA140="-","-",IF(UPPER(AA140)="AB","+",VLOOKUP(AA140,'විෂය තොරතුරු'!$P$24:$Q$28,2))))</f>
        <v/>
      </c>
      <c r="BM140" s="168" t="str">
        <f aca="false">IF(AB140="","",IF(AB140="-","-",IF(UPPER(AB140)="AB","+",VLOOKUP(AB140,'විෂය තොරතුරු'!$P$24:$Q$28,2))))</f>
        <v/>
      </c>
      <c r="BN140" s="168" t="str">
        <f aca="false">IF(AC140="","",IF(AC140="-","-",IF(UPPER(AC140)="AB","+",VLOOKUP(AC140,'විෂය තොරතුරු'!$P$24:$Q$28,2))))</f>
        <v/>
      </c>
      <c r="BO140" s="169" t="str">
        <f aca="false">IF(AD140="","",IF(AD140="-","-",IF(UPPER(AD140)="AB","+",VLOOKUP(AD140,'විෂය තොරතුරු'!$P$24:$Q$28,2))))</f>
        <v/>
      </c>
      <c r="BP140" s="171" t="str">
        <f aca="false">IF(AE140="","",IF(AE140="-","-",IF(UPPER(AE140)="AB","+",VLOOKUP(AE140,'විෂය තොරතුරු'!$P$24:$Q$28,2))))</f>
        <v/>
      </c>
      <c r="BQ140" s="168" t="str">
        <f aca="false">IF(AF140="","",IF(AF140="-","-",IF(UPPER(AF140)="AB","+",VLOOKUP(AF140,'විෂය තොරතුරු'!$P$24:$Q$28,2))))</f>
        <v/>
      </c>
      <c r="BR140" s="168" t="str">
        <f aca="false">IF(AG140="","",IF(AG140="-","-",IF(UPPER(AG140)="AB","+",VLOOKUP(AG140,'විෂය තොරතුරු'!$P$24:$Q$28,2))))</f>
        <v/>
      </c>
      <c r="BS140" s="168" t="str">
        <f aca="false">IF(AH140="","",IF(AH140="-","-",IF(UPPER(AH140)="AB","+",VLOOKUP(AH140,'විෂය තොරතුරු'!$P$24:$Q$28,2))))</f>
        <v/>
      </c>
      <c r="BT140" s="168" t="str">
        <f aca="false">IF(AI140="","",IF(AI140="-","-",IF(UPPER(AI140)="AB","+",VLOOKUP(AI140,'විෂය තොරතුරු'!$P$24:$Q$28,2))))</f>
        <v/>
      </c>
      <c r="BU140" s="168" t="str">
        <f aca="false">IF(AJ140="","",IF(AJ140="-","-",IF(UPPER(AJ140)="AB","+",VLOOKUP(AJ140,'විෂය තොරතුරු'!$P$24:$Q$28,2))))</f>
        <v/>
      </c>
      <c r="BV140" s="168" t="str">
        <f aca="false">IF(AK140="","",IF(AK140="-","-",IF(UPPER(AK140)="AB","+",VLOOKUP(AK140,'විෂය තොරතුරු'!$P$24:$Q$28,2))))</f>
        <v/>
      </c>
      <c r="BW140" s="169" t="str">
        <f aca="false">IF(AL140="","",IF(AL140="-","-",IF(UPPER(AL140)="AB","+",VLOOKUP(AL140,'විෂය තොරතුරු'!$P$24:$Q$28,2))))</f>
        <v/>
      </c>
      <c r="BX140" s="171" t="str">
        <f aca="false">IF($B140="","",COUNTIF($AP140:$BW140,"A"))</f>
        <v/>
      </c>
      <c r="BY140" s="171" t="str">
        <f aca="false">IF($B140="","",COUNTIF($AP140:$BW140,"B"))</f>
        <v/>
      </c>
      <c r="BZ140" s="171" t="str">
        <f aca="false">IF($B140="","",COUNTIF($AP140:$BW140,"C"))</f>
        <v/>
      </c>
      <c r="CA140" s="171" t="str">
        <f aca="false">IF($B140="","",COUNTIF($AP140:$BW140,"S"))</f>
        <v/>
      </c>
      <c r="CB140" s="171" t="str">
        <f aca="false">IF($B140="","",COUNTIF($AP140:$BW140,"W"))</f>
        <v/>
      </c>
      <c r="CC140" s="171" t="str">
        <f aca="false">IF(B140="","",SUM(BX140:CA140))</f>
        <v/>
      </c>
      <c r="CD140" s="169" t="str">
        <f aca="false">IF(B140="","",SUM(BX140:BZ140))</f>
        <v/>
      </c>
      <c r="CE140" s="172" t="str">
        <f aca="false">IF(B140="","",IF(AND(CC140&gt;=6,CD140&gt;=3,OR(E140&gt;=35,F140&gt;=35),L140&gt;=35),"6/3 සමත්",IF(AND(CC140&gt;=5,CD140&gt;=3,OR(E140&gt;=35,F140&gt;=35,L140&gt;=35)),"5/3 සමත්",IF(AND(CC140&gt;=4,CD140&gt;=1,OR(E140&gt;=20,F140&gt;=20,L140&gt;=20)),"සමත් කළ හැකි",IF(CB140=9,"W9","අසමත් ?")))))</f>
        <v/>
      </c>
    </row>
    <row r="141" customFormat="false" ht="13.8" hidden="false" customHeight="false" outlineLevel="0" collapsed="false">
      <c r="A141" s="160" t="n">
        <v>42</v>
      </c>
      <c r="B141" s="175"/>
      <c r="C141" s="161"/>
      <c r="D141" s="162"/>
      <c r="E141" s="163"/>
      <c r="F141" s="164"/>
      <c r="G141" s="163"/>
      <c r="H141" s="165"/>
      <c r="I141" s="165"/>
      <c r="J141" s="164"/>
      <c r="K141" s="163"/>
      <c r="L141" s="165"/>
      <c r="M141" s="165"/>
      <c r="N141" s="164"/>
      <c r="O141" s="163"/>
      <c r="P141" s="165"/>
      <c r="Q141" s="165"/>
      <c r="R141" s="165"/>
      <c r="S141" s="165"/>
      <c r="T141" s="165"/>
      <c r="U141" s="165"/>
      <c r="V141" s="164"/>
      <c r="W141" s="163"/>
      <c r="X141" s="165"/>
      <c r="Y141" s="165"/>
      <c r="Z141" s="165"/>
      <c r="AA141" s="165"/>
      <c r="AB141" s="165"/>
      <c r="AC141" s="165"/>
      <c r="AD141" s="164"/>
      <c r="AE141" s="163"/>
      <c r="AF141" s="165"/>
      <c r="AG141" s="165"/>
      <c r="AH141" s="165"/>
      <c r="AI141" s="165"/>
      <c r="AJ141" s="165"/>
      <c r="AK141" s="165"/>
      <c r="AL141" s="166"/>
      <c r="AM141" s="167" t="str">
        <f aca="false">IF(B141="","",SUM(E141:AL141))</f>
        <v/>
      </c>
      <c r="AN141" s="168" t="str">
        <f aca="false">IF(B141="","",AM141/9)</f>
        <v/>
      </c>
      <c r="AO141" s="169" t="str">
        <f aca="false">IF(B141="","",IF(AM141=0,"-",RANK(AM141,$AM$100:$AM$149,0)))</f>
        <v/>
      </c>
      <c r="AP141" s="167" t="str">
        <f aca="false">IF(E141="","",IF(E141="-","-",IF(UPPER(E141)="AB","+",VLOOKUP(E141,'විෂය තොරතුරු'!$P$24:$Q$28,2))))</f>
        <v/>
      </c>
      <c r="AQ141" s="168" t="str">
        <f aca="false">IF(F141="","",IF(F141="-","-",IF(UPPER(F141)="AB","+",VLOOKUP(F141,'විෂය තොරතුරු'!$P$24:$Q$28,2))))</f>
        <v/>
      </c>
      <c r="AR141" s="168" t="str">
        <f aca="false">IF(G141="","",IF(G141="-","-",IF(UPPER(G141)="AB","+",VLOOKUP(G141,'විෂය තොරතුරු'!$P$24:$Q$28,2))))</f>
        <v/>
      </c>
      <c r="AS141" s="168" t="str">
        <f aca="false">IF(H141="","",IF(H141="-","-",IF(UPPER(H141)="AB","+",VLOOKUP(H141,'විෂය තොරතුරු'!$P$24:$Q$28,2))))</f>
        <v/>
      </c>
      <c r="AT141" s="168" t="str">
        <f aca="false">IF(I141="","",IF(I141="-","-",IF(UPPER(I141)="AB","+",VLOOKUP(I141,'විෂය තොරතුරු'!$P$24:$Q$28,2))))</f>
        <v/>
      </c>
      <c r="AU141" s="170" t="str">
        <f aca="false">IF(J141="","",IF(J141="-","-",IF(UPPER(J141)="AB","+",VLOOKUP(J141,'විෂය තොරතුරු'!$P$24:$Q$28,2))))</f>
        <v/>
      </c>
      <c r="AV141" s="171" t="str">
        <f aca="false">IF(K141="","",IF(K141="-","-",IF(UPPER(K141)="AB","+",VLOOKUP(K141,'විෂය තොරතුරු'!$P$24:$Q$28,2))))</f>
        <v/>
      </c>
      <c r="AW141" s="168" t="str">
        <f aca="false">IF(L141="","",IF(L141="-","-",IF(UPPER(L141)="AB","+",VLOOKUP(L141,'විෂය තොරතුරු'!$P$24:$Q$28,2))))</f>
        <v/>
      </c>
      <c r="AX141" s="168" t="str">
        <f aca="false">IF(M141="","",IF(M141="-","-",IF(UPPER(M141)="AB","+",VLOOKUP(M141,'විෂය තොරතුරු'!$P$24:$Q$28,2))))</f>
        <v/>
      </c>
      <c r="AY141" s="169" t="str">
        <f aca="false">IF(N141="","",IF(N141="-","-",IF(UPPER(N141)="AB","+",VLOOKUP(N141,'විෂය තොරතුරු'!$P$24:$Q$28,2))))</f>
        <v/>
      </c>
      <c r="AZ141" s="167" t="str">
        <f aca="false">IF(O141="","",IF(O141="-","-",IF(UPPER(O141)="AB","+",VLOOKUP(O141,'විෂය තොරතුරු'!$P$24:$Q$28,2))))</f>
        <v/>
      </c>
      <c r="BA141" s="168" t="str">
        <f aca="false">IF(P141="","",IF(P141="-","-",IF(UPPER(P141)="AB","+",VLOOKUP(P141,'විෂය තොරතුරු'!$P$24:$Q$28,2))))</f>
        <v/>
      </c>
      <c r="BB141" s="168" t="str">
        <f aca="false">IF(Q141="","",IF(Q141="-","-",IF(UPPER(Q141)="AB","+",VLOOKUP(Q141,'විෂය තොරතුරු'!$P$24:$Q$28,2))))</f>
        <v/>
      </c>
      <c r="BC141" s="168" t="str">
        <f aca="false">IF(R141="","",IF(R141="-","-",IF(UPPER(R141)="AB","+",VLOOKUP(R141,'විෂය තොරතුරු'!$P$24:$Q$28,2))))</f>
        <v/>
      </c>
      <c r="BD141" s="168" t="str">
        <f aca="false">IF(S141="","",IF(S141="-","-",IF(UPPER(S141)="AB","+",VLOOKUP(S141,'විෂය තොරතුරු'!$P$24:$Q$28,2))))</f>
        <v/>
      </c>
      <c r="BE141" s="168" t="str">
        <f aca="false">IF(T141="","",IF(T141="-","-",IF(UPPER(T141)="AB","+",VLOOKUP(T141,'විෂය තොරතුරු'!$P$24:$Q$28,2))))</f>
        <v/>
      </c>
      <c r="BF141" s="168" t="str">
        <f aca="false">IF(U141="","",IF(U141="-","-",IF(UPPER(U141)="AB","+",VLOOKUP(U141,'විෂය තොරතුරු'!$P$24:$Q$28,2))))</f>
        <v/>
      </c>
      <c r="BG141" s="170" t="str">
        <f aca="false">IF(V141="","",IF(V141="-","-",IF(UPPER(V141)="AB","+",VLOOKUP(V141,'විෂය තොරතුරු'!$P$24:$Q$28,2))))</f>
        <v/>
      </c>
      <c r="BH141" s="171" t="str">
        <f aca="false">IF(W141="","",IF(W141="-","-",IF(UPPER(W141)="AB","+",VLOOKUP(W141,'විෂය තොරතුරු'!$P$24:$Q$28,2))))</f>
        <v/>
      </c>
      <c r="BI141" s="168" t="str">
        <f aca="false">IF(X141="","",IF(X141="-","-",IF(UPPER(X141)="AB","+",VLOOKUP(X141,'විෂය තොරතුරු'!$P$24:$Q$28,2))))</f>
        <v/>
      </c>
      <c r="BJ141" s="168" t="str">
        <f aca="false">IF(Y141="","",IF(Y141="-","-",IF(UPPER(Y141)="AB","+",VLOOKUP(Y141,'විෂය තොරතුරු'!$P$24:$Q$28,2))))</f>
        <v/>
      </c>
      <c r="BK141" s="168" t="str">
        <f aca="false">IF(Z141="","",IF(Z141="-","-",IF(UPPER(Z141)="AB","+",VLOOKUP(Z141,'විෂය තොරතුරු'!$P$24:$Q$28,2))))</f>
        <v/>
      </c>
      <c r="BL141" s="168" t="str">
        <f aca="false">IF(AA141="","",IF(AA141="-","-",IF(UPPER(AA141)="AB","+",VLOOKUP(AA141,'විෂය තොරතුරු'!$P$24:$Q$28,2))))</f>
        <v/>
      </c>
      <c r="BM141" s="168" t="str">
        <f aca="false">IF(AB141="","",IF(AB141="-","-",IF(UPPER(AB141)="AB","+",VLOOKUP(AB141,'විෂය තොරතුරු'!$P$24:$Q$28,2))))</f>
        <v/>
      </c>
      <c r="BN141" s="168" t="str">
        <f aca="false">IF(AC141="","",IF(AC141="-","-",IF(UPPER(AC141)="AB","+",VLOOKUP(AC141,'විෂය තොරතුරු'!$P$24:$Q$28,2))))</f>
        <v/>
      </c>
      <c r="BO141" s="169" t="str">
        <f aca="false">IF(AD141="","",IF(AD141="-","-",IF(UPPER(AD141)="AB","+",VLOOKUP(AD141,'විෂය තොරතුරු'!$P$24:$Q$28,2))))</f>
        <v/>
      </c>
      <c r="BP141" s="171" t="str">
        <f aca="false">IF(AE141="","",IF(AE141="-","-",IF(UPPER(AE141)="AB","+",VLOOKUP(AE141,'විෂය තොරතුරු'!$P$24:$Q$28,2))))</f>
        <v/>
      </c>
      <c r="BQ141" s="168" t="str">
        <f aca="false">IF(AF141="","",IF(AF141="-","-",IF(UPPER(AF141)="AB","+",VLOOKUP(AF141,'විෂය තොරතුරු'!$P$24:$Q$28,2))))</f>
        <v/>
      </c>
      <c r="BR141" s="168" t="str">
        <f aca="false">IF(AG141="","",IF(AG141="-","-",IF(UPPER(AG141)="AB","+",VLOOKUP(AG141,'විෂය තොරතුරු'!$P$24:$Q$28,2))))</f>
        <v/>
      </c>
      <c r="BS141" s="168" t="str">
        <f aca="false">IF(AH141="","",IF(AH141="-","-",IF(UPPER(AH141)="AB","+",VLOOKUP(AH141,'විෂය තොරතුරු'!$P$24:$Q$28,2))))</f>
        <v/>
      </c>
      <c r="BT141" s="168" t="str">
        <f aca="false">IF(AI141="","",IF(AI141="-","-",IF(UPPER(AI141)="AB","+",VLOOKUP(AI141,'විෂය තොරතුරු'!$P$24:$Q$28,2))))</f>
        <v/>
      </c>
      <c r="BU141" s="168" t="str">
        <f aca="false">IF(AJ141="","",IF(AJ141="-","-",IF(UPPER(AJ141)="AB","+",VLOOKUP(AJ141,'විෂය තොරතුරු'!$P$24:$Q$28,2))))</f>
        <v/>
      </c>
      <c r="BV141" s="168" t="str">
        <f aca="false">IF(AK141="","",IF(AK141="-","-",IF(UPPER(AK141)="AB","+",VLOOKUP(AK141,'විෂය තොරතුරු'!$P$24:$Q$28,2))))</f>
        <v/>
      </c>
      <c r="BW141" s="169" t="str">
        <f aca="false">IF(AL141="","",IF(AL141="-","-",IF(UPPER(AL141)="AB","+",VLOOKUP(AL141,'විෂය තොරතුරු'!$P$24:$Q$28,2))))</f>
        <v/>
      </c>
      <c r="BX141" s="171" t="str">
        <f aca="false">IF($B141="","",COUNTIF($AP141:$BW141,"A"))</f>
        <v/>
      </c>
      <c r="BY141" s="171" t="str">
        <f aca="false">IF($B141="","",COUNTIF($AP141:$BW141,"B"))</f>
        <v/>
      </c>
      <c r="BZ141" s="171" t="str">
        <f aca="false">IF($B141="","",COUNTIF($AP141:$BW141,"C"))</f>
        <v/>
      </c>
      <c r="CA141" s="171" t="str">
        <f aca="false">IF($B141="","",COUNTIF($AP141:$BW141,"S"))</f>
        <v/>
      </c>
      <c r="CB141" s="171" t="str">
        <f aca="false">IF($B141="","",COUNTIF($AP141:$BW141,"W"))</f>
        <v/>
      </c>
      <c r="CC141" s="171" t="str">
        <f aca="false">IF(B141="","",SUM(BX141:CA141))</f>
        <v/>
      </c>
      <c r="CD141" s="169" t="str">
        <f aca="false">IF(B141="","",SUM(BX141:BZ141))</f>
        <v/>
      </c>
      <c r="CE141" s="172" t="str">
        <f aca="false">IF(B141="","",IF(AND(CC141&gt;=6,CD141&gt;=3,OR(E141&gt;=35,F141&gt;=35),L141&gt;=35),"6/3 සමත්",IF(AND(CC141&gt;=5,CD141&gt;=3,OR(E141&gt;=35,F141&gt;=35,L141&gt;=35)),"5/3 සමත්",IF(AND(CC141&gt;=4,CD141&gt;=1,OR(E141&gt;=20,F141&gt;=20,L141&gt;=20)),"සමත් කළ හැකි",IF(CB141=9,"W9","අසමත් ?")))))</f>
        <v/>
      </c>
    </row>
    <row r="142" customFormat="false" ht="13.8" hidden="false" customHeight="false" outlineLevel="0" collapsed="false">
      <c r="A142" s="160" t="n">
        <v>43</v>
      </c>
      <c r="B142" s="161"/>
      <c r="C142" s="161"/>
      <c r="D142" s="162"/>
      <c r="E142" s="163"/>
      <c r="F142" s="164"/>
      <c r="G142" s="163"/>
      <c r="H142" s="165"/>
      <c r="I142" s="165"/>
      <c r="J142" s="164"/>
      <c r="K142" s="163"/>
      <c r="L142" s="165"/>
      <c r="M142" s="165"/>
      <c r="N142" s="164"/>
      <c r="O142" s="163"/>
      <c r="P142" s="165"/>
      <c r="Q142" s="165"/>
      <c r="R142" s="165"/>
      <c r="S142" s="165"/>
      <c r="T142" s="165"/>
      <c r="U142" s="165"/>
      <c r="V142" s="164"/>
      <c r="W142" s="163"/>
      <c r="X142" s="165"/>
      <c r="Y142" s="165"/>
      <c r="Z142" s="165"/>
      <c r="AA142" s="165"/>
      <c r="AB142" s="165"/>
      <c r="AC142" s="165"/>
      <c r="AD142" s="164"/>
      <c r="AE142" s="163"/>
      <c r="AF142" s="165"/>
      <c r="AG142" s="165"/>
      <c r="AH142" s="165"/>
      <c r="AI142" s="165"/>
      <c r="AJ142" s="165"/>
      <c r="AK142" s="165"/>
      <c r="AL142" s="166"/>
      <c r="AM142" s="167" t="str">
        <f aca="false">IF(B142="","",SUM(E142:AL142))</f>
        <v/>
      </c>
      <c r="AN142" s="168" t="str">
        <f aca="false">IF(B142="","",AM142/9)</f>
        <v/>
      </c>
      <c r="AO142" s="169" t="str">
        <f aca="false">IF(B142="","",IF(AM142=0,"-",RANK(AM142,$AM$100:$AM$149,0)))</f>
        <v/>
      </c>
      <c r="AP142" s="167" t="str">
        <f aca="false">IF(E142="","",IF(E142="-","-",IF(UPPER(E142)="AB","+",VLOOKUP(E142,'විෂය තොරතුරු'!$P$24:$Q$28,2))))</f>
        <v/>
      </c>
      <c r="AQ142" s="168" t="str">
        <f aca="false">IF(F142="","",IF(F142="-","-",IF(UPPER(F142)="AB","+",VLOOKUP(F142,'විෂය තොරතුරු'!$P$24:$Q$28,2))))</f>
        <v/>
      </c>
      <c r="AR142" s="168" t="str">
        <f aca="false">IF(G142="","",IF(G142="-","-",IF(UPPER(G142)="AB","+",VLOOKUP(G142,'විෂය තොරතුරු'!$P$24:$Q$28,2))))</f>
        <v/>
      </c>
      <c r="AS142" s="168" t="str">
        <f aca="false">IF(H142="","",IF(H142="-","-",IF(UPPER(H142)="AB","+",VLOOKUP(H142,'විෂය තොරතුරු'!$P$24:$Q$28,2))))</f>
        <v/>
      </c>
      <c r="AT142" s="168" t="str">
        <f aca="false">IF(I142="","",IF(I142="-","-",IF(UPPER(I142)="AB","+",VLOOKUP(I142,'විෂය තොරතුරු'!$P$24:$Q$28,2))))</f>
        <v/>
      </c>
      <c r="AU142" s="170" t="str">
        <f aca="false">IF(J142="","",IF(J142="-","-",IF(UPPER(J142)="AB","+",VLOOKUP(J142,'විෂය තොරතුරු'!$P$24:$Q$28,2))))</f>
        <v/>
      </c>
      <c r="AV142" s="171" t="str">
        <f aca="false">IF(K142="","",IF(K142="-","-",IF(UPPER(K142)="AB","+",VLOOKUP(K142,'විෂය තොරතුරු'!$P$24:$Q$28,2))))</f>
        <v/>
      </c>
      <c r="AW142" s="168" t="str">
        <f aca="false">IF(L142="","",IF(L142="-","-",IF(UPPER(L142)="AB","+",VLOOKUP(L142,'විෂය තොරතුරු'!$P$24:$Q$28,2))))</f>
        <v/>
      </c>
      <c r="AX142" s="168" t="str">
        <f aca="false">IF(M142="","",IF(M142="-","-",IF(UPPER(M142)="AB","+",VLOOKUP(M142,'විෂය තොරතුරු'!$P$24:$Q$28,2))))</f>
        <v/>
      </c>
      <c r="AY142" s="169" t="str">
        <f aca="false">IF(N142="","",IF(N142="-","-",IF(UPPER(N142)="AB","+",VLOOKUP(N142,'විෂය තොරතුරු'!$P$24:$Q$28,2))))</f>
        <v/>
      </c>
      <c r="AZ142" s="167" t="str">
        <f aca="false">IF(O142="","",IF(O142="-","-",IF(UPPER(O142)="AB","+",VLOOKUP(O142,'විෂය තොරතුරු'!$P$24:$Q$28,2))))</f>
        <v/>
      </c>
      <c r="BA142" s="168" t="str">
        <f aca="false">IF(P142="","",IF(P142="-","-",IF(UPPER(P142)="AB","+",VLOOKUP(P142,'විෂය තොරතුරු'!$P$24:$Q$28,2))))</f>
        <v/>
      </c>
      <c r="BB142" s="168" t="str">
        <f aca="false">IF(Q142="","",IF(Q142="-","-",IF(UPPER(Q142)="AB","+",VLOOKUP(Q142,'විෂය තොරතුරු'!$P$24:$Q$28,2))))</f>
        <v/>
      </c>
      <c r="BC142" s="168" t="str">
        <f aca="false">IF(R142="","",IF(R142="-","-",IF(UPPER(R142)="AB","+",VLOOKUP(R142,'විෂය තොරතුරු'!$P$24:$Q$28,2))))</f>
        <v/>
      </c>
      <c r="BD142" s="168" t="str">
        <f aca="false">IF(S142="","",IF(S142="-","-",IF(UPPER(S142)="AB","+",VLOOKUP(S142,'විෂය තොරතුරු'!$P$24:$Q$28,2))))</f>
        <v/>
      </c>
      <c r="BE142" s="168" t="str">
        <f aca="false">IF(T142="","",IF(T142="-","-",IF(UPPER(T142)="AB","+",VLOOKUP(T142,'විෂය තොරතුරු'!$P$24:$Q$28,2))))</f>
        <v/>
      </c>
      <c r="BF142" s="168" t="str">
        <f aca="false">IF(U142="","",IF(U142="-","-",IF(UPPER(U142)="AB","+",VLOOKUP(U142,'විෂය තොරතුරු'!$P$24:$Q$28,2))))</f>
        <v/>
      </c>
      <c r="BG142" s="170" t="str">
        <f aca="false">IF(V142="","",IF(V142="-","-",IF(UPPER(V142)="AB","+",VLOOKUP(V142,'විෂය තොරතුරු'!$P$24:$Q$28,2))))</f>
        <v/>
      </c>
      <c r="BH142" s="171" t="str">
        <f aca="false">IF(W142="","",IF(W142="-","-",IF(UPPER(W142)="AB","+",VLOOKUP(W142,'විෂය තොරතුරු'!$P$24:$Q$28,2))))</f>
        <v/>
      </c>
      <c r="BI142" s="168" t="str">
        <f aca="false">IF(X142="","",IF(X142="-","-",IF(UPPER(X142)="AB","+",VLOOKUP(X142,'විෂය තොරතුරු'!$P$24:$Q$28,2))))</f>
        <v/>
      </c>
      <c r="BJ142" s="168" t="str">
        <f aca="false">IF(Y142="","",IF(Y142="-","-",IF(UPPER(Y142)="AB","+",VLOOKUP(Y142,'විෂය තොරතුරු'!$P$24:$Q$28,2))))</f>
        <v/>
      </c>
      <c r="BK142" s="168" t="str">
        <f aca="false">IF(Z142="","",IF(Z142="-","-",IF(UPPER(Z142)="AB","+",VLOOKUP(Z142,'විෂය තොරතුරු'!$P$24:$Q$28,2))))</f>
        <v/>
      </c>
      <c r="BL142" s="168" t="str">
        <f aca="false">IF(AA142="","",IF(AA142="-","-",IF(UPPER(AA142)="AB","+",VLOOKUP(AA142,'විෂය තොරතුරු'!$P$24:$Q$28,2))))</f>
        <v/>
      </c>
      <c r="BM142" s="168" t="str">
        <f aca="false">IF(AB142="","",IF(AB142="-","-",IF(UPPER(AB142)="AB","+",VLOOKUP(AB142,'විෂය තොරතුරු'!$P$24:$Q$28,2))))</f>
        <v/>
      </c>
      <c r="BN142" s="168" t="str">
        <f aca="false">IF(AC142="","",IF(AC142="-","-",IF(UPPER(AC142)="AB","+",VLOOKUP(AC142,'විෂය තොරතුරු'!$P$24:$Q$28,2))))</f>
        <v/>
      </c>
      <c r="BO142" s="169" t="str">
        <f aca="false">IF(AD142="","",IF(AD142="-","-",IF(UPPER(AD142)="AB","+",VLOOKUP(AD142,'විෂය තොරතුරු'!$P$24:$Q$28,2))))</f>
        <v/>
      </c>
      <c r="BP142" s="171" t="str">
        <f aca="false">IF(AE142="","",IF(AE142="-","-",IF(UPPER(AE142)="AB","+",VLOOKUP(AE142,'විෂය තොරතුරු'!$P$24:$Q$28,2))))</f>
        <v/>
      </c>
      <c r="BQ142" s="168" t="str">
        <f aca="false">IF(AF142="","",IF(AF142="-","-",IF(UPPER(AF142)="AB","+",VLOOKUP(AF142,'විෂය තොරතුරු'!$P$24:$Q$28,2))))</f>
        <v/>
      </c>
      <c r="BR142" s="168" t="str">
        <f aca="false">IF(AG142="","",IF(AG142="-","-",IF(UPPER(AG142)="AB","+",VLOOKUP(AG142,'විෂය තොරතුරු'!$P$24:$Q$28,2))))</f>
        <v/>
      </c>
      <c r="BS142" s="168" t="str">
        <f aca="false">IF(AH142="","",IF(AH142="-","-",IF(UPPER(AH142)="AB","+",VLOOKUP(AH142,'විෂය තොරතුරු'!$P$24:$Q$28,2))))</f>
        <v/>
      </c>
      <c r="BT142" s="168" t="str">
        <f aca="false">IF(AI142="","",IF(AI142="-","-",IF(UPPER(AI142)="AB","+",VLOOKUP(AI142,'විෂය තොරතුරු'!$P$24:$Q$28,2))))</f>
        <v/>
      </c>
      <c r="BU142" s="168" t="str">
        <f aca="false">IF(AJ142="","",IF(AJ142="-","-",IF(UPPER(AJ142)="AB","+",VLOOKUP(AJ142,'විෂය තොරතුරු'!$P$24:$Q$28,2))))</f>
        <v/>
      </c>
      <c r="BV142" s="168" t="str">
        <f aca="false">IF(AK142="","",IF(AK142="-","-",IF(UPPER(AK142)="AB","+",VLOOKUP(AK142,'විෂය තොරතුරු'!$P$24:$Q$28,2))))</f>
        <v/>
      </c>
      <c r="BW142" s="169" t="str">
        <f aca="false">IF(AL142="","",IF(AL142="-","-",IF(UPPER(AL142)="AB","+",VLOOKUP(AL142,'විෂය තොරතුරු'!$P$24:$Q$28,2))))</f>
        <v/>
      </c>
      <c r="BX142" s="171" t="str">
        <f aca="false">IF($B142="","",COUNTIF($AP142:$BW142,"A"))</f>
        <v/>
      </c>
      <c r="BY142" s="171" t="str">
        <f aca="false">IF($B142="","",COUNTIF($AP142:$BW142,"B"))</f>
        <v/>
      </c>
      <c r="BZ142" s="171" t="str">
        <f aca="false">IF($B142="","",COUNTIF($AP142:$BW142,"C"))</f>
        <v/>
      </c>
      <c r="CA142" s="171" t="str">
        <f aca="false">IF($B142="","",COUNTIF($AP142:$BW142,"S"))</f>
        <v/>
      </c>
      <c r="CB142" s="171" t="str">
        <f aca="false">IF($B142="","",COUNTIF($AP142:$BW142,"W"))</f>
        <v/>
      </c>
      <c r="CC142" s="171" t="str">
        <f aca="false">IF(B142="","",SUM(BX142:CA142))</f>
        <v/>
      </c>
      <c r="CD142" s="169" t="str">
        <f aca="false">IF(B142="","",SUM(BX142:BZ142))</f>
        <v/>
      </c>
      <c r="CE142" s="172" t="str">
        <f aca="false">IF(B142="","",IF(AND(CC142&gt;=6,CD142&gt;=3,OR(E142&gt;=35,F142&gt;=35),L142&gt;=35),"6/3 සමත්",IF(AND(CC142&gt;=5,CD142&gt;=3,OR(E142&gt;=35,F142&gt;=35,L142&gt;=35)),"5/3 සමත්",IF(AND(CC142&gt;=4,CD142&gt;=1,OR(E142&gt;=20,F142&gt;=20,L142&gt;=20)),"සමත් කළ හැකි",IF(CB142=9,"W9","අසමත් ?")))))</f>
        <v/>
      </c>
    </row>
    <row r="143" customFormat="false" ht="13.8" hidden="false" customHeight="false" outlineLevel="0" collapsed="false">
      <c r="A143" s="160" t="n">
        <v>44</v>
      </c>
      <c r="B143" s="188"/>
      <c r="C143" s="161"/>
      <c r="D143" s="162"/>
      <c r="E143" s="163"/>
      <c r="F143" s="164"/>
      <c r="G143" s="163"/>
      <c r="H143" s="165"/>
      <c r="I143" s="165"/>
      <c r="J143" s="164"/>
      <c r="K143" s="163"/>
      <c r="L143" s="165"/>
      <c r="M143" s="165"/>
      <c r="N143" s="164"/>
      <c r="O143" s="163"/>
      <c r="P143" s="165"/>
      <c r="Q143" s="165"/>
      <c r="R143" s="165"/>
      <c r="S143" s="165"/>
      <c r="T143" s="165"/>
      <c r="U143" s="165"/>
      <c r="V143" s="164"/>
      <c r="W143" s="163"/>
      <c r="X143" s="165"/>
      <c r="Y143" s="165"/>
      <c r="Z143" s="165"/>
      <c r="AA143" s="165"/>
      <c r="AB143" s="165"/>
      <c r="AC143" s="165"/>
      <c r="AD143" s="164"/>
      <c r="AE143" s="163"/>
      <c r="AF143" s="165"/>
      <c r="AG143" s="165"/>
      <c r="AH143" s="165"/>
      <c r="AI143" s="165"/>
      <c r="AJ143" s="165"/>
      <c r="AK143" s="165"/>
      <c r="AL143" s="166"/>
      <c r="AM143" s="167" t="str">
        <f aca="false">IF(B143="","",SUM(E143:AL143))</f>
        <v/>
      </c>
      <c r="AN143" s="168" t="str">
        <f aca="false">IF(B143="","",AM143/9)</f>
        <v/>
      </c>
      <c r="AO143" s="169" t="str">
        <f aca="false">IF(B143="","",IF(AM143=0,"-",RANK(AM143,$AM$100:$AM$149,0)))</f>
        <v/>
      </c>
      <c r="AP143" s="167" t="str">
        <f aca="false">IF(E143="","",IF(E143="-","-",IF(UPPER(E143)="AB","+",VLOOKUP(E143,'විෂය තොරතුරු'!$P$24:$Q$28,2))))</f>
        <v/>
      </c>
      <c r="AQ143" s="168" t="str">
        <f aca="false">IF(F143="","",IF(F143="-","-",IF(UPPER(F143)="AB","+",VLOOKUP(F143,'විෂය තොරතුරු'!$P$24:$Q$28,2))))</f>
        <v/>
      </c>
      <c r="AR143" s="168" t="str">
        <f aca="false">IF(G143="","",IF(G143="-","-",IF(UPPER(G143)="AB","+",VLOOKUP(G143,'විෂය තොරතුරු'!$P$24:$Q$28,2))))</f>
        <v/>
      </c>
      <c r="AS143" s="168" t="str">
        <f aca="false">IF(H143="","",IF(H143="-","-",IF(UPPER(H143)="AB","+",VLOOKUP(H143,'විෂය තොරතුරු'!$P$24:$Q$28,2))))</f>
        <v/>
      </c>
      <c r="AT143" s="168" t="str">
        <f aca="false">IF(I143="","",IF(I143="-","-",IF(UPPER(I143)="AB","+",VLOOKUP(I143,'විෂය තොරතුරු'!$P$24:$Q$28,2))))</f>
        <v/>
      </c>
      <c r="AU143" s="170" t="str">
        <f aca="false">IF(J143="","",IF(J143="-","-",IF(UPPER(J143)="AB","+",VLOOKUP(J143,'විෂය තොරතුරු'!$P$24:$Q$28,2))))</f>
        <v/>
      </c>
      <c r="AV143" s="171" t="str">
        <f aca="false">IF(K143="","",IF(K143="-","-",IF(UPPER(K143)="AB","+",VLOOKUP(K143,'විෂය තොරතුරු'!$P$24:$Q$28,2))))</f>
        <v/>
      </c>
      <c r="AW143" s="168" t="str">
        <f aca="false">IF(L143="","",IF(L143="-","-",IF(UPPER(L143)="AB","+",VLOOKUP(L143,'විෂය තොරතුරු'!$P$24:$Q$28,2))))</f>
        <v/>
      </c>
      <c r="AX143" s="168" t="str">
        <f aca="false">IF(M143="","",IF(M143="-","-",IF(UPPER(M143)="AB","+",VLOOKUP(M143,'විෂය තොරතුරු'!$P$24:$Q$28,2))))</f>
        <v/>
      </c>
      <c r="AY143" s="169" t="str">
        <f aca="false">IF(N143="","",IF(N143="-","-",IF(UPPER(N143)="AB","+",VLOOKUP(N143,'විෂය තොරතුරු'!$P$24:$Q$28,2))))</f>
        <v/>
      </c>
      <c r="AZ143" s="167" t="str">
        <f aca="false">IF(O143="","",IF(O143="-","-",IF(UPPER(O143)="AB","+",VLOOKUP(O143,'විෂය තොරතුරු'!$P$24:$Q$28,2))))</f>
        <v/>
      </c>
      <c r="BA143" s="168" t="str">
        <f aca="false">IF(P143="","",IF(P143="-","-",IF(UPPER(P143)="AB","+",VLOOKUP(P143,'විෂය තොරතුරු'!$P$24:$Q$28,2))))</f>
        <v/>
      </c>
      <c r="BB143" s="168" t="str">
        <f aca="false">IF(Q143="","",IF(Q143="-","-",IF(UPPER(Q143)="AB","+",VLOOKUP(Q143,'විෂය තොරතුරු'!$P$24:$Q$28,2))))</f>
        <v/>
      </c>
      <c r="BC143" s="168" t="str">
        <f aca="false">IF(R143="","",IF(R143="-","-",IF(UPPER(R143)="AB","+",VLOOKUP(R143,'විෂය තොරතුරු'!$P$24:$Q$28,2))))</f>
        <v/>
      </c>
      <c r="BD143" s="168" t="str">
        <f aca="false">IF(S143="","",IF(S143="-","-",IF(UPPER(S143)="AB","+",VLOOKUP(S143,'විෂය තොරතුරු'!$P$24:$Q$28,2))))</f>
        <v/>
      </c>
      <c r="BE143" s="168" t="str">
        <f aca="false">IF(T143="","",IF(T143="-","-",IF(UPPER(T143)="AB","+",VLOOKUP(T143,'විෂය තොරතුරු'!$P$24:$Q$28,2))))</f>
        <v/>
      </c>
      <c r="BF143" s="168" t="str">
        <f aca="false">IF(U143="","",IF(U143="-","-",IF(UPPER(U143)="AB","+",VLOOKUP(U143,'විෂය තොරතුරු'!$P$24:$Q$28,2))))</f>
        <v/>
      </c>
      <c r="BG143" s="170" t="str">
        <f aca="false">IF(V143="","",IF(V143="-","-",IF(UPPER(V143)="AB","+",VLOOKUP(V143,'විෂය තොරතුරු'!$P$24:$Q$28,2))))</f>
        <v/>
      </c>
      <c r="BH143" s="171" t="str">
        <f aca="false">IF(W143="","",IF(W143="-","-",IF(UPPER(W143)="AB","+",VLOOKUP(W143,'විෂය තොරතුරු'!$P$24:$Q$28,2))))</f>
        <v/>
      </c>
      <c r="BI143" s="168" t="str">
        <f aca="false">IF(X143="","",IF(X143="-","-",IF(UPPER(X143)="AB","+",VLOOKUP(X143,'විෂය තොරතුරු'!$P$24:$Q$28,2))))</f>
        <v/>
      </c>
      <c r="BJ143" s="168" t="str">
        <f aca="false">IF(Y143="","",IF(Y143="-","-",IF(UPPER(Y143)="AB","+",VLOOKUP(Y143,'විෂය තොරතුරු'!$P$24:$Q$28,2))))</f>
        <v/>
      </c>
      <c r="BK143" s="168" t="str">
        <f aca="false">IF(Z143="","",IF(Z143="-","-",IF(UPPER(Z143)="AB","+",VLOOKUP(Z143,'විෂය තොරතුරු'!$P$24:$Q$28,2))))</f>
        <v/>
      </c>
      <c r="BL143" s="168" t="str">
        <f aca="false">IF(AA143="","",IF(AA143="-","-",IF(UPPER(AA143)="AB","+",VLOOKUP(AA143,'විෂය තොරතුරු'!$P$24:$Q$28,2))))</f>
        <v/>
      </c>
      <c r="BM143" s="168" t="str">
        <f aca="false">IF(AB143="","",IF(AB143="-","-",IF(UPPER(AB143)="AB","+",VLOOKUP(AB143,'විෂය තොරතුරු'!$P$24:$Q$28,2))))</f>
        <v/>
      </c>
      <c r="BN143" s="168" t="str">
        <f aca="false">IF(AC143="","",IF(AC143="-","-",IF(UPPER(AC143)="AB","+",VLOOKUP(AC143,'විෂය තොරතුරු'!$P$24:$Q$28,2))))</f>
        <v/>
      </c>
      <c r="BO143" s="169" t="str">
        <f aca="false">IF(AD143="","",IF(AD143="-","-",IF(UPPER(AD143)="AB","+",VLOOKUP(AD143,'විෂය තොරතුරු'!$P$24:$Q$28,2))))</f>
        <v/>
      </c>
      <c r="BP143" s="171" t="str">
        <f aca="false">IF(AE143="","",IF(AE143="-","-",IF(UPPER(AE143)="AB","+",VLOOKUP(AE143,'විෂය තොරතුරු'!$P$24:$Q$28,2))))</f>
        <v/>
      </c>
      <c r="BQ143" s="168" t="str">
        <f aca="false">IF(AF143="","",IF(AF143="-","-",IF(UPPER(AF143)="AB","+",VLOOKUP(AF143,'විෂය තොරතුරු'!$P$24:$Q$28,2))))</f>
        <v/>
      </c>
      <c r="BR143" s="168" t="str">
        <f aca="false">IF(AG143="","",IF(AG143="-","-",IF(UPPER(AG143)="AB","+",VLOOKUP(AG143,'විෂය තොරතුරු'!$P$24:$Q$28,2))))</f>
        <v/>
      </c>
      <c r="BS143" s="168" t="str">
        <f aca="false">IF(AH143="","",IF(AH143="-","-",IF(UPPER(AH143)="AB","+",VLOOKUP(AH143,'විෂය තොරතුරු'!$P$24:$Q$28,2))))</f>
        <v/>
      </c>
      <c r="BT143" s="168" t="str">
        <f aca="false">IF(AI143="","",IF(AI143="-","-",IF(UPPER(AI143)="AB","+",VLOOKUP(AI143,'විෂය තොරතුරු'!$P$24:$Q$28,2))))</f>
        <v/>
      </c>
      <c r="BU143" s="168" t="str">
        <f aca="false">IF(AJ143="","",IF(AJ143="-","-",IF(UPPER(AJ143)="AB","+",VLOOKUP(AJ143,'විෂය තොරතුරු'!$P$24:$Q$28,2))))</f>
        <v/>
      </c>
      <c r="BV143" s="168" t="str">
        <f aca="false">IF(AK143="","",IF(AK143="-","-",IF(UPPER(AK143)="AB","+",VLOOKUP(AK143,'විෂය තොරතුරු'!$P$24:$Q$28,2))))</f>
        <v/>
      </c>
      <c r="BW143" s="169" t="str">
        <f aca="false">IF(AL143="","",IF(AL143="-","-",IF(UPPER(AL143)="AB","+",VLOOKUP(AL143,'විෂය තොරතුරු'!$P$24:$Q$28,2))))</f>
        <v/>
      </c>
      <c r="BX143" s="171" t="str">
        <f aca="false">IF($B143="","",COUNTIF($AP143:$BW143,"A"))</f>
        <v/>
      </c>
      <c r="BY143" s="171" t="str">
        <f aca="false">IF($B143="","",COUNTIF($AP143:$BW143,"B"))</f>
        <v/>
      </c>
      <c r="BZ143" s="171" t="str">
        <f aca="false">IF($B143="","",COUNTIF($AP143:$BW143,"C"))</f>
        <v/>
      </c>
      <c r="CA143" s="171" t="str">
        <f aca="false">IF($B143="","",COUNTIF($AP143:$BW143,"S"))</f>
        <v/>
      </c>
      <c r="CB143" s="171" t="str">
        <f aca="false">IF($B143="","",COUNTIF($AP143:$BW143,"W"))</f>
        <v/>
      </c>
      <c r="CC143" s="171" t="str">
        <f aca="false">IF(B143="","",SUM(BX143:CA143))</f>
        <v/>
      </c>
      <c r="CD143" s="169" t="str">
        <f aca="false">IF(B143="","",SUM(BX143:BZ143))</f>
        <v/>
      </c>
      <c r="CE143" s="172" t="str">
        <f aca="false">IF(B143="","",IF(AND(CC143&gt;=6,CD143&gt;=3,OR(E143&gt;=35,F143&gt;=35),L143&gt;=35),"6/3 සමත්",IF(AND(CC143&gt;=5,CD143&gt;=3,OR(E143&gt;=35,F143&gt;=35,L143&gt;=35)),"5/3 සමත්",IF(AND(CC143&gt;=4,CD143&gt;=1,OR(E143&gt;=20,F143&gt;=20,L143&gt;=20)),"සමත් කළ හැකි",IF(CB143=9,"W9","අසමත් ?")))))</f>
        <v/>
      </c>
    </row>
    <row r="144" customFormat="false" ht="13.8" hidden="false" customHeight="false" outlineLevel="0" collapsed="false">
      <c r="A144" s="160" t="n">
        <v>45</v>
      </c>
      <c r="B144" s="188"/>
      <c r="C144" s="161"/>
      <c r="D144" s="162"/>
      <c r="E144" s="163"/>
      <c r="F144" s="164"/>
      <c r="G144" s="163"/>
      <c r="H144" s="165"/>
      <c r="I144" s="165"/>
      <c r="J144" s="164"/>
      <c r="K144" s="163"/>
      <c r="L144" s="165"/>
      <c r="M144" s="165"/>
      <c r="N144" s="164"/>
      <c r="O144" s="163"/>
      <c r="P144" s="165"/>
      <c r="Q144" s="165"/>
      <c r="R144" s="165"/>
      <c r="S144" s="165"/>
      <c r="T144" s="165"/>
      <c r="U144" s="165"/>
      <c r="V144" s="164"/>
      <c r="W144" s="163"/>
      <c r="X144" s="165"/>
      <c r="Y144" s="165"/>
      <c r="Z144" s="165"/>
      <c r="AA144" s="165"/>
      <c r="AB144" s="165"/>
      <c r="AC144" s="165"/>
      <c r="AD144" s="164"/>
      <c r="AE144" s="163"/>
      <c r="AF144" s="165"/>
      <c r="AG144" s="165"/>
      <c r="AH144" s="165"/>
      <c r="AI144" s="165"/>
      <c r="AJ144" s="165"/>
      <c r="AK144" s="165"/>
      <c r="AL144" s="166"/>
      <c r="AM144" s="167" t="str">
        <f aca="false">IF(B144="","",SUM(E144:AL144))</f>
        <v/>
      </c>
      <c r="AN144" s="168" t="str">
        <f aca="false">IF(B144="","",AM144/9)</f>
        <v/>
      </c>
      <c r="AO144" s="169" t="str">
        <f aca="false">IF(B144="","",IF(AM144=0,"-",RANK(AM144,$AM$100:$AM$149,0)))</f>
        <v/>
      </c>
      <c r="AP144" s="167" t="str">
        <f aca="false">IF(E144="","",IF(E144="-","-",IF(UPPER(E144)="AB","+",VLOOKUP(E144,'විෂය තොරතුරු'!$P$24:$Q$28,2))))</f>
        <v/>
      </c>
      <c r="AQ144" s="168" t="str">
        <f aca="false">IF(F144="","",IF(F144="-","-",IF(UPPER(F144)="AB","+",VLOOKUP(F144,'විෂය තොරතුරු'!$P$24:$Q$28,2))))</f>
        <v/>
      </c>
      <c r="AR144" s="168" t="str">
        <f aca="false">IF(G144="","",IF(G144="-","-",IF(UPPER(G144)="AB","+",VLOOKUP(G144,'විෂය තොරතුරු'!$P$24:$Q$28,2))))</f>
        <v/>
      </c>
      <c r="AS144" s="168" t="str">
        <f aca="false">IF(H144="","",IF(H144="-","-",IF(UPPER(H144)="AB","+",VLOOKUP(H144,'විෂය තොරතුරු'!$P$24:$Q$28,2))))</f>
        <v/>
      </c>
      <c r="AT144" s="168" t="str">
        <f aca="false">IF(I144="","",IF(I144="-","-",IF(UPPER(I144)="AB","+",VLOOKUP(I144,'විෂය තොරතුරු'!$P$24:$Q$28,2))))</f>
        <v/>
      </c>
      <c r="AU144" s="170" t="str">
        <f aca="false">IF(J144="","",IF(J144="-","-",IF(UPPER(J144)="AB","+",VLOOKUP(J144,'විෂය තොරතුරු'!$P$24:$Q$28,2))))</f>
        <v/>
      </c>
      <c r="AV144" s="171" t="str">
        <f aca="false">IF(K144="","",IF(K144="-","-",IF(UPPER(K144)="AB","+",VLOOKUP(K144,'විෂය තොරතුරු'!$P$24:$Q$28,2))))</f>
        <v/>
      </c>
      <c r="AW144" s="168" t="str">
        <f aca="false">IF(L144="","",IF(L144="-","-",IF(UPPER(L144)="AB","+",VLOOKUP(L144,'විෂය තොරතුරු'!$P$24:$Q$28,2))))</f>
        <v/>
      </c>
      <c r="AX144" s="168" t="str">
        <f aca="false">IF(M144="","",IF(M144="-","-",IF(UPPER(M144)="AB","+",VLOOKUP(M144,'විෂය තොරතුරු'!$P$24:$Q$28,2))))</f>
        <v/>
      </c>
      <c r="AY144" s="169" t="str">
        <f aca="false">IF(N144="","",IF(N144="-","-",IF(UPPER(N144)="AB","+",VLOOKUP(N144,'විෂය තොරතුරු'!$P$24:$Q$28,2))))</f>
        <v/>
      </c>
      <c r="AZ144" s="167" t="str">
        <f aca="false">IF(O144="","",IF(O144="-","-",IF(UPPER(O144)="AB","+",VLOOKUP(O144,'විෂය තොරතුරු'!$P$24:$Q$28,2))))</f>
        <v/>
      </c>
      <c r="BA144" s="168" t="str">
        <f aca="false">IF(P144="","",IF(P144="-","-",IF(UPPER(P144)="AB","+",VLOOKUP(P144,'විෂය තොරතුරු'!$P$24:$Q$28,2))))</f>
        <v/>
      </c>
      <c r="BB144" s="168" t="str">
        <f aca="false">IF(Q144="","",IF(Q144="-","-",IF(UPPER(Q144)="AB","+",VLOOKUP(Q144,'විෂය තොරතුරු'!$P$24:$Q$28,2))))</f>
        <v/>
      </c>
      <c r="BC144" s="168" t="str">
        <f aca="false">IF(R144="","",IF(R144="-","-",IF(UPPER(R144)="AB","+",VLOOKUP(R144,'විෂය තොරතුරු'!$P$24:$Q$28,2))))</f>
        <v/>
      </c>
      <c r="BD144" s="168" t="str">
        <f aca="false">IF(S144="","",IF(S144="-","-",IF(UPPER(S144)="AB","+",VLOOKUP(S144,'විෂය තොරතුරු'!$P$24:$Q$28,2))))</f>
        <v/>
      </c>
      <c r="BE144" s="168" t="str">
        <f aca="false">IF(T144="","",IF(T144="-","-",IF(UPPER(T144)="AB","+",VLOOKUP(T144,'විෂය තොරතුරු'!$P$24:$Q$28,2))))</f>
        <v/>
      </c>
      <c r="BF144" s="168" t="str">
        <f aca="false">IF(U144="","",IF(U144="-","-",IF(UPPER(U144)="AB","+",VLOOKUP(U144,'විෂය තොරතුරු'!$P$24:$Q$28,2))))</f>
        <v/>
      </c>
      <c r="BG144" s="170" t="str">
        <f aca="false">IF(V144="","",IF(V144="-","-",IF(UPPER(V144)="AB","+",VLOOKUP(V144,'විෂය තොරතුරු'!$P$24:$Q$28,2))))</f>
        <v/>
      </c>
      <c r="BH144" s="171" t="str">
        <f aca="false">IF(W144="","",IF(W144="-","-",IF(UPPER(W144)="AB","+",VLOOKUP(W144,'විෂය තොරතුරු'!$P$24:$Q$28,2))))</f>
        <v/>
      </c>
      <c r="BI144" s="168" t="str">
        <f aca="false">IF(X144="","",IF(X144="-","-",IF(UPPER(X144)="AB","+",VLOOKUP(X144,'විෂය තොරතුරු'!$P$24:$Q$28,2))))</f>
        <v/>
      </c>
      <c r="BJ144" s="168" t="str">
        <f aca="false">IF(Y144="","",IF(Y144="-","-",IF(UPPER(Y144)="AB","+",VLOOKUP(Y144,'විෂය තොරතුරු'!$P$24:$Q$28,2))))</f>
        <v/>
      </c>
      <c r="BK144" s="168" t="str">
        <f aca="false">IF(Z144="","",IF(Z144="-","-",IF(UPPER(Z144)="AB","+",VLOOKUP(Z144,'විෂය තොරතුරු'!$P$24:$Q$28,2))))</f>
        <v/>
      </c>
      <c r="BL144" s="168" t="str">
        <f aca="false">IF(AA144="","",IF(AA144="-","-",IF(UPPER(AA144)="AB","+",VLOOKUP(AA144,'විෂය තොරතුරු'!$P$24:$Q$28,2))))</f>
        <v/>
      </c>
      <c r="BM144" s="168" t="str">
        <f aca="false">IF(AB144="","",IF(AB144="-","-",IF(UPPER(AB144)="AB","+",VLOOKUP(AB144,'විෂය තොරතුරු'!$P$24:$Q$28,2))))</f>
        <v/>
      </c>
      <c r="BN144" s="168" t="str">
        <f aca="false">IF(AC144="","",IF(AC144="-","-",IF(UPPER(AC144)="AB","+",VLOOKUP(AC144,'විෂය තොරතුරු'!$P$24:$Q$28,2))))</f>
        <v/>
      </c>
      <c r="BO144" s="169" t="str">
        <f aca="false">IF(AD144="","",IF(AD144="-","-",IF(UPPER(AD144)="AB","+",VLOOKUP(AD144,'විෂය තොරතුරු'!$P$24:$Q$28,2))))</f>
        <v/>
      </c>
      <c r="BP144" s="171" t="str">
        <f aca="false">IF(AE144="","",IF(AE144="-","-",IF(UPPER(AE144)="AB","+",VLOOKUP(AE144,'විෂය තොරතුරු'!$P$24:$Q$28,2))))</f>
        <v/>
      </c>
      <c r="BQ144" s="168" t="str">
        <f aca="false">IF(AF144="","",IF(AF144="-","-",IF(UPPER(AF144)="AB","+",VLOOKUP(AF144,'විෂය තොරතුරු'!$P$24:$Q$28,2))))</f>
        <v/>
      </c>
      <c r="BR144" s="168" t="str">
        <f aca="false">IF(AG144="","",IF(AG144="-","-",IF(UPPER(AG144)="AB","+",VLOOKUP(AG144,'විෂය තොරතුරු'!$P$24:$Q$28,2))))</f>
        <v/>
      </c>
      <c r="BS144" s="168" t="str">
        <f aca="false">IF(AH144="","",IF(AH144="-","-",IF(UPPER(AH144)="AB","+",VLOOKUP(AH144,'විෂය තොරතුරු'!$P$24:$Q$28,2))))</f>
        <v/>
      </c>
      <c r="BT144" s="168" t="str">
        <f aca="false">IF(AI144="","",IF(AI144="-","-",IF(UPPER(AI144)="AB","+",VLOOKUP(AI144,'විෂය තොරතුරු'!$P$24:$Q$28,2))))</f>
        <v/>
      </c>
      <c r="BU144" s="168" t="str">
        <f aca="false">IF(AJ144="","",IF(AJ144="-","-",IF(UPPER(AJ144)="AB","+",VLOOKUP(AJ144,'විෂය තොරතුරු'!$P$24:$Q$28,2))))</f>
        <v/>
      </c>
      <c r="BV144" s="168" t="str">
        <f aca="false">IF(AK144="","",IF(AK144="-","-",IF(UPPER(AK144)="AB","+",VLOOKUP(AK144,'විෂය තොරතුරු'!$P$24:$Q$28,2))))</f>
        <v/>
      </c>
      <c r="BW144" s="169" t="str">
        <f aca="false">IF(AL144="","",IF(AL144="-","-",IF(UPPER(AL144)="AB","+",VLOOKUP(AL144,'විෂය තොරතුරු'!$P$24:$Q$28,2))))</f>
        <v/>
      </c>
      <c r="BX144" s="171" t="str">
        <f aca="false">IF($B144="","",COUNTIF($AP144:$BW144,"A"))</f>
        <v/>
      </c>
      <c r="BY144" s="171" t="str">
        <f aca="false">IF($B144="","",COUNTIF($AP144:$BW144,"B"))</f>
        <v/>
      </c>
      <c r="BZ144" s="171" t="str">
        <f aca="false">IF($B144="","",COUNTIF($AP144:$BW144,"C"))</f>
        <v/>
      </c>
      <c r="CA144" s="171" t="str">
        <f aca="false">IF($B144="","",COUNTIF($AP144:$BW144,"S"))</f>
        <v/>
      </c>
      <c r="CB144" s="171" t="str">
        <f aca="false">IF($B144="","",COUNTIF($AP144:$BW144,"W"))</f>
        <v/>
      </c>
      <c r="CC144" s="171" t="str">
        <f aca="false">IF(B144="","",SUM(BX144:CA144))</f>
        <v/>
      </c>
      <c r="CD144" s="169" t="str">
        <f aca="false">IF(B144="","",SUM(BX144:BZ144))</f>
        <v/>
      </c>
      <c r="CE144" s="172" t="str">
        <f aca="false">IF(B144="","",IF(AND(CC144&gt;=6,CD144&gt;=3,OR(E144&gt;=35,F144&gt;=35),L144&gt;=35),"6/3 සමත්",IF(AND(CC144&gt;=5,CD144&gt;=3,OR(E144&gt;=35,F144&gt;=35,L144&gt;=35)),"5/3 සමත්",IF(AND(CC144&gt;=4,CD144&gt;=1,OR(E144&gt;=20,F144&gt;=20,L144&gt;=20)),"සමත් කළ හැකි",IF(CB144=9,"W9","අසමත් ?")))))</f>
        <v/>
      </c>
    </row>
    <row r="145" customFormat="false" ht="13.8" hidden="false" customHeight="false" outlineLevel="0" collapsed="false">
      <c r="A145" s="160" t="n">
        <v>46</v>
      </c>
      <c r="B145" s="189"/>
      <c r="C145" s="161"/>
      <c r="D145" s="162"/>
      <c r="E145" s="163"/>
      <c r="F145" s="164"/>
      <c r="G145" s="163"/>
      <c r="H145" s="165"/>
      <c r="I145" s="165"/>
      <c r="J145" s="164"/>
      <c r="K145" s="163"/>
      <c r="L145" s="165"/>
      <c r="M145" s="165"/>
      <c r="N145" s="164"/>
      <c r="O145" s="163"/>
      <c r="P145" s="165"/>
      <c r="Q145" s="165"/>
      <c r="R145" s="165"/>
      <c r="S145" s="165"/>
      <c r="T145" s="165"/>
      <c r="U145" s="165"/>
      <c r="V145" s="164"/>
      <c r="W145" s="163"/>
      <c r="X145" s="165"/>
      <c r="Y145" s="165"/>
      <c r="Z145" s="165"/>
      <c r="AA145" s="165"/>
      <c r="AB145" s="165"/>
      <c r="AC145" s="165"/>
      <c r="AD145" s="164"/>
      <c r="AE145" s="163"/>
      <c r="AF145" s="165"/>
      <c r="AG145" s="165"/>
      <c r="AH145" s="165"/>
      <c r="AI145" s="165"/>
      <c r="AJ145" s="165"/>
      <c r="AK145" s="165"/>
      <c r="AL145" s="166"/>
      <c r="AM145" s="167" t="str">
        <f aca="false">IF(B145="","",SUM(E145:AL145))</f>
        <v/>
      </c>
      <c r="AN145" s="168" t="str">
        <f aca="false">IF(B145="","",AM145/9)</f>
        <v/>
      </c>
      <c r="AO145" s="169" t="str">
        <f aca="false">IF(B145="","",IF(AM145=0,"-",RANK(AM145,$AM$100:$AM$149,0)))</f>
        <v/>
      </c>
      <c r="AP145" s="167" t="str">
        <f aca="false">IF(E145="","",IF(E145="-","-",IF(UPPER(E145)="AB","+",VLOOKUP(E145,'විෂය තොරතුරු'!$P$24:$Q$28,2))))</f>
        <v/>
      </c>
      <c r="AQ145" s="168" t="str">
        <f aca="false">IF(F145="","",IF(F145="-","-",IF(UPPER(F145)="AB","+",VLOOKUP(F145,'විෂය තොරතුරු'!$P$24:$Q$28,2))))</f>
        <v/>
      </c>
      <c r="AR145" s="168" t="str">
        <f aca="false">IF(G145="","",IF(G145="-","-",IF(UPPER(G145)="AB","+",VLOOKUP(G145,'විෂය තොරතුරු'!$P$24:$Q$28,2))))</f>
        <v/>
      </c>
      <c r="AS145" s="168" t="str">
        <f aca="false">IF(H145="","",IF(H145="-","-",IF(UPPER(H145)="AB","+",VLOOKUP(H145,'විෂය තොරතුරු'!$P$24:$Q$28,2))))</f>
        <v/>
      </c>
      <c r="AT145" s="168" t="str">
        <f aca="false">IF(I145="","",IF(I145="-","-",IF(UPPER(I145)="AB","+",VLOOKUP(I145,'විෂය තොරතුරු'!$P$24:$Q$28,2))))</f>
        <v/>
      </c>
      <c r="AU145" s="170" t="str">
        <f aca="false">IF(J145="","",IF(J145="-","-",IF(UPPER(J145)="AB","+",VLOOKUP(J145,'විෂය තොරතුරු'!$P$24:$Q$28,2))))</f>
        <v/>
      </c>
      <c r="AV145" s="171" t="str">
        <f aca="false">IF(K145="","",IF(K145="-","-",IF(UPPER(K145)="AB","+",VLOOKUP(K145,'විෂය තොරතුරු'!$P$24:$Q$28,2))))</f>
        <v/>
      </c>
      <c r="AW145" s="168" t="str">
        <f aca="false">IF(L145="","",IF(L145="-","-",IF(UPPER(L145)="AB","+",VLOOKUP(L145,'විෂය තොරතුරු'!$P$24:$Q$28,2))))</f>
        <v/>
      </c>
      <c r="AX145" s="168" t="str">
        <f aca="false">IF(M145="","",IF(M145="-","-",IF(UPPER(M145)="AB","+",VLOOKUP(M145,'විෂය තොරතුරු'!$P$24:$Q$28,2))))</f>
        <v/>
      </c>
      <c r="AY145" s="169" t="str">
        <f aca="false">IF(N145="","",IF(N145="-","-",IF(UPPER(N145)="AB","+",VLOOKUP(N145,'විෂය තොරතුරු'!$P$24:$Q$28,2))))</f>
        <v/>
      </c>
      <c r="AZ145" s="167" t="str">
        <f aca="false">IF(O145="","",IF(O145="-","-",IF(UPPER(O145)="AB","+",VLOOKUP(O145,'විෂය තොරතුරු'!$P$24:$Q$28,2))))</f>
        <v/>
      </c>
      <c r="BA145" s="168" t="str">
        <f aca="false">IF(P145="","",IF(P145="-","-",IF(UPPER(P145)="AB","+",VLOOKUP(P145,'විෂය තොරතුරු'!$P$24:$Q$28,2))))</f>
        <v/>
      </c>
      <c r="BB145" s="168" t="str">
        <f aca="false">IF(Q145="","",IF(Q145="-","-",IF(UPPER(Q145)="AB","+",VLOOKUP(Q145,'විෂය තොරතුරු'!$P$24:$Q$28,2))))</f>
        <v/>
      </c>
      <c r="BC145" s="168" t="str">
        <f aca="false">IF(R145="","",IF(R145="-","-",IF(UPPER(R145)="AB","+",VLOOKUP(R145,'විෂය තොරතුරු'!$P$24:$Q$28,2))))</f>
        <v/>
      </c>
      <c r="BD145" s="168" t="str">
        <f aca="false">IF(S145="","",IF(S145="-","-",IF(UPPER(S145)="AB","+",VLOOKUP(S145,'විෂය තොරතුරු'!$P$24:$Q$28,2))))</f>
        <v/>
      </c>
      <c r="BE145" s="168" t="str">
        <f aca="false">IF(T145="","",IF(T145="-","-",IF(UPPER(T145)="AB","+",VLOOKUP(T145,'විෂය තොරතුරු'!$P$24:$Q$28,2))))</f>
        <v/>
      </c>
      <c r="BF145" s="168" t="str">
        <f aca="false">IF(U145="","",IF(U145="-","-",IF(UPPER(U145)="AB","+",VLOOKUP(U145,'විෂය තොරතුරු'!$P$24:$Q$28,2))))</f>
        <v/>
      </c>
      <c r="BG145" s="170" t="str">
        <f aca="false">IF(V145="","",IF(V145="-","-",IF(UPPER(V145)="AB","+",VLOOKUP(V145,'විෂය තොරතුරු'!$P$24:$Q$28,2))))</f>
        <v/>
      </c>
      <c r="BH145" s="171" t="str">
        <f aca="false">IF(W145="","",IF(W145="-","-",IF(UPPER(W145)="AB","+",VLOOKUP(W145,'විෂය තොරතුරු'!$P$24:$Q$28,2))))</f>
        <v/>
      </c>
      <c r="BI145" s="168" t="str">
        <f aca="false">IF(X145="","",IF(X145="-","-",IF(UPPER(X145)="AB","+",VLOOKUP(X145,'විෂය තොරතුරු'!$P$24:$Q$28,2))))</f>
        <v/>
      </c>
      <c r="BJ145" s="168" t="str">
        <f aca="false">IF(Y145="","",IF(Y145="-","-",IF(UPPER(Y145)="AB","+",VLOOKUP(Y145,'විෂය තොරතුරු'!$P$24:$Q$28,2))))</f>
        <v/>
      </c>
      <c r="BK145" s="168" t="str">
        <f aca="false">IF(Z145="","",IF(Z145="-","-",IF(UPPER(Z145)="AB","+",VLOOKUP(Z145,'විෂය තොරතුරු'!$P$24:$Q$28,2))))</f>
        <v/>
      </c>
      <c r="BL145" s="168" t="str">
        <f aca="false">IF(AA145="","",IF(AA145="-","-",IF(UPPER(AA145)="AB","+",VLOOKUP(AA145,'විෂය තොරතුරු'!$P$24:$Q$28,2))))</f>
        <v/>
      </c>
      <c r="BM145" s="168" t="str">
        <f aca="false">IF(AB145="","",IF(AB145="-","-",IF(UPPER(AB145)="AB","+",VLOOKUP(AB145,'විෂය තොරතුරු'!$P$24:$Q$28,2))))</f>
        <v/>
      </c>
      <c r="BN145" s="168" t="str">
        <f aca="false">IF(AC145="","",IF(AC145="-","-",IF(UPPER(AC145)="AB","+",VLOOKUP(AC145,'විෂය තොරතුරු'!$P$24:$Q$28,2))))</f>
        <v/>
      </c>
      <c r="BO145" s="169" t="str">
        <f aca="false">IF(AD145="","",IF(AD145="-","-",IF(UPPER(AD145)="AB","+",VLOOKUP(AD145,'විෂය තොරතුරු'!$P$24:$Q$28,2))))</f>
        <v/>
      </c>
      <c r="BP145" s="171" t="str">
        <f aca="false">IF(AE145="","",IF(AE145="-","-",IF(UPPER(AE145)="AB","+",VLOOKUP(AE145,'විෂය තොරතුරු'!$P$24:$Q$28,2))))</f>
        <v/>
      </c>
      <c r="BQ145" s="168" t="str">
        <f aca="false">IF(AF145="","",IF(AF145="-","-",IF(UPPER(AF145)="AB","+",VLOOKUP(AF145,'විෂය තොරතුරු'!$P$24:$Q$28,2))))</f>
        <v/>
      </c>
      <c r="BR145" s="168" t="str">
        <f aca="false">IF(AG145="","",IF(AG145="-","-",IF(UPPER(AG145)="AB","+",VLOOKUP(AG145,'විෂය තොරතුරු'!$P$24:$Q$28,2))))</f>
        <v/>
      </c>
      <c r="BS145" s="168" t="str">
        <f aca="false">IF(AH145="","",IF(AH145="-","-",IF(UPPER(AH145)="AB","+",VLOOKUP(AH145,'විෂය තොරතුරු'!$P$24:$Q$28,2))))</f>
        <v/>
      </c>
      <c r="BT145" s="168" t="str">
        <f aca="false">IF(AI145="","",IF(AI145="-","-",IF(UPPER(AI145)="AB","+",VLOOKUP(AI145,'විෂය තොරතුරු'!$P$24:$Q$28,2))))</f>
        <v/>
      </c>
      <c r="BU145" s="168" t="str">
        <f aca="false">IF(AJ145="","",IF(AJ145="-","-",IF(UPPER(AJ145)="AB","+",VLOOKUP(AJ145,'විෂය තොරතුරු'!$P$24:$Q$28,2))))</f>
        <v/>
      </c>
      <c r="BV145" s="168" t="str">
        <f aca="false">IF(AK145="","",IF(AK145="-","-",IF(UPPER(AK145)="AB","+",VLOOKUP(AK145,'විෂය තොරතුරු'!$P$24:$Q$28,2))))</f>
        <v/>
      </c>
      <c r="BW145" s="169" t="str">
        <f aca="false">IF(AL145="","",IF(AL145="-","-",IF(UPPER(AL145)="AB","+",VLOOKUP(AL145,'විෂය තොරතුරු'!$P$24:$Q$28,2))))</f>
        <v/>
      </c>
      <c r="BX145" s="171" t="str">
        <f aca="false">IF($B145="","",COUNTIF($AP145:$BW145,"A"))</f>
        <v/>
      </c>
      <c r="BY145" s="171" t="str">
        <f aca="false">IF($B145="","",COUNTIF($AP145:$BW145,"B"))</f>
        <v/>
      </c>
      <c r="BZ145" s="171" t="str">
        <f aca="false">IF($B145="","",COUNTIF($AP145:$BW145,"C"))</f>
        <v/>
      </c>
      <c r="CA145" s="171" t="str">
        <f aca="false">IF($B145="","",COUNTIF($AP145:$BW145,"S"))</f>
        <v/>
      </c>
      <c r="CB145" s="171" t="str">
        <f aca="false">IF($B145="","",COUNTIF($AP145:$BW145,"W"))</f>
        <v/>
      </c>
      <c r="CC145" s="171" t="str">
        <f aca="false">IF(B145="","",SUM(BX145:CA145))</f>
        <v/>
      </c>
      <c r="CD145" s="169" t="str">
        <f aca="false">IF(B145="","",SUM(BX145:BZ145))</f>
        <v/>
      </c>
      <c r="CE145" s="172" t="str">
        <f aca="false">IF(B145="","",IF(AND(CC145&gt;=6,CD145&gt;=3,OR(E145&gt;=35,F145&gt;=35),L145&gt;=35),"6/3 සමත්",IF(AND(CC145&gt;=5,CD145&gt;=3,OR(E145&gt;=35,F145&gt;=35,L145&gt;=35)),"5/3 සමත්",IF(AND(CC145&gt;=4,CD145&gt;=1,OR(E145&gt;=20,F145&gt;=20,L145&gt;=20)),"සමත් කළ හැකි",IF(CB145=9,"W9","අසමත් ?")))))</f>
        <v/>
      </c>
    </row>
    <row r="146" customFormat="false" ht="13.8" hidden="false" customHeight="false" outlineLevel="0" collapsed="false">
      <c r="A146" s="160" t="n">
        <v>47</v>
      </c>
      <c r="B146" s="189"/>
      <c r="C146" s="161"/>
      <c r="D146" s="162"/>
      <c r="E146" s="163"/>
      <c r="F146" s="164"/>
      <c r="G146" s="163"/>
      <c r="H146" s="165"/>
      <c r="I146" s="165"/>
      <c r="J146" s="164"/>
      <c r="K146" s="163"/>
      <c r="L146" s="165"/>
      <c r="M146" s="165"/>
      <c r="N146" s="164"/>
      <c r="O146" s="163"/>
      <c r="P146" s="165"/>
      <c r="Q146" s="165"/>
      <c r="R146" s="165"/>
      <c r="S146" s="165"/>
      <c r="T146" s="165"/>
      <c r="U146" s="165"/>
      <c r="V146" s="164"/>
      <c r="W146" s="163"/>
      <c r="X146" s="165"/>
      <c r="Y146" s="165"/>
      <c r="Z146" s="165"/>
      <c r="AA146" s="165"/>
      <c r="AB146" s="165"/>
      <c r="AC146" s="165"/>
      <c r="AD146" s="164"/>
      <c r="AE146" s="163"/>
      <c r="AF146" s="165"/>
      <c r="AG146" s="165"/>
      <c r="AH146" s="165"/>
      <c r="AI146" s="165"/>
      <c r="AJ146" s="165"/>
      <c r="AK146" s="165"/>
      <c r="AL146" s="166"/>
      <c r="AM146" s="167" t="str">
        <f aca="false">IF(B146="","",SUM(E146:AL146))</f>
        <v/>
      </c>
      <c r="AN146" s="168" t="str">
        <f aca="false">IF(B146="","",AM146/9)</f>
        <v/>
      </c>
      <c r="AO146" s="169" t="str">
        <f aca="false">IF(B146="","",IF(AM146=0,"-",RANK(AM146,$AM$100:$AM$149,0)))</f>
        <v/>
      </c>
      <c r="AP146" s="167" t="str">
        <f aca="false">IF(E146="","",IF(E146="-","-",IF(UPPER(E146)="AB","+",VLOOKUP(E146,'විෂය තොරතුරු'!$P$24:$Q$28,2))))</f>
        <v/>
      </c>
      <c r="AQ146" s="168" t="str">
        <f aca="false">IF(F146="","",IF(F146="-","-",IF(UPPER(F146)="AB","+",VLOOKUP(F146,'විෂය තොරතුරු'!$P$24:$Q$28,2))))</f>
        <v/>
      </c>
      <c r="AR146" s="168" t="str">
        <f aca="false">IF(G146="","",IF(G146="-","-",IF(UPPER(G146)="AB","+",VLOOKUP(G146,'විෂය තොරතුරු'!$P$24:$Q$28,2))))</f>
        <v/>
      </c>
      <c r="AS146" s="168" t="str">
        <f aca="false">IF(H146="","",IF(H146="-","-",IF(UPPER(H146)="AB","+",VLOOKUP(H146,'විෂය තොරතුරු'!$P$24:$Q$28,2))))</f>
        <v/>
      </c>
      <c r="AT146" s="168" t="str">
        <f aca="false">IF(I146="","",IF(I146="-","-",IF(UPPER(I146)="AB","+",VLOOKUP(I146,'විෂය තොරතුරු'!$P$24:$Q$28,2))))</f>
        <v/>
      </c>
      <c r="AU146" s="170" t="str">
        <f aca="false">IF(J146="","",IF(J146="-","-",IF(UPPER(J146)="AB","+",VLOOKUP(J146,'විෂය තොරතුරු'!$P$24:$Q$28,2))))</f>
        <v/>
      </c>
      <c r="AV146" s="171" t="str">
        <f aca="false">IF(K146="","",IF(K146="-","-",IF(UPPER(K146)="AB","+",VLOOKUP(K146,'විෂය තොරතුරු'!$P$24:$Q$28,2))))</f>
        <v/>
      </c>
      <c r="AW146" s="168" t="str">
        <f aca="false">IF(L146="","",IF(L146="-","-",IF(UPPER(L146)="AB","+",VLOOKUP(L146,'විෂය තොරතුරු'!$P$24:$Q$28,2))))</f>
        <v/>
      </c>
      <c r="AX146" s="168" t="str">
        <f aca="false">IF(M146="","",IF(M146="-","-",IF(UPPER(M146)="AB","+",VLOOKUP(M146,'විෂය තොරතුරු'!$P$24:$Q$28,2))))</f>
        <v/>
      </c>
      <c r="AY146" s="169" t="str">
        <f aca="false">IF(N146="","",IF(N146="-","-",IF(UPPER(N146)="AB","+",VLOOKUP(N146,'විෂය තොරතුරු'!$P$24:$Q$28,2))))</f>
        <v/>
      </c>
      <c r="AZ146" s="167" t="str">
        <f aca="false">IF(O146="","",IF(O146="-","-",IF(UPPER(O146)="AB","+",VLOOKUP(O146,'විෂය තොරතුරු'!$P$24:$Q$28,2))))</f>
        <v/>
      </c>
      <c r="BA146" s="168" t="str">
        <f aca="false">IF(P146="","",IF(P146="-","-",IF(UPPER(P146)="AB","+",VLOOKUP(P146,'විෂය තොරතුරු'!$P$24:$Q$28,2))))</f>
        <v/>
      </c>
      <c r="BB146" s="168" t="str">
        <f aca="false">IF(Q146="","",IF(Q146="-","-",IF(UPPER(Q146)="AB","+",VLOOKUP(Q146,'විෂය තොරතුරු'!$P$24:$Q$28,2))))</f>
        <v/>
      </c>
      <c r="BC146" s="168" t="str">
        <f aca="false">IF(R146="","",IF(R146="-","-",IF(UPPER(R146)="AB","+",VLOOKUP(R146,'විෂය තොරතුරු'!$P$24:$Q$28,2))))</f>
        <v/>
      </c>
      <c r="BD146" s="168" t="str">
        <f aca="false">IF(S146="","",IF(S146="-","-",IF(UPPER(S146)="AB","+",VLOOKUP(S146,'විෂය තොරතුරු'!$P$24:$Q$28,2))))</f>
        <v/>
      </c>
      <c r="BE146" s="168" t="str">
        <f aca="false">IF(T146="","",IF(T146="-","-",IF(UPPER(T146)="AB","+",VLOOKUP(T146,'විෂය තොරතුරු'!$P$24:$Q$28,2))))</f>
        <v/>
      </c>
      <c r="BF146" s="168" t="str">
        <f aca="false">IF(U146="","",IF(U146="-","-",IF(UPPER(U146)="AB","+",VLOOKUP(U146,'විෂය තොරතුරු'!$P$24:$Q$28,2))))</f>
        <v/>
      </c>
      <c r="BG146" s="170" t="str">
        <f aca="false">IF(V146="","",IF(V146="-","-",IF(UPPER(V146)="AB","+",VLOOKUP(V146,'විෂය තොරතුරු'!$P$24:$Q$28,2))))</f>
        <v/>
      </c>
      <c r="BH146" s="171" t="str">
        <f aca="false">IF(W146="","",IF(W146="-","-",IF(UPPER(W146)="AB","+",VLOOKUP(W146,'විෂය තොරතුරු'!$P$24:$Q$28,2))))</f>
        <v/>
      </c>
      <c r="BI146" s="168" t="str">
        <f aca="false">IF(X146="","",IF(X146="-","-",IF(UPPER(X146)="AB","+",VLOOKUP(X146,'විෂය තොරතුරු'!$P$24:$Q$28,2))))</f>
        <v/>
      </c>
      <c r="BJ146" s="168" t="str">
        <f aca="false">IF(Y146="","",IF(Y146="-","-",IF(UPPER(Y146)="AB","+",VLOOKUP(Y146,'විෂය තොරතුරු'!$P$24:$Q$28,2))))</f>
        <v/>
      </c>
      <c r="BK146" s="168" t="str">
        <f aca="false">IF(Z146="","",IF(Z146="-","-",IF(UPPER(Z146)="AB","+",VLOOKUP(Z146,'විෂය තොරතුරු'!$P$24:$Q$28,2))))</f>
        <v/>
      </c>
      <c r="BL146" s="168" t="str">
        <f aca="false">IF(AA146="","",IF(AA146="-","-",IF(UPPER(AA146)="AB","+",VLOOKUP(AA146,'විෂය තොරතුරු'!$P$24:$Q$28,2))))</f>
        <v/>
      </c>
      <c r="BM146" s="168" t="str">
        <f aca="false">IF(AB146="","",IF(AB146="-","-",IF(UPPER(AB146)="AB","+",VLOOKUP(AB146,'විෂය තොරතුරු'!$P$24:$Q$28,2))))</f>
        <v/>
      </c>
      <c r="BN146" s="168" t="str">
        <f aca="false">IF(AC146="","",IF(AC146="-","-",IF(UPPER(AC146)="AB","+",VLOOKUP(AC146,'විෂය තොරතුරු'!$P$24:$Q$28,2))))</f>
        <v/>
      </c>
      <c r="BO146" s="169" t="str">
        <f aca="false">IF(AD146="","",IF(AD146="-","-",IF(UPPER(AD146)="AB","+",VLOOKUP(AD146,'විෂය තොරතුරු'!$P$24:$Q$28,2))))</f>
        <v/>
      </c>
      <c r="BP146" s="171" t="str">
        <f aca="false">IF(AE146="","",IF(AE146="-","-",IF(UPPER(AE146)="AB","+",VLOOKUP(AE146,'විෂය තොරතුරු'!$P$24:$Q$28,2))))</f>
        <v/>
      </c>
      <c r="BQ146" s="168" t="str">
        <f aca="false">IF(AF146="","",IF(AF146="-","-",IF(UPPER(AF146)="AB","+",VLOOKUP(AF146,'විෂය තොරතුරු'!$P$24:$Q$28,2))))</f>
        <v/>
      </c>
      <c r="BR146" s="168" t="str">
        <f aca="false">IF(AG146="","",IF(AG146="-","-",IF(UPPER(AG146)="AB","+",VLOOKUP(AG146,'විෂය තොරතුරු'!$P$24:$Q$28,2))))</f>
        <v/>
      </c>
      <c r="BS146" s="168" t="str">
        <f aca="false">IF(AH146="","",IF(AH146="-","-",IF(UPPER(AH146)="AB","+",VLOOKUP(AH146,'විෂය තොරතුරු'!$P$24:$Q$28,2))))</f>
        <v/>
      </c>
      <c r="BT146" s="168" t="str">
        <f aca="false">IF(AI146="","",IF(AI146="-","-",IF(UPPER(AI146)="AB","+",VLOOKUP(AI146,'විෂය තොරතුරු'!$P$24:$Q$28,2))))</f>
        <v/>
      </c>
      <c r="BU146" s="168" t="str">
        <f aca="false">IF(AJ146="","",IF(AJ146="-","-",IF(UPPER(AJ146)="AB","+",VLOOKUP(AJ146,'විෂය තොරතුරු'!$P$24:$Q$28,2))))</f>
        <v/>
      </c>
      <c r="BV146" s="168" t="str">
        <f aca="false">IF(AK146="","",IF(AK146="-","-",IF(UPPER(AK146)="AB","+",VLOOKUP(AK146,'විෂය තොරතුරු'!$P$24:$Q$28,2))))</f>
        <v/>
      </c>
      <c r="BW146" s="169" t="str">
        <f aca="false">IF(AL146="","",IF(AL146="-","-",IF(UPPER(AL146)="AB","+",VLOOKUP(AL146,'විෂය තොරතුරු'!$P$24:$Q$28,2))))</f>
        <v/>
      </c>
      <c r="BX146" s="171" t="str">
        <f aca="false">IF($B146="","",COUNTIF($AP146:$BW146,"A"))</f>
        <v/>
      </c>
      <c r="BY146" s="171" t="str">
        <f aca="false">IF($B146="","",COUNTIF($AP146:$BW146,"B"))</f>
        <v/>
      </c>
      <c r="BZ146" s="171" t="str">
        <f aca="false">IF($B146="","",COUNTIF($AP146:$BW146,"C"))</f>
        <v/>
      </c>
      <c r="CA146" s="171" t="str">
        <f aca="false">IF($B146="","",COUNTIF($AP146:$BW146,"S"))</f>
        <v/>
      </c>
      <c r="CB146" s="171" t="str">
        <f aca="false">IF($B146="","",COUNTIF($AP146:$BW146,"W"))</f>
        <v/>
      </c>
      <c r="CC146" s="171" t="str">
        <f aca="false">IF(B146="","",SUM(BX146:CA146))</f>
        <v/>
      </c>
      <c r="CD146" s="169" t="str">
        <f aca="false">IF(B146="","",SUM(BX146:BZ146))</f>
        <v/>
      </c>
      <c r="CE146" s="172" t="str">
        <f aca="false">IF(B146="","",IF(AND(CC146&gt;=6,CD146&gt;=3,OR(E146&gt;=35,F146&gt;=35),L146&gt;=35),"6/3 සමත්",IF(AND(CC146&gt;=5,CD146&gt;=3,OR(E146&gt;=35,F146&gt;=35,L146&gt;=35)),"5/3 සමත්",IF(AND(CC146&gt;=4,CD146&gt;=1,OR(E146&gt;=20,F146&gt;=20,L146&gt;=20)),"සමත් කළ හැකි",IF(CB146=9,"W9","අසමත් ?")))))</f>
        <v/>
      </c>
    </row>
    <row r="147" customFormat="false" ht="13.8" hidden="false" customHeight="false" outlineLevel="0" collapsed="false">
      <c r="A147" s="160" t="n">
        <v>48</v>
      </c>
      <c r="B147" s="189"/>
      <c r="C147" s="161"/>
      <c r="D147" s="162"/>
      <c r="E147" s="163"/>
      <c r="F147" s="164"/>
      <c r="G147" s="163"/>
      <c r="H147" s="165"/>
      <c r="I147" s="165"/>
      <c r="J147" s="164"/>
      <c r="K147" s="163"/>
      <c r="L147" s="165"/>
      <c r="M147" s="165"/>
      <c r="N147" s="164"/>
      <c r="O147" s="163"/>
      <c r="P147" s="165"/>
      <c r="Q147" s="165"/>
      <c r="R147" s="165"/>
      <c r="S147" s="165"/>
      <c r="T147" s="165"/>
      <c r="U147" s="165"/>
      <c r="V147" s="164"/>
      <c r="W147" s="163"/>
      <c r="X147" s="165"/>
      <c r="Y147" s="165"/>
      <c r="Z147" s="165"/>
      <c r="AA147" s="165"/>
      <c r="AB147" s="165"/>
      <c r="AC147" s="165"/>
      <c r="AD147" s="164"/>
      <c r="AE147" s="163"/>
      <c r="AF147" s="165"/>
      <c r="AG147" s="165"/>
      <c r="AH147" s="165"/>
      <c r="AI147" s="165"/>
      <c r="AJ147" s="165"/>
      <c r="AK147" s="165"/>
      <c r="AL147" s="166"/>
      <c r="AM147" s="167" t="str">
        <f aca="false">IF(B147="","",SUM(E147:AL147))</f>
        <v/>
      </c>
      <c r="AN147" s="168" t="str">
        <f aca="false">IF(B147="","",AM147/9)</f>
        <v/>
      </c>
      <c r="AO147" s="169" t="str">
        <f aca="false">IF(B147="","",IF(AM147=0,"-",RANK(AM147,$AM$100:$AM$149,0)))</f>
        <v/>
      </c>
      <c r="AP147" s="167" t="str">
        <f aca="false">IF(E147="","",IF(E147="-","-",IF(UPPER(E147)="AB","+",VLOOKUP(E147,'විෂය තොරතුරු'!$P$24:$Q$28,2))))</f>
        <v/>
      </c>
      <c r="AQ147" s="168" t="str">
        <f aca="false">IF(F147="","",IF(F147="-","-",IF(UPPER(F147)="AB","+",VLOOKUP(F147,'විෂය තොරතුරු'!$P$24:$Q$28,2))))</f>
        <v/>
      </c>
      <c r="AR147" s="168" t="str">
        <f aca="false">IF(G147="","",IF(G147="-","-",IF(UPPER(G147)="AB","+",VLOOKUP(G147,'විෂය තොරතුරු'!$P$24:$Q$28,2))))</f>
        <v/>
      </c>
      <c r="AS147" s="168" t="str">
        <f aca="false">IF(H147="","",IF(H147="-","-",IF(UPPER(H147)="AB","+",VLOOKUP(H147,'විෂය තොරතුරු'!$P$24:$Q$28,2))))</f>
        <v/>
      </c>
      <c r="AT147" s="168" t="str">
        <f aca="false">IF(I147="","",IF(I147="-","-",IF(UPPER(I147)="AB","+",VLOOKUP(I147,'විෂය තොරතුරු'!$P$24:$Q$28,2))))</f>
        <v/>
      </c>
      <c r="AU147" s="170" t="str">
        <f aca="false">IF(J147="","",IF(J147="-","-",IF(UPPER(J147)="AB","+",VLOOKUP(J147,'විෂය තොරතුරු'!$P$24:$Q$28,2))))</f>
        <v/>
      </c>
      <c r="AV147" s="171" t="str">
        <f aca="false">IF(K147="","",IF(K147="-","-",IF(UPPER(K147)="AB","+",VLOOKUP(K147,'විෂය තොරතුරු'!$P$24:$Q$28,2))))</f>
        <v/>
      </c>
      <c r="AW147" s="168" t="str">
        <f aca="false">IF(L147="","",IF(L147="-","-",IF(UPPER(L147)="AB","+",VLOOKUP(L147,'විෂය තොරතුරු'!$P$24:$Q$28,2))))</f>
        <v/>
      </c>
      <c r="AX147" s="168" t="str">
        <f aca="false">IF(M147="","",IF(M147="-","-",IF(UPPER(M147)="AB","+",VLOOKUP(M147,'විෂය තොරතුරු'!$P$24:$Q$28,2))))</f>
        <v/>
      </c>
      <c r="AY147" s="169" t="str">
        <f aca="false">IF(N147="","",IF(N147="-","-",IF(UPPER(N147)="AB","+",VLOOKUP(N147,'විෂය තොරතුරු'!$P$24:$Q$28,2))))</f>
        <v/>
      </c>
      <c r="AZ147" s="167" t="str">
        <f aca="false">IF(O147="","",IF(O147="-","-",IF(UPPER(O147)="AB","+",VLOOKUP(O147,'විෂය තොරතුරු'!$P$24:$Q$28,2))))</f>
        <v/>
      </c>
      <c r="BA147" s="168" t="str">
        <f aca="false">IF(P147="","",IF(P147="-","-",IF(UPPER(P147)="AB","+",VLOOKUP(P147,'විෂය තොරතුරු'!$P$24:$Q$28,2))))</f>
        <v/>
      </c>
      <c r="BB147" s="168" t="str">
        <f aca="false">IF(Q147="","",IF(Q147="-","-",IF(UPPER(Q147)="AB","+",VLOOKUP(Q147,'විෂය තොරතුරු'!$P$24:$Q$28,2))))</f>
        <v/>
      </c>
      <c r="BC147" s="168" t="str">
        <f aca="false">IF(R147="","",IF(R147="-","-",IF(UPPER(R147)="AB","+",VLOOKUP(R147,'විෂය තොරතුරු'!$P$24:$Q$28,2))))</f>
        <v/>
      </c>
      <c r="BD147" s="168" t="str">
        <f aca="false">IF(S147="","",IF(S147="-","-",IF(UPPER(S147)="AB","+",VLOOKUP(S147,'විෂය තොරතුරු'!$P$24:$Q$28,2))))</f>
        <v/>
      </c>
      <c r="BE147" s="168" t="str">
        <f aca="false">IF(T147="","",IF(T147="-","-",IF(UPPER(T147)="AB","+",VLOOKUP(T147,'විෂය තොරතුරු'!$P$24:$Q$28,2))))</f>
        <v/>
      </c>
      <c r="BF147" s="168" t="str">
        <f aca="false">IF(U147="","",IF(U147="-","-",IF(UPPER(U147)="AB","+",VLOOKUP(U147,'විෂය තොරතුරු'!$P$24:$Q$28,2))))</f>
        <v/>
      </c>
      <c r="BG147" s="170" t="str">
        <f aca="false">IF(V147="","",IF(V147="-","-",IF(UPPER(V147)="AB","+",VLOOKUP(V147,'විෂය තොරතුරු'!$P$24:$Q$28,2))))</f>
        <v/>
      </c>
      <c r="BH147" s="171" t="str">
        <f aca="false">IF(W147="","",IF(W147="-","-",IF(UPPER(W147)="AB","+",VLOOKUP(W147,'විෂය තොරතුරු'!$P$24:$Q$28,2))))</f>
        <v/>
      </c>
      <c r="BI147" s="168" t="str">
        <f aca="false">IF(X147="","",IF(X147="-","-",IF(UPPER(X147)="AB","+",VLOOKUP(X147,'විෂය තොරතුරු'!$P$24:$Q$28,2))))</f>
        <v/>
      </c>
      <c r="BJ147" s="168" t="str">
        <f aca="false">IF(Y147="","",IF(Y147="-","-",IF(UPPER(Y147)="AB","+",VLOOKUP(Y147,'විෂය තොරතුරු'!$P$24:$Q$28,2))))</f>
        <v/>
      </c>
      <c r="BK147" s="168" t="str">
        <f aca="false">IF(Z147="","",IF(Z147="-","-",IF(UPPER(Z147)="AB","+",VLOOKUP(Z147,'විෂය තොරතුරු'!$P$24:$Q$28,2))))</f>
        <v/>
      </c>
      <c r="BL147" s="168" t="str">
        <f aca="false">IF(AA147="","",IF(AA147="-","-",IF(UPPER(AA147)="AB","+",VLOOKUP(AA147,'විෂය තොරතුරු'!$P$24:$Q$28,2))))</f>
        <v/>
      </c>
      <c r="BM147" s="168" t="str">
        <f aca="false">IF(AB147="","",IF(AB147="-","-",IF(UPPER(AB147)="AB","+",VLOOKUP(AB147,'විෂය තොරතුරු'!$P$24:$Q$28,2))))</f>
        <v/>
      </c>
      <c r="BN147" s="168" t="str">
        <f aca="false">IF(AC147="","",IF(AC147="-","-",IF(UPPER(AC147)="AB","+",VLOOKUP(AC147,'විෂය තොරතුරු'!$P$24:$Q$28,2))))</f>
        <v/>
      </c>
      <c r="BO147" s="169" t="str">
        <f aca="false">IF(AD147="","",IF(AD147="-","-",IF(UPPER(AD147)="AB","+",VLOOKUP(AD147,'විෂය තොරතුරු'!$P$24:$Q$28,2))))</f>
        <v/>
      </c>
      <c r="BP147" s="171" t="str">
        <f aca="false">IF(AE147="","",IF(AE147="-","-",IF(UPPER(AE147)="AB","+",VLOOKUP(AE147,'විෂය තොරතුරු'!$P$24:$Q$28,2))))</f>
        <v/>
      </c>
      <c r="BQ147" s="168" t="str">
        <f aca="false">IF(AF147="","",IF(AF147="-","-",IF(UPPER(AF147)="AB","+",VLOOKUP(AF147,'විෂය තොරතුරු'!$P$24:$Q$28,2))))</f>
        <v/>
      </c>
      <c r="BR147" s="168" t="str">
        <f aca="false">IF(AG147="","",IF(AG147="-","-",IF(UPPER(AG147)="AB","+",VLOOKUP(AG147,'විෂය තොරතුරු'!$P$24:$Q$28,2))))</f>
        <v/>
      </c>
      <c r="BS147" s="168" t="str">
        <f aca="false">IF(AH147="","",IF(AH147="-","-",IF(UPPER(AH147)="AB","+",VLOOKUP(AH147,'විෂය තොරතුරු'!$P$24:$Q$28,2))))</f>
        <v/>
      </c>
      <c r="BT147" s="168" t="str">
        <f aca="false">IF(AI147="","",IF(AI147="-","-",IF(UPPER(AI147)="AB","+",VLOOKUP(AI147,'විෂය තොරතුරු'!$P$24:$Q$28,2))))</f>
        <v/>
      </c>
      <c r="BU147" s="168" t="str">
        <f aca="false">IF(AJ147="","",IF(AJ147="-","-",IF(UPPER(AJ147)="AB","+",VLOOKUP(AJ147,'විෂය තොරතුරු'!$P$24:$Q$28,2))))</f>
        <v/>
      </c>
      <c r="BV147" s="168" t="str">
        <f aca="false">IF(AK147="","",IF(AK147="-","-",IF(UPPER(AK147)="AB","+",VLOOKUP(AK147,'විෂය තොරතුරු'!$P$24:$Q$28,2))))</f>
        <v/>
      </c>
      <c r="BW147" s="169" t="str">
        <f aca="false">IF(AL147="","",IF(AL147="-","-",IF(UPPER(AL147)="AB","+",VLOOKUP(AL147,'විෂය තොරතුරු'!$P$24:$Q$28,2))))</f>
        <v/>
      </c>
      <c r="BX147" s="171" t="str">
        <f aca="false">IF($B147="","",COUNTIF($AP147:$BW147,"A"))</f>
        <v/>
      </c>
      <c r="BY147" s="171" t="str">
        <f aca="false">IF($B147="","",COUNTIF($AP147:$BW147,"B"))</f>
        <v/>
      </c>
      <c r="BZ147" s="171" t="str">
        <f aca="false">IF($B147="","",COUNTIF($AP147:$BW147,"C"))</f>
        <v/>
      </c>
      <c r="CA147" s="171" t="str">
        <f aca="false">IF($B147="","",COUNTIF($AP147:$BW147,"S"))</f>
        <v/>
      </c>
      <c r="CB147" s="171" t="str">
        <f aca="false">IF($B147="","",COUNTIF($AP147:$BW147,"W"))</f>
        <v/>
      </c>
      <c r="CC147" s="171" t="str">
        <f aca="false">IF(B147="","",SUM(BX147:CA147))</f>
        <v/>
      </c>
      <c r="CD147" s="169" t="str">
        <f aca="false">IF(B147="","",SUM(BX147:BZ147))</f>
        <v/>
      </c>
      <c r="CE147" s="172" t="str">
        <f aca="false">IF(B147="","",IF(AND(CC147&gt;=6,CD147&gt;=3,OR(E147&gt;=35,F147&gt;=35),L147&gt;=35),"6/3 සමත්",IF(AND(CC147&gt;=5,CD147&gt;=3,OR(E147&gt;=35,F147&gt;=35,L147&gt;=35)),"5/3 සමත්",IF(AND(CC147&gt;=4,CD147&gt;=1,OR(E147&gt;=20,F147&gt;=20,L147&gt;=20)),"සමත් කළ හැකි",IF(CB147=9,"W9","අසමත් ?")))))</f>
        <v/>
      </c>
    </row>
    <row r="148" customFormat="false" ht="13.8" hidden="false" customHeight="false" outlineLevel="0" collapsed="false">
      <c r="A148" s="160" t="n">
        <v>49</v>
      </c>
      <c r="B148" s="189"/>
      <c r="C148" s="161"/>
      <c r="D148" s="162"/>
      <c r="E148" s="163"/>
      <c r="F148" s="164"/>
      <c r="G148" s="163"/>
      <c r="H148" s="165"/>
      <c r="I148" s="165"/>
      <c r="J148" s="164"/>
      <c r="K148" s="163"/>
      <c r="L148" s="165"/>
      <c r="M148" s="165"/>
      <c r="N148" s="164"/>
      <c r="O148" s="163"/>
      <c r="P148" s="165"/>
      <c r="Q148" s="165"/>
      <c r="R148" s="165"/>
      <c r="S148" s="165"/>
      <c r="T148" s="165"/>
      <c r="U148" s="165"/>
      <c r="V148" s="164"/>
      <c r="W148" s="163"/>
      <c r="X148" s="165"/>
      <c r="Y148" s="165"/>
      <c r="Z148" s="165"/>
      <c r="AA148" s="165"/>
      <c r="AB148" s="165"/>
      <c r="AC148" s="165"/>
      <c r="AD148" s="164"/>
      <c r="AE148" s="163"/>
      <c r="AF148" s="165"/>
      <c r="AG148" s="165"/>
      <c r="AH148" s="165"/>
      <c r="AI148" s="165"/>
      <c r="AJ148" s="165"/>
      <c r="AK148" s="165"/>
      <c r="AL148" s="166"/>
      <c r="AM148" s="167" t="str">
        <f aca="false">IF(B148="","",SUM(E148:AL148))</f>
        <v/>
      </c>
      <c r="AN148" s="168" t="str">
        <f aca="false">IF(B148="","",AM148/9)</f>
        <v/>
      </c>
      <c r="AO148" s="169" t="str">
        <f aca="false">IF(B148="","",IF(AM148=0,"-",RANK(AM148,$AM$100:$AM$149,0)))</f>
        <v/>
      </c>
      <c r="AP148" s="167" t="str">
        <f aca="false">IF(E148="","",IF(E148="-","-",IF(UPPER(E148)="AB","+",VLOOKUP(E148,'විෂය තොරතුරු'!$P$24:$Q$28,2))))</f>
        <v/>
      </c>
      <c r="AQ148" s="168" t="str">
        <f aca="false">IF(F148="","",IF(F148="-","-",IF(UPPER(F148)="AB","+",VLOOKUP(F148,'විෂය තොරතුරු'!$P$24:$Q$28,2))))</f>
        <v/>
      </c>
      <c r="AR148" s="168" t="str">
        <f aca="false">IF(G148="","",IF(G148="-","-",IF(UPPER(G148)="AB","+",VLOOKUP(G148,'විෂය තොරතුරු'!$P$24:$Q$28,2))))</f>
        <v/>
      </c>
      <c r="AS148" s="168" t="str">
        <f aca="false">IF(H148="","",IF(H148="-","-",IF(UPPER(H148)="AB","+",VLOOKUP(H148,'විෂය තොරතුරු'!$P$24:$Q$28,2))))</f>
        <v/>
      </c>
      <c r="AT148" s="168" t="str">
        <f aca="false">IF(I148="","",IF(I148="-","-",IF(UPPER(I148)="AB","+",VLOOKUP(I148,'විෂය තොරතුරු'!$P$24:$Q$28,2))))</f>
        <v/>
      </c>
      <c r="AU148" s="170" t="str">
        <f aca="false">IF(J148="","",IF(J148="-","-",IF(UPPER(J148)="AB","+",VLOOKUP(J148,'විෂය තොරතුරු'!$P$24:$Q$28,2))))</f>
        <v/>
      </c>
      <c r="AV148" s="171" t="str">
        <f aca="false">IF(K148="","",IF(K148="-","-",IF(UPPER(K148)="AB","+",VLOOKUP(K148,'විෂය තොරතුරු'!$P$24:$Q$28,2))))</f>
        <v/>
      </c>
      <c r="AW148" s="168" t="str">
        <f aca="false">IF(L148="","",IF(L148="-","-",IF(UPPER(L148)="AB","+",VLOOKUP(L148,'විෂය තොරතුරු'!$P$24:$Q$28,2))))</f>
        <v/>
      </c>
      <c r="AX148" s="168" t="str">
        <f aca="false">IF(M148="","",IF(M148="-","-",IF(UPPER(M148)="AB","+",VLOOKUP(M148,'විෂය තොරතුරු'!$P$24:$Q$28,2))))</f>
        <v/>
      </c>
      <c r="AY148" s="169" t="str">
        <f aca="false">IF(N148="","",IF(N148="-","-",IF(UPPER(N148)="AB","+",VLOOKUP(N148,'විෂය තොරතුරු'!$P$24:$Q$28,2))))</f>
        <v/>
      </c>
      <c r="AZ148" s="167" t="str">
        <f aca="false">IF(O148="","",IF(O148="-","-",IF(UPPER(O148)="AB","+",VLOOKUP(O148,'විෂය තොරතුරු'!$P$24:$Q$28,2))))</f>
        <v/>
      </c>
      <c r="BA148" s="168" t="str">
        <f aca="false">IF(P148="","",IF(P148="-","-",IF(UPPER(P148)="AB","+",VLOOKUP(P148,'විෂය තොරතුරු'!$P$24:$Q$28,2))))</f>
        <v/>
      </c>
      <c r="BB148" s="168" t="str">
        <f aca="false">IF(Q148="","",IF(Q148="-","-",IF(UPPER(Q148)="AB","+",VLOOKUP(Q148,'විෂය තොරතුරු'!$P$24:$Q$28,2))))</f>
        <v/>
      </c>
      <c r="BC148" s="168" t="str">
        <f aca="false">IF(R148="","",IF(R148="-","-",IF(UPPER(R148)="AB","+",VLOOKUP(R148,'විෂය තොරතුරු'!$P$24:$Q$28,2))))</f>
        <v/>
      </c>
      <c r="BD148" s="168" t="str">
        <f aca="false">IF(S148="","",IF(S148="-","-",IF(UPPER(S148)="AB","+",VLOOKUP(S148,'විෂය තොරතුරු'!$P$24:$Q$28,2))))</f>
        <v/>
      </c>
      <c r="BE148" s="168" t="str">
        <f aca="false">IF(T148="","",IF(T148="-","-",IF(UPPER(T148)="AB","+",VLOOKUP(T148,'විෂය තොරතුරු'!$P$24:$Q$28,2))))</f>
        <v/>
      </c>
      <c r="BF148" s="168" t="str">
        <f aca="false">IF(U148="","",IF(U148="-","-",IF(UPPER(U148)="AB","+",VLOOKUP(U148,'විෂය තොරතුරු'!$P$24:$Q$28,2))))</f>
        <v/>
      </c>
      <c r="BG148" s="170" t="str">
        <f aca="false">IF(V148="","",IF(V148="-","-",IF(UPPER(V148)="AB","+",VLOOKUP(V148,'විෂය තොරතුරු'!$P$24:$Q$28,2))))</f>
        <v/>
      </c>
      <c r="BH148" s="171" t="str">
        <f aca="false">IF(W148="","",IF(W148="-","-",IF(UPPER(W148)="AB","+",VLOOKUP(W148,'විෂය තොරතුරු'!$P$24:$Q$28,2))))</f>
        <v/>
      </c>
      <c r="BI148" s="168" t="str">
        <f aca="false">IF(X148="","",IF(X148="-","-",IF(UPPER(X148)="AB","+",VLOOKUP(X148,'විෂය තොරතුරු'!$P$24:$Q$28,2))))</f>
        <v/>
      </c>
      <c r="BJ148" s="168" t="str">
        <f aca="false">IF(Y148="","",IF(Y148="-","-",IF(UPPER(Y148)="AB","+",VLOOKUP(Y148,'විෂය තොරතුරු'!$P$24:$Q$28,2))))</f>
        <v/>
      </c>
      <c r="BK148" s="168" t="str">
        <f aca="false">IF(Z148="","",IF(Z148="-","-",IF(UPPER(Z148)="AB","+",VLOOKUP(Z148,'විෂය තොරතුරු'!$P$24:$Q$28,2))))</f>
        <v/>
      </c>
      <c r="BL148" s="168" t="str">
        <f aca="false">IF(AA148="","",IF(AA148="-","-",IF(UPPER(AA148)="AB","+",VLOOKUP(AA148,'විෂය තොරතුරු'!$P$24:$Q$28,2))))</f>
        <v/>
      </c>
      <c r="BM148" s="168" t="str">
        <f aca="false">IF(AB148="","",IF(AB148="-","-",IF(UPPER(AB148)="AB","+",VLOOKUP(AB148,'විෂය තොරතුරු'!$P$24:$Q$28,2))))</f>
        <v/>
      </c>
      <c r="BN148" s="168" t="str">
        <f aca="false">IF(AC148="","",IF(AC148="-","-",IF(UPPER(AC148)="AB","+",VLOOKUP(AC148,'විෂය තොරතුරු'!$P$24:$Q$28,2))))</f>
        <v/>
      </c>
      <c r="BO148" s="169" t="str">
        <f aca="false">IF(AD148="","",IF(AD148="-","-",IF(UPPER(AD148)="AB","+",VLOOKUP(AD148,'විෂය තොරතුරු'!$P$24:$Q$28,2))))</f>
        <v/>
      </c>
      <c r="BP148" s="171" t="str">
        <f aca="false">IF(AE148="","",IF(AE148="-","-",IF(UPPER(AE148)="AB","+",VLOOKUP(AE148,'විෂය තොරතුරු'!$P$24:$Q$28,2))))</f>
        <v/>
      </c>
      <c r="BQ148" s="168" t="str">
        <f aca="false">IF(AF148="","",IF(AF148="-","-",IF(UPPER(AF148)="AB","+",VLOOKUP(AF148,'විෂය තොරතුරු'!$P$24:$Q$28,2))))</f>
        <v/>
      </c>
      <c r="BR148" s="168" t="str">
        <f aca="false">IF(AG148="","",IF(AG148="-","-",IF(UPPER(AG148)="AB","+",VLOOKUP(AG148,'විෂය තොරතුරු'!$P$24:$Q$28,2))))</f>
        <v/>
      </c>
      <c r="BS148" s="168" t="str">
        <f aca="false">IF(AH148="","",IF(AH148="-","-",IF(UPPER(AH148)="AB","+",VLOOKUP(AH148,'විෂය තොරතුරු'!$P$24:$Q$28,2))))</f>
        <v/>
      </c>
      <c r="BT148" s="168" t="str">
        <f aca="false">IF(AI148="","",IF(AI148="-","-",IF(UPPER(AI148)="AB","+",VLOOKUP(AI148,'විෂය තොරතුරු'!$P$24:$Q$28,2))))</f>
        <v/>
      </c>
      <c r="BU148" s="168" t="str">
        <f aca="false">IF(AJ148="","",IF(AJ148="-","-",IF(UPPER(AJ148)="AB","+",VLOOKUP(AJ148,'විෂය තොරතුරු'!$P$24:$Q$28,2))))</f>
        <v/>
      </c>
      <c r="BV148" s="168" t="str">
        <f aca="false">IF(AK148="","",IF(AK148="-","-",IF(UPPER(AK148)="AB","+",VLOOKUP(AK148,'විෂය තොරතුරු'!$P$24:$Q$28,2))))</f>
        <v/>
      </c>
      <c r="BW148" s="169" t="str">
        <f aca="false">IF(AL148="","",IF(AL148="-","-",IF(UPPER(AL148)="AB","+",VLOOKUP(AL148,'විෂය තොරතුරු'!$P$24:$Q$28,2))))</f>
        <v/>
      </c>
      <c r="BX148" s="171" t="str">
        <f aca="false">IF($B148="","",COUNTIF($AP148:$BW148,"A"))</f>
        <v/>
      </c>
      <c r="BY148" s="171" t="str">
        <f aca="false">IF($B148="","",COUNTIF($AP148:$BW148,"B"))</f>
        <v/>
      </c>
      <c r="BZ148" s="171" t="str">
        <f aca="false">IF($B148="","",COUNTIF($AP148:$BW148,"C"))</f>
        <v/>
      </c>
      <c r="CA148" s="171" t="str">
        <f aca="false">IF($B148="","",COUNTIF($AP148:$BW148,"S"))</f>
        <v/>
      </c>
      <c r="CB148" s="171" t="str">
        <f aca="false">IF($B148="","",COUNTIF($AP148:$BW148,"W"))</f>
        <v/>
      </c>
      <c r="CC148" s="171" t="str">
        <f aca="false">IF(B148="","",SUM(BX148:CA148))</f>
        <v/>
      </c>
      <c r="CD148" s="169" t="str">
        <f aca="false">IF(B148="","",SUM(BX148:BZ148))</f>
        <v/>
      </c>
      <c r="CE148" s="172" t="str">
        <f aca="false">IF(B148="","",IF(AND(CC148&gt;=6,CD148&gt;=3,OR(E148&gt;=35,F148&gt;=35),L148&gt;=35),"6/3 සමත්",IF(AND(CC148&gt;=5,CD148&gt;=3,OR(E148&gt;=35,F148&gt;=35,L148&gt;=35)),"5/3 සමත්",IF(AND(CC148&gt;=4,CD148&gt;=1,OR(E148&gt;=20,F148&gt;=20,L148&gt;=20)),"සමත් කළ හැකි",IF(CB148=9,"W9","අසමත් ?")))))</f>
        <v/>
      </c>
    </row>
    <row r="149" customFormat="false" ht="13.8" hidden="false" customHeight="false" outlineLevel="0" collapsed="false">
      <c r="A149" s="160" t="n">
        <v>50</v>
      </c>
      <c r="B149" s="174"/>
      <c r="C149" s="161"/>
      <c r="D149" s="162"/>
      <c r="E149" s="269"/>
      <c r="F149" s="166"/>
      <c r="G149" s="269"/>
      <c r="H149" s="174"/>
      <c r="I149" s="174"/>
      <c r="J149" s="166"/>
      <c r="K149" s="269"/>
      <c r="L149" s="174"/>
      <c r="M149" s="174"/>
      <c r="N149" s="166"/>
      <c r="O149" s="269"/>
      <c r="P149" s="174"/>
      <c r="Q149" s="174"/>
      <c r="R149" s="174"/>
      <c r="S149" s="174"/>
      <c r="T149" s="174"/>
      <c r="U149" s="174"/>
      <c r="V149" s="166"/>
      <c r="W149" s="269"/>
      <c r="X149" s="174"/>
      <c r="Y149" s="174"/>
      <c r="Z149" s="174"/>
      <c r="AA149" s="174"/>
      <c r="AB149" s="174"/>
      <c r="AC149" s="174"/>
      <c r="AD149" s="166"/>
      <c r="AE149" s="269"/>
      <c r="AF149" s="174"/>
      <c r="AG149" s="174"/>
      <c r="AH149" s="174"/>
      <c r="AI149" s="174"/>
      <c r="AJ149" s="174"/>
      <c r="AK149" s="174"/>
      <c r="AL149" s="166"/>
      <c r="AM149" s="193" t="str">
        <f aca="false">IF(B149="","",SUM(E149:AL149))</f>
        <v/>
      </c>
      <c r="AN149" s="194" t="str">
        <f aca="false">IF(B149="","",AM149/9)</f>
        <v/>
      </c>
      <c r="AO149" s="169" t="str">
        <f aca="false">IF(B149="","",IF(AM149=0,"-",RANK(AM149,$AM$100:$AM$149,0)))</f>
        <v/>
      </c>
      <c r="AP149" s="193" t="str">
        <f aca="false">IF(E149="","",IF(E149="-","-",IF(UPPER(E149)="AB","+",VLOOKUP(E149,'විෂය තොරතුරු'!$P$24:$Q$28,2))))</f>
        <v/>
      </c>
      <c r="AQ149" s="194" t="str">
        <f aca="false">IF(F149="","",IF(F149="-","-",IF(UPPER(F149)="AB","+",VLOOKUP(F149,'විෂය තොරතුරු'!$P$24:$Q$28,2))))</f>
        <v/>
      </c>
      <c r="AR149" s="194" t="str">
        <f aca="false">IF(G149="","",IF(G149="-","-",IF(UPPER(G149)="AB","+",VLOOKUP(G149,'විෂය තොරතුරු'!$P$24:$Q$28,2))))</f>
        <v/>
      </c>
      <c r="AS149" s="194" t="str">
        <f aca="false">IF(H149="","",IF(H149="-","-",IF(UPPER(H149)="AB","+",VLOOKUP(H149,'විෂය තොරතුරු'!$P$24:$Q$28,2))))</f>
        <v/>
      </c>
      <c r="AT149" s="194" t="str">
        <f aca="false">IF(I149="","",IF(I149="-","-",IF(UPPER(I149)="AB","+",VLOOKUP(I149,'විෂය තොරතුරු'!$P$24:$Q$28,2))))</f>
        <v/>
      </c>
      <c r="AU149" s="196" t="str">
        <f aca="false">IF(J149="","",IF(J149="-","-",IF(UPPER(J149)="AB","+",VLOOKUP(J149,'විෂය තොරතුරු'!$P$24:$Q$28,2))))</f>
        <v/>
      </c>
      <c r="AV149" s="197" t="str">
        <f aca="false">IF(K149="","",IF(K149="-","-",IF(UPPER(K149)="AB","+",VLOOKUP(K149,'විෂය තොරතුරු'!$P$24:$Q$28,2))))</f>
        <v/>
      </c>
      <c r="AW149" s="194" t="str">
        <f aca="false">IF(L149="","",IF(L149="-","-",IF(UPPER(L149)="AB","+",VLOOKUP(L149,'විෂය තොරතුරු'!$P$24:$Q$28,2))))</f>
        <v/>
      </c>
      <c r="AX149" s="194" t="str">
        <f aca="false">IF(M149="","",IF(M149="-","-",IF(UPPER(M149)="AB","+",VLOOKUP(M149,'විෂය තොරතුරු'!$P$24:$Q$28,2))))</f>
        <v/>
      </c>
      <c r="AY149" s="195" t="str">
        <f aca="false">IF(N149="","",IF(N149="-","-",IF(UPPER(N149)="AB","+",VLOOKUP(N149,'විෂය තොරතුරු'!$P$24:$Q$28,2))))</f>
        <v/>
      </c>
      <c r="AZ149" s="193" t="str">
        <f aca="false">IF(O149="","",IF(O149="-","-",IF(UPPER(O149)="AB","+",VLOOKUP(O149,'විෂය තොරතුරු'!$P$24:$Q$28,2))))</f>
        <v/>
      </c>
      <c r="BA149" s="194" t="str">
        <f aca="false">IF(P149="","",IF(P149="-","-",IF(UPPER(P149)="AB","+",VLOOKUP(P149,'විෂය තොරතුරු'!$P$24:$Q$28,2))))</f>
        <v/>
      </c>
      <c r="BB149" s="194" t="str">
        <f aca="false">IF(Q149="","",IF(Q149="-","-",IF(UPPER(Q149)="AB","+",VLOOKUP(Q149,'විෂය තොරතුරු'!$P$24:$Q$28,2))))</f>
        <v/>
      </c>
      <c r="BC149" s="194" t="str">
        <f aca="false">IF(R149="","",IF(R149="-","-",IF(UPPER(R149)="AB","+",VLOOKUP(R149,'විෂය තොරතුරු'!$P$24:$Q$28,2))))</f>
        <v/>
      </c>
      <c r="BD149" s="194" t="str">
        <f aca="false">IF(S149="","",IF(S149="-","-",IF(UPPER(S149)="AB","+",VLOOKUP(S149,'විෂය තොරතුරු'!$P$24:$Q$28,2))))</f>
        <v/>
      </c>
      <c r="BE149" s="194" t="str">
        <f aca="false">IF(T149="","",IF(T149="-","-",IF(UPPER(T149)="AB","+",VLOOKUP(T149,'විෂය තොරතුරු'!$P$24:$Q$28,2))))</f>
        <v/>
      </c>
      <c r="BF149" s="194" t="str">
        <f aca="false">IF(U149="","",IF(U149="-","-",IF(UPPER(U149)="AB","+",VLOOKUP(U149,'විෂය තොරතුරු'!$P$24:$Q$28,2))))</f>
        <v/>
      </c>
      <c r="BG149" s="196" t="str">
        <f aca="false">IF(V149="","",IF(V149="-","-",IF(UPPER(V149)="AB","+",VLOOKUP(V149,'විෂය තොරතුරු'!$P$24:$Q$28,2))))</f>
        <v/>
      </c>
      <c r="BH149" s="197" t="str">
        <f aca="false">IF(W149="","",IF(W149="-","-",IF(UPPER(W149)="AB","+",VLOOKUP(W149,'විෂය තොරතුරු'!$P$24:$Q$28,2))))</f>
        <v/>
      </c>
      <c r="BI149" s="194" t="str">
        <f aca="false">IF(X149="","",IF(X149="-","-",IF(UPPER(X149)="AB","+",VLOOKUP(X149,'විෂය තොරතුරු'!$P$24:$Q$28,2))))</f>
        <v/>
      </c>
      <c r="BJ149" s="194" t="str">
        <f aca="false">IF(Y149="","",IF(Y149="-","-",IF(UPPER(Y149)="AB","+",VLOOKUP(Y149,'විෂය තොරතුරු'!$P$24:$Q$28,2))))</f>
        <v/>
      </c>
      <c r="BK149" s="194" t="str">
        <f aca="false">IF(Z149="","",IF(Z149="-","-",IF(UPPER(Z149)="AB","+",VLOOKUP(Z149,'විෂය තොරතුරු'!$P$24:$Q$28,2))))</f>
        <v/>
      </c>
      <c r="BL149" s="194" t="str">
        <f aca="false">IF(AA149="","",IF(AA149="-","-",IF(UPPER(AA149)="AB","+",VLOOKUP(AA149,'විෂය තොරතුරු'!$P$24:$Q$28,2))))</f>
        <v/>
      </c>
      <c r="BM149" s="194" t="str">
        <f aca="false">IF(AB149="","",IF(AB149="-","-",IF(UPPER(AB149)="AB","+",VLOOKUP(AB149,'විෂය තොරතුරු'!$P$24:$Q$28,2))))</f>
        <v/>
      </c>
      <c r="BN149" s="194" t="str">
        <f aca="false">IF(AC149="","",IF(AC149="-","-",IF(UPPER(AC149)="AB","+",VLOOKUP(AC149,'විෂය තොරතුරු'!$P$24:$Q$28,2))))</f>
        <v/>
      </c>
      <c r="BO149" s="195" t="str">
        <f aca="false">IF(AD149="","",IF(AD149="-","-",IF(UPPER(AD149)="AB","+",VLOOKUP(AD149,'විෂය තොරතුරු'!$P$24:$Q$28,2))))</f>
        <v/>
      </c>
      <c r="BP149" s="197" t="str">
        <f aca="false">IF(AE149="","",IF(AE149="-","-",IF(UPPER(AE149)="AB","+",VLOOKUP(AE149,'විෂය තොරතුරු'!$P$24:$Q$28,2))))</f>
        <v/>
      </c>
      <c r="BQ149" s="194" t="str">
        <f aca="false">IF(AF149="","",IF(AF149="-","-",IF(UPPER(AF149)="AB","+",VLOOKUP(AF149,'විෂය තොරතුරු'!$P$24:$Q$28,2))))</f>
        <v/>
      </c>
      <c r="BR149" s="194" t="str">
        <f aca="false">IF(AG149="","",IF(AG149="-","-",IF(UPPER(AG149)="AB","+",VLOOKUP(AG149,'විෂය තොරතුරු'!$P$24:$Q$28,2))))</f>
        <v/>
      </c>
      <c r="BS149" s="194" t="str">
        <f aca="false">IF(AH149="","",IF(AH149="-","-",IF(UPPER(AH149)="AB","+",VLOOKUP(AH149,'විෂය තොරතුරු'!$P$24:$Q$28,2))))</f>
        <v/>
      </c>
      <c r="BT149" s="194" t="str">
        <f aca="false">IF(AI149="","",IF(AI149="-","-",IF(UPPER(AI149)="AB","+",VLOOKUP(AI149,'විෂය තොරතුරු'!$P$24:$Q$28,2))))</f>
        <v/>
      </c>
      <c r="BU149" s="194" t="str">
        <f aca="false">IF(AJ149="","",IF(AJ149="-","-",IF(UPPER(AJ149)="AB","+",VLOOKUP(AJ149,'විෂය තොරතුරු'!$P$24:$Q$28,2))))</f>
        <v/>
      </c>
      <c r="BV149" s="194" t="str">
        <f aca="false">IF(AK149="","",IF(AK149="-","-",IF(UPPER(AK149)="AB","+",VLOOKUP(AK149,'විෂය තොරතුරු'!$P$24:$Q$28,2))))</f>
        <v/>
      </c>
      <c r="BW149" s="195" t="str">
        <f aca="false">IF(AL149="","",IF(AL149="-","-",IF(UPPER(AL149)="AB","+",VLOOKUP(AL149,'විෂය තොරතුරු'!$P$24:$Q$28,2))))</f>
        <v/>
      </c>
      <c r="BX149" s="171" t="str">
        <f aca="false">IF($B149="","",COUNTIF($AP149:$BW149,"A"))</f>
        <v/>
      </c>
      <c r="BY149" s="171" t="str">
        <f aca="false">IF($B149="","",COUNTIF($AP149:$BW149,"B"))</f>
        <v/>
      </c>
      <c r="BZ149" s="171" t="str">
        <f aca="false">IF($B149="","",COUNTIF($AP149:$BW149,"C"))</f>
        <v/>
      </c>
      <c r="CA149" s="171" t="str">
        <f aca="false">IF($B149="","",COUNTIF($AP149:$BW149,"S"))</f>
        <v/>
      </c>
      <c r="CB149" s="171" t="str">
        <f aca="false">IF($B149="","",COUNTIF($AP149:$BW149,"W"))</f>
        <v/>
      </c>
      <c r="CC149" s="197" t="str">
        <f aca="false">IF(B149="","",SUM(BX149:CA149))</f>
        <v/>
      </c>
      <c r="CD149" s="195" t="str">
        <f aca="false">IF(B149="","",SUM(BX149:BZ149))</f>
        <v/>
      </c>
      <c r="CE149" s="172" t="str">
        <f aca="false">IF(B149="","",IF(AND(CC149&gt;=6,CD149&gt;=3,OR(E149&gt;=35,F149&gt;=35),L149&gt;=35),"6/3 සමත්",IF(AND(CC149&gt;=5,CD149&gt;=3,OR(E149&gt;=35,F149&gt;=35,L149&gt;=35)),"5/3 සමත්",IF(AND(CC149&gt;=4,CD149&gt;=1,OR(E149&gt;=20,F149&gt;=20,L149&gt;=20)),"සමත් කළ හැකි",IF(CB149=9,"W9","අසමත් ?")))))</f>
        <v/>
      </c>
    </row>
    <row r="150" customFormat="false" ht="12.8" hidden="false" customHeight="false" outlineLevel="0" collapsed="false">
      <c r="A150" s="202"/>
      <c r="B150" s="63" t="s">
        <v>93</v>
      </c>
      <c r="C150" s="168"/>
      <c r="D150" s="170"/>
      <c r="E150" s="171" t="str">
        <f aca="false">IF($B100="","-",SUM(E100:E149))</f>
        <v>-</v>
      </c>
      <c r="F150" s="169" t="str">
        <f aca="false">IF($B100="","-",SUM(F100:F149))</f>
        <v>-</v>
      </c>
      <c r="G150" s="171" t="str">
        <f aca="false">IF($B100="","-",SUM(G100:G149))</f>
        <v>-</v>
      </c>
      <c r="H150" s="168" t="str">
        <f aca="false">IF($B100="","-",SUM(H100:H149))</f>
        <v>-</v>
      </c>
      <c r="I150" s="168" t="str">
        <f aca="false">IF($B100="","-",SUM(I100:I149))</f>
        <v>-</v>
      </c>
      <c r="J150" s="169" t="str">
        <f aca="false">IF($B100="","-",SUM(J100:J149))</f>
        <v>-</v>
      </c>
      <c r="K150" s="171" t="str">
        <f aca="false">IF($B100="","-",SUM(K100:K149))</f>
        <v>-</v>
      </c>
      <c r="L150" s="168" t="str">
        <f aca="false">IF($B100="","-",SUM(L100:L149))</f>
        <v>-</v>
      </c>
      <c r="M150" s="168" t="str">
        <f aca="false">IF($B100="","-",SUM(M100:M149))</f>
        <v>-</v>
      </c>
      <c r="N150" s="169" t="str">
        <f aca="false">IF($B100="","-",SUM(N100:N149))</f>
        <v>-</v>
      </c>
      <c r="O150" s="171" t="str">
        <f aca="false">IF($B100="","-",SUM(O100:O149))</f>
        <v>-</v>
      </c>
      <c r="P150" s="168" t="str">
        <f aca="false">IF($B100="","-",SUM(P100:P149))</f>
        <v>-</v>
      </c>
      <c r="Q150" s="168" t="str">
        <f aca="false">IF($B100="","-",SUM(Q100:Q149))</f>
        <v>-</v>
      </c>
      <c r="R150" s="168" t="str">
        <f aca="false">IF($B100="","-",SUM(R100:R149))</f>
        <v>-</v>
      </c>
      <c r="S150" s="168" t="str">
        <f aca="false">IF($B100="","-",SUM(S100:S149))</f>
        <v>-</v>
      </c>
      <c r="T150" s="168" t="str">
        <f aca="false">IF($B100="","-",SUM(T100:T149))</f>
        <v>-</v>
      </c>
      <c r="U150" s="168" t="str">
        <f aca="false">IF($B100="","-",SUM(U100:U149))</f>
        <v>-</v>
      </c>
      <c r="V150" s="169" t="str">
        <f aca="false">IF($B100="","-",SUM(V100:V149))</f>
        <v>-</v>
      </c>
      <c r="W150" s="171" t="str">
        <f aca="false">IF($B100="","-",SUM(W100:W149))</f>
        <v>-</v>
      </c>
      <c r="X150" s="168" t="str">
        <f aca="false">IF($B100="","-",SUM(X100:X149))</f>
        <v>-</v>
      </c>
      <c r="Y150" s="168" t="str">
        <f aca="false">IF($B100="","-",SUM(Y100:Y149))</f>
        <v>-</v>
      </c>
      <c r="Z150" s="168" t="str">
        <f aca="false">IF($B100="","-",SUM(Z100:Z149))</f>
        <v>-</v>
      </c>
      <c r="AA150" s="168" t="str">
        <f aca="false">IF($B100="","-",SUM(AA100:AA149))</f>
        <v>-</v>
      </c>
      <c r="AB150" s="168" t="str">
        <f aca="false">IF($B100="","-",SUM(AB100:AB149))</f>
        <v>-</v>
      </c>
      <c r="AC150" s="168" t="str">
        <f aca="false">IF($B100="","-",SUM(AC100:AC149))</f>
        <v>-</v>
      </c>
      <c r="AD150" s="169" t="str">
        <f aca="false">IF($B100="","-",SUM(AD100:AD149))</f>
        <v>-</v>
      </c>
      <c r="AE150" s="171" t="str">
        <f aca="false">IF($B100="","-",SUM(AE100:AE149))</f>
        <v>-</v>
      </c>
      <c r="AF150" s="168" t="str">
        <f aca="false">IF($B100="","-",SUM(AF100:AF149))</f>
        <v>-</v>
      </c>
      <c r="AG150" s="168" t="str">
        <f aca="false">IF($B100="","-",SUM(AG100:AG149))</f>
        <v>-</v>
      </c>
      <c r="AH150" s="168" t="str">
        <f aca="false">IF($B100="","-",SUM(AH100:AH149))</f>
        <v>-</v>
      </c>
      <c r="AI150" s="168" t="str">
        <f aca="false">IF($B100="","-",SUM(AI100:AI149))</f>
        <v>-</v>
      </c>
      <c r="AJ150" s="168" t="str">
        <f aca="false">IF($B100="","-",SUM(AJ100:AJ149))</f>
        <v>-</v>
      </c>
      <c r="AK150" s="168" t="str">
        <f aca="false">IF($B100="","-",SUM(AK100:AK149))</f>
        <v>-</v>
      </c>
      <c r="AL150" s="169" t="str">
        <f aca="false">IF($B100="","-",SUM(AL100:AL149))</f>
        <v>-</v>
      </c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201"/>
    </row>
    <row r="151" customFormat="false" ht="12.8" hidden="false" customHeight="false" outlineLevel="0" collapsed="false">
      <c r="A151" s="203"/>
      <c r="B151" s="63" t="s">
        <v>94</v>
      </c>
      <c r="C151" s="168"/>
      <c r="D151" s="170"/>
      <c r="E151" s="171" t="str">
        <f aca="false">IF(OR(E$150=0,E$150="-"),"-",E150/E160)</f>
        <v>-</v>
      </c>
      <c r="F151" s="171" t="str">
        <f aca="false">IF(OR(F$150=0,F$150="-"),"-",F150/F160)</f>
        <v>-</v>
      </c>
      <c r="G151" s="171" t="str">
        <f aca="false">IF(OR(G$150=0,G$150="-"),"-",G150/G160)</f>
        <v>-</v>
      </c>
      <c r="H151" s="171" t="str">
        <f aca="false">IF(OR(H$150=0,H$150="-"),"-",H150/H160)</f>
        <v>-</v>
      </c>
      <c r="I151" s="171" t="str">
        <f aca="false">IF(OR(I$150=0,I$150="-"),"-",I150/I160)</f>
        <v>-</v>
      </c>
      <c r="J151" s="171" t="str">
        <f aca="false">IF(OR(J$150=0,J$150="-"),"-",J150/J160)</f>
        <v>-</v>
      </c>
      <c r="K151" s="171" t="str">
        <f aca="false">IF(OR(K$150=0,K$150="-"),"-",K150/K160)</f>
        <v>-</v>
      </c>
      <c r="L151" s="171" t="str">
        <f aca="false">IF(OR(L$150=0,L$150="-"),"-",L150/L160)</f>
        <v>-</v>
      </c>
      <c r="M151" s="171" t="str">
        <f aca="false">IF(OR(M$150=0,M$150="-"),"-",M150/M160)</f>
        <v>-</v>
      </c>
      <c r="N151" s="171" t="str">
        <f aca="false">IF(OR(N$150=0,N$150="-"),"-",N150/N160)</f>
        <v>-</v>
      </c>
      <c r="O151" s="171" t="str">
        <f aca="false">IF(OR(O$150=0,O$150="-"),"-",O150/O160)</f>
        <v>-</v>
      </c>
      <c r="P151" s="171" t="str">
        <f aca="false">IF(OR(P$150=0,P$150="-"),"-",P150/P160)</f>
        <v>-</v>
      </c>
      <c r="Q151" s="171" t="str">
        <f aca="false">IF(OR(Q$150=0,Q$150="-"),"-",Q150/Q160)</f>
        <v>-</v>
      </c>
      <c r="R151" s="171" t="str">
        <f aca="false">IF(OR(R$150=0,R$150="-"),"-",R150/R160)</f>
        <v>-</v>
      </c>
      <c r="S151" s="171" t="str">
        <f aca="false">IF(OR(S$150=0,S$150="-"),"-",S150/S160)</f>
        <v>-</v>
      </c>
      <c r="T151" s="171" t="str">
        <f aca="false">IF(OR(T$150=0,T$150="-"),"-",T150/T160)</f>
        <v>-</v>
      </c>
      <c r="U151" s="171" t="str">
        <f aca="false">IF(OR(U$150=0,U$150="-"),"-",U150/U160)</f>
        <v>-</v>
      </c>
      <c r="V151" s="171" t="str">
        <f aca="false">IF(OR(V$150=0,V$150="-"),"-",V150/V160)</f>
        <v>-</v>
      </c>
      <c r="W151" s="171" t="str">
        <f aca="false">IF(OR(W$150=0,W$150="-"),"-",W150/W160)</f>
        <v>-</v>
      </c>
      <c r="X151" s="171" t="str">
        <f aca="false">IF(OR(X$150=0,X$150="-"),"-",X150/X160)</f>
        <v>-</v>
      </c>
      <c r="Y151" s="171" t="str">
        <f aca="false">IF(OR(Y$150=0,Y$150="-"),"-",Y150/Y160)</f>
        <v>-</v>
      </c>
      <c r="Z151" s="171" t="str">
        <f aca="false">IF(OR(Z$150=0,Z$150="-"),"-",Z150/Z160)</f>
        <v>-</v>
      </c>
      <c r="AA151" s="171" t="str">
        <f aca="false">IF(OR(AA$150=0,AA$150="-"),"-",AA150/AA160)</f>
        <v>-</v>
      </c>
      <c r="AB151" s="171" t="str">
        <f aca="false">IF(OR(AB$150=0,AB$150="-"),"-",AB150/AB160)</f>
        <v>-</v>
      </c>
      <c r="AC151" s="171" t="str">
        <f aca="false">IF(OR(AC$150=0,AC$150="-"),"-",AC150/AC160)</f>
        <v>-</v>
      </c>
      <c r="AD151" s="171" t="str">
        <f aca="false">IF(OR(AD$150=0,AD$150="-"),"-",AD150/AD160)</f>
        <v>-</v>
      </c>
      <c r="AE151" s="171" t="str">
        <f aca="false">IF(OR(AE$150=0,AE$150="-"),"-",AE150/AE160)</f>
        <v>-</v>
      </c>
      <c r="AF151" s="171" t="str">
        <f aca="false">IF(OR(AF$150=0,AF$150="-"),"-",AF150/AF160)</f>
        <v>-</v>
      </c>
      <c r="AG151" s="171" t="str">
        <f aca="false">IF(OR(AG$150=0,AG$150="-"),"-",AG150/AG160)</f>
        <v>-</v>
      </c>
      <c r="AH151" s="171" t="str">
        <f aca="false">IF(OR(AH$150=0,AH$150="-"),"-",AH150/AH160)</f>
        <v>-</v>
      </c>
      <c r="AI151" s="171" t="str">
        <f aca="false">IF(OR(AI$150=0,AI$150="-"),"-",AI150/AI160)</f>
        <v>-</v>
      </c>
      <c r="AJ151" s="171" t="str">
        <f aca="false">IF(OR(AJ$150=0,AJ$150="-"),"-",AJ150/AJ160)</f>
        <v>-</v>
      </c>
      <c r="AK151" s="171" t="str">
        <f aca="false">IF(OR(AK$150=0,AK$150="-"),"-",AK150/AK160)</f>
        <v>-</v>
      </c>
      <c r="AL151" s="171" t="str">
        <f aca="false">IF(OR(AL$150=0,AL$150="-"),"-",AL150/AL160)</f>
        <v>-</v>
      </c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201"/>
    </row>
    <row r="152" customFormat="false" ht="12.8" hidden="false" customHeight="false" outlineLevel="0" collapsed="false">
      <c r="A152" s="203"/>
      <c r="B152" s="204" t="s">
        <v>95</v>
      </c>
      <c r="C152" s="207"/>
      <c r="D152" s="270"/>
      <c r="E152" s="171" t="n">
        <f aca="false">IF(E$150=0,"-",COUNTIFS(E$100:E$149,"&gt;74"))</f>
        <v>0</v>
      </c>
      <c r="F152" s="169" t="n">
        <f aca="false">IF(F$150=0,"-",COUNTIFS(F$100:F$149,"&gt;74"))</f>
        <v>0</v>
      </c>
      <c r="G152" s="171" t="n">
        <f aca="false">IF(G$150=0,"-",COUNTIFS(G$100:G$149,"&gt;74"))</f>
        <v>0</v>
      </c>
      <c r="H152" s="168" t="n">
        <f aca="false">IF(H$150=0,"-",COUNTIFS(H$100:H$149,"&gt;74"))</f>
        <v>0</v>
      </c>
      <c r="I152" s="168" t="n">
        <f aca="false">IF(I$150=0,"-",COUNTIFS(I$100:I$149,"&gt;74"))</f>
        <v>0</v>
      </c>
      <c r="J152" s="169" t="n">
        <f aca="false">IF(J$150=0,"-",COUNTIFS(J$100:J$149,"&gt;74"))</f>
        <v>0</v>
      </c>
      <c r="K152" s="171" t="n">
        <f aca="false">IF(K$150=0,"-",COUNTIFS(K$100:K$149,"&gt;74"))</f>
        <v>0</v>
      </c>
      <c r="L152" s="168" t="n">
        <f aca="false">IF(L$150=0,"-",COUNTIFS(L$100:L$149,"&gt;74"))</f>
        <v>0</v>
      </c>
      <c r="M152" s="168" t="n">
        <f aca="false">IF(M$150=0,"-",COUNTIFS(M$100:M$149,"&gt;74"))</f>
        <v>0</v>
      </c>
      <c r="N152" s="169" t="n">
        <f aca="false">IF(N$150=0,"-",COUNTIFS(N$100:N$149,"&gt;74"))</f>
        <v>0</v>
      </c>
      <c r="O152" s="171" t="n">
        <f aca="false">IF(O$150=0,"-",COUNTIFS(O$100:O$149,"&gt;74"))</f>
        <v>0</v>
      </c>
      <c r="P152" s="168" t="n">
        <f aca="false">IF(P$150=0,"-",COUNTIFS(P$100:P$149,"&gt;74"))</f>
        <v>0</v>
      </c>
      <c r="Q152" s="168" t="n">
        <f aca="false">IF(Q$150=0,"-",COUNTIFS(Q$100:Q$149,"&gt;74"))</f>
        <v>0</v>
      </c>
      <c r="R152" s="168" t="n">
        <f aca="false">IF(R$150=0,"-",COUNTIFS(R$100:R$149,"&gt;74"))</f>
        <v>0</v>
      </c>
      <c r="S152" s="168" t="n">
        <f aca="false">IF(S$150=0,"-",COUNTIFS(S$100:S$149,"&gt;74"))</f>
        <v>0</v>
      </c>
      <c r="T152" s="168" t="n">
        <f aca="false">IF(T$150=0,"-",COUNTIFS(T$100:T$149,"&gt;74"))</f>
        <v>0</v>
      </c>
      <c r="U152" s="168" t="n">
        <f aca="false">IF(U$150=0,"-",COUNTIFS(U$100:U$149,"&gt;74"))</f>
        <v>0</v>
      </c>
      <c r="V152" s="169" t="n">
        <f aca="false">IF(V$150=0,"-",COUNTIFS(V$100:V$149,"&gt;74"))</f>
        <v>0</v>
      </c>
      <c r="W152" s="171" t="n">
        <f aca="false">IF(W$150=0,"-",COUNTIFS(W$100:W$149,"&gt;74"))</f>
        <v>0</v>
      </c>
      <c r="X152" s="168" t="n">
        <f aca="false">IF(X$150=0,"-",COUNTIFS(X$100:X$149,"&gt;74"))</f>
        <v>0</v>
      </c>
      <c r="Y152" s="168" t="n">
        <f aca="false">IF(Y$150=0,"-",COUNTIFS(Y$100:Y$149,"&gt;74"))</f>
        <v>0</v>
      </c>
      <c r="Z152" s="168" t="n">
        <f aca="false">IF(Z$150=0,"-",COUNTIFS(Z$100:Z$149,"&gt;74"))</f>
        <v>0</v>
      </c>
      <c r="AA152" s="168" t="n">
        <f aca="false">IF(AA$150=0,"-",COUNTIFS(AA$100:AA$149,"&gt;74"))</f>
        <v>0</v>
      </c>
      <c r="AB152" s="168" t="n">
        <f aca="false">IF(AB$150=0,"-",COUNTIFS(AB$100:AB$149,"&gt;74"))</f>
        <v>0</v>
      </c>
      <c r="AC152" s="168" t="n">
        <f aca="false">IF(AC$150=0,"-",COUNTIFS(AC$100:AC$149,"&gt;74"))</f>
        <v>0</v>
      </c>
      <c r="AD152" s="169" t="n">
        <f aca="false">IF(AD$150=0,"-",COUNTIFS(AD$100:AD$149,"&gt;74"))</f>
        <v>0</v>
      </c>
      <c r="AE152" s="171" t="n">
        <f aca="false">IF(AE$150=0,"-",COUNTIFS(AE$100:AE$149,"&gt;74"))</f>
        <v>0</v>
      </c>
      <c r="AF152" s="168" t="n">
        <f aca="false">IF(AF$150=0,"-",COUNTIFS(AF$100:AF$149,"&gt;74"))</f>
        <v>0</v>
      </c>
      <c r="AG152" s="168" t="n">
        <f aca="false">IF(AG$150=0,"-",COUNTIFS(AG$100:AG$149,"&gt;74"))</f>
        <v>0</v>
      </c>
      <c r="AH152" s="168" t="n">
        <f aca="false">IF(AH$150=0,"-",COUNTIFS(AH$100:AH$149,"&gt;74"))</f>
        <v>0</v>
      </c>
      <c r="AI152" s="168" t="n">
        <f aca="false">IF(AI$150=0,"-",COUNTIFS(AI$100:AI$149,"&gt;74"))</f>
        <v>0</v>
      </c>
      <c r="AJ152" s="168" t="n">
        <f aca="false">IF(AJ$150=0,"-",COUNTIFS(AJ$100:AJ$149,"&gt;74"))</f>
        <v>0</v>
      </c>
      <c r="AK152" s="168" t="n">
        <f aca="false">IF(AK$150=0,"-",COUNTIFS(AK$100:AK$149,"&gt;74"))</f>
        <v>0</v>
      </c>
      <c r="AL152" s="169" t="n">
        <f aca="false">IF(AL$150=0,"-",COUNTIFS(AL$100:AL$149,"&gt;74"))</f>
        <v>0</v>
      </c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201"/>
    </row>
    <row r="153" customFormat="false" ht="12.8" hidden="false" customHeight="false" outlineLevel="0" collapsed="false">
      <c r="A153" s="203"/>
      <c r="B153" s="204" t="s">
        <v>96</v>
      </c>
      <c r="C153" s="207"/>
      <c r="D153" s="270"/>
      <c r="E153" s="171" t="n">
        <f aca="false">IF(E$150=0,"-",COUNTIFS(E$100:E$149,"&gt;64",E$100:E$149,"&lt;75"))</f>
        <v>0</v>
      </c>
      <c r="F153" s="169" t="n">
        <f aca="false">IF(F$150=0,"-",COUNTIFS(F$100:F$149,"&gt;64",F$100:F$149,"&lt;75"))</f>
        <v>0</v>
      </c>
      <c r="G153" s="171" t="n">
        <f aca="false">IF(G$150=0,"-",COUNTIFS(G$100:G$149,"&gt;64",G$100:G$149,"&lt;75"))</f>
        <v>0</v>
      </c>
      <c r="H153" s="168" t="n">
        <f aca="false">IF(H$150=0,"-",COUNTIFS(H$100:H$149,"&gt;64",H$100:H$149,"&lt;75"))</f>
        <v>0</v>
      </c>
      <c r="I153" s="168" t="n">
        <f aca="false">IF(I$150=0,"-",COUNTIFS(I$100:I$149,"&gt;64",I$100:I$149,"&lt;75"))</f>
        <v>0</v>
      </c>
      <c r="J153" s="169" t="n">
        <f aca="false">IF(J$150=0,"-",COUNTIFS(J$100:J$149,"&gt;64",J$100:J$149,"&lt;75"))</f>
        <v>0</v>
      </c>
      <c r="K153" s="171" t="n">
        <f aca="false">IF(K$150=0,"-",COUNTIFS(K$100:K$149,"&gt;64",K$100:K$149,"&lt;75"))</f>
        <v>0</v>
      </c>
      <c r="L153" s="168" t="n">
        <f aca="false">IF(L$150=0,"-",COUNTIFS(L$100:L$149,"&gt;64",L$100:L$149,"&lt;75"))</f>
        <v>0</v>
      </c>
      <c r="M153" s="168" t="n">
        <f aca="false">IF(M$150=0,"-",COUNTIFS(M$100:M$149,"&gt;64",M$100:M$149,"&lt;75"))</f>
        <v>0</v>
      </c>
      <c r="N153" s="169" t="n">
        <f aca="false">IF(N$150=0,"-",COUNTIFS(N$100:N$149,"&gt;64",N$100:N$149,"&lt;75"))</f>
        <v>0</v>
      </c>
      <c r="O153" s="171" t="n">
        <f aca="false">IF(O$150=0,"-",COUNTIFS(O$100:O$149,"&gt;64",O$100:O$149,"&lt;75"))</f>
        <v>0</v>
      </c>
      <c r="P153" s="168" t="n">
        <f aca="false">IF(P$150=0,"-",COUNTIFS(P$100:P$149,"&gt;64",P$100:P$149,"&lt;75"))</f>
        <v>0</v>
      </c>
      <c r="Q153" s="168" t="n">
        <f aca="false">IF(Q$150=0,"-",COUNTIFS(Q$100:Q$149,"&gt;64",Q$100:Q$149,"&lt;75"))</f>
        <v>0</v>
      </c>
      <c r="R153" s="168" t="n">
        <f aca="false">IF(R$150=0,"-",COUNTIFS(R$100:R$149,"&gt;64",R$100:R$149,"&lt;75"))</f>
        <v>0</v>
      </c>
      <c r="S153" s="168" t="n">
        <f aca="false">IF(S$150=0,"-",COUNTIFS(S$100:S$149,"&gt;64",S$100:S$149,"&lt;75"))</f>
        <v>0</v>
      </c>
      <c r="T153" s="168" t="n">
        <f aca="false">IF(T$150=0,"-",COUNTIFS(T$100:T$149,"&gt;64",T$100:T$149,"&lt;75"))</f>
        <v>0</v>
      </c>
      <c r="U153" s="168" t="n">
        <f aca="false">IF(U$150=0,"-",COUNTIFS(U$100:U$149,"&gt;64",U$100:U$149,"&lt;75"))</f>
        <v>0</v>
      </c>
      <c r="V153" s="169" t="n">
        <f aca="false">IF(V$150=0,"-",COUNTIFS(V$100:V$149,"&gt;64",V$100:V$149,"&lt;75"))</f>
        <v>0</v>
      </c>
      <c r="W153" s="171" t="n">
        <f aca="false">IF(W$150=0,"-",COUNTIFS(W$100:W$149,"&gt;64",W$100:W$149,"&lt;75"))</f>
        <v>0</v>
      </c>
      <c r="X153" s="168" t="n">
        <f aca="false">IF(X$150=0,"-",COUNTIFS(X$100:X$149,"&gt;64",X$100:X$149,"&lt;75"))</f>
        <v>0</v>
      </c>
      <c r="Y153" s="168" t="n">
        <f aca="false">IF(Y$150=0,"-",COUNTIFS(Y$100:Y$149,"&gt;64",Y$100:Y$149,"&lt;75"))</f>
        <v>0</v>
      </c>
      <c r="Z153" s="168" t="n">
        <f aca="false">IF(Z$150=0,"-",COUNTIFS(Z$100:Z$149,"&gt;64",Z$100:Z$149,"&lt;75"))</f>
        <v>0</v>
      </c>
      <c r="AA153" s="168" t="n">
        <f aca="false">IF(AA$150=0,"-",COUNTIFS(AA$100:AA$149,"&gt;64",AA$100:AA$149,"&lt;75"))</f>
        <v>0</v>
      </c>
      <c r="AB153" s="168" t="n">
        <f aca="false">IF(AB$150=0,"-",COUNTIFS(AB$100:AB$149,"&gt;64",AB$100:AB$149,"&lt;75"))</f>
        <v>0</v>
      </c>
      <c r="AC153" s="168" t="n">
        <f aca="false">IF(AC$150=0,"-",COUNTIFS(AC$100:AC$149,"&gt;64",AC$100:AC$149,"&lt;75"))</f>
        <v>0</v>
      </c>
      <c r="AD153" s="169" t="n">
        <f aca="false">IF(AD$150=0,"-",COUNTIFS(AD$100:AD$149,"&gt;64",AD$100:AD$149,"&lt;75"))</f>
        <v>0</v>
      </c>
      <c r="AE153" s="171" t="n">
        <f aca="false">IF(AE$150=0,"-",COUNTIFS(AE$100:AE$149,"&gt;64",AE$100:AE$149,"&lt;75"))</f>
        <v>0</v>
      </c>
      <c r="AF153" s="168" t="n">
        <f aca="false">IF(AF$150=0,"-",COUNTIFS(AF$100:AF$149,"&gt;64",AF$100:AF$149,"&lt;75"))</f>
        <v>0</v>
      </c>
      <c r="AG153" s="168" t="n">
        <f aca="false">IF(AG$150=0,"-",COUNTIFS(AG$100:AG$149,"&gt;64",AG$100:AG$149,"&lt;75"))</f>
        <v>0</v>
      </c>
      <c r="AH153" s="168" t="n">
        <f aca="false">IF(AH$150=0,"-",COUNTIFS(AH$100:AH$149,"&gt;64",AH$100:AH$149,"&lt;75"))</f>
        <v>0</v>
      </c>
      <c r="AI153" s="168" t="n">
        <f aca="false">IF(AI$150=0,"-",COUNTIFS(AI$100:AI$149,"&gt;64",AI$100:AI$149,"&lt;75"))</f>
        <v>0</v>
      </c>
      <c r="AJ153" s="168" t="n">
        <f aca="false">IF(AJ$150=0,"-",COUNTIFS(AJ$100:AJ$149,"&gt;64",AJ$100:AJ$149,"&lt;75"))</f>
        <v>0</v>
      </c>
      <c r="AK153" s="168" t="n">
        <f aca="false">IF(AK$150=0,"-",COUNTIFS(AK$100:AK$149,"&gt;64",AK$100:AK$149,"&lt;75"))</f>
        <v>0</v>
      </c>
      <c r="AL153" s="169" t="n">
        <f aca="false">IF(AL$150=0,"-",COUNTIFS(AL$100:AL$149,"&gt;64",AL$100:AL$149,"&lt;75"))</f>
        <v>0</v>
      </c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201"/>
    </row>
    <row r="154" customFormat="false" ht="12.8" hidden="false" customHeight="false" outlineLevel="0" collapsed="false">
      <c r="A154" s="203"/>
      <c r="B154" s="204" t="s">
        <v>97</v>
      </c>
      <c r="C154" s="207"/>
      <c r="D154" s="270"/>
      <c r="E154" s="171" t="n">
        <f aca="false">IF(E$150=0,"-",COUNTIFS(E$100:E$149,"&gt;49",E$100:E$149,"&lt;65"))</f>
        <v>0</v>
      </c>
      <c r="F154" s="171" t="n">
        <f aca="false">IF(F$150=0,"-",COUNTIFS(F$100:F$149,"&gt;49",F$100:F$149,"&lt;65"))</f>
        <v>0</v>
      </c>
      <c r="G154" s="171" t="n">
        <f aca="false">IF(G$150=0,"-",COUNTIFS(G$100:G$149,"&gt;49",G$100:G$149,"&lt;65"))</f>
        <v>0</v>
      </c>
      <c r="H154" s="171" t="n">
        <f aca="false">IF(H$150=0,"-",COUNTIFS(H$100:H$149,"&gt;49",H$100:H$149,"&lt;65"))</f>
        <v>0</v>
      </c>
      <c r="I154" s="171" t="n">
        <f aca="false">IF(I$150=0,"-",COUNTIFS(I$100:I$149,"&gt;49",I$100:I$149,"&lt;65"))</f>
        <v>0</v>
      </c>
      <c r="J154" s="171" t="n">
        <f aca="false">IF(J$150=0,"-",COUNTIFS(J$100:J$149,"&gt;49",J$100:J$149,"&lt;65"))</f>
        <v>0</v>
      </c>
      <c r="K154" s="171" t="n">
        <f aca="false">IF(K$150=0,"-",COUNTIFS(K$100:K$149,"&gt;49",K$100:K$149,"&lt;65"))</f>
        <v>0</v>
      </c>
      <c r="L154" s="171" t="n">
        <f aca="false">IF(L$150=0,"-",COUNTIFS(L$100:L$149,"&gt;49",L$100:L$149,"&lt;65"))</f>
        <v>0</v>
      </c>
      <c r="M154" s="171" t="n">
        <f aca="false">IF(M$150=0,"-",COUNTIFS(M$100:M$149,"&gt;49",M$100:M$149,"&lt;65"))</f>
        <v>0</v>
      </c>
      <c r="N154" s="171" t="n">
        <f aca="false">IF(N$150=0,"-",COUNTIFS(N$100:N$149,"&gt;49",N$100:N$149,"&lt;65"))</f>
        <v>0</v>
      </c>
      <c r="O154" s="171" t="n">
        <f aca="false">IF(O$150=0,"-",COUNTIFS(O$100:O$149,"&gt;49",O$100:O$149,"&lt;65"))</f>
        <v>0</v>
      </c>
      <c r="P154" s="171" t="n">
        <f aca="false">IF(P$150=0,"-",COUNTIFS(P$100:P$149,"&gt;49",P$100:P$149,"&lt;65"))</f>
        <v>0</v>
      </c>
      <c r="Q154" s="171" t="n">
        <f aca="false">IF(Q$150=0,"-",COUNTIFS(Q$100:Q$149,"&gt;49",Q$100:Q$149,"&lt;65"))</f>
        <v>0</v>
      </c>
      <c r="R154" s="171" t="n">
        <f aca="false">IF(R$150=0,"-",COUNTIFS(R$100:R$149,"&gt;49",R$100:R$149,"&lt;65"))</f>
        <v>0</v>
      </c>
      <c r="S154" s="171" t="n">
        <f aca="false">IF(S$150=0,"-",COUNTIFS(S$100:S$149,"&gt;49",S$100:S$149,"&lt;65"))</f>
        <v>0</v>
      </c>
      <c r="T154" s="171" t="n">
        <f aca="false">IF(T$150=0,"-",COUNTIFS(T$100:T$149,"&gt;49",T$100:T$149,"&lt;65"))</f>
        <v>0</v>
      </c>
      <c r="U154" s="171" t="n">
        <f aca="false">IF(U$150=0,"-",COUNTIFS(U$100:U$149,"&gt;49",U$100:U$149,"&lt;65"))</f>
        <v>0</v>
      </c>
      <c r="V154" s="171" t="n">
        <f aca="false">IF(V$150=0,"-",COUNTIFS(V$100:V$149,"&gt;49",V$100:V$149,"&lt;65"))</f>
        <v>0</v>
      </c>
      <c r="W154" s="171" t="n">
        <f aca="false">IF(W$150=0,"-",COUNTIFS(W$100:W$149,"&gt;49",W$100:W$149,"&lt;65"))</f>
        <v>0</v>
      </c>
      <c r="X154" s="171" t="n">
        <f aca="false">IF(X$150=0,"-",COUNTIFS(X$100:X$149,"&gt;49",X$100:X$149,"&lt;65"))</f>
        <v>0</v>
      </c>
      <c r="Y154" s="171" t="n">
        <f aca="false">IF(Y$150=0,"-",COUNTIFS(Y$100:Y$149,"&gt;49",Y$100:Y$149,"&lt;65"))</f>
        <v>0</v>
      </c>
      <c r="Z154" s="171" t="n">
        <f aca="false">IF(Z$150=0,"-",COUNTIFS(Z$100:Z$149,"&gt;49",Z$100:Z$149,"&lt;65"))</f>
        <v>0</v>
      </c>
      <c r="AA154" s="171" t="n">
        <f aca="false">IF(AA$150=0,"-",COUNTIFS(AA$100:AA$149,"&gt;49",AA$100:AA$149,"&lt;65"))</f>
        <v>0</v>
      </c>
      <c r="AB154" s="171" t="n">
        <f aca="false">IF(AB$150=0,"-",COUNTIFS(AB$100:AB$149,"&gt;49",AB$100:AB$149,"&lt;65"))</f>
        <v>0</v>
      </c>
      <c r="AC154" s="171" t="n">
        <f aca="false">IF(AC$150=0,"-",COUNTIFS(AC$100:AC$149,"&gt;49",AC$100:AC$149,"&lt;65"))</f>
        <v>0</v>
      </c>
      <c r="AD154" s="171" t="n">
        <f aca="false">IF(AD$150=0,"-",COUNTIFS(AD$100:AD$149,"&gt;49",AD$100:AD$149,"&lt;65"))</f>
        <v>0</v>
      </c>
      <c r="AE154" s="171" t="n">
        <f aca="false">IF(AE$150=0,"-",COUNTIFS(AE$100:AE$149,"&gt;49",AE$100:AE$149,"&lt;65"))</f>
        <v>0</v>
      </c>
      <c r="AF154" s="171" t="n">
        <f aca="false">IF(AF$150=0,"-",COUNTIFS(AF$100:AF$149,"&gt;49",AF$100:AF$149,"&lt;65"))</f>
        <v>0</v>
      </c>
      <c r="AG154" s="171" t="n">
        <f aca="false">IF(AG$150=0,"-",COUNTIFS(AG$100:AG$149,"&gt;49",AG$100:AG$149,"&lt;65"))</f>
        <v>0</v>
      </c>
      <c r="AH154" s="171" t="n">
        <f aca="false">IF(AH$150=0,"-",COUNTIFS(AH$100:AH$149,"&gt;49",AH$100:AH$149,"&lt;65"))</f>
        <v>0</v>
      </c>
      <c r="AI154" s="171" t="n">
        <f aca="false">IF(AI$150=0,"-",COUNTIFS(AI$100:AI$149,"&gt;49",AI$100:AI$149,"&lt;65"))</f>
        <v>0</v>
      </c>
      <c r="AJ154" s="171" t="n">
        <f aca="false">IF(AJ$150=0,"-",COUNTIFS(AJ$100:AJ$149,"&gt;49",AJ$100:AJ$149,"&lt;65"))</f>
        <v>0</v>
      </c>
      <c r="AK154" s="171" t="n">
        <f aca="false">IF(AK$150=0,"-",COUNTIFS(AK$100:AK$149,"&gt;49",AK$100:AK$149,"&lt;65"))</f>
        <v>0</v>
      </c>
      <c r="AL154" s="171" t="n">
        <f aca="false">IF(AL$150=0,"-",COUNTIFS(AL$100:AL$149,"&gt;49",AL$100:AL$149,"&lt;65"))</f>
        <v>0</v>
      </c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201"/>
    </row>
    <row r="155" customFormat="false" ht="12.8" hidden="false" customHeight="false" outlineLevel="0" collapsed="false">
      <c r="A155" s="203"/>
      <c r="B155" s="204" t="s">
        <v>99</v>
      </c>
      <c r="C155" s="207"/>
      <c r="D155" s="270"/>
      <c r="E155" s="171" t="n">
        <f aca="false">IF(E$150=0,"-",COUNTIFS(E$100:E$149,"&gt;39",E$100:E$149,"&lt;50"))</f>
        <v>0</v>
      </c>
      <c r="F155" s="171" t="n">
        <f aca="false">IF(F$150=0,"-",COUNTIFS(F$100:F$149,"&gt;39",F$100:F$149,"&lt;50"))</f>
        <v>0</v>
      </c>
      <c r="G155" s="171" t="n">
        <f aca="false">IF(G$150=0,"-",COUNTIFS(G$100:G$149,"&gt;39",G$100:G$149,"&lt;50"))</f>
        <v>0</v>
      </c>
      <c r="H155" s="171" t="n">
        <f aca="false">IF(H$150=0,"-",COUNTIFS(H$100:H$149,"&gt;39",H$100:H$149,"&lt;50"))</f>
        <v>0</v>
      </c>
      <c r="I155" s="171" t="n">
        <f aca="false">IF(I$150=0,"-",COUNTIFS(I$100:I$149,"&gt;39",I$100:I$149,"&lt;50"))</f>
        <v>0</v>
      </c>
      <c r="J155" s="171" t="n">
        <f aca="false">IF(J$150=0,"-",COUNTIFS(J$100:J$149,"&gt;39",J$100:J$149,"&lt;50"))</f>
        <v>0</v>
      </c>
      <c r="K155" s="171" t="n">
        <f aca="false">IF(K$150=0,"-",COUNTIFS(K$100:K$149,"&gt;39",K$100:K$149,"&lt;50"))</f>
        <v>0</v>
      </c>
      <c r="L155" s="171" t="n">
        <f aca="false">IF(L$150=0,"-",COUNTIFS(L$100:L$149,"&gt;39",L$100:L$149,"&lt;50"))</f>
        <v>0</v>
      </c>
      <c r="M155" s="171" t="n">
        <f aca="false">IF(M$150=0,"-",COUNTIFS(M$100:M$149,"&gt;39",M$100:M$149,"&lt;50"))</f>
        <v>0</v>
      </c>
      <c r="N155" s="171" t="n">
        <f aca="false">IF(N$150=0,"-",COUNTIFS(N$100:N$149,"&gt;39",N$100:N$149,"&lt;50"))</f>
        <v>0</v>
      </c>
      <c r="O155" s="171" t="n">
        <f aca="false">IF(O$150=0,"-",COUNTIFS(O$100:O$149,"&gt;39",O$100:O$149,"&lt;50"))</f>
        <v>0</v>
      </c>
      <c r="P155" s="171" t="n">
        <f aca="false">IF(P$150=0,"-",COUNTIFS(P$100:P$149,"&gt;39",P$100:P$149,"&lt;50"))</f>
        <v>0</v>
      </c>
      <c r="Q155" s="171" t="n">
        <f aca="false">IF(Q$150=0,"-",COUNTIFS(Q$100:Q$149,"&gt;39",Q$100:Q$149,"&lt;50"))</f>
        <v>0</v>
      </c>
      <c r="R155" s="171" t="n">
        <f aca="false">IF(R$150=0,"-",COUNTIFS(R$100:R$149,"&gt;39",R$100:R$149,"&lt;50"))</f>
        <v>0</v>
      </c>
      <c r="S155" s="171" t="n">
        <f aca="false">IF(S$150=0,"-",COUNTIFS(S$100:S$149,"&gt;39",S$100:S$149,"&lt;50"))</f>
        <v>0</v>
      </c>
      <c r="T155" s="171" t="n">
        <f aca="false">IF(T$150=0,"-",COUNTIFS(T$100:T$149,"&gt;39",T$100:T$149,"&lt;50"))</f>
        <v>0</v>
      </c>
      <c r="U155" s="171" t="n">
        <f aca="false">IF(U$150=0,"-",COUNTIFS(U$100:U$149,"&gt;39",U$100:U$149,"&lt;50"))</f>
        <v>0</v>
      </c>
      <c r="V155" s="171" t="n">
        <f aca="false">IF(V$150=0,"-",COUNTIFS(V$100:V$149,"&gt;39",V$100:V$149,"&lt;50"))</f>
        <v>0</v>
      </c>
      <c r="W155" s="171" t="n">
        <f aca="false">IF(W$150=0,"-",COUNTIFS(W$100:W$149,"&gt;39",W$100:W$149,"&lt;50"))</f>
        <v>0</v>
      </c>
      <c r="X155" s="171" t="n">
        <f aca="false">IF(X$150=0,"-",COUNTIFS(X$100:X$149,"&gt;39",X$100:X$149,"&lt;50"))</f>
        <v>0</v>
      </c>
      <c r="Y155" s="171" t="n">
        <f aca="false">IF(Y$150=0,"-",COUNTIFS(Y$100:Y$149,"&gt;39",Y$100:Y$149,"&lt;50"))</f>
        <v>0</v>
      </c>
      <c r="Z155" s="171" t="n">
        <f aca="false">IF(Z$150=0,"-",COUNTIFS(Z$100:Z$149,"&gt;39",Z$100:Z$149,"&lt;50"))</f>
        <v>0</v>
      </c>
      <c r="AA155" s="171" t="n">
        <f aca="false">IF(AA$150=0,"-",COUNTIFS(AA$100:AA$149,"&gt;39",AA$100:AA$149,"&lt;50"))</f>
        <v>0</v>
      </c>
      <c r="AB155" s="171" t="n">
        <f aca="false">IF(AB$150=0,"-",COUNTIFS(AB$100:AB$149,"&gt;39",AB$100:AB$149,"&lt;50"))</f>
        <v>0</v>
      </c>
      <c r="AC155" s="171" t="n">
        <f aca="false">IF(AC$150=0,"-",COUNTIFS(AC$100:AC$149,"&gt;39",AC$100:AC$149,"&lt;50"))</f>
        <v>0</v>
      </c>
      <c r="AD155" s="171" t="n">
        <f aca="false">IF(AD$150=0,"-",COUNTIFS(AD$100:AD$149,"&gt;39",AD$100:AD$149,"&lt;50"))</f>
        <v>0</v>
      </c>
      <c r="AE155" s="171" t="n">
        <f aca="false">IF(AE$150=0,"-",COUNTIFS(AE$100:AE$149,"&gt;39",AE$100:AE$149,"&lt;50"))</f>
        <v>0</v>
      </c>
      <c r="AF155" s="171" t="n">
        <f aca="false">IF(AF$150=0,"-",COUNTIFS(AF$100:AF$149,"&gt;39",AF$100:AF$149,"&lt;50"))</f>
        <v>0</v>
      </c>
      <c r="AG155" s="171" t="n">
        <f aca="false">IF(AG$150=0,"-",COUNTIFS(AG$100:AG$149,"&gt;39",AG$100:AG$149,"&lt;50"))</f>
        <v>0</v>
      </c>
      <c r="AH155" s="171" t="n">
        <f aca="false">IF(AH$150=0,"-",COUNTIFS(AH$100:AH$149,"&gt;39",AH$100:AH$149,"&lt;50"))</f>
        <v>0</v>
      </c>
      <c r="AI155" s="171" t="n">
        <f aca="false">IF(AI$150=0,"-",COUNTIFS(AI$100:AI$149,"&gt;39",AI$100:AI$149,"&lt;50"))</f>
        <v>0</v>
      </c>
      <c r="AJ155" s="171" t="n">
        <f aca="false">IF(AJ$150=0,"-",COUNTIFS(AJ$100:AJ$149,"&gt;39",AJ$100:AJ$149,"&lt;50"))</f>
        <v>0</v>
      </c>
      <c r="AK155" s="171" t="n">
        <f aca="false">IF(AK$150=0,"-",COUNTIFS(AK$100:AK$149,"&gt;39",AK$100:AK$149,"&lt;50"))</f>
        <v>0</v>
      </c>
      <c r="AL155" s="171" t="n">
        <f aca="false">IF(AL$150=0,"-",COUNTIFS(AL$100:AL$149,"&gt;39",AL$100:AL$149,"&lt;50"))</f>
        <v>0</v>
      </c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201"/>
    </row>
    <row r="156" customFormat="false" ht="12.8" hidden="false" customHeight="false" outlineLevel="0" collapsed="false">
      <c r="A156" s="203"/>
      <c r="B156" s="204" t="s">
        <v>101</v>
      </c>
      <c r="C156" s="207"/>
      <c r="D156" s="270"/>
      <c r="E156" s="171" t="n">
        <f aca="false">IF(E$150=0,"-",COUNTIFS(E$100:E$149,"&gt;34",E$100:E$149,"&lt;40"))</f>
        <v>0</v>
      </c>
      <c r="F156" s="169" t="n">
        <f aca="false">IF(F$150=0,"-",COUNTIFS(F$100:F$149,"&gt;34",F$100:F$149,"&lt;40"))</f>
        <v>0</v>
      </c>
      <c r="G156" s="171" t="n">
        <f aca="false">IF(G$150=0,"-",COUNTIFS(G$100:G$149,"&gt;34",G$100:G$149,"&lt;40"))</f>
        <v>0</v>
      </c>
      <c r="H156" s="168" t="n">
        <f aca="false">IF(H$150=0,"-",COUNTIFS(H$100:H$149,"&gt;34",H$100:H$149,"&lt;40"))</f>
        <v>0</v>
      </c>
      <c r="I156" s="168" t="n">
        <f aca="false">IF(I$150=0,"-",COUNTIFS(I$100:I$149,"&gt;34",I$100:I$149,"&lt;40"))</f>
        <v>0</v>
      </c>
      <c r="J156" s="169" t="n">
        <f aca="false">IF(J$150=0,"-",COUNTIFS(J$100:J$149,"&gt;34",J$100:J$149,"&lt;40"))</f>
        <v>0</v>
      </c>
      <c r="K156" s="171" t="n">
        <f aca="false">IF(K$150=0,"-",COUNTIFS(K$100:K$149,"&gt;34",K$100:K$149,"&lt;40"))</f>
        <v>0</v>
      </c>
      <c r="L156" s="168" t="n">
        <f aca="false">IF(L$150=0,"-",COUNTIFS(L$100:L$149,"&gt;34",L$100:L$149,"&lt;40"))</f>
        <v>0</v>
      </c>
      <c r="M156" s="168" t="n">
        <f aca="false">IF(M$150=0,"-",COUNTIFS(M$100:M$149,"&gt;34",M$100:M$149,"&lt;40"))</f>
        <v>0</v>
      </c>
      <c r="N156" s="169" t="n">
        <f aca="false">IF(N$150=0,"-",COUNTIFS(N$100:N$149,"&gt;34",N$100:N$149,"&lt;40"))</f>
        <v>0</v>
      </c>
      <c r="O156" s="171" t="n">
        <f aca="false">IF(O$150=0,"-",COUNTIFS(O$100:O$149,"&gt;34",O$100:O$149,"&lt;40"))</f>
        <v>0</v>
      </c>
      <c r="P156" s="168" t="n">
        <f aca="false">IF(P$150=0,"-",COUNTIFS(P$100:P$149,"&gt;34",P$100:P$149,"&lt;40"))</f>
        <v>0</v>
      </c>
      <c r="Q156" s="168" t="n">
        <f aca="false">IF(Q$150=0,"-",COUNTIFS(Q$100:Q$149,"&gt;34",Q$100:Q$149,"&lt;40"))</f>
        <v>0</v>
      </c>
      <c r="R156" s="168" t="n">
        <f aca="false">IF(R$150=0,"-",COUNTIFS(R$100:R$149,"&gt;34",R$100:R$149,"&lt;40"))</f>
        <v>0</v>
      </c>
      <c r="S156" s="168" t="n">
        <f aca="false">IF(S$150=0,"-",COUNTIFS(S$100:S$149,"&gt;34",S$100:S$149,"&lt;40"))</f>
        <v>0</v>
      </c>
      <c r="T156" s="168" t="n">
        <f aca="false">IF(T$150=0,"-",COUNTIFS(T$100:T$149,"&gt;34",T$100:T$149,"&lt;40"))</f>
        <v>0</v>
      </c>
      <c r="U156" s="168" t="n">
        <f aca="false">IF(U$150=0,"-",COUNTIFS(U$100:U$149,"&gt;34",U$100:U$149,"&lt;40"))</f>
        <v>0</v>
      </c>
      <c r="V156" s="169" t="n">
        <f aca="false">IF(V$150=0,"-",COUNTIFS(V$100:V$149,"&gt;34",V$100:V$149,"&lt;40"))</f>
        <v>0</v>
      </c>
      <c r="W156" s="171" t="n">
        <f aca="false">IF(W$150=0,"-",COUNTIFS(W$100:W$149,"&gt;34",W$100:W$149,"&lt;40"))</f>
        <v>0</v>
      </c>
      <c r="X156" s="168" t="n">
        <f aca="false">IF(X$150=0,"-",COUNTIFS(X$100:X$149,"&gt;34",X$100:X$149,"&lt;40"))</f>
        <v>0</v>
      </c>
      <c r="Y156" s="168" t="n">
        <f aca="false">IF(Y$150=0,"-",COUNTIFS(Y$100:Y$149,"&gt;34",Y$100:Y$149,"&lt;40"))</f>
        <v>0</v>
      </c>
      <c r="Z156" s="168" t="n">
        <f aca="false">IF(Z$150=0,"-",COUNTIFS(Z$100:Z$149,"&gt;34",Z$100:Z$149,"&lt;40"))</f>
        <v>0</v>
      </c>
      <c r="AA156" s="168" t="n">
        <f aca="false">IF(AA$150=0,"-",COUNTIFS(AA$100:AA$149,"&gt;34",AA$100:AA$149,"&lt;40"))</f>
        <v>0</v>
      </c>
      <c r="AB156" s="168" t="n">
        <f aca="false">IF(AB$150=0,"-",COUNTIFS(AB$100:AB$149,"&gt;34",AB$100:AB$149,"&lt;40"))</f>
        <v>0</v>
      </c>
      <c r="AC156" s="168" t="n">
        <f aca="false">IF(AC$150=0,"-",COUNTIFS(AC$100:AC$149,"&gt;34",AC$100:AC$149,"&lt;40"))</f>
        <v>0</v>
      </c>
      <c r="AD156" s="169" t="n">
        <f aca="false">IF(AD$150=0,"-",COUNTIFS(AD$100:AD$149,"&gt;34",AD$100:AD$149,"&lt;40"))</f>
        <v>0</v>
      </c>
      <c r="AE156" s="171" t="n">
        <f aca="false">IF(AE$150=0,"-",COUNTIFS(AE$100:AE$149,"&gt;34",AE$100:AE$149,"&lt;40"))</f>
        <v>0</v>
      </c>
      <c r="AF156" s="168" t="n">
        <f aca="false">IF(AF$150=0,"-",COUNTIFS(AF$100:AF$149,"&gt;34",AF$100:AF$149,"&lt;40"))</f>
        <v>0</v>
      </c>
      <c r="AG156" s="168" t="n">
        <f aca="false">IF(AG$150=0,"-",COUNTIFS(AG$100:AG$149,"&gt;34",AG$100:AG$149,"&lt;40"))</f>
        <v>0</v>
      </c>
      <c r="AH156" s="168" t="n">
        <f aca="false">IF(AH$150=0,"-",COUNTIFS(AH$100:AH$149,"&gt;34",AH$100:AH$149,"&lt;40"))</f>
        <v>0</v>
      </c>
      <c r="AI156" s="168" t="n">
        <f aca="false">IF(AI$150=0,"-",COUNTIFS(AI$100:AI$149,"&gt;34",AI$100:AI$149,"&lt;40"))</f>
        <v>0</v>
      </c>
      <c r="AJ156" s="168" t="n">
        <f aca="false">IF(AJ$150=0,"-",COUNTIFS(AJ$100:AJ$149,"&gt;34",AJ$100:AJ$149,"&lt;40"))</f>
        <v>0</v>
      </c>
      <c r="AK156" s="168" t="n">
        <f aca="false">IF(AK$150=0,"-",COUNTIFS(AK$100:AK$149,"&gt;34",AK$100:AK$149,"&lt;40"))</f>
        <v>0</v>
      </c>
      <c r="AL156" s="169" t="n">
        <f aca="false">IF(AL$150=0,"-",COUNTIFS(AL$100:AL$149,"&gt;34",AL$100:AL$149,"&lt;40"))</f>
        <v>0</v>
      </c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201"/>
    </row>
    <row r="157" customFormat="false" ht="12.8" hidden="false" customHeight="false" outlineLevel="0" collapsed="false">
      <c r="A157" s="203"/>
      <c r="B157" s="208" t="s">
        <v>102</v>
      </c>
      <c r="C157" s="211"/>
      <c r="D157" s="271"/>
      <c r="E157" s="171" t="n">
        <f aca="false">IF(E$150=0,"-",COUNTIFS(E$100:E$149,"&gt;19",E$100:E$149,"&lt;35"))</f>
        <v>0</v>
      </c>
      <c r="F157" s="169" t="n">
        <f aca="false">IF(F$150=0,"-",COUNTIFS(F$100:F$149,"&gt;19",F$100:F$149,"&lt;35"))</f>
        <v>0</v>
      </c>
      <c r="G157" s="171" t="n">
        <f aca="false">IF(G$150=0,"-",COUNTIFS(G$100:G$149,"&gt;19",G$100:G$149,"&lt;35"))</f>
        <v>0</v>
      </c>
      <c r="H157" s="168" t="n">
        <f aca="false">IF(H$150=0,"-",COUNTIFS(H$100:H$149,"&gt;19",H$100:H$149,"&lt;35"))</f>
        <v>0</v>
      </c>
      <c r="I157" s="168" t="n">
        <f aca="false">IF(I$150=0,"-",COUNTIFS(I$100:I$149,"&gt;19",I$100:I$149,"&lt;35"))</f>
        <v>0</v>
      </c>
      <c r="J157" s="169" t="n">
        <f aca="false">IF(J$150=0,"-",COUNTIFS(J$100:J$149,"&gt;19",J$100:J$149,"&lt;35"))</f>
        <v>0</v>
      </c>
      <c r="K157" s="171" t="n">
        <f aca="false">IF(K$150=0,"-",COUNTIFS(K$100:K$149,"&gt;19",K$100:K$149,"&lt;35"))</f>
        <v>0</v>
      </c>
      <c r="L157" s="168" t="n">
        <f aca="false">IF(L$150=0,"-",COUNTIFS(L$100:L$149,"&gt;19",L$100:L$149,"&lt;35"))</f>
        <v>0</v>
      </c>
      <c r="M157" s="168" t="n">
        <f aca="false">IF(M$150=0,"-",COUNTIFS(M$100:M$149,"&gt;19",M$100:M$149,"&lt;35"))</f>
        <v>0</v>
      </c>
      <c r="N157" s="169" t="n">
        <f aca="false">IF(N$150=0,"-",COUNTIFS(N$100:N$149,"&gt;19",N$100:N$149,"&lt;35"))</f>
        <v>0</v>
      </c>
      <c r="O157" s="171" t="n">
        <f aca="false">IF(O$150=0,"-",COUNTIFS(O$100:O$149,"&gt;19",O$100:O$149,"&lt;35"))</f>
        <v>0</v>
      </c>
      <c r="P157" s="168" t="n">
        <f aca="false">IF(P$150=0,"-",COUNTIFS(P$100:P$149,"&gt;19",P$100:P$149,"&lt;35"))</f>
        <v>0</v>
      </c>
      <c r="Q157" s="168" t="n">
        <f aca="false">IF(Q$150=0,"-",COUNTIFS(Q$100:Q$149,"&gt;19",Q$100:Q$149,"&lt;35"))</f>
        <v>0</v>
      </c>
      <c r="R157" s="168" t="n">
        <f aca="false">IF(R$150=0,"-",COUNTIFS(R$100:R$149,"&gt;19",R$100:R$149,"&lt;35"))</f>
        <v>0</v>
      </c>
      <c r="S157" s="168" t="n">
        <f aca="false">IF(S$150=0,"-",COUNTIFS(S$100:S$149,"&gt;19",S$100:S$149,"&lt;35"))</f>
        <v>0</v>
      </c>
      <c r="T157" s="168" t="n">
        <f aca="false">IF(T$150=0,"-",COUNTIFS(T$100:T$149,"&gt;19",T$100:T$149,"&lt;35"))</f>
        <v>0</v>
      </c>
      <c r="U157" s="168" t="n">
        <f aca="false">IF(U$150=0,"-",COUNTIFS(U$100:U$149,"&gt;19",U$100:U$149,"&lt;35"))</f>
        <v>0</v>
      </c>
      <c r="V157" s="169" t="n">
        <f aca="false">IF(V$150=0,"-",COUNTIFS(V$100:V$149,"&gt;19",V$100:V$149,"&lt;35"))</f>
        <v>0</v>
      </c>
      <c r="W157" s="171" t="n">
        <f aca="false">IF(W$150=0,"-",COUNTIFS(W$100:W$149,"&gt;19",W$100:W$149,"&lt;35"))</f>
        <v>0</v>
      </c>
      <c r="X157" s="168" t="n">
        <f aca="false">IF(X$150=0,"-",COUNTIFS(X$100:X$149,"&gt;19",X$100:X$149,"&lt;35"))</f>
        <v>0</v>
      </c>
      <c r="Y157" s="168" t="n">
        <f aca="false">IF(Y$150=0,"-",COUNTIFS(Y$100:Y$149,"&gt;19",Y$100:Y$149,"&lt;35"))</f>
        <v>0</v>
      </c>
      <c r="Z157" s="168" t="n">
        <f aca="false">IF(Z$150=0,"-",COUNTIFS(Z$100:Z$149,"&gt;19",Z$100:Z$149,"&lt;35"))</f>
        <v>0</v>
      </c>
      <c r="AA157" s="168" t="n">
        <f aca="false">IF(AA$150=0,"-",COUNTIFS(AA$100:AA$149,"&gt;19",AA$100:AA$149,"&lt;35"))</f>
        <v>0</v>
      </c>
      <c r="AB157" s="168" t="n">
        <f aca="false">IF(AB$150=0,"-",COUNTIFS(AB$100:AB$149,"&gt;19",AB$100:AB$149,"&lt;35"))</f>
        <v>0</v>
      </c>
      <c r="AC157" s="168" t="n">
        <f aca="false">IF(AC$150=0,"-",COUNTIFS(AC$100:AC$149,"&gt;19",AC$100:AC$149,"&lt;35"))</f>
        <v>0</v>
      </c>
      <c r="AD157" s="169" t="n">
        <f aca="false">IF(AD$150=0,"-",COUNTIFS(AD$100:AD$149,"&gt;19",AD$100:AD$149,"&lt;35"))</f>
        <v>0</v>
      </c>
      <c r="AE157" s="171" t="n">
        <f aca="false">IF(AE$150=0,"-",COUNTIFS(AE$100:AE$149,"&gt;19",AE$100:AE$149,"&lt;35"))</f>
        <v>0</v>
      </c>
      <c r="AF157" s="168" t="n">
        <f aca="false">IF(AF$150=0,"-",COUNTIFS(AF$100:AF$149,"&gt;19",AF$100:AF$149,"&lt;35"))</f>
        <v>0</v>
      </c>
      <c r="AG157" s="168" t="n">
        <f aca="false">IF(AG$150=0,"-",COUNTIFS(AG$100:AG$149,"&gt;19",AG$100:AG$149,"&lt;35"))</f>
        <v>0</v>
      </c>
      <c r="AH157" s="168" t="n">
        <f aca="false">IF(AH$150=0,"-",COUNTIFS(AH$100:AH$149,"&gt;19",AH$100:AH$149,"&lt;35"))</f>
        <v>0</v>
      </c>
      <c r="AI157" s="168" t="n">
        <f aca="false">IF(AI$150=0,"-",COUNTIFS(AI$100:AI$149,"&gt;19",AI$100:AI$149,"&lt;35"))</f>
        <v>0</v>
      </c>
      <c r="AJ157" s="168" t="n">
        <f aca="false">IF(AJ$150=0,"-",COUNTIFS(AJ$100:AJ$149,"&gt;19",AJ$100:AJ$149,"&lt;35"))</f>
        <v>0</v>
      </c>
      <c r="AK157" s="168" t="n">
        <f aca="false">IF(AK$150=0,"-",COUNTIFS(AK$100:AK$149,"&gt;19",AK$100:AK$149,"&lt;35"))</f>
        <v>0</v>
      </c>
      <c r="AL157" s="169" t="n">
        <f aca="false">IF(AL$150=0,"-",COUNTIFS(AL$100:AL$149,"&gt;19",AL$100:AL$149,"&lt;35"))</f>
        <v>0</v>
      </c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201"/>
    </row>
    <row r="158" customFormat="false" ht="12.8" hidden="false" customHeight="false" outlineLevel="0" collapsed="false">
      <c r="A158" s="203"/>
      <c r="B158" s="212" t="s">
        <v>103</v>
      </c>
      <c r="C158" s="215"/>
      <c r="D158" s="272"/>
      <c r="E158" s="171" t="n">
        <f aca="false">IF(E$150=0,"-",COUNTIFS(E$100:E$149,"&gt;9",E$100:E$149,"&lt;20"))</f>
        <v>0</v>
      </c>
      <c r="F158" s="169" t="n">
        <f aca="false">IF(F$150=0,"-",COUNTIFS(F$100:F$149,"&gt;9",F$100:F$149,"&lt;20"))</f>
        <v>0</v>
      </c>
      <c r="G158" s="171" t="n">
        <f aca="false">IF(G$150=0,"-",COUNTIFS(G$100:G$149,"&gt;9",G$100:G$149,"&lt;20"))</f>
        <v>0</v>
      </c>
      <c r="H158" s="168" t="n">
        <f aca="false">IF(H$150=0,"-",COUNTIFS(H$100:H$149,"&gt;9",H$100:H$149,"&lt;20"))</f>
        <v>0</v>
      </c>
      <c r="I158" s="168" t="n">
        <f aca="false">IF(I$150=0,"-",COUNTIFS(I$100:I$149,"&gt;9",I$100:I$149,"&lt;20"))</f>
        <v>0</v>
      </c>
      <c r="J158" s="169" t="n">
        <f aca="false">IF(J$150=0,"-",COUNTIFS(J$100:J$149,"&gt;9",J$100:J$149,"&lt;20"))</f>
        <v>0</v>
      </c>
      <c r="K158" s="171" t="n">
        <f aca="false">IF(K$150=0,"-",COUNTIFS(K$100:K$149,"&gt;9",K$100:K$149,"&lt;20"))</f>
        <v>0</v>
      </c>
      <c r="L158" s="168" t="n">
        <f aca="false">IF(L$150=0,"-",COUNTIFS(L$100:L$149,"&gt;9",L$100:L$149,"&lt;20"))</f>
        <v>0</v>
      </c>
      <c r="M158" s="168" t="n">
        <f aca="false">IF(M$150=0,"-",COUNTIFS(M$100:M$149,"&gt;9",M$100:M$149,"&lt;20"))</f>
        <v>0</v>
      </c>
      <c r="N158" s="169" t="n">
        <f aca="false">IF(N$150=0,"-",COUNTIFS(N$100:N$149,"&gt;9",N$100:N$149,"&lt;20"))</f>
        <v>0</v>
      </c>
      <c r="O158" s="171" t="n">
        <f aca="false">IF(O$150=0,"-",COUNTIFS(O$100:O$149,"&gt;9",O$100:O$149,"&lt;20"))</f>
        <v>0</v>
      </c>
      <c r="P158" s="168" t="n">
        <f aca="false">IF(P$150=0,"-",COUNTIFS(P$100:P$149,"&gt;9",P$100:P$149,"&lt;20"))</f>
        <v>0</v>
      </c>
      <c r="Q158" s="168" t="n">
        <f aca="false">IF(Q$150=0,"-",COUNTIFS(Q$100:Q$149,"&gt;9",Q$100:Q$149,"&lt;20"))</f>
        <v>0</v>
      </c>
      <c r="R158" s="168" t="n">
        <f aca="false">IF(R$150=0,"-",COUNTIFS(R$100:R$149,"&gt;9",R$100:R$149,"&lt;20"))</f>
        <v>0</v>
      </c>
      <c r="S158" s="168" t="n">
        <f aca="false">IF(S$150=0,"-",COUNTIFS(S$100:S$149,"&gt;9",S$100:S$149,"&lt;20"))</f>
        <v>0</v>
      </c>
      <c r="T158" s="168" t="n">
        <f aca="false">IF(T$150=0,"-",COUNTIFS(T$100:T$149,"&gt;9",T$100:T$149,"&lt;20"))</f>
        <v>0</v>
      </c>
      <c r="U158" s="168" t="n">
        <f aca="false">IF(U$150=0,"-",COUNTIFS(U$100:U$149,"&gt;9",U$100:U$149,"&lt;20"))</f>
        <v>0</v>
      </c>
      <c r="V158" s="169" t="n">
        <f aca="false">IF(V$150=0,"-",COUNTIFS(V$100:V$149,"&gt;9",V$100:V$149,"&lt;20"))</f>
        <v>0</v>
      </c>
      <c r="W158" s="171" t="n">
        <f aca="false">IF(W$150=0,"-",COUNTIFS(W$100:W$149,"&gt;9",W$100:W$149,"&lt;20"))</f>
        <v>0</v>
      </c>
      <c r="X158" s="168" t="n">
        <f aca="false">IF(X$150=0,"-",COUNTIFS(X$100:X$149,"&gt;9",X$100:X$149,"&lt;20"))</f>
        <v>0</v>
      </c>
      <c r="Y158" s="168" t="n">
        <f aca="false">IF(Y$150=0,"-",COUNTIFS(Y$100:Y$149,"&gt;9",Y$100:Y$149,"&lt;20"))</f>
        <v>0</v>
      </c>
      <c r="Z158" s="168" t="n">
        <f aca="false">IF(Z$150=0,"-",COUNTIFS(Z$100:Z$149,"&gt;9",Z$100:Z$149,"&lt;20"))</f>
        <v>0</v>
      </c>
      <c r="AA158" s="168" t="n">
        <f aca="false">IF(AA$150=0,"-",COUNTIFS(AA$100:AA$149,"&gt;9",AA$100:AA$149,"&lt;20"))</f>
        <v>0</v>
      </c>
      <c r="AB158" s="168" t="n">
        <f aca="false">IF(AB$150=0,"-",COUNTIFS(AB$100:AB$149,"&gt;9",AB$100:AB$149,"&lt;20"))</f>
        <v>0</v>
      </c>
      <c r="AC158" s="168" t="n">
        <f aca="false">IF(AC$150=0,"-",COUNTIFS(AC$100:AC$149,"&gt;9",AC$100:AC$149,"&lt;20"))</f>
        <v>0</v>
      </c>
      <c r="AD158" s="169" t="n">
        <f aca="false">IF(AD$150=0,"-",COUNTIFS(AD$100:AD$149,"&gt;9",AD$100:AD$149,"&lt;20"))</f>
        <v>0</v>
      </c>
      <c r="AE158" s="171" t="n">
        <f aca="false">IF(AE$150=0,"-",COUNTIFS(AE$100:AE$149,"&gt;9",AE$100:AE$149,"&lt;20"))</f>
        <v>0</v>
      </c>
      <c r="AF158" s="168" t="n">
        <f aca="false">IF(AF$150=0,"-",COUNTIFS(AF$100:AF$149,"&gt;9",AF$100:AF$149,"&lt;20"))</f>
        <v>0</v>
      </c>
      <c r="AG158" s="168" t="n">
        <f aca="false">IF(AG$150=0,"-",COUNTIFS(AG$100:AG$149,"&gt;9",AG$100:AG$149,"&lt;20"))</f>
        <v>0</v>
      </c>
      <c r="AH158" s="168" t="n">
        <f aca="false">IF(AH$150=0,"-",COUNTIFS(AH$100:AH$149,"&gt;9",AH$100:AH$149,"&lt;20"))</f>
        <v>0</v>
      </c>
      <c r="AI158" s="168" t="n">
        <f aca="false">IF(AI$150=0,"-",COUNTIFS(AI$100:AI$149,"&gt;9",AI$100:AI$149,"&lt;20"))</f>
        <v>0</v>
      </c>
      <c r="AJ158" s="168" t="n">
        <f aca="false">IF(AJ$150=0,"-",COUNTIFS(AJ$100:AJ$149,"&gt;9",AJ$100:AJ$149,"&lt;20"))</f>
        <v>0</v>
      </c>
      <c r="AK158" s="168" t="n">
        <f aca="false">IF(AK$150=0,"-",COUNTIFS(AK$100:AK$149,"&gt;9",AK$100:AK$149,"&lt;20"))</f>
        <v>0</v>
      </c>
      <c r="AL158" s="169" t="n">
        <f aca="false">IF(AL$150=0,"-",COUNTIFS(AL$100:AL$149,"&gt;9",AL$100:AL$149,"&lt;20"))</f>
        <v>0</v>
      </c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201"/>
    </row>
    <row r="159" customFormat="false" ht="12.8" hidden="false" customHeight="false" outlineLevel="0" collapsed="false">
      <c r="A159" s="203"/>
      <c r="B159" s="204" t="s">
        <v>104</v>
      </c>
      <c r="C159" s="207"/>
      <c r="D159" s="270"/>
      <c r="E159" s="171" t="n">
        <f aca="false">IF(E$150=0,"-",COUNTIFS(E$100:E$149,"&gt;=0",E$100:E$149,"&lt;10"))</f>
        <v>0</v>
      </c>
      <c r="F159" s="169" t="n">
        <f aca="false">IF(F$150=0,"-",COUNTIFS(F$100:F$149,"&gt;=0",F$100:F$149,"&lt;10"))</f>
        <v>0</v>
      </c>
      <c r="G159" s="171" t="n">
        <f aca="false">IF(G$150=0,"-",COUNTIFS(G$100:G$149,"&gt;=0",G$100:G$149,"&lt;10"))</f>
        <v>0</v>
      </c>
      <c r="H159" s="168" t="n">
        <f aca="false">IF(H$150=0,"-",COUNTIFS(H$100:H$149,"&gt;=0",H$100:H$149,"&lt;10"))</f>
        <v>0</v>
      </c>
      <c r="I159" s="168" t="n">
        <f aca="false">IF(I$150=0,"-",COUNTIFS(I$100:I$149,"&gt;=0",I$100:I$149,"&lt;10"))</f>
        <v>0</v>
      </c>
      <c r="J159" s="169" t="n">
        <f aca="false">IF(J$150=0,"-",COUNTIFS(J$100:J$149,"&gt;=0",J$100:J$149,"&lt;10"))</f>
        <v>0</v>
      </c>
      <c r="K159" s="171" t="n">
        <f aca="false">IF(K$150=0,"-",COUNTIFS(K$100:K$149,"&gt;=0",K$100:K$149,"&lt;10"))</f>
        <v>0</v>
      </c>
      <c r="L159" s="168" t="n">
        <f aca="false">IF(L$150=0,"-",COUNTIFS(L$100:L$149,"&gt;=0",L$100:L$149,"&lt;10"))</f>
        <v>0</v>
      </c>
      <c r="M159" s="168" t="n">
        <f aca="false">IF(M$150=0,"-",COUNTIFS(M$100:M$149,"&gt;=0",M$100:M$149,"&lt;10"))</f>
        <v>0</v>
      </c>
      <c r="N159" s="169" t="n">
        <f aca="false">IF(N$150=0,"-",COUNTIFS(N$100:N$149,"&gt;=0",N$100:N$149,"&lt;10"))</f>
        <v>0</v>
      </c>
      <c r="O159" s="171" t="n">
        <f aca="false">IF(O$150=0,"-",COUNTIFS(O$100:O$149,"&gt;=0",O$100:O$149,"&lt;10"))</f>
        <v>0</v>
      </c>
      <c r="P159" s="168" t="n">
        <f aca="false">IF(P$150=0,"-",COUNTIFS(P$100:P$149,"&gt;=0",P$100:P$149,"&lt;10"))</f>
        <v>0</v>
      </c>
      <c r="Q159" s="168" t="n">
        <f aca="false">IF(Q$150=0,"-",COUNTIFS(Q$100:Q$149,"&gt;=0",Q$100:Q$149,"&lt;10"))</f>
        <v>0</v>
      </c>
      <c r="R159" s="168" t="n">
        <f aca="false">IF(R$150=0,"-",COUNTIFS(R$100:R$149,"&gt;=0",R$100:R$149,"&lt;10"))</f>
        <v>0</v>
      </c>
      <c r="S159" s="168" t="n">
        <f aca="false">IF(S$150=0,"-",COUNTIFS(S$100:S$149,"&gt;=0",S$100:S$149,"&lt;10"))</f>
        <v>0</v>
      </c>
      <c r="T159" s="168" t="n">
        <f aca="false">IF(T$150=0,"-",COUNTIFS(T$100:T$149,"&gt;=0",T$100:T$149,"&lt;10"))</f>
        <v>0</v>
      </c>
      <c r="U159" s="168" t="n">
        <f aca="false">IF(U$150=0,"-",COUNTIFS(U$100:U$149,"&gt;=0",U$100:U$149,"&lt;10"))</f>
        <v>0</v>
      </c>
      <c r="V159" s="169" t="n">
        <f aca="false">IF(V$150=0,"-",COUNTIFS(V$100:V$149,"&gt;=0",V$100:V$149,"&lt;10"))</f>
        <v>0</v>
      </c>
      <c r="W159" s="171" t="n">
        <f aca="false">IF(W$150=0,"-",COUNTIFS(W$100:W$149,"&gt;=0",W$100:W$149,"&lt;10"))</f>
        <v>0</v>
      </c>
      <c r="X159" s="168" t="n">
        <f aca="false">IF(X$150=0,"-",COUNTIFS(X$100:X$149,"&gt;=0",X$100:X$149,"&lt;10"))</f>
        <v>0</v>
      </c>
      <c r="Y159" s="168" t="n">
        <f aca="false">IF(Y$150=0,"-",COUNTIFS(Y$100:Y$149,"&gt;=0",Y$100:Y$149,"&lt;10"))</f>
        <v>0</v>
      </c>
      <c r="Z159" s="168" t="n">
        <f aca="false">IF(Z$150=0,"-",COUNTIFS(Z$100:Z$149,"&gt;=0",Z$100:Z$149,"&lt;10"))</f>
        <v>0</v>
      </c>
      <c r="AA159" s="168" t="n">
        <f aca="false">IF(AA$150=0,"-",COUNTIFS(AA$100:AA$149,"&gt;=0",AA$100:AA$149,"&lt;10"))</f>
        <v>0</v>
      </c>
      <c r="AB159" s="168" t="n">
        <f aca="false">IF(AB$150=0,"-",COUNTIFS(AB$100:AB$149,"&gt;=0",AB$100:AB$149,"&lt;10"))</f>
        <v>0</v>
      </c>
      <c r="AC159" s="168" t="n">
        <f aca="false">IF(AC$150=0,"-",COUNTIFS(AC$100:AC$149,"&gt;=0",AC$100:AC$149,"&lt;10"))</f>
        <v>0</v>
      </c>
      <c r="AD159" s="169" t="n">
        <f aca="false">IF(AD$150=0,"-",COUNTIFS(AD$100:AD$149,"&gt;=0",AD$100:AD$149,"&lt;10"))</f>
        <v>0</v>
      </c>
      <c r="AE159" s="171" t="n">
        <f aca="false">IF(AE$150=0,"-",COUNTIFS(AE$100:AE$149,"&gt;=0",AE$100:AE$149,"&lt;10"))</f>
        <v>0</v>
      </c>
      <c r="AF159" s="168" t="n">
        <f aca="false">IF(AF$150=0,"-",COUNTIFS(AF$100:AF$149,"&gt;=0",AF$100:AF$149,"&lt;10"))</f>
        <v>0</v>
      </c>
      <c r="AG159" s="168" t="n">
        <f aca="false">IF(AG$150=0,"-",COUNTIFS(AG$100:AG$149,"&gt;=0",AG$100:AG$149,"&lt;10"))</f>
        <v>0</v>
      </c>
      <c r="AH159" s="168" t="n">
        <f aca="false">IF(AH$150=0,"-",COUNTIFS(AH$100:AH$149,"&gt;=0",AH$100:AH$149,"&lt;10"))</f>
        <v>0</v>
      </c>
      <c r="AI159" s="168" t="n">
        <f aca="false">IF(AI$150=0,"-",COUNTIFS(AI$100:AI$149,"&gt;=0",AI$100:AI$149,"&lt;10"))</f>
        <v>0</v>
      </c>
      <c r="AJ159" s="168" t="n">
        <f aca="false">IF(AJ$150=0,"-",COUNTIFS(AJ$100:AJ$149,"&gt;=0",AJ$100:AJ$149,"&lt;10"))</f>
        <v>0</v>
      </c>
      <c r="AK159" s="168" t="n">
        <f aca="false">IF(AK$150=0,"-",COUNTIFS(AK$100:AK$149,"&gt;=0",AK$100:AK$149,"&lt;10"))</f>
        <v>0</v>
      </c>
      <c r="AL159" s="169" t="n">
        <f aca="false">IF(AL$150=0,"-",COUNTIFS(AL$100:AL$149,"&gt;=0",AL$100:AL$149,"&lt;10"))</f>
        <v>0</v>
      </c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201"/>
    </row>
    <row r="160" customFormat="false" ht="15" hidden="false" customHeight="false" outlineLevel="0" collapsed="false">
      <c r="A160" s="203"/>
      <c r="B160" s="216" t="s">
        <v>105</v>
      </c>
      <c r="C160" s="219"/>
      <c r="D160" s="273"/>
      <c r="E160" s="171" t="n">
        <f aca="false">IF(E$150=0,"-",SUM(E152:E159))</f>
        <v>0</v>
      </c>
      <c r="F160" s="169" t="n">
        <f aca="false">IF(F$150=0,"-",SUM(F152:F159))</f>
        <v>0</v>
      </c>
      <c r="G160" s="171" t="n">
        <f aca="false">IF(G$150=0,"-",SUM(G152:G159))</f>
        <v>0</v>
      </c>
      <c r="H160" s="168" t="n">
        <f aca="false">IF(H$150=0,"-",SUM(H152:H159))</f>
        <v>0</v>
      </c>
      <c r="I160" s="168" t="n">
        <f aca="false">IF(I$150=0,"-",SUM(I152:I159))</f>
        <v>0</v>
      </c>
      <c r="J160" s="169" t="n">
        <f aca="false">IF(J$150=0,"-",SUM(J152:J159))</f>
        <v>0</v>
      </c>
      <c r="K160" s="171" t="n">
        <f aca="false">IF(K$150=0,"-",SUM(K152:K159))</f>
        <v>0</v>
      </c>
      <c r="L160" s="168" t="n">
        <f aca="false">IF(L$150=0,"-",SUM(L152:L159))</f>
        <v>0</v>
      </c>
      <c r="M160" s="168" t="n">
        <f aca="false">IF(M$150=0,"-",SUM(M152:M159))</f>
        <v>0</v>
      </c>
      <c r="N160" s="169" t="n">
        <f aca="false">IF(N$150=0,"-",SUM(N152:N159))</f>
        <v>0</v>
      </c>
      <c r="O160" s="171" t="n">
        <f aca="false">IF(O$150=0,"-",SUM(O152:O159))</f>
        <v>0</v>
      </c>
      <c r="P160" s="168" t="n">
        <f aca="false">IF(P$150=0,"-",SUM(P152:P159))</f>
        <v>0</v>
      </c>
      <c r="Q160" s="168" t="n">
        <f aca="false">IF(Q$150=0,"-",SUM(Q152:Q159))</f>
        <v>0</v>
      </c>
      <c r="R160" s="168" t="n">
        <f aca="false">IF(R$150=0,"-",SUM(R152:R159))</f>
        <v>0</v>
      </c>
      <c r="S160" s="168" t="n">
        <f aca="false">IF(S$150=0,"-",SUM(S152:S159))</f>
        <v>0</v>
      </c>
      <c r="T160" s="168" t="n">
        <f aca="false">IF(T$150=0,"-",SUM(T152:T159))</f>
        <v>0</v>
      </c>
      <c r="U160" s="168" t="n">
        <f aca="false">IF(U$150=0,"-",SUM(U152:U159))</f>
        <v>0</v>
      </c>
      <c r="V160" s="169" t="n">
        <f aca="false">IF(V$150=0,"-",SUM(V152:V159))</f>
        <v>0</v>
      </c>
      <c r="W160" s="171" t="n">
        <f aca="false">IF(W$150=0,"-",SUM(W152:W159))</f>
        <v>0</v>
      </c>
      <c r="X160" s="168" t="n">
        <f aca="false">IF(X$150=0,"-",SUM(X152:X159))</f>
        <v>0</v>
      </c>
      <c r="Y160" s="168" t="n">
        <f aca="false">IF(Y$150=0,"-",SUM(Y152:Y159))</f>
        <v>0</v>
      </c>
      <c r="Z160" s="168" t="n">
        <f aca="false">IF(Z$150=0,"-",SUM(Z152:Z159))</f>
        <v>0</v>
      </c>
      <c r="AA160" s="168" t="n">
        <f aca="false">IF(AA$150=0,"-",SUM(AA152:AA159))</f>
        <v>0</v>
      </c>
      <c r="AB160" s="168" t="n">
        <f aca="false">IF(AB$150=0,"-",SUM(AB152:AB159))</f>
        <v>0</v>
      </c>
      <c r="AC160" s="168" t="n">
        <f aca="false">IF(AC$150=0,"-",SUM(AC152:AC159))</f>
        <v>0</v>
      </c>
      <c r="AD160" s="169" t="n">
        <f aca="false">IF(AD$150=0,"-",SUM(AD152:AD159))</f>
        <v>0</v>
      </c>
      <c r="AE160" s="171" t="n">
        <f aca="false">IF(AE$150=0,"-",SUM(AE152:AE159))</f>
        <v>0</v>
      </c>
      <c r="AF160" s="168" t="n">
        <f aca="false">IF(AF$150=0,"-",SUM(AF152:AF159))</f>
        <v>0</v>
      </c>
      <c r="AG160" s="168" t="n">
        <f aca="false">IF(AG$150=0,"-",SUM(AG152:AG159))</f>
        <v>0</v>
      </c>
      <c r="AH160" s="168" t="n">
        <f aca="false">IF(AH$150=0,"-",SUM(AH152:AH159))</f>
        <v>0</v>
      </c>
      <c r="AI160" s="168" t="n">
        <f aca="false">IF(AI$150=0,"-",SUM(AI152:AI159))</f>
        <v>0</v>
      </c>
      <c r="AJ160" s="168" t="n">
        <f aca="false">IF(AJ$150=0,"-",SUM(AJ152:AJ159))</f>
        <v>0</v>
      </c>
      <c r="AK160" s="168" t="n">
        <f aca="false">IF(AK$150=0,"-",SUM(AK152:AK159))</f>
        <v>0</v>
      </c>
      <c r="AL160" s="169" t="n">
        <f aca="false">IF(AL$150=0,"-",SUM(AL152:AL159))</f>
        <v>0</v>
      </c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201"/>
    </row>
    <row r="161" customFormat="false" ht="15" hidden="false" customHeight="false" outlineLevel="0" collapsed="false">
      <c r="A161" s="203"/>
      <c r="B161" s="216" t="s">
        <v>7</v>
      </c>
      <c r="C161" s="219"/>
      <c r="D161" s="273"/>
      <c r="E161" s="171" t="str">
        <f aca="false">IF(OR($B$100="",E150=0),"-",50-COUNTIF($B$100:$B$149,""))</f>
        <v>-</v>
      </c>
      <c r="F161" s="171" t="str">
        <f aca="false">IF(OR($B$100="",F150=0),"-",50-COUNTIF($B$100:$B$149,""))</f>
        <v>-</v>
      </c>
      <c r="G161" s="171" t="str">
        <f aca="false">IF(OR($B$100="",G150=0),"-",50-COUNTIF($B$100:$B$149,""))</f>
        <v>-</v>
      </c>
      <c r="H161" s="171" t="str">
        <f aca="false">IF(OR($B$100="",H150=0),"-",50-COUNTIF($B$100:$B$149,""))</f>
        <v>-</v>
      </c>
      <c r="I161" s="171" t="str">
        <f aca="false">IF(OR($B$100="",I150=0),"-",50-COUNTIF($B$100:$B$149,""))</f>
        <v>-</v>
      </c>
      <c r="J161" s="171" t="str">
        <f aca="false">IF(OR($B$100="",J150=0),"-",50-COUNTIF($B$100:$B$149,""))</f>
        <v>-</v>
      </c>
      <c r="K161" s="171" t="str">
        <f aca="false">IF(OR($B$100="",K150=0),"-",50-COUNTIF($B$100:$B$149,""))</f>
        <v>-</v>
      </c>
      <c r="L161" s="171" t="str">
        <f aca="false">IF(OR($B$100="",L150=0),"-",50-COUNTIF($B$100:$B$149,""))</f>
        <v>-</v>
      </c>
      <c r="M161" s="171" t="str">
        <f aca="false">IF(OR($B$100="",M150=0),"-",50-COUNTIF($B$100:$B$149,""))</f>
        <v>-</v>
      </c>
      <c r="N161" s="171" t="str">
        <f aca="false">IF(OR($B$100="",N150=0),"-",50-COUNTIF($B$100:$B$149,""))</f>
        <v>-</v>
      </c>
      <c r="O161" s="171" t="str">
        <f aca="false">IF(OR($B$100="",O150=0),"-",50-COUNTIF($B$100:$B$149,""))</f>
        <v>-</v>
      </c>
      <c r="P161" s="171" t="str">
        <f aca="false">IF(OR($B$100="",P150=0),"-",50-COUNTIF($B$100:$B$149,""))</f>
        <v>-</v>
      </c>
      <c r="Q161" s="171" t="str">
        <f aca="false">IF(OR($B$100="",Q150=0),"-",50-COUNTIF($B$100:$B$149,""))</f>
        <v>-</v>
      </c>
      <c r="R161" s="171" t="str">
        <f aca="false">IF(OR($B$100="",R150=0),"-",50-COUNTIF($B$100:$B$149,""))</f>
        <v>-</v>
      </c>
      <c r="S161" s="171" t="str">
        <f aca="false">IF(OR($B$100="",S150=0),"-",50-COUNTIF($B$100:$B$149,""))</f>
        <v>-</v>
      </c>
      <c r="T161" s="171" t="str">
        <f aca="false">IF(OR($B$100="",T150=0),"-",50-COUNTIF($B$100:$B$149,""))</f>
        <v>-</v>
      </c>
      <c r="U161" s="171" t="str">
        <f aca="false">IF(OR($B$100="",U150=0),"-",50-COUNTIF($B$100:$B$149,""))</f>
        <v>-</v>
      </c>
      <c r="V161" s="171" t="str">
        <f aca="false">IF(OR($B$100="",V150=0),"-",50-COUNTIF($B$100:$B$149,""))</f>
        <v>-</v>
      </c>
      <c r="W161" s="171" t="str">
        <f aca="false">IF(OR($B$100="",W150=0),"-",50-COUNTIF($B$100:$B$149,""))</f>
        <v>-</v>
      </c>
      <c r="X161" s="171" t="str">
        <f aca="false">IF(OR($B$100="",X150=0),"-",50-COUNTIF($B$100:$B$149,""))</f>
        <v>-</v>
      </c>
      <c r="Y161" s="171" t="str">
        <f aca="false">IF(OR($B$100="",Y150=0),"-",50-COUNTIF($B$100:$B$149,""))</f>
        <v>-</v>
      </c>
      <c r="Z161" s="171" t="str">
        <f aca="false">IF(OR($B$100="",Z150=0),"-",50-COUNTIF($B$100:$B$149,""))</f>
        <v>-</v>
      </c>
      <c r="AA161" s="171" t="str">
        <f aca="false">IF(OR($B$100="",AA150=0),"-",50-COUNTIF($B$100:$B$149,""))</f>
        <v>-</v>
      </c>
      <c r="AB161" s="171" t="str">
        <f aca="false">IF(OR($B$100="",AB150=0),"-",50-COUNTIF($B$100:$B$149,""))</f>
        <v>-</v>
      </c>
      <c r="AC161" s="171" t="str">
        <f aca="false">IF(OR($B$100="",AC150=0),"-",50-COUNTIF($B$100:$B$149,""))</f>
        <v>-</v>
      </c>
      <c r="AD161" s="171" t="str">
        <f aca="false">IF(OR($B$100="",AD150=0),"-",50-COUNTIF($B$100:$B$149,""))</f>
        <v>-</v>
      </c>
      <c r="AE161" s="171" t="str">
        <f aca="false">IF(OR($B$100="",AE150=0),"-",50-COUNTIF($B$100:$B$149,""))</f>
        <v>-</v>
      </c>
      <c r="AF161" s="171" t="str">
        <f aca="false">IF(OR($B$100="",AF150=0),"-",50-COUNTIF($B$100:$B$149,""))</f>
        <v>-</v>
      </c>
      <c r="AG161" s="171" t="str">
        <f aca="false">IF(OR($B$100="",AG150=0),"-",50-COUNTIF($B$100:$B$149,""))</f>
        <v>-</v>
      </c>
      <c r="AH161" s="171" t="str">
        <f aca="false">IF(OR($B$100="",AH150=0),"-",50-COUNTIF($B$100:$B$149,""))</f>
        <v>-</v>
      </c>
      <c r="AI161" s="171" t="str">
        <f aca="false">IF(OR($B$100="",AI150=0),"-",50-COUNTIF($B$100:$B$149,""))</f>
        <v>-</v>
      </c>
      <c r="AJ161" s="171" t="str">
        <f aca="false">IF(OR($B$100="",AJ150=0),"-",50-COUNTIF($B$100:$B$149,""))</f>
        <v>-</v>
      </c>
      <c r="AK161" s="171" t="str">
        <f aca="false">IF(OR($B$100="",AK150=0),"-",50-COUNTIF($B$100:$B$149,""))</f>
        <v>-</v>
      </c>
      <c r="AL161" s="171" t="str">
        <f aca="false">IF(OR($B$100="",AL150=0),"-",50-COUNTIF($B$100:$B$149,""))</f>
        <v>-</v>
      </c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201"/>
    </row>
    <row r="162" customFormat="false" ht="14.15" hidden="false" customHeight="false" outlineLevel="0" collapsed="false">
      <c r="A162" s="203"/>
      <c r="B162" s="216" t="s">
        <v>106</v>
      </c>
      <c r="C162" s="219"/>
      <c r="D162" s="273"/>
      <c r="E162" s="171" t="n">
        <f aca="false">IF(E$150=0,"-",SUM(E152:E156))</f>
        <v>0</v>
      </c>
      <c r="F162" s="169" t="n">
        <f aca="false">IF(F$150=0,"-",SUM(F152:F156))</f>
        <v>0</v>
      </c>
      <c r="G162" s="171" t="n">
        <f aca="false">IF(G$150=0,"-",SUM(G152:G156))</f>
        <v>0</v>
      </c>
      <c r="H162" s="168" t="n">
        <f aca="false">IF(H$150=0,"-",SUM(H152:H156))</f>
        <v>0</v>
      </c>
      <c r="I162" s="168" t="n">
        <f aca="false">IF(I$150=0,"-",SUM(I152:I156))</f>
        <v>0</v>
      </c>
      <c r="J162" s="169" t="n">
        <f aca="false">IF(J$150=0,"-",SUM(J152:J156))</f>
        <v>0</v>
      </c>
      <c r="K162" s="171" t="n">
        <f aca="false">IF(K$150=0,"-",SUM(K152:K156))</f>
        <v>0</v>
      </c>
      <c r="L162" s="168" t="n">
        <f aca="false">IF(L$150=0,"-",SUM(L152:L156))</f>
        <v>0</v>
      </c>
      <c r="M162" s="168" t="n">
        <f aca="false">IF(M$150=0,"-",SUM(M152:M156))</f>
        <v>0</v>
      </c>
      <c r="N162" s="169" t="n">
        <f aca="false">IF(N$150=0,"-",SUM(N152:N156))</f>
        <v>0</v>
      </c>
      <c r="O162" s="171" t="n">
        <f aca="false">IF(O$150=0,"-",SUM(O152:O156))</f>
        <v>0</v>
      </c>
      <c r="P162" s="168" t="n">
        <f aca="false">IF(P$150=0,"-",SUM(P152:P156))</f>
        <v>0</v>
      </c>
      <c r="Q162" s="168" t="n">
        <f aca="false">IF(Q$150=0,"-",SUM(Q152:Q156))</f>
        <v>0</v>
      </c>
      <c r="R162" s="168" t="n">
        <f aca="false">IF(R$150=0,"-",SUM(R152:R156))</f>
        <v>0</v>
      </c>
      <c r="S162" s="168" t="n">
        <f aca="false">IF(S$150=0,"-",SUM(S152:S156))</f>
        <v>0</v>
      </c>
      <c r="T162" s="168" t="n">
        <f aca="false">IF(T$150=0,"-",SUM(T152:T156))</f>
        <v>0</v>
      </c>
      <c r="U162" s="168" t="n">
        <f aca="false">IF(U$150=0,"-",SUM(U152:U156))</f>
        <v>0</v>
      </c>
      <c r="V162" s="169" t="n">
        <f aca="false">IF(V$150=0,"-",SUM(V152:V156))</f>
        <v>0</v>
      </c>
      <c r="W162" s="171" t="n">
        <f aca="false">IF(W$150=0,"-",SUM(W152:W156))</f>
        <v>0</v>
      </c>
      <c r="X162" s="168" t="n">
        <f aca="false">IF(X$150=0,"-",SUM(X152:X156))</f>
        <v>0</v>
      </c>
      <c r="Y162" s="168" t="n">
        <f aca="false">IF(Y$150=0,"-",SUM(Y152:Y156))</f>
        <v>0</v>
      </c>
      <c r="Z162" s="168" t="n">
        <f aca="false">IF(Z$150=0,"-",SUM(Z152:Z156))</f>
        <v>0</v>
      </c>
      <c r="AA162" s="168" t="n">
        <f aca="false">IF(AA$150=0,"-",SUM(AA152:AA156))</f>
        <v>0</v>
      </c>
      <c r="AB162" s="168" t="n">
        <f aca="false">IF(AB$150=0,"-",SUM(AB152:AB156))</f>
        <v>0</v>
      </c>
      <c r="AC162" s="168" t="n">
        <f aca="false">IF(AC$150=0,"-",SUM(AC152:AC156))</f>
        <v>0</v>
      </c>
      <c r="AD162" s="169" t="n">
        <f aca="false">IF(AD$150=0,"-",SUM(AD152:AD156))</f>
        <v>0</v>
      </c>
      <c r="AE162" s="171" t="n">
        <f aca="false">IF(AE$150=0,"-",SUM(AE152:AE156))</f>
        <v>0</v>
      </c>
      <c r="AF162" s="168" t="n">
        <f aca="false">IF(AF$150=0,"-",SUM(AF152:AF156))</f>
        <v>0</v>
      </c>
      <c r="AG162" s="168" t="n">
        <f aca="false">IF(AG$150=0,"-",SUM(AG152:AG156))</f>
        <v>0</v>
      </c>
      <c r="AH162" s="168" t="n">
        <f aca="false">IF(AH$150=0,"-",SUM(AH152:AH156))</f>
        <v>0</v>
      </c>
      <c r="AI162" s="168" t="n">
        <f aca="false">IF(AI$150=0,"-",SUM(AI152:AI156))</f>
        <v>0</v>
      </c>
      <c r="AJ162" s="168" t="n">
        <f aca="false">IF(AJ$150=0,"-",SUM(AJ152:AJ156))</f>
        <v>0</v>
      </c>
      <c r="AK162" s="168" t="n">
        <f aca="false">IF(AK$150=0,"-",SUM(AK152:AK156))</f>
        <v>0</v>
      </c>
      <c r="AL162" s="169" t="n">
        <f aca="false">IF(AL$150=0,"-",SUM(AL152:AL156))</f>
        <v>0</v>
      </c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201"/>
    </row>
    <row r="163" customFormat="false" ht="14.15" hidden="false" customHeight="false" outlineLevel="0" collapsed="false">
      <c r="A163" s="203"/>
      <c r="B163" s="216" t="s">
        <v>107</v>
      </c>
      <c r="C163" s="219"/>
      <c r="D163" s="273"/>
      <c r="E163" s="220" t="str">
        <f aca="false">IF(OR(E$150=0,E$150="-"),"-",E162/E160)</f>
        <v>-</v>
      </c>
      <c r="F163" s="220" t="str">
        <f aca="false">IF(OR(F$150=0,F$150="-"),"-",F162/F160)</f>
        <v>-</v>
      </c>
      <c r="G163" s="220" t="str">
        <f aca="false">IF(OR(G$150=0,G$150="-"),"-",G162/G160)</f>
        <v>-</v>
      </c>
      <c r="H163" s="220" t="str">
        <f aca="false">IF(OR(H$150=0,H$150="-"),"-",H162/H160)</f>
        <v>-</v>
      </c>
      <c r="I163" s="220" t="str">
        <f aca="false">IF(OR(I$150=0,I$150="-"),"-",I162/I160)</f>
        <v>-</v>
      </c>
      <c r="J163" s="220" t="str">
        <f aca="false">IF(OR(J$150=0,J$150="-"),"-",J162/J160)</f>
        <v>-</v>
      </c>
      <c r="K163" s="220" t="str">
        <f aca="false">IF(OR(K$150=0,K$150="-"),"-",K162/K160)</f>
        <v>-</v>
      </c>
      <c r="L163" s="220" t="str">
        <f aca="false">IF(OR(L$150=0,L$150="-"),"-",L162/L160)</f>
        <v>-</v>
      </c>
      <c r="M163" s="220" t="str">
        <f aca="false">IF(OR(M$150=0,M$150="-"),"-",M162/M160)</f>
        <v>-</v>
      </c>
      <c r="N163" s="220" t="str">
        <f aca="false">IF(OR(N$150=0,N$150="-"),"-",N162/N160)</f>
        <v>-</v>
      </c>
      <c r="O163" s="220" t="str">
        <f aca="false">IF(OR(O$150=0,O$150="-"),"-",O162/O160)</f>
        <v>-</v>
      </c>
      <c r="P163" s="220" t="str">
        <f aca="false">IF(OR(P$150=0,P$150="-"),"-",P162/P160)</f>
        <v>-</v>
      </c>
      <c r="Q163" s="220" t="str">
        <f aca="false">IF(OR(Q$150=0,Q$150="-"),"-",Q162/Q160)</f>
        <v>-</v>
      </c>
      <c r="R163" s="220" t="str">
        <f aca="false">IF(OR(R$150=0,R$150="-"),"-",R162/R160)</f>
        <v>-</v>
      </c>
      <c r="S163" s="220" t="str">
        <f aca="false">IF(OR(S$150=0,S$150="-"),"-",S162/S160)</f>
        <v>-</v>
      </c>
      <c r="T163" s="220" t="str">
        <f aca="false">IF(OR(T$150=0,T$150="-"),"-",T162/T160)</f>
        <v>-</v>
      </c>
      <c r="U163" s="220" t="str">
        <f aca="false">IF(OR(U$150=0,U$150="-"),"-",U162/U160)</f>
        <v>-</v>
      </c>
      <c r="V163" s="220" t="str">
        <f aca="false">IF(OR(V$150=0,V$150="-"),"-",V162/V160)</f>
        <v>-</v>
      </c>
      <c r="W163" s="220" t="str">
        <f aca="false">IF(OR(W$150=0,W$150="-"),"-",W162/W160)</f>
        <v>-</v>
      </c>
      <c r="X163" s="220" t="str">
        <f aca="false">IF(OR(X$150=0,X$150="-"),"-",X162/X160)</f>
        <v>-</v>
      </c>
      <c r="Y163" s="220" t="str">
        <f aca="false">IF(OR(Y$150=0,Y$150="-"),"-",Y162/Y160)</f>
        <v>-</v>
      </c>
      <c r="Z163" s="220" t="str">
        <f aca="false">IF(OR(Z$150=0,Z$150="-"),"-",Z162/Z160)</f>
        <v>-</v>
      </c>
      <c r="AA163" s="220" t="str">
        <f aca="false">IF(OR(AA$150=0,AA$150="-"),"-",AA162/AA160)</f>
        <v>-</v>
      </c>
      <c r="AB163" s="220" t="str">
        <f aca="false">IF(OR(AB$150=0,AB$150="-"),"-",AB162/AB160)</f>
        <v>-</v>
      </c>
      <c r="AC163" s="220" t="str">
        <f aca="false">IF(OR(AC$150=0,AC$150="-"),"-",AC162/AC160)</f>
        <v>-</v>
      </c>
      <c r="AD163" s="220" t="str">
        <f aca="false">IF(OR(AD$150=0,AD$150="-"),"-",AD162/AD160)</f>
        <v>-</v>
      </c>
      <c r="AE163" s="220" t="str">
        <f aca="false">IF(OR(AE$150=0,AE$150="-"),"-",AE162/AE160)</f>
        <v>-</v>
      </c>
      <c r="AF163" s="220" t="str">
        <f aca="false">IF(OR(AF$150=0,AF$150="-"),"-",AF162/AF160)</f>
        <v>-</v>
      </c>
      <c r="AG163" s="220" t="str">
        <f aca="false">IF(OR(AG$150=0,AG$150="-"),"-",AG162/AG160)</f>
        <v>-</v>
      </c>
      <c r="AH163" s="220" t="str">
        <f aca="false">IF(OR(AH$150=0,AH$150="-"),"-",AH162/AH160)</f>
        <v>-</v>
      </c>
      <c r="AI163" s="220" t="str">
        <f aca="false">IF(OR(AI$150=0,AI$150="-"),"-",AI162/AI160)</f>
        <v>-</v>
      </c>
      <c r="AJ163" s="220" t="str">
        <f aca="false">IF(OR(AJ$150=0,AJ$150="-"),"-",AJ162/AJ160)</f>
        <v>-</v>
      </c>
      <c r="AK163" s="220" t="str">
        <f aca="false">IF(OR(AK$150=0,AK$150="-"),"-",AK162/AK160)</f>
        <v>-</v>
      </c>
      <c r="AL163" s="220" t="str">
        <f aca="false">IF(OR(AL$150=0,AL$150="-"),"-",AL162/AL160)</f>
        <v>-</v>
      </c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201"/>
    </row>
    <row r="164" customFormat="false" ht="15" hidden="false" customHeight="false" outlineLevel="0" collapsed="false">
      <c r="A164" s="203"/>
      <c r="B164" s="216" t="s">
        <v>42</v>
      </c>
      <c r="C164" s="219"/>
      <c r="D164" s="273"/>
      <c r="E164" s="171" t="n">
        <f aca="false">IF(E$150=0,"-",SUM(E152:E154))</f>
        <v>0</v>
      </c>
      <c r="F164" s="169" t="n">
        <f aca="false">IF(F$150=0,"-",SUM(F152:F154))</f>
        <v>0</v>
      </c>
      <c r="G164" s="171" t="n">
        <f aca="false">IF(G$150=0,"-",SUM(G152:G154))</f>
        <v>0</v>
      </c>
      <c r="H164" s="168" t="n">
        <f aca="false">IF(H$150=0,"-",SUM(H152:H154))</f>
        <v>0</v>
      </c>
      <c r="I164" s="168" t="n">
        <f aca="false">IF(I$150=0,"-",SUM(I152:I154))</f>
        <v>0</v>
      </c>
      <c r="J164" s="169" t="n">
        <f aca="false">IF(J$150=0,"-",SUM(J152:J154))</f>
        <v>0</v>
      </c>
      <c r="K164" s="171" t="n">
        <f aca="false">IF(K$150=0,"-",SUM(K152:K154))</f>
        <v>0</v>
      </c>
      <c r="L164" s="168" t="n">
        <f aca="false">IF(L$150=0,"-",SUM(L152:L154))</f>
        <v>0</v>
      </c>
      <c r="M164" s="168" t="n">
        <f aca="false">IF(M$150=0,"-",SUM(M152:M154))</f>
        <v>0</v>
      </c>
      <c r="N164" s="169" t="n">
        <f aca="false">IF(N$150=0,"-",SUM(N152:N154))</f>
        <v>0</v>
      </c>
      <c r="O164" s="171" t="n">
        <f aca="false">IF(O$150=0,"-",SUM(O152:O154))</f>
        <v>0</v>
      </c>
      <c r="P164" s="168" t="n">
        <f aca="false">IF(P$150=0,"-",SUM(P152:P154))</f>
        <v>0</v>
      </c>
      <c r="Q164" s="168" t="n">
        <f aca="false">IF(Q$150=0,"-",SUM(Q152:Q154))</f>
        <v>0</v>
      </c>
      <c r="R164" s="168" t="n">
        <f aca="false">IF(R$150=0,"-",SUM(R152:R154))</f>
        <v>0</v>
      </c>
      <c r="S164" s="168" t="n">
        <f aca="false">IF(S$150=0,"-",SUM(S152:S154))</f>
        <v>0</v>
      </c>
      <c r="T164" s="168" t="n">
        <f aca="false">IF(T$150=0,"-",SUM(T152:T154))</f>
        <v>0</v>
      </c>
      <c r="U164" s="168" t="n">
        <f aca="false">IF(U$150=0,"-",SUM(U152:U154))</f>
        <v>0</v>
      </c>
      <c r="V164" s="169" t="n">
        <f aca="false">IF(V$150=0,"-",SUM(V152:V154))</f>
        <v>0</v>
      </c>
      <c r="W164" s="171" t="n">
        <f aca="false">IF(W$150=0,"-",SUM(W152:W154))</f>
        <v>0</v>
      </c>
      <c r="X164" s="168" t="n">
        <f aca="false">IF(X$150=0,"-",SUM(X152:X154))</f>
        <v>0</v>
      </c>
      <c r="Y164" s="168" t="n">
        <f aca="false">IF(Y$150=0,"-",SUM(Y152:Y154))</f>
        <v>0</v>
      </c>
      <c r="Z164" s="168" t="n">
        <f aca="false">IF(Z$150=0,"-",SUM(Z152:Z154))</f>
        <v>0</v>
      </c>
      <c r="AA164" s="168" t="n">
        <f aca="false">IF(AA$150=0,"-",SUM(AA152:AA154))</f>
        <v>0</v>
      </c>
      <c r="AB164" s="168" t="n">
        <f aca="false">IF(AB$150=0,"-",SUM(AB152:AB154))</f>
        <v>0</v>
      </c>
      <c r="AC164" s="168" t="n">
        <f aca="false">IF(AC$150=0,"-",SUM(AC152:AC154))</f>
        <v>0</v>
      </c>
      <c r="AD164" s="169" t="n">
        <f aca="false">IF(AD$150=0,"-",SUM(AD152:AD154))</f>
        <v>0</v>
      </c>
      <c r="AE164" s="171" t="n">
        <f aca="false">IF(AE$150=0,"-",SUM(AE152:AE154))</f>
        <v>0</v>
      </c>
      <c r="AF164" s="168" t="n">
        <f aca="false">IF(AF$150=0,"-",SUM(AF152:AF154))</f>
        <v>0</v>
      </c>
      <c r="AG164" s="168" t="n">
        <f aca="false">IF(AG$150=0,"-",SUM(AG152:AG154))</f>
        <v>0</v>
      </c>
      <c r="AH164" s="168" t="n">
        <f aca="false">IF(AH$150=0,"-",SUM(AH152:AH154))</f>
        <v>0</v>
      </c>
      <c r="AI164" s="168" t="n">
        <f aca="false">IF(AI$150=0,"-",SUM(AI152:AI154))</f>
        <v>0</v>
      </c>
      <c r="AJ164" s="168" t="n">
        <f aca="false">IF(AJ$150=0,"-",SUM(AJ152:AJ154))</f>
        <v>0</v>
      </c>
      <c r="AK164" s="168" t="n">
        <f aca="false">IF(AK$150=0,"-",SUM(AK152:AK154))</f>
        <v>0</v>
      </c>
      <c r="AL164" s="169" t="n">
        <f aca="false">IF(AL$150=0,"-",SUM(AL152:AL154))</f>
        <v>0</v>
      </c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201"/>
    </row>
    <row r="165" customFormat="false" ht="15" hidden="false" customHeight="false" outlineLevel="0" collapsed="false">
      <c r="A165" s="203"/>
      <c r="B165" s="216" t="s">
        <v>108</v>
      </c>
      <c r="C165" s="219"/>
      <c r="D165" s="273"/>
      <c r="E165" s="220" t="str">
        <f aca="false">IF(OR(E$150=0,E$150="-"),"-",E164/E160)</f>
        <v>-</v>
      </c>
      <c r="F165" s="220" t="str">
        <f aca="false">IF(OR(F$150=0,F$150="-"),"-",F164/F160)</f>
        <v>-</v>
      </c>
      <c r="G165" s="220" t="str">
        <f aca="false">IF(OR(G$150=0,G$150="-"),"-",G164/G160)</f>
        <v>-</v>
      </c>
      <c r="H165" s="220" t="str">
        <f aca="false">IF(OR(H$150=0,H$150="-"),"-",H164/H160)</f>
        <v>-</v>
      </c>
      <c r="I165" s="220" t="str">
        <f aca="false">IF(OR(I$150=0,I$150="-"),"-",I164/I160)</f>
        <v>-</v>
      </c>
      <c r="J165" s="220" t="str">
        <f aca="false">IF(OR(J$150=0,J$150="-"),"-",J164/J160)</f>
        <v>-</v>
      </c>
      <c r="K165" s="220" t="str">
        <f aca="false">IF(OR(K$150=0,K$150="-"),"-",K164/K160)</f>
        <v>-</v>
      </c>
      <c r="L165" s="220" t="str">
        <f aca="false">IF(OR(L$150=0,L$150="-"),"-",L164/L160)</f>
        <v>-</v>
      </c>
      <c r="M165" s="220" t="str">
        <f aca="false">IF(OR(M$150=0,M$150="-"),"-",M164/M160)</f>
        <v>-</v>
      </c>
      <c r="N165" s="220" t="str">
        <f aca="false">IF(OR(N$150=0,N$150="-"),"-",N164/N160)</f>
        <v>-</v>
      </c>
      <c r="O165" s="220" t="str">
        <f aca="false">IF(OR(O$150=0,O$150="-"),"-",O164/O160)</f>
        <v>-</v>
      </c>
      <c r="P165" s="220" t="str">
        <f aca="false">IF(OR(P$150=0,P$150="-"),"-",P164/P160)</f>
        <v>-</v>
      </c>
      <c r="Q165" s="220" t="str">
        <f aca="false">IF(OR(Q$150=0,Q$150="-"),"-",Q164/Q160)</f>
        <v>-</v>
      </c>
      <c r="R165" s="220" t="str">
        <f aca="false">IF(OR(R$150=0,R$150="-"),"-",R164/R160)</f>
        <v>-</v>
      </c>
      <c r="S165" s="220" t="str">
        <f aca="false">IF(OR(S$150=0,S$150="-"),"-",S164/S160)</f>
        <v>-</v>
      </c>
      <c r="T165" s="220" t="str">
        <f aca="false">IF(OR(T$150=0,T$150="-"),"-",T164/T160)</f>
        <v>-</v>
      </c>
      <c r="U165" s="220" t="str">
        <f aca="false">IF(OR(U$150=0,U$150="-"),"-",U164/U160)</f>
        <v>-</v>
      </c>
      <c r="V165" s="220" t="str">
        <f aca="false">IF(OR(V$150=0,V$150="-"),"-",V164/V160)</f>
        <v>-</v>
      </c>
      <c r="W165" s="220" t="str">
        <f aca="false">IF(OR(W$150=0,W$150="-"),"-",W164/W160)</f>
        <v>-</v>
      </c>
      <c r="X165" s="220" t="str">
        <f aca="false">IF(OR(X$150=0,X$150="-"),"-",X164/X160)</f>
        <v>-</v>
      </c>
      <c r="Y165" s="220" t="str">
        <f aca="false">IF(OR(Y$150=0,Y$150="-"),"-",Y164/Y160)</f>
        <v>-</v>
      </c>
      <c r="Z165" s="220" t="str">
        <f aca="false">IF(OR(Z$150=0,Z$150="-"),"-",Z164/Z160)</f>
        <v>-</v>
      </c>
      <c r="AA165" s="220" t="str">
        <f aca="false">IF(OR(AA$150=0,AA$150="-"),"-",AA164/AA160)</f>
        <v>-</v>
      </c>
      <c r="AB165" s="220" t="str">
        <f aca="false">IF(OR(AB$150=0,AB$150="-"),"-",AB164/AB160)</f>
        <v>-</v>
      </c>
      <c r="AC165" s="220" t="str">
        <f aca="false">IF(OR(AC$150=0,AC$150="-"),"-",AC164/AC160)</f>
        <v>-</v>
      </c>
      <c r="AD165" s="220" t="str">
        <f aca="false">IF(OR(AD$150=0,AD$150="-"),"-",AD164/AD160)</f>
        <v>-</v>
      </c>
      <c r="AE165" s="220" t="str">
        <f aca="false">IF(OR(AE$150=0,AE$150="-"),"-",AE164/AE160)</f>
        <v>-</v>
      </c>
      <c r="AF165" s="220" t="str">
        <f aca="false">IF(OR(AF$150=0,AF$150="-"),"-",AF164/AF160)</f>
        <v>-</v>
      </c>
      <c r="AG165" s="220" t="str">
        <f aca="false">IF(OR(AG$150=0,AG$150="-"),"-",AG164/AG160)</f>
        <v>-</v>
      </c>
      <c r="AH165" s="220" t="str">
        <f aca="false">IF(OR(AH$150=0,AH$150="-"),"-",AH164/AH160)</f>
        <v>-</v>
      </c>
      <c r="AI165" s="220" t="str">
        <f aca="false">IF(OR(AI$150=0,AI$150="-"),"-",AI164/AI160)</f>
        <v>-</v>
      </c>
      <c r="AJ165" s="220" t="str">
        <f aca="false">IF(OR(AJ$150=0,AJ$150="-"),"-",AJ164/AJ160)</f>
        <v>-</v>
      </c>
      <c r="AK165" s="220" t="str">
        <f aca="false">IF(OR(AK$150=0,AK$150="-"),"-",AK164/AK160)</f>
        <v>-</v>
      </c>
      <c r="AL165" s="220" t="str">
        <f aca="false">IF(OR(AL$150=0,AL$150="-"),"-",AL164/AL160)</f>
        <v>-</v>
      </c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201"/>
    </row>
    <row r="166" customFormat="false" ht="15" hidden="false" customHeight="false" outlineLevel="0" collapsed="false">
      <c r="A166" s="203"/>
      <c r="B166" s="216" t="s">
        <v>109</v>
      </c>
      <c r="C166" s="219"/>
      <c r="D166" s="273"/>
      <c r="E166" s="171" t="n">
        <f aca="false">IF(E$150=0,"-",SUM(E155:E156))</f>
        <v>0</v>
      </c>
      <c r="F166" s="169" t="n">
        <f aca="false">IF(F$150=0,"-",SUM(F155:F156))</f>
        <v>0</v>
      </c>
      <c r="G166" s="171" t="n">
        <f aca="false">IF(G$150=0,"-",SUM(G155:G156))</f>
        <v>0</v>
      </c>
      <c r="H166" s="168" t="n">
        <f aca="false">IF(H$150=0,"-",SUM(H155:H156))</f>
        <v>0</v>
      </c>
      <c r="I166" s="168" t="n">
        <f aca="false">IF(I$150=0,"-",SUM(I155:I156))</f>
        <v>0</v>
      </c>
      <c r="J166" s="169" t="n">
        <f aca="false">IF(J$150=0,"-",SUM(J155:J156))</f>
        <v>0</v>
      </c>
      <c r="K166" s="171" t="n">
        <f aca="false">IF(K$150=0,"-",SUM(K155:K156))</f>
        <v>0</v>
      </c>
      <c r="L166" s="168" t="n">
        <f aca="false">IF(L$150=0,"-",SUM(L155:L156))</f>
        <v>0</v>
      </c>
      <c r="M166" s="168" t="n">
        <f aca="false">IF(M$150=0,"-",SUM(M155:M156))</f>
        <v>0</v>
      </c>
      <c r="N166" s="169" t="n">
        <f aca="false">IF(N$150=0,"-",SUM(N155:N156))</f>
        <v>0</v>
      </c>
      <c r="O166" s="171" t="n">
        <f aca="false">IF(O$150=0,"-",SUM(O155:O156))</f>
        <v>0</v>
      </c>
      <c r="P166" s="168" t="n">
        <f aca="false">IF(P$150=0,"-",SUM(P155:P156))</f>
        <v>0</v>
      </c>
      <c r="Q166" s="168" t="n">
        <f aca="false">IF(Q$150=0,"-",SUM(Q155:Q156))</f>
        <v>0</v>
      </c>
      <c r="R166" s="168" t="n">
        <f aca="false">IF(R$150=0,"-",SUM(R155:R156))</f>
        <v>0</v>
      </c>
      <c r="S166" s="168" t="n">
        <f aca="false">IF(S$150=0,"-",SUM(S155:S156))</f>
        <v>0</v>
      </c>
      <c r="T166" s="168" t="n">
        <f aca="false">IF(T$150=0,"-",SUM(T155:T156))</f>
        <v>0</v>
      </c>
      <c r="U166" s="168" t="n">
        <f aca="false">IF(U$150=0,"-",SUM(U155:U156))</f>
        <v>0</v>
      </c>
      <c r="V166" s="169" t="n">
        <f aca="false">IF(V$150=0,"-",SUM(V155:V156))</f>
        <v>0</v>
      </c>
      <c r="W166" s="171" t="n">
        <f aca="false">IF(W$150=0,"-",SUM(W155:W156))</f>
        <v>0</v>
      </c>
      <c r="X166" s="168" t="n">
        <f aca="false">IF(X$150=0,"-",SUM(X155:X156))</f>
        <v>0</v>
      </c>
      <c r="Y166" s="168" t="n">
        <f aca="false">IF(Y$150=0,"-",SUM(Y155:Y156))</f>
        <v>0</v>
      </c>
      <c r="Z166" s="168" t="n">
        <f aca="false">IF(Z$150=0,"-",SUM(Z155:Z156))</f>
        <v>0</v>
      </c>
      <c r="AA166" s="168" t="n">
        <f aca="false">IF(AA$150=0,"-",SUM(AA155:AA156))</f>
        <v>0</v>
      </c>
      <c r="AB166" s="168" t="n">
        <f aca="false">IF(AB$150=0,"-",SUM(AB155:AB156))</f>
        <v>0</v>
      </c>
      <c r="AC166" s="168" t="n">
        <f aca="false">IF(AC$150=0,"-",SUM(AC155:AC156))</f>
        <v>0</v>
      </c>
      <c r="AD166" s="169" t="n">
        <f aca="false">IF(AD$150=0,"-",SUM(AD155:AD156))</f>
        <v>0</v>
      </c>
      <c r="AE166" s="171" t="n">
        <f aca="false">IF(AE$150=0,"-",SUM(AE155:AE156))</f>
        <v>0</v>
      </c>
      <c r="AF166" s="168" t="n">
        <f aca="false">IF(AF$150=0,"-",SUM(AF155:AF156))</f>
        <v>0</v>
      </c>
      <c r="AG166" s="168" t="n">
        <f aca="false">IF(AG$150=0,"-",SUM(AG155:AG156))</f>
        <v>0</v>
      </c>
      <c r="AH166" s="168" t="n">
        <f aca="false">IF(AH$150=0,"-",SUM(AH155:AH156))</f>
        <v>0</v>
      </c>
      <c r="AI166" s="168" t="n">
        <f aca="false">IF(AI$150=0,"-",SUM(AI155:AI156))</f>
        <v>0</v>
      </c>
      <c r="AJ166" s="168" t="n">
        <f aca="false">IF(AJ$150=0,"-",SUM(AJ155:AJ156))</f>
        <v>0</v>
      </c>
      <c r="AK166" s="168" t="n">
        <f aca="false">IF(AK$150=0,"-",SUM(AK155:AK156))</f>
        <v>0</v>
      </c>
      <c r="AL166" s="169" t="n">
        <f aca="false">IF(AL$150=0,"-",SUM(AL155:AL156))</f>
        <v>0</v>
      </c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201"/>
    </row>
    <row r="167" customFormat="false" ht="15" hidden="false" customHeight="false" outlineLevel="0" collapsed="false">
      <c r="A167" s="203"/>
      <c r="B167" s="216" t="s">
        <v>110</v>
      </c>
      <c r="C167" s="219"/>
      <c r="D167" s="273"/>
      <c r="E167" s="171" t="n">
        <f aca="false">IF(E$150=0,"-",SUM(E157:E159))</f>
        <v>0</v>
      </c>
      <c r="F167" s="169" t="n">
        <f aca="false">IF(F$150=0,"-",SUM(F157:F159))</f>
        <v>0</v>
      </c>
      <c r="G167" s="171" t="n">
        <f aca="false">IF(G$150=0,"-",SUM(G157:G159))</f>
        <v>0</v>
      </c>
      <c r="H167" s="168" t="n">
        <f aca="false">IF(H$150=0,"-",SUM(H157:H159))</f>
        <v>0</v>
      </c>
      <c r="I167" s="168" t="n">
        <f aca="false">IF(I$150=0,"-",SUM(I157:I159))</f>
        <v>0</v>
      </c>
      <c r="J167" s="169" t="n">
        <f aca="false">IF(J$150=0,"-",SUM(J157:J159))</f>
        <v>0</v>
      </c>
      <c r="K167" s="171" t="n">
        <f aca="false">IF(K$150=0,"-",SUM(K157:K159))</f>
        <v>0</v>
      </c>
      <c r="L167" s="168" t="n">
        <f aca="false">IF(L$150=0,"-",SUM(L157:L159))</f>
        <v>0</v>
      </c>
      <c r="M167" s="168" t="n">
        <f aca="false">IF(M$150=0,"-",SUM(M157:M159))</f>
        <v>0</v>
      </c>
      <c r="N167" s="169" t="n">
        <f aca="false">IF(N$150=0,"-",SUM(N157:N159))</f>
        <v>0</v>
      </c>
      <c r="O167" s="171" t="n">
        <f aca="false">IF(O$150=0,"-",SUM(O157:O159))</f>
        <v>0</v>
      </c>
      <c r="P167" s="168" t="n">
        <f aca="false">IF(P$150=0,"-",SUM(P157:P159))</f>
        <v>0</v>
      </c>
      <c r="Q167" s="168" t="n">
        <f aca="false">IF(Q$150=0,"-",SUM(Q157:Q159))</f>
        <v>0</v>
      </c>
      <c r="R167" s="168" t="n">
        <f aca="false">IF(R$150=0,"-",SUM(R157:R159))</f>
        <v>0</v>
      </c>
      <c r="S167" s="168" t="n">
        <f aca="false">IF(S$150=0,"-",SUM(S157:S159))</f>
        <v>0</v>
      </c>
      <c r="T167" s="168" t="n">
        <f aca="false">IF(T$150=0,"-",SUM(T157:T159))</f>
        <v>0</v>
      </c>
      <c r="U167" s="168" t="n">
        <f aca="false">IF(U$150=0,"-",SUM(U157:U159))</f>
        <v>0</v>
      </c>
      <c r="V167" s="169" t="n">
        <f aca="false">IF(V$150=0,"-",SUM(V157:V159))</f>
        <v>0</v>
      </c>
      <c r="W167" s="171" t="n">
        <f aca="false">IF(W$150=0,"-",SUM(W157:W159))</f>
        <v>0</v>
      </c>
      <c r="X167" s="168" t="n">
        <f aca="false">IF(X$150=0,"-",SUM(X157:X159))</f>
        <v>0</v>
      </c>
      <c r="Y167" s="168" t="n">
        <f aca="false">IF(Y$150=0,"-",SUM(Y157:Y159))</f>
        <v>0</v>
      </c>
      <c r="Z167" s="168" t="n">
        <f aca="false">IF(Z$150=0,"-",SUM(Z157:Z159))</f>
        <v>0</v>
      </c>
      <c r="AA167" s="168" t="n">
        <f aca="false">IF(AA$150=0,"-",SUM(AA157:AA159))</f>
        <v>0</v>
      </c>
      <c r="AB167" s="168" t="n">
        <f aca="false">IF(AB$150=0,"-",SUM(AB157:AB159))</f>
        <v>0</v>
      </c>
      <c r="AC167" s="168" t="n">
        <f aca="false">IF(AC$150=0,"-",SUM(AC157:AC159))</f>
        <v>0</v>
      </c>
      <c r="AD167" s="169" t="n">
        <f aca="false">IF(AD$150=0,"-",SUM(AD157:AD159))</f>
        <v>0</v>
      </c>
      <c r="AE167" s="171" t="n">
        <f aca="false">IF(AE$150=0,"-",SUM(AE157:AE159))</f>
        <v>0</v>
      </c>
      <c r="AF167" s="168" t="n">
        <f aca="false">IF(AF$150=0,"-",SUM(AF157:AF159))</f>
        <v>0</v>
      </c>
      <c r="AG167" s="168" t="n">
        <f aca="false">IF(AG$150=0,"-",SUM(AG157:AG159))</f>
        <v>0</v>
      </c>
      <c r="AH167" s="168" t="n">
        <f aca="false">IF(AH$150=0,"-",SUM(AH157:AH159))</f>
        <v>0</v>
      </c>
      <c r="AI167" s="168" t="n">
        <f aca="false">IF(AI$150=0,"-",SUM(AI157:AI159))</f>
        <v>0</v>
      </c>
      <c r="AJ167" s="168" t="n">
        <f aca="false">IF(AJ$150=0,"-",SUM(AJ157:AJ159))</f>
        <v>0</v>
      </c>
      <c r="AK167" s="168" t="n">
        <f aca="false">IF(AK$150=0,"-",SUM(AK157:AK159))</f>
        <v>0</v>
      </c>
      <c r="AL167" s="169" t="n">
        <f aca="false">IF(AL$150=0,"-",SUM(AL157:AL159))</f>
        <v>0</v>
      </c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201"/>
    </row>
    <row r="168" customFormat="false" ht="13.8" hidden="false" customHeight="false" outlineLevel="0" collapsed="false">
      <c r="A168" s="203"/>
      <c r="B168" s="160" t="s">
        <v>111</v>
      </c>
      <c r="C168" s="168"/>
      <c r="D168" s="170"/>
      <c r="E168" s="220" t="str">
        <f aca="false">IF(OR(E$150=0,E$150="-"),"-",E167/E160)</f>
        <v>-</v>
      </c>
      <c r="F168" s="220" t="str">
        <f aca="false">IF(OR(F$150=0,F$150="-"),"-",F167/F160)</f>
        <v>-</v>
      </c>
      <c r="G168" s="220" t="str">
        <f aca="false">IF(OR(G$150=0,G$150="-"),"-",G167/G160)</f>
        <v>-</v>
      </c>
      <c r="H168" s="220" t="str">
        <f aca="false">IF(OR(H$150=0,H$150="-"),"-",H167/H160)</f>
        <v>-</v>
      </c>
      <c r="I168" s="220" t="str">
        <f aca="false">IF(OR(I$150=0,I$150="-"),"-",I167/I160)</f>
        <v>-</v>
      </c>
      <c r="J168" s="220" t="str">
        <f aca="false">IF(OR(J$150=0,J$150="-"),"-",J167/J160)</f>
        <v>-</v>
      </c>
      <c r="K168" s="220" t="str">
        <f aca="false">IF(OR(K$150=0,K$150="-"),"-",K167/K160)</f>
        <v>-</v>
      </c>
      <c r="L168" s="220" t="str">
        <f aca="false">IF(OR(L$150=0,L$150="-"),"-",L167/L160)</f>
        <v>-</v>
      </c>
      <c r="M168" s="220" t="str">
        <f aca="false">IF(OR(M$150=0,M$150="-"),"-",M167/M160)</f>
        <v>-</v>
      </c>
      <c r="N168" s="220" t="str">
        <f aca="false">IF(OR(N$150=0,N$150="-"),"-",N167/N160)</f>
        <v>-</v>
      </c>
      <c r="O168" s="220" t="str">
        <f aca="false">IF(OR(O$150=0,O$150="-"),"-",O167/O160)</f>
        <v>-</v>
      </c>
      <c r="P168" s="220" t="str">
        <f aca="false">IF(OR(P$150=0,P$150="-"),"-",P167/P160)</f>
        <v>-</v>
      </c>
      <c r="Q168" s="220" t="str">
        <f aca="false">IF(OR(Q$150=0,Q$150="-"),"-",Q167/Q160)</f>
        <v>-</v>
      </c>
      <c r="R168" s="220" t="str">
        <f aca="false">IF(OR(R$150=0,R$150="-"),"-",R167/R160)</f>
        <v>-</v>
      </c>
      <c r="S168" s="220" t="str">
        <f aca="false">IF(OR(S$150=0,S$150="-"),"-",S167/S160)</f>
        <v>-</v>
      </c>
      <c r="T168" s="220" t="str">
        <f aca="false">IF(OR(T$150=0,T$150="-"),"-",T167/T160)</f>
        <v>-</v>
      </c>
      <c r="U168" s="220" t="str">
        <f aca="false">IF(OR(U$150=0,U$150="-"),"-",U167/U160)</f>
        <v>-</v>
      </c>
      <c r="V168" s="220" t="str">
        <f aca="false">IF(OR(V$150=0,V$150="-"),"-",V167/V160)</f>
        <v>-</v>
      </c>
      <c r="W168" s="220" t="str">
        <f aca="false">IF(OR(W$150=0,W$150="-"),"-",W167/W160)</f>
        <v>-</v>
      </c>
      <c r="X168" s="220" t="str">
        <f aca="false">IF(OR(X$150=0,X$150="-"),"-",X167/X160)</f>
        <v>-</v>
      </c>
      <c r="Y168" s="220" t="str">
        <f aca="false">IF(OR(Y$150=0,Y$150="-"),"-",Y167/Y160)</f>
        <v>-</v>
      </c>
      <c r="Z168" s="220" t="str">
        <f aca="false">IF(OR(Z$150=0,Z$150="-"),"-",Z167/Z160)</f>
        <v>-</v>
      </c>
      <c r="AA168" s="220" t="str">
        <f aca="false">IF(OR(AA$150=0,AA$150="-"),"-",AA167/AA160)</f>
        <v>-</v>
      </c>
      <c r="AB168" s="220" t="str">
        <f aca="false">IF(OR(AB$150=0,AB$150="-"),"-",AB167/AB160)</f>
        <v>-</v>
      </c>
      <c r="AC168" s="220" t="str">
        <f aca="false">IF(OR(AC$150=0,AC$150="-"),"-",AC167/AC160)</f>
        <v>-</v>
      </c>
      <c r="AD168" s="220" t="str">
        <f aca="false">IF(OR(AD$150=0,AD$150="-"),"-",AD167/AD160)</f>
        <v>-</v>
      </c>
      <c r="AE168" s="220" t="str">
        <f aca="false">IF(OR(AE$150=0,AE$150="-"),"-",AE167/AE160)</f>
        <v>-</v>
      </c>
      <c r="AF168" s="220" t="str">
        <f aca="false">IF(OR(AF$150=0,AF$150="-"),"-",AF167/AF160)</f>
        <v>-</v>
      </c>
      <c r="AG168" s="220" t="str">
        <f aca="false">IF(OR(AG$150=0,AG$150="-"),"-",AG167/AG160)</f>
        <v>-</v>
      </c>
      <c r="AH168" s="220" t="str">
        <f aca="false">IF(OR(AH$150=0,AH$150="-"),"-",AH167/AH160)</f>
        <v>-</v>
      </c>
      <c r="AI168" s="220" t="str">
        <f aca="false">IF(OR(AI$150=0,AI$150="-"),"-",AI167/AI160)</f>
        <v>-</v>
      </c>
      <c r="AJ168" s="220" t="str">
        <f aca="false">IF(OR(AJ$150=0,AJ$150="-"),"-",AJ167/AJ160)</f>
        <v>-</v>
      </c>
      <c r="AK168" s="220" t="str">
        <f aca="false">IF(OR(AK$150=0,AK$150="-"),"-",AK167/AK160)</f>
        <v>-</v>
      </c>
      <c r="AL168" s="220" t="str">
        <f aca="false">IF(OR(AL$150=0,AL$150="-"),"-",AL167/AL160)</f>
        <v>-</v>
      </c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201"/>
    </row>
    <row r="169" customFormat="false" ht="13.4" hidden="false" customHeight="false" outlineLevel="0" collapsed="false">
      <c r="A169" s="201"/>
      <c r="B169" s="21" t="s">
        <v>112</v>
      </c>
      <c r="C169" s="63"/>
      <c r="D169" s="274"/>
      <c r="E169" s="171" t="n">
        <f aca="false">IF(E$150=0,"-",SUM(E152:E155))</f>
        <v>0</v>
      </c>
      <c r="F169" s="169" t="n">
        <f aca="false">IF(F$150=0,"-",SUM(F152:F155))</f>
        <v>0</v>
      </c>
      <c r="G169" s="171" t="n">
        <f aca="false">IF(G$150=0,"-",SUM(G152:G155))</f>
        <v>0</v>
      </c>
      <c r="H169" s="168" t="n">
        <f aca="false">IF(H$150=0,"-",SUM(H152:H155))</f>
        <v>0</v>
      </c>
      <c r="I169" s="168" t="n">
        <f aca="false">IF(I$150=0,"-",SUM(I152:I155))</f>
        <v>0</v>
      </c>
      <c r="J169" s="169" t="n">
        <f aca="false">IF(J$150=0,"-",SUM(J152:J155))</f>
        <v>0</v>
      </c>
      <c r="K169" s="171" t="n">
        <f aca="false">IF(K$150=0,"-",SUM(K152:K155))</f>
        <v>0</v>
      </c>
      <c r="L169" s="168" t="n">
        <f aca="false">IF(L$150=0,"-",SUM(L152:L155))</f>
        <v>0</v>
      </c>
      <c r="M169" s="168" t="n">
        <f aca="false">IF(M$150=0,"-",SUM(M152:M155))</f>
        <v>0</v>
      </c>
      <c r="N169" s="169" t="n">
        <f aca="false">IF(N$150=0,"-",SUM(N152:N155))</f>
        <v>0</v>
      </c>
      <c r="O169" s="171" t="n">
        <f aca="false">IF(O$150=0,"-",SUM(O152:O155))</f>
        <v>0</v>
      </c>
      <c r="P169" s="168" t="n">
        <f aca="false">IF(P$150=0,"-",SUM(P152:P155))</f>
        <v>0</v>
      </c>
      <c r="Q169" s="168" t="n">
        <f aca="false">IF(Q$150=0,"-",SUM(Q152:Q155))</f>
        <v>0</v>
      </c>
      <c r="R169" s="168" t="n">
        <f aca="false">IF(R$150=0,"-",SUM(R152:R155))</f>
        <v>0</v>
      </c>
      <c r="S169" s="168" t="n">
        <f aca="false">IF(S$150=0,"-",SUM(S152:S155))</f>
        <v>0</v>
      </c>
      <c r="T169" s="168" t="n">
        <f aca="false">IF(T$150=0,"-",SUM(T152:T155))</f>
        <v>0</v>
      </c>
      <c r="U169" s="168" t="n">
        <f aca="false">IF(U$150=0,"-",SUM(U152:U155))</f>
        <v>0</v>
      </c>
      <c r="V169" s="169" t="n">
        <f aca="false">IF(V$150=0,"-",SUM(V152:V155))</f>
        <v>0</v>
      </c>
      <c r="W169" s="171" t="n">
        <f aca="false">IF(W$150=0,"-",SUM(W152:W155))</f>
        <v>0</v>
      </c>
      <c r="X169" s="168" t="n">
        <f aca="false">IF(X$150=0,"-",SUM(X152:X155))</f>
        <v>0</v>
      </c>
      <c r="Y169" s="168" t="n">
        <f aca="false">IF(Y$150=0,"-",SUM(Y152:Y155))</f>
        <v>0</v>
      </c>
      <c r="Z169" s="168" t="n">
        <f aca="false">IF(Z$150=0,"-",SUM(Z152:Z155))</f>
        <v>0</v>
      </c>
      <c r="AA169" s="168" t="n">
        <f aca="false">IF(AA$150=0,"-",SUM(AA152:AA155))</f>
        <v>0</v>
      </c>
      <c r="AB169" s="168" t="n">
        <f aca="false">IF(AB$150=0,"-",SUM(AB152:AB155))</f>
        <v>0</v>
      </c>
      <c r="AC169" s="168" t="n">
        <f aca="false">IF(AC$150=0,"-",SUM(AC152:AC155))</f>
        <v>0</v>
      </c>
      <c r="AD169" s="169" t="n">
        <f aca="false">IF(AD$150=0,"-",SUM(AD152:AD155))</f>
        <v>0</v>
      </c>
      <c r="AE169" s="171" t="n">
        <f aca="false">IF(AE$150=0,"-",SUM(AE152:AE155))</f>
        <v>0</v>
      </c>
      <c r="AF169" s="168" t="n">
        <f aca="false">IF(AF$150=0,"-",SUM(AF152:AF155))</f>
        <v>0</v>
      </c>
      <c r="AG169" s="168" t="n">
        <f aca="false">IF(AG$150=0,"-",SUM(AG152:AG155))</f>
        <v>0</v>
      </c>
      <c r="AH169" s="168" t="n">
        <f aca="false">IF(AH$150=0,"-",SUM(AH152:AH155))</f>
        <v>0</v>
      </c>
      <c r="AI169" s="168" t="n">
        <f aca="false">IF(AI$150=0,"-",SUM(AI152:AI155))</f>
        <v>0</v>
      </c>
      <c r="AJ169" s="168" t="n">
        <f aca="false">IF(AJ$150=0,"-",SUM(AJ152:AJ155))</f>
        <v>0</v>
      </c>
      <c r="AK169" s="168" t="n">
        <f aca="false">IF(AK$150=0,"-",SUM(AK152:AK155))</f>
        <v>0</v>
      </c>
      <c r="AL169" s="169" t="n">
        <f aca="false">IF(AL$150=0,"-",SUM(AL152:AL155))</f>
        <v>0</v>
      </c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  <c r="BY169" s="201"/>
      <c r="BZ169" s="201"/>
      <c r="CA169" s="201"/>
      <c r="CB169" s="201"/>
      <c r="CC169" s="201"/>
      <c r="CD169" s="201"/>
      <c r="CE169" s="201"/>
    </row>
    <row r="170" customFormat="false" ht="14.15" hidden="false" customHeight="false" outlineLevel="0" collapsed="false">
      <c r="A170" s="201"/>
      <c r="B170" s="216" t="s">
        <v>113</v>
      </c>
      <c r="C170" s="63"/>
      <c r="D170" s="274"/>
      <c r="E170" s="224" t="str">
        <f aca="false">IF(OR(E$150=0,E$150="-"),"-",E169/E160)</f>
        <v>-</v>
      </c>
      <c r="F170" s="224" t="str">
        <f aca="false">IF(OR(F$150=0,F$150="-"),"-",F169/F160)</f>
        <v>-</v>
      </c>
      <c r="G170" s="224" t="str">
        <f aca="false">IF(OR(G$150=0,G$150="-"),"-",G169/G160)</f>
        <v>-</v>
      </c>
      <c r="H170" s="224" t="str">
        <f aca="false">IF(OR(H$150=0,H$150="-"),"-",H169/H160)</f>
        <v>-</v>
      </c>
      <c r="I170" s="224" t="str">
        <f aca="false">IF(OR(I$150=0,I$150="-"),"-",I169/I160)</f>
        <v>-</v>
      </c>
      <c r="J170" s="224" t="str">
        <f aca="false">IF(OR(J$150=0,J$150="-"),"-",J169/J160)</f>
        <v>-</v>
      </c>
      <c r="K170" s="224" t="str">
        <f aca="false">IF(OR(K$150=0,K$150="-"),"-",K169/K160)</f>
        <v>-</v>
      </c>
      <c r="L170" s="224" t="str">
        <f aca="false">IF(OR(L$150=0,L$150="-"),"-",L169/L160)</f>
        <v>-</v>
      </c>
      <c r="M170" s="224" t="str">
        <f aca="false">IF(OR(M$150=0,M$150="-"),"-",M169/M160)</f>
        <v>-</v>
      </c>
      <c r="N170" s="224" t="str">
        <f aca="false">IF(OR(N$150=0,N$150="-"),"-",N169/N160)</f>
        <v>-</v>
      </c>
      <c r="O170" s="224" t="str">
        <f aca="false">IF(OR(O$150=0,O$150="-"),"-",O169/O160)</f>
        <v>-</v>
      </c>
      <c r="P170" s="224" t="str">
        <f aca="false">IF(OR(P$150=0,P$150="-"),"-",P169/P160)</f>
        <v>-</v>
      </c>
      <c r="Q170" s="224" t="str">
        <f aca="false">IF(OR(Q$150=0,Q$150="-"),"-",Q169/Q160)</f>
        <v>-</v>
      </c>
      <c r="R170" s="224" t="str">
        <f aca="false">IF(OR(R$150=0,R$150="-"),"-",R169/R160)</f>
        <v>-</v>
      </c>
      <c r="S170" s="224" t="str">
        <f aca="false">IF(OR(S$150=0,S$150="-"),"-",S169/S160)</f>
        <v>-</v>
      </c>
      <c r="T170" s="224" t="str">
        <f aca="false">IF(OR(T$150=0,T$150="-"),"-",T169/T160)</f>
        <v>-</v>
      </c>
      <c r="U170" s="224" t="str">
        <f aca="false">IF(OR(U$150=0,U$150="-"),"-",U169/U160)</f>
        <v>-</v>
      </c>
      <c r="V170" s="224" t="str">
        <f aca="false">IF(OR(V$150=0,V$150="-"),"-",V169/V160)</f>
        <v>-</v>
      </c>
      <c r="W170" s="224" t="str">
        <f aca="false">IF(OR(W$150=0,W$150="-"),"-",W169/W160)</f>
        <v>-</v>
      </c>
      <c r="X170" s="224" t="str">
        <f aca="false">IF(OR(X$150=0,X$150="-"),"-",X169/X160)</f>
        <v>-</v>
      </c>
      <c r="Y170" s="224" t="str">
        <f aca="false">IF(OR(Y$150=0,Y$150="-"),"-",Y169/Y160)</f>
        <v>-</v>
      </c>
      <c r="Z170" s="224" t="str">
        <f aca="false">IF(OR(Z$150=0,Z$150="-"),"-",Z169/Z160)</f>
        <v>-</v>
      </c>
      <c r="AA170" s="224" t="str">
        <f aca="false">IF(OR(AA$150=0,AA$150="-"),"-",AA169/AA160)</f>
        <v>-</v>
      </c>
      <c r="AB170" s="224" t="str">
        <f aca="false">IF(OR(AB$150=0,AB$150="-"),"-",AB169/AB160)</f>
        <v>-</v>
      </c>
      <c r="AC170" s="224" t="str">
        <f aca="false">IF(OR(AC$150=0,AC$150="-"),"-",AC169/AC160)</f>
        <v>-</v>
      </c>
      <c r="AD170" s="224" t="str">
        <f aca="false">IF(OR(AD$150=0,AD$150="-"),"-",AD169/AD160)</f>
        <v>-</v>
      </c>
      <c r="AE170" s="224" t="str">
        <f aca="false">IF(OR(AE$150=0,AE$150="-"),"-",AE169/AE160)</f>
        <v>-</v>
      </c>
      <c r="AF170" s="224" t="str">
        <f aca="false">IF(OR(AF$150=0,AF$150="-"),"-",AF169/AF160)</f>
        <v>-</v>
      </c>
      <c r="AG170" s="224" t="str">
        <f aca="false">IF(OR(AG$150=0,AG$150="-"),"-",AG169/AG160)</f>
        <v>-</v>
      </c>
      <c r="AH170" s="224" t="str">
        <f aca="false">IF(OR(AH$150=0,AH$150="-"),"-",AH169/AH160)</f>
        <v>-</v>
      </c>
      <c r="AI170" s="224" t="str">
        <f aca="false">IF(OR(AI$150=0,AI$150="-"),"-",AI169/AI160)</f>
        <v>-</v>
      </c>
      <c r="AJ170" s="224" t="str">
        <f aca="false">IF(OR(AJ$150=0,AJ$150="-"),"-",AJ169/AJ160)</f>
        <v>-</v>
      </c>
      <c r="AK170" s="224" t="str">
        <f aca="false">IF(OR(AK$150=0,AK$150="-"),"-",AK169/AK160)</f>
        <v>-</v>
      </c>
      <c r="AL170" s="224" t="str">
        <f aca="false">IF(OR(AL$150=0,AL$150="-"),"-",AL169/AL160)</f>
        <v>-</v>
      </c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  <c r="BY170" s="201"/>
      <c r="BZ170" s="201"/>
      <c r="CA170" s="201"/>
      <c r="CB170" s="201"/>
      <c r="CC170" s="201"/>
      <c r="CD170" s="201"/>
      <c r="CE170" s="201"/>
    </row>
    <row r="171" customFormat="false" ht="15" hidden="false" customHeight="true" outlineLevel="0" collapsed="false"/>
    <row r="172" customFormat="false" ht="15" hidden="false" customHeight="true" outlineLevel="0" collapsed="false">
      <c r="A172" s="225"/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25"/>
      <c r="S172" s="225"/>
      <c r="T172" s="225"/>
      <c r="U172" s="225"/>
      <c r="V172" s="225"/>
      <c r="W172" s="225"/>
      <c r="X172" s="225"/>
      <c r="Y172" s="225"/>
      <c r="Z172" s="225"/>
      <c r="AA172" s="225"/>
      <c r="AB172" s="225"/>
      <c r="AC172" s="225"/>
      <c r="AD172" s="225"/>
      <c r="AE172" s="225"/>
      <c r="AF172" s="225"/>
      <c r="AG172" s="225"/>
      <c r="AH172" s="225"/>
      <c r="AI172" s="225"/>
      <c r="AJ172" s="225"/>
      <c r="AK172" s="225"/>
      <c r="AL172" s="225"/>
      <c r="AM172" s="225"/>
      <c r="AN172" s="225"/>
      <c r="AO172" s="225"/>
      <c r="AP172" s="225"/>
      <c r="AQ172" s="225"/>
      <c r="AR172" s="225"/>
      <c r="AS172" s="225"/>
      <c r="AT172" s="225"/>
      <c r="AU172" s="225"/>
      <c r="AV172" s="225"/>
      <c r="AW172" s="225"/>
      <c r="AX172" s="225"/>
      <c r="AY172" s="225"/>
      <c r="AZ172" s="225"/>
      <c r="BA172" s="225"/>
      <c r="BB172" s="225"/>
      <c r="BC172" s="225"/>
      <c r="BD172" s="225"/>
      <c r="BE172" s="225"/>
      <c r="BF172" s="225"/>
      <c r="BG172" s="225"/>
      <c r="BH172" s="225"/>
      <c r="BI172" s="225"/>
      <c r="BJ172" s="225"/>
      <c r="BK172" s="225"/>
      <c r="BL172" s="225"/>
      <c r="BM172" s="225"/>
      <c r="BN172" s="225"/>
      <c r="BO172" s="225"/>
      <c r="BP172" s="225"/>
      <c r="BQ172" s="225"/>
      <c r="BR172" s="225"/>
      <c r="BS172" s="225"/>
      <c r="BT172" s="225"/>
      <c r="BU172" s="225"/>
      <c r="BV172" s="225"/>
      <c r="BW172" s="225"/>
      <c r="BX172" s="225"/>
      <c r="BY172" s="225"/>
      <c r="BZ172" s="225"/>
      <c r="CA172" s="225"/>
      <c r="CB172" s="225"/>
      <c r="CC172" s="225"/>
      <c r="CD172" s="225"/>
      <c r="CE172" s="225"/>
    </row>
    <row r="173" customFormat="false" ht="12.8" hidden="false" customHeight="false" outlineLevel="0" collapsed="false">
      <c r="A173" s="225"/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25"/>
      <c r="S173" s="225"/>
      <c r="T173" s="225"/>
      <c r="U173" s="225"/>
      <c r="V173" s="225"/>
      <c r="W173" s="225"/>
      <c r="X173" s="225"/>
      <c r="Y173" s="225"/>
      <c r="Z173" s="225"/>
      <c r="AA173" s="225"/>
      <c r="AB173" s="225"/>
      <c r="AC173" s="225"/>
      <c r="AD173" s="225"/>
      <c r="AE173" s="225"/>
      <c r="AF173" s="225"/>
      <c r="AG173" s="225"/>
      <c r="AH173" s="225"/>
      <c r="AI173" s="225"/>
      <c r="AJ173" s="225"/>
      <c r="AK173" s="225"/>
      <c r="AL173" s="225"/>
      <c r="AM173" s="225"/>
      <c r="AN173" s="225"/>
      <c r="AO173" s="225"/>
      <c r="AP173" s="225"/>
      <c r="AQ173" s="225"/>
      <c r="AR173" s="225"/>
      <c r="AS173" s="225"/>
      <c r="AT173" s="225"/>
      <c r="AU173" s="225"/>
      <c r="AV173" s="225"/>
      <c r="AW173" s="225"/>
      <c r="AX173" s="225"/>
      <c r="AY173" s="225"/>
      <c r="AZ173" s="225"/>
      <c r="BA173" s="225"/>
      <c r="BB173" s="225"/>
      <c r="BC173" s="225"/>
      <c r="BD173" s="225"/>
      <c r="BE173" s="225"/>
      <c r="BF173" s="225"/>
      <c r="BG173" s="225"/>
      <c r="BH173" s="225"/>
      <c r="BI173" s="225"/>
      <c r="BJ173" s="225"/>
      <c r="BK173" s="225"/>
      <c r="BL173" s="225"/>
      <c r="BM173" s="225"/>
      <c r="BN173" s="225"/>
      <c r="BO173" s="225"/>
      <c r="BP173" s="225"/>
      <c r="BQ173" s="225"/>
      <c r="BR173" s="225"/>
      <c r="BS173" s="225"/>
      <c r="BT173" s="225"/>
      <c r="BU173" s="225"/>
      <c r="BV173" s="225"/>
      <c r="BW173" s="225"/>
      <c r="BX173" s="225"/>
      <c r="BY173" s="225"/>
      <c r="BZ173" s="225"/>
      <c r="CA173" s="225"/>
      <c r="CB173" s="225"/>
      <c r="CC173" s="225"/>
      <c r="CD173" s="225"/>
      <c r="CE173" s="225"/>
    </row>
    <row r="174" customFormat="false" ht="60" hidden="false" customHeight="true" outlineLevel="0" collapsed="false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275"/>
      <c r="BX174" s="4"/>
      <c r="BY174" s="4"/>
      <c r="BZ174" s="4"/>
      <c r="CA174" s="4"/>
      <c r="CB174" s="4"/>
      <c r="CC174" s="4"/>
      <c r="CD174" s="4"/>
      <c r="CE174" s="4"/>
    </row>
    <row r="175" customFormat="false" ht="12.8" hidden="false" customHeight="false" outlineLevel="0" collapsed="false">
      <c r="A175" s="276"/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  <c r="AF175" s="276"/>
      <c r="AG175" s="276"/>
      <c r="AH175" s="276"/>
      <c r="AI175" s="276"/>
      <c r="AJ175" s="276"/>
      <c r="AK175" s="276"/>
      <c r="AL175" s="276"/>
      <c r="AM175" s="276"/>
      <c r="AN175" s="276"/>
      <c r="AO175" s="276"/>
      <c r="AP175" s="225"/>
      <c r="AQ175" s="225"/>
      <c r="AR175" s="225"/>
      <c r="AS175" s="225"/>
      <c r="AT175" s="225"/>
      <c r="AU175" s="225"/>
      <c r="AV175" s="225"/>
      <c r="AW175" s="225"/>
      <c r="AX175" s="225"/>
      <c r="AY175" s="225"/>
      <c r="AZ175" s="225"/>
      <c r="BA175" s="225"/>
      <c r="BB175" s="225"/>
      <c r="BC175" s="225"/>
      <c r="BD175" s="225"/>
      <c r="BE175" s="225"/>
      <c r="BF175" s="225"/>
      <c r="BG175" s="225"/>
      <c r="BH175" s="225"/>
      <c r="BI175" s="225"/>
      <c r="BJ175" s="225"/>
      <c r="BK175" s="225"/>
      <c r="BL175" s="225"/>
      <c r="BM175" s="225"/>
      <c r="BN175" s="225"/>
      <c r="BO175" s="225"/>
      <c r="BP175" s="225"/>
      <c r="BQ175" s="225"/>
      <c r="BR175" s="225"/>
      <c r="BS175" s="225"/>
      <c r="BT175" s="225"/>
      <c r="BU175" s="225"/>
      <c r="BV175" s="225"/>
      <c r="BW175" s="225"/>
      <c r="BX175" s="276"/>
      <c r="BY175" s="276"/>
      <c r="BZ175" s="276"/>
      <c r="CA175" s="276"/>
      <c r="CB175" s="276"/>
      <c r="CC175" s="276"/>
      <c r="CD175" s="276"/>
      <c r="CE175" s="276"/>
    </row>
    <row r="176" customFormat="false" ht="15" hidden="false" customHeight="false" outlineLevel="0" collapsed="false">
      <c r="A176" s="277"/>
      <c r="B176" s="277"/>
      <c r="C176" s="277"/>
      <c r="D176" s="277"/>
      <c r="E176" s="227" t="s">
        <v>0</v>
      </c>
      <c r="F176" s="227"/>
      <c r="G176" s="227"/>
      <c r="H176" s="278" t="e">
        <f aca="false">H90</f>
        <v>#N/A</v>
      </c>
      <c r="I176" s="278"/>
      <c r="J176" s="278"/>
      <c r="K176" s="278"/>
      <c r="L176" s="278"/>
      <c r="M176" s="278"/>
      <c r="N176" s="278"/>
      <c r="O176" s="278"/>
      <c r="P176" s="53"/>
      <c r="Q176" s="277"/>
      <c r="R176" s="277"/>
      <c r="S176" s="13" t="s">
        <v>1</v>
      </c>
      <c r="T176" s="277"/>
      <c r="U176" s="277"/>
      <c r="V176" s="277"/>
      <c r="W176" s="277"/>
      <c r="X176" s="277"/>
      <c r="Y176" s="277"/>
      <c r="Z176" s="230"/>
      <c r="AA176" s="230"/>
      <c r="AB176" s="230"/>
      <c r="AC176" s="230"/>
      <c r="AD176" s="230"/>
      <c r="AE176" s="230"/>
      <c r="AF176" s="230"/>
      <c r="AG176" s="279" t="s">
        <v>2</v>
      </c>
      <c r="AH176" s="279"/>
      <c r="AI176" s="280" t="s">
        <v>3</v>
      </c>
      <c r="AJ176" s="280"/>
      <c r="AK176" s="277"/>
      <c r="AL176" s="277"/>
      <c r="AM176" s="277"/>
      <c r="AN176" s="277"/>
      <c r="AO176" s="277"/>
      <c r="AP176" s="281"/>
      <c r="AQ176" s="281"/>
      <c r="AR176" s="281"/>
      <c r="AS176" s="281"/>
      <c r="AT176" s="281"/>
      <c r="AU176" s="281"/>
      <c r="AV176" s="281"/>
      <c r="AW176" s="281"/>
      <c r="AX176" s="281"/>
      <c r="AY176" s="281"/>
      <c r="AZ176" s="281"/>
      <c r="BA176" s="281"/>
      <c r="BB176" s="281"/>
      <c r="BC176" s="281"/>
      <c r="BD176" s="281"/>
      <c r="BE176" s="281"/>
      <c r="BF176" s="281"/>
      <c r="BG176" s="281"/>
      <c r="BH176" s="281"/>
      <c r="BI176" s="281"/>
      <c r="BJ176" s="281"/>
      <c r="BK176" s="281"/>
      <c r="BL176" s="281"/>
      <c r="BM176" s="281"/>
      <c r="BN176" s="281"/>
      <c r="BO176" s="281"/>
      <c r="BP176" s="281"/>
      <c r="BQ176" s="281"/>
      <c r="BR176" s="281"/>
      <c r="BS176" s="281"/>
      <c r="BT176" s="281"/>
      <c r="BU176" s="281"/>
      <c r="BV176" s="281"/>
      <c r="BW176" s="281"/>
      <c r="BX176" s="277"/>
      <c r="BY176" s="277"/>
      <c r="BZ176" s="277"/>
      <c r="CA176" s="277"/>
      <c r="CB176" s="277"/>
      <c r="CC176" s="277"/>
      <c r="CD176" s="277"/>
      <c r="CE176" s="282"/>
    </row>
    <row r="177" customFormat="false" ht="17.35" hidden="false" customHeight="false" outlineLevel="0" collapsed="false">
      <c r="A177" s="277"/>
      <c r="B177" s="283" t="s">
        <v>153</v>
      </c>
      <c r="C177" s="277"/>
      <c r="D177" s="277"/>
      <c r="E177" s="227" t="s">
        <v>5</v>
      </c>
      <c r="F177" s="227"/>
      <c r="G177" s="227"/>
      <c r="H177" s="284" t="n">
        <f aca="false">H91</f>
        <v>11</v>
      </c>
      <c r="I177" s="284" t="str">
        <f aca="false">I6</f>
        <v>E</v>
      </c>
      <c r="J177" s="284"/>
      <c r="K177" s="284"/>
      <c r="L177" s="53"/>
      <c r="M177" s="53"/>
      <c r="N177" s="53"/>
      <c r="O177" s="53"/>
      <c r="P177" s="53"/>
      <c r="Q177" s="277"/>
      <c r="R177" s="277"/>
      <c r="S177" s="26" t="s">
        <v>6</v>
      </c>
      <c r="T177" s="277"/>
      <c r="U177" s="27" t="s">
        <v>7</v>
      </c>
      <c r="V177" s="27"/>
      <c r="W177" s="27"/>
      <c r="X177" s="27"/>
      <c r="Y177" s="277"/>
      <c r="Z177" s="285" t="s">
        <v>8</v>
      </c>
      <c r="AA177" s="285"/>
      <c r="AB177" s="285"/>
      <c r="AC177" s="285"/>
      <c r="AD177" s="285"/>
      <c r="AE177" s="285"/>
      <c r="AF177" s="285"/>
      <c r="AG177" s="286" t="str">
        <f aca="false">IF($B$186="","",COUNTIF($CE$186:$CE$235,"6/3 සමත්"))</f>
        <v/>
      </c>
      <c r="AH177" s="286"/>
      <c r="AI177" s="237" t="str">
        <f aca="false">IF($B$186="","",(AG177/$U$178)*100)</f>
        <v/>
      </c>
      <c r="AJ177" s="237"/>
      <c r="AK177" s="277"/>
      <c r="AL177" s="277"/>
      <c r="AM177" s="277"/>
      <c r="AN177" s="277"/>
      <c r="AO177" s="277"/>
      <c r="AP177" s="281"/>
      <c r="AQ177" s="281"/>
      <c r="AR177" s="281"/>
      <c r="AS177" s="281"/>
      <c r="AT177" s="281"/>
      <c r="AU177" s="281"/>
      <c r="AV177" s="281"/>
      <c r="AW177" s="281"/>
      <c r="AX177" s="281"/>
      <c r="AY177" s="281"/>
      <c r="AZ177" s="281"/>
      <c r="BA177" s="281"/>
      <c r="BB177" s="281"/>
      <c r="BC177" s="281"/>
      <c r="BD177" s="281"/>
      <c r="BE177" s="281"/>
      <c r="BF177" s="281"/>
      <c r="BG177" s="281"/>
      <c r="BH177" s="281"/>
      <c r="BI177" s="281"/>
      <c r="BJ177" s="281"/>
      <c r="BK177" s="281"/>
      <c r="BL177" s="281"/>
      <c r="BM177" s="281"/>
      <c r="BN177" s="281"/>
      <c r="BO177" s="281"/>
      <c r="BP177" s="281"/>
      <c r="BQ177" s="281"/>
      <c r="BR177" s="281"/>
      <c r="BS177" s="281"/>
      <c r="BT177" s="281"/>
      <c r="BU177" s="281"/>
      <c r="BV177" s="281"/>
      <c r="BW177" s="281"/>
      <c r="BX177" s="277"/>
      <c r="BY177" s="277"/>
      <c r="BZ177" s="277"/>
      <c r="CA177" s="277"/>
      <c r="CB177" s="277"/>
      <c r="CC177" s="277"/>
      <c r="CD177" s="277"/>
      <c r="CE177" s="282"/>
    </row>
    <row r="178" customFormat="false" ht="17.35" hidden="false" customHeight="false" outlineLevel="0" collapsed="false">
      <c r="A178" s="277"/>
      <c r="B178" s="283"/>
      <c r="C178" s="277"/>
      <c r="D178" s="277"/>
      <c r="E178" s="227" t="s">
        <v>9</v>
      </c>
      <c r="F178" s="227"/>
      <c r="G178" s="227"/>
      <c r="H178" s="278" t="str">
        <f aca="false">H92</f>
        <v/>
      </c>
      <c r="I178" s="278"/>
      <c r="J178" s="284"/>
      <c r="K178" s="284"/>
      <c r="L178" s="53"/>
      <c r="M178" s="53"/>
      <c r="N178" s="53"/>
      <c r="O178" s="53"/>
      <c r="P178" s="53"/>
      <c r="Q178" s="277"/>
      <c r="R178" s="277"/>
      <c r="S178" s="34" t="s">
        <v>10</v>
      </c>
      <c r="T178" s="277"/>
      <c r="U178" s="27" t="n">
        <f aca="false">IF($B$186="",0,50-COUNTIF($B$186:$B$235,""))</f>
        <v>0</v>
      </c>
      <c r="V178" s="27"/>
      <c r="W178" s="27"/>
      <c r="X178" s="27"/>
      <c r="Y178" s="277"/>
      <c r="Z178" s="285" t="s">
        <v>11</v>
      </c>
      <c r="AA178" s="285"/>
      <c r="AB178" s="285"/>
      <c r="AC178" s="285"/>
      <c r="AD178" s="285"/>
      <c r="AE178" s="285"/>
      <c r="AF178" s="285"/>
      <c r="AG178" s="35" t="str">
        <f aca="false">IF($B$186="","",COUNTIF($CE$186:$CE$235,"5/3 සමත්"))</f>
        <v/>
      </c>
      <c r="AH178" s="35"/>
      <c r="AI178" s="36" t="str">
        <f aca="false">IF($B$186="","",(AG178/$U$178)*100)</f>
        <v/>
      </c>
      <c r="AJ178" s="36"/>
      <c r="AK178" s="277"/>
      <c r="AL178" s="277"/>
      <c r="AM178" s="277"/>
      <c r="AN178" s="277"/>
      <c r="AO178" s="277"/>
      <c r="AP178" s="281"/>
      <c r="AQ178" s="281"/>
      <c r="AR178" s="281"/>
      <c r="AS178" s="281"/>
      <c r="AT178" s="281"/>
      <c r="AU178" s="281"/>
      <c r="AV178" s="281"/>
      <c r="AW178" s="281"/>
      <c r="AX178" s="281"/>
      <c r="AY178" s="281"/>
      <c r="AZ178" s="281"/>
      <c r="BA178" s="281"/>
      <c r="BB178" s="281"/>
      <c r="BC178" s="281"/>
      <c r="BD178" s="281"/>
      <c r="BE178" s="281"/>
      <c r="BF178" s="281"/>
      <c r="BG178" s="281"/>
      <c r="BH178" s="281"/>
      <c r="BI178" s="281"/>
      <c r="BJ178" s="281"/>
      <c r="BK178" s="281"/>
      <c r="BL178" s="281"/>
      <c r="BM178" s="281"/>
      <c r="BN178" s="281"/>
      <c r="BO178" s="281"/>
      <c r="BP178" s="281"/>
      <c r="BQ178" s="281"/>
      <c r="BR178" s="281"/>
      <c r="BS178" s="281"/>
      <c r="BT178" s="281"/>
      <c r="BU178" s="281"/>
      <c r="BV178" s="281"/>
      <c r="BW178" s="281"/>
      <c r="BX178" s="277"/>
      <c r="BY178" s="277"/>
      <c r="BZ178" s="277"/>
      <c r="CA178" s="277"/>
      <c r="CB178" s="277"/>
      <c r="CC178" s="277"/>
      <c r="CD178" s="277"/>
      <c r="CE178" s="282"/>
    </row>
    <row r="179" customFormat="false" ht="15" hidden="false" customHeight="false" outlineLevel="0" collapsed="false">
      <c r="A179" s="277"/>
      <c r="B179" s="283"/>
      <c r="C179" s="277"/>
      <c r="D179" s="277"/>
      <c r="E179" s="227" t="s">
        <v>12</v>
      </c>
      <c r="F179" s="227"/>
      <c r="G179" s="227"/>
      <c r="H179" s="278" t="s">
        <v>13</v>
      </c>
      <c r="I179" s="278"/>
      <c r="J179" s="284"/>
      <c r="K179" s="284"/>
      <c r="L179" s="53"/>
      <c r="M179" s="53"/>
      <c r="N179" s="53"/>
      <c r="O179" s="53"/>
      <c r="P179" s="53"/>
      <c r="Q179" s="277"/>
      <c r="R179" s="277"/>
      <c r="S179" s="37" t="s">
        <v>14</v>
      </c>
      <c r="T179" s="277"/>
      <c r="U179" s="277"/>
      <c r="V179" s="277"/>
      <c r="W179" s="277"/>
      <c r="X179" s="277"/>
      <c r="Y179" s="277"/>
      <c r="Z179" s="287" t="s">
        <v>15</v>
      </c>
      <c r="AA179" s="287"/>
      <c r="AB179" s="287"/>
      <c r="AC179" s="287"/>
      <c r="AD179" s="287"/>
      <c r="AE179" s="287"/>
      <c r="AF179" s="287"/>
      <c r="AG179" s="231" t="str">
        <f aca="false">IF($B$186="","",SUM(AG177:AG178))</f>
        <v/>
      </c>
      <c r="AH179" s="231"/>
      <c r="AI179" s="288" t="str">
        <f aca="false">IF($B$186="","",(AG179/$U$178)*100)</f>
        <v/>
      </c>
      <c r="AJ179" s="288"/>
      <c r="AK179" s="277"/>
      <c r="AL179" s="277"/>
      <c r="AM179" s="277"/>
      <c r="AN179" s="277"/>
      <c r="AO179" s="277"/>
      <c r="AP179" s="281"/>
      <c r="AQ179" s="281"/>
      <c r="AR179" s="281"/>
      <c r="AS179" s="281"/>
      <c r="AT179" s="281"/>
      <c r="AU179" s="281"/>
      <c r="AV179" s="281"/>
      <c r="AW179" s="281"/>
      <c r="AX179" s="281"/>
      <c r="AY179" s="281"/>
      <c r="AZ179" s="281"/>
      <c r="BA179" s="281"/>
      <c r="BB179" s="281"/>
      <c r="BC179" s="281"/>
      <c r="BD179" s="281"/>
      <c r="BE179" s="281"/>
      <c r="BF179" s="281"/>
      <c r="BG179" s="281"/>
      <c r="BH179" s="281"/>
      <c r="BI179" s="281"/>
      <c r="BJ179" s="281"/>
      <c r="BK179" s="281"/>
      <c r="BL179" s="281"/>
      <c r="BM179" s="281"/>
      <c r="BN179" s="281"/>
      <c r="BO179" s="281"/>
      <c r="BP179" s="281"/>
      <c r="BQ179" s="281"/>
      <c r="BR179" s="281"/>
      <c r="BS179" s="281"/>
      <c r="BT179" s="281"/>
      <c r="BU179" s="281"/>
      <c r="BV179" s="281"/>
      <c r="BW179" s="281"/>
      <c r="BX179" s="277"/>
      <c r="BY179" s="277"/>
      <c r="BZ179" s="277"/>
      <c r="CA179" s="277"/>
      <c r="CB179" s="277"/>
      <c r="CC179" s="277"/>
      <c r="CD179" s="277"/>
      <c r="CE179" s="282"/>
    </row>
    <row r="180" customFormat="false" ht="15" hidden="false" customHeight="false" outlineLevel="0" collapsed="false">
      <c r="A180" s="277"/>
      <c r="B180" s="289" t="n">
        <f aca="false">B94</f>
        <v>2025</v>
      </c>
      <c r="C180" s="277"/>
      <c r="D180" s="277"/>
      <c r="E180" s="227" t="s">
        <v>16</v>
      </c>
      <c r="F180" s="227"/>
      <c r="G180" s="227"/>
      <c r="H180" s="278" t="s">
        <v>21</v>
      </c>
      <c r="I180" s="278"/>
      <c r="J180" s="278"/>
      <c r="K180" s="278"/>
      <c r="L180" s="278"/>
      <c r="M180" s="278"/>
      <c r="N180" s="290" t="s">
        <v>18</v>
      </c>
      <c r="O180" s="291" t="n">
        <f aca="false">O94</f>
        <v>2025</v>
      </c>
      <c r="P180" s="291"/>
      <c r="Q180" s="277"/>
      <c r="R180" s="277"/>
      <c r="S180" s="46" t="s">
        <v>19</v>
      </c>
      <c r="T180" s="277"/>
      <c r="U180" s="277"/>
      <c r="V180" s="277"/>
      <c r="W180" s="277"/>
      <c r="X180" s="277"/>
      <c r="Y180" s="277"/>
      <c r="Z180" s="285" t="s">
        <v>20</v>
      </c>
      <c r="AA180" s="285"/>
      <c r="AB180" s="285"/>
      <c r="AC180" s="285"/>
      <c r="AD180" s="285"/>
      <c r="AE180" s="285"/>
      <c r="AF180" s="285"/>
      <c r="AG180" s="47" t="str">
        <f aca="false">IF($B$186="","",COUNTIF($CE$186:$CE$235,"සමත් කළ හැකි"))</f>
        <v/>
      </c>
      <c r="AH180" s="47"/>
      <c r="AI180" s="48" t="str">
        <f aca="false">IF($B$186="","",(AG180/$U$178)*100)</f>
        <v/>
      </c>
      <c r="AJ180" s="48"/>
      <c r="AK180" s="277"/>
      <c r="AL180" s="277"/>
      <c r="AM180" s="277"/>
      <c r="AN180" s="277"/>
      <c r="AO180" s="277"/>
      <c r="AP180" s="281"/>
      <c r="AQ180" s="281"/>
      <c r="AR180" s="281"/>
      <c r="AS180" s="281"/>
      <c r="AT180" s="281"/>
      <c r="AU180" s="281"/>
      <c r="AV180" s="281"/>
      <c r="AW180" s="281"/>
      <c r="AX180" s="281"/>
      <c r="AY180" s="281"/>
      <c r="AZ180" s="281"/>
      <c r="BA180" s="281"/>
      <c r="BB180" s="281"/>
      <c r="BC180" s="281"/>
      <c r="BD180" s="281"/>
      <c r="BE180" s="281"/>
      <c r="BF180" s="281"/>
      <c r="BG180" s="281"/>
      <c r="BH180" s="281"/>
      <c r="BI180" s="281"/>
      <c r="BJ180" s="281"/>
      <c r="BK180" s="281"/>
      <c r="BL180" s="281"/>
      <c r="BM180" s="281"/>
      <c r="BN180" s="281"/>
      <c r="BO180" s="281"/>
      <c r="BP180" s="281"/>
      <c r="BQ180" s="281"/>
      <c r="BR180" s="281"/>
      <c r="BS180" s="281"/>
      <c r="BT180" s="281"/>
      <c r="BU180" s="281"/>
      <c r="BV180" s="281"/>
      <c r="BW180" s="281"/>
      <c r="BX180" s="277"/>
      <c r="BY180" s="277"/>
      <c r="BZ180" s="277"/>
      <c r="CA180" s="277"/>
      <c r="CB180" s="277"/>
      <c r="CC180" s="277"/>
      <c r="CD180" s="277"/>
      <c r="CE180" s="282"/>
    </row>
    <row r="181" customFormat="false" ht="15" hidden="false" customHeight="false" outlineLevel="0" collapsed="false">
      <c r="A181" s="277"/>
      <c r="B181" s="289"/>
      <c r="C181" s="277"/>
      <c r="D181" s="277"/>
      <c r="E181" s="245" t="s">
        <v>22</v>
      </c>
      <c r="F181" s="246"/>
      <c r="G181" s="246"/>
      <c r="H181" s="53"/>
      <c r="I181" s="53"/>
      <c r="J181" s="53"/>
      <c r="K181" s="53"/>
      <c r="L181" s="53"/>
      <c r="M181" s="247"/>
      <c r="N181" s="277"/>
      <c r="O181" s="277"/>
      <c r="P181" s="277"/>
      <c r="Q181" s="277"/>
      <c r="R181" s="277"/>
      <c r="S181" s="277"/>
      <c r="T181" s="277"/>
      <c r="U181" s="277"/>
      <c r="V181" s="277"/>
      <c r="W181" s="277"/>
      <c r="X181" s="277"/>
      <c r="Y181" s="277"/>
      <c r="Z181" s="285" t="s">
        <v>23</v>
      </c>
      <c r="AA181" s="285"/>
      <c r="AB181" s="285"/>
      <c r="AC181" s="285"/>
      <c r="AD181" s="285"/>
      <c r="AE181" s="285"/>
      <c r="AF181" s="285"/>
      <c r="AG181" s="55" t="str">
        <f aca="false">IF($B$186="","",(+AG177+AG178+AG180))</f>
        <v/>
      </c>
      <c r="AH181" s="55"/>
      <c r="AI181" s="56" t="str">
        <f aca="false">IF($B$186="","",(AG181/$U$178)*100)</f>
        <v/>
      </c>
      <c r="AJ181" s="56"/>
      <c r="AK181" s="277"/>
      <c r="AL181" s="277"/>
      <c r="AM181" s="277"/>
      <c r="AN181" s="277"/>
      <c r="AO181" s="277"/>
      <c r="AP181" s="281"/>
      <c r="AQ181" s="281"/>
      <c r="AR181" s="281"/>
      <c r="AS181" s="281"/>
      <c r="AT181" s="281"/>
      <c r="AU181" s="281"/>
      <c r="AV181" s="281"/>
      <c r="AW181" s="281"/>
      <c r="AX181" s="281"/>
      <c r="AY181" s="281"/>
      <c r="AZ181" s="281"/>
      <c r="BA181" s="281"/>
      <c r="BB181" s="281"/>
      <c r="BC181" s="281"/>
      <c r="BD181" s="281"/>
      <c r="BE181" s="281"/>
      <c r="BF181" s="281"/>
      <c r="BG181" s="281"/>
      <c r="BH181" s="281"/>
      <c r="BI181" s="281"/>
      <c r="BJ181" s="281"/>
      <c r="BK181" s="281"/>
      <c r="BL181" s="281"/>
      <c r="BM181" s="281"/>
      <c r="BN181" s="281"/>
      <c r="BO181" s="281"/>
      <c r="BP181" s="281"/>
      <c r="BQ181" s="281"/>
      <c r="BR181" s="281"/>
      <c r="BS181" s="281"/>
      <c r="BT181" s="281"/>
      <c r="BU181" s="281"/>
      <c r="BV181" s="281"/>
      <c r="BW181" s="281"/>
      <c r="BX181" s="277"/>
      <c r="BY181" s="277"/>
      <c r="BZ181" s="277"/>
      <c r="CA181" s="277"/>
      <c r="CB181" s="277"/>
      <c r="CC181" s="277"/>
      <c r="CD181" s="277"/>
      <c r="CE181" s="282"/>
    </row>
    <row r="182" customFormat="false" ht="15" hidden="false" customHeight="false" outlineLevel="0" collapsed="false">
      <c r="A182" s="277"/>
      <c r="B182" s="277"/>
      <c r="C182" s="277"/>
      <c r="D182" s="277"/>
      <c r="E182" s="277"/>
      <c r="F182" s="277"/>
      <c r="G182" s="277"/>
      <c r="H182" s="277"/>
      <c r="I182" s="277"/>
      <c r="J182" s="277"/>
      <c r="K182" s="277"/>
      <c r="L182" s="277"/>
      <c r="M182" s="277"/>
      <c r="N182" s="277"/>
      <c r="O182" s="277"/>
      <c r="P182" s="277"/>
      <c r="Q182" s="277"/>
      <c r="R182" s="277"/>
      <c r="S182" s="277"/>
      <c r="T182" s="277"/>
      <c r="U182" s="277"/>
      <c r="V182" s="277"/>
      <c r="W182" s="277"/>
      <c r="X182" s="277"/>
      <c r="Y182" s="277"/>
      <c r="Z182" s="292" t="s">
        <v>24</v>
      </c>
      <c r="AA182" s="293"/>
      <c r="AB182" s="293"/>
      <c r="AC182" s="293"/>
      <c r="AD182" s="293"/>
      <c r="AE182" s="293"/>
      <c r="AF182" s="293"/>
      <c r="AG182" s="294" t="str">
        <f aca="false">IF(B186="","",COUNTIF($CE$186:$CE$235,"W9"))</f>
        <v/>
      </c>
      <c r="AH182" s="294"/>
      <c r="AI182" s="295" t="str">
        <f aca="false">IF($B$186="","",(AG182/$U$178)*100)</f>
        <v/>
      </c>
      <c r="AJ182" s="295"/>
      <c r="AK182" s="277"/>
      <c r="AL182" s="296"/>
      <c r="AM182" s="277"/>
      <c r="AN182" s="277"/>
      <c r="AO182" s="277"/>
      <c r="AP182" s="281"/>
      <c r="AQ182" s="281"/>
      <c r="AR182" s="281"/>
      <c r="AS182" s="281"/>
      <c r="AT182" s="281"/>
      <c r="AU182" s="281"/>
      <c r="AV182" s="281"/>
      <c r="AW182" s="281"/>
      <c r="AX182" s="281"/>
      <c r="AY182" s="281"/>
      <c r="AZ182" s="281"/>
      <c r="BA182" s="281"/>
      <c r="BB182" s="281"/>
      <c r="BC182" s="281"/>
      <c r="BD182" s="281"/>
      <c r="BE182" s="281"/>
      <c r="BF182" s="281"/>
      <c r="BG182" s="281"/>
      <c r="BH182" s="281"/>
      <c r="BI182" s="281"/>
      <c r="BJ182" s="281"/>
      <c r="BK182" s="281"/>
      <c r="BL182" s="281"/>
      <c r="BM182" s="281"/>
      <c r="BN182" s="281"/>
      <c r="BO182" s="281"/>
      <c r="BP182" s="281"/>
      <c r="BQ182" s="281"/>
      <c r="BR182" s="281"/>
      <c r="BS182" s="281"/>
      <c r="BT182" s="281"/>
      <c r="BU182" s="281"/>
      <c r="BV182" s="281"/>
      <c r="BW182" s="281"/>
      <c r="BX182" s="277"/>
      <c r="BY182" s="277"/>
      <c r="BZ182" s="277"/>
      <c r="CA182" s="277"/>
      <c r="CB182" s="277"/>
      <c r="CC182" s="277"/>
      <c r="CD182" s="277"/>
      <c r="CE182" s="282"/>
    </row>
    <row r="183" customFormat="false" ht="14.25" hidden="false" customHeight="true" outlineLevel="0" collapsed="false">
      <c r="A183" s="65" t="s">
        <v>25</v>
      </c>
      <c r="B183" s="66" t="s">
        <v>26</v>
      </c>
      <c r="C183" s="297" t="s">
        <v>27</v>
      </c>
      <c r="D183" s="298" t="s">
        <v>28</v>
      </c>
      <c r="E183" s="69" t="s">
        <v>29</v>
      </c>
      <c r="F183" s="69"/>
      <c r="G183" s="70" t="s">
        <v>30</v>
      </c>
      <c r="H183" s="70"/>
      <c r="I183" s="70"/>
      <c r="J183" s="70"/>
      <c r="K183" s="71" t="s">
        <v>31</v>
      </c>
      <c r="L183" s="72" t="s">
        <v>32</v>
      </c>
      <c r="M183" s="72" t="s">
        <v>33</v>
      </c>
      <c r="N183" s="73" t="s">
        <v>34</v>
      </c>
      <c r="O183" s="74" t="s">
        <v>35</v>
      </c>
      <c r="P183" s="74"/>
      <c r="Q183" s="74"/>
      <c r="R183" s="74"/>
      <c r="S183" s="74"/>
      <c r="T183" s="74"/>
      <c r="U183" s="74"/>
      <c r="V183" s="74"/>
      <c r="W183" s="70" t="s">
        <v>36</v>
      </c>
      <c r="X183" s="70"/>
      <c r="Y183" s="70"/>
      <c r="Z183" s="70"/>
      <c r="AA183" s="70"/>
      <c r="AB183" s="70"/>
      <c r="AC183" s="70"/>
      <c r="AD183" s="70"/>
      <c r="AE183" s="70" t="s">
        <v>37</v>
      </c>
      <c r="AF183" s="70"/>
      <c r="AG183" s="70"/>
      <c r="AH183" s="70"/>
      <c r="AI183" s="70"/>
      <c r="AJ183" s="70"/>
      <c r="AK183" s="70"/>
      <c r="AL183" s="70"/>
      <c r="AM183" s="75" t="s">
        <v>38</v>
      </c>
      <c r="AN183" s="76" t="s">
        <v>39</v>
      </c>
      <c r="AO183" s="77" t="s">
        <v>40</v>
      </c>
      <c r="AP183" s="78" t="s">
        <v>29</v>
      </c>
      <c r="AQ183" s="78"/>
      <c r="AR183" s="79" t="s">
        <v>30</v>
      </c>
      <c r="AS183" s="79"/>
      <c r="AT183" s="79"/>
      <c r="AU183" s="79"/>
      <c r="AV183" s="71" t="s">
        <v>31</v>
      </c>
      <c r="AW183" s="72" t="s">
        <v>32</v>
      </c>
      <c r="AX183" s="72" t="s">
        <v>33</v>
      </c>
      <c r="AY183" s="73" t="s">
        <v>34</v>
      </c>
      <c r="AZ183" s="80" t="s">
        <v>35</v>
      </c>
      <c r="BA183" s="80"/>
      <c r="BB183" s="80"/>
      <c r="BC183" s="80"/>
      <c r="BD183" s="80"/>
      <c r="BE183" s="80"/>
      <c r="BF183" s="80"/>
      <c r="BG183" s="80"/>
      <c r="BH183" s="81" t="s">
        <v>36</v>
      </c>
      <c r="BI183" s="81"/>
      <c r="BJ183" s="81"/>
      <c r="BK183" s="81"/>
      <c r="BL183" s="81"/>
      <c r="BM183" s="81"/>
      <c r="BN183" s="81"/>
      <c r="BO183" s="81"/>
      <c r="BP183" s="81" t="s">
        <v>37</v>
      </c>
      <c r="BQ183" s="81"/>
      <c r="BR183" s="81"/>
      <c r="BS183" s="81"/>
      <c r="BT183" s="81"/>
      <c r="BU183" s="81"/>
      <c r="BV183" s="81"/>
      <c r="BW183" s="81"/>
      <c r="BX183" s="70"/>
      <c r="BY183" s="70"/>
      <c r="BZ183" s="70"/>
      <c r="CA183" s="70"/>
      <c r="CB183" s="70"/>
      <c r="CC183" s="70"/>
      <c r="CD183" s="70"/>
      <c r="CE183" s="82"/>
    </row>
    <row r="184" customFormat="false" ht="104.25" hidden="false" customHeight="true" outlineLevel="0" collapsed="false">
      <c r="A184" s="65"/>
      <c r="B184" s="66"/>
      <c r="C184" s="297"/>
      <c r="D184" s="298"/>
      <c r="E184" s="102" t="str">
        <f aca="false">'විෂය තොරතුරු'!M13</f>
        <v>සිංහල භාෂාව හා සාහිත්‍යය</v>
      </c>
      <c r="F184" s="103" t="str">
        <f aca="false">'විෂය තොරතුරු'!N13</f>
        <v/>
      </c>
      <c r="G184" s="102" t="str">
        <f aca="false">'විෂය තොරතුරු'!O13</f>
        <v>බුද්ධ ධර්මය</v>
      </c>
      <c r="H184" s="104" t="str">
        <f aca="false">'විෂය තොරතුරු'!P13</f>
        <v>කතෝලික ධර්මය</v>
      </c>
      <c r="I184" s="104" t="str">
        <f aca="false">'විෂය තොරතුරු'!Q13</f>
        <v>ක්‍රිස්තියානි ධර්මය (ඉංග්‍රීසි)</v>
      </c>
      <c r="J184" s="103" t="str">
        <f aca="false">'විෂය තොරතුරු'!R13</f>
        <v/>
      </c>
      <c r="K184" s="71"/>
      <c r="L184" s="72"/>
      <c r="M184" s="72"/>
      <c r="N184" s="73"/>
      <c r="O184" s="102" t="str">
        <f aca="false">'විෂය තොරතුරු'!W13</f>
        <v>ව්‍යාපාර හා ගිණුම්කරණ අධ්‍යයනය</v>
      </c>
      <c r="P184" s="104" t="str">
        <f aca="false">'විෂය තොරතුරු'!X13</f>
        <v>පුරවැසි අධ්‍යාපනය</v>
      </c>
      <c r="Q184" s="104" t="str">
        <f aca="false">'විෂය තොරතුරු'!Y13</f>
        <v>දෙවන භාෂාවක් ලෙස (දෙමල)</v>
      </c>
      <c r="R184" s="104" t="str">
        <f aca="false">'විෂය තොරතුරු'!Z13</f>
        <v>භුගෝල විද්‍යාව</v>
      </c>
      <c r="S184" s="104" t="str">
        <f aca="false">'විෂය තොරතුරු'!AA13</f>
        <v/>
      </c>
      <c r="T184" s="104" t="str">
        <f aca="false">'විෂය තොරතුරු'!AB13</f>
        <v/>
      </c>
      <c r="U184" s="104" t="str">
        <f aca="false">'විෂය තොරතුරු'!AC13</f>
        <v/>
      </c>
      <c r="V184" s="103" t="str">
        <f aca="false">'විෂය තොරතුරු'!AD13</f>
        <v/>
      </c>
      <c r="W184" s="102" t="str">
        <f aca="false">'විෂය තොරතුරු'!AE13</f>
        <v>චිත්‍ර</v>
      </c>
      <c r="X184" s="104" t="str">
        <f aca="false">'විෂය තොරතුරු'!AF13</f>
        <v>නැටුම් (දේශීය)</v>
      </c>
      <c r="Y184" s="104" t="str">
        <f aca="false">'විෂය තොරතුරු'!AG13</f>
        <v>සංගීතය (පෙරදිග)</v>
      </c>
      <c r="Z184" s="104" t="str">
        <f aca="false">'විෂය තොරතුරු'!AH13</f>
        <v>සංගීතය (අපරදිග)</v>
      </c>
      <c r="AA184" s="104" t="str">
        <f aca="false">'විෂය තොරතුරු'!AI13</f>
        <v>නාට්‍ය හා රංග කලාව (සිංහල)</v>
      </c>
      <c r="AB184" s="104" t="str">
        <f aca="false">'විෂය තොරතුරු'!AJ13</f>
        <v>සාහිත්‍ය රසාස්වාදය (ඉංග්‍රිසි)</v>
      </c>
      <c r="AC184" s="104" t="str">
        <f aca="false">'විෂය තොරතුරු'!AK13</f>
        <v/>
      </c>
      <c r="AD184" s="103" t="str">
        <f aca="false">'විෂය තොරතුරු'!AL13</f>
        <v/>
      </c>
      <c r="AE184" s="102" t="str">
        <f aca="false">'විෂය තොරතුරු'!AM13</f>
        <v>තොරතුරු සන්නිවේදන තාක්ෂණය</v>
      </c>
      <c r="AF184" s="104" t="str">
        <f aca="false">'විෂය තොරතුරු'!AN13</f>
        <v>සන්නිවේදන මාධ්‍ය අධ්‍ය්‍යනය</v>
      </c>
      <c r="AG184" s="104" t="str">
        <f aca="false">'විෂය තොරතුරු'!AO13</f>
        <v>සෞඛ්‍ය හා ශාරීරික අධ්‍යාපනය</v>
      </c>
      <c r="AH184" s="104" t="str">
        <f aca="false">'විෂය තොරතුරු'!AP13</f>
        <v/>
      </c>
      <c r="AI184" s="104" t="str">
        <f aca="false">'විෂය තොරතුරු'!AQ13</f>
        <v/>
      </c>
      <c r="AJ184" s="104" t="str">
        <f aca="false">'විෂය තොරතුරු'!AR13</f>
        <v/>
      </c>
      <c r="AK184" s="104" t="str">
        <f aca="false">'විෂය තොරතුරු'!AS13</f>
        <v/>
      </c>
      <c r="AL184" s="103" t="str">
        <f aca="false">'විෂය තොරතුරු'!AT13</f>
        <v/>
      </c>
      <c r="AM184" s="75"/>
      <c r="AN184" s="76"/>
      <c r="AO184" s="77"/>
      <c r="AP184" s="105" t="str">
        <f aca="false">E184</f>
        <v>සිංහල භාෂාව හා සාහිත්‍යය</v>
      </c>
      <c r="AQ184" s="104" t="str">
        <f aca="false">F184</f>
        <v/>
      </c>
      <c r="AR184" s="104" t="str">
        <f aca="false">G184</f>
        <v>බුද්ධ ධර්මය</v>
      </c>
      <c r="AS184" s="104" t="str">
        <f aca="false">H184</f>
        <v>කතෝලික ධර්මය</v>
      </c>
      <c r="AT184" s="104" t="str">
        <f aca="false">I184</f>
        <v>ක්‍රිස්තියානි ධර්මය (ඉංග්‍රීසි)</v>
      </c>
      <c r="AU184" s="106" t="str">
        <f aca="false">J184</f>
        <v/>
      </c>
      <c r="AV184" s="71"/>
      <c r="AW184" s="72"/>
      <c r="AX184" s="72"/>
      <c r="AY184" s="73"/>
      <c r="AZ184" s="105" t="str">
        <f aca="false">O184</f>
        <v>ව්‍යාපාර හා ගිණුම්කරණ අධ්‍යයනය</v>
      </c>
      <c r="BA184" s="104" t="str">
        <f aca="false">P184</f>
        <v>පුරවැසි අධ්‍යාපනය</v>
      </c>
      <c r="BB184" s="104" t="str">
        <f aca="false">Q184</f>
        <v>දෙවන භාෂාවක් ලෙස (දෙමල)</v>
      </c>
      <c r="BC184" s="104" t="str">
        <f aca="false">R184</f>
        <v>භුගෝල විද්‍යාව</v>
      </c>
      <c r="BD184" s="104" t="str">
        <f aca="false">S184</f>
        <v/>
      </c>
      <c r="BE184" s="104" t="str">
        <f aca="false">T184</f>
        <v/>
      </c>
      <c r="BF184" s="104" t="str">
        <f aca="false">U184</f>
        <v/>
      </c>
      <c r="BG184" s="106" t="str">
        <f aca="false">V184</f>
        <v/>
      </c>
      <c r="BH184" s="102" t="str">
        <f aca="false">W184</f>
        <v>චිත්‍ර</v>
      </c>
      <c r="BI184" s="104" t="str">
        <f aca="false">X184</f>
        <v>නැටුම් (දේශීය)</v>
      </c>
      <c r="BJ184" s="104" t="str">
        <f aca="false">Y184</f>
        <v>සංගීතය (පෙරදිග)</v>
      </c>
      <c r="BK184" s="104" t="str">
        <f aca="false">Z184</f>
        <v>සංගීතය (අපරදිග)</v>
      </c>
      <c r="BL184" s="104" t="str">
        <f aca="false">AA184</f>
        <v>නාට්‍ය හා රංග කලාව (සිංහල)</v>
      </c>
      <c r="BM184" s="104" t="str">
        <f aca="false">AB184</f>
        <v>සාහිත්‍ය රසාස්වාදය (ඉංග්‍රිසි)</v>
      </c>
      <c r="BN184" s="104" t="str">
        <f aca="false">AC184</f>
        <v/>
      </c>
      <c r="BO184" s="103" t="str">
        <f aca="false">AD184</f>
        <v/>
      </c>
      <c r="BP184" s="102" t="str">
        <f aca="false">AE184</f>
        <v>තොරතුරු සන්නිවේදන තාක්ෂණය</v>
      </c>
      <c r="BQ184" s="104" t="str">
        <f aca="false">AF184</f>
        <v>සන්නිවේදන මාධ්‍ය අධ්‍ය්‍යනය</v>
      </c>
      <c r="BR184" s="104" t="str">
        <f aca="false">AG184</f>
        <v>සෞඛ්‍ය හා ශාරීරික අධ්‍යාපනය</v>
      </c>
      <c r="BS184" s="104" t="str">
        <f aca="false">AH184</f>
        <v/>
      </c>
      <c r="BT184" s="104" t="str">
        <f aca="false">AI184</f>
        <v/>
      </c>
      <c r="BU184" s="104" t="str">
        <f aca="false">AJ184</f>
        <v/>
      </c>
      <c r="BV184" s="104" t="str">
        <f aca="false">AK184</f>
        <v/>
      </c>
      <c r="BW184" s="103" t="str">
        <f aca="false">AL184</f>
        <v/>
      </c>
      <c r="BX184" s="107" t="s">
        <v>1</v>
      </c>
      <c r="BY184" s="108" t="s">
        <v>6</v>
      </c>
      <c r="BZ184" s="108" t="s">
        <v>10</v>
      </c>
      <c r="CA184" s="108" t="s">
        <v>14</v>
      </c>
      <c r="CB184" s="109" t="s">
        <v>19</v>
      </c>
      <c r="CC184" s="102" t="s">
        <v>41</v>
      </c>
      <c r="CD184" s="103" t="s">
        <v>42</v>
      </c>
      <c r="CE184" s="110" t="s">
        <v>43</v>
      </c>
    </row>
    <row r="185" customFormat="false" ht="15" hidden="false" customHeight="false" outlineLevel="0" collapsed="false">
      <c r="A185" s="122"/>
      <c r="B185" s="123"/>
      <c r="C185" s="124"/>
      <c r="D185" s="125"/>
      <c r="E185" s="126"/>
      <c r="F185" s="127"/>
      <c r="G185" s="126"/>
      <c r="H185" s="128"/>
      <c r="I185" s="128"/>
      <c r="J185" s="127"/>
      <c r="K185" s="129"/>
      <c r="L185" s="130"/>
      <c r="M185" s="130"/>
      <c r="N185" s="131"/>
      <c r="O185" s="126"/>
      <c r="P185" s="128"/>
      <c r="Q185" s="128"/>
      <c r="R185" s="128"/>
      <c r="S185" s="128"/>
      <c r="T185" s="128"/>
      <c r="U185" s="128"/>
      <c r="V185" s="127"/>
      <c r="W185" s="126"/>
      <c r="X185" s="128"/>
      <c r="Y185" s="128"/>
      <c r="Z185" s="128"/>
      <c r="AA185" s="128"/>
      <c r="AB185" s="128"/>
      <c r="AC185" s="128"/>
      <c r="AD185" s="127"/>
      <c r="AE185" s="126"/>
      <c r="AF185" s="128"/>
      <c r="AG185" s="128"/>
      <c r="AH185" s="128"/>
      <c r="AI185" s="128"/>
      <c r="AJ185" s="128"/>
      <c r="AK185" s="128"/>
      <c r="AL185" s="127"/>
      <c r="AM185" s="132"/>
      <c r="AN185" s="133"/>
      <c r="AO185" s="134"/>
      <c r="AP185" s="112"/>
      <c r="AQ185" s="111"/>
      <c r="AR185" s="111"/>
      <c r="AS185" s="111"/>
      <c r="AT185" s="111"/>
      <c r="AU185" s="113"/>
      <c r="AV185" s="135"/>
      <c r="AW185" s="86"/>
      <c r="AX185" s="86"/>
      <c r="AY185" s="136"/>
      <c r="AZ185" s="112"/>
      <c r="BA185" s="111"/>
      <c r="BB185" s="111"/>
      <c r="BC185" s="111"/>
      <c r="BD185" s="111"/>
      <c r="BE185" s="111"/>
      <c r="BF185" s="111"/>
      <c r="BG185" s="113"/>
      <c r="BH185" s="114"/>
      <c r="BI185" s="111"/>
      <c r="BJ185" s="111"/>
      <c r="BK185" s="111"/>
      <c r="BL185" s="111"/>
      <c r="BM185" s="111"/>
      <c r="BN185" s="111"/>
      <c r="BO185" s="115"/>
      <c r="BP185" s="114"/>
      <c r="BQ185" s="111"/>
      <c r="BR185" s="111"/>
      <c r="BS185" s="111"/>
      <c r="BT185" s="111"/>
      <c r="BU185" s="111"/>
      <c r="BV185" s="111"/>
      <c r="BW185" s="115"/>
      <c r="BX185" s="137"/>
      <c r="BY185" s="259"/>
      <c r="BZ185" s="259"/>
      <c r="CA185" s="259"/>
      <c r="CB185" s="260"/>
      <c r="CC185" s="126"/>
      <c r="CD185" s="127"/>
      <c r="CE185" s="140"/>
    </row>
    <row r="186" customFormat="false" ht="13.8" hidden="false" customHeight="false" outlineLevel="0" collapsed="false">
      <c r="A186" s="160" t="n">
        <v>1</v>
      </c>
      <c r="B186" s="161"/>
      <c r="C186" s="161"/>
      <c r="D186" s="162"/>
      <c r="E186" s="163"/>
      <c r="F186" s="164"/>
      <c r="G186" s="163"/>
      <c r="H186" s="165"/>
      <c r="I186" s="165"/>
      <c r="J186" s="164"/>
      <c r="K186" s="163"/>
      <c r="L186" s="165"/>
      <c r="M186" s="165"/>
      <c r="N186" s="164"/>
      <c r="O186" s="163"/>
      <c r="P186" s="165"/>
      <c r="Q186" s="165"/>
      <c r="R186" s="165"/>
      <c r="S186" s="165"/>
      <c r="T186" s="165"/>
      <c r="U186" s="165"/>
      <c r="V186" s="164"/>
      <c r="W186" s="163"/>
      <c r="X186" s="165"/>
      <c r="Y186" s="165"/>
      <c r="Z186" s="165"/>
      <c r="AA186" s="165"/>
      <c r="AB186" s="165"/>
      <c r="AC186" s="165"/>
      <c r="AD186" s="164"/>
      <c r="AE186" s="163"/>
      <c r="AF186" s="165"/>
      <c r="AG186" s="165"/>
      <c r="AH186" s="165"/>
      <c r="AI186" s="165"/>
      <c r="AJ186" s="165"/>
      <c r="AK186" s="165"/>
      <c r="AL186" s="166"/>
      <c r="AM186" s="167" t="str">
        <f aca="false">IF(B186="","",SUM(E186:AL186))</f>
        <v/>
      </c>
      <c r="AN186" s="168" t="str">
        <f aca="false">IF(B186="","",AM186/9)</f>
        <v/>
      </c>
      <c r="AO186" s="169" t="str">
        <f aca="false">IF(B186="","",IF(AM186=0,"-",RANK(AM186,$AM$186:$AM$235,0)))</f>
        <v/>
      </c>
      <c r="AP186" s="167" t="str">
        <f aca="false">IF(E186="","",IF(E186="-","-",IF(UPPER(E186)="AB","+",VLOOKUP(E186,'විෂය තොරතුරු'!$P$24:$Q$28,2))))</f>
        <v/>
      </c>
      <c r="AQ186" s="168" t="str">
        <f aca="false">IF(F186="","",IF(F186="-","-",IF(UPPER(F186)="AB","+",VLOOKUP(F186,'විෂය තොරතුරු'!$P$24:$Q$28,2))))</f>
        <v/>
      </c>
      <c r="AR186" s="168" t="str">
        <f aca="false">IF(G186="","",IF(G186="-","-",IF(UPPER(G186)="AB","+",VLOOKUP(G186,'විෂය තොරතුරු'!$P$24:$Q$28,2))))</f>
        <v/>
      </c>
      <c r="AS186" s="168" t="str">
        <f aca="false">IF(H186="","",IF(H186="-","-",IF(UPPER(H186)="AB","+",VLOOKUP(H186,'විෂය තොරතුරු'!$P$24:$Q$28,2))))</f>
        <v/>
      </c>
      <c r="AT186" s="168" t="str">
        <f aca="false">IF(I186="","",IF(I186="-","-",IF(UPPER(I186)="AB","+",VLOOKUP(I186,'විෂය තොරතුරු'!$P$24:$Q$28,2))))</f>
        <v/>
      </c>
      <c r="AU186" s="170" t="str">
        <f aca="false">IF(J186="","",IF(J186="-","-",IF(UPPER(J186)="AB","+",VLOOKUP(J186,'විෂය තොරතුරු'!$P$24:$Q$28,2))))</f>
        <v/>
      </c>
      <c r="AV186" s="171" t="str">
        <f aca="false">IF(K186="","",IF(K186="-","-",IF(UPPER(K186)="AB","+",VLOOKUP(K186,'විෂය තොරතුරු'!$P$24:$Q$28,2))))</f>
        <v/>
      </c>
      <c r="AW186" s="168" t="str">
        <f aca="false">IF(L186="","",IF(L186="-","-",IF(UPPER(L186)="AB","+",VLOOKUP(L186,'විෂය තොරතුරු'!$P$24:$Q$28,2))))</f>
        <v/>
      </c>
      <c r="AX186" s="168" t="str">
        <f aca="false">IF(M186="","",IF(M186="-","-",IF(UPPER(M186)="AB","+",VLOOKUP(M186,'විෂය තොරතුරු'!$P$24:$Q$28,2))))</f>
        <v/>
      </c>
      <c r="AY186" s="169" t="str">
        <f aca="false">IF(N186="","",IF(N186="-","-",IF(UPPER(N186)="AB","+",VLOOKUP(N186,'විෂය තොරතුරු'!$P$24:$Q$28,2))))</f>
        <v/>
      </c>
      <c r="AZ186" s="167" t="str">
        <f aca="false">IF(O186="","",IF(O186="-","-",IF(UPPER(O186)="AB","+",VLOOKUP(O186,'විෂය තොරතුරු'!$P$24:$Q$28,2))))</f>
        <v/>
      </c>
      <c r="BA186" s="168" t="str">
        <f aca="false">IF(P186="","",IF(P186="-","-",IF(UPPER(P186)="AB","+",VLOOKUP(P186,'විෂය තොරතුරු'!$P$24:$Q$28,2))))</f>
        <v/>
      </c>
      <c r="BB186" s="168" t="str">
        <f aca="false">IF(Q186="","",IF(Q186="-","-",IF(UPPER(Q186)="AB","+",VLOOKUP(Q186,'විෂය තොරතුරු'!$P$24:$Q$28,2))))</f>
        <v/>
      </c>
      <c r="BC186" s="168" t="str">
        <f aca="false">IF(R186="","",IF(R186="-","-",IF(UPPER(R186)="AB","+",VLOOKUP(R186,'විෂය තොරතුරු'!$P$24:$Q$28,2))))</f>
        <v/>
      </c>
      <c r="BD186" s="168" t="str">
        <f aca="false">IF(S186="","",IF(S186="-","-",IF(UPPER(S186)="AB","+",VLOOKUP(S186,'විෂය තොරතුරු'!$P$24:$Q$28,2))))</f>
        <v/>
      </c>
      <c r="BE186" s="168" t="str">
        <f aca="false">IF(T186="","",IF(T186="-","-",IF(UPPER(T186)="AB","+",VLOOKUP(T186,'විෂය තොරතුරු'!$P$24:$Q$28,2))))</f>
        <v/>
      </c>
      <c r="BF186" s="168" t="str">
        <f aca="false">IF(U186="","",IF(U186="-","-",IF(UPPER(U186)="AB","+",VLOOKUP(U186,'විෂය තොරතුරු'!$P$24:$Q$28,2))))</f>
        <v/>
      </c>
      <c r="BG186" s="170" t="str">
        <f aca="false">IF(V186="","",IF(V186="-","-",IF(UPPER(V186)="AB","+",VLOOKUP(V186,'විෂය තොරතුරු'!$P$24:$Q$28,2))))</f>
        <v/>
      </c>
      <c r="BH186" s="171" t="str">
        <f aca="false">IF(W186="","",IF(W186="-","-",IF(UPPER(W186)="AB","+",VLOOKUP(W186,'විෂය තොරතුරු'!$P$24:$Q$28,2))))</f>
        <v/>
      </c>
      <c r="BI186" s="168" t="str">
        <f aca="false">IF(X186="","",IF(X186="-","-",IF(UPPER(X186)="AB","+",VLOOKUP(X186,'විෂය තොරතුරු'!$P$24:$Q$28,2))))</f>
        <v/>
      </c>
      <c r="BJ186" s="168" t="str">
        <f aca="false">IF(Y186="","",IF(Y186="-","-",IF(UPPER(Y186)="AB","+",VLOOKUP(Y186,'විෂය තොරතුරු'!$P$24:$Q$28,2))))</f>
        <v/>
      </c>
      <c r="BK186" s="168" t="str">
        <f aca="false">IF(Z186="","",IF(Z186="-","-",IF(UPPER(Z186)="AB","+",VLOOKUP(Z186,'විෂය තොරතුරු'!$P$24:$Q$28,2))))</f>
        <v/>
      </c>
      <c r="BL186" s="168" t="str">
        <f aca="false">IF(AA186="","",IF(AA186="-","-",IF(UPPER(AA186)="AB","+",VLOOKUP(AA186,'විෂය තොරතුරු'!$P$24:$Q$28,2))))</f>
        <v/>
      </c>
      <c r="BM186" s="168" t="str">
        <f aca="false">IF(AB186="","",IF(AB186="-","-",IF(UPPER(AB186)="AB","+",VLOOKUP(AB186,'විෂය තොරතුරු'!$P$24:$Q$28,2))))</f>
        <v/>
      </c>
      <c r="BN186" s="168" t="str">
        <f aca="false">IF(AC186="","",IF(AC186="-","-",IF(UPPER(AC186)="AB","+",VLOOKUP(AC186,'විෂය තොරතුරු'!$P$24:$Q$28,2))))</f>
        <v/>
      </c>
      <c r="BO186" s="169" t="str">
        <f aca="false">IF(AD186="","",IF(AD186="-","-",IF(UPPER(AD186)="AB","+",VLOOKUP(AD186,'විෂය තොරතුරු'!$P$24:$Q$28,2))))</f>
        <v/>
      </c>
      <c r="BP186" s="171" t="str">
        <f aca="false">IF(AE186="","",IF(AE186="-","-",IF(UPPER(AE186)="AB","+",VLOOKUP(AE186,'විෂය තොරතුරු'!$P$24:$Q$28,2))))</f>
        <v/>
      </c>
      <c r="BQ186" s="168" t="str">
        <f aca="false">IF(AF186="","",IF(AF186="-","-",IF(UPPER(AF186)="AB","+",VLOOKUP(AF186,'විෂය තොරතුරු'!$P$24:$Q$28,2))))</f>
        <v/>
      </c>
      <c r="BR186" s="168" t="str">
        <f aca="false">IF(AG186="","",IF(AG186="-","-",IF(UPPER(AG186)="AB","+",VLOOKUP(AG186,'විෂය තොරතුරු'!$P$24:$Q$28,2))))</f>
        <v/>
      </c>
      <c r="BS186" s="168" t="str">
        <f aca="false">IF(AH186="","",IF(AH186="-","-",IF(UPPER(AH186)="AB","+",VLOOKUP(AH186,'විෂය තොරතුරු'!$P$24:$Q$28,2))))</f>
        <v/>
      </c>
      <c r="BT186" s="168" t="str">
        <f aca="false">IF(AI186="","",IF(AI186="-","-",IF(UPPER(AI186)="AB","+",VLOOKUP(AI186,'විෂය තොරතුරු'!$P$24:$Q$28,2))))</f>
        <v/>
      </c>
      <c r="BU186" s="168" t="str">
        <f aca="false">IF(AJ186="","",IF(AJ186="-","-",IF(UPPER(AJ186)="AB","+",VLOOKUP(AJ186,'විෂය තොරතුරු'!$P$24:$Q$28,2))))</f>
        <v/>
      </c>
      <c r="BV186" s="168" t="str">
        <f aca="false">IF(AK186="","",IF(AK186="-","-",IF(UPPER(AK186)="AB","+",VLOOKUP(AK186,'විෂය තොරතුරු'!$P$24:$Q$28,2))))</f>
        <v/>
      </c>
      <c r="BW186" s="169" t="str">
        <f aca="false">IF(AL186="","",IF(AL186="-","-",IF(UPPER(AL186)="AB","+",VLOOKUP(AL186,'විෂය තොරතුරු'!$P$24:$Q$28,2))))</f>
        <v/>
      </c>
      <c r="BX186" s="171" t="str">
        <f aca="false">IF($B186="","",COUNTIF($AP186:$BW186,"A"))</f>
        <v/>
      </c>
      <c r="BY186" s="171" t="str">
        <f aca="false">IF($B186="","",COUNTIF($AP186:$BW186,"B"))</f>
        <v/>
      </c>
      <c r="BZ186" s="171" t="str">
        <f aca="false">IF($B186="","",COUNTIF($AP186:$BW186,"C"))</f>
        <v/>
      </c>
      <c r="CA186" s="171" t="str">
        <f aca="false">IF($B186="","",COUNTIF($AP186:$BW186,"S"))</f>
        <v/>
      </c>
      <c r="CB186" s="171" t="str">
        <f aca="false">IF($B186="","",COUNTIF($AP186:$BW186,"W"))</f>
        <v/>
      </c>
      <c r="CC186" s="171" t="str">
        <f aca="false">IF(B186="","",SUM(BX186:CA186))</f>
        <v/>
      </c>
      <c r="CD186" s="169" t="str">
        <f aca="false">IF(B186="","",SUM(BX186:BZ186))</f>
        <v/>
      </c>
      <c r="CE186" s="172" t="str">
        <f aca="false">IF(B186="","",IF(AND(CC186&gt;=6,CD186&gt;=3,OR(E186&gt;=35,F186&gt;=35),L186&gt;=35),"6/3 සමත්",IF(AND(CC186&gt;=5,CD186&gt;=3,OR(E186&gt;=35,F186&gt;=35,L186&gt;=35)),"5/3 සමත්",IF(AND(CC186&gt;=4,CD186&gt;=1,OR(E186&gt;=20,F186&gt;=20,L186&gt;=20)),"සමත් කළ හැකි",IF(CB186=9,"W9","අසමත් ?")))))</f>
        <v/>
      </c>
      <c r="CG186" s="2" t="n">
        <f aca="false">50-COUNTIF($CE$186:$CE$235,"")</f>
        <v>0</v>
      </c>
    </row>
    <row r="187" customFormat="false" ht="13.8" hidden="false" customHeight="false" outlineLevel="0" collapsed="false">
      <c r="A187" s="160" t="n">
        <v>2</v>
      </c>
      <c r="B187" s="161"/>
      <c r="C187" s="161"/>
      <c r="D187" s="162"/>
      <c r="E187" s="163"/>
      <c r="F187" s="164"/>
      <c r="G187" s="163"/>
      <c r="H187" s="165"/>
      <c r="I187" s="165"/>
      <c r="J187" s="164"/>
      <c r="K187" s="163"/>
      <c r="L187" s="165"/>
      <c r="M187" s="165"/>
      <c r="N187" s="164"/>
      <c r="O187" s="163"/>
      <c r="P187" s="165"/>
      <c r="Q187" s="165"/>
      <c r="R187" s="165"/>
      <c r="S187" s="165"/>
      <c r="T187" s="165"/>
      <c r="U187" s="165"/>
      <c r="V187" s="164"/>
      <c r="W187" s="163"/>
      <c r="X187" s="165"/>
      <c r="Y187" s="165"/>
      <c r="Z187" s="165"/>
      <c r="AA187" s="165"/>
      <c r="AB187" s="165"/>
      <c r="AC187" s="165"/>
      <c r="AD187" s="164"/>
      <c r="AE187" s="163"/>
      <c r="AF187" s="165"/>
      <c r="AG187" s="165"/>
      <c r="AH187" s="165"/>
      <c r="AI187" s="165"/>
      <c r="AJ187" s="165"/>
      <c r="AK187" s="165"/>
      <c r="AL187" s="166"/>
      <c r="AM187" s="167" t="str">
        <f aca="false">IF(B187="","",SUM(E187:AL187))</f>
        <v/>
      </c>
      <c r="AN187" s="168" t="str">
        <f aca="false">IF(B187="","",AM187/9)</f>
        <v/>
      </c>
      <c r="AO187" s="169" t="str">
        <f aca="false">IF(B187="","",IF(AM187=0,"-",RANK(AM187,$AM$186:$AM$235,0)))</f>
        <v/>
      </c>
      <c r="AP187" s="167" t="str">
        <f aca="false">IF(E187="","",IF(E187="-","-",IF(UPPER(E187)="AB","+",VLOOKUP(E187,'විෂය තොරතුරු'!$P$24:$Q$28,2))))</f>
        <v/>
      </c>
      <c r="AQ187" s="168" t="str">
        <f aca="false">IF(F187="","",IF(F187="-","-",IF(UPPER(F187)="AB","+",VLOOKUP(F187,'විෂය තොරතුරු'!$P$24:$Q$28,2))))</f>
        <v/>
      </c>
      <c r="AR187" s="168" t="str">
        <f aca="false">IF(G187="","",IF(G187="-","-",IF(UPPER(G187)="AB","+",VLOOKUP(G187,'විෂය තොරතුරු'!$P$24:$Q$28,2))))</f>
        <v/>
      </c>
      <c r="AS187" s="168" t="str">
        <f aca="false">IF(H187="","",IF(H187="-","-",IF(UPPER(H187)="AB","+",VLOOKUP(H187,'විෂය තොරතුරු'!$P$24:$Q$28,2))))</f>
        <v/>
      </c>
      <c r="AT187" s="168" t="str">
        <f aca="false">IF(I187="","",IF(I187="-","-",IF(UPPER(I187)="AB","+",VLOOKUP(I187,'විෂය තොරතුරු'!$P$24:$Q$28,2))))</f>
        <v/>
      </c>
      <c r="AU187" s="170" t="str">
        <f aca="false">IF(J187="","",IF(J187="-","-",IF(UPPER(J187)="AB","+",VLOOKUP(J187,'විෂය තොරතුරු'!$P$24:$Q$28,2))))</f>
        <v/>
      </c>
      <c r="AV187" s="171" t="str">
        <f aca="false">IF(K187="","",IF(K187="-","-",IF(UPPER(K187)="AB","+",VLOOKUP(K187,'විෂය තොරතුරු'!$P$24:$Q$28,2))))</f>
        <v/>
      </c>
      <c r="AW187" s="168" t="str">
        <f aca="false">IF(L187="","",IF(L187="-","-",IF(UPPER(L187)="AB","+",VLOOKUP(L187,'විෂය තොරතුරු'!$P$24:$Q$28,2))))</f>
        <v/>
      </c>
      <c r="AX187" s="168" t="str">
        <f aca="false">IF(M187="","",IF(M187="-","-",IF(UPPER(M187)="AB","+",VLOOKUP(M187,'විෂය තොරතුරු'!$P$24:$Q$28,2))))</f>
        <v/>
      </c>
      <c r="AY187" s="169" t="str">
        <f aca="false">IF(N187="","",IF(N187="-","-",IF(UPPER(N187)="AB","+",VLOOKUP(N187,'විෂය තොරතුරු'!$P$24:$Q$28,2))))</f>
        <v/>
      </c>
      <c r="AZ187" s="167" t="str">
        <f aca="false">IF(O187="","",IF(O187="-","-",IF(UPPER(O187)="AB","+",VLOOKUP(O187,'විෂය තොරතුරු'!$P$24:$Q$28,2))))</f>
        <v/>
      </c>
      <c r="BA187" s="168" t="str">
        <f aca="false">IF(P187="","",IF(P187="-","-",IF(UPPER(P187)="AB","+",VLOOKUP(P187,'විෂය තොරතුරු'!$P$24:$Q$28,2))))</f>
        <v/>
      </c>
      <c r="BB187" s="168" t="str">
        <f aca="false">IF(Q187="","",IF(Q187="-","-",IF(UPPER(Q187)="AB","+",VLOOKUP(Q187,'විෂය තොරතුරු'!$P$24:$Q$28,2))))</f>
        <v/>
      </c>
      <c r="BC187" s="168" t="str">
        <f aca="false">IF(R187="","",IF(R187="-","-",IF(UPPER(R187)="AB","+",VLOOKUP(R187,'විෂය තොරතුරු'!$P$24:$Q$28,2))))</f>
        <v/>
      </c>
      <c r="BD187" s="168" t="str">
        <f aca="false">IF(S187="","",IF(S187="-","-",IF(UPPER(S187)="AB","+",VLOOKUP(S187,'විෂය තොරතුරු'!$P$24:$Q$28,2))))</f>
        <v/>
      </c>
      <c r="BE187" s="168" t="str">
        <f aca="false">IF(T187="","",IF(T187="-","-",IF(UPPER(T187)="AB","+",VLOOKUP(T187,'විෂය තොරතුරු'!$P$24:$Q$28,2))))</f>
        <v/>
      </c>
      <c r="BF187" s="168" t="str">
        <f aca="false">IF(U187="","",IF(U187="-","-",IF(UPPER(U187)="AB","+",VLOOKUP(U187,'විෂය තොරතුරු'!$P$24:$Q$28,2))))</f>
        <v/>
      </c>
      <c r="BG187" s="170" t="str">
        <f aca="false">IF(V187="","",IF(V187="-","-",IF(UPPER(V187)="AB","+",VLOOKUP(V187,'විෂය තොරතුරු'!$P$24:$Q$28,2))))</f>
        <v/>
      </c>
      <c r="BH187" s="171" t="str">
        <f aca="false">IF(W187="","",IF(W187="-","-",IF(UPPER(W187)="AB","+",VLOOKUP(W187,'විෂය තොරතුරු'!$P$24:$Q$28,2))))</f>
        <v/>
      </c>
      <c r="BI187" s="168" t="str">
        <f aca="false">IF(X187="","",IF(X187="-","-",IF(UPPER(X187)="AB","+",VLOOKUP(X187,'විෂය තොරතුරු'!$P$24:$Q$28,2))))</f>
        <v/>
      </c>
      <c r="BJ187" s="168" t="str">
        <f aca="false">IF(Y187="","",IF(Y187="-","-",IF(UPPER(Y187)="AB","+",VLOOKUP(Y187,'විෂය තොරතුරු'!$P$24:$Q$28,2))))</f>
        <v/>
      </c>
      <c r="BK187" s="168" t="str">
        <f aca="false">IF(Z187="","",IF(Z187="-","-",IF(UPPER(Z187)="AB","+",VLOOKUP(Z187,'විෂය තොරතුරු'!$P$24:$Q$28,2))))</f>
        <v/>
      </c>
      <c r="BL187" s="168" t="str">
        <f aca="false">IF(AA187="","",IF(AA187="-","-",IF(UPPER(AA187)="AB","+",VLOOKUP(AA187,'විෂය තොරතුරු'!$P$24:$Q$28,2))))</f>
        <v/>
      </c>
      <c r="BM187" s="168" t="str">
        <f aca="false">IF(AB187="","",IF(AB187="-","-",IF(UPPER(AB187)="AB","+",VLOOKUP(AB187,'විෂය තොරතුරු'!$P$24:$Q$28,2))))</f>
        <v/>
      </c>
      <c r="BN187" s="168" t="str">
        <f aca="false">IF(AC187="","",IF(AC187="-","-",IF(UPPER(AC187)="AB","+",VLOOKUP(AC187,'විෂය තොරතුරු'!$P$24:$Q$28,2))))</f>
        <v/>
      </c>
      <c r="BO187" s="169" t="str">
        <f aca="false">IF(AD187="","",IF(AD187="-","-",IF(UPPER(AD187)="AB","+",VLOOKUP(AD187,'විෂය තොරතුරු'!$P$24:$Q$28,2))))</f>
        <v/>
      </c>
      <c r="BP187" s="171" t="str">
        <f aca="false">IF(AE187="","",IF(AE187="-","-",IF(UPPER(AE187)="AB","+",VLOOKUP(AE187,'විෂය තොරතුරු'!$P$24:$Q$28,2))))</f>
        <v/>
      </c>
      <c r="BQ187" s="168" t="str">
        <f aca="false">IF(AF187="","",IF(AF187="-","-",IF(UPPER(AF187)="AB","+",VLOOKUP(AF187,'විෂය තොරතුරු'!$P$24:$Q$28,2))))</f>
        <v/>
      </c>
      <c r="BR187" s="168" t="str">
        <f aca="false">IF(AG187="","",IF(AG187="-","-",IF(UPPER(AG187)="AB","+",VLOOKUP(AG187,'විෂය තොරතුරු'!$P$24:$Q$28,2))))</f>
        <v/>
      </c>
      <c r="BS187" s="168" t="str">
        <f aca="false">IF(AH187="","",IF(AH187="-","-",IF(UPPER(AH187)="AB","+",VLOOKUP(AH187,'විෂය තොරතුරු'!$P$24:$Q$28,2))))</f>
        <v/>
      </c>
      <c r="BT187" s="168" t="str">
        <f aca="false">IF(AI187="","",IF(AI187="-","-",IF(UPPER(AI187)="AB","+",VLOOKUP(AI187,'විෂය තොරතුරු'!$P$24:$Q$28,2))))</f>
        <v/>
      </c>
      <c r="BU187" s="168" t="str">
        <f aca="false">IF(AJ187="","",IF(AJ187="-","-",IF(UPPER(AJ187)="AB","+",VLOOKUP(AJ187,'විෂය තොරතුරු'!$P$24:$Q$28,2))))</f>
        <v/>
      </c>
      <c r="BV187" s="168" t="str">
        <f aca="false">IF(AK187="","",IF(AK187="-","-",IF(UPPER(AK187)="AB","+",VLOOKUP(AK187,'විෂය තොරතුරු'!$P$24:$Q$28,2))))</f>
        <v/>
      </c>
      <c r="BW187" s="169" t="str">
        <f aca="false">IF(AL187="","",IF(AL187="-","-",IF(UPPER(AL187)="AB","+",VLOOKUP(AL187,'විෂය තොරතුරු'!$P$24:$Q$28,2))))</f>
        <v/>
      </c>
      <c r="BX187" s="171" t="str">
        <f aca="false">IF($B187="","",COUNTIF($AP187:$BW187,"A"))</f>
        <v/>
      </c>
      <c r="BY187" s="171" t="str">
        <f aca="false">IF($B187="","",COUNTIF($AP187:$BW187,"B"))</f>
        <v/>
      </c>
      <c r="BZ187" s="171" t="str">
        <f aca="false">IF($B187="","",COUNTIF($AP187:$BW187,"C"))</f>
        <v/>
      </c>
      <c r="CA187" s="171" t="str">
        <f aca="false">IF($B187="","",COUNTIF($AP187:$BW187,"S"))</f>
        <v/>
      </c>
      <c r="CB187" s="171" t="str">
        <f aca="false">IF($B187="","",COUNTIF($AP187:$BW187,"W"))</f>
        <v/>
      </c>
      <c r="CC187" s="171" t="str">
        <f aca="false">IF(B187="","",SUM(BX187:CA187))</f>
        <v/>
      </c>
      <c r="CD187" s="169" t="str">
        <f aca="false">IF(B187="","",SUM(BX187:BZ187))</f>
        <v/>
      </c>
      <c r="CE187" s="172" t="str">
        <f aca="false">IF(B187="","",IF(AND(CC187&gt;=6,CD187&gt;=3,OR(E187&gt;=35,F187&gt;=35),L187&gt;=35),"6/3 සමත්",IF(AND(CC187&gt;=5,CD187&gt;=3,OR(E187&gt;=35,F187&gt;=35,L187&gt;=35)),"5/3 සමත්",IF(AND(CC187&gt;=4,CD187&gt;=1,OR(E187&gt;=20,F187&gt;=20,L187&gt;=20)),"සමත් කළ හැකි",IF(CB187=9,"W9","අසමත් ?")))))</f>
        <v/>
      </c>
      <c r="CG187" s="2" t="e">
        <f aca="false">AG177/CG186</f>
        <v>#VALUE!</v>
      </c>
    </row>
    <row r="188" customFormat="false" ht="13.8" hidden="false" customHeight="false" outlineLevel="0" collapsed="false">
      <c r="A188" s="160" t="n">
        <v>3</v>
      </c>
      <c r="B188" s="161"/>
      <c r="C188" s="161"/>
      <c r="D188" s="162"/>
      <c r="E188" s="163"/>
      <c r="F188" s="164"/>
      <c r="G188" s="163"/>
      <c r="H188" s="165"/>
      <c r="I188" s="165"/>
      <c r="J188" s="164"/>
      <c r="K188" s="163"/>
      <c r="L188" s="165"/>
      <c r="M188" s="165"/>
      <c r="N188" s="164"/>
      <c r="O188" s="163"/>
      <c r="P188" s="165"/>
      <c r="Q188" s="165"/>
      <c r="R188" s="165"/>
      <c r="S188" s="165"/>
      <c r="T188" s="165"/>
      <c r="U188" s="165"/>
      <c r="V188" s="164"/>
      <c r="W188" s="163"/>
      <c r="X188" s="165"/>
      <c r="Y188" s="165"/>
      <c r="Z188" s="165"/>
      <c r="AA188" s="165"/>
      <c r="AB188" s="165"/>
      <c r="AC188" s="165"/>
      <c r="AD188" s="164"/>
      <c r="AE188" s="163"/>
      <c r="AF188" s="165"/>
      <c r="AG188" s="165"/>
      <c r="AH188" s="165"/>
      <c r="AI188" s="165"/>
      <c r="AJ188" s="165"/>
      <c r="AK188" s="165"/>
      <c r="AL188" s="166"/>
      <c r="AM188" s="167" t="str">
        <f aca="false">IF(B188="","",SUM(E188:AL188))</f>
        <v/>
      </c>
      <c r="AN188" s="168" t="str">
        <f aca="false">IF(B188="","",AM188/9)</f>
        <v/>
      </c>
      <c r="AO188" s="169" t="str">
        <f aca="false">IF(B188="","",IF(AM188=0,"-",RANK(AM188,$AM$186:$AM$235,0)))</f>
        <v/>
      </c>
      <c r="AP188" s="167" t="str">
        <f aca="false">IF(E188="","",IF(E188="-","-",IF(UPPER(E188)="AB","+",VLOOKUP(E188,'විෂය තොරතුරු'!$P$24:$Q$28,2))))</f>
        <v/>
      </c>
      <c r="AQ188" s="168" t="str">
        <f aca="false">IF(F188="","",IF(F188="-","-",IF(UPPER(F188)="AB","+",VLOOKUP(F188,'විෂය තොරතුරු'!$P$24:$Q$28,2))))</f>
        <v/>
      </c>
      <c r="AR188" s="168" t="str">
        <f aca="false">IF(G188="","",IF(G188="-","-",IF(UPPER(G188)="AB","+",VLOOKUP(G188,'විෂය තොරතුරු'!$P$24:$Q$28,2))))</f>
        <v/>
      </c>
      <c r="AS188" s="168" t="str">
        <f aca="false">IF(H188="","",IF(H188="-","-",IF(UPPER(H188)="AB","+",VLOOKUP(H188,'විෂය තොරතුරු'!$P$24:$Q$28,2))))</f>
        <v/>
      </c>
      <c r="AT188" s="168" t="str">
        <f aca="false">IF(I188="","",IF(I188="-","-",IF(UPPER(I188)="AB","+",VLOOKUP(I188,'විෂය තොරතුරු'!$P$24:$Q$28,2))))</f>
        <v/>
      </c>
      <c r="AU188" s="170" t="str">
        <f aca="false">IF(J188="","",IF(J188="-","-",IF(UPPER(J188)="AB","+",VLOOKUP(J188,'විෂය තොරතුරු'!$P$24:$Q$28,2))))</f>
        <v/>
      </c>
      <c r="AV188" s="171" t="str">
        <f aca="false">IF(K188="","",IF(K188="-","-",IF(UPPER(K188)="AB","+",VLOOKUP(K188,'විෂය තොරතුරු'!$P$24:$Q$28,2))))</f>
        <v/>
      </c>
      <c r="AW188" s="168" t="str">
        <f aca="false">IF(L188="","",IF(L188="-","-",IF(UPPER(L188)="AB","+",VLOOKUP(L188,'විෂය තොරතුරු'!$P$24:$Q$28,2))))</f>
        <v/>
      </c>
      <c r="AX188" s="168" t="str">
        <f aca="false">IF(M188="","",IF(M188="-","-",IF(UPPER(M188)="AB","+",VLOOKUP(M188,'විෂය තොරතුරු'!$P$24:$Q$28,2))))</f>
        <v/>
      </c>
      <c r="AY188" s="169" t="str">
        <f aca="false">IF(N188="","",IF(N188="-","-",IF(UPPER(N188)="AB","+",VLOOKUP(N188,'විෂය තොරතුරු'!$P$24:$Q$28,2))))</f>
        <v/>
      </c>
      <c r="AZ188" s="167" t="str">
        <f aca="false">IF(O188="","",IF(O188="-","-",IF(UPPER(O188)="AB","+",VLOOKUP(O188,'විෂය තොරතුරු'!$P$24:$Q$28,2))))</f>
        <v/>
      </c>
      <c r="BA188" s="168" t="str">
        <f aca="false">IF(P188="","",IF(P188="-","-",IF(UPPER(P188)="AB","+",VLOOKUP(P188,'විෂය තොරතුරු'!$P$24:$Q$28,2))))</f>
        <v/>
      </c>
      <c r="BB188" s="168" t="str">
        <f aca="false">IF(Q188="","",IF(Q188="-","-",IF(UPPER(Q188)="AB","+",VLOOKUP(Q188,'විෂය තොරතුරු'!$P$24:$Q$28,2))))</f>
        <v/>
      </c>
      <c r="BC188" s="168" t="str">
        <f aca="false">IF(R188="","",IF(R188="-","-",IF(UPPER(R188)="AB","+",VLOOKUP(R188,'විෂය තොරතුරු'!$P$24:$Q$28,2))))</f>
        <v/>
      </c>
      <c r="BD188" s="168" t="str">
        <f aca="false">IF(S188="","",IF(S188="-","-",IF(UPPER(S188)="AB","+",VLOOKUP(S188,'විෂය තොරතුරු'!$P$24:$Q$28,2))))</f>
        <v/>
      </c>
      <c r="BE188" s="168" t="str">
        <f aca="false">IF(T188="","",IF(T188="-","-",IF(UPPER(T188)="AB","+",VLOOKUP(T188,'විෂය තොරතුරු'!$P$24:$Q$28,2))))</f>
        <v/>
      </c>
      <c r="BF188" s="168" t="str">
        <f aca="false">IF(U188="","",IF(U188="-","-",IF(UPPER(U188)="AB","+",VLOOKUP(U188,'විෂය තොරතුරු'!$P$24:$Q$28,2))))</f>
        <v/>
      </c>
      <c r="BG188" s="170" t="str">
        <f aca="false">IF(V188="","",IF(V188="-","-",IF(UPPER(V188)="AB","+",VLOOKUP(V188,'විෂය තොරතුරු'!$P$24:$Q$28,2))))</f>
        <v/>
      </c>
      <c r="BH188" s="171" t="str">
        <f aca="false">IF(W188="","",IF(W188="-","-",IF(UPPER(W188)="AB","+",VLOOKUP(W188,'විෂය තොරතුරු'!$P$24:$Q$28,2))))</f>
        <v/>
      </c>
      <c r="BI188" s="168" t="str">
        <f aca="false">IF(X188="","",IF(X188="-","-",IF(UPPER(X188)="AB","+",VLOOKUP(X188,'විෂය තොරතුරු'!$P$24:$Q$28,2))))</f>
        <v/>
      </c>
      <c r="BJ188" s="168" t="str">
        <f aca="false">IF(Y188="","",IF(Y188="-","-",IF(UPPER(Y188)="AB","+",VLOOKUP(Y188,'විෂය තොරතුරු'!$P$24:$Q$28,2))))</f>
        <v/>
      </c>
      <c r="BK188" s="168" t="str">
        <f aca="false">IF(Z188="","",IF(Z188="-","-",IF(UPPER(Z188)="AB","+",VLOOKUP(Z188,'විෂය තොරතුරු'!$P$24:$Q$28,2))))</f>
        <v/>
      </c>
      <c r="BL188" s="168" t="str">
        <f aca="false">IF(AA188="","",IF(AA188="-","-",IF(UPPER(AA188)="AB","+",VLOOKUP(AA188,'විෂය තොරතුරු'!$P$24:$Q$28,2))))</f>
        <v/>
      </c>
      <c r="BM188" s="168" t="str">
        <f aca="false">IF(AB188="","",IF(AB188="-","-",IF(UPPER(AB188)="AB","+",VLOOKUP(AB188,'විෂය තොරතුරු'!$P$24:$Q$28,2))))</f>
        <v/>
      </c>
      <c r="BN188" s="168" t="str">
        <f aca="false">IF(AC188="","",IF(AC188="-","-",IF(UPPER(AC188)="AB","+",VLOOKUP(AC188,'විෂය තොරතුරු'!$P$24:$Q$28,2))))</f>
        <v/>
      </c>
      <c r="BO188" s="169" t="str">
        <f aca="false">IF(AD188="","",IF(AD188="-","-",IF(UPPER(AD188)="AB","+",VLOOKUP(AD188,'විෂය තොරතුරු'!$P$24:$Q$28,2))))</f>
        <v/>
      </c>
      <c r="BP188" s="171" t="str">
        <f aca="false">IF(AE188="","",IF(AE188="-","-",IF(UPPER(AE188)="AB","+",VLOOKUP(AE188,'විෂය තොරතුරු'!$P$24:$Q$28,2))))</f>
        <v/>
      </c>
      <c r="BQ188" s="168" t="str">
        <f aca="false">IF(AF188="","",IF(AF188="-","-",IF(UPPER(AF188)="AB","+",VLOOKUP(AF188,'විෂය තොරතුරු'!$P$24:$Q$28,2))))</f>
        <v/>
      </c>
      <c r="BR188" s="168" t="str">
        <f aca="false">IF(AG188="","",IF(AG188="-","-",IF(UPPER(AG188)="AB","+",VLOOKUP(AG188,'විෂය තොරතුරු'!$P$24:$Q$28,2))))</f>
        <v/>
      </c>
      <c r="BS188" s="168" t="str">
        <f aca="false">IF(AH188="","",IF(AH188="-","-",IF(UPPER(AH188)="AB","+",VLOOKUP(AH188,'විෂය තොරතුරු'!$P$24:$Q$28,2))))</f>
        <v/>
      </c>
      <c r="BT188" s="168" t="str">
        <f aca="false">IF(AI188="","",IF(AI188="-","-",IF(UPPER(AI188)="AB","+",VLOOKUP(AI188,'විෂය තොරතුරු'!$P$24:$Q$28,2))))</f>
        <v/>
      </c>
      <c r="BU188" s="168" t="str">
        <f aca="false">IF(AJ188="","",IF(AJ188="-","-",IF(UPPER(AJ188)="AB","+",VLOOKUP(AJ188,'විෂය තොරතුරු'!$P$24:$Q$28,2))))</f>
        <v/>
      </c>
      <c r="BV188" s="168" t="str">
        <f aca="false">IF(AK188="","",IF(AK188="-","-",IF(UPPER(AK188)="AB","+",VLOOKUP(AK188,'විෂය තොරතුරු'!$P$24:$Q$28,2))))</f>
        <v/>
      </c>
      <c r="BW188" s="169" t="str">
        <f aca="false">IF(AL188="","",IF(AL188="-","-",IF(UPPER(AL188)="AB","+",VLOOKUP(AL188,'විෂය තොරතුරු'!$P$24:$Q$28,2))))</f>
        <v/>
      </c>
      <c r="BX188" s="171" t="str">
        <f aca="false">IF($B188="","",COUNTIF($AP188:$BW188,"A"))</f>
        <v/>
      </c>
      <c r="BY188" s="171" t="str">
        <f aca="false">IF($B188="","",COUNTIF($AP188:$BW188,"B"))</f>
        <v/>
      </c>
      <c r="BZ188" s="171" t="str">
        <f aca="false">IF($B188="","",COUNTIF($AP188:$BW188,"C"))</f>
        <v/>
      </c>
      <c r="CA188" s="171" t="str">
        <f aca="false">IF($B188="","",COUNTIF($AP188:$BW188,"S"))</f>
        <v/>
      </c>
      <c r="CB188" s="171" t="str">
        <f aca="false">IF($B188="","",COUNTIF($AP188:$BW188,"W"))</f>
        <v/>
      </c>
      <c r="CC188" s="171" t="str">
        <f aca="false">IF(B188="","",SUM(BX188:CA188))</f>
        <v/>
      </c>
      <c r="CD188" s="169" t="str">
        <f aca="false">IF(B188="","",SUM(BX188:BZ188))</f>
        <v/>
      </c>
      <c r="CE188" s="172" t="str">
        <f aca="false">IF(B188="","",IF(AND(CC188&gt;=6,CD188&gt;=3,OR(E188&gt;=35,F188&gt;=35),L188&gt;=35),"6/3 සමත්",IF(AND(CC188&gt;=5,CD188&gt;=3,OR(E188&gt;=35,F188&gt;=35,L188&gt;=35)),"5/3 සමත්",IF(AND(CC188&gt;=4,CD188&gt;=1,OR(E188&gt;=20,F188&gt;=20,L188&gt;=20)),"සමත් කළ හැකි",IF(CB188=9,"W9","අසමත් ?")))))</f>
        <v/>
      </c>
    </row>
    <row r="189" customFormat="false" ht="13.8" hidden="false" customHeight="false" outlineLevel="0" collapsed="false">
      <c r="A189" s="160" t="n">
        <v>4</v>
      </c>
      <c r="B189" s="161"/>
      <c r="C189" s="161"/>
      <c r="D189" s="162"/>
      <c r="E189" s="163"/>
      <c r="F189" s="164"/>
      <c r="G189" s="163"/>
      <c r="H189" s="165"/>
      <c r="I189" s="165"/>
      <c r="J189" s="164"/>
      <c r="K189" s="163"/>
      <c r="L189" s="165"/>
      <c r="M189" s="165"/>
      <c r="N189" s="164"/>
      <c r="O189" s="163"/>
      <c r="P189" s="165"/>
      <c r="Q189" s="165"/>
      <c r="R189" s="165"/>
      <c r="S189" s="165"/>
      <c r="T189" s="165"/>
      <c r="U189" s="165"/>
      <c r="V189" s="164"/>
      <c r="W189" s="163"/>
      <c r="X189" s="165"/>
      <c r="Y189" s="165"/>
      <c r="Z189" s="165"/>
      <c r="AA189" s="165"/>
      <c r="AB189" s="165"/>
      <c r="AC189" s="165"/>
      <c r="AD189" s="164"/>
      <c r="AE189" s="163"/>
      <c r="AF189" s="165"/>
      <c r="AG189" s="165"/>
      <c r="AH189" s="165"/>
      <c r="AI189" s="165"/>
      <c r="AJ189" s="165"/>
      <c r="AK189" s="165"/>
      <c r="AL189" s="166"/>
      <c r="AM189" s="167" t="str">
        <f aca="false">IF(B189="","",SUM(E189:AL189))</f>
        <v/>
      </c>
      <c r="AN189" s="168" t="str">
        <f aca="false">IF(B189="","",AM189/9)</f>
        <v/>
      </c>
      <c r="AO189" s="169" t="str">
        <f aca="false">IF(B189="","",IF(AM189=0,"-",RANK(AM189,$AM$186:$AM$235,0)))</f>
        <v/>
      </c>
      <c r="AP189" s="167" t="str">
        <f aca="false">IF(E189="","",IF(E189="-","-",IF(UPPER(E189)="AB","+",VLOOKUP(E189,'විෂය තොරතුරු'!$P$24:$Q$28,2))))</f>
        <v/>
      </c>
      <c r="AQ189" s="168" t="str">
        <f aca="false">IF(F189="","",IF(F189="-","-",IF(UPPER(F189)="AB","+",VLOOKUP(F189,'විෂය තොරතුරු'!$P$24:$Q$28,2))))</f>
        <v/>
      </c>
      <c r="AR189" s="168" t="str">
        <f aca="false">IF(G189="","",IF(G189="-","-",IF(UPPER(G189)="AB","+",VLOOKUP(G189,'විෂය තොරතුරු'!$P$24:$Q$28,2))))</f>
        <v/>
      </c>
      <c r="AS189" s="168" t="str">
        <f aca="false">IF(H189="","",IF(H189="-","-",IF(UPPER(H189)="AB","+",VLOOKUP(H189,'විෂය තොරතුරු'!$P$24:$Q$28,2))))</f>
        <v/>
      </c>
      <c r="AT189" s="168" t="str">
        <f aca="false">IF(I189="","",IF(I189="-","-",IF(UPPER(I189)="AB","+",VLOOKUP(I189,'විෂය තොරතුරු'!$P$24:$Q$28,2))))</f>
        <v/>
      </c>
      <c r="AU189" s="170" t="str">
        <f aca="false">IF(J189="","",IF(J189="-","-",IF(UPPER(J189)="AB","+",VLOOKUP(J189,'විෂය තොරතුරු'!$P$24:$Q$28,2))))</f>
        <v/>
      </c>
      <c r="AV189" s="171" t="str">
        <f aca="false">IF(K189="","",IF(K189="-","-",IF(UPPER(K189)="AB","+",VLOOKUP(K189,'විෂය තොරතුරු'!$P$24:$Q$28,2))))</f>
        <v/>
      </c>
      <c r="AW189" s="168" t="str">
        <f aca="false">IF(L189="","",IF(L189="-","-",IF(UPPER(L189)="AB","+",VLOOKUP(L189,'විෂය තොරතුරු'!$P$24:$Q$28,2))))</f>
        <v/>
      </c>
      <c r="AX189" s="168" t="str">
        <f aca="false">IF(M189="","",IF(M189="-","-",IF(UPPER(M189)="AB","+",VLOOKUP(M189,'විෂය තොරතුරු'!$P$24:$Q$28,2))))</f>
        <v/>
      </c>
      <c r="AY189" s="169" t="str">
        <f aca="false">IF(N189="","",IF(N189="-","-",IF(UPPER(N189)="AB","+",VLOOKUP(N189,'විෂය තොරතුරු'!$P$24:$Q$28,2))))</f>
        <v/>
      </c>
      <c r="AZ189" s="167" t="str">
        <f aca="false">IF(O189="","",IF(O189="-","-",IF(UPPER(O189)="AB","+",VLOOKUP(O189,'විෂය තොරතුරු'!$P$24:$Q$28,2))))</f>
        <v/>
      </c>
      <c r="BA189" s="168" t="str">
        <f aca="false">IF(P189="","",IF(P189="-","-",IF(UPPER(P189)="AB","+",VLOOKUP(P189,'විෂය තොරතුරු'!$P$24:$Q$28,2))))</f>
        <v/>
      </c>
      <c r="BB189" s="168" t="str">
        <f aca="false">IF(Q189="","",IF(Q189="-","-",IF(UPPER(Q189)="AB","+",VLOOKUP(Q189,'විෂය තොරතුරු'!$P$24:$Q$28,2))))</f>
        <v/>
      </c>
      <c r="BC189" s="168" t="str">
        <f aca="false">IF(R189="","",IF(R189="-","-",IF(UPPER(R189)="AB","+",VLOOKUP(R189,'විෂය තොරතුරු'!$P$24:$Q$28,2))))</f>
        <v/>
      </c>
      <c r="BD189" s="168" t="str">
        <f aca="false">IF(S189="","",IF(S189="-","-",IF(UPPER(S189)="AB","+",VLOOKUP(S189,'විෂය තොරතුරු'!$P$24:$Q$28,2))))</f>
        <v/>
      </c>
      <c r="BE189" s="168" t="str">
        <f aca="false">IF(T189="","",IF(T189="-","-",IF(UPPER(T189)="AB","+",VLOOKUP(T189,'විෂය තොරතුරු'!$P$24:$Q$28,2))))</f>
        <v/>
      </c>
      <c r="BF189" s="168" t="str">
        <f aca="false">IF(U189="","",IF(U189="-","-",IF(UPPER(U189)="AB","+",VLOOKUP(U189,'විෂය තොරතුරු'!$P$24:$Q$28,2))))</f>
        <v/>
      </c>
      <c r="BG189" s="170" t="str">
        <f aca="false">IF(V189="","",IF(V189="-","-",IF(UPPER(V189)="AB","+",VLOOKUP(V189,'විෂය තොරතුරු'!$P$24:$Q$28,2))))</f>
        <v/>
      </c>
      <c r="BH189" s="171" t="str">
        <f aca="false">IF(W189="","",IF(W189="-","-",IF(UPPER(W189)="AB","+",VLOOKUP(W189,'විෂය තොරතුරු'!$P$24:$Q$28,2))))</f>
        <v/>
      </c>
      <c r="BI189" s="168" t="str">
        <f aca="false">IF(X189="","",IF(X189="-","-",IF(UPPER(X189)="AB","+",VLOOKUP(X189,'විෂය තොරතුරු'!$P$24:$Q$28,2))))</f>
        <v/>
      </c>
      <c r="BJ189" s="168" t="str">
        <f aca="false">IF(Y189="","",IF(Y189="-","-",IF(UPPER(Y189)="AB","+",VLOOKUP(Y189,'විෂය තොරතුරු'!$P$24:$Q$28,2))))</f>
        <v/>
      </c>
      <c r="BK189" s="168" t="str">
        <f aca="false">IF(Z189="","",IF(Z189="-","-",IF(UPPER(Z189)="AB","+",VLOOKUP(Z189,'විෂය තොරතුරු'!$P$24:$Q$28,2))))</f>
        <v/>
      </c>
      <c r="BL189" s="168" t="str">
        <f aca="false">IF(AA189="","",IF(AA189="-","-",IF(UPPER(AA189)="AB","+",VLOOKUP(AA189,'විෂය තොරතුරු'!$P$24:$Q$28,2))))</f>
        <v/>
      </c>
      <c r="BM189" s="168" t="str">
        <f aca="false">IF(AB189="","",IF(AB189="-","-",IF(UPPER(AB189)="AB","+",VLOOKUP(AB189,'විෂය තොරතුරු'!$P$24:$Q$28,2))))</f>
        <v/>
      </c>
      <c r="BN189" s="168" t="str">
        <f aca="false">IF(AC189="","",IF(AC189="-","-",IF(UPPER(AC189)="AB","+",VLOOKUP(AC189,'විෂය තොරතුරු'!$P$24:$Q$28,2))))</f>
        <v/>
      </c>
      <c r="BO189" s="169" t="str">
        <f aca="false">IF(AD189="","",IF(AD189="-","-",IF(UPPER(AD189)="AB","+",VLOOKUP(AD189,'විෂය තොරතුරු'!$P$24:$Q$28,2))))</f>
        <v/>
      </c>
      <c r="BP189" s="171" t="str">
        <f aca="false">IF(AE189="","",IF(AE189="-","-",IF(UPPER(AE189)="AB","+",VLOOKUP(AE189,'විෂය තොරතුරු'!$P$24:$Q$28,2))))</f>
        <v/>
      </c>
      <c r="BQ189" s="168" t="str">
        <f aca="false">IF(AF189="","",IF(AF189="-","-",IF(UPPER(AF189)="AB","+",VLOOKUP(AF189,'විෂය තොරතුරු'!$P$24:$Q$28,2))))</f>
        <v/>
      </c>
      <c r="BR189" s="168" t="str">
        <f aca="false">IF(AG189="","",IF(AG189="-","-",IF(UPPER(AG189)="AB","+",VLOOKUP(AG189,'විෂය තොරතුරු'!$P$24:$Q$28,2))))</f>
        <v/>
      </c>
      <c r="BS189" s="168" t="str">
        <f aca="false">IF(AH189="","",IF(AH189="-","-",IF(UPPER(AH189)="AB","+",VLOOKUP(AH189,'විෂය තොරතුරු'!$P$24:$Q$28,2))))</f>
        <v/>
      </c>
      <c r="BT189" s="168" t="str">
        <f aca="false">IF(AI189="","",IF(AI189="-","-",IF(UPPER(AI189)="AB","+",VLOOKUP(AI189,'විෂය තොරතුරු'!$P$24:$Q$28,2))))</f>
        <v/>
      </c>
      <c r="BU189" s="168" t="str">
        <f aca="false">IF(AJ189="","",IF(AJ189="-","-",IF(UPPER(AJ189)="AB","+",VLOOKUP(AJ189,'විෂය තොරතුරු'!$P$24:$Q$28,2))))</f>
        <v/>
      </c>
      <c r="BV189" s="168" t="str">
        <f aca="false">IF(AK189="","",IF(AK189="-","-",IF(UPPER(AK189)="AB","+",VLOOKUP(AK189,'විෂය තොරතුරු'!$P$24:$Q$28,2))))</f>
        <v/>
      </c>
      <c r="BW189" s="169" t="str">
        <f aca="false">IF(AL189="","",IF(AL189="-","-",IF(UPPER(AL189)="AB","+",VLOOKUP(AL189,'විෂය තොරතුරු'!$P$24:$Q$28,2))))</f>
        <v/>
      </c>
      <c r="BX189" s="171" t="str">
        <f aca="false">IF($B189="","",COUNTIF($AP189:$BW189,"A"))</f>
        <v/>
      </c>
      <c r="BY189" s="171" t="str">
        <f aca="false">IF($B189="","",COUNTIF($AP189:$BW189,"B"))</f>
        <v/>
      </c>
      <c r="BZ189" s="171" t="str">
        <f aca="false">IF($B189="","",COUNTIF($AP189:$BW189,"C"))</f>
        <v/>
      </c>
      <c r="CA189" s="171" t="str">
        <f aca="false">IF($B189="","",COUNTIF($AP189:$BW189,"S"))</f>
        <v/>
      </c>
      <c r="CB189" s="171" t="str">
        <f aca="false">IF($B189="","",COUNTIF($AP189:$BW189,"W"))</f>
        <v/>
      </c>
      <c r="CC189" s="171" t="str">
        <f aca="false">IF(B189="","",SUM(BX189:CA189))</f>
        <v/>
      </c>
      <c r="CD189" s="169" t="str">
        <f aca="false">IF(B189="","",SUM(BX189:BZ189))</f>
        <v/>
      </c>
      <c r="CE189" s="172" t="str">
        <f aca="false">IF(B189="","",IF(AND(CC189&gt;=6,CD189&gt;=3,OR(E189&gt;=35,F189&gt;=35),L189&gt;=35),"6/3 සමත්",IF(AND(CC189&gt;=5,CD189&gt;=3,OR(E189&gt;=35,F189&gt;=35,L189&gt;=35)),"5/3 සමත්",IF(AND(CC189&gt;=4,CD189&gt;=1,OR(E189&gt;=20,F189&gt;=20,L189&gt;=20)),"සමත් කළ හැකි",IF(CB189=9,"W9","අසමත් ?")))))</f>
        <v/>
      </c>
    </row>
    <row r="190" customFormat="false" ht="13.8" hidden="false" customHeight="false" outlineLevel="0" collapsed="false">
      <c r="A190" s="160" t="n">
        <v>5</v>
      </c>
      <c r="B190" s="161"/>
      <c r="C190" s="161"/>
      <c r="D190" s="162"/>
      <c r="E190" s="163"/>
      <c r="F190" s="164"/>
      <c r="G190" s="163"/>
      <c r="H190" s="165"/>
      <c r="I190" s="165"/>
      <c r="J190" s="164"/>
      <c r="K190" s="163"/>
      <c r="L190" s="165"/>
      <c r="M190" s="165"/>
      <c r="N190" s="164"/>
      <c r="O190" s="163"/>
      <c r="P190" s="165"/>
      <c r="Q190" s="165"/>
      <c r="R190" s="165"/>
      <c r="S190" s="165"/>
      <c r="T190" s="165"/>
      <c r="U190" s="165"/>
      <c r="V190" s="164"/>
      <c r="W190" s="163"/>
      <c r="X190" s="165"/>
      <c r="Y190" s="165"/>
      <c r="Z190" s="165"/>
      <c r="AA190" s="165"/>
      <c r="AB190" s="165"/>
      <c r="AC190" s="165"/>
      <c r="AD190" s="164"/>
      <c r="AE190" s="163"/>
      <c r="AF190" s="165"/>
      <c r="AG190" s="165"/>
      <c r="AH190" s="165"/>
      <c r="AI190" s="165"/>
      <c r="AJ190" s="165"/>
      <c r="AK190" s="165"/>
      <c r="AL190" s="166"/>
      <c r="AM190" s="167" t="str">
        <f aca="false">IF(B190="","",SUM(E190:AL190))</f>
        <v/>
      </c>
      <c r="AN190" s="168" t="str">
        <f aca="false">IF(B190="","",AM190/9)</f>
        <v/>
      </c>
      <c r="AO190" s="169" t="str">
        <f aca="false">IF(B190="","",IF(AM190=0,"-",RANK(AM190,$AM$186:$AM$235,0)))</f>
        <v/>
      </c>
      <c r="AP190" s="167" t="str">
        <f aca="false">IF(E190="","",IF(E190="-","-",IF(UPPER(E190)="AB","+",VLOOKUP(E190,'විෂය තොරතුරු'!$P$24:$Q$28,2))))</f>
        <v/>
      </c>
      <c r="AQ190" s="168" t="str">
        <f aca="false">IF(F190="","",IF(F190="-","-",IF(UPPER(F190)="AB","+",VLOOKUP(F190,'විෂය තොරතුරු'!$P$24:$Q$28,2))))</f>
        <v/>
      </c>
      <c r="AR190" s="168" t="str">
        <f aca="false">IF(G190="","",IF(G190="-","-",IF(UPPER(G190)="AB","+",VLOOKUP(G190,'විෂය තොරතුරු'!$P$24:$Q$28,2))))</f>
        <v/>
      </c>
      <c r="AS190" s="168" t="str">
        <f aca="false">IF(H190="","",IF(H190="-","-",IF(UPPER(H190)="AB","+",VLOOKUP(H190,'විෂය තොරතුරු'!$P$24:$Q$28,2))))</f>
        <v/>
      </c>
      <c r="AT190" s="168" t="str">
        <f aca="false">IF(I190="","",IF(I190="-","-",IF(UPPER(I190)="AB","+",VLOOKUP(I190,'විෂය තොරතුරු'!$P$24:$Q$28,2))))</f>
        <v/>
      </c>
      <c r="AU190" s="170" t="str">
        <f aca="false">IF(J190="","",IF(J190="-","-",IF(UPPER(J190)="AB","+",VLOOKUP(J190,'විෂය තොරතුරු'!$P$24:$Q$28,2))))</f>
        <v/>
      </c>
      <c r="AV190" s="171" t="str">
        <f aca="false">IF(K190="","",IF(K190="-","-",IF(UPPER(K190)="AB","+",VLOOKUP(K190,'විෂය තොරතුරු'!$P$24:$Q$28,2))))</f>
        <v/>
      </c>
      <c r="AW190" s="168" t="str">
        <f aca="false">IF(L190="","",IF(L190="-","-",IF(UPPER(L190)="AB","+",VLOOKUP(L190,'විෂය තොරතුරු'!$P$24:$Q$28,2))))</f>
        <v/>
      </c>
      <c r="AX190" s="168" t="str">
        <f aca="false">IF(M190="","",IF(M190="-","-",IF(UPPER(M190)="AB","+",VLOOKUP(M190,'විෂය තොරතුරු'!$P$24:$Q$28,2))))</f>
        <v/>
      </c>
      <c r="AY190" s="169" t="str">
        <f aca="false">IF(N190="","",IF(N190="-","-",IF(UPPER(N190)="AB","+",VLOOKUP(N190,'විෂය තොරතුරු'!$P$24:$Q$28,2))))</f>
        <v/>
      </c>
      <c r="AZ190" s="167" t="str">
        <f aca="false">IF(O190="","",IF(O190="-","-",IF(UPPER(O190)="AB","+",VLOOKUP(O190,'විෂය තොරතුරු'!$P$24:$Q$28,2))))</f>
        <v/>
      </c>
      <c r="BA190" s="168" t="str">
        <f aca="false">IF(P190="","",IF(P190="-","-",IF(UPPER(P190)="AB","+",VLOOKUP(P190,'විෂය තොරතුරු'!$P$24:$Q$28,2))))</f>
        <v/>
      </c>
      <c r="BB190" s="168" t="str">
        <f aca="false">IF(Q190="","",IF(Q190="-","-",IF(UPPER(Q190)="AB","+",VLOOKUP(Q190,'විෂය තොරතුරු'!$P$24:$Q$28,2))))</f>
        <v/>
      </c>
      <c r="BC190" s="168" t="str">
        <f aca="false">IF(R190="","",IF(R190="-","-",IF(UPPER(R190)="AB","+",VLOOKUP(R190,'විෂය තොරතුරු'!$P$24:$Q$28,2))))</f>
        <v/>
      </c>
      <c r="BD190" s="168" t="str">
        <f aca="false">IF(S190="","",IF(S190="-","-",IF(UPPER(S190)="AB","+",VLOOKUP(S190,'විෂය තොරතුරු'!$P$24:$Q$28,2))))</f>
        <v/>
      </c>
      <c r="BE190" s="168" t="str">
        <f aca="false">IF(T190="","",IF(T190="-","-",IF(UPPER(T190)="AB","+",VLOOKUP(T190,'විෂය තොරතුරු'!$P$24:$Q$28,2))))</f>
        <v/>
      </c>
      <c r="BF190" s="168" t="str">
        <f aca="false">IF(U190="","",IF(U190="-","-",IF(UPPER(U190)="AB","+",VLOOKUP(U190,'විෂය තොරතුරු'!$P$24:$Q$28,2))))</f>
        <v/>
      </c>
      <c r="BG190" s="170" t="str">
        <f aca="false">IF(V190="","",IF(V190="-","-",IF(UPPER(V190)="AB","+",VLOOKUP(V190,'විෂය තොරතුරු'!$P$24:$Q$28,2))))</f>
        <v/>
      </c>
      <c r="BH190" s="171" t="str">
        <f aca="false">IF(W190="","",IF(W190="-","-",IF(UPPER(W190)="AB","+",VLOOKUP(W190,'විෂය තොරතුරු'!$P$24:$Q$28,2))))</f>
        <v/>
      </c>
      <c r="BI190" s="168" t="str">
        <f aca="false">IF(X190="","",IF(X190="-","-",IF(UPPER(X190)="AB","+",VLOOKUP(X190,'විෂය තොරතුරු'!$P$24:$Q$28,2))))</f>
        <v/>
      </c>
      <c r="BJ190" s="168" t="str">
        <f aca="false">IF(Y190="","",IF(Y190="-","-",IF(UPPER(Y190)="AB","+",VLOOKUP(Y190,'විෂය තොරතුරු'!$P$24:$Q$28,2))))</f>
        <v/>
      </c>
      <c r="BK190" s="168" t="str">
        <f aca="false">IF(Z190="","",IF(Z190="-","-",IF(UPPER(Z190)="AB","+",VLOOKUP(Z190,'විෂය තොරතුරු'!$P$24:$Q$28,2))))</f>
        <v/>
      </c>
      <c r="BL190" s="168" t="str">
        <f aca="false">IF(AA190="","",IF(AA190="-","-",IF(UPPER(AA190)="AB","+",VLOOKUP(AA190,'විෂය තොරතුරු'!$P$24:$Q$28,2))))</f>
        <v/>
      </c>
      <c r="BM190" s="168" t="str">
        <f aca="false">IF(AB190="","",IF(AB190="-","-",IF(UPPER(AB190)="AB","+",VLOOKUP(AB190,'විෂය තොරතුරු'!$P$24:$Q$28,2))))</f>
        <v/>
      </c>
      <c r="BN190" s="168" t="str">
        <f aca="false">IF(AC190="","",IF(AC190="-","-",IF(UPPER(AC190)="AB","+",VLOOKUP(AC190,'විෂය තොරතුරු'!$P$24:$Q$28,2))))</f>
        <v/>
      </c>
      <c r="BO190" s="169" t="str">
        <f aca="false">IF(AD190="","",IF(AD190="-","-",IF(UPPER(AD190)="AB","+",VLOOKUP(AD190,'විෂය තොරතුරු'!$P$24:$Q$28,2))))</f>
        <v/>
      </c>
      <c r="BP190" s="171" t="str">
        <f aca="false">IF(AE190="","",IF(AE190="-","-",IF(UPPER(AE190)="AB","+",VLOOKUP(AE190,'විෂය තොරතුරු'!$P$24:$Q$28,2))))</f>
        <v/>
      </c>
      <c r="BQ190" s="168" t="str">
        <f aca="false">IF(AF190="","",IF(AF190="-","-",IF(UPPER(AF190)="AB","+",VLOOKUP(AF190,'විෂය තොරතුරු'!$P$24:$Q$28,2))))</f>
        <v/>
      </c>
      <c r="BR190" s="168" t="str">
        <f aca="false">IF(AG190="","",IF(AG190="-","-",IF(UPPER(AG190)="AB","+",VLOOKUP(AG190,'විෂය තොරතුරු'!$P$24:$Q$28,2))))</f>
        <v/>
      </c>
      <c r="BS190" s="168" t="str">
        <f aca="false">IF(AH190="","",IF(AH190="-","-",IF(UPPER(AH190)="AB","+",VLOOKUP(AH190,'විෂය තොරතුරු'!$P$24:$Q$28,2))))</f>
        <v/>
      </c>
      <c r="BT190" s="168" t="str">
        <f aca="false">IF(AI190="","",IF(AI190="-","-",IF(UPPER(AI190)="AB","+",VLOOKUP(AI190,'විෂය තොරතුරු'!$P$24:$Q$28,2))))</f>
        <v/>
      </c>
      <c r="BU190" s="168" t="str">
        <f aca="false">IF(AJ190="","",IF(AJ190="-","-",IF(UPPER(AJ190)="AB","+",VLOOKUP(AJ190,'විෂය තොරතුරු'!$P$24:$Q$28,2))))</f>
        <v/>
      </c>
      <c r="BV190" s="168" t="str">
        <f aca="false">IF(AK190="","",IF(AK190="-","-",IF(UPPER(AK190)="AB","+",VLOOKUP(AK190,'විෂය තොරතුරු'!$P$24:$Q$28,2))))</f>
        <v/>
      </c>
      <c r="BW190" s="169" t="str">
        <f aca="false">IF(AL190="","",IF(AL190="-","-",IF(UPPER(AL190)="AB","+",VLOOKUP(AL190,'විෂය තොරතුරු'!$P$24:$Q$28,2))))</f>
        <v/>
      </c>
      <c r="BX190" s="171" t="str">
        <f aca="false">IF($B190="","",COUNTIF($AP190:$BW190,"A"))</f>
        <v/>
      </c>
      <c r="BY190" s="171" t="str">
        <f aca="false">IF($B190="","",COUNTIF($AP190:$BW190,"B"))</f>
        <v/>
      </c>
      <c r="BZ190" s="171" t="str">
        <f aca="false">IF($B190="","",COUNTIF($AP190:$BW190,"C"))</f>
        <v/>
      </c>
      <c r="CA190" s="171" t="str">
        <f aca="false">IF($B190="","",COUNTIF($AP190:$BW190,"S"))</f>
        <v/>
      </c>
      <c r="CB190" s="171" t="str">
        <f aca="false">IF($B190="","",COUNTIF($AP190:$BW190,"W"))</f>
        <v/>
      </c>
      <c r="CC190" s="171" t="str">
        <f aca="false">IF(B190="","",SUM(BX190:CA190))</f>
        <v/>
      </c>
      <c r="CD190" s="169" t="str">
        <f aca="false">IF(B190="","",SUM(BX190:BZ190))</f>
        <v/>
      </c>
      <c r="CE190" s="172" t="str">
        <f aca="false">IF(B190="","",IF(AND(CC190&gt;=6,CD190&gt;=3,OR(E190&gt;=35,F190&gt;=35),L190&gt;=35),"6/3 සමත්",IF(AND(CC190&gt;=5,CD190&gt;=3,OR(E190&gt;=35,F190&gt;=35,L190&gt;=35)),"5/3 සමත්",IF(AND(CC190&gt;=4,CD190&gt;=1,OR(E190&gt;=20,F190&gt;=20,L190&gt;=20)),"සමත් කළ හැකි",IF(CB190=9,"W9","අසමත් ?")))))</f>
        <v/>
      </c>
    </row>
    <row r="191" customFormat="false" ht="13.8" hidden="false" customHeight="false" outlineLevel="0" collapsed="false">
      <c r="A191" s="160" t="n">
        <v>6</v>
      </c>
      <c r="B191" s="175"/>
      <c r="C191" s="161"/>
      <c r="D191" s="162"/>
      <c r="E191" s="163"/>
      <c r="F191" s="164"/>
      <c r="G191" s="163"/>
      <c r="H191" s="165"/>
      <c r="I191" s="165"/>
      <c r="J191" s="164"/>
      <c r="K191" s="163"/>
      <c r="L191" s="165"/>
      <c r="M191" s="165"/>
      <c r="N191" s="164"/>
      <c r="O191" s="163"/>
      <c r="P191" s="165"/>
      <c r="Q191" s="165"/>
      <c r="R191" s="165"/>
      <c r="S191" s="165"/>
      <c r="T191" s="165"/>
      <c r="U191" s="165"/>
      <c r="V191" s="164"/>
      <c r="W191" s="163"/>
      <c r="X191" s="165"/>
      <c r="Y191" s="165"/>
      <c r="Z191" s="165"/>
      <c r="AA191" s="165"/>
      <c r="AB191" s="165"/>
      <c r="AC191" s="165"/>
      <c r="AD191" s="164"/>
      <c r="AE191" s="163"/>
      <c r="AF191" s="165"/>
      <c r="AG191" s="165"/>
      <c r="AH191" s="165"/>
      <c r="AI191" s="165"/>
      <c r="AJ191" s="165"/>
      <c r="AK191" s="165"/>
      <c r="AL191" s="166"/>
      <c r="AM191" s="167" t="str">
        <f aca="false">IF(B191="","",SUM(E191:AL191))</f>
        <v/>
      </c>
      <c r="AN191" s="168" t="str">
        <f aca="false">IF(B191="","",AM191/9)</f>
        <v/>
      </c>
      <c r="AO191" s="169" t="str">
        <f aca="false">IF(B191="","",IF(AM191=0,"-",RANK(AM191,$AM$186:$AM$235,0)))</f>
        <v/>
      </c>
      <c r="AP191" s="167" t="str">
        <f aca="false">IF(E191="","",IF(E191="-","-",IF(UPPER(E191)="AB","+",VLOOKUP(E191,'විෂය තොරතුරු'!$P$24:$Q$28,2))))</f>
        <v/>
      </c>
      <c r="AQ191" s="168" t="str">
        <f aca="false">IF(F191="","",IF(F191="-","-",IF(UPPER(F191)="AB","+",VLOOKUP(F191,'විෂය තොරතුරු'!$P$24:$Q$28,2))))</f>
        <v/>
      </c>
      <c r="AR191" s="168" t="str">
        <f aca="false">IF(G191="","",IF(G191="-","-",IF(UPPER(G191)="AB","+",VLOOKUP(G191,'විෂය තොරතුරු'!$P$24:$Q$28,2))))</f>
        <v/>
      </c>
      <c r="AS191" s="168" t="str">
        <f aca="false">IF(H191="","",IF(H191="-","-",IF(UPPER(H191)="AB","+",VLOOKUP(H191,'විෂය තොරතුරු'!$P$24:$Q$28,2))))</f>
        <v/>
      </c>
      <c r="AT191" s="168" t="str">
        <f aca="false">IF(I191="","",IF(I191="-","-",IF(UPPER(I191)="AB","+",VLOOKUP(I191,'විෂය තොරතුරු'!$P$24:$Q$28,2))))</f>
        <v/>
      </c>
      <c r="AU191" s="170" t="str">
        <f aca="false">IF(J191="","",IF(J191="-","-",IF(UPPER(J191)="AB","+",VLOOKUP(J191,'විෂය තොරතුරු'!$P$24:$Q$28,2))))</f>
        <v/>
      </c>
      <c r="AV191" s="171" t="str">
        <f aca="false">IF(K191="","",IF(K191="-","-",IF(UPPER(K191)="AB","+",VLOOKUP(K191,'විෂය තොරතුරු'!$P$24:$Q$28,2))))</f>
        <v/>
      </c>
      <c r="AW191" s="168" t="str">
        <f aca="false">IF(L191="","",IF(L191="-","-",IF(UPPER(L191)="AB","+",VLOOKUP(L191,'විෂය තොරතුරු'!$P$24:$Q$28,2))))</f>
        <v/>
      </c>
      <c r="AX191" s="168" t="str">
        <f aca="false">IF(M191="","",IF(M191="-","-",IF(UPPER(M191)="AB","+",VLOOKUP(M191,'විෂය තොරතුරු'!$P$24:$Q$28,2))))</f>
        <v/>
      </c>
      <c r="AY191" s="169" t="str">
        <f aca="false">IF(N191="","",IF(N191="-","-",IF(UPPER(N191)="AB","+",VLOOKUP(N191,'විෂය තොරතුරු'!$P$24:$Q$28,2))))</f>
        <v/>
      </c>
      <c r="AZ191" s="167" t="str">
        <f aca="false">IF(O191="","",IF(O191="-","-",IF(UPPER(O191)="AB","+",VLOOKUP(O191,'විෂය තොරතුරු'!$P$24:$Q$28,2))))</f>
        <v/>
      </c>
      <c r="BA191" s="168" t="str">
        <f aca="false">IF(P191="","",IF(P191="-","-",IF(UPPER(P191)="AB","+",VLOOKUP(P191,'විෂය තොරතුරු'!$P$24:$Q$28,2))))</f>
        <v/>
      </c>
      <c r="BB191" s="168" t="str">
        <f aca="false">IF(Q191="","",IF(Q191="-","-",IF(UPPER(Q191)="AB","+",VLOOKUP(Q191,'විෂය තොරතුරු'!$P$24:$Q$28,2))))</f>
        <v/>
      </c>
      <c r="BC191" s="168" t="str">
        <f aca="false">IF(R191="","",IF(R191="-","-",IF(UPPER(R191)="AB","+",VLOOKUP(R191,'විෂය තොරතුරු'!$P$24:$Q$28,2))))</f>
        <v/>
      </c>
      <c r="BD191" s="168" t="str">
        <f aca="false">IF(S191="","",IF(S191="-","-",IF(UPPER(S191)="AB","+",VLOOKUP(S191,'විෂය තොරතුරු'!$P$24:$Q$28,2))))</f>
        <v/>
      </c>
      <c r="BE191" s="168" t="str">
        <f aca="false">IF(T191="","",IF(T191="-","-",IF(UPPER(T191)="AB","+",VLOOKUP(T191,'විෂය තොරතුරු'!$P$24:$Q$28,2))))</f>
        <v/>
      </c>
      <c r="BF191" s="168" t="str">
        <f aca="false">IF(U191="","",IF(U191="-","-",IF(UPPER(U191)="AB","+",VLOOKUP(U191,'විෂය තොරතුරු'!$P$24:$Q$28,2))))</f>
        <v/>
      </c>
      <c r="BG191" s="170" t="str">
        <f aca="false">IF(V191="","",IF(V191="-","-",IF(UPPER(V191)="AB","+",VLOOKUP(V191,'විෂය තොරතුරු'!$P$24:$Q$28,2))))</f>
        <v/>
      </c>
      <c r="BH191" s="171" t="str">
        <f aca="false">IF(W191="","",IF(W191="-","-",IF(UPPER(W191)="AB","+",VLOOKUP(W191,'විෂය තොරතුරු'!$P$24:$Q$28,2))))</f>
        <v/>
      </c>
      <c r="BI191" s="168" t="str">
        <f aca="false">IF(X191="","",IF(X191="-","-",IF(UPPER(X191)="AB","+",VLOOKUP(X191,'විෂය තොරතුරු'!$P$24:$Q$28,2))))</f>
        <v/>
      </c>
      <c r="BJ191" s="168" t="str">
        <f aca="false">IF(Y191="","",IF(Y191="-","-",IF(UPPER(Y191)="AB","+",VLOOKUP(Y191,'විෂය තොරතුරු'!$P$24:$Q$28,2))))</f>
        <v/>
      </c>
      <c r="BK191" s="168" t="str">
        <f aca="false">IF(Z191="","",IF(Z191="-","-",IF(UPPER(Z191)="AB","+",VLOOKUP(Z191,'විෂය තොරතුරු'!$P$24:$Q$28,2))))</f>
        <v/>
      </c>
      <c r="BL191" s="168" t="str">
        <f aca="false">IF(AA191="","",IF(AA191="-","-",IF(UPPER(AA191)="AB","+",VLOOKUP(AA191,'විෂය තොරතුරු'!$P$24:$Q$28,2))))</f>
        <v/>
      </c>
      <c r="BM191" s="168" t="str">
        <f aca="false">IF(AB191="","",IF(AB191="-","-",IF(UPPER(AB191)="AB","+",VLOOKUP(AB191,'විෂය තොරතුරු'!$P$24:$Q$28,2))))</f>
        <v/>
      </c>
      <c r="BN191" s="168" t="str">
        <f aca="false">IF(AC191="","",IF(AC191="-","-",IF(UPPER(AC191)="AB","+",VLOOKUP(AC191,'විෂය තොරතුරු'!$P$24:$Q$28,2))))</f>
        <v/>
      </c>
      <c r="BO191" s="169" t="str">
        <f aca="false">IF(AD191="","",IF(AD191="-","-",IF(UPPER(AD191)="AB","+",VLOOKUP(AD191,'විෂය තොරතුරු'!$P$24:$Q$28,2))))</f>
        <v/>
      </c>
      <c r="BP191" s="171" t="str">
        <f aca="false">IF(AE191="","",IF(AE191="-","-",IF(UPPER(AE191)="AB","+",VLOOKUP(AE191,'විෂය තොරතුරු'!$P$24:$Q$28,2))))</f>
        <v/>
      </c>
      <c r="BQ191" s="168" t="str">
        <f aca="false">IF(AF191="","",IF(AF191="-","-",IF(UPPER(AF191)="AB","+",VLOOKUP(AF191,'විෂය තොරතුරු'!$P$24:$Q$28,2))))</f>
        <v/>
      </c>
      <c r="BR191" s="168" t="str">
        <f aca="false">IF(AG191="","",IF(AG191="-","-",IF(UPPER(AG191)="AB","+",VLOOKUP(AG191,'විෂය තොරතුරු'!$P$24:$Q$28,2))))</f>
        <v/>
      </c>
      <c r="BS191" s="168" t="str">
        <f aca="false">IF(AH191="","",IF(AH191="-","-",IF(UPPER(AH191)="AB","+",VLOOKUP(AH191,'විෂය තොරතුරු'!$P$24:$Q$28,2))))</f>
        <v/>
      </c>
      <c r="BT191" s="168" t="str">
        <f aca="false">IF(AI191="","",IF(AI191="-","-",IF(UPPER(AI191)="AB","+",VLOOKUP(AI191,'විෂය තොරතුරු'!$P$24:$Q$28,2))))</f>
        <v/>
      </c>
      <c r="BU191" s="168" t="str">
        <f aca="false">IF(AJ191="","",IF(AJ191="-","-",IF(UPPER(AJ191)="AB","+",VLOOKUP(AJ191,'විෂය තොරතුරු'!$P$24:$Q$28,2))))</f>
        <v/>
      </c>
      <c r="BV191" s="168" t="str">
        <f aca="false">IF(AK191="","",IF(AK191="-","-",IF(UPPER(AK191)="AB","+",VLOOKUP(AK191,'විෂය තොරතුරු'!$P$24:$Q$28,2))))</f>
        <v/>
      </c>
      <c r="BW191" s="169" t="str">
        <f aca="false">IF(AL191="","",IF(AL191="-","-",IF(UPPER(AL191)="AB","+",VLOOKUP(AL191,'විෂය තොරතුරු'!$P$24:$Q$28,2))))</f>
        <v/>
      </c>
      <c r="BX191" s="171" t="str">
        <f aca="false">IF($B191="","",COUNTIF($AP191:$BW191,"A"))</f>
        <v/>
      </c>
      <c r="BY191" s="171" t="str">
        <f aca="false">IF($B191="","",COUNTIF($AP191:$BW191,"B"))</f>
        <v/>
      </c>
      <c r="BZ191" s="171" t="str">
        <f aca="false">IF($B191="","",COUNTIF($AP191:$BW191,"C"))</f>
        <v/>
      </c>
      <c r="CA191" s="171" t="str">
        <f aca="false">IF($B191="","",COUNTIF($AP191:$BW191,"S"))</f>
        <v/>
      </c>
      <c r="CB191" s="171" t="str">
        <f aca="false">IF($B191="","",COUNTIF($AP191:$BW191,"W"))</f>
        <v/>
      </c>
      <c r="CC191" s="171" t="str">
        <f aca="false">IF(B191="","",SUM(BX191:CA191))</f>
        <v/>
      </c>
      <c r="CD191" s="169" t="str">
        <f aca="false">IF(B191="","",SUM(BX191:BZ191))</f>
        <v/>
      </c>
      <c r="CE191" s="172" t="str">
        <f aca="false">IF(B191="","",IF(AND(CC191&gt;=6,CD191&gt;=3,OR(E191&gt;=35,F191&gt;=35),L191&gt;=35),"6/3 සමත්",IF(AND(CC191&gt;=5,CD191&gt;=3,OR(E191&gt;=35,F191&gt;=35,L191&gt;=35)),"5/3 සමත්",IF(AND(CC191&gt;=4,CD191&gt;=1,OR(E191&gt;=20,F191&gt;=20,L191&gt;=20)),"සමත් කළ හැකි",IF(CB191=9,"W9","අසමත් ?")))))</f>
        <v/>
      </c>
    </row>
    <row r="192" customFormat="false" ht="13.8" hidden="false" customHeight="false" outlineLevel="0" collapsed="false">
      <c r="A192" s="160" t="n">
        <v>7</v>
      </c>
      <c r="B192" s="161"/>
      <c r="C192" s="161"/>
      <c r="D192" s="162"/>
      <c r="E192" s="163"/>
      <c r="F192" s="164"/>
      <c r="G192" s="163"/>
      <c r="H192" s="165"/>
      <c r="I192" s="165"/>
      <c r="J192" s="164"/>
      <c r="K192" s="163"/>
      <c r="L192" s="165"/>
      <c r="M192" s="165"/>
      <c r="N192" s="164"/>
      <c r="O192" s="163"/>
      <c r="P192" s="165"/>
      <c r="Q192" s="165"/>
      <c r="R192" s="165"/>
      <c r="S192" s="165"/>
      <c r="T192" s="165"/>
      <c r="U192" s="165"/>
      <c r="V192" s="164"/>
      <c r="W192" s="163"/>
      <c r="X192" s="165"/>
      <c r="Y192" s="165"/>
      <c r="Z192" s="165"/>
      <c r="AA192" s="165"/>
      <c r="AB192" s="165"/>
      <c r="AC192" s="165"/>
      <c r="AD192" s="164"/>
      <c r="AE192" s="163"/>
      <c r="AF192" s="165"/>
      <c r="AG192" s="165"/>
      <c r="AH192" s="165"/>
      <c r="AI192" s="165"/>
      <c r="AJ192" s="165"/>
      <c r="AK192" s="165"/>
      <c r="AL192" s="166"/>
      <c r="AM192" s="167" t="str">
        <f aca="false">IF(B192="","",SUM(E192:AL192))</f>
        <v/>
      </c>
      <c r="AN192" s="168" t="str">
        <f aca="false">IF(B192="","",AM192/9)</f>
        <v/>
      </c>
      <c r="AO192" s="169" t="str">
        <f aca="false">IF(B192="","",IF(AM192=0,"-",RANK(AM192,$AM$186:$AM$235,0)))</f>
        <v/>
      </c>
      <c r="AP192" s="167" t="str">
        <f aca="false">IF(E192="","",IF(E192="-","-",IF(UPPER(E192)="AB","+",VLOOKUP(E192,'විෂය තොරතුරු'!$P$24:$Q$28,2))))</f>
        <v/>
      </c>
      <c r="AQ192" s="168" t="str">
        <f aca="false">IF(F192="","",IF(F192="-","-",IF(UPPER(F192)="AB","+",VLOOKUP(F192,'විෂය තොරතුරු'!$P$24:$Q$28,2))))</f>
        <v/>
      </c>
      <c r="AR192" s="168" t="str">
        <f aca="false">IF(G192="","",IF(G192="-","-",IF(UPPER(G192)="AB","+",VLOOKUP(G192,'විෂය තොරතුරු'!$P$24:$Q$28,2))))</f>
        <v/>
      </c>
      <c r="AS192" s="168" t="str">
        <f aca="false">IF(H192="","",IF(H192="-","-",IF(UPPER(H192)="AB","+",VLOOKUP(H192,'විෂය තොරතුරු'!$P$24:$Q$28,2))))</f>
        <v/>
      </c>
      <c r="AT192" s="168" t="str">
        <f aca="false">IF(I192="","",IF(I192="-","-",IF(UPPER(I192)="AB","+",VLOOKUP(I192,'විෂය තොරතුරු'!$P$24:$Q$28,2))))</f>
        <v/>
      </c>
      <c r="AU192" s="170" t="str">
        <f aca="false">IF(J192="","",IF(J192="-","-",IF(UPPER(J192)="AB","+",VLOOKUP(J192,'විෂය තොරතුරු'!$P$24:$Q$28,2))))</f>
        <v/>
      </c>
      <c r="AV192" s="171" t="str">
        <f aca="false">IF(K192="","",IF(K192="-","-",IF(UPPER(K192)="AB","+",VLOOKUP(K192,'විෂය තොරතුරු'!$P$24:$Q$28,2))))</f>
        <v/>
      </c>
      <c r="AW192" s="168" t="str">
        <f aca="false">IF(L192="","",IF(L192="-","-",IF(UPPER(L192)="AB","+",VLOOKUP(L192,'විෂය තොරතුරු'!$P$24:$Q$28,2))))</f>
        <v/>
      </c>
      <c r="AX192" s="168" t="str">
        <f aca="false">IF(M192="","",IF(M192="-","-",IF(UPPER(M192)="AB","+",VLOOKUP(M192,'විෂය තොරතුරු'!$P$24:$Q$28,2))))</f>
        <v/>
      </c>
      <c r="AY192" s="169" t="str">
        <f aca="false">IF(N192="","",IF(N192="-","-",IF(UPPER(N192)="AB","+",VLOOKUP(N192,'විෂය තොරතුරු'!$P$24:$Q$28,2))))</f>
        <v/>
      </c>
      <c r="AZ192" s="167" t="str">
        <f aca="false">IF(O192="","",IF(O192="-","-",IF(UPPER(O192)="AB","+",VLOOKUP(O192,'විෂය තොරතුරු'!$P$24:$Q$28,2))))</f>
        <v/>
      </c>
      <c r="BA192" s="168" t="str">
        <f aca="false">IF(P192="","",IF(P192="-","-",IF(UPPER(P192)="AB","+",VLOOKUP(P192,'විෂය තොරතුරු'!$P$24:$Q$28,2))))</f>
        <v/>
      </c>
      <c r="BB192" s="168" t="str">
        <f aca="false">IF(Q192="","",IF(Q192="-","-",IF(UPPER(Q192)="AB","+",VLOOKUP(Q192,'විෂය තොරතුරු'!$P$24:$Q$28,2))))</f>
        <v/>
      </c>
      <c r="BC192" s="168" t="str">
        <f aca="false">IF(R192="","",IF(R192="-","-",IF(UPPER(R192)="AB","+",VLOOKUP(R192,'විෂය තොරතුරු'!$P$24:$Q$28,2))))</f>
        <v/>
      </c>
      <c r="BD192" s="168" t="str">
        <f aca="false">IF(S192="","",IF(S192="-","-",IF(UPPER(S192)="AB","+",VLOOKUP(S192,'විෂය තොරතුරු'!$P$24:$Q$28,2))))</f>
        <v/>
      </c>
      <c r="BE192" s="168" t="str">
        <f aca="false">IF(T192="","",IF(T192="-","-",IF(UPPER(T192)="AB","+",VLOOKUP(T192,'විෂය තොරතුරු'!$P$24:$Q$28,2))))</f>
        <v/>
      </c>
      <c r="BF192" s="168" t="str">
        <f aca="false">IF(U192="","",IF(U192="-","-",IF(UPPER(U192)="AB","+",VLOOKUP(U192,'විෂය තොරතුරු'!$P$24:$Q$28,2))))</f>
        <v/>
      </c>
      <c r="BG192" s="170" t="str">
        <f aca="false">IF(V192="","",IF(V192="-","-",IF(UPPER(V192)="AB","+",VLOOKUP(V192,'විෂය තොරතුරු'!$P$24:$Q$28,2))))</f>
        <v/>
      </c>
      <c r="BH192" s="171" t="str">
        <f aca="false">IF(W192="","",IF(W192="-","-",IF(UPPER(W192)="AB","+",VLOOKUP(W192,'විෂය තොරතුරු'!$P$24:$Q$28,2))))</f>
        <v/>
      </c>
      <c r="BI192" s="168" t="str">
        <f aca="false">IF(X192="","",IF(X192="-","-",IF(UPPER(X192)="AB","+",VLOOKUP(X192,'විෂය තොරතුරු'!$P$24:$Q$28,2))))</f>
        <v/>
      </c>
      <c r="BJ192" s="168" t="str">
        <f aca="false">IF(Y192="","",IF(Y192="-","-",IF(UPPER(Y192)="AB","+",VLOOKUP(Y192,'විෂය තොරතුරු'!$P$24:$Q$28,2))))</f>
        <v/>
      </c>
      <c r="BK192" s="168" t="str">
        <f aca="false">IF(Z192="","",IF(Z192="-","-",IF(UPPER(Z192)="AB","+",VLOOKUP(Z192,'විෂය තොරතුරු'!$P$24:$Q$28,2))))</f>
        <v/>
      </c>
      <c r="BL192" s="168" t="str">
        <f aca="false">IF(AA192="","",IF(AA192="-","-",IF(UPPER(AA192)="AB","+",VLOOKUP(AA192,'විෂය තොරතුරු'!$P$24:$Q$28,2))))</f>
        <v/>
      </c>
      <c r="BM192" s="168" t="str">
        <f aca="false">IF(AB192="","",IF(AB192="-","-",IF(UPPER(AB192)="AB","+",VLOOKUP(AB192,'විෂය තොරතුරු'!$P$24:$Q$28,2))))</f>
        <v/>
      </c>
      <c r="BN192" s="168" t="str">
        <f aca="false">IF(AC192="","",IF(AC192="-","-",IF(UPPER(AC192)="AB","+",VLOOKUP(AC192,'විෂය තොරතුරු'!$P$24:$Q$28,2))))</f>
        <v/>
      </c>
      <c r="BO192" s="169" t="str">
        <f aca="false">IF(AD192="","",IF(AD192="-","-",IF(UPPER(AD192)="AB","+",VLOOKUP(AD192,'විෂය තොරතුරු'!$P$24:$Q$28,2))))</f>
        <v/>
      </c>
      <c r="BP192" s="171" t="str">
        <f aca="false">IF(AE192="","",IF(AE192="-","-",IF(UPPER(AE192)="AB","+",VLOOKUP(AE192,'විෂය තොරතුරු'!$P$24:$Q$28,2))))</f>
        <v/>
      </c>
      <c r="BQ192" s="168" t="str">
        <f aca="false">IF(AF192="","",IF(AF192="-","-",IF(UPPER(AF192)="AB","+",VLOOKUP(AF192,'විෂය තොරතුරු'!$P$24:$Q$28,2))))</f>
        <v/>
      </c>
      <c r="BR192" s="168" t="str">
        <f aca="false">IF(AG192="","",IF(AG192="-","-",IF(UPPER(AG192)="AB","+",VLOOKUP(AG192,'විෂය තොරතුරු'!$P$24:$Q$28,2))))</f>
        <v/>
      </c>
      <c r="BS192" s="168" t="str">
        <f aca="false">IF(AH192="","",IF(AH192="-","-",IF(UPPER(AH192)="AB","+",VLOOKUP(AH192,'විෂය තොරතුරු'!$P$24:$Q$28,2))))</f>
        <v/>
      </c>
      <c r="BT192" s="168" t="str">
        <f aca="false">IF(AI192="","",IF(AI192="-","-",IF(UPPER(AI192)="AB","+",VLOOKUP(AI192,'විෂය තොරතුරු'!$P$24:$Q$28,2))))</f>
        <v/>
      </c>
      <c r="BU192" s="168" t="str">
        <f aca="false">IF(AJ192="","",IF(AJ192="-","-",IF(UPPER(AJ192)="AB","+",VLOOKUP(AJ192,'විෂය තොරතුරු'!$P$24:$Q$28,2))))</f>
        <v/>
      </c>
      <c r="BV192" s="168" t="str">
        <f aca="false">IF(AK192="","",IF(AK192="-","-",IF(UPPER(AK192)="AB","+",VLOOKUP(AK192,'විෂය තොරතුරු'!$P$24:$Q$28,2))))</f>
        <v/>
      </c>
      <c r="BW192" s="169" t="str">
        <f aca="false">IF(AL192="","",IF(AL192="-","-",IF(UPPER(AL192)="AB","+",VLOOKUP(AL192,'විෂය තොරතුරු'!$P$24:$Q$28,2))))</f>
        <v/>
      </c>
      <c r="BX192" s="171" t="str">
        <f aca="false">IF($B192="","",COUNTIF($AP192:$BW192,"A"))</f>
        <v/>
      </c>
      <c r="BY192" s="171" t="str">
        <f aca="false">IF($B192="","",COUNTIF($AP192:$BW192,"B"))</f>
        <v/>
      </c>
      <c r="BZ192" s="171" t="str">
        <f aca="false">IF($B192="","",COUNTIF($AP192:$BW192,"C"))</f>
        <v/>
      </c>
      <c r="CA192" s="171" t="str">
        <f aca="false">IF($B192="","",COUNTIF($AP192:$BW192,"S"))</f>
        <v/>
      </c>
      <c r="CB192" s="171" t="str">
        <f aca="false">IF($B192="","",COUNTIF($AP192:$BW192,"W"))</f>
        <v/>
      </c>
      <c r="CC192" s="171" t="str">
        <f aca="false">IF(B192="","",SUM(BX192:CA192))</f>
        <v/>
      </c>
      <c r="CD192" s="169" t="str">
        <f aca="false">IF(B192="","",SUM(BX192:BZ192))</f>
        <v/>
      </c>
      <c r="CE192" s="172" t="str">
        <f aca="false">IF(B192="","",IF(AND(CC192&gt;=6,CD192&gt;=3,OR(E192&gt;=35,F192&gt;=35),L192&gt;=35),"6/3 සමත්",IF(AND(CC192&gt;=5,CD192&gt;=3,OR(E192&gt;=35,F192&gt;=35,L192&gt;=35)),"5/3 සමත්",IF(AND(CC192&gt;=4,CD192&gt;=1,OR(E192&gt;=20,F192&gt;=20,L192&gt;=20)),"සමත් කළ හැකි",IF(CB192=9,"W9","අසමත් ?")))))</f>
        <v/>
      </c>
    </row>
    <row r="193" customFormat="false" ht="13.8" hidden="false" customHeight="false" outlineLevel="0" collapsed="false">
      <c r="A193" s="160" t="n">
        <v>8</v>
      </c>
      <c r="B193" s="161"/>
      <c r="C193" s="161"/>
      <c r="D193" s="162"/>
      <c r="E193" s="163"/>
      <c r="F193" s="164"/>
      <c r="G193" s="163"/>
      <c r="H193" s="165"/>
      <c r="I193" s="165"/>
      <c r="J193" s="164"/>
      <c r="K193" s="163"/>
      <c r="L193" s="165"/>
      <c r="M193" s="165"/>
      <c r="N193" s="164"/>
      <c r="O193" s="163"/>
      <c r="P193" s="165"/>
      <c r="Q193" s="165"/>
      <c r="R193" s="165"/>
      <c r="S193" s="165"/>
      <c r="T193" s="165"/>
      <c r="U193" s="165"/>
      <c r="V193" s="164"/>
      <c r="W193" s="163"/>
      <c r="X193" s="165"/>
      <c r="Y193" s="165"/>
      <c r="Z193" s="165"/>
      <c r="AA193" s="165"/>
      <c r="AB193" s="165"/>
      <c r="AC193" s="165"/>
      <c r="AD193" s="164"/>
      <c r="AE193" s="163"/>
      <c r="AF193" s="165"/>
      <c r="AG193" s="165"/>
      <c r="AH193" s="165"/>
      <c r="AI193" s="165"/>
      <c r="AJ193" s="165"/>
      <c r="AK193" s="165"/>
      <c r="AL193" s="166"/>
      <c r="AM193" s="167" t="str">
        <f aca="false">IF(B193="","",SUM(E193:AL193))</f>
        <v/>
      </c>
      <c r="AN193" s="168" t="str">
        <f aca="false">IF(B193="","",AM193/9)</f>
        <v/>
      </c>
      <c r="AO193" s="169" t="str">
        <f aca="false">IF(B193="","",IF(AM193=0,"-",RANK(AM193,$AM$186:$AM$235,0)))</f>
        <v/>
      </c>
      <c r="AP193" s="167" t="str">
        <f aca="false">IF(E193="","",IF(E193="-","-",IF(UPPER(E193)="AB","+",VLOOKUP(E193,'විෂය තොරතුරු'!$P$24:$Q$28,2))))</f>
        <v/>
      </c>
      <c r="AQ193" s="168" t="str">
        <f aca="false">IF(F193="","",IF(F193="-","-",IF(UPPER(F193)="AB","+",VLOOKUP(F193,'විෂය තොරතුරු'!$P$24:$Q$28,2))))</f>
        <v/>
      </c>
      <c r="AR193" s="168" t="str">
        <f aca="false">IF(G193="","",IF(G193="-","-",IF(UPPER(G193)="AB","+",VLOOKUP(G193,'විෂය තොරතුරු'!$P$24:$Q$28,2))))</f>
        <v/>
      </c>
      <c r="AS193" s="168" t="str">
        <f aca="false">IF(H193="","",IF(H193="-","-",IF(UPPER(H193)="AB","+",VLOOKUP(H193,'විෂය තොරතුරු'!$P$24:$Q$28,2))))</f>
        <v/>
      </c>
      <c r="AT193" s="168" t="str">
        <f aca="false">IF(I193="","",IF(I193="-","-",IF(UPPER(I193)="AB","+",VLOOKUP(I193,'විෂය තොරතුරු'!$P$24:$Q$28,2))))</f>
        <v/>
      </c>
      <c r="AU193" s="170" t="str">
        <f aca="false">IF(J193="","",IF(J193="-","-",IF(UPPER(J193)="AB","+",VLOOKUP(J193,'විෂය තොරතුරු'!$P$24:$Q$28,2))))</f>
        <v/>
      </c>
      <c r="AV193" s="171" t="str">
        <f aca="false">IF(K193="","",IF(K193="-","-",IF(UPPER(K193)="AB","+",VLOOKUP(K193,'විෂය තොරතුරු'!$P$24:$Q$28,2))))</f>
        <v/>
      </c>
      <c r="AW193" s="168" t="str">
        <f aca="false">IF(L193="","",IF(L193="-","-",IF(UPPER(L193)="AB","+",VLOOKUP(L193,'විෂය තොරතුරු'!$P$24:$Q$28,2))))</f>
        <v/>
      </c>
      <c r="AX193" s="168" t="str">
        <f aca="false">IF(M193="","",IF(M193="-","-",IF(UPPER(M193)="AB","+",VLOOKUP(M193,'විෂය තොරතුරු'!$P$24:$Q$28,2))))</f>
        <v/>
      </c>
      <c r="AY193" s="169" t="str">
        <f aca="false">IF(N193="","",IF(N193="-","-",IF(UPPER(N193)="AB","+",VLOOKUP(N193,'විෂය තොරතුරු'!$P$24:$Q$28,2))))</f>
        <v/>
      </c>
      <c r="AZ193" s="167" t="str">
        <f aca="false">IF(O193="","",IF(O193="-","-",IF(UPPER(O193)="AB","+",VLOOKUP(O193,'විෂය තොරතුරු'!$P$24:$Q$28,2))))</f>
        <v/>
      </c>
      <c r="BA193" s="168" t="str">
        <f aca="false">IF(P193="","",IF(P193="-","-",IF(UPPER(P193)="AB","+",VLOOKUP(P193,'විෂය තොරතුරු'!$P$24:$Q$28,2))))</f>
        <v/>
      </c>
      <c r="BB193" s="168" t="str">
        <f aca="false">IF(Q193="","",IF(Q193="-","-",IF(UPPER(Q193)="AB","+",VLOOKUP(Q193,'විෂය තොරතුරු'!$P$24:$Q$28,2))))</f>
        <v/>
      </c>
      <c r="BC193" s="168" t="str">
        <f aca="false">IF(R193="","",IF(R193="-","-",IF(UPPER(R193)="AB","+",VLOOKUP(R193,'විෂය තොරතුරු'!$P$24:$Q$28,2))))</f>
        <v/>
      </c>
      <c r="BD193" s="168" t="str">
        <f aca="false">IF(S193="","",IF(S193="-","-",IF(UPPER(S193)="AB","+",VLOOKUP(S193,'විෂය තොරතුරු'!$P$24:$Q$28,2))))</f>
        <v/>
      </c>
      <c r="BE193" s="168" t="str">
        <f aca="false">IF(T193="","",IF(T193="-","-",IF(UPPER(T193)="AB","+",VLOOKUP(T193,'විෂය තොරතුරු'!$P$24:$Q$28,2))))</f>
        <v/>
      </c>
      <c r="BF193" s="168" t="str">
        <f aca="false">IF(U193="","",IF(U193="-","-",IF(UPPER(U193)="AB","+",VLOOKUP(U193,'විෂය තොරතුරු'!$P$24:$Q$28,2))))</f>
        <v/>
      </c>
      <c r="BG193" s="170" t="str">
        <f aca="false">IF(V193="","",IF(V193="-","-",IF(UPPER(V193)="AB","+",VLOOKUP(V193,'විෂය තොරතුරු'!$P$24:$Q$28,2))))</f>
        <v/>
      </c>
      <c r="BH193" s="171" t="str">
        <f aca="false">IF(W193="","",IF(W193="-","-",IF(UPPER(W193)="AB","+",VLOOKUP(W193,'විෂය තොරතුරු'!$P$24:$Q$28,2))))</f>
        <v/>
      </c>
      <c r="BI193" s="168" t="str">
        <f aca="false">IF(X193="","",IF(X193="-","-",IF(UPPER(X193)="AB","+",VLOOKUP(X193,'විෂය තොරතුරු'!$P$24:$Q$28,2))))</f>
        <v/>
      </c>
      <c r="BJ193" s="168" t="str">
        <f aca="false">IF(Y193="","",IF(Y193="-","-",IF(UPPER(Y193)="AB","+",VLOOKUP(Y193,'විෂය තොරතුරු'!$P$24:$Q$28,2))))</f>
        <v/>
      </c>
      <c r="BK193" s="168" t="str">
        <f aca="false">IF(Z193="","",IF(Z193="-","-",IF(UPPER(Z193)="AB","+",VLOOKUP(Z193,'විෂය තොරතුරු'!$P$24:$Q$28,2))))</f>
        <v/>
      </c>
      <c r="BL193" s="168" t="str">
        <f aca="false">IF(AA193="","",IF(AA193="-","-",IF(UPPER(AA193)="AB","+",VLOOKUP(AA193,'විෂය තොරතුරු'!$P$24:$Q$28,2))))</f>
        <v/>
      </c>
      <c r="BM193" s="168" t="str">
        <f aca="false">IF(AB193="","",IF(AB193="-","-",IF(UPPER(AB193)="AB","+",VLOOKUP(AB193,'විෂය තොරතුරු'!$P$24:$Q$28,2))))</f>
        <v/>
      </c>
      <c r="BN193" s="168" t="str">
        <f aca="false">IF(AC193="","",IF(AC193="-","-",IF(UPPER(AC193)="AB","+",VLOOKUP(AC193,'විෂය තොරතුරු'!$P$24:$Q$28,2))))</f>
        <v/>
      </c>
      <c r="BO193" s="169" t="str">
        <f aca="false">IF(AD193="","",IF(AD193="-","-",IF(UPPER(AD193)="AB","+",VLOOKUP(AD193,'විෂය තොරතුරු'!$P$24:$Q$28,2))))</f>
        <v/>
      </c>
      <c r="BP193" s="171" t="str">
        <f aca="false">IF(AE193="","",IF(AE193="-","-",IF(UPPER(AE193)="AB","+",VLOOKUP(AE193,'විෂය තොරතුරු'!$P$24:$Q$28,2))))</f>
        <v/>
      </c>
      <c r="BQ193" s="168" t="str">
        <f aca="false">IF(AF193="","",IF(AF193="-","-",IF(UPPER(AF193)="AB","+",VLOOKUP(AF193,'විෂය තොරතුරු'!$P$24:$Q$28,2))))</f>
        <v/>
      </c>
      <c r="BR193" s="168" t="str">
        <f aca="false">IF(AG193="","",IF(AG193="-","-",IF(UPPER(AG193)="AB","+",VLOOKUP(AG193,'විෂය තොරතුරු'!$P$24:$Q$28,2))))</f>
        <v/>
      </c>
      <c r="BS193" s="168" t="str">
        <f aca="false">IF(AH193="","",IF(AH193="-","-",IF(UPPER(AH193)="AB","+",VLOOKUP(AH193,'විෂය තොරතුරු'!$P$24:$Q$28,2))))</f>
        <v/>
      </c>
      <c r="BT193" s="168" t="str">
        <f aca="false">IF(AI193="","",IF(AI193="-","-",IF(UPPER(AI193)="AB","+",VLOOKUP(AI193,'විෂය තොරතුරු'!$P$24:$Q$28,2))))</f>
        <v/>
      </c>
      <c r="BU193" s="168" t="str">
        <f aca="false">IF(AJ193="","",IF(AJ193="-","-",IF(UPPER(AJ193)="AB","+",VLOOKUP(AJ193,'විෂය තොරතුරු'!$P$24:$Q$28,2))))</f>
        <v/>
      </c>
      <c r="BV193" s="168" t="str">
        <f aca="false">IF(AK193="","",IF(AK193="-","-",IF(UPPER(AK193)="AB","+",VLOOKUP(AK193,'විෂය තොරතුරු'!$P$24:$Q$28,2))))</f>
        <v/>
      </c>
      <c r="BW193" s="169" t="str">
        <f aca="false">IF(AL193="","",IF(AL193="-","-",IF(UPPER(AL193)="AB","+",VLOOKUP(AL193,'විෂය තොරතුරු'!$P$24:$Q$28,2))))</f>
        <v/>
      </c>
      <c r="BX193" s="171" t="str">
        <f aca="false">IF($B193="","",COUNTIF($AP193:$BW193,"A"))</f>
        <v/>
      </c>
      <c r="BY193" s="171" t="str">
        <f aca="false">IF($B193="","",COUNTIF($AP193:$BW193,"B"))</f>
        <v/>
      </c>
      <c r="BZ193" s="171" t="str">
        <f aca="false">IF($B193="","",COUNTIF($AP193:$BW193,"C"))</f>
        <v/>
      </c>
      <c r="CA193" s="171" t="str">
        <f aca="false">IF($B193="","",COUNTIF($AP193:$BW193,"S"))</f>
        <v/>
      </c>
      <c r="CB193" s="171" t="str">
        <f aca="false">IF($B193="","",COUNTIF($AP193:$BW193,"W"))</f>
        <v/>
      </c>
      <c r="CC193" s="171" t="str">
        <f aca="false">IF(B193="","",SUM(BX193:CA193))</f>
        <v/>
      </c>
      <c r="CD193" s="169" t="str">
        <f aca="false">IF(B193="","",SUM(BX193:BZ193))</f>
        <v/>
      </c>
      <c r="CE193" s="172" t="str">
        <f aca="false">IF(B193="","",IF(AND(CC193&gt;=6,CD193&gt;=3,OR(E193&gt;=35,F193&gt;=35),L193&gt;=35),"6/3 සමත්",IF(AND(CC193&gt;=5,CD193&gt;=3,OR(E193&gt;=35,F193&gt;=35,L193&gt;=35)),"5/3 සමත්",IF(AND(CC193&gt;=4,CD193&gt;=1,OR(E193&gt;=20,F193&gt;=20,L193&gt;=20)),"සමත් කළ හැකි",IF(CB193=9,"W9","අසමත් ?")))))</f>
        <v/>
      </c>
    </row>
    <row r="194" customFormat="false" ht="13.8" hidden="false" customHeight="false" outlineLevel="0" collapsed="false">
      <c r="A194" s="160" t="n">
        <v>9</v>
      </c>
      <c r="B194" s="161"/>
      <c r="C194" s="161"/>
      <c r="D194" s="162"/>
      <c r="E194" s="163"/>
      <c r="F194" s="164"/>
      <c r="G194" s="163"/>
      <c r="H194" s="165"/>
      <c r="I194" s="165"/>
      <c r="J194" s="164"/>
      <c r="K194" s="163"/>
      <c r="L194" s="165"/>
      <c r="M194" s="165"/>
      <c r="N194" s="164"/>
      <c r="O194" s="163"/>
      <c r="P194" s="165"/>
      <c r="Q194" s="165"/>
      <c r="R194" s="165"/>
      <c r="S194" s="165"/>
      <c r="T194" s="165"/>
      <c r="U194" s="165"/>
      <c r="V194" s="164"/>
      <c r="W194" s="163"/>
      <c r="X194" s="165"/>
      <c r="Y194" s="165"/>
      <c r="Z194" s="165"/>
      <c r="AA194" s="165"/>
      <c r="AB194" s="165"/>
      <c r="AC194" s="165"/>
      <c r="AD194" s="164"/>
      <c r="AE194" s="163"/>
      <c r="AF194" s="165"/>
      <c r="AG194" s="165"/>
      <c r="AH194" s="165"/>
      <c r="AI194" s="165"/>
      <c r="AJ194" s="165"/>
      <c r="AK194" s="165"/>
      <c r="AL194" s="166"/>
      <c r="AM194" s="167" t="str">
        <f aca="false">IF(B194="","",SUM(E194:AL194))</f>
        <v/>
      </c>
      <c r="AN194" s="168" t="str">
        <f aca="false">IF(B194="","",AM194/9)</f>
        <v/>
      </c>
      <c r="AO194" s="169" t="str">
        <f aca="false">IF(B194="","",IF(AM194=0,"-",RANK(AM194,$AM$186:$AM$235,0)))</f>
        <v/>
      </c>
      <c r="AP194" s="167" t="str">
        <f aca="false">IF(E194="","",IF(E194="-","-",IF(UPPER(E194)="AB","+",VLOOKUP(E194,'විෂය තොරතුරු'!$P$24:$Q$28,2))))</f>
        <v/>
      </c>
      <c r="AQ194" s="168" t="str">
        <f aca="false">IF(F194="","",IF(F194="-","-",IF(UPPER(F194)="AB","+",VLOOKUP(F194,'විෂය තොරතුරු'!$P$24:$Q$28,2))))</f>
        <v/>
      </c>
      <c r="AR194" s="168" t="str">
        <f aca="false">IF(G194="","",IF(G194="-","-",IF(UPPER(G194)="AB","+",VLOOKUP(G194,'විෂය තොරතුරු'!$P$24:$Q$28,2))))</f>
        <v/>
      </c>
      <c r="AS194" s="168" t="str">
        <f aca="false">IF(H194="","",IF(H194="-","-",IF(UPPER(H194)="AB","+",VLOOKUP(H194,'විෂය තොරතුරු'!$P$24:$Q$28,2))))</f>
        <v/>
      </c>
      <c r="AT194" s="168" t="str">
        <f aca="false">IF(I194="","",IF(I194="-","-",IF(UPPER(I194)="AB","+",VLOOKUP(I194,'විෂය තොරතුරු'!$P$24:$Q$28,2))))</f>
        <v/>
      </c>
      <c r="AU194" s="170" t="str">
        <f aca="false">IF(J194="","",IF(J194="-","-",IF(UPPER(J194)="AB","+",VLOOKUP(J194,'විෂය තොරතුරු'!$P$24:$Q$28,2))))</f>
        <v/>
      </c>
      <c r="AV194" s="171" t="str">
        <f aca="false">IF(K194="","",IF(K194="-","-",IF(UPPER(K194)="AB","+",VLOOKUP(K194,'විෂය තොරතුරු'!$P$24:$Q$28,2))))</f>
        <v/>
      </c>
      <c r="AW194" s="168" t="str">
        <f aca="false">IF(L194="","",IF(L194="-","-",IF(UPPER(L194)="AB","+",VLOOKUP(L194,'විෂය තොරතුරු'!$P$24:$Q$28,2))))</f>
        <v/>
      </c>
      <c r="AX194" s="168" t="str">
        <f aca="false">IF(M194="","",IF(M194="-","-",IF(UPPER(M194)="AB","+",VLOOKUP(M194,'විෂය තොරතුරු'!$P$24:$Q$28,2))))</f>
        <v/>
      </c>
      <c r="AY194" s="169" t="str">
        <f aca="false">IF(N194="","",IF(N194="-","-",IF(UPPER(N194)="AB","+",VLOOKUP(N194,'විෂය තොරතුරු'!$P$24:$Q$28,2))))</f>
        <v/>
      </c>
      <c r="AZ194" s="167" t="str">
        <f aca="false">IF(O194="","",IF(O194="-","-",IF(UPPER(O194)="AB","+",VLOOKUP(O194,'විෂය තොරතුරු'!$P$24:$Q$28,2))))</f>
        <v/>
      </c>
      <c r="BA194" s="168" t="str">
        <f aca="false">IF(P194="","",IF(P194="-","-",IF(UPPER(P194)="AB","+",VLOOKUP(P194,'විෂය තොරතුරු'!$P$24:$Q$28,2))))</f>
        <v/>
      </c>
      <c r="BB194" s="168" t="str">
        <f aca="false">IF(Q194="","",IF(Q194="-","-",IF(UPPER(Q194)="AB","+",VLOOKUP(Q194,'විෂය තොරතුරු'!$P$24:$Q$28,2))))</f>
        <v/>
      </c>
      <c r="BC194" s="168" t="str">
        <f aca="false">IF(R194="","",IF(R194="-","-",IF(UPPER(R194)="AB","+",VLOOKUP(R194,'විෂය තොරතුරු'!$P$24:$Q$28,2))))</f>
        <v/>
      </c>
      <c r="BD194" s="168" t="str">
        <f aca="false">IF(S194="","",IF(S194="-","-",IF(UPPER(S194)="AB","+",VLOOKUP(S194,'විෂය තොරතුරු'!$P$24:$Q$28,2))))</f>
        <v/>
      </c>
      <c r="BE194" s="168" t="str">
        <f aca="false">IF(T194="","",IF(T194="-","-",IF(UPPER(T194)="AB","+",VLOOKUP(T194,'විෂය තොරතුරු'!$P$24:$Q$28,2))))</f>
        <v/>
      </c>
      <c r="BF194" s="168" t="str">
        <f aca="false">IF(U194="","",IF(U194="-","-",IF(UPPER(U194)="AB","+",VLOOKUP(U194,'විෂය තොරතුරු'!$P$24:$Q$28,2))))</f>
        <v/>
      </c>
      <c r="BG194" s="170" t="str">
        <f aca="false">IF(V194="","",IF(V194="-","-",IF(UPPER(V194)="AB","+",VLOOKUP(V194,'විෂය තොරතුරු'!$P$24:$Q$28,2))))</f>
        <v/>
      </c>
      <c r="BH194" s="171" t="str">
        <f aca="false">IF(W194="","",IF(W194="-","-",IF(UPPER(W194)="AB","+",VLOOKUP(W194,'විෂය තොරතුරු'!$P$24:$Q$28,2))))</f>
        <v/>
      </c>
      <c r="BI194" s="168" t="str">
        <f aca="false">IF(X194="","",IF(X194="-","-",IF(UPPER(X194)="AB","+",VLOOKUP(X194,'විෂය තොරතුරු'!$P$24:$Q$28,2))))</f>
        <v/>
      </c>
      <c r="BJ194" s="168" t="str">
        <f aca="false">IF(Y194="","",IF(Y194="-","-",IF(UPPER(Y194)="AB","+",VLOOKUP(Y194,'විෂය තොරතුරු'!$P$24:$Q$28,2))))</f>
        <v/>
      </c>
      <c r="BK194" s="168" t="str">
        <f aca="false">IF(Z194="","",IF(Z194="-","-",IF(UPPER(Z194)="AB","+",VLOOKUP(Z194,'විෂය තොරතුරු'!$P$24:$Q$28,2))))</f>
        <v/>
      </c>
      <c r="BL194" s="168" t="str">
        <f aca="false">IF(AA194="","",IF(AA194="-","-",IF(UPPER(AA194)="AB","+",VLOOKUP(AA194,'විෂය තොරතුරු'!$P$24:$Q$28,2))))</f>
        <v/>
      </c>
      <c r="BM194" s="168" t="str">
        <f aca="false">IF(AB194="","",IF(AB194="-","-",IF(UPPER(AB194)="AB","+",VLOOKUP(AB194,'විෂය තොරතුරු'!$P$24:$Q$28,2))))</f>
        <v/>
      </c>
      <c r="BN194" s="168" t="str">
        <f aca="false">IF(AC194="","",IF(AC194="-","-",IF(UPPER(AC194)="AB","+",VLOOKUP(AC194,'විෂය තොරතුරු'!$P$24:$Q$28,2))))</f>
        <v/>
      </c>
      <c r="BO194" s="169" t="str">
        <f aca="false">IF(AD194="","",IF(AD194="-","-",IF(UPPER(AD194)="AB","+",VLOOKUP(AD194,'විෂය තොරතුරු'!$P$24:$Q$28,2))))</f>
        <v/>
      </c>
      <c r="BP194" s="171" t="str">
        <f aca="false">IF(AE194="","",IF(AE194="-","-",IF(UPPER(AE194)="AB","+",VLOOKUP(AE194,'විෂය තොරතුරු'!$P$24:$Q$28,2))))</f>
        <v/>
      </c>
      <c r="BQ194" s="168" t="str">
        <f aca="false">IF(AF194="","",IF(AF194="-","-",IF(UPPER(AF194)="AB","+",VLOOKUP(AF194,'විෂය තොරතුරු'!$P$24:$Q$28,2))))</f>
        <v/>
      </c>
      <c r="BR194" s="168" t="str">
        <f aca="false">IF(AG194="","",IF(AG194="-","-",IF(UPPER(AG194)="AB","+",VLOOKUP(AG194,'විෂය තොරතුරු'!$P$24:$Q$28,2))))</f>
        <v/>
      </c>
      <c r="BS194" s="168" t="str">
        <f aca="false">IF(AH194="","",IF(AH194="-","-",IF(UPPER(AH194)="AB","+",VLOOKUP(AH194,'විෂය තොරතුරු'!$P$24:$Q$28,2))))</f>
        <v/>
      </c>
      <c r="BT194" s="168" t="str">
        <f aca="false">IF(AI194="","",IF(AI194="-","-",IF(UPPER(AI194)="AB","+",VLOOKUP(AI194,'විෂය තොරතුරු'!$P$24:$Q$28,2))))</f>
        <v/>
      </c>
      <c r="BU194" s="168" t="str">
        <f aca="false">IF(AJ194="","",IF(AJ194="-","-",IF(UPPER(AJ194)="AB","+",VLOOKUP(AJ194,'විෂය තොරතුරු'!$P$24:$Q$28,2))))</f>
        <v/>
      </c>
      <c r="BV194" s="168" t="str">
        <f aca="false">IF(AK194="","",IF(AK194="-","-",IF(UPPER(AK194)="AB","+",VLOOKUP(AK194,'විෂය තොරතුරු'!$P$24:$Q$28,2))))</f>
        <v/>
      </c>
      <c r="BW194" s="169" t="str">
        <f aca="false">IF(AL194="","",IF(AL194="-","-",IF(UPPER(AL194)="AB","+",VLOOKUP(AL194,'විෂය තොරතුරු'!$P$24:$Q$28,2))))</f>
        <v/>
      </c>
      <c r="BX194" s="171" t="str">
        <f aca="false">IF($B194="","",COUNTIF($AP194:$BW194,"A"))</f>
        <v/>
      </c>
      <c r="BY194" s="171" t="str">
        <f aca="false">IF($B194="","",COUNTIF($AP194:$BW194,"B"))</f>
        <v/>
      </c>
      <c r="BZ194" s="171" t="str">
        <f aca="false">IF($B194="","",COUNTIF($AP194:$BW194,"C"))</f>
        <v/>
      </c>
      <c r="CA194" s="171" t="str">
        <f aca="false">IF($B194="","",COUNTIF($AP194:$BW194,"S"))</f>
        <v/>
      </c>
      <c r="CB194" s="171" t="str">
        <f aca="false">IF($B194="","",COUNTIF($AP194:$BW194,"W"))</f>
        <v/>
      </c>
      <c r="CC194" s="171" t="str">
        <f aca="false">IF(B194="","",SUM(BX194:CA194))</f>
        <v/>
      </c>
      <c r="CD194" s="169" t="str">
        <f aca="false">IF(B194="","",SUM(BX194:BZ194))</f>
        <v/>
      </c>
      <c r="CE194" s="172" t="str">
        <f aca="false">IF(B194="","",IF(AND(CC194&gt;=6,CD194&gt;=3,OR(E194&gt;=35,F194&gt;=35),L194&gt;=35),"6/3 සමත්",IF(AND(CC194&gt;=5,CD194&gt;=3,OR(E194&gt;=35,F194&gt;=35,L194&gt;=35)),"5/3 සමත්",IF(AND(CC194&gt;=4,CD194&gt;=1,OR(E194&gt;=20,F194&gt;=20,L194&gt;=20)),"සමත් කළ හැකි",IF(CB194=9,"W9","අසමත් ?")))))</f>
        <v/>
      </c>
    </row>
    <row r="195" customFormat="false" ht="13.8" hidden="false" customHeight="false" outlineLevel="0" collapsed="false">
      <c r="A195" s="160" t="n">
        <v>10</v>
      </c>
      <c r="B195" s="161"/>
      <c r="C195" s="161"/>
      <c r="D195" s="162"/>
      <c r="E195" s="163"/>
      <c r="F195" s="164"/>
      <c r="G195" s="163"/>
      <c r="H195" s="165"/>
      <c r="I195" s="165"/>
      <c r="J195" s="164"/>
      <c r="K195" s="163"/>
      <c r="L195" s="165"/>
      <c r="M195" s="165"/>
      <c r="N195" s="164"/>
      <c r="O195" s="163"/>
      <c r="P195" s="165"/>
      <c r="Q195" s="165"/>
      <c r="R195" s="165"/>
      <c r="S195" s="165"/>
      <c r="T195" s="165"/>
      <c r="U195" s="165"/>
      <c r="V195" s="164"/>
      <c r="W195" s="163"/>
      <c r="X195" s="165"/>
      <c r="Y195" s="165"/>
      <c r="Z195" s="165"/>
      <c r="AA195" s="165"/>
      <c r="AB195" s="165"/>
      <c r="AC195" s="165"/>
      <c r="AD195" s="164"/>
      <c r="AE195" s="163"/>
      <c r="AF195" s="165"/>
      <c r="AG195" s="165"/>
      <c r="AH195" s="165"/>
      <c r="AI195" s="165"/>
      <c r="AJ195" s="165"/>
      <c r="AK195" s="165"/>
      <c r="AL195" s="166"/>
      <c r="AM195" s="167" t="str">
        <f aca="false">IF(B195="","",SUM(E195:AL195))</f>
        <v/>
      </c>
      <c r="AN195" s="168" t="str">
        <f aca="false">IF(B195="","",AM195/9)</f>
        <v/>
      </c>
      <c r="AO195" s="169" t="str">
        <f aca="false">IF(B195="","",IF(AM195=0,"-",RANK(AM195,$AM$186:$AM$235,0)))</f>
        <v/>
      </c>
      <c r="AP195" s="167" t="str">
        <f aca="false">IF(E195="","",IF(E195="-","-",IF(UPPER(E195)="AB","+",VLOOKUP(E195,'විෂය තොරතුරු'!$P$24:$Q$28,2))))</f>
        <v/>
      </c>
      <c r="AQ195" s="168" t="str">
        <f aca="false">IF(F195="","",IF(F195="-","-",IF(UPPER(F195)="AB","+",VLOOKUP(F195,'විෂය තොරතුරු'!$P$24:$Q$28,2))))</f>
        <v/>
      </c>
      <c r="AR195" s="168" t="str">
        <f aca="false">IF(G195="","",IF(G195="-","-",IF(UPPER(G195)="AB","+",VLOOKUP(G195,'විෂය තොරතුරු'!$P$24:$Q$28,2))))</f>
        <v/>
      </c>
      <c r="AS195" s="168" t="str">
        <f aca="false">IF(H195="","",IF(H195="-","-",IF(UPPER(H195)="AB","+",VLOOKUP(H195,'විෂය තොරතුරු'!$P$24:$Q$28,2))))</f>
        <v/>
      </c>
      <c r="AT195" s="168" t="str">
        <f aca="false">IF(I195="","",IF(I195="-","-",IF(UPPER(I195)="AB","+",VLOOKUP(I195,'විෂය තොරතුරු'!$P$24:$Q$28,2))))</f>
        <v/>
      </c>
      <c r="AU195" s="170" t="str">
        <f aca="false">IF(J195="","",IF(J195="-","-",IF(UPPER(J195)="AB","+",VLOOKUP(J195,'විෂය තොරතුරු'!$P$24:$Q$28,2))))</f>
        <v/>
      </c>
      <c r="AV195" s="171" t="str">
        <f aca="false">IF(K195="","",IF(K195="-","-",IF(UPPER(K195)="AB","+",VLOOKUP(K195,'විෂය තොරතුරු'!$P$24:$Q$28,2))))</f>
        <v/>
      </c>
      <c r="AW195" s="168" t="str">
        <f aca="false">IF(L195="","",IF(L195="-","-",IF(UPPER(L195)="AB","+",VLOOKUP(L195,'විෂය තොරතුරු'!$P$24:$Q$28,2))))</f>
        <v/>
      </c>
      <c r="AX195" s="168" t="str">
        <f aca="false">IF(M195="","",IF(M195="-","-",IF(UPPER(M195)="AB","+",VLOOKUP(M195,'විෂය තොරතුරු'!$P$24:$Q$28,2))))</f>
        <v/>
      </c>
      <c r="AY195" s="169" t="str">
        <f aca="false">IF(N195="","",IF(N195="-","-",IF(UPPER(N195)="AB","+",VLOOKUP(N195,'විෂය තොරතුරු'!$P$24:$Q$28,2))))</f>
        <v/>
      </c>
      <c r="AZ195" s="167" t="str">
        <f aca="false">IF(O195="","",IF(O195="-","-",IF(UPPER(O195)="AB","+",VLOOKUP(O195,'විෂය තොරතුරු'!$P$24:$Q$28,2))))</f>
        <v/>
      </c>
      <c r="BA195" s="168" t="str">
        <f aca="false">IF(P195="","",IF(P195="-","-",IF(UPPER(P195)="AB","+",VLOOKUP(P195,'විෂය තොරතුරු'!$P$24:$Q$28,2))))</f>
        <v/>
      </c>
      <c r="BB195" s="168" t="str">
        <f aca="false">IF(Q195="","",IF(Q195="-","-",IF(UPPER(Q195)="AB","+",VLOOKUP(Q195,'විෂය තොරතුරු'!$P$24:$Q$28,2))))</f>
        <v/>
      </c>
      <c r="BC195" s="168" t="str">
        <f aca="false">IF(R195="","",IF(R195="-","-",IF(UPPER(R195)="AB","+",VLOOKUP(R195,'විෂය තොරතුරු'!$P$24:$Q$28,2))))</f>
        <v/>
      </c>
      <c r="BD195" s="168" t="str">
        <f aca="false">IF(S195="","",IF(S195="-","-",IF(UPPER(S195)="AB","+",VLOOKUP(S195,'විෂය තොරතුරු'!$P$24:$Q$28,2))))</f>
        <v/>
      </c>
      <c r="BE195" s="168" t="str">
        <f aca="false">IF(T195="","",IF(T195="-","-",IF(UPPER(T195)="AB","+",VLOOKUP(T195,'විෂය තොරතුරු'!$P$24:$Q$28,2))))</f>
        <v/>
      </c>
      <c r="BF195" s="168" t="str">
        <f aca="false">IF(U195="","",IF(U195="-","-",IF(UPPER(U195)="AB","+",VLOOKUP(U195,'විෂය තොරතුරු'!$P$24:$Q$28,2))))</f>
        <v/>
      </c>
      <c r="BG195" s="170" t="str">
        <f aca="false">IF(V195="","",IF(V195="-","-",IF(UPPER(V195)="AB","+",VLOOKUP(V195,'විෂය තොරතුරු'!$P$24:$Q$28,2))))</f>
        <v/>
      </c>
      <c r="BH195" s="171" t="str">
        <f aca="false">IF(W195="","",IF(W195="-","-",IF(UPPER(W195)="AB","+",VLOOKUP(W195,'විෂය තොරතුරු'!$P$24:$Q$28,2))))</f>
        <v/>
      </c>
      <c r="BI195" s="168" t="str">
        <f aca="false">IF(X195="","",IF(X195="-","-",IF(UPPER(X195)="AB","+",VLOOKUP(X195,'විෂය තොරතුරු'!$P$24:$Q$28,2))))</f>
        <v/>
      </c>
      <c r="BJ195" s="168" t="str">
        <f aca="false">IF(Y195="","",IF(Y195="-","-",IF(UPPER(Y195)="AB","+",VLOOKUP(Y195,'විෂය තොරතුරු'!$P$24:$Q$28,2))))</f>
        <v/>
      </c>
      <c r="BK195" s="168" t="str">
        <f aca="false">IF(Z195="","",IF(Z195="-","-",IF(UPPER(Z195)="AB","+",VLOOKUP(Z195,'විෂය තොරතුරු'!$P$24:$Q$28,2))))</f>
        <v/>
      </c>
      <c r="BL195" s="168" t="str">
        <f aca="false">IF(AA195="","",IF(AA195="-","-",IF(UPPER(AA195)="AB","+",VLOOKUP(AA195,'විෂය තොරතුරු'!$P$24:$Q$28,2))))</f>
        <v/>
      </c>
      <c r="BM195" s="168" t="str">
        <f aca="false">IF(AB195="","",IF(AB195="-","-",IF(UPPER(AB195)="AB","+",VLOOKUP(AB195,'විෂය තොරතුරු'!$P$24:$Q$28,2))))</f>
        <v/>
      </c>
      <c r="BN195" s="168" t="str">
        <f aca="false">IF(AC195="","",IF(AC195="-","-",IF(UPPER(AC195)="AB","+",VLOOKUP(AC195,'විෂය තොරතුරු'!$P$24:$Q$28,2))))</f>
        <v/>
      </c>
      <c r="BO195" s="169" t="str">
        <f aca="false">IF(AD195="","",IF(AD195="-","-",IF(UPPER(AD195)="AB","+",VLOOKUP(AD195,'විෂය තොරතුරු'!$P$24:$Q$28,2))))</f>
        <v/>
      </c>
      <c r="BP195" s="171" t="str">
        <f aca="false">IF(AE195="","",IF(AE195="-","-",IF(UPPER(AE195)="AB","+",VLOOKUP(AE195,'විෂය තොරතුරු'!$P$24:$Q$28,2))))</f>
        <v/>
      </c>
      <c r="BQ195" s="168" t="str">
        <f aca="false">IF(AF195="","",IF(AF195="-","-",IF(UPPER(AF195)="AB","+",VLOOKUP(AF195,'විෂය තොරතුරු'!$P$24:$Q$28,2))))</f>
        <v/>
      </c>
      <c r="BR195" s="168" t="str">
        <f aca="false">IF(AG195="","",IF(AG195="-","-",IF(UPPER(AG195)="AB","+",VLOOKUP(AG195,'විෂය තොරතුරු'!$P$24:$Q$28,2))))</f>
        <v/>
      </c>
      <c r="BS195" s="168" t="str">
        <f aca="false">IF(AH195="","",IF(AH195="-","-",IF(UPPER(AH195)="AB","+",VLOOKUP(AH195,'විෂය තොරතුරු'!$P$24:$Q$28,2))))</f>
        <v/>
      </c>
      <c r="BT195" s="168" t="str">
        <f aca="false">IF(AI195="","",IF(AI195="-","-",IF(UPPER(AI195)="AB","+",VLOOKUP(AI195,'විෂය තොරතුරු'!$P$24:$Q$28,2))))</f>
        <v/>
      </c>
      <c r="BU195" s="168" t="str">
        <f aca="false">IF(AJ195="","",IF(AJ195="-","-",IF(UPPER(AJ195)="AB","+",VLOOKUP(AJ195,'විෂය තොරතුරු'!$P$24:$Q$28,2))))</f>
        <v/>
      </c>
      <c r="BV195" s="168" t="str">
        <f aca="false">IF(AK195="","",IF(AK195="-","-",IF(UPPER(AK195)="AB","+",VLOOKUP(AK195,'විෂය තොරතුරු'!$P$24:$Q$28,2))))</f>
        <v/>
      </c>
      <c r="BW195" s="169" t="str">
        <f aca="false">IF(AL195="","",IF(AL195="-","-",IF(UPPER(AL195)="AB","+",VLOOKUP(AL195,'විෂය තොරතුරු'!$P$24:$Q$28,2))))</f>
        <v/>
      </c>
      <c r="BX195" s="171" t="str">
        <f aca="false">IF($B195="","",COUNTIF($AP195:$BW195,"A"))</f>
        <v/>
      </c>
      <c r="BY195" s="171" t="str">
        <f aca="false">IF($B195="","",COUNTIF($AP195:$BW195,"B"))</f>
        <v/>
      </c>
      <c r="BZ195" s="171" t="str">
        <f aca="false">IF($B195="","",COUNTIF($AP195:$BW195,"C"))</f>
        <v/>
      </c>
      <c r="CA195" s="171" t="str">
        <f aca="false">IF($B195="","",COUNTIF($AP195:$BW195,"S"))</f>
        <v/>
      </c>
      <c r="CB195" s="171" t="str">
        <f aca="false">IF($B195="","",COUNTIF($AP195:$BW195,"W"))</f>
        <v/>
      </c>
      <c r="CC195" s="171" t="str">
        <f aca="false">IF(B195="","",SUM(BX195:CA195))</f>
        <v/>
      </c>
      <c r="CD195" s="169" t="str">
        <f aca="false">IF(B195="","",SUM(BX195:BZ195))</f>
        <v/>
      </c>
      <c r="CE195" s="172" t="str">
        <f aca="false">IF(B195="","",IF(AND(CC195&gt;=6,CD195&gt;=3,OR(E195&gt;=35,F195&gt;=35),L195&gt;=35),"6/3 සමත්",IF(AND(CC195&gt;=5,CD195&gt;=3,OR(E195&gt;=35,F195&gt;=35,L195&gt;=35)),"5/3 සමත්",IF(AND(CC195&gt;=4,CD195&gt;=1,OR(E195&gt;=20,F195&gt;=20,L195&gt;=20)),"සමත් කළ හැකි",IF(CB195=9,"W9","අසමත් ?")))))</f>
        <v/>
      </c>
    </row>
    <row r="196" customFormat="false" ht="13.8" hidden="false" customHeight="false" outlineLevel="0" collapsed="false">
      <c r="A196" s="160" t="n">
        <v>11</v>
      </c>
      <c r="B196" s="161"/>
      <c r="C196" s="161"/>
      <c r="D196" s="162"/>
      <c r="E196" s="163"/>
      <c r="F196" s="164"/>
      <c r="G196" s="163"/>
      <c r="H196" s="165"/>
      <c r="I196" s="165"/>
      <c r="J196" s="164"/>
      <c r="K196" s="163"/>
      <c r="L196" s="165"/>
      <c r="M196" s="165"/>
      <c r="N196" s="164"/>
      <c r="O196" s="163"/>
      <c r="P196" s="165"/>
      <c r="Q196" s="165"/>
      <c r="R196" s="165"/>
      <c r="S196" s="165"/>
      <c r="T196" s="165"/>
      <c r="U196" s="165"/>
      <c r="V196" s="164"/>
      <c r="W196" s="163"/>
      <c r="X196" s="165"/>
      <c r="Y196" s="165"/>
      <c r="Z196" s="165"/>
      <c r="AA196" s="165"/>
      <c r="AB196" s="165"/>
      <c r="AC196" s="165"/>
      <c r="AD196" s="164"/>
      <c r="AE196" s="163"/>
      <c r="AF196" s="165"/>
      <c r="AG196" s="165"/>
      <c r="AH196" s="165"/>
      <c r="AI196" s="165"/>
      <c r="AJ196" s="165"/>
      <c r="AK196" s="165"/>
      <c r="AL196" s="166"/>
      <c r="AM196" s="167" t="str">
        <f aca="false">IF(B196="","",SUM(E196:AL196))</f>
        <v/>
      </c>
      <c r="AN196" s="168" t="str">
        <f aca="false">IF(B196="","",AM196/9)</f>
        <v/>
      </c>
      <c r="AO196" s="169" t="str">
        <f aca="false">IF(B196="","",IF(AM196=0,"-",RANK(AM196,$AM$186:$AM$235,0)))</f>
        <v/>
      </c>
      <c r="AP196" s="167" t="str">
        <f aca="false">IF(E196="","",IF(E196="-","-",IF(UPPER(E196)="AB","+",VLOOKUP(E196,'විෂය තොරතුරු'!$P$24:$Q$28,2))))</f>
        <v/>
      </c>
      <c r="AQ196" s="168" t="str">
        <f aca="false">IF(F196="","",IF(F196="-","-",IF(UPPER(F196)="AB","+",VLOOKUP(F196,'විෂය තොරතුරු'!$P$24:$Q$28,2))))</f>
        <v/>
      </c>
      <c r="AR196" s="168" t="str">
        <f aca="false">IF(G196="","",IF(G196="-","-",IF(UPPER(G196)="AB","+",VLOOKUP(G196,'විෂය තොරතුරු'!$P$24:$Q$28,2))))</f>
        <v/>
      </c>
      <c r="AS196" s="168" t="str">
        <f aca="false">IF(H196="","",IF(H196="-","-",IF(UPPER(H196)="AB","+",VLOOKUP(H196,'විෂය තොරතුරු'!$P$24:$Q$28,2))))</f>
        <v/>
      </c>
      <c r="AT196" s="168" t="str">
        <f aca="false">IF(I196="","",IF(I196="-","-",IF(UPPER(I196)="AB","+",VLOOKUP(I196,'විෂය තොරතුරු'!$P$24:$Q$28,2))))</f>
        <v/>
      </c>
      <c r="AU196" s="170" t="str">
        <f aca="false">IF(J196="","",IF(J196="-","-",IF(UPPER(J196)="AB","+",VLOOKUP(J196,'විෂය තොරතුරු'!$P$24:$Q$28,2))))</f>
        <v/>
      </c>
      <c r="AV196" s="171" t="str">
        <f aca="false">IF(K196="","",IF(K196="-","-",IF(UPPER(K196)="AB","+",VLOOKUP(K196,'විෂය තොරතුරු'!$P$24:$Q$28,2))))</f>
        <v/>
      </c>
      <c r="AW196" s="168" t="str">
        <f aca="false">IF(L196="","",IF(L196="-","-",IF(UPPER(L196)="AB","+",VLOOKUP(L196,'විෂය තොරතුරු'!$P$24:$Q$28,2))))</f>
        <v/>
      </c>
      <c r="AX196" s="168" t="str">
        <f aca="false">IF(M196="","",IF(M196="-","-",IF(UPPER(M196)="AB","+",VLOOKUP(M196,'විෂය තොරතුරු'!$P$24:$Q$28,2))))</f>
        <v/>
      </c>
      <c r="AY196" s="169" t="str">
        <f aca="false">IF(N196="","",IF(N196="-","-",IF(UPPER(N196)="AB","+",VLOOKUP(N196,'විෂය තොරතුරු'!$P$24:$Q$28,2))))</f>
        <v/>
      </c>
      <c r="AZ196" s="167" t="str">
        <f aca="false">IF(O196="","",IF(O196="-","-",IF(UPPER(O196)="AB","+",VLOOKUP(O196,'විෂය තොරතුරු'!$P$24:$Q$28,2))))</f>
        <v/>
      </c>
      <c r="BA196" s="168" t="str">
        <f aca="false">IF(P196="","",IF(P196="-","-",IF(UPPER(P196)="AB","+",VLOOKUP(P196,'විෂය තොරතුරු'!$P$24:$Q$28,2))))</f>
        <v/>
      </c>
      <c r="BB196" s="168" t="str">
        <f aca="false">IF(Q196="","",IF(Q196="-","-",IF(UPPER(Q196)="AB","+",VLOOKUP(Q196,'විෂය තොරතුරු'!$P$24:$Q$28,2))))</f>
        <v/>
      </c>
      <c r="BC196" s="168" t="str">
        <f aca="false">IF(R196="","",IF(R196="-","-",IF(UPPER(R196)="AB","+",VLOOKUP(R196,'විෂය තොරතුරු'!$P$24:$Q$28,2))))</f>
        <v/>
      </c>
      <c r="BD196" s="168" t="str">
        <f aca="false">IF(S196="","",IF(S196="-","-",IF(UPPER(S196)="AB","+",VLOOKUP(S196,'විෂය තොරතුරු'!$P$24:$Q$28,2))))</f>
        <v/>
      </c>
      <c r="BE196" s="168" t="str">
        <f aca="false">IF(T196="","",IF(T196="-","-",IF(UPPER(T196)="AB","+",VLOOKUP(T196,'විෂය තොරතුරු'!$P$24:$Q$28,2))))</f>
        <v/>
      </c>
      <c r="BF196" s="168" t="str">
        <f aca="false">IF(U196="","",IF(U196="-","-",IF(UPPER(U196)="AB","+",VLOOKUP(U196,'විෂය තොරතුරු'!$P$24:$Q$28,2))))</f>
        <v/>
      </c>
      <c r="BG196" s="170" t="str">
        <f aca="false">IF(V196="","",IF(V196="-","-",IF(UPPER(V196)="AB","+",VLOOKUP(V196,'විෂය තොරතුරු'!$P$24:$Q$28,2))))</f>
        <v/>
      </c>
      <c r="BH196" s="171" t="str">
        <f aca="false">IF(W196="","",IF(W196="-","-",IF(UPPER(W196)="AB","+",VLOOKUP(W196,'විෂය තොරතුරු'!$P$24:$Q$28,2))))</f>
        <v/>
      </c>
      <c r="BI196" s="168" t="str">
        <f aca="false">IF(X196="","",IF(X196="-","-",IF(UPPER(X196)="AB","+",VLOOKUP(X196,'විෂය තොරතුරු'!$P$24:$Q$28,2))))</f>
        <v/>
      </c>
      <c r="BJ196" s="168" t="str">
        <f aca="false">IF(Y196="","",IF(Y196="-","-",IF(UPPER(Y196)="AB","+",VLOOKUP(Y196,'විෂය තොරතුරු'!$P$24:$Q$28,2))))</f>
        <v/>
      </c>
      <c r="BK196" s="168" t="str">
        <f aca="false">IF(Z196="","",IF(Z196="-","-",IF(UPPER(Z196)="AB","+",VLOOKUP(Z196,'විෂය තොරතුරු'!$P$24:$Q$28,2))))</f>
        <v/>
      </c>
      <c r="BL196" s="168" t="str">
        <f aca="false">IF(AA196="","",IF(AA196="-","-",IF(UPPER(AA196)="AB","+",VLOOKUP(AA196,'විෂය තොරතුරු'!$P$24:$Q$28,2))))</f>
        <v/>
      </c>
      <c r="BM196" s="168" t="str">
        <f aca="false">IF(AB196="","",IF(AB196="-","-",IF(UPPER(AB196)="AB","+",VLOOKUP(AB196,'විෂය තොරතුරු'!$P$24:$Q$28,2))))</f>
        <v/>
      </c>
      <c r="BN196" s="168" t="str">
        <f aca="false">IF(AC196="","",IF(AC196="-","-",IF(UPPER(AC196)="AB","+",VLOOKUP(AC196,'විෂය තොරතුරු'!$P$24:$Q$28,2))))</f>
        <v/>
      </c>
      <c r="BO196" s="169" t="str">
        <f aca="false">IF(AD196="","",IF(AD196="-","-",IF(UPPER(AD196)="AB","+",VLOOKUP(AD196,'විෂය තොරතුරු'!$P$24:$Q$28,2))))</f>
        <v/>
      </c>
      <c r="BP196" s="171" t="str">
        <f aca="false">IF(AE196="","",IF(AE196="-","-",IF(UPPER(AE196)="AB","+",VLOOKUP(AE196,'විෂය තොරතුරු'!$P$24:$Q$28,2))))</f>
        <v/>
      </c>
      <c r="BQ196" s="168" t="str">
        <f aca="false">IF(AF196="","",IF(AF196="-","-",IF(UPPER(AF196)="AB","+",VLOOKUP(AF196,'විෂය තොරතුරු'!$P$24:$Q$28,2))))</f>
        <v/>
      </c>
      <c r="BR196" s="168" t="str">
        <f aca="false">IF(AG196="","",IF(AG196="-","-",IF(UPPER(AG196)="AB","+",VLOOKUP(AG196,'විෂය තොරතුරු'!$P$24:$Q$28,2))))</f>
        <v/>
      </c>
      <c r="BS196" s="168" t="str">
        <f aca="false">IF(AH196="","",IF(AH196="-","-",IF(UPPER(AH196)="AB","+",VLOOKUP(AH196,'විෂය තොරතුරු'!$P$24:$Q$28,2))))</f>
        <v/>
      </c>
      <c r="BT196" s="168" t="str">
        <f aca="false">IF(AI196="","",IF(AI196="-","-",IF(UPPER(AI196)="AB","+",VLOOKUP(AI196,'විෂය තොරතුරු'!$P$24:$Q$28,2))))</f>
        <v/>
      </c>
      <c r="BU196" s="168" t="str">
        <f aca="false">IF(AJ196="","",IF(AJ196="-","-",IF(UPPER(AJ196)="AB","+",VLOOKUP(AJ196,'විෂය තොරතුරු'!$P$24:$Q$28,2))))</f>
        <v/>
      </c>
      <c r="BV196" s="168" t="str">
        <f aca="false">IF(AK196="","",IF(AK196="-","-",IF(UPPER(AK196)="AB","+",VLOOKUP(AK196,'විෂය තොරතුරු'!$P$24:$Q$28,2))))</f>
        <v/>
      </c>
      <c r="BW196" s="169" t="str">
        <f aca="false">IF(AL196="","",IF(AL196="-","-",IF(UPPER(AL196)="AB","+",VLOOKUP(AL196,'විෂය තොරතුරු'!$P$24:$Q$28,2))))</f>
        <v/>
      </c>
      <c r="BX196" s="171" t="str">
        <f aca="false">IF($B196="","",COUNTIF($AP196:$BW196,"A"))</f>
        <v/>
      </c>
      <c r="BY196" s="171" t="str">
        <f aca="false">IF($B196="","",COUNTIF($AP196:$BW196,"B"))</f>
        <v/>
      </c>
      <c r="BZ196" s="171" t="str">
        <f aca="false">IF($B196="","",COUNTIF($AP196:$BW196,"C"))</f>
        <v/>
      </c>
      <c r="CA196" s="171" t="str">
        <f aca="false">IF($B196="","",COUNTIF($AP196:$BW196,"S"))</f>
        <v/>
      </c>
      <c r="CB196" s="171" t="str">
        <f aca="false">IF($B196="","",COUNTIF($AP196:$BW196,"W"))</f>
        <v/>
      </c>
      <c r="CC196" s="171" t="str">
        <f aca="false">IF(B196="","",SUM(BX196:CA196))</f>
        <v/>
      </c>
      <c r="CD196" s="169" t="str">
        <f aca="false">IF(B196="","",SUM(BX196:BZ196))</f>
        <v/>
      </c>
      <c r="CE196" s="172" t="str">
        <f aca="false">IF(B196="","",IF(AND(CC196&gt;=6,CD196&gt;=3,OR(E196&gt;=35,F196&gt;=35),L196&gt;=35),"6/3 සමත්",IF(AND(CC196&gt;=5,CD196&gt;=3,OR(E196&gt;=35,F196&gt;=35,L196&gt;=35)),"5/3 සමත්",IF(AND(CC196&gt;=4,CD196&gt;=1,OR(E196&gt;=20,F196&gt;=20,L196&gt;=20)),"සමත් කළ හැකි",IF(CB196=9,"W9","අසමත් ?")))))</f>
        <v/>
      </c>
    </row>
    <row r="197" customFormat="false" ht="13.8" hidden="false" customHeight="false" outlineLevel="0" collapsed="false">
      <c r="A197" s="160" t="n">
        <v>12</v>
      </c>
      <c r="B197" s="161"/>
      <c r="C197" s="161"/>
      <c r="D197" s="162"/>
      <c r="E197" s="163"/>
      <c r="F197" s="164"/>
      <c r="G197" s="163"/>
      <c r="H197" s="165"/>
      <c r="I197" s="165"/>
      <c r="J197" s="164"/>
      <c r="K197" s="163"/>
      <c r="L197" s="165"/>
      <c r="M197" s="165"/>
      <c r="N197" s="164"/>
      <c r="O197" s="163"/>
      <c r="P197" s="165"/>
      <c r="Q197" s="165"/>
      <c r="R197" s="165"/>
      <c r="S197" s="165"/>
      <c r="T197" s="165"/>
      <c r="U197" s="165"/>
      <c r="V197" s="164"/>
      <c r="W197" s="163"/>
      <c r="X197" s="165"/>
      <c r="Y197" s="165"/>
      <c r="Z197" s="165"/>
      <c r="AA197" s="165"/>
      <c r="AB197" s="165"/>
      <c r="AC197" s="165"/>
      <c r="AD197" s="164"/>
      <c r="AE197" s="163"/>
      <c r="AF197" s="165"/>
      <c r="AG197" s="165"/>
      <c r="AH197" s="165"/>
      <c r="AI197" s="165"/>
      <c r="AJ197" s="165"/>
      <c r="AK197" s="165"/>
      <c r="AL197" s="166"/>
      <c r="AM197" s="167" t="str">
        <f aca="false">IF(B197="","",SUM(E197:AL197))</f>
        <v/>
      </c>
      <c r="AN197" s="168" t="str">
        <f aca="false">IF(B197="","",AM197/9)</f>
        <v/>
      </c>
      <c r="AO197" s="169" t="str">
        <f aca="false">IF(B197="","",IF(AM197=0,"-",RANK(AM197,$AM$186:$AM$235,0)))</f>
        <v/>
      </c>
      <c r="AP197" s="167" t="str">
        <f aca="false">IF(E197="","",IF(E197="-","-",IF(UPPER(E197)="AB","+",VLOOKUP(E197,'විෂය තොරතුරු'!$P$24:$Q$28,2))))</f>
        <v/>
      </c>
      <c r="AQ197" s="168" t="str">
        <f aca="false">IF(F197="","",IF(F197="-","-",IF(UPPER(F197)="AB","+",VLOOKUP(F197,'විෂය තොරතුරු'!$P$24:$Q$28,2))))</f>
        <v/>
      </c>
      <c r="AR197" s="168" t="str">
        <f aca="false">IF(G197="","",IF(G197="-","-",IF(UPPER(G197)="AB","+",VLOOKUP(G197,'විෂය තොරතුරු'!$P$24:$Q$28,2))))</f>
        <v/>
      </c>
      <c r="AS197" s="168" t="str">
        <f aca="false">IF(H197="","",IF(H197="-","-",IF(UPPER(H197)="AB","+",VLOOKUP(H197,'විෂය තොරතුරු'!$P$24:$Q$28,2))))</f>
        <v/>
      </c>
      <c r="AT197" s="168" t="str">
        <f aca="false">IF(I197="","",IF(I197="-","-",IF(UPPER(I197)="AB","+",VLOOKUP(I197,'විෂය තොරතුරු'!$P$24:$Q$28,2))))</f>
        <v/>
      </c>
      <c r="AU197" s="170" t="str">
        <f aca="false">IF(J197="","",IF(J197="-","-",IF(UPPER(J197)="AB","+",VLOOKUP(J197,'විෂය තොරතුරු'!$P$24:$Q$28,2))))</f>
        <v/>
      </c>
      <c r="AV197" s="171" t="str">
        <f aca="false">IF(K197="","",IF(K197="-","-",IF(UPPER(K197)="AB","+",VLOOKUP(K197,'විෂය තොරතුරු'!$P$24:$Q$28,2))))</f>
        <v/>
      </c>
      <c r="AW197" s="168" t="str">
        <f aca="false">IF(L197="","",IF(L197="-","-",IF(UPPER(L197)="AB","+",VLOOKUP(L197,'විෂය තොරතුරු'!$P$24:$Q$28,2))))</f>
        <v/>
      </c>
      <c r="AX197" s="168" t="str">
        <f aca="false">IF(M197="","",IF(M197="-","-",IF(UPPER(M197)="AB","+",VLOOKUP(M197,'විෂය තොරතුරු'!$P$24:$Q$28,2))))</f>
        <v/>
      </c>
      <c r="AY197" s="169" t="str">
        <f aca="false">IF(N197="","",IF(N197="-","-",IF(UPPER(N197)="AB","+",VLOOKUP(N197,'විෂය තොරතුරු'!$P$24:$Q$28,2))))</f>
        <v/>
      </c>
      <c r="AZ197" s="167" t="str">
        <f aca="false">IF(O197="","",IF(O197="-","-",IF(UPPER(O197)="AB","+",VLOOKUP(O197,'විෂය තොරතුරු'!$P$24:$Q$28,2))))</f>
        <v/>
      </c>
      <c r="BA197" s="168" t="str">
        <f aca="false">IF(P197="","",IF(P197="-","-",IF(UPPER(P197)="AB","+",VLOOKUP(P197,'විෂය තොරතුරු'!$P$24:$Q$28,2))))</f>
        <v/>
      </c>
      <c r="BB197" s="168" t="str">
        <f aca="false">IF(Q197="","",IF(Q197="-","-",IF(UPPER(Q197)="AB","+",VLOOKUP(Q197,'විෂය තොරතුරු'!$P$24:$Q$28,2))))</f>
        <v/>
      </c>
      <c r="BC197" s="168" t="str">
        <f aca="false">IF(R197="","",IF(R197="-","-",IF(UPPER(R197)="AB","+",VLOOKUP(R197,'විෂය තොරතුරු'!$P$24:$Q$28,2))))</f>
        <v/>
      </c>
      <c r="BD197" s="168" t="str">
        <f aca="false">IF(S197="","",IF(S197="-","-",IF(UPPER(S197)="AB","+",VLOOKUP(S197,'විෂය තොරතුරු'!$P$24:$Q$28,2))))</f>
        <v/>
      </c>
      <c r="BE197" s="168" t="str">
        <f aca="false">IF(T197="","",IF(T197="-","-",IF(UPPER(T197)="AB","+",VLOOKUP(T197,'විෂය තොරතුරු'!$P$24:$Q$28,2))))</f>
        <v/>
      </c>
      <c r="BF197" s="168" t="str">
        <f aca="false">IF(U197="","",IF(U197="-","-",IF(UPPER(U197)="AB","+",VLOOKUP(U197,'විෂය තොරතුරු'!$P$24:$Q$28,2))))</f>
        <v/>
      </c>
      <c r="BG197" s="170" t="str">
        <f aca="false">IF(V197="","",IF(V197="-","-",IF(UPPER(V197)="AB","+",VLOOKUP(V197,'විෂය තොරතුරු'!$P$24:$Q$28,2))))</f>
        <v/>
      </c>
      <c r="BH197" s="171" t="str">
        <f aca="false">IF(W197="","",IF(W197="-","-",IF(UPPER(W197)="AB","+",VLOOKUP(W197,'විෂය තොරතුරු'!$P$24:$Q$28,2))))</f>
        <v/>
      </c>
      <c r="BI197" s="168" t="str">
        <f aca="false">IF(X197="","",IF(X197="-","-",IF(UPPER(X197)="AB","+",VLOOKUP(X197,'විෂය තොරතුරු'!$P$24:$Q$28,2))))</f>
        <v/>
      </c>
      <c r="BJ197" s="168" t="str">
        <f aca="false">IF(Y197="","",IF(Y197="-","-",IF(UPPER(Y197)="AB","+",VLOOKUP(Y197,'විෂය තොරතුරු'!$P$24:$Q$28,2))))</f>
        <v/>
      </c>
      <c r="BK197" s="168" t="str">
        <f aca="false">IF(Z197="","",IF(Z197="-","-",IF(UPPER(Z197)="AB","+",VLOOKUP(Z197,'විෂය තොරතුරු'!$P$24:$Q$28,2))))</f>
        <v/>
      </c>
      <c r="BL197" s="168" t="str">
        <f aca="false">IF(AA197="","",IF(AA197="-","-",IF(UPPER(AA197)="AB","+",VLOOKUP(AA197,'විෂය තොරතුරු'!$P$24:$Q$28,2))))</f>
        <v/>
      </c>
      <c r="BM197" s="168" t="str">
        <f aca="false">IF(AB197="","",IF(AB197="-","-",IF(UPPER(AB197)="AB","+",VLOOKUP(AB197,'විෂය තොරතුරු'!$P$24:$Q$28,2))))</f>
        <v/>
      </c>
      <c r="BN197" s="168" t="str">
        <f aca="false">IF(AC197="","",IF(AC197="-","-",IF(UPPER(AC197)="AB","+",VLOOKUP(AC197,'විෂය තොරතුරු'!$P$24:$Q$28,2))))</f>
        <v/>
      </c>
      <c r="BO197" s="169" t="str">
        <f aca="false">IF(AD197="","",IF(AD197="-","-",IF(UPPER(AD197)="AB","+",VLOOKUP(AD197,'විෂය තොරතුරු'!$P$24:$Q$28,2))))</f>
        <v/>
      </c>
      <c r="BP197" s="171" t="str">
        <f aca="false">IF(AE197="","",IF(AE197="-","-",IF(UPPER(AE197)="AB","+",VLOOKUP(AE197,'විෂය තොරතුරු'!$P$24:$Q$28,2))))</f>
        <v/>
      </c>
      <c r="BQ197" s="168" t="str">
        <f aca="false">IF(AF197="","",IF(AF197="-","-",IF(UPPER(AF197)="AB","+",VLOOKUP(AF197,'විෂය තොරතුරු'!$P$24:$Q$28,2))))</f>
        <v/>
      </c>
      <c r="BR197" s="168" t="str">
        <f aca="false">IF(AG197="","",IF(AG197="-","-",IF(UPPER(AG197)="AB","+",VLOOKUP(AG197,'විෂය තොරතුරු'!$P$24:$Q$28,2))))</f>
        <v/>
      </c>
      <c r="BS197" s="168" t="str">
        <f aca="false">IF(AH197="","",IF(AH197="-","-",IF(UPPER(AH197)="AB","+",VLOOKUP(AH197,'විෂය තොරතුරු'!$P$24:$Q$28,2))))</f>
        <v/>
      </c>
      <c r="BT197" s="168" t="str">
        <f aca="false">IF(AI197="","",IF(AI197="-","-",IF(UPPER(AI197)="AB","+",VLOOKUP(AI197,'විෂය තොරතුරු'!$P$24:$Q$28,2))))</f>
        <v/>
      </c>
      <c r="BU197" s="168" t="str">
        <f aca="false">IF(AJ197="","",IF(AJ197="-","-",IF(UPPER(AJ197)="AB","+",VLOOKUP(AJ197,'විෂය තොරතුරු'!$P$24:$Q$28,2))))</f>
        <v/>
      </c>
      <c r="BV197" s="168" t="str">
        <f aca="false">IF(AK197="","",IF(AK197="-","-",IF(UPPER(AK197)="AB","+",VLOOKUP(AK197,'විෂය තොරතුරු'!$P$24:$Q$28,2))))</f>
        <v/>
      </c>
      <c r="BW197" s="169" t="str">
        <f aca="false">IF(AL197="","",IF(AL197="-","-",IF(UPPER(AL197)="AB","+",VLOOKUP(AL197,'විෂය තොරතුරු'!$P$24:$Q$28,2))))</f>
        <v/>
      </c>
      <c r="BX197" s="171" t="str">
        <f aca="false">IF($B197="","",COUNTIF($AP197:$BW197,"A"))</f>
        <v/>
      </c>
      <c r="BY197" s="171" t="str">
        <f aca="false">IF($B197="","",COUNTIF($AP197:$BW197,"B"))</f>
        <v/>
      </c>
      <c r="BZ197" s="171" t="str">
        <f aca="false">IF($B197="","",COUNTIF($AP197:$BW197,"C"))</f>
        <v/>
      </c>
      <c r="CA197" s="171" t="str">
        <f aca="false">IF($B197="","",COUNTIF($AP197:$BW197,"S"))</f>
        <v/>
      </c>
      <c r="CB197" s="171" t="str">
        <f aca="false">IF($B197="","",COUNTIF($AP197:$BW197,"W"))</f>
        <v/>
      </c>
      <c r="CC197" s="171" t="str">
        <f aca="false">IF(B197="","",SUM(BX197:CA197))</f>
        <v/>
      </c>
      <c r="CD197" s="169" t="str">
        <f aca="false">IF(B197="","",SUM(BX197:BZ197))</f>
        <v/>
      </c>
      <c r="CE197" s="172" t="str">
        <f aca="false">IF(B197="","",IF(AND(CC197&gt;=6,CD197&gt;=3,OR(E197&gt;=35,F197&gt;=35),L197&gt;=35),"6/3 සමත්",IF(AND(CC197&gt;=5,CD197&gt;=3,OR(E197&gt;=35,F197&gt;=35,L197&gt;=35)),"5/3 සමත්",IF(AND(CC197&gt;=4,CD197&gt;=1,OR(E197&gt;=20,F197&gt;=20,L197&gt;=20)),"සමත් කළ හැකි",IF(CB197=9,"W9","අසමත් ?")))))</f>
        <v/>
      </c>
    </row>
    <row r="198" customFormat="false" ht="13.8" hidden="false" customHeight="false" outlineLevel="0" collapsed="false">
      <c r="A198" s="160" t="n">
        <v>13</v>
      </c>
      <c r="B198" s="161"/>
      <c r="C198" s="161"/>
      <c r="D198" s="162"/>
      <c r="E198" s="163"/>
      <c r="F198" s="164"/>
      <c r="G198" s="163"/>
      <c r="H198" s="165"/>
      <c r="I198" s="165"/>
      <c r="J198" s="164"/>
      <c r="K198" s="163"/>
      <c r="L198" s="165"/>
      <c r="M198" s="165"/>
      <c r="N198" s="164"/>
      <c r="O198" s="163"/>
      <c r="P198" s="165"/>
      <c r="Q198" s="165"/>
      <c r="R198" s="165"/>
      <c r="S198" s="165"/>
      <c r="T198" s="165"/>
      <c r="U198" s="165"/>
      <c r="V198" s="164"/>
      <c r="W198" s="163"/>
      <c r="X198" s="165"/>
      <c r="Y198" s="165"/>
      <c r="Z198" s="165"/>
      <c r="AA198" s="165"/>
      <c r="AB198" s="165"/>
      <c r="AC198" s="165"/>
      <c r="AD198" s="164"/>
      <c r="AE198" s="163"/>
      <c r="AF198" s="165"/>
      <c r="AG198" s="165"/>
      <c r="AH198" s="165"/>
      <c r="AI198" s="165"/>
      <c r="AJ198" s="165"/>
      <c r="AK198" s="165"/>
      <c r="AL198" s="166"/>
      <c r="AM198" s="167" t="str">
        <f aca="false">IF(B198="","",SUM(E198:AL198))</f>
        <v/>
      </c>
      <c r="AN198" s="168" t="str">
        <f aca="false">IF(B198="","",AM198/9)</f>
        <v/>
      </c>
      <c r="AO198" s="169" t="str">
        <f aca="false">IF(B198="","",IF(AM198=0,"-",RANK(AM198,$AM$186:$AM$235,0)))</f>
        <v/>
      </c>
      <c r="AP198" s="167" t="str">
        <f aca="false">IF(E198="","",IF(E198="-","-",IF(UPPER(E198)="AB","+",VLOOKUP(E198,'විෂය තොරතුරු'!$P$24:$Q$28,2))))</f>
        <v/>
      </c>
      <c r="AQ198" s="168" t="str">
        <f aca="false">IF(F198="","",IF(F198="-","-",IF(UPPER(F198)="AB","+",VLOOKUP(F198,'විෂය තොරතුරු'!$P$24:$Q$28,2))))</f>
        <v/>
      </c>
      <c r="AR198" s="168" t="str">
        <f aca="false">IF(G198="","",IF(G198="-","-",IF(UPPER(G198)="AB","+",VLOOKUP(G198,'විෂය තොරතුරු'!$P$24:$Q$28,2))))</f>
        <v/>
      </c>
      <c r="AS198" s="168" t="str">
        <f aca="false">IF(H198="","",IF(H198="-","-",IF(UPPER(H198)="AB","+",VLOOKUP(H198,'විෂය තොරතුරු'!$P$24:$Q$28,2))))</f>
        <v/>
      </c>
      <c r="AT198" s="168" t="str">
        <f aca="false">IF(I198="","",IF(I198="-","-",IF(UPPER(I198)="AB","+",VLOOKUP(I198,'විෂය තොරතුරු'!$P$24:$Q$28,2))))</f>
        <v/>
      </c>
      <c r="AU198" s="170" t="str">
        <f aca="false">IF(J198="","",IF(J198="-","-",IF(UPPER(J198)="AB","+",VLOOKUP(J198,'විෂය තොරතුරු'!$P$24:$Q$28,2))))</f>
        <v/>
      </c>
      <c r="AV198" s="171" t="str">
        <f aca="false">IF(K198="","",IF(K198="-","-",IF(UPPER(K198)="AB","+",VLOOKUP(K198,'විෂය තොරතුරු'!$P$24:$Q$28,2))))</f>
        <v/>
      </c>
      <c r="AW198" s="168" t="str">
        <f aca="false">IF(L198="","",IF(L198="-","-",IF(UPPER(L198)="AB","+",VLOOKUP(L198,'විෂය තොරතුරු'!$P$24:$Q$28,2))))</f>
        <v/>
      </c>
      <c r="AX198" s="168" t="str">
        <f aca="false">IF(M198="","",IF(M198="-","-",IF(UPPER(M198)="AB","+",VLOOKUP(M198,'විෂය තොරතුරු'!$P$24:$Q$28,2))))</f>
        <v/>
      </c>
      <c r="AY198" s="169" t="str">
        <f aca="false">IF(N198="","",IF(N198="-","-",IF(UPPER(N198)="AB","+",VLOOKUP(N198,'විෂය තොරතුරු'!$P$24:$Q$28,2))))</f>
        <v/>
      </c>
      <c r="AZ198" s="167" t="str">
        <f aca="false">IF(O198="","",IF(O198="-","-",IF(UPPER(O198)="AB","+",VLOOKUP(O198,'විෂය තොරතුරු'!$P$24:$Q$28,2))))</f>
        <v/>
      </c>
      <c r="BA198" s="168" t="str">
        <f aca="false">IF(P198="","",IF(P198="-","-",IF(UPPER(P198)="AB","+",VLOOKUP(P198,'විෂය තොරතුරු'!$P$24:$Q$28,2))))</f>
        <v/>
      </c>
      <c r="BB198" s="168" t="str">
        <f aca="false">IF(Q198="","",IF(Q198="-","-",IF(UPPER(Q198)="AB","+",VLOOKUP(Q198,'විෂය තොරතුරු'!$P$24:$Q$28,2))))</f>
        <v/>
      </c>
      <c r="BC198" s="168" t="str">
        <f aca="false">IF(R198="","",IF(R198="-","-",IF(UPPER(R198)="AB","+",VLOOKUP(R198,'විෂය තොරතුරු'!$P$24:$Q$28,2))))</f>
        <v/>
      </c>
      <c r="BD198" s="168" t="str">
        <f aca="false">IF(S198="","",IF(S198="-","-",IF(UPPER(S198)="AB","+",VLOOKUP(S198,'විෂය තොරතුරු'!$P$24:$Q$28,2))))</f>
        <v/>
      </c>
      <c r="BE198" s="168" t="str">
        <f aca="false">IF(T198="","",IF(T198="-","-",IF(UPPER(T198)="AB","+",VLOOKUP(T198,'විෂය තොරතුරු'!$P$24:$Q$28,2))))</f>
        <v/>
      </c>
      <c r="BF198" s="168" t="str">
        <f aca="false">IF(U198="","",IF(U198="-","-",IF(UPPER(U198)="AB","+",VLOOKUP(U198,'විෂය තොරතුරු'!$P$24:$Q$28,2))))</f>
        <v/>
      </c>
      <c r="BG198" s="170" t="str">
        <f aca="false">IF(V198="","",IF(V198="-","-",IF(UPPER(V198)="AB","+",VLOOKUP(V198,'විෂය තොරතුරු'!$P$24:$Q$28,2))))</f>
        <v/>
      </c>
      <c r="BH198" s="171" t="str">
        <f aca="false">IF(W198="","",IF(W198="-","-",IF(UPPER(W198)="AB","+",VLOOKUP(W198,'විෂය තොරතුරු'!$P$24:$Q$28,2))))</f>
        <v/>
      </c>
      <c r="BI198" s="168" t="str">
        <f aca="false">IF(X198="","",IF(X198="-","-",IF(UPPER(X198)="AB","+",VLOOKUP(X198,'විෂය තොරතුරු'!$P$24:$Q$28,2))))</f>
        <v/>
      </c>
      <c r="BJ198" s="168" t="str">
        <f aca="false">IF(Y198="","",IF(Y198="-","-",IF(UPPER(Y198)="AB","+",VLOOKUP(Y198,'විෂය තොරතුරු'!$P$24:$Q$28,2))))</f>
        <v/>
      </c>
      <c r="BK198" s="168" t="str">
        <f aca="false">IF(Z198="","",IF(Z198="-","-",IF(UPPER(Z198)="AB","+",VLOOKUP(Z198,'විෂය තොරතුරු'!$P$24:$Q$28,2))))</f>
        <v/>
      </c>
      <c r="BL198" s="168" t="str">
        <f aca="false">IF(AA198="","",IF(AA198="-","-",IF(UPPER(AA198)="AB","+",VLOOKUP(AA198,'විෂය තොරතුරු'!$P$24:$Q$28,2))))</f>
        <v/>
      </c>
      <c r="BM198" s="168" t="str">
        <f aca="false">IF(AB198="","",IF(AB198="-","-",IF(UPPER(AB198)="AB","+",VLOOKUP(AB198,'විෂය තොරතුරු'!$P$24:$Q$28,2))))</f>
        <v/>
      </c>
      <c r="BN198" s="168" t="str">
        <f aca="false">IF(AC198="","",IF(AC198="-","-",IF(UPPER(AC198)="AB","+",VLOOKUP(AC198,'විෂය තොරතුරු'!$P$24:$Q$28,2))))</f>
        <v/>
      </c>
      <c r="BO198" s="169" t="str">
        <f aca="false">IF(AD198="","",IF(AD198="-","-",IF(UPPER(AD198)="AB","+",VLOOKUP(AD198,'විෂය තොරතුරු'!$P$24:$Q$28,2))))</f>
        <v/>
      </c>
      <c r="BP198" s="171" t="str">
        <f aca="false">IF(AE198="","",IF(AE198="-","-",IF(UPPER(AE198)="AB","+",VLOOKUP(AE198,'විෂය තොරතුරු'!$P$24:$Q$28,2))))</f>
        <v/>
      </c>
      <c r="BQ198" s="168" t="str">
        <f aca="false">IF(AF198="","",IF(AF198="-","-",IF(UPPER(AF198)="AB","+",VLOOKUP(AF198,'විෂය තොරතුරු'!$P$24:$Q$28,2))))</f>
        <v/>
      </c>
      <c r="BR198" s="168" t="str">
        <f aca="false">IF(AG198="","",IF(AG198="-","-",IF(UPPER(AG198)="AB","+",VLOOKUP(AG198,'විෂය තොරතුරු'!$P$24:$Q$28,2))))</f>
        <v/>
      </c>
      <c r="BS198" s="168" t="str">
        <f aca="false">IF(AH198="","",IF(AH198="-","-",IF(UPPER(AH198)="AB","+",VLOOKUP(AH198,'විෂය තොරතුරු'!$P$24:$Q$28,2))))</f>
        <v/>
      </c>
      <c r="BT198" s="168" t="str">
        <f aca="false">IF(AI198="","",IF(AI198="-","-",IF(UPPER(AI198)="AB","+",VLOOKUP(AI198,'විෂය තොරතුරු'!$P$24:$Q$28,2))))</f>
        <v/>
      </c>
      <c r="BU198" s="168" t="str">
        <f aca="false">IF(AJ198="","",IF(AJ198="-","-",IF(UPPER(AJ198)="AB","+",VLOOKUP(AJ198,'විෂය තොරතුරු'!$P$24:$Q$28,2))))</f>
        <v/>
      </c>
      <c r="BV198" s="168" t="str">
        <f aca="false">IF(AK198="","",IF(AK198="-","-",IF(UPPER(AK198)="AB","+",VLOOKUP(AK198,'විෂය තොරතුරු'!$P$24:$Q$28,2))))</f>
        <v/>
      </c>
      <c r="BW198" s="169" t="str">
        <f aca="false">IF(AL198="","",IF(AL198="-","-",IF(UPPER(AL198)="AB","+",VLOOKUP(AL198,'විෂය තොරතුරු'!$P$24:$Q$28,2))))</f>
        <v/>
      </c>
      <c r="BX198" s="171" t="str">
        <f aca="false">IF($B198="","",COUNTIF($AP198:$BW198,"A"))</f>
        <v/>
      </c>
      <c r="BY198" s="171" t="str">
        <f aca="false">IF($B198="","",COUNTIF($AP198:$BW198,"B"))</f>
        <v/>
      </c>
      <c r="BZ198" s="171" t="str">
        <f aca="false">IF($B198="","",COUNTIF($AP198:$BW198,"C"))</f>
        <v/>
      </c>
      <c r="CA198" s="171" t="str">
        <f aca="false">IF($B198="","",COUNTIF($AP198:$BW198,"S"))</f>
        <v/>
      </c>
      <c r="CB198" s="171" t="str">
        <f aca="false">IF($B198="","",COUNTIF($AP198:$BW198,"W"))</f>
        <v/>
      </c>
      <c r="CC198" s="171" t="str">
        <f aca="false">IF(B198="","",SUM(BX198:CA198))</f>
        <v/>
      </c>
      <c r="CD198" s="169" t="str">
        <f aca="false">IF(B198="","",SUM(BX198:BZ198))</f>
        <v/>
      </c>
      <c r="CE198" s="172" t="str">
        <f aca="false">IF(B198="","",IF(AND(CC198&gt;=6,CD198&gt;=3,OR(E198&gt;=35,F198&gt;=35),L198&gt;=35),"6/3 සමත්",IF(AND(CC198&gt;=5,CD198&gt;=3,OR(E198&gt;=35,F198&gt;=35,L198&gt;=35)),"5/3 සමත්",IF(AND(CC198&gt;=4,CD198&gt;=1,OR(E198&gt;=20,F198&gt;=20,L198&gt;=20)),"සමත් කළ හැකි",IF(CB198=9,"W9","අසමත් ?")))))</f>
        <v/>
      </c>
    </row>
    <row r="199" customFormat="false" ht="13.8" hidden="false" customHeight="false" outlineLevel="0" collapsed="false">
      <c r="A199" s="160" t="n">
        <v>14</v>
      </c>
      <c r="B199" s="161"/>
      <c r="C199" s="161"/>
      <c r="D199" s="162"/>
      <c r="E199" s="163"/>
      <c r="F199" s="164"/>
      <c r="G199" s="163"/>
      <c r="H199" s="165"/>
      <c r="I199" s="165"/>
      <c r="J199" s="164"/>
      <c r="K199" s="163"/>
      <c r="L199" s="165"/>
      <c r="M199" s="165"/>
      <c r="N199" s="164"/>
      <c r="O199" s="163"/>
      <c r="P199" s="165"/>
      <c r="Q199" s="165"/>
      <c r="R199" s="165"/>
      <c r="S199" s="165"/>
      <c r="T199" s="165"/>
      <c r="U199" s="165"/>
      <c r="V199" s="164"/>
      <c r="W199" s="163"/>
      <c r="X199" s="165"/>
      <c r="Y199" s="165"/>
      <c r="Z199" s="165"/>
      <c r="AA199" s="165"/>
      <c r="AB199" s="165"/>
      <c r="AC199" s="165"/>
      <c r="AD199" s="164"/>
      <c r="AE199" s="163"/>
      <c r="AF199" s="165"/>
      <c r="AG199" s="165"/>
      <c r="AH199" s="165"/>
      <c r="AI199" s="165"/>
      <c r="AJ199" s="165"/>
      <c r="AK199" s="165"/>
      <c r="AL199" s="166"/>
      <c r="AM199" s="167" t="str">
        <f aca="false">IF(B199="","",SUM(E199:AL199))</f>
        <v/>
      </c>
      <c r="AN199" s="168" t="str">
        <f aca="false">IF(B199="","",AM199/9)</f>
        <v/>
      </c>
      <c r="AO199" s="169" t="str">
        <f aca="false">IF(B199="","",IF(AM199=0,"-",RANK(AM199,$AM$186:$AM$235,0)))</f>
        <v/>
      </c>
      <c r="AP199" s="167" t="str">
        <f aca="false">IF(E199="","",IF(E199="-","-",IF(UPPER(E199)="AB","+",VLOOKUP(E199,'විෂය තොරතුරු'!$P$24:$Q$28,2))))</f>
        <v/>
      </c>
      <c r="AQ199" s="168" t="str">
        <f aca="false">IF(F199="","",IF(F199="-","-",IF(UPPER(F199)="AB","+",VLOOKUP(F199,'විෂය තොරතුරු'!$P$24:$Q$28,2))))</f>
        <v/>
      </c>
      <c r="AR199" s="168" t="str">
        <f aca="false">IF(G199="","",IF(G199="-","-",IF(UPPER(G199)="AB","+",VLOOKUP(G199,'විෂය තොරතුරු'!$P$24:$Q$28,2))))</f>
        <v/>
      </c>
      <c r="AS199" s="168" t="str">
        <f aca="false">IF(H199="","",IF(H199="-","-",IF(UPPER(H199)="AB","+",VLOOKUP(H199,'විෂය තොරතුරු'!$P$24:$Q$28,2))))</f>
        <v/>
      </c>
      <c r="AT199" s="168" t="str">
        <f aca="false">IF(I199="","",IF(I199="-","-",IF(UPPER(I199)="AB","+",VLOOKUP(I199,'විෂය තොරතුරු'!$P$24:$Q$28,2))))</f>
        <v/>
      </c>
      <c r="AU199" s="170" t="str">
        <f aca="false">IF(J199="","",IF(J199="-","-",IF(UPPER(J199)="AB","+",VLOOKUP(J199,'විෂය තොරතුරු'!$P$24:$Q$28,2))))</f>
        <v/>
      </c>
      <c r="AV199" s="171" t="str">
        <f aca="false">IF(K199="","",IF(K199="-","-",IF(UPPER(K199)="AB","+",VLOOKUP(K199,'විෂය තොරතුරු'!$P$24:$Q$28,2))))</f>
        <v/>
      </c>
      <c r="AW199" s="168" t="str">
        <f aca="false">IF(L199="","",IF(L199="-","-",IF(UPPER(L199)="AB","+",VLOOKUP(L199,'විෂය තොරතුරු'!$P$24:$Q$28,2))))</f>
        <v/>
      </c>
      <c r="AX199" s="168" t="str">
        <f aca="false">IF(M199="","",IF(M199="-","-",IF(UPPER(M199)="AB","+",VLOOKUP(M199,'විෂය තොරතුරු'!$P$24:$Q$28,2))))</f>
        <v/>
      </c>
      <c r="AY199" s="169" t="str">
        <f aca="false">IF(N199="","",IF(N199="-","-",IF(UPPER(N199)="AB","+",VLOOKUP(N199,'විෂය තොරතුරු'!$P$24:$Q$28,2))))</f>
        <v/>
      </c>
      <c r="AZ199" s="167" t="str">
        <f aca="false">IF(O199="","",IF(O199="-","-",IF(UPPER(O199)="AB","+",VLOOKUP(O199,'විෂය තොරතුරු'!$P$24:$Q$28,2))))</f>
        <v/>
      </c>
      <c r="BA199" s="168" t="str">
        <f aca="false">IF(P199="","",IF(P199="-","-",IF(UPPER(P199)="AB","+",VLOOKUP(P199,'විෂය තොරතුරු'!$P$24:$Q$28,2))))</f>
        <v/>
      </c>
      <c r="BB199" s="168" t="str">
        <f aca="false">IF(Q199="","",IF(Q199="-","-",IF(UPPER(Q199)="AB","+",VLOOKUP(Q199,'විෂය තොරතුරු'!$P$24:$Q$28,2))))</f>
        <v/>
      </c>
      <c r="BC199" s="168" t="str">
        <f aca="false">IF(R199="","",IF(R199="-","-",IF(UPPER(R199)="AB","+",VLOOKUP(R199,'විෂය තොරතුරු'!$P$24:$Q$28,2))))</f>
        <v/>
      </c>
      <c r="BD199" s="168" t="str">
        <f aca="false">IF(S199="","",IF(S199="-","-",IF(UPPER(S199)="AB","+",VLOOKUP(S199,'විෂය තොරතුරු'!$P$24:$Q$28,2))))</f>
        <v/>
      </c>
      <c r="BE199" s="168" t="str">
        <f aca="false">IF(T199="","",IF(T199="-","-",IF(UPPER(T199)="AB","+",VLOOKUP(T199,'විෂය තොරතුරු'!$P$24:$Q$28,2))))</f>
        <v/>
      </c>
      <c r="BF199" s="168" t="str">
        <f aca="false">IF(U199="","",IF(U199="-","-",IF(UPPER(U199)="AB","+",VLOOKUP(U199,'විෂය තොරතුරු'!$P$24:$Q$28,2))))</f>
        <v/>
      </c>
      <c r="BG199" s="170" t="str">
        <f aca="false">IF(V199="","",IF(V199="-","-",IF(UPPER(V199)="AB","+",VLOOKUP(V199,'විෂය තොරතුරු'!$P$24:$Q$28,2))))</f>
        <v/>
      </c>
      <c r="BH199" s="171" t="str">
        <f aca="false">IF(W199="","",IF(W199="-","-",IF(UPPER(W199)="AB","+",VLOOKUP(W199,'විෂය තොරතුරු'!$P$24:$Q$28,2))))</f>
        <v/>
      </c>
      <c r="BI199" s="168" t="str">
        <f aca="false">IF(X199="","",IF(X199="-","-",IF(UPPER(X199)="AB","+",VLOOKUP(X199,'විෂය තොරතුරු'!$P$24:$Q$28,2))))</f>
        <v/>
      </c>
      <c r="BJ199" s="168" t="str">
        <f aca="false">IF(Y199="","",IF(Y199="-","-",IF(UPPER(Y199)="AB","+",VLOOKUP(Y199,'විෂය තොරතුරු'!$P$24:$Q$28,2))))</f>
        <v/>
      </c>
      <c r="BK199" s="168" t="str">
        <f aca="false">IF(Z199="","",IF(Z199="-","-",IF(UPPER(Z199)="AB","+",VLOOKUP(Z199,'විෂය තොරතුරු'!$P$24:$Q$28,2))))</f>
        <v/>
      </c>
      <c r="BL199" s="168" t="str">
        <f aca="false">IF(AA199="","",IF(AA199="-","-",IF(UPPER(AA199)="AB","+",VLOOKUP(AA199,'විෂය තොරතුරු'!$P$24:$Q$28,2))))</f>
        <v/>
      </c>
      <c r="BM199" s="168" t="str">
        <f aca="false">IF(AB199="","",IF(AB199="-","-",IF(UPPER(AB199)="AB","+",VLOOKUP(AB199,'විෂය තොරතුරු'!$P$24:$Q$28,2))))</f>
        <v/>
      </c>
      <c r="BN199" s="168" t="str">
        <f aca="false">IF(AC199="","",IF(AC199="-","-",IF(UPPER(AC199)="AB","+",VLOOKUP(AC199,'විෂය තොරතුරු'!$P$24:$Q$28,2))))</f>
        <v/>
      </c>
      <c r="BO199" s="169" t="str">
        <f aca="false">IF(AD199="","",IF(AD199="-","-",IF(UPPER(AD199)="AB","+",VLOOKUP(AD199,'විෂය තොරතුරු'!$P$24:$Q$28,2))))</f>
        <v/>
      </c>
      <c r="BP199" s="171" t="str">
        <f aca="false">IF(AE199="","",IF(AE199="-","-",IF(UPPER(AE199)="AB","+",VLOOKUP(AE199,'විෂය තොරතුරු'!$P$24:$Q$28,2))))</f>
        <v/>
      </c>
      <c r="BQ199" s="168" t="str">
        <f aca="false">IF(AF199="","",IF(AF199="-","-",IF(UPPER(AF199)="AB","+",VLOOKUP(AF199,'විෂය තොරතුරු'!$P$24:$Q$28,2))))</f>
        <v/>
      </c>
      <c r="BR199" s="168" t="str">
        <f aca="false">IF(AG199="","",IF(AG199="-","-",IF(UPPER(AG199)="AB","+",VLOOKUP(AG199,'විෂය තොරතුරු'!$P$24:$Q$28,2))))</f>
        <v/>
      </c>
      <c r="BS199" s="168" t="str">
        <f aca="false">IF(AH199="","",IF(AH199="-","-",IF(UPPER(AH199)="AB","+",VLOOKUP(AH199,'විෂය තොරතුරු'!$P$24:$Q$28,2))))</f>
        <v/>
      </c>
      <c r="BT199" s="168" t="str">
        <f aca="false">IF(AI199="","",IF(AI199="-","-",IF(UPPER(AI199)="AB","+",VLOOKUP(AI199,'විෂය තොරතුරු'!$P$24:$Q$28,2))))</f>
        <v/>
      </c>
      <c r="BU199" s="168" t="str">
        <f aca="false">IF(AJ199="","",IF(AJ199="-","-",IF(UPPER(AJ199)="AB","+",VLOOKUP(AJ199,'විෂය තොරතුරු'!$P$24:$Q$28,2))))</f>
        <v/>
      </c>
      <c r="BV199" s="168" t="str">
        <f aca="false">IF(AK199="","",IF(AK199="-","-",IF(UPPER(AK199)="AB","+",VLOOKUP(AK199,'විෂය තොරතුරු'!$P$24:$Q$28,2))))</f>
        <v/>
      </c>
      <c r="BW199" s="169" t="str">
        <f aca="false">IF(AL199="","",IF(AL199="-","-",IF(UPPER(AL199)="AB","+",VLOOKUP(AL199,'විෂය තොරතුරු'!$P$24:$Q$28,2))))</f>
        <v/>
      </c>
      <c r="BX199" s="171" t="str">
        <f aca="false">IF($B199="","",COUNTIF($AP199:$BW199,"A"))</f>
        <v/>
      </c>
      <c r="BY199" s="171" t="str">
        <f aca="false">IF($B199="","",COUNTIF($AP199:$BW199,"B"))</f>
        <v/>
      </c>
      <c r="BZ199" s="171" t="str">
        <f aca="false">IF($B199="","",COUNTIF($AP199:$BW199,"C"))</f>
        <v/>
      </c>
      <c r="CA199" s="171" t="str">
        <f aca="false">IF($B199="","",COUNTIF($AP199:$BW199,"S"))</f>
        <v/>
      </c>
      <c r="CB199" s="171" t="str">
        <f aca="false">IF($B199="","",COUNTIF($AP199:$BW199,"W"))</f>
        <v/>
      </c>
      <c r="CC199" s="171" t="str">
        <f aca="false">IF(B199="","",SUM(BX199:CA199))</f>
        <v/>
      </c>
      <c r="CD199" s="169" t="str">
        <f aca="false">IF(B199="","",SUM(BX199:BZ199))</f>
        <v/>
      </c>
      <c r="CE199" s="172" t="str">
        <f aca="false">IF(B199="","",IF(AND(CC199&gt;=6,CD199&gt;=3,OR(E199&gt;=35,F199&gt;=35),L199&gt;=35),"6/3 සමත්",IF(AND(CC199&gt;=5,CD199&gt;=3,OR(E199&gt;=35,F199&gt;=35,L199&gt;=35)),"5/3 සමත්",IF(AND(CC199&gt;=4,CD199&gt;=1,OR(E199&gt;=20,F199&gt;=20,L199&gt;=20)),"සමත් කළ හැකි",IF(CB199=9,"W9","අසමත් ?")))))</f>
        <v/>
      </c>
    </row>
    <row r="200" customFormat="false" ht="13.8" hidden="false" customHeight="false" outlineLevel="0" collapsed="false">
      <c r="A200" s="160" t="n">
        <v>15</v>
      </c>
      <c r="B200" s="161"/>
      <c r="C200" s="161"/>
      <c r="D200" s="162"/>
      <c r="E200" s="163"/>
      <c r="F200" s="164"/>
      <c r="G200" s="163"/>
      <c r="H200" s="165"/>
      <c r="I200" s="165"/>
      <c r="J200" s="164"/>
      <c r="K200" s="163"/>
      <c r="L200" s="165"/>
      <c r="M200" s="165"/>
      <c r="N200" s="164"/>
      <c r="O200" s="163"/>
      <c r="P200" s="165"/>
      <c r="Q200" s="165"/>
      <c r="R200" s="165"/>
      <c r="S200" s="165"/>
      <c r="T200" s="165"/>
      <c r="U200" s="165"/>
      <c r="V200" s="164"/>
      <c r="W200" s="163"/>
      <c r="X200" s="165"/>
      <c r="Y200" s="165"/>
      <c r="Z200" s="165"/>
      <c r="AA200" s="165"/>
      <c r="AB200" s="165"/>
      <c r="AC200" s="165"/>
      <c r="AD200" s="164"/>
      <c r="AE200" s="163"/>
      <c r="AF200" s="165"/>
      <c r="AG200" s="165"/>
      <c r="AH200" s="165"/>
      <c r="AI200" s="165"/>
      <c r="AJ200" s="165"/>
      <c r="AK200" s="165"/>
      <c r="AL200" s="166"/>
      <c r="AM200" s="167" t="str">
        <f aca="false">IF(B200="","",SUM(E200:AL200))</f>
        <v/>
      </c>
      <c r="AN200" s="168" t="str">
        <f aca="false">IF(B200="","",AM200/9)</f>
        <v/>
      </c>
      <c r="AO200" s="169" t="str">
        <f aca="false">IF(B200="","",IF(AM200=0,"-",RANK(AM200,$AM$186:$AM$235,0)))</f>
        <v/>
      </c>
      <c r="AP200" s="167" t="str">
        <f aca="false">IF(E200="","",IF(E200="-","-",IF(UPPER(E200)="AB","+",VLOOKUP(E200,'විෂය තොරතුරු'!$P$24:$Q$28,2))))</f>
        <v/>
      </c>
      <c r="AQ200" s="168" t="str">
        <f aca="false">IF(F200="","",IF(F200="-","-",IF(UPPER(F200)="AB","+",VLOOKUP(F200,'විෂය තොරතුරු'!$P$24:$Q$28,2))))</f>
        <v/>
      </c>
      <c r="AR200" s="168" t="str">
        <f aca="false">IF(G200="","",IF(G200="-","-",IF(UPPER(G200)="AB","+",VLOOKUP(G200,'විෂය තොරතුරු'!$P$24:$Q$28,2))))</f>
        <v/>
      </c>
      <c r="AS200" s="168" t="str">
        <f aca="false">IF(H200="","",IF(H200="-","-",IF(UPPER(H200)="AB","+",VLOOKUP(H200,'විෂය තොරතුරු'!$P$24:$Q$28,2))))</f>
        <v/>
      </c>
      <c r="AT200" s="168" t="str">
        <f aca="false">IF(I200="","",IF(I200="-","-",IF(UPPER(I200)="AB","+",VLOOKUP(I200,'විෂය තොරතුරු'!$P$24:$Q$28,2))))</f>
        <v/>
      </c>
      <c r="AU200" s="170" t="str">
        <f aca="false">IF(J200="","",IF(J200="-","-",IF(UPPER(J200)="AB","+",VLOOKUP(J200,'විෂය තොරතුරු'!$P$24:$Q$28,2))))</f>
        <v/>
      </c>
      <c r="AV200" s="171" t="str">
        <f aca="false">IF(K200="","",IF(K200="-","-",IF(UPPER(K200)="AB","+",VLOOKUP(K200,'විෂය තොරතුරු'!$P$24:$Q$28,2))))</f>
        <v/>
      </c>
      <c r="AW200" s="168" t="str">
        <f aca="false">IF(L200="","",IF(L200="-","-",IF(UPPER(L200)="AB","+",VLOOKUP(L200,'විෂය තොරතුරු'!$P$24:$Q$28,2))))</f>
        <v/>
      </c>
      <c r="AX200" s="168" t="str">
        <f aca="false">IF(M200="","",IF(M200="-","-",IF(UPPER(M200)="AB","+",VLOOKUP(M200,'විෂය තොරතුරු'!$P$24:$Q$28,2))))</f>
        <v/>
      </c>
      <c r="AY200" s="169" t="str">
        <f aca="false">IF(N200="","",IF(N200="-","-",IF(UPPER(N200)="AB","+",VLOOKUP(N200,'විෂය තොරතුරු'!$P$24:$Q$28,2))))</f>
        <v/>
      </c>
      <c r="AZ200" s="167" t="str">
        <f aca="false">IF(O200="","",IF(O200="-","-",IF(UPPER(O200)="AB","+",VLOOKUP(O200,'විෂය තොරතුරු'!$P$24:$Q$28,2))))</f>
        <v/>
      </c>
      <c r="BA200" s="168" t="str">
        <f aca="false">IF(P200="","",IF(P200="-","-",IF(UPPER(P200)="AB","+",VLOOKUP(P200,'විෂය තොරතුරු'!$P$24:$Q$28,2))))</f>
        <v/>
      </c>
      <c r="BB200" s="168" t="str">
        <f aca="false">IF(Q200="","",IF(Q200="-","-",IF(UPPER(Q200)="AB","+",VLOOKUP(Q200,'විෂය තොරතුරු'!$P$24:$Q$28,2))))</f>
        <v/>
      </c>
      <c r="BC200" s="168" t="str">
        <f aca="false">IF(R200="","",IF(R200="-","-",IF(UPPER(R200)="AB","+",VLOOKUP(R200,'විෂය තොරතුරු'!$P$24:$Q$28,2))))</f>
        <v/>
      </c>
      <c r="BD200" s="168" t="str">
        <f aca="false">IF(S200="","",IF(S200="-","-",IF(UPPER(S200)="AB","+",VLOOKUP(S200,'විෂය තොරතුරු'!$P$24:$Q$28,2))))</f>
        <v/>
      </c>
      <c r="BE200" s="168" t="str">
        <f aca="false">IF(T200="","",IF(T200="-","-",IF(UPPER(T200)="AB","+",VLOOKUP(T200,'විෂය තොරතුරු'!$P$24:$Q$28,2))))</f>
        <v/>
      </c>
      <c r="BF200" s="168" t="str">
        <f aca="false">IF(U200="","",IF(U200="-","-",IF(UPPER(U200)="AB","+",VLOOKUP(U200,'විෂය තොරතුරු'!$P$24:$Q$28,2))))</f>
        <v/>
      </c>
      <c r="BG200" s="170" t="str">
        <f aca="false">IF(V200="","",IF(V200="-","-",IF(UPPER(V200)="AB","+",VLOOKUP(V200,'විෂය තොරතුරු'!$P$24:$Q$28,2))))</f>
        <v/>
      </c>
      <c r="BH200" s="171" t="str">
        <f aca="false">IF(W200="","",IF(W200="-","-",IF(UPPER(W200)="AB","+",VLOOKUP(W200,'විෂය තොරතුරු'!$P$24:$Q$28,2))))</f>
        <v/>
      </c>
      <c r="BI200" s="168" t="str">
        <f aca="false">IF(X200="","",IF(X200="-","-",IF(UPPER(X200)="AB","+",VLOOKUP(X200,'විෂය තොරතුරු'!$P$24:$Q$28,2))))</f>
        <v/>
      </c>
      <c r="BJ200" s="168" t="str">
        <f aca="false">IF(Y200="","",IF(Y200="-","-",IF(UPPER(Y200)="AB","+",VLOOKUP(Y200,'විෂය තොරතුරු'!$P$24:$Q$28,2))))</f>
        <v/>
      </c>
      <c r="BK200" s="168" t="str">
        <f aca="false">IF(Z200="","",IF(Z200="-","-",IF(UPPER(Z200)="AB","+",VLOOKUP(Z200,'විෂය තොරතුරු'!$P$24:$Q$28,2))))</f>
        <v/>
      </c>
      <c r="BL200" s="168" t="str">
        <f aca="false">IF(AA200="","",IF(AA200="-","-",IF(UPPER(AA200)="AB","+",VLOOKUP(AA200,'විෂය තොරතුරු'!$P$24:$Q$28,2))))</f>
        <v/>
      </c>
      <c r="BM200" s="168" t="str">
        <f aca="false">IF(AB200="","",IF(AB200="-","-",IF(UPPER(AB200)="AB","+",VLOOKUP(AB200,'විෂය තොරතුරු'!$P$24:$Q$28,2))))</f>
        <v/>
      </c>
      <c r="BN200" s="168" t="str">
        <f aca="false">IF(AC200="","",IF(AC200="-","-",IF(UPPER(AC200)="AB","+",VLOOKUP(AC200,'විෂය තොරතුරු'!$P$24:$Q$28,2))))</f>
        <v/>
      </c>
      <c r="BO200" s="169" t="str">
        <f aca="false">IF(AD200="","",IF(AD200="-","-",IF(UPPER(AD200)="AB","+",VLOOKUP(AD200,'විෂය තොරතුරු'!$P$24:$Q$28,2))))</f>
        <v/>
      </c>
      <c r="BP200" s="171" t="str">
        <f aca="false">IF(AE200="","",IF(AE200="-","-",IF(UPPER(AE200)="AB","+",VLOOKUP(AE200,'විෂය තොරතුරු'!$P$24:$Q$28,2))))</f>
        <v/>
      </c>
      <c r="BQ200" s="168" t="str">
        <f aca="false">IF(AF200="","",IF(AF200="-","-",IF(UPPER(AF200)="AB","+",VLOOKUP(AF200,'විෂය තොරතුරු'!$P$24:$Q$28,2))))</f>
        <v/>
      </c>
      <c r="BR200" s="168" t="str">
        <f aca="false">IF(AG200="","",IF(AG200="-","-",IF(UPPER(AG200)="AB","+",VLOOKUP(AG200,'විෂය තොරතුරු'!$P$24:$Q$28,2))))</f>
        <v/>
      </c>
      <c r="BS200" s="168" t="str">
        <f aca="false">IF(AH200="","",IF(AH200="-","-",IF(UPPER(AH200)="AB","+",VLOOKUP(AH200,'විෂය තොරතුරු'!$P$24:$Q$28,2))))</f>
        <v/>
      </c>
      <c r="BT200" s="168" t="str">
        <f aca="false">IF(AI200="","",IF(AI200="-","-",IF(UPPER(AI200)="AB","+",VLOOKUP(AI200,'විෂය තොරතුරු'!$P$24:$Q$28,2))))</f>
        <v/>
      </c>
      <c r="BU200" s="168" t="str">
        <f aca="false">IF(AJ200="","",IF(AJ200="-","-",IF(UPPER(AJ200)="AB","+",VLOOKUP(AJ200,'විෂය තොරතුරු'!$P$24:$Q$28,2))))</f>
        <v/>
      </c>
      <c r="BV200" s="168" t="str">
        <f aca="false">IF(AK200="","",IF(AK200="-","-",IF(UPPER(AK200)="AB","+",VLOOKUP(AK200,'විෂය තොරතුරු'!$P$24:$Q$28,2))))</f>
        <v/>
      </c>
      <c r="BW200" s="169" t="str">
        <f aca="false">IF(AL200="","",IF(AL200="-","-",IF(UPPER(AL200)="AB","+",VLOOKUP(AL200,'විෂය තොරතුරු'!$P$24:$Q$28,2))))</f>
        <v/>
      </c>
      <c r="BX200" s="171" t="str">
        <f aca="false">IF($B200="","",COUNTIF($AP200:$BW200,"A"))</f>
        <v/>
      </c>
      <c r="BY200" s="171" t="str">
        <f aca="false">IF($B200="","",COUNTIF($AP200:$BW200,"B"))</f>
        <v/>
      </c>
      <c r="BZ200" s="171" t="str">
        <f aca="false">IF($B200="","",COUNTIF($AP200:$BW200,"C"))</f>
        <v/>
      </c>
      <c r="CA200" s="171" t="str">
        <f aca="false">IF($B200="","",COUNTIF($AP200:$BW200,"S"))</f>
        <v/>
      </c>
      <c r="CB200" s="171" t="str">
        <f aca="false">IF($B200="","",COUNTIF($AP200:$BW200,"W"))</f>
        <v/>
      </c>
      <c r="CC200" s="171" t="str">
        <f aca="false">IF(B200="","",SUM(BX200:CA200))</f>
        <v/>
      </c>
      <c r="CD200" s="169" t="str">
        <f aca="false">IF(B200="","",SUM(BX200:BZ200))</f>
        <v/>
      </c>
      <c r="CE200" s="172" t="str">
        <f aca="false">IF(B200="","",IF(AND(CC200&gt;=6,CD200&gt;=3,OR(E200&gt;=35,F200&gt;=35),L200&gt;=35),"6/3 සමත්",IF(AND(CC200&gt;=5,CD200&gt;=3,OR(E200&gt;=35,F200&gt;=35,L200&gt;=35)),"5/3 සමත්",IF(AND(CC200&gt;=4,CD200&gt;=1,OR(E200&gt;=20,F200&gt;=20,L200&gt;=20)),"සමත් කළ හැකි",IF(CB200=9,"W9","අසමත් ?")))))</f>
        <v/>
      </c>
    </row>
    <row r="201" customFormat="false" ht="13.8" hidden="false" customHeight="false" outlineLevel="0" collapsed="false">
      <c r="A201" s="160" t="n">
        <v>16</v>
      </c>
      <c r="B201" s="161"/>
      <c r="C201" s="161"/>
      <c r="D201" s="162"/>
      <c r="E201" s="163"/>
      <c r="F201" s="164"/>
      <c r="G201" s="163"/>
      <c r="H201" s="165"/>
      <c r="I201" s="165"/>
      <c r="J201" s="164"/>
      <c r="K201" s="163"/>
      <c r="L201" s="165"/>
      <c r="M201" s="165"/>
      <c r="N201" s="164"/>
      <c r="O201" s="163"/>
      <c r="P201" s="165"/>
      <c r="Q201" s="165"/>
      <c r="R201" s="165"/>
      <c r="S201" s="165"/>
      <c r="T201" s="165"/>
      <c r="U201" s="165"/>
      <c r="V201" s="164"/>
      <c r="W201" s="163"/>
      <c r="X201" s="165"/>
      <c r="Y201" s="165"/>
      <c r="Z201" s="165"/>
      <c r="AA201" s="165"/>
      <c r="AB201" s="165"/>
      <c r="AC201" s="165"/>
      <c r="AD201" s="164"/>
      <c r="AE201" s="163"/>
      <c r="AF201" s="165"/>
      <c r="AG201" s="165"/>
      <c r="AH201" s="165"/>
      <c r="AI201" s="165"/>
      <c r="AJ201" s="165"/>
      <c r="AK201" s="165"/>
      <c r="AL201" s="166"/>
      <c r="AM201" s="167" t="str">
        <f aca="false">IF(B201="","",SUM(E201:AL201))</f>
        <v/>
      </c>
      <c r="AN201" s="168" t="str">
        <f aca="false">IF(B201="","",AM201/9)</f>
        <v/>
      </c>
      <c r="AO201" s="169" t="str">
        <f aca="false">IF(B201="","",IF(AM201=0,"-",RANK(AM201,$AM$186:$AM$235,0)))</f>
        <v/>
      </c>
      <c r="AP201" s="167" t="str">
        <f aca="false">IF(E201="","",IF(E201="-","-",IF(UPPER(E201)="AB","+",VLOOKUP(E201,'විෂය තොරතුරු'!$P$24:$Q$28,2))))</f>
        <v/>
      </c>
      <c r="AQ201" s="168" t="str">
        <f aca="false">IF(F201="","",IF(F201="-","-",IF(UPPER(F201)="AB","+",VLOOKUP(F201,'විෂය තොරතුරු'!$P$24:$Q$28,2))))</f>
        <v/>
      </c>
      <c r="AR201" s="168" t="str">
        <f aca="false">IF(G201="","",IF(G201="-","-",IF(UPPER(G201)="AB","+",VLOOKUP(G201,'විෂය තොරතුරු'!$P$24:$Q$28,2))))</f>
        <v/>
      </c>
      <c r="AS201" s="168" t="str">
        <f aca="false">IF(H201="","",IF(H201="-","-",IF(UPPER(H201)="AB","+",VLOOKUP(H201,'විෂය තොරතුරු'!$P$24:$Q$28,2))))</f>
        <v/>
      </c>
      <c r="AT201" s="168" t="str">
        <f aca="false">IF(I201="","",IF(I201="-","-",IF(UPPER(I201)="AB","+",VLOOKUP(I201,'විෂය තොරතුරු'!$P$24:$Q$28,2))))</f>
        <v/>
      </c>
      <c r="AU201" s="170" t="str">
        <f aca="false">IF(J201="","",IF(J201="-","-",IF(UPPER(J201)="AB","+",VLOOKUP(J201,'විෂය තොරතුරු'!$P$24:$Q$28,2))))</f>
        <v/>
      </c>
      <c r="AV201" s="171" t="str">
        <f aca="false">IF(K201="","",IF(K201="-","-",IF(UPPER(K201)="AB","+",VLOOKUP(K201,'විෂය තොරතුරු'!$P$24:$Q$28,2))))</f>
        <v/>
      </c>
      <c r="AW201" s="168" t="str">
        <f aca="false">IF(L201="","",IF(L201="-","-",IF(UPPER(L201)="AB","+",VLOOKUP(L201,'විෂය තොරතුරු'!$P$24:$Q$28,2))))</f>
        <v/>
      </c>
      <c r="AX201" s="168" t="str">
        <f aca="false">IF(M201="","",IF(M201="-","-",IF(UPPER(M201)="AB","+",VLOOKUP(M201,'විෂය තොරතුරු'!$P$24:$Q$28,2))))</f>
        <v/>
      </c>
      <c r="AY201" s="169" t="str">
        <f aca="false">IF(N201="","",IF(N201="-","-",IF(UPPER(N201)="AB","+",VLOOKUP(N201,'විෂය තොරතුරු'!$P$24:$Q$28,2))))</f>
        <v/>
      </c>
      <c r="AZ201" s="167" t="str">
        <f aca="false">IF(O201="","",IF(O201="-","-",IF(UPPER(O201)="AB","+",VLOOKUP(O201,'විෂය තොරතුරු'!$P$24:$Q$28,2))))</f>
        <v/>
      </c>
      <c r="BA201" s="168" t="str">
        <f aca="false">IF(P201="","",IF(P201="-","-",IF(UPPER(P201)="AB","+",VLOOKUP(P201,'විෂය තොරතුරු'!$P$24:$Q$28,2))))</f>
        <v/>
      </c>
      <c r="BB201" s="168" t="str">
        <f aca="false">IF(Q201="","",IF(Q201="-","-",IF(UPPER(Q201)="AB","+",VLOOKUP(Q201,'විෂය තොරතුරු'!$P$24:$Q$28,2))))</f>
        <v/>
      </c>
      <c r="BC201" s="168" t="str">
        <f aca="false">IF(R201="","",IF(R201="-","-",IF(UPPER(R201)="AB","+",VLOOKUP(R201,'විෂය තොරතුරු'!$P$24:$Q$28,2))))</f>
        <v/>
      </c>
      <c r="BD201" s="168" t="str">
        <f aca="false">IF(S201="","",IF(S201="-","-",IF(UPPER(S201)="AB","+",VLOOKUP(S201,'විෂය තොරතුරු'!$P$24:$Q$28,2))))</f>
        <v/>
      </c>
      <c r="BE201" s="168" t="str">
        <f aca="false">IF(T201="","",IF(T201="-","-",IF(UPPER(T201)="AB","+",VLOOKUP(T201,'විෂය තොරතුරු'!$P$24:$Q$28,2))))</f>
        <v/>
      </c>
      <c r="BF201" s="168" t="str">
        <f aca="false">IF(U201="","",IF(U201="-","-",IF(UPPER(U201)="AB","+",VLOOKUP(U201,'විෂය තොරතුරු'!$P$24:$Q$28,2))))</f>
        <v/>
      </c>
      <c r="BG201" s="170" t="str">
        <f aca="false">IF(V201="","",IF(V201="-","-",IF(UPPER(V201)="AB","+",VLOOKUP(V201,'විෂය තොරතුරු'!$P$24:$Q$28,2))))</f>
        <v/>
      </c>
      <c r="BH201" s="171" t="str">
        <f aca="false">IF(W201="","",IF(W201="-","-",IF(UPPER(W201)="AB","+",VLOOKUP(W201,'විෂය තොරතුරු'!$P$24:$Q$28,2))))</f>
        <v/>
      </c>
      <c r="BI201" s="168" t="str">
        <f aca="false">IF(X201="","",IF(X201="-","-",IF(UPPER(X201)="AB","+",VLOOKUP(X201,'විෂය තොරතුරු'!$P$24:$Q$28,2))))</f>
        <v/>
      </c>
      <c r="BJ201" s="168" t="str">
        <f aca="false">IF(Y201="","",IF(Y201="-","-",IF(UPPER(Y201)="AB","+",VLOOKUP(Y201,'විෂය තොරතුරු'!$P$24:$Q$28,2))))</f>
        <v/>
      </c>
      <c r="BK201" s="168" t="str">
        <f aca="false">IF(Z201="","",IF(Z201="-","-",IF(UPPER(Z201)="AB","+",VLOOKUP(Z201,'විෂය තොරතුරු'!$P$24:$Q$28,2))))</f>
        <v/>
      </c>
      <c r="BL201" s="168" t="str">
        <f aca="false">IF(AA201="","",IF(AA201="-","-",IF(UPPER(AA201)="AB","+",VLOOKUP(AA201,'විෂය තොරතුරු'!$P$24:$Q$28,2))))</f>
        <v/>
      </c>
      <c r="BM201" s="168" t="str">
        <f aca="false">IF(AB201="","",IF(AB201="-","-",IF(UPPER(AB201)="AB","+",VLOOKUP(AB201,'විෂය තොරතුරු'!$P$24:$Q$28,2))))</f>
        <v/>
      </c>
      <c r="BN201" s="168" t="str">
        <f aca="false">IF(AC201="","",IF(AC201="-","-",IF(UPPER(AC201)="AB","+",VLOOKUP(AC201,'විෂය තොරතුරු'!$P$24:$Q$28,2))))</f>
        <v/>
      </c>
      <c r="BO201" s="169" t="str">
        <f aca="false">IF(AD201="","",IF(AD201="-","-",IF(UPPER(AD201)="AB","+",VLOOKUP(AD201,'විෂය තොරතුරු'!$P$24:$Q$28,2))))</f>
        <v/>
      </c>
      <c r="BP201" s="171" t="str">
        <f aca="false">IF(AE201="","",IF(AE201="-","-",IF(UPPER(AE201)="AB","+",VLOOKUP(AE201,'විෂය තොරතුරු'!$P$24:$Q$28,2))))</f>
        <v/>
      </c>
      <c r="BQ201" s="168" t="str">
        <f aca="false">IF(AF201="","",IF(AF201="-","-",IF(UPPER(AF201)="AB","+",VLOOKUP(AF201,'විෂය තොරතුරු'!$P$24:$Q$28,2))))</f>
        <v/>
      </c>
      <c r="BR201" s="168" t="str">
        <f aca="false">IF(AG201="","",IF(AG201="-","-",IF(UPPER(AG201)="AB","+",VLOOKUP(AG201,'විෂය තොරතුරු'!$P$24:$Q$28,2))))</f>
        <v/>
      </c>
      <c r="BS201" s="168" t="str">
        <f aca="false">IF(AH201="","",IF(AH201="-","-",IF(UPPER(AH201)="AB","+",VLOOKUP(AH201,'විෂය තොරතුරු'!$P$24:$Q$28,2))))</f>
        <v/>
      </c>
      <c r="BT201" s="168" t="str">
        <f aca="false">IF(AI201="","",IF(AI201="-","-",IF(UPPER(AI201)="AB","+",VLOOKUP(AI201,'විෂය තොරතුරු'!$P$24:$Q$28,2))))</f>
        <v/>
      </c>
      <c r="BU201" s="168" t="str">
        <f aca="false">IF(AJ201="","",IF(AJ201="-","-",IF(UPPER(AJ201)="AB","+",VLOOKUP(AJ201,'විෂය තොරතුරු'!$P$24:$Q$28,2))))</f>
        <v/>
      </c>
      <c r="BV201" s="168" t="str">
        <f aca="false">IF(AK201="","",IF(AK201="-","-",IF(UPPER(AK201)="AB","+",VLOOKUP(AK201,'විෂය තොරතුරු'!$P$24:$Q$28,2))))</f>
        <v/>
      </c>
      <c r="BW201" s="169" t="str">
        <f aca="false">IF(AL201="","",IF(AL201="-","-",IF(UPPER(AL201)="AB","+",VLOOKUP(AL201,'විෂය තොරතුරු'!$P$24:$Q$28,2))))</f>
        <v/>
      </c>
      <c r="BX201" s="171" t="str">
        <f aca="false">IF($B201="","",COUNTIF($AP201:$BW201,"A"))</f>
        <v/>
      </c>
      <c r="BY201" s="171" t="str">
        <f aca="false">IF($B201="","",COUNTIF($AP201:$BW201,"B"))</f>
        <v/>
      </c>
      <c r="BZ201" s="171" t="str">
        <f aca="false">IF($B201="","",COUNTIF($AP201:$BW201,"C"))</f>
        <v/>
      </c>
      <c r="CA201" s="171" t="str">
        <f aca="false">IF($B201="","",COUNTIF($AP201:$BW201,"S"))</f>
        <v/>
      </c>
      <c r="CB201" s="171" t="str">
        <f aca="false">IF($B201="","",COUNTIF($AP201:$BW201,"W"))</f>
        <v/>
      </c>
      <c r="CC201" s="171" t="str">
        <f aca="false">IF(B201="","",SUM(BX201:CA201))</f>
        <v/>
      </c>
      <c r="CD201" s="169" t="str">
        <f aca="false">IF(B201="","",SUM(BX201:BZ201))</f>
        <v/>
      </c>
      <c r="CE201" s="172" t="str">
        <f aca="false">IF(B201="","",IF(AND(CC201&gt;=6,CD201&gt;=3,OR(E201&gt;=35,F201&gt;=35),L201&gt;=35),"6/3 සමත්",IF(AND(CC201&gt;=5,CD201&gt;=3,OR(E201&gt;=35,F201&gt;=35,L201&gt;=35)),"5/3 සමත්",IF(AND(CC201&gt;=4,CD201&gt;=1,OR(E201&gt;=20,F201&gt;=20,L201&gt;=20)),"සමත් කළ හැකි",IF(CB201=9,"W9","අසමත් ?")))))</f>
        <v/>
      </c>
    </row>
    <row r="202" customFormat="false" ht="13.8" hidden="false" customHeight="false" outlineLevel="0" collapsed="false">
      <c r="A202" s="160" t="n">
        <v>17</v>
      </c>
      <c r="B202" s="161"/>
      <c r="C202" s="161"/>
      <c r="D202" s="162"/>
      <c r="E202" s="163"/>
      <c r="F202" s="164"/>
      <c r="G202" s="163"/>
      <c r="H202" s="165"/>
      <c r="I202" s="165"/>
      <c r="J202" s="164"/>
      <c r="K202" s="163"/>
      <c r="L202" s="165"/>
      <c r="M202" s="165"/>
      <c r="N202" s="164"/>
      <c r="O202" s="163"/>
      <c r="P202" s="165"/>
      <c r="Q202" s="165"/>
      <c r="R202" s="165"/>
      <c r="S202" s="165"/>
      <c r="T202" s="165"/>
      <c r="U202" s="165"/>
      <c r="V202" s="164"/>
      <c r="W202" s="163"/>
      <c r="X202" s="165"/>
      <c r="Y202" s="165"/>
      <c r="Z202" s="165"/>
      <c r="AA202" s="165"/>
      <c r="AB202" s="165"/>
      <c r="AC202" s="165"/>
      <c r="AD202" s="164"/>
      <c r="AE202" s="163"/>
      <c r="AF202" s="165"/>
      <c r="AG202" s="165"/>
      <c r="AH202" s="165"/>
      <c r="AI202" s="165"/>
      <c r="AJ202" s="165"/>
      <c r="AK202" s="165"/>
      <c r="AL202" s="166"/>
      <c r="AM202" s="167" t="str">
        <f aca="false">IF(B202="","",SUM(E202:AL202))</f>
        <v/>
      </c>
      <c r="AN202" s="168" t="str">
        <f aca="false">IF(B202="","",AM202/9)</f>
        <v/>
      </c>
      <c r="AO202" s="169" t="str">
        <f aca="false">IF(B202="","",IF(AM202=0,"-",RANK(AM202,$AM$186:$AM$235,0)))</f>
        <v/>
      </c>
      <c r="AP202" s="167" t="str">
        <f aca="false">IF(E202="","",IF(E202="-","-",IF(UPPER(E202)="AB","+",VLOOKUP(E202,'විෂය තොරතුරු'!$P$24:$Q$28,2))))</f>
        <v/>
      </c>
      <c r="AQ202" s="168" t="str">
        <f aca="false">IF(F202="","",IF(F202="-","-",IF(UPPER(F202)="AB","+",VLOOKUP(F202,'විෂය තොරතුරු'!$P$24:$Q$28,2))))</f>
        <v/>
      </c>
      <c r="AR202" s="168" t="str">
        <f aca="false">IF(G202="","",IF(G202="-","-",IF(UPPER(G202)="AB","+",VLOOKUP(G202,'විෂය තොරතුරු'!$P$24:$Q$28,2))))</f>
        <v/>
      </c>
      <c r="AS202" s="168" t="str">
        <f aca="false">IF(H202="","",IF(H202="-","-",IF(UPPER(H202)="AB","+",VLOOKUP(H202,'විෂය තොරතුරු'!$P$24:$Q$28,2))))</f>
        <v/>
      </c>
      <c r="AT202" s="168" t="str">
        <f aca="false">IF(I202="","",IF(I202="-","-",IF(UPPER(I202)="AB","+",VLOOKUP(I202,'විෂය තොරතුරු'!$P$24:$Q$28,2))))</f>
        <v/>
      </c>
      <c r="AU202" s="170" t="str">
        <f aca="false">IF(J202="","",IF(J202="-","-",IF(UPPER(J202)="AB","+",VLOOKUP(J202,'විෂය තොරතුරු'!$P$24:$Q$28,2))))</f>
        <v/>
      </c>
      <c r="AV202" s="171" t="str">
        <f aca="false">IF(K202="","",IF(K202="-","-",IF(UPPER(K202)="AB","+",VLOOKUP(K202,'විෂය තොරතුරු'!$P$24:$Q$28,2))))</f>
        <v/>
      </c>
      <c r="AW202" s="168" t="str">
        <f aca="false">IF(L202="","",IF(L202="-","-",IF(UPPER(L202)="AB","+",VLOOKUP(L202,'විෂය තොරතුරු'!$P$24:$Q$28,2))))</f>
        <v/>
      </c>
      <c r="AX202" s="168" t="str">
        <f aca="false">IF(M202="","",IF(M202="-","-",IF(UPPER(M202)="AB","+",VLOOKUP(M202,'විෂය තොරතුරු'!$P$24:$Q$28,2))))</f>
        <v/>
      </c>
      <c r="AY202" s="169" t="str">
        <f aca="false">IF(N202="","",IF(N202="-","-",IF(UPPER(N202)="AB","+",VLOOKUP(N202,'විෂය තොරතුරු'!$P$24:$Q$28,2))))</f>
        <v/>
      </c>
      <c r="AZ202" s="167" t="str">
        <f aca="false">IF(O202="","",IF(O202="-","-",IF(UPPER(O202)="AB","+",VLOOKUP(O202,'විෂය තොරතුරු'!$P$24:$Q$28,2))))</f>
        <v/>
      </c>
      <c r="BA202" s="168" t="str">
        <f aca="false">IF(P202="","",IF(P202="-","-",IF(UPPER(P202)="AB","+",VLOOKUP(P202,'විෂය තොරතුරු'!$P$24:$Q$28,2))))</f>
        <v/>
      </c>
      <c r="BB202" s="168" t="str">
        <f aca="false">IF(Q202="","",IF(Q202="-","-",IF(UPPER(Q202)="AB","+",VLOOKUP(Q202,'විෂය තොරතුරු'!$P$24:$Q$28,2))))</f>
        <v/>
      </c>
      <c r="BC202" s="168" t="str">
        <f aca="false">IF(R202="","",IF(R202="-","-",IF(UPPER(R202)="AB","+",VLOOKUP(R202,'විෂය තොරතුරු'!$P$24:$Q$28,2))))</f>
        <v/>
      </c>
      <c r="BD202" s="168" t="str">
        <f aca="false">IF(S202="","",IF(S202="-","-",IF(UPPER(S202)="AB","+",VLOOKUP(S202,'විෂය තොරතුරු'!$P$24:$Q$28,2))))</f>
        <v/>
      </c>
      <c r="BE202" s="168" t="str">
        <f aca="false">IF(T202="","",IF(T202="-","-",IF(UPPER(T202)="AB","+",VLOOKUP(T202,'විෂය තොරතුරු'!$P$24:$Q$28,2))))</f>
        <v/>
      </c>
      <c r="BF202" s="168" t="str">
        <f aca="false">IF(U202="","",IF(U202="-","-",IF(UPPER(U202)="AB","+",VLOOKUP(U202,'විෂය තොරතුරු'!$P$24:$Q$28,2))))</f>
        <v/>
      </c>
      <c r="BG202" s="170" t="str">
        <f aca="false">IF(V202="","",IF(V202="-","-",IF(UPPER(V202)="AB","+",VLOOKUP(V202,'විෂය තොරතුරු'!$P$24:$Q$28,2))))</f>
        <v/>
      </c>
      <c r="BH202" s="171" t="str">
        <f aca="false">IF(W202="","",IF(W202="-","-",IF(UPPER(W202)="AB","+",VLOOKUP(W202,'විෂය තොරතුරු'!$P$24:$Q$28,2))))</f>
        <v/>
      </c>
      <c r="BI202" s="168" t="str">
        <f aca="false">IF(X202="","",IF(X202="-","-",IF(UPPER(X202)="AB","+",VLOOKUP(X202,'විෂය තොරතුරු'!$P$24:$Q$28,2))))</f>
        <v/>
      </c>
      <c r="BJ202" s="168" t="str">
        <f aca="false">IF(Y202="","",IF(Y202="-","-",IF(UPPER(Y202)="AB","+",VLOOKUP(Y202,'විෂය තොරතුරු'!$P$24:$Q$28,2))))</f>
        <v/>
      </c>
      <c r="BK202" s="168" t="str">
        <f aca="false">IF(Z202="","",IF(Z202="-","-",IF(UPPER(Z202)="AB","+",VLOOKUP(Z202,'විෂය තොරතුරු'!$P$24:$Q$28,2))))</f>
        <v/>
      </c>
      <c r="BL202" s="168" t="str">
        <f aca="false">IF(AA202="","",IF(AA202="-","-",IF(UPPER(AA202)="AB","+",VLOOKUP(AA202,'විෂය තොරතුරු'!$P$24:$Q$28,2))))</f>
        <v/>
      </c>
      <c r="BM202" s="168" t="str">
        <f aca="false">IF(AB202="","",IF(AB202="-","-",IF(UPPER(AB202)="AB","+",VLOOKUP(AB202,'විෂය තොරතුරු'!$P$24:$Q$28,2))))</f>
        <v/>
      </c>
      <c r="BN202" s="168" t="str">
        <f aca="false">IF(AC202="","",IF(AC202="-","-",IF(UPPER(AC202)="AB","+",VLOOKUP(AC202,'විෂය තොරතුරු'!$P$24:$Q$28,2))))</f>
        <v/>
      </c>
      <c r="BO202" s="169" t="str">
        <f aca="false">IF(AD202="","",IF(AD202="-","-",IF(UPPER(AD202)="AB","+",VLOOKUP(AD202,'විෂය තොරතුරු'!$P$24:$Q$28,2))))</f>
        <v/>
      </c>
      <c r="BP202" s="171" t="str">
        <f aca="false">IF(AE202="","",IF(AE202="-","-",IF(UPPER(AE202)="AB","+",VLOOKUP(AE202,'විෂය තොරතුරු'!$P$24:$Q$28,2))))</f>
        <v/>
      </c>
      <c r="BQ202" s="168" t="str">
        <f aca="false">IF(AF202="","",IF(AF202="-","-",IF(UPPER(AF202)="AB","+",VLOOKUP(AF202,'විෂය තොරතුරු'!$P$24:$Q$28,2))))</f>
        <v/>
      </c>
      <c r="BR202" s="168" t="str">
        <f aca="false">IF(AG202="","",IF(AG202="-","-",IF(UPPER(AG202)="AB","+",VLOOKUP(AG202,'විෂය තොරතුරු'!$P$24:$Q$28,2))))</f>
        <v/>
      </c>
      <c r="BS202" s="168" t="str">
        <f aca="false">IF(AH202="","",IF(AH202="-","-",IF(UPPER(AH202)="AB","+",VLOOKUP(AH202,'විෂය තොරතුරු'!$P$24:$Q$28,2))))</f>
        <v/>
      </c>
      <c r="BT202" s="168" t="str">
        <f aca="false">IF(AI202="","",IF(AI202="-","-",IF(UPPER(AI202)="AB","+",VLOOKUP(AI202,'විෂය තොරතුරු'!$P$24:$Q$28,2))))</f>
        <v/>
      </c>
      <c r="BU202" s="168" t="str">
        <f aca="false">IF(AJ202="","",IF(AJ202="-","-",IF(UPPER(AJ202)="AB","+",VLOOKUP(AJ202,'විෂය තොරතුරු'!$P$24:$Q$28,2))))</f>
        <v/>
      </c>
      <c r="BV202" s="168" t="str">
        <f aca="false">IF(AK202="","",IF(AK202="-","-",IF(UPPER(AK202)="AB","+",VLOOKUP(AK202,'විෂය තොරතුරු'!$P$24:$Q$28,2))))</f>
        <v/>
      </c>
      <c r="BW202" s="169" t="str">
        <f aca="false">IF(AL202="","",IF(AL202="-","-",IF(UPPER(AL202)="AB","+",VLOOKUP(AL202,'විෂය තොරතුරු'!$P$24:$Q$28,2))))</f>
        <v/>
      </c>
      <c r="BX202" s="171" t="str">
        <f aca="false">IF($B202="","",COUNTIF($AP202:$BW202,"A"))</f>
        <v/>
      </c>
      <c r="BY202" s="171" t="str">
        <f aca="false">IF($B202="","",COUNTIF($AP202:$BW202,"B"))</f>
        <v/>
      </c>
      <c r="BZ202" s="171" t="str">
        <f aca="false">IF($B202="","",COUNTIF($AP202:$BW202,"C"))</f>
        <v/>
      </c>
      <c r="CA202" s="171" t="str">
        <f aca="false">IF($B202="","",COUNTIF($AP202:$BW202,"S"))</f>
        <v/>
      </c>
      <c r="CB202" s="171" t="str">
        <f aca="false">IF($B202="","",COUNTIF($AP202:$BW202,"W"))</f>
        <v/>
      </c>
      <c r="CC202" s="171" t="str">
        <f aca="false">IF(B202="","",SUM(BX202:CA202))</f>
        <v/>
      </c>
      <c r="CD202" s="169" t="str">
        <f aca="false">IF(B202="","",SUM(BX202:BZ202))</f>
        <v/>
      </c>
      <c r="CE202" s="172" t="str">
        <f aca="false">IF(B202="","",IF(AND(CC202&gt;=6,CD202&gt;=3,OR(E202&gt;=35,F202&gt;=35),L202&gt;=35),"6/3 සමත්",IF(AND(CC202&gt;=5,CD202&gt;=3,OR(E202&gt;=35,F202&gt;=35,L202&gt;=35)),"5/3 සමත්",IF(AND(CC202&gt;=4,CD202&gt;=1,OR(E202&gt;=20,F202&gt;=20,L202&gt;=20)),"සමත් කළ හැකි",IF(CB202=9,"W9","අසමත් ?")))))</f>
        <v/>
      </c>
    </row>
    <row r="203" customFormat="false" ht="13.8" hidden="false" customHeight="false" outlineLevel="0" collapsed="false">
      <c r="A203" s="160" t="n">
        <v>18</v>
      </c>
      <c r="B203" s="161"/>
      <c r="C203" s="161"/>
      <c r="D203" s="162"/>
      <c r="E203" s="163"/>
      <c r="F203" s="164"/>
      <c r="G203" s="163"/>
      <c r="H203" s="165"/>
      <c r="I203" s="165"/>
      <c r="J203" s="164"/>
      <c r="K203" s="163"/>
      <c r="L203" s="165"/>
      <c r="M203" s="165"/>
      <c r="N203" s="164"/>
      <c r="O203" s="163"/>
      <c r="P203" s="165"/>
      <c r="Q203" s="165"/>
      <c r="R203" s="165"/>
      <c r="S203" s="165"/>
      <c r="T203" s="165"/>
      <c r="U203" s="165"/>
      <c r="V203" s="164"/>
      <c r="W203" s="163"/>
      <c r="X203" s="165"/>
      <c r="Y203" s="165"/>
      <c r="Z203" s="165"/>
      <c r="AA203" s="165"/>
      <c r="AB203" s="165"/>
      <c r="AC203" s="165"/>
      <c r="AD203" s="164"/>
      <c r="AE203" s="163"/>
      <c r="AF203" s="165"/>
      <c r="AG203" s="165"/>
      <c r="AH203" s="165"/>
      <c r="AI203" s="165"/>
      <c r="AJ203" s="165"/>
      <c r="AK203" s="165"/>
      <c r="AL203" s="166"/>
      <c r="AM203" s="167" t="str">
        <f aca="false">IF(B203="","",SUM(E203:AL203))</f>
        <v/>
      </c>
      <c r="AN203" s="168" t="str">
        <f aca="false">IF(B203="","",AM203/9)</f>
        <v/>
      </c>
      <c r="AO203" s="169" t="str">
        <f aca="false">IF(B203="","",IF(AM203=0,"-",RANK(AM203,$AM$186:$AM$235,0)))</f>
        <v/>
      </c>
      <c r="AP203" s="167" t="str">
        <f aca="false">IF(E203="","",IF(E203="-","-",IF(UPPER(E203)="AB","+",VLOOKUP(E203,'විෂය තොරතුරු'!$P$24:$Q$28,2))))</f>
        <v/>
      </c>
      <c r="AQ203" s="168" t="str">
        <f aca="false">IF(F203="","",IF(F203="-","-",IF(UPPER(F203)="AB","+",VLOOKUP(F203,'විෂය තොරතුරු'!$P$24:$Q$28,2))))</f>
        <v/>
      </c>
      <c r="AR203" s="168" t="str">
        <f aca="false">IF(G203="","",IF(G203="-","-",IF(UPPER(G203)="AB","+",VLOOKUP(G203,'විෂය තොරතුරු'!$P$24:$Q$28,2))))</f>
        <v/>
      </c>
      <c r="AS203" s="168" t="str">
        <f aca="false">IF(H203="","",IF(H203="-","-",IF(UPPER(H203)="AB","+",VLOOKUP(H203,'විෂය තොරතුරු'!$P$24:$Q$28,2))))</f>
        <v/>
      </c>
      <c r="AT203" s="168" t="str">
        <f aca="false">IF(I203="","",IF(I203="-","-",IF(UPPER(I203)="AB","+",VLOOKUP(I203,'විෂය තොරතුරු'!$P$24:$Q$28,2))))</f>
        <v/>
      </c>
      <c r="AU203" s="170" t="str">
        <f aca="false">IF(J203="","",IF(J203="-","-",IF(UPPER(J203)="AB","+",VLOOKUP(J203,'විෂය තොරතුරු'!$P$24:$Q$28,2))))</f>
        <v/>
      </c>
      <c r="AV203" s="171" t="str">
        <f aca="false">IF(K203="","",IF(K203="-","-",IF(UPPER(K203)="AB","+",VLOOKUP(K203,'විෂය තොරතුරු'!$P$24:$Q$28,2))))</f>
        <v/>
      </c>
      <c r="AW203" s="168" t="str">
        <f aca="false">IF(L203="","",IF(L203="-","-",IF(UPPER(L203)="AB","+",VLOOKUP(L203,'විෂය තොරතුරු'!$P$24:$Q$28,2))))</f>
        <v/>
      </c>
      <c r="AX203" s="168" t="str">
        <f aca="false">IF(M203="","",IF(M203="-","-",IF(UPPER(M203)="AB","+",VLOOKUP(M203,'විෂය තොරතුරු'!$P$24:$Q$28,2))))</f>
        <v/>
      </c>
      <c r="AY203" s="169" t="str">
        <f aca="false">IF(N203="","",IF(N203="-","-",IF(UPPER(N203)="AB","+",VLOOKUP(N203,'විෂය තොරතුරු'!$P$24:$Q$28,2))))</f>
        <v/>
      </c>
      <c r="AZ203" s="167" t="str">
        <f aca="false">IF(O203="","",IF(O203="-","-",IF(UPPER(O203)="AB","+",VLOOKUP(O203,'විෂය තොරතුරු'!$P$24:$Q$28,2))))</f>
        <v/>
      </c>
      <c r="BA203" s="168" t="str">
        <f aca="false">IF(P203="","",IF(P203="-","-",IF(UPPER(P203)="AB","+",VLOOKUP(P203,'විෂය තොරතුරු'!$P$24:$Q$28,2))))</f>
        <v/>
      </c>
      <c r="BB203" s="168" t="str">
        <f aca="false">IF(Q203="","",IF(Q203="-","-",IF(UPPER(Q203)="AB","+",VLOOKUP(Q203,'විෂය තොරතුරු'!$P$24:$Q$28,2))))</f>
        <v/>
      </c>
      <c r="BC203" s="168" t="str">
        <f aca="false">IF(R203="","",IF(R203="-","-",IF(UPPER(R203)="AB","+",VLOOKUP(R203,'විෂය තොරතුරු'!$P$24:$Q$28,2))))</f>
        <v/>
      </c>
      <c r="BD203" s="168" t="str">
        <f aca="false">IF(S203="","",IF(S203="-","-",IF(UPPER(S203)="AB","+",VLOOKUP(S203,'විෂය තොරතුරු'!$P$24:$Q$28,2))))</f>
        <v/>
      </c>
      <c r="BE203" s="168" t="str">
        <f aca="false">IF(T203="","",IF(T203="-","-",IF(UPPER(T203)="AB","+",VLOOKUP(T203,'විෂය තොරතුරු'!$P$24:$Q$28,2))))</f>
        <v/>
      </c>
      <c r="BF203" s="168" t="str">
        <f aca="false">IF(U203="","",IF(U203="-","-",IF(UPPER(U203)="AB","+",VLOOKUP(U203,'විෂය තොරතුරු'!$P$24:$Q$28,2))))</f>
        <v/>
      </c>
      <c r="BG203" s="170" t="str">
        <f aca="false">IF(V203="","",IF(V203="-","-",IF(UPPER(V203)="AB","+",VLOOKUP(V203,'විෂය තොරතුරු'!$P$24:$Q$28,2))))</f>
        <v/>
      </c>
      <c r="BH203" s="171" t="str">
        <f aca="false">IF(W203="","",IF(W203="-","-",IF(UPPER(W203)="AB","+",VLOOKUP(W203,'විෂය තොරතුරු'!$P$24:$Q$28,2))))</f>
        <v/>
      </c>
      <c r="BI203" s="168" t="str">
        <f aca="false">IF(X203="","",IF(X203="-","-",IF(UPPER(X203)="AB","+",VLOOKUP(X203,'විෂය තොරතුරු'!$P$24:$Q$28,2))))</f>
        <v/>
      </c>
      <c r="BJ203" s="168" t="str">
        <f aca="false">IF(Y203="","",IF(Y203="-","-",IF(UPPER(Y203)="AB","+",VLOOKUP(Y203,'විෂය තොරතුරු'!$P$24:$Q$28,2))))</f>
        <v/>
      </c>
      <c r="BK203" s="168" t="str">
        <f aca="false">IF(Z203="","",IF(Z203="-","-",IF(UPPER(Z203)="AB","+",VLOOKUP(Z203,'විෂය තොරතුරු'!$P$24:$Q$28,2))))</f>
        <v/>
      </c>
      <c r="BL203" s="168" t="str">
        <f aca="false">IF(AA203="","",IF(AA203="-","-",IF(UPPER(AA203)="AB","+",VLOOKUP(AA203,'විෂය තොරතුරු'!$P$24:$Q$28,2))))</f>
        <v/>
      </c>
      <c r="BM203" s="168" t="str">
        <f aca="false">IF(AB203="","",IF(AB203="-","-",IF(UPPER(AB203)="AB","+",VLOOKUP(AB203,'විෂය තොරතුරු'!$P$24:$Q$28,2))))</f>
        <v/>
      </c>
      <c r="BN203" s="168" t="str">
        <f aca="false">IF(AC203="","",IF(AC203="-","-",IF(UPPER(AC203)="AB","+",VLOOKUP(AC203,'විෂය තොරතුරු'!$P$24:$Q$28,2))))</f>
        <v/>
      </c>
      <c r="BO203" s="169" t="str">
        <f aca="false">IF(AD203="","",IF(AD203="-","-",IF(UPPER(AD203)="AB","+",VLOOKUP(AD203,'විෂය තොරතුරු'!$P$24:$Q$28,2))))</f>
        <v/>
      </c>
      <c r="BP203" s="171" t="str">
        <f aca="false">IF(AE203="","",IF(AE203="-","-",IF(UPPER(AE203)="AB","+",VLOOKUP(AE203,'විෂය තොරතුරු'!$P$24:$Q$28,2))))</f>
        <v/>
      </c>
      <c r="BQ203" s="168" t="str">
        <f aca="false">IF(AF203="","",IF(AF203="-","-",IF(UPPER(AF203)="AB","+",VLOOKUP(AF203,'විෂය තොරතුරු'!$P$24:$Q$28,2))))</f>
        <v/>
      </c>
      <c r="BR203" s="168" t="str">
        <f aca="false">IF(AG203="","",IF(AG203="-","-",IF(UPPER(AG203)="AB","+",VLOOKUP(AG203,'විෂය තොරතුරු'!$P$24:$Q$28,2))))</f>
        <v/>
      </c>
      <c r="BS203" s="168" t="str">
        <f aca="false">IF(AH203="","",IF(AH203="-","-",IF(UPPER(AH203)="AB","+",VLOOKUP(AH203,'විෂය තොරතුරු'!$P$24:$Q$28,2))))</f>
        <v/>
      </c>
      <c r="BT203" s="168" t="str">
        <f aca="false">IF(AI203="","",IF(AI203="-","-",IF(UPPER(AI203)="AB","+",VLOOKUP(AI203,'විෂය තොරතුරු'!$P$24:$Q$28,2))))</f>
        <v/>
      </c>
      <c r="BU203" s="168" t="str">
        <f aca="false">IF(AJ203="","",IF(AJ203="-","-",IF(UPPER(AJ203)="AB","+",VLOOKUP(AJ203,'විෂය තොරතුරු'!$P$24:$Q$28,2))))</f>
        <v/>
      </c>
      <c r="BV203" s="168" t="str">
        <f aca="false">IF(AK203="","",IF(AK203="-","-",IF(UPPER(AK203)="AB","+",VLOOKUP(AK203,'විෂය තොරතුරු'!$P$24:$Q$28,2))))</f>
        <v/>
      </c>
      <c r="BW203" s="169" t="str">
        <f aca="false">IF(AL203="","",IF(AL203="-","-",IF(UPPER(AL203)="AB","+",VLOOKUP(AL203,'විෂය තොරතුරු'!$P$24:$Q$28,2))))</f>
        <v/>
      </c>
      <c r="BX203" s="171" t="str">
        <f aca="false">IF($B203="","",COUNTIF($AP203:$BW203,"A"))</f>
        <v/>
      </c>
      <c r="BY203" s="171" t="str">
        <f aca="false">IF($B203="","",COUNTIF($AP203:$BW203,"B"))</f>
        <v/>
      </c>
      <c r="BZ203" s="171" t="str">
        <f aca="false">IF($B203="","",COUNTIF($AP203:$BW203,"C"))</f>
        <v/>
      </c>
      <c r="CA203" s="171" t="str">
        <f aca="false">IF($B203="","",COUNTIF($AP203:$BW203,"S"))</f>
        <v/>
      </c>
      <c r="CB203" s="171" t="str">
        <f aca="false">IF($B203="","",COUNTIF($AP203:$BW203,"W"))</f>
        <v/>
      </c>
      <c r="CC203" s="171" t="str">
        <f aca="false">IF(B203="","",SUM(BX203:CA203))</f>
        <v/>
      </c>
      <c r="CD203" s="169" t="str">
        <f aca="false">IF(B203="","",SUM(BX203:BZ203))</f>
        <v/>
      </c>
      <c r="CE203" s="172" t="str">
        <f aca="false">IF(B203="","",IF(AND(CC203&gt;=6,CD203&gt;=3,OR(E203&gt;=35,F203&gt;=35),L203&gt;=35),"6/3 සමත්",IF(AND(CC203&gt;=5,CD203&gt;=3,OR(E203&gt;=35,F203&gt;=35,L203&gt;=35)),"5/3 සමත්",IF(AND(CC203&gt;=4,CD203&gt;=1,OR(E203&gt;=20,F203&gt;=20,L203&gt;=20)),"සමත් කළ හැකි",IF(CB203=9,"W9","අසමත් ?")))))</f>
        <v/>
      </c>
    </row>
    <row r="204" customFormat="false" ht="13.8" hidden="false" customHeight="false" outlineLevel="0" collapsed="false">
      <c r="A204" s="160" t="n">
        <v>19</v>
      </c>
      <c r="B204" s="175"/>
      <c r="C204" s="161"/>
      <c r="D204" s="162"/>
      <c r="E204" s="163"/>
      <c r="F204" s="164"/>
      <c r="G204" s="163"/>
      <c r="H204" s="165"/>
      <c r="I204" s="165"/>
      <c r="J204" s="164"/>
      <c r="K204" s="163"/>
      <c r="L204" s="165"/>
      <c r="M204" s="165"/>
      <c r="N204" s="164"/>
      <c r="O204" s="163"/>
      <c r="P204" s="165"/>
      <c r="Q204" s="165"/>
      <c r="R204" s="165"/>
      <c r="S204" s="165"/>
      <c r="T204" s="165"/>
      <c r="U204" s="165"/>
      <c r="V204" s="164"/>
      <c r="W204" s="163"/>
      <c r="X204" s="165"/>
      <c r="Y204" s="165"/>
      <c r="Z204" s="165"/>
      <c r="AA204" s="165"/>
      <c r="AB204" s="165"/>
      <c r="AC204" s="165"/>
      <c r="AD204" s="164"/>
      <c r="AE204" s="163"/>
      <c r="AF204" s="165"/>
      <c r="AG204" s="165"/>
      <c r="AH204" s="165"/>
      <c r="AI204" s="165"/>
      <c r="AJ204" s="165"/>
      <c r="AK204" s="165"/>
      <c r="AL204" s="166"/>
      <c r="AM204" s="167" t="str">
        <f aca="false">IF(B204="","",SUM(E204:AL204))</f>
        <v/>
      </c>
      <c r="AN204" s="168" t="str">
        <f aca="false">IF(B204="","",AM204/9)</f>
        <v/>
      </c>
      <c r="AO204" s="169" t="str">
        <f aca="false">IF(B204="","",IF(AM204=0,"-",RANK(AM204,$AM$186:$AM$235,0)))</f>
        <v/>
      </c>
      <c r="AP204" s="167" t="str">
        <f aca="false">IF(E204="","",IF(E204="-","-",IF(UPPER(E204)="AB","+",VLOOKUP(E204,'විෂය තොරතුරු'!$P$24:$Q$28,2))))</f>
        <v/>
      </c>
      <c r="AQ204" s="168" t="str">
        <f aca="false">IF(F204="","",IF(F204="-","-",IF(UPPER(F204)="AB","+",VLOOKUP(F204,'විෂය තොරතුරු'!$P$24:$Q$28,2))))</f>
        <v/>
      </c>
      <c r="AR204" s="168" t="str">
        <f aca="false">IF(G204="","",IF(G204="-","-",IF(UPPER(G204)="AB","+",VLOOKUP(G204,'විෂය තොරතුරු'!$P$24:$Q$28,2))))</f>
        <v/>
      </c>
      <c r="AS204" s="168" t="str">
        <f aca="false">IF(H204="","",IF(H204="-","-",IF(UPPER(H204)="AB","+",VLOOKUP(H204,'විෂය තොරතුරු'!$P$24:$Q$28,2))))</f>
        <v/>
      </c>
      <c r="AT204" s="168" t="str">
        <f aca="false">IF(I204="","",IF(I204="-","-",IF(UPPER(I204)="AB","+",VLOOKUP(I204,'විෂය තොරතුරු'!$P$24:$Q$28,2))))</f>
        <v/>
      </c>
      <c r="AU204" s="170" t="str">
        <f aca="false">IF(J204="","",IF(J204="-","-",IF(UPPER(J204)="AB","+",VLOOKUP(J204,'විෂය තොරතුරු'!$P$24:$Q$28,2))))</f>
        <v/>
      </c>
      <c r="AV204" s="171" t="str">
        <f aca="false">IF(K204="","",IF(K204="-","-",IF(UPPER(K204)="AB","+",VLOOKUP(K204,'විෂය තොරතුරු'!$P$24:$Q$28,2))))</f>
        <v/>
      </c>
      <c r="AW204" s="168" t="str">
        <f aca="false">IF(L204="","",IF(L204="-","-",IF(UPPER(L204)="AB","+",VLOOKUP(L204,'විෂය තොරතුරු'!$P$24:$Q$28,2))))</f>
        <v/>
      </c>
      <c r="AX204" s="168" t="str">
        <f aca="false">IF(M204="","",IF(M204="-","-",IF(UPPER(M204)="AB","+",VLOOKUP(M204,'විෂය තොරතුරු'!$P$24:$Q$28,2))))</f>
        <v/>
      </c>
      <c r="AY204" s="169" t="str">
        <f aca="false">IF(N204="","",IF(N204="-","-",IF(UPPER(N204)="AB","+",VLOOKUP(N204,'විෂය තොරතුරු'!$P$24:$Q$28,2))))</f>
        <v/>
      </c>
      <c r="AZ204" s="167" t="str">
        <f aca="false">IF(O204="","",IF(O204="-","-",IF(UPPER(O204)="AB","+",VLOOKUP(O204,'විෂය තොරතුරු'!$P$24:$Q$28,2))))</f>
        <v/>
      </c>
      <c r="BA204" s="168" t="str">
        <f aca="false">IF(P204="","",IF(P204="-","-",IF(UPPER(P204)="AB","+",VLOOKUP(P204,'විෂය තොරතුරු'!$P$24:$Q$28,2))))</f>
        <v/>
      </c>
      <c r="BB204" s="168" t="str">
        <f aca="false">IF(Q204="","",IF(Q204="-","-",IF(UPPER(Q204)="AB","+",VLOOKUP(Q204,'විෂය තොරතුරු'!$P$24:$Q$28,2))))</f>
        <v/>
      </c>
      <c r="BC204" s="168" t="str">
        <f aca="false">IF(R204="","",IF(R204="-","-",IF(UPPER(R204)="AB","+",VLOOKUP(R204,'විෂය තොරතුරු'!$P$24:$Q$28,2))))</f>
        <v/>
      </c>
      <c r="BD204" s="168" t="str">
        <f aca="false">IF(S204="","",IF(S204="-","-",IF(UPPER(S204)="AB","+",VLOOKUP(S204,'විෂය තොරතුරු'!$P$24:$Q$28,2))))</f>
        <v/>
      </c>
      <c r="BE204" s="168" t="str">
        <f aca="false">IF(T204="","",IF(T204="-","-",IF(UPPER(T204)="AB","+",VLOOKUP(T204,'විෂය තොරතුරු'!$P$24:$Q$28,2))))</f>
        <v/>
      </c>
      <c r="BF204" s="168" t="str">
        <f aca="false">IF(U204="","",IF(U204="-","-",IF(UPPER(U204)="AB","+",VLOOKUP(U204,'විෂය තොරතුරු'!$P$24:$Q$28,2))))</f>
        <v/>
      </c>
      <c r="BG204" s="170" t="str">
        <f aca="false">IF(V204="","",IF(V204="-","-",IF(UPPER(V204)="AB","+",VLOOKUP(V204,'විෂය තොරතුරු'!$P$24:$Q$28,2))))</f>
        <v/>
      </c>
      <c r="BH204" s="171" t="str">
        <f aca="false">IF(W204="","",IF(W204="-","-",IF(UPPER(W204)="AB","+",VLOOKUP(W204,'විෂය තොරතුරු'!$P$24:$Q$28,2))))</f>
        <v/>
      </c>
      <c r="BI204" s="168" t="str">
        <f aca="false">IF(X204="","",IF(X204="-","-",IF(UPPER(X204)="AB","+",VLOOKUP(X204,'විෂය තොරතුරු'!$P$24:$Q$28,2))))</f>
        <v/>
      </c>
      <c r="BJ204" s="168" t="str">
        <f aca="false">IF(Y204="","",IF(Y204="-","-",IF(UPPER(Y204)="AB","+",VLOOKUP(Y204,'විෂය තොරතුරු'!$P$24:$Q$28,2))))</f>
        <v/>
      </c>
      <c r="BK204" s="168" t="str">
        <f aca="false">IF(Z204="","",IF(Z204="-","-",IF(UPPER(Z204)="AB","+",VLOOKUP(Z204,'විෂය තොරතුරු'!$P$24:$Q$28,2))))</f>
        <v/>
      </c>
      <c r="BL204" s="168" t="str">
        <f aca="false">IF(AA204="","",IF(AA204="-","-",IF(UPPER(AA204)="AB","+",VLOOKUP(AA204,'විෂය තොරතුරු'!$P$24:$Q$28,2))))</f>
        <v/>
      </c>
      <c r="BM204" s="168" t="str">
        <f aca="false">IF(AB204="","",IF(AB204="-","-",IF(UPPER(AB204)="AB","+",VLOOKUP(AB204,'විෂය තොරතුරු'!$P$24:$Q$28,2))))</f>
        <v/>
      </c>
      <c r="BN204" s="168" t="str">
        <f aca="false">IF(AC204="","",IF(AC204="-","-",IF(UPPER(AC204)="AB","+",VLOOKUP(AC204,'විෂය තොරතුරු'!$P$24:$Q$28,2))))</f>
        <v/>
      </c>
      <c r="BO204" s="169" t="str">
        <f aca="false">IF(AD204="","",IF(AD204="-","-",IF(UPPER(AD204)="AB","+",VLOOKUP(AD204,'විෂය තොරතුරු'!$P$24:$Q$28,2))))</f>
        <v/>
      </c>
      <c r="BP204" s="171" t="str">
        <f aca="false">IF(AE204="","",IF(AE204="-","-",IF(UPPER(AE204)="AB","+",VLOOKUP(AE204,'විෂය තොරතුරු'!$P$24:$Q$28,2))))</f>
        <v/>
      </c>
      <c r="BQ204" s="168" t="str">
        <f aca="false">IF(AF204="","",IF(AF204="-","-",IF(UPPER(AF204)="AB","+",VLOOKUP(AF204,'විෂය තොරතුරු'!$P$24:$Q$28,2))))</f>
        <v/>
      </c>
      <c r="BR204" s="168" t="str">
        <f aca="false">IF(AG204="","",IF(AG204="-","-",IF(UPPER(AG204)="AB","+",VLOOKUP(AG204,'විෂය තොරතුරු'!$P$24:$Q$28,2))))</f>
        <v/>
      </c>
      <c r="BS204" s="168" t="str">
        <f aca="false">IF(AH204="","",IF(AH204="-","-",IF(UPPER(AH204)="AB","+",VLOOKUP(AH204,'විෂය තොරතුරු'!$P$24:$Q$28,2))))</f>
        <v/>
      </c>
      <c r="BT204" s="168" t="str">
        <f aca="false">IF(AI204="","",IF(AI204="-","-",IF(UPPER(AI204)="AB","+",VLOOKUP(AI204,'විෂය තොරතුරු'!$P$24:$Q$28,2))))</f>
        <v/>
      </c>
      <c r="BU204" s="168" t="str">
        <f aca="false">IF(AJ204="","",IF(AJ204="-","-",IF(UPPER(AJ204)="AB","+",VLOOKUP(AJ204,'විෂය තොරතුරු'!$P$24:$Q$28,2))))</f>
        <v/>
      </c>
      <c r="BV204" s="168" t="str">
        <f aca="false">IF(AK204="","",IF(AK204="-","-",IF(UPPER(AK204)="AB","+",VLOOKUP(AK204,'විෂය තොරතුරු'!$P$24:$Q$28,2))))</f>
        <v/>
      </c>
      <c r="BW204" s="169" t="str">
        <f aca="false">IF(AL204="","",IF(AL204="-","-",IF(UPPER(AL204)="AB","+",VLOOKUP(AL204,'විෂය තොරතුරු'!$P$24:$Q$28,2))))</f>
        <v/>
      </c>
      <c r="BX204" s="171" t="str">
        <f aca="false">IF($B204="","",COUNTIF($AP204:$BW204,"A"))</f>
        <v/>
      </c>
      <c r="BY204" s="171" t="str">
        <f aca="false">IF($B204="","",COUNTIF($AP204:$BW204,"B"))</f>
        <v/>
      </c>
      <c r="BZ204" s="171" t="str">
        <f aca="false">IF($B204="","",COUNTIF($AP204:$BW204,"C"))</f>
        <v/>
      </c>
      <c r="CA204" s="171" t="str">
        <f aca="false">IF($B204="","",COUNTIF($AP204:$BW204,"S"))</f>
        <v/>
      </c>
      <c r="CB204" s="171" t="str">
        <f aca="false">IF($B204="","",COUNTIF($AP204:$BW204,"W"))</f>
        <v/>
      </c>
      <c r="CC204" s="171" t="str">
        <f aca="false">IF(B204="","",SUM(BX204:CA204))</f>
        <v/>
      </c>
      <c r="CD204" s="169" t="str">
        <f aca="false">IF(B204="","",SUM(BX204:BZ204))</f>
        <v/>
      </c>
      <c r="CE204" s="172" t="str">
        <f aca="false">IF(B204="","",IF(AND(CC204&gt;=6,CD204&gt;=3,OR(E204&gt;=35,F204&gt;=35),L204&gt;=35),"6/3 සමත්",IF(AND(CC204&gt;=5,CD204&gt;=3,OR(E204&gt;=35,F204&gt;=35,L204&gt;=35)),"5/3 සමත්",IF(AND(CC204&gt;=4,CD204&gt;=1,OR(E204&gt;=20,F204&gt;=20,L204&gt;=20)),"සමත් කළ හැකි",IF(CB204=9,"W9","අසමත් ?")))))</f>
        <v/>
      </c>
    </row>
    <row r="205" customFormat="false" ht="13.8" hidden="false" customHeight="false" outlineLevel="0" collapsed="false">
      <c r="A205" s="160" t="n">
        <v>20</v>
      </c>
      <c r="B205" s="161"/>
      <c r="C205" s="161"/>
      <c r="D205" s="162"/>
      <c r="E205" s="163"/>
      <c r="F205" s="164"/>
      <c r="G205" s="163"/>
      <c r="H205" s="165"/>
      <c r="I205" s="165"/>
      <c r="J205" s="164"/>
      <c r="K205" s="163"/>
      <c r="L205" s="165"/>
      <c r="M205" s="165"/>
      <c r="N205" s="164"/>
      <c r="O205" s="163"/>
      <c r="P205" s="165"/>
      <c r="Q205" s="165"/>
      <c r="R205" s="165"/>
      <c r="S205" s="165"/>
      <c r="T205" s="165"/>
      <c r="U205" s="165"/>
      <c r="V205" s="164"/>
      <c r="W205" s="163"/>
      <c r="X205" s="165"/>
      <c r="Y205" s="165"/>
      <c r="Z205" s="165"/>
      <c r="AA205" s="165"/>
      <c r="AB205" s="165"/>
      <c r="AC205" s="165"/>
      <c r="AD205" s="164"/>
      <c r="AE205" s="163"/>
      <c r="AF205" s="165"/>
      <c r="AG205" s="165"/>
      <c r="AH205" s="165"/>
      <c r="AI205" s="165"/>
      <c r="AJ205" s="165"/>
      <c r="AK205" s="165"/>
      <c r="AL205" s="166"/>
      <c r="AM205" s="167" t="str">
        <f aca="false">IF(B205="","",SUM(E205:AL205))</f>
        <v/>
      </c>
      <c r="AN205" s="168" t="str">
        <f aca="false">IF(B205="","",AM205/9)</f>
        <v/>
      </c>
      <c r="AO205" s="169" t="str">
        <f aca="false">IF(B205="","",IF(AM205=0,"-",RANK(AM205,$AM$186:$AM$235,0)))</f>
        <v/>
      </c>
      <c r="AP205" s="167" t="str">
        <f aca="false">IF(E205="","",IF(E205="-","-",IF(UPPER(E205)="AB","+",VLOOKUP(E205,'විෂය තොරතුරු'!$P$24:$Q$28,2))))</f>
        <v/>
      </c>
      <c r="AQ205" s="168" t="str">
        <f aca="false">IF(F205="","",IF(F205="-","-",IF(UPPER(F205)="AB","+",VLOOKUP(F205,'විෂය තොරතුරු'!$P$24:$Q$28,2))))</f>
        <v/>
      </c>
      <c r="AR205" s="168" t="str">
        <f aca="false">IF(G205="","",IF(G205="-","-",IF(UPPER(G205)="AB","+",VLOOKUP(G205,'විෂය තොරතුරු'!$P$24:$Q$28,2))))</f>
        <v/>
      </c>
      <c r="AS205" s="168" t="str">
        <f aca="false">IF(H205="","",IF(H205="-","-",IF(UPPER(H205)="AB","+",VLOOKUP(H205,'විෂය තොරතුරු'!$P$24:$Q$28,2))))</f>
        <v/>
      </c>
      <c r="AT205" s="168" t="str">
        <f aca="false">IF(I205="","",IF(I205="-","-",IF(UPPER(I205)="AB","+",VLOOKUP(I205,'විෂය තොරතුරු'!$P$24:$Q$28,2))))</f>
        <v/>
      </c>
      <c r="AU205" s="170" t="str">
        <f aca="false">IF(J205="","",IF(J205="-","-",IF(UPPER(J205)="AB","+",VLOOKUP(J205,'විෂය තොරතුරු'!$P$24:$Q$28,2))))</f>
        <v/>
      </c>
      <c r="AV205" s="171" t="str">
        <f aca="false">IF(K205="","",IF(K205="-","-",IF(UPPER(K205)="AB","+",VLOOKUP(K205,'විෂය තොරතුරු'!$P$24:$Q$28,2))))</f>
        <v/>
      </c>
      <c r="AW205" s="168" t="str">
        <f aca="false">IF(L205="","",IF(L205="-","-",IF(UPPER(L205)="AB","+",VLOOKUP(L205,'විෂය තොරතුරු'!$P$24:$Q$28,2))))</f>
        <v/>
      </c>
      <c r="AX205" s="168" t="str">
        <f aca="false">IF(M205="","",IF(M205="-","-",IF(UPPER(M205)="AB","+",VLOOKUP(M205,'විෂය තොරතුරු'!$P$24:$Q$28,2))))</f>
        <v/>
      </c>
      <c r="AY205" s="169" t="str">
        <f aca="false">IF(N205="","",IF(N205="-","-",IF(UPPER(N205)="AB","+",VLOOKUP(N205,'විෂය තොරතුරු'!$P$24:$Q$28,2))))</f>
        <v/>
      </c>
      <c r="AZ205" s="167" t="str">
        <f aca="false">IF(O205="","",IF(O205="-","-",IF(UPPER(O205)="AB","+",VLOOKUP(O205,'විෂය තොරතුරු'!$P$24:$Q$28,2))))</f>
        <v/>
      </c>
      <c r="BA205" s="168" t="str">
        <f aca="false">IF(P205="","",IF(P205="-","-",IF(UPPER(P205)="AB","+",VLOOKUP(P205,'විෂය තොරතුරු'!$P$24:$Q$28,2))))</f>
        <v/>
      </c>
      <c r="BB205" s="168" t="str">
        <f aca="false">IF(Q205="","",IF(Q205="-","-",IF(UPPER(Q205)="AB","+",VLOOKUP(Q205,'විෂය තොරතුරු'!$P$24:$Q$28,2))))</f>
        <v/>
      </c>
      <c r="BC205" s="168" t="str">
        <f aca="false">IF(R205="","",IF(R205="-","-",IF(UPPER(R205)="AB","+",VLOOKUP(R205,'විෂය තොරතුරු'!$P$24:$Q$28,2))))</f>
        <v/>
      </c>
      <c r="BD205" s="168" t="str">
        <f aca="false">IF(S205="","",IF(S205="-","-",IF(UPPER(S205)="AB","+",VLOOKUP(S205,'විෂය තොරතුරු'!$P$24:$Q$28,2))))</f>
        <v/>
      </c>
      <c r="BE205" s="168" t="str">
        <f aca="false">IF(T205="","",IF(T205="-","-",IF(UPPER(T205)="AB","+",VLOOKUP(T205,'විෂය තොරතුරු'!$P$24:$Q$28,2))))</f>
        <v/>
      </c>
      <c r="BF205" s="168" t="str">
        <f aca="false">IF(U205="","",IF(U205="-","-",IF(UPPER(U205)="AB","+",VLOOKUP(U205,'විෂය තොරතුරු'!$P$24:$Q$28,2))))</f>
        <v/>
      </c>
      <c r="BG205" s="170" t="str">
        <f aca="false">IF(V205="","",IF(V205="-","-",IF(UPPER(V205)="AB","+",VLOOKUP(V205,'විෂය තොරතුරු'!$P$24:$Q$28,2))))</f>
        <v/>
      </c>
      <c r="BH205" s="171" t="str">
        <f aca="false">IF(W205="","",IF(W205="-","-",IF(UPPER(W205)="AB","+",VLOOKUP(W205,'විෂය තොරතුරු'!$P$24:$Q$28,2))))</f>
        <v/>
      </c>
      <c r="BI205" s="168" t="str">
        <f aca="false">IF(X205="","",IF(X205="-","-",IF(UPPER(X205)="AB","+",VLOOKUP(X205,'විෂය තොරතුරු'!$P$24:$Q$28,2))))</f>
        <v/>
      </c>
      <c r="BJ205" s="168" t="str">
        <f aca="false">IF(Y205="","",IF(Y205="-","-",IF(UPPER(Y205)="AB","+",VLOOKUP(Y205,'විෂය තොරතුරු'!$P$24:$Q$28,2))))</f>
        <v/>
      </c>
      <c r="BK205" s="168" t="str">
        <f aca="false">IF(Z205="","",IF(Z205="-","-",IF(UPPER(Z205)="AB","+",VLOOKUP(Z205,'විෂය තොරතුරු'!$P$24:$Q$28,2))))</f>
        <v/>
      </c>
      <c r="BL205" s="168" t="str">
        <f aca="false">IF(AA205="","",IF(AA205="-","-",IF(UPPER(AA205)="AB","+",VLOOKUP(AA205,'විෂය තොරතුරු'!$P$24:$Q$28,2))))</f>
        <v/>
      </c>
      <c r="BM205" s="168" t="str">
        <f aca="false">IF(AB205="","",IF(AB205="-","-",IF(UPPER(AB205)="AB","+",VLOOKUP(AB205,'විෂය තොරතුරු'!$P$24:$Q$28,2))))</f>
        <v/>
      </c>
      <c r="BN205" s="168" t="str">
        <f aca="false">IF(AC205="","",IF(AC205="-","-",IF(UPPER(AC205)="AB","+",VLOOKUP(AC205,'විෂය තොරතුරු'!$P$24:$Q$28,2))))</f>
        <v/>
      </c>
      <c r="BO205" s="169" t="str">
        <f aca="false">IF(AD205="","",IF(AD205="-","-",IF(UPPER(AD205)="AB","+",VLOOKUP(AD205,'විෂය තොරතුරු'!$P$24:$Q$28,2))))</f>
        <v/>
      </c>
      <c r="BP205" s="171" t="str">
        <f aca="false">IF(AE205="","",IF(AE205="-","-",IF(UPPER(AE205)="AB","+",VLOOKUP(AE205,'විෂය තොරතුරු'!$P$24:$Q$28,2))))</f>
        <v/>
      </c>
      <c r="BQ205" s="168" t="str">
        <f aca="false">IF(AF205="","",IF(AF205="-","-",IF(UPPER(AF205)="AB","+",VLOOKUP(AF205,'විෂය තොරතුරු'!$P$24:$Q$28,2))))</f>
        <v/>
      </c>
      <c r="BR205" s="168" t="str">
        <f aca="false">IF(AG205="","",IF(AG205="-","-",IF(UPPER(AG205)="AB","+",VLOOKUP(AG205,'විෂය තොරතුරු'!$P$24:$Q$28,2))))</f>
        <v/>
      </c>
      <c r="BS205" s="168" t="str">
        <f aca="false">IF(AH205="","",IF(AH205="-","-",IF(UPPER(AH205)="AB","+",VLOOKUP(AH205,'විෂය තොරතුරු'!$P$24:$Q$28,2))))</f>
        <v/>
      </c>
      <c r="BT205" s="168" t="str">
        <f aca="false">IF(AI205="","",IF(AI205="-","-",IF(UPPER(AI205)="AB","+",VLOOKUP(AI205,'විෂය තොරතුරු'!$P$24:$Q$28,2))))</f>
        <v/>
      </c>
      <c r="BU205" s="168" t="str">
        <f aca="false">IF(AJ205="","",IF(AJ205="-","-",IF(UPPER(AJ205)="AB","+",VLOOKUP(AJ205,'විෂය තොරතුරු'!$P$24:$Q$28,2))))</f>
        <v/>
      </c>
      <c r="BV205" s="168" t="str">
        <f aca="false">IF(AK205="","",IF(AK205="-","-",IF(UPPER(AK205)="AB","+",VLOOKUP(AK205,'විෂය තොරතුරු'!$P$24:$Q$28,2))))</f>
        <v/>
      </c>
      <c r="BW205" s="169" t="str">
        <f aca="false">IF(AL205="","",IF(AL205="-","-",IF(UPPER(AL205)="AB","+",VLOOKUP(AL205,'විෂය තොරතුරු'!$P$24:$Q$28,2))))</f>
        <v/>
      </c>
      <c r="BX205" s="171" t="str">
        <f aca="false">IF($B205="","",COUNTIF($AP205:$BW205,"A"))</f>
        <v/>
      </c>
      <c r="BY205" s="171" t="str">
        <f aca="false">IF($B205="","",COUNTIF($AP205:$BW205,"B"))</f>
        <v/>
      </c>
      <c r="BZ205" s="171" t="str">
        <f aca="false">IF($B205="","",COUNTIF($AP205:$BW205,"C"))</f>
        <v/>
      </c>
      <c r="CA205" s="171" t="str">
        <f aca="false">IF($B205="","",COUNTIF($AP205:$BW205,"S"))</f>
        <v/>
      </c>
      <c r="CB205" s="171" t="str">
        <f aca="false">IF($B205="","",COUNTIF($AP205:$BW205,"W"))</f>
        <v/>
      </c>
      <c r="CC205" s="171" t="str">
        <f aca="false">IF(B205="","",SUM(BX205:CA205))</f>
        <v/>
      </c>
      <c r="CD205" s="169" t="str">
        <f aca="false">IF(B205="","",SUM(BX205:BZ205))</f>
        <v/>
      </c>
      <c r="CE205" s="172" t="str">
        <f aca="false">IF(B205="","",IF(AND(CC205&gt;=6,CD205&gt;=3,OR(E205&gt;=35,F205&gt;=35),L205&gt;=35),"6/3 සමත්",IF(AND(CC205&gt;=5,CD205&gt;=3,OR(E205&gt;=35,F205&gt;=35,L205&gt;=35)),"5/3 සමත්",IF(AND(CC205&gt;=4,CD205&gt;=1,OR(E205&gt;=20,F205&gt;=20,L205&gt;=20)),"සමත් කළ හැකි",IF(CB205=9,"W9","අසමත් ?")))))</f>
        <v/>
      </c>
    </row>
    <row r="206" customFormat="false" ht="13.8" hidden="false" customHeight="false" outlineLevel="0" collapsed="false">
      <c r="A206" s="160" t="n">
        <v>21</v>
      </c>
      <c r="B206" s="161"/>
      <c r="C206" s="161"/>
      <c r="D206" s="162"/>
      <c r="E206" s="163"/>
      <c r="F206" s="164"/>
      <c r="G206" s="163"/>
      <c r="H206" s="165"/>
      <c r="I206" s="165"/>
      <c r="J206" s="164"/>
      <c r="K206" s="163"/>
      <c r="L206" s="165"/>
      <c r="M206" s="165"/>
      <c r="N206" s="164"/>
      <c r="O206" s="163"/>
      <c r="P206" s="165"/>
      <c r="Q206" s="165"/>
      <c r="R206" s="165"/>
      <c r="S206" s="165"/>
      <c r="T206" s="165"/>
      <c r="U206" s="165"/>
      <c r="V206" s="164"/>
      <c r="W206" s="163"/>
      <c r="X206" s="165"/>
      <c r="Y206" s="165"/>
      <c r="Z206" s="165"/>
      <c r="AA206" s="165"/>
      <c r="AB206" s="165"/>
      <c r="AC206" s="165"/>
      <c r="AD206" s="164"/>
      <c r="AE206" s="163"/>
      <c r="AF206" s="165"/>
      <c r="AG206" s="165"/>
      <c r="AH206" s="165"/>
      <c r="AI206" s="165"/>
      <c r="AJ206" s="165"/>
      <c r="AK206" s="165"/>
      <c r="AL206" s="166"/>
      <c r="AM206" s="167" t="str">
        <f aca="false">IF(B206="","",SUM(E206:AL206))</f>
        <v/>
      </c>
      <c r="AN206" s="168" t="str">
        <f aca="false">IF(B206="","",AM206/9)</f>
        <v/>
      </c>
      <c r="AO206" s="169" t="str">
        <f aca="false">IF(B206="","",IF(AM206=0,"-",RANK(AM206,$AM$186:$AM$235,0)))</f>
        <v/>
      </c>
      <c r="AP206" s="167" t="str">
        <f aca="false">IF(E206="","",IF(E206="-","-",IF(UPPER(E206)="AB","+",VLOOKUP(E206,'විෂය තොරතුරු'!$P$24:$Q$28,2))))</f>
        <v/>
      </c>
      <c r="AQ206" s="168" t="str">
        <f aca="false">IF(F206="","",IF(F206="-","-",IF(UPPER(F206)="AB","+",VLOOKUP(F206,'විෂය තොරතුරු'!$P$24:$Q$28,2))))</f>
        <v/>
      </c>
      <c r="AR206" s="168" t="str">
        <f aca="false">IF(G206="","",IF(G206="-","-",IF(UPPER(G206)="AB","+",VLOOKUP(G206,'විෂය තොරතුරු'!$P$24:$Q$28,2))))</f>
        <v/>
      </c>
      <c r="AS206" s="168" t="str">
        <f aca="false">IF(H206="","",IF(H206="-","-",IF(UPPER(H206)="AB","+",VLOOKUP(H206,'විෂය තොරතුරු'!$P$24:$Q$28,2))))</f>
        <v/>
      </c>
      <c r="AT206" s="168" t="str">
        <f aca="false">IF(I206="","",IF(I206="-","-",IF(UPPER(I206)="AB","+",VLOOKUP(I206,'විෂය තොරතුරු'!$P$24:$Q$28,2))))</f>
        <v/>
      </c>
      <c r="AU206" s="170" t="str">
        <f aca="false">IF(J206="","",IF(J206="-","-",IF(UPPER(J206)="AB","+",VLOOKUP(J206,'විෂය තොරතුරු'!$P$24:$Q$28,2))))</f>
        <v/>
      </c>
      <c r="AV206" s="171" t="str">
        <f aca="false">IF(K206="","",IF(K206="-","-",IF(UPPER(K206)="AB","+",VLOOKUP(K206,'විෂය තොරතුරු'!$P$24:$Q$28,2))))</f>
        <v/>
      </c>
      <c r="AW206" s="168" t="str">
        <f aca="false">IF(L206="","",IF(L206="-","-",IF(UPPER(L206)="AB","+",VLOOKUP(L206,'විෂය තොරතුරු'!$P$24:$Q$28,2))))</f>
        <v/>
      </c>
      <c r="AX206" s="168" t="str">
        <f aca="false">IF(M206="","",IF(M206="-","-",IF(UPPER(M206)="AB","+",VLOOKUP(M206,'විෂය තොරතුරු'!$P$24:$Q$28,2))))</f>
        <v/>
      </c>
      <c r="AY206" s="169" t="str">
        <f aca="false">IF(N206="","",IF(N206="-","-",IF(UPPER(N206)="AB","+",VLOOKUP(N206,'විෂය තොරතුරු'!$P$24:$Q$28,2))))</f>
        <v/>
      </c>
      <c r="AZ206" s="167" t="str">
        <f aca="false">IF(O206="","",IF(O206="-","-",IF(UPPER(O206)="AB","+",VLOOKUP(O206,'විෂය තොරතුරු'!$P$24:$Q$28,2))))</f>
        <v/>
      </c>
      <c r="BA206" s="168" t="str">
        <f aca="false">IF(P206="","",IF(P206="-","-",IF(UPPER(P206)="AB","+",VLOOKUP(P206,'විෂය තොරතුරු'!$P$24:$Q$28,2))))</f>
        <v/>
      </c>
      <c r="BB206" s="168" t="str">
        <f aca="false">IF(Q206="","",IF(Q206="-","-",IF(UPPER(Q206)="AB","+",VLOOKUP(Q206,'විෂය තොරතුරු'!$P$24:$Q$28,2))))</f>
        <v/>
      </c>
      <c r="BC206" s="168" t="str">
        <f aca="false">IF(R206="","",IF(R206="-","-",IF(UPPER(R206)="AB","+",VLOOKUP(R206,'විෂය තොරතුරු'!$P$24:$Q$28,2))))</f>
        <v/>
      </c>
      <c r="BD206" s="168" t="str">
        <f aca="false">IF(S206="","",IF(S206="-","-",IF(UPPER(S206)="AB","+",VLOOKUP(S206,'විෂය තොරතුරු'!$P$24:$Q$28,2))))</f>
        <v/>
      </c>
      <c r="BE206" s="168" t="str">
        <f aca="false">IF(T206="","",IF(T206="-","-",IF(UPPER(T206)="AB","+",VLOOKUP(T206,'විෂය තොරතුරු'!$P$24:$Q$28,2))))</f>
        <v/>
      </c>
      <c r="BF206" s="168" t="str">
        <f aca="false">IF(U206="","",IF(U206="-","-",IF(UPPER(U206)="AB","+",VLOOKUP(U206,'විෂය තොරතුරු'!$P$24:$Q$28,2))))</f>
        <v/>
      </c>
      <c r="BG206" s="170" t="str">
        <f aca="false">IF(V206="","",IF(V206="-","-",IF(UPPER(V206)="AB","+",VLOOKUP(V206,'විෂය තොරතුරු'!$P$24:$Q$28,2))))</f>
        <v/>
      </c>
      <c r="BH206" s="171" t="str">
        <f aca="false">IF(W206="","",IF(W206="-","-",IF(UPPER(W206)="AB","+",VLOOKUP(W206,'විෂය තොරතුරු'!$P$24:$Q$28,2))))</f>
        <v/>
      </c>
      <c r="BI206" s="168" t="str">
        <f aca="false">IF(X206="","",IF(X206="-","-",IF(UPPER(X206)="AB","+",VLOOKUP(X206,'විෂය තොරතුරු'!$P$24:$Q$28,2))))</f>
        <v/>
      </c>
      <c r="BJ206" s="168" t="str">
        <f aca="false">IF(Y206="","",IF(Y206="-","-",IF(UPPER(Y206)="AB","+",VLOOKUP(Y206,'විෂය තොරතුරු'!$P$24:$Q$28,2))))</f>
        <v/>
      </c>
      <c r="BK206" s="168" t="str">
        <f aca="false">IF(Z206="","",IF(Z206="-","-",IF(UPPER(Z206)="AB","+",VLOOKUP(Z206,'විෂය තොරතුරු'!$P$24:$Q$28,2))))</f>
        <v/>
      </c>
      <c r="BL206" s="168" t="str">
        <f aca="false">IF(AA206="","",IF(AA206="-","-",IF(UPPER(AA206)="AB","+",VLOOKUP(AA206,'විෂය තොරතුරු'!$P$24:$Q$28,2))))</f>
        <v/>
      </c>
      <c r="BM206" s="168" t="str">
        <f aca="false">IF(AB206="","",IF(AB206="-","-",IF(UPPER(AB206)="AB","+",VLOOKUP(AB206,'විෂය තොරතුරු'!$P$24:$Q$28,2))))</f>
        <v/>
      </c>
      <c r="BN206" s="168" t="str">
        <f aca="false">IF(AC206="","",IF(AC206="-","-",IF(UPPER(AC206)="AB","+",VLOOKUP(AC206,'විෂය තොරතුරු'!$P$24:$Q$28,2))))</f>
        <v/>
      </c>
      <c r="BO206" s="169" t="str">
        <f aca="false">IF(AD206="","",IF(AD206="-","-",IF(UPPER(AD206)="AB","+",VLOOKUP(AD206,'විෂය තොරතුරු'!$P$24:$Q$28,2))))</f>
        <v/>
      </c>
      <c r="BP206" s="171" t="str">
        <f aca="false">IF(AE206="","",IF(AE206="-","-",IF(UPPER(AE206)="AB","+",VLOOKUP(AE206,'විෂය තොරතුරු'!$P$24:$Q$28,2))))</f>
        <v/>
      </c>
      <c r="BQ206" s="168" t="str">
        <f aca="false">IF(AF206="","",IF(AF206="-","-",IF(UPPER(AF206)="AB","+",VLOOKUP(AF206,'විෂය තොරතුරු'!$P$24:$Q$28,2))))</f>
        <v/>
      </c>
      <c r="BR206" s="168" t="str">
        <f aca="false">IF(AG206="","",IF(AG206="-","-",IF(UPPER(AG206)="AB","+",VLOOKUP(AG206,'විෂය තොරතුරු'!$P$24:$Q$28,2))))</f>
        <v/>
      </c>
      <c r="BS206" s="168" t="str">
        <f aca="false">IF(AH206="","",IF(AH206="-","-",IF(UPPER(AH206)="AB","+",VLOOKUP(AH206,'විෂය තොරතුරු'!$P$24:$Q$28,2))))</f>
        <v/>
      </c>
      <c r="BT206" s="168" t="str">
        <f aca="false">IF(AI206="","",IF(AI206="-","-",IF(UPPER(AI206)="AB","+",VLOOKUP(AI206,'විෂය තොරතුරු'!$P$24:$Q$28,2))))</f>
        <v/>
      </c>
      <c r="BU206" s="168" t="str">
        <f aca="false">IF(AJ206="","",IF(AJ206="-","-",IF(UPPER(AJ206)="AB","+",VLOOKUP(AJ206,'විෂය තොරතුරු'!$P$24:$Q$28,2))))</f>
        <v/>
      </c>
      <c r="BV206" s="168" t="str">
        <f aca="false">IF(AK206="","",IF(AK206="-","-",IF(UPPER(AK206)="AB","+",VLOOKUP(AK206,'විෂය තොරතුරු'!$P$24:$Q$28,2))))</f>
        <v/>
      </c>
      <c r="BW206" s="169" t="str">
        <f aca="false">IF(AL206="","",IF(AL206="-","-",IF(UPPER(AL206)="AB","+",VLOOKUP(AL206,'විෂය තොරතුරු'!$P$24:$Q$28,2))))</f>
        <v/>
      </c>
      <c r="BX206" s="171" t="str">
        <f aca="false">IF($B206="","",COUNTIF($AP206:$BW206,"A"))</f>
        <v/>
      </c>
      <c r="BY206" s="171" t="str">
        <f aca="false">IF($B206="","",COUNTIF($AP206:$BW206,"B"))</f>
        <v/>
      </c>
      <c r="BZ206" s="171" t="str">
        <f aca="false">IF($B206="","",COUNTIF($AP206:$BW206,"C"))</f>
        <v/>
      </c>
      <c r="CA206" s="171" t="str">
        <f aca="false">IF($B206="","",COUNTIF($AP206:$BW206,"S"))</f>
        <v/>
      </c>
      <c r="CB206" s="171" t="str">
        <f aca="false">IF($B206="","",COUNTIF($AP206:$BW206,"W"))</f>
        <v/>
      </c>
      <c r="CC206" s="171" t="str">
        <f aca="false">IF(B206="","",SUM(BX206:CA206))</f>
        <v/>
      </c>
      <c r="CD206" s="169" t="str">
        <f aca="false">IF(B206="","",SUM(BX206:BZ206))</f>
        <v/>
      </c>
      <c r="CE206" s="172" t="str">
        <f aca="false">IF(B206="","",IF(AND(CC206&gt;=6,CD206&gt;=3,OR(E206&gt;=35,F206&gt;=35),L206&gt;=35),"6/3 සමත්",IF(AND(CC206&gt;=5,CD206&gt;=3,OR(E206&gt;=35,F206&gt;=35,L206&gt;=35)),"5/3 සමත්",IF(AND(CC206&gt;=4,CD206&gt;=1,OR(E206&gt;=20,F206&gt;=20,L206&gt;=20)),"සමත් කළ හැකි",IF(CB206=9,"W9","අසමත් ?")))))</f>
        <v/>
      </c>
    </row>
    <row r="207" customFormat="false" ht="13.8" hidden="false" customHeight="false" outlineLevel="0" collapsed="false">
      <c r="A207" s="160" t="n">
        <v>22</v>
      </c>
      <c r="B207" s="161"/>
      <c r="C207" s="161"/>
      <c r="D207" s="162"/>
      <c r="E207" s="163"/>
      <c r="F207" s="164"/>
      <c r="G207" s="163"/>
      <c r="H207" s="165"/>
      <c r="I207" s="165"/>
      <c r="J207" s="164"/>
      <c r="K207" s="163"/>
      <c r="L207" s="165"/>
      <c r="M207" s="165"/>
      <c r="N207" s="164"/>
      <c r="O207" s="163"/>
      <c r="P207" s="165"/>
      <c r="Q207" s="165"/>
      <c r="R207" s="165"/>
      <c r="S207" s="165"/>
      <c r="T207" s="165"/>
      <c r="U207" s="165"/>
      <c r="V207" s="164"/>
      <c r="W207" s="163"/>
      <c r="X207" s="165"/>
      <c r="Y207" s="165"/>
      <c r="Z207" s="165"/>
      <c r="AA207" s="165"/>
      <c r="AB207" s="165"/>
      <c r="AC207" s="165"/>
      <c r="AD207" s="164"/>
      <c r="AE207" s="163"/>
      <c r="AF207" s="165"/>
      <c r="AG207" s="165"/>
      <c r="AH207" s="165"/>
      <c r="AI207" s="165"/>
      <c r="AJ207" s="165"/>
      <c r="AK207" s="165"/>
      <c r="AL207" s="166"/>
      <c r="AM207" s="167" t="str">
        <f aca="false">IF(B207="","",SUM(E207:AL207))</f>
        <v/>
      </c>
      <c r="AN207" s="168" t="str">
        <f aca="false">IF(B207="","",AM207/9)</f>
        <v/>
      </c>
      <c r="AO207" s="169" t="str">
        <f aca="false">IF(B207="","",IF(AM207=0,"-",RANK(AM207,$AM$186:$AM$235,0)))</f>
        <v/>
      </c>
      <c r="AP207" s="167" t="str">
        <f aca="false">IF(E207="","",IF(E207="-","-",IF(UPPER(E207)="AB","+",VLOOKUP(E207,'විෂය තොරතුරු'!$P$24:$Q$28,2))))</f>
        <v/>
      </c>
      <c r="AQ207" s="168" t="str">
        <f aca="false">IF(F207="","",IF(F207="-","-",IF(UPPER(F207)="AB","+",VLOOKUP(F207,'විෂය තොරතුරු'!$P$24:$Q$28,2))))</f>
        <v/>
      </c>
      <c r="AR207" s="168" t="str">
        <f aca="false">IF(G207="","",IF(G207="-","-",IF(UPPER(G207)="AB","+",VLOOKUP(G207,'විෂය තොරතුරු'!$P$24:$Q$28,2))))</f>
        <v/>
      </c>
      <c r="AS207" s="168" t="str">
        <f aca="false">IF(H207="","",IF(H207="-","-",IF(UPPER(H207)="AB","+",VLOOKUP(H207,'විෂය තොරතුරු'!$P$24:$Q$28,2))))</f>
        <v/>
      </c>
      <c r="AT207" s="168" t="str">
        <f aca="false">IF(I207="","",IF(I207="-","-",IF(UPPER(I207)="AB","+",VLOOKUP(I207,'විෂය තොරතුරු'!$P$24:$Q$28,2))))</f>
        <v/>
      </c>
      <c r="AU207" s="170" t="str">
        <f aca="false">IF(J207="","",IF(J207="-","-",IF(UPPER(J207)="AB","+",VLOOKUP(J207,'විෂය තොරතුරු'!$P$24:$Q$28,2))))</f>
        <v/>
      </c>
      <c r="AV207" s="171" t="str">
        <f aca="false">IF(K207="","",IF(K207="-","-",IF(UPPER(K207)="AB","+",VLOOKUP(K207,'විෂය තොරතුරු'!$P$24:$Q$28,2))))</f>
        <v/>
      </c>
      <c r="AW207" s="168" t="str">
        <f aca="false">IF(L207="","",IF(L207="-","-",IF(UPPER(L207)="AB","+",VLOOKUP(L207,'විෂය තොරතුරු'!$P$24:$Q$28,2))))</f>
        <v/>
      </c>
      <c r="AX207" s="168" t="str">
        <f aca="false">IF(M207="","",IF(M207="-","-",IF(UPPER(M207)="AB","+",VLOOKUP(M207,'විෂය තොරතුරු'!$P$24:$Q$28,2))))</f>
        <v/>
      </c>
      <c r="AY207" s="169" t="str">
        <f aca="false">IF(N207="","",IF(N207="-","-",IF(UPPER(N207)="AB","+",VLOOKUP(N207,'විෂය තොරතුරු'!$P$24:$Q$28,2))))</f>
        <v/>
      </c>
      <c r="AZ207" s="167" t="str">
        <f aca="false">IF(O207="","",IF(O207="-","-",IF(UPPER(O207)="AB","+",VLOOKUP(O207,'විෂය තොරතුරු'!$P$24:$Q$28,2))))</f>
        <v/>
      </c>
      <c r="BA207" s="168" t="str">
        <f aca="false">IF(P207="","",IF(P207="-","-",IF(UPPER(P207)="AB","+",VLOOKUP(P207,'විෂය තොරතුරු'!$P$24:$Q$28,2))))</f>
        <v/>
      </c>
      <c r="BB207" s="168" t="str">
        <f aca="false">IF(Q207="","",IF(Q207="-","-",IF(UPPER(Q207)="AB","+",VLOOKUP(Q207,'විෂය තොරතුරු'!$P$24:$Q$28,2))))</f>
        <v/>
      </c>
      <c r="BC207" s="168" t="str">
        <f aca="false">IF(R207="","",IF(R207="-","-",IF(UPPER(R207)="AB","+",VLOOKUP(R207,'විෂය තොරතුරු'!$P$24:$Q$28,2))))</f>
        <v/>
      </c>
      <c r="BD207" s="168" t="str">
        <f aca="false">IF(S207="","",IF(S207="-","-",IF(UPPER(S207)="AB","+",VLOOKUP(S207,'විෂය තොරතුරු'!$P$24:$Q$28,2))))</f>
        <v/>
      </c>
      <c r="BE207" s="168" t="str">
        <f aca="false">IF(T207="","",IF(T207="-","-",IF(UPPER(T207)="AB","+",VLOOKUP(T207,'විෂය තොරතුරු'!$P$24:$Q$28,2))))</f>
        <v/>
      </c>
      <c r="BF207" s="168" t="str">
        <f aca="false">IF(U207="","",IF(U207="-","-",IF(UPPER(U207)="AB","+",VLOOKUP(U207,'විෂය තොරතුරු'!$P$24:$Q$28,2))))</f>
        <v/>
      </c>
      <c r="BG207" s="170" t="str">
        <f aca="false">IF(V207="","",IF(V207="-","-",IF(UPPER(V207)="AB","+",VLOOKUP(V207,'විෂය තොරතුරු'!$P$24:$Q$28,2))))</f>
        <v/>
      </c>
      <c r="BH207" s="171" t="str">
        <f aca="false">IF(W207="","",IF(W207="-","-",IF(UPPER(W207)="AB","+",VLOOKUP(W207,'විෂය තොරතුරු'!$P$24:$Q$28,2))))</f>
        <v/>
      </c>
      <c r="BI207" s="168" t="str">
        <f aca="false">IF(X207="","",IF(X207="-","-",IF(UPPER(X207)="AB","+",VLOOKUP(X207,'විෂය තොරතුරු'!$P$24:$Q$28,2))))</f>
        <v/>
      </c>
      <c r="BJ207" s="168" t="str">
        <f aca="false">IF(Y207="","",IF(Y207="-","-",IF(UPPER(Y207)="AB","+",VLOOKUP(Y207,'විෂය තොරතුරු'!$P$24:$Q$28,2))))</f>
        <v/>
      </c>
      <c r="BK207" s="168" t="str">
        <f aca="false">IF(Z207="","",IF(Z207="-","-",IF(UPPER(Z207)="AB","+",VLOOKUP(Z207,'විෂය තොරතුරු'!$P$24:$Q$28,2))))</f>
        <v/>
      </c>
      <c r="BL207" s="168" t="str">
        <f aca="false">IF(AA207="","",IF(AA207="-","-",IF(UPPER(AA207)="AB","+",VLOOKUP(AA207,'විෂය තොරතුරු'!$P$24:$Q$28,2))))</f>
        <v/>
      </c>
      <c r="BM207" s="168" t="str">
        <f aca="false">IF(AB207="","",IF(AB207="-","-",IF(UPPER(AB207)="AB","+",VLOOKUP(AB207,'විෂය තොරතුරු'!$P$24:$Q$28,2))))</f>
        <v/>
      </c>
      <c r="BN207" s="168" t="str">
        <f aca="false">IF(AC207="","",IF(AC207="-","-",IF(UPPER(AC207)="AB","+",VLOOKUP(AC207,'විෂය තොරතුරු'!$P$24:$Q$28,2))))</f>
        <v/>
      </c>
      <c r="BO207" s="169" t="str">
        <f aca="false">IF(AD207="","",IF(AD207="-","-",IF(UPPER(AD207)="AB","+",VLOOKUP(AD207,'විෂය තොරතුරු'!$P$24:$Q$28,2))))</f>
        <v/>
      </c>
      <c r="BP207" s="171" t="str">
        <f aca="false">IF(AE207="","",IF(AE207="-","-",IF(UPPER(AE207)="AB","+",VLOOKUP(AE207,'විෂය තොරතුරු'!$P$24:$Q$28,2))))</f>
        <v/>
      </c>
      <c r="BQ207" s="168" t="str">
        <f aca="false">IF(AF207="","",IF(AF207="-","-",IF(UPPER(AF207)="AB","+",VLOOKUP(AF207,'විෂය තොරතුරු'!$P$24:$Q$28,2))))</f>
        <v/>
      </c>
      <c r="BR207" s="168" t="str">
        <f aca="false">IF(AG207="","",IF(AG207="-","-",IF(UPPER(AG207)="AB","+",VLOOKUP(AG207,'විෂය තොරතුරු'!$P$24:$Q$28,2))))</f>
        <v/>
      </c>
      <c r="BS207" s="168" t="str">
        <f aca="false">IF(AH207="","",IF(AH207="-","-",IF(UPPER(AH207)="AB","+",VLOOKUP(AH207,'විෂය තොරතුරු'!$P$24:$Q$28,2))))</f>
        <v/>
      </c>
      <c r="BT207" s="168" t="str">
        <f aca="false">IF(AI207="","",IF(AI207="-","-",IF(UPPER(AI207)="AB","+",VLOOKUP(AI207,'විෂය තොරතුරු'!$P$24:$Q$28,2))))</f>
        <v/>
      </c>
      <c r="BU207" s="168" t="str">
        <f aca="false">IF(AJ207="","",IF(AJ207="-","-",IF(UPPER(AJ207)="AB","+",VLOOKUP(AJ207,'විෂය තොරතුරු'!$P$24:$Q$28,2))))</f>
        <v/>
      </c>
      <c r="BV207" s="168" t="str">
        <f aca="false">IF(AK207="","",IF(AK207="-","-",IF(UPPER(AK207)="AB","+",VLOOKUP(AK207,'විෂය තොරතුරු'!$P$24:$Q$28,2))))</f>
        <v/>
      </c>
      <c r="BW207" s="169" t="str">
        <f aca="false">IF(AL207="","",IF(AL207="-","-",IF(UPPER(AL207)="AB","+",VLOOKUP(AL207,'විෂය තොරතුරු'!$P$24:$Q$28,2))))</f>
        <v/>
      </c>
      <c r="BX207" s="171" t="str">
        <f aca="false">IF($B207="","",COUNTIF($AP207:$BW207,"A"))</f>
        <v/>
      </c>
      <c r="BY207" s="171" t="str">
        <f aca="false">IF($B207="","",COUNTIF($AP207:$BW207,"B"))</f>
        <v/>
      </c>
      <c r="BZ207" s="171" t="str">
        <f aca="false">IF($B207="","",COUNTIF($AP207:$BW207,"C"))</f>
        <v/>
      </c>
      <c r="CA207" s="171" t="str">
        <f aca="false">IF($B207="","",COUNTIF($AP207:$BW207,"S"))</f>
        <v/>
      </c>
      <c r="CB207" s="171" t="str">
        <f aca="false">IF($B207="","",COUNTIF($AP207:$BW207,"W"))</f>
        <v/>
      </c>
      <c r="CC207" s="171" t="str">
        <f aca="false">IF(B207="","",SUM(BX207:CA207))</f>
        <v/>
      </c>
      <c r="CD207" s="169" t="str">
        <f aca="false">IF(B207="","",SUM(BX207:BZ207))</f>
        <v/>
      </c>
      <c r="CE207" s="172" t="str">
        <f aca="false">IF(B207="","",IF(AND(CC207&gt;=6,CD207&gt;=3,OR(E207&gt;=35,F207&gt;=35),L207&gt;=35),"6/3 සමත්",IF(AND(CC207&gt;=5,CD207&gt;=3,OR(E207&gt;=35,F207&gt;=35,L207&gt;=35)),"5/3 සමත්",IF(AND(CC207&gt;=4,CD207&gt;=1,OR(E207&gt;=20,F207&gt;=20,L207&gt;=20)),"සමත් කළ හැකි",IF(CB207=9,"W9","අසමත් ?")))))</f>
        <v/>
      </c>
    </row>
    <row r="208" customFormat="false" ht="13.8" hidden="false" customHeight="false" outlineLevel="0" collapsed="false">
      <c r="A208" s="160" t="n">
        <v>23</v>
      </c>
      <c r="B208" s="161"/>
      <c r="C208" s="161"/>
      <c r="D208" s="162"/>
      <c r="E208" s="163"/>
      <c r="F208" s="164"/>
      <c r="G208" s="163"/>
      <c r="H208" s="165"/>
      <c r="I208" s="165"/>
      <c r="J208" s="164"/>
      <c r="K208" s="163"/>
      <c r="L208" s="165"/>
      <c r="M208" s="165"/>
      <c r="N208" s="164"/>
      <c r="O208" s="163"/>
      <c r="P208" s="165"/>
      <c r="Q208" s="165"/>
      <c r="R208" s="165"/>
      <c r="S208" s="165"/>
      <c r="T208" s="165"/>
      <c r="U208" s="165"/>
      <c r="V208" s="164"/>
      <c r="W208" s="163"/>
      <c r="X208" s="165"/>
      <c r="Y208" s="165"/>
      <c r="Z208" s="165"/>
      <c r="AA208" s="165"/>
      <c r="AB208" s="165"/>
      <c r="AC208" s="165"/>
      <c r="AD208" s="164"/>
      <c r="AE208" s="163"/>
      <c r="AF208" s="165"/>
      <c r="AG208" s="165"/>
      <c r="AH208" s="165"/>
      <c r="AI208" s="165"/>
      <c r="AJ208" s="165"/>
      <c r="AK208" s="165"/>
      <c r="AL208" s="166"/>
      <c r="AM208" s="167" t="str">
        <f aca="false">IF(B208="","",SUM(E208:AL208))</f>
        <v/>
      </c>
      <c r="AN208" s="168" t="str">
        <f aca="false">IF(B208="","",AM208/9)</f>
        <v/>
      </c>
      <c r="AO208" s="169" t="str">
        <f aca="false">IF(B208="","",IF(AM208=0,"-",RANK(AM208,$AM$186:$AM$235,0)))</f>
        <v/>
      </c>
      <c r="AP208" s="167" t="str">
        <f aca="false">IF(E208="","",IF(E208="-","-",IF(UPPER(E208)="AB","+",VLOOKUP(E208,'විෂය තොරතුරු'!$P$24:$Q$28,2))))</f>
        <v/>
      </c>
      <c r="AQ208" s="168" t="str">
        <f aca="false">IF(F208="","",IF(F208="-","-",IF(UPPER(F208)="AB","+",VLOOKUP(F208,'විෂය තොරතුරු'!$P$24:$Q$28,2))))</f>
        <v/>
      </c>
      <c r="AR208" s="168" t="str">
        <f aca="false">IF(G208="","",IF(G208="-","-",IF(UPPER(G208)="AB","+",VLOOKUP(G208,'විෂය තොරතුරු'!$P$24:$Q$28,2))))</f>
        <v/>
      </c>
      <c r="AS208" s="168" t="str">
        <f aca="false">IF(H208="","",IF(H208="-","-",IF(UPPER(H208)="AB","+",VLOOKUP(H208,'විෂය තොරතුරු'!$P$24:$Q$28,2))))</f>
        <v/>
      </c>
      <c r="AT208" s="168" t="str">
        <f aca="false">IF(I208="","",IF(I208="-","-",IF(UPPER(I208)="AB","+",VLOOKUP(I208,'විෂය තොරතුරු'!$P$24:$Q$28,2))))</f>
        <v/>
      </c>
      <c r="AU208" s="170" t="str">
        <f aca="false">IF(J208="","",IF(J208="-","-",IF(UPPER(J208)="AB","+",VLOOKUP(J208,'විෂය තොරතුරු'!$P$24:$Q$28,2))))</f>
        <v/>
      </c>
      <c r="AV208" s="171" t="str">
        <f aca="false">IF(K208="","",IF(K208="-","-",IF(UPPER(K208)="AB","+",VLOOKUP(K208,'විෂය තොරතුරු'!$P$24:$Q$28,2))))</f>
        <v/>
      </c>
      <c r="AW208" s="168" t="str">
        <f aca="false">IF(L208="","",IF(L208="-","-",IF(UPPER(L208)="AB","+",VLOOKUP(L208,'විෂය තොරතුරු'!$P$24:$Q$28,2))))</f>
        <v/>
      </c>
      <c r="AX208" s="168" t="str">
        <f aca="false">IF(M208="","",IF(M208="-","-",IF(UPPER(M208)="AB","+",VLOOKUP(M208,'විෂය තොරතුරු'!$P$24:$Q$28,2))))</f>
        <v/>
      </c>
      <c r="AY208" s="169" t="str">
        <f aca="false">IF(N208="","",IF(N208="-","-",IF(UPPER(N208)="AB","+",VLOOKUP(N208,'විෂය තොරතුරු'!$P$24:$Q$28,2))))</f>
        <v/>
      </c>
      <c r="AZ208" s="167" t="str">
        <f aca="false">IF(O208="","",IF(O208="-","-",IF(UPPER(O208)="AB","+",VLOOKUP(O208,'විෂය තොරතුරු'!$P$24:$Q$28,2))))</f>
        <v/>
      </c>
      <c r="BA208" s="168" t="str">
        <f aca="false">IF(P208="","",IF(P208="-","-",IF(UPPER(P208)="AB","+",VLOOKUP(P208,'විෂය තොරතුරු'!$P$24:$Q$28,2))))</f>
        <v/>
      </c>
      <c r="BB208" s="168" t="str">
        <f aca="false">IF(Q208="","",IF(Q208="-","-",IF(UPPER(Q208)="AB","+",VLOOKUP(Q208,'විෂය තොරතුරු'!$P$24:$Q$28,2))))</f>
        <v/>
      </c>
      <c r="BC208" s="168" t="str">
        <f aca="false">IF(R208="","",IF(R208="-","-",IF(UPPER(R208)="AB","+",VLOOKUP(R208,'විෂය තොරතුරු'!$P$24:$Q$28,2))))</f>
        <v/>
      </c>
      <c r="BD208" s="168" t="str">
        <f aca="false">IF(S208="","",IF(S208="-","-",IF(UPPER(S208)="AB","+",VLOOKUP(S208,'විෂය තොරතුරු'!$P$24:$Q$28,2))))</f>
        <v/>
      </c>
      <c r="BE208" s="168" t="str">
        <f aca="false">IF(T208="","",IF(T208="-","-",IF(UPPER(T208)="AB","+",VLOOKUP(T208,'විෂය තොරතුරු'!$P$24:$Q$28,2))))</f>
        <v/>
      </c>
      <c r="BF208" s="168" t="str">
        <f aca="false">IF(U208="","",IF(U208="-","-",IF(UPPER(U208)="AB","+",VLOOKUP(U208,'විෂය තොරතුරු'!$P$24:$Q$28,2))))</f>
        <v/>
      </c>
      <c r="BG208" s="170" t="str">
        <f aca="false">IF(V208="","",IF(V208="-","-",IF(UPPER(V208)="AB","+",VLOOKUP(V208,'විෂය තොරතුරු'!$P$24:$Q$28,2))))</f>
        <v/>
      </c>
      <c r="BH208" s="171" t="str">
        <f aca="false">IF(W208="","",IF(W208="-","-",IF(UPPER(W208)="AB","+",VLOOKUP(W208,'විෂය තොරතුරු'!$P$24:$Q$28,2))))</f>
        <v/>
      </c>
      <c r="BI208" s="168" t="str">
        <f aca="false">IF(X208="","",IF(X208="-","-",IF(UPPER(X208)="AB","+",VLOOKUP(X208,'විෂය තොරතුරු'!$P$24:$Q$28,2))))</f>
        <v/>
      </c>
      <c r="BJ208" s="168" t="str">
        <f aca="false">IF(Y208="","",IF(Y208="-","-",IF(UPPER(Y208)="AB","+",VLOOKUP(Y208,'විෂය තොරතුරු'!$P$24:$Q$28,2))))</f>
        <v/>
      </c>
      <c r="BK208" s="168" t="str">
        <f aca="false">IF(Z208="","",IF(Z208="-","-",IF(UPPER(Z208)="AB","+",VLOOKUP(Z208,'විෂය තොරතුරු'!$P$24:$Q$28,2))))</f>
        <v/>
      </c>
      <c r="BL208" s="168" t="str">
        <f aca="false">IF(AA208="","",IF(AA208="-","-",IF(UPPER(AA208)="AB","+",VLOOKUP(AA208,'විෂය තොරතුරු'!$P$24:$Q$28,2))))</f>
        <v/>
      </c>
      <c r="BM208" s="168" t="str">
        <f aca="false">IF(AB208="","",IF(AB208="-","-",IF(UPPER(AB208)="AB","+",VLOOKUP(AB208,'විෂය තොරතුරු'!$P$24:$Q$28,2))))</f>
        <v/>
      </c>
      <c r="BN208" s="168" t="str">
        <f aca="false">IF(AC208="","",IF(AC208="-","-",IF(UPPER(AC208)="AB","+",VLOOKUP(AC208,'විෂය තොරතුරු'!$P$24:$Q$28,2))))</f>
        <v/>
      </c>
      <c r="BO208" s="169" t="str">
        <f aca="false">IF(AD208="","",IF(AD208="-","-",IF(UPPER(AD208)="AB","+",VLOOKUP(AD208,'විෂය තොරතුරු'!$P$24:$Q$28,2))))</f>
        <v/>
      </c>
      <c r="BP208" s="171" t="str">
        <f aca="false">IF(AE208="","",IF(AE208="-","-",IF(UPPER(AE208)="AB","+",VLOOKUP(AE208,'විෂය තොරතුරු'!$P$24:$Q$28,2))))</f>
        <v/>
      </c>
      <c r="BQ208" s="168" t="str">
        <f aca="false">IF(AF208="","",IF(AF208="-","-",IF(UPPER(AF208)="AB","+",VLOOKUP(AF208,'විෂය තොරතුරු'!$P$24:$Q$28,2))))</f>
        <v/>
      </c>
      <c r="BR208" s="168" t="str">
        <f aca="false">IF(AG208="","",IF(AG208="-","-",IF(UPPER(AG208)="AB","+",VLOOKUP(AG208,'විෂය තොරතුරු'!$P$24:$Q$28,2))))</f>
        <v/>
      </c>
      <c r="BS208" s="168" t="str">
        <f aca="false">IF(AH208="","",IF(AH208="-","-",IF(UPPER(AH208)="AB","+",VLOOKUP(AH208,'විෂය තොරතුරු'!$P$24:$Q$28,2))))</f>
        <v/>
      </c>
      <c r="BT208" s="168" t="str">
        <f aca="false">IF(AI208="","",IF(AI208="-","-",IF(UPPER(AI208)="AB","+",VLOOKUP(AI208,'විෂය තොරතුරු'!$P$24:$Q$28,2))))</f>
        <v/>
      </c>
      <c r="BU208" s="168" t="str">
        <f aca="false">IF(AJ208="","",IF(AJ208="-","-",IF(UPPER(AJ208)="AB","+",VLOOKUP(AJ208,'විෂය තොරතුරු'!$P$24:$Q$28,2))))</f>
        <v/>
      </c>
      <c r="BV208" s="168" t="str">
        <f aca="false">IF(AK208="","",IF(AK208="-","-",IF(UPPER(AK208)="AB","+",VLOOKUP(AK208,'විෂය තොරතුරු'!$P$24:$Q$28,2))))</f>
        <v/>
      </c>
      <c r="BW208" s="169" t="str">
        <f aca="false">IF(AL208="","",IF(AL208="-","-",IF(UPPER(AL208)="AB","+",VLOOKUP(AL208,'විෂය තොරතුරු'!$P$24:$Q$28,2))))</f>
        <v/>
      </c>
      <c r="BX208" s="171" t="str">
        <f aca="false">IF($B208="","",COUNTIF($AP208:$BW208,"A"))</f>
        <v/>
      </c>
      <c r="BY208" s="171" t="str">
        <f aca="false">IF($B208="","",COUNTIF($AP208:$BW208,"B"))</f>
        <v/>
      </c>
      <c r="BZ208" s="171" t="str">
        <f aca="false">IF($B208="","",COUNTIF($AP208:$BW208,"C"))</f>
        <v/>
      </c>
      <c r="CA208" s="171" t="str">
        <f aca="false">IF($B208="","",COUNTIF($AP208:$BW208,"S"))</f>
        <v/>
      </c>
      <c r="CB208" s="171" t="str">
        <f aca="false">IF($B208="","",COUNTIF($AP208:$BW208,"W"))</f>
        <v/>
      </c>
      <c r="CC208" s="171" t="str">
        <f aca="false">IF(B208="","",SUM(BX208:CA208))</f>
        <v/>
      </c>
      <c r="CD208" s="169" t="str">
        <f aca="false">IF(B208="","",SUM(BX208:BZ208))</f>
        <v/>
      </c>
      <c r="CE208" s="172" t="str">
        <f aca="false">IF(B208="","",IF(AND(CC208&gt;=6,CD208&gt;=3,OR(E208&gt;=35,F208&gt;=35),L208&gt;=35),"6/3 සමත්",IF(AND(CC208&gt;=5,CD208&gt;=3,OR(E208&gt;=35,F208&gt;=35,L208&gt;=35)),"5/3 සමත්",IF(AND(CC208&gt;=4,CD208&gt;=1,OR(E208&gt;=20,F208&gt;=20,L208&gt;=20)),"සමත් කළ හැකි",IF(CB208=9,"W9","අසමත් ?")))))</f>
        <v/>
      </c>
    </row>
    <row r="209" customFormat="false" ht="13.8" hidden="false" customHeight="false" outlineLevel="0" collapsed="false">
      <c r="A209" s="160" t="n">
        <v>24</v>
      </c>
      <c r="B209" s="161"/>
      <c r="C209" s="161"/>
      <c r="D209" s="162"/>
      <c r="E209" s="163"/>
      <c r="F209" s="164"/>
      <c r="G209" s="163"/>
      <c r="H209" s="165"/>
      <c r="I209" s="165"/>
      <c r="J209" s="164"/>
      <c r="K209" s="163"/>
      <c r="L209" s="165"/>
      <c r="M209" s="165"/>
      <c r="N209" s="164"/>
      <c r="O209" s="163"/>
      <c r="P209" s="165"/>
      <c r="Q209" s="165"/>
      <c r="R209" s="165"/>
      <c r="S209" s="165"/>
      <c r="T209" s="165"/>
      <c r="U209" s="165"/>
      <c r="V209" s="164"/>
      <c r="W209" s="163"/>
      <c r="X209" s="165"/>
      <c r="Y209" s="165"/>
      <c r="Z209" s="165"/>
      <c r="AA209" s="165"/>
      <c r="AB209" s="165"/>
      <c r="AC209" s="165"/>
      <c r="AD209" s="164"/>
      <c r="AE209" s="163"/>
      <c r="AF209" s="165"/>
      <c r="AG209" s="165"/>
      <c r="AH209" s="165"/>
      <c r="AI209" s="165"/>
      <c r="AJ209" s="165"/>
      <c r="AK209" s="165"/>
      <c r="AL209" s="166"/>
      <c r="AM209" s="167" t="str">
        <f aca="false">IF(B209="","",SUM(E209:AL209))</f>
        <v/>
      </c>
      <c r="AN209" s="168" t="str">
        <f aca="false">IF(B209="","",AM209/9)</f>
        <v/>
      </c>
      <c r="AO209" s="169" t="str">
        <f aca="false">IF(B209="","",IF(AM209=0,"-",RANK(AM209,$AM$186:$AM$235,0)))</f>
        <v/>
      </c>
      <c r="AP209" s="167" t="str">
        <f aca="false">IF(E209="","",IF(E209="-","-",IF(UPPER(E209)="AB","+",VLOOKUP(E209,'විෂය තොරතුරු'!$P$24:$Q$28,2))))</f>
        <v/>
      </c>
      <c r="AQ209" s="168" t="str">
        <f aca="false">IF(F209="","",IF(F209="-","-",IF(UPPER(F209)="AB","+",VLOOKUP(F209,'විෂය තොරතුරු'!$P$24:$Q$28,2))))</f>
        <v/>
      </c>
      <c r="AR209" s="168" t="str">
        <f aca="false">IF(G209="","",IF(G209="-","-",IF(UPPER(G209)="AB","+",VLOOKUP(G209,'විෂය තොරතුරු'!$P$24:$Q$28,2))))</f>
        <v/>
      </c>
      <c r="AS209" s="168" t="str">
        <f aca="false">IF(H209="","",IF(H209="-","-",IF(UPPER(H209)="AB","+",VLOOKUP(H209,'විෂය තොරතුරු'!$P$24:$Q$28,2))))</f>
        <v/>
      </c>
      <c r="AT209" s="168" t="str">
        <f aca="false">IF(I209="","",IF(I209="-","-",IF(UPPER(I209)="AB","+",VLOOKUP(I209,'විෂය තොරතුරු'!$P$24:$Q$28,2))))</f>
        <v/>
      </c>
      <c r="AU209" s="170" t="str">
        <f aca="false">IF(J209="","",IF(J209="-","-",IF(UPPER(J209)="AB","+",VLOOKUP(J209,'විෂය තොරතුරු'!$P$24:$Q$28,2))))</f>
        <v/>
      </c>
      <c r="AV209" s="171" t="str">
        <f aca="false">IF(K209="","",IF(K209="-","-",IF(UPPER(K209)="AB","+",VLOOKUP(K209,'විෂය තොරතුරු'!$P$24:$Q$28,2))))</f>
        <v/>
      </c>
      <c r="AW209" s="168" t="str">
        <f aca="false">IF(L209="","",IF(L209="-","-",IF(UPPER(L209)="AB","+",VLOOKUP(L209,'විෂය තොරතුරු'!$P$24:$Q$28,2))))</f>
        <v/>
      </c>
      <c r="AX209" s="168" t="str">
        <f aca="false">IF(M209="","",IF(M209="-","-",IF(UPPER(M209)="AB","+",VLOOKUP(M209,'විෂය තොරතුරු'!$P$24:$Q$28,2))))</f>
        <v/>
      </c>
      <c r="AY209" s="169" t="str">
        <f aca="false">IF(N209="","",IF(N209="-","-",IF(UPPER(N209)="AB","+",VLOOKUP(N209,'විෂය තොරතුරු'!$P$24:$Q$28,2))))</f>
        <v/>
      </c>
      <c r="AZ209" s="167" t="str">
        <f aca="false">IF(O209="","",IF(O209="-","-",IF(UPPER(O209)="AB","+",VLOOKUP(O209,'විෂය තොරතුරු'!$P$24:$Q$28,2))))</f>
        <v/>
      </c>
      <c r="BA209" s="168" t="str">
        <f aca="false">IF(P209="","",IF(P209="-","-",IF(UPPER(P209)="AB","+",VLOOKUP(P209,'විෂය තොරතුරු'!$P$24:$Q$28,2))))</f>
        <v/>
      </c>
      <c r="BB209" s="168" t="str">
        <f aca="false">IF(Q209="","",IF(Q209="-","-",IF(UPPER(Q209)="AB","+",VLOOKUP(Q209,'විෂය තොරතුරු'!$P$24:$Q$28,2))))</f>
        <v/>
      </c>
      <c r="BC209" s="168" t="str">
        <f aca="false">IF(R209="","",IF(R209="-","-",IF(UPPER(R209)="AB","+",VLOOKUP(R209,'විෂය තොරතුරු'!$P$24:$Q$28,2))))</f>
        <v/>
      </c>
      <c r="BD209" s="168" t="str">
        <f aca="false">IF(S209="","",IF(S209="-","-",IF(UPPER(S209)="AB","+",VLOOKUP(S209,'විෂය තොරතුරු'!$P$24:$Q$28,2))))</f>
        <v/>
      </c>
      <c r="BE209" s="168" t="str">
        <f aca="false">IF(T209="","",IF(T209="-","-",IF(UPPER(T209)="AB","+",VLOOKUP(T209,'විෂය තොරතුරු'!$P$24:$Q$28,2))))</f>
        <v/>
      </c>
      <c r="BF209" s="168" t="str">
        <f aca="false">IF(U209="","",IF(U209="-","-",IF(UPPER(U209)="AB","+",VLOOKUP(U209,'විෂය තොරතුරු'!$P$24:$Q$28,2))))</f>
        <v/>
      </c>
      <c r="BG209" s="170" t="str">
        <f aca="false">IF(V209="","",IF(V209="-","-",IF(UPPER(V209)="AB","+",VLOOKUP(V209,'විෂය තොරතුරු'!$P$24:$Q$28,2))))</f>
        <v/>
      </c>
      <c r="BH209" s="171" t="str">
        <f aca="false">IF(W209="","",IF(W209="-","-",IF(UPPER(W209)="AB","+",VLOOKUP(W209,'විෂය තොරතුරු'!$P$24:$Q$28,2))))</f>
        <v/>
      </c>
      <c r="BI209" s="168" t="str">
        <f aca="false">IF(X209="","",IF(X209="-","-",IF(UPPER(X209)="AB","+",VLOOKUP(X209,'විෂය තොරතුරු'!$P$24:$Q$28,2))))</f>
        <v/>
      </c>
      <c r="BJ209" s="168" t="str">
        <f aca="false">IF(Y209="","",IF(Y209="-","-",IF(UPPER(Y209)="AB","+",VLOOKUP(Y209,'විෂය තොරතුරු'!$P$24:$Q$28,2))))</f>
        <v/>
      </c>
      <c r="BK209" s="168" t="str">
        <f aca="false">IF(Z209="","",IF(Z209="-","-",IF(UPPER(Z209)="AB","+",VLOOKUP(Z209,'විෂය තොරතුරු'!$P$24:$Q$28,2))))</f>
        <v/>
      </c>
      <c r="BL209" s="168" t="str">
        <f aca="false">IF(AA209="","",IF(AA209="-","-",IF(UPPER(AA209)="AB","+",VLOOKUP(AA209,'විෂය තොරතුරු'!$P$24:$Q$28,2))))</f>
        <v/>
      </c>
      <c r="BM209" s="168" t="str">
        <f aca="false">IF(AB209="","",IF(AB209="-","-",IF(UPPER(AB209)="AB","+",VLOOKUP(AB209,'විෂය තොරතුරු'!$P$24:$Q$28,2))))</f>
        <v/>
      </c>
      <c r="BN209" s="168" t="str">
        <f aca="false">IF(AC209="","",IF(AC209="-","-",IF(UPPER(AC209)="AB","+",VLOOKUP(AC209,'විෂය තොරතුරු'!$P$24:$Q$28,2))))</f>
        <v/>
      </c>
      <c r="BO209" s="169" t="str">
        <f aca="false">IF(AD209="","",IF(AD209="-","-",IF(UPPER(AD209)="AB","+",VLOOKUP(AD209,'විෂය තොරතුරු'!$P$24:$Q$28,2))))</f>
        <v/>
      </c>
      <c r="BP209" s="171" t="str">
        <f aca="false">IF(AE209="","",IF(AE209="-","-",IF(UPPER(AE209)="AB","+",VLOOKUP(AE209,'විෂය තොරතුරු'!$P$24:$Q$28,2))))</f>
        <v/>
      </c>
      <c r="BQ209" s="168" t="str">
        <f aca="false">IF(AF209="","",IF(AF209="-","-",IF(UPPER(AF209)="AB","+",VLOOKUP(AF209,'විෂය තොරතුරු'!$P$24:$Q$28,2))))</f>
        <v/>
      </c>
      <c r="BR209" s="168" t="str">
        <f aca="false">IF(AG209="","",IF(AG209="-","-",IF(UPPER(AG209)="AB","+",VLOOKUP(AG209,'විෂය තොරතුරු'!$P$24:$Q$28,2))))</f>
        <v/>
      </c>
      <c r="BS209" s="168" t="str">
        <f aca="false">IF(AH209="","",IF(AH209="-","-",IF(UPPER(AH209)="AB","+",VLOOKUP(AH209,'විෂය තොරතුරු'!$P$24:$Q$28,2))))</f>
        <v/>
      </c>
      <c r="BT209" s="168" t="str">
        <f aca="false">IF(AI209="","",IF(AI209="-","-",IF(UPPER(AI209)="AB","+",VLOOKUP(AI209,'විෂය තොරතුරු'!$P$24:$Q$28,2))))</f>
        <v/>
      </c>
      <c r="BU209" s="168" t="str">
        <f aca="false">IF(AJ209="","",IF(AJ209="-","-",IF(UPPER(AJ209)="AB","+",VLOOKUP(AJ209,'විෂය තොරතුරු'!$P$24:$Q$28,2))))</f>
        <v/>
      </c>
      <c r="BV209" s="168" t="str">
        <f aca="false">IF(AK209="","",IF(AK209="-","-",IF(UPPER(AK209)="AB","+",VLOOKUP(AK209,'විෂය තොරතුරු'!$P$24:$Q$28,2))))</f>
        <v/>
      </c>
      <c r="BW209" s="169" t="str">
        <f aca="false">IF(AL209="","",IF(AL209="-","-",IF(UPPER(AL209)="AB","+",VLOOKUP(AL209,'විෂය තොරතුරු'!$P$24:$Q$28,2))))</f>
        <v/>
      </c>
      <c r="BX209" s="171" t="str">
        <f aca="false">IF($B209="","",COUNTIF($AP209:$BW209,"A"))</f>
        <v/>
      </c>
      <c r="BY209" s="171" t="str">
        <f aca="false">IF($B209="","",COUNTIF($AP209:$BW209,"B"))</f>
        <v/>
      </c>
      <c r="BZ209" s="171" t="str">
        <f aca="false">IF($B209="","",COUNTIF($AP209:$BW209,"C"))</f>
        <v/>
      </c>
      <c r="CA209" s="171" t="str">
        <f aca="false">IF($B209="","",COUNTIF($AP209:$BW209,"S"))</f>
        <v/>
      </c>
      <c r="CB209" s="171" t="str">
        <f aca="false">IF($B209="","",COUNTIF($AP209:$BW209,"W"))</f>
        <v/>
      </c>
      <c r="CC209" s="171" t="str">
        <f aca="false">IF(B209="","",SUM(BX209:CA209))</f>
        <v/>
      </c>
      <c r="CD209" s="169" t="str">
        <f aca="false">IF(B209="","",SUM(BX209:BZ209))</f>
        <v/>
      </c>
      <c r="CE209" s="172" t="str">
        <f aca="false">IF(B209="","",IF(AND(CC209&gt;=6,CD209&gt;=3,OR(E209&gt;=35,F209&gt;=35),L209&gt;=35),"6/3 සමත්",IF(AND(CC209&gt;=5,CD209&gt;=3,OR(E209&gt;=35,F209&gt;=35,L209&gt;=35)),"5/3 සමත්",IF(AND(CC209&gt;=4,CD209&gt;=1,OR(E209&gt;=20,F209&gt;=20,L209&gt;=20)),"සමත් කළ හැකි",IF(CB209=9,"W9","අසමත් ?")))))</f>
        <v/>
      </c>
    </row>
    <row r="210" customFormat="false" ht="13.8" hidden="false" customHeight="false" outlineLevel="0" collapsed="false">
      <c r="A210" s="160" t="n">
        <v>25</v>
      </c>
      <c r="B210" s="161"/>
      <c r="C210" s="161"/>
      <c r="D210" s="162"/>
      <c r="E210" s="163"/>
      <c r="F210" s="164"/>
      <c r="G210" s="163"/>
      <c r="H210" s="165"/>
      <c r="I210" s="165"/>
      <c r="J210" s="164"/>
      <c r="K210" s="163"/>
      <c r="L210" s="165"/>
      <c r="M210" s="165"/>
      <c r="N210" s="164"/>
      <c r="O210" s="163"/>
      <c r="P210" s="165"/>
      <c r="Q210" s="165"/>
      <c r="R210" s="165"/>
      <c r="S210" s="165"/>
      <c r="T210" s="165"/>
      <c r="U210" s="165"/>
      <c r="V210" s="164"/>
      <c r="W210" s="163"/>
      <c r="X210" s="165"/>
      <c r="Y210" s="165"/>
      <c r="Z210" s="165"/>
      <c r="AA210" s="165"/>
      <c r="AB210" s="165"/>
      <c r="AC210" s="165"/>
      <c r="AD210" s="164"/>
      <c r="AE210" s="163"/>
      <c r="AF210" s="165"/>
      <c r="AG210" s="165"/>
      <c r="AH210" s="165"/>
      <c r="AI210" s="165"/>
      <c r="AJ210" s="165"/>
      <c r="AK210" s="165"/>
      <c r="AL210" s="166"/>
      <c r="AM210" s="167" t="str">
        <f aca="false">IF(B210="","",SUM(E210:AL210))</f>
        <v/>
      </c>
      <c r="AN210" s="168" t="str">
        <f aca="false">IF(B210="","",AM210/9)</f>
        <v/>
      </c>
      <c r="AO210" s="169" t="str">
        <f aca="false">IF(B210="","",IF(AM210=0,"-",RANK(AM210,$AM$186:$AM$235,0)))</f>
        <v/>
      </c>
      <c r="AP210" s="167" t="str">
        <f aca="false">IF(E210="","",IF(E210="-","-",IF(UPPER(E210)="AB","+",VLOOKUP(E210,'විෂය තොරතුරු'!$P$24:$Q$28,2))))</f>
        <v/>
      </c>
      <c r="AQ210" s="168" t="str">
        <f aca="false">IF(F210="","",IF(F210="-","-",IF(UPPER(F210)="AB","+",VLOOKUP(F210,'විෂය තොරතුරු'!$P$24:$Q$28,2))))</f>
        <v/>
      </c>
      <c r="AR210" s="168" t="str">
        <f aca="false">IF(G210="","",IF(G210="-","-",IF(UPPER(G210)="AB","+",VLOOKUP(G210,'විෂය තොරතුරු'!$P$24:$Q$28,2))))</f>
        <v/>
      </c>
      <c r="AS210" s="168" t="str">
        <f aca="false">IF(H210="","",IF(H210="-","-",IF(UPPER(H210)="AB","+",VLOOKUP(H210,'විෂය තොරතුරු'!$P$24:$Q$28,2))))</f>
        <v/>
      </c>
      <c r="AT210" s="168" t="str">
        <f aca="false">IF(I210="","",IF(I210="-","-",IF(UPPER(I210)="AB","+",VLOOKUP(I210,'විෂය තොරතුරු'!$P$24:$Q$28,2))))</f>
        <v/>
      </c>
      <c r="AU210" s="170" t="str">
        <f aca="false">IF(J210="","",IF(J210="-","-",IF(UPPER(J210)="AB","+",VLOOKUP(J210,'විෂය තොරතුරු'!$P$24:$Q$28,2))))</f>
        <v/>
      </c>
      <c r="AV210" s="171" t="str">
        <f aca="false">IF(K210="","",IF(K210="-","-",IF(UPPER(K210)="AB","+",VLOOKUP(K210,'විෂය තොරතුරු'!$P$24:$Q$28,2))))</f>
        <v/>
      </c>
      <c r="AW210" s="168" t="str">
        <f aca="false">IF(L210="","",IF(L210="-","-",IF(UPPER(L210)="AB","+",VLOOKUP(L210,'විෂය තොරතුරු'!$P$24:$Q$28,2))))</f>
        <v/>
      </c>
      <c r="AX210" s="168" t="str">
        <f aca="false">IF(M210="","",IF(M210="-","-",IF(UPPER(M210)="AB","+",VLOOKUP(M210,'විෂය තොරතුරු'!$P$24:$Q$28,2))))</f>
        <v/>
      </c>
      <c r="AY210" s="169" t="str">
        <f aca="false">IF(N210="","",IF(N210="-","-",IF(UPPER(N210)="AB","+",VLOOKUP(N210,'විෂය තොරතුරු'!$P$24:$Q$28,2))))</f>
        <v/>
      </c>
      <c r="AZ210" s="167" t="str">
        <f aca="false">IF(O210="","",IF(O210="-","-",IF(UPPER(O210)="AB","+",VLOOKUP(O210,'විෂය තොරතුරු'!$P$24:$Q$28,2))))</f>
        <v/>
      </c>
      <c r="BA210" s="168" t="str">
        <f aca="false">IF(P210="","",IF(P210="-","-",IF(UPPER(P210)="AB","+",VLOOKUP(P210,'විෂය තොරතුරු'!$P$24:$Q$28,2))))</f>
        <v/>
      </c>
      <c r="BB210" s="168" t="str">
        <f aca="false">IF(Q210="","",IF(Q210="-","-",IF(UPPER(Q210)="AB","+",VLOOKUP(Q210,'විෂය තොරතුරු'!$P$24:$Q$28,2))))</f>
        <v/>
      </c>
      <c r="BC210" s="168" t="str">
        <f aca="false">IF(R210="","",IF(R210="-","-",IF(UPPER(R210)="AB","+",VLOOKUP(R210,'විෂය තොරතුරු'!$P$24:$Q$28,2))))</f>
        <v/>
      </c>
      <c r="BD210" s="168" t="str">
        <f aca="false">IF(S210="","",IF(S210="-","-",IF(UPPER(S210)="AB","+",VLOOKUP(S210,'විෂය තොරතුරු'!$P$24:$Q$28,2))))</f>
        <v/>
      </c>
      <c r="BE210" s="168" t="str">
        <f aca="false">IF(T210="","",IF(T210="-","-",IF(UPPER(T210)="AB","+",VLOOKUP(T210,'විෂය තොරතුරු'!$P$24:$Q$28,2))))</f>
        <v/>
      </c>
      <c r="BF210" s="168" t="str">
        <f aca="false">IF(U210="","",IF(U210="-","-",IF(UPPER(U210)="AB","+",VLOOKUP(U210,'විෂය තොරතුරු'!$P$24:$Q$28,2))))</f>
        <v/>
      </c>
      <c r="BG210" s="170" t="str">
        <f aca="false">IF(V210="","",IF(V210="-","-",IF(UPPER(V210)="AB","+",VLOOKUP(V210,'විෂය තොරතුරු'!$P$24:$Q$28,2))))</f>
        <v/>
      </c>
      <c r="BH210" s="171" t="str">
        <f aca="false">IF(W210="","",IF(W210="-","-",IF(UPPER(W210)="AB","+",VLOOKUP(W210,'විෂය තොරතුරු'!$P$24:$Q$28,2))))</f>
        <v/>
      </c>
      <c r="BI210" s="168" t="str">
        <f aca="false">IF(X210="","",IF(X210="-","-",IF(UPPER(X210)="AB","+",VLOOKUP(X210,'විෂය තොරතුරු'!$P$24:$Q$28,2))))</f>
        <v/>
      </c>
      <c r="BJ210" s="168" t="str">
        <f aca="false">IF(Y210="","",IF(Y210="-","-",IF(UPPER(Y210)="AB","+",VLOOKUP(Y210,'විෂය තොරතුරු'!$P$24:$Q$28,2))))</f>
        <v/>
      </c>
      <c r="BK210" s="168" t="str">
        <f aca="false">IF(Z210="","",IF(Z210="-","-",IF(UPPER(Z210)="AB","+",VLOOKUP(Z210,'විෂය තොරතුරු'!$P$24:$Q$28,2))))</f>
        <v/>
      </c>
      <c r="BL210" s="168" t="str">
        <f aca="false">IF(AA210="","",IF(AA210="-","-",IF(UPPER(AA210)="AB","+",VLOOKUP(AA210,'විෂය තොරතුරු'!$P$24:$Q$28,2))))</f>
        <v/>
      </c>
      <c r="BM210" s="168" t="str">
        <f aca="false">IF(AB210="","",IF(AB210="-","-",IF(UPPER(AB210)="AB","+",VLOOKUP(AB210,'විෂය තොරතුරු'!$P$24:$Q$28,2))))</f>
        <v/>
      </c>
      <c r="BN210" s="168" t="str">
        <f aca="false">IF(AC210="","",IF(AC210="-","-",IF(UPPER(AC210)="AB","+",VLOOKUP(AC210,'විෂය තොරතුරු'!$P$24:$Q$28,2))))</f>
        <v/>
      </c>
      <c r="BO210" s="169" t="str">
        <f aca="false">IF(AD210="","",IF(AD210="-","-",IF(UPPER(AD210)="AB","+",VLOOKUP(AD210,'විෂය තොරතුරු'!$P$24:$Q$28,2))))</f>
        <v/>
      </c>
      <c r="BP210" s="171" t="str">
        <f aca="false">IF(AE210="","",IF(AE210="-","-",IF(UPPER(AE210)="AB","+",VLOOKUP(AE210,'විෂය තොරතුරු'!$P$24:$Q$28,2))))</f>
        <v/>
      </c>
      <c r="BQ210" s="168" t="str">
        <f aca="false">IF(AF210="","",IF(AF210="-","-",IF(UPPER(AF210)="AB","+",VLOOKUP(AF210,'විෂය තොරතුරු'!$P$24:$Q$28,2))))</f>
        <v/>
      </c>
      <c r="BR210" s="168" t="str">
        <f aca="false">IF(AG210="","",IF(AG210="-","-",IF(UPPER(AG210)="AB","+",VLOOKUP(AG210,'විෂය තොරතුරු'!$P$24:$Q$28,2))))</f>
        <v/>
      </c>
      <c r="BS210" s="168" t="str">
        <f aca="false">IF(AH210="","",IF(AH210="-","-",IF(UPPER(AH210)="AB","+",VLOOKUP(AH210,'විෂය තොරතුරු'!$P$24:$Q$28,2))))</f>
        <v/>
      </c>
      <c r="BT210" s="168" t="str">
        <f aca="false">IF(AI210="","",IF(AI210="-","-",IF(UPPER(AI210)="AB","+",VLOOKUP(AI210,'විෂය තොරතුරු'!$P$24:$Q$28,2))))</f>
        <v/>
      </c>
      <c r="BU210" s="168" t="str">
        <f aca="false">IF(AJ210="","",IF(AJ210="-","-",IF(UPPER(AJ210)="AB","+",VLOOKUP(AJ210,'විෂය තොරතුරු'!$P$24:$Q$28,2))))</f>
        <v/>
      </c>
      <c r="BV210" s="168" t="str">
        <f aca="false">IF(AK210="","",IF(AK210="-","-",IF(UPPER(AK210)="AB","+",VLOOKUP(AK210,'විෂය තොරතුරු'!$P$24:$Q$28,2))))</f>
        <v/>
      </c>
      <c r="BW210" s="169" t="str">
        <f aca="false">IF(AL210="","",IF(AL210="-","-",IF(UPPER(AL210)="AB","+",VLOOKUP(AL210,'විෂය තොරතුරු'!$P$24:$Q$28,2))))</f>
        <v/>
      </c>
      <c r="BX210" s="171" t="str">
        <f aca="false">IF($B210="","",COUNTIF($AP210:$BW210,"A"))</f>
        <v/>
      </c>
      <c r="BY210" s="171" t="str">
        <f aca="false">IF($B210="","",COUNTIF($AP210:$BW210,"B"))</f>
        <v/>
      </c>
      <c r="BZ210" s="171" t="str">
        <f aca="false">IF($B210="","",COUNTIF($AP210:$BW210,"C"))</f>
        <v/>
      </c>
      <c r="CA210" s="171" t="str">
        <f aca="false">IF($B210="","",COUNTIF($AP210:$BW210,"S"))</f>
        <v/>
      </c>
      <c r="CB210" s="171" t="str">
        <f aca="false">IF($B210="","",COUNTIF($AP210:$BW210,"W"))</f>
        <v/>
      </c>
      <c r="CC210" s="171" t="str">
        <f aca="false">IF(B210="","",SUM(BX210:CA210))</f>
        <v/>
      </c>
      <c r="CD210" s="169" t="str">
        <f aca="false">IF(B210="","",SUM(BX210:BZ210))</f>
        <v/>
      </c>
      <c r="CE210" s="172" t="str">
        <f aca="false">IF(B210="","",IF(AND(CC210&gt;=6,CD210&gt;=3,OR(E210&gt;=35,F210&gt;=35),L210&gt;=35),"6/3 සමත්",IF(AND(CC210&gt;=5,CD210&gt;=3,OR(E210&gt;=35,F210&gt;=35,L210&gt;=35)),"5/3 සමත්",IF(AND(CC210&gt;=4,CD210&gt;=1,OR(E210&gt;=20,F210&gt;=20,L210&gt;=20)),"සමත් කළ හැකි",IF(CB210=9,"W9","අසමත් ?")))))</f>
        <v/>
      </c>
    </row>
    <row r="211" customFormat="false" ht="13.8" hidden="false" customHeight="false" outlineLevel="0" collapsed="false">
      <c r="A211" s="160" t="n">
        <v>26</v>
      </c>
      <c r="B211" s="161"/>
      <c r="C211" s="161"/>
      <c r="D211" s="162"/>
      <c r="E211" s="163"/>
      <c r="F211" s="164"/>
      <c r="G211" s="163"/>
      <c r="H211" s="165"/>
      <c r="I211" s="165"/>
      <c r="J211" s="164"/>
      <c r="K211" s="163"/>
      <c r="L211" s="165"/>
      <c r="M211" s="165"/>
      <c r="N211" s="164"/>
      <c r="O211" s="163"/>
      <c r="P211" s="165"/>
      <c r="Q211" s="165"/>
      <c r="R211" s="165"/>
      <c r="S211" s="165"/>
      <c r="T211" s="165"/>
      <c r="U211" s="165"/>
      <c r="V211" s="164"/>
      <c r="W211" s="163"/>
      <c r="X211" s="165"/>
      <c r="Y211" s="165"/>
      <c r="Z211" s="165"/>
      <c r="AA211" s="165"/>
      <c r="AB211" s="165"/>
      <c r="AC211" s="165"/>
      <c r="AD211" s="164"/>
      <c r="AE211" s="163"/>
      <c r="AF211" s="165"/>
      <c r="AG211" s="165"/>
      <c r="AH211" s="165"/>
      <c r="AI211" s="165"/>
      <c r="AJ211" s="165"/>
      <c r="AK211" s="165"/>
      <c r="AL211" s="166"/>
      <c r="AM211" s="167" t="str">
        <f aca="false">IF(B211="","",SUM(E211:AL211))</f>
        <v/>
      </c>
      <c r="AN211" s="168" t="str">
        <f aca="false">IF(B211="","",AM211/9)</f>
        <v/>
      </c>
      <c r="AO211" s="169" t="str">
        <f aca="false">IF(B211="","",IF(AM211=0,"-",RANK(AM211,$AM$186:$AM$235,0)))</f>
        <v/>
      </c>
      <c r="AP211" s="167" t="str">
        <f aca="false">IF(E211="","",IF(E211="-","-",IF(UPPER(E211)="AB","+",VLOOKUP(E211,'විෂය තොරතුරු'!$P$24:$Q$28,2))))</f>
        <v/>
      </c>
      <c r="AQ211" s="168" t="str">
        <f aca="false">IF(F211="","",IF(F211="-","-",IF(UPPER(F211)="AB","+",VLOOKUP(F211,'විෂය තොරතුරු'!$P$24:$Q$28,2))))</f>
        <v/>
      </c>
      <c r="AR211" s="168" t="str">
        <f aca="false">IF(G211="","",IF(G211="-","-",IF(UPPER(G211)="AB","+",VLOOKUP(G211,'විෂය තොරතුරු'!$P$24:$Q$28,2))))</f>
        <v/>
      </c>
      <c r="AS211" s="168" t="str">
        <f aca="false">IF(H211="","",IF(H211="-","-",IF(UPPER(H211)="AB","+",VLOOKUP(H211,'විෂය තොරතුරු'!$P$24:$Q$28,2))))</f>
        <v/>
      </c>
      <c r="AT211" s="168" t="str">
        <f aca="false">IF(I211="","",IF(I211="-","-",IF(UPPER(I211)="AB","+",VLOOKUP(I211,'විෂය තොරතුරු'!$P$24:$Q$28,2))))</f>
        <v/>
      </c>
      <c r="AU211" s="170" t="str">
        <f aca="false">IF(J211="","",IF(J211="-","-",IF(UPPER(J211)="AB","+",VLOOKUP(J211,'විෂය තොරතුරු'!$P$24:$Q$28,2))))</f>
        <v/>
      </c>
      <c r="AV211" s="171" t="str">
        <f aca="false">IF(K211="","",IF(K211="-","-",IF(UPPER(K211)="AB","+",VLOOKUP(K211,'විෂය තොරතුරු'!$P$24:$Q$28,2))))</f>
        <v/>
      </c>
      <c r="AW211" s="168" t="str">
        <f aca="false">IF(L211="","",IF(L211="-","-",IF(UPPER(L211)="AB","+",VLOOKUP(L211,'විෂය තොරතුරු'!$P$24:$Q$28,2))))</f>
        <v/>
      </c>
      <c r="AX211" s="168" t="str">
        <f aca="false">IF(M211="","",IF(M211="-","-",IF(UPPER(M211)="AB","+",VLOOKUP(M211,'විෂය තොරතුරු'!$P$24:$Q$28,2))))</f>
        <v/>
      </c>
      <c r="AY211" s="169" t="str">
        <f aca="false">IF(N211="","",IF(N211="-","-",IF(UPPER(N211)="AB","+",VLOOKUP(N211,'විෂය තොරතුරු'!$P$24:$Q$28,2))))</f>
        <v/>
      </c>
      <c r="AZ211" s="167" t="str">
        <f aca="false">IF(O211="","",IF(O211="-","-",IF(UPPER(O211)="AB","+",VLOOKUP(O211,'විෂය තොරතුරු'!$P$24:$Q$28,2))))</f>
        <v/>
      </c>
      <c r="BA211" s="168" t="str">
        <f aca="false">IF(P211="","",IF(P211="-","-",IF(UPPER(P211)="AB","+",VLOOKUP(P211,'විෂය තොරතුරු'!$P$24:$Q$28,2))))</f>
        <v/>
      </c>
      <c r="BB211" s="168" t="str">
        <f aca="false">IF(Q211="","",IF(Q211="-","-",IF(UPPER(Q211)="AB","+",VLOOKUP(Q211,'විෂය තොරතුරු'!$P$24:$Q$28,2))))</f>
        <v/>
      </c>
      <c r="BC211" s="168" t="str">
        <f aca="false">IF(R211="","",IF(R211="-","-",IF(UPPER(R211)="AB","+",VLOOKUP(R211,'විෂය තොරතුරු'!$P$24:$Q$28,2))))</f>
        <v/>
      </c>
      <c r="BD211" s="168" t="str">
        <f aca="false">IF(S211="","",IF(S211="-","-",IF(UPPER(S211)="AB","+",VLOOKUP(S211,'විෂය තොරතුරු'!$P$24:$Q$28,2))))</f>
        <v/>
      </c>
      <c r="BE211" s="168" t="str">
        <f aca="false">IF(T211="","",IF(T211="-","-",IF(UPPER(T211)="AB","+",VLOOKUP(T211,'විෂය තොරතුරු'!$P$24:$Q$28,2))))</f>
        <v/>
      </c>
      <c r="BF211" s="168" t="str">
        <f aca="false">IF(U211="","",IF(U211="-","-",IF(UPPER(U211)="AB","+",VLOOKUP(U211,'විෂය තොරතුරු'!$P$24:$Q$28,2))))</f>
        <v/>
      </c>
      <c r="BG211" s="170" t="str">
        <f aca="false">IF(V211="","",IF(V211="-","-",IF(UPPER(V211)="AB","+",VLOOKUP(V211,'විෂය තොරතුරු'!$P$24:$Q$28,2))))</f>
        <v/>
      </c>
      <c r="BH211" s="171" t="str">
        <f aca="false">IF(W211="","",IF(W211="-","-",IF(UPPER(W211)="AB","+",VLOOKUP(W211,'විෂය තොරතුරු'!$P$24:$Q$28,2))))</f>
        <v/>
      </c>
      <c r="BI211" s="168" t="str">
        <f aca="false">IF(X211="","",IF(X211="-","-",IF(UPPER(X211)="AB","+",VLOOKUP(X211,'විෂය තොරතුරු'!$P$24:$Q$28,2))))</f>
        <v/>
      </c>
      <c r="BJ211" s="168" t="str">
        <f aca="false">IF(Y211="","",IF(Y211="-","-",IF(UPPER(Y211)="AB","+",VLOOKUP(Y211,'විෂය තොරතුරු'!$P$24:$Q$28,2))))</f>
        <v/>
      </c>
      <c r="BK211" s="168" t="str">
        <f aca="false">IF(Z211="","",IF(Z211="-","-",IF(UPPER(Z211)="AB","+",VLOOKUP(Z211,'විෂය තොරතුරු'!$P$24:$Q$28,2))))</f>
        <v/>
      </c>
      <c r="BL211" s="168" t="str">
        <f aca="false">IF(AA211="","",IF(AA211="-","-",IF(UPPER(AA211)="AB","+",VLOOKUP(AA211,'විෂය තොරතුරු'!$P$24:$Q$28,2))))</f>
        <v/>
      </c>
      <c r="BM211" s="168" t="str">
        <f aca="false">IF(AB211="","",IF(AB211="-","-",IF(UPPER(AB211)="AB","+",VLOOKUP(AB211,'විෂය තොරතුරු'!$P$24:$Q$28,2))))</f>
        <v/>
      </c>
      <c r="BN211" s="168" t="str">
        <f aca="false">IF(AC211="","",IF(AC211="-","-",IF(UPPER(AC211)="AB","+",VLOOKUP(AC211,'විෂය තොරතුරු'!$P$24:$Q$28,2))))</f>
        <v/>
      </c>
      <c r="BO211" s="169" t="str">
        <f aca="false">IF(AD211="","",IF(AD211="-","-",IF(UPPER(AD211)="AB","+",VLOOKUP(AD211,'විෂය තොරතුරු'!$P$24:$Q$28,2))))</f>
        <v/>
      </c>
      <c r="BP211" s="171" t="str">
        <f aca="false">IF(AE211="","",IF(AE211="-","-",IF(UPPER(AE211)="AB","+",VLOOKUP(AE211,'විෂය තොරතුරු'!$P$24:$Q$28,2))))</f>
        <v/>
      </c>
      <c r="BQ211" s="168" t="str">
        <f aca="false">IF(AF211="","",IF(AF211="-","-",IF(UPPER(AF211)="AB","+",VLOOKUP(AF211,'විෂය තොරතුරු'!$P$24:$Q$28,2))))</f>
        <v/>
      </c>
      <c r="BR211" s="168" t="str">
        <f aca="false">IF(AG211="","",IF(AG211="-","-",IF(UPPER(AG211)="AB","+",VLOOKUP(AG211,'විෂය තොරතුරු'!$P$24:$Q$28,2))))</f>
        <v/>
      </c>
      <c r="BS211" s="168" t="str">
        <f aca="false">IF(AH211="","",IF(AH211="-","-",IF(UPPER(AH211)="AB","+",VLOOKUP(AH211,'විෂය තොරතුරු'!$P$24:$Q$28,2))))</f>
        <v/>
      </c>
      <c r="BT211" s="168" t="str">
        <f aca="false">IF(AI211="","",IF(AI211="-","-",IF(UPPER(AI211)="AB","+",VLOOKUP(AI211,'විෂය තොරතුරු'!$P$24:$Q$28,2))))</f>
        <v/>
      </c>
      <c r="BU211" s="168" t="str">
        <f aca="false">IF(AJ211="","",IF(AJ211="-","-",IF(UPPER(AJ211)="AB","+",VLOOKUP(AJ211,'විෂය තොරතුරු'!$P$24:$Q$28,2))))</f>
        <v/>
      </c>
      <c r="BV211" s="168" t="str">
        <f aca="false">IF(AK211="","",IF(AK211="-","-",IF(UPPER(AK211)="AB","+",VLOOKUP(AK211,'විෂය තොරතුරු'!$P$24:$Q$28,2))))</f>
        <v/>
      </c>
      <c r="BW211" s="169" t="str">
        <f aca="false">IF(AL211="","",IF(AL211="-","-",IF(UPPER(AL211)="AB","+",VLOOKUP(AL211,'විෂය තොරතුරු'!$P$24:$Q$28,2))))</f>
        <v/>
      </c>
      <c r="BX211" s="171" t="str">
        <f aca="false">IF($B211="","",COUNTIF($AP211:$BW211,"A"))</f>
        <v/>
      </c>
      <c r="BY211" s="171" t="str">
        <f aca="false">IF($B211="","",COUNTIF($AP211:$BW211,"B"))</f>
        <v/>
      </c>
      <c r="BZ211" s="171" t="str">
        <f aca="false">IF($B211="","",COUNTIF($AP211:$BW211,"C"))</f>
        <v/>
      </c>
      <c r="CA211" s="171" t="str">
        <f aca="false">IF($B211="","",COUNTIF($AP211:$BW211,"S"))</f>
        <v/>
      </c>
      <c r="CB211" s="171" t="str">
        <f aca="false">IF($B211="","",COUNTIF($AP211:$BW211,"W"))</f>
        <v/>
      </c>
      <c r="CC211" s="171" t="str">
        <f aca="false">IF(B211="","",SUM(BX211:CA211))</f>
        <v/>
      </c>
      <c r="CD211" s="169" t="str">
        <f aca="false">IF(B211="","",SUM(BX211:BZ211))</f>
        <v/>
      </c>
      <c r="CE211" s="172" t="str">
        <f aca="false">IF(B211="","",IF(AND(CC211&gt;=6,CD211&gt;=3,OR(E211&gt;=35,F211&gt;=35),L211&gt;=35),"6/3 සමත්",IF(AND(CC211&gt;=5,CD211&gt;=3,OR(E211&gt;=35,F211&gt;=35,L211&gt;=35)),"5/3 සමත්",IF(AND(CC211&gt;=4,CD211&gt;=1,OR(E211&gt;=20,F211&gt;=20,L211&gt;=20)),"සමත් කළ හැකි",IF(CB211=9,"W9","අසමත් ?")))))</f>
        <v/>
      </c>
    </row>
    <row r="212" customFormat="false" ht="13.8" hidden="false" customHeight="false" outlineLevel="0" collapsed="false">
      <c r="A212" s="160" t="n">
        <v>27</v>
      </c>
      <c r="B212" s="187"/>
      <c r="C212" s="161"/>
      <c r="D212" s="162"/>
      <c r="E212" s="163"/>
      <c r="F212" s="164"/>
      <c r="G212" s="163"/>
      <c r="H212" s="165"/>
      <c r="I212" s="165"/>
      <c r="J212" s="164"/>
      <c r="K212" s="163"/>
      <c r="L212" s="165"/>
      <c r="M212" s="165"/>
      <c r="N212" s="164"/>
      <c r="O212" s="163"/>
      <c r="P212" s="165"/>
      <c r="Q212" s="165"/>
      <c r="R212" s="165"/>
      <c r="S212" s="165"/>
      <c r="T212" s="165"/>
      <c r="U212" s="165"/>
      <c r="V212" s="164"/>
      <c r="W212" s="163"/>
      <c r="X212" s="165"/>
      <c r="Y212" s="165"/>
      <c r="Z212" s="165"/>
      <c r="AA212" s="165"/>
      <c r="AB212" s="165"/>
      <c r="AC212" s="165"/>
      <c r="AD212" s="164"/>
      <c r="AE212" s="163"/>
      <c r="AF212" s="165"/>
      <c r="AG212" s="165"/>
      <c r="AH212" s="165"/>
      <c r="AI212" s="165"/>
      <c r="AJ212" s="165"/>
      <c r="AK212" s="165"/>
      <c r="AL212" s="166"/>
      <c r="AM212" s="167" t="str">
        <f aca="false">IF(B212="","",SUM(E212:AL212))</f>
        <v/>
      </c>
      <c r="AN212" s="168" t="str">
        <f aca="false">IF(B212="","",AM212/9)</f>
        <v/>
      </c>
      <c r="AO212" s="169" t="str">
        <f aca="false">IF(B212="","",IF(AM212=0,"-",RANK(AM212,$AM$186:$AM$235,0)))</f>
        <v/>
      </c>
      <c r="AP212" s="167" t="str">
        <f aca="false">IF(E212="","",IF(E212="-","-",IF(UPPER(E212)="AB","+",VLOOKUP(E212,'විෂය තොරතුරු'!$P$24:$Q$28,2))))</f>
        <v/>
      </c>
      <c r="AQ212" s="168" t="str">
        <f aca="false">IF(F212="","",IF(F212="-","-",IF(UPPER(F212)="AB","+",VLOOKUP(F212,'විෂය තොරතුරු'!$P$24:$Q$28,2))))</f>
        <v/>
      </c>
      <c r="AR212" s="168" t="str">
        <f aca="false">IF(G212="","",IF(G212="-","-",IF(UPPER(G212)="AB","+",VLOOKUP(G212,'විෂය තොරතුරු'!$P$24:$Q$28,2))))</f>
        <v/>
      </c>
      <c r="AS212" s="168" t="str">
        <f aca="false">IF(H212="","",IF(H212="-","-",IF(UPPER(H212)="AB","+",VLOOKUP(H212,'විෂය තොරතුරු'!$P$24:$Q$28,2))))</f>
        <v/>
      </c>
      <c r="AT212" s="168" t="str">
        <f aca="false">IF(I212="","",IF(I212="-","-",IF(UPPER(I212)="AB","+",VLOOKUP(I212,'විෂය තොරතුරු'!$P$24:$Q$28,2))))</f>
        <v/>
      </c>
      <c r="AU212" s="170" t="str">
        <f aca="false">IF(J212="","",IF(J212="-","-",IF(UPPER(J212)="AB","+",VLOOKUP(J212,'විෂය තොරතුරු'!$P$24:$Q$28,2))))</f>
        <v/>
      </c>
      <c r="AV212" s="171" t="str">
        <f aca="false">IF(K212="","",IF(K212="-","-",IF(UPPER(K212)="AB","+",VLOOKUP(K212,'විෂය තොරතුරු'!$P$24:$Q$28,2))))</f>
        <v/>
      </c>
      <c r="AW212" s="168" t="str">
        <f aca="false">IF(L212="","",IF(L212="-","-",IF(UPPER(L212)="AB","+",VLOOKUP(L212,'විෂය තොරතුරු'!$P$24:$Q$28,2))))</f>
        <v/>
      </c>
      <c r="AX212" s="168" t="str">
        <f aca="false">IF(M212="","",IF(M212="-","-",IF(UPPER(M212)="AB","+",VLOOKUP(M212,'විෂය තොරතුරු'!$P$24:$Q$28,2))))</f>
        <v/>
      </c>
      <c r="AY212" s="169" t="str">
        <f aca="false">IF(N212="","",IF(N212="-","-",IF(UPPER(N212)="AB","+",VLOOKUP(N212,'විෂය තොරතුරු'!$P$24:$Q$28,2))))</f>
        <v/>
      </c>
      <c r="AZ212" s="167" t="str">
        <f aca="false">IF(O212="","",IF(O212="-","-",IF(UPPER(O212)="AB","+",VLOOKUP(O212,'විෂය තොරතුරු'!$P$24:$Q$28,2))))</f>
        <v/>
      </c>
      <c r="BA212" s="168" t="str">
        <f aca="false">IF(P212="","",IF(P212="-","-",IF(UPPER(P212)="AB","+",VLOOKUP(P212,'විෂය තොරතුරු'!$P$24:$Q$28,2))))</f>
        <v/>
      </c>
      <c r="BB212" s="168" t="str">
        <f aca="false">IF(Q212="","",IF(Q212="-","-",IF(UPPER(Q212)="AB","+",VLOOKUP(Q212,'විෂය තොරතුරු'!$P$24:$Q$28,2))))</f>
        <v/>
      </c>
      <c r="BC212" s="168" t="str">
        <f aca="false">IF(R212="","",IF(R212="-","-",IF(UPPER(R212)="AB","+",VLOOKUP(R212,'විෂය තොරතුරු'!$P$24:$Q$28,2))))</f>
        <v/>
      </c>
      <c r="BD212" s="168" t="str">
        <f aca="false">IF(S212="","",IF(S212="-","-",IF(UPPER(S212)="AB","+",VLOOKUP(S212,'විෂය තොරතුරු'!$P$24:$Q$28,2))))</f>
        <v/>
      </c>
      <c r="BE212" s="168" t="str">
        <f aca="false">IF(T212="","",IF(T212="-","-",IF(UPPER(T212)="AB","+",VLOOKUP(T212,'විෂය තොරතුරු'!$P$24:$Q$28,2))))</f>
        <v/>
      </c>
      <c r="BF212" s="168" t="str">
        <f aca="false">IF(U212="","",IF(U212="-","-",IF(UPPER(U212)="AB","+",VLOOKUP(U212,'විෂය තොරතුරු'!$P$24:$Q$28,2))))</f>
        <v/>
      </c>
      <c r="BG212" s="170" t="str">
        <f aca="false">IF(V212="","",IF(V212="-","-",IF(UPPER(V212)="AB","+",VLOOKUP(V212,'විෂය තොරතුරු'!$P$24:$Q$28,2))))</f>
        <v/>
      </c>
      <c r="BH212" s="171" t="str">
        <f aca="false">IF(W212="","",IF(W212="-","-",IF(UPPER(W212)="AB","+",VLOOKUP(W212,'විෂය තොරතුරු'!$P$24:$Q$28,2))))</f>
        <v/>
      </c>
      <c r="BI212" s="168" t="str">
        <f aca="false">IF(X212="","",IF(X212="-","-",IF(UPPER(X212)="AB","+",VLOOKUP(X212,'විෂය තොරතුරු'!$P$24:$Q$28,2))))</f>
        <v/>
      </c>
      <c r="BJ212" s="168" t="str">
        <f aca="false">IF(Y212="","",IF(Y212="-","-",IF(UPPER(Y212)="AB","+",VLOOKUP(Y212,'විෂය තොරතුරු'!$P$24:$Q$28,2))))</f>
        <v/>
      </c>
      <c r="BK212" s="168" t="str">
        <f aca="false">IF(Z212="","",IF(Z212="-","-",IF(UPPER(Z212)="AB","+",VLOOKUP(Z212,'විෂය තොරතුරු'!$P$24:$Q$28,2))))</f>
        <v/>
      </c>
      <c r="BL212" s="168" t="str">
        <f aca="false">IF(AA212="","",IF(AA212="-","-",IF(UPPER(AA212)="AB","+",VLOOKUP(AA212,'විෂය තොරතුරු'!$P$24:$Q$28,2))))</f>
        <v/>
      </c>
      <c r="BM212" s="168" t="str">
        <f aca="false">IF(AB212="","",IF(AB212="-","-",IF(UPPER(AB212)="AB","+",VLOOKUP(AB212,'විෂය තොරතුරු'!$P$24:$Q$28,2))))</f>
        <v/>
      </c>
      <c r="BN212" s="168" t="str">
        <f aca="false">IF(AC212="","",IF(AC212="-","-",IF(UPPER(AC212)="AB","+",VLOOKUP(AC212,'විෂය තොරතුරු'!$P$24:$Q$28,2))))</f>
        <v/>
      </c>
      <c r="BO212" s="169" t="str">
        <f aca="false">IF(AD212="","",IF(AD212="-","-",IF(UPPER(AD212)="AB","+",VLOOKUP(AD212,'විෂය තොරතුරු'!$P$24:$Q$28,2))))</f>
        <v/>
      </c>
      <c r="BP212" s="171" t="str">
        <f aca="false">IF(AE212="","",IF(AE212="-","-",IF(UPPER(AE212)="AB","+",VLOOKUP(AE212,'විෂය තොරතුරු'!$P$24:$Q$28,2))))</f>
        <v/>
      </c>
      <c r="BQ212" s="168" t="str">
        <f aca="false">IF(AF212="","",IF(AF212="-","-",IF(UPPER(AF212)="AB","+",VLOOKUP(AF212,'විෂය තොරතුරු'!$P$24:$Q$28,2))))</f>
        <v/>
      </c>
      <c r="BR212" s="168" t="str">
        <f aca="false">IF(AG212="","",IF(AG212="-","-",IF(UPPER(AG212)="AB","+",VLOOKUP(AG212,'විෂය තොරතුරු'!$P$24:$Q$28,2))))</f>
        <v/>
      </c>
      <c r="BS212" s="168" t="str">
        <f aca="false">IF(AH212="","",IF(AH212="-","-",IF(UPPER(AH212)="AB","+",VLOOKUP(AH212,'විෂය තොරතුරු'!$P$24:$Q$28,2))))</f>
        <v/>
      </c>
      <c r="BT212" s="168" t="str">
        <f aca="false">IF(AI212="","",IF(AI212="-","-",IF(UPPER(AI212)="AB","+",VLOOKUP(AI212,'විෂය තොරතුරු'!$P$24:$Q$28,2))))</f>
        <v/>
      </c>
      <c r="BU212" s="168" t="str">
        <f aca="false">IF(AJ212="","",IF(AJ212="-","-",IF(UPPER(AJ212)="AB","+",VLOOKUP(AJ212,'විෂය තොරතුරු'!$P$24:$Q$28,2))))</f>
        <v/>
      </c>
      <c r="BV212" s="168" t="str">
        <f aca="false">IF(AK212="","",IF(AK212="-","-",IF(UPPER(AK212)="AB","+",VLOOKUP(AK212,'විෂය තොරතුරු'!$P$24:$Q$28,2))))</f>
        <v/>
      </c>
      <c r="BW212" s="169" t="str">
        <f aca="false">IF(AL212="","",IF(AL212="-","-",IF(UPPER(AL212)="AB","+",VLOOKUP(AL212,'විෂය තොරතුරු'!$P$24:$Q$28,2))))</f>
        <v/>
      </c>
      <c r="BX212" s="171" t="str">
        <f aca="false">IF($B212="","",COUNTIF($AP212:$BW212,"A"))</f>
        <v/>
      </c>
      <c r="BY212" s="171" t="str">
        <f aca="false">IF($B212="","",COUNTIF($AP212:$BW212,"B"))</f>
        <v/>
      </c>
      <c r="BZ212" s="171" t="str">
        <f aca="false">IF($B212="","",COUNTIF($AP212:$BW212,"C"))</f>
        <v/>
      </c>
      <c r="CA212" s="171" t="str">
        <f aca="false">IF($B212="","",COUNTIF($AP212:$BW212,"S"))</f>
        <v/>
      </c>
      <c r="CB212" s="171" t="str">
        <f aca="false">IF($B212="","",COUNTIF($AP212:$BW212,"W"))</f>
        <v/>
      </c>
      <c r="CC212" s="171" t="str">
        <f aca="false">IF(B212="","",SUM(BX212:CA212))</f>
        <v/>
      </c>
      <c r="CD212" s="169" t="str">
        <f aca="false">IF(B212="","",SUM(BX212:BZ212))</f>
        <v/>
      </c>
      <c r="CE212" s="172" t="str">
        <f aca="false">IF(B212="","",IF(AND(CC212&gt;=6,CD212&gt;=3,OR(E212&gt;=35,F212&gt;=35),L212&gt;=35),"6/3 සමත්",IF(AND(CC212&gt;=5,CD212&gt;=3,OR(E212&gt;=35,F212&gt;=35,L212&gt;=35)),"5/3 සමත්",IF(AND(CC212&gt;=4,CD212&gt;=1,OR(E212&gt;=20,F212&gt;=20,L212&gt;=20)),"සමත් කළ හැකි",IF(CB212=9,"W9","අසමත් ?")))))</f>
        <v/>
      </c>
    </row>
    <row r="213" customFormat="false" ht="13.8" hidden="false" customHeight="false" outlineLevel="0" collapsed="false">
      <c r="A213" s="160" t="n">
        <v>28</v>
      </c>
      <c r="B213" s="161"/>
      <c r="C213" s="161"/>
      <c r="D213" s="162"/>
      <c r="E213" s="163"/>
      <c r="F213" s="164"/>
      <c r="G213" s="163"/>
      <c r="H213" s="165"/>
      <c r="I213" s="165"/>
      <c r="J213" s="164"/>
      <c r="K213" s="163"/>
      <c r="L213" s="165"/>
      <c r="M213" s="165"/>
      <c r="N213" s="164"/>
      <c r="O213" s="163"/>
      <c r="P213" s="165"/>
      <c r="Q213" s="165"/>
      <c r="R213" s="165"/>
      <c r="S213" s="165"/>
      <c r="T213" s="165"/>
      <c r="U213" s="165"/>
      <c r="V213" s="164"/>
      <c r="W213" s="163"/>
      <c r="X213" s="165"/>
      <c r="Y213" s="165"/>
      <c r="Z213" s="165"/>
      <c r="AA213" s="165"/>
      <c r="AB213" s="165"/>
      <c r="AC213" s="165"/>
      <c r="AD213" s="164"/>
      <c r="AE213" s="163"/>
      <c r="AF213" s="165"/>
      <c r="AG213" s="165"/>
      <c r="AH213" s="165"/>
      <c r="AI213" s="165"/>
      <c r="AJ213" s="165"/>
      <c r="AK213" s="165"/>
      <c r="AL213" s="166"/>
      <c r="AM213" s="167" t="str">
        <f aca="false">IF(B213="","",SUM(E213:AL213))</f>
        <v/>
      </c>
      <c r="AN213" s="168" t="str">
        <f aca="false">IF(B213="","",AM213/9)</f>
        <v/>
      </c>
      <c r="AO213" s="169" t="str">
        <f aca="false">IF(B213="","",IF(AM213=0,"-",RANK(AM213,$AM$186:$AM$235,0)))</f>
        <v/>
      </c>
      <c r="AP213" s="167" t="str">
        <f aca="false">IF(E213="","",IF(E213="-","-",IF(UPPER(E213)="AB","+",VLOOKUP(E213,'විෂය තොරතුරු'!$P$24:$Q$28,2))))</f>
        <v/>
      </c>
      <c r="AQ213" s="168" t="str">
        <f aca="false">IF(F213="","",IF(F213="-","-",IF(UPPER(F213)="AB","+",VLOOKUP(F213,'විෂය තොරතුරු'!$P$24:$Q$28,2))))</f>
        <v/>
      </c>
      <c r="AR213" s="168" t="str">
        <f aca="false">IF(G213="","",IF(G213="-","-",IF(UPPER(G213)="AB","+",VLOOKUP(G213,'විෂය තොරතුරු'!$P$24:$Q$28,2))))</f>
        <v/>
      </c>
      <c r="AS213" s="168" t="str">
        <f aca="false">IF(H213="","",IF(H213="-","-",IF(UPPER(H213)="AB","+",VLOOKUP(H213,'විෂය තොරතුරු'!$P$24:$Q$28,2))))</f>
        <v/>
      </c>
      <c r="AT213" s="168" t="str">
        <f aca="false">IF(I213="","",IF(I213="-","-",IF(UPPER(I213)="AB","+",VLOOKUP(I213,'විෂය තොරතුරු'!$P$24:$Q$28,2))))</f>
        <v/>
      </c>
      <c r="AU213" s="170" t="str">
        <f aca="false">IF(J213="","",IF(J213="-","-",IF(UPPER(J213)="AB","+",VLOOKUP(J213,'විෂය තොරතුරු'!$P$24:$Q$28,2))))</f>
        <v/>
      </c>
      <c r="AV213" s="171" t="str">
        <f aca="false">IF(K213="","",IF(K213="-","-",IF(UPPER(K213)="AB","+",VLOOKUP(K213,'විෂය තොරතුරු'!$P$24:$Q$28,2))))</f>
        <v/>
      </c>
      <c r="AW213" s="168" t="str">
        <f aca="false">IF(L213="","",IF(L213="-","-",IF(UPPER(L213)="AB","+",VLOOKUP(L213,'විෂය තොරතුරු'!$P$24:$Q$28,2))))</f>
        <v/>
      </c>
      <c r="AX213" s="168" t="str">
        <f aca="false">IF(M213="","",IF(M213="-","-",IF(UPPER(M213)="AB","+",VLOOKUP(M213,'විෂය තොරතුරු'!$P$24:$Q$28,2))))</f>
        <v/>
      </c>
      <c r="AY213" s="169" t="str">
        <f aca="false">IF(N213="","",IF(N213="-","-",IF(UPPER(N213)="AB","+",VLOOKUP(N213,'විෂය තොරතුරු'!$P$24:$Q$28,2))))</f>
        <v/>
      </c>
      <c r="AZ213" s="167" t="str">
        <f aca="false">IF(O213="","",IF(O213="-","-",IF(UPPER(O213)="AB","+",VLOOKUP(O213,'විෂය තොරතුරු'!$P$24:$Q$28,2))))</f>
        <v/>
      </c>
      <c r="BA213" s="168" t="str">
        <f aca="false">IF(P213="","",IF(P213="-","-",IF(UPPER(P213)="AB","+",VLOOKUP(P213,'විෂය තොරතුරු'!$P$24:$Q$28,2))))</f>
        <v/>
      </c>
      <c r="BB213" s="168" t="str">
        <f aca="false">IF(Q213="","",IF(Q213="-","-",IF(UPPER(Q213)="AB","+",VLOOKUP(Q213,'විෂය තොරතුරු'!$P$24:$Q$28,2))))</f>
        <v/>
      </c>
      <c r="BC213" s="168" t="str">
        <f aca="false">IF(R213="","",IF(R213="-","-",IF(UPPER(R213)="AB","+",VLOOKUP(R213,'විෂය තොරතුරු'!$P$24:$Q$28,2))))</f>
        <v/>
      </c>
      <c r="BD213" s="168" t="str">
        <f aca="false">IF(S213="","",IF(S213="-","-",IF(UPPER(S213)="AB","+",VLOOKUP(S213,'විෂය තොරතුරු'!$P$24:$Q$28,2))))</f>
        <v/>
      </c>
      <c r="BE213" s="168" t="str">
        <f aca="false">IF(T213="","",IF(T213="-","-",IF(UPPER(T213)="AB","+",VLOOKUP(T213,'විෂය තොරතුරු'!$P$24:$Q$28,2))))</f>
        <v/>
      </c>
      <c r="BF213" s="168" t="str">
        <f aca="false">IF(U213="","",IF(U213="-","-",IF(UPPER(U213)="AB","+",VLOOKUP(U213,'විෂය තොරතුරු'!$P$24:$Q$28,2))))</f>
        <v/>
      </c>
      <c r="BG213" s="170" t="str">
        <f aca="false">IF(V213="","",IF(V213="-","-",IF(UPPER(V213)="AB","+",VLOOKUP(V213,'විෂය තොරතුරු'!$P$24:$Q$28,2))))</f>
        <v/>
      </c>
      <c r="BH213" s="171" t="str">
        <f aca="false">IF(W213="","",IF(W213="-","-",IF(UPPER(W213)="AB","+",VLOOKUP(W213,'විෂය තොරතුරු'!$P$24:$Q$28,2))))</f>
        <v/>
      </c>
      <c r="BI213" s="168" t="str">
        <f aca="false">IF(X213="","",IF(X213="-","-",IF(UPPER(X213)="AB","+",VLOOKUP(X213,'විෂය තොරතුරු'!$P$24:$Q$28,2))))</f>
        <v/>
      </c>
      <c r="BJ213" s="168" t="str">
        <f aca="false">IF(Y213="","",IF(Y213="-","-",IF(UPPER(Y213)="AB","+",VLOOKUP(Y213,'විෂය තොරතුරු'!$P$24:$Q$28,2))))</f>
        <v/>
      </c>
      <c r="BK213" s="168" t="str">
        <f aca="false">IF(Z213="","",IF(Z213="-","-",IF(UPPER(Z213)="AB","+",VLOOKUP(Z213,'විෂය තොරතුරු'!$P$24:$Q$28,2))))</f>
        <v/>
      </c>
      <c r="BL213" s="168" t="str">
        <f aca="false">IF(AA213="","",IF(AA213="-","-",IF(UPPER(AA213)="AB","+",VLOOKUP(AA213,'විෂය තොරතුරු'!$P$24:$Q$28,2))))</f>
        <v/>
      </c>
      <c r="BM213" s="168" t="str">
        <f aca="false">IF(AB213="","",IF(AB213="-","-",IF(UPPER(AB213)="AB","+",VLOOKUP(AB213,'විෂය තොරතුරු'!$P$24:$Q$28,2))))</f>
        <v/>
      </c>
      <c r="BN213" s="168" t="str">
        <f aca="false">IF(AC213="","",IF(AC213="-","-",IF(UPPER(AC213)="AB","+",VLOOKUP(AC213,'විෂය තොරතුරු'!$P$24:$Q$28,2))))</f>
        <v/>
      </c>
      <c r="BO213" s="169" t="str">
        <f aca="false">IF(AD213="","",IF(AD213="-","-",IF(UPPER(AD213)="AB","+",VLOOKUP(AD213,'විෂය තොරතුරු'!$P$24:$Q$28,2))))</f>
        <v/>
      </c>
      <c r="BP213" s="171" t="str">
        <f aca="false">IF(AE213="","",IF(AE213="-","-",IF(UPPER(AE213)="AB","+",VLOOKUP(AE213,'විෂය තොරතුරු'!$P$24:$Q$28,2))))</f>
        <v/>
      </c>
      <c r="BQ213" s="168" t="str">
        <f aca="false">IF(AF213="","",IF(AF213="-","-",IF(UPPER(AF213)="AB","+",VLOOKUP(AF213,'විෂය තොරතුරු'!$P$24:$Q$28,2))))</f>
        <v/>
      </c>
      <c r="BR213" s="168" t="str">
        <f aca="false">IF(AG213="","",IF(AG213="-","-",IF(UPPER(AG213)="AB","+",VLOOKUP(AG213,'විෂය තොරතුරු'!$P$24:$Q$28,2))))</f>
        <v/>
      </c>
      <c r="BS213" s="168" t="str">
        <f aca="false">IF(AH213="","",IF(AH213="-","-",IF(UPPER(AH213)="AB","+",VLOOKUP(AH213,'විෂය තොරතුරු'!$P$24:$Q$28,2))))</f>
        <v/>
      </c>
      <c r="BT213" s="168" t="str">
        <f aca="false">IF(AI213="","",IF(AI213="-","-",IF(UPPER(AI213)="AB","+",VLOOKUP(AI213,'විෂය තොරතුරු'!$P$24:$Q$28,2))))</f>
        <v/>
      </c>
      <c r="BU213" s="168" t="str">
        <f aca="false">IF(AJ213="","",IF(AJ213="-","-",IF(UPPER(AJ213)="AB","+",VLOOKUP(AJ213,'විෂය තොරතුරු'!$P$24:$Q$28,2))))</f>
        <v/>
      </c>
      <c r="BV213" s="168" t="str">
        <f aca="false">IF(AK213="","",IF(AK213="-","-",IF(UPPER(AK213)="AB","+",VLOOKUP(AK213,'විෂය තොරතුරු'!$P$24:$Q$28,2))))</f>
        <v/>
      </c>
      <c r="BW213" s="169" t="str">
        <f aca="false">IF(AL213="","",IF(AL213="-","-",IF(UPPER(AL213)="AB","+",VLOOKUP(AL213,'විෂය තොරතුරු'!$P$24:$Q$28,2))))</f>
        <v/>
      </c>
      <c r="BX213" s="171" t="str">
        <f aca="false">IF($B213="","",COUNTIF($AP213:$BW213,"A"))</f>
        <v/>
      </c>
      <c r="BY213" s="171" t="str">
        <f aca="false">IF($B213="","",COUNTIF($AP213:$BW213,"B"))</f>
        <v/>
      </c>
      <c r="BZ213" s="171" t="str">
        <f aca="false">IF($B213="","",COUNTIF($AP213:$BW213,"C"))</f>
        <v/>
      </c>
      <c r="CA213" s="171" t="str">
        <f aca="false">IF($B213="","",COUNTIF($AP213:$BW213,"S"))</f>
        <v/>
      </c>
      <c r="CB213" s="171" t="str">
        <f aca="false">IF($B213="","",COUNTIF($AP213:$BW213,"W"))</f>
        <v/>
      </c>
      <c r="CC213" s="171" t="str">
        <f aca="false">IF(B213="","",SUM(BX213:CA213))</f>
        <v/>
      </c>
      <c r="CD213" s="169" t="str">
        <f aca="false">IF(B213="","",SUM(BX213:BZ213))</f>
        <v/>
      </c>
      <c r="CE213" s="172" t="str">
        <f aca="false">IF(B213="","",IF(AND(CC213&gt;=6,CD213&gt;=3,OR(E213&gt;=35,F213&gt;=35),L213&gt;=35),"6/3 සමත්",IF(AND(CC213&gt;=5,CD213&gt;=3,OR(E213&gt;=35,F213&gt;=35,L213&gt;=35)),"5/3 සමත්",IF(AND(CC213&gt;=4,CD213&gt;=1,OR(E213&gt;=20,F213&gt;=20,L213&gt;=20)),"සමත් කළ හැකි",IF(CB213=9,"W9","අසමත් ?")))))</f>
        <v/>
      </c>
    </row>
    <row r="214" customFormat="false" ht="13.8" hidden="false" customHeight="false" outlineLevel="0" collapsed="false">
      <c r="A214" s="160" t="n">
        <v>29</v>
      </c>
      <c r="B214" s="161"/>
      <c r="C214" s="161"/>
      <c r="D214" s="162"/>
      <c r="E214" s="163"/>
      <c r="F214" s="164"/>
      <c r="G214" s="163"/>
      <c r="H214" s="165"/>
      <c r="I214" s="165"/>
      <c r="J214" s="164"/>
      <c r="K214" s="163"/>
      <c r="L214" s="165"/>
      <c r="M214" s="165"/>
      <c r="N214" s="164"/>
      <c r="O214" s="163"/>
      <c r="P214" s="165"/>
      <c r="Q214" s="165"/>
      <c r="R214" s="165"/>
      <c r="S214" s="165"/>
      <c r="T214" s="165"/>
      <c r="U214" s="165"/>
      <c r="V214" s="164"/>
      <c r="W214" s="163"/>
      <c r="X214" s="165"/>
      <c r="Y214" s="165"/>
      <c r="Z214" s="165"/>
      <c r="AA214" s="165"/>
      <c r="AB214" s="165"/>
      <c r="AC214" s="165"/>
      <c r="AD214" s="164"/>
      <c r="AE214" s="163"/>
      <c r="AF214" s="165"/>
      <c r="AG214" s="165"/>
      <c r="AH214" s="165"/>
      <c r="AI214" s="165"/>
      <c r="AJ214" s="165"/>
      <c r="AK214" s="165"/>
      <c r="AL214" s="166"/>
      <c r="AM214" s="167" t="str">
        <f aca="false">IF(B214="","",SUM(E214:AL214))</f>
        <v/>
      </c>
      <c r="AN214" s="168" t="str">
        <f aca="false">IF(B214="","",AM214/9)</f>
        <v/>
      </c>
      <c r="AO214" s="169" t="str">
        <f aca="false">IF(B214="","",IF(AM214=0,"-",RANK(AM214,$AM$186:$AM$235,0)))</f>
        <v/>
      </c>
      <c r="AP214" s="167" t="str">
        <f aca="false">IF(E214="","",IF(E214="-","-",IF(UPPER(E214)="AB","+",VLOOKUP(E214,'විෂය තොරතුරු'!$P$24:$Q$28,2))))</f>
        <v/>
      </c>
      <c r="AQ214" s="168" t="str">
        <f aca="false">IF(F214="","",IF(F214="-","-",IF(UPPER(F214)="AB","+",VLOOKUP(F214,'විෂය තොරතුරු'!$P$24:$Q$28,2))))</f>
        <v/>
      </c>
      <c r="AR214" s="168" t="str">
        <f aca="false">IF(G214="","",IF(G214="-","-",IF(UPPER(G214)="AB","+",VLOOKUP(G214,'විෂය තොරතුරු'!$P$24:$Q$28,2))))</f>
        <v/>
      </c>
      <c r="AS214" s="168" t="str">
        <f aca="false">IF(H214="","",IF(H214="-","-",IF(UPPER(H214)="AB","+",VLOOKUP(H214,'විෂය තොරතුරු'!$P$24:$Q$28,2))))</f>
        <v/>
      </c>
      <c r="AT214" s="168" t="str">
        <f aca="false">IF(I214="","",IF(I214="-","-",IF(UPPER(I214)="AB","+",VLOOKUP(I214,'විෂය තොරතුරු'!$P$24:$Q$28,2))))</f>
        <v/>
      </c>
      <c r="AU214" s="170" t="str">
        <f aca="false">IF(J214="","",IF(J214="-","-",IF(UPPER(J214)="AB","+",VLOOKUP(J214,'විෂය තොරතුරු'!$P$24:$Q$28,2))))</f>
        <v/>
      </c>
      <c r="AV214" s="171" t="str">
        <f aca="false">IF(K214="","",IF(K214="-","-",IF(UPPER(K214)="AB","+",VLOOKUP(K214,'විෂය තොරතුරු'!$P$24:$Q$28,2))))</f>
        <v/>
      </c>
      <c r="AW214" s="168" t="str">
        <f aca="false">IF(L214="","",IF(L214="-","-",IF(UPPER(L214)="AB","+",VLOOKUP(L214,'විෂය තොරතුරු'!$P$24:$Q$28,2))))</f>
        <v/>
      </c>
      <c r="AX214" s="168" t="str">
        <f aca="false">IF(M214="","",IF(M214="-","-",IF(UPPER(M214)="AB","+",VLOOKUP(M214,'විෂය තොරතුරු'!$P$24:$Q$28,2))))</f>
        <v/>
      </c>
      <c r="AY214" s="169" t="str">
        <f aca="false">IF(N214="","",IF(N214="-","-",IF(UPPER(N214)="AB","+",VLOOKUP(N214,'විෂය තොරතුරු'!$P$24:$Q$28,2))))</f>
        <v/>
      </c>
      <c r="AZ214" s="167" t="str">
        <f aca="false">IF(O214="","",IF(O214="-","-",IF(UPPER(O214)="AB","+",VLOOKUP(O214,'විෂය තොරතුරු'!$P$24:$Q$28,2))))</f>
        <v/>
      </c>
      <c r="BA214" s="168" t="str">
        <f aca="false">IF(P214="","",IF(P214="-","-",IF(UPPER(P214)="AB","+",VLOOKUP(P214,'විෂය තොරතුරු'!$P$24:$Q$28,2))))</f>
        <v/>
      </c>
      <c r="BB214" s="168" t="str">
        <f aca="false">IF(Q214="","",IF(Q214="-","-",IF(UPPER(Q214)="AB","+",VLOOKUP(Q214,'විෂය තොරතුරු'!$P$24:$Q$28,2))))</f>
        <v/>
      </c>
      <c r="BC214" s="168" t="str">
        <f aca="false">IF(R214="","",IF(R214="-","-",IF(UPPER(R214)="AB","+",VLOOKUP(R214,'විෂය තොරතුරු'!$P$24:$Q$28,2))))</f>
        <v/>
      </c>
      <c r="BD214" s="168" t="str">
        <f aca="false">IF(S214="","",IF(S214="-","-",IF(UPPER(S214)="AB","+",VLOOKUP(S214,'විෂය තොරතුරු'!$P$24:$Q$28,2))))</f>
        <v/>
      </c>
      <c r="BE214" s="168" t="str">
        <f aca="false">IF(T214="","",IF(T214="-","-",IF(UPPER(T214)="AB","+",VLOOKUP(T214,'විෂය තොරතුරු'!$P$24:$Q$28,2))))</f>
        <v/>
      </c>
      <c r="BF214" s="168" t="str">
        <f aca="false">IF(U214="","",IF(U214="-","-",IF(UPPER(U214)="AB","+",VLOOKUP(U214,'විෂය තොරතුරු'!$P$24:$Q$28,2))))</f>
        <v/>
      </c>
      <c r="BG214" s="170" t="str">
        <f aca="false">IF(V214="","",IF(V214="-","-",IF(UPPER(V214)="AB","+",VLOOKUP(V214,'විෂය තොරතුරු'!$P$24:$Q$28,2))))</f>
        <v/>
      </c>
      <c r="BH214" s="171" t="str">
        <f aca="false">IF(W214="","",IF(W214="-","-",IF(UPPER(W214)="AB","+",VLOOKUP(W214,'විෂය තොරතුරු'!$P$24:$Q$28,2))))</f>
        <v/>
      </c>
      <c r="BI214" s="168" t="str">
        <f aca="false">IF(X214="","",IF(X214="-","-",IF(UPPER(X214)="AB","+",VLOOKUP(X214,'විෂය තොරතුරු'!$P$24:$Q$28,2))))</f>
        <v/>
      </c>
      <c r="BJ214" s="168" t="str">
        <f aca="false">IF(Y214="","",IF(Y214="-","-",IF(UPPER(Y214)="AB","+",VLOOKUP(Y214,'විෂය තොරතුරු'!$P$24:$Q$28,2))))</f>
        <v/>
      </c>
      <c r="BK214" s="168" t="str">
        <f aca="false">IF(Z214="","",IF(Z214="-","-",IF(UPPER(Z214)="AB","+",VLOOKUP(Z214,'විෂය තොරතුරු'!$P$24:$Q$28,2))))</f>
        <v/>
      </c>
      <c r="BL214" s="168" t="str">
        <f aca="false">IF(AA214="","",IF(AA214="-","-",IF(UPPER(AA214)="AB","+",VLOOKUP(AA214,'විෂය තොරතුරු'!$P$24:$Q$28,2))))</f>
        <v/>
      </c>
      <c r="BM214" s="168" t="str">
        <f aca="false">IF(AB214="","",IF(AB214="-","-",IF(UPPER(AB214)="AB","+",VLOOKUP(AB214,'විෂය තොරතුරු'!$P$24:$Q$28,2))))</f>
        <v/>
      </c>
      <c r="BN214" s="168" t="str">
        <f aca="false">IF(AC214="","",IF(AC214="-","-",IF(UPPER(AC214)="AB","+",VLOOKUP(AC214,'විෂය තොරතුරු'!$P$24:$Q$28,2))))</f>
        <v/>
      </c>
      <c r="BO214" s="169" t="str">
        <f aca="false">IF(AD214="","",IF(AD214="-","-",IF(UPPER(AD214)="AB","+",VLOOKUP(AD214,'විෂය තොරතුරු'!$P$24:$Q$28,2))))</f>
        <v/>
      </c>
      <c r="BP214" s="171" t="str">
        <f aca="false">IF(AE214="","",IF(AE214="-","-",IF(UPPER(AE214)="AB","+",VLOOKUP(AE214,'විෂය තොරතුරු'!$P$24:$Q$28,2))))</f>
        <v/>
      </c>
      <c r="BQ214" s="168" t="str">
        <f aca="false">IF(AF214="","",IF(AF214="-","-",IF(UPPER(AF214)="AB","+",VLOOKUP(AF214,'විෂය තොරතුරු'!$P$24:$Q$28,2))))</f>
        <v/>
      </c>
      <c r="BR214" s="168" t="str">
        <f aca="false">IF(AG214="","",IF(AG214="-","-",IF(UPPER(AG214)="AB","+",VLOOKUP(AG214,'විෂය තොරතුරු'!$P$24:$Q$28,2))))</f>
        <v/>
      </c>
      <c r="BS214" s="168" t="str">
        <f aca="false">IF(AH214="","",IF(AH214="-","-",IF(UPPER(AH214)="AB","+",VLOOKUP(AH214,'විෂය තොරතුරු'!$P$24:$Q$28,2))))</f>
        <v/>
      </c>
      <c r="BT214" s="168" t="str">
        <f aca="false">IF(AI214="","",IF(AI214="-","-",IF(UPPER(AI214)="AB","+",VLOOKUP(AI214,'විෂය තොරතුරු'!$P$24:$Q$28,2))))</f>
        <v/>
      </c>
      <c r="BU214" s="168" t="str">
        <f aca="false">IF(AJ214="","",IF(AJ214="-","-",IF(UPPER(AJ214)="AB","+",VLOOKUP(AJ214,'විෂය තොරතුරු'!$P$24:$Q$28,2))))</f>
        <v/>
      </c>
      <c r="BV214" s="168" t="str">
        <f aca="false">IF(AK214="","",IF(AK214="-","-",IF(UPPER(AK214)="AB","+",VLOOKUP(AK214,'විෂය තොරතුරු'!$P$24:$Q$28,2))))</f>
        <v/>
      </c>
      <c r="BW214" s="169" t="str">
        <f aca="false">IF(AL214="","",IF(AL214="-","-",IF(UPPER(AL214)="AB","+",VLOOKUP(AL214,'විෂය තොරතුරු'!$P$24:$Q$28,2))))</f>
        <v/>
      </c>
      <c r="BX214" s="171" t="str">
        <f aca="false">IF($B214="","",COUNTIF($AP214:$BW214,"A"))</f>
        <v/>
      </c>
      <c r="BY214" s="171" t="str">
        <f aca="false">IF($B214="","",COUNTIF($AP214:$BW214,"B"))</f>
        <v/>
      </c>
      <c r="BZ214" s="171" t="str">
        <f aca="false">IF($B214="","",COUNTIF($AP214:$BW214,"C"))</f>
        <v/>
      </c>
      <c r="CA214" s="171" t="str">
        <f aca="false">IF($B214="","",COUNTIF($AP214:$BW214,"S"))</f>
        <v/>
      </c>
      <c r="CB214" s="171" t="str">
        <f aca="false">IF($B214="","",COUNTIF($AP214:$BW214,"W"))</f>
        <v/>
      </c>
      <c r="CC214" s="171" t="str">
        <f aca="false">IF(B214="","",SUM(BX214:CA214))</f>
        <v/>
      </c>
      <c r="CD214" s="169" t="str">
        <f aca="false">IF(B214="","",SUM(BX214:BZ214))</f>
        <v/>
      </c>
      <c r="CE214" s="172" t="str">
        <f aca="false">IF(B214="","",IF(AND(CC214&gt;=6,CD214&gt;=3,OR(E214&gt;=35,F214&gt;=35),L214&gt;=35),"6/3 සමත්",IF(AND(CC214&gt;=5,CD214&gt;=3,OR(E214&gt;=35,F214&gt;=35,L214&gt;=35)),"5/3 සමත්",IF(AND(CC214&gt;=4,CD214&gt;=1,OR(E214&gt;=20,F214&gt;=20,L214&gt;=20)),"සමත් කළ හැකි",IF(CB214=9,"W9","අසමත් ?")))))</f>
        <v/>
      </c>
    </row>
    <row r="215" customFormat="false" ht="13.8" hidden="false" customHeight="false" outlineLevel="0" collapsed="false">
      <c r="A215" s="160" t="n">
        <v>30</v>
      </c>
      <c r="B215" s="161"/>
      <c r="C215" s="161"/>
      <c r="D215" s="162"/>
      <c r="E215" s="163"/>
      <c r="F215" s="164"/>
      <c r="G215" s="163"/>
      <c r="H215" s="165"/>
      <c r="I215" s="165"/>
      <c r="J215" s="164"/>
      <c r="K215" s="163"/>
      <c r="L215" s="165"/>
      <c r="M215" s="165"/>
      <c r="N215" s="164"/>
      <c r="O215" s="163"/>
      <c r="P215" s="165"/>
      <c r="Q215" s="165"/>
      <c r="R215" s="165"/>
      <c r="S215" s="165"/>
      <c r="T215" s="165"/>
      <c r="U215" s="165"/>
      <c r="V215" s="164"/>
      <c r="W215" s="163"/>
      <c r="X215" s="165"/>
      <c r="Y215" s="165"/>
      <c r="Z215" s="165"/>
      <c r="AA215" s="165"/>
      <c r="AB215" s="165"/>
      <c r="AC215" s="165"/>
      <c r="AD215" s="164"/>
      <c r="AE215" s="163"/>
      <c r="AF215" s="165"/>
      <c r="AG215" s="165"/>
      <c r="AH215" s="165"/>
      <c r="AI215" s="165"/>
      <c r="AJ215" s="165"/>
      <c r="AK215" s="165"/>
      <c r="AL215" s="166"/>
      <c r="AM215" s="167" t="str">
        <f aca="false">IF(B215="","",SUM(E215:AL215))</f>
        <v/>
      </c>
      <c r="AN215" s="168" t="str">
        <f aca="false">IF(B215="","",AM215/9)</f>
        <v/>
      </c>
      <c r="AO215" s="169" t="str">
        <f aca="false">IF(B215="","",IF(AM215=0,"-",RANK(AM215,$AM$186:$AM$235,0)))</f>
        <v/>
      </c>
      <c r="AP215" s="167" t="str">
        <f aca="false">IF(E215="","",IF(E215="-","-",IF(UPPER(E215)="AB","+",VLOOKUP(E215,'විෂය තොරතුරු'!$P$24:$Q$28,2))))</f>
        <v/>
      </c>
      <c r="AQ215" s="168" t="str">
        <f aca="false">IF(F215="","",IF(F215="-","-",IF(UPPER(F215)="AB","+",VLOOKUP(F215,'විෂය තොරතුරු'!$P$24:$Q$28,2))))</f>
        <v/>
      </c>
      <c r="AR215" s="168" t="str">
        <f aca="false">IF(G215="","",IF(G215="-","-",IF(UPPER(G215)="AB","+",VLOOKUP(G215,'විෂය තොරතුරු'!$P$24:$Q$28,2))))</f>
        <v/>
      </c>
      <c r="AS215" s="168" t="str">
        <f aca="false">IF(H215="","",IF(H215="-","-",IF(UPPER(H215)="AB","+",VLOOKUP(H215,'විෂය තොරතුරු'!$P$24:$Q$28,2))))</f>
        <v/>
      </c>
      <c r="AT215" s="168" t="str">
        <f aca="false">IF(I215="","",IF(I215="-","-",IF(UPPER(I215)="AB","+",VLOOKUP(I215,'විෂය තොරතුරු'!$P$24:$Q$28,2))))</f>
        <v/>
      </c>
      <c r="AU215" s="170" t="str">
        <f aca="false">IF(J215="","",IF(J215="-","-",IF(UPPER(J215)="AB","+",VLOOKUP(J215,'විෂය තොරතුරු'!$P$24:$Q$28,2))))</f>
        <v/>
      </c>
      <c r="AV215" s="171" t="str">
        <f aca="false">IF(K215="","",IF(K215="-","-",IF(UPPER(K215)="AB","+",VLOOKUP(K215,'විෂය තොරතුරු'!$P$24:$Q$28,2))))</f>
        <v/>
      </c>
      <c r="AW215" s="168" t="str">
        <f aca="false">IF(L215="","",IF(L215="-","-",IF(UPPER(L215)="AB","+",VLOOKUP(L215,'විෂය තොරතුරු'!$P$24:$Q$28,2))))</f>
        <v/>
      </c>
      <c r="AX215" s="168" t="str">
        <f aca="false">IF(M215="","",IF(M215="-","-",IF(UPPER(M215)="AB","+",VLOOKUP(M215,'විෂය තොරතුරු'!$P$24:$Q$28,2))))</f>
        <v/>
      </c>
      <c r="AY215" s="169" t="str">
        <f aca="false">IF(N215="","",IF(N215="-","-",IF(UPPER(N215)="AB","+",VLOOKUP(N215,'විෂය තොරතුරු'!$P$24:$Q$28,2))))</f>
        <v/>
      </c>
      <c r="AZ215" s="167" t="str">
        <f aca="false">IF(O215="","",IF(O215="-","-",IF(UPPER(O215)="AB","+",VLOOKUP(O215,'විෂය තොරතුරු'!$P$24:$Q$28,2))))</f>
        <v/>
      </c>
      <c r="BA215" s="168" t="str">
        <f aca="false">IF(P215="","",IF(P215="-","-",IF(UPPER(P215)="AB","+",VLOOKUP(P215,'විෂය තොරතුරු'!$P$24:$Q$28,2))))</f>
        <v/>
      </c>
      <c r="BB215" s="168" t="str">
        <f aca="false">IF(Q215="","",IF(Q215="-","-",IF(UPPER(Q215)="AB","+",VLOOKUP(Q215,'විෂය තොරතුරු'!$P$24:$Q$28,2))))</f>
        <v/>
      </c>
      <c r="BC215" s="168" t="str">
        <f aca="false">IF(R215="","",IF(R215="-","-",IF(UPPER(R215)="AB","+",VLOOKUP(R215,'විෂය තොරතුරු'!$P$24:$Q$28,2))))</f>
        <v/>
      </c>
      <c r="BD215" s="168" t="str">
        <f aca="false">IF(S215="","",IF(S215="-","-",IF(UPPER(S215)="AB","+",VLOOKUP(S215,'විෂය තොරතුරු'!$P$24:$Q$28,2))))</f>
        <v/>
      </c>
      <c r="BE215" s="168" t="str">
        <f aca="false">IF(T215="","",IF(T215="-","-",IF(UPPER(T215)="AB","+",VLOOKUP(T215,'විෂය තොරතුරු'!$P$24:$Q$28,2))))</f>
        <v/>
      </c>
      <c r="BF215" s="168" t="str">
        <f aca="false">IF(U215="","",IF(U215="-","-",IF(UPPER(U215)="AB","+",VLOOKUP(U215,'විෂය තොරතුරු'!$P$24:$Q$28,2))))</f>
        <v/>
      </c>
      <c r="BG215" s="170" t="str">
        <f aca="false">IF(V215="","",IF(V215="-","-",IF(UPPER(V215)="AB","+",VLOOKUP(V215,'විෂය තොරතුරු'!$P$24:$Q$28,2))))</f>
        <v/>
      </c>
      <c r="BH215" s="171" t="str">
        <f aca="false">IF(W215="","",IF(W215="-","-",IF(UPPER(W215)="AB","+",VLOOKUP(W215,'විෂය තොරතුරු'!$P$24:$Q$28,2))))</f>
        <v/>
      </c>
      <c r="BI215" s="168" t="str">
        <f aca="false">IF(X215="","",IF(X215="-","-",IF(UPPER(X215)="AB","+",VLOOKUP(X215,'විෂය තොරතුරු'!$P$24:$Q$28,2))))</f>
        <v/>
      </c>
      <c r="BJ215" s="168" t="str">
        <f aca="false">IF(Y215="","",IF(Y215="-","-",IF(UPPER(Y215)="AB","+",VLOOKUP(Y215,'විෂය තොරතුරු'!$P$24:$Q$28,2))))</f>
        <v/>
      </c>
      <c r="BK215" s="168" t="str">
        <f aca="false">IF(Z215="","",IF(Z215="-","-",IF(UPPER(Z215)="AB","+",VLOOKUP(Z215,'විෂය තොරතුරු'!$P$24:$Q$28,2))))</f>
        <v/>
      </c>
      <c r="BL215" s="168" t="str">
        <f aca="false">IF(AA215="","",IF(AA215="-","-",IF(UPPER(AA215)="AB","+",VLOOKUP(AA215,'විෂය තොරතුරු'!$P$24:$Q$28,2))))</f>
        <v/>
      </c>
      <c r="BM215" s="168" t="str">
        <f aca="false">IF(AB215="","",IF(AB215="-","-",IF(UPPER(AB215)="AB","+",VLOOKUP(AB215,'විෂය තොරතුරු'!$P$24:$Q$28,2))))</f>
        <v/>
      </c>
      <c r="BN215" s="168" t="str">
        <f aca="false">IF(AC215="","",IF(AC215="-","-",IF(UPPER(AC215)="AB","+",VLOOKUP(AC215,'විෂය තොරතුරු'!$P$24:$Q$28,2))))</f>
        <v/>
      </c>
      <c r="BO215" s="169" t="str">
        <f aca="false">IF(AD215="","",IF(AD215="-","-",IF(UPPER(AD215)="AB","+",VLOOKUP(AD215,'විෂය තොරතුරු'!$P$24:$Q$28,2))))</f>
        <v/>
      </c>
      <c r="BP215" s="171" t="str">
        <f aca="false">IF(AE215="","",IF(AE215="-","-",IF(UPPER(AE215)="AB","+",VLOOKUP(AE215,'විෂය තොරතුරු'!$P$24:$Q$28,2))))</f>
        <v/>
      </c>
      <c r="BQ215" s="168" t="str">
        <f aca="false">IF(AF215="","",IF(AF215="-","-",IF(UPPER(AF215)="AB","+",VLOOKUP(AF215,'විෂය තොරතුරු'!$P$24:$Q$28,2))))</f>
        <v/>
      </c>
      <c r="BR215" s="168" t="str">
        <f aca="false">IF(AG215="","",IF(AG215="-","-",IF(UPPER(AG215)="AB","+",VLOOKUP(AG215,'විෂය තොරතුරු'!$P$24:$Q$28,2))))</f>
        <v/>
      </c>
      <c r="BS215" s="168" t="str">
        <f aca="false">IF(AH215="","",IF(AH215="-","-",IF(UPPER(AH215)="AB","+",VLOOKUP(AH215,'විෂය තොරතුරු'!$P$24:$Q$28,2))))</f>
        <v/>
      </c>
      <c r="BT215" s="168" t="str">
        <f aca="false">IF(AI215="","",IF(AI215="-","-",IF(UPPER(AI215)="AB","+",VLOOKUP(AI215,'විෂය තොරතුරු'!$P$24:$Q$28,2))))</f>
        <v/>
      </c>
      <c r="BU215" s="168" t="str">
        <f aca="false">IF(AJ215="","",IF(AJ215="-","-",IF(UPPER(AJ215)="AB","+",VLOOKUP(AJ215,'විෂය තොරතුරු'!$P$24:$Q$28,2))))</f>
        <v/>
      </c>
      <c r="BV215" s="168" t="str">
        <f aca="false">IF(AK215="","",IF(AK215="-","-",IF(UPPER(AK215)="AB","+",VLOOKUP(AK215,'විෂය තොරතුරු'!$P$24:$Q$28,2))))</f>
        <v/>
      </c>
      <c r="BW215" s="169" t="str">
        <f aca="false">IF(AL215="","",IF(AL215="-","-",IF(UPPER(AL215)="AB","+",VLOOKUP(AL215,'විෂය තොරතුරු'!$P$24:$Q$28,2))))</f>
        <v/>
      </c>
      <c r="BX215" s="171" t="str">
        <f aca="false">IF($B215="","",COUNTIF($AP215:$BW215,"A"))</f>
        <v/>
      </c>
      <c r="BY215" s="171" t="str">
        <f aca="false">IF($B215="","",COUNTIF($AP215:$BW215,"B"))</f>
        <v/>
      </c>
      <c r="BZ215" s="171" t="str">
        <f aca="false">IF($B215="","",COUNTIF($AP215:$BW215,"C"))</f>
        <v/>
      </c>
      <c r="CA215" s="171" t="str">
        <f aca="false">IF($B215="","",COUNTIF($AP215:$BW215,"S"))</f>
        <v/>
      </c>
      <c r="CB215" s="171" t="str">
        <f aca="false">IF($B215="","",COUNTIF($AP215:$BW215,"W"))</f>
        <v/>
      </c>
      <c r="CC215" s="171" t="str">
        <f aca="false">IF(B215="","",SUM(BX215:CA215))</f>
        <v/>
      </c>
      <c r="CD215" s="169" t="str">
        <f aca="false">IF(B215="","",SUM(BX215:BZ215))</f>
        <v/>
      </c>
      <c r="CE215" s="172" t="str">
        <f aca="false">IF(B215="","",IF(AND(CC215&gt;=6,CD215&gt;=3,OR(E215&gt;=35,F215&gt;=35),L215&gt;=35),"6/3 සමත්",IF(AND(CC215&gt;=5,CD215&gt;=3,OR(E215&gt;=35,F215&gt;=35,L215&gt;=35)),"5/3 සමත්",IF(AND(CC215&gt;=4,CD215&gt;=1,OR(E215&gt;=20,F215&gt;=20,L215&gt;=20)),"සමත් කළ හැකි",IF(CB215=9,"W9","අසමත් ?")))))</f>
        <v/>
      </c>
    </row>
    <row r="216" customFormat="false" ht="13.8" hidden="false" customHeight="false" outlineLevel="0" collapsed="false">
      <c r="A216" s="160" t="n">
        <v>31</v>
      </c>
      <c r="B216" s="187"/>
      <c r="C216" s="161"/>
      <c r="D216" s="162"/>
      <c r="E216" s="163"/>
      <c r="F216" s="164"/>
      <c r="G216" s="163"/>
      <c r="H216" s="165"/>
      <c r="I216" s="165"/>
      <c r="J216" s="164"/>
      <c r="K216" s="163"/>
      <c r="L216" s="165"/>
      <c r="M216" s="165"/>
      <c r="N216" s="164"/>
      <c r="O216" s="163"/>
      <c r="P216" s="165"/>
      <c r="Q216" s="165"/>
      <c r="R216" s="165"/>
      <c r="S216" s="165"/>
      <c r="T216" s="165"/>
      <c r="U216" s="165"/>
      <c r="V216" s="164"/>
      <c r="W216" s="163"/>
      <c r="X216" s="165"/>
      <c r="Y216" s="165"/>
      <c r="Z216" s="165"/>
      <c r="AA216" s="165"/>
      <c r="AB216" s="165"/>
      <c r="AC216" s="165"/>
      <c r="AD216" s="164"/>
      <c r="AE216" s="163"/>
      <c r="AF216" s="165"/>
      <c r="AG216" s="165"/>
      <c r="AH216" s="165"/>
      <c r="AI216" s="165"/>
      <c r="AJ216" s="165"/>
      <c r="AK216" s="165"/>
      <c r="AL216" s="166"/>
      <c r="AM216" s="167" t="str">
        <f aca="false">IF(B216="","",SUM(E216:AL216))</f>
        <v/>
      </c>
      <c r="AN216" s="168" t="str">
        <f aca="false">IF(B216="","",AM216/9)</f>
        <v/>
      </c>
      <c r="AO216" s="169" t="str">
        <f aca="false">IF(B216="","",IF(AM216=0,"-",RANK(AM216,$AM$186:$AM$235,0)))</f>
        <v/>
      </c>
      <c r="AP216" s="167" t="str">
        <f aca="false">IF(E216="","",IF(E216="-","-",IF(UPPER(E216)="AB","+",VLOOKUP(E216,'විෂය තොරතුරු'!$P$24:$Q$28,2))))</f>
        <v/>
      </c>
      <c r="AQ216" s="168" t="str">
        <f aca="false">IF(F216="","",IF(F216="-","-",IF(UPPER(F216)="AB","+",VLOOKUP(F216,'විෂය තොරතුරු'!$P$24:$Q$28,2))))</f>
        <v/>
      </c>
      <c r="AR216" s="168" t="str">
        <f aca="false">IF(G216="","",IF(G216="-","-",IF(UPPER(G216)="AB","+",VLOOKUP(G216,'විෂය තොරතුරු'!$P$24:$Q$28,2))))</f>
        <v/>
      </c>
      <c r="AS216" s="168" t="str">
        <f aca="false">IF(H216="","",IF(H216="-","-",IF(UPPER(H216)="AB","+",VLOOKUP(H216,'විෂය තොරතුරු'!$P$24:$Q$28,2))))</f>
        <v/>
      </c>
      <c r="AT216" s="168" t="str">
        <f aca="false">IF(I216="","",IF(I216="-","-",IF(UPPER(I216)="AB","+",VLOOKUP(I216,'විෂය තොරතුරු'!$P$24:$Q$28,2))))</f>
        <v/>
      </c>
      <c r="AU216" s="170" t="str">
        <f aca="false">IF(J216="","",IF(J216="-","-",IF(UPPER(J216)="AB","+",VLOOKUP(J216,'විෂය තොරතුරු'!$P$24:$Q$28,2))))</f>
        <v/>
      </c>
      <c r="AV216" s="171" t="str">
        <f aca="false">IF(K216="","",IF(K216="-","-",IF(UPPER(K216)="AB","+",VLOOKUP(K216,'විෂය තොරතුරු'!$P$24:$Q$28,2))))</f>
        <v/>
      </c>
      <c r="AW216" s="168" t="str">
        <f aca="false">IF(L216="","",IF(L216="-","-",IF(UPPER(L216)="AB","+",VLOOKUP(L216,'විෂය තොරතුරු'!$P$24:$Q$28,2))))</f>
        <v/>
      </c>
      <c r="AX216" s="168" t="str">
        <f aca="false">IF(M216="","",IF(M216="-","-",IF(UPPER(M216)="AB","+",VLOOKUP(M216,'විෂය තොරතුරු'!$P$24:$Q$28,2))))</f>
        <v/>
      </c>
      <c r="AY216" s="169" t="str">
        <f aca="false">IF(N216="","",IF(N216="-","-",IF(UPPER(N216)="AB","+",VLOOKUP(N216,'විෂය තොරතුරු'!$P$24:$Q$28,2))))</f>
        <v/>
      </c>
      <c r="AZ216" s="167" t="str">
        <f aca="false">IF(O216="","",IF(O216="-","-",IF(UPPER(O216)="AB","+",VLOOKUP(O216,'විෂය තොරතුරු'!$P$24:$Q$28,2))))</f>
        <v/>
      </c>
      <c r="BA216" s="168" t="str">
        <f aca="false">IF(P216="","",IF(P216="-","-",IF(UPPER(P216)="AB","+",VLOOKUP(P216,'විෂය තොරතුරු'!$P$24:$Q$28,2))))</f>
        <v/>
      </c>
      <c r="BB216" s="168" t="str">
        <f aca="false">IF(Q216="","",IF(Q216="-","-",IF(UPPER(Q216)="AB","+",VLOOKUP(Q216,'විෂය තොරතුරු'!$P$24:$Q$28,2))))</f>
        <v/>
      </c>
      <c r="BC216" s="168" t="str">
        <f aca="false">IF(R216="","",IF(R216="-","-",IF(UPPER(R216)="AB","+",VLOOKUP(R216,'විෂය තොරතුරු'!$P$24:$Q$28,2))))</f>
        <v/>
      </c>
      <c r="BD216" s="168" t="str">
        <f aca="false">IF(S216="","",IF(S216="-","-",IF(UPPER(S216)="AB","+",VLOOKUP(S216,'විෂය තොරතුරු'!$P$24:$Q$28,2))))</f>
        <v/>
      </c>
      <c r="BE216" s="168" t="str">
        <f aca="false">IF(T216="","",IF(T216="-","-",IF(UPPER(T216)="AB","+",VLOOKUP(T216,'විෂය තොරතුරු'!$P$24:$Q$28,2))))</f>
        <v/>
      </c>
      <c r="BF216" s="168" t="str">
        <f aca="false">IF(U216="","",IF(U216="-","-",IF(UPPER(U216)="AB","+",VLOOKUP(U216,'විෂය තොරතුරු'!$P$24:$Q$28,2))))</f>
        <v/>
      </c>
      <c r="BG216" s="170" t="str">
        <f aca="false">IF(V216="","",IF(V216="-","-",IF(UPPER(V216)="AB","+",VLOOKUP(V216,'විෂය තොරතුරු'!$P$24:$Q$28,2))))</f>
        <v/>
      </c>
      <c r="BH216" s="171" t="str">
        <f aca="false">IF(W216="","",IF(W216="-","-",IF(UPPER(W216)="AB","+",VLOOKUP(W216,'විෂය තොරතුරු'!$P$24:$Q$28,2))))</f>
        <v/>
      </c>
      <c r="BI216" s="168" t="str">
        <f aca="false">IF(X216="","",IF(X216="-","-",IF(UPPER(X216)="AB","+",VLOOKUP(X216,'විෂය තොරතුරු'!$P$24:$Q$28,2))))</f>
        <v/>
      </c>
      <c r="BJ216" s="168" t="str">
        <f aca="false">IF(Y216="","",IF(Y216="-","-",IF(UPPER(Y216)="AB","+",VLOOKUP(Y216,'විෂය තොරතුරු'!$P$24:$Q$28,2))))</f>
        <v/>
      </c>
      <c r="BK216" s="168" t="str">
        <f aca="false">IF(Z216="","",IF(Z216="-","-",IF(UPPER(Z216)="AB","+",VLOOKUP(Z216,'විෂය තොරතුරු'!$P$24:$Q$28,2))))</f>
        <v/>
      </c>
      <c r="BL216" s="168" t="str">
        <f aca="false">IF(AA216="","",IF(AA216="-","-",IF(UPPER(AA216)="AB","+",VLOOKUP(AA216,'විෂය තොරතුරු'!$P$24:$Q$28,2))))</f>
        <v/>
      </c>
      <c r="BM216" s="168" t="str">
        <f aca="false">IF(AB216="","",IF(AB216="-","-",IF(UPPER(AB216)="AB","+",VLOOKUP(AB216,'විෂය තොරතුරු'!$P$24:$Q$28,2))))</f>
        <v/>
      </c>
      <c r="BN216" s="168" t="str">
        <f aca="false">IF(AC216="","",IF(AC216="-","-",IF(UPPER(AC216)="AB","+",VLOOKUP(AC216,'විෂය තොරතුරු'!$P$24:$Q$28,2))))</f>
        <v/>
      </c>
      <c r="BO216" s="169" t="str">
        <f aca="false">IF(AD216="","",IF(AD216="-","-",IF(UPPER(AD216)="AB","+",VLOOKUP(AD216,'විෂය තොරතුරු'!$P$24:$Q$28,2))))</f>
        <v/>
      </c>
      <c r="BP216" s="171" t="str">
        <f aca="false">IF(AE216="","",IF(AE216="-","-",IF(UPPER(AE216)="AB","+",VLOOKUP(AE216,'විෂය තොරතුරු'!$P$24:$Q$28,2))))</f>
        <v/>
      </c>
      <c r="BQ216" s="168" t="str">
        <f aca="false">IF(AF216="","",IF(AF216="-","-",IF(UPPER(AF216)="AB","+",VLOOKUP(AF216,'විෂය තොරතුරු'!$P$24:$Q$28,2))))</f>
        <v/>
      </c>
      <c r="BR216" s="168" t="str">
        <f aca="false">IF(AG216="","",IF(AG216="-","-",IF(UPPER(AG216)="AB","+",VLOOKUP(AG216,'විෂය තොරතුරු'!$P$24:$Q$28,2))))</f>
        <v/>
      </c>
      <c r="BS216" s="168" t="str">
        <f aca="false">IF(AH216="","",IF(AH216="-","-",IF(UPPER(AH216)="AB","+",VLOOKUP(AH216,'විෂය තොරතුරු'!$P$24:$Q$28,2))))</f>
        <v/>
      </c>
      <c r="BT216" s="168" t="str">
        <f aca="false">IF(AI216="","",IF(AI216="-","-",IF(UPPER(AI216)="AB","+",VLOOKUP(AI216,'විෂය තොරතුරු'!$P$24:$Q$28,2))))</f>
        <v/>
      </c>
      <c r="BU216" s="168" t="str">
        <f aca="false">IF(AJ216="","",IF(AJ216="-","-",IF(UPPER(AJ216)="AB","+",VLOOKUP(AJ216,'විෂය තොරතුරු'!$P$24:$Q$28,2))))</f>
        <v/>
      </c>
      <c r="BV216" s="168" t="str">
        <f aca="false">IF(AK216="","",IF(AK216="-","-",IF(UPPER(AK216)="AB","+",VLOOKUP(AK216,'විෂය තොරතුරු'!$P$24:$Q$28,2))))</f>
        <v/>
      </c>
      <c r="BW216" s="169" t="str">
        <f aca="false">IF(AL216="","",IF(AL216="-","-",IF(UPPER(AL216)="AB","+",VLOOKUP(AL216,'විෂය තොරතුරු'!$P$24:$Q$28,2))))</f>
        <v/>
      </c>
      <c r="BX216" s="171" t="str">
        <f aca="false">IF($B216="","",COUNTIF($AP216:$BW216,"A"))</f>
        <v/>
      </c>
      <c r="BY216" s="171" t="str">
        <f aca="false">IF($B216="","",COUNTIF($AP216:$BW216,"B"))</f>
        <v/>
      </c>
      <c r="BZ216" s="171" t="str">
        <f aca="false">IF($B216="","",COUNTIF($AP216:$BW216,"C"))</f>
        <v/>
      </c>
      <c r="CA216" s="171" t="str">
        <f aca="false">IF($B216="","",COUNTIF($AP216:$BW216,"S"))</f>
        <v/>
      </c>
      <c r="CB216" s="171" t="str">
        <f aca="false">IF($B216="","",COUNTIF($AP216:$BW216,"W"))</f>
        <v/>
      </c>
      <c r="CC216" s="171" t="str">
        <f aca="false">IF(B216="","",SUM(BX216:CA216))</f>
        <v/>
      </c>
      <c r="CD216" s="169" t="str">
        <f aca="false">IF(B216="","",SUM(BX216:BZ216))</f>
        <v/>
      </c>
      <c r="CE216" s="172" t="str">
        <f aca="false">IF(B216="","",IF(AND(CC216&gt;=6,CD216&gt;=3,OR(E216&gt;=35,F216&gt;=35),L216&gt;=35),"6/3 සමත්",IF(AND(CC216&gt;=5,CD216&gt;=3,OR(E216&gt;=35,F216&gt;=35,L216&gt;=35)),"5/3 සමත්",IF(AND(CC216&gt;=4,CD216&gt;=1,OR(E216&gt;=20,F216&gt;=20,L216&gt;=20)),"සමත් කළ හැකි",IF(CB216=9,"W9","අසමත් ?")))))</f>
        <v/>
      </c>
    </row>
    <row r="217" customFormat="false" ht="13.8" hidden="false" customHeight="false" outlineLevel="0" collapsed="false">
      <c r="A217" s="160" t="n">
        <v>32</v>
      </c>
      <c r="B217" s="161"/>
      <c r="C217" s="161"/>
      <c r="D217" s="162"/>
      <c r="E217" s="163"/>
      <c r="F217" s="164"/>
      <c r="G217" s="163"/>
      <c r="H217" s="165"/>
      <c r="I217" s="165"/>
      <c r="J217" s="164"/>
      <c r="K217" s="163"/>
      <c r="L217" s="165"/>
      <c r="M217" s="165"/>
      <c r="N217" s="164"/>
      <c r="O217" s="163"/>
      <c r="P217" s="165"/>
      <c r="Q217" s="165"/>
      <c r="R217" s="165"/>
      <c r="S217" s="165"/>
      <c r="T217" s="165"/>
      <c r="U217" s="165"/>
      <c r="V217" s="164"/>
      <c r="W217" s="163"/>
      <c r="X217" s="165"/>
      <c r="Y217" s="165"/>
      <c r="Z217" s="165"/>
      <c r="AA217" s="165"/>
      <c r="AB217" s="165"/>
      <c r="AC217" s="165"/>
      <c r="AD217" s="164"/>
      <c r="AE217" s="163"/>
      <c r="AF217" s="165"/>
      <c r="AG217" s="165"/>
      <c r="AH217" s="165"/>
      <c r="AI217" s="165"/>
      <c r="AJ217" s="165"/>
      <c r="AK217" s="165"/>
      <c r="AL217" s="166"/>
      <c r="AM217" s="167" t="str">
        <f aca="false">IF(B217="","",SUM(E217:AL217))</f>
        <v/>
      </c>
      <c r="AN217" s="168" t="str">
        <f aca="false">IF(B217="","",AM217/9)</f>
        <v/>
      </c>
      <c r="AO217" s="169" t="str">
        <f aca="false">IF(B217="","",IF(AM217=0,"-",RANK(AM217,$AM$186:$AM$235,0)))</f>
        <v/>
      </c>
      <c r="AP217" s="167" t="str">
        <f aca="false">IF(E217="","",IF(E217="-","-",IF(UPPER(E217)="AB","+",VLOOKUP(E217,'විෂය තොරතුරු'!$P$24:$Q$28,2))))</f>
        <v/>
      </c>
      <c r="AQ217" s="168" t="str">
        <f aca="false">IF(F217="","",IF(F217="-","-",IF(UPPER(F217)="AB","+",VLOOKUP(F217,'විෂය තොරතුරු'!$P$24:$Q$28,2))))</f>
        <v/>
      </c>
      <c r="AR217" s="168" t="str">
        <f aca="false">IF(G217="","",IF(G217="-","-",IF(UPPER(G217)="AB","+",VLOOKUP(G217,'විෂය තොරතුරු'!$P$24:$Q$28,2))))</f>
        <v/>
      </c>
      <c r="AS217" s="168" t="str">
        <f aca="false">IF(H217="","",IF(H217="-","-",IF(UPPER(H217)="AB","+",VLOOKUP(H217,'විෂය තොරතුරු'!$P$24:$Q$28,2))))</f>
        <v/>
      </c>
      <c r="AT217" s="168" t="str">
        <f aca="false">IF(I217="","",IF(I217="-","-",IF(UPPER(I217)="AB","+",VLOOKUP(I217,'විෂය තොරතුරු'!$P$24:$Q$28,2))))</f>
        <v/>
      </c>
      <c r="AU217" s="170" t="str">
        <f aca="false">IF(J217="","",IF(J217="-","-",IF(UPPER(J217)="AB","+",VLOOKUP(J217,'විෂය තොරතුරු'!$P$24:$Q$28,2))))</f>
        <v/>
      </c>
      <c r="AV217" s="171" t="str">
        <f aca="false">IF(K217="","",IF(K217="-","-",IF(UPPER(K217)="AB","+",VLOOKUP(K217,'විෂය තොරතුරු'!$P$24:$Q$28,2))))</f>
        <v/>
      </c>
      <c r="AW217" s="168" t="str">
        <f aca="false">IF(L217="","",IF(L217="-","-",IF(UPPER(L217)="AB","+",VLOOKUP(L217,'විෂය තොරතුරු'!$P$24:$Q$28,2))))</f>
        <v/>
      </c>
      <c r="AX217" s="168" t="str">
        <f aca="false">IF(M217="","",IF(M217="-","-",IF(UPPER(M217)="AB","+",VLOOKUP(M217,'විෂය තොරතුරු'!$P$24:$Q$28,2))))</f>
        <v/>
      </c>
      <c r="AY217" s="169" t="str">
        <f aca="false">IF(N217="","",IF(N217="-","-",IF(UPPER(N217)="AB","+",VLOOKUP(N217,'විෂය තොරතුරු'!$P$24:$Q$28,2))))</f>
        <v/>
      </c>
      <c r="AZ217" s="167" t="str">
        <f aca="false">IF(O217="","",IF(O217="-","-",IF(UPPER(O217)="AB","+",VLOOKUP(O217,'විෂය තොරතුරු'!$P$24:$Q$28,2))))</f>
        <v/>
      </c>
      <c r="BA217" s="168" t="str">
        <f aca="false">IF(P217="","",IF(P217="-","-",IF(UPPER(P217)="AB","+",VLOOKUP(P217,'විෂය තොරතුරු'!$P$24:$Q$28,2))))</f>
        <v/>
      </c>
      <c r="BB217" s="168" t="str">
        <f aca="false">IF(Q217="","",IF(Q217="-","-",IF(UPPER(Q217)="AB","+",VLOOKUP(Q217,'විෂය තොරතුරු'!$P$24:$Q$28,2))))</f>
        <v/>
      </c>
      <c r="BC217" s="168" t="str">
        <f aca="false">IF(R217="","",IF(R217="-","-",IF(UPPER(R217)="AB","+",VLOOKUP(R217,'විෂය තොරතුරු'!$P$24:$Q$28,2))))</f>
        <v/>
      </c>
      <c r="BD217" s="168" t="str">
        <f aca="false">IF(S217="","",IF(S217="-","-",IF(UPPER(S217)="AB","+",VLOOKUP(S217,'විෂය තොරතුරු'!$P$24:$Q$28,2))))</f>
        <v/>
      </c>
      <c r="BE217" s="168" t="str">
        <f aca="false">IF(T217="","",IF(T217="-","-",IF(UPPER(T217)="AB","+",VLOOKUP(T217,'විෂය තොරතුරු'!$P$24:$Q$28,2))))</f>
        <v/>
      </c>
      <c r="BF217" s="168" t="str">
        <f aca="false">IF(U217="","",IF(U217="-","-",IF(UPPER(U217)="AB","+",VLOOKUP(U217,'විෂය තොරතුරු'!$P$24:$Q$28,2))))</f>
        <v/>
      </c>
      <c r="BG217" s="170" t="str">
        <f aca="false">IF(V217="","",IF(V217="-","-",IF(UPPER(V217)="AB","+",VLOOKUP(V217,'විෂය තොරතුරු'!$P$24:$Q$28,2))))</f>
        <v/>
      </c>
      <c r="BH217" s="171" t="str">
        <f aca="false">IF(W217="","",IF(W217="-","-",IF(UPPER(W217)="AB","+",VLOOKUP(W217,'විෂය තොරතුරු'!$P$24:$Q$28,2))))</f>
        <v/>
      </c>
      <c r="BI217" s="168" t="str">
        <f aca="false">IF(X217="","",IF(X217="-","-",IF(UPPER(X217)="AB","+",VLOOKUP(X217,'විෂය තොරතුරු'!$P$24:$Q$28,2))))</f>
        <v/>
      </c>
      <c r="BJ217" s="168" t="str">
        <f aca="false">IF(Y217="","",IF(Y217="-","-",IF(UPPER(Y217)="AB","+",VLOOKUP(Y217,'විෂය තොරතුරු'!$P$24:$Q$28,2))))</f>
        <v/>
      </c>
      <c r="BK217" s="168" t="str">
        <f aca="false">IF(Z217="","",IF(Z217="-","-",IF(UPPER(Z217)="AB","+",VLOOKUP(Z217,'විෂය තොරතුරු'!$P$24:$Q$28,2))))</f>
        <v/>
      </c>
      <c r="BL217" s="168" t="str">
        <f aca="false">IF(AA217="","",IF(AA217="-","-",IF(UPPER(AA217)="AB","+",VLOOKUP(AA217,'විෂය තොරතුරු'!$P$24:$Q$28,2))))</f>
        <v/>
      </c>
      <c r="BM217" s="168" t="str">
        <f aca="false">IF(AB217="","",IF(AB217="-","-",IF(UPPER(AB217)="AB","+",VLOOKUP(AB217,'විෂය තොරතුරු'!$P$24:$Q$28,2))))</f>
        <v/>
      </c>
      <c r="BN217" s="168" t="str">
        <f aca="false">IF(AC217="","",IF(AC217="-","-",IF(UPPER(AC217)="AB","+",VLOOKUP(AC217,'විෂය තොරතුරු'!$P$24:$Q$28,2))))</f>
        <v/>
      </c>
      <c r="BO217" s="169" t="str">
        <f aca="false">IF(AD217="","",IF(AD217="-","-",IF(UPPER(AD217)="AB","+",VLOOKUP(AD217,'විෂය තොරතුරු'!$P$24:$Q$28,2))))</f>
        <v/>
      </c>
      <c r="BP217" s="171" t="str">
        <f aca="false">IF(AE217="","",IF(AE217="-","-",IF(UPPER(AE217)="AB","+",VLOOKUP(AE217,'විෂය තොරතුරු'!$P$24:$Q$28,2))))</f>
        <v/>
      </c>
      <c r="BQ217" s="168" t="str">
        <f aca="false">IF(AF217="","",IF(AF217="-","-",IF(UPPER(AF217)="AB","+",VLOOKUP(AF217,'විෂය තොරතුරු'!$P$24:$Q$28,2))))</f>
        <v/>
      </c>
      <c r="BR217" s="168" t="str">
        <f aca="false">IF(AG217="","",IF(AG217="-","-",IF(UPPER(AG217)="AB","+",VLOOKUP(AG217,'විෂය තොරතුරු'!$P$24:$Q$28,2))))</f>
        <v/>
      </c>
      <c r="BS217" s="168" t="str">
        <f aca="false">IF(AH217="","",IF(AH217="-","-",IF(UPPER(AH217)="AB","+",VLOOKUP(AH217,'විෂය තොරතුරු'!$P$24:$Q$28,2))))</f>
        <v/>
      </c>
      <c r="BT217" s="168" t="str">
        <f aca="false">IF(AI217="","",IF(AI217="-","-",IF(UPPER(AI217)="AB","+",VLOOKUP(AI217,'විෂය තොරතුරු'!$P$24:$Q$28,2))))</f>
        <v/>
      </c>
      <c r="BU217" s="168" t="str">
        <f aca="false">IF(AJ217="","",IF(AJ217="-","-",IF(UPPER(AJ217)="AB","+",VLOOKUP(AJ217,'විෂය තොරතුරු'!$P$24:$Q$28,2))))</f>
        <v/>
      </c>
      <c r="BV217" s="168" t="str">
        <f aca="false">IF(AK217="","",IF(AK217="-","-",IF(UPPER(AK217)="AB","+",VLOOKUP(AK217,'විෂය තොරතුරු'!$P$24:$Q$28,2))))</f>
        <v/>
      </c>
      <c r="BW217" s="169" t="str">
        <f aca="false">IF(AL217="","",IF(AL217="-","-",IF(UPPER(AL217)="AB","+",VLOOKUP(AL217,'විෂය තොරතුරු'!$P$24:$Q$28,2))))</f>
        <v/>
      </c>
      <c r="BX217" s="171" t="str">
        <f aca="false">IF($B217="","",COUNTIF($AP217:$BW217,"A"))</f>
        <v/>
      </c>
      <c r="BY217" s="171" t="str">
        <f aca="false">IF($B217="","",COUNTIF($AP217:$BW217,"B"))</f>
        <v/>
      </c>
      <c r="BZ217" s="171" t="str">
        <f aca="false">IF($B217="","",COUNTIF($AP217:$BW217,"C"))</f>
        <v/>
      </c>
      <c r="CA217" s="171" t="str">
        <f aca="false">IF($B217="","",COUNTIF($AP217:$BW217,"S"))</f>
        <v/>
      </c>
      <c r="CB217" s="171" t="str">
        <f aca="false">IF($B217="","",COUNTIF($AP217:$BW217,"W"))</f>
        <v/>
      </c>
      <c r="CC217" s="171" t="str">
        <f aca="false">IF(B217="","",SUM(BX217:CA217))</f>
        <v/>
      </c>
      <c r="CD217" s="169" t="str">
        <f aca="false">IF(B217="","",SUM(BX217:BZ217))</f>
        <v/>
      </c>
      <c r="CE217" s="172" t="str">
        <f aca="false">IF(B217="","",IF(AND(CC217&gt;=6,CD217&gt;=3,OR(E217&gt;=35,F217&gt;=35),L217&gt;=35),"6/3 සමත්",IF(AND(CC217&gt;=5,CD217&gt;=3,OR(E217&gt;=35,F217&gt;=35,L217&gt;=35)),"5/3 සමත්",IF(AND(CC217&gt;=4,CD217&gt;=1,OR(E217&gt;=20,F217&gt;=20,L217&gt;=20)),"සමත් කළ හැකි",IF(CB217=9,"W9","අසමත් ?")))))</f>
        <v/>
      </c>
    </row>
    <row r="218" customFormat="false" ht="13.8" hidden="false" customHeight="false" outlineLevel="0" collapsed="false">
      <c r="A218" s="160" t="n">
        <v>33</v>
      </c>
      <c r="B218" s="161"/>
      <c r="C218" s="161"/>
      <c r="D218" s="162"/>
      <c r="E218" s="163"/>
      <c r="F218" s="164"/>
      <c r="G218" s="163"/>
      <c r="H218" s="165"/>
      <c r="I218" s="165"/>
      <c r="J218" s="164"/>
      <c r="K218" s="163"/>
      <c r="L218" s="165"/>
      <c r="M218" s="165"/>
      <c r="N218" s="164"/>
      <c r="O218" s="163"/>
      <c r="P218" s="165"/>
      <c r="Q218" s="165"/>
      <c r="R218" s="165"/>
      <c r="S218" s="165"/>
      <c r="T218" s="165"/>
      <c r="U218" s="165"/>
      <c r="V218" s="164"/>
      <c r="W218" s="163"/>
      <c r="X218" s="165"/>
      <c r="Y218" s="165"/>
      <c r="Z218" s="165"/>
      <c r="AA218" s="165"/>
      <c r="AB218" s="165"/>
      <c r="AC218" s="165"/>
      <c r="AD218" s="164"/>
      <c r="AE218" s="163"/>
      <c r="AF218" s="165"/>
      <c r="AG218" s="165"/>
      <c r="AH218" s="165"/>
      <c r="AI218" s="165"/>
      <c r="AJ218" s="165"/>
      <c r="AK218" s="165"/>
      <c r="AL218" s="166"/>
      <c r="AM218" s="167" t="str">
        <f aca="false">IF(B218="","",SUM(E218:AL218))</f>
        <v/>
      </c>
      <c r="AN218" s="168" t="str">
        <f aca="false">IF(B218="","",AM218/9)</f>
        <v/>
      </c>
      <c r="AO218" s="169" t="str">
        <f aca="false">IF(B218="","",IF(AM218=0,"-",RANK(AM218,$AM$186:$AM$235,0)))</f>
        <v/>
      </c>
      <c r="AP218" s="167" t="str">
        <f aca="false">IF(E218="","",IF(E218="-","-",IF(UPPER(E218)="AB","+",VLOOKUP(E218,'විෂය තොරතුරු'!$P$24:$Q$28,2))))</f>
        <v/>
      </c>
      <c r="AQ218" s="168" t="str">
        <f aca="false">IF(F218="","",IF(F218="-","-",IF(UPPER(F218)="AB","+",VLOOKUP(F218,'විෂය තොරතුරු'!$P$24:$Q$28,2))))</f>
        <v/>
      </c>
      <c r="AR218" s="168" t="str">
        <f aca="false">IF(G218="","",IF(G218="-","-",IF(UPPER(G218)="AB","+",VLOOKUP(G218,'විෂය තොරතුරු'!$P$24:$Q$28,2))))</f>
        <v/>
      </c>
      <c r="AS218" s="168" t="str">
        <f aca="false">IF(H218="","",IF(H218="-","-",IF(UPPER(H218)="AB","+",VLOOKUP(H218,'විෂය තොරතුරු'!$P$24:$Q$28,2))))</f>
        <v/>
      </c>
      <c r="AT218" s="168" t="str">
        <f aca="false">IF(I218="","",IF(I218="-","-",IF(UPPER(I218)="AB","+",VLOOKUP(I218,'විෂය තොරතුරු'!$P$24:$Q$28,2))))</f>
        <v/>
      </c>
      <c r="AU218" s="170" t="str">
        <f aca="false">IF(J218="","",IF(J218="-","-",IF(UPPER(J218)="AB","+",VLOOKUP(J218,'විෂය තොරතුරු'!$P$24:$Q$28,2))))</f>
        <v/>
      </c>
      <c r="AV218" s="171" t="str">
        <f aca="false">IF(K218="","",IF(K218="-","-",IF(UPPER(K218)="AB","+",VLOOKUP(K218,'විෂය තොරතුරු'!$P$24:$Q$28,2))))</f>
        <v/>
      </c>
      <c r="AW218" s="168" t="str">
        <f aca="false">IF(L218="","",IF(L218="-","-",IF(UPPER(L218)="AB","+",VLOOKUP(L218,'විෂය තොරතුරු'!$P$24:$Q$28,2))))</f>
        <v/>
      </c>
      <c r="AX218" s="168" t="str">
        <f aca="false">IF(M218="","",IF(M218="-","-",IF(UPPER(M218)="AB","+",VLOOKUP(M218,'විෂය තොරතුරු'!$P$24:$Q$28,2))))</f>
        <v/>
      </c>
      <c r="AY218" s="169" t="str">
        <f aca="false">IF(N218="","",IF(N218="-","-",IF(UPPER(N218)="AB","+",VLOOKUP(N218,'විෂය තොරතුරු'!$P$24:$Q$28,2))))</f>
        <v/>
      </c>
      <c r="AZ218" s="167" t="str">
        <f aca="false">IF(O218="","",IF(O218="-","-",IF(UPPER(O218)="AB","+",VLOOKUP(O218,'විෂය තොරතුරු'!$P$24:$Q$28,2))))</f>
        <v/>
      </c>
      <c r="BA218" s="168" t="str">
        <f aca="false">IF(P218="","",IF(P218="-","-",IF(UPPER(P218)="AB","+",VLOOKUP(P218,'විෂය තොරතුරු'!$P$24:$Q$28,2))))</f>
        <v/>
      </c>
      <c r="BB218" s="168" t="str">
        <f aca="false">IF(Q218="","",IF(Q218="-","-",IF(UPPER(Q218)="AB","+",VLOOKUP(Q218,'විෂය තොරතුරු'!$P$24:$Q$28,2))))</f>
        <v/>
      </c>
      <c r="BC218" s="168" t="str">
        <f aca="false">IF(R218="","",IF(R218="-","-",IF(UPPER(R218)="AB","+",VLOOKUP(R218,'විෂය තොරතුරු'!$P$24:$Q$28,2))))</f>
        <v/>
      </c>
      <c r="BD218" s="168" t="str">
        <f aca="false">IF(S218="","",IF(S218="-","-",IF(UPPER(S218)="AB","+",VLOOKUP(S218,'විෂය තොරතුරු'!$P$24:$Q$28,2))))</f>
        <v/>
      </c>
      <c r="BE218" s="168" t="str">
        <f aca="false">IF(T218="","",IF(T218="-","-",IF(UPPER(T218)="AB","+",VLOOKUP(T218,'විෂය තොරතුරු'!$P$24:$Q$28,2))))</f>
        <v/>
      </c>
      <c r="BF218" s="168" t="str">
        <f aca="false">IF(U218="","",IF(U218="-","-",IF(UPPER(U218)="AB","+",VLOOKUP(U218,'විෂය තොරතුරු'!$P$24:$Q$28,2))))</f>
        <v/>
      </c>
      <c r="BG218" s="170" t="str">
        <f aca="false">IF(V218="","",IF(V218="-","-",IF(UPPER(V218)="AB","+",VLOOKUP(V218,'විෂය තොරතුරු'!$P$24:$Q$28,2))))</f>
        <v/>
      </c>
      <c r="BH218" s="171" t="str">
        <f aca="false">IF(W218="","",IF(W218="-","-",IF(UPPER(W218)="AB","+",VLOOKUP(W218,'විෂය තොරතුරු'!$P$24:$Q$28,2))))</f>
        <v/>
      </c>
      <c r="BI218" s="168" t="str">
        <f aca="false">IF(X218="","",IF(X218="-","-",IF(UPPER(X218)="AB","+",VLOOKUP(X218,'විෂය තොරතුරු'!$P$24:$Q$28,2))))</f>
        <v/>
      </c>
      <c r="BJ218" s="168" t="str">
        <f aca="false">IF(Y218="","",IF(Y218="-","-",IF(UPPER(Y218)="AB","+",VLOOKUP(Y218,'විෂය තොරතුරු'!$P$24:$Q$28,2))))</f>
        <v/>
      </c>
      <c r="BK218" s="168" t="str">
        <f aca="false">IF(Z218="","",IF(Z218="-","-",IF(UPPER(Z218)="AB","+",VLOOKUP(Z218,'විෂය තොරතුරු'!$P$24:$Q$28,2))))</f>
        <v/>
      </c>
      <c r="BL218" s="168" t="str">
        <f aca="false">IF(AA218="","",IF(AA218="-","-",IF(UPPER(AA218)="AB","+",VLOOKUP(AA218,'විෂය තොරතුරු'!$P$24:$Q$28,2))))</f>
        <v/>
      </c>
      <c r="BM218" s="168" t="str">
        <f aca="false">IF(AB218="","",IF(AB218="-","-",IF(UPPER(AB218)="AB","+",VLOOKUP(AB218,'විෂය තොරතුරු'!$P$24:$Q$28,2))))</f>
        <v/>
      </c>
      <c r="BN218" s="168" t="str">
        <f aca="false">IF(AC218="","",IF(AC218="-","-",IF(UPPER(AC218)="AB","+",VLOOKUP(AC218,'විෂය තොරතුරු'!$P$24:$Q$28,2))))</f>
        <v/>
      </c>
      <c r="BO218" s="169" t="str">
        <f aca="false">IF(AD218="","",IF(AD218="-","-",IF(UPPER(AD218)="AB","+",VLOOKUP(AD218,'විෂය තොරතුරු'!$P$24:$Q$28,2))))</f>
        <v/>
      </c>
      <c r="BP218" s="171" t="str">
        <f aca="false">IF(AE218="","",IF(AE218="-","-",IF(UPPER(AE218)="AB","+",VLOOKUP(AE218,'විෂය තොරතුරු'!$P$24:$Q$28,2))))</f>
        <v/>
      </c>
      <c r="BQ218" s="168" t="str">
        <f aca="false">IF(AF218="","",IF(AF218="-","-",IF(UPPER(AF218)="AB","+",VLOOKUP(AF218,'විෂය තොරතුරු'!$P$24:$Q$28,2))))</f>
        <v/>
      </c>
      <c r="BR218" s="168" t="str">
        <f aca="false">IF(AG218="","",IF(AG218="-","-",IF(UPPER(AG218)="AB","+",VLOOKUP(AG218,'විෂය තොරතුරු'!$P$24:$Q$28,2))))</f>
        <v/>
      </c>
      <c r="BS218" s="168" t="str">
        <f aca="false">IF(AH218="","",IF(AH218="-","-",IF(UPPER(AH218)="AB","+",VLOOKUP(AH218,'විෂය තොරතුරු'!$P$24:$Q$28,2))))</f>
        <v/>
      </c>
      <c r="BT218" s="168" t="str">
        <f aca="false">IF(AI218="","",IF(AI218="-","-",IF(UPPER(AI218)="AB","+",VLOOKUP(AI218,'විෂය තොරතුරු'!$P$24:$Q$28,2))))</f>
        <v/>
      </c>
      <c r="BU218" s="168" t="str">
        <f aca="false">IF(AJ218="","",IF(AJ218="-","-",IF(UPPER(AJ218)="AB","+",VLOOKUP(AJ218,'විෂය තොරතුරු'!$P$24:$Q$28,2))))</f>
        <v/>
      </c>
      <c r="BV218" s="168" t="str">
        <f aca="false">IF(AK218="","",IF(AK218="-","-",IF(UPPER(AK218)="AB","+",VLOOKUP(AK218,'විෂය තොරතුරු'!$P$24:$Q$28,2))))</f>
        <v/>
      </c>
      <c r="BW218" s="169" t="str">
        <f aca="false">IF(AL218="","",IF(AL218="-","-",IF(UPPER(AL218)="AB","+",VLOOKUP(AL218,'විෂය තොරතුරු'!$P$24:$Q$28,2))))</f>
        <v/>
      </c>
      <c r="BX218" s="171" t="str">
        <f aca="false">IF($B218="","",COUNTIF($AP218:$BW218,"A"))</f>
        <v/>
      </c>
      <c r="BY218" s="171" t="str">
        <f aca="false">IF($B218="","",COUNTIF($AP218:$BW218,"B"))</f>
        <v/>
      </c>
      <c r="BZ218" s="171" t="str">
        <f aca="false">IF($B218="","",COUNTIF($AP218:$BW218,"C"))</f>
        <v/>
      </c>
      <c r="CA218" s="171" t="str">
        <f aca="false">IF($B218="","",COUNTIF($AP218:$BW218,"S"))</f>
        <v/>
      </c>
      <c r="CB218" s="171" t="str">
        <f aca="false">IF($B218="","",COUNTIF($AP218:$BW218,"W"))</f>
        <v/>
      </c>
      <c r="CC218" s="171" t="str">
        <f aca="false">IF(B218="","",SUM(BX218:CA218))</f>
        <v/>
      </c>
      <c r="CD218" s="169" t="str">
        <f aca="false">IF(B218="","",SUM(BX218:BZ218))</f>
        <v/>
      </c>
      <c r="CE218" s="172" t="str">
        <f aca="false">IF(B218="","",IF(AND(CC218&gt;=6,CD218&gt;=3,OR(E218&gt;=35,F218&gt;=35),L218&gt;=35),"6/3 සමත්",IF(AND(CC218&gt;=5,CD218&gt;=3,OR(E218&gt;=35,F218&gt;=35,L218&gt;=35)),"5/3 සමත්",IF(AND(CC218&gt;=4,CD218&gt;=1,OR(E218&gt;=20,F218&gt;=20,L218&gt;=20)),"සමත් කළ හැකි",IF(CB218=9,"W9","අසමත් ?")))))</f>
        <v/>
      </c>
    </row>
    <row r="219" customFormat="false" ht="13.8" hidden="false" customHeight="false" outlineLevel="0" collapsed="false">
      <c r="A219" s="160" t="n">
        <v>34</v>
      </c>
      <c r="B219" s="161"/>
      <c r="C219" s="161"/>
      <c r="D219" s="162"/>
      <c r="E219" s="163"/>
      <c r="F219" s="164"/>
      <c r="G219" s="163"/>
      <c r="H219" s="165"/>
      <c r="I219" s="165"/>
      <c r="J219" s="164"/>
      <c r="K219" s="163"/>
      <c r="L219" s="165"/>
      <c r="M219" s="165"/>
      <c r="N219" s="164"/>
      <c r="O219" s="163"/>
      <c r="P219" s="165"/>
      <c r="Q219" s="165"/>
      <c r="R219" s="165"/>
      <c r="S219" s="165"/>
      <c r="T219" s="165"/>
      <c r="U219" s="165"/>
      <c r="V219" s="164"/>
      <c r="W219" s="163"/>
      <c r="X219" s="165"/>
      <c r="Y219" s="165"/>
      <c r="Z219" s="165"/>
      <c r="AA219" s="165"/>
      <c r="AB219" s="165"/>
      <c r="AC219" s="165"/>
      <c r="AD219" s="164"/>
      <c r="AE219" s="163"/>
      <c r="AF219" s="165"/>
      <c r="AG219" s="165"/>
      <c r="AH219" s="165"/>
      <c r="AI219" s="165"/>
      <c r="AJ219" s="165"/>
      <c r="AK219" s="165"/>
      <c r="AL219" s="166"/>
      <c r="AM219" s="167" t="str">
        <f aca="false">IF(B219="","",SUM(E219:AL219))</f>
        <v/>
      </c>
      <c r="AN219" s="168" t="str">
        <f aca="false">IF(B219="","",AM219/9)</f>
        <v/>
      </c>
      <c r="AO219" s="169" t="str">
        <f aca="false">IF(B219="","",IF(AM219=0,"-",RANK(AM219,$AM$186:$AM$235,0)))</f>
        <v/>
      </c>
      <c r="AP219" s="167" t="str">
        <f aca="false">IF(E219="","",IF(E219="-","-",IF(UPPER(E219)="AB","+",VLOOKUP(E219,'විෂය තොරතුරු'!$P$24:$Q$28,2))))</f>
        <v/>
      </c>
      <c r="AQ219" s="168" t="str">
        <f aca="false">IF(F219="","",IF(F219="-","-",IF(UPPER(F219)="AB","+",VLOOKUP(F219,'විෂය තොරතුරු'!$P$24:$Q$28,2))))</f>
        <v/>
      </c>
      <c r="AR219" s="168" t="str">
        <f aca="false">IF(G219="","",IF(G219="-","-",IF(UPPER(G219)="AB","+",VLOOKUP(G219,'විෂය තොරතුරු'!$P$24:$Q$28,2))))</f>
        <v/>
      </c>
      <c r="AS219" s="168" t="str">
        <f aca="false">IF(H219="","",IF(H219="-","-",IF(UPPER(H219)="AB","+",VLOOKUP(H219,'විෂය තොරතුරු'!$P$24:$Q$28,2))))</f>
        <v/>
      </c>
      <c r="AT219" s="168" t="str">
        <f aca="false">IF(I219="","",IF(I219="-","-",IF(UPPER(I219)="AB","+",VLOOKUP(I219,'විෂය තොරතුරු'!$P$24:$Q$28,2))))</f>
        <v/>
      </c>
      <c r="AU219" s="170" t="str">
        <f aca="false">IF(J219="","",IF(J219="-","-",IF(UPPER(J219)="AB","+",VLOOKUP(J219,'විෂය තොරතුරු'!$P$24:$Q$28,2))))</f>
        <v/>
      </c>
      <c r="AV219" s="171" t="str">
        <f aca="false">IF(K219="","",IF(K219="-","-",IF(UPPER(K219)="AB","+",VLOOKUP(K219,'විෂය තොරතුරු'!$P$24:$Q$28,2))))</f>
        <v/>
      </c>
      <c r="AW219" s="168" t="str">
        <f aca="false">IF(L219="","",IF(L219="-","-",IF(UPPER(L219)="AB","+",VLOOKUP(L219,'විෂය තොරතුරු'!$P$24:$Q$28,2))))</f>
        <v/>
      </c>
      <c r="AX219" s="168" t="str">
        <f aca="false">IF(M219="","",IF(M219="-","-",IF(UPPER(M219)="AB","+",VLOOKUP(M219,'විෂය තොරතුරු'!$P$24:$Q$28,2))))</f>
        <v/>
      </c>
      <c r="AY219" s="169" t="str">
        <f aca="false">IF(N219="","",IF(N219="-","-",IF(UPPER(N219)="AB","+",VLOOKUP(N219,'විෂය තොරතුරු'!$P$24:$Q$28,2))))</f>
        <v/>
      </c>
      <c r="AZ219" s="167" t="str">
        <f aca="false">IF(O219="","",IF(O219="-","-",IF(UPPER(O219)="AB","+",VLOOKUP(O219,'විෂය තොරතුරු'!$P$24:$Q$28,2))))</f>
        <v/>
      </c>
      <c r="BA219" s="168" t="str">
        <f aca="false">IF(P219="","",IF(P219="-","-",IF(UPPER(P219)="AB","+",VLOOKUP(P219,'විෂය තොරතුරු'!$P$24:$Q$28,2))))</f>
        <v/>
      </c>
      <c r="BB219" s="168" t="str">
        <f aca="false">IF(Q219="","",IF(Q219="-","-",IF(UPPER(Q219)="AB","+",VLOOKUP(Q219,'විෂය තොරතුරු'!$P$24:$Q$28,2))))</f>
        <v/>
      </c>
      <c r="BC219" s="168" t="str">
        <f aca="false">IF(R219="","",IF(R219="-","-",IF(UPPER(R219)="AB","+",VLOOKUP(R219,'විෂය තොරතුරු'!$P$24:$Q$28,2))))</f>
        <v/>
      </c>
      <c r="BD219" s="168" t="str">
        <f aca="false">IF(S219="","",IF(S219="-","-",IF(UPPER(S219)="AB","+",VLOOKUP(S219,'විෂය තොරතුරු'!$P$24:$Q$28,2))))</f>
        <v/>
      </c>
      <c r="BE219" s="168" t="str">
        <f aca="false">IF(T219="","",IF(T219="-","-",IF(UPPER(T219)="AB","+",VLOOKUP(T219,'විෂය තොරතුරු'!$P$24:$Q$28,2))))</f>
        <v/>
      </c>
      <c r="BF219" s="168" t="str">
        <f aca="false">IF(U219="","",IF(U219="-","-",IF(UPPER(U219)="AB","+",VLOOKUP(U219,'විෂය තොරතුරු'!$P$24:$Q$28,2))))</f>
        <v/>
      </c>
      <c r="BG219" s="170" t="str">
        <f aca="false">IF(V219="","",IF(V219="-","-",IF(UPPER(V219)="AB","+",VLOOKUP(V219,'විෂය තොරතුරු'!$P$24:$Q$28,2))))</f>
        <v/>
      </c>
      <c r="BH219" s="171" t="str">
        <f aca="false">IF(W219="","",IF(W219="-","-",IF(UPPER(W219)="AB","+",VLOOKUP(W219,'විෂය තොරතුරු'!$P$24:$Q$28,2))))</f>
        <v/>
      </c>
      <c r="BI219" s="168" t="str">
        <f aca="false">IF(X219="","",IF(X219="-","-",IF(UPPER(X219)="AB","+",VLOOKUP(X219,'විෂය තොරතුරු'!$P$24:$Q$28,2))))</f>
        <v/>
      </c>
      <c r="BJ219" s="168" t="str">
        <f aca="false">IF(Y219="","",IF(Y219="-","-",IF(UPPER(Y219)="AB","+",VLOOKUP(Y219,'විෂය තොරතුරු'!$P$24:$Q$28,2))))</f>
        <v/>
      </c>
      <c r="BK219" s="168" t="str">
        <f aca="false">IF(Z219="","",IF(Z219="-","-",IF(UPPER(Z219)="AB","+",VLOOKUP(Z219,'විෂය තොරතුරු'!$P$24:$Q$28,2))))</f>
        <v/>
      </c>
      <c r="BL219" s="168" t="str">
        <f aca="false">IF(AA219="","",IF(AA219="-","-",IF(UPPER(AA219)="AB","+",VLOOKUP(AA219,'විෂය තොරතුරු'!$P$24:$Q$28,2))))</f>
        <v/>
      </c>
      <c r="BM219" s="168" t="str">
        <f aca="false">IF(AB219="","",IF(AB219="-","-",IF(UPPER(AB219)="AB","+",VLOOKUP(AB219,'විෂය තොරතුරු'!$P$24:$Q$28,2))))</f>
        <v/>
      </c>
      <c r="BN219" s="168" t="str">
        <f aca="false">IF(AC219="","",IF(AC219="-","-",IF(UPPER(AC219)="AB","+",VLOOKUP(AC219,'විෂය තොරතුරු'!$P$24:$Q$28,2))))</f>
        <v/>
      </c>
      <c r="BO219" s="169" t="str">
        <f aca="false">IF(AD219="","",IF(AD219="-","-",IF(UPPER(AD219)="AB","+",VLOOKUP(AD219,'විෂය තොරතුරු'!$P$24:$Q$28,2))))</f>
        <v/>
      </c>
      <c r="BP219" s="171" t="str">
        <f aca="false">IF(AE219="","",IF(AE219="-","-",IF(UPPER(AE219)="AB","+",VLOOKUP(AE219,'විෂය තොරතුරු'!$P$24:$Q$28,2))))</f>
        <v/>
      </c>
      <c r="BQ219" s="168" t="str">
        <f aca="false">IF(AF219="","",IF(AF219="-","-",IF(UPPER(AF219)="AB","+",VLOOKUP(AF219,'විෂය තොරතුරු'!$P$24:$Q$28,2))))</f>
        <v/>
      </c>
      <c r="BR219" s="168" t="str">
        <f aca="false">IF(AG219="","",IF(AG219="-","-",IF(UPPER(AG219)="AB","+",VLOOKUP(AG219,'විෂය තොරතුරු'!$P$24:$Q$28,2))))</f>
        <v/>
      </c>
      <c r="BS219" s="168" t="str">
        <f aca="false">IF(AH219="","",IF(AH219="-","-",IF(UPPER(AH219)="AB","+",VLOOKUP(AH219,'විෂය තොරතුරු'!$P$24:$Q$28,2))))</f>
        <v/>
      </c>
      <c r="BT219" s="168" t="str">
        <f aca="false">IF(AI219="","",IF(AI219="-","-",IF(UPPER(AI219)="AB","+",VLOOKUP(AI219,'විෂය තොරතුරු'!$P$24:$Q$28,2))))</f>
        <v/>
      </c>
      <c r="BU219" s="168" t="str">
        <f aca="false">IF(AJ219="","",IF(AJ219="-","-",IF(UPPER(AJ219)="AB","+",VLOOKUP(AJ219,'විෂය තොරතුරු'!$P$24:$Q$28,2))))</f>
        <v/>
      </c>
      <c r="BV219" s="168" t="str">
        <f aca="false">IF(AK219="","",IF(AK219="-","-",IF(UPPER(AK219)="AB","+",VLOOKUP(AK219,'විෂය තොරතුරු'!$P$24:$Q$28,2))))</f>
        <v/>
      </c>
      <c r="BW219" s="169" t="str">
        <f aca="false">IF(AL219="","",IF(AL219="-","-",IF(UPPER(AL219)="AB","+",VLOOKUP(AL219,'විෂය තොරතුරු'!$P$24:$Q$28,2))))</f>
        <v/>
      </c>
      <c r="BX219" s="171" t="str">
        <f aca="false">IF($B219="","",COUNTIF($AP219:$BW219,"A"))</f>
        <v/>
      </c>
      <c r="BY219" s="171" t="str">
        <f aca="false">IF($B219="","",COUNTIF($AP219:$BW219,"B"))</f>
        <v/>
      </c>
      <c r="BZ219" s="171" t="str">
        <f aca="false">IF($B219="","",COUNTIF($AP219:$BW219,"C"))</f>
        <v/>
      </c>
      <c r="CA219" s="171" t="str">
        <f aca="false">IF($B219="","",COUNTIF($AP219:$BW219,"S"))</f>
        <v/>
      </c>
      <c r="CB219" s="171" t="str">
        <f aca="false">IF($B219="","",COUNTIF($AP219:$BW219,"W"))</f>
        <v/>
      </c>
      <c r="CC219" s="171" t="str">
        <f aca="false">IF(B219="","",SUM(BX219:CA219))</f>
        <v/>
      </c>
      <c r="CD219" s="169" t="str">
        <f aca="false">IF(B219="","",SUM(BX219:BZ219))</f>
        <v/>
      </c>
      <c r="CE219" s="172" t="str">
        <f aca="false">IF(B219="","",IF(AND(CC219&gt;=6,CD219&gt;=3,OR(E219&gt;=35,F219&gt;=35),L219&gt;=35),"6/3 සමත්",IF(AND(CC219&gt;=5,CD219&gt;=3,OR(E219&gt;=35,F219&gt;=35,L219&gt;=35)),"5/3 සමත්",IF(AND(CC219&gt;=4,CD219&gt;=1,OR(E219&gt;=20,F219&gt;=20,L219&gt;=20)),"සමත් කළ හැකි",IF(CB219=9,"W9","අසමත් ?")))))</f>
        <v/>
      </c>
    </row>
    <row r="220" customFormat="false" ht="13.8" hidden="false" customHeight="false" outlineLevel="0" collapsed="false">
      <c r="A220" s="160" t="n">
        <v>35</v>
      </c>
      <c r="B220" s="161"/>
      <c r="C220" s="161"/>
      <c r="D220" s="162"/>
      <c r="E220" s="163"/>
      <c r="F220" s="164"/>
      <c r="G220" s="163"/>
      <c r="H220" s="165"/>
      <c r="I220" s="165"/>
      <c r="J220" s="164"/>
      <c r="K220" s="163"/>
      <c r="L220" s="165"/>
      <c r="M220" s="165"/>
      <c r="N220" s="164"/>
      <c r="O220" s="163"/>
      <c r="P220" s="165"/>
      <c r="Q220" s="165"/>
      <c r="R220" s="165"/>
      <c r="S220" s="165"/>
      <c r="T220" s="165"/>
      <c r="U220" s="165"/>
      <c r="V220" s="164"/>
      <c r="W220" s="163"/>
      <c r="X220" s="165"/>
      <c r="Y220" s="165"/>
      <c r="Z220" s="165"/>
      <c r="AA220" s="165"/>
      <c r="AB220" s="165"/>
      <c r="AC220" s="165"/>
      <c r="AD220" s="164"/>
      <c r="AE220" s="163"/>
      <c r="AF220" s="165"/>
      <c r="AG220" s="165"/>
      <c r="AH220" s="165"/>
      <c r="AI220" s="165"/>
      <c r="AJ220" s="165"/>
      <c r="AK220" s="165"/>
      <c r="AL220" s="166"/>
      <c r="AM220" s="167" t="str">
        <f aca="false">IF(B220="","",SUM(E220:AL220))</f>
        <v/>
      </c>
      <c r="AN220" s="168" t="str">
        <f aca="false">IF(B220="","",AM220/9)</f>
        <v/>
      </c>
      <c r="AO220" s="169" t="str">
        <f aca="false">IF(B220="","",IF(AM220=0,"-",RANK(AM220,$AM$186:$AM$235,0)))</f>
        <v/>
      </c>
      <c r="AP220" s="167" t="str">
        <f aca="false">IF(E220="","",IF(E220="-","-",IF(UPPER(E220)="AB","+",VLOOKUP(E220,'විෂය තොරතුරු'!$P$24:$Q$28,2))))</f>
        <v/>
      </c>
      <c r="AQ220" s="168" t="str">
        <f aca="false">IF(F220="","",IF(F220="-","-",IF(UPPER(F220)="AB","+",VLOOKUP(F220,'විෂය තොරතුරු'!$P$24:$Q$28,2))))</f>
        <v/>
      </c>
      <c r="AR220" s="168" t="str">
        <f aca="false">IF(G220="","",IF(G220="-","-",IF(UPPER(G220)="AB","+",VLOOKUP(G220,'විෂය තොරතුරු'!$P$24:$Q$28,2))))</f>
        <v/>
      </c>
      <c r="AS220" s="168" t="str">
        <f aca="false">IF(H220="","",IF(H220="-","-",IF(UPPER(H220)="AB","+",VLOOKUP(H220,'විෂය තොරතුරු'!$P$24:$Q$28,2))))</f>
        <v/>
      </c>
      <c r="AT220" s="168" t="str">
        <f aca="false">IF(I220="","",IF(I220="-","-",IF(UPPER(I220)="AB","+",VLOOKUP(I220,'විෂය තොරතුරු'!$P$24:$Q$28,2))))</f>
        <v/>
      </c>
      <c r="AU220" s="170" t="str">
        <f aca="false">IF(J220="","",IF(J220="-","-",IF(UPPER(J220)="AB","+",VLOOKUP(J220,'විෂය තොරතුරු'!$P$24:$Q$28,2))))</f>
        <v/>
      </c>
      <c r="AV220" s="171" t="str">
        <f aca="false">IF(K220="","",IF(K220="-","-",IF(UPPER(K220)="AB","+",VLOOKUP(K220,'විෂය තොරතුරු'!$P$24:$Q$28,2))))</f>
        <v/>
      </c>
      <c r="AW220" s="168" t="str">
        <f aca="false">IF(L220="","",IF(L220="-","-",IF(UPPER(L220)="AB","+",VLOOKUP(L220,'විෂය තොරතුරු'!$P$24:$Q$28,2))))</f>
        <v/>
      </c>
      <c r="AX220" s="168" t="str">
        <f aca="false">IF(M220="","",IF(M220="-","-",IF(UPPER(M220)="AB","+",VLOOKUP(M220,'විෂය තොරතුරු'!$P$24:$Q$28,2))))</f>
        <v/>
      </c>
      <c r="AY220" s="169" t="str">
        <f aca="false">IF(N220="","",IF(N220="-","-",IF(UPPER(N220)="AB","+",VLOOKUP(N220,'විෂය තොරතුරු'!$P$24:$Q$28,2))))</f>
        <v/>
      </c>
      <c r="AZ220" s="167" t="str">
        <f aca="false">IF(O220="","",IF(O220="-","-",IF(UPPER(O220)="AB","+",VLOOKUP(O220,'විෂය තොරතුරු'!$P$24:$Q$28,2))))</f>
        <v/>
      </c>
      <c r="BA220" s="168" t="str">
        <f aca="false">IF(P220="","",IF(P220="-","-",IF(UPPER(P220)="AB","+",VLOOKUP(P220,'විෂය තොරතුරු'!$P$24:$Q$28,2))))</f>
        <v/>
      </c>
      <c r="BB220" s="168" t="str">
        <f aca="false">IF(Q220="","",IF(Q220="-","-",IF(UPPER(Q220)="AB","+",VLOOKUP(Q220,'විෂය තොරතුරු'!$P$24:$Q$28,2))))</f>
        <v/>
      </c>
      <c r="BC220" s="168" t="str">
        <f aca="false">IF(R220="","",IF(R220="-","-",IF(UPPER(R220)="AB","+",VLOOKUP(R220,'විෂය තොරතුරු'!$P$24:$Q$28,2))))</f>
        <v/>
      </c>
      <c r="BD220" s="168" t="str">
        <f aca="false">IF(S220="","",IF(S220="-","-",IF(UPPER(S220)="AB","+",VLOOKUP(S220,'විෂය තොරතුරු'!$P$24:$Q$28,2))))</f>
        <v/>
      </c>
      <c r="BE220" s="168" t="str">
        <f aca="false">IF(T220="","",IF(T220="-","-",IF(UPPER(T220)="AB","+",VLOOKUP(T220,'විෂය තොරතුරු'!$P$24:$Q$28,2))))</f>
        <v/>
      </c>
      <c r="BF220" s="168" t="str">
        <f aca="false">IF(U220="","",IF(U220="-","-",IF(UPPER(U220)="AB","+",VLOOKUP(U220,'විෂය තොරතුරු'!$P$24:$Q$28,2))))</f>
        <v/>
      </c>
      <c r="BG220" s="170" t="str">
        <f aca="false">IF(V220="","",IF(V220="-","-",IF(UPPER(V220)="AB","+",VLOOKUP(V220,'විෂය තොරතුරු'!$P$24:$Q$28,2))))</f>
        <v/>
      </c>
      <c r="BH220" s="171" t="str">
        <f aca="false">IF(W220="","",IF(W220="-","-",IF(UPPER(W220)="AB","+",VLOOKUP(W220,'විෂය තොරතුරු'!$P$24:$Q$28,2))))</f>
        <v/>
      </c>
      <c r="BI220" s="168" t="str">
        <f aca="false">IF(X220="","",IF(X220="-","-",IF(UPPER(X220)="AB","+",VLOOKUP(X220,'විෂය තොරතුරු'!$P$24:$Q$28,2))))</f>
        <v/>
      </c>
      <c r="BJ220" s="168" t="str">
        <f aca="false">IF(Y220="","",IF(Y220="-","-",IF(UPPER(Y220)="AB","+",VLOOKUP(Y220,'විෂය තොරතුරු'!$P$24:$Q$28,2))))</f>
        <v/>
      </c>
      <c r="BK220" s="168" t="str">
        <f aca="false">IF(Z220="","",IF(Z220="-","-",IF(UPPER(Z220)="AB","+",VLOOKUP(Z220,'විෂය තොරතුරු'!$P$24:$Q$28,2))))</f>
        <v/>
      </c>
      <c r="BL220" s="168" t="str">
        <f aca="false">IF(AA220="","",IF(AA220="-","-",IF(UPPER(AA220)="AB","+",VLOOKUP(AA220,'විෂය තොරතුරු'!$P$24:$Q$28,2))))</f>
        <v/>
      </c>
      <c r="BM220" s="168" t="str">
        <f aca="false">IF(AB220="","",IF(AB220="-","-",IF(UPPER(AB220)="AB","+",VLOOKUP(AB220,'විෂය තොරතුරු'!$P$24:$Q$28,2))))</f>
        <v/>
      </c>
      <c r="BN220" s="168" t="str">
        <f aca="false">IF(AC220="","",IF(AC220="-","-",IF(UPPER(AC220)="AB","+",VLOOKUP(AC220,'විෂය තොරතුරු'!$P$24:$Q$28,2))))</f>
        <v/>
      </c>
      <c r="BO220" s="169" t="str">
        <f aca="false">IF(AD220="","",IF(AD220="-","-",IF(UPPER(AD220)="AB","+",VLOOKUP(AD220,'විෂය තොරතුරු'!$P$24:$Q$28,2))))</f>
        <v/>
      </c>
      <c r="BP220" s="171" t="str">
        <f aca="false">IF(AE220="","",IF(AE220="-","-",IF(UPPER(AE220)="AB","+",VLOOKUP(AE220,'විෂය තොරතුරු'!$P$24:$Q$28,2))))</f>
        <v/>
      </c>
      <c r="BQ220" s="168" t="str">
        <f aca="false">IF(AF220="","",IF(AF220="-","-",IF(UPPER(AF220)="AB","+",VLOOKUP(AF220,'විෂය තොරතුරු'!$P$24:$Q$28,2))))</f>
        <v/>
      </c>
      <c r="BR220" s="168" t="str">
        <f aca="false">IF(AG220="","",IF(AG220="-","-",IF(UPPER(AG220)="AB","+",VLOOKUP(AG220,'විෂය තොරතුරු'!$P$24:$Q$28,2))))</f>
        <v/>
      </c>
      <c r="BS220" s="168" t="str">
        <f aca="false">IF(AH220="","",IF(AH220="-","-",IF(UPPER(AH220)="AB","+",VLOOKUP(AH220,'විෂය තොරතුරු'!$P$24:$Q$28,2))))</f>
        <v/>
      </c>
      <c r="BT220" s="168" t="str">
        <f aca="false">IF(AI220="","",IF(AI220="-","-",IF(UPPER(AI220)="AB","+",VLOOKUP(AI220,'විෂය තොරතුරු'!$P$24:$Q$28,2))))</f>
        <v/>
      </c>
      <c r="BU220" s="168" t="str">
        <f aca="false">IF(AJ220="","",IF(AJ220="-","-",IF(UPPER(AJ220)="AB","+",VLOOKUP(AJ220,'විෂය තොරතුරු'!$P$24:$Q$28,2))))</f>
        <v/>
      </c>
      <c r="BV220" s="168" t="str">
        <f aca="false">IF(AK220="","",IF(AK220="-","-",IF(UPPER(AK220)="AB","+",VLOOKUP(AK220,'විෂය තොරතුරු'!$P$24:$Q$28,2))))</f>
        <v/>
      </c>
      <c r="BW220" s="169" t="str">
        <f aca="false">IF(AL220="","",IF(AL220="-","-",IF(UPPER(AL220)="AB","+",VLOOKUP(AL220,'විෂය තොරතුරු'!$P$24:$Q$28,2))))</f>
        <v/>
      </c>
      <c r="BX220" s="171" t="str">
        <f aca="false">IF($B220="","",COUNTIF($AP220:$BW220,"A"))</f>
        <v/>
      </c>
      <c r="BY220" s="171" t="str">
        <f aca="false">IF($B220="","",COUNTIF($AP220:$BW220,"B"))</f>
        <v/>
      </c>
      <c r="BZ220" s="171" t="str">
        <f aca="false">IF($B220="","",COUNTIF($AP220:$BW220,"C"))</f>
        <v/>
      </c>
      <c r="CA220" s="171" t="str">
        <f aca="false">IF($B220="","",COUNTIF($AP220:$BW220,"S"))</f>
        <v/>
      </c>
      <c r="CB220" s="171" t="str">
        <f aca="false">IF($B220="","",COUNTIF($AP220:$BW220,"W"))</f>
        <v/>
      </c>
      <c r="CC220" s="171" t="str">
        <f aca="false">IF(B220="","",SUM(BX220:CA220))</f>
        <v/>
      </c>
      <c r="CD220" s="169" t="str">
        <f aca="false">IF(B220="","",SUM(BX220:BZ220))</f>
        <v/>
      </c>
      <c r="CE220" s="172" t="str">
        <f aca="false">IF(B220="","",IF(AND(CC220&gt;=6,CD220&gt;=3,OR(E220&gt;=35,F220&gt;=35),L220&gt;=35),"6/3 සමත්",IF(AND(CC220&gt;=5,CD220&gt;=3,OR(E220&gt;=35,F220&gt;=35,L220&gt;=35)),"5/3 සමත්",IF(AND(CC220&gt;=4,CD220&gt;=1,OR(E220&gt;=20,F220&gt;=20,L220&gt;=20)),"සමත් කළ හැකි",IF(CB220=9,"W9","අසමත් ?")))))</f>
        <v/>
      </c>
    </row>
    <row r="221" customFormat="false" ht="13.8" hidden="false" customHeight="false" outlineLevel="0" collapsed="false">
      <c r="A221" s="160" t="n">
        <v>36</v>
      </c>
      <c r="B221" s="161"/>
      <c r="C221" s="161"/>
      <c r="D221" s="162"/>
      <c r="E221" s="163"/>
      <c r="F221" s="164"/>
      <c r="G221" s="163"/>
      <c r="H221" s="165"/>
      <c r="I221" s="165"/>
      <c r="J221" s="164"/>
      <c r="K221" s="163"/>
      <c r="L221" s="165"/>
      <c r="M221" s="165"/>
      <c r="N221" s="164"/>
      <c r="O221" s="163"/>
      <c r="P221" s="165"/>
      <c r="Q221" s="165"/>
      <c r="R221" s="165"/>
      <c r="S221" s="165"/>
      <c r="T221" s="165"/>
      <c r="U221" s="165"/>
      <c r="V221" s="164"/>
      <c r="W221" s="163"/>
      <c r="X221" s="165"/>
      <c r="Y221" s="165"/>
      <c r="Z221" s="165"/>
      <c r="AA221" s="165"/>
      <c r="AB221" s="165"/>
      <c r="AC221" s="165"/>
      <c r="AD221" s="164"/>
      <c r="AE221" s="163"/>
      <c r="AF221" s="165"/>
      <c r="AG221" s="165"/>
      <c r="AH221" s="165"/>
      <c r="AI221" s="165"/>
      <c r="AJ221" s="165"/>
      <c r="AK221" s="165"/>
      <c r="AL221" s="166"/>
      <c r="AM221" s="167" t="str">
        <f aca="false">IF(B221="","",SUM(E221:AL221))</f>
        <v/>
      </c>
      <c r="AN221" s="168" t="str">
        <f aca="false">IF(B221="","",AM221/9)</f>
        <v/>
      </c>
      <c r="AO221" s="169" t="str">
        <f aca="false">IF(B221="","",IF(AM221=0,"-",RANK(AM221,$AM$186:$AM$235,0)))</f>
        <v/>
      </c>
      <c r="AP221" s="167" t="str">
        <f aca="false">IF(E221="","",IF(E221="-","-",IF(UPPER(E221)="AB","+",VLOOKUP(E221,'විෂය තොරතුරු'!$P$24:$Q$28,2))))</f>
        <v/>
      </c>
      <c r="AQ221" s="168" t="str">
        <f aca="false">IF(F221="","",IF(F221="-","-",IF(UPPER(F221)="AB","+",VLOOKUP(F221,'විෂය තොරතුරු'!$P$24:$Q$28,2))))</f>
        <v/>
      </c>
      <c r="AR221" s="168" t="str">
        <f aca="false">IF(G221="","",IF(G221="-","-",IF(UPPER(G221)="AB","+",VLOOKUP(G221,'විෂය තොරතුරු'!$P$24:$Q$28,2))))</f>
        <v/>
      </c>
      <c r="AS221" s="168" t="str">
        <f aca="false">IF(H221="","",IF(H221="-","-",IF(UPPER(H221)="AB","+",VLOOKUP(H221,'විෂය තොරතුරු'!$P$24:$Q$28,2))))</f>
        <v/>
      </c>
      <c r="AT221" s="168" t="str">
        <f aca="false">IF(I221="","",IF(I221="-","-",IF(UPPER(I221)="AB","+",VLOOKUP(I221,'විෂය තොරතුරු'!$P$24:$Q$28,2))))</f>
        <v/>
      </c>
      <c r="AU221" s="170" t="str">
        <f aca="false">IF(J221="","",IF(J221="-","-",IF(UPPER(J221)="AB","+",VLOOKUP(J221,'විෂය තොරතුරු'!$P$24:$Q$28,2))))</f>
        <v/>
      </c>
      <c r="AV221" s="171" t="str">
        <f aca="false">IF(K221="","",IF(K221="-","-",IF(UPPER(K221)="AB","+",VLOOKUP(K221,'විෂය තොරතුරු'!$P$24:$Q$28,2))))</f>
        <v/>
      </c>
      <c r="AW221" s="168" t="str">
        <f aca="false">IF(L221="","",IF(L221="-","-",IF(UPPER(L221)="AB","+",VLOOKUP(L221,'විෂය තොරතුරු'!$P$24:$Q$28,2))))</f>
        <v/>
      </c>
      <c r="AX221" s="168" t="str">
        <f aca="false">IF(M221="","",IF(M221="-","-",IF(UPPER(M221)="AB","+",VLOOKUP(M221,'විෂය තොරතුරු'!$P$24:$Q$28,2))))</f>
        <v/>
      </c>
      <c r="AY221" s="169" t="str">
        <f aca="false">IF(N221="","",IF(N221="-","-",IF(UPPER(N221)="AB","+",VLOOKUP(N221,'විෂය තොරතුරු'!$P$24:$Q$28,2))))</f>
        <v/>
      </c>
      <c r="AZ221" s="167" t="str">
        <f aca="false">IF(O221="","",IF(O221="-","-",IF(UPPER(O221)="AB","+",VLOOKUP(O221,'විෂය තොරතුරු'!$P$24:$Q$28,2))))</f>
        <v/>
      </c>
      <c r="BA221" s="168" t="str">
        <f aca="false">IF(P221="","",IF(P221="-","-",IF(UPPER(P221)="AB","+",VLOOKUP(P221,'විෂය තොරතුරු'!$P$24:$Q$28,2))))</f>
        <v/>
      </c>
      <c r="BB221" s="168" t="str">
        <f aca="false">IF(Q221="","",IF(Q221="-","-",IF(UPPER(Q221)="AB","+",VLOOKUP(Q221,'විෂය තොරතුරු'!$P$24:$Q$28,2))))</f>
        <v/>
      </c>
      <c r="BC221" s="168" t="str">
        <f aca="false">IF(R221="","",IF(R221="-","-",IF(UPPER(R221)="AB","+",VLOOKUP(R221,'විෂය තොරතුරු'!$P$24:$Q$28,2))))</f>
        <v/>
      </c>
      <c r="BD221" s="168" t="str">
        <f aca="false">IF(S221="","",IF(S221="-","-",IF(UPPER(S221)="AB","+",VLOOKUP(S221,'විෂය තොරතුරු'!$P$24:$Q$28,2))))</f>
        <v/>
      </c>
      <c r="BE221" s="168" t="str">
        <f aca="false">IF(T221="","",IF(T221="-","-",IF(UPPER(T221)="AB","+",VLOOKUP(T221,'විෂය තොරතුරු'!$P$24:$Q$28,2))))</f>
        <v/>
      </c>
      <c r="BF221" s="168" t="str">
        <f aca="false">IF(U221="","",IF(U221="-","-",IF(UPPER(U221)="AB","+",VLOOKUP(U221,'විෂය තොරතුරු'!$P$24:$Q$28,2))))</f>
        <v/>
      </c>
      <c r="BG221" s="170" t="str">
        <f aca="false">IF(V221="","",IF(V221="-","-",IF(UPPER(V221)="AB","+",VLOOKUP(V221,'විෂය තොරතුරු'!$P$24:$Q$28,2))))</f>
        <v/>
      </c>
      <c r="BH221" s="171" t="str">
        <f aca="false">IF(W221="","",IF(W221="-","-",IF(UPPER(W221)="AB","+",VLOOKUP(W221,'විෂය තොරතුරු'!$P$24:$Q$28,2))))</f>
        <v/>
      </c>
      <c r="BI221" s="168" t="str">
        <f aca="false">IF(X221="","",IF(X221="-","-",IF(UPPER(X221)="AB","+",VLOOKUP(X221,'විෂය තොරතුරු'!$P$24:$Q$28,2))))</f>
        <v/>
      </c>
      <c r="BJ221" s="168" t="str">
        <f aca="false">IF(Y221="","",IF(Y221="-","-",IF(UPPER(Y221)="AB","+",VLOOKUP(Y221,'විෂය තොරතුරු'!$P$24:$Q$28,2))))</f>
        <v/>
      </c>
      <c r="BK221" s="168" t="str">
        <f aca="false">IF(Z221="","",IF(Z221="-","-",IF(UPPER(Z221)="AB","+",VLOOKUP(Z221,'විෂය තොරතුරු'!$P$24:$Q$28,2))))</f>
        <v/>
      </c>
      <c r="BL221" s="168" t="str">
        <f aca="false">IF(AA221="","",IF(AA221="-","-",IF(UPPER(AA221)="AB","+",VLOOKUP(AA221,'විෂය තොරතුරු'!$P$24:$Q$28,2))))</f>
        <v/>
      </c>
      <c r="BM221" s="168" t="str">
        <f aca="false">IF(AB221="","",IF(AB221="-","-",IF(UPPER(AB221)="AB","+",VLOOKUP(AB221,'විෂය තොරතුරු'!$P$24:$Q$28,2))))</f>
        <v/>
      </c>
      <c r="BN221" s="168" t="str">
        <f aca="false">IF(AC221="","",IF(AC221="-","-",IF(UPPER(AC221)="AB","+",VLOOKUP(AC221,'විෂය තොරතුරු'!$P$24:$Q$28,2))))</f>
        <v/>
      </c>
      <c r="BO221" s="169" t="str">
        <f aca="false">IF(AD221="","",IF(AD221="-","-",IF(UPPER(AD221)="AB","+",VLOOKUP(AD221,'විෂය තොරතුරු'!$P$24:$Q$28,2))))</f>
        <v/>
      </c>
      <c r="BP221" s="171" t="str">
        <f aca="false">IF(AE221="","",IF(AE221="-","-",IF(UPPER(AE221)="AB","+",VLOOKUP(AE221,'විෂය තොරතුරු'!$P$24:$Q$28,2))))</f>
        <v/>
      </c>
      <c r="BQ221" s="168" t="str">
        <f aca="false">IF(AF221="","",IF(AF221="-","-",IF(UPPER(AF221)="AB","+",VLOOKUP(AF221,'විෂය තොරතුරු'!$P$24:$Q$28,2))))</f>
        <v/>
      </c>
      <c r="BR221" s="168" t="str">
        <f aca="false">IF(AG221="","",IF(AG221="-","-",IF(UPPER(AG221)="AB","+",VLOOKUP(AG221,'විෂය තොරතුරු'!$P$24:$Q$28,2))))</f>
        <v/>
      </c>
      <c r="BS221" s="168" t="str">
        <f aca="false">IF(AH221="","",IF(AH221="-","-",IF(UPPER(AH221)="AB","+",VLOOKUP(AH221,'විෂය තොරතුරු'!$P$24:$Q$28,2))))</f>
        <v/>
      </c>
      <c r="BT221" s="168" t="str">
        <f aca="false">IF(AI221="","",IF(AI221="-","-",IF(UPPER(AI221)="AB","+",VLOOKUP(AI221,'විෂය තොරතුරු'!$P$24:$Q$28,2))))</f>
        <v/>
      </c>
      <c r="BU221" s="168" t="str">
        <f aca="false">IF(AJ221="","",IF(AJ221="-","-",IF(UPPER(AJ221)="AB","+",VLOOKUP(AJ221,'විෂය තොරතුරු'!$P$24:$Q$28,2))))</f>
        <v/>
      </c>
      <c r="BV221" s="168" t="str">
        <f aca="false">IF(AK221="","",IF(AK221="-","-",IF(UPPER(AK221)="AB","+",VLOOKUP(AK221,'විෂය තොරතුරු'!$P$24:$Q$28,2))))</f>
        <v/>
      </c>
      <c r="BW221" s="169" t="str">
        <f aca="false">IF(AL221="","",IF(AL221="-","-",IF(UPPER(AL221)="AB","+",VLOOKUP(AL221,'විෂය තොරතුරු'!$P$24:$Q$28,2))))</f>
        <v/>
      </c>
      <c r="BX221" s="171" t="str">
        <f aca="false">IF($B221="","",COUNTIF($AP221:$BW221,"A"))</f>
        <v/>
      </c>
      <c r="BY221" s="171" t="str">
        <f aca="false">IF($B221="","",COUNTIF($AP221:$BW221,"B"))</f>
        <v/>
      </c>
      <c r="BZ221" s="171" t="str">
        <f aca="false">IF($B221="","",COUNTIF($AP221:$BW221,"C"))</f>
        <v/>
      </c>
      <c r="CA221" s="171" t="str">
        <f aca="false">IF($B221="","",COUNTIF($AP221:$BW221,"S"))</f>
        <v/>
      </c>
      <c r="CB221" s="171" t="str">
        <f aca="false">IF($B221="","",COUNTIF($AP221:$BW221,"W"))</f>
        <v/>
      </c>
      <c r="CC221" s="171" t="str">
        <f aca="false">IF(B221="","",SUM(BX221:CA221))</f>
        <v/>
      </c>
      <c r="CD221" s="169" t="str">
        <f aca="false">IF(B221="","",SUM(BX221:BZ221))</f>
        <v/>
      </c>
      <c r="CE221" s="172" t="str">
        <f aca="false">IF(B221="","",IF(AND(CC221&gt;=6,CD221&gt;=3,OR(E221&gt;=35,F221&gt;=35),L221&gt;=35),"6/3 සමත්",IF(AND(CC221&gt;=5,CD221&gt;=3,OR(E221&gt;=35,F221&gt;=35,L221&gt;=35)),"5/3 සමත්",IF(AND(CC221&gt;=4,CD221&gt;=1,OR(E221&gt;=20,F221&gt;=20,L221&gt;=20)),"සමත් කළ හැකි",IF(CB221=9,"W9","අසමත් ?")))))</f>
        <v/>
      </c>
    </row>
    <row r="222" customFormat="false" ht="13.8" hidden="false" customHeight="false" outlineLevel="0" collapsed="false">
      <c r="A222" s="160" t="n">
        <v>37</v>
      </c>
      <c r="B222" s="161"/>
      <c r="C222" s="161"/>
      <c r="D222" s="162"/>
      <c r="E222" s="163"/>
      <c r="F222" s="164"/>
      <c r="G222" s="163"/>
      <c r="H222" s="165"/>
      <c r="I222" s="165"/>
      <c r="J222" s="164"/>
      <c r="K222" s="163"/>
      <c r="L222" s="165"/>
      <c r="M222" s="165"/>
      <c r="N222" s="164"/>
      <c r="O222" s="163"/>
      <c r="P222" s="165"/>
      <c r="Q222" s="165"/>
      <c r="R222" s="165"/>
      <c r="S222" s="165"/>
      <c r="T222" s="165"/>
      <c r="U222" s="165"/>
      <c r="V222" s="164"/>
      <c r="W222" s="163"/>
      <c r="X222" s="165"/>
      <c r="Y222" s="165"/>
      <c r="Z222" s="165"/>
      <c r="AA222" s="165"/>
      <c r="AB222" s="165"/>
      <c r="AC222" s="165"/>
      <c r="AD222" s="164"/>
      <c r="AE222" s="163"/>
      <c r="AF222" s="165"/>
      <c r="AG222" s="165"/>
      <c r="AH222" s="165"/>
      <c r="AI222" s="165"/>
      <c r="AJ222" s="165"/>
      <c r="AK222" s="165"/>
      <c r="AL222" s="166"/>
      <c r="AM222" s="167" t="str">
        <f aca="false">IF(B222="","",SUM(E222:AL222))</f>
        <v/>
      </c>
      <c r="AN222" s="168" t="str">
        <f aca="false">IF(B222="","",AM222/9)</f>
        <v/>
      </c>
      <c r="AO222" s="169" t="str">
        <f aca="false">IF(B222="","",IF(AM222=0,"-",RANK(AM222,$AM$186:$AM$235,0)))</f>
        <v/>
      </c>
      <c r="AP222" s="167" t="str">
        <f aca="false">IF(E222="","",IF(E222="-","-",IF(UPPER(E222)="AB","+",VLOOKUP(E222,'විෂය තොරතුරු'!$P$24:$Q$28,2))))</f>
        <v/>
      </c>
      <c r="AQ222" s="168" t="str">
        <f aca="false">IF(F222="","",IF(F222="-","-",IF(UPPER(F222)="AB","+",VLOOKUP(F222,'විෂය තොරතුරු'!$P$24:$Q$28,2))))</f>
        <v/>
      </c>
      <c r="AR222" s="168" t="str">
        <f aca="false">IF(G222="","",IF(G222="-","-",IF(UPPER(G222)="AB","+",VLOOKUP(G222,'විෂය තොරතුරු'!$P$24:$Q$28,2))))</f>
        <v/>
      </c>
      <c r="AS222" s="168" t="str">
        <f aca="false">IF(H222="","",IF(H222="-","-",IF(UPPER(H222)="AB","+",VLOOKUP(H222,'විෂය තොරතුරු'!$P$24:$Q$28,2))))</f>
        <v/>
      </c>
      <c r="AT222" s="168" t="str">
        <f aca="false">IF(I222="","",IF(I222="-","-",IF(UPPER(I222)="AB","+",VLOOKUP(I222,'විෂය තොරතුරු'!$P$24:$Q$28,2))))</f>
        <v/>
      </c>
      <c r="AU222" s="170" t="str">
        <f aca="false">IF(J222="","",IF(J222="-","-",IF(UPPER(J222)="AB","+",VLOOKUP(J222,'විෂය තොරතුරු'!$P$24:$Q$28,2))))</f>
        <v/>
      </c>
      <c r="AV222" s="171" t="str">
        <f aca="false">IF(K222="","",IF(K222="-","-",IF(UPPER(K222)="AB","+",VLOOKUP(K222,'විෂය තොරතුරු'!$P$24:$Q$28,2))))</f>
        <v/>
      </c>
      <c r="AW222" s="168" t="str">
        <f aca="false">IF(L222="","",IF(L222="-","-",IF(UPPER(L222)="AB","+",VLOOKUP(L222,'විෂය තොරතුරු'!$P$24:$Q$28,2))))</f>
        <v/>
      </c>
      <c r="AX222" s="168" t="str">
        <f aca="false">IF(M222="","",IF(M222="-","-",IF(UPPER(M222)="AB","+",VLOOKUP(M222,'විෂය තොරතුරු'!$P$24:$Q$28,2))))</f>
        <v/>
      </c>
      <c r="AY222" s="169" t="str">
        <f aca="false">IF(N222="","",IF(N222="-","-",IF(UPPER(N222)="AB","+",VLOOKUP(N222,'විෂය තොරතුරු'!$P$24:$Q$28,2))))</f>
        <v/>
      </c>
      <c r="AZ222" s="167" t="str">
        <f aca="false">IF(O222="","",IF(O222="-","-",IF(UPPER(O222)="AB","+",VLOOKUP(O222,'විෂය තොරතුරු'!$P$24:$Q$28,2))))</f>
        <v/>
      </c>
      <c r="BA222" s="168" t="str">
        <f aca="false">IF(P222="","",IF(P222="-","-",IF(UPPER(P222)="AB","+",VLOOKUP(P222,'විෂය තොරතුරු'!$P$24:$Q$28,2))))</f>
        <v/>
      </c>
      <c r="BB222" s="168" t="str">
        <f aca="false">IF(Q222="","",IF(Q222="-","-",IF(UPPER(Q222)="AB","+",VLOOKUP(Q222,'විෂය තොරතුරු'!$P$24:$Q$28,2))))</f>
        <v/>
      </c>
      <c r="BC222" s="168" t="str">
        <f aca="false">IF(R222="","",IF(R222="-","-",IF(UPPER(R222)="AB","+",VLOOKUP(R222,'විෂය තොරතුරු'!$P$24:$Q$28,2))))</f>
        <v/>
      </c>
      <c r="BD222" s="168" t="str">
        <f aca="false">IF(S222="","",IF(S222="-","-",IF(UPPER(S222)="AB","+",VLOOKUP(S222,'විෂය තොරතුරු'!$P$24:$Q$28,2))))</f>
        <v/>
      </c>
      <c r="BE222" s="168" t="str">
        <f aca="false">IF(T222="","",IF(T222="-","-",IF(UPPER(T222)="AB","+",VLOOKUP(T222,'විෂය තොරතුරු'!$P$24:$Q$28,2))))</f>
        <v/>
      </c>
      <c r="BF222" s="168" t="str">
        <f aca="false">IF(U222="","",IF(U222="-","-",IF(UPPER(U222)="AB","+",VLOOKUP(U222,'විෂය තොරතුරු'!$P$24:$Q$28,2))))</f>
        <v/>
      </c>
      <c r="BG222" s="170" t="str">
        <f aca="false">IF(V222="","",IF(V222="-","-",IF(UPPER(V222)="AB","+",VLOOKUP(V222,'විෂය තොරතුරු'!$P$24:$Q$28,2))))</f>
        <v/>
      </c>
      <c r="BH222" s="171" t="str">
        <f aca="false">IF(W222="","",IF(W222="-","-",IF(UPPER(W222)="AB","+",VLOOKUP(W222,'විෂය තොරතුරු'!$P$24:$Q$28,2))))</f>
        <v/>
      </c>
      <c r="BI222" s="168" t="str">
        <f aca="false">IF(X222="","",IF(X222="-","-",IF(UPPER(X222)="AB","+",VLOOKUP(X222,'විෂය තොරතුරු'!$P$24:$Q$28,2))))</f>
        <v/>
      </c>
      <c r="BJ222" s="168" t="str">
        <f aca="false">IF(Y222="","",IF(Y222="-","-",IF(UPPER(Y222)="AB","+",VLOOKUP(Y222,'විෂය තොරතුරු'!$P$24:$Q$28,2))))</f>
        <v/>
      </c>
      <c r="BK222" s="168" t="str">
        <f aca="false">IF(Z222="","",IF(Z222="-","-",IF(UPPER(Z222)="AB","+",VLOOKUP(Z222,'විෂය තොරතුරු'!$P$24:$Q$28,2))))</f>
        <v/>
      </c>
      <c r="BL222" s="168" t="str">
        <f aca="false">IF(AA222="","",IF(AA222="-","-",IF(UPPER(AA222)="AB","+",VLOOKUP(AA222,'විෂය තොරතුරු'!$P$24:$Q$28,2))))</f>
        <v/>
      </c>
      <c r="BM222" s="168" t="str">
        <f aca="false">IF(AB222="","",IF(AB222="-","-",IF(UPPER(AB222)="AB","+",VLOOKUP(AB222,'විෂය තොරතුරු'!$P$24:$Q$28,2))))</f>
        <v/>
      </c>
      <c r="BN222" s="168" t="str">
        <f aca="false">IF(AC222="","",IF(AC222="-","-",IF(UPPER(AC222)="AB","+",VLOOKUP(AC222,'විෂය තොරතුරු'!$P$24:$Q$28,2))))</f>
        <v/>
      </c>
      <c r="BO222" s="169" t="str">
        <f aca="false">IF(AD222="","",IF(AD222="-","-",IF(UPPER(AD222)="AB","+",VLOOKUP(AD222,'විෂය තොරතුරු'!$P$24:$Q$28,2))))</f>
        <v/>
      </c>
      <c r="BP222" s="171" t="str">
        <f aca="false">IF(AE222="","",IF(AE222="-","-",IF(UPPER(AE222)="AB","+",VLOOKUP(AE222,'විෂය තොරතුරු'!$P$24:$Q$28,2))))</f>
        <v/>
      </c>
      <c r="BQ222" s="168" t="str">
        <f aca="false">IF(AF222="","",IF(AF222="-","-",IF(UPPER(AF222)="AB","+",VLOOKUP(AF222,'විෂය තොරතුරු'!$P$24:$Q$28,2))))</f>
        <v/>
      </c>
      <c r="BR222" s="168" t="str">
        <f aca="false">IF(AG222="","",IF(AG222="-","-",IF(UPPER(AG222)="AB","+",VLOOKUP(AG222,'විෂය තොරතුරු'!$P$24:$Q$28,2))))</f>
        <v/>
      </c>
      <c r="BS222" s="168" t="str">
        <f aca="false">IF(AH222="","",IF(AH222="-","-",IF(UPPER(AH222)="AB","+",VLOOKUP(AH222,'විෂය තොරතුරු'!$P$24:$Q$28,2))))</f>
        <v/>
      </c>
      <c r="BT222" s="168" t="str">
        <f aca="false">IF(AI222="","",IF(AI222="-","-",IF(UPPER(AI222)="AB","+",VLOOKUP(AI222,'විෂය තොරතුරු'!$P$24:$Q$28,2))))</f>
        <v/>
      </c>
      <c r="BU222" s="168" t="str">
        <f aca="false">IF(AJ222="","",IF(AJ222="-","-",IF(UPPER(AJ222)="AB","+",VLOOKUP(AJ222,'විෂය තොරතුරු'!$P$24:$Q$28,2))))</f>
        <v/>
      </c>
      <c r="BV222" s="168" t="str">
        <f aca="false">IF(AK222="","",IF(AK222="-","-",IF(UPPER(AK222)="AB","+",VLOOKUP(AK222,'විෂය තොරතුරු'!$P$24:$Q$28,2))))</f>
        <v/>
      </c>
      <c r="BW222" s="169" t="str">
        <f aca="false">IF(AL222="","",IF(AL222="-","-",IF(UPPER(AL222)="AB","+",VLOOKUP(AL222,'විෂය තොරතුරු'!$P$24:$Q$28,2))))</f>
        <v/>
      </c>
      <c r="BX222" s="171" t="str">
        <f aca="false">IF($B222="","",COUNTIF($AP222:$BW222,"A"))</f>
        <v/>
      </c>
      <c r="BY222" s="171" t="str">
        <f aca="false">IF($B222="","",COUNTIF($AP222:$BW222,"B"))</f>
        <v/>
      </c>
      <c r="BZ222" s="171" t="str">
        <f aca="false">IF($B222="","",COUNTIF($AP222:$BW222,"C"))</f>
        <v/>
      </c>
      <c r="CA222" s="171" t="str">
        <f aca="false">IF($B222="","",COUNTIF($AP222:$BW222,"S"))</f>
        <v/>
      </c>
      <c r="CB222" s="171" t="str">
        <f aca="false">IF($B222="","",COUNTIF($AP222:$BW222,"W"))</f>
        <v/>
      </c>
      <c r="CC222" s="171" t="str">
        <f aca="false">IF(B222="","",SUM(BX222:CA222))</f>
        <v/>
      </c>
      <c r="CD222" s="169" t="str">
        <f aca="false">IF(B222="","",SUM(BX222:BZ222))</f>
        <v/>
      </c>
      <c r="CE222" s="172" t="str">
        <f aca="false">IF(B222="","",IF(AND(CC222&gt;=6,CD222&gt;=3,OR(E222&gt;=35,F222&gt;=35),L222&gt;=35),"6/3 සමත්",IF(AND(CC222&gt;=5,CD222&gt;=3,OR(E222&gt;=35,F222&gt;=35,L222&gt;=35)),"5/3 සමත්",IF(AND(CC222&gt;=4,CD222&gt;=1,OR(E222&gt;=20,F222&gt;=20,L222&gt;=20)),"සමත් කළ හැකි",IF(CB222=9,"W9","අසමත් ?")))))</f>
        <v/>
      </c>
    </row>
    <row r="223" customFormat="false" ht="13.8" hidden="false" customHeight="false" outlineLevel="0" collapsed="false">
      <c r="A223" s="160" t="n">
        <v>38</v>
      </c>
      <c r="B223" s="161"/>
      <c r="C223" s="161"/>
      <c r="D223" s="162"/>
      <c r="E223" s="163"/>
      <c r="F223" s="164"/>
      <c r="G223" s="163"/>
      <c r="H223" s="165"/>
      <c r="I223" s="165"/>
      <c r="J223" s="164"/>
      <c r="K223" s="163"/>
      <c r="L223" s="165"/>
      <c r="M223" s="165"/>
      <c r="N223" s="164"/>
      <c r="O223" s="163"/>
      <c r="P223" s="165"/>
      <c r="Q223" s="165"/>
      <c r="R223" s="165"/>
      <c r="S223" s="165"/>
      <c r="T223" s="165"/>
      <c r="U223" s="165"/>
      <c r="V223" s="164"/>
      <c r="W223" s="163"/>
      <c r="X223" s="165"/>
      <c r="Y223" s="165"/>
      <c r="Z223" s="165"/>
      <c r="AA223" s="165"/>
      <c r="AB223" s="165"/>
      <c r="AC223" s="165"/>
      <c r="AD223" s="164"/>
      <c r="AE223" s="163"/>
      <c r="AF223" s="165"/>
      <c r="AG223" s="165"/>
      <c r="AH223" s="165"/>
      <c r="AI223" s="165"/>
      <c r="AJ223" s="165"/>
      <c r="AK223" s="165"/>
      <c r="AL223" s="166"/>
      <c r="AM223" s="167" t="str">
        <f aca="false">IF(B223="","",SUM(E223:AL223))</f>
        <v/>
      </c>
      <c r="AN223" s="168" t="str">
        <f aca="false">IF(B223="","",AM223/9)</f>
        <v/>
      </c>
      <c r="AO223" s="169" t="str">
        <f aca="false">IF(B223="","",IF(AM223=0,"-",RANK(AM223,$AM$186:$AM$235,0)))</f>
        <v/>
      </c>
      <c r="AP223" s="167" t="str">
        <f aca="false">IF(E223="","",IF(E223="-","-",IF(UPPER(E223)="AB","+",VLOOKUP(E223,'විෂය තොරතුරු'!$P$24:$Q$28,2))))</f>
        <v/>
      </c>
      <c r="AQ223" s="168" t="str">
        <f aca="false">IF(F223="","",IF(F223="-","-",IF(UPPER(F223)="AB","+",VLOOKUP(F223,'විෂය තොරතුරු'!$P$24:$Q$28,2))))</f>
        <v/>
      </c>
      <c r="AR223" s="168" t="str">
        <f aca="false">IF(G223="","",IF(G223="-","-",IF(UPPER(G223)="AB","+",VLOOKUP(G223,'විෂය තොරතුරු'!$P$24:$Q$28,2))))</f>
        <v/>
      </c>
      <c r="AS223" s="168" t="str">
        <f aca="false">IF(H223="","",IF(H223="-","-",IF(UPPER(H223)="AB","+",VLOOKUP(H223,'විෂය තොරතුරු'!$P$24:$Q$28,2))))</f>
        <v/>
      </c>
      <c r="AT223" s="168" t="str">
        <f aca="false">IF(I223="","",IF(I223="-","-",IF(UPPER(I223)="AB","+",VLOOKUP(I223,'විෂය තොරතුරු'!$P$24:$Q$28,2))))</f>
        <v/>
      </c>
      <c r="AU223" s="170" t="str">
        <f aca="false">IF(J223="","",IF(J223="-","-",IF(UPPER(J223)="AB","+",VLOOKUP(J223,'විෂය තොරතුරු'!$P$24:$Q$28,2))))</f>
        <v/>
      </c>
      <c r="AV223" s="171" t="str">
        <f aca="false">IF(K223="","",IF(K223="-","-",IF(UPPER(K223)="AB","+",VLOOKUP(K223,'විෂය තොරතුරු'!$P$24:$Q$28,2))))</f>
        <v/>
      </c>
      <c r="AW223" s="168" t="str">
        <f aca="false">IF(L223="","",IF(L223="-","-",IF(UPPER(L223)="AB","+",VLOOKUP(L223,'විෂය තොරතුරු'!$P$24:$Q$28,2))))</f>
        <v/>
      </c>
      <c r="AX223" s="168" t="str">
        <f aca="false">IF(M223="","",IF(M223="-","-",IF(UPPER(M223)="AB","+",VLOOKUP(M223,'විෂය තොරතුරු'!$P$24:$Q$28,2))))</f>
        <v/>
      </c>
      <c r="AY223" s="169" t="str">
        <f aca="false">IF(N223="","",IF(N223="-","-",IF(UPPER(N223)="AB","+",VLOOKUP(N223,'විෂය තොරතුරු'!$P$24:$Q$28,2))))</f>
        <v/>
      </c>
      <c r="AZ223" s="167" t="str">
        <f aca="false">IF(O223="","",IF(O223="-","-",IF(UPPER(O223)="AB","+",VLOOKUP(O223,'විෂය තොරතුරු'!$P$24:$Q$28,2))))</f>
        <v/>
      </c>
      <c r="BA223" s="168" t="str">
        <f aca="false">IF(P223="","",IF(P223="-","-",IF(UPPER(P223)="AB","+",VLOOKUP(P223,'විෂය තොරතුරු'!$P$24:$Q$28,2))))</f>
        <v/>
      </c>
      <c r="BB223" s="168" t="str">
        <f aca="false">IF(Q223="","",IF(Q223="-","-",IF(UPPER(Q223)="AB","+",VLOOKUP(Q223,'විෂය තොරතුරු'!$P$24:$Q$28,2))))</f>
        <v/>
      </c>
      <c r="BC223" s="168" t="str">
        <f aca="false">IF(R223="","",IF(R223="-","-",IF(UPPER(R223)="AB","+",VLOOKUP(R223,'විෂය තොරතුරු'!$P$24:$Q$28,2))))</f>
        <v/>
      </c>
      <c r="BD223" s="168" t="str">
        <f aca="false">IF(S223="","",IF(S223="-","-",IF(UPPER(S223)="AB","+",VLOOKUP(S223,'විෂය තොරතුරු'!$P$24:$Q$28,2))))</f>
        <v/>
      </c>
      <c r="BE223" s="168" t="str">
        <f aca="false">IF(T223="","",IF(T223="-","-",IF(UPPER(T223)="AB","+",VLOOKUP(T223,'විෂය තොරතුරු'!$P$24:$Q$28,2))))</f>
        <v/>
      </c>
      <c r="BF223" s="168" t="str">
        <f aca="false">IF(U223="","",IF(U223="-","-",IF(UPPER(U223)="AB","+",VLOOKUP(U223,'විෂය තොරතුරු'!$P$24:$Q$28,2))))</f>
        <v/>
      </c>
      <c r="BG223" s="170" t="str">
        <f aca="false">IF(V223="","",IF(V223="-","-",IF(UPPER(V223)="AB","+",VLOOKUP(V223,'විෂය තොරතුරු'!$P$24:$Q$28,2))))</f>
        <v/>
      </c>
      <c r="BH223" s="171" t="str">
        <f aca="false">IF(W223="","",IF(W223="-","-",IF(UPPER(W223)="AB","+",VLOOKUP(W223,'විෂය තොරතුරු'!$P$24:$Q$28,2))))</f>
        <v/>
      </c>
      <c r="BI223" s="168" t="str">
        <f aca="false">IF(X223="","",IF(X223="-","-",IF(UPPER(X223)="AB","+",VLOOKUP(X223,'විෂය තොරතුරු'!$P$24:$Q$28,2))))</f>
        <v/>
      </c>
      <c r="BJ223" s="168" t="str">
        <f aca="false">IF(Y223="","",IF(Y223="-","-",IF(UPPER(Y223)="AB","+",VLOOKUP(Y223,'විෂය තොරතුරු'!$P$24:$Q$28,2))))</f>
        <v/>
      </c>
      <c r="BK223" s="168" t="str">
        <f aca="false">IF(Z223="","",IF(Z223="-","-",IF(UPPER(Z223)="AB","+",VLOOKUP(Z223,'විෂය තොරතුරු'!$P$24:$Q$28,2))))</f>
        <v/>
      </c>
      <c r="BL223" s="168" t="str">
        <f aca="false">IF(AA223="","",IF(AA223="-","-",IF(UPPER(AA223)="AB","+",VLOOKUP(AA223,'විෂය තොරතුරු'!$P$24:$Q$28,2))))</f>
        <v/>
      </c>
      <c r="BM223" s="168" t="str">
        <f aca="false">IF(AB223="","",IF(AB223="-","-",IF(UPPER(AB223)="AB","+",VLOOKUP(AB223,'විෂය තොරතුරු'!$P$24:$Q$28,2))))</f>
        <v/>
      </c>
      <c r="BN223" s="168" t="str">
        <f aca="false">IF(AC223="","",IF(AC223="-","-",IF(UPPER(AC223)="AB","+",VLOOKUP(AC223,'විෂය තොරතුරු'!$P$24:$Q$28,2))))</f>
        <v/>
      </c>
      <c r="BO223" s="169" t="str">
        <f aca="false">IF(AD223="","",IF(AD223="-","-",IF(UPPER(AD223)="AB","+",VLOOKUP(AD223,'විෂය තොරතුරු'!$P$24:$Q$28,2))))</f>
        <v/>
      </c>
      <c r="BP223" s="171" t="str">
        <f aca="false">IF(AE223="","",IF(AE223="-","-",IF(UPPER(AE223)="AB","+",VLOOKUP(AE223,'විෂය තොරතුරු'!$P$24:$Q$28,2))))</f>
        <v/>
      </c>
      <c r="BQ223" s="168" t="str">
        <f aca="false">IF(AF223="","",IF(AF223="-","-",IF(UPPER(AF223)="AB","+",VLOOKUP(AF223,'විෂය තොරතුරු'!$P$24:$Q$28,2))))</f>
        <v/>
      </c>
      <c r="BR223" s="168" t="str">
        <f aca="false">IF(AG223="","",IF(AG223="-","-",IF(UPPER(AG223)="AB","+",VLOOKUP(AG223,'විෂය තොරතුරු'!$P$24:$Q$28,2))))</f>
        <v/>
      </c>
      <c r="BS223" s="168" t="str">
        <f aca="false">IF(AH223="","",IF(AH223="-","-",IF(UPPER(AH223)="AB","+",VLOOKUP(AH223,'විෂය තොරතුරු'!$P$24:$Q$28,2))))</f>
        <v/>
      </c>
      <c r="BT223" s="168" t="str">
        <f aca="false">IF(AI223="","",IF(AI223="-","-",IF(UPPER(AI223)="AB","+",VLOOKUP(AI223,'විෂය තොරතුරු'!$P$24:$Q$28,2))))</f>
        <v/>
      </c>
      <c r="BU223" s="168" t="str">
        <f aca="false">IF(AJ223="","",IF(AJ223="-","-",IF(UPPER(AJ223)="AB","+",VLOOKUP(AJ223,'විෂය තොරතුරු'!$P$24:$Q$28,2))))</f>
        <v/>
      </c>
      <c r="BV223" s="168" t="str">
        <f aca="false">IF(AK223="","",IF(AK223="-","-",IF(UPPER(AK223)="AB","+",VLOOKUP(AK223,'විෂය තොරතුරු'!$P$24:$Q$28,2))))</f>
        <v/>
      </c>
      <c r="BW223" s="169" t="str">
        <f aca="false">IF(AL223="","",IF(AL223="-","-",IF(UPPER(AL223)="AB","+",VLOOKUP(AL223,'විෂය තොරතුරු'!$P$24:$Q$28,2))))</f>
        <v/>
      </c>
      <c r="BX223" s="171" t="str">
        <f aca="false">IF($B223="","",COUNTIF($AP223:$BW223,"A"))</f>
        <v/>
      </c>
      <c r="BY223" s="171" t="str">
        <f aca="false">IF($B223="","",COUNTIF($AP223:$BW223,"B"))</f>
        <v/>
      </c>
      <c r="BZ223" s="171" t="str">
        <f aca="false">IF($B223="","",COUNTIF($AP223:$BW223,"C"))</f>
        <v/>
      </c>
      <c r="CA223" s="171" t="str">
        <f aca="false">IF($B223="","",COUNTIF($AP223:$BW223,"S"))</f>
        <v/>
      </c>
      <c r="CB223" s="171" t="str">
        <f aca="false">IF($B223="","",COUNTIF($AP223:$BW223,"W"))</f>
        <v/>
      </c>
      <c r="CC223" s="171" t="str">
        <f aca="false">IF(B223="","",SUM(BX223:CA223))</f>
        <v/>
      </c>
      <c r="CD223" s="169" t="str">
        <f aca="false">IF(B223="","",SUM(BX223:BZ223))</f>
        <v/>
      </c>
      <c r="CE223" s="172" t="str">
        <f aca="false">IF(B223="","",IF(AND(CC223&gt;=6,CD223&gt;=3,OR(E223&gt;=35,F223&gt;=35),L223&gt;=35),"6/3 සමත්",IF(AND(CC223&gt;=5,CD223&gt;=3,OR(E223&gt;=35,F223&gt;=35,L223&gt;=35)),"5/3 සමත්",IF(AND(CC223&gt;=4,CD223&gt;=1,OR(E223&gt;=20,F223&gt;=20,L223&gt;=20)),"සමත් කළ හැකි",IF(CB223=9,"W9","අසමත් ?")))))</f>
        <v/>
      </c>
    </row>
    <row r="224" customFormat="false" ht="13.8" hidden="false" customHeight="false" outlineLevel="0" collapsed="false">
      <c r="A224" s="160" t="n">
        <v>39</v>
      </c>
      <c r="B224" s="161"/>
      <c r="C224" s="161"/>
      <c r="D224" s="162"/>
      <c r="E224" s="163"/>
      <c r="F224" s="164"/>
      <c r="G224" s="163"/>
      <c r="H224" s="165"/>
      <c r="I224" s="165"/>
      <c r="J224" s="164"/>
      <c r="K224" s="163"/>
      <c r="L224" s="165"/>
      <c r="M224" s="165"/>
      <c r="N224" s="164"/>
      <c r="O224" s="163"/>
      <c r="P224" s="165"/>
      <c r="Q224" s="165"/>
      <c r="R224" s="165"/>
      <c r="S224" s="165"/>
      <c r="T224" s="165"/>
      <c r="U224" s="165"/>
      <c r="V224" s="164"/>
      <c r="W224" s="163"/>
      <c r="X224" s="165"/>
      <c r="Y224" s="165"/>
      <c r="Z224" s="165"/>
      <c r="AA224" s="165"/>
      <c r="AB224" s="165"/>
      <c r="AC224" s="165"/>
      <c r="AD224" s="164"/>
      <c r="AE224" s="163"/>
      <c r="AF224" s="165"/>
      <c r="AG224" s="165"/>
      <c r="AH224" s="165"/>
      <c r="AI224" s="165"/>
      <c r="AJ224" s="165"/>
      <c r="AK224" s="165"/>
      <c r="AL224" s="166"/>
      <c r="AM224" s="167" t="str">
        <f aca="false">IF(B224="","",SUM(E224:AL224))</f>
        <v/>
      </c>
      <c r="AN224" s="168" t="str">
        <f aca="false">IF(B224="","",AM224/9)</f>
        <v/>
      </c>
      <c r="AO224" s="169" t="str">
        <f aca="false">IF(B224="","",IF(AM224=0,"-",RANK(AM224,$AM$186:$AM$235,0)))</f>
        <v/>
      </c>
      <c r="AP224" s="167" t="str">
        <f aca="false">IF(E224="","",IF(E224="-","-",IF(UPPER(E224)="AB","+",VLOOKUP(E224,'විෂය තොරතුරු'!$P$24:$Q$28,2))))</f>
        <v/>
      </c>
      <c r="AQ224" s="168" t="str">
        <f aca="false">IF(F224="","",IF(F224="-","-",IF(UPPER(F224)="AB","+",VLOOKUP(F224,'විෂය තොරතුරු'!$P$24:$Q$28,2))))</f>
        <v/>
      </c>
      <c r="AR224" s="168" t="str">
        <f aca="false">IF(G224="","",IF(G224="-","-",IF(UPPER(G224)="AB","+",VLOOKUP(G224,'විෂය තොරතුරු'!$P$24:$Q$28,2))))</f>
        <v/>
      </c>
      <c r="AS224" s="168" t="str">
        <f aca="false">IF(H224="","",IF(H224="-","-",IF(UPPER(H224)="AB","+",VLOOKUP(H224,'විෂය තොරතුරු'!$P$24:$Q$28,2))))</f>
        <v/>
      </c>
      <c r="AT224" s="168" t="str">
        <f aca="false">IF(I224="","",IF(I224="-","-",IF(UPPER(I224)="AB","+",VLOOKUP(I224,'විෂය තොරතුරු'!$P$24:$Q$28,2))))</f>
        <v/>
      </c>
      <c r="AU224" s="170" t="str">
        <f aca="false">IF(J224="","",IF(J224="-","-",IF(UPPER(J224)="AB","+",VLOOKUP(J224,'විෂය තොරතුරු'!$P$24:$Q$28,2))))</f>
        <v/>
      </c>
      <c r="AV224" s="171" t="str">
        <f aca="false">IF(K224="","",IF(K224="-","-",IF(UPPER(K224)="AB","+",VLOOKUP(K224,'විෂය තොරතුරු'!$P$24:$Q$28,2))))</f>
        <v/>
      </c>
      <c r="AW224" s="168" t="str">
        <f aca="false">IF(L224="","",IF(L224="-","-",IF(UPPER(L224)="AB","+",VLOOKUP(L224,'විෂය තොරතුරු'!$P$24:$Q$28,2))))</f>
        <v/>
      </c>
      <c r="AX224" s="168" t="str">
        <f aca="false">IF(M224="","",IF(M224="-","-",IF(UPPER(M224)="AB","+",VLOOKUP(M224,'විෂය තොරතුරු'!$P$24:$Q$28,2))))</f>
        <v/>
      </c>
      <c r="AY224" s="169" t="str">
        <f aca="false">IF(N224="","",IF(N224="-","-",IF(UPPER(N224)="AB","+",VLOOKUP(N224,'විෂය තොරතුරු'!$P$24:$Q$28,2))))</f>
        <v/>
      </c>
      <c r="AZ224" s="167" t="str">
        <f aca="false">IF(O224="","",IF(O224="-","-",IF(UPPER(O224)="AB","+",VLOOKUP(O224,'විෂය තොරතුරු'!$P$24:$Q$28,2))))</f>
        <v/>
      </c>
      <c r="BA224" s="168" t="str">
        <f aca="false">IF(P224="","",IF(P224="-","-",IF(UPPER(P224)="AB","+",VLOOKUP(P224,'විෂය තොරතුරු'!$P$24:$Q$28,2))))</f>
        <v/>
      </c>
      <c r="BB224" s="168" t="str">
        <f aca="false">IF(Q224="","",IF(Q224="-","-",IF(UPPER(Q224)="AB","+",VLOOKUP(Q224,'විෂය තොරතුරු'!$P$24:$Q$28,2))))</f>
        <v/>
      </c>
      <c r="BC224" s="168" t="str">
        <f aca="false">IF(R224="","",IF(R224="-","-",IF(UPPER(R224)="AB","+",VLOOKUP(R224,'විෂය තොරතුරු'!$P$24:$Q$28,2))))</f>
        <v/>
      </c>
      <c r="BD224" s="168" t="str">
        <f aca="false">IF(S224="","",IF(S224="-","-",IF(UPPER(S224)="AB","+",VLOOKUP(S224,'විෂය තොරතුරු'!$P$24:$Q$28,2))))</f>
        <v/>
      </c>
      <c r="BE224" s="168" t="str">
        <f aca="false">IF(T224="","",IF(T224="-","-",IF(UPPER(T224)="AB","+",VLOOKUP(T224,'විෂය තොරතුරු'!$P$24:$Q$28,2))))</f>
        <v/>
      </c>
      <c r="BF224" s="168" t="str">
        <f aca="false">IF(U224="","",IF(U224="-","-",IF(UPPER(U224)="AB","+",VLOOKUP(U224,'විෂය තොරතුරු'!$P$24:$Q$28,2))))</f>
        <v/>
      </c>
      <c r="BG224" s="170" t="str">
        <f aca="false">IF(V224="","",IF(V224="-","-",IF(UPPER(V224)="AB","+",VLOOKUP(V224,'විෂය තොරතුරු'!$P$24:$Q$28,2))))</f>
        <v/>
      </c>
      <c r="BH224" s="171" t="str">
        <f aca="false">IF(W224="","",IF(W224="-","-",IF(UPPER(W224)="AB","+",VLOOKUP(W224,'විෂය තොරතුරු'!$P$24:$Q$28,2))))</f>
        <v/>
      </c>
      <c r="BI224" s="168" t="str">
        <f aca="false">IF(X224="","",IF(X224="-","-",IF(UPPER(X224)="AB","+",VLOOKUP(X224,'විෂය තොරතුරු'!$P$24:$Q$28,2))))</f>
        <v/>
      </c>
      <c r="BJ224" s="168" t="str">
        <f aca="false">IF(Y224="","",IF(Y224="-","-",IF(UPPER(Y224)="AB","+",VLOOKUP(Y224,'විෂය තොරතුරු'!$P$24:$Q$28,2))))</f>
        <v/>
      </c>
      <c r="BK224" s="168" t="str">
        <f aca="false">IF(Z224="","",IF(Z224="-","-",IF(UPPER(Z224)="AB","+",VLOOKUP(Z224,'විෂය තොරතුරු'!$P$24:$Q$28,2))))</f>
        <v/>
      </c>
      <c r="BL224" s="168" t="str">
        <f aca="false">IF(AA224="","",IF(AA224="-","-",IF(UPPER(AA224)="AB","+",VLOOKUP(AA224,'විෂය තොරතුරු'!$P$24:$Q$28,2))))</f>
        <v/>
      </c>
      <c r="BM224" s="168" t="str">
        <f aca="false">IF(AB224="","",IF(AB224="-","-",IF(UPPER(AB224)="AB","+",VLOOKUP(AB224,'විෂය තොරතුරු'!$P$24:$Q$28,2))))</f>
        <v/>
      </c>
      <c r="BN224" s="168" t="str">
        <f aca="false">IF(AC224="","",IF(AC224="-","-",IF(UPPER(AC224)="AB","+",VLOOKUP(AC224,'විෂය තොරතුරු'!$P$24:$Q$28,2))))</f>
        <v/>
      </c>
      <c r="BO224" s="169" t="str">
        <f aca="false">IF(AD224="","",IF(AD224="-","-",IF(UPPER(AD224)="AB","+",VLOOKUP(AD224,'විෂය තොරතුරු'!$P$24:$Q$28,2))))</f>
        <v/>
      </c>
      <c r="BP224" s="171" t="str">
        <f aca="false">IF(AE224="","",IF(AE224="-","-",IF(UPPER(AE224)="AB","+",VLOOKUP(AE224,'විෂය තොරතුරු'!$P$24:$Q$28,2))))</f>
        <v/>
      </c>
      <c r="BQ224" s="168" t="str">
        <f aca="false">IF(AF224="","",IF(AF224="-","-",IF(UPPER(AF224)="AB","+",VLOOKUP(AF224,'විෂය තොරතුරු'!$P$24:$Q$28,2))))</f>
        <v/>
      </c>
      <c r="BR224" s="168" t="str">
        <f aca="false">IF(AG224="","",IF(AG224="-","-",IF(UPPER(AG224)="AB","+",VLOOKUP(AG224,'විෂය තොරතුරු'!$P$24:$Q$28,2))))</f>
        <v/>
      </c>
      <c r="BS224" s="168" t="str">
        <f aca="false">IF(AH224="","",IF(AH224="-","-",IF(UPPER(AH224)="AB","+",VLOOKUP(AH224,'විෂය තොරතුරු'!$P$24:$Q$28,2))))</f>
        <v/>
      </c>
      <c r="BT224" s="168" t="str">
        <f aca="false">IF(AI224="","",IF(AI224="-","-",IF(UPPER(AI224)="AB","+",VLOOKUP(AI224,'විෂය තොරතුරු'!$P$24:$Q$28,2))))</f>
        <v/>
      </c>
      <c r="BU224" s="168" t="str">
        <f aca="false">IF(AJ224="","",IF(AJ224="-","-",IF(UPPER(AJ224)="AB","+",VLOOKUP(AJ224,'විෂය තොරතුරු'!$P$24:$Q$28,2))))</f>
        <v/>
      </c>
      <c r="BV224" s="168" t="str">
        <f aca="false">IF(AK224="","",IF(AK224="-","-",IF(UPPER(AK224)="AB","+",VLOOKUP(AK224,'විෂය තොරතුරු'!$P$24:$Q$28,2))))</f>
        <v/>
      </c>
      <c r="BW224" s="169" t="str">
        <f aca="false">IF(AL224="","",IF(AL224="-","-",IF(UPPER(AL224)="AB","+",VLOOKUP(AL224,'විෂය තොරතුරු'!$P$24:$Q$28,2))))</f>
        <v/>
      </c>
      <c r="BX224" s="171" t="str">
        <f aca="false">IF($B224="","",COUNTIF($AP224:$BW224,"A"))</f>
        <v/>
      </c>
      <c r="BY224" s="171" t="str">
        <f aca="false">IF($B224="","",COUNTIF($AP224:$BW224,"B"))</f>
        <v/>
      </c>
      <c r="BZ224" s="171" t="str">
        <f aca="false">IF($B224="","",COUNTIF($AP224:$BW224,"C"))</f>
        <v/>
      </c>
      <c r="CA224" s="171" t="str">
        <f aca="false">IF($B224="","",COUNTIF($AP224:$BW224,"S"))</f>
        <v/>
      </c>
      <c r="CB224" s="171" t="str">
        <f aca="false">IF($B224="","",COUNTIF($AP224:$BW224,"W"))</f>
        <v/>
      </c>
      <c r="CC224" s="171" t="str">
        <f aca="false">IF(B224="","",SUM(BX224:CA224))</f>
        <v/>
      </c>
      <c r="CD224" s="169" t="str">
        <f aca="false">IF(B224="","",SUM(BX224:BZ224))</f>
        <v/>
      </c>
      <c r="CE224" s="172" t="str">
        <f aca="false">IF(B224="","",IF(AND(CC224&gt;=6,CD224&gt;=3,OR(E224&gt;=35,F224&gt;=35),L224&gt;=35),"6/3 සමත්",IF(AND(CC224&gt;=5,CD224&gt;=3,OR(E224&gt;=35,F224&gt;=35,L224&gt;=35)),"5/3 සමත්",IF(AND(CC224&gt;=4,CD224&gt;=1,OR(E224&gt;=20,F224&gt;=20,L224&gt;=20)),"සමත් කළ හැකි",IF(CB224=9,"W9","අසමත් ?")))))</f>
        <v/>
      </c>
    </row>
    <row r="225" customFormat="false" ht="13.8" hidden="false" customHeight="false" outlineLevel="0" collapsed="false">
      <c r="A225" s="160" t="n">
        <v>40</v>
      </c>
      <c r="B225" s="161"/>
      <c r="C225" s="161"/>
      <c r="D225" s="162"/>
      <c r="E225" s="163"/>
      <c r="F225" s="164"/>
      <c r="G225" s="163"/>
      <c r="H225" s="165"/>
      <c r="I225" s="165"/>
      <c r="J225" s="164"/>
      <c r="K225" s="163"/>
      <c r="L225" s="165"/>
      <c r="M225" s="165"/>
      <c r="N225" s="164"/>
      <c r="O225" s="163"/>
      <c r="P225" s="165"/>
      <c r="Q225" s="165"/>
      <c r="R225" s="165"/>
      <c r="S225" s="165"/>
      <c r="T225" s="165"/>
      <c r="U225" s="165"/>
      <c r="V225" s="164"/>
      <c r="W225" s="163"/>
      <c r="X225" s="165"/>
      <c r="Y225" s="165"/>
      <c r="Z225" s="165"/>
      <c r="AA225" s="165"/>
      <c r="AB225" s="165"/>
      <c r="AC225" s="165"/>
      <c r="AD225" s="164"/>
      <c r="AE225" s="163"/>
      <c r="AF225" s="165"/>
      <c r="AG225" s="165"/>
      <c r="AH225" s="165"/>
      <c r="AI225" s="165"/>
      <c r="AJ225" s="165"/>
      <c r="AK225" s="165"/>
      <c r="AL225" s="166"/>
      <c r="AM225" s="167" t="str">
        <f aca="false">IF(B225="","",SUM(E225:AL225))</f>
        <v/>
      </c>
      <c r="AN225" s="168" t="str">
        <f aca="false">IF(B225="","",AM225/9)</f>
        <v/>
      </c>
      <c r="AO225" s="169" t="str">
        <f aca="false">IF(B225="","",IF(AM225=0,"-",RANK(AM225,$AM$186:$AM$235,0)))</f>
        <v/>
      </c>
      <c r="AP225" s="167" t="str">
        <f aca="false">IF(E225="","",IF(E225="-","-",IF(UPPER(E225)="AB","+",VLOOKUP(E225,'විෂය තොරතුරු'!$P$24:$Q$28,2))))</f>
        <v/>
      </c>
      <c r="AQ225" s="168" t="str">
        <f aca="false">IF(F225="","",IF(F225="-","-",IF(UPPER(F225)="AB","+",VLOOKUP(F225,'විෂය තොරතුරු'!$P$24:$Q$28,2))))</f>
        <v/>
      </c>
      <c r="AR225" s="168" t="str">
        <f aca="false">IF(G225="","",IF(G225="-","-",IF(UPPER(G225)="AB","+",VLOOKUP(G225,'විෂය තොරතුරු'!$P$24:$Q$28,2))))</f>
        <v/>
      </c>
      <c r="AS225" s="168" t="str">
        <f aca="false">IF(H225="","",IF(H225="-","-",IF(UPPER(H225)="AB","+",VLOOKUP(H225,'විෂය තොරතුරු'!$P$24:$Q$28,2))))</f>
        <v/>
      </c>
      <c r="AT225" s="168" t="str">
        <f aca="false">IF(I225="","",IF(I225="-","-",IF(UPPER(I225)="AB","+",VLOOKUP(I225,'විෂය තොරතුරු'!$P$24:$Q$28,2))))</f>
        <v/>
      </c>
      <c r="AU225" s="170" t="str">
        <f aca="false">IF(J225="","",IF(J225="-","-",IF(UPPER(J225)="AB","+",VLOOKUP(J225,'විෂය තොරතුරු'!$P$24:$Q$28,2))))</f>
        <v/>
      </c>
      <c r="AV225" s="171" t="str">
        <f aca="false">IF(K225="","",IF(K225="-","-",IF(UPPER(K225)="AB","+",VLOOKUP(K225,'විෂය තොරතුරු'!$P$24:$Q$28,2))))</f>
        <v/>
      </c>
      <c r="AW225" s="168" t="str">
        <f aca="false">IF(L225="","",IF(L225="-","-",IF(UPPER(L225)="AB","+",VLOOKUP(L225,'විෂය තොරතුරු'!$P$24:$Q$28,2))))</f>
        <v/>
      </c>
      <c r="AX225" s="168" t="str">
        <f aca="false">IF(M225="","",IF(M225="-","-",IF(UPPER(M225)="AB","+",VLOOKUP(M225,'විෂය තොරතුරු'!$P$24:$Q$28,2))))</f>
        <v/>
      </c>
      <c r="AY225" s="169" t="str">
        <f aca="false">IF(N225="","",IF(N225="-","-",IF(UPPER(N225)="AB","+",VLOOKUP(N225,'විෂය තොරතුරු'!$P$24:$Q$28,2))))</f>
        <v/>
      </c>
      <c r="AZ225" s="167" t="str">
        <f aca="false">IF(O225="","",IF(O225="-","-",IF(UPPER(O225)="AB","+",VLOOKUP(O225,'විෂය තොරතුරු'!$P$24:$Q$28,2))))</f>
        <v/>
      </c>
      <c r="BA225" s="168" t="str">
        <f aca="false">IF(P225="","",IF(P225="-","-",IF(UPPER(P225)="AB","+",VLOOKUP(P225,'විෂය තොරතුරු'!$P$24:$Q$28,2))))</f>
        <v/>
      </c>
      <c r="BB225" s="168" t="str">
        <f aca="false">IF(Q225="","",IF(Q225="-","-",IF(UPPER(Q225)="AB","+",VLOOKUP(Q225,'විෂය තොරතුරු'!$P$24:$Q$28,2))))</f>
        <v/>
      </c>
      <c r="BC225" s="168" t="str">
        <f aca="false">IF(R225="","",IF(R225="-","-",IF(UPPER(R225)="AB","+",VLOOKUP(R225,'විෂය තොරතුරු'!$P$24:$Q$28,2))))</f>
        <v/>
      </c>
      <c r="BD225" s="168" t="str">
        <f aca="false">IF(S225="","",IF(S225="-","-",IF(UPPER(S225)="AB","+",VLOOKUP(S225,'විෂය තොරතුරු'!$P$24:$Q$28,2))))</f>
        <v/>
      </c>
      <c r="BE225" s="168" t="str">
        <f aca="false">IF(T225="","",IF(T225="-","-",IF(UPPER(T225)="AB","+",VLOOKUP(T225,'විෂය තොරතුරු'!$P$24:$Q$28,2))))</f>
        <v/>
      </c>
      <c r="BF225" s="168" t="str">
        <f aca="false">IF(U225="","",IF(U225="-","-",IF(UPPER(U225)="AB","+",VLOOKUP(U225,'විෂය තොරතුරු'!$P$24:$Q$28,2))))</f>
        <v/>
      </c>
      <c r="BG225" s="170" t="str">
        <f aca="false">IF(V225="","",IF(V225="-","-",IF(UPPER(V225)="AB","+",VLOOKUP(V225,'විෂය තොරතුරු'!$P$24:$Q$28,2))))</f>
        <v/>
      </c>
      <c r="BH225" s="171" t="str">
        <f aca="false">IF(W225="","",IF(W225="-","-",IF(UPPER(W225)="AB","+",VLOOKUP(W225,'විෂය තොරතුරු'!$P$24:$Q$28,2))))</f>
        <v/>
      </c>
      <c r="BI225" s="168" t="str">
        <f aca="false">IF(X225="","",IF(X225="-","-",IF(UPPER(X225)="AB","+",VLOOKUP(X225,'විෂය තොරතුරු'!$P$24:$Q$28,2))))</f>
        <v/>
      </c>
      <c r="BJ225" s="168" t="str">
        <f aca="false">IF(Y225="","",IF(Y225="-","-",IF(UPPER(Y225)="AB","+",VLOOKUP(Y225,'විෂය තොරතුරු'!$P$24:$Q$28,2))))</f>
        <v/>
      </c>
      <c r="BK225" s="168" t="str">
        <f aca="false">IF(Z225="","",IF(Z225="-","-",IF(UPPER(Z225)="AB","+",VLOOKUP(Z225,'විෂය තොරතුරු'!$P$24:$Q$28,2))))</f>
        <v/>
      </c>
      <c r="BL225" s="168" t="str">
        <f aca="false">IF(AA225="","",IF(AA225="-","-",IF(UPPER(AA225)="AB","+",VLOOKUP(AA225,'විෂය තොරතුරු'!$P$24:$Q$28,2))))</f>
        <v/>
      </c>
      <c r="BM225" s="168" t="str">
        <f aca="false">IF(AB225="","",IF(AB225="-","-",IF(UPPER(AB225)="AB","+",VLOOKUP(AB225,'විෂය තොරතුරු'!$P$24:$Q$28,2))))</f>
        <v/>
      </c>
      <c r="BN225" s="168" t="str">
        <f aca="false">IF(AC225="","",IF(AC225="-","-",IF(UPPER(AC225)="AB","+",VLOOKUP(AC225,'විෂය තොරතුරු'!$P$24:$Q$28,2))))</f>
        <v/>
      </c>
      <c r="BO225" s="169" t="str">
        <f aca="false">IF(AD225="","",IF(AD225="-","-",IF(UPPER(AD225)="AB","+",VLOOKUP(AD225,'විෂය තොරතුරු'!$P$24:$Q$28,2))))</f>
        <v/>
      </c>
      <c r="BP225" s="171" t="str">
        <f aca="false">IF(AE225="","",IF(AE225="-","-",IF(UPPER(AE225)="AB","+",VLOOKUP(AE225,'විෂය තොරතුරු'!$P$24:$Q$28,2))))</f>
        <v/>
      </c>
      <c r="BQ225" s="168" t="str">
        <f aca="false">IF(AF225="","",IF(AF225="-","-",IF(UPPER(AF225)="AB","+",VLOOKUP(AF225,'විෂය තොරතුරු'!$P$24:$Q$28,2))))</f>
        <v/>
      </c>
      <c r="BR225" s="168" t="str">
        <f aca="false">IF(AG225="","",IF(AG225="-","-",IF(UPPER(AG225)="AB","+",VLOOKUP(AG225,'විෂය තොරතුරු'!$P$24:$Q$28,2))))</f>
        <v/>
      </c>
      <c r="BS225" s="168" t="str">
        <f aca="false">IF(AH225="","",IF(AH225="-","-",IF(UPPER(AH225)="AB","+",VLOOKUP(AH225,'විෂය තොරතුරු'!$P$24:$Q$28,2))))</f>
        <v/>
      </c>
      <c r="BT225" s="168" t="str">
        <f aca="false">IF(AI225="","",IF(AI225="-","-",IF(UPPER(AI225)="AB","+",VLOOKUP(AI225,'විෂය තොරතුරු'!$P$24:$Q$28,2))))</f>
        <v/>
      </c>
      <c r="BU225" s="168" t="str">
        <f aca="false">IF(AJ225="","",IF(AJ225="-","-",IF(UPPER(AJ225)="AB","+",VLOOKUP(AJ225,'විෂය තොරතුරු'!$P$24:$Q$28,2))))</f>
        <v/>
      </c>
      <c r="BV225" s="168" t="str">
        <f aca="false">IF(AK225="","",IF(AK225="-","-",IF(UPPER(AK225)="AB","+",VLOOKUP(AK225,'විෂය තොරතුරු'!$P$24:$Q$28,2))))</f>
        <v/>
      </c>
      <c r="BW225" s="169" t="str">
        <f aca="false">IF(AL225="","",IF(AL225="-","-",IF(UPPER(AL225)="AB","+",VLOOKUP(AL225,'විෂය තොරතුරු'!$P$24:$Q$28,2))))</f>
        <v/>
      </c>
      <c r="BX225" s="171" t="str">
        <f aca="false">IF($B225="","",COUNTIF($AP225:$BW225,"A"))</f>
        <v/>
      </c>
      <c r="BY225" s="171" t="str">
        <f aca="false">IF($B225="","",COUNTIF($AP225:$BW225,"B"))</f>
        <v/>
      </c>
      <c r="BZ225" s="171" t="str">
        <f aca="false">IF($B225="","",COUNTIF($AP225:$BW225,"C"))</f>
        <v/>
      </c>
      <c r="CA225" s="171" t="str">
        <f aca="false">IF($B225="","",COUNTIF($AP225:$BW225,"S"))</f>
        <v/>
      </c>
      <c r="CB225" s="171" t="str">
        <f aca="false">IF($B225="","",COUNTIF($AP225:$BW225,"W"))</f>
        <v/>
      </c>
      <c r="CC225" s="171" t="str">
        <f aca="false">IF(B225="","",SUM(BX225:CA225))</f>
        <v/>
      </c>
      <c r="CD225" s="169" t="str">
        <f aca="false">IF(B225="","",SUM(BX225:BZ225))</f>
        <v/>
      </c>
      <c r="CE225" s="172" t="str">
        <f aca="false">IF(B225="","",IF(AND(CC225&gt;=6,CD225&gt;=3,OR(E225&gt;=35,F225&gt;=35),L225&gt;=35),"6/3 සමත්",IF(AND(CC225&gt;=5,CD225&gt;=3,OR(E225&gt;=35,F225&gt;=35,L225&gt;=35)),"5/3 සමත්",IF(AND(CC225&gt;=4,CD225&gt;=1,OR(E225&gt;=20,F225&gt;=20,L225&gt;=20)),"සමත් කළ හැකි",IF(CB225=9,"W9","අසමත් ?")))))</f>
        <v/>
      </c>
    </row>
    <row r="226" customFormat="false" ht="13.8" hidden="false" customHeight="false" outlineLevel="0" collapsed="false">
      <c r="A226" s="160" t="n">
        <v>41</v>
      </c>
      <c r="B226" s="161"/>
      <c r="C226" s="161"/>
      <c r="D226" s="162"/>
      <c r="E226" s="163"/>
      <c r="F226" s="164"/>
      <c r="G226" s="163"/>
      <c r="H226" s="165"/>
      <c r="I226" s="165"/>
      <c r="J226" s="164"/>
      <c r="K226" s="163"/>
      <c r="L226" s="165"/>
      <c r="M226" s="165"/>
      <c r="N226" s="164"/>
      <c r="O226" s="163"/>
      <c r="P226" s="165"/>
      <c r="Q226" s="165"/>
      <c r="R226" s="165"/>
      <c r="S226" s="165"/>
      <c r="T226" s="165"/>
      <c r="U226" s="165"/>
      <c r="V226" s="164"/>
      <c r="W226" s="163"/>
      <c r="X226" s="165"/>
      <c r="Y226" s="165"/>
      <c r="Z226" s="165"/>
      <c r="AA226" s="165"/>
      <c r="AB226" s="165"/>
      <c r="AC226" s="165"/>
      <c r="AD226" s="164"/>
      <c r="AE226" s="163"/>
      <c r="AF226" s="165"/>
      <c r="AG226" s="165"/>
      <c r="AH226" s="165"/>
      <c r="AI226" s="165"/>
      <c r="AJ226" s="165"/>
      <c r="AK226" s="165"/>
      <c r="AL226" s="166"/>
      <c r="AM226" s="167" t="str">
        <f aca="false">IF(B226="","",SUM(E226:AL226))</f>
        <v/>
      </c>
      <c r="AN226" s="168" t="str">
        <f aca="false">IF(B226="","",AM226/9)</f>
        <v/>
      </c>
      <c r="AO226" s="169" t="str">
        <f aca="false">IF(B226="","",IF(AM226=0,"-",RANK(AM226,$AM$186:$AM$235,0)))</f>
        <v/>
      </c>
      <c r="AP226" s="167" t="str">
        <f aca="false">IF(E226="","",IF(E226="-","-",IF(UPPER(E226)="AB","+",VLOOKUP(E226,'විෂය තොරතුරු'!$P$24:$Q$28,2))))</f>
        <v/>
      </c>
      <c r="AQ226" s="168" t="str">
        <f aca="false">IF(F226="","",IF(F226="-","-",IF(UPPER(F226)="AB","+",VLOOKUP(F226,'විෂය තොරතුරු'!$P$24:$Q$28,2))))</f>
        <v/>
      </c>
      <c r="AR226" s="168" t="str">
        <f aca="false">IF(G226="","",IF(G226="-","-",IF(UPPER(G226)="AB","+",VLOOKUP(G226,'විෂය තොරතුරු'!$P$24:$Q$28,2))))</f>
        <v/>
      </c>
      <c r="AS226" s="168" t="str">
        <f aca="false">IF(H226="","",IF(H226="-","-",IF(UPPER(H226)="AB","+",VLOOKUP(H226,'විෂය තොරතුරු'!$P$24:$Q$28,2))))</f>
        <v/>
      </c>
      <c r="AT226" s="168" t="str">
        <f aca="false">IF(I226="","",IF(I226="-","-",IF(UPPER(I226)="AB","+",VLOOKUP(I226,'විෂය තොරතුරු'!$P$24:$Q$28,2))))</f>
        <v/>
      </c>
      <c r="AU226" s="170" t="str">
        <f aca="false">IF(J226="","",IF(J226="-","-",IF(UPPER(J226)="AB","+",VLOOKUP(J226,'විෂය තොරතුරු'!$P$24:$Q$28,2))))</f>
        <v/>
      </c>
      <c r="AV226" s="171" t="str">
        <f aca="false">IF(K226="","",IF(K226="-","-",IF(UPPER(K226)="AB","+",VLOOKUP(K226,'විෂය තොරතුරු'!$P$24:$Q$28,2))))</f>
        <v/>
      </c>
      <c r="AW226" s="168" t="str">
        <f aca="false">IF(L226="","",IF(L226="-","-",IF(UPPER(L226)="AB","+",VLOOKUP(L226,'විෂය තොරතුරු'!$P$24:$Q$28,2))))</f>
        <v/>
      </c>
      <c r="AX226" s="168" t="str">
        <f aca="false">IF(M226="","",IF(M226="-","-",IF(UPPER(M226)="AB","+",VLOOKUP(M226,'විෂය තොරතුරු'!$P$24:$Q$28,2))))</f>
        <v/>
      </c>
      <c r="AY226" s="169" t="str">
        <f aca="false">IF(N226="","",IF(N226="-","-",IF(UPPER(N226)="AB","+",VLOOKUP(N226,'විෂය තොරතුරු'!$P$24:$Q$28,2))))</f>
        <v/>
      </c>
      <c r="AZ226" s="167" t="str">
        <f aca="false">IF(O226="","",IF(O226="-","-",IF(UPPER(O226)="AB","+",VLOOKUP(O226,'විෂය තොරතුරු'!$P$24:$Q$28,2))))</f>
        <v/>
      </c>
      <c r="BA226" s="168" t="str">
        <f aca="false">IF(P226="","",IF(P226="-","-",IF(UPPER(P226)="AB","+",VLOOKUP(P226,'විෂය තොරතුරු'!$P$24:$Q$28,2))))</f>
        <v/>
      </c>
      <c r="BB226" s="168" t="str">
        <f aca="false">IF(Q226="","",IF(Q226="-","-",IF(UPPER(Q226)="AB","+",VLOOKUP(Q226,'විෂය තොරතුරු'!$P$24:$Q$28,2))))</f>
        <v/>
      </c>
      <c r="BC226" s="168" t="str">
        <f aca="false">IF(R226="","",IF(R226="-","-",IF(UPPER(R226)="AB","+",VLOOKUP(R226,'විෂය තොරතුරු'!$P$24:$Q$28,2))))</f>
        <v/>
      </c>
      <c r="BD226" s="168" t="str">
        <f aca="false">IF(S226="","",IF(S226="-","-",IF(UPPER(S226)="AB","+",VLOOKUP(S226,'විෂය තොරතුරු'!$P$24:$Q$28,2))))</f>
        <v/>
      </c>
      <c r="BE226" s="168" t="str">
        <f aca="false">IF(T226="","",IF(T226="-","-",IF(UPPER(T226)="AB","+",VLOOKUP(T226,'විෂය තොරතුරු'!$P$24:$Q$28,2))))</f>
        <v/>
      </c>
      <c r="BF226" s="168" t="str">
        <f aca="false">IF(U226="","",IF(U226="-","-",IF(UPPER(U226)="AB","+",VLOOKUP(U226,'විෂය තොරතුරු'!$P$24:$Q$28,2))))</f>
        <v/>
      </c>
      <c r="BG226" s="170" t="str">
        <f aca="false">IF(V226="","",IF(V226="-","-",IF(UPPER(V226)="AB","+",VLOOKUP(V226,'විෂය තොරතුරු'!$P$24:$Q$28,2))))</f>
        <v/>
      </c>
      <c r="BH226" s="171" t="str">
        <f aca="false">IF(W226="","",IF(W226="-","-",IF(UPPER(W226)="AB","+",VLOOKUP(W226,'විෂය තොරතුරු'!$P$24:$Q$28,2))))</f>
        <v/>
      </c>
      <c r="BI226" s="168" t="str">
        <f aca="false">IF(X226="","",IF(X226="-","-",IF(UPPER(X226)="AB","+",VLOOKUP(X226,'විෂය තොරතුරු'!$P$24:$Q$28,2))))</f>
        <v/>
      </c>
      <c r="BJ226" s="168" t="str">
        <f aca="false">IF(Y226="","",IF(Y226="-","-",IF(UPPER(Y226)="AB","+",VLOOKUP(Y226,'විෂය තොරතුරු'!$P$24:$Q$28,2))))</f>
        <v/>
      </c>
      <c r="BK226" s="168" t="str">
        <f aca="false">IF(Z226="","",IF(Z226="-","-",IF(UPPER(Z226)="AB","+",VLOOKUP(Z226,'විෂය තොරතුරු'!$P$24:$Q$28,2))))</f>
        <v/>
      </c>
      <c r="BL226" s="168" t="str">
        <f aca="false">IF(AA226="","",IF(AA226="-","-",IF(UPPER(AA226)="AB","+",VLOOKUP(AA226,'විෂය තොරතුරු'!$P$24:$Q$28,2))))</f>
        <v/>
      </c>
      <c r="BM226" s="168" t="str">
        <f aca="false">IF(AB226="","",IF(AB226="-","-",IF(UPPER(AB226)="AB","+",VLOOKUP(AB226,'විෂය තොරතුරු'!$P$24:$Q$28,2))))</f>
        <v/>
      </c>
      <c r="BN226" s="168" t="str">
        <f aca="false">IF(AC226="","",IF(AC226="-","-",IF(UPPER(AC226)="AB","+",VLOOKUP(AC226,'විෂය තොරතුරු'!$P$24:$Q$28,2))))</f>
        <v/>
      </c>
      <c r="BO226" s="169" t="str">
        <f aca="false">IF(AD226="","",IF(AD226="-","-",IF(UPPER(AD226)="AB","+",VLOOKUP(AD226,'විෂය තොරතුරු'!$P$24:$Q$28,2))))</f>
        <v/>
      </c>
      <c r="BP226" s="171" t="str">
        <f aca="false">IF(AE226="","",IF(AE226="-","-",IF(UPPER(AE226)="AB","+",VLOOKUP(AE226,'විෂය තොරතුරු'!$P$24:$Q$28,2))))</f>
        <v/>
      </c>
      <c r="BQ226" s="168" t="str">
        <f aca="false">IF(AF226="","",IF(AF226="-","-",IF(UPPER(AF226)="AB","+",VLOOKUP(AF226,'විෂය තොරතුරු'!$P$24:$Q$28,2))))</f>
        <v/>
      </c>
      <c r="BR226" s="168" t="str">
        <f aca="false">IF(AG226="","",IF(AG226="-","-",IF(UPPER(AG226)="AB","+",VLOOKUP(AG226,'විෂය තොරතුරු'!$P$24:$Q$28,2))))</f>
        <v/>
      </c>
      <c r="BS226" s="168" t="str">
        <f aca="false">IF(AH226="","",IF(AH226="-","-",IF(UPPER(AH226)="AB","+",VLOOKUP(AH226,'විෂය තොරතුරු'!$P$24:$Q$28,2))))</f>
        <v/>
      </c>
      <c r="BT226" s="168" t="str">
        <f aca="false">IF(AI226="","",IF(AI226="-","-",IF(UPPER(AI226)="AB","+",VLOOKUP(AI226,'විෂය තොරතුරු'!$P$24:$Q$28,2))))</f>
        <v/>
      </c>
      <c r="BU226" s="168" t="str">
        <f aca="false">IF(AJ226="","",IF(AJ226="-","-",IF(UPPER(AJ226)="AB","+",VLOOKUP(AJ226,'විෂය තොරතුරු'!$P$24:$Q$28,2))))</f>
        <v/>
      </c>
      <c r="BV226" s="168" t="str">
        <f aca="false">IF(AK226="","",IF(AK226="-","-",IF(UPPER(AK226)="AB","+",VLOOKUP(AK226,'විෂය තොරතුරු'!$P$24:$Q$28,2))))</f>
        <v/>
      </c>
      <c r="BW226" s="169" t="str">
        <f aca="false">IF(AL226="","",IF(AL226="-","-",IF(UPPER(AL226)="AB","+",VLOOKUP(AL226,'විෂය තොරතුරු'!$P$24:$Q$28,2))))</f>
        <v/>
      </c>
      <c r="BX226" s="171" t="str">
        <f aca="false">IF($B226="","",COUNTIF($AP226:$BW226,"A"))</f>
        <v/>
      </c>
      <c r="BY226" s="171" t="str">
        <f aca="false">IF($B226="","",COUNTIF($AP226:$BW226,"B"))</f>
        <v/>
      </c>
      <c r="BZ226" s="171" t="str">
        <f aca="false">IF($B226="","",COUNTIF($AP226:$BW226,"C"))</f>
        <v/>
      </c>
      <c r="CA226" s="171" t="str">
        <f aca="false">IF($B226="","",COUNTIF($AP226:$BW226,"S"))</f>
        <v/>
      </c>
      <c r="CB226" s="171" t="str">
        <f aca="false">IF($B226="","",COUNTIF($AP226:$BW226,"W"))</f>
        <v/>
      </c>
      <c r="CC226" s="171" t="str">
        <f aca="false">IF(B226="","",SUM(BX226:CA226))</f>
        <v/>
      </c>
      <c r="CD226" s="169" t="str">
        <f aca="false">IF(B226="","",SUM(BX226:BZ226))</f>
        <v/>
      </c>
      <c r="CE226" s="172" t="str">
        <f aca="false">IF(B226="","",IF(AND(CC226&gt;=6,CD226&gt;=3,OR(E226&gt;=35,F226&gt;=35),L226&gt;=35),"6/3 සමත්",IF(AND(CC226&gt;=5,CD226&gt;=3,OR(E226&gt;=35,F226&gt;=35,L226&gt;=35)),"5/3 සමත්",IF(AND(CC226&gt;=4,CD226&gt;=1,OR(E226&gt;=20,F226&gt;=20,L226&gt;=20)),"සමත් කළ හැකි",IF(CB226=9,"W9","අසමත් ?")))))</f>
        <v/>
      </c>
    </row>
    <row r="227" customFormat="false" ht="13.8" hidden="false" customHeight="false" outlineLevel="0" collapsed="false">
      <c r="A227" s="160" t="n">
        <v>42</v>
      </c>
      <c r="B227" s="175"/>
      <c r="C227" s="161"/>
      <c r="D227" s="162"/>
      <c r="E227" s="163"/>
      <c r="F227" s="164"/>
      <c r="G227" s="163"/>
      <c r="H227" s="165"/>
      <c r="I227" s="165"/>
      <c r="J227" s="164"/>
      <c r="K227" s="163"/>
      <c r="L227" s="165"/>
      <c r="M227" s="165"/>
      <c r="N227" s="164"/>
      <c r="O227" s="163"/>
      <c r="P227" s="165"/>
      <c r="Q227" s="165"/>
      <c r="R227" s="165"/>
      <c r="S227" s="165"/>
      <c r="T227" s="165"/>
      <c r="U227" s="165"/>
      <c r="V227" s="164"/>
      <c r="W227" s="163"/>
      <c r="X227" s="165"/>
      <c r="Y227" s="165"/>
      <c r="Z227" s="165"/>
      <c r="AA227" s="165"/>
      <c r="AB227" s="165"/>
      <c r="AC227" s="165"/>
      <c r="AD227" s="164"/>
      <c r="AE227" s="163"/>
      <c r="AF227" s="165"/>
      <c r="AG227" s="165"/>
      <c r="AH227" s="165"/>
      <c r="AI227" s="165"/>
      <c r="AJ227" s="165"/>
      <c r="AK227" s="165"/>
      <c r="AL227" s="166"/>
      <c r="AM227" s="167" t="str">
        <f aca="false">IF(B227="","",SUM(E227:AL227))</f>
        <v/>
      </c>
      <c r="AN227" s="168" t="str">
        <f aca="false">IF(B227="","",AM227/9)</f>
        <v/>
      </c>
      <c r="AO227" s="169" t="str">
        <f aca="false">IF(B227="","",IF(AM227=0,"-",RANK(AM227,$AM$186:$AM$235,0)))</f>
        <v/>
      </c>
      <c r="AP227" s="167" t="str">
        <f aca="false">IF(E227="","",IF(E227="-","-",IF(UPPER(E227)="AB","+",VLOOKUP(E227,'විෂය තොරතුරු'!$P$24:$Q$28,2))))</f>
        <v/>
      </c>
      <c r="AQ227" s="168" t="str">
        <f aca="false">IF(F227="","",IF(F227="-","-",IF(UPPER(F227)="AB","+",VLOOKUP(F227,'විෂය තොරතුරු'!$P$24:$Q$28,2))))</f>
        <v/>
      </c>
      <c r="AR227" s="168" t="str">
        <f aca="false">IF(G227="","",IF(G227="-","-",IF(UPPER(G227)="AB","+",VLOOKUP(G227,'විෂය තොරතුරු'!$P$24:$Q$28,2))))</f>
        <v/>
      </c>
      <c r="AS227" s="168" t="str">
        <f aca="false">IF(H227="","",IF(H227="-","-",IF(UPPER(H227)="AB","+",VLOOKUP(H227,'විෂය තොරතුරු'!$P$24:$Q$28,2))))</f>
        <v/>
      </c>
      <c r="AT227" s="168" t="str">
        <f aca="false">IF(I227="","",IF(I227="-","-",IF(UPPER(I227)="AB","+",VLOOKUP(I227,'විෂය තොරතුරු'!$P$24:$Q$28,2))))</f>
        <v/>
      </c>
      <c r="AU227" s="170" t="str">
        <f aca="false">IF(J227="","",IF(J227="-","-",IF(UPPER(J227)="AB","+",VLOOKUP(J227,'විෂය තොරතුරු'!$P$24:$Q$28,2))))</f>
        <v/>
      </c>
      <c r="AV227" s="171" t="str">
        <f aca="false">IF(K227="","",IF(K227="-","-",IF(UPPER(K227)="AB","+",VLOOKUP(K227,'විෂය තොරතුරු'!$P$24:$Q$28,2))))</f>
        <v/>
      </c>
      <c r="AW227" s="168" t="str">
        <f aca="false">IF(L227="","",IF(L227="-","-",IF(UPPER(L227)="AB","+",VLOOKUP(L227,'විෂය තොරතුරු'!$P$24:$Q$28,2))))</f>
        <v/>
      </c>
      <c r="AX227" s="168" t="str">
        <f aca="false">IF(M227="","",IF(M227="-","-",IF(UPPER(M227)="AB","+",VLOOKUP(M227,'විෂය තොරතුරු'!$P$24:$Q$28,2))))</f>
        <v/>
      </c>
      <c r="AY227" s="169" t="str">
        <f aca="false">IF(N227="","",IF(N227="-","-",IF(UPPER(N227)="AB","+",VLOOKUP(N227,'විෂය තොරතුරු'!$P$24:$Q$28,2))))</f>
        <v/>
      </c>
      <c r="AZ227" s="167" t="str">
        <f aca="false">IF(O227="","",IF(O227="-","-",IF(UPPER(O227)="AB","+",VLOOKUP(O227,'විෂය තොරතුරු'!$P$24:$Q$28,2))))</f>
        <v/>
      </c>
      <c r="BA227" s="168" t="str">
        <f aca="false">IF(P227="","",IF(P227="-","-",IF(UPPER(P227)="AB","+",VLOOKUP(P227,'විෂය තොරතුරු'!$P$24:$Q$28,2))))</f>
        <v/>
      </c>
      <c r="BB227" s="168" t="str">
        <f aca="false">IF(Q227="","",IF(Q227="-","-",IF(UPPER(Q227)="AB","+",VLOOKUP(Q227,'විෂය තොරතුරු'!$P$24:$Q$28,2))))</f>
        <v/>
      </c>
      <c r="BC227" s="168" t="str">
        <f aca="false">IF(R227="","",IF(R227="-","-",IF(UPPER(R227)="AB","+",VLOOKUP(R227,'විෂය තොරතුරු'!$P$24:$Q$28,2))))</f>
        <v/>
      </c>
      <c r="BD227" s="168" t="str">
        <f aca="false">IF(S227="","",IF(S227="-","-",IF(UPPER(S227)="AB","+",VLOOKUP(S227,'විෂය තොරතුරු'!$P$24:$Q$28,2))))</f>
        <v/>
      </c>
      <c r="BE227" s="168" t="str">
        <f aca="false">IF(T227="","",IF(T227="-","-",IF(UPPER(T227)="AB","+",VLOOKUP(T227,'විෂය තොරතුරු'!$P$24:$Q$28,2))))</f>
        <v/>
      </c>
      <c r="BF227" s="168" t="str">
        <f aca="false">IF(U227="","",IF(U227="-","-",IF(UPPER(U227)="AB","+",VLOOKUP(U227,'විෂය තොරතුරු'!$P$24:$Q$28,2))))</f>
        <v/>
      </c>
      <c r="BG227" s="170" t="str">
        <f aca="false">IF(V227="","",IF(V227="-","-",IF(UPPER(V227)="AB","+",VLOOKUP(V227,'විෂය තොරතුරු'!$P$24:$Q$28,2))))</f>
        <v/>
      </c>
      <c r="BH227" s="171" t="str">
        <f aca="false">IF(W227="","",IF(W227="-","-",IF(UPPER(W227)="AB","+",VLOOKUP(W227,'විෂය තොරතුරු'!$P$24:$Q$28,2))))</f>
        <v/>
      </c>
      <c r="BI227" s="168" t="str">
        <f aca="false">IF(X227="","",IF(X227="-","-",IF(UPPER(X227)="AB","+",VLOOKUP(X227,'විෂය තොරතුරු'!$P$24:$Q$28,2))))</f>
        <v/>
      </c>
      <c r="BJ227" s="168" t="str">
        <f aca="false">IF(Y227="","",IF(Y227="-","-",IF(UPPER(Y227)="AB","+",VLOOKUP(Y227,'විෂය තොරතුරු'!$P$24:$Q$28,2))))</f>
        <v/>
      </c>
      <c r="BK227" s="168" t="str">
        <f aca="false">IF(Z227="","",IF(Z227="-","-",IF(UPPER(Z227)="AB","+",VLOOKUP(Z227,'විෂය තොරතුරු'!$P$24:$Q$28,2))))</f>
        <v/>
      </c>
      <c r="BL227" s="168" t="str">
        <f aca="false">IF(AA227="","",IF(AA227="-","-",IF(UPPER(AA227)="AB","+",VLOOKUP(AA227,'විෂය තොරතුරු'!$P$24:$Q$28,2))))</f>
        <v/>
      </c>
      <c r="BM227" s="168" t="str">
        <f aca="false">IF(AB227="","",IF(AB227="-","-",IF(UPPER(AB227)="AB","+",VLOOKUP(AB227,'විෂය තොරතුරු'!$P$24:$Q$28,2))))</f>
        <v/>
      </c>
      <c r="BN227" s="168" t="str">
        <f aca="false">IF(AC227="","",IF(AC227="-","-",IF(UPPER(AC227)="AB","+",VLOOKUP(AC227,'විෂය තොරතුරු'!$P$24:$Q$28,2))))</f>
        <v/>
      </c>
      <c r="BO227" s="169" t="str">
        <f aca="false">IF(AD227="","",IF(AD227="-","-",IF(UPPER(AD227)="AB","+",VLOOKUP(AD227,'විෂය තොරතුරු'!$P$24:$Q$28,2))))</f>
        <v/>
      </c>
      <c r="BP227" s="171" t="str">
        <f aca="false">IF(AE227="","",IF(AE227="-","-",IF(UPPER(AE227)="AB","+",VLOOKUP(AE227,'විෂය තොරතුරු'!$P$24:$Q$28,2))))</f>
        <v/>
      </c>
      <c r="BQ227" s="168" t="str">
        <f aca="false">IF(AF227="","",IF(AF227="-","-",IF(UPPER(AF227)="AB","+",VLOOKUP(AF227,'විෂය තොරතුරු'!$P$24:$Q$28,2))))</f>
        <v/>
      </c>
      <c r="BR227" s="168" t="str">
        <f aca="false">IF(AG227="","",IF(AG227="-","-",IF(UPPER(AG227)="AB","+",VLOOKUP(AG227,'විෂය තොරතුරු'!$P$24:$Q$28,2))))</f>
        <v/>
      </c>
      <c r="BS227" s="168" t="str">
        <f aca="false">IF(AH227="","",IF(AH227="-","-",IF(UPPER(AH227)="AB","+",VLOOKUP(AH227,'විෂය තොරතුරු'!$P$24:$Q$28,2))))</f>
        <v/>
      </c>
      <c r="BT227" s="168" t="str">
        <f aca="false">IF(AI227="","",IF(AI227="-","-",IF(UPPER(AI227)="AB","+",VLOOKUP(AI227,'විෂය තොරතුරු'!$P$24:$Q$28,2))))</f>
        <v/>
      </c>
      <c r="BU227" s="168" t="str">
        <f aca="false">IF(AJ227="","",IF(AJ227="-","-",IF(UPPER(AJ227)="AB","+",VLOOKUP(AJ227,'විෂය තොරතුරු'!$P$24:$Q$28,2))))</f>
        <v/>
      </c>
      <c r="BV227" s="168" t="str">
        <f aca="false">IF(AK227="","",IF(AK227="-","-",IF(UPPER(AK227)="AB","+",VLOOKUP(AK227,'විෂය තොරතුරු'!$P$24:$Q$28,2))))</f>
        <v/>
      </c>
      <c r="BW227" s="169" t="str">
        <f aca="false">IF(AL227="","",IF(AL227="-","-",IF(UPPER(AL227)="AB","+",VLOOKUP(AL227,'විෂය තොරතුරු'!$P$24:$Q$28,2))))</f>
        <v/>
      </c>
      <c r="BX227" s="171" t="str">
        <f aca="false">IF($B227="","",COUNTIF($AP227:$BW227,"A"))</f>
        <v/>
      </c>
      <c r="BY227" s="171" t="str">
        <f aca="false">IF($B227="","",COUNTIF($AP227:$BW227,"B"))</f>
        <v/>
      </c>
      <c r="BZ227" s="171" t="str">
        <f aca="false">IF($B227="","",COUNTIF($AP227:$BW227,"C"))</f>
        <v/>
      </c>
      <c r="CA227" s="171" t="str">
        <f aca="false">IF($B227="","",COUNTIF($AP227:$BW227,"S"))</f>
        <v/>
      </c>
      <c r="CB227" s="171" t="str">
        <f aca="false">IF($B227="","",COUNTIF($AP227:$BW227,"W"))</f>
        <v/>
      </c>
      <c r="CC227" s="171" t="str">
        <f aca="false">IF(B227="","",SUM(BX227:CA227))</f>
        <v/>
      </c>
      <c r="CD227" s="169" t="str">
        <f aca="false">IF(B227="","",SUM(BX227:BZ227))</f>
        <v/>
      </c>
      <c r="CE227" s="172" t="str">
        <f aca="false">IF(B227="","",IF(AND(CC227&gt;=6,CD227&gt;=3,OR(E227&gt;=35,F227&gt;=35),L227&gt;=35),"6/3 සමත්",IF(AND(CC227&gt;=5,CD227&gt;=3,OR(E227&gt;=35,F227&gt;=35,L227&gt;=35)),"5/3 සමත්",IF(AND(CC227&gt;=4,CD227&gt;=1,OR(E227&gt;=20,F227&gt;=20,L227&gt;=20)),"සමත් කළ හැකි",IF(CB227=9,"W9","අසමත් ?")))))</f>
        <v/>
      </c>
    </row>
    <row r="228" customFormat="false" ht="13.8" hidden="false" customHeight="false" outlineLevel="0" collapsed="false">
      <c r="A228" s="160" t="n">
        <v>43</v>
      </c>
      <c r="B228" s="161"/>
      <c r="C228" s="161"/>
      <c r="D228" s="162"/>
      <c r="E228" s="163"/>
      <c r="F228" s="164"/>
      <c r="G228" s="163"/>
      <c r="H228" s="165"/>
      <c r="I228" s="165"/>
      <c r="J228" s="164"/>
      <c r="K228" s="163"/>
      <c r="L228" s="165"/>
      <c r="M228" s="165"/>
      <c r="N228" s="164"/>
      <c r="O228" s="163"/>
      <c r="P228" s="165"/>
      <c r="Q228" s="165"/>
      <c r="R228" s="165"/>
      <c r="S228" s="165"/>
      <c r="T228" s="165"/>
      <c r="U228" s="165"/>
      <c r="V228" s="164"/>
      <c r="W228" s="163"/>
      <c r="X228" s="165"/>
      <c r="Y228" s="165"/>
      <c r="Z228" s="165"/>
      <c r="AA228" s="165"/>
      <c r="AB228" s="165"/>
      <c r="AC228" s="165"/>
      <c r="AD228" s="164"/>
      <c r="AE228" s="163"/>
      <c r="AF228" s="165"/>
      <c r="AG228" s="165"/>
      <c r="AH228" s="165"/>
      <c r="AI228" s="165"/>
      <c r="AJ228" s="165"/>
      <c r="AK228" s="165"/>
      <c r="AL228" s="166"/>
      <c r="AM228" s="167" t="str">
        <f aca="false">IF(B228="","",SUM(E228:AL228))</f>
        <v/>
      </c>
      <c r="AN228" s="168" t="str">
        <f aca="false">IF(B228="","",AM228/9)</f>
        <v/>
      </c>
      <c r="AO228" s="169" t="str">
        <f aca="false">IF(B228="","",IF(AM228=0,"-",RANK(AM228,$AM$186:$AM$235,0)))</f>
        <v/>
      </c>
      <c r="AP228" s="167" t="str">
        <f aca="false">IF(E228="","",IF(E228="-","-",IF(UPPER(E228)="AB","+",VLOOKUP(E228,'විෂය තොරතුරු'!$P$24:$Q$28,2))))</f>
        <v/>
      </c>
      <c r="AQ228" s="168" t="str">
        <f aca="false">IF(F228="","",IF(F228="-","-",IF(UPPER(F228)="AB","+",VLOOKUP(F228,'විෂය තොරතුරු'!$P$24:$Q$28,2))))</f>
        <v/>
      </c>
      <c r="AR228" s="168" t="str">
        <f aca="false">IF(G228="","",IF(G228="-","-",IF(UPPER(G228)="AB","+",VLOOKUP(G228,'විෂය තොරතුරු'!$P$24:$Q$28,2))))</f>
        <v/>
      </c>
      <c r="AS228" s="168" t="str">
        <f aca="false">IF(H228="","",IF(H228="-","-",IF(UPPER(H228)="AB","+",VLOOKUP(H228,'විෂය තොරතුරු'!$P$24:$Q$28,2))))</f>
        <v/>
      </c>
      <c r="AT228" s="168" t="str">
        <f aca="false">IF(I228="","",IF(I228="-","-",IF(UPPER(I228)="AB","+",VLOOKUP(I228,'විෂය තොරතුරු'!$P$24:$Q$28,2))))</f>
        <v/>
      </c>
      <c r="AU228" s="170" t="str">
        <f aca="false">IF(J228="","",IF(J228="-","-",IF(UPPER(J228)="AB","+",VLOOKUP(J228,'විෂය තොරතුරු'!$P$24:$Q$28,2))))</f>
        <v/>
      </c>
      <c r="AV228" s="171" t="str">
        <f aca="false">IF(K228="","",IF(K228="-","-",IF(UPPER(K228)="AB","+",VLOOKUP(K228,'විෂය තොරතුරු'!$P$24:$Q$28,2))))</f>
        <v/>
      </c>
      <c r="AW228" s="168" t="str">
        <f aca="false">IF(L228="","",IF(L228="-","-",IF(UPPER(L228)="AB","+",VLOOKUP(L228,'විෂය තොරතුරු'!$P$24:$Q$28,2))))</f>
        <v/>
      </c>
      <c r="AX228" s="168" t="str">
        <f aca="false">IF(M228="","",IF(M228="-","-",IF(UPPER(M228)="AB","+",VLOOKUP(M228,'විෂය තොරතුරු'!$P$24:$Q$28,2))))</f>
        <v/>
      </c>
      <c r="AY228" s="169" t="str">
        <f aca="false">IF(N228="","",IF(N228="-","-",IF(UPPER(N228)="AB","+",VLOOKUP(N228,'විෂය තොරතුරු'!$P$24:$Q$28,2))))</f>
        <v/>
      </c>
      <c r="AZ228" s="167" t="str">
        <f aca="false">IF(O228="","",IF(O228="-","-",IF(UPPER(O228)="AB","+",VLOOKUP(O228,'විෂය තොරතුරු'!$P$24:$Q$28,2))))</f>
        <v/>
      </c>
      <c r="BA228" s="168" t="str">
        <f aca="false">IF(P228="","",IF(P228="-","-",IF(UPPER(P228)="AB","+",VLOOKUP(P228,'විෂය තොරතුරු'!$P$24:$Q$28,2))))</f>
        <v/>
      </c>
      <c r="BB228" s="168" t="str">
        <f aca="false">IF(Q228="","",IF(Q228="-","-",IF(UPPER(Q228)="AB","+",VLOOKUP(Q228,'විෂය තොරතුරු'!$P$24:$Q$28,2))))</f>
        <v/>
      </c>
      <c r="BC228" s="168" t="str">
        <f aca="false">IF(R228="","",IF(R228="-","-",IF(UPPER(R228)="AB","+",VLOOKUP(R228,'විෂය තොරතුරු'!$P$24:$Q$28,2))))</f>
        <v/>
      </c>
      <c r="BD228" s="168" t="str">
        <f aca="false">IF(S228="","",IF(S228="-","-",IF(UPPER(S228)="AB","+",VLOOKUP(S228,'විෂය තොරතුරු'!$P$24:$Q$28,2))))</f>
        <v/>
      </c>
      <c r="BE228" s="168" t="str">
        <f aca="false">IF(T228="","",IF(T228="-","-",IF(UPPER(T228)="AB","+",VLOOKUP(T228,'විෂය තොරතුරු'!$P$24:$Q$28,2))))</f>
        <v/>
      </c>
      <c r="BF228" s="168" t="str">
        <f aca="false">IF(U228="","",IF(U228="-","-",IF(UPPER(U228)="AB","+",VLOOKUP(U228,'විෂය තොරතුරු'!$P$24:$Q$28,2))))</f>
        <v/>
      </c>
      <c r="BG228" s="170" t="str">
        <f aca="false">IF(V228="","",IF(V228="-","-",IF(UPPER(V228)="AB","+",VLOOKUP(V228,'විෂය තොරතුරු'!$P$24:$Q$28,2))))</f>
        <v/>
      </c>
      <c r="BH228" s="171" t="str">
        <f aca="false">IF(W228="","",IF(W228="-","-",IF(UPPER(W228)="AB","+",VLOOKUP(W228,'විෂය තොරතුරු'!$P$24:$Q$28,2))))</f>
        <v/>
      </c>
      <c r="BI228" s="168" t="str">
        <f aca="false">IF(X228="","",IF(X228="-","-",IF(UPPER(X228)="AB","+",VLOOKUP(X228,'විෂය තොරතුරු'!$P$24:$Q$28,2))))</f>
        <v/>
      </c>
      <c r="BJ228" s="168" t="str">
        <f aca="false">IF(Y228="","",IF(Y228="-","-",IF(UPPER(Y228)="AB","+",VLOOKUP(Y228,'විෂය තොරතුරු'!$P$24:$Q$28,2))))</f>
        <v/>
      </c>
      <c r="BK228" s="168" t="str">
        <f aca="false">IF(Z228="","",IF(Z228="-","-",IF(UPPER(Z228)="AB","+",VLOOKUP(Z228,'විෂය තොරතුරු'!$P$24:$Q$28,2))))</f>
        <v/>
      </c>
      <c r="BL228" s="168" t="str">
        <f aca="false">IF(AA228="","",IF(AA228="-","-",IF(UPPER(AA228)="AB","+",VLOOKUP(AA228,'විෂය තොරතුරු'!$P$24:$Q$28,2))))</f>
        <v/>
      </c>
      <c r="BM228" s="168" t="str">
        <f aca="false">IF(AB228="","",IF(AB228="-","-",IF(UPPER(AB228)="AB","+",VLOOKUP(AB228,'විෂය තොරතුරු'!$P$24:$Q$28,2))))</f>
        <v/>
      </c>
      <c r="BN228" s="168" t="str">
        <f aca="false">IF(AC228="","",IF(AC228="-","-",IF(UPPER(AC228)="AB","+",VLOOKUP(AC228,'විෂය තොරතුරු'!$P$24:$Q$28,2))))</f>
        <v/>
      </c>
      <c r="BO228" s="169" t="str">
        <f aca="false">IF(AD228="","",IF(AD228="-","-",IF(UPPER(AD228)="AB","+",VLOOKUP(AD228,'විෂය තොරතුරු'!$P$24:$Q$28,2))))</f>
        <v/>
      </c>
      <c r="BP228" s="171" t="str">
        <f aca="false">IF(AE228="","",IF(AE228="-","-",IF(UPPER(AE228)="AB","+",VLOOKUP(AE228,'විෂය තොරතුරු'!$P$24:$Q$28,2))))</f>
        <v/>
      </c>
      <c r="BQ228" s="168" t="str">
        <f aca="false">IF(AF228="","",IF(AF228="-","-",IF(UPPER(AF228)="AB","+",VLOOKUP(AF228,'විෂය තොරතුරු'!$P$24:$Q$28,2))))</f>
        <v/>
      </c>
      <c r="BR228" s="168" t="str">
        <f aca="false">IF(AG228="","",IF(AG228="-","-",IF(UPPER(AG228)="AB","+",VLOOKUP(AG228,'විෂය තොරතුරු'!$P$24:$Q$28,2))))</f>
        <v/>
      </c>
      <c r="BS228" s="168" t="str">
        <f aca="false">IF(AH228="","",IF(AH228="-","-",IF(UPPER(AH228)="AB","+",VLOOKUP(AH228,'විෂය තොරතුරු'!$P$24:$Q$28,2))))</f>
        <v/>
      </c>
      <c r="BT228" s="168" t="str">
        <f aca="false">IF(AI228="","",IF(AI228="-","-",IF(UPPER(AI228)="AB","+",VLOOKUP(AI228,'විෂය තොරතුරු'!$P$24:$Q$28,2))))</f>
        <v/>
      </c>
      <c r="BU228" s="168" t="str">
        <f aca="false">IF(AJ228="","",IF(AJ228="-","-",IF(UPPER(AJ228)="AB","+",VLOOKUP(AJ228,'විෂය තොරතුරු'!$P$24:$Q$28,2))))</f>
        <v/>
      </c>
      <c r="BV228" s="168" t="str">
        <f aca="false">IF(AK228="","",IF(AK228="-","-",IF(UPPER(AK228)="AB","+",VLOOKUP(AK228,'විෂය තොරතුරු'!$P$24:$Q$28,2))))</f>
        <v/>
      </c>
      <c r="BW228" s="169" t="str">
        <f aca="false">IF(AL228="","",IF(AL228="-","-",IF(UPPER(AL228)="AB","+",VLOOKUP(AL228,'විෂය තොරතුරු'!$P$24:$Q$28,2))))</f>
        <v/>
      </c>
      <c r="BX228" s="171" t="str">
        <f aca="false">IF($B228="","",COUNTIF($AP228:$BW228,"A"))</f>
        <v/>
      </c>
      <c r="BY228" s="171" t="str">
        <f aca="false">IF($B228="","",COUNTIF($AP228:$BW228,"B"))</f>
        <v/>
      </c>
      <c r="BZ228" s="171" t="str">
        <f aca="false">IF($B228="","",COUNTIF($AP228:$BW228,"C"))</f>
        <v/>
      </c>
      <c r="CA228" s="171" t="str">
        <f aca="false">IF($B228="","",COUNTIF($AP228:$BW228,"S"))</f>
        <v/>
      </c>
      <c r="CB228" s="171" t="str">
        <f aca="false">IF($B228="","",COUNTIF($AP228:$BW228,"W"))</f>
        <v/>
      </c>
      <c r="CC228" s="171" t="str">
        <f aca="false">IF(B228="","",SUM(BX228:CA228))</f>
        <v/>
      </c>
      <c r="CD228" s="169" t="str">
        <f aca="false">IF(B228="","",SUM(BX228:BZ228))</f>
        <v/>
      </c>
      <c r="CE228" s="172" t="str">
        <f aca="false">IF(B228="","",IF(AND(CC228&gt;=6,CD228&gt;=3,OR(E228&gt;=35,F228&gt;=35),L228&gt;=35),"6/3 සමත්",IF(AND(CC228&gt;=5,CD228&gt;=3,OR(E228&gt;=35,F228&gt;=35,L228&gt;=35)),"5/3 සමත්",IF(AND(CC228&gt;=4,CD228&gt;=1,OR(E228&gt;=20,F228&gt;=20,L228&gt;=20)),"සමත් කළ හැකි",IF(CB228=9,"W9","අසමත් ?")))))</f>
        <v/>
      </c>
    </row>
    <row r="229" customFormat="false" ht="13.8" hidden="false" customHeight="false" outlineLevel="0" collapsed="false">
      <c r="A229" s="160" t="n">
        <v>44</v>
      </c>
      <c r="B229" s="188"/>
      <c r="C229" s="161"/>
      <c r="D229" s="162"/>
      <c r="E229" s="163"/>
      <c r="F229" s="164"/>
      <c r="G229" s="163"/>
      <c r="H229" s="165"/>
      <c r="I229" s="165"/>
      <c r="J229" s="164"/>
      <c r="K229" s="163"/>
      <c r="L229" s="165"/>
      <c r="M229" s="165"/>
      <c r="N229" s="164"/>
      <c r="O229" s="163"/>
      <c r="P229" s="165"/>
      <c r="Q229" s="165"/>
      <c r="R229" s="165"/>
      <c r="S229" s="165"/>
      <c r="T229" s="165"/>
      <c r="U229" s="165"/>
      <c r="V229" s="164"/>
      <c r="W229" s="163"/>
      <c r="X229" s="165"/>
      <c r="Y229" s="165"/>
      <c r="Z229" s="165"/>
      <c r="AA229" s="165"/>
      <c r="AB229" s="165"/>
      <c r="AC229" s="165"/>
      <c r="AD229" s="164"/>
      <c r="AE229" s="163"/>
      <c r="AF229" s="165"/>
      <c r="AG229" s="165"/>
      <c r="AH229" s="165"/>
      <c r="AI229" s="165"/>
      <c r="AJ229" s="165"/>
      <c r="AK229" s="165"/>
      <c r="AL229" s="166"/>
      <c r="AM229" s="167" t="str">
        <f aca="false">IF(B229="","",SUM(E229:AL229))</f>
        <v/>
      </c>
      <c r="AN229" s="168" t="str">
        <f aca="false">IF(B229="","",AM229/9)</f>
        <v/>
      </c>
      <c r="AO229" s="169" t="str">
        <f aca="false">IF(B229="","",IF(AM229=0,"-",RANK(AM229,$AM$186:$AM$235,0)))</f>
        <v/>
      </c>
      <c r="AP229" s="167" t="str">
        <f aca="false">IF(E229="","",IF(E229="-","-",IF(UPPER(E229)="AB","+",VLOOKUP(E229,'විෂය තොරතුරු'!$P$24:$Q$28,2))))</f>
        <v/>
      </c>
      <c r="AQ229" s="168" t="str">
        <f aca="false">IF(F229="","",IF(F229="-","-",IF(UPPER(F229)="AB","+",VLOOKUP(F229,'විෂය තොරතුරු'!$P$24:$Q$28,2))))</f>
        <v/>
      </c>
      <c r="AR229" s="168" t="str">
        <f aca="false">IF(G229="","",IF(G229="-","-",IF(UPPER(G229)="AB","+",VLOOKUP(G229,'විෂය තොරතුරු'!$P$24:$Q$28,2))))</f>
        <v/>
      </c>
      <c r="AS229" s="168" t="str">
        <f aca="false">IF(H229="","",IF(H229="-","-",IF(UPPER(H229)="AB","+",VLOOKUP(H229,'විෂය තොරතුරු'!$P$24:$Q$28,2))))</f>
        <v/>
      </c>
      <c r="AT229" s="168" t="str">
        <f aca="false">IF(I229="","",IF(I229="-","-",IF(UPPER(I229)="AB","+",VLOOKUP(I229,'විෂය තොරතුරු'!$P$24:$Q$28,2))))</f>
        <v/>
      </c>
      <c r="AU229" s="170" t="str">
        <f aca="false">IF(J229="","",IF(J229="-","-",IF(UPPER(J229)="AB","+",VLOOKUP(J229,'විෂය තොරතුරු'!$P$24:$Q$28,2))))</f>
        <v/>
      </c>
      <c r="AV229" s="171" t="str">
        <f aca="false">IF(K229="","",IF(K229="-","-",IF(UPPER(K229)="AB","+",VLOOKUP(K229,'විෂය තොරතුරු'!$P$24:$Q$28,2))))</f>
        <v/>
      </c>
      <c r="AW229" s="168" t="str">
        <f aca="false">IF(L229="","",IF(L229="-","-",IF(UPPER(L229)="AB","+",VLOOKUP(L229,'විෂය තොරතුරු'!$P$24:$Q$28,2))))</f>
        <v/>
      </c>
      <c r="AX229" s="168" t="str">
        <f aca="false">IF(M229="","",IF(M229="-","-",IF(UPPER(M229)="AB","+",VLOOKUP(M229,'විෂය තොරතුරු'!$P$24:$Q$28,2))))</f>
        <v/>
      </c>
      <c r="AY229" s="169" t="str">
        <f aca="false">IF(N229="","",IF(N229="-","-",IF(UPPER(N229)="AB","+",VLOOKUP(N229,'විෂය තොරතුරු'!$P$24:$Q$28,2))))</f>
        <v/>
      </c>
      <c r="AZ229" s="167" t="str">
        <f aca="false">IF(O229="","",IF(O229="-","-",IF(UPPER(O229)="AB","+",VLOOKUP(O229,'විෂය තොරතුරු'!$P$24:$Q$28,2))))</f>
        <v/>
      </c>
      <c r="BA229" s="168" t="str">
        <f aca="false">IF(P229="","",IF(P229="-","-",IF(UPPER(P229)="AB","+",VLOOKUP(P229,'විෂය තොරතුරු'!$P$24:$Q$28,2))))</f>
        <v/>
      </c>
      <c r="BB229" s="168" t="str">
        <f aca="false">IF(Q229="","",IF(Q229="-","-",IF(UPPER(Q229)="AB","+",VLOOKUP(Q229,'විෂය තොරතුරු'!$P$24:$Q$28,2))))</f>
        <v/>
      </c>
      <c r="BC229" s="168" t="str">
        <f aca="false">IF(R229="","",IF(R229="-","-",IF(UPPER(R229)="AB","+",VLOOKUP(R229,'විෂය තොරතුරු'!$P$24:$Q$28,2))))</f>
        <v/>
      </c>
      <c r="BD229" s="168" t="str">
        <f aca="false">IF(S229="","",IF(S229="-","-",IF(UPPER(S229)="AB","+",VLOOKUP(S229,'විෂය තොරතුරු'!$P$24:$Q$28,2))))</f>
        <v/>
      </c>
      <c r="BE229" s="168" t="str">
        <f aca="false">IF(T229="","",IF(T229="-","-",IF(UPPER(T229)="AB","+",VLOOKUP(T229,'විෂය තොරතුරු'!$P$24:$Q$28,2))))</f>
        <v/>
      </c>
      <c r="BF229" s="168" t="str">
        <f aca="false">IF(U229="","",IF(U229="-","-",IF(UPPER(U229)="AB","+",VLOOKUP(U229,'විෂය තොරතුරු'!$P$24:$Q$28,2))))</f>
        <v/>
      </c>
      <c r="BG229" s="170" t="str">
        <f aca="false">IF(V229="","",IF(V229="-","-",IF(UPPER(V229)="AB","+",VLOOKUP(V229,'විෂය තොරතුරු'!$P$24:$Q$28,2))))</f>
        <v/>
      </c>
      <c r="BH229" s="171" t="str">
        <f aca="false">IF(W229="","",IF(W229="-","-",IF(UPPER(W229)="AB","+",VLOOKUP(W229,'විෂය තොරතුරු'!$P$24:$Q$28,2))))</f>
        <v/>
      </c>
      <c r="BI229" s="168" t="str">
        <f aca="false">IF(X229="","",IF(X229="-","-",IF(UPPER(X229)="AB","+",VLOOKUP(X229,'විෂය තොරතුරු'!$P$24:$Q$28,2))))</f>
        <v/>
      </c>
      <c r="BJ229" s="168" t="str">
        <f aca="false">IF(Y229="","",IF(Y229="-","-",IF(UPPER(Y229)="AB","+",VLOOKUP(Y229,'විෂය තොරතුරු'!$P$24:$Q$28,2))))</f>
        <v/>
      </c>
      <c r="BK229" s="168" t="str">
        <f aca="false">IF(Z229="","",IF(Z229="-","-",IF(UPPER(Z229)="AB","+",VLOOKUP(Z229,'විෂය තොරතුරු'!$P$24:$Q$28,2))))</f>
        <v/>
      </c>
      <c r="BL229" s="168" t="str">
        <f aca="false">IF(AA229="","",IF(AA229="-","-",IF(UPPER(AA229)="AB","+",VLOOKUP(AA229,'විෂය තොරතුරු'!$P$24:$Q$28,2))))</f>
        <v/>
      </c>
      <c r="BM229" s="168" t="str">
        <f aca="false">IF(AB229="","",IF(AB229="-","-",IF(UPPER(AB229)="AB","+",VLOOKUP(AB229,'විෂය තොරතුරු'!$P$24:$Q$28,2))))</f>
        <v/>
      </c>
      <c r="BN229" s="168" t="str">
        <f aca="false">IF(AC229="","",IF(AC229="-","-",IF(UPPER(AC229)="AB","+",VLOOKUP(AC229,'විෂය තොරතුරු'!$P$24:$Q$28,2))))</f>
        <v/>
      </c>
      <c r="BO229" s="169" t="str">
        <f aca="false">IF(AD229="","",IF(AD229="-","-",IF(UPPER(AD229)="AB","+",VLOOKUP(AD229,'විෂය තොරතුරු'!$P$24:$Q$28,2))))</f>
        <v/>
      </c>
      <c r="BP229" s="171" t="str">
        <f aca="false">IF(AE229="","",IF(AE229="-","-",IF(UPPER(AE229)="AB","+",VLOOKUP(AE229,'විෂය තොරතුරු'!$P$24:$Q$28,2))))</f>
        <v/>
      </c>
      <c r="BQ229" s="168" t="str">
        <f aca="false">IF(AF229="","",IF(AF229="-","-",IF(UPPER(AF229)="AB","+",VLOOKUP(AF229,'විෂය තොරතුරු'!$P$24:$Q$28,2))))</f>
        <v/>
      </c>
      <c r="BR229" s="168" t="str">
        <f aca="false">IF(AG229="","",IF(AG229="-","-",IF(UPPER(AG229)="AB","+",VLOOKUP(AG229,'විෂය තොරතුරු'!$P$24:$Q$28,2))))</f>
        <v/>
      </c>
      <c r="BS229" s="168" t="str">
        <f aca="false">IF(AH229="","",IF(AH229="-","-",IF(UPPER(AH229)="AB","+",VLOOKUP(AH229,'විෂය තොරතුරු'!$P$24:$Q$28,2))))</f>
        <v/>
      </c>
      <c r="BT229" s="168" t="str">
        <f aca="false">IF(AI229="","",IF(AI229="-","-",IF(UPPER(AI229)="AB","+",VLOOKUP(AI229,'විෂය තොරතුරු'!$P$24:$Q$28,2))))</f>
        <v/>
      </c>
      <c r="BU229" s="168" t="str">
        <f aca="false">IF(AJ229="","",IF(AJ229="-","-",IF(UPPER(AJ229)="AB","+",VLOOKUP(AJ229,'විෂය තොරතුරු'!$P$24:$Q$28,2))))</f>
        <v/>
      </c>
      <c r="BV229" s="168" t="str">
        <f aca="false">IF(AK229="","",IF(AK229="-","-",IF(UPPER(AK229)="AB","+",VLOOKUP(AK229,'විෂය තොරතුරු'!$P$24:$Q$28,2))))</f>
        <v/>
      </c>
      <c r="BW229" s="169" t="str">
        <f aca="false">IF(AL229="","",IF(AL229="-","-",IF(UPPER(AL229)="AB","+",VLOOKUP(AL229,'විෂය තොරතුරු'!$P$24:$Q$28,2))))</f>
        <v/>
      </c>
      <c r="BX229" s="171" t="str">
        <f aca="false">IF($B229="","",COUNTIF($AP229:$BW229,"A"))</f>
        <v/>
      </c>
      <c r="BY229" s="171" t="str">
        <f aca="false">IF($B229="","",COUNTIF($AP229:$BW229,"B"))</f>
        <v/>
      </c>
      <c r="BZ229" s="171" t="str">
        <f aca="false">IF($B229="","",COUNTIF($AP229:$BW229,"C"))</f>
        <v/>
      </c>
      <c r="CA229" s="171" t="str">
        <f aca="false">IF($B229="","",COUNTIF($AP229:$BW229,"S"))</f>
        <v/>
      </c>
      <c r="CB229" s="171" t="str">
        <f aca="false">IF($B229="","",COUNTIF($AP229:$BW229,"W"))</f>
        <v/>
      </c>
      <c r="CC229" s="171" t="str">
        <f aca="false">IF(B229="","",SUM(BX229:CA229))</f>
        <v/>
      </c>
      <c r="CD229" s="169" t="str">
        <f aca="false">IF(B229="","",SUM(BX229:BZ229))</f>
        <v/>
      </c>
      <c r="CE229" s="172" t="str">
        <f aca="false">IF(B229="","",IF(AND(CC229&gt;=6,CD229&gt;=3,OR(E229&gt;=35,F229&gt;=35),L229&gt;=35),"6/3 සමත්",IF(AND(CC229&gt;=5,CD229&gt;=3,OR(E229&gt;=35,F229&gt;=35,L229&gt;=35)),"5/3 සමත්",IF(AND(CC229&gt;=4,CD229&gt;=1,OR(E229&gt;=20,F229&gt;=20,L229&gt;=20)),"සමත් කළ හැකි",IF(CB229=9,"W9","අසමත් ?")))))</f>
        <v/>
      </c>
    </row>
    <row r="230" customFormat="false" ht="13.8" hidden="false" customHeight="false" outlineLevel="0" collapsed="false">
      <c r="A230" s="160" t="n">
        <v>45</v>
      </c>
      <c r="B230" s="188"/>
      <c r="C230" s="161"/>
      <c r="D230" s="162"/>
      <c r="E230" s="163"/>
      <c r="F230" s="164"/>
      <c r="G230" s="163"/>
      <c r="H230" s="165"/>
      <c r="I230" s="165"/>
      <c r="J230" s="164"/>
      <c r="K230" s="163"/>
      <c r="L230" s="165"/>
      <c r="M230" s="165"/>
      <c r="N230" s="164"/>
      <c r="O230" s="163"/>
      <c r="P230" s="165"/>
      <c r="Q230" s="165"/>
      <c r="R230" s="165"/>
      <c r="S230" s="165"/>
      <c r="T230" s="165"/>
      <c r="U230" s="165"/>
      <c r="V230" s="164"/>
      <c r="W230" s="163"/>
      <c r="X230" s="165"/>
      <c r="Y230" s="165"/>
      <c r="Z230" s="165"/>
      <c r="AA230" s="165"/>
      <c r="AB230" s="165"/>
      <c r="AC230" s="165"/>
      <c r="AD230" s="164"/>
      <c r="AE230" s="163"/>
      <c r="AF230" s="165"/>
      <c r="AG230" s="165"/>
      <c r="AH230" s="165"/>
      <c r="AI230" s="165"/>
      <c r="AJ230" s="165"/>
      <c r="AK230" s="165"/>
      <c r="AL230" s="166"/>
      <c r="AM230" s="167" t="str">
        <f aca="false">IF(B230="","",SUM(E230:AL230))</f>
        <v/>
      </c>
      <c r="AN230" s="168" t="str">
        <f aca="false">IF(B230="","",AM230/9)</f>
        <v/>
      </c>
      <c r="AO230" s="169" t="str">
        <f aca="false">IF(B230="","",IF(AM230=0,"-",RANK(AM230,$AM$186:$AM$235,0)))</f>
        <v/>
      </c>
      <c r="AP230" s="167" t="str">
        <f aca="false">IF(E230="","",IF(E230="-","-",IF(UPPER(E230)="AB","+",VLOOKUP(E230,'විෂය තොරතුරු'!$P$24:$Q$28,2))))</f>
        <v/>
      </c>
      <c r="AQ230" s="168" t="str">
        <f aca="false">IF(F230="","",IF(F230="-","-",IF(UPPER(F230)="AB","+",VLOOKUP(F230,'විෂය තොරතුරු'!$P$24:$Q$28,2))))</f>
        <v/>
      </c>
      <c r="AR230" s="168" t="str">
        <f aca="false">IF(G230="","",IF(G230="-","-",IF(UPPER(G230)="AB","+",VLOOKUP(G230,'විෂය තොරතුරු'!$P$24:$Q$28,2))))</f>
        <v/>
      </c>
      <c r="AS230" s="168" t="str">
        <f aca="false">IF(H230="","",IF(H230="-","-",IF(UPPER(H230)="AB","+",VLOOKUP(H230,'විෂය තොරතුරු'!$P$24:$Q$28,2))))</f>
        <v/>
      </c>
      <c r="AT230" s="168" t="str">
        <f aca="false">IF(I230="","",IF(I230="-","-",IF(UPPER(I230)="AB","+",VLOOKUP(I230,'විෂය තොරතුරු'!$P$24:$Q$28,2))))</f>
        <v/>
      </c>
      <c r="AU230" s="170" t="str">
        <f aca="false">IF(J230="","",IF(J230="-","-",IF(UPPER(J230)="AB","+",VLOOKUP(J230,'විෂය තොරතුරු'!$P$24:$Q$28,2))))</f>
        <v/>
      </c>
      <c r="AV230" s="171" t="str">
        <f aca="false">IF(K230="","",IF(K230="-","-",IF(UPPER(K230)="AB","+",VLOOKUP(K230,'විෂය තොරතුරු'!$P$24:$Q$28,2))))</f>
        <v/>
      </c>
      <c r="AW230" s="168" t="str">
        <f aca="false">IF(L230="","",IF(L230="-","-",IF(UPPER(L230)="AB","+",VLOOKUP(L230,'විෂය තොරතුරු'!$P$24:$Q$28,2))))</f>
        <v/>
      </c>
      <c r="AX230" s="168" t="str">
        <f aca="false">IF(M230="","",IF(M230="-","-",IF(UPPER(M230)="AB","+",VLOOKUP(M230,'විෂය තොරතුරු'!$P$24:$Q$28,2))))</f>
        <v/>
      </c>
      <c r="AY230" s="169" t="str">
        <f aca="false">IF(N230="","",IF(N230="-","-",IF(UPPER(N230)="AB","+",VLOOKUP(N230,'විෂය තොරතුරු'!$P$24:$Q$28,2))))</f>
        <v/>
      </c>
      <c r="AZ230" s="167" t="str">
        <f aca="false">IF(O230="","",IF(O230="-","-",IF(UPPER(O230)="AB","+",VLOOKUP(O230,'විෂය තොරතුරු'!$P$24:$Q$28,2))))</f>
        <v/>
      </c>
      <c r="BA230" s="168" t="str">
        <f aca="false">IF(P230="","",IF(P230="-","-",IF(UPPER(P230)="AB","+",VLOOKUP(P230,'විෂය තොරතුරු'!$P$24:$Q$28,2))))</f>
        <v/>
      </c>
      <c r="BB230" s="168" t="str">
        <f aca="false">IF(Q230="","",IF(Q230="-","-",IF(UPPER(Q230)="AB","+",VLOOKUP(Q230,'විෂය තොරතුරු'!$P$24:$Q$28,2))))</f>
        <v/>
      </c>
      <c r="BC230" s="168" t="str">
        <f aca="false">IF(R230="","",IF(R230="-","-",IF(UPPER(R230)="AB","+",VLOOKUP(R230,'විෂය තොරතුරු'!$P$24:$Q$28,2))))</f>
        <v/>
      </c>
      <c r="BD230" s="168" t="str">
        <f aca="false">IF(S230="","",IF(S230="-","-",IF(UPPER(S230)="AB","+",VLOOKUP(S230,'විෂය තොරතුරු'!$P$24:$Q$28,2))))</f>
        <v/>
      </c>
      <c r="BE230" s="168" t="str">
        <f aca="false">IF(T230="","",IF(T230="-","-",IF(UPPER(T230)="AB","+",VLOOKUP(T230,'විෂය තොරතුරු'!$P$24:$Q$28,2))))</f>
        <v/>
      </c>
      <c r="BF230" s="168" t="str">
        <f aca="false">IF(U230="","",IF(U230="-","-",IF(UPPER(U230)="AB","+",VLOOKUP(U230,'විෂය තොරතුරු'!$P$24:$Q$28,2))))</f>
        <v/>
      </c>
      <c r="BG230" s="170" t="str">
        <f aca="false">IF(V230="","",IF(V230="-","-",IF(UPPER(V230)="AB","+",VLOOKUP(V230,'විෂය තොරතුරු'!$P$24:$Q$28,2))))</f>
        <v/>
      </c>
      <c r="BH230" s="171" t="str">
        <f aca="false">IF(W230="","",IF(W230="-","-",IF(UPPER(W230)="AB","+",VLOOKUP(W230,'විෂය තොරතුරු'!$P$24:$Q$28,2))))</f>
        <v/>
      </c>
      <c r="BI230" s="168" t="str">
        <f aca="false">IF(X230="","",IF(X230="-","-",IF(UPPER(X230)="AB","+",VLOOKUP(X230,'විෂය තොරතුරු'!$P$24:$Q$28,2))))</f>
        <v/>
      </c>
      <c r="BJ230" s="168" t="str">
        <f aca="false">IF(Y230="","",IF(Y230="-","-",IF(UPPER(Y230)="AB","+",VLOOKUP(Y230,'විෂය තොරතුරු'!$P$24:$Q$28,2))))</f>
        <v/>
      </c>
      <c r="BK230" s="168" t="str">
        <f aca="false">IF(Z230="","",IF(Z230="-","-",IF(UPPER(Z230)="AB","+",VLOOKUP(Z230,'විෂය තොරතුරු'!$P$24:$Q$28,2))))</f>
        <v/>
      </c>
      <c r="BL230" s="168" t="str">
        <f aca="false">IF(AA230="","",IF(AA230="-","-",IF(UPPER(AA230)="AB","+",VLOOKUP(AA230,'විෂය තොරතුරු'!$P$24:$Q$28,2))))</f>
        <v/>
      </c>
      <c r="BM230" s="168" t="str">
        <f aca="false">IF(AB230="","",IF(AB230="-","-",IF(UPPER(AB230)="AB","+",VLOOKUP(AB230,'විෂය තොරතුරු'!$P$24:$Q$28,2))))</f>
        <v/>
      </c>
      <c r="BN230" s="168" t="str">
        <f aca="false">IF(AC230="","",IF(AC230="-","-",IF(UPPER(AC230)="AB","+",VLOOKUP(AC230,'විෂය තොරතුරු'!$P$24:$Q$28,2))))</f>
        <v/>
      </c>
      <c r="BO230" s="169" t="str">
        <f aca="false">IF(AD230="","",IF(AD230="-","-",IF(UPPER(AD230)="AB","+",VLOOKUP(AD230,'විෂය තොරතුරු'!$P$24:$Q$28,2))))</f>
        <v/>
      </c>
      <c r="BP230" s="171" t="str">
        <f aca="false">IF(AE230="","",IF(AE230="-","-",IF(UPPER(AE230)="AB","+",VLOOKUP(AE230,'විෂය තොරතුරු'!$P$24:$Q$28,2))))</f>
        <v/>
      </c>
      <c r="BQ230" s="168" t="str">
        <f aca="false">IF(AF230="","",IF(AF230="-","-",IF(UPPER(AF230)="AB","+",VLOOKUP(AF230,'විෂය තොරතුරු'!$P$24:$Q$28,2))))</f>
        <v/>
      </c>
      <c r="BR230" s="168" t="str">
        <f aca="false">IF(AG230="","",IF(AG230="-","-",IF(UPPER(AG230)="AB","+",VLOOKUP(AG230,'විෂය තොරතුරු'!$P$24:$Q$28,2))))</f>
        <v/>
      </c>
      <c r="BS230" s="168" t="str">
        <f aca="false">IF(AH230="","",IF(AH230="-","-",IF(UPPER(AH230)="AB","+",VLOOKUP(AH230,'විෂය තොරතුරු'!$P$24:$Q$28,2))))</f>
        <v/>
      </c>
      <c r="BT230" s="168" t="str">
        <f aca="false">IF(AI230="","",IF(AI230="-","-",IF(UPPER(AI230)="AB","+",VLOOKUP(AI230,'විෂය තොරතුරු'!$P$24:$Q$28,2))))</f>
        <v/>
      </c>
      <c r="BU230" s="168" t="str">
        <f aca="false">IF(AJ230="","",IF(AJ230="-","-",IF(UPPER(AJ230)="AB","+",VLOOKUP(AJ230,'විෂය තොරතුරු'!$P$24:$Q$28,2))))</f>
        <v/>
      </c>
      <c r="BV230" s="168" t="str">
        <f aca="false">IF(AK230="","",IF(AK230="-","-",IF(UPPER(AK230)="AB","+",VLOOKUP(AK230,'විෂය තොරතුරු'!$P$24:$Q$28,2))))</f>
        <v/>
      </c>
      <c r="BW230" s="169" t="str">
        <f aca="false">IF(AL230="","",IF(AL230="-","-",IF(UPPER(AL230)="AB","+",VLOOKUP(AL230,'විෂය තොරතුරු'!$P$24:$Q$28,2))))</f>
        <v/>
      </c>
      <c r="BX230" s="171" t="str">
        <f aca="false">IF($B230="","",COUNTIF($AP230:$BW230,"A"))</f>
        <v/>
      </c>
      <c r="BY230" s="171" t="str">
        <f aca="false">IF($B230="","",COUNTIF($AP230:$BW230,"B"))</f>
        <v/>
      </c>
      <c r="BZ230" s="171" t="str">
        <f aca="false">IF($B230="","",COUNTIF($AP230:$BW230,"C"))</f>
        <v/>
      </c>
      <c r="CA230" s="171" t="str">
        <f aca="false">IF($B230="","",COUNTIF($AP230:$BW230,"S"))</f>
        <v/>
      </c>
      <c r="CB230" s="171" t="str">
        <f aca="false">IF($B230="","",COUNTIF($AP230:$BW230,"W"))</f>
        <v/>
      </c>
      <c r="CC230" s="171" t="str">
        <f aca="false">IF(B230="","",SUM(BX230:CA230))</f>
        <v/>
      </c>
      <c r="CD230" s="169" t="str">
        <f aca="false">IF(B230="","",SUM(BX230:BZ230))</f>
        <v/>
      </c>
      <c r="CE230" s="172" t="str">
        <f aca="false">IF(B230="","",IF(AND(CC230&gt;=6,CD230&gt;=3,OR(E230&gt;=35,F230&gt;=35),L230&gt;=35),"6/3 සමත්",IF(AND(CC230&gt;=5,CD230&gt;=3,OR(E230&gt;=35,F230&gt;=35,L230&gt;=35)),"5/3 සමත්",IF(AND(CC230&gt;=4,CD230&gt;=1,OR(E230&gt;=20,F230&gt;=20,L230&gt;=20)),"සමත් කළ හැකි",IF(CB230=9,"W9","අසමත් ?")))))</f>
        <v/>
      </c>
    </row>
    <row r="231" customFormat="false" ht="13.8" hidden="false" customHeight="false" outlineLevel="0" collapsed="false">
      <c r="A231" s="160" t="n">
        <v>46</v>
      </c>
      <c r="B231" s="189"/>
      <c r="C231" s="161"/>
      <c r="D231" s="162"/>
      <c r="E231" s="163"/>
      <c r="F231" s="164"/>
      <c r="G231" s="163"/>
      <c r="H231" s="165"/>
      <c r="I231" s="165"/>
      <c r="J231" s="164"/>
      <c r="K231" s="163"/>
      <c r="L231" s="165"/>
      <c r="M231" s="165"/>
      <c r="N231" s="164"/>
      <c r="O231" s="163"/>
      <c r="P231" s="165"/>
      <c r="Q231" s="165"/>
      <c r="R231" s="165"/>
      <c r="S231" s="165"/>
      <c r="T231" s="165"/>
      <c r="U231" s="165"/>
      <c r="V231" s="164"/>
      <c r="W231" s="163"/>
      <c r="X231" s="165"/>
      <c r="Y231" s="165"/>
      <c r="Z231" s="165"/>
      <c r="AA231" s="165"/>
      <c r="AB231" s="165"/>
      <c r="AC231" s="165"/>
      <c r="AD231" s="164"/>
      <c r="AE231" s="163"/>
      <c r="AF231" s="165"/>
      <c r="AG231" s="165"/>
      <c r="AH231" s="165"/>
      <c r="AI231" s="165"/>
      <c r="AJ231" s="165"/>
      <c r="AK231" s="165"/>
      <c r="AL231" s="166"/>
      <c r="AM231" s="167" t="str">
        <f aca="false">IF(B231="","",SUM(E231:AL231))</f>
        <v/>
      </c>
      <c r="AN231" s="168" t="str">
        <f aca="false">IF(B231="","",AM231/9)</f>
        <v/>
      </c>
      <c r="AO231" s="169" t="str">
        <f aca="false">IF(B231="","",IF(AM231=0,"-",RANK(AM231,$AM$186:$AM$235,0)))</f>
        <v/>
      </c>
      <c r="AP231" s="167" t="str">
        <f aca="false">IF(E231="","",IF(E231="-","-",IF(UPPER(E231)="AB","+",VLOOKUP(E231,'විෂය තොරතුරු'!$P$24:$Q$28,2))))</f>
        <v/>
      </c>
      <c r="AQ231" s="168" t="str">
        <f aca="false">IF(F231="","",IF(F231="-","-",IF(UPPER(F231)="AB","+",VLOOKUP(F231,'විෂය තොරතුරු'!$P$24:$Q$28,2))))</f>
        <v/>
      </c>
      <c r="AR231" s="168" t="str">
        <f aca="false">IF(G231="","",IF(G231="-","-",IF(UPPER(G231)="AB","+",VLOOKUP(G231,'විෂය තොරතුරු'!$P$24:$Q$28,2))))</f>
        <v/>
      </c>
      <c r="AS231" s="168" t="str">
        <f aca="false">IF(H231="","",IF(H231="-","-",IF(UPPER(H231)="AB","+",VLOOKUP(H231,'විෂය තොරතුරු'!$P$24:$Q$28,2))))</f>
        <v/>
      </c>
      <c r="AT231" s="168" t="str">
        <f aca="false">IF(I231="","",IF(I231="-","-",IF(UPPER(I231)="AB","+",VLOOKUP(I231,'විෂය තොරතුරු'!$P$24:$Q$28,2))))</f>
        <v/>
      </c>
      <c r="AU231" s="170" t="str">
        <f aca="false">IF(J231="","",IF(J231="-","-",IF(UPPER(J231)="AB","+",VLOOKUP(J231,'විෂය තොරතුරු'!$P$24:$Q$28,2))))</f>
        <v/>
      </c>
      <c r="AV231" s="171" t="str">
        <f aca="false">IF(K231="","",IF(K231="-","-",IF(UPPER(K231)="AB","+",VLOOKUP(K231,'විෂය තොරතුරු'!$P$24:$Q$28,2))))</f>
        <v/>
      </c>
      <c r="AW231" s="168" t="str">
        <f aca="false">IF(L231="","",IF(L231="-","-",IF(UPPER(L231)="AB","+",VLOOKUP(L231,'විෂය තොරතුරු'!$P$24:$Q$28,2))))</f>
        <v/>
      </c>
      <c r="AX231" s="168" t="str">
        <f aca="false">IF(M231="","",IF(M231="-","-",IF(UPPER(M231)="AB","+",VLOOKUP(M231,'විෂය තොරතුරු'!$P$24:$Q$28,2))))</f>
        <v/>
      </c>
      <c r="AY231" s="169" t="str">
        <f aca="false">IF(N231="","",IF(N231="-","-",IF(UPPER(N231)="AB","+",VLOOKUP(N231,'විෂය තොරතුරු'!$P$24:$Q$28,2))))</f>
        <v/>
      </c>
      <c r="AZ231" s="167" t="str">
        <f aca="false">IF(O231="","",IF(O231="-","-",IF(UPPER(O231)="AB","+",VLOOKUP(O231,'විෂය තොරතුරු'!$P$24:$Q$28,2))))</f>
        <v/>
      </c>
      <c r="BA231" s="168" t="str">
        <f aca="false">IF(P231="","",IF(P231="-","-",IF(UPPER(P231)="AB","+",VLOOKUP(P231,'විෂය තොරතුරු'!$P$24:$Q$28,2))))</f>
        <v/>
      </c>
      <c r="BB231" s="168" t="str">
        <f aca="false">IF(Q231="","",IF(Q231="-","-",IF(UPPER(Q231)="AB","+",VLOOKUP(Q231,'විෂය තොරතුරු'!$P$24:$Q$28,2))))</f>
        <v/>
      </c>
      <c r="BC231" s="168" t="str">
        <f aca="false">IF(R231="","",IF(R231="-","-",IF(UPPER(R231)="AB","+",VLOOKUP(R231,'විෂය තොරතුරු'!$P$24:$Q$28,2))))</f>
        <v/>
      </c>
      <c r="BD231" s="168" t="str">
        <f aca="false">IF(S231="","",IF(S231="-","-",IF(UPPER(S231)="AB","+",VLOOKUP(S231,'විෂය තොරතුරු'!$P$24:$Q$28,2))))</f>
        <v/>
      </c>
      <c r="BE231" s="168" t="str">
        <f aca="false">IF(T231="","",IF(T231="-","-",IF(UPPER(T231)="AB","+",VLOOKUP(T231,'විෂය තොරතුරු'!$P$24:$Q$28,2))))</f>
        <v/>
      </c>
      <c r="BF231" s="168" t="str">
        <f aca="false">IF(U231="","",IF(U231="-","-",IF(UPPER(U231)="AB","+",VLOOKUP(U231,'විෂය තොරතුරු'!$P$24:$Q$28,2))))</f>
        <v/>
      </c>
      <c r="BG231" s="170" t="str">
        <f aca="false">IF(V231="","",IF(V231="-","-",IF(UPPER(V231)="AB","+",VLOOKUP(V231,'විෂය තොරතුරු'!$P$24:$Q$28,2))))</f>
        <v/>
      </c>
      <c r="BH231" s="171" t="str">
        <f aca="false">IF(W231="","",IF(W231="-","-",IF(UPPER(W231)="AB","+",VLOOKUP(W231,'විෂය තොරතුරු'!$P$24:$Q$28,2))))</f>
        <v/>
      </c>
      <c r="BI231" s="168" t="str">
        <f aca="false">IF(X231="","",IF(X231="-","-",IF(UPPER(X231)="AB","+",VLOOKUP(X231,'විෂය තොරතුරු'!$P$24:$Q$28,2))))</f>
        <v/>
      </c>
      <c r="BJ231" s="168" t="str">
        <f aca="false">IF(Y231="","",IF(Y231="-","-",IF(UPPER(Y231)="AB","+",VLOOKUP(Y231,'විෂය තොරතුරු'!$P$24:$Q$28,2))))</f>
        <v/>
      </c>
      <c r="BK231" s="168" t="str">
        <f aca="false">IF(Z231="","",IF(Z231="-","-",IF(UPPER(Z231)="AB","+",VLOOKUP(Z231,'විෂය තොරතුරු'!$P$24:$Q$28,2))))</f>
        <v/>
      </c>
      <c r="BL231" s="168" t="str">
        <f aca="false">IF(AA231="","",IF(AA231="-","-",IF(UPPER(AA231)="AB","+",VLOOKUP(AA231,'විෂය තොරතුරු'!$P$24:$Q$28,2))))</f>
        <v/>
      </c>
      <c r="BM231" s="168" t="str">
        <f aca="false">IF(AB231="","",IF(AB231="-","-",IF(UPPER(AB231)="AB","+",VLOOKUP(AB231,'විෂය තොරතුරු'!$P$24:$Q$28,2))))</f>
        <v/>
      </c>
      <c r="BN231" s="168" t="str">
        <f aca="false">IF(AC231="","",IF(AC231="-","-",IF(UPPER(AC231)="AB","+",VLOOKUP(AC231,'විෂය තොරතුරු'!$P$24:$Q$28,2))))</f>
        <v/>
      </c>
      <c r="BO231" s="169" t="str">
        <f aca="false">IF(AD231="","",IF(AD231="-","-",IF(UPPER(AD231)="AB","+",VLOOKUP(AD231,'විෂය තොරතුරු'!$P$24:$Q$28,2))))</f>
        <v/>
      </c>
      <c r="BP231" s="171" t="str">
        <f aca="false">IF(AE231="","",IF(AE231="-","-",IF(UPPER(AE231)="AB","+",VLOOKUP(AE231,'විෂය තොරතුරු'!$P$24:$Q$28,2))))</f>
        <v/>
      </c>
      <c r="BQ231" s="168" t="str">
        <f aca="false">IF(AF231="","",IF(AF231="-","-",IF(UPPER(AF231)="AB","+",VLOOKUP(AF231,'විෂය තොරතුරු'!$P$24:$Q$28,2))))</f>
        <v/>
      </c>
      <c r="BR231" s="168" t="str">
        <f aca="false">IF(AG231="","",IF(AG231="-","-",IF(UPPER(AG231)="AB","+",VLOOKUP(AG231,'විෂය තොරතුරු'!$P$24:$Q$28,2))))</f>
        <v/>
      </c>
      <c r="BS231" s="168" t="str">
        <f aca="false">IF(AH231="","",IF(AH231="-","-",IF(UPPER(AH231)="AB","+",VLOOKUP(AH231,'විෂය තොරතුරු'!$P$24:$Q$28,2))))</f>
        <v/>
      </c>
      <c r="BT231" s="168" t="str">
        <f aca="false">IF(AI231="","",IF(AI231="-","-",IF(UPPER(AI231)="AB","+",VLOOKUP(AI231,'විෂය තොරතුරු'!$P$24:$Q$28,2))))</f>
        <v/>
      </c>
      <c r="BU231" s="168" t="str">
        <f aca="false">IF(AJ231="","",IF(AJ231="-","-",IF(UPPER(AJ231)="AB","+",VLOOKUP(AJ231,'විෂය තොරතුරු'!$P$24:$Q$28,2))))</f>
        <v/>
      </c>
      <c r="BV231" s="168" t="str">
        <f aca="false">IF(AK231="","",IF(AK231="-","-",IF(UPPER(AK231)="AB","+",VLOOKUP(AK231,'විෂය තොරතුරු'!$P$24:$Q$28,2))))</f>
        <v/>
      </c>
      <c r="BW231" s="169" t="str">
        <f aca="false">IF(AL231="","",IF(AL231="-","-",IF(UPPER(AL231)="AB","+",VLOOKUP(AL231,'විෂය තොරතුරු'!$P$24:$Q$28,2))))</f>
        <v/>
      </c>
      <c r="BX231" s="171" t="str">
        <f aca="false">IF($B231="","",COUNTIF($AP231:$BW231,"A"))</f>
        <v/>
      </c>
      <c r="BY231" s="171" t="str">
        <f aca="false">IF($B231="","",COUNTIF($AP231:$BW231,"B"))</f>
        <v/>
      </c>
      <c r="BZ231" s="171" t="str">
        <f aca="false">IF($B231="","",COUNTIF($AP231:$BW231,"C"))</f>
        <v/>
      </c>
      <c r="CA231" s="171" t="str">
        <f aca="false">IF($B231="","",COUNTIF($AP231:$BW231,"S"))</f>
        <v/>
      </c>
      <c r="CB231" s="171" t="str">
        <f aca="false">IF($B231="","",COUNTIF($AP231:$BW231,"W"))</f>
        <v/>
      </c>
      <c r="CC231" s="171" t="str">
        <f aca="false">IF(B231="","",SUM(BX231:CA231))</f>
        <v/>
      </c>
      <c r="CD231" s="169" t="str">
        <f aca="false">IF(B231="","",SUM(BX231:BZ231))</f>
        <v/>
      </c>
      <c r="CE231" s="172" t="str">
        <f aca="false">IF(B231="","",IF(AND(CC231&gt;=6,CD231&gt;=3,OR(E231&gt;=35,F231&gt;=35),L231&gt;=35),"6/3 සමත්",IF(AND(CC231&gt;=5,CD231&gt;=3,OR(E231&gt;=35,F231&gt;=35,L231&gt;=35)),"5/3 සමත්",IF(AND(CC231&gt;=4,CD231&gt;=1,OR(E231&gt;=20,F231&gt;=20,L231&gt;=20)),"සමත් කළ හැකි",IF(CB231=9,"W9","අසමත් ?")))))</f>
        <v/>
      </c>
    </row>
    <row r="232" customFormat="false" ht="13.8" hidden="false" customHeight="false" outlineLevel="0" collapsed="false">
      <c r="A232" s="160" t="n">
        <v>47</v>
      </c>
      <c r="B232" s="189"/>
      <c r="C232" s="161"/>
      <c r="D232" s="162"/>
      <c r="E232" s="163"/>
      <c r="F232" s="164"/>
      <c r="G232" s="163"/>
      <c r="H232" s="165"/>
      <c r="I232" s="165"/>
      <c r="J232" s="164"/>
      <c r="K232" s="163"/>
      <c r="L232" s="165"/>
      <c r="M232" s="165"/>
      <c r="N232" s="164"/>
      <c r="O232" s="163"/>
      <c r="P232" s="165"/>
      <c r="Q232" s="165"/>
      <c r="R232" s="165"/>
      <c r="S232" s="165"/>
      <c r="T232" s="165"/>
      <c r="U232" s="165"/>
      <c r="V232" s="164"/>
      <c r="W232" s="163"/>
      <c r="X232" s="165"/>
      <c r="Y232" s="165"/>
      <c r="Z232" s="165"/>
      <c r="AA232" s="165"/>
      <c r="AB232" s="165"/>
      <c r="AC232" s="165"/>
      <c r="AD232" s="164"/>
      <c r="AE232" s="163"/>
      <c r="AF232" s="165"/>
      <c r="AG232" s="165"/>
      <c r="AH232" s="165"/>
      <c r="AI232" s="165"/>
      <c r="AJ232" s="165"/>
      <c r="AK232" s="165"/>
      <c r="AL232" s="166"/>
      <c r="AM232" s="167" t="str">
        <f aca="false">IF(B232="","",SUM(E232:AL232))</f>
        <v/>
      </c>
      <c r="AN232" s="168" t="str">
        <f aca="false">IF(B232="","",AM232/9)</f>
        <v/>
      </c>
      <c r="AO232" s="169" t="str">
        <f aca="false">IF(B232="","",IF(AM232=0,"-",RANK(AM232,$AM$186:$AM$235,0)))</f>
        <v/>
      </c>
      <c r="AP232" s="167" t="str">
        <f aca="false">IF(E232="","",IF(E232="-","-",IF(UPPER(E232)="AB","+",VLOOKUP(E232,'විෂය තොරතුරු'!$P$24:$Q$28,2))))</f>
        <v/>
      </c>
      <c r="AQ232" s="168" t="str">
        <f aca="false">IF(F232="","",IF(F232="-","-",IF(UPPER(F232)="AB","+",VLOOKUP(F232,'විෂය තොරතුරු'!$P$24:$Q$28,2))))</f>
        <v/>
      </c>
      <c r="AR232" s="168" t="str">
        <f aca="false">IF(G232="","",IF(G232="-","-",IF(UPPER(G232)="AB","+",VLOOKUP(G232,'විෂය තොරතුරු'!$P$24:$Q$28,2))))</f>
        <v/>
      </c>
      <c r="AS232" s="168" t="str">
        <f aca="false">IF(H232="","",IF(H232="-","-",IF(UPPER(H232)="AB","+",VLOOKUP(H232,'විෂය තොරතුරු'!$P$24:$Q$28,2))))</f>
        <v/>
      </c>
      <c r="AT232" s="168" t="str">
        <f aca="false">IF(I232="","",IF(I232="-","-",IF(UPPER(I232)="AB","+",VLOOKUP(I232,'විෂය තොරතුරු'!$P$24:$Q$28,2))))</f>
        <v/>
      </c>
      <c r="AU232" s="170" t="str">
        <f aca="false">IF(J232="","",IF(J232="-","-",IF(UPPER(J232)="AB","+",VLOOKUP(J232,'විෂය තොරතුරු'!$P$24:$Q$28,2))))</f>
        <v/>
      </c>
      <c r="AV232" s="171" t="str">
        <f aca="false">IF(K232="","",IF(K232="-","-",IF(UPPER(K232)="AB","+",VLOOKUP(K232,'විෂය තොරතුරු'!$P$24:$Q$28,2))))</f>
        <v/>
      </c>
      <c r="AW232" s="168" t="str">
        <f aca="false">IF(L232="","",IF(L232="-","-",IF(UPPER(L232)="AB","+",VLOOKUP(L232,'විෂය තොරතුරු'!$P$24:$Q$28,2))))</f>
        <v/>
      </c>
      <c r="AX232" s="168" t="str">
        <f aca="false">IF(M232="","",IF(M232="-","-",IF(UPPER(M232)="AB","+",VLOOKUP(M232,'විෂය තොරතුරු'!$P$24:$Q$28,2))))</f>
        <v/>
      </c>
      <c r="AY232" s="169" t="str">
        <f aca="false">IF(N232="","",IF(N232="-","-",IF(UPPER(N232)="AB","+",VLOOKUP(N232,'විෂය තොරතුරු'!$P$24:$Q$28,2))))</f>
        <v/>
      </c>
      <c r="AZ232" s="167" t="str">
        <f aca="false">IF(O232="","",IF(O232="-","-",IF(UPPER(O232)="AB","+",VLOOKUP(O232,'විෂය තොරතුරු'!$P$24:$Q$28,2))))</f>
        <v/>
      </c>
      <c r="BA232" s="168" t="str">
        <f aca="false">IF(P232="","",IF(P232="-","-",IF(UPPER(P232)="AB","+",VLOOKUP(P232,'විෂය තොරතුරු'!$P$24:$Q$28,2))))</f>
        <v/>
      </c>
      <c r="BB232" s="168" t="str">
        <f aca="false">IF(Q232="","",IF(Q232="-","-",IF(UPPER(Q232)="AB","+",VLOOKUP(Q232,'විෂය තොරතුරු'!$P$24:$Q$28,2))))</f>
        <v/>
      </c>
      <c r="BC232" s="168" t="str">
        <f aca="false">IF(R232="","",IF(R232="-","-",IF(UPPER(R232)="AB","+",VLOOKUP(R232,'විෂය තොරතුරු'!$P$24:$Q$28,2))))</f>
        <v/>
      </c>
      <c r="BD232" s="168" t="str">
        <f aca="false">IF(S232="","",IF(S232="-","-",IF(UPPER(S232)="AB","+",VLOOKUP(S232,'විෂය තොරතුරු'!$P$24:$Q$28,2))))</f>
        <v/>
      </c>
      <c r="BE232" s="168" t="str">
        <f aca="false">IF(T232="","",IF(T232="-","-",IF(UPPER(T232)="AB","+",VLOOKUP(T232,'විෂය තොරතුරු'!$P$24:$Q$28,2))))</f>
        <v/>
      </c>
      <c r="BF232" s="168" t="str">
        <f aca="false">IF(U232="","",IF(U232="-","-",IF(UPPER(U232)="AB","+",VLOOKUP(U232,'විෂය තොරතුරු'!$P$24:$Q$28,2))))</f>
        <v/>
      </c>
      <c r="BG232" s="170" t="str">
        <f aca="false">IF(V232="","",IF(V232="-","-",IF(UPPER(V232)="AB","+",VLOOKUP(V232,'විෂය තොරතුරු'!$P$24:$Q$28,2))))</f>
        <v/>
      </c>
      <c r="BH232" s="171" t="str">
        <f aca="false">IF(W232="","",IF(W232="-","-",IF(UPPER(W232)="AB","+",VLOOKUP(W232,'විෂය තොරතුරු'!$P$24:$Q$28,2))))</f>
        <v/>
      </c>
      <c r="BI232" s="168" t="str">
        <f aca="false">IF(X232="","",IF(X232="-","-",IF(UPPER(X232)="AB","+",VLOOKUP(X232,'විෂය තොරතුරු'!$P$24:$Q$28,2))))</f>
        <v/>
      </c>
      <c r="BJ232" s="168" t="str">
        <f aca="false">IF(Y232="","",IF(Y232="-","-",IF(UPPER(Y232)="AB","+",VLOOKUP(Y232,'විෂය තොරතුරු'!$P$24:$Q$28,2))))</f>
        <v/>
      </c>
      <c r="BK232" s="168" t="str">
        <f aca="false">IF(Z232="","",IF(Z232="-","-",IF(UPPER(Z232)="AB","+",VLOOKUP(Z232,'විෂය තොරතුරු'!$P$24:$Q$28,2))))</f>
        <v/>
      </c>
      <c r="BL232" s="168" t="str">
        <f aca="false">IF(AA232="","",IF(AA232="-","-",IF(UPPER(AA232)="AB","+",VLOOKUP(AA232,'විෂය තොරතුරු'!$P$24:$Q$28,2))))</f>
        <v/>
      </c>
      <c r="BM232" s="168" t="str">
        <f aca="false">IF(AB232="","",IF(AB232="-","-",IF(UPPER(AB232)="AB","+",VLOOKUP(AB232,'විෂය තොරතුරු'!$P$24:$Q$28,2))))</f>
        <v/>
      </c>
      <c r="BN232" s="168" t="str">
        <f aca="false">IF(AC232="","",IF(AC232="-","-",IF(UPPER(AC232)="AB","+",VLOOKUP(AC232,'විෂය තොරතුරු'!$P$24:$Q$28,2))))</f>
        <v/>
      </c>
      <c r="BO232" s="169" t="str">
        <f aca="false">IF(AD232="","",IF(AD232="-","-",IF(UPPER(AD232)="AB","+",VLOOKUP(AD232,'විෂය තොරතුරු'!$P$24:$Q$28,2))))</f>
        <v/>
      </c>
      <c r="BP232" s="171" t="str">
        <f aca="false">IF(AE232="","",IF(AE232="-","-",IF(UPPER(AE232)="AB","+",VLOOKUP(AE232,'විෂය තොරතුරු'!$P$24:$Q$28,2))))</f>
        <v/>
      </c>
      <c r="BQ232" s="168" t="str">
        <f aca="false">IF(AF232="","",IF(AF232="-","-",IF(UPPER(AF232)="AB","+",VLOOKUP(AF232,'විෂය තොරතුරු'!$P$24:$Q$28,2))))</f>
        <v/>
      </c>
      <c r="BR232" s="168" t="str">
        <f aca="false">IF(AG232="","",IF(AG232="-","-",IF(UPPER(AG232)="AB","+",VLOOKUP(AG232,'විෂය තොරතුරු'!$P$24:$Q$28,2))))</f>
        <v/>
      </c>
      <c r="BS232" s="168" t="str">
        <f aca="false">IF(AH232="","",IF(AH232="-","-",IF(UPPER(AH232)="AB","+",VLOOKUP(AH232,'විෂය තොරතුරු'!$P$24:$Q$28,2))))</f>
        <v/>
      </c>
      <c r="BT232" s="168" t="str">
        <f aca="false">IF(AI232="","",IF(AI232="-","-",IF(UPPER(AI232)="AB","+",VLOOKUP(AI232,'විෂය තොරතුරු'!$P$24:$Q$28,2))))</f>
        <v/>
      </c>
      <c r="BU232" s="168" t="str">
        <f aca="false">IF(AJ232="","",IF(AJ232="-","-",IF(UPPER(AJ232)="AB","+",VLOOKUP(AJ232,'විෂය තොරතුරු'!$P$24:$Q$28,2))))</f>
        <v/>
      </c>
      <c r="BV232" s="168" t="str">
        <f aca="false">IF(AK232="","",IF(AK232="-","-",IF(UPPER(AK232)="AB","+",VLOOKUP(AK232,'විෂය තොරතුරු'!$P$24:$Q$28,2))))</f>
        <v/>
      </c>
      <c r="BW232" s="169" t="str">
        <f aca="false">IF(AL232="","",IF(AL232="-","-",IF(UPPER(AL232)="AB","+",VLOOKUP(AL232,'විෂය තොරතුරු'!$P$24:$Q$28,2))))</f>
        <v/>
      </c>
      <c r="BX232" s="171" t="str">
        <f aca="false">IF($B232="","",COUNTIF($AP232:$BW232,"A"))</f>
        <v/>
      </c>
      <c r="BY232" s="171" t="str">
        <f aca="false">IF($B232="","",COUNTIF($AP232:$BW232,"B"))</f>
        <v/>
      </c>
      <c r="BZ232" s="171" t="str">
        <f aca="false">IF($B232="","",COUNTIF($AP232:$BW232,"C"))</f>
        <v/>
      </c>
      <c r="CA232" s="171" t="str">
        <f aca="false">IF($B232="","",COUNTIF($AP232:$BW232,"S"))</f>
        <v/>
      </c>
      <c r="CB232" s="171" t="str">
        <f aca="false">IF($B232="","",COUNTIF($AP232:$BW232,"W"))</f>
        <v/>
      </c>
      <c r="CC232" s="171" t="str">
        <f aca="false">IF(B232="","",SUM(BX232:CA232))</f>
        <v/>
      </c>
      <c r="CD232" s="169" t="str">
        <f aca="false">IF(B232="","",SUM(BX232:BZ232))</f>
        <v/>
      </c>
      <c r="CE232" s="172" t="str">
        <f aca="false">IF(B232="","",IF(AND(CC232&gt;=6,CD232&gt;=3,OR(E232&gt;=35,F232&gt;=35),L232&gt;=35),"6/3 සමත්",IF(AND(CC232&gt;=5,CD232&gt;=3,OR(E232&gt;=35,F232&gt;=35,L232&gt;=35)),"5/3 සමත්",IF(AND(CC232&gt;=4,CD232&gt;=1,OR(E232&gt;=20,F232&gt;=20,L232&gt;=20)),"සමත් කළ හැකි",IF(CB232=9,"W9","අසමත් ?")))))</f>
        <v/>
      </c>
    </row>
    <row r="233" customFormat="false" ht="13.8" hidden="false" customHeight="false" outlineLevel="0" collapsed="false">
      <c r="A233" s="160" t="n">
        <v>48</v>
      </c>
      <c r="B233" s="189"/>
      <c r="C233" s="161"/>
      <c r="D233" s="162"/>
      <c r="E233" s="163"/>
      <c r="F233" s="164"/>
      <c r="G233" s="163"/>
      <c r="H233" s="165"/>
      <c r="I233" s="165"/>
      <c r="J233" s="164"/>
      <c r="K233" s="163"/>
      <c r="L233" s="165"/>
      <c r="M233" s="165"/>
      <c r="N233" s="164"/>
      <c r="O233" s="163"/>
      <c r="P233" s="165"/>
      <c r="Q233" s="165"/>
      <c r="R233" s="165"/>
      <c r="S233" s="165"/>
      <c r="T233" s="165"/>
      <c r="U233" s="165"/>
      <c r="V233" s="164"/>
      <c r="W233" s="163"/>
      <c r="X233" s="165"/>
      <c r="Y233" s="165"/>
      <c r="Z233" s="165"/>
      <c r="AA233" s="165"/>
      <c r="AB233" s="165"/>
      <c r="AC233" s="165"/>
      <c r="AD233" s="164"/>
      <c r="AE233" s="163"/>
      <c r="AF233" s="165"/>
      <c r="AG233" s="165"/>
      <c r="AH233" s="165"/>
      <c r="AI233" s="165"/>
      <c r="AJ233" s="165"/>
      <c r="AK233" s="165"/>
      <c r="AL233" s="166"/>
      <c r="AM233" s="167" t="str">
        <f aca="false">IF(B233="","",SUM(E233:AL233))</f>
        <v/>
      </c>
      <c r="AN233" s="168" t="str">
        <f aca="false">IF(B233="","",AM233/9)</f>
        <v/>
      </c>
      <c r="AO233" s="169" t="str">
        <f aca="false">IF(B233="","",IF(AM233=0,"-",RANK(AM233,$AM$186:$AM$235,0)))</f>
        <v/>
      </c>
      <c r="AP233" s="167" t="str">
        <f aca="false">IF(E233="","",IF(E233="-","-",IF(UPPER(E233)="AB","+",VLOOKUP(E233,'විෂය තොරතුරු'!$P$24:$Q$28,2))))</f>
        <v/>
      </c>
      <c r="AQ233" s="168" t="str">
        <f aca="false">IF(F233="","",IF(F233="-","-",IF(UPPER(F233)="AB","+",VLOOKUP(F233,'විෂය තොරතුරු'!$P$24:$Q$28,2))))</f>
        <v/>
      </c>
      <c r="AR233" s="168" t="str">
        <f aca="false">IF(G233="","",IF(G233="-","-",IF(UPPER(G233)="AB","+",VLOOKUP(G233,'විෂය තොරතුරු'!$P$24:$Q$28,2))))</f>
        <v/>
      </c>
      <c r="AS233" s="168" t="str">
        <f aca="false">IF(H233="","",IF(H233="-","-",IF(UPPER(H233)="AB","+",VLOOKUP(H233,'විෂය තොරතුරු'!$P$24:$Q$28,2))))</f>
        <v/>
      </c>
      <c r="AT233" s="168" t="str">
        <f aca="false">IF(I233="","",IF(I233="-","-",IF(UPPER(I233)="AB","+",VLOOKUP(I233,'විෂය තොරතුරු'!$P$24:$Q$28,2))))</f>
        <v/>
      </c>
      <c r="AU233" s="170" t="str">
        <f aca="false">IF(J233="","",IF(J233="-","-",IF(UPPER(J233)="AB","+",VLOOKUP(J233,'විෂය තොරතුරු'!$P$24:$Q$28,2))))</f>
        <v/>
      </c>
      <c r="AV233" s="171" t="str">
        <f aca="false">IF(K233="","",IF(K233="-","-",IF(UPPER(K233)="AB","+",VLOOKUP(K233,'විෂය තොරතුරු'!$P$24:$Q$28,2))))</f>
        <v/>
      </c>
      <c r="AW233" s="168" t="str">
        <f aca="false">IF(L233="","",IF(L233="-","-",IF(UPPER(L233)="AB","+",VLOOKUP(L233,'විෂය තොරතුරු'!$P$24:$Q$28,2))))</f>
        <v/>
      </c>
      <c r="AX233" s="168" t="str">
        <f aca="false">IF(M233="","",IF(M233="-","-",IF(UPPER(M233)="AB","+",VLOOKUP(M233,'විෂය තොරතුරු'!$P$24:$Q$28,2))))</f>
        <v/>
      </c>
      <c r="AY233" s="169" t="str">
        <f aca="false">IF(N233="","",IF(N233="-","-",IF(UPPER(N233)="AB","+",VLOOKUP(N233,'විෂය තොරතුරු'!$P$24:$Q$28,2))))</f>
        <v/>
      </c>
      <c r="AZ233" s="167" t="str">
        <f aca="false">IF(O233="","",IF(O233="-","-",IF(UPPER(O233)="AB","+",VLOOKUP(O233,'විෂය තොරතුරු'!$P$24:$Q$28,2))))</f>
        <v/>
      </c>
      <c r="BA233" s="168" t="str">
        <f aca="false">IF(P233="","",IF(P233="-","-",IF(UPPER(P233)="AB","+",VLOOKUP(P233,'විෂය තොරතුරු'!$P$24:$Q$28,2))))</f>
        <v/>
      </c>
      <c r="BB233" s="168" t="str">
        <f aca="false">IF(Q233="","",IF(Q233="-","-",IF(UPPER(Q233)="AB","+",VLOOKUP(Q233,'විෂය තොරතුරු'!$P$24:$Q$28,2))))</f>
        <v/>
      </c>
      <c r="BC233" s="168" t="str">
        <f aca="false">IF(R233="","",IF(R233="-","-",IF(UPPER(R233)="AB","+",VLOOKUP(R233,'විෂය තොරතුරු'!$P$24:$Q$28,2))))</f>
        <v/>
      </c>
      <c r="BD233" s="168" t="str">
        <f aca="false">IF(S233="","",IF(S233="-","-",IF(UPPER(S233)="AB","+",VLOOKUP(S233,'විෂය තොරතුරු'!$P$24:$Q$28,2))))</f>
        <v/>
      </c>
      <c r="BE233" s="168" t="str">
        <f aca="false">IF(T233="","",IF(T233="-","-",IF(UPPER(T233)="AB","+",VLOOKUP(T233,'විෂය තොරතුරු'!$P$24:$Q$28,2))))</f>
        <v/>
      </c>
      <c r="BF233" s="168" t="str">
        <f aca="false">IF(U233="","",IF(U233="-","-",IF(UPPER(U233)="AB","+",VLOOKUP(U233,'විෂය තොරතුරු'!$P$24:$Q$28,2))))</f>
        <v/>
      </c>
      <c r="BG233" s="170" t="str">
        <f aca="false">IF(V233="","",IF(V233="-","-",IF(UPPER(V233)="AB","+",VLOOKUP(V233,'විෂය තොරතුරු'!$P$24:$Q$28,2))))</f>
        <v/>
      </c>
      <c r="BH233" s="171" t="str">
        <f aca="false">IF(W233="","",IF(W233="-","-",IF(UPPER(W233)="AB","+",VLOOKUP(W233,'විෂය තොරතුරු'!$P$24:$Q$28,2))))</f>
        <v/>
      </c>
      <c r="BI233" s="168" t="str">
        <f aca="false">IF(X233="","",IF(X233="-","-",IF(UPPER(X233)="AB","+",VLOOKUP(X233,'විෂය තොරතුරු'!$P$24:$Q$28,2))))</f>
        <v/>
      </c>
      <c r="BJ233" s="168" t="str">
        <f aca="false">IF(Y233="","",IF(Y233="-","-",IF(UPPER(Y233)="AB","+",VLOOKUP(Y233,'විෂය තොරතුරු'!$P$24:$Q$28,2))))</f>
        <v/>
      </c>
      <c r="BK233" s="168" t="str">
        <f aca="false">IF(Z233="","",IF(Z233="-","-",IF(UPPER(Z233)="AB","+",VLOOKUP(Z233,'විෂය තොරතුරු'!$P$24:$Q$28,2))))</f>
        <v/>
      </c>
      <c r="BL233" s="168" t="str">
        <f aca="false">IF(AA233="","",IF(AA233="-","-",IF(UPPER(AA233)="AB","+",VLOOKUP(AA233,'විෂය තොරතුරු'!$P$24:$Q$28,2))))</f>
        <v/>
      </c>
      <c r="BM233" s="168" t="str">
        <f aca="false">IF(AB233="","",IF(AB233="-","-",IF(UPPER(AB233)="AB","+",VLOOKUP(AB233,'විෂය තොරතුරු'!$P$24:$Q$28,2))))</f>
        <v/>
      </c>
      <c r="BN233" s="168" t="str">
        <f aca="false">IF(AC233="","",IF(AC233="-","-",IF(UPPER(AC233)="AB","+",VLOOKUP(AC233,'විෂය තොරතුරු'!$P$24:$Q$28,2))))</f>
        <v/>
      </c>
      <c r="BO233" s="169" t="str">
        <f aca="false">IF(AD233="","",IF(AD233="-","-",IF(UPPER(AD233)="AB","+",VLOOKUP(AD233,'විෂය තොරතුරු'!$P$24:$Q$28,2))))</f>
        <v/>
      </c>
      <c r="BP233" s="171" t="str">
        <f aca="false">IF(AE233="","",IF(AE233="-","-",IF(UPPER(AE233)="AB","+",VLOOKUP(AE233,'විෂය තොරතුරු'!$P$24:$Q$28,2))))</f>
        <v/>
      </c>
      <c r="BQ233" s="168" t="str">
        <f aca="false">IF(AF233="","",IF(AF233="-","-",IF(UPPER(AF233)="AB","+",VLOOKUP(AF233,'විෂය තොරතුරු'!$P$24:$Q$28,2))))</f>
        <v/>
      </c>
      <c r="BR233" s="168" t="str">
        <f aca="false">IF(AG233="","",IF(AG233="-","-",IF(UPPER(AG233)="AB","+",VLOOKUP(AG233,'විෂය තොරතුරු'!$P$24:$Q$28,2))))</f>
        <v/>
      </c>
      <c r="BS233" s="168" t="str">
        <f aca="false">IF(AH233="","",IF(AH233="-","-",IF(UPPER(AH233)="AB","+",VLOOKUP(AH233,'විෂය තොරතුරු'!$P$24:$Q$28,2))))</f>
        <v/>
      </c>
      <c r="BT233" s="168" t="str">
        <f aca="false">IF(AI233="","",IF(AI233="-","-",IF(UPPER(AI233)="AB","+",VLOOKUP(AI233,'විෂය තොරතුරු'!$P$24:$Q$28,2))))</f>
        <v/>
      </c>
      <c r="BU233" s="168" t="str">
        <f aca="false">IF(AJ233="","",IF(AJ233="-","-",IF(UPPER(AJ233)="AB","+",VLOOKUP(AJ233,'විෂය තොරතුරු'!$P$24:$Q$28,2))))</f>
        <v/>
      </c>
      <c r="BV233" s="168" t="str">
        <f aca="false">IF(AK233="","",IF(AK233="-","-",IF(UPPER(AK233)="AB","+",VLOOKUP(AK233,'විෂය තොරතුරු'!$P$24:$Q$28,2))))</f>
        <v/>
      </c>
      <c r="BW233" s="169" t="str">
        <f aca="false">IF(AL233="","",IF(AL233="-","-",IF(UPPER(AL233)="AB","+",VLOOKUP(AL233,'විෂය තොරතුරු'!$P$24:$Q$28,2))))</f>
        <v/>
      </c>
      <c r="BX233" s="171" t="str">
        <f aca="false">IF($B233="","",COUNTIF($AP233:$BW233,"A"))</f>
        <v/>
      </c>
      <c r="BY233" s="171" t="str">
        <f aca="false">IF($B233="","",COUNTIF($AP233:$BW233,"B"))</f>
        <v/>
      </c>
      <c r="BZ233" s="171" t="str">
        <f aca="false">IF($B233="","",COUNTIF($AP233:$BW233,"C"))</f>
        <v/>
      </c>
      <c r="CA233" s="171" t="str">
        <f aca="false">IF($B233="","",COUNTIF($AP233:$BW233,"S"))</f>
        <v/>
      </c>
      <c r="CB233" s="171" t="str">
        <f aca="false">IF($B233="","",COUNTIF($AP233:$BW233,"W"))</f>
        <v/>
      </c>
      <c r="CC233" s="171" t="str">
        <f aca="false">IF(B233="","",SUM(BX233:CA233))</f>
        <v/>
      </c>
      <c r="CD233" s="169" t="str">
        <f aca="false">IF(B233="","",SUM(BX233:BZ233))</f>
        <v/>
      </c>
      <c r="CE233" s="172" t="str">
        <f aca="false">IF(B233="","",IF(AND(CC233&gt;=6,CD233&gt;=3,OR(E233&gt;=35,F233&gt;=35),L233&gt;=35),"6/3 සමත්",IF(AND(CC233&gt;=5,CD233&gt;=3,OR(E233&gt;=35,F233&gt;=35,L233&gt;=35)),"5/3 සමත්",IF(AND(CC233&gt;=4,CD233&gt;=1,OR(E233&gt;=20,F233&gt;=20,L233&gt;=20)),"සමත් කළ හැකි",IF(CB233=9,"W9","අසමත් ?")))))</f>
        <v/>
      </c>
    </row>
    <row r="234" customFormat="false" ht="13.8" hidden="false" customHeight="false" outlineLevel="0" collapsed="false">
      <c r="A234" s="160" t="n">
        <v>49</v>
      </c>
      <c r="B234" s="189"/>
      <c r="C234" s="161"/>
      <c r="D234" s="162"/>
      <c r="E234" s="163"/>
      <c r="F234" s="164"/>
      <c r="G234" s="163"/>
      <c r="H234" s="165"/>
      <c r="I234" s="165"/>
      <c r="J234" s="164"/>
      <c r="K234" s="163"/>
      <c r="L234" s="165"/>
      <c r="M234" s="165"/>
      <c r="N234" s="164"/>
      <c r="O234" s="163"/>
      <c r="P234" s="165"/>
      <c r="Q234" s="165"/>
      <c r="R234" s="165"/>
      <c r="S234" s="165"/>
      <c r="T234" s="165"/>
      <c r="U234" s="165"/>
      <c r="V234" s="164"/>
      <c r="W234" s="163"/>
      <c r="X234" s="165"/>
      <c r="Y234" s="165"/>
      <c r="Z234" s="165"/>
      <c r="AA234" s="165"/>
      <c r="AB234" s="165"/>
      <c r="AC234" s="165"/>
      <c r="AD234" s="164"/>
      <c r="AE234" s="163"/>
      <c r="AF234" s="165"/>
      <c r="AG234" s="165"/>
      <c r="AH234" s="165"/>
      <c r="AI234" s="165"/>
      <c r="AJ234" s="165"/>
      <c r="AK234" s="165"/>
      <c r="AL234" s="166"/>
      <c r="AM234" s="167" t="str">
        <f aca="false">IF(B234="","",SUM(E234:AL234))</f>
        <v/>
      </c>
      <c r="AN234" s="168" t="str">
        <f aca="false">IF(B234="","",AM234/9)</f>
        <v/>
      </c>
      <c r="AO234" s="169" t="str">
        <f aca="false">IF(B234="","",IF(AM234=0,"-",RANK(AM234,$AM$186:$AM$235,0)))</f>
        <v/>
      </c>
      <c r="AP234" s="167" t="str">
        <f aca="false">IF(E234="","",IF(E234="-","-",IF(UPPER(E234)="AB","+",VLOOKUP(E234,'විෂය තොරතුරු'!$P$24:$Q$28,2))))</f>
        <v/>
      </c>
      <c r="AQ234" s="168" t="str">
        <f aca="false">IF(F234="","",IF(F234="-","-",IF(UPPER(F234)="AB","+",VLOOKUP(F234,'විෂය තොරතුරු'!$P$24:$Q$28,2))))</f>
        <v/>
      </c>
      <c r="AR234" s="168" t="str">
        <f aca="false">IF(G234="","",IF(G234="-","-",IF(UPPER(G234)="AB","+",VLOOKUP(G234,'විෂය තොරතුරු'!$P$24:$Q$28,2))))</f>
        <v/>
      </c>
      <c r="AS234" s="168" t="str">
        <f aca="false">IF(H234="","",IF(H234="-","-",IF(UPPER(H234)="AB","+",VLOOKUP(H234,'විෂය තොරතුරු'!$P$24:$Q$28,2))))</f>
        <v/>
      </c>
      <c r="AT234" s="168" t="str">
        <f aca="false">IF(I234="","",IF(I234="-","-",IF(UPPER(I234)="AB","+",VLOOKUP(I234,'විෂය තොරතුරු'!$P$24:$Q$28,2))))</f>
        <v/>
      </c>
      <c r="AU234" s="170" t="str">
        <f aca="false">IF(J234="","",IF(J234="-","-",IF(UPPER(J234)="AB","+",VLOOKUP(J234,'විෂය තොරතුරු'!$P$24:$Q$28,2))))</f>
        <v/>
      </c>
      <c r="AV234" s="171" t="str">
        <f aca="false">IF(K234="","",IF(K234="-","-",IF(UPPER(K234)="AB","+",VLOOKUP(K234,'විෂය තොරතුරු'!$P$24:$Q$28,2))))</f>
        <v/>
      </c>
      <c r="AW234" s="168" t="str">
        <f aca="false">IF(L234="","",IF(L234="-","-",IF(UPPER(L234)="AB","+",VLOOKUP(L234,'විෂය තොරතුරු'!$P$24:$Q$28,2))))</f>
        <v/>
      </c>
      <c r="AX234" s="168" t="str">
        <f aca="false">IF(M234="","",IF(M234="-","-",IF(UPPER(M234)="AB","+",VLOOKUP(M234,'විෂය තොරතුරු'!$P$24:$Q$28,2))))</f>
        <v/>
      </c>
      <c r="AY234" s="169" t="str">
        <f aca="false">IF(N234="","",IF(N234="-","-",IF(UPPER(N234)="AB","+",VLOOKUP(N234,'විෂය තොරතුරු'!$P$24:$Q$28,2))))</f>
        <v/>
      </c>
      <c r="AZ234" s="167" t="str">
        <f aca="false">IF(O234="","",IF(O234="-","-",IF(UPPER(O234)="AB","+",VLOOKUP(O234,'විෂය තොරතුරු'!$P$24:$Q$28,2))))</f>
        <v/>
      </c>
      <c r="BA234" s="168" t="str">
        <f aca="false">IF(P234="","",IF(P234="-","-",IF(UPPER(P234)="AB","+",VLOOKUP(P234,'විෂය තොරතුරු'!$P$24:$Q$28,2))))</f>
        <v/>
      </c>
      <c r="BB234" s="168" t="str">
        <f aca="false">IF(Q234="","",IF(Q234="-","-",IF(UPPER(Q234)="AB","+",VLOOKUP(Q234,'විෂය තොරතුරු'!$P$24:$Q$28,2))))</f>
        <v/>
      </c>
      <c r="BC234" s="168" t="str">
        <f aca="false">IF(R234="","",IF(R234="-","-",IF(UPPER(R234)="AB","+",VLOOKUP(R234,'විෂය තොරතුරු'!$P$24:$Q$28,2))))</f>
        <v/>
      </c>
      <c r="BD234" s="168" t="str">
        <f aca="false">IF(S234="","",IF(S234="-","-",IF(UPPER(S234)="AB","+",VLOOKUP(S234,'විෂය තොරතුරු'!$P$24:$Q$28,2))))</f>
        <v/>
      </c>
      <c r="BE234" s="168" t="str">
        <f aca="false">IF(T234="","",IF(T234="-","-",IF(UPPER(T234)="AB","+",VLOOKUP(T234,'විෂය තොරතුරු'!$P$24:$Q$28,2))))</f>
        <v/>
      </c>
      <c r="BF234" s="168" t="str">
        <f aca="false">IF(U234="","",IF(U234="-","-",IF(UPPER(U234)="AB","+",VLOOKUP(U234,'විෂය තොරතුරු'!$P$24:$Q$28,2))))</f>
        <v/>
      </c>
      <c r="BG234" s="170" t="str">
        <f aca="false">IF(V234="","",IF(V234="-","-",IF(UPPER(V234)="AB","+",VLOOKUP(V234,'විෂය තොරතුරු'!$P$24:$Q$28,2))))</f>
        <v/>
      </c>
      <c r="BH234" s="171" t="str">
        <f aca="false">IF(W234="","",IF(W234="-","-",IF(UPPER(W234)="AB","+",VLOOKUP(W234,'විෂය තොරතුරු'!$P$24:$Q$28,2))))</f>
        <v/>
      </c>
      <c r="BI234" s="168" t="str">
        <f aca="false">IF(X234="","",IF(X234="-","-",IF(UPPER(X234)="AB","+",VLOOKUP(X234,'විෂය තොරතුරු'!$P$24:$Q$28,2))))</f>
        <v/>
      </c>
      <c r="BJ234" s="168" t="str">
        <f aca="false">IF(Y234="","",IF(Y234="-","-",IF(UPPER(Y234)="AB","+",VLOOKUP(Y234,'විෂය තොරතුරු'!$P$24:$Q$28,2))))</f>
        <v/>
      </c>
      <c r="BK234" s="168" t="str">
        <f aca="false">IF(Z234="","",IF(Z234="-","-",IF(UPPER(Z234)="AB","+",VLOOKUP(Z234,'විෂය තොරතුරු'!$P$24:$Q$28,2))))</f>
        <v/>
      </c>
      <c r="BL234" s="168" t="str">
        <f aca="false">IF(AA234="","",IF(AA234="-","-",IF(UPPER(AA234)="AB","+",VLOOKUP(AA234,'විෂය තොරතුරු'!$P$24:$Q$28,2))))</f>
        <v/>
      </c>
      <c r="BM234" s="168" t="str">
        <f aca="false">IF(AB234="","",IF(AB234="-","-",IF(UPPER(AB234)="AB","+",VLOOKUP(AB234,'විෂය තොරතුරු'!$P$24:$Q$28,2))))</f>
        <v/>
      </c>
      <c r="BN234" s="168" t="str">
        <f aca="false">IF(AC234="","",IF(AC234="-","-",IF(UPPER(AC234)="AB","+",VLOOKUP(AC234,'විෂය තොරතුරු'!$P$24:$Q$28,2))))</f>
        <v/>
      </c>
      <c r="BO234" s="169" t="str">
        <f aca="false">IF(AD234="","",IF(AD234="-","-",IF(UPPER(AD234)="AB","+",VLOOKUP(AD234,'විෂය තොරතුරු'!$P$24:$Q$28,2))))</f>
        <v/>
      </c>
      <c r="BP234" s="171" t="str">
        <f aca="false">IF(AE234="","",IF(AE234="-","-",IF(UPPER(AE234)="AB","+",VLOOKUP(AE234,'විෂය තොරතුරු'!$P$24:$Q$28,2))))</f>
        <v/>
      </c>
      <c r="BQ234" s="168" t="str">
        <f aca="false">IF(AF234="","",IF(AF234="-","-",IF(UPPER(AF234)="AB","+",VLOOKUP(AF234,'විෂය තොරතුරු'!$P$24:$Q$28,2))))</f>
        <v/>
      </c>
      <c r="BR234" s="168" t="str">
        <f aca="false">IF(AG234="","",IF(AG234="-","-",IF(UPPER(AG234)="AB","+",VLOOKUP(AG234,'විෂය තොරතුරු'!$P$24:$Q$28,2))))</f>
        <v/>
      </c>
      <c r="BS234" s="168" t="str">
        <f aca="false">IF(AH234="","",IF(AH234="-","-",IF(UPPER(AH234)="AB","+",VLOOKUP(AH234,'විෂය තොරතුරු'!$P$24:$Q$28,2))))</f>
        <v/>
      </c>
      <c r="BT234" s="168" t="str">
        <f aca="false">IF(AI234="","",IF(AI234="-","-",IF(UPPER(AI234)="AB","+",VLOOKUP(AI234,'විෂය තොරතුරු'!$P$24:$Q$28,2))))</f>
        <v/>
      </c>
      <c r="BU234" s="168" t="str">
        <f aca="false">IF(AJ234="","",IF(AJ234="-","-",IF(UPPER(AJ234)="AB","+",VLOOKUP(AJ234,'විෂය තොරතුරු'!$P$24:$Q$28,2))))</f>
        <v/>
      </c>
      <c r="BV234" s="168" t="str">
        <f aca="false">IF(AK234="","",IF(AK234="-","-",IF(UPPER(AK234)="AB","+",VLOOKUP(AK234,'විෂය තොරතුරු'!$P$24:$Q$28,2))))</f>
        <v/>
      </c>
      <c r="BW234" s="169" t="str">
        <f aca="false">IF(AL234="","",IF(AL234="-","-",IF(UPPER(AL234)="AB","+",VLOOKUP(AL234,'විෂය තොරතුරු'!$P$24:$Q$28,2))))</f>
        <v/>
      </c>
      <c r="BX234" s="171" t="str">
        <f aca="false">IF($B234="","",COUNTIF($AP234:$BW234,"A"))</f>
        <v/>
      </c>
      <c r="BY234" s="171" t="str">
        <f aca="false">IF($B234="","",COUNTIF($AP234:$BW234,"B"))</f>
        <v/>
      </c>
      <c r="BZ234" s="171" t="str">
        <f aca="false">IF($B234="","",COUNTIF($AP234:$BW234,"C"))</f>
        <v/>
      </c>
      <c r="CA234" s="171" t="str">
        <f aca="false">IF($B234="","",COUNTIF($AP234:$BW234,"S"))</f>
        <v/>
      </c>
      <c r="CB234" s="171" t="str">
        <f aca="false">IF($B234="","",COUNTIF($AP234:$BW234,"W"))</f>
        <v/>
      </c>
      <c r="CC234" s="171" t="str">
        <f aca="false">IF(B234="","",SUM(BX234:CA234))</f>
        <v/>
      </c>
      <c r="CD234" s="169" t="str">
        <f aca="false">IF(B234="","",SUM(BX234:BZ234))</f>
        <v/>
      </c>
      <c r="CE234" s="172" t="str">
        <f aca="false">IF(B234="","",IF(AND(CC234&gt;=6,CD234&gt;=3,OR(E234&gt;=35,F234&gt;=35),L234&gt;=35),"6/3 සමත්",IF(AND(CC234&gt;=5,CD234&gt;=3,OR(E234&gt;=35,F234&gt;=35,L234&gt;=35)),"5/3 සමත්",IF(AND(CC234&gt;=4,CD234&gt;=1,OR(E234&gt;=20,F234&gt;=20,L234&gt;=20)),"සමත් කළ හැකි",IF(CB234=9,"W9","අසමත් ?")))))</f>
        <v/>
      </c>
    </row>
    <row r="235" customFormat="false" ht="13.8" hidden="false" customHeight="false" outlineLevel="0" collapsed="false">
      <c r="A235" s="160" t="n">
        <v>50</v>
      </c>
      <c r="B235" s="174"/>
      <c r="C235" s="161"/>
      <c r="D235" s="162"/>
      <c r="E235" s="269"/>
      <c r="F235" s="166"/>
      <c r="G235" s="269"/>
      <c r="H235" s="174"/>
      <c r="I235" s="174"/>
      <c r="J235" s="166"/>
      <c r="K235" s="269"/>
      <c r="L235" s="174"/>
      <c r="M235" s="174"/>
      <c r="N235" s="166"/>
      <c r="O235" s="269"/>
      <c r="P235" s="174"/>
      <c r="Q235" s="174"/>
      <c r="R235" s="174"/>
      <c r="S235" s="174"/>
      <c r="T235" s="174"/>
      <c r="U235" s="174"/>
      <c r="V235" s="166"/>
      <c r="W235" s="269"/>
      <c r="X235" s="174"/>
      <c r="Y235" s="174"/>
      <c r="Z235" s="174"/>
      <c r="AA235" s="174"/>
      <c r="AB235" s="174"/>
      <c r="AC235" s="174"/>
      <c r="AD235" s="166"/>
      <c r="AE235" s="269"/>
      <c r="AF235" s="174"/>
      <c r="AG235" s="174"/>
      <c r="AH235" s="174"/>
      <c r="AI235" s="174"/>
      <c r="AJ235" s="174"/>
      <c r="AK235" s="174"/>
      <c r="AL235" s="166"/>
      <c r="AM235" s="193" t="str">
        <f aca="false">IF(B235="","",SUM(E235:AL235))</f>
        <v/>
      </c>
      <c r="AN235" s="194" t="str">
        <f aca="false">IF(B235="","",AM235/9)</f>
        <v/>
      </c>
      <c r="AO235" s="169" t="str">
        <f aca="false">IF(B235="","",IF(AM235=0,"-",RANK(AM235,$AM$186:$AM$235,0)))</f>
        <v/>
      </c>
      <c r="AP235" s="193" t="str">
        <f aca="false">IF(E235="","",IF(E235="-","-",IF(UPPER(E235)="AB","+",VLOOKUP(E235,'විෂය තොරතුරු'!$P$24:$Q$28,2))))</f>
        <v/>
      </c>
      <c r="AQ235" s="194" t="str">
        <f aca="false">IF(F235="","",IF(F235="-","-",IF(UPPER(F235)="AB","+",VLOOKUP(F235,'විෂය තොරතුරු'!$P$24:$Q$28,2))))</f>
        <v/>
      </c>
      <c r="AR235" s="194" t="str">
        <f aca="false">IF(G235="","",IF(G235="-","-",IF(UPPER(G235)="AB","+",VLOOKUP(G235,'විෂය තොරතුරු'!$P$24:$Q$28,2))))</f>
        <v/>
      </c>
      <c r="AS235" s="194" t="str">
        <f aca="false">IF(H235="","",IF(H235="-","-",IF(UPPER(H235)="AB","+",VLOOKUP(H235,'විෂය තොරතුරු'!$P$24:$Q$28,2))))</f>
        <v/>
      </c>
      <c r="AT235" s="194" t="str">
        <f aca="false">IF(I235="","",IF(I235="-","-",IF(UPPER(I235)="AB","+",VLOOKUP(I235,'විෂය තොරතුරු'!$P$24:$Q$28,2))))</f>
        <v/>
      </c>
      <c r="AU235" s="196" t="str">
        <f aca="false">IF(J235="","",IF(J235="-","-",IF(UPPER(J235)="AB","+",VLOOKUP(J235,'විෂය තොරතුරු'!$P$24:$Q$28,2))))</f>
        <v/>
      </c>
      <c r="AV235" s="197" t="str">
        <f aca="false">IF(K235="","",IF(K235="-","-",IF(UPPER(K235)="AB","+",VLOOKUP(K235,'විෂය තොරතුරු'!$P$24:$Q$28,2))))</f>
        <v/>
      </c>
      <c r="AW235" s="194" t="str">
        <f aca="false">IF(L235="","",IF(L235="-","-",IF(UPPER(L235)="AB","+",VLOOKUP(L235,'විෂය තොරතුරු'!$P$24:$Q$28,2))))</f>
        <v/>
      </c>
      <c r="AX235" s="194" t="str">
        <f aca="false">IF(M235="","",IF(M235="-","-",IF(UPPER(M235)="AB","+",VLOOKUP(M235,'විෂය තොරතුරු'!$P$24:$Q$28,2))))</f>
        <v/>
      </c>
      <c r="AY235" s="195" t="str">
        <f aca="false">IF(N235="","",IF(N235="-","-",IF(UPPER(N235)="AB","+",VLOOKUP(N235,'විෂය තොරතුරු'!$P$24:$Q$28,2))))</f>
        <v/>
      </c>
      <c r="AZ235" s="193" t="str">
        <f aca="false">IF(O235="","",IF(O235="-","-",IF(UPPER(O235)="AB","+",VLOOKUP(O235,'විෂය තොරතුරු'!$P$24:$Q$28,2))))</f>
        <v/>
      </c>
      <c r="BA235" s="194" t="str">
        <f aca="false">IF(P235="","",IF(P235="-","-",IF(UPPER(P235)="AB","+",VLOOKUP(P235,'විෂය තොරතුරු'!$P$24:$Q$28,2))))</f>
        <v/>
      </c>
      <c r="BB235" s="194" t="str">
        <f aca="false">IF(Q235="","",IF(Q235="-","-",IF(UPPER(Q235)="AB","+",VLOOKUP(Q235,'විෂය තොරතුරු'!$P$24:$Q$28,2))))</f>
        <v/>
      </c>
      <c r="BC235" s="194" t="str">
        <f aca="false">IF(R235="","",IF(R235="-","-",IF(UPPER(R235)="AB","+",VLOOKUP(R235,'විෂය තොරතුරු'!$P$24:$Q$28,2))))</f>
        <v/>
      </c>
      <c r="BD235" s="194" t="str">
        <f aca="false">IF(S235="","",IF(S235="-","-",IF(UPPER(S235)="AB","+",VLOOKUP(S235,'විෂය තොරතුරු'!$P$24:$Q$28,2))))</f>
        <v/>
      </c>
      <c r="BE235" s="194" t="str">
        <f aca="false">IF(T235="","",IF(T235="-","-",IF(UPPER(T235)="AB","+",VLOOKUP(T235,'විෂය තොරතුරු'!$P$24:$Q$28,2))))</f>
        <v/>
      </c>
      <c r="BF235" s="194" t="str">
        <f aca="false">IF(U235="","",IF(U235="-","-",IF(UPPER(U235)="AB","+",VLOOKUP(U235,'විෂය තොරතුරු'!$P$24:$Q$28,2))))</f>
        <v/>
      </c>
      <c r="BG235" s="196" t="str">
        <f aca="false">IF(V235="","",IF(V235="-","-",IF(UPPER(V235)="AB","+",VLOOKUP(V235,'විෂය තොරතුරු'!$P$24:$Q$28,2))))</f>
        <v/>
      </c>
      <c r="BH235" s="197" t="str">
        <f aca="false">IF(W235="","",IF(W235="-","-",IF(UPPER(W235)="AB","+",VLOOKUP(W235,'විෂය තොරතුරු'!$P$24:$Q$28,2))))</f>
        <v/>
      </c>
      <c r="BI235" s="194" t="str">
        <f aca="false">IF(X235="","",IF(X235="-","-",IF(UPPER(X235)="AB","+",VLOOKUP(X235,'විෂය තොරතුරු'!$P$24:$Q$28,2))))</f>
        <v/>
      </c>
      <c r="BJ235" s="194" t="str">
        <f aca="false">IF(Y235="","",IF(Y235="-","-",IF(UPPER(Y235)="AB","+",VLOOKUP(Y235,'විෂය තොරතුරු'!$P$24:$Q$28,2))))</f>
        <v/>
      </c>
      <c r="BK235" s="194" t="str">
        <f aca="false">IF(Z235="","",IF(Z235="-","-",IF(UPPER(Z235)="AB","+",VLOOKUP(Z235,'විෂය තොරතුරු'!$P$24:$Q$28,2))))</f>
        <v/>
      </c>
      <c r="BL235" s="194" t="str">
        <f aca="false">IF(AA235="","",IF(AA235="-","-",IF(UPPER(AA235)="AB","+",VLOOKUP(AA235,'විෂය තොරතුරු'!$P$24:$Q$28,2))))</f>
        <v/>
      </c>
      <c r="BM235" s="194" t="str">
        <f aca="false">IF(AB235="","",IF(AB235="-","-",IF(UPPER(AB235)="AB","+",VLOOKUP(AB235,'විෂය තොරතුරු'!$P$24:$Q$28,2))))</f>
        <v/>
      </c>
      <c r="BN235" s="194" t="str">
        <f aca="false">IF(AC235="","",IF(AC235="-","-",IF(UPPER(AC235)="AB","+",VLOOKUP(AC235,'විෂය තොරතුරු'!$P$24:$Q$28,2))))</f>
        <v/>
      </c>
      <c r="BO235" s="195" t="str">
        <f aca="false">IF(AD235="","",IF(AD235="-","-",IF(UPPER(AD235)="AB","+",VLOOKUP(AD235,'විෂය තොරතුරු'!$P$24:$Q$28,2))))</f>
        <v/>
      </c>
      <c r="BP235" s="197" t="str">
        <f aca="false">IF(AE235="","",IF(AE235="-","-",IF(UPPER(AE235)="AB","+",VLOOKUP(AE235,'විෂය තොරතුරු'!$P$24:$Q$28,2))))</f>
        <v/>
      </c>
      <c r="BQ235" s="194" t="str">
        <f aca="false">IF(AF235="","",IF(AF235="-","-",IF(UPPER(AF235)="AB","+",VLOOKUP(AF235,'විෂය තොරතුරු'!$P$24:$Q$28,2))))</f>
        <v/>
      </c>
      <c r="BR235" s="194" t="str">
        <f aca="false">IF(AG235="","",IF(AG235="-","-",IF(UPPER(AG235)="AB","+",VLOOKUP(AG235,'විෂය තොරතුරු'!$P$24:$Q$28,2))))</f>
        <v/>
      </c>
      <c r="BS235" s="194" t="str">
        <f aca="false">IF(AH235="","",IF(AH235="-","-",IF(UPPER(AH235)="AB","+",VLOOKUP(AH235,'විෂය තොරතුරු'!$P$24:$Q$28,2))))</f>
        <v/>
      </c>
      <c r="BT235" s="194" t="str">
        <f aca="false">IF(AI235="","",IF(AI235="-","-",IF(UPPER(AI235)="AB","+",VLOOKUP(AI235,'විෂය තොරතුරු'!$P$24:$Q$28,2))))</f>
        <v/>
      </c>
      <c r="BU235" s="194" t="str">
        <f aca="false">IF(AJ235="","",IF(AJ235="-","-",IF(UPPER(AJ235)="AB","+",VLOOKUP(AJ235,'විෂය තොරතුරු'!$P$24:$Q$28,2))))</f>
        <v/>
      </c>
      <c r="BV235" s="194" t="str">
        <f aca="false">IF(AK235="","",IF(AK235="-","-",IF(UPPER(AK235)="AB","+",VLOOKUP(AK235,'විෂය තොරතුරු'!$P$24:$Q$28,2))))</f>
        <v/>
      </c>
      <c r="BW235" s="195" t="str">
        <f aca="false">IF(AL235="","",IF(AL235="-","-",IF(UPPER(AL235)="AB","+",VLOOKUP(AL235,'විෂය තොරතුරු'!$P$24:$Q$28,2))))</f>
        <v/>
      </c>
      <c r="BX235" s="171" t="str">
        <f aca="false">IF($B235="","",COUNTIF($AP235:$BW235,"A"))</f>
        <v/>
      </c>
      <c r="BY235" s="171" t="str">
        <f aca="false">IF($B235="","",COUNTIF($AP235:$BW235,"B"))</f>
        <v/>
      </c>
      <c r="BZ235" s="171" t="str">
        <f aca="false">IF($B235="","",COUNTIF($AP235:$BW235,"C"))</f>
        <v/>
      </c>
      <c r="CA235" s="171" t="str">
        <f aca="false">IF($B235="","",COUNTIF($AP235:$BW235,"S"))</f>
        <v/>
      </c>
      <c r="CB235" s="171" t="str">
        <f aca="false">IF($B235="","",COUNTIF($AP235:$BW235,"W"))</f>
        <v/>
      </c>
      <c r="CC235" s="197" t="str">
        <f aca="false">IF(B235="","",SUM(BX235:CA235))</f>
        <v/>
      </c>
      <c r="CD235" s="195" t="str">
        <f aca="false">IF(B235="","",SUM(BX235:BZ235))</f>
        <v/>
      </c>
      <c r="CE235" s="172" t="str">
        <f aca="false">IF(B235="","",IF(AND(CC235&gt;=6,CD235&gt;=3,OR(E235&gt;=35,F235&gt;=35),L235&gt;=35),"6/3 සමත්",IF(AND(CC235&gt;=5,CD235&gt;=3,OR(E235&gt;=35,F235&gt;=35,L235&gt;=35)),"5/3 සමත්",IF(AND(CC235&gt;=4,CD235&gt;=1,OR(E235&gt;=20,F235&gt;=20,L235&gt;=20)),"සමත් කළ හැකි",IF(CB235=9,"W9","අසමත් ?")))))</f>
        <v/>
      </c>
    </row>
    <row r="236" customFormat="false" ht="11.45" hidden="false" customHeight="false" outlineLevel="0" collapsed="false">
      <c r="A236" s="202"/>
      <c r="B236" s="63" t="s">
        <v>93</v>
      </c>
      <c r="C236" s="168"/>
      <c r="D236" s="170"/>
      <c r="E236" s="171" t="str">
        <f aca="false">IF($B186="","-",SUM(E186:E235))</f>
        <v>-</v>
      </c>
      <c r="F236" s="169" t="str">
        <f aca="false">IF($B186="","-",SUM(F186:F235))</f>
        <v>-</v>
      </c>
      <c r="G236" s="171" t="str">
        <f aca="false">IF($B186="","-",SUM(G186:G235))</f>
        <v>-</v>
      </c>
      <c r="H236" s="168" t="str">
        <f aca="false">IF($B186="","-",SUM(H186:H235))</f>
        <v>-</v>
      </c>
      <c r="I236" s="168" t="str">
        <f aca="false">IF($B186="","-",SUM(I186:I235))</f>
        <v>-</v>
      </c>
      <c r="J236" s="169" t="str">
        <f aca="false">IF($B186="","-",SUM(J186:J235))</f>
        <v>-</v>
      </c>
      <c r="K236" s="171" t="str">
        <f aca="false">IF($B186="","-",SUM(K186:K235))</f>
        <v>-</v>
      </c>
      <c r="L236" s="168" t="str">
        <f aca="false">IF($B186="","-",SUM(L186:L235))</f>
        <v>-</v>
      </c>
      <c r="M236" s="168" t="str">
        <f aca="false">IF($B186="","-",SUM(M186:M235))</f>
        <v>-</v>
      </c>
      <c r="N236" s="169" t="str">
        <f aca="false">IF($B186="","-",SUM(N186:N235))</f>
        <v>-</v>
      </c>
      <c r="O236" s="171" t="str">
        <f aca="false">IF($B186="","-",SUM(O186:O235))</f>
        <v>-</v>
      </c>
      <c r="P236" s="168" t="str">
        <f aca="false">IF($B186="","-",SUM(P186:P235))</f>
        <v>-</v>
      </c>
      <c r="Q236" s="168" t="str">
        <f aca="false">IF($B186="","-",SUM(Q186:Q235))</f>
        <v>-</v>
      </c>
      <c r="R236" s="168" t="str">
        <f aca="false">IF($B186="","-",SUM(R186:R235))</f>
        <v>-</v>
      </c>
      <c r="S236" s="168" t="str">
        <f aca="false">IF($B186="","-",SUM(S186:S235))</f>
        <v>-</v>
      </c>
      <c r="T236" s="168" t="str">
        <f aca="false">IF($B186="","-",SUM(T186:T235))</f>
        <v>-</v>
      </c>
      <c r="U236" s="168" t="str">
        <f aca="false">IF($B186="","-",SUM(U186:U235))</f>
        <v>-</v>
      </c>
      <c r="V236" s="169" t="str">
        <f aca="false">IF($B186="","-",SUM(V186:V235))</f>
        <v>-</v>
      </c>
      <c r="W236" s="171" t="str">
        <f aca="false">IF($B186="","-",SUM(W186:W235))</f>
        <v>-</v>
      </c>
      <c r="X236" s="168" t="str">
        <f aca="false">IF($B186="","-",SUM(X186:X235))</f>
        <v>-</v>
      </c>
      <c r="Y236" s="168" t="str">
        <f aca="false">IF($B186="","-",SUM(Y186:Y235))</f>
        <v>-</v>
      </c>
      <c r="Z236" s="168" t="str">
        <f aca="false">IF($B186="","-",SUM(Z186:Z235))</f>
        <v>-</v>
      </c>
      <c r="AA236" s="168" t="str">
        <f aca="false">IF($B186="","-",SUM(AA186:AA235))</f>
        <v>-</v>
      </c>
      <c r="AB236" s="168" t="str">
        <f aca="false">IF($B186="","-",SUM(AB186:AB235))</f>
        <v>-</v>
      </c>
      <c r="AC236" s="168" t="str">
        <f aca="false">IF($B186="","-",SUM(AC186:AC235))</f>
        <v>-</v>
      </c>
      <c r="AD236" s="169" t="str">
        <f aca="false">IF($B186="","-",SUM(AD186:AD235))</f>
        <v>-</v>
      </c>
      <c r="AE236" s="171" t="str">
        <f aca="false">IF($B186="","-",SUM(AE186:AE235))</f>
        <v>-</v>
      </c>
      <c r="AF236" s="168" t="str">
        <f aca="false">IF($B186="","-",SUM(AF186:AF235))</f>
        <v>-</v>
      </c>
      <c r="AG236" s="168" t="str">
        <f aca="false">IF($B186="","-",SUM(AG186:AG235))</f>
        <v>-</v>
      </c>
      <c r="AH236" s="168" t="str">
        <f aca="false">IF($B186="","-",SUM(AH186:AH235))</f>
        <v>-</v>
      </c>
      <c r="AI236" s="168" t="str">
        <f aca="false">IF($B186="","-",SUM(AI186:AI235))</f>
        <v>-</v>
      </c>
      <c r="AJ236" s="168" t="str">
        <f aca="false">IF($B186="","-",SUM(AJ186:AJ235))</f>
        <v>-</v>
      </c>
      <c r="AK236" s="168" t="str">
        <f aca="false">IF($B186="","-",SUM(AK186:AK235))</f>
        <v>-</v>
      </c>
      <c r="AL236" s="169" t="str">
        <f aca="false">IF($B186="","-",SUM(AL186:AL235))</f>
        <v>-</v>
      </c>
      <c r="AM236" s="299"/>
      <c r="AN236" s="201"/>
      <c r="AO236" s="201"/>
      <c r="AP236" s="201"/>
      <c r="AQ236" s="201"/>
      <c r="AR236" s="201"/>
      <c r="AS236" s="201"/>
      <c r="AT236" s="201"/>
      <c r="AU236" s="201"/>
      <c r="AV236" s="201"/>
      <c r="AW236" s="201"/>
      <c r="AX236" s="201"/>
      <c r="AY236" s="201"/>
      <c r="AZ236" s="201"/>
      <c r="BA236" s="201"/>
      <c r="BB236" s="201"/>
      <c r="BC236" s="201"/>
      <c r="BD236" s="201"/>
      <c r="BE236" s="201"/>
      <c r="BF236" s="201"/>
      <c r="BG236" s="201"/>
      <c r="BH236" s="201"/>
      <c r="BI236" s="201"/>
      <c r="BJ236" s="201"/>
      <c r="BK236" s="201"/>
      <c r="BL236" s="201"/>
      <c r="BM236" s="201"/>
      <c r="BN236" s="201"/>
      <c r="BO236" s="201"/>
      <c r="BP236" s="201"/>
      <c r="BQ236" s="201"/>
      <c r="BR236" s="201"/>
      <c r="BS236" s="201"/>
      <c r="BT236" s="201"/>
      <c r="BU236" s="201"/>
      <c r="BV236" s="201"/>
      <c r="BW236" s="201"/>
      <c r="BX236" s="201"/>
      <c r="BY236" s="201"/>
      <c r="BZ236" s="201"/>
      <c r="CA236" s="201"/>
      <c r="CB236" s="201"/>
      <c r="CC236" s="201"/>
      <c r="CD236" s="201"/>
      <c r="CE236" s="201"/>
    </row>
    <row r="237" customFormat="false" ht="11.45" hidden="false" customHeight="false" outlineLevel="0" collapsed="false">
      <c r="A237" s="203"/>
      <c r="B237" s="63" t="s">
        <v>94</v>
      </c>
      <c r="C237" s="168"/>
      <c r="D237" s="170"/>
      <c r="E237" s="171" t="str">
        <f aca="false">IF(OR(E$236=0,E$236="-"),"-",E236/E246)</f>
        <v>-</v>
      </c>
      <c r="F237" s="171" t="str">
        <f aca="false">IF(OR(F$236=0,F$236="-"),"-",F236/F246)</f>
        <v>-</v>
      </c>
      <c r="G237" s="171" t="str">
        <f aca="false">IF(OR(G$236=0,G$236="-"),"-",G236/G246)</f>
        <v>-</v>
      </c>
      <c r="H237" s="171" t="str">
        <f aca="false">IF(OR(H$236=0,H$236="-"),"-",H236/H246)</f>
        <v>-</v>
      </c>
      <c r="I237" s="171" t="str">
        <f aca="false">IF(OR(I$236=0,I$236="-"),"-",I236/I246)</f>
        <v>-</v>
      </c>
      <c r="J237" s="171" t="str">
        <f aca="false">IF(OR(J$236=0,J$236="-"),"-",J236/J246)</f>
        <v>-</v>
      </c>
      <c r="K237" s="171" t="str">
        <f aca="false">IF(OR(K$236=0,K$236="-"),"-",K236/K246)</f>
        <v>-</v>
      </c>
      <c r="L237" s="171" t="str">
        <f aca="false">IF(OR(L$236=0,L$236="-"),"-",L236/L246)</f>
        <v>-</v>
      </c>
      <c r="M237" s="171" t="str">
        <f aca="false">IF(OR(M$236=0,M$236="-"),"-",M236/M246)</f>
        <v>-</v>
      </c>
      <c r="N237" s="171" t="str">
        <f aca="false">IF(OR(N$236=0,N$236="-"),"-",N236/N246)</f>
        <v>-</v>
      </c>
      <c r="O237" s="171" t="str">
        <f aca="false">IF(OR(O$236=0,O$236="-"),"-",O236/O246)</f>
        <v>-</v>
      </c>
      <c r="P237" s="171" t="str">
        <f aca="false">IF(OR(P$236=0,P$236="-"),"-",P236/P246)</f>
        <v>-</v>
      </c>
      <c r="Q237" s="171" t="str">
        <f aca="false">IF(OR(Q$236=0,Q$236="-"),"-",Q236/Q246)</f>
        <v>-</v>
      </c>
      <c r="R237" s="171" t="str">
        <f aca="false">IF(OR(R$236=0,R$236="-"),"-",R236/R246)</f>
        <v>-</v>
      </c>
      <c r="S237" s="171" t="str">
        <f aca="false">IF(OR(S$236=0,S$236="-"),"-",S236/S246)</f>
        <v>-</v>
      </c>
      <c r="T237" s="171" t="str">
        <f aca="false">IF(OR(T$236=0,T$236="-"),"-",T236/T246)</f>
        <v>-</v>
      </c>
      <c r="U237" s="171" t="str">
        <f aca="false">IF(OR(U$236=0,U$236="-"),"-",U236/U246)</f>
        <v>-</v>
      </c>
      <c r="V237" s="171" t="str">
        <f aca="false">IF(OR(V$236=0,V$236="-"),"-",V236/V246)</f>
        <v>-</v>
      </c>
      <c r="W237" s="171" t="str">
        <f aca="false">IF(OR(W$236=0,W$236="-"),"-",W236/W246)</f>
        <v>-</v>
      </c>
      <c r="X237" s="171" t="str">
        <f aca="false">IF(OR(X$236=0,X$236="-"),"-",X236/X246)</f>
        <v>-</v>
      </c>
      <c r="Y237" s="171" t="str">
        <f aca="false">IF(OR(Y$236=0,Y$236="-"),"-",Y236/Y246)</f>
        <v>-</v>
      </c>
      <c r="Z237" s="171" t="str">
        <f aca="false">IF(OR(Z$236=0,Z$236="-"),"-",Z236/Z246)</f>
        <v>-</v>
      </c>
      <c r="AA237" s="171" t="str">
        <f aca="false">IF(OR(AA$236=0,AA$236="-"),"-",AA236/AA246)</f>
        <v>-</v>
      </c>
      <c r="AB237" s="171" t="str">
        <f aca="false">IF(OR(AB$236=0,AB$236="-"),"-",AB236/AB246)</f>
        <v>-</v>
      </c>
      <c r="AC237" s="171" t="str">
        <f aca="false">IF(OR(AC$236=0,AC$236="-"),"-",AC236/AC246)</f>
        <v>-</v>
      </c>
      <c r="AD237" s="171" t="str">
        <f aca="false">IF(OR(AD$236=0,AD$236="-"),"-",AD236/AD246)</f>
        <v>-</v>
      </c>
      <c r="AE237" s="171" t="str">
        <f aca="false">IF(OR(AE$236=0,AE$236="-"),"-",AE236/AE246)</f>
        <v>-</v>
      </c>
      <c r="AF237" s="171" t="str">
        <f aca="false">IF(OR(AF$236=0,AF$236="-"),"-",AF236/AF246)</f>
        <v>-</v>
      </c>
      <c r="AG237" s="171" t="str">
        <f aca="false">IF(OR(AG$236=0,AG$236="-"),"-",AG236/AG246)</f>
        <v>-</v>
      </c>
      <c r="AH237" s="171" t="str">
        <f aca="false">IF(OR(AH$236=0,AH$236="-"),"-",AH236/AH246)</f>
        <v>-</v>
      </c>
      <c r="AI237" s="171" t="str">
        <f aca="false">IF(OR(AI$236=0,AI$236="-"),"-",AI236/AI246)</f>
        <v>-</v>
      </c>
      <c r="AJ237" s="171" t="str">
        <f aca="false">IF(OR(AJ$236=0,AJ$236="-"),"-",AJ236/AJ246)</f>
        <v>-</v>
      </c>
      <c r="AK237" s="171" t="str">
        <f aca="false">IF(OR(AK$236=0,AK$236="-"),"-",AK236/AK246)</f>
        <v>-</v>
      </c>
      <c r="AL237" s="171" t="str">
        <f aca="false">IF(OR(AL$236=0,AL$236="-"),"-",AL236/AL246)</f>
        <v>-</v>
      </c>
      <c r="AM237" s="299"/>
      <c r="AN237" s="201"/>
      <c r="AO237" s="201"/>
      <c r="AP237" s="201"/>
      <c r="AQ237" s="201"/>
      <c r="AR237" s="201"/>
      <c r="AS237" s="201"/>
      <c r="AT237" s="201"/>
      <c r="AU237" s="201"/>
      <c r="AV237" s="201"/>
      <c r="AW237" s="201"/>
      <c r="AX237" s="201"/>
      <c r="AY237" s="201"/>
      <c r="AZ237" s="201"/>
      <c r="BA237" s="201"/>
      <c r="BB237" s="201"/>
      <c r="BC237" s="201"/>
      <c r="BD237" s="201"/>
      <c r="BE237" s="201"/>
      <c r="BF237" s="201"/>
      <c r="BG237" s="201"/>
      <c r="BH237" s="201"/>
      <c r="BI237" s="201"/>
      <c r="BJ237" s="201"/>
      <c r="BK237" s="201"/>
      <c r="BL237" s="201"/>
      <c r="BM237" s="201"/>
      <c r="BN237" s="201"/>
      <c r="BO237" s="201"/>
      <c r="BP237" s="201"/>
      <c r="BQ237" s="201"/>
      <c r="BR237" s="201"/>
      <c r="BS237" s="201"/>
      <c r="BT237" s="201"/>
      <c r="BU237" s="201"/>
      <c r="BV237" s="201"/>
      <c r="BW237" s="201"/>
      <c r="BX237" s="201"/>
      <c r="BY237" s="201"/>
      <c r="BZ237" s="201"/>
      <c r="CA237" s="201"/>
      <c r="CB237" s="201"/>
      <c r="CC237" s="201"/>
      <c r="CD237" s="201"/>
      <c r="CE237" s="201"/>
    </row>
    <row r="238" customFormat="false" ht="12.65" hidden="false" customHeight="false" outlineLevel="0" collapsed="false">
      <c r="A238" s="203"/>
      <c r="B238" s="204" t="s">
        <v>95</v>
      </c>
      <c r="C238" s="207"/>
      <c r="D238" s="270"/>
      <c r="E238" s="171" t="n">
        <f aca="false">IF(E$236=0,"-",COUNTIFS(E$186:E$235,"&gt;74"))</f>
        <v>0</v>
      </c>
      <c r="F238" s="171" t="n">
        <f aca="false">IF(F$236=0,0,COUNTIFS(F$186:F$235,"&gt;74"))</f>
        <v>0</v>
      </c>
      <c r="G238" s="171" t="n">
        <f aca="false">IF(G$236=0,"-",COUNTIFS(G$186:G$235,"&gt;74"))</f>
        <v>0</v>
      </c>
      <c r="H238" s="171" t="n">
        <f aca="false">IF(H$236=0,"-",COUNTIFS(H$186:H$235,"&gt;74"))</f>
        <v>0</v>
      </c>
      <c r="I238" s="171" t="n">
        <f aca="false">IF(I$236=0,"-",COUNTIFS(I$186:I$235,"&gt;74"))</f>
        <v>0</v>
      </c>
      <c r="J238" s="171" t="n">
        <f aca="false">IF(J$236=0,"-",COUNTIFS(J$186:J$235,"&gt;74"))</f>
        <v>0</v>
      </c>
      <c r="K238" s="171" t="n">
        <f aca="false">IF(K$236=0,"-",COUNTIFS(K$186:K$235,"&gt;74"))</f>
        <v>0</v>
      </c>
      <c r="L238" s="171" t="n">
        <f aca="false">IF(L$236=0,"-",COUNTIFS(L$186:L$235,"&gt;74"))</f>
        <v>0</v>
      </c>
      <c r="M238" s="171" t="n">
        <f aca="false">IF(M$236=0,"-",COUNTIFS(M$186:M$235,"&gt;74"))</f>
        <v>0</v>
      </c>
      <c r="N238" s="171" t="n">
        <f aca="false">IF(N$236=0,"-",COUNTIFS(N$186:N$235,"&gt;74"))</f>
        <v>0</v>
      </c>
      <c r="O238" s="171" t="n">
        <f aca="false">IF(O$236=0,"-",COUNTIFS(O$186:O$235,"&gt;74"))</f>
        <v>0</v>
      </c>
      <c r="P238" s="171" t="n">
        <f aca="false">IF(P$236=0,"-",COUNTIFS(P$186:P$235,"&gt;74"))</f>
        <v>0</v>
      </c>
      <c r="Q238" s="171" t="n">
        <f aca="false">IF(Q$236=0,"-",COUNTIFS(Q$186:Q$235,"&gt;74"))</f>
        <v>0</v>
      </c>
      <c r="R238" s="171" t="n">
        <f aca="false">IF(R$236=0,"-",COUNTIFS(R$186:R$235,"&gt;74"))</f>
        <v>0</v>
      </c>
      <c r="S238" s="171" t="n">
        <f aca="false">IF(S$236=0,"-",COUNTIFS(S$186:S$235,"&gt;74"))</f>
        <v>0</v>
      </c>
      <c r="T238" s="171" t="n">
        <f aca="false">IF(T$236=0,"-",COUNTIFS(T$186:T$235,"&gt;74"))</f>
        <v>0</v>
      </c>
      <c r="U238" s="171" t="n">
        <f aca="false">IF(U$236=0,"-",COUNTIFS(U$186:U$235,"&gt;74"))</f>
        <v>0</v>
      </c>
      <c r="V238" s="171" t="n">
        <f aca="false">IF(V$236=0,"-",COUNTIFS(V$186:V$235,"&gt;74"))</f>
        <v>0</v>
      </c>
      <c r="W238" s="171" t="n">
        <f aca="false">IF(W$236=0,"-",COUNTIFS(W$186:W$235,"&gt;74"))</f>
        <v>0</v>
      </c>
      <c r="X238" s="171" t="n">
        <f aca="false">IF(X$236=0,"-",COUNTIFS(X$186:X$235,"&gt;74"))</f>
        <v>0</v>
      </c>
      <c r="Y238" s="171" t="n">
        <f aca="false">IF(Y$236=0,"-",COUNTIFS(Y$186:Y$235,"&gt;74"))</f>
        <v>0</v>
      </c>
      <c r="Z238" s="171" t="n">
        <f aca="false">IF(Z$236=0,"-",COUNTIFS(Z$186:Z$235,"&gt;74"))</f>
        <v>0</v>
      </c>
      <c r="AA238" s="171" t="n">
        <f aca="false">IF(AA$236=0,"-",COUNTIFS(AA$186:AA$235,"&gt;74"))</f>
        <v>0</v>
      </c>
      <c r="AB238" s="171" t="n">
        <f aca="false">IF(AB$236=0,"-",COUNTIFS(AB$186:AB$235,"&gt;74"))</f>
        <v>0</v>
      </c>
      <c r="AC238" s="171" t="n">
        <f aca="false">IF(AC$236=0,"-",COUNTIFS(AC$186:AC$235,"&gt;74"))</f>
        <v>0</v>
      </c>
      <c r="AD238" s="171" t="n">
        <f aca="false">IF(AD$236=0,"-",COUNTIFS(AD$186:AD$235,"&gt;74"))</f>
        <v>0</v>
      </c>
      <c r="AE238" s="171" t="n">
        <f aca="false">IF(AE$236=0,"-",COUNTIFS(AE$186:AE$235,"&gt;74"))</f>
        <v>0</v>
      </c>
      <c r="AF238" s="171" t="n">
        <f aca="false">IF(AF$236=0,"-",COUNTIFS(AF$186:AF$235,"&gt;74"))</f>
        <v>0</v>
      </c>
      <c r="AG238" s="171" t="n">
        <f aca="false">IF(AG$236=0,"-",COUNTIFS(AG$186:AG$235,"&gt;74"))</f>
        <v>0</v>
      </c>
      <c r="AH238" s="171" t="n">
        <f aca="false">IF(AH$236=0,"-",COUNTIFS(AH$186:AH$235,"&gt;74"))</f>
        <v>0</v>
      </c>
      <c r="AI238" s="171" t="n">
        <f aca="false">IF(AI$236=0,"-",COUNTIFS(AI$186:AI$235,"&gt;74"))</f>
        <v>0</v>
      </c>
      <c r="AJ238" s="171" t="n">
        <f aca="false">IF(AJ$236=0,"-",COUNTIFS(AJ$186:AJ$235,"&gt;74"))</f>
        <v>0</v>
      </c>
      <c r="AK238" s="171" t="n">
        <f aca="false">IF(AK$236=0,"-",COUNTIFS(AK$186:AK$235,"&gt;74"))</f>
        <v>0</v>
      </c>
      <c r="AL238" s="171" t="n">
        <f aca="false">IF(AL$236=0,"-",COUNTIFS(AL$186:AL$235,"&gt;74"))</f>
        <v>0</v>
      </c>
      <c r="AM238" s="299"/>
      <c r="AN238" s="201"/>
      <c r="AO238" s="201"/>
      <c r="AP238" s="201"/>
      <c r="AQ238" s="201"/>
      <c r="AR238" s="201"/>
      <c r="AS238" s="201"/>
      <c r="AT238" s="201"/>
      <c r="AU238" s="201"/>
      <c r="AV238" s="201"/>
      <c r="AW238" s="201"/>
      <c r="AX238" s="201"/>
      <c r="AY238" s="201"/>
      <c r="AZ238" s="201"/>
      <c r="BA238" s="201"/>
      <c r="BB238" s="201"/>
      <c r="BC238" s="201"/>
      <c r="BD238" s="201"/>
      <c r="BE238" s="201"/>
      <c r="BF238" s="201"/>
      <c r="BG238" s="201"/>
      <c r="BH238" s="201"/>
      <c r="BI238" s="201"/>
      <c r="BJ238" s="201"/>
      <c r="BK238" s="201"/>
      <c r="BL238" s="201"/>
      <c r="BM238" s="201"/>
      <c r="BN238" s="201"/>
      <c r="BO238" s="201"/>
      <c r="BP238" s="201"/>
      <c r="BQ238" s="201"/>
      <c r="BR238" s="201"/>
      <c r="BS238" s="201"/>
      <c r="BT238" s="201"/>
      <c r="BU238" s="201"/>
      <c r="BV238" s="201"/>
      <c r="BW238" s="201"/>
      <c r="BX238" s="201"/>
      <c r="BY238" s="201"/>
      <c r="BZ238" s="201"/>
      <c r="CA238" s="201"/>
      <c r="CB238" s="201"/>
      <c r="CC238" s="201"/>
      <c r="CD238" s="201"/>
      <c r="CE238" s="201"/>
    </row>
    <row r="239" customFormat="false" ht="12.65" hidden="false" customHeight="false" outlineLevel="0" collapsed="false">
      <c r="A239" s="203"/>
      <c r="B239" s="204" t="s">
        <v>96</v>
      </c>
      <c r="C239" s="207"/>
      <c r="D239" s="270"/>
      <c r="E239" s="171" t="n">
        <f aca="false">IF(E$236=0,"-",COUNTIFS(E$186:E$235,"&gt;64",E$186:E$235,"&lt;75"))</f>
        <v>0</v>
      </c>
      <c r="F239" s="171" t="n">
        <f aca="false">IF(F$236=0,"-",COUNTIFS(F$186:F$235,"&gt;64",F$186:F$235,"&lt;75"))</f>
        <v>0</v>
      </c>
      <c r="G239" s="171" t="n">
        <f aca="false">IF(G$236=0,"-",COUNTIFS(G$186:G$235,"&gt;64",G$186:G$235,"&lt;75"))</f>
        <v>0</v>
      </c>
      <c r="H239" s="171" t="n">
        <f aca="false">IF(H$236=0,"-",COUNTIFS(H$186:H$235,"&gt;64",H$186:H$235,"&lt;75"))</f>
        <v>0</v>
      </c>
      <c r="I239" s="171" t="n">
        <f aca="false">IF(I$236=0,"-",COUNTIFS(I$186:I$235,"&gt;64",I$186:I$235,"&lt;75"))</f>
        <v>0</v>
      </c>
      <c r="J239" s="171" t="n">
        <f aca="false">IF(J$236=0,"-",COUNTIFS(J$186:J$235,"&gt;64",J$186:J$235,"&lt;75"))</f>
        <v>0</v>
      </c>
      <c r="K239" s="171" t="n">
        <f aca="false">IF(K$236=0,"-",COUNTIFS(K$186:K$235,"&gt;64",K$186:K$235,"&lt;75"))</f>
        <v>0</v>
      </c>
      <c r="L239" s="171" t="n">
        <f aca="false">IF(L$236=0,"-",COUNTIFS(L$186:L$235,"&gt;64",L$186:L$235,"&lt;75"))</f>
        <v>0</v>
      </c>
      <c r="M239" s="171" t="n">
        <f aca="false">IF(M$236=0,"-",COUNTIFS(M$186:M$235,"&gt;64",M$186:M$235,"&lt;75"))</f>
        <v>0</v>
      </c>
      <c r="N239" s="171" t="n">
        <f aca="false">IF(N$236=0,"-",COUNTIFS(N$186:N$235,"&gt;64",N$186:N$235,"&lt;75"))</f>
        <v>0</v>
      </c>
      <c r="O239" s="171" t="n">
        <f aca="false">IF(O$236=0,"-",COUNTIFS(O$186:O$235,"&gt;64",O$186:O$235,"&lt;75"))</f>
        <v>0</v>
      </c>
      <c r="P239" s="171" t="n">
        <f aca="false">IF(P$236=0,"-",COUNTIFS(P$186:P$235,"&gt;64",P$186:P$235,"&lt;75"))</f>
        <v>0</v>
      </c>
      <c r="Q239" s="171" t="n">
        <f aca="false">IF(Q$236=0,"-",COUNTIFS(Q$186:Q$235,"&gt;64",Q$186:Q$235,"&lt;75"))</f>
        <v>0</v>
      </c>
      <c r="R239" s="171" t="n">
        <f aca="false">IF(R$236=0,"-",COUNTIFS(R$186:R$235,"&gt;64",R$186:R$235,"&lt;75"))</f>
        <v>0</v>
      </c>
      <c r="S239" s="171" t="n">
        <f aca="false">IF(S$236=0,"-",COUNTIFS(S$186:S$235,"&gt;64",S$186:S$235,"&lt;75"))</f>
        <v>0</v>
      </c>
      <c r="T239" s="171" t="n">
        <f aca="false">IF(T$236=0,"-",COUNTIFS(T$186:T$235,"&gt;64",T$186:T$235,"&lt;75"))</f>
        <v>0</v>
      </c>
      <c r="U239" s="171" t="n">
        <f aca="false">IF(U$236=0,"-",COUNTIFS(U$186:U$235,"&gt;64",U$186:U$235,"&lt;75"))</f>
        <v>0</v>
      </c>
      <c r="V239" s="171" t="n">
        <f aca="false">IF(V$236=0,"-",COUNTIFS(V$186:V$235,"&gt;64",V$186:V$235,"&lt;75"))</f>
        <v>0</v>
      </c>
      <c r="W239" s="171" t="n">
        <f aca="false">IF(W$236=0,"-",COUNTIFS(W$186:W$235,"&gt;64",W$186:W$235,"&lt;75"))</f>
        <v>0</v>
      </c>
      <c r="X239" s="171" t="n">
        <f aca="false">IF(X$236=0,"-",COUNTIFS(X$186:X$235,"&gt;64",X$186:X$235,"&lt;75"))</f>
        <v>0</v>
      </c>
      <c r="Y239" s="171" t="n">
        <f aca="false">IF(Y$236=0,"-",COUNTIFS(Y$186:Y$235,"&gt;64",Y$186:Y$235,"&lt;75"))</f>
        <v>0</v>
      </c>
      <c r="Z239" s="171" t="n">
        <f aca="false">IF(Z$236=0,"-",COUNTIFS(Z$186:Z$235,"&gt;64",Z$186:Z$235,"&lt;75"))</f>
        <v>0</v>
      </c>
      <c r="AA239" s="171" t="n">
        <f aca="false">IF(AA$236=0,"-",COUNTIFS(AA$186:AA$235,"&gt;64",AA$186:AA$235,"&lt;75"))</f>
        <v>0</v>
      </c>
      <c r="AB239" s="171" t="n">
        <f aca="false">IF(AB$236=0,"-",COUNTIFS(AB$186:AB$235,"&gt;64",AB$186:AB$235,"&lt;75"))</f>
        <v>0</v>
      </c>
      <c r="AC239" s="171" t="n">
        <f aca="false">IF(AC$236=0,"-",COUNTIFS(AC$186:AC$235,"&gt;64",AC$186:AC$235,"&lt;75"))</f>
        <v>0</v>
      </c>
      <c r="AD239" s="171" t="n">
        <f aca="false">IF(AD$236=0,"-",COUNTIFS(AD$186:AD$235,"&gt;64",AD$186:AD$235,"&lt;75"))</f>
        <v>0</v>
      </c>
      <c r="AE239" s="171" t="n">
        <f aca="false">IF(AE$236=0,"-",COUNTIFS(AE$186:AE$235,"&gt;64",AE$186:AE$235,"&lt;75"))</f>
        <v>0</v>
      </c>
      <c r="AF239" s="171" t="n">
        <f aca="false">IF(AF$236=0,"-",COUNTIFS(AF$186:AF$235,"&gt;64",AF$186:AF$235,"&lt;75"))</f>
        <v>0</v>
      </c>
      <c r="AG239" s="171" t="n">
        <f aca="false">IF(AG$236=0,"-",COUNTIFS(AG$186:AG$235,"&gt;64",AG$186:AG$235,"&lt;75"))</f>
        <v>0</v>
      </c>
      <c r="AH239" s="171" t="n">
        <f aca="false">IF(AH$236=0,"-",COUNTIFS(AH$186:AH$235,"&gt;64",AH$186:AH$235,"&lt;75"))</f>
        <v>0</v>
      </c>
      <c r="AI239" s="171" t="n">
        <f aca="false">IF(AI$236=0,"-",COUNTIFS(AI$186:AI$235,"&gt;64",AI$186:AI$235,"&lt;75"))</f>
        <v>0</v>
      </c>
      <c r="AJ239" s="171" t="n">
        <f aca="false">IF(AJ$236=0,"-",COUNTIFS(AJ$186:AJ$235,"&gt;64",AJ$186:AJ$235,"&lt;75"))</f>
        <v>0</v>
      </c>
      <c r="AK239" s="171" t="n">
        <f aca="false">IF(AK$236=0,"-",COUNTIFS(AK$186:AK$235,"&gt;64",AK$186:AK$235,"&lt;75"))</f>
        <v>0</v>
      </c>
      <c r="AL239" s="171" t="n">
        <f aca="false">IF(AL$236=0,"-",COUNTIFS(AL$186:AL$235,"&gt;64",AL$186:AL$235,"&lt;75"))</f>
        <v>0</v>
      </c>
      <c r="AM239" s="299"/>
      <c r="AN239" s="201"/>
      <c r="AO239" s="201"/>
      <c r="AP239" s="201"/>
      <c r="AQ239" s="201"/>
      <c r="AR239" s="201"/>
      <c r="AS239" s="201"/>
      <c r="AT239" s="201"/>
      <c r="AU239" s="201"/>
      <c r="AV239" s="201"/>
      <c r="AW239" s="201"/>
      <c r="AX239" s="201"/>
      <c r="AY239" s="201"/>
      <c r="AZ239" s="201"/>
      <c r="BA239" s="201"/>
      <c r="BB239" s="201"/>
      <c r="BC239" s="201"/>
      <c r="BD239" s="201"/>
      <c r="BE239" s="201"/>
      <c r="BF239" s="201"/>
      <c r="BG239" s="201"/>
      <c r="BH239" s="201"/>
      <c r="BI239" s="201"/>
      <c r="BJ239" s="201"/>
      <c r="BK239" s="201"/>
      <c r="BL239" s="201"/>
      <c r="BM239" s="201"/>
      <c r="BN239" s="201"/>
      <c r="BO239" s="201"/>
      <c r="BP239" s="201"/>
      <c r="BQ239" s="201"/>
      <c r="BR239" s="201"/>
      <c r="BS239" s="201"/>
      <c r="BT239" s="201"/>
      <c r="BU239" s="201"/>
      <c r="BV239" s="201"/>
      <c r="BW239" s="201"/>
      <c r="BX239" s="201"/>
      <c r="BY239" s="201"/>
      <c r="BZ239" s="201"/>
      <c r="CA239" s="201"/>
      <c r="CB239" s="201"/>
      <c r="CC239" s="201"/>
      <c r="CD239" s="201"/>
      <c r="CE239" s="201"/>
    </row>
    <row r="240" customFormat="false" ht="12.65" hidden="false" customHeight="false" outlineLevel="0" collapsed="false">
      <c r="A240" s="203"/>
      <c r="B240" s="204" t="s">
        <v>97</v>
      </c>
      <c r="C240" s="207"/>
      <c r="D240" s="270"/>
      <c r="E240" s="171" t="n">
        <f aca="false">IF(E$236=0,"-",COUNTIFS(E$186:E$235,"&gt;49",E$186:E$235,"&lt;65"))</f>
        <v>0</v>
      </c>
      <c r="F240" s="171" t="n">
        <f aca="false">IF(F$236=0,"-",COUNTIFS(F$186:F$235,"&gt;49",F$186:F$235,"&lt;65"))</f>
        <v>0</v>
      </c>
      <c r="G240" s="171" t="n">
        <f aca="false">IF(G$236=0,"-",COUNTIFS(G$186:G$235,"&gt;49",G$186:G$235,"&lt;65"))</f>
        <v>0</v>
      </c>
      <c r="H240" s="171" t="n">
        <f aca="false">IF(H$236=0,"-",COUNTIFS(H$186:H$235,"&gt;49",H$186:H$235,"&lt;65"))</f>
        <v>0</v>
      </c>
      <c r="I240" s="171" t="n">
        <f aca="false">IF(I$236=0,"-",COUNTIFS(I$186:I$235,"&gt;49",I$186:I$235,"&lt;65"))</f>
        <v>0</v>
      </c>
      <c r="J240" s="171" t="n">
        <f aca="false">IF(J$236=0,"-",COUNTIFS(J$186:J$235,"&gt;49",J$186:J$235,"&lt;65"))</f>
        <v>0</v>
      </c>
      <c r="K240" s="171" t="n">
        <f aca="false">IF(K$236=0,"-",COUNTIFS(K$186:K$235,"&gt;49",K$186:K$235,"&lt;65"))</f>
        <v>0</v>
      </c>
      <c r="L240" s="171" t="n">
        <f aca="false">IF(L$236=0,"-",COUNTIFS(L$186:L$235,"&gt;49",L$186:L$235,"&lt;65"))</f>
        <v>0</v>
      </c>
      <c r="M240" s="171" t="n">
        <f aca="false">IF(M$236=0,"-",COUNTIFS(M$186:M$235,"&gt;49",M$186:M$235,"&lt;65"))</f>
        <v>0</v>
      </c>
      <c r="N240" s="171" t="n">
        <f aca="false">IF(N$236=0,"-",COUNTIFS(N$186:N$235,"&gt;49",N$186:N$235,"&lt;65"))</f>
        <v>0</v>
      </c>
      <c r="O240" s="171" t="n">
        <f aca="false">IF(O$236=0,"-",COUNTIFS(O$186:O$235,"&gt;49",O$186:O$235,"&lt;65"))</f>
        <v>0</v>
      </c>
      <c r="P240" s="171" t="n">
        <f aca="false">IF(P$236=0,"-",COUNTIFS(P$186:P$235,"&gt;49",P$186:P$235,"&lt;65"))</f>
        <v>0</v>
      </c>
      <c r="Q240" s="171" t="n">
        <f aca="false">IF(Q$236=0,"-",COUNTIFS(Q$186:Q$235,"&gt;49",Q$186:Q$235,"&lt;65"))</f>
        <v>0</v>
      </c>
      <c r="R240" s="171" t="n">
        <f aca="false">IF(R$236=0,"-",COUNTIFS(R$186:R$235,"&gt;49",R$186:R$235,"&lt;65"))</f>
        <v>0</v>
      </c>
      <c r="S240" s="171" t="n">
        <f aca="false">IF(S$236=0,"-",COUNTIFS(S$186:S$235,"&gt;49",S$186:S$235,"&lt;65"))</f>
        <v>0</v>
      </c>
      <c r="T240" s="171" t="n">
        <f aca="false">IF(T$236=0,"-",COUNTIFS(T$186:T$235,"&gt;49",T$186:T$235,"&lt;65"))</f>
        <v>0</v>
      </c>
      <c r="U240" s="171" t="n">
        <f aca="false">IF(U$236=0,"-",COUNTIFS(U$186:U$235,"&gt;49",U$186:U$235,"&lt;65"))</f>
        <v>0</v>
      </c>
      <c r="V240" s="171" t="n">
        <f aca="false">IF(V$236=0,"-",COUNTIFS(V$186:V$235,"&gt;49",V$186:V$235,"&lt;65"))</f>
        <v>0</v>
      </c>
      <c r="W240" s="171" t="n">
        <f aca="false">IF(W$236=0,"-",COUNTIFS(W$186:W$235,"&gt;49",W$186:W$235,"&lt;65"))</f>
        <v>0</v>
      </c>
      <c r="X240" s="171" t="n">
        <f aca="false">IF(X$236=0,"-",COUNTIFS(X$186:X$235,"&gt;49",X$186:X$235,"&lt;65"))</f>
        <v>0</v>
      </c>
      <c r="Y240" s="171" t="n">
        <f aca="false">IF(Y$236=0,"-",COUNTIFS(Y$186:Y$235,"&gt;49",Y$186:Y$235,"&lt;65"))</f>
        <v>0</v>
      </c>
      <c r="Z240" s="171" t="n">
        <f aca="false">IF(Z$236=0,"-",COUNTIFS(Z$186:Z$235,"&gt;49",Z$186:Z$235,"&lt;65"))</f>
        <v>0</v>
      </c>
      <c r="AA240" s="171" t="n">
        <f aca="false">IF(AA$236=0,"-",COUNTIFS(AA$186:AA$235,"&gt;49",AA$186:AA$235,"&lt;65"))</f>
        <v>0</v>
      </c>
      <c r="AB240" s="171" t="n">
        <f aca="false">IF(AB$236=0,"-",COUNTIFS(AB$186:AB$235,"&gt;49",AB$186:AB$235,"&lt;65"))</f>
        <v>0</v>
      </c>
      <c r="AC240" s="171" t="n">
        <f aca="false">IF(AC$236=0,"-",COUNTIFS(AC$186:AC$235,"&gt;49",AC$186:AC$235,"&lt;65"))</f>
        <v>0</v>
      </c>
      <c r="AD240" s="171" t="n">
        <f aca="false">IF(AD$236=0,"-",COUNTIFS(AD$186:AD$235,"&gt;49",AD$186:AD$235,"&lt;65"))</f>
        <v>0</v>
      </c>
      <c r="AE240" s="171" t="n">
        <f aca="false">IF(AE$236=0,"-",COUNTIFS(AE$186:AE$235,"&gt;49",AE$186:AE$235,"&lt;65"))</f>
        <v>0</v>
      </c>
      <c r="AF240" s="171" t="n">
        <f aca="false">IF(AF$236=0,"-",COUNTIFS(AF$186:AF$235,"&gt;49",AF$186:AF$235,"&lt;65"))</f>
        <v>0</v>
      </c>
      <c r="AG240" s="171" t="n">
        <f aca="false">IF(AG$236=0,"-",COUNTIFS(AG$186:AG$235,"&gt;49",AG$186:AG$235,"&lt;65"))</f>
        <v>0</v>
      </c>
      <c r="AH240" s="171" t="n">
        <f aca="false">IF(AH$236=0,"-",COUNTIFS(AH$186:AH$235,"&gt;49",AH$186:AH$235,"&lt;65"))</f>
        <v>0</v>
      </c>
      <c r="AI240" s="171" t="n">
        <f aca="false">IF(AI$236=0,"-",COUNTIFS(AI$186:AI$235,"&gt;49",AI$186:AI$235,"&lt;65"))</f>
        <v>0</v>
      </c>
      <c r="AJ240" s="171" t="n">
        <f aca="false">IF(AJ$236=0,"-",COUNTIFS(AJ$186:AJ$235,"&gt;49",AJ$186:AJ$235,"&lt;65"))</f>
        <v>0</v>
      </c>
      <c r="AK240" s="171" t="n">
        <f aca="false">IF(AK$236=0,"-",COUNTIFS(AK$186:AK$235,"&gt;49",AK$186:AK$235,"&lt;65"))</f>
        <v>0</v>
      </c>
      <c r="AL240" s="171" t="n">
        <f aca="false">IF(AL$236=0,"-",COUNTIFS(AL$186:AL$235,"&gt;49",AL$186:AL$235,"&lt;65"))</f>
        <v>0</v>
      </c>
      <c r="AM240" s="299"/>
      <c r="AN240" s="201"/>
      <c r="AO240" s="201"/>
      <c r="AP240" s="201"/>
      <c r="AQ240" s="201"/>
      <c r="AR240" s="201"/>
      <c r="AS240" s="201"/>
      <c r="AT240" s="201"/>
      <c r="AU240" s="201"/>
      <c r="AV240" s="201"/>
      <c r="AW240" s="201"/>
      <c r="AX240" s="201"/>
      <c r="AY240" s="201"/>
      <c r="AZ240" s="201"/>
      <c r="BA240" s="201"/>
      <c r="BB240" s="201"/>
      <c r="BC240" s="201"/>
      <c r="BD240" s="201"/>
      <c r="BE240" s="201"/>
      <c r="BF240" s="201"/>
      <c r="BG240" s="201"/>
      <c r="BH240" s="201"/>
      <c r="BI240" s="201"/>
      <c r="BJ240" s="201"/>
      <c r="BK240" s="201"/>
      <c r="BL240" s="201"/>
      <c r="BM240" s="201"/>
      <c r="BN240" s="201"/>
      <c r="BO240" s="201"/>
      <c r="BP240" s="201"/>
      <c r="BQ240" s="201"/>
      <c r="BR240" s="201"/>
      <c r="BS240" s="201"/>
      <c r="BT240" s="201"/>
      <c r="BU240" s="201"/>
      <c r="BV240" s="201"/>
      <c r="BW240" s="201"/>
      <c r="BX240" s="201"/>
      <c r="BY240" s="201"/>
      <c r="BZ240" s="201"/>
      <c r="CA240" s="201"/>
      <c r="CB240" s="201"/>
      <c r="CC240" s="201"/>
      <c r="CD240" s="201"/>
      <c r="CE240" s="201"/>
    </row>
    <row r="241" customFormat="false" ht="12.65" hidden="false" customHeight="false" outlineLevel="0" collapsed="false">
      <c r="A241" s="203"/>
      <c r="B241" s="204" t="s">
        <v>99</v>
      </c>
      <c r="C241" s="207"/>
      <c r="D241" s="270"/>
      <c r="E241" s="171" t="n">
        <f aca="false">IF(E$236=0,"-",COUNTIFS(E$186:E$235,"&gt;39",E$186:E$235,"&lt;50"))</f>
        <v>0</v>
      </c>
      <c r="F241" s="171" t="n">
        <f aca="false">IF(F$236=0,"-",COUNTIFS(F$186:F$235,"&gt;39",F$186:F$235,"&lt;50"))</f>
        <v>0</v>
      </c>
      <c r="G241" s="171" t="n">
        <f aca="false">IF(G$236=0,"-",COUNTIFS(G$186:G$235,"&gt;39",G$186:G$235,"&lt;50"))</f>
        <v>0</v>
      </c>
      <c r="H241" s="171" t="n">
        <f aca="false">IF(H$236=0,"-",COUNTIFS(H$186:H$235,"&gt;39",H$186:H$235,"&lt;50"))</f>
        <v>0</v>
      </c>
      <c r="I241" s="171" t="n">
        <f aca="false">IF(I$236=0,"-",COUNTIFS(I$186:I$235,"&gt;39",I$186:I$235,"&lt;50"))</f>
        <v>0</v>
      </c>
      <c r="J241" s="171" t="n">
        <f aca="false">IF(J$236=0,"-",COUNTIFS(J$186:J$235,"&gt;39",J$186:J$235,"&lt;50"))</f>
        <v>0</v>
      </c>
      <c r="K241" s="171" t="n">
        <f aca="false">IF(K$236=0,"-",COUNTIFS(K$186:K$235,"&gt;39",K$186:K$235,"&lt;50"))</f>
        <v>0</v>
      </c>
      <c r="L241" s="171" t="n">
        <f aca="false">IF(L$236=0,"-",COUNTIFS(L$186:L$235,"&gt;39",L$186:L$235,"&lt;50"))</f>
        <v>0</v>
      </c>
      <c r="M241" s="171" t="n">
        <f aca="false">IF(M$236=0,"-",COUNTIFS(M$186:M$235,"&gt;39",M$186:M$235,"&lt;50"))</f>
        <v>0</v>
      </c>
      <c r="N241" s="171" t="n">
        <f aca="false">IF(N$236=0,"-",COUNTIFS(N$186:N$235,"&gt;39",N$186:N$235,"&lt;50"))</f>
        <v>0</v>
      </c>
      <c r="O241" s="171" t="n">
        <f aca="false">IF(O$236=0,"-",COUNTIFS(O$186:O$235,"&gt;39",O$186:O$235,"&lt;50"))</f>
        <v>0</v>
      </c>
      <c r="P241" s="171" t="n">
        <f aca="false">IF(P$236=0,"-",COUNTIFS(P$186:P$235,"&gt;39",P$186:P$235,"&lt;50"))</f>
        <v>0</v>
      </c>
      <c r="Q241" s="171" t="n">
        <f aca="false">IF(Q$236=0,"-",COUNTIFS(Q$186:Q$235,"&gt;39",Q$186:Q$235,"&lt;50"))</f>
        <v>0</v>
      </c>
      <c r="R241" s="171" t="n">
        <f aca="false">IF(R$236=0,"-",COUNTIFS(R$186:R$235,"&gt;39",R$186:R$235,"&lt;50"))</f>
        <v>0</v>
      </c>
      <c r="S241" s="171" t="n">
        <f aca="false">IF(S$236=0,"-",COUNTIFS(S$186:S$235,"&gt;39",S$186:S$235,"&lt;50"))</f>
        <v>0</v>
      </c>
      <c r="T241" s="171" t="n">
        <f aca="false">IF(T$236=0,"-",COUNTIFS(T$186:T$235,"&gt;39",T$186:T$235,"&lt;50"))</f>
        <v>0</v>
      </c>
      <c r="U241" s="171" t="n">
        <f aca="false">IF(U$236=0,"-",COUNTIFS(U$186:U$235,"&gt;39",U$186:U$235,"&lt;50"))</f>
        <v>0</v>
      </c>
      <c r="V241" s="171" t="n">
        <f aca="false">IF(V$236=0,"-",COUNTIFS(V$186:V$235,"&gt;39",V$186:V$235,"&lt;50"))</f>
        <v>0</v>
      </c>
      <c r="W241" s="171" t="n">
        <f aca="false">IF(W$236=0,"-",COUNTIFS(W$186:W$235,"&gt;39",W$186:W$235,"&lt;50"))</f>
        <v>0</v>
      </c>
      <c r="X241" s="171" t="n">
        <f aca="false">IF(X$236=0,"-",COUNTIFS(X$186:X$235,"&gt;39",X$186:X$235,"&lt;50"))</f>
        <v>0</v>
      </c>
      <c r="Y241" s="171" t="n">
        <f aca="false">IF(Y$236=0,"-",COUNTIFS(Y$186:Y$235,"&gt;39",Y$186:Y$235,"&lt;50"))</f>
        <v>0</v>
      </c>
      <c r="Z241" s="171" t="n">
        <f aca="false">IF(Z$236=0,"-",COUNTIFS(Z$186:Z$235,"&gt;39",Z$186:Z$235,"&lt;50"))</f>
        <v>0</v>
      </c>
      <c r="AA241" s="171" t="n">
        <f aca="false">IF(AA$236=0,"-",COUNTIFS(AA$186:AA$235,"&gt;39",AA$186:AA$235,"&lt;50"))</f>
        <v>0</v>
      </c>
      <c r="AB241" s="171" t="n">
        <f aca="false">IF(AB$236=0,"-",COUNTIFS(AB$186:AB$235,"&gt;39",AB$186:AB$235,"&lt;50"))</f>
        <v>0</v>
      </c>
      <c r="AC241" s="171" t="n">
        <f aca="false">IF(AC$236=0,"-",COUNTIFS(AC$186:AC$235,"&gt;39",AC$186:AC$235,"&lt;50"))</f>
        <v>0</v>
      </c>
      <c r="AD241" s="171" t="n">
        <f aca="false">IF(AD$236=0,"-",COUNTIFS(AD$186:AD$235,"&gt;39",AD$186:AD$235,"&lt;50"))</f>
        <v>0</v>
      </c>
      <c r="AE241" s="171" t="n">
        <f aca="false">IF(AE$236=0,"-",COUNTIFS(AE$186:AE$235,"&gt;39",AE$186:AE$235,"&lt;50"))</f>
        <v>0</v>
      </c>
      <c r="AF241" s="171" t="n">
        <f aca="false">IF(AF$236=0,"-",COUNTIFS(AF$186:AF$235,"&gt;39",AF$186:AF$235,"&lt;50"))</f>
        <v>0</v>
      </c>
      <c r="AG241" s="171" t="n">
        <f aca="false">IF(AG$236=0,"-",COUNTIFS(AG$186:AG$235,"&gt;39",AG$186:AG$235,"&lt;50"))</f>
        <v>0</v>
      </c>
      <c r="AH241" s="171" t="n">
        <f aca="false">IF(AH$236=0,"-",COUNTIFS(AH$186:AH$235,"&gt;39",AH$186:AH$235,"&lt;50"))</f>
        <v>0</v>
      </c>
      <c r="AI241" s="171" t="n">
        <f aca="false">IF(AI$236=0,"-",COUNTIFS(AI$186:AI$235,"&gt;39",AI$186:AI$235,"&lt;50"))</f>
        <v>0</v>
      </c>
      <c r="AJ241" s="171" t="n">
        <f aca="false">IF(AJ$236=0,"-",COUNTIFS(AJ$186:AJ$235,"&gt;39",AJ$186:AJ$235,"&lt;50"))</f>
        <v>0</v>
      </c>
      <c r="AK241" s="171" t="n">
        <f aca="false">IF(AK$236=0,"-",COUNTIFS(AK$186:AK$235,"&gt;39",AK$186:AK$235,"&lt;50"))</f>
        <v>0</v>
      </c>
      <c r="AL241" s="171" t="n">
        <f aca="false">IF(AL$236=0,"-",COUNTIFS(AL$186:AL$235,"&gt;39",AL$186:AL$235,"&lt;50"))</f>
        <v>0</v>
      </c>
      <c r="AM241" s="299"/>
      <c r="AN241" s="201"/>
      <c r="AO241" s="201"/>
      <c r="AP241" s="201"/>
      <c r="AQ241" s="201"/>
      <c r="AR241" s="201"/>
      <c r="AS241" s="201"/>
      <c r="AT241" s="201"/>
      <c r="AU241" s="201"/>
      <c r="AV241" s="201"/>
      <c r="AW241" s="201"/>
      <c r="AX241" s="201"/>
      <c r="AY241" s="201"/>
      <c r="AZ241" s="201"/>
      <c r="BA241" s="201"/>
      <c r="BB241" s="201"/>
      <c r="BC241" s="201"/>
      <c r="BD241" s="201"/>
      <c r="BE241" s="201"/>
      <c r="BF241" s="201"/>
      <c r="BG241" s="201"/>
      <c r="BH241" s="201"/>
      <c r="BI241" s="201"/>
      <c r="BJ241" s="201"/>
      <c r="BK241" s="201"/>
      <c r="BL241" s="201"/>
      <c r="BM241" s="201"/>
      <c r="BN241" s="201"/>
      <c r="BO241" s="201"/>
      <c r="BP241" s="201"/>
      <c r="BQ241" s="201"/>
      <c r="BR241" s="201"/>
      <c r="BS241" s="201"/>
      <c r="BT241" s="201"/>
      <c r="BU241" s="201"/>
      <c r="BV241" s="201"/>
      <c r="BW241" s="201"/>
      <c r="BX241" s="201"/>
      <c r="BY241" s="201"/>
      <c r="BZ241" s="201"/>
      <c r="CA241" s="201"/>
      <c r="CB241" s="201"/>
      <c r="CC241" s="201"/>
      <c r="CD241" s="201"/>
      <c r="CE241" s="201"/>
    </row>
    <row r="242" customFormat="false" ht="12.65" hidden="false" customHeight="false" outlineLevel="0" collapsed="false">
      <c r="A242" s="203"/>
      <c r="B242" s="204" t="s">
        <v>101</v>
      </c>
      <c r="C242" s="207"/>
      <c r="D242" s="270"/>
      <c r="E242" s="171" t="n">
        <f aca="false">IF(E$236=0,"-",COUNTIFS(E$186:E$235,"&gt;34",E$186:E$235,"&lt;40"))</f>
        <v>0</v>
      </c>
      <c r="F242" s="171" t="n">
        <f aca="false">IF(F$236=0,"-",COUNTIFS(F$186:F$235,"&gt;34",F$186:F$235,"&lt;40"))</f>
        <v>0</v>
      </c>
      <c r="G242" s="171" t="n">
        <f aca="false">IF(G$236=0,"-",COUNTIFS(G$186:G$235,"&gt;34",G$186:G$235,"&lt;40"))</f>
        <v>0</v>
      </c>
      <c r="H242" s="171" t="n">
        <f aca="false">IF(H$236=0,"-",COUNTIFS(H$186:H$235,"&gt;34",H$186:H$235,"&lt;40"))</f>
        <v>0</v>
      </c>
      <c r="I242" s="171" t="n">
        <f aca="false">IF(I$236=0,"-",COUNTIFS(I$186:I$235,"&gt;34",I$186:I$235,"&lt;40"))</f>
        <v>0</v>
      </c>
      <c r="J242" s="171" t="n">
        <f aca="false">IF(J$236=0,"-",COUNTIFS(J$186:J$235,"&gt;34",J$186:J$235,"&lt;40"))</f>
        <v>0</v>
      </c>
      <c r="K242" s="171" t="n">
        <f aca="false">IF(K$236=0,"-",COUNTIFS(K$186:K$235,"&gt;34",K$186:K$235,"&lt;40"))</f>
        <v>0</v>
      </c>
      <c r="L242" s="171" t="n">
        <f aca="false">IF(L$236=0,"-",COUNTIFS(L$186:L$235,"&gt;34",L$186:L$235,"&lt;40"))</f>
        <v>0</v>
      </c>
      <c r="M242" s="171" t="n">
        <f aca="false">IF(M$236=0,"-",COUNTIFS(M$186:M$235,"&gt;34",M$186:M$235,"&lt;40"))</f>
        <v>0</v>
      </c>
      <c r="N242" s="171" t="n">
        <f aca="false">IF(N$236=0,"-",COUNTIFS(N$186:N$235,"&gt;34",N$186:N$235,"&lt;40"))</f>
        <v>0</v>
      </c>
      <c r="O242" s="171" t="n">
        <f aca="false">IF(O$236=0,"-",COUNTIFS(O$186:O$235,"&gt;34",O$186:O$235,"&lt;40"))</f>
        <v>0</v>
      </c>
      <c r="P242" s="171" t="n">
        <f aca="false">IF(P$236=0,"-",COUNTIFS(P$186:P$235,"&gt;34",P$186:P$235,"&lt;40"))</f>
        <v>0</v>
      </c>
      <c r="Q242" s="171" t="n">
        <f aca="false">IF(Q$236=0,"-",COUNTIFS(Q$186:Q$235,"&gt;34",Q$186:Q$235,"&lt;40"))</f>
        <v>0</v>
      </c>
      <c r="R242" s="171" t="n">
        <f aca="false">IF(R$236=0,"-",COUNTIFS(R$186:R$235,"&gt;34",R$186:R$235,"&lt;40"))</f>
        <v>0</v>
      </c>
      <c r="S242" s="171" t="n">
        <f aca="false">IF(S$236=0,"-",COUNTIFS(S$186:S$235,"&gt;34",S$186:S$235,"&lt;40"))</f>
        <v>0</v>
      </c>
      <c r="T242" s="171" t="n">
        <f aca="false">IF(T$236=0,"-",COUNTIFS(T$186:T$235,"&gt;34",T$186:T$235,"&lt;40"))</f>
        <v>0</v>
      </c>
      <c r="U242" s="171" t="n">
        <f aca="false">IF(U$236=0,"-",COUNTIFS(U$186:U$235,"&gt;34",U$186:U$235,"&lt;40"))</f>
        <v>0</v>
      </c>
      <c r="V242" s="171" t="n">
        <f aca="false">IF(V$236=0,"-",COUNTIFS(V$186:V$235,"&gt;34",V$186:V$235,"&lt;40"))</f>
        <v>0</v>
      </c>
      <c r="W242" s="171" t="n">
        <f aca="false">IF(W$236=0,"-",COUNTIFS(W$186:W$235,"&gt;34",W$186:W$235,"&lt;40"))</f>
        <v>0</v>
      </c>
      <c r="X242" s="171" t="n">
        <f aca="false">IF(X$236=0,"-",COUNTIFS(X$186:X$235,"&gt;34",X$186:X$235,"&lt;40"))</f>
        <v>0</v>
      </c>
      <c r="Y242" s="171" t="n">
        <f aca="false">IF(Y$236=0,"-",COUNTIFS(Y$186:Y$235,"&gt;34",Y$186:Y$235,"&lt;40"))</f>
        <v>0</v>
      </c>
      <c r="Z242" s="171" t="n">
        <f aca="false">IF(Z$236=0,"-",COUNTIFS(Z$186:Z$235,"&gt;34",Z$186:Z$235,"&lt;40"))</f>
        <v>0</v>
      </c>
      <c r="AA242" s="171" t="n">
        <f aca="false">IF(AA$236=0,"-",COUNTIFS(AA$186:AA$235,"&gt;34",AA$186:AA$235,"&lt;40"))</f>
        <v>0</v>
      </c>
      <c r="AB242" s="171" t="n">
        <f aca="false">IF(AB$236=0,"-",COUNTIFS(AB$186:AB$235,"&gt;34",AB$186:AB$235,"&lt;40"))</f>
        <v>0</v>
      </c>
      <c r="AC242" s="171" t="n">
        <f aca="false">IF(AC$236=0,"-",COUNTIFS(AC$186:AC$235,"&gt;34",AC$186:AC$235,"&lt;40"))</f>
        <v>0</v>
      </c>
      <c r="AD242" s="171" t="n">
        <f aca="false">IF(AD$236=0,"-",COUNTIFS(AD$186:AD$235,"&gt;34",AD$186:AD$235,"&lt;40"))</f>
        <v>0</v>
      </c>
      <c r="AE242" s="171" t="n">
        <f aca="false">IF(AE$236=0,"-",COUNTIFS(AE$186:AE$235,"&gt;34",AE$186:AE$235,"&lt;40"))</f>
        <v>0</v>
      </c>
      <c r="AF242" s="171" t="n">
        <f aca="false">IF(AF$236=0,"-",COUNTIFS(AF$186:AF$235,"&gt;34",AF$186:AF$235,"&lt;40"))</f>
        <v>0</v>
      </c>
      <c r="AG242" s="171" t="n">
        <f aca="false">IF(AG$236=0,"-",COUNTIFS(AG$186:AG$235,"&gt;34",AG$186:AG$235,"&lt;40"))</f>
        <v>0</v>
      </c>
      <c r="AH242" s="171" t="n">
        <f aca="false">IF(AH$236=0,"-",COUNTIFS(AH$186:AH$235,"&gt;34",AH$186:AH$235,"&lt;40"))</f>
        <v>0</v>
      </c>
      <c r="AI242" s="171" t="n">
        <f aca="false">IF(AI$236=0,"-",COUNTIFS(AI$186:AI$235,"&gt;34",AI$186:AI$235,"&lt;40"))</f>
        <v>0</v>
      </c>
      <c r="AJ242" s="171" t="n">
        <f aca="false">IF(AJ$236=0,"-",COUNTIFS(AJ$186:AJ$235,"&gt;34",AJ$186:AJ$235,"&lt;40"))</f>
        <v>0</v>
      </c>
      <c r="AK242" s="171" t="n">
        <f aca="false">IF(AK$236=0,"-",COUNTIFS(AK$186:AK$235,"&gt;34",AK$186:AK$235,"&lt;40"))</f>
        <v>0</v>
      </c>
      <c r="AL242" s="171" t="n">
        <f aca="false">IF(AL$236=0,"-",COUNTIFS(AL$186:AL$235,"&gt;34",AL$186:AL$235,"&lt;40"))</f>
        <v>0</v>
      </c>
      <c r="AM242" s="299"/>
      <c r="AN242" s="201"/>
      <c r="AO242" s="201"/>
      <c r="AP242" s="201"/>
      <c r="AQ242" s="201"/>
      <c r="AR242" s="201"/>
      <c r="AS242" s="201"/>
      <c r="AT242" s="201"/>
      <c r="AU242" s="201"/>
      <c r="AV242" s="201"/>
      <c r="AW242" s="201"/>
      <c r="AX242" s="201"/>
      <c r="AY242" s="201"/>
      <c r="AZ242" s="201"/>
      <c r="BA242" s="201"/>
      <c r="BB242" s="201"/>
      <c r="BC242" s="201"/>
      <c r="BD242" s="201"/>
      <c r="BE242" s="201"/>
      <c r="BF242" s="201"/>
      <c r="BG242" s="201"/>
      <c r="BH242" s="201"/>
      <c r="BI242" s="201"/>
      <c r="BJ242" s="201"/>
      <c r="BK242" s="201"/>
      <c r="BL242" s="201"/>
      <c r="BM242" s="201"/>
      <c r="BN242" s="201"/>
      <c r="BO242" s="201"/>
      <c r="BP242" s="201"/>
      <c r="BQ242" s="201"/>
      <c r="BR242" s="201"/>
      <c r="BS242" s="201"/>
      <c r="BT242" s="201"/>
      <c r="BU242" s="201"/>
      <c r="BV242" s="201"/>
      <c r="BW242" s="201"/>
      <c r="BX242" s="201"/>
      <c r="BY242" s="201"/>
      <c r="BZ242" s="201"/>
      <c r="CA242" s="201"/>
      <c r="CB242" s="201"/>
      <c r="CC242" s="201"/>
      <c r="CD242" s="201"/>
      <c r="CE242" s="201"/>
    </row>
    <row r="243" customFormat="false" ht="12.65" hidden="false" customHeight="false" outlineLevel="0" collapsed="false">
      <c r="A243" s="203"/>
      <c r="B243" s="208" t="s">
        <v>102</v>
      </c>
      <c r="C243" s="211"/>
      <c r="D243" s="271"/>
      <c r="E243" s="171" t="n">
        <f aca="false">IF(E$236=0,"-",COUNTIFS(E$186:E$235,"&gt;19",E$186:E$235,"&lt;35"))</f>
        <v>0</v>
      </c>
      <c r="F243" s="171" t="n">
        <f aca="false">IF(F$236=0,"-",COUNTIFS(F$186:F$235,"&gt;19",F$186:F$235,"&lt;35"))</f>
        <v>0</v>
      </c>
      <c r="G243" s="171" t="n">
        <f aca="false">IF(G$236=0,"-",COUNTIFS(G$186:G$235,"&gt;19",G$186:G$235,"&lt;35"))</f>
        <v>0</v>
      </c>
      <c r="H243" s="171" t="n">
        <f aca="false">IF(H$236=0,"-",COUNTIFS(H$186:H$235,"&gt;19",H$186:H$235,"&lt;35"))</f>
        <v>0</v>
      </c>
      <c r="I243" s="171" t="n">
        <f aca="false">IF(I$236=0,"-",COUNTIFS(I$186:I$235,"&gt;19",I$186:I$235,"&lt;35"))</f>
        <v>0</v>
      </c>
      <c r="J243" s="171" t="n">
        <f aca="false">IF(J$236=0,"-",COUNTIFS(J$186:J$235,"&gt;19",J$186:J$235,"&lt;35"))</f>
        <v>0</v>
      </c>
      <c r="K243" s="171" t="n">
        <f aca="false">IF(K$236=0,"-",COUNTIFS(K$186:K$235,"&gt;19",K$186:K$235,"&lt;35"))</f>
        <v>0</v>
      </c>
      <c r="L243" s="171" t="n">
        <f aca="false">IF(L$236=0,"-",COUNTIFS(L$186:L$235,"&gt;19",L$186:L$235,"&lt;35"))</f>
        <v>0</v>
      </c>
      <c r="M243" s="171" t="n">
        <f aca="false">IF(M$236=0,"-",COUNTIFS(M$186:M$235,"&gt;19",M$186:M$235,"&lt;35"))</f>
        <v>0</v>
      </c>
      <c r="N243" s="171" t="n">
        <f aca="false">IF(N$236=0,"-",COUNTIFS(N$186:N$235,"&gt;19",N$186:N$235,"&lt;35"))</f>
        <v>0</v>
      </c>
      <c r="O243" s="171" t="n">
        <f aca="false">IF(O$236=0,"-",COUNTIFS(O$186:O$235,"&gt;19",O$186:O$235,"&lt;35"))</f>
        <v>0</v>
      </c>
      <c r="P243" s="171" t="n">
        <f aca="false">IF(P$236=0,"-",COUNTIFS(P$186:P$235,"&gt;19",P$186:P$235,"&lt;35"))</f>
        <v>0</v>
      </c>
      <c r="Q243" s="171" t="n">
        <f aca="false">IF(Q$236=0,"-",COUNTIFS(Q$186:Q$235,"&gt;19",Q$186:Q$235,"&lt;35"))</f>
        <v>0</v>
      </c>
      <c r="R243" s="171" t="n">
        <f aca="false">IF(R$236=0,"-",COUNTIFS(R$186:R$235,"&gt;19",R$186:R$235,"&lt;35"))</f>
        <v>0</v>
      </c>
      <c r="S243" s="171" t="n">
        <f aca="false">IF(S$236=0,"-",COUNTIFS(S$186:S$235,"&gt;19",S$186:S$235,"&lt;35"))</f>
        <v>0</v>
      </c>
      <c r="T243" s="171" t="n">
        <f aca="false">IF(T$236=0,"-",COUNTIFS(T$186:T$235,"&gt;19",T$186:T$235,"&lt;35"))</f>
        <v>0</v>
      </c>
      <c r="U243" s="171" t="n">
        <f aca="false">IF(U$236=0,"-",COUNTIFS(U$186:U$235,"&gt;19",U$186:U$235,"&lt;35"))</f>
        <v>0</v>
      </c>
      <c r="V243" s="171" t="n">
        <f aca="false">IF(V$236=0,"-",COUNTIFS(V$186:V$235,"&gt;19",V$186:V$235,"&lt;35"))</f>
        <v>0</v>
      </c>
      <c r="W243" s="171" t="n">
        <f aca="false">IF(W$236=0,"-",COUNTIFS(W$186:W$235,"&gt;19",W$186:W$235,"&lt;35"))</f>
        <v>0</v>
      </c>
      <c r="X243" s="171" t="n">
        <f aca="false">IF(X$236=0,"-",COUNTIFS(X$186:X$235,"&gt;19",X$186:X$235,"&lt;35"))</f>
        <v>0</v>
      </c>
      <c r="Y243" s="171" t="n">
        <f aca="false">IF(Y$236=0,"-",COUNTIFS(Y$186:Y$235,"&gt;19",Y$186:Y$235,"&lt;35"))</f>
        <v>0</v>
      </c>
      <c r="Z243" s="171" t="n">
        <f aca="false">IF(Z$236=0,"-",COUNTIFS(Z$186:Z$235,"&gt;19",Z$186:Z$235,"&lt;35"))</f>
        <v>0</v>
      </c>
      <c r="AA243" s="171" t="n">
        <f aca="false">IF(AA$236=0,"-",COUNTIFS(AA$186:AA$235,"&gt;19",AA$186:AA$235,"&lt;35"))</f>
        <v>0</v>
      </c>
      <c r="AB243" s="171" t="n">
        <f aca="false">IF(AB$236=0,"-",COUNTIFS(AB$186:AB$235,"&gt;19",AB$186:AB$235,"&lt;35"))</f>
        <v>0</v>
      </c>
      <c r="AC243" s="171" t="n">
        <f aca="false">IF(AC$236=0,"-",COUNTIFS(AC$186:AC$235,"&gt;19",AC$186:AC$235,"&lt;35"))</f>
        <v>0</v>
      </c>
      <c r="AD243" s="171" t="n">
        <f aca="false">IF(AD$236=0,"-",COUNTIFS(AD$186:AD$235,"&gt;19",AD$186:AD$235,"&lt;35"))</f>
        <v>0</v>
      </c>
      <c r="AE243" s="171" t="n">
        <f aca="false">IF(AE$236=0,"-",COUNTIFS(AE$186:AE$235,"&gt;19",AE$186:AE$235,"&lt;35"))</f>
        <v>0</v>
      </c>
      <c r="AF243" s="171" t="n">
        <f aca="false">IF(AF$236=0,"-",COUNTIFS(AF$186:AF$235,"&gt;19",AF$186:AF$235,"&lt;35"))</f>
        <v>0</v>
      </c>
      <c r="AG243" s="171" t="n">
        <f aca="false">IF(AG$236=0,"-",COUNTIFS(AG$186:AG$235,"&gt;19",AG$186:AG$235,"&lt;35"))</f>
        <v>0</v>
      </c>
      <c r="AH243" s="171" t="n">
        <f aca="false">IF(AH$236=0,"-",COUNTIFS(AH$186:AH$235,"&gt;19",AH$186:AH$235,"&lt;35"))</f>
        <v>0</v>
      </c>
      <c r="AI243" s="171" t="n">
        <f aca="false">IF(AI$236=0,"-",COUNTIFS(AI$186:AI$235,"&gt;19",AI$186:AI$235,"&lt;35"))</f>
        <v>0</v>
      </c>
      <c r="AJ243" s="171" t="n">
        <f aca="false">IF(AJ$236=0,"-",COUNTIFS(AJ$186:AJ$235,"&gt;19",AJ$186:AJ$235,"&lt;35"))</f>
        <v>0</v>
      </c>
      <c r="AK243" s="171" t="n">
        <f aca="false">IF(AK$236=0,"-",COUNTIFS(AK$186:AK$235,"&gt;19",AK$186:AK$235,"&lt;35"))</f>
        <v>0</v>
      </c>
      <c r="AL243" s="171" t="n">
        <f aca="false">IF(AL$236=0,"-",COUNTIFS(AL$186:AL$235,"&gt;19",AL$186:AL$235,"&lt;35"))</f>
        <v>0</v>
      </c>
      <c r="AM243" s="299"/>
      <c r="AN243" s="201"/>
      <c r="AO243" s="201"/>
      <c r="AP243" s="201"/>
      <c r="AQ243" s="201"/>
      <c r="AR243" s="201"/>
      <c r="AS243" s="201"/>
      <c r="AT243" s="201"/>
      <c r="AU243" s="201"/>
      <c r="AV243" s="201"/>
      <c r="AW243" s="201"/>
      <c r="AX243" s="201"/>
      <c r="AY243" s="201"/>
      <c r="AZ243" s="201"/>
      <c r="BA243" s="201"/>
      <c r="BB243" s="201"/>
      <c r="BC243" s="201"/>
      <c r="BD243" s="201"/>
      <c r="BE243" s="201"/>
      <c r="BF243" s="201"/>
      <c r="BG243" s="201"/>
      <c r="BH243" s="201"/>
      <c r="BI243" s="201"/>
      <c r="BJ243" s="201"/>
      <c r="BK243" s="201"/>
      <c r="BL243" s="201"/>
      <c r="BM243" s="201"/>
      <c r="BN243" s="201"/>
      <c r="BO243" s="201"/>
      <c r="BP243" s="201"/>
      <c r="BQ243" s="201"/>
      <c r="BR243" s="201"/>
      <c r="BS243" s="201"/>
      <c r="BT243" s="201"/>
      <c r="BU243" s="201"/>
      <c r="BV243" s="201"/>
      <c r="BW243" s="201"/>
      <c r="BX243" s="201"/>
      <c r="BY243" s="201"/>
      <c r="BZ243" s="201"/>
      <c r="CA243" s="201"/>
      <c r="CB243" s="201"/>
      <c r="CC243" s="201"/>
      <c r="CD243" s="201"/>
      <c r="CE243" s="201"/>
    </row>
    <row r="244" customFormat="false" ht="12.65" hidden="false" customHeight="false" outlineLevel="0" collapsed="false">
      <c r="A244" s="203"/>
      <c r="B244" s="212" t="s">
        <v>103</v>
      </c>
      <c r="C244" s="215"/>
      <c r="D244" s="272"/>
      <c r="E244" s="171" t="n">
        <f aca="false">IF(E$236=0,"-",COUNTIFS(E$186:E$235,"&gt;9",E$186:E$235,"&lt;20"))</f>
        <v>0</v>
      </c>
      <c r="F244" s="171" t="n">
        <f aca="false">IF(F$236=0,"-",COUNTIFS(F$186:F$235,"&gt;9",F$186:F$235,"&lt;20"))</f>
        <v>0</v>
      </c>
      <c r="G244" s="171" t="n">
        <f aca="false">IF(G$236=0,"-",COUNTIFS(G$186:G$235,"&gt;9",G$186:G$235,"&lt;20"))</f>
        <v>0</v>
      </c>
      <c r="H244" s="171" t="n">
        <f aca="false">IF(H$236=0,"-",COUNTIFS(H$186:H$235,"&gt;9",H$186:H$235,"&lt;20"))</f>
        <v>0</v>
      </c>
      <c r="I244" s="171" t="n">
        <f aca="false">IF(I$236=0,"-",COUNTIFS(I$186:I$235,"&gt;9",I$186:I$235,"&lt;20"))</f>
        <v>0</v>
      </c>
      <c r="J244" s="171" t="n">
        <f aca="false">IF(J$236=0,"-",COUNTIFS(J$186:J$235,"&gt;9",J$186:J$235,"&lt;20"))</f>
        <v>0</v>
      </c>
      <c r="K244" s="171" t="n">
        <f aca="false">IF(K$236=0,"-",COUNTIFS(K$186:K$235,"&gt;9",K$186:K$235,"&lt;20"))</f>
        <v>0</v>
      </c>
      <c r="L244" s="171" t="n">
        <f aca="false">IF(L$236=0,"-",COUNTIFS(L$186:L$235,"&gt;9",L$186:L$235,"&lt;20"))</f>
        <v>0</v>
      </c>
      <c r="M244" s="171" t="n">
        <f aca="false">IF(M$236=0,"-",COUNTIFS(M$186:M$235,"&gt;9",M$186:M$235,"&lt;20"))</f>
        <v>0</v>
      </c>
      <c r="N244" s="171" t="n">
        <f aca="false">IF(N$236=0,"-",COUNTIFS(N$186:N$235,"&gt;9",N$186:N$235,"&lt;20"))</f>
        <v>0</v>
      </c>
      <c r="O244" s="171" t="n">
        <f aca="false">IF(O$236=0,"-",COUNTIFS(O$186:O$235,"&gt;9",O$186:O$235,"&lt;20"))</f>
        <v>0</v>
      </c>
      <c r="P244" s="171" t="n">
        <f aca="false">IF(P$236=0,"-",COUNTIFS(P$186:P$235,"&gt;9",P$186:P$235,"&lt;20"))</f>
        <v>0</v>
      </c>
      <c r="Q244" s="171" t="n">
        <f aca="false">IF(Q$236=0,"-",COUNTIFS(Q$186:Q$235,"&gt;9",Q$186:Q$235,"&lt;20"))</f>
        <v>0</v>
      </c>
      <c r="R244" s="171" t="n">
        <f aca="false">IF(R$236=0,"-",COUNTIFS(R$186:R$235,"&gt;9",R$186:R$235,"&lt;20"))</f>
        <v>0</v>
      </c>
      <c r="S244" s="171" t="n">
        <f aca="false">IF(S$236=0,"-",COUNTIFS(S$186:S$235,"&gt;9",S$186:S$235,"&lt;20"))</f>
        <v>0</v>
      </c>
      <c r="T244" s="171" t="n">
        <f aca="false">IF(T$236=0,"-",COUNTIFS(T$186:T$235,"&gt;9",T$186:T$235,"&lt;20"))</f>
        <v>0</v>
      </c>
      <c r="U244" s="171" t="n">
        <f aca="false">IF(U$236=0,"-",COUNTIFS(U$186:U$235,"&gt;9",U$186:U$235,"&lt;20"))</f>
        <v>0</v>
      </c>
      <c r="V244" s="171" t="n">
        <f aca="false">IF(V$236=0,"-",COUNTIFS(V$186:V$235,"&gt;9",V$186:V$235,"&lt;20"))</f>
        <v>0</v>
      </c>
      <c r="W244" s="171" t="n">
        <f aca="false">IF(W$236=0,"-",COUNTIFS(W$186:W$235,"&gt;9",W$186:W$235,"&lt;20"))</f>
        <v>0</v>
      </c>
      <c r="X244" s="171" t="n">
        <f aca="false">IF(X$236=0,"-",COUNTIFS(X$186:X$235,"&gt;9",X$186:X$235,"&lt;20"))</f>
        <v>0</v>
      </c>
      <c r="Y244" s="171" t="n">
        <f aca="false">IF(Y$236=0,"-",COUNTIFS(Y$186:Y$235,"&gt;9",Y$186:Y$235,"&lt;20"))</f>
        <v>0</v>
      </c>
      <c r="Z244" s="171" t="n">
        <f aca="false">IF(Z$236=0,"-",COUNTIFS(Z$186:Z$235,"&gt;9",Z$186:Z$235,"&lt;20"))</f>
        <v>0</v>
      </c>
      <c r="AA244" s="171" t="n">
        <f aca="false">IF(AA$236=0,"-",COUNTIFS(AA$186:AA$235,"&gt;9",AA$186:AA$235,"&lt;20"))</f>
        <v>0</v>
      </c>
      <c r="AB244" s="171" t="n">
        <f aca="false">IF(AB$236=0,"-",COUNTIFS(AB$186:AB$235,"&gt;9",AB$186:AB$235,"&lt;20"))</f>
        <v>0</v>
      </c>
      <c r="AC244" s="171" t="n">
        <f aca="false">IF(AC$236=0,"-",COUNTIFS(AC$186:AC$235,"&gt;9",AC$186:AC$235,"&lt;20"))</f>
        <v>0</v>
      </c>
      <c r="AD244" s="171" t="n">
        <f aca="false">IF(AD$236=0,"-",COUNTIFS(AD$186:AD$235,"&gt;9",AD$186:AD$235,"&lt;20"))</f>
        <v>0</v>
      </c>
      <c r="AE244" s="171" t="n">
        <f aca="false">IF(AE$236=0,"-",COUNTIFS(AE$186:AE$235,"&gt;9",AE$186:AE$235,"&lt;20"))</f>
        <v>0</v>
      </c>
      <c r="AF244" s="171" t="n">
        <f aca="false">IF(AF$236=0,"-",COUNTIFS(AF$186:AF$235,"&gt;9",AF$186:AF$235,"&lt;20"))</f>
        <v>0</v>
      </c>
      <c r="AG244" s="171" t="n">
        <f aca="false">IF(AG$236=0,"-",COUNTIFS(AG$186:AG$235,"&gt;9",AG$186:AG$235,"&lt;20"))</f>
        <v>0</v>
      </c>
      <c r="AH244" s="171" t="n">
        <f aca="false">IF(AH$236=0,"-",COUNTIFS(AH$186:AH$235,"&gt;9",AH$186:AH$235,"&lt;20"))</f>
        <v>0</v>
      </c>
      <c r="AI244" s="171" t="n">
        <f aca="false">IF(AI$236=0,"-",COUNTIFS(AI$186:AI$235,"&gt;9",AI$186:AI$235,"&lt;20"))</f>
        <v>0</v>
      </c>
      <c r="AJ244" s="171" t="n">
        <f aca="false">IF(AJ$236=0,"-",COUNTIFS(AJ$186:AJ$235,"&gt;9",AJ$186:AJ$235,"&lt;20"))</f>
        <v>0</v>
      </c>
      <c r="AK244" s="171" t="n">
        <f aca="false">IF(AK$236=0,"-",COUNTIFS(AK$186:AK$235,"&gt;9",AK$186:AK$235,"&lt;20"))</f>
        <v>0</v>
      </c>
      <c r="AL244" s="171" t="n">
        <f aca="false">IF(AL$236=0,"-",COUNTIFS(AL$186:AL$235,"&gt;9",AL$186:AL$235,"&lt;20"))</f>
        <v>0</v>
      </c>
      <c r="AM244" s="299"/>
      <c r="AN244" s="201"/>
      <c r="AO244" s="201"/>
      <c r="AP244" s="201"/>
      <c r="AQ244" s="201"/>
      <c r="AR244" s="201"/>
      <c r="AS244" s="201"/>
      <c r="AT244" s="201"/>
      <c r="AU244" s="201"/>
      <c r="AV244" s="201"/>
      <c r="AW244" s="201"/>
      <c r="AX244" s="201"/>
      <c r="AY244" s="201"/>
      <c r="AZ244" s="201"/>
      <c r="BA244" s="201"/>
      <c r="BB244" s="201"/>
      <c r="BC244" s="201"/>
      <c r="BD244" s="201"/>
      <c r="BE244" s="201"/>
      <c r="BF244" s="201"/>
      <c r="BG244" s="201"/>
      <c r="BH244" s="201"/>
      <c r="BI244" s="201"/>
      <c r="BJ244" s="201"/>
      <c r="BK244" s="201"/>
      <c r="BL244" s="201"/>
      <c r="BM244" s="201"/>
      <c r="BN244" s="201"/>
      <c r="BO244" s="201"/>
      <c r="BP244" s="201"/>
      <c r="BQ244" s="201"/>
      <c r="BR244" s="201"/>
      <c r="BS244" s="201"/>
      <c r="BT244" s="201"/>
      <c r="BU244" s="201"/>
      <c r="BV244" s="201"/>
      <c r="BW244" s="201"/>
      <c r="BX244" s="201"/>
      <c r="BY244" s="201"/>
      <c r="BZ244" s="201"/>
      <c r="CA244" s="201"/>
      <c r="CB244" s="201"/>
      <c r="CC244" s="201"/>
      <c r="CD244" s="201"/>
      <c r="CE244" s="201"/>
    </row>
    <row r="245" customFormat="false" ht="12.65" hidden="false" customHeight="false" outlineLevel="0" collapsed="false">
      <c r="A245" s="203"/>
      <c r="B245" s="204" t="s">
        <v>104</v>
      </c>
      <c r="C245" s="207"/>
      <c r="D245" s="270"/>
      <c r="E245" s="171" t="n">
        <f aca="false">IF(E$236=0,"-",COUNTIFS(E$186:E$235,"&gt;=0",E$186:E$235,"&lt;10"))</f>
        <v>0</v>
      </c>
      <c r="F245" s="171" t="n">
        <f aca="false">IF(F$236=0,"-",COUNTIFS(F$186:F$235,"&gt;=0",F$186:F$235,"&lt;10"))</f>
        <v>0</v>
      </c>
      <c r="G245" s="171" t="n">
        <f aca="false">IF(G$236=0,"-",COUNTIFS(G$186:G$235,"&gt;=0",G$186:G$235,"&lt;10"))</f>
        <v>0</v>
      </c>
      <c r="H245" s="171" t="n">
        <f aca="false">IF(H$236=0,"-",COUNTIFS(H$186:H$235,"&gt;=0",H$186:H$235,"&lt;10"))</f>
        <v>0</v>
      </c>
      <c r="I245" s="171" t="n">
        <f aca="false">IF(I$236=0,"-",COUNTIFS(I$186:I$235,"&gt;=0",I$186:I$235,"&lt;10"))</f>
        <v>0</v>
      </c>
      <c r="J245" s="171" t="n">
        <f aca="false">IF(J$236=0,"-",COUNTIFS(J$186:J$235,"&gt;=0",J$186:J$235,"&lt;10"))</f>
        <v>0</v>
      </c>
      <c r="K245" s="171" t="n">
        <f aca="false">IF(K$236=0,"-",COUNTIFS(K$186:K$235,"&gt;=0",K$186:K$235,"&lt;10"))</f>
        <v>0</v>
      </c>
      <c r="L245" s="171" t="n">
        <f aca="false">IF(L$236=0,"-",COUNTIFS(L$186:L$235,"&gt;=0",L$186:L$235,"&lt;10"))</f>
        <v>0</v>
      </c>
      <c r="M245" s="171" t="n">
        <f aca="false">IF(M$236=0,"-",COUNTIFS(M$186:M$235,"&gt;=0",M$186:M$235,"&lt;10"))</f>
        <v>0</v>
      </c>
      <c r="N245" s="171" t="n">
        <f aca="false">IF(N$236=0,"-",COUNTIFS(N$186:N$235,"&gt;=0",N$186:N$235,"&lt;10"))</f>
        <v>0</v>
      </c>
      <c r="O245" s="171" t="n">
        <f aca="false">IF(O$236=0,"-",COUNTIFS(O$186:O$235,"&gt;=0",O$186:O$235,"&lt;10"))</f>
        <v>0</v>
      </c>
      <c r="P245" s="171" t="n">
        <f aca="false">IF(P$236=0,"-",COUNTIFS(P$186:P$235,"&gt;=0",P$186:P$235,"&lt;10"))</f>
        <v>0</v>
      </c>
      <c r="Q245" s="171" t="n">
        <f aca="false">IF(Q$236=0,"-",COUNTIFS(Q$186:Q$235,"&gt;=0",Q$186:Q$235,"&lt;10"))</f>
        <v>0</v>
      </c>
      <c r="R245" s="171" t="n">
        <f aca="false">IF(R$236=0,"-",COUNTIFS(R$186:R$235,"&gt;=0",R$186:R$235,"&lt;10"))</f>
        <v>0</v>
      </c>
      <c r="S245" s="171" t="n">
        <f aca="false">IF(S$236=0,"-",COUNTIFS(S$186:S$235,"&gt;=0",S$186:S$235,"&lt;10"))</f>
        <v>0</v>
      </c>
      <c r="T245" s="171" t="n">
        <f aca="false">IF(T$236=0,"-",COUNTIFS(T$186:T$235,"&gt;=0",T$186:T$235,"&lt;10"))</f>
        <v>0</v>
      </c>
      <c r="U245" s="171" t="n">
        <f aca="false">IF(U$236=0,"-",COUNTIFS(U$186:U$235,"&gt;=0",U$186:U$235,"&lt;10"))</f>
        <v>0</v>
      </c>
      <c r="V245" s="171" t="n">
        <f aca="false">IF(V$236=0,"-",COUNTIFS(V$186:V$235,"&gt;=0",V$186:V$235,"&lt;10"))</f>
        <v>0</v>
      </c>
      <c r="W245" s="171" t="n">
        <f aca="false">IF(W$236=0,"-",COUNTIFS(W$186:W$235,"&gt;=0",W$186:W$235,"&lt;10"))</f>
        <v>0</v>
      </c>
      <c r="X245" s="171" t="n">
        <f aca="false">IF(X$236=0,"-",COUNTIFS(X$186:X$235,"&gt;=0",X$186:X$235,"&lt;10"))</f>
        <v>0</v>
      </c>
      <c r="Y245" s="171" t="n">
        <f aca="false">IF(Y$236=0,"-",COUNTIFS(Y$186:Y$235,"&gt;=0",Y$186:Y$235,"&lt;10"))</f>
        <v>0</v>
      </c>
      <c r="Z245" s="171" t="n">
        <f aca="false">IF(Z$236=0,"-",COUNTIFS(Z$186:Z$235,"&gt;=0",Z$186:Z$235,"&lt;10"))</f>
        <v>0</v>
      </c>
      <c r="AA245" s="171" t="n">
        <f aca="false">IF(AA$236=0,"-",COUNTIFS(AA$186:AA$235,"&gt;=0",AA$186:AA$235,"&lt;10"))</f>
        <v>0</v>
      </c>
      <c r="AB245" s="171" t="n">
        <f aca="false">IF(AB$236=0,"-",COUNTIFS(AB$186:AB$235,"&gt;=0",AB$186:AB$235,"&lt;10"))</f>
        <v>0</v>
      </c>
      <c r="AC245" s="171" t="n">
        <f aca="false">IF(AC$236=0,"-",COUNTIFS(AC$186:AC$235,"&gt;=0",AC$186:AC$235,"&lt;10"))</f>
        <v>0</v>
      </c>
      <c r="AD245" s="171" t="n">
        <f aca="false">IF(AD$236=0,"-",COUNTIFS(AD$186:AD$235,"&gt;=0",AD$186:AD$235,"&lt;10"))</f>
        <v>0</v>
      </c>
      <c r="AE245" s="171" t="n">
        <f aca="false">IF(AE$236=0,"-",COUNTIFS(AE$186:AE$235,"&gt;=0",AE$186:AE$235,"&lt;10"))</f>
        <v>0</v>
      </c>
      <c r="AF245" s="171" t="n">
        <f aca="false">IF(AF$236=0,"-",COUNTIFS(AF$186:AF$235,"&gt;=0",AF$186:AF$235,"&lt;10"))</f>
        <v>0</v>
      </c>
      <c r="AG245" s="171" t="n">
        <f aca="false">IF(AG$236=0,"-",COUNTIFS(AG$186:AG$235,"&gt;=0",AG$186:AG$235,"&lt;10"))</f>
        <v>0</v>
      </c>
      <c r="AH245" s="171" t="n">
        <f aca="false">IF(AH$236=0,"-",COUNTIFS(AH$186:AH$235,"&gt;=0",AH$186:AH$235,"&lt;10"))</f>
        <v>0</v>
      </c>
      <c r="AI245" s="171" t="n">
        <f aca="false">IF(AI$236=0,"-",COUNTIFS(AI$186:AI$235,"&gt;=0",AI$186:AI$235,"&lt;10"))</f>
        <v>0</v>
      </c>
      <c r="AJ245" s="171" t="n">
        <f aca="false">IF(AJ$236=0,"-",COUNTIFS(AJ$186:AJ$235,"&gt;=0",AJ$186:AJ$235,"&lt;10"))</f>
        <v>0</v>
      </c>
      <c r="AK245" s="171" t="n">
        <f aca="false">IF(AK$236=0,"-",COUNTIFS(AK$186:AK$235,"&gt;=0",AK$186:AK$235,"&lt;10"))</f>
        <v>0</v>
      </c>
      <c r="AL245" s="171" t="n">
        <f aca="false">IF(AL$236=0,"-",COUNTIFS(AL$186:AL$235,"&gt;=0",AL$186:AL$235,"&lt;10"))</f>
        <v>0</v>
      </c>
      <c r="AM245" s="299"/>
      <c r="AN245" s="201"/>
      <c r="AO245" s="201"/>
      <c r="AP245" s="201"/>
      <c r="AQ245" s="201"/>
      <c r="AR245" s="201"/>
      <c r="AS245" s="201"/>
      <c r="AT245" s="201"/>
      <c r="AU245" s="201"/>
      <c r="AV245" s="201"/>
      <c r="AW245" s="201"/>
      <c r="AX245" s="201"/>
      <c r="AY245" s="201"/>
      <c r="AZ245" s="201"/>
      <c r="BA245" s="201"/>
      <c r="BB245" s="201"/>
      <c r="BC245" s="201"/>
      <c r="BD245" s="201"/>
      <c r="BE245" s="201"/>
      <c r="BF245" s="201"/>
      <c r="BG245" s="201"/>
      <c r="BH245" s="201"/>
      <c r="BI245" s="201"/>
      <c r="BJ245" s="201"/>
      <c r="BK245" s="201"/>
      <c r="BL245" s="201"/>
      <c r="BM245" s="201"/>
      <c r="BN245" s="201"/>
      <c r="BO245" s="201"/>
      <c r="BP245" s="201"/>
      <c r="BQ245" s="201"/>
      <c r="BR245" s="201"/>
      <c r="BS245" s="201"/>
      <c r="BT245" s="201"/>
      <c r="BU245" s="201"/>
      <c r="BV245" s="201"/>
      <c r="BW245" s="201"/>
      <c r="BX245" s="201"/>
      <c r="BY245" s="201"/>
      <c r="BZ245" s="201"/>
      <c r="CA245" s="201"/>
      <c r="CB245" s="201"/>
      <c r="CC245" s="201"/>
      <c r="CD245" s="201"/>
      <c r="CE245" s="201"/>
    </row>
    <row r="246" customFormat="false" ht="15" hidden="false" customHeight="false" outlineLevel="0" collapsed="false">
      <c r="A246" s="203"/>
      <c r="B246" s="216" t="s">
        <v>105</v>
      </c>
      <c r="C246" s="219"/>
      <c r="D246" s="273"/>
      <c r="E246" s="171" t="n">
        <f aca="false">IF(E$236=0,"-",SUM(E238:E245))</f>
        <v>0</v>
      </c>
      <c r="F246" s="171" t="n">
        <f aca="false">IF(F$236=0,"-",SUM(F238:F245))</f>
        <v>0</v>
      </c>
      <c r="G246" s="171" t="n">
        <f aca="false">IF(G$236=0,"-",SUM(G238:G245))</f>
        <v>0</v>
      </c>
      <c r="H246" s="171" t="n">
        <f aca="false">IF(H$236=0,"-",SUM(H238:H245))</f>
        <v>0</v>
      </c>
      <c r="I246" s="171" t="n">
        <f aca="false">IF(I$236=0,"-",SUM(I238:I245))</f>
        <v>0</v>
      </c>
      <c r="J246" s="171" t="n">
        <f aca="false">IF(J$236=0,"-",SUM(J238:J245))</f>
        <v>0</v>
      </c>
      <c r="K246" s="171" t="n">
        <f aca="false">IF(K$236=0,"-",SUM(K238:K245))</f>
        <v>0</v>
      </c>
      <c r="L246" s="171" t="n">
        <f aca="false">IF(L$236=0,"-",SUM(L238:L245))</f>
        <v>0</v>
      </c>
      <c r="M246" s="171" t="n">
        <f aca="false">IF(M$236=0,"-",SUM(M238:M245))</f>
        <v>0</v>
      </c>
      <c r="N246" s="171" t="n">
        <f aca="false">IF(N$236=0,"-",SUM(N238:N245))</f>
        <v>0</v>
      </c>
      <c r="O246" s="171" t="n">
        <f aca="false">IF(O$236=0,"-",SUM(O238:O245))</f>
        <v>0</v>
      </c>
      <c r="P246" s="171" t="n">
        <f aca="false">IF(P$236=0,"-",SUM(P238:P245))</f>
        <v>0</v>
      </c>
      <c r="Q246" s="171" t="n">
        <f aca="false">IF(Q$236=0,"-",SUM(Q238:Q245))</f>
        <v>0</v>
      </c>
      <c r="R246" s="171" t="n">
        <f aca="false">IF(R$236=0,"-",SUM(R238:R245))</f>
        <v>0</v>
      </c>
      <c r="S246" s="171" t="n">
        <f aca="false">IF(S$236=0,"-",SUM(S238:S245))</f>
        <v>0</v>
      </c>
      <c r="T246" s="171" t="n">
        <f aca="false">IF(T$236=0,"-",SUM(T238:T245))</f>
        <v>0</v>
      </c>
      <c r="U246" s="171" t="n">
        <f aca="false">IF(U$236=0,"-",SUM(U238:U245))</f>
        <v>0</v>
      </c>
      <c r="V246" s="171" t="n">
        <f aca="false">IF(V$236=0,"-",SUM(V238:V245))</f>
        <v>0</v>
      </c>
      <c r="W246" s="171" t="n">
        <f aca="false">IF(W$236=0,"-",SUM(W238:W245))</f>
        <v>0</v>
      </c>
      <c r="X246" s="171" t="n">
        <f aca="false">IF(X$236=0,"-",SUM(X238:X245))</f>
        <v>0</v>
      </c>
      <c r="Y246" s="171" t="n">
        <f aca="false">IF(Y$236=0,"-",SUM(Y238:Y245))</f>
        <v>0</v>
      </c>
      <c r="Z246" s="171" t="n">
        <f aca="false">IF(Z$236=0,"-",SUM(Z238:Z245))</f>
        <v>0</v>
      </c>
      <c r="AA246" s="171" t="n">
        <f aca="false">IF(AA$236=0,"-",SUM(AA238:AA245))</f>
        <v>0</v>
      </c>
      <c r="AB246" s="171" t="n">
        <f aca="false">IF(AB$236=0,"-",SUM(AB238:AB245))</f>
        <v>0</v>
      </c>
      <c r="AC246" s="171" t="n">
        <f aca="false">IF(AC$236=0,"-",SUM(AC238:AC245))</f>
        <v>0</v>
      </c>
      <c r="AD246" s="171" t="n">
        <f aca="false">IF(AD$236=0,"-",SUM(AD238:AD245))</f>
        <v>0</v>
      </c>
      <c r="AE246" s="171" t="n">
        <f aca="false">IF(AE$236=0,"-",SUM(AE238:AE245))</f>
        <v>0</v>
      </c>
      <c r="AF246" s="171" t="n">
        <f aca="false">IF(AF$236=0,"-",SUM(AF238:AF245))</f>
        <v>0</v>
      </c>
      <c r="AG246" s="171" t="n">
        <f aca="false">IF(AG$236=0,"-",SUM(AG238:AG245))</f>
        <v>0</v>
      </c>
      <c r="AH246" s="171" t="n">
        <f aca="false">IF(AH$236=0,"-",SUM(AH238:AH245))</f>
        <v>0</v>
      </c>
      <c r="AI246" s="171" t="n">
        <f aca="false">IF(AI$236=0,"-",SUM(AI238:AI245))</f>
        <v>0</v>
      </c>
      <c r="AJ246" s="171" t="n">
        <f aca="false">IF(AJ$236=0,"-",SUM(AJ238:AJ245))</f>
        <v>0</v>
      </c>
      <c r="AK246" s="171" t="n">
        <f aca="false">IF(AK$236=0,"-",SUM(AK238:AK245))</f>
        <v>0</v>
      </c>
      <c r="AL246" s="171" t="n">
        <f aca="false">IF(AL$236=0,"-",SUM(AL238:AL245))</f>
        <v>0</v>
      </c>
      <c r="AM246" s="299"/>
      <c r="AN246" s="201"/>
      <c r="AO246" s="201"/>
      <c r="AP246" s="201"/>
      <c r="AQ246" s="201"/>
      <c r="AR246" s="201"/>
      <c r="AS246" s="201"/>
      <c r="AT246" s="201"/>
      <c r="AU246" s="201"/>
      <c r="AV246" s="201"/>
      <c r="AW246" s="201"/>
      <c r="AX246" s="201"/>
      <c r="AY246" s="201"/>
      <c r="AZ246" s="201"/>
      <c r="BA246" s="201"/>
      <c r="BB246" s="201"/>
      <c r="BC246" s="201"/>
      <c r="BD246" s="201"/>
      <c r="BE246" s="201"/>
      <c r="BF246" s="201"/>
      <c r="BG246" s="201"/>
      <c r="BH246" s="201"/>
      <c r="BI246" s="201"/>
      <c r="BJ246" s="201"/>
      <c r="BK246" s="201"/>
      <c r="BL246" s="201"/>
      <c r="BM246" s="201"/>
      <c r="BN246" s="201"/>
      <c r="BO246" s="201"/>
      <c r="BP246" s="201"/>
      <c r="BQ246" s="201"/>
      <c r="BR246" s="201"/>
      <c r="BS246" s="201"/>
      <c r="BT246" s="201"/>
      <c r="BU246" s="201"/>
      <c r="BV246" s="201"/>
      <c r="BW246" s="201"/>
      <c r="BX246" s="201"/>
      <c r="BY246" s="201"/>
      <c r="BZ246" s="201"/>
      <c r="CA246" s="201"/>
      <c r="CB246" s="201"/>
      <c r="CC246" s="201"/>
      <c r="CD246" s="201"/>
      <c r="CE246" s="201"/>
    </row>
    <row r="247" customFormat="false" ht="15" hidden="false" customHeight="false" outlineLevel="0" collapsed="false">
      <c r="A247" s="203"/>
      <c r="B247" s="216" t="s">
        <v>7</v>
      </c>
      <c r="C247" s="219"/>
      <c r="D247" s="273"/>
      <c r="E247" s="171" t="str">
        <f aca="false">IF(OR($B$186="",E236=0),"-",50-COUNTIF($B$186:$B$235,""))</f>
        <v>-</v>
      </c>
      <c r="F247" s="171" t="str">
        <f aca="false">IF(OR($B$186="",F236=0),"-",50-COUNTIF($B$186:$B$235,""))</f>
        <v>-</v>
      </c>
      <c r="G247" s="171" t="str">
        <f aca="false">IF(OR($B$186="",G236=0),"-",50-COUNTIF($B$186:$B$235,""))</f>
        <v>-</v>
      </c>
      <c r="H247" s="171" t="str">
        <f aca="false">IF(OR($B$186="",H236=0),"-",50-COUNTIF($B$186:$B$235,""))</f>
        <v>-</v>
      </c>
      <c r="I247" s="171" t="str">
        <f aca="false">IF(OR($B$186="",I236=0),"-",50-COUNTIF($B$186:$B$235,""))</f>
        <v>-</v>
      </c>
      <c r="J247" s="171" t="str">
        <f aca="false">IF(OR($B$186="",J236=0),"-",50-COUNTIF($B$186:$B$235,""))</f>
        <v>-</v>
      </c>
      <c r="K247" s="171" t="str">
        <f aca="false">IF(OR($B$186="",K236=0),"-",50-COUNTIF($B$186:$B$235,""))</f>
        <v>-</v>
      </c>
      <c r="L247" s="171" t="str">
        <f aca="false">IF(OR($B$186="",L236=0),"-",50-COUNTIF($B$186:$B$235,""))</f>
        <v>-</v>
      </c>
      <c r="M247" s="171" t="str">
        <f aca="false">IF(OR($B$186="",M236=0),"-",50-COUNTIF($B$186:$B$235,""))</f>
        <v>-</v>
      </c>
      <c r="N247" s="171" t="str">
        <f aca="false">IF(OR($B$186="",N236=0),"-",50-COUNTIF($B$186:$B$235,""))</f>
        <v>-</v>
      </c>
      <c r="O247" s="171" t="str">
        <f aca="false">IF(OR($B$186="",O236=0),"-",50-COUNTIF($B$186:$B$235,""))</f>
        <v>-</v>
      </c>
      <c r="P247" s="171" t="str">
        <f aca="false">IF(OR($B$186="",P236=0),"-",50-COUNTIF($B$186:$B$235,""))</f>
        <v>-</v>
      </c>
      <c r="Q247" s="171" t="str">
        <f aca="false">IF(OR($B$186="",Q236=0),"-",50-COUNTIF($B$186:$B$235,""))</f>
        <v>-</v>
      </c>
      <c r="R247" s="171" t="str">
        <f aca="false">IF(OR($B$186="",R236=0),"-",50-COUNTIF($B$186:$B$235,""))</f>
        <v>-</v>
      </c>
      <c r="S247" s="171" t="str">
        <f aca="false">IF(OR($B$186="",S236=0),"-",50-COUNTIF($B$186:$B$235,""))</f>
        <v>-</v>
      </c>
      <c r="T247" s="171" t="str">
        <f aca="false">IF(OR($B$186="",T236=0),"-",50-COUNTIF($B$186:$B$235,""))</f>
        <v>-</v>
      </c>
      <c r="U247" s="171" t="str">
        <f aca="false">IF(OR($B$186="",U236=0),"-",50-COUNTIF($B$186:$B$235,""))</f>
        <v>-</v>
      </c>
      <c r="V247" s="171" t="str">
        <f aca="false">IF(OR($B$186="",V236=0),"-",50-COUNTIF($B$186:$B$235,""))</f>
        <v>-</v>
      </c>
      <c r="W247" s="171" t="str">
        <f aca="false">IF(OR($B$186="",W236=0),"-",50-COUNTIF($B$186:$B$235,""))</f>
        <v>-</v>
      </c>
      <c r="X247" s="171" t="str">
        <f aca="false">IF(OR($B$186="",X236=0),"-",50-COUNTIF($B$186:$B$235,""))</f>
        <v>-</v>
      </c>
      <c r="Y247" s="171" t="str">
        <f aca="false">IF(OR($B$186="",Y236=0),"-",50-COUNTIF($B$186:$B$235,""))</f>
        <v>-</v>
      </c>
      <c r="Z247" s="171" t="str">
        <f aca="false">IF(OR($B$186="",Z236=0),"-",50-COUNTIF($B$186:$B$235,""))</f>
        <v>-</v>
      </c>
      <c r="AA247" s="171" t="str">
        <f aca="false">IF(OR($B$186="",AA236=0),"-",50-COUNTIF($B$186:$B$235,""))</f>
        <v>-</v>
      </c>
      <c r="AB247" s="171" t="str">
        <f aca="false">IF(OR($B$186="",AB236=0),"-",50-COUNTIF($B$186:$B$235,""))</f>
        <v>-</v>
      </c>
      <c r="AC247" s="171" t="str">
        <f aca="false">IF(OR($B$186="",AC236=0),"-",50-COUNTIF($B$186:$B$235,""))</f>
        <v>-</v>
      </c>
      <c r="AD247" s="171" t="str">
        <f aca="false">IF(OR($B$186="",AD236=0),"-",50-COUNTIF($B$186:$B$235,""))</f>
        <v>-</v>
      </c>
      <c r="AE247" s="171" t="str">
        <f aca="false">IF(OR($B$186="",AE236=0),"-",50-COUNTIF($B$186:$B$235,""))</f>
        <v>-</v>
      </c>
      <c r="AF247" s="171" t="str">
        <f aca="false">IF(OR($B$186="",AF236=0),"-",50-COUNTIF($B$186:$B$235,""))</f>
        <v>-</v>
      </c>
      <c r="AG247" s="171" t="str">
        <f aca="false">IF(OR($B$186="",AG236=0),"-",50-COUNTIF($B$186:$B$235,""))</f>
        <v>-</v>
      </c>
      <c r="AH247" s="171" t="str">
        <f aca="false">IF(OR($B$186="",AH236=0),"-",50-COUNTIF($B$186:$B$235,""))</f>
        <v>-</v>
      </c>
      <c r="AI247" s="171" t="str">
        <f aca="false">IF(OR($B$186="",AI236=0),"-",50-COUNTIF($B$186:$B$235,""))</f>
        <v>-</v>
      </c>
      <c r="AJ247" s="171" t="str">
        <f aca="false">IF(OR($B$186="",AJ236=0),"-",50-COUNTIF($B$186:$B$235,""))</f>
        <v>-</v>
      </c>
      <c r="AK247" s="171" t="str">
        <f aca="false">IF(OR($B$186="",AK236=0),"-",50-COUNTIF($B$186:$B$235,""))</f>
        <v>-</v>
      </c>
      <c r="AL247" s="171" t="str">
        <f aca="false">IF(OR($B$186="",AL236=0),"-",50-COUNTIF($B$186:$B$235,""))</f>
        <v>-</v>
      </c>
      <c r="AM247" s="299"/>
      <c r="AN247" s="201"/>
      <c r="AO247" s="201"/>
      <c r="AP247" s="201"/>
      <c r="AQ247" s="201"/>
      <c r="AR247" s="201"/>
      <c r="AS247" s="201"/>
      <c r="AT247" s="201"/>
      <c r="AU247" s="201"/>
      <c r="AV247" s="201"/>
      <c r="AW247" s="201"/>
      <c r="AX247" s="201"/>
      <c r="AY247" s="201"/>
      <c r="AZ247" s="201"/>
      <c r="BA247" s="201"/>
      <c r="BB247" s="201"/>
      <c r="BC247" s="201"/>
      <c r="BD247" s="201"/>
      <c r="BE247" s="201"/>
      <c r="BF247" s="201"/>
      <c r="BG247" s="201"/>
      <c r="BH247" s="201"/>
      <c r="BI247" s="201"/>
      <c r="BJ247" s="201"/>
      <c r="BK247" s="201"/>
      <c r="BL247" s="201"/>
      <c r="BM247" s="201"/>
      <c r="BN247" s="201"/>
      <c r="BO247" s="201"/>
      <c r="BP247" s="201"/>
      <c r="BQ247" s="201"/>
      <c r="BR247" s="201"/>
      <c r="BS247" s="201"/>
      <c r="BT247" s="201"/>
      <c r="BU247" s="201"/>
      <c r="BV247" s="201"/>
      <c r="BW247" s="201"/>
      <c r="BX247" s="201"/>
      <c r="BY247" s="201"/>
      <c r="BZ247" s="201"/>
      <c r="CA247" s="201"/>
      <c r="CB247" s="201"/>
      <c r="CC247" s="201"/>
      <c r="CD247" s="201"/>
      <c r="CE247" s="201"/>
    </row>
    <row r="248" customFormat="false" ht="14.15" hidden="false" customHeight="false" outlineLevel="0" collapsed="false">
      <c r="A248" s="203"/>
      <c r="B248" s="216" t="s">
        <v>106</v>
      </c>
      <c r="C248" s="219"/>
      <c r="D248" s="273"/>
      <c r="E248" s="171" t="n">
        <f aca="false">IF(E$236=0,"-",SUM(E238:E242))</f>
        <v>0</v>
      </c>
      <c r="F248" s="171" t="n">
        <f aca="false">IF(F$236=0,"-",SUM(F238:F242))</f>
        <v>0</v>
      </c>
      <c r="G248" s="171" t="n">
        <f aca="false">IF(G$236=0,"-",SUM(G238:G242))</f>
        <v>0</v>
      </c>
      <c r="H248" s="171" t="n">
        <f aca="false">IF(H$236=0,"-",SUM(H238:H242))</f>
        <v>0</v>
      </c>
      <c r="I248" s="171" t="n">
        <f aca="false">IF(I$236=0,"-",SUM(I238:I242))</f>
        <v>0</v>
      </c>
      <c r="J248" s="171" t="n">
        <f aca="false">IF(J$236=0,"-",SUM(J238:J242))</f>
        <v>0</v>
      </c>
      <c r="K248" s="171" t="n">
        <f aca="false">IF(K$236=0,"-",SUM(K238:K242))</f>
        <v>0</v>
      </c>
      <c r="L248" s="171" t="n">
        <f aca="false">IF(L$236=0,"-",SUM(L238:L242))</f>
        <v>0</v>
      </c>
      <c r="M248" s="171" t="n">
        <f aca="false">IF(M$236=0,"-",SUM(M238:M242))</f>
        <v>0</v>
      </c>
      <c r="N248" s="171" t="n">
        <f aca="false">IF(N$236=0,"-",SUM(N238:N242))</f>
        <v>0</v>
      </c>
      <c r="O248" s="171" t="n">
        <f aca="false">IF(O$236=0,"-",SUM(O238:O242))</f>
        <v>0</v>
      </c>
      <c r="P248" s="171" t="n">
        <f aca="false">IF(P$236=0,"-",SUM(P238:P242))</f>
        <v>0</v>
      </c>
      <c r="Q248" s="171" t="n">
        <f aca="false">IF(Q$236=0,"-",SUM(Q238:Q242))</f>
        <v>0</v>
      </c>
      <c r="R248" s="171" t="n">
        <f aca="false">IF(R$236=0,"-",SUM(R238:R242))</f>
        <v>0</v>
      </c>
      <c r="S248" s="171" t="n">
        <f aca="false">IF(S$236=0,"-",SUM(S238:S242))</f>
        <v>0</v>
      </c>
      <c r="T248" s="171" t="n">
        <f aca="false">IF(T$236=0,"-",SUM(T238:T242))</f>
        <v>0</v>
      </c>
      <c r="U248" s="171" t="n">
        <f aca="false">IF(U$236=0,"-",SUM(U238:U242))</f>
        <v>0</v>
      </c>
      <c r="V248" s="171" t="n">
        <f aca="false">IF(V$236=0,"-",SUM(V238:V242))</f>
        <v>0</v>
      </c>
      <c r="W248" s="171" t="n">
        <f aca="false">IF(W$236=0,"-",SUM(W238:W242))</f>
        <v>0</v>
      </c>
      <c r="X248" s="171" t="n">
        <f aca="false">IF(X$236=0,"-",SUM(X238:X242))</f>
        <v>0</v>
      </c>
      <c r="Y248" s="171" t="n">
        <f aca="false">IF(Y$236=0,"-",SUM(Y238:Y242))</f>
        <v>0</v>
      </c>
      <c r="Z248" s="171" t="n">
        <f aca="false">IF(Z$236=0,"-",SUM(Z238:Z242))</f>
        <v>0</v>
      </c>
      <c r="AA248" s="171" t="n">
        <f aca="false">IF(AA$236=0,"-",SUM(AA238:AA242))</f>
        <v>0</v>
      </c>
      <c r="AB248" s="171" t="n">
        <f aca="false">IF(AB$236=0,"-",SUM(AB238:AB242))</f>
        <v>0</v>
      </c>
      <c r="AC248" s="171" t="n">
        <f aca="false">IF(AC$236=0,"-",SUM(AC238:AC242))</f>
        <v>0</v>
      </c>
      <c r="AD248" s="171" t="n">
        <f aca="false">IF(AD$236=0,"-",SUM(AD238:AD242))</f>
        <v>0</v>
      </c>
      <c r="AE248" s="171" t="n">
        <f aca="false">IF(AE$236=0,"-",SUM(AE238:AE242))</f>
        <v>0</v>
      </c>
      <c r="AF248" s="171" t="n">
        <f aca="false">IF(AF$236=0,"-",SUM(AF238:AF242))</f>
        <v>0</v>
      </c>
      <c r="AG248" s="171" t="n">
        <f aca="false">IF(AG$236=0,"-",SUM(AG238:AG242))</f>
        <v>0</v>
      </c>
      <c r="AH248" s="171" t="n">
        <f aca="false">IF(AH$236=0,"-",SUM(AH238:AH242))</f>
        <v>0</v>
      </c>
      <c r="AI248" s="171" t="n">
        <f aca="false">IF(AI$236=0,"-",SUM(AI238:AI242))</f>
        <v>0</v>
      </c>
      <c r="AJ248" s="171" t="n">
        <f aca="false">IF(AJ$236=0,"-",SUM(AJ238:AJ242))</f>
        <v>0</v>
      </c>
      <c r="AK248" s="171" t="n">
        <f aca="false">IF(AK$236=0,"-",SUM(AK238:AK242))</f>
        <v>0</v>
      </c>
      <c r="AL248" s="171" t="n">
        <f aca="false">IF(AL$236=0,"-",SUM(AL238:AL242))</f>
        <v>0</v>
      </c>
      <c r="AM248" s="299"/>
      <c r="AN248" s="201"/>
      <c r="AO248" s="201"/>
      <c r="AP248" s="201"/>
      <c r="AQ248" s="201"/>
      <c r="AR248" s="201"/>
      <c r="AS248" s="201"/>
      <c r="AT248" s="201"/>
      <c r="AU248" s="201"/>
      <c r="AV248" s="201"/>
      <c r="AW248" s="201"/>
      <c r="AX248" s="201"/>
      <c r="AY248" s="201"/>
      <c r="AZ248" s="201"/>
      <c r="BA248" s="201"/>
      <c r="BB248" s="201"/>
      <c r="BC248" s="201"/>
      <c r="BD248" s="201"/>
      <c r="BE248" s="201"/>
      <c r="BF248" s="201"/>
      <c r="BG248" s="201"/>
      <c r="BH248" s="201"/>
      <c r="BI248" s="201"/>
      <c r="BJ248" s="201"/>
      <c r="BK248" s="201"/>
      <c r="BL248" s="201"/>
      <c r="BM248" s="201"/>
      <c r="BN248" s="201"/>
      <c r="BO248" s="201"/>
      <c r="BP248" s="201"/>
      <c r="BQ248" s="201"/>
      <c r="BR248" s="201"/>
      <c r="BS248" s="201"/>
      <c r="BT248" s="201"/>
      <c r="BU248" s="201"/>
      <c r="BV248" s="201"/>
      <c r="BW248" s="201"/>
      <c r="BX248" s="201"/>
      <c r="BY248" s="201"/>
      <c r="BZ248" s="201"/>
      <c r="CA248" s="201"/>
      <c r="CB248" s="201"/>
      <c r="CC248" s="201"/>
      <c r="CD248" s="201"/>
      <c r="CE248" s="201"/>
    </row>
    <row r="249" customFormat="false" ht="14.15" hidden="false" customHeight="false" outlineLevel="0" collapsed="false">
      <c r="A249" s="203"/>
      <c r="B249" s="216" t="s">
        <v>107</v>
      </c>
      <c r="C249" s="219"/>
      <c r="D249" s="273"/>
      <c r="E249" s="220" t="str">
        <f aca="false">IF(OR(E$236=0,E$236="-"),"-",E248/E246)</f>
        <v>-</v>
      </c>
      <c r="F249" s="220" t="str">
        <f aca="false">IF(OR(F$236=0,F$236="-"),"-",F248/F246)</f>
        <v>-</v>
      </c>
      <c r="G249" s="220" t="str">
        <f aca="false">IF(OR(G$236=0,G$236="-"),"-",G248/G246)</f>
        <v>-</v>
      </c>
      <c r="H249" s="220" t="str">
        <f aca="false">IF(OR(H$236=0,H$236="-"),"-",H248/H246)</f>
        <v>-</v>
      </c>
      <c r="I249" s="220" t="str">
        <f aca="false">IF(OR(I$236=0,I$236="-"),"-",I248/I246)</f>
        <v>-</v>
      </c>
      <c r="J249" s="220" t="str">
        <f aca="false">IF(OR(J$236=0,J$236="-"),"-",J248/J246)</f>
        <v>-</v>
      </c>
      <c r="K249" s="220" t="str">
        <f aca="false">IF(OR(K$236=0,K$236="-"),"-",K248/K246)</f>
        <v>-</v>
      </c>
      <c r="L249" s="220" t="str">
        <f aca="false">IF(OR(L$236=0,L$236="-"),"-",L248/L246)</f>
        <v>-</v>
      </c>
      <c r="M249" s="220" t="str">
        <f aca="false">IF(OR(M$236=0,M$236="-"),"-",M248/M246)</f>
        <v>-</v>
      </c>
      <c r="N249" s="220" t="str">
        <f aca="false">IF(OR(N$236=0,N$236="-"),"-",N248/N246)</f>
        <v>-</v>
      </c>
      <c r="O249" s="220" t="str">
        <f aca="false">IF(OR(O$236=0,O$236="-"),"-",O248/O246)</f>
        <v>-</v>
      </c>
      <c r="P249" s="220" t="str">
        <f aca="false">IF(OR(P$236=0,P$236="-"),"-",P248/P246)</f>
        <v>-</v>
      </c>
      <c r="Q249" s="220" t="str">
        <f aca="false">IF(OR(Q$236=0,Q$236="-"),"-",Q248/Q246)</f>
        <v>-</v>
      </c>
      <c r="R249" s="220" t="str">
        <f aca="false">IF(OR(R$236=0,R$236="-"),"-",R248/R246)</f>
        <v>-</v>
      </c>
      <c r="S249" s="220" t="str">
        <f aca="false">IF(OR(S$236=0,S$236="-"),"-",S248/S246)</f>
        <v>-</v>
      </c>
      <c r="T249" s="220" t="str">
        <f aca="false">IF(OR(T$236=0,T$236="-"),"-",T248/T246)</f>
        <v>-</v>
      </c>
      <c r="U249" s="220" t="str">
        <f aca="false">IF(OR(U$236=0,U$236="-"),"-",U248/U246)</f>
        <v>-</v>
      </c>
      <c r="V249" s="220" t="str">
        <f aca="false">IF(OR(V$236=0,V$236="-"),"-",V248/V246)</f>
        <v>-</v>
      </c>
      <c r="W249" s="220" t="str">
        <f aca="false">IF(OR(W$236=0,W$236="-"),"-",W248/W246)</f>
        <v>-</v>
      </c>
      <c r="X249" s="220" t="str">
        <f aca="false">IF(OR(X$236=0,X$236="-"),"-",X248/X246)</f>
        <v>-</v>
      </c>
      <c r="Y249" s="220" t="str">
        <f aca="false">IF(OR(Y$236=0,Y$236="-"),"-",Y248/Y246)</f>
        <v>-</v>
      </c>
      <c r="Z249" s="220" t="str">
        <f aca="false">IF(OR(Z$236=0,Z$236="-"),"-",Z248/Z246)</f>
        <v>-</v>
      </c>
      <c r="AA249" s="220" t="str">
        <f aca="false">IF(OR(AA$236=0,AA$236="-"),"-",AA248/AA246)</f>
        <v>-</v>
      </c>
      <c r="AB249" s="220" t="str">
        <f aca="false">IF(OR(AB$236=0,AB$236="-"),"-",AB248/AB246)</f>
        <v>-</v>
      </c>
      <c r="AC249" s="220" t="str">
        <f aca="false">IF(OR(AC$236=0,AC$236="-"),"-",AC248/AC246)</f>
        <v>-</v>
      </c>
      <c r="AD249" s="220" t="str">
        <f aca="false">IF(OR(AD$236=0,AD$236="-"),"-",AD248/AD246)</f>
        <v>-</v>
      </c>
      <c r="AE249" s="220" t="str">
        <f aca="false">IF(OR(AE$236=0,AE$236="-"),"-",AE248/AE246)</f>
        <v>-</v>
      </c>
      <c r="AF249" s="220" t="str">
        <f aca="false">IF(OR(AF$236=0,AF$236="-"),"-",AF248/AF246)</f>
        <v>-</v>
      </c>
      <c r="AG249" s="220" t="str">
        <f aca="false">IF(OR(AG$236=0,AG$236="-"),"-",AG248/AG246)</f>
        <v>-</v>
      </c>
      <c r="AH249" s="220" t="str">
        <f aca="false">IF(OR(AH$236=0,AH$236="-"),"-",AH248/AH246)</f>
        <v>-</v>
      </c>
      <c r="AI249" s="220" t="str">
        <f aca="false">IF(OR(AI$236=0,AI$236="-"),"-",AI248/AI246)</f>
        <v>-</v>
      </c>
      <c r="AJ249" s="220" t="str">
        <f aca="false">IF(OR(AJ$236=0,AJ$236="-"),"-",AJ248/AJ246)</f>
        <v>-</v>
      </c>
      <c r="AK249" s="220" t="str">
        <f aca="false">IF(OR(AK$236=0,AK$236="-"),"-",AK248/AK246)</f>
        <v>-</v>
      </c>
      <c r="AL249" s="220" t="str">
        <f aca="false">IF(OR(AL$236=0,AL$236="-"),"-",AL248/AL246)</f>
        <v>-</v>
      </c>
      <c r="AM249" s="299"/>
      <c r="AN249" s="201"/>
      <c r="AO249" s="201"/>
      <c r="AP249" s="201"/>
      <c r="AQ249" s="201"/>
      <c r="AR249" s="201"/>
      <c r="AS249" s="201"/>
      <c r="AT249" s="201"/>
      <c r="AU249" s="201"/>
      <c r="AV249" s="201"/>
      <c r="AW249" s="201"/>
      <c r="AX249" s="201"/>
      <c r="AY249" s="201"/>
      <c r="AZ249" s="201"/>
      <c r="BA249" s="201"/>
      <c r="BB249" s="201"/>
      <c r="BC249" s="201"/>
      <c r="BD249" s="201"/>
      <c r="BE249" s="201"/>
      <c r="BF249" s="201"/>
      <c r="BG249" s="201"/>
      <c r="BH249" s="201"/>
      <c r="BI249" s="201"/>
      <c r="BJ249" s="201"/>
      <c r="BK249" s="201"/>
      <c r="BL249" s="201"/>
      <c r="BM249" s="201"/>
      <c r="BN249" s="201"/>
      <c r="BO249" s="201"/>
      <c r="BP249" s="201"/>
      <c r="BQ249" s="201"/>
      <c r="BR249" s="201"/>
      <c r="BS249" s="201"/>
      <c r="BT249" s="201"/>
      <c r="BU249" s="201"/>
      <c r="BV249" s="201"/>
      <c r="BW249" s="201"/>
      <c r="BX249" s="201"/>
      <c r="BY249" s="201"/>
      <c r="BZ249" s="201"/>
      <c r="CA249" s="201"/>
      <c r="CB249" s="201"/>
      <c r="CC249" s="201"/>
      <c r="CD249" s="201"/>
      <c r="CE249" s="201"/>
    </row>
    <row r="250" customFormat="false" ht="15" hidden="false" customHeight="false" outlineLevel="0" collapsed="false">
      <c r="A250" s="203"/>
      <c r="B250" s="216" t="s">
        <v>42</v>
      </c>
      <c r="C250" s="219"/>
      <c r="D250" s="273"/>
      <c r="E250" s="171" t="n">
        <f aca="false">IF(E$236=0,"-",SUM(E238:E240))</f>
        <v>0</v>
      </c>
      <c r="F250" s="171" t="n">
        <f aca="false">IF(F$236=0,"-",SUM(F238:F240))</f>
        <v>0</v>
      </c>
      <c r="G250" s="171" t="n">
        <f aca="false">IF(G$236=0,"-",SUM(G238:G240))</f>
        <v>0</v>
      </c>
      <c r="H250" s="171" t="n">
        <f aca="false">IF(H$236=0,"-",SUM(H238:H240))</f>
        <v>0</v>
      </c>
      <c r="I250" s="171" t="n">
        <f aca="false">IF(I$236=0,"-",SUM(I238:I240))</f>
        <v>0</v>
      </c>
      <c r="J250" s="171" t="n">
        <f aca="false">IF(J$236=0,"-",SUM(J238:J240))</f>
        <v>0</v>
      </c>
      <c r="K250" s="171" t="n">
        <f aca="false">IF(K$236=0,"-",SUM(K238:K240))</f>
        <v>0</v>
      </c>
      <c r="L250" s="171" t="n">
        <f aca="false">IF(L$236=0,"-",SUM(L238:L240))</f>
        <v>0</v>
      </c>
      <c r="M250" s="171" t="n">
        <f aca="false">IF(M$236=0,"-",SUM(M238:M240))</f>
        <v>0</v>
      </c>
      <c r="N250" s="171" t="n">
        <f aca="false">IF(N$236=0,"-",SUM(N238:N240))</f>
        <v>0</v>
      </c>
      <c r="O250" s="171" t="n">
        <f aca="false">IF(O$236=0,"-",SUM(O238:O240))</f>
        <v>0</v>
      </c>
      <c r="P250" s="171" t="n">
        <f aca="false">IF(P$236=0,"-",SUM(P238:P240))</f>
        <v>0</v>
      </c>
      <c r="Q250" s="171" t="n">
        <f aca="false">IF(Q$236=0,"-",SUM(Q238:Q240))</f>
        <v>0</v>
      </c>
      <c r="R250" s="171" t="n">
        <f aca="false">IF(R$236=0,"-",SUM(R238:R240))</f>
        <v>0</v>
      </c>
      <c r="S250" s="171" t="n">
        <f aca="false">IF(S$236=0,"-",SUM(S238:S240))</f>
        <v>0</v>
      </c>
      <c r="T250" s="171" t="n">
        <f aca="false">IF(T$236=0,"-",SUM(T238:T240))</f>
        <v>0</v>
      </c>
      <c r="U250" s="171" t="n">
        <f aca="false">IF(U$236=0,"-",SUM(U238:U240))</f>
        <v>0</v>
      </c>
      <c r="V250" s="171" t="n">
        <f aca="false">IF(V$236=0,"-",SUM(V238:V240))</f>
        <v>0</v>
      </c>
      <c r="W250" s="171" t="n">
        <f aca="false">IF(W$236=0,"-",SUM(W238:W240))</f>
        <v>0</v>
      </c>
      <c r="X250" s="171" t="n">
        <f aca="false">IF(X$236=0,"-",SUM(X238:X240))</f>
        <v>0</v>
      </c>
      <c r="Y250" s="171" t="n">
        <f aca="false">IF(Y$236=0,"-",SUM(Y238:Y240))</f>
        <v>0</v>
      </c>
      <c r="Z250" s="171" t="n">
        <f aca="false">IF(Z$236=0,"-",SUM(Z238:Z240))</f>
        <v>0</v>
      </c>
      <c r="AA250" s="171" t="n">
        <f aca="false">IF(AA$236=0,"-",SUM(AA238:AA240))</f>
        <v>0</v>
      </c>
      <c r="AB250" s="171" t="n">
        <f aca="false">IF(AB$236=0,"-",SUM(AB238:AB240))</f>
        <v>0</v>
      </c>
      <c r="AC250" s="171" t="n">
        <f aca="false">IF(AC$236=0,"-",SUM(AC238:AC240))</f>
        <v>0</v>
      </c>
      <c r="AD250" s="171" t="n">
        <f aca="false">IF(AD$236=0,"-",SUM(AD238:AD240))</f>
        <v>0</v>
      </c>
      <c r="AE250" s="171" t="n">
        <f aca="false">IF(AE$236=0,"-",SUM(AE238:AE240))</f>
        <v>0</v>
      </c>
      <c r="AF250" s="171" t="n">
        <f aca="false">IF(AF$236=0,"-",SUM(AF238:AF240))</f>
        <v>0</v>
      </c>
      <c r="AG250" s="171" t="n">
        <f aca="false">IF(AG$236=0,"-",SUM(AG238:AG240))</f>
        <v>0</v>
      </c>
      <c r="AH250" s="171" t="n">
        <f aca="false">IF(AH$236=0,"-",SUM(AH238:AH240))</f>
        <v>0</v>
      </c>
      <c r="AI250" s="171" t="n">
        <f aca="false">IF(AI$236=0,"-",SUM(AI238:AI240))</f>
        <v>0</v>
      </c>
      <c r="AJ250" s="171" t="n">
        <f aca="false">IF(AJ$236=0,"-",SUM(AJ238:AJ240))</f>
        <v>0</v>
      </c>
      <c r="AK250" s="171" t="n">
        <f aca="false">IF(AK$236=0,"-",SUM(AK238:AK240))</f>
        <v>0</v>
      </c>
      <c r="AL250" s="171" t="n">
        <f aca="false">IF(AL$236=0,"-",SUM(AL238:AL240))</f>
        <v>0</v>
      </c>
      <c r="AM250" s="299"/>
      <c r="AN250" s="201"/>
      <c r="AO250" s="201"/>
      <c r="AP250" s="201"/>
      <c r="AQ250" s="201"/>
      <c r="AR250" s="201"/>
      <c r="AS250" s="201"/>
      <c r="AT250" s="201"/>
      <c r="AU250" s="201"/>
      <c r="AV250" s="201"/>
      <c r="AW250" s="201"/>
      <c r="AX250" s="201"/>
      <c r="AY250" s="201"/>
      <c r="AZ250" s="201"/>
      <c r="BA250" s="201"/>
      <c r="BB250" s="201"/>
      <c r="BC250" s="201"/>
      <c r="BD250" s="201"/>
      <c r="BE250" s="201"/>
      <c r="BF250" s="201"/>
      <c r="BG250" s="201"/>
      <c r="BH250" s="201"/>
      <c r="BI250" s="201"/>
      <c r="BJ250" s="201"/>
      <c r="BK250" s="201"/>
      <c r="BL250" s="201"/>
      <c r="BM250" s="201"/>
      <c r="BN250" s="201"/>
      <c r="BO250" s="201"/>
      <c r="BP250" s="201"/>
      <c r="BQ250" s="201"/>
      <c r="BR250" s="201"/>
      <c r="BS250" s="201"/>
      <c r="BT250" s="201"/>
      <c r="BU250" s="201"/>
      <c r="BV250" s="201"/>
      <c r="BW250" s="201"/>
      <c r="BX250" s="201"/>
      <c r="BY250" s="201"/>
      <c r="BZ250" s="201"/>
      <c r="CA250" s="201"/>
      <c r="CB250" s="201"/>
      <c r="CC250" s="201"/>
      <c r="CD250" s="201"/>
      <c r="CE250" s="201"/>
    </row>
    <row r="251" customFormat="false" ht="15" hidden="false" customHeight="false" outlineLevel="0" collapsed="false">
      <c r="A251" s="203"/>
      <c r="B251" s="216" t="s">
        <v>108</v>
      </c>
      <c r="C251" s="219"/>
      <c r="D251" s="273"/>
      <c r="E251" s="220" t="str">
        <f aca="false">IF(OR(E$236=0,E$236="-"),"-",E250/E246)</f>
        <v>-</v>
      </c>
      <c r="F251" s="220" t="str">
        <f aca="false">IF(OR(F$236=0,F$236="-"),"-",F250/F246)</f>
        <v>-</v>
      </c>
      <c r="G251" s="220" t="str">
        <f aca="false">IF(OR(G$236=0,G$236="-"),"-",G250/G246)</f>
        <v>-</v>
      </c>
      <c r="H251" s="220" t="str">
        <f aca="false">IF(OR(H$236=0,H$236="-"),"-",H250/H246)</f>
        <v>-</v>
      </c>
      <c r="I251" s="220" t="str">
        <f aca="false">IF(OR(I$236=0,I$236="-"),"-",I250/I246)</f>
        <v>-</v>
      </c>
      <c r="J251" s="220" t="str">
        <f aca="false">IF(OR(J$236=0,J$236="-"),"-",J250/J246)</f>
        <v>-</v>
      </c>
      <c r="K251" s="220" t="str">
        <f aca="false">IF(OR(K$236=0,K$236="-"),"-",K250/K246)</f>
        <v>-</v>
      </c>
      <c r="L251" s="220" t="str">
        <f aca="false">IF(OR(L$236=0,L$236="-"),"-",L250/L246)</f>
        <v>-</v>
      </c>
      <c r="M251" s="220" t="str">
        <f aca="false">IF(OR(M$236=0,M$236="-"),"-",M250/M246)</f>
        <v>-</v>
      </c>
      <c r="N251" s="220" t="str">
        <f aca="false">IF(OR(N$236=0,N$236="-"),"-",N250/N246)</f>
        <v>-</v>
      </c>
      <c r="O251" s="220" t="str">
        <f aca="false">IF(OR(O$236=0,O$236="-"),"-",O250/O246)</f>
        <v>-</v>
      </c>
      <c r="P251" s="220" t="str">
        <f aca="false">IF(OR(P$236=0,P$236="-"),"-",P250/P246)</f>
        <v>-</v>
      </c>
      <c r="Q251" s="220" t="str">
        <f aca="false">IF(OR(Q$236=0,Q$236="-"),"-",Q250/Q246)</f>
        <v>-</v>
      </c>
      <c r="R251" s="220" t="str">
        <f aca="false">IF(OR(R$236=0,R$236="-"),"-",R250/R246)</f>
        <v>-</v>
      </c>
      <c r="S251" s="220" t="str">
        <f aca="false">IF(OR(S$236=0,S$236="-"),"-",S250/S246)</f>
        <v>-</v>
      </c>
      <c r="T251" s="220" t="str">
        <f aca="false">IF(OR(T$236=0,T$236="-"),"-",T250/T246)</f>
        <v>-</v>
      </c>
      <c r="U251" s="220" t="str">
        <f aca="false">IF(OR(U$236=0,U$236="-"),"-",U250/U246)</f>
        <v>-</v>
      </c>
      <c r="V251" s="220" t="str">
        <f aca="false">IF(OR(V$236=0,V$236="-"),"-",V250/V246)</f>
        <v>-</v>
      </c>
      <c r="W251" s="220" t="str">
        <f aca="false">IF(OR(W$236=0,W$236="-"),"-",W250/W246)</f>
        <v>-</v>
      </c>
      <c r="X251" s="220" t="str">
        <f aca="false">IF(OR(X$236=0,X$236="-"),"-",X250/X246)</f>
        <v>-</v>
      </c>
      <c r="Y251" s="220" t="str">
        <f aca="false">IF(OR(Y$236=0,Y$236="-"),"-",Y250/Y246)</f>
        <v>-</v>
      </c>
      <c r="Z251" s="220" t="str">
        <f aca="false">IF(OR(Z$236=0,Z$236="-"),"-",Z250/Z246)</f>
        <v>-</v>
      </c>
      <c r="AA251" s="220" t="str">
        <f aca="false">IF(OR(AA$236=0,AA$236="-"),"-",AA250/AA246)</f>
        <v>-</v>
      </c>
      <c r="AB251" s="220" t="str">
        <f aca="false">IF(OR(AB$236=0,AB$236="-"),"-",AB250/AB246)</f>
        <v>-</v>
      </c>
      <c r="AC251" s="220" t="str">
        <f aca="false">IF(OR(AC$236=0,AC$236="-"),"-",AC250/AC246)</f>
        <v>-</v>
      </c>
      <c r="AD251" s="220" t="str">
        <f aca="false">IF(OR(AD$236=0,AD$236="-"),"-",AD250/AD246)</f>
        <v>-</v>
      </c>
      <c r="AE251" s="220" t="str">
        <f aca="false">IF(OR(AE$236=0,AE$236="-"),"-",AE250/AE246)</f>
        <v>-</v>
      </c>
      <c r="AF251" s="220" t="str">
        <f aca="false">IF(OR(AF$236=0,AF$236="-"),"-",AF250/AF246)</f>
        <v>-</v>
      </c>
      <c r="AG251" s="220" t="str">
        <f aca="false">IF(OR(AG$236=0,AG$236="-"),"-",AG250/AG246)</f>
        <v>-</v>
      </c>
      <c r="AH251" s="220" t="str">
        <f aca="false">IF(OR(AH$236=0,AH$236="-"),"-",AH250/AH246)</f>
        <v>-</v>
      </c>
      <c r="AI251" s="220" t="str">
        <f aca="false">IF(OR(AI$236=0,AI$236="-"),"-",AI250/AI246)</f>
        <v>-</v>
      </c>
      <c r="AJ251" s="220" t="str">
        <f aca="false">IF(OR(AJ$236=0,AJ$236="-"),"-",AJ250/AJ246)</f>
        <v>-</v>
      </c>
      <c r="AK251" s="220" t="str">
        <f aca="false">IF(OR(AK$236=0,AK$236="-"),"-",AK250/AK246)</f>
        <v>-</v>
      </c>
      <c r="AL251" s="220" t="str">
        <f aca="false">IF(OR(AL$236=0,AL$236="-"),"-",AL250/AL246)</f>
        <v>-</v>
      </c>
      <c r="AM251" s="299"/>
      <c r="AN251" s="201"/>
      <c r="AO251" s="201"/>
      <c r="AP251" s="201"/>
      <c r="AQ251" s="201"/>
      <c r="AR251" s="201"/>
      <c r="AS251" s="201"/>
      <c r="AT251" s="201"/>
      <c r="AU251" s="201"/>
      <c r="AV251" s="201"/>
      <c r="AW251" s="201"/>
      <c r="AX251" s="201"/>
      <c r="AY251" s="201"/>
      <c r="AZ251" s="201"/>
      <c r="BA251" s="201"/>
      <c r="BB251" s="201"/>
      <c r="BC251" s="201"/>
      <c r="BD251" s="201"/>
      <c r="BE251" s="201"/>
      <c r="BF251" s="201"/>
      <c r="BG251" s="201"/>
      <c r="BH251" s="201"/>
      <c r="BI251" s="201"/>
      <c r="BJ251" s="201"/>
      <c r="BK251" s="201"/>
      <c r="BL251" s="201"/>
      <c r="BM251" s="201"/>
      <c r="BN251" s="201"/>
      <c r="BO251" s="201"/>
      <c r="BP251" s="201"/>
      <c r="BQ251" s="201"/>
      <c r="BR251" s="201"/>
      <c r="BS251" s="201"/>
      <c r="BT251" s="201"/>
      <c r="BU251" s="201"/>
      <c r="BV251" s="201"/>
      <c r="BW251" s="201"/>
      <c r="BX251" s="201"/>
      <c r="BY251" s="201"/>
      <c r="BZ251" s="201"/>
      <c r="CA251" s="201"/>
      <c r="CB251" s="201"/>
      <c r="CC251" s="201"/>
      <c r="CD251" s="201"/>
      <c r="CE251" s="201"/>
    </row>
    <row r="252" customFormat="false" ht="15" hidden="false" customHeight="false" outlineLevel="0" collapsed="false">
      <c r="A252" s="203"/>
      <c r="B252" s="216" t="s">
        <v>109</v>
      </c>
      <c r="C252" s="219"/>
      <c r="D252" s="273"/>
      <c r="E252" s="171" t="n">
        <f aca="false">IF(E$236=0,"-",SUM(E241:E242))</f>
        <v>0</v>
      </c>
      <c r="F252" s="171" t="n">
        <f aca="false">IF(F$236=0,"-",SUM(F241:F242))</f>
        <v>0</v>
      </c>
      <c r="G252" s="171" t="n">
        <f aca="false">IF(G$236=0,"-",SUM(G241:G242))</f>
        <v>0</v>
      </c>
      <c r="H252" s="171" t="n">
        <f aca="false">IF(H$236=0,"-",SUM(H241:H242))</f>
        <v>0</v>
      </c>
      <c r="I252" s="171" t="n">
        <f aca="false">IF(I$236=0,"-",SUM(I241:I242))</f>
        <v>0</v>
      </c>
      <c r="J252" s="171" t="n">
        <f aca="false">IF(J$236=0,"-",SUM(J241:J242))</f>
        <v>0</v>
      </c>
      <c r="K252" s="171" t="n">
        <f aca="false">IF(K$236=0,"-",SUM(K241:K242))</f>
        <v>0</v>
      </c>
      <c r="L252" s="171" t="n">
        <f aca="false">IF(L$236=0,"-",SUM(L241:L242))</f>
        <v>0</v>
      </c>
      <c r="M252" s="171" t="n">
        <f aca="false">IF(M$236=0,"-",SUM(M241:M242))</f>
        <v>0</v>
      </c>
      <c r="N252" s="171" t="n">
        <f aca="false">IF(N$236=0,"-",SUM(N241:N242))</f>
        <v>0</v>
      </c>
      <c r="O252" s="171" t="n">
        <f aca="false">IF(O$236=0,"-",SUM(O241:O242))</f>
        <v>0</v>
      </c>
      <c r="P252" s="171" t="n">
        <f aca="false">IF(P$236=0,"-",SUM(P241:P242))</f>
        <v>0</v>
      </c>
      <c r="Q252" s="171" t="n">
        <f aca="false">IF(Q$236=0,"-",SUM(Q241:Q242))</f>
        <v>0</v>
      </c>
      <c r="R252" s="171" t="n">
        <f aca="false">IF(R$236=0,"-",SUM(R241:R242))</f>
        <v>0</v>
      </c>
      <c r="S252" s="171" t="n">
        <f aca="false">IF(S$236=0,"-",SUM(S241:S242))</f>
        <v>0</v>
      </c>
      <c r="T252" s="171" t="n">
        <f aca="false">IF(T$236=0,"-",SUM(T241:T242))</f>
        <v>0</v>
      </c>
      <c r="U252" s="171" t="n">
        <f aca="false">IF(U$236=0,"-",SUM(U241:U242))</f>
        <v>0</v>
      </c>
      <c r="V252" s="171" t="n">
        <f aca="false">IF(V$236=0,"-",SUM(V241:V242))</f>
        <v>0</v>
      </c>
      <c r="W252" s="171" t="n">
        <f aca="false">IF(W$236=0,"-",SUM(W241:W242))</f>
        <v>0</v>
      </c>
      <c r="X252" s="171" t="n">
        <f aca="false">IF(X$236=0,"-",SUM(X241:X242))</f>
        <v>0</v>
      </c>
      <c r="Y252" s="171" t="n">
        <f aca="false">IF(Y$236=0,"-",SUM(Y241:Y242))</f>
        <v>0</v>
      </c>
      <c r="Z252" s="171" t="n">
        <f aca="false">IF(Z$236=0,"-",SUM(Z241:Z242))</f>
        <v>0</v>
      </c>
      <c r="AA252" s="171" t="n">
        <f aca="false">IF(AA$236=0,"-",SUM(AA241:AA242))</f>
        <v>0</v>
      </c>
      <c r="AB252" s="171" t="n">
        <f aca="false">IF(AB$236=0,"-",SUM(AB241:AB242))</f>
        <v>0</v>
      </c>
      <c r="AC252" s="171" t="n">
        <f aca="false">IF(AC$236=0,"-",SUM(AC241:AC242))</f>
        <v>0</v>
      </c>
      <c r="AD252" s="171" t="n">
        <f aca="false">IF(AD$236=0,"-",SUM(AD241:AD242))</f>
        <v>0</v>
      </c>
      <c r="AE252" s="171" t="n">
        <f aca="false">IF(AE$236=0,"-",SUM(AE241:AE242))</f>
        <v>0</v>
      </c>
      <c r="AF252" s="171" t="n">
        <f aca="false">IF(AF$236=0,"-",SUM(AF241:AF242))</f>
        <v>0</v>
      </c>
      <c r="AG252" s="171" t="n">
        <f aca="false">IF(AG$236=0,"-",SUM(AG241:AG242))</f>
        <v>0</v>
      </c>
      <c r="AH252" s="171" t="n">
        <f aca="false">IF(AH$236=0,"-",SUM(AH241:AH242))</f>
        <v>0</v>
      </c>
      <c r="AI252" s="171" t="n">
        <f aca="false">IF(AI$236=0,"-",SUM(AI241:AI242))</f>
        <v>0</v>
      </c>
      <c r="AJ252" s="171" t="n">
        <f aca="false">IF(AJ$236=0,"-",SUM(AJ241:AJ242))</f>
        <v>0</v>
      </c>
      <c r="AK252" s="171" t="n">
        <f aca="false">IF(AK$236=0,"-",SUM(AK241:AK242))</f>
        <v>0</v>
      </c>
      <c r="AL252" s="171" t="n">
        <f aca="false">IF(AL$236=0,"-",SUM(AL241:AL242))</f>
        <v>0</v>
      </c>
      <c r="AM252" s="299"/>
      <c r="AN252" s="201"/>
      <c r="AO252" s="201"/>
      <c r="AP252" s="201"/>
      <c r="AQ252" s="201"/>
      <c r="AR252" s="201"/>
      <c r="AS252" s="201"/>
      <c r="AT252" s="201"/>
      <c r="AU252" s="201"/>
      <c r="AV252" s="201"/>
      <c r="AW252" s="201"/>
      <c r="AX252" s="201"/>
      <c r="AY252" s="201"/>
      <c r="AZ252" s="201"/>
      <c r="BA252" s="201"/>
      <c r="BB252" s="201"/>
      <c r="BC252" s="201"/>
      <c r="BD252" s="201"/>
      <c r="BE252" s="201"/>
      <c r="BF252" s="201"/>
      <c r="BG252" s="201"/>
      <c r="BH252" s="201"/>
      <c r="BI252" s="201"/>
      <c r="BJ252" s="201"/>
      <c r="BK252" s="201"/>
      <c r="BL252" s="201"/>
      <c r="BM252" s="201"/>
      <c r="BN252" s="201"/>
      <c r="BO252" s="201"/>
      <c r="BP252" s="201"/>
      <c r="BQ252" s="201"/>
      <c r="BR252" s="201"/>
      <c r="BS252" s="201"/>
      <c r="BT252" s="201"/>
      <c r="BU252" s="201"/>
      <c r="BV252" s="201"/>
      <c r="BW252" s="201"/>
      <c r="BX252" s="201"/>
      <c r="BY252" s="201"/>
      <c r="BZ252" s="201"/>
      <c r="CA252" s="201"/>
      <c r="CB252" s="201"/>
      <c r="CC252" s="201"/>
      <c r="CD252" s="201"/>
      <c r="CE252" s="201"/>
    </row>
    <row r="253" customFormat="false" ht="15" hidden="false" customHeight="false" outlineLevel="0" collapsed="false">
      <c r="A253" s="203"/>
      <c r="B253" s="216" t="s">
        <v>110</v>
      </c>
      <c r="C253" s="219"/>
      <c r="D253" s="273"/>
      <c r="E253" s="171" t="n">
        <f aca="false">IF(E$236=0,"-",SUM(E243:E245))</f>
        <v>0</v>
      </c>
      <c r="F253" s="171" t="n">
        <f aca="false">IF(F$236=0,"-",SUM(F243:F245))</f>
        <v>0</v>
      </c>
      <c r="G253" s="171" t="n">
        <f aca="false">IF(G$236=0,"-",SUM(G243:G245))</f>
        <v>0</v>
      </c>
      <c r="H253" s="171" t="n">
        <f aca="false">IF(H$236=0,"-",SUM(H243:H245))</f>
        <v>0</v>
      </c>
      <c r="I253" s="171" t="n">
        <f aca="false">IF(I$236=0,"-",SUM(I243:I245))</f>
        <v>0</v>
      </c>
      <c r="J253" s="171" t="n">
        <f aca="false">IF(J$236=0,"-",SUM(J243:J245))</f>
        <v>0</v>
      </c>
      <c r="K253" s="171" t="n">
        <f aca="false">IF(K$236=0,"-",SUM(K243:K245))</f>
        <v>0</v>
      </c>
      <c r="L253" s="171" t="n">
        <f aca="false">IF(L$236=0,"-",SUM(L243:L245))</f>
        <v>0</v>
      </c>
      <c r="M253" s="171" t="n">
        <f aca="false">IF(M$236=0,"-",SUM(M243:M245))</f>
        <v>0</v>
      </c>
      <c r="N253" s="171" t="n">
        <f aca="false">IF(N$236=0,"-",SUM(N243:N245))</f>
        <v>0</v>
      </c>
      <c r="O253" s="171" t="n">
        <f aca="false">IF(O$236=0,"-",SUM(O243:O245))</f>
        <v>0</v>
      </c>
      <c r="P253" s="171" t="n">
        <f aca="false">IF(P$236=0,"-",SUM(P243:P245))</f>
        <v>0</v>
      </c>
      <c r="Q253" s="171" t="n">
        <f aca="false">IF(Q$236=0,"-",SUM(Q243:Q245))</f>
        <v>0</v>
      </c>
      <c r="R253" s="171" t="n">
        <f aca="false">IF(R$236=0,"-",SUM(R243:R245))</f>
        <v>0</v>
      </c>
      <c r="S253" s="171" t="n">
        <f aca="false">IF(S$236=0,"-",SUM(S243:S245))</f>
        <v>0</v>
      </c>
      <c r="T253" s="171" t="n">
        <f aca="false">IF(T$236=0,"-",SUM(T243:T245))</f>
        <v>0</v>
      </c>
      <c r="U253" s="171" t="n">
        <f aca="false">IF(U$236=0,"-",SUM(U243:U245))</f>
        <v>0</v>
      </c>
      <c r="V253" s="171" t="n">
        <f aca="false">IF(V$236=0,"-",SUM(V243:V245))</f>
        <v>0</v>
      </c>
      <c r="W253" s="171" t="n">
        <f aca="false">IF(W$236=0,"-",SUM(W243:W245))</f>
        <v>0</v>
      </c>
      <c r="X253" s="171" t="n">
        <f aca="false">IF(X$236=0,"-",SUM(X243:X245))</f>
        <v>0</v>
      </c>
      <c r="Y253" s="171" t="n">
        <f aca="false">IF(Y$236=0,"-",SUM(Y243:Y245))</f>
        <v>0</v>
      </c>
      <c r="Z253" s="171" t="n">
        <f aca="false">IF(Z$236=0,"-",SUM(Z243:Z245))</f>
        <v>0</v>
      </c>
      <c r="AA253" s="171" t="n">
        <f aca="false">IF(AA$236=0,"-",SUM(AA243:AA245))</f>
        <v>0</v>
      </c>
      <c r="AB253" s="171" t="n">
        <f aca="false">IF(AB$236=0,"-",SUM(AB243:AB245))</f>
        <v>0</v>
      </c>
      <c r="AC253" s="171" t="n">
        <f aca="false">IF(AC$236=0,"-",SUM(AC243:AC245))</f>
        <v>0</v>
      </c>
      <c r="AD253" s="171" t="n">
        <f aca="false">IF(AD$236=0,"-",SUM(AD243:AD245))</f>
        <v>0</v>
      </c>
      <c r="AE253" s="171" t="n">
        <f aca="false">IF(AE$236=0,"-",SUM(AE243:AE245))</f>
        <v>0</v>
      </c>
      <c r="AF253" s="171" t="n">
        <f aca="false">IF(AF$236=0,"-",SUM(AF243:AF245))</f>
        <v>0</v>
      </c>
      <c r="AG253" s="171" t="n">
        <f aca="false">IF(AG$236=0,"-",SUM(AG243:AG245))</f>
        <v>0</v>
      </c>
      <c r="AH253" s="171" t="n">
        <f aca="false">IF(AH$236=0,"-",SUM(AH243:AH245))</f>
        <v>0</v>
      </c>
      <c r="AI253" s="171" t="n">
        <f aca="false">IF(AI$236=0,"-",SUM(AI243:AI245))</f>
        <v>0</v>
      </c>
      <c r="AJ253" s="171" t="n">
        <f aca="false">IF(AJ$236=0,"-",SUM(AJ243:AJ245))</f>
        <v>0</v>
      </c>
      <c r="AK253" s="171" t="n">
        <f aca="false">IF(AK$236=0,"-",SUM(AK243:AK245))</f>
        <v>0</v>
      </c>
      <c r="AL253" s="171" t="n">
        <f aca="false">IF(AL$236=0,"-",SUM(AL243:AL245))</f>
        <v>0</v>
      </c>
      <c r="AM253" s="299"/>
      <c r="AN253" s="201"/>
      <c r="AO253" s="201"/>
      <c r="AP253" s="201"/>
      <c r="AQ253" s="201"/>
      <c r="AR253" s="201"/>
      <c r="AS253" s="201"/>
      <c r="AT253" s="201"/>
      <c r="AU253" s="201"/>
      <c r="AV253" s="201"/>
      <c r="AW253" s="201"/>
      <c r="AX253" s="201"/>
      <c r="AY253" s="201"/>
      <c r="AZ253" s="201"/>
      <c r="BA253" s="201"/>
      <c r="BB253" s="201"/>
      <c r="BC253" s="201"/>
      <c r="BD253" s="201"/>
      <c r="BE253" s="201"/>
      <c r="BF253" s="201"/>
      <c r="BG253" s="201"/>
      <c r="BH253" s="201"/>
      <c r="BI253" s="201"/>
      <c r="BJ253" s="201"/>
      <c r="BK253" s="201"/>
      <c r="BL253" s="201"/>
      <c r="BM253" s="201"/>
      <c r="BN253" s="201"/>
      <c r="BO253" s="201"/>
      <c r="BP253" s="201"/>
      <c r="BQ253" s="201"/>
      <c r="BR253" s="201"/>
      <c r="BS253" s="201"/>
      <c r="BT253" s="201"/>
      <c r="BU253" s="201"/>
      <c r="BV253" s="201"/>
      <c r="BW253" s="201"/>
      <c r="BX253" s="201"/>
      <c r="BY253" s="201"/>
      <c r="BZ253" s="201"/>
      <c r="CA253" s="201"/>
      <c r="CB253" s="201"/>
      <c r="CC253" s="201"/>
      <c r="CD253" s="201"/>
      <c r="CE253" s="201"/>
    </row>
    <row r="254" customFormat="false" ht="13.8" hidden="false" customHeight="false" outlineLevel="0" collapsed="false">
      <c r="A254" s="203"/>
      <c r="B254" s="160" t="s">
        <v>111</v>
      </c>
      <c r="C254" s="168"/>
      <c r="D254" s="170"/>
      <c r="E254" s="220" t="str">
        <f aca="false">IF(OR(E$236=0,E$236="-"),"-",E253/E246)</f>
        <v>-</v>
      </c>
      <c r="F254" s="220" t="str">
        <f aca="false">IF(OR(F$236=0,F$236="-"),"-",F253/F246)</f>
        <v>-</v>
      </c>
      <c r="G254" s="220" t="str">
        <f aca="false">IF(OR(G$236=0,G$236="-"),"-",G253/G246)</f>
        <v>-</v>
      </c>
      <c r="H254" s="220" t="str">
        <f aca="false">IF(OR(H$236=0,H$236="-"),"-",H253/H246)</f>
        <v>-</v>
      </c>
      <c r="I254" s="220" t="str">
        <f aca="false">IF(OR(I$236=0,I$236="-"),"-",I253/I246)</f>
        <v>-</v>
      </c>
      <c r="J254" s="220" t="str">
        <f aca="false">IF(OR(J$236=0,J$236="-"),"-",J253/J246)</f>
        <v>-</v>
      </c>
      <c r="K254" s="220" t="str">
        <f aca="false">IF(OR(K$236=0,K$236="-"),"-",K253/K246)</f>
        <v>-</v>
      </c>
      <c r="L254" s="220" t="str">
        <f aca="false">IF(OR(L$236=0,L$236="-"),"-",L253/L246)</f>
        <v>-</v>
      </c>
      <c r="M254" s="220" t="str">
        <f aca="false">IF(OR(M$236=0,M$236="-"),"-",M253/M246)</f>
        <v>-</v>
      </c>
      <c r="N254" s="220" t="str">
        <f aca="false">IF(OR(N$236=0,N$236="-"),"-",N253/N246)</f>
        <v>-</v>
      </c>
      <c r="O254" s="220" t="str">
        <f aca="false">IF(OR(O$236=0,O$236="-"),"-",O253/O246)</f>
        <v>-</v>
      </c>
      <c r="P254" s="220" t="str">
        <f aca="false">IF(OR(P$236=0,P$236="-"),"-",P253/P246)</f>
        <v>-</v>
      </c>
      <c r="Q254" s="220" t="str">
        <f aca="false">IF(OR(Q$236=0,Q$236="-"),"-",Q253/Q246)</f>
        <v>-</v>
      </c>
      <c r="R254" s="220" t="str">
        <f aca="false">IF(OR(R$236=0,R$236="-"),"-",R253/R246)</f>
        <v>-</v>
      </c>
      <c r="S254" s="220" t="str">
        <f aca="false">IF(OR(S$236=0,S$236="-"),"-",S253/S246)</f>
        <v>-</v>
      </c>
      <c r="T254" s="220" t="str">
        <f aca="false">IF(OR(T$236=0,T$236="-"),"-",T253/T246)</f>
        <v>-</v>
      </c>
      <c r="U254" s="220" t="str">
        <f aca="false">IF(OR(U$236=0,U$236="-"),"-",U253/U246)</f>
        <v>-</v>
      </c>
      <c r="V254" s="220" t="str">
        <f aca="false">IF(OR(V$236=0,V$236="-"),"-",V253/V246)</f>
        <v>-</v>
      </c>
      <c r="W254" s="220" t="str">
        <f aca="false">IF(OR(W$236=0,W$236="-"),"-",W253/W246)</f>
        <v>-</v>
      </c>
      <c r="X254" s="220" t="str">
        <f aca="false">IF(OR(X$236=0,X$236="-"),"-",X253/X246)</f>
        <v>-</v>
      </c>
      <c r="Y254" s="220" t="str">
        <f aca="false">IF(OR(Y$236=0,Y$236="-"),"-",Y253/Y246)</f>
        <v>-</v>
      </c>
      <c r="Z254" s="220" t="str">
        <f aca="false">IF(OR(Z$236=0,Z$236="-"),"-",Z253/Z246)</f>
        <v>-</v>
      </c>
      <c r="AA254" s="220" t="str">
        <f aca="false">IF(OR(AA$236=0,AA$236="-"),"-",AA253/AA246)</f>
        <v>-</v>
      </c>
      <c r="AB254" s="220" t="str">
        <f aca="false">IF(OR(AB$236=0,AB$236="-"),"-",AB253/AB246)</f>
        <v>-</v>
      </c>
      <c r="AC254" s="220" t="str">
        <f aca="false">IF(OR(AC$236=0,AC$236="-"),"-",AC253/AC246)</f>
        <v>-</v>
      </c>
      <c r="AD254" s="220" t="str">
        <f aca="false">IF(OR(AD$236=0,AD$236="-"),"-",AD253/AD246)</f>
        <v>-</v>
      </c>
      <c r="AE254" s="220" t="str">
        <f aca="false">IF(OR(AE$236=0,AE$236="-"),"-",AE253/AE246)</f>
        <v>-</v>
      </c>
      <c r="AF254" s="220" t="str">
        <f aca="false">IF(OR(AF$236=0,AF$236="-"),"-",AF253/AF246)</f>
        <v>-</v>
      </c>
      <c r="AG254" s="220" t="str">
        <f aca="false">IF(OR(AG$236=0,AG$236="-"),"-",AG253/AG246)</f>
        <v>-</v>
      </c>
      <c r="AH254" s="220" t="str">
        <f aca="false">IF(OR(AH$236=0,AH$236="-"),"-",AH253/AH246)</f>
        <v>-</v>
      </c>
      <c r="AI254" s="220" t="str">
        <f aca="false">IF(OR(AI$236=0,AI$236="-"),"-",AI253/AI246)</f>
        <v>-</v>
      </c>
      <c r="AJ254" s="220" t="str">
        <f aca="false">IF(OR(AJ$236=0,AJ$236="-"),"-",AJ253/AJ246)</f>
        <v>-</v>
      </c>
      <c r="AK254" s="220" t="str">
        <f aca="false">IF(OR(AK$236=0,AK$236="-"),"-",AK253/AK246)</f>
        <v>-</v>
      </c>
      <c r="AL254" s="220" t="str">
        <f aca="false">IF(OR(AL$236=0,AL$236="-"),"-",AL253/AL246)</f>
        <v>-</v>
      </c>
      <c r="AM254" s="299"/>
      <c r="AN254" s="201"/>
      <c r="AO254" s="201"/>
      <c r="AP254" s="201"/>
      <c r="AQ254" s="201"/>
      <c r="AR254" s="201"/>
      <c r="AS254" s="201"/>
      <c r="AT254" s="201"/>
      <c r="AU254" s="201"/>
      <c r="AV254" s="201"/>
      <c r="AW254" s="201"/>
      <c r="AX254" s="201"/>
      <c r="AY254" s="201"/>
      <c r="AZ254" s="201"/>
      <c r="BA254" s="201"/>
      <c r="BB254" s="201"/>
      <c r="BC254" s="201"/>
      <c r="BD254" s="201"/>
      <c r="BE254" s="201"/>
      <c r="BF254" s="201"/>
      <c r="BG254" s="201"/>
      <c r="BH254" s="201"/>
      <c r="BI254" s="201"/>
      <c r="BJ254" s="201"/>
      <c r="BK254" s="201"/>
      <c r="BL254" s="201"/>
      <c r="BM254" s="201"/>
      <c r="BN254" s="201"/>
      <c r="BO254" s="201"/>
      <c r="BP254" s="201"/>
      <c r="BQ254" s="201"/>
      <c r="BR254" s="201"/>
      <c r="BS254" s="201"/>
      <c r="BT254" s="201"/>
      <c r="BU254" s="201"/>
      <c r="BV254" s="201"/>
      <c r="BW254" s="201"/>
      <c r="BX254" s="201"/>
      <c r="BY254" s="201"/>
      <c r="BZ254" s="201"/>
      <c r="CA254" s="201"/>
      <c r="CB254" s="201"/>
      <c r="CC254" s="201"/>
      <c r="CD254" s="201"/>
      <c r="CE254" s="201"/>
    </row>
    <row r="255" customFormat="false" ht="13.4" hidden="false" customHeight="false" outlineLevel="0" collapsed="false">
      <c r="A255" s="203"/>
      <c r="B255" s="21" t="s">
        <v>112</v>
      </c>
      <c r="C255" s="63"/>
      <c r="D255" s="274"/>
      <c r="E255" s="171" t="n">
        <f aca="false">IF(E$236=0,"-",SUM(E238:E241))</f>
        <v>0</v>
      </c>
      <c r="F255" s="171" t="n">
        <f aca="false">IF(F$236=0,"-",SUM(F238:F241))</f>
        <v>0</v>
      </c>
      <c r="G255" s="171" t="n">
        <f aca="false">IF(G$236=0,"-",SUM(G238:G241))</f>
        <v>0</v>
      </c>
      <c r="H255" s="171" t="n">
        <f aca="false">IF(H$236=0,"-",SUM(H238:H241))</f>
        <v>0</v>
      </c>
      <c r="I255" s="171" t="n">
        <f aca="false">IF(I$236=0,"-",SUM(I238:I241))</f>
        <v>0</v>
      </c>
      <c r="J255" s="171" t="n">
        <f aca="false">IF(J$236=0,"-",SUM(J238:J241))</f>
        <v>0</v>
      </c>
      <c r="K255" s="171" t="n">
        <f aca="false">IF(K$236=0,"-",SUM(K238:K241))</f>
        <v>0</v>
      </c>
      <c r="L255" s="171" t="n">
        <f aca="false">IF(L$236=0,"-",SUM(L238:L241))</f>
        <v>0</v>
      </c>
      <c r="M255" s="171" t="n">
        <f aca="false">IF(M$236=0,"-",SUM(M238:M241))</f>
        <v>0</v>
      </c>
      <c r="N255" s="171" t="n">
        <f aca="false">IF(N$236=0,"-",SUM(N238:N241))</f>
        <v>0</v>
      </c>
      <c r="O255" s="171" t="n">
        <f aca="false">IF(O$236=0,"-",SUM(O238:O241))</f>
        <v>0</v>
      </c>
      <c r="P255" s="171" t="n">
        <f aca="false">IF(P$236=0,"-",SUM(P238:P241))</f>
        <v>0</v>
      </c>
      <c r="Q255" s="171" t="n">
        <f aca="false">IF(Q$236=0,"-",SUM(Q238:Q241))</f>
        <v>0</v>
      </c>
      <c r="R255" s="171" t="n">
        <f aca="false">IF(R$236=0,"-",SUM(R238:R241))</f>
        <v>0</v>
      </c>
      <c r="S255" s="171" t="n">
        <f aca="false">IF(S$236=0,"-",SUM(S238:S241))</f>
        <v>0</v>
      </c>
      <c r="T255" s="171" t="n">
        <f aca="false">IF(T$236=0,"-",SUM(T238:T241))</f>
        <v>0</v>
      </c>
      <c r="U255" s="171" t="n">
        <f aca="false">IF(U$236=0,"-",SUM(U238:U241))</f>
        <v>0</v>
      </c>
      <c r="V255" s="171" t="n">
        <f aca="false">IF(V$236=0,"-",SUM(V238:V241))</f>
        <v>0</v>
      </c>
      <c r="W255" s="171" t="n">
        <f aca="false">IF(W$236=0,"-",SUM(W238:W241))</f>
        <v>0</v>
      </c>
      <c r="X255" s="171" t="n">
        <f aca="false">IF(X$236=0,"-",SUM(X238:X241))</f>
        <v>0</v>
      </c>
      <c r="Y255" s="171" t="n">
        <f aca="false">IF(Y$236=0,"-",SUM(Y238:Y241))</f>
        <v>0</v>
      </c>
      <c r="Z255" s="171" t="n">
        <f aca="false">IF(Z$236=0,"-",SUM(Z238:Z241))</f>
        <v>0</v>
      </c>
      <c r="AA255" s="171" t="n">
        <f aca="false">IF(AA$236=0,"-",SUM(AA238:AA241))</f>
        <v>0</v>
      </c>
      <c r="AB255" s="171" t="n">
        <f aca="false">IF(AB$236=0,"-",SUM(AB238:AB241))</f>
        <v>0</v>
      </c>
      <c r="AC255" s="171" t="n">
        <f aca="false">IF(AC$236=0,"-",SUM(AC238:AC241))</f>
        <v>0</v>
      </c>
      <c r="AD255" s="171" t="n">
        <f aca="false">IF(AD$236=0,"-",SUM(AD238:AD241))</f>
        <v>0</v>
      </c>
      <c r="AE255" s="171" t="n">
        <f aca="false">IF(AE$236=0,"-",SUM(AE238:AE241))</f>
        <v>0</v>
      </c>
      <c r="AF255" s="171" t="n">
        <f aca="false">IF(AF$236=0,"-",SUM(AF238:AF241))</f>
        <v>0</v>
      </c>
      <c r="AG255" s="171" t="n">
        <f aca="false">IF(AG$236=0,"-",SUM(AG238:AG241))</f>
        <v>0</v>
      </c>
      <c r="AH255" s="171" t="n">
        <f aca="false">IF(AH$236=0,"-",SUM(AH238:AH241))</f>
        <v>0</v>
      </c>
      <c r="AI255" s="171" t="n">
        <f aca="false">IF(AI$236=0,"-",SUM(AI238:AI241))</f>
        <v>0</v>
      </c>
      <c r="AJ255" s="171" t="n">
        <f aca="false">IF(AJ$236=0,"-",SUM(AJ238:AJ241))</f>
        <v>0</v>
      </c>
      <c r="AK255" s="171" t="n">
        <f aca="false">IF(AK$236=0,"-",SUM(AK238:AK241))</f>
        <v>0</v>
      </c>
      <c r="AL255" s="171" t="n">
        <f aca="false">IF(AL$236=0,"-",SUM(AL238:AL241))</f>
        <v>0</v>
      </c>
      <c r="AM255" s="299"/>
      <c r="AN255" s="201"/>
      <c r="AO255" s="201"/>
      <c r="AP255" s="201"/>
      <c r="AQ255" s="201"/>
      <c r="AR255" s="201"/>
      <c r="AS255" s="201"/>
      <c r="AT255" s="201"/>
      <c r="AU255" s="201"/>
      <c r="AV255" s="201"/>
      <c r="AW255" s="201"/>
      <c r="AX255" s="201"/>
      <c r="AY255" s="201"/>
      <c r="AZ255" s="201"/>
      <c r="BA255" s="201"/>
      <c r="BB255" s="201"/>
      <c r="BC255" s="201"/>
      <c r="BD255" s="201"/>
      <c r="BE255" s="201"/>
      <c r="BF255" s="201"/>
      <c r="BG255" s="201"/>
      <c r="BH255" s="201"/>
      <c r="BI255" s="201"/>
      <c r="BJ255" s="201"/>
      <c r="BK255" s="201"/>
      <c r="BL255" s="201"/>
      <c r="BM255" s="201"/>
      <c r="BN255" s="201"/>
      <c r="BO255" s="201"/>
      <c r="BP255" s="201"/>
      <c r="BQ255" s="201"/>
      <c r="BR255" s="201"/>
      <c r="BS255" s="201"/>
      <c r="BT255" s="201"/>
      <c r="BU255" s="201"/>
      <c r="BV255" s="201"/>
      <c r="BW255" s="201"/>
      <c r="BX255" s="201"/>
      <c r="BY255" s="201"/>
      <c r="BZ255" s="201"/>
      <c r="CA255" s="201"/>
      <c r="CB255" s="201"/>
      <c r="CC255" s="201"/>
      <c r="CD255" s="201"/>
      <c r="CE255" s="201"/>
    </row>
    <row r="256" customFormat="false" ht="14.15" hidden="false" customHeight="false" outlineLevel="0" collapsed="false">
      <c r="A256" s="203"/>
      <c r="B256" s="216" t="s">
        <v>113</v>
      </c>
      <c r="C256" s="63"/>
      <c r="D256" s="274"/>
      <c r="E256" s="224" t="str">
        <f aca="false">IF(OR(E$236=0,E$236="-"),"-",E255/E246)</f>
        <v>-</v>
      </c>
      <c r="F256" s="224" t="str">
        <f aca="false">IF(OR(F$236=0,F$236="-"),"-",F255/F246)</f>
        <v>-</v>
      </c>
      <c r="G256" s="224" t="str">
        <f aca="false">IF(OR(G$236=0,G$236="-"),"-",G255/G246)</f>
        <v>-</v>
      </c>
      <c r="H256" s="224" t="str">
        <f aca="false">IF(OR(H$236=0,H$236="-"),"-",H255/H246)</f>
        <v>-</v>
      </c>
      <c r="I256" s="224" t="str">
        <f aca="false">IF(OR(I$236=0,I$236="-"),"-",I255/I246)</f>
        <v>-</v>
      </c>
      <c r="J256" s="224" t="str">
        <f aca="false">IF(OR(J$236=0,J$236="-"),"-",J255/J246)</f>
        <v>-</v>
      </c>
      <c r="K256" s="224" t="str">
        <f aca="false">IF(OR(K$236=0,K$236="-"),"-",K255/K246)</f>
        <v>-</v>
      </c>
      <c r="L256" s="224" t="str">
        <f aca="false">IF(OR(L$236=0,L$236="-"),"-",L255/L246)</f>
        <v>-</v>
      </c>
      <c r="M256" s="224" t="str">
        <f aca="false">IF(OR(M$236=0,M$236="-"),"-",M255/M246)</f>
        <v>-</v>
      </c>
      <c r="N256" s="224" t="str">
        <f aca="false">IF(OR(N$236=0,N$236="-"),"-",N255/N246)</f>
        <v>-</v>
      </c>
      <c r="O256" s="224" t="str">
        <f aca="false">IF(OR(O$236=0,O$236="-"),"-",O255/O246)</f>
        <v>-</v>
      </c>
      <c r="P256" s="224" t="str">
        <f aca="false">IF(OR(P$236=0,P$236="-"),"-",P255/P246)</f>
        <v>-</v>
      </c>
      <c r="Q256" s="224" t="str">
        <f aca="false">IF(OR(Q$236=0,Q$236="-"),"-",Q255/Q246)</f>
        <v>-</v>
      </c>
      <c r="R256" s="224" t="str">
        <f aca="false">IF(OR(R$236=0,R$236="-"),"-",R255/R246)</f>
        <v>-</v>
      </c>
      <c r="S256" s="224" t="str">
        <f aca="false">IF(OR(S$236=0,S$236="-"),"-",S255/S246)</f>
        <v>-</v>
      </c>
      <c r="T256" s="224" t="str">
        <f aca="false">IF(OR(T$236=0,T$236="-"),"-",T255/T246)</f>
        <v>-</v>
      </c>
      <c r="U256" s="224" t="str">
        <f aca="false">IF(OR(U$236=0,U$236="-"),"-",U255/U246)</f>
        <v>-</v>
      </c>
      <c r="V256" s="224" t="str">
        <f aca="false">IF(OR(V$236=0,V$236="-"),"-",V255/V246)</f>
        <v>-</v>
      </c>
      <c r="W256" s="224" t="str">
        <f aca="false">IF(OR(W$236=0,W$236="-"),"-",W255/W246)</f>
        <v>-</v>
      </c>
      <c r="X256" s="224" t="str">
        <f aca="false">IF(OR(X$236=0,X$236="-"),"-",X255/X246)</f>
        <v>-</v>
      </c>
      <c r="Y256" s="224" t="str">
        <f aca="false">IF(OR(Y$236=0,Y$236="-"),"-",Y255/Y246)</f>
        <v>-</v>
      </c>
      <c r="Z256" s="224" t="str">
        <f aca="false">IF(OR(Z$236=0,Z$236="-"),"-",Z255/Z246)</f>
        <v>-</v>
      </c>
      <c r="AA256" s="224" t="str">
        <f aca="false">IF(OR(AA$236=0,AA$236="-"),"-",AA255/AA246)</f>
        <v>-</v>
      </c>
      <c r="AB256" s="224" t="str">
        <f aca="false">IF(OR(AB$236=0,AB$236="-"),"-",AB255/AB246)</f>
        <v>-</v>
      </c>
      <c r="AC256" s="224" t="str">
        <f aca="false">IF(OR(AC$236=0,AC$236="-"),"-",AC255/AC246)</f>
        <v>-</v>
      </c>
      <c r="AD256" s="224" t="str">
        <f aca="false">IF(OR(AD$236=0,AD$236="-"),"-",AD255/AD246)</f>
        <v>-</v>
      </c>
      <c r="AE256" s="224" t="str">
        <f aca="false">IF(OR(AE$236=0,AE$236="-"),"-",AE255/AE246)</f>
        <v>-</v>
      </c>
      <c r="AF256" s="224" t="str">
        <f aca="false">IF(OR(AF$236=0,AF$236="-"),"-",AF255/AF246)</f>
        <v>-</v>
      </c>
      <c r="AG256" s="224" t="str">
        <f aca="false">IF(OR(AG$236=0,AG$236="-"),"-",AG255/AG246)</f>
        <v>-</v>
      </c>
      <c r="AH256" s="224" t="str">
        <f aca="false">IF(OR(AH$236=0,AH$236="-"),"-",AH255/AH246)</f>
        <v>-</v>
      </c>
      <c r="AI256" s="224" t="str">
        <f aca="false">IF(OR(AI$236=0,AI$236="-"),"-",AI255/AI246)</f>
        <v>-</v>
      </c>
      <c r="AJ256" s="224" t="str">
        <f aca="false">IF(OR(AJ$236=0,AJ$236="-"),"-",AJ255/AJ246)</f>
        <v>-</v>
      </c>
      <c r="AK256" s="224" t="str">
        <f aca="false">IF(OR(AK$236=0,AK$236="-"),"-",AK255/AK246)</f>
        <v>-</v>
      </c>
      <c r="AL256" s="224" t="str">
        <f aca="false">IF(OR(AL$236=0,AL$236="-"),"-",AL255/AL246)</f>
        <v>-</v>
      </c>
      <c r="AM256" s="299"/>
      <c r="AN256" s="201"/>
      <c r="AO256" s="201"/>
      <c r="AP256" s="201"/>
      <c r="AQ256" s="201"/>
      <c r="AR256" s="201"/>
      <c r="AS256" s="201"/>
      <c r="AT256" s="201"/>
      <c r="AU256" s="201"/>
      <c r="AV256" s="201"/>
      <c r="AW256" s="201"/>
      <c r="AX256" s="201"/>
      <c r="AY256" s="201"/>
      <c r="AZ256" s="201"/>
      <c r="BA256" s="201"/>
      <c r="BB256" s="201"/>
      <c r="BC256" s="201"/>
      <c r="BD256" s="201"/>
      <c r="BE256" s="201"/>
      <c r="BF256" s="201"/>
      <c r="BG256" s="201"/>
      <c r="BH256" s="201"/>
      <c r="BI256" s="201"/>
      <c r="BJ256" s="201"/>
      <c r="BK256" s="201"/>
      <c r="BL256" s="201"/>
      <c r="BM256" s="201"/>
      <c r="BN256" s="201"/>
      <c r="BO256" s="201"/>
      <c r="BP256" s="201"/>
      <c r="BQ256" s="201"/>
      <c r="BR256" s="201"/>
      <c r="BS256" s="201"/>
      <c r="BT256" s="201"/>
      <c r="BU256" s="201"/>
      <c r="BV256" s="201"/>
      <c r="BW256" s="201"/>
      <c r="BX256" s="201"/>
      <c r="BY256" s="201"/>
      <c r="BZ256" s="201"/>
      <c r="CA256" s="201"/>
      <c r="CB256" s="201"/>
      <c r="CC256" s="201"/>
      <c r="CD256" s="201"/>
      <c r="CE256" s="201"/>
    </row>
    <row r="266" customFormat="false" ht="102" hidden="false" customHeight="true" outlineLevel="0" collapsed="false">
      <c r="E266" s="300" t="str">
        <f aca="false">E184</f>
        <v>සිංහල භාෂාව හා සාහිත්‍යය</v>
      </c>
      <c r="F266" s="300" t="str">
        <f aca="false">F184</f>
        <v/>
      </c>
      <c r="G266" s="300" t="str">
        <f aca="false">G184</f>
        <v>බුද්ධ ධර්මය</v>
      </c>
      <c r="H266" s="300" t="str">
        <f aca="false">H184</f>
        <v>කතෝලික ධර්මය</v>
      </c>
      <c r="I266" s="300" t="str">
        <f aca="false">I184</f>
        <v>ක්‍රිස්තියානි ධර්මය (ඉංග්‍රීසි)</v>
      </c>
      <c r="J266" s="300" t="str">
        <f aca="false">J184</f>
        <v/>
      </c>
      <c r="K266" s="300" t="str">
        <f aca="false">K183</f>
        <v>ඉංග්‍රීසි</v>
      </c>
      <c r="L266" s="300" t="str">
        <f aca="false">L183</f>
        <v>ගණිතය</v>
      </c>
      <c r="M266" s="300" t="str">
        <f aca="false">M183</f>
        <v>විද්‍යාව</v>
      </c>
      <c r="N266" s="300" t="str">
        <f aca="false">N183</f>
        <v>ඉතිහාසය</v>
      </c>
      <c r="O266" s="300" t="str">
        <f aca="false">O184</f>
        <v>ව්‍යාපාර හා ගිණුම්කරණ අධ්‍යයනය</v>
      </c>
      <c r="P266" s="300" t="str">
        <f aca="false">P184</f>
        <v>පුරවැසි අධ්‍යාපනය</v>
      </c>
      <c r="Q266" s="300" t="str">
        <f aca="false">Q184</f>
        <v>දෙවන භාෂාවක් ලෙස (දෙමල)</v>
      </c>
      <c r="R266" s="300" t="str">
        <f aca="false">R184</f>
        <v>භුගෝල විද්‍යාව</v>
      </c>
      <c r="S266" s="300" t="str">
        <f aca="false">S184</f>
        <v/>
      </c>
      <c r="T266" s="300" t="str">
        <f aca="false">T184</f>
        <v/>
      </c>
      <c r="U266" s="300" t="str">
        <f aca="false">U184</f>
        <v/>
      </c>
      <c r="V266" s="300" t="str">
        <f aca="false">V184</f>
        <v/>
      </c>
      <c r="W266" s="300" t="str">
        <f aca="false">W184</f>
        <v>චිත්‍ර</v>
      </c>
      <c r="X266" s="300" t="str">
        <f aca="false">X184</f>
        <v>නැටුම් (දේශීය)</v>
      </c>
      <c r="Y266" s="300" t="str">
        <f aca="false">Y184</f>
        <v>සංගීතය (පෙරදිග)</v>
      </c>
      <c r="Z266" s="300" t="str">
        <f aca="false">Z184</f>
        <v>සංගීතය (අපරදිග)</v>
      </c>
      <c r="AA266" s="300" t="str">
        <f aca="false">AA184</f>
        <v>නාට්‍ය හා රංග කලාව (සිංහල)</v>
      </c>
      <c r="AB266" s="300" t="str">
        <f aca="false">AB184</f>
        <v>සාහිත්‍ය රසාස්වාදය (ඉංග්‍රිසි)</v>
      </c>
      <c r="AC266" s="300" t="str">
        <f aca="false">AC184</f>
        <v/>
      </c>
      <c r="AD266" s="300" t="str">
        <f aca="false">AD184</f>
        <v/>
      </c>
      <c r="AE266" s="300" t="str">
        <f aca="false">AE184</f>
        <v>තොරතුරු සන්නිවේදන තාක්ෂණය</v>
      </c>
      <c r="AF266" s="300" t="str">
        <f aca="false">AF184</f>
        <v>සන්නිවේදන මාධ්‍ය අධ්‍ය්‍යනය</v>
      </c>
      <c r="AG266" s="300" t="str">
        <f aca="false">AG184</f>
        <v>සෞඛ්‍ය හා ශාරීරික අධ්‍යාපනය</v>
      </c>
      <c r="AH266" s="300" t="str">
        <f aca="false">AH184</f>
        <v/>
      </c>
      <c r="AI266" s="300" t="str">
        <f aca="false">AI184</f>
        <v/>
      </c>
      <c r="AJ266" s="300" t="str">
        <f aca="false">AJ184</f>
        <v/>
      </c>
      <c r="AK266" s="300" t="str">
        <f aca="false">AK184</f>
        <v/>
      </c>
      <c r="AL266" s="300" t="str">
        <f aca="false">AL184</f>
        <v/>
      </c>
    </row>
    <row r="267" customFormat="false" ht="15" hidden="false" customHeight="true" outlineLevel="0" collapsed="false">
      <c r="B267" s="301" t="s">
        <v>1</v>
      </c>
      <c r="C267" s="301"/>
      <c r="D267" s="301"/>
      <c r="E267" s="301" t="n">
        <f aca="false">IF(E67="-",0,E67)</f>
        <v>0</v>
      </c>
      <c r="F267" s="301" t="n">
        <f aca="false">IF(F67="-",0,F67)</f>
        <v>0</v>
      </c>
      <c r="G267" s="301" t="n">
        <f aca="false">IF(G67="-",0,G67)</f>
        <v>0</v>
      </c>
      <c r="H267" s="301" t="n">
        <f aca="false">IF(H67="-",0,H67)</f>
        <v>0</v>
      </c>
      <c r="I267" s="301" t="n">
        <f aca="false">IF(I67="-",0,I67)</f>
        <v>0</v>
      </c>
      <c r="J267" s="301" t="n">
        <f aca="false">IF(J67="-",0,J67)</f>
        <v>0</v>
      </c>
      <c r="K267" s="301" t="n">
        <f aca="false">IF(K67="-",0,K67)</f>
        <v>0</v>
      </c>
      <c r="L267" s="301" t="n">
        <f aca="false">IF(L67="-",0,L67)</f>
        <v>0</v>
      </c>
      <c r="M267" s="301" t="n">
        <f aca="false">IF(M67="-",0,M67)</f>
        <v>0</v>
      </c>
      <c r="N267" s="301" t="n">
        <f aca="false">IF(N67="-",0,N67)</f>
        <v>0</v>
      </c>
      <c r="O267" s="301" t="n">
        <f aca="false">IF(O67="-",0,O67)</f>
        <v>0</v>
      </c>
      <c r="P267" s="301" t="n">
        <f aca="false">IF(P67="-",0,P67)</f>
        <v>0</v>
      </c>
      <c r="Q267" s="301" t="n">
        <f aca="false">IF(Q67="-",0,Q67)</f>
        <v>0</v>
      </c>
      <c r="R267" s="301" t="n">
        <f aca="false">IF(R67="-",0,R67)</f>
        <v>0</v>
      </c>
      <c r="S267" s="301" t="n">
        <f aca="false">IF(S67="-",0,S67)</f>
        <v>0</v>
      </c>
      <c r="T267" s="301" t="n">
        <f aca="false">IF(T67="-",0,T67)</f>
        <v>0</v>
      </c>
      <c r="U267" s="301" t="n">
        <f aca="false">IF(U67="-",0,U67)</f>
        <v>0</v>
      </c>
      <c r="V267" s="301" t="n">
        <f aca="false">IF(V67="-",0,V67)</f>
        <v>0</v>
      </c>
      <c r="W267" s="301" t="n">
        <f aca="false">IF(W67="-",0,W67)</f>
        <v>0</v>
      </c>
      <c r="X267" s="301" t="n">
        <f aca="false">IF(X67="-",0,X67)</f>
        <v>0</v>
      </c>
      <c r="Y267" s="301" t="n">
        <f aca="false">IF(Y67="-",0,Y67)</f>
        <v>0</v>
      </c>
      <c r="Z267" s="301" t="n">
        <f aca="false">IF(Z67="-",0,Z67)</f>
        <v>0</v>
      </c>
      <c r="AA267" s="301" t="n">
        <f aca="false">IF(AA67="-",0,AA67)</f>
        <v>0</v>
      </c>
      <c r="AB267" s="301" t="n">
        <f aca="false">IF(AB67="-",0,AB67)</f>
        <v>0</v>
      </c>
      <c r="AC267" s="301" t="n">
        <f aca="false">IF(AC67="-",0,AC67)</f>
        <v>0</v>
      </c>
      <c r="AD267" s="301" t="n">
        <f aca="false">IF(AD67="-",0,AD67)</f>
        <v>0</v>
      </c>
      <c r="AE267" s="301" t="n">
        <f aca="false">IF(AE67="-",0,AE67)</f>
        <v>0</v>
      </c>
      <c r="AF267" s="301" t="n">
        <f aca="false">IF(AF67="-",0,AF67)</f>
        <v>0</v>
      </c>
      <c r="AG267" s="301" t="n">
        <f aca="false">IF(AG67="-",0,AG67)</f>
        <v>0</v>
      </c>
      <c r="AH267" s="301" t="n">
        <f aca="false">IF(AH67="-",0,AH67)</f>
        <v>0</v>
      </c>
      <c r="AI267" s="301" t="n">
        <f aca="false">IF(AI67="-",0,AI67)</f>
        <v>0</v>
      </c>
      <c r="AJ267" s="301" t="n">
        <f aca="false">IF(AJ67="-",0,AJ67)</f>
        <v>0</v>
      </c>
      <c r="AK267" s="301" t="n">
        <f aca="false">IF(AK67="-",0,AK67)</f>
        <v>0</v>
      </c>
      <c r="AL267" s="301" t="n">
        <f aca="false">IF(AL67="-",0,AL67)</f>
        <v>0</v>
      </c>
    </row>
    <row r="268" customFormat="false" ht="15" hidden="false" customHeight="true" outlineLevel="0" collapsed="false">
      <c r="B268" s="301" t="s">
        <v>6</v>
      </c>
      <c r="C268" s="301"/>
      <c r="D268" s="301"/>
      <c r="E268" s="301" t="n">
        <f aca="false">IF(E68="-",0,E68)</f>
        <v>0</v>
      </c>
      <c r="F268" s="301" t="n">
        <f aca="false">IF(F68="-",0,F68)</f>
        <v>0</v>
      </c>
      <c r="G268" s="301" t="n">
        <f aca="false">IF(G68="-",0,G68)</f>
        <v>0</v>
      </c>
      <c r="H268" s="301" t="n">
        <f aca="false">IF(H68="-",0,H68)</f>
        <v>0</v>
      </c>
      <c r="I268" s="301" t="n">
        <f aca="false">IF(I68="-",0,I68)</f>
        <v>0</v>
      </c>
      <c r="J268" s="301" t="n">
        <f aca="false">IF(J68="-",0,J68)</f>
        <v>0</v>
      </c>
      <c r="K268" s="301" t="n">
        <f aca="false">IF(K68="-",0,K68)</f>
        <v>0</v>
      </c>
      <c r="L268" s="301" t="n">
        <f aca="false">IF(L68="-",0,L68)</f>
        <v>0</v>
      </c>
      <c r="M268" s="301" t="n">
        <f aca="false">IF(M68="-",0,M68)</f>
        <v>0</v>
      </c>
      <c r="N268" s="301" t="n">
        <f aca="false">IF(N68="-",0,N68)</f>
        <v>0</v>
      </c>
      <c r="O268" s="301" t="n">
        <f aca="false">IF(O68="-",0,O68)</f>
        <v>0</v>
      </c>
      <c r="P268" s="301" t="n">
        <f aca="false">IF(P68="-",0,P68)</f>
        <v>0</v>
      </c>
      <c r="Q268" s="301" t="n">
        <f aca="false">IF(Q68="-",0,Q68)</f>
        <v>0</v>
      </c>
      <c r="R268" s="301" t="n">
        <f aca="false">IF(R68="-",0,R68)</f>
        <v>0</v>
      </c>
      <c r="S268" s="301" t="n">
        <f aca="false">IF(S68="-",0,S68)</f>
        <v>0</v>
      </c>
      <c r="T268" s="301" t="n">
        <f aca="false">IF(T68="-",0,T68)</f>
        <v>0</v>
      </c>
      <c r="U268" s="301" t="n">
        <f aca="false">IF(U68="-",0,U68)</f>
        <v>0</v>
      </c>
      <c r="V268" s="301" t="n">
        <f aca="false">IF(V68="-",0,V68)</f>
        <v>0</v>
      </c>
      <c r="W268" s="301" t="n">
        <f aca="false">IF(W68="-",0,W68)</f>
        <v>0</v>
      </c>
      <c r="X268" s="301" t="n">
        <f aca="false">IF(X68="-",0,X68)</f>
        <v>0</v>
      </c>
      <c r="Y268" s="301" t="n">
        <f aca="false">IF(Y68="-",0,Y68)</f>
        <v>0</v>
      </c>
      <c r="Z268" s="301" t="n">
        <f aca="false">IF(Z68="-",0,Z68)</f>
        <v>0</v>
      </c>
      <c r="AA268" s="301" t="n">
        <f aca="false">IF(AA68="-",0,AA68)</f>
        <v>0</v>
      </c>
      <c r="AB268" s="301" t="n">
        <f aca="false">IF(AB68="-",0,AB68)</f>
        <v>0</v>
      </c>
      <c r="AC268" s="301" t="n">
        <f aca="false">IF(AC68="-",0,AC68)</f>
        <v>0</v>
      </c>
      <c r="AD268" s="301" t="n">
        <f aca="false">IF(AD68="-",0,AD68)</f>
        <v>0</v>
      </c>
      <c r="AE268" s="301" t="n">
        <f aca="false">IF(AE68="-",0,AE68)</f>
        <v>0</v>
      </c>
      <c r="AF268" s="301" t="n">
        <f aca="false">IF(AF68="-",0,AF68)</f>
        <v>0</v>
      </c>
      <c r="AG268" s="301" t="n">
        <f aca="false">IF(AG68="-",0,AG68)</f>
        <v>0</v>
      </c>
      <c r="AH268" s="301" t="n">
        <f aca="false">IF(AH68="-",0,AH68)</f>
        <v>0</v>
      </c>
      <c r="AI268" s="301" t="n">
        <f aca="false">IF(AI68="-",0,AI68)</f>
        <v>0</v>
      </c>
      <c r="AJ268" s="301" t="n">
        <f aca="false">IF(AJ68="-",0,AJ68)</f>
        <v>0</v>
      </c>
      <c r="AK268" s="301" t="n">
        <f aca="false">IF(AK68="-",0,AK68)</f>
        <v>0</v>
      </c>
      <c r="AL268" s="301" t="n">
        <f aca="false">IF(AL68="-",0,AL68)</f>
        <v>0</v>
      </c>
    </row>
    <row r="269" customFormat="false" ht="15" hidden="false" customHeight="true" outlineLevel="0" collapsed="false">
      <c r="B269" s="301" t="s">
        <v>10</v>
      </c>
      <c r="C269" s="301"/>
      <c r="D269" s="301"/>
      <c r="E269" s="301" t="n">
        <f aca="false">IF(E69="-",0,E69)</f>
        <v>0</v>
      </c>
      <c r="F269" s="301" t="n">
        <f aca="false">IF(F69="-",0,F69)</f>
        <v>0</v>
      </c>
      <c r="G269" s="301" t="n">
        <f aca="false">IF(G69="-",0,G69)</f>
        <v>0</v>
      </c>
      <c r="H269" s="301" t="n">
        <f aca="false">IF(H69="-",0,H69)</f>
        <v>0</v>
      </c>
      <c r="I269" s="301" t="n">
        <f aca="false">IF(I69="-",0,I69)</f>
        <v>0</v>
      </c>
      <c r="J269" s="301" t="n">
        <f aca="false">IF(J69="-",0,J69)</f>
        <v>0</v>
      </c>
      <c r="K269" s="301" t="n">
        <f aca="false">IF(K69="-",0,K69)</f>
        <v>0</v>
      </c>
      <c r="L269" s="301" t="n">
        <f aca="false">IF(L69="-",0,L69)</f>
        <v>0</v>
      </c>
      <c r="M269" s="301" t="n">
        <f aca="false">IF(M69="-",0,M69)</f>
        <v>0</v>
      </c>
      <c r="N269" s="301" t="n">
        <f aca="false">IF(N69="-",0,N69)</f>
        <v>0</v>
      </c>
      <c r="O269" s="301" t="n">
        <f aca="false">IF(O69="-",0,O69)</f>
        <v>0</v>
      </c>
      <c r="P269" s="301" t="n">
        <f aca="false">IF(P69="-",0,P69)</f>
        <v>0</v>
      </c>
      <c r="Q269" s="301" t="n">
        <f aca="false">IF(Q69="-",0,Q69)</f>
        <v>0</v>
      </c>
      <c r="R269" s="301" t="n">
        <f aca="false">IF(R69="-",0,R69)</f>
        <v>0</v>
      </c>
      <c r="S269" s="301" t="n">
        <f aca="false">IF(S69="-",0,S69)</f>
        <v>0</v>
      </c>
      <c r="T269" s="301" t="n">
        <f aca="false">IF(T69="-",0,T69)</f>
        <v>0</v>
      </c>
      <c r="U269" s="301" t="n">
        <f aca="false">IF(U69="-",0,U69)</f>
        <v>0</v>
      </c>
      <c r="V269" s="301" t="n">
        <f aca="false">IF(V69="-",0,V69)</f>
        <v>0</v>
      </c>
      <c r="W269" s="301" t="n">
        <f aca="false">IF(W69="-",0,W69)</f>
        <v>0</v>
      </c>
      <c r="X269" s="301" t="n">
        <f aca="false">IF(X69="-",0,X69)</f>
        <v>0</v>
      </c>
      <c r="Y269" s="301" t="n">
        <f aca="false">IF(Y69="-",0,Y69)</f>
        <v>0</v>
      </c>
      <c r="Z269" s="301" t="n">
        <f aca="false">IF(Z69="-",0,Z69)</f>
        <v>0</v>
      </c>
      <c r="AA269" s="301" t="n">
        <f aca="false">IF(AA69="-",0,AA69)</f>
        <v>0</v>
      </c>
      <c r="AB269" s="301" t="n">
        <f aca="false">IF(AB69="-",0,AB69)</f>
        <v>0</v>
      </c>
      <c r="AC269" s="301" t="n">
        <f aca="false">IF(AC69="-",0,AC69)</f>
        <v>0</v>
      </c>
      <c r="AD269" s="301" t="n">
        <f aca="false">IF(AD69="-",0,AD69)</f>
        <v>0</v>
      </c>
      <c r="AE269" s="301" t="n">
        <f aca="false">IF(AE69="-",0,AE69)</f>
        <v>0</v>
      </c>
      <c r="AF269" s="301" t="n">
        <f aca="false">IF(AF69="-",0,AF69)</f>
        <v>0</v>
      </c>
      <c r="AG269" s="301" t="n">
        <f aca="false">IF(AG69="-",0,AG69)</f>
        <v>0</v>
      </c>
      <c r="AH269" s="301" t="n">
        <f aca="false">IF(AH69="-",0,AH69)</f>
        <v>0</v>
      </c>
      <c r="AI269" s="301" t="n">
        <f aca="false">IF(AI69="-",0,AI69)</f>
        <v>0</v>
      </c>
      <c r="AJ269" s="301" t="n">
        <f aca="false">IF(AJ69="-",0,AJ69)</f>
        <v>0</v>
      </c>
      <c r="AK269" s="301" t="n">
        <f aca="false">IF(AK69="-",0,AK69)</f>
        <v>0</v>
      </c>
      <c r="AL269" s="301" t="n">
        <f aca="false">IF(AL69="-",0,AL69)</f>
        <v>0</v>
      </c>
    </row>
    <row r="270" customFormat="false" ht="15" hidden="false" customHeight="true" outlineLevel="0" collapsed="false">
      <c r="B270" s="301" t="s">
        <v>14</v>
      </c>
      <c r="C270" s="301"/>
      <c r="D270" s="301"/>
      <c r="E270" s="301" t="n">
        <f aca="false">IF(E71="-",0,E71)+IF(E70="-",0,E70)</f>
        <v>0</v>
      </c>
      <c r="F270" s="301" t="n">
        <f aca="false">IF(F71="-",0,F71)+IF(F70="-",0,F70)</f>
        <v>0</v>
      </c>
      <c r="G270" s="301" t="n">
        <f aca="false">IF(G71="-",0,G71)+IF(G70="-",0,G70)</f>
        <v>0</v>
      </c>
      <c r="H270" s="301" t="n">
        <f aca="false">IF(H71="-",0,H71)+IF(H70="-",0,H70)</f>
        <v>0</v>
      </c>
      <c r="I270" s="301" t="n">
        <f aca="false">IF(I71="-",0,I71)+IF(I70="-",0,I70)</f>
        <v>0</v>
      </c>
      <c r="J270" s="301" t="n">
        <f aca="false">IF(J71="-",0,J71)+IF(J70="-",0,J70)</f>
        <v>0</v>
      </c>
      <c r="K270" s="301" t="n">
        <f aca="false">IF(K71="-",0,K71)+IF(K70="-",0,K70)</f>
        <v>0</v>
      </c>
      <c r="L270" s="301" t="n">
        <f aca="false">IF(L71="-",0,L71)+IF(L70="-",0,L70)</f>
        <v>0</v>
      </c>
      <c r="M270" s="301" t="n">
        <f aca="false">IF(M71="-",0,M71)+IF(M70="-",0,M70)</f>
        <v>0</v>
      </c>
      <c r="N270" s="301" t="n">
        <f aca="false">IF(N71="-",0,N71)+IF(N70="-",0,N70)</f>
        <v>0</v>
      </c>
      <c r="O270" s="301" t="n">
        <f aca="false">IF(O71="-",0,O71)+IF(O70="-",0,O70)</f>
        <v>0</v>
      </c>
      <c r="P270" s="301" t="n">
        <f aca="false">IF(P71="-",0,P71)+IF(P70="-",0,P70)</f>
        <v>0</v>
      </c>
      <c r="Q270" s="301" t="n">
        <f aca="false">IF(Q71="-",0,Q71)+IF(Q70="-",0,Q70)</f>
        <v>0</v>
      </c>
      <c r="R270" s="301" t="n">
        <f aca="false">IF(R71="-",0,R71)+IF(R70="-",0,R70)</f>
        <v>0</v>
      </c>
      <c r="S270" s="301" t="n">
        <f aca="false">IF(S71="-",0,S71)+IF(S70="-",0,S70)</f>
        <v>0</v>
      </c>
      <c r="T270" s="301" t="n">
        <f aca="false">IF(T71="-",0,T71)+IF(T70="-",0,T70)</f>
        <v>0</v>
      </c>
      <c r="U270" s="301" t="n">
        <f aca="false">IF(U71="-",0,U71)+IF(U70="-",0,U70)</f>
        <v>0</v>
      </c>
      <c r="V270" s="301" t="n">
        <f aca="false">IF(V71="-",0,V71)+IF(V70="-",0,V70)</f>
        <v>0</v>
      </c>
      <c r="W270" s="301" t="n">
        <f aca="false">IF(W71="-",0,W71)+IF(W70="-",0,W70)</f>
        <v>0</v>
      </c>
      <c r="X270" s="301" t="n">
        <f aca="false">IF(X71="-",0,X71)+IF(X70="-",0,X70)</f>
        <v>0</v>
      </c>
      <c r="Y270" s="301" t="n">
        <f aca="false">IF(Y71="-",0,Y71)+IF(Y70="-",0,Y70)</f>
        <v>0</v>
      </c>
      <c r="Z270" s="301" t="n">
        <f aca="false">IF(Z71="-",0,Z71)+IF(Z70="-",0,Z70)</f>
        <v>0</v>
      </c>
      <c r="AA270" s="301" t="n">
        <f aca="false">IF(AA71="-",0,AA71)+IF(AA70="-",0,AA70)</f>
        <v>0</v>
      </c>
      <c r="AB270" s="301" t="n">
        <f aca="false">IF(AB71="-",0,AB71)+IF(AB70="-",0,AB70)</f>
        <v>0</v>
      </c>
      <c r="AC270" s="301" t="n">
        <f aca="false">IF(AC71="-",0,AC71)+IF(AC70="-",0,AC70)</f>
        <v>0</v>
      </c>
      <c r="AD270" s="301" t="n">
        <f aca="false">IF(AD71="-",0,AD71)+IF(AD70="-",0,AD70)</f>
        <v>0</v>
      </c>
      <c r="AE270" s="301" t="n">
        <f aca="false">IF(AE71="-",0,AE71)+IF(AE70="-",0,AE70)</f>
        <v>0</v>
      </c>
      <c r="AF270" s="301" t="n">
        <f aca="false">IF(AF71="-",0,AF71)+IF(AF70="-",0,AF70)</f>
        <v>0</v>
      </c>
      <c r="AG270" s="301" t="n">
        <f aca="false">IF(AG71="-",0,AG71)+IF(AG70="-",0,AG70)</f>
        <v>0</v>
      </c>
      <c r="AH270" s="301" t="n">
        <f aca="false">IF(AH71="-",0,AH71)+IF(AH70="-",0,AH70)</f>
        <v>0</v>
      </c>
      <c r="AI270" s="301" t="n">
        <f aca="false">IF(AI71="-",0,AI71)+IF(AI70="-",0,AI70)</f>
        <v>0</v>
      </c>
      <c r="AJ270" s="301" t="n">
        <f aca="false">IF(AJ71="-",0,AJ71)+IF(AJ70="-",0,AJ70)</f>
        <v>0</v>
      </c>
      <c r="AK270" s="301" t="n">
        <f aca="false">IF(AK71="-",0,AK71)+IF(AK70="-",0,AK70)</f>
        <v>0</v>
      </c>
      <c r="AL270" s="301" t="n">
        <f aca="false">IF(AL71="-",0,AL71)+IF(AL70="-",0,AL70)</f>
        <v>0</v>
      </c>
    </row>
    <row r="271" customFormat="false" ht="15" hidden="false" customHeight="true" outlineLevel="0" collapsed="false">
      <c r="B271" s="301" t="s">
        <v>19</v>
      </c>
      <c r="C271" s="301"/>
      <c r="D271" s="301"/>
      <c r="E271" s="302" t="n">
        <f aca="false">IF(E74="-",0,E74)+IF(E73="-",0,E73)+IF(E72="-",0,E72)</f>
        <v>0</v>
      </c>
      <c r="F271" s="302" t="n">
        <f aca="false">IF(F74="-",0,F74)+IF(F73="-",0,F73)+IF(F72="-",0,F72)</f>
        <v>0</v>
      </c>
      <c r="G271" s="302" t="n">
        <f aca="false">IF(G74="-",0,G74)+IF(G73="-",0,G73)+IF(G72="-",0,G72)</f>
        <v>0</v>
      </c>
      <c r="H271" s="302" t="n">
        <f aca="false">IF(H74="-",0,H74)+IF(H73="-",0,H73)+IF(H72="-",0,H72)</f>
        <v>0</v>
      </c>
      <c r="I271" s="302" t="n">
        <f aca="false">IF(I74="-",0,I74)+IF(I73="-",0,I73)+IF(I72="-",0,I72)</f>
        <v>0</v>
      </c>
      <c r="J271" s="302" t="n">
        <f aca="false">IF(J74="-",0,J74)+IF(J73="-",0,J73)+IF(J72="-",0,J72)</f>
        <v>0</v>
      </c>
      <c r="K271" s="302" t="n">
        <f aca="false">IF(K74="-",0,K74)+IF(K73="-",0,K73)+IF(K72="-",0,K72)</f>
        <v>0</v>
      </c>
      <c r="L271" s="302" t="n">
        <f aca="false">IF(L74="-",0,L74)+IF(L73="-",0,L73)+IF(L72="-",0,L72)</f>
        <v>0</v>
      </c>
      <c r="M271" s="302" t="n">
        <f aca="false">IF(M74="-",0,M74)+IF(M73="-",0,M73)+IF(M72="-",0,M72)</f>
        <v>0</v>
      </c>
      <c r="N271" s="302" t="n">
        <f aca="false">IF(N74="-",0,N74)+IF(N73="-",0,N73)+IF(N72="-",0,N72)</f>
        <v>0</v>
      </c>
      <c r="O271" s="302" t="n">
        <f aca="false">IF(O74="-",0,O74)+IF(O73="-",0,O73)+IF(O72="-",0,O72)</f>
        <v>0</v>
      </c>
      <c r="P271" s="302" t="n">
        <f aca="false">IF(P74="-",0,P74)+IF(P73="-",0,P73)+IF(P72="-",0,P72)</f>
        <v>0</v>
      </c>
      <c r="Q271" s="302" t="n">
        <f aca="false">IF(Q74="-",0,Q74)+IF(Q73="-",0,Q73)+IF(Q72="-",0,Q72)</f>
        <v>0</v>
      </c>
      <c r="R271" s="302" t="n">
        <f aca="false">IF(R74="-",0,R74)+IF(R73="-",0,R73)+IF(R72="-",0,R72)</f>
        <v>0</v>
      </c>
      <c r="S271" s="302" t="n">
        <f aca="false">IF(S74="-",0,S74)+IF(S73="-",0,S73)+IF(S72="-",0,S72)</f>
        <v>0</v>
      </c>
      <c r="T271" s="302" t="n">
        <f aca="false">IF(T74="-",0,T74)+IF(T73="-",0,T73)+IF(T72="-",0,T72)</f>
        <v>0</v>
      </c>
      <c r="U271" s="302" t="n">
        <f aca="false">IF(U74="-",0,U74)+IF(U73="-",0,U73)+IF(U72="-",0,U72)</f>
        <v>0</v>
      </c>
      <c r="V271" s="302" t="n">
        <f aca="false">IF(V74="-",0,V74)+IF(V73="-",0,V73)+IF(V72="-",0,V72)</f>
        <v>0</v>
      </c>
      <c r="W271" s="302" t="n">
        <f aca="false">IF(W74="-",0,W74)+IF(W73="-",0,W73)+IF(W72="-",0,W72)</f>
        <v>0</v>
      </c>
      <c r="X271" s="302" t="n">
        <f aca="false">IF(X74="-",0,X74)+IF(X73="-",0,X73)+IF(X72="-",0,X72)</f>
        <v>0</v>
      </c>
      <c r="Y271" s="302" t="n">
        <f aca="false">IF(Y74="-",0,Y74)+IF(Y73="-",0,Y73)+IF(Y72="-",0,Y72)</f>
        <v>0</v>
      </c>
      <c r="Z271" s="302" t="n">
        <f aca="false">IF(Z74="-",0,Z74)+IF(Z73="-",0,Z73)+IF(Z72="-",0,Z72)</f>
        <v>0</v>
      </c>
      <c r="AA271" s="302" t="n">
        <f aca="false">IF(AA74="-",0,AA74)+IF(AA73="-",0,AA73)+IF(AA72="-",0,AA72)</f>
        <v>0</v>
      </c>
      <c r="AB271" s="302" t="n">
        <f aca="false">IF(AB74="-",0,AB74)+IF(AB73="-",0,AB73)+IF(AB72="-",0,AB72)</f>
        <v>0</v>
      </c>
      <c r="AC271" s="302" t="n">
        <f aca="false">IF(AC74="-",0,AC74)+IF(AC73="-",0,AC73)+IF(AC72="-",0,AC72)</f>
        <v>0</v>
      </c>
      <c r="AD271" s="302" t="n">
        <f aca="false">IF(AD74="-",0,AD74)+IF(AD73="-",0,AD73)+IF(AD72="-",0,AD72)</f>
        <v>0</v>
      </c>
      <c r="AE271" s="302" t="n">
        <f aca="false">IF(AE74="-",0,AE74)+IF(AE73="-",0,AE73)+IF(AE72="-",0,AE72)</f>
        <v>0</v>
      </c>
      <c r="AF271" s="302" t="n">
        <f aca="false">IF(AF74="-",0,AF74)+IF(AF73="-",0,AF73)+IF(AF72="-",0,AF72)</f>
        <v>0</v>
      </c>
      <c r="AG271" s="302" t="n">
        <f aca="false">IF(AG74="-",0,AG74)+IF(AG73="-",0,AG73)+IF(AG72="-",0,AG72)</f>
        <v>0</v>
      </c>
      <c r="AH271" s="302" t="n">
        <f aca="false">IF(AH74="-",0,AH74)+IF(AH73="-",0,AH73)+IF(AH72="-",0,AH72)</f>
        <v>0</v>
      </c>
      <c r="AI271" s="302" t="n">
        <f aca="false">IF(AI74="-",0,AI74)+IF(AI73="-",0,AI73)+IF(AI72="-",0,AI72)</f>
        <v>0</v>
      </c>
      <c r="AJ271" s="302" t="n">
        <f aca="false">IF(AJ74="-",0,AJ74)+IF(AJ73="-",0,AJ73)+IF(AJ72="-",0,AJ72)</f>
        <v>0</v>
      </c>
      <c r="AK271" s="302" t="n">
        <f aca="false">IF(AK74="-",0,AK74)+IF(AK73="-",0,AK73)+IF(AK72="-",0,AK72)</f>
        <v>0</v>
      </c>
      <c r="AL271" s="302" t="n">
        <f aca="false">IF(AL74="-",0,AL74)+IF(AL73="-",0,AL73)+IF(AL72="-",0,AL72)</f>
        <v>0</v>
      </c>
    </row>
    <row r="272" customFormat="false" ht="15" hidden="false" customHeight="true" outlineLevel="0" collapsed="false">
      <c r="B272" s="301"/>
      <c r="C272" s="301"/>
      <c r="D272" s="301"/>
      <c r="E272" s="303" t="n">
        <f aca="false">SUM(E267:E271)</f>
        <v>0</v>
      </c>
      <c r="F272" s="303" t="n">
        <f aca="false">SUM(F267:F271)</f>
        <v>0</v>
      </c>
      <c r="G272" s="303" t="n">
        <f aca="false">SUM(G267:G271)</f>
        <v>0</v>
      </c>
      <c r="H272" s="303" t="n">
        <f aca="false">SUM(H267:H271)</f>
        <v>0</v>
      </c>
      <c r="I272" s="303" t="n">
        <f aca="false">SUM(I267:I271)</f>
        <v>0</v>
      </c>
      <c r="J272" s="303" t="n">
        <f aca="false">SUM(J267:J271)</f>
        <v>0</v>
      </c>
      <c r="K272" s="303" t="n">
        <f aca="false">SUM(K267:K271)</f>
        <v>0</v>
      </c>
      <c r="L272" s="303" t="n">
        <f aca="false">SUM(L267:L271)</f>
        <v>0</v>
      </c>
      <c r="M272" s="303" t="n">
        <f aca="false">SUM(M267:M271)</f>
        <v>0</v>
      </c>
      <c r="N272" s="303" t="n">
        <f aca="false">SUM(N267:N271)</f>
        <v>0</v>
      </c>
      <c r="O272" s="303" t="n">
        <f aca="false">SUM(O267:O271)</f>
        <v>0</v>
      </c>
      <c r="P272" s="303" t="n">
        <f aca="false">SUM(P267:P271)</f>
        <v>0</v>
      </c>
      <c r="Q272" s="303" t="n">
        <f aca="false">SUM(Q267:Q271)</f>
        <v>0</v>
      </c>
      <c r="R272" s="303" t="n">
        <f aca="false">SUM(R267:R271)</f>
        <v>0</v>
      </c>
      <c r="S272" s="303" t="n">
        <f aca="false">SUM(S267:S271)</f>
        <v>0</v>
      </c>
      <c r="T272" s="303" t="n">
        <f aca="false">SUM(T267:T271)</f>
        <v>0</v>
      </c>
      <c r="U272" s="303" t="n">
        <f aca="false">SUM(U267:U271)</f>
        <v>0</v>
      </c>
      <c r="V272" s="303" t="n">
        <f aca="false">SUM(V267:V271)</f>
        <v>0</v>
      </c>
      <c r="W272" s="303" t="n">
        <f aca="false">SUM(W267:W271)</f>
        <v>0</v>
      </c>
      <c r="X272" s="303" t="n">
        <f aca="false">SUM(X267:X271)</f>
        <v>0</v>
      </c>
      <c r="Y272" s="303" t="n">
        <f aca="false">SUM(Y267:Y271)</f>
        <v>0</v>
      </c>
      <c r="Z272" s="303" t="n">
        <f aca="false">SUM(Z267:Z271)</f>
        <v>0</v>
      </c>
      <c r="AA272" s="303" t="n">
        <f aca="false">SUM(AA267:AA271)</f>
        <v>0</v>
      </c>
      <c r="AB272" s="303" t="n">
        <f aca="false">SUM(AB267:AB271)</f>
        <v>0</v>
      </c>
      <c r="AC272" s="303" t="n">
        <f aca="false">SUM(AC267:AC271)</f>
        <v>0</v>
      </c>
      <c r="AD272" s="303" t="n">
        <f aca="false">SUM(AD267:AD271)</f>
        <v>0</v>
      </c>
      <c r="AE272" s="303" t="n">
        <f aca="false">SUM(AE267:AE271)</f>
        <v>0</v>
      </c>
      <c r="AF272" s="303" t="n">
        <f aca="false">SUM(AF267:AF271)</f>
        <v>0</v>
      </c>
      <c r="AG272" s="303" t="n">
        <f aca="false">SUM(AG267:AG271)</f>
        <v>0</v>
      </c>
      <c r="AH272" s="303" t="n">
        <f aca="false">SUM(AH267:AH271)</f>
        <v>0</v>
      </c>
      <c r="AI272" s="303" t="n">
        <f aca="false">SUM(AI267:AI271)</f>
        <v>0</v>
      </c>
      <c r="AJ272" s="303" t="n">
        <f aca="false">SUM(AJ267:AJ271)</f>
        <v>0</v>
      </c>
      <c r="AK272" s="303" t="n">
        <f aca="false">SUM(AK267:AK271)</f>
        <v>0</v>
      </c>
      <c r="AL272" s="303" t="n">
        <f aca="false">SUM(AL267:AL271)</f>
        <v>0</v>
      </c>
    </row>
    <row r="273" customFormat="false" ht="15" hidden="false" customHeight="true" outlineLevel="0" collapsed="false">
      <c r="B273" s="301" t="s">
        <v>1</v>
      </c>
      <c r="C273" s="301"/>
      <c r="D273" s="301"/>
      <c r="E273" s="304" t="n">
        <f aca="false">IF($E$152="-",0,$E$152)</f>
        <v>0</v>
      </c>
      <c r="F273" s="304" t="n">
        <f aca="false">IF($E$152="-",0,$E$152)</f>
        <v>0</v>
      </c>
      <c r="G273" s="304" t="n">
        <f aca="false">IF($E$152="-",0,$E$152)</f>
        <v>0</v>
      </c>
      <c r="H273" s="304" t="n">
        <f aca="false">IF($E$152="-",0,$E$152)</f>
        <v>0</v>
      </c>
      <c r="I273" s="304" t="n">
        <f aca="false">IF($E$152="-",0,$E$152)</f>
        <v>0</v>
      </c>
      <c r="J273" s="304" t="n">
        <f aca="false">IF($E$152="-",0,$E$152)</f>
        <v>0</v>
      </c>
      <c r="K273" s="304" t="n">
        <f aca="false">IF($E$152="-",0,$E$152)</f>
        <v>0</v>
      </c>
      <c r="L273" s="304" t="n">
        <f aca="false">IF($E$152="-",0,$E$152)</f>
        <v>0</v>
      </c>
      <c r="M273" s="304" t="n">
        <f aca="false">IF($E$152="-",0,$E$152)</f>
        <v>0</v>
      </c>
      <c r="N273" s="304" t="n">
        <f aca="false">IF($E$152="-",0,$E$152)</f>
        <v>0</v>
      </c>
      <c r="O273" s="304" t="n">
        <f aca="false">IF($E$152="-",0,$E$152)</f>
        <v>0</v>
      </c>
      <c r="P273" s="304" t="n">
        <f aca="false">IF($E$152="-",0,$E$152)</f>
        <v>0</v>
      </c>
      <c r="Q273" s="304" t="n">
        <f aca="false">IF($E$152="-",0,$E$152)</f>
        <v>0</v>
      </c>
      <c r="R273" s="304" t="n">
        <f aca="false">IF($E$152="-",0,$E$152)</f>
        <v>0</v>
      </c>
      <c r="S273" s="304" t="n">
        <f aca="false">IF($E$152="-",0,$E$152)</f>
        <v>0</v>
      </c>
      <c r="T273" s="304" t="n">
        <f aca="false">IF($E$152="-",0,$E$152)</f>
        <v>0</v>
      </c>
      <c r="U273" s="304" t="n">
        <f aca="false">IF($E$152="-",0,$E$152)</f>
        <v>0</v>
      </c>
      <c r="V273" s="304" t="n">
        <f aca="false">IF($E$152="-",0,$E$152)</f>
        <v>0</v>
      </c>
      <c r="W273" s="304" t="n">
        <f aca="false">IF($E$152="-",0,$E$152)</f>
        <v>0</v>
      </c>
      <c r="X273" s="304" t="n">
        <f aca="false">IF($E$152="-",0,$E$152)</f>
        <v>0</v>
      </c>
      <c r="Y273" s="304" t="n">
        <f aca="false">IF($E$152="-",0,$E$152)</f>
        <v>0</v>
      </c>
      <c r="Z273" s="304" t="n">
        <f aca="false">IF($E$152="-",0,$E$152)</f>
        <v>0</v>
      </c>
      <c r="AA273" s="304" t="n">
        <f aca="false">IF($E$152="-",0,$E$152)</f>
        <v>0</v>
      </c>
      <c r="AB273" s="304" t="n">
        <f aca="false">IF($E$152="-",0,$E$152)</f>
        <v>0</v>
      </c>
      <c r="AC273" s="304" t="n">
        <f aca="false">IF($E$152="-",0,$E$152)</f>
        <v>0</v>
      </c>
      <c r="AD273" s="304" t="n">
        <f aca="false">IF($E$152="-",0,$E$152)</f>
        <v>0</v>
      </c>
      <c r="AE273" s="304" t="n">
        <f aca="false">IF($E$152="-",0,$E$152)</f>
        <v>0</v>
      </c>
      <c r="AF273" s="304" t="n">
        <f aca="false">IF($E$152="-",0,$E$152)</f>
        <v>0</v>
      </c>
      <c r="AG273" s="304" t="n">
        <f aca="false">IF($E$152="-",0,$E$152)</f>
        <v>0</v>
      </c>
      <c r="AH273" s="304" t="n">
        <f aca="false">IF($E$152="-",0,$E$152)</f>
        <v>0</v>
      </c>
      <c r="AI273" s="304" t="n">
        <f aca="false">IF($E$152="-",0,$E$152)</f>
        <v>0</v>
      </c>
      <c r="AJ273" s="304" t="n">
        <f aca="false">IF($E$152="-",0,$E$152)</f>
        <v>0</v>
      </c>
      <c r="AK273" s="304" t="n">
        <f aca="false">IF($E$152="-",0,$E$152)</f>
        <v>0</v>
      </c>
      <c r="AL273" s="304" t="n">
        <f aca="false">IF($E$152="-",0,$E$152)</f>
        <v>0</v>
      </c>
    </row>
    <row r="274" customFormat="false" ht="15" hidden="false" customHeight="true" outlineLevel="0" collapsed="false">
      <c r="B274" s="301" t="s">
        <v>6</v>
      </c>
      <c r="C274" s="301"/>
      <c r="D274" s="301"/>
      <c r="E274" s="301" t="n">
        <f aca="false">IF(E153="-",0,E153)</f>
        <v>0</v>
      </c>
      <c r="F274" s="301" t="n">
        <f aca="false">IF(F153="-",0,F153)</f>
        <v>0</v>
      </c>
      <c r="G274" s="301" t="n">
        <f aca="false">IF(G153="-",0,G153)</f>
        <v>0</v>
      </c>
      <c r="H274" s="301" t="n">
        <f aca="false">IF(H153="-",0,H153)</f>
        <v>0</v>
      </c>
      <c r="I274" s="301" t="n">
        <f aca="false">IF(I153="-",0,I153)</f>
        <v>0</v>
      </c>
      <c r="J274" s="301" t="n">
        <f aca="false">IF(J153="-",0,J153)</f>
        <v>0</v>
      </c>
      <c r="K274" s="301" t="n">
        <f aca="false">IF(K153="-",0,K153)</f>
        <v>0</v>
      </c>
      <c r="L274" s="301" t="n">
        <f aca="false">IF(L153="-",0,L153)</f>
        <v>0</v>
      </c>
      <c r="M274" s="301" t="n">
        <f aca="false">IF(M153="-",0,M153)</f>
        <v>0</v>
      </c>
      <c r="N274" s="301" t="n">
        <f aca="false">IF(N153="-",0,N153)</f>
        <v>0</v>
      </c>
      <c r="O274" s="301" t="n">
        <f aca="false">IF(O153="-",0,O153)</f>
        <v>0</v>
      </c>
      <c r="P274" s="301" t="n">
        <f aca="false">IF(P153="-",0,P153)</f>
        <v>0</v>
      </c>
      <c r="Q274" s="301" t="n">
        <f aca="false">IF(Q153="-",0,Q153)</f>
        <v>0</v>
      </c>
      <c r="R274" s="301" t="n">
        <f aca="false">IF(R153="-",0,R153)</f>
        <v>0</v>
      </c>
      <c r="S274" s="301" t="n">
        <f aca="false">IF(S153="-",0,S153)</f>
        <v>0</v>
      </c>
      <c r="T274" s="301" t="n">
        <f aca="false">IF(T153="-",0,T153)</f>
        <v>0</v>
      </c>
      <c r="U274" s="301" t="n">
        <f aca="false">IF(U153="-",0,U153)</f>
        <v>0</v>
      </c>
      <c r="V274" s="301" t="n">
        <f aca="false">IF(V153="-",0,V153)</f>
        <v>0</v>
      </c>
      <c r="W274" s="301" t="n">
        <f aca="false">IF(W153="-",0,W153)</f>
        <v>0</v>
      </c>
      <c r="X274" s="301" t="n">
        <f aca="false">IF(X153="-",0,X153)</f>
        <v>0</v>
      </c>
      <c r="Y274" s="301" t="n">
        <f aca="false">IF(Y153="-",0,Y153)</f>
        <v>0</v>
      </c>
      <c r="Z274" s="301" t="n">
        <f aca="false">IF(Z153="-",0,Z153)</f>
        <v>0</v>
      </c>
      <c r="AA274" s="301" t="n">
        <f aca="false">IF(AA153="-",0,AA153)</f>
        <v>0</v>
      </c>
      <c r="AB274" s="301" t="n">
        <f aca="false">IF(AB153="-",0,AB153)</f>
        <v>0</v>
      </c>
      <c r="AC274" s="301" t="n">
        <f aca="false">IF(AC153="-",0,AC153)</f>
        <v>0</v>
      </c>
      <c r="AD274" s="301" t="n">
        <f aca="false">IF(AD153="-",0,AD153)</f>
        <v>0</v>
      </c>
      <c r="AE274" s="301" t="n">
        <f aca="false">IF(AE153="-",0,AE153)</f>
        <v>0</v>
      </c>
      <c r="AF274" s="301" t="n">
        <f aca="false">IF(AF153="-",0,AF153)</f>
        <v>0</v>
      </c>
      <c r="AG274" s="301" t="n">
        <f aca="false">IF(AG153="-",0,AG153)</f>
        <v>0</v>
      </c>
      <c r="AH274" s="301" t="n">
        <f aca="false">IF(AH153="-",0,AH153)</f>
        <v>0</v>
      </c>
      <c r="AI274" s="301" t="n">
        <f aca="false">IF(AI153="-",0,AI153)</f>
        <v>0</v>
      </c>
      <c r="AJ274" s="301" t="n">
        <f aca="false">IF(AJ153="-",0,AJ153)</f>
        <v>0</v>
      </c>
      <c r="AK274" s="301" t="n">
        <f aca="false">IF(AK153="-",0,AK153)</f>
        <v>0</v>
      </c>
      <c r="AL274" s="301" t="n">
        <f aca="false">IF(AL153="-",0,AL153)</f>
        <v>0</v>
      </c>
    </row>
    <row r="275" customFormat="false" ht="15" hidden="false" customHeight="true" outlineLevel="0" collapsed="false">
      <c r="B275" s="301" t="s">
        <v>10</v>
      </c>
      <c r="C275" s="301"/>
      <c r="D275" s="301"/>
      <c r="E275" s="301" t="n">
        <f aca="false">IF(E154="-",0,E154)</f>
        <v>0</v>
      </c>
      <c r="F275" s="301" t="n">
        <f aca="false">IF(F154="-",0,F154)</f>
        <v>0</v>
      </c>
      <c r="G275" s="301" t="n">
        <f aca="false">IF(G154="-",0,G154)</f>
        <v>0</v>
      </c>
      <c r="H275" s="301" t="n">
        <f aca="false">IF(H154="-",0,H154)</f>
        <v>0</v>
      </c>
      <c r="I275" s="301" t="n">
        <f aca="false">IF(I154="-",0,I154)</f>
        <v>0</v>
      </c>
      <c r="J275" s="301" t="n">
        <f aca="false">IF(J154="-",0,J154)</f>
        <v>0</v>
      </c>
      <c r="K275" s="301" t="n">
        <f aca="false">IF(K154="-",0,K154)</f>
        <v>0</v>
      </c>
      <c r="L275" s="301" t="n">
        <f aca="false">IF(L154="-",0,L154)</f>
        <v>0</v>
      </c>
      <c r="M275" s="301" t="n">
        <f aca="false">IF(M154="-",0,M154)</f>
        <v>0</v>
      </c>
      <c r="N275" s="301" t="n">
        <f aca="false">IF(N154="-",0,N154)</f>
        <v>0</v>
      </c>
      <c r="O275" s="301" t="n">
        <f aca="false">IF(O154="-",0,O154)</f>
        <v>0</v>
      </c>
      <c r="P275" s="301" t="n">
        <f aca="false">IF(P154="-",0,P154)</f>
        <v>0</v>
      </c>
      <c r="Q275" s="301" t="n">
        <f aca="false">IF(Q154="-",0,Q154)</f>
        <v>0</v>
      </c>
      <c r="R275" s="301" t="n">
        <f aca="false">IF(R154="-",0,R154)</f>
        <v>0</v>
      </c>
      <c r="S275" s="301" t="n">
        <f aca="false">IF(S154="-",0,S154)</f>
        <v>0</v>
      </c>
      <c r="T275" s="301" t="n">
        <f aca="false">IF(T154="-",0,T154)</f>
        <v>0</v>
      </c>
      <c r="U275" s="301" t="n">
        <f aca="false">IF(U154="-",0,U154)</f>
        <v>0</v>
      </c>
      <c r="V275" s="301" t="n">
        <f aca="false">IF(V154="-",0,V154)</f>
        <v>0</v>
      </c>
      <c r="W275" s="301" t="n">
        <f aca="false">IF(W154="-",0,W154)</f>
        <v>0</v>
      </c>
      <c r="X275" s="301" t="n">
        <f aca="false">IF(X154="-",0,X154)</f>
        <v>0</v>
      </c>
      <c r="Y275" s="301" t="n">
        <f aca="false">IF(Y154="-",0,Y154)</f>
        <v>0</v>
      </c>
      <c r="Z275" s="301" t="n">
        <f aca="false">IF(Z154="-",0,Z154)</f>
        <v>0</v>
      </c>
      <c r="AA275" s="301" t="n">
        <f aca="false">IF(AA154="-",0,AA154)</f>
        <v>0</v>
      </c>
      <c r="AB275" s="301" t="n">
        <f aca="false">IF(AB154="-",0,AB154)</f>
        <v>0</v>
      </c>
      <c r="AC275" s="301" t="n">
        <f aca="false">IF(AC154="-",0,AC154)</f>
        <v>0</v>
      </c>
      <c r="AD275" s="301" t="n">
        <f aca="false">IF(AD154="-",0,AD154)</f>
        <v>0</v>
      </c>
      <c r="AE275" s="301" t="n">
        <f aca="false">IF(AE154="-",0,AE154)</f>
        <v>0</v>
      </c>
      <c r="AF275" s="301" t="n">
        <f aca="false">IF(AF154="-",0,AF154)</f>
        <v>0</v>
      </c>
      <c r="AG275" s="301" t="n">
        <f aca="false">IF(AG154="-",0,AG154)</f>
        <v>0</v>
      </c>
      <c r="AH275" s="301" t="n">
        <f aca="false">IF(AH154="-",0,AH154)</f>
        <v>0</v>
      </c>
      <c r="AI275" s="301" t="n">
        <f aca="false">IF(AI154="-",0,AI154)</f>
        <v>0</v>
      </c>
      <c r="AJ275" s="301" t="n">
        <f aca="false">IF(AJ154="-",0,AJ154)</f>
        <v>0</v>
      </c>
      <c r="AK275" s="301" t="n">
        <f aca="false">IF(AK154="-",0,AK154)</f>
        <v>0</v>
      </c>
      <c r="AL275" s="301" t="n">
        <f aca="false">IF(AL154="-",0,AL154)</f>
        <v>0</v>
      </c>
    </row>
    <row r="276" customFormat="false" ht="15" hidden="false" customHeight="true" outlineLevel="0" collapsed="false">
      <c r="B276" s="301" t="s">
        <v>14</v>
      </c>
      <c r="C276" s="301"/>
      <c r="D276" s="301"/>
      <c r="E276" s="301" t="n">
        <f aca="false">IF(E156="-",0,E156)+IF(E155="-",0,E155)</f>
        <v>0</v>
      </c>
      <c r="F276" s="301" t="n">
        <f aca="false">IF(F156="-",0,F156)+IF(F155="-",0,F155)</f>
        <v>0</v>
      </c>
      <c r="G276" s="301" t="n">
        <f aca="false">IF(G156="-",0,G156)+IF(G155="-",0,G155)</f>
        <v>0</v>
      </c>
      <c r="H276" s="301" t="n">
        <f aca="false">IF(H156="-",0,H156)+IF(H155="-",0,H155)</f>
        <v>0</v>
      </c>
      <c r="I276" s="301" t="n">
        <f aca="false">IF(I156="-",0,I156)+IF(I155="-",0,I155)</f>
        <v>0</v>
      </c>
      <c r="J276" s="301" t="n">
        <f aca="false">IF(J156="-",0,J156)+IF(J155="-",0,J155)</f>
        <v>0</v>
      </c>
      <c r="K276" s="301" t="n">
        <f aca="false">IF(K156="-",0,K156)+IF(K155="-",0,K155)</f>
        <v>0</v>
      </c>
      <c r="L276" s="301" t="n">
        <f aca="false">IF(L156="-",0,L156)+IF(L155="-",0,L155)</f>
        <v>0</v>
      </c>
      <c r="M276" s="301" t="n">
        <f aca="false">IF(M156="-",0,M156)+IF(M155="-",0,M155)</f>
        <v>0</v>
      </c>
      <c r="N276" s="301" t="n">
        <f aca="false">IF(N156="-",0,N156)+IF(N155="-",0,N155)</f>
        <v>0</v>
      </c>
      <c r="O276" s="301" t="n">
        <f aca="false">IF(O156="-",0,O156)+IF(O155="-",0,O155)</f>
        <v>0</v>
      </c>
      <c r="P276" s="301" t="n">
        <f aca="false">IF(P156="-",0,P156)+IF(P155="-",0,P155)</f>
        <v>0</v>
      </c>
      <c r="Q276" s="301" t="n">
        <f aca="false">IF(Q156="-",0,Q156)+IF(Q155="-",0,Q155)</f>
        <v>0</v>
      </c>
      <c r="R276" s="301" t="n">
        <f aca="false">IF(R156="-",0,R156)+IF(R155="-",0,R155)</f>
        <v>0</v>
      </c>
      <c r="S276" s="301" t="n">
        <f aca="false">IF(S156="-",0,S156)+IF(S155="-",0,S155)</f>
        <v>0</v>
      </c>
      <c r="T276" s="301" t="n">
        <f aca="false">IF(T156="-",0,T156)+IF(T155="-",0,T155)</f>
        <v>0</v>
      </c>
      <c r="U276" s="301" t="n">
        <f aca="false">IF(U156="-",0,U156)+IF(U155="-",0,U155)</f>
        <v>0</v>
      </c>
      <c r="V276" s="301" t="n">
        <f aca="false">IF(V156="-",0,V156)+IF(V155="-",0,V155)</f>
        <v>0</v>
      </c>
      <c r="W276" s="301" t="n">
        <f aca="false">IF(W156="-",0,W156)+IF(W155="-",0,W155)</f>
        <v>0</v>
      </c>
      <c r="X276" s="301" t="n">
        <f aca="false">IF(X156="-",0,X156)+IF(X155="-",0,X155)</f>
        <v>0</v>
      </c>
      <c r="Y276" s="301" t="n">
        <f aca="false">IF(Y156="-",0,Y156)+IF(Y155="-",0,Y155)</f>
        <v>0</v>
      </c>
      <c r="Z276" s="301" t="n">
        <f aca="false">IF(Z156="-",0,Z156)+IF(Z155="-",0,Z155)</f>
        <v>0</v>
      </c>
      <c r="AA276" s="301" t="n">
        <f aca="false">IF(AA156="-",0,AA156)+IF(AA155="-",0,AA155)</f>
        <v>0</v>
      </c>
      <c r="AB276" s="301" t="n">
        <f aca="false">IF(AB156="-",0,AB156)+IF(AB155="-",0,AB155)</f>
        <v>0</v>
      </c>
      <c r="AC276" s="301" t="n">
        <f aca="false">IF(AC156="-",0,AC156)+IF(AC155="-",0,AC155)</f>
        <v>0</v>
      </c>
      <c r="AD276" s="301" t="n">
        <f aca="false">IF(AD156="-",0,AD156)+IF(AD155="-",0,AD155)</f>
        <v>0</v>
      </c>
      <c r="AE276" s="301" t="n">
        <f aca="false">IF(AE156="-",0,AE156)+IF(AE155="-",0,AE155)</f>
        <v>0</v>
      </c>
      <c r="AF276" s="301" t="n">
        <f aca="false">IF(AF156="-",0,AF156)+IF(AF155="-",0,AF155)</f>
        <v>0</v>
      </c>
      <c r="AG276" s="301" t="n">
        <f aca="false">IF(AG156="-",0,AG156)+IF(AG155="-",0,AG155)</f>
        <v>0</v>
      </c>
      <c r="AH276" s="301" t="n">
        <f aca="false">IF(AH156="-",0,AH156)+IF(AH155="-",0,AH155)</f>
        <v>0</v>
      </c>
      <c r="AI276" s="301" t="n">
        <f aca="false">IF(AI156="-",0,AI156)+IF(AI155="-",0,AI155)</f>
        <v>0</v>
      </c>
      <c r="AJ276" s="301" t="n">
        <f aca="false">IF(AJ156="-",0,AJ156)+IF(AJ155="-",0,AJ155)</f>
        <v>0</v>
      </c>
      <c r="AK276" s="301" t="n">
        <f aca="false">IF(AK156="-",0,AK156)+IF(AK155="-",0,AK155)</f>
        <v>0</v>
      </c>
      <c r="AL276" s="301" t="n">
        <f aca="false">IF(AL156="-",0,AL156)+IF(AL155="-",0,AL155)</f>
        <v>0</v>
      </c>
    </row>
    <row r="277" customFormat="false" ht="15" hidden="false" customHeight="true" outlineLevel="0" collapsed="false">
      <c r="B277" s="301" t="s">
        <v>19</v>
      </c>
      <c r="C277" s="301"/>
      <c r="D277" s="301"/>
      <c r="E277" s="302" t="n">
        <f aca="false">IF(E159="-",0,E159)+IF(E158="-",0,E158)+IF(E157="-",0,E157)</f>
        <v>0</v>
      </c>
      <c r="F277" s="302" t="n">
        <f aca="false">IF(F159="-",0,F159)+IF(F158="-",0,F158)+IF(F157="-",0,F157)</f>
        <v>0</v>
      </c>
      <c r="G277" s="302" t="n">
        <f aca="false">IF(G159="-",0,G159)+IF(G158="-",0,G158)+IF(G157="-",0,G157)</f>
        <v>0</v>
      </c>
      <c r="H277" s="302" t="n">
        <f aca="false">IF(H159="-",0,H159)+IF(H158="-",0,H158)+IF(H157="-",0,H157)</f>
        <v>0</v>
      </c>
      <c r="I277" s="302" t="n">
        <f aca="false">IF(I159="-",0,I159)+IF(I158="-",0,I158)+IF(I157="-",0,I157)</f>
        <v>0</v>
      </c>
      <c r="J277" s="302" t="n">
        <f aca="false">IF(J159="-",0,J159)+IF(J158="-",0,J158)+IF(J157="-",0,J157)</f>
        <v>0</v>
      </c>
      <c r="K277" s="302" t="n">
        <f aca="false">IF(K159="-",0,K159)+IF(K158="-",0,K158)+IF(K157="-",0,K157)</f>
        <v>0</v>
      </c>
      <c r="L277" s="302" t="n">
        <f aca="false">IF(L159="-",0,L159)+IF(L158="-",0,L158)+IF(L157="-",0,L157)</f>
        <v>0</v>
      </c>
      <c r="M277" s="302" t="n">
        <f aca="false">IF(M159="-",0,M159)+IF(M158="-",0,M158)+IF(M157="-",0,M157)</f>
        <v>0</v>
      </c>
      <c r="N277" s="302" t="n">
        <f aca="false">IF(N159="-",0,N159)+IF(N158="-",0,N158)+IF(N157="-",0,N157)</f>
        <v>0</v>
      </c>
      <c r="O277" s="302" t="n">
        <f aca="false">IF(O159="-",0,O159)+IF(O158="-",0,O158)+IF(O157="-",0,O157)</f>
        <v>0</v>
      </c>
      <c r="P277" s="302" t="n">
        <f aca="false">IF(P159="-",0,P159)+IF(P158="-",0,P158)+IF(P157="-",0,P157)</f>
        <v>0</v>
      </c>
      <c r="Q277" s="302" t="n">
        <f aca="false">IF(Q159="-",0,Q159)+IF(Q158="-",0,Q158)+IF(Q157="-",0,Q157)</f>
        <v>0</v>
      </c>
      <c r="R277" s="302" t="n">
        <f aca="false">IF(R159="-",0,R159)+IF(R158="-",0,R158)+IF(R157="-",0,R157)</f>
        <v>0</v>
      </c>
      <c r="S277" s="302" t="n">
        <f aca="false">IF(S159="-",0,S159)+IF(S158="-",0,S158)+IF(S157="-",0,S157)</f>
        <v>0</v>
      </c>
      <c r="T277" s="302" t="n">
        <f aca="false">IF(T159="-",0,T159)+IF(T158="-",0,T158)+IF(T157="-",0,T157)</f>
        <v>0</v>
      </c>
      <c r="U277" s="302" t="n">
        <f aca="false">IF(U159="-",0,U159)+IF(U158="-",0,U158)+IF(U157="-",0,U157)</f>
        <v>0</v>
      </c>
      <c r="V277" s="302" t="n">
        <f aca="false">IF(V159="-",0,V159)+IF(V158="-",0,V158)+IF(V157="-",0,V157)</f>
        <v>0</v>
      </c>
      <c r="W277" s="302" t="n">
        <f aca="false">IF(W159="-",0,W159)+IF(W158="-",0,W158)+IF(W157="-",0,W157)</f>
        <v>0</v>
      </c>
      <c r="X277" s="302" t="n">
        <f aca="false">IF(X159="-",0,X159)+IF(X158="-",0,X158)+IF(X157="-",0,X157)</f>
        <v>0</v>
      </c>
      <c r="Y277" s="302" t="n">
        <f aca="false">IF(Y159="-",0,Y159)+IF(Y158="-",0,Y158)+IF(Y157="-",0,Y157)</f>
        <v>0</v>
      </c>
      <c r="Z277" s="302" t="n">
        <f aca="false">IF(Z159="-",0,Z159)+IF(Z158="-",0,Z158)+IF(Z157="-",0,Z157)</f>
        <v>0</v>
      </c>
      <c r="AA277" s="302" t="n">
        <f aca="false">IF(AA159="-",0,AA159)+IF(AA158="-",0,AA158)+IF(AA157="-",0,AA157)</f>
        <v>0</v>
      </c>
      <c r="AB277" s="302" t="n">
        <f aca="false">IF(AB159="-",0,AB159)+IF(AB158="-",0,AB158)+IF(AB157="-",0,AB157)</f>
        <v>0</v>
      </c>
      <c r="AC277" s="302" t="n">
        <f aca="false">IF(AC159="-",0,AC159)+IF(AC158="-",0,AC158)+IF(AC157="-",0,AC157)</f>
        <v>0</v>
      </c>
      <c r="AD277" s="302" t="n">
        <f aca="false">IF(AD159="-",0,AD159)+IF(AD158="-",0,AD158)+IF(AD157="-",0,AD157)</f>
        <v>0</v>
      </c>
      <c r="AE277" s="302" t="n">
        <f aca="false">IF(AE159="-",0,AE159)+IF(AE158="-",0,AE158)+IF(AE157="-",0,AE157)</f>
        <v>0</v>
      </c>
      <c r="AF277" s="302" t="n">
        <f aca="false">IF(AF159="-",0,AF159)+IF(AF158="-",0,AF158)+IF(AF157="-",0,AF157)</f>
        <v>0</v>
      </c>
      <c r="AG277" s="302" t="n">
        <f aca="false">IF(AG159="-",0,AG159)+IF(AG158="-",0,AG158)+IF(AG157="-",0,AG157)</f>
        <v>0</v>
      </c>
      <c r="AH277" s="302" t="n">
        <f aca="false">IF(AH159="-",0,AH159)+IF(AH158="-",0,AH158)+IF(AH157="-",0,AH157)</f>
        <v>0</v>
      </c>
      <c r="AI277" s="302" t="n">
        <f aca="false">IF(AI159="-",0,AI159)+IF(AI158="-",0,AI158)+IF(AI157="-",0,AI157)</f>
        <v>0</v>
      </c>
      <c r="AJ277" s="302" t="n">
        <f aca="false">IF(AJ159="-",0,AJ159)+IF(AJ158="-",0,AJ158)+IF(AJ157="-",0,AJ157)</f>
        <v>0</v>
      </c>
      <c r="AK277" s="302" t="n">
        <f aca="false">IF(AK159="-",0,AK159)+IF(AK158="-",0,AK158)+IF(AK157="-",0,AK157)</f>
        <v>0</v>
      </c>
      <c r="AL277" s="302" t="n">
        <f aca="false">IF(AL159="-",0,AL159)+IF(AL158="-",0,AL158)+IF(AL157="-",0,AL157)</f>
        <v>0</v>
      </c>
    </row>
    <row r="278" customFormat="false" ht="15" hidden="false" customHeight="true" outlineLevel="0" collapsed="false">
      <c r="B278" s="301"/>
      <c r="C278" s="301"/>
      <c r="D278" s="301"/>
      <c r="E278" s="303" t="n">
        <f aca="false">SUM(E273:E277)</f>
        <v>0</v>
      </c>
      <c r="F278" s="303" t="n">
        <f aca="false">SUM(F273:F277)</f>
        <v>0</v>
      </c>
      <c r="G278" s="303" t="n">
        <f aca="false">SUM(G273:G277)</f>
        <v>0</v>
      </c>
      <c r="H278" s="303" t="n">
        <f aca="false">SUM(H273:H277)</f>
        <v>0</v>
      </c>
      <c r="I278" s="303" t="n">
        <f aca="false">SUM(I273:I277)</f>
        <v>0</v>
      </c>
      <c r="J278" s="303" t="n">
        <f aca="false">SUM(J273:J277)</f>
        <v>0</v>
      </c>
      <c r="K278" s="303" t="n">
        <f aca="false">SUM(K273:K277)</f>
        <v>0</v>
      </c>
      <c r="L278" s="303" t="n">
        <f aca="false">SUM(L273:L277)</f>
        <v>0</v>
      </c>
      <c r="M278" s="303" t="n">
        <f aca="false">SUM(M273:M277)</f>
        <v>0</v>
      </c>
      <c r="N278" s="303" t="n">
        <f aca="false">SUM(N273:N277)</f>
        <v>0</v>
      </c>
      <c r="O278" s="303" t="n">
        <f aca="false">SUM(O273:O277)</f>
        <v>0</v>
      </c>
      <c r="P278" s="303" t="n">
        <f aca="false">SUM(P273:P277)</f>
        <v>0</v>
      </c>
      <c r="Q278" s="303" t="n">
        <f aca="false">SUM(Q273:Q277)</f>
        <v>0</v>
      </c>
      <c r="R278" s="303" t="n">
        <f aca="false">SUM(R273:R277)</f>
        <v>0</v>
      </c>
      <c r="S278" s="303" t="n">
        <f aca="false">SUM(S273:S277)</f>
        <v>0</v>
      </c>
      <c r="T278" s="303" t="n">
        <f aca="false">SUM(T273:T277)</f>
        <v>0</v>
      </c>
      <c r="U278" s="303" t="n">
        <f aca="false">SUM(U273:U277)</f>
        <v>0</v>
      </c>
      <c r="V278" s="303" t="n">
        <f aca="false">SUM(V273:V277)</f>
        <v>0</v>
      </c>
      <c r="W278" s="303" t="n">
        <f aca="false">SUM(W273:W277)</f>
        <v>0</v>
      </c>
      <c r="X278" s="303" t="n">
        <f aca="false">SUM(X273:X277)</f>
        <v>0</v>
      </c>
      <c r="Y278" s="303" t="n">
        <f aca="false">SUM(Y273:Y277)</f>
        <v>0</v>
      </c>
      <c r="Z278" s="303" t="n">
        <f aca="false">SUM(Z273:Z277)</f>
        <v>0</v>
      </c>
      <c r="AA278" s="303" t="n">
        <f aca="false">SUM(AA273:AA277)</f>
        <v>0</v>
      </c>
      <c r="AB278" s="303" t="n">
        <f aca="false">SUM(AB273:AB277)</f>
        <v>0</v>
      </c>
      <c r="AC278" s="303" t="n">
        <f aca="false">SUM(AC273:AC277)</f>
        <v>0</v>
      </c>
      <c r="AD278" s="303" t="n">
        <f aca="false">SUM(AD273:AD277)</f>
        <v>0</v>
      </c>
      <c r="AE278" s="303" t="n">
        <f aca="false">SUM(AE273:AE277)</f>
        <v>0</v>
      </c>
      <c r="AF278" s="303" t="n">
        <f aca="false">SUM(AF273:AF277)</f>
        <v>0</v>
      </c>
      <c r="AG278" s="303" t="n">
        <f aca="false">SUM(AG273:AG277)</f>
        <v>0</v>
      </c>
      <c r="AH278" s="303" t="n">
        <f aca="false">SUM(AH273:AH277)</f>
        <v>0</v>
      </c>
      <c r="AI278" s="303" t="n">
        <f aca="false">SUM(AI273:AI277)</f>
        <v>0</v>
      </c>
      <c r="AJ278" s="303" t="n">
        <f aca="false">SUM(AJ273:AJ277)</f>
        <v>0</v>
      </c>
      <c r="AK278" s="303" t="n">
        <f aca="false">SUM(AK273:AK277)</f>
        <v>0</v>
      </c>
      <c r="AL278" s="303" t="n">
        <f aca="false">SUM(AL273:AL277)</f>
        <v>0</v>
      </c>
    </row>
    <row r="279" customFormat="false" ht="15" hidden="false" customHeight="true" outlineLevel="0" collapsed="false">
      <c r="B279" s="301" t="s">
        <v>1</v>
      </c>
      <c r="C279" s="301"/>
      <c r="D279" s="301"/>
      <c r="E279" s="304" t="n">
        <f aca="false">IF($E$238="-",0,$E$238)</f>
        <v>0</v>
      </c>
      <c r="F279" s="304" t="n">
        <f aca="false">IF($E$238="-",0,$E$238)</f>
        <v>0</v>
      </c>
      <c r="G279" s="304" t="n">
        <f aca="false">IF($E$238="-",0,$E$238)</f>
        <v>0</v>
      </c>
      <c r="H279" s="304" t="n">
        <f aca="false">IF($E$238="-",0,$E$238)</f>
        <v>0</v>
      </c>
      <c r="I279" s="304" t="n">
        <f aca="false">IF($E$238="-",0,$E$238)</f>
        <v>0</v>
      </c>
      <c r="J279" s="304" t="n">
        <f aca="false">IF($E$238="-",0,$E$238)</f>
        <v>0</v>
      </c>
      <c r="K279" s="304" t="n">
        <f aca="false">IF($E$238="-",0,$E$238)</f>
        <v>0</v>
      </c>
      <c r="L279" s="304" t="n">
        <f aca="false">IF($E$238="-",0,$E$238)</f>
        <v>0</v>
      </c>
      <c r="M279" s="304" t="n">
        <f aca="false">IF($E$238="-",0,$E$238)</f>
        <v>0</v>
      </c>
      <c r="N279" s="304" t="n">
        <f aca="false">IF($E$238="-",0,$E$238)</f>
        <v>0</v>
      </c>
      <c r="O279" s="304" t="n">
        <f aca="false">IF($E$238="-",0,$E$238)</f>
        <v>0</v>
      </c>
      <c r="P279" s="304" t="n">
        <f aca="false">IF($E$238="-",0,$E$238)</f>
        <v>0</v>
      </c>
      <c r="Q279" s="304" t="n">
        <f aca="false">IF($E$238="-",0,$E$238)</f>
        <v>0</v>
      </c>
      <c r="R279" s="304" t="n">
        <f aca="false">IF($E$238="-",0,$E$238)</f>
        <v>0</v>
      </c>
      <c r="S279" s="304" t="n">
        <f aca="false">IF($E$238="-",0,$E$238)</f>
        <v>0</v>
      </c>
      <c r="T279" s="304" t="n">
        <f aca="false">IF($E$238="-",0,$E$238)</f>
        <v>0</v>
      </c>
      <c r="U279" s="304" t="n">
        <f aca="false">IF($E$238="-",0,$E$238)</f>
        <v>0</v>
      </c>
      <c r="V279" s="304" t="n">
        <f aca="false">IF($E$238="-",0,$E$238)</f>
        <v>0</v>
      </c>
      <c r="W279" s="304" t="n">
        <f aca="false">IF($E$238="-",0,$E$238)</f>
        <v>0</v>
      </c>
      <c r="X279" s="304" t="n">
        <f aca="false">IF($E$238="-",0,$E$238)</f>
        <v>0</v>
      </c>
      <c r="Y279" s="304" t="n">
        <f aca="false">IF($E$238="-",0,$E$238)</f>
        <v>0</v>
      </c>
      <c r="Z279" s="304" t="n">
        <f aca="false">IF($E$238="-",0,$E$238)</f>
        <v>0</v>
      </c>
      <c r="AA279" s="304" t="n">
        <f aca="false">IF($E$238="-",0,$E$238)</f>
        <v>0</v>
      </c>
      <c r="AB279" s="304" t="n">
        <f aca="false">IF($E$238="-",0,$E$238)</f>
        <v>0</v>
      </c>
      <c r="AC279" s="304" t="n">
        <f aca="false">IF($E$238="-",0,$E$238)</f>
        <v>0</v>
      </c>
      <c r="AD279" s="304" t="n">
        <f aca="false">IF($E$238="-",0,$E$238)</f>
        <v>0</v>
      </c>
      <c r="AE279" s="304" t="n">
        <f aca="false">IF($E$238="-",0,$E$238)</f>
        <v>0</v>
      </c>
      <c r="AF279" s="304" t="n">
        <f aca="false">IF($E$238="-",0,$E$238)</f>
        <v>0</v>
      </c>
      <c r="AG279" s="304" t="n">
        <f aca="false">IF($E$238="-",0,$E$238)</f>
        <v>0</v>
      </c>
      <c r="AH279" s="304" t="n">
        <f aca="false">IF($E$238="-",0,$E$238)</f>
        <v>0</v>
      </c>
      <c r="AI279" s="304" t="n">
        <f aca="false">IF($E$238="-",0,$E$238)</f>
        <v>0</v>
      </c>
      <c r="AJ279" s="304" t="n">
        <f aca="false">IF($E$238="-",0,$E$238)</f>
        <v>0</v>
      </c>
      <c r="AK279" s="304" t="n">
        <f aca="false">IF($E$238="-",0,$E$238)</f>
        <v>0</v>
      </c>
      <c r="AL279" s="304" t="n">
        <f aca="false">IF($E$238="-",0,$E$238)</f>
        <v>0</v>
      </c>
    </row>
    <row r="280" customFormat="false" ht="15" hidden="false" customHeight="true" outlineLevel="0" collapsed="false">
      <c r="B280" s="301" t="s">
        <v>6</v>
      </c>
      <c r="C280" s="301"/>
      <c r="D280" s="301"/>
      <c r="E280" s="301" t="n">
        <f aca="false">IF(E239="-",0,E239)</f>
        <v>0</v>
      </c>
      <c r="F280" s="301" t="n">
        <f aca="false">IF(F239="-",0,F239)</f>
        <v>0</v>
      </c>
      <c r="G280" s="301" t="n">
        <f aca="false">IF(G239="-",0,G239)</f>
        <v>0</v>
      </c>
      <c r="H280" s="301" t="n">
        <f aca="false">IF(H239="-",0,H239)</f>
        <v>0</v>
      </c>
      <c r="I280" s="301" t="n">
        <f aca="false">IF(I239="-",0,I239)</f>
        <v>0</v>
      </c>
      <c r="J280" s="301" t="n">
        <f aca="false">IF(J239="-",0,J239)</f>
        <v>0</v>
      </c>
      <c r="K280" s="301" t="n">
        <f aca="false">IF(K239="-",0,K239)</f>
        <v>0</v>
      </c>
      <c r="L280" s="301" t="n">
        <f aca="false">IF(L239="-",0,L239)</f>
        <v>0</v>
      </c>
      <c r="M280" s="301" t="n">
        <f aca="false">IF(M239="-",0,M239)</f>
        <v>0</v>
      </c>
      <c r="N280" s="301" t="n">
        <f aca="false">IF(N239="-",0,N239)</f>
        <v>0</v>
      </c>
      <c r="O280" s="301" t="n">
        <f aca="false">IF(O239="-",0,O239)</f>
        <v>0</v>
      </c>
      <c r="P280" s="301" t="n">
        <f aca="false">IF(P239="-",0,P239)</f>
        <v>0</v>
      </c>
      <c r="Q280" s="301" t="n">
        <f aca="false">IF(Q239="-",0,Q239)</f>
        <v>0</v>
      </c>
      <c r="R280" s="301" t="n">
        <f aca="false">IF(R239="-",0,R239)</f>
        <v>0</v>
      </c>
      <c r="S280" s="301" t="n">
        <f aca="false">IF(S239="-",0,S239)</f>
        <v>0</v>
      </c>
      <c r="T280" s="301" t="n">
        <f aca="false">IF(T239="-",0,T239)</f>
        <v>0</v>
      </c>
      <c r="U280" s="301" t="n">
        <f aca="false">IF(U239="-",0,U239)</f>
        <v>0</v>
      </c>
      <c r="V280" s="301" t="n">
        <f aca="false">IF(V239="-",0,V239)</f>
        <v>0</v>
      </c>
      <c r="W280" s="301" t="n">
        <f aca="false">IF(W239="-",0,W239)</f>
        <v>0</v>
      </c>
      <c r="X280" s="301" t="n">
        <f aca="false">IF(X239="-",0,X239)</f>
        <v>0</v>
      </c>
      <c r="Y280" s="301" t="n">
        <f aca="false">IF(Y239="-",0,Y239)</f>
        <v>0</v>
      </c>
      <c r="Z280" s="301" t="n">
        <f aca="false">IF(Z239="-",0,Z239)</f>
        <v>0</v>
      </c>
      <c r="AA280" s="301" t="n">
        <f aca="false">IF(AA239="-",0,AA239)</f>
        <v>0</v>
      </c>
      <c r="AB280" s="301" t="n">
        <f aca="false">IF(AB239="-",0,AB239)</f>
        <v>0</v>
      </c>
      <c r="AC280" s="301" t="n">
        <f aca="false">IF(AC239="-",0,AC239)</f>
        <v>0</v>
      </c>
      <c r="AD280" s="301" t="n">
        <f aca="false">IF(AD239="-",0,AD239)</f>
        <v>0</v>
      </c>
      <c r="AE280" s="301" t="n">
        <f aca="false">IF(AE239="-",0,AE239)</f>
        <v>0</v>
      </c>
      <c r="AF280" s="301" t="n">
        <f aca="false">IF(AF239="-",0,AF239)</f>
        <v>0</v>
      </c>
      <c r="AG280" s="301" t="n">
        <f aca="false">IF(AG239="-",0,AG239)</f>
        <v>0</v>
      </c>
      <c r="AH280" s="301" t="n">
        <f aca="false">IF(AH239="-",0,AH239)</f>
        <v>0</v>
      </c>
      <c r="AI280" s="301" t="n">
        <f aca="false">IF(AI239="-",0,AI239)</f>
        <v>0</v>
      </c>
      <c r="AJ280" s="301" t="n">
        <f aca="false">IF(AJ239="-",0,AJ239)</f>
        <v>0</v>
      </c>
      <c r="AK280" s="301" t="n">
        <f aca="false">IF(AK239="-",0,AK239)</f>
        <v>0</v>
      </c>
      <c r="AL280" s="301" t="n">
        <f aca="false">IF(AL239="-",0,AL239)</f>
        <v>0</v>
      </c>
    </row>
    <row r="281" customFormat="false" ht="15" hidden="false" customHeight="true" outlineLevel="0" collapsed="false">
      <c r="B281" s="301" t="s">
        <v>10</v>
      </c>
      <c r="C281" s="301"/>
      <c r="D281" s="301"/>
      <c r="E281" s="301" t="n">
        <f aca="false">IF(E240="-",0,E240)</f>
        <v>0</v>
      </c>
      <c r="F281" s="301" t="n">
        <f aca="false">IF(F240="-",0,F240)</f>
        <v>0</v>
      </c>
      <c r="G281" s="301" t="n">
        <f aca="false">IF(G240="-",0,G240)</f>
        <v>0</v>
      </c>
      <c r="H281" s="301" t="n">
        <f aca="false">IF(H240="-",0,H240)</f>
        <v>0</v>
      </c>
      <c r="I281" s="301" t="n">
        <f aca="false">IF(I240="-",0,I240)</f>
        <v>0</v>
      </c>
      <c r="J281" s="301" t="n">
        <f aca="false">IF(J240="-",0,J240)</f>
        <v>0</v>
      </c>
      <c r="K281" s="301" t="n">
        <f aca="false">IF(K240="-",0,K240)</f>
        <v>0</v>
      </c>
      <c r="L281" s="301" t="n">
        <f aca="false">IF(L240="-",0,L240)</f>
        <v>0</v>
      </c>
      <c r="M281" s="301" t="n">
        <f aca="false">IF(M240="-",0,M240)</f>
        <v>0</v>
      </c>
      <c r="N281" s="301" t="n">
        <f aca="false">IF(N240="-",0,N240)</f>
        <v>0</v>
      </c>
      <c r="O281" s="301" t="n">
        <f aca="false">IF(O240="-",0,O240)</f>
        <v>0</v>
      </c>
      <c r="P281" s="301" t="n">
        <f aca="false">IF(P240="-",0,P240)</f>
        <v>0</v>
      </c>
      <c r="Q281" s="301" t="n">
        <f aca="false">IF(Q240="-",0,Q240)</f>
        <v>0</v>
      </c>
      <c r="R281" s="301" t="n">
        <f aca="false">IF(R240="-",0,R240)</f>
        <v>0</v>
      </c>
      <c r="S281" s="301" t="n">
        <f aca="false">IF(S240="-",0,S240)</f>
        <v>0</v>
      </c>
      <c r="T281" s="301" t="n">
        <f aca="false">IF(T240="-",0,T240)</f>
        <v>0</v>
      </c>
      <c r="U281" s="301" t="n">
        <f aca="false">IF(U240="-",0,U240)</f>
        <v>0</v>
      </c>
      <c r="V281" s="301" t="n">
        <f aca="false">IF(V240="-",0,V240)</f>
        <v>0</v>
      </c>
      <c r="W281" s="301" t="n">
        <f aca="false">IF(W240="-",0,W240)</f>
        <v>0</v>
      </c>
      <c r="X281" s="301" t="n">
        <f aca="false">IF(X240="-",0,X240)</f>
        <v>0</v>
      </c>
      <c r="Y281" s="301" t="n">
        <f aca="false">IF(Y240="-",0,Y240)</f>
        <v>0</v>
      </c>
      <c r="Z281" s="301" t="n">
        <f aca="false">IF(Z240="-",0,Z240)</f>
        <v>0</v>
      </c>
      <c r="AA281" s="301" t="n">
        <f aca="false">IF(AA240="-",0,AA240)</f>
        <v>0</v>
      </c>
      <c r="AB281" s="301" t="n">
        <f aca="false">IF(AB240="-",0,AB240)</f>
        <v>0</v>
      </c>
      <c r="AC281" s="301" t="n">
        <f aca="false">IF(AC240="-",0,AC240)</f>
        <v>0</v>
      </c>
      <c r="AD281" s="301" t="n">
        <f aca="false">IF(AD240="-",0,AD240)</f>
        <v>0</v>
      </c>
      <c r="AE281" s="301" t="n">
        <f aca="false">IF(AE240="-",0,AE240)</f>
        <v>0</v>
      </c>
      <c r="AF281" s="301" t="n">
        <f aca="false">IF(AF240="-",0,AF240)</f>
        <v>0</v>
      </c>
      <c r="AG281" s="301" t="n">
        <f aca="false">IF(AG240="-",0,AG240)</f>
        <v>0</v>
      </c>
      <c r="AH281" s="301" t="n">
        <f aca="false">IF(AH240="-",0,AH240)</f>
        <v>0</v>
      </c>
      <c r="AI281" s="301" t="n">
        <f aca="false">IF(AI240="-",0,AI240)</f>
        <v>0</v>
      </c>
      <c r="AJ281" s="301" t="n">
        <f aca="false">IF(AJ240="-",0,AJ240)</f>
        <v>0</v>
      </c>
      <c r="AK281" s="301" t="n">
        <f aca="false">IF(AK240="-",0,AK240)</f>
        <v>0</v>
      </c>
      <c r="AL281" s="301" t="n">
        <f aca="false">IF(AL240="-",0,AL240)</f>
        <v>0</v>
      </c>
    </row>
    <row r="282" customFormat="false" ht="15" hidden="false" customHeight="true" outlineLevel="0" collapsed="false">
      <c r="B282" s="301" t="s">
        <v>14</v>
      </c>
      <c r="C282" s="301"/>
      <c r="D282" s="301"/>
      <c r="E282" s="301" t="n">
        <f aca="false">IF(E241="-",0,E241)+IF(E242="-",0,E242)</f>
        <v>0</v>
      </c>
      <c r="F282" s="301" t="n">
        <f aca="false">IF(F241="-",0,F241)+IF(F242="-",0,F242)</f>
        <v>0</v>
      </c>
      <c r="G282" s="301" t="n">
        <f aca="false">IF(G241="-",0,G241)+IF(G242="-",0,G242)</f>
        <v>0</v>
      </c>
      <c r="H282" s="301" t="n">
        <f aca="false">IF(H241="-",0,H241)+IF(H242="-",0,H242)</f>
        <v>0</v>
      </c>
      <c r="I282" s="301" t="n">
        <f aca="false">IF(I241="-",0,I241)+IF(I242="-",0,I242)</f>
        <v>0</v>
      </c>
      <c r="J282" s="301" t="n">
        <f aca="false">IF(J241="-",0,J241)+IF(J242="-",0,J242)</f>
        <v>0</v>
      </c>
      <c r="K282" s="301" t="n">
        <f aca="false">IF(K241="-",0,K241)+IF(K242="-",0,K242)</f>
        <v>0</v>
      </c>
      <c r="L282" s="301" t="n">
        <f aca="false">IF(L241="-",0,L241)+IF(L242="-",0,L242)</f>
        <v>0</v>
      </c>
      <c r="M282" s="301" t="n">
        <f aca="false">IF(M241="-",0,M241)+IF(M242="-",0,M242)</f>
        <v>0</v>
      </c>
      <c r="N282" s="301" t="n">
        <f aca="false">IF(N241="-",0,N241)+IF(N242="-",0,N242)</f>
        <v>0</v>
      </c>
      <c r="O282" s="301" t="n">
        <f aca="false">IF(O241="-",0,O241)+IF(O242="-",0,O242)</f>
        <v>0</v>
      </c>
      <c r="P282" s="301" t="n">
        <f aca="false">IF(P241="-",0,P241)+IF(P242="-",0,P242)</f>
        <v>0</v>
      </c>
      <c r="Q282" s="301" t="n">
        <f aca="false">IF(Q241="-",0,Q241)+IF(Q242="-",0,Q242)</f>
        <v>0</v>
      </c>
      <c r="R282" s="301" t="n">
        <f aca="false">IF(R241="-",0,R241)+IF(R242="-",0,R242)</f>
        <v>0</v>
      </c>
      <c r="S282" s="301" t="n">
        <f aca="false">IF(S241="-",0,S241)+IF(S242="-",0,S242)</f>
        <v>0</v>
      </c>
      <c r="T282" s="301" t="n">
        <f aca="false">IF(T241="-",0,T241)+IF(T242="-",0,T242)</f>
        <v>0</v>
      </c>
      <c r="U282" s="301" t="n">
        <f aca="false">IF(U241="-",0,U241)+IF(U242="-",0,U242)</f>
        <v>0</v>
      </c>
      <c r="V282" s="301" t="n">
        <f aca="false">IF(V241="-",0,V241)+IF(V242="-",0,V242)</f>
        <v>0</v>
      </c>
      <c r="W282" s="301" t="n">
        <f aca="false">IF(W241="-",0,W241)+IF(W242="-",0,W242)</f>
        <v>0</v>
      </c>
      <c r="X282" s="301" t="n">
        <f aca="false">IF(X241="-",0,X241)+IF(X242="-",0,X242)</f>
        <v>0</v>
      </c>
      <c r="Y282" s="301" t="n">
        <f aca="false">IF(Y241="-",0,Y241)+IF(Y242="-",0,Y242)</f>
        <v>0</v>
      </c>
      <c r="Z282" s="301" t="n">
        <f aca="false">IF(Z241="-",0,Z241)+IF(Z242="-",0,Z242)</f>
        <v>0</v>
      </c>
      <c r="AA282" s="301" t="n">
        <f aca="false">IF(AA241="-",0,AA241)+IF(AA242="-",0,AA242)</f>
        <v>0</v>
      </c>
      <c r="AB282" s="301" t="n">
        <f aca="false">IF(AB241="-",0,AB241)+IF(AB242="-",0,AB242)</f>
        <v>0</v>
      </c>
      <c r="AC282" s="301" t="n">
        <f aca="false">IF(AC241="-",0,AC241)+IF(AC242="-",0,AC242)</f>
        <v>0</v>
      </c>
      <c r="AD282" s="301" t="n">
        <f aca="false">IF(AD241="-",0,AD241)+IF(AD242="-",0,AD242)</f>
        <v>0</v>
      </c>
      <c r="AE282" s="301" t="n">
        <f aca="false">IF(AE241="-",0,AE241)+IF(AE242="-",0,AE242)</f>
        <v>0</v>
      </c>
      <c r="AF282" s="301" t="n">
        <f aca="false">IF(AF241="-",0,AF241)+IF(AF242="-",0,AF242)</f>
        <v>0</v>
      </c>
      <c r="AG282" s="301" t="n">
        <f aca="false">IF(AG241="-",0,AG241)+IF(AG242="-",0,AG242)</f>
        <v>0</v>
      </c>
      <c r="AH282" s="301" t="n">
        <f aca="false">IF(AH241="-",0,AH241)+IF(AH242="-",0,AH242)</f>
        <v>0</v>
      </c>
      <c r="AI282" s="301" t="n">
        <f aca="false">IF(AI241="-",0,AI241)+IF(AI242="-",0,AI242)</f>
        <v>0</v>
      </c>
      <c r="AJ282" s="301" t="n">
        <f aca="false">IF(AJ241="-",0,AJ241)+IF(AJ242="-",0,AJ242)</f>
        <v>0</v>
      </c>
      <c r="AK282" s="301" t="n">
        <f aca="false">IF(AK241="-",0,AK241)+IF(AK242="-",0,AK242)</f>
        <v>0</v>
      </c>
      <c r="AL282" s="301" t="n">
        <f aca="false">IF(AL241="-",0,AL241)+IF(AL242="-",0,AL242)</f>
        <v>0</v>
      </c>
    </row>
    <row r="283" customFormat="false" ht="15" hidden="false" customHeight="true" outlineLevel="0" collapsed="false">
      <c r="B283" s="301" t="s">
        <v>19</v>
      </c>
      <c r="C283" s="301"/>
      <c r="D283" s="301"/>
      <c r="E283" s="302" t="n">
        <f aca="false">IF(E245="-",0,E245)+IF(E244="-",0,E244)+IF(E243="-",0,E243)</f>
        <v>0</v>
      </c>
      <c r="F283" s="302" t="n">
        <f aca="false">IF(F245="-",0,F245)+IF(F244="-",0,F244)+IF(F243="-",0,F243)</f>
        <v>0</v>
      </c>
      <c r="G283" s="302" t="n">
        <f aca="false">IF(G245="-",0,G245)+IF(G244="-",0,G244)+IF(G243="-",0,G243)</f>
        <v>0</v>
      </c>
      <c r="H283" s="302" t="n">
        <f aca="false">IF(H245="-",0,H245)+IF(H244="-",0,H244)+IF(H243="-",0,H243)</f>
        <v>0</v>
      </c>
      <c r="I283" s="302" t="n">
        <f aca="false">IF(I245="-",0,I245)+IF(I244="-",0,I244)+IF(I243="-",0,I243)</f>
        <v>0</v>
      </c>
      <c r="J283" s="302" t="n">
        <f aca="false">IF(J245="-",0,J245)+IF(J244="-",0,J244)+IF(J243="-",0,J243)</f>
        <v>0</v>
      </c>
      <c r="K283" s="302" t="n">
        <f aca="false">IF(K245="-",0,K245)+IF(K244="-",0,K244)+IF(K243="-",0,K243)</f>
        <v>0</v>
      </c>
      <c r="L283" s="302" t="n">
        <f aca="false">IF(L245="-",0,L245)+IF(L244="-",0,L244)+IF(L243="-",0,L243)</f>
        <v>0</v>
      </c>
      <c r="M283" s="302" t="n">
        <f aca="false">IF(M245="-",0,M245)+IF(M244="-",0,M244)+IF(M243="-",0,M243)</f>
        <v>0</v>
      </c>
      <c r="N283" s="302" t="n">
        <f aca="false">IF(N245="-",0,N245)+IF(N244="-",0,N244)+IF(N243="-",0,N243)</f>
        <v>0</v>
      </c>
      <c r="O283" s="302" t="n">
        <f aca="false">IF(O245="-",0,O245)+IF(O244="-",0,O244)+IF(O243="-",0,O243)</f>
        <v>0</v>
      </c>
      <c r="P283" s="302" t="n">
        <f aca="false">IF(P245="-",0,P245)+IF(P244="-",0,P244)+IF(P243="-",0,P243)</f>
        <v>0</v>
      </c>
      <c r="Q283" s="302" t="n">
        <f aca="false">IF(Q245="-",0,Q245)+IF(Q244="-",0,Q244)+IF(Q243="-",0,Q243)</f>
        <v>0</v>
      </c>
      <c r="R283" s="302" t="n">
        <f aca="false">IF(R245="-",0,R245)+IF(R244="-",0,R244)+IF(R243="-",0,R243)</f>
        <v>0</v>
      </c>
      <c r="S283" s="302" t="n">
        <f aca="false">IF(S245="-",0,S245)+IF(S244="-",0,S244)+IF(S243="-",0,S243)</f>
        <v>0</v>
      </c>
      <c r="T283" s="302" t="n">
        <f aca="false">IF(T245="-",0,T245)+IF(T244="-",0,T244)+IF(T243="-",0,T243)</f>
        <v>0</v>
      </c>
      <c r="U283" s="302" t="n">
        <f aca="false">IF(U245="-",0,U245)+IF(U244="-",0,U244)+IF(U243="-",0,U243)</f>
        <v>0</v>
      </c>
      <c r="V283" s="302" t="n">
        <f aca="false">IF(V245="-",0,V245)+IF(V244="-",0,V244)+IF(V243="-",0,V243)</f>
        <v>0</v>
      </c>
      <c r="W283" s="302" t="n">
        <f aca="false">IF(W245="-",0,W245)+IF(W244="-",0,W244)+IF(W243="-",0,W243)</f>
        <v>0</v>
      </c>
      <c r="X283" s="302" t="n">
        <f aca="false">IF(X245="-",0,X245)+IF(X244="-",0,X244)+IF(X243="-",0,X243)</f>
        <v>0</v>
      </c>
      <c r="Y283" s="302" t="n">
        <f aca="false">IF(Y245="-",0,Y245)+IF(Y244="-",0,Y244)+IF(Y243="-",0,Y243)</f>
        <v>0</v>
      </c>
      <c r="Z283" s="302" t="n">
        <f aca="false">IF(Z245="-",0,Z245)+IF(Z244="-",0,Z244)+IF(Z243="-",0,Z243)</f>
        <v>0</v>
      </c>
      <c r="AA283" s="302" t="n">
        <f aca="false">IF(AA245="-",0,AA245)+IF(AA244="-",0,AA244)+IF(AA243="-",0,AA243)</f>
        <v>0</v>
      </c>
      <c r="AB283" s="302" t="n">
        <f aca="false">IF(AB245="-",0,AB245)+IF(AB244="-",0,AB244)+IF(AB243="-",0,AB243)</f>
        <v>0</v>
      </c>
      <c r="AC283" s="302" t="n">
        <f aca="false">IF(AC245="-",0,AC245)+IF(AC244="-",0,AC244)+IF(AC243="-",0,AC243)</f>
        <v>0</v>
      </c>
      <c r="AD283" s="302" t="n">
        <f aca="false">IF(AD245="-",0,AD245)+IF(AD244="-",0,AD244)+IF(AD243="-",0,AD243)</f>
        <v>0</v>
      </c>
      <c r="AE283" s="302" t="n">
        <f aca="false">IF(AE245="-",0,AE245)+IF(AE244="-",0,AE244)+IF(AE243="-",0,AE243)</f>
        <v>0</v>
      </c>
      <c r="AF283" s="302" t="n">
        <f aca="false">IF(AF245="-",0,AF245)+IF(AF244="-",0,AF244)+IF(AF243="-",0,AF243)</f>
        <v>0</v>
      </c>
      <c r="AG283" s="302" t="n">
        <f aca="false">IF(AG245="-",0,AG245)+IF(AG244="-",0,AG244)+IF(AG243="-",0,AG243)</f>
        <v>0</v>
      </c>
      <c r="AH283" s="302" t="n">
        <f aca="false">IF(AH245="-",0,AH245)+IF(AH244="-",0,AH244)+IF(AH243="-",0,AH243)</f>
        <v>0</v>
      </c>
      <c r="AI283" s="302" t="n">
        <f aca="false">IF(AI245="-",0,AI245)+IF(AI244="-",0,AI244)+IF(AI243="-",0,AI243)</f>
        <v>0</v>
      </c>
      <c r="AJ283" s="302" t="n">
        <f aca="false">IF(AJ245="-",0,AJ245)+IF(AJ244="-",0,AJ244)+IF(AJ243="-",0,AJ243)</f>
        <v>0</v>
      </c>
      <c r="AK283" s="302" t="n">
        <f aca="false">IF(AK245="-",0,AK245)+IF(AK244="-",0,AK244)+IF(AK243="-",0,AK243)</f>
        <v>0</v>
      </c>
      <c r="AL283" s="302" t="n">
        <f aca="false">IF(AL245="-",0,AL245)+IF(AL244="-",0,AL244)+IF(AL243="-",0,AL243)</f>
        <v>0</v>
      </c>
    </row>
    <row r="284" customFormat="false" ht="15" hidden="false" customHeight="true" outlineLevel="0" collapsed="false">
      <c r="B284" s="301"/>
      <c r="C284" s="301"/>
      <c r="D284" s="301"/>
      <c r="E284" s="303" t="n">
        <f aca="false">SUM(E279:E283)</f>
        <v>0</v>
      </c>
      <c r="F284" s="303" t="n">
        <f aca="false">SUM(F279:F283)</f>
        <v>0</v>
      </c>
      <c r="G284" s="303" t="n">
        <f aca="false">SUM(G279:G283)</f>
        <v>0</v>
      </c>
      <c r="H284" s="303" t="n">
        <f aca="false">SUM(H279:H283)</f>
        <v>0</v>
      </c>
      <c r="I284" s="303" t="n">
        <f aca="false">SUM(I279:I283)</f>
        <v>0</v>
      </c>
      <c r="J284" s="303" t="n">
        <f aca="false">SUM(J279:J283)</f>
        <v>0</v>
      </c>
      <c r="K284" s="303" t="n">
        <f aca="false">SUM(K279:K283)</f>
        <v>0</v>
      </c>
      <c r="L284" s="303" t="n">
        <f aca="false">SUM(L279:L283)</f>
        <v>0</v>
      </c>
      <c r="M284" s="303" t="n">
        <f aca="false">SUM(M279:M283)</f>
        <v>0</v>
      </c>
      <c r="N284" s="303" t="n">
        <f aca="false">SUM(N279:N283)</f>
        <v>0</v>
      </c>
      <c r="O284" s="303" t="n">
        <f aca="false">SUM(O279:O283)</f>
        <v>0</v>
      </c>
      <c r="P284" s="303" t="n">
        <f aca="false">SUM(P279:P283)</f>
        <v>0</v>
      </c>
      <c r="Q284" s="303" t="n">
        <f aca="false">SUM(Q279:Q283)</f>
        <v>0</v>
      </c>
      <c r="R284" s="303" t="n">
        <f aca="false">SUM(R279:R283)</f>
        <v>0</v>
      </c>
      <c r="S284" s="303" t="n">
        <f aca="false">SUM(S279:S283)</f>
        <v>0</v>
      </c>
      <c r="T284" s="303" t="n">
        <f aca="false">SUM(T279:T283)</f>
        <v>0</v>
      </c>
      <c r="U284" s="303" t="n">
        <f aca="false">SUM(U279:U283)</f>
        <v>0</v>
      </c>
      <c r="V284" s="303" t="n">
        <f aca="false">SUM(V279:V283)</f>
        <v>0</v>
      </c>
      <c r="W284" s="303" t="n">
        <f aca="false">SUM(W279:W283)</f>
        <v>0</v>
      </c>
      <c r="X284" s="303" t="n">
        <f aca="false">SUM(X279:X283)</f>
        <v>0</v>
      </c>
      <c r="Y284" s="303" t="n">
        <f aca="false">SUM(Y279:Y283)</f>
        <v>0</v>
      </c>
      <c r="Z284" s="303" t="n">
        <f aca="false">SUM(Z279:Z283)</f>
        <v>0</v>
      </c>
      <c r="AA284" s="303" t="n">
        <f aca="false">SUM(AA279:AA283)</f>
        <v>0</v>
      </c>
      <c r="AB284" s="303" t="n">
        <f aca="false">SUM(AB279:AB283)</f>
        <v>0</v>
      </c>
      <c r="AC284" s="303" t="n">
        <f aca="false">SUM(AC279:AC283)</f>
        <v>0</v>
      </c>
      <c r="AD284" s="303" t="n">
        <f aca="false">SUM(AD279:AD283)</f>
        <v>0</v>
      </c>
      <c r="AE284" s="303" t="n">
        <f aca="false">SUM(AE279:AE283)</f>
        <v>0</v>
      </c>
      <c r="AF284" s="303" t="n">
        <f aca="false">SUM(AF279:AF283)</f>
        <v>0</v>
      </c>
      <c r="AG284" s="303" t="n">
        <f aca="false">SUM(AG279:AG283)</f>
        <v>0</v>
      </c>
      <c r="AH284" s="303" t="n">
        <f aca="false">SUM(AH279:AH283)</f>
        <v>0</v>
      </c>
      <c r="AI284" s="303" t="n">
        <f aca="false">SUM(AI279:AI283)</f>
        <v>0</v>
      </c>
      <c r="AJ284" s="303" t="n">
        <f aca="false">SUM(AJ279:AJ283)</f>
        <v>0</v>
      </c>
      <c r="AK284" s="303" t="n">
        <f aca="false">SUM(AK279:AK283)</f>
        <v>0</v>
      </c>
      <c r="AL284" s="303" t="n">
        <f aca="false">SUM(AL279:AL283)</f>
        <v>0</v>
      </c>
    </row>
    <row r="285" customFormat="false" ht="15" hidden="false" customHeight="true" outlineLevel="0" collapsed="false"/>
    <row r="286" customFormat="false" ht="15" hidden="false" customHeight="true" outlineLevel="0" collapsed="false"/>
    <row r="287" customFormat="false" ht="15" hidden="false" customHeight="true" outlineLevel="0" collapsed="false"/>
    <row r="288" customFormat="false" ht="15" hidden="false" customHeight="true" outlineLevel="0" collapsed="false"/>
    <row r="289" customFormat="false" ht="15" hidden="false" customHeight="true" outlineLevel="0" collapsed="false"/>
    <row r="290" customFormat="false" ht="15" hidden="false" customHeight="true" outlineLevel="0" collapsed="false"/>
  </sheetData>
  <sheetProtection sheet="true" objects="true" scenarios="true" selectLockedCells="true"/>
  <mergeCells count="235">
    <mergeCell ref="E5:G5"/>
    <mergeCell ref="H5:O5"/>
    <mergeCell ref="Z5:AF5"/>
    <mergeCell ref="AG5:AH5"/>
    <mergeCell ref="AI5:AJ5"/>
    <mergeCell ref="FO5:FQ5"/>
    <mergeCell ref="FR5:FY5"/>
    <mergeCell ref="GJ5:GP5"/>
    <mergeCell ref="GQ5:GR5"/>
    <mergeCell ref="B6:B8"/>
    <mergeCell ref="E6:G6"/>
    <mergeCell ref="U6:X6"/>
    <mergeCell ref="Z6:AF6"/>
    <mergeCell ref="AG6:AH6"/>
    <mergeCell ref="AI6:AJ6"/>
    <mergeCell ref="FO6:FQ6"/>
    <mergeCell ref="GJ6:GP6"/>
    <mergeCell ref="GQ6:GR6"/>
    <mergeCell ref="GS6:GT6"/>
    <mergeCell ref="E7:G7"/>
    <mergeCell ref="H7:I7"/>
    <mergeCell ref="U7:X7"/>
    <mergeCell ref="Z7:AF7"/>
    <mergeCell ref="AG7:AH7"/>
    <mergeCell ref="AI7:AJ7"/>
    <mergeCell ref="FO7:FQ7"/>
    <mergeCell ref="FR7:FS7"/>
    <mergeCell ref="GJ7:GP7"/>
    <mergeCell ref="GQ7:GR7"/>
    <mergeCell ref="GS7:GT7"/>
    <mergeCell ref="E8:G8"/>
    <mergeCell ref="H8:I8"/>
    <mergeCell ref="Z8:AF8"/>
    <mergeCell ref="AG8:AH8"/>
    <mergeCell ref="AI8:AJ8"/>
    <mergeCell ref="FO8:FQ8"/>
    <mergeCell ref="FR8:FS8"/>
    <mergeCell ref="GJ8:GP8"/>
    <mergeCell ref="GQ8:GR8"/>
    <mergeCell ref="GS8:GT8"/>
    <mergeCell ref="B9:B10"/>
    <mergeCell ref="E9:G9"/>
    <mergeCell ref="H9:M9"/>
    <mergeCell ref="O9:P9"/>
    <mergeCell ref="Z9:AF9"/>
    <mergeCell ref="AG9:AH9"/>
    <mergeCell ref="AI9:AJ9"/>
    <mergeCell ref="FO9:FQ9"/>
    <mergeCell ref="FR9:FW9"/>
    <mergeCell ref="FY9:FZ9"/>
    <mergeCell ref="GJ9:GP9"/>
    <mergeCell ref="GQ9:GR9"/>
    <mergeCell ref="GS9:GT9"/>
    <mergeCell ref="Z10:AF10"/>
    <mergeCell ref="AG10:AH10"/>
    <mergeCell ref="AI10:AJ10"/>
    <mergeCell ref="GJ10:GP10"/>
    <mergeCell ref="GQ10:GR10"/>
    <mergeCell ref="GS10:GT10"/>
    <mergeCell ref="AG11:AH11"/>
    <mergeCell ref="AI11:AJ11"/>
    <mergeCell ref="GQ11:GR11"/>
    <mergeCell ref="GS11:GT11"/>
    <mergeCell ref="A12:A13"/>
    <mergeCell ref="B12:B13"/>
    <mergeCell ref="C12:C13"/>
    <mergeCell ref="D12:D13"/>
    <mergeCell ref="E12:F12"/>
    <mergeCell ref="G12:J12"/>
    <mergeCell ref="K12:K13"/>
    <mergeCell ref="L12:L13"/>
    <mergeCell ref="M12:M13"/>
    <mergeCell ref="N12:N13"/>
    <mergeCell ref="O12:V12"/>
    <mergeCell ref="W12:AD12"/>
    <mergeCell ref="AE12:AL12"/>
    <mergeCell ref="AM12:AM13"/>
    <mergeCell ref="AN12:AN13"/>
    <mergeCell ref="AO12:AO13"/>
    <mergeCell ref="AP12:AQ12"/>
    <mergeCell ref="AR12:AU12"/>
    <mergeCell ref="AV12:AV13"/>
    <mergeCell ref="AW12:AW13"/>
    <mergeCell ref="AX12:AX13"/>
    <mergeCell ref="AY12:AY13"/>
    <mergeCell ref="AZ12:BG12"/>
    <mergeCell ref="BH12:BO12"/>
    <mergeCell ref="BP12:BW12"/>
    <mergeCell ref="BX12:CB12"/>
    <mergeCell ref="CC12:CD12"/>
    <mergeCell ref="FK12:FK13"/>
    <mergeCell ref="FL12:FL13"/>
    <mergeCell ref="FM12:FM13"/>
    <mergeCell ref="FN12:FN13"/>
    <mergeCell ref="FO12:FP12"/>
    <mergeCell ref="FQ12:FT12"/>
    <mergeCell ref="FU12:FU13"/>
    <mergeCell ref="FV12:FV13"/>
    <mergeCell ref="FW12:FW13"/>
    <mergeCell ref="FX12:FX13"/>
    <mergeCell ref="FY12:GF12"/>
    <mergeCell ref="GG12:GN12"/>
    <mergeCell ref="GO12:GV12"/>
    <mergeCell ref="GW12:GW13"/>
    <mergeCell ref="GX12:GX13"/>
    <mergeCell ref="GY12:GY13"/>
    <mergeCell ref="GZ12:HA12"/>
    <mergeCell ref="HB12:HE12"/>
    <mergeCell ref="HF12:HF13"/>
    <mergeCell ref="HG12:HG13"/>
    <mergeCell ref="HH12:HH13"/>
    <mergeCell ref="HI12:HI13"/>
    <mergeCell ref="HJ12:HQ12"/>
    <mergeCell ref="HR12:HY12"/>
    <mergeCell ref="HZ12:IG12"/>
    <mergeCell ref="E90:G90"/>
    <mergeCell ref="H90:O90"/>
    <mergeCell ref="Z90:AF90"/>
    <mergeCell ref="AG90:AH90"/>
    <mergeCell ref="B91:B93"/>
    <mergeCell ref="E91:G91"/>
    <mergeCell ref="U91:X91"/>
    <mergeCell ref="Z91:AF91"/>
    <mergeCell ref="AG91:AH91"/>
    <mergeCell ref="AI91:AJ91"/>
    <mergeCell ref="E92:G92"/>
    <mergeCell ref="H92:I92"/>
    <mergeCell ref="U92:X92"/>
    <mergeCell ref="Z92:AF92"/>
    <mergeCell ref="AG92:AH92"/>
    <mergeCell ref="AI92:AJ92"/>
    <mergeCell ref="E93:G93"/>
    <mergeCell ref="H93:I93"/>
    <mergeCell ref="Z93:AF93"/>
    <mergeCell ref="AG93:AH93"/>
    <mergeCell ref="AI93:AJ93"/>
    <mergeCell ref="B94:B95"/>
    <mergeCell ref="E94:G94"/>
    <mergeCell ref="H94:M94"/>
    <mergeCell ref="O94:P94"/>
    <mergeCell ref="Z94:AF94"/>
    <mergeCell ref="AG94:AH94"/>
    <mergeCell ref="AI94:AJ94"/>
    <mergeCell ref="Z95:AF95"/>
    <mergeCell ref="AG95:AH95"/>
    <mergeCell ref="AI95:AJ95"/>
    <mergeCell ref="AG96:AH96"/>
    <mergeCell ref="AI96:AJ96"/>
    <mergeCell ref="A97:A98"/>
    <mergeCell ref="B97:B98"/>
    <mergeCell ref="C97:C98"/>
    <mergeCell ref="D97:D98"/>
    <mergeCell ref="E97:F97"/>
    <mergeCell ref="G97:J97"/>
    <mergeCell ref="K97:K98"/>
    <mergeCell ref="L97:L98"/>
    <mergeCell ref="M97:M98"/>
    <mergeCell ref="N97:N98"/>
    <mergeCell ref="O97:V97"/>
    <mergeCell ref="W97:AD97"/>
    <mergeCell ref="AE97:AL97"/>
    <mergeCell ref="AM97:AM98"/>
    <mergeCell ref="AN97:AN98"/>
    <mergeCell ref="AO97:AO98"/>
    <mergeCell ref="AP97:AQ97"/>
    <mergeCell ref="AR97:AU97"/>
    <mergeCell ref="AV97:AV98"/>
    <mergeCell ref="AW97:AW98"/>
    <mergeCell ref="AX97:AX98"/>
    <mergeCell ref="AY97:AY98"/>
    <mergeCell ref="AZ97:BG97"/>
    <mergeCell ref="BH97:BO97"/>
    <mergeCell ref="BP97:BW97"/>
    <mergeCell ref="BX97:CB97"/>
    <mergeCell ref="CC97:CD97"/>
    <mergeCell ref="E176:G176"/>
    <mergeCell ref="H176:O176"/>
    <mergeCell ref="Z176:AF176"/>
    <mergeCell ref="AG176:AH176"/>
    <mergeCell ref="B177:B179"/>
    <mergeCell ref="E177:G177"/>
    <mergeCell ref="U177:X177"/>
    <mergeCell ref="Z177:AF177"/>
    <mergeCell ref="AG177:AH177"/>
    <mergeCell ref="AI177:AJ177"/>
    <mergeCell ref="E178:G178"/>
    <mergeCell ref="H178:I178"/>
    <mergeCell ref="U178:X178"/>
    <mergeCell ref="Z178:AF178"/>
    <mergeCell ref="AG178:AH178"/>
    <mergeCell ref="AI178:AJ178"/>
    <mergeCell ref="E179:G179"/>
    <mergeCell ref="H179:I179"/>
    <mergeCell ref="Z179:AF179"/>
    <mergeCell ref="AG179:AH179"/>
    <mergeCell ref="AI179:AJ179"/>
    <mergeCell ref="B180:B181"/>
    <mergeCell ref="E180:G180"/>
    <mergeCell ref="H180:M180"/>
    <mergeCell ref="O180:P180"/>
    <mergeCell ref="Z180:AF180"/>
    <mergeCell ref="AG180:AH180"/>
    <mergeCell ref="AI180:AJ180"/>
    <mergeCell ref="Z181:AF181"/>
    <mergeCell ref="AG181:AH181"/>
    <mergeCell ref="AI181:AJ181"/>
    <mergeCell ref="AG182:AH182"/>
    <mergeCell ref="AI182:AJ182"/>
    <mergeCell ref="A183:A184"/>
    <mergeCell ref="B183:B184"/>
    <mergeCell ref="C183:C184"/>
    <mergeCell ref="D183:D184"/>
    <mergeCell ref="E183:F183"/>
    <mergeCell ref="G183:J183"/>
    <mergeCell ref="K183:K184"/>
    <mergeCell ref="L183:L184"/>
    <mergeCell ref="M183:M184"/>
    <mergeCell ref="N183:N184"/>
    <mergeCell ref="O183:V183"/>
    <mergeCell ref="W183:AD183"/>
    <mergeCell ref="AE183:AL183"/>
    <mergeCell ref="AM183:AM184"/>
    <mergeCell ref="AN183:AN184"/>
    <mergeCell ref="AO183:AO184"/>
    <mergeCell ref="AP183:AQ183"/>
    <mergeCell ref="AR183:AU183"/>
    <mergeCell ref="AV183:AV184"/>
    <mergeCell ref="AW183:AW184"/>
    <mergeCell ref="AX183:AX184"/>
    <mergeCell ref="AY183:AY184"/>
    <mergeCell ref="AZ183:BG183"/>
    <mergeCell ref="BH183:BO183"/>
    <mergeCell ref="BP183:BW183"/>
    <mergeCell ref="BX183:CB183"/>
    <mergeCell ref="CC183:CD18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O2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0" activeCellId="1" sqref="A1 M10"/>
    </sheetView>
  </sheetViews>
  <sheetFormatPr defaultColWidth="8.88671875" defaultRowHeight="9.75" customHeight="true" zeroHeight="false" outlineLevelRow="0" outlineLevelCol="0"/>
  <cols>
    <col collapsed="false" customWidth="true" hidden="false" outlineLevel="0" max="1" min="1" style="1" width="3.77"/>
    <col collapsed="false" customWidth="true" hidden="false" outlineLevel="0" max="2" min="2" style="1" width="27"/>
    <col collapsed="false" customWidth="true" hidden="false" outlineLevel="0" max="4" min="3" style="1" width="4.33"/>
    <col collapsed="false" customWidth="true" hidden="false" outlineLevel="0" max="38" min="5" style="1" width="4.44"/>
    <col collapsed="false" customWidth="true" hidden="false" outlineLevel="0" max="39" min="39" style="1" width="3.77"/>
    <col collapsed="false" customWidth="true" hidden="false" outlineLevel="0" max="40" min="40" style="1" width="3.34"/>
    <col collapsed="false" customWidth="true" hidden="false" outlineLevel="0" max="41" min="41" style="1" width="3.67"/>
    <col collapsed="false" customWidth="true" hidden="true" outlineLevel="0" max="74" min="42" style="1" width="3.77"/>
    <col collapsed="false" customWidth="true" hidden="true" outlineLevel="0" max="75" min="75" style="1" width="1.77"/>
    <col collapsed="false" customWidth="true" hidden="false" outlineLevel="0" max="80" min="76" style="1" width="2.77"/>
    <col collapsed="false" customWidth="true" hidden="false" outlineLevel="0" max="82" min="81" style="1" width="2.56"/>
    <col collapsed="false" customWidth="true" hidden="false" outlineLevel="0" max="83" min="83" style="1" width="11"/>
    <col collapsed="false" customWidth="true" hidden="false" outlineLevel="0" max="84" min="84" style="2" width="4.56"/>
    <col collapsed="false" customWidth="true" hidden="false" outlineLevel="0" max="85" min="85" style="2" width="32.44"/>
    <col collapsed="false" customWidth="true" hidden="false" outlineLevel="0" max="124" min="86" style="2" width="4.33"/>
    <col collapsed="false" customWidth="true" hidden="true" outlineLevel="0" max="158" min="125" style="2" width="4.33"/>
    <col collapsed="false" customWidth="true" hidden="false" outlineLevel="0" max="165" min="159" style="2" width="4.33"/>
    <col collapsed="false" customWidth="true" hidden="false" outlineLevel="0" max="166" min="166" style="2" width="11"/>
    <col collapsed="false" customWidth="true" hidden="false" outlineLevel="0" max="167" min="167" style="2" width="3.77"/>
    <col collapsed="false" customWidth="true" hidden="false" outlineLevel="0" max="168" min="168" style="2" width="32.44"/>
    <col collapsed="false" customWidth="true" hidden="false" outlineLevel="0" max="207" min="169" style="2" width="4.33"/>
    <col collapsed="false" customWidth="true" hidden="true" outlineLevel="0" max="241" min="208" style="2" width="4.33"/>
    <col collapsed="false" customWidth="true" hidden="false" outlineLevel="0" max="248" min="242" style="2" width="4.33"/>
    <col collapsed="false" customWidth="false" hidden="false" outlineLevel="0" max="16384" min="249" style="2" width="8.88"/>
  </cols>
  <sheetData>
    <row r="1" customFormat="false" ht="15" hidden="false" customHeight="true" outlineLevel="0" collapsed="false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BX1" s="3"/>
      <c r="BY1" s="3"/>
      <c r="BZ1" s="3"/>
      <c r="CA1" s="3"/>
      <c r="CB1" s="3"/>
      <c r="CC1" s="3"/>
      <c r="CD1" s="3"/>
      <c r="CE1" s="3"/>
    </row>
    <row r="2" customFormat="false" ht="15" hidden="false" customHeight="true" outlineLevel="0" collapsed="false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BX2" s="3"/>
      <c r="BY2" s="3"/>
      <c r="BZ2" s="3"/>
      <c r="CA2" s="3"/>
      <c r="CB2" s="3"/>
      <c r="CC2" s="3"/>
      <c r="CD2" s="3"/>
      <c r="CE2" s="3"/>
    </row>
    <row r="3" s="1" customFormat="true" ht="60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5"/>
      <c r="IO3" s="6"/>
    </row>
    <row r="4" s="1" customFormat="true" ht="15" hidden="false" customHeight="true" outlineLevel="0" collapsed="false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8"/>
      <c r="IO4" s="6"/>
    </row>
    <row r="5" s="1" customFormat="true" ht="15" hidden="false" customHeight="false" outlineLevel="0" collapsed="false">
      <c r="A5" s="9"/>
      <c r="B5" s="9"/>
      <c r="C5" s="9"/>
      <c r="D5" s="9"/>
      <c r="E5" s="10" t="s">
        <v>0</v>
      </c>
      <c r="F5" s="10"/>
      <c r="G5" s="10"/>
      <c r="H5" s="11" t="e">
        <f aca="false">'විෂය තොරතුරු'!J5</f>
        <v>#N/A</v>
      </c>
      <c r="I5" s="11"/>
      <c r="J5" s="11"/>
      <c r="K5" s="11"/>
      <c r="L5" s="11"/>
      <c r="M5" s="11"/>
      <c r="N5" s="11"/>
      <c r="O5" s="11"/>
      <c r="P5" s="12"/>
      <c r="Q5" s="9"/>
      <c r="R5" s="9"/>
      <c r="S5" s="13" t="s">
        <v>1</v>
      </c>
      <c r="T5" s="9"/>
      <c r="U5" s="9"/>
      <c r="V5" s="9"/>
      <c r="W5" s="9"/>
      <c r="X5" s="9"/>
      <c r="Y5" s="9"/>
      <c r="Z5" s="14"/>
      <c r="AA5" s="14"/>
      <c r="AB5" s="14"/>
      <c r="AC5" s="14"/>
      <c r="AD5" s="14"/>
      <c r="AE5" s="14"/>
      <c r="AF5" s="14"/>
      <c r="AG5" s="15" t="s">
        <v>2</v>
      </c>
      <c r="AH5" s="15"/>
      <c r="AI5" s="15" t="s">
        <v>3</v>
      </c>
      <c r="AJ5" s="15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16"/>
      <c r="FK5" s="17"/>
      <c r="FL5" s="17"/>
      <c r="FM5" s="17"/>
      <c r="FN5" s="17"/>
      <c r="FO5" s="18" t="s">
        <v>0</v>
      </c>
      <c r="FP5" s="18"/>
      <c r="FQ5" s="18"/>
      <c r="FR5" s="18" t="e">
        <f aca="false">H90</f>
        <v>#N/A</v>
      </c>
      <c r="FS5" s="18"/>
      <c r="FT5" s="18"/>
      <c r="FU5" s="18"/>
      <c r="FV5" s="18"/>
      <c r="FW5" s="18"/>
      <c r="FX5" s="18"/>
      <c r="FY5" s="18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9"/>
      <c r="GK5" s="19"/>
      <c r="GL5" s="19"/>
      <c r="GM5" s="19"/>
      <c r="GN5" s="19"/>
      <c r="GO5" s="19"/>
      <c r="GP5" s="19"/>
      <c r="GQ5" s="20" t="s">
        <v>2</v>
      </c>
      <c r="GR5" s="20"/>
      <c r="GS5" s="21" t="s">
        <v>3</v>
      </c>
      <c r="GT5" s="21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22"/>
    </row>
    <row r="6" s="1" customFormat="true" ht="17.35" hidden="false" customHeight="false" outlineLevel="0" collapsed="false">
      <c r="A6" s="9"/>
      <c r="B6" s="23" t="s">
        <v>4</v>
      </c>
      <c r="C6" s="9"/>
      <c r="D6" s="9"/>
      <c r="E6" s="10" t="s">
        <v>5</v>
      </c>
      <c r="F6" s="10"/>
      <c r="G6" s="10"/>
      <c r="H6" s="24" t="n">
        <f aca="false">'විෂය තොරතුරු'!J6</f>
        <v>11</v>
      </c>
      <c r="I6" s="24" t="s">
        <v>533</v>
      </c>
      <c r="J6" s="24"/>
      <c r="K6" s="24"/>
      <c r="L6" s="25"/>
      <c r="M6" s="25"/>
      <c r="N6" s="25"/>
      <c r="O6" s="25"/>
      <c r="P6" s="12"/>
      <c r="Q6" s="9"/>
      <c r="R6" s="9"/>
      <c r="S6" s="26" t="s">
        <v>6</v>
      </c>
      <c r="T6" s="9"/>
      <c r="U6" s="27" t="s">
        <v>7</v>
      </c>
      <c r="V6" s="27"/>
      <c r="W6" s="27"/>
      <c r="X6" s="27"/>
      <c r="Y6" s="9"/>
      <c r="Z6" s="28" t="s">
        <v>8</v>
      </c>
      <c r="AA6" s="28"/>
      <c r="AB6" s="28"/>
      <c r="AC6" s="28"/>
      <c r="AD6" s="28"/>
      <c r="AE6" s="28"/>
      <c r="AF6" s="28"/>
      <c r="AG6" s="29" t="str">
        <f aca="false">IF($B$15="","",COUNTIF($CE$15:$CE$64,"6/3 සමත්"))</f>
        <v/>
      </c>
      <c r="AH6" s="29"/>
      <c r="AI6" s="30" t="str">
        <f aca="false">IF($B$15="","",(AG6/$U$7)*100)</f>
        <v/>
      </c>
      <c r="AJ6" s="30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16"/>
      <c r="FK6" s="17"/>
      <c r="FL6" s="17"/>
      <c r="FM6" s="17"/>
      <c r="FN6" s="17"/>
      <c r="FO6" s="18" t="s">
        <v>5</v>
      </c>
      <c r="FP6" s="18"/>
      <c r="FQ6" s="18"/>
      <c r="FR6" s="31" t="n">
        <f aca="false">H91</f>
        <v>11</v>
      </c>
      <c r="FS6" s="31" t="s">
        <v>1</v>
      </c>
      <c r="FT6" s="31"/>
      <c r="FU6" s="31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32" t="s">
        <v>8</v>
      </c>
      <c r="GK6" s="32"/>
      <c r="GL6" s="32"/>
      <c r="GM6" s="32"/>
      <c r="GN6" s="32"/>
      <c r="GO6" s="32"/>
      <c r="GP6" s="32"/>
      <c r="GQ6" s="20" t="n">
        <f aca="false">IF($FL$15="","",COUNTIF($IO$15:$IO$64,"6/3 සමත්"))</f>
        <v>6</v>
      </c>
      <c r="GR6" s="20"/>
      <c r="GS6" s="33" t="n">
        <f aca="false">IF($FL$15="","",(GQ6/(50-(COUNTIF($FL$15:$FL$64,""))))*100)</f>
        <v>12.5</v>
      </c>
      <c r="GT6" s="33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22"/>
    </row>
    <row r="7" s="1" customFormat="true" ht="17.35" hidden="false" customHeight="false" outlineLevel="0" collapsed="false">
      <c r="A7" s="9"/>
      <c r="B7" s="23"/>
      <c r="C7" s="9"/>
      <c r="D7" s="9"/>
      <c r="E7" s="10" t="s">
        <v>9</v>
      </c>
      <c r="F7" s="10"/>
      <c r="G7" s="10"/>
      <c r="H7" s="11" t="str">
        <f aca="false">'විෂය තොරතුරු'!J9</f>
        <v/>
      </c>
      <c r="I7" s="11"/>
      <c r="J7" s="24"/>
      <c r="K7" s="24"/>
      <c r="L7" s="25"/>
      <c r="M7" s="25"/>
      <c r="N7" s="25"/>
      <c r="O7" s="25"/>
      <c r="P7" s="12"/>
      <c r="Q7" s="9"/>
      <c r="R7" s="9"/>
      <c r="S7" s="34" t="s">
        <v>10</v>
      </c>
      <c r="T7" s="9"/>
      <c r="U7" s="27" t="n">
        <f aca="false">IF($B$15="",0,50-COUNTIF($B$15:$B$64,""))</f>
        <v>0</v>
      </c>
      <c r="V7" s="27"/>
      <c r="W7" s="27"/>
      <c r="X7" s="27"/>
      <c r="Y7" s="9"/>
      <c r="Z7" s="28" t="s">
        <v>11</v>
      </c>
      <c r="AA7" s="28"/>
      <c r="AB7" s="28"/>
      <c r="AC7" s="28"/>
      <c r="AD7" s="28"/>
      <c r="AE7" s="28"/>
      <c r="AF7" s="28"/>
      <c r="AG7" s="35" t="str">
        <f aca="false">IF($B$15="","",COUNTIF($CE$15:$CE$64,"5/3 සමත්"))</f>
        <v/>
      </c>
      <c r="AH7" s="35"/>
      <c r="AI7" s="36" t="str">
        <f aca="false">IF($B$15="","",(AG7/$U$7)*100)</f>
        <v/>
      </c>
      <c r="AJ7" s="36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16"/>
      <c r="FK7" s="17"/>
      <c r="FL7" s="17"/>
      <c r="FM7" s="17"/>
      <c r="FN7" s="17"/>
      <c r="FO7" s="18" t="s">
        <v>9</v>
      </c>
      <c r="FP7" s="18"/>
      <c r="FQ7" s="18"/>
      <c r="FR7" s="18" t="str">
        <f aca="false">H92</f>
        <v/>
      </c>
      <c r="FS7" s="18"/>
      <c r="FT7" s="31"/>
      <c r="FU7" s="31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32" t="s">
        <v>11</v>
      </c>
      <c r="GK7" s="32"/>
      <c r="GL7" s="32"/>
      <c r="GM7" s="32"/>
      <c r="GN7" s="32"/>
      <c r="GO7" s="32"/>
      <c r="GP7" s="32"/>
      <c r="GQ7" s="20" t="n">
        <f aca="false">IF($FL$15="","",COUNTIF($IO$15:$IO$64,"5/3 සමත්"))</f>
        <v>8</v>
      </c>
      <c r="GR7" s="20"/>
      <c r="GS7" s="33" t="n">
        <f aca="false">IF($FL$15="","",(GQ7/(50-(COUNTIF($FL$15:$FL$64,""))))*100)</f>
        <v>16.6666666666667</v>
      </c>
      <c r="GT7" s="33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22"/>
    </row>
    <row r="8" s="1" customFormat="true" ht="15" hidden="false" customHeight="false" outlineLevel="0" collapsed="false">
      <c r="A8" s="9"/>
      <c r="B8" s="23"/>
      <c r="C8" s="9"/>
      <c r="D8" s="9"/>
      <c r="E8" s="10" t="s">
        <v>12</v>
      </c>
      <c r="F8" s="10"/>
      <c r="G8" s="10"/>
      <c r="H8" s="11" t="s">
        <v>13</v>
      </c>
      <c r="I8" s="11"/>
      <c r="J8" s="24"/>
      <c r="K8" s="24"/>
      <c r="L8" s="25"/>
      <c r="M8" s="25"/>
      <c r="N8" s="25"/>
      <c r="O8" s="25"/>
      <c r="P8" s="12"/>
      <c r="Q8" s="9"/>
      <c r="R8" s="9"/>
      <c r="S8" s="37" t="s">
        <v>14</v>
      </c>
      <c r="T8" s="9"/>
      <c r="U8" s="9"/>
      <c r="V8" s="9"/>
      <c r="W8" s="9"/>
      <c r="X8" s="9"/>
      <c r="Y8" s="9"/>
      <c r="Z8" s="38" t="s">
        <v>15</v>
      </c>
      <c r="AA8" s="38"/>
      <c r="AB8" s="38"/>
      <c r="AC8" s="38"/>
      <c r="AD8" s="38"/>
      <c r="AE8" s="38"/>
      <c r="AF8" s="38"/>
      <c r="AG8" s="39" t="str">
        <f aca="false">IF($B$15="","",SUM(AG6:AG7))</f>
        <v/>
      </c>
      <c r="AH8" s="39"/>
      <c r="AI8" s="40" t="str">
        <f aca="false">IF($B$15="","",(AG8/$U$7)*100)</f>
        <v/>
      </c>
      <c r="AJ8" s="40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41"/>
      <c r="FK8" s="17"/>
      <c r="FL8" s="17"/>
      <c r="FM8" s="17"/>
      <c r="FN8" s="17"/>
      <c r="FO8" s="18" t="s">
        <v>12</v>
      </c>
      <c r="FP8" s="18"/>
      <c r="FQ8" s="18"/>
      <c r="FR8" s="18" t="s">
        <v>13</v>
      </c>
      <c r="FS8" s="18"/>
      <c r="FT8" s="31"/>
      <c r="FU8" s="31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42" t="s">
        <v>15</v>
      </c>
      <c r="GK8" s="42"/>
      <c r="GL8" s="42"/>
      <c r="GM8" s="42"/>
      <c r="GN8" s="42"/>
      <c r="GO8" s="42"/>
      <c r="GP8" s="42"/>
      <c r="GQ8" s="20" t="n">
        <f aca="false">IF($FL$15="","",SUM(GQ6:GQ7))</f>
        <v>14</v>
      </c>
      <c r="GR8" s="20"/>
      <c r="GS8" s="33" t="str">
        <f aca="false">IF($CE$100="","",(GQ8/(50-(COUNTIF($CE$100:$CE$149,""))))*100)</f>
        <v/>
      </c>
      <c r="GT8" s="33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22"/>
    </row>
    <row r="9" s="1" customFormat="true" ht="15" hidden="false" customHeight="false" outlineLevel="0" collapsed="false">
      <c r="A9" s="9"/>
      <c r="B9" s="43" t="n">
        <f aca="false">O9</f>
        <v>2025</v>
      </c>
      <c r="C9" s="9"/>
      <c r="D9" s="9"/>
      <c r="E9" s="10" t="s">
        <v>16</v>
      </c>
      <c r="F9" s="10"/>
      <c r="G9" s="10"/>
      <c r="H9" s="11" t="s">
        <v>17</v>
      </c>
      <c r="I9" s="11"/>
      <c r="J9" s="11"/>
      <c r="K9" s="11"/>
      <c r="L9" s="11"/>
      <c r="M9" s="11"/>
      <c r="N9" s="44" t="s">
        <v>18</v>
      </c>
      <c r="O9" s="45" t="n">
        <f aca="false">'විෂය තොරතුරු'!J8</f>
        <v>2025</v>
      </c>
      <c r="P9" s="45"/>
      <c r="Q9" s="9"/>
      <c r="R9" s="9"/>
      <c r="S9" s="46" t="s">
        <v>19</v>
      </c>
      <c r="T9" s="9"/>
      <c r="U9" s="9"/>
      <c r="V9" s="9"/>
      <c r="W9" s="9"/>
      <c r="X9" s="9"/>
      <c r="Y9" s="9"/>
      <c r="Z9" s="28" t="s">
        <v>20</v>
      </c>
      <c r="AA9" s="28"/>
      <c r="AB9" s="28"/>
      <c r="AC9" s="28"/>
      <c r="AD9" s="28"/>
      <c r="AE9" s="28"/>
      <c r="AF9" s="28"/>
      <c r="AG9" s="47" t="str">
        <f aca="false">IF($B$15="","",COUNTIF($CE$15:$CE$64,"සමත් කළ හැකි"))</f>
        <v/>
      </c>
      <c r="AH9" s="47"/>
      <c r="AI9" s="48" t="str">
        <f aca="false">IF($B$15="","",(AG9/$U$7)*100)</f>
        <v/>
      </c>
      <c r="AJ9" s="48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16"/>
      <c r="FK9" s="17"/>
      <c r="FL9" s="17"/>
      <c r="FM9" s="17"/>
      <c r="FN9" s="17"/>
      <c r="FO9" s="18" t="s">
        <v>16</v>
      </c>
      <c r="FP9" s="18"/>
      <c r="FQ9" s="18"/>
      <c r="FR9" s="18" t="s">
        <v>21</v>
      </c>
      <c r="FS9" s="18"/>
      <c r="FT9" s="18"/>
      <c r="FU9" s="18"/>
      <c r="FV9" s="18"/>
      <c r="FW9" s="18"/>
      <c r="FX9" s="49" t="s">
        <v>18</v>
      </c>
      <c r="FY9" s="50" t="n">
        <f aca="false">O94</f>
        <v>2025</v>
      </c>
      <c r="FZ9" s="50"/>
      <c r="GA9" s="17"/>
      <c r="GB9" s="17"/>
      <c r="GC9" s="17"/>
      <c r="GD9" s="17"/>
      <c r="GE9" s="17"/>
      <c r="GF9" s="17"/>
      <c r="GG9" s="17"/>
      <c r="GH9" s="17"/>
      <c r="GI9" s="17"/>
      <c r="GJ9" s="32" t="s">
        <v>20</v>
      </c>
      <c r="GK9" s="32"/>
      <c r="GL9" s="32"/>
      <c r="GM9" s="32"/>
      <c r="GN9" s="32"/>
      <c r="GO9" s="32"/>
      <c r="GP9" s="32"/>
      <c r="GQ9" s="20" t="n">
        <f aca="false">IF($FL$15="","",COUNTIF($IO$15:$IO$64,"සමත් කළ හැකි"))</f>
        <v>4</v>
      </c>
      <c r="GR9" s="20"/>
      <c r="GS9" s="33" t="n">
        <f aca="false">IF($FL$15="","",(GQ9/(50-(COUNTIF($FL$15:$FL$64,""))))*100)</f>
        <v>8.33333333333333</v>
      </c>
      <c r="GT9" s="33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22"/>
    </row>
    <row r="10" s="1" customFormat="true" ht="15" hidden="false" customHeight="false" outlineLevel="0" collapsed="false">
      <c r="A10" s="9"/>
      <c r="B10" s="43"/>
      <c r="C10" s="9"/>
      <c r="D10" s="9"/>
      <c r="E10" s="51" t="s">
        <v>22</v>
      </c>
      <c r="F10" s="52"/>
      <c r="G10" s="52"/>
      <c r="H10" s="53"/>
      <c r="I10" s="53"/>
      <c r="J10" s="53"/>
      <c r="K10" s="53"/>
      <c r="L10" s="53"/>
      <c r="M10" s="54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28" t="s">
        <v>23</v>
      </c>
      <c r="AA10" s="28"/>
      <c r="AB10" s="28"/>
      <c r="AC10" s="28"/>
      <c r="AD10" s="28"/>
      <c r="AE10" s="28"/>
      <c r="AF10" s="28"/>
      <c r="AG10" s="55" t="str">
        <f aca="false">IF($B$15="","",(+AG6+AG7+AG9))</f>
        <v/>
      </c>
      <c r="AH10" s="55"/>
      <c r="AI10" s="56" t="str">
        <f aca="false">IF($B$15="","",(AG10/$U$7)*100)</f>
        <v/>
      </c>
      <c r="AJ10" s="56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16"/>
      <c r="FK10" s="17"/>
      <c r="FL10" s="17"/>
      <c r="FM10" s="17"/>
      <c r="FN10" s="17"/>
      <c r="FO10" s="57" t="s">
        <v>22</v>
      </c>
      <c r="FP10" s="17"/>
      <c r="FQ10" s="17"/>
      <c r="FR10" s="17"/>
      <c r="FS10" s="17"/>
      <c r="FT10" s="17"/>
      <c r="FU10" s="17"/>
      <c r="FV10" s="17"/>
      <c r="FW10" s="31" t="n">
        <v>25</v>
      </c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32" t="s">
        <v>23</v>
      </c>
      <c r="GK10" s="32"/>
      <c r="GL10" s="32"/>
      <c r="GM10" s="32"/>
      <c r="GN10" s="32"/>
      <c r="GO10" s="32"/>
      <c r="GP10" s="32"/>
      <c r="GQ10" s="20" t="n">
        <f aca="false">IF($FL$15="","",(+GQ6+GQ7+GQ9))</f>
        <v>18</v>
      </c>
      <c r="GR10" s="20"/>
      <c r="GS10" s="33" t="n">
        <f aca="false">IF($FL$15="","",(GQ10/(50-(COUNTIF($FL$15:$FL$64,""))))*100)</f>
        <v>37.5</v>
      </c>
      <c r="GT10" s="33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22"/>
    </row>
    <row r="11" s="1" customFormat="true" ht="19.5" hidden="false" customHeight="true" outlineLevel="0" collapsed="false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58" t="s">
        <v>24</v>
      </c>
      <c r="AA11" s="59"/>
      <c r="AB11" s="59"/>
      <c r="AC11" s="59"/>
      <c r="AD11" s="59"/>
      <c r="AE11" s="59"/>
      <c r="AF11" s="59"/>
      <c r="AG11" s="60" t="str">
        <f aca="false">IF(B15="","",COUNTIF($CE$15:$CE$64,"W9"))</f>
        <v/>
      </c>
      <c r="AH11" s="60"/>
      <c r="AI11" s="61" t="str">
        <f aca="false">IF($B$15="","",(AG11/$U$7)*100)</f>
        <v/>
      </c>
      <c r="AJ11" s="61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16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62" t="s">
        <v>24</v>
      </c>
      <c r="GK11" s="63"/>
      <c r="GL11" s="63"/>
      <c r="GM11" s="63"/>
      <c r="GN11" s="63"/>
      <c r="GO11" s="63"/>
      <c r="GP11" s="63"/>
      <c r="GQ11" s="20" t="n">
        <f aca="false">COUNTIF($IO$15:$IO$64,"W9")</f>
        <v>3</v>
      </c>
      <c r="GR11" s="20"/>
      <c r="GS11" s="33" t="n">
        <f aca="false">IF($FL$15="","",(GQ11/(50-(COUNTIF($FL$15:$FL$64,""))))*100)</f>
        <v>6.25</v>
      </c>
      <c r="GT11" s="33"/>
      <c r="GU11" s="17"/>
      <c r="GV11" s="64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22"/>
    </row>
    <row r="12" customFormat="false" ht="14.25" hidden="false" customHeight="true" outlineLevel="0" collapsed="false">
      <c r="A12" s="65" t="s">
        <v>25</v>
      </c>
      <c r="B12" s="66" t="s">
        <v>26</v>
      </c>
      <c r="C12" s="67" t="s">
        <v>27</v>
      </c>
      <c r="D12" s="68" t="s">
        <v>28</v>
      </c>
      <c r="E12" s="69" t="s">
        <v>29</v>
      </c>
      <c r="F12" s="69"/>
      <c r="G12" s="70" t="s">
        <v>30</v>
      </c>
      <c r="H12" s="70"/>
      <c r="I12" s="70"/>
      <c r="J12" s="70"/>
      <c r="K12" s="71" t="s">
        <v>31</v>
      </c>
      <c r="L12" s="72" t="s">
        <v>32</v>
      </c>
      <c r="M12" s="72" t="s">
        <v>33</v>
      </c>
      <c r="N12" s="73" t="s">
        <v>34</v>
      </c>
      <c r="O12" s="74" t="s">
        <v>35</v>
      </c>
      <c r="P12" s="74"/>
      <c r="Q12" s="74"/>
      <c r="R12" s="74"/>
      <c r="S12" s="74"/>
      <c r="T12" s="74"/>
      <c r="U12" s="74"/>
      <c r="V12" s="74"/>
      <c r="W12" s="70" t="s">
        <v>36</v>
      </c>
      <c r="X12" s="70"/>
      <c r="Y12" s="70"/>
      <c r="Z12" s="70"/>
      <c r="AA12" s="70"/>
      <c r="AB12" s="70"/>
      <c r="AC12" s="70"/>
      <c r="AD12" s="70"/>
      <c r="AE12" s="70" t="s">
        <v>37</v>
      </c>
      <c r="AF12" s="70"/>
      <c r="AG12" s="70"/>
      <c r="AH12" s="70"/>
      <c r="AI12" s="70"/>
      <c r="AJ12" s="70"/>
      <c r="AK12" s="70"/>
      <c r="AL12" s="70"/>
      <c r="AM12" s="75" t="s">
        <v>38</v>
      </c>
      <c r="AN12" s="76" t="s">
        <v>39</v>
      </c>
      <c r="AO12" s="77" t="s">
        <v>40</v>
      </c>
      <c r="AP12" s="78" t="s">
        <v>29</v>
      </c>
      <c r="AQ12" s="78"/>
      <c r="AR12" s="79" t="s">
        <v>30</v>
      </c>
      <c r="AS12" s="79"/>
      <c r="AT12" s="79"/>
      <c r="AU12" s="79"/>
      <c r="AV12" s="71" t="s">
        <v>31</v>
      </c>
      <c r="AW12" s="72" t="s">
        <v>32</v>
      </c>
      <c r="AX12" s="72" t="s">
        <v>33</v>
      </c>
      <c r="AY12" s="73" t="s">
        <v>34</v>
      </c>
      <c r="AZ12" s="80" t="s">
        <v>35</v>
      </c>
      <c r="BA12" s="80"/>
      <c r="BB12" s="80"/>
      <c r="BC12" s="80"/>
      <c r="BD12" s="80"/>
      <c r="BE12" s="80"/>
      <c r="BF12" s="80"/>
      <c r="BG12" s="80"/>
      <c r="BH12" s="81" t="s">
        <v>36</v>
      </c>
      <c r="BI12" s="81"/>
      <c r="BJ12" s="81"/>
      <c r="BK12" s="81"/>
      <c r="BL12" s="81"/>
      <c r="BM12" s="81"/>
      <c r="BN12" s="81"/>
      <c r="BO12" s="81"/>
      <c r="BP12" s="81" t="s">
        <v>37</v>
      </c>
      <c r="BQ12" s="81"/>
      <c r="BR12" s="81"/>
      <c r="BS12" s="81"/>
      <c r="BT12" s="81"/>
      <c r="BU12" s="81"/>
      <c r="BV12" s="81"/>
      <c r="BW12" s="81"/>
      <c r="BX12" s="70"/>
      <c r="BY12" s="70"/>
      <c r="BZ12" s="70"/>
      <c r="CA12" s="70"/>
      <c r="CB12" s="70"/>
      <c r="CC12" s="70"/>
      <c r="CD12" s="70"/>
      <c r="CE12" s="82"/>
      <c r="FK12" s="83" t="s">
        <v>25</v>
      </c>
      <c r="FL12" s="66" t="s">
        <v>26</v>
      </c>
      <c r="FM12" s="67" t="s">
        <v>27</v>
      </c>
      <c r="FN12" s="67" t="s">
        <v>28</v>
      </c>
      <c r="FO12" s="84" t="s">
        <v>29</v>
      </c>
      <c r="FP12" s="84"/>
      <c r="FQ12" s="85" t="s">
        <v>30</v>
      </c>
      <c r="FR12" s="85"/>
      <c r="FS12" s="85"/>
      <c r="FT12" s="85"/>
      <c r="FU12" s="86" t="s">
        <v>31</v>
      </c>
      <c r="FV12" s="86" t="s">
        <v>32</v>
      </c>
      <c r="FW12" s="86" t="s">
        <v>33</v>
      </c>
      <c r="FX12" s="86" t="s">
        <v>34</v>
      </c>
      <c r="FY12" s="87" t="s">
        <v>35</v>
      </c>
      <c r="FZ12" s="87"/>
      <c r="GA12" s="87"/>
      <c r="GB12" s="87"/>
      <c r="GC12" s="87"/>
      <c r="GD12" s="87"/>
      <c r="GE12" s="87"/>
      <c r="GF12" s="87"/>
      <c r="GG12" s="85" t="s">
        <v>36</v>
      </c>
      <c r="GH12" s="85"/>
      <c r="GI12" s="85"/>
      <c r="GJ12" s="85"/>
      <c r="GK12" s="85"/>
      <c r="GL12" s="85"/>
      <c r="GM12" s="85"/>
      <c r="GN12" s="85"/>
      <c r="GO12" s="85" t="s">
        <v>37</v>
      </c>
      <c r="GP12" s="85"/>
      <c r="GQ12" s="85"/>
      <c r="GR12" s="85"/>
      <c r="GS12" s="85"/>
      <c r="GT12" s="85"/>
      <c r="GU12" s="85"/>
      <c r="GV12" s="85"/>
      <c r="GW12" s="88" t="s">
        <v>38</v>
      </c>
      <c r="GX12" s="89" t="s">
        <v>39</v>
      </c>
      <c r="GY12" s="90" t="s">
        <v>40</v>
      </c>
      <c r="GZ12" s="91" t="s">
        <v>29</v>
      </c>
      <c r="HA12" s="91"/>
      <c r="HB12" s="92" t="s">
        <v>30</v>
      </c>
      <c r="HC12" s="92"/>
      <c r="HD12" s="92"/>
      <c r="HE12" s="92"/>
      <c r="HF12" s="93" t="s">
        <v>31</v>
      </c>
      <c r="HG12" s="94" t="s">
        <v>32</v>
      </c>
      <c r="HH12" s="94" t="s">
        <v>33</v>
      </c>
      <c r="HI12" s="95" t="s">
        <v>34</v>
      </c>
      <c r="HJ12" s="96" t="s">
        <v>35</v>
      </c>
      <c r="HK12" s="96"/>
      <c r="HL12" s="96"/>
      <c r="HM12" s="96"/>
      <c r="HN12" s="96"/>
      <c r="HO12" s="96"/>
      <c r="HP12" s="96"/>
      <c r="HQ12" s="96"/>
      <c r="HR12" s="97" t="s">
        <v>36</v>
      </c>
      <c r="HS12" s="97"/>
      <c r="HT12" s="97"/>
      <c r="HU12" s="97"/>
      <c r="HV12" s="97"/>
      <c r="HW12" s="97"/>
      <c r="HX12" s="97"/>
      <c r="HY12" s="97"/>
      <c r="HZ12" s="97" t="s">
        <v>37</v>
      </c>
      <c r="IA12" s="97"/>
      <c r="IB12" s="97"/>
      <c r="IC12" s="97"/>
      <c r="ID12" s="97"/>
      <c r="IE12" s="97"/>
      <c r="IF12" s="97"/>
      <c r="IG12" s="97"/>
      <c r="IH12" s="98"/>
      <c r="II12" s="99"/>
      <c r="IJ12" s="99"/>
      <c r="IK12" s="99"/>
      <c r="IL12" s="100"/>
      <c r="IM12" s="98"/>
      <c r="IN12" s="100"/>
      <c r="IO12" s="101"/>
    </row>
    <row r="13" customFormat="false" ht="99.75" hidden="false" customHeight="true" outlineLevel="0" collapsed="false">
      <c r="A13" s="65"/>
      <c r="B13" s="66"/>
      <c r="C13" s="67"/>
      <c r="D13" s="68"/>
      <c r="E13" s="102" t="str">
        <f aca="false">'විෂය තොරතුරු'!M13</f>
        <v>සිංහල භාෂාව හා සාහිත්‍යය</v>
      </c>
      <c r="F13" s="103" t="str">
        <f aca="false">'විෂය තොරතුරු'!N13</f>
        <v/>
      </c>
      <c r="G13" s="102" t="str">
        <f aca="false">'විෂය තොරතුරු'!O13</f>
        <v>බුද්ධ ධර්මය</v>
      </c>
      <c r="H13" s="104" t="str">
        <f aca="false">'විෂය තොරතුරු'!P13</f>
        <v>කතෝලික ධර්මය</v>
      </c>
      <c r="I13" s="104" t="str">
        <f aca="false">'විෂය තොරතුරු'!Q13</f>
        <v>ක්‍රිස්තියානි ධර්මය (ඉංග්‍රීසි)</v>
      </c>
      <c r="J13" s="103" t="str">
        <f aca="false">'විෂය තොරතුරු'!R13</f>
        <v/>
      </c>
      <c r="K13" s="71"/>
      <c r="L13" s="72"/>
      <c r="M13" s="72"/>
      <c r="N13" s="73"/>
      <c r="O13" s="102" t="str">
        <f aca="false">'විෂය තොරතුරු'!W13</f>
        <v>ව්‍යාපාර හා ගිණුම්කරණ අධ්‍යයනය</v>
      </c>
      <c r="P13" s="104" t="str">
        <f aca="false">'විෂය තොරතුරු'!X13</f>
        <v>පුරවැසි අධ්‍යාපනය</v>
      </c>
      <c r="Q13" s="104" t="str">
        <f aca="false">'විෂය තොරතුරු'!Y13</f>
        <v>දෙවන භාෂාවක් ලෙස (දෙමල)</v>
      </c>
      <c r="R13" s="104" t="str">
        <f aca="false">'විෂය තොරතුරු'!Z13</f>
        <v>භුගෝල විද්‍යාව</v>
      </c>
      <c r="S13" s="104" t="str">
        <f aca="false">'විෂය තොරතුරු'!AA13</f>
        <v/>
      </c>
      <c r="T13" s="104" t="str">
        <f aca="false">'විෂය තොරතුරු'!AB13</f>
        <v/>
      </c>
      <c r="U13" s="104" t="str">
        <f aca="false">'විෂය තොරතුරු'!AC13</f>
        <v/>
      </c>
      <c r="V13" s="103" t="str">
        <f aca="false">'විෂය තොරතුරු'!AD13</f>
        <v/>
      </c>
      <c r="W13" s="102" t="str">
        <f aca="false">'විෂය තොරතුරු'!AE13</f>
        <v>චිත්‍ර</v>
      </c>
      <c r="X13" s="104" t="str">
        <f aca="false">'විෂය තොරතුරු'!AF13</f>
        <v>නැටුම් (දේශීය)</v>
      </c>
      <c r="Y13" s="104" t="str">
        <f aca="false">'විෂය තොරතුරු'!AG13</f>
        <v>සංගීතය (පෙරදිග)</v>
      </c>
      <c r="Z13" s="104" t="str">
        <f aca="false">'විෂය තොරතුරු'!AH13</f>
        <v>සංගීතය (අපරදිග)</v>
      </c>
      <c r="AA13" s="104" t="str">
        <f aca="false">'විෂය තොරතුරු'!AI13</f>
        <v>නාට්‍ය හා රංග කලාව (සිංහල)</v>
      </c>
      <c r="AB13" s="104" t="str">
        <f aca="false">'විෂය තොරතුරු'!AJ13</f>
        <v>සාහිත්‍ය රසාස්වාදය (ඉංග්‍රිසි)</v>
      </c>
      <c r="AC13" s="104" t="str">
        <f aca="false">'විෂය තොරතුරු'!AK13</f>
        <v/>
      </c>
      <c r="AD13" s="103" t="str">
        <f aca="false">'විෂය තොරතුරු'!AL13</f>
        <v/>
      </c>
      <c r="AE13" s="102" t="str">
        <f aca="false">'විෂය තොරතුරු'!AM13</f>
        <v>තොරතුරු සන්නිවේදන තාක්ෂණය</v>
      </c>
      <c r="AF13" s="104" t="str">
        <f aca="false">'විෂය තොරතුරු'!AN13</f>
        <v>සන්නිවේදන මාධ්‍ය අධ්‍ය්‍යනය</v>
      </c>
      <c r="AG13" s="104" t="str">
        <f aca="false">'විෂය තොරතුරු'!AO13</f>
        <v>සෞඛ්‍ය හා ශාරීරික අධ්‍යාපනය</v>
      </c>
      <c r="AH13" s="104" t="str">
        <f aca="false">'විෂය තොරතුරු'!AP13</f>
        <v/>
      </c>
      <c r="AI13" s="104" t="str">
        <f aca="false">'විෂය තොරතුරු'!AQ13</f>
        <v/>
      </c>
      <c r="AJ13" s="104" t="str">
        <f aca="false">'විෂය තොරතුරු'!AR13</f>
        <v/>
      </c>
      <c r="AK13" s="104" t="str">
        <f aca="false">'විෂය තොරතුරු'!AS13</f>
        <v/>
      </c>
      <c r="AL13" s="103" t="str">
        <f aca="false">'විෂය තොරතුරු'!AT13</f>
        <v/>
      </c>
      <c r="AM13" s="75"/>
      <c r="AN13" s="76"/>
      <c r="AO13" s="77"/>
      <c r="AP13" s="105" t="str">
        <f aca="false">E13</f>
        <v>සිංහල භාෂාව හා සාහිත්‍යය</v>
      </c>
      <c r="AQ13" s="104" t="str">
        <f aca="false">F13</f>
        <v/>
      </c>
      <c r="AR13" s="104" t="str">
        <f aca="false">G13</f>
        <v>බුද්ධ ධර්මය</v>
      </c>
      <c r="AS13" s="104" t="str">
        <f aca="false">H13</f>
        <v>කතෝලික ධර්මය</v>
      </c>
      <c r="AT13" s="104" t="str">
        <f aca="false">I13</f>
        <v>ක්‍රිස්තියානි ධර්මය (ඉංග්‍රීසි)</v>
      </c>
      <c r="AU13" s="106" t="str">
        <f aca="false">J13</f>
        <v/>
      </c>
      <c r="AV13" s="71"/>
      <c r="AW13" s="72"/>
      <c r="AX13" s="72"/>
      <c r="AY13" s="73"/>
      <c r="AZ13" s="105" t="str">
        <f aca="false">O13</f>
        <v>ව්‍යාපාර හා ගිණුම්කරණ අධ්‍යයනය</v>
      </c>
      <c r="BA13" s="104" t="str">
        <f aca="false">P13</f>
        <v>පුරවැසි අධ්‍යාපනය</v>
      </c>
      <c r="BB13" s="104" t="str">
        <f aca="false">Q13</f>
        <v>දෙවන භාෂාවක් ලෙස (දෙමල)</v>
      </c>
      <c r="BC13" s="104" t="str">
        <f aca="false">R13</f>
        <v>භුගෝල විද්‍යාව</v>
      </c>
      <c r="BD13" s="104" t="str">
        <f aca="false">S13</f>
        <v/>
      </c>
      <c r="BE13" s="104" t="str">
        <f aca="false">T13</f>
        <v/>
      </c>
      <c r="BF13" s="104" t="str">
        <f aca="false">U13</f>
        <v/>
      </c>
      <c r="BG13" s="106" t="str">
        <f aca="false">V13</f>
        <v/>
      </c>
      <c r="BH13" s="102" t="str">
        <f aca="false">W13</f>
        <v>චිත්‍ර</v>
      </c>
      <c r="BI13" s="104" t="str">
        <f aca="false">X13</f>
        <v>නැටුම් (දේශීය)</v>
      </c>
      <c r="BJ13" s="104" t="str">
        <f aca="false">Y13</f>
        <v>සංගීතය (පෙරදිග)</v>
      </c>
      <c r="BK13" s="104" t="str">
        <f aca="false">Z13</f>
        <v>සංගීතය (අපරදිග)</v>
      </c>
      <c r="BL13" s="104" t="str">
        <f aca="false">AA13</f>
        <v>නාට්‍ය හා රංග කලාව (සිංහල)</v>
      </c>
      <c r="BM13" s="104" t="str">
        <f aca="false">AB13</f>
        <v>සාහිත්‍ය රසාස්වාදය (ඉංග්‍රිසි)</v>
      </c>
      <c r="BN13" s="104" t="str">
        <f aca="false">AC13</f>
        <v/>
      </c>
      <c r="BO13" s="103" t="str">
        <f aca="false">AD13</f>
        <v/>
      </c>
      <c r="BP13" s="102" t="str">
        <f aca="false">AE13</f>
        <v>තොරතුරු සන්නිවේදන තාක්ෂණය</v>
      </c>
      <c r="BQ13" s="104" t="str">
        <f aca="false">AF13</f>
        <v>සන්නිවේදන මාධ්‍ය අධ්‍ය්‍යනය</v>
      </c>
      <c r="BR13" s="104" t="str">
        <f aca="false">AG13</f>
        <v>සෞඛ්‍ය හා ශාරීරික අධ්‍යාපනය</v>
      </c>
      <c r="BS13" s="104" t="str">
        <f aca="false">AH13</f>
        <v/>
      </c>
      <c r="BT13" s="104" t="str">
        <f aca="false">AI13</f>
        <v/>
      </c>
      <c r="BU13" s="104" t="str">
        <f aca="false">AJ13</f>
        <v/>
      </c>
      <c r="BV13" s="104" t="str">
        <f aca="false">AK13</f>
        <v/>
      </c>
      <c r="BW13" s="103" t="str">
        <f aca="false">AL13</f>
        <v/>
      </c>
      <c r="BX13" s="107" t="s">
        <v>1</v>
      </c>
      <c r="BY13" s="108" t="s">
        <v>6</v>
      </c>
      <c r="BZ13" s="108" t="s">
        <v>10</v>
      </c>
      <c r="CA13" s="108" t="s">
        <v>14</v>
      </c>
      <c r="CB13" s="109" t="s">
        <v>19</v>
      </c>
      <c r="CC13" s="102" t="s">
        <v>41</v>
      </c>
      <c r="CD13" s="103" t="s">
        <v>42</v>
      </c>
      <c r="CE13" s="110" t="s">
        <v>43</v>
      </c>
      <c r="FK13" s="83"/>
      <c r="FL13" s="66"/>
      <c r="FM13" s="67"/>
      <c r="FN13" s="67"/>
      <c r="FO13" s="111" t="str">
        <f aca="false">'විෂය තොරතුරු'!M13</f>
        <v>සිංහල භාෂාව හා සාහිත්‍යය</v>
      </c>
      <c r="FP13" s="111" t="str">
        <f aca="false">'විෂය තොරතුරු'!N13</f>
        <v/>
      </c>
      <c r="FQ13" s="111" t="str">
        <f aca="false">'විෂය තොරතුරු'!O13</f>
        <v>බුද්ධ ධර්මය</v>
      </c>
      <c r="FR13" s="111" t="str">
        <f aca="false">'විෂය තොරතුරු'!P13</f>
        <v>කතෝලික ධර්මය</v>
      </c>
      <c r="FS13" s="111" t="str">
        <f aca="false">'විෂය තොරතුරු'!Q13</f>
        <v>ක්‍රිස්තියානි ධර්මය (ඉංග්‍රීසි)</v>
      </c>
      <c r="FT13" s="111" t="str">
        <f aca="false">'විෂය තොරතුරු'!R13</f>
        <v/>
      </c>
      <c r="FU13" s="86"/>
      <c r="FV13" s="86"/>
      <c r="FW13" s="86"/>
      <c r="FX13" s="86"/>
      <c r="FY13" s="111" t="str">
        <f aca="false">'විෂය තොරතුරු'!W13</f>
        <v>ව්‍යාපාර හා ගිණුම්කරණ අධ්‍යයනය</v>
      </c>
      <c r="FZ13" s="111" t="str">
        <f aca="false">'විෂය තොරතුරු'!X13</f>
        <v>පුරවැසි අධ්‍යාපනය</v>
      </c>
      <c r="GA13" s="111" t="str">
        <f aca="false">'විෂය තොරතුරු'!Y13</f>
        <v>දෙවන භාෂාවක් ලෙස (දෙමල)</v>
      </c>
      <c r="GB13" s="111" t="str">
        <f aca="false">'විෂය තොරතුරු'!Z13</f>
        <v>භුගෝල විද්‍යාව</v>
      </c>
      <c r="GC13" s="111" t="str">
        <f aca="false">'විෂය තොරතුරු'!AA13</f>
        <v/>
      </c>
      <c r="GD13" s="111" t="str">
        <f aca="false">'විෂය තොරතුරු'!AB13</f>
        <v/>
      </c>
      <c r="GE13" s="111" t="str">
        <f aca="false">'විෂය තොරතුරු'!AC13</f>
        <v/>
      </c>
      <c r="GF13" s="111" t="str">
        <f aca="false">'විෂය තොරතුරු'!AD13</f>
        <v/>
      </c>
      <c r="GG13" s="111" t="str">
        <f aca="false">'විෂය තොරතුරු'!AE13</f>
        <v>චිත්‍ර</v>
      </c>
      <c r="GH13" s="111" t="str">
        <f aca="false">'විෂය තොරතුරු'!AF13</f>
        <v>නැටුම් (දේශීය)</v>
      </c>
      <c r="GI13" s="111" t="str">
        <f aca="false">'විෂය තොරතුරු'!AG13</f>
        <v>සංගීතය (පෙරදිග)</v>
      </c>
      <c r="GJ13" s="111" t="str">
        <f aca="false">'විෂය තොරතුරු'!AH13</f>
        <v>සංගීතය (අපරදිග)</v>
      </c>
      <c r="GK13" s="111" t="str">
        <f aca="false">'විෂය තොරතුරු'!AI13</f>
        <v>නාට්‍ය හා රංග කලාව (සිංහල)</v>
      </c>
      <c r="GL13" s="111" t="str">
        <f aca="false">'විෂය තොරතුරු'!AJ13</f>
        <v>සාහිත්‍ය රසාස්වාදය (ඉංග්‍රිසි)</v>
      </c>
      <c r="GM13" s="111" t="str">
        <f aca="false">'විෂය තොරතුරු'!AK13</f>
        <v/>
      </c>
      <c r="GN13" s="111" t="str">
        <f aca="false">'විෂය තොරතුරු'!AL13</f>
        <v/>
      </c>
      <c r="GO13" s="111" t="str">
        <f aca="false">'විෂය තොරතුරු'!AM13</f>
        <v>තොරතුරු සන්නිවේදන තාක්ෂණය</v>
      </c>
      <c r="GP13" s="111" t="str">
        <f aca="false">'විෂය තොරතුරු'!AN13</f>
        <v>සන්නිවේදන මාධ්‍ය අධ්‍ය්‍යනය</v>
      </c>
      <c r="GQ13" s="111" t="str">
        <f aca="false">'විෂය තොරතුරු'!AO13</f>
        <v>සෞඛ්‍ය හා ශාරීරික අධ්‍යාපනය</v>
      </c>
      <c r="GR13" s="111" t="str">
        <f aca="false">'විෂය තොරතුරු'!AP13</f>
        <v/>
      </c>
      <c r="GS13" s="111" t="str">
        <f aca="false">'විෂය තොරතුරු'!AQ13</f>
        <v/>
      </c>
      <c r="GT13" s="111" t="str">
        <f aca="false">'විෂය තොරතුරු'!AR13</f>
        <v/>
      </c>
      <c r="GU13" s="111" t="str">
        <f aca="false">'විෂය තොරතුරු'!AS13</f>
        <v/>
      </c>
      <c r="GV13" s="111" t="str">
        <f aca="false">'විෂය තොරතුරු'!AT13</f>
        <v/>
      </c>
      <c r="GW13" s="88"/>
      <c r="GX13" s="89"/>
      <c r="GY13" s="90"/>
      <c r="GZ13" s="112" t="str">
        <f aca="false">FO13</f>
        <v>සිංහල භාෂාව හා සාහිත්‍යය</v>
      </c>
      <c r="HA13" s="111" t="str">
        <f aca="false">FP13</f>
        <v/>
      </c>
      <c r="HB13" s="111" t="str">
        <f aca="false">FQ13</f>
        <v>බුද්ධ ධර්මය</v>
      </c>
      <c r="HC13" s="111" t="str">
        <f aca="false">FR13</f>
        <v>කතෝලික ධර්මය</v>
      </c>
      <c r="HD13" s="111" t="str">
        <f aca="false">FS13</f>
        <v>ක්‍රිස්තියානි ධර්මය (ඉංග්‍රීසි)</v>
      </c>
      <c r="HE13" s="113" t="str">
        <f aca="false">FT13</f>
        <v/>
      </c>
      <c r="HF13" s="93"/>
      <c r="HG13" s="94"/>
      <c r="HH13" s="94"/>
      <c r="HI13" s="95"/>
      <c r="HJ13" s="112" t="str">
        <f aca="false">FY13</f>
        <v>ව්‍යාපාර හා ගිණුම්කරණ අධ්‍යයනය</v>
      </c>
      <c r="HK13" s="111" t="str">
        <f aca="false">FZ13</f>
        <v>පුරවැසි අධ්‍යාපනය</v>
      </c>
      <c r="HL13" s="111" t="str">
        <f aca="false">GA13</f>
        <v>දෙවන භාෂාවක් ලෙස (දෙමල)</v>
      </c>
      <c r="HM13" s="111" t="str">
        <f aca="false">GB13</f>
        <v>භුගෝල විද්‍යාව</v>
      </c>
      <c r="HN13" s="111" t="str">
        <f aca="false">GC13</f>
        <v/>
      </c>
      <c r="HO13" s="111" t="str">
        <f aca="false">GD13</f>
        <v/>
      </c>
      <c r="HP13" s="111" t="str">
        <f aca="false">GE13</f>
        <v/>
      </c>
      <c r="HQ13" s="113" t="str">
        <f aca="false">GF13</f>
        <v/>
      </c>
      <c r="HR13" s="114" t="str">
        <f aca="false">GG13</f>
        <v>චිත්‍ර</v>
      </c>
      <c r="HS13" s="111" t="str">
        <f aca="false">GH13</f>
        <v>නැටුම් (දේශීය)</v>
      </c>
      <c r="HT13" s="111" t="str">
        <f aca="false">GI13</f>
        <v>සංගීතය (පෙරදිග)</v>
      </c>
      <c r="HU13" s="111" t="str">
        <f aca="false">GJ13</f>
        <v>සංගීතය (අපරදිග)</v>
      </c>
      <c r="HV13" s="111" t="str">
        <f aca="false">GK13</f>
        <v>නාට්‍ය හා රංග කලාව (සිංහල)</v>
      </c>
      <c r="HW13" s="111" t="str">
        <f aca="false">GL13</f>
        <v>සාහිත්‍ය රසාස්වාදය (ඉංග්‍රිසි)</v>
      </c>
      <c r="HX13" s="111" t="str">
        <f aca="false">GM13</f>
        <v/>
      </c>
      <c r="HY13" s="115" t="str">
        <f aca="false">GN13</f>
        <v/>
      </c>
      <c r="HZ13" s="114" t="str">
        <f aca="false">GO13</f>
        <v>තොරතුරු සන්නිවේදන තාක්ෂණය</v>
      </c>
      <c r="IA13" s="111" t="str">
        <f aca="false">GP13</f>
        <v>සන්නිවේදන මාධ්‍ය අධ්‍ය්‍යනය</v>
      </c>
      <c r="IB13" s="111" t="str">
        <f aca="false">GQ13</f>
        <v>සෞඛ්‍ය හා ශාරීරික අධ්‍යාපනය</v>
      </c>
      <c r="IC13" s="111" t="str">
        <f aca="false">GR13</f>
        <v/>
      </c>
      <c r="ID13" s="111" t="str">
        <f aca="false">GS13</f>
        <v/>
      </c>
      <c r="IE13" s="111" t="str">
        <f aca="false">GT13</f>
        <v/>
      </c>
      <c r="IF13" s="111" t="str">
        <f aca="false">GU13</f>
        <v/>
      </c>
      <c r="IG13" s="115" t="str">
        <f aca="false">GV13</f>
        <v/>
      </c>
      <c r="IH13" s="116" t="s">
        <v>1</v>
      </c>
      <c r="II13" s="117" t="s">
        <v>6</v>
      </c>
      <c r="IJ13" s="117" t="s">
        <v>10</v>
      </c>
      <c r="IK13" s="117" t="s">
        <v>14</v>
      </c>
      <c r="IL13" s="118" t="s">
        <v>19</v>
      </c>
      <c r="IM13" s="119" t="s">
        <v>41</v>
      </c>
      <c r="IN13" s="120" t="s">
        <v>42</v>
      </c>
      <c r="IO13" s="121" t="s">
        <v>43</v>
      </c>
    </row>
    <row r="14" s="141" customFormat="true" ht="12.75" hidden="false" customHeight="true" outlineLevel="0" collapsed="false">
      <c r="A14" s="122"/>
      <c r="B14" s="123"/>
      <c r="C14" s="124"/>
      <c r="D14" s="125"/>
      <c r="E14" s="126"/>
      <c r="F14" s="127"/>
      <c r="G14" s="126"/>
      <c r="H14" s="128"/>
      <c r="I14" s="128"/>
      <c r="J14" s="127"/>
      <c r="K14" s="129"/>
      <c r="L14" s="130"/>
      <c r="M14" s="130"/>
      <c r="N14" s="131"/>
      <c r="O14" s="126"/>
      <c r="P14" s="128"/>
      <c r="Q14" s="128"/>
      <c r="R14" s="128"/>
      <c r="S14" s="128"/>
      <c r="T14" s="128"/>
      <c r="U14" s="128"/>
      <c r="V14" s="127"/>
      <c r="W14" s="126"/>
      <c r="X14" s="128"/>
      <c r="Y14" s="128"/>
      <c r="Z14" s="128"/>
      <c r="AA14" s="128"/>
      <c r="AB14" s="128"/>
      <c r="AC14" s="128"/>
      <c r="AD14" s="127"/>
      <c r="AE14" s="126"/>
      <c r="AF14" s="128"/>
      <c r="AG14" s="128"/>
      <c r="AH14" s="128"/>
      <c r="AI14" s="128"/>
      <c r="AJ14" s="128"/>
      <c r="AK14" s="128"/>
      <c r="AL14" s="127"/>
      <c r="AM14" s="132"/>
      <c r="AN14" s="133"/>
      <c r="AO14" s="134"/>
      <c r="AP14" s="112"/>
      <c r="AQ14" s="111"/>
      <c r="AR14" s="111"/>
      <c r="AS14" s="111"/>
      <c r="AT14" s="111"/>
      <c r="AU14" s="113"/>
      <c r="AV14" s="135"/>
      <c r="AW14" s="86"/>
      <c r="AX14" s="86"/>
      <c r="AY14" s="136"/>
      <c r="AZ14" s="112"/>
      <c r="BA14" s="111"/>
      <c r="BB14" s="111"/>
      <c r="BC14" s="111"/>
      <c r="BD14" s="111"/>
      <c r="BE14" s="111"/>
      <c r="BF14" s="111"/>
      <c r="BG14" s="113"/>
      <c r="BH14" s="114"/>
      <c r="BI14" s="111"/>
      <c r="BJ14" s="111"/>
      <c r="BK14" s="111"/>
      <c r="BL14" s="111"/>
      <c r="BM14" s="111"/>
      <c r="BN14" s="111"/>
      <c r="BO14" s="115"/>
      <c r="BP14" s="114"/>
      <c r="BQ14" s="111"/>
      <c r="BR14" s="111"/>
      <c r="BS14" s="111"/>
      <c r="BT14" s="111"/>
      <c r="BU14" s="111"/>
      <c r="BV14" s="111"/>
      <c r="BW14" s="115"/>
      <c r="BX14" s="137"/>
      <c r="BY14" s="138"/>
      <c r="BZ14" s="138"/>
      <c r="CA14" s="138"/>
      <c r="CB14" s="139"/>
      <c r="CC14" s="126"/>
      <c r="CD14" s="127"/>
      <c r="CE14" s="140"/>
      <c r="FK14" s="142"/>
      <c r="FL14" s="143"/>
      <c r="FM14" s="144"/>
      <c r="FN14" s="144"/>
      <c r="FO14" s="145"/>
      <c r="FP14" s="145"/>
      <c r="FQ14" s="145"/>
      <c r="FR14" s="145"/>
      <c r="FS14" s="145"/>
      <c r="FT14" s="145"/>
      <c r="FU14" s="146"/>
      <c r="FV14" s="146"/>
      <c r="FW14" s="146"/>
      <c r="FX14" s="146"/>
      <c r="FY14" s="145"/>
      <c r="FZ14" s="145"/>
      <c r="GA14" s="145"/>
      <c r="GB14" s="145"/>
      <c r="GC14" s="145"/>
      <c r="GD14" s="145"/>
      <c r="GE14" s="145"/>
      <c r="GF14" s="145"/>
      <c r="GG14" s="145"/>
      <c r="GH14" s="145"/>
      <c r="GI14" s="145"/>
      <c r="GJ14" s="145"/>
      <c r="GK14" s="145"/>
      <c r="GL14" s="145"/>
      <c r="GM14" s="145"/>
      <c r="GN14" s="145"/>
      <c r="GO14" s="145"/>
      <c r="GP14" s="145"/>
      <c r="GQ14" s="145"/>
      <c r="GR14" s="145"/>
      <c r="GS14" s="145"/>
      <c r="GT14" s="145"/>
      <c r="GU14" s="145"/>
      <c r="GV14" s="145"/>
      <c r="GW14" s="147"/>
      <c r="GX14" s="148"/>
      <c r="GY14" s="149"/>
      <c r="GZ14" s="150"/>
      <c r="HA14" s="145"/>
      <c r="HB14" s="145"/>
      <c r="HC14" s="145"/>
      <c r="HD14" s="145"/>
      <c r="HE14" s="151"/>
      <c r="HF14" s="152"/>
      <c r="HG14" s="146"/>
      <c r="HH14" s="146"/>
      <c r="HI14" s="153"/>
      <c r="HJ14" s="150"/>
      <c r="HK14" s="145"/>
      <c r="HL14" s="145"/>
      <c r="HM14" s="145"/>
      <c r="HN14" s="145"/>
      <c r="HO14" s="145"/>
      <c r="HP14" s="145"/>
      <c r="HQ14" s="151"/>
      <c r="HR14" s="154"/>
      <c r="HS14" s="145"/>
      <c r="HT14" s="145"/>
      <c r="HU14" s="145"/>
      <c r="HV14" s="145"/>
      <c r="HW14" s="145"/>
      <c r="HX14" s="145"/>
      <c r="HY14" s="155"/>
      <c r="HZ14" s="154"/>
      <c r="IA14" s="145"/>
      <c r="IB14" s="145"/>
      <c r="IC14" s="145"/>
      <c r="ID14" s="145"/>
      <c r="IE14" s="145"/>
      <c r="IF14" s="145"/>
      <c r="IG14" s="155"/>
      <c r="IH14" s="156"/>
      <c r="II14" s="157"/>
      <c r="IJ14" s="157"/>
      <c r="IK14" s="157"/>
      <c r="IL14" s="158"/>
      <c r="IM14" s="154"/>
      <c r="IN14" s="155"/>
      <c r="IO14" s="159"/>
    </row>
    <row r="15" customFormat="false" ht="16.5" hidden="false" customHeight="true" outlineLevel="0" collapsed="false">
      <c r="A15" s="160" t="n">
        <v>1</v>
      </c>
      <c r="B15" s="161"/>
      <c r="C15" s="161"/>
      <c r="D15" s="162"/>
      <c r="E15" s="183"/>
      <c r="F15" s="181"/>
      <c r="G15" s="183"/>
      <c r="H15" s="180"/>
      <c r="I15" s="180"/>
      <c r="J15" s="181"/>
      <c r="K15" s="183"/>
      <c r="L15" s="180"/>
      <c r="M15" s="180"/>
      <c r="N15" s="181"/>
      <c r="O15" s="183"/>
      <c r="P15" s="180"/>
      <c r="Q15" s="180"/>
      <c r="R15" s="180"/>
      <c r="S15" s="180"/>
      <c r="T15" s="180"/>
      <c r="U15" s="180"/>
      <c r="V15" s="181"/>
      <c r="W15" s="183"/>
      <c r="X15" s="180"/>
      <c r="Y15" s="180"/>
      <c r="Z15" s="180"/>
      <c r="AA15" s="180"/>
      <c r="AB15" s="180"/>
      <c r="AC15" s="180"/>
      <c r="AD15" s="181"/>
      <c r="AE15" s="183"/>
      <c r="AF15" s="180"/>
      <c r="AG15" s="180"/>
      <c r="AH15" s="180"/>
      <c r="AI15" s="180"/>
      <c r="AJ15" s="180"/>
      <c r="AK15" s="180"/>
      <c r="AL15" s="166"/>
      <c r="AM15" s="167" t="str">
        <f aca="false">IF(B15="","",SUM(E15:AL15))</f>
        <v/>
      </c>
      <c r="AN15" s="168" t="str">
        <f aca="false">IF(B15="","",AM15/9)</f>
        <v/>
      </c>
      <c r="AO15" s="169" t="str">
        <f aca="false">IF(B15="","",IF(AM15=0,"-",RANK(AM15,$AM$15:$AM$64,0)))</f>
        <v/>
      </c>
      <c r="AP15" s="167" t="str">
        <f aca="false">IF(E15="","",IF(E15="-","-",IF(UPPER(E15)="AB","+",VLOOKUP(E15,'විෂය තොරතුරු'!$P$24:$Q$28,2))))</f>
        <v/>
      </c>
      <c r="AQ15" s="168" t="str">
        <f aca="false">IF(F15="","",IF(F15="-","-",IF(UPPER(F15)="AB","+",VLOOKUP(F15,'විෂය තොරතුරු'!$P$24:$Q$28,2))))</f>
        <v/>
      </c>
      <c r="AR15" s="168" t="str">
        <f aca="false">IF(G15="","",IF(G15="-","-",IF(UPPER(G15)="AB","+",VLOOKUP(G15,'විෂය තොරතුරු'!$P$24:$Q$28,2))))</f>
        <v/>
      </c>
      <c r="AS15" s="168" t="str">
        <f aca="false">IF(H15="","",IF(H15="-","-",IF(UPPER(H15)="AB","+",VLOOKUP(H15,'විෂය තොරතුරු'!$P$24:$Q$28,2))))</f>
        <v/>
      </c>
      <c r="AT15" s="168" t="str">
        <f aca="false">IF(I15="","",IF(I15="-","-",IF(UPPER(I15)="AB","+",VLOOKUP(I15,'විෂය තොරතුරු'!$P$24:$Q$28,2))))</f>
        <v/>
      </c>
      <c r="AU15" s="170" t="str">
        <f aca="false">IF(J15="","",IF(J15="-","-",IF(UPPER(J15)="AB","+",VLOOKUP(J15,'විෂය තොරතුරු'!$P$24:$Q$28,2))))</f>
        <v/>
      </c>
      <c r="AV15" s="171" t="str">
        <f aca="false">IF(K15="","",IF(K15="-","-",IF(UPPER(K15)="AB","+",VLOOKUP(K15,'විෂය තොරතුරු'!$P$24:$Q$28,2))))</f>
        <v/>
      </c>
      <c r="AW15" s="168" t="str">
        <f aca="false">IF(L15="","",IF(L15="-","-",IF(UPPER(L15)="AB","+",VLOOKUP(L15,'විෂය තොරතුරු'!$P$24:$Q$28,2))))</f>
        <v/>
      </c>
      <c r="AX15" s="168" t="str">
        <f aca="false">IF(M15="","",IF(M15="-","-",IF(UPPER(M15)="AB","+",VLOOKUP(M15,'විෂය තොරතුරු'!$P$24:$Q$28,2))))</f>
        <v/>
      </c>
      <c r="AY15" s="169" t="str">
        <f aca="false">IF(N15="","",IF(N15="-","-",IF(UPPER(N15)="AB","+",VLOOKUP(N15,'විෂය තොරතුරු'!$P$24:$Q$28,2))))</f>
        <v/>
      </c>
      <c r="AZ15" s="167" t="str">
        <f aca="false">IF(O15="","",IF(O15="-","-",IF(UPPER(O15)="AB","+",VLOOKUP(O15,'විෂය තොරතුරු'!$P$24:$Q$28,2))))</f>
        <v/>
      </c>
      <c r="BA15" s="168" t="str">
        <f aca="false">IF(P15="","",IF(P15="-","-",IF(UPPER(P15)="AB","+",VLOOKUP(P15,'විෂය තොරතුරු'!$P$24:$Q$28,2))))</f>
        <v/>
      </c>
      <c r="BB15" s="168" t="str">
        <f aca="false">IF(Q15="","",IF(Q15="-","-",IF(UPPER(Q15)="AB","+",VLOOKUP(Q15,'විෂය තොරතුරු'!$P$24:$Q$28,2))))</f>
        <v/>
      </c>
      <c r="BC15" s="168" t="str">
        <f aca="false">IF(R15="","",IF(R15="-","-",IF(UPPER(R15)="AB","+",VLOOKUP(R15,'විෂය තොරතුරු'!$P$24:$Q$28,2))))</f>
        <v/>
      </c>
      <c r="BD15" s="168" t="str">
        <f aca="false">IF(S15="","",IF(S15="-","-",IF(UPPER(S15)="AB","+",VLOOKUP(S15,'විෂය තොරතුරු'!$P$24:$Q$28,2))))</f>
        <v/>
      </c>
      <c r="BE15" s="168" t="str">
        <f aca="false">IF(T15="","",IF(T15="-","-",IF(UPPER(T15)="AB","+",VLOOKUP(T15,'විෂය තොරතුරු'!$P$24:$Q$28,2))))</f>
        <v/>
      </c>
      <c r="BF15" s="168" t="str">
        <f aca="false">IF(U15="","",IF(U15="-","-",IF(UPPER(U15)="AB","+",VLOOKUP(U15,'විෂය තොරතුරු'!$P$24:$Q$28,2))))</f>
        <v/>
      </c>
      <c r="BG15" s="170" t="str">
        <f aca="false">IF(V15="","",IF(V15="-","-",IF(UPPER(V15)="AB","+",VLOOKUP(V15,'විෂය තොරතුරු'!$P$24:$Q$28,2))))</f>
        <v/>
      </c>
      <c r="BH15" s="171" t="str">
        <f aca="false">IF(W15="","",IF(W15="-","-",IF(UPPER(W15)="AB","+",VLOOKUP(W15,'විෂය තොරතුරු'!$P$24:$Q$28,2))))</f>
        <v/>
      </c>
      <c r="BI15" s="168" t="str">
        <f aca="false">IF(X15="","",IF(X15="-","-",IF(UPPER(X15)="AB","+",VLOOKUP(X15,'විෂය තොරතුරු'!$P$24:$Q$28,2))))</f>
        <v/>
      </c>
      <c r="BJ15" s="168" t="str">
        <f aca="false">IF(Y15="","",IF(Y15="-","-",IF(UPPER(Y15)="AB","+",VLOOKUP(Y15,'විෂය තොරතුරු'!$P$24:$Q$28,2))))</f>
        <v/>
      </c>
      <c r="BK15" s="168" t="str">
        <f aca="false">IF(Z15="","",IF(Z15="-","-",IF(UPPER(Z15)="AB","+",VLOOKUP(Z15,'විෂය තොරතුරු'!$P$24:$Q$28,2))))</f>
        <v/>
      </c>
      <c r="BL15" s="168" t="str">
        <f aca="false">IF(AA15="","",IF(AA15="-","-",IF(UPPER(AA15)="AB","+",VLOOKUP(AA15,'විෂය තොරතුරු'!$P$24:$Q$28,2))))</f>
        <v/>
      </c>
      <c r="BM15" s="168" t="str">
        <f aca="false">IF(AB15="","",IF(AB15="-","-",IF(UPPER(AB15)="AB","+",VLOOKUP(AB15,'විෂය තොරතුරු'!$P$24:$Q$28,2))))</f>
        <v/>
      </c>
      <c r="BN15" s="168" t="str">
        <f aca="false">IF(AC15="","",IF(AC15="-","-",IF(UPPER(AC15)="AB","+",VLOOKUP(AC15,'විෂය තොරතුරු'!$P$24:$Q$28,2))))</f>
        <v/>
      </c>
      <c r="BO15" s="169" t="str">
        <f aca="false">IF(AD15="","",IF(AD15="-","-",IF(UPPER(AD15)="AB","+",VLOOKUP(AD15,'විෂය තොරතුරු'!$P$24:$Q$28,2))))</f>
        <v/>
      </c>
      <c r="BP15" s="171" t="str">
        <f aca="false">IF(AE15="","",IF(AE15="-","-",IF(UPPER(AE15)="AB","+",VLOOKUP(AE15,'විෂය තොරතුරු'!$P$24:$Q$28,2))))</f>
        <v/>
      </c>
      <c r="BQ15" s="168" t="str">
        <f aca="false">IF(AF15="","",IF(AF15="-","-",IF(UPPER(AF15)="AB","+",VLOOKUP(AF15,'විෂය තොරතුරු'!$P$24:$Q$28,2))))</f>
        <v/>
      </c>
      <c r="BR15" s="168" t="str">
        <f aca="false">IF(AG15="","",IF(AG15="-","-",IF(UPPER(AG15)="AB","+",VLOOKUP(AG15,'විෂය තොරතුරු'!$P$24:$Q$28,2))))</f>
        <v/>
      </c>
      <c r="BS15" s="168" t="str">
        <f aca="false">IF(AH15="","",IF(AH15="-","-",IF(UPPER(AH15)="AB","+",VLOOKUP(AH15,'විෂය තොරතුරු'!$P$24:$Q$28,2))))</f>
        <v/>
      </c>
      <c r="BT15" s="168" t="str">
        <f aca="false">IF(AI15="","",IF(AI15="-","-",IF(UPPER(AI15)="AB","+",VLOOKUP(AI15,'විෂය තොරතුරු'!$P$24:$Q$28,2))))</f>
        <v/>
      </c>
      <c r="BU15" s="168" t="str">
        <f aca="false">IF(AJ15="","",IF(AJ15="-","-",IF(UPPER(AJ15)="AB","+",VLOOKUP(AJ15,'විෂය තොරතුරු'!$P$24:$Q$28,2))))</f>
        <v/>
      </c>
      <c r="BV15" s="168" t="str">
        <f aca="false">IF(AK15="","",IF(AK15="-","-",IF(UPPER(AK15)="AB","+",VLOOKUP(AK15,'විෂය තොරතුරු'!$P$24:$Q$28,2))))</f>
        <v/>
      </c>
      <c r="BW15" s="169" t="str">
        <f aca="false">IF(AL15="","",IF(AL15="-","-",IF(UPPER(AL15)="AB","+",VLOOKUP(AL15,'විෂය තොරතුරු'!$P$24:$Q$28,2))))</f>
        <v/>
      </c>
      <c r="BX15" s="171" t="str">
        <f aca="false">IF($B15="","",COUNTIF($AP15:$BW15,"A"))</f>
        <v/>
      </c>
      <c r="BY15" s="168" t="str">
        <f aca="false">IF($B15="","",COUNTIF($AP15:$BW15,"B"))</f>
        <v/>
      </c>
      <c r="BZ15" s="168" t="str">
        <f aca="false">IF($B15="","",COUNTIF($AP15:$BW15,"C"))</f>
        <v/>
      </c>
      <c r="CA15" s="168" t="str">
        <f aca="false">IF($B15="","",COUNTIF($AP15:$BW15,"S"))</f>
        <v/>
      </c>
      <c r="CB15" s="169" t="str">
        <f aca="false">IF($B15="","",COUNTIF($AP15:$BW15,"W"))</f>
        <v/>
      </c>
      <c r="CC15" s="171" t="str">
        <f aca="false">IF(B15="","",SUM(BX15:CA15))</f>
        <v/>
      </c>
      <c r="CD15" s="169" t="str">
        <f aca="false">IF(B15="","",SUM(BX15:BZ15))</f>
        <v/>
      </c>
      <c r="CE15" s="172" t="str">
        <f aca="false">IF(B15="","",IF(AND(CC15&gt;=6,CD15&gt;=3,OR(E15&gt;=35,F15&gt;=35),L15&gt;=35),"6/3 සමත්",IF(AND(CC15&gt;=5,CD15&gt;=3,OR(E15&gt;=35,F15&gt;=35,L15&gt;=35)),"5/3 සමත්",IF(AND(CC15&gt;=4,CD15&gt;=1,OR(E15&gt;=20,F15&gt;=20,L15&gt;=20)),"සමත් කළ හැකි",IF(CB15=9,"W9","අසමත් ?")))))</f>
        <v/>
      </c>
      <c r="FK15" s="173" t="n">
        <v>1</v>
      </c>
      <c r="FL15" s="161" t="s">
        <v>44</v>
      </c>
      <c r="FM15" s="161"/>
      <c r="FN15" s="161" t="str">
        <f aca="false">IF(FM15="","-",(FM15/$M$95)*100)</f>
        <v>-</v>
      </c>
      <c r="FO15" s="165" t="n">
        <v>45</v>
      </c>
      <c r="FP15" s="165"/>
      <c r="FQ15" s="165" t="n">
        <v>56</v>
      </c>
      <c r="FR15" s="165" t="s">
        <v>18</v>
      </c>
      <c r="FS15" s="165"/>
      <c r="FT15" s="165"/>
      <c r="FU15" s="165" t="n">
        <v>35</v>
      </c>
      <c r="FV15" s="165" t="n">
        <v>48</v>
      </c>
      <c r="FW15" s="165" t="n">
        <v>75</v>
      </c>
      <c r="FX15" s="165" t="n">
        <v>18</v>
      </c>
      <c r="FY15" s="165" t="s">
        <v>18</v>
      </c>
      <c r="FZ15" s="165" t="s">
        <v>18</v>
      </c>
      <c r="GA15" s="165" t="n">
        <v>33</v>
      </c>
      <c r="GB15" s="165"/>
      <c r="GC15" s="165"/>
      <c r="GD15" s="165"/>
      <c r="GE15" s="165"/>
      <c r="GF15" s="165"/>
      <c r="GG15" s="165" t="s">
        <v>18</v>
      </c>
      <c r="GH15" s="165" t="n">
        <v>56</v>
      </c>
      <c r="GI15" s="165" t="s">
        <v>18</v>
      </c>
      <c r="GJ15" s="165"/>
      <c r="GK15" s="165"/>
      <c r="GL15" s="165" t="s">
        <v>18</v>
      </c>
      <c r="GM15" s="165"/>
      <c r="GN15" s="165"/>
      <c r="GO15" s="165" t="s">
        <v>18</v>
      </c>
      <c r="GP15" s="165" t="s">
        <v>18</v>
      </c>
      <c r="GQ15" s="165"/>
      <c r="GR15" s="165" t="n">
        <v>36</v>
      </c>
      <c r="GS15" s="165"/>
      <c r="GT15" s="165"/>
      <c r="GU15" s="165"/>
      <c r="GV15" s="174"/>
      <c r="GW15" s="167" t="n">
        <f aca="false">IF(FL15="","",SUM(FO15:GV15))</f>
        <v>402</v>
      </c>
      <c r="GX15" s="168" t="n">
        <f aca="false">IF(FL15="","",GW15/9)</f>
        <v>44.6666666666667</v>
      </c>
      <c r="GY15" s="169" t="n">
        <f aca="false">IF(FL15="","",IF(GW15=0,"-",RANK(GW15,$GW$15:$GW$64,0)))</f>
        <v>8</v>
      </c>
      <c r="GZ15" s="167" t="str">
        <f aca="false">IF(FO15="","",IF(FO15="-","-",IF(UPPER(FO15)="AB","+",VLOOKUP(FO15,'විෂය තොරතුරු'!$P$24:$Q$28,2))))</f>
        <v>S</v>
      </c>
      <c r="HA15" s="168" t="str">
        <f aca="false">IF(FP15="","",IF(FP15="-","-",IF(UPPER(FP15)="AB","+",VLOOKUP(FP15,'විෂය තොරතුරු'!$P$24:$Q$28,2))))</f>
        <v/>
      </c>
      <c r="HB15" s="168" t="str">
        <f aca="false">IF(FQ15="","",IF(FQ15="-","-",IF(UPPER(FQ15)="AB","+",VLOOKUP(FQ15,'විෂය තොරතුරු'!$P$24:$Q$28,2))))</f>
        <v>C</v>
      </c>
      <c r="HC15" s="168" t="str">
        <f aca="false">IF(FR15="","",IF(FR15="-","-",IF(UPPER(FR15)="AB","+",VLOOKUP(FR15,'විෂය තොරතුරු'!$P$24:$Q$28,2))))</f>
        <v>-</v>
      </c>
      <c r="HD15" s="168" t="str">
        <f aca="false">IF(FS15="","",IF(FS15="-","-",IF(UPPER(FS15)="AB","+",VLOOKUP(FS15,'විෂය තොරතුරු'!$P$24:$Q$28,2))))</f>
        <v/>
      </c>
      <c r="HE15" s="170" t="str">
        <f aca="false">IF(FT15="","",IF(FT15="-","-",IF(UPPER(FT15)="AB","+",VLOOKUP(FT15,'විෂය තොරතුරු'!$P$24:$Q$28,2))))</f>
        <v/>
      </c>
      <c r="HF15" s="171" t="str">
        <f aca="false">IF(FU15="","",IF(FU15="-","-",IF(UPPER(FU15)="AB","+",VLOOKUP(FU15,'විෂය තොරතුරු'!$P$24:$Q$28,2))))</f>
        <v>S</v>
      </c>
      <c r="HG15" s="168" t="str">
        <f aca="false">IF(FV15="","",IF(FV15="-","-",IF(UPPER(FV15)="AB","+",VLOOKUP(FV15,'විෂය තොරතුරු'!$P$24:$Q$28,2))))</f>
        <v>S</v>
      </c>
      <c r="HH15" s="168" t="str">
        <f aca="false">IF(FW15="","",IF(FW15="-","-",IF(UPPER(FW15)="AB","+",VLOOKUP(FW15,'විෂය තොරතුරු'!$P$24:$Q$28,2))))</f>
        <v>A</v>
      </c>
      <c r="HI15" s="169" t="str">
        <f aca="false">IF(FX15="","",IF(FX15="-","-",IF(UPPER(FX15)="AB","+",VLOOKUP(FX15,'විෂය තොරතුරු'!$P$24:$Q$28,2))))</f>
        <v>W</v>
      </c>
      <c r="HJ15" s="167" t="str">
        <f aca="false">IF(FY15="","",IF(FY15="-","-",IF(UPPER(FY15)="AB","+",VLOOKUP(FY15,'විෂය තොරතුරු'!$P$24:$Q$28,2))))</f>
        <v>-</v>
      </c>
      <c r="HK15" s="168" t="str">
        <f aca="false">IF(FZ15="","",IF(FZ15="-","-",IF(UPPER(FZ15)="AB","+",VLOOKUP(FZ15,'විෂය තොරතුරු'!$P$24:$Q$28,2))))</f>
        <v>-</v>
      </c>
      <c r="HL15" s="168" t="str">
        <f aca="false">IF(GA15="","",IF(GA15="-","-",IF(UPPER(GA15)="AB","+",VLOOKUP(GA15,'විෂය තොරතුරු'!$P$24:$Q$28,2))))</f>
        <v>W</v>
      </c>
      <c r="HM15" s="168" t="str">
        <f aca="false">IF(GB15="","",IF(GB15="-","-",IF(UPPER(GB15)="AB","+",VLOOKUP(GB15,'විෂය තොරතුරු'!$P$24:$Q$28,2))))</f>
        <v/>
      </c>
      <c r="HN15" s="168" t="str">
        <f aca="false">IF(GC15="","",IF(GC15="-","-",IF(UPPER(GC15)="AB","+",VLOOKUP(GC15,'විෂය තොරතුරු'!$P$24:$Q$28,2))))</f>
        <v/>
      </c>
      <c r="HO15" s="168" t="str">
        <f aca="false">IF(GD15="","",IF(GD15="-","-",IF(UPPER(GD15)="AB","+",VLOOKUP(GD15,'විෂය තොරතුරු'!$P$24:$Q$28,2))))</f>
        <v/>
      </c>
      <c r="HP15" s="168" t="str">
        <f aca="false">IF(GE15="","",IF(GE15="-","-",IF(UPPER(GE15)="AB","+",VLOOKUP(GE15,'විෂය තොරතුරු'!$P$24:$Q$28,2))))</f>
        <v/>
      </c>
      <c r="HQ15" s="170" t="str">
        <f aca="false">IF(GF15="","",IF(GF15="-","-",IF(UPPER(GF15)="AB","+",VLOOKUP(GF15,'විෂය තොරතුරු'!$P$24:$Q$28,2))))</f>
        <v/>
      </c>
      <c r="HR15" s="171" t="str">
        <f aca="false">IF(GG15="","",IF(GG15="-","-",IF(UPPER(GG15)="AB","+",VLOOKUP(GG15,'විෂය තොරතුරු'!$P$24:$Q$28,2))))</f>
        <v>-</v>
      </c>
      <c r="HS15" s="168" t="str">
        <f aca="false">IF(GH15="","",IF(GH15="-","-",IF(UPPER(GH15)="AB","+",VLOOKUP(GH15,'විෂය තොරතුරු'!$P$24:$Q$28,2))))</f>
        <v>C</v>
      </c>
      <c r="HT15" s="168" t="str">
        <f aca="false">IF(GI15="","",IF(GI15="-","-",IF(UPPER(GI15)="AB","+",VLOOKUP(GI15,'විෂය තොරතුරු'!$P$24:$Q$28,2))))</f>
        <v>-</v>
      </c>
      <c r="HU15" s="168" t="str">
        <f aca="false">IF(GJ15="","",IF(GJ15="-","-",IF(UPPER(GJ15)="AB","+",VLOOKUP(GJ15,'විෂය තොරතුරු'!$P$24:$Q$28,2))))</f>
        <v/>
      </c>
      <c r="HV15" s="168" t="str">
        <f aca="false">IF(GK15="","",IF(GK15="-","-",IF(UPPER(GK15)="AB","+",VLOOKUP(GK15,'විෂය තොරතුරු'!$P$24:$Q$28,2))))</f>
        <v/>
      </c>
      <c r="HW15" s="168" t="str">
        <f aca="false">IF(GL15="","",IF(GL15="-","-",IF(UPPER(GL15)="AB","+",VLOOKUP(GL15,'විෂය තොරතුරු'!$P$24:$Q$28,2))))</f>
        <v>-</v>
      </c>
      <c r="HX15" s="168" t="str">
        <f aca="false">IF(GM15="","",IF(GM15="-","-",IF(UPPER(GM15)="AB","+",VLOOKUP(GM15,'විෂය තොරතුරු'!$P$24:$Q$28,2))))</f>
        <v/>
      </c>
      <c r="HY15" s="169" t="str">
        <f aca="false">IF(GN15="","",IF(GN15="-","-",IF(UPPER(GN15)="AB","+",VLOOKUP(GN15,'විෂය තොරතුරු'!$P$24:$Q$28,2))))</f>
        <v/>
      </c>
      <c r="HZ15" s="171" t="str">
        <f aca="false">IF(GO15="","",IF(GO15="-","-",IF(UPPER(GO15)="AB","+",VLOOKUP(GO15,'විෂය තොරතුරු'!$P$24:$Q$28,2))))</f>
        <v>-</v>
      </c>
      <c r="IA15" s="168" t="str">
        <f aca="false">IF(GP15="","",IF(GP15="-","-",IF(UPPER(GP15)="AB","+",VLOOKUP(GP15,'විෂය තොරතුරු'!$P$24:$Q$28,2))))</f>
        <v>-</v>
      </c>
      <c r="IB15" s="168" t="str">
        <f aca="false">IF(GQ15="","",IF(GQ15="-","-",IF(UPPER(GQ15)="AB","+",VLOOKUP(GQ15,'විෂය තොරතුරු'!$P$24:$Q$28,2))))</f>
        <v/>
      </c>
      <c r="IC15" s="168" t="str">
        <f aca="false">IF(GR15="","",IF(GR15="-","-",IF(UPPER(GR15)="AB","+",VLOOKUP(GR15,'විෂය තොරතුරු'!$P$24:$Q$28,2))))</f>
        <v>S</v>
      </c>
      <c r="ID15" s="168" t="str">
        <f aca="false">IF(GS15="","",IF(GS15="-","-",IF(UPPER(GS15)="AB","+",VLOOKUP(GS15,'විෂය තොරතුරු'!$P$24:$Q$28,2))))</f>
        <v/>
      </c>
      <c r="IE15" s="168" t="str">
        <f aca="false">IF(GT15="","",IF(GT15="-","-",IF(UPPER(GT15)="AB","+",VLOOKUP(GT15,'විෂය තොරතුරු'!$P$24:$Q$28,2))))</f>
        <v/>
      </c>
      <c r="IF15" s="168" t="str">
        <f aca="false">IF(GU15="","",IF(GU15="-","-",IF(UPPER(GU15)="AB","+",VLOOKUP(GU15,'විෂය තොරතුරු'!$P$24:$Q$28,2))))</f>
        <v/>
      </c>
      <c r="IG15" s="169" t="str">
        <f aca="false">IF(GV15="","",IF(GV15="-","-",IF(UPPER(GV15)="AB","+",VLOOKUP(GV15,'විෂය තොරතුරු'!$P$24:$Q$28,2))))</f>
        <v/>
      </c>
      <c r="IH15" s="171" t="n">
        <f aca="false">IF($FL15="","",COUNTIF($GZ15:$IG15,"A"))</f>
        <v>1</v>
      </c>
      <c r="II15" s="171" t="n">
        <f aca="false">IF($FL15="","",COUNTIF($GZ15:$IG15,"B"))</f>
        <v>0</v>
      </c>
      <c r="IJ15" s="171" t="n">
        <f aca="false">IF($FL15="","",COUNTIF($GZ15:$IG15,"C"))</f>
        <v>2</v>
      </c>
      <c r="IK15" s="171" t="n">
        <f aca="false">IF($FL15="","",COUNTIF($GZ15:$IG15,"S"))</f>
        <v>4</v>
      </c>
      <c r="IL15" s="171" t="n">
        <f aca="false">IF($FL15="","",COUNTIF($GZ15:$IG15,"W"))</f>
        <v>2</v>
      </c>
      <c r="IM15" s="171" t="n">
        <f aca="false">IF(FL15="","",SUM(IH15:IK15))</f>
        <v>7</v>
      </c>
      <c r="IN15" s="169" t="n">
        <f aca="false">IF(FL15="","",SUM(IH15:IJ15))</f>
        <v>3</v>
      </c>
      <c r="IO15" s="172" t="str">
        <f aca="false">IF(FL15="","",IF(AND(IM15&gt;=6,IN15&gt;=3,OR(FO15&gt;=35,FP15&gt;=35),FV15&gt;=35),"6/3 සමත්",IF(AND(IM15&gt;=5,IN15&gt;=3,OR(FO15&gt;=35,FP15&gt;=35,FV15&gt;=35)),"5/3 සමත්",IF(AND(IM15&gt;=4,IN15&gt;=1,OR(FO15&gt;=20,FP15&gt;=20,FV15&gt;=20)),"සමත් කළ හැකි",IF(IL15=9,"W9","අසමත් ?")))))</f>
        <v>6/3 සමත්</v>
      </c>
    </row>
    <row r="16" customFormat="false" ht="13.8" hidden="false" customHeight="false" outlineLevel="0" collapsed="false">
      <c r="A16" s="160" t="n">
        <v>2</v>
      </c>
      <c r="B16" s="161"/>
      <c r="C16" s="161"/>
      <c r="D16" s="162"/>
      <c r="E16" s="183"/>
      <c r="F16" s="181"/>
      <c r="G16" s="183"/>
      <c r="H16" s="180"/>
      <c r="I16" s="180"/>
      <c r="J16" s="181"/>
      <c r="K16" s="183"/>
      <c r="L16" s="180"/>
      <c r="M16" s="180"/>
      <c r="N16" s="181"/>
      <c r="O16" s="183"/>
      <c r="P16" s="180"/>
      <c r="Q16" s="180"/>
      <c r="R16" s="180"/>
      <c r="S16" s="180"/>
      <c r="T16" s="180"/>
      <c r="U16" s="180"/>
      <c r="V16" s="181"/>
      <c r="W16" s="183"/>
      <c r="X16" s="180"/>
      <c r="Y16" s="180"/>
      <c r="Z16" s="180"/>
      <c r="AA16" s="180"/>
      <c r="AB16" s="180"/>
      <c r="AC16" s="180"/>
      <c r="AD16" s="181"/>
      <c r="AE16" s="183"/>
      <c r="AF16" s="180"/>
      <c r="AG16" s="180"/>
      <c r="AH16" s="180"/>
      <c r="AI16" s="180"/>
      <c r="AJ16" s="180"/>
      <c r="AK16" s="180"/>
      <c r="AL16" s="166"/>
      <c r="AM16" s="167" t="str">
        <f aca="false">IF(B16="","",SUM(E16:AL16))</f>
        <v/>
      </c>
      <c r="AN16" s="168" t="str">
        <f aca="false">IF(B16="","",AM16/9)</f>
        <v/>
      </c>
      <c r="AO16" s="169" t="str">
        <f aca="false">IF(B16="","",IF(AM16=0,"-",RANK(AM16,$AM$15:$AM$64,0)))</f>
        <v/>
      </c>
      <c r="AP16" s="167" t="str">
        <f aca="false">IF(E16="","",IF(E16="-","-",IF(UPPER(E16)="AB","+",VLOOKUP(E16,'විෂය තොරතුරු'!$P$24:$Q$28,2))))</f>
        <v/>
      </c>
      <c r="AQ16" s="168" t="str">
        <f aca="false">IF(F16="","",IF(F16="-","-",IF(UPPER(F16)="AB","+",VLOOKUP(F16,'විෂය තොරතුරු'!$P$24:$Q$28,2))))</f>
        <v/>
      </c>
      <c r="AR16" s="168" t="str">
        <f aca="false">IF(G16="","",IF(G16="-","-",IF(UPPER(G16)="AB","+",VLOOKUP(G16,'විෂය තොරතුරු'!$P$24:$Q$28,2))))</f>
        <v/>
      </c>
      <c r="AS16" s="168" t="str">
        <f aca="false">IF(H16="","",IF(H16="-","-",IF(UPPER(H16)="AB","+",VLOOKUP(H16,'විෂය තොරතුරු'!$P$24:$Q$28,2))))</f>
        <v/>
      </c>
      <c r="AT16" s="168" t="str">
        <f aca="false">IF(I16="","",IF(I16="-","-",IF(UPPER(I16)="AB","+",VLOOKUP(I16,'විෂය තොරතුරු'!$P$24:$Q$28,2))))</f>
        <v/>
      </c>
      <c r="AU16" s="170" t="str">
        <f aca="false">IF(J16="","",IF(J16="-","-",IF(UPPER(J16)="AB","+",VLOOKUP(J16,'විෂය තොරතුරු'!$P$24:$Q$28,2))))</f>
        <v/>
      </c>
      <c r="AV16" s="171" t="str">
        <f aca="false">IF(K16="","",IF(K16="-","-",IF(UPPER(K16)="AB","+",VLOOKUP(K16,'විෂය තොරතුරු'!$P$24:$Q$28,2))))</f>
        <v/>
      </c>
      <c r="AW16" s="168" t="str">
        <f aca="false">IF(L16="","",IF(L16="-","-",IF(UPPER(L16)="AB","+",VLOOKUP(L16,'විෂය තොරතුරු'!$P$24:$Q$28,2))))</f>
        <v/>
      </c>
      <c r="AX16" s="168" t="str">
        <f aca="false">IF(M16="","",IF(M16="-","-",IF(UPPER(M16)="AB","+",VLOOKUP(M16,'විෂය තොරතුරු'!$P$24:$Q$28,2))))</f>
        <v/>
      </c>
      <c r="AY16" s="169" t="str">
        <f aca="false">IF(N16="","",IF(N16="-","-",IF(UPPER(N16)="AB","+",VLOOKUP(N16,'විෂය තොරතුරු'!$P$24:$Q$28,2))))</f>
        <v/>
      </c>
      <c r="AZ16" s="167" t="str">
        <f aca="false">IF(O16="","",IF(O16="-","-",IF(UPPER(O16)="AB","+",VLOOKUP(O16,'විෂය තොරතුරු'!$P$24:$Q$28,2))))</f>
        <v/>
      </c>
      <c r="BA16" s="168" t="str">
        <f aca="false">IF(P16="","",IF(P16="-","-",IF(UPPER(P16)="AB","+",VLOOKUP(P16,'විෂය තොරතුරු'!$P$24:$Q$28,2))))</f>
        <v/>
      </c>
      <c r="BB16" s="168" t="str">
        <f aca="false">IF(Q16="","",IF(Q16="-","-",IF(UPPER(Q16)="AB","+",VLOOKUP(Q16,'විෂය තොරතුරු'!$P$24:$Q$28,2))))</f>
        <v/>
      </c>
      <c r="BC16" s="168" t="str">
        <f aca="false">IF(R16="","",IF(R16="-","-",IF(UPPER(R16)="AB","+",VLOOKUP(R16,'විෂය තොරතුරු'!$P$24:$Q$28,2))))</f>
        <v/>
      </c>
      <c r="BD16" s="168" t="str">
        <f aca="false">IF(S16="","",IF(S16="-","-",IF(UPPER(S16)="AB","+",VLOOKUP(S16,'විෂය තොරතුරු'!$P$24:$Q$28,2))))</f>
        <v/>
      </c>
      <c r="BE16" s="168" t="str">
        <f aca="false">IF(T16="","",IF(T16="-","-",IF(UPPER(T16)="AB","+",VLOOKUP(T16,'විෂය තොරතුරු'!$P$24:$Q$28,2))))</f>
        <v/>
      </c>
      <c r="BF16" s="168" t="str">
        <f aca="false">IF(U16="","",IF(U16="-","-",IF(UPPER(U16)="AB","+",VLOOKUP(U16,'විෂය තොරතුරු'!$P$24:$Q$28,2))))</f>
        <v/>
      </c>
      <c r="BG16" s="170" t="str">
        <f aca="false">IF(V16="","",IF(V16="-","-",IF(UPPER(V16)="AB","+",VLOOKUP(V16,'විෂය තොරතුරු'!$P$24:$Q$28,2))))</f>
        <v/>
      </c>
      <c r="BH16" s="171" t="str">
        <f aca="false">IF(W16="","",IF(W16="-","-",IF(UPPER(W16)="AB","+",VLOOKUP(W16,'විෂය තොරතුරු'!$P$24:$Q$28,2))))</f>
        <v/>
      </c>
      <c r="BI16" s="168" t="str">
        <f aca="false">IF(X16="","",IF(X16="-","-",IF(UPPER(X16)="AB","+",VLOOKUP(X16,'විෂය තොරතුරු'!$P$24:$Q$28,2))))</f>
        <v/>
      </c>
      <c r="BJ16" s="168" t="str">
        <f aca="false">IF(Y16="","",IF(Y16="-","-",IF(UPPER(Y16)="AB","+",VLOOKUP(Y16,'විෂය තොරතුරු'!$P$24:$Q$28,2))))</f>
        <v/>
      </c>
      <c r="BK16" s="168" t="str">
        <f aca="false">IF(Z16="","",IF(Z16="-","-",IF(UPPER(Z16)="AB","+",VLOOKUP(Z16,'විෂය තොරතුරු'!$P$24:$Q$28,2))))</f>
        <v/>
      </c>
      <c r="BL16" s="168" t="str">
        <f aca="false">IF(AA16="","",IF(AA16="-","-",IF(UPPER(AA16)="AB","+",VLOOKUP(AA16,'විෂය තොරතුරු'!$P$24:$Q$28,2))))</f>
        <v/>
      </c>
      <c r="BM16" s="168" t="str">
        <f aca="false">IF(AB16="","",IF(AB16="-","-",IF(UPPER(AB16)="AB","+",VLOOKUP(AB16,'විෂය තොරතුරු'!$P$24:$Q$28,2))))</f>
        <v/>
      </c>
      <c r="BN16" s="168" t="str">
        <f aca="false">IF(AC16="","",IF(AC16="-","-",IF(UPPER(AC16)="AB","+",VLOOKUP(AC16,'විෂය තොරතුරු'!$P$24:$Q$28,2))))</f>
        <v/>
      </c>
      <c r="BO16" s="169" t="str">
        <f aca="false">IF(AD16="","",IF(AD16="-","-",IF(UPPER(AD16)="AB","+",VLOOKUP(AD16,'විෂය තොරතුරු'!$P$24:$Q$28,2))))</f>
        <v/>
      </c>
      <c r="BP16" s="171" t="str">
        <f aca="false">IF(AE16="","",IF(AE16="-","-",IF(UPPER(AE16)="AB","+",VLOOKUP(AE16,'විෂය තොරතුරු'!$P$24:$Q$28,2))))</f>
        <v/>
      </c>
      <c r="BQ16" s="168" t="str">
        <f aca="false">IF(AF16="","",IF(AF16="-","-",IF(UPPER(AF16)="AB","+",VLOOKUP(AF16,'විෂය තොරතුරු'!$P$24:$Q$28,2))))</f>
        <v/>
      </c>
      <c r="BR16" s="168" t="str">
        <f aca="false">IF(AG16="","",IF(AG16="-","-",IF(UPPER(AG16)="AB","+",VLOOKUP(AG16,'විෂය තොරතුරු'!$P$24:$Q$28,2))))</f>
        <v/>
      </c>
      <c r="BS16" s="168" t="str">
        <f aca="false">IF(AH16="","",IF(AH16="-","-",IF(UPPER(AH16)="AB","+",VLOOKUP(AH16,'විෂය තොරතුරු'!$P$24:$Q$28,2))))</f>
        <v/>
      </c>
      <c r="BT16" s="168" t="str">
        <f aca="false">IF(AI16="","",IF(AI16="-","-",IF(UPPER(AI16)="AB","+",VLOOKUP(AI16,'විෂය තොරතුරු'!$P$24:$Q$28,2))))</f>
        <v/>
      </c>
      <c r="BU16" s="168" t="str">
        <f aca="false">IF(AJ16="","",IF(AJ16="-","-",IF(UPPER(AJ16)="AB","+",VLOOKUP(AJ16,'විෂය තොරතුරු'!$P$24:$Q$28,2))))</f>
        <v/>
      </c>
      <c r="BV16" s="168" t="str">
        <f aca="false">IF(AK16="","",IF(AK16="-","-",IF(UPPER(AK16)="AB","+",VLOOKUP(AK16,'විෂය තොරතුරු'!$P$24:$Q$28,2))))</f>
        <v/>
      </c>
      <c r="BW16" s="169" t="str">
        <f aca="false">IF(AL16="","",IF(AL16="-","-",IF(UPPER(AL16)="AB","+",VLOOKUP(AL16,'විෂය තොරතුරු'!$P$24:$Q$28,2))))</f>
        <v/>
      </c>
      <c r="BX16" s="171" t="str">
        <f aca="false">IF($B16="","",COUNTIF($AP16:$BW16,"A"))</f>
        <v/>
      </c>
      <c r="BY16" s="168" t="str">
        <f aca="false">IF($B16="","",COUNTIF($AP16:$BW16,"B"))</f>
        <v/>
      </c>
      <c r="BZ16" s="168" t="str">
        <f aca="false">IF($B16="","",COUNTIF($AP16:$BW16,"C"))</f>
        <v/>
      </c>
      <c r="CA16" s="168" t="str">
        <f aca="false">IF($B16="","",COUNTIF($AP16:$BW16,"S"))</f>
        <v/>
      </c>
      <c r="CB16" s="169" t="str">
        <f aca="false">IF($B16="","",COUNTIF($AP16:$BW16,"W"))</f>
        <v/>
      </c>
      <c r="CC16" s="171" t="str">
        <f aca="false">IF(B16="","",SUM(BX16:CA16))</f>
        <v/>
      </c>
      <c r="CD16" s="169" t="str">
        <f aca="false">IF(B16="","",SUM(BX16:BZ16))</f>
        <v/>
      </c>
      <c r="CE16" s="172" t="str">
        <f aca="false">IF(B16="","",IF(AND(CC16&gt;=6,CD16&gt;=3,OR(E16&gt;=35,F16&gt;=35),L16&gt;=35),"6/3 සමත්",IF(AND(CC16&gt;=5,CD16&gt;=3,OR(E16&gt;=35,F16&gt;=35,L16&gt;=35)),"5/3 සමත්",IF(AND(CC16&gt;=4,CD16&gt;=1,OR(E16&gt;=20,F16&gt;=20,L16&gt;=20)),"සමත් කළ හැකි",IF(CB16=9,"W9","අසමත් ?")))))</f>
        <v/>
      </c>
      <c r="FK16" s="173" t="n">
        <v>2</v>
      </c>
      <c r="FL16" s="161" t="s">
        <v>45</v>
      </c>
      <c r="FM16" s="161"/>
      <c r="FN16" s="161" t="str">
        <f aca="false">IF(FM16="","-",(FM16/$M$95)*100)</f>
        <v>-</v>
      </c>
      <c r="FO16" s="165" t="n">
        <v>36</v>
      </c>
      <c r="FP16" s="165"/>
      <c r="FQ16" s="165" t="n">
        <v>40</v>
      </c>
      <c r="FR16" s="165" t="s">
        <v>18</v>
      </c>
      <c r="FS16" s="165"/>
      <c r="FT16" s="165"/>
      <c r="FU16" s="165" t="n">
        <v>56</v>
      </c>
      <c r="FV16" s="165" t="n">
        <v>21</v>
      </c>
      <c r="FW16" s="165" t="n">
        <v>48</v>
      </c>
      <c r="FX16" s="165" t="n">
        <v>65</v>
      </c>
      <c r="FY16" s="165" t="s">
        <v>18</v>
      </c>
      <c r="FZ16" s="165" t="n">
        <v>75</v>
      </c>
      <c r="GA16" s="165" t="s">
        <v>18</v>
      </c>
      <c r="GB16" s="165"/>
      <c r="GC16" s="165"/>
      <c r="GD16" s="165"/>
      <c r="GE16" s="165"/>
      <c r="GF16" s="165"/>
      <c r="GG16" s="165" t="n">
        <v>46</v>
      </c>
      <c r="GH16" s="165" t="s">
        <v>18</v>
      </c>
      <c r="GI16" s="165" t="s">
        <v>18</v>
      </c>
      <c r="GJ16" s="165"/>
      <c r="GK16" s="165"/>
      <c r="GL16" s="165" t="n">
        <v>25</v>
      </c>
      <c r="GM16" s="165"/>
      <c r="GN16" s="165"/>
      <c r="GO16" s="165" t="s">
        <v>18</v>
      </c>
      <c r="GP16" s="165" t="s">
        <v>18</v>
      </c>
      <c r="GQ16" s="165"/>
      <c r="GR16" s="165" t="s">
        <v>18</v>
      </c>
      <c r="GS16" s="165"/>
      <c r="GT16" s="165"/>
      <c r="GU16" s="165"/>
      <c r="GV16" s="174"/>
      <c r="GW16" s="167" t="n">
        <f aca="false">IF(FL16="","",SUM(FO16:GV16))</f>
        <v>412</v>
      </c>
      <c r="GX16" s="168" t="n">
        <f aca="false">IF(FL16="","",GW16/9)</f>
        <v>45.7777777777778</v>
      </c>
      <c r="GY16" s="169" t="n">
        <f aca="false">IF(FL16="","",IF(GW16=0,"-",RANK(GW16,$GW$15:$GW$64,0)))</f>
        <v>7</v>
      </c>
      <c r="GZ16" s="167" t="str">
        <f aca="false">IF(FO16="","",IF(FO16="-","-",IF(UPPER(FO16)="AB","+",VLOOKUP(FO16,'විෂය තොරතුරු'!$P$24:$Q$28,2))))</f>
        <v>S</v>
      </c>
      <c r="HA16" s="168" t="str">
        <f aca="false">IF(FP16="","",IF(FP16="-","-",IF(UPPER(FP16)="AB","+",VLOOKUP(FP16,'විෂය තොරතුරු'!$P$24:$Q$28,2))))</f>
        <v/>
      </c>
      <c r="HB16" s="168" t="str">
        <f aca="false">IF(FQ16="","",IF(FQ16="-","-",IF(UPPER(FQ16)="AB","+",VLOOKUP(FQ16,'විෂය තොරතුරු'!$P$24:$Q$28,2))))</f>
        <v>S</v>
      </c>
      <c r="HC16" s="168" t="str">
        <f aca="false">IF(FR16="","",IF(FR16="-","-",IF(UPPER(FR16)="AB","+",VLOOKUP(FR16,'විෂය තොරතුරු'!$P$24:$Q$28,2))))</f>
        <v>-</v>
      </c>
      <c r="HD16" s="168" t="str">
        <f aca="false">IF(FS16="","",IF(FS16="-","-",IF(UPPER(FS16)="AB","+",VLOOKUP(FS16,'විෂය තොරතුරු'!$P$24:$Q$28,2))))</f>
        <v/>
      </c>
      <c r="HE16" s="170" t="str">
        <f aca="false">IF(FT16="","",IF(FT16="-","-",IF(UPPER(FT16)="AB","+",VLOOKUP(FT16,'විෂය තොරතුරු'!$P$24:$Q$28,2))))</f>
        <v/>
      </c>
      <c r="HF16" s="171" t="str">
        <f aca="false">IF(FU16="","",IF(FU16="-","-",IF(UPPER(FU16)="AB","+",VLOOKUP(FU16,'විෂය තොරතුරු'!$P$24:$Q$28,2))))</f>
        <v>C</v>
      </c>
      <c r="HG16" s="168" t="str">
        <f aca="false">IF(FV16="","",IF(FV16="-","-",IF(UPPER(FV16)="AB","+",VLOOKUP(FV16,'විෂය තොරතුරු'!$P$24:$Q$28,2))))</f>
        <v>W</v>
      </c>
      <c r="HH16" s="168" t="str">
        <f aca="false">IF(FW16="","",IF(FW16="-","-",IF(UPPER(FW16)="AB","+",VLOOKUP(FW16,'විෂය තොරතුරු'!$P$24:$Q$28,2))))</f>
        <v>S</v>
      </c>
      <c r="HI16" s="169" t="str">
        <f aca="false">IF(FX16="","",IF(FX16="-","-",IF(UPPER(FX16)="AB","+",VLOOKUP(FX16,'විෂය තොරතුරු'!$P$24:$Q$28,2))))</f>
        <v>B</v>
      </c>
      <c r="HJ16" s="167" t="str">
        <f aca="false">IF(FY16="","",IF(FY16="-","-",IF(UPPER(FY16)="AB","+",VLOOKUP(FY16,'විෂය තොරතුරු'!$P$24:$Q$28,2))))</f>
        <v>-</v>
      </c>
      <c r="HK16" s="168" t="str">
        <f aca="false">IF(FZ16="","",IF(FZ16="-","-",IF(UPPER(FZ16)="AB","+",VLOOKUP(FZ16,'විෂය තොරතුරු'!$P$24:$Q$28,2))))</f>
        <v>A</v>
      </c>
      <c r="HL16" s="168" t="str">
        <f aca="false">IF(GA16="","",IF(GA16="-","-",IF(UPPER(GA16)="AB","+",VLOOKUP(GA16,'විෂය තොරතුරු'!$P$24:$Q$28,2))))</f>
        <v>-</v>
      </c>
      <c r="HM16" s="168" t="str">
        <f aca="false">IF(GB16="","",IF(GB16="-","-",IF(UPPER(GB16)="AB","+",VLOOKUP(GB16,'විෂය තොරතුරු'!$P$24:$Q$28,2))))</f>
        <v/>
      </c>
      <c r="HN16" s="168" t="str">
        <f aca="false">IF(GC16="","",IF(GC16="-","-",IF(UPPER(GC16)="AB","+",VLOOKUP(GC16,'විෂය තොරතුරු'!$P$24:$Q$28,2))))</f>
        <v/>
      </c>
      <c r="HO16" s="168" t="str">
        <f aca="false">IF(GD16="","",IF(GD16="-","-",IF(UPPER(GD16)="AB","+",VLOOKUP(GD16,'විෂය තොරතුරු'!$P$24:$Q$28,2))))</f>
        <v/>
      </c>
      <c r="HP16" s="168" t="str">
        <f aca="false">IF(GE16="","",IF(GE16="-","-",IF(UPPER(GE16)="AB","+",VLOOKUP(GE16,'විෂය තොරතුරු'!$P$24:$Q$28,2))))</f>
        <v/>
      </c>
      <c r="HQ16" s="170" t="str">
        <f aca="false">IF(GF16="","",IF(GF16="-","-",IF(UPPER(GF16)="AB","+",VLOOKUP(GF16,'විෂය තොරතුරු'!$P$24:$Q$28,2))))</f>
        <v/>
      </c>
      <c r="HR16" s="171" t="str">
        <f aca="false">IF(GG16="","",IF(GG16="-","-",IF(UPPER(GG16)="AB","+",VLOOKUP(GG16,'විෂය තොරතුරු'!$P$24:$Q$28,2))))</f>
        <v>S</v>
      </c>
      <c r="HS16" s="168" t="str">
        <f aca="false">IF(GH16="","",IF(GH16="-","-",IF(UPPER(GH16)="AB","+",VLOOKUP(GH16,'විෂය තොරතුරු'!$P$24:$Q$28,2))))</f>
        <v>-</v>
      </c>
      <c r="HT16" s="168" t="str">
        <f aca="false">IF(GI16="","",IF(GI16="-","-",IF(UPPER(GI16)="AB","+",VLOOKUP(GI16,'විෂය තොරතුරු'!$P$24:$Q$28,2))))</f>
        <v>-</v>
      </c>
      <c r="HU16" s="168" t="str">
        <f aca="false">IF(GJ16="","",IF(GJ16="-","-",IF(UPPER(GJ16)="AB","+",VLOOKUP(GJ16,'විෂය තොරතුරු'!$P$24:$Q$28,2))))</f>
        <v/>
      </c>
      <c r="HV16" s="168" t="str">
        <f aca="false">IF(GK16="","",IF(GK16="-","-",IF(UPPER(GK16)="AB","+",VLOOKUP(GK16,'විෂය තොරතුරු'!$P$24:$Q$28,2))))</f>
        <v/>
      </c>
      <c r="HW16" s="168" t="str">
        <f aca="false">IF(GL16="","",IF(GL16="-","-",IF(UPPER(GL16)="AB","+",VLOOKUP(GL16,'විෂය තොරතුරු'!$P$24:$Q$28,2))))</f>
        <v>W</v>
      </c>
      <c r="HX16" s="168" t="str">
        <f aca="false">IF(GM16="","",IF(GM16="-","-",IF(UPPER(GM16)="AB","+",VLOOKUP(GM16,'විෂය තොරතුරු'!$P$24:$Q$28,2))))</f>
        <v/>
      </c>
      <c r="HY16" s="169" t="str">
        <f aca="false">IF(GN16="","",IF(GN16="-","-",IF(UPPER(GN16)="AB","+",VLOOKUP(GN16,'විෂය තොරතුරු'!$P$24:$Q$28,2))))</f>
        <v/>
      </c>
      <c r="HZ16" s="171" t="str">
        <f aca="false">IF(GO16="","",IF(GO16="-","-",IF(UPPER(GO16)="AB","+",VLOOKUP(GO16,'විෂය තොරතුරු'!$P$24:$Q$28,2))))</f>
        <v>-</v>
      </c>
      <c r="IA16" s="168" t="str">
        <f aca="false">IF(GP16="","",IF(GP16="-","-",IF(UPPER(GP16)="AB","+",VLOOKUP(GP16,'විෂය තොරතුරු'!$P$24:$Q$28,2))))</f>
        <v>-</v>
      </c>
      <c r="IB16" s="168" t="str">
        <f aca="false">IF(GQ16="","",IF(GQ16="-","-",IF(UPPER(GQ16)="AB","+",VLOOKUP(GQ16,'විෂය තොරතුරු'!$P$24:$Q$28,2))))</f>
        <v/>
      </c>
      <c r="IC16" s="168" t="str">
        <f aca="false">IF(GR16="","",IF(GR16="-","-",IF(UPPER(GR16)="AB","+",VLOOKUP(GR16,'විෂය තොරතුරු'!$P$24:$Q$28,2))))</f>
        <v>-</v>
      </c>
      <c r="ID16" s="168" t="str">
        <f aca="false">IF(GS16="","",IF(GS16="-","-",IF(UPPER(GS16)="AB","+",VLOOKUP(GS16,'විෂය තොරතුරු'!$P$24:$Q$28,2))))</f>
        <v/>
      </c>
      <c r="IE16" s="168" t="str">
        <f aca="false">IF(GT16="","",IF(GT16="-","-",IF(UPPER(GT16)="AB","+",VLOOKUP(GT16,'විෂය තොරතුරු'!$P$24:$Q$28,2))))</f>
        <v/>
      </c>
      <c r="IF16" s="168" t="str">
        <f aca="false">IF(GU16="","",IF(GU16="-","-",IF(UPPER(GU16)="AB","+",VLOOKUP(GU16,'විෂය තොරතුරු'!$P$24:$Q$28,2))))</f>
        <v/>
      </c>
      <c r="IG16" s="169" t="str">
        <f aca="false">IF(GV16="","",IF(GV16="-","-",IF(UPPER(GV16)="AB","+",VLOOKUP(GV16,'විෂය තොරතුරු'!$P$24:$Q$28,2))))</f>
        <v/>
      </c>
      <c r="IH16" s="171" t="n">
        <f aca="false">IF($FL16="","",COUNTIF($GZ16:$IG16,"A"))</f>
        <v>1</v>
      </c>
      <c r="II16" s="171" t="n">
        <f aca="false">IF($FL16="","",COUNTIF($GZ16:$IG16,"B"))</f>
        <v>1</v>
      </c>
      <c r="IJ16" s="171" t="n">
        <f aca="false">IF($FL16="","",COUNTIF($GZ16:$IG16,"C"))</f>
        <v>1</v>
      </c>
      <c r="IK16" s="171" t="n">
        <f aca="false">IF($FL16="","",COUNTIF($GZ16:$IG16,"S"))</f>
        <v>4</v>
      </c>
      <c r="IL16" s="171" t="n">
        <f aca="false">IF($FL16="","",COUNTIF($GZ16:$IG16,"W"))</f>
        <v>2</v>
      </c>
      <c r="IM16" s="171" t="n">
        <f aca="false">IF(FL16="","",SUM(IH16:IK16))</f>
        <v>7</v>
      </c>
      <c r="IN16" s="169" t="n">
        <f aca="false">IF(FL16="","",SUM(IH16:IJ16))</f>
        <v>3</v>
      </c>
      <c r="IO16" s="172" t="str">
        <f aca="false">IF(FL16="","",IF(AND(IM16&gt;=6,IN16&gt;=3,OR(FO16&gt;=35,FP16&gt;=35),FV16&gt;=35),"6/3 සමත්",IF(AND(IM16&gt;=5,IN16&gt;=3,OR(FO16&gt;=35,FP16&gt;=35,FV16&gt;=35)),"5/3 සමත්",IF(AND(IM16&gt;=4,IN16&gt;=1,OR(FO16&gt;=20,FP16&gt;=20,FV16&gt;=20)),"සමත් කළ හැකි",IF(IL16=9,"W9","අසමත් ?")))))</f>
        <v>5/3 සමත්</v>
      </c>
    </row>
    <row r="17" customFormat="false" ht="13.8" hidden="false" customHeight="false" outlineLevel="0" collapsed="false">
      <c r="A17" s="160" t="n">
        <v>3</v>
      </c>
      <c r="B17" s="161"/>
      <c r="C17" s="161"/>
      <c r="D17" s="162"/>
      <c r="E17" s="183"/>
      <c r="F17" s="181"/>
      <c r="G17" s="183"/>
      <c r="H17" s="180"/>
      <c r="I17" s="180"/>
      <c r="J17" s="181"/>
      <c r="K17" s="183"/>
      <c r="L17" s="180"/>
      <c r="M17" s="180"/>
      <c r="N17" s="181"/>
      <c r="O17" s="183"/>
      <c r="P17" s="180"/>
      <c r="Q17" s="180"/>
      <c r="R17" s="180"/>
      <c r="S17" s="180"/>
      <c r="T17" s="180"/>
      <c r="U17" s="180"/>
      <c r="V17" s="181"/>
      <c r="W17" s="183"/>
      <c r="X17" s="180"/>
      <c r="Y17" s="180"/>
      <c r="Z17" s="180"/>
      <c r="AA17" s="180"/>
      <c r="AB17" s="180"/>
      <c r="AC17" s="180"/>
      <c r="AD17" s="181"/>
      <c r="AE17" s="183"/>
      <c r="AF17" s="180"/>
      <c r="AG17" s="180"/>
      <c r="AH17" s="180"/>
      <c r="AI17" s="180"/>
      <c r="AJ17" s="180"/>
      <c r="AK17" s="180"/>
      <c r="AL17" s="166"/>
      <c r="AM17" s="167" t="str">
        <f aca="false">IF(B17="","",SUM(E17:AL17))</f>
        <v/>
      </c>
      <c r="AN17" s="168" t="str">
        <f aca="false">IF(B17="","",AM17/9)</f>
        <v/>
      </c>
      <c r="AO17" s="169" t="str">
        <f aca="false">IF(B17="","",IF(AM17=0,"-",RANK(AM17,$AM$15:$AM$64,0)))</f>
        <v/>
      </c>
      <c r="AP17" s="167" t="str">
        <f aca="false">IF(E17="","",IF(E17="-","-",IF(UPPER(E17)="AB","+",VLOOKUP(E17,'විෂය තොරතුරු'!$P$24:$Q$28,2))))</f>
        <v/>
      </c>
      <c r="AQ17" s="168" t="str">
        <f aca="false">IF(F17="","",IF(F17="-","-",IF(UPPER(F17)="AB","+",VLOOKUP(F17,'විෂය තොරතුරු'!$P$24:$Q$28,2))))</f>
        <v/>
      </c>
      <c r="AR17" s="168" t="str">
        <f aca="false">IF(G17="","",IF(G17="-","-",IF(UPPER(G17)="AB","+",VLOOKUP(G17,'විෂය තොරතුරු'!$P$24:$Q$28,2))))</f>
        <v/>
      </c>
      <c r="AS17" s="168" t="str">
        <f aca="false">IF(H17="","",IF(H17="-","-",IF(UPPER(H17)="AB","+",VLOOKUP(H17,'විෂය තොරතුරු'!$P$24:$Q$28,2))))</f>
        <v/>
      </c>
      <c r="AT17" s="168" t="str">
        <f aca="false">IF(I17="","",IF(I17="-","-",IF(UPPER(I17)="AB","+",VLOOKUP(I17,'විෂය තොරතුරු'!$P$24:$Q$28,2))))</f>
        <v/>
      </c>
      <c r="AU17" s="170" t="str">
        <f aca="false">IF(J17="","",IF(J17="-","-",IF(UPPER(J17)="AB","+",VLOOKUP(J17,'විෂය තොරතුරු'!$P$24:$Q$28,2))))</f>
        <v/>
      </c>
      <c r="AV17" s="171" t="str">
        <f aca="false">IF(K17="","",IF(K17="-","-",IF(UPPER(K17)="AB","+",VLOOKUP(K17,'විෂය තොරතුරු'!$P$24:$Q$28,2))))</f>
        <v/>
      </c>
      <c r="AW17" s="168" t="str">
        <f aca="false">IF(L17="","",IF(L17="-","-",IF(UPPER(L17)="AB","+",VLOOKUP(L17,'විෂය තොරතුරු'!$P$24:$Q$28,2))))</f>
        <v/>
      </c>
      <c r="AX17" s="168" t="str">
        <f aca="false">IF(M17="","",IF(M17="-","-",IF(UPPER(M17)="AB","+",VLOOKUP(M17,'විෂය තොරතුරු'!$P$24:$Q$28,2))))</f>
        <v/>
      </c>
      <c r="AY17" s="169" t="str">
        <f aca="false">IF(N17="","",IF(N17="-","-",IF(UPPER(N17)="AB","+",VLOOKUP(N17,'විෂය තොරතුරු'!$P$24:$Q$28,2))))</f>
        <v/>
      </c>
      <c r="AZ17" s="167" t="str">
        <f aca="false">IF(O17="","",IF(O17="-","-",IF(UPPER(O17)="AB","+",VLOOKUP(O17,'විෂය තොරතුරු'!$P$24:$Q$28,2))))</f>
        <v/>
      </c>
      <c r="BA17" s="168" t="str">
        <f aca="false">IF(P17="","",IF(P17="-","-",IF(UPPER(P17)="AB","+",VLOOKUP(P17,'විෂය තොරතුරු'!$P$24:$Q$28,2))))</f>
        <v/>
      </c>
      <c r="BB17" s="168" t="str">
        <f aca="false">IF(Q17="","",IF(Q17="-","-",IF(UPPER(Q17)="AB","+",VLOOKUP(Q17,'විෂය තොරතුරු'!$P$24:$Q$28,2))))</f>
        <v/>
      </c>
      <c r="BC17" s="168" t="str">
        <f aca="false">IF(R17="","",IF(R17="-","-",IF(UPPER(R17)="AB","+",VLOOKUP(R17,'විෂය තොරතුරු'!$P$24:$Q$28,2))))</f>
        <v/>
      </c>
      <c r="BD17" s="168" t="str">
        <f aca="false">IF(S17="","",IF(S17="-","-",IF(UPPER(S17)="AB","+",VLOOKUP(S17,'විෂය තොරතුරු'!$P$24:$Q$28,2))))</f>
        <v/>
      </c>
      <c r="BE17" s="168" t="str">
        <f aca="false">IF(T17="","",IF(T17="-","-",IF(UPPER(T17)="AB","+",VLOOKUP(T17,'විෂය තොරතුරු'!$P$24:$Q$28,2))))</f>
        <v/>
      </c>
      <c r="BF17" s="168" t="str">
        <f aca="false">IF(U17="","",IF(U17="-","-",IF(UPPER(U17)="AB","+",VLOOKUP(U17,'විෂය තොරතුරු'!$P$24:$Q$28,2))))</f>
        <v/>
      </c>
      <c r="BG17" s="170" t="str">
        <f aca="false">IF(V17="","",IF(V17="-","-",IF(UPPER(V17)="AB","+",VLOOKUP(V17,'විෂය තොරතුරු'!$P$24:$Q$28,2))))</f>
        <v/>
      </c>
      <c r="BH17" s="171" t="str">
        <f aca="false">IF(W17="","",IF(W17="-","-",IF(UPPER(W17)="AB","+",VLOOKUP(W17,'විෂය තොරතුරු'!$P$24:$Q$28,2))))</f>
        <v/>
      </c>
      <c r="BI17" s="168" t="str">
        <f aca="false">IF(X17="","",IF(X17="-","-",IF(UPPER(X17)="AB","+",VLOOKUP(X17,'විෂය තොරතුරු'!$P$24:$Q$28,2))))</f>
        <v/>
      </c>
      <c r="BJ17" s="168" t="str">
        <f aca="false">IF(Y17="","",IF(Y17="-","-",IF(UPPER(Y17)="AB","+",VLOOKUP(Y17,'විෂය තොරතුරු'!$P$24:$Q$28,2))))</f>
        <v/>
      </c>
      <c r="BK17" s="168" t="str">
        <f aca="false">IF(Z17="","",IF(Z17="-","-",IF(UPPER(Z17)="AB","+",VLOOKUP(Z17,'විෂය තොරතුරු'!$P$24:$Q$28,2))))</f>
        <v/>
      </c>
      <c r="BL17" s="168" t="str">
        <f aca="false">IF(AA17="","",IF(AA17="-","-",IF(UPPER(AA17)="AB","+",VLOOKUP(AA17,'විෂය තොරතුරු'!$P$24:$Q$28,2))))</f>
        <v/>
      </c>
      <c r="BM17" s="168" t="str">
        <f aca="false">IF(AB17="","",IF(AB17="-","-",IF(UPPER(AB17)="AB","+",VLOOKUP(AB17,'විෂය තොරතුරු'!$P$24:$Q$28,2))))</f>
        <v/>
      </c>
      <c r="BN17" s="168" t="str">
        <f aca="false">IF(AC17="","",IF(AC17="-","-",IF(UPPER(AC17)="AB","+",VLOOKUP(AC17,'විෂය තොරතුරු'!$P$24:$Q$28,2))))</f>
        <v/>
      </c>
      <c r="BO17" s="169" t="str">
        <f aca="false">IF(AD17="","",IF(AD17="-","-",IF(UPPER(AD17)="AB","+",VLOOKUP(AD17,'විෂය තොරතුරු'!$P$24:$Q$28,2))))</f>
        <v/>
      </c>
      <c r="BP17" s="171" t="str">
        <f aca="false">IF(AE17="","",IF(AE17="-","-",IF(UPPER(AE17)="AB","+",VLOOKUP(AE17,'විෂය තොරතුරු'!$P$24:$Q$28,2))))</f>
        <v/>
      </c>
      <c r="BQ17" s="168" t="str">
        <f aca="false">IF(AF17="","",IF(AF17="-","-",IF(UPPER(AF17)="AB","+",VLOOKUP(AF17,'විෂය තොරතුරු'!$P$24:$Q$28,2))))</f>
        <v/>
      </c>
      <c r="BR17" s="168" t="str">
        <f aca="false">IF(AG17="","",IF(AG17="-","-",IF(UPPER(AG17)="AB","+",VLOOKUP(AG17,'විෂය තොරතුරු'!$P$24:$Q$28,2))))</f>
        <v/>
      </c>
      <c r="BS17" s="168" t="str">
        <f aca="false">IF(AH17="","",IF(AH17="-","-",IF(UPPER(AH17)="AB","+",VLOOKUP(AH17,'විෂය තොරතුරු'!$P$24:$Q$28,2))))</f>
        <v/>
      </c>
      <c r="BT17" s="168" t="str">
        <f aca="false">IF(AI17="","",IF(AI17="-","-",IF(UPPER(AI17)="AB","+",VLOOKUP(AI17,'විෂය තොරතුරු'!$P$24:$Q$28,2))))</f>
        <v/>
      </c>
      <c r="BU17" s="168" t="str">
        <f aca="false">IF(AJ17="","",IF(AJ17="-","-",IF(UPPER(AJ17)="AB","+",VLOOKUP(AJ17,'විෂය තොරතුරු'!$P$24:$Q$28,2))))</f>
        <v/>
      </c>
      <c r="BV17" s="168" t="str">
        <f aca="false">IF(AK17="","",IF(AK17="-","-",IF(UPPER(AK17)="AB","+",VLOOKUP(AK17,'විෂය තොරතුරු'!$P$24:$Q$28,2))))</f>
        <v/>
      </c>
      <c r="BW17" s="169" t="str">
        <f aca="false">IF(AL17="","",IF(AL17="-","-",IF(UPPER(AL17)="AB","+",VLOOKUP(AL17,'විෂය තොරතුරු'!$P$24:$Q$28,2))))</f>
        <v/>
      </c>
      <c r="BX17" s="171" t="str">
        <f aca="false">IF($B17="","",COUNTIF($AP17:$BW17,"A"))</f>
        <v/>
      </c>
      <c r="BY17" s="168" t="str">
        <f aca="false">IF($B17="","",COUNTIF($AP17:$BW17,"B"))</f>
        <v/>
      </c>
      <c r="BZ17" s="168" t="str">
        <f aca="false">IF($B17="","",COUNTIF($AP17:$BW17,"C"))</f>
        <v/>
      </c>
      <c r="CA17" s="168" t="str">
        <f aca="false">IF($B17="","",COUNTIF($AP17:$BW17,"S"))</f>
        <v/>
      </c>
      <c r="CB17" s="169" t="str">
        <f aca="false">IF($B17="","",COUNTIF($AP17:$BW17,"W"))</f>
        <v/>
      </c>
      <c r="CC17" s="171" t="str">
        <f aca="false">IF(B17="","",SUM(BX17:CA17))</f>
        <v/>
      </c>
      <c r="CD17" s="169" t="str">
        <f aca="false">IF(B17="","",SUM(BX17:BZ17))</f>
        <v/>
      </c>
      <c r="CE17" s="172" t="str">
        <f aca="false">IF(B17="","",IF(AND(CC17&gt;=6,CD17&gt;=3,OR(E17&gt;=35,F17&gt;=35),L17&gt;=35),"6/3 සමත්",IF(AND(CC17&gt;=5,CD17&gt;=3,OR(E17&gt;=35,F17&gt;=35,L17&gt;=35)),"5/3 සමත්",IF(AND(CC17&gt;=4,CD17&gt;=1,OR(E17&gt;=20,F17&gt;=20,L17&gt;=20)),"සමත් කළ හැකි",IF(CB17=9,"W9","අසමත් ?")))))</f>
        <v/>
      </c>
      <c r="FK17" s="173" t="n">
        <v>3</v>
      </c>
      <c r="FL17" s="161" t="s">
        <v>46</v>
      </c>
      <c r="FM17" s="161"/>
      <c r="FN17" s="161" t="str">
        <f aca="false">IF(FM17="","-",(FM17/$M$95)*100)</f>
        <v>-</v>
      </c>
      <c r="FO17" s="165" t="n">
        <v>17</v>
      </c>
      <c r="FP17" s="165"/>
      <c r="FQ17" s="165" t="n">
        <v>45</v>
      </c>
      <c r="FR17" s="165" t="s">
        <v>18</v>
      </c>
      <c r="FS17" s="165"/>
      <c r="FT17" s="165"/>
      <c r="FU17" s="165" t="n">
        <v>56</v>
      </c>
      <c r="FV17" s="165" t="n">
        <v>35</v>
      </c>
      <c r="FW17" s="165" t="n">
        <v>58</v>
      </c>
      <c r="FX17" s="165" t="s">
        <v>18</v>
      </c>
      <c r="FY17" s="165" t="s">
        <v>18</v>
      </c>
      <c r="FZ17" s="165" t="s">
        <v>18</v>
      </c>
      <c r="GA17" s="165" t="n">
        <v>53</v>
      </c>
      <c r="GB17" s="165"/>
      <c r="GC17" s="165"/>
      <c r="GD17" s="165"/>
      <c r="GE17" s="165"/>
      <c r="GF17" s="165"/>
      <c r="GG17" s="165" t="s">
        <v>18</v>
      </c>
      <c r="GH17" s="165" t="s">
        <v>18</v>
      </c>
      <c r="GI17" s="165" t="n">
        <v>39</v>
      </c>
      <c r="GJ17" s="165"/>
      <c r="GK17" s="165"/>
      <c r="GL17" s="165" t="s">
        <v>18</v>
      </c>
      <c r="GM17" s="165"/>
      <c r="GN17" s="165"/>
      <c r="GO17" s="165" t="s">
        <v>18</v>
      </c>
      <c r="GP17" s="165" t="s">
        <v>18</v>
      </c>
      <c r="GQ17" s="165"/>
      <c r="GR17" s="165" t="n">
        <v>52</v>
      </c>
      <c r="GS17" s="165"/>
      <c r="GT17" s="165"/>
      <c r="GU17" s="165"/>
      <c r="GV17" s="174"/>
      <c r="GW17" s="167" t="n">
        <f aca="false">IF(FL17="","",SUM(FO17:GV17))</f>
        <v>355</v>
      </c>
      <c r="GX17" s="168" t="n">
        <f aca="false">IF(FL17="","",GW17/9)</f>
        <v>39.4444444444444</v>
      </c>
      <c r="GY17" s="169" t="n">
        <f aca="false">IF(FL17="","",IF(GW17=0,"-",RANK(GW17,$GW$15:$GW$64,0)))</f>
        <v>13</v>
      </c>
      <c r="GZ17" s="167" t="str">
        <f aca="false">IF(FO17="","",IF(FO17="-","-",IF(UPPER(FO17)="AB","+",VLOOKUP(FO17,'විෂය තොරතුරු'!$P$24:$Q$28,2))))</f>
        <v>W</v>
      </c>
      <c r="HA17" s="168" t="str">
        <f aca="false">IF(FP17="","",IF(FP17="-","-",IF(UPPER(FP17)="AB","+",VLOOKUP(FP17,'විෂය තොරතුරු'!$P$24:$Q$28,2))))</f>
        <v/>
      </c>
      <c r="HB17" s="168" t="str">
        <f aca="false">IF(FQ17="","",IF(FQ17="-","-",IF(UPPER(FQ17)="AB","+",VLOOKUP(FQ17,'විෂය තොරතුරු'!$P$24:$Q$28,2))))</f>
        <v>S</v>
      </c>
      <c r="HC17" s="168" t="str">
        <f aca="false">IF(FR17="","",IF(FR17="-","-",IF(UPPER(FR17)="AB","+",VLOOKUP(FR17,'විෂය තොරතුරු'!$P$24:$Q$28,2))))</f>
        <v>-</v>
      </c>
      <c r="HD17" s="168" t="str">
        <f aca="false">IF(FS17="","",IF(FS17="-","-",IF(UPPER(FS17)="AB","+",VLOOKUP(FS17,'විෂය තොරතුරු'!$P$24:$Q$28,2))))</f>
        <v/>
      </c>
      <c r="HE17" s="170" t="str">
        <f aca="false">IF(FT17="","",IF(FT17="-","-",IF(UPPER(FT17)="AB","+",VLOOKUP(FT17,'විෂය තොරතුරු'!$P$24:$Q$28,2))))</f>
        <v/>
      </c>
      <c r="HF17" s="171" t="str">
        <f aca="false">IF(FU17="","",IF(FU17="-","-",IF(UPPER(FU17)="AB","+",VLOOKUP(FU17,'විෂය තොරතුරු'!$P$24:$Q$28,2))))</f>
        <v>C</v>
      </c>
      <c r="HG17" s="168" t="str">
        <f aca="false">IF(FV17="","",IF(FV17="-","-",IF(UPPER(FV17)="AB","+",VLOOKUP(FV17,'විෂය තොරතුරු'!$P$24:$Q$28,2))))</f>
        <v>S</v>
      </c>
      <c r="HH17" s="168" t="str">
        <f aca="false">IF(FW17="","",IF(FW17="-","-",IF(UPPER(FW17)="AB","+",VLOOKUP(FW17,'විෂය තොරතුරු'!$P$24:$Q$28,2))))</f>
        <v>C</v>
      </c>
      <c r="HI17" s="169" t="str">
        <f aca="false">IF(FX17="","",IF(FX17="-","-",IF(UPPER(FX17)="AB","+",VLOOKUP(FX17,'විෂය තොරතුරු'!$P$24:$Q$28,2))))</f>
        <v>-</v>
      </c>
      <c r="HJ17" s="167" t="str">
        <f aca="false">IF(FY17="","",IF(FY17="-","-",IF(UPPER(FY17)="AB","+",VLOOKUP(FY17,'විෂය තොරතුරු'!$P$24:$Q$28,2))))</f>
        <v>-</v>
      </c>
      <c r="HK17" s="168" t="str">
        <f aca="false">IF(FZ17="","",IF(FZ17="-","-",IF(UPPER(FZ17)="AB","+",VLOOKUP(FZ17,'විෂය තොරතුරු'!$P$24:$Q$28,2))))</f>
        <v>-</v>
      </c>
      <c r="HL17" s="168" t="str">
        <f aca="false">IF(GA17="","",IF(GA17="-","-",IF(UPPER(GA17)="AB","+",VLOOKUP(GA17,'විෂය තොරතුරු'!$P$24:$Q$28,2))))</f>
        <v>C</v>
      </c>
      <c r="HM17" s="168" t="str">
        <f aca="false">IF(GB17="","",IF(GB17="-","-",IF(UPPER(GB17)="AB","+",VLOOKUP(GB17,'විෂය තොරතුරු'!$P$24:$Q$28,2))))</f>
        <v/>
      </c>
      <c r="HN17" s="168" t="str">
        <f aca="false">IF(GC17="","",IF(GC17="-","-",IF(UPPER(GC17)="AB","+",VLOOKUP(GC17,'විෂය තොරතුරු'!$P$24:$Q$28,2))))</f>
        <v/>
      </c>
      <c r="HO17" s="168" t="str">
        <f aca="false">IF(GD17="","",IF(GD17="-","-",IF(UPPER(GD17)="AB","+",VLOOKUP(GD17,'විෂය තොරතුරු'!$P$24:$Q$28,2))))</f>
        <v/>
      </c>
      <c r="HP17" s="168" t="str">
        <f aca="false">IF(GE17="","",IF(GE17="-","-",IF(UPPER(GE17)="AB","+",VLOOKUP(GE17,'විෂය තොරතුරු'!$P$24:$Q$28,2))))</f>
        <v/>
      </c>
      <c r="HQ17" s="170" t="str">
        <f aca="false">IF(GF17="","",IF(GF17="-","-",IF(UPPER(GF17)="AB","+",VLOOKUP(GF17,'විෂය තොරතුරු'!$P$24:$Q$28,2))))</f>
        <v/>
      </c>
      <c r="HR17" s="171" t="str">
        <f aca="false">IF(GG17="","",IF(GG17="-","-",IF(UPPER(GG17)="AB","+",VLOOKUP(GG17,'විෂය තොරතුරු'!$P$24:$Q$28,2))))</f>
        <v>-</v>
      </c>
      <c r="HS17" s="168" t="str">
        <f aca="false">IF(GH17="","",IF(GH17="-","-",IF(UPPER(GH17)="AB","+",VLOOKUP(GH17,'විෂය තොරතුරු'!$P$24:$Q$28,2))))</f>
        <v>-</v>
      </c>
      <c r="HT17" s="168" t="str">
        <f aca="false">IF(GI17="","",IF(GI17="-","-",IF(UPPER(GI17)="AB","+",VLOOKUP(GI17,'විෂය තොරතුරු'!$P$24:$Q$28,2))))</f>
        <v>S</v>
      </c>
      <c r="HU17" s="168" t="str">
        <f aca="false">IF(GJ17="","",IF(GJ17="-","-",IF(UPPER(GJ17)="AB","+",VLOOKUP(GJ17,'විෂය තොරතුරු'!$P$24:$Q$28,2))))</f>
        <v/>
      </c>
      <c r="HV17" s="168" t="str">
        <f aca="false">IF(GK17="","",IF(GK17="-","-",IF(UPPER(GK17)="AB","+",VLOOKUP(GK17,'විෂය තොරතුරු'!$P$24:$Q$28,2))))</f>
        <v/>
      </c>
      <c r="HW17" s="168" t="str">
        <f aca="false">IF(GL17="","",IF(GL17="-","-",IF(UPPER(GL17)="AB","+",VLOOKUP(GL17,'විෂය තොරතුරු'!$P$24:$Q$28,2))))</f>
        <v>-</v>
      </c>
      <c r="HX17" s="168" t="str">
        <f aca="false">IF(GM17="","",IF(GM17="-","-",IF(UPPER(GM17)="AB","+",VLOOKUP(GM17,'විෂය තොරතුරු'!$P$24:$Q$28,2))))</f>
        <v/>
      </c>
      <c r="HY17" s="169" t="str">
        <f aca="false">IF(GN17="","",IF(GN17="-","-",IF(UPPER(GN17)="AB","+",VLOOKUP(GN17,'විෂය තොරතුරු'!$P$24:$Q$28,2))))</f>
        <v/>
      </c>
      <c r="HZ17" s="171" t="str">
        <f aca="false">IF(GO17="","",IF(GO17="-","-",IF(UPPER(GO17)="AB","+",VLOOKUP(GO17,'විෂය තොරතුරු'!$P$24:$Q$28,2))))</f>
        <v>-</v>
      </c>
      <c r="IA17" s="168" t="str">
        <f aca="false">IF(GP17="","",IF(GP17="-","-",IF(UPPER(GP17)="AB","+",VLOOKUP(GP17,'විෂය තොරතුරු'!$P$24:$Q$28,2))))</f>
        <v>-</v>
      </c>
      <c r="IB17" s="168" t="str">
        <f aca="false">IF(GQ17="","",IF(GQ17="-","-",IF(UPPER(GQ17)="AB","+",VLOOKUP(GQ17,'විෂය තොරතුරු'!$P$24:$Q$28,2))))</f>
        <v/>
      </c>
      <c r="IC17" s="168" t="str">
        <f aca="false">IF(GR17="","",IF(GR17="-","-",IF(UPPER(GR17)="AB","+",VLOOKUP(GR17,'විෂය තොරතුරු'!$P$24:$Q$28,2))))</f>
        <v>C</v>
      </c>
      <c r="ID17" s="168" t="str">
        <f aca="false">IF(GS17="","",IF(GS17="-","-",IF(UPPER(GS17)="AB","+",VLOOKUP(GS17,'විෂය තොරතුරු'!$P$24:$Q$28,2))))</f>
        <v/>
      </c>
      <c r="IE17" s="168" t="str">
        <f aca="false">IF(GT17="","",IF(GT17="-","-",IF(UPPER(GT17)="AB","+",VLOOKUP(GT17,'විෂය තොරතුරු'!$P$24:$Q$28,2))))</f>
        <v/>
      </c>
      <c r="IF17" s="168" t="str">
        <f aca="false">IF(GU17="","",IF(GU17="-","-",IF(UPPER(GU17)="AB","+",VLOOKUP(GU17,'විෂය තොරතුරු'!$P$24:$Q$28,2))))</f>
        <v/>
      </c>
      <c r="IG17" s="169" t="str">
        <f aca="false">IF(GV17="","",IF(GV17="-","-",IF(UPPER(GV17)="AB","+",VLOOKUP(GV17,'විෂය තොරතුරු'!$P$24:$Q$28,2))))</f>
        <v/>
      </c>
      <c r="IH17" s="171" t="n">
        <f aca="false">IF($FL17="","",COUNTIF($GZ17:$IG17,"A"))</f>
        <v>0</v>
      </c>
      <c r="II17" s="171" t="n">
        <f aca="false">IF($FL17="","",COUNTIF($GZ17:$IG17,"B"))</f>
        <v>0</v>
      </c>
      <c r="IJ17" s="171" t="n">
        <f aca="false">IF($FL17="","",COUNTIF($GZ17:$IG17,"C"))</f>
        <v>4</v>
      </c>
      <c r="IK17" s="171" t="n">
        <f aca="false">IF($FL17="","",COUNTIF($GZ17:$IG17,"S"))</f>
        <v>3</v>
      </c>
      <c r="IL17" s="171" t="n">
        <f aca="false">IF($FL17="","",COUNTIF($GZ17:$IG17,"W"))</f>
        <v>1</v>
      </c>
      <c r="IM17" s="171" t="n">
        <f aca="false">IF(FL17="","",SUM(IH17:IK17))</f>
        <v>7</v>
      </c>
      <c r="IN17" s="169" t="n">
        <f aca="false">IF(FL17="","",SUM(IH17:IJ17))</f>
        <v>4</v>
      </c>
      <c r="IO17" s="172" t="str">
        <f aca="false">IF(FL17="","",IF(AND(IM17&gt;=6,IN17&gt;=3,OR(FO17&gt;=35,FP17&gt;=35),FV17&gt;=35),"6/3 සමත්",IF(AND(IM17&gt;=5,IN17&gt;=3,OR(FO17&gt;=35,FP17&gt;=35,FV17&gt;=35)),"5/3 සමත්",IF(AND(IM17&gt;=4,IN17&gt;=1,OR(FO17&gt;=20,FP17&gt;=20,FV17&gt;=20)),"සමත් කළ හැකි",IF(IL17=9,"W9","අසමත් ?")))))</f>
        <v>5/3 සමත්</v>
      </c>
    </row>
    <row r="18" customFormat="false" ht="13.8" hidden="false" customHeight="false" outlineLevel="0" collapsed="false">
      <c r="A18" s="160" t="n">
        <v>4</v>
      </c>
      <c r="B18" s="161"/>
      <c r="C18" s="161"/>
      <c r="D18" s="162"/>
      <c r="E18" s="183"/>
      <c r="F18" s="181"/>
      <c r="G18" s="183"/>
      <c r="H18" s="180"/>
      <c r="I18" s="180"/>
      <c r="J18" s="181"/>
      <c r="K18" s="183"/>
      <c r="L18" s="180"/>
      <c r="M18" s="180"/>
      <c r="N18" s="181"/>
      <c r="O18" s="183"/>
      <c r="P18" s="180"/>
      <c r="Q18" s="180"/>
      <c r="R18" s="180"/>
      <c r="S18" s="180"/>
      <c r="T18" s="180"/>
      <c r="U18" s="180"/>
      <c r="V18" s="181"/>
      <c r="W18" s="183"/>
      <c r="X18" s="180"/>
      <c r="Y18" s="180"/>
      <c r="Z18" s="180"/>
      <c r="AA18" s="180"/>
      <c r="AB18" s="180"/>
      <c r="AC18" s="180"/>
      <c r="AD18" s="181"/>
      <c r="AE18" s="183"/>
      <c r="AF18" s="180"/>
      <c r="AG18" s="180"/>
      <c r="AH18" s="180"/>
      <c r="AI18" s="180"/>
      <c r="AJ18" s="180"/>
      <c r="AK18" s="180"/>
      <c r="AL18" s="166"/>
      <c r="AM18" s="167" t="str">
        <f aca="false">IF(B18="","",SUM(E18:AL18))</f>
        <v/>
      </c>
      <c r="AN18" s="168" t="str">
        <f aca="false">IF(B18="","",AM18/9)</f>
        <v/>
      </c>
      <c r="AO18" s="169" t="str">
        <f aca="false">IF(B18="","",IF(AM18=0,"-",RANK(AM18,$AM$15:$AM$64,0)))</f>
        <v/>
      </c>
      <c r="AP18" s="167" t="str">
        <f aca="false">IF(E18="","",IF(E18="-","-",IF(UPPER(E18)="AB","+",VLOOKUP(E18,'විෂය තොරතුරු'!$P$24:$Q$28,2))))</f>
        <v/>
      </c>
      <c r="AQ18" s="168" t="str">
        <f aca="false">IF(F18="","",IF(F18="-","-",IF(UPPER(F18)="AB","+",VLOOKUP(F18,'විෂය තොරතුරු'!$P$24:$Q$28,2))))</f>
        <v/>
      </c>
      <c r="AR18" s="168" t="str">
        <f aca="false">IF(G18="","",IF(G18="-","-",IF(UPPER(G18)="AB","+",VLOOKUP(G18,'විෂය තොරතුරු'!$P$24:$Q$28,2))))</f>
        <v/>
      </c>
      <c r="AS18" s="168" t="str">
        <f aca="false">IF(H18="","",IF(H18="-","-",IF(UPPER(H18)="AB","+",VLOOKUP(H18,'විෂය තොරතුරු'!$P$24:$Q$28,2))))</f>
        <v/>
      </c>
      <c r="AT18" s="168" t="str">
        <f aca="false">IF(I18="","",IF(I18="-","-",IF(UPPER(I18)="AB","+",VLOOKUP(I18,'විෂය තොරතුරු'!$P$24:$Q$28,2))))</f>
        <v/>
      </c>
      <c r="AU18" s="170" t="str">
        <f aca="false">IF(J18="","",IF(J18="-","-",IF(UPPER(J18)="AB","+",VLOOKUP(J18,'විෂය තොරතුරු'!$P$24:$Q$28,2))))</f>
        <v/>
      </c>
      <c r="AV18" s="171" t="str">
        <f aca="false">IF(K18="","",IF(K18="-","-",IF(UPPER(K18)="AB","+",VLOOKUP(K18,'විෂය තොරතුරු'!$P$24:$Q$28,2))))</f>
        <v/>
      </c>
      <c r="AW18" s="168" t="str">
        <f aca="false">IF(L18="","",IF(L18="-","-",IF(UPPER(L18)="AB","+",VLOOKUP(L18,'විෂය තොරතුරු'!$P$24:$Q$28,2))))</f>
        <v/>
      </c>
      <c r="AX18" s="168" t="str">
        <f aca="false">IF(M18="","",IF(M18="-","-",IF(UPPER(M18)="AB","+",VLOOKUP(M18,'විෂය තොරතුරු'!$P$24:$Q$28,2))))</f>
        <v/>
      </c>
      <c r="AY18" s="169" t="str">
        <f aca="false">IF(N18="","",IF(N18="-","-",IF(UPPER(N18)="AB","+",VLOOKUP(N18,'විෂය තොරතුරු'!$P$24:$Q$28,2))))</f>
        <v/>
      </c>
      <c r="AZ18" s="167" t="str">
        <f aca="false">IF(O18="","",IF(O18="-","-",IF(UPPER(O18)="AB","+",VLOOKUP(O18,'විෂය තොරතුරු'!$P$24:$Q$28,2))))</f>
        <v/>
      </c>
      <c r="BA18" s="168" t="str">
        <f aca="false">IF(P18="","",IF(P18="-","-",IF(UPPER(P18)="AB","+",VLOOKUP(P18,'විෂය තොරතුරු'!$P$24:$Q$28,2))))</f>
        <v/>
      </c>
      <c r="BB18" s="168" t="str">
        <f aca="false">IF(Q18="","",IF(Q18="-","-",IF(UPPER(Q18)="AB","+",VLOOKUP(Q18,'විෂය තොරතුරු'!$P$24:$Q$28,2))))</f>
        <v/>
      </c>
      <c r="BC18" s="168" t="str">
        <f aca="false">IF(R18="","",IF(R18="-","-",IF(UPPER(R18)="AB","+",VLOOKUP(R18,'විෂය තොරතුරු'!$P$24:$Q$28,2))))</f>
        <v/>
      </c>
      <c r="BD18" s="168" t="str">
        <f aca="false">IF(S18="","",IF(S18="-","-",IF(UPPER(S18)="AB","+",VLOOKUP(S18,'විෂය තොරතුරු'!$P$24:$Q$28,2))))</f>
        <v/>
      </c>
      <c r="BE18" s="168" t="str">
        <f aca="false">IF(T18="","",IF(T18="-","-",IF(UPPER(T18)="AB","+",VLOOKUP(T18,'විෂය තොරතුරු'!$P$24:$Q$28,2))))</f>
        <v/>
      </c>
      <c r="BF18" s="168" t="str">
        <f aca="false">IF(U18="","",IF(U18="-","-",IF(UPPER(U18)="AB","+",VLOOKUP(U18,'විෂය තොරතුරු'!$P$24:$Q$28,2))))</f>
        <v/>
      </c>
      <c r="BG18" s="170" t="str">
        <f aca="false">IF(V18="","",IF(V18="-","-",IF(UPPER(V18)="AB","+",VLOOKUP(V18,'විෂය තොරතුරු'!$P$24:$Q$28,2))))</f>
        <v/>
      </c>
      <c r="BH18" s="171" t="str">
        <f aca="false">IF(W18="","",IF(W18="-","-",IF(UPPER(W18)="AB","+",VLOOKUP(W18,'විෂය තොරතුරු'!$P$24:$Q$28,2))))</f>
        <v/>
      </c>
      <c r="BI18" s="168" t="str">
        <f aca="false">IF(X18="","",IF(X18="-","-",IF(UPPER(X18)="AB","+",VLOOKUP(X18,'විෂය තොරතුරු'!$P$24:$Q$28,2))))</f>
        <v/>
      </c>
      <c r="BJ18" s="168" t="str">
        <f aca="false">IF(Y18="","",IF(Y18="-","-",IF(UPPER(Y18)="AB","+",VLOOKUP(Y18,'විෂය තොරතුරු'!$P$24:$Q$28,2))))</f>
        <v/>
      </c>
      <c r="BK18" s="168" t="str">
        <f aca="false">IF(Z18="","",IF(Z18="-","-",IF(UPPER(Z18)="AB","+",VLOOKUP(Z18,'විෂය තොරතුරු'!$P$24:$Q$28,2))))</f>
        <v/>
      </c>
      <c r="BL18" s="168" t="str">
        <f aca="false">IF(AA18="","",IF(AA18="-","-",IF(UPPER(AA18)="AB","+",VLOOKUP(AA18,'විෂය තොරතුරු'!$P$24:$Q$28,2))))</f>
        <v/>
      </c>
      <c r="BM18" s="168" t="str">
        <f aca="false">IF(AB18="","",IF(AB18="-","-",IF(UPPER(AB18)="AB","+",VLOOKUP(AB18,'විෂය තොරතුරු'!$P$24:$Q$28,2))))</f>
        <v/>
      </c>
      <c r="BN18" s="168" t="str">
        <f aca="false">IF(AC18="","",IF(AC18="-","-",IF(UPPER(AC18)="AB","+",VLOOKUP(AC18,'විෂය තොරතුරු'!$P$24:$Q$28,2))))</f>
        <v/>
      </c>
      <c r="BO18" s="169" t="str">
        <f aca="false">IF(AD18="","",IF(AD18="-","-",IF(UPPER(AD18)="AB","+",VLOOKUP(AD18,'විෂය තොරතුරු'!$P$24:$Q$28,2))))</f>
        <v/>
      </c>
      <c r="BP18" s="171" t="str">
        <f aca="false">IF(AE18="","",IF(AE18="-","-",IF(UPPER(AE18)="AB","+",VLOOKUP(AE18,'විෂය තොරතුරු'!$P$24:$Q$28,2))))</f>
        <v/>
      </c>
      <c r="BQ18" s="168" t="str">
        <f aca="false">IF(AF18="","",IF(AF18="-","-",IF(UPPER(AF18)="AB","+",VLOOKUP(AF18,'විෂය තොරතුරු'!$P$24:$Q$28,2))))</f>
        <v/>
      </c>
      <c r="BR18" s="168" t="str">
        <f aca="false">IF(AG18="","",IF(AG18="-","-",IF(UPPER(AG18)="AB","+",VLOOKUP(AG18,'විෂය තොරතුරු'!$P$24:$Q$28,2))))</f>
        <v/>
      </c>
      <c r="BS18" s="168" t="str">
        <f aca="false">IF(AH18="","",IF(AH18="-","-",IF(UPPER(AH18)="AB","+",VLOOKUP(AH18,'විෂය තොරතුරු'!$P$24:$Q$28,2))))</f>
        <v/>
      </c>
      <c r="BT18" s="168" t="str">
        <f aca="false">IF(AI18="","",IF(AI18="-","-",IF(UPPER(AI18)="AB","+",VLOOKUP(AI18,'විෂය තොරතුරු'!$P$24:$Q$28,2))))</f>
        <v/>
      </c>
      <c r="BU18" s="168" t="str">
        <f aca="false">IF(AJ18="","",IF(AJ18="-","-",IF(UPPER(AJ18)="AB","+",VLOOKUP(AJ18,'විෂය තොරතුරු'!$P$24:$Q$28,2))))</f>
        <v/>
      </c>
      <c r="BV18" s="168" t="str">
        <f aca="false">IF(AK18="","",IF(AK18="-","-",IF(UPPER(AK18)="AB","+",VLOOKUP(AK18,'විෂය තොරතුරු'!$P$24:$Q$28,2))))</f>
        <v/>
      </c>
      <c r="BW18" s="169" t="str">
        <f aca="false">IF(AL18="","",IF(AL18="-","-",IF(UPPER(AL18)="AB","+",VLOOKUP(AL18,'විෂය තොරතුරු'!$P$24:$Q$28,2))))</f>
        <v/>
      </c>
      <c r="BX18" s="171" t="str">
        <f aca="false">IF($B18="","",COUNTIF($AP18:$BW18,"A"))</f>
        <v/>
      </c>
      <c r="BY18" s="168" t="str">
        <f aca="false">IF($B18="","",COUNTIF($AP18:$BW18,"B"))</f>
        <v/>
      </c>
      <c r="BZ18" s="168" t="str">
        <f aca="false">IF($B18="","",COUNTIF($AP18:$BW18,"C"))</f>
        <v/>
      </c>
      <c r="CA18" s="168" t="str">
        <f aca="false">IF($B18="","",COUNTIF($AP18:$BW18,"S"))</f>
        <v/>
      </c>
      <c r="CB18" s="169" t="str">
        <f aca="false">IF($B18="","",COUNTIF($AP18:$BW18,"W"))</f>
        <v/>
      </c>
      <c r="CC18" s="171" t="str">
        <f aca="false">IF(B18="","",SUM(BX18:CA18))</f>
        <v/>
      </c>
      <c r="CD18" s="169" t="str">
        <f aca="false">IF(B18="","",SUM(BX18:BZ18))</f>
        <v/>
      </c>
      <c r="CE18" s="172" t="str">
        <f aca="false">IF(B18="","",IF(AND(CC18&gt;=6,CD18&gt;=3,OR(E18&gt;=35,F18&gt;=35),L18&gt;=35),"6/3 සමත්",IF(AND(CC18&gt;=5,CD18&gt;=3,OR(E18&gt;=35,F18&gt;=35,L18&gt;=35)),"5/3 සමත්",IF(AND(CC18&gt;=4,CD18&gt;=1,OR(E18&gt;=20,F18&gt;=20,L18&gt;=20)),"සමත් කළ හැකි",IF(CB18=9,"W9","අසමත් ?")))))</f>
        <v/>
      </c>
      <c r="FK18" s="173" t="n">
        <v>4</v>
      </c>
      <c r="FL18" s="161" t="s">
        <v>47</v>
      </c>
      <c r="FM18" s="161"/>
      <c r="FN18" s="161" t="str">
        <f aca="false">IF(FM18="","-",(FM18/$M$95)*100)</f>
        <v>-</v>
      </c>
      <c r="FO18" s="165" t="n">
        <v>34</v>
      </c>
      <c r="FP18" s="165"/>
      <c r="FQ18" s="165" t="n">
        <v>32</v>
      </c>
      <c r="FR18" s="165" t="s">
        <v>18</v>
      </c>
      <c r="FS18" s="165"/>
      <c r="FT18" s="165"/>
      <c r="FU18" s="165" t="n">
        <v>6</v>
      </c>
      <c r="FV18" s="165" t="n">
        <v>7</v>
      </c>
      <c r="FW18" s="165" t="n">
        <v>16</v>
      </c>
      <c r="FX18" s="165" t="n">
        <v>23</v>
      </c>
      <c r="FY18" s="165" t="s">
        <v>18</v>
      </c>
      <c r="FZ18" s="165" t="n">
        <v>25</v>
      </c>
      <c r="GA18" s="165" t="s">
        <v>18</v>
      </c>
      <c r="GB18" s="165"/>
      <c r="GC18" s="165"/>
      <c r="GD18" s="165"/>
      <c r="GE18" s="165"/>
      <c r="GF18" s="165"/>
      <c r="GG18" s="165" t="s">
        <v>18</v>
      </c>
      <c r="GH18" s="165" t="n">
        <v>18</v>
      </c>
      <c r="GI18" s="165" t="s">
        <v>18</v>
      </c>
      <c r="GJ18" s="165"/>
      <c r="GK18" s="165"/>
      <c r="GL18" s="165" t="s">
        <v>18</v>
      </c>
      <c r="GM18" s="165"/>
      <c r="GN18" s="165"/>
      <c r="GO18" s="165" t="s">
        <v>18</v>
      </c>
      <c r="GP18" s="165" t="n">
        <v>17</v>
      </c>
      <c r="GQ18" s="165"/>
      <c r="GR18" s="165" t="s">
        <v>18</v>
      </c>
      <c r="GS18" s="165"/>
      <c r="GT18" s="165"/>
      <c r="GU18" s="165"/>
      <c r="GV18" s="174"/>
      <c r="GW18" s="167" t="n">
        <f aca="false">IF(FL18="","",SUM(FO18:GV18))</f>
        <v>178</v>
      </c>
      <c r="GX18" s="168" t="n">
        <f aca="false">IF(FL18="","",GW18/9)</f>
        <v>19.7777777777778</v>
      </c>
      <c r="GY18" s="169" t="n">
        <f aca="false">IF(FL18="","",IF(GW18=0,"-",RANK(GW18,$GW$15:$GW$64,0)))</f>
        <v>36</v>
      </c>
      <c r="GZ18" s="167" t="str">
        <f aca="false">IF(FO18="","",IF(FO18="-","-",IF(UPPER(FO18)="AB","+",VLOOKUP(FO18,'විෂය තොරතුරු'!$P$24:$Q$28,2))))</f>
        <v>W</v>
      </c>
      <c r="HA18" s="168" t="str">
        <f aca="false">IF(FP18="","",IF(FP18="-","-",IF(UPPER(FP18)="AB","+",VLOOKUP(FP18,'විෂය තොරතුරු'!$P$24:$Q$28,2))))</f>
        <v/>
      </c>
      <c r="HB18" s="168" t="str">
        <f aca="false">IF(FQ18="","",IF(FQ18="-","-",IF(UPPER(FQ18)="AB","+",VLOOKUP(FQ18,'විෂය තොරතුරු'!$P$24:$Q$28,2))))</f>
        <v>W</v>
      </c>
      <c r="HC18" s="168" t="str">
        <f aca="false">IF(FR18="","",IF(FR18="-","-",IF(UPPER(FR18)="AB","+",VLOOKUP(FR18,'විෂය තොරතුරු'!$P$24:$Q$28,2))))</f>
        <v>-</v>
      </c>
      <c r="HD18" s="168" t="str">
        <f aca="false">IF(FS18="","",IF(FS18="-","-",IF(UPPER(FS18)="AB","+",VLOOKUP(FS18,'විෂය තොරතුරු'!$P$24:$Q$28,2))))</f>
        <v/>
      </c>
      <c r="HE18" s="170" t="str">
        <f aca="false">IF(FT18="","",IF(FT18="-","-",IF(UPPER(FT18)="AB","+",VLOOKUP(FT18,'විෂය තොරතුරු'!$P$24:$Q$28,2))))</f>
        <v/>
      </c>
      <c r="HF18" s="171" t="str">
        <f aca="false">IF(FU18="","",IF(FU18="-","-",IF(UPPER(FU18)="AB","+",VLOOKUP(FU18,'විෂය තොරතුරු'!$P$24:$Q$28,2))))</f>
        <v>W</v>
      </c>
      <c r="HG18" s="168" t="str">
        <f aca="false">IF(FV18="","",IF(FV18="-","-",IF(UPPER(FV18)="AB","+",VLOOKUP(FV18,'විෂය තොරතුරු'!$P$24:$Q$28,2))))</f>
        <v>W</v>
      </c>
      <c r="HH18" s="168" t="str">
        <f aca="false">IF(FW18="","",IF(FW18="-","-",IF(UPPER(FW18)="AB","+",VLOOKUP(FW18,'විෂය තොරතුරු'!$P$24:$Q$28,2))))</f>
        <v>W</v>
      </c>
      <c r="HI18" s="169" t="str">
        <f aca="false">IF(FX18="","",IF(FX18="-","-",IF(UPPER(FX18)="AB","+",VLOOKUP(FX18,'විෂය තොරතුරු'!$P$24:$Q$28,2))))</f>
        <v>W</v>
      </c>
      <c r="HJ18" s="167" t="str">
        <f aca="false">IF(FY18="","",IF(FY18="-","-",IF(UPPER(FY18)="AB","+",VLOOKUP(FY18,'විෂය තොරතුරු'!$P$24:$Q$28,2))))</f>
        <v>-</v>
      </c>
      <c r="HK18" s="168" t="str">
        <f aca="false">IF(FZ18="","",IF(FZ18="-","-",IF(UPPER(FZ18)="AB","+",VLOOKUP(FZ18,'විෂය තොරතුරු'!$P$24:$Q$28,2))))</f>
        <v>W</v>
      </c>
      <c r="HL18" s="168" t="str">
        <f aca="false">IF(GA18="","",IF(GA18="-","-",IF(UPPER(GA18)="AB","+",VLOOKUP(GA18,'විෂය තොරතුරු'!$P$24:$Q$28,2))))</f>
        <v>-</v>
      </c>
      <c r="HM18" s="168" t="str">
        <f aca="false">IF(GB18="","",IF(GB18="-","-",IF(UPPER(GB18)="AB","+",VLOOKUP(GB18,'විෂය තොරතුරු'!$P$24:$Q$28,2))))</f>
        <v/>
      </c>
      <c r="HN18" s="168" t="str">
        <f aca="false">IF(GC18="","",IF(GC18="-","-",IF(UPPER(GC18)="AB","+",VLOOKUP(GC18,'විෂය තොරතුරු'!$P$24:$Q$28,2))))</f>
        <v/>
      </c>
      <c r="HO18" s="168" t="str">
        <f aca="false">IF(GD18="","",IF(GD18="-","-",IF(UPPER(GD18)="AB","+",VLOOKUP(GD18,'විෂය තොරතුරු'!$P$24:$Q$28,2))))</f>
        <v/>
      </c>
      <c r="HP18" s="168" t="str">
        <f aca="false">IF(GE18="","",IF(GE18="-","-",IF(UPPER(GE18)="AB","+",VLOOKUP(GE18,'විෂය තොරතුරු'!$P$24:$Q$28,2))))</f>
        <v/>
      </c>
      <c r="HQ18" s="170" t="str">
        <f aca="false">IF(GF18="","",IF(GF18="-","-",IF(UPPER(GF18)="AB","+",VLOOKUP(GF18,'විෂය තොරතුරු'!$P$24:$Q$28,2))))</f>
        <v/>
      </c>
      <c r="HR18" s="171" t="str">
        <f aca="false">IF(GG18="","",IF(GG18="-","-",IF(UPPER(GG18)="AB","+",VLOOKUP(GG18,'විෂය තොරතුරු'!$P$24:$Q$28,2))))</f>
        <v>-</v>
      </c>
      <c r="HS18" s="168" t="str">
        <f aca="false">IF(GH18="","",IF(GH18="-","-",IF(UPPER(GH18)="AB","+",VLOOKUP(GH18,'විෂය තොරතුරු'!$P$24:$Q$28,2))))</f>
        <v>W</v>
      </c>
      <c r="HT18" s="168" t="str">
        <f aca="false">IF(GI18="","",IF(GI18="-","-",IF(UPPER(GI18)="AB","+",VLOOKUP(GI18,'විෂය තොරතුරු'!$P$24:$Q$28,2))))</f>
        <v>-</v>
      </c>
      <c r="HU18" s="168" t="str">
        <f aca="false">IF(GJ18="","",IF(GJ18="-","-",IF(UPPER(GJ18)="AB","+",VLOOKUP(GJ18,'විෂය තොරතුරු'!$P$24:$Q$28,2))))</f>
        <v/>
      </c>
      <c r="HV18" s="168" t="str">
        <f aca="false">IF(GK18="","",IF(GK18="-","-",IF(UPPER(GK18)="AB","+",VLOOKUP(GK18,'විෂය තොරතුරු'!$P$24:$Q$28,2))))</f>
        <v/>
      </c>
      <c r="HW18" s="168" t="str">
        <f aca="false">IF(GL18="","",IF(GL18="-","-",IF(UPPER(GL18)="AB","+",VLOOKUP(GL18,'විෂය තොරතුරු'!$P$24:$Q$28,2))))</f>
        <v>-</v>
      </c>
      <c r="HX18" s="168" t="str">
        <f aca="false">IF(GM18="","",IF(GM18="-","-",IF(UPPER(GM18)="AB","+",VLOOKUP(GM18,'විෂය තොරතුරු'!$P$24:$Q$28,2))))</f>
        <v/>
      </c>
      <c r="HY18" s="169" t="str">
        <f aca="false">IF(GN18="","",IF(GN18="-","-",IF(UPPER(GN18)="AB","+",VLOOKUP(GN18,'විෂය තොරතුරු'!$P$24:$Q$28,2))))</f>
        <v/>
      </c>
      <c r="HZ18" s="171" t="str">
        <f aca="false">IF(GO18="","",IF(GO18="-","-",IF(UPPER(GO18)="AB","+",VLOOKUP(GO18,'විෂය තොරතුරු'!$P$24:$Q$28,2))))</f>
        <v>-</v>
      </c>
      <c r="IA18" s="168" t="str">
        <f aca="false">IF(GP18="","",IF(GP18="-","-",IF(UPPER(GP18)="AB","+",VLOOKUP(GP18,'විෂය තොරතුරු'!$P$24:$Q$28,2))))</f>
        <v>W</v>
      </c>
      <c r="IB18" s="168" t="str">
        <f aca="false">IF(GQ18="","",IF(GQ18="-","-",IF(UPPER(GQ18)="AB","+",VLOOKUP(GQ18,'විෂය තොරතුරු'!$P$24:$Q$28,2))))</f>
        <v/>
      </c>
      <c r="IC18" s="168" t="str">
        <f aca="false">IF(GR18="","",IF(GR18="-","-",IF(UPPER(GR18)="AB","+",VLOOKUP(GR18,'විෂය තොරතුරු'!$P$24:$Q$28,2))))</f>
        <v>-</v>
      </c>
      <c r="ID18" s="168" t="str">
        <f aca="false">IF(GS18="","",IF(GS18="-","-",IF(UPPER(GS18)="AB","+",VLOOKUP(GS18,'විෂය තොරතුරු'!$P$24:$Q$28,2))))</f>
        <v/>
      </c>
      <c r="IE18" s="168" t="str">
        <f aca="false">IF(GT18="","",IF(GT18="-","-",IF(UPPER(GT18)="AB","+",VLOOKUP(GT18,'විෂය තොරතුරු'!$P$24:$Q$28,2))))</f>
        <v/>
      </c>
      <c r="IF18" s="168" t="str">
        <f aca="false">IF(GU18="","",IF(GU18="-","-",IF(UPPER(GU18)="AB","+",VLOOKUP(GU18,'විෂය තොරතුරු'!$P$24:$Q$28,2))))</f>
        <v/>
      </c>
      <c r="IG18" s="169" t="str">
        <f aca="false">IF(GV18="","",IF(GV18="-","-",IF(UPPER(GV18)="AB","+",VLOOKUP(GV18,'විෂය තොරතුරු'!$P$24:$Q$28,2))))</f>
        <v/>
      </c>
      <c r="IH18" s="171" t="n">
        <f aca="false">IF($FL18="","",COUNTIF($GZ18:$IG18,"A"))</f>
        <v>0</v>
      </c>
      <c r="II18" s="171" t="n">
        <f aca="false">IF($FL18="","",COUNTIF($GZ18:$IG18,"B"))</f>
        <v>0</v>
      </c>
      <c r="IJ18" s="171" t="n">
        <f aca="false">IF($FL18="","",COUNTIF($GZ18:$IG18,"C"))</f>
        <v>0</v>
      </c>
      <c r="IK18" s="171" t="n">
        <f aca="false">IF($FL18="","",COUNTIF($GZ18:$IG18,"S"))</f>
        <v>0</v>
      </c>
      <c r="IL18" s="171" t="n">
        <f aca="false">IF($FL18="","",COUNTIF($GZ18:$IG18,"W"))</f>
        <v>9</v>
      </c>
      <c r="IM18" s="171" t="n">
        <f aca="false">IF(FL18="","",SUM(IH18:IK18))</f>
        <v>0</v>
      </c>
      <c r="IN18" s="169" t="n">
        <f aca="false">IF(FL18="","",SUM(IH18:IJ18))</f>
        <v>0</v>
      </c>
      <c r="IO18" s="172" t="str">
        <f aca="false">IF(FL18="","",IF(AND(IM18&gt;=6,IN18&gt;=3,OR(FO18&gt;=35,FP18&gt;=35),FV18&gt;=35),"6/3 සමත්",IF(AND(IM18&gt;=5,IN18&gt;=3,OR(FO18&gt;=35,FP18&gt;=35,FV18&gt;=35)),"5/3 සමත්",IF(AND(IM18&gt;=4,IN18&gt;=1,OR(FO18&gt;=20,FP18&gt;=20,FV18&gt;=20)),"සමත් කළ හැකි",IF(IL18=9,"W9","අසමත් ?")))))</f>
        <v>W9</v>
      </c>
    </row>
    <row r="19" customFormat="false" ht="13.8" hidden="false" customHeight="false" outlineLevel="0" collapsed="false">
      <c r="A19" s="160" t="n">
        <v>5</v>
      </c>
      <c r="B19" s="161"/>
      <c r="C19" s="161"/>
      <c r="D19" s="162"/>
      <c r="E19" s="183"/>
      <c r="F19" s="181"/>
      <c r="G19" s="183"/>
      <c r="H19" s="180"/>
      <c r="I19" s="180"/>
      <c r="J19" s="181"/>
      <c r="K19" s="183"/>
      <c r="L19" s="180"/>
      <c r="M19" s="180"/>
      <c r="N19" s="181"/>
      <c r="O19" s="183"/>
      <c r="P19" s="180"/>
      <c r="Q19" s="180"/>
      <c r="R19" s="180"/>
      <c r="S19" s="180"/>
      <c r="T19" s="180"/>
      <c r="U19" s="180"/>
      <c r="V19" s="181"/>
      <c r="W19" s="183"/>
      <c r="X19" s="180"/>
      <c r="Y19" s="180"/>
      <c r="Z19" s="180"/>
      <c r="AA19" s="180"/>
      <c r="AB19" s="180"/>
      <c r="AC19" s="180"/>
      <c r="AD19" s="181"/>
      <c r="AE19" s="183"/>
      <c r="AF19" s="180"/>
      <c r="AG19" s="180"/>
      <c r="AH19" s="180"/>
      <c r="AI19" s="180"/>
      <c r="AJ19" s="180"/>
      <c r="AK19" s="180"/>
      <c r="AL19" s="166"/>
      <c r="AM19" s="167" t="str">
        <f aca="false">IF(B19="","",SUM(E19:AL19))</f>
        <v/>
      </c>
      <c r="AN19" s="168" t="str">
        <f aca="false">IF(B19="","",AM19/9)</f>
        <v/>
      </c>
      <c r="AO19" s="169" t="str">
        <f aca="false">IF(B19="","",IF(AM19=0,"-",RANK(AM19,$AM$15:$AM$64,0)))</f>
        <v/>
      </c>
      <c r="AP19" s="167" t="str">
        <f aca="false">IF(E19="","",IF(E19="-","-",IF(UPPER(E19)="AB","+",VLOOKUP(E19,'විෂය තොරතුරු'!$P$24:$Q$28,2))))</f>
        <v/>
      </c>
      <c r="AQ19" s="168" t="str">
        <f aca="false">IF(F19="","",IF(F19="-","-",IF(UPPER(F19)="AB","+",VLOOKUP(F19,'විෂය තොරතුරු'!$P$24:$Q$28,2))))</f>
        <v/>
      </c>
      <c r="AR19" s="168" t="str">
        <f aca="false">IF(G19="","",IF(G19="-","-",IF(UPPER(G19)="AB","+",VLOOKUP(G19,'විෂය තොරතුරු'!$P$24:$Q$28,2))))</f>
        <v/>
      </c>
      <c r="AS19" s="168" t="str">
        <f aca="false">IF(H19="","",IF(H19="-","-",IF(UPPER(H19)="AB","+",VLOOKUP(H19,'විෂය තොරතුරු'!$P$24:$Q$28,2))))</f>
        <v/>
      </c>
      <c r="AT19" s="168" t="str">
        <f aca="false">IF(I19="","",IF(I19="-","-",IF(UPPER(I19)="AB","+",VLOOKUP(I19,'විෂය තොරතුරු'!$P$24:$Q$28,2))))</f>
        <v/>
      </c>
      <c r="AU19" s="170" t="str">
        <f aca="false">IF(J19="","",IF(J19="-","-",IF(UPPER(J19)="AB","+",VLOOKUP(J19,'විෂය තොරතුරු'!$P$24:$Q$28,2))))</f>
        <v/>
      </c>
      <c r="AV19" s="171" t="str">
        <f aca="false">IF(K19="","",IF(K19="-","-",IF(UPPER(K19)="AB","+",VLOOKUP(K19,'විෂය තොරතුරු'!$P$24:$Q$28,2))))</f>
        <v/>
      </c>
      <c r="AW19" s="168" t="str">
        <f aca="false">IF(L19="","",IF(L19="-","-",IF(UPPER(L19)="AB","+",VLOOKUP(L19,'විෂය තොරතුරු'!$P$24:$Q$28,2))))</f>
        <v/>
      </c>
      <c r="AX19" s="168" t="str">
        <f aca="false">IF(M19="","",IF(M19="-","-",IF(UPPER(M19)="AB","+",VLOOKUP(M19,'විෂය තොරතුරු'!$P$24:$Q$28,2))))</f>
        <v/>
      </c>
      <c r="AY19" s="169" t="str">
        <f aca="false">IF(N19="","",IF(N19="-","-",IF(UPPER(N19)="AB","+",VLOOKUP(N19,'විෂය තොරතුරු'!$P$24:$Q$28,2))))</f>
        <v/>
      </c>
      <c r="AZ19" s="167" t="str">
        <f aca="false">IF(O19="","",IF(O19="-","-",IF(UPPER(O19)="AB","+",VLOOKUP(O19,'විෂය තොරතුරු'!$P$24:$Q$28,2))))</f>
        <v/>
      </c>
      <c r="BA19" s="168" t="str">
        <f aca="false">IF(P19="","",IF(P19="-","-",IF(UPPER(P19)="AB","+",VLOOKUP(P19,'විෂය තොරතුරු'!$P$24:$Q$28,2))))</f>
        <v/>
      </c>
      <c r="BB19" s="168" t="str">
        <f aca="false">IF(Q19="","",IF(Q19="-","-",IF(UPPER(Q19)="AB","+",VLOOKUP(Q19,'විෂය තොරතුරු'!$P$24:$Q$28,2))))</f>
        <v/>
      </c>
      <c r="BC19" s="168" t="str">
        <f aca="false">IF(R19="","",IF(R19="-","-",IF(UPPER(R19)="AB","+",VLOOKUP(R19,'විෂය තොරතුරු'!$P$24:$Q$28,2))))</f>
        <v/>
      </c>
      <c r="BD19" s="168" t="str">
        <f aca="false">IF(S19="","",IF(S19="-","-",IF(UPPER(S19)="AB","+",VLOOKUP(S19,'විෂය තොරතුරු'!$P$24:$Q$28,2))))</f>
        <v/>
      </c>
      <c r="BE19" s="168" t="str">
        <f aca="false">IF(T19="","",IF(T19="-","-",IF(UPPER(T19)="AB","+",VLOOKUP(T19,'විෂය තොරතුරු'!$P$24:$Q$28,2))))</f>
        <v/>
      </c>
      <c r="BF19" s="168" t="str">
        <f aca="false">IF(U19="","",IF(U19="-","-",IF(UPPER(U19)="AB","+",VLOOKUP(U19,'විෂය තොරතුරු'!$P$24:$Q$28,2))))</f>
        <v/>
      </c>
      <c r="BG19" s="170" t="str">
        <f aca="false">IF(V19="","",IF(V19="-","-",IF(UPPER(V19)="AB","+",VLOOKUP(V19,'විෂය තොරතුරු'!$P$24:$Q$28,2))))</f>
        <v/>
      </c>
      <c r="BH19" s="171" t="str">
        <f aca="false">IF(W19="","",IF(W19="-","-",IF(UPPER(W19)="AB","+",VLOOKUP(W19,'විෂය තොරතුරු'!$P$24:$Q$28,2))))</f>
        <v/>
      </c>
      <c r="BI19" s="168" t="str">
        <f aca="false">IF(X19="","",IF(X19="-","-",IF(UPPER(X19)="AB","+",VLOOKUP(X19,'විෂය තොරතුරු'!$P$24:$Q$28,2))))</f>
        <v/>
      </c>
      <c r="BJ19" s="168" t="str">
        <f aca="false">IF(Y19="","",IF(Y19="-","-",IF(UPPER(Y19)="AB","+",VLOOKUP(Y19,'විෂය තොරතුරු'!$P$24:$Q$28,2))))</f>
        <v/>
      </c>
      <c r="BK19" s="168" t="str">
        <f aca="false">IF(Z19="","",IF(Z19="-","-",IF(UPPER(Z19)="AB","+",VLOOKUP(Z19,'විෂය තොරතුරු'!$P$24:$Q$28,2))))</f>
        <v/>
      </c>
      <c r="BL19" s="168" t="str">
        <f aca="false">IF(AA19="","",IF(AA19="-","-",IF(UPPER(AA19)="AB","+",VLOOKUP(AA19,'විෂය තොරතුරු'!$P$24:$Q$28,2))))</f>
        <v/>
      </c>
      <c r="BM19" s="168" t="str">
        <f aca="false">IF(AB19="","",IF(AB19="-","-",IF(UPPER(AB19)="AB","+",VLOOKUP(AB19,'විෂය තොරතුරු'!$P$24:$Q$28,2))))</f>
        <v/>
      </c>
      <c r="BN19" s="168" t="str">
        <f aca="false">IF(AC19="","",IF(AC19="-","-",IF(UPPER(AC19)="AB","+",VLOOKUP(AC19,'විෂය තොරතුරු'!$P$24:$Q$28,2))))</f>
        <v/>
      </c>
      <c r="BO19" s="169" t="str">
        <f aca="false">IF(AD19="","",IF(AD19="-","-",IF(UPPER(AD19)="AB","+",VLOOKUP(AD19,'විෂය තොරතුරු'!$P$24:$Q$28,2))))</f>
        <v/>
      </c>
      <c r="BP19" s="171" t="str">
        <f aca="false">IF(AE19="","",IF(AE19="-","-",IF(UPPER(AE19)="AB","+",VLOOKUP(AE19,'විෂය තොරතුරු'!$P$24:$Q$28,2))))</f>
        <v/>
      </c>
      <c r="BQ19" s="168" t="str">
        <f aca="false">IF(AF19="","",IF(AF19="-","-",IF(UPPER(AF19)="AB","+",VLOOKUP(AF19,'විෂය තොරතුරු'!$P$24:$Q$28,2))))</f>
        <v/>
      </c>
      <c r="BR19" s="168" t="str">
        <f aca="false">IF(AG19="","",IF(AG19="-","-",IF(UPPER(AG19)="AB","+",VLOOKUP(AG19,'විෂය තොරතුරු'!$P$24:$Q$28,2))))</f>
        <v/>
      </c>
      <c r="BS19" s="168" t="str">
        <f aca="false">IF(AH19="","",IF(AH19="-","-",IF(UPPER(AH19)="AB","+",VLOOKUP(AH19,'විෂය තොරතුරු'!$P$24:$Q$28,2))))</f>
        <v/>
      </c>
      <c r="BT19" s="168" t="str">
        <f aca="false">IF(AI19="","",IF(AI19="-","-",IF(UPPER(AI19)="AB","+",VLOOKUP(AI19,'විෂය තොරතුරු'!$P$24:$Q$28,2))))</f>
        <v/>
      </c>
      <c r="BU19" s="168" t="str">
        <f aca="false">IF(AJ19="","",IF(AJ19="-","-",IF(UPPER(AJ19)="AB","+",VLOOKUP(AJ19,'විෂය තොරතුරු'!$P$24:$Q$28,2))))</f>
        <v/>
      </c>
      <c r="BV19" s="168" t="str">
        <f aca="false">IF(AK19="","",IF(AK19="-","-",IF(UPPER(AK19)="AB","+",VLOOKUP(AK19,'විෂය තොරතුරු'!$P$24:$Q$28,2))))</f>
        <v/>
      </c>
      <c r="BW19" s="169" t="str">
        <f aca="false">IF(AL19="","",IF(AL19="-","-",IF(UPPER(AL19)="AB","+",VLOOKUP(AL19,'විෂය තොරතුරු'!$P$24:$Q$28,2))))</f>
        <v/>
      </c>
      <c r="BX19" s="171" t="str">
        <f aca="false">IF($B19="","",COUNTIF($AP19:$BW19,"A"))</f>
        <v/>
      </c>
      <c r="BY19" s="168" t="str">
        <f aca="false">IF($B19="","",COUNTIF($AP19:$BW19,"B"))</f>
        <v/>
      </c>
      <c r="BZ19" s="168" t="str">
        <f aca="false">IF($B19="","",COUNTIF($AP19:$BW19,"C"))</f>
        <v/>
      </c>
      <c r="CA19" s="168" t="str">
        <f aca="false">IF($B19="","",COUNTIF($AP19:$BW19,"S"))</f>
        <v/>
      </c>
      <c r="CB19" s="169" t="str">
        <f aca="false">IF($B19="","",COUNTIF($AP19:$BW19,"W"))</f>
        <v/>
      </c>
      <c r="CC19" s="171" t="str">
        <f aca="false">IF(B19="","",SUM(BX19:CA19))</f>
        <v/>
      </c>
      <c r="CD19" s="169" t="str">
        <f aca="false">IF(B19="","",SUM(BX19:BZ19))</f>
        <v/>
      </c>
      <c r="CE19" s="172" t="str">
        <f aca="false">IF(B19="","",IF(AND(CC19&gt;=6,CD19&gt;=3,OR(E19&gt;=35,F19&gt;=35),L19&gt;=35),"6/3 සමත්",IF(AND(CC19&gt;=5,CD19&gt;=3,OR(E19&gt;=35,F19&gt;=35,L19&gt;=35)),"5/3 සමත්",IF(AND(CC19&gt;=4,CD19&gt;=1,OR(E19&gt;=20,F19&gt;=20,L19&gt;=20)),"සමත් කළ හැකි",IF(CB19=9,"W9","අසමත් ?")))))</f>
        <v/>
      </c>
      <c r="FK19" s="173" t="n">
        <v>5</v>
      </c>
      <c r="FL19" s="161" t="s">
        <v>48</v>
      </c>
      <c r="FM19" s="161"/>
      <c r="FN19" s="161" t="str">
        <f aca="false">IF(FM19="","-",(FM19/$M$95)*100)</f>
        <v>-</v>
      </c>
      <c r="FO19" s="165" t="n">
        <v>37</v>
      </c>
      <c r="FP19" s="165"/>
      <c r="FQ19" s="165" t="n">
        <v>57</v>
      </c>
      <c r="FR19" s="165" t="s">
        <v>18</v>
      </c>
      <c r="FS19" s="165"/>
      <c r="FT19" s="165"/>
      <c r="FU19" s="165" t="n">
        <v>43</v>
      </c>
      <c r="FV19" s="165" t="n">
        <v>22</v>
      </c>
      <c r="FW19" s="165" t="n">
        <v>32</v>
      </c>
      <c r="FX19" s="165" t="n">
        <v>46</v>
      </c>
      <c r="FY19" s="165" t="n">
        <v>64</v>
      </c>
      <c r="FZ19" s="165" t="s">
        <v>18</v>
      </c>
      <c r="GA19" s="165" t="s">
        <v>18</v>
      </c>
      <c r="GB19" s="165"/>
      <c r="GC19" s="165"/>
      <c r="GD19" s="165"/>
      <c r="GE19" s="165"/>
      <c r="GF19" s="165"/>
      <c r="GG19" s="165" t="n">
        <v>48</v>
      </c>
      <c r="GH19" s="165" t="s">
        <v>18</v>
      </c>
      <c r="GI19" s="165" t="s">
        <v>18</v>
      </c>
      <c r="GJ19" s="165"/>
      <c r="GK19" s="165"/>
      <c r="GL19" s="165" t="s">
        <v>18</v>
      </c>
      <c r="GM19" s="165"/>
      <c r="GN19" s="165"/>
      <c r="GO19" s="165" t="s">
        <v>18</v>
      </c>
      <c r="GP19" s="165" t="n">
        <v>73</v>
      </c>
      <c r="GQ19" s="165"/>
      <c r="GR19" s="165" t="s">
        <v>18</v>
      </c>
      <c r="GS19" s="165"/>
      <c r="GT19" s="165"/>
      <c r="GU19" s="165"/>
      <c r="GV19" s="174"/>
      <c r="GW19" s="167" t="n">
        <f aca="false">IF(FL19="","",SUM(FO19:GV19))</f>
        <v>422</v>
      </c>
      <c r="GX19" s="168" t="n">
        <f aca="false">IF(FL19="","",GW19/9)</f>
        <v>46.8888888888889</v>
      </c>
      <c r="GY19" s="169" t="n">
        <f aca="false">IF(FL19="","",IF(GW19=0,"-",RANK(GW19,$GW$15:$GW$64,0)))</f>
        <v>6</v>
      </c>
      <c r="GZ19" s="167" t="str">
        <f aca="false">IF(FO19="","",IF(FO19="-","-",IF(UPPER(FO19)="AB","+",VLOOKUP(FO19,'විෂය තොරතුරු'!$P$24:$Q$28,2))))</f>
        <v>S</v>
      </c>
      <c r="HA19" s="168" t="str">
        <f aca="false">IF(FP19="","",IF(FP19="-","-",IF(UPPER(FP19)="AB","+",VLOOKUP(FP19,'විෂය තොරතුරු'!$P$24:$Q$28,2))))</f>
        <v/>
      </c>
      <c r="HB19" s="168" t="str">
        <f aca="false">IF(FQ19="","",IF(FQ19="-","-",IF(UPPER(FQ19)="AB","+",VLOOKUP(FQ19,'විෂය තොරතුරු'!$P$24:$Q$28,2))))</f>
        <v>C</v>
      </c>
      <c r="HC19" s="168" t="str">
        <f aca="false">IF(FR19="","",IF(FR19="-","-",IF(UPPER(FR19)="AB","+",VLOOKUP(FR19,'විෂය තොරතුරු'!$P$24:$Q$28,2))))</f>
        <v>-</v>
      </c>
      <c r="HD19" s="168" t="str">
        <f aca="false">IF(FS19="","",IF(FS19="-","-",IF(UPPER(FS19)="AB","+",VLOOKUP(FS19,'විෂය තොරතුරු'!$P$24:$Q$28,2))))</f>
        <v/>
      </c>
      <c r="HE19" s="170" t="str">
        <f aca="false">IF(FT19="","",IF(FT19="-","-",IF(UPPER(FT19)="AB","+",VLOOKUP(FT19,'විෂය තොරතුරු'!$P$24:$Q$28,2))))</f>
        <v/>
      </c>
      <c r="HF19" s="171" t="str">
        <f aca="false">IF(FU19="","",IF(FU19="-","-",IF(UPPER(FU19)="AB","+",VLOOKUP(FU19,'විෂය තොරතුරු'!$P$24:$Q$28,2))))</f>
        <v>S</v>
      </c>
      <c r="HG19" s="168" t="str">
        <f aca="false">IF(FV19="","",IF(FV19="-","-",IF(UPPER(FV19)="AB","+",VLOOKUP(FV19,'විෂය තොරතුරු'!$P$24:$Q$28,2))))</f>
        <v>W</v>
      </c>
      <c r="HH19" s="168" t="str">
        <f aca="false">IF(FW19="","",IF(FW19="-","-",IF(UPPER(FW19)="AB","+",VLOOKUP(FW19,'විෂය තොරතුරු'!$P$24:$Q$28,2))))</f>
        <v>W</v>
      </c>
      <c r="HI19" s="169" t="str">
        <f aca="false">IF(FX19="","",IF(FX19="-","-",IF(UPPER(FX19)="AB","+",VLOOKUP(FX19,'විෂය තොරතුරු'!$P$24:$Q$28,2))))</f>
        <v>S</v>
      </c>
      <c r="HJ19" s="167" t="str">
        <f aca="false">IF(FY19="","",IF(FY19="-","-",IF(UPPER(FY19)="AB","+",VLOOKUP(FY19,'විෂය තොරතුරු'!$P$24:$Q$28,2))))</f>
        <v>C</v>
      </c>
      <c r="HK19" s="168" t="str">
        <f aca="false">IF(FZ19="","",IF(FZ19="-","-",IF(UPPER(FZ19)="AB","+",VLOOKUP(FZ19,'විෂය තොරතුරු'!$P$24:$Q$28,2))))</f>
        <v>-</v>
      </c>
      <c r="HL19" s="168" t="str">
        <f aca="false">IF(GA19="","",IF(GA19="-","-",IF(UPPER(GA19)="AB","+",VLOOKUP(GA19,'විෂය තොරතුරු'!$P$24:$Q$28,2))))</f>
        <v>-</v>
      </c>
      <c r="HM19" s="168" t="str">
        <f aca="false">IF(GB19="","",IF(GB19="-","-",IF(UPPER(GB19)="AB","+",VLOOKUP(GB19,'විෂය තොරතුරු'!$P$24:$Q$28,2))))</f>
        <v/>
      </c>
      <c r="HN19" s="168" t="str">
        <f aca="false">IF(GC19="","",IF(GC19="-","-",IF(UPPER(GC19)="AB","+",VLOOKUP(GC19,'විෂය තොරතුරු'!$P$24:$Q$28,2))))</f>
        <v/>
      </c>
      <c r="HO19" s="168" t="str">
        <f aca="false">IF(GD19="","",IF(GD19="-","-",IF(UPPER(GD19)="AB","+",VLOOKUP(GD19,'විෂය තොරතුරු'!$P$24:$Q$28,2))))</f>
        <v/>
      </c>
      <c r="HP19" s="168" t="str">
        <f aca="false">IF(GE19="","",IF(GE19="-","-",IF(UPPER(GE19)="AB","+",VLOOKUP(GE19,'විෂය තොරතුරු'!$P$24:$Q$28,2))))</f>
        <v/>
      </c>
      <c r="HQ19" s="170" t="str">
        <f aca="false">IF(GF19="","",IF(GF19="-","-",IF(UPPER(GF19)="AB","+",VLOOKUP(GF19,'විෂය තොරතුරු'!$P$24:$Q$28,2))))</f>
        <v/>
      </c>
      <c r="HR19" s="171" t="str">
        <f aca="false">IF(GG19="","",IF(GG19="-","-",IF(UPPER(GG19)="AB","+",VLOOKUP(GG19,'විෂය තොරතුරු'!$P$24:$Q$28,2))))</f>
        <v>S</v>
      </c>
      <c r="HS19" s="168" t="str">
        <f aca="false">IF(GH19="","",IF(GH19="-","-",IF(UPPER(GH19)="AB","+",VLOOKUP(GH19,'විෂය තොරතුරු'!$P$24:$Q$28,2))))</f>
        <v>-</v>
      </c>
      <c r="HT19" s="168" t="str">
        <f aca="false">IF(GI19="","",IF(GI19="-","-",IF(UPPER(GI19)="AB","+",VLOOKUP(GI19,'විෂය තොරතුරු'!$P$24:$Q$28,2))))</f>
        <v>-</v>
      </c>
      <c r="HU19" s="168" t="str">
        <f aca="false">IF(GJ19="","",IF(GJ19="-","-",IF(UPPER(GJ19)="AB","+",VLOOKUP(GJ19,'විෂය තොරතුරු'!$P$24:$Q$28,2))))</f>
        <v/>
      </c>
      <c r="HV19" s="168" t="str">
        <f aca="false">IF(GK19="","",IF(GK19="-","-",IF(UPPER(GK19)="AB","+",VLOOKUP(GK19,'විෂය තොරතුරු'!$P$24:$Q$28,2))))</f>
        <v/>
      </c>
      <c r="HW19" s="168" t="str">
        <f aca="false">IF(GL19="","",IF(GL19="-","-",IF(UPPER(GL19)="AB","+",VLOOKUP(GL19,'විෂය තොරතුරු'!$P$24:$Q$28,2))))</f>
        <v>-</v>
      </c>
      <c r="HX19" s="168" t="str">
        <f aca="false">IF(GM19="","",IF(GM19="-","-",IF(UPPER(GM19)="AB","+",VLOOKUP(GM19,'විෂය තොරතුරු'!$P$24:$Q$28,2))))</f>
        <v/>
      </c>
      <c r="HY19" s="169" t="str">
        <f aca="false">IF(GN19="","",IF(GN19="-","-",IF(UPPER(GN19)="AB","+",VLOOKUP(GN19,'විෂය තොරතුරු'!$P$24:$Q$28,2))))</f>
        <v/>
      </c>
      <c r="HZ19" s="171" t="str">
        <f aca="false">IF(GO19="","",IF(GO19="-","-",IF(UPPER(GO19)="AB","+",VLOOKUP(GO19,'විෂය තොරතුරු'!$P$24:$Q$28,2))))</f>
        <v>-</v>
      </c>
      <c r="IA19" s="168" t="str">
        <f aca="false">IF(GP19="","",IF(GP19="-","-",IF(UPPER(GP19)="AB","+",VLOOKUP(GP19,'විෂය තොරතුරු'!$P$24:$Q$28,2))))</f>
        <v>B</v>
      </c>
      <c r="IB19" s="168" t="str">
        <f aca="false">IF(GQ19="","",IF(GQ19="-","-",IF(UPPER(GQ19)="AB","+",VLOOKUP(GQ19,'විෂය තොරතුරු'!$P$24:$Q$28,2))))</f>
        <v/>
      </c>
      <c r="IC19" s="168" t="str">
        <f aca="false">IF(GR19="","",IF(GR19="-","-",IF(UPPER(GR19)="AB","+",VLOOKUP(GR19,'විෂය තොරතුරු'!$P$24:$Q$28,2))))</f>
        <v>-</v>
      </c>
      <c r="ID19" s="168" t="str">
        <f aca="false">IF(GS19="","",IF(GS19="-","-",IF(UPPER(GS19)="AB","+",VLOOKUP(GS19,'විෂය තොරතුරු'!$P$24:$Q$28,2))))</f>
        <v/>
      </c>
      <c r="IE19" s="168" t="str">
        <f aca="false">IF(GT19="","",IF(GT19="-","-",IF(UPPER(GT19)="AB","+",VLOOKUP(GT19,'විෂය තොරතුරු'!$P$24:$Q$28,2))))</f>
        <v/>
      </c>
      <c r="IF19" s="168" t="str">
        <f aca="false">IF(GU19="","",IF(GU19="-","-",IF(UPPER(GU19)="AB","+",VLOOKUP(GU19,'විෂය තොරතුරු'!$P$24:$Q$28,2))))</f>
        <v/>
      </c>
      <c r="IG19" s="169" t="str">
        <f aca="false">IF(GV19="","",IF(GV19="-","-",IF(UPPER(GV19)="AB","+",VLOOKUP(GV19,'විෂය තොරතුරු'!$P$24:$Q$28,2))))</f>
        <v/>
      </c>
      <c r="IH19" s="171" t="n">
        <f aca="false">IF($FL19="","",COUNTIF($GZ19:$IG19,"A"))</f>
        <v>0</v>
      </c>
      <c r="II19" s="171" t="n">
        <f aca="false">IF($FL19="","",COUNTIF($GZ19:$IG19,"B"))</f>
        <v>1</v>
      </c>
      <c r="IJ19" s="171" t="n">
        <f aca="false">IF($FL19="","",COUNTIF($GZ19:$IG19,"C"))</f>
        <v>2</v>
      </c>
      <c r="IK19" s="171" t="n">
        <f aca="false">IF($FL19="","",COUNTIF($GZ19:$IG19,"S"))</f>
        <v>4</v>
      </c>
      <c r="IL19" s="171" t="n">
        <f aca="false">IF($FL19="","",COUNTIF($GZ19:$IG19,"W"))</f>
        <v>2</v>
      </c>
      <c r="IM19" s="171" t="n">
        <f aca="false">IF(FL19="","",SUM(IH19:IK19))</f>
        <v>7</v>
      </c>
      <c r="IN19" s="169" t="n">
        <f aca="false">IF(FL19="","",SUM(IH19:IJ19))</f>
        <v>3</v>
      </c>
      <c r="IO19" s="172" t="str">
        <f aca="false">IF(FL19="","",IF(AND(IM19&gt;=6,IN19&gt;=3,OR(FO19&gt;=35,FP19&gt;=35),FV19&gt;=35),"6/3 සමත්",IF(AND(IM19&gt;=5,IN19&gt;=3,OR(FO19&gt;=35,FP19&gt;=35,FV19&gt;=35)),"5/3 සමත්",IF(AND(IM19&gt;=4,IN19&gt;=1,OR(FO19&gt;=20,FP19&gt;=20,FV19&gt;=20)),"සමත් කළ හැකි",IF(IL19=9,"W9","අසමත් ?")))))</f>
        <v>5/3 සමත්</v>
      </c>
    </row>
    <row r="20" customFormat="false" ht="13.8" hidden="false" customHeight="false" outlineLevel="0" collapsed="false">
      <c r="A20" s="160" t="n">
        <v>6</v>
      </c>
      <c r="B20" s="175"/>
      <c r="C20" s="161"/>
      <c r="D20" s="162"/>
      <c r="E20" s="183"/>
      <c r="F20" s="181"/>
      <c r="G20" s="183"/>
      <c r="H20" s="180"/>
      <c r="I20" s="180"/>
      <c r="J20" s="181"/>
      <c r="K20" s="183"/>
      <c r="L20" s="180"/>
      <c r="M20" s="180"/>
      <c r="N20" s="181"/>
      <c r="O20" s="183"/>
      <c r="P20" s="180"/>
      <c r="Q20" s="180"/>
      <c r="R20" s="180"/>
      <c r="S20" s="180"/>
      <c r="T20" s="180"/>
      <c r="U20" s="180"/>
      <c r="V20" s="181"/>
      <c r="W20" s="183"/>
      <c r="X20" s="180"/>
      <c r="Y20" s="180"/>
      <c r="Z20" s="180"/>
      <c r="AA20" s="180"/>
      <c r="AB20" s="180"/>
      <c r="AC20" s="180"/>
      <c r="AD20" s="181"/>
      <c r="AE20" s="183"/>
      <c r="AF20" s="180"/>
      <c r="AG20" s="180"/>
      <c r="AH20" s="180"/>
      <c r="AI20" s="180"/>
      <c r="AJ20" s="180"/>
      <c r="AK20" s="180"/>
      <c r="AL20" s="166"/>
      <c r="AM20" s="167" t="str">
        <f aca="false">IF(B20="","",SUM(E20:AL20))</f>
        <v/>
      </c>
      <c r="AN20" s="168" t="str">
        <f aca="false">IF(B20="","",AM20/9)</f>
        <v/>
      </c>
      <c r="AO20" s="169" t="str">
        <f aca="false">IF(B20="","",IF(AM20=0,"-",RANK(AM20,$AM$15:$AM$64,0)))</f>
        <v/>
      </c>
      <c r="AP20" s="167" t="str">
        <f aca="false">IF(E20="","",IF(E20="-","-",IF(UPPER(E20)="AB","+",VLOOKUP(E20,'විෂය තොරතුරු'!$P$24:$Q$28,2))))</f>
        <v/>
      </c>
      <c r="AQ20" s="168" t="str">
        <f aca="false">IF(F20="","",IF(F20="-","-",IF(UPPER(F20)="AB","+",VLOOKUP(F20,'විෂය තොරතුරු'!$P$24:$Q$28,2))))</f>
        <v/>
      </c>
      <c r="AR20" s="168" t="str">
        <f aca="false">IF(G20="","",IF(G20="-","-",IF(UPPER(G20)="AB","+",VLOOKUP(G20,'විෂය තොරතුරු'!$P$24:$Q$28,2))))</f>
        <v/>
      </c>
      <c r="AS20" s="168" t="str">
        <f aca="false">IF(H20="","",IF(H20="-","-",IF(UPPER(H20)="AB","+",VLOOKUP(H20,'විෂය තොරතුරු'!$P$24:$Q$28,2))))</f>
        <v/>
      </c>
      <c r="AT20" s="168" t="str">
        <f aca="false">IF(I20="","",IF(I20="-","-",IF(UPPER(I20)="AB","+",VLOOKUP(I20,'විෂය තොරතුරු'!$P$24:$Q$28,2))))</f>
        <v/>
      </c>
      <c r="AU20" s="170" t="str">
        <f aca="false">IF(J20="","",IF(J20="-","-",IF(UPPER(J20)="AB","+",VLOOKUP(J20,'විෂය තොරතුරු'!$P$24:$Q$28,2))))</f>
        <v/>
      </c>
      <c r="AV20" s="171" t="str">
        <f aca="false">IF(K20="","",IF(K20="-","-",IF(UPPER(K20)="AB","+",VLOOKUP(K20,'විෂය තොරතුරු'!$P$24:$Q$28,2))))</f>
        <v/>
      </c>
      <c r="AW20" s="168" t="str">
        <f aca="false">IF(L20="","",IF(L20="-","-",IF(UPPER(L20)="AB","+",VLOOKUP(L20,'විෂය තොරතුරු'!$P$24:$Q$28,2))))</f>
        <v/>
      </c>
      <c r="AX20" s="168" t="str">
        <f aca="false">IF(M20="","",IF(M20="-","-",IF(UPPER(M20)="AB","+",VLOOKUP(M20,'විෂය තොරතුරු'!$P$24:$Q$28,2))))</f>
        <v/>
      </c>
      <c r="AY20" s="169" t="str">
        <f aca="false">IF(N20="","",IF(N20="-","-",IF(UPPER(N20)="AB","+",VLOOKUP(N20,'විෂය තොරතුරු'!$P$24:$Q$28,2))))</f>
        <v/>
      </c>
      <c r="AZ20" s="167" t="str">
        <f aca="false">IF(O20="","",IF(O20="-","-",IF(UPPER(O20)="AB","+",VLOOKUP(O20,'විෂය තොරතුරු'!$P$24:$Q$28,2))))</f>
        <v/>
      </c>
      <c r="BA20" s="168" t="str">
        <f aca="false">IF(P20="","",IF(P20="-","-",IF(UPPER(P20)="AB","+",VLOOKUP(P20,'විෂය තොරතුරු'!$P$24:$Q$28,2))))</f>
        <v/>
      </c>
      <c r="BB20" s="168" t="str">
        <f aca="false">IF(Q20="","",IF(Q20="-","-",IF(UPPER(Q20)="AB","+",VLOOKUP(Q20,'විෂය තොරතුරු'!$P$24:$Q$28,2))))</f>
        <v/>
      </c>
      <c r="BC20" s="168" t="str">
        <f aca="false">IF(R20="","",IF(R20="-","-",IF(UPPER(R20)="AB","+",VLOOKUP(R20,'විෂය තොරතුරු'!$P$24:$Q$28,2))))</f>
        <v/>
      </c>
      <c r="BD20" s="168" t="str">
        <f aca="false">IF(S20="","",IF(S20="-","-",IF(UPPER(S20)="AB","+",VLOOKUP(S20,'විෂය තොරතුරු'!$P$24:$Q$28,2))))</f>
        <v/>
      </c>
      <c r="BE20" s="168" t="str">
        <f aca="false">IF(T20="","",IF(T20="-","-",IF(UPPER(T20)="AB","+",VLOOKUP(T20,'විෂය තොරතුරු'!$P$24:$Q$28,2))))</f>
        <v/>
      </c>
      <c r="BF20" s="168" t="str">
        <f aca="false">IF(U20="","",IF(U20="-","-",IF(UPPER(U20)="AB","+",VLOOKUP(U20,'විෂය තොරතුරු'!$P$24:$Q$28,2))))</f>
        <v/>
      </c>
      <c r="BG20" s="170" t="str">
        <f aca="false">IF(V20="","",IF(V20="-","-",IF(UPPER(V20)="AB","+",VLOOKUP(V20,'විෂය තොරතුරු'!$P$24:$Q$28,2))))</f>
        <v/>
      </c>
      <c r="BH20" s="171" t="str">
        <f aca="false">IF(W20="","",IF(W20="-","-",IF(UPPER(W20)="AB","+",VLOOKUP(W20,'විෂය තොරතුරු'!$P$24:$Q$28,2))))</f>
        <v/>
      </c>
      <c r="BI20" s="168" t="str">
        <f aca="false">IF(X20="","",IF(X20="-","-",IF(UPPER(X20)="AB","+",VLOOKUP(X20,'විෂය තොරතුරු'!$P$24:$Q$28,2))))</f>
        <v/>
      </c>
      <c r="BJ20" s="168" t="str">
        <f aca="false">IF(Y20="","",IF(Y20="-","-",IF(UPPER(Y20)="AB","+",VLOOKUP(Y20,'විෂය තොරතුරු'!$P$24:$Q$28,2))))</f>
        <v/>
      </c>
      <c r="BK20" s="168" t="str">
        <f aca="false">IF(Z20="","",IF(Z20="-","-",IF(UPPER(Z20)="AB","+",VLOOKUP(Z20,'විෂය තොරතුරු'!$P$24:$Q$28,2))))</f>
        <v/>
      </c>
      <c r="BL20" s="168" t="str">
        <f aca="false">IF(AA20="","",IF(AA20="-","-",IF(UPPER(AA20)="AB","+",VLOOKUP(AA20,'විෂය තොරතුරු'!$P$24:$Q$28,2))))</f>
        <v/>
      </c>
      <c r="BM20" s="168" t="str">
        <f aca="false">IF(AB20="","",IF(AB20="-","-",IF(UPPER(AB20)="AB","+",VLOOKUP(AB20,'විෂය තොරතුරු'!$P$24:$Q$28,2))))</f>
        <v/>
      </c>
      <c r="BN20" s="168" t="str">
        <f aca="false">IF(AC20="","",IF(AC20="-","-",IF(UPPER(AC20)="AB","+",VLOOKUP(AC20,'විෂය තොරතුරු'!$P$24:$Q$28,2))))</f>
        <v/>
      </c>
      <c r="BO20" s="169" t="str">
        <f aca="false">IF(AD20="","",IF(AD20="-","-",IF(UPPER(AD20)="AB","+",VLOOKUP(AD20,'විෂය තොරතුරු'!$P$24:$Q$28,2))))</f>
        <v/>
      </c>
      <c r="BP20" s="171" t="str">
        <f aca="false">IF(AE20="","",IF(AE20="-","-",IF(UPPER(AE20)="AB","+",VLOOKUP(AE20,'විෂය තොරතුරු'!$P$24:$Q$28,2))))</f>
        <v/>
      </c>
      <c r="BQ20" s="168" t="str">
        <f aca="false">IF(AF20="","",IF(AF20="-","-",IF(UPPER(AF20)="AB","+",VLOOKUP(AF20,'විෂය තොරතුරු'!$P$24:$Q$28,2))))</f>
        <v/>
      </c>
      <c r="BR20" s="168" t="str">
        <f aca="false">IF(AG20="","",IF(AG20="-","-",IF(UPPER(AG20)="AB","+",VLOOKUP(AG20,'විෂය තොරතුරු'!$P$24:$Q$28,2))))</f>
        <v/>
      </c>
      <c r="BS20" s="168" t="str">
        <f aca="false">IF(AH20="","",IF(AH20="-","-",IF(UPPER(AH20)="AB","+",VLOOKUP(AH20,'විෂය තොරතුරු'!$P$24:$Q$28,2))))</f>
        <v/>
      </c>
      <c r="BT20" s="168" t="str">
        <f aca="false">IF(AI20="","",IF(AI20="-","-",IF(UPPER(AI20)="AB","+",VLOOKUP(AI20,'විෂය තොරතුරු'!$P$24:$Q$28,2))))</f>
        <v/>
      </c>
      <c r="BU20" s="168" t="str">
        <f aca="false">IF(AJ20="","",IF(AJ20="-","-",IF(UPPER(AJ20)="AB","+",VLOOKUP(AJ20,'විෂය තොරතුරු'!$P$24:$Q$28,2))))</f>
        <v/>
      </c>
      <c r="BV20" s="168" t="str">
        <f aca="false">IF(AK20="","",IF(AK20="-","-",IF(UPPER(AK20)="AB","+",VLOOKUP(AK20,'විෂය තොරතුරු'!$P$24:$Q$28,2))))</f>
        <v/>
      </c>
      <c r="BW20" s="169" t="str">
        <f aca="false">IF(AL20="","",IF(AL20="-","-",IF(UPPER(AL20)="AB","+",VLOOKUP(AL20,'විෂය තොරතුරු'!$P$24:$Q$28,2))))</f>
        <v/>
      </c>
      <c r="BX20" s="171" t="str">
        <f aca="false">IF($B20="","",COUNTIF($AP20:$BW20,"A"))</f>
        <v/>
      </c>
      <c r="BY20" s="168" t="str">
        <f aca="false">IF($B20="","",COUNTIF($AP20:$BW20,"B"))</f>
        <v/>
      </c>
      <c r="BZ20" s="168" t="str">
        <f aca="false">IF($B20="","",COUNTIF($AP20:$BW20,"C"))</f>
        <v/>
      </c>
      <c r="CA20" s="168" t="str">
        <f aca="false">IF($B20="","",COUNTIF($AP20:$BW20,"S"))</f>
        <v/>
      </c>
      <c r="CB20" s="169" t="str">
        <f aca="false">IF($B20="","",COUNTIF($AP20:$BW20,"W"))</f>
        <v/>
      </c>
      <c r="CC20" s="171" t="str">
        <f aca="false">IF(B20="","",SUM(BX20:CA20))</f>
        <v/>
      </c>
      <c r="CD20" s="169" t="str">
        <f aca="false">IF(B20="","",SUM(BX20:BZ20))</f>
        <v/>
      </c>
      <c r="CE20" s="172" t="str">
        <f aca="false">IF(B20="","",IF(AND(CC20&gt;=6,CD20&gt;=3,OR(E20&gt;=35,F20&gt;=35),L20&gt;=35),"6/3 සමත්",IF(AND(CC20&gt;=5,CD20&gt;=3,OR(E20&gt;=35,F20&gt;=35,L20&gt;=35)),"5/3 සමත්",IF(AND(CC20&gt;=4,CD20&gt;=1,OR(E20&gt;=20,F20&gt;=20,L20&gt;=20)),"සමත් කළ හැකි",IF(CB20=9,"W9","අසමත් ?")))))</f>
        <v/>
      </c>
      <c r="FK20" s="173" t="n">
        <v>6</v>
      </c>
      <c r="FL20" s="175" t="s">
        <v>49</v>
      </c>
      <c r="FM20" s="161"/>
      <c r="FN20" s="161" t="str">
        <f aca="false">IF(FM20="","-",(FM20/$M$95)*100)</f>
        <v>-</v>
      </c>
      <c r="FO20" s="165" t="n">
        <v>45</v>
      </c>
      <c r="FP20" s="165"/>
      <c r="FQ20" s="165" t="n">
        <v>35</v>
      </c>
      <c r="FR20" s="165" t="s">
        <v>18</v>
      </c>
      <c r="FS20" s="165"/>
      <c r="FT20" s="165"/>
      <c r="FU20" s="165" t="n">
        <v>42</v>
      </c>
      <c r="FV20" s="165" t="n">
        <v>15</v>
      </c>
      <c r="FW20" s="165" t="n">
        <v>10</v>
      </c>
      <c r="FX20" s="165" t="n">
        <v>18</v>
      </c>
      <c r="FY20" s="165" t="s">
        <v>18</v>
      </c>
      <c r="FZ20" s="165" t="s">
        <v>18</v>
      </c>
      <c r="GA20" s="165" t="n">
        <v>15</v>
      </c>
      <c r="GB20" s="165"/>
      <c r="GC20" s="165"/>
      <c r="GD20" s="165"/>
      <c r="GE20" s="165"/>
      <c r="GF20" s="165"/>
      <c r="GG20" s="165" t="s">
        <v>18</v>
      </c>
      <c r="GH20" s="165" t="n">
        <v>55</v>
      </c>
      <c r="GI20" s="165" t="s">
        <v>18</v>
      </c>
      <c r="GJ20" s="165"/>
      <c r="GK20" s="165"/>
      <c r="GL20" s="165" t="s">
        <v>18</v>
      </c>
      <c r="GM20" s="165"/>
      <c r="GN20" s="165"/>
      <c r="GO20" s="165" t="s">
        <v>18</v>
      </c>
      <c r="GP20" s="165" t="n">
        <v>28</v>
      </c>
      <c r="GQ20" s="165"/>
      <c r="GR20" s="165" t="s">
        <v>18</v>
      </c>
      <c r="GS20" s="165"/>
      <c r="GT20" s="165"/>
      <c r="GU20" s="165"/>
      <c r="GV20" s="174"/>
      <c r="GW20" s="167" t="n">
        <f aca="false">IF(FL20="","",SUM(FO20:GV20))</f>
        <v>263</v>
      </c>
      <c r="GX20" s="168" t="n">
        <f aca="false">IF(FL20="","",GW20/9)</f>
        <v>29.2222222222222</v>
      </c>
      <c r="GY20" s="169" t="n">
        <f aca="false">IF(FL20="","",IF(GW20=0,"-",RANK(GW20,$GW$15:$GW$64,0)))</f>
        <v>17</v>
      </c>
      <c r="GZ20" s="167" t="str">
        <f aca="false">IF(FO20="","",IF(FO20="-","-",IF(UPPER(FO20)="AB","+",VLOOKUP(FO20,'විෂය තොරතුරු'!$P$24:$Q$28,2))))</f>
        <v>S</v>
      </c>
      <c r="HA20" s="168" t="str">
        <f aca="false">IF(FP20="","",IF(FP20="-","-",IF(UPPER(FP20)="AB","+",VLOOKUP(FP20,'විෂය තොරතුරු'!$P$24:$Q$28,2))))</f>
        <v/>
      </c>
      <c r="HB20" s="168" t="str">
        <f aca="false">IF(FQ20="","",IF(FQ20="-","-",IF(UPPER(FQ20)="AB","+",VLOOKUP(FQ20,'විෂය තොරතුරු'!$P$24:$Q$28,2))))</f>
        <v>S</v>
      </c>
      <c r="HC20" s="168" t="str">
        <f aca="false">IF(FR20="","",IF(FR20="-","-",IF(UPPER(FR20)="AB","+",VLOOKUP(FR20,'විෂය තොරතුරු'!$P$24:$Q$28,2))))</f>
        <v>-</v>
      </c>
      <c r="HD20" s="168" t="str">
        <f aca="false">IF(FS20="","",IF(FS20="-","-",IF(UPPER(FS20)="AB","+",VLOOKUP(FS20,'විෂය තොරතුරු'!$P$24:$Q$28,2))))</f>
        <v/>
      </c>
      <c r="HE20" s="170" t="str">
        <f aca="false">IF(FT20="","",IF(FT20="-","-",IF(UPPER(FT20)="AB","+",VLOOKUP(FT20,'විෂය තොරතුරු'!$P$24:$Q$28,2))))</f>
        <v/>
      </c>
      <c r="HF20" s="171" t="str">
        <f aca="false">IF(FU20="","",IF(FU20="-","-",IF(UPPER(FU20)="AB","+",VLOOKUP(FU20,'විෂය තොරතුරු'!$P$24:$Q$28,2))))</f>
        <v>S</v>
      </c>
      <c r="HG20" s="168" t="str">
        <f aca="false">IF(FV20="","",IF(FV20="-","-",IF(UPPER(FV20)="AB","+",VLOOKUP(FV20,'විෂය තොරතුරු'!$P$24:$Q$28,2))))</f>
        <v>W</v>
      </c>
      <c r="HH20" s="168" t="str">
        <f aca="false">IF(FW20="","",IF(FW20="-","-",IF(UPPER(FW20)="AB","+",VLOOKUP(FW20,'විෂය තොරතුරු'!$P$24:$Q$28,2))))</f>
        <v>W</v>
      </c>
      <c r="HI20" s="169" t="str">
        <f aca="false">IF(FX20="","",IF(FX20="-","-",IF(UPPER(FX20)="AB","+",VLOOKUP(FX20,'විෂය තොරතුරු'!$P$24:$Q$28,2))))</f>
        <v>W</v>
      </c>
      <c r="HJ20" s="167" t="str">
        <f aca="false">IF(FY20="","",IF(FY20="-","-",IF(UPPER(FY20)="AB","+",VLOOKUP(FY20,'විෂය තොරතුරු'!$P$24:$Q$28,2))))</f>
        <v>-</v>
      </c>
      <c r="HK20" s="168" t="str">
        <f aca="false">IF(FZ20="","",IF(FZ20="-","-",IF(UPPER(FZ20)="AB","+",VLOOKUP(FZ20,'විෂය තොරතුරු'!$P$24:$Q$28,2))))</f>
        <v>-</v>
      </c>
      <c r="HL20" s="168" t="str">
        <f aca="false">IF(GA20="","",IF(GA20="-","-",IF(UPPER(GA20)="AB","+",VLOOKUP(GA20,'විෂය තොරතුරු'!$P$24:$Q$28,2))))</f>
        <v>W</v>
      </c>
      <c r="HM20" s="168" t="str">
        <f aca="false">IF(GB20="","",IF(GB20="-","-",IF(UPPER(GB20)="AB","+",VLOOKUP(GB20,'විෂය තොරතුරු'!$P$24:$Q$28,2))))</f>
        <v/>
      </c>
      <c r="HN20" s="168" t="str">
        <f aca="false">IF(GC20="","",IF(GC20="-","-",IF(UPPER(GC20)="AB","+",VLOOKUP(GC20,'විෂය තොරතුරු'!$P$24:$Q$28,2))))</f>
        <v/>
      </c>
      <c r="HO20" s="168" t="str">
        <f aca="false">IF(GD20="","",IF(GD20="-","-",IF(UPPER(GD20)="AB","+",VLOOKUP(GD20,'විෂය තොරතුරු'!$P$24:$Q$28,2))))</f>
        <v/>
      </c>
      <c r="HP20" s="168" t="str">
        <f aca="false">IF(GE20="","",IF(GE20="-","-",IF(UPPER(GE20)="AB","+",VLOOKUP(GE20,'විෂය තොරතුරු'!$P$24:$Q$28,2))))</f>
        <v/>
      </c>
      <c r="HQ20" s="170" t="str">
        <f aca="false">IF(GF20="","",IF(GF20="-","-",IF(UPPER(GF20)="AB","+",VLOOKUP(GF20,'විෂය තොරතුරු'!$P$24:$Q$28,2))))</f>
        <v/>
      </c>
      <c r="HR20" s="171" t="str">
        <f aca="false">IF(GG20="","",IF(GG20="-","-",IF(UPPER(GG20)="AB","+",VLOOKUP(GG20,'විෂය තොරතුරු'!$P$24:$Q$28,2))))</f>
        <v>-</v>
      </c>
      <c r="HS20" s="168" t="str">
        <f aca="false">IF(GH20="","",IF(GH20="-","-",IF(UPPER(GH20)="AB","+",VLOOKUP(GH20,'විෂය තොරතුරු'!$P$24:$Q$28,2))))</f>
        <v>C</v>
      </c>
      <c r="HT20" s="168" t="str">
        <f aca="false">IF(GI20="","",IF(GI20="-","-",IF(UPPER(GI20)="AB","+",VLOOKUP(GI20,'විෂය තොරතුරු'!$P$24:$Q$28,2))))</f>
        <v>-</v>
      </c>
      <c r="HU20" s="168" t="str">
        <f aca="false">IF(GJ20="","",IF(GJ20="-","-",IF(UPPER(GJ20)="AB","+",VLOOKUP(GJ20,'විෂය තොරතුරු'!$P$24:$Q$28,2))))</f>
        <v/>
      </c>
      <c r="HV20" s="168" t="str">
        <f aca="false">IF(GK20="","",IF(GK20="-","-",IF(UPPER(GK20)="AB","+",VLOOKUP(GK20,'විෂය තොරතුරු'!$P$24:$Q$28,2))))</f>
        <v/>
      </c>
      <c r="HW20" s="168" t="str">
        <f aca="false">IF(GL20="","",IF(GL20="-","-",IF(UPPER(GL20)="AB","+",VLOOKUP(GL20,'විෂය තොරතුරු'!$P$24:$Q$28,2))))</f>
        <v>-</v>
      </c>
      <c r="HX20" s="168" t="str">
        <f aca="false">IF(GM20="","",IF(GM20="-","-",IF(UPPER(GM20)="AB","+",VLOOKUP(GM20,'විෂය තොරතුරු'!$P$24:$Q$28,2))))</f>
        <v/>
      </c>
      <c r="HY20" s="169" t="str">
        <f aca="false">IF(GN20="","",IF(GN20="-","-",IF(UPPER(GN20)="AB","+",VLOOKUP(GN20,'විෂය තොරතුරු'!$P$24:$Q$28,2))))</f>
        <v/>
      </c>
      <c r="HZ20" s="171" t="str">
        <f aca="false">IF(GO20="","",IF(GO20="-","-",IF(UPPER(GO20)="AB","+",VLOOKUP(GO20,'විෂය තොරතුරු'!$P$24:$Q$28,2))))</f>
        <v>-</v>
      </c>
      <c r="IA20" s="168" t="str">
        <f aca="false">IF(GP20="","",IF(GP20="-","-",IF(UPPER(GP20)="AB","+",VLOOKUP(GP20,'විෂය තොරතුරු'!$P$24:$Q$28,2))))</f>
        <v>W</v>
      </c>
      <c r="IB20" s="168" t="str">
        <f aca="false">IF(GQ20="","",IF(GQ20="-","-",IF(UPPER(GQ20)="AB","+",VLOOKUP(GQ20,'විෂය තොරතුරු'!$P$24:$Q$28,2))))</f>
        <v/>
      </c>
      <c r="IC20" s="168" t="str">
        <f aca="false">IF(GR20="","",IF(GR20="-","-",IF(UPPER(GR20)="AB","+",VLOOKUP(GR20,'විෂය තොරතුරු'!$P$24:$Q$28,2))))</f>
        <v>-</v>
      </c>
      <c r="ID20" s="168" t="str">
        <f aca="false">IF(GS20="","",IF(GS20="-","-",IF(UPPER(GS20)="AB","+",VLOOKUP(GS20,'විෂය තොරතුරු'!$P$24:$Q$28,2))))</f>
        <v/>
      </c>
      <c r="IE20" s="168" t="str">
        <f aca="false">IF(GT20="","",IF(GT20="-","-",IF(UPPER(GT20)="AB","+",VLOOKUP(GT20,'විෂය තොරතුරු'!$P$24:$Q$28,2))))</f>
        <v/>
      </c>
      <c r="IF20" s="168" t="str">
        <f aca="false">IF(GU20="","",IF(GU20="-","-",IF(UPPER(GU20)="AB","+",VLOOKUP(GU20,'විෂය තොරතුරු'!$P$24:$Q$28,2))))</f>
        <v/>
      </c>
      <c r="IG20" s="169" t="str">
        <f aca="false">IF(GV20="","",IF(GV20="-","-",IF(UPPER(GV20)="AB","+",VLOOKUP(GV20,'විෂය තොරතුරු'!$P$24:$Q$28,2))))</f>
        <v/>
      </c>
      <c r="IH20" s="171" t="n">
        <f aca="false">IF($FL20="","",COUNTIF($GZ20:$IG20,"A"))</f>
        <v>0</v>
      </c>
      <c r="II20" s="171" t="n">
        <f aca="false">IF($FL20="","",COUNTIF($GZ20:$IG20,"B"))</f>
        <v>0</v>
      </c>
      <c r="IJ20" s="171" t="n">
        <f aca="false">IF($FL20="","",COUNTIF($GZ20:$IG20,"C"))</f>
        <v>1</v>
      </c>
      <c r="IK20" s="171" t="n">
        <f aca="false">IF($FL20="","",COUNTIF($GZ20:$IG20,"S"))</f>
        <v>3</v>
      </c>
      <c r="IL20" s="171" t="n">
        <f aca="false">IF($FL20="","",COUNTIF($GZ20:$IG20,"W"))</f>
        <v>5</v>
      </c>
      <c r="IM20" s="171" t="n">
        <f aca="false">IF(FL20="","",SUM(IH20:IK20))</f>
        <v>4</v>
      </c>
      <c r="IN20" s="169" t="n">
        <f aca="false">IF(FL20="","",SUM(IH20:IJ20))</f>
        <v>1</v>
      </c>
      <c r="IO20" s="172" t="str">
        <f aca="false">IF(FL20="","",IF(AND(IM20&gt;=6,IN20&gt;=3,OR(FO20&gt;=35,FP20&gt;=35),FV20&gt;=35),"6/3 සමත්",IF(AND(IM20&gt;=5,IN20&gt;=3,OR(FO20&gt;=35,FP20&gt;=35,FV20&gt;=35)),"5/3 සමත්",IF(AND(IM20&gt;=4,IN20&gt;=1,OR(FO20&gt;=20,FP20&gt;=20,FV20&gt;=20)),"සමත් කළ හැකි",IF(IL20=9,"W9","අසමත් ?")))))</f>
        <v>සමත් කළ හැකි</v>
      </c>
    </row>
    <row r="21" customFormat="false" ht="13.8" hidden="false" customHeight="false" outlineLevel="0" collapsed="false">
      <c r="A21" s="160" t="n">
        <v>7</v>
      </c>
      <c r="B21" s="161"/>
      <c r="C21" s="161"/>
      <c r="D21" s="162"/>
      <c r="E21" s="183"/>
      <c r="F21" s="181"/>
      <c r="G21" s="183"/>
      <c r="H21" s="180"/>
      <c r="I21" s="180"/>
      <c r="J21" s="181"/>
      <c r="K21" s="183"/>
      <c r="L21" s="180"/>
      <c r="M21" s="180"/>
      <c r="N21" s="181"/>
      <c r="O21" s="183"/>
      <c r="P21" s="180"/>
      <c r="Q21" s="180"/>
      <c r="R21" s="180"/>
      <c r="S21" s="180"/>
      <c r="T21" s="180"/>
      <c r="U21" s="180"/>
      <c r="V21" s="181"/>
      <c r="W21" s="183"/>
      <c r="X21" s="180"/>
      <c r="Y21" s="180"/>
      <c r="Z21" s="180"/>
      <c r="AA21" s="180"/>
      <c r="AB21" s="180"/>
      <c r="AC21" s="180"/>
      <c r="AD21" s="181"/>
      <c r="AE21" s="183"/>
      <c r="AF21" s="180"/>
      <c r="AG21" s="180"/>
      <c r="AH21" s="180"/>
      <c r="AI21" s="180"/>
      <c r="AJ21" s="180"/>
      <c r="AK21" s="180"/>
      <c r="AL21" s="166"/>
      <c r="AM21" s="167" t="str">
        <f aca="false">IF(B21="","",SUM(E21:AL21))</f>
        <v/>
      </c>
      <c r="AN21" s="168" t="str">
        <f aca="false">IF(B21="","",AM21/9)</f>
        <v/>
      </c>
      <c r="AO21" s="169" t="str">
        <f aca="false">IF(B21="","",IF(AM21=0,"-",RANK(AM21,$AM$15:$AM$64,0)))</f>
        <v/>
      </c>
      <c r="AP21" s="167" t="str">
        <f aca="false">IF(E21="","",IF(E21="-","-",IF(UPPER(E21)="AB","+",VLOOKUP(E21,'විෂය තොරතුරු'!$P$24:$Q$28,2))))</f>
        <v/>
      </c>
      <c r="AQ21" s="168" t="str">
        <f aca="false">IF(F21="","",IF(F21="-","-",IF(UPPER(F21)="AB","+",VLOOKUP(F21,'විෂය තොරතුරු'!$P$24:$Q$28,2))))</f>
        <v/>
      </c>
      <c r="AR21" s="168" t="str">
        <f aca="false">IF(G21="","",IF(G21="-","-",IF(UPPER(G21)="AB","+",VLOOKUP(G21,'විෂය තොරතුරු'!$P$24:$Q$28,2))))</f>
        <v/>
      </c>
      <c r="AS21" s="168" t="str">
        <f aca="false">IF(H21="","",IF(H21="-","-",IF(UPPER(H21)="AB","+",VLOOKUP(H21,'විෂය තොරතුරු'!$P$24:$Q$28,2))))</f>
        <v/>
      </c>
      <c r="AT21" s="168" t="str">
        <f aca="false">IF(I21="","",IF(I21="-","-",IF(UPPER(I21)="AB","+",VLOOKUP(I21,'විෂය තොරතුරු'!$P$24:$Q$28,2))))</f>
        <v/>
      </c>
      <c r="AU21" s="170" t="str">
        <f aca="false">IF(J21="","",IF(J21="-","-",IF(UPPER(J21)="AB","+",VLOOKUP(J21,'විෂය තොරතුරු'!$P$24:$Q$28,2))))</f>
        <v/>
      </c>
      <c r="AV21" s="171" t="str">
        <f aca="false">IF(K21="","",IF(K21="-","-",IF(UPPER(K21)="AB","+",VLOOKUP(K21,'විෂය තොරතුරු'!$P$24:$Q$28,2))))</f>
        <v/>
      </c>
      <c r="AW21" s="168" t="str">
        <f aca="false">IF(L21="","",IF(L21="-","-",IF(UPPER(L21)="AB","+",VLOOKUP(L21,'විෂය තොරතුරු'!$P$24:$Q$28,2))))</f>
        <v/>
      </c>
      <c r="AX21" s="168" t="str">
        <f aca="false">IF(M21="","",IF(M21="-","-",IF(UPPER(M21)="AB","+",VLOOKUP(M21,'විෂය තොරතුරු'!$P$24:$Q$28,2))))</f>
        <v/>
      </c>
      <c r="AY21" s="169" t="str">
        <f aca="false">IF(N21="","",IF(N21="-","-",IF(UPPER(N21)="AB","+",VLOOKUP(N21,'විෂය තොරතුරු'!$P$24:$Q$28,2))))</f>
        <v/>
      </c>
      <c r="AZ21" s="167" t="str">
        <f aca="false">IF(O21="","",IF(O21="-","-",IF(UPPER(O21)="AB","+",VLOOKUP(O21,'විෂය තොරතුරු'!$P$24:$Q$28,2))))</f>
        <v/>
      </c>
      <c r="BA21" s="168" t="str">
        <f aca="false">IF(P21="","",IF(P21="-","-",IF(UPPER(P21)="AB","+",VLOOKUP(P21,'විෂය තොරතුරු'!$P$24:$Q$28,2))))</f>
        <v/>
      </c>
      <c r="BB21" s="168" t="str">
        <f aca="false">IF(Q21="","",IF(Q21="-","-",IF(UPPER(Q21)="AB","+",VLOOKUP(Q21,'විෂය තොරතුරු'!$P$24:$Q$28,2))))</f>
        <v/>
      </c>
      <c r="BC21" s="168" t="str">
        <f aca="false">IF(R21="","",IF(R21="-","-",IF(UPPER(R21)="AB","+",VLOOKUP(R21,'විෂය තොරතුරු'!$P$24:$Q$28,2))))</f>
        <v/>
      </c>
      <c r="BD21" s="168" t="str">
        <f aca="false">IF(S21="","",IF(S21="-","-",IF(UPPER(S21)="AB","+",VLOOKUP(S21,'විෂය තොරතුරු'!$P$24:$Q$28,2))))</f>
        <v/>
      </c>
      <c r="BE21" s="168" t="str">
        <f aca="false">IF(T21="","",IF(T21="-","-",IF(UPPER(T21)="AB","+",VLOOKUP(T21,'විෂය තොරතුරු'!$P$24:$Q$28,2))))</f>
        <v/>
      </c>
      <c r="BF21" s="168" t="str">
        <f aca="false">IF(U21="","",IF(U21="-","-",IF(UPPER(U21)="AB","+",VLOOKUP(U21,'විෂය තොරතුරු'!$P$24:$Q$28,2))))</f>
        <v/>
      </c>
      <c r="BG21" s="170" t="str">
        <f aca="false">IF(V21="","",IF(V21="-","-",IF(UPPER(V21)="AB","+",VLOOKUP(V21,'විෂය තොරතුරු'!$P$24:$Q$28,2))))</f>
        <v/>
      </c>
      <c r="BH21" s="171" t="str">
        <f aca="false">IF(W21="","",IF(W21="-","-",IF(UPPER(W21)="AB","+",VLOOKUP(W21,'විෂය තොරතුරු'!$P$24:$Q$28,2))))</f>
        <v/>
      </c>
      <c r="BI21" s="168" t="str">
        <f aca="false">IF(X21="","",IF(X21="-","-",IF(UPPER(X21)="AB","+",VLOOKUP(X21,'විෂය තොරතුරු'!$P$24:$Q$28,2))))</f>
        <v/>
      </c>
      <c r="BJ21" s="168" t="str">
        <f aca="false">IF(Y21="","",IF(Y21="-","-",IF(UPPER(Y21)="AB","+",VLOOKUP(Y21,'විෂය තොරතුරු'!$P$24:$Q$28,2))))</f>
        <v/>
      </c>
      <c r="BK21" s="168" t="str">
        <f aca="false">IF(Z21="","",IF(Z21="-","-",IF(UPPER(Z21)="AB","+",VLOOKUP(Z21,'විෂය තොරතුරු'!$P$24:$Q$28,2))))</f>
        <v/>
      </c>
      <c r="BL21" s="168" t="str">
        <f aca="false">IF(AA21="","",IF(AA21="-","-",IF(UPPER(AA21)="AB","+",VLOOKUP(AA21,'විෂය තොරතුරු'!$P$24:$Q$28,2))))</f>
        <v/>
      </c>
      <c r="BM21" s="168" t="str">
        <f aca="false">IF(AB21="","",IF(AB21="-","-",IF(UPPER(AB21)="AB","+",VLOOKUP(AB21,'විෂය තොරතුරු'!$P$24:$Q$28,2))))</f>
        <v/>
      </c>
      <c r="BN21" s="168" t="str">
        <f aca="false">IF(AC21="","",IF(AC21="-","-",IF(UPPER(AC21)="AB","+",VLOOKUP(AC21,'විෂය තොරතුරු'!$P$24:$Q$28,2))))</f>
        <v/>
      </c>
      <c r="BO21" s="169" t="str">
        <f aca="false">IF(AD21="","",IF(AD21="-","-",IF(UPPER(AD21)="AB","+",VLOOKUP(AD21,'විෂය තොරතුරු'!$P$24:$Q$28,2))))</f>
        <v/>
      </c>
      <c r="BP21" s="171" t="str">
        <f aca="false">IF(AE21="","",IF(AE21="-","-",IF(UPPER(AE21)="AB","+",VLOOKUP(AE21,'විෂය තොරතුරු'!$P$24:$Q$28,2))))</f>
        <v/>
      </c>
      <c r="BQ21" s="168" t="str">
        <f aca="false">IF(AF21="","",IF(AF21="-","-",IF(UPPER(AF21)="AB","+",VLOOKUP(AF21,'විෂය තොරතුරු'!$P$24:$Q$28,2))))</f>
        <v/>
      </c>
      <c r="BR21" s="168" t="str">
        <f aca="false">IF(AG21="","",IF(AG21="-","-",IF(UPPER(AG21)="AB","+",VLOOKUP(AG21,'විෂය තොරතුරු'!$P$24:$Q$28,2))))</f>
        <v/>
      </c>
      <c r="BS21" s="168" t="str">
        <f aca="false">IF(AH21="","",IF(AH21="-","-",IF(UPPER(AH21)="AB","+",VLOOKUP(AH21,'විෂය තොරතුරු'!$P$24:$Q$28,2))))</f>
        <v/>
      </c>
      <c r="BT21" s="168" t="str">
        <f aca="false">IF(AI21="","",IF(AI21="-","-",IF(UPPER(AI21)="AB","+",VLOOKUP(AI21,'විෂය තොරතුරු'!$P$24:$Q$28,2))))</f>
        <v/>
      </c>
      <c r="BU21" s="168" t="str">
        <f aca="false">IF(AJ21="","",IF(AJ21="-","-",IF(UPPER(AJ21)="AB","+",VLOOKUP(AJ21,'විෂය තොරතුරු'!$P$24:$Q$28,2))))</f>
        <v/>
      </c>
      <c r="BV21" s="168" t="str">
        <f aca="false">IF(AK21="","",IF(AK21="-","-",IF(UPPER(AK21)="AB","+",VLOOKUP(AK21,'විෂය තොරතුරු'!$P$24:$Q$28,2))))</f>
        <v/>
      </c>
      <c r="BW21" s="169" t="str">
        <f aca="false">IF(AL21="","",IF(AL21="-","-",IF(UPPER(AL21)="AB","+",VLOOKUP(AL21,'විෂය තොරතුරු'!$P$24:$Q$28,2))))</f>
        <v/>
      </c>
      <c r="BX21" s="171" t="str">
        <f aca="false">IF($B21="","",COUNTIF($AP21:$BW21,"A"))</f>
        <v/>
      </c>
      <c r="BY21" s="168" t="str">
        <f aca="false">IF($B21="","",COUNTIF($AP21:$BW21,"B"))</f>
        <v/>
      </c>
      <c r="BZ21" s="168" t="str">
        <f aca="false">IF($B21="","",COUNTIF($AP21:$BW21,"C"))</f>
        <v/>
      </c>
      <c r="CA21" s="168" t="str">
        <f aca="false">IF($B21="","",COUNTIF($AP21:$BW21,"S"))</f>
        <v/>
      </c>
      <c r="CB21" s="169" t="str">
        <f aca="false">IF($B21="","",COUNTIF($AP21:$BW21,"W"))</f>
        <v/>
      </c>
      <c r="CC21" s="171" t="str">
        <f aca="false">IF(B21="","",SUM(BX21:CA21))</f>
        <v/>
      </c>
      <c r="CD21" s="169" t="str">
        <f aca="false">IF(B21="","",SUM(BX21:BZ21))</f>
        <v/>
      </c>
      <c r="CE21" s="172" t="str">
        <f aca="false">IF(B21="","",IF(AND(CC21&gt;=6,CD21&gt;=3,OR(E21&gt;=35,F21&gt;=35),L21&gt;=35),"6/3 සමත්",IF(AND(CC21&gt;=5,CD21&gt;=3,OR(E21&gt;=35,F21&gt;=35,L21&gt;=35)),"5/3 සමත්",IF(AND(CC21&gt;=4,CD21&gt;=1,OR(E21&gt;=20,F21&gt;=20,L21&gt;=20)),"සමත් කළ හැකි",IF(CB21=9,"W9","අසමත් ?")))))</f>
        <v/>
      </c>
      <c r="FK21" s="173" t="n">
        <v>7</v>
      </c>
      <c r="FL21" s="161" t="s">
        <v>50</v>
      </c>
      <c r="FM21" s="161"/>
      <c r="FN21" s="161" t="str">
        <f aca="false">IF(FM21="","-",(FM21/$M$95)*100)</f>
        <v>-</v>
      </c>
      <c r="FO21" s="165" t="n">
        <v>25</v>
      </c>
      <c r="FP21" s="165"/>
      <c r="FQ21" s="165" t="n">
        <v>28</v>
      </c>
      <c r="FR21" s="165" t="s">
        <v>18</v>
      </c>
      <c r="FS21" s="165"/>
      <c r="FT21" s="165"/>
      <c r="FU21" s="165" t="n">
        <v>11</v>
      </c>
      <c r="FV21" s="165" t="n">
        <v>14</v>
      </c>
      <c r="FW21" s="165" t="n">
        <v>28</v>
      </c>
      <c r="FX21" s="165" t="n">
        <v>22</v>
      </c>
      <c r="FY21" s="165" t="s">
        <v>18</v>
      </c>
      <c r="FZ21" s="165" t="s">
        <v>18</v>
      </c>
      <c r="GA21" s="165" t="n">
        <v>34</v>
      </c>
      <c r="GB21" s="165"/>
      <c r="GC21" s="165"/>
      <c r="GD21" s="165"/>
      <c r="GE21" s="165"/>
      <c r="GF21" s="165"/>
      <c r="GG21" s="165" t="s">
        <v>18</v>
      </c>
      <c r="GH21" s="165" t="n">
        <v>46</v>
      </c>
      <c r="GI21" s="165" t="s">
        <v>18</v>
      </c>
      <c r="GJ21" s="165"/>
      <c r="GK21" s="165"/>
      <c r="GL21" s="165" t="s">
        <v>18</v>
      </c>
      <c r="GM21" s="165"/>
      <c r="GN21" s="165"/>
      <c r="GO21" s="165" t="s">
        <v>18</v>
      </c>
      <c r="GP21" s="165" t="s">
        <v>18</v>
      </c>
      <c r="GQ21" s="165"/>
      <c r="GR21" s="165" t="n">
        <v>29</v>
      </c>
      <c r="GS21" s="165"/>
      <c r="GT21" s="165"/>
      <c r="GU21" s="165"/>
      <c r="GV21" s="174"/>
      <c r="GW21" s="167" t="n">
        <f aca="false">IF(FL21="","",SUM(FO21:GV21))</f>
        <v>237</v>
      </c>
      <c r="GX21" s="168" t="n">
        <f aca="false">IF(FL21="","",GW21/9)</f>
        <v>26.3333333333333</v>
      </c>
      <c r="GY21" s="169" t="n">
        <f aca="false">IF(FL21="","",IF(GW21=0,"-",RANK(GW21,$GW$15:$GW$64,0)))</f>
        <v>19</v>
      </c>
      <c r="GZ21" s="167" t="str">
        <f aca="false">IF(FO21="","",IF(FO21="-","-",IF(UPPER(FO21)="AB","+",VLOOKUP(FO21,'විෂය තොරතුරු'!$P$24:$Q$28,2))))</f>
        <v>W</v>
      </c>
      <c r="HA21" s="168" t="str">
        <f aca="false">IF(FP21="","",IF(FP21="-","-",IF(UPPER(FP21)="AB","+",VLOOKUP(FP21,'විෂය තොරතුරු'!$P$24:$Q$28,2))))</f>
        <v/>
      </c>
      <c r="HB21" s="168" t="str">
        <f aca="false">IF(FQ21="","",IF(FQ21="-","-",IF(UPPER(FQ21)="AB","+",VLOOKUP(FQ21,'විෂය තොරතුරු'!$P$24:$Q$28,2))))</f>
        <v>W</v>
      </c>
      <c r="HC21" s="168" t="str">
        <f aca="false">IF(FR21="","",IF(FR21="-","-",IF(UPPER(FR21)="AB","+",VLOOKUP(FR21,'විෂය තොරතුරු'!$P$24:$Q$28,2))))</f>
        <v>-</v>
      </c>
      <c r="HD21" s="168" t="str">
        <f aca="false">IF(FS21="","",IF(FS21="-","-",IF(UPPER(FS21)="AB","+",VLOOKUP(FS21,'විෂය තොරතුරු'!$P$24:$Q$28,2))))</f>
        <v/>
      </c>
      <c r="HE21" s="170" t="str">
        <f aca="false">IF(FT21="","",IF(FT21="-","-",IF(UPPER(FT21)="AB","+",VLOOKUP(FT21,'විෂය තොරතුරු'!$P$24:$Q$28,2))))</f>
        <v/>
      </c>
      <c r="HF21" s="171" t="str">
        <f aca="false">IF(FU21="","",IF(FU21="-","-",IF(UPPER(FU21)="AB","+",VLOOKUP(FU21,'විෂය තොරතුරු'!$P$24:$Q$28,2))))</f>
        <v>W</v>
      </c>
      <c r="HG21" s="168" t="str">
        <f aca="false">IF(FV21="","",IF(FV21="-","-",IF(UPPER(FV21)="AB","+",VLOOKUP(FV21,'විෂය තොරතුරු'!$P$24:$Q$28,2))))</f>
        <v>W</v>
      </c>
      <c r="HH21" s="168" t="str">
        <f aca="false">IF(FW21="","",IF(FW21="-","-",IF(UPPER(FW21)="AB","+",VLOOKUP(FW21,'විෂය තොරතුරු'!$P$24:$Q$28,2))))</f>
        <v>W</v>
      </c>
      <c r="HI21" s="169" t="str">
        <f aca="false">IF(FX21="","",IF(FX21="-","-",IF(UPPER(FX21)="AB","+",VLOOKUP(FX21,'විෂය තොරතුරු'!$P$24:$Q$28,2))))</f>
        <v>W</v>
      </c>
      <c r="HJ21" s="167" t="str">
        <f aca="false">IF(FY21="","",IF(FY21="-","-",IF(UPPER(FY21)="AB","+",VLOOKUP(FY21,'විෂය තොරතුරු'!$P$24:$Q$28,2))))</f>
        <v>-</v>
      </c>
      <c r="HK21" s="168" t="str">
        <f aca="false">IF(FZ21="","",IF(FZ21="-","-",IF(UPPER(FZ21)="AB","+",VLOOKUP(FZ21,'විෂය තොරතුරු'!$P$24:$Q$28,2))))</f>
        <v>-</v>
      </c>
      <c r="HL21" s="168" t="str">
        <f aca="false">IF(GA21="","",IF(GA21="-","-",IF(UPPER(GA21)="AB","+",VLOOKUP(GA21,'විෂය තොරතුරු'!$P$24:$Q$28,2))))</f>
        <v>W</v>
      </c>
      <c r="HM21" s="168" t="str">
        <f aca="false">IF(GB21="","",IF(GB21="-","-",IF(UPPER(GB21)="AB","+",VLOOKUP(GB21,'විෂය තොරතුරු'!$P$24:$Q$28,2))))</f>
        <v/>
      </c>
      <c r="HN21" s="168" t="str">
        <f aca="false">IF(GC21="","",IF(GC21="-","-",IF(UPPER(GC21)="AB","+",VLOOKUP(GC21,'විෂය තොරතුරු'!$P$24:$Q$28,2))))</f>
        <v/>
      </c>
      <c r="HO21" s="168" t="str">
        <f aca="false">IF(GD21="","",IF(GD21="-","-",IF(UPPER(GD21)="AB","+",VLOOKUP(GD21,'විෂය තොරතුරු'!$P$24:$Q$28,2))))</f>
        <v/>
      </c>
      <c r="HP21" s="168" t="str">
        <f aca="false">IF(GE21="","",IF(GE21="-","-",IF(UPPER(GE21)="AB","+",VLOOKUP(GE21,'විෂය තොරතුරු'!$P$24:$Q$28,2))))</f>
        <v/>
      </c>
      <c r="HQ21" s="170" t="str">
        <f aca="false">IF(GF21="","",IF(GF21="-","-",IF(UPPER(GF21)="AB","+",VLOOKUP(GF21,'විෂය තොරතුරු'!$P$24:$Q$28,2))))</f>
        <v/>
      </c>
      <c r="HR21" s="171" t="str">
        <f aca="false">IF(GG21="","",IF(GG21="-","-",IF(UPPER(GG21)="AB","+",VLOOKUP(GG21,'විෂය තොරතුරු'!$P$24:$Q$28,2))))</f>
        <v>-</v>
      </c>
      <c r="HS21" s="168" t="str">
        <f aca="false">IF(GH21="","",IF(GH21="-","-",IF(UPPER(GH21)="AB","+",VLOOKUP(GH21,'විෂය තොරතුරු'!$P$24:$Q$28,2))))</f>
        <v>S</v>
      </c>
      <c r="HT21" s="168" t="str">
        <f aca="false">IF(GI21="","",IF(GI21="-","-",IF(UPPER(GI21)="AB","+",VLOOKUP(GI21,'විෂය තොරතුරු'!$P$24:$Q$28,2))))</f>
        <v>-</v>
      </c>
      <c r="HU21" s="168" t="str">
        <f aca="false">IF(GJ21="","",IF(GJ21="-","-",IF(UPPER(GJ21)="AB","+",VLOOKUP(GJ21,'විෂය තොරතුරු'!$P$24:$Q$28,2))))</f>
        <v/>
      </c>
      <c r="HV21" s="168" t="str">
        <f aca="false">IF(GK21="","",IF(GK21="-","-",IF(UPPER(GK21)="AB","+",VLOOKUP(GK21,'විෂය තොරතුරු'!$P$24:$Q$28,2))))</f>
        <v/>
      </c>
      <c r="HW21" s="168" t="str">
        <f aca="false">IF(GL21="","",IF(GL21="-","-",IF(UPPER(GL21)="AB","+",VLOOKUP(GL21,'විෂය තොරතුරු'!$P$24:$Q$28,2))))</f>
        <v>-</v>
      </c>
      <c r="HX21" s="168" t="str">
        <f aca="false">IF(GM21="","",IF(GM21="-","-",IF(UPPER(GM21)="AB","+",VLOOKUP(GM21,'විෂය තොරතුරු'!$P$24:$Q$28,2))))</f>
        <v/>
      </c>
      <c r="HY21" s="169" t="str">
        <f aca="false">IF(GN21="","",IF(GN21="-","-",IF(UPPER(GN21)="AB","+",VLOOKUP(GN21,'විෂය තොරතුරු'!$P$24:$Q$28,2))))</f>
        <v/>
      </c>
      <c r="HZ21" s="171" t="str">
        <f aca="false">IF(GO21="","",IF(GO21="-","-",IF(UPPER(GO21)="AB","+",VLOOKUP(GO21,'විෂය තොරතුරු'!$P$24:$Q$28,2))))</f>
        <v>-</v>
      </c>
      <c r="IA21" s="168" t="str">
        <f aca="false">IF(GP21="","",IF(GP21="-","-",IF(UPPER(GP21)="AB","+",VLOOKUP(GP21,'විෂය තොරතුරු'!$P$24:$Q$28,2))))</f>
        <v>-</v>
      </c>
      <c r="IB21" s="168" t="str">
        <f aca="false">IF(GQ21="","",IF(GQ21="-","-",IF(UPPER(GQ21)="AB","+",VLOOKUP(GQ21,'විෂය තොරතුරු'!$P$24:$Q$28,2))))</f>
        <v/>
      </c>
      <c r="IC21" s="168" t="str">
        <f aca="false">IF(GR21="","",IF(GR21="-","-",IF(UPPER(GR21)="AB","+",VLOOKUP(GR21,'විෂය තොරතුරු'!$P$24:$Q$28,2))))</f>
        <v>W</v>
      </c>
      <c r="ID21" s="168" t="str">
        <f aca="false">IF(GS21="","",IF(GS21="-","-",IF(UPPER(GS21)="AB","+",VLOOKUP(GS21,'විෂය තොරතුරු'!$P$24:$Q$28,2))))</f>
        <v/>
      </c>
      <c r="IE21" s="168" t="str">
        <f aca="false">IF(GT21="","",IF(GT21="-","-",IF(UPPER(GT21)="AB","+",VLOOKUP(GT21,'විෂය තොරතුරු'!$P$24:$Q$28,2))))</f>
        <v/>
      </c>
      <c r="IF21" s="168" t="str">
        <f aca="false">IF(GU21="","",IF(GU21="-","-",IF(UPPER(GU21)="AB","+",VLOOKUP(GU21,'විෂය තොරතුරු'!$P$24:$Q$28,2))))</f>
        <v/>
      </c>
      <c r="IG21" s="169" t="str">
        <f aca="false">IF(GV21="","",IF(GV21="-","-",IF(UPPER(GV21)="AB","+",VLOOKUP(GV21,'විෂය තොරතුරු'!$P$24:$Q$28,2))))</f>
        <v/>
      </c>
      <c r="IH21" s="171" t="n">
        <f aca="false">IF($FL21="","",COUNTIF($GZ21:$IG21,"A"))</f>
        <v>0</v>
      </c>
      <c r="II21" s="171" t="n">
        <f aca="false">IF($FL21="","",COUNTIF($GZ21:$IG21,"B"))</f>
        <v>0</v>
      </c>
      <c r="IJ21" s="171" t="n">
        <f aca="false">IF($FL21="","",COUNTIF($GZ21:$IG21,"C"))</f>
        <v>0</v>
      </c>
      <c r="IK21" s="171" t="n">
        <f aca="false">IF($FL21="","",COUNTIF($GZ21:$IG21,"S"))</f>
        <v>1</v>
      </c>
      <c r="IL21" s="171" t="n">
        <f aca="false">IF($FL21="","",COUNTIF($GZ21:$IG21,"W"))</f>
        <v>8</v>
      </c>
      <c r="IM21" s="171" t="n">
        <f aca="false">IF(FL21="","",SUM(IH21:IK21))</f>
        <v>1</v>
      </c>
      <c r="IN21" s="169" t="n">
        <f aca="false">IF(FL21="","",SUM(IH21:IJ21))</f>
        <v>0</v>
      </c>
      <c r="IO21" s="172" t="str">
        <f aca="false">IF(FL21="","",IF(AND(IM21&gt;=6,IN21&gt;=3,OR(FO21&gt;=35,FP21&gt;=35),FV21&gt;=35),"6/3 සමත්",IF(AND(IM21&gt;=5,IN21&gt;=3,OR(FO21&gt;=35,FP21&gt;=35,FV21&gt;=35)),"5/3 සමත්",IF(AND(IM21&gt;=4,IN21&gt;=1,OR(FO21&gt;=20,FP21&gt;=20,FV21&gt;=20)),"සමත් කළ හැකි",IF(IL21=9,"W9","අසමත් ?")))))</f>
        <v>අසමත් ?</v>
      </c>
    </row>
    <row r="22" customFormat="false" ht="13.8" hidden="false" customHeight="false" outlineLevel="0" collapsed="false">
      <c r="A22" s="160" t="n">
        <v>8</v>
      </c>
      <c r="B22" s="161"/>
      <c r="C22" s="161"/>
      <c r="D22" s="162"/>
      <c r="E22" s="183"/>
      <c r="F22" s="181"/>
      <c r="G22" s="183"/>
      <c r="H22" s="180"/>
      <c r="I22" s="180"/>
      <c r="J22" s="181"/>
      <c r="K22" s="183"/>
      <c r="L22" s="180"/>
      <c r="M22" s="180"/>
      <c r="N22" s="181"/>
      <c r="O22" s="183"/>
      <c r="P22" s="180"/>
      <c r="Q22" s="180"/>
      <c r="R22" s="180"/>
      <c r="S22" s="180"/>
      <c r="T22" s="180"/>
      <c r="U22" s="180"/>
      <c r="V22" s="181"/>
      <c r="W22" s="183"/>
      <c r="X22" s="180"/>
      <c r="Y22" s="180"/>
      <c r="Z22" s="180"/>
      <c r="AA22" s="180"/>
      <c r="AB22" s="180"/>
      <c r="AC22" s="180"/>
      <c r="AD22" s="181"/>
      <c r="AE22" s="183"/>
      <c r="AF22" s="180"/>
      <c r="AG22" s="180"/>
      <c r="AH22" s="180"/>
      <c r="AI22" s="180"/>
      <c r="AJ22" s="180"/>
      <c r="AK22" s="180"/>
      <c r="AL22" s="166"/>
      <c r="AM22" s="167" t="str">
        <f aca="false">IF(B22="","",SUM(E22:AL22))</f>
        <v/>
      </c>
      <c r="AN22" s="168" t="str">
        <f aca="false">IF(B22="","",AM22/9)</f>
        <v/>
      </c>
      <c r="AO22" s="169" t="str">
        <f aca="false">IF(B22="","",IF(AM22=0,"-",RANK(AM22,$AM$15:$AM$64,0)))</f>
        <v/>
      </c>
      <c r="AP22" s="167" t="str">
        <f aca="false">IF(E22="","",IF(E22="-","-",IF(UPPER(E22)="AB","+",VLOOKUP(E22,'විෂය තොරතුරු'!$P$24:$Q$28,2))))</f>
        <v/>
      </c>
      <c r="AQ22" s="168" t="str">
        <f aca="false">IF(F22="","",IF(F22="-","-",IF(UPPER(F22)="AB","+",VLOOKUP(F22,'විෂය තොරතුරු'!$P$24:$Q$28,2))))</f>
        <v/>
      </c>
      <c r="AR22" s="168" t="str">
        <f aca="false">IF(G22="","",IF(G22="-","-",IF(UPPER(G22)="AB","+",VLOOKUP(G22,'විෂය තොරතුරු'!$P$24:$Q$28,2))))</f>
        <v/>
      </c>
      <c r="AS22" s="168" t="str">
        <f aca="false">IF(H22="","",IF(H22="-","-",IF(UPPER(H22)="AB","+",VLOOKUP(H22,'විෂය තොරතුරු'!$P$24:$Q$28,2))))</f>
        <v/>
      </c>
      <c r="AT22" s="168" t="str">
        <f aca="false">IF(I22="","",IF(I22="-","-",IF(UPPER(I22)="AB","+",VLOOKUP(I22,'විෂය තොරතුරු'!$P$24:$Q$28,2))))</f>
        <v/>
      </c>
      <c r="AU22" s="170" t="str">
        <f aca="false">IF(J22="","",IF(J22="-","-",IF(UPPER(J22)="AB","+",VLOOKUP(J22,'විෂය තොරතුරු'!$P$24:$Q$28,2))))</f>
        <v/>
      </c>
      <c r="AV22" s="171" t="str">
        <f aca="false">IF(K22="","",IF(K22="-","-",IF(UPPER(K22)="AB","+",VLOOKUP(K22,'විෂය තොරතුරු'!$P$24:$Q$28,2))))</f>
        <v/>
      </c>
      <c r="AW22" s="168" t="str">
        <f aca="false">IF(L22="","",IF(L22="-","-",IF(UPPER(L22)="AB","+",VLOOKUP(L22,'විෂය තොරතුරු'!$P$24:$Q$28,2))))</f>
        <v/>
      </c>
      <c r="AX22" s="168" t="str">
        <f aca="false">IF(M22="","",IF(M22="-","-",IF(UPPER(M22)="AB","+",VLOOKUP(M22,'විෂය තොරතුරු'!$P$24:$Q$28,2))))</f>
        <v/>
      </c>
      <c r="AY22" s="169" t="str">
        <f aca="false">IF(N22="","",IF(N22="-","-",IF(UPPER(N22)="AB","+",VLOOKUP(N22,'විෂය තොරතුරු'!$P$24:$Q$28,2))))</f>
        <v/>
      </c>
      <c r="AZ22" s="167" t="str">
        <f aca="false">IF(O22="","",IF(O22="-","-",IF(UPPER(O22)="AB","+",VLOOKUP(O22,'විෂය තොරතුරු'!$P$24:$Q$28,2))))</f>
        <v/>
      </c>
      <c r="BA22" s="168" t="str">
        <f aca="false">IF(P22="","",IF(P22="-","-",IF(UPPER(P22)="AB","+",VLOOKUP(P22,'විෂය තොරතුරු'!$P$24:$Q$28,2))))</f>
        <v/>
      </c>
      <c r="BB22" s="168" t="str">
        <f aca="false">IF(Q22="","",IF(Q22="-","-",IF(UPPER(Q22)="AB","+",VLOOKUP(Q22,'විෂය තොරතුරු'!$P$24:$Q$28,2))))</f>
        <v/>
      </c>
      <c r="BC22" s="168" t="str">
        <f aca="false">IF(R22="","",IF(R22="-","-",IF(UPPER(R22)="AB","+",VLOOKUP(R22,'විෂය තොරතුරු'!$P$24:$Q$28,2))))</f>
        <v/>
      </c>
      <c r="BD22" s="168" t="str">
        <f aca="false">IF(S22="","",IF(S22="-","-",IF(UPPER(S22)="AB","+",VLOOKUP(S22,'විෂය තොරතුරු'!$P$24:$Q$28,2))))</f>
        <v/>
      </c>
      <c r="BE22" s="168" t="str">
        <f aca="false">IF(T22="","",IF(T22="-","-",IF(UPPER(T22)="AB","+",VLOOKUP(T22,'විෂය තොරතුරු'!$P$24:$Q$28,2))))</f>
        <v/>
      </c>
      <c r="BF22" s="168" t="str">
        <f aca="false">IF(U22="","",IF(U22="-","-",IF(UPPER(U22)="AB","+",VLOOKUP(U22,'විෂය තොරතුරු'!$P$24:$Q$28,2))))</f>
        <v/>
      </c>
      <c r="BG22" s="170" t="str">
        <f aca="false">IF(V22="","",IF(V22="-","-",IF(UPPER(V22)="AB","+",VLOOKUP(V22,'විෂය තොරතුරු'!$P$24:$Q$28,2))))</f>
        <v/>
      </c>
      <c r="BH22" s="171" t="str">
        <f aca="false">IF(W22="","",IF(W22="-","-",IF(UPPER(W22)="AB","+",VLOOKUP(W22,'විෂය තොරතුරු'!$P$24:$Q$28,2))))</f>
        <v/>
      </c>
      <c r="BI22" s="168" t="str">
        <f aca="false">IF(X22="","",IF(X22="-","-",IF(UPPER(X22)="AB","+",VLOOKUP(X22,'විෂය තොරතුරු'!$P$24:$Q$28,2))))</f>
        <v/>
      </c>
      <c r="BJ22" s="168" t="str">
        <f aca="false">IF(Y22="","",IF(Y22="-","-",IF(UPPER(Y22)="AB","+",VLOOKUP(Y22,'විෂය තොරතුරු'!$P$24:$Q$28,2))))</f>
        <v/>
      </c>
      <c r="BK22" s="168" t="str">
        <f aca="false">IF(Z22="","",IF(Z22="-","-",IF(UPPER(Z22)="AB","+",VLOOKUP(Z22,'විෂය තොරතුරු'!$P$24:$Q$28,2))))</f>
        <v/>
      </c>
      <c r="BL22" s="168" t="str">
        <f aca="false">IF(AA22="","",IF(AA22="-","-",IF(UPPER(AA22)="AB","+",VLOOKUP(AA22,'විෂය තොරතුරු'!$P$24:$Q$28,2))))</f>
        <v/>
      </c>
      <c r="BM22" s="168" t="str">
        <f aca="false">IF(AB22="","",IF(AB22="-","-",IF(UPPER(AB22)="AB","+",VLOOKUP(AB22,'විෂය තොරතුරු'!$P$24:$Q$28,2))))</f>
        <v/>
      </c>
      <c r="BN22" s="168" t="str">
        <f aca="false">IF(AC22="","",IF(AC22="-","-",IF(UPPER(AC22)="AB","+",VLOOKUP(AC22,'විෂය තොරතුරු'!$P$24:$Q$28,2))))</f>
        <v/>
      </c>
      <c r="BO22" s="169" t="str">
        <f aca="false">IF(AD22="","",IF(AD22="-","-",IF(UPPER(AD22)="AB","+",VLOOKUP(AD22,'විෂය තොරතුරු'!$P$24:$Q$28,2))))</f>
        <v/>
      </c>
      <c r="BP22" s="171" t="str">
        <f aca="false">IF(AE22="","",IF(AE22="-","-",IF(UPPER(AE22)="AB","+",VLOOKUP(AE22,'විෂය තොරතුරු'!$P$24:$Q$28,2))))</f>
        <v/>
      </c>
      <c r="BQ22" s="168" t="str">
        <f aca="false">IF(AF22="","",IF(AF22="-","-",IF(UPPER(AF22)="AB","+",VLOOKUP(AF22,'විෂය තොරතුරු'!$P$24:$Q$28,2))))</f>
        <v/>
      </c>
      <c r="BR22" s="168" t="str">
        <f aca="false">IF(AG22="","",IF(AG22="-","-",IF(UPPER(AG22)="AB","+",VLOOKUP(AG22,'විෂය තොරතුරු'!$P$24:$Q$28,2))))</f>
        <v/>
      </c>
      <c r="BS22" s="168" t="str">
        <f aca="false">IF(AH22="","",IF(AH22="-","-",IF(UPPER(AH22)="AB","+",VLOOKUP(AH22,'විෂය තොරතුරු'!$P$24:$Q$28,2))))</f>
        <v/>
      </c>
      <c r="BT22" s="168" t="str">
        <f aca="false">IF(AI22="","",IF(AI22="-","-",IF(UPPER(AI22)="AB","+",VLOOKUP(AI22,'විෂය තොරතුරු'!$P$24:$Q$28,2))))</f>
        <v/>
      </c>
      <c r="BU22" s="168" t="str">
        <f aca="false">IF(AJ22="","",IF(AJ22="-","-",IF(UPPER(AJ22)="AB","+",VLOOKUP(AJ22,'විෂය තොරතුරු'!$P$24:$Q$28,2))))</f>
        <v/>
      </c>
      <c r="BV22" s="168" t="str">
        <f aca="false">IF(AK22="","",IF(AK22="-","-",IF(UPPER(AK22)="AB","+",VLOOKUP(AK22,'විෂය තොරතුරු'!$P$24:$Q$28,2))))</f>
        <v/>
      </c>
      <c r="BW22" s="169" t="str">
        <f aca="false">IF(AL22="","",IF(AL22="-","-",IF(UPPER(AL22)="AB","+",VLOOKUP(AL22,'විෂය තොරතුරු'!$P$24:$Q$28,2))))</f>
        <v/>
      </c>
      <c r="BX22" s="171" t="str">
        <f aca="false">IF($B22="","",COUNTIF($AP22:$BW22,"A"))</f>
        <v/>
      </c>
      <c r="BY22" s="168" t="str">
        <f aca="false">IF($B22="","",COUNTIF($AP22:$BW22,"B"))</f>
        <v/>
      </c>
      <c r="BZ22" s="168" t="str">
        <f aca="false">IF($B22="","",COUNTIF($AP22:$BW22,"C"))</f>
        <v/>
      </c>
      <c r="CA22" s="168" t="str">
        <f aca="false">IF($B22="","",COUNTIF($AP22:$BW22,"S"))</f>
        <v/>
      </c>
      <c r="CB22" s="169" t="str">
        <f aca="false">IF($B22="","",COUNTIF($AP22:$BW22,"W"))</f>
        <v/>
      </c>
      <c r="CC22" s="171" t="str">
        <f aca="false">IF(B22="","",SUM(BX22:CA22))</f>
        <v/>
      </c>
      <c r="CD22" s="169" t="str">
        <f aca="false">IF(B22="","",SUM(BX22:BZ22))</f>
        <v/>
      </c>
      <c r="CE22" s="172" t="str">
        <f aca="false">IF(B22="","",IF(AND(CC22&gt;=6,CD22&gt;=3,OR(E22&gt;=35,F22&gt;=35),L22&gt;=35),"6/3 සමත්",IF(AND(CC22&gt;=5,CD22&gt;=3,OR(E22&gt;=35,F22&gt;=35,L22&gt;=35)),"5/3 සමත්",IF(AND(CC22&gt;=4,CD22&gt;=1,OR(E22&gt;=20,F22&gt;=20,L22&gt;=20)),"සමත් කළ හැකි",IF(CB22=9,"W9","අසමත් ?")))))</f>
        <v/>
      </c>
      <c r="FK22" s="173" t="n">
        <v>8</v>
      </c>
      <c r="FL22" s="161" t="s">
        <v>51</v>
      </c>
      <c r="FM22" s="161"/>
      <c r="FN22" s="161" t="str">
        <f aca="false">IF(FM22="","-",(FM22/$M$95)*100)</f>
        <v>-</v>
      </c>
      <c r="FO22" s="165" t="n">
        <v>45</v>
      </c>
      <c r="FP22" s="165"/>
      <c r="FQ22" s="165" t="n">
        <v>35</v>
      </c>
      <c r="FR22" s="165" t="s">
        <v>18</v>
      </c>
      <c r="FS22" s="165"/>
      <c r="FT22" s="165"/>
      <c r="FU22" s="165" t="n">
        <v>7</v>
      </c>
      <c r="FV22" s="165" t="s">
        <v>52</v>
      </c>
      <c r="FW22" s="165" t="n">
        <v>58</v>
      </c>
      <c r="FX22" s="165" t="n">
        <v>65</v>
      </c>
      <c r="FY22" s="165" t="s">
        <v>18</v>
      </c>
      <c r="FZ22" s="165" t="s">
        <v>18</v>
      </c>
      <c r="GA22" s="165" t="n">
        <v>55</v>
      </c>
      <c r="GB22" s="165"/>
      <c r="GC22" s="165"/>
      <c r="GD22" s="165"/>
      <c r="GE22" s="165"/>
      <c r="GF22" s="165"/>
      <c r="GG22" s="165" t="s">
        <v>18</v>
      </c>
      <c r="GH22" s="165" t="s">
        <v>18</v>
      </c>
      <c r="GI22" s="165" t="s">
        <v>18</v>
      </c>
      <c r="GJ22" s="165"/>
      <c r="GK22" s="165"/>
      <c r="GL22" s="165" t="s">
        <v>18</v>
      </c>
      <c r="GM22" s="165"/>
      <c r="GN22" s="165"/>
      <c r="GO22" s="165" t="s">
        <v>18</v>
      </c>
      <c r="GP22" s="165" t="s">
        <v>18</v>
      </c>
      <c r="GQ22" s="165"/>
      <c r="GR22" s="165" t="s">
        <v>18</v>
      </c>
      <c r="GS22" s="165"/>
      <c r="GT22" s="165"/>
      <c r="GU22" s="165"/>
      <c r="GV22" s="174"/>
      <c r="GW22" s="167" t="n">
        <f aca="false">IF(FL22="","",SUM(FO22:GV22))</f>
        <v>265</v>
      </c>
      <c r="GX22" s="168" t="n">
        <f aca="false">IF(FL22="","",GW22/9)</f>
        <v>29.4444444444444</v>
      </c>
      <c r="GY22" s="169" t="n">
        <f aca="false">IF(FL22="","",IF(GW22=0,"-",RANK(GW22,$GW$15:$GW$64,0)))</f>
        <v>16</v>
      </c>
      <c r="GZ22" s="167" t="str">
        <f aca="false">IF(FO22="","",IF(FO22="-","-",IF(UPPER(FO22)="AB","+",VLOOKUP(FO22,'විෂය තොරතුරු'!$P$24:$Q$28,2))))</f>
        <v>S</v>
      </c>
      <c r="HA22" s="168" t="str">
        <f aca="false">IF(FP22="","",IF(FP22="-","-",IF(UPPER(FP22)="AB","+",VLOOKUP(FP22,'විෂය තොරතුරු'!$P$24:$Q$28,2))))</f>
        <v/>
      </c>
      <c r="HB22" s="168" t="str">
        <f aca="false">IF(FQ22="","",IF(FQ22="-","-",IF(UPPER(FQ22)="AB","+",VLOOKUP(FQ22,'විෂය තොරතුරු'!$P$24:$Q$28,2))))</f>
        <v>S</v>
      </c>
      <c r="HC22" s="168" t="str">
        <f aca="false">IF(FR22="","",IF(FR22="-","-",IF(UPPER(FR22)="AB","+",VLOOKUP(FR22,'විෂය තොරතුරු'!$P$24:$Q$28,2))))</f>
        <v>-</v>
      </c>
      <c r="HD22" s="168" t="str">
        <f aca="false">IF(FS22="","",IF(FS22="-","-",IF(UPPER(FS22)="AB","+",VLOOKUP(FS22,'විෂය තොරතුරු'!$P$24:$Q$28,2))))</f>
        <v/>
      </c>
      <c r="HE22" s="170" t="str">
        <f aca="false">IF(FT22="","",IF(FT22="-","-",IF(UPPER(FT22)="AB","+",VLOOKUP(FT22,'විෂය තොරතුරු'!$P$24:$Q$28,2))))</f>
        <v/>
      </c>
      <c r="HF22" s="171" t="str">
        <f aca="false">IF(FU22="","",IF(FU22="-","-",IF(UPPER(FU22)="AB","+",VLOOKUP(FU22,'විෂය තොරතුරු'!$P$24:$Q$28,2))))</f>
        <v>W</v>
      </c>
      <c r="HG22" s="168" t="str">
        <f aca="false">IF(FV22="","",IF(FV22="-","-",IF(UPPER(FV22)="AB","+",VLOOKUP(FV22,'විෂය තොරතුරු'!$P$24:$Q$28,2))))</f>
        <v>+</v>
      </c>
      <c r="HH22" s="168" t="str">
        <f aca="false">IF(FW22="","",IF(FW22="-","-",IF(UPPER(FW22)="AB","+",VLOOKUP(FW22,'විෂය තොරතුරු'!$P$24:$Q$28,2))))</f>
        <v>C</v>
      </c>
      <c r="HI22" s="169" t="str">
        <f aca="false">IF(FX22="","",IF(FX22="-","-",IF(UPPER(FX22)="AB","+",VLOOKUP(FX22,'විෂය තොරතුරු'!$P$24:$Q$28,2))))</f>
        <v>B</v>
      </c>
      <c r="HJ22" s="167" t="str">
        <f aca="false">IF(FY22="","",IF(FY22="-","-",IF(UPPER(FY22)="AB","+",VLOOKUP(FY22,'විෂය තොරතුරු'!$P$24:$Q$28,2))))</f>
        <v>-</v>
      </c>
      <c r="HK22" s="168" t="str">
        <f aca="false">IF(FZ22="","",IF(FZ22="-","-",IF(UPPER(FZ22)="AB","+",VLOOKUP(FZ22,'විෂය තොරතුරු'!$P$24:$Q$28,2))))</f>
        <v>-</v>
      </c>
      <c r="HL22" s="168" t="str">
        <f aca="false">IF(GA22="","",IF(GA22="-","-",IF(UPPER(GA22)="AB","+",VLOOKUP(GA22,'විෂය තොරතුරු'!$P$24:$Q$28,2))))</f>
        <v>C</v>
      </c>
      <c r="HM22" s="168" t="str">
        <f aca="false">IF(GB22="","",IF(GB22="-","-",IF(UPPER(GB22)="AB","+",VLOOKUP(GB22,'විෂය තොරතුරු'!$P$24:$Q$28,2))))</f>
        <v/>
      </c>
      <c r="HN22" s="168" t="str">
        <f aca="false">IF(GC22="","",IF(GC22="-","-",IF(UPPER(GC22)="AB","+",VLOOKUP(GC22,'විෂය තොරතුරු'!$P$24:$Q$28,2))))</f>
        <v/>
      </c>
      <c r="HO22" s="168" t="str">
        <f aca="false">IF(GD22="","",IF(GD22="-","-",IF(UPPER(GD22)="AB","+",VLOOKUP(GD22,'විෂය තොරතුරු'!$P$24:$Q$28,2))))</f>
        <v/>
      </c>
      <c r="HP22" s="168" t="str">
        <f aca="false">IF(GE22="","",IF(GE22="-","-",IF(UPPER(GE22)="AB","+",VLOOKUP(GE22,'විෂය තොරතුරු'!$P$24:$Q$28,2))))</f>
        <v/>
      </c>
      <c r="HQ22" s="170" t="str">
        <f aca="false">IF(GF22="","",IF(GF22="-","-",IF(UPPER(GF22)="AB","+",VLOOKUP(GF22,'විෂය තොරතුරු'!$P$24:$Q$28,2))))</f>
        <v/>
      </c>
      <c r="HR22" s="171" t="str">
        <f aca="false">IF(GG22="","",IF(GG22="-","-",IF(UPPER(GG22)="AB","+",VLOOKUP(GG22,'විෂය තොරතුරු'!$P$24:$Q$28,2))))</f>
        <v>-</v>
      </c>
      <c r="HS22" s="168" t="str">
        <f aca="false">IF(GH22="","",IF(GH22="-","-",IF(UPPER(GH22)="AB","+",VLOOKUP(GH22,'විෂය තොරතුරු'!$P$24:$Q$28,2))))</f>
        <v>-</v>
      </c>
      <c r="HT22" s="168" t="str">
        <f aca="false">IF(GI22="","",IF(GI22="-","-",IF(UPPER(GI22)="AB","+",VLOOKUP(GI22,'විෂය තොරතුරු'!$P$24:$Q$28,2))))</f>
        <v>-</v>
      </c>
      <c r="HU22" s="168" t="str">
        <f aca="false">IF(GJ22="","",IF(GJ22="-","-",IF(UPPER(GJ22)="AB","+",VLOOKUP(GJ22,'විෂය තොරතුරු'!$P$24:$Q$28,2))))</f>
        <v/>
      </c>
      <c r="HV22" s="168" t="str">
        <f aca="false">IF(GK22="","",IF(GK22="-","-",IF(UPPER(GK22)="AB","+",VLOOKUP(GK22,'විෂය තොරතුරු'!$P$24:$Q$28,2))))</f>
        <v/>
      </c>
      <c r="HW22" s="168" t="str">
        <f aca="false">IF(GL22="","",IF(GL22="-","-",IF(UPPER(GL22)="AB","+",VLOOKUP(GL22,'විෂය තොරතුරු'!$P$24:$Q$28,2))))</f>
        <v>-</v>
      </c>
      <c r="HX22" s="168" t="str">
        <f aca="false">IF(GM22="","",IF(GM22="-","-",IF(UPPER(GM22)="AB","+",VLOOKUP(GM22,'විෂය තොරතුරු'!$P$24:$Q$28,2))))</f>
        <v/>
      </c>
      <c r="HY22" s="169" t="str">
        <f aca="false">IF(GN22="","",IF(GN22="-","-",IF(UPPER(GN22)="AB","+",VLOOKUP(GN22,'විෂය තොරතුරු'!$P$24:$Q$28,2))))</f>
        <v/>
      </c>
      <c r="HZ22" s="171" t="str">
        <f aca="false">IF(GO22="","",IF(GO22="-","-",IF(UPPER(GO22)="AB","+",VLOOKUP(GO22,'විෂය තොරතුරු'!$P$24:$Q$28,2))))</f>
        <v>-</v>
      </c>
      <c r="IA22" s="168" t="str">
        <f aca="false">IF(GP22="","",IF(GP22="-","-",IF(UPPER(GP22)="AB","+",VLOOKUP(GP22,'විෂය තොරතුරු'!$P$24:$Q$28,2))))</f>
        <v>-</v>
      </c>
      <c r="IB22" s="168" t="str">
        <f aca="false">IF(GQ22="","",IF(GQ22="-","-",IF(UPPER(GQ22)="AB","+",VLOOKUP(GQ22,'විෂය තොරතුරු'!$P$24:$Q$28,2))))</f>
        <v/>
      </c>
      <c r="IC22" s="168" t="str">
        <f aca="false">IF(GR22="","",IF(GR22="-","-",IF(UPPER(GR22)="AB","+",VLOOKUP(GR22,'විෂය තොරතුරු'!$P$24:$Q$28,2))))</f>
        <v>-</v>
      </c>
      <c r="ID22" s="168" t="str">
        <f aca="false">IF(GS22="","",IF(GS22="-","-",IF(UPPER(GS22)="AB","+",VLOOKUP(GS22,'විෂය තොරතුරු'!$P$24:$Q$28,2))))</f>
        <v/>
      </c>
      <c r="IE22" s="168" t="str">
        <f aca="false">IF(GT22="","",IF(GT22="-","-",IF(UPPER(GT22)="AB","+",VLOOKUP(GT22,'විෂය තොරතුරු'!$P$24:$Q$28,2))))</f>
        <v/>
      </c>
      <c r="IF22" s="168" t="str">
        <f aca="false">IF(GU22="","",IF(GU22="-","-",IF(UPPER(GU22)="AB","+",VLOOKUP(GU22,'විෂය තොරතුරු'!$P$24:$Q$28,2))))</f>
        <v/>
      </c>
      <c r="IG22" s="169" t="str">
        <f aca="false">IF(GV22="","",IF(GV22="-","-",IF(UPPER(GV22)="AB","+",VLOOKUP(GV22,'විෂය තොරතුරු'!$P$24:$Q$28,2))))</f>
        <v/>
      </c>
      <c r="IH22" s="171" t="n">
        <f aca="false">IF($FL22="","",COUNTIF($GZ22:$IG22,"A"))</f>
        <v>0</v>
      </c>
      <c r="II22" s="171" t="n">
        <f aca="false">IF($FL22="","",COUNTIF($GZ22:$IG22,"B"))</f>
        <v>1</v>
      </c>
      <c r="IJ22" s="171" t="n">
        <f aca="false">IF($FL22="","",COUNTIF($GZ22:$IG22,"C"))</f>
        <v>2</v>
      </c>
      <c r="IK22" s="171" t="n">
        <f aca="false">IF($FL22="","",COUNTIF($GZ22:$IG22,"S"))</f>
        <v>2</v>
      </c>
      <c r="IL22" s="171" t="n">
        <f aca="false">IF($FL22="","",COUNTIF($GZ22:$IG22,"W"))</f>
        <v>1</v>
      </c>
      <c r="IM22" s="171" t="n">
        <f aca="false">IF(FL22="","",SUM(IH22:IK22))</f>
        <v>5</v>
      </c>
      <c r="IN22" s="169" t="n">
        <f aca="false">IF(FL22="","",SUM(IH22:IJ22))</f>
        <v>3</v>
      </c>
      <c r="IO22" s="172" t="str">
        <f aca="false">IF(FL22="","",IF(AND(IM22&gt;=6,IN22&gt;=3,OR(FO22&gt;=35,FP22&gt;=35),FV22&gt;=35),"6/3 සමත්",IF(AND(IM22&gt;=5,IN22&gt;=3,OR(FO22&gt;=35,FP22&gt;=35,FV22&gt;=35)),"5/3 සමත්",IF(AND(IM22&gt;=4,IN22&gt;=1,OR(FO22&gt;=20,FP22&gt;=20,FV22&gt;=20)),"සමත් කළ හැකි",IF(IL22=9,"W9","අසමත් ?")))))</f>
        <v>5/3 සමත්</v>
      </c>
    </row>
    <row r="23" customFormat="false" ht="13.8" hidden="false" customHeight="false" outlineLevel="0" collapsed="false">
      <c r="A23" s="160" t="n">
        <v>9</v>
      </c>
      <c r="B23" s="161"/>
      <c r="C23" s="161"/>
      <c r="D23" s="162"/>
      <c r="E23" s="183"/>
      <c r="F23" s="181"/>
      <c r="G23" s="183"/>
      <c r="H23" s="180"/>
      <c r="I23" s="180"/>
      <c r="J23" s="181"/>
      <c r="K23" s="183"/>
      <c r="L23" s="180"/>
      <c r="M23" s="180"/>
      <c r="N23" s="181"/>
      <c r="O23" s="183"/>
      <c r="P23" s="180"/>
      <c r="Q23" s="180"/>
      <c r="R23" s="180"/>
      <c r="S23" s="180"/>
      <c r="T23" s="180"/>
      <c r="U23" s="180"/>
      <c r="V23" s="181"/>
      <c r="W23" s="183"/>
      <c r="X23" s="180"/>
      <c r="Y23" s="180"/>
      <c r="Z23" s="180"/>
      <c r="AA23" s="180"/>
      <c r="AB23" s="180"/>
      <c r="AC23" s="180"/>
      <c r="AD23" s="181"/>
      <c r="AE23" s="183"/>
      <c r="AF23" s="180"/>
      <c r="AG23" s="180"/>
      <c r="AH23" s="180"/>
      <c r="AI23" s="180"/>
      <c r="AJ23" s="180"/>
      <c r="AK23" s="180"/>
      <c r="AL23" s="166"/>
      <c r="AM23" s="167" t="str">
        <f aca="false">IF(B23="","",SUM(E23:AL23))</f>
        <v/>
      </c>
      <c r="AN23" s="168" t="str">
        <f aca="false">IF(B23="","",AM23/9)</f>
        <v/>
      </c>
      <c r="AO23" s="169" t="str">
        <f aca="false">IF(B23="","",IF(AM23=0,"-",RANK(AM23,$AM$15:$AM$64,0)))</f>
        <v/>
      </c>
      <c r="AP23" s="167" t="str">
        <f aca="false">IF(E23="","",IF(E23="-","-",IF(UPPER(E23)="AB","+",VLOOKUP(E23,'විෂය තොරතුරු'!$P$24:$Q$28,2))))</f>
        <v/>
      </c>
      <c r="AQ23" s="168" t="str">
        <f aca="false">IF(F23="","",IF(F23="-","-",IF(UPPER(F23)="AB","+",VLOOKUP(F23,'විෂය තොරතුරු'!$P$24:$Q$28,2))))</f>
        <v/>
      </c>
      <c r="AR23" s="168" t="str">
        <f aca="false">IF(G23="","",IF(G23="-","-",IF(UPPER(G23)="AB","+",VLOOKUP(G23,'විෂය තොරතුරු'!$P$24:$Q$28,2))))</f>
        <v/>
      </c>
      <c r="AS23" s="168" t="str">
        <f aca="false">IF(H23="","",IF(H23="-","-",IF(UPPER(H23)="AB","+",VLOOKUP(H23,'විෂය තොරතුරු'!$P$24:$Q$28,2))))</f>
        <v/>
      </c>
      <c r="AT23" s="168" t="str">
        <f aca="false">IF(I23="","",IF(I23="-","-",IF(UPPER(I23)="AB","+",VLOOKUP(I23,'විෂය තොරතුරු'!$P$24:$Q$28,2))))</f>
        <v/>
      </c>
      <c r="AU23" s="170" t="str">
        <f aca="false">IF(J23="","",IF(J23="-","-",IF(UPPER(J23)="AB","+",VLOOKUP(J23,'විෂය තොරතුරු'!$P$24:$Q$28,2))))</f>
        <v/>
      </c>
      <c r="AV23" s="171" t="str">
        <f aca="false">IF(K23="","",IF(K23="-","-",IF(UPPER(K23)="AB","+",VLOOKUP(K23,'විෂය තොරතුරු'!$P$24:$Q$28,2))))</f>
        <v/>
      </c>
      <c r="AW23" s="168" t="str">
        <f aca="false">IF(L23="","",IF(L23="-","-",IF(UPPER(L23)="AB","+",VLOOKUP(L23,'විෂය තොරතුරු'!$P$24:$Q$28,2))))</f>
        <v/>
      </c>
      <c r="AX23" s="168" t="str">
        <f aca="false">IF(M23="","",IF(M23="-","-",IF(UPPER(M23)="AB","+",VLOOKUP(M23,'විෂය තොරතුරු'!$P$24:$Q$28,2))))</f>
        <v/>
      </c>
      <c r="AY23" s="169" t="str">
        <f aca="false">IF(N23="","",IF(N23="-","-",IF(UPPER(N23)="AB","+",VLOOKUP(N23,'විෂය තොරතුරු'!$P$24:$Q$28,2))))</f>
        <v/>
      </c>
      <c r="AZ23" s="167" t="str">
        <f aca="false">IF(O23="","",IF(O23="-","-",IF(UPPER(O23)="AB","+",VLOOKUP(O23,'විෂය තොරතුරු'!$P$24:$Q$28,2))))</f>
        <v/>
      </c>
      <c r="BA23" s="168" t="str">
        <f aca="false">IF(P23="","",IF(P23="-","-",IF(UPPER(P23)="AB","+",VLOOKUP(P23,'විෂය තොරතුරු'!$P$24:$Q$28,2))))</f>
        <v/>
      </c>
      <c r="BB23" s="168" t="str">
        <f aca="false">IF(Q23="","",IF(Q23="-","-",IF(UPPER(Q23)="AB","+",VLOOKUP(Q23,'විෂය තොරතුරු'!$P$24:$Q$28,2))))</f>
        <v/>
      </c>
      <c r="BC23" s="168" t="str">
        <f aca="false">IF(R23="","",IF(R23="-","-",IF(UPPER(R23)="AB","+",VLOOKUP(R23,'විෂය තොරතුරු'!$P$24:$Q$28,2))))</f>
        <v/>
      </c>
      <c r="BD23" s="168" t="str">
        <f aca="false">IF(S23="","",IF(S23="-","-",IF(UPPER(S23)="AB","+",VLOOKUP(S23,'විෂය තොරතුරු'!$P$24:$Q$28,2))))</f>
        <v/>
      </c>
      <c r="BE23" s="168" t="str">
        <f aca="false">IF(T23="","",IF(T23="-","-",IF(UPPER(T23)="AB","+",VLOOKUP(T23,'විෂය තොරතුරු'!$P$24:$Q$28,2))))</f>
        <v/>
      </c>
      <c r="BF23" s="168" t="str">
        <f aca="false">IF(U23="","",IF(U23="-","-",IF(UPPER(U23)="AB","+",VLOOKUP(U23,'විෂය තොරතුරු'!$P$24:$Q$28,2))))</f>
        <v/>
      </c>
      <c r="BG23" s="170" t="str">
        <f aca="false">IF(V23="","",IF(V23="-","-",IF(UPPER(V23)="AB","+",VLOOKUP(V23,'විෂය තොරතුරු'!$P$24:$Q$28,2))))</f>
        <v/>
      </c>
      <c r="BH23" s="171" t="str">
        <f aca="false">IF(W23="","",IF(W23="-","-",IF(UPPER(W23)="AB","+",VLOOKUP(W23,'විෂය තොරතුරු'!$P$24:$Q$28,2))))</f>
        <v/>
      </c>
      <c r="BI23" s="168" t="str">
        <f aca="false">IF(X23="","",IF(X23="-","-",IF(UPPER(X23)="AB","+",VLOOKUP(X23,'විෂය තොරතුරු'!$P$24:$Q$28,2))))</f>
        <v/>
      </c>
      <c r="BJ23" s="168" t="str">
        <f aca="false">IF(Y23="","",IF(Y23="-","-",IF(UPPER(Y23)="AB","+",VLOOKUP(Y23,'විෂය තොරතුරු'!$P$24:$Q$28,2))))</f>
        <v/>
      </c>
      <c r="BK23" s="168" t="str">
        <f aca="false">IF(Z23="","",IF(Z23="-","-",IF(UPPER(Z23)="AB","+",VLOOKUP(Z23,'විෂය තොරතුරු'!$P$24:$Q$28,2))))</f>
        <v/>
      </c>
      <c r="BL23" s="168" t="str">
        <f aca="false">IF(AA23="","",IF(AA23="-","-",IF(UPPER(AA23)="AB","+",VLOOKUP(AA23,'විෂය තොරතුරු'!$P$24:$Q$28,2))))</f>
        <v/>
      </c>
      <c r="BM23" s="168" t="str">
        <f aca="false">IF(AB23="","",IF(AB23="-","-",IF(UPPER(AB23)="AB","+",VLOOKUP(AB23,'විෂය තොරතුරු'!$P$24:$Q$28,2))))</f>
        <v/>
      </c>
      <c r="BN23" s="168" t="str">
        <f aca="false">IF(AC23="","",IF(AC23="-","-",IF(UPPER(AC23)="AB","+",VLOOKUP(AC23,'විෂය තොරතුරු'!$P$24:$Q$28,2))))</f>
        <v/>
      </c>
      <c r="BO23" s="169" t="str">
        <f aca="false">IF(AD23="","",IF(AD23="-","-",IF(UPPER(AD23)="AB","+",VLOOKUP(AD23,'විෂය තොරතුරු'!$P$24:$Q$28,2))))</f>
        <v/>
      </c>
      <c r="BP23" s="171" t="str">
        <f aca="false">IF(AE23="","",IF(AE23="-","-",IF(UPPER(AE23)="AB","+",VLOOKUP(AE23,'විෂය තොරතුරු'!$P$24:$Q$28,2))))</f>
        <v/>
      </c>
      <c r="BQ23" s="168" t="str">
        <f aca="false">IF(AF23="","",IF(AF23="-","-",IF(UPPER(AF23)="AB","+",VLOOKUP(AF23,'විෂය තොරතුරු'!$P$24:$Q$28,2))))</f>
        <v/>
      </c>
      <c r="BR23" s="168" t="str">
        <f aca="false">IF(AG23="","",IF(AG23="-","-",IF(UPPER(AG23)="AB","+",VLOOKUP(AG23,'විෂය තොරතුරු'!$P$24:$Q$28,2))))</f>
        <v/>
      </c>
      <c r="BS23" s="168" t="str">
        <f aca="false">IF(AH23="","",IF(AH23="-","-",IF(UPPER(AH23)="AB","+",VLOOKUP(AH23,'විෂය තොරතුරු'!$P$24:$Q$28,2))))</f>
        <v/>
      </c>
      <c r="BT23" s="168" t="str">
        <f aca="false">IF(AI23="","",IF(AI23="-","-",IF(UPPER(AI23)="AB","+",VLOOKUP(AI23,'විෂය තොරතුරු'!$P$24:$Q$28,2))))</f>
        <v/>
      </c>
      <c r="BU23" s="168" t="str">
        <f aca="false">IF(AJ23="","",IF(AJ23="-","-",IF(UPPER(AJ23)="AB","+",VLOOKUP(AJ23,'විෂය තොරතුරු'!$P$24:$Q$28,2))))</f>
        <v/>
      </c>
      <c r="BV23" s="168" t="str">
        <f aca="false">IF(AK23="","",IF(AK23="-","-",IF(UPPER(AK23)="AB","+",VLOOKUP(AK23,'විෂය තොරතුරු'!$P$24:$Q$28,2))))</f>
        <v/>
      </c>
      <c r="BW23" s="169" t="str">
        <f aca="false">IF(AL23="","",IF(AL23="-","-",IF(UPPER(AL23)="AB","+",VLOOKUP(AL23,'විෂය තොරතුරු'!$P$24:$Q$28,2))))</f>
        <v/>
      </c>
      <c r="BX23" s="171" t="str">
        <f aca="false">IF($B23="","",COUNTIF($AP23:$BW23,"A"))</f>
        <v/>
      </c>
      <c r="BY23" s="168" t="str">
        <f aca="false">IF($B23="","",COUNTIF($AP23:$BW23,"B"))</f>
        <v/>
      </c>
      <c r="BZ23" s="168" t="str">
        <f aca="false">IF($B23="","",COUNTIF($AP23:$BW23,"C"))</f>
        <v/>
      </c>
      <c r="CA23" s="168" t="str">
        <f aca="false">IF($B23="","",COUNTIF($AP23:$BW23,"S"))</f>
        <v/>
      </c>
      <c r="CB23" s="169" t="str">
        <f aca="false">IF($B23="","",COUNTIF($AP23:$BW23,"W"))</f>
        <v/>
      </c>
      <c r="CC23" s="171" t="str">
        <f aca="false">IF(B23="","",SUM(BX23:CA23))</f>
        <v/>
      </c>
      <c r="CD23" s="169" t="str">
        <f aca="false">IF(B23="","",SUM(BX23:BZ23))</f>
        <v/>
      </c>
      <c r="CE23" s="172" t="str">
        <f aca="false">IF(B23="","",IF(AND(CC23&gt;=6,CD23&gt;=3,OR(E23&gt;=35,F23&gt;=35),L23&gt;=35),"6/3 සමත්",IF(AND(CC23&gt;=5,CD23&gt;=3,OR(E23&gt;=35,F23&gt;=35,L23&gt;=35)),"5/3 සමත්",IF(AND(CC23&gt;=4,CD23&gt;=1,OR(E23&gt;=20,F23&gt;=20,L23&gt;=20)),"සමත් කළ හැකි",IF(CB23=9,"W9","අසමත් ?")))))</f>
        <v/>
      </c>
      <c r="FK23" s="173" t="n">
        <v>9</v>
      </c>
      <c r="FL23" s="161" t="s">
        <v>53</v>
      </c>
      <c r="FM23" s="161"/>
      <c r="FN23" s="161" t="str">
        <f aca="false">IF(FM23="","-",(FM23/$M$95)*100)</f>
        <v>-</v>
      </c>
      <c r="FO23" s="165" t="n">
        <v>32</v>
      </c>
      <c r="FP23" s="165"/>
      <c r="FQ23" s="165" t="n">
        <v>30</v>
      </c>
      <c r="FR23" s="165" t="s">
        <v>18</v>
      </c>
      <c r="FS23" s="165"/>
      <c r="FT23" s="165"/>
      <c r="FU23" s="165" t="n">
        <v>3</v>
      </c>
      <c r="FV23" s="165" t="n">
        <v>13</v>
      </c>
      <c r="FW23" s="165" t="n">
        <v>5</v>
      </c>
      <c r="FX23" s="165" t="n">
        <v>22</v>
      </c>
      <c r="FY23" s="165" t="s">
        <v>18</v>
      </c>
      <c r="FZ23" s="165" t="s">
        <v>18</v>
      </c>
      <c r="GA23" s="165" t="n">
        <v>14</v>
      </c>
      <c r="GB23" s="165"/>
      <c r="GC23" s="165"/>
      <c r="GD23" s="165"/>
      <c r="GE23" s="165"/>
      <c r="GF23" s="165"/>
      <c r="GG23" s="165" t="n">
        <v>52</v>
      </c>
      <c r="GH23" s="165" t="s">
        <v>18</v>
      </c>
      <c r="GI23" s="165" t="s">
        <v>18</v>
      </c>
      <c r="GJ23" s="165"/>
      <c r="GK23" s="165"/>
      <c r="GL23" s="165" t="n">
        <v>14</v>
      </c>
      <c r="GM23" s="165"/>
      <c r="GN23" s="165"/>
      <c r="GO23" s="165" t="s">
        <v>18</v>
      </c>
      <c r="GP23" s="165" t="s">
        <v>18</v>
      </c>
      <c r="GQ23" s="165"/>
      <c r="GR23" s="165" t="s">
        <v>18</v>
      </c>
      <c r="GS23" s="165"/>
      <c r="GT23" s="165"/>
      <c r="GU23" s="165"/>
      <c r="GV23" s="174"/>
      <c r="GW23" s="167" t="n">
        <f aca="false">IF(FL23="","",SUM(FO23:GV23))</f>
        <v>185</v>
      </c>
      <c r="GX23" s="168" t="n">
        <f aca="false">IF(FL23="","",GW23/9)</f>
        <v>20.5555555555556</v>
      </c>
      <c r="GY23" s="169" t="n">
        <f aca="false">IF(FL23="","",IF(GW23=0,"-",RANK(GW23,$GW$15:$GW$64,0)))</f>
        <v>35</v>
      </c>
      <c r="GZ23" s="167" t="str">
        <f aca="false">IF(FO23="","",IF(FO23="-","-",IF(UPPER(FO23)="AB","+",VLOOKUP(FO23,'විෂය තොරතුරු'!$P$24:$Q$28,2))))</f>
        <v>W</v>
      </c>
      <c r="HA23" s="168" t="str">
        <f aca="false">IF(FP23="","",IF(FP23="-","-",IF(UPPER(FP23)="AB","+",VLOOKUP(FP23,'විෂය තොරතුරු'!$P$24:$Q$28,2))))</f>
        <v/>
      </c>
      <c r="HB23" s="168" t="str">
        <f aca="false">IF(FQ23="","",IF(FQ23="-","-",IF(UPPER(FQ23)="AB","+",VLOOKUP(FQ23,'විෂය තොරතුරු'!$P$24:$Q$28,2))))</f>
        <v>W</v>
      </c>
      <c r="HC23" s="168" t="str">
        <f aca="false">IF(FR23="","",IF(FR23="-","-",IF(UPPER(FR23)="AB","+",VLOOKUP(FR23,'විෂය තොරතුරු'!$P$24:$Q$28,2))))</f>
        <v>-</v>
      </c>
      <c r="HD23" s="168" t="str">
        <f aca="false">IF(FS23="","",IF(FS23="-","-",IF(UPPER(FS23)="AB","+",VLOOKUP(FS23,'විෂය තොරතුරු'!$P$24:$Q$28,2))))</f>
        <v/>
      </c>
      <c r="HE23" s="170" t="str">
        <f aca="false">IF(FT23="","",IF(FT23="-","-",IF(UPPER(FT23)="AB","+",VLOOKUP(FT23,'විෂය තොරතුරු'!$P$24:$Q$28,2))))</f>
        <v/>
      </c>
      <c r="HF23" s="171" t="str">
        <f aca="false">IF(FU23="","",IF(FU23="-","-",IF(UPPER(FU23)="AB","+",VLOOKUP(FU23,'විෂය තොරතුරු'!$P$24:$Q$28,2))))</f>
        <v>W</v>
      </c>
      <c r="HG23" s="168" t="str">
        <f aca="false">IF(FV23="","",IF(FV23="-","-",IF(UPPER(FV23)="AB","+",VLOOKUP(FV23,'විෂය තොරතුරු'!$P$24:$Q$28,2))))</f>
        <v>W</v>
      </c>
      <c r="HH23" s="168" t="str">
        <f aca="false">IF(FW23="","",IF(FW23="-","-",IF(UPPER(FW23)="AB","+",VLOOKUP(FW23,'විෂය තොරතුරු'!$P$24:$Q$28,2))))</f>
        <v>W</v>
      </c>
      <c r="HI23" s="169" t="str">
        <f aca="false">IF(FX23="","",IF(FX23="-","-",IF(UPPER(FX23)="AB","+",VLOOKUP(FX23,'විෂය තොරතුරු'!$P$24:$Q$28,2))))</f>
        <v>W</v>
      </c>
      <c r="HJ23" s="167" t="str">
        <f aca="false">IF(FY23="","",IF(FY23="-","-",IF(UPPER(FY23)="AB","+",VLOOKUP(FY23,'විෂය තොරතුරු'!$P$24:$Q$28,2))))</f>
        <v>-</v>
      </c>
      <c r="HK23" s="168" t="str">
        <f aca="false">IF(FZ23="","",IF(FZ23="-","-",IF(UPPER(FZ23)="AB","+",VLOOKUP(FZ23,'විෂය තොරතුරු'!$P$24:$Q$28,2))))</f>
        <v>-</v>
      </c>
      <c r="HL23" s="168" t="str">
        <f aca="false">IF(GA23="","",IF(GA23="-","-",IF(UPPER(GA23)="AB","+",VLOOKUP(GA23,'විෂය තොරතුරු'!$P$24:$Q$28,2))))</f>
        <v>W</v>
      </c>
      <c r="HM23" s="168" t="str">
        <f aca="false">IF(GB23="","",IF(GB23="-","-",IF(UPPER(GB23)="AB","+",VLOOKUP(GB23,'විෂය තොරතුරු'!$P$24:$Q$28,2))))</f>
        <v/>
      </c>
      <c r="HN23" s="168" t="str">
        <f aca="false">IF(GC23="","",IF(GC23="-","-",IF(UPPER(GC23)="AB","+",VLOOKUP(GC23,'විෂය තොරතුරු'!$P$24:$Q$28,2))))</f>
        <v/>
      </c>
      <c r="HO23" s="168" t="str">
        <f aca="false">IF(GD23="","",IF(GD23="-","-",IF(UPPER(GD23)="AB","+",VLOOKUP(GD23,'විෂය තොරතුරු'!$P$24:$Q$28,2))))</f>
        <v/>
      </c>
      <c r="HP23" s="168" t="str">
        <f aca="false">IF(GE23="","",IF(GE23="-","-",IF(UPPER(GE23)="AB","+",VLOOKUP(GE23,'විෂය තොරතුරු'!$P$24:$Q$28,2))))</f>
        <v/>
      </c>
      <c r="HQ23" s="170" t="str">
        <f aca="false">IF(GF23="","",IF(GF23="-","-",IF(UPPER(GF23)="AB","+",VLOOKUP(GF23,'විෂය තොරතුරු'!$P$24:$Q$28,2))))</f>
        <v/>
      </c>
      <c r="HR23" s="171" t="str">
        <f aca="false">IF(GG23="","",IF(GG23="-","-",IF(UPPER(GG23)="AB","+",VLOOKUP(GG23,'විෂය තොරතුරු'!$P$24:$Q$28,2))))</f>
        <v>C</v>
      </c>
      <c r="HS23" s="168" t="str">
        <f aca="false">IF(GH23="","",IF(GH23="-","-",IF(UPPER(GH23)="AB","+",VLOOKUP(GH23,'විෂය තොරතුරු'!$P$24:$Q$28,2))))</f>
        <v>-</v>
      </c>
      <c r="HT23" s="168" t="str">
        <f aca="false">IF(GI23="","",IF(GI23="-","-",IF(UPPER(GI23)="AB","+",VLOOKUP(GI23,'විෂය තොරතුරු'!$P$24:$Q$28,2))))</f>
        <v>-</v>
      </c>
      <c r="HU23" s="168" t="str">
        <f aca="false">IF(GJ23="","",IF(GJ23="-","-",IF(UPPER(GJ23)="AB","+",VLOOKUP(GJ23,'විෂය තොරතුරු'!$P$24:$Q$28,2))))</f>
        <v/>
      </c>
      <c r="HV23" s="168" t="str">
        <f aca="false">IF(GK23="","",IF(GK23="-","-",IF(UPPER(GK23)="AB","+",VLOOKUP(GK23,'විෂය තොරතුරු'!$P$24:$Q$28,2))))</f>
        <v/>
      </c>
      <c r="HW23" s="168" t="str">
        <f aca="false">IF(GL23="","",IF(GL23="-","-",IF(UPPER(GL23)="AB","+",VLOOKUP(GL23,'විෂය තොරතුරු'!$P$24:$Q$28,2))))</f>
        <v>W</v>
      </c>
      <c r="HX23" s="168" t="str">
        <f aca="false">IF(GM23="","",IF(GM23="-","-",IF(UPPER(GM23)="AB","+",VLOOKUP(GM23,'විෂය තොරතුරු'!$P$24:$Q$28,2))))</f>
        <v/>
      </c>
      <c r="HY23" s="169" t="str">
        <f aca="false">IF(GN23="","",IF(GN23="-","-",IF(UPPER(GN23)="AB","+",VLOOKUP(GN23,'විෂය තොරතුරු'!$P$24:$Q$28,2))))</f>
        <v/>
      </c>
      <c r="HZ23" s="171" t="str">
        <f aca="false">IF(GO23="","",IF(GO23="-","-",IF(UPPER(GO23)="AB","+",VLOOKUP(GO23,'විෂය තොරතුරු'!$P$24:$Q$28,2))))</f>
        <v>-</v>
      </c>
      <c r="IA23" s="168" t="str">
        <f aca="false">IF(GP23="","",IF(GP23="-","-",IF(UPPER(GP23)="AB","+",VLOOKUP(GP23,'විෂය තොරතුරු'!$P$24:$Q$28,2))))</f>
        <v>-</v>
      </c>
      <c r="IB23" s="168" t="str">
        <f aca="false">IF(GQ23="","",IF(GQ23="-","-",IF(UPPER(GQ23)="AB","+",VLOOKUP(GQ23,'විෂය තොරතුරු'!$P$24:$Q$28,2))))</f>
        <v/>
      </c>
      <c r="IC23" s="168" t="str">
        <f aca="false">IF(GR23="","",IF(GR23="-","-",IF(UPPER(GR23)="AB","+",VLOOKUP(GR23,'විෂය තොරතුරු'!$P$24:$Q$28,2))))</f>
        <v>-</v>
      </c>
      <c r="ID23" s="168" t="str">
        <f aca="false">IF(GS23="","",IF(GS23="-","-",IF(UPPER(GS23)="AB","+",VLOOKUP(GS23,'විෂය තොරතුරු'!$P$24:$Q$28,2))))</f>
        <v/>
      </c>
      <c r="IE23" s="168" t="str">
        <f aca="false">IF(GT23="","",IF(GT23="-","-",IF(UPPER(GT23)="AB","+",VLOOKUP(GT23,'විෂය තොරතුරු'!$P$24:$Q$28,2))))</f>
        <v/>
      </c>
      <c r="IF23" s="168" t="str">
        <f aca="false">IF(GU23="","",IF(GU23="-","-",IF(UPPER(GU23)="AB","+",VLOOKUP(GU23,'විෂය තොරතුරු'!$P$24:$Q$28,2))))</f>
        <v/>
      </c>
      <c r="IG23" s="169" t="str">
        <f aca="false">IF(GV23="","",IF(GV23="-","-",IF(UPPER(GV23)="AB","+",VLOOKUP(GV23,'විෂය තොරතුරු'!$P$24:$Q$28,2))))</f>
        <v/>
      </c>
      <c r="IH23" s="171" t="n">
        <f aca="false">IF($FL23="","",COUNTIF($GZ23:$IG23,"A"))</f>
        <v>0</v>
      </c>
      <c r="II23" s="171" t="n">
        <f aca="false">IF($FL23="","",COUNTIF($GZ23:$IG23,"B"))</f>
        <v>0</v>
      </c>
      <c r="IJ23" s="171" t="n">
        <f aca="false">IF($FL23="","",COUNTIF($GZ23:$IG23,"C"))</f>
        <v>1</v>
      </c>
      <c r="IK23" s="171" t="n">
        <f aca="false">IF($FL23="","",COUNTIF($GZ23:$IG23,"S"))</f>
        <v>0</v>
      </c>
      <c r="IL23" s="171" t="n">
        <f aca="false">IF($FL23="","",COUNTIF($GZ23:$IG23,"W"))</f>
        <v>8</v>
      </c>
      <c r="IM23" s="171" t="n">
        <f aca="false">IF(FL23="","",SUM(IH23:IK23))</f>
        <v>1</v>
      </c>
      <c r="IN23" s="169" t="n">
        <f aca="false">IF(FL23="","",SUM(IH23:IJ23))</f>
        <v>1</v>
      </c>
      <c r="IO23" s="172" t="str">
        <f aca="false">IF(FL23="","",IF(AND(IM23&gt;=6,IN23&gt;=3,OR(FO23&gt;=35,FP23&gt;=35),FV23&gt;=35),"6/3 සමත්",IF(AND(IM23&gt;=5,IN23&gt;=3,OR(FO23&gt;=35,FP23&gt;=35,FV23&gt;=35)),"5/3 සමත්",IF(AND(IM23&gt;=4,IN23&gt;=1,OR(FO23&gt;=20,FP23&gt;=20,FV23&gt;=20)),"සමත් කළ හැකි",IF(IL23=9,"W9","අසමත් ?")))))</f>
        <v>අසමත් ?</v>
      </c>
    </row>
    <row r="24" customFormat="false" ht="13.8" hidden="false" customHeight="false" outlineLevel="0" collapsed="false">
      <c r="A24" s="160" t="n">
        <v>10</v>
      </c>
      <c r="B24" s="161"/>
      <c r="C24" s="161"/>
      <c r="D24" s="162"/>
      <c r="E24" s="183"/>
      <c r="F24" s="181"/>
      <c r="G24" s="183"/>
      <c r="H24" s="180"/>
      <c r="I24" s="180"/>
      <c r="J24" s="181"/>
      <c r="K24" s="183"/>
      <c r="L24" s="180"/>
      <c r="M24" s="180"/>
      <c r="N24" s="181"/>
      <c r="O24" s="183"/>
      <c r="P24" s="180"/>
      <c r="Q24" s="180"/>
      <c r="R24" s="180"/>
      <c r="S24" s="180"/>
      <c r="T24" s="180"/>
      <c r="U24" s="180"/>
      <c r="V24" s="181"/>
      <c r="W24" s="183"/>
      <c r="X24" s="180"/>
      <c r="Y24" s="180"/>
      <c r="Z24" s="180"/>
      <c r="AA24" s="180"/>
      <c r="AB24" s="180"/>
      <c r="AC24" s="180"/>
      <c r="AD24" s="181"/>
      <c r="AE24" s="183"/>
      <c r="AF24" s="180"/>
      <c r="AG24" s="180"/>
      <c r="AH24" s="180"/>
      <c r="AI24" s="180"/>
      <c r="AJ24" s="180"/>
      <c r="AK24" s="180"/>
      <c r="AL24" s="166"/>
      <c r="AM24" s="167" t="str">
        <f aca="false">IF(B24="","",SUM(E24:AL24))</f>
        <v/>
      </c>
      <c r="AN24" s="168" t="str">
        <f aca="false">IF(B24="","",AM24/9)</f>
        <v/>
      </c>
      <c r="AO24" s="169" t="str">
        <f aca="false">IF(B24="","",IF(AM24=0,"-",RANK(AM24,$AM$15:$AM$64,0)))</f>
        <v/>
      </c>
      <c r="AP24" s="167" t="str">
        <f aca="false">IF(E24="","",IF(E24="-","-",IF(UPPER(E24)="AB","+",VLOOKUP(E24,'විෂය තොරතුරු'!$P$24:$Q$28,2))))</f>
        <v/>
      </c>
      <c r="AQ24" s="168" t="str">
        <f aca="false">IF(F24="","",IF(F24="-","-",IF(UPPER(F24)="AB","+",VLOOKUP(F24,'විෂය තොරතුරු'!$P$24:$Q$28,2))))</f>
        <v/>
      </c>
      <c r="AR24" s="168" t="str">
        <f aca="false">IF(G24="","",IF(G24="-","-",IF(UPPER(G24)="AB","+",VLOOKUP(G24,'විෂය තොරතුරු'!$P$24:$Q$28,2))))</f>
        <v/>
      </c>
      <c r="AS24" s="168" t="str">
        <f aca="false">IF(H24="","",IF(H24="-","-",IF(UPPER(H24)="AB","+",VLOOKUP(H24,'විෂය තොරතුරු'!$P$24:$Q$28,2))))</f>
        <v/>
      </c>
      <c r="AT24" s="168" t="str">
        <f aca="false">IF(I24="","",IF(I24="-","-",IF(UPPER(I24)="AB","+",VLOOKUP(I24,'විෂය තොරතුරු'!$P$24:$Q$28,2))))</f>
        <v/>
      </c>
      <c r="AU24" s="170" t="str">
        <f aca="false">IF(J24="","",IF(J24="-","-",IF(UPPER(J24)="AB","+",VLOOKUP(J24,'විෂය තොරතුරු'!$P$24:$Q$28,2))))</f>
        <v/>
      </c>
      <c r="AV24" s="171" t="str">
        <f aca="false">IF(K24="","",IF(K24="-","-",IF(UPPER(K24)="AB","+",VLOOKUP(K24,'විෂය තොරතුරු'!$P$24:$Q$28,2))))</f>
        <v/>
      </c>
      <c r="AW24" s="168" t="str">
        <f aca="false">IF(L24="","",IF(L24="-","-",IF(UPPER(L24)="AB","+",VLOOKUP(L24,'විෂය තොරතුරු'!$P$24:$Q$28,2))))</f>
        <v/>
      </c>
      <c r="AX24" s="168" t="str">
        <f aca="false">IF(M24="","",IF(M24="-","-",IF(UPPER(M24)="AB","+",VLOOKUP(M24,'විෂය තොරතුරු'!$P$24:$Q$28,2))))</f>
        <v/>
      </c>
      <c r="AY24" s="169" t="str">
        <f aca="false">IF(N24="","",IF(N24="-","-",IF(UPPER(N24)="AB","+",VLOOKUP(N24,'විෂය තොරතුරු'!$P$24:$Q$28,2))))</f>
        <v/>
      </c>
      <c r="AZ24" s="167" t="str">
        <f aca="false">IF(O24="","",IF(O24="-","-",IF(UPPER(O24)="AB","+",VLOOKUP(O24,'විෂය තොරතුරු'!$P$24:$Q$28,2))))</f>
        <v/>
      </c>
      <c r="BA24" s="168" t="str">
        <f aca="false">IF(P24="","",IF(P24="-","-",IF(UPPER(P24)="AB","+",VLOOKUP(P24,'විෂය තොරතුරු'!$P$24:$Q$28,2))))</f>
        <v/>
      </c>
      <c r="BB24" s="168" t="str">
        <f aca="false">IF(Q24="","",IF(Q24="-","-",IF(UPPER(Q24)="AB","+",VLOOKUP(Q24,'විෂය තොරතුරු'!$P$24:$Q$28,2))))</f>
        <v/>
      </c>
      <c r="BC24" s="168" t="str">
        <f aca="false">IF(R24="","",IF(R24="-","-",IF(UPPER(R24)="AB","+",VLOOKUP(R24,'විෂය තොරතුරු'!$P$24:$Q$28,2))))</f>
        <v/>
      </c>
      <c r="BD24" s="168" t="str">
        <f aca="false">IF(S24="","",IF(S24="-","-",IF(UPPER(S24)="AB","+",VLOOKUP(S24,'විෂය තොරතුරු'!$P$24:$Q$28,2))))</f>
        <v/>
      </c>
      <c r="BE24" s="168" t="str">
        <f aca="false">IF(T24="","",IF(T24="-","-",IF(UPPER(T24)="AB","+",VLOOKUP(T24,'විෂය තොරතුරු'!$P$24:$Q$28,2))))</f>
        <v/>
      </c>
      <c r="BF24" s="168" t="str">
        <f aca="false">IF(U24="","",IF(U24="-","-",IF(UPPER(U24)="AB","+",VLOOKUP(U24,'විෂය තොරතුරු'!$P$24:$Q$28,2))))</f>
        <v/>
      </c>
      <c r="BG24" s="170" t="str">
        <f aca="false">IF(V24="","",IF(V24="-","-",IF(UPPER(V24)="AB","+",VLOOKUP(V24,'විෂය තොරතුරු'!$P$24:$Q$28,2))))</f>
        <v/>
      </c>
      <c r="BH24" s="171" t="str">
        <f aca="false">IF(W24="","",IF(W24="-","-",IF(UPPER(W24)="AB","+",VLOOKUP(W24,'විෂය තොරතුරු'!$P$24:$Q$28,2))))</f>
        <v/>
      </c>
      <c r="BI24" s="168" t="str">
        <f aca="false">IF(X24="","",IF(X24="-","-",IF(UPPER(X24)="AB","+",VLOOKUP(X24,'විෂය තොරතුරු'!$P$24:$Q$28,2))))</f>
        <v/>
      </c>
      <c r="BJ24" s="168" t="str">
        <f aca="false">IF(Y24="","",IF(Y24="-","-",IF(UPPER(Y24)="AB","+",VLOOKUP(Y24,'විෂය තොරතුරු'!$P$24:$Q$28,2))))</f>
        <v/>
      </c>
      <c r="BK24" s="168" t="str">
        <f aca="false">IF(Z24="","",IF(Z24="-","-",IF(UPPER(Z24)="AB","+",VLOOKUP(Z24,'විෂය තොරතුරු'!$P$24:$Q$28,2))))</f>
        <v/>
      </c>
      <c r="BL24" s="168" t="str">
        <f aca="false">IF(AA24="","",IF(AA24="-","-",IF(UPPER(AA24)="AB","+",VLOOKUP(AA24,'විෂය තොරතුරු'!$P$24:$Q$28,2))))</f>
        <v/>
      </c>
      <c r="BM24" s="168" t="str">
        <f aca="false">IF(AB24="","",IF(AB24="-","-",IF(UPPER(AB24)="AB","+",VLOOKUP(AB24,'විෂය තොරතුරු'!$P$24:$Q$28,2))))</f>
        <v/>
      </c>
      <c r="BN24" s="168" t="str">
        <f aca="false">IF(AC24="","",IF(AC24="-","-",IF(UPPER(AC24)="AB","+",VLOOKUP(AC24,'විෂය තොරතුරු'!$P$24:$Q$28,2))))</f>
        <v/>
      </c>
      <c r="BO24" s="169" t="str">
        <f aca="false">IF(AD24="","",IF(AD24="-","-",IF(UPPER(AD24)="AB","+",VLOOKUP(AD24,'විෂය තොරතුරු'!$P$24:$Q$28,2))))</f>
        <v/>
      </c>
      <c r="BP24" s="171" t="str">
        <f aca="false">IF(AE24="","",IF(AE24="-","-",IF(UPPER(AE24)="AB","+",VLOOKUP(AE24,'විෂය තොරතුරු'!$P$24:$Q$28,2))))</f>
        <v/>
      </c>
      <c r="BQ24" s="168" t="str">
        <f aca="false">IF(AF24="","",IF(AF24="-","-",IF(UPPER(AF24)="AB","+",VLOOKUP(AF24,'විෂය තොරතුරු'!$P$24:$Q$28,2))))</f>
        <v/>
      </c>
      <c r="BR24" s="168" t="str">
        <f aca="false">IF(AG24="","",IF(AG24="-","-",IF(UPPER(AG24)="AB","+",VLOOKUP(AG24,'විෂය තොරතුරු'!$P$24:$Q$28,2))))</f>
        <v/>
      </c>
      <c r="BS24" s="168" t="str">
        <f aca="false">IF(AH24="","",IF(AH24="-","-",IF(UPPER(AH24)="AB","+",VLOOKUP(AH24,'විෂය තොරතුරු'!$P$24:$Q$28,2))))</f>
        <v/>
      </c>
      <c r="BT24" s="168" t="str">
        <f aca="false">IF(AI24="","",IF(AI24="-","-",IF(UPPER(AI24)="AB","+",VLOOKUP(AI24,'විෂය තොරතුරු'!$P$24:$Q$28,2))))</f>
        <v/>
      </c>
      <c r="BU24" s="168" t="str">
        <f aca="false">IF(AJ24="","",IF(AJ24="-","-",IF(UPPER(AJ24)="AB","+",VLOOKUP(AJ24,'විෂය තොරතුරු'!$P$24:$Q$28,2))))</f>
        <v/>
      </c>
      <c r="BV24" s="168" t="str">
        <f aca="false">IF(AK24="","",IF(AK24="-","-",IF(UPPER(AK24)="AB","+",VLOOKUP(AK24,'විෂය තොරතුරු'!$P$24:$Q$28,2))))</f>
        <v/>
      </c>
      <c r="BW24" s="169" t="str">
        <f aca="false">IF(AL24="","",IF(AL24="-","-",IF(UPPER(AL24)="AB","+",VLOOKUP(AL24,'විෂය තොරතුරු'!$P$24:$Q$28,2))))</f>
        <v/>
      </c>
      <c r="BX24" s="171" t="str">
        <f aca="false">IF($B24="","",COUNTIF($AP24:$BW24,"A"))</f>
        <v/>
      </c>
      <c r="BY24" s="168" t="str">
        <f aca="false">IF($B24="","",COUNTIF($AP24:$BW24,"B"))</f>
        <v/>
      </c>
      <c r="BZ24" s="168" t="str">
        <f aca="false">IF($B24="","",COUNTIF($AP24:$BW24,"C"))</f>
        <v/>
      </c>
      <c r="CA24" s="168" t="str">
        <f aca="false">IF($B24="","",COUNTIF($AP24:$BW24,"S"))</f>
        <v/>
      </c>
      <c r="CB24" s="169" t="str">
        <f aca="false">IF($B24="","",COUNTIF($AP24:$BW24,"W"))</f>
        <v/>
      </c>
      <c r="CC24" s="171" t="str">
        <f aca="false">IF(B24="","",SUM(BX24:CA24))</f>
        <v/>
      </c>
      <c r="CD24" s="169" t="str">
        <f aca="false">IF(B24="","",SUM(BX24:BZ24))</f>
        <v/>
      </c>
      <c r="CE24" s="172" t="str">
        <f aca="false">IF(B24="","",IF(AND(CC24&gt;=6,CD24&gt;=3,OR(E24&gt;=35,F24&gt;=35),L24&gt;=35),"6/3 සමත්",IF(AND(CC24&gt;=5,CD24&gt;=3,OR(E24&gt;=35,F24&gt;=35,L24&gt;=35)),"5/3 සමත්",IF(AND(CC24&gt;=4,CD24&gt;=1,OR(E24&gt;=20,F24&gt;=20,L24&gt;=20)),"සමත් කළ හැකි",IF(CB24=9,"W9","අසමත් ?")))))</f>
        <v/>
      </c>
      <c r="FK24" s="173" t="n">
        <v>10</v>
      </c>
      <c r="FL24" s="161" t="s">
        <v>54</v>
      </c>
      <c r="FM24" s="161"/>
      <c r="FN24" s="161" t="str">
        <f aca="false">IF(FM24="","-",(FM24/$M$95)*100)</f>
        <v>-</v>
      </c>
      <c r="FO24" s="165" t="n">
        <v>11</v>
      </c>
      <c r="FP24" s="165"/>
      <c r="FQ24" s="165" t="n">
        <v>15</v>
      </c>
      <c r="FR24" s="165" t="s">
        <v>18</v>
      </c>
      <c r="FS24" s="165"/>
      <c r="FT24" s="165"/>
      <c r="FU24" s="165" t="n">
        <v>3</v>
      </c>
      <c r="FV24" s="165" t="n">
        <v>17</v>
      </c>
      <c r="FW24" s="165" t="n">
        <v>4</v>
      </c>
      <c r="FX24" s="165" t="n">
        <v>17</v>
      </c>
      <c r="FY24" s="165" t="s">
        <v>18</v>
      </c>
      <c r="FZ24" s="165" t="s">
        <v>18</v>
      </c>
      <c r="GA24" s="165" t="n">
        <v>12</v>
      </c>
      <c r="GB24" s="165"/>
      <c r="GC24" s="165"/>
      <c r="GD24" s="165"/>
      <c r="GE24" s="165"/>
      <c r="GF24" s="165"/>
      <c r="GG24" s="165" t="n">
        <v>38</v>
      </c>
      <c r="GH24" s="165" t="s">
        <v>18</v>
      </c>
      <c r="GI24" s="165" t="s">
        <v>18</v>
      </c>
      <c r="GJ24" s="165"/>
      <c r="GK24" s="165"/>
      <c r="GL24" s="165" t="n">
        <v>14</v>
      </c>
      <c r="GM24" s="165"/>
      <c r="GN24" s="165"/>
      <c r="GO24" s="165" t="s">
        <v>18</v>
      </c>
      <c r="GP24" s="165" t="s">
        <v>18</v>
      </c>
      <c r="GQ24" s="165"/>
      <c r="GR24" s="165" t="s">
        <v>18</v>
      </c>
      <c r="GS24" s="165"/>
      <c r="GT24" s="165"/>
      <c r="GU24" s="165"/>
      <c r="GV24" s="174"/>
      <c r="GW24" s="167" t="n">
        <f aca="false">IF(FL24="","",SUM(FO24:GV24))</f>
        <v>131</v>
      </c>
      <c r="GX24" s="168" t="n">
        <f aca="false">IF(FL24="","",GW24/9)</f>
        <v>14.5555555555556</v>
      </c>
      <c r="GY24" s="169" t="n">
        <f aca="false">IF(FL24="","",IF(GW24=0,"-",RANK(GW24,$GW$15:$GW$64,0)))</f>
        <v>41</v>
      </c>
      <c r="GZ24" s="167" t="str">
        <f aca="false">IF(FO24="","",IF(FO24="-","-",IF(UPPER(FO24)="AB","+",VLOOKUP(FO24,'විෂය තොරතුරු'!$P$24:$Q$28,2))))</f>
        <v>W</v>
      </c>
      <c r="HA24" s="168" t="str">
        <f aca="false">IF(FP24="","",IF(FP24="-","-",IF(UPPER(FP24)="AB","+",VLOOKUP(FP24,'විෂය තොරතුරු'!$P$24:$Q$28,2))))</f>
        <v/>
      </c>
      <c r="HB24" s="168" t="str">
        <f aca="false">IF(FQ24="","",IF(FQ24="-","-",IF(UPPER(FQ24)="AB","+",VLOOKUP(FQ24,'විෂය තොරතුරු'!$P$24:$Q$28,2))))</f>
        <v>W</v>
      </c>
      <c r="HC24" s="168" t="str">
        <f aca="false">IF(FR24="","",IF(FR24="-","-",IF(UPPER(FR24)="AB","+",VLOOKUP(FR24,'විෂය තොරතුරු'!$P$24:$Q$28,2))))</f>
        <v>-</v>
      </c>
      <c r="HD24" s="168" t="str">
        <f aca="false">IF(FS24="","",IF(FS24="-","-",IF(UPPER(FS24)="AB","+",VLOOKUP(FS24,'විෂය තොරතුරු'!$P$24:$Q$28,2))))</f>
        <v/>
      </c>
      <c r="HE24" s="170" t="str">
        <f aca="false">IF(FT24="","",IF(FT24="-","-",IF(UPPER(FT24)="AB","+",VLOOKUP(FT24,'විෂය තොරතුරු'!$P$24:$Q$28,2))))</f>
        <v/>
      </c>
      <c r="HF24" s="171" t="str">
        <f aca="false">IF(FU24="","",IF(FU24="-","-",IF(UPPER(FU24)="AB","+",VLOOKUP(FU24,'විෂය තොරතුරු'!$P$24:$Q$28,2))))</f>
        <v>W</v>
      </c>
      <c r="HG24" s="168" t="str">
        <f aca="false">IF(FV24="","",IF(FV24="-","-",IF(UPPER(FV24)="AB","+",VLOOKUP(FV24,'විෂය තොරතුරු'!$P$24:$Q$28,2))))</f>
        <v>W</v>
      </c>
      <c r="HH24" s="168" t="str">
        <f aca="false">IF(FW24="","",IF(FW24="-","-",IF(UPPER(FW24)="AB","+",VLOOKUP(FW24,'විෂය තොරතුරු'!$P$24:$Q$28,2))))</f>
        <v>W</v>
      </c>
      <c r="HI24" s="169" t="str">
        <f aca="false">IF(FX24="","",IF(FX24="-","-",IF(UPPER(FX24)="AB","+",VLOOKUP(FX24,'විෂය තොරතුරු'!$P$24:$Q$28,2))))</f>
        <v>W</v>
      </c>
      <c r="HJ24" s="167" t="str">
        <f aca="false">IF(FY24="","",IF(FY24="-","-",IF(UPPER(FY24)="AB","+",VLOOKUP(FY24,'විෂය තොරතුරු'!$P$24:$Q$28,2))))</f>
        <v>-</v>
      </c>
      <c r="HK24" s="168" t="str">
        <f aca="false">IF(FZ24="","",IF(FZ24="-","-",IF(UPPER(FZ24)="AB","+",VLOOKUP(FZ24,'විෂය තොරතුරු'!$P$24:$Q$28,2))))</f>
        <v>-</v>
      </c>
      <c r="HL24" s="168" t="str">
        <f aca="false">IF(GA24="","",IF(GA24="-","-",IF(UPPER(GA24)="AB","+",VLOOKUP(GA24,'විෂය තොරතුරු'!$P$24:$Q$28,2))))</f>
        <v>W</v>
      </c>
      <c r="HM24" s="168" t="str">
        <f aca="false">IF(GB24="","",IF(GB24="-","-",IF(UPPER(GB24)="AB","+",VLOOKUP(GB24,'විෂය තොරතුරු'!$P$24:$Q$28,2))))</f>
        <v/>
      </c>
      <c r="HN24" s="168" t="str">
        <f aca="false">IF(GC24="","",IF(GC24="-","-",IF(UPPER(GC24)="AB","+",VLOOKUP(GC24,'විෂය තොරතුරු'!$P$24:$Q$28,2))))</f>
        <v/>
      </c>
      <c r="HO24" s="168" t="str">
        <f aca="false">IF(GD24="","",IF(GD24="-","-",IF(UPPER(GD24)="AB","+",VLOOKUP(GD24,'විෂය තොරතුරු'!$P$24:$Q$28,2))))</f>
        <v/>
      </c>
      <c r="HP24" s="168" t="str">
        <f aca="false">IF(GE24="","",IF(GE24="-","-",IF(UPPER(GE24)="AB","+",VLOOKUP(GE24,'විෂය තොරතුරු'!$P$24:$Q$28,2))))</f>
        <v/>
      </c>
      <c r="HQ24" s="170" t="str">
        <f aca="false">IF(GF24="","",IF(GF24="-","-",IF(UPPER(GF24)="AB","+",VLOOKUP(GF24,'විෂය තොරතුරු'!$P$24:$Q$28,2))))</f>
        <v/>
      </c>
      <c r="HR24" s="171" t="str">
        <f aca="false">IF(GG24="","",IF(GG24="-","-",IF(UPPER(GG24)="AB","+",VLOOKUP(GG24,'විෂය තොරතුරු'!$P$24:$Q$28,2))))</f>
        <v>S</v>
      </c>
      <c r="HS24" s="168" t="str">
        <f aca="false">IF(GH24="","",IF(GH24="-","-",IF(UPPER(GH24)="AB","+",VLOOKUP(GH24,'විෂය තොරතුරු'!$P$24:$Q$28,2))))</f>
        <v>-</v>
      </c>
      <c r="HT24" s="168" t="str">
        <f aca="false">IF(GI24="","",IF(GI24="-","-",IF(UPPER(GI24)="AB","+",VLOOKUP(GI24,'විෂය තොරතුරු'!$P$24:$Q$28,2))))</f>
        <v>-</v>
      </c>
      <c r="HU24" s="168" t="str">
        <f aca="false">IF(GJ24="","",IF(GJ24="-","-",IF(UPPER(GJ24)="AB","+",VLOOKUP(GJ24,'විෂය තොරතුරු'!$P$24:$Q$28,2))))</f>
        <v/>
      </c>
      <c r="HV24" s="168" t="str">
        <f aca="false">IF(GK24="","",IF(GK24="-","-",IF(UPPER(GK24)="AB","+",VLOOKUP(GK24,'විෂය තොරතුරු'!$P$24:$Q$28,2))))</f>
        <v/>
      </c>
      <c r="HW24" s="168" t="str">
        <f aca="false">IF(GL24="","",IF(GL24="-","-",IF(UPPER(GL24)="AB","+",VLOOKUP(GL24,'විෂය තොරතුරු'!$P$24:$Q$28,2))))</f>
        <v>W</v>
      </c>
      <c r="HX24" s="168" t="str">
        <f aca="false">IF(GM24="","",IF(GM24="-","-",IF(UPPER(GM24)="AB","+",VLOOKUP(GM24,'විෂය තොරතුරු'!$P$24:$Q$28,2))))</f>
        <v/>
      </c>
      <c r="HY24" s="169" t="str">
        <f aca="false">IF(GN24="","",IF(GN24="-","-",IF(UPPER(GN24)="AB","+",VLOOKUP(GN24,'විෂය තොරතුරු'!$P$24:$Q$28,2))))</f>
        <v/>
      </c>
      <c r="HZ24" s="171" t="str">
        <f aca="false">IF(GO24="","",IF(GO24="-","-",IF(UPPER(GO24)="AB","+",VLOOKUP(GO24,'විෂය තොරතුරු'!$P$24:$Q$28,2))))</f>
        <v>-</v>
      </c>
      <c r="IA24" s="168" t="str">
        <f aca="false">IF(GP24="","",IF(GP24="-","-",IF(UPPER(GP24)="AB","+",VLOOKUP(GP24,'විෂය තොරතුරු'!$P$24:$Q$28,2))))</f>
        <v>-</v>
      </c>
      <c r="IB24" s="168" t="str">
        <f aca="false">IF(GQ24="","",IF(GQ24="-","-",IF(UPPER(GQ24)="AB","+",VLOOKUP(GQ24,'විෂය තොරතුරු'!$P$24:$Q$28,2))))</f>
        <v/>
      </c>
      <c r="IC24" s="168" t="str">
        <f aca="false">IF(GR24="","",IF(GR24="-","-",IF(UPPER(GR24)="AB","+",VLOOKUP(GR24,'විෂය තොරතුරු'!$P$24:$Q$28,2))))</f>
        <v>-</v>
      </c>
      <c r="ID24" s="168" t="str">
        <f aca="false">IF(GS24="","",IF(GS24="-","-",IF(UPPER(GS24)="AB","+",VLOOKUP(GS24,'විෂය තොරතුරු'!$P$24:$Q$28,2))))</f>
        <v/>
      </c>
      <c r="IE24" s="168" t="str">
        <f aca="false">IF(GT24="","",IF(GT24="-","-",IF(UPPER(GT24)="AB","+",VLOOKUP(GT24,'විෂය තොරතුරු'!$P$24:$Q$28,2))))</f>
        <v/>
      </c>
      <c r="IF24" s="168" t="str">
        <f aca="false">IF(GU24="","",IF(GU24="-","-",IF(UPPER(GU24)="AB","+",VLOOKUP(GU24,'විෂය තොරතුරු'!$P$24:$Q$28,2))))</f>
        <v/>
      </c>
      <c r="IG24" s="169" t="str">
        <f aca="false">IF(GV24="","",IF(GV24="-","-",IF(UPPER(GV24)="AB","+",VLOOKUP(GV24,'විෂය තොරතුරු'!$P$24:$Q$28,2))))</f>
        <v/>
      </c>
      <c r="IH24" s="171" t="n">
        <f aca="false">IF($FL24="","",COUNTIF($GZ24:$IG24,"A"))</f>
        <v>0</v>
      </c>
      <c r="II24" s="171" t="n">
        <f aca="false">IF($FL24="","",COUNTIF($GZ24:$IG24,"B"))</f>
        <v>0</v>
      </c>
      <c r="IJ24" s="171" t="n">
        <f aca="false">IF($FL24="","",COUNTIF($GZ24:$IG24,"C"))</f>
        <v>0</v>
      </c>
      <c r="IK24" s="171" t="n">
        <f aca="false">IF($FL24="","",COUNTIF($GZ24:$IG24,"S"))</f>
        <v>1</v>
      </c>
      <c r="IL24" s="171" t="n">
        <f aca="false">IF($FL24="","",COUNTIF($GZ24:$IG24,"W"))</f>
        <v>8</v>
      </c>
      <c r="IM24" s="171" t="n">
        <f aca="false">IF(FL24="","",SUM(IH24:IK24))</f>
        <v>1</v>
      </c>
      <c r="IN24" s="169" t="n">
        <f aca="false">IF(FL24="","",SUM(IH24:IJ24))</f>
        <v>0</v>
      </c>
      <c r="IO24" s="172" t="str">
        <f aca="false">IF(FL24="","",IF(AND(IM24&gt;=6,IN24&gt;=3,OR(FO24&gt;=35,FP24&gt;=35),FV24&gt;=35),"6/3 සමත්",IF(AND(IM24&gt;=5,IN24&gt;=3,OR(FO24&gt;=35,FP24&gt;=35,FV24&gt;=35)),"5/3 සමත්",IF(AND(IM24&gt;=4,IN24&gt;=1,OR(FO24&gt;=20,FP24&gt;=20,FV24&gt;=20)),"සමත් කළ හැකි",IF(IL24=9,"W9","අසමත් ?")))))</f>
        <v>අසමත් ?</v>
      </c>
    </row>
    <row r="25" customFormat="false" ht="13.8" hidden="false" customHeight="false" outlineLevel="0" collapsed="false">
      <c r="A25" s="160" t="n">
        <v>11</v>
      </c>
      <c r="B25" s="161"/>
      <c r="C25" s="161"/>
      <c r="D25" s="162"/>
      <c r="E25" s="183"/>
      <c r="F25" s="181"/>
      <c r="G25" s="183"/>
      <c r="H25" s="180"/>
      <c r="I25" s="180"/>
      <c r="J25" s="181"/>
      <c r="K25" s="183"/>
      <c r="L25" s="180"/>
      <c r="M25" s="180"/>
      <c r="N25" s="181"/>
      <c r="O25" s="183"/>
      <c r="P25" s="180"/>
      <c r="Q25" s="180"/>
      <c r="R25" s="180"/>
      <c r="S25" s="180"/>
      <c r="T25" s="180"/>
      <c r="U25" s="180"/>
      <c r="V25" s="181"/>
      <c r="W25" s="183"/>
      <c r="X25" s="180"/>
      <c r="Y25" s="180"/>
      <c r="Z25" s="180"/>
      <c r="AA25" s="180"/>
      <c r="AB25" s="180"/>
      <c r="AC25" s="180"/>
      <c r="AD25" s="181"/>
      <c r="AE25" s="183"/>
      <c r="AF25" s="180"/>
      <c r="AG25" s="180"/>
      <c r="AH25" s="180"/>
      <c r="AI25" s="180"/>
      <c r="AJ25" s="180"/>
      <c r="AK25" s="180"/>
      <c r="AL25" s="166"/>
      <c r="AM25" s="167" t="str">
        <f aca="false">IF(B25="","",SUM(E25:AL25))</f>
        <v/>
      </c>
      <c r="AN25" s="168" t="str">
        <f aca="false">IF(B25="","",AM25/9)</f>
        <v/>
      </c>
      <c r="AO25" s="169" t="str">
        <f aca="false">IF(B25="","",IF(AM25=0,"-",RANK(AM25,$AM$15:$AM$64,0)))</f>
        <v/>
      </c>
      <c r="AP25" s="167" t="str">
        <f aca="false">IF(E25="","",IF(E25="-","-",IF(UPPER(E25)="AB","+",VLOOKUP(E25,'විෂය තොරතුරු'!$P$24:$Q$28,2))))</f>
        <v/>
      </c>
      <c r="AQ25" s="168" t="str">
        <f aca="false">IF(F25="","",IF(F25="-","-",IF(UPPER(F25)="AB","+",VLOOKUP(F25,'විෂය තොරතුරු'!$P$24:$Q$28,2))))</f>
        <v/>
      </c>
      <c r="AR25" s="168" t="str">
        <f aca="false">IF(G25="","",IF(G25="-","-",IF(UPPER(G25)="AB","+",VLOOKUP(G25,'විෂය තොරතුරු'!$P$24:$Q$28,2))))</f>
        <v/>
      </c>
      <c r="AS25" s="168" t="str">
        <f aca="false">IF(H25="","",IF(H25="-","-",IF(UPPER(H25)="AB","+",VLOOKUP(H25,'විෂය තොරතුරු'!$P$24:$Q$28,2))))</f>
        <v/>
      </c>
      <c r="AT25" s="168" t="str">
        <f aca="false">IF(I25="","",IF(I25="-","-",IF(UPPER(I25)="AB","+",VLOOKUP(I25,'විෂය තොරතුරු'!$P$24:$Q$28,2))))</f>
        <v/>
      </c>
      <c r="AU25" s="170" t="str">
        <f aca="false">IF(J25="","",IF(J25="-","-",IF(UPPER(J25)="AB","+",VLOOKUP(J25,'විෂය තොරතුරු'!$P$24:$Q$28,2))))</f>
        <v/>
      </c>
      <c r="AV25" s="171" t="str">
        <f aca="false">IF(K25="","",IF(K25="-","-",IF(UPPER(K25)="AB","+",VLOOKUP(K25,'විෂය තොරතුරු'!$P$24:$Q$28,2))))</f>
        <v/>
      </c>
      <c r="AW25" s="168" t="str">
        <f aca="false">IF(L25="","",IF(L25="-","-",IF(UPPER(L25)="AB","+",VLOOKUP(L25,'විෂය තොරතුරු'!$P$24:$Q$28,2))))</f>
        <v/>
      </c>
      <c r="AX25" s="168" t="str">
        <f aca="false">IF(M25="","",IF(M25="-","-",IF(UPPER(M25)="AB","+",VLOOKUP(M25,'විෂය තොරතුරු'!$P$24:$Q$28,2))))</f>
        <v/>
      </c>
      <c r="AY25" s="169" t="str">
        <f aca="false">IF(N25="","",IF(N25="-","-",IF(UPPER(N25)="AB","+",VLOOKUP(N25,'විෂය තොරතුරු'!$P$24:$Q$28,2))))</f>
        <v/>
      </c>
      <c r="AZ25" s="167" t="str">
        <f aca="false">IF(O25="","",IF(O25="-","-",IF(UPPER(O25)="AB","+",VLOOKUP(O25,'විෂය තොරතුරු'!$P$24:$Q$28,2))))</f>
        <v/>
      </c>
      <c r="BA25" s="168" t="str">
        <f aca="false">IF(P25="","",IF(P25="-","-",IF(UPPER(P25)="AB","+",VLOOKUP(P25,'විෂය තොරතුරු'!$P$24:$Q$28,2))))</f>
        <v/>
      </c>
      <c r="BB25" s="168" t="str">
        <f aca="false">IF(Q25="","",IF(Q25="-","-",IF(UPPER(Q25)="AB","+",VLOOKUP(Q25,'විෂය තොරතුරු'!$P$24:$Q$28,2))))</f>
        <v/>
      </c>
      <c r="BC25" s="168" t="str">
        <f aca="false">IF(R25="","",IF(R25="-","-",IF(UPPER(R25)="AB","+",VLOOKUP(R25,'විෂය තොරතුරු'!$P$24:$Q$28,2))))</f>
        <v/>
      </c>
      <c r="BD25" s="168" t="str">
        <f aca="false">IF(S25="","",IF(S25="-","-",IF(UPPER(S25)="AB","+",VLOOKUP(S25,'විෂය තොරතුරු'!$P$24:$Q$28,2))))</f>
        <v/>
      </c>
      <c r="BE25" s="168" t="str">
        <f aca="false">IF(T25="","",IF(T25="-","-",IF(UPPER(T25)="AB","+",VLOOKUP(T25,'විෂය තොරතුරු'!$P$24:$Q$28,2))))</f>
        <v/>
      </c>
      <c r="BF25" s="168" t="str">
        <f aca="false">IF(U25="","",IF(U25="-","-",IF(UPPER(U25)="AB","+",VLOOKUP(U25,'විෂය තොරතුරු'!$P$24:$Q$28,2))))</f>
        <v/>
      </c>
      <c r="BG25" s="170" t="str">
        <f aca="false">IF(V25="","",IF(V25="-","-",IF(UPPER(V25)="AB","+",VLOOKUP(V25,'විෂය තොරතුරු'!$P$24:$Q$28,2))))</f>
        <v/>
      </c>
      <c r="BH25" s="171" t="str">
        <f aca="false">IF(W25="","",IF(W25="-","-",IF(UPPER(W25)="AB","+",VLOOKUP(W25,'විෂය තොරතුරු'!$P$24:$Q$28,2))))</f>
        <v/>
      </c>
      <c r="BI25" s="168" t="str">
        <f aca="false">IF(X25="","",IF(X25="-","-",IF(UPPER(X25)="AB","+",VLOOKUP(X25,'විෂය තොරතුරු'!$P$24:$Q$28,2))))</f>
        <v/>
      </c>
      <c r="BJ25" s="168" t="str">
        <f aca="false">IF(Y25="","",IF(Y25="-","-",IF(UPPER(Y25)="AB","+",VLOOKUP(Y25,'විෂය තොරතුරු'!$P$24:$Q$28,2))))</f>
        <v/>
      </c>
      <c r="BK25" s="168" t="str">
        <f aca="false">IF(Z25="","",IF(Z25="-","-",IF(UPPER(Z25)="AB","+",VLOOKUP(Z25,'විෂය තොරතුරු'!$P$24:$Q$28,2))))</f>
        <v/>
      </c>
      <c r="BL25" s="168" t="str">
        <f aca="false">IF(AA25="","",IF(AA25="-","-",IF(UPPER(AA25)="AB","+",VLOOKUP(AA25,'විෂය තොරතුරු'!$P$24:$Q$28,2))))</f>
        <v/>
      </c>
      <c r="BM25" s="168" t="str">
        <f aca="false">IF(AB25="","",IF(AB25="-","-",IF(UPPER(AB25)="AB","+",VLOOKUP(AB25,'විෂය තොරතුරු'!$P$24:$Q$28,2))))</f>
        <v/>
      </c>
      <c r="BN25" s="168" t="str">
        <f aca="false">IF(AC25="","",IF(AC25="-","-",IF(UPPER(AC25)="AB","+",VLOOKUP(AC25,'විෂය තොරතුරු'!$P$24:$Q$28,2))))</f>
        <v/>
      </c>
      <c r="BO25" s="169" t="str">
        <f aca="false">IF(AD25="","",IF(AD25="-","-",IF(UPPER(AD25)="AB","+",VLOOKUP(AD25,'විෂය තොරතුරු'!$P$24:$Q$28,2))))</f>
        <v/>
      </c>
      <c r="BP25" s="171" t="str">
        <f aca="false">IF(AE25="","",IF(AE25="-","-",IF(UPPER(AE25)="AB","+",VLOOKUP(AE25,'විෂය තොරතුරු'!$P$24:$Q$28,2))))</f>
        <v/>
      </c>
      <c r="BQ25" s="168" t="str">
        <f aca="false">IF(AF25="","",IF(AF25="-","-",IF(UPPER(AF25)="AB","+",VLOOKUP(AF25,'විෂය තොරතුරු'!$P$24:$Q$28,2))))</f>
        <v/>
      </c>
      <c r="BR25" s="168" t="str">
        <f aca="false">IF(AG25="","",IF(AG25="-","-",IF(UPPER(AG25)="AB","+",VLOOKUP(AG25,'විෂය තොරතුරු'!$P$24:$Q$28,2))))</f>
        <v/>
      </c>
      <c r="BS25" s="168" t="str">
        <f aca="false">IF(AH25="","",IF(AH25="-","-",IF(UPPER(AH25)="AB","+",VLOOKUP(AH25,'විෂය තොරතුරු'!$P$24:$Q$28,2))))</f>
        <v/>
      </c>
      <c r="BT25" s="168" t="str">
        <f aca="false">IF(AI25="","",IF(AI25="-","-",IF(UPPER(AI25)="AB","+",VLOOKUP(AI25,'විෂය තොරතුරු'!$P$24:$Q$28,2))))</f>
        <v/>
      </c>
      <c r="BU25" s="168" t="str">
        <f aca="false">IF(AJ25="","",IF(AJ25="-","-",IF(UPPER(AJ25)="AB","+",VLOOKUP(AJ25,'විෂය තොරතුරු'!$P$24:$Q$28,2))))</f>
        <v/>
      </c>
      <c r="BV25" s="168" t="str">
        <f aca="false">IF(AK25="","",IF(AK25="-","-",IF(UPPER(AK25)="AB","+",VLOOKUP(AK25,'විෂය තොරතුරු'!$P$24:$Q$28,2))))</f>
        <v/>
      </c>
      <c r="BW25" s="169" t="str">
        <f aca="false">IF(AL25="","",IF(AL25="-","-",IF(UPPER(AL25)="AB","+",VLOOKUP(AL25,'විෂය තොරතුරු'!$P$24:$Q$28,2))))</f>
        <v/>
      </c>
      <c r="BX25" s="171" t="str">
        <f aca="false">IF($B25="","",COUNTIF($AP25:$BW25,"A"))</f>
        <v/>
      </c>
      <c r="BY25" s="168" t="str">
        <f aca="false">IF($B25="","",COUNTIF($AP25:$BW25,"B"))</f>
        <v/>
      </c>
      <c r="BZ25" s="168" t="str">
        <f aca="false">IF($B25="","",COUNTIF($AP25:$BW25,"C"))</f>
        <v/>
      </c>
      <c r="CA25" s="168" t="str">
        <f aca="false">IF($B25="","",COUNTIF($AP25:$BW25,"S"))</f>
        <v/>
      </c>
      <c r="CB25" s="169" t="str">
        <f aca="false">IF($B25="","",COUNTIF($AP25:$BW25,"W"))</f>
        <v/>
      </c>
      <c r="CC25" s="171" t="str">
        <f aca="false">IF(B25="","",SUM(BX25:CA25))</f>
        <v/>
      </c>
      <c r="CD25" s="169" t="str">
        <f aca="false">IF(B25="","",SUM(BX25:BZ25))</f>
        <v/>
      </c>
      <c r="CE25" s="172" t="str">
        <f aca="false">IF(B25="","",IF(AND(CC25&gt;=6,CD25&gt;=3,OR(E25&gt;=35,F25&gt;=35),L25&gt;=35),"6/3 සමත්",IF(AND(CC25&gt;=5,CD25&gt;=3,OR(E25&gt;=35,F25&gt;=35,L25&gt;=35)),"5/3 සමත්",IF(AND(CC25&gt;=4,CD25&gt;=1,OR(E25&gt;=20,F25&gt;=20,L25&gt;=20)),"සමත් කළ හැකි",IF(CB25=9,"W9","අසමත් ?")))))</f>
        <v/>
      </c>
      <c r="FK25" s="173" t="n">
        <v>11</v>
      </c>
      <c r="FL25" s="161" t="s">
        <v>55</v>
      </c>
      <c r="FM25" s="161"/>
      <c r="FN25" s="161" t="str">
        <f aca="false">IF(FM25="","-",(FM25/$M$95)*100)</f>
        <v>-</v>
      </c>
      <c r="FO25" s="165" t="n">
        <v>12</v>
      </c>
      <c r="FP25" s="165"/>
      <c r="FQ25" s="165" t="n">
        <v>48</v>
      </c>
      <c r="FR25" s="165" t="s">
        <v>18</v>
      </c>
      <c r="FS25" s="165"/>
      <c r="FT25" s="165"/>
      <c r="FU25" s="165" t="n">
        <v>5</v>
      </c>
      <c r="FV25" s="165" t="n">
        <v>9</v>
      </c>
      <c r="FW25" s="165" t="n">
        <v>8</v>
      </c>
      <c r="FX25" s="165" t="n">
        <v>18</v>
      </c>
      <c r="FY25" s="165" t="s">
        <v>18</v>
      </c>
      <c r="FZ25" s="165" t="s">
        <v>18</v>
      </c>
      <c r="GA25" s="165" t="n">
        <v>19</v>
      </c>
      <c r="GB25" s="165"/>
      <c r="GC25" s="165"/>
      <c r="GD25" s="165"/>
      <c r="GE25" s="165"/>
      <c r="GF25" s="165"/>
      <c r="GG25" s="165" t="s">
        <v>18</v>
      </c>
      <c r="GH25" s="165" t="n">
        <v>41</v>
      </c>
      <c r="GI25" s="165" t="s">
        <v>18</v>
      </c>
      <c r="GJ25" s="165"/>
      <c r="GK25" s="165"/>
      <c r="GL25" s="165" t="s">
        <v>18</v>
      </c>
      <c r="GM25" s="165"/>
      <c r="GN25" s="165"/>
      <c r="GO25" s="165" t="s">
        <v>18</v>
      </c>
      <c r="GP25" s="165" t="n">
        <v>28</v>
      </c>
      <c r="GQ25" s="165"/>
      <c r="GR25" s="165" t="s">
        <v>18</v>
      </c>
      <c r="GS25" s="165"/>
      <c r="GT25" s="165"/>
      <c r="GU25" s="165"/>
      <c r="GV25" s="174"/>
      <c r="GW25" s="167" t="n">
        <f aca="false">IF(FL25="","",SUM(FO25:GV25))</f>
        <v>188</v>
      </c>
      <c r="GX25" s="168" t="n">
        <f aca="false">IF(FL25="","",GW25/9)</f>
        <v>20.8888888888889</v>
      </c>
      <c r="GY25" s="169" t="n">
        <f aca="false">IF(FL25="","",IF(GW25=0,"-",RANK(GW25,$GW$15:$GW$64,0)))</f>
        <v>33</v>
      </c>
      <c r="GZ25" s="167" t="str">
        <f aca="false">IF(FO25="","",IF(FO25="-","-",IF(UPPER(FO25)="AB","+",VLOOKUP(FO25,'විෂය තොරතුරු'!$P$24:$Q$28,2))))</f>
        <v>W</v>
      </c>
      <c r="HA25" s="168" t="str">
        <f aca="false">IF(FP25="","",IF(FP25="-","-",IF(UPPER(FP25)="AB","+",VLOOKUP(FP25,'විෂය තොරතුරු'!$P$24:$Q$28,2))))</f>
        <v/>
      </c>
      <c r="HB25" s="168" t="str">
        <f aca="false">IF(FQ25="","",IF(FQ25="-","-",IF(UPPER(FQ25)="AB","+",VLOOKUP(FQ25,'විෂය තොරතුරු'!$P$24:$Q$28,2))))</f>
        <v>S</v>
      </c>
      <c r="HC25" s="168" t="str">
        <f aca="false">IF(FR25="","",IF(FR25="-","-",IF(UPPER(FR25)="AB","+",VLOOKUP(FR25,'විෂය තොරතුරු'!$P$24:$Q$28,2))))</f>
        <v>-</v>
      </c>
      <c r="HD25" s="168" t="str">
        <f aca="false">IF(FS25="","",IF(FS25="-","-",IF(UPPER(FS25)="AB","+",VLOOKUP(FS25,'විෂය තොරතුරු'!$P$24:$Q$28,2))))</f>
        <v/>
      </c>
      <c r="HE25" s="170" t="str">
        <f aca="false">IF(FT25="","",IF(FT25="-","-",IF(UPPER(FT25)="AB","+",VLOOKUP(FT25,'විෂය තොරතුරු'!$P$24:$Q$28,2))))</f>
        <v/>
      </c>
      <c r="HF25" s="171" t="str">
        <f aca="false">IF(FU25="","",IF(FU25="-","-",IF(UPPER(FU25)="AB","+",VLOOKUP(FU25,'විෂය තොරතුරු'!$P$24:$Q$28,2))))</f>
        <v>W</v>
      </c>
      <c r="HG25" s="168" t="str">
        <f aca="false">IF(FV25="","",IF(FV25="-","-",IF(UPPER(FV25)="AB","+",VLOOKUP(FV25,'විෂය තොරතුරු'!$P$24:$Q$28,2))))</f>
        <v>W</v>
      </c>
      <c r="HH25" s="168" t="str">
        <f aca="false">IF(FW25="","",IF(FW25="-","-",IF(UPPER(FW25)="AB","+",VLOOKUP(FW25,'විෂය තොරතුරු'!$P$24:$Q$28,2))))</f>
        <v>W</v>
      </c>
      <c r="HI25" s="169" t="str">
        <f aca="false">IF(FX25="","",IF(FX25="-","-",IF(UPPER(FX25)="AB","+",VLOOKUP(FX25,'විෂය තොරතුරු'!$P$24:$Q$28,2))))</f>
        <v>W</v>
      </c>
      <c r="HJ25" s="167" t="str">
        <f aca="false">IF(FY25="","",IF(FY25="-","-",IF(UPPER(FY25)="AB","+",VLOOKUP(FY25,'විෂය තොරතුරු'!$P$24:$Q$28,2))))</f>
        <v>-</v>
      </c>
      <c r="HK25" s="168" t="str">
        <f aca="false">IF(FZ25="","",IF(FZ25="-","-",IF(UPPER(FZ25)="AB","+",VLOOKUP(FZ25,'විෂය තොරතුරු'!$P$24:$Q$28,2))))</f>
        <v>-</v>
      </c>
      <c r="HL25" s="168" t="str">
        <f aca="false">IF(GA25="","",IF(GA25="-","-",IF(UPPER(GA25)="AB","+",VLOOKUP(GA25,'විෂය තොරතුරු'!$P$24:$Q$28,2))))</f>
        <v>W</v>
      </c>
      <c r="HM25" s="168" t="str">
        <f aca="false">IF(GB25="","",IF(GB25="-","-",IF(UPPER(GB25)="AB","+",VLOOKUP(GB25,'විෂය තොරතුරු'!$P$24:$Q$28,2))))</f>
        <v/>
      </c>
      <c r="HN25" s="168" t="str">
        <f aca="false">IF(GC25="","",IF(GC25="-","-",IF(UPPER(GC25)="AB","+",VLOOKUP(GC25,'විෂය තොරතුරු'!$P$24:$Q$28,2))))</f>
        <v/>
      </c>
      <c r="HO25" s="168" t="str">
        <f aca="false">IF(GD25="","",IF(GD25="-","-",IF(UPPER(GD25)="AB","+",VLOOKUP(GD25,'විෂය තොරතුරු'!$P$24:$Q$28,2))))</f>
        <v/>
      </c>
      <c r="HP25" s="168" t="str">
        <f aca="false">IF(GE25="","",IF(GE25="-","-",IF(UPPER(GE25)="AB","+",VLOOKUP(GE25,'විෂය තොරතුරු'!$P$24:$Q$28,2))))</f>
        <v/>
      </c>
      <c r="HQ25" s="170" t="str">
        <f aca="false">IF(GF25="","",IF(GF25="-","-",IF(UPPER(GF25)="AB","+",VLOOKUP(GF25,'විෂය තොරතුරු'!$P$24:$Q$28,2))))</f>
        <v/>
      </c>
      <c r="HR25" s="171" t="str">
        <f aca="false">IF(GG25="","",IF(GG25="-","-",IF(UPPER(GG25)="AB","+",VLOOKUP(GG25,'විෂය තොරතුරු'!$P$24:$Q$28,2))))</f>
        <v>-</v>
      </c>
      <c r="HS25" s="168" t="str">
        <f aca="false">IF(GH25="","",IF(GH25="-","-",IF(UPPER(GH25)="AB","+",VLOOKUP(GH25,'විෂය තොරතුරු'!$P$24:$Q$28,2))))</f>
        <v>S</v>
      </c>
      <c r="HT25" s="168" t="str">
        <f aca="false">IF(GI25="","",IF(GI25="-","-",IF(UPPER(GI25)="AB","+",VLOOKUP(GI25,'විෂය තොරතුරු'!$P$24:$Q$28,2))))</f>
        <v>-</v>
      </c>
      <c r="HU25" s="168" t="str">
        <f aca="false">IF(GJ25="","",IF(GJ25="-","-",IF(UPPER(GJ25)="AB","+",VLOOKUP(GJ25,'විෂය තොරතුරු'!$P$24:$Q$28,2))))</f>
        <v/>
      </c>
      <c r="HV25" s="168" t="str">
        <f aca="false">IF(GK25="","",IF(GK25="-","-",IF(UPPER(GK25)="AB","+",VLOOKUP(GK25,'විෂය තොරතුරු'!$P$24:$Q$28,2))))</f>
        <v/>
      </c>
      <c r="HW25" s="168" t="str">
        <f aca="false">IF(GL25="","",IF(GL25="-","-",IF(UPPER(GL25)="AB","+",VLOOKUP(GL25,'විෂය තොරතුරු'!$P$24:$Q$28,2))))</f>
        <v>-</v>
      </c>
      <c r="HX25" s="168" t="str">
        <f aca="false">IF(GM25="","",IF(GM25="-","-",IF(UPPER(GM25)="AB","+",VLOOKUP(GM25,'විෂය තොරතුරු'!$P$24:$Q$28,2))))</f>
        <v/>
      </c>
      <c r="HY25" s="169" t="str">
        <f aca="false">IF(GN25="","",IF(GN25="-","-",IF(UPPER(GN25)="AB","+",VLOOKUP(GN25,'විෂය තොරතුරු'!$P$24:$Q$28,2))))</f>
        <v/>
      </c>
      <c r="HZ25" s="171" t="str">
        <f aca="false">IF(GO25="","",IF(GO25="-","-",IF(UPPER(GO25)="AB","+",VLOOKUP(GO25,'විෂය තොරතුරු'!$P$24:$Q$28,2))))</f>
        <v>-</v>
      </c>
      <c r="IA25" s="168" t="str">
        <f aca="false">IF(GP25="","",IF(GP25="-","-",IF(UPPER(GP25)="AB","+",VLOOKUP(GP25,'විෂය තොරතුරු'!$P$24:$Q$28,2))))</f>
        <v>W</v>
      </c>
      <c r="IB25" s="168" t="str">
        <f aca="false">IF(GQ25="","",IF(GQ25="-","-",IF(UPPER(GQ25)="AB","+",VLOOKUP(GQ25,'විෂය තොරතුරු'!$P$24:$Q$28,2))))</f>
        <v/>
      </c>
      <c r="IC25" s="168" t="str">
        <f aca="false">IF(GR25="","",IF(GR25="-","-",IF(UPPER(GR25)="AB","+",VLOOKUP(GR25,'විෂය තොරතුරු'!$P$24:$Q$28,2))))</f>
        <v>-</v>
      </c>
      <c r="ID25" s="168" t="str">
        <f aca="false">IF(GS25="","",IF(GS25="-","-",IF(UPPER(GS25)="AB","+",VLOOKUP(GS25,'විෂය තොරතුරු'!$P$24:$Q$28,2))))</f>
        <v/>
      </c>
      <c r="IE25" s="168" t="str">
        <f aca="false">IF(GT25="","",IF(GT25="-","-",IF(UPPER(GT25)="AB","+",VLOOKUP(GT25,'විෂය තොරතුරු'!$P$24:$Q$28,2))))</f>
        <v/>
      </c>
      <c r="IF25" s="168" t="str">
        <f aca="false">IF(GU25="","",IF(GU25="-","-",IF(UPPER(GU25)="AB","+",VLOOKUP(GU25,'විෂය තොරතුරු'!$P$24:$Q$28,2))))</f>
        <v/>
      </c>
      <c r="IG25" s="169" t="str">
        <f aca="false">IF(GV25="","",IF(GV25="-","-",IF(UPPER(GV25)="AB","+",VLOOKUP(GV25,'විෂය තොරතුරු'!$P$24:$Q$28,2))))</f>
        <v/>
      </c>
      <c r="IH25" s="171" t="n">
        <f aca="false">IF($FL25="","",COUNTIF($GZ25:$IG25,"A"))</f>
        <v>0</v>
      </c>
      <c r="II25" s="171" t="n">
        <f aca="false">IF($FL25="","",COUNTIF($GZ25:$IG25,"B"))</f>
        <v>0</v>
      </c>
      <c r="IJ25" s="171" t="n">
        <f aca="false">IF($FL25="","",COUNTIF($GZ25:$IG25,"C"))</f>
        <v>0</v>
      </c>
      <c r="IK25" s="171" t="n">
        <f aca="false">IF($FL25="","",COUNTIF($GZ25:$IG25,"S"))</f>
        <v>2</v>
      </c>
      <c r="IL25" s="171" t="n">
        <f aca="false">IF($FL25="","",COUNTIF($GZ25:$IG25,"W"))</f>
        <v>7</v>
      </c>
      <c r="IM25" s="171" t="n">
        <f aca="false">IF(FL25="","",SUM(IH25:IK25))</f>
        <v>2</v>
      </c>
      <c r="IN25" s="169" t="n">
        <f aca="false">IF(FL25="","",SUM(IH25:IJ25))</f>
        <v>0</v>
      </c>
      <c r="IO25" s="172" t="str">
        <f aca="false">IF(FL25="","",IF(AND(IM25&gt;=6,IN25&gt;=3,OR(FO25&gt;=35,FP25&gt;=35),FV25&gt;=35),"6/3 සමත්",IF(AND(IM25&gt;=5,IN25&gt;=3,OR(FO25&gt;=35,FP25&gt;=35,FV25&gt;=35)),"5/3 සමත්",IF(AND(IM25&gt;=4,IN25&gt;=1,OR(FO25&gt;=20,FP25&gt;=20,FV25&gt;=20)),"සමත් කළ හැකි",IF(IL25=9,"W9","අසමත් ?")))))</f>
        <v>අසමත් ?</v>
      </c>
    </row>
    <row r="26" customFormat="false" ht="13.8" hidden="false" customHeight="false" outlineLevel="0" collapsed="false">
      <c r="A26" s="160" t="n">
        <v>12</v>
      </c>
      <c r="B26" s="161"/>
      <c r="C26" s="161"/>
      <c r="D26" s="162"/>
      <c r="E26" s="183"/>
      <c r="F26" s="181"/>
      <c r="G26" s="183"/>
      <c r="H26" s="180"/>
      <c r="I26" s="180"/>
      <c r="J26" s="181"/>
      <c r="K26" s="183"/>
      <c r="L26" s="180"/>
      <c r="M26" s="180"/>
      <c r="N26" s="181"/>
      <c r="O26" s="183"/>
      <c r="P26" s="180"/>
      <c r="Q26" s="180"/>
      <c r="R26" s="180"/>
      <c r="S26" s="180"/>
      <c r="T26" s="180"/>
      <c r="U26" s="180"/>
      <c r="V26" s="181"/>
      <c r="W26" s="183"/>
      <c r="X26" s="180"/>
      <c r="Y26" s="180"/>
      <c r="Z26" s="180"/>
      <c r="AA26" s="180"/>
      <c r="AB26" s="180"/>
      <c r="AC26" s="180"/>
      <c r="AD26" s="181"/>
      <c r="AE26" s="183"/>
      <c r="AF26" s="180"/>
      <c r="AG26" s="180"/>
      <c r="AH26" s="180"/>
      <c r="AI26" s="180"/>
      <c r="AJ26" s="180"/>
      <c r="AK26" s="180"/>
      <c r="AL26" s="166"/>
      <c r="AM26" s="167" t="str">
        <f aca="false">IF(B26="","",SUM(E26:AL26))</f>
        <v/>
      </c>
      <c r="AN26" s="168" t="str">
        <f aca="false">IF(B26="","",AM26/9)</f>
        <v/>
      </c>
      <c r="AO26" s="169" t="str">
        <f aca="false">IF(B26="","",IF(AM26=0,"-",RANK(AM26,$AM$15:$AM$64,0)))</f>
        <v/>
      </c>
      <c r="AP26" s="167" t="str">
        <f aca="false">IF(E26="","",IF(E26="-","-",IF(UPPER(E26)="AB","+",VLOOKUP(E26,'විෂය තොරතුරු'!$P$24:$Q$28,2))))</f>
        <v/>
      </c>
      <c r="AQ26" s="168" t="str">
        <f aca="false">IF(F26="","",IF(F26="-","-",IF(UPPER(F26)="AB","+",VLOOKUP(F26,'විෂය තොරතුරු'!$P$24:$Q$28,2))))</f>
        <v/>
      </c>
      <c r="AR26" s="168" t="str">
        <f aca="false">IF(G26="","",IF(G26="-","-",IF(UPPER(G26)="AB","+",VLOOKUP(G26,'විෂය තොරතුරු'!$P$24:$Q$28,2))))</f>
        <v/>
      </c>
      <c r="AS26" s="168" t="str">
        <f aca="false">IF(H26="","",IF(H26="-","-",IF(UPPER(H26)="AB","+",VLOOKUP(H26,'විෂය තොරතුරු'!$P$24:$Q$28,2))))</f>
        <v/>
      </c>
      <c r="AT26" s="168" t="str">
        <f aca="false">IF(I26="","",IF(I26="-","-",IF(UPPER(I26)="AB","+",VLOOKUP(I26,'විෂය තොරතුරු'!$P$24:$Q$28,2))))</f>
        <v/>
      </c>
      <c r="AU26" s="170" t="str">
        <f aca="false">IF(J26="","",IF(J26="-","-",IF(UPPER(J26)="AB","+",VLOOKUP(J26,'විෂය තොරතුරු'!$P$24:$Q$28,2))))</f>
        <v/>
      </c>
      <c r="AV26" s="171" t="str">
        <f aca="false">IF(K26="","",IF(K26="-","-",IF(UPPER(K26)="AB","+",VLOOKUP(K26,'විෂය තොරතුරු'!$P$24:$Q$28,2))))</f>
        <v/>
      </c>
      <c r="AW26" s="168" t="str">
        <f aca="false">IF(L26="","",IF(L26="-","-",IF(UPPER(L26)="AB","+",VLOOKUP(L26,'විෂය තොරතුරු'!$P$24:$Q$28,2))))</f>
        <v/>
      </c>
      <c r="AX26" s="168" t="str">
        <f aca="false">IF(M26="","",IF(M26="-","-",IF(UPPER(M26)="AB","+",VLOOKUP(M26,'විෂය තොරතුරු'!$P$24:$Q$28,2))))</f>
        <v/>
      </c>
      <c r="AY26" s="169" t="str">
        <f aca="false">IF(N26="","",IF(N26="-","-",IF(UPPER(N26)="AB","+",VLOOKUP(N26,'විෂය තොරතුරු'!$P$24:$Q$28,2))))</f>
        <v/>
      </c>
      <c r="AZ26" s="167" t="str">
        <f aca="false">IF(O26="","",IF(O26="-","-",IF(UPPER(O26)="AB","+",VLOOKUP(O26,'විෂය තොරතුරු'!$P$24:$Q$28,2))))</f>
        <v/>
      </c>
      <c r="BA26" s="168" t="str">
        <f aca="false">IF(P26="","",IF(P26="-","-",IF(UPPER(P26)="AB","+",VLOOKUP(P26,'විෂය තොරතුරු'!$P$24:$Q$28,2))))</f>
        <v/>
      </c>
      <c r="BB26" s="168" t="str">
        <f aca="false">IF(Q26="","",IF(Q26="-","-",IF(UPPER(Q26)="AB","+",VLOOKUP(Q26,'විෂය තොරතුරු'!$P$24:$Q$28,2))))</f>
        <v/>
      </c>
      <c r="BC26" s="168" t="str">
        <f aca="false">IF(R26="","",IF(R26="-","-",IF(UPPER(R26)="AB","+",VLOOKUP(R26,'විෂය තොරතුරු'!$P$24:$Q$28,2))))</f>
        <v/>
      </c>
      <c r="BD26" s="168" t="str">
        <f aca="false">IF(S26="","",IF(S26="-","-",IF(UPPER(S26)="AB","+",VLOOKUP(S26,'විෂය තොරතුරු'!$P$24:$Q$28,2))))</f>
        <v/>
      </c>
      <c r="BE26" s="168" t="str">
        <f aca="false">IF(T26="","",IF(T26="-","-",IF(UPPER(T26)="AB","+",VLOOKUP(T26,'විෂය තොරතුරු'!$P$24:$Q$28,2))))</f>
        <v/>
      </c>
      <c r="BF26" s="168" t="str">
        <f aca="false">IF(U26="","",IF(U26="-","-",IF(UPPER(U26)="AB","+",VLOOKUP(U26,'විෂය තොරතුරු'!$P$24:$Q$28,2))))</f>
        <v/>
      </c>
      <c r="BG26" s="170" t="str">
        <f aca="false">IF(V26="","",IF(V26="-","-",IF(UPPER(V26)="AB","+",VLOOKUP(V26,'විෂය තොරතුරු'!$P$24:$Q$28,2))))</f>
        <v/>
      </c>
      <c r="BH26" s="171" t="str">
        <f aca="false">IF(W26="","",IF(W26="-","-",IF(UPPER(W26)="AB","+",VLOOKUP(W26,'විෂය තොරතුරු'!$P$24:$Q$28,2))))</f>
        <v/>
      </c>
      <c r="BI26" s="168" t="str">
        <f aca="false">IF(X26="","",IF(X26="-","-",IF(UPPER(X26)="AB","+",VLOOKUP(X26,'විෂය තොරතුරු'!$P$24:$Q$28,2))))</f>
        <v/>
      </c>
      <c r="BJ26" s="168" t="str">
        <f aca="false">IF(Y26="","",IF(Y26="-","-",IF(UPPER(Y26)="AB","+",VLOOKUP(Y26,'විෂය තොරතුරු'!$P$24:$Q$28,2))))</f>
        <v/>
      </c>
      <c r="BK26" s="168" t="str">
        <f aca="false">IF(Z26="","",IF(Z26="-","-",IF(UPPER(Z26)="AB","+",VLOOKUP(Z26,'විෂය තොරතුරු'!$P$24:$Q$28,2))))</f>
        <v/>
      </c>
      <c r="BL26" s="168" t="str">
        <f aca="false">IF(AA26="","",IF(AA26="-","-",IF(UPPER(AA26)="AB","+",VLOOKUP(AA26,'විෂය තොරතුරු'!$P$24:$Q$28,2))))</f>
        <v/>
      </c>
      <c r="BM26" s="168" t="str">
        <f aca="false">IF(AB26="","",IF(AB26="-","-",IF(UPPER(AB26)="AB","+",VLOOKUP(AB26,'විෂය තොරතුරු'!$P$24:$Q$28,2))))</f>
        <v/>
      </c>
      <c r="BN26" s="168" t="str">
        <f aca="false">IF(AC26="","",IF(AC26="-","-",IF(UPPER(AC26)="AB","+",VLOOKUP(AC26,'විෂය තොරතුරු'!$P$24:$Q$28,2))))</f>
        <v/>
      </c>
      <c r="BO26" s="169" t="str">
        <f aca="false">IF(AD26="","",IF(AD26="-","-",IF(UPPER(AD26)="AB","+",VLOOKUP(AD26,'විෂය තොරතුරු'!$P$24:$Q$28,2))))</f>
        <v/>
      </c>
      <c r="BP26" s="171" t="str">
        <f aca="false">IF(AE26="","",IF(AE26="-","-",IF(UPPER(AE26)="AB","+",VLOOKUP(AE26,'විෂය තොරතුරු'!$P$24:$Q$28,2))))</f>
        <v/>
      </c>
      <c r="BQ26" s="168" t="str">
        <f aca="false">IF(AF26="","",IF(AF26="-","-",IF(UPPER(AF26)="AB","+",VLOOKUP(AF26,'විෂය තොරතුරු'!$P$24:$Q$28,2))))</f>
        <v/>
      </c>
      <c r="BR26" s="168" t="str">
        <f aca="false">IF(AG26="","",IF(AG26="-","-",IF(UPPER(AG26)="AB","+",VLOOKUP(AG26,'විෂය තොරතුරු'!$P$24:$Q$28,2))))</f>
        <v/>
      </c>
      <c r="BS26" s="168" t="str">
        <f aca="false">IF(AH26="","",IF(AH26="-","-",IF(UPPER(AH26)="AB","+",VLOOKUP(AH26,'විෂය තොරතුරු'!$P$24:$Q$28,2))))</f>
        <v/>
      </c>
      <c r="BT26" s="168" t="str">
        <f aca="false">IF(AI26="","",IF(AI26="-","-",IF(UPPER(AI26)="AB","+",VLOOKUP(AI26,'විෂය තොරතුරු'!$P$24:$Q$28,2))))</f>
        <v/>
      </c>
      <c r="BU26" s="168" t="str">
        <f aca="false">IF(AJ26="","",IF(AJ26="-","-",IF(UPPER(AJ26)="AB","+",VLOOKUP(AJ26,'විෂය තොරතුරු'!$P$24:$Q$28,2))))</f>
        <v/>
      </c>
      <c r="BV26" s="168" t="str">
        <f aca="false">IF(AK26="","",IF(AK26="-","-",IF(UPPER(AK26)="AB","+",VLOOKUP(AK26,'විෂය තොරතුරු'!$P$24:$Q$28,2))))</f>
        <v/>
      </c>
      <c r="BW26" s="169" t="str">
        <f aca="false">IF(AL26="","",IF(AL26="-","-",IF(UPPER(AL26)="AB","+",VLOOKUP(AL26,'විෂය තොරතුරු'!$P$24:$Q$28,2))))</f>
        <v/>
      </c>
      <c r="BX26" s="171" t="str">
        <f aca="false">IF($B26="","",COUNTIF($AP26:$BW26,"A"))</f>
        <v/>
      </c>
      <c r="BY26" s="168" t="str">
        <f aca="false">IF($B26="","",COUNTIF($AP26:$BW26,"B"))</f>
        <v/>
      </c>
      <c r="BZ26" s="168" t="str">
        <f aca="false">IF($B26="","",COUNTIF($AP26:$BW26,"C"))</f>
        <v/>
      </c>
      <c r="CA26" s="168" t="str">
        <f aca="false">IF($B26="","",COUNTIF($AP26:$BW26,"S"))</f>
        <v/>
      </c>
      <c r="CB26" s="169" t="str">
        <f aca="false">IF($B26="","",COUNTIF($AP26:$BW26,"W"))</f>
        <v/>
      </c>
      <c r="CC26" s="171" t="str">
        <f aca="false">IF(B26="","",SUM(BX26:CA26))</f>
        <v/>
      </c>
      <c r="CD26" s="169" t="str">
        <f aca="false">IF(B26="","",SUM(BX26:BZ26))</f>
        <v/>
      </c>
      <c r="CE26" s="172" t="str">
        <f aca="false">IF(B26="","",IF(AND(CC26&gt;=6,CD26&gt;=3,OR(E26&gt;=35,F26&gt;=35),L26&gt;=35),"6/3 සමත්",IF(AND(CC26&gt;=5,CD26&gt;=3,OR(E26&gt;=35,F26&gt;=35,L26&gt;=35)),"5/3 සමත්",IF(AND(CC26&gt;=4,CD26&gt;=1,OR(E26&gt;=20,F26&gt;=20,L26&gt;=20)),"සමත් කළ හැකි",IF(CB26=9,"W9","අසමත් ?")))))</f>
        <v/>
      </c>
      <c r="FK26" s="173" t="n">
        <v>12</v>
      </c>
      <c r="FL26" s="161" t="s">
        <v>56</v>
      </c>
      <c r="FM26" s="161"/>
      <c r="FN26" s="161" t="str">
        <f aca="false">IF(FM26="","-",(FM26/$M$95)*100)</f>
        <v>-</v>
      </c>
      <c r="FO26" s="165" t="n">
        <v>14</v>
      </c>
      <c r="FP26" s="165"/>
      <c r="FQ26" s="165" t="n">
        <v>20</v>
      </c>
      <c r="FR26" s="165" t="s">
        <v>18</v>
      </c>
      <c r="FS26" s="165"/>
      <c r="FT26" s="165"/>
      <c r="FU26" s="165" t="n">
        <v>8</v>
      </c>
      <c r="FV26" s="165" t="n">
        <v>23</v>
      </c>
      <c r="FW26" s="165" t="n">
        <v>6</v>
      </c>
      <c r="FX26" s="165" t="n">
        <v>16</v>
      </c>
      <c r="FY26" s="165" t="s">
        <v>18</v>
      </c>
      <c r="FZ26" s="165" t="n">
        <v>17</v>
      </c>
      <c r="GA26" s="165" t="s">
        <v>18</v>
      </c>
      <c r="GB26" s="165"/>
      <c r="GC26" s="165"/>
      <c r="GD26" s="165"/>
      <c r="GE26" s="165"/>
      <c r="GF26" s="165"/>
      <c r="GG26" s="165" t="n">
        <v>39</v>
      </c>
      <c r="GH26" s="165" t="s">
        <v>18</v>
      </c>
      <c r="GI26" s="165" t="s">
        <v>18</v>
      </c>
      <c r="GJ26" s="165"/>
      <c r="GK26" s="165"/>
      <c r="GL26" s="165" t="n">
        <v>25</v>
      </c>
      <c r="GM26" s="165"/>
      <c r="GN26" s="165"/>
      <c r="GO26" s="165" t="s">
        <v>18</v>
      </c>
      <c r="GP26" s="165" t="s">
        <v>18</v>
      </c>
      <c r="GQ26" s="165"/>
      <c r="GR26" s="165" t="s">
        <v>18</v>
      </c>
      <c r="GS26" s="165"/>
      <c r="GT26" s="165"/>
      <c r="GU26" s="165"/>
      <c r="GV26" s="174"/>
      <c r="GW26" s="167" t="n">
        <f aca="false">IF(FL26="","",SUM(FO26:GV26))</f>
        <v>168</v>
      </c>
      <c r="GX26" s="168" t="n">
        <f aca="false">IF(FL26="","",GW26/9)</f>
        <v>18.6666666666667</v>
      </c>
      <c r="GY26" s="169" t="n">
        <f aca="false">IF(FL26="","",IF(GW26=0,"-",RANK(GW26,$GW$15:$GW$64,0)))</f>
        <v>37</v>
      </c>
      <c r="GZ26" s="167" t="str">
        <f aca="false">IF(FO26="","",IF(FO26="-","-",IF(UPPER(FO26)="AB","+",VLOOKUP(FO26,'විෂය තොරතුරු'!$P$24:$Q$28,2))))</f>
        <v>W</v>
      </c>
      <c r="HA26" s="168" t="str">
        <f aca="false">IF(FP26="","",IF(FP26="-","-",IF(UPPER(FP26)="AB","+",VLOOKUP(FP26,'විෂය තොරතුරු'!$P$24:$Q$28,2))))</f>
        <v/>
      </c>
      <c r="HB26" s="168" t="str">
        <f aca="false">IF(FQ26="","",IF(FQ26="-","-",IF(UPPER(FQ26)="AB","+",VLOOKUP(FQ26,'විෂය තොරතුරු'!$P$24:$Q$28,2))))</f>
        <v>W</v>
      </c>
      <c r="HC26" s="168" t="str">
        <f aca="false">IF(FR26="","",IF(FR26="-","-",IF(UPPER(FR26)="AB","+",VLOOKUP(FR26,'විෂය තොරතුරු'!$P$24:$Q$28,2))))</f>
        <v>-</v>
      </c>
      <c r="HD26" s="168" t="str">
        <f aca="false">IF(FS26="","",IF(FS26="-","-",IF(UPPER(FS26)="AB","+",VLOOKUP(FS26,'විෂය තොරතුරු'!$P$24:$Q$28,2))))</f>
        <v/>
      </c>
      <c r="HE26" s="170" t="str">
        <f aca="false">IF(FT26="","",IF(FT26="-","-",IF(UPPER(FT26)="AB","+",VLOOKUP(FT26,'විෂය තොරතුරු'!$P$24:$Q$28,2))))</f>
        <v/>
      </c>
      <c r="HF26" s="171" t="str">
        <f aca="false">IF(FU26="","",IF(FU26="-","-",IF(UPPER(FU26)="AB","+",VLOOKUP(FU26,'විෂය තොරතුරු'!$P$24:$Q$28,2))))</f>
        <v>W</v>
      </c>
      <c r="HG26" s="168" t="str">
        <f aca="false">IF(FV26="","",IF(FV26="-","-",IF(UPPER(FV26)="AB","+",VLOOKUP(FV26,'විෂය තොරතුරු'!$P$24:$Q$28,2))))</f>
        <v>W</v>
      </c>
      <c r="HH26" s="168" t="str">
        <f aca="false">IF(FW26="","",IF(FW26="-","-",IF(UPPER(FW26)="AB","+",VLOOKUP(FW26,'විෂය තොරතුරු'!$P$24:$Q$28,2))))</f>
        <v>W</v>
      </c>
      <c r="HI26" s="169" t="str">
        <f aca="false">IF(FX26="","",IF(FX26="-","-",IF(UPPER(FX26)="AB","+",VLOOKUP(FX26,'විෂය තොරතුරු'!$P$24:$Q$28,2))))</f>
        <v>W</v>
      </c>
      <c r="HJ26" s="167" t="str">
        <f aca="false">IF(FY26="","",IF(FY26="-","-",IF(UPPER(FY26)="AB","+",VLOOKUP(FY26,'විෂය තොරතුරු'!$P$24:$Q$28,2))))</f>
        <v>-</v>
      </c>
      <c r="HK26" s="168" t="str">
        <f aca="false">IF(FZ26="","",IF(FZ26="-","-",IF(UPPER(FZ26)="AB","+",VLOOKUP(FZ26,'විෂය තොරතුරු'!$P$24:$Q$28,2))))</f>
        <v>W</v>
      </c>
      <c r="HL26" s="168" t="str">
        <f aca="false">IF(GA26="","",IF(GA26="-","-",IF(UPPER(GA26)="AB","+",VLOOKUP(GA26,'විෂය තොරතුරු'!$P$24:$Q$28,2))))</f>
        <v>-</v>
      </c>
      <c r="HM26" s="168" t="str">
        <f aca="false">IF(GB26="","",IF(GB26="-","-",IF(UPPER(GB26)="AB","+",VLOOKUP(GB26,'විෂය තොරතුරු'!$P$24:$Q$28,2))))</f>
        <v/>
      </c>
      <c r="HN26" s="168" t="str">
        <f aca="false">IF(GC26="","",IF(GC26="-","-",IF(UPPER(GC26)="AB","+",VLOOKUP(GC26,'විෂය තොරතුරු'!$P$24:$Q$28,2))))</f>
        <v/>
      </c>
      <c r="HO26" s="168" t="str">
        <f aca="false">IF(GD26="","",IF(GD26="-","-",IF(UPPER(GD26)="AB","+",VLOOKUP(GD26,'විෂය තොරතුරු'!$P$24:$Q$28,2))))</f>
        <v/>
      </c>
      <c r="HP26" s="168" t="str">
        <f aca="false">IF(GE26="","",IF(GE26="-","-",IF(UPPER(GE26)="AB","+",VLOOKUP(GE26,'විෂය තොරතුරු'!$P$24:$Q$28,2))))</f>
        <v/>
      </c>
      <c r="HQ26" s="170" t="str">
        <f aca="false">IF(GF26="","",IF(GF26="-","-",IF(UPPER(GF26)="AB","+",VLOOKUP(GF26,'විෂය තොරතුරු'!$P$24:$Q$28,2))))</f>
        <v/>
      </c>
      <c r="HR26" s="171" t="str">
        <f aca="false">IF(GG26="","",IF(GG26="-","-",IF(UPPER(GG26)="AB","+",VLOOKUP(GG26,'විෂය තොරතුරු'!$P$24:$Q$28,2))))</f>
        <v>S</v>
      </c>
      <c r="HS26" s="168" t="str">
        <f aca="false">IF(GH26="","",IF(GH26="-","-",IF(UPPER(GH26)="AB","+",VLOOKUP(GH26,'විෂය තොරතුරු'!$P$24:$Q$28,2))))</f>
        <v>-</v>
      </c>
      <c r="HT26" s="168" t="str">
        <f aca="false">IF(GI26="","",IF(GI26="-","-",IF(UPPER(GI26)="AB","+",VLOOKUP(GI26,'විෂය තොරතුරු'!$P$24:$Q$28,2))))</f>
        <v>-</v>
      </c>
      <c r="HU26" s="168" t="str">
        <f aca="false">IF(GJ26="","",IF(GJ26="-","-",IF(UPPER(GJ26)="AB","+",VLOOKUP(GJ26,'විෂය තොරතුරු'!$P$24:$Q$28,2))))</f>
        <v/>
      </c>
      <c r="HV26" s="168" t="str">
        <f aca="false">IF(GK26="","",IF(GK26="-","-",IF(UPPER(GK26)="AB","+",VLOOKUP(GK26,'විෂය තොරතුරු'!$P$24:$Q$28,2))))</f>
        <v/>
      </c>
      <c r="HW26" s="168" t="str">
        <f aca="false">IF(GL26="","",IF(GL26="-","-",IF(UPPER(GL26)="AB","+",VLOOKUP(GL26,'විෂය තොරතුරු'!$P$24:$Q$28,2))))</f>
        <v>W</v>
      </c>
      <c r="HX26" s="168" t="str">
        <f aca="false">IF(GM26="","",IF(GM26="-","-",IF(UPPER(GM26)="AB","+",VLOOKUP(GM26,'විෂය තොරතුරු'!$P$24:$Q$28,2))))</f>
        <v/>
      </c>
      <c r="HY26" s="169" t="str">
        <f aca="false">IF(GN26="","",IF(GN26="-","-",IF(UPPER(GN26)="AB","+",VLOOKUP(GN26,'විෂය තොරතුරු'!$P$24:$Q$28,2))))</f>
        <v/>
      </c>
      <c r="HZ26" s="171" t="str">
        <f aca="false">IF(GO26="","",IF(GO26="-","-",IF(UPPER(GO26)="AB","+",VLOOKUP(GO26,'විෂය තොරතුරු'!$P$24:$Q$28,2))))</f>
        <v>-</v>
      </c>
      <c r="IA26" s="168" t="str">
        <f aca="false">IF(GP26="","",IF(GP26="-","-",IF(UPPER(GP26)="AB","+",VLOOKUP(GP26,'විෂය තොරතුරු'!$P$24:$Q$28,2))))</f>
        <v>-</v>
      </c>
      <c r="IB26" s="168" t="str">
        <f aca="false">IF(GQ26="","",IF(GQ26="-","-",IF(UPPER(GQ26)="AB","+",VLOOKUP(GQ26,'විෂය තොරතුරු'!$P$24:$Q$28,2))))</f>
        <v/>
      </c>
      <c r="IC26" s="168" t="str">
        <f aca="false">IF(GR26="","",IF(GR26="-","-",IF(UPPER(GR26)="AB","+",VLOOKUP(GR26,'විෂය තොරතුරු'!$P$24:$Q$28,2))))</f>
        <v>-</v>
      </c>
      <c r="ID26" s="168" t="str">
        <f aca="false">IF(GS26="","",IF(GS26="-","-",IF(UPPER(GS26)="AB","+",VLOOKUP(GS26,'විෂය තොරතුරු'!$P$24:$Q$28,2))))</f>
        <v/>
      </c>
      <c r="IE26" s="168" t="str">
        <f aca="false">IF(GT26="","",IF(GT26="-","-",IF(UPPER(GT26)="AB","+",VLOOKUP(GT26,'විෂය තොරතුරු'!$P$24:$Q$28,2))))</f>
        <v/>
      </c>
      <c r="IF26" s="168" t="str">
        <f aca="false">IF(GU26="","",IF(GU26="-","-",IF(UPPER(GU26)="AB","+",VLOOKUP(GU26,'විෂය තොරතුරු'!$P$24:$Q$28,2))))</f>
        <v/>
      </c>
      <c r="IG26" s="169" t="str">
        <f aca="false">IF(GV26="","",IF(GV26="-","-",IF(UPPER(GV26)="AB","+",VLOOKUP(GV26,'විෂය තොරතුරු'!$P$24:$Q$28,2))))</f>
        <v/>
      </c>
      <c r="IH26" s="171" t="n">
        <f aca="false">IF($FL26="","",COUNTIF($GZ26:$IG26,"A"))</f>
        <v>0</v>
      </c>
      <c r="II26" s="171" t="n">
        <f aca="false">IF($FL26="","",COUNTIF($GZ26:$IG26,"B"))</f>
        <v>0</v>
      </c>
      <c r="IJ26" s="171" t="n">
        <f aca="false">IF($FL26="","",COUNTIF($GZ26:$IG26,"C"))</f>
        <v>0</v>
      </c>
      <c r="IK26" s="171" t="n">
        <f aca="false">IF($FL26="","",COUNTIF($GZ26:$IG26,"S"))</f>
        <v>1</v>
      </c>
      <c r="IL26" s="171" t="n">
        <f aca="false">IF($FL26="","",COUNTIF($GZ26:$IG26,"W"))</f>
        <v>8</v>
      </c>
      <c r="IM26" s="171" t="n">
        <f aca="false">IF(FL26="","",SUM(IH26:IK26))</f>
        <v>1</v>
      </c>
      <c r="IN26" s="169" t="n">
        <f aca="false">IF(FL26="","",SUM(IH26:IJ26))</f>
        <v>0</v>
      </c>
      <c r="IO26" s="172" t="str">
        <f aca="false">IF(FL26="","",IF(AND(IM26&gt;=6,IN26&gt;=3,OR(FO26&gt;=35,FP26&gt;=35),FV26&gt;=35),"6/3 සමත්",IF(AND(IM26&gt;=5,IN26&gt;=3,OR(FO26&gt;=35,FP26&gt;=35,FV26&gt;=35)),"5/3 සමත්",IF(AND(IM26&gt;=4,IN26&gt;=1,OR(FO26&gt;=20,FP26&gt;=20,FV26&gt;=20)),"සමත් කළ හැකි",IF(IL26=9,"W9","අසමත් ?")))))</f>
        <v>අසමත් ?</v>
      </c>
    </row>
    <row r="27" customFormat="false" ht="13.8" hidden="false" customHeight="false" outlineLevel="0" collapsed="false">
      <c r="A27" s="160" t="n">
        <v>13</v>
      </c>
      <c r="B27" s="161"/>
      <c r="C27" s="161"/>
      <c r="D27" s="162"/>
      <c r="E27" s="183"/>
      <c r="F27" s="181"/>
      <c r="G27" s="183"/>
      <c r="H27" s="180"/>
      <c r="I27" s="180"/>
      <c r="J27" s="181"/>
      <c r="K27" s="183"/>
      <c r="L27" s="180"/>
      <c r="M27" s="180"/>
      <c r="N27" s="181"/>
      <c r="O27" s="183"/>
      <c r="P27" s="180"/>
      <c r="Q27" s="180"/>
      <c r="R27" s="180"/>
      <c r="S27" s="180"/>
      <c r="T27" s="180"/>
      <c r="U27" s="180"/>
      <c r="V27" s="181"/>
      <c r="W27" s="183"/>
      <c r="X27" s="180"/>
      <c r="Y27" s="180"/>
      <c r="Z27" s="180"/>
      <c r="AA27" s="180"/>
      <c r="AB27" s="180"/>
      <c r="AC27" s="180"/>
      <c r="AD27" s="181"/>
      <c r="AE27" s="183"/>
      <c r="AF27" s="180"/>
      <c r="AG27" s="180"/>
      <c r="AH27" s="180"/>
      <c r="AI27" s="180"/>
      <c r="AJ27" s="180"/>
      <c r="AK27" s="180"/>
      <c r="AL27" s="166"/>
      <c r="AM27" s="167" t="str">
        <f aca="false">IF(B27="","",SUM(E27:AL27))</f>
        <v/>
      </c>
      <c r="AN27" s="168" t="str">
        <f aca="false">IF(B27="","",AM27/9)</f>
        <v/>
      </c>
      <c r="AO27" s="169" t="str">
        <f aca="false">IF(B27="","",IF(AM27=0,"-",RANK(AM27,$AM$15:$AM$64,0)))</f>
        <v/>
      </c>
      <c r="AP27" s="167" t="str">
        <f aca="false">IF(E27="","",IF(E27="-","-",IF(UPPER(E27)="AB","+",VLOOKUP(E27,'විෂය තොරතුරු'!$P$24:$Q$28,2))))</f>
        <v/>
      </c>
      <c r="AQ27" s="168" t="str">
        <f aca="false">IF(F27="","",IF(F27="-","-",IF(UPPER(F27)="AB","+",VLOOKUP(F27,'විෂය තොරතුරු'!$P$24:$Q$28,2))))</f>
        <v/>
      </c>
      <c r="AR27" s="168" t="str">
        <f aca="false">IF(G27="","",IF(G27="-","-",IF(UPPER(G27)="AB","+",VLOOKUP(G27,'විෂය තොරතුරු'!$P$24:$Q$28,2))))</f>
        <v/>
      </c>
      <c r="AS27" s="168" t="str">
        <f aca="false">IF(H27="","",IF(H27="-","-",IF(UPPER(H27)="AB","+",VLOOKUP(H27,'විෂය තොරතුරු'!$P$24:$Q$28,2))))</f>
        <v/>
      </c>
      <c r="AT27" s="168" t="str">
        <f aca="false">IF(I27="","",IF(I27="-","-",IF(UPPER(I27)="AB","+",VLOOKUP(I27,'විෂය තොරතුරු'!$P$24:$Q$28,2))))</f>
        <v/>
      </c>
      <c r="AU27" s="170" t="str">
        <f aca="false">IF(J27="","",IF(J27="-","-",IF(UPPER(J27)="AB","+",VLOOKUP(J27,'විෂය තොරතුරු'!$P$24:$Q$28,2))))</f>
        <v/>
      </c>
      <c r="AV27" s="171" t="str">
        <f aca="false">IF(K27="","",IF(K27="-","-",IF(UPPER(K27)="AB","+",VLOOKUP(K27,'විෂය තොරතුරු'!$P$24:$Q$28,2))))</f>
        <v/>
      </c>
      <c r="AW27" s="168" t="str">
        <f aca="false">IF(L27="","",IF(L27="-","-",IF(UPPER(L27)="AB","+",VLOOKUP(L27,'විෂය තොරතුරු'!$P$24:$Q$28,2))))</f>
        <v/>
      </c>
      <c r="AX27" s="168" t="str">
        <f aca="false">IF(M27="","",IF(M27="-","-",IF(UPPER(M27)="AB","+",VLOOKUP(M27,'විෂය තොරතුරු'!$P$24:$Q$28,2))))</f>
        <v/>
      </c>
      <c r="AY27" s="169" t="str">
        <f aca="false">IF(N27="","",IF(N27="-","-",IF(UPPER(N27)="AB","+",VLOOKUP(N27,'විෂය තොරතුරු'!$P$24:$Q$28,2))))</f>
        <v/>
      </c>
      <c r="AZ27" s="167" t="str">
        <f aca="false">IF(O27="","",IF(O27="-","-",IF(UPPER(O27)="AB","+",VLOOKUP(O27,'විෂය තොරතුරු'!$P$24:$Q$28,2))))</f>
        <v/>
      </c>
      <c r="BA27" s="168" t="str">
        <f aca="false">IF(P27="","",IF(P27="-","-",IF(UPPER(P27)="AB","+",VLOOKUP(P27,'විෂය තොරතුරු'!$P$24:$Q$28,2))))</f>
        <v/>
      </c>
      <c r="BB27" s="168" t="str">
        <f aca="false">IF(Q27="","",IF(Q27="-","-",IF(UPPER(Q27)="AB","+",VLOOKUP(Q27,'විෂය තොරතුරු'!$P$24:$Q$28,2))))</f>
        <v/>
      </c>
      <c r="BC27" s="168" t="str">
        <f aca="false">IF(R27="","",IF(R27="-","-",IF(UPPER(R27)="AB","+",VLOOKUP(R27,'විෂය තොරතුරු'!$P$24:$Q$28,2))))</f>
        <v/>
      </c>
      <c r="BD27" s="168" t="str">
        <f aca="false">IF(S27="","",IF(S27="-","-",IF(UPPER(S27)="AB","+",VLOOKUP(S27,'විෂය තොරතුරු'!$P$24:$Q$28,2))))</f>
        <v/>
      </c>
      <c r="BE27" s="168" t="str">
        <f aca="false">IF(T27="","",IF(T27="-","-",IF(UPPER(T27)="AB","+",VLOOKUP(T27,'විෂය තොරතුරු'!$P$24:$Q$28,2))))</f>
        <v/>
      </c>
      <c r="BF27" s="168" t="str">
        <f aca="false">IF(U27="","",IF(U27="-","-",IF(UPPER(U27)="AB","+",VLOOKUP(U27,'විෂය තොරතුරු'!$P$24:$Q$28,2))))</f>
        <v/>
      </c>
      <c r="BG27" s="170" t="str">
        <f aca="false">IF(V27="","",IF(V27="-","-",IF(UPPER(V27)="AB","+",VLOOKUP(V27,'විෂය තොරතුරු'!$P$24:$Q$28,2))))</f>
        <v/>
      </c>
      <c r="BH27" s="171" t="str">
        <f aca="false">IF(W27="","",IF(W27="-","-",IF(UPPER(W27)="AB","+",VLOOKUP(W27,'විෂය තොරතුරු'!$P$24:$Q$28,2))))</f>
        <v/>
      </c>
      <c r="BI27" s="168" t="str">
        <f aca="false">IF(X27="","",IF(X27="-","-",IF(UPPER(X27)="AB","+",VLOOKUP(X27,'විෂය තොරතුරු'!$P$24:$Q$28,2))))</f>
        <v/>
      </c>
      <c r="BJ27" s="168" t="str">
        <f aca="false">IF(Y27="","",IF(Y27="-","-",IF(UPPER(Y27)="AB","+",VLOOKUP(Y27,'විෂය තොරතුරු'!$P$24:$Q$28,2))))</f>
        <v/>
      </c>
      <c r="BK27" s="168" t="str">
        <f aca="false">IF(Z27="","",IF(Z27="-","-",IF(UPPER(Z27)="AB","+",VLOOKUP(Z27,'විෂය තොරතුරු'!$P$24:$Q$28,2))))</f>
        <v/>
      </c>
      <c r="BL27" s="168" t="str">
        <f aca="false">IF(AA27="","",IF(AA27="-","-",IF(UPPER(AA27)="AB","+",VLOOKUP(AA27,'විෂය තොරතුරු'!$P$24:$Q$28,2))))</f>
        <v/>
      </c>
      <c r="BM27" s="168" t="str">
        <f aca="false">IF(AB27="","",IF(AB27="-","-",IF(UPPER(AB27)="AB","+",VLOOKUP(AB27,'විෂය තොරතුරු'!$P$24:$Q$28,2))))</f>
        <v/>
      </c>
      <c r="BN27" s="168" t="str">
        <f aca="false">IF(AC27="","",IF(AC27="-","-",IF(UPPER(AC27)="AB","+",VLOOKUP(AC27,'විෂය තොරතුරු'!$P$24:$Q$28,2))))</f>
        <v/>
      </c>
      <c r="BO27" s="169" t="str">
        <f aca="false">IF(AD27="","",IF(AD27="-","-",IF(UPPER(AD27)="AB","+",VLOOKUP(AD27,'විෂය තොරතුරු'!$P$24:$Q$28,2))))</f>
        <v/>
      </c>
      <c r="BP27" s="171" t="str">
        <f aca="false">IF(AE27="","",IF(AE27="-","-",IF(UPPER(AE27)="AB","+",VLOOKUP(AE27,'විෂය තොරතුරු'!$P$24:$Q$28,2))))</f>
        <v/>
      </c>
      <c r="BQ27" s="168" t="str">
        <f aca="false">IF(AF27="","",IF(AF27="-","-",IF(UPPER(AF27)="AB","+",VLOOKUP(AF27,'විෂය තොරතුරු'!$P$24:$Q$28,2))))</f>
        <v/>
      </c>
      <c r="BR27" s="168" t="str">
        <f aca="false">IF(AG27="","",IF(AG27="-","-",IF(UPPER(AG27)="AB","+",VLOOKUP(AG27,'විෂය තොරතුරු'!$P$24:$Q$28,2))))</f>
        <v/>
      </c>
      <c r="BS27" s="168" t="str">
        <f aca="false">IF(AH27="","",IF(AH27="-","-",IF(UPPER(AH27)="AB","+",VLOOKUP(AH27,'විෂය තොරතුරු'!$P$24:$Q$28,2))))</f>
        <v/>
      </c>
      <c r="BT27" s="168" t="str">
        <f aca="false">IF(AI27="","",IF(AI27="-","-",IF(UPPER(AI27)="AB","+",VLOOKUP(AI27,'විෂය තොරතුරු'!$P$24:$Q$28,2))))</f>
        <v/>
      </c>
      <c r="BU27" s="168" t="str">
        <f aca="false">IF(AJ27="","",IF(AJ27="-","-",IF(UPPER(AJ27)="AB","+",VLOOKUP(AJ27,'විෂය තොරතුරු'!$P$24:$Q$28,2))))</f>
        <v/>
      </c>
      <c r="BV27" s="168" t="str">
        <f aca="false">IF(AK27="","",IF(AK27="-","-",IF(UPPER(AK27)="AB","+",VLOOKUP(AK27,'විෂය තොරතුරු'!$P$24:$Q$28,2))))</f>
        <v/>
      </c>
      <c r="BW27" s="169" t="str">
        <f aca="false">IF(AL27="","",IF(AL27="-","-",IF(UPPER(AL27)="AB","+",VLOOKUP(AL27,'විෂය තොරතුරු'!$P$24:$Q$28,2))))</f>
        <v/>
      </c>
      <c r="BX27" s="171" t="str">
        <f aca="false">IF($B27="","",COUNTIF($AP27:$BW27,"A"))</f>
        <v/>
      </c>
      <c r="BY27" s="168" t="str">
        <f aca="false">IF($B27="","",COUNTIF($AP27:$BW27,"B"))</f>
        <v/>
      </c>
      <c r="BZ27" s="168" t="str">
        <f aca="false">IF($B27="","",COUNTIF($AP27:$BW27,"C"))</f>
        <v/>
      </c>
      <c r="CA27" s="168" t="str">
        <f aca="false">IF($B27="","",COUNTIF($AP27:$BW27,"S"))</f>
        <v/>
      </c>
      <c r="CB27" s="169" t="str">
        <f aca="false">IF($B27="","",COUNTIF($AP27:$BW27,"W"))</f>
        <v/>
      </c>
      <c r="CC27" s="171" t="str">
        <f aca="false">IF(B27="","",SUM(BX27:CA27))</f>
        <v/>
      </c>
      <c r="CD27" s="169" t="str">
        <f aca="false">IF(B27="","",SUM(BX27:BZ27))</f>
        <v/>
      </c>
      <c r="CE27" s="172" t="str">
        <f aca="false">IF(B27="","",IF(AND(CC27&gt;=6,CD27&gt;=3,OR(E27&gt;=35,F27&gt;=35),L27&gt;=35),"6/3 සමත්",IF(AND(CC27&gt;=5,CD27&gt;=3,OR(E27&gt;=35,F27&gt;=35,L27&gt;=35)),"5/3 සමත්",IF(AND(CC27&gt;=4,CD27&gt;=1,OR(E27&gt;=20,F27&gt;=20,L27&gt;=20)),"සමත් කළ හැකි",IF(CB27=9,"W9","අසමත් ?")))))</f>
        <v/>
      </c>
      <c r="FK27" s="173" t="n">
        <v>13</v>
      </c>
      <c r="FL27" s="161" t="s">
        <v>57</v>
      </c>
      <c r="FM27" s="161"/>
      <c r="FN27" s="161" t="str">
        <f aca="false">IF(FM27="","-",(FM27/$M$95)*100)</f>
        <v>-</v>
      </c>
      <c r="FO27" s="165" t="n">
        <v>16</v>
      </c>
      <c r="FP27" s="165"/>
      <c r="FQ27" s="165" t="n">
        <v>24</v>
      </c>
      <c r="FR27" s="165" t="s">
        <v>18</v>
      </c>
      <c r="FS27" s="165"/>
      <c r="FT27" s="165"/>
      <c r="FU27" s="165" t="n">
        <v>17</v>
      </c>
      <c r="FV27" s="165" t="n">
        <v>24</v>
      </c>
      <c r="FW27" s="165" t="n">
        <v>11</v>
      </c>
      <c r="FX27" s="165" t="n">
        <v>20</v>
      </c>
      <c r="FY27" s="165" t="s">
        <v>18</v>
      </c>
      <c r="FZ27" s="165" t="n">
        <v>26</v>
      </c>
      <c r="GA27" s="165" t="s">
        <v>18</v>
      </c>
      <c r="GB27" s="165"/>
      <c r="GC27" s="165"/>
      <c r="GD27" s="165"/>
      <c r="GE27" s="165"/>
      <c r="GF27" s="165"/>
      <c r="GG27" s="165" t="n">
        <v>50</v>
      </c>
      <c r="GH27" s="165" t="s">
        <v>18</v>
      </c>
      <c r="GI27" s="165" t="s">
        <v>18</v>
      </c>
      <c r="GJ27" s="165"/>
      <c r="GK27" s="165"/>
      <c r="GL27" s="165" t="s">
        <v>18</v>
      </c>
      <c r="GM27" s="165"/>
      <c r="GN27" s="165"/>
      <c r="GO27" s="165" t="s">
        <v>18</v>
      </c>
      <c r="GP27" s="165" t="s">
        <v>18</v>
      </c>
      <c r="GQ27" s="165"/>
      <c r="GR27" s="165" t="s">
        <v>18</v>
      </c>
      <c r="GS27" s="165"/>
      <c r="GT27" s="165"/>
      <c r="GU27" s="165"/>
      <c r="GV27" s="174"/>
      <c r="GW27" s="167" t="n">
        <f aca="false">IF(FL27="","",SUM(FO27:GV27))</f>
        <v>188</v>
      </c>
      <c r="GX27" s="168" t="n">
        <f aca="false">IF(FL27="","",GW27/9)</f>
        <v>20.8888888888889</v>
      </c>
      <c r="GY27" s="169" t="n">
        <f aca="false">IF(FL27="","",IF(GW27=0,"-",RANK(GW27,$GW$15:$GW$64,0)))</f>
        <v>33</v>
      </c>
      <c r="GZ27" s="167" t="str">
        <f aca="false">IF(FO27="","",IF(FO27="-","-",IF(UPPER(FO27)="AB","+",VLOOKUP(FO27,'විෂය තොරතුරු'!$P$24:$Q$28,2))))</f>
        <v>W</v>
      </c>
      <c r="HA27" s="168" t="str">
        <f aca="false">IF(FP27="","",IF(FP27="-","-",IF(UPPER(FP27)="AB","+",VLOOKUP(FP27,'විෂය තොරතුරු'!$P$24:$Q$28,2))))</f>
        <v/>
      </c>
      <c r="HB27" s="168" t="str">
        <f aca="false">IF(FQ27="","",IF(FQ27="-","-",IF(UPPER(FQ27)="AB","+",VLOOKUP(FQ27,'විෂය තොරතුරු'!$P$24:$Q$28,2))))</f>
        <v>W</v>
      </c>
      <c r="HC27" s="168" t="str">
        <f aca="false">IF(FR27="","",IF(FR27="-","-",IF(UPPER(FR27)="AB","+",VLOOKUP(FR27,'විෂය තොරතුරු'!$P$24:$Q$28,2))))</f>
        <v>-</v>
      </c>
      <c r="HD27" s="168" t="str">
        <f aca="false">IF(FS27="","",IF(FS27="-","-",IF(UPPER(FS27)="AB","+",VLOOKUP(FS27,'විෂය තොරතුරු'!$P$24:$Q$28,2))))</f>
        <v/>
      </c>
      <c r="HE27" s="170" t="str">
        <f aca="false">IF(FT27="","",IF(FT27="-","-",IF(UPPER(FT27)="AB","+",VLOOKUP(FT27,'විෂය තොරතුරු'!$P$24:$Q$28,2))))</f>
        <v/>
      </c>
      <c r="HF27" s="171" t="str">
        <f aca="false">IF(FU27="","",IF(FU27="-","-",IF(UPPER(FU27)="AB","+",VLOOKUP(FU27,'විෂය තොරතුරු'!$P$24:$Q$28,2))))</f>
        <v>W</v>
      </c>
      <c r="HG27" s="168" t="str">
        <f aca="false">IF(FV27="","",IF(FV27="-","-",IF(UPPER(FV27)="AB","+",VLOOKUP(FV27,'විෂය තොරතුරු'!$P$24:$Q$28,2))))</f>
        <v>W</v>
      </c>
      <c r="HH27" s="168" t="str">
        <f aca="false">IF(FW27="","",IF(FW27="-","-",IF(UPPER(FW27)="AB","+",VLOOKUP(FW27,'විෂය තොරතුරු'!$P$24:$Q$28,2))))</f>
        <v>W</v>
      </c>
      <c r="HI27" s="169" t="str">
        <f aca="false">IF(FX27="","",IF(FX27="-","-",IF(UPPER(FX27)="AB","+",VLOOKUP(FX27,'විෂය තොරතුරු'!$P$24:$Q$28,2))))</f>
        <v>W</v>
      </c>
      <c r="HJ27" s="167" t="str">
        <f aca="false">IF(FY27="","",IF(FY27="-","-",IF(UPPER(FY27)="AB","+",VLOOKUP(FY27,'විෂය තොරතුරු'!$P$24:$Q$28,2))))</f>
        <v>-</v>
      </c>
      <c r="HK27" s="168" t="str">
        <f aca="false">IF(FZ27="","",IF(FZ27="-","-",IF(UPPER(FZ27)="AB","+",VLOOKUP(FZ27,'විෂය තොරතුරු'!$P$24:$Q$28,2))))</f>
        <v>W</v>
      </c>
      <c r="HL27" s="168" t="str">
        <f aca="false">IF(GA27="","",IF(GA27="-","-",IF(UPPER(GA27)="AB","+",VLOOKUP(GA27,'විෂය තොරතුරු'!$P$24:$Q$28,2))))</f>
        <v>-</v>
      </c>
      <c r="HM27" s="168" t="str">
        <f aca="false">IF(GB27="","",IF(GB27="-","-",IF(UPPER(GB27)="AB","+",VLOOKUP(GB27,'විෂය තොරතුරු'!$P$24:$Q$28,2))))</f>
        <v/>
      </c>
      <c r="HN27" s="168" t="str">
        <f aca="false">IF(GC27="","",IF(GC27="-","-",IF(UPPER(GC27)="AB","+",VLOOKUP(GC27,'විෂය තොරතුරු'!$P$24:$Q$28,2))))</f>
        <v/>
      </c>
      <c r="HO27" s="168" t="str">
        <f aca="false">IF(GD27="","",IF(GD27="-","-",IF(UPPER(GD27)="AB","+",VLOOKUP(GD27,'විෂය තොරතුරු'!$P$24:$Q$28,2))))</f>
        <v/>
      </c>
      <c r="HP27" s="168" t="str">
        <f aca="false">IF(GE27="","",IF(GE27="-","-",IF(UPPER(GE27)="AB","+",VLOOKUP(GE27,'විෂය තොරතුරු'!$P$24:$Q$28,2))))</f>
        <v/>
      </c>
      <c r="HQ27" s="170" t="str">
        <f aca="false">IF(GF27="","",IF(GF27="-","-",IF(UPPER(GF27)="AB","+",VLOOKUP(GF27,'විෂය තොරතුරු'!$P$24:$Q$28,2))))</f>
        <v/>
      </c>
      <c r="HR27" s="171" t="str">
        <f aca="false">IF(GG27="","",IF(GG27="-","-",IF(UPPER(GG27)="AB","+",VLOOKUP(GG27,'විෂය තොරතුරු'!$P$24:$Q$28,2))))</f>
        <v>C</v>
      </c>
      <c r="HS27" s="168" t="str">
        <f aca="false">IF(GH27="","",IF(GH27="-","-",IF(UPPER(GH27)="AB","+",VLOOKUP(GH27,'විෂය තොරතුරු'!$P$24:$Q$28,2))))</f>
        <v>-</v>
      </c>
      <c r="HT27" s="168" t="str">
        <f aca="false">IF(GI27="","",IF(GI27="-","-",IF(UPPER(GI27)="AB","+",VLOOKUP(GI27,'විෂය තොරතුරු'!$P$24:$Q$28,2))))</f>
        <v>-</v>
      </c>
      <c r="HU27" s="168" t="str">
        <f aca="false">IF(GJ27="","",IF(GJ27="-","-",IF(UPPER(GJ27)="AB","+",VLOOKUP(GJ27,'විෂය තොරතුරු'!$P$24:$Q$28,2))))</f>
        <v/>
      </c>
      <c r="HV27" s="168" t="str">
        <f aca="false">IF(GK27="","",IF(GK27="-","-",IF(UPPER(GK27)="AB","+",VLOOKUP(GK27,'විෂය තොරතුරු'!$P$24:$Q$28,2))))</f>
        <v/>
      </c>
      <c r="HW27" s="168" t="str">
        <f aca="false">IF(GL27="","",IF(GL27="-","-",IF(UPPER(GL27)="AB","+",VLOOKUP(GL27,'විෂය තොරතුරු'!$P$24:$Q$28,2))))</f>
        <v>-</v>
      </c>
      <c r="HX27" s="168" t="str">
        <f aca="false">IF(GM27="","",IF(GM27="-","-",IF(UPPER(GM27)="AB","+",VLOOKUP(GM27,'විෂය තොරතුරු'!$P$24:$Q$28,2))))</f>
        <v/>
      </c>
      <c r="HY27" s="169" t="str">
        <f aca="false">IF(GN27="","",IF(GN27="-","-",IF(UPPER(GN27)="AB","+",VLOOKUP(GN27,'විෂය තොරතුරු'!$P$24:$Q$28,2))))</f>
        <v/>
      </c>
      <c r="HZ27" s="171" t="str">
        <f aca="false">IF(GO27="","",IF(GO27="-","-",IF(UPPER(GO27)="AB","+",VLOOKUP(GO27,'විෂය තොරතුරු'!$P$24:$Q$28,2))))</f>
        <v>-</v>
      </c>
      <c r="IA27" s="168" t="str">
        <f aca="false">IF(GP27="","",IF(GP27="-","-",IF(UPPER(GP27)="AB","+",VLOOKUP(GP27,'විෂය තොරතුරු'!$P$24:$Q$28,2))))</f>
        <v>-</v>
      </c>
      <c r="IB27" s="168" t="str">
        <f aca="false">IF(GQ27="","",IF(GQ27="-","-",IF(UPPER(GQ27)="AB","+",VLOOKUP(GQ27,'විෂය තොරතුරු'!$P$24:$Q$28,2))))</f>
        <v/>
      </c>
      <c r="IC27" s="168" t="str">
        <f aca="false">IF(GR27="","",IF(GR27="-","-",IF(UPPER(GR27)="AB","+",VLOOKUP(GR27,'විෂය තොරතුරු'!$P$24:$Q$28,2))))</f>
        <v>-</v>
      </c>
      <c r="ID27" s="168" t="str">
        <f aca="false">IF(GS27="","",IF(GS27="-","-",IF(UPPER(GS27)="AB","+",VLOOKUP(GS27,'විෂය තොරතුරු'!$P$24:$Q$28,2))))</f>
        <v/>
      </c>
      <c r="IE27" s="168" t="str">
        <f aca="false">IF(GT27="","",IF(GT27="-","-",IF(UPPER(GT27)="AB","+",VLOOKUP(GT27,'විෂය තොරතුරු'!$P$24:$Q$28,2))))</f>
        <v/>
      </c>
      <c r="IF27" s="168" t="str">
        <f aca="false">IF(GU27="","",IF(GU27="-","-",IF(UPPER(GU27)="AB","+",VLOOKUP(GU27,'විෂය තොරතුරු'!$P$24:$Q$28,2))))</f>
        <v/>
      </c>
      <c r="IG27" s="169" t="str">
        <f aca="false">IF(GV27="","",IF(GV27="-","-",IF(UPPER(GV27)="AB","+",VLOOKUP(GV27,'විෂය තොරතුරු'!$P$24:$Q$28,2))))</f>
        <v/>
      </c>
      <c r="IH27" s="171" t="n">
        <f aca="false">IF($FL27="","",COUNTIF($GZ27:$IG27,"A"))</f>
        <v>0</v>
      </c>
      <c r="II27" s="171" t="n">
        <f aca="false">IF($FL27="","",COUNTIF($GZ27:$IG27,"B"))</f>
        <v>0</v>
      </c>
      <c r="IJ27" s="171" t="n">
        <f aca="false">IF($FL27="","",COUNTIF($GZ27:$IG27,"C"))</f>
        <v>1</v>
      </c>
      <c r="IK27" s="171" t="n">
        <f aca="false">IF($FL27="","",COUNTIF($GZ27:$IG27,"S"))</f>
        <v>0</v>
      </c>
      <c r="IL27" s="171" t="n">
        <f aca="false">IF($FL27="","",COUNTIF($GZ27:$IG27,"W"))</f>
        <v>7</v>
      </c>
      <c r="IM27" s="171" t="n">
        <f aca="false">IF(FL27="","",SUM(IH27:IK27))</f>
        <v>1</v>
      </c>
      <c r="IN27" s="169" t="n">
        <f aca="false">IF(FL27="","",SUM(IH27:IJ27))</f>
        <v>1</v>
      </c>
      <c r="IO27" s="172" t="str">
        <f aca="false">IF(FL27="","",IF(AND(IM27&gt;=6,IN27&gt;=3,OR(FO27&gt;=35,FP27&gt;=35),FV27&gt;=35),"6/3 සමත්",IF(AND(IM27&gt;=5,IN27&gt;=3,OR(FO27&gt;=35,FP27&gt;=35,FV27&gt;=35)),"5/3 සමත්",IF(AND(IM27&gt;=4,IN27&gt;=1,OR(FO27&gt;=20,FP27&gt;=20,FV27&gt;=20)),"සමත් කළ හැකි",IF(IL27=9,"W9","අසමත් ?")))))</f>
        <v>අසමත් ?</v>
      </c>
    </row>
    <row r="28" customFormat="false" ht="13.8" hidden="false" customHeight="false" outlineLevel="0" collapsed="false">
      <c r="A28" s="160" t="n">
        <v>14</v>
      </c>
      <c r="B28" s="161"/>
      <c r="C28" s="161"/>
      <c r="D28" s="162"/>
      <c r="E28" s="183"/>
      <c r="F28" s="181"/>
      <c r="G28" s="183"/>
      <c r="H28" s="180"/>
      <c r="I28" s="180"/>
      <c r="J28" s="181"/>
      <c r="K28" s="183"/>
      <c r="L28" s="180"/>
      <c r="M28" s="180"/>
      <c r="N28" s="181"/>
      <c r="O28" s="183"/>
      <c r="P28" s="180"/>
      <c r="Q28" s="180"/>
      <c r="R28" s="180"/>
      <c r="S28" s="180"/>
      <c r="T28" s="180"/>
      <c r="U28" s="180"/>
      <c r="V28" s="181"/>
      <c r="W28" s="183"/>
      <c r="X28" s="180"/>
      <c r="Y28" s="180"/>
      <c r="Z28" s="180"/>
      <c r="AA28" s="180"/>
      <c r="AB28" s="180"/>
      <c r="AC28" s="180"/>
      <c r="AD28" s="181"/>
      <c r="AE28" s="183"/>
      <c r="AF28" s="180"/>
      <c r="AG28" s="180"/>
      <c r="AH28" s="180"/>
      <c r="AI28" s="180"/>
      <c r="AJ28" s="180"/>
      <c r="AK28" s="180"/>
      <c r="AL28" s="166"/>
      <c r="AM28" s="167" t="str">
        <f aca="false">IF(B28="","",SUM(E28:AL28))</f>
        <v/>
      </c>
      <c r="AN28" s="168" t="str">
        <f aca="false">IF(B28="","",AM28/9)</f>
        <v/>
      </c>
      <c r="AO28" s="169" t="str">
        <f aca="false">IF(B28="","",IF(AM28=0,"-",RANK(AM28,$AM$15:$AM$64,0)))</f>
        <v/>
      </c>
      <c r="AP28" s="167" t="str">
        <f aca="false">IF(E28="","",IF(E28="-","-",IF(UPPER(E28)="AB","+",VLOOKUP(E28,'විෂය තොරතුරු'!$P$24:$Q$28,2))))</f>
        <v/>
      </c>
      <c r="AQ28" s="168" t="str">
        <f aca="false">IF(F28="","",IF(F28="-","-",IF(UPPER(F28)="AB","+",VLOOKUP(F28,'විෂය තොරතුරු'!$P$24:$Q$28,2))))</f>
        <v/>
      </c>
      <c r="AR28" s="168" t="str">
        <f aca="false">IF(G28="","",IF(G28="-","-",IF(UPPER(G28)="AB","+",VLOOKUP(G28,'විෂය තොරතුරු'!$P$24:$Q$28,2))))</f>
        <v/>
      </c>
      <c r="AS28" s="168" t="str">
        <f aca="false">IF(H28="","",IF(H28="-","-",IF(UPPER(H28)="AB","+",VLOOKUP(H28,'විෂය තොරතුරු'!$P$24:$Q$28,2))))</f>
        <v/>
      </c>
      <c r="AT28" s="168" t="str">
        <f aca="false">IF(I28="","",IF(I28="-","-",IF(UPPER(I28)="AB","+",VLOOKUP(I28,'විෂය තොරතුරු'!$P$24:$Q$28,2))))</f>
        <v/>
      </c>
      <c r="AU28" s="170" t="str">
        <f aca="false">IF(J28="","",IF(J28="-","-",IF(UPPER(J28)="AB","+",VLOOKUP(J28,'විෂය තොරතුරු'!$P$24:$Q$28,2))))</f>
        <v/>
      </c>
      <c r="AV28" s="171" t="str">
        <f aca="false">IF(K28="","",IF(K28="-","-",IF(UPPER(K28)="AB","+",VLOOKUP(K28,'විෂය තොරතුරු'!$P$24:$Q$28,2))))</f>
        <v/>
      </c>
      <c r="AW28" s="168" t="str">
        <f aca="false">IF(L28="","",IF(L28="-","-",IF(UPPER(L28)="AB","+",VLOOKUP(L28,'විෂය තොරතුරු'!$P$24:$Q$28,2))))</f>
        <v/>
      </c>
      <c r="AX28" s="168" t="str">
        <f aca="false">IF(M28="","",IF(M28="-","-",IF(UPPER(M28)="AB","+",VLOOKUP(M28,'විෂය තොරතුරු'!$P$24:$Q$28,2))))</f>
        <v/>
      </c>
      <c r="AY28" s="169" t="str">
        <f aca="false">IF(N28="","",IF(N28="-","-",IF(UPPER(N28)="AB","+",VLOOKUP(N28,'විෂය තොරතුරු'!$P$24:$Q$28,2))))</f>
        <v/>
      </c>
      <c r="AZ28" s="167" t="str">
        <f aca="false">IF(O28="","",IF(O28="-","-",IF(UPPER(O28)="AB","+",VLOOKUP(O28,'විෂය තොරතුරු'!$P$24:$Q$28,2))))</f>
        <v/>
      </c>
      <c r="BA28" s="168" t="str">
        <f aca="false">IF(P28="","",IF(P28="-","-",IF(UPPER(P28)="AB","+",VLOOKUP(P28,'විෂය තොරතුරු'!$P$24:$Q$28,2))))</f>
        <v/>
      </c>
      <c r="BB28" s="168" t="str">
        <f aca="false">IF(Q28="","",IF(Q28="-","-",IF(UPPER(Q28)="AB","+",VLOOKUP(Q28,'විෂය තොරතුරු'!$P$24:$Q$28,2))))</f>
        <v/>
      </c>
      <c r="BC28" s="168" t="str">
        <f aca="false">IF(R28="","",IF(R28="-","-",IF(UPPER(R28)="AB","+",VLOOKUP(R28,'විෂය තොරතුරු'!$P$24:$Q$28,2))))</f>
        <v/>
      </c>
      <c r="BD28" s="168" t="str">
        <f aca="false">IF(S28="","",IF(S28="-","-",IF(UPPER(S28)="AB","+",VLOOKUP(S28,'විෂය තොරතුරු'!$P$24:$Q$28,2))))</f>
        <v/>
      </c>
      <c r="BE28" s="168" t="str">
        <f aca="false">IF(T28="","",IF(T28="-","-",IF(UPPER(T28)="AB","+",VLOOKUP(T28,'විෂය තොරතුරු'!$P$24:$Q$28,2))))</f>
        <v/>
      </c>
      <c r="BF28" s="168" t="str">
        <f aca="false">IF(U28="","",IF(U28="-","-",IF(UPPER(U28)="AB","+",VLOOKUP(U28,'විෂය තොරතුරු'!$P$24:$Q$28,2))))</f>
        <v/>
      </c>
      <c r="BG28" s="170" t="str">
        <f aca="false">IF(V28="","",IF(V28="-","-",IF(UPPER(V28)="AB","+",VLOOKUP(V28,'විෂය තොරතුරු'!$P$24:$Q$28,2))))</f>
        <v/>
      </c>
      <c r="BH28" s="171" t="str">
        <f aca="false">IF(W28="","",IF(W28="-","-",IF(UPPER(W28)="AB","+",VLOOKUP(W28,'විෂය තොරතුරු'!$P$24:$Q$28,2))))</f>
        <v/>
      </c>
      <c r="BI28" s="168" t="str">
        <f aca="false">IF(X28="","",IF(X28="-","-",IF(UPPER(X28)="AB","+",VLOOKUP(X28,'විෂය තොරතුරු'!$P$24:$Q$28,2))))</f>
        <v/>
      </c>
      <c r="BJ28" s="168" t="str">
        <f aca="false">IF(Y28="","",IF(Y28="-","-",IF(UPPER(Y28)="AB","+",VLOOKUP(Y28,'විෂය තොරතුරු'!$P$24:$Q$28,2))))</f>
        <v/>
      </c>
      <c r="BK28" s="168" t="str">
        <f aca="false">IF(Z28="","",IF(Z28="-","-",IF(UPPER(Z28)="AB","+",VLOOKUP(Z28,'විෂය තොරතුරු'!$P$24:$Q$28,2))))</f>
        <v/>
      </c>
      <c r="BL28" s="168" t="str">
        <f aca="false">IF(AA28="","",IF(AA28="-","-",IF(UPPER(AA28)="AB","+",VLOOKUP(AA28,'විෂය තොරතුරු'!$P$24:$Q$28,2))))</f>
        <v/>
      </c>
      <c r="BM28" s="168" t="str">
        <f aca="false">IF(AB28="","",IF(AB28="-","-",IF(UPPER(AB28)="AB","+",VLOOKUP(AB28,'විෂය තොරතුරු'!$P$24:$Q$28,2))))</f>
        <v/>
      </c>
      <c r="BN28" s="168" t="str">
        <f aca="false">IF(AC28="","",IF(AC28="-","-",IF(UPPER(AC28)="AB","+",VLOOKUP(AC28,'විෂය තොරතුරු'!$P$24:$Q$28,2))))</f>
        <v/>
      </c>
      <c r="BO28" s="169" t="str">
        <f aca="false">IF(AD28="","",IF(AD28="-","-",IF(UPPER(AD28)="AB","+",VLOOKUP(AD28,'විෂය තොරතුරු'!$P$24:$Q$28,2))))</f>
        <v/>
      </c>
      <c r="BP28" s="171" t="str">
        <f aca="false">IF(AE28="","",IF(AE28="-","-",IF(UPPER(AE28)="AB","+",VLOOKUP(AE28,'විෂය තොරතුරු'!$P$24:$Q$28,2))))</f>
        <v/>
      </c>
      <c r="BQ28" s="168" t="str">
        <f aca="false">IF(AF28="","",IF(AF28="-","-",IF(UPPER(AF28)="AB","+",VLOOKUP(AF28,'විෂය තොරතුරු'!$P$24:$Q$28,2))))</f>
        <v/>
      </c>
      <c r="BR28" s="168" t="str">
        <f aca="false">IF(AG28="","",IF(AG28="-","-",IF(UPPER(AG28)="AB","+",VLOOKUP(AG28,'විෂය තොරතුරු'!$P$24:$Q$28,2))))</f>
        <v/>
      </c>
      <c r="BS28" s="168" t="str">
        <f aca="false">IF(AH28="","",IF(AH28="-","-",IF(UPPER(AH28)="AB","+",VLOOKUP(AH28,'විෂය තොරතුරු'!$P$24:$Q$28,2))))</f>
        <v/>
      </c>
      <c r="BT28" s="168" t="str">
        <f aca="false">IF(AI28="","",IF(AI28="-","-",IF(UPPER(AI28)="AB","+",VLOOKUP(AI28,'විෂය තොරතුරු'!$P$24:$Q$28,2))))</f>
        <v/>
      </c>
      <c r="BU28" s="168" t="str">
        <f aca="false">IF(AJ28="","",IF(AJ28="-","-",IF(UPPER(AJ28)="AB","+",VLOOKUP(AJ28,'විෂය තොරතුරු'!$P$24:$Q$28,2))))</f>
        <v/>
      </c>
      <c r="BV28" s="168" t="str">
        <f aca="false">IF(AK28="","",IF(AK28="-","-",IF(UPPER(AK28)="AB","+",VLOOKUP(AK28,'විෂය තොරතුරු'!$P$24:$Q$28,2))))</f>
        <v/>
      </c>
      <c r="BW28" s="169" t="str">
        <f aca="false">IF(AL28="","",IF(AL28="-","-",IF(UPPER(AL28)="AB","+",VLOOKUP(AL28,'විෂය තොරතුරු'!$P$24:$Q$28,2))))</f>
        <v/>
      </c>
      <c r="BX28" s="171" t="str">
        <f aca="false">IF($B28="","",COUNTIF($AP28:$BW28,"A"))</f>
        <v/>
      </c>
      <c r="BY28" s="168" t="str">
        <f aca="false">IF($B28="","",COUNTIF($AP28:$BW28,"B"))</f>
        <v/>
      </c>
      <c r="BZ28" s="168" t="str">
        <f aca="false">IF($B28="","",COUNTIF($AP28:$BW28,"C"))</f>
        <v/>
      </c>
      <c r="CA28" s="168" t="str">
        <f aca="false">IF($B28="","",COUNTIF($AP28:$BW28,"S"))</f>
        <v/>
      </c>
      <c r="CB28" s="169" t="str">
        <f aca="false">IF($B28="","",COUNTIF($AP28:$BW28,"W"))</f>
        <v/>
      </c>
      <c r="CC28" s="171" t="str">
        <f aca="false">IF(B28="","",SUM(BX28:CA28))</f>
        <v/>
      </c>
      <c r="CD28" s="169" t="str">
        <f aca="false">IF(B28="","",SUM(BX28:BZ28))</f>
        <v/>
      </c>
      <c r="CE28" s="172" t="str">
        <f aca="false">IF(B28="","",IF(AND(CC28&gt;=6,CD28&gt;=3,OR(E28&gt;=35,F28&gt;=35),L28&gt;=35),"6/3 සමත්",IF(AND(CC28&gt;=5,CD28&gt;=3,OR(E28&gt;=35,F28&gt;=35,L28&gt;=35)),"5/3 සමත්",IF(AND(CC28&gt;=4,CD28&gt;=1,OR(E28&gt;=20,F28&gt;=20,L28&gt;=20)),"සමත් කළ හැකි",IF(CB28=9,"W9","අසමත් ?")))))</f>
        <v/>
      </c>
      <c r="FK28" s="173" t="n">
        <v>14</v>
      </c>
      <c r="FL28" s="161" t="s">
        <v>58</v>
      </c>
      <c r="FM28" s="161"/>
      <c r="FN28" s="161" t="str">
        <f aca="false">IF(FM28="","-",(FM28/$M$95)*100)</f>
        <v>-</v>
      </c>
      <c r="FO28" s="165" t="n">
        <v>27</v>
      </c>
      <c r="FP28" s="165"/>
      <c r="FQ28" s="165" t="n">
        <v>30</v>
      </c>
      <c r="FR28" s="165" t="s">
        <v>18</v>
      </c>
      <c r="FS28" s="165"/>
      <c r="FT28" s="165"/>
      <c r="FU28" s="165" t="n">
        <v>10</v>
      </c>
      <c r="FV28" s="165" t="n">
        <v>17</v>
      </c>
      <c r="FW28" s="165" t="n">
        <v>12</v>
      </c>
      <c r="FX28" s="165" t="n">
        <v>22</v>
      </c>
      <c r="FY28" s="165" t="s">
        <v>18</v>
      </c>
      <c r="FZ28" s="165" t="s">
        <v>18</v>
      </c>
      <c r="GA28" s="165" t="n">
        <v>19</v>
      </c>
      <c r="GB28" s="165"/>
      <c r="GC28" s="165"/>
      <c r="GD28" s="165"/>
      <c r="GE28" s="165"/>
      <c r="GF28" s="165"/>
      <c r="GG28" s="165" t="s">
        <v>18</v>
      </c>
      <c r="GH28" s="165" t="n">
        <v>43</v>
      </c>
      <c r="GI28" s="165" t="s">
        <v>18</v>
      </c>
      <c r="GJ28" s="165"/>
      <c r="GK28" s="165"/>
      <c r="GL28" s="165" t="s">
        <v>18</v>
      </c>
      <c r="GM28" s="165"/>
      <c r="GN28" s="165"/>
      <c r="GO28" s="165" t="s">
        <v>18</v>
      </c>
      <c r="GP28" s="165" t="n">
        <v>27</v>
      </c>
      <c r="GQ28" s="165"/>
      <c r="GR28" s="165" t="s">
        <v>18</v>
      </c>
      <c r="GS28" s="165"/>
      <c r="GT28" s="165"/>
      <c r="GU28" s="165"/>
      <c r="GV28" s="174"/>
      <c r="GW28" s="167" t="n">
        <f aca="false">IF(FL28="","",SUM(FO28:GV28))</f>
        <v>207</v>
      </c>
      <c r="GX28" s="168" t="n">
        <f aca="false">IF(FL28="","",GW28/9)</f>
        <v>23</v>
      </c>
      <c r="GY28" s="169" t="n">
        <f aca="false">IF(FL28="","",IF(GW28=0,"-",RANK(GW28,$GW$15:$GW$64,0)))</f>
        <v>25</v>
      </c>
      <c r="GZ28" s="167" t="str">
        <f aca="false">IF(FO28="","",IF(FO28="-","-",IF(UPPER(FO28)="AB","+",VLOOKUP(FO28,'විෂය තොරතුරු'!$P$24:$Q$28,2))))</f>
        <v>W</v>
      </c>
      <c r="HA28" s="168" t="str">
        <f aca="false">IF(FP28="","",IF(FP28="-","-",IF(UPPER(FP28)="AB","+",VLOOKUP(FP28,'විෂය තොරතුරු'!$P$24:$Q$28,2))))</f>
        <v/>
      </c>
      <c r="HB28" s="168" t="str">
        <f aca="false">IF(FQ28="","",IF(FQ28="-","-",IF(UPPER(FQ28)="AB","+",VLOOKUP(FQ28,'විෂය තොරතුරු'!$P$24:$Q$28,2))))</f>
        <v>W</v>
      </c>
      <c r="HC28" s="168" t="str">
        <f aca="false">IF(FR28="","",IF(FR28="-","-",IF(UPPER(FR28)="AB","+",VLOOKUP(FR28,'විෂය තොරතුරු'!$P$24:$Q$28,2))))</f>
        <v>-</v>
      </c>
      <c r="HD28" s="168" t="str">
        <f aca="false">IF(FS28="","",IF(FS28="-","-",IF(UPPER(FS28)="AB","+",VLOOKUP(FS28,'විෂය තොරතුරු'!$P$24:$Q$28,2))))</f>
        <v/>
      </c>
      <c r="HE28" s="170" t="str">
        <f aca="false">IF(FT28="","",IF(FT28="-","-",IF(UPPER(FT28)="AB","+",VLOOKUP(FT28,'විෂය තොරතුරු'!$P$24:$Q$28,2))))</f>
        <v/>
      </c>
      <c r="HF28" s="171" t="str">
        <f aca="false">IF(FU28="","",IF(FU28="-","-",IF(UPPER(FU28)="AB","+",VLOOKUP(FU28,'විෂය තොරතුරු'!$P$24:$Q$28,2))))</f>
        <v>W</v>
      </c>
      <c r="HG28" s="168" t="str">
        <f aca="false">IF(FV28="","",IF(FV28="-","-",IF(UPPER(FV28)="AB","+",VLOOKUP(FV28,'විෂය තොරතුරු'!$P$24:$Q$28,2))))</f>
        <v>W</v>
      </c>
      <c r="HH28" s="168" t="str">
        <f aca="false">IF(FW28="","",IF(FW28="-","-",IF(UPPER(FW28)="AB","+",VLOOKUP(FW28,'විෂය තොරතුරු'!$P$24:$Q$28,2))))</f>
        <v>W</v>
      </c>
      <c r="HI28" s="169" t="str">
        <f aca="false">IF(FX28="","",IF(FX28="-","-",IF(UPPER(FX28)="AB","+",VLOOKUP(FX28,'විෂය තොරතුරු'!$P$24:$Q$28,2))))</f>
        <v>W</v>
      </c>
      <c r="HJ28" s="167" t="str">
        <f aca="false">IF(FY28="","",IF(FY28="-","-",IF(UPPER(FY28)="AB","+",VLOOKUP(FY28,'විෂය තොරතුරු'!$P$24:$Q$28,2))))</f>
        <v>-</v>
      </c>
      <c r="HK28" s="168" t="str">
        <f aca="false">IF(FZ28="","",IF(FZ28="-","-",IF(UPPER(FZ28)="AB","+",VLOOKUP(FZ28,'විෂය තොරතුරු'!$P$24:$Q$28,2))))</f>
        <v>-</v>
      </c>
      <c r="HL28" s="168" t="str">
        <f aca="false">IF(GA28="","",IF(GA28="-","-",IF(UPPER(GA28)="AB","+",VLOOKUP(GA28,'විෂය තොරතුරු'!$P$24:$Q$28,2))))</f>
        <v>W</v>
      </c>
      <c r="HM28" s="168" t="str">
        <f aca="false">IF(GB28="","",IF(GB28="-","-",IF(UPPER(GB28)="AB","+",VLOOKUP(GB28,'විෂය තොරතුරු'!$P$24:$Q$28,2))))</f>
        <v/>
      </c>
      <c r="HN28" s="168" t="str">
        <f aca="false">IF(GC28="","",IF(GC28="-","-",IF(UPPER(GC28)="AB","+",VLOOKUP(GC28,'විෂය තොරතුරු'!$P$24:$Q$28,2))))</f>
        <v/>
      </c>
      <c r="HO28" s="168" t="str">
        <f aca="false">IF(GD28="","",IF(GD28="-","-",IF(UPPER(GD28)="AB","+",VLOOKUP(GD28,'විෂය තොරතුරු'!$P$24:$Q$28,2))))</f>
        <v/>
      </c>
      <c r="HP28" s="168" t="str">
        <f aca="false">IF(GE28="","",IF(GE28="-","-",IF(UPPER(GE28)="AB","+",VLOOKUP(GE28,'විෂය තොරතුරු'!$P$24:$Q$28,2))))</f>
        <v/>
      </c>
      <c r="HQ28" s="170" t="str">
        <f aca="false">IF(GF28="","",IF(GF28="-","-",IF(UPPER(GF28)="AB","+",VLOOKUP(GF28,'විෂය තොරතුරු'!$P$24:$Q$28,2))))</f>
        <v/>
      </c>
      <c r="HR28" s="171" t="str">
        <f aca="false">IF(GG28="","",IF(GG28="-","-",IF(UPPER(GG28)="AB","+",VLOOKUP(GG28,'විෂය තොරතුරු'!$P$24:$Q$28,2))))</f>
        <v>-</v>
      </c>
      <c r="HS28" s="168" t="str">
        <f aca="false">IF(GH28="","",IF(GH28="-","-",IF(UPPER(GH28)="AB","+",VLOOKUP(GH28,'විෂය තොරතුරු'!$P$24:$Q$28,2))))</f>
        <v>S</v>
      </c>
      <c r="HT28" s="168" t="str">
        <f aca="false">IF(GI28="","",IF(GI28="-","-",IF(UPPER(GI28)="AB","+",VLOOKUP(GI28,'විෂය තොරතුරු'!$P$24:$Q$28,2))))</f>
        <v>-</v>
      </c>
      <c r="HU28" s="168" t="str">
        <f aca="false">IF(GJ28="","",IF(GJ28="-","-",IF(UPPER(GJ28)="AB","+",VLOOKUP(GJ28,'විෂය තොරතුරු'!$P$24:$Q$28,2))))</f>
        <v/>
      </c>
      <c r="HV28" s="168" t="str">
        <f aca="false">IF(GK28="","",IF(GK28="-","-",IF(UPPER(GK28)="AB","+",VLOOKUP(GK28,'විෂය තොරතුරු'!$P$24:$Q$28,2))))</f>
        <v/>
      </c>
      <c r="HW28" s="168" t="str">
        <f aca="false">IF(GL28="","",IF(GL28="-","-",IF(UPPER(GL28)="AB","+",VLOOKUP(GL28,'විෂය තොරතුරු'!$P$24:$Q$28,2))))</f>
        <v>-</v>
      </c>
      <c r="HX28" s="168" t="str">
        <f aca="false">IF(GM28="","",IF(GM28="-","-",IF(UPPER(GM28)="AB","+",VLOOKUP(GM28,'විෂය තොරතුරු'!$P$24:$Q$28,2))))</f>
        <v/>
      </c>
      <c r="HY28" s="169" t="str">
        <f aca="false">IF(GN28="","",IF(GN28="-","-",IF(UPPER(GN28)="AB","+",VLOOKUP(GN28,'විෂය තොරතුරු'!$P$24:$Q$28,2))))</f>
        <v/>
      </c>
      <c r="HZ28" s="171" t="str">
        <f aca="false">IF(GO28="","",IF(GO28="-","-",IF(UPPER(GO28)="AB","+",VLOOKUP(GO28,'විෂය තොරතුරු'!$P$24:$Q$28,2))))</f>
        <v>-</v>
      </c>
      <c r="IA28" s="168" t="str">
        <f aca="false">IF(GP28="","",IF(GP28="-","-",IF(UPPER(GP28)="AB","+",VLOOKUP(GP28,'විෂය තොරතුරු'!$P$24:$Q$28,2))))</f>
        <v>W</v>
      </c>
      <c r="IB28" s="168" t="str">
        <f aca="false">IF(GQ28="","",IF(GQ28="-","-",IF(UPPER(GQ28)="AB","+",VLOOKUP(GQ28,'විෂය තොරතුරු'!$P$24:$Q$28,2))))</f>
        <v/>
      </c>
      <c r="IC28" s="168" t="str">
        <f aca="false">IF(GR28="","",IF(GR28="-","-",IF(UPPER(GR28)="AB","+",VLOOKUP(GR28,'විෂය තොරතුරු'!$P$24:$Q$28,2))))</f>
        <v>-</v>
      </c>
      <c r="ID28" s="168" t="str">
        <f aca="false">IF(GS28="","",IF(GS28="-","-",IF(UPPER(GS28)="AB","+",VLOOKUP(GS28,'විෂය තොරතුරු'!$P$24:$Q$28,2))))</f>
        <v/>
      </c>
      <c r="IE28" s="168" t="str">
        <f aca="false">IF(GT28="","",IF(GT28="-","-",IF(UPPER(GT28)="AB","+",VLOOKUP(GT28,'විෂය තොරතුරු'!$P$24:$Q$28,2))))</f>
        <v/>
      </c>
      <c r="IF28" s="168" t="str">
        <f aca="false">IF(GU28="","",IF(GU28="-","-",IF(UPPER(GU28)="AB","+",VLOOKUP(GU28,'විෂය තොරතුරු'!$P$24:$Q$28,2))))</f>
        <v/>
      </c>
      <c r="IG28" s="169" t="str">
        <f aca="false">IF(GV28="","",IF(GV28="-","-",IF(UPPER(GV28)="AB","+",VLOOKUP(GV28,'විෂය තොරතුරු'!$P$24:$Q$28,2))))</f>
        <v/>
      </c>
      <c r="IH28" s="171" t="n">
        <f aca="false">IF($FL28="","",COUNTIF($GZ28:$IG28,"A"))</f>
        <v>0</v>
      </c>
      <c r="II28" s="171" t="n">
        <f aca="false">IF($FL28="","",COUNTIF($GZ28:$IG28,"B"))</f>
        <v>0</v>
      </c>
      <c r="IJ28" s="171" t="n">
        <f aca="false">IF($FL28="","",COUNTIF($GZ28:$IG28,"C"))</f>
        <v>0</v>
      </c>
      <c r="IK28" s="171" t="n">
        <f aca="false">IF($FL28="","",COUNTIF($GZ28:$IG28,"S"))</f>
        <v>1</v>
      </c>
      <c r="IL28" s="171" t="n">
        <f aca="false">IF($FL28="","",COUNTIF($GZ28:$IG28,"W"))</f>
        <v>8</v>
      </c>
      <c r="IM28" s="171" t="n">
        <f aca="false">IF(FL28="","",SUM(IH28:IK28))</f>
        <v>1</v>
      </c>
      <c r="IN28" s="169" t="n">
        <f aca="false">IF(FL28="","",SUM(IH28:IJ28))</f>
        <v>0</v>
      </c>
      <c r="IO28" s="172" t="str">
        <f aca="false">IF(FL28="","",IF(AND(IM28&gt;=6,IN28&gt;=3,OR(FO28&gt;=35,FP28&gt;=35),FV28&gt;=35),"6/3 සමත්",IF(AND(IM28&gt;=5,IN28&gt;=3,OR(FO28&gt;=35,FP28&gt;=35,FV28&gt;=35)),"5/3 සමත්",IF(AND(IM28&gt;=4,IN28&gt;=1,OR(FO28&gt;=20,FP28&gt;=20,FV28&gt;=20)),"සමත් කළ හැකි",IF(IL28=9,"W9","අසමත් ?")))))</f>
        <v>අසමත් ?</v>
      </c>
    </row>
    <row r="29" customFormat="false" ht="13.8" hidden="false" customHeight="false" outlineLevel="0" collapsed="false">
      <c r="A29" s="160" t="n">
        <v>15</v>
      </c>
      <c r="B29" s="161"/>
      <c r="C29" s="161"/>
      <c r="D29" s="162"/>
      <c r="E29" s="183"/>
      <c r="F29" s="181"/>
      <c r="G29" s="183"/>
      <c r="H29" s="180"/>
      <c r="I29" s="180"/>
      <c r="J29" s="181"/>
      <c r="K29" s="183"/>
      <c r="L29" s="180"/>
      <c r="M29" s="180"/>
      <c r="N29" s="181"/>
      <c r="O29" s="183"/>
      <c r="P29" s="180"/>
      <c r="Q29" s="180"/>
      <c r="R29" s="180"/>
      <c r="S29" s="180"/>
      <c r="T29" s="180"/>
      <c r="U29" s="180"/>
      <c r="V29" s="181"/>
      <c r="W29" s="183"/>
      <c r="X29" s="180"/>
      <c r="Y29" s="180"/>
      <c r="Z29" s="180"/>
      <c r="AA29" s="180"/>
      <c r="AB29" s="180"/>
      <c r="AC29" s="180"/>
      <c r="AD29" s="181"/>
      <c r="AE29" s="183"/>
      <c r="AF29" s="180"/>
      <c r="AG29" s="180"/>
      <c r="AH29" s="180"/>
      <c r="AI29" s="180"/>
      <c r="AJ29" s="180"/>
      <c r="AK29" s="180"/>
      <c r="AL29" s="166"/>
      <c r="AM29" s="167" t="str">
        <f aca="false">IF(B29="","",SUM(E29:AL29))</f>
        <v/>
      </c>
      <c r="AN29" s="168" t="str">
        <f aca="false">IF(B29="","",AM29/9)</f>
        <v/>
      </c>
      <c r="AO29" s="169" t="str">
        <f aca="false">IF(B29="","",IF(AM29=0,"-",RANK(AM29,$AM$15:$AM$64,0)))</f>
        <v/>
      </c>
      <c r="AP29" s="167" t="str">
        <f aca="false">IF(E29="","",IF(E29="-","-",IF(UPPER(E29)="AB","+",VLOOKUP(E29,'විෂය තොරතුරු'!$P$24:$Q$28,2))))</f>
        <v/>
      </c>
      <c r="AQ29" s="168" t="str">
        <f aca="false">IF(F29="","",IF(F29="-","-",IF(UPPER(F29)="AB","+",VLOOKUP(F29,'විෂය තොරතුරු'!$P$24:$Q$28,2))))</f>
        <v/>
      </c>
      <c r="AR29" s="168" t="str">
        <f aca="false">IF(G29="","",IF(G29="-","-",IF(UPPER(G29)="AB","+",VLOOKUP(G29,'විෂය තොරතුරු'!$P$24:$Q$28,2))))</f>
        <v/>
      </c>
      <c r="AS29" s="168" t="str">
        <f aca="false">IF(H29="","",IF(H29="-","-",IF(UPPER(H29)="AB","+",VLOOKUP(H29,'විෂය තොරතුරු'!$P$24:$Q$28,2))))</f>
        <v/>
      </c>
      <c r="AT29" s="168" t="str">
        <f aca="false">IF(I29="","",IF(I29="-","-",IF(UPPER(I29)="AB","+",VLOOKUP(I29,'විෂය තොරතුරු'!$P$24:$Q$28,2))))</f>
        <v/>
      </c>
      <c r="AU29" s="170" t="str">
        <f aca="false">IF(J29="","",IF(J29="-","-",IF(UPPER(J29)="AB","+",VLOOKUP(J29,'විෂය තොරතුරු'!$P$24:$Q$28,2))))</f>
        <v/>
      </c>
      <c r="AV29" s="171" t="str">
        <f aca="false">IF(K29="","",IF(K29="-","-",IF(UPPER(K29)="AB","+",VLOOKUP(K29,'විෂය තොරතුරු'!$P$24:$Q$28,2))))</f>
        <v/>
      </c>
      <c r="AW29" s="168" t="str">
        <f aca="false">IF(L29="","",IF(L29="-","-",IF(UPPER(L29)="AB","+",VLOOKUP(L29,'විෂය තොරතුරු'!$P$24:$Q$28,2))))</f>
        <v/>
      </c>
      <c r="AX29" s="168" t="str">
        <f aca="false">IF(M29="","",IF(M29="-","-",IF(UPPER(M29)="AB","+",VLOOKUP(M29,'විෂය තොරතුරු'!$P$24:$Q$28,2))))</f>
        <v/>
      </c>
      <c r="AY29" s="169" t="str">
        <f aca="false">IF(N29="","",IF(N29="-","-",IF(UPPER(N29)="AB","+",VLOOKUP(N29,'විෂය තොරතුරු'!$P$24:$Q$28,2))))</f>
        <v/>
      </c>
      <c r="AZ29" s="167" t="str">
        <f aca="false">IF(O29="","",IF(O29="-","-",IF(UPPER(O29)="AB","+",VLOOKUP(O29,'විෂය තොරතුරු'!$P$24:$Q$28,2))))</f>
        <v/>
      </c>
      <c r="BA29" s="168" t="str">
        <f aca="false">IF(P29="","",IF(P29="-","-",IF(UPPER(P29)="AB","+",VLOOKUP(P29,'විෂය තොරතුරු'!$P$24:$Q$28,2))))</f>
        <v/>
      </c>
      <c r="BB29" s="168" t="str">
        <f aca="false">IF(Q29="","",IF(Q29="-","-",IF(UPPER(Q29)="AB","+",VLOOKUP(Q29,'විෂය තොරතුරු'!$P$24:$Q$28,2))))</f>
        <v/>
      </c>
      <c r="BC29" s="168" t="str">
        <f aca="false">IF(R29="","",IF(R29="-","-",IF(UPPER(R29)="AB","+",VLOOKUP(R29,'විෂය තොරතුරු'!$P$24:$Q$28,2))))</f>
        <v/>
      </c>
      <c r="BD29" s="168" t="str">
        <f aca="false">IF(S29="","",IF(S29="-","-",IF(UPPER(S29)="AB","+",VLOOKUP(S29,'විෂය තොරතුරු'!$P$24:$Q$28,2))))</f>
        <v/>
      </c>
      <c r="BE29" s="168" t="str">
        <f aca="false">IF(T29="","",IF(T29="-","-",IF(UPPER(T29)="AB","+",VLOOKUP(T29,'විෂය තොරතුරු'!$P$24:$Q$28,2))))</f>
        <v/>
      </c>
      <c r="BF29" s="168" t="str">
        <f aca="false">IF(U29="","",IF(U29="-","-",IF(UPPER(U29)="AB","+",VLOOKUP(U29,'විෂය තොරතුරු'!$P$24:$Q$28,2))))</f>
        <v/>
      </c>
      <c r="BG29" s="170" t="str">
        <f aca="false">IF(V29="","",IF(V29="-","-",IF(UPPER(V29)="AB","+",VLOOKUP(V29,'විෂය තොරතුරු'!$P$24:$Q$28,2))))</f>
        <v/>
      </c>
      <c r="BH29" s="171" t="str">
        <f aca="false">IF(W29="","",IF(W29="-","-",IF(UPPER(W29)="AB","+",VLOOKUP(W29,'විෂය තොරතුරු'!$P$24:$Q$28,2))))</f>
        <v/>
      </c>
      <c r="BI29" s="168" t="str">
        <f aca="false">IF(X29="","",IF(X29="-","-",IF(UPPER(X29)="AB","+",VLOOKUP(X29,'විෂය තොරතුරු'!$P$24:$Q$28,2))))</f>
        <v/>
      </c>
      <c r="BJ29" s="168" t="str">
        <f aca="false">IF(Y29="","",IF(Y29="-","-",IF(UPPER(Y29)="AB","+",VLOOKUP(Y29,'විෂය තොරතුරු'!$P$24:$Q$28,2))))</f>
        <v/>
      </c>
      <c r="BK29" s="168" t="str">
        <f aca="false">IF(Z29="","",IF(Z29="-","-",IF(UPPER(Z29)="AB","+",VLOOKUP(Z29,'විෂය තොරතුරු'!$P$24:$Q$28,2))))</f>
        <v/>
      </c>
      <c r="BL29" s="168" t="str">
        <f aca="false">IF(AA29="","",IF(AA29="-","-",IF(UPPER(AA29)="AB","+",VLOOKUP(AA29,'විෂය තොරතුරු'!$P$24:$Q$28,2))))</f>
        <v/>
      </c>
      <c r="BM29" s="168" t="str">
        <f aca="false">IF(AB29="","",IF(AB29="-","-",IF(UPPER(AB29)="AB","+",VLOOKUP(AB29,'විෂය තොරතුරු'!$P$24:$Q$28,2))))</f>
        <v/>
      </c>
      <c r="BN29" s="168" t="str">
        <f aca="false">IF(AC29="","",IF(AC29="-","-",IF(UPPER(AC29)="AB","+",VLOOKUP(AC29,'විෂය තොරතුරු'!$P$24:$Q$28,2))))</f>
        <v/>
      </c>
      <c r="BO29" s="169" t="str">
        <f aca="false">IF(AD29="","",IF(AD29="-","-",IF(UPPER(AD29)="AB","+",VLOOKUP(AD29,'විෂය තොරතුරු'!$P$24:$Q$28,2))))</f>
        <v/>
      </c>
      <c r="BP29" s="171" t="str">
        <f aca="false">IF(AE29="","",IF(AE29="-","-",IF(UPPER(AE29)="AB","+",VLOOKUP(AE29,'විෂය තොරතුරු'!$P$24:$Q$28,2))))</f>
        <v/>
      </c>
      <c r="BQ29" s="168" t="str">
        <f aca="false">IF(AF29="","",IF(AF29="-","-",IF(UPPER(AF29)="AB","+",VLOOKUP(AF29,'විෂය තොරතුරු'!$P$24:$Q$28,2))))</f>
        <v/>
      </c>
      <c r="BR29" s="168" t="str">
        <f aca="false">IF(AG29="","",IF(AG29="-","-",IF(UPPER(AG29)="AB","+",VLOOKUP(AG29,'විෂය තොරතුරු'!$P$24:$Q$28,2))))</f>
        <v/>
      </c>
      <c r="BS29" s="168" t="str">
        <f aca="false">IF(AH29="","",IF(AH29="-","-",IF(UPPER(AH29)="AB","+",VLOOKUP(AH29,'විෂය තොරතුරු'!$P$24:$Q$28,2))))</f>
        <v/>
      </c>
      <c r="BT29" s="168" t="str">
        <f aca="false">IF(AI29="","",IF(AI29="-","-",IF(UPPER(AI29)="AB","+",VLOOKUP(AI29,'විෂය තොරතුරු'!$P$24:$Q$28,2))))</f>
        <v/>
      </c>
      <c r="BU29" s="168" t="str">
        <f aca="false">IF(AJ29="","",IF(AJ29="-","-",IF(UPPER(AJ29)="AB","+",VLOOKUP(AJ29,'විෂය තොරතුරු'!$P$24:$Q$28,2))))</f>
        <v/>
      </c>
      <c r="BV29" s="168" t="str">
        <f aca="false">IF(AK29="","",IF(AK29="-","-",IF(UPPER(AK29)="AB","+",VLOOKUP(AK29,'විෂය තොරතුරු'!$P$24:$Q$28,2))))</f>
        <v/>
      </c>
      <c r="BW29" s="169" t="str">
        <f aca="false">IF(AL29="","",IF(AL29="-","-",IF(UPPER(AL29)="AB","+",VLOOKUP(AL29,'විෂය තොරතුරු'!$P$24:$Q$28,2))))</f>
        <v/>
      </c>
      <c r="BX29" s="171" t="str">
        <f aca="false">IF($B29="","",COUNTIF($AP29:$BW29,"A"))</f>
        <v/>
      </c>
      <c r="BY29" s="168" t="str">
        <f aca="false">IF($B29="","",COUNTIF($AP29:$BW29,"B"))</f>
        <v/>
      </c>
      <c r="BZ29" s="168" t="str">
        <f aca="false">IF($B29="","",COUNTIF($AP29:$BW29,"C"))</f>
        <v/>
      </c>
      <c r="CA29" s="168" t="str">
        <f aca="false">IF($B29="","",COUNTIF($AP29:$BW29,"S"))</f>
        <v/>
      </c>
      <c r="CB29" s="169" t="str">
        <f aca="false">IF($B29="","",COUNTIF($AP29:$BW29,"W"))</f>
        <v/>
      </c>
      <c r="CC29" s="171" t="str">
        <f aca="false">IF(B29="","",SUM(BX29:CA29))</f>
        <v/>
      </c>
      <c r="CD29" s="169" t="str">
        <f aca="false">IF(B29="","",SUM(BX29:BZ29))</f>
        <v/>
      </c>
      <c r="CE29" s="172" t="str">
        <f aca="false">IF(B29="","",IF(AND(CC29&gt;=6,CD29&gt;=3,OR(E29&gt;=35,F29&gt;=35),L29&gt;=35),"6/3 සමත්",IF(AND(CC29&gt;=5,CD29&gt;=3,OR(E29&gt;=35,F29&gt;=35,L29&gt;=35)),"5/3 සමත්",IF(AND(CC29&gt;=4,CD29&gt;=1,OR(E29&gt;=20,F29&gt;=20,L29&gt;=20)),"සමත් කළ හැකි",IF(CB29=9,"W9","අසමත් ?")))))</f>
        <v/>
      </c>
      <c r="FK29" s="173" t="n">
        <v>15</v>
      </c>
      <c r="FL29" s="161" t="s">
        <v>59</v>
      </c>
      <c r="FM29" s="161"/>
      <c r="FN29" s="161" t="str">
        <f aca="false">IF(FM29="","-",(FM29/$M$95)*100)</f>
        <v>-</v>
      </c>
      <c r="FO29" s="165" t="n">
        <v>66</v>
      </c>
      <c r="FP29" s="165"/>
      <c r="FQ29" s="165" t="n">
        <v>90</v>
      </c>
      <c r="FR29" s="165" t="s">
        <v>18</v>
      </c>
      <c r="FS29" s="165"/>
      <c r="FT29" s="165"/>
      <c r="FU29" s="165" t="n">
        <v>58</v>
      </c>
      <c r="FV29" s="165" t="n">
        <v>68</v>
      </c>
      <c r="FW29" s="165" t="n">
        <v>69</v>
      </c>
      <c r="FX29" s="165" t="n">
        <v>64</v>
      </c>
      <c r="FY29" s="165" t="n">
        <v>86</v>
      </c>
      <c r="FZ29" s="165" t="s">
        <v>18</v>
      </c>
      <c r="GA29" s="165"/>
      <c r="GB29" s="165"/>
      <c r="GC29" s="165"/>
      <c r="GD29" s="165"/>
      <c r="GE29" s="165"/>
      <c r="GF29" s="165"/>
      <c r="GG29" s="165" t="s">
        <v>18</v>
      </c>
      <c r="GH29" s="165" t="n">
        <v>83</v>
      </c>
      <c r="GI29" s="165" t="s">
        <v>18</v>
      </c>
      <c r="GJ29" s="165"/>
      <c r="GK29" s="165"/>
      <c r="GL29" s="165" t="s">
        <v>18</v>
      </c>
      <c r="GM29" s="165"/>
      <c r="GN29" s="165"/>
      <c r="GO29" s="165" t="s">
        <v>18</v>
      </c>
      <c r="GP29" s="165" t="s">
        <v>18</v>
      </c>
      <c r="GQ29" s="165"/>
      <c r="GR29" s="165" t="n">
        <v>76</v>
      </c>
      <c r="GS29" s="165"/>
      <c r="GT29" s="165"/>
      <c r="GU29" s="165"/>
      <c r="GV29" s="174"/>
      <c r="GW29" s="167" t="n">
        <f aca="false">IF(FL29="","",SUM(FO29:GV29))</f>
        <v>660</v>
      </c>
      <c r="GX29" s="168" t="n">
        <f aca="false">IF(FL29="","",GW29/9)</f>
        <v>73.3333333333333</v>
      </c>
      <c r="GY29" s="169" t="n">
        <f aca="false">IF(FL29="","",IF(GW29=0,"-",RANK(GW29,$GW$15:$GW$64,0)))</f>
        <v>1</v>
      </c>
      <c r="GZ29" s="167" t="str">
        <f aca="false">IF(FO29="","",IF(FO29="-","-",IF(UPPER(FO29)="AB","+",VLOOKUP(FO29,'විෂය තොරතුරු'!$P$24:$Q$28,2))))</f>
        <v>B</v>
      </c>
      <c r="HA29" s="168" t="str">
        <f aca="false">IF(FP29="","",IF(FP29="-","-",IF(UPPER(FP29)="AB","+",VLOOKUP(FP29,'විෂය තොරතුරු'!$P$24:$Q$28,2))))</f>
        <v/>
      </c>
      <c r="HB29" s="168" t="str">
        <f aca="false">IF(FQ29="","",IF(FQ29="-","-",IF(UPPER(FQ29)="AB","+",VLOOKUP(FQ29,'විෂය තොරතුරු'!$P$24:$Q$28,2))))</f>
        <v>A</v>
      </c>
      <c r="HC29" s="168" t="str">
        <f aca="false">IF(FR29="","",IF(FR29="-","-",IF(UPPER(FR29)="AB","+",VLOOKUP(FR29,'විෂය තොරතුරු'!$P$24:$Q$28,2))))</f>
        <v>-</v>
      </c>
      <c r="HD29" s="168" t="str">
        <f aca="false">IF(FS29="","",IF(FS29="-","-",IF(UPPER(FS29)="AB","+",VLOOKUP(FS29,'විෂය තොරතුරු'!$P$24:$Q$28,2))))</f>
        <v/>
      </c>
      <c r="HE29" s="170" t="str">
        <f aca="false">IF(FT29="","",IF(FT29="-","-",IF(UPPER(FT29)="AB","+",VLOOKUP(FT29,'විෂය තොරතුරු'!$P$24:$Q$28,2))))</f>
        <v/>
      </c>
      <c r="HF29" s="171" t="str">
        <f aca="false">IF(FU29="","",IF(FU29="-","-",IF(UPPER(FU29)="AB","+",VLOOKUP(FU29,'විෂය තොරතුරු'!$P$24:$Q$28,2))))</f>
        <v>C</v>
      </c>
      <c r="HG29" s="168" t="str">
        <f aca="false">IF(FV29="","",IF(FV29="-","-",IF(UPPER(FV29)="AB","+",VLOOKUP(FV29,'විෂය තොරතුරු'!$P$24:$Q$28,2))))</f>
        <v>B</v>
      </c>
      <c r="HH29" s="168" t="str">
        <f aca="false">IF(FW29="","",IF(FW29="-","-",IF(UPPER(FW29)="AB","+",VLOOKUP(FW29,'විෂය තොරතුරු'!$P$24:$Q$28,2))))</f>
        <v>B</v>
      </c>
      <c r="HI29" s="169" t="str">
        <f aca="false">IF(FX29="","",IF(FX29="-","-",IF(UPPER(FX29)="AB","+",VLOOKUP(FX29,'විෂය තොරතුරු'!$P$24:$Q$28,2))))</f>
        <v>C</v>
      </c>
      <c r="HJ29" s="167" t="str">
        <f aca="false">IF(FY29="","",IF(FY29="-","-",IF(UPPER(FY29)="AB","+",VLOOKUP(FY29,'විෂය තොරතුරු'!$P$24:$Q$28,2))))</f>
        <v>A</v>
      </c>
      <c r="HK29" s="168" t="str">
        <f aca="false">IF(FZ29="","",IF(FZ29="-","-",IF(UPPER(FZ29)="AB","+",VLOOKUP(FZ29,'විෂය තොරතුරු'!$P$24:$Q$28,2))))</f>
        <v>-</v>
      </c>
      <c r="HL29" s="168" t="str">
        <f aca="false">IF(GA29="","",IF(GA29="-","-",IF(UPPER(GA29)="AB","+",VLOOKUP(GA29,'විෂය තොරතුරු'!$P$24:$Q$28,2))))</f>
        <v/>
      </c>
      <c r="HM29" s="168" t="str">
        <f aca="false">IF(GB29="","",IF(GB29="-","-",IF(UPPER(GB29)="AB","+",VLOOKUP(GB29,'විෂය තොරතුරු'!$P$24:$Q$28,2))))</f>
        <v/>
      </c>
      <c r="HN29" s="168" t="str">
        <f aca="false">IF(GC29="","",IF(GC29="-","-",IF(UPPER(GC29)="AB","+",VLOOKUP(GC29,'විෂය තොරතුරු'!$P$24:$Q$28,2))))</f>
        <v/>
      </c>
      <c r="HO29" s="168" t="str">
        <f aca="false">IF(GD29="","",IF(GD29="-","-",IF(UPPER(GD29)="AB","+",VLOOKUP(GD29,'විෂය තොරතුරු'!$P$24:$Q$28,2))))</f>
        <v/>
      </c>
      <c r="HP29" s="168" t="str">
        <f aca="false">IF(GE29="","",IF(GE29="-","-",IF(UPPER(GE29)="AB","+",VLOOKUP(GE29,'විෂය තොරතුරු'!$P$24:$Q$28,2))))</f>
        <v/>
      </c>
      <c r="HQ29" s="170" t="str">
        <f aca="false">IF(GF29="","",IF(GF29="-","-",IF(UPPER(GF29)="AB","+",VLOOKUP(GF29,'විෂය තොරතුරු'!$P$24:$Q$28,2))))</f>
        <v/>
      </c>
      <c r="HR29" s="171" t="str">
        <f aca="false">IF(GG29="","",IF(GG29="-","-",IF(UPPER(GG29)="AB","+",VLOOKUP(GG29,'විෂය තොරතුරු'!$P$24:$Q$28,2))))</f>
        <v>-</v>
      </c>
      <c r="HS29" s="168" t="str">
        <f aca="false">IF(GH29="","",IF(GH29="-","-",IF(UPPER(GH29)="AB","+",VLOOKUP(GH29,'විෂය තොරතුරු'!$P$24:$Q$28,2))))</f>
        <v>A</v>
      </c>
      <c r="HT29" s="168" t="str">
        <f aca="false">IF(GI29="","",IF(GI29="-","-",IF(UPPER(GI29)="AB","+",VLOOKUP(GI29,'විෂය තොරතුරු'!$P$24:$Q$28,2))))</f>
        <v>-</v>
      </c>
      <c r="HU29" s="168" t="str">
        <f aca="false">IF(GJ29="","",IF(GJ29="-","-",IF(UPPER(GJ29)="AB","+",VLOOKUP(GJ29,'විෂය තොරතුරු'!$P$24:$Q$28,2))))</f>
        <v/>
      </c>
      <c r="HV29" s="168" t="str">
        <f aca="false">IF(GK29="","",IF(GK29="-","-",IF(UPPER(GK29)="AB","+",VLOOKUP(GK29,'විෂය තොරතුරු'!$P$24:$Q$28,2))))</f>
        <v/>
      </c>
      <c r="HW29" s="168" t="str">
        <f aca="false">IF(GL29="","",IF(GL29="-","-",IF(UPPER(GL29)="AB","+",VLOOKUP(GL29,'විෂය තොරතුරු'!$P$24:$Q$28,2))))</f>
        <v>-</v>
      </c>
      <c r="HX29" s="168" t="str">
        <f aca="false">IF(GM29="","",IF(GM29="-","-",IF(UPPER(GM29)="AB","+",VLOOKUP(GM29,'විෂය තොරතුරු'!$P$24:$Q$28,2))))</f>
        <v/>
      </c>
      <c r="HY29" s="169" t="str">
        <f aca="false">IF(GN29="","",IF(GN29="-","-",IF(UPPER(GN29)="AB","+",VLOOKUP(GN29,'විෂය තොරතුරු'!$P$24:$Q$28,2))))</f>
        <v/>
      </c>
      <c r="HZ29" s="171" t="str">
        <f aca="false">IF(GO29="","",IF(GO29="-","-",IF(UPPER(GO29)="AB","+",VLOOKUP(GO29,'විෂය තොරතුරු'!$P$24:$Q$28,2))))</f>
        <v>-</v>
      </c>
      <c r="IA29" s="168" t="str">
        <f aca="false">IF(GP29="","",IF(GP29="-","-",IF(UPPER(GP29)="AB","+",VLOOKUP(GP29,'විෂය තොරතුරු'!$P$24:$Q$28,2))))</f>
        <v>-</v>
      </c>
      <c r="IB29" s="168" t="str">
        <f aca="false">IF(GQ29="","",IF(GQ29="-","-",IF(UPPER(GQ29)="AB","+",VLOOKUP(GQ29,'විෂය තොරතුරු'!$P$24:$Q$28,2))))</f>
        <v/>
      </c>
      <c r="IC29" s="168" t="str">
        <f aca="false">IF(GR29="","",IF(GR29="-","-",IF(UPPER(GR29)="AB","+",VLOOKUP(GR29,'විෂය තොරතුරු'!$P$24:$Q$28,2))))</f>
        <v>A</v>
      </c>
      <c r="ID29" s="168" t="str">
        <f aca="false">IF(GS29="","",IF(GS29="-","-",IF(UPPER(GS29)="AB","+",VLOOKUP(GS29,'විෂය තොරතුරු'!$P$24:$Q$28,2))))</f>
        <v/>
      </c>
      <c r="IE29" s="168" t="str">
        <f aca="false">IF(GT29="","",IF(GT29="-","-",IF(UPPER(GT29)="AB","+",VLOOKUP(GT29,'විෂය තොරතුරු'!$P$24:$Q$28,2))))</f>
        <v/>
      </c>
      <c r="IF29" s="168" t="str">
        <f aca="false">IF(GU29="","",IF(GU29="-","-",IF(UPPER(GU29)="AB","+",VLOOKUP(GU29,'විෂය තොරතුරු'!$P$24:$Q$28,2))))</f>
        <v/>
      </c>
      <c r="IG29" s="169" t="str">
        <f aca="false">IF(GV29="","",IF(GV29="-","-",IF(UPPER(GV29)="AB","+",VLOOKUP(GV29,'විෂය තොරතුරු'!$P$24:$Q$28,2))))</f>
        <v/>
      </c>
      <c r="IH29" s="171" t="n">
        <f aca="false">IF($FL29="","",COUNTIF($GZ29:$IG29,"A"))</f>
        <v>4</v>
      </c>
      <c r="II29" s="171" t="n">
        <f aca="false">IF($FL29="","",COUNTIF($GZ29:$IG29,"B"))</f>
        <v>3</v>
      </c>
      <c r="IJ29" s="171" t="n">
        <f aca="false">IF($FL29="","",COUNTIF($GZ29:$IG29,"C"))</f>
        <v>2</v>
      </c>
      <c r="IK29" s="171" t="n">
        <f aca="false">IF($FL29="","",COUNTIF($GZ29:$IG29,"S"))</f>
        <v>0</v>
      </c>
      <c r="IL29" s="171" t="n">
        <f aca="false">IF($FL29="","",COUNTIF($GZ29:$IG29,"W"))</f>
        <v>0</v>
      </c>
      <c r="IM29" s="171" t="n">
        <f aca="false">IF(FL29="","",SUM(IH29:IK29))</f>
        <v>9</v>
      </c>
      <c r="IN29" s="169" t="n">
        <f aca="false">IF(FL29="","",SUM(IH29:IJ29))</f>
        <v>9</v>
      </c>
      <c r="IO29" s="172" t="str">
        <f aca="false">IF(FL29="","",IF(AND(IM29&gt;=6,IN29&gt;=3,OR(FO29&gt;=35,FP29&gt;=35),FV29&gt;=35),"6/3 සමත්",IF(AND(IM29&gt;=5,IN29&gt;=3,OR(FO29&gt;=35,FP29&gt;=35,FV29&gt;=35)),"5/3 සමත්",IF(AND(IM29&gt;=4,IN29&gt;=1,OR(FO29&gt;=20,FP29&gt;=20,FV29&gt;=20)),"සමත් කළ හැකි",IF(IL29=9,"W9","අසමත් ?")))))</f>
        <v>6/3 සමත්</v>
      </c>
    </row>
    <row r="30" customFormat="false" ht="13.8" hidden="false" customHeight="false" outlineLevel="0" collapsed="false">
      <c r="A30" s="160" t="n">
        <v>16</v>
      </c>
      <c r="B30" s="161"/>
      <c r="C30" s="161"/>
      <c r="D30" s="162"/>
      <c r="E30" s="183"/>
      <c r="F30" s="181"/>
      <c r="G30" s="183"/>
      <c r="H30" s="180"/>
      <c r="I30" s="180"/>
      <c r="J30" s="181"/>
      <c r="K30" s="183"/>
      <c r="L30" s="180"/>
      <c r="M30" s="180"/>
      <c r="N30" s="181"/>
      <c r="O30" s="183"/>
      <c r="P30" s="180"/>
      <c r="Q30" s="180"/>
      <c r="R30" s="180"/>
      <c r="S30" s="180"/>
      <c r="T30" s="180"/>
      <c r="U30" s="180"/>
      <c r="V30" s="181"/>
      <c r="W30" s="183"/>
      <c r="X30" s="180"/>
      <c r="Y30" s="180"/>
      <c r="Z30" s="180"/>
      <c r="AA30" s="180"/>
      <c r="AB30" s="180"/>
      <c r="AC30" s="180"/>
      <c r="AD30" s="181"/>
      <c r="AE30" s="183"/>
      <c r="AF30" s="180"/>
      <c r="AG30" s="180"/>
      <c r="AH30" s="180"/>
      <c r="AI30" s="180"/>
      <c r="AJ30" s="180"/>
      <c r="AK30" s="180"/>
      <c r="AL30" s="166"/>
      <c r="AM30" s="167" t="str">
        <f aca="false">IF(B30="","",SUM(E30:AL30))</f>
        <v/>
      </c>
      <c r="AN30" s="168" t="str">
        <f aca="false">IF(B30="","",AM30/9)</f>
        <v/>
      </c>
      <c r="AO30" s="169" t="str">
        <f aca="false">IF(B30="","",IF(AM30=0,"-",RANK(AM30,$AM$15:$AM$64,0)))</f>
        <v/>
      </c>
      <c r="AP30" s="167" t="str">
        <f aca="false">IF(E30="","",IF(E30="-","-",IF(UPPER(E30)="AB","+",VLOOKUP(E30,'විෂය තොරතුරු'!$P$24:$Q$28,2))))</f>
        <v/>
      </c>
      <c r="AQ30" s="168" t="str">
        <f aca="false">IF(F30="","",IF(F30="-","-",IF(UPPER(F30)="AB","+",VLOOKUP(F30,'විෂය තොරතුරු'!$P$24:$Q$28,2))))</f>
        <v/>
      </c>
      <c r="AR30" s="168" t="str">
        <f aca="false">IF(G30="","",IF(G30="-","-",IF(UPPER(G30)="AB","+",VLOOKUP(G30,'විෂය තොරතුරු'!$P$24:$Q$28,2))))</f>
        <v/>
      </c>
      <c r="AS30" s="168" t="str">
        <f aca="false">IF(H30="","",IF(H30="-","-",IF(UPPER(H30)="AB","+",VLOOKUP(H30,'විෂය තොරතුරු'!$P$24:$Q$28,2))))</f>
        <v/>
      </c>
      <c r="AT30" s="168" t="str">
        <f aca="false">IF(I30="","",IF(I30="-","-",IF(UPPER(I30)="AB","+",VLOOKUP(I30,'විෂය තොරතුරු'!$P$24:$Q$28,2))))</f>
        <v/>
      </c>
      <c r="AU30" s="170" t="str">
        <f aca="false">IF(J30="","",IF(J30="-","-",IF(UPPER(J30)="AB","+",VLOOKUP(J30,'විෂය තොරතුරු'!$P$24:$Q$28,2))))</f>
        <v/>
      </c>
      <c r="AV30" s="171" t="str">
        <f aca="false">IF(K30="","",IF(K30="-","-",IF(UPPER(K30)="AB","+",VLOOKUP(K30,'විෂය තොරතුරු'!$P$24:$Q$28,2))))</f>
        <v/>
      </c>
      <c r="AW30" s="168" t="str">
        <f aca="false">IF(L30="","",IF(L30="-","-",IF(UPPER(L30)="AB","+",VLOOKUP(L30,'විෂය තොරතුරු'!$P$24:$Q$28,2))))</f>
        <v/>
      </c>
      <c r="AX30" s="168" t="str">
        <f aca="false">IF(M30="","",IF(M30="-","-",IF(UPPER(M30)="AB","+",VLOOKUP(M30,'විෂය තොරතුරු'!$P$24:$Q$28,2))))</f>
        <v/>
      </c>
      <c r="AY30" s="169" t="str">
        <f aca="false">IF(N30="","",IF(N30="-","-",IF(UPPER(N30)="AB","+",VLOOKUP(N30,'විෂය තොරතුරු'!$P$24:$Q$28,2))))</f>
        <v/>
      </c>
      <c r="AZ30" s="167" t="str">
        <f aca="false">IF(O30="","",IF(O30="-","-",IF(UPPER(O30)="AB","+",VLOOKUP(O30,'විෂය තොරතුරු'!$P$24:$Q$28,2))))</f>
        <v/>
      </c>
      <c r="BA30" s="168" t="str">
        <f aca="false">IF(P30="","",IF(P30="-","-",IF(UPPER(P30)="AB","+",VLOOKUP(P30,'විෂය තොරතුරු'!$P$24:$Q$28,2))))</f>
        <v/>
      </c>
      <c r="BB30" s="168" t="str">
        <f aca="false">IF(Q30="","",IF(Q30="-","-",IF(UPPER(Q30)="AB","+",VLOOKUP(Q30,'විෂය තොරතුරු'!$P$24:$Q$28,2))))</f>
        <v/>
      </c>
      <c r="BC30" s="168" t="str">
        <f aca="false">IF(R30="","",IF(R30="-","-",IF(UPPER(R30)="AB","+",VLOOKUP(R30,'විෂය තොරතුරු'!$P$24:$Q$28,2))))</f>
        <v/>
      </c>
      <c r="BD30" s="168" t="str">
        <f aca="false">IF(S30="","",IF(S30="-","-",IF(UPPER(S30)="AB","+",VLOOKUP(S30,'විෂය තොරතුරු'!$P$24:$Q$28,2))))</f>
        <v/>
      </c>
      <c r="BE30" s="168" t="str">
        <f aca="false">IF(T30="","",IF(T30="-","-",IF(UPPER(T30)="AB","+",VLOOKUP(T30,'විෂය තොරතුරු'!$P$24:$Q$28,2))))</f>
        <v/>
      </c>
      <c r="BF30" s="168" t="str">
        <f aca="false">IF(U30="","",IF(U30="-","-",IF(UPPER(U30)="AB","+",VLOOKUP(U30,'විෂය තොරතුරු'!$P$24:$Q$28,2))))</f>
        <v/>
      </c>
      <c r="BG30" s="170" t="str">
        <f aca="false">IF(V30="","",IF(V30="-","-",IF(UPPER(V30)="AB","+",VLOOKUP(V30,'විෂය තොරතුරු'!$P$24:$Q$28,2))))</f>
        <v/>
      </c>
      <c r="BH30" s="171" t="str">
        <f aca="false">IF(W30="","",IF(W30="-","-",IF(UPPER(W30)="AB","+",VLOOKUP(W30,'විෂය තොරතුරු'!$P$24:$Q$28,2))))</f>
        <v/>
      </c>
      <c r="BI30" s="168" t="str">
        <f aca="false">IF(X30="","",IF(X30="-","-",IF(UPPER(X30)="AB","+",VLOOKUP(X30,'විෂය තොරතුරු'!$P$24:$Q$28,2))))</f>
        <v/>
      </c>
      <c r="BJ30" s="168" t="str">
        <f aca="false">IF(Y30="","",IF(Y30="-","-",IF(UPPER(Y30)="AB","+",VLOOKUP(Y30,'විෂය තොරතුරු'!$P$24:$Q$28,2))))</f>
        <v/>
      </c>
      <c r="BK30" s="168" t="str">
        <f aca="false">IF(Z30="","",IF(Z30="-","-",IF(UPPER(Z30)="AB","+",VLOOKUP(Z30,'විෂය තොරතුරු'!$P$24:$Q$28,2))))</f>
        <v/>
      </c>
      <c r="BL30" s="168" t="str">
        <f aca="false">IF(AA30="","",IF(AA30="-","-",IF(UPPER(AA30)="AB","+",VLOOKUP(AA30,'විෂය තොරතුරු'!$P$24:$Q$28,2))))</f>
        <v/>
      </c>
      <c r="BM30" s="168" t="str">
        <f aca="false">IF(AB30="","",IF(AB30="-","-",IF(UPPER(AB30)="AB","+",VLOOKUP(AB30,'විෂය තොරතුරු'!$P$24:$Q$28,2))))</f>
        <v/>
      </c>
      <c r="BN30" s="168" t="str">
        <f aca="false">IF(AC30="","",IF(AC30="-","-",IF(UPPER(AC30)="AB","+",VLOOKUP(AC30,'විෂය තොරතුරු'!$P$24:$Q$28,2))))</f>
        <v/>
      </c>
      <c r="BO30" s="169" t="str">
        <f aca="false">IF(AD30="","",IF(AD30="-","-",IF(UPPER(AD30)="AB","+",VLOOKUP(AD30,'විෂය තොරතුරු'!$P$24:$Q$28,2))))</f>
        <v/>
      </c>
      <c r="BP30" s="171" t="str">
        <f aca="false">IF(AE30="","",IF(AE30="-","-",IF(UPPER(AE30)="AB","+",VLOOKUP(AE30,'විෂය තොරතුරු'!$P$24:$Q$28,2))))</f>
        <v/>
      </c>
      <c r="BQ30" s="168" t="str">
        <f aca="false">IF(AF30="","",IF(AF30="-","-",IF(UPPER(AF30)="AB","+",VLOOKUP(AF30,'විෂය තොරතුරු'!$P$24:$Q$28,2))))</f>
        <v/>
      </c>
      <c r="BR30" s="168" t="str">
        <f aca="false">IF(AG30="","",IF(AG30="-","-",IF(UPPER(AG30)="AB","+",VLOOKUP(AG30,'විෂය තොරතුරු'!$P$24:$Q$28,2))))</f>
        <v/>
      </c>
      <c r="BS30" s="168" t="str">
        <f aca="false">IF(AH30="","",IF(AH30="-","-",IF(UPPER(AH30)="AB","+",VLOOKUP(AH30,'විෂය තොරතුරු'!$P$24:$Q$28,2))))</f>
        <v/>
      </c>
      <c r="BT30" s="168" t="str">
        <f aca="false">IF(AI30="","",IF(AI30="-","-",IF(UPPER(AI30)="AB","+",VLOOKUP(AI30,'විෂය තොරතුරු'!$P$24:$Q$28,2))))</f>
        <v/>
      </c>
      <c r="BU30" s="168" t="str">
        <f aca="false">IF(AJ30="","",IF(AJ30="-","-",IF(UPPER(AJ30)="AB","+",VLOOKUP(AJ30,'විෂය තොරතුරු'!$P$24:$Q$28,2))))</f>
        <v/>
      </c>
      <c r="BV30" s="168" t="str">
        <f aca="false">IF(AK30="","",IF(AK30="-","-",IF(UPPER(AK30)="AB","+",VLOOKUP(AK30,'විෂය තොරතුරු'!$P$24:$Q$28,2))))</f>
        <v/>
      </c>
      <c r="BW30" s="169" t="str">
        <f aca="false">IF(AL30="","",IF(AL30="-","-",IF(UPPER(AL30)="AB","+",VLOOKUP(AL30,'විෂය තොරතුරු'!$P$24:$Q$28,2))))</f>
        <v/>
      </c>
      <c r="BX30" s="171" t="str">
        <f aca="false">IF($B30="","",COUNTIF($AP30:$BW30,"A"))</f>
        <v/>
      </c>
      <c r="BY30" s="168" t="str">
        <f aca="false">IF($B30="","",COUNTIF($AP30:$BW30,"B"))</f>
        <v/>
      </c>
      <c r="BZ30" s="168" t="str">
        <f aca="false">IF($B30="","",COUNTIF($AP30:$BW30,"C"))</f>
        <v/>
      </c>
      <c r="CA30" s="168" t="str">
        <f aca="false">IF($B30="","",COUNTIF($AP30:$BW30,"S"))</f>
        <v/>
      </c>
      <c r="CB30" s="169" t="str">
        <f aca="false">IF($B30="","",COUNTIF($AP30:$BW30,"W"))</f>
        <v/>
      </c>
      <c r="CC30" s="171" t="str">
        <f aca="false">IF(B30="","",SUM(BX30:CA30))</f>
        <v/>
      </c>
      <c r="CD30" s="169" t="str">
        <f aca="false">IF(B30="","",SUM(BX30:BZ30))</f>
        <v/>
      </c>
      <c r="CE30" s="172" t="str">
        <f aca="false">IF(B30="","",IF(AND(CC30&gt;=6,CD30&gt;=3,OR(E30&gt;=35,F30&gt;=35),L30&gt;=35),"6/3 සමත්",IF(AND(CC30&gt;=5,CD30&gt;=3,OR(E30&gt;=35,F30&gt;=35,L30&gt;=35)),"5/3 සමත්",IF(AND(CC30&gt;=4,CD30&gt;=1,OR(E30&gt;=20,F30&gt;=20,L30&gt;=20)),"සමත් කළ හැකි",IF(CB30=9,"W9","අසමත් ?")))))</f>
        <v/>
      </c>
      <c r="FK30" s="173" t="n">
        <v>16</v>
      </c>
      <c r="FL30" s="161" t="s">
        <v>60</v>
      </c>
      <c r="FM30" s="161"/>
      <c r="FN30" s="161" t="str">
        <f aca="false">IF(FM30="","-",(FM30/$M$95)*100)</f>
        <v>-</v>
      </c>
      <c r="FO30" s="165" t="n">
        <v>20</v>
      </c>
      <c r="FP30" s="165"/>
      <c r="FQ30" s="165" t="s">
        <v>18</v>
      </c>
      <c r="FR30" s="165" t="n">
        <v>51</v>
      </c>
      <c r="FS30" s="165"/>
      <c r="FT30" s="165"/>
      <c r="FU30" s="165" t="n">
        <v>9</v>
      </c>
      <c r="FV30" s="165" t="n">
        <v>10</v>
      </c>
      <c r="FW30" s="165" t="s">
        <v>18</v>
      </c>
      <c r="FX30" s="165" t="n">
        <v>17</v>
      </c>
      <c r="FY30" s="165" t="s">
        <v>18</v>
      </c>
      <c r="FZ30" s="165" t="s">
        <v>18</v>
      </c>
      <c r="GA30" s="165" t="n">
        <v>18</v>
      </c>
      <c r="GB30" s="165"/>
      <c r="GC30" s="165"/>
      <c r="GD30" s="165"/>
      <c r="GE30" s="165"/>
      <c r="GF30" s="165"/>
      <c r="GG30" s="165" t="n">
        <v>41</v>
      </c>
      <c r="GH30" s="165" t="s">
        <v>18</v>
      </c>
      <c r="GI30" s="165" t="s">
        <v>18</v>
      </c>
      <c r="GJ30" s="165"/>
      <c r="GK30" s="165"/>
      <c r="GL30" s="165" t="s">
        <v>18</v>
      </c>
      <c r="GM30" s="165"/>
      <c r="GN30" s="165"/>
      <c r="GO30" s="165" t="s">
        <v>18</v>
      </c>
      <c r="GP30" s="165" t="s">
        <v>18</v>
      </c>
      <c r="GQ30" s="165"/>
      <c r="GR30" s="165" t="s">
        <v>18</v>
      </c>
      <c r="GS30" s="165"/>
      <c r="GT30" s="165"/>
      <c r="GU30" s="165"/>
      <c r="GV30" s="174"/>
      <c r="GW30" s="167" t="n">
        <f aca="false">IF(FL30="","",SUM(FO30:GV30))</f>
        <v>166</v>
      </c>
      <c r="GX30" s="168" t="n">
        <f aca="false">IF(FL30="","",GW30/9)</f>
        <v>18.4444444444444</v>
      </c>
      <c r="GY30" s="169" t="n">
        <f aca="false">IF(FL30="","",IF(GW30=0,"-",RANK(GW30,$GW$15:$GW$64,0)))</f>
        <v>38</v>
      </c>
      <c r="GZ30" s="167" t="str">
        <f aca="false">IF(FO30="","",IF(FO30="-","-",IF(UPPER(FO30)="AB","+",VLOOKUP(FO30,'විෂය තොරතුරු'!$P$24:$Q$28,2))))</f>
        <v>W</v>
      </c>
      <c r="HA30" s="168" t="str">
        <f aca="false">IF(FP30="","",IF(FP30="-","-",IF(UPPER(FP30)="AB","+",VLOOKUP(FP30,'විෂය තොරතුරු'!$P$24:$Q$28,2))))</f>
        <v/>
      </c>
      <c r="HB30" s="168" t="str">
        <f aca="false">IF(FQ30="","",IF(FQ30="-","-",IF(UPPER(FQ30)="AB","+",VLOOKUP(FQ30,'විෂය තොරතුරු'!$P$24:$Q$28,2))))</f>
        <v>-</v>
      </c>
      <c r="HC30" s="168" t="str">
        <f aca="false">IF(FR30="","",IF(FR30="-","-",IF(UPPER(FR30)="AB","+",VLOOKUP(FR30,'විෂය තොරතුරු'!$P$24:$Q$28,2))))</f>
        <v>C</v>
      </c>
      <c r="HD30" s="168" t="str">
        <f aca="false">IF(FS30="","",IF(FS30="-","-",IF(UPPER(FS30)="AB","+",VLOOKUP(FS30,'විෂය තොරතුරු'!$P$24:$Q$28,2))))</f>
        <v/>
      </c>
      <c r="HE30" s="170" t="str">
        <f aca="false">IF(FT30="","",IF(FT30="-","-",IF(UPPER(FT30)="AB","+",VLOOKUP(FT30,'විෂය තොරතුරු'!$P$24:$Q$28,2))))</f>
        <v/>
      </c>
      <c r="HF30" s="171" t="str">
        <f aca="false">IF(FU30="","",IF(FU30="-","-",IF(UPPER(FU30)="AB","+",VLOOKUP(FU30,'විෂය තොරතුරු'!$P$24:$Q$28,2))))</f>
        <v>W</v>
      </c>
      <c r="HG30" s="168" t="str">
        <f aca="false">IF(FV30="","",IF(FV30="-","-",IF(UPPER(FV30)="AB","+",VLOOKUP(FV30,'විෂය තොරතුරු'!$P$24:$Q$28,2))))</f>
        <v>W</v>
      </c>
      <c r="HH30" s="168" t="str">
        <f aca="false">IF(FW30="","",IF(FW30="-","-",IF(UPPER(FW30)="AB","+",VLOOKUP(FW30,'විෂය තොරතුරු'!$P$24:$Q$28,2))))</f>
        <v>-</v>
      </c>
      <c r="HI30" s="169" t="str">
        <f aca="false">IF(FX30="","",IF(FX30="-","-",IF(UPPER(FX30)="AB","+",VLOOKUP(FX30,'විෂය තොරතුරු'!$P$24:$Q$28,2))))</f>
        <v>W</v>
      </c>
      <c r="HJ30" s="167" t="str">
        <f aca="false">IF(FY30="","",IF(FY30="-","-",IF(UPPER(FY30)="AB","+",VLOOKUP(FY30,'විෂය තොරතුරු'!$P$24:$Q$28,2))))</f>
        <v>-</v>
      </c>
      <c r="HK30" s="168" t="str">
        <f aca="false">IF(FZ30="","",IF(FZ30="-","-",IF(UPPER(FZ30)="AB","+",VLOOKUP(FZ30,'විෂය තොරතුරු'!$P$24:$Q$28,2))))</f>
        <v>-</v>
      </c>
      <c r="HL30" s="168" t="str">
        <f aca="false">IF(GA30="","",IF(GA30="-","-",IF(UPPER(GA30)="AB","+",VLOOKUP(GA30,'විෂය තොරතුරු'!$P$24:$Q$28,2))))</f>
        <v>W</v>
      </c>
      <c r="HM30" s="168" t="str">
        <f aca="false">IF(GB30="","",IF(GB30="-","-",IF(UPPER(GB30)="AB","+",VLOOKUP(GB30,'විෂය තොරතුරු'!$P$24:$Q$28,2))))</f>
        <v/>
      </c>
      <c r="HN30" s="168" t="str">
        <f aca="false">IF(GC30="","",IF(GC30="-","-",IF(UPPER(GC30)="AB","+",VLOOKUP(GC30,'විෂය තොරතුරු'!$P$24:$Q$28,2))))</f>
        <v/>
      </c>
      <c r="HO30" s="168" t="str">
        <f aca="false">IF(GD30="","",IF(GD30="-","-",IF(UPPER(GD30)="AB","+",VLOOKUP(GD30,'විෂය තොරතුරු'!$P$24:$Q$28,2))))</f>
        <v/>
      </c>
      <c r="HP30" s="168" t="str">
        <f aca="false">IF(GE30="","",IF(GE30="-","-",IF(UPPER(GE30)="AB","+",VLOOKUP(GE30,'විෂය තොරතුරු'!$P$24:$Q$28,2))))</f>
        <v/>
      </c>
      <c r="HQ30" s="170" t="str">
        <f aca="false">IF(GF30="","",IF(GF30="-","-",IF(UPPER(GF30)="AB","+",VLOOKUP(GF30,'විෂය තොරතුරු'!$P$24:$Q$28,2))))</f>
        <v/>
      </c>
      <c r="HR30" s="171" t="str">
        <f aca="false">IF(GG30="","",IF(GG30="-","-",IF(UPPER(GG30)="AB","+",VLOOKUP(GG30,'විෂය තොරතුරු'!$P$24:$Q$28,2))))</f>
        <v>S</v>
      </c>
      <c r="HS30" s="168" t="str">
        <f aca="false">IF(GH30="","",IF(GH30="-","-",IF(UPPER(GH30)="AB","+",VLOOKUP(GH30,'විෂය තොරතුරු'!$P$24:$Q$28,2))))</f>
        <v>-</v>
      </c>
      <c r="HT30" s="168" t="str">
        <f aca="false">IF(GI30="","",IF(GI30="-","-",IF(UPPER(GI30)="AB","+",VLOOKUP(GI30,'විෂය තොරතුරු'!$P$24:$Q$28,2))))</f>
        <v>-</v>
      </c>
      <c r="HU30" s="168" t="str">
        <f aca="false">IF(GJ30="","",IF(GJ30="-","-",IF(UPPER(GJ30)="AB","+",VLOOKUP(GJ30,'විෂය තොරතුරු'!$P$24:$Q$28,2))))</f>
        <v/>
      </c>
      <c r="HV30" s="168" t="str">
        <f aca="false">IF(GK30="","",IF(GK30="-","-",IF(UPPER(GK30)="AB","+",VLOOKUP(GK30,'විෂය තොරතුරු'!$P$24:$Q$28,2))))</f>
        <v/>
      </c>
      <c r="HW30" s="168" t="str">
        <f aca="false">IF(GL30="","",IF(GL30="-","-",IF(UPPER(GL30)="AB","+",VLOOKUP(GL30,'විෂය තොරතුරු'!$P$24:$Q$28,2))))</f>
        <v>-</v>
      </c>
      <c r="HX30" s="168" t="str">
        <f aca="false">IF(GM30="","",IF(GM30="-","-",IF(UPPER(GM30)="AB","+",VLOOKUP(GM30,'විෂය තොරතුරු'!$P$24:$Q$28,2))))</f>
        <v/>
      </c>
      <c r="HY30" s="169" t="str">
        <f aca="false">IF(GN30="","",IF(GN30="-","-",IF(UPPER(GN30)="AB","+",VLOOKUP(GN30,'විෂය තොරතුරු'!$P$24:$Q$28,2))))</f>
        <v/>
      </c>
      <c r="HZ30" s="171" t="str">
        <f aca="false">IF(GO30="","",IF(GO30="-","-",IF(UPPER(GO30)="AB","+",VLOOKUP(GO30,'විෂය තොරතුරු'!$P$24:$Q$28,2))))</f>
        <v>-</v>
      </c>
      <c r="IA30" s="168" t="str">
        <f aca="false">IF(GP30="","",IF(GP30="-","-",IF(UPPER(GP30)="AB","+",VLOOKUP(GP30,'විෂය තොරතුරු'!$P$24:$Q$28,2))))</f>
        <v>-</v>
      </c>
      <c r="IB30" s="168" t="str">
        <f aca="false">IF(GQ30="","",IF(GQ30="-","-",IF(UPPER(GQ30)="AB","+",VLOOKUP(GQ30,'විෂය තොරතුරු'!$P$24:$Q$28,2))))</f>
        <v/>
      </c>
      <c r="IC30" s="168" t="str">
        <f aca="false">IF(GR30="","",IF(GR30="-","-",IF(UPPER(GR30)="AB","+",VLOOKUP(GR30,'විෂය තොරතුරු'!$P$24:$Q$28,2))))</f>
        <v>-</v>
      </c>
      <c r="ID30" s="168" t="str">
        <f aca="false">IF(GS30="","",IF(GS30="-","-",IF(UPPER(GS30)="AB","+",VLOOKUP(GS30,'විෂය තොරතුරු'!$P$24:$Q$28,2))))</f>
        <v/>
      </c>
      <c r="IE30" s="168" t="str">
        <f aca="false">IF(GT30="","",IF(GT30="-","-",IF(UPPER(GT30)="AB","+",VLOOKUP(GT30,'විෂය තොරතුරු'!$P$24:$Q$28,2))))</f>
        <v/>
      </c>
      <c r="IF30" s="168" t="str">
        <f aca="false">IF(GU30="","",IF(GU30="-","-",IF(UPPER(GU30)="AB","+",VLOOKUP(GU30,'විෂය තොරතුරු'!$P$24:$Q$28,2))))</f>
        <v/>
      </c>
      <c r="IG30" s="169" t="str">
        <f aca="false">IF(GV30="","",IF(GV30="-","-",IF(UPPER(GV30)="AB","+",VLOOKUP(GV30,'විෂය තොරතුරු'!$P$24:$Q$28,2))))</f>
        <v/>
      </c>
      <c r="IH30" s="171" t="n">
        <f aca="false">IF($FL30="","",COUNTIF($GZ30:$IG30,"A"))</f>
        <v>0</v>
      </c>
      <c r="II30" s="171" t="n">
        <f aca="false">IF($FL30="","",COUNTIF($GZ30:$IG30,"B"))</f>
        <v>0</v>
      </c>
      <c r="IJ30" s="171" t="n">
        <f aca="false">IF($FL30="","",COUNTIF($GZ30:$IG30,"C"))</f>
        <v>1</v>
      </c>
      <c r="IK30" s="171" t="n">
        <f aca="false">IF($FL30="","",COUNTIF($GZ30:$IG30,"S"))</f>
        <v>1</v>
      </c>
      <c r="IL30" s="171" t="n">
        <f aca="false">IF($FL30="","",COUNTIF($GZ30:$IG30,"W"))</f>
        <v>5</v>
      </c>
      <c r="IM30" s="171" t="n">
        <f aca="false">IF(FL30="","",SUM(IH30:IK30))</f>
        <v>2</v>
      </c>
      <c r="IN30" s="169" t="n">
        <f aca="false">IF(FL30="","",SUM(IH30:IJ30))</f>
        <v>1</v>
      </c>
      <c r="IO30" s="172" t="str">
        <f aca="false">IF(FL30="","",IF(AND(IM30&gt;=6,IN30&gt;=3,OR(FO30&gt;=35,FP30&gt;=35),FV30&gt;=35),"6/3 සමත්",IF(AND(IM30&gt;=5,IN30&gt;=3,OR(FO30&gt;=35,FP30&gt;=35,FV30&gt;=35)),"5/3 සමත්",IF(AND(IM30&gt;=4,IN30&gt;=1,OR(FO30&gt;=20,FP30&gt;=20,FV30&gt;=20)),"සමත් කළ හැකි",IF(IL30=9,"W9","අසමත් ?")))))</f>
        <v>අසමත් ?</v>
      </c>
    </row>
    <row r="31" customFormat="false" ht="13.8" hidden="false" customHeight="false" outlineLevel="0" collapsed="false">
      <c r="A31" s="160" t="n">
        <v>17</v>
      </c>
      <c r="B31" s="161"/>
      <c r="C31" s="161"/>
      <c r="D31" s="162"/>
      <c r="E31" s="183"/>
      <c r="F31" s="181"/>
      <c r="G31" s="183"/>
      <c r="H31" s="180"/>
      <c r="I31" s="180"/>
      <c r="J31" s="181"/>
      <c r="K31" s="183"/>
      <c r="L31" s="180"/>
      <c r="M31" s="180"/>
      <c r="N31" s="181"/>
      <c r="O31" s="183"/>
      <c r="P31" s="180"/>
      <c r="Q31" s="180"/>
      <c r="R31" s="180"/>
      <c r="S31" s="180"/>
      <c r="T31" s="180"/>
      <c r="U31" s="180"/>
      <c r="V31" s="181"/>
      <c r="W31" s="183"/>
      <c r="X31" s="180"/>
      <c r="Y31" s="180"/>
      <c r="Z31" s="180"/>
      <c r="AA31" s="180"/>
      <c r="AB31" s="180"/>
      <c r="AC31" s="180"/>
      <c r="AD31" s="181"/>
      <c r="AE31" s="183"/>
      <c r="AF31" s="180"/>
      <c r="AG31" s="180"/>
      <c r="AH31" s="180"/>
      <c r="AI31" s="180"/>
      <c r="AJ31" s="180"/>
      <c r="AK31" s="180"/>
      <c r="AL31" s="166"/>
      <c r="AM31" s="167" t="str">
        <f aca="false">IF(B31="","",SUM(E31:AL31))</f>
        <v/>
      </c>
      <c r="AN31" s="168" t="str">
        <f aca="false">IF(B31="","",AM31/9)</f>
        <v/>
      </c>
      <c r="AO31" s="169" t="str">
        <f aca="false">IF(B31="","",IF(AM31=0,"-",RANK(AM31,$AM$15:$AM$64,0)))</f>
        <v/>
      </c>
      <c r="AP31" s="167" t="str">
        <f aca="false">IF(E31="","",IF(E31="-","-",IF(UPPER(E31)="AB","+",VLOOKUP(E31,'විෂය තොරතුරු'!$P$24:$Q$28,2))))</f>
        <v/>
      </c>
      <c r="AQ31" s="168" t="str">
        <f aca="false">IF(F31="","",IF(F31="-","-",IF(UPPER(F31)="AB","+",VLOOKUP(F31,'විෂය තොරතුරු'!$P$24:$Q$28,2))))</f>
        <v/>
      </c>
      <c r="AR31" s="168" t="str">
        <f aca="false">IF(G31="","",IF(G31="-","-",IF(UPPER(G31)="AB","+",VLOOKUP(G31,'විෂය තොරතුරු'!$P$24:$Q$28,2))))</f>
        <v/>
      </c>
      <c r="AS31" s="168" t="str">
        <f aca="false">IF(H31="","",IF(H31="-","-",IF(UPPER(H31)="AB","+",VLOOKUP(H31,'විෂය තොරතුරු'!$P$24:$Q$28,2))))</f>
        <v/>
      </c>
      <c r="AT31" s="168" t="str">
        <f aca="false">IF(I31="","",IF(I31="-","-",IF(UPPER(I31)="AB","+",VLOOKUP(I31,'විෂය තොරතුරු'!$P$24:$Q$28,2))))</f>
        <v/>
      </c>
      <c r="AU31" s="170" t="str">
        <f aca="false">IF(J31="","",IF(J31="-","-",IF(UPPER(J31)="AB","+",VLOOKUP(J31,'විෂය තොරතුරු'!$P$24:$Q$28,2))))</f>
        <v/>
      </c>
      <c r="AV31" s="171" t="str">
        <f aca="false">IF(K31="","",IF(K31="-","-",IF(UPPER(K31)="AB","+",VLOOKUP(K31,'විෂය තොරතුරු'!$P$24:$Q$28,2))))</f>
        <v/>
      </c>
      <c r="AW31" s="168" t="str">
        <f aca="false">IF(L31="","",IF(L31="-","-",IF(UPPER(L31)="AB","+",VLOOKUP(L31,'විෂය තොරතුරු'!$P$24:$Q$28,2))))</f>
        <v/>
      </c>
      <c r="AX31" s="168" t="str">
        <f aca="false">IF(M31="","",IF(M31="-","-",IF(UPPER(M31)="AB","+",VLOOKUP(M31,'විෂය තොරතුරු'!$P$24:$Q$28,2))))</f>
        <v/>
      </c>
      <c r="AY31" s="169" t="str">
        <f aca="false">IF(N31="","",IF(N31="-","-",IF(UPPER(N31)="AB","+",VLOOKUP(N31,'විෂය තොරතුරු'!$P$24:$Q$28,2))))</f>
        <v/>
      </c>
      <c r="AZ31" s="167" t="str">
        <f aca="false">IF(O31="","",IF(O31="-","-",IF(UPPER(O31)="AB","+",VLOOKUP(O31,'විෂය තොරතුරු'!$P$24:$Q$28,2))))</f>
        <v/>
      </c>
      <c r="BA31" s="168" t="str">
        <f aca="false">IF(P31="","",IF(P31="-","-",IF(UPPER(P31)="AB","+",VLOOKUP(P31,'විෂය තොරතුරු'!$P$24:$Q$28,2))))</f>
        <v/>
      </c>
      <c r="BB31" s="168" t="str">
        <f aca="false">IF(Q31="","",IF(Q31="-","-",IF(UPPER(Q31)="AB","+",VLOOKUP(Q31,'විෂය තොරතුරු'!$P$24:$Q$28,2))))</f>
        <v/>
      </c>
      <c r="BC31" s="168" t="str">
        <f aca="false">IF(R31="","",IF(R31="-","-",IF(UPPER(R31)="AB","+",VLOOKUP(R31,'විෂය තොරතුරු'!$P$24:$Q$28,2))))</f>
        <v/>
      </c>
      <c r="BD31" s="168" t="str">
        <f aca="false">IF(S31="","",IF(S31="-","-",IF(UPPER(S31)="AB","+",VLOOKUP(S31,'විෂය තොරතුරු'!$P$24:$Q$28,2))))</f>
        <v/>
      </c>
      <c r="BE31" s="168" t="str">
        <f aca="false">IF(T31="","",IF(T31="-","-",IF(UPPER(T31)="AB","+",VLOOKUP(T31,'විෂය තොරතුරු'!$P$24:$Q$28,2))))</f>
        <v/>
      </c>
      <c r="BF31" s="168" t="str">
        <f aca="false">IF(U31="","",IF(U31="-","-",IF(UPPER(U31)="AB","+",VLOOKUP(U31,'විෂය තොරතුරු'!$P$24:$Q$28,2))))</f>
        <v/>
      </c>
      <c r="BG31" s="170" t="str">
        <f aca="false">IF(V31="","",IF(V31="-","-",IF(UPPER(V31)="AB","+",VLOOKUP(V31,'විෂය තොරතුරු'!$P$24:$Q$28,2))))</f>
        <v/>
      </c>
      <c r="BH31" s="171" t="str">
        <f aca="false">IF(W31="","",IF(W31="-","-",IF(UPPER(W31)="AB","+",VLOOKUP(W31,'විෂය තොරතුරු'!$P$24:$Q$28,2))))</f>
        <v/>
      </c>
      <c r="BI31" s="168" t="str">
        <f aca="false">IF(X31="","",IF(X31="-","-",IF(UPPER(X31)="AB","+",VLOOKUP(X31,'විෂය තොරතුරු'!$P$24:$Q$28,2))))</f>
        <v/>
      </c>
      <c r="BJ31" s="168" t="str">
        <f aca="false">IF(Y31="","",IF(Y31="-","-",IF(UPPER(Y31)="AB","+",VLOOKUP(Y31,'විෂය තොරතුරු'!$P$24:$Q$28,2))))</f>
        <v/>
      </c>
      <c r="BK31" s="168" t="str">
        <f aca="false">IF(Z31="","",IF(Z31="-","-",IF(UPPER(Z31)="AB","+",VLOOKUP(Z31,'විෂය තොරතුරු'!$P$24:$Q$28,2))))</f>
        <v/>
      </c>
      <c r="BL31" s="168" t="str">
        <f aca="false">IF(AA31="","",IF(AA31="-","-",IF(UPPER(AA31)="AB","+",VLOOKUP(AA31,'විෂය තොරතුරු'!$P$24:$Q$28,2))))</f>
        <v/>
      </c>
      <c r="BM31" s="168" t="str">
        <f aca="false">IF(AB31="","",IF(AB31="-","-",IF(UPPER(AB31)="AB","+",VLOOKUP(AB31,'විෂය තොරතුරු'!$P$24:$Q$28,2))))</f>
        <v/>
      </c>
      <c r="BN31" s="168" t="str">
        <f aca="false">IF(AC31="","",IF(AC31="-","-",IF(UPPER(AC31)="AB","+",VLOOKUP(AC31,'විෂය තොරතුරු'!$P$24:$Q$28,2))))</f>
        <v/>
      </c>
      <c r="BO31" s="169" t="str">
        <f aca="false">IF(AD31="","",IF(AD31="-","-",IF(UPPER(AD31)="AB","+",VLOOKUP(AD31,'විෂය තොරතුරු'!$P$24:$Q$28,2))))</f>
        <v/>
      </c>
      <c r="BP31" s="171" t="str">
        <f aca="false">IF(AE31="","",IF(AE31="-","-",IF(UPPER(AE31)="AB","+",VLOOKUP(AE31,'විෂය තොරතුරු'!$P$24:$Q$28,2))))</f>
        <v/>
      </c>
      <c r="BQ31" s="168" t="str">
        <f aca="false">IF(AF31="","",IF(AF31="-","-",IF(UPPER(AF31)="AB","+",VLOOKUP(AF31,'විෂය තොරතුරු'!$P$24:$Q$28,2))))</f>
        <v/>
      </c>
      <c r="BR31" s="168" t="str">
        <f aca="false">IF(AG31="","",IF(AG31="-","-",IF(UPPER(AG31)="AB","+",VLOOKUP(AG31,'විෂය තොරතුරු'!$P$24:$Q$28,2))))</f>
        <v/>
      </c>
      <c r="BS31" s="168" t="str">
        <f aca="false">IF(AH31="","",IF(AH31="-","-",IF(UPPER(AH31)="AB","+",VLOOKUP(AH31,'විෂය තොරතුරු'!$P$24:$Q$28,2))))</f>
        <v/>
      </c>
      <c r="BT31" s="168" t="str">
        <f aca="false">IF(AI31="","",IF(AI31="-","-",IF(UPPER(AI31)="AB","+",VLOOKUP(AI31,'විෂය තොරතුරු'!$P$24:$Q$28,2))))</f>
        <v/>
      </c>
      <c r="BU31" s="168" t="str">
        <f aca="false">IF(AJ31="","",IF(AJ31="-","-",IF(UPPER(AJ31)="AB","+",VLOOKUP(AJ31,'විෂය තොරතුරු'!$P$24:$Q$28,2))))</f>
        <v/>
      </c>
      <c r="BV31" s="168" t="str">
        <f aca="false">IF(AK31="","",IF(AK31="-","-",IF(UPPER(AK31)="AB","+",VLOOKUP(AK31,'විෂය තොරතුරු'!$P$24:$Q$28,2))))</f>
        <v/>
      </c>
      <c r="BW31" s="169" t="str">
        <f aca="false">IF(AL31="","",IF(AL31="-","-",IF(UPPER(AL31)="AB","+",VLOOKUP(AL31,'විෂය තොරතුරු'!$P$24:$Q$28,2))))</f>
        <v/>
      </c>
      <c r="BX31" s="171" t="str">
        <f aca="false">IF($B31="","",COUNTIF($AP31:$BW31,"A"))</f>
        <v/>
      </c>
      <c r="BY31" s="168" t="str">
        <f aca="false">IF($B31="","",COUNTIF($AP31:$BW31,"B"))</f>
        <v/>
      </c>
      <c r="BZ31" s="168" t="str">
        <f aca="false">IF($B31="","",COUNTIF($AP31:$BW31,"C"))</f>
        <v/>
      </c>
      <c r="CA31" s="168" t="str">
        <f aca="false">IF($B31="","",COUNTIF($AP31:$BW31,"S"))</f>
        <v/>
      </c>
      <c r="CB31" s="169" t="str">
        <f aca="false">IF($B31="","",COUNTIF($AP31:$BW31,"W"))</f>
        <v/>
      </c>
      <c r="CC31" s="171" t="str">
        <f aca="false">IF(B31="","",SUM(BX31:CA31))</f>
        <v/>
      </c>
      <c r="CD31" s="169" t="str">
        <f aca="false">IF(B31="","",SUM(BX31:BZ31))</f>
        <v/>
      </c>
      <c r="CE31" s="172" t="str">
        <f aca="false">IF(B31="","",IF(AND(CC31&gt;=6,CD31&gt;=3,OR(E31&gt;=35,F31&gt;=35),L31&gt;=35),"6/3 සමත්",IF(AND(CC31&gt;=5,CD31&gt;=3,OR(E31&gt;=35,F31&gt;=35,L31&gt;=35)),"5/3 සමත්",IF(AND(CC31&gt;=4,CD31&gt;=1,OR(E31&gt;=20,F31&gt;=20,L31&gt;=20)),"සමත් කළ හැකි",IF(CB31=9,"W9","අසමත් ?")))))</f>
        <v/>
      </c>
      <c r="FK31" s="173" t="n">
        <v>17</v>
      </c>
      <c r="FL31" s="161" t="s">
        <v>61</v>
      </c>
      <c r="FM31" s="161"/>
      <c r="FN31" s="161" t="str">
        <f aca="false">IF(FM31="","-",(FM31/$M$95)*100)</f>
        <v>-</v>
      </c>
      <c r="FO31" s="165" t="n">
        <v>46</v>
      </c>
      <c r="FP31" s="165"/>
      <c r="FQ31" s="165" t="s">
        <v>18</v>
      </c>
      <c r="FR31" s="165" t="n">
        <v>60</v>
      </c>
      <c r="FS31" s="165"/>
      <c r="FT31" s="165"/>
      <c r="FU31" s="165" t="n">
        <v>13</v>
      </c>
      <c r="FV31" s="165" t="n">
        <v>32</v>
      </c>
      <c r="FW31" s="165" t="n">
        <v>29</v>
      </c>
      <c r="FX31" s="165" t="n">
        <v>26</v>
      </c>
      <c r="FY31" s="165" t="n">
        <v>60</v>
      </c>
      <c r="FZ31" s="165" t="s">
        <v>18</v>
      </c>
      <c r="GA31" s="165"/>
      <c r="GB31" s="165"/>
      <c r="GC31" s="165"/>
      <c r="GD31" s="165"/>
      <c r="GE31" s="165"/>
      <c r="GF31" s="165"/>
      <c r="GG31" s="165" t="s">
        <v>18</v>
      </c>
      <c r="GH31" s="165" t="n">
        <v>71</v>
      </c>
      <c r="GI31" s="165" t="s">
        <v>18</v>
      </c>
      <c r="GJ31" s="165"/>
      <c r="GK31" s="165"/>
      <c r="GL31" s="165" t="s">
        <v>18</v>
      </c>
      <c r="GM31" s="165"/>
      <c r="GN31" s="165"/>
      <c r="GO31" s="165" t="s">
        <v>18</v>
      </c>
      <c r="GP31" s="165" t="s">
        <v>18</v>
      </c>
      <c r="GQ31" s="165"/>
      <c r="GR31" s="165" t="n">
        <v>45</v>
      </c>
      <c r="GS31" s="165"/>
      <c r="GT31" s="165"/>
      <c r="GU31" s="165"/>
      <c r="GV31" s="174"/>
      <c r="GW31" s="167" t="n">
        <f aca="false">IF(FL31="","",SUM(FO31:GV31))</f>
        <v>382</v>
      </c>
      <c r="GX31" s="168" t="n">
        <f aca="false">IF(FL31="","",GW31/9)</f>
        <v>42.4444444444444</v>
      </c>
      <c r="GY31" s="169" t="n">
        <f aca="false">IF(FL31="","",IF(GW31=0,"-",RANK(GW31,$GW$15:$GW$64,0)))</f>
        <v>12</v>
      </c>
      <c r="GZ31" s="167" t="str">
        <f aca="false">IF(FO31="","",IF(FO31="-","-",IF(UPPER(FO31)="AB","+",VLOOKUP(FO31,'විෂය තොරතුරු'!$P$24:$Q$28,2))))</f>
        <v>S</v>
      </c>
      <c r="HA31" s="168" t="str">
        <f aca="false">IF(FP31="","",IF(FP31="-","-",IF(UPPER(FP31)="AB","+",VLOOKUP(FP31,'විෂය තොරතුරු'!$P$24:$Q$28,2))))</f>
        <v/>
      </c>
      <c r="HB31" s="168" t="str">
        <f aca="false">IF(FQ31="","",IF(FQ31="-","-",IF(UPPER(FQ31)="AB","+",VLOOKUP(FQ31,'විෂය තොරතුරු'!$P$24:$Q$28,2))))</f>
        <v>-</v>
      </c>
      <c r="HC31" s="168" t="str">
        <f aca="false">IF(FR31="","",IF(FR31="-","-",IF(UPPER(FR31)="AB","+",VLOOKUP(FR31,'විෂය තොරතුරු'!$P$24:$Q$28,2))))</f>
        <v>C</v>
      </c>
      <c r="HD31" s="168" t="str">
        <f aca="false">IF(FS31="","",IF(FS31="-","-",IF(UPPER(FS31)="AB","+",VLOOKUP(FS31,'විෂය තොරතුරු'!$P$24:$Q$28,2))))</f>
        <v/>
      </c>
      <c r="HE31" s="170" t="str">
        <f aca="false">IF(FT31="","",IF(FT31="-","-",IF(UPPER(FT31)="AB","+",VLOOKUP(FT31,'විෂය තොරතුරු'!$P$24:$Q$28,2))))</f>
        <v/>
      </c>
      <c r="HF31" s="171" t="str">
        <f aca="false">IF(FU31="","",IF(FU31="-","-",IF(UPPER(FU31)="AB","+",VLOOKUP(FU31,'විෂය තොරතුරු'!$P$24:$Q$28,2))))</f>
        <v>W</v>
      </c>
      <c r="HG31" s="168" t="str">
        <f aca="false">IF(FV31="","",IF(FV31="-","-",IF(UPPER(FV31)="AB","+",VLOOKUP(FV31,'විෂය තොරතුරු'!$P$24:$Q$28,2))))</f>
        <v>W</v>
      </c>
      <c r="HH31" s="168" t="str">
        <f aca="false">IF(FW31="","",IF(FW31="-","-",IF(UPPER(FW31)="AB","+",VLOOKUP(FW31,'විෂය තොරතුරු'!$P$24:$Q$28,2))))</f>
        <v>W</v>
      </c>
      <c r="HI31" s="169" t="str">
        <f aca="false">IF(FX31="","",IF(FX31="-","-",IF(UPPER(FX31)="AB","+",VLOOKUP(FX31,'විෂය තොරතුරු'!$P$24:$Q$28,2))))</f>
        <v>W</v>
      </c>
      <c r="HJ31" s="167" t="str">
        <f aca="false">IF(FY31="","",IF(FY31="-","-",IF(UPPER(FY31)="AB","+",VLOOKUP(FY31,'විෂය තොරතුරු'!$P$24:$Q$28,2))))</f>
        <v>C</v>
      </c>
      <c r="HK31" s="168" t="str">
        <f aca="false">IF(FZ31="","",IF(FZ31="-","-",IF(UPPER(FZ31)="AB","+",VLOOKUP(FZ31,'විෂය තොරතුරු'!$P$24:$Q$28,2))))</f>
        <v>-</v>
      </c>
      <c r="HL31" s="168" t="str">
        <f aca="false">IF(GA31="","",IF(GA31="-","-",IF(UPPER(GA31)="AB","+",VLOOKUP(GA31,'විෂය තොරතුරු'!$P$24:$Q$28,2))))</f>
        <v/>
      </c>
      <c r="HM31" s="168" t="str">
        <f aca="false">IF(GB31="","",IF(GB31="-","-",IF(UPPER(GB31)="AB","+",VLOOKUP(GB31,'විෂය තොරතුරු'!$P$24:$Q$28,2))))</f>
        <v/>
      </c>
      <c r="HN31" s="168" t="str">
        <f aca="false">IF(GC31="","",IF(GC31="-","-",IF(UPPER(GC31)="AB","+",VLOOKUP(GC31,'විෂය තොරතුරු'!$P$24:$Q$28,2))))</f>
        <v/>
      </c>
      <c r="HO31" s="168" t="str">
        <f aca="false">IF(GD31="","",IF(GD31="-","-",IF(UPPER(GD31)="AB","+",VLOOKUP(GD31,'විෂය තොරතුරු'!$P$24:$Q$28,2))))</f>
        <v/>
      </c>
      <c r="HP31" s="168" t="str">
        <f aca="false">IF(GE31="","",IF(GE31="-","-",IF(UPPER(GE31)="AB","+",VLOOKUP(GE31,'විෂය තොරතුරු'!$P$24:$Q$28,2))))</f>
        <v/>
      </c>
      <c r="HQ31" s="170" t="str">
        <f aca="false">IF(GF31="","",IF(GF31="-","-",IF(UPPER(GF31)="AB","+",VLOOKUP(GF31,'විෂය තොරතුරු'!$P$24:$Q$28,2))))</f>
        <v/>
      </c>
      <c r="HR31" s="171" t="str">
        <f aca="false">IF(GG31="","",IF(GG31="-","-",IF(UPPER(GG31)="AB","+",VLOOKUP(GG31,'විෂය තොරතුරු'!$P$24:$Q$28,2))))</f>
        <v>-</v>
      </c>
      <c r="HS31" s="168" t="str">
        <f aca="false">IF(GH31="","",IF(GH31="-","-",IF(UPPER(GH31)="AB","+",VLOOKUP(GH31,'විෂය තොරතුරු'!$P$24:$Q$28,2))))</f>
        <v>B</v>
      </c>
      <c r="HT31" s="168" t="str">
        <f aca="false">IF(GI31="","",IF(GI31="-","-",IF(UPPER(GI31)="AB","+",VLOOKUP(GI31,'විෂය තොරතුරු'!$P$24:$Q$28,2))))</f>
        <v>-</v>
      </c>
      <c r="HU31" s="168" t="str">
        <f aca="false">IF(GJ31="","",IF(GJ31="-","-",IF(UPPER(GJ31)="AB","+",VLOOKUP(GJ31,'විෂය තොරතුරු'!$P$24:$Q$28,2))))</f>
        <v/>
      </c>
      <c r="HV31" s="168" t="str">
        <f aca="false">IF(GK31="","",IF(GK31="-","-",IF(UPPER(GK31)="AB","+",VLOOKUP(GK31,'විෂය තොරතුරු'!$P$24:$Q$28,2))))</f>
        <v/>
      </c>
      <c r="HW31" s="168" t="str">
        <f aca="false">IF(GL31="","",IF(GL31="-","-",IF(UPPER(GL31)="AB","+",VLOOKUP(GL31,'විෂය තොරතුරු'!$P$24:$Q$28,2))))</f>
        <v>-</v>
      </c>
      <c r="HX31" s="168" t="str">
        <f aca="false">IF(GM31="","",IF(GM31="-","-",IF(UPPER(GM31)="AB","+",VLOOKUP(GM31,'විෂය තොරතුරු'!$P$24:$Q$28,2))))</f>
        <v/>
      </c>
      <c r="HY31" s="169" t="str">
        <f aca="false">IF(GN31="","",IF(GN31="-","-",IF(UPPER(GN31)="AB","+",VLOOKUP(GN31,'විෂය තොරතුරු'!$P$24:$Q$28,2))))</f>
        <v/>
      </c>
      <c r="HZ31" s="171" t="str">
        <f aca="false">IF(GO31="","",IF(GO31="-","-",IF(UPPER(GO31)="AB","+",VLOOKUP(GO31,'විෂය තොරතුරු'!$P$24:$Q$28,2))))</f>
        <v>-</v>
      </c>
      <c r="IA31" s="168" t="str">
        <f aca="false">IF(GP31="","",IF(GP31="-","-",IF(UPPER(GP31)="AB","+",VLOOKUP(GP31,'විෂය තොරතුරු'!$P$24:$Q$28,2))))</f>
        <v>-</v>
      </c>
      <c r="IB31" s="168" t="str">
        <f aca="false">IF(GQ31="","",IF(GQ31="-","-",IF(UPPER(GQ31)="AB","+",VLOOKUP(GQ31,'විෂය තොරතුරු'!$P$24:$Q$28,2))))</f>
        <v/>
      </c>
      <c r="IC31" s="168" t="str">
        <f aca="false">IF(GR31="","",IF(GR31="-","-",IF(UPPER(GR31)="AB","+",VLOOKUP(GR31,'විෂය තොරතුරු'!$P$24:$Q$28,2))))</f>
        <v>S</v>
      </c>
      <c r="ID31" s="168" t="str">
        <f aca="false">IF(GS31="","",IF(GS31="-","-",IF(UPPER(GS31)="AB","+",VLOOKUP(GS31,'විෂය තොරතුරු'!$P$24:$Q$28,2))))</f>
        <v/>
      </c>
      <c r="IE31" s="168" t="str">
        <f aca="false">IF(GT31="","",IF(GT31="-","-",IF(UPPER(GT31)="AB","+",VLOOKUP(GT31,'විෂය තොරතුරු'!$P$24:$Q$28,2))))</f>
        <v/>
      </c>
      <c r="IF31" s="168" t="str">
        <f aca="false">IF(GU31="","",IF(GU31="-","-",IF(UPPER(GU31)="AB","+",VLOOKUP(GU31,'විෂය තොරතුරු'!$P$24:$Q$28,2))))</f>
        <v/>
      </c>
      <c r="IG31" s="169" t="str">
        <f aca="false">IF(GV31="","",IF(GV31="-","-",IF(UPPER(GV31)="AB","+",VLOOKUP(GV31,'විෂය තොරතුරු'!$P$24:$Q$28,2))))</f>
        <v/>
      </c>
      <c r="IH31" s="171" t="n">
        <f aca="false">IF($FL31="","",COUNTIF($GZ31:$IG31,"A"))</f>
        <v>0</v>
      </c>
      <c r="II31" s="171" t="n">
        <f aca="false">IF($FL31="","",COUNTIF($GZ31:$IG31,"B"))</f>
        <v>1</v>
      </c>
      <c r="IJ31" s="171" t="n">
        <f aca="false">IF($FL31="","",COUNTIF($GZ31:$IG31,"C"))</f>
        <v>2</v>
      </c>
      <c r="IK31" s="171" t="n">
        <f aca="false">IF($FL31="","",COUNTIF($GZ31:$IG31,"S"))</f>
        <v>2</v>
      </c>
      <c r="IL31" s="171" t="n">
        <f aca="false">IF($FL31="","",COUNTIF($GZ31:$IG31,"W"))</f>
        <v>4</v>
      </c>
      <c r="IM31" s="171" t="n">
        <f aca="false">IF(FL31="","",SUM(IH31:IK31))</f>
        <v>5</v>
      </c>
      <c r="IN31" s="169" t="n">
        <f aca="false">IF(FL31="","",SUM(IH31:IJ31))</f>
        <v>3</v>
      </c>
      <c r="IO31" s="172" t="str">
        <f aca="false">IF(FL31="","",IF(AND(IM31&gt;=6,IN31&gt;=3,OR(FO31&gt;=35,FP31&gt;=35),FV31&gt;=35),"6/3 සමත්",IF(AND(IM31&gt;=5,IN31&gt;=3,OR(FO31&gt;=35,FP31&gt;=35,FV31&gt;=35)),"5/3 සමත්",IF(AND(IM31&gt;=4,IN31&gt;=1,OR(FO31&gt;=20,FP31&gt;=20,FV31&gt;=20)),"සමත් කළ හැකි",IF(IL31=9,"W9","අසමත් ?")))))</f>
        <v>5/3 සමත්</v>
      </c>
    </row>
    <row r="32" customFormat="false" ht="13.8" hidden="false" customHeight="false" outlineLevel="0" collapsed="false">
      <c r="A32" s="160" t="n">
        <v>18</v>
      </c>
      <c r="B32" s="161"/>
      <c r="C32" s="161"/>
      <c r="D32" s="162"/>
      <c r="E32" s="183"/>
      <c r="F32" s="181"/>
      <c r="G32" s="183"/>
      <c r="H32" s="180"/>
      <c r="I32" s="180"/>
      <c r="J32" s="181"/>
      <c r="K32" s="183"/>
      <c r="L32" s="180"/>
      <c r="M32" s="180"/>
      <c r="N32" s="181"/>
      <c r="O32" s="183"/>
      <c r="P32" s="180"/>
      <c r="Q32" s="180"/>
      <c r="R32" s="180"/>
      <c r="S32" s="180"/>
      <c r="T32" s="180"/>
      <c r="U32" s="180"/>
      <c r="V32" s="181"/>
      <c r="W32" s="183"/>
      <c r="X32" s="180"/>
      <c r="Y32" s="180"/>
      <c r="Z32" s="180"/>
      <c r="AA32" s="180"/>
      <c r="AB32" s="180"/>
      <c r="AC32" s="180"/>
      <c r="AD32" s="181"/>
      <c r="AE32" s="183"/>
      <c r="AF32" s="180"/>
      <c r="AG32" s="180"/>
      <c r="AH32" s="180"/>
      <c r="AI32" s="180"/>
      <c r="AJ32" s="180"/>
      <c r="AK32" s="180"/>
      <c r="AL32" s="166"/>
      <c r="AM32" s="167" t="str">
        <f aca="false">IF(B32="","",SUM(E32:AL32))</f>
        <v/>
      </c>
      <c r="AN32" s="168" t="str">
        <f aca="false">IF(B32="","",AM32/9)</f>
        <v/>
      </c>
      <c r="AO32" s="169" t="str">
        <f aca="false">IF(B32="","",IF(AM32=0,"-",RANK(AM32,$AM$15:$AM$64,0)))</f>
        <v/>
      </c>
      <c r="AP32" s="167" t="str">
        <f aca="false">IF(E32="","",IF(E32="-","-",IF(UPPER(E32)="AB","+",VLOOKUP(E32,'විෂය තොරතුරු'!$P$24:$Q$28,2))))</f>
        <v/>
      </c>
      <c r="AQ32" s="168" t="str">
        <f aca="false">IF(F32="","",IF(F32="-","-",IF(UPPER(F32)="AB","+",VLOOKUP(F32,'විෂය තොරතුරු'!$P$24:$Q$28,2))))</f>
        <v/>
      </c>
      <c r="AR32" s="168" t="str">
        <f aca="false">IF(G32="","",IF(G32="-","-",IF(UPPER(G32)="AB","+",VLOOKUP(G32,'විෂය තොරතුරු'!$P$24:$Q$28,2))))</f>
        <v/>
      </c>
      <c r="AS32" s="168" t="str">
        <f aca="false">IF(H32="","",IF(H32="-","-",IF(UPPER(H32)="AB","+",VLOOKUP(H32,'විෂය තොරතුරු'!$P$24:$Q$28,2))))</f>
        <v/>
      </c>
      <c r="AT32" s="168" t="str">
        <f aca="false">IF(I32="","",IF(I32="-","-",IF(UPPER(I32)="AB","+",VLOOKUP(I32,'විෂය තොරතුරු'!$P$24:$Q$28,2))))</f>
        <v/>
      </c>
      <c r="AU32" s="170" t="str">
        <f aca="false">IF(J32="","",IF(J32="-","-",IF(UPPER(J32)="AB","+",VLOOKUP(J32,'විෂය තොරතුරු'!$P$24:$Q$28,2))))</f>
        <v/>
      </c>
      <c r="AV32" s="171" t="str">
        <f aca="false">IF(K32="","",IF(K32="-","-",IF(UPPER(K32)="AB","+",VLOOKUP(K32,'විෂය තොරතුරු'!$P$24:$Q$28,2))))</f>
        <v/>
      </c>
      <c r="AW32" s="168" t="str">
        <f aca="false">IF(L32="","",IF(L32="-","-",IF(UPPER(L32)="AB","+",VLOOKUP(L32,'විෂය තොරතුරු'!$P$24:$Q$28,2))))</f>
        <v/>
      </c>
      <c r="AX32" s="168" t="str">
        <f aca="false">IF(M32="","",IF(M32="-","-",IF(UPPER(M32)="AB","+",VLOOKUP(M32,'විෂය තොරතුරු'!$P$24:$Q$28,2))))</f>
        <v/>
      </c>
      <c r="AY32" s="169" t="str">
        <f aca="false">IF(N32="","",IF(N32="-","-",IF(UPPER(N32)="AB","+",VLOOKUP(N32,'විෂය තොරතුරු'!$P$24:$Q$28,2))))</f>
        <v/>
      </c>
      <c r="AZ32" s="167" t="str">
        <f aca="false">IF(O32="","",IF(O32="-","-",IF(UPPER(O32)="AB","+",VLOOKUP(O32,'විෂය තොරතුරු'!$P$24:$Q$28,2))))</f>
        <v/>
      </c>
      <c r="BA32" s="168" t="str">
        <f aca="false">IF(P32="","",IF(P32="-","-",IF(UPPER(P32)="AB","+",VLOOKUP(P32,'විෂය තොරතුරු'!$P$24:$Q$28,2))))</f>
        <v/>
      </c>
      <c r="BB32" s="168" t="str">
        <f aca="false">IF(Q32="","",IF(Q32="-","-",IF(UPPER(Q32)="AB","+",VLOOKUP(Q32,'විෂය තොරතුරු'!$P$24:$Q$28,2))))</f>
        <v/>
      </c>
      <c r="BC32" s="168" t="str">
        <f aca="false">IF(R32="","",IF(R32="-","-",IF(UPPER(R32)="AB","+",VLOOKUP(R32,'විෂය තොරතුරු'!$P$24:$Q$28,2))))</f>
        <v/>
      </c>
      <c r="BD32" s="168" t="str">
        <f aca="false">IF(S32="","",IF(S32="-","-",IF(UPPER(S32)="AB","+",VLOOKUP(S32,'විෂය තොරතුරු'!$P$24:$Q$28,2))))</f>
        <v/>
      </c>
      <c r="BE32" s="168" t="str">
        <f aca="false">IF(T32="","",IF(T32="-","-",IF(UPPER(T32)="AB","+",VLOOKUP(T32,'විෂය තොරතුරු'!$P$24:$Q$28,2))))</f>
        <v/>
      </c>
      <c r="BF32" s="168" t="str">
        <f aca="false">IF(U32="","",IF(U32="-","-",IF(UPPER(U32)="AB","+",VLOOKUP(U32,'විෂය තොරතුරු'!$P$24:$Q$28,2))))</f>
        <v/>
      </c>
      <c r="BG32" s="170" t="str">
        <f aca="false">IF(V32="","",IF(V32="-","-",IF(UPPER(V32)="AB","+",VLOOKUP(V32,'විෂය තොරතුරු'!$P$24:$Q$28,2))))</f>
        <v/>
      </c>
      <c r="BH32" s="171" t="str">
        <f aca="false">IF(W32="","",IF(W32="-","-",IF(UPPER(W32)="AB","+",VLOOKUP(W32,'විෂය තොරතුරු'!$P$24:$Q$28,2))))</f>
        <v/>
      </c>
      <c r="BI32" s="168" t="str">
        <f aca="false">IF(X32="","",IF(X32="-","-",IF(UPPER(X32)="AB","+",VLOOKUP(X32,'විෂය තොරතුරු'!$P$24:$Q$28,2))))</f>
        <v/>
      </c>
      <c r="BJ32" s="168" t="str">
        <f aca="false">IF(Y32="","",IF(Y32="-","-",IF(UPPER(Y32)="AB","+",VLOOKUP(Y32,'විෂය තොරතුරු'!$P$24:$Q$28,2))))</f>
        <v/>
      </c>
      <c r="BK32" s="168" t="str">
        <f aca="false">IF(Z32="","",IF(Z32="-","-",IF(UPPER(Z32)="AB","+",VLOOKUP(Z32,'විෂය තොරතුරු'!$P$24:$Q$28,2))))</f>
        <v/>
      </c>
      <c r="BL32" s="168" t="str">
        <f aca="false">IF(AA32="","",IF(AA32="-","-",IF(UPPER(AA32)="AB","+",VLOOKUP(AA32,'විෂය තොරතුරු'!$P$24:$Q$28,2))))</f>
        <v/>
      </c>
      <c r="BM32" s="168" t="str">
        <f aca="false">IF(AB32="","",IF(AB32="-","-",IF(UPPER(AB32)="AB","+",VLOOKUP(AB32,'විෂය තොරතුරු'!$P$24:$Q$28,2))))</f>
        <v/>
      </c>
      <c r="BN32" s="168" t="str">
        <f aca="false">IF(AC32="","",IF(AC32="-","-",IF(UPPER(AC32)="AB","+",VLOOKUP(AC32,'විෂය තොරතුරු'!$P$24:$Q$28,2))))</f>
        <v/>
      </c>
      <c r="BO32" s="169" t="str">
        <f aca="false">IF(AD32="","",IF(AD32="-","-",IF(UPPER(AD32)="AB","+",VLOOKUP(AD32,'විෂය තොරතුරු'!$P$24:$Q$28,2))))</f>
        <v/>
      </c>
      <c r="BP32" s="171" t="str">
        <f aca="false">IF(AE32="","",IF(AE32="-","-",IF(UPPER(AE32)="AB","+",VLOOKUP(AE32,'විෂය තොරතුරු'!$P$24:$Q$28,2))))</f>
        <v/>
      </c>
      <c r="BQ32" s="168" t="str">
        <f aca="false">IF(AF32="","",IF(AF32="-","-",IF(UPPER(AF32)="AB","+",VLOOKUP(AF32,'විෂය තොරතුරු'!$P$24:$Q$28,2))))</f>
        <v/>
      </c>
      <c r="BR32" s="168" t="str">
        <f aca="false">IF(AG32="","",IF(AG32="-","-",IF(UPPER(AG32)="AB","+",VLOOKUP(AG32,'විෂය තොරතුරු'!$P$24:$Q$28,2))))</f>
        <v/>
      </c>
      <c r="BS32" s="168" t="str">
        <f aca="false">IF(AH32="","",IF(AH32="-","-",IF(UPPER(AH32)="AB","+",VLOOKUP(AH32,'විෂය තොරතුරු'!$P$24:$Q$28,2))))</f>
        <v/>
      </c>
      <c r="BT32" s="168" t="str">
        <f aca="false">IF(AI32="","",IF(AI32="-","-",IF(UPPER(AI32)="AB","+",VLOOKUP(AI32,'විෂය තොරතුරු'!$P$24:$Q$28,2))))</f>
        <v/>
      </c>
      <c r="BU32" s="168" t="str">
        <f aca="false">IF(AJ32="","",IF(AJ32="-","-",IF(UPPER(AJ32)="AB","+",VLOOKUP(AJ32,'විෂය තොරතුරු'!$P$24:$Q$28,2))))</f>
        <v/>
      </c>
      <c r="BV32" s="168" t="str">
        <f aca="false">IF(AK32="","",IF(AK32="-","-",IF(UPPER(AK32)="AB","+",VLOOKUP(AK32,'විෂය තොරතුරු'!$P$24:$Q$28,2))))</f>
        <v/>
      </c>
      <c r="BW32" s="169" t="str">
        <f aca="false">IF(AL32="","",IF(AL32="-","-",IF(UPPER(AL32)="AB","+",VLOOKUP(AL32,'විෂය තොරතුරු'!$P$24:$Q$28,2))))</f>
        <v/>
      </c>
      <c r="BX32" s="171" t="str">
        <f aca="false">IF($B32="","",COUNTIF($AP32:$BW32,"A"))</f>
        <v/>
      </c>
      <c r="BY32" s="168" t="str">
        <f aca="false">IF($B32="","",COUNTIF($AP32:$BW32,"B"))</f>
        <v/>
      </c>
      <c r="BZ32" s="168" t="str">
        <f aca="false">IF($B32="","",COUNTIF($AP32:$BW32,"C"))</f>
        <v/>
      </c>
      <c r="CA32" s="168" t="str">
        <f aca="false">IF($B32="","",COUNTIF($AP32:$BW32,"S"))</f>
        <v/>
      </c>
      <c r="CB32" s="169" t="str">
        <f aca="false">IF($B32="","",COUNTIF($AP32:$BW32,"W"))</f>
        <v/>
      </c>
      <c r="CC32" s="171" t="str">
        <f aca="false">IF(B32="","",SUM(BX32:CA32))</f>
        <v/>
      </c>
      <c r="CD32" s="169" t="str">
        <f aca="false">IF(B32="","",SUM(BX32:BZ32))</f>
        <v/>
      </c>
      <c r="CE32" s="172" t="str">
        <f aca="false">IF(B32="","",IF(AND(CC32&gt;=6,CD32&gt;=3,OR(E32&gt;=35,F32&gt;=35),L32&gt;=35),"6/3 සමත්",IF(AND(CC32&gt;=5,CD32&gt;=3,OR(E32&gt;=35,F32&gt;=35,L32&gt;=35)),"5/3 සමත්",IF(AND(CC32&gt;=4,CD32&gt;=1,OR(E32&gt;=20,F32&gt;=20,L32&gt;=20)),"සමත් කළ හැකි",IF(CB32=9,"W9","අසමත් ?")))))</f>
        <v/>
      </c>
      <c r="FK32" s="173" t="n">
        <v>18</v>
      </c>
      <c r="FL32" s="161" t="s">
        <v>62</v>
      </c>
      <c r="FM32" s="161"/>
      <c r="FN32" s="161" t="str">
        <f aca="false">IF(FM32="","-",(FM32/$M$95)*100)</f>
        <v>-</v>
      </c>
      <c r="FO32" s="165" t="n">
        <v>23</v>
      </c>
      <c r="FP32" s="165"/>
      <c r="FQ32" s="165" t="n">
        <v>27</v>
      </c>
      <c r="FR32" s="165" t="s">
        <v>18</v>
      </c>
      <c r="FS32" s="165"/>
      <c r="FT32" s="165"/>
      <c r="FU32" s="165" t="n">
        <v>11</v>
      </c>
      <c r="FV32" s="165" t="n">
        <v>13</v>
      </c>
      <c r="FW32" s="165" t="n">
        <v>13</v>
      </c>
      <c r="FX32" s="165" t="n">
        <v>17</v>
      </c>
      <c r="FY32" s="165" t="s">
        <v>18</v>
      </c>
      <c r="FZ32" s="165" t="s">
        <v>18</v>
      </c>
      <c r="GA32" s="165" t="n">
        <v>17</v>
      </c>
      <c r="GB32" s="165"/>
      <c r="GC32" s="165"/>
      <c r="GD32" s="165"/>
      <c r="GE32" s="165"/>
      <c r="GF32" s="165"/>
      <c r="GG32" s="165" t="s">
        <v>18</v>
      </c>
      <c r="GH32" s="165" t="n">
        <v>50</v>
      </c>
      <c r="GI32" s="165" t="s">
        <v>18</v>
      </c>
      <c r="GJ32" s="165"/>
      <c r="GK32" s="165"/>
      <c r="GL32" s="165" t="n">
        <v>22</v>
      </c>
      <c r="GM32" s="165"/>
      <c r="GN32" s="165"/>
      <c r="GO32" s="165" t="s">
        <v>18</v>
      </c>
      <c r="GP32" s="165" t="s">
        <v>18</v>
      </c>
      <c r="GQ32" s="165"/>
      <c r="GR32" s="165" t="s">
        <v>18</v>
      </c>
      <c r="GS32" s="165"/>
      <c r="GT32" s="165"/>
      <c r="GU32" s="165"/>
      <c r="GV32" s="174"/>
      <c r="GW32" s="167" t="n">
        <f aca="false">IF(FL32="","",SUM(FO32:GV32))</f>
        <v>193</v>
      </c>
      <c r="GX32" s="168" t="n">
        <f aca="false">IF(FL32="","",GW32/9)</f>
        <v>21.4444444444444</v>
      </c>
      <c r="GY32" s="169" t="n">
        <f aca="false">IF(FL32="","",IF(GW32=0,"-",RANK(GW32,$GW$15:$GW$64,0)))</f>
        <v>31</v>
      </c>
      <c r="GZ32" s="167" t="str">
        <f aca="false">IF(FO32="","",IF(FO32="-","-",IF(UPPER(FO32)="AB","+",VLOOKUP(FO32,'විෂය තොරතුරු'!$P$24:$Q$28,2))))</f>
        <v>W</v>
      </c>
      <c r="HA32" s="168" t="str">
        <f aca="false">IF(FP32="","",IF(FP32="-","-",IF(UPPER(FP32)="AB","+",VLOOKUP(FP32,'විෂය තොරතුරු'!$P$24:$Q$28,2))))</f>
        <v/>
      </c>
      <c r="HB32" s="168" t="str">
        <f aca="false">IF(FQ32="","",IF(FQ32="-","-",IF(UPPER(FQ32)="AB","+",VLOOKUP(FQ32,'විෂය තොරතුරු'!$P$24:$Q$28,2))))</f>
        <v>W</v>
      </c>
      <c r="HC32" s="168" t="str">
        <f aca="false">IF(FR32="","",IF(FR32="-","-",IF(UPPER(FR32)="AB","+",VLOOKUP(FR32,'විෂය තොරතුරු'!$P$24:$Q$28,2))))</f>
        <v>-</v>
      </c>
      <c r="HD32" s="168" t="str">
        <f aca="false">IF(FS32="","",IF(FS32="-","-",IF(UPPER(FS32)="AB","+",VLOOKUP(FS32,'විෂය තොරතුරු'!$P$24:$Q$28,2))))</f>
        <v/>
      </c>
      <c r="HE32" s="170" t="str">
        <f aca="false">IF(FT32="","",IF(FT32="-","-",IF(UPPER(FT32)="AB","+",VLOOKUP(FT32,'විෂය තොරතුරු'!$P$24:$Q$28,2))))</f>
        <v/>
      </c>
      <c r="HF32" s="171" t="str">
        <f aca="false">IF(FU32="","",IF(FU32="-","-",IF(UPPER(FU32)="AB","+",VLOOKUP(FU32,'විෂය තොරතුරු'!$P$24:$Q$28,2))))</f>
        <v>W</v>
      </c>
      <c r="HG32" s="168" t="str">
        <f aca="false">IF(FV32="","",IF(FV32="-","-",IF(UPPER(FV32)="AB","+",VLOOKUP(FV32,'විෂය තොරතුරු'!$P$24:$Q$28,2))))</f>
        <v>W</v>
      </c>
      <c r="HH32" s="168" t="str">
        <f aca="false">IF(FW32="","",IF(FW32="-","-",IF(UPPER(FW32)="AB","+",VLOOKUP(FW32,'විෂය තොරතුරු'!$P$24:$Q$28,2))))</f>
        <v>W</v>
      </c>
      <c r="HI32" s="169" t="str">
        <f aca="false">IF(FX32="","",IF(FX32="-","-",IF(UPPER(FX32)="AB","+",VLOOKUP(FX32,'විෂය තොරතුරු'!$P$24:$Q$28,2))))</f>
        <v>W</v>
      </c>
      <c r="HJ32" s="167" t="str">
        <f aca="false">IF(FY32="","",IF(FY32="-","-",IF(UPPER(FY32)="AB","+",VLOOKUP(FY32,'විෂය තොරතුරු'!$P$24:$Q$28,2))))</f>
        <v>-</v>
      </c>
      <c r="HK32" s="168" t="str">
        <f aca="false">IF(FZ32="","",IF(FZ32="-","-",IF(UPPER(FZ32)="AB","+",VLOOKUP(FZ32,'විෂය තොරතුරු'!$P$24:$Q$28,2))))</f>
        <v>-</v>
      </c>
      <c r="HL32" s="168" t="str">
        <f aca="false">IF(GA32="","",IF(GA32="-","-",IF(UPPER(GA32)="AB","+",VLOOKUP(GA32,'විෂය තොරතුරු'!$P$24:$Q$28,2))))</f>
        <v>W</v>
      </c>
      <c r="HM32" s="168" t="str">
        <f aca="false">IF(GB32="","",IF(GB32="-","-",IF(UPPER(GB32)="AB","+",VLOOKUP(GB32,'විෂය තොරතුරු'!$P$24:$Q$28,2))))</f>
        <v/>
      </c>
      <c r="HN32" s="168" t="str">
        <f aca="false">IF(GC32="","",IF(GC32="-","-",IF(UPPER(GC32)="AB","+",VLOOKUP(GC32,'විෂය තොරතුරු'!$P$24:$Q$28,2))))</f>
        <v/>
      </c>
      <c r="HO32" s="168" t="str">
        <f aca="false">IF(GD32="","",IF(GD32="-","-",IF(UPPER(GD32)="AB","+",VLOOKUP(GD32,'විෂය තොරතුරු'!$P$24:$Q$28,2))))</f>
        <v/>
      </c>
      <c r="HP32" s="168" t="str">
        <f aca="false">IF(GE32="","",IF(GE32="-","-",IF(UPPER(GE32)="AB","+",VLOOKUP(GE32,'විෂය තොරතුරු'!$P$24:$Q$28,2))))</f>
        <v/>
      </c>
      <c r="HQ32" s="170" t="str">
        <f aca="false">IF(GF32="","",IF(GF32="-","-",IF(UPPER(GF32)="AB","+",VLOOKUP(GF32,'විෂය තොරතුරු'!$P$24:$Q$28,2))))</f>
        <v/>
      </c>
      <c r="HR32" s="171" t="str">
        <f aca="false">IF(GG32="","",IF(GG32="-","-",IF(UPPER(GG32)="AB","+",VLOOKUP(GG32,'විෂය තොරතුරු'!$P$24:$Q$28,2))))</f>
        <v>-</v>
      </c>
      <c r="HS32" s="168" t="str">
        <f aca="false">IF(GH32="","",IF(GH32="-","-",IF(UPPER(GH32)="AB","+",VLOOKUP(GH32,'විෂය තොරතුරු'!$P$24:$Q$28,2))))</f>
        <v>C</v>
      </c>
      <c r="HT32" s="168" t="str">
        <f aca="false">IF(GI32="","",IF(GI32="-","-",IF(UPPER(GI32)="AB","+",VLOOKUP(GI32,'විෂය තොරතුරු'!$P$24:$Q$28,2))))</f>
        <v>-</v>
      </c>
      <c r="HU32" s="168" t="str">
        <f aca="false">IF(GJ32="","",IF(GJ32="-","-",IF(UPPER(GJ32)="AB","+",VLOOKUP(GJ32,'විෂය තොරතුරු'!$P$24:$Q$28,2))))</f>
        <v/>
      </c>
      <c r="HV32" s="168" t="str">
        <f aca="false">IF(GK32="","",IF(GK32="-","-",IF(UPPER(GK32)="AB","+",VLOOKUP(GK32,'විෂය තොරතුරු'!$P$24:$Q$28,2))))</f>
        <v/>
      </c>
      <c r="HW32" s="168" t="str">
        <f aca="false">IF(GL32="","",IF(GL32="-","-",IF(UPPER(GL32)="AB","+",VLOOKUP(GL32,'විෂය තොරතුරු'!$P$24:$Q$28,2))))</f>
        <v>W</v>
      </c>
      <c r="HX32" s="168" t="str">
        <f aca="false">IF(GM32="","",IF(GM32="-","-",IF(UPPER(GM32)="AB","+",VLOOKUP(GM32,'විෂය තොරතුරු'!$P$24:$Q$28,2))))</f>
        <v/>
      </c>
      <c r="HY32" s="169" t="str">
        <f aca="false">IF(GN32="","",IF(GN32="-","-",IF(UPPER(GN32)="AB","+",VLOOKUP(GN32,'විෂය තොරතුරු'!$P$24:$Q$28,2))))</f>
        <v/>
      </c>
      <c r="HZ32" s="171" t="str">
        <f aca="false">IF(GO32="","",IF(GO32="-","-",IF(UPPER(GO32)="AB","+",VLOOKUP(GO32,'විෂය තොරතුරු'!$P$24:$Q$28,2))))</f>
        <v>-</v>
      </c>
      <c r="IA32" s="168" t="str">
        <f aca="false">IF(GP32="","",IF(GP32="-","-",IF(UPPER(GP32)="AB","+",VLOOKUP(GP32,'විෂය තොරතුරු'!$P$24:$Q$28,2))))</f>
        <v>-</v>
      </c>
      <c r="IB32" s="168" t="str">
        <f aca="false">IF(GQ32="","",IF(GQ32="-","-",IF(UPPER(GQ32)="AB","+",VLOOKUP(GQ32,'විෂය තොරතුරු'!$P$24:$Q$28,2))))</f>
        <v/>
      </c>
      <c r="IC32" s="168" t="str">
        <f aca="false">IF(GR32="","",IF(GR32="-","-",IF(UPPER(GR32)="AB","+",VLOOKUP(GR32,'විෂය තොරතුරු'!$P$24:$Q$28,2))))</f>
        <v>-</v>
      </c>
      <c r="ID32" s="168" t="str">
        <f aca="false">IF(GS32="","",IF(GS32="-","-",IF(UPPER(GS32)="AB","+",VLOOKUP(GS32,'විෂය තොරතුරු'!$P$24:$Q$28,2))))</f>
        <v/>
      </c>
      <c r="IE32" s="168" t="str">
        <f aca="false">IF(GT32="","",IF(GT32="-","-",IF(UPPER(GT32)="AB","+",VLOOKUP(GT32,'විෂය තොරතුරු'!$P$24:$Q$28,2))))</f>
        <v/>
      </c>
      <c r="IF32" s="168" t="str">
        <f aca="false">IF(GU32="","",IF(GU32="-","-",IF(UPPER(GU32)="AB","+",VLOOKUP(GU32,'විෂය තොරතුරු'!$P$24:$Q$28,2))))</f>
        <v/>
      </c>
      <c r="IG32" s="169" t="str">
        <f aca="false">IF(GV32="","",IF(GV32="-","-",IF(UPPER(GV32)="AB","+",VLOOKUP(GV32,'විෂය තොරතුරු'!$P$24:$Q$28,2))))</f>
        <v/>
      </c>
      <c r="IH32" s="171" t="n">
        <f aca="false">IF($FL32="","",COUNTIF($GZ32:$IG32,"A"))</f>
        <v>0</v>
      </c>
      <c r="II32" s="171" t="n">
        <f aca="false">IF($FL32="","",COUNTIF($GZ32:$IG32,"B"))</f>
        <v>0</v>
      </c>
      <c r="IJ32" s="171" t="n">
        <f aca="false">IF($FL32="","",COUNTIF($GZ32:$IG32,"C"))</f>
        <v>1</v>
      </c>
      <c r="IK32" s="171" t="n">
        <f aca="false">IF($FL32="","",COUNTIF($GZ32:$IG32,"S"))</f>
        <v>0</v>
      </c>
      <c r="IL32" s="171" t="n">
        <f aca="false">IF($FL32="","",COUNTIF($GZ32:$IG32,"W"))</f>
        <v>8</v>
      </c>
      <c r="IM32" s="171" t="n">
        <f aca="false">IF(FL32="","",SUM(IH32:IK32))</f>
        <v>1</v>
      </c>
      <c r="IN32" s="169" t="n">
        <f aca="false">IF(FL32="","",SUM(IH32:IJ32))</f>
        <v>1</v>
      </c>
      <c r="IO32" s="172" t="str">
        <f aca="false">IF(FL32="","",IF(AND(IM32&gt;=6,IN32&gt;=3,OR(FO32&gt;=35,FP32&gt;=35),FV32&gt;=35),"6/3 සමත්",IF(AND(IM32&gt;=5,IN32&gt;=3,OR(FO32&gt;=35,FP32&gt;=35,FV32&gt;=35)),"5/3 සමත්",IF(AND(IM32&gt;=4,IN32&gt;=1,OR(FO32&gt;=20,FP32&gt;=20,FV32&gt;=20)),"සමත් කළ හැකි",IF(IL32=9,"W9","අසමත් ?")))))</f>
        <v>අසමත් ?</v>
      </c>
    </row>
    <row r="33" customFormat="false" ht="13.8" hidden="false" customHeight="false" outlineLevel="0" collapsed="false">
      <c r="A33" s="160" t="n">
        <v>19</v>
      </c>
      <c r="B33" s="175"/>
      <c r="C33" s="161"/>
      <c r="D33" s="162"/>
      <c r="E33" s="183"/>
      <c r="F33" s="181"/>
      <c r="G33" s="183"/>
      <c r="H33" s="180"/>
      <c r="I33" s="180"/>
      <c r="J33" s="181"/>
      <c r="K33" s="183"/>
      <c r="L33" s="180"/>
      <c r="M33" s="180"/>
      <c r="N33" s="181"/>
      <c r="O33" s="183"/>
      <c r="P33" s="180"/>
      <c r="Q33" s="180"/>
      <c r="R33" s="180"/>
      <c r="S33" s="180"/>
      <c r="T33" s="180"/>
      <c r="U33" s="180"/>
      <c r="V33" s="181"/>
      <c r="W33" s="183"/>
      <c r="X33" s="180"/>
      <c r="Y33" s="180"/>
      <c r="Z33" s="180"/>
      <c r="AA33" s="180"/>
      <c r="AB33" s="180"/>
      <c r="AC33" s="180"/>
      <c r="AD33" s="181"/>
      <c r="AE33" s="183"/>
      <c r="AF33" s="180"/>
      <c r="AG33" s="180"/>
      <c r="AH33" s="180"/>
      <c r="AI33" s="180"/>
      <c r="AJ33" s="180"/>
      <c r="AK33" s="180"/>
      <c r="AL33" s="166"/>
      <c r="AM33" s="167" t="str">
        <f aca="false">IF(B33="","",SUM(E33:AL33))</f>
        <v/>
      </c>
      <c r="AN33" s="168" t="str">
        <f aca="false">IF(B33="","",AM33/9)</f>
        <v/>
      </c>
      <c r="AO33" s="169" t="str">
        <f aca="false">IF(B33="","",IF(AM33=0,"-",RANK(AM33,$AM$15:$AM$64,0)))</f>
        <v/>
      </c>
      <c r="AP33" s="167" t="str">
        <f aca="false">IF(E33="","",IF(E33="-","-",IF(UPPER(E33)="AB","+",VLOOKUP(E33,'විෂය තොරතුරු'!$P$24:$Q$28,2))))</f>
        <v/>
      </c>
      <c r="AQ33" s="168" t="str">
        <f aca="false">IF(F33="","",IF(F33="-","-",IF(UPPER(F33)="AB","+",VLOOKUP(F33,'විෂය තොරතුරු'!$P$24:$Q$28,2))))</f>
        <v/>
      </c>
      <c r="AR33" s="168" t="str">
        <f aca="false">IF(G33="","",IF(G33="-","-",IF(UPPER(G33)="AB","+",VLOOKUP(G33,'විෂය තොරතුරු'!$P$24:$Q$28,2))))</f>
        <v/>
      </c>
      <c r="AS33" s="168" t="str">
        <f aca="false">IF(H33="","",IF(H33="-","-",IF(UPPER(H33)="AB","+",VLOOKUP(H33,'විෂය තොරතුරු'!$P$24:$Q$28,2))))</f>
        <v/>
      </c>
      <c r="AT33" s="168" t="str">
        <f aca="false">IF(I33="","",IF(I33="-","-",IF(UPPER(I33)="AB","+",VLOOKUP(I33,'විෂය තොරතුරු'!$P$24:$Q$28,2))))</f>
        <v/>
      </c>
      <c r="AU33" s="170" t="str">
        <f aca="false">IF(J33="","",IF(J33="-","-",IF(UPPER(J33)="AB","+",VLOOKUP(J33,'විෂය තොරතුරු'!$P$24:$Q$28,2))))</f>
        <v/>
      </c>
      <c r="AV33" s="171" t="str">
        <f aca="false">IF(K33="","",IF(K33="-","-",IF(UPPER(K33)="AB","+",VLOOKUP(K33,'විෂය තොරතුරු'!$P$24:$Q$28,2))))</f>
        <v/>
      </c>
      <c r="AW33" s="168" t="str">
        <f aca="false">IF(L33="","",IF(L33="-","-",IF(UPPER(L33)="AB","+",VLOOKUP(L33,'විෂය තොරතුරු'!$P$24:$Q$28,2))))</f>
        <v/>
      </c>
      <c r="AX33" s="168" t="str">
        <f aca="false">IF(M33="","",IF(M33="-","-",IF(UPPER(M33)="AB","+",VLOOKUP(M33,'විෂය තොරතුරු'!$P$24:$Q$28,2))))</f>
        <v/>
      </c>
      <c r="AY33" s="169" t="str">
        <f aca="false">IF(N33="","",IF(N33="-","-",IF(UPPER(N33)="AB","+",VLOOKUP(N33,'විෂය තොරතුරු'!$P$24:$Q$28,2))))</f>
        <v/>
      </c>
      <c r="AZ33" s="167" t="str">
        <f aca="false">IF(O33="","",IF(O33="-","-",IF(UPPER(O33)="AB","+",VLOOKUP(O33,'විෂය තොරතුරු'!$P$24:$Q$28,2))))</f>
        <v/>
      </c>
      <c r="BA33" s="168" t="str">
        <f aca="false">IF(P33="","",IF(P33="-","-",IF(UPPER(P33)="AB","+",VLOOKUP(P33,'විෂය තොරතුරු'!$P$24:$Q$28,2))))</f>
        <v/>
      </c>
      <c r="BB33" s="168" t="str">
        <f aca="false">IF(Q33="","",IF(Q33="-","-",IF(UPPER(Q33)="AB","+",VLOOKUP(Q33,'විෂය තොරතුරු'!$P$24:$Q$28,2))))</f>
        <v/>
      </c>
      <c r="BC33" s="168" t="str">
        <f aca="false">IF(R33="","",IF(R33="-","-",IF(UPPER(R33)="AB","+",VLOOKUP(R33,'විෂය තොරතුරු'!$P$24:$Q$28,2))))</f>
        <v/>
      </c>
      <c r="BD33" s="168" t="str">
        <f aca="false">IF(S33="","",IF(S33="-","-",IF(UPPER(S33)="AB","+",VLOOKUP(S33,'විෂය තොරතුරු'!$P$24:$Q$28,2))))</f>
        <v/>
      </c>
      <c r="BE33" s="168" t="str">
        <f aca="false">IF(T33="","",IF(T33="-","-",IF(UPPER(T33)="AB","+",VLOOKUP(T33,'විෂය තොරතුරු'!$P$24:$Q$28,2))))</f>
        <v/>
      </c>
      <c r="BF33" s="168" t="str">
        <f aca="false">IF(U33="","",IF(U33="-","-",IF(UPPER(U33)="AB","+",VLOOKUP(U33,'විෂය තොරතුරු'!$P$24:$Q$28,2))))</f>
        <v/>
      </c>
      <c r="BG33" s="170" t="str">
        <f aca="false">IF(V33="","",IF(V33="-","-",IF(UPPER(V33)="AB","+",VLOOKUP(V33,'විෂය තොරතුරු'!$P$24:$Q$28,2))))</f>
        <v/>
      </c>
      <c r="BH33" s="171" t="str">
        <f aca="false">IF(W33="","",IF(W33="-","-",IF(UPPER(W33)="AB","+",VLOOKUP(W33,'විෂය තොරතුරු'!$P$24:$Q$28,2))))</f>
        <v/>
      </c>
      <c r="BI33" s="168" t="str">
        <f aca="false">IF(X33="","",IF(X33="-","-",IF(UPPER(X33)="AB","+",VLOOKUP(X33,'විෂය තොරතුරු'!$P$24:$Q$28,2))))</f>
        <v/>
      </c>
      <c r="BJ33" s="168" t="str">
        <f aca="false">IF(Y33="","",IF(Y33="-","-",IF(UPPER(Y33)="AB","+",VLOOKUP(Y33,'විෂය තොරතුරු'!$P$24:$Q$28,2))))</f>
        <v/>
      </c>
      <c r="BK33" s="168" t="str">
        <f aca="false">IF(Z33="","",IF(Z33="-","-",IF(UPPER(Z33)="AB","+",VLOOKUP(Z33,'විෂය තොරතුරු'!$P$24:$Q$28,2))))</f>
        <v/>
      </c>
      <c r="BL33" s="168" t="str">
        <f aca="false">IF(AA33="","",IF(AA33="-","-",IF(UPPER(AA33)="AB","+",VLOOKUP(AA33,'විෂය තොරතුරු'!$P$24:$Q$28,2))))</f>
        <v/>
      </c>
      <c r="BM33" s="168" t="str">
        <f aca="false">IF(AB33="","",IF(AB33="-","-",IF(UPPER(AB33)="AB","+",VLOOKUP(AB33,'විෂය තොරතුරු'!$P$24:$Q$28,2))))</f>
        <v/>
      </c>
      <c r="BN33" s="168" t="str">
        <f aca="false">IF(AC33="","",IF(AC33="-","-",IF(UPPER(AC33)="AB","+",VLOOKUP(AC33,'විෂය තොරතුරු'!$P$24:$Q$28,2))))</f>
        <v/>
      </c>
      <c r="BO33" s="169" t="str">
        <f aca="false">IF(AD33="","",IF(AD33="-","-",IF(UPPER(AD33)="AB","+",VLOOKUP(AD33,'විෂය තොරතුරු'!$P$24:$Q$28,2))))</f>
        <v/>
      </c>
      <c r="BP33" s="171" t="str">
        <f aca="false">IF(AE33="","",IF(AE33="-","-",IF(UPPER(AE33)="AB","+",VLOOKUP(AE33,'විෂය තොරතුරු'!$P$24:$Q$28,2))))</f>
        <v/>
      </c>
      <c r="BQ33" s="168" t="str">
        <f aca="false">IF(AF33="","",IF(AF33="-","-",IF(UPPER(AF33)="AB","+",VLOOKUP(AF33,'විෂය තොරතුරු'!$P$24:$Q$28,2))))</f>
        <v/>
      </c>
      <c r="BR33" s="168" t="str">
        <f aca="false">IF(AG33="","",IF(AG33="-","-",IF(UPPER(AG33)="AB","+",VLOOKUP(AG33,'විෂය තොරතුරු'!$P$24:$Q$28,2))))</f>
        <v/>
      </c>
      <c r="BS33" s="168" t="str">
        <f aca="false">IF(AH33="","",IF(AH33="-","-",IF(UPPER(AH33)="AB","+",VLOOKUP(AH33,'විෂය තොරතුරු'!$P$24:$Q$28,2))))</f>
        <v/>
      </c>
      <c r="BT33" s="168" t="str">
        <f aca="false">IF(AI33="","",IF(AI33="-","-",IF(UPPER(AI33)="AB","+",VLOOKUP(AI33,'විෂය තොරතුරු'!$P$24:$Q$28,2))))</f>
        <v/>
      </c>
      <c r="BU33" s="168" t="str">
        <f aca="false">IF(AJ33="","",IF(AJ33="-","-",IF(UPPER(AJ33)="AB","+",VLOOKUP(AJ33,'විෂය තොරතුරු'!$P$24:$Q$28,2))))</f>
        <v/>
      </c>
      <c r="BV33" s="168" t="str">
        <f aca="false">IF(AK33="","",IF(AK33="-","-",IF(UPPER(AK33)="AB","+",VLOOKUP(AK33,'විෂය තොරතුරු'!$P$24:$Q$28,2))))</f>
        <v/>
      </c>
      <c r="BW33" s="169" t="str">
        <f aca="false">IF(AL33="","",IF(AL33="-","-",IF(UPPER(AL33)="AB","+",VLOOKUP(AL33,'විෂය තොරතුරු'!$P$24:$Q$28,2))))</f>
        <v/>
      </c>
      <c r="BX33" s="171" t="str">
        <f aca="false">IF($B33="","",COUNTIF($AP33:$BW33,"A"))</f>
        <v/>
      </c>
      <c r="BY33" s="168" t="str">
        <f aca="false">IF($B33="","",COUNTIF($AP33:$BW33,"B"))</f>
        <v/>
      </c>
      <c r="BZ33" s="168" t="str">
        <f aca="false">IF($B33="","",COUNTIF($AP33:$BW33,"C"))</f>
        <v/>
      </c>
      <c r="CA33" s="168" t="str">
        <f aca="false">IF($B33="","",COUNTIF($AP33:$BW33,"S"))</f>
        <v/>
      </c>
      <c r="CB33" s="169" t="str">
        <f aca="false">IF($B33="","",COUNTIF($AP33:$BW33,"W"))</f>
        <v/>
      </c>
      <c r="CC33" s="171" t="str">
        <f aca="false">IF(B33="","",SUM(BX33:CA33))</f>
        <v/>
      </c>
      <c r="CD33" s="169" t="str">
        <f aca="false">IF(B33="","",SUM(BX33:BZ33))</f>
        <v/>
      </c>
      <c r="CE33" s="172" t="str">
        <f aca="false">IF(B33="","",IF(AND(CC33&gt;=6,CD33&gt;=3,OR(E33&gt;=35,F33&gt;=35),L33&gt;=35),"6/3 සමත්",IF(AND(CC33&gt;=5,CD33&gt;=3,OR(E33&gt;=35,F33&gt;=35,L33&gt;=35)),"5/3 සමත්",IF(AND(CC33&gt;=4,CD33&gt;=1,OR(E33&gt;=20,F33&gt;=20,L33&gt;=20)),"සමත් කළ හැකි",IF(CB33=9,"W9","අසමත් ?")))))</f>
        <v/>
      </c>
      <c r="FK33" s="173" t="n">
        <v>19</v>
      </c>
      <c r="FL33" s="175" t="s">
        <v>63</v>
      </c>
      <c r="FM33" s="161"/>
      <c r="FN33" s="161" t="str">
        <f aca="false">IF(FM33="","-",(FM33/$M$95)*100)</f>
        <v>-</v>
      </c>
      <c r="FO33" s="165" t="n">
        <v>40</v>
      </c>
      <c r="FP33" s="165"/>
      <c r="FQ33" s="165" t="s">
        <v>18</v>
      </c>
      <c r="FR33" s="165" t="s">
        <v>18</v>
      </c>
      <c r="FS33" s="165"/>
      <c r="FT33" s="165"/>
      <c r="FU33" s="165" t="n">
        <v>19</v>
      </c>
      <c r="FV33" s="165" t="n">
        <v>35</v>
      </c>
      <c r="FW33" s="165" t="n">
        <v>11</v>
      </c>
      <c r="FX33" s="165" t="n">
        <v>16</v>
      </c>
      <c r="FY33" s="165" t="s">
        <v>18</v>
      </c>
      <c r="FZ33" s="165" t="s">
        <v>18</v>
      </c>
      <c r="GA33" s="165" t="s">
        <v>18</v>
      </c>
      <c r="GB33" s="165"/>
      <c r="GC33" s="165"/>
      <c r="GD33" s="165"/>
      <c r="GE33" s="165"/>
      <c r="GF33" s="165"/>
      <c r="GG33" s="165" t="s">
        <v>18</v>
      </c>
      <c r="GH33" s="165" t="n">
        <v>50</v>
      </c>
      <c r="GI33" s="165" t="s">
        <v>18</v>
      </c>
      <c r="GJ33" s="165"/>
      <c r="GK33" s="165"/>
      <c r="GL33" s="165" t="s">
        <v>18</v>
      </c>
      <c r="GM33" s="165"/>
      <c r="GN33" s="165"/>
      <c r="GO33" s="165" t="n">
        <v>27</v>
      </c>
      <c r="GP33" s="165" t="s">
        <v>18</v>
      </c>
      <c r="GQ33" s="165"/>
      <c r="GR33" s="165" t="s">
        <v>18</v>
      </c>
      <c r="GS33" s="165"/>
      <c r="GT33" s="165"/>
      <c r="GU33" s="165"/>
      <c r="GV33" s="174"/>
      <c r="GW33" s="167" t="n">
        <f aca="false">IF(FL33="","",SUM(FO33:GV33))</f>
        <v>198</v>
      </c>
      <c r="GX33" s="168" t="n">
        <f aca="false">IF(FL33="","",GW33/9)</f>
        <v>22</v>
      </c>
      <c r="GY33" s="169" t="n">
        <f aca="false">IF(FL33="","",IF(GW33=0,"-",RANK(GW33,$GW$15:$GW$64,0)))</f>
        <v>27</v>
      </c>
      <c r="GZ33" s="167" t="str">
        <f aca="false">IF(FO33="","",IF(FO33="-","-",IF(UPPER(FO33)="AB","+",VLOOKUP(FO33,'විෂය තොරතුරු'!$P$24:$Q$28,2))))</f>
        <v>S</v>
      </c>
      <c r="HA33" s="168" t="str">
        <f aca="false">IF(FP33="","",IF(FP33="-","-",IF(UPPER(FP33)="AB","+",VLOOKUP(FP33,'විෂය තොරතුරු'!$P$24:$Q$28,2))))</f>
        <v/>
      </c>
      <c r="HB33" s="168" t="str">
        <f aca="false">IF(FQ33="","",IF(FQ33="-","-",IF(UPPER(FQ33)="AB","+",VLOOKUP(FQ33,'විෂය තොරතුරු'!$P$24:$Q$28,2))))</f>
        <v>-</v>
      </c>
      <c r="HC33" s="168" t="str">
        <f aca="false">IF(FR33="","",IF(FR33="-","-",IF(UPPER(FR33)="AB","+",VLOOKUP(FR33,'විෂය තොරතුරු'!$P$24:$Q$28,2))))</f>
        <v>-</v>
      </c>
      <c r="HD33" s="168" t="str">
        <f aca="false">IF(FS33="","",IF(FS33="-","-",IF(UPPER(FS33)="AB","+",VLOOKUP(FS33,'විෂය තොරතුරු'!$P$24:$Q$28,2))))</f>
        <v/>
      </c>
      <c r="HE33" s="170" t="str">
        <f aca="false">IF(FT33="","",IF(FT33="-","-",IF(UPPER(FT33)="AB","+",VLOOKUP(FT33,'විෂය තොරතුරු'!$P$24:$Q$28,2))))</f>
        <v/>
      </c>
      <c r="HF33" s="171" t="str">
        <f aca="false">IF(FU33="","",IF(FU33="-","-",IF(UPPER(FU33)="AB","+",VLOOKUP(FU33,'විෂය තොරතුරු'!$P$24:$Q$28,2))))</f>
        <v>W</v>
      </c>
      <c r="HG33" s="168" t="str">
        <f aca="false">IF(FV33="","",IF(FV33="-","-",IF(UPPER(FV33)="AB","+",VLOOKUP(FV33,'විෂය තොරතුරු'!$P$24:$Q$28,2))))</f>
        <v>S</v>
      </c>
      <c r="HH33" s="168" t="str">
        <f aca="false">IF(FW33="","",IF(FW33="-","-",IF(UPPER(FW33)="AB","+",VLOOKUP(FW33,'විෂය තොරතුරු'!$P$24:$Q$28,2))))</f>
        <v>W</v>
      </c>
      <c r="HI33" s="169" t="str">
        <f aca="false">IF(FX33="","",IF(FX33="-","-",IF(UPPER(FX33)="AB","+",VLOOKUP(FX33,'විෂය තොරතුරු'!$P$24:$Q$28,2))))</f>
        <v>W</v>
      </c>
      <c r="HJ33" s="167" t="str">
        <f aca="false">IF(FY33="","",IF(FY33="-","-",IF(UPPER(FY33)="AB","+",VLOOKUP(FY33,'විෂය තොරතුරු'!$P$24:$Q$28,2))))</f>
        <v>-</v>
      </c>
      <c r="HK33" s="168" t="str">
        <f aca="false">IF(FZ33="","",IF(FZ33="-","-",IF(UPPER(FZ33)="AB","+",VLOOKUP(FZ33,'විෂය තොරතුරු'!$P$24:$Q$28,2))))</f>
        <v>-</v>
      </c>
      <c r="HL33" s="168" t="str">
        <f aca="false">IF(GA33="","",IF(GA33="-","-",IF(UPPER(GA33)="AB","+",VLOOKUP(GA33,'විෂය තොරතුරු'!$P$24:$Q$28,2))))</f>
        <v>-</v>
      </c>
      <c r="HM33" s="168" t="str">
        <f aca="false">IF(GB33="","",IF(GB33="-","-",IF(UPPER(GB33)="AB","+",VLOOKUP(GB33,'විෂය තොරතුරු'!$P$24:$Q$28,2))))</f>
        <v/>
      </c>
      <c r="HN33" s="168" t="str">
        <f aca="false">IF(GC33="","",IF(GC33="-","-",IF(UPPER(GC33)="AB","+",VLOOKUP(GC33,'විෂය තොරතුරු'!$P$24:$Q$28,2))))</f>
        <v/>
      </c>
      <c r="HO33" s="168" t="str">
        <f aca="false">IF(GD33="","",IF(GD33="-","-",IF(UPPER(GD33)="AB","+",VLOOKUP(GD33,'විෂය තොරතුරු'!$P$24:$Q$28,2))))</f>
        <v/>
      </c>
      <c r="HP33" s="168" t="str">
        <f aca="false">IF(GE33="","",IF(GE33="-","-",IF(UPPER(GE33)="AB","+",VLOOKUP(GE33,'විෂය තොරතුරු'!$P$24:$Q$28,2))))</f>
        <v/>
      </c>
      <c r="HQ33" s="170" t="str">
        <f aca="false">IF(GF33="","",IF(GF33="-","-",IF(UPPER(GF33)="AB","+",VLOOKUP(GF33,'විෂය තොරතුරු'!$P$24:$Q$28,2))))</f>
        <v/>
      </c>
      <c r="HR33" s="171" t="str">
        <f aca="false">IF(GG33="","",IF(GG33="-","-",IF(UPPER(GG33)="AB","+",VLOOKUP(GG33,'විෂය තොරතුරු'!$P$24:$Q$28,2))))</f>
        <v>-</v>
      </c>
      <c r="HS33" s="168" t="str">
        <f aca="false">IF(GH33="","",IF(GH33="-","-",IF(UPPER(GH33)="AB","+",VLOOKUP(GH33,'විෂය තොරතුරු'!$P$24:$Q$28,2))))</f>
        <v>C</v>
      </c>
      <c r="HT33" s="168" t="str">
        <f aca="false">IF(GI33="","",IF(GI33="-","-",IF(UPPER(GI33)="AB","+",VLOOKUP(GI33,'විෂය තොරතුරු'!$P$24:$Q$28,2))))</f>
        <v>-</v>
      </c>
      <c r="HU33" s="168" t="str">
        <f aca="false">IF(GJ33="","",IF(GJ33="-","-",IF(UPPER(GJ33)="AB","+",VLOOKUP(GJ33,'විෂය තොරතුරු'!$P$24:$Q$28,2))))</f>
        <v/>
      </c>
      <c r="HV33" s="168" t="str">
        <f aca="false">IF(GK33="","",IF(GK33="-","-",IF(UPPER(GK33)="AB","+",VLOOKUP(GK33,'විෂය තොරතුරු'!$P$24:$Q$28,2))))</f>
        <v/>
      </c>
      <c r="HW33" s="168" t="str">
        <f aca="false">IF(GL33="","",IF(GL33="-","-",IF(UPPER(GL33)="AB","+",VLOOKUP(GL33,'විෂය තොරතුරු'!$P$24:$Q$28,2))))</f>
        <v>-</v>
      </c>
      <c r="HX33" s="168" t="str">
        <f aca="false">IF(GM33="","",IF(GM33="-","-",IF(UPPER(GM33)="AB","+",VLOOKUP(GM33,'විෂය තොරතුරු'!$P$24:$Q$28,2))))</f>
        <v/>
      </c>
      <c r="HY33" s="169" t="str">
        <f aca="false">IF(GN33="","",IF(GN33="-","-",IF(UPPER(GN33)="AB","+",VLOOKUP(GN33,'විෂය තොරතුරු'!$P$24:$Q$28,2))))</f>
        <v/>
      </c>
      <c r="HZ33" s="171" t="str">
        <f aca="false">IF(GO33="","",IF(GO33="-","-",IF(UPPER(GO33)="AB","+",VLOOKUP(GO33,'විෂය තොරතුරු'!$P$24:$Q$28,2))))</f>
        <v>W</v>
      </c>
      <c r="IA33" s="168" t="str">
        <f aca="false">IF(GP33="","",IF(GP33="-","-",IF(UPPER(GP33)="AB","+",VLOOKUP(GP33,'විෂය තොරතුරු'!$P$24:$Q$28,2))))</f>
        <v>-</v>
      </c>
      <c r="IB33" s="168" t="str">
        <f aca="false">IF(GQ33="","",IF(GQ33="-","-",IF(UPPER(GQ33)="AB","+",VLOOKUP(GQ33,'විෂය තොරතුරු'!$P$24:$Q$28,2))))</f>
        <v/>
      </c>
      <c r="IC33" s="168" t="str">
        <f aca="false">IF(GR33="","",IF(GR33="-","-",IF(UPPER(GR33)="AB","+",VLOOKUP(GR33,'විෂය තොරතුරු'!$P$24:$Q$28,2))))</f>
        <v>-</v>
      </c>
      <c r="ID33" s="168" t="str">
        <f aca="false">IF(GS33="","",IF(GS33="-","-",IF(UPPER(GS33)="AB","+",VLOOKUP(GS33,'විෂය තොරතුරු'!$P$24:$Q$28,2))))</f>
        <v/>
      </c>
      <c r="IE33" s="168" t="str">
        <f aca="false">IF(GT33="","",IF(GT33="-","-",IF(UPPER(GT33)="AB","+",VLOOKUP(GT33,'විෂය තොරතුරු'!$P$24:$Q$28,2))))</f>
        <v/>
      </c>
      <c r="IF33" s="168" t="str">
        <f aca="false">IF(GU33="","",IF(GU33="-","-",IF(UPPER(GU33)="AB","+",VLOOKUP(GU33,'විෂය තොරතුරු'!$P$24:$Q$28,2))))</f>
        <v/>
      </c>
      <c r="IG33" s="169" t="str">
        <f aca="false">IF(GV33="","",IF(GV33="-","-",IF(UPPER(GV33)="AB","+",VLOOKUP(GV33,'විෂය තොරතුරු'!$P$24:$Q$28,2))))</f>
        <v/>
      </c>
      <c r="IH33" s="171" t="n">
        <f aca="false">IF($FL33="","",COUNTIF($GZ33:$IG33,"A"))</f>
        <v>0</v>
      </c>
      <c r="II33" s="171" t="n">
        <f aca="false">IF($FL33="","",COUNTIF($GZ33:$IG33,"B"))</f>
        <v>0</v>
      </c>
      <c r="IJ33" s="171" t="n">
        <f aca="false">IF($FL33="","",COUNTIF($GZ33:$IG33,"C"))</f>
        <v>1</v>
      </c>
      <c r="IK33" s="171" t="n">
        <f aca="false">IF($FL33="","",COUNTIF($GZ33:$IG33,"S"))</f>
        <v>2</v>
      </c>
      <c r="IL33" s="171" t="n">
        <f aca="false">IF($FL33="","",COUNTIF($GZ33:$IG33,"W"))</f>
        <v>4</v>
      </c>
      <c r="IM33" s="171" t="n">
        <f aca="false">IF(FL33="","",SUM(IH33:IK33))</f>
        <v>3</v>
      </c>
      <c r="IN33" s="169" t="n">
        <f aca="false">IF(FL33="","",SUM(IH33:IJ33))</f>
        <v>1</v>
      </c>
      <c r="IO33" s="172" t="str">
        <f aca="false">IF(FL33="","",IF(AND(IM33&gt;=6,IN33&gt;=3,OR(FO33&gt;=35,FP33&gt;=35),FV33&gt;=35),"6/3 සමත්",IF(AND(IM33&gt;=5,IN33&gt;=3,OR(FO33&gt;=35,FP33&gt;=35,FV33&gt;=35)),"5/3 සමත්",IF(AND(IM33&gt;=4,IN33&gt;=1,OR(FO33&gt;=20,FP33&gt;=20,FV33&gt;=20)),"සමත් කළ හැකි",IF(IL33=9,"W9","අසමත් ?")))))</f>
        <v>අසමත් ?</v>
      </c>
    </row>
    <row r="34" customFormat="false" ht="13.8" hidden="false" customHeight="false" outlineLevel="0" collapsed="false">
      <c r="A34" s="160" t="n">
        <v>20</v>
      </c>
      <c r="B34" s="161"/>
      <c r="C34" s="161"/>
      <c r="D34" s="162"/>
      <c r="E34" s="183"/>
      <c r="F34" s="181"/>
      <c r="G34" s="183"/>
      <c r="H34" s="180"/>
      <c r="I34" s="180"/>
      <c r="J34" s="181"/>
      <c r="K34" s="183"/>
      <c r="L34" s="180"/>
      <c r="M34" s="180"/>
      <c r="N34" s="181"/>
      <c r="O34" s="183"/>
      <c r="P34" s="180"/>
      <c r="Q34" s="180"/>
      <c r="R34" s="180"/>
      <c r="S34" s="180"/>
      <c r="T34" s="180"/>
      <c r="U34" s="180"/>
      <c r="V34" s="181"/>
      <c r="W34" s="183"/>
      <c r="X34" s="180"/>
      <c r="Y34" s="180"/>
      <c r="Z34" s="180"/>
      <c r="AA34" s="180"/>
      <c r="AB34" s="180"/>
      <c r="AC34" s="180"/>
      <c r="AD34" s="181"/>
      <c r="AE34" s="183"/>
      <c r="AF34" s="180"/>
      <c r="AG34" s="180"/>
      <c r="AH34" s="180"/>
      <c r="AI34" s="180"/>
      <c r="AJ34" s="180"/>
      <c r="AK34" s="180"/>
      <c r="AL34" s="166"/>
      <c r="AM34" s="167" t="str">
        <f aca="false">IF(B34="","",SUM(E34:AL34))</f>
        <v/>
      </c>
      <c r="AN34" s="168" t="str">
        <f aca="false">IF(B34="","",AM34/9)</f>
        <v/>
      </c>
      <c r="AO34" s="169" t="str">
        <f aca="false">IF(B34="","",IF(AM34=0,"-",RANK(AM34,$AM$15:$AM$64,0)))</f>
        <v/>
      </c>
      <c r="AP34" s="167" t="str">
        <f aca="false">IF(E34="","",IF(E34="-","-",IF(UPPER(E34)="AB","+",VLOOKUP(E34,'විෂය තොරතුරු'!$P$24:$Q$28,2))))</f>
        <v/>
      </c>
      <c r="AQ34" s="168" t="str">
        <f aca="false">IF(F34="","",IF(F34="-","-",IF(UPPER(F34)="AB","+",VLOOKUP(F34,'විෂය තොරතුරු'!$P$24:$Q$28,2))))</f>
        <v/>
      </c>
      <c r="AR34" s="168" t="str">
        <f aca="false">IF(G34="","",IF(G34="-","-",IF(UPPER(G34)="AB","+",VLOOKUP(G34,'විෂය තොරතුරු'!$P$24:$Q$28,2))))</f>
        <v/>
      </c>
      <c r="AS34" s="168" t="str">
        <f aca="false">IF(H34="","",IF(H34="-","-",IF(UPPER(H34)="AB","+",VLOOKUP(H34,'විෂය තොරතුරු'!$P$24:$Q$28,2))))</f>
        <v/>
      </c>
      <c r="AT34" s="168" t="str">
        <f aca="false">IF(I34="","",IF(I34="-","-",IF(UPPER(I34)="AB","+",VLOOKUP(I34,'විෂය තොරතුරු'!$P$24:$Q$28,2))))</f>
        <v/>
      </c>
      <c r="AU34" s="170" t="str">
        <f aca="false">IF(J34="","",IF(J34="-","-",IF(UPPER(J34)="AB","+",VLOOKUP(J34,'විෂය තොරතුරු'!$P$24:$Q$28,2))))</f>
        <v/>
      </c>
      <c r="AV34" s="171" t="str">
        <f aca="false">IF(K34="","",IF(K34="-","-",IF(UPPER(K34)="AB","+",VLOOKUP(K34,'විෂය තොරතුරු'!$P$24:$Q$28,2))))</f>
        <v/>
      </c>
      <c r="AW34" s="168" t="str">
        <f aca="false">IF(L34="","",IF(L34="-","-",IF(UPPER(L34)="AB","+",VLOOKUP(L34,'විෂය තොරතුරු'!$P$24:$Q$28,2))))</f>
        <v/>
      </c>
      <c r="AX34" s="168" t="str">
        <f aca="false">IF(M34="","",IF(M34="-","-",IF(UPPER(M34)="AB","+",VLOOKUP(M34,'විෂය තොරතුරු'!$P$24:$Q$28,2))))</f>
        <v/>
      </c>
      <c r="AY34" s="169" t="str">
        <f aca="false">IF(N34="","",IF(N34="-","-",IF(UPPER(N34)="AB","+",VLOOKUP(N34,'විෂය තොරතුරු'!$P$24:$Q$28,2))))</f>
        <v/>
      </c>
      <c r="AZ34" s="167" t="str">
        <f aca="false">IF(O34="","",IF(O34="-","-",IF(UPPER(O34)="AB","+",VLOOKUP(O34,'විෂය තොරතුරු'!$P$24:$Q$28,2))))</f>
        <v/>
      </c>
      <c r="BA34" s="168" t="str">
        <f aca="false">IF(P34="","",IF(P34="-","-",IF(UPPER(P34)="AB","+",VLOOKUP(P34,'විෂය තොරතුරු'!$P$24:$Q$28,2))))</f>
        <v/>
      </c>
      <c r="BB34" s="168" t="str">
        <f aca="false">IF(Q34="","",IF(Q34="-","-",IF(UPPER(Q34)="AB","+",VLOOKUP(Q34,'විෂය තොරතුරු'!$P$24:$Q$28,2))))</f>
        <v/>
      </c>
      <c r="BC34" s="168" t="str">
        <f aca="false">IF(R34="","",IF(R34="-","-",IF(UPPER(R34)="AB","+",VLOOKUP(R34,'විෂය තොරතුරු'!$P$24:$Q$28,2))))</f>
        <v/>
      </c>
      <c r="BD34" s="168" t="str">
        <f aca="false">IF(S34="","",IF(S34="-","-",IF(UPPER(S34)="AB","+",VLOOKUP(S34,'විෂය තොරතුරු'!$P$24:$Q$28,2))))</f>
        <v/>
      </c>
      <c r="BE34" s="168" t="str">
        <f aca="false">IF(T34="","",IF(T34="-","-",IF(UPPER(T34)="AB","+",VLOOKUP(T34,'විෂය තොරතුරු'!$P$24:$Q$28,2))))</f>
        <v/>
      </c>
      <c r="BF34" s="168" t="str">
        <f aca="false">IF(U34="","",IF(U34="-","-",IF(UPPER(U34)="AB","+",VLOOKUP(U34,'විෂය තොරතුරු'!$P$24:$Q$28,2))))</f>
        <v/>
      </c>
      <c r="BG34" s="170" t="str">
        <f aca="false">IF(V34="","",IF(V34="-","-",IF(UPPER(V34)="AB","+",VLOOKUP(V34,'විෂය තොරතුරු'!$P$24:$Q$28,2))))</f>
        <v/>
      </c>
      <c r="BH34" s="171" t="str">
        <f aca="false">IF(W34="","",IF(W34="-","-",IF(UPPER(W34)="AB","+",VLOOKUP(W34,'විෂය තොරතුරු'!$P$24:$Q$28,2))))</f>
        <v/>
      </c>
      <c r="BI34" s="168" t="str">
        <f aca="false">IF(X34="","",IF(X34="-","-",IF(UPPER(X34)="AB","+",VLOOKUP(X34,'විෂය තොරතුරු'!$P$24:$Q$28,2))))</f>
        <v/>
      </c>
      <c r="BJ34" s="168" t="str">
        <f aca="false">IF(Y34="","",IF(Y34="-","-",IF(UPPER(Y34)="AB","+",VLOOKUP(Y34,'විෂය තොරතුරු'!$P$24:$Q$28,2))))</f>
        <v/>
      </c>
      <c r="BK34" s="168" t="str">
        <f aca="false">IF(Z34="","",IF(Z34="-","-",IF(UPPER(Z34)="AB","+",VLOOKUP(Z34,'විෂය තොරතුරු'!$P$24:$Q$28,2))))</f>
        <v/>
      </c>
      <c r="BL34" s="168" t="str">
        <f aca="false">IF(AA34="","",IF(AA34="-","-",IF(UPPER(AA34)="AB","+",VLOOKUP(AA34,'විෂය තොරතුරු'!$P$24:$Q$28,2))))</f>
        <v/>
      </c>
      <c r="BM34" s="168" t="str">
        <f aca="false">IF(AB34="","",IF(AB34="-","-",IF(UPPER(AB34)="AB","+",VLOOKUP(AB34,'විෂය තොරතුරු'!$P$24:$Q$28,2))))</f>
        <v/>
      </c>
      <c r="BN34" s="168" t="str">
        <f aca="false">IF(AC34="","",IF(AC34="-","-",IF(UPPER(AC34)="AB","+",VLOOKUP(AC34,'විෂය තොරතුරු'!$P$24:$Q$28,2))))</f>
        <v/>
      </c>
      <c r="BO34" s="169" t="str">
        <f aca="false">IF(AD34="","",IF(AD34="-","-",IF(UPPER(AD34)="AB","+",VLOOKUP(AD34,'විෂය තොරතුරු'!$P$24:$Q$28,2))))</f>
        <v/>
      </c>
      <c r="BP34" s="171" t="str">
        <f aca="false">IF(AE34="","",IF(AE34="-","-",IF(UPPER(AE34)="AB","+",VLOOKUP(AE34,'විෂය තොරතුරු'!$P$24:$Q$28,2))))</f>
        <v/>
      </c>
      <c r="BQ34" s="168" t="str">
        <f aca="false">IF(AF34="","",IF(AF34="-","-",IF(UPPER(AF34)="AB","+",VLOOKUP(AF34,'විෂය තොරතුරු'!$P$24:$Q$28,2))))</f>
        <v/>
      </c>
      <c r="BR34" s="168" t="str">
        <f aca="false">IF(AG34="","",IF(AG34="-","-",IF(UPPER(AG34)="AB","+",VLOOKUP(AG34,'විෂය තොරතුරු'!$P$24:$Q$28,2))))</f>
        <v/>
      </c>
      <c r="BS34" s="168" t="str">
        <f aca="false">IF(AH34="","",IF(AH34="-","-",IF(UPPER(AH34)="AB","+",VLOOKUP(AH34,'විෂය තොරතුරු'!$P$24:$Q$28,2))))</f>
        <v/>
      </c>
      <c r="BT34" s="168" t="str">
        <f aca="false">IF(AI34="","",IF(AI34="-","-",IF(UPPER(AI34)="AB","+",VLOOKUP(AI34,'විෂය තොරතුරු'!$P$24:$Q$28,2))))</f>
        <v/>
      </c>
      <c r="BU34" s="168" t="str">
        <f aca="false">IF(AJ34="","",IF(AJ34="-","-",IF(UPPER(AJ34)="AB","+",VLOOKUP(AJ34,'විෂය තොරතුරු'!$P$24:$Q$28,2))))</f>
        <v/>
      </c>
      <c r="BV34" s="168" t="str">
        <f aca="false">IF(AK34="","",IF(AK34="-","-",IF(UPPER(AK34)="AB","+",VLOOKUP(AK34,'විෂය තොරතුරු'!$P$24:$Q$28,2))))</f>
        <v/>
      </c>
      <c r="BW34" s="169" t="str">
        <f aca="false">IF(AL34="","",IF(AL34="-","-",IF(UPPER(AL34)="AB","+",VLOOKUP(AL34,'විෂය තොරතුරු'!$P$24:$Q$28,2))))</f>
        <v/>
      </c>
      <c r="BX34" s="171" t="str">
        <f aca="false">IF($B34="","",COUNTIF($AP34:$BW34,"A"))</f>
        <v/>
      </c>
      <c r="BY34" s="168" t="str">
        <f aca="false">IF($B34="","",COUNTIF($AP34:$BW34,"B"))</f>
        <v/>
      </c>
      <c r="BZ34" s="168" t="str">
        <f aca="false">IF($B34="","",COUNTIF($AP34:$BW34,"C"))</f>
        <v/>
      </c>
      <c r="CA34" s="168" t="str">
        <f aca="false">IF($B34="","",COUNTIF($AP34:$BW34,"S"))</f>
        <v/>
      </c>
      <c r="CB34" s="169" t="str">
        <f aca="false">IF($B34="","",COUNTIF($AP34:$BW34,"W"))</f>
        <v/>
      </c>
      <c r="CC34" s="171" t="str">
        <f aca="false">IF(B34="","",SUM(BX34:CA34))</f>
        <v/>
      </c>
      <c r="CD34" s="169" t="str">
        <f aca="false">IF(B34="","",SUM(BX34:BZ34))</f>
        <v/>
      </c>
      <c r="CE34" s="172" t="str">
        <f aca="false">IF(B34="","",IF(AND(CC34&gt;=6,CD34&gt;=3,OR(E34&gt;=35,F34&gt;=35),L34&gt;=35),"6/3 සමත්",IF(AND(CC34&gt;=5,CD34&gt;=3,OR(E34&gt;=35,F34&gt;=35,L34&gt;=35)),"5/3 සමත්",IF(AND(CC34&gt;=4,CD34&gt;=1,OR(E34&gt;=20,F34&gt;=20,L34&gt;=20)),"සමත් කළ හැකි",IF(CB34=9,"W9","අසමත් ?")))))</f>
        <v/>
      </c>
      <c r="FK34" s="173" t="n">
        <v>20</v>
      </c>
      <c r="FL34" s="161" t="s">
        <v>64</v>
      </c>
      <c r="FM34" s="161"/>
      <c r="FN34" s="161" t="str">
        <f aca="false">IF(FM34="","-",(FM34/$M$95)*100)</f>
        <v>-</v>
      </c>
      <c r="FO34" s="165" t="n">
        <v>10</v>
      </c>
      <c r="FP34" s="165"/>
      <c r="FQ34" s="165" t="s">
        <v>18</v>
      </c>
      <c r="FR34" s="165" t="n">
        <v>30</v>
      </c>
      <c r="FS34" s="165"/>
      <c r="FT34" s="165"/>
      <c r="FU34" s="165" t="n">
        <v>9</v>
      </c>
      <c r="FV34" s="165" t="s">
        <v>52</v>
      </c>
      <c r="FW34" s="165" t="n">
        <v>21</v>
      </c>
      <c r="FX34" s="165" t="n">
        <v>31</v>
      </c>
      <c r="FY34" s="165" t="s">
        <v>18</v>
      </c>
      <c r="FZ34" s="165" t="n">
        <v>9</v>
      </c>
      <c r="GA34" s="165" t="s">
        <v>18</v>
      </c>
      <c r="GB34" s="165"/>
      <c r="GC34" s="165"/>
      <c r="GD34" s="165"/>
      <c r="GE34" s="165"/>
      <c r="GF34" s="165"/>
      <c r="GG34" s="165" t="s">
        <v>18</v>
      </c>
      <c r="GH34" s="165" t="s">
        <v>18</v>
      </c>
      <c r="GI34" s="165" t="s">
        <v>18</v>
      </c>
      <c r="GJ34" s="165"/>
      <c r="GK34" s="165"/>
      <c r="GL34" s="165" t="s">
        <v>18</v>
      </c>
      <c r="GM34" s="165"/>
      <c r="GN34" s="165"/>
      <c r="GO34" s="165" t="s">
        <v>18</v>
      </c>
      <c r="GP34" s="165" t="n">
        <v>10</v>
      </c>
      <c r="GQ34" s="165"/>
      <c r="GR34" s="165" t="s">
        <v>18</v>
      </c>
      <c r="GS34" s="165"/>
      <c r="GT34" s="165"/>
      <c r="GU34" s="165"/>
      <c r="GV34" s="174"/>
      <c r="GW34" s="167" t="n">
        <f aca="false">IF(FL34="","",SUM(FO34:GV34))</f>
        <v>120</v>
      </c>
      <c r="GX34" s="168" t="n">
        <f aca="false">IF(FL34="","",GW34/9)</f>
        <v>13.3333333333333</v>
      </c>
      <c r="GY34" s="169" t="n">
        <f aca="false">IF(FL34="","",IF(GW34=0,"-",RANK(GW34,$GW$15:$GW$64,0)))</f>
        <v>42</v>
      </c>
      <c r="GZ34" s="167" t="str">
        <f aca="false">IF(FO34="","",IF(FO34="-","-",IF(UPPER(FO34)="AB","+",VLOOKUP(FO34,'විෂය තොරතුරු'!$P$24:$Q$28,2))))</f>
        <v>W</v>
      </c>
      <c r="HA34" s="168" t="str">
        <f aca="false">IF(FP34="","",IF(FP34="-","-",IF(UPPER(FP34)="AB","+",VLOOKUP(FP34,'විෂය තොරතුරු'!$P$24:$Q$28,2))))</f>
        <v/>
      </c>
      <c r="HB34" s="168" t="str">
        <f aca="false">IF(FQ34="","",IF(FQ34="-","-",IF(UPPER(FQ34)="AB","+",VLOOKUP(FQ34,'විෂය තොරතුරු'!$P$24:$Q$28,2))))</f>
        <v>-</v>
      </c>
      <c r="HC34" s="168" t="str">
        <f aca="false">IF(FR34="","",IF(FR34="-","-",IF(UPPER(FR34)="AB","+",VLOOKUP(FR34,'විෂය තොරතුරු'!$P$24:$Q$28,2))))</f>
        <v>W</v>
      </c>
      <c r="HD34" s="168" t="str">
        <f aca="false">IF(FS34="","",IF(FS34="-","-",IF(UPPER(FS34)="AB","+",VLOOKUP(FS34,'විෂය තොරතුරු'!$P$24:$Q$28,2))))</f>
        <v/>
      </c>
      <c r="HE34" s="170" t="str">
        <f aca="false">IF(FT34="","",IF(FT34="-","-",IF(UPPER(FT34)="AB","+",VLOOKUP(FT34,'විෂය තොරතුරු'!$P$24:$Q$28,2))))</f>
        <v/>
      </c>
      <c r="HF34" s="171" t="str">
        <f aca="false">IF(FU34="","",IF(FU34="-","-",IF(UPPER(FU34)="AB","+",VLOOKUP(FU34,'විෂය තොරතුරු'!$P$24:$Q$28,2))))</f>
        <v>W</v>
      </c>
      <c r="HG34" s="168" t="str">
        <f aca="false">IF(FV34="","",IF(FV34="-","-",IF(UPPER(FV34)="AB","+",VLOOKUP(FV34,'විෂය තොරතුරු'!$P$24:$Q$28,2))))</f>
        <v>+</v>
      </c>
      <c r="HH34" s="168" t="str">
        <f aca="false">IF(FW34="","",IF(FW34="-","-",IF(UPPER(FW34)="AB","+",VLOOKUP(FW34,'විෂය තොරතුරු'!$P$24:$Q$28,2))))</f>
        <v>W</v>
      </c>
      <c r="HI34" s="169" t="str">
        <f aca="false">IF(FX34="","",IF(FX34="-","-",IF(UPPER(FX34)="AB","+",VLOOKUP(FX34,'විෂය තොරතුරු'!$P$24:$Q$28,2))))</f>
        <v>W</v>
      </c>
      <c r="HJ34" s="167" t="str">
        <f aca="false">IF(FY34="","",IF(FY34="-","-",IF(UPPER(FY34)="AB","+",VLOOKUP(FY34,'විෂය තොරතුරු'!$P$24:$Q$28,2))))</f>
        <v>-</v>
      </c>
      <c r="HK34" s="168" t="str">
        <f aca="false">IF(FZ34="","",IF(FZ34="-","-",IF(UPPER(FZ34)="AB","+",VLOOKUP(FZ34,'විෂය තොරතුරු'!$P$24:$Q$28,2))))</f>
        <v>W</v>
      </c>
      <c r="HL34" s="168" t="str">
        <f aca="false">IF(GA34="","",IF(GA34="-","-",IF(UPPER(GA34)="AB","+",VLOOKUP(GA34,'විෂය තොරතුරු'!$P$24:$Q$28,2))))</f>
        <v>-</v>
      </c>
      <c r="HM34" s="168" t="str">
        <f aca="false">IF(GB34="","",IF(GB34="-","-",IF(UPPER(GB34)="AB","+",VLOOKUP(GB34,'විෂය තොරතුරු'!$P$24:$Q$28,2))))</f>
        <v/>
      </c>
      <c r="HN34" s="168" t="str">
        <f aca="false">IF(GC34="","",IF(GC34="-","-",IF(UPPER(GC34)="AB","+",VLOOKUP(GC34,'විෂය තොරතුරු'!$P$24:$Q$28,2))))</f>
        <v/>
      </c>
      <c r="HO34" s="168" t="str">
        <f aca="false">IF(GD34="","",IF(GD34="-","-",IF(UPPER(GD34)="AB","+",VLOOKUP(GD34,'විෂය තොරතුරු'!$P$24:$Q$28,2))))</f>
        <v/>
      </c>
      <c r="HP34" s="168" t="str">
        <f aca="false">IF(GE34="","",IF(GE34="-","-",IF(UPPER(GE34)="AB","+",VLOOKUP(GE34,'විෂය තොරතුරු'!$P$24:$Q$28,2))))</f>
        <v/>
      </c>
      <c r="HQ34" s="170" t="str">
        <f aca="false">IF(GF34="","",IF(GF34="-","-",IF(UPPER(GF34)="AB","+",VLOOKUP(GF34,'විෂය තොරතුරු'!$P$24:$Q$28,2))))</f>
        <v/>
      </c>
      <c r="HR34" s="171" t="str">
        <f aca="false">IF(GG34="","",IF(GG34="-","-",IF(UPPER(GG34)="AB","+",VLOOKUP(GG34,'විෂය තොරතුරු'!$P$24:$Q$28,2))))</f>
        <v>-</v>
      </c>
      <c r="HS34" s="168" t="str">
        <f aca="false">IF(GH34="","",IF(GH34="-","-",IF(UPPER(GH34)="AB","+",VLOOKUP(GH34,'විෂය තොරතුරු'!$P$24:$Q$28,2))))</f>
        <v>-</v>
      </c>
      <c r="HT34" s="168" t="str">
        <f aca="false">IF(GI34="","",IF(GI34="-","-",IF(UPPER(GI34)="AB","+",VLOOKUP(GI34,'විෂය තොරතුරු'!$P$24:$Q$28,2))))</f>
        <v>-</v>
      </c>
      <c r="HU34" s="168" t="str">
        <f aca="false">IF(GJ34="","",IF(GJ34="-","-",IF(UPPER(GJ34)="AB","+",VLOOKUP(GJ34,'විෂය තොරතුරු'!$P$24:$Q$28,2))))</f>
        <v/>
      </c>
      <c r="HV34" s="168" t="str">
        <f aca="false">IF(GK34="","",IF(GK34="-","-",IF(UPPER(GK34)="AB","+",VLOOKUP(GK34,'විෂය තොරතුරු'!$P$24:$Q$28,2))))</f>
        <v/>
      </c>
      <c r="HW34" s="168" t="str">
        <f aca="false">IF(GL34="","",IF(GL34="-","-",IF(UPPER(GL34)="AB","+",VLOOKUP(GL34,'විෂය තොරතුරු'!$P$24:$Q$28,2))))</f>
        <v>-</v>
      </c>
      <c r="HX34" s="168" t="str">
        <f aca="false">IF(GM34="","",IF(GM34="-","-",IF(UPPER(GM34)="AB","+",VLOOKUP(GM34,'විෂය තොරතුරු'!$P$24:$Q$28,2))))</f>
        <v/>
      </c>
      <c r="HY34" s="169" t="str">
        <f aca="false">IF(GN34="","",IF(GN34="-","-",IF(UPPER(GN34)="AB","+",VLOOKUP(GN34,'විෂය තොරතුරු'!$P$24:$Q$28,2))))</f>
        <v/>
      </c>
      <c r="HZ34" s="171" t="str">
        <f aca="false">IF(GO34="","",IF(GO34="-","-",IF(UPPER(GO34)="AB","+",VLOOKUP(GO34,'විෂය තොරතුරු'!$P$24:$Q$28,2))))</f>
        <v>-</v>
      </c>
      <c r="IA34" s="168" t="str">
        <f aca="false">IF(GP34="","",IF(GP34="-","-",IF(UPPER(GP34)="AB","+",VLOOKUP(GP34,'විෂය තොරතුරු'!$P$24:$Q$28,2))))</f>
        <v>W</v>
      </c>
      <c r="IB34" s="168" t="str">
        <f aca="false">IF(GQ34="","",IF(GQ34="-","-",IF(UPPER(GQ34)="AB","+",VLOOKUP(GQ34,'විෂය තොරතුරු'!$P$24:$Q$28,2))))</f>
        <v/>
      </c>
      <c r="IC34" s="168" t="str">
        <f aca="false">IF(GR34="","",IF(GR34="-","-",IF(UPPER(GR34)="AB","+",VLOOKUP(GR34,'විෂය තොරතුරු'!$P$24:$Q$28,2))))</f>
        <v>-</v>
      </c>
      <c r="ID34" s="168" t="str">
        <f aca="false">IF(GS34="","",IF(GS34="-","-",IF(UPPER(GS34)="AB","+",VLOOKUP(GS34,'විෂය තොරතුරු'!$P$24:$Q$28,2))))</f>
        <v/>
      </c>
      <c r="IE34" s="168" t="str">
        <f aca="false">IF(GT34="","",IF(GT34="-","-",IF(UPPER(GT34)="AB","+",VLOOKUP(GT34,'විෂය තොරතුරු'!$P$24:$Q$28,2))))</f>
        <v/>
      </c>
      <c r="IF34" s="168" t="str">
        <f aca="false">IF(GU34="","",IF(GU34="-","-",IF(UPPER(GU34)="AB","+",VLOOKUP(GU34,'විෂය තොරතුරු'!$P$24:$Q$28,2))))</f>
        <v/>
      </c>
      <c r="IG34" s="169" t="str">
        <f aca="false">IF(GV34="","",IF(GV34="-","-",IF(UPPER(GV34)="AB","+",VLOOKUP(GV34,'විෂය තොරතුරු'!$P$24:$Q$28,2))))</f>
        <v/>
      </c>
      <c r="IH34" s="171" t="n">
        <f aca="false">IF($FL34="","",COUNTIF($GZ34:$IG34,"A"))</f>
        <v>0</v>
      </c>
      <c r="II34" s="171" t="n">
        <f aca="false">IF($FL34="","",COUNTIF($GZ34:$IG34,"B"))</f>
        <v>0</v>
      </c>
      <c r="IJ34" s="171" t="n">
        <f aca="false">IF($FL34="","",COUNTIF($GZ34:$IG34,"C"))</f>
        <v>0</v>
      </c>
      <c r="IK34" s="171" t="n">
        <f aca="false">IF($FL34="","",COUNTIF($GZ34:$IG34,"S"))</f>
        <v>0</v>
      </c>
      <c r="IL34" s="171" t="n">
        <f aca="false">IF($FL34="","",COUNTIF($GZ34:$IG34,"W"))</f>
        <v>7</v>
      </c>
      <c r="IM34" s="171" t="n">
        <f aca="false">IF(FL34="","",SUM(IH34:IK34))</f>
        <v>0</v>
      </c>
      <c r="IN34" s="169" t="n">
        <f aca="false">IF(FL34="","",SUM(IH34:IJ34))</f>
        <v>0</v>
      </c>
      <c r="IO34" s="172" t="str">
        <f aca="false">IF(FL34="","",IF(AND(IM34&gt;=6,IN34&gt;=3,OR(FO34&gt;=35,FP34&gt;=35),FV34&gt;=35),"6/3 සමත්",IF(AND(IM34&gt;=5,IN34&gt;=3,OR(FO34&gt;=35,FP34&gt;=35,FV34&gt;=35)),"5/3 සමත්",IF(AND(IM34&gt;=4,IN34&gt;=1,OR(FO34&gt;=20,FP34&gt;=20,FV34&gt;=20)),"සමත් කළ හැකි",IF(IL34=9,"W9","අසමත් ?")))))</f>
        <v>අසමත් ?</v>
      </c>
    </row>
    <row r="35" customFormat="false" ht="13.8" hidden="false" customHeight="false" outlineLevel="0" collapsed="false">
      <c r="A35" s="160" t="n">
        <v>21</v>
      </c>
      <c r="B35" s="161"/>
      <c r="C35" s="161"/>
      <c r="D35" s="162"/>
      <c r="E35" s="183"/>
      <c r="F35" s="181"/>
      <c r="G35" s="183"/>
      <c r="H35" s="180"/>
      <c r="I35" s="180"/>
      <c r="J35" s="181"/>
      <c r="K35" s="183"/>
      <c r="L35" s="180"/>
      <c r="M35" s="180"/>
      <c r="N35" s="181"/>
      <c r="O35" s="183"/>
      <c r="P35" s="180"/>
      <c r="Q35" s="180"/>
      <c r="R35" s="180"/>
      <c r="S35" s="180"/>
      <c r="T35" s="180"/>
      <c r="U35" s="180"/>
      <c r="V35" s="181"/>
      <c r="W35" s="183"/>
      <c r="X35" s="180"/>
      <c r="Y35" s="180"/>
      <c r="Z35" s="180"/>
      <c r="AA35" s="180"/>
      <c r="AB35" s="180"/>
      <c r="AC35" s="180"/>
      <c r="AD35" s="181"/>
      <c r="AE35" s="183"/>
      <c r="AF35" s="180"/>
      <c r="AG35" s="180"/>
      <c r="AH35" s="180"/>
      <c r="AI35" s="180"/>
      <c r="AJ35" s="180"/>
      <c r="AK35" s="180"/>
      <c r="AL35" s="166"/>
      <c r="AM35" s="167" t="str">
        <f aca="false">IF(B35="","",SUM(E35:AL35))</f>
        <v/>
      </c>
      <c r="AN35" s="168" t="str">
        <f aca="false">IF(B35="","",AM35/9)</f>
        <v/>
      </c>
      <c r="AO35" s="169" t="str">
        <f aca="false">IF(B35="","",IF(AM35=0,"-",RANK(AM35,$AM$15:$AM$64,0)))</f>
        <v/>
      </c>
      <c r="AP35" s="167" t="str">
        <f aca="false">IF(E35="","",IF(E35="-","-",IF(UPPER(E35)="AB","+",VLOOKUP(E35,'විෂය තොරතුරු'!$P$24:$Q$28,2))))</f>
        <v/>
      </c>
      <c r="AQ35" s="168" t="str">
        <f aca="false">IF(F35="","",IF(F35="-","-",IF(UPPER(F35)="AB","+",VLOOKUP(F35,'විෂය තොරතුරු'!$P$24:$Q$28,2))))</f>
        <v/>
      </c>
      <c r="AR35" s="168" t="str">
        <f aca="false">IF(G35="","",IF(G35="-","-",IF(UPPER(G35)="AB","+",VLOOKUP(G35,'විෂය තොරතුරු'!$P$24:$Q$28,2))))</f>
        <v/>
      </c>
      <c r="AS35" s="168" t="str">
        <f aca="false">IF(H35="","",IF(H35="-","-",IF(UPPER(H35)="AB","+",VLOOKUP(H35,'විෂය තොරතුරු'!$P$24:$Q$28,2))))</f>
        <v/>
      </c>
      <c r="AT35" s="168" t="str">
        <f aca="false">IF(I35="","",IF(I35="-","-",IF(UPPER(I35)="AB","+",VLOOKUP(I35,'විෂය තොරතුරු'!$P$24:$Q$28,2))))</f>
        <v/>
      </c>
      <c r="AU35" s="170" t="str">
        <f aca="false">IF(J35="","",IF(J35="-","-",IF(UPPER(J35)="AB","+",VLOOKUP(J35,'විෂය තොරතුරු'!$P$24:$Q$28,2))))</f>
        <v/>
      </c>
      <c r="AV35" s="171" t="str">
        <f aca="false">IF(K35="","",IF(K35="-","-",IF(UPPER(K35)="AB","+",VLOOKUP(K35,'විෂය තොරතුරු'!$P$24:$Q$28,2))))</f>
        <v/>
      </c>
      <c r="AW35" s="168" t="str">
        <f aca="false">IF(L35="","",IF(L35="-","-",IF(UPPER(L35)="AB","+",VLOOKUP(L35,'විෂය තොරතුරු'!$P$24:$Q$28,2))))</f>
        <v/>
      </c>
      <c r="AX35" s="168" t="str">
        <f aca="false">IF(M35="","",IF(M35="-","-",IF(UPPER(M35)="AB","+",VLOOKUP(M35,'විෂය තොරතුරු'!$P$24:$Q$28,2))))</f>
        <v/>
      </c>
      <c r="AY35" s="169" t="str">
        <f aca="false">IF(N35="","",IF(N35="-","-",IF(UPPER(N35)="AB","+",VLOOKUP(N35,'විෂය තොරතුරු'!$P$24:$Q$28,2))))</f>
        <v/>
      </c>
      <c r="AZ35" s="167" t="str">
        <f aca="false">IF(O35="","",IF(O35="-","-",IF(UPPER(O35)="AB","+",VLOOKUP(O35,'විෂය තොරතුරු'!$P$24:$Q$28,2))))</f>
        <v/>
      </c>
      <c r="BA35" s="168" t="str">
        <f aca="false">IF(P35="","",IF(P35="-","-",IF(UPPER(P35)="AB","+",VLOOKUP(P35,'විෂය තොරතුරු'!$P$24:$Q$28,2))))</f>
        <v/>
      </c>
      <c r="BB35" s="168" t="str">
        <f aca="false">IF(Q35="","",IF(Q35="-","-",IF(UPPER(Q35)="AB","+",VLOOKUP(Q35,'විෂය තොරතුරු'!$P$24:$Q$28,2))))</f>
        <v/>
      </c>
      <c r="BC35" s="168" t="str">
        <f aca="false">IF(R35="","",IF(R35="-","-",IF(UPPER(R35)="AB","+",VLOOKUP(R35,'විෂය තොරතුරු'!$P$24:$Q$28,2))))</f>
        <v/>
      </c>
      <c r="BD35" s="168" t="str">
        <f aca="false">IF(S35="","",IF(S35="-","-",IF(UPPER(S35)="AB","+",VLOOKUP(S35,'විෂය තොරතුරු'!$P$24:$Q$28,2))))</f>
        <v/>
      </c>
      <c r="BE35" s="168" t="str">
        <f aca="false">IF(T35="","",IF(T35="-","-",IF(UPPER(T35)="AB","+",VLOOKUP(T35,'විෂය තොරතුරු'!$P$24:$Q$28,2))))</f>
        <v/>
      </c>
      <c r="BF35" s="168" t="str">
        <f aca="false">IF(U35="","",IF(U35="-","-",IF(UPPER(U35)="AB","+",VLOOKUP(U35,'විෂය තොරතුරු'!$P$24:$Q$28,2))))</f>
        <v/>
      </c>
      <c r="BG35" s="170" t="str">
        <f aca="false">IF(V35="","",IF(V35="-","-",IF(UPPER(V35)="AB","+",VLOOKUP(V35,'විෂය තොරතුරු'!$P$24:$Q$28,2))))</f>
        <v/>
      </c>
      <c r="BH35" s="171" t="str">
        <f aca="false">IF(W35="","",IF(W35="-","-",IF(UPPER(W35)="AB","+",VLOOKUP(W35,'විෂය තොරතුරු'!$P$24:$Q$28,2))))</f>
        <v/>
      </c>
      <c r="BI35" s="168" t="str">
        <f aca="false">IF(X35="","",IF(X35="-","-",IF(UPPER(X35)="AB","+",VLOOKUP(X35,'විෂය තොරතුරු'!$P$24:$Q$28,2))))</f>
        <v/>
      </c>
      <c r="BJ35" s="168" t="str">
        <f aca="false">IF(Y35="","",IF(Y35="-","-",IF(UPPER(Y35)="AB","+",VLOOKUP(Y35,'විෂය තොරතුරු'!$P$24:$Q$28,2))))</f>
        <v/>
      </c>
      <c r="BK35" s="168" t="str">
        <f aca="false">IF(Z35="","",IF(Z35="-","-",IF(UPPER(Z35)="AB","+",VLOOKUP(Z35,'විෂය තොරතුරු'!$P$24:$Q$28,2))))</f>
        <v/>
      </c>
      <c r="BL35" s="168" t="str">
        <f aca="false">IF(AA35="","",IF(AA35="-","-",IF(UPPER(AA35)="AB","+",VLOOKUP(AA35,'විෂය තොරතුරු'!$P$24:$Q$28,2))))</f>
        <v/>
      </c>
      <c r="BM35" s="168" t="str">
        <f aca="false">IF(AB35="","",IF(AB35="-","-",IF(UPPER(AB35)="AB","+",VLOOKUP(AB35,'විෂය තොරතුරු'!$P$24:$Q$28,2))))</f>
        <v/>
      </c>
      <c r="BN35" s="168" t="str">
        <f aca="false">IF(AC35="","",IF(AC35="-","-",IF(UPPER(AC35)="AB","+",VLOOKUP(AC35,'විෂය තොරතුරු'!$P$24:$Q$28,2))))</f>
        <v/>
      </c>
      <c r="BO35" s="169" t="str">
        <f aca="false">IF(AD35="","",IF(AD35="-","-",IF(UPPER(AD35)="AB","+",VLOOKUP(AD35,'විෂය තොරතුරු'!$P$24:$Q$28,2))))</f>
        <v/>
      </c>
      <c r="BP35" s="171" t="str">
        <f aca="false">IF(AE35="","",IF(AE35="-","-",IF(UPPER(AE35)="AB","+",VLOOKUP(AE35,'විෂය තොරතුරු'!$P$24:$Q$28,2))))</f>
        <v/>
      </c>
      <c r="BQ35" s="168" t="str">
        <f aca="false">IF(AF35="","",IF(AF35="-","-",IF(UPPER(AF35)="AB","+",VLOOKUP(AF35,'විෂය තොරතුරු'!$P$24:$Q$28,2))))</f>
        <v/>
      </c>
      <c r="BR35" s="168" t="str">
        <f aca="false">IF(AG35="","",IF(AG35="-","-",IF(UPPER(AG35)="AB","+",VLOOKUP(AG35,'විෂය තොරතුරු'!$P$24:$Q$28,2))))</f>
        <v/>
      </c>
      <c r="BS35" s="168" t="str">
        <f aca="false">IF(AH35="","",IF(AH35="-","-",IF(UPPER(AH35)="AB","+",VLOOKUP(AH35,'විෂය තොරතුරු'!$P$24:$Q$28,2))))</f>
        <v/>
      </c>
      <c r="BT35" s="168" t="str">
        <f aca="false">IF(AI35="","",IF(AI35="-","-",IF(UPPER(AI35)="AB","+",VLOOKUP(AI35,'විෂය තොරතුරු'!$P$24:$Q$28,2))))</f>
        <v/>
      </c>
      <c r="BU35" s="168" t="str">
        <f aca="false">IF(AJ35="","",IF(AJ35="-","-",IF(UPPER(AJ35)="AB","+",VLOOKUP(AJ35,'විෂය තොරතුරු'!$P$24:$Q$28,2))))</f>
        <v/>
      </c>
      <c r="BV35" s="168" t="str">
        <f aca="false">IF(AK35="","",IF(AK35="-","-",IF(UPPER(AK35)="AB","+",VLOOKUP(AK35,'විෂය තොරතුරු'!$P$24:$Q$28,2))))</f>
        <v/>
      </c>
      <c r="BW35" s="169" t="str">
        <f aca="false">IF(AL35="","",IF(AL35="-","-",IF(UPPER(AL35)="AB","+",VLOOKUP(AL35,'විෂය තොරතුරු'!$P$24:$Q$28,2))))</f>
        <v/>
      </c>
      <c r="BX35" s="171" t="str">
        <f aca="false">IF($B35="","",COUNTIF($AP35:$BW35,"A"))</f>
        <v/>
      </c>
      <c r="BY35" s="168" t="str">
        <f aca="false">IF($B35="","",COUNTIF($AP35:$BW35,"B"))</f>
        <v/>
      </c>
      <c r="BZ35" s="168" t="str">
        <f aca="false">IF($B35="","",COUNTIF($AP35:$BW35,"C"))</f>
        <v/>
      </c>
      <c r="CA35" s="168" t="str">
        <f aca="false">IF($B35="","",COUNTIF($AP35:$BW35,"S"))</f>
        <v/>
      </c>
      <c r="CB35" s="169" t="str">
        <f aca="false">IF($B35="","",COUNTIF($AP35:$BW35,"W"))</f>
        <v/>
      </c>
      <c r="CC35" s="171" t="str">
        <f aca="false">IF(B35="","",SUM(BX35:CA35))</f>
        <v/>
      </c>
      <c r="CD35" s="169" t="str">
        <f aca="false">IF(B35="","",SUM(BX35:BZ35))</f>
        <v/>
      </c>
      <c r="CE35" s="172" t="str">
        <f aca="false">IF(B35="","",IF(AND(CC35&gt;=6,CD35&gt;=3,OR(E35&gt;=35,F35&gt;=35),L35&gt;=35),"6/3 සමත්",IF(AND(CC35&gt;=5,CD35&gt;=3,OR(E35&gt;=35,F35&gt;=35,L35&gt;=35)),"5/3 සමත්",IF(AND(CC35&gt;=4,CD35&gt;=1,OR(E35&gt;=20,F35&gt;=20,L35&gt;=20)),"සමත් කළ හැකි",IF(CB35=9,"W9","අසමත් ?")))))</f>
        <v/>
      </c>
      <c r="FK35" s="173" t="n">
        <v>21</v>
      </c>
      <c r="FL35" s="161" t="s">
        <v>65</v>
      </c>
      <c r="FM35" s="161"/>
      <c r="FN35" s="161" t="str">
        <f aca="false">IF(FM35="","-",(FM35/$M$95)*100)</f>
        <v>-</v>
      </c>
      <c r="FO35" s="165" t="n">
        <v>24</v>
      </c>
      <c r="FP35" s="165"/>
      <c r="FQ35" s="165" t="s">
        <v>18</v>
      </c>
      <c r="FR35" s="165" t="n">
        <v>40</v>
      </c>
      <c r="FS35" s="165"/>
      <c r="FT35" s="165"/>
      <c r="FU35" s="165" t="n">
        <v>13</v>
      </c>
      <c r="FV35" s="165" t="s">
        <v>52</v>
      </c>
      <c r="FW35" s="165" t="s">
        <v>18</v>
      </c>
      <c r="FX35" s="165" t="s">
        <v>52</v>
      </c>
      <c r="FY35" s="165" t="s">
        <v>18</v>
      </c>
      <c r="FZ35" s="165" t="n">
        <v>25</v>
      </c>
      <c r="GA35" s="165" t="s">
        <v>18</v>
      </c>
      <c r="GB35" s="165"/>
      <c r="GC35" s="165"/>
      <c r="GD35" s="165"/>
      <c r="GE35" s="165"/>
      <c r="GF35" s="165"/>
      <c r="GG35" s="165" t="s">
        <v>18</v>
      </c>
      <c r="GH35" s="165" t="n">
        <v>49</v>
      </c>
      <c r="GI35" s="165" t="s">
        <v>18</v>
      </c>
      <c r="GJ35" s="165"/>
      <c r="GK35" s="165"/>
      <c r="GL35" s="165" t="s">
        <v>18</v>
      </c>
      <c r="GM35" s="165"/>
      <c r="GN35" s="165"/>
      <c r="GO35" s="165" t="s">
        <v>18</v>
      </c>
      <c r="GP35" s="165" t="s">
        <v>18</v>
      </c>
      <c r="GQ35" s="165"/>
      <c r="GR35" s="165" t="s">
        <v>18</v>
      </c>
      <c r="GS35" s="165"/>
      <c r="GT35" s="165"/>
      <c r="GU35" s="165"/>
      <c r="GV35" s="174"/>
      <c r="GW35" s="167" t="n">
        <f aca="false">IF(FL35="","",SUM(FO35:GV35))</f>
        <v>151</v>
      </c>
      <c r="GX35" s="168" t="n">
        <f aca="false">IF(FL35="","",GW35/9)</f>
        <v>16.7777777777778</v>
      </c>
      <c r="GY35" s="169" t="n">
        <f aca="false">IF(FL35="","",IF(GW35=0,"-",RANK(GW35,$GW$15:$GW$64,0)))</f>
        <v>40</v>
      </c>
      <c r="GZ35" s="167" t="str">
        <f aca="false">IF(FO35="","",IF(FO35="-","-",IF(UPPER(FO35)="AB","+",VLOOKUP(FO35,'විෂය තොරතුරු'!$P$24:$Q$28,2))))</f>
        <v>W</v>
      </c>
      <c r="HA35" s="168" t="str">
        <f aca="false">IF(FP35="","",IF(FP35="-","-",IF(UPPER(FP35)="AB","+",VLOOKUP(FP35,'විෂය තොරතුරු'!$P$24:$Q$28,2))))</f>
        <v/>
      </c>
      <c r="HB35" s="168" t="str">
        <f aca="false">IF(FQ35="","",IF(FQ35="-","-",IF(UPPER(FQ35)="AB","+",VLOOKUP(FQ35,'විෂය තොරතුරු'!$P$24:$Q$28,2))))</f>
        <v>-</v>
      </c>
      <c r="HC35" s="168" t="str">
        <f aca="false">IF(FR35="","",IF(FR35="-","-",IF(UPPER(FR35)="AB","+",VLOOKUP(FR35,'විෂය තොරතුරු'!$P$24:$Q$28,2))))</f>
        <v>S</v>
      </c>
      <c r="HD35" s="168" t="str">
        <f aca="false">IF(FS35="","",IF(FS35="-","-",IF(UPPER(FS35)="AB","+",VLOOKUP(FS35,'විෂය තොරතුරු'!$P$24:$Q$28,2))))</f>
        <v/>
      </c>
      <c r="HE35" s="170" t="str">
        <f aca="false">IF(FT35="","",IF(FT35="-","-",IF(UPPER(FT35)="AB","+",VLOOKUP(FT35,'විෂය තොරතුරු'!$P$24:$Q$28,2))))</f>
        <v/>
      </c>
      <c r="HF35" s="171" t="str">
        <f aca="false">IF(FU35="","",IF(FU35="-","-",IF(UPPER(FU35)="AB","+",VLOOKUP(FU35,'විෂය තොරතුරු'!$P$24:$Q$28,2))))</f>
        <v>W</v>
      </c>
      <c r="HG35" s="168" t="str">
        <f aca="false">IF(FV35="","",IF(FV35="-","-",IF(UPPER(FV35)="AB","+",VLOOKUP(FV35,'විෂය තොරතුරු'!$P$24:$Q$28,2))))</f>
        <v>+</v>
      </c>
      <c r="HH35" s="168" t="str">
        <f aca="false">IF(FW35="","",IF(FW35="-","-",IF(UPPER(FW35)="AB","+",VLOOKUP(FW35,'විෂය තොරතුරු'!$P$24:$Q$28,2))))</f>
        <v>-</v>
      </c>
      <c r="HI35" s="169" t="str">
        <f aca="false">IF(FX35="","",IF(FX35="-","-",IF(UPPER(FX35)="AB","+",VLOOKUP(FX35,'විෂය තොරතුරු'!$P$24:$Q$28,2))))</f>
        <v>+</v>
      </c>
      <c r="HJ35" s="167" t="str">
        <f aca="false">IF(FY35="","",IF(FY35="-","-",IF(UPPER(FY35)="AB","+",VLOOKUP(FY35,'විෂය තොරතුරු'!$P$24:$Q$28,2))))</f>
        <v>-</v>
      </c>
      <c r="HK35" s="168" t="str">
        <f aca="false">IF(FZ35="","",IF(FZ35="-","-",IF(UPPER(FZ35)="AB","+",VLOOKUP(FZ35,'විෂය තොරතුරු'!$P$24:$Q$28,2))))</f>
        <v>W</v>
      </c>
      <c r="HL35" s="168" t="str">
        <f aca="false">IF(GA35="","",IF(GA35="-","-",IF(UPPER(GA35)="AB","+",VLOOKUP(GA35,'විෂය තොරතුරු'!$P$24:$Q$28,2))))</f>
        <v>-</v>
      </c>
      <c r="HM35" s="168" t="str">
        <f aca="false">IF(GB35="","",IF(GB35="-","-",IF(UPPER(GB35)="AB","+",VLOOKUP(GB35,'විෂය තොරතුරු'!$P$24:$Q$28,2))))</f>
        <v/>
      </c>
      <c r="HN35" s="168" t="str">
        <f aca="false">IF(GC35="","",IF(GC35="-","-",IF(UPPER(GC35)="AB","+",VLOOKUP(GC35,'විෂය තොරතුරු'!$P$24:$Q$28,2))))</f>
        <v/>
      </c>
      <c r="HO35" s="168" t="str">
        <f aca="false">IF(GD35="","",IF(GD35="-","-",IF(UPPER(GD35)="AB","+",VLOOKUP(GD35,'විෂය තොරතුරු'!$P$24:$Q$28,2))))</f>
        <v/>
      </c>
      <c r="HP35" s="168" t="str">
        <f aca="false">IF(GE35="","",IF(GE35="-","-",IF(UPPER(GE35)="AB","+",VLOOKUP(GE35,'විෂය තොරතුරු'!$P$24:$Q$28,2))))</f>
        <v/>
      </c>
      <c r="HQ35" s="170" t="str">
        <f aca="false">IF(GF35="","",IF(GF35="-","-",IF(UPPER(GF35)="AB","+",VLOOKUP(GF35,'විෂය තොරතුරු'!$P$24:$Q$28,2))))</f>
        <v/>
      </c>
      <c r="HR35" s="171" t="str">
        <f aca="false">IF(GG35="","",IF(GG35="-","-",IF(UPPER(GG35)="AB","+",VLOOKUP(GG35,'විෂය තොරතුරු'!$P$24:$Q$28,2))))</f>
        <v>-</v>
      </c>
      <c r="HS35" s="168" t="str">
        <f aca="false">IF(GH35="","",IF(GH35="-","-",IF(UPPER(GH35)="AB","+",VLOOKUP(GH35,'විෂය තොරතුරු'!$P$24:$Q$28,2))))</f>
        <v>S</v>
      </c>
      <c r="HT35" s="168" t="str">
        <f aca="false">IF(GI35="","",IF(GI35="-","-",IF(UPPER(GI35)="AB","+",VLOOKUP(GI35,'විෂය තොරතුරු'!$P$24:$Q$28,2))))</f>
        <v>-</v>
      </c>
      <c r="HU35" s="168" t="str">
        <f aca="false">IF(GJ35="","",IF(GJ35="-","-",IF(UPPER(GJ35)="AB","+",VLOOKUP(GJ35,'විෂය තොරතුරු'!$P$24:$Q$28,2))))</f>
        <v/>
      </c>
      <c r="HV35" s="168" t="str">
        <f aca="false">IF(GK35="","",IF(GK35="-","-",IF(UPPER(GK35)="AB","+",VLOOKUP(GK35,'විෂය තොරතුරු'!$P$24:$Q$28,2))))</f>
        <v/>
      </c>
      <c r="HW35" s="168" t="str">
        <f aca="false">IF(GL35="","",IF(GL35="-","-",IF(UPPER(GL35)="AB","+",VLOOKUP(GL35,'විෂය තොරතුරු'!$P$24:$Q$28,2))))</f>
        <v>-</v>
      </c>
      <c r="HX35" s="168" t="str">
        <f aca="false">IF(GM35="","",IF(GM35="-","-",IF(UPPER(GM35)="AB","+",VLOOKUP(GM35,'විෂය තොරතුරු'!$P$24:$Q$28,2))))</f>
        <v/>
      </c>
      <c r="HY35" s="169" t="str">
        <f aca="false">IF(GN35="","",IF(GN35="-","-",IF(UPPER(GN35)="AB","+",VLOOKUP(GN35,'විෂය තොරතුරු'!$P$24:$Q$28,2))))</f>
        <v/>
      </c>
      <c r="HZ35" s="171" t="str">
        <f aca="false">IF(GO35="","",IF(GO35="-","-",IF(UPPER(GO35)="AB","+",VLOOKUP(GO35,'විෂය තොරතුරු'!$P$24:$Q$28,2))))</f>
        <v>-</v>
      </c>
      <c r="IA35" s="168" t="str">
        <f aca="false">IF(GP35="","",IF(GP35="-","-",IF(UPPER(GP35)="AB","+",VLOOKUP(GP35,'විෂය තොරතුරු'!$P$24:$Q$28,2))))</f>
        <v>-</v>
      </c>
      <c r="IB35" s="168" t="str">
        <f aca="false">IF(GQ35="","",IF(GQ35="-","-",IF(UPPER(GQ35)="AB","+",VLOOKUP(GQ35,'විෂය තොරතුරු'!$P$24:$Q$28,2))))</f>
        <v/>
      </c>
      <c r="IC35" s="168" t="str">
        <f aca="false">IF(GR35="","",IF(GR35="-","-",IF(UPPER(GR35)="AB","+",VLOOKUP(GR35,'විෂය තොරතුරු'!$P$24:$Q$28,2))))</f>
        <v>-</v>
      </c>
      <c r="ID35" s="168" t="str">
        <f aca="false">IF(GS35="","",IF(GS35="-","-",IF(UPPER(GS35)="AB","+",VLOOKUP(GS35,'විෂය තොරතුරු'!$P$24:$Q$28,2))))</f>
        <v/>
      </c>
      <c r="IE35" s="168" t="str">
        <f aca="false">IF(GT35="","",IF(GT35="-","-",IF(UPPER(GT35)="AB","+",VLOOKUP(GT35,'විෂය තොරතුරු'!$P$24:$Q$28,2))))</f>
        <v/>
      </c>
      <c r="IF35" s="168" t="str">
        <f aca="false">IF(GU35="","",IF(GU35="-","-",IF(UPPER(GU35)="AB","+",VLOOKUP(GU35,'විෂය තොරතුරු'!$P$24:$Q$28,2))))</f>
        <v/>
      </c>
      <c r="IG35" s="169" t="str">
        <f aca="false">IF(GV35="","",IF(GV35="-","-",IF(UPPER(GV35)="AB","+",VLOOKUP(GV35,'විෂය තොරතුරු'!$P$24:$Q$28,2))))</f>
        <v/>
      </c>
      <c r="IH35" s="171" t="n">
        <f aca="false">IF($FL35="","",COUNTIF($GZ35:$IG35,"A"))</f>
        <v>0</v>
      </c>
      <c r="II35" s="171" t="n">
        <f aca="false">IF($FL35="","",COUNTIF($GZ35:$IG35,"B"))</f>
        <v>0</v>
      </c>
      <c r="IJ35" s="171" t="n">
        <f aca="false">IF($FL35="","",COUNTIF($GZ35:$IG35,"C"))</f>
        <v>0</v>
      </c>
      <c r="IK35" s="171" t="n">
        <f aca="false">IF($FL35="","",COUNTIF($GZ35:$IG35,"S"))</f>
        <v>2</v>
      </c>
      <c r="IL35" s="171" t="n">
        <f aca="false">IF($FL35="","",COUNTIF($GZ35:$IG35,"W"))</f>
        <v>3</v>
      </c>
      <c r="IM35" s="171" t="n">
        <f aca="false">IF(FL35="","",SUM(IH35:IK35))</f>
        <v>2</v>
      </c>
      <c r="IN35" s="169" t="n">
        <f aca="false">IF(FL35="","",SUM(IH35:IJ35))</f>
        <v>0</v>
      </c>
      <c r="IO35" s="172" t="str">
        <f aca="false">IF(FL35="","",IF(AND(IM35&gt;=6,IN35&gt;=3,OR(FO35&gt;=35,FP35&gt;=35),FV35&gt;=35),"6/3 සමත්",IF(AND(IM35&gt;=5,IN35&gt;=3,OR(FO35&gt;=35,FP35&gt;=35,FV35&gt;=35)),"5/3 සමත්",IF(AND(IM35&gt;=4,IN35&gt;=1,OR(FO35&gt;=20,FP35&gt;=20,FV35&gt;=20)),"සමත් කළ හැකි",IF(IL35=9,"W9","අසමත් ?")))))</f>
        <v>අසමත් ?</v>
      </c>
    </row>
    <row r="36" customFormat="false" ht="13.8" hidden="false" customHeight="false" outlineLevel="0" collapsed="false">
      <c r="A36" s="160" t="n">
        <v>22</v>
      </c>
      <c r="B36" s="161"/>
      <c r="C36" s="161"/>
      <c r="D36" s="162"/>
      <c r="E36" s="183"/>
      <c r="F36" s="181"/>
      <c r="G36" s="183"/>
      <c r="H36" s="180"/>
      <c r="I36" s="180"/>
      <c r="J36" s="181"/>
      <c r="K36" s="183"/>
      <c r="L36" s="180"/>
      <c r="M36" s="180"/>
      <c r="N36" s="181"/>
      <c r="O36" s="183"/>
      <c r="P36" s="180"/>
      <c r="Q36" s="180"/>
      <c r="R36" s="180"/>
      <c r="S36" s="180"/>
      <c r="T36" s="180"/>
      <c r="U36" s="180"/>
      <c r="V36" s="181"/>
      <c r="W36" s="183"/>
      <c r="X36" s="180"/>
      <c r="Y36" s="180"/>
      <c r="Z36" s="180"/>
      <c r="AA36" s="180"/>
      <c r="AB36" s="180"/>
      <c r="AC36" s="180"/>
      <c r="AD36" s="181"/>
      <c r="AE36" s="183"/>
      <c r="AF36" s="180"/>
      <c r="AG36" s="180"/>
      <c r="AH36" s="180"/>
      <c r="AI36" s="180"/>
      <c r="AJ36" s="180"/>
      <c r="AK36" s="180"/>
      <c r="AL36" s="166"/>
      <c r="AM36" s="167" t="str">
        <f aca="false">IF(B36="","",SUM(E36:AL36))</f>
        <v/>
      </c>
      <c r="AN36" s="168" t="str">
        <f aca="false">IF(B36="","",AM36/9)</f>
        <v/>
      </c>
      <c r="AO36" s="169" t="str">
        <f aca="false">IF(B36="","",IF(AM36=0,"-",RANK(AM36,$AM$15:$AM$64,0)))</f>
        <v/>
      </c>
      <c r="AP36" s="167" t="str">
        <f aca="false">IF(E36="","",IF(E36="-","-",IF(UPPER(E36)="AB","+",VLOOKUP(E36,'විෂය තොරතුරු'!$P$24:$Q$28,2))))</f>
        <v/>
      </c>
      <c r="AQ36" s="168" t="str">
        <f aca="false">IF(F36="","",IF(F36="-","-",IF(UPPER(F36)="AB","+",VLOOKUP(F36,'විෂය තොරතුරු'!$P$24:$Q$28,2))))</f>
        <v/>
      </c>
      <c r="AR36" s="168" t="str">
        <f aca="false">IF(G36="","",IF(G36="-","-",IF(UPPER(G36)="AB","+",VLOOKUP(G36,'විෂය තොරතුරු'!$P$24:$Q$28,2))))</f>
        <v/>
      </c>
      <c r="AS36" s="168" t="str">
        <f aca="false">IF(H36="","",IF(H36="-","-",IF(UPPER(H36)="AB","+",VLOOKUP(H36,'විෂය තොරතුරු'!$P$24:$Q$28,2))))</f>
        <v/>
      </c>
      <c r="AT36" s="168" t="str">
        <f aca="false">IF(I36="","",IF(I36="-","-",IF(UPPER(I36)="AB","+",VLOOKUP(I36,'විෂය තොරතුරු'!$P$24:$Q$28,2))))</f>
        <v/>
      </c>
      <c r="AU36" s="170" t="str">
        <f aca="false">IF(J36="","",IF(J36="-","-",IF(UPPER(J36)="AB","+",VLOOKUP(J36,'විෂය තොරතුරු'!$P$24:$Q$28,2))))</f>
        <v/>
      </c>
      <c r="AV36" s="171" t="str">
        <f aca="false">IF(K36="","",IF(K36="-","-",IF(UPPER(K36)="AB","+",VLOOKUP(K36,'විෂය තොරතුරු'!$P$24:$Q$28,2))))</f>
        <v/>
      </c>
      <c r="AW36" s="168" t="str">
        <f aca="false">IF(L36="","",IF(L36="-","-",IF(UPPER(L36)="AB","+",VLOOKUP(L36,'විෂය තොරතුරු'!$P$24:$Q$28,2))))</f>
        <v/>
      </c>
      <c r="AX36" s="168" t="str">
        <f aca="false">IF(M36="","",IF(M36="-","-",IF(UPPER(M36)="AB","+",VLOOKUP(M36,'විෂය තොරතුරු'!$P$24:$Q$28,2))))</f>
        <v/>
      </c>
      <c r="AY36" s="169" t="str">
        <f aca="false">IF(N36="","",IF(N36="-","-",IF(UPPER(N36)="AB","+",VLOOKUP(N36,'විෂය තොරතුරු'!$P$24:$Q$28,2))))</f>
        <v/>
      </c>
      <c r="AZ36" s="167" t="str">
        <f aca="false">IF(O36="","",IF(O36="-","-",IF(UPPER(O36)="AB","+",VLOOKUP(O36,'විෂය තොරතුරු'!$P$24:$Q$28,2))))</f>
        <v/>
      </c>
      <c r="BA36" s="168" t="str">
        <f aca="false">IF(P36="","",IF(P36="-","-",IF(UPPER(P36)="AB","+",VLOOKUP(P36,'විෂය තොරතුරු'!$P$24:$Q$28,2))))</f>
        <v/>
      </c>
      <c r="BB36" s="168" t="str">
        <f aca="false">IF(Q36="","",IF(Q36="-","-",IF(UPPER(Q36)="AB","+",VLOOKUP(Q36,'විෂය තොරතුරු'!$P$24:$Q$28,2))))</f>
        <v/>
      </c>
      <c r="BC36" s="168" t="str">
        <f aca="false">IF(R36="","",IF(R36="-","-",IF(UPPER(R36)="AB","+",VLOOKUP(R36,'විෂය තොරතුරු'!$P$24:$Q$28,2))))</f>
        <v/>
      </c>
      <c r="BD36" s="168" t="str">
        <f aca="false">IF(S36="","",IF(S36="-","-",IF(UPPER(S36)="AB","+",VLOOKUP(S36,'විෂය තොරතුරු'!$P$24:$Q$28,2))))</f>
        <v/>
      </c>
      <c r="BE36" s="168" t="str">
        <f aca="false">IF(T36="","",IF(T36="-","-",IF(UPPER(T36)="AB","+",VLOOKUP(T36,'විෂය තොරතුරු'!$P$24:$Q$28,2))))</f>
        <v/>
      </c>
      <c r="BF36" s="168" t="str">
        <f aca="false">IF(U36="","",IF(U36="-","-",IF(UPPER(U36)="AB","+",VLOOKUP(U36,'විෂය තොරතුරු'!$P$24:$Q$28,2))))</f>
        <v/>
      </c>
      <c r="BG36" s="170" t="str">
        <f aca="false">IF(V36="","",IF(V36="-","-",IF(UPPER(V36)="AB","+",VLOOKUP(V36,'විෂය තොරතුරු'!$P$24:$Q$28,2))))</f>
        <v/>
      </c>
      <c r="BH36" s="171" t="str">
        <f aca="false">IF(W36="","",IF(W36="-","-",IF(UPPER(W36)="AB","+",VLOOKUP(W36,'විෂය තොරතුරු'!$P$24:$Q$28,2))))</f>
        <v/>
      </c>
      <c r="BI36" s="168" t="str">
        <f aca="false">IF(X36="","",IF(X36="-","-",IF(UPPER(X36)="AB","+",VLOOKUP(X36,'විෂය තොරතුරු'!$P$24:$Q$28,2))))</f>
        <v/>
      </c>
      <c r="BJ36" s="168" t="str">
        <f aca="false">IF(Y36="","",IF(Y36="-","-",IF(UPPER(Y36)="AB","+",VLOOKUP(Y36,'විෂය තොරතුරු'!$P$24:$Q$28,2))))</f>
        <v/>
      </c>
      <c r="BK36" s="168" t="str">
        <f aca="false">IF(Z36="","",IF(Z36="-","-",IF(UPPER(Z36)="AB","+",VLOOKUP(Z36,'විෂය තොරතුරු'!$P$24:$Q$28,2))))</f>
        <v/>
      </c>
      <c r="BL36" s="168" t="str">
        <f aca="false">IF(AA36="","",IF(AA36="-","-",IF(UPPER(AA36)="AB","+",VLOOKUP(AA36,'විෂය තොරතුරු'!$P$24:$Q$28,2))))</f>
        <v/>
      </c>
      <c r="BM36" s="168" t="str">
        <f aca="false">IF(AB36="","",IF(AB36="-","-",IF(UPPER(AB36)="AB","+",VLOOKUP(AB36,'විෂය තොරතුරු'!$P$24:$Q$28,2))))</f>
        <v/>
      </c>
      <c r="BN36" s="168" t="str">
        <f aca="false">IF(AC36="","",IF(AC36="-","-",IF(UPPER(AC36)="AB","+",VLOOKUP(AC36,'විෂය තොරතුරු'!$P$24:$Q$28,2))))</f>
        <v/>
      </c>
      <c r="BO36" s="169" t="str">
        <f aca="false">IF(AD36="","",IF(AD36="-","-",IF(UPPER(AD36)="AB","+",VLOOKUP(AD36,'විෂය තොරතුරු'!$P$24:$Q$28,2))))</f>
        <v/>
      </c>
      <c r="BP36" s="171" t="str">
        <f aca="false">IF(AE36="","",IF(AE36="-","-",IF(UPPER(AE36)="AB","+",VLOOKUP(AE36,'විෂය තොරතුරු'!$P$24:$Q$28,2))))</f>
        <v/>
      </c>
      <c r="BQ36" s="168" t="str">
        <f aca="false">IF(AF36="","",IF(AF36="-","-",IF(UPPER(AF36)="AB","+",VLOOKUP(AF36,'විෂය තොරතුරු'!$P$24:$Q$28,2))))</f>
        <v/>
      </c>
      <c r="BR36" s="168" t="str">
        <f aca="false">IF(AG36="","",IF(AG36="-","-",IF(UPPER(AG36)="AB","+",VLOOKUP(AG36,'විෂය තොරතුරු'!$P$24:$Q$28,2))))</f>
        <v/>
      </c>
      <c r="BS36" s="168" t="str">
        <f aca="false">IF(AH36="","",IF(AH36="-","-",IF(UPPER(AH36)="AB","+",VLOOKUP(AH36,'විෂය තොරතුරු'!$P$24:$Q$28,2))))</f>
        <v/>
      </c>
      <c r="BT36" s="168" t="str">
        <f aca="false">IF(AI36="","",IF(AI36="-","-",IF(UPPER(AI36)="AB","+",VLOOKUP(AI36,'විෂය තොරතුරු'!$P$24:$Q$28,2))))</f>
        <v/>
      </c>
      <c r="BU36" s="168" t="str">
        <f aca="false">IF(AJ36="","",IF(AJ36="-","-",IF(UPPER(AJ36)="AB","+",VLOOKUP(AJ36,'විෂය තොරතුරු'!$P$24:$Q$28,2))))</f>
        <v/>
      </c>
      <c r="BV36" s="168" t="str">
        <f aca="false">IF(AK36="","",IF(AK36="-","-",IF(UPPER(AK36)="AB","+",VLOOKUP(AK36,'විෂය තොරතුරු'!$P$24:$Q$28,2))))</f>
        <v/>
      </c>
      <c r="BW36" s="169" t="str">
        <f aca="false">IF(AL36="","",IF(AL36="-","-",IF(UPPER(AL36)="AB","+",VLOOKUP(AL36,'විෂය තොරතුරු'!$P$24:$Q$28,2))))</f>
        <v/>
      </c>
      <c r="BX36" s="171" t="str">
        <f aca="false">IF($B36="","",COUNTIF($AP36:$BW36,"A"))</f>
        <v/>
      </c>
      <c r="BY36" s="168" t="str">
        <f aca="false">IF($B36="","",COUNTIF($AP36:$BW36,"B"))</f>
        <v/>
      </c>
      <c r="BZ36" s="168" t="str">
        <f aca="false">IF($B36="","",COUNTIF($AP36:$BW36,"C"))</f>
        <v/>
      </c>
      <c r="CA36" s="168" t="str">
        <f aca="false">IF($B36="","",COUNTIF($AP36:$BW36,"S"))</f>
        <v/>
      </c>
      <c r="CB36" s="169" t="str">
        <f aca="false">IF($B36="","",COUNTIF($AP36:$BW36,"W"))</f>
        <v/>
      </c>
      <c r="CC36" s="171" t="str">
        <f aca="false">IF(B36="","",SUM(BX36:CA36))</f>
        <v/>
      </c>
      <c r="CD36" s="169" t="str">
        <f aca="false">IF(B36="","",SUM(BX36:BZ36))</f>
        <v/>
      </c>
      <c r="CE36" s="172" t="str">
        <f aca="false">IF(B36="","",IF(AND(CC36&gt;=6,CD36&gt;=3,OR(E36&gt;=35,F36&gt;=35),L36&gt;=35),"6/3 සමත්",IF(AND(CC36&gt;=5,CD36&gt;=3,OR(E36&gt;=35,F36&gt;=35,L36&gt;=35)),"5/3 සමත්",IF(AND(CC36&gt;=4,CD36&gt;=1,OR(E36&gt;=20,F36&gt;=20,L36&gt;=20)),"සමත් කළ හැකි",IF(CB36=9,"W9","අසමත් ?")))))</f>
        <v/>
      </c>
      <c r="FK36" s="173" t="n">
        <v>22</v>
      </c>
      <c r="FL36" s="161" t="s">
        <v>66</v>
      </c>
      <c r="FM36" s="161"/>
      <c r="FN36" s="161" t="str">
        <f aca="false">IF(FM36="","-",(FM36/$M$95)*100)</f>
        <v>-</v>
      </c>
      <c r="FO36" s="165" t="n">
        <v>25</v>
      </c>
      <c r="FP36" s="165"/>
      <c r="FQ36" s="165" t="n">
        <v>34</v>
      </c>
      <c r="FR36" s="165" t="s">
        <v>18</v>
      </c>
      <c r="FS36" s="165"/>
      <c r="FT36" s="165"/>
      <c r="FU36" s="165" t="n">
        <v>9</v>
      </c>
      <c r="FV36" s="165" t="n">
        <v>21</v>
      </c>
      <c r="FW36" s="165" t="n">
        <v>10</v>
      </c>
      <c r="FX36" s="165" t="n">
        <v>17</v>
      </c>
      <c r="FY36" s="165" t="s">
        <v>18</v>
      </c>
      <c r="FZ36" s="165" t="n">
        <v>17</v>
      </c>
      <c r="GA36" s="165" t="s">
        <v>18</v>
      </c>
      <c r="GB36" s="165"/>
      <c r="GC36" s="165"/>
      <c r="GD36" s="165"/>
      <c r="GE36" s="165"/>
      <c r="GF36" s="165"/>
      <c r="GG36" s="165" t="n">
        <v>48</v>
      </c>
      <c r="GH36" s="165" t="s">
        <v>18</v>
      </c>
      <c r="GI36" s="165" t="s">
        <v>18</v>
      </c>
      <c r="GJ36" s="165"/>
      <c r="GK36" s="165"/>
      <c r="GL36" s="165" t="n">
        <v>34</v>
      </c>
      <c r="GM36" s="165"/>
      <c r="GN36" s="165"/>
      <c r="GO36" s="165" t="s">
        <v>18</v>
      </c>
      <c r="GP36" s="165" t="s">
        <v>18</v>
      </c>
      <c r="GQ36" s="165"/>
      <c r="GR36" s="165" t="s">
        <v>18</v>
      </c>
      <c r="GS36" s="165"/>
      <c r="GT36" s="165"/>
      <c r="GU36" s="165"/>
      <c r="GV36" s="174"/>
      <c r="GW36" s="167" t="n">
        <f aca="false">IF(FL36="","",SUM(FO36:GV36))</f>
        <v>215</v>
      </c>
      <c r="GX36" s="168" t="n">
        <f aca="false">IF(FL36="","",GW36/9)</f>
        <v>23.8888888888889</v>
      </c>
      <c r="GY36" s="169" t="n">
        <f aca="false">IF(FL36="","",IF(GW36=0,"-",RANK(GW36,$GW$15:$GW$64,0)))</f>
        <v>23</v>
      </c>
      <c r="GZ36" s="167" t="str">
        <f aca="false">IF(FO36="","",IF(FO36="-","-",IF(UPPER(FO36)="AB","+",VLOOKUP(FO36,'විෂය තොරතුරු'!$P$24:$Q$28,2))))</f>
        <v>W</v>
      </c>
      <c r="HA36" s="168" t="str">
        <f aca="false">IF(FP36="","",IF(FP36="-","-",IF(UPPER(FP36)="AB","+",VLOOKUP(FP36,'විෂය තොරතුරු'!$P$24:$Q$28,2))))</f>
        <v/>
      </c>
      <c r="HB36" s="168" t="str">
        <f aca="false">IF(FQ36="","",IF(FQ36="-","-",IF(UPPER(FQ36)="AB","+",VLOOKUP(FQ36,'විෂය තොරතුරු'!$P$24:$Q$28,2))))</f>
        <v>W</v>
      </c>
      <c r="HC36" s="168" t="str">
        <f aca="false">IF(FR36="","",IF(FR36="-","-",IF(UPPER(FR36)="AB","+",VLOOKUP(FR36,'විෂය තොරතුරු'!$P$24:$Q$28,2))))</f>
        <v>-</v>
      </c>
      <c r="HD36" s="168" t="str">
        <f aca="false">IF(FS36="","",IF(FS36="-","-",IF(UPPER(FS36)="AB","+",VLOOKUP(FS36,'විෂය තොරතුරු'!$P$24:$Q$28,2))))</f>
        <v/>
      </c>
      <c r="HE36" s="170" t="str">
        <f aca="false">IF(FT36="","",IF(FT36="-","-",IF(UPPER(FT36)="AB","+",VLOOKUP(FT36,'විෂය තොරතුරු'!$P$24:$Q$28,2))))</f>
        <v/>
      </c>
      <c r="HF36" s="171" t="str">
        <f aca="false">IF(FU36="","",IF(FU36="-","-",IF(UPPER(FU36)="AB","+",VLOOKUP(FU36,'විෂය තොරතුරු'!$P$24:$Q$28,2))))</f>
        <v>W</v>
      </c>
      <c r="HG36" s="168" t="str">
        <f aca="false">IF(FV36="","",IF(FV36="-","-",IF(UPPER(FV36)="AB","+",VLOOKUP(FV36,'විෂය තොරතුරු'!$P$24:$Q$28,2))))</f>
        <v>W</v>
      </c>
      <c r="HH36" s="168" t="str">
        <f aca="false">IF(FW36="","",IF(FW36="-","-",IF(UPPER(FW36)="AB","+",VLOOKUP(FW36,'විෂය තොරතුරු'!$P$24:$Q$28,2))))</f>
        <v>W</v>
      </c>
      <c r="HI36" s="169" t="str">
        <f aca="false">IF(FX36="","",IF(FX36="-","-",IF(UPPER(FX36)="AB","+",VLOOKUP(FX36,'විෂය තොරතුරු'!$P$24:$Q$28,2))))</f>
        <v>W</v>
      </c>
      <c r="HJ36" s="167" t="str">
        <f aca="false">IF(FY36="","",IF(FY36="-","-",IF(UPPER(FY36)="AB","+",VLOOKUP(FY36,'විෂය තොරතුරු'!$P$24:$Q$28,2))))</f>
        <v>-</v>
      </c>
      <c r="HK36" s="168" t="str">
        <f aca="false">IF(FZ36="","",IF(FZ36="-","-",IF(UPPER(FZ36)="AB","+",VLOOKUP(FZ36,'විෂය තොරතුරු'!$P$24:$Q$28,2))))</f>
        <v>W</v>
      </c>
      <c r="HL36" s="168" t="str">
        <f aca="false">IF(GA36="","",IF(GA36="-","-",IF(UPPER(GA36)="AB","+",VLOOKUP(GA36,'විෂය තොරතුරු'!$P$24:$Q$28,2))))</f>
        <v>-</v>
      </c>
      <c r="HM36" s="168" t="str">
        <f aca="false">IF(GB36="","",IF(GB36="-","-",IF(UPPER(GB36)="AB","+",VLOOKUP(GB36,'විෂය තොරතුරු'!$P$24:$Q$28,2))))</f>
        <v/>
      </c>
      <c r="HN36" s="168" t="str">
        <f aca="false">IF(GC36="","",IF(GC36="-","-",IF(UPPER(GC36)="AB","+",VLOOKUP(GC36,'විෂය තොරතුරු'!$P$24:$Q$28,2))))</f>
        <v/>
      </c>
      <c r="HO36" s="168" t="str">
        <f aca="false">IF(GD36="","",IF(GD36="-","-",IF(UPPER(GD36)="AB","+",VLOOKUP(GD36,'විෂය තොරතුරු'!$P$24:$Q$28,2))))</f>
        <v/>
      </c>
      <c r="HP36" s="168" t="str">
        <f aca="false">IF(GE36="","",IF(GE36="-","-",IF(UPPER(GE36)="AB","+",VLOOKUP(GE36,'විෂය තොරතුරු'!$P$24:$Q$28,2))))</f>
        <v/>
      </c>
      <c r="HQ36" s="170" t="str">
        <f aca="false">IF(GF36="","",IF(GF36="-","-",IF(UPPER(GF36)="AB","+",VLOOKUP(GF36,'විෂය තොරතුරු'!$P$24:$Q$28,2))))</f>
        <v/>
      </c>
      <c r="HR36" s="171" t="str">
        <f aca="false">IF(GG36="","",IF(GG36="-","-",IF(UPPER(GG36)="AB","+",VLOOKUP(GG36,'විෂය තොරතුරු'!$P$24:$Q$28,2))))</f>
        <v>S</v>
      </c>
      <c r="HS36" s="168" t="str">
        <f aca="false">IF(GH36="","",IF(GH36="-","-",IF(UPPER(GH36)="AB","+",VLOOKUP(GH36,'විෂය තොරතුරු'!$P$24:$Q$28,2))))</f>
        <v>-</v>
      </c>
      <c r="HT36" s="168" t="str">
        <f aca="false">IF(GI36="","",IF(GI36="-","-",IF(UPPER(GI36)="AB","+",VLOOKUP(GI36,'විෂය තොරතුරු'!$P$24:$Q$28,2))))</f>
        <v>-</v>
      </c>
      <c r="HU36" s="168" t="str">
        <f aca="false">IF(GJ36="","",IF(GJ36="-","-",IF(UPPER(GJ36)="AB","+",VLOOKUP(GJ36,'විෂය තොරතුරු'!$P$24:$Q$28,2))))</f>
        <v/>
      </c>
      <c r="HV36" s="168" t="str">
        <f aca="false">IF(GK36="","",IF(GK36="-","-",IF(UPPER(GK36)="AB","+",VLOOKUP(GK36,'විෂය තොරතුරු'!$P$24:$Q$28,2))))</f>
        <v/>
      </c>
      <c r="HW36" s="168" t="str">
        <f aca="false">IF(GL36="","",IF(GL36="-","-",IF(UPPER(GL36)="AB","+",VLOOKUP(GL36,'විෂය තොරතුරු'!$P$24:$Q$28,2))))</f>
        <v>W</v>
      </c>
      <c r="HX36" s="168" t="str">
        <f aca="false">IF(GM36="","",IF(GM36="-","-",IF(UPPER(GM36)="AB","+",VLOOKUP(GM36,'විෂය තොරතුරු'!$P$24:$Q$28,2))))</f>
        <v/>
      </c>
      <c r="HY36" s="169" t="str">
        <f aca="false">IF(GN36="","",IF(GN36="-","-",IF(UPPER(GN36)="AB","+",VLOOKUP(GN36,'විෂය තොරතුරු'!$P$24:$Q$28,2))))</f>
        <v/>
      </c>
      <c r="HZ36" s="171" t="str">
        <f aca="false">IF(GO36="","",IF(GO36="-","-",IF(UPPER(GO36)="AB","+",VLOOKUP(GO36,'විෂය තොරතුරු'!$P$24:$Q$28,2))))</f>
        <v>-</v>
      </c>
      <c r="IA36" s="168" t="str">
        <f aca="false">IF(GP36="","",IF(GP36="-","-",IF(UPPER(GP36)="AB","+",VLOOKUP(GP36,'විෂය තොරතුරු'!$P$24:$Q$28,2))))</f>
        <v>-</v>
      </c>
      <c r="IB36" s="168" t="str">
        <f aca="false">IF(GQ36="","",IF(GQ36="-","-",IF(UPPER(GQ36)="AB","+",VLOOKUP(GQ36,'විෂය තොරතුරු'!$P$24:$Q$28,2))))</f>
        <v/>
      </c>
      <c r="IC36" s="168" t="str">
        <f aca="false">IF(GR36="","",IF(GR36="-","-",IF(UPPER(GR36)="AB","+",VLOOKUP(GR36,'විෂය තොරතුරු'!$P$24:$Q$28,2))))</f>
        <v>-</v>
      </c>
      <c r="ID36" s="168" t="str">
        <f aca="false">IF(GS36="","",IF(GS36="-","-",IF(UPPER(GS36)="AB","+",VLOOKUP(GS36,'විෂය තොරතුරු'!$P$24:$Q$28,2))))</f>
        <v/>
      </c>
      <c r="IE36" s="168" t="str">
        <f aca="false">IF(GT36="","",IF(GT36="-","-",IF(UPPER(GT36)="AB","+",VLOOKUP(GT36,'විෂය තොරතුරු'!$P$24:$Q$28,2))))</f>
        <v/>
      </c>
      <c r="IF36" s="168" t="str">
        <f aca="false">IF(GU36="","",IF(GU36="-","-",IF(UPPER(GU36)="AB","+",VLOOKUP(GU36,'විෂය තොරතුරු'!$P$24:$Q$28,2))))</f>
        <v/>
      </c>
      <c r="IG36" s="169" t="str">
        <f aca="false">IF(GV36="","",IF(GV36="-","-",IF(UPPER(GV36)="AB","+",VLOOKUP(GV36,'විෂය තොරතුරු'!$P$24:$Q$28,2))))</f>
        <v/>
      </c>
      <c r="IH36" s="171" t="n">
        <f aca="false">IF($FL36="","",COUNTIF($GZ36:$IG36,"A"))</f>
        <v>0</v>
      </c>
      <c r="II36" s="171" t="n">
        <f aca="false">IF($FL36="","",COUNTIF($GZ36:$IG36,"B"))</f>
        <v>0</v>
      </c>
      <c r="IJ36" s="171" t="n">
        <f aca="false">IF($FL36="","",COUNTIF($GZ36:$IG36,"C"))</f>
        <v>0</v>
      </c>
      <c r="IK36" s="171" t="n">
        <f aca="false">IF($FL36="","",COUNTIF($GZ36:$IG36,"S"))</f>
        <v>1</v>
      </c>
      <c r="IL36" s="171" t="n">
        <f aca="false">IF($FL36="","",COUNTIF($GZ36:$IG36,"W"))</f>
        <v>8</v>
      </c>
      <c r="IM36" s="171" t="n">
        <f aca="false">IF(FL36="","",SUM(IH36:IK36))</f>
        <v>1</v>
      </c>
      <c r="IN36" s="169" t="n">
        <f aca="false">IF(FL36="","",SUM(IH36:IJ36))</f>
        <v>0</v>
      </c>
      <c r="IO36" s="172" t="str">
        <f aca="false">IF(FL36="","",IF(AND(IM36&gt;=6,IN36&gt;=3,OR(FO36&gt;=35,FP36&gt;=35),FV36&gt;=35),"6/3 සමත්",IF(AND(IM36&gt;=5,IN36&gt;=3,OR(FO36&gt;=35,FP36&gt;=35,FV36&gt;=35)),"5/3 සමත්",IF(AND(IM36&gt;=4,IN36&gt;=1,OR(FO36&gt;=20,FP36&gt;=20,FV36&gt;=20)),"සමත් කළ හැකි",IF(IL36=9,"W9","අසමත් ?")))))</f>
        <v>අසමත් ?</v>
      </c>
    </row>
    <row r="37" customFormat="false" ht="13.8" hidden="false" customHeight="false" outlineLevel="0" collapsed="false">
      <c r="A37" s="160" t="n">
        <v>23</v>
      </c>
      <c r="B37" s="161"/>
      <c r="C37" s="161"/>
      <c r="D37" s="162"/>
      <c r="E37" s="183"/>
      <c r="F37" s="181"/>
      <c r="G37" s="183"/>
      <c r="H37" s="180"/>
      <c r="I37" s="180"/>
      <c r="J37" s="181"/>
      <c r="K37" s="183"/>
      <c r="L37" s="180"/>
      <c r="M37" s="180"/>
      <c r="N37" s="181"/>
      <c r="O37" s="183"/>
      <c r="P37" s="180"/>
      <c r="Q37" s="180"/>
      <c r="R37" s="180"/>
      <c r="S37" s="180"/>
      <c r="T37" s="180"/>
      <c r="U37" s="180"/>
      <c r="V37" s="181"/>
      <c r="W37" s="183"/>
      <c r="X37" s="180"/>
      <c r="Y37" s="180"/>
      <c r="Z37" s="180"/>
      <c r="AA37" s="180"/>
      <c r="AB37" s="180"/>
      <c r="AC37" s="180"/>
      <c r="AD37" s="181"/>
      <c r="AE37" s="183"/>
      <c r="AF37" s="180"/>
      <c r="AG37" s="180"/>
      <c r="AH37" s="180"/>
      <c r="AI37" s="180"/>
      <c r="AJ37" s="180"/>
      <c r="AK37" s="180"/>
      <c r="AL37" s="166"/>
      <c r="AM37" s="167" t="str">
        <f aca="false">IF(B37="","",SUM(E37:AL37))</f>
        <v/>
      </c>
      <c r="AN37" s="168" t="str">
        <f aca="false">IF(B37="","",AM37/9)</f>
        <v/>
      </c>
      <c r="AO37" s="169" t="str">
        <f aca="false">IF(B37="","",IF(AM37=0,"-",RANK(AM37,$AM$15:$AM$64,0)))</f>
        <v/>
      </c>
      <c r="AP37" s="167" t="str">
        <f aca="false">IF(E37="","",IF(E37="-","-",IF(UPPER(E37)="AB","+",VLOOKUP(E37,'විෂය තොරතුරු'!$P$24:$Q$28,2))))</f>
        <v/>
      </c>
      <c r="AQ37" s="168" t="str">
        <f aca="false">IF(F37="","",IF(F37="-","-",IF(UPPER(F37)="AB","+",VLOOKUP(F37,'විෂය තොරතුරු'!$P$24:$Q$28,2))))</f>
        <v/>
      </c>
      <c r="AR37" s="168" t="str">
        <f aca="false">IF(G37="","",IF(G37="-","-",IF(UPPER(G37)="AB","+",VLOOKUP(G37,'විෂය තොරතුරු'!$P$24:$Q$28,2))))</f>
        <v/>
      </c>
      <c r="AS37" s="168" t="str">
        <f aca="false">IF(H37="","",IF(H37="-","-",IF(UPPER(H37)="AB","+",VLOOKUP(H37,'විෂය තොරතුරු'!$P$24:$Q$28,2))))</f>
        <v/>
      </c>
      <c r="AT37" s="168" t="str">
        <f aca="false">IF(I37="","",IF(I37="-","-",IF(UPPER(I37)="AB","+",VLOOKUP(I37,'විෂය තොරතුරු'!$P$24:$Q$28,2))))</f>
        <v/>
      </c>
      <c r="AU37" s="170" t="str">
        <f aca="false">IF(J37="","",IF(J37="-","-",IF(UPPER(J37)="AB","+",VLOOKUP(J37,'විෂය තොරතුරු'!$P$24:$Q$28,2))))</f>
        <v/>
      </c>
      <c r="AV37" s="171" t="str">
        <f aca="false">IF(K37="","",IF(K37="-","-",IF(UPPER(K37)="AB","+",VLOOKUP(K37,'විෂය තොරතුරු'!$P$24:$Q$28,2))))</f>
        <v/>
      </c>
      <c r="AW37" s="168" t="str">
        <f aca="false">IF(L37="","",IF(L37="-","-",IF(UPPER(L37)="AB","+",VLOOKUP(L37,'විෂය තොරතුරු'!$P$24:$Q$28,2))))</f>
        <v/>
      </c>
      <c r="AX37" s="168" t="str">
        <f aca="false">IF(M37="","",IF(M37="-","-",IF(UPPER(M37)="AB","+",VLOOKUP(M37,'විෂය තොරතුරු'!$P$24:$Q$28,2))))</f>
        <v/>
      </c>
      <c r="AY37" s="169" t="str">
        <f aca="false">IF(N37="","",IF(N37="-","-",IF(UPPER(N37)="AB","+",VLOOKUP(N37,'විෂය තොරතුරු'!$P$24:$Q$28,2))))</f>
        <v/>
      </c>
      <c r="AZ37" s="167" t="str">
        <f aca="false">IF(O37="","",IF(O37="-","-",IF(UPPER(O37)="AB","+",VLOOKUP(O37,'විෂය තොරතුරු'!$P$24:$Q$28,2))))</f>
        <v/>
      </c>
      <c r="BA37" s="168" t="str">
        <f aca="false">IF(P37="","",IF(P37="-","-",IF(UPPER(P37)="AB","+",VLOOKUP(P37,'විෂය තොරතුරු'!$P$24:$Q$28,2))))</f>
        <v/>
      </c>
      <c r="BB37" s="168" t="str">
        <f aca="false">IF(Q37="","",IF(Q37="-","-",IF(UPPER(Q37)="AB","+",VLOOKUP(Q37,'විෂය තොරතුරු'!$P$24:$Q$28,2))))</f>
        <v/>
      </c>
      <c r="BC37" s="168" t="str">
        <f aca="false">IF(R37="","",IF(R37="-","-",IF(UPPER(R37)="AB","+",VLOOKUP(R37,'විෂය තොරතුරු'!$P$24:$Q$28,2))))</f>
        <v/>
      </c>
      <c r="BD37" s="168" t="str">
        <f aca="false">IF(S37="","",IF(S37="-","-",IF(UPPER(S37)="AB","+",VLOOKUP(S37,'විෂය තොරතුරු'!$P$24:$Q$28,2))))</f>
        <v/>
      </c>
      <c r="BE37" s="168" t="str">
        <f aca="false">IF(T37="","",IF(T37="-","-",IF(UPPER(T37)="AB","+",VLOOKUP(T37,'විෂය තොරතුරු'!$P$24:$Q$28,2))))</f>
        <v/>
      </c>
      <c r="BF37" s="168" t="str">
        <f aca="false">IF(U37="","",IF(U37="-","-",IF(UPPER(U37)="AB","+",VLOOKUP(U37,'විෂය තොරතුරු'!$P$24:$Q$28,2))))</f>
        <v/>
      </c>
      <c r="BG37" s="170" t="str">
        <f aca="false">IF(V37="","",IF(V37="-","-",IF(UPPER(V37)="AB","+",VLOOKUP(V37,'විෂය තොරතුරු'!$P$24:$Q$28,2))))</f>
        <v/>
      </c>
      <c r="BH37" s="171" t="str">
        <f aca="false">IF(W37="","",IF(W37="-","-",IF(UPPER(W37)="AB","+",VLOOKUP(W37,'විෂය තොරතුරු'!$P$24:$Q$28,2))))</f>
        <v/>
      </c>
      <c r="BI37" s="168" t="str">
        <f aca="false">IF(X37="","",IF(X37="-","-",IF(UPPER(X37)="AB","+",VLOOKUP(X37,'විෂය තොරතුරු'!$P$24:$Q$28,2))))</f>
        <v/>
      </c>
      <c r="BJ37" s="168" t="str">
        <f aca="false">IF(Y37="","",IF(Y37="-","-",IF(UPPER(Y37)="AB","+",VLOOKUP(Y37,'විෂය තොරතුරු'!$P$24:$Q$28,2))))</f>
        <v/>
      </c>
      <c r="BK37" s="168" t="str">
        <f aca="false">IF(Z37="","",IF(Z37="-","-",IF(UPPER(Z37)="AB","+",VLOOKUP(Z37,'විෂය තොරතුරු'!$P$24:$Q$28,2))))</f>
        <v/>
      </c>
      <c r="BL37" s="168" t="str">
        <f aca="false">IF(AA37="","",IF(AA37="-","-",IF(UPPER(AA37)="AB","+",VLOOKUP(AA37,'විෂය තොරතුරු'!$P$24:$Q$28,2))))</f>
        <v/>
      </c>
      <c r="BM37" s="168" t="str">
        <f aca="false">IF(AB37="","",IF(AB37="-","-",IF(UPPER(AB37)="AB","+",VLOOKUP(AB37,'විෂය තොරතුරු'!$P$24:$Q$28,2))))</f>
        <v/>
      </c>
      <c r="BN37" s="168" t="str">
        <f aca="false">IF(AC37="","",IF(AC37="-","-",IF(UPPER(AC37)="AB","+",VLOOKUP(AC37,'විෂය තොරතුරු'!$P$24:$Q$28,2))))</f>
        <v/>
      </c>
      <c r="BO37" s="169" t="str">
        <f aca="false">IF(AD37="","",IF(AD37="-","-",IF(UPPER(AD37)="AB","+",VLOOKUP(AD37,'විෂය තොරතුරු'!$P$24:$Q$28,2))))</f>
        <v/>
      </c>
      <c r="BP37" s="171" t="str">
        <f aca="false">IF(AE37="","",IF(AE37="-","-",IF(UPPER(AE37)="AB","+",VLOOKUP(AE37,'විෂය තොරතුරු'!$P$24:$Q$28,2))))</f>
        <v/>
      </c>
      <c r="BQ37" s="168" t="str">
        <f aca="false">IF(AF37="","",IF(AF37="-","-",IF(UPPER(AF37)="AB","+",VLOOKUP(AF37,'විෂය තොරතුරු'!$P$24:$Q$28,2))))</f>
        <v/>
      </c>
      <c r="BR37" s="168" t="str">
        <f aca="false">IF(AG37="","",IF(AG37="-","-",IF(UPPER(AG37)="AB","+",VLOOKUP(AG37,'විෂය තොරතුරු'!$P$24:$Q$28,2))))</f>
        <v/>
      </c>
      <c r="BS37" s="168" t="str">
        <f aca="false">IF(AH37="","",IF(AH37="-","-",IF(UPPER(AH37)="AB","+",VLOOKUP(AH37,'විෂය තොරතුරු'!$P$24:$Q$28,2))))</f>
        <v/>
      </c>
      <c r="BT37" s="168" t="str">
        <f aca="false">IF(AI37="","",IF(AI37="-","-",IF(UPPER(AI37)="AB","+",VLOOKUP(AI37,'විෂය තොරතුරු'!$P$24:$Q$28,2))))</f>
        <v/>
      </c>
      <c r="BU37" s="168" t="str">
        <f aca="false">IF(AJ37="","",IF(AJ37="-","-",IF(UPPER(AJ37)="AB","+",VLOOKUP(AJ37,'විෂය තොරතුරු'!$P$24:$Q$28,2))))</f>
        <v/>
      </c>
      <c r="BV37" s="168" t="str">
        <f aca="false">IF(AK37="","",IF(AK37="-","-",IF(UPPER(AK37)="AB","+",VLOOKUP(AK37,'විෂය තොරතුරු'!$P$24:$Q$28,2))))</f>
        <v/>
      </c>
      <c r="BW37" s="169" t="str">
        <f aca="false">IF(AL37="","",IF(AL37="-","-",IF(UPPER(AL37)="AB","+",VLOOKUP(AL37,'විෂය තොරතුරු'!$P$24:$Q$28,2))))</f>
        <v/>
      </c>
      <c r="BX37" s="171" t="str">
        <f aca="false">IF($B37="","",COUNTIF($AP37:$BW37,"A"))</f>
        <v/>
      </c>
      <c r="BY37" s="168" t="str">
        <f aca="false">IF($B37="","",COUNTIF($AP37:$BW37,"B"))</f>
        <v/>
      </c>
      <c r="BZ37" s="168" t="str">
        <f aca="false">IF($B37="","",COUNTIF($AP37:$BW37,"C"))</f>
        <v/>
      </c>
      <c r="CA37" s="168" t="str">
        <f aca="false">IF($B37="","",COUNTIF($AP37:$BW37,"S"))</f>
        <v/>
      </c>
      <c r="CB37" s="169" t="str">
        <f aca="false">IF($B37="","",COUNTIF($AP37:$BW37,"W"))</f>
        <v/>
      </c>
      <c r="CC37" s="171" t="str">
        <f aca="false">IF(B37="","",SUM(BX37:CA37))</f>
        <v/>
      </c>
      <c r="CD37" s="169" t="str">
        <f aca="false">IF(B37="","",SUM(BX37:BZ37))</f>
        <v/>
      </c>
      <c r="CE37" s="172" t="str">
        <f aca="false">IF(B37="","",IF(AND(CC37&gt;=6,CD37&gt;=3,OR(E37&gt;=35,F37&gt;=35),L37&gt;=35),"6/3 සමත්",IF(AND(CC37&gt;=5,CD37&gt;=3,OR(E37&gt;=35,F37&gt;=35,L37&gt;=35)),"5/3 සමත්",IF(AND(CC37&gt;=4,CD37&gt;=1,OR(E37&gt;=20,F37&gt;=20,L37&gt;=20)),"සමත් කළ හැකි",IF(CB37=9,"W9","අසමත් ?")))))</f>
        <v/>
      </c>
      <c r="FK37" s="173" t="n">
        <v>23</v>
      </c>
      <c r="FL37" s="161" t="s">
        <v>67</v>
      </c>
      <c r="FM37" s="161"/>
      <c r="FN37" s="161" t="str">
        <f aca="false">IF(FM37="","-",(FM37/$M$95)*100)</f>
        <v>-</v>
      </c>
      <c r="FO37" s="165" t="n">
        <v>35</v>
      </c>
      <c r="FP37" s="165"/>
      <c r="FQ37" s="165" t="n">
        <v>44</v>
      </c>
      <c r="FR37" s="165" t="s">
        <v>18</v>
      </c>
      <c r="FS37" s="165"/>
      <c r="FT37" s="165"/>
      <c r="FU37" s="165" t="n">
        <v>1</v>
      </c>
      <c r="FV37" s="165" t="n">
        <v>56</v>
      </c>
      <c r="FW37" s="165" t="s">
        <v>18</v>
      </c>
      <c r="FX37" s="165" t="n">
        <v>64</v>
      </c>
      <c r="FY37" s="165" t="s">
        <v>18</v>
      </c>
      <c r="FZ37" s="165" t="s">
        <v>18</v>
      </c>
      <c r="GA37" s="165" t="n">
        <v>8</v>
      </c>
      <c r="GB37" s="165"/>
      <c r="GC37" s="165"/>
      <c r="GD37" s="165"/>
      <c r="GE37" s="165"/>
      <c r="GF37" s="165"/>
      <c r="GG37" s="165" t="s">
        <v>18</v>
      </c>
      <c r="GH37" s="165" t="n">
        <v>42</v>
      </c>
      <c r="GI37" s="165" t="s">
        <v>18</v>
      </c>
      <c r="GJ37" s="165"/>
      <c r="GK37" s="165"/>
      <c r="GL37" s="165" t="s">
        <v>18</v>
      </c>
      <c r="GM37" s="165"/>
      <c r="GN37" s="165"/>
      <c r="GO37" s="165" t="s">
        <v>18</v>
      </c>
      <c r="GP37" s="165" t="s">
        <v>18</v>
      </c>
      <c r="GQ37" s="165"/>
      <c r="GR37" s="165" t="s">
        <v>18</v>
      </c>
      <c r="GS37" s="165"/>
      <c r="GT37" s="165"/>
      <c r="GU37" s="165"/>
      <c r="GV37" s="174"/>
      <c r="GW37" s="167" t="n">
        <f aca="false">IF(FL37="","",SUM(FO37:GV37))</f>
        <v>250</v>
      </c>
      <c r="GX37" s="168" t="n">
        <f aca="false">IF(FL37="","",GW37/9)</f>
        <v>27.7777777777778</v>
      </c>
      <c r="GY37" s="169" t="n">
        <f aca="false">IF(FL37="","",IF(GW37=0,"-",RANK(GW37,$GW$15:$GW$64,0)))</f>
        <v>18</v>
      </c>
      <c r="GZ37" s="167" t="str">
        <f aca="false">IF(FO37="","",IF(FO37="-","-",IF(UPPER(FO37)="AB","+",VLOOKUP(FO37,'විෂය තොරතුරු'!$P$24:$Q$28,2))))</f>
        <v>S</v>
      </c>
      <c r="HA37" s="168" t="str">
        <f aca="false">IF(FP37="","",IF(FP37="-","-",IF(UPPER(FP37)="AB","+",VLOOKUP(FP37,'විෂය තොරතුරු'!$P$24:$Q$28,2))))</f>
        <v/>
      </c>
      <c r="HB37" s="168" t="str">
        <f aca="false">IF(FQ37="","",IF(FQ37="-","-",IF(UPPER(FQ37)="AB","+",VLOOKUP(FQ37,'විෂය තොරතුරු'!$P$24:$Q$28,2))))</f>
        <v>S</v>
      </c>
      <c r="HC37" s="168" t="str">
        <f aca="false">IF(FR37="","",IF(FR37="-","-",IF(UPPER(FR37)="AB","+",VLOOKUP(FR37,'විෂය තොරතුරු'!$P$24:$Q$28,2))))</f>
        <v>-</v>
      </c>
      <c r="HD37" s="168" t="str">
        <f aca="false">IF(FS37="","",IF(FS37="-","-",IF(UPPER(FS37)="AB","+",VLOOKUP(FS37,'විෂය තොරතුරු'!$P$24:$Q$28,2))))</f>
        <v/>
      </c>
      <c r="HE37" s="170" t="str">
        <f aca="false">IF(FT37="","",IF(FT37="-","-",IF(UPPER(FT37)="AB","+",VLOOKUP(FT37,'විෂය තොරතුරු'!$P$24:$Q$28,2))))</f>
        <v/>
      </c>
      <c r="HF37" s="171" t="str">
        <f aca="false">IF(FU37="","",IF(FU37="-","-",IF(UPPER(FU37)="AB","+",VLOOKUP(FU37,'විෂය තොරතුරු'!$P$24:$Q$28,2))))</f>
        <v>W</v>
      </c>
      <c r="HG37" s="168" t="str">
        <f aca="false">IF(FV37="","",IF(FV37="-","-",IF(UPPER(FV37)="AB","+",VLOOKUP(FV37,'විෂය තොරතුරු'!$P$24:$Q$28,2))))</f>
        <v>C</v>
      </c>
      <c r="HH37" s="168" t="str">
        <f aca="false">IF(FW37="","",IF(FW37="-","-",IF(UPPER(FW37)="AB","+",VLOOKUP(FW37,'විෂය තොරතුරු'!$P$24:$Q$28,2))))</f>
        <v>-</v>
      </c>
      <c r="HI37" s="169" t="str">
        <f aca="false">IF(FX37="","",IF(FX37="-","-",IF(UPPER(FX37)="AB","+",VLOOKUP(FX37,'විෂය තොරතුරු'!$P$24:$Q$28,2))))</f>
        <v>C</v>
      </c>
      <c r="HJ37" s="167" t="str">
        <f aca="false">IF(FY37="","",IF(FY37="-","-",IF(UPPER(FY37)="AB","+",VLOOKUP(FY37,'විෂය තොරතුරු'!$P$24:$Q$28,2))))</f>
        <v>-</v>
      </c>
      <c r="HK37" s="168" t="str">
        <f aca="false">IF(FZ37="","",IF(FZ37="-","-",IF(UPPER(FZ37)="AB","+",VLOOKUP(FZ37,'විෂය තොරතුරු'!$P$24:$Q$28,2))))</f>
        <v>-</v>
      </c>
      <c r="HL37" s="168" t="str">
        <f aca="false">IF(GA37="","",IF(GA37="-","-",IF(UPPER(GA37)="AB","+",VLOOKUP(GA37,'විෂය තොරතුරු'!$P$24:$Q$28,2))))</f>
        <v>W</v>
      </c>
      <c r="HM37" s="168" t="str">
        <f aca="false">IF(GB37="","",IF(GB37="-","-",IF(UPPER(GB37)="AB","+",VLOOKUP(GB37,'විෂය තොරතුරු'!$P$24:$Q$28,2))))</f>
        <v/>
      </c>
      <c r="HN37" s="168" t="str">
        <f aca="false">IF(GC37="","",IF(GC37="-","-",IF(UPPER(GC37)="AB","+",VLOOKUP(GC37,'විෂය තොරතුරු'!$P$24:$Q$28,2))))</f>
        <v/>
      </c>
      <c r="HO37" s="168" t="str">
        <f aca="false">IF(GD37="","",IF(GD37="-","-",IF(UPPER(GD37)="AB","+",VLOOKUP(GD37,'විෂය තොරතුරු'!$P$24:$Q$28,2))))</f>
        <v/>
      </c>
      <c r="HP37" s="168" t="str">
        <f aca="false">IF(GE37="","",IF(GE37="-","-",IF(UPPER(GE37)="AB","+",VLOOKUP(GE37,'විෂය තොරතුරු'!$P$24:$Q$28,2))))</f>
        <v/>
      </c>
      <c r="HQ37" s="170" t="str">
        <f aca="false">IF(GF37="","",IF(GF37="-","-",IF(UPPER(GF37)="AB","+",VLOOKUP(GF37,'විෂය තොරතුරු'!$P$24:$Q$28,2))))</f>
        <v/>
      </c>
      <c r="HR37" s="171" t="str">
        <f aca="false">IF(GG37="","",IF(GG37="-","-",IF(UPPER(GG37)="AB","+",VLOOKUP(GG37,'විෂය තොරතුරු'!$P$24:$Q$28,2))))</f>
        <v>-</v>
      </c>
      <c r="HS37" s="168" t="str">
        <f aca="false">IF(GH37="","",IF(GH37="-","-",IF(UPPER(GH37)="AB","+",VLOOKUP(GH37,'විෂය තොරතුරු'!$P$24:$Q$28,2))))</f>
        <v>S</v>
      </c>
      <c r="HT37" s="168" t="str">
        <f aca="false">IF(GI37="","",IF(GI37="-","-",IF(UPPER(GI37)="AB","+",VLOOKUP(GI37,'විෂය තොරතුරු'!$P$24:$Q$28,2))))</f>
        <v>-</v>
      </c>
      <c r="HU37" s="168" t="str">
        <f aca="false">IF(GJ37="","",IF(GJ37="-","-",IF(UPPER(GJ37)="AB","+",VLOOKUP(GJ37,'විෂය තොරතුරු'!$P$24:$Q$28,2))))</f>
        <v/>
      </c>
      <c r="HV37" s="168" t="str">
        <f aca="false">IF(GK37="","",IF(GK37="-","-",IF(UPPER(GK37)="AB","+",VLOOKUP(GK37,'විෂය තොරතුරු'!$P$24:$Q$28,2))))</f>
        <v/>
      </c>
      <c r="HW37" s="168" t="str">
        <f aca="false">IF(GL37="","",IF(GL37="-","-",IF(UPPER(GL37)="AB","+",VLOOKUP(GL37,'විෂය තොරතුරු'!$P$24:$Q$28,2))))</f>
        <v>-</v>
      </c>
      <c r="HX37" s="168" t="str">
        <f aca="false">IF(GM37="","",IF(GM37="-","-",IF(UPPER(GM37)="AB","+",VLOOKUP(GM37,'විෂය තොරතුරු'!$P$24:$Q$28,2))))</f>
        <v/>
      </c>
      <c r="HY37" s="169" t="str">
        <f aca="false">IF(GN37="","",IF(GN37="-","-",IF(UPPER(GN37)="AB","+",VLOOKUP(GN37,'විෂය තොරතුරු'!$P$24:$Q$28,2))))</f>
        <v/>
      </c>
      <c r="HZ37" s="171" t="str">
        <f aca="false">IF(GO37="","",IF(GO37="-","-",IF(UPPER(GO37)="AB","+",VLOOKUP(GO37,'විෂය තොරතුරු'!$P$24:$Q$28,2))))</f>
        <v>-</v>
      </c>
      <c r="IA37" s="168" t="str">
        <f aca="false">IF(GP37="","",IF(GP37="-","-",IF(UPPER(GP37)="AB","+",VLOOKUP(GP37,'විෂය තොරතුරු'!$P$24:$Q$28,2))))</f>
        <v>-</v>
      </c>
      <c r="IB37" s="168" t="str">
        <f aca="false">IF(GQ37="","",IF(GQ37="-","-",IF(UPPER(GQ37)="AB","+",VLOOKUP(GQ37,'විෂය තොරතුරු'!$P$24:$Q$28,2))))</f>
        <v/>
      </c>
      <c r="IC37" s="168" t="str">
        <f aca="false">IF(GR37="","",IF(GR37="-","-",IF(UPPER(GR37)="AB","+",VLOOKUP(GR37,'විෂය තොරතුරු'!$P$24:$Q$28,2))))</f>
        <v>-</v>
      </c>
      <c r="ID37" s="168" t="str">
        <f aca="false">IF(GS37="","",IF(GS37="-","-",IF(UPPER(GS37)="AB","+",VLOOKUP(GS37,'විෂය තොරතුරු'!$P$24:$Q$28,2))))</f>
        <v/>
      </c>
      <c r="IE37" s="168" t="str">
        <f aca="false">IF(GT37="","",IF(GT37="-","-",IF(UPPER(GT37)="AB","+",VLOOKUP(GT37,'විෂය තොරතුරු'!$P$24:$Q$28,2))))</f>
        <v/>
      </c>
      <c r="IF37" s="168" t="str">
        <f aca="false">IF(GU37="","",IF(GU37="-","-",IF(UPPER(GU37)="AB","+",VLOOKUP(GU37,'විෂය තොරතුරු'!$P$24:$Q$28,2))))</f>
        <v/>
      </c>
      <c r="IG37" s="169" t="str">
        <f aca="false">IF(GV37="","",IF(GV37="-","-",IF(UPPER(GV37)="AB","+",VLOOKUP(GV37,'විෂය තොරතුරු'!$P$24:$Q$28,2))))</f>
        <v/>
      </c>
      <c r="IH37" s="171" t="n">
        <f aca="false">IF($FL37="","",COUNTIF($GZ37:$IG37,"A"))</f>
        <v>0</v>
      </c>
      <c r="II37" s="171" t="n">
        <f aca="false">IF($FL37="","",COUNTIF($GZ37:$IG37,"B"))</f>
        <v>0</v>
      </c>
      <c r="IJ37" s="171" t="n">
        <f aca="false">IF($FL37="","",COUNTIF($GZ37:$IG37,"C"))</f>
        <v>2</v>
      </c>
      <c r="IK37" s="171" t="n">
        <f aca="false">IF($FL37="","",COUNTIF($GZ37:$IG37,"S"))</f>
        <v>3</v>
      </c>
      <c r="IL37" s="171" t="n">
        <f aca="false">IF($FL37="","",COUNTIF($GZ37:$IG37,"W"))</f>
        <v>2</v>
      </c>
      <c r="IM37" s="171" t="n">
        <f aca="false">IF(FL37="","",SUM(IH37:IK37))</f>
        <v>5</v>
      </c>
      <c r="IN37" s="169" t="n">
        <f aca="false">IF(FL37="","",SUM(IH37:IJ37))</f>
        <v>2</v>
      </c>
      <c r="IO37" s="172" t="str">
        <f aca="false">IF(FL37="","",IF(AND(IM37&gt;=6,IN37&gt;=3,OR(FO37&gt;=35,FP37&gt;=35),FV37&gt;=35),"6/3 සමත්",IF(AND(IM37&gt;=5,IN37&gt;=3,OR(FO37&gt;=35,FP37&gt;=35,FV37&gt;=35)),"5/3 සමත්",IF(AND(IM37&gt;=4,IN37&gt;=1,OR(FO37&gt;=20,FP37&gt;=20,FV37&gt;=20)),"සමත් කළ හැකි",IF(IL37=9,"W9","අසමත් ?")))))</f>
        <v>සමත් කළ හැකි</v>
      </c>
    </row>
    <row r="38" customFormat="false" ht="13.8" hidden="false" customHeight="false" outlineLevel="0" collapsed="false">
      <c r="A38" s="160" t="n">
        <v>24</v>
      </c>
      <c r="B38" s="161"/>
      <c r="C38" s="161"/>
      <c r="D38" s="162"/>
      <c r="E38" s="183"/>
      <c r="F38" s="181"/>
      <c r="G38" s="183"/>
      <c r="H38" s="180"/>
      <c r="I38" s="180"/>
      <c r="J38" s="181"/>
      <c r="K38" s="183"/>
      <c r="L38" s="180"/>
      <c r="M38" s="180"/>
      <c r="N38" s="181"/>
      <c r="O38" s="183"/>
      <c r="P38" s="180"/>
      <c r="Q38" s="180"/>
      <c r="R38" s="180"/>
      <c r="S38" s="180"/>
      <c r="T38" s="180"/>
      <c r="U38" s="180"/>
      <c r="V38" s="181"/>
      <c r="W38" s="183"/>
      <c r="X38" s="180"/>
      <c r="Y38" s="180"/>
      <c r="Z38" s="180"/>
      <c r="AA38" s="180"/>
      <c r="AB38" s="180"/>
      <c r="AC38" s="180"/>
      <c r="AD38" s="181"/>
      <c r="AE38" s="183"/>
      <c r="AF38" s="180"/>
      <c r="AG38" s="180"/>
      <c r="AH38" s="180"/>
      <c r="AI38" s="180"/>
      <c r="AJ38" s="180"/>
      <c r="AK38" s="180"/>
      <c r="AL38" s="166"/>
      <c r="AM38" s="167" t="str">
        <f aca="false">IF(B38="","",SUM(E38:AL38))</f>
        <v/>
      </c>
      <c r="AN38" s="168" t="str">
        <f aca="false">IF(B38="","",AM38/9)</f>
        <v/>
      </c>
      <c r="AO38" s="169" t="str">
        <f aca="false">IF(B38="","",IF(AM38=0,"-",RANK(AM38,$AM$15:$AM$64,0)))</f>
        <v/>
      </c>
      <c r="AP38" s="167" t="str">
        <f aca="false">IF(E38="","",IF(E38="-","-",IF(UPPER(E38)="AB","+",VLOOKUP(E38,'විෂය තොරතුරු'!$P$24:$Q$28,2))))</f>
        <v/>
      </c>
      <c r="AQ38" s="168" t="str">
        <f aca="false">IF(F38="","",IF(F38="-","-",IF(UPPER(F38)="AB","+",VLOOKUP(F38,'විෂය තොරතුරු'!$P$24:$Q$28,2))))</f>
        <v/>
      </c>
      <c r="AR38" s="168" t="str">
        <f aca="false">IF(G38="","",IF(G38="-","-",IF(UPPER(G38)="AB","+",VLOOKUP(G38,'විෂය තොරතුරු'!$P$24:$Q$28,2))))</f>
        <v/>
      </c>
      <c r="AS38" s="168" t="str">
        <f aca="false">IF(H38="","",IF(H38="-","-",IF(UPPER(H38)="AB","+",VLOOKUP(H38,'විෂය තොරතුරු'!$P$24:$Q$28,2))))</f>
        <v/>
      </c>
      <c r="AT38" s="168" t="str">
        <f aca="false">IF(I38="","",IF(I38="-","-",IF(UPPER(I38)="AB","+",VLOOKUP(I38,'විෂය තොරතුරු'!$P$24:$Q$28,2))))</f>
        <v/>
      </c>
      <c r="AU38" s="170" t="str">
        <f aca="false">IF(J38="","",IF(J38="-","-",IF(UPPER(J38)="AB","+",VLOOKUP(J38,'විෂය තොරතුරු'!$P$24:$Q$28,2))))</f>
        <v/>
      </c>
      <c r="AV38" s="171" t="str">
        <f aca="false">IF(K38="","",IF(K38="-","-",IF(UPPER(K38)="AB","+",VLOOKUP(K38,'විෂය තොරතුරු'!$P$24:$Q$28,2))))</f>
        <v/>
      </c>
      <c r="AW38" s="168" t="str">
        <f aca="false">IF(L38="","",IF(L38="-","-",IF(UPPER(L38)="AB","+",VLOOKUP(L38,'විෂය තොරතුරු'!$P$24:$Q$28,2))))</f>
        <v/>
      </c>
      <c r="AX38" s="168" t="str">
        <f aca="false">IF(M38="","",IF(M38="-","-",IF(UPPER(M38)="AB","+",VLOOKUP(M38,'විෂය තොරතුරු'!$P$24:$Q$28,2))))</f>
        <v/>
      </c>
      <c r="AY38" s="169" t="str">
        <f aca="false">IF(N38="","",IF(N38="-","-",IF(UPPER(N38)="AB","+",VLOOKUP(N38,'විෂය තොරතුරු'!$P$24:$Q$28,2))))</f>
        <v/>
      </c>
      <c r="AZ38" s="167" t="str">
        <f aca="false">IF(O38="","",IF(O38="-","-",IF(UPPER(O38)="AB","+",VLOOKUP(O38,'විෂය තොරතුරු'!$P$24:$Q$28,2))))</f>
        <v/>
      </c>
      <c r="BA38" s="168" t="str">
        <f aca="false">IF(P38="","",IF(P38="-","-",IF(UPPER(P38)="AB","+",VLOOKUP(P38,'විෂය තොරතුරු'!$P$24:$Q$28,2))))</f>
        <v/>
      </c>
      <c r="BB38" s="168" t="str">
        <f aca="false">IF(Q38="","",IF(Q38="-","-",IF(UPPER(Q38)="AB","+",VLOOKUP(Q38,'විෂය තොරතුරු'!$P$24:$Q$28,2))))</f>
        <v/>
      </c>
      <c r="BC38" s="168" t="str">
        <f aca="false">IF(R38="","",IF(R38="-","-",IF(UPPER(R38)="AB","+",VLOOKUP(R38,'විෂය තොරතුරු'!$P$24:$Q$28,2))))</f>
        <v/>
      </c>
      <c r="BD38" s="168" t="str">
        <f aca="false">IF(S38="","",IF(S38="-","-",IF(UPPER(S38)="AB","+",VLOOKUP(S38,'විෂය තොරතුරු'!$P$24:$Q$28,2))))</f>
        <v/>
      </c>
      <c r="BE38" s="168" t="str">
        <f aca="false">IF(T38="","",IF(T38="-","-",IF(UPPER(T38)="AB","+",VLOOKUP(T38,'විෂය තොරතුරු'!$P$24:$Q$28,2))))</f>
        <v/>
      </c>
      <c r="BF38" s="168" t="str">
        <f aca="false">IF(U38="","",IF(U38="-","-",IF(UPPER(U38)="AB","+",VLOOKUP(U38,'විෂය තොරතුරු'!$P$24:$Q$28,2))))</f>
        <v/>
      </c>
      <c r="BG38" s="170" t="str">
        <f aca="false">IF(V38="","",IF(V38="-","-",IF(UPPER(V38)="AB","+",VLOOKUP(V38,'විෂය තොරතුරු'!$P$24:$Q$28,2))))</f>
        <v/>
      </c>
      <c r="BH38" s="171" t="str">
        <f aca="false">IF(W38="","",IF(W38="-","-",IF(UPPER(W38)="AB","+",VLOOKUP(W38,'විෂය තොරතුරු'!$P$24:$Q$28,2))))</f>
        <v/>
      </c>
      <c r="BI38" s="168" t="str">
        <f aca="false">IF(X38="","",IF(X38="-","-",IF(UPPER(X38)="AB","+",VLOOKUP(X38,'විෂය තොරතුරු'!$P$24:$Q$28,2))))</f>
        <v/>
      </c>
      <c r="BJ38" s="168" t="str">
        <f aca="false">IF(Y38="","",IF(Y38="-","-",IF(UPPER(Y38)="AB","+",VLOOKUP(Y38,'විෂය තොරතුරු'!$P$24:$Q$28,2))))</f>
        <v/>
      </c>
      <c r="BK38" s="168" t="str">
        <f aca="false">IF(Z38="","",IF(Z38="-","-",IF(UPPER(Z38)="AB","+",VLOOKUP(Z38,'විෂය තොරතුරු'!$P$24:$Q$28,2))))</f>
        <v/>
      </c>
      <c r="BL38" s="168" t="str">
        <f aca="false">IF(AA38="","",IF(AA38="-","-",IF(UPPER(AA38)="AB","+",VLOOKUP(AA38,'විෂය තොරතුරු'!$P$24:$Q$28,2))))</f>
        <v/>
      </c>
      <c r="BM38" s="168" t="str">
        <f aca="false">IF(AB38="","",IF(AB38="-","-",IF(UPPER(AB38)="AB","+",VLOOKUP(AB38,'විෂය තොරතුරු'!$P$24:$Q$28,2))))</f>
        <v/>
      </c>
      <c r="BN38" s="168" t="str">
        <f aca="false">IF(AC38="","",IF(AC38="-","-",IF(UPPER(AC38)="AB","+",VLOOKUP(AC38,'විෂය තොරතුරු'!$P$24:$Q$28,2))))</f>
        <v/>
      </c>
      <c r="BO38" s="169" t="str">
        <f aca="false">IF(AD38="","",IF(AD38="-","-",IF(UPPER(AD38)="AB","+",VLOOKUP(AD38,'විෂය තොරතුරු'!$P$24:$Q$28,2))))</f>
        <v/>
      </c>
      <c r="BP38" s="171" t="str">
        <f aca="false">IF(AE38="","",IF(AE38="-","-",IF(UPPER(AE38)="AB","+",VLOOKUP(AE38,'විෂය තොරතුරු'!$P$24:$Q$28,2))))</f>
        <v/>
      </c>
      <c r="BQ38" s="168" t="str">
        <f aca="false">IF(AF38="","",IF(AF38="-","-",IF(UPPER(AF38)="AB","+",VLOOKUP(AF38,'විෂය තොරතුරු'!$P$24:$Q$28,2))))</f>
        <v/>
      </c>
      <c r="BR38" s="168" t="str">
        <f aca="false">IF(AG38="","",IF(AG38="-","-",IF(UPPER(AG38)="AB","+",VLOOKUP(AG38,'විෂය තොරතුරු'!$P$24:$Q$28,2))))</f>
        <v/>
      </c>
      <c r="BS38" s="168" t="str">
        <f aca="false">IF(AH38="","",IF(AH38="-","-",IF(UPPER(AH38)="AB","+",VLOOKUP(AH38,'විෂය තොරතුරු'!$P$24:$Q$28,2))))</f>
        <v/>
      </c>
      <c r="BT38" s="168" t="str">
        <f aca="false">IF(AI38="","",IF(AI38="-","-",IF(UPPER(AI38)="AB","+",VLOOKUP(AI38,'විෂය තොරතුරු'!$P$24:$Q$28,2))))</f>
        <v/>
      </c>
      <c r="BU38" s="168" t="str">
        <f aca="false">IF(AJ38="","",IF(AJ38="-","-",IF(UPPER(AJ38)="AB","+",VLOOKUP(AJ38,'විෂය තොරතුරු'!$P$24:$Q$28,2))))</f>
        <v/>
      </c>
      <c r="BV38" s="168" t="str">
        <f aca="false">IF(AK38="","",IF(AK38="-","-",IF(UPPER(AK38)="AB","+",VLOOKUP(AK38,'විෂය තොරතුරු'!$P$24:$Q$28,2))))</f>
        <v/>
      </c>
      <c r="BW38" s="169" t="str">
        <f aca="false">IF(AL38="","",IF(AL38="-","-",IF(UPPER(AL38)="AB","+",VLOOKUP(AL38,'විෂය තොරතුරු'!$P$24:$Q$28,2))))</f>
        <v/>
      </c>
      <c r="BX38" s="171" t="str">
        <f aca="false">IF($B38="","",COUNTIF($AP38:$BW38,"A"))</f>
        <v/>
      </c>
      <c r="BY38" s="168" t="str">
        <f aca="false">IF($B38="","",COUNTIF($AP38:$BW38,"B"))</f>
        <v/>
      </c>
      <c r="BZ38" s="168" t="str">
        <f aca="false">IF($B38="","",COUNTIF($AP38:$BW38,"C"))</f>
        <v/>
      </c>
      <c r="CA38" s="168" t="str">
        <f aca="false">IF($B38="","",COUNTIF($AP38:$BW38,"S"))</f>
        <v/>
      </c>
      <c r="CB38" s="169" t="str">
        <f aca="false">IF($B38="","",COUNTIF($AP38:$BW38,"W"))</f>
        <v/>
      </c>
      <c r="CC38" s="171" t="str">
        <f aca="false">IF(B38="","",SUM(BX38:CA38))</f>
        <v/>
      </c>
      <c r="CD38" s="169" t="str">
        <f aca="false">IF(B38="","",SUM(BX38:BZ38))</f>
        <v/>
      </c>
      <c r="CE38" s="172" t="str">
        <f aca="false">IF(B38="","",IF(AND(CC38&gt;=6,CD38&gt;=3,OR(E38&gt;=35,F38&gt;=35),L38&gt;=35),"6/3 සමත්",IF(AND(CC38&gt;=5,CD38&gt;=3,OR(E38&gt;=35,F38&gt;=35,L38&gt;=35)),"5/3 සමත්",IF(AND(CC38&gt;=4,CD38&gt;=1,OR(E38&gt;=20,F38&gt;=20,L38&gt;=20)),"සමත් කළ හැකි",IF(CB38=9,"W9","අසමත් ?")))))</f>
        <v/>
      </c>
      <c r="FK38" s="173" t="n">
        <v>24</v>
      </c>
      <c r="FL38" s="161" t="s">
        <v>68</v>
      </c>
      <c r="FM38" s="161"/>
      <c r="FN38" s="161" t="str">
        <f aca="false">IF(FM38="","-",(FM38/$M$95)*100)</f>
        <v>-</v>
      </c>
      <c r="FO38" s="165" t="n">
        <v>56</v>
      </c>
      <c r="FP38" s="165"/>
      <c r="FQ38" s="165" t="s">
        <v>18</v>
      </c>
      <c r="FR38" s="165" t="n">
        <v>65</v>
      </c>
      <c r="FS38" s="165"/>
      <c r="FT38" s="165"/>
      <c r="FU38" s="165" t="n">
        <v>33</v>
      </c>
      <c r="FV38" s="165" t="n">
        <v>36</v>
      </c>
      <c r="FW38" s="165" t="n">
        <v>37</v>
      </c>
      <c r="FX38" s="165" t="n">
        <v>31</v>
      </c>
      <c r="FY38" s="165" t="n">
        <v>63</v>
      </c>
      <c r="FZ38" s="165" t="s">
        <v>18</v>
      </c>
      <c r="GA38" s="165" t="s">
        <v>18</v>
      </c>
      <c r="GB38" s="165"/>
      <c r="GC38" s="165"/>
      <c r="GD38" s="165"/>
      <c r="GE38" s="165"/>
      <c r="GF38" s="165"/>
      <c r="GG38" s="165" t="n">
        <v>49</v>
      </c>
      <c r="GH38" s="165" t="s">
        <v>18</v>
      </c>
      <c r="GI38" s="165" t="s">
        <v>18</v>
      </c>
      <c r="GJ38" s="165"/>
      <c r="GK38" s="165"/>
      <c r="GL38" s="165" t="s">
        <v>18</v>
      </c>
      <c r="GM38" s="165"/>
      <c r="GN38" s="165"/>
      <c r="GO38" s="165" t="s">
        <v>18</v>
      </c>
      <c r="GP38" s="165" t="s">
        <v>18</v>
      </c>
      <c r="GQ38" s="165"/>
      <c r="GR38" s="165" t="n">
        <v>64</v>
      </c>
      <c r="GS38" s="165"/>
      <c r="GT38" s="165"/>
      <c r="GU38" s="165"/>
      <c r="GV38" s="174"/>
      <c r="GW38" s="167" t="n">
        <f aca="false">IF(FL38="","",SUM(FO38:GV38))</f>
        <v>434</v>
      </c>
      <c r="GX38" s="168" t="n">
        <f aca="false">IF(FL38="","",GW38/9)</f>
        <v>48.2222222222222</v>
      </c>
      <c r="GY38" s="169" t="n">
        <f aca="false">IF(FL38="","",IF(GW38=0,"-",RANK(GW38,$GW$15:$GW$64,0)))</f>
        <v>5</v>
      </c>
      <c r="GZ38" s="167" t="str">
        <f aca="false">IF(FO38="","",IF(FO38="-","-",IF(UPPER(FO38)="AB","+",VLOOKUP(FO38,'විෂය තොරතුරු'!$P$24:$Q$28,2))))</f>
        <v>C</v>
      </c>
      <c r="HA38" s="168" t="str">
        <f aca="false">IF(FP38="","",IF(FP38="-","-",IF(UPPER(FP38)="AB","+",VLOOKUP(FP38,'විෂය තොරතුරු'!$P$24:$Q$28,2))))</f>
        <v/>
      </c>
      <c r="HB38" s="168" t="str">
        <f aca="false">IF(FQ38="","",IF(FQ38="-","-",IF(UPPER(FQ38)="AB","+",VLOOKUP(FQ38,'විෂය තොරතුරු'!$P$24:$Q$28,2))))</f>
        <v>-</v>
      </c>
      <c r="HC38" s="168" t="str">
        <f aca="false">IF(FR38="","",IF(FR38="-","-",IF(UPPER(FR38)="AB","+",VLOOKUP(FR38,'විෂය තොරතුරු'!$P$24:$Q$28,2))))</f>
        <v>B</v>
      </c>
      <c r="HD38" s="168" t="str">
        <f aca="false">IF(FS38="","",IF(FS38="-","-",IF(UPPER(FS38)="AB","+",VLOOKUP(FS38,'විෂය තොරතුරු'!$P$24:$Q$28,2))))</f>
        <v/>
      </c>
      <c r="HE38" s="170" t="str">
        <f aca="false">IF(FT38="","",IF(FT38="-","-",IF(UPPER(FT38)="AB","+",VLOOKUP(FT38,'විෂය තොරතුරු'!$P$24:$Q$28,2))))</f>
        <v/>
      </c>
      <c r="HF38" s="171" t="str">
        <f aca="false">IF(FU38="","",IF(FU38="-","-",IF(UPPER(FU38)="AB","+",VLOOKUP(FU38,'විෂය තොරතුරු'!$P$24:$Q$28,2))))</f>
        <v>W</v>
      </c>
      <c r="HG38" s="168" t="str">
        <f aca="false">IF(FV38="","",IF(FV38="-","-",IF(UPPER(FV38)="AB","+",VLOOKUP(FV38,'විෂය තොරතුරු'!$P$24:$Q$28,2))))</f>
        <v>S</v>
      </c>
      <c r="HH38" s="168" t="str">
        <f aca="false">IF(FW38="","",IF(FW38="-","-",IF(UPPER(FW38)="AB","+",VLOOKUP(FW38,'විෂය තොරතුරු'!$P$24:$Q$28,2))))</f>
        <v>S</v>
      </c>
      <c r="HI38" s="169" t="str">
        <f aca="false">IF(FX38="","",IF(FX38="-","-",IF(UPPER(FX38)="AB","+",VLOOKUP(FX38,'විෂය තොරතුරු'!$P$24:$Q$28,2))))</f>
        <v>W</v>
      </c>
      <c r="HJ38" s="167" t="str">
        <f aca="false">IF(FY38="","",IF(FY38="-","-",IF(UPPER(FY38)="AB","+",VLOOKUP(FY38,'විෂය තොරතුරු'!$P$24:$Q$28,2))))</f>
        <v>C</v>
      </c>
      <c r="HK38" s="168" t="str">
        <f aca="false">IF(FZ38="","",IF(FZ38="-","-",IF(UPPER(FZ38)="AB","+",VLOOKUP(FZ38,'විෂය තොරතුරු'!$P$24:$Q$28,2))))</f>
        <v>-</v>
      </c>
      <c r="HL38" s="168" t="str">
        <f aca="false">IF(GA38="","",IF(GA38="-","-",IF(UPPER(GA38)="AB","+",VLOOKUP(GA38,'විෂය තොරතුරු'!$P$24:$Q$28,2))))</f>
        <v>-</v>
      </c>
      <c r="HM38" s="168" t="str">
        <f aca="false">IF(GB38="","",IF(GB38="-","-",IF(UPPER(GB38)="AB","+",VLOOKUP(GB38,'විෂය තොරතුරු'!$P$24:$Q$28,2))))</f>
        <v/>
      </c>
      <c r="HN38" s="168" t="str">
        <f aca="false">IF(GC38="","",IF(GC38="-","-",IF(UPPER(GC38)="AB","+",VLOOKUP(GC38,'විෂය තොරතුරු'!$P$24:$Q$28,2))))</f>
        <v/>
      </c>
      <c r="HO38" s="168" t="str">
        <f aca="false">IF(GD38="","",IF(GD38="-","-",IF(UPPER(GD38)="AB","+",VLOOKUP(GD38,'විෂය තොරතුරු'!$P$24:$Q$28,2))))</f>
        <v/>
      </c>
      <c r="HP38" s="168" t="str">
        <f aca="false">IF(GE38="","",IF(GE38="-","-",IF(UPPER(GE38)="AB","+",VLOOKUP(GE38,'විෂය තොරතුරු'!$P$24:$Q$28,2))))</f>
        <v/>
      </c>
      <c r="HQ38" s="170" t="str">
        <f aca="false">IF(GF38="","",IF(GF38="-","-",IF(UPPER(GF38)="AB","+",VLOOKUP(GF38,'විෂය තොරතුරු'!$P$24:$Q$28,2))))</f>
        <v/>
      </c>
      <c r="HR38" s="171" t="str">
        <f aca="false">IF(GG38="","",IF(GG38="-","-",IF(UPPER(GG38)="AB","+",VLOOKUP(GG38,'විෂය තොරතුරු'!$P$24:$Q$28,2))))</f>
        <v>S</v>
      </c>
      <c r="HS38" s="168" t="str">
        <f aca="false">IF(GH38="","",IF(GH38="-","-",IF(UPPER(GH38)="AB","+",VLOOKUP(GH38,'විෂය තොරතුරු'!$P$24:$Q$28,2))))</f>
        <v>-</v>
      </c>
      <c r="HT38" s="168" t="str">
        <f aca="false">IF(GI38="","",IF(GI38="-","-",IF(UPPER(GI38)="AB","+",VLOOKUP(GI38,'විෂය තොරතුරු'!$P$24:$Q$28,2))))</f>
        <v>-</v>
      </c>
      <c r="HU38" s="168" t="str">
        <f aca="false">IF(GJ38="","",IF(GJ38="-","-",IF(UPPER(GJ38)="AB","+",VLOOKUP(GJ38,'විෂය තොරතුරු'!$P$24:$Q$28,2))))</f>
        <v/>
      </c>
      <c r="HV38" s="168" t="str">
        <f aca="false">IF(GK38="","",IF(GK38="-","-",IF(UPPER(GK38)="AB","+",VLOOKUP(GK38,'විෂය තොරතුරු'!$P$24:$Q$28,2))))</f>
        <v/>
      </c>
      <c r="HW38" s="168" t="str">
        <f aca="false">IF(GL38="","",IF(GL38="-","-",IF(UPPER(GL38)="AB","+",VLOOKUP(GL38,'විෂය තොරතුරු'!$P$24:$Q$28,2))))</f>
        <v>-</v>
      </c>
      <c r="HX38" s="168" t="str">
        <f aca="false">IF(GM38="","",IF(GM38="-","-",IF(UPPER(GM38)="AB","+",VLOOKUP(GM38,'විෂය තොරතුරු'!$P$24:$Q$28,2))))</f>
        <v/>
      </c>
      <c r="HY38" s="169" t="str">
        <f aca="false">IF(GN38="","",IF(GN38="-","-",IF(UPPER(GN38)="AB","+",VLOOKUP(GN38,'විෂය තොරතුරු'!$P$24:$Q$28,2))))</f>
        <v/>
      </c>
      <c r="HZ38" s="171" t="str">
        <f aca="false">IF(GO38="","",IF(GO38="-","-",IF(UPPER(GO38)="AB","+",VLOOKUP(GO38,'විෂය තොරතුරු'!$P$24:$Q$28,2))))</f>
        <v>-</v>
      </c>
      <c r="IA38" s="168" t="str">
        <f aca="false">IF(GP38="","",IF(GP38="-","-",IF(UPPER(GP38)="AB","+",VLOOKUP(GP38,'විෂය තොරතුරු'!$P$24:$Q$28,2))))</f>
        <v>-</v>
      </c>
      <c r="IB38" s="168" t="str">
        <f aca="false">IF(GQ38="","",IF(GQ38="-","-",IF(UPPER(GQ38)="AB","+",VLOOKUP(GQ38,'විෂය තොරතුරු'!$P$24:$Q$28,2))))</f>
        <v/>
      </c>
      <c r="IC38" s="168" t="str">
        <f aca="false">IF(GR38="","",IF(GR38="-","-",IF(UPPER(GR38)="AB","+",VLOOKUP(GR38,'විෂය තොරතුරු'!$P$24:$Q$28,2))))</f>
        <v>C</v>
      </c>
      <c r="ID38" s="168" t="str">
        <f aca="false">IF(GS38="","",IF(GS38="-","-",IF(UPPER(GS38)="AB","+",VLOOKUP(GS38,'විෂය තොරතුරු'!$P$24:$Q$28,2))))</f>
        <v/>
      </c>
      <c r="IE38" s="168" t="str">
        <f aca="false">IF(GT38="","",IF(GT38="-","-",IF(UPPER(GT38)="AB","+",VLOOKUP(GT38,'විෂය තොරතුරු'!$P$24:$Q$28,2))))</f>
        <v/>
      </c>
      <c r="IF38" s="168" t="str">
        <f aca="false">IF(GU38="","",IF(GU38="-","-",IF(UPPER(GU38)="AB","+",VLOOKUP(GU38,'විෂය තොරතුරු'!$P$24:$Q$28,2))))</f>
        <v/>
      </c>
      <c r="IG38" s="169" t="str">
        <f aca="false">IF(GV38="","",IF(GV38="-","-",IF(UPPER(GV38)="AB","+",VLOOKUP(GV38,'විෂය තොරතුරු'!$P$24:$Q$28,2))))</f>
        <v/>
      </c>
      <c r="IH38" s="171" t="n">
        <f aca="false">IF($FL38="","",COUNTIF($GZ38:$IG38,"A"))</f>
        <v>0</v>
      </c>
      <c r="II38" s="171" t="n">
        <f aca="false">IF($FL38="","",COUNTIF($GZ38:$IG38,"B"))</f>
        <v>1</v>
      </c>
      <c r="IJ38" s="171" t="n">
        <f aca="false">IF($FL38="","",COUNTIF($GZ38:$IG38,"C"))</f>
        <v>3</v>
      </c>
      <c r="IK38" s="171" t="n">
        <f aca="false">IF($FL38="","",COUNTIF($GZ38:$IG38,"S"))</f>
        <v>3</v>
      </c>
      <c r="IL38" s="171" t="n">
        <f aca="false">IF($FL38="","",COUNTIF($GZ38:$IG38,"W"))</f>
        <v>2</v>
      </c>
      <c r="IM38" s="171" t="n">
        <f aca="false">IF(FL38="","",SUM(IH38:IK38))</f>
        <v>7</v>
      </c>
      <c r="IN38" s="169" t="n">
        <f aca="false">IF(FL38="","",SUM(IH38:IJ38))</f>
        <v>4</v>
      </c>
      <c r="IO38" s="172" t="str">
        <f aca="false">IF(FL38="","",IF(AND(IM38&gt;=6,IN38&gt;=3,OR(FO38&gt;=35,FP38&gt;=35),FV38&gt;=35),"6/3 සමත්",IF(AND(IM38&gt;=5,IN38&gt;=3,OR(FO38&gt;=35,FP38&gt;=35,FV38&gt;=35)),"5/3 සමත්",IF(AND(IM38&gt;=4,IN38&gt;=1,OR(FO38&gt;=20,FP38&gt;=20,FV38&gt;=20)),"සමත් කළ හැකි",IF(IL38=9,"W9","අසමත් ?")))))</f>
        <v>6/3 සමත්</v>
      </c>
    </row>
    <row r="39" customFormat="false" ht="13.8" hidden="false" customHeight="false" outlineLevel="0" collapsed="false">
      <c r="A39" s="160" t="n">
        <v>25</v>
      </c>
      <c r="B39" s="161"/>
      <c r="C39" s="161"/>
      <c r="D39" s="162"/>
      <c r="E39" s="183"/>
      <c r="F39" s="181"/>
      <c r="G39" s="183"/>
      <c r="H39" s="180"/>
      <c r="I39" s="180"/>
      <c r="J39" s="181"/>
      <c r="K39" s="183"/>
      <c r="L39" s="180"/>
      <c r="M39" s="180"/>
      <c r="N39" s="181"/>
      <c r="O39" s="183"/>
      <c r="P39" s="180"/>
      <c r="Q39" s="180"/>
      <c r="R39" s="180"/>
      <c r="S39" s="180"/>
      <c r="T39" s="180"/>
      <c r="U39" s="180"/>
      <c r="V39" s="181"/>
      <c r="W39" s="183"/>
      <c r="X39" s="180"/>
      <c r="Y39" s="180"/>
      <c r="Z39" s="180"/>
      <c r="AA39" s="180"/>
      <c r="AB39" s="180"/>
      <c r="AC39" s="180"/>
      <c r="AD39" s="181"/>
      <c r="AE39" s="183"/>
      <c r="AF39" s="180"/>
      <c r="AG39" s="180"/>
      <c r="AH39" s="180"/>
      <c r="AI39" s="180"/>
      <c r="AJ39" s="180"/>
      <c r="AK39" s="180"/>
      <c r="AL39" s="166"/>
      <c r="AM39" s="167" t="str">
        <f aca="false">IF(B39="","",SUM(E39:AL39))</f>
        <v/>
      </c>
      <c r="AN39" s="168" t="str">
        <f aca="false">IF(B39="","",AM39/9)</f>
        <v/>
      </c>
      <c r="AO39" s="169" t="str">
        <f aca="false">IF(B39="","",IF(AM39=0,"-",RANK(AM39,$AM$15:$AM$64,0)))</f>
        <v/>
      </c>
      <c r="AP39" s="167" t="str">
        <f aca="false">IF(E39="","",IF(E39="-","-",IF(UPPER(E39)="AB","+",VLOOKUP(E39,'විෂය තොරතුරු'!$P$24:$Q$28,2))))</f>
        <v/>
      </c>
      <c r="AQ39" s="168" t="str">
        <f aca="false">IF(F39="","",IF(F39="-","-",IF(UPPER(F39)="AB","+",VLOOKUP(F39,'විෂය තොරතුරු'!$P$24:$Q$28,2))))</f>
        <v/>
      </c>
      <c r="AR39" s="168" t="str">
        <f aca="false">IF(G39="","",IF(G39="-","-",IF(UPPER(G39)="AB","+",VLOOKUP(G39,'විෂය තොරතුරු'!$P$24:$Q$28,2))))</f>
        <v/>
      </c>
      <c r="AS39" s="168" t="str">
        <f aca="false">IF(H39="","",IF(H39="-","-",IF(UPPER(H39)="AB","+",VLOOKUP(H39,'විෂය තොරතුරු'!$P$24:$Q$28,2))))</f>
        <v/>
      </c>
      <c r="AT39" s="168" t="str">
        <f aca="false">IF(I39="","",IF(I39="-","-",IF(UPPER(I39)="AB","+",VLOOKUP(I39,'විෂය තොරතුරු'!$P$24:$Q$28,2))))</f>
        <v/>
      </c>
      <c r="AU39" s="170" t="str">
        <f aca="false">IF(J39="","",IF(J39="-","-",IF(UPPER(J39)="AB","+",VLOOKUP(J39,'විෂය තොරතුරු'!$P$24:$Q$28,2))))</f>
        <v/>
      </c>
      <c r="AV39" s="171" t="str">
        <f aca="false">IF(K39="","",IF(K39="-","-",IF(UPPER(K39)="AB","+",VLOOKUP(K39,'විෂය තොරතුරු'!$P$24:$Q$28,2))))</f>
        <v/>
      </c>
      <c r="AW39" s="168" t="str">
        <f aca="false">IF(L39="","",IF(L39="-","-",IF(UPPER(L39)="AB","+",VLOOKUP(L39,'විෂය තොරතුරු'!$P$24:$Q$28,2))))</f>
        <v/>
      </c>
      <c r="AX39" s="168" t="str">
        <f aca="false">IF(M39="","",IF(M39="-","-",IF(UPPER(M39)="AB","+",VLOOKUP(M39,'විෂය තොරතුරු'!$P$24:$Q$28,2))))</f>
        <v/>
      </c>
      <c r="AY39" s="169" t="str">
        <f aca="false">IF(N39="","",IF(N39="-","-",IF(UPPER(N39)="AB","+",VLOOKUP(N39,'විෂය තොරතුරු'!$P$24:$Q$28,2))))</f>
        <v/>
      </c>
      <c r="AZ39" s="167" t="str">
        <f aca="false">IF(O39="","",IF(O39="-","-",IF(UPPER(O39)="AB","+",VLOOKUP(O39,'විෂය තොරතුරු'!$P$24:$Q$28,2))))</f>
        <v/>
      </c>
      <c r="BA39" s="168" t="str">
        <f aca="false">IF(P39="","",IF(P39="-","-",IF(UPPER(P39)="AB","+",VLOOKUP(P39,'විෂය තොරතුරු'!$P$24:$Q$28,2))))</f>
        <v/>
      </c>
      <c r="BB39" s="168" t="str">
        <f aca="false">IF(Q39="","",IF(Q39="-","-",IF(UPPER(Q39)="AB","+",VLOOKUP(Q39,'විෂය තොරතුරු'!$P$24:$Q$28,2))))</f>
        <v/>
      </c>
      <c r="BC39" s="168" t="str">
        <f aca="false">IF(R39="","",IF(R39="-","-",IF(UPPER(R39)="AB","+",VLOOKUP(R39,'විෂය තොරතුරු'!$P$24:$Q$28,2))))</f>
        <v/>
      </c>
      <c r="BD39" s="168" t="str">
        <f aca="false">IF(S39="","",IF(S39="-","-",IF(UPPER(S39)="AB","+",VLOOKUP(S39,'විෂය තොරතුරු'!$P$24:$Q$28,2))))</f>
        <v/>
      </c>
      <c r="BE39" s="168" t="str">
        <f aca="false">IF(T39="","",IF(T39="-","-",IF(UPPER(T39)="AB","+",VLOOKUP(T39,'විෂය තොරතුරු'!$P$24:$Q$28,2))))</f>
        <v/>
      </c>
      <c r="BF39" s="168" t="str">
        <f aca="false">IF(U39="","",IF(U39="-","-",IF(UPPER(U39)="AB","+",VLOOKUP(U39,'විෂය තොරතුරු'!$P$24:$Q$28,2))))</f>
        <v/>
      </c>
      <c r="BG39" s="170" t="str">
        <f aca="false">IF(V39="","",IF(V39="-","-",IF(UPPER(V39)="AB","+",VLOOKUP(V39,'විෂය තොරතුරු'!$P$24:$Q$28,2))))</f>
        <v/>
      </c>
      <c r="BH39" s="171" t="str">
        <f aca="false">IF(W39="","",IF(W39="-","-",IF(UPPER(W39)="AB","+",VLOOKUP(W39,'විෂය තොරතුරු'!$P$24:$Q$28,2))))</f>
        <v/>
      </c>
      <c r="BI39" s="168" t="str">
        <f aca="false">IF(X39="","",IF(X39="-","-",IF(UPPER(X39)="AB","+",VLOOKUP(X39,'විෂය තොරතුරු'!$P$24:$Q$28,2))))</f>
        <v/>
      </c>
      <c r="BJ39" s="168" t="str">
        <f aca="false">IF(Y39="","",IF(Y39="-","-",IF(UPPER(Y39)="AB","+",VLOOKUP(Y39,'විෂය තොරතුරු'!$P$24:$Q$28,2))))</f>
        <v/>
      </c>
      <c r="BK39" s="168" t="str">
        <f aca="false">IF(Z39="","",IF(Z39="-","-",IF(UPPER(Z39)="AB","+",VLOOKUP(Z39,'විෂය තොරතුරු'!$P$24:$Q$28,2))))</f>
        <v/>
      </c>
      <c r="BL39" s="168" t="str">
        <f aca="false">IF(AA39="","",IF(AA39="-","-",IF(UPPER(AA39)="AB","+",VLOOKUP(AA39,'විෂය තොරතුරු'!$P$24:$Q$28,2))))</f>
        <v/>
      </c>
      <c r="BM39" s="168" t="str">
        <f aca="false">IF(AB39="","",IF(AB39="-","-",IF(UPPER(AB39)="AB","+",VLOOKUP(AB39,'විෂය තොරතුරු'!$P$24:$Q$28,2))))</f>
        <v/>
      </c>
      <c r="BN39" s="168" t="str">
        <f aca="false">IF(AC39="","",IF(AC39="-","-",IF(UPPER(AC39)="AB","+",VLOOKUP(AC39,'විෂය තොරතුරු'!$P$24:$Q$28,2))))</f>
        <v/>
      </c>
      <c r="BO39" s="169" t="str">
        <f aca="false">IF(AD39="","",IF(AD39="-","-",IF(UPPER(AD39)="AB","+",VLOOKUP(AD39,'විෂය තොරතුරු'!$P$24:$Q$28,2))))</f>
        <v/>
      </c>
      <c r="BP39" s="171" t="str">
        <f aca="false">IF(AE39="","",IF(AE39="-","-",IF(UPPER(AE39)="AB","+",VLOOKUP(AE39,'විෂය තොරතුරු'!$P$24:$Q$28,2))))</f>
        <v/>
      </c>
      <c r="BQ39" s="168" t="str">
        <f aca="false">IF(AF39="","",IF(AF39="-","-",IF(UPPER(AF39)="AB","+",VLOOKUP(AF39,'විෂය තොරතුරු'!$P$24:$Q$28,2))))</f>
        <v/>
      </c>
      <c r="BR39" s="168" t="str">
        <f aca="false">IF(AG39="","",IF(AG39="-","-",IF(UPPER(AG39)="AB","+",VLOOKUP(AG39,'විෂය තොරතුරු'!$P$24:$Q$28,2))))</f>
        <v/>
      </c>
      <c r="BS39" s="168" t="str">
        <f aca="false">IF(AH39="","",IF(AH39="-","-",IF(UPPER(AH39)="AB","+",VLOOKUP(AH39,'විෂය තොරතුරු'!$P$24:$Q$28,2))))</f>
        <v/>
      </c>
      <c r="BT39" s="168" t="str">
        <f aca="false">IF(AI39="","",IF(AI39="-","-",IF(UPPER(AI39)="AB","+",VLOOKUP(AI39,'විෂය තොරතුරු'!$P$24:$Q$28,2))))</f>
        <v/>
      </c>
      <c r="BU39" s="168" t="str">
        <f aca="false">IF(AJ39="","",IF(AJ39="-","-",IF(UPPER(AJ39)="AB","+",VLOOKUP(AJ39,'විෂය තොරතුරු'!$P$24:$Q$28,2))))</f>
        <v/>
      </c>
      <c r="BV39" s="168" t="str">
        <f aca="false">IF(AK39="","",IF(AK39="-","-",IF(UPPER(AK39)="AB","+",VLOOKUP(AK39,'විෂය තොරතුරු'!$P$24:$Q$28,2))))</f>
        <v/>
      </c>
      <c r="BW39" s="169" t="str">
        <f aca="false">IF(AL39="","",IF(AL39="-","-",IF(UPPER(AL39)="AB","+",VLOOKUP(AL39,'විෂය තොරතුරු'!$P$24:$Q$28,2))))</f>
        <v/>
      </c>
      <c r="BX39" s="171" t="str">
        <f aca="false">IF($B39="","",COUNTIF($AP39:$BW39,"A"))</f>
        <v/>
      </c>
      <c r="BY39" s="168" t="str">
        <f aca="false">IF($B39="","",COUNTIF($AP39:$BW39,"B"))</f>
        <v/>
      </c>
      <c r="BZ39" s="168" t="str">
        <f aca="false">IF($B39="","",COUNTIF($AP39:$BW39,"C"))</f>
        <v/>
      </c>
      <c r="CA39" s="168" t="str">
        <f aca="false">IF($B39="","",COUNTIF($AP39:$BW39,"S"))</f>
        <v/>
      </c>
      <c r="CB39" s="169" t="str">
        <f aca="false">IF($B39="","",COUNTIF($AP39:$BW39,"W"))</f>
        <v/>
      </c>
      <c r="CC39" s="171" t="str">
        <f aca="false">IF(B39="","",SUM(BX39:CA39))</f>
        <v/>
      </c>
      <c r="CD39" s="169" t="str">
        <f aca="false">IF(B39="","",SUM(BX39:BZ39))</f>
        <v/>
      </c>
      <c r="CE39" s="172" t="str">
        <f aca="false">IF(B39="","",IF(AND(CC39&gt;=6,CD39&gt;=3,OR(E39&gt;=35,F39&gt;=35),L39&gt;=35),"6/3 සමත්",IF(AND(CC39&gt;=5,CD39&gt;=3,OR(E39&gt;=35,F39&gt;=35,L39&gt;=35)),"5/3 සමත්",IF(AND(CC39&gt;=4,CD39&gt;=1,OR(E39&gt;=20,F39&gt;=20,L39&gt;=20)),"සමත් කළ හැකි",IF(CB39=9,"W9","අසමත් ?")))))</f>
        <v/>
      </c>
      <c r="FK39" s="173" t="n">
        <v>25</v>
      </c>
      <c r="FL39" s="161"/>
      <c r="FM39" s="161"/>
      <c r="FN39" s="161" t="str">
        <f aca="false">IF(FM39="","-",(FM39/$M$95)*100)</f>
        <v>-</v>
      </c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5"/>
      <c r="FZ39" s="165"/>
      <c r="GA39" s="165"/>
      <c r="GB39" s="165"/>
      <c r="GC39" s="165"/>
      <c r="GD39" s="165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74"/>
      <c r="GW39" s="167" t="str">
        <f aca="false">IF(FL39="","",SUM(FO39:GV39))</f>
        <v/>
      </c>
      <c r="GX39" s="168" t="str">
        <f aca="false">IF(FL39="","",GW39/9)</f>
        <v/>
      </c>
      <c r="GY39" s="169" t="str">
        <f aca="false">IF(FL39="","",IF(GW39=0,"-",RANK(GW39,$GW$15:$GW$64,0)))</f>
        <v/>
      </c>
      <c r="GZ39" s="167" t="str">
        <f aca="false">IF(FO39="","",IF(FO39="-","-",IF(UPPER(FO39)="AB","+",VLOOKUP(FO39,'විෂය තොරතුරු'!$P$24:$Q$28,2))))</f>
        <v/>
      </c>
      <c r="HA39" s="168" t="str">
        <f aca="false">IF(FP39="","",IF(FP39="-","-",IF(UPPER(FP39)="AB","+",VLOOKUP(FP39,'විෂය තොරතුරු'!$P$24:$Q$28,2))))</f>
        <v/>
      </c>
      <c r="HB39" s="168" t="str">
        <f aca="false">IF(FQ39="","",IF(FQ39="-","-",IF(UPPER(FQ39)="AB","+",VLOOKUP(FQ39,'විෂය තොරතුරු'!$P$24:$Q$28,2))))</f>
        <v/>
      </c>
      <c r="HC39" s="168" t="str">
        <f aca="false">IF(FR39="","",IF(FR39="-","-",IF(UPPER(FR39)="AB","+",VLOOKUP(FR39,'විෂය තොරතුරු'!$P$24:$Q$28,2))))</f>
        <v/>
      </c>
      <c r="HD39" s="168" t="str">
        <f aca="false">IF(FS39="","",IF(FS39="-","-",IF(UPPER(FS39)="AB","+",VLOOKUP(FS39,'විෂය තොරතුරු'!$P$24:$Q$28,2))))</f>
        <v/>
      </c>
      <c r="HE39" s="170" t="str">
        <f aca="false">IF(FT39="","",IF(FT39="-","-",IF(UPPER(FT39)="AB","+",VLOOKUP(FT39,'විෂය තොරතුරු'!$P$24:$Q$28,2))))</f>
        <v/>
      </c>
      <c r="HF39" s="171" t="str">
        <f aca="false">IF(FU39="","",IF(FU39="-","-",IF(UPPER(FU39)="AB","+",VLOOKUP(FU39,'විෂය තොරතුරු'!$P$24:$Q$28,2))))</f>
        <v/>
      </c>
      <c r="HG39" s="168" t="str">
        <f aca="false">IF(FV39="","",IF(FV39="-","-",IF(UPPER(FV39)="AB","+",VLOOKUP(FV39,'විෂය තොරතුරු'!$P$24:$Q$28,2))))</f>
        <v/>
      </c>
      <c r="HH39" s="168" t="str">
        <f aca="false">IF(FW39="","",IF(FW39="-","-",IF(UPPER(FW39)="AB","+",VLOOKUP(FW39,'විෂය තොරතුරු'!$P$24:$Q$28,2))))</f>
        <v/>
      </c>
      <c r="HI39" s="169" t="str">
        <f aca="false">IF(FX39="","",IF(FX39="-","-",IF(UPPER(FX39)="AB","+",VLOOKUP(FX39,'විෂය තොරතුරු'!$P$24:$Q$28,2))))</f>
        <v/>
      </c>
      <c r="HJ39" s="167" t="str">
        <f aca="false">IF(FY39="","",IF(FY39="-","-",IF(UPPER(FY39)="AB","+",VLOOKUP(FY39,'විෂය තොරතුරු'!$P$24:$Q$28,2))))</f>
        <v/>
      </c>
      <c r="HK39" s="168" t="str">
        <f aca="false">IF(FZ39="","",IF(FZ39="-","-",IF(UPPER(FZ39)="AB","+",VLOOKUP(FZ39,'විෂය තොරතුරු'!$P$24:$Q$28,2))))</f>
        <v/>
      </c>
      <c r="HL39" s="168" t="str">
        <f aca="false">IF(GA39="","",IF(GA39="-","-",IF(UPPER(GA39)="AB","+",VLOOKUP(GA39,'විෂය තොරතුරු'!$P$24:$Q$28,2))))</f>
        <v/>
      </c>
      <c r="HM39" s="168" t="str">
        <f aca="false">IF(GB39="","",IF(GB39="-","-",IF(UPPER(GB39)="AB","+",VLOOKUP(GB39,'විෂය තොරතුරු'!$P$24:$Q$28,2))))</f>
        <v/>
      </c>
      <c r="HN39" s="168" t="str">
        <f aca="false">IF(GC39="","",IF(GC39="-","-",IF(UPPER(GC39)="AB","+",VLOOKUP(GC39,'විෂය තොරතුරු'!$P$24:$Q$28,2))))</f>
        <v/>
      </c>
      <c r="HO39" s="168" t="str">
        <f aca="false">IF(GD39="","",IF(GD39="-","-",IF(UPPER(GD39)="AB","+",VLOOKUP(GD39,'විෂය තොරතුරු'!$P$24:$Q$28,2))))</f>
        <v/>
      </c>
      <c r="HP39" s="168" t="str">
        <f aca="false">IF(GE39="","",IF(GE39="-","-",IF(UPPER(GE39)="AB","+",VLOOKUP(GE39,'විෂය තොරතුරු'!$P$24:$Q$28,2))))</f>
        <v/>
      </c>
      <c r="HQ39" s="170" t="str">
        <f aca="false">IF(GF39="","",IF(GF39="-","-",IF(UPPER(GF39)="AB","+",VLOOKUP(GF39,'විෂය තොරතුරු'!$P$24:$Q$28,2))))</f>
        <v/>
      </c>
      <c r="HR39" s="171" t="str">
        <f aca="false">IF(GG39="","",IF(GG39="-","-",IF(UPPER(GG39)="AB","+",VLOOKUP(GG39,'විෂය තොරතුරු'!$P$24:$Q$28,2))))</f>
        <v/>
      </c>
      <c r="HS39" s="168" t="str">
        <f aca="false">IF(GH39="","",IF(GH39="-","-",IF(UPPER(GH39)="AB","+",VLOOKUP(GH39,'විෂය තොරතුරු'!$P$24:$Q$28,2))))</f>
        <v/>
      </c>
      <c r="HT39" s="168" t="str">
        <f aca="false">IF(GI39="","",IF(GI39="-","-",IF(UPPER(GI39)="AB","+",VLOOKUP(GI39,'විෂය තොරතුරු'!$P$24:$Q$28,2))))</f>
        <v/>
      </c>
      <c r="HU39" s="168" t="str">
        <f aca="false">IF(GJ39="","",IF(GJ39="-","-",IF(UPPER(GJ39)="AB","+",VLOOKUP(GJ39,'විෂය තොරතුරු'!$P$24:$Q$28,2))))</f>
        <v/>
      </c>
      <c r="HV39" s="168" t="str">
        <f aca="false">IF(GK39="","",IF(GK39="-","-",IF(UPPER(GK39)="AB","+",VLOOKUP(GK39,'විෂය තොරතුරු'!$P$24:$Q$28,2))))</f>
        <v/>
      </c>
      <c r="HW39" s="168" t="str">
        <f aca="false">IF(GL39="","",IF(GL39="-","-",IF(UPPER(GL39)="AB","+",VLOOKUP(GL39,'විෂය තොරතුරු'!$P$24:$Q$28,2))))</f>
        <v/>
      </c>
      <c r="HX39" s="168" t="str">
        <f aca="false">IF(GM39="","",IF(GM39="-","-",IF(UPPER(GM39)="AB","+",VLOOKUP(GM39,'විෂය තොරතුරු'!$P$24:$Q$28,2))))</f>
        <v/>
      </c>
      <c r="HY39" s="169" t="str">
        <f aca="false">IF(GN39="","",IF(GN39="-","-",IF(UPPER(GN39)="AB","+",VLOOKUP(GN39,'විෂය තොරතුරු'!$P$24:$Q$28,2))))</f>
        <v/>
      </c>
      <c r="HZ39" s="171" t="str">
        <f aca="false">IF(GO39="","",IF(GO39="-","-",IF(UPPER(GO39)="AB","+",VLOOKUP(GO39,'විෂය තොරතුරු'!$P$24:$Q$28,2))))</f>
        <v/>
      </c>
      <c r="IA39" s="168" t="str">
        <f aca="false">IF(GP39="","",IF(GP39="-","-",IF(UPPER(GP39)="AB","+",VLOOKUP(GP39,'විෂය තොරතුරු'!$P$24:$Q$28,2))))</f>
        <v/>
      </c>
      <c r="IB39" s="168" t="str">
        <f aca="false">IF(GQ39="","",IF(GQ39="-","-",IF(UPPER(GQ39)="AB","+",VLOOKUP(GQ39,'විෂය තොරතුරු'!$P$24:$Q$28,2))))</f>
        <v/>
      </c>
      <c r="IC39" s="168" t="str">
        <f aca="false">IF(GR39="","",IF(GR39="-","-",IF(UPPER(GR39)="AB","+",VLOOKUP(GR39,'විෂය තොරතුරු'!$P$24:$Q$28,2))))</f>
        <v/>
      </c>
      <c r="ID39" s="168" t="str">
        <f aca="false">IF(GS39="","",IF(GS39="-","-",IF(UPPER(GS39)="AB","+",VLOOKUP(GS39,'විෂය තොරතුරු'!$P$24:$Q$28,2))))</f>
        <v/>
      </c>
      <c r="IE39" s="168" t="str">
        <f aca="false">IF(GT39="","",IF(GT39="-","-",IF(UPPER(GT39)="AB","+",VLOOKUP(GT39,'විෂය තොරතුරු'!$P$24:$Q$28,2))))</f>
        <v/>
      </c>
      <c r="IF39" s="168" t="str">
        <f aca="false">IF(GU39="","",IF(GU39="-","-",IF(UPPER(GU39)="AB","+",VLOOKUP(GU39,'විෂය තොරතුරු'!$P$24:$Q$28,2))))</f>
        <v/>
      </c>
      <c r="IG39" s="169" t="str">
        <f aca="false">IF(GV39="","",IF(GV39="-","-",IF(UPPER(GV39)="AB","+",VLOOKUP(GV39,'විෂය තොරතුරු'!$P$24:$Q$28,2))))</f>
        <v/>
      </c>
      <c r="IH39" s="171" t="str">
        <f aca="false">IF($FL39="","",COUNTIF($GZ39:$IG39,"A"))</f>
        <v/>
      </c>
      <c r="II39" s="171" t="str">
        <f aca="false">IF($FL39="","",COUNTIF($GZ39:$IG39,"B"))</f>
        <v/>
      </c>
      <c r="IJ39" s="171" t="str">
        <f aca="false">IF($FL39="","",COUNTIF($GZ39:$IG39,"C"))</f>
        <v/>
      </c>
      <c r="IK39" s="171" t="str">
        <f aca="false">IF($FL39="","",COUNTIF($GZ39:$IG39,"S"))</f>
        <v/>
      </c>
      <c r="IL39" s="171" t="str">
        <f aca="false">IF($FL39="","",COUNTIF($GZ39:$IG39,"W"))</f>
        <v/>
      </c>
      <c r="IM39" s="171" t="str">
        <f aca="false">IF(FL39="","",SUM(IH39:IK39))</f>
        <v/>
      </c>
      <c r="IN39" s="169" t="str">
        <f aca="false">IF(FL39="","",SUM(IH39:IJ39))</f>
        <v/>
      </c>
      <c r="IO39" s="172" t="str">
        <f aca="false">IF(FL39="","",IF(AND(IM39&gt;=6,IN39&gt;=3,OR(FO39&gt;=35,FP39&gt;=35),FV39&gt;=35),"6/3 සමත්",IF(AND(IM39&gt;=5,IN39&gt;=3,OR(FO39&gt;=35,FP39&gt;=35,FV39&gt;=35)),"5/3 සමත්",IF(AND(IM39&gt;=4,IN39&gt;=1,OR(FO39&gt;=20,FP39&gt;=20,FV39&gt;=20)),"සමත් කළ හැකි",IF(IL39=9,"W9","අසමත් ?")))))</f>
        <v/>
      </c>
    </row>
    <row r="40" customFormat="false" ht="13.8" hidden="false" customHeight="false" outlineLevel="0" collapsed="false">
      <c r="A40" s="160" t="n">
        <v>26</v>
      </c>
      <c r="B40" s="161"/>
      <c r="C40" s="161"/>
      <c r="D40" s="162"/>
      <c r="E40" s="183"/>
      <c r="F40" s="181"/>
      <c r="G40" s="183"/>
      <c r="H40" s="180"/>
      <c r="I40" s="180"/>
      <c r="J40" s="181"/>
      <c r="K40" s="183"/>
      <c r="L40" s="180"/>
      <c r="M40" s="180"/>
      <c r="N40" s="181"/>
      <c r="O40" s="183"/>
      <c r="P40" s="180"/>
      <c r="Q40" s="180"/>
      <c r="R40" s="180"/>
      <c r="S40" s="180"/>
      <c r="T40" s="180"/>
      <c r="U40" s="180"/>
      <c r="V40" s="181"/>
      <c r="W40" s="183"/>
      <c r="X40" s="180"/>
      <c r="Y40" s="180"/>
      <c r="Z40" s="180"/>
      <c r="AA40" s="180"/>
      <c r="AB40" s="180"/>
      <c r="AC40" s="180"/>
      <c r="AD40" s="181"/>
      <c r="AE40" s="183"/>
      <c r="AF40" s="180"/>
      <c r="AG40" s="180"/>
      <c r="AH40" s="180"/>
      <c r="AI40" s="180"/>
      <c r="AJ40" s="180"/>
      <c r="AK40" s="180"/>
      <c r="AL40" s="166"/>
      <c r="AM40" s="167" t="str">
        <f aca="false">IF(B40="","",SUM(E40:AL40))</f>
        <v/>
      </c>
      <c r="AN40" s="168" t="str">
        <f aca="false">IF(B40="","",AM40/9)</f>
        <v/>
      </c>
      <c r="AO40" s="169" t="str">
        <f aca="false">IF(B40="","",IF(AM40=0,"-",RANK(AM40,$AM$15:$AM$64,0)))</f>
        <v/>
      </c>
      <c r="AP40" s="167" t="str">
        <f aca="false">IF(E40="","",IF(E40="-","-",IF(UPPER(E40)="AB","+",VLOOKUP(E40,'විෂය තොරතුරු'!$P$24:$Q$28,2))))</f>
        <v/>
      </c>
      <c r="AQ40" s="168" t="str">
        <f aca="false">IF(F40="","",IF(F40="-","-",IF(UPPER(F40)="AB","+",VLOOKUP(F40,'විෂය තොරතුරු'!$P$24:$Q$28,2))))</f>
        <v/>
      </c>
      <c r="AR40" s="168" t="str">
        <f aca="false">IF(G40="","",IF(G40="-","-",IF(UPPER(G40)="AB","+",VLOOKUP(G40,'විෂය තොරතුරු'!$P$24:$Q$28,2))))</f>
        <v/>
      </c>
      <c r="AS40" s="168" t="str">
        <f aca="false">IF(H40="","",IF(H40="-","-",IF(UPPER(H40)="AB","+",VLOOKUP(H40,'විෂය තොරතුරු'!$P$24:$Q$28,2))))</f>
        <v/>
      </c>
      <c r="AT40" s="168" t="str">
        <f aca="false">IF(I40="","",IF(I40="-","-",IF(UPPER(I40)="AB","+",VLOOKUP(I40,'විෂය තොරතුරු'!$P$24:$Q$28,2))))</f>
        <v/>
      </c>
      <c r="AU40" s="170" t="str">
        <f aca="false">IF(J40="","",IF(J40="-","-",IF(UPPER(J40)="AB","+",VLOOKUP(J40,'විෂය තොරතුරු'!$P$24:$Q$28,2))))</f>
        <v/>
      </c>
      <c r="AV40" s="171" t="str">
        <f aca="false">IF(K40="","",IF(K40="-","-",IF(UPPER(K40)="AB","+",VLOOKUP(K40,'විෂය තොරතුරු'!$P$24:$Q$28,2))))</f>
        <v/>
      </c>
      <c r="AW40" s="168" t="str">
        <f aca="false">IF(L40="","",IF(L40="-","-",IF(UPPER(L40)="AB","+",VLOOKUP(L40,'විෂය තොරතුරු'!$P$24:$Q$28,2))))</f>
        <v/>
      </c>
      <c r="AX40" s="168" t="str">
        <f aca="false">IF(M40="","",IF(M40="-","-",IF(UPPER(M40)="AB","+",VLOOKUP(M40,'විෂය තොරතුරු'!$P$24:$Q$28,2))))</f>
        <v/>
      </c>
      <c r="AY40" s="169" t="str">
        <f aca="false">IF(N40="","",IF(N40="-","-",IF(UPPER(N40)="AB","+",VLOOKUP(N40,'විෂය තොරතුරු'!$P$24:$Q$28,2))))</f>
        <v/>
      </c>
      <c r="AZ40" s="167" t="str">
        <f aca="false">IF(O40="","",IF(O40="-","-",IF(UPPER(O40)="AB","+",VLOOKUP(O40,'විෂය තොරතුරු'!$P$24:$Q$28,2))))</f>
        <v/>
      </c>
      <c r="BA40" s="168" t="str">
        <f aca="false">IF(P40="","",IF(P40="-","-",IF(UPPER(P40)="AB","+",VLOOKUP(P40,'විෂය තොරතුරු'!$P$24:$Q$28,2))))</f>
        <v/>
      </c>
      <c r="BB40" s="168" t="str">
        <f aca="false">IF(Q40="","",IF(Q40="-","-",IF(UPPER(Q40)="AB","+",VLOOKUP(Q40,'විෂය තොරතුරු'!$P$24:$Q$28,2))))</f>
        <v/>
      </c>
      <c r="BC40" s="168" t="str">
        <f aca="false">IF(R40="","",IF(R40="-","-",IF(UPPER(R40)="AB","+",VLOOKUP(R40,'විෂය තොරතුරු'!$P$24:$Q$28,2))))</f>
        <v/>
      </c>
      <c r="BD40" s="168" t="str">
        <f aca="false">IF(S40="","",IF(S40="-","-",IF(UPPER(S40)="AB","+",VLOOKUP(S40,'විෂය තොරතුරු'!$P$24:$Q$28,2))))</f>
        <v/>
      </c>
      <c r="BE40" s="168" t="str">
        <f aca="false">IF(T40="","",IF(T40="-","-",IF(UPPER(T40)="AB","+",VLOOKUP(T40,'විෂය තොරතුරු'!$P$24:$Q$28,2))))</f>
        <v/>
      </c>
      <c r="BF40" s="168" t="str">
        <f aca="false">IF(U40="","",IF(U40="-","-",IF(UPPER(U40)="AB","+",VLOOKUP(U40,'විෂය තොරතුරු'!$P$24:$Q$28,2))))</f>
        <v/>
      </c>
      <c r="BG40" s="170" t="str">
        <f aca="false">IF(V40="","",IF(V40="-","-",IF(UPPER(V40)="AB","+",VLOOKUP(V40,'විෂය තොරතුරු'!$P$24:$Q$28,2))))</f>
        <v/>
      </c>
      <c r="BH40" s="171" t="str">
        <f aca="false">IF(W40="","",IF(W40="-","-",IF(UPPER(W40)="AB","+",VLOOKUP(W40,'විෂය තොරතුරු'!$P$24:$Q$28,2))))</f>
        <v/>
      </c>
      <c r="BI40" s="168" t="str">
        <f aca="false">IF(X40="","",IF(X40="-","-",IF(UPPER(X40)="AB","+",VLOOKUP(X40,'විෂය තොරතුරු'!$P$24:$Q$28,2))))</f>
        <v/>
      </c>
      <c r="BJ40" s="168" t="str">
        <f aca="false">IF(Y40="","",IF(Y40="-","-",IF(UPPER(Y40)="AB","+",VLOOKUP(Y40,'විෂය තොරතුරු'!$P$24:$Q$28,2))))</f>
        <v/>
      </c>
      <c r="BK40" s="168" t="str">
        <f aca="false">IF(Z40="","",IF(Z40="-","-",IF(UPPER(Z40)="AB","+",VLOOKUP(Z40,'විෂය තොරතුරු'!$P$24:$Q$28,2))))</f>
        <v/>
      </c>
      <c r="BL40" s="168" t="str">
        <f aca="false">IF(AA40="","",IF(AA40="-","-",IF(UPPER(AA40)="AB","+",VLOOKUP(AA40,'විෂය තොරතුරු'!$P$24:$Q$28,2))))</f>
        <v/>
      </c>
      <c r="BM40" s="168" t="str">
        <f aca="false">IF(AB40="","",IF(AB40="-","-",IF(UPPER(AB40)="AB","+",VLOOKUP(AB40,'විෂය තොරතුරු'!$P$24:$Q$28,2))))</f>
        <v/>
      </c>
      <c r="BN40" s="168" t="str">
        <f aca="false">IF(AC40="","",IF(AC40="-","-",IF(UPPER(AC40)="AB","+",VLOOKUP(AC40,'විෂය තොරතුරු'!$P$24:$Q$28,2))))</f>
        <v/>
      </c>
      <c r="BO40" s="169" t="str">
        <f aca="false">IF(AD40="","",IF(AD40="-","-",IF(UPPER(AD40)="AB","+",VLOOKUP(AD40,'විෂය තොරතුරු'!$P$24:$Q$28,2))))</f>
        <v/>
      </c>
      <c r="BP40" s="171" t="str">
        <f aca="false">IF(AE40="","",IF(AE40="-","-",IF(UPPER(AE40)="AB","+",VLOOKUP(AE40,'විෂය තොරතුරු'!$P$24:$Q$28,2))))</f>
        <v/>
      </c>
      <c r="BQ40" s="168" t="str">
        <f aca="false">IF(AF40="","",IF(AF40="-","-",IF(UPPER(AF40)="AB","+",VLOOKUP(AF40,'විෂය තොරතුරු'!$P$24:$Q$28,2))))</f>
        <v/>
      </c>
      <c r="BR40" s="168" t="str">
        <f aca="false">IF(AG40="","",IF(AG40="-","-",IF(UPPER(AG40)="AB","+",VLOOKUP(AG40,'විෂය තොරතුරු'!$P$24:$Q$28,2))))</f>
        <v/>
      </c>
      <c r="BS40" s="168" t="str">
        <f aca="false">IF(AH40="","",IF(AH40="-","-",IF(UPPER(AH40)="AB","+",VLOOKUP(AH40,'විෂය තොරතුරු'!$P$24:$Q$28,2))))</f>
        <v/>
      </c>
      <c r="BT40" s="168" t="str">
        <f aca="false">IF(AI40="","",IF(AI40="-","-",IF(UPPER(AI40)="AB","+",VLOOKUP(AI40,'විෂය තොරතුරු'!$P$24:$Q$28,2))))</f>
        <v/>
      </c>
      <c r="BU40" s="168" t="str">
        <f aca="false">IF(AJ40="","",IF(AJ40="-","-",IF(UPPER(AJ40)="AB","+",VLOOKUP(AJ40,'විෂය තොරතුරු'!$P$24:$Q$28,2))))</f>
        <v/>
      </c>
      <c r="BV40" s="168" t="str">
        <f aca="false">IF(AK40="","",IF(AK40="-","-",IF(UPPER(AK40)="AB","+",VLOOKUP(AK40,'විෂය තොරතුරු'!$P$24:$Q$28,2))))</f>
        <v/>
      </c>
      <c r="BW40" s="169" t="str">
        <f aca="false">IF(AL40="","",IF(AL40="-","-",IF(UPPER(AL40)="AB","+",VLOOKUP(AL40,'විෂය තොරතුරු'!$P$24:$Q$28,2))))</f>
        <v/>
      </c>
      <c r="BX40" s="171" t="str">
        <f aca="false">IF($B40="","",COUNTIF($AP40:$BW40,"A"))</f>
        <v/>
      </c>
      <c r="BY40" s="168" t="str">
        <f aca="false">IF($B40="","",COUNTIF($AP40:$BW40,"B"))</f>
        <v/>
      </c>
      <c r="BZ40" s="168" t="str">
        <f aca="false">IF($B40="","",COUNTIF($AP40:$BW40,"C"))</f>
        <v/>
      </c>
      <c r="CA40" s="168" t="str">
        <f aca="false">IF($B40="","",COUNTIF($AP40:$BW40,"S"))</f>
        <v/>
      </c>
      <c r="CB40" s="169" t="str">
        <f aca="false">IF($B40="","",COUNTIF($AP40:$BW40,"W"))</f>
        <v/>
      </c>
      <c r="CC40" s="171" t="str">
        <f aca="false">IF(B40="","",SUM(BX40:CA40))</f>
        <v/>
      </c>
      <c r="CD40" s="169" t="str">
        <f aca="false">IF(B40="","",SUM(BX40:BZ40))</f>
        <v/>
      </c>
      <c r="CE40" s="172" t="str">
        <f aca="false">IF(B40="","",IF(AND(CC40&gt;=6,CD40&gt;=3,OR(E40&gt;=35,F40&gt;=35),L40&gt;=35),"6/3 සමත්",IF(AND(CC40&gt;=5,CD40&gt;=3,OR(E40&gt;=35,F40&gt;=35,L40&gt;=35)),"5/3 සමත්",IF(AND(CC40&gt;=4,CD40&gt;=1,OR(E40&gt;=20,F40&gt;=20,L40&gt;=20)),"සමත් කළ හැකි",IF(CB40=9,"W9","අසමත් ?")))))</f>
        <v/>
      </c>
      <c r="FK40" s="173" t="n">
        <v>26</v>
      </c>
      <c r="FL40" s="161" t="s">
        <v>69</v>
      </c>
      <c r="FM40" s="161"/>
      <c r="FN40" s="161" t="str">
        <f aca="false">IF(FM40="","-",(FM40/$M$95)*100)</f>
        <v>-</v>
      </c>
      <c r="FO40" s="165" t="s">
        <v>52</v>
      </c>
      <c r="FP40" s="165"/>
      <c r="FQ40" s="165" t="s">
        <v>52</v>
      </c>
      <c r="FR40" s="165" t="s">
        <v>18</v>
      </c>
      <c r="FS40" s="165"/>
      <c r="FT40" s="165"/>
      <c r="FU40" s="165" t="s">
        <v>52</v>
      </c>
      <c r="FV40" s="165" t="s">
        <v>52</v>
      </c>
      <c r="FW40" s="165" t="s">
        <v>52</v>
      </c>
      <c r="FX40" s="165" t="s">
        <v>52</v>
      </c>
      <c r="FY40" s="165" t="s">
        <v>18</v>
      </c>
      <c r="FZ40" s="165" t="s">
        <v>18</v>
      </c>
      <c r="GA40" s="165" t="s">
        <v>18</v>
      </c>
      <c r="GB40" s="165"/>
      <c r="GC40" s="165"/>
      <c r="GD40" s="165"/>
      <c r="GE40" s="165"/>
      <c r="GF40" s="165"/>
      <c r="GG40" s="165" t="s">
        <v>18</v>
      </c>
      <c r="GH40" s="165" t="s">
        <v>18</v>
      </c>
      <c r="GI40" s="165" t="s">
        <v>18</v>
      </c>
      <c r="GJ40" s="165"/>
      <c r="GK40" s="165"/>
      <c r="GL40" s="165" t="s">
        <v>18</v>
      </c>
      <c r="GM40" s="165"/>
      <c r="GN40" s="165"/>
      <c r="GO40" s="165" t="s">
        <v>18</v>
      </c>
      <c r="GP40" s="165" t="s">
        <v>18</v>
      </c>
      <c r="GQ40" s="165"/>
      <c r="GR40" s="165" t="s">
        <v>18</v>
      </c>
      <c r="GS40" s="165"/>
      <c r="GT40" s="165"/>
      <c r="GU40" s="165"/>
      <c r="GV40" s="174"/>
      <c r="GW40" s="167" t="n">
        <f aca="false">IF(FL40="","",SUM(FO40:GV40))</f>
        <v>0</v>
      </c>
      <c r="GX40" s="168" t="n">
        <f aca="false">IF(FL40="","",GW40/9)</f>
        <v>0</v>
      </c>
      <c r="GY40" s="169" t="str">
        <f aca="false">IF(FL40="","",IF(GW40=0,"-",RANK(GW40,$GW$15:$GW$64,0)))</f>
        <v>-</v>
      </c>
      <c r="GZ40" s="167" t="str">
        <f aca="false">IF(FO40="","",IF(FO40="-","-",IF(UPPER(FO40)="AB","+",VLOOKUP(FO40,'විෂය තොරතුරු'!$P$24:$Q$28,2))))</f>
        <v>+</v>
      </c>
      <c r="HA40" s="168" t="str">
        <f aca="false">IF(FP40="","",IF(FP40="-","-",IF(UPPER(FP40)="AB","+",VLOOKUP(FP40,'විෂය තොරතුරු'!$P$24:$Q$28,2))))</f>
        <v/>
      </c>
      <c r="HB40" s="168" t="str">
        <f aca="false">IF(FQ40="","",IF(FQ40="-","-",IF(UPPER(FQ40)="AB","+",VLOOKUP(FQ40,'විෂය තොරතුරු'!$P$24:$Q$28,2))))</f>
        <v>+</v>
      </c>
      <c r="HC40" s="168" t="str">
        <f aca="false">IF(FR40="","",IF(FR40="-","-",IF(UPPER(FR40)="AB","+",VLOOKUP(FR40,'විෂය තොරතුරු'!$P$24:$Q$28,2))))</f>
        <v>-</v>
      </c>
      <c r="HD40" s="168" t="str">
        <f aca="false">IF(FS40="","",IF(FS40="-","-",IF(UPPER(FS40)="AB","+",VLOOKUP(FS40,'විෂය තොරතුරු'!$P$24:$Q$28,2))))</f>
        <v/>
      </c>
      <c r="HE40" s="170" t="str">
        <f aca="false">IF(FT40="","",IF(FT40="-","-",IF(UPPER(FT40)="AB","+",VLOOKUP(FT40,'විෂය තොරතුරු'!$P$24:$Q$28,2))))</f>
        <v/>
      </c>
      <c r="HF40" s="171" t="str">
        <f aca="false">IF(FU40="","",IF(FU40="-","-",IF(UPPER(FU40)="AB","+",VLOOKUP(FU40,'විෂය තොරතුරු'!$P$24:$Q$28,2))))</f>
        <v>+</v>
      </c>
      <c r="HG40" s="168" t="str">
        <f aca="false">IF(FV40="","",IF(FV40="-","-",IF(UPPER(FV40)="AB","+",VLOOKUP(FV40,'විෂය තොරතුරු'!$P$24:$Q$28,2))))</f>
        <v>+</v>
      </c>
      <c r="HH40" s="168" t="str">
        <f aca="false">IF(FW40="","",IF(FW40="-","-",IF(UPPER(FW40)="AB","+",VLOOKUP(FW40,'විෂය තොරතුරු'!$P$24:$Q$28,2))))</f>
        <v>+</v>
      </c>
      <c r="HI40" s="169" t="str">
        <f aca="false">IF(FX40="","",IF(FX40="-","-",IF(UPPER(FX40)="AB","+",VLOOKUP(FX40,'විෂය තොරතුරු'!$P$24:$Q$28,2))))</f>
        <v>+</v>
      </c>
      <c r="HJ40" s="167" t="str">
        <f aca="false">IF(FY40="","",IF(FY40="-","-",IF(UPPER(FY40)="AB","+",VLOOKUP(FY40,'විෂය තොරතුරු'!$P$24:$Q$28,2))))</f>
        <v>-</v>
      </c>
      <c r="HK40" s="168" t="str">
        <f aca="false">IF(FZ40="","",IF(FZ40="-","-",IF(UPPER(FZ40)="AB","+",VLOOKUP(FZ40,'විෂය තොරතුරු'!$P$24:$Q$28,2))))</f>
        <v>-</v>
      </c>
      <c r="HL40" s="168" t="str">
        <f aca="false">IF(GA40="","",IF(GA40="-","-",IF(UPPER(GA40)="AB","+",VLOOKUP(GA40,'විෂය තොරතුරු'!$P$24:$Q$28,2))))</f>
        <v>-</v>
      </c>
      <c r="HM40" s="168" t="str">
        <f aca="false">IF(GB40="","",IF(GB40="-","-",IF(UPPER(GB40)="AB","+",VLOOKUP(GB40,'විෂය තොරතුරු'!$P$24:$Q$28,2))))</f>
        <v/>
      </c>
      <c r="HN40" s="168" t="str">
        <f aca="false">IF(GC40="","",IF(GC40="-","-",IF(UPPER(GC40)="AB","+",VLOOKUP(GC40,'විෂය තොරතුරු'!$P$24:$Q$28,2))))</f>
        <v/>
      </c>
      <c r="HO40" s="168" t="str">
        <f aca="false">IF(GD40="","",IF(GD40="-","-",IF(UPPER(GD40)="AB","+",VLOOKUP(GD40,'විෂය තොරතුරු'!$P$24:$Q$28,2))))</f>
        <v/>
      </c>
      <c r="HP40" s="168" t="str">
        <f aca="false">IF(GE40="","",IF(GE40="-","-",IF(UPPER(GE40)="AB","+",VLOOKUP(GE40,'විෂය තොරතුරු'!$P$24:$Q$28,2))))</f>
        <v/>
      </c>
      <c r="HQ40" s="170" t="str">
        <f aca="false">IF(GF40="","",IF(GF40="-","-",IF(UPPER(GF40)="AB","+",VLOOKUP(GF40,'විෂය තොරතුරු'!$P$24:$Q$28,2))))</f>
        <v/>
      </c>
      <c r="HR40" s="171" t="str">
        <f aca="false">IF(GG40="","",IF(GG40="-","-",IF(UPPER(GG40)="AB","+",VLOOKUP(GG40,'විෂය තොරතුරු'!$P$24:$Q$28,2))))</f>
        <v>-</v>
      </c>
      <c r="HS40" s="168" t="str">
        <f aca="false">IF(GH40="","",IF(GH40="-","-",IF(UPPER(GH40)="AB","+",VLOOKUP(GH40,'විෂය තොරතුරු'!$P$24:$Q$28,2))))</f>
        <v>-</v>
      </c>
      <c r="HT40" s="168" t="str">
        <f aca="false">IF(GI40="","",IF(GI40="-","-",IF(UPPER(GI40)="AB","+",VLOOKUP(GI40,'විෂය තොරතුරු'!$P$24:$Q$28,2))))</f>
        <v>-</v>
      </c>
      <c r="HU40" s="168" t="str">
        <f aca="false">IF(GJ40="","",IF(GJ40="-","-",IF(UPPER(GJ40)="AB","+",VLOOKUP(GJ40,'විෂය තොරතුරු'!$P$24:$Q$28,2))))</f>
        <v/>
      </c>
      <c r="HV40" s="168" t="str">
        <f aca="false">IF(GK40="","",IF(GK40="-","-",IF(UPPER(GK40)="AB","+",VLOOKUP(GK40,'විෂය තොරතුරු'!$P$24:$Q$28,2))))</f>
        <v/>
      </c>
      <c r="HW40" s="168" t="str">
        <f aca="false">IF(GL40="","",IF(GL40="-","-",IF(UPPER(GL40)="AB","+",VLOOKUP(GL40,'විෂය තොරතුරු'!$P$24:$Q$28,2))))</f>
        <v>-</v>
      </c>
      <c r="HX40" s="168" t="str">
        <f aca="false">IF(GM40="","",IF(GM40="-","-",IF(UPPER(GM40)="AB","+",VLOOKUP(GM40,'විෂය තොරතුරු'!$P$24:$Q$28,2))))</f>
        <v/>
      </c>
      <c r="HY40" s="169" t="str">
        <f aca="false">IF(GN40="","",IF(GN40="-","-",IF(UPPER(GN40)="AB","+",VLOOKUP(GN40,'විෂය තොරතුරු'!$P$24:$Q$28,2))))</f>
        <v/>
      </c>
      <c r="HZ40" s="171" t="str">
        <f aca="false">IF(GO40="","",IF(GO40="-","-",IF(UPPER(GO40)="AB","+",VLOOKUP(GO40,'විෂය තොරතුරු'!$P$24:$Q$28,2))))</f>
        <v>-</v>
      </c>
      <c r="IA40" s="168" t="str">
        <f aca="false">IF(GP40="","",IF(GP40="-","-",IF(UPPER(GP40)="AB","+",VLOOKUP(GP40,'විෂය තොරතුරු'!$P$24:$Q$28,2))))</f>
        <v>-</v>
      </c>
      <c r="IB40" s="168" t="str">
        <f aca="false">IF(GQ40="","",IF(GQ40="-","-",IF(UPPER(GQ40)="AB","+",VLOOKUP(GQ40,'විෂය තොරතුරු'!$P$24:$Q$28,2))))</f>
        <v/>
      </c>
      <c r="IC40" s="168" t="str">
        <f aca="false">IF(GR40="","",IF(GR40="-","-",IF(UPPER(GR40)="AB","+",VLOOKUP(GR40,'විෂය තොරතුරු'!$P$24:$Q$28,2))))</f>
        <v>-</v>
      </c>
      <c r="ID40" s="168" t="str">
        <f aca="false">IF(GS40="","",IF(GS40="-","-",IF(UPPER(GS40)="AB","+",VLOOKUP(GS40,'විෂය තොරතුරු'!$P$24:$Q$28,2))))</f>
        <v/>
      </c>
      <c r="IE40" s="168" t="str">
        <f aca="false">IF(GT40="","",IF(GT40="-","-",IF(UPPER(GT40)="AB","+",VLOOKUP(GT40,'විෂය තොරතුරු'!$P$24:$Q$28,2))))</f>
        <v/>
      </c>
      <c r="IF40" s="168" t="str">
        <f aca="false">IF(GU40="","",IF(GU40="-","-",IF(UPPER(GU40)="AB","+",VLOOKUP(GU40,'විෂය තොරතුරු'!$P$24:$Q$28,2))))</f>
        <v/>
      </c>
      <c r="IG40" s="169" t="str">
        <f aca="false">IF(GV40="","",IF(GV40="-","-",IF(UPPER(GV40)="AB","+",VLOOKUP(GV40,'විෂය තොරතුරු'!$P$24:$Q$28,2))))</f>
        <v/>
      </c>
      <c r="IH40" s="171" t="n">
        <f aca="false">IF($FL40="","",COUNTIF($GZ40:$IG40,"A"))</f>
        <v>0</v>
      </c>
      <c r="II40" s="171" t="n">
        <f aca="false">IF($FL40="","",COUNTIF($GZ40:$IG40,"B"))</f>
        <v>0</v>
      </c>
      <c r="IJ40" s="171" t="n">
        <f aca="false">IF($FL40="","",COUNTIF($GZ40:$IG40,"C"))</f>
        <v>0</v>
      </c>
      <c r="IK40" s="171" t="n">
        <f aca="false">IF($FL40="","",COUNTIF($GZ40:$IG40,"S"))</f>
        <v>0</v>
      </c>
      <c r="IL40" s="171" t="n">
        <f aca="false">IF($FL40="","",COUNTIF($GZ40:$IG40,"W"))</f>
        <v>0</v>
      </c>
      <c r="IM40" s="171" t="n">
        <f aca="false">IF(FL40="","",SUM(IH40:IK40))</f>
        <v>0</v>
      </c>
      <c r="IN40" s="169" t="n">
        <f aca="false">IF(FL40="","",SUM(IH40:IJ40))</f>
        <v>0</v>
      </c>
      <c r="IO40" s="172" t="str">
        <f aca="false">IF(FL40="","",IF(AND(IM40&gt;=6,IN40&gt;=3,OR(FO40&gt;=35,FP40&gt;=35),FV40&gt;=35),"6/3 සමත්",IF(AND(IM40&gt;=5,IN40&gt;=3,OR(FO40&gt;=35,FP40&gt;=35,FV40&gt;=35)),"5/3 සමත්",IF(AND(IM40&gt;=4,IN40&gt;=1,OR(FO40&gt;=20,FP40&gt;=20,FV40&gt;=20)),"සමත් කළ හැකි",IF(IL40=9,"W9","අසමත් ?")))))</f>
        <v>අසමත් ?</v>
      </c>
    </row>
    <row r="41" customFormat="false" ht="17.25" hidden="false" customHeight="true" outlineLevel="0" collapsed="false">
      <c r="A41" s="160" t="n">
        <v>27</v>
      </c>
      <c r="B41" s="187"/>
      <c r="C41" s="161"/>
      <c r="D41" s="162"/>
      <c r="E41" s="183"/>
      <c r="F41" s="181"/>
      <c r="G41" s="183"/>
      <c r="H41" s="180"/>
      <c r="I41" s="180"/>
      <c r="J41" s="181"/>
      <c r="K41" s="183"/>
      <c r="L41" s="180"/>
      <c r="M41" s="180"/>
      <c r="N41" s="181"/>
      <c r="O41" s="183"/>
      <c r="P41" s="180"/>
      <c r="Q41" s="180"/>
      <c r="R41" s="180"/>
      <c r="S41" s="180"/>
      <c r="T41" s="180"/>
      <c r="U41" s="180"/>
      <c r="V41" s="181"/>
      <c r="W41" s="183"/>
      <c r="X41" s="180"/>
      <c r="Y41" s="180"/>
      <c r="Z41" s="180"/>
      <c r="AA41" s="180"/>
      <c r="AB41" s="180"/>
      <c r="AC41" s="180"/>
      <c r="AD41" s="181"/>
      <c r="AE41" s="183"/>
      <c r="AF41" s="180"/>
      <c r="AG41" s="180"/>
      <c r="AH41" s="180"/>
      <c r="AI41" s="180"/>
      <c r="AJ41" s="180"/>
      <c r="AK41" s="180"/>
      <c r="AL41" s="166"/>
      <c r="AM41" s="167" t="str">
        <f aca="false">IF(B41="","",SUM(E41:AL41))</f>
        <v/>
      </c>
      <c r="AN41" s="168" t="str">
        <f aca="false">IF(B41="","",AM41/9)</f>
        <v/>
      </c>
      <c r="AO41" s="169" t="str">
        <f aca="false">IF(B41="","",IF(AM41=0,"-",RANK(AM41,$AM$15:$AM$64,0)))</f>
        <v/>
      </c>
      <c r="AP41" s="167" t="str">
        <f aca="false">IF(E41="","",IF(E41="-","-",IF(UPPER(E41)="AB","+",VLOOKUP(E41,'විෂය තොරතුරු'!$P$24:$Q$28,2))))</f>
        <v/>
      </c>
      <c r="AQ41" s="168" t="str">
        <f aca="false">IF(F41="","",IF(F41="-","-",IF(UPPER(F41)="AB","+",VLOOKUP(F41,'විෂය තොරතුරු'!$P$24:$Q$28,2))))</f>
        <v/>
      </c>
      <c r="AR41" s="168" t="str">
        <f aca="false">IF(G41="","",IF(G41="-","-",IF(UPPER(G41)="AB","+",VLOOKUP(G41,'විෂය තොරතුරු'!$P$24:$Q$28,2))))</f>
        <v/>
      </c>
      <c r="AS41" s="168" t="str">
        <f aca="false">IF(H41="","",IF(H41="-","-",IF(UPPER(H41)="AB","+",VLOOKUP(H41,'විෂය තොරතුරු'!$P$24:$Q$28,2))))</f>
        <v/>
      </c>
      <c r="AT41" s="168" t="str">
        <f aca="false">IF(I41="","",IF(I41="-","-",IF(UPPER(I41)="AB","+",VLOOKUP(I41,'විෂය තොරතුරු'!$P$24:$Q$28,2))))</f>
        <v/>
      </c>
      <c r="AU41" s="170" t="str">
        <f aca="false">IF(J41="","",IF(J41="-","-",IF(UPPER(J41)="AB","+",VLOOKUP(J41,'විෂය තොරතුරු'!$P$24:$Q$28,2))))</f>
        <v/>
      </c>
      <c r="AV41" s="171" t="str">
        <f aca="false">IF(K41="","",IF(K41="-","-",IF(UPPER(K41)="AB","+",VLOOKUP(K41,'විෂය තොරතුරු'!$P$24:$Q$28,2))))</f>
        <v/>
      </c>
      <c r="AW41" s="168" t="str">
        <f aca="false">IF(L41="","",IF(L41="-","-",IF(UPPER(L41)="AB","+",VLOOKUP(L41,'විෂය තොරතුරු'!$P$24:$Q$28,2))))</f>
        <v/>
      </c>
      <c r="AX41" s="168" t="str">
        <f aca="false">IF(M41="","",IF(M41="-","-",IF(UPPER(M41)="AB","+",VLOOKUP(M41,'විෂය තොරතුරු'!$P$24:$Q$28,2))))</f>
        <v/>
      </c>
      <c r="AY41" s="169" t="str">
        <f aca="false">IF(N41="","",IF(N41="-","-",IF(UPPER(N41)="AB","+",VLOOKUP(N41,'විෂය තොරතුරු'!$P$24:$Q$28,2))))</f>
        <v/>
      </c>
      <c r="AZ41" s="167" t="str">
        <f aca="false">IF(O41="","",IF(O41="-","-",IF(UPPER(O41)="AB","+",VLOOKUP(O41,'විෂය තොරතුරු'!$P$24:$Q$28,2))))</f>
        <v/>
      </c>
      <c r="BA41" s="168" t="str">
        <f aca="false">IF(P41="","",IF(P41="-","-",IF(UPPER(P41)="AB","+",VLOOKUP(P41,'විෂය තොරතුරු'!$P$24:$Q$28,2))))</f>
        <v/>
      </c>
      <c r="BB41" s="168" t="str">
        <f aca="false">IF(Q41="","",IF(Q41="-","-",IF(UPPER(Q41)="AB","+",VLOOKUP(Q41,'විෂය තොරතුරු'!$P$24:$Q$28,2))))</f>
        <v/>
      </c>
      <c r="BC41" s="168" t="str">
        <f aca="false">IF(R41="","",IF(R41="-","-",IF(UPPER(R41)="AB","+",VLOOKUP(R41,'විෂය තොරතුරු'!$P$24:$Q$28,2))))</f>
        <v/>
      </c>
      <c r="BD41" s="168" t="str">
        <f aca="false">IF(S41="","",IF(S41="-","-",IF(UPPER(S41)="AB","+",VLOOKUP(S41,'විෂය තොරතුරු'!$P$24:$Q$28,2))))</f>
        <v/>
      </c>
      <c r="BE41" s="168" t="str">
        <f aca="false">IF(T41="","",IF(T41="-","-",IF(UPPER(T41)="AB","+",VLOOKUP(T41,'විෂය තොරතුරු'!$P$24:$Q$28,2))))</f>
        <v/>
      </c>
      <c r="BF41" s="168" t="str">
        <f aca="false">IF(U41="","",IF(U41="-","-",IF(UPPER(U41)="AB","+",VLOOKUP(U41,'විෂය තොරතුරු'!$P$24:$Q$28,2))))</f>
        <v/>
      </c>
      <c r="BG41" s="170" t="str">
        <f aca="false">IF(V41="","",IF(V41="-","-",IF(UPPER(V41)="AB","+",VLOOKUP(V41,'විෂය තොරතුරු'!$P$24:$Q$28,2))))</f>
        <v/>
      </c>
      <c r="BH41" s="171" t="str">
        <f aca="false">IF(W41="","",IF(W41="-","-",IF(UPPER(W41)="AB","+",VLOOKUP(W41,'විෂය තොරතුරු'!$P$24:$Q$28,2))))</f>
        <v/>
      </c>
      <c r="BI41" s="168" t="str">
        <f aca="false">IF(X41="","",IF(X41="-","-",IF(UPPER(X41)="AB","+",VLOOKUP(X41,'විෂය තොරතුරු'!$P$24:$Q$28,2))))</f>
        <v/>
      </c>
      <c r="BJ41" s="168" t="str">
        <f aca="false">IF(Y41="","",IF(Y41="-","-",IF(UPPER(Y41)="AB","+",VLOOKUP(Y41,'විෂය තොරතුරු'!$P$24:$Q$28,2))))</f>
        <v/>
      </c>
      <c r="BK41" s="168" t="str">
        <f aca="false">IF(Z41="","",IF(Z41="-","-",IF(UPPER(Z41)="AB","+",VLOOKUP(Z41,'විෂය තොරතුරු'!$P$24:$Q$28,2))))</f>
        <v/>
      </c>
      <c r="BL41" s="168" t="str">
        <f aca="false">IF(AA41="","",IF(AA41="-","-",IF(UPPER(AA41)="AB","+",VLOOKUP(AA41,'විෂය තොරතුරු'!$P$24:$Q$28,2))))</f>
        <v/>
      </c>
      <c r="BM41" s="168" t="str">
        <f aca="false">IF(AB41="","",IF(AB41="-","-",IF(UPPER(AB41)="AB","+",VLOOKUP(AB41,'විෂය තොරතුරු'!$P$24:$Q$28,2))))</f>
        <v/>
      </c>
      <c r="BN41" s="168" t="str">
        <f aca="false">IF(AC41="","",IF(AC41="-","-",IF(UPPER(AC41)="AB","+",VLOOKUP(AC41,'විෂය තොරතුරු'!$P$24:$Q$28,2))))</f>
        <v/>
      </c>
      <c r="BO41" s="169" t="str">
        <f aca="false">IF(AD41="","",IF(AD41="-","-",IF(UPPER(AD41)="AB","+",VLOOKUP(AD41,'විෂය තොරතුරු'!$P$24:$Q$28,2))))</f>
        <v/>
      </c>
      <c r="BP41" s="171" t="str">
        <f aca="false">IF(AE41="","",IF(AE41="-","-",IF(UPPER(AE41)="AB","+",VLOOKUP(AE41,'විෂය තොරතුරු'!$P$24:$Q$28,2))))</f>
        <v/>
      </c>
      <c r="BQ41" s="168" t="str">
        <f aca="false">IF(AF41="","",IF(AF41="-","-",IF(UPPER(AF41)="AB","+",VLOOKUP(AF41,'විෂය තොරතුරු'!$P$24:$Q$28,2))))</f>
        <v/>
      </c>
      <c r="BR41" s="168" t="str">
        <f aca="false">IF(AG41="","",IF(AG41="-","-",IF(UPPER(AG41)="AB","+",VLOOKUP(AG41,'විෂය තොරතුරු'!$P$24:$Q$28,2))))</f>
        <v/>
      </c>
      <c r="BS41" s="168" t="str">
        <f aca="false">IF(AH41="","",IF(AH41="-","-",IF(UPPER(AH41)="AB","+",VLOOKUP(AH41,'විෂය තොරතුරු'!$P$24:$Q$28,2))))</f>
        <v/>
      </c>
      <c r="BT41" s="168" t="str">
        <f aca="false">IF(AI41="","",IF(AI41="-","-",IF(UPPER(AI41)="AB","+",VLOOKUP(AI41,'විෂය තොරතුරු'!$P$24:$Q$28,2))))</f>
        <v/>
      </c>
      <c r="BU41" s="168" t="str">
        <f aca="false">IF(AJ41="","",IF(AJ41="-","-",IF(UPPER(AJ41)="AB","+",VLOOKUP(AJ41,'විෂය තොරතුරු'!$P$24:$Q$28,2))))</f>
        <v/>
      </c>
      <c r="BV41" s="168" t="str">
        <f aca="false">IF(AK41="","",IF(AK41="-","-",IF(UPPER(AK41)="AB","+",VLOOKUP(AK41,'විෂය තොරතුරු'!$P$24:$Q$28,2))))</f>
        <v/>
      </c>
      <c r="BW41" s="169" t="str">
        <f aca="false">IF(AL41="","",IF(AL41="-","-",IF(UPPER(AL41)="AB","+",VLOOKUP(AL41,'විෂය තොරතුරු'!$P$24:$Q$28,2))))</f>
        <v/>
      </c>
      <c r="BX41" s="171" t="str">
        <f aca="false">IF($B41="","",COUNTIF($AP41:$BW41,"A"))</f>
        <v/>
      </c>
      <c r="BY41" s="168" t="str">
        <f aca="false">IF($B41="","",COUNTIF($AP41:$BW41,"B"))</f>
        <v/>
      </c>
      <c r="BZ41" s="168" t="str">
        <f aca="false">IF($B41="","",COUNTIF($AP41:$BW41,"C"))</f>
        <v/>
      </c>
      <c r="CA41" s="168" t="str">
        <f aca="false">IF($B41="","",COUNTIF($AP41:$BW41,"S"))</f>
        <v/>
      </c>
      <c r="CB41" s="169" t="str">
        <f aca="false">IF($B41="","",COUNTIF($AP41:$BW41,"W"))</f>
        <v/>
      </c>
      <c r="CC41" s="171" t="str">
        <f aca="false">IF(B41="","",SUM(BX41:CA41))</f>
        <v/>
      </c>
      <c r="CD41" s="169" t="str">
        <f aca="false">IF(B41="","",SUM(BX41:BZ41))</f>
        <v/>
      </c>
      <c r="CE41" s="172" t="str">
        <f aca="false">IF(B41="","",IF(AND(CC41&gt;=6,CD41&gt;=3,OR(E41&gt;=35,F41&gt;=35),L41&gt;=35),"6/3 සමත්",IF(AND(CC41&gt;=5,CD41&gt;=3,OR(E41&gt;=35,F41&gt;=35,L41&gt;=35)),"5/3 සමත්",IF(AND(CC41&gt;=4,CD41&gt;=1,OR(E41&gt;=20,F41&gt;=20,L41&gt;=20)),"සමත් කළ හැකි",IF(CB41=9,"W9","අසමත් ?")))))</f>
        <v/>
      </c>
      <c r="FK41" s="173" t="n">
        <v>27</v>
      </c>
      <c r="FL41" s="187" t="s">
        <v>70</v>
      </c>
      <c r="FM41" s="161"/>
      <c r="FN41" s="161" t="str">
        <f aca="false">IF(FM41="","-",(FM41/$M$95)*100)</f>
        <v>-</v>
      </c>
      <c r="FO41" s="165" t="n">
        <v>18</v>
      </c>
      <c r="FP41" s="165"/>
      <c r="FQ41" s="165" t="n">
        <v>12</v>
      </c>
      <c r="FR41" s="165" t="s">
        <v>18</v>
      </c>
      <c r="FS41" s="165"/>
      <c r="FT41" s="165"/>
      <c r="FU41" s="165" t="n">
        <v>9</v>
      </c>
      <c r="FV41" s="165" t="n">
        <v>21</v>
      </c>
      <c r="FW41" s="165" t="n">
        <v>20</v>
      </c>
      <c r="FX41" s="165" t="n">
        <v>28</v>
      </c>
      <c r="FY41" s="165" t="s">
        <v>18</v>
      </c>
      <c r="FZ41" s="165" t="s">
        <v>18</v>
      </c>
      <c r="GA41" s="165" t="n">
        <v>26</v>
      </c>
      <c r="GB41" s="165"/>
      <c r="GC41" s="165"/>
      <c r="GD41" s="165"/>
      <c r="GE41" s="165"/>
      <c r="GF41" s="165"/>
      <c r="GG41" s="165" t="s">
        <v>18</v>
      </c>
      <c r="GH41" s="165" t="s">
        <v>18</v>
      </c>
      <c r="GI41" s="165" t="n">
        <v>32</v>
      </c>
      <c r="GJ41" s="165"/>
      <c r="GK41" s="165"/>
      <c r="GL41" s="165" t="s">
        <v>18</v>
      </c>
      <c r="GM41" s="165"/>
      <c r="GN41" s="165"/>
      <c r="GO41" s="165" t="n">
        <v>33</v>
      </c>
      <c r="GP41" s="165" t="s">
        <v>18</v>
      </c>
      <c r="GQ41" s="165"/>
      <c r="GR41" s="165" t="s">
        <v>18</v>
      </c>
      <c r="GS41" s="165"/>
      <c r="GT41" s="165"/>
      <c r="GU41" s="165"/>
      <c r="GV41" s="174"/>
      <c r="GW41" s="167" t="n">
        <f aca="false">IF(FL41="","",SUM(FO41:GV41))</f>
        <v>199</v>
      </c>
      <c r="GX41" s="168" t="n">
        <f aca="false">IF(FL41="","",GW41/9)</f>
        <v>22.1111111111111</v>
      </c>
      <c r="GY41" s="169" t="n">
        <f aca="false">IF(FL41="","",IF(GW41=0,"-",RANK(GW41,$GW$15:$GW$64,0)))</f>
        <v>26</v>
      </c>
      <c r="GZ41" s="167" t="str">
        <f aca="false">IF(FO41="","",IF(FO41="-","-",IF(UPPER(FO41)="AB","+",VLOOKUP(FO41,'විෂය තොරතුරු'!$P$24:$Q$28,2))))</f>
        <v>W</v>
      </c>
      <c r="HA41" s="168" t="str">
        <f aca="false">IF(FP41="","",IF(FP41="-","-",IF(UPPER(FP41)="AB","+",VLOOKUP(FP41,'විෂය තොරතුරු'!$P$24:$Q$28,2))))</f>
        <v/>
      </c>
      <c r="HB41" s="168" t="str">
        <f aca="false">IF(FQ41="","",IF(FQ41="-","-",IF(UPPER(FQ41)="AB","+",VLOOKUP(FQ41,'විෂය තොරතුරු'!$P$24:$Q$28,2))))</f>
        <v>W</v>
      </c>
      <c r="HC41" s="168" t="str">
        <f aca="false">IF(FR41="","",IF(FR41="-","-",IF(UPPER(FR41)="AB","+",VLOOKUP(FR41,'විෂය තොරතුරු'!$P$24:$Q$28,2))))</f>
        <v>-</v>
      </c>
      <c r="HD41" s="168" t="str">
        <f aca="false">IF(FS41="","",IF(FS41="-","-",IF(UPPER(FS41)="AB","+",VLOOKUP(FS41,'විෂය තොරතුරු'!$P$24:$Q$28,2))))</f>
        <v/>
      </c>
      <c r="HE41" s="170" t="str">
        <f aca="false">IF(FT41="","",IF(FT41="-","-",IF(UPPER(FT41)="AB","+",VLOOKUP(FT41,'විෂය තොරතුරු'!$P$24:$Q$28,2))))</f>
        <v/>
      </c>
      <c r="HF41" s="171" t="str">
        <f aca="false">IF(FU41="","",IF(FU41="-","-",IF(UPPER(FU41)="AB","+",VLOOKUP(FU41,'විෂය තොරතුරු'!$P$24:$Q$28,2))))</f>
        <v>W</v>
      </c>
      <c r="HG41" s="168" t="str">
        <f aca="false">IF(FV41="","",IF(FV41="-","-",IF(UPPER(FV41)="AB","+",VLOOKUP(FV41,'විෂය තොරතුරු'!$P$24:$Q$28,2))))</f>
        <v>W</v>
      </c>
      <c r="HH41" s="168" t="str">
        <f aca="false">IF(FW41="","",IF(FW41="-","-",IF(UPPER(FW41)="AB","+",VLOOKUP(FW41,'විෂය තොරතුරු'!$P$24:$Q$28,2))))</f>
        <v>W</v>
      </c>
      <c r="HI41" s="169" t="str">
        <f aca="false">IF(FX41="","",IF(FX41="-","-",IF(UPPER(FX41)="AB","+",VLOOKUP(FX41,'විෂය තොරතුරු'!$P$24:$Q$28,2))))</f>
        <v>W</v>
      </c>
      <c r="HJ41" s="167" t="str">
        <f aca="false">IF(FY41="","",IF(FY41="-","-",IF(UPPER(FY41)="AB","+",VLOOKUP(FY41,'විෂය තොරතුරු'!$P$24:$Q$28,2))))</f>
        <v>-</v>
      </c>
      <c r="HK41" s="168" t="str">
        <f aca="false">IF(FZ41="","",IF(FZ41="-","-",IF(UPPER(FZ41)="AB","+",VLOOKUP(FZ41,'විෂය තොරතුරු'!$P$24:$Q$28,2))))</f>
        <v>-</v>
      </c>
      <c r="HL41" s="168" t="str">
        <f aca="false">IF(GA41="","",IF(GA41="-","-",IF(UPPER(GA41)="AB","+",VLOOKUP(GA41,'විෂය තොරතුරු'!$P$24:$Q$28,2))))</f>
        <v>W</v>
      </c>
      <c r="HM41" s="168" t="str">
        <f aca="false">IF(GB41="","",IF(GB41="-","-",IF(UPPER(GB41)="AB","+",VLOOKUP(GB41,'විෂය තොරතුරු'!$P$24:$Q$28,2))))</f>
        <v/>
      </c>
      <c r="HN41" s="168" t="str">
        <f aca="false">IF(GC41="","",IF(GC41="-","-",IF(UPPER(GC41)="AB","+",VLOOKUP(GC41,'විෂය තොරතුරු'!$P$24:$Q$28,2))))</f>
        <v/>
      </c>
      <c r="HO41" s="168" t="str">
        <f aca="false">IF(GD41="","",IF(GD41="-","-",IF(UPPER(GD41)="AB","+",VLOOKUP(GD41,'විෂය තොරතුරු'!$P$24:$Q$28,2))))</f>
        <v/>
      </c>
      <c r="HP41" s="168" t="str">
        <f aca="false">IF(GE41="","",IF(GE41="-","-",IF(UPPER(GE41)="AB","+",VLOOKUP(GE41,'විෂය තොරතුරු'!$P$24:$Q$28,2))))</f>
        <v/>
      </c>
      <c r="HQ41" s="170" t="str">
        <f aca="false">IF(GF41="","",IF(GF41="-","-",IF(UPPER(GF41)="AB","+",VLOOKUP(GF41,'විෂය තොරතුරු'!$P$24:$Q$28,2))))</f>
        <v/>
      </c>
      <c r="HR41" s="171" t="str">
        <f aca="false">IF(GG41="","",IF(GG41="-","-",IF(UPPER(GG41)="AB","+",VLOOKUP(GG41,'විෂය තොරතුරු'!$P$24:$Q$28,2))))</f>
        <v>-</v>
      </c>
      <c r="HS41" s="168" t="str">
        <f aca="false">IF(GH41="","",IF(GH41="-","-",IF(UPPER(GH41)="AB","+",VLOOKUP(GH41,'විෂය තොරතුරු'!$P$24:$Q$28,2))))</f>
        <v>-</v>
      </c>
      <c r="HT41" s="168" t="str">
        <f aca="false">IF(GI41="","",IF(GI41="-","-",IF(UPPER(GI41)="AB","+",VLOOKUP(GI41,'විෂය තොරතුරු'!$P$24:$Q$28,2))))</f>
        <v>W</v>
      </c>
      <c r="HU41" s="168" t="str">
        <f aca="false">IF(GJ41="","",IF(GJ41="-","-",IF(UPPER(GJ41)="AB","+",VLOOKUP(GJ41,'විෂය තොරතුරු'!$P$24:$Q$28,2))))</f>
        <v/>
      </c>
      <c r="HV41" s="168" t="str">
        <f aca="false">IF(GK41="","",IF(GK41="-","-",IF(UPPER(GK41)="AB","+",VLOOKUP(GK41,'විෂය තොරතුරු'!$P$24:$Q$28,2))))</f>
        <v/>
      </c>
      <c r="HW41" s="168" t="str">
        <f aca="false">IF(GL41="","",IF(GL41="-","-",IF(UPPER(GL41)="AB","+",VLOOKUP(GL41,'විෂය තොරතුරු'!$P$24:$Q$28,2))))</f>
        <v>-</v>
      </c>
      <c r="HX41" s="168" t="str">
        <f aca="false">IF(GM41="","",IF(GM41="-","-",IF(UPPER(GM41)="AB","+",VLOOKUP(GM41,'විෂය තොරතුරු'!$P$24:$Q$28,2))))</f>
        <v/>
      </c>
      <c r="HY41" s="169" t="str">
        <f aca="false">IF(GN41="","",IF(GN41="-","-",IF(UPPER(GN41)="AB","+",VLOOKUP(GN41,'විෂය තොරතුරු'!$P$24:$Q$28,2))))</f>
        <v/>
      </c>
      <c r="HZ41" s="171" t="str">
        <f aca="false">IF(GO41="","",IF(GO41="-","-",IF(UPPER(GO41)="AB","+",VLOOKUP(GO41,'විෂය තොරතුරු'!$P$24:$Q$28,2))))</f>
        <v>W</v>
      </c>
      <c r="IA41" s="168" t="str">
        <f aca="false">IF(GP41="","",IF(GP41="-","-",IF(UPPER(GP41)="AB","+",VLOOKUP(GP41,'විෂය තොරතුරු'!$P$24:$Q$28,2))))</f>
        <v>-</v>
      </c>
      <c r="IB41" s="168" t="str">
        <f aca="false">IF(GQ41="","",IF(GQ41="-","-",IF(UPPER(GQ41)="AB","+",VLOOKUP(GQ41,'විෂය තොරතුරු'!$P$24:$Q$28,2))))</f>
        <v/>
      </c>
      <c r="IC41" s="168" t="str">
        <f aca="false">IF(GR41="","",IF(GR41="-","-",IF(UPPER(GR41)="AB","+",VLOOKUP(GR41,'විෂය තොරතුරු'!$P$24:$Q$28,2))))</f>
        <v>-</v>
      </c>
      <c r="ID41" s="168" t="str">
        <f aca="false">IF(GS41="","",IF(GS41="-","-",IF(UPPER(GS41)="AB","+",VLOOKUP(GS41,'විෂය තොරතුරු'!$P$24:$Q$28,2))))</f>
        <v/>
      </c>
      <c r="IE41" s="168" t="str">
        <f aca="false">IF(GT41="","",IF(GT41="-","-",IF(UPPER(GT41)="AB","+",VLOOKUP(GT41,'විෂය තොරතුරු'!$P$24:$Q$28,2))))</f>
        <v/>
      </c>
      <c r="IF41" s="168" t="str">
        <f aca="false">IF(GU41="","",IF(GU41="-","-",IF(UPPER(GU41)="AB","+",VLOOKUP(GU41,'විෂය තොරතුරු'!$P$24:$Q$28,2))))</f>
        <v/>
      </c>
      <c r="IG41" s="169" t="str">
        <f aca="false">IF(GV41="","",IF(GV41="-","-",IF(UPPER(GV41)="AB","+",VLOOKUP(GV41,'විෂය තොරතුරු'!$P$24:$Q$28,2))))</f>
        <v/>
      </c>
      <c r="IH41" s="171" t="n">
        <f aca="false">IF($FL41="","",COUNTIF($GZ41:$IG41,"A"))</f>
        <v>0</v>
      </c>
      <c r="II41" s="171" t="n">
        <f aca="false">IF($FL41="","",COUNTIF($GZ41:$IG41,"B"))</f>
        <v>0</v>
      </c>
      <c r="IJ41" s="171" t="n">
        <f aca="false">IF($FL41="","",COUNTIF($GZ41:$IG41,"C"))</f>
        <v>0</v>
      </c>
      <c r="IK41" s="171" t="n">
        <f aca="false">IF($FL41="","",COUNTIF($GZ41:$IG41,"S"))</f>
        <v>0</v>
      </c>
      <c r="IL41" s="171" t="n">
        <f aca="false">IF($FL41="","",COUNTIF($GZ41:$IG41,"W"))</f>
        <v>9</v>
      </c>
      <c r="IM41" s="171" t="n">
        <f aca="false">IF(FL41="","",SUM(IH41:IK41))</f>
        <v>0</v>
      </c>
      <c r="IN41" s="169" t="n">
        <f aca="false">IF(FL41="","",SUM(IH41:IJ41))</f>
        <v>0</v>
      </c>
      <c r="IO41" s="172" t="str">
        <f aca="false">IF(FL41="","",IF(AND(IM41&gt;=6,IN41&gt;=3,OR(FO41&gt;=35,FP41&gt;=35),FV41&gt;=35),"6/3 සමත්",IF(AND(IM41&gt;=5,IN41&gt;=3,OR(FO41&gt;=35,FP41&gt;=35,FV41&gt;=35)),"5/3 සමත්",IF(AND(IM41&gt;=4,IN41&gt;=1,OR(FO41&gt;=20,FP41&gt;=20,FV41&gt;=20)),"සමත් කළ හැකි",IF(IL41=9,"W9","අසමත් ?")))))</f>
        <v>W9</v>
      </c>
    </row>
    <row r="42" customFormat="false" ht="13.8" hidden="false" customHeight="false" outlineLevel="0" collapsed="false">
      <c r="A42" s="160" t="n">
        <v>28</v>
      </c>
      <c r="B42" s="161"/>
      <c r="C42" s="161"/>
      <c r="D42" s="162"/>
      <c r="E42" s="183"/>
      <c r="F42" s="181"/>
      <c r="G42" s="183"/>
      <c r="H42" s="180"/>
      <c r="I42" s="180"/>
      <c r="J42" s="181"/>
      <c r="K42" s="183"/>
      <c r="L42" s="180"/>
      <c r="M42" s="180"/>
      <c r="N42" s="181"/>
      <c r="O42" s="183"/>
      <c r="P42" s="180"/>
      <c r="Q42" s="180"/>
      <c r="R42" s="180"/>
      <c r="S42" s="180"/>
      <c r="T42" s="180"/>
      <c r="U42" s="180"/>
      <c r="V42" s="181"/>
      <c r="W42" s="183"/>
      <c r="X42" s="180"/>
      <c r="Y42" s="180"/>
      <c r="Z42" s="180"/>
      <c r="AA42" s="180"/>
      <c r="AB42" s="180"/>
      <c r="AC42" s="180"/>
      <c r="AD42" s="181"/>
      <c r="AE42" s="183"/>
      <c r="AF42" s="180"/>
      <c r="AG42" s="180"/>
      <c r="AH42" s="180"/>
      <c r="AI42" s="180"/>
      <c r="AJ42" s="180"/>
      <c r="AK42" s="180"/>
      <c r="AL42" s="166"/>
      <c r="AM42" s="167" t="str">
        <f aca="false">IF(B42="","",SUM(E42:AL42))</f>
        <v/>
      </c>
      <c r="AN42" s="168" t="str">
        <f aca="false">IF(B42="","",AM42/9)</f>
        <v/>
      </c>
      <c r="AO42" s="169" t="str">
        <f aca="false">IF(B42="","",IF(AM42=0,"-",RANK(AM42,$AM$15:$AM$64,0)))</f>
        <v/>
      </c>
      <c r="AP42" s="167" t="str">
        <f aca="false">IF(E42="","",IF(E42="-","-",IF(UPPER(E42)="AB","+",VLOOKUP(E42,'විෂය තොරතුරු'!$P$24:$Q$28,2))))</f>
        <v/>
      </c>
      <c r="AQ42" s="168" t="str">
        <f aca="false">IF(F42="","",IF(F42="-","-",IF(UPPER(F42)="AB","+",VLOOKUP(F42,'විෂය තොරතුරු'!$P$24:$Q$28,2))))</f>
        <v/>
      </c>
      <c r="AR42" s="168" t="str">
        <f aca="false">IF(G42="","",IF(G42="-","-",IF(UPPER(G42)="AB","+",VLOOKUP(G42,'විෂය තොරතුරු'!$P$24:$Q$28,2))))</f>
        <v/>
      </c>
      <c r="AS42" s="168" t="str">
        <f aca="false">IF(H42="","",IF(H42="-","-",IF(UPPER(H42)="AB","+",VLOOKUP(H42,'විෂය තොරතුරු'!$P$24:$Q$28,2))))</f>
        <v/>
      </c>
      <c r="AT42" s="168" t="str">
        <f aca="false">IF(I42="","",IF(I42="-","-",IF(UPPER(I42)="AB","+",VLOOKUP(I42,'විෂය තොරතුරු'!$P$24:$Q$28,2))))</f>
        <v/>
      </c>
      <c r="AU42" s="170" t="str">
        <f aca="false">IF(J42="","",IF(J42="-","-",IF(UPPER(J42)="AB","+",VLOOKUP(J42,'විෂය තොරතුරු'!$P$24:$Q$28,2))))</f>
        <v/>
      </c>
      <c r="AV42" s="171" t="str">
        <f aca="false">IF(K42="","",IF(K42="-","-",IF(UPPER(K42)="AB","+",VLOOKUP(K42,'විෂය තොරතුරු'!$P$24:$Q$28,2))))</f>
        <v/>
      </c>
      <c r="AW42" s="168" t="str">
        <f aca="false">IF(L42="","",IF(L42="-","-",IF(UPPER(L42)="AB","+",VLOOKUP(L42,'විෂය තොරතුරු'!$P$24:$Q$28,2))))</f>
        <v/>
      </c>
      <c r="AX42" s="168" t="str">
        <f aca="false">IF(M42="","",IF(M42="-","-",IF(UPPER(M42)="AB","+",VLOOKUP(M42,'විෂය තොරතුරු'!$P$24:$Q$28,2))))</f>
        <v/>
      </c>
      <c r="AY42" s="169" t="str">
        <f aca="false">IF(N42="","",IF(N42="-","-",IF(UPPER(N42)="AB","+",VLOOKUP(N42,'විෂය තොරතුරු'!$P$24:$Q$28,2))))</f>
        <v/>
      </c>
      <c r="AZ42" s="167" t="str">
        <f aca="false">IF(O42="","",IF(O42="-","-",IF(UPPER(O42)="AB","+",VLOOKUP(O42,'විෂය තොරතුරු'!$P$24:$Q$28,2))))</f>
        <v/>
      </c>
      <c r="BA42" s="168" t="str">
        <f aca="false">IF(P42="","",IF(P42="-","-",IF(UPPER(P42)="AB","+",VLOOKUP(P42,'විෂය තොරතුරු'!$P$24:$Q$28,2))))</f>
        <v/>
      </c>
      <c r="BB42" s="168" t="str">
        <f aca="false">IF(Q42="","",IF(Q42="-","-",IF(UPPER(Q42)="AB","+",VLOOKUP(Q42,'විෂය තොරතුරු'!$P$24:$Q$28,2))))</f>
        <v/>
      </c>
      <c r="BC42" s="168" t="str">
        <f aca="false">IF(R42="","",IF(R42="-","-",IF(UPPER(R42)="AB","+",VLOOKUP(R42,'විෂය තොරතුරු'!$P$24:$Q$28,2))))</f>
        <v/>
      </c>
      <c r="BD42" s="168" t="str">
        <f aca="false">IF(S42="","",IF(S42="-","-",IF(UPPER(S42)="AB","+",VLOOKUP(S42,'විෂය තොරතුරු'!$P$24:$Q$28,2))))</f>
        <v/>
      </c>
      <c r="BE42" s="168" t="str">
        <f aca="false">IF(T42="","",IF(T42="-","-",IF(UPPER(T42)="AB","+",VLOOKUP(T42,'විෂය තොරතුරු'!$P$24:$Q$28,2))))</f>
        <v/>
      </c>
      <c r="BF42" s="168" t="str">
        <f aca="false">IF(U42="","",IF(U42="-","-",IF(UPPER(U42)="AB","+",VLOOKUP(U42,'විෂය තොරතුරු'!$P$24:$Q$28,2))))</f>
        <v/>
      </c>
      <c r="BG42" s="170" t="str">
        <f aca="false">IF(V42="","",IF(V42="-","-",IF(UPPER(V42)="AB","+",VLOOKUP(V42,'විෂය තොරතුරු'!$P$24:$Q$28,2))))</f>
        <v/>
      </c>
      <c r="BH42" s="171" t="str">
        <f aca="false">IF(W42="","",IF(W42="-","-",IF(UPPER(W42)="AB","+",VLOOKUP(W42,'විෂය තොරතුරු'!$P$24:$Q$28,2))))</f>
        <v/>
      </c>
      <c r="BI42" s="168" t="str">
        <f aca="false">IF(X42="","",IF(X42="-","-",IF(UPPER(X42)="AB","+",VLOOKUP(X42,'විෂය තොරතුරු'!$P$24:$Q$28,2))))</f>
        <v/>
      </c>
      <c r="BJ42" s="168" t="str">
        <f aca="false">IF(Y42="","",IF(Y42="-","-",IF(UPPER(Y42)="AB","+",VLOOKUP(Y42,'විෂය තොරතුරු'!$P$24:$Q$28,2))))</f>
        <v/>
      </c>
      <c r="BK42" s="168" t="str">
        <f aca="false">IF(Z42="","",IF(Z42="-","-",IF(UPPER(Z42)="AB","+",VLOOKUP(Z42,'විෂය තොරතුරු'!$P$24:$Q$28,2))))</f>
        <v/>
      </c>
      <c r="BL42" s="168" t="str">
        <f aca="false">IF(AA42="","",IF(AA42="-","-",IF(UPPER(AA42)="AB","+",VLOOKUP(AA42,'විෂය තොරතුරු'!$P$24:$Q$28,2))))</f>
        <v/>
      </c>
      <c r="BM42" s="168" t="str">
        <f aca="false">IF(AB42="","",IF(AB42="-","-",IF(UPPER(AB42)="AB","+",VLOOKUP(AB42,'විෂය තොරතුරු'!$P$24:$Q$28,2))))</f>
        <v/>
      </c>
      <c r="BN42" s="168" t="str">
        <f aca="false">IF(AC42="","",IF(AC42="-","-",IF(UPPER(AC42)="AB","+",VLOOKUP(AC42,'විෂය තොරතුරු'!$P$24:$Q$28,2))))</f>
        <v/>
      </c>
      <c r="BO42" s="169" t="str">
        <f aca="false">IF(AD42="","",IF(AD42="-","-",IF(UPPER(AD42)="AB","+",VLOOKUP(AD42,'විෂය තොරතුරු'!$P$24:$Q$28,2))))</f>
        <v/>
      </c>
      <c r="BP42" s="171" t="str">
        <f aca="false">IF(AE42="","",IF(AE42="-","-",IF(UPPER(AE42)="AB","+",VLOOKUP(AE42,'විෂය තොරතුරු'!$P$24:$Q$28,2))))</f>
        <v/>
      </c>
      <c r="BQ42" s="168" t="str">
        <f aca="false">IF(AF42="","",IF(AF42="-","-",IF(UPPER(AF42)="AB","+",VLOOKUP(AF42,'විෂය තොරතුරු'!$P$24:$Q$28,2))))</f>
        <v/>
      </c>
      <c r="BR42" s="168" t="str">
        <f aca="false">IF(AG42="","",IF(AG42="-","-",IF(UPPER(AG42)="AB","+",VLOOKUP(AG42,'විෂය තොරතුරු'!$P$24:$Q$28,2))))</f>
        <v/>
      </c>
      <c r="BS42" s="168" t="str">
        <f aca="false">IF(AH42="","",IF(AH42="-","-",IF(UPPER(AH42)="AB","+",VLOOKUP(AH42,'විෂය තොරතුරු'!$P$24:$Q$28,2))))</f>
        <v/>
      </c>
      <c r="BT42" s="168" t="str">
        <f aca="false">IF(AI42="","",IF(AI42="-","-",IF(UPPER(AI42)="AB","+",VLOOKUP(AI42,'විෂය තොරතුරු'!$P$24:$Q$28,2))))</f>
        <v/>
      </c>
      <c r="BU42" s="168" t="str">
        <f aca="false">IF(AJ42="","",IF(AJ42="-","-",IF(UPPER(AJ42)="AB","+",VLOOKUP(AJ42,'විෂය තොරතුරු'!$P$24:$Q$28,2))))</f>
        <v/>
      </c>
      <c r="BV42" s="168" t="str">
        <f aca="false">IF(AK42="","",IF(AK42="-","-",IF(UPPER(AK42)="AB","+",VLOOKUP(AK42,'විෂය තොරතුරු'!$P$24:$Q$28,2))))</f>
        <v/>
      </c>
      <c r="BW42" s="169" t="str">
        <f aca="false">IF(AL42="","",IF(AL42="-","-",IF(UPPER(AL42)="AB","+",VLOOKUP(AL42,'විෂය තොරතුරු'!$P$24:$Q$28,2))))</f>
        <v/>
      </c>
      <c r="BX42" s="171" t="str">
        <f aca="false">IF($B42="","",COUNTIF($AP42:$BW42,"A"))</f>
        <v/>
      </c>
      <c r="BY42" s="168" t="str">
        <f aca="false">IF($B42="","",COUNTIF($AP42:$BW42,"B"))</f>
        <v/>
      </c>
      <c r="BZ42" s="168" t="str">
        <f aca="false">IF($B42="","",COUNTIF($AP42:$BW42,"C"))</f>
        <v/>
      </c>
      <c r="CA42" s="168" t="str">
        <f aca="false">IF($B42="","",COUNTIF($AP42:$BW42,"S"))</f>
        <v/>
      </c>
      <c r="CB42" s="169" t="str">
        <f aca="false">IF($B42="","",COUNTIF($AP42:$BW42,"W"))</f>
        <v/>
      </c>
      <c r="CC42" s="171" t="str">
        <f aca="false">IF(B42="","",SUM(BX42:CA42))</f>
        <v/>
      </c>
      <c r="CD42" s="169" t="str">
        <f aca="false">IF(B42="","",SUM(BX42:BZ42))</f>
        <v/>
      </c>
      <c r="CE42" s="172" t="str">
        <f aca="false">IF(B42="","",IF(AND(CC42&gt;=6,CD42&gt;=3,OR(E42&gt;=35,F42&gt;=35),L42&gt;=35),"6/3 සමත්",IF(AND(CC42&gt;=5,CD42&gt;=3,OR(E42&gt;=35,F42&gt;=35,L42&gt;=35)),"5/3 සමත්",IF(AND(CC42&gt;=4,CD42&gt;=1,OR(E42&gt;=20,F42&gt;=20,L42&gt;=20)),"සමත් කළ හැකි",IF(CB42=9,"W9","අසමත් ?")))))</f>
        <v/>
      </c>
      <c r="FK42" s="173" t="n">
        <v>28</v>
      </c>
      <c r="FL42" s="161" t="s">
        <v>71</v>
      </c>
      <c r="FM42" s="161"/>
      <c r="FN42" s="161" t="str">
        <f aca="false">IF(FM42="","-",(FM42/$M$95)*100)</f>
        <v>-</v>
      </c>
      <c r="FO42" s="165" t="n">
        <v>41</v>
      </c>
      <c r="FP42" s="165"/>
      <c r="FQ42" s="165" t="n">
        <v>38</v>
      </c>
      <c r="FR42" s="165" t="s">
        <v>18</v>
      </c>
      <c r="FS42" s="165"/>
      <c r="FT42" s="165"/>
      <c r="FU42" s="165" t="n">
        <v>18</v>
      </c>
      <c r="FV42" s="165" t="n">
        <v>32</v>
      </c>
      <c r="FW42" s="165" t="n">
        <v>16</v>
      </c>
      <c r="FX42" s="165" t="n">
        <v>25</v>
      </c>
      <c r="FY42" s="165" t="s">
        <v>18</v>
      </c>
      <c r="FZ42" s="165" t="s">
        <v>18</v>
      </c>
      <c r="GA42" s="165" t="n">
        <v>47</v>
      </c>
      <c r="GB42" s="165"/>
      <c r="GC42" s="165"/>
      <c r="GD42" s="165"/>
      <c r="GE42" s="165"/>
      <c r="GF42" s="165"/>
      <c r="GG42" s="165" t="s">
        <v>18</v>
      </c>
      <c r="GH42" s="165" t="s">
        <v>18</v>
      </c>
      <c r="GI42" s="165" t="n">
        <v>51</v>
      </c>
      <c r="GJ42" s="165"/>
      <c r="GK42" s="165"/>
      <c r="GL42" s="165" t="s">
        <v>18</v>
      </c>
      <c r="GM42" s="165"/>
      <c r="GN42" s="165"/>
      <c r="GO42" s="165" t="s">
        <v>18</v>
      </c>
      <c r="GP42" s="165" t="s">
        <v>18</v>
      </c>
      <c r="GQ42" s="165"/>
      <c r="GR42" s="165" t="n">
        <v>36</v>
      </c>
      <c r="GS42" s="165"/>
      <c r="GT42" s="165"/>
      <c r="GU42" s="165"/>
      <c r="GV42" s="174"/>
      <c r="GW42" s="167" t="n">
        <f aca="false">IF(FL42="","",SUM(FO42:GV42))</f>
        <v>304</v>
      </c>
      <c r="GX42" s="168" t="n">
        <f aca="false">IF(FL42="","",GW42/9)</f>
        <v>33.7777777777778</v>
      </c>
      <c r="GY42" s="169" t="n">
        <f aca="false">IF(FL42="","",IF(GW42=0,"-",RANK(GW42,$GW$15:$GW$64,0)))</f>
        <v>14</v>
      </c>
      <c r="GZ42" s="167" t="str">
        <f aca="false">IF(FO42="","",IF(FO42="-","-",IF(UPPER(FO42)="AB","+",VLOOKUP(FO42,'විෂය තොරතුරු'!$P$24:$Q$28,2))))</f>
        <v>S</v>
      </c>
      <c r="HA42" s="168" t="str">
        <f aca="false">IF(FP42="","",IF(FP42="-","-",IF(UPPER(FP42)="AB","+",VLOOKUP(FP42,'විෂය තොරතුරු'!$P$24:$Q$28,2))))</f>
        <v/>
      </c>
      <c r="HB42" s="168" t="str">
        <f aca="false">IF(FQ42="","",IF(FQ42="-","-",IF(UPPER(FQ42)="AB","+",VLOOKUP(FQ42,'විෂය තොරතුරු'!$P$24:$Q$28,2))))</f>
        <v>S</v>
      </c>
      <c r="HC42" s="168" t="str">
        <f aca="false">IF(FR42="","",IF(FR42="-","-",IF(UPPER(FR42)="AB","+",VLOOKUP(FR42,'විෂය තොරතුරු'!$P$24:$Q$28,2))))</f>
        <v>-</v>
      </c>
      <c r="HD42" s="168" t="str">
        <f aca="false">IF(FS42="","",IF(FS42="-","-",IF(UPPER(FS42)="AB","+",VLOOKUP(FS42,'විෂය තොරතුරු'!$P$24:$Q$28,2))))</f>
        <v/>
      </c>
      <c r="HE42" s="170" t="str">
        <f aca="false">IF(FT42="","",IF(FT42="-","-",IF(UPPER(FT42)="AB","+",VLOOKUP(FT42,'විෂය තොරතුරු'!$P$24:$Q$28,2))))</f>
        <v/>
      </c>
      <c r="HF42" s="171" t="str">
        <f aca="false">IF(FU42="","",IF(FU42="-","-",IF(UPPER(FU42)="AB","+",VLOOKUP(FU42,'විෂය තොරතුරු'!$P$24:$Q$28,2))))</f>
        <v>W</v>
      </c>
      <c r="HG42" s="168" t="str">
        <f aca="false">IF(FV42="","",IF(FV42="-","-",IF(UPPER(FV42)="AB","+",VLOOKUP(FV42,'විෂය තොරතුරු'!$P$24:$Q$28,2))))</f>
        <v>W</v>
      </c>
      <c r="HH42" s="168" t="str">
        <f aca="false">IF(FW42="","",IF(FW42="-","-",IF(UPPER(FW42)="AB","+",VLOOKUP(FW42,'විෂය තොරතුරු'!$P$24:$Q$28,2))))</f>
        <v>W</v>
      </c>
      <c r="HI42" s="169" t="str">
        <f aca="false">IF(FX42="","",IF(FX42="-","-",IF(UPPER(FX42)="AB","+",VLOOKUP(FX42,'විෂය තොරතුරු'!$P$24:$Q$28,2))))</f>
        <v>W</v>
      </c>
      <c r="HJ42" s="167" t="str">
        <f aca="false">IF(FY42="","",IF(FY42="-","-",IF(UPPER(FY42)="AB","+",VLOOKUP(FY42,'විෂය තොරතුරු'!$P$24:$Q$28,2))))</f>
        <v>-</v>
      </c>
      <c r="HK42" s="168" t="str">
        <f aca="false">IF(FZ42="","",IF(FZ42="-","-",IF(UPPER(FZ42)="AB","+",VLOOKUP(FZ42,'විෂය තොරතුරු'!$P$24:$Q$28,2))))</f>
        <v>-</v>
      </c>
      <c r="HL42" s="168" t="str">
        <f aca="false">IF(GA42="","",IF(GA42="-","-",IF(UPPER(GA42)="AB","+",VLOOKUP(GA42,'විෂය තොරතුරු'!$P$24:$Q$28,2))))</f>
        <v>S</v>
      </c>
      <c r="HM42" s="168" t="str">
        <f aca="false">IF(GB42="","",IF(GB42="-","-",IF(UPPER(GB42)="AB","+",VLOOKUP(GB42,'විෂය තොරතුරු'!$P$24:$Q$28,2))))</f>
        <v/>
      </c>
      <c r="HN42" s="168" t="str">
        <f aca="false">IF(GC42="","",IF(GC42="-","-",IF(UPPER(GC42)="AB","+",VLOOKUP(GC42,'විෂය තොරතුරු'!$P$24:$Q$28,2))))</f>
        <v/>
      </c>
      <c r="HO42" s="168" t="str">
        <f aca="false">IF(GD42="","",IF(GD42="-","-",IF(UPPER(GD42)="AB","+",VLOOKUP(GD42,'විෂය තොරතුරු'!$P$24:$Q$28,2))))</f>
        <v/>
      </c>
      <c r="HP42" s="168" t="str">
        <f aca="false">IF(GE42="","",IF(GE42="-","-",IF(UPPER(GE42)="AB","+",VLOOKUP(GE42,'විෂය තොරතුරු'!$P$24:$Q$28,2))))</f>
        <v/>
      </c>
      <c r="HQ42" s="170" t="str">
        <f aca="false">IF(GF42="","",IF(GF42="-","-",IF(UPPER(GF42)="AB","+",VLOOKUP(GF42,'විෂය තොරතුරු'!$P$24:$Q$28,2))))</f>
        <v/>
      </c>
      <c r="HR42" s="171" t="str">
        <f aca="false">IF(GG42="","",IF(GG42="-","-",IF(UPPER(GG42)="AB","+",VLOOKUP(GG42,'විෂය තොරතුරු'!$P$24:$Q$28,2))))</f>
        <v>-</v>
      </c>
      <c r="HS42" s="168" t="str">
        <f aca="false">IF(GH42="","",IF(GH42="-","-",IF(UPPER(GH42)="AB","+",VLOOKUP(GH42,'විෂය තොරතුරු'!$P$24:$Q$28,2))))</f>
        <v>-</v>
      </c>
      <c r="HT42" s="168" t="str">
        <f aca="false">IF(GI42="","",IF(GI42="-","-",IF(UPPER(GI42)="AB","+",VLOOKUP(GI42,'විෂය තොරතුරු'!$P$24:$Q$28,2))))</f>
        <v>C</v>
      </c>
      <c r="HU42" s="168" t="str">
        <f aca="false">IF(GJ42="","",IF(GJ42="-","-",IF(UPPER(GJ42)="AB","+",VLOOKUP(GJ42,'විෂය තොරතුරු'!$P$24:$Q$28,2))))</f>
        <v/>
      </c>
      <c r="HV42" s="168" t="str">
        <f aca="false">IF(GK42="","",IF(GK42="-","-",IF(UPPER(GK42)="AB","+",VLOOKUP(GK42,'විෂය තොරතුරු'!$P$24:$Q$28,2))))</f>
        <v/>
      </c>
      <c r="HW42" s="168" t="str">
        <f aca="false">IF(GL42="","",IF(GL42="-","-",IF(UPPER(GL42)="AB","+",VLOOKUP(GL42,'විෂය තොරතුරු'!$P$24:$Q$28,2))))</f>
        <v>-</v>
      </c>
      <c r="HX42" s="168" t="str">
        <f aca="false">IF(GM42="","",IF(GM42="-","-",IF(UPPER(GM42)="AB","+",VLOOKUP(GM42,'විෂය තොරතුරු'!$P$24:$Q$28,2))))</f>
        <v/>
      </c>
      <c r="HY42" s="169" t="str">
        <f aca="false">IF(GN42="","",IF(GN42="-","-",IF(UPPER(GN42)="AB","+",VLOOKUP(GN42,'විෂය තොරතුරු'!$P$24:$Q$28,2))))</f>
        <v/>
      </c>
      <c r="HZ42" s="171" t="str">
        <f aca="false">IF(GO42="","",IF(GO42="-","-",IF(UPPER(GO42)="AB","+",VLOOKUP(GO42,'විෂය තොරතුරු'!$P$24:$Q$28,2))))</f>
        <v>-</v>
      </c>
      <c r="IA42" s="168" t="str">
        <f aca="false">IF(GP42="","",IF(GP42="-","-",IF(UPPER(GP42)="AB","+",VLOOKUP(GP42,'විෂය තොරතුරු'!$P$24:$Q$28,2))))</f>
        <v>-</v>
      </c>
      <c r="IB42" s="168" t="str">
        <f aca="false">IF(GQ42="","",IF(GQ42="-","-",IF(UPPER(GQ42)="AB","+",VLOOKUP(GQ42,'විෂය තොරතුරු'!$P$24:$Q$28,2))))</f>
        <v/>
      </c>
      <c r="IC42" s="168" t="str">
        <f aca="false">IF(GR42="","",IF(GR42="-","-",IF(UPPER(GR42)="AB","+",VLOOKUP(GR42,'විෂය තොරතුරු'!$P$24:$Q$28,2))))</f>
        <v>S</v>
      </c>
      <c r="ID42" s="168" t="str">
        <f aca="false">IF(GS42="","",IF(GS42="-","-",IF(UPPER(GS42)="AB","+",VLOOKUP(GS42,'විෂය තොරතුරු'!$P$24:$Q$28,2))))</f>
        <v/>
      </c>
      <c r="IE42" s="168" t="str">
        <f aca="false">IF(GT42="","",IF(GT42="-","-",IF(UPPER(GT42)="AB","+",VLOOKUP(GT42,'විෂය තොරතුරු'!$P$24:$Q$28,2))))</f>
        <v/>
      </c>
      <c r="IF42" s="168" t="str">
        <f aca="false">IF(GU42="","",IF(GU42="-","-",IF(UPPER(GU42)="AB","+",VLOOKUP(GU42,'විෂය තොරතුරු'!$P$24:$Q$28,2))))</f>
        <v/>
      </c>
      <c r="IG42" s="169" t="str">
        <f aca="false">IF(GV42="","",IF(GV42="-","-",IF(UPPER(GV42)="AB","+",VLOOKUP(GV42,'විෂය තොරතුරු'!$P$24:$Q$28,2))))</f>
        <v/>
      </c>
      <c r="IH42" s="171" t="n">
        <f aca="false">IF($FL42="","",COUNTIF($GZ42:$IG42,"A"))</f>
        <v>0</v>
      </c>
      <c r="II42" s="171" t="n">
        <f aca="false">IF($FL42="","",COUNTIF($GZ42:$IG42,"B"))</f>
        <v>0</v>
      </c>
      <c r="IJ42" s="171" t="n">
        <f aca="false">IF($FL42="","",COUNTIF($GZ42:$IG42,"C"))</f>
        <v>1</v>
      </c>
      <c r="IK42" s="171" t="n">
        <f aca="false">IF($FL42="","",COUNTIF($GZ42:$IG42,"S"))</f>
        <v>4</v>
      </c>
      <c r="IL42" s="171" t="n">
        <f aca="false">IF($FL42="","",COUNTIF($GZ42:$IG42,"W"))</f>
        <v>4</v>
      </c>
      <c r="IM42" s="171" t="n">
        <f aca="false">IF(FL42="","",SUM(IH42:IK42))</f>
        <v>5</v>
      </c>
      <c r="IN42" s="169" t="n">
        <f aca="false">IF(FL42="","",SUM(IH42:IJ42))</f>
        <v>1</v>
      </c>
      <c r="IO42" s="172" t="str">
        <f aca="false">IF(FL42="","",IF(AND(IM42&gt;=6,IN42&gt;=3,OR(FO42&gt;=35,FP42&gt;=35),FV42&gt;=35),"6/3 සමත්",IF(AND(IM42&gt;=5,IN42&gt;=3,OR(FO42&gt;=35,FP42&gt;=35,FV42&gt;=35)),"5/3 සමත්",IF(AND(IM42&gt;=4,IN42&gt;=1,OR(FO42&gt;=20,FP42&gt;=20,FV42&gt;=20)),"සමත් කළ හැකි",IF(IL42=9,"W9","අසමත් ?")))))</f>
        <v>සමත් කළ හැකි</v>
      </c>
    </row>
    <row r="43" customFormat="false" ht="13.8" hidden="false" customHeight="false" outlineLevel="0" collapsed="false">
      <c r="A43" s="160" t="n">
        <v>29</v>
      </c>
      <c r="B43" s="161"/>
      <c r="C43" s="161"/>
      <c r="D43" s="162"/>
      <c r="E43" s="183"/>
      <c r="F43" s="181"/>
      <c r="G43" s="183"/>
      <c r="H43" s="180"/>
      <c r="I43" s="180"/>
      <c r="J43" s="181"/>
      <c r="K43" s="183"/>
      <c r="L43" s="180"/>
      <c r="M43" s="180"/>
      <c r="N43" s="181"/>
      <c r="O43" s="183"/>
      <c r="P43" s="180"/>
      <c r="Q43" s="180"/>
      <c r="R43" s="180"/>
      <c r="S43" s="180"/>
      <c r="T43" s="180"/>
      <c r="U43" s="180"/>
      <c r="V43" s="181"/>
      <c r="W43" s="183"/>
      <c r="X43" s="180"/>
      <c r="Y43" s="180"/>
      <c r="Z43" s="180"/>
      <c r="AA43" s="180"/>
      <c r="AB43" s="180"/>
      <c r="AC43" s="180"/>
      <c r="AD43" s="181"/>
      <c r="AE43" s="183"/>
      <c r="AF43" s="180"/>
      <c r="AG43" s="180"/>
      <c r="AH43" s="180"/>
      <c r="AI43" s="180"/>
      <c r="AJ43" s="180"/>
      <c r="AK43" s="180"/>
      <c r="AL43" s="166"/>
      <c r="AM43" s="167" t="str">
        <f aca="false">IF(B43="","",SUM(E43:AL43))</f>
        <v/>
      </c>
      <c r="AN43" s="168" t="str">
        <f aca="false">IF(B43="","",AM43/9)</f>
        <v/>
      </c>
      <c r="AO43" s="169" t="str">
        <f aca="false">IF(B43="","",IF(AM43=0,"-",RANK(AM43,$AM$15:$AM$64,0)))</f>
        <v/>
      </c>
      <c r="AP43" s="167" t="str">
        <f aca="false">IF(E43="","",IF(E43="-","-",IF(UPPER(E43)="AB","+",VLOOKUP(E43,'විෂය තොරතුරු'!$P$24:$Q$28,2))))</f>
        <v/>
      </c>
      <c r="AQ43" s="168" t="str">
        <f aca="false">IF(F43="","",IF(F43="-","-",IF(UPPER(F43)="AB","+",VLOOKUP(F43,'විෂය තොරතුරු'!$P$24:$Q$28,2))))</f>
        <v/>
      </c>
      <c r="AR43" s="168" t="str">
        <f aca="false">IF(G43="","",IF(G43="-","-",IF(UPPER(G43)="AB","+",VLOOKUP(G43,'විෂය තොරතුරු'!$P$24:$Q$28,2))))</f>
        <v/>
      </c>
      <c r="AS43" s="168" t="str">
        <f aca="false">IF(H43="","",IF(H43="-","-",IF(UPPER(H43)="AB","+",VLOOKUP(H43,'විෂය තොරතුරු'!$P$24:$Q$28,2))))</f>
        <v/>
      </c>
      <c r="AT43" s="168" t="str">
        <f aca="false">IF(I43="","",IF(I43="-","-",IF(UPPER(I43)="AB","+",VLOOKUP(I43,'විෂය තොරතුරු'!$P$24:$Q$28,2))))</f>
        <v/>
      </c>
      <c r="AU43" s="170" t="str">
        <f aca="false">IF(J43="","",IF(J43="-","-",IF(UPPER(J43)="AB","+",VLOOKUP(J43,'විෂය තොරතුරු'!$P$24:$Q$28,2))))</f>
        <v/>
      </c>
      <c r="AV43" s="171" t="str">
        <f aca="false">IF(K43="","",IF(K43="-","-",IF(UPPER(K43)="AB","+",VLOOKUP(K43,'විෂය තොරතුරු'!$P$24:$Q$28,2))))</f>
        <v/>
      </c>
      <c r="AW43" s="168" t="str">
        <f aca="false">IF(L43="","",IF(L43="-","-",IF(UPPER(L43)="AB","+",VLOOKUP(L43,'විෂය තොරතුරු'!$P$24:$Q$28,2))))</f>
        <v/>
      </c>
      <c r="AX43" s="168" t="str">
        <f aca="false">IF(M43="","",IF(M43="-","-",IF(UPPER(M43)="AB","+",VLOOKUP(M43,'විෂය තොරතුරු'!$P$24:$Q$28,2))))</f>
        <v/>
      </c>
      <c r="AY43" s="169" t="str">
        <f aca="false">IF(N43="","",IF(N43="-","-",IF(UPPER(N43)="AB","+",VLOOKUP(N43,'විෂය තොරතුරු'!$P$24:$Q$28,2))))</f>
        <v/>
      </c>
      <c r="AZ43" s="167" t="str">
        <f aca="false">IF(O43="","",IF(O43="-","-",IF(UPPER(O43)="AB","+",VLOOKUP(O43,'විෂය තොරතුරු'!$P$24:$Q$28,2))))</f>
        <v/>
      </c>
      <c r="BA43" s="168" t="str">
        <f aca="false">IF(P43="","",IF(P43="-","-",IF(UPPER(P43)="AB","+",VLOOKUP(P43,'විෂය තොරතුරු'!$P$24:$Q$28,2))))</f>
        <v/>
      </c>
      <c r="BB43" s="168" t="str">
        <f aca="false">IF(Q43="","",IF(Q43="-","-",IF(UPPER(Q43)="AB","+",VLOOKUP(Q43,'විෂය තොරතුරු'!$P$24:$Q$28,2))))</f>
        <v/>
      </c>
      <c r="BC43" s="168" t="str">
        <f aca="false">IF(R43="","",IF(R43="-","-",IF(UPPER(R43)="AB","+",VLOOKUP(R43,'විෂය තොරතුරු'!$P$24:$Q$28,2))))</f>
        <v/>
      </c>
      <c r="BD43" s="168" t="str">
        <f aca="false">IF(S43="","",IF(S43="-","-",IF(UPPER(S43)="AB","+",VLOOKUP(S43,'විෂය තොරතුරු'!$P$24:$Q$28,2))))</f>
        <v/>
      </c>
      <c r="BE43" s="168" t="str">
        <f aca="false">IF(T43="","",IF(T43="-","-",IF(UPPER(T43)="AB","+",VLOOKUP(T43,'විෂය තොරතුරු'!$P$24:$Q$28,2))))</f>
        <v/>
      </c>
      <c r="BF43" s="168" t="str">
        <f aca="false">IF(U43="","",IF(U43="-","-",IF(UPPER(U43)="AB","+",VLOOKUP(U43,'විෂය තොරතුරු'!$P$24:$Q$28,2))))</f>
        <v/>
      </c>
      <c r="BG43" s="170" t="str">
        <f aca="false">IF(V43="","",IF(V43="-","-",IF(UPPER(V43)="AB","+",VLOOKUP(V43,'විෂය තොරතුරු'!$P$24:$Q$28,2))))</f>
        <v/>
      </c>
      <c r="BH43" s="171" t="str">
        <f aca="false">IF(W43="","",IF(W43="-","-",IF(UPPER(W43)="AB","+",VLOOKUP(W43,'විෂය තොරතුරු'!$P$24:$Q$28,2))))</f>
        <v/>
      </c>
      <c r="BI43" s="168" t="str">
        <f aca="false">IF(X43="","",IF(X43="-","-",IF(UPPER(X43)="AB","+",VLOOKUP(X43,'විෂය තොරතුරු'!$P$24:$Q$28,2))))</f>
        <v/>
      </c>
      <c r="BJ43" s="168" t="str">
        <f aca="false">IF(Y43="","",IF(Y43="-","-",IF(UPPER(Y43)="AB","+",VLOOKUP(Y43,'විෂය තොරතුරු'!$P$24:$Q$28,2))))</f>
        <v/>
      </c>
      <c r="BK43" s="168" t="str">
        <f aca="false">IF(Z43="","",IF(Z43="-","-",IF(UPPER(Z43)="AB","+",VLOOKUP(Z43,'විෂය තොරතුරු'!$P$24:$Q$28,2))))</f>
        <v/>
      </c>
      <c r="BL43" s="168" t="str">
        <f aca="false">IF(AA43="","",IF(AA43="-","-",IF(UPPER(AA43)="AB","+",VLOOKUP(AA43,'විෂය තොරතුරු'!$P$24:$Q$28,2))))</f>
        <v/>
      </c>
      <c r="BM43" s="168" t="str">
        <f aca="false">IF(AB43="","",IF(AB43="-","-",IF(UPPER(AB43)="AB","+",VLOOKUP(AB43,'විෂය තොරතුරු'!$P$24:$Q$28,2))))</f>
        <v/>
      </c>
      <c r="BN43" s="168" t="str">
        <f aca="false">IF(AC43="","",IF(AC43="-","-",IF(UPPER(AC43)="AB","+",VLOOKUP(AC43,'විෂය තොරතුරු'!$P$24:$Q$28,2))))</f>
        <v/>
      </c>
      <c r="BO43" s="169" t="str">
        <f aca="false">IF(AD43="","",IF(AD43="-","-",IF(UPPER(AD43)="AB","+",VLOOKUP(AD43,'විෂය තොරතුරු'!$P$24:$Q$28,2))))</f>
        <v/>
      </c>
      <c r="BP43" s="171" t="str">
        <f aca="false">IF(AE43="","",IF(AE43="-","-",IF(UPPER(AE43)="AB","+",VLOOKUP(AE43,'විෂය තොරතුරු'!$P$24:$Q$28,2))))</f>
        <v/>
      </c>
      <c r="BQ43" s="168" t="str">
        <f aca="false">IF(AF43="","",IF(AF43="-","-",IF(UPPER(AF43)="AB","+",VLOOKUP(AF43,'විෂය තොරතුරු'!$P$24:$Q$28,2))))</f>
        <v/>
      </c>
      <c r="BR43" s="168" t="str">
        <f aca="false">IF(AG43="","",IF(AG43="-","-",IF(UPPER(AG43)="AB","+",VLOOKUP(AG43,'විෂය තොරතුරු'!$P$24:$Q$28,2))))</f>
        <v/>
      </c>
      <c r="BS43" s="168" t="str">
        <f aca="false">IF(AH43="","",IF(AH43="-","-",IF(UPPER(AH43)="AB","+",VLOOKUP(AH43,'විෂය තොරතුරු'!$P$24:$Q$28,2))))</f>
        <v/>
      </c>
      <c r="BT43" s="168" t="str">
        <f aca="false">IF(AI43="","",IF(AI43="-","-",IF(UPPER(AI43)="AB","+",VLOOKUP(AI43,'විෂය තොරතුරු'!$P$24:$Q$28,2))))</f>
        <v/>
      </c>
      <c r="BU43" s="168" t="str">
        <f aca="false">IF(AJ43="","",IF(AJ43="-","-",IF(UPPER(AJ43)="AB","+",VLOOKUP(AJ43,'විෂය තොරතුරු'!$P$24:$Q$28,2))))</f>
        <v/>
      </c>
      <c r="BV43" s="168" t="str">
        <f aca="false">IF(AK43="","",IF(AK43="-","-",IF(UPPER(AK43)="AB","+",VLOOKUP(AK43,'විෂය තොරතුරු'!$P$24:$Q$28,2))))</f>
        <v/>
      </c>
      <c r="BW43" s="169" t="str">
        <f aca="false">IF(AL43="","",IF(AL43="-","-",IF(UPPER(AL43)="AB","+",VLOOKUP(AL43,'විෂය තොරතුරු'!$P$24:$Q$28,2))))</f>
        <v/>
      </c>
      <c r="BX43" s="171" t="str">
        <f aca="false">IF($B43="","",COUNTIF($AP43:$BW43,"A"))</f>
        <v/>
      </c>
      <c r="BY43" s="168" t="str">
        <f aca="false">IF($B43="","",COUNTIF($AP43:$BW43,"B"))</f>
        <v/>
      </c>
      <c r="BZ43" s="168" t="str">
        <f aca="false">IF($B43="","",COUNTIF($AP43:$BW43,"C"))</f>
        <v/>
      </c>
      <c r="CA43" s="168" t="str">
        <f aca="false">IF($B43="","",COUNTIF($AP43:$BW43,"S"))</f>
        <v/>
      </c>
      <c r="CB43" s="169" t="str">
        <f aca="false">IF($B43="","",COUNTIF($AP43:$BW43,"W"))</f>
        <v/>
      </c>
      <c r="CC43" s="171" t="str">
        <f aca="false">IF(B43="","",SUM(BX43:CA43))</f>
        <v/>
      </c>
      <c r="CD43" s="169" t="str">
        <f aca="false">IF(B43="","",SUM(BX43:BZ43))</f>
        <v/>
      </c>
      <c r="CE43" s="172" t="str">
        <f aca="false">IF(B43="","",IF(AND(CC43&gt;=6,CD43&gt;=3,OR(E43&gt;=35,F43&gt;=35),L43&gt;=35),"6/3 සමත්",IF(AND(CC43&gt;=5,CD43&gt;=3,OR(E43&gt;=35,F43&gt;=35,L43&gt;=35)),"5/3 සමත්",IF(AND(CC43&gt;=4,CD43&gt;=1,OR(E43&gt;=20,F43&gt;=20,L43&gt;=20)),"සමත් කළ හැකි",IF(CB43=9,"W9","අසමත් ?")))))</f>
        <v/>
      </c>
      <c r="FK43" s="173" t="n">
        <v>29</v>
      </c>
      <c r="FL43" s="161" t="s">
        <v>72</v>
      </c>
      <c r="FM43" s="161"/>
      <c r="FN43" s="161" t="str">
        <f aca="false">IF(FM43="","-",(FM43/$M$95)*100)</f>
        <v>-</v>
      </c>
      <c r="FO43" s="165" t="n">
        <v>25</v>
      </c>
      <c r="FP43" s="165"/>
      <c r="FQ43" s="165" t="n">
        <v>43</v>
      </c>
      <c r="FR43" s="165" t="s">
        <v>18</v>
      </c>
      <c r="FS43" s="165"/>
      <c r="FT43" s="165"/>
      <c r="FU43" s="165" t="n">
        <v>20</v>
      </c>
      <c r="FV43" s="165" t="n">
        <v>18</v>
      </c>
      <c r="FW43" s="165" t="n">
        <v>13</v>
      </c>
      <c r="FX43" s="165" t="n">
        <v>23</v>
      </c>
      <c r="FY43" s="165" t="s">
        <v>18</v>
      </c>
      <c r="FZ43" s="165" t="s">
        <v>18</v>
      </c>
      <c r="GA43" s="165" t="n">
        <v>33</v>
      </c>
      <c r="GB43" s="165"/>
      <c r="GC43" s="165"/>
      <c r="GD43" s="165"/>
      <c r="GE43" s="165"/>
      <c r="GF43" s="165"/>
      <c r="GG43" s="165" t="n">
        <v>38</v>
      </c>
      <c r="GH43" s="165" t="s">
        <v>18</v>
      </c>
      <c r="GI43" s="165" t="s">
        <v>18</v>
      </c>
      <c r="GJ43" s="165"/>
      <c r="GK43" s="165"/>
      <c r="GL43" s="165" t="s">
        <v>18</v>
      </c>
      <c r="GM43" s="165"/>
      <c r="GN43" s="165"/>
      <c r="GO43" s="165" t="n">
        <v>20</v>
      </c>
      <c r="GP43" s="165" t="s">
        <v>18</v>
      </c>
      <c r="GQ43" s="165"/>
      <c r="GR43" s="165" t="s">
        <v>18</v>
      </c>
      <c r="GS43" s="165"/>
      <c r="GT43" s="165"/>
      <c r="GU43" s="165"/>
      <c r="GV43" s="174"/>
      <c r="GW43" s="167" t="n">
        <f aca="false">IF(FL43="","",SUM(FO43:GV43))</f>
        <v>233</v>
      </c>
      <c r="GX43" s="168" t="n">
        <f aca="false">IF(FL43="","",GW43/9)</f>
        <v>25.8888888888889</v>
      </c>
      <c r="GY43" s="169" t="n">
        <f aca="false">IF(FL43="","",IF(GW43=0,"-",RANK(GW43,$GW$15:$GW$64,0)))</f>
        <v>20</v>
      </c>
      <c r="GZ43" s="167" t="str">
        <f aca="false">IF(FO43="","",IF(FO43="-","-",IF(UPPER(FO43)="AB","+",VLOOKUP(FO43,'විෂය තොරතුරු'!$P$24:$Q$28,2))))</f>
        <v>W</v>
      </c>
      <c r="HA43" s="168" t="str">
        <f aca="false">IF(FP43="","",IF(FP43="-","-",IF(UPPER(FP43)="AB","+",VLOOKUP(FP43,'විෂය තොරතුරු'!$P$24:$Q$28,2))))</f>
        <v/>
      </c>
      <c r="HB43" s="168" t="str">
        <f aca="false">IF(FQ43="","",IF(FQ43="-","-",IF(UPPER(FQ43)="AB","+",VLOOKUP(FQ43,'විෂය තොරතුරු'!$P$24:$Q$28,2))))</f>
        <v>S</v>
      </c>
      <c r="HC43" s="168" t="str">
        <f aca="false">IF(FR43="","",IF(FR43="-","-",IF(UPPER(FR43)="AB","+",VLOOKUP(FR43,'විෂය තොරතුරු'!$P$24:$Q$28,2))))</f>
        <v>-</v>
      </c>
      <c r="HD43" s="168" t="str">
        <f aca="false">IF(FS43="","",IF(FS43="-","-",IF(UPPER(FS43)="AB","+",VLOOKUP(FS43,'විෂය තොරතුරු'!$P$24:$Q$28,2))))</f>
        <v/>
      </c>
      <c r="HE43" s="170" t="str">
        <f aca="false">IF(FT43="","",IF(FT43="-","-",IF(UPPER(FT43)="AB","+",VLOOKUP(FT43,'විෂය තොරතුරු'!$P$24:$Q$28,2))))</f>
        <v/>
      </c>
      <c r="HF43" s="171" t="str">
        <f aca="false">IF(FU43="","",IF(FU43="-","-",IF(UPPER(FU43)="AB","+",VLOOKUP(FU43,'විෂය තොරතුරු'!$P$24:$Q$28,2))))</f>
        <v>W</v>
      </c>
      <c r="HG43" s="168" t="str">
        <f aca="false">IF(FV43="","",IF(FV43="-","-",IF(UPPER(FV43)="AB","+",VLOOKUP(FV43,'විෂය තොරතුරු'!$P$24:$Q$28,2))))</f>
        <v>W</v>
      </c>
      <c r="HH43" s="168" t="str">
        <f aca="false">IF(FW43="","",IF(FW43="-","-",IF(UPPER(FW43)="AB","+",VLOOKUP(FW43,'විෂය තොරතුරු'!$P$24:$Q$28,2))))</f>
        <v>W</v>
      </c>
      <c r="HI43" s="169" t="str">
        <f aca="false">IF(FX43="","",IF(FX43="-","-",IF(UPPER(FX43)="AB","+",VLOOKUP(FX43,'විෂය තොරතුරු'!$P$24:$Q$28,2))))</f>
        <v>W</v>
      </c>
      <c r="HJ43" s="167" t="str">
        <f aca="false">IF(FY43="","",IF(FY43="-","-",IF(UPPER(FY43)="AB","+",VLOOKUP(FY43,'විෂය තොරතුරු'!$P$24:$Q$28,2))))</f>
        <v>-</v>
      </c>
      <c r="HK43" s="168" t="str">
        <f aca="false">IF(FZ43="","",IF(FZ43="-","-",IF(UPPER(FZ43)="AB","+",VLOOKUP(FZ43,'විෂය තොරතුරු'!$P$24:$Q$28,2))))</f>
        <v>-</v>
      </c>
      <c r="HL43" s="168" t="str">
        <f aca="false">IF(GA43="","",IF(GA43="-","-",IF(UPPER(GA43)="AB","+",VLOOKUP(GA43,'විෂය තොරතුරු'!$P$24:$Q$28,2))))</f>
        <v>W</v>
      </c>
      <c r="HM43" s="168" t="str">
        <f aca="false">IF(GB43="","",IF(GB43="-","-",IF(UPPER(GB43)="AB","+",VLOOKUP(GB43,'විෂය තොරතුරු'!$P$24:$Q$28,2))))</f>
        <v/>
      </c>
      <c r="HN43" s="168" t="str">
        <f aca="false">IF(GC43="","",IF(GC43="-","-",IF(UPPER(GC43)="AB","+",VLOOKUP(GC43,'විෂය තොරතුරු'!$P$24:$Q$28,2))))</f>
        <v/>
      </c>
      <c r="HO43" s="168" t="str">
        <f aca="false">IF(GD43="","",IF(GD43="-","-",IF(UPPER(GD43)="AB","+",VLOOKUP(GD43,'විෂය තොරතුරු'!$P$24:$Q$28,2))))</f>
        <v/>
      </c>
      <c r="HP43" s="168" t="str">
        <f aca="false">IF(GE43="","",IF(GE43="-","-",IF(UPPER(GE43)="AB","+",VLOOKUP(GE43,'විෂය තොරතුරු'!$P$24:$Q$28,2))))</f>
        <v/>
      </c>
      <c r="HQ43" s="170" t="str">
        <f aca="false">IF(GF43="","",IF(GF43="-","-",IF(UPPER(GF43)="AB","+",VLOOKUP(GF43,'විෂය තොරතුරු'!$P$24:$Q$28,2))))</f>
        <v/>
      </c>
      <c r="HR43" s="171" t="str">
        <f aca="false">IF(GG43="","",IF(GG43="-","-",IF(UPPER(GG43)="AB","+",VLOOKUP(GG43,'විෂය තොරතුරු'!$P$24:$Q$28,2))))</f>
        <v>S</v>
      </c>
      <c r="HS43" s="168" t="str">
        <f aca="false">IF(GH43="","",IF(GH43="-","-",IF(UPPER(GH43)="AB","+",VLOOKUP(GH43,'විෂය තොරතුරු'!$P$24:$Q$28,2))))</f>
        <v>-</v>
      </c>
      <c r="HT43" s="168" t="str">
        <f aca="false">IF(GI43="","",IF(GI43="-","-",IF(UPPER(GI43)="AB","+",VLOOKUP(GI43,'විෂය තොරතුරු'!$P$24:$Q$28,2))))</f>
        <v>-</v>
      </c>
      <c r="HU43" s="168" t="str">
        <f aca="false">IF(GJ43="","",IF(GJ43="-","-",IF(UPPER(GJ43)="AB","+",VLOOKUP(GJ43,'විෂය තොරතුරු'!$P$24:$Q$28,2))))</f>
        <v/>
      </c>
      <c r="HV43" s="168" t="str">
        <f aca="false">IF(GK43="","",IF(GK43="-","-",IF(UPPER(GK43)="AB","+",VLOOKUP(GK43,'විෂය තොරතුරු'!$P$24:$Q$28,2))))</f>
        <v/>
      </c>
      <c r="HW43" s="168" t="str">
        <f aca="false">IF(GL43="","",IF(GL43="-","-",IF(UPPER(GL43)="AB","+",VLOOKUP(GL43,'විෂය තොරතුරු'!$P$24:$Q$28,2))))</f>
        <v>-</v>
      </c>
      <c r="HX43" s="168" t="str">
        <f aca="false">IF(GM43="","",IF(GM43="-","-",IF(UPPER(GM43)="AB","+",VLOOKUP(GM43,'විෂය තොරතුරු'!$P$24:$Q$28,2))))</f>
        <v/>
      </c>
      <c r="HY43" s="169" t="str">
        <f aca="false">IF(GN43="","",IF(GN43="-","-",IF(UPPER(GN43)="AB","+",VLOOKUP(GN43,'විෂය තොරතුරු'!$P$24:$Q$28,2))))</f>
        <v/>
      </c>
      <c r="HZ43" s="171" t="str">
        <f aca="false">IF(GO43="","",IF(GO43="-","-",IF(UPPER(GO43)="AB","+",VLOOKUP(GO43,'විෂය තොරතුරු'!$P$24:$Q$28,2))))</f>
        <v>W</v>
      </c>
      <c r="IA43" s="168" t="str">
        <f aca="false">IF(GP43="","",IF(GP43="-","-",IF(UPPER(GP43)="AB","+",VLOOKUP(GP43,'විෂය තොරතුරු'!$P$24:$Q$28,2))))</f>
        <v>-</v>
      </c>
      <c r="IB43" s="168" t="str">
        <f aca="false">IF(GQ43="","",IF(GQ43="-","-",IF(UPPER(GQ43)="AB","+",VLOOKUP(GQ43,'විෂය තොරතුරු'!$P$24:$Q$28,2))))</f>
        <v/>
      </c>
      <c r="IC43" s="168" t="str">
        <f aca="false">IF(GR43="","",IF(GR43="-","-",IF(UPPER(GR43)="AB","+",VLOOKUP(GR43,'විෂය තොරතුරු'!$P$24:$Q$28,2))))</f>
        <v>-</v>
      </c>
      <c r="ID43" s="168" t="str">
        <f aca="false">IF(GS43="","",IF(GS43="-","-",IF(UPPER(GS43)="AB","+",VLOOKUP(GS43,'විෂය තොරතුරු'!$P$24:$Q$28,2))))</f>
        <v/>
      </c>
      <c r="IE43" s="168" t="str">
        <f aca="false">IF(GT43="","",IF(GT43="-","-",IF(UPPER(GT43)="AB","+",VLOOKUP(GT43,'විෂය තොරතුරු'!$P$24:$Q$28,2))))</f>
        <v/>
      </c>
      <c r="IF43" s="168" t="str">
        <f aca="false">IF(GU43="","",IF(GU43="-","-",IF(UPPER(GU43)="AB","+",VLOOKUP(GU43,'විෂය තොරතුරු'!$P$24:$Q$28,2))))</f>
        <v/>
      </c>
      <c r="IG43" s="169" t="str">
        <f aca="false">IF(GV43="","",IF(GV43="-","-",IF(UPPER(GV43)="AB","+",VLOOKUP(GV43,'විෂය තොරතුරු'!$P$24:$Q$28,2))))</f>
        <v/>
      </c>
      <c r="IH43" s="171" t="n">
        <f aca="false">IF($FL43="","",COUNTIF($GZ43:$IG43,"A"))</f>
        <v>0</v>
      </c>
      <c r="II43" s="171" t="n">
        <f aca="false">IF($FL43="","",COUNTIF($GZ43:$IG43,"B"))</f>
        <v>0</v>
      </c>
      <c r="IJ43" s="171" t="n">
        <f aca="false">IF($FL43="","",COUNTIF($GZ43:$IG43,"C"))</f>
        <v>0</v>
      </c>
      <c r="IK43" s="171" t="n">
        <f aca="false">IF($FL43="","",COUNTIF($GZ43:$IG43,"S"))</f>
        <v>2</v>
      </c>
      <c r="IL43" s="171" t="n">
        <f aca="false">IF($FL43="","",COUNTIF($GZ43:$IG43,"W"))</f>
        <v>7</v>
      </c>
      <c r="IM43" s="171" t="n">
        <f aca="false">IF(FL43="","",SUM(IH43:IK43))</f>
        <v>2</v>
      </c>
      <c r="IN43" s="169" t="n">
        <f aca="false">IF(FL43="","",SUM(IH43:IJ43))</f>
        <v>0</v>
      </c>
      <c r="IO43" s="172" t="str">
        <f aca="false">IF(FL43="","",IF(AND(IM43&gt;=6,IN43&gt;=3,OR(FO43&gt;=35,FP43&gt;=35),FV43&gt;=35),"6/3 සමත්",IF(AND(IM43&gt;=5,IN43&gt;=3,OR(FO43&gt;=35,FP43&gt;=35,FV43&gt;=35)),"5/3 සමත්",IF(AND(IM43&gt;=4,IN43&gt;=1,OR(FO43&gt;=20,FP43&gt;=20,FV43&gt;=20)),"සමත් කළ හැකි",IF(IL43=9,"W9","අසමත් ?")))))</f>
        <v>අසමත් ?</v>
      </c>
    </row>
    <row r="44" customFormat="false" ht="13.8" hidden="false" customHeight="false" outlineLevel="0" collapsed="false">
      <c r="A44" s="160" t="n">
        <v>30</v>
      </c>
      <c r="B44" s="161"/>
      <c r="C44" s="161"/>
      <c r="D44" s="162"/>
      <c r="E44" s="183"/>
      <c r="F44" s="181"/>
      <c r="G44" s="183"/>
      <c r="H44" s="180"/>
      <c r="I44" s="180"/>
      <c r="J44" s="181"/>
      <c r="K44" s="183"/>
      <c r="L44" s="180"/>
      <c r="M44" s="180"/>
      <c r="N44" s="181"/>
      <c r="O44" s="183"/>
      <c r="P44" s="180"/>
      <c r="Q44" s="180"/>
      <c r="R44" s="180"/>
      <c r="S44" s="180"/>
      <c r="T44" s="180"/>
      <c r="U44" s="180"/>
      <c r="V44" s="181"/>
      <c r="W44" s="183"/>
      <c r="X44" s="180"/>
      <c r="Y44" s="180"/>
      <c r="Z44" s="180"/>
      <c r="AA44" s="180"/>
      <c r="AB44" s="180"/>
      <c r="AC44" s="180"/>
      <c r="AD44" s="181"/>
      <c r="AE44" s="183"/>
      <c r="AF44" s="180"/>
      <c r="AG44" s="180"/>
      <c r="AH44" s="180"/>
      <c r="AI44" s="180"/>
      <c r="AJ44" s="180"/>
      <c r="AK44" s="180"/>
      <c r="AL44" s="166"/>
      <c r="AM44" s="167" t="str">
        <f aca="false">IF(B44="","",SUM(E44:AL44))</f>
        <v/>
      </c>
      <c r="AN44" s="168" t="str">
        <f aca="false">IF(B44="","",AM44/9)</f>
        <v/>
      </c>
      <c r="AO44" s="169" t="str">
        <f aca="false">IF(B44="","",IF(AM44=0,"-",RANK(AM44,$AM$15:$AM$64,0)))</f>
        <v/>
      </c>
      <c r="AP44" s="167" t="str">
        <f aca="false">IF(E44="","",IF(E44="-","-",IF(UPPER(E44)="AB","+",VLOOKUP(E44,'විෂය තොරතුරු'!$P$24:$Q$28,2))))</f>
        <v/>
      </c>
      <c r="AQ44" s="168" t="str">
        <f aca="false">IF(F44="","",IF(F44="-","-",IF(UPPER(F44)="AB","+",VLOOKUP(F44,'විෂය තොරතුරු'!$P$24:$Q$28,2))))</f>
        <v/>
      </c>
      <c r="AR44" s="168" t="str">
        <f aca="false">IF(G44="","",IF(G44="-","-",IF(UPPER(G44)="AB","+",VLOOKUP(G44,'විෂය තොරතුරු'!$P$24:$Q$28,2))))</f>
        <v/>
      </c>
      <c r="AS44" s="168" t="str">
        <f aca="false">IF(H44="","",IF(H44="-","-",IF(UPPER(H44)="AB","+",VLOOKUP(H44,'විෂය තොරතුරු'!$P$24:$Q$28,2))))</f>
        <v/>
      </c>
      <c r="AT44" s="168" t="str">
        <f aca="false">IF(I44="","",IF(I44="-","-",IF(UPPER(I44)="AB","+",VLOOKUP(I44,'විෂය තොරතුරු'!$P$24:$Q$28,2))))</f>
        <v/>
      </c>
      <c r="AU44" s="170" t="str">
        <f aca="false">IF(J44="","",IF(J44="-","-",IF(UPPER(J44)="AB","+",VLOOKUP(J44,'විෂය තොරතුරු'!$P$24:$Q$28,2))))</f>
        <v/>
      </c>
      <c r="AV44" s="171" t="str">
        <f aca="false">IF(K44="","",IF(K44="-","-",IF(UPPER(K44)="AB","+",VLOOKUP(K44,'විෂය තොරතුරු'!$P$24:$Q$28,2))))</f>
        <v/>
      </c>
      <c r="AW44" s="168" t="str">
        <f aca="false">IF(L44="","",IF(L44="-","-",IF(UPPER(L44)="AB","+",VLOOKUP(L44,'විෂය තොරතුරු'!$P$24:$Q$28,2))))</f>
        <v/>
      </c>
      <c r="AX44" s="168" t="str">
        <f aca="false">IF(M44="","",IF(M44="-","-",IF(UPPER(M44)="AB","+",VLOOKUP(M44,'විෂය තොරතුරු'!$P$24:$Q$28,2))))</f>
        <v/>
      </c>
      <c r="AY44" s="169" t="str">
        <f aca="false">IF(N44="","",IF(N44="-","-",IF(UPPER(N44)="AB","+",VLOOKUP(N44,'විෂය තොරතුරු'!$P$24:$Q$28,2))))</f>
        <v/>
      </c>
      <c r="AZ44" s="167" t="str">
        <f aca="false">IF(O44="","",IF(O44="-","-",IF(UPPER(O44)="AB","+",VLOOKUP(O44,'විෂය තොරතුරු'!$P$24:$Q$28,2))))</f>
        <v/>
      </c>
      <c r="BA44" s="168" t="str">
        <f aca="false">IF(P44="","",IF(P44="-","-",IF(UPPER(P44)="AB","+",VLOOKUP(P44,'විෂය තොරතුරු'!$P$24:$Q$28,2))))</f>
        <v/>
      </c>
      <c r="BB44" s="168" t="str">
        <f aca="false">IF(Q44="","",IF(Q44="-","-",IF(UPPER(Q44)="AB","+",VLOOKUP(Q44,'විෂය තොරතුරු'!$P$24:$Q$28,2))))</f>
        <v/>
      </c>
      <c r="BC44" s="168" t="str">
        <f aca="false">IF(R44="","",IF(R44="-","-",IF(UPPER(R44)="AB","+",VLOOKUP(R44,'විෂය තොරතුරු'!$P$24:$Q$28,2))))</f>
        <v/>
      </c>
      <c r="BD44" s="168" t="str">
        <f aca="false">IF(S44="","",IF(S44="-","-",IF(UPPER(S44)="AB","+",VLOOKUP(S44,'විෂය තොරතුරු'!$P$24:$Q$28,2))))</f>
        <v/>
      </c>
      <c r="BE44" s="168" t="str">
        <f aca="false">IF(T44="","",IF(T44="-","-",IF(UPPER(T44)="AB","+",VLOOKUP(T44,'විෂය තොරතුරු'!$P$24:$Q$28,2))))</f>
        <v/>
      </c>
      <c r="BF44" s="168" t="str">
        <f aca="false">IF(U44="","",IF(U44="-","-",IF(UPPER(U44)="AB","+",VLOOKUP(U44,'විෂය තොරතුරු'!$P$24:$Q$28,2))))</f>
        <v/>
      </c>
      <c r="BG44" s="170" t="str">
        <f aca="false">IF(V44="","",IF(V44="-","-",IF(UPPER(V44)="AB","+",VLOOKUP(V44,'විෂය තොරතුරු'!$P$24:$Q$28,2))))</f>
        <v/>
      </c>
      <c r="BH44" s="171" t="str">
        <f aca="false">IF(W44="","",IF(W44="-","-",IF(UPPER(W44)="AB","+",VLOOKUP(W44,'විෂය තොරතුරු'!$P$24:$Q$28,2))))</f>
        <v/>
      </c>
      <c r="BI44" s="168" t="str">
        <f aca="false">IF(X44="","",IF(X44="-","-",IF(UPPER(X44)="AB","+",VLOOKUP(X44,'විෂය තොරතුරු'!$P$24:$Q$28,2))))</f>
        <v/>
      </c>
      <c r="BJ44" s="168" t="str">
        <f aca="false">IF(Y44="","",IF(Y44="-","-",IF(UPPER(Y44)="AB","+",VLOOKUP(Y44,'විෂය තොරතුරු'!$P$24:$Q$28,2))))</f>
        <v/>
      </c>
      <c r="BK44" s="168" t="str">
        <f aca="false">IF(Z44="","",IF(Z44="-","-",IF(UPPER(Z44)="AB","+",VLOOKUP(Z44,'විෂය තොරතුරු'!$P$24:$Q$28,2))))</f>
        <v/>
      </c>
      <c r="BL44" s="168" t="str">
        <f aca="false">IF(AA44="","",IF(AA44="-","-",IF(UPPER(AA44)="AB","+",VLOOKUP(AA44,'විෂය තොරතුරු'!$P$24:$Q$28,2))))</f>
        <v/>
      </c>
      <c r="BM44" s="168" t="str">
        <f aca="false">IF(AB44="","",IF(AB44="-","-",IF(UPPER(AB44)="AB","+",VLOOKUP(AB44,'විෂය තොරතුරු'!$P$24:$Q$28,2))))</f>
        <v/>
      </c>
      <c r="BN44" s="168" t="str">
        <f aca="false">IF(AC44="","",IF(AC44="-","-",IF(UPPER(AC44)="AB","+",VLOOKUP(AC44,'විෂය තොරතුරු'!$P$24:$Q$28,2))))</f>
        <v/>
      </c>
      <c r="BO44" s="169" t="str">
        <f aca="false">IF(AD44="","",IF(AD44="-","-",IF(UPPER(AD44)="AB","+",VLOOKUP(AD44,'විෂය තොරතුරු'!$P$24:$Q$28,2))))</f>
        <v/>
      </c>
      <c r="BP44" s="171" t="str">
        <f aca="false">IF(AE44="","",IF(AE44="-","-",IF(UPPER(AE44)="AB","+",VLOOKUP(AE44,'විෂය තොරතුරු'!$P$24:$Q$28,2))))</f>
        <v/>
      </c>
      <c r="BQ44" s="168" t="str">
        <f aca="false">IF(AF44="","",IF(AF44="-","-",IF(UPPER(AF44)="AB","+",VLOOKUP(AF44,'විෂය තොරතුරු'!$P$24:$Q$28,2))))</f>
        <v/>
      </c>
      <c r="BR44" s="168" t="str">
        <f aca="false">IF(AG44="","",IF(AG44="-","-",IF(UPPER(AG44)="AB","+",VLOOKUP(AG44,'විෂය තොරතුරු'!$P$24:$Q$28,2))))</f>
        <v/>
      </c>
      <c r="BS44" s="168" t="str">
        <f aca="false">IF(AH44="","",IF(AH44="-","-",IF(UPPER(AH44)="AB","+",VLOOKUP(AH44,'විෂය තොරතුරු'!$P$24:$Q$28,2))))</f>
        <v/>
      </c>
      <c r="BT44" s="168" t="str">
        <f aca="false">IF(AI44="","",IF(AI44="-","-",IF(UPPER(AI44)="AB","+",VLOOKUP(AI44,'විෂය තොරතුරු'!$P$24:$Q$28,2))))</f>
        <v/>
      </c>
      <c r="BU44" s="168" t="str">
        <f aca="false">IF(AJ44="","",IF(AJ44="-","-",IF(UPPER(AJ44)="AB","+",VLOOKUP(AJ44,'විෂය තොරතුරු'!$P$24:$Q$28,2))))</f>
        <v/>
      </c>
      <c r="BV44" s="168" t="str">
        <f aca="false">IF(AK44="","",IF(AK44="-","-",IF(UPPER(AK44)="AB","+",VLOOKUP(AK44,'විෂය තොරතුරු'!$P$24:$Q$28,2))))</f>
        <v/>
      </c>
      <c r="BW44" s="169" t="str">
        <f aca="false">IF(AL44="","",IF(AL44="-","-",IF(UPPER(AL44)="AB","+",VLOOKUP(AL44,'විෂය තොරතුරු'!$P$24:$Q$28,2))))</f>
        <v/>
      </c>
      <c r="BX44" s="171" t="str">
        <f aca="false">IF($B44="","",COUNTIF($AP44:$BW44,"A"))</f>
        <v/>
      </c>
      <c r="BY44" s="168" t="str">
        <f aca="false">IF($B44="","",COUNTIF($AP44:$BW44,"B"))</f>
        <v/>
      </c>
      <c r="BZ44" s="168" t="str">
        <f aca="false">IF($B44="","",COUNTIF($AP44:$BW44,"C"))</f>
        <v/>
      </c>
      <c r="CA44" s="168" t="str">
        <f aca="false">IF($B44="","",COUNTIF($AP44:$BW44,"S"))</f>
        <v/>
      </c>
      <c r="CB44" s="169" t="str">
        <f aca="false">IF($B44="","",COUNTIF($AP44:$BW44,"W"))</f>
        <v/>
      </c>
      <c r="CC44" s="171" t="str">
        <f aca="false">IF(B44="","",SUM(BX44:CA44))</f>
        <v/>
      </c>
      <c r="CD44" s="169" t="str">
        <f aca="false">IF(B44="","",SUM(BX44:BZ44))</f>
        <v/>
      </c>
      <c r="CE44" s="172" t="str">
        <f aca="false">IF(B44="","",IF(AND(CC44&gt;=6,CD44&gt;=3,OR(E44&gt;=35,F44&gt;=35),L44&gt;=35),"6/3 සමත්",IF(AND(CC44&gt;=5,CD44&gt;=3,OR(E44&gt;=35,F44&gt;=35,L44&gt;=35)),"5/3 සමත්",IF(AND(CC44&gt;=4,CD44&gt;=1,OR(E44&gt;=20,F44&gt;=20,L44&gt;=20)),"සමත් කළ හැකි",IF(CB44=9,"W9","අසමත් ?")))))</f>
        <v/>
      </c>
      <c r="FK44" s="173" t="n">
        <v>30</v>
      </c>
      <c r="FL44" s="161" t="s">
        <v>73</v>
      </c>
      <c r="FM44" s="161"/>
      <c r="FN44" s="161" t="str">
        <f aca="false">IF(FM44="","-",(FM44/$M$95)*100)</f>
        <v>-</v>
      </c>
      <c r="FO44" s="165" t="s">
        <v>52</v>
      </c>
      <c r="FP44" s="165"/>
      <c r="FQ44" s="165" t="s">
        <v>52</v>
      </c>
      <c r="FR44" s="165" t="s">
        <v>18</v>
      </c>
      <c r="FS44" s="165"/>
      <c r="FT44" s="165"/>
      <c r="FU44" s="165" t="s">
        <v>52</v>
      </c>
      <c r="FV44" s="165" t="s">
        <v>52</v>
      </c>
      <c r="FW44" s="165" t="s">
        <v>52</v>
      </c>
      <c r="FX44" s="165" t="s">
        <v>52</v>
      </c>
      <c r="FY44" s="165" t="s">
        <v>18</v>
      </c>
      <c r="FZ44" s="165" t="s">
        <v>18</v>
      </c>
      <c r="GA44" s="165" t="s">
        <v>18</v>
      </c>
      <c r="GB44" s="165"/>
      <c r="GC44" s="165"/>
      <c r="GD44" s="165"/>
      <c r="GE44" s="165"/>
      <c r="GF44" s="165"/>
      <c r="GG44" s="165" t="s">
        <v>18</v>
      </c>
      <c r="GH44" s="165" t="s">
        <v>18</v>
      </c>
      <c r="GI44" s="165" t="s">
        <v>18</v>
      </c>
      <c r="GJ44" s="165"/>
      <c r="GK44" s="165"/>
      <c r="GL44" s="165" t="s">
        <v>18</v>
      </c>
      <c r="GM44" s="165"/>
      <c r="GN44" s="165"/>
      <c r="GO44" s="165" t="s">
        <v>18</v>
      </c>
      <c r="GP44" s="165" t="s">
        <v>18</v>
      </c>
      <c r="GQ44" s="165"/>
      <c r="GR44" s="165" t="s">
        <v>18</v>
      </c>
      <c r="GS44" s="165"/>
      <c r="GT44" s="165"/>
      <c r="GU44" s="165"/>
      <c r="GV44" s="174"/>
      <c r="GW44" s="167" t="n">
        <f aca="false">IF(FL44="","",SUM(FO44:GV44))</f>
        <v>0</v>
      </c>
      <c r="GX44" s="168" t="n">
        <f aca="false">IF(FL44="","",GW44/9)</f>
        <v>0</v>
      </c>
      <c r="GY44" s="169" t="str">
        <f aca="false">IF(FL44="","",IF(GW44=0,"-",RANK(GW44,$GW$15:$GW$64,0)))</f>
        <v>-</v>
      </c>
      <c r="GZ44" s="167" t="str">
        <f aca="false">IF(FO44="","",IF(FO44="-","-",IF(UPPER(FO44)="AB","+",VLOOKUP(FO44,'විෂය තොරතුරු'!$P$24:$Q$28,2))))</f>
        <v>+</v>
      </c>
      <c r="HA44" s="168" t="str">
        <f aca="false">IF(FP44="","",IF(FP44="-","-",IF(UPPER(FP44)="AB","+",VLOOKUP(FP44,'විෂය තොරතුරු'!$P$24:$Q$28,2))))</f>
        <v/>
      </c>
      <c r="HB44" s="168" t="str">
        <f aca="false">IF(FQ44="","",IF(FQ44="-","-",IF(UPPER(FQ44)="AB","+",VLOOKUP(FQ44,'විෂය තොරතුරු'!$P$24:$Q$28,2))))</f>
        <v>+</v>
      </c>
      <c r="HC44" s="168" t="str">
        <f aca="false">IF(FR44="","",IF(FR44="-","-",IF(UPPER(FR44)="AB","+",VLOOKUP(FR44,'විෂය තොරතුරු'!$P$24:$Q$28,2))))</f>
        <v>-</v>
      </c>
      <c r="HD44" s="168" t="str">
        <f aca="false">IF(FS44="","",IF(FS44="-","-",IF(UPPER(FS44)="AB","+",VLOOKUP(FS44,'විෂය තොරතුරු'!$P$24:$Q$28,2))))</f>
        <v/>
      </c>
      <c r="HE44" s="170" t="str">
        <f aca="false">IF(FT44="","",IF(FT44="-","-",IF(UPPER(FT44)="AB","+",VLOOKUP(FT44,'විෂය තොරතුරු'!$P$24:$Q$28,2))))</f>
        <v/>
      </c>
      <c r="HF44" s="171" t="str">
        <f aca="false">IF(FU44="","",IF(FU44="-","-",IF(UPPER(FU44)="AB","+",VLOOKUP(FU44,'විෂය තොරතුරු'!$P$24:$Q$28,2))))</f>
        <v>+</v>
      </c>
      <c r="HG44" s="168" t="str">
        <f aca="false">IF(FV44="","",IF(FV44="-","-",IF(UPPER(FV44)="AB","+",VLOOKUP(FV44,'විෂය තොරතුරු'!$P$24:$Q$28,2))))</f>
        <v>+</v>
      </c>
      <c r="HH44" s="168" t="str">
        <f aca="false">IF(FW44="","",IF(FW44="-","-",IF(UPPER(FW44)="AB","+",VLOOKUP(FW44,'විෂය තොරතුරු'!$P$24:$Q$28,2))))</f>
        <v>+</v>
      </c>
      <c r="HI44" s="169" t="str">
        <f aca="false">IF(FX44="","",IF(FX44="-","-",IF(UPPER(FX44)="AB","+",VLOOKUP(FX44,'විෂය තොරතුරු'!$P$24:$Q$28,2))))</f>
        <v>+</v>
      </c>
      <c r="HJ44" s="167" t="str">
        <f aca="false">IF(FY44="","",IF(FY44="-","-",IF(UPPER(FY44)="AB","+",VLOOKUP(FY44,'විෂය තොරතුරු'!$P$24:$Q$28,2))))</f>
        <v>-</v>
      </c>
      <c r="HK44" s="168" t="str">
        <f aca="false">IF(FZ44="","",IF(FZ44="-","-",IF(UPPER(FZ44)="AB","+",VLOOKUP(FZ44,'විෂය තොරතුරු'!$P$24:$Q$28,2))))</f>
        <v>-</v>
      </c>
      <c r="HL44" s="168" t="str">
        <f aca="false">IF(GA44="","",IF(GA44="-","-",IF(UPPER(GA44)="AB","+",VLOOKUP(GA44,'විෂය තොරතුරු'!$P$24:$Q$28,2))))</f>
        <v>-</v>
      </c>
      <c r="HM44" s="168" t="str">
        <f aca="false">IF(GB44="","",IF(GB44="-","-",IF(UPPER(GB44)="AB","+",VLOOKUP(GB44,'විෂය තොරතුරු'!$P$24:$Q$28,2))))</f>
        <v/>
      </c>
      <c r="HN44" s="168" t="str">
        <f aca="false">IF(GC44="","",IF(GC44="-","-",IF(UPPER(GC44)="AB","+",VLOOKUP(GC44,'විෂය තොරතුරු'!$P$24:$Q$28,2))))</f>
        <v/>
      </c>
      <c r="HO44" s="168" t="str">
        <f aca="false">IF(GD44="","",IF(GD44="-","-",IF(UPPER(GD44)="AB","+",VLOOKUP(GD44,'විෂය තොරතුරු'!$P$24:$Q$28,2))))</f>
        <v/>
      </c>
      <c r="HP44" s="168" t="str">
        <f aca="false">IF(GE44="","",IF(GE44="-","-",IF(UPPER(GE44)="AB","+",VLOOKUP(GE44,'විෂය තොරතුරු'!$P$24:$Q$28,2))))</f>
        <v/>
      </c>
      <c r="HQ44" s="170" t="str">
        <f aca="false">IF(GF44="","",IF(GF44="-","-",IF(UPPER(GF44)="AB","+",VLOOKUP(GF44,'විෂය තොරතුරු'!$P$24:$Q$28,2))))</f>
        <v/>
      </c>
      <c r="HR44" s="171" t="str">
        <f aca="false">IF(GG44="","",IF(GG44="-","-",IF(UPPER(GG44)="AB","+",VLOOKUP(GG44,'විෂය තොරතුරු'!$P$24:$Q$28,2))))</f>
        <v>-</v>
      </c>
      <c r="HS44" s="168" t="str">
        <f aca="false">IF(GH44="","",IF(GH44="-","-",IF(UPPER(GH44)="AB","+",VLOOKUP(GH44,'විෂය තොරතුරු'!$P$24:$Q$28,2))))</f>
        <v>-</v>
      </c>
      <c r="HT44" s="168" t="str">
        <f aca="false">IF(GI44="","",IF(GI44="-","-",IF(UPPER(GI44)="AB","+",VLOOKUP(GI44,'විෂය තොරතුරු'!$P$24:$Q$28,2))))</f>
        <v>-</v>
      </c>
      <c r="HU44" s="168" t="str">
        <f aca="false">IF(GJ44="","",IF(GJ44="-","-",IF(UPPER(GJ44)="AB","+",VLOOKUP(GJ44,'විෂය තොරතුරු'!$P$24:$Q$28,2))))</f>
        <v/>
      </c>
      <c r="HV44" s="168" t="str">
        <f aca="false">IF(GK44="","",IF(GK44="-","-",IF(UPPER(GK44)="AB","+",VLOOKUP(GK44,'විෂය තොරතුරු'!$P$24:$Q$28,2))))</f>
        <v/>
      </c>
      <c r="HW44" s="168" t="str">
        <f aca="false">IF(GL44="","",IF(GL44="-","-",IF(UPPER(GL44)="AB","+",VLOOKUP(GL44,'විෂය තොරතුරු'!$P$24:$Q$28,2))))</f>
        <v>-</v>
      </c>
      <c r="HX44" s="168" t="str">
        <f aca="false">IF(GM44="","",IF(GM44="-","-",IF(UPPER(GM44)="AB","+",VLOOKUP(GM44,'විෂය තොරතුරු'!$P$24:$Q$28,2))))</f>
        <v/>
      </c>
      <c r="HY44" s="169" t="str">
        <f aca="false">IF(GN44="","",IF(GN44="-","-",IF(UPPER(GN44)="AB","+",VLOOKUP(GN44,'විෂය තොරතුරු'!$P$24:$Q$28,2))))</f>
        <v/>
      </c>
      <c r="HZ44" s="171" t="str">
        <f aca="false">IF(GO44="","",IF(GO44="-","-",IF(UPPER(GO44)="AB","+",VLOOKUP(GO44,'විෂය තොරතුරු'!$P$24:$Q$28,2))))</f>
        <v>-</v>
      </c>
      <c r="IA44" s="168" t="str">
        <f aca="false">IF(GP44="","",IF(GP44="-","-",IF(UPPER(GP44)="AB","+",VLOOKUP(GP44,'විෂය තොරතුරු'!$P$24:$Q$28,2))))</f>
        <v>-</v>
      </c>
      <c r="IB44" s="168" t="str">
        <f aca="false">IF(GQ44="","",IF(GQ44="-","-",IF(UPPER(GQ44)="AB","+",VLOOKUP(GQ44,'විෂය තොරතුරු'!$P$24:$Q$28,2))))</f>
        <v/>
      </c>
      <c r="IC44" s="168" t="str">
        <f aca="false">IF(GR44="","",IF(GR44="-","-",IF(UPPER(GR44)="AB","+",VLOOKUP(GR44,'විෂය තොරතුරු'!$P$24:$Q$28,2))))</f>
        <v>-</v>
      </c>
      <c r="ID44" s="168" t="str">
        <f aca="false">IF(GS44="","",IF(GS44="-","-",IF(UPPER(GS44)="AB","+",VLOOKUP(GS44,'විෂය තොරතුරු'!$P$24:$Q$28,2))))</f>
        <v/>
      </c>
      <c r="IE44" s="168" t="str">
        <f aca="false">IF(GT44="","",IF(GT44="-","-",IF(UPPER(GT44)="AB","+",VLOOKUP(GT44,'විෂය තොරතුරු'!$P$24:$Q$28,2))))</f>
        <v/>
      </c>
      <c r="IF44" s="168" t="str">
        <f aca="false">IF(GU44="","",IF(GU44="-","-",IF(UPPER(GU44)="AB","+",VLOOKUP(GU44,'විෂය තොරතුරු'!$P$24:$Q$28,2))))</f>
        <v/>
      </c>
      <c r="IG44" s="169" t="str">
        <f aca="false">IF(GV44="","",IF(GV44="-","-",IF(UPPER(GV44)="AB","+",VLOOKUP(GV44,'විෂය තොරතුරු'!$P$24:$Q$28,2))))</f>
        <v/>
      </c>
      <c r="IH44" s="171" t="n">
        <f aca="false">IF($FL44="","",COUNTIF($GZ44:$IG44,"A"))</f>
        <v>0</v>
      </c>
      <c r="II44" s="171" t="n">
        <f aca="false">IF($FL44="","",COUNTIF($GZ44:$IG44,"B"))</f>
        <v>0</v>
      </c>
      <c r="IJ44" s="171" t="n">
        <f aca="false">IF($FL44="","",COUNTIF($GZ44:$IG44,"C"))</f>
        <v>0</v>
      </c>
      <c r="IK44" s="171" t="n">
        <f aca="false">IF($FL44="","",COUNTIF($GZ44:$IG44,"S"))</f>
        <v>0</v>
      </c>
      <c r="IL44" s="171" t="n">
        <f aca="false">IF($FL44="","",COUNTIF($GZ44:$IG44,"W"))</f>
        <v>0</v>
      </c>
      <c r="IM44" s="171" t="n">
        <f aca="false">IF(FL44="","",SUM(IH44:IK44))</f>
        <v>0</v>
      </c>
      <c r="IN44" s="169" t="n">
        <f aca="false">IF(FL44="","",SUM(IH44:IJ44))</f>
        <v>0</v>
      </c>
      <c r="IO44" s="172" t="str">
        <f aca="false">IF(FL44="","",IF(AND(IM44&gt;=6,IN44&gt;=3,OR(FO44&gt;=35,FP44&gt;=35),FV44&gt;=35),"6/3 සමත්",IF(AND(IM44&gt;=5,IN44&gt;=3,OR(FO44&gt;=35,FP44&gt;=35,FV44&gt;=35)),"5/3 සමත්",IF(AND(IM44&gt;=4,IN44&gt;=1,OR(FO44&gt;=20,FP44&gt;=20,FV44&gt;=20)),"සමත් කළ හැකි",IF(IL44=9,"W9","අසමත් ?")))))</f>
        <v>අසමත් ?</v>
      </c>
    </row>
    <row r="45" customFormat="false" ht="16.5" hidden="false" customHeight="true" outlineLevel="0" collapsed="false">
      <c r="A45" s="160" t="n">
        <v>31</v>
      </c>
      <c r="B45" s="187"/>
      <c r="C45" s="161"/>
      <c r="D45" s="162"/>
      <c r="E45" s="183"/>
      <c r="F45" s="181"/>
      <c r="G45" s="183"/>
      <c r="H45" s="180"/>
      <c r="I45" s="180"/>
      <c r="J45" s="181"/>
      <c r="K45" s="183"/>
      <c r="L45" s="180"/>
      <c r="M45" s="180"/>
      <c r="N45" s="181"/>
      <c r="O45" s="183"/>
      <c r="P45" s="180"/>
      <c r="Q45" s="180"/>
      <c r="R45" s="180"/>
      <c r="S45" s="180"/>
      <c r="T45" s="180"/>
      <c r="U45" s="180"/>
      <c r="V45" s="181"/>
      <c r="W45" s="183"/>
      <c r="X45" s="180"/>
      <c r="Y45" s="180"/>
      <c r="Z45" s="180"/>
      <c r="AA45" s="180"/>
      <c r="AB45" s="180"/>
      <c r="AC45" s="180"/>
      <c r="AD45" s="181"/>
      <c r="AE45" s="183"/>
      <c r="AF45" s="180"/>
      <c r="AG45" s="180"/>
      <c r="AH45" s="180"/>
      <c r="AI45" s="180"/>
      <c r="AJ45" s="180"/>
      <c r="AK45" s="180"/>
      <c r="AL45" s="166"/>
      <c r="AM45" s="167" t="str">
        <f aca="false">IF(B45="","",SUM(E45:AL45))</f>
        <v/>
      </c>
      <c r="AN45" s="168" t="str">
        <f aca="false">IF(B45="","",AM45/9)</f>
        <v/>
      </c>
      <c r="AO45" s="169" t="str">
        <f aca="false">IF(B45="","",IF(AM45=0,"-",RANK(AM45,$AM$15:$AM$64,0)))</f>
        <v/>
      </c>
      <c r="AP45" s="167" t="str">
        <f aca="false">IF(E45="","",IF(E45="-","-",IF(UPPER(E45)="AB","+",VLOOKUP(E45,'විෂය තොරතුරු'!$P$24:$Q$28,2))))</f>
        <v/>
      </c>
      <c r="AQ45" s="168" t="str">
        <f aca="false">IF(F45="","",IF(F45="-","-",IF(UPPER(F45)="AB","+",VLOOKUP(F45,'විෂය තොරතුරු'!$P$24:$Q$28,2))))</f>
        <v/>
      </c>
      <c r="AR45" s="168" t="str">
        <f aca="false">IF(G45="","",IF(G45="-","-",IF(UPPER(G45)="AB","+",VLOOKUP(G45,'විෂය තොරතුරු'!$P$24:$Q$28,2))))</f>
        <v/>
      </c>
      <c r="AS45" s="168" t="str">
        <f aca="false">IF(H45="","",IF(H45="-","-",IF(UPPER(H45)="AB","+",VLOOKUP(H45,'විෂය තොරතුරු'!$P$24:$Q$28,2))))</f>
        <v/>
      </c>
      <c r="AT45" s="168" t="str">
        <f aca="false">IF(I45="","",IF(I45="-","-",IF(UPPER(I45)="AB","+",VLOOKUP(I45,'විෂය තොරතුරු'!$P$24:$Q$28,2))))</f>
        <v/>
      </c>
      <c r="AU45" s="170" t="str">
        <f aca="false">IF(J45="","",IF(J45="-","-",IF(UPPER(J45)="AB","+",VLOOKUP(J45,'විෂය තොරතුරු'!$P$24:$Q$28,2))))</f>
        <v/>
      </c>
      <c r="AV45" s="171" t="str">
        <f aca="false">IF(K45="","",IF(K45="-","-",IF(UPPER(K45)="AB","+",VLOOKUP(K45,'විෂය තොරතුරු'!$P$24:$Q$28,2))))</f>
        <v/>
      </c>
      <c r="AW45" s="168" t="str">
        <f aca="false">IF(L45="","",IF(L45="-","-",IF(UPPER(L45)="AB","+",VLOOKUP(L45,'විෂය තොරතුරු'!$P$24:$Q$28,2))))</f>
        <v/>
      </c>
      <c r="AX45" s="168" t="str">
        <f aca="false">IF(M45="","",IF(M45="-","-",IF(UPPER(M45)="AB","+",VLOOKUP(M45,'විෂය තොරතුරු'!$P$24:$Q$28,2))))</f>
        <v/>
      </c>
      <c r="AY45" s="169" t="str">
        <f aca="false">IF(N45="","",IF(N45="-","-",IF(UPPER(N45)="AB","+",VLOOKUP(N45,'විෂය තොරතුරු'!$P$24:$Q$28,2))))</f>
        <v/>
      </c>
      <c r="AZ45" s="167" t="str">
        <f aca="false">IF(O45="","",IF(O45="-","-",IF(UPPER(O45)="AB","+",VLOOKUP(O45,'විෂය තොරතුරු'!$P$24:$Q$28,2))))</f>
        <v/>
      </c>
      <c r="BA45" s="168" t="str">
        <f aca="false">IF(P45="","",IF(P45="-","-",IF(UPPER(P45)="AB","+",VLOOKUP(P45,'විෂය තොරතුරු'!$P$24:$Q$28,2))))</f>
        <v/>
      </c>
      <c r="BB45" s="168" t="str">
        <f aca="false">IF(Q45="","",IF(Q45="-","-",IF(UPPER(Q45)="AB","+",VLOOKUP(Q45,'විෂය තොරතුරු'!$P$24:$Q$28,2))))</f>
        <v/>
      </c>
      <c r="BC45" s="168" t="str">
        <f aca="false">IF(R45="","",IF(R45="-","-",IF(UPPER(R45)="AB","+",VLOOKUP(R45,'විෂය තොරතුරු'!$P$24:$Q$28,2))))</f>
        <v/>
      </c>
      <c r="BD45" s="168" t="str">
        <f aca="false">IF(S45="","",IF(S45="-","-",IF(UPPER(S45)="AB","+",VLOOKUP(S45,'විෂය තොරතුරු'!$P$24:$Q$28,2))))</f>
        <v/>
      </c>
      <c r="BE45" s="168" t="str">
        <f aca="false">IF(T45="","",IF(T45="-","-",IF(UPPER(T45)="AB","+",VLOOKUP(T45,'විෂය තොරතුරු'!$P$24:$Q$28,2))))</f>
        <v/>
      </c>
      <c r="BF45" s="168" t="str">
        <f aca="false">IF(U45="","",IF(U45="-","-",IF(UPPER(U45)="AB","+",VLOOKUP(U45,'විෂය තොරතුරු'!$P$24:$Q$28,2))))</f>
        <v/>
      </c>
      <c r="BG45" s="170" t="str">
        <f aca="false">IF(V45="","",IF(V45="-","-",IF(UPPER(V45)="AB","+",VLOOKUP(V45,'විෂය තොරතුරු'!$P$24:$Q$28,2))))</f>
        <v/>
      </c>
      <c r="BH45" s="171" t="str">
        <f aca="false">IF(W45="","",IF(W45="-","-",IF(UPPER(W45)="AB","+",VLOOKUP(W45,'විෂය තොරතුරු'!$P$24:$Q$28,2))))</f>
        <v/>
      </c>
      <c r="BI45" s="168" t="str">
        <f aca="false">IF(X45="","",IF(X45="-","-",IF(UPPER(X45)="AB","+",VLOOKUP(X45,'විෂය තොරතුරු'!$P$24:$Q$28,2))))</f>
        <v/>
      </c>
      <c r="BJ45" s="168" t="str">
        <f aca="false">IF(Y45="","",IF(Y45="-","-",IF(UPPER(Y45)="AB","+",VLOOKUP(Y45,'විෂය තොරතුරු'!$P$24:$Q$28,2))))</f>
        <v/>
      </c>
      <c r="BK45" s="168" t="str">
        <f aca="false">IF(Z45="","",IF(Z45="-","-",IF(UPPER(Z45)="AB","+",VLOOKUP(Z45,'විෂය තොරතුරු'!$P$24:$Q$28,2))))</f>
        <v/>
      </c>
      <c r="BL45" s="168" t="str">
        <f aca="false">IF(AA45="","",IF(AA45="-","-",IF(UPPER(AA45)="AB","+",VLOOKUP(AA45,'විෂය තොරතුරු'!$P$24:$Q$28,2))))</f>
        <v/>
      </c>
      <c r="BM45" s="168" t="str">
        <f aca="false">IF(AB45="","",IF(AB45="-","-",IF(UPPER(AB45)="AB","+",VLOOKUP(AB45,'විෂය තොරතුරු'!$P$24:$Q$28,2))))</f>
        <v/>
      </c>
      <c r="BN45" s="168" t="str">
        <f aca="false">IF(AC45="","",IF(AC45="-","-",IF(UPPER(AC45)="AB","+",VLOOKUP(AC45,'විෂය තොරතුරු'!$P$24:$Q$28,2))))</f>
        <v/>
      </c>
      <c r="BO45" s="169" t="str">
        <f aca="false">IF(AD45="","",IF(AD45="-","-",IF(UPPER(AD45)="AB","+",VLOOKUP(AD45,'විෂය තොරතුරු'!$P$24:$Q$28,2))))</f>
        <v/>
      </c>
      <c r="BP45" s="171" t="str">
        <f aca="false">IF(AE45="","",IF(AE45="-","-",IF(UPPER(AE45)="AB","+",VLOOKUP(AE45,'විෂය තොරතුරු'!$P$24:$Q$28,2))))</f>
        <v/>
      </c>
      <c r="BQ45" s="168" t="str">
        <f aca="false">IF(AF45="","",IF(AF45="-","-",IF(UPPER(AF45)="AB","+",VLOOKUP(AF45,'විෂය තොරතුරු'!$P$24:$Q$28,2))))</f>
        <v/>
      </c>
      <c r="BR45" s="168" t="str">
        <f aca="false">IF(AG45="","",IF(AG45="-","-",IF(UPPER(AG45)="AB","+",VLOOKUP(AG45,'විෂය තොරතුරු'!$P$24:$Q$28,2))))</f>
        <v/>
      </c>
      <c r="BS45" s="168" t="str">
        <f aca="false">IF(AH45="","",IF(AH45="-","-",IF(UPPER(AH45)="AB","+",VLOOKUP(AH45,'විෂය තොරතුරු'!$P$24:$Q$28,2))))</f>
        <v/>
      </c>
      <c r="BT45" s="168" t="str">
        <f aca="false">IF(AI45="","",IF(AI45="-","-",IF(UPPER(AI45)="AB","+",VLOOKUP(AI45,'විෂය තොරතුරු'!$P$24:$Q$28,2))))</f>
        <v/>
      </c>
      <c r="BU45" s="168" t="str">
        <f aca="false">IF(AJ45="","",IF(AJ45="-","-",IF(UPPER(AJ45)="AB","+",VLOOKUP(AJ45,'විෂය තොරතුරු'!$P$24:$Q$28,2))))</f>
        <v/>
      </c>
      <c r="BV45" s="168" t="str">
        <f aca="false">IF(AK45="","",IF(AK45="-","-",IF(UPPER(AK45)="AB","+",VLOOKUP(AK45,'විෂය තොරතුරු'!$P$24:$Q$28,2))))</f>
        <v/>
      </c>
      <c r="BW45" s="169" t="str">
        <f aca="false">IF(AL45="","",IF(AL45="-","-",IF(UPPER(AL45)="AB","+",VLOOKUP(AL45,'විෂය තොරතුරු'!$P$24:$Q$28,2))))</f>
        <v/>
      </c>
      <c r="BX45" s="171" t="str">
        <f aca="false">IF($B45="","",COUNTIF($AP45:$BW45,"A"))</f>
        <v/>
      </c>
      <c r="BY45" s="168" t="str">
        <f aca="false">IF($B45="","",COUNTIF($AP45:$BW45,"B"))</f>
        <v/>
      </c>
      <c r="BZ45" s="168" t="str">
        <f aca="false">IF($B45="","",COUNTIF($AP45:$BW45,"C"))</f>
        <v/>
      </c>
      <c r="CA45" s="168" t="str">
        <f aca="false">IF($B45="","",COUNTIF($AP45:$BW45,"S"))</f>
        <v/>
      </c>
      <c r="CB45" s="169" t="str">
        <f aca="false">IF($B45="","",COUNTIF($AP45:$BW45,"W"))</f>
        <v/>
      </c>
      <c r="CC45" s="171" t="str">
        <f aca="false">IF(B45="","",SUM(BX45:CA45))</f>
        <v/>
      </c>
      <c r="CD45" s="169" t="str">
        <f aca="false">IF(B45="","",SUM(BX45:BZ45))</f>
        <v/>
      </c>
      <c r="CE45" s="172" t="str">
        <f aca="false">IF(B45="","",IF(AND(CC45&gt;=6,CD45&gt;=3,OR(E45&gt;=35,F45&gt;=35),L45&gt;=35),"6/3 සමත්",IF(AND(CC45&gt;=5,CD45&gt;=3,OR(E45&gt;=35,F45&gt;=35,L45&gt;=35)),"5/3 සමත්",IF(AND(CC45&gt;=4,CD45&gt;=1,OR(E45&gt;=20,F45&gt;=20,L45&gt;=20)),"සමත් කළ හැකි",IF(CB45=9,"W9","අසමත් ?")))))</f>
        <v/>
      </c>
      <c r="FK45" s="173" t="n">
        <v>31</v>
      </c>
      <c r="FL45" s="187" t="s">
        <v>74</v>
      </c>
      <c r="FM45" s="161"/>
      <c r="FN45" s="161" t="str">
        <f aca="false">IF(FM45="","-",(FM45/$M$95)*100)</f>
        <v>-</v>
      </c>
      <c r="FO45" s="165" t="n">
        <v>21</v>
      </c>
      <c r="FP45" s="165"/>
      <c r="FQ45" s="165" t="n">
        <v>48</v>
      </c>
      <c r="FR45" s="165" t="s">
        <v>18</v>
      </c>
      <c r="FS45" s="165"/>
      <c r="FT45" s="165"/>
      <c r="FU45" s="165" t="n">
        <v>3</v>
      </c>
      <c r="FV45" s="165" t="n">
        <v>15</v>
      </c>
      <c r="FW45" s="165" t="n">
        <v>19</v>
      </c>
      <c r="FX45" s="165" t="s">
        <v>18</v>
      </c>
      <c r="FY45" s="165" t="s">
        <v>18</v>
      </c>
      <c r="FZ45" s="165" t="s">
        <v>18</v>
      </c>
      <c r="GA45" s="165" t="n">
        <v>8</v>
      </c>
      <c r="GB45" s="165"/>
      <c r="GC45" s="165"/>
      <c r="GD45" s="165"/>
      <c r="GE45" s="165"/>
      <c r="GF45" s="165"/>
      <c r="GG45" s="165" t="n">
        <v>41</v>
      </c>
      <c r="GH45" s="165" t="s">
        <v>18</v>
      </c>
      <c r="GI45" s="165" t="s">
        <v>18</v>
      </c>
      <c r="GJ45" s="165"/>
      <c r="GK45" s="165"/>
      <c r="GL45" s="165" t="n">
        <v>39</v>
      </c>
      <c r="GM45" s="165"/>
      <c r="GN45" s="165"/>
      <c r="GO45" s="165" t="s">
        <v>18</v>
      </c>
      <c r="GP45" s="165" t="s">
        <v>18</v>
      </c>
      <c r="GQ45" s="165"/>
      <c r="GR45" s="165" t="s">
        <v>18</v>
      </c>
      <c r="GS45" s="165"/>
      <c r="GT45" s="165"/>
      <c r="GU45" s="165"/>
      <c r="GV45" s="174"/>
      <c r="GW45" s="167" t="n">
        <f aca="false">IF(FL45="","",SUM(FO45:GV45))</f>
        <v>194</v>
      </c>
      <c r="GX45" s="168" t="n">
        <f aca="false">IF(FL45="","",GW45/9)</f>
        <v>21.5555555555556</v>
      </c>
      <c r="GY45" s="169" t="n">
        <f aca="false">IF(FL45="","",IF(GW45=0,"-",RANK(GW45,$GW$15:$GW$64,0)))</f>
        <v>30</v>
      </c>
      <c r="GZ45" s="167" t="str">
        <f aca="false">IF(FO45="","",IF(FO45="-","-",IF(UPPER(FO45)="AB","+",VLOOKUP(FO45,'විෂය තොරතුරු'!$P$24:$Q$28,2))))</f>
        <v>W</v>
      </c>
      <c r="HA45" s="168" t="str">
        <f aca="false">IF(FP45="","",IF(FP45="-","-",IF(UPPER(FP45)="AB","+",VLOOKUP(FP45,'විෂය තොරතුරු'!$P$24:$Q$28,2))))</f>
        <v/>
      </c>
      <c r="HB45" s="168" t="str">
        <f aca="false">IF(FQ45="","",IF(FQ45="-","-",IF(UPPER(FQ45)="AB","+",VLOOKUP(FQ45,'විෂය තොරතුරු'!$P$24:$Q$28,2))))</f>
        <v>S</v>
      </c>
      <c r="HC45" s="168" t="str">
        <f aca="false">IF(FR45="","",IF(FR45="-","-",IF(UPPER(FR45)="AB","+",VLOOKUP(FR45,'විෂය තොරතුරු'!$P$24:$Q$28,2))))</f>
        <v>-</v>
      </c>
      <c r="HD45" s="168" t="str">
        <f aca="false">IF(FS45="","",IF(FS45="-","-",IF(UPPER(FS45)="AB","+",VLOOKUP(FS45,'විෂය තොරතුරු'!$P$24:$Q$28,2))))</f>
        <v/>
      </c>
      <c r="HE45" s="170" t="str">
        <f aca="false">IF(FT45="","",IF(FT45="-","-",IF(UPPER(FT45)="AB","+",VLOOKUP(FT45,'විෂය තොරතුරු'!$P$24:$Q$28,2))))</f>
        <v/>
      </c>
      <c r="HF45" s="171" t="str">
        <f aca="false">IF(FU45="","",IF(FU45="-","-",IF(UPPER(FU45)="AB","+",VLOOKUP(FU45,'විෂය තොරතුරු'!$P$24:$Q$28,2))))</f>
        <v>W</v>
      </c>
      <c r="HG45" s="168" t="str">
        <f aca="false">IF(FV45="","",IF(FV45="-","-",IF(UPPER(FV45)="AB","+",VLOOKUP(FV45,'විෂය තොරතුරු'!$P$24:$Q$28,2))))</f>
        <v>W</v>
      </c>
      <c r="HH45" s="168" t="str">
        <f aca="false">IF(FW45="","",IF(FW45="-","-",IF(UPPER(FW45)="AB","+",VLOOKUP(FW45,'විෂය තොරතුරු'!$P$24:$Q$28,2))))</f>
        <v>W</v>
      </c>
      <c r="HI45" s="169" t="str">
        <f aca="false">IF(FX45="","",IF(FX45="-","-",IF(UPPER(FX45)="AB","+",VLOOKUP(FX45,'විෂය තොරතුරු'!$P$24:$Q$28,2))))</f>
        <v>-</v>
      </c>
      <c r="HJ45" s="167" t="str">
        <f aca="false">IF(FY45="","",IF(FY45="-","-",IF(UPPER(FY45)="AB","+",VLOOKUP(FY45,'විෂය තොරතුරු'!$P$24:$Q$28,2))))</f>
        <v>-</v>
      </c>
      <c r="HK45" s="168" t="str">
        <f aca="false">IF(FZ45="","",IF(FZ45="-","-",IF(UPPER(FZ45)="AB","+",VLOOKUP(FZ45,'විෂය තොරතුරු'!$P$24:$Q$28,2))))</f>
        <v>-</v>
      </c>
      <c r="HL45" s="168" t="str">
        <f aca="false">IF(GA45="","",IF(GA45="-","-",IF(UPPER(GA45)="AB","+",VLOOKUP(GA45,'විෂය තොරතුරු'!$P$24:$Q$28,2))))</f>
        <v>W</v>
      </c>
      <c r="HM45" s="168" t="str">
        <f aca="false">IF(GB45="","",IF(GB45="-","-",IF(UPPER(GB45)="AB","+",VLOOKUP(GB45,'විෂය තොරතුරු'!$P$24:$Q$28,2))))</f>
        <v/>
      </c>
      <c r="HN45" s="168" t="str">
        <f aca="false">IF(GC45="","",IF(GC45="-","-",IF(UPPER(GC45)="AB","+",VLOOKUP(GC45,'විෂය තොරතුරු'!$P$24:$Q$28,2))))</f>
        <v/>
      </c>
      <c r="HO45" s="168" t="str">
        <f aca="false">IF(GD45="","",IF(GD45="-","-",IF(UPPER(GD45)="AB","+",VLOOKUP(GD45,'විෂය තොරතුරු'!$P$24:$Q$28,2))))</f>
        <v/>
      </c>
      <c r="HP45" s="168" t="str">
        <f aca="false">IF(GE45="","",IF(GE45="-","-",IF(UPPER(GE45)="AB","+",VLOOKUP(GE45,'විෂය තොරතුරු'!$P$24:$Q$28,2))))</f>
        <v/>
      </c>
      <c r="HQ45" s="170" t="str">
        <f aca="false">IF(GF45="","",IF(GF45="-","-",IF(UPPER(GF45)="AB","+",VLOOKUP(GF45,'විෂය තොරතුරු'!$P$24:$Q$28,2))))</f>
        <v/>
      </c>
      <c r="HR45" s="171" t="str">
        <f aca="false">IF(GG45="","",IF(GG45="-","-",IF(UPPER(GG45)="AB","+",VLOOKUP(GG45,'විෂය තොරතුරු'!$P$24:$Q$28,2))))</f>
        <v>S</v>
      </c>
      <c r="HS45" s="168" t="str">
        <f aca="false">IF(GH45="","",IF(GH45="-","-",IF(UPPER(GH45)="AB","+",VLOOKUP(GH45,'විෂය තොරතුරු'!$P$24:$Q$28,2))))</f>
        <v>-</v>
      </c>
      <c r="HT45" s="168" t="str">
        <f aca="false">IF(GI45="","",IF(GI45="-","-",IF(UPPER(GI45)="AB","+",VLOOKUP(GI45,'විෂය තොරතුරු'!$P$24:$Q$28,2))))</f>
        <v>-</v>
      </c>
      <c r="HU45" s="168" t="str">
        <f aca="false">IF(GJ45="","",IF(GJ45="-","-",IF(UPPER(GJ45)="AB","+",VLOOKUP(GJ45,'විෂය තොරතුරු'!$P$24:$Q$28,2))))</f>
        <v/>
      </c>
      <c r="HV45" s="168" t="str">
        <f aca="false">IF(GK45="","",IF(GK45="-","-",IF(UPPER(GK45)="AB","+",VLOOKUP(GK45,'විෂය තොරතුරු'!$P$24:$Q$28,2))))</f>
        <v/>
      </c>
      <c r="HW45" s="168" t="str">
        <f aca="false">IF(GL45="","",IF(GL45="-","-",IF(UPPER(GL45)="AB","+",VLOOKUP(GL45,'විෂය තොරතුරු'!$P$24:$Q$28,2))))</f>
        <v>S</v>
      </c>
      <c r="HX45" s="168" t="str">
        <f aca="false">IF(GM45="","",IF(GM45="-","-",IF(UPPER(GM45)="AB","+",VLOOKUP(GM45,'විෂය තොරතුරු'!$P$24:$Q$28,2))))</f>
        <v/>
      </c>
      <c r="HY45" s="169" t="str">
        <f aca="false">IF(GN45="","",IF(GN45="-","-",IF(UPPER(GN45)="AB","+",VLOOKUP(GN45,'විෂය තොරතුරු'!$P$24:$Q$28,2))))</f>
        <v/>
      </c>
      <c r="HZ45" s="171" t="str">
        <f aca="false">IF(GO45="","",IF(GO45="-","-",IF(UPPER(GO45)="AB","+",VLOOKUP(GO45,'විෂය තොරතුරු'!$P$24:$Q$28,2))))</f>
        <v>-</v>
      </c>
      <c r="IA45" s="168" t="str">
        <f aca="false">IF(GP45="","",IF(GP45="-","-",IF(UPPER(GP45)="AB","+",VLOOKUP(GP45,'විෂය තොරතුරු'!$P$24:$Q$28,2))))</f>
        <v>-</v>
      </c>
      <c r="IB45" s="168" t="str">
        <f aca="false">IF(GQ45="","",IF(GQ45="-","-",IF(UPPER(GQ45)="AB","+",VLOOKUP(GQ45,'විෂය තොරතුරු'!$P$24:$Q$28,2))))</f>
        <v/>
      </c>
      <c r="IC45" s="168" t="str">
        <f aca="false">IF(GR45="","",IF(GR45="-","-",IF(UPPER(GR45)="AB","+",VLOOKUP(GR45,'විෂය තොරතුරු'!$P$24:$Q$28,2))))</f>
        <v>-</v>
      </c>
      <c r="ID45" s="168" t="str">
        <f aca="false">IF(GS45="","",IF(GS45="-","-",IF(UPPER(GS45)="AB","+",VLOOKUP(GS45,'විෂය තොරතුරු'!$P$24:$Q$28,2))))</f>
        <v/>
      </c>
      <c r="IE45" s="168" t="str">
        <f aca="false">IF(GT45="","",IF(GT45="-","-",IF(UPPER(GT45)="AB","+",VLOOKUP(GT45,'විෂය තොරතුරු'!$P$24:$Q$28,2))))</f>
        <v/>
      </c>
      <c r="IF45" s="168" t="str">
        <f aca="false">IF(GU45="","",IF(GU45="-","-",IF(UPPER(GU45)="AB","+",VLOOKUP(GU45,'විෂය තොරතුරු'!$P$24:$Q$28,2))))</f>
        <v/>
      </c>
      <c r="IG45" s="169" t="str">
        <f aca="false">IF(GV45="","",IF(GV45="-","-",IF(UPPER(GV45)="AB","+",VLOOKUP(GV45,'විෂය තොරතුරු'!$P$24:$Q$28,2))))</f>
        <v/>
      </c>
      <c r="IH45" s="171" t="n">
        <f aca="false">IF($FL45="","",COUNTIF($GZ45:$IG45,"A"))</f>
        <v>0</v>
      </c>
      <c r="II45" s="171" t="n">
        <f aca="false">IF($FL45="","",COUNTIF($GZ45:$IG45,"B"))</f>
        <v>0</v>
      </c>
      <c r="IJ45" s="171" t="n">
        <f aca="false">IF($FL45="","",COUNTIF($GZ45:$IG45,"C"))</f>
        <v>0</v>
      </c>
      <c r="IK45" s="171" t="n">
        <f aca="false">IF($FL45="","",COUNTIF($GZ45:$IG45,"S"))</f>
        <v>3</v>
      </c>
      <c r="IL45" s="171" t="n">
        <f aca="false">IF($FL45="","",COUNTIF($GZ45:$IG45,"W"))</f>
        <v>5</v>
      </c>
      <c r="IM45" s="171" t="n">
        <f aca="false">IF(FL45="","",SUM(IH45:IK45))</f>
        <v>3</v>
      </c>
      <c r="IN45" s="169" t="n">
        <f aca="false">IF(FL45="","",SUM(IH45:IJ45))</f>
        <v>0</v>
      </c>
      <c r="IO45" s="172" t="str">
        <f aca="false">IF(FL45="","",IF(AND(IM45&gt;=6,IN45&gt;=3,OR(FO45&gt;=35,FP45&gt;=35),FV45&gt;=35),"6/3 සමත්",IF(AND(IM45&gt;=5,IN45&gt;=3,OR(FO45&gt;=35,FP45&gt;=35,FV45&gt;=35)),"5/3 සමත්",IF(AND(IM45&gt;=4,IN45&gt;=1,OR(FO45&gt;=20,FP45&gt;=20,FV45&gt;=20)),"සමත් කළ හැකි",IF(IL45=9,"W9","අසමත් ?")))))</f>
        <v>අසමත් ?</v>
      </c>
    </row>
    <row r="46" customFormat="false" ht="13.8" hidden="false" customHeight="false" outlineLevel="0" collapsed="false">
      <c r="A46" s="160" t="n">
        <v>32</v>
      </c>
      <c r="B46" s="161"/>
      <c r="C46" s="161"/>
      <c r="D46" s="162"/>
      <c r="E46" s="183"/>
      <c r="F46" s="181"/>
      <c r="G46" s="183"/>
      <c r="H46" s="180"/>
      <c r="I46" s="180"/>
      <c r="J46" s="181"/>
      <c r="K46" s="183"/>
      <c r="L46" s="180"/>
      <c r="M46" s="180"/>
      <c r="N46" s="181"/>
      <c r="O46" s="183"/>
      <c r="P46" s="180"/>
      <c r="Q46" s="180"/>
      <c r="R46" s="180"/>
      <c r="S46" s="180"/>
      <c r="T46" s="180"/>
      <c r="U46" s="180"/>
      <c r="V46" s="181"/>
      <c r="W46" s="183"/>
      <c r="X46" s="180"/>
      <c r="Y46" s="180"/>
      <c r="Z46" s="180"/>
      <c r="AA46" s="180"/>
      <c r="AB46" s="180"/>
      <c r="AC46" s="180"/>
      <c r="AD46" s="181"/>
      <c r="AE46" s="183"/>
      <c r="AF46" s="180"/>
      <c r="AG46" s="180"/>
      <c r="AH46" s="180"/>
      <c r="AI46" s="180"/>
      <c r="AJ46" s="180"/>
      <c r="AK46" s="180"/>
      <c r="AL46" s="166"/>
      <c r="AM46" s="167" t="str">
        <f aca="false">IF(B46="","",SUM(E46:AL46))</f>
        <v/>
      </c>
      <c r="AN46" s="168" t="str">
        <f aca="false">IF(B46="","",AM46/9)</f>
        <v/>
      </c>
      <c r="AO46" s="169" t="str">
        <f aca="false">IF(B46="","",IF(AM46=0,"-",RANK(AM46,$AM$15:$AM$64,0)))</f>
        <v/>
      </c>
      <c r="AP46" s="167" t="str">
        <f aca="false">IF(E46="","",IF(E46="-","-",IF(UPPER(E46)="AB","+",VLOOKUP(E46,'විෂය තොරතුරු'!$P$24:$Q$28,2))))</f>
        <v/>
      </c>
      <c r="AQ46" s="168" t="str">
        <f aca="false">IF(F46="","",IF(F46="-","-",IF(UPPER(F46)="AB","+",VLOOKUP(F46,'විෂය තොරතුරු'!$P$24:$Q$28,2))))</f>
        <v/>
      </c>
      <c r="AR46" s="168" t="str">
        <f aca="false">IF(G46="","",IF(G46="-","-",IF(UPPER(G46)="AB","+",VLOOKUP(G46,'විෂය තොරතුරු'!$P$24:$Q$28,2))))</f>
        <v/>
      </c>
      <c r="AS46" s="168" t="str">
        <f aca="false">IF(H46="","",IF(H46="-","-",IF(UPPER(H46)="AB","+",VLOOKUP(H46,'විෂය තොරතුරු'!$P$24:$Q$28,2))))</f>
        <v/>
      </c>
      <c r="AT46" s="168" t="str">
        <f aca="false">IF(I46="","",IF(I46="-","-",IF(UPPER(I46)="AB","+",VLOOKUP(I46,'විෂය තොරතුරු'!$P$24:$Q$28,2))))</f>
        <v/>
      </c>
      <c r="AU46" s="170" t="str">
        <f aca="false">IF(J46="","",IF(J46="-","-",IF(UPPER(J46)="AB","+",VLOOKUP(J46,'විෂය තොරතුරු'!$P$24:$Q$28,2))))</f>
        <v/>
      </c>
      <c r="AV46" s="171" t="str">
        <f aca="false">IF(K46="","",IF(K46="-","-",IF(UPPER(K46)="AB","+",VLOOKUP(K46,'විෂය තොරතුරු'!$P$24:$Q$28,2))))</f>
        <v/>
      </c>
      <c r="AW46" s="168" t="str">
        <f aca="false">IF(L46="","",IF(L46="-","-",IF(UPPER(L46)="AB","+",VLOOKUP(L46,'විෂය තොරතුරු'!$P$24:$Q$28,2))))</f>
        <v/>
      </c>
      <c r="AX46" s="168" t="str">
        <f aca="false">IF(M46="","",IF(M46="-","-",IF(UPPER(M46)="AB","+",VLOOKUP(M46,'විෂය තොරතුරු'!$P$24:$Q$28,2))))</f>
        <v/>
      </c>
      <c r="AY46" s="169" t="str">
        <f aca="false">IF(N46="","",IF(N46="-","-",IF(UPPER(N46)="AB","+",VLOOKUP(N46,'විෂය තොරතුරු'!$P$24:$Q$28,2))))</f>
        <v/>
      </c>
      <c r="AZ46" s="167" t="str">
        <f aca="false">IF(O46="","",IF(O46="-","-",IF(UPPER(O46)="AB","+",VLOOKUP(O46,'විෂය තොරතුරු'!$P$24:$Q$28,2))))</f>
        <v/>
      </c>
      <c r="BA46" s="168" t="str">
        <f aca="false">IF(P46="","",IF(P46="-","-",IF(UPPER(P46)="AB","+",VLOOKUP(P46,'විෂය තොරතුරු'!$P$24:$Q$28,2))))</f>
        <v/>
      </c>
      <c r="BB46" s="168" t="str">
        <f aca="false">IF(Q46="","",IF(Q46="-","-",IF(UPPER(Q46)="AB","+",VLOOKUP(Q46,'විෂය තොරතුරු'!$P$24:$Q$28,2))))</f>
        <v/>
      </c>
      <c r="BC46" s="168" t="str">
        <f aca="false">IF(R46="","",IF(R46="-","-",IF(UPPER(R46)="AB","+",VLOOKUP(R46,'විෂය තොරතුරු'!$P$24:$Q$28,2))))</f>
        <v/>
      </c>
      <c r="BD46" s="168" t="str">
        <f aca="false">IF(S46="","",IF(S46="-","-",IF(UPPER(S46)="AB","+",VLOOKUP(S46,'විෂය තොරතුරු'!$P$24:$Q$28,2))))</f>
        <v/>
      </c>
      <c r="BE46" s="168" t="str">
        <f aca="false">IF(T46="","",IF(T46="-","-",IF(UPPER(T46)="AB","+",VLOOKUP(T46,'විෂය තොරතුරු'!$P$24:$Q$28,2))))</f>
        <v/>
      </c>
      <c r="BF46" s="168" t="str">
        <f aca="false">IF(U46="","",IF(U46="-","-",IF(UPPER(U46)="AB","+",VLOOKUP(U46,'විෂය තොරතුරු'!$P$24:$Q$28,2))))</f>
        <v/>
      </c>
      <c r="BG46" s="170" t="str">
        <f aca="false">IF(V46="","",IF(V46="-","-",IF(UPPER(V46)="AB","+",VLOOKUP(V46,'විෂය තොරතුරු'!$P$24:$Q$28,2))))</f>
        <v/>
      </c>
      <c r="BH46" s="171" t="str">
        <f aca="false">IF(W46="","",IF(W46="-","-",IF(UPPER(W46)="AB","+",VLOOKUP(W46,'විෂය තොරතුරු'!$P$24:$Q$28,2))))</f>
        <v/>
      </c>
      <c r="BI46" s="168" t="str">
        <f aca="false">IF(X46="","",IF(X46="-","-",IF(UPPER(X46)="AB","+",VLOOKUP(X46,'විෂය තොරතුරු'!$P$24:$Q$28,2))))</f>
        <v/>
      </c>
      <c r="BJ46" s="168" t="str">
        <f aca="false">IF(Y46="","",IF(Y46="-","-",IF(UPPER(Y46)="AB","+",VLOOKUP(Y46,'විෂය තොරතුරු'!$P$24:$Q$28,2))))</f>
        <v/>
      </c>
      <c r="BK46" s="168" t="str">
        <f aca="false">IF(Z46="","",IF(Z46="-","-",IF(UPPER(Z46)="AB","+",VLOOKUP(Z46,'විෂය තොරතුරු'!$P$24:$Q$28,2))))</f>
        <v/>
      </c>
      <c r="BL46" s="168" t="str">
        <f aca="false">IF(AA46="","",IF(AA46="-","-",IF(UPPER(AA46)="AB","+",VLOOKUP(AA46,'විෂය තොරතුරු'!$P$24:$Q$28,2))))</f>
        <v/>
      </c>
      <c r="BM46" s="168" t="str">
        <f aca="false">IF(AB46="","",IF(AB46="-","-",IF(UPPER(AB46)="AB","+",VLOOKUP(AB46,'විෂය තොරතුරු'!$P$24:$Q$28,2))))</f>
        <v/>
      </c>
      <c r="BN46" s="168" t="str">
        <f aca="false">IF(AC46="","",IF(AC46="-","-",IF(UPPER(AC46)="AB","+",VLOOKUP(AC46,'විෂය තොරතුරු'!$P$24:$Q$28,2))))</f>
        <v/>
      </c>
      <c r="BO46" s="169" t="str">
        <f aca="false">IF(AD46="","",IF(AD46="-","-",IF(UPPER(AD46)="AB","+",VLOOKUP(AD46,'විෂය තොරතුරු'!$P$24:$Q$28,2))))</f>
        <v/>
      </c>
      <c r="BP46" s="171" t="str">
        <f aca="false">IF(AE46="","",IF(AE46="-","-",IF(UPPER(AE46)="AB","+",VLOOKUP(AE46,'විෂය තොරතුරු'!$P$24:$Q$28,2))))</f>
        <v/>
      </c>
      <c r="BQ46" s="168" t="str">
        <f aca="false">IF(AF46="","",IF(AF46="-","-",IF(UPPER(AF46)="AB","+",VLOOKUP(AF46,'විෂය තොරතුරු'!$P$24:$Q$28,2))))</f>
        <v/>
      </c>
      <c r="BR46" s="168" t="str">
        <f aca="false">IF(AG46="","",IF(AG46="-","-",IF(UPPER(AG46)="AB","+",VLOOKUP(AG46,'විෂය තොරතුරු'!$P$24:$Q$28,2))))</f>
        <v/>
      </c>
      <c r="BS46" s="168" t="str">
        <f aca="false">IF(AH46="","",IF(AH46="-","-",IF(UPPER(AH46)="AB","+",VLOOKUP(AH46,'විෂය තොරතුරු'!$P$24:$Q$28,2))))</f>
        <v/>
      </c>
      <c r="BT46" s="168" t="str">
        <f aca="false">IF(AI46="","",IF(AI46="-","-",IF(UPPER(AI46)="AB","+",VLOOKUP(AI46,'විෂය තොරතුරු'!$P$24:$Q$28,2))))</f>
        <v/>
      </c>
      <c r="BU46" s="168" t="str">
        <f aca="false">IF(AJ46="","",IF(AJ46="-","-",IF(UPPER(AJ46)="AB","+",VLOOKUP(AJ46,'විෂය තොරතුරු'!$P$24:$Q$28,2))))</f>
        <v/>
      </c>
      <c r="BV46" s="168" t="str">
        <f aca="false">IF(AK46="","",IF(AK46="-","-",IF(UPPER(AK46)="AB","+",VLOOKUP(AK46,'විෂය තොරතුරු'!$P$24:$Q$28,2))))</f>
        <v/>
      </c>
      <c r="BW46" s="169" t="str">
        <f aca="false">IF(AL46="","",IF(AL46="-","-",IF(UPPER(AL46)="AB","+",VLOOKUP(AL46,'විෂය තොරතුරු'!$P$24:$Q$28,2))))</f>
        <v/>
      </c>
      <c r="BX46" s="171" t="str">
        <f aca="false">IF($B46="","",COUNTIF($AP46:$BW46,"A"))</f>
        <v/>
      </c>
      <c r="BY46" s="168" t="str">
        <f aca="false">IF($B46="","",COUNTIF($AP46:$BW46,"B"))</f>
        <v/>
      </c>
      <c r="BZ46" s="168" t="str">
        <f aca="false">IF($B46="","",COUNTIF($AP46:$BW46,"C"))</f>
        <v/>
      </c>
      <c r="CA46" s="168" t="str">
        <f aca="false">IF($B46="","",COUNTIF($AP46:$BW46,"S"))</f>
        <v/>
      </c>
      <c r="CB46" s="169" t="str">
        <f aca="false">IF($B46="","",COUNTIF($AP46:$BW46,"W"))</f>
        <v/>
      </c>
      <c r="CC46" s="171" t="str">
        <f aca="false">IF(B46="","",SUM(BX46:CA46))</f>
        <v/>
      </c>
      <c r="CD46" s="169" t="str">
        <f aca="false">IF(B46="","",SUM(BX46:BZ46))</f>
        <v/>
      </c>
      <c r="CE46" s="172" t="str">
        <f aca="false">IF(B46="","",IF(AND(CC46&gt;=6,CD46&gt;=3,OR(E46&gt;=35,F46&gt;=35),L46&gt;=35),"6/3 සමත්",IF(AND(CC46&gt;=5,CD46&gt;=3,OR(E46&gt;=35,F46&gt;=35,L46&gt;=35)),"5/3 සමත්",IF(AND(CC46&gt;=4,CD46&gt;=1,OR(E46&gt;=20,F46&gt;=20,L46&gt;=20)),"සමත් කළ හැකි",IF(CB46=9,"W9","අසමත් ?")))))</f>
        <v/>
      </c>
      <c r="FK46" s="173" t="n">
        <v>32</v>
      </c>
      <c r="FL46" s="161" t="s">
        <v>75</v>
      </c>
      <c r="FM46" s="161"/>
      <c r="FN46" s="161" t="str">
        <f aca="false">IF(FM46="","-",(FM46/$M$95)*100)</f>
        <v>-</v>
      </c>
      <c r="FO46" s="165" t="n">
        <v>25</v>
      </c>
      <c r="FP46" s="165"/>
      <c r="FQ46" s="165" t="n">
        <v>38</v>
      </c>
      <c r="FR46" s="165" t="s">
        <v>18</v>
      </c>
      <c r="FS46" s="165"/>
      <c r="FT46" s="165"/>
      <c r="FU46" s="165" t="n">
        <v>0</v>
      </c>
      <c r="FV46" s="165" t="n">
        <v>26</v>
      </c>
      <c r="FW46" s="165" t="n">
        <v>26</v>
      </c>
      <c r="FX46" s="165" t="n">
        <v>29</v>
      </c>
      <c r="FY46" s="165" t="s">
        <v>18</v>
      </c>
      <c r="FZ46" s="165" t="s">
        <v>18</v>
      </c>
      <c r="GA46" s="165" t="n">
        <v>9</v>
      </c>
      <c r="GB46" s="165"/>
      <c r="GC46" s="165"/>
      <c r="GD46" s="165"/>
      <c r="GE46" s="165"/>
      <c r="GF46" s="165"/>
      <c r="GG46" s="165" t="s">
        <v>18</v>
      </c>
      <c r="GH46" s="165" t="s">
        <v>18</v>
      </c>
      <c r="GI46" s="165" t="n">
        <v>32</v>
      </c>
      <c r="GJ46" s="165"/>
      <c r="GK46" s="165"/>
      <c r="GL46" s="165" t="n">
        <v>26</v>
      </c>
      <c r="GM46" s="165"/>
      <c r="GN46" s="165"/>
      <c r="GO46" s="165" t="s">
        <v>18</v>
      </c>
      <c r="GP46" s="165" t="s">
        <v>18</v>
      </c>
      <c r="GQ46" s="165"/>
      <c r="GR46" s="165" t="s">
        <v>18</v>
      </c>
      <c r="GS46" s="165"/>
      <c r="GT46" s="165"/>
      <c r="GU46" s="165"/>
      <c r="GV46" s="174"/>
      <c r="GW46" s="167" t="n">
        <f aca="false">IF(FL46="","",SUM(FO46:GV46))</f>
        <v>211</v>
      </c>
      <c r="GX46" s="168" t="n">
        <f aca="false">IF(FL46="","",GW46/9)</f>
        <v>23.4444444444444</v>
      </c>
      <c r="GY46" s="169" t="n">
        <f aca="false">IF(FL46="","",IF(GW46=0,"-",RANK(GW46,$GW$15:$GW$64,0)))</f>
        <v>24</v>
      </c>
      <c r="GZ46" s="167" t="str">
        <f aca="false">IF(FO46="","",IF(FO46="-","-",IF(UPPER(FO46)="AB","+",VLOOKUP(FO46,'විෂය තොරතුරු'!$P$24:$Q$28,2))))</f>
        <v>W</v>
      </c>
      <c r="HA46" s="168" t="str">
        <f aca="false">IF(FP46="","",IF(FP46="-","-",IF(UPPER(FP46)="AB","+",VLOOKUP(FP46,'විෂය තොරතුරු'!$P$24:$Q$28,2))))</f>
        <v/>
      </c>
      <c r="HB46" s="168" t="str">
        <f aca="false">IF(FQ46="","",IF(FQ46="-","-",IF(UPPER(FQ46)="AB","+",VLOOKUP(FQ46,'විෂය තොරතුරු'!$P$24:$Q$28,2))))</f>
        <v>S</v>
      </c>
      <c r="HC46" s="168" t="str">
        <f aca="false">IF(FR46="","",IF(FR46="-","-",IF(UPPER(FR46)="AB","+",VLOOKUP(FR46,'විෂය තොරතුරු'!$P$24:$Q$28,2))))</f>
        <v>-</v>
      </c>
      <c r="HD46" s="168" t="str">
        <f aca="false">IF(FS46="","",IF(FS46="-","-",IF(UPPER(FS46)="AB","+",VLOOKUP(FS46,'විෂය තොරතුරු'!$P$24:$Q$28,2))))</f>
        <v/>
      </c>
      <c r="HE46" s="170" t="str">
        <f aca="false">IF(FT46="","",IF(FT46="-","-",IF(UPPER(FT46)="AB","+",VLOOKUP(FT46,'විෂය තොරතුරු'!$P$24:$Q$28,2))))</f>
        <v/>
      </c>
      <c r="HF46" s="171" t="str">
        <f aca="false">IF(FU46="","",IF(FU46="-","-",IF(UPPER(FU46)="AB","+",VLOOKUP(FU46,'විෂය තොරතුරු'!$P$24:$Q$28,2))))</f>
        <v>W</v>
      </c>
      <c r="HG46" s="168" t="str">
        <f aca="false">IF(FV46="","",IF(FV46="-","-",IF(UPPER(FV46)="AB","+",VLOOKUP(FV46,'විෂය තොරතුරු'!$P$24:$Q$28,2))))</f>
        <v>W</v>
      </c>
      <c r="HH46" s="168" t="str">
        <f aca="false">IF(FW46="","",IF(FW46="-","-",IF(UPPER(FW46)="AB","+",VLOOKUP(FW46,'විෂය තොරතුරු'!$P$24:$Q$28,2))))</f>
        <v>W</v>
      </c>
      <c r="HI46" s="169" t="str">
        <f aca="false">IF(FX46="","",IF(FX46="-","-",IF(UPPER(FX46)="AB","+",VLOOKUP(FX46,'විෂය තොරතුරු'!$P$24:$Q$28,2))))</f>
        <v>W</v>
      </c>
      <c r="HJ46" s="167" t="str">
        <f aca="false">IF(FY46="","",IF(FY46="-","-",IF(UPPER(FY46)="AB","+",VLOOKUP(FY46,'විෂය තොරතුරු'!$P$24:$Q$28,2))))</f>
        <v>-</v>
      </c>
      <c r="HK46" s="168" t="str">
        <f aca="false">IF(FZ46="","",IF(FZ46="-","-",IF(UPPER(FZ46)="AB","+",VLOOKUP(FZ46,'විෂය තොරතුරු'!$P$24:$Q$28,2))))</f>
        <v>-</v>
      </c>
      <c r="HL46" s="168" t="str">
        <f aca="false">IF(GA46="","",IF(GA46="-","-",IF(UPPER(GA46)="AB","+",VLOOKUP(GA46,'විෂය තොරතුරු'!$P$24:$Q$28,2))))</f>
        <v>W</v>
      </c>
      <c r="HM46" s="168" t="str">
        <f aca="false">IF(GB46="","",IF(GB46="-","-",IF(UPPER(GB46)="AB","+",VLOOKUP(GB46,'විෂය තොරතුරු'!$P$24:$Q$28,2))))</f>
        <v/>
      </c>
      <c r="HN46" s="168" t="str">
        <f aca="false">IF(GC46="","",IF(GC46="-","-",IF(UPPER(GC46)="AB","+",VLOOKUP(GC46,'විෂය තොරතුරු'!$P$24:$Q$28,2))))</f>
        <v/>
      </c>
      <c r="HO46" s="168" t="str">
        <f aca="false">IF(GD46="","",IF(GD46="-","-",IF(UPPER(GD46)="AB","+",VLOOKUP(GD46,'විෂය තොරතුරු'!$P$24:$Q$28,2))))</f>
        <v/>
      </c>
      <c r="HP46" s="168" t="str">
        <f aca="false">IF(GE46="","",IF(GE46="-","-",IF(UPPER(GE46)="AB","+",VLOOKUP(GE46,'විෂය තොරතුරු'!$P$24:$Q$28,2))))</f>
        <v/>
      </c>
      <c r="HQ46" s="170" t="str">
        <f aca="false">IF(GF46="","",IF(GF46="-","-",IF(UPPER(GF46)="AB","+",VLOOKUP(GF46,'විෂය තොරතුරු'!$P$24:$Q$28,2))))</f>
        <v/>
      </c>
      <c r="HR46" s="171" t="str">
        <f aca="false">IF(GG46="","",IF(GG46="-","-",IF(UPPER(GG46)="AB","+",VLOOKUP(GG46,'විෂය තොරතුරු'!$P$24:$Q$28,2))))</f>
        <v>-</v>
      </c>
      <c r="HS46" s="168" t="str">
        <f aca="false">IF(GH46="","",IF(GH46="-","-",IF(UPPER(GH46)="AB","+",VLOOKUP(GH46,'විෂය තොරතුරු'!$P$24:$Q$28,2))))</f>
        <v>-</v>
      </c>
      <c r="HT46" s="168" t="str">
        <f aca="false">IF(GI46="","",IF(GI46="-","-",IF(UPPER(GI46)="AB","+",VLOOKUP(GI46,'විෂය තොරතුරු'!$P$24:$Q$28,2))))</f>
        <v>W</v>
      </c>
      <c r="HU46" s="168" t="str">
        <f aca="false">IF(GJ46="","",IF(GJ46="-","-",IF(UPPER(GJ46)="AB","+",VLOOKUP(GJ46,'විෂය තොරතුරු'!$P$24:$Q$28,2))))</f>
        <v/>
      </c>
      <c r="HV46" s="168" t="str">
        <f aca="false">IF(GK46="","",IF(GK46="-","-",IF(UPPER(GK46)="AB","+",VLOOKUP(GK46,'විෂය තොරතුරු'!$P$24:$Q$28,2))))</f>
        <v/>
      </c>
      <c r="HW46" s="168" t="str">
        <f aca="false">IF(GL46="","",IF(GL46="-","-",IF(UPPER(GL46)="AB","+",VLOOKUP(GL46,'විෂය තොරතුරු'!$P$24:$Q$28,2))))</f>
        <v>W</v>
      </c>
      <c r="HX46" s="168" t="str">
        <f aca="false">IF(GM46="","",IF(GM46="-","-",IF(UPPER(GM46)="AB","+",VLOOKUP(GM46,'විෂය තොරතුරු'!$P$24:$Q$28,2))))</f>
        <v/>
      </c>
      <c r="HY46" s="169" t="str">
        <f aca="false">IF(GN46="","",IF(GN46="-","-",IF(UPPER(GN46)="AB","+",VLOOKUP(GN46,'විෂය තොරතුරු'!$P$24:$Q$28,2))))</f>
        <v/>
      </c>
      <c r="HZ46" s="171" t="str">
        <f aca="false">IF(GO46="","",IF(GO46="-","-",IF(UPPER(GO46)="AB","+",VLOOKUP(GO46,'විෂය තොරතුරු'!$P$24:$Q$28,2))))</f>
        <v>-</v>
      </c>
      <c r="IA46" s="168" t="str">
        <f aca="false">IF(GP46="","",IF(GP46="-","-",IF(UPPER(GP46)="AB","+",VLOOKUP(GP46,'විෂය තොරතුරු'!$P$24:$Q$28,2))))</f>
        <v>-</v>
      </c>
      <c r="IB46" s="168" t="str">
        <f aca="false">IF(GQ46="","",IF(GQ46="-","-",IF(UPPER(GQ46)="AB","+",VLOOKUP(GQ46,'විෂය තොරතුරු'!$P$24:$Q$28,2))))</f>
        <v/>
      </c>
      <c r="IC46" s="168" t="str">
        <f aca="false">IF(GR46="","",IF(GR46="-","-",IF(UPPER(GR46)="AB","+",VLOOKUP(GR46,'විෂය තොරතුරු'!$P$24:$Q$28,2))))</f>
        <v>-</v>
      </c>
      <c r="ID46" s="168" t="str">
        <f aca="false">IF(GS46="","",IF(GS46="-","-",IF(UPPER(GS46)="AB","+",VLOOKUP(GS46,'විෂය තොරතුරු'!$P$24:$Q$28,2))))</f>
        <v/>
      </c>
      <c r="IE46" s="168" t="str">
        <f aca="false">IF(GT46="","",IF(GT46="-","-",IF(UPPER(GT46)="AB","+",VLOOKUP(GT46,'විෂය තොරතුරු'!$P$24:$Q$28,2))))</f>
        <v/>
      </c>
      <c r="IF46" s="168" t="str">
        <f aca="false">IF(GU46="","",IF(GU46="-","-",IF(UPPER(GU46)="AB","+",VLOOKUP(GU46,'විෂය තොරතුරු'!$P$24:$Q$28,2))))</f>
        <v/>
      </c>
      <c r="IG46" s="169" t="str">
        <f aca="false">IF(GV46="","",IF(GV46="-","-",IF(UPPER(GV46)="AB","+",VLOOKUP(GV46,'විෂය තොරතුරු'!$P$24:$Q$28,2))))</f>
        <v/>
      </c>
      <c r="IH46" s="171" t="n">
        <f aca="false">IF($FL46="","",COUNTIF($GZ46:$IG46,"A"))</f>
        <v>0</v>
      </c>
      <c r="II46" s="171" t="n">
        <f aca="false">IF($FL46="","",COUNTIF($GZ46:$IG46,"B"))</f>
        <v>0</v>
      </c>
      <c r="IJ46" s="171" t="n">
        <f aca="false">IF($FL46="","",COUNTIF($GZ46:$IG46,"C"))</f>
        <v>0</v>
      </c>
      <c r="IK46" s="171" t="n">
        <f aca="false">IF($FL46="","",COUNTIF($GZ46:$IG46,"S"))</f>
        <v>1</v>
      </c>
      <c r="IL46" s="171" t="n">
        <f aca="false">IF($FL46="","",COUNTIF($GZ46:$IG46,"W"))</f>
        <v>8</v>
      </c>
      <c r="IM46" s="171" t="n">
        <f aca="false">IF(FL46="","",SUM(IH46:IK46))</f>
        <v>1</v>
      </c>
      <c r="IN46" s="169" t="n">
        <f aca="false">IF(FL46="","",SUM(IH46:IJ46))</f>
        <v>0</v>
      </c>
      <c r="IO46" s="172" t="str">
        <f aca="false">IF(FL46="","",IF(AND(IM46&gt;=6,IN46&gt;=3,OR(FO46&gt;=35,FP46&gt;=35),FV46&gt;=35),"6/3 සමත්",IF(AND(IM46&gt;=5,IN46&gt;=3,OR(FO46&gt;=35,FP46&gt;=35,FV46&gt;=35)),"5/3 සමත්",IF(AND(IM46&gt;=4,IN46&gt;=1,OR(FO46&gt;=20,FP46&gt;=20,FV46&gt;=20)),"සමත් කළ හැකි",IF(IL46=9,"W9","අසමත් ?")))))</f>
        <v>අසමත් ?</v>
      </c>
    </row>
    <row r="47" customFormat="false" ht="13.8" hidden="false" customHeight="false" outlineLevel="0" collapsed="false">
      <c r="A47" s="160" t="n">
        <v>33</v>
      </c>
      <c r="B47" s="161"/>
      <c r="C47" s="161"/>
      <c r="D47" s="162"/>
      <c r="E47" s="183"/>
      <c r="F47" s="181"/>
      <c r="G47" s="183"/>
      <c r="H47" s="180"/>
      <c r="I47" s="180"/>
      <c r="J47" s="181"/>
      <c r="K47" s="183"/>
      <c r="L47" s="180"/>
      <c r="M47" s="180"/>
      <c r="N47" s="181"/>
      <c r="O47" s="183"/>
      <c r="P47" s="180"/>
      <c r="Q47" s="180"/>
      <c r="R47" s="180"/>
      <c r="S47" s="180"/>
      <c r="T47" s="180"/>
      <c r="U47" s="180"/>
      <c r="V47" s="181"/>
      <c r="W47" s="183"/>
      <c r="X47" s="180"/>
      <c r="Y47" s="180"/>
      <c r="Z47" s="180"/>
      <c r="AA47" s="180"/>
      <c r="AB47" s="180"/>
      <c r="AC47" s="180"/>
      <c r="AD47" s="181"/>
      <c r="AE47" s="183"/>
      <c r="AF47" s="180"/>
      <c r="AG47" s="180"/>
      <c r="AH47" s="180"/>
      <c r="AI47" s="180"/>
      <c r="AJ47" s="180"/>
      <c r="AK47" s="180"/>
      <c r="AL47" s="166"/>
      <c r="AM47" s="167" t="str">
        <f aca="false">IF(B47="","",SUM(E47:AL47))</f>
        <v/>
      </c>
      <c r="AN47" s="168" t="str">
        <f aca="false">IF(B47="","",AM47/9)</f>
        <v/>
      </c>
      <c r="AO47" s="169" t="str">
        <f aca="false">IF(B47="","",IF(AM47=0,"-",RANK(AM47,$AM$15:$AM$64,0)))</f>
        <v/>
      </c>
      <c r="AP47" s="167" t="str">
        <f aca="false">IF(E47="","",IF(E47="-","-",IF(UPPER(E47)="AB","+",VLOOKUP(E47,'විෂය තොරතුරු'!$P$24:$Q$28,2))))</f>
        <v/>
      </c>
      <c r="AQ47" s="168" t="str">
        <f aca="false">IF(F47="","",IF(F47="-","-",IF(UPPER(F47)="AB","+",VLOOKUP(F47,'විෂය තොරතුරු'!$P$24:$Q$28,2))))</f>
        <v/>
      </c>
      <c r="AR47" s="168" t="str">
        <f aca="false">IF(G47="","",IF(G47="-","-",IF(UPPER(G47)="AB","+",VLOOKUP(G47,'විෂය තොරතුරු'!$P$24:$Q$28,2))))</f>
        <v/>
      </c>
      <c r="AS47" s="168" t="str">
        <f aca="false">IF(H47="","",IF(H47="-","-",IF(UPPER(H47)="AB","+",VLOOKUP(H47,'විෂය තොරතුරු'!$P$24:$Q$28,2))))</f>
        <v/>
      </c>
      <c r="AT47" s="168" t="str">
        <f aca="false">IF(I47="","",IF(I47="-","-",IF(UPPER(I47)="AB","+",VLOOKUP(I47,'විෂය තොරතුරු'!$P$24:$Q$28,2))))</f>
        <v/>
      </c>
      <c r="AU47" s="170" t="str">
        <f aca="false">IF(J47="","",IF(J47="-","-",IF(UPPER(J47)="AB","+",VLOOKUP(J47,'විෂය තොරතුරු'!$P$24:$Q$28,2))))</f>
        <v/>
      </c>
      <c r="AV47" s="171" t="str">
        <f aca="false">IF(K47="","",IF(K47="-","-",IF(UPPER(K47)="AB","+",VLOOKUP(K47,'විෂය තොරතුරු'!$P$24:$Q$28,2))))</f>
        <v/>
      </c>
      <c r="AW47" s="168" t="str">
        <f aca="false">IF(L47="","",IF(L47="-","-",IF(UPPER(L47)="AB","+",VLOOKUP(L47,'විෂය තොරතුරු'!$P$24:$Q$28,2))))</f>
        <v/>
      </c>
      <c r="AX47" s="168" t="str">
        <f aca="false">IF(M47="","",IF(M47="-","-",IF(UPPER(M47)="AB","+",VLOOKUP(M47,'විෂය තොරතුරු'!$P$24:$Q$28,2))))</f>
        <v/>
      </c>
      <c r="AY47" s="169" t="str">
        <f aca="false">IF(N47="","",IF(N47="-","-",IF(UPPER(N47)="AB","+",VLOOKUP(N47,'විෂය තොරතුරු'!$P$24:$Q$28,2))))</f>
        <v/>
      </c>
      <c r="AZ47" s="167" t="str">
        <f aca="false">IF(O47="","",IF(O47="-","-",IF(UPPER(O47)="AB","+",VLOOKUP(O47,'විෂය තොරතුරු'!$P$24:$Q$28,2))))</f>
        <v/>
      </c>
      <c r="BA47" s="168" t="str">
        <f aca="false">IF(P47="","",IF(P47="-","-",IF(UPPER(P47)="AB","+",VLOOKUP(P47,'විෂය තොරතුරු'!$P$24:$Q$28,2))))</f>
        <v/>
      </c>
      <c r="BB47" s="168" t="str">
        <f aca="false">IF(Q47="","",IF(Q47="-","-",IF(UPPER(Q47)="AB","+",VLOOKUP(Q47,'විෂය තොරතුරු'!$P$24:$Q$28,2))))</f>
        <v/>
      </c>
      <c r="BC47" s="168" t="str">
        <f aca="false">IF(R47="","",IF(R47="-","-",IF(UPPER(R47)="AB","+",VLOOKUP(R47,'විෂය තොරතුරු'!$P$24:$Q$28,2))))</f>
        <v/>
      </c>
      <c r="BD47" s="168" t="str">
        <f aca="false">IF(S47="","",IF(S47="-","-",IF(UPPER(S47)="AB","+",VLOOKUP(S47,'විෂය තොරතුරු'!$P$24:$Q$28,2))))</f>
        <v/>
      </c>
      <c r="BE47" s="168" t="str">
        <f aca="false">IF(T47="","",IF(T47="-","-",IF(UPPER(T47)="AB","+",VLOOKUP(T47,'විෂය තොරතුරු'!$P$24:$Q$28,2))))</f>
        <v/>
      </c>
      <c r="BF47" s="168" t="str">
        <f aca="false">IF(U47="","",IF(U47="-","-",IF(UPPER(U47)="AB","+",VLOOKUP(U47,'විෂය තොරතුරු'!$P$24:$Q$28,2))))</f>
        <v/>
      </c>
      <c r="BG47" s="170" t="str">
        <f aca="false">IF(V47="","",IF(V47="-","-",IF(UPPER(V47)="AB","+",VLOOKUP(V47,'විෂය තොරතුරු'!$P$24:$Q$28,2))))</f>
        <v/>
      </c>
      <c r="BH47" s="171" t="str">
        <f aca="false">IF(W47="","",IF(W47="-","-",IF(UPPER(W47)="AB","+",VLOOKUP(W47,'විෂය තොරතුරු'!$P$24:$Q$28,2))))</f>
        <v/>
      </c>
      <c r="BI47" s="168" t="str">
        <f aca="false">IF(X47="","",IF(X47="-","-",IF(UPPER(X47)="AB","+",VLOOKUP(X47,'විෂය තොරතුරු'!$P$24:$Q$28,2))))</f>
        <v/>
      </c>
      <c r="BJ47" s="168" t="str">
        <f aca="false">IF(Y47="","",IF(Y47="-","-",IF(UPPER(Y47)="AB","+",VLOOKUP(Y47,'විෂය තොරතුරු'!$P$24:$Q$28,2))))</f>
        <v/>
      </c>
      <c r="BK47" s="168" t="str">
        <f aca="false">IF(Z47="","",IF(Z47="-","-",IF(UPPER(Z47)="AB","+",VLOOKUP(Z47,'විෂය තොරතුරු'!$P$24:$Q$28,2))))</f>
        <v/>
      </c>
      <c r="BL47" s="168" t="str">
        <f aca="false">IF(AA47="","",IF(AA47="-","-",IF(UPPER(AA47)="AB","+",VLOOKUP(AA47,'විෂය තොරතුරු'!$P$24:$Q$28,2))))</f>
        <v/>
      </c>
      <c r="BM47" s="168" t="str">
        <f aca="false">IF(AB47="","",IF(AB47="-","-",IF(UPPER(AB47)="AB","+",VLOOKUP(AB47,'විෂය තොරතුරු'!$P$24:$Q$28,2))))</f>
        <v/>
      </c>
      <c r="BN47" s="168" t="str">
        <f aca="false">IF(AC47="","",IF(AC47="-","-",IF(UPPER(AC47)="AB","+",VLOOKUP(AC47,'විෂය තොරතුරු'!$P$24:$Q$28,2))))</f>
        <v/>
      </c>
      <c r="BO47" s="169" t="str">
        <f aca="false">IF(AD47="","",IF(AD47="-","-",IF(UPPER(AD47)="AB","+",VLOOKUP(AD47,'විෂය තොරතුරු'!$P$24:$Q$28,2))))</f>
        <v/>
      </c>
      <c r="BP47" s="171" t="str">
        <f aca="false">IF(AE47="","",IF(AE47="-","-",IF(UPPER(AE47)="AB","+",VLOOKUP(AE47,'විෂය තොරතුරු'!$P$24:$Q$28,2))))</f>
        <v/>
      </c>
      <c r="BQ47" s="168" t="str">
        <f aca="false">IF(AF47="","",IF(AF47="-","-",IF(UPPER(AF47)="AB","+",VLOOKUP(AF47,'විෂය තොරතුරු'!$P$24:$Q$28,2))))</f>
        <v/>
      </c>
      <c r="BR47" s="168" t="str">
        <f aca="false">IF(AG47="","",IF(AG47="-","-",IF(UPPER(AG47)="AB","+",VLOOKUP(AG47,'විෂය තොරතුරු'!$P$24:$Q$28,2))))</f>
        <v/>
      </c>
      <c r="BS47" s="168" t="str">
        <f aca="false">IF(AH47="","",IF(AH47="-","-",IF(UPPER(AH47)="AB","+",VLOOKUP(AH47,'විෂය තොරතුරු'!$P$24:$Q$28,2))))</f>
        <v/>
      </c>
      <c r="BT47" s="168" t="str">
        <f aca="false">IF(AI47="","",IF(AI47="-","-",IF(UPPER(AI47)="AB","+",VLOOKUP(AI47,'විෂය තොරතුරු'!$P$24:$Q$28,2))))</f>
        <v/>
      </c>
      <c r="BU47" s="168" t="str">
        <f aca="false">IF(AJ47="","",IF(AJ47="-","-",IF(UPPER(AJ47)="AB","+",VLOOKUP(AJ47,'විෂය තොරතුරු'!$P$24:$Q$28,2))))</f>
        <v/>
      </c>
      <c r="BV47" s="168" t="str">
        <f aca="false">IF(AK47="","",IF(AK47="-","-",IF(UPPER(AK47)="AB","+",VLOOKUP(AK47,'විෂය තොරතුරු'!$P$24:$Q$28,2))))</f>
        <v/>
      </c>
      <c r="BW47" s="169" t="str">
        <f aca="false">IF(AL47="","",IF(AL47="-","-",IF(UPPER(AL47)="AB","+",VLOOKUP(AL47,'විෂය තොරතුරු'!$P$24:$Q$28,2))))</f>
        <v/>
      </c>
      <c r="BX47" s="171" t="str">
        <f aca="false">IF($B47="","",COUNTIF($AP47:$BW47,"A"))</f>
        <v/>
      </c>
      <c r="BY47" s="168" t="str">
        <f aca="false">IF($B47="","",COUNTIF($AP47:$BW47,"B"))</f>
        <v/>
      </c>
      <c r="BZ47" s="168" t="str">
        <f aca="false">IF($B47="","",COUNTIF($AP47:$BW47,"C"))</f>
        <v/>
      </c>
      <c r="CA47" s="168" t="str">
        <f aca="false">IF($B47="","",COUNTIF($AP47:$BW47,"S"))</f>
        <v/>
      </c>
      <c r="CB47" s="169" t="str">
        <f aca="false">IF($B47="","",COUNTIF($AP47:$BW47,"W"))</f>
        <v/>
      </c>
      <c r="CC47" s="171" t="str">
        <f aca="false">IF(B47="","",SUM(BX47:CA47))</f>
        <v/>
      </c>
      <c r="CD47" s="169" t="str">
        <f aca="false">IF(B47="","",SUM(BX47:BZ47))</f>
        <v/>
      </c>
      <c r="CE47" s="172" t="str">
        <f aca="false">IF(B47="","",IF(AND(CC47&gt;=6,CD47&gt;=3,OR(E47&gt;=35,F47&gt;=35),L47&gt;=35),"6/3 සමත්",IF(AND(CC47&gt;=5,CD47&gt;=3,OR(E47&gt;=35,F47&gt;=35,L47&gt;=35)),"5/3 සමත්",IF(AND(CC47&gt;=4,CD47&gt;=1,OR(E47&gt;=20,F47&gt;=20,L47&gt;=20)),"සමත් කළ හැකි",IF(CB47=9,"W9","අසමත් ?")))))</f>
        <v/>
      </c>
      <c r="FK47" s="173" t="n">
        <v>33</v>
      </c>
      <c r="FL47" s="161" t="s">
        <v>76</v>
      </c>
      <c r="FM47" s="161"/>
      <c r="FN47" s="161" t="str">
        <f aca="false">IF(FM47="","-",(FM47/$M$95)*100)</f>
        <v>-</v>
      </c>
      <c r="FO47" s="165" t="n">
        <v>29</v>
      </c>
      <c r="FP47" s="165"/>
      <c r="FQ47" s="165" t="n">
        <v>48</v>
      </c>
      <c r="FR47" s="165" t="s">
        <v>18</v>
      </c>
      <c r="FS47" s="165"/>
      <c r="FT47" s="165"/>
      <c r="FU47" s="165" t="n">
        <v>6</v>
      </c>
      <c r="FV47" s="165" t="n">
        <v>14</v>
      </c>
      <c r="FW47" s="165" t="n">
        <v>13</v>
      </c>
      <c r="FX47" s="165" t="n">
        <v>16</v>
      </c>
      <c r="FY47" s="165" t="s">
        <v>18</v>
      </c>
      <c r="FZ47" s="165" t="s">
        <v>18</v>
      </c>
      <c r="GA47" s="165" t="n">
        <v>21</v>
      </c>
      <c r="GB47" s="165"/>
      <c r="GC47" s="165"/>
      <c r="GD47" s="165"/>
      <c r="GE47" s="165"/>
      <c r="GF47" s="165"/>
      <c r="GG47" s="165" t="s">
        <v>18</v>
      </c>
      <c r="GH47" s="165" t="s">
        <v>18</v>
      </c>
      <c r="GI47" s="165" t="n">
        <v>44</v>
      </c>
      <c r="GJ47" s="165"/>
      <c r="GK47" s="165"/>
      <c r="GL47" s="165" t="s">
        <v>18</v>
      </c>
      <c r="GM47" s="165"/>
      <c r="GN47" s="165"/>
      <c r="GO47" s="165" t="n">
        <v>35</v>
      </c>
      <c r="GP47" s="165" t="s">
        <v>18</v>
      </c>
      <c r="GQ47" s="165"/>
      <c r="GR47" s="165" t="s">
        <v>18</v>
      </c>
      <c r="GS47" s="165"/>
      <c r="GT47" s="165"/>
      <c r="GU47" s="165"/>
      <c r="GV47" s="174"/>
      <c r="GW47" s="167" t="n">
        <f aca="false">IF(FL47="","",SUM(FO47:GV47))</f>
        <v>226</v>
      </c>
      <c r="GX47" s="168" t="n">
        <f aca="false">IF(FL47="","",GW47/9)</f>
        <v>25.1111111111111</v>
      </c>
      <c r="GY47" s="169" t="n">
        <f aca="false">IF(FL47="","",IF(GW47=0,"-",RANK(GW47,$GW$15:$GW$64,0)))</f>
        <v>21</v>
      </c>
      <c r="GZ47" s="167" t="str">
        <f aca="false">IF(FO47="","",IF(FO47="-","-",IF(UPPER(FO47)="AB","+",VLOOKUP(FO47,'විෂය තොරතුරු'!$P$24:$Q$28,2))))</f>
        <v>W</v>
      </c>
      <c r="HA47" s="168" t="str">
        <f aca="false">IF(FP47="","",IF(FP47="-","-",IF(UPPER(FP47)="AB","+",VLOOKUP(FP47,'විෂය තොරතුරු'!$P$24:$Q$28,2))))</f>
        <v/>
      </c>
      <c r="HB47" s="168" t="str">
        <f aca="false">IF(FQ47="","",IF(FQ47="-","-",IF(UPPER(FQ47)="AB","+",VLOOKUP(FQ47,'විෂය තොරතුරු'!$P$24:$Q$28,2))))</f>
        <v>S</v>
      </c>
      <c r="HC47" s="168" t="str">
        <f aca="false">IF(FR47="","",IF(FR47="-","-",IF(UPPER(FR47)="AB","+",VLOOKUP(FR47,'විෂය තොරතුරු'!$P$24:$Q$28,2))))</f>
        <v>-</v>
      </c>
      <c r="HD47" s="168" t="str">
        <f aca="false">IF(FS47="","",IF(FS47="-","-",IF(UPPER(FS47)="AB","+",VLOOKUP(FS47,'විෂය තොරතුරු'!$P$24:$Q$28,2))))</f>
        <v/>
      </c>
      <c r="HE47" s="170" t="str">
        <f aca="false">IF(FT47="","",IF(FT47="-","-",IF(UPPER(FT47)="AB","+",VLOOKUP(FT47,'විෂය තොරතුරු'!$P$24:$Q$28,2))))</f>
        <v/>
      </c>
      <c r="HF47" s="171" t="str">
        <f aca="false">IF(FU47="","",IF(FU47="-","-",IF(UPPER(FU47)="AB","+",VLOOKUP(FU47,'විෂය තොරතුරු'!$P$24:$Q$28,2))))</f>
        <v>W</v>
      </c>
      <c r="HG47" s="168" t="str">
        <f aca="false">IF(FV47="","",IF(FV47="-","-",IF(UPPER(FV47)="AB","+",VLOOKUP(FV47,'විෂය තොරතුරු'!$P$24:$Q$28,2))))</f>
        <v>W</v>
      </c>
      <c r="HH47" s="168" t="str">
        <f aca="false">IF(FW47="","",IF(FW47="-","-",IF(UPPER(FW47)="AB","+",VLOOKUP(FW47,'විෂය තොරතුරු'!$P$24:$Q$28,2))))</f>
        <v>W</v>
      </c>
      <c r="HI47" s="169" t="str">
        <f aca="false">IF(FX47="","",IF(FX47="-","-",IF(UPPER(FX47)="AB","+",VLOOKUP(FX47,'විෂය තොරතුරු'!$P$24:$Q$28,2))))</f>
        <v>W</v>
      </c>
      <c r="HJ47" s="167" t="str">
        <f aca="false">IF(FY47="","",IF(FY47="-","-",IF(UPPER(FY47)="AB","+",VLOOKUP(FY47,'විෂය තොරතුරු'!$P$24:$Q$28,2))))</f>
        <v>-</v>
      </c>
      <c r="HK47" s="168" t="str">
        <f aca="false">IF(FZ47="","",IF(FZ47="-","-",IF(UPPER(FZ47)="AB","+",VLOOKUP(FZ47,'විෂය තොරතුරු'!$P$24:$Q$28,2))))</f>
        <v>-</v>
      </c>
      <c r="HL47" s="168" t="str">
        <f aca="false">IF(GA47="","",IF(GA47="-","-",IF(UPPER(GA47)="AB","+",VLOOKUP(GA47,'විෂය තොරතුරු'!$P$24:$Q$28,2))))</f>
        <v>W</v>
      </c>
      <c r="HM47" s="168" t="str">
        <f aca="false">IF(GB47="","",IF(GB47="-","-",IF(UPPER(GB47)="AB","+",VLOOKUP(GB47,'විෂය තොරතුරු'!$P$24:$Q$28,2))))</f>
        <v/>
      </c>
      <c r="HN47" s="168" t="str">
        <f aca="false">IF(GC47="","",IF(GC47="-","-",IF(UPPER(GC47)="AB","+",VLOOKUP(GC47,'විෂය තොරතුරු'!$P$24:$Q$28,2))))</f>
        <v/>
      </c>
      <c r="HO47" s="168" t="str">
        <f aca="false">IF(GD47="","",IF(GD47="-","-",IF(UPPER(GD47)="AB","+",VLOOKUP(GD47,'විෂය තොරතුරු'!$P$24:$Q$28,2))))</f>
        <v/>
      </c>
      <c r="HP47" s="168" t="str">
        <f aca="false">IF(GE47="","",IF(GE47="-","-",IF(UPPER(GE47)="AB","+",VLOOKUP(GE47,'විෂය තොරතුරු'!$P$24:$Q$28,2))))</f>
        <v/>
      </c>
      <c r="HQ47" s="170" t="str">
        <f aca="false">IF(GF47="","",IF(GF47="-","-",IF(UPPER(GF47)="AB","+",VLOOKUP(GF47,'විෂය තොරතුරු'!$P$24:$Q$28,2))))</f>
        <v/>
      </c>
      <c r="HR47" s="171" t="str">
        <f aca="false">IF(GG47="","",IF(GG47="-","-",IF(UPPER(GG47)="AB","+",VLOOKUP(GG47,'විෂය තොරතුරු'!$P$24:$Q$28,2))))</f>
        <v>-</v>
      </c>
      <c r="HS47" s="168" t="str">
        <f aca="false">IF(GH47="","",IF(GH47="-","-",IF(UPPER(GH47)="AB","+",VLOOKUP(GH47,'විෂය තොරතුරු'!$P$24:$Q$28,2))))</f>
        <v>-</v>
      </c>
      <c r="HT47" s="168" t="str">
        <f aca="false">IF(GI47="","",IF(GI47="-","-",IF(UPPER(GI47)="AB","+",VLOOKUP(GI47,'විෂය තොරතුරු'!$P$24:$Q$28,2))))</f>
        <v>S</v>
      </c>
      <c r="HU47" s="168" t="str">
        <f aca="false">IF(GJ47="","",IF(GJ47="-","-",IF(UPPER(GJ47)="AB","+",VLOOKUP(GJ47,'විෂය තොරතුරු'!$P$24:$Q$28,2))))</f>
        <v/>
      </c>
      <c r="HV47" s="168" t="str">
        <f aca="false">IF(GK47="","",IF(GK47="-","-",IF(UPPER(GK47)="AB","+",VLOOKUP(GK47,'විෂය තොරතුරු'!$P$24:$Q$28,2))))</f>
        <v/>
      </c>
      <c r="HW47" s="168" t="str">
        <f aca="false">IF(GL47="","",IF(GL47="-","-",IF(UPPER(GL47)="AB","+",VLOOKUP(GL47,'විෂය තොරතුරු'!$P$24:$Q$28,2))))</f>
        <v>-</v>
      </c>
      <c r="HX47" s="168" t="str">
        <f aca="false">IF(GM47="","",IF(GM47="-","-",IF(UPPER(GM47)="AB","+",VLOOKUP(GM47,'විෂය තොරතුරු'!$P$24:$Q$28,2))))</f>
        <v/>
      </c>
      <c r="HY47" s="169" t="str">
        <f aca="false">IF(GN47="","",IF(GN47="-","-",IF(UPPER(GN47)="AB","+",VLOOKUP(GN47,'විෂය තොරතුරු'!$P$24:$Q$28,2))))</f>
        <v/>
      </c>
      <c r="HZ47" s="171" t="str">
        <f aca="false">IF(GO47="","",IF(GO47="-","-",IF(UPPER(GO47)="AB","+",VLOOKUP(GO47,'විෂය තොරතුරු'!$P$24:$Q$28,2))))</f>
        <v>S</v>
      </c>
      <c r="IA47" s="168" t="str">
        <f aca="false">IF(GP47="","",IF(GP47="-","-",IF(UPPER(GP47)="AB","+",VLOOKUP(GP47,'විෂය තොරතුරු'!$P$24:$Q$28,2))))</f>
        <v>-</v>
      </c>
      <c r="IB47" s="168" t="str">
        <f aca="false">IF(GQ47="","",IF(GQ47="-","-",IF(UPPER(GQ47)="AB","+",VLOOKUP(GQ47,'විෂය තොරතුරු'!$P$24:$Q$28,2))))</f>
        <v/>
      </c>
      <c r="IC47" s="168" t="str">
        <f aca="false">IF(GR47="","",IF(GR47="-","-",IF(UPPER(GR47)="AB","+",VLOOKUP(GR47,'විෂය තොරතුරු'!$P$24:$Q$28,2))))</f>
        <v>-</v>
      </c>
      <c r="ID47" s="168" t="str">
        <f aca="false">IF(GS47="","",IF(GS47="-","-",IF(UPPER(GS47)="AB","+",VLOOKUP(GS47,'විෂය තොරතුරු'!$P$24:$Q$28,2))))</f>
        <v/>
      </c>
      <c r="IE47" s="168" t="str">
        <f aca="false">IF(GT47="","",IF(GT47="-","-",IF(UPPER(GT47)="AB","+",VLOOKUP(GT47,'විෂය තොරතුරු'!$P$24:$Q$28,2))))</f>
        <v/>
      </c>
      <c r="IF47" s="168" t="str">
        <f aca="false">IF(GU47="","",IF(GU47="-","-",IF(UPPER(GU47)="AB","+",VLOOKUP(GU47,'විෂය තොරතුරු'!$P$24:$Q$28,2))))</f>
        <v/>
      </c>
      <c r="IG47" s="169" t="str">
        <f aca="false">IF(GV47="","",IF(GV47="-","-",IF(UPPER(GV47)="AB","+",VLOOKUP(GV47,'විෂය තොරතුරු'!$P$24:$Q$28,2))))</f>
        <v/>
      </c>
      <c r="IH47" s="171" t="n">
        <f aca="false">IF($FL47="","",COUNTIF($GZ47:$IG47,"A"))</f>
        <v>0</v>
      </c>
      <c r="II47" s="171" t="n">
        <f aca="false">IF($FL47="","",COUNTIF($GZ47:$IG47,"B"))</f>
        <v>0</v>
      </c>
      <c r="IJ47" s="171" t="n">
        <f aca="false">IF($FL47="","",COUNTIF($GZ47:$IG47,"C"))</f>
        <v>0</v>
      </c>
      <c r="IK47" s="171" t="n">
        <f aca="false">IF($FL47="","",COUNTIF($GZ47:$IG47,"S"))</f>
        <v>3</v>
      </c>
      <c r="IL47" s="171" t="n">
        <f aca="false">IF($FL47="","",COUNTIF($GZ47:$IG47,"W"))</f>
        <v>6</v>
      </c>
      <c r="IM47" s="171" t="n">
        <f aca="false">IF(FL47="","",SUM(IH47:IK47))</f>
        <v>3</v>
      </c>
      <c r="IN47" s="169" t="n">
        <f aca="false">IF(FL47="","",SUM(IH47:IJ47))</f>
        <v>0</v>
      </c>
      <c r="IO47" s="172" t="str">
        <f aca="false">IF(FL47="","",IF(AND(IM47&gt;=6,IN47&gt;=3,OR(FO47&gt;=35,FP47&gt;=35),FV47&gt;=35),"6/3 සමත්",IF(AND(IM47&gt;=5,IN47&gt;=3,OR(FO47&gt;=35,FP47&gt;=35,FV47&gt;=35)),"5/3 සමත්",IF(AND(IM47&gt;=4,IN47&gt;=1,OR(FO47&gt;=20,FP47&gt;=20,FV47&gt;=20)),"සමත් කළ හැකි",IF(IL47=9,"W9","අසමත් ?")))))</f>
        <v>අසමත් ?</v>
      </c>
    </row>
    <row r="48" customFormat="false" ht="13.8" hidden="false" customHeight="false" outlineLevel="0" collapsed="false">
      <c r="A48" s="160" t="n">
        <v>34</v>
      </c>
      <c r="B48" s="161"/>
      <c r="C48" s="161"/>
      <c r="D48" s="162"/>
      <c r="E48" s="183"/>
      <c r="F48" s="181"/>
      <c r="G48" s="183"/>
      <c r="H48" s="180"/>
      <c r="I48" s="180"/>
      <c r="J48" s="181"/>
      <c r="K48" s="183"/>
      <c r="L48" s="180"/>
      <c r="M48" s="180"/>
      <c r="N48" s="181"/>
      <c r="O48" s="183"/>
      <c r="P48" s="180"/>
      <c r="Q48" s="180"/>
      <c r="R48" s="180"/>
      <c r="S48" s="180"/>
      <c r="T48" s="180"/>
      <c r="U48" s="180"/>
      <c r="V48" s="181"/>
      <c r="W48" s="183"/>
      <c r="X48" s="180"/>
      <c r="Y48" s="180"/>
      <c r="Z48" s="180"/>
      <c r="AA48" s="180"/>
      <c r="AB48" s="180"/>
      <c r="AC48" s="180"/>
      <c r="AD48" s="181"/>
      <c r="AE48" s="183"/>
      <c r="AF48" s="180"/>
      <c r="AG48" s="180"/>
      <c r="AH48" s="180"/>
      <c r="AI48" s="180"/>
      <c r="AJ48" s="180"/>
      <c r="AK48" s="180"/>
      <c r="AL48" s="166"/>
      <c r="AM48" s="167" t="str">
        <f aca="false">IF(B48="","",SUM(E48:AL48))</f>
        <v/>
      </c>
      <c r="AN48" s="168" t="str">
        <f aca="false">IF(B48="","",AM48/9)</f>
        <v/>
      </c>
      <c r="AO48" s="169" t="str">
        <f aca="false">IF(B48="","",IF(AM48=0,"-",RANK(AM48,$AM$15:$AM$64,0)))</f>
        <v/>
      </c>
      <c r="AP48" s="167" t="str">
        <f aca="false">IF(E48="","",IF(E48="-","-",IF(UPPER(E48)="AB","+",VLOOKUP(E48,'විෂය තොරතුරු'!$P$24:$Q$28,2))))</f>
        <v/>
      </c>
      <c r="AQ48" s="168" t="str">
        <f aca="false">IF(F48="","",IF(F48="-","-",IF(UPPER(F48)="AB","+",VLOOKUP(F48,'විෂය තොරතුරු'!$P$24:$Q$28,2))))</f>
        <v/>
      </c>
      <c r="AR48" s="168" t="str">
        <f aca="false">IF(G48="","",IF(G48="-","-",IF(UPPER(G48)="AB","+",VLOOKUP(G48,'විෂය තොරතුරු'!$P$24:$Q$28,2))))</f>
        <v/>
      </c>
      <c r="AS48" s="168" t="str">
        <f aca="false">IF(H48="","",IF(H48="-","-",IF(UPPER(H48)="AB","+",VLOOKUP(H48,'විෂය තොරතුරු'!$P$24:$Q$28,2))))</f>
        <v/>
      </c>
      <c r="AT48" s="168" t="str">
        <f aca="false">IF(I48="","",IF(I48="-","-",IF(UPPER(I48)="AB","+",VLOOKUP(I48,'විෂය තොරතුරු'!$P$24:$Q$28,2))))</f>
        <v/>
      </c>
      <c r="AU48" s="170" t="str">
        <f aca="false">IF(J48="","",IF(J48="-","-",IF(UPPER(J48)="AB","+",VLOOKUP(J48,'විෂය තොරතුරු'!$P$24:$Q$28,2))))</f>
        <v/>
      </c>
      <c r="AV48" s="171" t="str">
        <f aca="false">IF(K48="","",IF(K48="-","-",IF(UPPER(K48)="AB","+",VLOOKUP(K48,'විෂය තොරතුරු'!$P$24:$Q$28,2))))</f>
        <v/>
      </c>
      <c r="AW48" s="168" t="str">
        <f aca="false">IF(L48="","",IF(L48="-","-",IF(UPPER(L48)="AB","+",VLOOKUP(L48,'විෂය තොරතුරු'!$P$24:$Q$28,2))))</f>
        <v/>
      </c>
      <c r="AX48" s="168" t="str">
        <f aca="false">IF(M48="","",IF(M48="-","-",IF(UPPER(M48)="AB","+",VLOOKUP(M48,'විෂය තොරතුරු'!$P$24:$Q$28,2))))</f>
        <v/>
      </c>
      <c r="AY48" s="169" t="str">
        <f aca="false">IF(N48="","",IF(N48="-","-",IF(UPPER(N48)="AB","+",VLOOKUP(N48,'විෂය තොරතුරු'!$P$24:$Q$28,2))))</f>
        <v/>
      </c>
      <c r="AZ48" s="167" t="str">
        <f aca="false">IF(O48="","",IF(O48="-","-",IF(UPPER(O48)="AB","+",VLOOKUP(O48,'විෂය තොරතුරු'!$P$24:$Q$28,2))))</f>
        <v/>
      </c>
      <c r="BA48" s="168" t="str">
        <f aca="false">IF(P48="","",IF(P48="-","-",IF(UPPER(P48)="AB","+",VLOOKUP(P48,'විෂය තොරතුරු'!$P$24:$Q$28,2))))</f>
        <v/>
      </c>
      <c r="BB48" s="168" t="str">
        <f aca="false">IF(Q48="","",IF(Q48="-","-",IF(UPPER(Q48)="AB","+",VLOOKUP(Q48,'විෂය තොරතුරු'!$P$24:$Q$28,2))))</f>
        <v/>
      </c>
      <c r="BC48" s="168" t="str">
        <f aca="false">IF(R48="","",IF(R48="-","-",IF(UPPER(R48)="AB","+",VLOOKUP(R48,'විෂය තොරතුරු'!$P$24:$Q$28,2))))</f>
        <v/>
      </c>
      <c r="BD48" s="168" t="str">
        <f aca="false">IF(S48="","",IF(S48="-","-",IF(UPPER(S48)="AB","+",VLOOKUP(S48,'විෂය තොරතුරු'!$P$24:$Q$28,2))))</f>
        <v/>
      </c>
      <c r="BE48" s="168" t="str">
        <f aca="false">IF(T48="","",IF(T48="-","-",IF(UPPER(T48)="AB","+",VLOOKUP(T48,'විෂය තොරතුරු'!$P$24:$Q$28,2))))</f>
        <v/>
      </c>
      <c r="BF48" s="168" t="str">
        <f aca="false">IF(U48="","",IF(U48="-","-",IF(UPPER(U48)="AB","+",VLOOKUP(U48,'විෂය තොරතුරු'!$P$24:$Q$28,2))))</f>
        <v/>
      </c>
      <c r="BG48" s="170" t="str">
        <f aca="false">IF(V48="","",IF(V48="-","-",IF(UPPER(V48)="AB","+",VLOOKUP(V48,'විෂය තොරතුරු'!$P$24:$Q$28,2))))</f>
        <v/>
      </c>
      <c r="BH48" s="171" t="str">
        <f aca="false">IF(W48="","",IF(W48="-","-",IF(UPPER(W48)="AB","+",VLOOKUP(W48,'විෂය තොරතුරු'!$P$24:$Q$28,2))))</f>
        <v/>
      </c>
      <c r="BI48" s="168" t="str">
        <f aca="false">IF(X48="","",IF(X48="-","-",IF(UPPER(X48)="AB","+",VLOOKUP(X48,'විෂය තොරතුරු'!$P$24:$Q$28,2))))</f>
        <v/>
      </c>
      <c r="BJ48" s="168" t="str">
        <f aca="false">IF(Y48="","",IF(Y48="-","-",IF(UPPER(Y48)="AB","+",VLOOKUP(Y48,'විෂය තොරතුරු'!$P$24:$Q$28,2))))</f>
        <v/>
      </c>
      <c r="BK48" s="168" t="str">
        <f aca="false">IF(Z48="","",IF(Z48="-","-",IF(UPPER(Z48)="AB","+",VLOOKUP(Z48,'විෂය තොරතුරු'!$P$24:$Q$28,2))))</f>
        <v/>
      </c>
      <c r="BL48" s="168" t="str">
        <f aca="false">IF(AA48="","",IF(AA48="-","-",IF(UPPER(AA48)="AB","+",VLOOKUP(AA48,'විෂය තොරතුරු'!$P$24:$Q$28,2))))</f>
        <v/>
      </c>
      <c r="BM48" s="168" t="str">
        <f aca="false">IF(AB48="","",IF(AB48="-","-",IF(UPPER(AB48)="AB","+",VLOOKUP(AB48,'විෂය තොරතුරු'!$P$24:$Q$28,2))))</f>
        <v/>
      </c>
      <c r="BN48" s="168" t="str">
        <f aca="false">IF(AC48="","",IF(AC48="-","-",IF(UPPER(AC48)="AB","+",VLOOKUP(AC48,'විෂය තොරතුරු'!$P$24:$Q$28,2))))</f>
        <v/>
      </c>
      <c r="BO48" s="169" t="str">
        <f aca="false">IF(AD48="","",IF(AD48="-","-",IF(UPPER(AD48)="AB","+",VLOOKUP(AD48,'විෂය තොරතුරු'!$P$24:$Q$28,2))))</f>
        <v/>
      </c>
      <c r="BP48" s="171" t="str">
        <f aca="false">IF(AE48="","",IF(AE48="-","-",IF(UPPER(AE48)="AB","+",VLOOKUP(AE48,'විෂය තොරතුරු'!$P$24:$Q$28,2))))</f>
        <v/>
      </c>
      <c r="BQ48" s="168" t="str">
        <f aca="false">IF(AF48="","",IF(AF48="-","-",IF(UPPER(AF48)="AB","+",VLOOKUP(AF48,'විෂය තොරතුරු'!$P$24:$Q$28,2))))</f>
        <v/>
      </c>
      <c r="BR48" s="168" t="str">
        <f aca="false">IF(AG48="","",IF(AG48="-","-",IF(UPPER(AG48)="AB","+",VLOOKUP(AG48,'විෂය තොරතුරු'!$P$24:$Q$28,2))))</f>
        <v/>
      </c>
      <c r="BS48" s="168" t="str">
        <f aca="false">IF(AH48="","",IF(AH48="-","-",IF(UPPER(AH48)="AB","+",VLOOKUP(AH48,'විෂය තොරතුරු'!$P$24:$Q$28,2))))</f>
        <v/>
      </c>
      <c r="BT48" s="168" t="str">
        <f aca="false">IF(AI48="","",IF(AI48="-","-",IF(UPPER(AI48)="AB","+",VLOOKUP(AI48,'විෂය තොරතුරු'!$P$24:$Q$28,2))))</f>
        <v/>
      </c>
      <c r="BU48" s="168" t="str">
        <f aca="false">IF(AJ48="","",IF(AJ48="-","-",IF(UPPER(AJ48)="AB","+",VLOOKUP(AJ48,'විෂය තොරතුරු'!$P$24:$Q$28,2))))</f>
        <v/>
      </c>
      <c r="BV48" s="168" t="str">
        <f aca="false">IF(AK48="","",IF(AK48="-","-",IF(UPPER(AK48)="AB","+",VLOOKUP(AK48,'විෂය තොරතුරු'!$P$24:$Q$28,2))))</f>
        <v/>
      </c>
      <c r="BW48" s="169" t="str">
        <f aca="false">IF(AL48="","",IF(AL48="-","-",IF(UPPER(AL48)="AB","+",VLOOKUP(AL48,'විෂය තොරතුරු'!$P$24:$Q$28,2))))</f>
        <v/>
      </c>
      <c r="BX48" s="171" t="str">
        <f aca="false">IF($B48="","",COUNTIF($AP48:$BW48,"A"))</f>
        <v/>
      </c>
      <c r="BY48" s="168" t="str">
        <f aca="false">IF($B48="","",COUNTIF($AP48:$BW48,"B"))</f>
        <v/>
      </c>
      <c r="BZ48" s="168" t="str">
        <f aca="false">IF($B48="","",COUNTIF($AP48:$BW48,"C"))</f>
        <v/>
      </c>
      <c r="CA48" s="168" t="str">
        <f aca="false">IF($B48="","",COUNTIF($AP48:$BW48,"S"))</f>
        <v/>
      </c>
      <c r="CB48" s="169" t="str">
        <f aca="false">IF($B48="","",COUNTIF($AP48:$BW48,"W"))</f>
        <v/>
      </c>
      <c r="CC48" s="171" t="str">
        <f aca="false">IF(B48="","",SUM(BX48:CA48))</f>
        <v/>
      </c>
      <c r="CD48" s="169" t="str">
        <f aca="false">IF(B48="","",SUM(BX48:BZ48))</f>
        <v/>
      </c>
      <c r="CE48" s="172" t="str">
        <f aca="false">IF(B48="","",IF(AND(CC48&gt;=6,CD48&gt;=3,OR(E48&gt;=35,F48&gt;=35),L48&gt;=35),"6/3 සමත්",IF(AND(CC48&gt;=5,CD48&gt;=3,OR(E48&gt;=35,F48&gt;=35,L48&gt;=35)),"5/3 සමත්",IF(AND(CC48&gt;=4,CD48&gt;=1,OR(E48&gt;=20,F48&gt;=20,L48&gt;=20)),"සමත් කළ හැකි",IF(CB48=9,"W9","අසමත් ?")))))</f>
        <v/>
      </c>
      <c r="FK48" s="173" t="n">
        <v>34</v>
      </c>
      <c r="FL48" s="161" t="s">
        <v>77</v>
      </c>
      <c r="FM48" s="161"/>
      <c r="FN48" s="161" t="str">
        <f aca="false">IF(FM48="","-",(FM48/$M$95)*100)</f>
        <v>-</v>
      </c>
      <c r="FO48" s="165" t="n">
        <v>42</v>
      </c>
      <c r="FP48" s="165"/>
      <c r="FQ48" s="165" t="n">
        <v>56</v>
      </c>
      <c r="FR48" s="165" t="s">
        <v>18</v>
      </c>
      <c r="FS48" s="165"/>
      <c r="FT48" s="165"/>
      <c r="FU48" s="165" t="n">
        <v>26</v>
      </c>
      <c r="FV48" s="165" t="n">
        <v>28</v>
      </c>
      <c r="FW48" s="165" t="n">
        <v>51</v>
      </c>
      <c r="FX48" s="165" t="n">
        <v>39</v>
      </c>
      <c r="FY48" s="165" t="n">
        <v>61</v>
      </c>
      <c r="FZ48" s="165" t="s">
        <v>18</v>
      </c>
      <c r="GA48" s="165" t="s">
        <v>18</v>
      </c>
      <c r="GB48" s="165"/>
      <c r="GC48" s="165"/>
      <c r="GD48" s="165"/>
      <c r="GE48" s="165"/>
      <c r="GF48" s="165"/>
      <c r="GG48" s="165" t="s">
        <v>18</v>
      </c>
      <c r="GH48" s="165" t="s">
        <v>18</v>
      </c>
      <c r="GI48" s="165" t="n">
        <v>48</v>
      </c>
      <c r="GJ48" s="165"/>
      <c r="GK48" s="165"/>
      <c r="GL48" s="165" t="s">
        <v>18</v>
      </c>
      <c r="GM48" s="165"/>
      <c r="GN48" s="165"/>
      <c r="GO48" s="165" t="n">
        <v>45</v>
      </c>
      <c r="GP48" s="165" t="s">
        <v>18</v>
      </c>
      <c r="GQ48" s="165"/>
      <c r="GR48" s="165" t="s">
        <v>18</v>
      </c>
      <c r="GS48" s="165"/>
      <c r="GT48" s="165"/>
      <c r="GU48" s="165"/>
      <c r="GV48" s="174"/>
      <c r="GW48" s="167" t="n">
        <f aca="false">IF(FL48="","",SUM(FO48:GV48))</f>
        <v>396</v>
      </c>
      <c r="GX48" s="168" t="n">
        <f aca="false">IF(FL48="","",GW48/9)</f>
        <v>44</v>
      </c>
      <c r="GY48" s="169" t="n">
        <f aca="false">IF(FL48="","",IF(GW48=0,"-",RANK(GW48,$GW$15:$GW$64,0)))</f>
        <v>10</v>
      </c>
      <c r="GZ48" s="167" t="str">
        <f aca="false">IF(FO48="","",IF(FO48="-","-",IF(UPPER(FO48)="AB","+",VLOOKUP(FO48,'විෂය තොරතුරු'!$P$24:$Q$28,2))))</f>
        <v>S</v>
      </c>
      <c r="HA48" s="168" t="str">
        <f aca="false">IF(FP48="","",IF(FP48="-","-",IF(UPPER(FP48)="AB","+",VLOOKUP(FP48,'විෂය තොරතුරු'!$P$24:$Q$28,2))))</f>
        <v/>
      </c>
      <c r="HB48" s="168" t="str">
        <f aca="false">IF(FQ48="","",IF(FQ48="-","-",IF(UPPER(FQ48)="AB","+",VLOOKUP(FQ48,'විෂය තොරතුරු'!$P$24:$Q$28,2))))</f>
        <v>C</v>
      </c>
      <c r="HC48" s="168" t="str">
        <f aca="false">IF(FR48="","",IF(FR48="-","-",IF(UPPER(FR48)="AB","+",VLOOKUP(FR48,'විෂය තොරතුරු'!$P$24:$Q$28,2))))</f>
        <v>-</v>
      </c>
      <c r="HD48" s="168" t="str">
        <f aca="false">IF(FS48="","",IF(FS48="-","-",IF(UPPER(FS48)="AB","+",VLOOKUP(FS48,'විෂය තොරතුරු'!$P$24:$Q$28,2))))</f>
        <v/>
      </c>
      <c r="HE48" s="170" t="str">
        <f aca="false">IF(FT48="","",IF(FT48="-","-",IF(UPPER(FT48)="AB","+",VLOOKUP(FT48,'විෂය තොරතුරු'!$P$24:$Q$28,2))))</f>
        <v/>
      </c>
      <c r="HF48" s="171" t="str">
        <f aca="false">IF(FU48="","",IF(FU48="-","-",IF(UPPER(FU48)="AB","+",VLOOKUP(FU48,'විෂය තොරතුරු'!$P$24:$Q$28,2))))</f>
        <v>W</v>
      </c>
      <c r="HG48" s="168" t="str">
        <f aca="false">IF(FV48="","",IF(FV48="-","-",IF(UPPER(FV48)="AB","+",VLOOKUP(FV48,'විෂය තොරතුරු'!$P$24:$Q$28,2))))</f>
        <v>W</v>
      </c>
      <c r="HH48" s="168" t="str">
        <f aca="false">IF(FW48="","",IF(FW48="-","-",IF(UPPER(FW48)="AB","+",VLOOKUP(FW48,'විෂය තොරතුරු'!$P$24:$Q$28,2))))</f>
        <v>C</v>
      </c>
      <c r="HI48" s="169" t="str">
        <f aca="false">IF(FX48="","",IF(FX48="-","-",IF(UPPER(FX48)="AB","+",VLOOKUP(FX48,'විෂය තොරතුරු'!$P$24:$Q$28,2))))</f>
        <v>S</v>
      </c>
      <c r="HJ48" s="167" t="str">
        <f aca="false">IF(FY48="","",IF(FY48="-","-",IF(UPPER(FY48)="AB","+",VLOOKUP(FY48,'විෂය තොරතුරු'!$P$24:$Q$28,2))))</f>
        <v>C</v>
      </c>
      <c r="HK48" s="168" t="str">
        <f aca="false">IF(FZ48="","",IF(FZ48="-","-",IF(UPPER(FZ48)="AB","+",VLOOKUP(FZ48,'විෂය තොරතුරු'!$P$24:$Q$28,2))))</f>
        <v>-</v>
      </c>
      <c r="HL48" s="168" t="str">
        <f aca="false">IF(GA48="","",IF(GA48="-","-",IF(UPPER(GA48)="AB","+",VLOOKUP(GA48,'විෂය තොරතුරු'!$P$24:$Q$28,2))))</f>
        <v>-</v>
      </c>
      <c r="HM48" s="168" t="str">
        <f aca="false">IF(GB48="","",IF(GB48="-","-",IF(UPPER(GB48)="AB","+",VLOOKUP(GB48,'විෂය තොරතුරු'!$P$24:$Q$28,2))))</f>
        <v/>
      </c>
      <c r="HN48" s="168" t="str">
        <f aca="false">IF(GC48="","",IF(GC48="-","-",IF(UPPER(GC48)="AB","+",VLOOKUP(GC48,'විෂය තොරතුරු'!$P$24:$Q$28,2))))</f>
        <v/>
      </c>
      <c r="HO48" s="168" t="str">
        <f aca="false">IF(GD48="","",IF(GD48="-","-",IF(UPPER(GD48)="AB","+",VLOOKUP(GD48,'විෂය තොරතුරු'!$P$24:$Q$28,2))))</f>
        <v/>
      </c>
      <c r="HP48" s="168" t="str">
        <f aca="false">IF(GE48="","",IF(GE48="-","-",IF(UPPER(GE48)="AB","+",VLOOKUP(GE48,'විෂය තොරතුරු'!$P$24:$Q$28,2))))</f>
        <v/>
      </c>
      <c r="HQ48" s="170" t="str">
        <f aca="false">IF(GF48="","",IF(GF48="-","-",IF(UPPER(GF48)="AB","+",VLOOKUP(GF48,'විෂය තොරතුරු'!$P$24:$Q$28,2))))</f>
        <v/>
      </c>
      <c r="HR48" s="171" t="str">
        <f aca="false">IF(GG48="","",IF(GG48="-","-",IF(UPPER(GG48)="AB","+",VLOOKUP(GG48,'විෂය තොරතුරු'!$P$24:$Q$28,2))))</f>
        <v>-</v>
      </c>
      <c r="HS48" s="168" t="str">
        <f aca="false">IF(GH48="","",IF(GH48="-","-",IF(UPPER(GH48)="AB","+",VLOOKUP(GH48,'විෂය තොරතුරු'!$P$24:$Q$28,2))))</f>
        <v>-</v>
      </c>
      <c r="HT48" s="168" t="str">
        <f aca="false">IF(GI48="","",IF(GI48="-","-",IF(UPPER(GI48)="AB","+",VLOOKUP(GI48,'විෂය තොරතුරු'!$P$24:$Q$28,2))))</f>
        <v>S</v>
      </c>
      <c r="HU48" s="168" t="str">
        <f aca="false">IF(GJ48="","",IF(GJ48="-","-",IF(UPPER(GJ48)="AB","+",VLOOKUP(GJ48,'විෂය තොරතුරු'!$P$24:$Q$28,2))))</f>
        <v/>
      </c>
      <c r="HV48" s="168" t="str">
        <f aca="false">IF(GK48="","",IF(GK48="-","-",IF(UPPER(GK48)="AB","+",VLOOKUP(GK48,'විෂය තොරතුරු'!$P$24:$Q$28,2))))</f>
        <v/>
      </c>
      <c r="HW48" s="168" t="str">
        <f aca="false">IF(GL48="","",IF(GL48="-","-",IF(UPPER(GL48)="AB","+",VLOOKUP(GL48,'විෂය තොරතුරු'!$P$24:$Q$28,2))))</f>
        <v>-</v>
      </c>
      <c r="HX48" s="168" t="str">
        <f aca="false">IF(GM48="","",IF(GM48="-","-",IF(UPPER(GM48)="AB","+",VLOOKUP(GM48,'විෂය තොරතුරු'!$P$24:$Q$28,2))))</f>
        <v/>
      </c>
      <c r="HY48" s="169" t="str">
        <f aca="false">IF(GN48="","",IF(GN48="-","-",IF(UPPER(GN48)="AB","+",VLOOKUP(GN48,'විෂය තොරතුරු'!$P$24:$Q$28,2))))</f>
        <v/>
      </c>
      <c r="HZ48" s="171" t="str">
        <f aca="false">IF(GO48="","",IF(GO48="-","-",IF(UPPER(GO48)="AB","+",VLOOKUP(GO48,'විෂය තොරතුරු'!$P$24:$Q$28,2))))</f>
        <v>S</v>
      </c>
      <c r="IA48" s="168" t="str">
        <f aca="false">IF(GP48="","",IF(GP48="-","-",IF(UPPER(GP48)="AB","+",VLOOKUP(GP48,'විෂය තොරතුරු'!$P$24:$Q$28,2))))</f>
        <v>-</v>
      </c>
      <c r="IB48" s="168" t="str">
        <f aca="false">IF(GQ48="","",IF(GQ48="-","-",IF(UPPER(GQ48)="AB","+",VLOOKUP(GQ48,'විෂය තොරතුරු'!$P$24:$Q$28,2))))</f>
        <v/>
      </c>
      <c r="IC48" s="168" t="str">
        <f aca="false">IF(GR48="","",IF(GR48="-","-",IF(UPPER(GR48)="AB","+",VLOOKUP(GR48,'විෂය තොරතුරු'!$P$24:$Q$28,2))))</f>
        <v>-</v>
      </c>
      <c r="ID48" s="168" t="str">
        <f aca="false">IF(GS48="","",IF(GS48="-","-",IF(UPPER(GS48)="AB","+",VLOOKUP(GS48,'විෂය තොරතුරු'!$P$24:$Q$28,2))))</f>
        <v/>
      </c>
      <c r="IE48" s="168" t="str">
        <f aca="false">IF(GT48="","",IF(GT48="-","-",IF(UPPER(GT48)="AB","+",VLOOKUP(GT48,'විෂය තොරතුරු'!$P$24:$Q$28,2))))</f>
        <v/>
      </c>
      <c r="IF48" s="168" t="str">
        <f aca="false">IF(GU48="","",IF(GU48="-","-",IF(UPPER(GU48)="AB","+",VLOOKUP(GU48,'විෂය තොරතුරු'!$P$24:$Q$28,2))))</f>
        <v/>
      </c>
      <c r="IG48" s="169" t="str">
        <f aca="false">IF(GV48="","",IF(GV48="-","-",IF(UPPER(GV48)="AB","+",VLOOKUP(GV48,'විෂය තොරතුරු'!$P$24:$Q$28,2))))</f>
        <v/>
      </c>
      <c r="IH48" s="171" t="n">
        <f aca="false">IF($FL48="","",COUNTIF($GZ48:$IG48,"A"))</f>
        <v>0</v>
      </c>
      <c r="II48" s="171" t="n">
        <f aca="false">IF($FL48="","",COUNTIF($GZ48:$IG48,"B"))</f>
        <v>0</v>
      </c>
      <c r="IJ48" s="171" t="n">
        <f aca="false">IF($FL48="","",COUNTIF($GZ48:$IG48,"C"))</f>
        <v>3</v>
      </c>
      <c r="IK48" s="171" t="n">
        <f aca="false">IF($FL48="","",COUNTIF($GZ48:$IG48,"S"))</f>
        <v>4</v>
      </c>
      <c r="IL48" s="171" t="n">
        <f aca="false">IF($FL48="","",COUNTIF($GZ48:$IG48,"W"))</f>
        <v>2</v>
      </c>
      <c r="IM48" s="171" t="n">
        <f aca="false">IF(FL48="","",SUM(IH48:IK48))</f>
        <v>7</v>
      </c>
      <c r="IN48" s="169" t="n">
        <f aca="false">IF(FL48="","",SUM(IH48:IJ48))</f>
        <v>3</v>
      </c>
      <c r="IO48" s="172" t="str">
        <f aca="false">IF(FL48="","",IF(AND(IM48&gt;=6,IN48&gt;=3,OR(FO48&gt;=35,FP48&gt;=35),FV48&gt;=35),"6/3 සමත්",IF(AND(IM48&gt;=5,IN48&gt;=3,OR(FO48&gt;=35,FP48&gt;=35,FV48&gt;=35)),"5/3 සමත්",IF(AND(IM48&gt;=4,IN48&gt;=1,OR(FO48&gt;=20,FP48&gt;=20,FV48&gt;=20)),"සමත් කළ හැකි",IF(IL48=9,"W9","අසමත් ?")))))</f>
        <v>5/3 සමත්</v>
      </c>
    </row>
    <row r="49" customFormat="false" ht="13.8" hidden="false" customHeight="false" outlineLevel="0" collapsed="false">
      <c r="A49" s="160" t="n">
        <v>35</v>
      </c>
      <c r="B49" s="161"/>
      <c r="C49" s="161"/>
      <c r="D49" s="162"/>
      <c r="E49" s="183"/>
      <c r="F49" s="181"/>
      <c r="G49" s="183"/>
      <c r="H49" s="180"/>
      <c r="I49" s="180"/>
      <c r="J49" s="181"/>
      <c r="K49" s="183"/>
      <c r="L49" s="180"/>
      <c r="M49" s="180"/>
      <c r="N49" s="181"/>
      <c r="O49" s="183"/>
      <c r="P49" s="180"/>
      <c r="Q49" s="180"/>
      <c r="R49" s="180"/>
      <c r="S49" s="180"/>
      <c r="T49" s="180"/>
      <c r="U49" s="180"/>
      <c r="V49" s="181"/>
      <c r="W49" s="183"/>
      <c r="X49" s="180"/>
      <c r="Y49" s="180"/>
      <c r="Z49" s="180"/>
      <c r="AA49" s="180"/>
      <c r="AB49" s="180"/>
      <c r="AC49" s="180"/>
      <c r="AD49" s="181"/>
      <c r="AE49" s="183"/>
      <c r="AF49" s="180"/>
      <c r="AG49" s="180"/>
      <c r="AH49" s="180"/>
      <c r="AI49" s="180"/>
      <c r="AJ49" s="180"/>
      <c r="AK49" s="180"/>
      <c r="AL49" s="166"/>
      <c r="AM49" s="167" t="str">
        <f aca="false">IF(B49="","",SUM(E49:AL49))</f>
        <v/>
      </c>
      <c r="AN49" s="168" t="str">
        <f aca="false">IF(B49="","",AM49/9)</f>
        <v/>
      </c>
      <c r="AO49" s="169" t="str">
        <f aca="false">IF(B49="","",IF(AM49=0,"-",RANK(AM49,$AM$15:$AM$64,0)))</f>
        <v/>
      </c>
      <c r="AP49" s="167" t="str">
        <f aca="false">IF(E49="","",IF(E49="-","-",IF(UPPER(E49)="AB","+",VLOOKUP(E49,'විෂය තොරතුරු'!$P$24:$Q$28,2))))</f>
        <v/>
      </c>
      <c r="AQ49" s="168" t="str">
        <f aca="false">IF(F49="","",IF(F49="-","-",IF(UPPER(F49)="AB","+",VLOOKUP(F49,'විෂය තොරතුරු'!$P$24:$Q$28,2))))</f>
        <v/>
      </c>
      <c r="AR49" s="168" t="str">
        <f aca="false">IF(G49="","",IF(G49="-","-",IF(UPPER(G49)="AB","+",VLOOKUP(G49,'විෂය තොරතුරු'!$P$24:$Q$28,2))))</f>
        <v/>
      </c>
      <c r="AS49" s="168" t="str">
        <f aca="false">IF(H49="","",IF(H49="-","-",IF(UPPER(H49)="AB","+",VLOOKUP(H49,'විෂය තොරතුරු'!$P$24:$Q$28,2))))</f>
        <v/>
      </c>
      <c r="AT49" s="168" t="str">
        <f aca="false">IF(I49="","",IF(I49="-","-",IF(UPPER(I49)="AB","+",VLOOKUP(I49,'විෂය තොරතුරු'!$P$24:$Q$28,2))))</f>
        <v/>
      </c>
      <c r="AU49" s="170" t="str">
        <f aca="false">IF(J49="","",IF(J49="-","-",IF(UPPER(J49)="AB","+",VLOOKUP(J49,'විෂය තොරතුරු'!$P$24:$Q$28,2))))</f>
        <v/>
      </c>
      <c r="AV49" s="171" t="str">
        <f aca="false">IF(K49="","",IF(K49="-","-",IF(UPPER(K49)="AB","+",VLOOKUP(K49,'විෂය තොරතුරු'!$P$24:$Q$28,2))))</f>
        <v/>
      </c>
      <c r="AW49" s="168" t="str">
        <f aca="false">IF(L49="","",IF(L49="-","-",IF(UPPER(L49)="AB","+",VLOOKUP(L49,'විෂය තොරතුරු'!$P$24:$Q$28,2))))</f>
        <v/>
      </c>
      <c r="AX49" s="168" t="str">
        <f aca="false">IF(M49="","",IF(M49="-","-",IF(UPPER(M49)="AB","+",VLOOKUP(M49,'විෂය තොරතුරු'!$P$24:$Q$28,2))))</f>
        <v/>
      </c>
      <c r="AY49" s="169" t="str">
        <f aca="false">IF(N49="","",IF(N49="-","-",IF(UPPER(N49)="AB","+",VLOOKUP(N49,'විෂය තොරතුරු'!$P$24:$Q$28,2))))</f>
        <v/>
      </c>
      <c r="AZ49" s="167" t="str">
        <f aca="false">IF(O49="","",IF(O49="-","-",IF(UPPER(O49)="AB","+",VLOOKUP(O49,'විෂය තොරතුරු'!$P$24:$Q$28,2))))</f>
        <v/>
      </c>
      <c r="BA49" s="168" t="str">
        <f aca="false">IF(P49="","",IF(P49="-","-",IF(UPPER(P49)="AB","+",VLOOKUP(P49,'විෂය තොරතුරු'!$P$24:$Q$28,2))))</f>
        <v/>
      </c>
      <c r="BB49" s="168" t="str">
        <f aca="false">IF(Q49="","",IF(Q49="-","-",IF(UPPER(Q49)="AB","+",VLOOKUP(Q49,'විෂය තොරතුරු'!$P$24:$Q$28,2))))</f>
        <v/>
      </c>
      <c r="BC49" s="168" t="str">
        <f aca="false">IF(R49="","",IF(R49="-","-",IF(UPPER(R49)="AB","+",VLOOKUP(R49,'විෂය තොරතුරු'!$P$24:$Q$28,2))))</f>
        <v/>
      </c>
      <c r="BD49" s="168" t="str">
        <f aca="false">IF(S49="","",IF(S49="-","-",IF(UPPER(S49)="AB","+",VLOOKUP(S49,'විෂය තොරතුරු'!$P$24:$Q$28,2))))</f>
        <v/>
      </c>
      <c r="BE49" s="168" t="str">
        <f aca="false">IF(T49="","",IF(T49="-","-",IF(UPPER(T49)="AB","+",VLOOKUP(T49,'විෂය තොරතුරු'!$P$24:$Q$28,2))))</f>
        <v/>
      </c>
      <c r="BF49" s="168" t="str">
        <f aca="false">IF(U49="","",IF(U49="-","-",IF(UPPER(U49)="AB","+",VLOOKUP(U49,'විෂය තොරතුරු'!$P$24:$Q$28,2))))</f>
        <v/>
      </c>
      <c r="BG49" s="170" t="str">
        <f aca="false">IF(V49="","",IF(V49="-","-",IF(UPPER(V49)="AB","+",VLOOKUP(V49,'විෂය තොරතුරු'!$P$24:$Q$28,2))))</f>
        <v/>
      </c>
      <c r="BH49" s="171" t="str">
        <f aca="false">IF(W49="","",IF(W49="-","-",IF(UPPER(W49)="AB","+",VLOOKUP(W49,'විෂය තොරතුරු'!$P$24:$Q$28,2))))</f>
        <v/>
      </c>
      <c r="BI49" s="168" t="str">
        <f aca="false">IF(X49="","",IF(X49="-","-",IF(UPPER(X49)="AB","+",VLOOKUP(X49,'විෂය තොරතුරු'!$P$24:$Q$28,2))))</f>
        <v/>
      </c>
      <c r="BJ49" s="168" t="str">
        <f aca="false">IF(Y49="","",IF(Y49="-","-",IF(UPPER(Y49)="AB","+",VLOOKUP(Y49,'විෂය තොරතුරු'!$P$24:$Q$28,2))))</f>
        <v/>
      </c>
      <c r="BK49" s="168" t="str">
        <f aca="false">IF(Z49="","",IF(Z49="-","-",IF(UPPER(Z49)="AB","+",VLOOKUP(Z49,'විෂය තොරතුරු'!$P$24:$Q$28,2))))</f>
        <v/>
      </c>
      <c r="BL49" s="168" t="str">
        <f aca="false">IF(AA49="","",IF(AA49="-","-",IF(UPPER(AA49)="AB","+",VLOOKUP(AA49,'විෂය තොරතුරු'!$P$24:$Q$28,2))))</f>
        <v/>
      </c>
      <c r="BM49" s="168" t="str">
        <f aca="false">IF(AB49="","",IF(AB49="-","-",IF(UPPER(AB49)="AB","+",VLOOKUP(AB49,'විෂය තොරතුරු'!$P$24:$Q$28,2))))</f>
        <v/>
      </c>
      <c r="BN49" s="168" t="str">
        <f aca="false">IF(AC49="","",IF(AC49="-","-",IF(UPPER(AC49)="AB","+",VLOOKUP(AC49,'විෂය තොරතුරු'!$P$24:$Q$28,2))))</f>
        <v/>
      </c>
      <c r="BO49" s="169" t="str">
        <f aca="false">IF(AD49="","",IF(AD49="-","-",IF(UPPER(AD49)="AB","+",VLOOKUP(AD49,'විෂය තොරතුරු'!$P$24:$Q$28,2))))</f>
        <v/>
      </c>
      <c r="BP49" s="171" t="str">
        <f aca="false">IF(AE49="","",IF(AE49="-","-",IF(UPPER(AE49)="AB","+",VLOOKUP(AE49,'විෂය තොරතුරු'!$P$24:$Q$28,2))))</f>
        <v/>
      </c>
      <c r="BQ49" s="168" t="str">
        <f aca="false">IF(AF49="","",IF(AF49="-","-",IF(UPPER(AF49)="AB","+",VLOOKUP(AF49,'විෂය තොරතුරු'!$P$24:$Q$28,2))))</f>
        <v/>
      </c>
      <c r="BR49" s="168" t="str">
        <f aca="false">IF(AG49="","",IF(AG49="-","-",IF(UPPER(AG49)="AB","+",VLOOKUP(AG49,'විෂය තොරතුරු'!$P$24:$Q$28,2))))</f>
        <v/>
      </c>
      <c r="BS49" s="168" t="str">
        <f aca="false">IF(AH49="","",IF(AH49="-","-",IF(UPPER(AH49)="AB","+",VLOOKUP(AH49,'විෂය තොරතුරු'!$P$24:$Q$28,2))))</f>
        <v/>
      </c>
      <c r="BT49" s="168" t="str">
        <f aca="false">IF(AI49="","",IF(AI49="-","-",IF(UPPER(AI49)="AB","+",VLOOKUP(AI49,'විෂය තොරතුරු'!$P$24:$Q$28,2))))</f>
        <v/>
      </c>
      <c r="BU49" s="168" t="str">
        <f aca="false">IF(AJ49="","",IF(AJ49="-","-",IF(UPPER(AJ49)="AB","+",VLOOKUP(AJ49,'විෂය තොරතුරු'!$P$24:$Q$28,2))))</f>
        <v/>
      </c>
      <c r="BV49" s="168" t="str">
        <f aca="false">IF(AK49="","",IF(AK49="-","-",IF(UPPER(AK49)="AB","+",VLOOKUP(AK49,'විෂය තොරතුරු'!$P$24:$Q$28,2))))</f>
        <v/>
      </c>
      <c r="BW49" s="169" t="str">
        <f aca="false">IF(AL49="","",IF(AL49="-","-",IF(UPPER(AL49)="AB","+",VLOOKUP(AL49,'විෂය තොරතුරු'!$P$24:$Q$28,2))))</f>
        <v/>
      </c>
      <c r="BX49" s="171" t="str">
        <f aca="false">IF($B49="","",COUNTIF($AP49:$BW49,"A"))</f>
        <v/>
      </c>
      <c r="BY49" s="168" t="str">
        <f aca="false">IF($B49="","",COUNTIF($AP49:$BW49,"B"))</f>
        <v/>
      </c>
      <c r="BZ49" s="168" t="str">
        <f aca="false">IF($B49="","",COUNTIF($AP49:$BW49,"C"))</f>
        <v/>
      </c>
      <c r="CA49" s="168" t="str">
        <f aca="false">IF($B49="","",COUNTIF($AP49:$BW49,"S"))</f>
        <v/>
      </c>
      <c r="CB49" s="169" t="str">
        <f aca="false">IF($B49="","",COUNTIF($AP49:$BW49,"W"))</f>
        <v/>
      </c>
      <c r="CC49" s="171" t="str">
        <f aca="false">IF(B49="","",SUM(BX49:CA49))</f>
        <v/>
      </c>
      <c r="CD49" s="169" t="str">
        <f aca="false">IF(B49="","",SUM(BX49:BZ49))</f>
        <v/>
      </c>
      <c r="CE49" s="172" t="str">
        <f aca="false">IF(B49="","",IF(AND(CC49&gt;=6,CD49&gt;=3,OR(E49&gt;=35,F49&gt;=35),L49&gt;=35),"6/3 සමත්",IF(AND(CC49&gt;=5,CD49&gt;=3,OR(E49&gt;=35,F49&gt;=35,L49&gt;=35)),"5/3 සමත්",IF(AND(CC49&gt;=4,CD49&gt;=1,OR(E49&gt;=20,F49&gt;=20,L49&gt;=20)),"සමත් කළ හැකි",IF(CB49=9,"W9","අසමත් ?")))))</f>
        <v/>
      </c>
      <c r="FK49" s="173" t="n">
        <v>35</v>
      </c>
      <c r="FL49" s="161" t="s">
        <v>78</v>
      </c>
      <c r="FM49" s="161"/>
      <c r="FN49" s="161" t="str">
        <f aca="false">IF(FM49="","-",(FM49/$M$95)*100)</f>
        <v>-</v>
      </c>
      <c r="FO49" s="165" t="n">
        <v>51</v>
      </c>
      <c r="FP49" s="165"/>
      <c r="FQ49" s="165" t="n">
        <v>77</v>
      </c>
      <c r="FR49" s="165" t="s">
        <v>18</v>
      </c>
      <c r="FS49" s="165"/>
      <c r="FT49" s="165"/>
      <c r="FU49" s="165" t="n">
        <v>21</v>
      </c>
      <c r="FV49" s="165" t="n">
        <v>29</v>
      </c>
      <c r="FW49" s="165" t="n">
        <v>40</v>
      </c>
      <c r="FX49" s="165" t="n">
        <v>43</v>
      </c>
      <c r="FY49" s="165" t="n">
        <v>75</v>
      </c>
      <c r="FZ49" s="165" t="s">
        <v>18</v>
      </c>
      <c r="GA49" s="165" t="s">
        <v>18</v>
      </c>
      <c r="GB49" s="165"/>
      <c r="GC49" s="165"/>
      <c r="GD49" s="165"/>
      <c r="GE49" s="165"/>
      <c r="GF49" s="165"/>
      <c r="GG49" s="165" t="n">
        <v>51</v>
      </c>
      <c r="GH49" s="165" t="s">
        <v>18</v>
      </c>
      <c r="GI49" s="165" t="s">
        <v>18</v>
      </c>
      <c r="GJ49" s="165"/>
      <c r="GK49" s="165"/>
      <c r="GL49" s="165" t="s">
        <v>18</v>
      </c>
      <c r="GM49" s="165"/>
      <c r="GN49" s="165"/>
      <c r="GO49" s="165" t="n">
        <v>71</v>
      </c>
      <c r="GP49" s="165" t="s">
        <v>18</v>
      </c>
      <c r="GQ49" s="165"/>
      <c r="GR49" s="165" t="s">
        <v>18</v>
      </c>
      <c r="GS49" s="165"/>
      <c r="GT49" s="165"/>
      <c r="GU49" s="165"/>
      <c r="GV49" s="174"/>
      <c r="GW49" s="167" t="n">
        <f aca="false">IF(FL49="","",SUM(FO49:GV49))</f>
        <v>458</v>
      </c>
      <c r="GX49" s="168" t="n">
        <f aca="false">IF(FL49="","",GW49/9)</f>
        <v>50.8888888888889</v>
      </c>
      <c r="GY49" s="169" t="n">
        <f aca="false">IF(FL49="","",IF(GW49=0,"-",RANK(GW49,$GW$15:$GW$64,0)))</f>
        <v>4</v>
      </c>
      <c r="GZ49" s="167" t="str">
        <f aca="false">IF(FO49="","",IF(FO49="-","-",IF(UPPER(FO49)="AB","+",VLOOKUP(FO49,'විෂය තොරතුරු'!$P$24:$Q$28,2))))</f>
        <v>C</v>
      </c>
      <c r="HA49" s="168" t="str">
        <f aca="false">IF(FP49="","",IF(FP49="-","-",IF(UPPER(FP49)="AB","+",VLOOKUP(FP49,'විෂය තොරතුරු'!$P$24:$Q$28,2))))</f>
        <v/>
      </c>
      <c r="HB49" s="168" t="str">
        <f aca="false">IF(FQ49="","",IF(FQ49="-","-",IF(UPPER(FQ49)="AB","+",VLOOKUP(FQ49,'විෂය තොරතුරු'!$P$24:$Q$28,2))))</f>
        <v>A</v>
      </c>
      <c r="HC49" s="168" t="str">
        <f aca="false">IF(FR49="","",IF(FR49="-","-",IF(UPPER(FR49)="AB","+",VLOOKUP(FR49,'විෂය තොරතුරු'!$P$24:$Q$28,2))))</f>
        <v>-</v>
      </c>
      <c r="HD49" s="168" t="str">
        <f aca="false">IF(FS49="","",IF(FS49="-","-",IF(UPPER(FS49)="AB","+",VLOOKUP(FS49,'විෂය තොරතුරු'!$P$24:$Q$28,2))))</f>
        <v/>
      </c>
      <c r="HE49" s="170" t="str">
        <f aca="false">IF(FT49="","",IF(FT49="-","-",IF(UPPER(FT49)="AB","+",VLOOKUP(FT49,'විෂය තොරතුරු'!$P$24:$Q$28,2))))</f>
        <v/>
      </c>
      <c r="HF49" s="171" t="str">
        <f aca="false">IF(FU49="","",IF(FU49="-","-",IF(UPPER(FU49)="AB","+",VLOOKUP(FU49,'විෂය තොරතුරු'!$P$24:$Q$28,2))))</f>
        <v>W</v>
      </c>
      <c r="HG49" s="168" t="str">
        <f aca="false">IF(FV49="","",IF(FV49="-","-",IF(UPPER(FV49)="AB","+",VLOOKUP(FV49,'විෂය තොරතුරු'!$P$24:$Q$28,2))))</f>
        <v>W</v>
      </c>
      <c r="HH49" s="168" t="str">
        <f aca="false">IF(FW49="","",IF(FW49="-","-",IF(UPPER(FW49)="AB","+",VLOOKUP(FW49,'විෂය තොරතුරු'!$P$24:$Q$28,2))))</f>
        <v>S</v>
      </c>
      <c r="HI49" s="169" t="str">
        <f aca="false">IF(FX49="","",IF(FX49="-","-",IF(UPPER(FX49)="AB","+",VLOOKUP(FX49,'විෂය තොරතුරු'!$P$24:$Q$28,2))))</f>
        <v>S</v>
      </c>
      <c r="HJ49" s="167" t="str">
        <f aca="false">IF(FY49="","",IF(FY49="-","-",IF(UPPER(FY49)="AB","+",VLOOKUP(FY49,'විෂය තොරතුරු'!$P$24:$Q$28,2))))</f>
        <v>A</v>
      </c>
      <c r="HK49" s="168" t="str">
        <f aca="false">IF(FZ49="","",IF(FZ49="-","-",IF(UPPER(FZ49)="AB","+",VLOOKUP(FZ49,'විෂය තොරතුරු'!$P$24:$Q$28,2))))</f>
        <v>-</v>
      </c>
      <c r="HL49" s="168" t="str">
        <f aca="false">IF(GA49="","",IF(GA49="-","-",IF(UPPER(GA49)="AB","+",VLOOKUP(GA49,'විෂය තොරතුරු'!$P$24:$Q$28,2))))</f>
        <v>-</v>
      </c>
      <c r="HM49" s="168" t="str">
        <f aca="false">IF(GB49="","",IF(GB49="-","-",IF(UPPER(GB49)="AB","+",VLOOKUP(GB49,'විෂය තොරතුරු'!$P$24:$Q$28,2))))</f>
        <v/>
      </c>
      <c r="HN49" s="168" t="str">
        <f aca="false">IF(GC49="","",IF(GC49="-","-",IF(UPPER(GC49)="AB","+",VLOOKUP(GC49,'විෂය තොරතුරු'!$P$24:$Q$28,2))))</f>
        <v/>
      </c>
      <c r="HO49" s="168" t="str">
        <f aca="false">IF(GD49="","",IF(GD49="-","-",IF(UPPER(GD49)="AB","+",VLOOKUP(GD49,'විෂය තොරතුරු'!$P$24:$Q$28,2))))</f>
        <v/>
      </c>
      <c r="HP49" s="168" t="str">
        <f aca="false">IF(GE49="","",IF(GE49="-","-",IF(UPPER(GE49)="AB","+",VLOOKUP(GE49,'විෂය තොරතුරු'!$P$24:$Q$28,2))))</f>
        <v/>
      </c>
      <c r="HQ49" s="170" t="str">
        <f aca="false">IF(GF49="","",IF(GF49="-","-",IF(UPPER(GF49)="AB","+",VLOOKUP(GF49,'විෂය තොරතුරු'!$P$24:$Q$28,2))))</f>
        <v/>
      </c>
      <c r="HR49" s="171" t="str">
        <f aca="false">IF(GG49="","",IF(GG49="-","-",IF(UPPER(GG49)="AB","+",VLOOKUP(GG49,'විෂය තොරතුරු'!$P$24:$Q$28,2))))</f>
        <v>C</v>
      </c>
      <c r="HS49" s="168" t="str">
        <f aca="false">IF(GH49="","",IF(GH49="-","-",IF(UPPER(GH49)="AB","+",VLOOKUP(GH49,'විෂය තොරතුරු'!$P$24:$Q$28,2))))</f>
        <v>-</v>
      </c>
      <c r="HT49" s="168" t="str">
        <f aca="false">IF(GI49="","",IF(GI49="-","-",IF(UPPER(GI49)="AB","+",VLOOKUP(GI49,'විෂය තොරතුරු'!$P$24:$Q$28,2))))</f>
        <v>-</v>
      </c>
      <c r="HU49" s="168" t="str">
        <f aca="false">IF(GJ49="","",IF(GJ49="-","-",IF(UPPER(GJ49)="AB","+",VLOOKUP(GJ49,'විෂය තොරතුරු'!$P$24:$Q$28,2))))</f>
        <v/>
      </c>
      <c r="HV49" s="168" t="str">
        <f aca="false">IF(GK49="","",IF(GK49="-","-",IF(UPPER(GK49)="AB","+",VLOOKUP(GK49,'විෂය තොරතුරු'!$P$24:$Q$28,2))))</f>
        <v/>
      </c>
      <c r="HW49" s="168" t="str">
        <f aca="false">IF(GL49="","",IF(GL49="-","-",IF(UPPER(GL49)="AB","+",VLOOKUP(GL49,'විෂය තොරතුරු'!$P$24:$Q$28,2))))</f>
        <v>-</v>
      </c>
      <c r="HX49" s="168" t="str">
        <f aca="false">IF(GM49="","",IF(GM49="-","-",IF(UPPER(GM49)="AB","+",VLOOKUP(GM49,'විෂය තොරතුරු'!$P$24:$Q$28,2))))</f>
        <v/>
      </c>
      <c r="HY49" s="169" t="str">
        <f aca="false">IF(GN49="","",IF(GN49="-","-",IF(UPPER(GN49)="AB","+",VLOOKUP(GN49,'විෂය තොරතුරු'!$P$24:$Q$28,2))))</f>
        <v/>
      </c>
      <c r="HZ49" s="171" t="str">
        <f aca="false">IF(GO49="","",IF(GO49="-","-",IF(UPPER(GO49)="AB","+",VLOOKUP(GO49,'විෂය තොරතුරු'!$P$24:$Q$28,2))))</f>
        <v>B</v>
      </c>
      <c r="IA49" s="168" t="str">
        <f aca="false">IF(GP49="","",IF(GP49="-","-",IF(UPPER(GP49)="AB","+",VLOOKUP(GP49,'විෂය තොරතුරු'!$P$24:$Q$28,2))))</f>
        <v>-</v>
      </c>
      <c r="IB49" s="168" t="str">
        <f aca="false">IF(GQ49="","",IF(GQ49="-","-",IF(UPPER(GQ49)="AB","+",VLOOKUP(GQ49,'විෂය තොරතුරු'!$P$24:$Q$28,2))))</f>
        <v/>
      </c>
      <c r="IC49" s="168" t="str">
        <f aca="false">IF(GR49="","",IF(GR49="-","-",IF(UPPER(GR49)="AB","+",VLOOKUP(GR49,'විෂය තොරතුරු'!$P$24:$Q$28,2))))</f>
        <v>-</v>
      </c>
      <c r="ID49" s="168" t="str">
        <f aca="false">IF(GS49="","",IF(GS49="-","-",IF(UPPER(GS49)="AB","+",VLOOKUP(GS49,'විෂය තොරතුරු'!$P$24:$Q$28,2))))</f>
        <v/>
      </c>
      <c r="IE49" s="168" t="str">
        <f aca="false">IF(GT49="","",IF(GT49="-","-",IF(UPPER(GT49)="AB","+",VLOOKUP(GT49,'විෂය තොරතුරු'!$P$24:$Q$28,2))))</f>
        <v/>
      </c>
      <c r="IF49" s="168" t="str">
        <f aca="false">IF(GU49="","",IF(GU49="-","-",IF(UPPER(GU49)="AB","+",VLOOKUP(GU49,'විෂය තොරතුරු'!$P$24:$Q$28,2))))</f>
        <v/>
      </c>
      <c r="IG49" s="169" t="str">
        <f aca="false">IF(GV49="","",IF(GV49="-","-",IF(UPPER(GV49)="AB","+",VLOOKUP(GV49,'විෂය තොරතුරු'!$P$24:$Q$28,2))))</f>
        <v/>
      </c>
      <c r="IH49" s="171" t="n">
        <f aca="false">IF($FL49="","",COUNTIF($GZ49:$IG49,"A"))</f>
        <v>2</v>
      </c>
      <c r="II49" s="171" t="n">
        <f aca="false">IF($FL49="","",COUNTIF($GZ49:$IG49,"B"))</f>
        <v>1</v>
      </c>
      <c r="IJ49" s="171" t="n">
        <f aca="false">IF($FL49="","",COUNTIF($GZ49:$IG49,"C"))</f>
        <v>2</v>
      </c>
      <c r="IK49" s="171" t="n">
        <f aca="false">IF($FL49="","",COUNTIF($GZ49:$IG49,"S"))</f>
        <v>2</v>
      </c>
      <c r="IL49" s="171" t="n">
        <f aca="false">IF($FL49="","",COUNTIF($GZ49:$IG49,"W"))</f>
        <v>2</v>
      </c>
      <c r="IM49" s="171" t="n">
        <f aca="false">IF(FL49="","",SUM(IH49:IK49))</f>
        <v>7</v>
      </c>
      <c r="IN49" s="169" t="n">
        <f aca="false">IF(FL49="","",SUM(IH49:IJ49))</f>
        <v>5</v>
      </c>
      <c r="IO49" s="172" t="str">
        <f aca="false">IF(FL49="","",IF(AND(IM49&gt;=6,IN49&gt;=3,OR(FO49&gt;=35,FP49&gt;=35),FV49&gt;=35),"6/3 සමත්",IF(AND(IM49&gt;=5,IN49&gt;=3,OR(FO49&gt;=35,FP49&gt;=35,FV49&gt;=35)),"5/3 සමත්",IF(AND(IM49&gt;=4,IN49&gt;=1,OR(FO49&gt;=20,FP49&gt;=20,FV49&gt;=20)),"සමත් කළ හැකි",IF(IL49=9,"W9","අසමත් ?")))))</f>
        <v>5/3 සමත්</v>
      </c>
    </row>
    <row r="50" customFormat="false" ht="13.8" hidden="false" customHeight="false" outlineLevel="0" collapsed="false">
      <c r="A50" s="160" t="n">
        <v>36</v>
      </c>
      <c r="B50" s="161"/>
      <c r="C50" s="161"/>
      <c r="D50" s="162"/>
      <c r="E50" s="183"/>
      <c r="F50" s="181"/>
      <c r="G50" s="183"/>
      <c r="H50" s="180"/>
      <c r="I50" s="180"/>
      <c r="J50" s="181"/>
      <c r="K50" s="183"/>
      <c r="L50" s="180"/>
      <c r="M50" s="180"/>
      <c r="N50" s="181"/>
      <c r="O50" s="183"/>
      <c r="P50" s="180"/>
      <c r="Q50" s="180"/>
      <c r="R50" s="180"/>
      <c r="S50" s="180"/>
      <c r="T50" s="180"/>
      <c r="U50" s="180"/>
      <c r="V50" s="181"/>
      <c r="W50" s="183"/>
      <c r="X50" s="180"/>
      <c r="Y50" s="180"/>
      <c r="Z50" s="180"/>
      <c r="AA50" s="180"/>
      <c r="AB50" s="180"/>
      <c r="AC50" s="180"/>
      <c r="AD50" s="181"/>
      <c r="AE50" s="183"/>
      <c r="AF50" s="180"/>
      <c r="AG50" s="180"/>
      <c r="AH50" s="180"/>
      <c r="AI50" s="180"/>
      <c r="AJ50" s="180"/>
      <c r="AK50" s="180"/>
      <c r="AL50" s="166"/>
      <c r="AM50" s="167" t="str">
        <f aca="false">IF(B50="","",SUM(E50:AL50))</f>
        <v/>
      </c>
      <c r="AN50" s="168" t="str">
        <f aca="false">IF(B50="","",AM50/9)</f>
        <v/>
      </c>
      <c r="AO50" s="169" t="str">
        <f aca="false">IF(B50="","",IF(AM50=0,"-",RANK(AM50,$AM$15:$AM$64,0)))</f>
        <v/>
      </c>
      <c r="AP50" s="167" t="str">
        <f aca="false">IF(E50="","",IF(E50="-","-",IF(UPPER(E50)="AB","+",VLOOKUP(E50,'විෂය තොරතුරු'!$P$24:$Q$28,2))))</f>
        <v/>
      </c>
      <c r="AQ50" s="168" t="str">
        <f aca="false">IF(F50="","",IF(F50="-","-",IF(UPPER(F50)="AB","+",VLOOKUP(F50,'විෂය තොරතුරු'!$P$24:$Q$28,2))))</f>
        <v/>
      </c>
      <c r="AR50" s="168" t="str">
        <f aca="false">IF(G50="","",IF(G50="-","-",IF(UPPER(G50)="AB","+",VLOOKUP(G50,'විෂය තොරතුරු'!$P$24:$Q$28,2))))</f>
        <v/>
      </c>
      <c r="AS50" s="168" t="str">
        <f aca="false">IF(H50="","",IF(H50="-","-",IF(UPPER(H50)="AB","+",VLOOKUP(H50,'විෂය තොරතුරු'!$P$24:$Q$28,2))))</f>
        <v/>
      </c>
      <c r="AT50" s="168" t="str">
        <f aca="false">IF(I50="","",IF(I50="-","-",IF(UPPER(I50)="AB","+",VLOOKUP(I50,'විෂය තොරතුරු'!$P$24:$Q$28,2))))</f>
        <v/>
      </c>
      <c r="AU50" s="170" t="str">
        <f aca="false">IF(J50="","",IF(J50="-","-",IF(UPPER(J50)="AB","+",VLOOKUP(J50,'විෂය තොරතුරු'!$P$24:$Q$28,2))))</f>
        <v/>
      </c>
      <c r="AV50" s="171" t="str">
        <f aca="false">IF(K50="","",IF(K50="-","-",IF(UPPER(K50)="AB","+",VLOOKUP(K50,'විෂය තොරතුරු'!$P$24:$Q$28,2))))</f>
        <v/>
      </c>
      <c r="AW50" s="168" t="str">
        <f aca="false">IF(L50="","",IF(L50="-","-",IF(UPPER(L50)="AB","+",VLOOKUP(L50,'විෂය තොරතුරු'!$P$24:$Q$28,2))))</f>
        <v/>
      </c>
      <c r="AX50" s="168" t="str">
        <f aca="false">IF(M50="","",IF(M50="-","-",IF(UPPER(M50)="AB","+",VLOOKUP(M50,'විෂය තොරතුරු'!$P$24:$Q$28,2))))</f>
        <v/>
      </c>
      <c r="AY50" s="169" t="str">
        <f aca="false">IF(N50="","",IF(N50="-","-",IF(UPPER(N50)="AB","+",VLOOKUP(N50,'විෂය තොරතුරු'!$P$24:$Q$28,2))))</f>
        <v/>
      </c>
      <c r="AZ50" s="167" t="str">
        <f aca="false">IF(O50="","",IF(O50="-","-",IF(UPPER(O50)="AB","+",VLOOKUP(O50,'විෂය තොරතුරු'!$P$24:$Q$28,2))))</f>
        <v/>
      </c>
      <c r="BA50" s="168" t="str">
        <f aca="false">IF(P50="","",IF(P50="-","-",IF(UPPER(P50)="AB","+",VLOOKUP(P50,'විෂය තොරතුරු'!$P$24:$Q$28,2))))</f>
        <v/>
      </c>
      <c r="BB50" s="168" t="str">
        <f aca="false">IF(Q50="","",IF(Q50="-","-",IF(UPPER(Q50)="AB","+",VLOOKUP(Q50,'විෂය තොරතුරු'!$P$24:$Q$28,2))))</f>
        <v/>
      </c>
      <c r="BC50" s="168" t="str">
        <f aca="false">IF(R50="","",IF(R50="-","-",IF(UPPER(R50)="AB","+",VLOOKUP(R50,'විෂය තොරතුරු'!$P$24:$Q$28,2))))</f>
        <v/>
      </c>
      <c r="BD50" s="168" t="str">
        <f aca="false">IF(S50="","",IF(S50="-","-",IF(UPPER(S50)="AB","+",VLOOKUP(S50,'විෂය තොරතුරු'!$P$24:$Q$28,2))))</f>
        <v/>
      </c>
      <c r="BE50" s="168" t="str">
        <f aca="false">IF(T50="","",IF(T50="-","-",IF(UPPER(T50)="AB","+",VLOOKUP(T50,'විෂය තොරතුරු'!$P$24:$Q$28,2))))</f>
        <v/>
      </c>
      <c r="BF50" s="168" t="str">
        <f aca="false">IF(U50="","",IF(U50="-","-",IF(UPPER(U50)="AB","+",VLOOKUP(U50,'විෂය තොරතුරු'!$P$24:$Q$28,2))))</f>
        <v/>
      </c>
      <c r="BG50" s="170" t="str">
        <f aca="false">IF(V50="","",IF(V50="-","-",IF(UPPER(V50)="AB","+",VLOOKUP(V50,'විෂය තොරතුරු'!$P$24:$Q$28,2))))</f>
        <v/>
      </c>
      <c r="BH50" s="171" t="str">
        <f aca="false">IF(W50="","",IF(W50="-","-",IF(UPPER(W50)="AB","+",VLOOKUP(W50,'විෂය තොරතුරු'!$P$24:$Q$28,2))))</f>
        <v/>
      </c>
      <c r="BI50" s="168" t="str">
        <f aca="false">IF(X50="","",IF(X50="-","-",IF(UPPER(X50)="AB","+",VLOOKUP(X50,'විෂය තොරතුරු'!$P$24:$Q$28,2))))</f>
        <v/>
      </c>
      <c r="BJ50" s="168" t="str">
        <f aca="false">IF(Y50="","",IF(Y50="-","-",IF(UPPER(Y50)="AB","+",VLOOKUP(Y50,'විෂය තොරතුරු'!$P$24:$Q$28,2))))</f>
        <v/>
      </c>
      <c r="BK50" s="168" t="str">
        <f aca="false">IF(Z50="","",IF(Z50="-","-",IF(UPPER(Z50)="AB","+",VLOOKUP(Z50,'විෂය තොරතුරු'!$P$24:$Q$28,2))))</f>
        <v/>
      </c>
      <c r="BL50" s="168" t="str">
        <f aca="false">IF(AA50="","",IF(AA50="-","-",IF(UPPER(AA50)="AB","+",VLOOKUP(AA50,'විෂය තොරතුරු'!$P$24:$Q$28,2))))</f>
        <v/>
      </c>
      <c r="BM50" s="168" t="str">
        <f aca="false">IF(AB50="","",IF(AB50="-","-",IF(UPPER(AB50)="AB","+",VLOOKUP(AB50,'විෂය තොරතුරු'!$P$24:$Q$28,2))))</f>
        <v/>
      </c>
      <c r="BN50" s="168" t="str">
        <f aca="false">IF(AC50="","",IF(AC50="-","-",IF(UPPER(AC50)="AB","+",VLOOKUP(AC50,'විෂය තොරතුරු'!$P$24:$Q$28,2))))</f>
        <v/>
      </c>
      <c r="BO50" s="169" t="str">
        <f aca="false">IF(AD50="","",IF(AD50="-","-",IF(UPPER(AD50)="AB","+",VLOOKUP(AD50,'විෂය තොරතුරු'!$P$24:$Q$28,2))))</f>
        <v/>
      </c>
      <c r="BP50" s="171" t="str">
        <f aca="false">IF(AE50="","",IF(AE50="-","-",IF(UPPER(AE50)="AB","+",VLOOKUP(AE50,'විෂය තොරතුරු'!$P$24:$Q$28,2))))</f>
        <v/>
      </c>
      <c r="BQ50" s="168" t="str">
        <f aca="false">IF(AF50="","",IF(AF50="-","-",IF(UPPER(AF50)="AB","+",VLOOKUP(AF50,'විෂය තොරතුරු'!$P$24:$Q$28,2))))</f>
        <v/>
      </c>
      <c r="BR50" s="168" t="str">
        <f aca="false">IF(AG50="","",IF(AG50="-","-",IF(UPPER(AG50)="AB","+",VLOOKUP(AG50,'විෂය තොරතුරු'!$P$24:$Q$28,2))))</f>
        <v/>
      </c>
      <c r="BS50" s="168" t="str">
        <f aca="false">IF(AH50="","",IF(AH50="-","-",IF(UPPER(AH50)="AB","+",VLOOKUP(AH50,'විෂය තොරතුරු'!$P$24:$Q$28,2))))</f>
        <v/>
      </c>
      <c r="BT50" s="168" t="str">
        <f aca="false">IF(AI50="","",IF(AI50="-","-",IF(UPPER(AI50)="AB","+",VLOOKUP(AI50,'විෂය තොරතුරු'!$P$24:$Q$28,2))))</f>
        <v/>
      </c>
      <c r="BU50" s="168" t="str">
        <f aca="false">IF(AJ50="","",IF(AJ50="-","-",IF(UPPER(AJ50)="AB","+",VLOOKUP(AJ50,'විෂය තොරතුරු'!$P$24:$Q$28,2))))</f>
        <v/>
      </c>
      <c r="BV50" s="168" t="str">
        <f aca="false">IF(AK50="","",IF(AK50="-","-",IF(UPPER(AK50)="AB","+",VLOOKUP(AK50,'විෂය තොරතුරු'!$P$24:$Q$28,2))))</f>
        <v/>
      </c>
      <c r="BW50" s="169" t="str">
        <f aca="false">IF(AL50="","",IF(AL50="-","-",IF(UPPER(AL50)="AB","+",VLOOKUP(AL50,'විෂය තොරතුරු'!$P$24:$Q$28,2))))</f>
        <v/>
      </c>
      <c r="BX50" s="171" t="str">
        <f aca="false">IF($B50="","",COUNTIF($AP50:$BW50,"A"))</f>
        <v/>
      </c>
      <c r="BY50" s="168" t="str">
        <f aca="false">IF($B50="","",COUNTIF($AP50:$BW50,"B"))</f>
        <v/>
      </c>
      <c r="BZ50" s="168" t="str">
        <f aca="false">IF($B50="","",COUNTIF($AP50:$BW50,"C"))</f>
        <v/>
      </c>
      <c r="CA50" s="168" t="str">
        <f aca="false">IF($B50="","",COUNTIF($AP50:$BW50,"S"))</f>
        <v/>
      </c>
      <c r="CB50" s="169" t="str">
        <f aca="false">IF($B50="","",COUNTIF($AP50:$BW50,"W"))</f>
        <v/>
      </c>
      <c r="CC50" s="171" t="str">
        <f aca="false">IF(B50="","",SUM(BX50:CA50))</f>
        <v/>
      </c>
      <c r="CD50" s="169" t="str">
        <f aca="false">IF(B50="","",SUM(BX50:BZ50))</f>
        <v/>
      </c>
      <c r="CE50" s="172" t="str">
        <f aca="false">IF(B50="","",IF(AND(CC50&gt;=6,CD50&gt;=3,OR(E50&gt;=35,F50&gt;=35),L50&gt;=35),"6/3 සමත්",IF(AND(CC50&gt;=5,CD50&gt;=3,OR(E50&gt;=35,F50&gt;=35,L50&gt;=35)),"5/3 සමත්",IF(AND(CC50&gt;=4,CD50&gt;=1,OR(E50&gt;=20,F50&gt;=20,L50&gt;=20)),"සමත් කළ හැකි",IF(CB50=9,"W9","අසමත් ?")))))</f>
        <v/>
      </c>
      <c r="FK50" s="173" t="n">
        <v>36</v>
      </c>
      <c r="FL50" s="161" t="s">
        <v>79</v>
      </c>
      <c r="FM50" s="161"/>
      <c r="FN50" s="161" t="str">
        <f aca="false">IF(FM50="","-",(FM50/$M$95)*100)</f>
        <v>-</v>
      </c>
      <c r="FO50" s="165" t="n">
        <v>29</v>
      </c>
      <c r="FP50" s="165"/>
      <c r="FQ50" s="165" t="n">
        <v>32</v>
      </c>
      <c r="FR50" s="165" t="s">
        <v>18</v>
      </c>
      <c r="FS50" s="165"/>
      <c r="FT50" s="165"/>
      <c r="FU50" s="165" t="n">
        <v>5</v>
      </c>
      <c r="FV50" s="165" t="n">
        <v>14</v>
      </c>
      <c r="FW50" s="165" t="n">
        <v>11</v>
      </c>
      <c r="FX50" s="165" t="n">
        <v>16</v>
      </c>
      <c r="FY50" s="165" t="s">
        <v>18</v>
      </c>
      <c r="FZ50" s="165" t="s">
        <v>18</v>
      </c>
      <c r="GA50" s="165" t="n">
        <v>26</v>
      </c>
      <c r="GB50" s="165"/>
      <c r="GC50" s="165"/>
      <c r="GD50" s="165"/>
      <c r="GE50" s="165"/>
      <c r="GF50" s="165"/>
      <c r="GG50" s="165" t="s">
        <v>18</v>
      </c>
      <c r="GH50" s="165" t="s">
        <v>18</v>
      </c>
      <c r="GI50" s="165" t="n">
        <v>41</v>
      </c>
      <c r="GJ50" s="165"/>
      <c r="GK50" s="165"/>
      <c r="GL50" s="165" t="s">
        <v>18</v>
      </c>
      <c r="GM50" s="165"/>
      <c r="GN50" s="165"/>
      <c r="GO50" s="165" t="n">
        <v>24</v>
      </c>
      <c r="GP50" s="165" t="s">
        <v>18</v>
      </c>
      <c r="GQ50" s="165"/>
      <c r="GR50" s="165" t="s">
        <v>18</v>
      </c>
      <c r="GS50" s="165"/>
      <c r="GT50" s="165"/>
      <c r="GU50" s="165"/>
      <c r="GV50" s="174"/>
      <c r="GW50" s="167" t="n">
        <f aca="false">IF(FL50="","",SUM(FO50:GV50))</f>
        <v>198</v>
      </c>
      <c r="GX50" s="168" t="n">
        <f aca="false">IF(FL50="","",GW50/9)</f>
        <v>22</v>
      </c>
      <c r="GY50" s="169" t="n">
        <f aca="false">IF(FL50="","",IF(GW50=0,"-",RANK(GW50,$GW$15:$GW$64,0)))</f>
        <v>27</v>
      </c>
      <c r="GZ50" s="167" t="str">
        <f aca="false">IF(FO50="","",IF(FO50="-","-",IF(UPPER(FO50)="AB","+",VLOOKUP(FO50,'විෂය තොරතුරු'!$P$24:$Q$28,2))))</f>
        <v>W</v>
      </c>
      <c r="HA50" s="168" t="str">
        <f aca="false">IF(FP50="","",IF(FP50="-","-",IF(UPPER(FP50)="AB","+",VLOOKUP(FP50,'විෂය තොරතුරු'!$P$24:$Q$28,2))))</f>
        <v/>
      </c>
      <c r="HB50" s="168" t="str">
        <f aca="false">IF(FQ50="","",IF(FQ50="-","-",IF(UPPER(FQ50)="AB","+",VLOOKUP(FQ50,'විෂය තොරතුරු'!$P$24:$Q$28,2))))</f>
        <v>W</v>
      </c>
      <c r="HC50" s="168" t="str">
        <f aca="false">IF(FR50="","",IF(FR50="-","-",IF(UPPER(FR50)="AB","+",VLOOKUP(FR50,'විෂය තොරතුරු'!$P$24:$Q$28,2))))</f>
        <v>-</v>
      </c>
      <c r="HD50" s="168" t="str">
        <f aca="false">IF(FS50="","",IF(FS50="-","-",IF(UPPER(FS50)="AB","+",VLOOKUP(FS50,'විෂය තොරතුරු'!$P$24:$Q$28,2))))</f>
        <v/>
      </c>
      <c r="HE50" s="170" t="str">
        <f aca="false">IF(FT50="","",IF(FT50="-","-",IF(UPPER(FT50)="AB","+",VLOOKUP(FT50,'විෂය තොරතුරු'!$P$24:$Q$28,2))))</f>
        <v/>
      </c>
      <c r="HF50" s="171" t="str">
        <f aca="false">IF(FU50="","",IF(FU50="-","-",IF(UPPER(FU50)="AB","+",VLOOKUP(FU50,'විෂය තොරතුරු'!$P$24:$Q$28,2))))</f>
        <v>W</v>
      </c>
      <c r="HG50" s="168" t="str">
        <f aca="false">IF(FV50="","",IF(FV50="-","-",IF(UPPER(FV50)="AB","+",VLOOKUP(FV50,'විෂය තොරතුරු'!$P$24:$Q$28,2))))</f>
        <v>W</v>
      </c>
      <c r="HH50" s="168" t="str">
        <f aca="false">IF(FW50="","",IF(FW50="-","-",IF(UPPER(FW50)="AB","+",VLOOKUP(FW50,'විෂය තොරතුරු'!$P$24:$Q$28,2))))</f>
        <v>W</v>
      </c>
      <c r="HI50" s="169" t="str">
        <f aca="false">IF(FX50="","",IF(FX50="-","-",IF(UPPER(FX50)="AB","+",VLOOKUP(FX50,'විෂය තොරතුරු'!$P$24:$Q$28,2))))</f>
        <v>W</v>
      </c>
      <c r="HJ50" s="167" t="str">
        <f aca="false">IF(FY50="","",IF(FY50="-","-",IF(UPPER(FY50)="AB","+",VLOOKUP(FY50,'විෂය තොරතුරු'!$P$24:$Q$28,2))))</f>
        <v>-</v>
      </c>
      <c r="HK50" s="168" t="str">
        <f aca="false">IF(FZ50="","",IF(FZ50="-","-",IF(UPPER(FZ50)="AB","+",VLOOKUP(FZ50,'විෂය තොරතුරු'!$P$24:$Q$28,2))))</f>
        <v>-</v>
      </c>
      <c r="HL50" s="168" t="str">
        <f aca="false">IF(GA50="","",IF(GA50="-","-",IF(UPPER(GA50)="AB","+",VLOOKUP(GA50,'විෂය තොරතුරු'!$P$24:$Q$28,2))))</f>
        <v>W</v>
      </c>
      <c r="HM50" s="168" t="str">
        <f aca="false">IF(GB50="","",IF(GB50="-","-",IF(UPPER(GB50)="AB","+",VLOOKUP(GB50,'විෂය තොරතුරු'!$P$24:$Q$28,2))))</f>
        <v/>
      </c>
      <c r="HN50" s="168" t="str">
        <f aca="false">IF(GC50="","",IF(GC50="-","-",IF(UPPER(GC50)="AB","+",VLOOKUP(GC50,'විෂය තොරතුරු'!$P$24:$Q$28,2))))</f>
        <v/>
      </c>
      <c r="HO50" s="168" t="str">
        <f aca="false">IF(GD50="","",IF(GD50="-","-",IF(UPPER(GD50)="AB","+",VLOOKUP(GD50,'විෂය තොරතුරු'!$P$24:$Q$28,2))))</f>
        <v/>
      </c>
      <c r="HP50" s="168" t="str">
        <f aca="false">IF(GE50="","",IF(GE50="-","-",IF(UPPER(GE50)="AB","+",VLOOKUP(GE50,'විෂය තොරතුරු'!$P$24:$Q$28,2))))</f>
        <v/>
      </c>
      <c r="HQ50" s="170" t="str">
        <f aca="false">IF(GF50="","",IF(GF50="-","-",IF(UPPER(GF50)="AB","+",VLOOKUP(GF50,'විෂය තොරතුරු'!$P$24:$Q$28,2))))</f>
        <v/>
      </c>
      <c r="HR50" s="171" t="str">
        <f aca="false">IF(GG50="","",IF(GG50="-","-",IF(UPPER(GG50)="AB","+",VLOOKUP(GG50,'විෂය තොරතුරු'!$P$24:$Q$28,2))))</f>
        <v>-</v>
      </c>
      <c r="HS50" s="168" t="str">
        <f aca="false">IF(GH50="","",IF(GH50="-","-",IF(UPPER(GH50)="AB","+",VLOOKUP(GH50,'විෂය තොරතුරු'!$P$24:$Q$28,2))))</f>
        <v>-</v>
      </c>
      <c r="HT50" s="168" t="str">
        <f aca="false">IF(GI50="","",IF(GI50="-","-",IF(UPPER(GI50)="AB","+",VLOOKUP(GI50,'විෂය තොරතුරු'!$P$24:$Q$28,2))))</f>
        <v>S</v>
      </c>
      <c r="HU50" s="168" t="str">
        <f aca="false">IF(GJ50="","",IF(GJ50="-","-",IF(UPPER(GJ50)="AB","+",VLOOKUP(GJ50,'විෂය තොරතුරු'!$P$24:$Q$28,2))))</f>
        <v/>
      </c>
      <c r="HV50" s="168" t="str">
        <f aca="false">IF(GK50="","",IF(GK50="-","-",IF(UPPER(GK50)="AB","+",VLOOKUP(GK50,'විෂය තොරතුරු'!$P$24:$Q$28,2))))</f>
        <v/>
      </c>
      <c r="HW50" s="168" t="str">
        <f aca="false">IF(GL50="","",IF(GL50="-","-",IF(UPPER(GL50)="AB","+",VLOOKUP(GL50,'විෂය තොරතුරු'!$P$24:$Q$28,2))))</f>
        <v>-</v>
      </c>
      <c r="HX50" s="168" t="str">
        <f aca="false">IF(GM50="","",IF(GM50="-","-",IF(UPPER(GM50)="AB","+",VLOOKUP(GM50,'විෂය තොරතුරු'!$P$24:$Q$28,2))))</f>
        <v/>
      </c>
      <c r="HY50" s="169" t="str">
        <f aca="false">IF(GN50="","",IF(GN50="-","-",IF(UPPER(GN50)="AB","+",VLOOKUP(GN50,'විෂය තොරතුරු'!$P$24:$Q$28,2))))</f>
        <v/>
      </c>
      <c r="HZ50" s="171" t="str">
        <f aca="false">IF(GO50="","",IF(GO50="-","-",IF(UPPER(GO50)="AB","+",VLOOKUP(GO50,'විෂය තොරතුරු'!$P$24:$Q$28,2))))</f>
        <v>W</v>
      </c>
      <c r="IA50" s="168" t="str">
        <f aca="false">IF(GP50="","",IF(GP50="-","-",IF(UPPER(GP50)="AB","+",VLOOKUP(GP50,'විෂය තොරතුරු'!$P$24:$Q$28,2))))</f>
        <v>-</v>
      </c>
      <c r="IB50" s="168" t="str">
        <f aca="false">IF(GQ50="","",IF(GQ50="-","-",IF(UPPER(GQ50)="AB","+",VLOOKUP(GQ50,'විෂය තොරතුරු'!$P$24:$Q$28,2))))</f>
        <v/>
      </c>
      <c r="IC50" s="168" t="str">
        <f aca="false">IF(GR50="","",IF(GR50="-","-",IF(UPPER(GR50)="AB","+",VLOOKUP(GR50,'විෂය තොරතුරු'!$P$24:$Q$28,2))))</f>
        <v>-</v>
      </c>
      <c r="ID50" s="168" t="str">
        <f aca="false">IF(GS50="","",IF(GS50="-","-",IF(UPPER(GS50)="AB","+",VLOOKUP(GS50,'විෂය තොරතුරු'!$P$24:$Q$28,2))))</f>
        <v/>
      </c>
      <c r="IE50" s="168" t="str">
        <f aca="false">IF(GT50="","",IF(GT50="-","-",IF(UPPER(GT50)="AB","+",VLOOKUP(GT50,'විෂය තොරතුරු'!$P$24:$Q$28,2))))</f>
        <v/>
      </c>
      <c r="IF50" s="168" t="str">
        <f aca="false">IF(GU50="","",IF(GU50="-","-",IF(UPPER(GU50)="AB","+",VLOOKUP(GU50,'විෂය තොරතුරු'!$P$24:$Q$28,2))))</f>
        <v/>
      </c>
      <c r="IG50" s="169" t="str">
        <f aca="false">IF(GV50="","",IF(GV50="-","-",IF(UPPER(GV50)="AB","+",VLOOKUP(GV50,'විෂය තොරතුරු'!$P$24:$Q$28,2))))</f>
        <v/>
      </c>
      <c r="IH50" s="171" t="n">
        <f aca="false">IF($FL50="","",COUNTIF($GZ50:$IG50,"A"))</f>
        <v>0</v>
      </c>
      <c r="II50" s="171" t="n">
        <f aca="false">IF($FL50="","",COUNTIF($GZ50:$IG50,"B"))</f>
        <v>0</v>
      </c>
      <c r="IJ50" s="171" t="n">
        <f aca="false">IF($FL50="","",COUNTIF($GZ50:$IG50,"C"))</f>
        <v>0</v>
      </c>
      <c r="IK50" s="171" t="n">
        <f aca="false">IF($FL50="","",COUNTIF($GZ50:$IG50,"S"))</f>
        <v>1</v>
      </c>
      <c r="IL50" s="171" t="n">
        <f aca="false">IF($FL50="","",COUNTIF($GZ50:$IG50,"W"))</f>
        <v>8</v>
      </c>
      <c r="IM50" s="171" t="n">
        <f aca="false">IF(FL50="","",SUM(IH50:IK50))</f>
        <v>1</v>
      </c>
      <c r="IN50" s="169" t="n">
        <f aca="false">IF(FL50="","",SUM(IH50:IJ50))</f>
        <v>0</v>
      </c>
      <c r="IO50" s="172" t="str">
        <f aca="false">IF(FL50="","",IF(AND(IM50&gt;=6,IN50&gt;=3,OR(FO50&gt;=35,FP50&gt;=35),FV50&gt;=35),"6/3 සමත්",IF(AND(IM50&gt;=5,IN50&gt;=3,OR(FO50&gt;=35,FP50&gt;=35,FV50&gt;=35)),"5/3 සමත්",IF(AND(IM50&gt;=4,IN50&gt;=1,OR(FO50&gt;=20,FP50&gt;=20,FV50&gt;=20)),"සමත් කළ හැකි",IF(IL50=9,"W9","අසමත් ?")))))</f>
        <v>අසමත් ?</v>
      </c>
    </row>
    <row r="51" customFormat="false" ht="13.8" hidden="false" customHeight="false" outlineLevel="0" collapsed="false">
      <c r="A51" s="160" t="n">
        <v>37</v>
      </c>
      <c r="B51" s="161"/>
      <c r="C51" s="161"/>
      <c r="D51" s="162"/>
      <c r="E51" s="183"/>
      <c r="F51" s="181"/>
      <c r="G51" s="183"/>
      <c r="H51" s="180"/>
      <c r="I51" s="180"/>
      <c r="J51" s="181"/>
      <c r="K51" s="183"/>
      <c r="L51" s="180"/>
      <c r="M51" s="180"/>
      <c r="N51" s="181"/>
      <c r="O51" s="183"/>
      <c r="P51" s="180"/>
      <c r="Q51" s="180"/>
      <c r="R51" s="180"/>
      <c r="S51" s="180"/>
      <c r="T51" s="180"/>
      <c r="U51" s="180"/>
      <c r="V51" s="181"/>
      <c r="W51" s="183"/>
      <c r="X51" s="180"/>
      <c r="Y51" s="180"/>
      <c r="Z51" s="180"/>
      <c r="AA51" s="180"/>
      <c r="AB51" s="180"/>
      <c r="AC51" s="180"/>
      <c r="AD51" s="181"/>
      <c r="AE51" s="183"/>
      <c r="AF51" s="180"/>
      <c r="AG51" s="180"/>
      <c r="AH51" s="180"/>
      <c r="AI51" s="180"/>
      <c r="AJ51" s="180"/>
      <c r="AK51" s="180"/>
      <c r="AL51" s="166"/>
      <c r="AM51" s="167" t="str">
        <f aca="false">IF(B51="","",SUM(E51:AL51))</f>
        <v/>
      </c>
      <c r="AN51" s="168" t="str">
        <f aca="false">IF(B51="","",AM51/9)</f>
        <v/>
      </c>
      <c r="AO51" s="169" t="str">
        <f aca="false">IF(B51="","",IF(AM51=0,"-",RANK(AM51,$AM$15:$AM$64,0)))</f>
        <v/>
      </c>
      <c r="AP51" s="167" t="str">
        <f aca="false">IF(E51="","",IF(E51="-","-",IF(UPPER(E51)="AB","+",VLOOKUP(E51,'විෂය තොරතුරු'!$P$24:$Q$28,2))))</f>
        <v/>
      </c>
      <c r="AQ51" s="168" t="str">
        <f aca="false">IF(F51="","",IF(F51="-","-",IF(UPPER(F51)="AB","+",VLOOKUP(F51,'විෂය තොරතුරු'!$P$24:$Q$28,2))))</f>
        <v/>
      </c>
      <c r="AR51" s="168" t="str">
        <f aca="false">IF(G51="","",IF(G51="-","-",IF(UPPER(G51)="AB","+",VLOOKUP(G51,'විෂය තොරතුරු'!$P$24:$Q$28,2))))</f>
        <v/>
      </c>
      <c r="AS51" s="168" t="str">
        <f aca="false">IF(H51="","",IF(H51="-","-",IF(UPPER(H51)="AB","+",VLOOKUP(H51,'විෂය තොරතුරු'!$P$24:$Q$28,2))))</f>
        <v/>
      </c>
      <c r="AT51" s="168" t="str">
        <f aca="false">IF(I51="","",IF(I51="-","-",IF(UPPER(I51)="AB","+",VLOOKUP(I51,'විෂය තොරතුරු'!$P$24:$Q$28,2))))</f>
        <v/>
      </c>
      <c r="AU51" s="170" t="str">
        <f aca="false">IF(J51="","",IF(J51="-","-",IF(UPPER(J51)="AB","+",VLOOKUP(J51,'විෂය තොරතුරු'!$P$24:$Q$28,2))))</f>
        <v/>
      </c>
      <c r="AV51" s="171" t="str">
        <f aca="false">IF(K51="","",IF(K51="-","-",IF(UPPER(K51)="AB","+",VLOOKUP(K51,'විෂය තොරතුරු'!$P$24:$Q$28,2))))</f>
        <v/>
      </c>
      <c r="AW51" s="168" t="str">
        <f aca="false">IF(L51="","",IF(L51="-","-",IF(UPPER(L51)="AB","+",VLOOKUP(L51,'විෂය තොරතුරු'!$P$24:$Q$28,2))))</f>
        <v/>
      </c>
      <c r="AX51" s="168" t="str">
        <f aca="false">IF(M51="","",IF(M51="-","-",IF(UPPER(M51)="AB","+",VLOOKUP(M51,'විෂය තොරතුරු'!$P$24:$Q$28,2))))</f>
        <v/>
      </c>
      <c r="AY51" s="169" t="str">
        <f aca="false">IF(N51="","",IF(N51="-","-",IF(UPPER(N51)="AB","+",VLOOKUP(N51,'විෂය තොරතුරු'!$P$24:$Q$28,2))))</f>
        <v/>
      </c>
      <c r="AZ51" s="167" t="str">
        <f aca="false">IF(O51="","",IF(O51="-","-",IF(UPPER(O51)="AB","+",VLOOKUP(O51,'විෂය තොරතුරු'!$P$24:$Q$28,2))))</f>
        <v/>
      </c>
      <c r="BA51" s="168" t="str">
        <f aca="false">IF(P51="","",IF(P51="-","-",IF(UPPER(P51)="AB","+",VLOOKUP(P51,'විෂය තොරතුරු'!$P$24:$Q$28,2))))</f>
        <v/>
      </c>
      <c r="BB51" s="168" t="str">
        <f aca="false">IF(Q51="","",IF(Q51="-","-",IF(UPPER(Q51)="AB","+",VLOOKUP(Q51,'විෂය තොරතුරු'!$P$24:$Q$28,2))))</f>
        <v/>
      </c>
      <c r="BC51" s="168" t="str">
        <f aca="false">IF(R51="","",IF(R51="-","-",IF(UPPER(R51)="AB","+",VLOOKUP(R51,'විෂය තොරතුරු'!$P$24:$Q$28,2))))</f>
        <v/>
      </c>
      <c r="BD51" s="168" t="str">
        <f aca="false">IF(S51="","",IF(S51="-","-",IF(UPPER(S51)="AB","+",VLOOKUP(S51,'විෂය තොරතුරු'!$P$24:$Q$28,2))))</f>
        <v/>
      </c>
      <c r="BE51" s="168" t="str">
        <f aca="false">IF(T51="","",IF(T51="-","-",IF(UPPER(T51)="AB","+",VLOOKUP(T51,'විෂය තොරතුරු'!$P$24:$Q$28,2))))</f>
        <v/>
      </c>
      <c r="BF51" s="168" t="str">
        <f aca="false">IF(U51="","",IF(U51="-","-",IF(UPPER(U51)="AB","+",VLOOKUP(U51,'විෂය තොරතුරු'!$P$24:$Q$28,2))))</f>
        <v/>
      </c>
      <c r="BG51" s="170" t="str">
        <f aca="false">IF(V51="","",IF(V51="-","-",IF(UPPER(V51)="AB","+",VLOOKUP(V51,'විෂය තොරතුරු'!$P$24:$Q$28,2))))</f>
        <v/>
      </c>
      <c r="BH51" s="171" t="str">
        <f aca="false">IF(W51="","",IF(W51="-","-",IF(UPPER(W51)="AB","+",VLOOKUP(W51,'විෂය තොරතුරු'!$P$24:$Q$28,2))))</f>
        <v/>
      </c>
      <c r="BI51" s="168" t="str">
        <f aca="false">IF(X51="","",IF(X51="-","-",IF(UPPER(X51)="AB","+",VLOOKUP(X51,'විෂය තොරතුරු'!$P$24:$Q$28,2))))</f>
        <v/>
      </c>
      <c r="BJ51" s="168" t="str">
        <f aca="false">IF(Y51="","",IF(Y51="-","-",IF(UPPER(Y51)="AB","+",VLOOKUP(Y51,'විෂය තොරතුරු'!$P$24:$Q$28,2))))</f>
        <v/>
      </c>
      <c r="BK51" s="168" t="str">
        <f aca="false">IF(Z51="","",IF(Z51="-","-",IF(UPPER(Z51)="AB","+",VLOOKUP(Z51,'විෂය තොරතුරු'!$P$24:$Q$28,2))))</f>
        <v/>
      </c>
      <c r="BL51" s="168" t="str">
        <f aca="false">IF(AA51="","",IF(AA51="-","-",IF(UPPER(AA51)="AB","+",VLOOKUP(AA51,'විෂය තොරතුරු'!$P$24:$Q$28,2))))</f>
        <v/>
      </c>
      <c r="BM51" s="168" t="str">
        <f aca="false">IF(AB51="","",IF(AB51="-","-",IF(UPPER(AB51)="AB","+",VLOOKUP(AB51,'විෂය තොරතුරු'!$P$24:$Q$28,2))))</f>
        <v/>
      </c>
      <c r="BN51" s="168" t="str">
        <f aca="false">IF(AC51="","",IF(AC51="-","-",IF(UPPER(AC51)="AB","+",VLOOKUP(AC51,'විෂය තොරතුරු'!$P$24:$Q$28,2))))</f>
        <v/>
      </c>
      <c r="BO51" s="169" t="str">
        <f aca="false">IF(AD51="","",IF(AD51="-","-",IF(UPPER(AD51)="AB","+",VLOOKUP(AD51,'විෂය තොරතුරු'!$P$24:$Q$28,2))))</f>
        <v/>
      </c>
      <c r="BP51" s="171" t="str">
        <f aca="false">IF(AE51="","",IF(AE51="-","-",IF(UPPER(AE51)="AB","+",VLOOKUP(AE51,'විෂය තොරතුරු'!$P$24:$Q$28,2))))</f>
        <v/>
      </c>
      <c r="BQ51" s="168" t="str">
        <f aca="false">IF(AF51="","",IF(AF51="-","-",IF(UPPER(AF51)="AB","+",VLOOKUP(AF51,'විෂය තොරතුරු'!$P$24:$Q$28,2))))</f>
        <v/>
      </c>
      <c r="BR51" s="168" t="str">
        <f aca="false">IF(AG51="","",IF(AG51="-","-",IF(UPPER(AG51)="AB","+",VLOOKUP(AG51,'විෂය තොරතුරු'!$P$24:$Q$28,2))))</f>
        <v/>
      </c>
      <c r="BS51" s="168" t="str">
        <f aca="false">IF(AH51="","",IF(AH51="-","-",IF(UPPER(AH51)="AB","+",VLOOKUP(AH51,'විෂය තොරතුරු'!$P$24:$Q$28,2))))</f>
        <v/>
      </c>
      <c r="BT51" s="168" t="str">
        <f aca="false">IF(AI51="","",IF(AI51="-","-",IF(UPPER(AI51)="AB","+",VLOOKUP(AI51,'විෂය තොරතුරු'!$P$24:$Q$28,2))))</f>
        <v/>
      </c>
      <c r="BU51" s="168" t="str">
        <f aca="false">IF(AJ51="","",IF(AJ51="-","-",IF(UPPER(AJ51)="AB","+",VLOOKUP(AJ51,'විෂය තොරතුරු'!$P$24:$Q$28,2))))</f>
        <v/>
      </c>
      <c r="BV51" s="168" t="str">
        <f aca="false">IF(AK51="","",IF(AK51="-","-",IF(UPPER(AK51)="AB","+",VLOOKUP(AK51,'විෂය තොරතුරු'!$P$24:$Q$28,2))))</f>
        <v/>
      </c>
      <c r="BW51" s="169" t="str">
        <f aca="false">IF(AL51="","",IF(AL51="-","-",IF(UPPER(AL51)="AB","+",VLOOKUP(AL51,'විෂය තොරතුරු'!$P$24:$Q$28,2))))</f>
        <v/>
      </c>
      <c r="BX51" s="171" t="str">
        <f aca="false">IF($B51="","",COUNTIF($AP51:$BW51,"A"))</f>
        <v/>
      </c>
      <c r="BY51" s="168" t="str">
        <f aca="false">IF($B51="","",COUNTIF($AP51:$BW51,"B"))</f>
        <v/>
      </c>
      <c r="BZ51" s="168" t="str">
        <f aca="false">IF($B51="","",COUNTIF($AP51:$BW51,"C"))</f>
        <v/>
      </c>
      <c r="CA51" s="168" t="str">
        <f aca="false">IF($B51="","",COUNTIF($AP51:$BW51,"S"))</f>
        <v/>
      </c>
      <c r="CB51" s="169" t="str">
        <f aca="false">IF($B51="","",COUNTIF($AP51:$BW51,"W"))</f>
        <v/>
      </c>
      <c r="CC51" s="171" t="str">
        <f aca="false">IF(B51="","",SUM(BX51:CA51))</f>
        <v/>
      </c>
      <c r="CD51" s="169" t="str">
        <f aca="false">IF(B51="","",SUM(BX51:BZ51))</f>
        <v/>
      </c>
      <c r="CE51" s="172" t="str">
        <f aca="false">IF(B51="","",IF(AND(CC51&gt;=6,CD51&gt;=3,OR(E51&gt;=35,F51&gt;=35),L51&gt;=35),"6/3 සමත්",IF(AND(CC51&gt;=5,CD51&gt;=3,OR(E51&gt;=35,F51&gt;=35,L51&gt;=35)),"5/3 සමත්",IF(AND(CC51&gt;=4,CD51&gt;=1,OR(E51&gt;=20,F51&gt;=20,L51&gt;=20)),"සමත් කළ හැකි",IF(CB51=9,"W9","අසමත් ?")))))</f>
        <v/>
      </c>
      <c r="FK51" s="173" t="n">
        <v>37</v>
      </c>
      <c r="FL51" s="161" t="s">
        <v>80</v>
      </c>
      <c r="FM51" s="161"/>
      <c r="FN51" s="161" t="str">
        <f aca="false">IF(FM51="","-",(FM51/$M$95)*100)</f>
        <v>-</v>
      </c>
      <c r="FO51" s="165" t="n">
        <v>47</v>
      </c>
      <c r="FP51" s="165"/>
      <c r="FQ51" s="165" t="s">
        <v>18</v>
      </c>
      <c r="FR51" s="165" t="n">
        <v>70</v>
      </c>
      <c r="FS51" s="165"/>
      <c r="FT51" s="165"/>
      <c r="FU51" s="165" t="n">
        <v>62</v>
      </c>
      <c r="FV51" s="165" t="n">
        <v>48</v>
      </c>
      <c r="FW51" s="165" t="n">
        <v>45</v>
      </c>
      <c r="FX51" s="165" t="n">
        <v>44</v>
      </c>
      <c r="FY51" s="165" t="n">
        <v>49</v>
      </c>
      <c r="FZ51" s="165" t="s">
        <v>18</v>
      </c>
      <c r="GA51" s="165" t="s">
        <v>18</v>
      </c>
      <c r="GB51" s="165"/>
      <c r="GC51" s="165"/>
      <c r="GD51" s="165"/>
      <c r="GE51" s="165"/>
      <c r="GF51" s="165"/>
      <c r="GG51" s="165" t="s">
        <v>18</v>
      </c>
      <c r="GH51" s="165" t="s">
        <v>18</v>
      </c>
      <c r="GI51" s="165" t="n">
        <v>37</v>
      </c>
      <c r="GJ51" s="165"/>
      <c r="GK51" s="165"/>
      <c r="GL51" s="165" t="s">
        <v>18</v>
      </c>
      <c r="GM51" s="165"/>
      <c r="GN51" s="165"/>
      <c r="GO51" s="165" t="s">
        <v>18</v>
      </c>
      <c r="GP51" s="165" t="s">
        <v>18</v>
      </c>
      <c r="GQ51" s="165"/>
      <c r="GR51" s="165" t="n">
        <v>72</v>
      </c>
      <c r="GS51" s="165"/>
      <c r="GT51" s="165"/>
      <c r="GU51" s="165"/>
      <c r="GV51" s="174"/>
      <c r="GW51" s="167" t="n">
        <f aca="false">IF(FL51="","",SUM(FO51:GV51))</f>
        <v>474</v>
      </c>
      <c r="GX51" s="168" t="n">
        <f aca="false">IF(FL51="","",GW51/9)</f>
        <v>52.6666666666667</v>
      </c>
      <c r="GY51" s="169" t="n">
        <f aca="false">IF(FL51="","",IF(GW51=0,"-",RANK(GW51,$GW$15:$GW$64,0)))</f>
        <v>2</v>
      </c>
      <c r="GZ51" s="167" t="str">
        <f aca="false">IF(FO51="","",IF(FO51="-","-",IF(UPPER(FO51)="AB","+",VLOOKUP(FO51,'විෂය තොරතුරු'!$P$24:$Q$28,2))))</f>
        <v>S</v>
      </c>
      <c r="HA51" s="168" t="str">
        <f aca="false">IF(FP51="","",IF(FP51="-","-",IF(UPPER(FP51)="AB","+",VLOOKUP(FP51,'විෂය තොරතුරු'!$P$24:$Q$28,2))))</f>
        <v/>
      </c>
      <c r="HB51" s="168" t="str">
        <f aca="false">IF(FQ51="","",IF(FQ51="-","-",IF(UPPER(FQ51)="AB","+",VLOOKUP(FQ51,'විෂය තොරතුරු'!$P$24:$Q$28,2))))</f>
        <v>-</v>
      </c>
      <c r="HC51" s="168" t="str">
        <f aca="false">IF(FR51="","",IF(FR51="-","-",IF(UPPER(FR51)="AB","+",VLOOKUP(FR51,'විෂය තොරතුරු'!$P$24:$Q$28,2))))</f>
        <v>B</v>
      </c>
      <c r="HD51" s="168" t="str">
        <f aca="false">IF(FS51="","",IF(FS51="-","-",IF(UPPER(FS51)="AB","+",VLOOKUP(FS51,'විෂය තොරතුරු'!$P$24:$Q$28,2))))</f>
        <v/>
      </c>
      <c r="HE51" s="170" t="str">
        <f aca="false">IF(FT51="","",IF(FT51="-","-",IF(UPPER(FT51)="AB","+",VLOOKUP(FT51,'විෂය තොරතුරු'!$P$24:$Q$28,2))))</f>
        <v/>
      </c>
      <c r="HF51" s="171" t="str">
        <f aca="false">IF(FU51="","",IF(FU51="-","-",IF(UPPER(FU51)="AB","+",VLOOKUP(FU51,'විෂය තොරතුරු'!$P$24:$Q$28,2))))</f>
        <v>C</v>
      </c>
      <c r="HG51" s="168" t="str">
        <f aca="false">IF(FV51="","",IF(FV51="-","-",IF(UPPER(FV51)="AB","+",VLOOKUP(FV51,'විෂය තොරතුරු'!$P$24:$Q$28,2))))</f>
        <v>S</v>
      </c>
      <c r="HH51" s="168" t="str">
        <f aca="false">IF(FW51="","",IF(FW51="-","-",IF(UPPER(FW51)="AB","+",VLOOKUP(FW51,'විෂය තොරතුරු'!$P$24:$Q$28,2))))</f>
        <v>S</v>
      </c>
      <c r="HI51" s="169" t="str">
        <f aca="false">IF(FX51="","",IF(FX51="-","-",IF(UPPER(FX51)="AB","+",VLOOKUP(FX51,'විෂය තොරතුරු'!$P$24:$Q$28,2))))</f>
        <v>S</v>
      </c>
      <c r="HJ51" s="167" t="str">
        <f aca="false">IF(FY51="","",IF(FY51="-","-",IF(UPPER(FY51)="AB","+",VLOOKUP(FY51,'විෂය තොරතුරු'!$P$24:$Q$28,2))))</f>
        <v>S</v>
      </c>
      <c r="HK51" s="168" t="str">
        <f aca="false">IF(FZ51="","",IF(FZ51="-","-",IF(UPPER(FZ51)="AB","+",VLOOKUP(FZ51,'විෂය තොරතුරු'!$P$24:$Q$28,2))))</f>
        <v>-</v>
      </c>
      <c r="HL51" s="168" t="str">
        <f aca="false">IF(GA51="","",IF(GA51="-","-",IF(UPPER(GA51)="AB","+",VLOOKUP(GA51,'විෂය තොරතුරු'!$P$24:$Q$28,2))))</f>
        <v>-</v>
      </c>
      <c r="HM51" s="168" t="str">
        <f aca="false">IF(GB51="","",IF(GB51="-","-",IF(UPPER(GB51)="AB","+",VLOOKUP(GB51,'විෂය තොරතුරු'!$P$24:$Q$28,2))))</f>
        <v/>
      </c>
      <c r="HN51" s="168" t="str">
        <f aca="false">IF(GC51="","",IF(GC51="-","-",IF(UPPER(GC51)="AB","+",VLOOKUP(GC51,'විෂය තොරතුරු'!$P$24:$Q$28,2))))</f>
        <v/>
      </c>
      <c r="HO51" s="168" t="str">
        <f aca="false">IF(GD51="","",IF(GD51="-","-",IF(UPPER(GD51)="AB","+",VLOOKUP(GD51,'විෂය තොරතුරු'!$P$24:$Q$28,2))))</f>
        <v/>
      </c>
      <c r="HP51" s="168" t="str">
        <f aca="false">IF(GE51="","",IF(GE51="-","-",IF(UPPER(GE51)="AB","+",VLOOKUP(GE51,'විෂය තොරතුරු'!$P$24:$Q$28,2))))</f>
        <v/>
      </c>
      <c r="HQ51" s="170" t="str">
        <f aca="false">IF(GF51="","",IF(GF51="-","-",IF(UPPER(GF51)="AB","+",VLOOKUP(GF51,'විෂය තොරතුරු'!$P$24:$Q$28,2))))</f>
        <v/>
      </c>
      <c r="HR51" s="171" t="str">
        <f aca="false">IF(GG51="","",IF(GG51="-","-",IF(UPPER(GG51)="AB","+",VLOOKUP(GG51,'විෂය තොරතුරු'!$P$24:$Q$28,2))))</f>
        <v>-</v>
      </c>
      <c r="HS51" s="168" t="str">
        <f aca="false">IF(GH51="","",IF(GH51="-","-",IF(UPPER(GH51)="AB","+",VLOOKUP(GH51,'විෂය තොරතුරු'!$P$24:$Q$28,2))))</f>
        <v>-</v>
      </c>
      <c r="HT51" s="168" t="str">
        <f aca="false">IF(GI51="","",IF(GI51="-","-",IF(UPPER(GI51)="AB","+",VLOOKUP(GI51,'විෂය තොරතුරු'!$P$24:$Q$28,2))))</f>
        <v>S</v>
      </c>
      <c r="HU51" s="168" t="str">
        <f aca="false">IF(GJ51="","",IF(GJ51="-","-",IF(UPPER(GJ51)="AB","+",VLOOKUP(GJ51,'විෂය තොරතුරු'!$P$24:$Q$28,2))))</f>
        <v/>
      </c>
      <c r="HV51" s="168" t="str">
        <f aca="false">IF(GK51="","",IF(GK51="-","-",IF(UPPER(GK51)="AB","+",VLOOKUP(GK51,'විෂය තොරතුරු'!$P$24:$Q$28,2))))</f>
        <v/>
      </c>
      <c r="HW51" s="168" t="str">
        <f aca="false">IF(GL51="","",IF(GL51="-","-",IF(UPPER(GL51)="AB","+",VLOOKUP(GL51,'විෂය තොරතුරු'!$P$24:$Q$28,2))))</f>
        <v>-</v>
      </c>
      <c r="HX51" s="168" t="str">
        <f aca="false">IF(GM51="","",IF(GM51="-","-",IF(UPPER(GM51)="AB","+",VLOOKUP(GM51,'විෂය තොරතුරු'!$P$24:$Q$28,2))))</f>
        <v/>
      </c>
      <c r="HY51" s="169" t="str">
        <f aca="false">IF(GN51="","",IF(GN51="-","-",IF(UPPER(GN51)="AB","+",VLOOKUP(GN51,'විෂය තොරතුරු'!$P$24:$Q$28,2))))</f>
        <v/>
      </c>
      <c r="HZ51" s="171" t="str">
        <f aca="false">IF(GO51="","",IF(GO51="-","-",IF(UPPER(GO51)="AB","+",VLOOKUP(GO51,'විෂය තොරතුරු'!$P$24:$Q$28,2))))</f>
        <v>-</v>
      </c>
      <c r="IA51" s="168" t="str">
        <f aca="false">IF(GP51="","",IF(GP51="-","-",IF(UPPER(GP51)="AB","+",VLOOKUP(GP51,'විෂය තොරතුරු'!$P$24:$Q$28,2))))</f>
        <v>-</v>
      </c>
      <c r="IB51" s="168" t="str">
        <f aca="false">IF(GQ51="","",IF(GQ51="-","-",IF(UPPER(GQ51)="AB","+",VLOOKUP(GQ51,'විෂය තොරතුරු'!$P$24:$Q$28,2))))</f>
        <v/>
      </c>
      <c r="IC51" s="168" t="str">
        <f aca="false">IF(GR51="","",IF(GR51="-","-",IF(UPPER(GR51)="AB","+",VLOOKUP(GR51,'විෂය තොරතුරු'!$P$24:$Q$28,2))))</f>
        <v>B</v>
      </c>
      <c r="ID51" s="168" t="str">
        <f aca="false">IF(GS51="","",IF(GS51="-","-",IF(UPPER(GS51)="AB","+",VLOOKUP(GS51,'විෂය තොරතුරු'!$P$24:$Q$28,2))))</f>
        <v/>
      </c>
      <c r="IE51" s="168" t="str">
        <f aca="false">IF(GT51="","",IF(GT51="-","-",IF(UPPER(GT51)="AB","+",VLOOKUP(GT51,'විෂය තොරතුරු'!$P$24:$Q$28,2))))</f>
        <v/>
      </c>
      <c r="IF51" s="168" t="str">
        <f aca="false">IF(GU51="","",IF(GU51="-","-",IF(UPPER(GU51)="AB","+",VLOOKUP(GU51,'විෂය තොරතුරු'!$P$24:$Q$28,2))))</f>
        <v/>
      </c>
      <c r="IG51" s="169" t="str">
        <f aca="false">IF(GV51="","",IF(GV51="-","-",IF(UPPER(GV51)="AB","+",VLOOKUP(GV51,'විෂය තොරතුරු'!$P$24:$Q$28,2))))</f>
        <v/>
      </c>
      <c r="IH51" s="171" t="n">
        <f aca="false">IF($FL51="","",COUNTIF($GZ51:$IG51,"A"))</f>
        <v>0</v>
      </c>
      <c r="II51" s="171" t="n">
        <f aca="false">IF($FL51="","",COUNTIF($GZ51:$IG51,"B"))</f>
        <v>2</v>
      </c>
      <c r="IJ51" s="171" t="n">
        <f aca="false">IF($FL51="","",COUNTIF($GZ51:$IG51,"C"))</f>
        <v>1</v>
      </c>
      <c r="IK51" s="171" t="n">
        <f aca="false">IF($FL51="","",COUNTIF($GZ51:$IG51,"S"))</f>
        <v>6</v>
      </c>
      <c r="IL51" s="171" t="n">
        <f aca="false">IF($FL51="","",COUNTIF($GZ51:$IG51,"W"))</f>
        <v>0</v>
      </c>
      <c r="IM51" s="171" t="n">
        <f aca="false">IF(FL51="","",SUM(IH51:IK51))</f>
        <v>9</v>
      </c>
      <c r="IN51" s="169" t="n">
        <f aca="false">IF(FL51="","",SUM(IH51:IJ51))</f>
        <v>3</v>
      </c>
      <c r="IO51" s="172" t="str">
        <f aca="false">IF(FL51="","",IF(AND(IM51&gt;=6,IN51&gt;=3,OR(FO51&gt;=35,FP51&gt;=35),FV51&gt;=35),"6/3 සමත්",IF(AND(IM51&gt;=5,IN51&gt;=3,OR(FO51&gt;=35,FP51&gt;=35,FV51&gt;=35)),"5/3 සමත්",IF(AND(IM51&gt;=4,IN51&gt;=1,OR(FO51&gt;=20,FP51&gt;=20,FV51&gt;=20)),"සමත් කළ හැකි",IF(IL51=9,"W9","අසමත් ?")))))</f>
        <v>6/3 සමත්</v>
      </c>
    </row>
    <row r="52" customFormat="false" ht="13.8" hidden="false" customHeight="false" outlineLevel="0" collapsed="false">
      <c r="A52" s="160" t="n">
        <v>38</v>
      </c>
      <c r="B52" s="161"/>
      <c r="C52" s="161"/>
      <c r="D52" s="162"/>
      <c r="E52" s="183"/>
      <c r="F52" s="181"/>
      <c r="G52" s="183"/>
      <c r="H52" s="180"/>
      <c r="I52" s="180"/>
      <c r="J52" s="181"/>
      <c r="K52" s="183"/>
      <c r="L52" s="180"/>
      <c r="M52" s="180"/>
      <c r="N52" s="181"/>
      <c r="O52" s="183"/>
      <c r="P52" s="180"/>
      <c r="Q52" s="180"/>
      <c r="R52" s="180"/>
      <c r="S52" s="180"/>
      <c r="T52" s="180"/>
      <c r="U52" s="180"/>
      <c r="V52" s="181"/>
      <c r="W52" s="183"/>
      <c r="X52" s="180"/>
      <c r="Y52" s="180"/>
      <c r="Z52" s="180"/>
      <c r="AA52" s="180"/>
      <c r="AB52" s="180"/>
      <c r="AC52" s="180"/>
      <c r="AD52" s="181"/>
      <c r="AE52" s="183"/>
      <c r="AF52" s="180"/>
      <c r="AG52" s="180"/>
      <c r="AH52" s="180"/>
      <c r="AI52" s="180"/>
      <c r="AJ52" s="180"/>
      <c r="AK52" s="180"/>
      <c r="AL52" s="166"/>
      <c r="AM52" s="167" t="str">
        <f aca="false">IF(B52="","",SUM(E52:AL52))</f>
        <v/>
      </c>
      <c r="AN52" s="168" t="str">
        <f aca="false">IF(B52="","",AM52/9)</f>
        <v/>
      </c>
      <c r="AO52" s="169" t="str">
        <f aca="false">IF(B52="","",IF(AM52=0,"-",RANK(AM52,$AM$15:$AM$64,0)))</f>
        <v/>
      </c>
      <c r="AP52" s="167" t="str">
        <f aca="false">IF(E52="","",IF(E52="-","-",IF(UPPER(E52)="AB","+",VLOOKUP(E52,'විෂය තොරතුරු'!$P$24:$Q$28,2))))</f>
        <v/>
      </c>
      <c r="AQ52" s="168" t="str">
        <f aca="false">IF(F52="","",IF(F52="-","-",IF(UPPER(F52)="AB","+",VLOOKUP(F52,'විෂය තොරතුරු'!$P$24:$Q$28,2))))</f>
        <v/>
      </c>
      <c r="AR52" s="168" t="str">
        <f aca="false">IF(G52="","",IF(G52="-","-",IF(UPPER(G52)="AB","+",VLOOKUP(G52,'විෂය තොරතුරු'!$P$24:$Q$28,2))))</f>
        <v/>
      </c>
      <c r="AS52" s="168" t="str">
        <f aca="false">IF(H52="","",IF(H52="-","-",IF(UPPER(H52)="AB","+",VLOOKUP(H52,'විෂය තොරතුරු'!$P$24:$Q$28,2))))</f>
        <v/>
      </c>
      <c r="AT52" s="168" t="str">
        <f aca="false">IF(I52="","",IF(I52="-","-",IF(UPPER(I52)="AB","+",VLOOKUP(I52,'විෂය තොරතුරු'!$P$24:$Q$28,2))))</f>
        <v/>
      </c>
      <c r="AU52" s="170" t="str">
        <f aca="false">IF(J52="","",IF(J52="-","-",IF(UPPER(J52)="AB","+",VLOOKUP(J52,'විෂය තොරතුරු'!$P$24:$Q$28,2))))</f>
        <v/>
      </c>
      <c r="AV52" s="171" t="str">
        <f aca="false">IF(K52="","",IF(K52="-","-",IF(UPPER(K52)="AB","+",VLOOKUP(K52,'විෂය තොරතුරු'!$P$24:$Q$28,2))))</f>
        <v/>
      </c>
      <c r="AW52" s="168" t="str">
        <f aca="false">IF(L52="","",IF(L52="-","-",IF(UPPER(L52)="AB","+",VLOOKUP(L52,'විෂය තොරතුරු'!$P$24:$Q$28,2))))</f>
        <v/>
      </c>
      <c r="AX52" s="168" t="str">
        <f aca="false">IF(M52="","",IF(M52="-","-",IF(UPPER(M52)="AB","+",VLOOKUP(M52,'විෂය තොරතුරු'!$P$24:$Q$28,2))))</f>
        <v/>
      </c>
      <c r="AY52" s="169" t="str">
        <f aca="false">IF(N52="","",IF(N52="-","-",IF(UPPER(N52)="AB","+",VLOOKUP(N52,'විෂය තොරතුරු'!$P$24:$Q$28,2))))</f>
        <v/>
      </c>
      <c r="AZ52" s="167" t="str">
        <f aca="false">IF(O52="","",IF(O52="-","-",IF(UPPER(O52)="AB","+",VLOOKUP(O52,'විෂය තොරතුරු'!$P$24:$Q$28,2))))</f>
        <v/>
      </c>
      <c r="BA52" s="168" t="str">
        <f aca="false">IF(P52="","",IF(P52="-","-",IF(UPPER(P52)="AB","+",VLOOKUP(P52,'විෂය තොරතුරු'!$P$24:$Q$28,2))))</f>
        <v/>
      </c>
      <c r="BB52" s="168" t="str">
        <f aca="false">IF(Q52="","",IF(Q52="-","-",IF(UPPER(Q52)="AB","+",VLOOKUP(Q52,'විෂය තොරතුරු'!$P$24:$Q$28,2))))</f>
        <v/>
      </c>
      <c r="BC52" s="168" t="str">
        <f aca="false">IF(R52="","",IF(R52="-","-",IF(UPPER(R52)="AB","+",VLOOKUP(R52,'විෂය තොරතුරු'!$P$24:$Q$28,2))))</f>
        <v/>
      </c>
      <c r="BD52" s="168" t="str">
        <f aca="false">IF(S52="","",IF(S52="-","-",IF(UPPER(S52)="AB","+",VLOOKUP(S52,'විෂය තොරතුරු'!$P$24:$Q$28,2))))</f>
        <v/>
      </c>
      <c r="BE52" s="168" t="str">
        <f aca="false">IF(T52="","",IF(T52="-","-",IF(UPPER(T52)="AB","+",VLOOKUP(T52,'විෂය තොරතුරු'!$P$24:$Q$28,2))))</f>
        <v/>
      </c>
      <c r="BF52" s="168" t="str">
        <f aca="false">IF(U52="","",IF(U52="-","-",IF(UPPER(U52)="AB","+",VLOOKUP(U52,'විෂය තොරතුරු'!$P$24:$Q$28,2))))</f>
        <v/>
      </c>
      <c r="BG52" s="170" t="str">
        <f aca="false">IF(V52="","",IF(V52="-","-",IF(UPPER(V52)="AB","+",VLOOKUP(V52,'විෂය තොරතුරු'!$P$24:$Q$28,2))))</f>
        <v/>
      </c>
      <c r="BH52" s="171" t="str">
        <f aca="false">IF(W52="","",IF(W52="-","-",IF(UPPER(W52)="AB","+",VLOOKUP(W52,'විෂය තොරතුරු'!$P$24:$Q$28,2))))</f>
        <v/>
      </c>
      <c r="BI52" s="168" t="str">
        <f aca="false">IF(X52="","",IF(X52="-","-",IF(UPPER(X52)="AB","+",VLOOKUP(X52,'විෂය තොරතුරු'!$P$24:$Q$28,2))))</f>
        <v/>
      </c>
      <c r="BJ52" s="168" t="str">
        <f aca="false">IF(Y52="","",IF(Y52="-","-",IF(UPPER(Y52)="AB","+",VLOOKUP(Y52,'විෂය තොරතුරු'!$P$24:$Q$28,2))))</f>
        <v/>
      </c>
      <c r="BK52" s="168" t="str">
        <f aca="false">IF(Z52="","",IF(Z52="-","-",IF(UPPER(Z52)="AB","+",VLOOKUP(Z52,'විෂය තොරතුරු'!$P$24:$Q$28,2))))</f>
        <v/>
      </c>
      <c r="BL52" s="168" t="str">
        <f aca="false">IF(AA52="","",IF(AA52="-","-",IF(UPPER(AA52)="AB","+",VLOOKUP(AA52,'විෂය තොරතුරු'!$P$24:$Q$28,2))))</f>
        <v/>
      </c>
      <c r="BM52" s="168" t="str">
        <f aca="false">IF(AB52="","",IF(AB52="-","-",IF(UPPER(AB52)="AB","+",VLOOKUP(AB52,'විෂය තොරතුරු'!$P$24:$Q$28,2))))</f>
        <v/>
      </c>
      <c r="BN52" s="168" t="str">
        <f aca="false">IF(AC52="","",IF(AC52="-","-",IF(UPPER(AC52)="AB","+",VLOOKUP(AC52,'විෂය තොරතුරු'!$P$24:$Q$28,2))))</f>
        <v/>
      </c>
      <c r="BO52" s="169" t="str">
        <f aca="false">IF(AD52="","",IF(AD52="-","-",IF(UPPER(AD52)="AB","+",VLOOKUP(AD52,'විෂය තොරතුරු'!$P$24:$Q$28,2))))</f>
        <v/>
      </c>
      <c r="BP52" s="171" t="str">
        <f aca="false">IF(AE52="","",IF(AE52="-","-",IF(UPPER(AE52)="AB","+",VLOOKUP(AE52,'විෂය තොරතුරු'!$P$24:$Q$28,2))))</f>
        <v/>
      </c>
      <c r="BQ52" s="168" t="str">
        <f aca="false">IF(AF52="","",IF(AF52="-","-",IF(UPPER(AF52)="AB","+",VLOOKUP(AF52,'විෂය තොරතුරු'!$P$24:$Q$28,2))))</f>
        <v/>
      </c>
      <c r="BR52" s="168" t="str">
        <f aca="false">IF(AG52="","",IF(AG52="-","-",IF(UPPER(AG52)="AB","+",VLOOKUP(AG52,'විෂය තොරතුරු'!$P$24:$Q$28,2))))</f>
        <v/>
      </c>
      <c r="BS52" s="168" t="str">
        <f aca="false">IF(AH52="","",IF(AH52="-","-",IF(UPPER(AH52)="AB","+",VLOOKUP(AH52,'විෂය තොරතුරු'!$P$24:$Q$28,2))))</f>
        <v/>
      </c>
      <c r="BT52" s="168" t="str">
        <f aca="false">IF(AI52="","",IF(AI52="-","-",IF(UPPER(AI52)="AB","+",VLOOKUP(AI52,'විෂය තොරතුරු'!$P$24:$Q$28,2))))</f>
        <v/>
      </c>
      <c r="BU52" s="168" t="str">
        <f aca="false">IF(AJ52="","",IF(AJ52="-","-",IF(UPPER(AJ52)="AB","+",VLOOKUP(AJ52,'විෂය තොරතුරු'!$P$24:$Q$28,2))))</f>
        <v/>
      </c>
      <c r="BV52" s="168" t="str">
        <f aca="false">IF(AK52="","",IF(AK52="-","-",IF(UPPER(AK52)="AB","+",VLOOKUP(AK52,'විෂය තොරතුරු'!$P$24:$Q$28,2))))</f>
        <v/>
      </c>
      <c r="BW52" s="169" t="str">
        <f aca="false">IF(AL52="","",IF(AL52="-","-",IF(UPPER(AL52)="AB","+",VLOOKUP(AL52,'විෂය තොරතුරු'!$P$24:$Q$28,2))))</f>
        <v/>
      </c>
      <c r="BX52" s="171" t="str">
        <f aca="false">IF($B52="","",COUNTIF($AP52:$BW52,"A"))</f>
        <v/>
      </c>
      <c r="BY52" s="168" t="str">
        <f aca="false">IF($B52="","",COUNTIF($AP52:$BW52,"B"))</f>
        <v/>
      </c>
      <c r="BZ52" s="168" t="str">
        <f aca="false">IF($B52="","",COUNTIF($AP52:$BW52,"C"))</f>
        <v/>
      </c>
      <c r="CA52" s="168" t="str">
        <f aca="false">IF($B52="","",COUNTIF($AP52:$BW52,"S"))</f>
        <v/>
      </c>
      <c r="CB52" s="169" t="str">
        <f aca="false">IF($B52="","",COUNTIF($AP52:$BW52,"W"))</f>
        <v/>
      </c>
      <c r="CC52" s="171" t="str">
        <f aca="false">IF(B52="","",SUM(BX52:CA52))</f>
        <v/>
      </c>
      <c r="CD52" s="169" t="str">
        <f aca="false">IF(B52="","",SUM(BX52:BZ52))</f>
        <v/>
      </c>
      <c r="CE52" s="172" t="str">
        <f aca="false">IF(B52="","",IF(AND(CC52&gt;=6,CD52&gt;=3,OR(E52&gt;=35,F52&gt;=35),L52&gt;=35),"6/3 සමත්",IF(AND(CC52&gt;=5,CD52&gt;=3,OR(E52&gt;=35,F52&gt;=35,L52&gt;=35)),"5/3 සමත්",IF(AND(CC52&gt;=4,CD52&gt;=1,OR(E52&gt;=20,F52&gt;=20,L52&gt;=20)),"සමත් කළ හැකි",IF(CB52=9,"W9","අසමත් ?")))))</f>
        <v/>
      </c>
      <c r="FK52" s="173" t="n">
        <v>38</v>
      </c>
      <c r="FL52" s="161" t="s">
        <v>81</v>
      </c>
      <c r="FM52" s="161"/>
      <c r="FN52" s="161" t="str">
        <f aca="false">IF(FM52="","-",(FM52/$M$95)*100)</f>
        <v>-</v>
      </c>
      <c r="FO52" s="165" t="n">
        <v>60</v>
      </c>
      <c r="FP52" s="165"/>
      <c r="FQ52" s="165" t="n">
        <v>57</v>
      </c>
      <c r="FR52" s="165" t="s">
        <v>18</v>
      </c>
      <c r="FS52" s="165"/>
      <c r="FT52" s="165"/>
      <c r="FU52" s="165" t="n">
        <v>10</v>
      </c>
      <c r="FV52" s="165" t="n">
        <v>30</v>
      </c>
      <c r="FW52" s="165" t="s">
        <v>18</v>
      </c>
      <c r="FX52" s="165" t="n">
        <v>29</v>
      </c>
      <c r="FY52" s="165" t="s">
        <v>18</v>
      </c>
      <c r="FZ52" s="165" t="s">
        <v>18</v>
      </c>
      <c r="GA52" s="165" t="n">
        <v>36</v>
      </c>
      <c r="GB52" s="165"/>
      <c r="GC52" s="165"/>
      <c r="GD52" s="165"/>
      <c r="GE52" s="165"/>
      <c r="GF52" s="165"/>
      <c r="GG52" s="165" t="s">
        <v>18</v>
      </c>
      <c r="GH52" s="165" t="s">
        <v>18</v>
      </c>
      <c r="GI52" s="165" t="n">
        <v>45</v>
      </c>
      <c r="GJ52" s="165"/>
      <c r="GK52" s="165"/>
      <c r="GL52" s="165" t="s">
        <v>18</v>
      </c>
      <c r="GM52" s="165"/>
      <c r="GN52" s="165"/>
      <c r="GO52" s="165" t="s">
        <v>18</v>
      </c>
      <c r="GP52" s="165" t="s">
        <v>18</v>
      </c>
      <c r="GQ52" s="165"/>
      <c r="GR52" s="165" t="s">
        <v>18</v>
      </c>
      <c r="GS52" s="165"/>
      <c r="GT52" s="165"/>
      <c r="GU52" s="165"/>
      <c r="GV52" s="174"/>
      <c r="GW52" s="167" t="n">
        <f aca="false">IF(FL52="","",SUM(FO52:GV52))</f>
        <v>267</v>
      </c>
      <c r="GX52" s="168" t="n">
        <f aca="false">IF(FL52="","",GW52/9)</f>
        <v>29.6666666666667</v>
      </c>
      <c r="GY52" s="169" t="n">
        <f aca="false">IF(FL52="","",IF(GW52=0,"-",RANK(GW52,$GW$15:$GW$64,0)))</f>
        <v>15</v>
      </c>
      <c r="GZ52" s="167" t="str">
        <f aca="false">IF(FO52="","",IF(FO52="-","-",IF(UPPER(FO52)="AB","+",VLOOKUP(FO52,'විෂය තොරතුරු'!$P$24:$Q$28,2))))</f>
        <v>C</v>
      </c>
      <c r="HA52" s="168" t="str">
        <f aca="false">IF(FP52="","",IF(FP52="-","-",IF(UPPER(FP52)="AB","+",VLOOKUP(FP52,'විෂය තොරතුරු'!$P$24:$Q$28,2))))</f>
        <v/>
      </c>
      <c r="HB52" s="168" t="str">
        <f aca="false">IF(FQ52="","",IF(FQ52="-","-",IF(UPPER(FQ52)="AB","+",VLOOKUP(FQ52,'විෂය තොරතුරු'!$P$24:$Q$28,2))))</f>
        <v>C</v>
      </c>
      <c r="HC52" s="168" t="str">
        <f aca="false">IF(FR52="","",IF(FR52="-","-",IF(UPPER(FR52)="AB","+",VLOOKUP(FR52,'විෂය තොරතුරු'!$P$24:$Q$28,2))))</f>
        <v>-</v>
      </c>
      <c r="HD52" s="168" t="str">
        <f aca="false">IF(FS52="","",IF(FS52="-","-",IF(UPPER(FS52)="AB","+",VLOOKUP(FS52,'විෂය තොරතුරු'!$P$24:$Q$28,2))))</f>
        <v/>
      </c>
      <c r="HE52" s="170" t="str">
        <f aca="false">IF(FT52="","",IF(FT52="-","-",IF(UPPER(FT52)="AB","+",VLOOKUP(FT52,'විෂය තොරතුරු'!$P$24:$Q$28,2))))</f>
        <v/>
      </c>
      <c r="HF52" s="171" t="str">
        <f aca="false">IF(FU52="","",IF(FU52="-","-",IF(UPPER(FU52)="AB","+",VLOOKUP(FU52,'විෂය තොරතුරු'!$P$24:$Q$28,2))))</f>
        <v>W</v>
      </c>
      <c r="HG52" s="168" t="str">
        <f aca="false">IF(FV52="","",IF(FV52="-","-",IF(UPPER(FV52)="AB","+",VLOOKUP(FV52,'විෂය තොරතුරු'!$P$24:$Q$28,2))))</f>
        <v>W</v>
      </c>
      <c r="HH52" s="168" t="str">
        <f aca="false">IF(FW52="","",IF(FW52="-","-",IF(UPPER(FW52)="AB","+",VLOOKUP(FW52,'විෂය තොරතුරු'!$P$24:$Q$28,2))))</f>
        <v>-</v>
      </c>
      <c r="HI52" s="169" t="str">
        <f aca="false">IF(FX52="","",IF(FX52="-","-",IF(UPPER(FX52)="AB","+",VLOOKUP(FX52,'විෂය තොරතුරු'!$P$24:$Q$28,2))))</f>
        <v>W</v>
      </c>
      <c r="HJ52" s="167" t="str">
        <f aca="false">IF(FY52="","",IF(FY52="-","-",IF(UPPER(FY52)="AB","+",VLOOKUP(FY52,'විෂය තොරතුරු'!$P$24:$Q$28,2))))</f>
        <v>-</v>
      </c>
      <c r="HK52" s="168" t="str">
        <f aca="false">IF(FZ52="","",IF(FZ52="-","-",IF(UPPER(FZ52)="AB","+",VLOOKUP(FZ52,'විෂය තොරතුරු'!$P$24:$Q$28,2))))</f>
        <v>-</v>
      </c>
      <c r="HL52" s="168" t="str">
        <f aca="false">IF(GA52="","",IF(GA52="-","-",IF(UPPER(GA52)="AB","+",VLOOKUP(GA52,'විෂය තොරතුරු'!$P$24:$Q$28,2))))</f>
        <v>S</v>
      </c>
      <c r="HM52" s="168" t="str">
        <f aca="false">IF(GB52="","",IF(GB52="-","-",IF(UPPER(GB52)="AB","+",VLOOKUP(GB52,'විෂය තොරතුරු'!$P$24:$Q$28,2))))</f>
        <v/>
      </c>
      <c r="HN52" s="168" t="str">
        <f aca="false">IF(GC52="","",IF(GC52="-","-",IF(UPPER(GC52)="AB","+",VLOOKUP(GC52,'විෂය තොරතුරු'!$P$24:$Q$28,2))))</f>
        <v/>
      </c>
      <c r="HO52" s="168" t="str">
        <f aca="false">IF(GD52="","",IF(GD52="-","-",IF(UPPER(GD52)="AB","+",VLOOKUP(GD52,'විෂය තොරතුරු'!$P$24:$Q$28,2))))</f>
        <v/>
      </c>
      <c r="HP52" s="168" t="str">
        <f aca="false">IF(GE52="","",IF(GE52="-","-",IF(UPPER(GE52)="AB","+",VLOOKUP(GE52,'විෂය තොරතුරු'!$P$24:$Q$28,2))))</f>
        <v/>
      </c>
      <c r="HQ52" s="170" t="str">
        <f aca="false">IF(GF52="","",IF(GF52="-","-",IF(UPPER(GF52)="AB","+",VLOOKUP(GF52,'විෂය තොරතුරු'!$P$24:$Q$28,2))))</f>
        <v/>
      </c>
      <c r="HR52" s="171" t="str">
        <f aca="false">IF(GG52="","",IF(GG52="-","-",IF(UPPER(GG52)="AB","+",VLOOKUP(GG52,'විෂය තොරතුරු'!$P$24:$Q$28,2))))</f>
        <v>-</v>
      </c>
      <c r="HS52" s="168" t="str">
        <f aca="false">IF(GH52="","",IF(GH52="-","-",IF(UPPER(GH52)="AB","+",VLOOKUP(GH52,'විෂය තොරතුරු'!$P$24:$Q$28,2))))</f>
        <v>-</v>
      </c>
      <c r="HT52" s="168" t="str">
        <f aca="false">IF(GI52="","",IF(GI52="-","-",IF(UPPER(GI52)="AB","+",VLOOKUP(GI52,'විෂය තොරතුරු'!$P$24:$Q$28,2))))</f>
        <v>S</v>
      </c>
      <c r="HU52" s="168" t="str">
        <f aca="false">IF(GJ52="","",IF(GJ52="-","-",IF(UPPER(GJ52)="AB","+",VLOOKUP(GJ52,'විෂය තොරතුරු'!$P$24:$Q$28,2))))</f>
        <v/>
      </c>
      <c r="HV52" s="168" t="str">
        <f aca="false">IF(GK52="","",IF(GK52="-","-",IF(UPPER(GK52)="AB","+",VLOOKUP(GK52,'විෂය තොරතුරු'!$P$24:$Q$28,2))))</f>
        <v/>
      </c>
      <c r="HW52" s="168" t="str">
        <f aca="false">IF(GL52="","",IF(GL52="-","-",IF(UPPER(GL52)="AB","+",VLOOKUP(GL52,'විෂය තොරතුරු'!$P$24:$Q$28,2))))</f>
        <v>-</v>
      </c>
      <c r="HX52" s="168" t="str">
        <f aca="false">IF(GM52="","",IF(GM52="-","-",IF(UPPER(GM52)="AB","+",VLOOKUP(GM52,'විෂය තොරතුරු'!$P$24:$Q$28,2))))</f>
        <v/>
      </c>
      <c r="HY52" s="169" t="str">
        <f aca="false">IF(GN52="","",IF(GN52="-","-",IF(UPPER(GN52)="AB","+",VLOOKUP(GN52,'විෂය තොරතුරු'!$P$24:$Q$28,2))))</f>
        <v/>
      </c>
      <c r="HZ52" s="171" t="str">
        <f aca="false">IF(GO52="","",IF(GO52="-","-",IF(UPPER(GO52)="AB","+",VLOOKUP(GO52,'විෂය තොරතුරු'!$P$24:$Q$28,2))))</f>
        <v>-</v>
      </c>
      <c r="IA52" s="168" t="str">
        <f aca="false">IF(GP52="","",IF(GP52="-","-",IF(UPPER(GP52)="AB","+",VLOOKUP(GP52,'විෂය තොරතුරු'!$P$24:$Q$28,2))))</f>
        <v>-</v>
      </c>
      <c r="IB52" s="168" t="str">
        <f aca="false">IF(GQ52="","",IF(GQ52="-","-",IF(UPPER(GQ52)="AB","+",VLOOKUP(GQ52,'විෂය තොරතුරු'!$P$24:$Q$28,2))))</f>
        <v/>
      </c>
      <c r="IC52" s="168" t="str">
        <f aca="false">IF(GR52="","",IF(GR52="-","-",IF(UPPER(GR52)="AB","+",VLOOKUP(GR52,'විෂය තොරතුරු'!$P$24:$Q$28,2))))</f>
        <v>-</v>
      </c>
      <c r="ID52" s="168" t="str">
        <f aca="false">IF(GS52="","",IF(GS52="-","-",IF(UPPER(GS52)="AB","+",VLOOKUP(GS52,'විෂය තොරතුරු'!$P$24:$Q$28,2))))</f>
        <v/>
      </c>
      <c r="IE52" s="168" t="str">
        <f aca="false">IF(GT52="","",IF(GT52="-","-",IF(UPPER(GT52)="AB","+",VLOOKUP(GT52,'විෂය තොරතුරු'!$P$24:$Q$28,2))))</f>
        <v/>
      </c>
      <c r="IF52" s="168" t="str">
        <f aca="false">IF(GU52="","",IF(GU52="-","-",IF(UPPER(GU52)="AB","+",VLOOKUP(GU52,'විෂය තොරතුරු'!$P$24:$Q$28,2))))</f>
        <v/>
      </c>
      <c r="IG52" s="169" t="str">
        <f aca="false">IF(GV52="","",IF(GV52="-","-",IF(UPPER(GV52)="AB","+",VLOOKUP(GV52,'විෂය තොරතුරු'!$P$24:$Q$28,2))))</f>
        <v/>
      </c>
      <c r="IH52" s="171" t="n">
        <f aca="false">IF($FL52="","",COUNTIF($GZ52:$IG52,"A"))</f>
        <v>0</v>
      </c>
      <c r="II52" s="171" t="n">
        <f aca="false">IF($FL52="","",COUNTIF($GZ52:$IG52,"B"))</f>
        <v>0</v>
      </c>
      <c r="IJ52" s="171" t="n">
        <f aca="false">IF($FL52="","",COUNTIF($GZ52:$IG52,"C"))</f>
        <v>2</v>
      </c>
      <c r="IK52" s="171" t="n">
        <f aca="false">IF($FL52="","",COUNTIF($GZ52:$IG52,"S"))</f>
        <v>2</v>
      </c>
      <c r="IL52" s="171" t="n">
        <f aca="false">IF($FL52="","",COUNTIF($GZ52:$IG52,"W"))</f>
        <v>3</v>
      </c>
      <c r="IM52" s="171" t="n">
        <f aca="false">IF(FL52="","",SUM(IH52:IK52))</f>
        <v>4</v>
      </c>
      <c r="IN52" s="169" t="n">
        <f aca="false">IF(FL52="","",SUM(IH52:IJ52))</f>
        <v>2</v>
      </c>
      <c r="IO52" s="172" t="str">
        <f aca="false">IF(FL52="","",IF(AND(IM52&gt;=6,IN52&gt;=3,OR(FO52&gt;=35,FP52&gt;=35),FV52&gt;=35),"6/3 සමත්",IF(AND(IM52&gt;=5,IN52&gt;=3,OR(FO52&gt;=35,FP52&gt;=35,FV52&gt;=35)),"5/3 සමත්",IF(AND(IM52&gt;=4,IN52&gt;=1,OR(FO52&gt;=20,FP52&gt;=20,FV52&gt;=20)),"සමත් කළ හැකි",IF(IL52=9,"W9","අසමත් ?")))))</f>
        <v>සමත් කළ හැකි</v>
      </c>
    </row>
    <row r="53" customFormat="false" ht="13.8" hidden="false" customHeight="false" outlineLevel="0" collapsed="false">
      <c r="A53" s="160" t="n">
        <v>39</v>
      </c>
      <c r="B53" s="161"/>
      <c r="C53" s="161"/>
      <c r="D53" s="162"/>
      <c r="E53" s="183"/>
      <c r="F53" s="181"/>
      <c r="G53" s="183"/>
      <c r="H53" s="180"/>
      <c r="I53" s="180"/>
      <c r="J53" s="181"/>
      <c r="K53" s="183"/>
      <c r="L53" s="180"/>
      <c r="M53" s="180"/>
      <c r="N53" s="181"/>
      <c r="O53" s="183"/>
      <c r="P53" s="180"/>
      <c r="Q53" s="180"/>
      <c r="R53" s="180"/>
      <c r="S53" s="180"/>
      <c r="T53" s="180"/>
      <c r="U53" s="180"/>
      <c r="V53" s="181"/>
      <c r="W53" s="183"/>
      <c r="X53" s="180"/>
      <c r="Y53" s="180"/>
      <c r="Z53" s="180"/>
      <c r="AA53" s="180"/>
      <c r="AB53" s="180"/>
      <c r="AC53" s="180"/>
      <c r="AD53" s="181"/>
      <c r="AE53" s="183"/>
      <c r="AF53" s="180"/>
      <c r="AG53" s="180"/>
      <c r="AH53" s="180"/>
      <c r="AI53" s="180"/>
      <c r="AJ53" s="180"/>
      <c r="AK53" s="180"/>
      <c r="AL53" s="166"/>
      <c r="AM53" s="167" t="str">
        <f aca="false">IF(B53="","",SUM(E53:AL53))</f>
        <v/>
      </c>
      <c r="AN53" s="168" t="str">
        <f aca="false">IF(B53="","",AM53/9)</f>
        <v/>
      </c>
      <c r="AO53" s="169" t="str">
        <f aca="false">IF(B53="","",IF(AM53=0,"-",RANK(AM53,$AM$15:$AM$64,0)))</f>
        <v/>
      </c>
      <c r="AP53" s="167" t="str">
        <f aca="false">IF(E53="","",IF(E53="-","-",IF(UPPER(E53)="AB","+",VLOOKUP(E53,'විෂය තොරතුරු'!$P$24:$Q$28,2))))</f>
        <v/>
      </c>
      <c r="AQ53" s="168" t="str">
        <f aca="false">IF(F53="","",IF(F53="-","-",IF(UPPER(F53)="AB","+",VLOOKUP(F53,'විෂය තොරතුරු'!$P$24:$Q$28,2))))</f>
        <v/>
      </c>
      <c r="AR53" s="168" t="str">
        <f aca="false">IF(G53="","",IF(G53="-","-",IF(UPPER(G53)="AB","+",VLOOKUP(G53,'විෂය තොරතුරු'!$P$24:$Q$28,2))))</f>
        <v/>
      </c>
      <c r="AS53" s="168" t="str">
        <f aca="false">IF(H53="","",IF(H53="-","-",IF(UPPER(H53)="AB","+",VLOOKUP(H53,'විෂය තොරතුරු'!$P$24:$Q$28,2))))</f>
        <v/>
      </c>
      <c r="AT53" s="168" t="str">
        <f aca="false">IF(I53="","",IF(I53="-","-",IF(UPPER(I53)="AB","+",VLOOKUP(I53,'විෂය තොරතුරු'!$P$24:$Q$28,2))))</f>
        <v/>
      </c>
      <c r="AU53" s="170" t="str">
        <f aca="false">IF(J53="","",IF(J53="-","-",IF(UPPER(J53)="AB","+",VLOOKUP(J53,'විෂය තොරතුරු'!$P$24:$Q$28,2))))</f>
        <v/>
      </c>
      <c r="AV53" s="171" t="str">
        <f aca="false">IF(K53="","",IF(K53="-","-",IF(UPPER(K53)="AB","+",VLOOKUP(K53,'විෂය තොරතුරු'!$P$24:$Q$28,2))))</f>
        <v/>
      </c>
      <c r="AW53" s="168" t="str">
        <f aca="false">IF(L53="","",IF(L53="-","-",IF(UPPER(L53)="AB","+",VLOOKUP(L53,'විෂය තොරතුරු'!$P$24:$Q$28,2))))</f>
        <v/>
      </c>
      <c r="AX53" s="168" t="str">
        <f aca="false">IF(M53="","",IF(M53="-","-",IF(UPPER(M53)="AB","+",VLOOKUP(M53,'විෂය තොරතුරු'!$P$24:$Q$28,2))))</f>
        <v/>
      </c>
      <c r="AY53" s="169" t="str">
        <f aca="false">IF(N53="","",IF(N53="-","-",IF(UPPER(N53)="AB","+",VLOOKUP(N53,'විෂය තොරතුරු'!$P$24:$Q$28,2))))</f>
        <v/>
      </c>
      <c r="AZ53" s="167" t="str">
        <f aca="false">IF(O53="","",IF(O53="-","-",IF(UPPER(O53)="AB","+",VLOOKUP(O53,'විෂය තොරතුරු'!$P$24:$Q$28,2))))</f>
        <v/>
      </c>
      <c r="BA53" s="168" t="str">
        <f aca="false">IF(P53="","",IF(P53="-","-",IF(UPPER(P53)="AB","+",VLOOKUP(P53,'විෂය තොරතුරු'!$P$24:$Q$28,2))))</f>
        <v/>
      </c>
      <c r="BB53" s="168" t="str">
        <f aca="false">IF(Q53="","",IF(Q53="-","-",IF(UPPER(Q53)="AB","+",VLOOKUP(Q53,'විෂය තොරතුරු'!$P$24:$Q$28,2))))</f>
        <v/>
      </c>
      <c r="BC53" s="168" t="str">
        <f aca="false">IF(R53="","",IF(R53="-","-",IF(UPPER(R53)="AB","+",VLOOKUP(R53,'විෂය තොරතුරු'!$P$24:$Q$28,2))))</f>
        <v/>
      </c>
      <c r="BD53" s="168" t="str">
        <f aca="false">IF(S53="","",IF(S53="-","-",IF(UPPER(S53)="AB","+",VLOOKUP(S53,'විෂය තොරතුරු'!$P$24:$Q$28,2))))</f>
        <v/>
      </c>
      <c r="BE53" s="168" t="str">
        <f aca="false">IF(T53="","",IF(T53="-","-",IF(UPPER(T53)="AB","+",VLOOKUP(T53,'විෂය තොරතුරු'!$P$24:$Q$28,2))))</f>
        <v/>
      </c>
      <c r="BF53" s="168" t="str">
        <f aca="false">IF(U53="","",IF(U53="-","-",IF(UPPER(U53)="AB","+",VLOOKUP(U53,'විෂය තොරතුරු'!$P$24:$Q$28,2))))</f>
        <v/>
      </c>
      <c r="BG53" s="170" t="str">
        <f aca="false">IF(V53="","",IF(V53="-","-",IF(UPPER(V53)="AB","+",VLOOKUP(V53,'විෂය තොරතුරු'!$P$24:$Q$28,2))))</f>
        <v/>
      </c>
      <c r="BH53" s="171" t="str">
        <f aca="false">IF(W53="","",IF(W53="-","-",IF(UPPER(W53)="AB","+",VLOOKUP(W53,'විෂය තොරතුරු'!$P$24:$Q$28,2))))</f>
        <v/>
      </c>
      <c r="BI53" s="168" t="str">
        <f aca="false">IF(X53="","",IF(X53="-","-",IF(UPPER(X53)="AB","+",VLOOKUP(X53,'විෂය තොරතුරු'!$P$24:$Q$28,2))))</f>
        <v/>
      </c>
      <c r="BJ53" s="168" t="str">
        <f aca="false">IF(Y53="","",IF(Y53="-","-",IF(UPPER(Y53)="AB","+",VLOOKUP(Y53,'විෂය තොරතුරු'!$P$24:$Q$28,2))))</f>
        <v/>
      </c>
      <c r="BK53" s="168" t="str">
        <f aca="false">IF(Z53="","",IF(Z53="-","-",IF(UPPER(Z53)="AB","+",VLOOKUP(Z53,'විෂය තොරතුරු'!$P$24:$Q$28,2))))</f>
        <v/>
      </c>
      <c r="BL53" s="168" t="str">
        <f aca="false">IF(AA53="","",IF(AA53="-","-",IF(UPPER(AA53)="AB","+",VLOOKUP(AA53,'විෂය තොරතුරු'!$P$24:$Q$28,2))))</f>
        <v/>
      </c>
      <c r="BM53" s="168" t="str">
        <f aca="false">IF(AB53="","",IF(AB53="-","-",IF(UPPER(AB53)="AB","+",VLOOKUP(AB53,'විෂය තොරතුරු'!$P$24:$Q$28,2))))</f>
        <v/>
      </c>
      <c r="BN53" s="168" t="str">
        <f aca="false">IF(AC53="","",IF(AC53="-","-",IF(UPPER(AC53)="AB","+",VLOOKUP(AC53,'විෂය තොරතුරු'!$P$24:$Q$28,2))))</f>
        <v/>
      </c>
      <c r="BO53" s="169" t="str">
        <f aca="false">IF(AD53="","",IF(AD53="-","-",IF(UPPER(AD53)="AB","+",VLOOKUP(AD53,'විෂය තොරතුරු'!$P$24:$Q$28,2))))</f>
        <v/>
      </c>
      <c r="BP53" s="171" t="str">
        <f aca="false">IF(AE53="","",IF(AE53="-","-",IF(UPPER(AE53)="AB","+",VLOOKUP(AE53,'විෂය තොරතුරු'!$P$24:$Q$28,2))))</f>
        <v/>
      </c>
      <c r="BQ53" s="168" t="str">
        <f aca="false">IF(AF53="","",IF(AF53="-","-",IF(UPPER(AF53)="AB","+",VLOOKUP(AF53,'විෂය තොරතුරු'!$P$24:$Q$28,2))))</f>
        <v/>
      </c>
      <c r="BR53" s="168" t="str">
        <f aca="false">IF(AG53="","",IF(AG53="-","-",IF(UPPER(AG53)="AB","+",VLOOKUP(AG53,'විෂය තොරතුරු'!$P$24:$Q$28,2))))</f>
        <v/>
      </c>
      <c r="BS53" s="168" t="str">
        <f aca="false">IF(AH53="","",IF(AH53="-","-",IF(UPPER(AH53)="AB","+",VLOOKUP(AH53,'විෂය තොරතුරු'!$P$24:$Q$28,2))))</f>
        <v/>
      </c>
      <c r="BT53" s="168" t="str">
        <f aca="false">IF(AI53="","",IF(AI53="-","-",IF(UPPER(AI53)="AB","+",VLOOKUP(AI53,'විෂය තොරතුරු'!$P$24:$Q$28,2))))</f>
        <v/>
      </c>
      <c r="BU53" s="168" t="str">
        <f aca="false">IF(AJ53="","",IF(AJ53="-","-",IF(UPPER(AJ53)="AB","+",VLOOKUP(AJ53,'විෂය තොරතුරු'!$P$24:$Q$28,2))))</f>
        <v/>
      </c>
      <c r="BV53" s="168" t="str">
        <f aca="false">IF(AK53="","",IF(AK53="-","-",IF(UPPER(AK53)="AB","+",VLOOKUP(AK53,'විෂය තොරතුරු'!$P$24:$Q$28,2))))</f>
        <v/>
      </c>
      <c r="BW53" s="169" t="str">
        <f aca="false">IF(AL53="","",IF(AL53="-","-",IF(UPPER(AL53)="AB","+",VLOOKUP(AL53,'විෂය තොරතුරු'!$P$24:$Q$28,2))))</f>
        <v/>
      </c>
      <c r="BX53" s="171" t="str">
        <f aca="false">IF($B53="","",COUNTIF($AP53:$BW53,"A"))</f>
        <v/>
      </c>
      <c r="BY53" s="168" t="str">
        <f aca="false">IF($B53="","",COUNTIF($AP53:$BW53,"B"))</f>
        <v/>
      </c>
      <c r="BZ53" s="168" t="str">
        <f aca="false">IF($B53="","",COUNTIF($AP53:$BW53,"C"))</f>
        <v/>
      </c>
      <c r="CA53" s="168" t="str">
        <f aca="false">IF($B53="","",COUNTIF($AP53:$BW53,"S"))</f>
        <v/>
      </c>
      <c r="CB53" s="169" t="str">
        <f aca="false">IF($B53="","",COUNTIF($AP53:$BW53,"W"))</f>
        <v/>
      </c>
      <c r="CC53" s="171" t="str">
        <f aca="false">IF(B53="","",SUM(BX53:CA53))</f>
        <v/>
      </c>
      <c r="CD53" s="169" t="str">
        <f aca="false">IF(B53="","",SUM(BX53:BZ53))</f>
        <v/>
      </c>
      <c r="CE53" s="172" t="str">
        <f aca="false">IF(B53="","",IF(AND(CC53&gt;=6,CD53&gt;=3,OR(E53&gt;=35,F53&gt;=35),L53&gt;=35),"6/3 සමත්",IF(AND(CC53&gt;=5,CD53&gt;=3,OR(E53&gt;=35,F53&gt;=35,L53&gt;=35)),"5/3 සමත්",IF(AND(CC53&gt;=4,CD53&gt;=1,OR(E53&gt;=20,F53&gt;=20,L53&gt;=20)),"සමත් කළ හැකි",IF(CB53=9,"W9","අසමත් ?")))))</f>
        <v/>
      </c>
      <c r="FK53" s="173" t="n">
        <v>39</v>
      </c>
      <c r="FL53" s="161" t="s">
        <v>82</v>
      </c>
      <c r="FM53" s="161"/>
      <c r="FN53" s="161" t="str">
        <f aca="false">IF(FM53="","-",(FM53/$M$95)*100)</f>
        <v>-</v>
      </c>
      <c r="FO53" s="165" t="n">
        <v>57</v>
      </c>
      <c r="FP53" s="165"/>
      <c r="FQ53" s="165" t="s">
        <v>18</v>
      </c>
      <c r="FR53" s="165" t="n">
        <v>79</v>
      </c>
      <c r="FS53" s="165"/>
      <c r="FT53" s="165"/>
      <c r="FU53" s="165" t="n">
        <v>33</v>
      </c>
      <c r="FV53" s="165" t="n">
        <v>32</v>
      </c>
      <c r="FW53" s="165" t="n">
        <v>35</v>
      </c>
      <c r="FX53" s="165" t="n">
        <v>37</v>
      </c>
      <c r="FY53" s="165" t="n">
        <v>82</v>
      </c>
      <c r="FZ53" s="165" t="s">
        <v>18</v>
      </c>
      <c r="GA53" s="165" t="s">
        <v>18</v>
      </c>
      <c r="GB53" s="165"/>
      <c r="GC53" s="165"/>
      <c r="GD53" s="165"/>
      <c r="GE53" s="165"/>
      <c r="GF53" s="165"/>
      <c r="GG53" s="165" t="s">
        <v>18</v>
      </c>
      <c r="GH53" s="165" t="s">
        <v>18</v>
      </c>
      <c r="GI53" s="165" t="n">
        <v>62</v>
      </c>
      <c r="GJ53" s="165"/>
      <c r="GK53" s="165"/>
      <c r="GL53" s="165" t="s">
        <v>18</v>
      </c>
      <c r="GM53" s="165"/>
      <c r="GN53" s="165"/>
      <c r="GO53" s="165" t="s">
        <v>18</v>
      </c>
      <c r="GP53" s="165" t="s">
        <v>18</v>
      </c>
      <c r="GQ53" s="165"/>
      <c r="GR53" s="165" t="n">
        <v>46</v>
      </c>
      <c r="GS53" s="165"/>
      <c r="GT53" s="165"/>
      <c r="GU53" s="165"/>
      <c r="GV53" s="174"/>
      <c r="GW53" s="167" t="n">
        <f aca="false">IF(FL53="","",SUM(FO53:GV53))</f>
        <v>463</v>
      </c>
      <c r="GX53" s="168" t="n">
        <f aca="false">IF(FL53="","",GW53/9)</f>
        <v>51.4444444444444</v>
      </c>
      <c r="GY53" s="169" t="n">
        <f aca="false">IF(FL53="","",IF(GW53=0,"-",RANK(GW53,$GW$15:$GW$64,0)))</f>
        <v>3</v>
      </c>
      <c r="GZ53" s="167" t="str">
        <f aca="false">IF(FO53="","",IF(FO53="-","-",IF(UPPER(FO53)="AB","+",VLOOKUP(FO53,'විෂය තොරතුරු'!$P$24:$Q$28,2))))</f>
        <v>C</v>
      </c>
      <c r="HA53" s="168" t="str">
        <f aca="false">IF(FP53="","",IF(FP53="-","-",IF(UPPER(FP53)="AB","+",VLOOKUP(FP53,'විෂය තොරතුරු'!$P$24:$Q$28,2))))</f>
        <v/>
      </c>
      <c r="HB53" s="168" t="str">
        <f aca="false">IF(FQ53="","",IF(FQ53="-","-",IF(UPPER(FQ53)="AB","+",VLOOKUP(FQ53,'විෂය තොරතුරු'!$P$24:$Q$28,2))))</f>
        <v>-</v>
      </c>
      <c r="HC53" s="168" t="str">
        <f aca="false">IF(FR53="","",IF(FR53="-","-",IF(UPPER(FR53)="AB","+",VLOOKUP(FR53,'විෂය තොරතුරු'!$P$24:$Q$28,2))))</f>
        <v>A</v>
      </c>
      <c r="HD53" s="168" t="str">
        <f aca="false">IF(FS53="","",IF(FS53="-","-",IF(UPPER(FS53)="AB","+",VLOOKUP(FS53,'විෂය තොරතුරු'!$P$24:$Q$28,2))))</f>
        <v/>
      </c>
      <c r="HE53" s="170" t="str">
        <f aca="false">IF(FT53="","",IF(FT53="-","-",IF(UPPER(FT53)="AB","+",VLOOKUP(FT53,'විෂය තොරතුරු'!$P$24:$Q$28,2))))</f>
        <v/>
      </c>
      <c r="HF53" s="171" t="str">
        <f aca="false">IF(FU53="","",IF(FU53="-","-",IF(UPPER(FU53)="AB","+",VLOOKUP(FU53,'විෂය තොරතුරු'!$P$24:$Q$28,2))))</f>
        <v>W</v>
      </c>
      <c r="HG53" s="168" t="str">
        <f aca="false">IF(FV53="","",IF(FV53="-","-",IF(UPPER(FV53)="AB","+",VLOOKUP(FV53,'විෂය තොරතුරු'!$P$24:$Q$28,2))))</f>
        <v>W</v>
      </c>
      <c r="HH53" s="168" t="str">
        <f aca="false">IF(FW53="","",IF(FW53="-","-",IF(UPPER(FW53)="AB","+",VLOOKUP(FW53,'විෂය තොරතුරු'!$P$24:$Q$28,2))))</f>
        <v>S</v>
      </c>
      <c r="HI53" s="169" t="str">
        <f aca="false">IF(FX53="","",IF(FX53="-","-",IF(UPPER(FX53)="AB","+",VLOOKUP(FX53,'විෂය තොරතුරු'!$P$24:$Q$28,2))))</f>
        <v>S</v>
      </c>
      <c r="HJ53" s="167" t="str">
        <f aca="false">IF(FY53="","",IF(FY53="-","-",IF(UPPER(FY53)="AB","+",VLOOKUP(FY53,'විෂය තොරතුරු'!$P$24:$Q$28,2))))</f>
        <v>A</v>
      </c>
      <c r="HK53" s="168" t="str">
        <f aca="false">IF(FZ53="","",IF(FZ53="-","-",IF(UPPER(FZ53)="AB","+",VLOOKUP(FZ53,'විෂය තොරතුරු'!$P$24:$Q$28,2))))</f>
        <v>-</v>
      </c>
      <c r="HL53" s="168" t="str">
        <f aca="false">IF(GA53="","",IF(GA53="-","-",IF(UPPER(GA53)="AB","+",VLOOKUP(GA53,'විෂය තොරතුරු'!$P$24:$Q$28,2))))</f>
        <v>-</v>
      </c>
      <c r="HM53" s="168" t="str">
        <f aca="false">IF(GB53="","",IF(GB53="-","-",IF(UPPER(GB53)="AB","+",VLOOKUP(GB53,'විෂය තොරතුරු'!$P$24:$Q$28,2))))</f>
        <v/>
      </c>
      <c r="HN53" s="168" t="str">
        <f aca="false">IF(GC53="","",IF(GC53="-","-",IF(UPPER(GC53)="AB","+",VLOOKUP(GC53,'විෂය තොරතුරු'!$P$24:$Q$28,2))))</f>
        <v/>
      </c>
      <c r="HO53" s="168" t="str">
        <f aca="false">IF(GD53="","",IF(GD53="-","-",IF(UPPER(GD53)="AB","+",VLOOKUP(GD53,'විෂය තොරතුරු'!$P$24:$Q$28,2))))</f>
        <v/>
      </c>
      <c r="HP53" s="168" t="str">
        <f aca="false">IF(GE53="","",IF(GE53="-","-",IF(UPPER(GE53)="AB","+",VLOOKUP(GE53,'විෂය තොරතුරු'!$P$24:$Q$28,2))))</f>
        <v/>
      </c>
      <c r="HQ53" s="170" t="str">
        <f aca="false">IF(GF53="","",IF(GF53="-","-",IF(UPPER(GF53)="AB","+",VLOOKUP(GF53,'විෂය තොරතුරු'!$P$24:$Q$28,2))))</f>
        <v/>
      </c>
      <c r="HR53" s="171" t="str">
        <f aca="false">IF(GG53="","",IF(GG53="-","-",IF(UPPER(GG53)="AB","+",VLOOKUP(GG53,'විෂය තොරතුරු'!$P$24:$Q$28,2))))</f>
        <v>-</v>
      </c>
      <c r="HS53" s="168" t="str">
        <f aca="false">IF(GH53="","",IF(GH53="-","-",IF(UPPER(GH53)="AB","+",VLOOKUP(GH53,'විෂය තොරතුරු'!$P$24:$Q$28,2))))</f>
        <v>-</v>
      </c>
      <c r="HT53" s="168" t="str">
        <f aca="false">IF(GI53="","",IF(GI53="-","-",IF(UPPER(GI53)="AB","+",VLOOKUP(GI53,'විෂය තොරතුරු'!$P$24:$Q$28,2))))</f>
        <v>C</v>
      </c>
      <c r="HU53" s="168" t="str">
        <f aca="false">IF(GJ53="","",IF(GJ53="-","-",IF(UPPER(GJ53)="AB","+",VLOOKUP(GJ53,'විෂය තොරතුරු'!$P$24:$Q$28,2))))</f>
        <v/>
      </c>
      <c r="HV53" s="168" t="str">
        <f aca="false">IF(GK53="","",IF(GK53="-","-",IF(UPPER(GK53)="AB","+",VLOOKUP(GK53,'විෂය තොරතුරු'!$P$24:$Q$28,2))))</f>
        <v/>
      </c>
      <c r="HW53" s="168" t="str">
        <f aca="false">IF(GL53="","",IF(GL53="-","-",IF(UPPER(GL53)="AB","+",VLOOKUP(GL53,'විෂය තොරතුරු'!$P$24:$Q$28,2))))</f>
        <v>-</v>
      </c>
      <c r="HX53" s="168" t="str">
        <f aca="false">IF(GM53="","",IF(GM53="-","-",IF(UPPER(GM53)="AB","+",VLOOKUP(GM53,'විෂය තොරතුරු'!$P$24:$Q$28,2))))</f>
        <v/>
      </c>
      <c r="HY53" s="169" t="str">
        <f aca="false">IF(GN53="","",IF(GN53="-","-",IF(UPPER(GN53)="AB","+",VLOOKUP(GN53,'විෂය තොරතුරු'!$P$24:$Q$28,2))))</f>
        <v/>
      </c>
      <c r="HZ53" s="171" t="str">
        <f aca="false">IF(GO53="","",IF(GO53="-","-",IF(UPPER(GO53)="AB","+",VLOOKUP(GO53,'විෂය තොරතුරු'!$P$24:$Q$28,2))))</f>
        <v>-</v>
      </c>
      <c r="IA53" s="168" t="str">
        <f aca="false">IF(GP53="","",IF(GP53="-","-",IF(UPPER(GP53)="AB","+",VLOOKUP(GP53,'විෂය තොරතුරු'!$P$24:$Q$28,2))))</f>
        <v>-</v>
      </c>
      <c r="IB53" s="168" t="str">
        <f aca="false">IF(GQ53="","",IF(GQ53="-","-",IF(UPPER(GQ53)="AB","+",VLOOKUP(GQ53,'විෂය තොරතුරු'!$P$24:$Q$28,2))))</f>
        <v/>
      </c>
      <c r="IC53" s="168" t="str">
        <f aca="false">IF(GR53="","",IF(GR53="-","-",IF(UPPER(GR53)="AB","+",VLOOKUP(GR53,'විෂය තොරතුරු'!$P$24:$Q$28,2))))</f>
        <v>S</v>
      </c>
      <c r="ID53" s="168" t="str">
        <f aca="false">IF(GS53="","",IF(GS53="-","-",IF(UPPER(GS53)="AB","+",VLOOKUP(GS53,'විෂය තොරතුරු'!$P$24:$Q$28,2))))</f>
        <v/>
      </c>
      <c r="IE53" s="168" t="str">
        <f aca="false">IF(GT53="","",IF(GT53="-","-",IF(UPPER(GT53)="AB","+",VLOOKUP(GT53,'විෂය තොරතුරු'!$P$24:$Q$28,2))))</f>
        <v/>
      </c>
      <c r="IF53" s="168" t="str">
        <f aca="false">IF(GU53="","",IF(GU53="-","-",IF(UPPER(GU53)="AB","+",VLOOKUP(GU53,'විෂය තොරතුරු'!$P$24:$Q$28,2))))</f>
        <v/>
      </c>
      <c r="IG53" s="169" t="str">
        <f aca="false">IF(GV53="","",IF(GV53="-","-",IF(UPPER(GV53)="AB","+",VLOOKUP(GV53,'විෂය තොරතුරු'!$P$24:$Q$28,2))))</f>
        <v/>
      </c>
      <c r="IH53" s="171" t="n">
        <f aca="false">IF($FL53="","",COUNTIF($GZ53:$IG53,"A"))</f>
        <v>2</v>
      </c>
      <c r="II53" s="171" t="n">
        <f aca="false">IF($FL53="","",COUNTIF($GZ53:$IG53,"B"))</f>
        <v>0</v>
      </c>
      <c r="IJ53" s="171" t="n">
        <f aca="false">IF($FL53="","",COUNTIF($GZ53:$IG53,"C"))</f>
        <v>2</v>
      </c>
      <c r="IK53" s="171" t="n">
        <f aca="false">IF($FL53="","",COUNTIF($GZ53:$IG53,"S"))</f>
        <v>3</v>
      </c>
      <c r="IL53" s="171" t="n">
        <f aca="false">IF($FL53="","",COUNTIF($GZ53:$IG53,"W"))</f>
        <v>2</v>
      </c>
      <c r="IM53" s="171" t="n">
        <f aca="false">IF(FL53="","",SUM(IH53:IK53))</f>
        <v>7</v>
      </c>
      <c r="IN53" s="169" t="n">
        <f aca="false">IF(FL53="","",SUM(IH53:IJ53))</f>
        <v>4</v>
      </c>
      <c r="IO53" s="172" t="str">
        <f aca="false">IF(FL53="","",IF(AND(IM53&gt;=6,IN53&gt;=3,OR(FO53&gt;=35,FP53&gt;=35),FV53&gt;=35),"6/3 සමත්",IF(AND(IM53&gt;=5,IN53&gt;=3,OR(FO53&gt;=35,FP53&gt;=35,FV53&gt;=35)),"5/3 සමත්",IF(AND(IM53&gt;=4,IN53&gt;=1,OR(FO53&gt;=20,FP53&gt;=20,FV53&gt;=20)),"සමත් කළ හැකි",IF(IL53=9,"W9","අසමත් ?")))))</f>
        <v>5/3 සමත්</v>
      </c>
    </row>
    <row r="54" customFormat="false" ht="13.8" hidden="false" customHeight="false" outlineLevel="0" collapsed="false">
      <c r="A54" s="160" t="n">
        <v>40</v>
      </c>
      <c r="B54" s="161"/>
      <c r="C54" s="161"/>
      <c r="D54" s="162"/>
      <c r="E54" s="183"/>
      <c r="F54" s="181"/>
      <c r="G54" s="183"/>
      <c r="H54" s="180"/>
      <c r="I54" s="180"/>
      <c r="J54" s="181"/>
      <c r="K54" s="183"/>
      <c r="L54" s="180"/>
      <c r="M54" s="180"/>
      <c r="N54" s="181"/>
      <c r="O54" s="183"/>
      <c r="P54" s="180"/>
      <c r="Q54" s="180"/>
      <c r="R54" s="180"/>
      <c r="S54" s="180"/>
      <c r="T54" s="180"/>
      <c r="U54" s="180"/>
      <c r="V54" s="181"/>
      <c r="W54" s="183"/>
      <c r="X54" s="180"/>
      <c r="Y54" s="180"/>
      <c r="Z54" s="180"/>
      <c r="AA54" s="180"/>
      <c r="AB54" s="180"/>
      <c r="AC54" s="180"/>
      <c r="AD54" s="181"/>
      <c r="AE54" s="183"/>
      <c r="AF54" s="180"/>
      <c r="AG54" s="180"/>
      <c r="AH54" s="180"/>
      <c r="AI54" s="180"/>
      <c r="AJ54" s="180"/>
      <c r="AK54" s="180"/>
      <c r="AL54" s="166"/>
      <c r="AM54" s="167" t="str">
        <f aca="false">IF(B54="","",SUM(E54:AL54))</f>
        <v/>
      </c>
      <c r="AN54" s="168" t="str">
        <f aca="false">IF(B54="","",AM54/9)</f>
        <v/>
      </c>
      <c r="AO54" s="169" t="str">
        <f aca="false">IF(B54="","",IF(AM54=0,"-",RANK(AM54,$AM$15:$AM$64,0)))</f>
        <v/>
      </c>
      <c r="AP54" s="167" t="str">
        <f aca="false">IF(E54="","",IF(E54="-","-",IF(UPPER(E54)="AB","+",VLOOKUP(E54,'විෂය තොරතුරු'!$P$24:$Q$28,2))))</f>
        <v/>
      </c>
      <c r="AQ54" s="168" t="str">
        <f aca="false">IF(F54="","",IF(F54="-","-",IF(UPPER(F54)="AB","+",VLOOKUP(F54,'විෂය තොරතුරු'!$P$24:$Q$28,2))))</f>
        <v/>
      </c>
      <c r="AR54" s="168" t="str">
        <f aca="false">IF(G54="","",IF(G54="-","-",IF(UPPER(G54)="AB","+",VLOOKUP(G54,'විෂය තොරතුරු'!$P$24:$Q$28,2))))</f>
        <v/>
      </c>
      <c r="AS54" s="168" t="str">
        <f aca="false">IF(H54="","",IF(H54="-","-",IF(UPPER(H54)="AB","+",VLOOKUP(H54,'විෂය තොරතුරු'!$P$24:$Q$28,2))))</f>
        <v/>
      </c>
      <c r="AT54" s="168" t="str">
        <f aca="false">IF(I54="","",IF(I54="-","-",IF(UPPER(I54)="AB","+",VLOOKUP(I54,'විෂය තොරතුරු'!$P$24:$Q$28,2))))</f>
        <v/>
      </c>
      <c r="AU54" s="170" t="str">
        <f aca="false">IF(J54="","",IF(J54="-","-",IF(UPPER(J54)="AB","+",VLOOKUP(J54,'විෂය තොරතුරු'!$P$24:$Q$28,2))))</f>
        <v/>
      </c>
      <c r="AV54" s="171" t="str">
        <f aca="false">IF(K54="","",IF(K54="-","-",IF(UPPER(K54)="AB","+",VLOOKUP(K54,'විෂය තොරතුරු'!$P$24:$Q$28,2))))</f>
        <v/>
      </c>
      <c r="AW54" s="168" t="str">
        <f aca="false">IF(L54="","",IF(L54="-","-",IF(UPPER(L54)="AB","+",VLOOKUP(L54,'විෂය තොරතුරු'!$P$24:$Q$28,2))))</f>
        <v/>
      </c>
      <c r="AX54" s="168" t="str">
        <f aca="false">IF(M54="","",IF(M54="-","-",IF(UPPER(M54)="AB","+",VLOOKUP(M54,'විෂය තොරතුරු'!$P$24:$Q$28,2))))</f>
        <v/>
      </c>
      <c r="AY54" s="169" t="str">
        <f aca="false">IF(N54="","",IF(N54="-","-",IF(UPPER(N54)="AB","+",VLOOKUP(N54,'විෂය තොරතුරු'!$P$24:$Q$28,2))))</f>
        <v/>
      </c>
      <c r="AZ54" s="167" t="str">
        <f aca="false">IF(O54="","",IF(O54="-","-",IF(UPPER(O54)="AB","+",VLOOKUP(O54,'විෂය තොරතුරු'!$P$24:$Q$28,2))))</f>
        <v/>
      </c>
      <c r="BA54" s="168" t="str">
        <f aca="false">IF(P54="","",IF(P54="-","-",IF(UPPER(P54)="AB","+",VLOOKUP(P54,'විෂය තොරතුරු'!$P$24:$Q$28,2))))</f>
        <v/>
      </c>
      <c r="BB54" s="168" t="str">
        <f aca="false">IF(Q54="","",IF(Q54="-","-",IF(UPPER(Q54)="AB","+",VLOOKUP(Q54,'විෂය තොරතුරු'!$P$24:$Q$28,2))))</f>
        <v/>
      </c>
      <c r="BC54" s="168" t="str">
        <f aca="false">IF(R54="","",IF(R54="-","-",IF(UPPER(R54)="AB","+",VLOOKUP(R54,'විෂය තොරතුරු'!$P$24:$Q$28,2))))</f>
        <v/>
      </c>
      <c r="BD54" s="168" t="str">
        <f aca="false">IF(S54="","",IF(S54="-","-",IF(UPPER(S54)="AB","+",VLOOKUP(S54,'විෂය තොරතුරු'!$P$24:$Q$28,2))))</f>
        <v/>
      </c>
      <c r="BE54" s="168" t="str">
        <f aca="false">IF(T54="","",IF(T54="-","-",IF(UPPER(T54)="AB","+",VLOOKUP(T54,'විෂය තොරතුරු'!$P$24:$Q$28,2))))</f>
        <v/>
      </c>
      <c r="BF54" s="168" t="str">
        <f aca="false">IF(U54="","",IF(U54="-","-",IF(UPPER(U54)="AB","+",VLOOKUP(U54,'විෂය තොරතුරු'!$P$24:$Q$28,2))))</f>
        <v/>
      </c>
      <c r="BG54" s="170" t="str">
        <f aca="false">IF(V54="","",IF(V54="-","-",IF(UPPER(V54)="AB","+",VLOOKUP(V54,'විෂය තොරතුරු'!$P$24:$Q$28,2))))</f>
        <v/>
      </c>
      <c r="BH54" s="171" t="str">
        <f aca="false">IF(W54="","",IF(W54="-","-",IF(UPPER(W54)="AB","+",VLOOKUP(W54,'විෂය තොරතුරු'!$P$24:$Q$28,2))))</f>
        <v/>
      </c>
      <c r="BI54" s="168" t="str">
        <f aca="false">IF(X54="","",IF(X54="-","-",IF(UPPER(X54)="AB","+",VLOOKUP(X54,'විෂය තොරතුරු'!$P$24:$Q$28,2))))</f>
        <v/>
      </c>
      <c r="BJ54" s="168" t="str">
        <f aca="false">IF(Y54="","",IF(Y54="-","-",IF(UPPER(Y54)="AB","+",VLOOKUP(Y54,'විෂය තොරතුරු'!$P$24:$Q$28,2))))</f>
        <v/>
      </c>
      <c r="BK54" s="168" t="str">
        <f aca="false">IF(Z54="","",IF(Z54="-","-",IF(UPPER(Z54)="AB","+",VLOOKUP(Z54,'විෂය තොරතුරු'!$P$24:$Q$28,2))))</f>
        <v/>
      </c>
      <c r="BL54" s="168" t="str">
        <f aca="false">IF(AA54="","",IF(AA54="-","-",IF(UPPER(AA54)="AB","+",VLOOKUP(AA54,'විෂය තොරතුරු'!$P$24:$Q$28,2))))</f>
        <v/>
      </c>
      <c r="BM54" s="168" t="str">
        <f aca="false">IF(AB54="","",IF(AB54="-","-",IF(UPPER(AB54)="AB","+",VLOOKUP(AB54,'විෂය තොරතුරු'!$P$24:$Q$28,2))))</f>
        <v/>
      </c>
      <c r="BN54" s="168" t="str">
        <f aca="false">IF(AC54="","",IF(AC54="-","-",IF(UPPER(AC54)="AB","+",VLOOKUP(AC54,'විෂය තොරතුරු'!$P$24:$Q$28,2))))</f>
        <v/>
      </c>
      <c r="BO54" s="169" t="str">
        <f aca="false">IF(AD54="","",IF(AD54="-","-",IF(UPPER(AD54)="AB","+",VLOOKUP(AD54,'විෂය තොරතුරු'!$P$24:$Q$28,2))))</f>
        <v/>
      </c>
      <c r="BP54" s="171" t="str">
        <f aca="false">IF(AE54="","",IF(AE54="-","-",IF(UPPER(AE54)="AB","+",VLOOKUP(AE54,'විෂය තොරතුරු'!$P$24:$Q$28,2))))</f>
        <v/>
      </c>
      <c r="BQ54" s="168" t="str">
        <f aca="false">IF(AF54="","",IF(AF54="-","-",IF(UPPER(AF54)="AB","+",VLOOKUP(AF54,'විෂය තොරතුරු'!$P$24:$Q$28,2))))</f>
        <v/>
      </c>
      <c r="BR54" s="168" t="str">
        <f aca="false">IF(AG54="","",IF(AG54="-","-",IF(UPPER(AG54)="AB","+",VLOOKUP(AG54,'විෂය තොරතුරු'!$P$24:$Q$28,2))))</f>
        <v/>
      </c>
      <c r="BS54" s="168" t="str">
        <f aca="false">IF(AH54="","",IF(AH54="-","-",IF(UPPER(AH54)="AB","+",VLOOKUP(AH54,'විෂය තොරතුරු'!$P$24:$Q$28,2))))</f>
        <v/>
      </c>
      <c r="BT54" s="168" t="str">
        <f aca="false">IF(AI54="","",IF(AI54="-","-",IF(UPPER(AI54)="AB","+",VLOOKUP(AI54,'විෂය තොරතුරු'!$P$24:$Q$28,2))))</f>
        <v/>
      </c>
      <c r="BU54" s="168" t="str">
        <f aca="false">IF(AJ54="","",IF(AJ54="-","-",IF(UPPER(AJ54)="AB","+",VLOOKUP(AJ54,'විෂය තොරතුරු'!$P$24:$Q$28,2))))</f>
        <v/>
      </c>
      <c r="BV54" s="168" t="str">
        <f aca="false">IF(AK54="","",IF(AK54="-","-",IF(UPPER(AK54)="AB","+",VLOOKUP(AK54,'විෂය තොරතුරු'!$P$24:$Q$28,2))))</f>
        <v/>
      </c>
      <c r="BW54" s="169" t="str">
        <f aca="false">IF(AL54="","",IF(AL54="-","-",IF(UPPER(AL54)="AB","+",VLOOKUP(AL54,'විෂය තොරතුරු'!$P$24:$Q$28,2))))</f>
        <v/>
      </c>
      <c r="BX54" s="171" t="str">
        <f aca="false">IF($B54="","",COUNTIF($AP54:$BW54,"A"))</f>
        <v/>
      </c>
      <c r="BY54" s="168" t="str">
        <f aca="false">IF($B54="","",COUNTIF($AP54:$BW54,"B"))</f>
        <v/>
      </c>
      <c r="BZ54" s="168" t="str">
        <f aca="false">IF($B54="","",COUNTIF($AP54:$BW54,"C"))</f>
        <v/>
      </c>
      <c r="CA54" s="168" t="str">
        <f aca="false">IF($B54="","",COUNTIF($AP54:$BW54,"S"))</f>
        <v/>
      </c>
      <c r="CB54" s="169" t="str">
        <f aca="false">IF($B54="","",COUNTIF($AP54:$BW54,"W"))</f>
        <v/>
      </c>
      <c r="CC54" s="171" t="str">
        <f aca="false">IF(B54="","",SUM(BX54:CA54))</f>
        <v/>
      </c>
      <c r="CD54" s="169" t="str">
        <f aca="false">IF(B54="","",SUM(BX54:BZ54))</f>
        <v/>
      </c>
      <c r="CE54" s="172" t="str">
        <f aca="false">IF(B54="","",IF(AND(CC54&gt;=6,CD54&gt;=3,OR(E54&gt;=35,F54&gt;=35),L54&gt;=35),"6/3 සමත්",IF(AND(CC54&gt;=5,CD54&gt;=3,OR(E54&gt;=35,F54&gt;=35,L54&gt;=35)),"5/3 සමත්",IF(AND(CC54&gt;=4,CD54&gt;=1,OR(E54&gt;=20,F54&gt;=20,L54&gt;=20)),"සමත් කළ හැකි",IF(CB54=9,"W9","අසමත් ?")))))</f>
        <v/>
      </c>
      <c r="FK54" s="173" t="n">
        <v>40</v>
      </c>
      <c r="FL54" s="161" t="s">
        <v>83</v>
      </c>
      <c r="FM54" s="161"/>
      <c r="FN54" s="161" t="str">
        <f aca="false">IF(FM54="","-",(FM54/$M$95)*100)</f>
        <v>-</v>
      </c>
      <c r="FO54" s="165" t="n">
        <v>45</v>
      </c>
      <c r="FP54" s="165"/>
      <c r="FQ54" s="165" t="n">
        <v>63</v>
      </c>
      <c r="FR54" s="165" t="s">
        <v>18</v>
      </c>
      <c r="FS54" s="165"/>
      <c r="FT54" s="165"/>
      <c r="FU54" s="165" t="n">
        <v>19</v>
      </c>
      <c r="FV54" s="165" t="n">
        <v>37</v>
      </c>
      <c r="FW54" s="165" t="n">
        <v>35</v>
      </c>
      <c r="FX54" s="165" t="n">
        <v>31</v>
      </c>
      <c r="FY54" s="165" t="s">
        <v>18</v>
      </c>
      <c r="FZ54" s="165" t="s">
        <v>18</v>
      </c>
      <c r="GA54" s="165" t="n">
        <v>53</v>
      </c>
      <c r="GB54" s="165"/>
      <c r="GC54" s="165"/>
      <c r="GD54" s="165"/>
      <c r="GE54" s="165"/>
      <c r="GF54" s="165"/>
      <c r="GG54" s="165" t="s">
        <v>18</v>
      </c>
      <c r="GH54" s="165" t="s">
        <v>18</v>
      </c>
      <c r="GI54" s="165" t="n">
        <v>41</v>
      </c>
      <c r="GJ54" s="165"/>
      <c r="GK54" s="165"/>
      <c r="GL54" s="165" t="s">
        <v>18</v>
      </c>
      <c r="GM54" s="165"/>
      <c r="GN54" s="165"/>
      <c r="GO54" s="165" t="s">
        <v>18</v>
      </c>
      <c r="GP54" s="165" t="s">
        <v>18</v>
      </c>
      <c r="GQ54" s="165"/>
      <c r="GR54" s="165" t="n">
        <v>75</v>
      </c>
      <c r="GS54" s="165"/>
      <c r="GT54" s="165"/>
      <c r="GU54" s="165"/>
      <c r="GV54" s="174"/>
      <c r="GW54" s="167" t="n">
        <f aca="false">IF(FL54="","",SUM(FO54:GV54))</f>
        <v>399</v>
      </c>
      <c r="GX54" s="168" t="n">
        <f aca="false">IF(FL54="","",GW54/9)</f>
        <v>44.3333333333333</v>
      </c>
      <c r="GY54" s="169" t="n">
        <f aca="false">IF(FL54="","",IF(GW54=0,"-",RANK(GW54,$GW$15:$GW$64,0)))</f>
        <v>9</v>
      </c>
      <c r="GZ54" s="167" t="str">
        <f aca="false">IF(FO54="","",IF(FO54="-","-",IF(UPPER(FO54)="AB","+",VLOOKUP(FO54,'විෂය තොරතුරු'!$P$24:$Q$28,2))))</f>
        <v>S</v>
      </c>
      <c r="HA54" s="168" t="str">
        <f aca="false">IF(FP54="","",IF(FP54="-","-",IF(UPPER(FP54)="AB","+",VLOOKUP(FP54,'විෂය තොරතුරු'!$P$24:$Q$28,2))))</f>
        <v/>
      </c>
      <c r="HB54" s="168" t="str">
        <f aca="false">IF(FQ54="","",IF(FQ54="-","-",IF(UPPER(FQ54)="AB","+",VLOOKUP(FQ54,'විෂය තොරතුරු'!$P$24:$Q$28,2))))</f>
        <v>C</v>
      </c>
      <c r="HC54" s="168" t="str">
        <f aca="false">IF(FR54="","",IF(FR54="-","-",IF(UPPER(FR54)="AB","+",VLOOKUP(FR54,'විෂය තොරතුරු'!$P$24:$Q$28,2))))</f>
        <v>-</v>
      </c>
      <c r="HD54" s="168" t="str">
        <f aca="false">IF(FS54="","",IF(FS54="-","-",IF(UPPER(FS54)="AB","+",VLOOKUP(FS54,'විෂය තොරතුරු'!$P$24:$Q$28,2))))</f>
        <v/>
      </c>
      <c r="HE54" s="170" t="str">
        <f aca="false">IF(FT54="","",IF(FT54="-","-",IF(UPPER(FT54)="AB","+",VLOOKUP(FT54,'විෂය තොරතුරු'!$P$24:$Q$28,2))))</f>
        <v/>
      </c>
      <c r="HF54" s="171" t="str">
        <f aca="false">IF(FU54="","",IF(FU54="-","-",IF(UPPER(FU54)="AB","+",VLOOKUP(FU54,'විෂය තොරතුරු'!$P$24:$Q$28,2))))</f>
        <v>W</v>
      </c>
      <c r="HG54" s="168" t="str">
        <f aca="false">IF(FV54="","",IF(FV54="-","-",IF(UPPER(FV54)="AB","+",VLOOKUP(FV54,'විෂය තොරතුරු'!$P$24:$Q$28,2))))</f>
        <v>S</v>
      </c>
      <c r="HH54" s="168" t="str">
        <f aca="false">IF(FW54="","",IF(FW54="-","-",IF(UPPER(FW54)="AB","+",VLOOKUP(FW54,'විෂය තොරතුරු'!$P$24:$Q$28,2))))</f>
        <v>S</v>
      </c>
      <c r="HI54" s="169" t="str">
        <f aca="false">IF(FX54="","",IF(FX54="-","-",IF(UPPER(FX54)="AB","+",VLOOKUP(FX54,'විෂය තොරතුරු'!$P$24:$Q$28,2))))</f>
        <v>W</v>
      </c>
      <c r="HJ54" s="167" t="str">
        <f aca="false">IF(FY54="","",IF(FY54="-","-",IF(UPPER(FY54)="AB","+",VLOOKUP(FY54,'විෂය තොරතුරු'!$P$24:$Q$28,2))))</f>
        <v>-</v>
      </c>
      <c r="HK54" s="168" t="str">
        <f aca="false">IF(FZ54="","",IF(FZ54="-","-",IF(UPPER(FZ54)="AB","+",VLOOKUP(FZ54,'විෂය තොරතුරු'!$P$24:$Q$28,2))))</f>
        <v>-</v>
      </c>
      <c r="HL54" s="168" t="str">
        <f aca="false">IF(GA54="","",IF(GA54="-","-",IF(UPPER(GA54)="AB","+",VLOOKUP(GA54,'විෂය තොරතුරු'!$P$24:$Q$28,2))))</f>
        <v>C</v>
      </c>
      <c r="HM54" s="168" t="str">
        <f aca="false">IF(GB54="","",IF(GB54="-","-",IF(UPPER(GB54)="AB","+",VLOOKUP(GB54,'විෂය තොරතුරු'!$P$24:$Q$28,2))))</f>
        <v/>
      </c>
      <c r="HN54" s="168" t="str">
        <f aca="false">IF(GC54="","",IF(GC54="-","-",IF(UPPER(GC54)="AB","+",VLOOKUP(GC54,'විෂය තොරතුරු'!$P$24:$Q$28,2))))</f>
        <v/>
      </c>
      <c r="HO54" s="168" t="str">
        <f aca="false">IF(GD54="","",IF(GD54="-","-",IF(UPPER(GD54)="AB","+",VLOOKUP(GD54,'විෂය තොරතුරු'!$P$24:$Q$28,2))))</f>
        <v/>
      </c>
      <c r="HP54" s="168" t="str">
        <f aca="false">IF(GE54="","",IF(GE54="-","-",IF(UPPER(GE54)="AB","+",VLOOKUP(GE54,'විෂය තොරතුරු'!$P$24:$Q$28,2))))</f>
        <v/>
      </c>
      <c r="HQ54" s="170" t="str">
        <f aca="false">IF(GF54="","",IF(GF54="-","-",IF(UPPER(GF54)="AB","+",VLOOKUP(GF54,'විෂය තොරතුරු'!$P$24:$Q$28,2))))</f>
        <v/>
      </c>
      <c r="HR54" s="171" t="str">
        <f aca="false">IF(GG54="","",IF(GG54="-","-",IF(UPPER(GG54)="AB","+",VLOOKUP(GG54,'විෂය තොරතුරු'!$P$24:$Q$28,2))))</f>
        <v>-</v>
      </c>
      <c r="HS54" s="168" t="str">
        <f aca="false">IF(GH54="","",IF(GH54="-","-",IF(UPPER(GH54)="AB","+",VLOOKUP(GH54,'විෂය තොරතුරු'!$P$24:$Q$28,2))))</f>
        <v>-</v>
      </c>
      <c r="HT54" s="168" t="str">
        <f aca="false">IF(GI54="","",IF(GI54="-","-",IF(UPPER(GI54)="AB","+",VLOOKUP(GI54,'විෂය තොරතුරු'!$P$24:$Q$28,2))))</f>
        <v>S</v>
      </c>
      <c r="HU54" s="168" t="str">
        <f aca="false">IF(GJ54="","",IF(GJ54="-","-",IF(UPPER(GJ54)="AB","+",VLOOKUP(GJ54,'විෂය තොරතුරු'!$P$24:$Q$28,2))))</f>
        <v/>
      </c>
      <c r="HV54" s="168" t="str">
        <f aca="false">IF(GK54="","",IF(GK54="-","-",IF(UPPER(GK54)="AB","+",VLOOKUP(GK54,'විෂය තොරතුරු'!$P$24:$Q$28,2))))</f>
        <v/>
      </c>
      <c r="HW54" s="168" t="str">
        <f aca="false">IF(GL54="","",IF(GL54="-","-",IF(UPPER(GL54)="AB","+",VLOOKUP(GL54,'විෂය තොරතුරු'!$P$24:$Q$28,2))))</f>
        <v>-</v>
      </c>
      <c r="HX54" s="168" t="str">
        <f aca="false">IF(GM54="","",IF(GM54="-","-",IF(UPPER(GM54)="AB","+",VLOOKUP(GM54,'විෂය තොරතුරු'!$P$24:$Q$28,2))))</f>
        <v/>
      </c>
      <c r="HY54" s="169" t="str">
        <f aca="false">IF(GN54="","",IF(GN54="-","-",IF(UPPER(GN54)="AB","+",VLOOKUP(GN54,'විෂය තොරතුරු'!$P$24:$Q$28,2))))</f>
        <v/>
      </c>
      <c r="HZ54" s="171" t="str">
        <f aca="false">IF(GO54="","",IF(GO54="-","-",IF(UPPER(GO54)="AB","+",VLOOKUP(GO54,'විෂය තොරතුරු'!$P$24:$Q$28,2))))</f>
        <v>-</v>
      </c>
      <c r="IA54" s="168" t="str">
        <f aca="false">IF(GP54="","",IF(GP54="-","-",IF(UPPER(GP54)="AB","+",VLOOKUP(GP54,'විෂය තොරතුරු'!$P$24:$Q$28,2))))</f>
        <v>-</v>
      </c>
      <c r="IB54" s="168" t="str">
        <f aca="false">IF(GQ54="","",IF(GQ54="-","-",IF(UPPER(GQ54)="AB","+",VLOOKUP(GQ54,'විෂය තොරතුරු'!$P$24:$Q$28,2))))</f>
        <v/>
      </c>
      <c r="IC54" s="168" t="str">
        <f aca="false">IF(GR54="","",IF(GR54="-","-",IF(UPPER(GR54)="AB","+",VLOOKUP(GR54,'විෂය තොරතුරු'!$P$24:$Q$28,2))))</f>
        <v>A</v>
      </c>
      <c r="ID54" s="168" t="str">
        <f aca="false">IF(GS54="","",IF(GS54="-","-",IF(UPPER(GS54)="AB","+",VLOOKUP(GS54,'විෂය තොරතුරු'!$P$24:$Q$28,2))))</f>
        <v/>
      </c>
      <c r="IE54" s="168" t="str">
        <f aca="false">IF(GT54="","",IF(GT54="-","-",IF(UPPER(GT54)="AB","+",VLOOKUP(GT54,'විෂය තොරතුරු'!$P$24:$Q$28,2))))</f>
        <v/>
      </c>
      <c r="IF54" s="168" t="str">
        <f aca="false">IF(GU54="","",IF(GU54="-","-",IF(UPPER(GU54)="AB","+",VLOOKUP(GU54,'විෂය තොරතුරු'!$P$24:$Q$28,2))))</f>
        <v/>
      </c>
      <c r="IG54" s="169" t="str">
        <f aca="false">IF(GV54="","",IF(GV54="-","-",IF(UPPER(GV54)="AB","+",VLOOKUP(GV54,'විෂය තොරතුරු'!$P$24:$Q$28,2))))</f>
        <v/>
      </c>
      <c r="IH54" s="171" t="n">
        <f aca="false">IF($FL54="","",COUNTIF($GZ54:$IG54,"A"))</f>
        <v>1</v>
      </c>
      <c r="II54" s="171" t="n">
        <f aca="false">IF($FL54="","",COUNTIF($GZ54:$IG54,"B"))</f>
        <v>0</v>
      </c>
      <c r="IJ54" s="171" t="n">
        <f aca="false">IF($FL54="","",COUNTIF($GZ54:$IG54,"C"))</f>
        <v>2</v>
      </c>
      <c r="IK54" s="171" t="n">
        <f aca="false">IF($FL54="","",COUNTIF($GZ54:$IG54,"S"))</f>
        <v>4</v>
      </c>
      <c r="IL54" s="171" t="n">
        <f aca="false">IF($FL54="","",COUNTIF($GZ54:$IG54,"W"))</f>
        <v>2</v>
      </c>
      <c r="IM54" s="171" t="n">
        <f aca="false">IF(FL54="","",SUM(IH54:IK54))</f>
        <v>7</v>
      </c>
      <c r="IN54" s="169" t="n">
        <f aca="false">IF(FL54="","",SUM(IH54:IJ54))</f>
        <v>3</v>
      </c>
      <c r="IO54" s="172" t="str">
        <f aca="false">IF(FL54="","",IF(AND(IM54&gt;=6,IN54&gt;=3,OR(FO54&gt;=35,FP54&gt;=35),FV54&gt;=35),"6/3 සමත්",IF(AND(IM54&gt;=5,IN54&gt;=3,OR(FO54&gt;=35,FP54&gt;=35,FV54&gt;=35)),"5/3 සමත්",IF(AND(IM54&gt;=4,IN54&gt;=1,OR(FO54&gt;=20,FP54&gt;=20,FV54&gt;=20)),"සමත් කළ හැකි",IF(IL54=9,"W9","අසමත් ?")))))</f>
        <v>6/3 සමත්</v>
      </c>
    </row>
    <row r="55" customFormat="false" ht="13.8" hidden="false" customHeight="false" outlineLevel="0" collapsed="false">
      <c r="A55" s="160" t="n">
        <v>41</v>
      </c>
      <c r="B55" s="161"/>
      <c r="C55" s="161"/>
      <c r="D55" s="162"/>
      <c r="E55" s="183"/>
      <c r="F55" s="181"/>
      <c r="G55" s="183"/>
      <c r="H55" s="180"/>
      <c r="I55" s="180"/>
      <c r="J55" s="181"/>
      <c r="K55" s="183"/>
      <c r="L55" s="180"/>
      <c r="M55" s="180"/>
      <c r="N55" s="181"/>
      <c r="O55" s="183"/>
      <c r="P55" s="180"/>
      <c r="Q55" s="180"/>
      <c r="R55" s="180"/>
      <c r="S55" s="180"/>
      <c r="T55" s="180"/>
      <c r="U55" s="180"/>
      <c r="V55" s="181"/>
      <c r="W55" s="183"/>
      <c r="X55" s="180"/>
      <c r="Y55" s="180"/>
      <c r="Z55" s="180"/>
      <c r="AA55" s="180"/>
      <c r="AB55" s="180"/>
      <c r="AC55" s="180"/>
      <c r="AD55" s="181"/>
      <c r="AE55" s="183"/>
      <c r="AF55" s="180"/>
      <c r="AG55" s="180"/>
      <c r="AH55" s="180"/>
      <c r="AI55" s="180"/>
      <c r="AJ55" s="180"/>
      <c r="AK55" s="180"/>
      <c r="AL55" s="166"/>
      <c r="AM55" s="167" t="str">
        <f aca="false">IF(B55="","",SUM(E55:AL55))</f>
        <v/>
      </c>
      <c r="AN55" s="168" t="str">
        <f aca="false">IF(B55="","",AM55/9)</f>
        <v/>
      </c>
      <c r="AO55" s="169" t="str">
        <f aca="false">IF(B55="","",IF(AM55=0,"-",RANK(AM55,$AM$15:$AM$64,0)))</f>
        <v/>
      </c>
      <c r="AP55" s="167" t="str">
        <f aca="false">IF(E55="","",IF(E55="-","-",IF(UPPER(E55)="AB","+",VLOOKUP(E55,'විෂය තොරතුරු'!$P$24:$Q$28,2))))</f>
        <v/>
      </c>
      <c r="AQ55" s="168" t="str">
        <f aca="false">IF(F55="","",IF(F55="-","-",IF(UPPER(F55)="AB","+",VLOOKUP(F55,'විෂය තොරතුරු'!$P$24:$Q$28,2))))</f>
        <v/>
      </c>
      <c r="AR55" s="168" t="str">
        <f aca="false">IF(G55="","",IF(G55="-","-",IF(UPPER(G55)="AB","+",VLOOKUP(G55,'විෂය තොරතුරු'!$P$24:$Q$28,2))))</f>
        <v/>
      </c>
      <c r="AS55" s="168" t="str">
        <f aca="false">IF(H55="","",IF(H55="-","-",IF(UPPER(H55)="AB","+",VLOOKUP(H55,'විෂය තොරතුරු'!$P$24:$Q$28,2))))</f>
        <v/>
      </c>
      <c r="AT55" s="168" t="str">
        <f aca="false">IF(I55="","",IF(I55="-","-",IF(UPPER(I55)="AB","+",VLOOKUP(I55,'විෂය තොරතුරු'!$P$24:$Q$28,2))))</f>
        <v/>
      </c>
      <c r="AU55" s="170" t="str">
        <f aca="false">IF(J55="","",IF(J55="-","-",IF(UPPER(J55)="AB","+",VLOOKUP(J55,'විෂය තොරතුරු'!$P$24:$Q$28,2))))</f>
        <v/>
      </c>
      <c r="AV55" s="171" t="str">
        <f aca="false">IF(K55="","",IF(K55="-","-",IF(UPPER(K55)="AB","+",VLOOKUP(K55,'විෂය තොරතුරු'!$P$24:$Q$28,2))))</f>
        <v/>
      </c>
      <c r="AW55" s="168" t="str">
        <f aca="false">IF(L55="","",IF(L55="-","-",IF(UPPER(L55)="AB","+",VLOOKUP(L55,'විෂය තොරතුරු'!$P$24:$Q$28,2))))</f>
        <v/>
      </c>
      <c r="AX55" s="168" t="str">
        <f aca="false">IF(M55="","",IF(M55="-","-",IF(UPPER(M55)="AB","+",VLOOKUP(M55,'විෂය තොරතුරු'!$P$24:$Q$28,2))))</f>
        <v/>
      </c>
      <c r="AY55" s="169" t="str">
        <f aca="false">IF(N55="","",IF(N55="-","-",IF(UPPER(N55)="AB","+",VLOOKUP(N55,'විෂය තොරතුරු'!$P$24:$Q$28,2))))</f>
        <v/>
      </c>
      <c r="AZ55" s="167" t="str">
        <f aca="false">IF(O55="","",IF(O55="-","-",IF(UPPER(O55)="AB","+",VLOOKUP(O55,'විෂය තොරතුරු'!$P$24:$Q$28,2))))</f>
        <v/>
      </c>
      <c r="BA55" s="168" t="str">
        <f aca="false">IF(P55="","",IF(P55="-","-",IF(UPPER(P55)="AB","+",VLOOKUP(P55,'විෂය තොරතුරු'!$P$24:$Q$28,2))))</f>
        <v/>
      </c>
      <c r="BB55" s="168" t="str">
        <f aca="false">IF(Q55="","",IF(Q55="-","-",IF(UPPER(Q55)="AB","+",VLOOKUP(Q55,'විෂය තොරතුරු'!$P$24:$Q$28,2))))</f>
        <v/>
      </c>
      <c r="BC55" s="168" t="str">
        <f aca="false">IF(R55="","",IF(R55="-","-",IF(UPPER(R55)="AB","+",VLOOKUP(R55,'විෂය තොරතුරු'!$P$24:$Q$28,2))))</f>
        <v/>
      </c>
      <c r="BD55" s="168" t="str">
        <f aca="false">IF(S55="","",IF(S55="-","-",IF(UPPER(S55)="AB","+",VLOOKUP(S55,'විෂය තොරතුරු'!$P$24:$Q$28,2))))</f>
        <v/>
      </c>
      <c r="BE55" s="168" t="str">
        <f aca="false">IF(T55="","",IF(T55="-","-",IF(UPPER(T55)="AB","+",VLOOKUP(T55,'විෂය තොරතුරු'!$P$24:$Q$28,2))))</f>
        <v/>
      </c>
      <c r="BF55" s="168" t="str">
        <f aca="false">IF(U55="","",IF(U55="-","-",IF(UPPER(U55)="AB","+",VLOOKUP(U55,'විෂය තොරතුරු'!$P$24:$Q$28,2))))</f>
        <v/>
      </c>
      <c r="BG55" s="170" t="str">
        <f aca="false">IF(V55="","",IF(V55="-","-",IF(UPPER(V55)="AB","+",VLOOKUP(V55,'විෂය තොරතුරු'!$P$24:$Q$28,2))))</f>
        <v/>
      </c>
      <c r="BH55" s="171" t="str">
        <f aca="false">IF(W55="","",IF(W55="-","-",IF(UPPER(W55)="AB","+",VLOOKUP(W55,'විෂය තොරතුරු'!$P$24:$Q$28,2))))</f>
        <v/>
      </c>
      <c r="BI55" s="168" t="str">
        <f aca="false">IF(X55="","",IF(X55="-","-",IF(UPPER(X55)="AB","+",VLOOKUP(X55,'විෂය තොරතුරු'!$P$24:$Q$28,2))))</f>
        <v/>
      </c>
      <c r="BJ55" s="168" t="str">
        <f aca="false">IF(Y55="","",IF(Y55="-","-",IF(UPPER(Y55)="AB","+",VLOOKUP(Y55,'විෂය තොරතුරු'!$P$24:$Q$28,2))))</f>
        <v/>
      </c>
      <c r="BK55" s="168" t="str">
        <f aca="false">IF(Z55="","",IF(Z55="-","-",IF(UPPER(Z55)="AB","+",VLOOKUP(Z55,'විෂය තොරතුරු'!$P$24:$Q$28,2))))</f>
        <v/>
      </c>
      <c r="BL55" s="168" t="str">
        <f aca="false">IF(AA55="","",IF(AA55="-","-",IF(UPPER(AA55)="AB","+",VLOOKUP(AA55,'විෂය තොරතුරු'!$P$24:$Q$28,2))))</f>
        <v/>
      </c>
      <c r="BM55" s="168" t="str">
        <f aca="false">IF(AB55="","",IF(AB55="-","-",IF(UPPER(AB55)="AB","+",VLOOKUP(AB55,'විෂය තොරතුරු'!$P$24:$Q$28,2))))</f>
        <v/>
      </c>
      <c r="BN55" s="168" t="str">
        <f aca="false">IF(AC55="","",IF(AC55="-","-",IF(UPPER(AC55)="AB","+",VLOOKUP(AC55,'විෂය තොරතුරු'!$P$24:$Q$28,2))))</f>
        <v/>
      </c>
      <c r="BO55" s="169" t="str">
        <f aca="false">IF(AD55="","",IF(AD55="-","-",IF(UPPER(AD55)="AB","+",VLOOKUP(AD55,'විෂය තොරතුරු'!$P$24:$Q$28,2))))</f>
        <v/>
      </c>
      <c r="BP55" s="171" t="str">
        <f aca="false">IF(AE55="","",IF(AE55="-","-",IF(UPPER(AE55)="AB","+",VLOOKUP(AE55,'විෂය තොරතුරු'!$P$24:$Q$28,2))))</f>
        <v/>
      </c>
      <c r="BQ55" s="168" t="str">
        <f aca="false">IF(AF55="","",IF(AF55="-","-",IF(UPPER(AF55)="AB","+",VLOOKUP(AF55,'විෂය තොරතුරු'!$P$24:$Q$28,2))))</f>
        <v/>
      </c>
      <c r="BR55" s="168" t="str">
        <f aca="false">IF(AG55="","",IF(AG55="-","-",IF(UPPER(AG55)="AB","+",VLOOKUP(AG55,'විෂය තොරතුරු'!$P$24:$Q$28,2))))</f>
        <v/>
      </c>
      <c r="BS55" s="168" t="str">
        <f aca="false">IF(AH55="","",IF(AH55="-","-",IF(UPPER(AH55)="AB","+",VLOOKUP(AH55,'විෂය තොරතුරු'!$P$24:$Q$28,2))))</f>
        <v/>
      </c>
      <c r="BT55" s="168" t="str">
        <f aca="false">IF(AI55="","",IF(AI55="-","-",IF(UPPER(AI55)="AB","+",VLOOKUP(AI55,'විෂය තොරතුරු'!$P$24:$Q$28,2))))</f>
        <v/>
      </c>
      <c r="BU55" s="168" t="str">
        <f aca="false">IF(AJ55="","",IF(AJ55="-","-",IF(UPPER(AJ55)="AB","+",VLOOKUP(AJ55,'විෂය තොරතුරු'!$P$24:$Q$28,2))))</f>
        <v/>
      </c>
      <c r="BV55" s="168" t="str">
        <f aca="false">IF(AK55="","",IF(AK55="-","-",IF(UPPER(AK55)="AB","+",VLOOKUP(AK55,'විෂය තොරතුරු'!$P$24:$Q$28,2))))</f>
        <v/>
      </c>
      <c r="BW55" s="169" t="str">
        <f aca="false">IF(AL55="","",IF(AL55="-","-",IF(UPPER(AL55)="AB","+",VLOOKUP(AL55,'විෂය තොරතුරු'!$P$24:$Q$28,2))))</f>
        <v/>
      </c>
      <c r="BX55" s="171" t="str">
        <f aca="false">IF($B55="","",COUNTIF($AP55:$BW55,"A"))</f>
        <v/>
      </c>
      <c r="BY55" s="168" t="str">
        <f aca="false">IF($B55="","",COUNTIF($AP55:$BW55,"B"))</f>
        <v/>
      </c>
      <c r="BZ55" s="168" t="str">
        <f aca="false">IF($B55="","",COUNTIF($AP55:$BW55,"C"))</f>
        <v/>
      </c>
      <c r="CA55" s="168" t="str">
        <f aca="false">IF($B55="","",COUNTIF($AP55:$BW55,"S"))</f>
        <v/>
      </c>
      <c r="CB55" s="169" t="str">
        <f aca="false">IF($B55="","",COUNTIF($AP55:$BW55,"W"))</f>
        <v/>
      </c>
      <c r="CC55" s="171" t="str">
        <f aca="false">IF(B55="","",SUM(BX55:CA55))</f>
        <v/>
      </c>
      <c r="CD55" s="169" t="str">
        <f aca="false">IF(B55="","",SUM(BX55:BZ55))</f>
        <v/>
      </c>
      <c r="CE55" s="172" t="str">
        <f aca="false">IF(B55="","",IF(AND(CC55&gt;=6,CD55&gt;=3,OR(E55&gt;=35,F55&gt;=35),L55&gt;=35),"6/3 සමත්",IF(AND(CC55&gt;=5,CD55&gt;=3,OR(E55&gt;=35,F55&gt;=35,L55&gt;=35)),"5/3 සමත්",IF(AND(CC55&gt;=4,CD55&gt;=1,OR(E55&gt;=20,F55&gt;=20,L55&gt;=20)),"සමත් කළ හැකි",IF(CB55=9,"W9","අසමත් ?")))))</f>
        <v/>
      </c>
      <c r="FK55" s="173" t="n">
        <v>41</v>
      </c>
      <c r="FL55" s="161" t="s">
        <v>84</v>
      </c>
      <c r="FM55" s="161"/>
      <c r="FN55" s="161" t="str">
        <f aca="false">IF(FM55="","-",(FM55/$M$95)*100)</f>
        <v>-</v>
      </c>
      <c r="FO55" s="165" t="n">
        <v>8</v>
      </c>
      <c r="FP55" s="165"/>
      <c r="FQ55" s="165" t="s">
        <v>18</v>
      </c>
      <c r="FR55" s="165" t="s">
        <v>18</v>
      </c>
      <c r="FS55" s="165"/>
      <c r="FT55" s="165"/>
      <c r="FU55" s="165" t="n">
        <v>3</v>
      </c>
      <c r="FV55" s="165" t="n">
        <v>14</v>
      </c>
      <c r="FW55" s="165" t="n">
        <v>7</v>
      </c>
      <c r="FX55" s="165" t="n">
        <v>11</v>
      </c>
      <c r="FY55" s="165" t="s">
        <v>18</v>
      </c>
      <c r="FZ55" s="165" t="s">
        <v>18</v>
      </c>
      <c r="GA55" s="165" t="n">
        <v>13</v>
      </c>
      <c r="GB55" s="165"/>
      <c r="GC55" s="165"/>
      <c r="GD55" s="165"/>
      <c r="GE55" s="165"/>
      <c r="GF55" s="165"/>
      <c r="GG55" s="165" t="s">
        <v>18</v>
      </c>
      <c r="GH55" s="165" t="s">
        <v>18</v>
      </c>
      <c r="GI55" s="165" t="n">
        <v>20</v>
      </c>
      <c r="GJ55" s="165"/>
      <c r="GK55" s="165"/>
      <c r="GL55" s="165" t="s">
        <v>18</v>
      </c>
      <c r="GM55" s="165"/>
      <c r="GN55" s="165"/>
      <c r="GO55" s="165" t="n">
        <v>5</v>
      </c>
      <c r="GP55" s="165" t="s">
        <v>18</v>
      </c>
      <c r="GQ55" s="165"/>
      <c r="GR55" s="165" t="s">
        <v>18</v>
      </c>
      <c r="GS55" s="165"/>
      <c r="GT55" s="165"/>
      <c r="GU55" s="165"/>
      <c r="GV55" s="174"/>
      <c r="GW55" s="167" t="n">
        <f aca="false">IF(FL55="","",SUM(FO55:GV55))</f>
        <v>81</v>
      </c>
      <c r="GX55" s="168" t="n">
        <f aca="false">IF(FL55="","",GW55/9)</f>
        <v>9</v>
      </c>
      <c r="GY55" s="169" t="n">
        <f aca="false">IF(FL55="","",IF(GW55=0,"-",RANK(GW55,$GW$15:$GW$64,0)))</f>
        <v>44</v>
      </c>
      <c r="GZ55" s="167" t="str">
        <f aca="false">IF(FO55="","",IF(FO55="-","-",IF(UPPER(FO55)="AB","+",VLOOKUP(FO55,'විෂය තොරතුරු'!$P$24:$Q$28,2))))</f>
        <v>W</v>
      </c>
      <c r="HA55" s="168" t="str">
        <f aca="false">IF(FP55="","",IF(FP55="-","-",IF(UPPER(FP55)="AB","+",VLOOKUP(FP55,'විෂය තොරතුරු'!$P$24:$Q$28,2))))</f>
        <v/>
      </c>
      <c r="HB55" s="168" t="str">
        <f aca="false">IF(FQ55="","",IF(FQ55="-","-",IF(UPPER(FQ55)="AB","+",VLOOKUP(FQ55,'විෂය තොරතුරු'!$P$24:$Q$28,2))))</f>
        <v>-</v>
      </c>
      <c r="HC55" s="168" t="str">
        <f aca="false">IF(FR55="","",IF(FR55="-","-",IF(UPPER(FR55)="AB","+",VLOOKUP(FR55,'විෂය තොරතුරු'!$P$24:$Q$28,2))))</f>
        <v>-</v>
      </c>
      <c r="HD55" s="168" t="str">
        <f aca="false">IF(FS55="","",IF(FS55="-","-",IF(UPPER(FS55)="AB","+",VLOOKUP(FS55,'විෂය තොරතුරු'!$P$24:$Q$28,2))))</f>
        <v/>
      </c>
      <c r="HE55" s="170" t="str">
        <f aca="false">IF(FT55="","",IF(FT55="-","-",IF(UPPER(FT55)="AB","+",VLOOKUP(FT55,'විෂය තොරතුරු'!$P$24:$Q$28,2))))</f>
        <v/>
      </c>
      <c r="HF55" s="171" t="str">
        <f aca="false">IF(FU55="","",IF(FU55="-","-",IF(UPPER(FU55)="AB","+",VLOOKUP(FU55,'විෂය තොරතුරු'!$P$24:$Q$28,2))))</f>
        <v>W</v>
      </c>
      <c r="HG55" s="168" t="str">
        <f aca="false">IF(FV55="","",IF(FV55="-","-",IF(UPPER(FV55)="AB","+",VLOOKUP(FV55,'විෂය තොරතුරු'!$P$24:$Q$28,2))))</f>
        <v>W</v>
      </c>
      <c r="HH55" s="168" t="str">
        <f aca="false">IF(FW55="","",IF(FW55="-","-",IF(UPPER(FW55)="AB","+",VLOOKUP(FW55,'විෂය තොරතුරු'!$P$24:$Q$28,2))))</f>
        <v>W</v>
      </c>
      <c r="HI55" s="169" t="str">
        <f aca="false">IF(FX55="","",IF(FX55="-","-",IF(UPPER(FX55)="AB","+",VLOOKUP(FX55,'විෂය තොරතුරු'!$P$24:$Q$28,2))))</f>
        <v>W</v>
      </c>
      <c r="HJ55" s="167" t="str">
        <f aca="false">IF(FY55="","",IF(FY55="-","-",IF(UPPER(FY55)="AB","+",VLOOKUP(FY55,'විෂය තොරතුරු'!$P$24:$Q$28,2))))</f>
        <v>-</v>
      </c>
      <c r="HK55" s="168" t="str">
        <f aca="false">IF(FZ55="","",IF(FZ55="-","-",IF(UPPER(FZ55)="AB","+",VLOOKUP(FZ55,'විෂය තොරතුරු'!$P$24:$Q$28,2))))</f>
        <v>-</v>
      </c>
      <c r="HL55" s="168" t="str">
        <f aca="false">IF(GA55="","",IF(GA55="-","-",IF(UPPER(GA55)="AB","+",VLOOKUP(GA55,'විෂය තොරතුරු'!$P$24:$Q$28,2))))</f>
        <v>W</v>
      </c>
      <c r="HM55" s="168" t="str">
        <f aca="false">IF(GB55="","",IF(GB55="-","-",IF(UPPER(GB55)="AB","+",VLOOKUP(GB55,'විෂය තොරතුරු'!$P$24:$Q$28,2))))</f>
        <v/>
      </c>
      <c r="HN55" s="168" t="str">
        <f aca="false">IF(GC55="","",IF(GC55="-","-",IF(UPPER(GC55)="AB","+",VLOOKUP(GC55,'විෂය තොරතුරු'!$P$24:$Q$28,2))))</f>
        <v/>
      </c>
      <c r="HO55" s="168" t="str">
        <f aca="false">IF(GD55="","",IF(GD55="-","-",IF(UPPER(GD55)="AB","+",VLOOKUP(GD55,'විෂය තොරතුරු'!$P$24:$Q$28,2))))</f>
        <v/>
      </c>
      <c r="HP55" s="168" t="str">
        <f aca="false">IF(GE55="","",IF(GE55="-","-",IF(UPPER(GE55)="AB","+",VLOOKUP(GE55,'විෂය තොරතුරු'!$P$24:$Q$28,2))))</f>
        <v/>
      </c>
      <c r="HQ55" s="170" t="str">
        <f aca="false">IF(GF55="","",IF(GF55="-","-",IF(UPPER(GF55)="AB","+",VLOOKUP(GF55,'විෂය තොරතුරු'!$P$24:$Q$28,2))))</f>
        <v/>
      </c>
      <c r="HR55" s="171" t="str">
        <f aca="false">IF(GG55="","",IF(GG55="-","-",IF(UPPER(GG55)="AB","+",VLOOKUP(GG55,'විෂය තොරතුරු'!$P$24:$Q$28,2))))</f>
        <v>-</v>
      </c>
      <c r="HS55" s="168" t="str">
        <f aca="false">IF(GH55="","",IF(GH55="-","-",IF(UPPER(GH55)="AB","+",VLOOKUP(GH55,'විෂය තොරතුරු'!$P$24:$Q$28,2))))</f>
        <v>-</v>
      </c>
      <c r="HT55" s="168" t="str">
        <f aca="false">IF(GI55="","",IF(GI55="-","-",IF(UPPER(GI55)="AB","+",VLOOKUP(GI55,'විෂය තොරතුරු'!$P$24:$Q$28,2))))</f>
        <v>W</v>
      </c>
      <c r="HU55" s="168" t="str">
        <f aca="false">IF(GJ55="","",IF(GJ55="-","-",IF(UPPER(GJ55)="AB","+",VLOOKUP(GJ55,'විෂය තොරතුරු'!$P$24:$Q$28,2))))</f>
        <v/>
      </c>
      <c r="HV55" s="168" t="str">
        <f aca="false">IF(GK55="","",IF(GK55="-","-",IF(UPPER(GK55)="AB","+",VLOOKUP(GK55,'විෂය තොරතුරු'!$P$24:$Q$28,2))))</f>
        <v/>
      </c>
      <c r="HW55" s="168" t="str">
        <f aca="false">IF(GL55="","",IF(GL55="-","-",IF(UPPER(GL55)="AB","+",VLOOKUP(GL55,'විෂය තොරතුරු'!$P$24:$Q$28,2))))</f>
        <v>-</v>
      </c>
      <c r="HX55" s="168" t="str">
        <f aca="false">IF(GM55="","",IF(GM55="-","-",IF(UPPER(GM55)="AB","+",VLOOKUP(GM55,'විෂය තොරතුරු'!$P$24:$Q$28,2))))</f>
        <v/>
      </c>
      <c r="HY55" s="169" t="str">
        <f aca="false">IF(GN55="","",IF(GN55="-","-",IF(UPPER(GN55)="AB","+",VLOOKUP(GN55,'විෂය තොරතුරු'!$P$24:$Q$28,2))))</f>
        <v/>
      </c>
      <c r="HZ55" s="171" t="str">
        <f aca="false">IF(GO55="","",IF(GO55="-","-",IF(UPPER(GO55)="AB","+",VLOOKUP(GO55,'විෂය තොරතුරු'!$P$24:$Q$28,2))))</f>
        <v>W</v>
      </c>
      <c r="IA55" s="168" t="str">
        <f aca="false">IF(GP55="","",IF(GP55="-","-",IF(UPPER(GP55)="AB","+",VLOOKUP(GP55,'විෂය තොරතුරු'!$P$24:$Q$28,2))))</f>
        <v>-</v>
      </c>
      <c r="IB55" s="168" t="str">
        <f aca="false">IF(GQ55="","",IF(GQ55="-","-",IF(UPPER(GQ55)="AB","+",VLOOKUP(GQ55,'විෂය තොරතුරු'!$P$24:$Q$28,2))))</f>
        <v/>
      </c>
      <c r="IC55" s="168" t="str">
        <f aca="false">IF(GR55="","",IF(GR55="-","-",IF(UPPER(GR55)="AB","+",VLOOKUP(GR55,'විෂය තොරතුරු'!$P$24:$Q$28,2))))</f>
        <v>-</v>
      </c>
      <c r="ID55" s="168" t="str">
        <f aca="false">IF(GS55="","",IF(GS55="-","-",IF(UPPER(GS55)="AB","+",VLOOKUP(GS55,'විෂය තොරතුරු'!$P$24:$Q$28,2))))</f>
        <v/>
      </c>
      <c r="IE55" s="168" t="str">
        <f aca="false">IF(GT55="","",IF(GT55="-","-",IF(UPPER(GT55)="AB","+",VLOOKUP(GT55,'විෂය තොරතුරු'!$P$24:$Q$28,2))))</f>
        <v/>
      </c>
      <c r="IF55" s="168" t="str">
        <f aca="false">IF(GU55="","",IF(GU55="-","-",IF(UPPER(GU55)="AB","+",VLOOKUP(GU55,'විෂය තොරතුරු'!$P$24:$Q$28,2))))</f>
        <v/>
      </c>
      <c r="IG55" s="169" t="str">
        <f aca="false">IF(GV55="","",IF(GV55="-","-",IF(UPPER(GV55)="AB","+",VLOOKUP(GV55,'විෂය තොරතුරු'!$P$24:$Q$28,2))))</f>
        <v/>
      </c>
      <c r="IH55" s="171" t="n">
        <f aca="false">IF($FL55="","",COUNTIF($GZ55:$IG55,"A"))</f>
        <v>0</v>
      </c>
      <c r="II55" s="171" t="n">
        <f aca="false">IF($FL55="","",COUNTIF($GZ55:$IG55,"B"))</f>
        <v>0</v>
      </c>
      <c r="IJ55" s="171" t="n">
        <f aca="false">IF($FL55="","",COUNTIF($GZ55:$IG55,"C"))</f>
        <v>0</v>
      </c>
      <c r="IK55" s="171" t="n">
        <f aca="false">IF($FL55="","",COUNTIF($GZ55:$IG55,"S"))</f>
        <v>0</v>
      </c>
      <c r="IL55" s="171" t="n">
        <f aca="false">IF($FL55="","",COUNTIF($GZ55:$IG55,"W"))</f>
        <v>8</v>
      </c>
      <c r="IM55" s="171" t="n">
        <f aca="false">IF(FL55="","",SUM(IH55:IK55))</f>
        <v>0</v>
      </c>
      <c r="IN55" s="169" t="n">
        <f aca="false">IF(FL55="","",SUM(IH55:IJ55))</f>
        <v>0</v>
      </c>
      <c r="IO55" s="172" t="str">
        <f aca="false">IF(FL55="","",IF(AND(IM55&gt;=6,IN55&gt;=3,OR(FO55&gt;=35,FP55&gt;=35),FV55&gt;=35),"6/3 සමත්",IF(AND(IM55&gt;=5,IN55&gt;=3,OR(FO55&gt;=35,FP55&gt;=35,FV55&gt;=35)),"5/3 සමත්",IF(AND(IM55&gt;=4,IN55&gt;=1,OR(FO55&gt;=20,FP55&gt;=20,FV55&gt;=20)),"සමත් කළ හැකි",IF(IL55=9,"W9","අසමත් ?")))))</f>
        <v>අසමත් ?</v>
      </c>
    </row>
    <row r="56" customFormat="false" ht="13.8" hidden="false" customHeight="false" outlineLevel="0" collapsed="false">
      <c r="A56" s="160" t="n">
        <v>42</v>
      </c>
      <c r="B56" s="175"/>
      <c r="C56" s="161"/>
      <c r="D56" s="162"/>
      <c r="E56" s="183"/>
      <c r="F56" s="181"/>
      <c r="G56" s="183"/>
      <c r="H56" s="180"/>
      <c r="I56" s="180"/>
      <c r="J56" s="181"/>
      <c r="K56" s="183"/>
      <c r="L56" s="180"/>
      <c r="M56" s="180"/>
      <c r="N56" s="181"/>
      <c r="O56" s="183"/>
      <c r="P56" s="180"/>
      <c r="Q56" s="180"/>
      <c r="R56" s="180"/>
      <c r="S56" s="180"/>
      <c r="T56" s="180"/>
      <c r="U56" s="180"/>
      <c r="V56" s="181"/>
      <c r="W56" s="183"/>
      <c r="X56" s="180"/>
      <c r="Y56" s="180"/>
      <c r="Z56" s="180"/>
      <c r="AA56" s="180"/>
      <c r="AB56" s="180"/>
      <c r="AC56" s="180"/>
      <c r="AD56" s="181"/>
      <c r="AE56" s="183"/>
      <c r="AF56" s="180"/>
      <c r="AG56" s="180"/>
      <c r="AH56" s="180"/>
      <c r="AI56" s="180"/>
      <c r="AJ56" s="180"/>
      <c r="AK56" s="180"/>
      <c r="AL56" s="166"/>
      <c r="AM56" s="167" t="str">
        <f aca="false">IF(B56="","",SUM(E56:AL56))</f>
        <v/>
      </c>
      <c r="AN56" s="168" t="str">
        <f aca="false">IF(B56="","",AM56/9)</f>
        <v/>
      </c>
      <c r="AO56" s="169" t="str">
        <f aca="false">IF(B56="","",IF(AM56=0,"-",RANK(AM56,$AM$15:$AM$64,0)))</f>
        <v/>
      </c>
      <c r="AP56" s="167" t="str">
        <f aca="false">IF(E56="","",IF(E56="-","-",IF(UPPER(E56)="AB","+",VLOOKUP(E56,'විෂය තොරතුරු'!$P$24:$Q$28,2))))</f>
        <v/>
      </c>
      <c r="AQ56" s="168" t="str">
        <f aca="false">IF(F56="","",IF(F56="-","-",IF(UPPER(F56)="AB","+",VLOOKUP(F56,'විෂය තොරතුරු'!$P$24:$Q$28,2))))</f>
        <v/>
      </c>
      <c r="AR56" s="168" t="str">
        <f aca="false">IF(G56="","",IF(G56="-","-",IF(UPPER(G56)="AB","+",VLOOKUP(G56,'විෂය තොරතුරු'!$P$24:$Q$28,2))))</f>
        <v/>
      </c>
      <c r="AS56" s="168" t="str">
        <f aca="false">IF(H56="","",IF(H56="-","-",IF(UPPER(H56)="AB","+",VLOOKUP(H56,'විෂය තොරතුරු'!$P$24:$Q$28,2))))</f>
        <v/>
      </c>
      <c r="AT56" s="168" t="str">
        <f aca="false">IF(I56="","",IF(I56="-","-",IF(UPPER(I56)="AB","+",VLOOKUP(I56,'විෂය තොරතුරු'!$P$24:$Q$28,2))))</f>
        <v/>
      </c>
      <c r="AU56" s="170" t="str">
        <f aca="false">IF(J56="","",IF(J56="-","-",IF(UPPER(J56)="AB","+",VLOOKUP(J56,'විෂය තොරතුරු'!$P$24:$Q$28,2))))</f>
        <v/>
      </c>
      <c r="AV56" s="171" t="str">
        <f aca="false">IF(K56="","",IF(K56="-","-",IF(UPPER(K56)="AB","+",VLOOKUP(K56,'විෂය තොරතුරු'!$P$24:$Q$28,2))))</f>
        <v/>
      </c>
      <c r="AW56" s="168" t="str">
        <f aca="false">IF(L56="","",IF(L56="-","-",IF(UPPER(L56)="AB","+",VLOOKUP(L56,'විෂය තොරතුරු'!$P$24:$Q$28,2))))</f>
        <v/>
      </c>
      <c r="AX56" s="168" t="str">
        <f aca="false">IF(M56="","",IF(M56="-","-",IF(UPPER(M56)="AB","+",VLOOKUP(M56,'විෂය තොරතුරු'!$P$24:$Q$28,2))))</f>
        <v/>
      </c>
      <c r="AY56" s="169" t="str">
        <f aca="false">IF(N56="","",IF(N56="-","-",IF(UPPER(N56)="AB","+",VLOOKUP(N56,'විෂය තොරතුරු'!$P$24:$Q$28,2))))</f>
        <v/>
      </c>
      <c r="AZ56" s="167" t="str">
        <f aca="false">IF(O56="","",IF(O56="-","-",IF(UPPER(O56)="AB","+",VLOOKUP(O56,'විෂය තොරතුරු'!$P$24:$Q$28,2))))</f>
        <v/>
      </c>
      <c r="BA56" s="168" t="str">
        <f aca="false">IF(P56="","",IF(P56="-","-",IF(UPPER(P56)="AB","+",VLOOKUP(P56,'විෂය තොරතුරු'!$P$24:$Q$28,2))))</f>
        <v/>
      </c>
      <c r="BB56" s="168" t="str">
        <f aca="false">IF(Q56="","",IF(Q56="-","-",IF(UPPER(Q56)="AB","+",VLOOKUP(Q56,'විෂය තොරතුරු'!$P$24:$Q$28,2))))</f>
        <v/>
      </c>
      <c r="BC56" s="168" t="str">
        <f aca="false">IF(R56="","",IF(R56="-","-",IF(UPPER(R56)="AB","+",VLOOKUP(R56,'විෂය තොරතුරු'!$P$24:$Q$28,2))))</f>
        <v/>
      </c>
      <c r="BD56" s="168" t="str">
        <f aca="false">IF(S56="","",IF(S56="-","-",IF(UPPER(S56)="AB","+",VLOOKUP(S56,'විෂය තොරතුරු'!$P$24:$Q$28,2))))</f>
        <v/>
      </c>
      <c r="BE56" s="168" t="str">
        <f aca="false">IF(T56="","",IF(T56="-","-",IF(UPPER(T56)="AB","+",VLOOKUP(T56,'විෂය තොරතුරු'!$P$24:$Q$28,2))))</f>
        <v/>
      </c>
      <c r="BF56" s="168" t="str">
        <f aca="false">IF(U56="","",IF(U56="-","-",IF(UPPER(U56)="AB","+",VLOOKUP(U56,'විෂය තොරතුරු'!$P$24:$Q$28,2))))</f>
        <v/>
      </c>
      <c r="BG56" s="170" t="str">
        <f aca="false">IF(V56="","",IF(V56="-","-",IF(UPPER(V56)="AB","+",VLOOKUP(V56,'විෂය තොරතුරු'!$P$24:$Q$28,2))))</f>
        <v/>
      </c>
      <c r="BH56" s="171" t="str">
        <f aca="false">IF(W56="","",IF(W56="-","-",IF(UPPER(W56)="AB","+",VLOOKUP(W56,'විෂය තොරතුරු'!$P$24:$Q$28,2))))</f>
        <v/>
      </c>
      <c r="BI56" s="168" t="str">
        <f aca="false">IF(X56="","",IF(X56="-","-",IF(UPPER(X56)="AB","+",VLOOKUP(X56,'විෂය තොරතුරු'!$P$24:$Q$28,2))))</f>
        <v/>
      </c>
      <c r="BJ56" s="168" t="str">
        <f aca="false">IF(Y56="","",IF(Y56="-","-",IF(UPPER(Y56)="AB","+",VLOOKUP(Y56,'විෂය තොරතුරු'!$P$24:$Q$28,2))))</f>
        <v/>
      </c>
      <c r="BK56" s="168" t="str">
        <f aca="false">IF(Z56="","",IF(Z56="-","-",IF(UPPER(Z56)="AB","+",VLOOKUP(Z56,'විෂය තොරතුරු'!$P$24:$Q$28,2))))</f>
        <v/>
      </c>
      <c r="BL56" s="168" t="str">
        <f aca="false">IF(AA56="","",IF(AA56="-","-",IF(UPPER(AA56)="AB","+",VLOOKUP(AA56,'විෂය තොරතුරු'!$P$24:$Q$28,2))))</f>
        <v/>
      </c>
      <c r="BM56" s="168" t="str">
        <f aca="false">IF(AB56="","",IF(AB56="-","-",IF(UPPER(AB56)="AB","+",VLOOKUP(AB56,'විෂය තොරතුරු'!$P$24:$Q$28,2))))</f>
        <v/>
      </c>
      <c r="BN56" s="168" t="str">
        <f aca="false">IF(AC56="","",IF(AC56="-","-",IF(UPPER(AC56)="AB","+",VLOOKUP(AC56,'විෂය තොරතුරු'!$P$24:$Q$28,2))))</f>
        <v/>
      </c>
      <c r="BO56" s="169" t="str">
        <f aca="false">IF(AD56="","",IF(AD56="-","-",IF(UPPER(AD56)="AB","+",VLOOKUP(AD56,'විෂය තොරතුරු'!$P$24:$Q$28,2))))</f>
        <v/>
      </c>
      <c r="BP56" s="171" t="str">
        <f aca="false">IF(AE56="","",IF(AE56="-","-",IF(UPPER(AE56)="AB","+",VLOOKUP(AE56,'විෂය තොරතුරු'!$P$24:$Q$28,2))))</f>
        <v/>
      </c>
      <c r="BQ56" s="168" t="str">
        <f aca="false">IF(AF56="","",IF(AF56="-","-",IF(UPPER(AF56)="AB","+",VLOOKUP(AF56,'විෂය තොරතුරු'!$P$24:$Q$28,2))))</f>
        <v/>
      </c>
      <c r="BR56" s="168" t="str">
        <f aca="false">IF(AG56="","",IF(AG56="-","-",IF(UPPER(AG56)="AB","+",VLOOKUP(AG56,'විෂය තොරතුරු'!$P$24:$Q$28,2))))</f>
        <v/>
      </c>
      <c r="BS56" s="168" t="str">
        <f aca="false">IF(AH56="","",IF(AH56="-","-",IF(UPPER(AH56)="AB","+",VLOOKUP(AH56,'විෂය තොරතුරු'!$P$24:$Q$28,2))))</f>
        <v/>
      </c>
      <c r="BT56" s="168" t="str">
        <f aca="false">IF(AI56="","",IF(AI56="-","-",IF(UPPER(AI56)="AB","+",VLOOKUP(AI56,'විෂය තොරතුරු'!$P$24:$Q$28,2))))</f>
        <v/>
      </c>
      <c r="BU56" s="168" t="str">
        <f aca="false">IF(AJ56="","",IF(AJ56="-","-",IF(UPPER(AJ56)="AB","+",VLOOKUP(AJ56,'විෂය තොරතුරු'!$P$24:$Q$28,2))))</f>
        <v/>
      </c>
      <c r="BV56" s="168" t="str">
        <f aca="false">IF(AK56="","",IF(AK56="-","-",IF(UPPER(AK56)="AB","+",VLOOKUP(AK56,'විෂය තොරතුරු'!$P$24:$Q$28,2))))</f>
        <v/>
      </c>
      <c r="BW56" s="169" t="str">
        <f aca="false">IF(AL56="","",IF(AL56="-","-",IF(UPPER(AL56)="AB","+",VLOOKUP(AL56,'විෂය තොරතුරු'!$P$24:$Q$28,2))))</f>
        <v/>
      </c>
      <c r="BX56" s="171" t="str">
        <f aca="false">IF($B56="","",COUNTIF($AP56:$BW56,"A"))</f>
        <v/>
      </c>
      <c r="BY56" s="168" t="str">
        <f aca="false">IF($B56="","",COUNTIF($AP56:$BW56,"B"))</f>
        <v/>
      </c>
      <c r="BZ56" s="168" t="str">
        <f aca="false">IF($B56="","",COUNTIF($AP56:$BW56,"C"))</f>
        <v/>
      </c>
      <c r="CA56" s="168" t="str">
        <f aca="false">IF($B56="","",COUNTIF($AP56:$BW56,"S"))</f>
        <v/>
      </c>
      <c r="CB56" s="169" t="str">
        <f aca="false">IF($B56="","",COUNTIF($AP56:$BW56,"W"))</f>
        <v/>
      </c>
      <c r="CC56" s="171" t="str">
        <f aca="false">IF(B56="","",SUM(BX56:CA56))</f>
        <v/>
      </c>
      <c r="CD56" s="169" t="str">
        <f aca="false">IF(B56="","",SUM(BX56:BZ56))</f>
        <v/>
      </c>
      <c r="CE56" s="172" t="str">
        <f aca="false">IF(B56="","",IF(AND(CC56&gt;=6,CD56&gt;=3,OR(E56&gt;=35,F56&gt;=35),L56&gt;=35),"6/3 සමත්",IF(AND(CC56&gt;=5,CD56&gt;=3,OR(E56&gt;=35,F56&gt;=35,L56&gt;=35)),"5/3 සමත්",IF(AND(CC56&gt;=4,CD56&gt;=1,OR(E56&gt;=20,F56&gt;=20,L56&gt;=20)),"සමත් කළ හැකි",IF(CB56=9,"W9","අසමත් ?")))))</f>
        <v/>
      </c>
      <c r="FK56" s="173" t="n">
        <v>42</v>
      </c>
      <c r="FL56" s="175" t="s">
        <v>85</v>
      </c>
      <c r="FM56" s="161"/>
      <c r="FN56" s="161" t="str">
        <f aca="false">IF(FM56="","-",(FM56/$M$95)*100)</f>
        <v>-</v>
      </c>
      <c r="FO56" s="165" t="n">
        <v>23</v>
      </c>
      <c r="FP56" s="165"/>
      <c r="FQ56" s="165" t="n">
        <v>47</v>
      </c>
      <c r="FR56" s="165" t="s">
        <v>18</v>
      </c>
      <c r="FS56" s="165"/>
      <c r="FT56" s="165"/>
      <c r="FU56" s="165" t="s">
        <v>52</v>
      </c>
      <c r="FV56" s="165" t="n">
        <v>14</v>
      </c>
      <c r="FW56" s="165" t="n">
        <v>7</v>
      </c>
      <c r="FX56" s="165" t="s">
        <v>52</v>
      </c>
      <c r="FY56" s="165" t="s">
        <v>18</v>
      </c>
      <c r="FZ56" s="165" t="s">
        <v>18</v>
      </c>
      <c r="GA56" s="165" t="n">
        <v>26</v>
      </c>
      <c r="GB56" s="165"/>
      <c r="GC56" s="165"/>
      <c r="GD56" s="165"/>
      <c r="GE56" s="165"/>
      <c r="GF56" s="165"/>
      <c r="GG56" s="165" t="n">
        <v>46</v>
      </c>
      <c r="GH56" s="165" t="s">
        <v>18</v>
      </c>
      <c r="GI56" s="165" t="s">
        <v>18</v>
      </c>
      <c r="GJ56" s="165"/>
      <c r="GK56" s="165"/>
      <c r="GL56" s="165" t="s">
        <v>18</v>
      </c>
      <c r="GM56" s="165"/>
      <c r="GN56" s="165"/>
      <c r="GO56" s="165" t="s">
        <v>18</v>
      </c>
      <c r="GP56" s="165" t="s">
        <v>18</v>
      </c>
      <c r="GQ56" s="165"/>
      <c r="GR56" s="165" t="s">
        <v>18</v>
      </c>
      <c r="GS56" s="165"/>
      <c r="GT56" s="165"/>
      <c r="GU56" s="165"/>
      <c r="GV56" s="174"/>
      <c r="GW56" s="167" t="n">
        <f aca="false">IF(FL56="","",SUM(FO56:GV56))</f>
        <v>163</v>
      </c>
      <c r="GX56" s="168" t="n">
        <f aca="false">IF(FL56="","",GW56/9)</f>
        <v>18.1111111111111</v>
      </c>
      <c r="GY56" s="169" t="n">
        <f aca="false">IF(FL56="","",IF(GW56=0,"-",RANK(GW56,$GW$15:$GW$64,0)))</f>
        <v>39</v>
      </c>
      <c r="GZ56" s="167" t="str">
        <f aca="false">IF(FO56="","",IF(FO56="-","-",IF(UPPER(FO56)="AB","+",VLOOKUP(FO56,'විෂය තොරතුරු'!$P$24:$Q$28,2))))</f>
        <v>W</v>
      </c>
      <c r="HA56" s="168" t="str">
        <f aca="false">IF(FP56="","",IF(FP56="-","-",IF(UPPER(FP56)="AB","+",VLOOKUP(FP56,'විෂය තොරතුරු'!$P$24:$Q$28,2))))</f>
        <v/>
      </c>
      <c r="HB56" s="168" t="str">
        <f aca="false">IF(FQ56="","",IF(FQ56="-","-",IF(UPPER(FQ56)="AB","+",VLOOKUP(FQ56,'විෂය තොරතුරු'!$P$24:$Q$28,2))))</f>
        <v>S</v>
      </c>
      <c r="HC56" s="168" t="str">
        <f aca="false">IF(FR56="","",IF(FR56="-","-",IF(UPPER(FR56)="AB","+",VLOOKUP(FR56,'විෂය තොරතුරු'!$P$24:$Q$28,2))))</f>
        <v>-</v>
      </c>
      <c r="HD56" s="168" t="str">
        <f aca="false">IF(FS56="","",IF(FS56="-","-",IF(UPPER(FS56)="AB","+",VLOOKUP(FS56,'විෂය තොරතුරු'!$P$24:$Q$28,2))))</f>
        <v/>
      </c>
      <c r="HE56" s="170" t="str">
        <f aca="false">IF(FT56="","",IF(FT56="-","-",IF(UPPER(FT56)="AB","+",VLOOKUP(FT56,'විෂය තොරතුරු'!$P$24:$Q$28,2))))</f>
        <v/>
      </c>
      <c r="HF56" s="171" t="str">
        <f aca="false">IF(FU56="","",IF(FU56="-","-",IF(UPPER(FU56)="AB","+",VLOOKUP(FU56,'විෂය තොරතුරු'!$P$24:$Q$28,2))))</f>
        <v>+</v>
      </c>
      <c r="HG56" s="168" t="str">
        <f aca="false">IF(FV56="","",IF(FV56="-","-",IF(UPPER(FV56)="AB","+",VLOOKUP(FV56,'විෂය තොරතුරු'!$P$24:$Q$28,2))))</f>
        <v>W</v>
      </c>
      <c r="HH56" s="168" t="str">
        <f aca="false">IF(FW56="","",IF(FW56="-","-",IF(UPPER(FW56)="AB","+",VLOOKUP(FW56,'විෂය තොරතුරු'!$P$24:$Q$28,2))))</f>
        <v>W</v>
      </c>
      <c r="HI56" s="169" t="str">
        <f aca="false">IF(FX56="","",IF(FX56="-","-",IF(UPPER(FX56)="AB","+",VLOOKUP(FX56,'විෂය තොරතුරු'!$P$24:$Q$28,2))))</f>
        <v>+</v>
      </c>
      <c r="HJ56" s="167" t="str">
        <f aca="false">IF(FY56="","",IF(FY56="-","-",IF(UPPER(FY56)="AB","+",VLOOKUP(FY56,'විෂය තොරතුරු'!$P$24:$Q$28,2))))</f>
        <v>-</v>
      </c>
      <c r="HK56" s="168" t="str">
        <f aca="false">IF(FZ56="","",IF(FZ56="-","-",IF(UPPER(FZ56)="AB","+",VLOOKUP(FZ56,'විෂය තොරතුරු'!$P$24:$Q$28,2))))</f>
        <v>-</v>
      </c>
      <c r="HL56" s="168" t="str">
        <f aca="false">IF(GA56="","",IF(GA56="-","-",IF(UPPER(GA56)="AB","+",VLOOKUP(GA56,'විෂය තොරතුරු'!$P$24:$Q$28,2))))</f>
        <v>W</v>
      </c>
      <c r="HM56" s="168" t="str">
        <f aca="false">IF(GB56="","",IF(GB56="-","-",IF(UPPER(GB56)="AB","+",VLOOKUP(GB56,'විෂය තොරතුරු'!$P$24:$Q$28,2))))</f>
        <v/>
      </c>
      <c r="HN56" s="168" t="str">
        <f aca="false">IF(GC56="","",IF(GC56="-","-",IF(UPPER(GC56)="AB","+",VLOOKUP(GC56,'විෂය තොරතුරු'!$P$24:$Q$28,2))))</f>
        <v/>
      </c>
      <c r="HO56" s="168" t="str">
        <f aca="false">IF(GD56="","",IF(GD56="-","-",IF(UPPER(GD56)="AB","+",VLOOKUP(GD56,'විෂය තොරතුරු'!$P$24:$Q$28,2))))</f>
        <v/>
      </c>
      <c r="HP56" s="168" t="str">
        <f aca="false">IF(GE56="","",IF(GE56="-","-",IF(UPPER(GE56)="AB","+",VLOOKUP(GE56,'විෂය තොරතුරු'!$P$24:$Q$28,2))))</f>
        <v/>
      </c>
      <c r="HQ56" s="170" t="str">
        <f aca="false">IF(GF56="","",IF(GF56="-","-",IF(UPPER(GF56)="AB","+",VLOOKUP(GF56,'විෂය තොරතුරු'!$P$24:$Q$28,2))))</f>
        <v/>
      </c>
      <c r="HR56" s="171" t="str">
        <f aca="false">IF(GG56="","",IF(GG56="-","-",IF(UPPER(GG56)="AB","+",VLOOKUP(GG56,'විෂය තොරතුරු'!$P$24:$Q$28,2))))</f>
        <v>S</v>
      </c>
      <c r="HS56" s="168" t="str">
        <f aca="false">IF(GH56="","",IF(GH56="-","-",IF(UPPER(GH56)="AB","+",VLOOKUP(GH56,'විෂය තොරතුරු'!$P$24:$Q$28,2))))</f>
        <v>-</v>
      </c>
      <c r="HT56" s="168" t="str">
        <f aca="false">IF(GI56="","",IF(GI56="-","-",IF(UPPER(GI56)="AB","+",VLOOKUP(GI56,'විෂය තොරතුරු'!$P$24:$Q$28,2))))</f>
        <v>-</v>
      </c>
      <c r="HU56" s="168" t="str">
        <f aca="false">IF(GJ56="","",IF(GJ56="-","-",IF(UPPER(GJ56)="AB","+",VLOOKUP(GJ56,'විෂය තොරතුරු'!$P$24:$Q$28,2))))</f>
        <v/>
      </c>
      <c r="HV56" s="168" t="str">
        <f aca="false">IF(GK56="","",IF(GK56="-","-",IF(UPPER(GK56)="AB","+",VLOOKUP(GK56,'විෂය තොරතුරු'!$P$24:$Q$28,2))))</f>
        <v/>
      </c>
      <c r="HW56" s="168" t="str">
        <f aca="false">IF(GL56="","",IF(GL56="-","-",IF(UPPER(GL56)="AB","+",VLOOKUP(GL56,'විෂය තොරතුරු'!$P$24:$Q$28,2))))</f>
        <v>-</v>
      </c>
      <c r="HX56" s="168" t="str">
        <f aca="false">IF(GM56="","",IF(GM56="-","-",IF(UPPER(GM56)="AB","+",VLOOKUP(GM56,'විෂය තොරතුරු'!$P$24:$Q$28,2))))</f>
        <v/>
      </c>
      <c r="HY56" s="169" t="str">
        <f aca="false">IF(GN56="","",IF(GN56="-","-",IF(UPPER(GN56)="AB","+",VLOOKUP(GN56,'විෂය තොරතුරු'!$P$24:$Q$28,2))))</f>
        <v/>
      </c>
      <c r="HZ56" s="171" t="str">
        <f aca="false">IF(GO56="","",IF(GO56="-","-",IF(UPPER(GO56)="AB","+",VLOOKUP(GO56,'විෂය තොරතුරු'!$P$24:$Q$28,2))))</f>
        <v>-</v>
      </c>
      <c r="IA56" s="168" t="str">
        <f aca="false">IF(GP56="","",IF(GP56="-","-",IF(UPPER(GP56)="AB","+",VLOOKUP(GP56,'විෂය තොරතුරු'!$P$24:$Q$28,2))))</f>
        <v>-</v>
      </c>
      <c r="IB56" s="168" t="str">
        <f aca="false">IF(GQ56="","",IF(GQ56="-","-",IF(UPPER(GQ56)="AB","+",VLOOKUP(GQ56,'විෂය තොරතුරු'!$P$24:$Q$28,2))))</f>
        <v/>
      </c>
      <c r="IC56" s="168" t="str">
        <f aca="false">IF(GR56="","",IF(GR56="-","-",IF(UPPER(GR56)="AB","+",VLOOKUP(GR56,'විෂය තොරතුරු'!$P$24:$Q$28,2))))</f>
        <v>-</v>
      </c>
      <c r="ID56" s="168" t="str">
        <f aca="false">IF(GS56="","",IF(GS56="-","-",IF(UPPER(GS56)="AB","+",VLOOKUP(GS56,'විෂය තොරතුරු'!$P$24:$Q$28,2))))</f>
        <v/>
      </c>
      <c r="IE56" s="168" t="str">
        <f aca="false">IF(GT56="","",IF(GT56="-","-",IF(UPPER(GT56)="AB","+",VLOOKUP(GT56,'විෂය තොරතුරු'!$P$24:$Q$28,2))))</f>
        <v/>
      </c>
      <c r="IF56" s="168" t="str">
        <f aca="false">IF(GU56="","",IF(GU56="-","-",IF(UPPER(GU56)="AB","+",VLOOKUP(GU56,'විෂය තොරතුරු'!$P$24:$Q$28,2))))</f>
        <v/>
      </c>
      <c r="IG56" s="169" t="str">
        <f aca="false">IF(GV56="","",IF(GV56="-","-",IF(UPPER(GV56)="AB","+",VLOOKUP(GV56,'විෂය තොරතුරු'!$P$24:$Q$28,2))))</f>
        <v/>
      </c>
      <c r="IH56" s="171" t="n">
        <f aca="false">IF($FL56="","",COUNTIF($GZ56:$IG56,"A"))</f>
        <v>0</v>
      </c>
      <c r="II56" s="171" t="n">
        <f aca="false">IF($FL56="","",COUNTIF($GZ56:$IG56,"B"))</f>
        <v>0</v>
      </c>
      <c r="IJ56" s="171" t="n">
        <f aca="false">IF($FL56="","",COUNTIF($GZ56:$IG56,"C"))</f>
        <v>0</v>
      </c>
      <c r="IK56" s="171" t="n">
        <f aca="false">IF($FL56="","",COUNTIF($GZ56:$IG56,"S"))</f>
        <v>2</v>
      </c>
      <c r="IL56" s="171" t="n">
        <f aca="false">IF($FL56="","",COUNTIF($GZ56:$IG56,"W"))</f>
        <v>4</v>
      </c>
      <c r="IM56" s="171" t="n">
        <f aca="false">IF(FL56="","",SUM(IH56:IK56))</f>
        <v>2</v>
      </c>
      <c r="IN56" s="169" t="n">
        <f aca="false">IF(FL56="","",SUM(IH56:IJ56))</f>
        <v>0</v>
      </c>
      <c r="IO56" s="172" t="str">
        <f aca="false">IF(FL56="","",IF(AND(IM56&gt;=6,IN56&gt;=3,OR(FO56&gt;=35,FP56&gt;=35),FV56&gt;=35),"6/3 සමත්",IF(AND(IM56&gt;=5,IN56&gt;=3,OR(FO56&gt;=35,FP56&gt;=35,FV56&gt;=35)),"5/3 සමත්",IF(AND(IM56&gt;=4,IN56&gt;=1,OR(FO56&gt;=20,FP56&gt;=20,FV56&gt;=20)),"සමත් කළ හැකි",IF(IL56=9,"W9","අසමත් ?")))))</f>
        <v>අසමත් ?</v>
      </c>
    </row>
    <row r="57" customFormat="false" ht="13.8" hidden="false" customHeight="false" outlineLevel="0" collapsed="false">
      <c r="A57" s="160" t="n">
        <v>43</v>
      </c>
      <c r="B57" s="161"/>
      <c r="C57" s="161"/>
      <c r="D57" s="162"/>
      <c r="E57" s="183"/>
      <c r="F57" s="181"/>
      <c r="G57" s="183"/>
      <c r="H57" s="180"/>
      <c r="I57" s="180"/>
      <c r="J57" s="181"/>
      <c r="K57" s="183"/>
      <c r="L57" s="180"/>
      <c r="M57" s="180"/>
      <c r="N57" s="181"/>
      <c r="O57" s="183"/>
      <c r="P57" s="180"/>
      <c r="Q57" s="180"/>
      <c r="R57" s="180"/>
      <c r="S57" s="180"/>
      <c r="T57" s="180"/>
      <c r="U57" s="180"/>
      <c r="V57" s="181"/>
      <c r="W57" s="183"/>
      <c r="X57" s="180"/>
      <c r="Y57" s="180"/>
      <c r="Z57" s="180"/>
      <c r="AA57" s="180"/>
      <c r="AB57" s="180"/>
      <c r="AC57" s="180"/>
      <c r="AD57" s="181"/>
      <c r="AE57" s="183"/>
      <c r="AF57" s="180"/>
      <c r="AG57" s="180"/>
      <c r="AH57" s="180"/>
      <c r="AI57" s="180"/>
      <c r="AJ57" s="180"/>
      <c r="AK57" s="180"/>
      <c r="AL57" s="166"/>
      <c r="AM57" s="167" t="str">
        <f aca="false">IF(B57="","",SUM(E57:AL57))</f>
        <v/>
      </c>
      <c r="AN57" s="168" t="str">
        <f aca="false">IF(B57="","",AM57/9)</f>
        <v/>
      </c>
      <c r="AO57" s="169" t="str">
        <f aca="false">IF(B57="","",IF(AM57=0,"-",RANK(AM57,$AM$15:$AM$64,0)))</f>
        <v/>
      </c>
      <c r="AP57" s="167" t="str">
        <f aca="false">IF(E57="","",IF(E57="-","-",IF(UPPER(E57)="AB","+",VLOOKUP(E57,'විෂය තොරතුරු'!$P$24:$Q$28,2))))</f>
        <v/>
      </c>
      <c r="AQ57" s="168" t="str">
        <f aca="false">IF(F57="","",IF(F57="-","-",IF(UPPER(F57)="AB","+",VLOOKUP(F57,'විෂය තොරතුරු'!$P$24:$Q$28,2))))</f>
        <v/>
      </c>
      <c r="AR57" s="168" t="str">
        <f aca="false">IF(G57="","",IF(G57="-","-",IF(UPPER(G57)="AB","+",VLOOKUP(G57,'විෂය තොරතුරු'!$P$24:$Q$28,2))))</f>
        <v/>
      </c>
      <c r="AS57" s="168" t="str">
        <f aca="false">IF(H57="","",IF(H57="-","-",IF(UPPER(H57)="AB","+",VLOOKUP(H57,'විෂය තොරතුරු'!$P$24:$Q$28,2))))</f>
        <v/>
      </c>
      <c r="AT57" s="168" t="str">
        <f aca="false">IF(I57="","",IF(I57="-","-",IF(UPPER(I57)="AB","+",VLOOKUP(I57,'විෂය තොරතුරු'!$P$24:$Q$28,2))))</f>
        <v/>
      </c>
      <c r="AU57" s="170" t="str">
        <f aca="false">IF(J57="","",IF(J57="-","-",IF(UPPER(J57)="AB","+",VLOOKUP(J57,'විෂය තොරතුරු'!$P$24:$Q$28,2))))</f>
        <v/>
      </c>
      <c r="AV57" s="171" t="str">
        <f aca="false">IF(K57="","",IF(K57="-","-",IF(UPPER(K57)="AB","+",VLOOKUP(K57,'විෂය තොරතුරු'!$P$24:$Q$28,2))))</f>
        <v/>
      </c>
      <c r="AW57" s="168" t="str">
        <f aca="false">IF(L57="","",IF(L57="-","-",IF(UPPER(L57)="AB","+",VLOOKUP(L57,'විෂය තොරතුරු'!$P$24:$Q$28,2))))</f>
        <v/>
      </c>
      <c r="AX57" s="168" t="str">
        <f aca="false">IF(M57="","",IF(M57="-","-",IF(UPPER(M57)="AB","+",VLOOKUP(M57,'විෂය තොරතුරු'!$P$24:$Q$28,2))))</f>
        <v/>
      </c>
      <c r="AY57" s="169" t="str">
        <f aca="false">IF(N57="","",IF(N57="-","-",IF(UPPER(N57)="AB","+",VLOOKUP(N57,'විෂය තොරතුරු'!$P$24:$Q$28,2))))</f>
        <v/>
      </c>
      <c r="AZ57" s="167" t="str">
        <f aca="false">IF(O57="","",IF(O57="-","-",IF(UPPER(O57)="AB","+",VLOOKUP(O57,'විෂය තොරතුරු'!$P$24:$Q$28,2))))</f>
        <v/>
      </c>
      <c r="BA57" s="168" t="str">
        <f aca="false">IF(P57="","",IF(P57="-","-",IF(UPPER(P57)="AB","+",VLOOKUP(P57,'විෂය තොරතුරු'!$P$24:$Q$28,2))))</f>
        <v/>
      </c>
      <c r="BB57" s="168" t="str">
        <f aca="false">IF(Q57="","",IF(Q57="-","-",IF(UPPER(Q57)="AB","+",VLOOKUP(Q57,'විෂය තොරතුරු'!$P$24:$Q$28,2))))</f>
        <v/>
      </c>
      <c r="BC57" s="168" t="str">
        <f aca="false">IF(R57="","",IF(R57="-","-",IF(UPPER(R57)="AB","+",VLOOKUP(R57,'විෂය තොරතුරු'!$P$24:$Q$28,2))))</f>
        <v/>
      </c>
      <c r="BD57" s="168" t="str">
        <f aca="false">IF(S57="","",IF(S57="-","-",IF(UPPER(S57)="AB","+",VLOOKUP(S57,'විෂය තොරතුරු'!$P$24:$Q$28,2))))</f>
        <v/>
      </c>
      <c r="BE57" s="168" t="str">
        <f aca="false">IF(T57="","",IF(T57="-","-",IF(UPPER(T57)="AB","+",VLOOKUP(T57,'විෂය තොරතුරු'!$P$24:$Q$28,2))))</f>
        <v/>
      </c>
      <c r="BF57" s="168" t="str">
        <f aca="false">IF(U57="","",IF(U57="-","-",IF(UPPER(U57)="AB","+",VLOOKUP(U57,'විෂය තොරතුරු'!$P$24:$Q$28,2))))</f>
        <v/>
      </c>
      <c r="BG57" s="170" t="str">
        <f aca="false">IF(V57="","",IF(V57="-","-",IF(UPPER(V57)="AB","+",VLOOKUP(V57,'විෂය තොරතුරු'!$P$24:$Q$28,2))))</f>
        <v/>
      </c>
      <c r="BH57" s="171" t="str">
        <f aca="false">IF(W57="","",IF(W57="-","-",IF(UPPER(W57)="AB","+",VLOOKUP(W57,'විෂය තොරතුරු'!$P$24:$Q$28,2))))</f>
        <v/>
      </c>
      <c r="BI57" s="168" t="str">
        <f aca="false">IF(X57="","",IF(X57="-","-",IF(UPPER(X57)="AB","+",VLOOKUP(X57,'විෂය තොරතුරු'!$P$24:$Q$28,2))))</f>
        <v/>
      </c>
      <c r="BJ57" s="168" t="str">
        <f aca="false">IF(Y57="","",IF(Y57="-","-",IF(UPPER(Y57)="AB","+",VLOOKUP(Y57,'විෂය තොරතුරු'!$P$24:$Q$28,2))))</f>
        <v/>
      </c>
      <c r="BK57" s="168" t="str">
        <f aca="false">IF(Z57="","",IF(Z57="-","-",IF(UPPER(Z57)="AB","+",VLOOKUP(Z57,'විෂය තොරතුරු'!$P$24:$Q$28,2))))</f>
        <v/>
      </c>
      <c r="BL57" s="168" t="str">
        <f aca="false">IF(AA57="","",IF(AA57="-","-",IF(UPPER(AA57)="AB","+",VLOOKUP(AA57,'විෂය තොරතුරු'!$P$24:$Q$28,2))))</f>
        <v/>
      </c>
      <c r="BM57" s="168" t="str">
        <f aca="false">IF(AB57="","",IF(AB57="-","-",IF(UPPER(AB57)="AB","+",VLOOKUP(AB57,'විෂය තොරතුරු'!$P$24:$Q$28,2))))</f>
        <v/>
      </c>
      <c r="BN57" s="168" t="str">
        <f aca="false">IF(AC57="","",IF(AC57="-","-",IF(UPPER(AC57)="AB","+",VLOOKUP(AC57,'විෂය තොරතුරු'!$P$24:$Q$28,2))))</f>
        <v/>
      </c>
      <c r="BO57" s="169" t="str">
        <f aca="false">IF(AD57="","",IF(AD57="-","-",IF(UPPER(AD57)="AB","+",VLOOKUP(AD57,'විෂය තොරතුරු'!$P$24:$Q$28,2))))</f>
        <v/>
      </c>
      <c r="BP57" s="171" t="str">
        <f aca="false">IF(AE57="","",IF(AE57="-","-",IF(UPPER(AE57)="AB","+",VLOOKUP(AE57,'විෂය තොරතුරු'!$P$24:$Q$28,2))))</f>
        <v/>
      </c>
      <c r="BQ57" s="168" t="str">
        <f aca="false">IF(AF57="","",IF(AF57="-","-",IF(UPPER(AF57)="AB","+",VLOOKUP(AF57,'විෂය තොරතුරු'!$P$24:$Q$28,2))))</f>
        <v/>
      </c>
      <c r="BR57" s="168" t="str">
        <f aca="false">IF(AG57="","",IF(AG57="-","-",IF(UPPER(AG57)="AB","+",VLOOKUP(AG57,'විෂය තොරතුරු'!$P$24:$Q$28,2))))</f>
        <v/>
      </c>
      <c r="BS57" s="168" t="str">
        <f aca="false">IF(AH57="","",IF(AH57="-","-",IF(UPPER(AH57)="AB","+",VLOOKUP(AH57,'විෂය තොරතුරු'!$P$24:$Q$28,2))))</f>
        <v/>
      </c>
      <c r="BT57" s="168" t="str">
        <f aca="false">IF(AI57="","",IF(AI57="-","-",IF(UPPER(AI57)="AB","+",VLOOKUP(AI57,'විෂය තොරතුරු'!$P$24:$Q$28,2))))</f>
        <v/>
      </c>
      <c r="BU57" s="168" t="str">
        <f aca="false">IF(AJ57="","",IF(AJ57="-","-",IF(UPPER(AJ57)="AB","+",VLOOKUP(AJ57,'විෂය තොරතුරු'!$P$24:$Q$28,2))))</f>
        <v/>
      </c>
      <c r="BV57" s="168" t="str">
        <f aca="false">IF(AK57="","",IF(AK57="-","-",IF(UPPER(AK57)="AB","+",VLOOKUP(AK57,'විෂය තොරතුරු'!$P$24:$Q$28,2))))</f>
        <v/>
      </c>
      <c r="BW57" s="169" t="str">
        <f aca="false">IF(AL57="","",IF(AL57="-","-",IF(UPPER(AL57)="AB","+",VLOOKUP(AL57,'විෂය තොරතුරු'!$P$24:$Q$28,2))))</f>
        <v/>
      </c>
      <c r="BX57" s="171" t="str">
        <f aca="false">IF($B57="","",COUNTIF($AP57:$BW57,"A"))</f>
        <v/>
      </c>
      <c r="BY57" s="168" t="str">
        <f aca="false">IF($B57="","",COUNTIF($AP57:$BW57,"B"))</f>
        <v/>
      </c>
      <c r="BZ57" s="168" t="str">
        <f aca="false">IF($B57="","",COUNTIF($AP57:$BW57,"C"))</f>
        <v/>
      </c>
      <c r="CA57" s="168" t="str">
        <f aca="false">IF($B57="","",COUNTIF($AP57:$BW57,"S"))</f>
        <v/>
      </c>
      <c r="CB57" s="169" t="str">
        <f aca="false">IF($B57="","",COUNTIF($AP57:$BW57,"W"))</f>
        <v/>
      </c>
      <c r="CC57" s="171" t="str">
        <f aca="false">IF(B57="","",SUM(BX57:CA57))</f>
        <v/>
      </c>
      <c r="CD57" s="169" t="str">
        <f aca="false">IF(B57="","",SUM(BX57:BZ57))</f>
        <v/>
      </c>
      <c r="CE57" s="172" t="str">
        <f aca="false">IF(B57="","",IF(AND(CC57&gt;=6,CD57&gt;=3,OR(E57&gt;=35,F57&gt;=35),L57&gt;=35),"6/3 සමත්",IF(AND(CC57&gt;=5,CD57&gt;=3,OR(E57&gt;=35,F57&gt;=35,L57&gt;=35)),"5/3 සමත්",IF(AND(CC57&gt;=4,CD57&gt;=1,OR(E57&gt;=20,F57&gt;=20,L57&gt;=20)),"සමත් කළ හැකි",IF(CB57=9,"W9","අසමත් ?")))))</f>
        <v/>
      </c>
      <c r="FK57" s="173" t="n">
        <v>43</v>
      </c>
      <c r="FL57" s="161" t="s">
        <v>86</v>
      </c>
      <c r="FM57" s="161"/>
      <c r="FN57" s="161" t="str">
        <f aca="false">IF(FM57="","-",(FM57/$M$95)*100)</f>
        <v>-</v>
      </c>
      <c r="FO57" s="165" t="n">
        <v>28</v>
      </c>
      <c r="FP57" s="165"/>
      <c r="FQ57" s="165" t="n">
        <v>35</v>
      </c>
      <c r="FR57" s="165" t="s">
        <v>18</v>
      </c>
      <c r="FS57" s="165"/>
      <c r="FT57" s="165"/>
      <c r="FU57" s="165" t="s">
        <v>52</v>
      </c>
      <c r="FV57" s="165" t="n">
        <v>14</v>
      </c>
      <c r="FW57" s="165" t="n">
        <v>5</v>
      </c>
      <c r="FX57" s="165" t="n">
        <v>6</v>
      </c>
      <c r="FY57" s="165" t="s">
        <v>18</v>
      </c>
      <c r="FZ57" s="165" t="s">
        <v>18</v>
      </c>
      <c r="GA57" s="165" t="n">
        <v>21</v>
      </c>
      <c r="GB57" s="165"/>
      <c r="GC57" s="165"/>
      <c r="GD57" s="165"/>
      <c r="GE57" s="165"/>
      <c r="GF57" s="165"/>
      <c r="GG57" s="165" t="s">
        <v>18</v>
      </c>
      <c r="GH57" s="165" t="n">
        <v>37</v>
      </c>
      <c r="GI57" s="165" t="s">
        <v>18</v>
      </c>
      <c r="GJ57" s="165"/>
      <c r="GK57" s="165"/>
      <c r="GL57" s="165" t="n">
        <v>44</v>
      </c>
      <c r="GM57" s="165"/>
      <c r="GN57" s="165"/>
      <c r="GO57" s="165" t="s">
        <v>18</v>
      </c>
      <c r="GP57" s="165" t="s">
        <v>18</v>
      </c>
      <c r="GQ57" s="165"/>
      <c r="GR57" s="165" t="s">
        <v>18</v>
      </c>
      <c r="GS57" s="165"/>
      <c r="GT57" s="165"/>
      <c r="GU57" s="165"/>
      <c r="GV57" s="174"/>
      <c r="GW57" s="167" t="n">
        <f aca="false">IF(FL57="","",SUM(FO57:GV57))</f>
        <v>190</v>
      </c>
      <c r="GX57" s="168" t="n">
        <f aca="false">IF(FL57="","",GW57/9)</f>
        <v>21.1111111111111</v>
      </c>
      <c r="GY57" s="169" t="n">
        <f aca="false">IF(FL57="","",IF(GW57=0,"-",RANK(GW57,$GW$15:$GW$64,0)))</f>
        <v>32</v>
      </c>
      <c r="GZ57" s="167" t="str">
        <f aca="false">IF(FO57="","",IF(FO57="-","-",IF(UPPER(FO57)="AB","+",VLOOKUP(FO57,'විෂය තොරතුරු'!$P$24:$Q$28,2))))</f>
        <v>W</v>
      </c>
      <c r="HA57" s="168" t="str">
        <f aca="false">IF(FP57="","",IF(FP57="-","-",IF(UPPER(FP57)="AB","+",VLOOKUP(FP57,'විෂය තොරතුරු'!$P$24:$Q$28,2))))</f>
        <v/>
      </c>
      <c r="HB57" s="168" t="str">
        <f aca="false">IF(FQ57="","",IF(FQ57="-","-",IF(UPPER(FQ57)="AB","+",VLOOKUP(FQ57,'විෂය තොරතුරු'!$P$24:$Q$28,2))))</f>
        <v>S</v>
      </c>
      <c r="HC57" s="168" t="str">
        <f aca="false">IF(FR57="","",IF(FR57="-","-",IF(UPPER(FR57)="AB","+",VLOOKUP(FR57,'විෂය තොරතුරු'!$P$24:$Q$28,2))))</f>
        <v>-</v>
      </c>
      <c r="HD57" s="168" t="str">
        <f aca="false">IF(FS57="","",IF(FS57="-","-",IF(UPPER(FS57)="AB","+",VLOOKUP(FS57,'විෂය තොරතුරු'!$P$24:$Q$28,2))))</f>
        <v/>
      </c>
      <c r="HE57" s="170" t="str">
        <f aca="false">IF(FT57="","",IF(FT57="-","-",IF(UPPER(FT57)="AB","+",VLOOKUP(FT57,'විෂය තොරතුරු'!$P$24:$Q$28,2))))</f>
        <v/>
      </c>
      <c r="HF57" s="171" t="str">
        <f aca="false">IF(FU57="","",IF(FU57="-","-",IF(UPPER(FU57)="AB","+",VLOOKUP(FU57,'විෂය තොරතුරු'!$P$24:$Q$28,2))))</f>
        <v>+</v>
      </c>
      <c r="HG57" s="168" t="str">
        <f aca="false">IF(FV57="","",IF(FV57="-","-",IF(UPPER(FV57)="AB","+",VLOOKUP(FV57,'විෂය තොරතුරු'!$P$24:$Q$28,2))))</f>
        <v>W</v>
      </c>
      <c r="HH57" s="168" t="str">
        <f aca="false">IF(FW57="","",IF(FW57="-","-",IF(UPPER(FW57)="AB","+",VLOOKUP(FW57,'විෂය තොරතුරු'!$P$24:$Q$28,2))))</f>
        <v>W</v>
      </c>
      <c r="HI57" s="169" t="str">
        <f aca="false">IF(FX57="","",IF(FX57="-","-",IF(UPPER(FX57)="AB","+",VLOOKUP(FX57,'විෂය තොරතුරු'!$P$24:$Q$28,2))))</f>
        <v>W</v>
      </c>
      <c r="HJ57" s="167" t="str">
        <f aca="false">IF(FY57="","",IF(FY57="-","-",IF(UPPER(FY57)="AB","+",VLOOKUP(FY57,'විෂය තොරතුරු'!$P$24:$Q$28,2))))</f>
        <v>-</v>
      </c>
      <c r="HK57" s="168" t="str">
        <f aca="false">IF(FZ57="","",IF(FZ57="-","-",IF(UPPER(FZ57)="AB","+",VLOOKUP(FZ57,'විෂය තොරතුරු'!$P$24:$Q$28,2))))</f>
        <v>-</v>
      </c>
      <c r="HL57" s="168" t="str">
        <f aca="false">IF(GA57="","",IF(GA57="-","-",IF(UPPER(GA57)="AB","+",VLOOKUP(GA57,'විෂය තොරතුරු'!$P$24:$Q$28,2))))</f>
        <v>W</v>
      </c>
      <c r="HM57" s="168" t="str">
        <f aca="false">IF(GB57="","",IF(GB57="-","-",IF(UPPER(GB57)="AB","+",VLOOKUP(GB57,'විෂය තොරතුරු'!$P$24:$Q$28,2))))</f>
        <v/>
      </c>
      <c r="HN57" s="168" t="str">
        <f aca="false">IF(GC57="","",IF(GC57="-","-",IF(UPPER(GC57)="AB","+",VLOOKUP(GC57,'විෂය තොරතුරු'!$P$24:$Q$28,2))))</f>
        <v/>
      </c>
      <c r="HO57" s="168" t="str">
        <f aca="false">IF(GD57="","",IF(GD57="-","-",IF(UPPER(GD57)="AB","+",VLOOKUP(GD57,'විෂය තොරතුරු'!$P$24:$Q$28,2))))</f>
        <v/>
      </c>
      <c r="HP57" s="168" t="str">
        <f aca="false">IF(GE57="","",IF(GE57="-","-",IF(UPPER(GE57)="AB","+",VLOOKUP(GE57,'විෂය තොරතුරු'!$P$24:$Q$28,2))))</f>
        <v/>
      </c>
      <c r="HQ57" s="170" t="str">
        <f aca="false">IF(GF57="","",IF(GF57="-","-",IF(UPPER(GF57)="AB","+",VLOOKUP(GF57,'විෂය තොරතුරු'!$P$24:$Q$28,2))))</f>
        <v/>
      </c>
      <c r="HR57" s="171" t="str">
        <f aca="false">IF(GG57="","",IF(GG57="-","-",IF(UPPER(GG57)="AB","+",VLOOKUP(GG57,'විෂය තොරතුරු'!$P$24:$Q$28,2))))</f>
        <v>-</v>
      </c>
      <c r="HS57" s="168" t="str">
        <f aca="false">IF(GH57="","",IF(GH57="-","-",IF(UPPER(GH57)="AB","+",VLOOKUP(GH57,'විෂය තොරතුරු'!$P$24:$Q$28,2))))</f>
        <v>S</v>
      </c>
      <c r="HT57" s="168" t="str">
        <f aca="false">IF(GI57="","",IF(GI57="-","-",IF(UPPER(GI57)="AB","+",VLOOKUP(GI57,'විෂය තොරතුරු'!$P$24:$Q$28,2))))</f>
        <v>-</v>
      </c>
      <c r="HU57" s="168" t="str">
        <f aca="false">IF(GJ57="","",IF(GJ57="-","-",IF(UPPER(GJ57)="AB","+",VLOOKUP(GJ57,'විෂය තොරතුරු'!$P$24:$Q$28,2))))</f>
        <v/>
      </c>
      <c r="HV57" s="168" t="str">
        <f aca="false">IF(GK57="","",IF(GK57="-","-",IF(UPPER(GK57)="AB","+",VLOOKUP(GK57,'විෂය තොරතුරු'!$P$24:$Q$28,2))))</f>
        <v/>
      </c>
      <c r="HW57" s="168" t="str">
        <f aca="false">IF(GL57="","",IF(GL57="-","-",IF(UPPER(GL57)="AB","+",VLOOKUP(GL57,'විෂය තොරතුරු'!$P$24:$Q$28,2))))</f>
        <v>S</v>
      </c>
      <c r="HX57" s="168" t="str">
        <f aca="false">IF(GM57="","",IF(GM57="-","-",IF(UPPER(GM57)="AB","+",VLOOKUP(GM57,'විෂය තොරතුරු'!$P$24:$Q$28,2))))</f>
        <v/>
      </c>
      <c r="HY57" s="169" t="str">
        <f aca="false">IF(GN57="","",IF(GN57="-","-",IF(UPPER(GN57)="AB","+",VLOOKUP(GN57,'විෂය තොරතුරු'!$P$24:$Q$28,2))))</f>
        <v/>
      </c>
      <c r="HZ57" s="171" t="str">
        <f aca="false">IF(GO57="","",IF(GO57="-","-",IF(UPPER(GO57)="AB","+",VLOOKUP(GO57,'විෂය තොරතුරු'!$P$24:$Q$28,2))))</f>
        <v>-</v>
      </c>
      <c r="IA57" s="168" t="str">
        <f aca="false">IF(GP57="","",IF(GP57="-","-",IF(UPPER(GP57)="AB","+",VLOOKUP(GP57,'විෂය තොරතුරු'!$P$24:$Q$28,2))))</f>
        <v>-</v>
      </c>
      <c r="IB57" s="168" t="str">
        <f aca="false">IF(GQ57="","",IF(GQ57="-","-",IF(UPPER(GQ57)="AB","+",VLOOKUP(GQ57,'විෂය තොරතුරු'!$P$24:$Q$28,2))))</f>
        <v/>
      </c>
      <c r="IC57" s="168" t="str">
        <f aca="false">IF(GR57="","",IF(GR57="-","-",IF(UPPER(GR57)="AB","+",VLOOKUP(GR57,'විෂය තොරතුරු'!$P$24:$Q$28,2))))</f>
        <v>-</v>
      </c>
      <c r="ID57" s="168" t="str">
        <f aca="false">IF(GS57="","",IF(GS57="-","-",IF(UPPER(GS57)="AB","+",VLOOKUP(GS57,'විෂය තොරතුරු'!$P$24:$Q$28,2))))</f>
        <v/>
      </c>
      <c r="IE57" s="168" t="str">
        <f aca="false">IF(GT57="","",IF(GT57="-","-",IF(UPPER(GT57)="AB","+",VLOOKUP(GT57,'විෂය තොරතුරු'!$P$24:$Q$28,2))))</f>
        <v/>
      </c>
      <c r="IF57" s="168" t="str">
        <f aca="false">IF(GU57="","",IF(GU57="-","-",IF(UPPER(GU57)="AB","+",VLOOKUP(GU57,'විෂය තොරතුරු'!$P$24:$Q$28,2))))</f>
        <v/>
      </c>
      <c r="IG57" s="169" t="str">
        <f aca="false">IF(GV57="","",IF(GV57="-","-",IF(UPPER(GV57)="AB","+",VLOOKUP(GV57,'විෂය තොරතුරු'!$P$24:$Q$28,2))))</f>
        <v/>
      </c>
      <c r="IH57" s="171" t="n">
        <f aca="false">IF($FL57="","",COUNTIF($GZ57:$IG57,"A"))</f>
        <v>0</v>
      </c>
      <c r="II57" s="171" t="n">
        <f aca="false">IF($FL57="","",COUNTIF($GZ57:$IG57,"B"))</f>
        <v>0</v>
      </c>
      <c r="IJ57" s="171" t="n">
        <f aca="false">IF($FL57="","",COUNTIF($GZ57:$IG57,"C"))</f>
        <v>0</v>
      </c>
      <c r="IK57" s="171" t="n">
        <f aca="false">IF($FL57="","",COUNTIF($GZ57:$IG57,"S"))</f>
        <v>3</v>
      </c>
      <c r="IL57" s="171" t="n">
        <f aca="false">IF($FL57="","",COUNTIF($GZ57:$IG57,"W"))</f>
        <v>5</v>
      </c>
      <c r="IM57" s="171" t="n">
        <f aca="false">IF(FL57="","",SUM(IH57:IK57))</f>
        <v>3</v>
      </c>
      <c r="IN57" s="169" t="n">
        <f aca="false">IF(FL57="","",SUM(IH57:IJ57))</f>
        <v>0</v>
      </c>
      <c r="IO57" s="172" t="str">
        <f aca="false">IF(FL57="","",IF(AND(IM57&gt;=6,IN57&gt;=3,OR(FO57&gt;=35,FP57&gt;=35),FV57&gt;=35),"6/3 සමත්",IF(AND(IM57&gt;=5,IN57&gt;=3,OR(FO57&gt;=35,FP57&gt;=35,FV57&gt;=35)),"5/3 සමත්",IF(AND(IM57&gt;=4,IN57&gt;=1,OR(FO57&gt;=20,FP57&gt;=20,FV57&gt;=20)),"සමත් කළ හැකි",IF(IL57=9,"W9","අසමත් ?")))))</f>
        <v>අසමත් ?</v>
      </c>
    </row>
    <row r="58" customFormat="false" ht="13.8" hidden="false" customHeight="false" outlineLevel="0" collapsed="false">
      <c r="A58" s="160" t="n">
        <v>44</v>
      </c>
      <c r="B58" s="188"/>
      <c r="C58" s="161"/>
      <c r="D58" s="162"/>
      <c r="E58" s="183"/>
      <c r="F58" s="181"/>
      <c r="G58" s="183"/>
      <c r="H58" s="180"/>
      <c r="I58" s="180"/>
      <c r="J58" s="181"/>
      <c r="K58" s="183"/>
      <c r="L58" s="180"/>
      <c r="M58" s="180"/>
      <c r="N58" s="181"/>
      <c r="O58" s="183"/>
      <c r="P58" s="180"/>
      <c r="Q58" s="180"/>
      <c r="R58" s="180"/>
      <c r="S58" s="180"/>
      <c r="T58" s="180"/>
      <c r="U58" s="180"/>
      <c r="V58" s="181"/>
      <c r="W58" s="183"/>
      <c r="X58" s="180"/>
      <c r="Y58" s="180"/>
      <c r="Z58" s="180"/>
      <c r="AA58" s="180"/>
      <c r="AB58" s="180"/>
      <c r="AC58" s="180"/>
      <c r="AD58" s="181"/>
      <c r="AE58" s="183"/>
      <c r="AF58" s="180"/>
      <c r="AG58" s="180"/>
      <c r="AH58" s="180"/>
      <c r="AI58" s="180"/>
      <c r="AJ58" s="180"/>
      <c r="AK58" s="180"/>
      <c r="AL58" s="166"/>
      <c r="AM58" s="167" t="str">
        <f aca="false">IF(B58="","",SUM(E58:AL58))</f>
        <v/>
      </c>
      <c r="AN58" s="168" t="str">
        <f aca="false">IF(B58="","",AM58/9)</f>
        <v/>
      </c>
      <c r="AO58" s="169" t="str">
        <f aca="false">IF(B58="","",IF(AM58=0,"-",RANK(AM58,$AM$15:$AM$64,0)))</f>
        <v/>
      </c>
      <c r="AP58" s="167" t="str">
        <f aca="false">IF(E58="","",IF(E58="-","-",IF(UPPER(E58)="AB","+",VLOOKUP(E58,'විෂය තොරතුරු'!$P$24:$Q$28,2))))</f>
        <v/>
      </c>
      <c r="AQ58" s="168" t="str">
        <f aca="false">IF(F58="","",IF(F58="-","-",IF(UPPER(F58)="AB","+",VLOOKUP(F58,'විෂය තොරතුරු'!$P$24:$Q$28,2))))</f>
        <v/>
      </c>
      <c r="AR58" s="168" t="str">
        <f aca="false">IF(G58="","",IF(G58="-","-",IF(UPPER(G58)="AB","+",VLOOKUP(G58,'විෂය තොරතුරු'!$P$24:$Q$28,2))))</f>
        <v/>
      </c>
      <c r="AS58" s="168" t="str">
        <f aca="false">IF(H58="","",IF(H58="-","-",IF(UPPER(H58)="AB","+",VLOOKUP(H58,'විෂය තොරතුරු'!$P$24:$Q$28,2))))</f>
        <v/>
      </c>
      <c r="AT58" s="168" t="str">
        <f aca="false">IF(I58="","",IF(I58="-","-",IF(UPPER(I58)="AB","+",VLOOKUP(I58,'විෂය තොරතුරු'!$P$24:$Q$28,2))))</f>
        <v/>
      </c>
      <c r="AU58" s="170" t="str">
        <f aca="false">IF(J58="","",IF(J58="-","-",IF(UPPER(J58)="AB","+",VLOOKUP(J58,'විෂය තොරතුරු'!$P$24:$Q$28,2))))</f>
        <v/>
      </c>
      <c r="AV58" s="171" t="str">
        <f aca="false">IF(K58="","",IF(K58="-","-",IF(UPPER(K58)="AB","+",VLOOKUP(K58,'විෂය තොරතුරු'!$P$24:$Q$28,2))))</f>
        <v/>
      </c>
      <c r="AW58" s="168" t="str">
        <f aca="false">IF(L58="","",IF(L58="-","-",IF(UPPER(L58)="AB","+",VLOOKUP(L58,'විෂය තොරතුරු'!$P$24:$Q$28,2))))</f>
        <v/>
      </c>
      <c r="AX58" s="168" t="str">
        <f aca="false">IF(M58="","",IF(M58="-","-",IF(UPPER(M58)="AB","+",VLOOKUP(M58,'විෂය තොරතුරු'!$P$24:$Q$28,2))))</f>
        <v/>
      </c>
      <c r="AY58" s="169" t="str">
        <f aca="false">IF(N58="","",IF(N58="-","-",IF(UPPER(N58)="AB","+",VLOOKUP(N58,'විෂය තොරතුරු'!$P$24:$Q$28,2))))</f>
        <v/>
      </c>
      <c r="AZ58" s="167" t="str">
        <f aca="false">IF(O58="","",IF(O58="-","-",IF(UPPER(O58)="AB","+",VLOOKUP(O58,'විෂය තොරතුරු'!$P$24:$Q$28,2))))</f>
        <v/>
      </c>
      <c r="BA58" s="168" t="str">
        <f aca="false">IF(P58="","",IF(P58="-","-",IF(UPPER(P58)="AB","+",VLOOKUP(P58,'විෂය තොරතුරු'!$P$24:$Q$28,2))))</f>
        <v/>
      </c>
      <c r="BB58" s="168" t="str">
        <f aca="false">IF(Q58="","",IF(Q58="-","-",IF(UPPER(Q58)="AB","+",VLOOKUP(Q58,'විෂය තොරතුරු'!$P$24:$Q$28,2))))</f>
        <v/>
      </c>
      <c r="BC58" s="168" t="str">
        <f aca="false">IF(R58="","",IF(R58="-","-",IF(UPPER(R58)="AB","+",VLOOKUP(R58,'විෂය තොරතුරු'!$P$24:$Q$28,2))))</f>
        <v/>
      </c>
      <c r="BD58" s="168" t="str">
        <f aca="false">IF(S58="","",IF(S58="-","-",IF(UPPER(S58)="AB","+",VLOOKUP(S58,'විෂය තොරතුරු'!$P$24:$Q$28,2))))</f>
        <v/>
      </c>
      <c r="BE58" s="168" t="str">
        <f aca="false">IF(T58="","",IF(T58="-","-",IF(UPPER(T58)="AB","+",VLOOKUP(T58,'විෂය තොරතුරු'!$P$24:$Q$28,2))))</f>
        <v/>
      </c>
      <c r="BF58" s="168" t="str">
        <f aca="false">IF(U58="","",IF(U58="-","-",IF(UPPER(U58)="AB","+",VLOOKUP(U58,'විෂය තොරතුරු'!$P$24:$Q$28,2))))</f>
        <v/>
      </c>
      <c r="BG58" s="170" t="str">
        <f aca="false">IF(V58="","",IF(V58="-","-",IF(UPPER(V58)="AB","+",VLOOKUP(V58,'විෂය තොරතුරු'!$P$24:$Q$28,2))))</f>
        <v/>
      </c>
      <c r="BH58" s="171" t="str">
        <f aca="false">IF(W58="","",IF(W58="-","-",IF(UPPER(W58)="AB","+",VLOOKUP(W58,'විෂය තොරතුරු'!$P$24:$Q$28,2))))</f>
        <v/>
      </c>
      <c r="BI58" s="168" t="str">
        <f aca="false">IF(X58="","",IF(X58="-","-",IF(UPPER(X58)="AB","+",VLOOKUP(X58,'විෂය තොරතුරු'!$P$24:$Q$28,2))))</f>
        <v/>
      </c>
      <c r="BJ58" s="168" t="str">
        <f aca="false">IF(Y58="","",IF(Y58="-","-",IF(UPPER(Y58)="AB","+",VLOOKUP(Y58,'විෂය තොරතුරු'!$P$24:$Q$28,2))))</f>
        <v/>
      </c>
      <c r="BK58" s="168" t="str">
        <f aca="false">IF(Z58="","",IF(Z58="-","-",IF(UPPER(Z58)="AB","+",VLOOKUP(Z58,'විෂය තොරතුරු'!$P$24:$Q$28,2))))</f>
        <v/>
      </c>
      <c r="BL58" s="168" t="str">
        <f aca="false">IF(AA58="","",IF(AA58="-","-",IF(UPPER(AA58)="AB","+",VLOOKUP(AA58,'විෂය තොරතුරු'!$P$24:$Q$28,2))))</f>
        <v/>
      </c>
      <c r="BM58" s="168" t="str">
        <f aca="false">IF(AB58="","",IF(AB58="-","-",IF(UPPER(AB58)="AB","+",VLOOKUP(AB58,'විෂය තොරතුරු'!$P$24:$Q$28,2))))</f>
        <v/>
      </c>
      <c r="BN58" s="168" t="str">
        <f aca="false">IF(AC58="","",IF(AC58="-","-",IF(UPPER(AC58)="AB","+",VLOOKUP(AC58,'විෂය තොරතුරු'!$P$24:$Q$28,2))))</f>
        <v/>
      </c>
      <c r="BO58" s="169" t="str">
        <f aca="false">IF(AD58="","",IF(AD58="-","-",IF(UPPER(AD58)="AB","+",VLOOKUP(AD58,'විෂය තොරතුරු'!$P$24:$Q$28,2))))</f>
        <v/>
      </c>
      <c r="BP58" s="171" t="str">
        <f aca="false">IF(AE58="","",IF(AE58="-","-",IF(UPPER(AE58)="AB","+",VLOOKUP(AE58,'විෂය තොරතුරු'!$P$24:$Q$28,2))))</f>
        <v/>
      </c>
      <c r="BQ58" s="168" t="str">
        <f aca="false">IF(AF58="","",IF(AF58="-","-",IF(UPPER(AF58)="AB","+",VLOOKUP(AF58,'විෂය තොරතුරු'!$P$24:$Q$28,2))))</f>
        <v/>
      </c>
      <c r="BR58" s="168" t="str">
        <f aca="false">IF(AG58="","",IF(AG58="-","-",IF(UPPER(AG58)="AB","+",VLOOKUP(AG58,'විෂය තොරතුරු'!$P$24:$Q$28,2))))</f>
        <v/>
      </c>
      <c r="BS58" s="168" t="str">
        <f aca="false">IF(AH58="","",IF(AH58="-","-",IF(UPPER(AH58)="AB","+",VLOOKUP(AH58,'විෂය තොරතුරු'!$P$24:$Q$28,2))))</f>
        <v/>
      </c>
      <c r="BT58" s="168" t="str">
        <f aca="false">IF(AI58="","",IF(AI58="-","-",IF(UPPER(AI58)="AB","+",VLOOKUP(AI58,'විෂය තොරතුරු'!$P$24:$Q$28,2))))</f>
        <v/>
      </c>
      <c r="BU58" s="168" t="str">
        <f aca="false">IF(AJ58="","",IF(AJ58="-","-",IF(UPPER(AJ58)="AB","+",VLOOKUP(AJ58,'විෂය තොරතුරු'!$P$24:$Q$28,2))))</f>
        <v/>
      </c>
      <c r="BV58" s="168" t="str">
        <f aca="false">IF(AK58="","",IF(AK58="-","-",IF(UPPER(AK58)="AB","+",VLOOKUP(AK58,'විෂය තොරතුරු'!$P$24:$Q$28,2))))</f>
        <v/>
      </c>
      <c r="BW58" s="169" t="str">
        <f aca="false">IF(AL58="","",IF(AL58="-","-",IF(UPPER(AL58)="AB","+",VLOOKUP(AL58,'විෂය තොරතුරු'!$P$24:$Q$28,2))))</f>
        <v/>
      </c>
      <c r="BX58" s="171" t="str">
        <f aca="false">IF($B58="","",COUNTIF($AP58:$BW58,"A"))</f>
        <v/>
      </c>
      <c r="BY58" s="168" t="str">
        <f aca="false">IF($B58="","",COUNTIF($AP58:$BW58,"B"))</f>
        <v/>
      </c>
      <c r="BZ58" s="168" t="str">
        <f aca="false">IF($B58="","",COUNTIF($AP58:$BW58,"C"))</f>
        <v/>
      </c>
      <c r="CA58" s="168" t="str">
        <f aca="false">IF($B58="","",COUNTIF($AP58:$BW58,"S"))</f>
        <v/>
      </c>
      <c r="CB58" s="169" t="str">
        <f aca="false">IF($B58="","",COUNTIF($AP58:$BW58,"W"))</f>
        <v/>
      </c>
      <c r="CC58" s="171" t="str">
        <f aca="false">IF(B58="","",SUM(BX58:CA58))</f>
        <v/>
      </c>
      <c r="CD58" s="169" t="str">
        <f aca="false">IF(B58="","",SUM(BX58:BZ58))</f>
        <v/>
      </c>
      <c r="CE58" s="172" t="str">
        <f aca="false">IF(B58="","",IF(AND(CC58&gt;=6,CD58&gt;=3,OR(E58&gt;=35,F58&gt;=35),L58&gt;=35),"6/3 සමත්",IF(AND(CC58&gt;=5,CD58&gt;=3,OR(E58&gt;=35,F58&gt;=35,L58&gt;=35)),"5/3 සමත්",IF(AND(CC58&gt;=4,CD58&gt;=1,OR(E58&gt;=20,F58&gt;=20,L58&gt;=20)),"සමත් කළ හැකි",IF(CB58=9,"W9","අසමත් ?")))))</f>
        <v/>
      </c>
      <c r="FK58" s="173" t="n">
        <v>44</v>
      </c>
      <c r="FL58" s="188" t="s">
        <v>87</v>
      </c>
      <c r="FM58" s="161"/>
      <c r="FN58" s="161" t="str">
        <f aca="false">IF(FM58="","-",(FM58/$M$95)*100)</f>
        <v>-</v>
      </c>
      <c r="FO58" s="165" t="n">
        <v>21</v>
      </c>
      <c r="FP58" s="165"/>
      <c r="FQ58" s="165" t="n">
        <v>21</v>
      </c>
      <c r="FR58" s="165" t="s">
        <v>18</v>
      </c>
      <c r="FS58" s="165"/>
      <c r="FT58" s="165"/>
      <c r="FU58" s="165" t="n">
        <v>8</v>
      </c>
      <c r="FV58" s="165" t="n">
        <v>16</v>
      </c>
      <c r="FW58" s="165" t="n">
        <v>13</v>
      </c>
      <c r="FX58" s="165" t="n">
        <v>13</v>
      </c>
      <c r="FY58" s="165" t="s">
        <v>18</v>
      </c>
      <c r="FZ58" s="165" t="s">
        <v>18</v>
      </c>
      <c r="GA58" s="165" t="n">
        <v>30</v>
      </c>
      <c r="GB58" s="165"/>
      <c r="GC58" s="165"/>
      <c r="GD58" s="165"/>
      <c r="GE58" s="165"/>
      <c r="GF58" s="165"/>
      <c r="GG58" s="165" t="s">
        <v>18</v>
      </c>
      <c r="GH58" s="165" t="s">
        <v>18</v>
      </c>
      <c r="GI58" s="165" t="n">
        <v>30</v>
      </c>
      <c r="GJ58" s="165"/>
      <c r="GK58" s="165"/>
      <c r="GL58" s="165" t="n">
        <v>43</v>
      </c>
      <c r="GM58" s="165"/>
      <c r="GN58" s="165"/>
      <c r="GO58" s="165" t="s">
        <v>18</v>
      </c>
      <c r="GP58" s="165" t="s">
        <v>18</v>
      </c>
      <c r="GQ58" s="165"/>
      <c r="GR58" s="165" t="s">
        <v>18</v>
      </c>
      <c r="GS58" s="165"/>
      <c r="GT58" s="165"/>
      <c r="GU58" s="165"/>
      <c r="GV58" s="174"/>
      <c r="GW58" s="167" t="n">
        <f aca="false">IF(FL58="","",SUM(FO58:GV58))</f>
        <v>195</v>
      </c>
      <c r="GX58" s="168" t="n">
        <f aca="false">IF(FL58="","",GW58/9)</f>
        <v>21.6666666666667</v>
      </c>
      <c r="GY58" s="169" t="n">
        <f aca="false">IF(FL58="","",IF(GW58=0,"-",RANK(GW58,$GW$15:$GW$64,0)))</f>
        <v>29</v>
      </c>
      <c r="GZ58" s="167" t="str">
        <f aca="false">IF(FO58="","",IF(FO58="-","-",IF(UPPER(FO58)="AB","+",VLOOKUP(FO58,'විෂය තොරතුරු'!$P$24:$Q$28,2))))</f>
        <v>W</v>
      </c>
      <c r="HA58" s="168" t="str">
        <f aca="false">IF(FP58="","",IF(FP58="-","-",IF(UPPER(FP58)="AB","+",VLOOKUP(FP58,'විෂය තොරතුරු'!$P$24:$Q$28,2))))</f>
        <v/>
      </c>
      <c r="HB58" s="168" t="str">
        <f aca="false">IF(FQ58="","",IF(FQ58="-","-",IF(UPPER(FQ58)="AB","+",VLOOKUP(FQ58,'විෂය තොරතුරු'!$P$24:$Q$28,2))))</f>
        <v>W</v>
      </c>
      <c r="HC58" s="168" t="str">
        <f aca="false">IF(FR58="","",IF(FR58="-","-",IF(UPPER(FR58)="AB","+",VLOOKUP(FR58,'විෂය තොරතුරු'!$P$24:$Q$28,2))))</f>
        <v>-</v>
      </c>
      <c r="HD58" s="168" t="str">
        <f aca="false">IF(FS58="","",IF(FS58="-","-",IF(UPPER(FS58)="AB","+",VLOOKUP(FS58,'විෂය තොරතුරු'!$P$24:$Q$28,2))))</f>
        <v/>
      </c>
      <c r="HE58" s="170" t="str">
        <f aca="false">IF(FT58="","",IF(FT58="-","-",IF(UPPER(FT58)="AB","+",VLOOKUP(FT58,'විෂය තොරතුරු'!$P$24:$Q$28,2))))</f>
        <v/>
      </c>
      <c r="HF58" s="171" t="str">
        <f aca="false">IF(FU58="","",IF(FU58="-","-",IF(UPPER(FU58)="AB","+",VLOOKUP(FU58,'විෂය තොරතුරු'!$P$24:$Q$28,2))))</f>
        <v>W</v>
      </c>
      <c r="HG58" s="168" t="str">
        <f aca="false">IF(FV58="","",IF(FV58="-","-",IF(UPPER(FV58)="AB","+",VLOOKUP(FV58,'විෂය තොරතුරු'!$P$24:$Q$28,2))))</f>
        <v>W</v>
      </c>
      <c r="HH58" s="168" t="str">
        <f aca="false">IF(FW58="","",IF(FW58="-","-",IF(UPPER(FW58)="AB","+",VLOOKUP(FW58,'විෂය තොරතුරු'!$P$24:$Q$28,2))))</f>
        <v>W</v>
      </c>
      <c r="HI58" s="169" t="str">
        <f aca="false">IF(FX58="","",IF(FX58="-","-",IF(UPPER(FX58)="AB","+",VLOOKUP(FX58,'විෂය තොරතුරු'!$P$24:$Q$28,2))))</f>
        <v>W</v>
      </c>
      <c r="HJ58" s="167" t="str">
        <f aca="false">IF(FY58="","",IF(FY58="-","-",IF(UPPER(FY58)="AB","+",VLOOKUP(FY58,'විෂය තොරතුරු'!$P$24:$Q$28,2))))</f>
        <v>-</v>
      </c>
      <c r="HK58" s="168" t="str">
        <f aca="false">IF(FZ58="","",IF(FZ58="-","-",IF(UPPER(FZ58)="AB","+",VLOOKUP(FZ58,'විෂය තොරතුරු'!$P$24:$Q$28,2))))</f>
        <v>-</v>
      </c>
      <c r="HL58" s="168" t="str">
        <f aca="false">IF(GA58="","",IF(GA58="-","-",IF(UPPER(GA58)="AB","+",VLOOKUP(GA58,'විෂය තොරතුරු'!$P$24:$Q$28,2))))</f>
        <v>W</v>
      </c>
      <c r="HM58" s="168" t="str">
        <f aca="false">IF(GB58="","",IF(GB58="-","-",IF(UPPER(GB58)="AB","+",VLOOKUP(GB58,'විෂය තොරතුරු'!$P$24:$Q$28,2))))</f>
        <v/>
      </c>
      <c r="HN58" s="168" t="str">
        <f aca="false">IF(GC58="","",IF(GC58="-","-",IF(UPPER(GC58)="AB","+",VLOOKUP(GC58,'විෂය තොරතුරු'!$P$24:$Q$28,2))))</f>
        <v/>
      </c>
      <c r="HO58" s="168" t="str">
        <f aca="false">IF(GD58="","",IF(GD58="-","-",IF(UPPER(GD58)="AB","+",VLOOKUP(GD58,'විෂය තොරතුරු'!$P$24:$Q$28,2))))</f>
        <v/>
      </c>
      <c r="HP58" s="168" t="str">
        <f aca="false">IF(GE58="","",IF(GE58="-","-",IF(UPPER(GE58)="AB","+",VLOOKUP(GE58,'විෂය තොරතුරු'!$P$24:$Q$28,2))))</f>
        <v/>
      </c>
      <c r="HQ58" s="170" t="str">
        <f aca="false">IF(GF58="","",IF(GF58="-","-",IF(UPPER(GF58)="AB","+",VLOOKUP(GF58,'විෂය තොරතුරු'!$P$24:$Q$28,2))))</f>
        <v/>
      </c>
      <c r="HR58" s="171" t="str">
        <f aca="false">IF(GG58="","",IF(GG58="-","-",IF(UPPER(GG58)="AB","+",VLOOKUP(GG58,'විෂය තොරතුරු'!$P$24:$Q$28,2))))</f>
        <v>-</v>
      </c>
      <c r="HS58" s="168" t="str">
        <f aca="false">IF(GH58="","",IF(GH58="-","-",IF(UPPER(GH58)="AB","+",VLOOKUP(GH58,'විෂය තොරතුරු'!$P$24:$Q$28,2))))</f>
        <v>-</v>
      </c>
      <c r="HT58" s="168" t="str">
        <f aca="false">IF(GI58="","",IF(GI58="-","-",IF(UPPER(GI58)="AB","+",VLOOKUP(GI58,'විෂය තොරතුරු'!$P$24:$Q$28,2))))</f>
        <v>W</v>
      </c>
      <c r="HU58" s="168" t="str">
        <f aca="false">IF(GJ58="","",IF(GJ58="-","-",IF(UPPER(GJ58)="AB","+",VLOOKUP(GJ58,'විෂය තොරතුරු'!$P$24:$Q$28,2))))</f>
        <v/>
      </c>
      <c r="HV58" s="168" t="str">
        <f aca="false">IF(GK58="","",IF(GK58="-","-",IF(UPPER(GK58)="AB","+",VLOOKUP(GK58,'විෂය තොරතුරු'!$P$24:$Q$28,2))))</f>
        <v/>
      </c>
      <c r="HW58" s="168" t="str">
        <f aca="false">IF(GL58="","",IF(GL58="-","-",IF(UPPER(GL58)="AB","+",VLOOKUP(GL58,'විෂය තොරතුරු'!$P$24:$Q$28,2))))</f>
        <v>S</v>
      </c>
      <c r="HX58" s="168" t="str">
        <f aca="false">IF(GM58="","",IF(GM58="-","-",IF(UPPER(GM58)="AB","+",VLOOKUP(GM58,'විෂය තොරතුරු'!$P$24:$Q$28,2))))</f>
        <v/>
      </c>
      <c r="HY58" s="169" t="str">
        <f aca="false">IF(GN58="","",IF(GN58="-","-",IF(UPPER(GN58)="AB","+",VLOOKUP(GN58,'විෂය තොරතුරු'!$P$24:$Q$28,2))))</f>
        <v/>
      </c>
      <c r="HZ58" s="171" t="str">
        <f aca="false">IF(GO58="","",IF(GO58="-","-",IF(UPPER(GO58)="AB","+",VLOOKUP(GO58,'විෂය තොරතුරු'!$P$24:$Q$28,2))))</f>
        <v>-</v>
      </c>
      <c r="IA58" s="168" t="str">
        <f aca="false">IF(GP58="","",IF(GP58="-","-",IF(UPPER(GP58)="AB","+",VLOOKUP(GP58,'විෂය තොරතුරු'!$P$24:$Q$28,2))))</f>
        <v>-</v>
      </c>
      <c r="IB58" s="168" t="str">
        <f aca="false">IF(GQ58="","",IF(GQ58="-","-",IF(UPPER(GQ58)="AB","+",VLOOKUP(GQ58,'විෂය තොරතුරු'!$P$24:$Q$28,2))))</f>
        <v/>
      </c>
      <c r="IC58" s="168" t="str">
        <f aca="false">IF(GR58="","",IF(GR58="-","-",IF(UPPER(GR58)="AB","+",VLOOKUP(GR58,'විෂය තොරතුරු'!$P$24:$Q$28,2))))</f>
        <v>-</v>
      </c>
      <c r="ID58" s="168" t="str">
        <f aca="false">IF(GS58="","",IF(GS58="-","-",IF(UPPER(GS58)="AB","+",VLOOKUP(GS58,'විෂය තොරතුරු'!$P$24:$Q$28,2))))</f>
        <v/>
      </c>
      <c r="IE58" s="168" t="str">
        <f aca="false">IF(GT58="","",IF(GT58="-","-",IF(UPPER(GT58)="AB","+",VLOOKUP(GT58,'විෂය තොරතුරු'!$P$24:$Q$28,2))))</f>
        <v/>
      </c>
      <c r="IF58" s="168" t="str">
        <f aca="false">IF(GU58="","",IF(GU58="-","-",IF(UPPER(GU58)="AB","+",VLOOKUP(GU58,'විෂය තොරතුරු'!$P$24:$Q$28,2))))</f>
        <v/>
      </c>
      <c r="IG58" s="169" t="str">
        <f aca="false">IF(GV58="","",IF(GV58="-","-",IF(UPPER(GV58)="AB","+",VLOOKUP(GV58,'විෂය තොරතුරු'!$P$24:$Q$28,2))))</f>
        <v/>
      </c>
      <c r="IH58" s="171" t="n">
        <f aca="false">IF($FL58="","",COUNTIF($GZ58:$IG58,"A"))</f>
        <v>0</v>
      </c>
      <c r="II58" s="171" t="n">
        <f aca="false">IF($FL58="","",COUNTIF($GZ58:$IG58,"B"))</f>
        <v>0</v>
      </c>
      <c r="IJ58" s="171" t="n">
        <f aca="false">IF($FL58="","",COUNTIF($GZ58:$IG58,"C"))</f>
        <v>0</v>
      </c>
      <c r="IK58" s="171" t="n">
        <f aca="false">IF($FL58="","",COUNTIF($GZ58:$IG58,"S"))</f>
        <v>1</v>
      </c>
      <c r="IL58" s="171" t="n">
        <f aca="false">IF($FL58="","",COUNTIF($GZ58:$IG58,"W"))</f>
        <v>8</v>
      </c>
      <c r="IM58" s="171" t="n">
        <f aca="false">IF(FL58="","",SUM(IH58:IK58))</f>
        <v>1</v>
      </c>
      <c r="IN58" s="169" t="n">
        <f aca="false">IF(FL58="","",SUM(IH58:IJ58))</f>
        <v>0</v>
      </c>
      <c r="IO58" s="172" t="str">
        <f aca="false">IF(FL58="","",IF(AND(IM58&gt;=6,IN58&gt;=3,OR(FO58&gt;=35,FP58&gt;=35),FV58&gt;=35),"6/3 සමත්",IF(AND(IM58&gt;=5,IN58&gt;=3,OR(FO58&gt;=35,FP58&gt;=35,FV58&gt;=35)),"5/3 සමත්",IF(AND(IM58&gt;=4,IN58&gt;=1,OR(FO58&gt;=20,FP58&gt;=20,FV58&gt;=20)),"සමත් කළ හැකි",IF(IL58=9,"W9","අසමත් ?")))))</f>
        <v>අසමත් ?</v>
      </c>
    </row>
    <row r="59" customFormat="false" ht="13.8" hidden="false" customHeight="false" outlineLevel="0" collapsed="false">
      <c r="A59" s="160" t="n">
        <v>45</v>
      </c>
      <c r="B59" s="188"/>
      <c r="C59" s="161"/>
      <c r="D59" s="162"/>
      <c r="E59" s="183"/>
      <c r="F59" s="181"/>
      <c r="G59" s="183"/>
      <c r="H59" s="180"/>
      <c r="I59" s="180"/>
      <c r="J59" s="181"/>
      <c r="K59" s="183"/>
      <c r="L59" s="180"/>
      <c r="M59" s="180"/>
      <c r="N59" s="181"/>
      <c r="O59" s="183"/>
      <c r="P59" s="180"/>
      <c r="Q59" s="180"/>
      <c r="R59" s="180"/>
      <c r="S59" s="180"/>
      <c r="T59" s="180"/>
      <c r="U59" s="180"/>
      <c r="V59" s="181"/>
      <c r="W59" s="183"/>
      <c r="X59" s="180"/>
      <c r="Y59" s="180"/>
      <c r="Z59" s="180"/>
      <c r="AA59" s="180"/>
      <c r="AB59" s="180"/>
      <c r="AC59" s="180"/>
      <c r="AD59" s="181"/>
      <c r="AE59" s="183"/>
      <c r="AF59" s="180"/>
      <c r="AG59" s="180"/>
      <c r="AH59" s="180"/>
      <c r="AI59" s="180"/>
      <c r="AJ59" s="180"/>
      <c r="AK59" s="180"/>
      <c r="AL59" s="166"/>
      <c r="AM59" s="167" t="str">
        <f aca="false">IF(B59="","",SUM(E59:AL59))</f>
        <v/>
      </c>
      <c r="AN59" s="168" t="str">
        <f aca="false">IF(B59="","",AM59/9)</f>
        <v/>
      </c>
      <c r="AO59" s="169" t="str">
        <f aca="false">IF(B59="","",IF(AM59=0,"-",RANK(AM59,$AM$15:$AM$64,0)))</f>
        <v/>
      </c>
      <c r="AP59" s="167" t="str">
        <f aca="false">IF(E59="","",IF(E59="-","-",IF(UPPER(E59)="AB","+",VLOOKUP(E59,'විෂය තොරතුරු'!$P$24:$Q$28,2))))</f>
        <v/>
      </c>
      <c r="AQ59" s="168" t="str">
        <f aca="false">IF(F59="","",IF(F59="-","-",IF(UPPER(F59)="AB","+",VLOOKUP(F59,'විෂය තොරතුරු'!$P$24:$Q$28,2))))</f>
        <v/>
      </c>
      <c r="AR59" s="168" t="str">
        <f aca="false">IF(G59="","",IF(G59="-","-",IF(UPPER(G59)="AB","+",VLOOKUP(G59,'විෂය තොරතුරු'!$P$24:$Q$28,2))))</f>
        <v/>
      </c>
      <c r="AS59" s="168" t="str">
        <f aca="false">IF(H59="","",IF(H59="-","-",IF(UPPER(H59)="AB","+",VLOOKUP(H59,'විෂය තොරතුරු'!$P$24:$Q$28,2))))</f>
        <v/>
      </c>
      <c r="AT59" s="168" t="str">
        <f aca="false">IF(I59="","",IF(I59="-","-",IF(UPPER(I59)="AB","+",VLOOKUP(I59,'විෂය තොරතුරු'!$P$24:$Q$28,2))))</f>
        <v/>
      </c>
      <c r="AU59" s="170" t="str">
        <f aca="false">IF(J59="","",IF(J59="-","-",IF(UPPER(J59)="AB","+",VLOOKUP(J59,'විෂය තොරතුරු'!$P$24:$Q$28,2))))</f>
        <v/>
      </c>
      <c r="AV59" s="171" t="str">
        <f aca="false">IF(K59="","",IF(K59="-","-",IF(UPPER(K59)="AB","+",VLOOKUP(K59,'විෂය තොරතුරු'!$P$24:$Q$28,2))))</f>
        <v/>
      </c>
      <c r="AW59" s="168" t="str">
        <f aca="false">IF(L59="","",IF(L59="-","-",IF(UPPER(L59)="AB","+",VLOOKUP(L59,'විෂය තොරතුරු'!$P$24:$Q$28,2))))</f>
        <v/>
      </c>
      <c r="AX59" s="168" t="str">
        <f aca="false">IF(M59="","",IF(M59="-","-",IF(UPPER(M59)="AB","+",VLOOKUP(M59,'විෂය තොරතුරු'!$P$24:$Q$28,2))))</f>
        <v/>
      </c>
      <c r="AY59" s="169" t="str">
        <f aca="false">IF(N59="","",IF(N59="-","-",IF(UPPER(N59)="AB","+",VLOOKUP(N59,'විෂය තොරතුරු'!$P$24:$Q$28,2))))</f>
        <v/>
      </c>
      <c r="AZ59" s="167" t="str">
        <f aca="false">IF(O59="","",IF(O59="-","-",IF(UPPER(O59)="AB","+",VLOOKUP(O59,'විෂය තොරතුරු'!$P$24:$Q$28,2))))</f>
        <v/>
      </c>
      <c r="BA59" s="168" t="str">
        <f aca="false">IF(P59="","",IF(P59="-","-",IF(UPPER(P59)="AB","+",VLOOKUP(P59,'විෂය තොරතුරු'!$P$24:$Q$28,2))))</f>
        <v/>
      </c>
      <c r="BB59" s="168" t="str">
        <f aca="false">IF(Q59="","",IF(Q59="-","-",IF(UPPER(Q59)="AB","+",VLOOKUP(Q59,'විෂය තොරතුරු'!$P$24:$Q$28,2))))</f>
        <v/>
      </c>
      <c r="BC59" s="168" t="str">
        <f aca="false">IF(R59="","",IF(R59="-","-",IF(UPPER(R59)="AB","+",VLOOKUP(R59,'විෂය තොරතුරු'!$P$24:$Q$28,2))))</f>
        <v/>
      </c>
      <c r="BD59" s="168" t="str">
        <f aca="false">IF(S59="","",IF(S59="-","-",IF(UPPER(S59)="AB","+",VLOOKUP(S59,'විෂය තොරතුරු'!$P$24:$Q$28,2))))</f>
        <v/>
      </c>
      <c r="BE59" s="168" t="str">
        <f aca="false">IF(T59="","",IF(T59="-","-",IF(UPPER(T59)="AB","+",VLOOKUP(T59,'විෂය තොරතුරු'!$P$24:$Q$28,2))))</f>
        <v/>
      </c>
      <c r="BF59" s="168" t="str">
        <f aca="false">IF(U59="","",IF(U59="-","-",IF(UPPER(U59)="AB","+",VLOOKUP(U59,'විෂය තොරතුරු'!$P$24:$Q$28,2))))</f>
        <v/>
      </c>
      <c r="BG59" s="170" t="str">
        <f aca="false">IF(V59="","",IF(V59="-","-",IF(UPPER(V59)="AB","+",VLOOKUP(V59,'විෂය තොරතුරු'!$P$24:$Q$28,2))))</f>
        <v/>
      </c>
      <c r="BH59" s="171" t="str">
        <f aca="false">IF(W59="","",IF(W59="-","-",IF(UPPER(W59)="AB","+",VLOOKUP(W59,'විෂය තොරතුරු'!$P$24:$Q$28,2))))</f>
        <v/>
      </c>
      <c r="BI59" s="168" t="str">
        <f aca="false">IF(X59="","",IF(X59="-","-",IF(UPPER(X59)="AB","+",VLOOKUP(X59,'විෂය තොරතුරු'!$P$24:$Q$28,2))))</f>
        <v/>
      </c>
      <c r="BJ59" s="168" t="str">
        <f aca="false">IF(Y59="","",IF(Y59="-","-",IF(UPPER(Y59)="AB","+",VLOOKUP(Y59,'විෂය තොරතුරු'!$P$24:$Q$28,2))))</f>
        <v/>
      </c>
      <c r="BK59" s="168" t="str">
        <f aca="false">IF(Z59="","",IF(Z59="-","-",IF(UPPER(Z59)="AB","+",VLOOKUP(Z59,'විෂය තොරතුරු'!$P$24:$Q$28,2))))</f>
        <v/>
      </c>
      <c r="BL59" s="168" t="str">
        <f aca="false">IF(AA59="","",IF(AA59="-","-",IF(UPPER(AA59)="AB","+",VLOOKUP(AA59,'විෂය තොරතුරු'!$P$24:$Q$28,2))))</f>
        <v/>
      </c>
      <c r="BM59" s="168" t="str">
        <f aca="false">IF(AB59="","",IF(AB59="-","-",IF(UPPER(AB59)="AB","+",VLOOKUP(AB59,'විෂය තොරතුරු'!$P$24:$Q$28,2))))</f>
        <v/>
      </c>
      <c r="BN59" s="168" t="str">
        <f aca="false">IF(AC59="","",IF(AC59="-","-",IF(UPPER(AC59)="AB","+",VLOOKUP(AC59,'විෂය තොරතුරු'!$P$24:$Q$28,2))))</f>
        <v/>
      </c>
      <c r="BO59" s="169" t="str">
        <f aca="false">IF(AD59="","",IF(AD59="-","-",IF(UPPER(AD59)="AB","+",VLOOKUP(AD59,'විෂය තොරතුරු'!$P$24:$Q$28,2))))</f>
        <v/>
      </c>
      <c r="BP59" s="171" t="str">
        <f aca="false">IF(AE59="","",IF(AE59="-","-",IF(UPPER(AE59)="AB","+",VLOOKUP(AE59,'විෂය තොරතුරු'!$P$24:$Q$28,2))))</f>
        <v/>
      </c>
      <c r="BQ59" s="168" t="str">
        <f aca="false">IF(AF59="","",IF(AF59="-","-",IF(UPPER(AF59)="AB","+",VLOOKUP(AF59,'විෂය තොරතුරු'!$P$24:$Q$28,2))))</f>
        <v/>
      </c>
      <c r="BR59" s="168" t="str">
        <f aca="false">IF(AG59="","",IF(AG59="-","-",IF(UPPER(AG59)="AB","+",VLOOKUP(AG59,'විෂය තොරතුරු'!$P$24:$Q$28,2))))</f>
        <v/>
      </c>
      <c r="BS59" s="168" t="str">
        <f aca="false">IF(AH59="","",IF(AH59="-","-",IF(UPPER(AH59)="AB","+",VLOOKUP(AH59,'විෂය තොරතුරු'!$P$24:$Q$28,2))))</f>
        <v/>
      </c>
      <c r="BT59" s="168" t="str">
        <f aca="false">IF(AI59="","",IF(AI59="-","-",IF(UPPER(AI59)="AB","+",VLOOKUP(AI59,'විෂය තොරතුරු'!$P$24:$Q$28,2))))</f>
        <v/>
      </c>
      <c r="BU59" s="168" t="str">
        <f aca="false">IF(AJ59="","",IF(AJ59="-","-",IF(UPPER(AJ59)="AB","+",VLOOKUP(AJ59,'විෂය තොරතුරු'!$P$24:$Q$28,2))))</f>
        <v/>
      </c>
      <c r="BV59" s="168" t="str">
        <f aca="false">IF(AK59="","",IF(AK59="-","-",IF(UPPER(AK59)="AB","+",VLOOKUP(AK59,'විෂය තොරතුරු'!$P$24:$Q$28,2))))</f>
        <v/>
      </c>
      <c r="BW59" s="169" t="str">
        <f aca="false">IF(AL59="","",IF(AL59="-","-",IF(UPPER(AL59)="AB","+",VLOOKUP(AL59,'විෂය තොරතුරු'!$P$24:$Q$28,2))))</f>
        <v/>
      </c>
      <c r="BX59" s="171" t="str">
        <f aca="false">IF($B59="","",COUNTIF($AP59:$BW59,"A"))</f>
        <v/>
      </c>
      <c r="BY59" s="168" t="str">
        <f aca="false">IF($B59="","",COUNTIF($AP59:$BW59,"B"))</f>
        <v/>
      </c>
      <c r="BZ59" s="168" t="str">
        <f aca="false">IF($B59="","",COUNTIF($AP59:$BW59,"C"))</f>
        <v/>
      </c>
      <c r="CA59" s="168" t="str">
        <f aca="false">IF($B59="","",COUNTIF($AP59:$BW59,"S"))</f>
        <v/>
      </c>
      <c r="CB59" s="169" t="str">
        <f aca="false">IF($B59="","",COUNTIF($AP59:$BW59,"W"))</f>
        <v/>
      </c>
      <c r="CC59" s="171" t="str">
        <f aca="false">IF(B59="","",SUM(BX59:CA59))</f>
        <v/>
      </c>
      <c r="CD59" s="169" t="str">
        <f aca="false">IF(B59="","",SUM(BX59:BZ59))</f>
        <v/>
      </c>
      <c r="CE59" s="172" t="str">
        <f aca="false">IF(B59="","",IF(AND(CC59&gt;=6,CD59&gt;=3,OR(E59&gt;=35,F59&gt;=35),L59&gt;=35),"6/3 සමත්",IF(AND(CC59&gt;=5,CD59&gt;=3,OR(E59&gt;=35,F59&gt;=35,L59&gt;=35)),"5/3 සමත්",IF(AND(CC59&gt;=4,CD59&gt;=1,OR(E59&gt;=20,F59&gt;=20,L59&gt;=20)),"සමත් කළ හැකි",IF(CB59=9,"W9","අසමත් ?")))))</f>
        <v/>
      </c>
      <c r="FK59" s="173" t="n">
        <v>45</v>
      </c>
      <c r="FL59" s="188" t="s">
        <v>88</v>
      </c>
      <c r="FM59" s="161"/>
      <c r="FN59" s="161" t="str">
        <f aca="false">IF(FM59="","-",(FM59/$M$95)*100)</f>
        <v>-</v>
      </c>
      <c r="FO59" s="165" t="n">
        <v>17</v>
      </c>
      <c r="FP59" s="165"/>
      <c r="FQ59" s="165" t="n">
        <v>18</v>
      </c>
      <c r="FR59" s="165" t="s">
        <v>18</v>
      </c>
      <c r="FS59" s="165"/>
      <c r="FT59" s="165"/>
      <c r="FU59" s="165" t="n">
        <v>4</v>
      </c>
      <c r="FV59" s="165" t="n">
        <v>12</v>
      </c>
      <c r="FW59" s="165" t="n">
        <v>7</v>
      </c>
      <c r="FX59" s="165" t="n">
        <v>18</v>
      </c>
      <c r="FY59" s="165" t="s">
        <v>18</v>
      </c>
      <c r="FZ59" s="165" t="n">
        <v>2</v>
      </c>
      <c r="GA59" s="165" t="s">
        <v>18</v>
      </c>
      <c r="GB59" s="165"/>
      <c r="GC59" s="165"/>
      <c r="GD59" s="165"/>
      <c r="GE59" s="165"/>
      <c r="GF59" s="165"/>
      <c r="GG59" s="165" t="s">
        <v>18</v>
      </c>
      <c r="GH59" s="165" t="s">
        <v>18</v>
      </c>
      <c r="GI59" s="165" t="n">
        <v>25</v>
      </c>
      <c r="GJ59" s="165"/>
      <c r="GK59" s="165"/>
      <c r="GL59" s="165" t="s">
        <v>18</v>
      </c>
      <c r="GM59" s="165"/>
      <c r="GN59" s="165"/>
      <c r="GO59" s="165" t="n">
        <v>15</v>
      </c>
      <c r="GP59" s="165" t="s">
        <v>18</v>
      </c>
      <c r="GQ59" s="165"/>
      <c r="GR59" s="165" t="s">
        <v>18</v>
      </c>
      <c r="GS59" s="165"/>
      <c r="GT59" s="165"/>
      <c r="GU59" s="165"/>
      <c r="GV59" s="174"/>
      <c r="GW59" s="167" t="n">
        <f aca="false">IF(FL59="","",SUM(FO59:GV59))</f>
        <v>118</v>
      </c>
      <c r="GX59" s="168" t="n">
        <f aca="false">IF(FL59="","",GW59/9)</f>
        <v>13.1111111111111</v>
      </c>
      <c r="GY59" s="169" t="n">
        <f aca="false">IF(FL59="","",IF(GW59=0,"-",RANK(GW59,$GW$15:$GW$64,0)))</f>
        <v>43</v>
      </c>
      <c r="GZ59" s="167" t="str">
        <f aca="false">IF(FO59="","",IF(FO59="-","-",IF(UPPER(FO59)="AB","+",VLOOKUP(FO59,'විෂය තොරතුරු'!$P$24:$Q$28,2))))</f>
        <v>W</v>
      </c>
      <c r="HA59" s="168" t="str">
        <f aca="false">IF(FP59="","",IF(FP59="-","-",IF(UPPER(FP59)="AB","+",VLOOKUP(FP59,'විෂය තොරතුරු'!$P$24:$Q$28,2))))</f>
        <v/>
      </c>
      <c r="HB59" s="168" t="str">
        <f aca="false">IF(FQ59="","",IF(FQ59="-","-",IF(UPPER(FQ59)="AB","+",VLOOKUP(FQ59,'විෂය තොරතුරු'!$P$24:$Q$28,2))))</f>
        <v>W</v>
      </c>
      <c r="HC59" s="168" t="str">
        <f aca="false">IF(FR59="","",IF(FR59="-","-",IF(UPPER(FR59)="AB","+",VLOOKUP(FR59,'විෂය තොරතුරු'!$P$24:$Q$28,2))))</f>
        <v>-</v>
      </c>
      <c r="HD59" s="168" t="str">
        <f aca="false">IF(FS59="","",IF(FS59="-","-",IF(UPPER(FS59)="AB","+",VLOOKUP(FS59,'විෂය තොරතුරු'!$P$24:$Q$28,2))))</f>
        <v/>
      </c>
      <c r="HE59" s="170" t="str">
        <f aca="false">IF(FT59="","",IF(FT59="-","-",IF(UPPER(FT59)="AB","+",VLOOKUP(FT59,'විෂය තොරතුරු'!$P$24:$Q$28,2))))</f>
        <v/>
      </c>
      <c r="HF59" s="171" t="str">
        <f aca="false">IF(FU59="","",IF(FU59="-","-",IF(UPPER(FU59)="AB","+",VLOOKUP(FU59,'විෂය තොරතුරු'!$P$24:$Q$28,2))))</f>
        <v>W</v>
      </c>
      <c r="HG59" s="168" t="str">
        <f aca="false">IF(FV59="","",IF(FV59="-","-",IF(UPPER(FV59)="AB","+",VLOOKUP(FV59,'විෂය තොරතුරු'!$P$24:$Q$28,2))))</f>
        <v>W</v>
      </c>
      <c r="HH59" s="168" t="str">
        <f aca="false">IF(FW59="","",IF(FW59="-","-",IF(UPPER(FW59)="AB","+",VLOOKUP(FW59,'විෂය තොරතුරු'!$P$24:$Q$28,2))))</f>
        <v>W</v>
      </c>
      <c r="HI59" s="169" t="str">
        <f aca="false">IF(FX59="","",IF(FX59="-","-",IF(UPPER(FX59)="AB","+",VLOOKUP(FX59,'විෂය තොරතුරු'!$P$24:$Q$28,2))))</f>
        <v>W</v>
      </c>
      <c r="HJ59" s="167" t="str">
        <f aca="false">IF(FY59="","",IF(FY59="-","-",IF(UPPER(FY59)="AB","+",VLOOKUP(FY59,'විෂය තොරතුරු'!$P$24:$Q$28,2))))</f>
        <v>-</v>
      </c>
      <c r="HK59" s="168" t="str">
        <f aca="false">IF(FZ59="","",IF(FZ59="-","-",IF(UPPER(FZ59)="AB","+",VLOOKUP(FZ59,'විෂය තොරතුරු'!$P$24:$Q$28,2))))</f>
        <v>W</v>
      </c>
      <c r="HL59" s="168" t="str">
        <f aca="false">IF(GA59="","",IF(GA59="-","-",IF(UPPER(GA59)="AB","+",VLOOKUP(GA59,'විෂය තොරතුරු'!$P$24:$Q$28,2))))</f>
        <v>-</v>
      </c>
      <c r="HM59" s="168" t="str">
        <f aca="false">IF(GB59="","",IF(GB59="-","-",IF(UPPER(GB59)="AB","+",VLOOKUP(GB59,'විෂය තොරතුරු'!$P$24:$Q$28,2))))</f>
        <v/>
      </c>
      <c r="HN59" s="168" t="str">
        <f aca="false">IF(GC59="","",IF(GC59="-","-",IF(UPPER(GC59)="AB","+",VLOOKUP(GC59,'විෂය තොරතුරු'!$P$24:$Q$28,2))))</f>
        <v/>
      </c>
      <c r="HO59" s="168" t="str">
        <f aca="false">IF(GD59="","",IF(GD59="-","-",IF(UPPER(GD59)="AB","+",VLOOKUP(GD59,'විෂය තොරතුරු'!$P$24:$Q$28,2))))</f>
        <v/>
      </c>
      <c r="HP59" s="168" t="str">
        <f aca="false">IF(GE59="","",IF(GE59="-","-",IF(UPPER(GE59)="AB","+",VLOOKUP(GE59,'විෂය තොරතුරු'!$P$24:$Q$28,2))))</f>
        <v/>
      </c>
      <c r="HQ59" s="170" t="str">
        <f aca="false">IF(GF59="","",IF(GF59="-","-",IF(UPPER(GF59)="AB","+",VLOOKUP(GF59,'විෂය තොරතුරු'!$P$24:$Q$28,2))))</f>
        <v/>
      </c>
      <c r="HR59" s="171" t="str">
        <f aca="false">IF(GG59="","",IF(GG59="-","-",IF(UPPER(GG59)="AB","+",VLOOKUP(GG59,'විෂය තොරතුරු'!$P$24:$Q$28,2))))</f>
        <v>-</v>
      </c>
      <c r="HS59" s="168" t="str">
        <f aca="false">IF(GH59="","",IF(GH59="-","-",IF(UPPER(GH59)="AB","+",VLOOKUP(GH59,'විෂය තොරතුරු'!$P$24:$Q$28,2))))</f>
        <v>-</v>
      </c>
      <c r="HT59" s="168" t="str">
        <f aca="false">IF(GI59="","",IF(GI59="-","-",IF(UPPER(GI59)="AB","+",VLOOKUP(GI59,'විෂය තොරතුරු'!$P$24:$Q$28,2))))</f>
        <v>W</v>
      </c>
      <c r="HU59" s="168" t="str">
        <f aca="false">IF(GJ59="","",IF(GJ59="-","-",IF(UPPER(GJ59)="AB","+",VLOOKUP(GJ59,'විෂය තොරතුරු'!$P$24:$Q$28,2))))</f>
        <v/>
      </c>
      <c r="HV59" s="168" t="str">
        <f aca="false">IF(GK59="","",IF(GK59="-","-",IF(UPPER(GK59)="AB","+",VLOOKUP(GK59,'විෂය තොරතුරු'!$P$24:$Q$28,2))))</f>
        <v/>
      </c>
      <c r="HW59" s="168" t="str">
        <f aca="false">IF(GL59="","",IF(GL59="-","-",IF(UPPER(GL59)="AB","+",VLOOKUP(GL59,'විෂය තොරතුරු'!$P$24:$Q$28,2))))</f>
        <v>-</v>
      </c>
      <c r="HX59" s="168" t="str">
        <f aca="false">IF(GM59="","",IF(GM59="-","-",IF(UPPER(GM59)="AB","+",VLOOKUP(GM59,'විෂය තොරතුරු'!$P$24:$Q$28,2))))</f>
        <v/>
      </c>
      <c r="HY59" s="169" t="str">
        <f aca="false">IF(GN59="","",IF(GN59="-","-",IF(UPPER(GN59)="AB","+",VLOOKUP(GN59,'විෂය තොරතුරු'!$P$24:$Q$28,2))))</f>
        <v/>
      </c>
      <c r="HZ59" s="171" t="str">
        <f aca="false">IF(GO59="","",IF(GO59="-","-",IF(UPPER(GO59)="AB","+",VLOOKUP(GO59,'විෂය තොරතුරු'!$P$24:$Q$28,2))))</f>
        <v>W</v>
      </c>
      <c r="IA59" s="168" t="str">
        <f aca="false">IF(GP59="","",IF(GP59="-","-",IF(UPPER(GP59)="AB","+",VLOOKUP(GP59,'විෂය තොරතුරු'!$P$24:$Q$28,2))))</f>
        <v>-</v>
      </c>
      <c r="IB59" s="168" t="str">
        <f aca="false">IF(GQ59="","",IF(GQ59="-","-",IF(UPPER(GQ59)="AB","+",VLOOKUP(GQ59,'විෂය තොරතුරු'!$P$24:$Q$28,2))))</f>
        <v/>
      </c>
      <c r="IC59" s="168" t="str">
        <f aca="false">IF(GR59="","",IF(GR59="-","-",IF(UPPER(GR59)="AB","+",VLOOKUP(GR59,'විෂය තොරතුරු'!$P$24:$Q$28,2))))</f>
        <v>-</v>
      </c>
      <c r="ID59" s="168" t="str">
        <f aca="false">IF(GS59="","",IF(GS59="-","-",IF(UPPER(GS59)="AB","+",VLOOKUP(GS59,'විෂය තොරතුරු'!$P$24:$Q$28,2))))</f>
        <v/>
      </c>
      <c r="IE59" s="168" t="str">
        <f aca="false">IF(GT59="","",IF(GT59="-","-",IF(UPPER(GT59)="AB","+",VLOOKUP(GT59,'විෂය තොරතුරු'!$P$24:$Q$28,2))))</f>
        <v/>
      </c>
      <c r="IF59" s="168" t="str">
        <f aca="false">IF(GU59="","",IF(GU59="-","-",IF(UPPER(GU59)="AB","+",VLOOKUP(GU59,'විෂය තොරතුරු'!$P$24:$Q$28,2))))</f>
        <v/>
      </c>
      <c r="IG59" s="169" t="str">
        <f aca="false">IF(GV59="","",IF(GV59="-","-",IF(UPPER(GV59)="AB","+",VLOOKUP(GV59,'විෂය තොරතුරු'!$P$24:$Q$28,2))))</f>
        <v/>
      </c>
      <c r="IH59" s="171" t="n">
        <f aca="false">IF($FL59="","",COUNTIF($GZ59:$IG59,"A"))</f>
        <v>0</v>
      </c>
      <c r="II59" s="171" t="n">
        <f aca="false">IF($FL59="","",COUNTIF($GZ59:$IG59,"B"))</f>
        <v>0</v>
      </c>
      <c r="IJ59" s="171" t="n">
        <f aca="false">IF($FL59="","",COUNTIF($GZ59:$IG59,"C"))</f>
        <v>0</v>
      </c>
      <c r="IK59" s="171" t="n">
        <f aca="false">IF($FL59="","",COUNTIF($GZ59:$IG59,"S"))</f>
        <v>0</v>
      </c>
      <c r="IL59" s="171" t="n">
        <f aca="false">IF($FL59="","",COUNTIF($GZ59:$IG59,"W"))</f>
        <v>9</v>
      </c>
      <c r="IM59" s="171" t="n">
        <f aca="false">IF(FL59="","",SUM(IH59:IK59))</f>
        <v>0</v>
      </c>
      <c r="IN59" s="169" t="n">
        <f aca="false">IF(FL59="","",SUM(IH59:IJ59))</f>
        <v>0</v>
      </c>
      <c r="IO59" s="172" t="str">
        <f aca="false">IF(FL59="","",IF(AND(IM59&gt;=6,IN59&gt;=3,OR(FO59&gt;=35,FP59&gt;=35),FV59&gt;=35),"6/3 සමත්",IF(AND(IM59&gt;=5,IN59&gt;=3,OR(FO59&gt;=35,FP59&gt;=35,FV59&gt;=35)),"5/3 සමත්",IF(AND(IM59&gt;=4,IN59&gt;=1,OR(FO59&gt;=20,FP59&gt;=20,FV59&gt;=20)),"සමත් කළ හැකි",IF(IL59=9,"W9","අසමත් ?")))))</f>
        <v>W9</v>
      </c>
    </row>
    <row r="60" customFormat="false" ht="13.8" hidden="false" customHeight="false" outlineLevel="0" collapsed="false">
      <c r="A60" s="160" t="n">
        <v>46</v>
      </c>
      <c r="B60" s="189"/>
      <c r="C60" s="161"/>
      <c r="D60" s="162"/>
      <c r="E60" s="183"/>
      <c r="F60" s="181"/>
      <c r="G60" s="183"/>
      <c r="H60" s="180"/>
      <c r="I60" s="180"/>
      <c r="J60" s="181"/>
      <c r="K60" s="183"/>
      <c r="L60" s="180"/>
      <c r="M60" s="180"/>
      <c r="N60" s="181"/>
      <c r="O60" s="183"/>
      <c r="P60" s="180"/>
      <c r="Q60" s="180"/>
      <c r="R60" s="180"/>
      <c r="S60" s="180"/>
      <c r="T60" s="180"/>
      <c r="U60" s="180"/>
      <c r="V60" s="181"/>
      <c r="W60" s="183"/>
      <c r="X60" s="180"/>
      <c r="Y60" s="180"/>
      <c r="Z60" s="180"/>
      <c r="AA60" s="180"/>
      <c r="AB60" s="180"/>
      <c r="AC60" s="180"/>
      <c r="AD60" s="181"/>
      <c r="AE60" s="183"/>
      <c r="AF60" s="180"/>
      <c r="AG60" s="180"/>
      <c r="AH60" s="180"/>
      <c r="AI60" s="180"/>
      <c r="AJ60" s="180"/>
      <c r="AK60" s="180"/>
      <c r="AL60" s="166"/>
      <c r="AM60" s="167" t="str">
        <f aca="false">IF(B60="","",SUM(E60:AL60))</f>
        <v/>
      </c>
      <c r="AN60" s="168" t="str">
        <f aca="false">IF(B60="","",AM60/9)</f>
        <v/>
      </c>
      <c r="AO60" s="169" t="str">
        <f aca="false">IF(B60="","",IF(AM60=0,"-",RANK(AM60,$AM$15:$AM$64,0)))</f>
        <v/>
      </c>
      <c r="AP60" s="167" t="str">
        <f aca="false">IF(E60="","",IF(E60="-","-",IF(UPPER(E60)="AB","+",VLOOKUP(E60,'විෂය තොරතුරු'!$P$24:$Q$28,2))))</f>
        <v/>
      </c>
      <c r="AQ60" s="168" t="str">
        <f aca="false">IF(F60="","",IF(F60="-","-",IF(UPPER(F60)="AB","+",VLOOKUP(F60,'විෂය තොරතුරු'!$P$24:$Q$28,2))))</f>
        <v/>
      </c>
      <c r="AR60" s="168" t="str">
        <f aca="false">IF(G60="","",IF(G60="-","-",IF(UPPER(G60)="AB","+",VLOOKUP(G60,'විෂය තොරතුරු'!$P$24:$Q$28,2))))</f>
        <v/>
      </c>
      <c r="AS60" s="168" t="str">
        <f aca="false">IF(H60="","",IF(H60="-","-",IF(UPPER(H60)="AB","+",VLOOKUP(H60,'විෂය තොරතුරු'!$P$24:$Q$28,2))))</f>
        <v/>
      </c>
      <c r="AT60" s="168" t="str">
        <f aca="false">IF(I60="","",IF(I60="-","-",IF(UPPER(I60)="AB","+",VLOOKUP(I60,'විෂය තොරතුරු'!$P$24:$Q$28,2))))</f>
        <v/>
      </c>
      <c r="AU60" s="170" t="str">
        <f aca="false">IF(J60="","",IF(J60="-","-",IF(UPPER(J60)="AB","+",VLOOKUP(J60,'විෂය තොරතුරු'!$P$24:$Q$28,2))))</f>
        <v/>
      </c>
      <c r="AV60" s="171" t="str">
        <f aca="false">IF(K60="","",IF(K60="-","-",IF(UPPER(K60)="AB","+",VLOOKUP(K60,'විෂය තොරතුරු'!$P$24:$Q$28,2))))</f>
        <v/>
      </c>
      <c r="AW60" s="168" t="str">
        <f aca="false">IF(L60="","",IF(L60="-","-",IF(UPPER(L60)="AB","+",VLOOKUP(L60,'විෂය තොරතුරු'!$P$24:$Q$28,2))))</f>
        <v/>
      </c>
      <c r="AX60" s="168" t="str">
        <f aca="false">IF(M60="","",IF(M60="-","-",IF(UPPER(M60)="AB","+",VLOOKUP(M60,'විෂය තොරතුරු'!$P$24:$Q$28,2))))</f>
        <v/>
      </c>
      <c r="AY60" s="169" t="str">
        <f aca="false">IF(N60="","",IF(N60="-","-",IF(UPPER(N60)="AB","+",VLOOKUP(N60,'විෂය තොරතුරු'!$P$24:$Q$28,2))))</f>
        <v/>
      </c>
      <c r="AZ60" s="167" t="str">
        <f aca="false">IF(O60="","",IF(O60="-","-",IF(UPPER(O60)="AB","+",VLOOKUP(O60,'විෂය තොරතුරු'!$P$24:$Q$28,2))))</f>
        <v/>
      </c>
      <c r="BA60" s="168" t="str">
        <f aca="false">IF(P60="","",IF(P60="-","-",IF(UPPER(P60)="AB","+",VLOOKUP(P60,'විෂය තොරතුරු'!$P$24:$Q$28,2))))</f>
        <v/>
      </c>
      <c r="BB60" s="168" t="str">
        <f aca="false">IF(Q60="","",IF(Q60="-","-",IF(UPPER(Q60)="AB","+",VLOOKUP(Q60,'විෂය තොරතුරු'!$P$24:$Q$28,2))))</f>
        <v/>
      </c>
      <c r="BC60" s="168" t="str">
        <f aca="false">IF(R60="","",IF(R60="-","-",IF(UPPER(R60)="AB","+",VLOOKUP(R60,'විෂය තොරතුරු'!$P$24:$Q$28,2))))</f>
        <v/>
      </c>
      <c r="BD60" s="168" t="str">
        <f aca="false">IF(S60="","",IF(S60="-","-",IF(UPPER(S60)="AB","+",VLOOKUP(S60,'විෂය තොරතුරු'!$P$24:$Q$28,2))))</f>
        <v/>
      </c>
      <c r="BE60" s="168" t="str">
        <f aca="false">IF(T60="","",IF(T60="-","-",IF(UPPER(T60)="AB","+",VLOOKUP(T60,'විෂය තොරතුරු'!$P$24:$Q$28,2))))</f>
        <v/>
      </c>
      <c r="BF60" s="168" t="str">
        <f aca="false">IF(U60="","",IF(U60="-","-",IF(UPPER(U60)="AB","+",VLOOKUP(U60,'විෂය තොරතුරු'!$P$24:$Q$28,2))))</f>
        <v/>
      </c>
      <c r="BG60" s="170" t="str">
        <f aca="false">IF(V60="","",IF(V60="-","-",IF(UPPER(V60)="AB","+",VLOOKUP(V60,'විෂය තොරතුරු'!$P$24:$Q$28,2))))</f>
        <v/>
      </c>
      <c r="BH60" s="171" t="str">
        <f aca="false">IF(W60="","",IF(W60="-","-",IF(UPPER(W60)="AB","+",VLOOKUP(W60,'විෂය තොරතුරු'!$P$24:$Q$28,2))))</f>
        <v/>
      </c>
      <c r="BI60" s="168" t="str">
        <f aca="false">IF(X60="","",IF(X60="-","-",IF(UPPER(X60)="AB","+",VLOOKUP(X60,'විෂය තොරතුරු'!$P$24:$Q$28,2))))</f>
        <v/>
      </c>
      <c r="BJ60" s="168" t="str">
        <f aca="false">IF(Y60="","",IF(Y60="-","-",IF(UPPER(Y60)="AB","+",VLOOKUP(Y60,'විෂය තොරතුරු'!$P$24:$Q$28,2))))</f>
        <v/>
      </c>
      <c r="BK60" s="168" t="str">
        <f aca="false">IF(Z60="","",IF(Z60="-","-",IF(UPPER(Z60)="AB","+",VLOOKUP(Z60,'විෂය තොරතුරු'!$P$24:$Q$28,2))))</f>
        <v/>
      </c>
      <c r="BL60" s="168" t="str">
        <f aca="false">IF(AA60="","",IF(AA60="-","-",IF(UPPER(AA60)="AB","+",VLOOKUP(AA60,'විෂය තොරතුරු'!$P$24:$Q$28,2))))</f>
        <v/>
      </c>
      <c r="BM60" s="168" t="str">
        <f aca="false">IF(AB60="","",IF(AB60="-","-",IF(UPPER(AB60)="AB","+",VLOOKUP(AB60,'විෂය තොරතුරු'!$P$24:$Q$28,2))))</f>
        <v/>
      </c>
      <c r="BN60" s="168" t="str">
        <f aca="false">IF(AC60="","",IF(AC60="-","-",IF(UPPER(AC60)="AB","+",VLOOKUP(AC60,'විෂය තොරතුරු'!$P$24:$Q$28,2))))</f>
        <v/>
      </c>
      <c r="BO60" s="169" t="str">
        <f aca="false">IF(AD60="","",IF(AD60="-","-",IF(UPPER(AD60)="AB","+",VLOOKUP(AD60,'විෂය තොරතුරු'!$P$24:$Q$28,2))))</f>
        <v/>
      </c>
      <c r="BP60" s="171" t="str">
        <f aca="false">IF(AE60="","",IF(AE60="-","-",IF(UPPER(AE60)="AB","+",VLOOKUP(AE60,'විෂය තොරතුරු'!$P$24:$Q$28,2))))</f>
        <v/>
      </c>
      <c r="BQ60" s="168" t="str">
        <f aca="false">IF(AF60="","",IF(AF60="-","-",IF(UPPER(AF60)="AB","+",VLOOKUP(AF60,'විෂය තොරතුරු'!$P$24:$Q$28,2))))</f>
        <v/>
      </c>
      <c r="BR60" s="168" t="str">
        <f aca="false">IF(AG60="","",IF(AG60="-","-",IF(UPPER(AG60)="AB","+",VLOOKUP(AG60,'විෂය තොරතුරු'!$P$24:$Q$28,2))))</f>
        <v/>
      </c>
      <c r="BS60" s="168" t="str">
        <f aca="false">IF(AH60="","",IF(AH60="-","-",IF(UPPER(AH60)="AB","+",VLOOKUP(AH60,'විෂය තොරතුරු'!$P$24:$Q$28,2))))</f>
        <v/>
      </c>
      <c r="BT60" s="168" t="str">
        <f aca="false">IF(AI60="","",IF(AI60="-","-",IF(UPPER(AI60)="AB","+",VLOOKUP(AI60,'විෂය තොරතුරු'!$P$24:$Q$28,2))))</f>
        <v/>
      </c>
      <c r="BU60" s="168" t="str">
        <f aca="false">IF(AJ60="","",IF(AJ60="-","-",IF(UPPER(AJ60)="AB","+",VLOOKUP(AJ60,'විෂය තොරතුරු'!$P$24:$Q$28,2))))</f>
        <v/>
      </c>
      <c r="BV60" s="168" t="str">
        <f aca="false">IF(AK60="","",IF(AK60="-","-",IF(UPPER(AK60)="AB","+",VLOOKUP(AK60,'විෂය තොරතුරු'!$P$24:$Q$28,2))))</f>
        <v/>
      </c>
      <c r="BW60" s="169" t="str">
        <f aca="false">IF(AL60="","",IF(AL60="-","-",IF(UPPER(AL60)="AB","+",VLOOKUP(AL60,'විෂය තොරතුරු'!$P$24:$Q$28,2))))</f>
        <v/>
      </c>
      <c r="BX60" s="171" t="str">
        <f aca="false">IF($B60="","",COUNTIF($AP60:$BW60,"A"))</f>
        <v/>
      </c>
      <c r="BY60" s="168" t="str">
        <f aca="false">IF($B60="","",COUNTIF($AP60:$BW60,"B"))</f>
        <v/>
      </c>
      <c r="BZ60" s="168" t="str">
        <f aca="false">IF($B60="","",COUNTIF($AP60:$BW60,"C"))</f>
        <v/>
      </c>
      <c r="CA60" s="168" t="str">
        <f aca="false">IF($B60="","",COUNTIF($AP60:$BW60,"S"))</f>
        <v/>
      </c>
      <c r="CB60" s="169" t="str">
        <f aca="false">IF($B60="","",COUNTIF($AP60:$BW60,"W"))</f>
        <v/>
      </c>
      <c r="CC60" s="171" t="str">
        <f aca="false">IF(B60="","",SUM(BX60:CA60))</f>
        <v/>
      </c>
      <c r="CD60" s="169" t="str">
        <f aca="false">IF(B60="","",SUM(BX60:BZ60))</f>
        <v/>
      </c>
      <c r="CE60" s="172" t="str">
        <f aca="false">IF(B60="","",IF(AND(CC60&gt;=6,CD60&gt;=3,OR(E60&gt;=35,F60&gt;=35),L60&gt;=35),"6/3 සමත්",IF(AND(CC60&gt;=5,CD60&gt;=3,OR(E60&gt;=35,F60&gt;=35,L60&gt;=35)),"5/3 සමත්",IF(AND(CC60&gt;=4,CD60&gt;=1,OR(E60&gt;=20,F60&gt;=20,L60&gt;=20)),"සමත් කළ හැකි",IF(CB60=9,"W9","අසමත් ?")))))</f>
        <v/>
      </c>
      <c r="FK60" s="173" t="n">
        <v>46</v>
      </c>
      <c r="FL60" s="189" t="s">
        <v>89</v>
      </c>
      <c r="FM60" s="161"/>
      <c r="FN60" s="161" t="str">
        <f aca="false">IF(FM60="","-",(FM60/$M$95)*100)</f>
        <v>-</v>
      </c>
      <c r="FO60" s="165" t="s">
        <v>52</v>
      </c>
      <c r="FP60" s="165"/>
      <c r="FQ60" s="165" t="s">
        <v>52</v>
      </c>
      <c r="FR60" s="165" t="s">
        <v>18</v>
      </c>
      <c r="FS60" s="165"/>
      <c r="FT60" s="165"/>
      <c r="FU60" s="165" t="s">
        <v>52</v>
      </c>
      <c r="FV60" s="165" t="n">
        <v>14</v>
      </c>
      <c r="FW60" s="165" t="n">
        <v>12</v>
      </c>
      <c r="FX60" s="165" t="n">
        <v>12</v>
      </c>
      <c r="FY60" s="165" t="s">
        <v>18</v>
      </c>
      <c r="FZ60" s="165" t="s">
        <v>18</v>
      </c>
      <c r="GA60" s="165" t="s">
        <v>18</v>
      </c>
      <c r="GB60" s="165"/>
      <c r="GC60" s="165"/>
      <c r="GD60" s="165"/>
      <c r="GE60" s="165"/>
      <c r="GF60" s="165"/>
      <c r="GG60" s="165" t="s">
        <v>18</v>
      </c>
      <c r="GH60" s="165" t="s">
        <v>18</v>
      </c>
      <c r="GI60" s="165" t="s">
        <v>18</v>
      </c>
      <c r="GJ60" s="165"/>
      <c r="GK60" s="165"/>
      <c r="GL60" s="165" t="s">
        <v>18</v>
      </c>
      <c r="GM60" s="165"/>
      <c r="GN60" s="165"/>
      <c r="GO60" s="165" t="n">
        <v>21</v>
      </c>
      <c r="GP60" s="165" t="s">
        <v>18</v>
      </c>
      <c r="GQ60" s="165"/>
      <c r="GR60" s="165" t="s">
        <v>18</v>
      </c>
      <c r="GS60" s="165"/>
      <c r="GT60" s="165"/>
      <c r="GU60" s="165"/>
      <c r="GV60" s="174"/>
      <c r="GW60" s="167" t="n">
        <f aca="false">IF(FL60="","",SUM(FO60:GV60))</f>
        <v>59</v>
      </c>
      <c r="GX60" s="168" t="n">
        <f aca="false">IF(FL60="","",GW60/9)</f>
        <v>6.55555555555556</v>
      </c>
      <c r="GY60" s="169" t="n">
        <f aca="false">IF(FL60="","",IF(GW60=0,"-",RANK(GW60,$GW$15:$GW$64,0)))</f>
        <v>46</v>
      </c>
      <c r="GZ60" s="167" t="str">
        <f aca="false">IF(FO60="","",IF(FO60="-","-",IF(UPPER(FO60)="AB","+",VLOOKUP(FO60,'විෂය තොරතුරු'!$P$24:$Q$28,2))))</f>
        <v>+</v>
      </c>
      <c r="HA60" s="168" t="str">
        <f aca="false">IF(FP60="","",IF(FP60="-","-",IF(UPPER(FP60)="AB","+",VLOOKUP(FP60,'විෂය තොරතුරු'!$P$24:$Q$28,2))))</f>
        <v/>
      </c>
      <c r="HB60" s="168" t="str">
        <f aca="false">IF(FQ60="","",IF(FQ60="-","-",IF(UPPER(FQ60)="AB","+",VLOOKUP(FQ60,'විෂය තොරතුරු'!$P$24:$Q$28,2))))</f>
        <v>+</v>
      </c>
      <c r="HC60" s="168" t="str">
        <f aca="false">IF(FR60="","",IF(FR60="-","-",IF(UPPER(FR60)="AB","+",VLOOKUP(FR60,'විෂය තොරතුරු'!$P$24:$Q$28,2))))</f>
        <v>-</v>
      </c>
      <c r="HD60" s="168" t="str">
        <f aca="false">IF(FS60="","",IF(FS60="-","-",IF(UPPER(FS60)="AB","+",VLOOKUP(FS60,'විෂය තොරතුරු'!$P$24:$Q$28,2))))</f>
        <v/>
      </c>
      <c r="HE60" s="170" t="str">
        <f aca="false">IF(FT60="","",IF(FT60="-","-",IF(UPPER(FT60)="AB","+",VLOOKUP(FT60,'විෂය තොරතුරු'!$P$24:$Q$28,2))))</f>
        <v/>
      </c>
      <c r="HF60" s="171" t="str">
        <f aca="false">IF(FU60="","",IF(FU60="-","-",IF(UPPER(FU60)="AB","+",VLOOKUP(FU60,'විෂය තොරතුරු'!$P$24:$Q$28,2))))</f>
        <v>+</v>
      </c>
      <c r="HG60" s="168" t="str">
        <f aca="false">IF(FV60="","",IF(FV60="-","-",IF(UPPER(FV60)="AB","+",VLOOKUP(FV60,'විෂය තොරතුරු'!$P$24:$Q$28,2))))</f>
        <v>W</v>
      </c>
      <c r="HH60" s="168" t="str">
        <f aca="false">IF(FW60="","",IF(FW60="-","-",IF(UPPER(FW60)="AB","+",VLOOKUP(FW60,'විෂය තොරතුරු'!$P$24:$Q$28,2))))</f>
        <v>W</v>
      </c>
      <c r="HI60" s="169" t="str">
        <f aca="false">IF(FX60="","",IF(FX60="-","-",IF(UPPER(FX60)="AB","+",VLOOKUP(FX60,'විෂය තොරතුරු'!$P$24:$Q$28,2))))</f>
        <v>W</v>
      </c>
      <c r="HJ60" s="167" t="str">
        <f aca="false">IF(FY60="","",IF(FY60="-","-",IF(UPPER(FY60)="AB","+",VLOOKUP(FY60,'විෂය තොරතුරු'!$P$24:$Q$28,2))))</f>
        <v>-</v>
      </c>
      <c r="HK60" s="168" t="str">
        <f aca="false">IF(FZ60="","",IF(FZ60="-","-",IF(UPPER(FZ60)="AB","+",VLOOKUP(FZ60,'විෂය තොරතුරු'!$P$24:$Q$28,2))))</f>
        <v>-</v>
      </c>
      <c r="HL60" s="168" t="str">
        <f aca="false">IF(GA60="","",IF(GA60="-","-",IF(UPPER(GA60)="AB","+",VLOOKUP(GA60,'විෂය තොරතුරු'!$P$24:$Q$28,2))))</f>
        <v>-</v>
      </c>
      <c r="HM60" s="168" t="str">
        <f aca="false">IF(GB60="","",IF(GB60="-","-",IF(UPPER(GB60)="AB","+",VLOOKUP(GB60,'විෂය තොරතුරු'!$P$24:$Q$28,2))))</f>
        <v/>
      </c>
      <c r="HN60" s="168" t="str">
        <f aca="false">IF(GC60="","",IF(GC60="-","-",IF(UPPER(GC60)="AB","+",VLOOKUP(GC60,'විෂය තොරතුරු'!$P$24:$Q$28,2))))</f>
        <v/>
      </c>
      <c r="HO60" s="168" t="str">
        <f aca="false">IF(GD60="","",IF(GD60="-","-",IF(UPPER(GD60)="AB","+",VLOOKUP(GD60,'විෂය තොරතුරු'!$P$24:$Q$28,2))))</f>
        <v/>
      </c>
      <c r="HP60" s="168" t="str">
        <f aca="false">IF(GE60="","",IF(GE60="-","-",IF(UPPER(GE60)="AB","+",VLOOKUP(GE60,'විෂය තොරතුරු'!$P$24:$Q$28,2))))</f>
        <v/>
      </c>
      <c r="HQ60" s="170" t="str">
        <f aca="false">IF(GF60="","",IF(GF60="-","-",IF(UPPER(GF60)="AB","+",VLOOKUP(GF60,'විෂය තොරතුරු'!$P$24:$Q$28,2))))</f>
        <v/>
      </c>
      <c r="HR60" s="171" t="str">
        <f aca="false">IF(GG60="","",IF(GG60="-","-",IF(UPPER(GG60)="AB","+",VLOOKUP(GG60,'විෂය තොරතුරු'!$P$24:$Q$28,2))))</f>
        <v>-</v>
      </c>
      <c r="HS60" s="168" t="str">
        <f aca="false">IF(GH60="","",IF(GH60="-","-",IF(UPPER(GH60)="AB","+",VLOOKUP(GH60,'විෂය තොරතුරු'!$P$24:$Q$28,2))))</f>
        <v>-</v>
      </c>
      <c r="HT60" s="168" t="str">
        <f aca="false">IF(GI60="","",IF(GI60="-","-",IF(UPPER(GI60)="AB","+",VLOOKUP(GI60,'විෂය තොරතුරු'!$P$24:$Q$28,2))))</f>
        <v>-</v>
      </c>
      <c r="HU60" s="168" t="str">
        <f aca="false">IF(GJ60="","",IF(GJ60="-","-",IF(UPPER(GJ60)="AB","+",VLOOKUP(GJ60,'විෂය තොරතුරු'!$P$24:$Q$28,2))))</f>
        <v/>
      </c>
      <c r="HV60" s="168" t="str">
        <f aca="false">IF(GK60="","",IF(GK60="-","-",IF(UPPER(GK60)="AB","+",VLOOKUP(GK60,'විෂය තොරතුරු'!$P$24:$Q$28,2))))</f>
        <v/>
      </c>
      <c r="HW60" s="168" t="str">
        <f aca="false">IF(GL60="","",IF(GL60="-","-",IF(UPPER(GL60)="AB","+",VLOOKUP(GL60,'විෂය තොරතුරු'!$P$24:$Q$28,2))))</f>
        <v>-</v>
      </c>
      <c r="HX60" s="168" t="str">
        <f aca="false">IF(GM60="","",IF(GM60="-","-",IF(UPPER(GM60)="AB","+",VLOOKUP(GM60,'විෂය තොරතුරු'!$P$24:$Q$28,2))))</f>
        <v/>
      </c>
      <c r="HY60" s="169" t="str">
        <f aca="false">IF(GN60="","",IF(GN60="-","-",IF(UPPER(GN60)="AB","+",VLOOKUP(GN60,'විෂය තොරතුරු'!$P$24:$Q$28,2))))</f>
        <v/>
      </c>
      <c r="HZ60" s="171" t="str">
        <f aca="false">IF(GO60="","",IF(GO60="-","-",IF(UPPER(GO60)="AB","+",VLOOKUP(GO60,'විෂය තොරතුරු'!$P$24:$Q$28,2))))</f>
        <v>W</v>
      </c>
      <c r="IA60" s="168" t="str">
        <f aca="false">IF(GP60="","",IF(GP60="-","-",IF(UPPER(GP60)="AB","+",VLOOKUP(GP60,'විෂය තොරතුරු'!$P$24:$Q$28,2))))</f>
        <v>-</v>
      </c>
      <c r="IB60" s="168" t="str">
        <f aca="false">IF(GQ60="","",IF(GQ60="-","-",IF(UPPER(GQ60)="AB","+",VLOOKUP(GQ60,'විෂය තොරතුරු'!$P$24:$Q$28,2))))</f>
        <v/>
      </c>
      <c r="IC60" s="168" t="str">
        <f aca="false">IF(GR60="","",IF(GR60="-","-",IF(UPPER(GR60)="AB","+",VLOOKUP(GR60,'විෂය තොරතුරු'!$P$24:$Q$28,2))))</f>
        <v>-</v>
      </c>
      <c r="ID60" s="168" t="str">
        <f aca="false">IF(GS60="","",IF(GS60="-","-",IF(UPPER(GS60)="AB","+",VLOOKUP(GS60,'විෂය තොරතුරු'!$P$24:$Q$28,2))))</f>
        <v/>
      </c>
      <c r="IE60" s="168" t="str">
        <f aca="false">IF(GT60="","",IF(GT60="-","-",IF(UPPER(GT60)="AB","+",VLOOKUP(GT60,'විෂය තොරතුරු'!$P$24:$Q$28,2))))</f>
        <v/>
      </c>
      <c r="IF60" s="168" t="str">
        <f aca="false">IF(GU60="","",IF(GU60="-","-",IF(UPPER(GU60)="AB","+",VLOOKUP(GU60,'විෂය තොරතුරු'!$P$24:$Q$28,2))))</f>
        <v/>
      </c>
      <c r="IG60" s="169" t="str">
        <f aca="false">IF(GV60="","",IF(GV60="-","-",IF(UPPER(GV60)="AB","+",VLOOKUP(GV60,'විෂය තොරතුරු'!$P$24:$Q$28,2))))</f>
        <v/>
      </c>
      <c r="IH60" s="171" t="n">
        <f aca="false">IF($FL60="","",COUNTIF($GZ60:$IG60,"A"))</f>
        <v>0</v>
      </c>
      <c r="II60" s="171" t="n">
        <f aca="false">IF($FL60="","",COUNTIF($GZ60:$IG60,"B"))</f>
        <v>0</v>
      </c>
      <c r="IJ60" s="171" t="n">
        <f aca="false">IF($FL60="","",COUNTIF($GZ60:$IG60,"C"))</f>
        <v>0</v>
      </c>
      <c r="IK60" s="171" t="n">
        <f aca="false">IF($FL60="","",COUNTIF($GZ60:$IG60,"S"))</f>
        <v>0</v>
      </c>
      <c r="IL60" s="171" t="n">
        <f aca="false">IF($FL60="","",COUNTIF($GZ60:$IG60,"W"))</f>
        <v>4</v>
      </c>
      <c r="IM60" s="171" t="n">
        <f aca="false">IF(FL60="","",SUM(IH60:IK60))</f>
        <v>0</v>
      </c>
      <c r="IN60" s="169" t="n">
        <f aca="false">IF(FL60="","",SUM(IH60:IJ60))</f>
        <v>0</v>
      </c>
      <c r="IO60" s="172" t="str">
        <f aca="false">IF(FL60="","",IF(AND(IM60&gt;=6,IN60&gt;=3,OR(FO60&gt;=35,FP60&gt;=35),FV60&gt;=35),"6/3 සමත්",IF(AND(IM60&gt;=5,IN60&gt;=3,OR(FO60&gt;=35,FP60&gt;=35,FV60&gt;=35)),"5/3 සමත්",IF(AND(IM60&gt;=4,IN60&gt;=1,OR(FO60&gt;=20,FP60&gt;=20,FV60&gt;=20)),"සමත් කළ හැකි",IF(IL60=9,"W9","අසමත් ?")))))</f>
        <v>අසමත් ?</v>
      </c>
    </row>
    <row r="61" customFormat="false" ht="13.8" hidden="false" customHeight="false" outlineLevel="0" collapsed="false">
      <c r="A61" s="160" t="n">
        <v>47</v>
      </c>
      <c r="B61" s="189"/>
      <c r="C61" s="161"/>
      <c r="D61" s="162"/>
      <c r="E61" s="183"/>
      <c r="F61" s="181"/>
      <c r="G61" s="183"/>
      <c r="H61" s="180"/>
      <c r="I61" s="180"/>
      <c r="J61" s="181"/>
      <c r="K61" s="183"/>
      <c r="L61" s="180"/>
      <c r="M61" s="180"/>
      <c r="N61" s="181"/>
      <c r="O61" s="183"/>
      <c r="P61" s="180"/>
      <c r="Q61" s="180"/>
      <c r="R61" s="180"/>
      <c r="S61" s="180"/>
      <c r="T61" s="180"/>
      <c r="U61" s="180"/>
      <c r="V61" s="181"/>
      <c r="W61" s="183"/>
      <c r="X61" s="180"/>
      <c r="Y61" s="180"/>
      <c r="Z61" s="180"/>
      <c r="AA61" s="180"/>
      <c r="AB61" s="180"/>
      <c r="AC61" s="180"/>
      <c r="AD61" s="181"/>
      <c r="AE61" s="183"/>
      <c r="AF61" s="180"/>
      <c r="AG61" s="180"/>
      <c r="AH61" s="180"/>
      <c r="AI61" s="180"/>
      <c r="AJ61" s="180"/>
      <c r="AK61" s="180"/>
      <c r="AL61" s="166"/>
      <c r="AM61" s="167" t="str">
        <f aca="false">IF(B61="","",SUM(E61:AL61))</f>
        <v/>
      </c>
      <c r="AN61" s="168" t="str">
        <f aca="false">IF(B61="","",AM61/9)</f>
        <v/>
      </c>
      <c r="AO61" s="169" t="str">
        <f aca="false">IF(B61="","",IF(AM61=0,"-",RANK(AM61,$AM$15:$AM$64,0)))</f>
        <v/>
      </c>
      <c r="AP61" s="167" t="str">
        <f aca="false">IF(E61="","",IF(E61="-","-",IF(UPPER(E61)="AB","+",VLOOKUP(E61,'විෂය තොරතුරු'!$P$24:$Q$28,2))))</f>
        <v/>
      </c>
      <c r="AQ61" s="168" t="str">
        <f aca="false">IF(F61="","",IF(F61="-","-",IF(UPPER(F61)="AB","+",VLOOKUP(F61,'විෂය තොරතුරු'!$P$24:$Q$28,2))))</f>
        <v/>
      </c>
      <c r="AR61" s="168" t="str">
        <f aca="false">IF(G61="","",IF(G61="-","-",IF(UPPER(G61)="AB","+",VLOOKUP(G61,'විෂය තොරතුරු'!$P$24:$Q$28,2))))</f>
        <v/>
      </c>
      <c r="AS61" s="168" t="str">
        <f aca="false">IF(H61="","",IF(H61="-","-",IF(UPPER(H61)="AB","+",VLOOKUP(H61,'විෂය තොරතුරු'!$P$24:$Q$28,2))))</f>
        <v/>
      </c>
      <c r="AT61" s="168" t="str">
        <f aca="false">IF(I61="","",IF(I61="-","-",IF(UPPER(I61)="AB","+",VLOOKUP(I61,'විෂය තොරතුරු'!$P$24:$Q$28,2))))</f>
        <v/>
      </c>
      <c r="AU61" s="170" t="str">
        <f aca="false">IF(J61="","",IF(J61="-","-",IF(UPPER(J61)="AB","+",VLOOKUP(J61,'විෂය තොරතුරු'!$P$24:$Q$28,2))))</f>
        <v/>
      </c>
      <c r="AV61" s="171" t="str">
        <f aca="false">IF(K61="","",IF(K61="-","-",IF(UPPER(K61)="AB","+",VLOOKUP(K61,'විෂය තොරතුරු'!$P$24:$Q$28,2))))</f>
        <v/>
      </c>
      <c r="AW61" s="168" t="str">
        <f aca="false">IF(L61="","",IF(L61="-","-",IF(UPPER(L61)="AB","+",VLOOKUP(L61,'විෂය තොරතුරු'!$P$24:$Q$28,2))))</f>
        <v/>
      </c>
      <c r="AX61" s="168" t="str">
        <f aca="false">IF(M61="","",IF(M61="-","-",IF(UPPER(M61)="AB","+",VLOOKUP(M61,'විෂය තොරතුරු'!$P$24:$Q$28,2))))</f>
        <v/>
      </c>
      <c r="AY61" s="169" t="str">
        <f aca="false">IF(N61="","",IF(N61="-","-",IF(UPPER(N61)="AB","+",VLOOKUP(N61,'විෂය තොරතුරු'!$P$24:$Q$28,2))))</f>
        <v/>
      </c>
      <c r="AZ61" s="167" t="str">
        <f aca="false">IF(O61="","",IF(O61="-","-",IF(UPPER(O61)="AB","+",VLOOKUP(O61,'විෂය තොරතුරු'!$P$24:$Q$28,2))))</f>
        <v/>
      </c>
      <c r="BA61" s="168" t="str">
        <f aca="false">IF(P61="","",IF(P61="-","-",IF(UPPER(P61)="AB","+",VLOOKUP(P61,'විෂය තොරතුරු'!$P$24:$Q$28,2))))</f>
        <v/>
      </c>
      <c r="BB61" s="168" t="str">
        <f aca="false">IF(Q61="","",IF(Q61="-","-",IF(UPPER(Q61)="AB","+",VLOOKUP(Q61,'විෂය තොරතුරු'!$P$24:$Q$28,2))))</f>
        <v/>
      </c>
      <c r="BC61" s="168" t="str">
        <f aca="false">IF(R61="","",IF(R61="-","-",IF(UPPER(R61)="AB","+",VLOOKUP(R61,'විෂය තොරතුරු'!$P$24:$Q$28,2))))</f>
        <v/>
      </c>
      <c r="BD61" s="168" t="str">
        <f aca="false">IF(S61="","",IF(S61="-","-",IF(UPPER(S61)="AB","+",VLOOKUP(S61,'විෂය තොරතුරු'!$P$24:$Q$28,2))))</f>
        <v/>
      </c>
      <c r="BE61" s="168" t="str">
        <f aca="false">IF(T61="","",IF(T61="-","-",IF(UPPER(T61)="AB","+",VLOOKUP(T61,'විෂය තොරතුරු'!$P$24:$Q$28,2))))</f>
        <v/>
      </c>
      <c r="BF61" s="168" t="str">
        <f aca="false">IF(U61="","",IF(U61="-","-",IF(UPPER(U61)="AB","+",VLOOKUP(U61,'විෂය තොරතුරු'!$P$24:$Q$28,2))))</f>
        <v/>
      </c>
      <c r="BG61" s="170" t="str">
        <f aca="false">IF(V61="","",IF(V61="-","-",IF(UPPER(V61)="AB","+",VLOOKUP(V61,'විෂය තොරතුරු'!$P$24:$Q$28,2))))</f>
        <v/>
      </c>
      <c r="BH61" s="171" t="str">
        <f aca="false">IF(W61="","",IF(W61="-","-",IF(UPPER(W61)="AB","+",VLOOKUP(W61,'විෂය තොරතුරු'!$P$24:$Q$28,2))))</f>
        <v/>
      </c>
      <c r="BI61" s="168" t="str">
        <f aca="false">IF(X61="","",IF(X61="-","-",IF(UPPER(X61)="AB","+",VLOOKUP(X61,'විෂය තොරතුරු'!$P$24:$Q$28,2))))</f>
        <v/>
      </c>
      <c r="BJ61" s="168" t="str">
        <f aca="false">IF(Y61="","",IF(Y61="-","-",IF(UPPER(Y61)="AB","+",VLOOKUP(Y61,'විෂය තොරතුරු'!$P$24:$Q$28,2))))</f>
        <v/>
      </c>
      <c r="BK61" s="168" t="str">
        <f aca="false">IF(Z61="","",IF(Z61="-","-",IF(UPPER(Z61)="AB","+",VLOOKUP(Z61,'විෂය තොරතුරු'!$P$24:$Q$28,2))))</f>
        <v/>
      </c>
      <c r="BL61" s="168" t="str">
        <f aca="false">IF(AA61="","",IF(AA61="-","-",IF(UPPER(AA61)="AB","+",VLOOKUP(AA61,'විෂය තොරතුරු'!$P$24:$Q$28,2))))</f>
        <v/>
      </c>
      <c r="BM61" s="168" t="str">
        <f aca="false">IF(AB61="","",IF(AB61="-","-",IF(UPPER(AB61)="AB","+",VLOOKUP(AB61,'විෂය තොරතුරු'!$P$24:$Q$28,2))))</f>
        <v/>
      </c>
      <c r="BN61" s="168" t="str">
        <f aca="false">IF(AC61="","",IF(AC61="-","-",IF(UPPER(AC61)="AB","+",VLOOKUP(AC61,'විෂය තොරතුරු'!$P$24:$Q$28,2))))</f>
        <v/>
      </c>
      <c r="BO61" s="169" t="str">
        <f aca="false">IF(AD61="","",IF(AD61="-","-",IF(UPPER(AD61)="AB","+",VLOOKUP(AD61,'විෂය තොරතුරු'!$P$24:$Q$28,2))))</f>
        <v/>
      </c>
      <c r="BP61" s="171" t="str">
        <f aca="false">IF(AE61="","",IF(AE61="-","-",IF(UPPER(AE61)="AB","+",VLOOKUP(AE61,'විෂය තොරතුරු'!$P$24:$Q$28,2))))</f>
        <v/>
      </c>
      <c r="BQ61" s="168" t="str">
        <f aca="false">IF(AF61="","",IF(AF61="-","-",IF(UPPER(AF61)="AB","+",VLOOKUP(AF61,'විෂය තොරතුරු'!$P$24:$Q$28,2))))</f>
        <v/>
      </c>
      <c r="BR61" s="168" t="str">
        <f aca="false">IF(AG61="","",IF(AG61="-","-",IF(UPPER(AG61)="AB","+",VLOOKUP(AG61,'විෂය තොරතුරු'!$P$24:$Q$28,2))))</f>
        <v/>
      </c>
      <c r="BS61" s="168" t="str">
        <f aca="false">IF(AH61="","",IF(AH61="-","-",IF(UPPER(AH61)="AB","+",VLOOKUP(AH61,'විෂය තොරතුරු'!$P$24:$Q$28,2))))</f>
        <v/>
      </c>
      <c r="BT61" s="168" t="str">
        <f aca="false">IF(AI61="","",IF(AI61="-","-",IF(UPPER(AI61)="AB","+",VLOOKUP(AI61,'විෂය තොරතුරු'!$P$24:$Q$28,2))))</f>
        <v/>
      </c>
      <c r="BU61" s="168" t="str">
        <f aca="false">IF(AJ61="","",IF(AJ61="-","-",IF(UPPER(AJ61)="AB","+",VLOOKUP(AJ61,'විෂය තොරතුරු'!$P$24:$Q$28,2))))</f>
        <v/>
      </c>
      <c r="BV61" s="168" t="str">
        <f aca="false">IF(AK61="","",IF(AK61="-","-",IF(UPPER(AK61)="AB","+",VLOOKUP(AK61,'විෂය තොරතුරු'!$P$24:$Q$28,2))))</f>
        <v/>
      </c>
      <c r="BW61" s="169" t="str">
        <f aca="false">IF(AL61="","",IF(AL61="-","-",IF(UPPER(AL61)="AB","+",VLOOKUP(AL61,'විෂය තොරතුරු'!$P$24:$Q$28,2))))</f>
        <v/>
      </c>
      <c r="BX61" s="171" t="str">
        <f aca="false">IF($B61="","",COUNTIF($AP61:$BW61,"A"))</f>
        <v/>
      </c>
      <c r="BY61" s="168" t="str">
        <f aca="false">IF($B61="","",COUNTIF($AP61:$BW61,"B"))</f>
        <v/>
      </c>
      <c r="BZ61" s="168" t="str">
        <f aca="false">IF($B61="","",COUNTIF($AP61:$BW61,"C"))</f>
        <v/>
      </c>
      <c r="CA61" s="168" t="str">
        <f aca="false">IF($B61="","",COUNTIF($AP61:$BW61,"S"))</f>
        <v/>
      </c>
      <c r="CB61" s="169" t="str">
        <f aca="false">IF($B61="","",COUNTIF($AP61:$BW61,"W"))</f>
        <v/>
      </c>
      <c r="CC61" s="171" t="str">
        <f aca="false">IF(B61="","",SUM(BX61:CA61))</f>
        <v/>
      </c>
      <c r="CD61" s="169" t="str">
        <f aca="false">IF(B61="","",SUM(BX61:BZ61))</f>
        <v/>
      </c>
      <c r="CE61" s="172" t="str">
        <f aca="false">IF(B61="","",IF(AND(CC61&gt;=6,CD61&gt;=3,OR(E61&gt;=35,F61&gt;=35),L61&gt;=35),"6/3 සමත්",IF(AND(CC61&gt;=5,CD61&gt;=3,OR(E61&gt;=35,F61&gt;=35,L61&gt;=35)),"5/3 සමත්",IF(AND(CC61&gt;=4,CD61&gt;=1,OR(E61&gt;=20,F61&gt;=20,L61&gt;=20)),"සමත් කළ හැකි",IF(CB61=9,"W9","අසමත් ?")))))</f>
        <v/>
      </c>
      <c r="FK61" s="173" t="n">
        <v>47</v>
      </c>
      <c r="FL61" s="189" t="s">
        <v>90</v>
      </c>
      <c r="FM61" s="161"/>
      <c r="FN61" s="161" t="str">
        <f aca="false">IF(FM61="","-",(FM61/$M$95)*100)</f>
        <v>-</v>
      </c>
      <c r="FO61" s="165" t="n">
        <v>38</v>
      </c>
      <c r="FP61" s="165"/>
      <c r="FQ61" s="165" t="n">
        <v>66</v>
      </c>
      <c r="FR61" s="165" t="s">
        <v>18</v>
      </c>
      <c r="FS61" s="165"/>
      <c r="FT61" s="165"/>
      <c r="FU61" s="165" t="n">
        <v>22</v>
      </c>
      <c r="FV61" s="165" t="n">
        <v>46</v>
      </c>
      <c r="FW61" s="165" t="n">
        <v>17</v>
      </c>
      <c r="FX61" s="165" t="n">
        <v>35</v>
      </c>
      <c r="FY61" s="165" t="s">
        <v>18</v>
      </c>
      <c r="FZ61" s="165" t="s">
        <v>18</v>
      </c>
      <c r="GA61" s="165" t="n">
        <v>53</v>
      </c>
      <c r="GB61" s="165"/>
      <c r="GC61" s="165"/>
      <c r="GD61" s="165"/>
      <c r="GE61" s="165"/>
      <c r="GF61" s="165"/>
      <c r="GG61" s="165" t="s">
        <v>18</v>
      </c>
      <c r="GH61" s="165" t="n">
        <v>64</v>
      </c>
      <c r="GI61" s="165" t="s">
        <v>18</v>
      </c>
      <c r="GJ61" s="165"/>
      <c r="GK61" s="165"/>
      <c r="GL61" s="165" t="s">
        <v>18</v>
      </c>
      <c r="GM61" s="165"/>
      <c r="GN61" s="165"/>
      <c r="GO61" s="165" t="s">
        <v>18</v>
      </c>
      <c r="GP61" s="165" t="s">
        <v>18</v>
      </c>
      <c r="GQ61" s="165"/>
      <c r="GR61" s="165" t="n">
        <v>54</v>
      </c>
      <c r="GS61" s="165"/>
      <c r="GT61" s="165"/>
      <c r="GU61" s="165"/>
      <c r="GV61" s="174"/>
      <c r="GW61" s="167" t="n">
        <f aca="false">IF(FL61="","",SUM(FO61:GV61))</f>
        <v>395</v>
      </c>
      <c r="GX61" s="168" t="n">
        <f aca="false">IF(FL61="","",GW61/9)</f>
        <v>43.8888888888889</v>
      </c>
      <c r="GY61" s="169" t="n">
        <f aca="false">IF(FL61="","",IF(GW61=0,"-",RANK(GW61,$GW$15:$GW$64,0)))</f>
        <v>11</v>
      </c>
      <c r="GZ61" s="167" t="str">
        <f aca="false">IF(FO61="","",IF(FO61="-","-",IF(UPPER(FO61)="AB","+",VLOOKUP(FO61,'විෂය තොරතුරු'!$P$24:$Q$28,2))))</f>
        <v>S</v>
      </c>
      <c r="HA61" s="168" t="str">
        <f aca="false">IF(FP61="","",IF(FP61="-","-",IF(UPPER(FP61)="AB","+",VLOOKUP(FP61,'විෂය තොරතුරු'!$P$24:$Q$28,2))))</f>
        <v/>
      </c>
      <c r="HB61" s="168" t="str">
        <f aca="false">IF(FQ61="","",IF(FQ61="-","-",IF(UPPER(FQ61)="AB","+",VLOOKUP(FQ61,'විෂය තොරතුරු'!$P$24:$Q$28,2))))</f>
        <v>B</v>
      </c>
      <c r="HC61" s="168" t="str">
        <f aca="false">IF(FR61="","",IF(FR61="-","-",IF(UPPER(FR61)="AB","+",VLOOKUP(FR61,'විෂය තොරතුරු'!$P$24:$Q$28,2))))</f>
        <v>-</v>
      </c>
      <c r="HD61" s="168" t="str">
        <f aca="false">IF(FS61="","",IF(FS61="-","-",IF(UPPER(FS61)="AB","+",VLOOKUP(FS61,'විෂය තොරතුරු'!$P$24:$Q$28,2))))</f>
        <v/>
      </c>
      <c r="HE61" s="170" t="str">
        <f aca="false">IF(FT61="","",IF(FT61="-","-",IF(UPPER(FT61)="AB","+",VLOOKUP(FT61,'විෂය තොරතුරු'!$P$24:$Q$28,2))))</f>
        <v/>
      </c>
      <c r="HF61" s="171" t="str">
        <f aca="false">IF(FU61="","",IF(FU61="-","-",IF(UPPER(FU61)="AB","+",VLOOKUP(FU61,'විෂය තොරතුරු'!$P$24:$Q$28,2))))</f>
        <v>W</v>
      </c>
      <c r="HG61" s="168" t="str">
        <f aca="false">IF(FV61="","",IF(FV61="-","-",IF(UPPER(FV61)="AB","+",VLOOKUP(FV61,'විෂය තොරතුරු'!$P$24:$Q$28,2))))</f>
        <v>S</v>
      </c>
      <c r="HH61" s="168" t="str">
        <f aca="false">IF(FW61="","",IF(FW61="-","-",IF(UPPER(FW61)="AB","+",VLOOKUP(FW61,'විෂය තොරතුරු'!$P$24:$Q$28,2))))</f>
        <v>W</v>
      </c>
      <c r="HI61" s="169" t="str">
        <f aca="false">IF(FX61="","",IF(FX61="-","-",IF(UPPER(FX61)="AB","+",VLOOKUP(FX61,'විෂය තොරතුරු'!$P$24:$Q$28,2))))</f>
        <v>S</v>
      </c>
      <c r="HJ61" s="167" t="str">
        <f aca="false">IF(FY61="","",IF(FY61="-","-",IF(UPPER(FY61)="AB","+",VLOOKUP(FY61,'විෂය තොරතුරු'!$P$24:$Q$28,2))))</f>
        <v>-</v>
      </c>
      <c r="HK61" s="168" t="str">
        <f aca="false">IF(FZ61="","",IF(FZ61="-","-",IF(UPPER(FZ61)="AB","+",VLOOKUP(FZ61,'විෂය තොරතුරු'!$P$24:$Q$28,2))))</f>
        <v>-</v>
      </c>
      <c r="HL61" s="168" t="str">
        <f aca="false">IF(GA61="","",IF(GA61="-","-",IF(UPPER(GA61)="AB","+",VLOOKUP(GA61,'විෂය තොරතුරු'!$P$24:$Q$28,2))))</f>
        <v>C</v>
      </c>
      <c r="HM61" s="168" t="str">
        <f aca="false">IF(GB61="","",IF(GB61="-","-",IF(UPPER(GB61)="AB","+",VLOOKUP(GB61,'විෂය තොරතුරු'!$P$24:$Q$28,2))))</f>
        <v/>
      </c>
      <c r="HN61" s="168" t="str">
        <f aca="false">IF(GC61="","",IF(GC61="-","-",IF(UPPER(GC61)="AB","+",VLOOKUP(GC61,'විෂය තොරතුරු'!$P$24:$Q$28,2))))</f>
        <v/>
      </c>
      <c r="HO61" s="168" t="str">
        <f aca="false">IF(GD61="","",IF(GD61="-","-",IF(UPPER(GD61)="AB","+",VLOOKUP(GD61,'විෂය තොරතුරු'!$P$24:$Q$28,2))))</f>
        <v/>
      </c>
      <c r="HP61" s="168" t="str">
        <f aca="false">IF(GE61="","",IF(GE61="-","-",IF(UPPER(GE61)="AB","+",VLOOKUP(GE61,'විෂය තොරතුරු'!$P$24:$Q$28,2))))</f>
        <v/>
      </c>
      <c r="HQ61" s="170" t="str">
        <f aca="false">IF(GF61="","",IF(GF61="-","-",IF(UPPER(GF61)="AB","+",VLOOKUP(GF61,'විෂය තොරතුරු'!$P$24:$Q$28,2))))</f>
        <v/>
      </c>
      <c r="HR61" s="171" t="str">
        <f aca="false">IF(GG61="","",IF(GG61="-","-",IF(UPPER(GG61)="AB","+",VLOOKUP(GG61,'විෂය තොරතුරු'!$P$24:$Q$28,2))))</f>
        <v>-</v>
      </c>
      <c r="HS61" s="168" t="str">
        <f aca="false">IF(GH61="","",IF(GH61="-","-",IF(UPPER(GH61)="AB","+",VLOOKUP(GH61,'විෂය තොරතුරු'!$P$24:$Q$28,2))))</f>
        <v>C</v>
      </c>
      <c r="HT61" s="168" t="str">
        <f aca="false">IF(GI61="","",IF(GI61="-","-",IF(UPPER(GI61)="AB","+",VLOOKUP(GI61,'විෂය තොරතුරු'!$P$24:$Q$28,2))))</f>
        <v>-</v>
      </c>
      <c r="HU61" s="168" t="str">
        <f aca="false">IF(GJ61="","",IF(GJ61="-","-",IF(UPPER(GJ61)="AB","+",VLOOKUP(GJ61,'විෂය තොරතුරු'!$P$24:$Q$28,2))))</f>
        <v/>
      </c>
      <c r="HV61" s="168" t="str">
        <f aca="false">IF(GK61="","",IF(GK61="-","-",IF(UPPER(GK61)="AB","+",VLOOKUP(GK61,'විෂය තොරතුරු'!$P$24:$Q$28,2))))</f>
        <v/>
      </c>
      <c r="HW61" s="168" t="str">
        <f aca="false">IF(GL61="","",IF(GL61="-","-",IF(UPPER(GL61)="AB","+",VLOOKUP(GL61,'විෂය තොරතුරු'!$P$24:$Q$28,2))))</f>
        <v>-</v>
      </c>
      <c r="HX61" s="168" t="str">
        <f aca="false">IF(GM61="","",IF(GM61="-","-",IF(UPPER(GM61)="AB","+",VLOOKUP(GM61,'විෂය තොරතුරු'!$P$24:$Q$28,2))))</f>
        <v/>
      </c>
      <c r="HY61" s="169" t="str">
        <f aca="false">IF(GN61="","",IF(GN61="-","-",IF(UPPER(GN61)="AB","+",VLOOKUP(GN61,'විෂය තොරතුරු'!$P$24:$Q$28,2))))</f>
        <v/>
      </c>
      <c r="HZ61" s="171" t="str">
        <f aca="false">IF(GO61="","",IF(GO61="-","-",IF(UPPER(GO61)="AB","+",VLOOKUP(GO61,'විෂය තොරතුරු'!$P$24:$Q$28,2))))</f>
        <v>-</v>
      </c>
      <c r="IA61" s="168" t="str">
        <f aca="false">IF(GP61="","",IF(GP61="-","-",IF(UPPER(GP61)="AB","+",VLOOKUP(GP61,'විෂය තොරතුරු'!$P$24:$Q$28,2))))</f>
        <v>-</v>
      </c>
      <c r="IB61" s="168" t="str">
        <f aca="false">IF(GQ61="","",IF(GQ61="-","-",IF(UPPER(GQ61)="AB","+",VLOOKUP(GQ61,'විෂය තොරතුරු'!$P$24:$Q$28,2))))</f>
        <v/>
      </c>
      <c r="IC61" s="168" t="str">
        <f aca="false">IF(GR61="","",IF(GR61="-","-",IF(UPPER(GR61)="AB","+",VLOOKUP(GR61,'විෂය තොරතුරු'!$P$24:$Q$28,2))))</f>
        <v>C</v>
      </c>
      <c r="ID61" s="168" t="str">
        <f aca="false">IF(GS61="","",IF(GS61="-","-",IF(UPPER(GS61)="AB","+",VLOOKUP(GS61,'විෂය තොරතුරු'!$P$24:$Q$28,2))))</f>
        <v/>
      </c>
      <c r="IE61" s="168" t="str">
        <f aca="false">IF(GT61="","",IF(GT61="-","-",IF(UPPER(GT61)="AB","+",VLOOKUP(GT61,'විෂය තොරතුරු'!$P$24:$Q$28,2))))</f>
        <v/>
      </c>
      <c r="IF61" s="168" t="str">
        <f aca="false">IF(GU61="","",IF(GU61="-","-",IF(UPPER(GU61)="AB","+",VLOOKUP(GU61,'විෂය තොරතුරු'!$P$24:$Q$28,2))))</f>
        <v/>
      </c>
      <c r="IG61" s="169" t="str">
        <f aca="false">IF(GV61="","",IF(GV61="-","-",IF(UPPER(GV61)="AB","+",VLOOKUP(GV61,'විෂය තොරතුරු'!$P$24:$Q$28,2))))</f>
        <v/>
      </c>
      <c r="IH61" s="171" t="n">
        <f aca="false">IF($FL61="","",COUNTIF($GZ61:$IG61,"A"))</f>
        <v>0</v>
      </c>
      <c r="II61" s="171" t="n">
        <f aca="false">IF($FL61="","",COUNTIF($GZ61:$IG61,"B"))</f>
        <v>1</v>
      </c>
      <c r="IJ61" s="171" t="n">
        <f aca="false">IF($FL61="","",COUNTIF($GZ61:$IG61,"C"))</f>
        <v>3</v>
      </c>
      <c r="IK61" s="171" t="n">
        <f aca="false">IF($FL61="","",COUNTIF($GZ61:$IG61,"S"))</f>
        <v>3</v>
      </c>
      <c r="IL61" s="171" t="n">
        <f aca="false">IF($FL61="","",COUNTIF($GZ61:$IG61,"W"))</f>
        <v>2</v>
      </c>
      <c r="IM61" s="171" t="n">
        <f aca="false">IF(FL61="","",SUM(IH61:IK61))</f>
        <v>7</v>
      </c>
      <c r="IN61" s="169" t="n">
        <f aca="false">IF(FL61="","",SUM(IH61:IJ61))</f>
        <v>4</v>
      </c>
      <c r="IO61" s="172" t="str">
        <f aca="false">IF(FL61="","",IF(AND(IM61&gt;=6,IN61&gt;=3,OR(FO61&gt;=35,FP61&gt;=35),FV61&gt;=35),"6/3 සමත්",IF(AND(IM61&gt;=5,IN61&gt;=3,OR(FO61&gt;=35,FP61&gt;=35,FV61&gt;=35)),"5/3 සමත්",IF(AND(IM61&gt;=4,IN61&gt;=1,OR(FO61&gt;=20,FP61&gt;=20,FV61&gt;=20)),"සමත් කළ හැකි",IF(IL61=9,"W9","අසමත් ?")))))</f>
        <v>6/3 සමත්</v>
      </c>
    </row>
    <row r="62" customFormat="false" ht="13.8" hidden="false" customHeight="false" outlineLevel="0" collapsed="false">
      <c r="A62" s="160" t="n">
        <v>48</v>
      </c>
      <c r="B62" s="189"/>
      <c r="C62" s="161"/>
      <c r="D62" s="162"/>
      <c r="E62" s="183"/>
      <c r="F62" s="181"/>
      <c r="G62" s="183"/>
      <c r="H62" s="180"/>
      <c r="I62" s="180"/>
      <c r="J62" s="181"/>
      <c r="K62" s="183"/>
      <c r="L62" s="180"/>
      <c r="M62" s="180"/>
      <c r="N62" s="181"/>
      <c r="O62" s="183"/>
      <c r="P62" s="180"/>
      <c r="Q62" s="180"/>
      <c r="R62" s="180"/>
      <c r="S62" s="180"/>
      <c r="T62" s="180"/>
      <c r="U62" s="180"/>
      <c r="V62" s="181"/>
      <c r="W62" s="183"/>
      <c r="X62" s="180"/>
      <c r="Y62" s="180"/>
      <c r="Z62" s="180"/>
      <c r="AA62" s="180"/>
      <c r="AB62" s="180"/>
      <c r="AC62" s="180"/>
      <c r="AD62" s="181"/>
      <c r="AE62" s="183"/>
      <c r="AF62" s="180"/>
      <c r="AG62" s="180"/>
      <c r="AH62" s="180"/>
      <c r="AI62" s="180"/>
      <c r="AJ62" s="180"/>
      <c r="AK62" s="180"/>
      <c r="AL62" s="166"/>
      <c r="AM62" s="167" t="str">
        <f aca="false">IF(B62="","",SUM(E62:AL62))</f>
        <v/>
      </c>
      <c r="AN62" s="168" t="str">
        <f aca="false">IF(B62="","",AM62/9)</f>
        <v/>
      </c>
      <c r="AO62" s="169" t="str">
        <f aca="false">IF(B62="","",IF(AM62=0,"-",RANK(AM62,$AM$15:$AM$64,0)))</f>
        <v/>
      </c>
      <c r="AP62" s="167" t="str">
        <f aca="false">IF(E62="","",IF(E62="-","-",IF(UPPER(E62)="AB","+",VLOOKUP(E62,'විෂය තොරතුරු'!$P$24:$Q$28,2))))</f>
        <v/>
      </c>
      <c r="AQ62" s="168" t="str">
        <f aca="false">IF(F62="","",IF(F62="-","-",IF(UPPER(F62)="AB","+",VLOOKUP(F62,'විෂය තොරතුරු'!$P$24:$Q$28,2))))</f>
        <v/>
      </c>
      <c r="AR62" s="168" t="str">
        <f aca="false">IF(G62="","",IF(G62="-","-",IF(UPPER(G62)="AB","+",VLOOKUP(G62,'විෂය තොරතුරු'!$P$24:$Q$28,2))))</f>
        <v/>
      </c>
      <c r="AS62" s="168" t="str">
        <f aca="false">IF(H62="","",IF(H62="-","-",IF(UPPER(H62)="AB","+",VLOOKUP(H62,'විෂය තොරතුරු'!$P$24:$Q$28,2))))</f>
        <v/>
      </c>
      <c r="AT62" s="168" t="str">
        <f aca="false">IF(I62="","",IF(I62="-","-",IF(UPPER(I62)="AB","+",VLOOKUP(I62,'විෂය තොරතුරු'!$P$24:$Q$28,2))))</f>
        <v/>
      </c>
      <c r="AU62" s="170" t="str">
        <f aca="false">IF(J62="","",IF(J62="-","-",IF(UPPER(J62)="AB","+",VLOOKUP(J62,'විෂය තොරතුරු'!$P$24:$Q$28,2))))</f>
        <v/>
      </c>
      <c r="AV62" s="171" t="str">
        <f aca="false">IF(K62="","",IF(K62="-","-",IF(UPPER(K62)="AB","+",VLOOKUP(K62,'විෂය තොරතුරු'!$P$24:$Q$28,2))))</f>
        <v/>
      </c>
      <c r="AW62" s="168" t="str">
        <f aca="false">IF(L62="","",IF(L62="-","-",IF(UPPER(L62)="AB","+",VLOOKUP(L62,'විෂය තොරතුරු'!$P$24:$Q$28,2))))</f>
        <v/>
      </c>
      <c r="AX62" s="168" t="str">
        <f aca="false">IF(M62="","",IF(M62="-","-",IF(UPPER(M62)="AB","+",VLOOKUP(M62,'විෂය තොරතුරු'!$P$24:$Q$28,2))))</f>
        <v/>
      </c>
      <c r="AY62" s="169" t="str">
        <f aca="false">IF(N62="","",IF(N62="-","-",IF(UPPER(N62)="AB","+",VLOOKUP(N62,'විෂය තොරතුරු'!$P$24:$Q$28,2))))</f>
        <v/>
      </c>
      <c r="AZ62" s="167" t="str">
        <f aca="false">IF(O62="","",IF(O62="-","-",IF(UPPER(O62)="AB","+",VLOOKUP(O62,'විෂය තොරතුරු'!$P$24:$Q$28,2))))</f>
        <v/>
      </c>
      <c r="BA62" s="168" t="str">
        <f aca="false">IF(P62="","",IF(P62="-","-",IF(UPPER(P62)="AB","+",VLOOKUP(P62,'විෂය තොරතුරු'!$P$24:$Q$28,2))))</f>
        <v/>
      </c>
      <c r="BB62" s="168" t="str">
        <f aca="false">IF(Q62="","",IF(Q62="-","-",IF(UPPER(Q62)="AB","+",VLOOKUP(Q62,'විෂය තොරතුරු'!$P$24:$Q$28,2))))</f>
        <v/>
      </c>
      <c r="BC62" s="168" t="str">
        <f aca="false">IF(R62="","",IF(R62="-","-",IF(UPPER(R62)="AB","+",VLOOKUP(R62,'විෂය තොරතුරු'!$P$24:$Q$28,2))))</f>
        <v/>
      </c>
      <c r="BD62" s="168" t="str">
        <f aca="false">IF(S62="","",IF(S62="-","-",IF(UPPER(S62)="AB","+",VLOOKUP(S62,'විෂය තොරතුරු'!$P$24:$Q$28,2))))</f>
        <v/>
      </c>
      <c r="BE62" s="168" t="str">
        <f aca="false">IF(T62="","",IF(T62="-","-",IF(UPPER(T62)="AB","+",VLOOKUP(T62,'විෂය තොරතුරු'!$P$24:$Q$28,2))))</f>
        <v/>
      </c>
      <c r="BF62" s="168" t="str">
        <f aca="false">IF(U62="","",IF(U62="-","-",IF(UPPER(U62)="AB","+",VLOOKUP(U62,'විෂය තොරතුරු'!$P$24:$Q$28,2))))</f>
        <v/>
      </c>
      <c r="BG62" s="170" t="str">
        <f aca="false">IF(V62="","",IF(V62="-","-",IF(UPPER(V62)="AB","+",VLOOKUP(V62,'විෂය තොරතුරු'!$P$24:$Q$28,2))))</f>
        <v/>
      </c>
      <c r="BH62" s="171" t="str">
        <f aca="false">IF(W62="","",IF(W62="-","-",IF(UPPER(W62)="AB","+",VLOOKUP(W62,'විෂය තොරතුරු'!$P$24:$Q$28,2))))</f>
        <v/>
      </c>
      <c r="BI62" s="168" t="str">
        <f aca="false">IF(X62="","",IF(X62="-","-",IF(UPPER(X62)="AB","+",VLOOKUP(X62,'විෂය තොරතුරු'!$P$24:$Q$28,2))))</f>
        <v/>
      </c>
      <c r="BJ62" s="168" t="str">
        <f aca="false">IF(Y62="","",IF(Y62="-","-",IF(UPPER(Y62)="AB","+",VLOOKUP(Y62,'විෂය තොරතුරු'!$P$24:$Q$28,2))))</f>
        <v/>
      </c>
      <c r="BK62" s="168" t="str">
        <f aca="false">IF(Z62="","",IF(Z62="-","-",IF(UPPER(Z62)="AB","+",VLOOKUP(Z62,'විෂය තොරතුරු'!$P$24:$Q$28,2))))</f>
        <v/>
      </c>
      <c r="BL62" s="168" t="str">
        <f aca="false">IF(AA62="","",IF(AA62="-","-",IF(UPPER(AA62)="AB","+",VLOOKUP(AA62,'විෂය තොරතුරු'!$P$24:$Q$28,2))))</f>
        <v/>
      </c>
      <c r="BM62" s="168" t="str">
        <f aca="false">IF(AB62="","",IF(AB62="-","-",IF(UPPER(AB62)="AB","+",VLOOKUP(AB62,'විෂය තොරතුරු'!$P$24:$Q$28,2))))</f>
        <v/>
      </c>
      <c r="BN62" s="168" t="str">
        <f aca="false">IF(AC62="","",IF(AC62="-","-",IF(UPPER(AC62)="AB","+",VLOOKUP(AC62,'විෂය තොරතුරු'!$P$24:$Q$28,2))))</f>
        <v/>
      </c>
      <c r="BO62" s="169" t="str">
        <f aca="false">IF(AD62="","",IF(AD62="-","-",IF(UPPER(AD62)="AB","+",VLOOKUP(AD62,'විෂය තොරතුරු'!$P$24:$Q$28,2))))</f>
        <v/>
      </c>
      <c r="BP62" s="171" t="str">
        <f aca="false">IF(AE62="","",IF(AE62="-","-",IF(UPPER(AE62)="AB","+",VLOOKUP(AE62,'විෂය තොරතුරු'!$P$24:$Q$28,2))))</f>
        <v/>
      </c>
      <c r="BQ62" s="168" t="str">
        <f aca="false">IF(AF62="","",IF(AF62="-","-",IF(UPPER(AF62)="AB","+",VLOOKUP(AF62,'විෂය තොරතුරු'!$P$24:$Q$28,2))))</f>
        <v/>
      </c>
      <c r="BR62" s="168" t="str">
        <f aca="false">IF(AG62="","",IF(AG62="-","-",IF(UPPER(AG62)="AB","+",VLOOKUP(AG62,'විෂය තොරතුරු'!$P$24:$Q$28,2))))</f>
        <v/>
      </c>
      <c r="BS62" s="168" t="str">
        <f aca="false">IF(AH62="","",IF(AH62="-","-",IF(UPPER(AH62)="AB","+",VLOOKUP(AH62,'විෂය තොරතුරු'!$P$24:$Q$28,2))))</f>
        <v/>
      </c>
      <c r="BT62" s="168" t="str">
        <f aca="false">IF(AI62="","",IF(AI62="-","-",IF(UPPER(AI62)="AB","+",VLOOKUP(AI62,'විෂය තොරතුරු'!$P$24:$Q$28,2))))</f>
        <v/>
      </c>
      <c r="BU62" s="168" t="str">
        <f aca="false">IF(AJ62="","",IF(AJ62="-","-",IF(UPPER(AJ62)="AB","+",VLOOKUP(AJ62,'විෂය තොරතුරු'!$P$24:$Q$28,2))))</f>
        <v/>
      </c>
      <c r="BV62" s="168" t="str">
        <f aca="false">IF(AK62="","",IF(AK62="-","-",IF(UPPER(AK62)="AB","+",VLOOKUP(AK62,'විෂය තොරතුරු'!$P$24:$Q$28,2))))</f>
        <v/>
      </c>
      <c r="BW62" s="169" t="str">
        <f aca="false">IF(AL62="","",IF(AL62="-","-",IF(UPPER(AL62)="AB","+",VLOOKUP(AL62,'විෂය තොරතුරු'!$P$24:$Q$28,2))))</f>
        <v/>
      </c>
      <c r="BX62" s="171" t="str">
        <f aca="false">IF($B62="","",COUNTIF($AP62:$BW62,"A"))</f>
        <v/>
      </c>
      <c r="BY62" s="168" t="str">
        <f aca="false">IF($B62="","",COUNTIF($AP62:$BW62,"B"))</f>
        <v/>
      </c>
      <c r="BZ62" s="168" t="str">
        <f aca="false">IF($B62="","",COUNTIF($AP62:$BW62,"C"))</f>
        <v/>
      </c>
      <c r="CA62" s="168" t="str">
        <f aca="false">IF($B62="","",COUNTIF($AP62:$BW62,"S"))</f>
        <v/>
      </c>
      <c r="CB62" s="169" t="str">
        <f aca="false">IF($B62="","",COUNTIF($AP62:$BW62,"W"))</f>
        <v/>
      </c>
      <c r="CC62" s="171" t="str">
        <f aca="false">IF(B62="","",SUM(BX62:CA62))</f>
        <v/>
      </c>
      <c r="CD62" s="169" t="str">
        <f aca="false">IF(B62="","",SUM(BX62:BZ62))</f>
        <v/>
      </c>
      <c r="CE62" s="172" t="str">
        <f aca="false">IF(B62="","",IF(AND(CC62&gt;=6,CD62&gt;=3,OR(E62&gt;=35,F62&gt;=35),L62&gt;=35),"6/3 සමත්",IF(AND(CC62&gt;=5,CD62&gt;=3,OR(E62&gt;=35,F62&gt;=35,L62&gt;=35)),"5/3 සමත්",IF(AND(CC62&gt;=4,CD62&gt;=1,OR(E62&gt;=20,F62&gt;=20,L62&gt;=20)),"සමත් කළ හැකි",IF(CB62=9,"W9","අසමත් ?")))))</f>
        <v/>
      </c>
      <c r="FK62" s="173" t="n">
        <v>48</v>
      </c>
      <c r="FL62" s="189" t="s">
        <v>91</v>
      </c>
      <c r="FM62" s="161"/>
      <c r="FN62" s="161" t="str">
        <f aca="false">IF(FM62="","-",(FM62/$M$95)*100)</f>
        <v>-</v>
      </c>
      <c r="FO62" s="165" t="n">
        <v>24</v>
      </c>
      <c r="FP62" s="165"/>
      <c r="FQ62" s="165" t="s">
        <v>18</v>
      </c>
      <c r="FR62" s="165" t="n">
        <v>57</v>
      </c>
      <c r="FS62" s="165"/>
      <c r="FT62" s="165"/>
      <c r="FU62" s="165" t="n">
        <v>9</v>
      </c>
      <c r="FV62" s="165" t="n">
        <v>13</v>
      </c>
      <c r="FW62" s="165" t="n">
        <v>9</v>
      </c>
      <c r="FX62" s="165" t="n">
        <v>19</v>
      </c>
      <c r="FY62" s="165" t="s">
        <v>18</v>
      </c>
      <c r="FZ62" s="165" t="s">
        <v>18</v>
      </c>
      <c r="GA62" s="165" t="n">
        <v>16</v>
      </c>
      <c r="GB62" s="165"/>
      <c r="GC62" s="165"/>
      <c r="GD62" s="165"/>
      <c r="GE62" s="165"/>
      <c r="GF62" s="165"/>
      <c r="GG62" s="165" t="s">
        <v>18</v>
      </c>
      <c r="GH62" s="165" t="n">
        <v>52</v>
      </c>
      <c r="GI62" s="165" t="s">
        <v>18</v>
      </c>
      <c r="GJ62" s="165"/>
      <c r="GK62" s="165"/>
      <c r="GL62" s="165" t="s">
        <v>18</v>
      </c>
      <c r="GM62" s="165"/>
      <c r="GN62" s="165"/>
      <c r="GO62" s="165" t="n">
        <v>25</v>
      </c>
      <c r="GP62" s="165" t="s">
        <v>18</v>
      </c>
      <c r="GQ62" s="165"/>
      <c r="GR62" s="165" t="s">
        <v>18</v>
      </c>
      <c r="GS62" s="165"/>
      <c r="GT62" s="165"/>
      <c r="GU62" s="165"/>
      <c r="GV62" s="174"/>
      <c r="GW62" s="167" t="n">
        <f aca="false">IF(FL62="","",SUM(FO62:GV62))</f>
        <v>224</v>
      </c>
      <c r="GX62" s="168" t="n">
        <f aca="false">IF(FL62="","",GW62/9)</f>
        <v>24.8888888888889</v>
      </c>
      <c r="GY62" s="169" t="n">
        <f aca="false">IF(FL62="","",IF(GW62=0,"-",RANK(GW62,$GW$15:$GW$64,0)))</f>
        <v>22</v>
      </c>
      <c r="GZ62" s="167" t="str">
        <f aca="false">IF(FO62="","",IF(FO62="-","-",IF(UPPER(FO62)="AB","+",VLOOKUP(FO62,'විෂය තොරතුරු'!$P$24:$Q$28,2))))</f>
        <v>W</v>
      </c>
      <c r="HA62" s="168" t="str">
        <f aca="false">IF(FP62="","",IF(FP62="-","-",IF(UPPER(FP62)="AB","+",VLOOKUP(FP62,'විෂය තොරතුරු'!$P$24:$Q$28,2))))</f>
        <v/>
      </c>
      <c r="HB62" s="168" t="str">
        <f aca="false">IF(FQ62="","",IF(FQ62="-","-",IF(UPPER(FQ62)="AB","+",VLOOKUP(FQ62,'විෂය තොරතුරු'!$P$24:$Q$28,2))))</f>
        <v>-</v>
      </c>
      <c r="HC62" s="168" t="str">
        <f aca="false">IF(FR62="","",IF(FR62="-","-",IF(UPPER(FR62)="AB","+",VLOOKUP(FR62,'විෂය තොරතුරු'!$P$24:$Q$28,2))))</f>
        <v>C</v>
      </c>
      <c r="HD62" s="168" t="str">
        <f aca="false">IF(FS62="","",IF(FS62="-","-",IF(UPPER(FS62)="AB","+",VLOOKUP(FS62,'විෂය තොරතුරු'!$P$24:$Q$28,2))))</f>
        <v/>
      </c>
      <c r="HE62" s="170" t="str">
        <f aca="false">IF(FT62="","",IF(FT62="-","-",IF(UPPER(FT62)="AB","+",VLOOKUP(FT62,'විෂය තොරතුරු'!$P$24:$Q$28,2))))</f>
        <v/>
      </c>
      <c r="HF62" s="171" t="str">
        <f aca="false">IF(FU62="","",IF(FU62="-","-",IF(UPPER(FU62)="AB","+",VLOOKUP(FU62,'විෂය තොරතුරු'!$P$24:$Q$28,2))))</f>
        <v>W</v>
      </c>
      <c r="HG62" s="168" t="str">
        <f aca="false">IF(FV62="","",IF(FV62="-","-",IF(UPPER(FV62)="AB","+",VLOOKUP(FV62,'විෂය තොරතුරු'!$P$24:$Q$28,2))))</f>
        <v>W</v>
      </c>
      <c r="HH62" s="168" t="str">
        <f aca="false">IF(FW62="","",IF(FW62="-","-",IF(UPPER(FW62)="AB","+",VLOOKUP(FW62,'විෂය තොරතුරු'!$P$24:$Q$28,2))))</f>
        <v>W</v>
      </c>
      <c r="HI62" s="169" t="str">
        <f aca="false">IF(FX62="","",IF(FX62="-","-",IF(UPPER(FX62)="AB","+",VLOOKUP(FX62,'විෂය තොරතුරු'!$P$24:$Q$28,2))))</f>
        <v>W</v>
      </c>
      <c r="HJ62" s="167" t="str">
        <f aca="false">IF(FY62="","",IF(FY62="-","-",IF(UPPER(FY62)="AB","+",VLOOKUP(FY62,'විෂය තොරතුරු'!$P$24:$Q$28,2))))</f>
        <v>-</v>
      </c>
      <c r="HK62" s="168" t="str">
        <f aca="false">IF(FZ62="","",IF(FZ62="-","-",IF(UPPER(FZ62)="AB","+",VLOOKUP(FZ62,'විෂය තොරතුරු'!$P$24:$Q$28,2))))</f>
        <v>-</v>
      </c>
      <c r="HL62" s="168" t="str">
        <f aca="false">IF(GA62="","",IF(GA62="-","-",IF(UPPER(GA62)="AB","+",VLOOKUP(GA62,'විෂය තොරතුරු'!$P$24:$Q$28,2))))</f>
        <v>W</v>
      </c>
      <c r="HM62" s="168" t="str">
        <f aca="false">IF(GB62="","",IF(GB62="-","-",IF(UPPER(GB62)="AB","+",VLOOKUP(GB62,'විෂය තොරතුරු'!$P$24:$Q$28,2))))</f>
        <v/>
      </c>
      <c r="HN62" s="168" t="str">
        <f aca="false">IF(GC62="","",IF(GC62="-","-",IF(UPPER(GC62)="AB","+",VLOOKUP(GC62,'විෂය තොරතුරු'!$P$24:$Q$28,2))))</f>
        <v/>
      </c>
      <c r="HO62" s="168" t="str">
        <f aca="false">IF(GD62="","",IF(GD62="-","-",IF(UPPER(GD62)="AB","+",VLOOKUP(GD62,'විෂය තොරතුරු'!$P$24:$Q$28,2))))</f>
        <v/>
      </c>
      <c r="HP62" s="168" t="str">
        <f aca="false">IF(GE62="","",IF(GE62="-","-",IF(UPPER(GE62)="AB","+",VLOOKUP(GE62,'විෂය තොරතුරු'!$P$24:$Q$28,2))))</f>
        <v/>
      </c>
      <c r="HQ62" s="170" t="str">
        <f aca="false">IF(GF62="","",IF(GF62="-","-",IF(UPPER(GF62)="AB","+",VLOOKUP(GF62,'විෂය තොරතුරු'!$P$24:$Q$28,2))))</f>
        <v/>
      </c>
      <c r="HR62" s="171" t="str">
        <f aca="false">IF(GG62="","",IF(GG62="-","-",IF(UPPER(GG62)="AB","+",VLOOKUP(GG62,'විෂය තොරතුරු'!$P$24:$Q$28,2))))</f>
        <v>-</v>
      </c>
      <c r="HS62" s="168" t="str">
        <f aca="false">IF(GH62="","",IF(GH62="-","-",IF(UPPER(GH62)="AB","+",VLOOKUP(GH62,'විෂය තොරතුරු'!$P$24:$Q$28,2))))</f>
        <v>C</v>
      </c>
      <c r="HT62" s="168" t="str">
        <f aca="false">IF(GI62="","",IF(GI62="-","-",IF(UPPER(GI62)="AB","+",VLOOKUP(GI62,'විෂය තොරතුරු'!$P$24:$Q$28,2))))</f>
        <v>-</v>
      </c>
      <c r="HU62" s="168" t="str">
        <f aca="false">IF(GJ62="","",IF(GJ62="-","-",IF(UPPER(GJ62)="AB","+",VLOOKUP(GJ62,'විෂය තොරතුරු'!$P$24:$Q$28,2))))</f>
        <v/>
      </c>
      <c r="HV62" s="168" t="str">
        <f aca="false">IF(GK62="","",IF(GK62="-","-",IF(UPPER(GK62)="AB","+",VLOOKUP(GK62,'විෂය තොරතුරු'!$P$24:$Q$28,2))))</f>
        <v/>
      </c>
      <c r="HW62" s="168" t="str">
        <f aca="false">IF(GL62="","",IF(GL62="-","-",IF(UPPER(GL62)="AB","+",VLOOKUP(GL62,'විෂය තොරතුරු'!$P$24:$Q$28,2))))</f>
        <v>-</v>
      </c>
      <c r="HX62" s="168" t="str">
        <f aca="false">IF(GM62="","",IF(GM62="-","-",IF(UPPER(GM62)="AB","+",VLOOKUP(GM62,'විෂය තොරතුරු'!$P$24:$Q$28,2))))</f>
        <v/>
      </c>
      <c r="HY62" s="169" t="str">
        <f aca="false">IF(GN62="","",IF(GN62="-","-",IF(UPPER(GN62)="AB","+",VLOOKUP(GN62,'විෂය තොරතුරු'!$P$24:$Q$28,2))))</f>
        <v/>
      </c>
      <c r="HZ62" s="171" t="str">
        <f aca="false">IF(GO62="","",IF(GO62="-","-",IF(UPPER(GO62)="AB","+",VLOOKUP(GO62,'විෂය තොරතුරු'!$P$24:$Q$28,2))))</f>
        <v>W</v>
      </c>
      <c r="IA62" s="168" t="str">
        <f aca="false">IF(GP62="","",IF(GP62="-","-",IF(UPPER(GP62)="AB","+",VLOOKUP(GP62,'විෂය තොරතුරු'!$P$24:$Q$28,2))))</f>
        <v>-</v>
      </c>
      <c r="IB62" s="168" t="str">
        <f aca="false">IF(GQ62="","",IF(GQ62="-","-",IF(UPPER(GQ62)="AB","+",VLOOKUP(GQ62,'විෂය තොරතුරු'!$P$24:$Q$28,2))))</f>
        <v/>
      </c>
      <c r="IC62" s="168" t="str">
        <f aca="false">IF(GR62="","",IF(GR62="-","-",IF(UPPER(GR62)="AB","+",VLOOKUP(GR62,'විෂය තොරතුරු'!$P$24:$Q$28,2))))</f>
        <v>-</v>
      </c>
      <c r="ID62" s="168" t="str">
        <f aca="false">IF(GS62="","",IF(GS62="-","-",IF(UPPER(GS62)="AB","+",VLOOKUP(GS62,'විෂය තොරතුරු'!$P$24:$Q$28,2))))</f>
        <v/>
      </c>
      <c r="IE62" s="168" t="str">
        <f aca="false">IF(GT62="","",IF(GT62="-","-",IF(UPPER(GT62)="AB","+",VLOOKUP(GT62,'විෂය තොරතුරු'!$P$24:$Q$28,2))))</f>
        <v/>
      </c>
      <c r="IF62" s="168" t="str">
        <f aca="false">IF(GU62="","",IF(GU62="-","-",IF(UPPER(GU62)="AB","+",VLOOKUP(GU62,'විෂය තොරතුරු'!$P$24:$Q$28,2))))</f>
        <v/>
      </c>
      <c r="IG62" s="169" t="str">
        <f aca="false">IF(GV62="","",IF(GV62="-","-",IF(UPPER(GV62)="AB","+",VLOOKUP(GV62,'විෂය තොරතුරු'!$P$24:$Q$28,2))))</f>
        <v/>
      </c>
      <c r="IH62" s="171" t="n">
        <f aca="false">IF($FL62="","",COUNTIF($GZ62:$IG62,"A"))</f>
        <v>0</v>
      </c>
      <c r="II62" s="171" t="n">
        <f aca="false">IF($FL62="","",COUNTIF($GZ62:$IG62,"B"))</f>
        <v>0</v>
      </c>
      <c r="IJ62" s="171" t="n">
        <f aca="false">IF($FL62="","",COUNTIF($GZ62:$IG62,"C"))</f>
        <v>2</v>
      </c>
      <c r="IK62" s="171" t="n">
        <f aca="false">IF($FL62="","",COUNTIF($GZ62:$IG62,"S"))</f>
        <v>0</v>
      </c>
      <c r="IL62" s="171" t="n">
        <f aca="false">IF($FL62="","",COUNTIF($GZ62:$IG62,"W"))</f>
        <v>7</v>
      </c>
      <c r="IM62" s="171" t="n">
        <f aca="false">IF(FL62="","",SUM(IH62:IK62))</f>
        <v>2</v>
      </c>
      <c r="IN62" s="169" t="n">
        <f aca="false">IF(FL62="","",SUM(IH62:IJ62))</f>
        <v>2</v>
      </c>
      <c r="IO62" s="172" t="str">
        <f aca="false">IF(FL62="","",IF(AND(IM62&gt;=6,IN62&gt;=3,OR(FO62&gt;=35,FP62&gt;=35),FV62&gt;=35),"6/3 සමත්",IF(AND(IM62&gt;=5,IN62&gt;=3,OR(FO62&gt;=35,FP62&gt;=35,FV62&gt;=35)),"5/3 සමත්",IF(AND(IM62&gt;=4,IN62&gt;=1,OR(FO62&gt;=20,FP62&gt;=20,FV62&gt;=20)),"සමත් කළ හැකි",IF(IL62=9,"W9","අසමත් ?")))))</f>
        <v>අසමත් ?</v>
      </c>
    </row>
    <row r="63" customFormat="false" ht="13.8" hidden="false" customHeight="false" outlineLevel="0" collapsed="false">
      <c r="A63" s="160" t="n">
        <v>49</v>
      </c>
      <c r="B63" s="189"/>
      <c r="C63" s="161"/>
      <c r="D63" s="162"/>
      <c r="E63" s="183"/>
      <c r="F63" s="181"/>
      <c r="G63" s="183"/>
      <c r="H63" s="180"/>
      <c r="I63" s="180"/>
      <c r="J63" s="181"/>
      <c r="K63" s="183"/>
      <c r="L63" s="180"/>
      <c r="M63" s="180"/>
      <c r="N63" s="181"/>
      <c r="O63" s="183"/>
      <c r="P63" s="180"/>
      <c r="Q63" s="180"/>
      <c r="R63" s="180"/>
      <c r="S63" s="180"/>
      <c r="T63" s="180"/>
      <c r="U63" s="180"/>
      <c r="V63" s="181"/>
      <c r="W63" s="183"/>
      <c r="X63" s="180"/>
      <c r="Y63" s="180"/>
      <c r="Z63" s="180"/>
      <c r="AA63" s="180"/>
      <c r="AB63" s="180"/>
      <c r="AC63" s="180"/>
      <c r="AD63" s="181"/>
      <c r="AE63" s="183"/>
      <c r="AF63" s="180"/>
      <c r="AG63" s="180"/>
      <c r="AH63" s="180"/>
      <c r="AI63" s="180"/>
      <c r="AJ63" s="180"/>
      <c r="AK63" s="180"/>
      <c r="AL63" s="166"/>
      <c r="AM63" s="167" t="str">
        <f aca="false">IF(B63="","",SUM(E63:AL63))</f>
        <v/>
      </c>
      <c r="AN63" s="168" t="str">
        <f aca="false">IF(B63="","",AM63/9)</f>
        <v/>
      </c>
      <c r="AO63" s="169" t="str">
        <f aca="false">IF(B63="","",IF(AM63=0,"-",RANK(AM63,$AM$15:$AM$64,0)))</f>
        <v/>
      </c>
      <c r="AP63" s="167" t="str">
        <f aca="false">IF(E63="","",IF(E63="-","-",IF(UPPER(E63)="AB","+",VLOOKUP(E63,'විෂය තොරතුරු'!$P$24:$Q$28,2))))</f>
        <v/>
      </c>
      <c r="AQ63" s="168" t="str">
        <f aca="false">IF(F63="","",IF(F63="-","-",IF(UPPER(F63)="AB","+",VLOOKUP(F63,'විෂය තොරතුරු'!$P$24:$Q$28,2))))</f>
        <v/>
      </c>
      <c r="AR63" s="168" t="str">
        <f aca="false">IF(G63="","",IF(G63="-","-",IF(UPPER(G63)="AB","+",VLOOKUP(G63,'විෂය තොරතුරු'!$P$24:$Q$28,2))))</f>
        <v/>
      </c>
      <c r="AS63" s="168" t="str">
        <f aca="false">IF(H63="","",IF(H63="-","-",IF(UPPER(H63)="AB","+",VLOOKUP(H63,'විෂය තොරතුරු'!$P$24:$Q$28,2))))</f>
        <v/>
      </c>
      <c r="AT63" s="168" t="str">
        <f aca="false">IF(I63="","",IF(I63="-","-",IF(UPPER(I63)="AB","+",VLOOKUP(I63,'විෂය තොරතුරු'!$P$24:$Q$28,2))))</f>
        <v/>
      </c>
      <c r="AU63" s="170" t="str">
        <f aca="false">IF(J63="","",IF(J63="-","-",IF(UPPER(J63)="AB","+",VLOOKUP(J63,'විෂය තොරතුරු'!$P$24:$Q$28,2))))</f>
        <v/>
      </c>
      <c r="AV63" s="171" t="str">
        <f aca="false">IF(K63="","",IF(K63="-","-",IF(UPPER(K63)="AB","+",VLOOKUP(K63,'විෂය තොරතුරු'!$P$24:$Q$28,2))))</f>
        <v/>
      </c>
      <c r="AW63" s="168" t="str">
        <f aca="false">IF(L63="","",IF(L63="-","-",IF(UPPER(L63)="AB","+",VLOOKUP(L63,'විෂය තොරතුරු'!$P$24:$Q$28,2))))</f>
        <v/>
      </c>
      <c r="AX63" s="168" t="str">
        <f aca="false">IF(M63="","",IF(M63="-","-",IF(UPPER(M63)="AB","+",VLOOKUP(M63,'විෂය තොරතුරු'!$P$24:$Q$28,2))))</f>
        <v/>
      </c>
      <c r="AY63" s="169" t="str">
        <f aca="false">IF(N63="","",IF(N63="-","-",IF(UPPER(N63)="AB","+",VLOOKUP(N63,'විෂය තොරතුරු'!$P$24:$Q$28,2))))</f>
        <v/>
      </c>
      <c r="AZ63" s="167" t="str">
        <f aca="false">IF(O63="","",IF(O63="-","-",IF(UPPER(O63)="AB","+",VLOOKUP(O63,'විෂය තොරතුරු'!$P$24:$Q$28,2))))</f>
        <v/>
      </c>
      <c r="BA63" s="168" t="str">
        <f aca="false">IF(P63="","",IF(P63="-","-",IF(UPPER(P63)="AB","+",VLOOKUP(P63,'විෂය තොරතුරු'!$P$24:$Q$28,2))))</f>
        <v/>
      </c>
      <c r="BB63" s="168" t="str">
        <f aca="false">IF(Q63="","",IF(Q63="-","-",IF(UPPER(Q63)="AB","+",VLOOKUP(Q63,'විෂය තොරතුරු'!$P$24:$Q$28,2))))</f>
        <v/>
      </c>
      <c r="BC63" s="168" t="str">
        <f aca="false">IF(R63="","",IF(R63="-","-",IF(UPPER(R63)="AB","+",VLOOKUP(R63,'විෂය තොරතුරු'!$P$24:$Q$28,2))))</f>
        <v/>
      </c>
      <c r="BD63" s="168" t="str">
        <f aca="false">IF(S63="","",IF(S63="-","-",IF(UPPER(S63)="AB","+",VLOOKUP(S63,'විෂය තොරතුරු'!$P$24:$Q$28,2))))</f>
        <v/>
      </c>
      <c r="BE63" s="168" t="str">
        <f aca="false">IF(T63="","",IF(T63="-","-",IF(UPPER(T63)="AB","+",VLOOKUP(T63,'විෂය තොරතුරු'!$P$24:$Q$28,2))))</f>
        <v/>
      </c>
      <c r="BF63" s="168" t="str">
        <f aca="false">IF(U63="","",IF(U63="-","-",IF(UPPER(U63)="AB","+",VLOOKUP(U63,'විෂය තොරතුරු'!$P$24:$Q$28,2))))</f>
        <v/>
      </c>
      <c r="BG63" s="170" t="str">
        <f aca="false">IF(V63="","",IF(V63="-","-",IF(UPPER(V63)="AB","+",VLOOKUP(V63,'විෂය තොරතුරු'!$P$24:$Q$28,2))))</f>
        <v/>
      </c>
      <c r="BH63" s="171" t="str">
        <f aca="false">IF(W63="","",IF(W63="-","-",IF(UPPER(W63)="AB","+",VLOOKUP(W63,'විෂය තොරතුරු'!$P$24:$Q$28,2))))</f>
        <v/>
      </c>
      <c r="BI63" s="168" t="str">
        <f aca="false">IF(X63="","",IF(X63="-","-",IF(UPPER(X63)="AB","+",VLOOKUP(X63,'විෂය තොරතුරු'!$P$24:$Q$28,2))))</f>
        <v/>
      </c>
      <c r="BJ63" s="168" t="str">
        <f aca="false">IF(Y63="","",IF(Y63="-","-",IF(UPPER(Y63)="AB","+",VLOOKUP(Y63,'විෂය තොරතුරු'!$P$24:$Q$28,2))))</f>
        <v/>
      </c>
      <c r="BK63" s="168" t="str">
        <f aca="false">IF(Z63="","",IF(Z63="-","-",IF(UPPER(Z63)="AB","+",VLOOKUP(Z63,'විෂය තොරතුරු'!$P$24:$Q$28,2))))</f>
        <v/>
      </c>
      <c r="BL63" s="168" t="str">
        <f aca="false">IF(AA63="","",IF(AA63="-","-",IF(UPPER(AA63)="AB","+",VLOOKUP(AA63,'විෂය තොරතුරු'!$P$24:$Q$28,2))))</f>
        <v/>
      </c>
      <c r="BM63" s="168" t="str">
        <f aca="false">IF(AB63="","",IF(AB63="-","-",IF(UPPER(AB63)="AB","+",VLOOKUP(AB63,'විෂය තොරතුරු'!$P$24:$Q$28,2))))</f>
        <v/>
      </c>
      <c r="BN63" s="168" t="str">
        <f aca="false">IF(AC63="","",IF(AC63="-","-",IF(UPPER(AC63)="AB","+",VLOOKUP(AC63,'විෂය තොරතුරු'!$P$24:$Q$28,2))))</f>
        <v/>
      </c>
      <c r="BO63" s="169" t="str">
        <f aca="false">IF(AD63="","",IF(AD63="-","-",IF(UPPER(AD63)="AB","+",VLOOKUP(AD63,'විෂය තොරතුරු'!$P$24:$Q$28,2))))</f>
        <v/>
      </c>
      <c r="BP63" s="171" t="str">
        <f aca="false">IF(AE63="","",IF(AE63="-","-",IF(UPPER(AE63)="AB","+",VLOOKUP(AE63,'විෂය තොරතුරු'!$P$24:$Q$28,2))))</f>
        <v/>
      </c>
      <c r="BQ63" s="168" t="str">
        <f aca="false">IF(AF63="","",IF(AF63="-","-",IF(UPPER(AF63)="AB","+",VLOOKUP(AF63,'විෂය තොරතුරු'!$P$24:$Q$28,2))))</f>
        <v/>
      </c>
      <c r="BR63" s="168" t="str">
        <f aca="false">IF(AG63="","",IF(AG63="-","-",IF(UPPER(AG63)="AB","+",VLOOKUP(AG63,'විෂය තොරතුරු'!$P$24:$Q$28,2))))</f>
        <v/>
      </c>
      <c r="BS63" s="168" t="str">
        <f aca="false">IF(AH63="","",IF(AH63="-","-",IF(UPPER(AH63)="AB","+",VLOOKUP(AH63,'විෂය තොරතුරු'!$P$24:$Q$28,2))))</f>
        <v/>
      </c>
      <c r="BT63" s="168" t="str">
        <f aca="false">IF(AI63="","",IF(AI63="-","-",IF(UPPER(AI63)="AB","+",VLOOKUP(AI63,'විෂය තොරතුරු'!$P$24:$Q$28,2))))</f>
        <v/>
      </c>
      <c r="BU63" s="168" t="str">
        <f aca="false">IF(AJ63="","",IF(AJ63="-","-",IF(UPPER(AJ63)="AB","+",VLOOKUP(AJ63,'විෂය තොරතුරු'!$P$24:$Q$28,2))))</f>
        <v/>
      </c>
      <c r="BV63" s="168" t="str">
        <f aca="false">IF(AK63="","",IF(AK63="-","-",IF(UPPER(AK63)="AB","+",VLOOKUP(AK63,'විෂය තොරතුරු'!$P$24:$Q$28,2))))</f>
        <v/>
      </c>
      <c r="BW63" s="169" t="str">
        <f aca="false">IF(AL63="","",IF(AL63="-","-",IF(UPPER(AL63)="AB","+",VLOOKUP(AL63,'විෂය තොරතුරු'!$P$24:$Q$28,2))))</f>
        <v/>
      </c>
      <c r="BX63" s="171" t="str">
        <f aca="false">IF($B63="","",COUNTIF($AP63:$BW63,"A"))</f>
        <v/>
      </c>
      <c r="BY63" s="168" t="str">
        <f aca="false">IF($B63="","",COUNTIF($AP63:$BW63,"B"))</f>
        <v/>
      </c>
      <c r="BZ63" s="168" t="str">
        <f aca="false">IF($B63="","",COUNTIF($AP63:$BW63,"C"))</f>
        <v/>
      </c>
      <c r="CA63" s="168" t="str">
        <f aca="false">IF($B63="","",COUNTIF($AP63:$BW63,"S"))</f>
        <v/>
      </c>
      <c r="CB63" s="169" t="str">
        <f aca="false">IF($B63="","",COUNTIF($AP63:$BW63,"W"))</f>
        <v/>
      </c>
      <c r="CC63" s="171" t="str">
        <f aca="false">IF(B63="","",SUM(BX63:CA63))</f>
        <v/>
      </c>
      <c r="CD63" s="169" t="str">
        <f aca="false">IF(B63="","",SUM(BX63:BZ63))</f>
        <v/>
      </c>
      <c r="CE63" s="172" t="str">
        <f aca="false">IF(B63="","",IF(AND(CC63&gt;=6,CD63&gt;=3,OR(E63&gt;=35,F63&gt;=35),L63&gt;=35),"6/3 සමත්",IF(AND(CC63&gt;=5,CD63&gt;=3,OR(E63&gt;=35,F63&gt;=35,L63&gt;=35)),"5/3 සමත්",IF(AND(CC63&gt;=4,CD63&gt;=1,OR(E63&gt;=20,F63&gt;=20,L63&gt;=20)),"සමත් කළ හැකි",IF(CB63=9,"W9","අසමත් ?")))))</f>
        <v/>
      </c>
      <c r="FK63" s="173" t="n">
        <v>49</v>
      </c>
      <c r="FL63" s="189" t="s">
        <v>92</v>
      </c>
      <c r="FM63" s="161"/>
      <c r="FN63" s="161" t="str">
        <f aca="false">IF(FM63="","-",(FM63/$M$95)*100)</f>
        <v>-</v>
      </c>
      <c r="FO63" s="165" t="s">
        <v>52</v>
      </c>
      <c r="FP63" s="165"/>
      <c r="FQ63" s="165" t="s">
        <v>18</v>
      </c>
      <c r="FR63" s="165" t="s">
        <v>18</v>
      </c>
      <c r="FS63" s="165"/>
      <c r="FT63" s="165"/>
      <c r="FU63" s="165" t="s">
        <v>52</v>
      </c>
      <c r="FV63" s="165" t="n">
        <v>19</v>
      </c>
      <c r="FW63" s="165" t="n">
        <v>8</v>
      </c>
      <c r="FX63" s="165" t="n">
        <v>15</v>
      </c>
      <c r="FY63" s="165" t="s">
        <v>18</v>
      </c>
      <c r="FZ63" s="165" t="s">
        <v>18</v>
      </c>
      <c r="GA63" s="165" t="s">
        <v>18</v>
      </c>
      <c r="GB63" s="165"/>
      <c r="GC63" s="165"/>
      <c r="GD63" s="165"/>
      <c r="GE63" s="165"/>
      <c r="GF63" s="165"/>
      <c r="GG63" s="165" t="s">
        <v>18</v>
      </c>
      <c r="GH63" s="165" t="s">
        <v>18</v>
      </c>
      <c r="GI63" s="165" t="s">
        <v>18</v>
      </c>
      <c r="GJ63" s="165"/>
      <c r="GK63" s="165"/>
      <c r="GL63" s="165" t="n">
        <v>39</v>
      </c>
      <c r="GM63" s="165"/>
      <c r="GN63" s="165"/>
      <c r="GO63" s="165" t="s">
        <v>18</v>
      </c>
      <c r="GP63" s="165" t="s">
        <v>18</v>
      </c>
      <c r="GQ63" s="165"/>
      <c r="GR63" s="165" t="s">
        <v>18</v>
      </c>
      <c r="GS63" s="165"/>
      <c r="GT63" s="165"/>
      <c r="GU63" s="165"/>
      <c r="GV63" s="174"/>
      <c r="GW63" s="167" t="n">
        <f aca="false">IF(FL63="","",SUM(FO63:GV63))</f>
        <v>81</v>
      </c>
      <c r="GX63" s="168" t="n">
        <f aca="false">IF(FL63="","",GW63/9)</f>
        <v>9</v>
      </c>
      <c r="GY63" s="169" t="n">
        <f aca="false">IF(FL63="","",IF(GW63=0,"-",RANK(GW63,$GW$15:$GW$64,0)))</f>
        <v>44</v>
      </c>
      <c r="GZ63" s="167" t="str">
        <f aca="false">IF(FO63="","",IF(FO63="-","-",IF(UPPER(FO63)="AB","+",VLOOKUP(FO63,'විෂය තොරතුරු'!$P$24:$Q$28,2))))</f>
        <v>+</v>
      </c>
      <c r="HA63" s="168" t="str">
        <f aca="false">IF(FP63="","",IF(FP63="-","-",IF(UPPER(FP63)="AB","+",VLOOKUP(FP63,'විෂය තොරතුරු'!$P$24:$Q$28,2))))</f>
        <v/>
      </c>
      <c r="HB63" s="168" t="str">
        <f aca="false">IF(FQ63="","",IF(FQ63="-","-",IF(UPPER(FQ63)="AB","+",VLOOKUP(FQ63,'විෂය තොරතුරු'!$P$24:$Q$28,2))))</f>
        <v>-</v>
      </c>
      <c r="HC63" s="168" t="str">
        <f aca="false">IF(FR63="","",IF(FR63="-","-",IF(UPPER(FR63)="AB","+",VLOOKUP(FR63,'විෂය තොරතුරු'!$P$24:$Q$28,2))))</f>
        <v>-</v>
      </c>
      <c r="HD63" s="168" t="str">
        <f aca="false">IF(FS63="","",IF(FS63="-","-",IF(UPPER(FS63)="AB","+",VLOOKUP(FS63,'විෂය තොරතුරු'!$P$24:$Q$28,2))))</f>
        <v/>
      </c>
      <c r="HE63" s="170" t="str">
        <f aca="false">IF(FT63="","",IF(FT63="-","-",IF(UPPER(FT63)="AB","+",VLOOKUP(FT63,'විෂය තොරතුරු'!$P$24:$Q$28,2))))</f>
        <v/>
      </c>
      <c r="HF63" s="171" t="str">
        <f aca="false">IF(FU63="","",IF(FU63="-","-",IF(UPPER(FU63)="AB","+",VLOOKUP(FU63,'විෂය තොරතුරු'!$P$24:$Q$28,2))))</f>
        <v>+</v>
      </c>
      <c r="HG63" s="168" t="str">
        <f aca="false">IF(FV63="","",IF(FV63="-","-",IF(UPPER(FV63)="AB","+",VLOOKUP(FV63,'විෂය තොරතුරු'!$P$24:$Q$28,2))))</f>
        <v>W</v>
      </c>
      <c r="HH63" s="168" t="str">
        <f aca="false">IF(FW63="","",IF(FW63="-","-",IF(UPPER(FW63)="AB","+",VLOOKUP(FW63,'විෂය තොරතුරු'!$P$24:$Q$28,2))))</f>
        <v>W</v>
      </c>
      <c r="HI63" s="169" t="str">
        <f aca="false">IF(FX63="","",IF(FX63="-","-",IF(UPPER(FX63)="AB","+",VLOOKUP(FX63,'විෂය තොරතුරු'!$P$24:$Q$28,2))))</f>
        <v>W</v>
      </c>
      <c r="HJ63" s="167" t="str">
        <f aca="false">IF(FY63="","",IF(FY63="-","-",IF(UPPER(FY63)="AB","+",VLOOKUP(FY63,'විෂය තොරතුරු'!$P$24:$Q$28,2))))</f>
        <v>-</v>
      </c>
      <c r="HK63" s="168" t="str">
        <f aca="false">IF(FZ63="","",IF(FZ63="-","-",IF(UPPER(FZ63)="AB","+",VLOOKUP(FZ63,'විෂය තොරතුරු'!$P$24:$Q$28,2))))</f>
        <v>-</v>
      </c>
      <c r="HL63" s="168" t="str">
        <f aca="false">IF(GA63="","",IF(GA63="-","-",IF(UPPER(GA63)="AB","+",VLOOKUP(GA63,'විෂය තොරතුරු'!$P$24:$Q$28,2))))</f>
        <v>-</v>
      </c>
      <c r="HM63" s="168" t="str">
        <f aca="false">IF(GB63="","",IF(GB63="-","-",IF(UPPER(GB63)="AB","+",VLOOKUP(GB63,'විෂය තොරතුරු'!$P$24:$Q$28,2))))</f>
        <v/>
      </c>
      <c r="HN63" s="168" t="str">
        <f aca="false">IF(GC63="","",IF(GC63="-","-",IF(UPPER(GC63)="AB","+",VLOOKUP(GC63,'විෂය තොරතුරු'!$P$24:$Q$28,2))))</f>
        <v/>
      </c>
      <c r="HO63" s="168" t="str">
        <f aca="false">IF(GD63="","",IF(GD63="-","-",IF(UPPER(GD63)="AB","+",VLOOKUP(GD63,'විෂය තොරතුරු'!$P$24:$Q$28,2))))</f>
        <v/>
      </c>
      <c r="HP63" s="168" t="str">
        <f aca="false">IF(GE63="","",IF(GE63="-","-",IF(UPPER(GE63)="AB","+",VLOOKUP(GE63,'විෂය තොරතුරු'!$P$24:$Q$28,2))))</f>
        <v/>
      </c>
      <c r="HQ63" s="170" t="str">
        <f aca="false">IF(GF63="","",IF(GF63="-","-",IF(UPPER(GF63)="AB","+",VLOOKUP(GF63,'විෂය තොරතුරු'!$P$24:$Q$28,2))))</f>
        <v/>
      </c>
      <c r="HR63" s="171" t="str">
        <f aca="false">IF(GG63="","",IF(GG63="-","-",IF(UPPER(GG63)="AB","+",VLOOKUP(GG63,'විෂය තොරතුරු'!$P$24:$Q$28,2))))</f>
        <v>-</v>
      </c>
      <c r="HS63" s="168" t="str">
        <f aca="false">IF(GH63="","",IF(GH63="-","-",IF(UPPER(GH63)="AB","+",VLOOKUP(GH63,'විෂය තොරතුරු'!$P$24:$Q$28,2))))</f>
        <v>-</v>
      </c>
      <c r="HT63" s="168" t="str">
        <f aca="false">IF(GI63="","",IF(GI63="-","-",IF(UPPER(GI63)="AB","+",VLOOKUP(GI63,'විෂය තොරතුරු'!$P$24:$Q$28,2))))</f>
        <v>-</v>
      </c>
      <c r="HU63" s="168" t="str">
        <f aca="false">IF(GJ63="","",IF(GJ63="-","-",IF(UPPER(GJ63)="AB","+",VLOOKUP(GJ63,'විෂය තොරතුරු'!$P$24:$Q$28,2))))</f>
        <v/>
      </c>
      <c r="HV63" s="168" t="str">
        <f aca="false">IF(GK63="","",IF(GK63="-","-",IF(UPPER(GK63)="AB","+",VLOOKUP(GK63,'විෂය තොරතුරු'!$P$24:$Q$28,2))))</f>
        <v/>
      </c>
      <c r="HW63" s="168" t="str">
        <f aca="false">IF(GL63="","",IF(GL63="-","-",IF(UPPER(GL63)="AB","+",VLOOKUP(GL63,'විෂය තොරතුරු'!$P$24:$Q$28,2))))</f>
        <v>S</v>
      </c>
      <c r="HX63" s="168" t="str">
        <f aca="false">IF(GM63="","",IF(GM63="-","-",IF(UPPER(GM63)="AB","+",VLOOKUP(GM63,'විෂය තොරතුරු'!$P$24:$Q$28,2))))</f>
        <v/>
      </c>
      <c r="HY63" s="169" t="str">
        <f aca="false">IF(GN63="","",IF(GN63="-","-",IF(UPPER(GN63)="AB","+",VLOOKUP(GN63,'විෂය තොරතුරු'!$P$24:$Q$28,2))))</f>
        <v/>
      </c>
      <c r="HZ63" s="171" t="str">
        <f aca="false">IF(GO63="","",IF(GO63="-","-",IF(UPPER(GO63)="AB","+",VLOOKUP(GO63,'විෂය තොරතුරු'!$P$24:$Q$28,2))))</f>
        <v>-</v>
      </c>
      <c r="IA63" s="168" t="str">
        <f aca="false">IF(GP63="","",IF(GP63="-","-",IF(UPPER(GP63)="AB","+",VLOOKUP(GP63,'විෂය තොරතුරු'!$P$24:$Q$28,2))))</f>
        <v>-</v>
      </c>
      <c r="IB63" s="168" t="str">
        <f aca="false">IF(GQ63="","",IF(GQ63="-","-",IF(UPPER(GQ63)="AB","+",VLOOKUP(GQ63,'විෂය තොරතුරු'!$P$24:$Q$28,2))))</f>
        <v/>
      </c>
      <c r="IC63" s="168" t="str">
        <f aca="false">IF(GR63="","",IF(GR63="-","-",IF(UPPER(GR63)="AB","+",VLOOKUP(GR63,'විෂය තොරතුරු'!$P$24:$Q$28,2))))</f>
        <v>-</v>
      </c>
      <c r="ID63" s="168" t="str">
        <f aca="false">IF(GS63="","",IF(GS63="-","-",IF(UPPER(GS63)="AB","+",VLOOKUP(GS63,'විෂය තොරතුරු'!$P$24:$Q$28,2))))</f>
        <v/>
      </c>
      <c r="IE63" s="168" t="str">
        <f aca="false">IF(GT63="","",IF(GT63="-","-",IF(UPPER(GT63)="AB","+",VLOOKUP(GT63,'විෂය තොරතුරු'!$P$24:$Q$28,2))))</f>
        <v/>
      </c>
      <c r="IF63" s="168" t="str">
        <f aca="false">IF(GU63="","",IF(GU63="-","-",IF(UPPER(GU63)="AB","+",VLOOKUP(GU63,'විෂය තොරතුරු'!$P$24:$Q$28,2))))</f>
        <v/>
      </c>
      <c r="IG63" s="169" t="str">
        <f aca="false">IF(GV63="","",IF(GV63="-","-",IF(UPPER(GV63)="AB","+",VLOOKUP(GV63,'විෂය තොරතුරු'!$P$24:$Q$28,2))))</f>
        <v/>
      </c>
      <c r="IH63" s="171" t="n">
        <f aca="false">IF($FL63="","",COUNTIF($GZ63:$IG63,"A"))</f>
        <v>0</v>
      </c>
      <c r="II63" s="171" t="n">
        <f aca="false">IF($FL63="","",COUNTIF($GZ63:$IG63,"B"))</f>
        <v>0</v>
      </c>
      <c r="IJ63" s="171" t="n">
        <f aca="false">IF($FL63="","",COUNTIF($GZ63:$IG63,"C"))</f>
        <v>0</v>
      </c>
      <c r="IK63" s="171" t="n">
        <f aca="false">IF($FL63="","",COUNTIF($GZ63:$IG63,"S"))</f>
        <v>1</v>
      </c>
      <c r="IL63" s="171" t="n">
        <f aca="false">IF($FL63="","",COUNTIF($GZ63:$IG63,"W"))</f>
        <v>3</v>
      </c>
      <c r="IM63" s="171" t="n">
        <f aca="false">IF(FL63="","",SUM(IH63:IK63))</f>
        <v>1</v>
      </c>
      <c r="IN63" s="169" t="n">
        <f aca="false">IF(FL63="","",SUM(IH63:IJ63))</f>
        <v>0</v>
      </c>
      <c r="IO63" s="172" t="str">
        <f aca="false">IF(FL63="","",IF(AND(IM63&gt;=6,IN63&gt;=3,OR(FO63&gt;=35,FP63&gt;=35),FV63&gt;=35),"6/3 සමත්",IF(AND(IM63&gt;=5,IN63&gt;=3,OR(FO63&gt;=35,FP63&gt;=35,FV63&gt;=35)),"5/3 සමත්",IF(AND(IM63&gt;=4,IN63&gt;=1,OR(FO63&gt;=20,FP63&gt;=20,FV63&gt;=20)),"සමත් කළ හැකි",IF(IL63=9,"W9","අසමත් ?")))))</f>
        <v>අසමත් ?</v>
      </c>
    </row>
    <row r="64" customFormat="false" ht="13.8" hidden="false" customHeight="false" outlineLevel="0" collapsed="false">
      <c r="A64" s="160" t="n">
        <v>50</v>
      </c>
      <c r="B64" s="174"/>
      <c r="C64" s="161"/>
      <c r="D64" s="162"/>
      <c r="E64" s="190"/>
      <c r="F64" s="191"/>
      <c r="G64" s="190"/>
      <c r="H64" s="192"/>
      <c r="I64" s="192"/>
      <c r="J64" s="191"/>
      <c r="K64" s="190"/>
      <c r="L64" s="192"/>
      <c r="M64" s="192"/>
      <c r="N64" s="191"/>
      <c r="O64" s="190"/>
      <c r="P64" s="192"/>
      <c r="Q64" s="192"/>
      <c r="R64" s="192"/>
      <c r="S64" s="192"/>
      <c r="T64" s="192"/>
      <c r="U64" s="192"/>
      <c r="V64" s="191"/>
      <c r="W64" s="190"/>
      <c r="X64" s="192"/>
      <c r="Y64" s="192"/>
      <c r="Z64" s="192"/>
      <c r="AA64" s="192"/>
      <c r="AB64" s="192"/>
      <c r="AC64" s="192"/>
      <c r="AD64" s="191"/>
      <c r="AE64" s="190"/>
      <c r="AF64" s="192"/>
      <c r="AG64" s="192"/>
      <c r="AH64" s="192"/>
      <c r="AI64" s="192"/>
      <c r="AJ64" s="192"/>
      <c r="AK64" s="192"/>
      <c r="AL64" s="166"/>
      <c r="AM64" s="193" t="str">
        <f aca="false">IF(B64="","",SUM(E64:AL64))</f>
        <v/>
      </c>
      <c r="AN64" s="194" t="str">
        <f aca="false">IF(B64="","",AM64/9)</f>
        <v/>
      </c>
      <c r="AO64" s="195" t="str">
        <f aca="false">IF(B64="","",IF(AM64=0,"-",RANK(AM64,$AM$15:$AM$64,0)))</f>
        <v/>
      </c>
      <c r="AP64" s="193" t="str">
        <f aca="false">IF(E64="","",IF(E64="-","-",IF(UPPER(E64)="AB","+",VLOOKUP(E64,'විෂය තොරතුරු'!$P$24:$Q$28,2))))</f>
        <v/>
      </c>
      <c r="AQ64" s="194" t="str">
        <f aca="false">IF(F64="","",IF(F64="-","-",IF(UPPER(F64)="AB","+",VLOOKUP(F64,'විෂය තොරතුරු'!$P$24:$Q$28,2))))</f>
        <v/>
      </c>
      <c r="AR64" s="194" t="str">
        <f aca="false">IF(G64="","",IF(G64="-","-",IF(UPPER(G64)="AB","+",VLOOKUP(G64,'විෂය තොරතුරු'!$P$24:$Q$28,2))))</f>
        <v/>
      </c>
      <c r="AS64" s="194" t="str">
        <f aca="false">IF(H64="","",IF(H64="-","-",IF(UPPER(H64)="AB","+",VLOOKUP(H64,'විෂය තොරතුරු'!$P$24:$Q$28,2))))</f>
        <v/>
      </c>
      <c r="AT64" s="194" t="str">
        <f aca="false">IF(I64="","",IF(I64="-","-",IF(UPPER(I64)="AB","+",VLOOKUP(I64,'විෂය තොරතුරු'!$P$24:$Q$28,2))))</f>
        <v/>
      </c>
      <c r="AU64" s="196" t="str">
        <f aca="false">IF(J64="","",IF(J64="-","-",IF(UPPER(J64)="AB","+",VLOOKUP(J64,'විෂය තොරතුරු'!$P$24:$Q$28,2))))</f>
        <v/>
      </c>
      <c r="AV64" s="197" t="str">
        <f aca="false">IF(K64="","",IF(K64="-","-",IF(UPPER(K64)="AB","+",VLOOKUP(K64,'විෂය තොරතුරු'!$P$24:$Q$28,2))))</f>
        <v/>
      </c>
      <c r="AW64" s="194" t="str">
        <f aca="false">IF(L64="","",IF(L64="-","-",IF(UPPER(L64)="AB","+",VLOOKUP(L64,'විෂය තොරතුරු'!$P$24:$Q$28,2))))</f>
        <v/>
      </c>
      <c r="AX64" s="194" t="str">
        <f aca="false">IF(M64="","",IF(M64="-","-",IF(UPPER(M64)="AB","+",VLOOKUP(M64,'විෂය තොරතුරු'!$P$24:$Q$28,2))))</f>
        <v/>
      </c>
      <c r="AY64" s="195" t="str">
        <f aca="false">IF(N64="","",IF(N64="-","-",IF(UPPER(N64)="AB","+",VLOOKUP(N64,'විෂය තොරතුරු'!$P$24:$Q$28,2))))</f>
        <v/>
      </c>
      <c r="AZ64" s="193" t="str">
        <f aca="false">IF(O64="","",IF(O64="-","-",IF(UPPER(O64)="AB","+",VLOOKUP(O64,'විෂය තොරතුරු'!$P$24:$Q$28,2))))</f>
        <v/>
      </c>
      <c r="BA64" s="194" t="str">
        <f aca="false">IF(P64="","",IF(P64="-","-",IF(UPPER(P64)="AB","+",VLOOKUP(P64,'විෂය තොරතුරු'!$P$24:$Q$28,2))))</f>
        <v/>
      </c>
      <c r="BB64" s="194" t="str">
        <f aca="false">IF(Q64="","",IF(Q64="-","-",IF(UPPER(Q64)="AB","+",VLOOKUP(Q64,'විෂය තොරතුරු'!$P$24:$Q$28,2))))</f>
        <v/>
      </c>
      <c r="BC64" s="194" t="str">
        <f aca="false">IF(R64="","",IF(R64="-","-",IF(UPPER(R64)="AB","+",VLOOKUP(R64,'විෂය තොරතුරු'!$P$24:$Q$28,2))))</f>
        <v/>
      </c>
      <c r="BD64" s="194" t="str">
        <f aca="false">IF(S64="","",IF(S64="-","-",IF(UPPER(S64)="AB","+",VLOOKUP(S64,'විෂය තොරතුරු'!$P$24:$Q$28,2))))</f>
        <v/>
      </c>
      <c r="BE64" s="194" t="str">
        <f aca="false">IF(T64="","",IF(T64="-","-",IF(UPPER(T64)="AB","+",VLOOKUP(T64,'විෂය තොරතුරු'!$P$24:$Q$28,2))))</f>
        <v/>
      </c>
      <c r="BF64" s="194" t="str">
        <f aca="false">IF(U64="","",IF(U64="-","-",IF(UPPER(U64)="AB","+",VLOOKUP(U64,'විෂය තොරතුරු'!$P$24:$Q$28,2))))</f>
        <v/>
      </c>
      <c r="BG64" s="196" t="str">
        <f aca="false">IF(V64="","",IF(V64="-","-",IF(UPPER(V64)="AB","+",VLOOKUP(V64,'විෂය තොරතුරු'!$P$24:$Q$28,2))))</f>
        <v/>
      </c>
      <c r="BH64" s="197" t="str">
        <f aca="false">IF(W64="","",IF(W64="-","-",IF(UPPER(W64)="AB","+",VLOOKUP(W64,'විෂය තොරතුරු'!$P$24:$Q$28,2))))</f>
        <v/>
      </c>
      <c r="BI64" s="194" t="str">
        <f aca="false">IF(X64="","",IF(X64="-","-",IF(UPPER(X64)="AB","+",VLOOKUP(X64,'විෂය තොරතුරු'!$P$24:$Q$28,2))))</f>
        <v/>
      </c>
      <c r="BJ64" s="194" t="str">
        <f aca="false">IF(Y64="","",IF(Y64="-","-",IF(UPPER(Y64)="AB","+",VLOOKUP(Y64,'විෂය තොරතුරු'!$P$24:$Q$28,2))))</f>
        <v/>
      </c>
      <c r="BK64" s="194" t="str">
        <f aca="false">IF(Z64="","",IF(Z64="-","-",IF(UPPER(Z64)="AB","+",VLOOKUP(Z64,'විෂය තොරතුරු'!$P$24:$Q$28,2))))</f>
        <v/>
      </c>
      <c r="BL64" s="194" t="str">
        <f aca="false">IF(AA64="","",IF(AA64="-","-",IF(UPPER(AA64)="AB","+",VLOOKUP(AA64,'විෂය තොරතුරු'!$P$24:$Q$28,2))))</f>
        <v/>
      </c>
      <c r="BM64" s="194" t="str">
        <f aca="false">IF(AB64="","",IF(AB64="-","-",IF(UPPER(AB64)="AB","+",VLOOKUP(AB64,'විෂය තොරතුරු'!$P$24:$Q$28,2))))</f>
        <v/>
      </c>
      <c r="BN64" s="194" t="str">
        <f aca="false">IF(AC64="","",IF(AC64="-","-",IF(UPPER(AC64)="AB","+",VLOOKUP(AC64,'විෂය තොරතුරු'!$P$24:$Q$28,2))))</f>
        <v/>
      </c>
      <c r="BO64" s="195" t="str">
        <f aca="false">IF(AD64="","",IF(AD64="-","-",IF(UPPER(AD64)="AB","+",VLOOKUP(AD64,'විෂය තොරතුරු'!$P$24:$Q$28,2))))</f>
        <v/>
      </c>
      <c r="BP64" s="197" t="str">
        <f aca="false">IF(AE64="","",IF(AE64="-","-",IF(UPPER(AE64)="AB","+",VLOOKUP(AE64,'විෂය තොරතුරු'!$P$24:$Q$28,2))))</f>
        <v/>
      </c>
      <c r="BQ64" s="194" t="str">
        <f aca="false">IF(AF64="","",IF(AF64="-","-",IF(UPPER(AF64)="AB","+",VLOOKUP(AF64,'විෂය තොරතුරු'!$P$24:$Q$28,2))))</f>
        <v/>
      </c>
      <c r="BR64" s="194" t="str">
        <f aca="false">IF(AG64="","",IF(AG64="-","-",IF(UPPER(AG64)="AB","+",VLOOKUP(AG64,'විෂය තොරතුරු'!$P$24:$Q$28,2))))</f>
        <v/>
      </c>
      <c r="BS64" s="194" t="str">
        <f aca="false">IF(AH64="","",IF(AH64="-","-",IF(UPPER(AH64)="AB","+",VLOOKUP(AH64,'විෂය තොරතුරු'!$P$24:$Q$28,2))))</f>
        <v/>
      </c>
      <c r="BT64" s="194" t="str">
        <f aca="false">IF(AI64="","",IF(AI64="-","-",IF(UPPER(AI64)="AB","+",VLOOKUP(AI64,'විෂය තොරතුරු'!$P$24:$Q$28,2))))</f>
        <v/>
      </c>
      <c r="BU64" s="194" t="str">
        <f aca="false">IF(AJ64="","",IF(AJ64="-","-",IF(UPPER(AJ64)="AB","+",VLOOKUP(AJ64,'විෂය තොරතුරු'!$P$24:$Q$28,2))))</f>
        <v/>
      </c>
      <c r="BV64" s="194" t="str">
        <f aca="false">IF(AK64="","",IF(AK64="-","-",IF(UPPER(AK64)="AB","+",VLOOKUP(AK64,'විෂය තොරතුරු'!$P$24:$Q$28,2))))</f>
        <v/>
      </c>
      <c r="BW64" s="195" t="str">
        <f aca="false">IF(AL64="","",IF(AL64="-","-",IF(UPPER(AL64)="AB","+",VLOOKUP(AL64,'විෂය තොරතුරු'!$P$24:$Q$28,2))))</f>
        <v/>
      </c>
      <c r="BX64" s="197" t="str">
        <f aca="false">IF($B64="","",COUNTIF($AP64:$BW64,"A"))</f>
        <v/>
      </c>
      <c r="BY64" s="194" t="str">
        <f aca="false">IF($B64="","",COUNTIF($AP64:$BW64,"B"))</f>
        <v/>
      </c>
      <c r="BZ64" s="194" t="str">
        <f aca="false">IF($B64="","",COUNTIF($AP64:$BW64,"C"))</f>
        <v/>
      </c>
      <c r="CA64" s="194" t="str">
        <f aca="false">IF($B64="","",COUNTIF($AP64:$BW64,"S"))</f>
        <v/>
      </c>
      <c r="CB64" s="195" t="str">
        <f aca="false">IF($B64="","",COUNTIF($AP64:$BW64,"W"))</f>
        <v/>
      </c>
      <c r="CC64" s="197" t="str">
        <f aca="false">IF(B64="","",SUM(BX64:CA64))</f>
        <v/>
      </c>
      <c r="CD64" s="195" t="str">
        <f aca="false">IF(B64="","",SUM(BX64:BZ64))</f>
        <v/>
      </c>
      <c r="CE64" s="172" t="str">
        <f aca="false">IF(B64="","",IF(AND(CC64&gt;=6,CD64&gt;=3,OR(E64&gt;=35,F64&gt;=35),L64&gt;=35),"6/3 සමත්",IF(AND(CC64&gt;=5,CD64&gt;=3,OR(E64&gt;=35,F64&gt;=35,L64&gt;=35)),"5/3 සමත්",IF(AND(CC64&gt;=4,CD64&gt;=1,OR(E64&gt;=20,F64&gt;=20,L64&gt;=20)),"සමත් කළ හැකි",IF(CB64=9,"W9","අසමත් ?")))))</f>
        <v/>
      </c>
      <c r="FK64" s="173" t="n">
        <v>50</v>
      </c>
      <c r="FL64" s="174"/>
      <c r="FM64" s="161"/>
      <c r="FN64" s="161" t="str">
        <f aca="false">IF(FM64="","-",(FM64/$M$95)*100)</f>
        <v>-</v>
      </c>
      <c r="FO64" s="174"/>
      <c r="FP64" s="174"/>
      <c r="FQ64" s="174"/>
      <c r="FR64" s="174"/>
      <c r="FS64" s="174"/>
      <c r="FT64" s="174"/>
      <c r="FU64" s="174"/>
      <c r="FV64" s="174"/>
      <c r="FW64" s="174"/>
      <c r="FX64" s="174"/>
      <c r="FY64" s="174"/>
      <c r="FZ64" s="174"/>
      <c r="GA64" s="174"/>
      <c r="GB64" s="174"/>
      <c r="GC64" s="174"/>
      <c r="GD64" s="174"/>
      <c r="GE64" s="174"/>
      <c r="GF64" s="174"/>
      <c r="GG64" s="174"/>
      <c r="GH64" s="174"/>
      <c r="GI64" s="174"/>
      <c r="GJ64" s="174"/>
      <c r="GK64" s="174"/>
      <c r="GL64" s="174"/>
      <c r="GM64" s="174"/>
      <c r="GN64" s="174"/>
      <c r="GO64" s="174"/>
      <c r="GP64" s="174"/>
      <c r="GQ64" s="174"/>
      <c r="GR64" s="174"/>
      <c r="GS64" s="174"/>
      <c r="GT64" s="174"/>
      <c r="GU64" s="174"/>
      <c r="GV64" s="174"/>
      <c r="GW64" s="193" t="str">
        <f aca="false">IF(FL64="","",SUM(FO64:GV64))</f>
        <v/>
      </c>
      <c r="GX64" s="194" t="str">
        <f aca="false">IF(FL64="","",GW64/9)</f>
        <v/>
      </c>
      <c r="GY64" s="169" t="str">
        <f aca="false">IF(FL64="","",IF(GW64=0,"-",RANK(GW64,$GW$15:$GW$64,0)))</f>
        <v/>
      </c>
      <c r="GZ64" s="193" t="str">
        <f aca="false">IF(FO64="","",IF(FO64="-","-",IF(UPPER(FO64)="AB","+",VLOOKUP(FO64,'විෂය තොරතුරු'!$P$24:$Q$28,2))))</f>
        <v/>
      </c>
      <c r="HA64" s="194" t="str">
        <f aca="false">IF(FP64="","",IF(FP64="-","-",IF(UPPER(FP64)="AB","+",VLOOKUP(FP64,'විෂය තොරතුරු'!$P$24:$Q$28,2))))</f>
        <v/>
      </c>
      <c r="HB64" s="194" t="str">
        <f aca="false">IF(FQ64="","",IF(FQ64="-","-",IF(UPPER(FQ64)="AB","+",VLOOKUP(FQ64,'විෂය තොරතුරු'!$P$24:$Q$28,2))))</f>
        <v/>
      </c>
      <c r="HC64" s="194" t="str">
        <f aca="false">IF(FR64="","",IF(FR64="-","-",IF(UPPER(FR64)="AB","+",VLOOKUP(FR64,'විෂය තොරතුරු'!$P$24:$Q$28,2))))</f>
        <v/>
      </c>
      <c r="HD64" s="194" t="str">
        <f aca="false">IF(FS64="","",IF(FS64="-","-",IF(UPPER(FS64)="AB","+",VLOOKUP(FS64,'විෂය තොරතුරු'!$P$24:$Q$28,2))))</f>
        <v/>
      </c>
      <c r="HE64" s="196" t="str">
        <f aca="false">IF(FT64="","",IF(FT64="-","-",IF(UPPER(FT64)="AB","+",VLOOKUP(FT64,'විෂය තොරතුරු'!$P$24:$Q$28,2))))</f>
        <v/>
      </c>
      <c r="HF64" s="197" t="str">
        <f aca="false">IF(FU64="","",IF(FU64="-","-",IF(UPPER(FU64)="AB","+",VLOOKUP(FU64,'විෂය තොරතුරු'!$P$24:$Q$28,2))))</f>
        <v/>
      </c>
      <c r="HG64" s="194" t="str">
        <f aca="false">IF(FV64="","",IF(FV64="-","-",IF(UPPER(FV64)="AB","+",VLOOKUP(FV64,'විෂය තොරතුරු'!$P$24:$Q$28,2))))</f>
        <v/>
      </c>
      <c r="HH64" s="194" t="str">
        <f aca="false">IF(FW64="","",IF(FW64="-","-",IF(UPPER(FW64)="AB","+",VLOOKUP(FW64,'විෂය තොරතුරු'!$P$24:$Q$28,2))))</f>
        <v/>
      </c>
      <c r="HI64" s="195" t="str">
        <f aca="false">IF(FX64="","",IF(FX64="-","-",IF(UPPER(FX64)="AB","+",VLOOKUP(FX64,'විෂය තොරතුරු'!$P$24:$Q$28,2))))</f>
        <v/>
      </c>
      <c r="HJ64" s="193" t="str">
        <f aca="false">IF(FY64="","",IF(FY64="-","-",IF(UPPER(FY64)="AB","+",VLOOKUP(FY64,'විෂය තොරතුරු'!$P$24:$Q$28,2))))</f>
        <v/>
      </c>
      <c r="HK64" s="194" t="str">
        <f aca="false">IF(FZ64="","",IF(FZ64="-","-",IF(UPPER(FZ64)="AB","+",VLOOKUP(FZ64,'විෂය තොරතුරු'!$P$24:$Q$28,2))))</f>
        <v/>
      </c>
      <c r="HL64" s="194" t="str">
        <f aca="false">IF(GA64="","",IF(GA64="-","-",IF(UPPER(GA64)="AB","+",VLOOKUP(GA64,'විෂය තොරතුරු'!$P$24:$Q$28,2))))</f>
        <v/>
      </c>
      <c r="HM64" s="194" t="str">
        <f aca="false">IF(GB64="","",IF(GB64="-","-",IF(UPPER(GB64)="AB","+",VLOOKUP(GB64,'විෂය තොරතුරු'!$P$24:$Q$28,2))))</f>
        <v/>
      </c>
      <c r="HN64" s="194" t="str">
        <f aca="false">IF(GC64="","",IF(GC64="-","-",IF(UPPER(GC64)="AB","+",VLOOKUP(GC64,'විෂය තොරතුරු'!$P$24:$Q$28,2))))</f>
        <v/>
      </c>
      <c r="HO64" s="194" t="str">
        <f aca="false">IF(GD64="","",IF(GD64="-","-",IF(UPPER(GD64)="AB","+",VLOOKUP(GD64,'විෂය තොරතුරු'!$P$24:$Q$28,2))))</f>
        <v/>
      </c>
      <c r="HP64" s="194" t="str">
        <f aca="false">IF(GE64="","",IF(GE64="-","-",IF(UPPER(GE64)="AB","+",VLOOKUP(GE64,'විෂය තොරතුරු'!$P$24:$Q$28,2))))</f>
        <v/>
      </c>
      <c r="HQ64" s="196" t="str">
        <f aca="false">IF(GF64="","",IF(GF64="-","-",IF(UPPER(GF64)="AB","+",VLOOKUP(GF64,'විෂය තොරතුරු'!$P$24:$Q$28,2))))</f>
        <v/>
      </c>
      <c r="HR64" s="197" t="str">
        <f aca="false">IF(GG64="","",IF(GG64="-","-",IF(UPPER(GG64)="AB","+",VLOOKUP(GG64,'විෂය තොරතුරු'!$P$24:$Q$28,2))))</f>
        <v/>
      </c>
      <c r="HS64" s="194" t="str">
        <f aca="false">IF(GH64="","",IF(GH64="-","-",IF(UPPER(GH64)="AB","+",VLOOKUP(GH64,'විෂය තොරතුරු'!$P$24:$Q$28,2))))</f>
        <v/>
      </c>
      <c r="HT64" s="194" t="str">
        <f aca="false">IF(GI64="","",IF(GI64="-","-",IF(UPPER(GI64)="AB","+",VLOOKUP(GI64,'විෂය තොරතුරු'!$P$24:$Q$28,2))))</f>
        <v/>
      </c>
      <c r="HU64" s="194" t="str">
        <f aca="false">IF(GJ64="","",IF(GJ64="-","-",IF(UPPER(GJ64)="AB","+",VLOOKUP(GJ64,'විෂය තොරතුරු'!$P$24:$Q$28,2))))</f>
        <v/>
      </c>
      <c r="HV64" s="194" t="str">
        <f aca="false">IF(GK64="","",IF(GK64="-","-",IF(UPPER(GK64)="AB","+",VLOOKUP(GK64,'විෂය තොරතුරු'!$P$24:$Q$28,2))))</f>
        <v/>
      </c>
      <c r="HW64" s="194" t="str">
        <f aca="false">IF(GL64="","",IF(GL64="-","-",IF(UPPER(GL64)="AB","+",VLOOKUP(GL64,'විෂය තොරතුරු'!$P$24:$Q$28,2))))</f>
        <v/>
      </c>
      <c r="HX64" s="194" t="str">
        <f aca="false">IF(GM64="","",IF(GM64="-","-",IF(UPPER(GM64)="AB","+",VLOOKUP(GM64,'විෂය තොරතුරු'!$P$24:$Q$28,2))))</f>
        <v/>
      </c>
      <c r="HY64" s="195" t="str">
        <f aca="false">IF(GN64="","",IF(GN64="-","-",IF(UPPER(GN64)="AB","+",VLOOKUP(GN64,'විෂය තොරතුරු'!$P$24:$Q$28,2))))</f>
        <v/>
      </c>
      <c r="HZ64" s="197" t="str">
        <f aca="false">IF(GO64="","",IF(GO64="-","-",IF(UPPER(GO64)="AB","+",VLOOKUP(GO64,'විෂය තොරතුරු'!$P$24:$Q$28,2))))</f>
        <v/>
      </c>
      <c r="IA64" s="194" t="str">
        <f aca="false">IF(GP64="","",IF(GP64="-","-",IF(UPPER(GP64)="AB","+",VLOOKUP(GP64,'විෂය තොරතුරු'!$P$24:$Q$28,2))))</f>
        <v/>
      </c>
      <c r="IB64" s="194" t="str">
        <f aca="false">IF(GQ64="","",IF(GQ64="-","-",IF(UPPER(GQ64)="AB","+",VLOOKUP(GQ64,'විෂය තොරතුරු'!$P$24:$Q$28,2))))</f>
        <v/>
      </c>
      <c r="IC64" s="194" t="str">
        <f aca="false">IF(GR64="","",IF(GR64="-","-",IF(UPPER(GR64)="AB","+",VLOOKUP(GR64,'විෂය තොරතුරු'!$P$24:$Q$28,2))))</f>
        <v/>
      </c>
      <c r="ID64" s="194" t="str">
        <f aca="false">IF(GS64="","",IF(GS64="-","-",IF(UPPER(GS64)="AB","+",VLOOKUP(GS64,'විෂය තොරතුරු'!$P$24:$Q$28,2))))</f>
        <v/>
      </c>
      <c r="IE64" s="194" t="str">
        <f aca="false">IF(GT64="","",IF(GT64="-","-",IF(UPPER(GT64)="AB","+",VLOOKUP(GT64,'විෂය තොරතුරු'!$P$24:$Q$28,2))))</f>
        <v/>
      </c>
      <c r="IF64" s="194" t="str">
        <f aca="false">IF(GU64="","",IF(GU64="-","-",IF(UPPER(GU64)="AB","+",VLOOKUP(GU64,'විෂය තොරතුරු'!$P$24:$Q$28,2))))</f>
        <v/>
      </c>
      <c r="IG64" s="195" t="str">
        <f aca="false">IF(GV64="","",IF(GV64="-","-",IF(UPPER(GV64)="AB","+",VLOOKUP(GV64,'විෂය තොරතුරු'!$P$24:$Q$28,2))))</f>
        <v/>
      </c>
      <c r="IH64" s="171" t="str">
        <f aca="false">IF($FL64="","",COUNTIF($GZ64:$IG64,"A"))</f>
        <v/>
      </c>
      <c r="II64" s="171" t="str">
        <f aca="false">IF($FL64="","",COUNTIF($GZ64:$IG64,"B"))</f>
        <v/>
      </c>
      <c r="IJ64" s="171" t="str">
        <f aca="false">IF($FL64="","",COUNTIF($GZ64:$IG64,"C"))</f>
        <v/>
      </c>
      <c r="IK64" s="171" t="str">
        <f aca="false">IF($FL64="","",COUNTIF($GZ64:$IG64,"S"))</f>
        <v/>
      </c>
      <c r="IL64" s="171" t="str">
        <f aca="false">IF($FL64="","",COUNTIF($GZ64:$IG64,"W"))</f>
        <v/>
      </c>
      <c r="IM64" s="197" t="str">
        <f aca="false">IF(FL64="","",SUM(IH64:IK64))</f>
        <v/>
      </c>
      <c r="IN64" s="195" t="str">
        <f aca="false">IF(FL64="","",SUM(IH64:IJ64))</f>
        <v/>
      </c>
      <c r="IO64" s="172" t="str">
        <f aca="false">IF(FL64="","",IF(AND(IM64&gt;=6,IN64&gt;=3,OR(FO64&gt;=35,FP64&gt;=35),FV64&gt;=35),"6/3 සමත්",IF(AND(IM64&gt;=5,IN64&gt;=3,OR(FO64&gt;=35,FP64&gt;=35,FV64&gt;=35)),"5/3 සමත්",IF(AND(IM64&gt;=4,IN64&gt;=1,OR(FO64&gt;=20,FP64&gt;=20,FV64&gt;=20)),"සමත් කළ හැකි",IF(IL64=9,"W9","අසමත් ?")))))</f>
        <v/>
      </c>
    </row>
    <row r="65" customFormat="false" ht="12.8" hidden="false" customHeight="false" outlineLevel="0" collapsed="false">
      <c r="A65" s="198"/>
      <c r="B65" s="63" t="s">
        <v>93</v>
      </c>
      <c r="C65" s="199"/>
      <c r="D65" s="200"/>
      <c r="E65" s="171" t="str">
        <f aca="false">IF($B15="","-",SUM(E15:E64))</f>
        <v>-</v>
      </c>
      <c r="F65" s="169" t="str">
        <f aca="false">IF($B15="","-",SUM(F15:F64))</f>
        <v>-</v>
      </c>
      <c r="G65" s="171" t="str">
        <f aca="false">IF($B15="","-",SUM(G15:G64))</f>
        <v>-</v>
      </c>
      <c r="H65" s="168" t="str">
        <f aca="false">IF($B15="","-",SUM(H15:H64))</f>
        <v>-</v>
      </c>
      <c r="I65" s="168" t="str">
        <f aca="false">IF($B15="","-",SUM(I15:I64))</f>
        <v>-</v>
      </c>
      <c r="J65" s="169" t="str">
        <f aca="false">IF($B15="","-",SUM(J15:J64))</f>
        <v>-</v>
      </c>
      <c r="K65" s="171" t="str">
        <f aca="false">IF($B15="","-",SUM(K15:K64))</f>
        <v>-</v>
      </c>
      <c r="L65" s="168" t="str">
        <f aca="false">IF($B15="","-",SUM(L15:L64))</f>
        <v>-</v>
      </c>
      <c r="M65" s="168" t="str">
        <f aca="false">IF($B15="","-",SUM(M15:M64))</f>
        <v>-</v>
      </c>
      <c r="N65" s="169" t="str">
        <f aca="false">IF($B15="","-",SUM(N15:N64))</f>
        <v>-</v>
      </c>
      <c r="O65" s="171" t="str">
        <f aca="false">IF($B15="","-",SUM(O15:O64))</f>
        <v>-</v>
      </c>
      <c r="P65" s="168" t="str">
        <f aca="false">IF($B15="","-",SUM(P15:P64))</f>
        <v>-</v>
      </c>
      <c r="Q65" s="168" t="str">
        <f aca="false">IF($B15="","-",SUM(Q15:Q64))</f>
        <v>-</v>
      </c>
      <c r="R65" s="168" t="str">
        <f aca="false">IF($B15="","-",SUM(R15:R64))</f>
        <v>-</v>
      </c>
      <c r="S65" s="168" t="str">
        <f aca="false">IF($B15="","-",SUM(S15:S64))</f>
        <v>-</v>
      </c>
      <c r="T65" s="168" t="str">
        <f aca="false">IF($B15="","-",SUM(T15:T64))</f>
        <v>-</v>
      </c>
      <c r="U65" s="168" t="str">
        <f aca="false">IF($B15="","-",SUM(U15:U64))</f>
        <v>-</v>
      </c>
      <c r="V65" s="169" t="str">
        <f aca="false">IF($B15="","-",SUM(V15:V64))</f>
        <v>-</v>
      </c>
      <c r="W65" s="171" t="str">
        <f aca="false">IF($B15="","-",SUM(W15:W64))</f>
        <v>-</v>
      </c>
      <c r="X65" s="168" t="str">
        <f aca="false">IF($B15="","-",SUM(X15:X64))</f>
        <v>-</v>
      </c>
      <c r="Y65" s="168" t="str">
        <f aca="false">IF($B15="","-",SUM(Y15:Y64))</f>
        <v>-</v>
      </c>
      <c r="Z65" s="168" t="str">
        <f aca="false">IF($B15="","-",SUM(Z15:Z64))</f>
        <v>-</v>
      </c>
      <c r="AA65" s="168" t="str">
        <f aca="false">IF($B15="","-",SUM(AA15:AA64))</f>
        <v>-</v>
      </c>
      <c r="AB65" s="168" t="str">
        <f aca="false">IF($B15="","-",SUM(AB15:AB64))</f>
        <v>-</v>
      </c>
      <c r="AC65" s="168" t="str">
        <f aca="false">IF($B15="","-",SUM(AC15:AC64))</f>
        <v>-</v>
      </c>
      <c r="AD65" s="169" t="str">
        <f aca="false">IF($B15="","-",SUM(AD15:AD64))</f>
        <v>-</v>
      </c>
      <c r="AE65" s="171" t="str">
        <f aca="false">IF($B15="","-",SUM(AE15:AE64))</f>
        <v>-</v>
      </c>
      <c r="AF65" s="168" t="str">
        <f aca="false">IF($B15="","-",SUM(AF15:AF64))</f>
        <v>-</v>
      </c>
      <c r="AG65" s="168" t="str">
        <f aca="false">IF($B15="","-",SUM(AG15:AG64))</f>
        <v>-</v>
      </c>
      <c r="AH65" s="168" t="str">
        <f aca="false">IF($B15="","-",SUM(AH15:AH64))</f>
        <v>-</v>
      </c>
      <c r="AI65" s="168" t="str">
        <f aca="false">IF($B15="","-",SUM(AI15:AI64))</f>
        <v>-</v>
      </c>
      <c r="AJ65" s="168" t="str">
        <f aca="false">IF($B15="","-",SUM(AJ15:AJ64))</f>
        <v>-</v>
      </c>
      <c r="AK65" s="168" t="str">
        <f aca="false">IF($B15="","-",SUM(AK15:AK64))</f>
        <v>-</v>
      </c>
      <c r="AL65" s="169" t="str">
        <f aca="false">IF($B15="","-",SUM(AL15:AL64))</f>
        <v>-</v>
      </c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201"/>
      <c r="FK65" s="202"/>
      <c r="FL65" s="63" t="s">
        <v>93</v>
      </c>
      <c r="FM65" s="168"/>
      <c r="FN65" s="168"/>
      <c r="FO65" s="168" t="str">
        <f aca="false">IF($B100="","-",SUM(FO15:FO64))</f>
        <v>-</v>
      </c>
      <c r="FP65" s="168" t="str">
        <f aca="false">IF($B100="","-",SUM(FP15:FP64))</f>
        <v>-</v>
      </c>
      <c r="FQ65" s="168" t="str">
        <f aca="false">IF($B100="","-",SUM(FQ15:FQ64))</f>
        <v>-</v>
      </c>
      <c r="FR65" s="168" t="str">
        <f aca="false">IF($B100="","-",SUM(FR15:FR64))</f>
        <v>-</v>
      </c>
      <c r="FS65" s="168" t="str">
        <f aca="false">IF($B100="","-",SUM(FS15:FS64))</f>
        <v>-</v>
      </c>
      <c r="FT65" s="168" t="str">
        <f aca="false">IF($B100="","-",SUM(FT15:FT64))</f>
        <v>-</v>
      </c>
      <c r="FU65" s="168" t="str">
        <f aca="false">IF($B100="","-",SUM(FU15:FU64))</f>
        <v>-</v>
      </c>
      <c r="FV65" s="168" t="str">
        <f aca="false">IF($B100="","-",SUM(FV15:FV64))</f>
        <v>-</v>
      </c>
      <c r="FW65" s="168" t="str">
        <f aca="false">IF($B100="","-",SUM(FW15:FW64))</f>
        <v>-</v>
      </c>
      <c r="FX65" s="168" t="str">
        <f aca="false">IF($B100="","-",SUM(FX15:FX64))</f>
        <v>-</v>
      </c>
      <c r="FY65" s="168" t="str">
        <f aca="false">IF($B100="","-",SUM(FY15:FY64))</f>
        <v>-</v>
      </c>
      <c r="FZ65" s="168" t="str">
        <f aca="false">IF($B100="","-",SUM(FZ15:FZ64))</f>
        <v>-</v>
      </c>
      <c r="GA65" s="168" t="str">
        <f aca="false">IF($B100="","-",SUM(GA15:GA64))</f>
        <v>-</v>
      </c>
      <c r="GB65" s="168" t="str">
        <f aca="false">IF($B100="","-",SUM(GB15:GB64))</f>
        <v>-</v>
      </c>
      <c r="GC65" s="168" t="str">
        <f aca="false">IF($B100="","-",SUM(GC15:GC64))</f>
        <v>-</v>
      </c>
      <c r="GD65" s="168" t="str">
        <f aca="false">IF($B100="","-",SUM(GD15:GD64))</f>
        <v>-</v>
      </c>
      <c r="GE65" s="168" t="str">
        <f aca="false">IF($B100="","-",SUM(GE15:GE64))</f>
        <v>-</v>
      </c>
      <c r="GF65" s="168" t="str">
        <f aca="false">IF($B100="","-",SUM(GF15:GF64))</f>
        <v>-</v>
      </c>
      <c r="GG65" s="168" t="str">
        <f aca="false">IF($B100="","-",SUM(GG15:GG64))</f>
        <v>-</v>
      </c>
      <c r="GH65" s="168" t="str">
        <f aca="false">IF($B100="","-",SUM(GH15:GH64))</f>
        <v>-</v>
      </c>
      <c r="GI65" s="168" t="str">
        <f aca="false">IF($B100="","-",SUM(GI15:GI64))</f>
        <v>-</v>
      </c>
      <c r="GJ65" s="168" t="str">
        <f aca="false">IF($B100="","-",SUM(GJ15:GJ64))</f>
        <v>-</v>
      </c>
      <c r="GK65" s="168" t="str">
        <f aca="false">IF($B100="","-",SUM(GK15:GK64))</f>
        <v>-</v>
      </c>
      <c r="GL65" s="168" t="str">
        <f aca="false">IF($B100="","-",SUM(GL15:GL64))</f>
        <v>-</v>
      </c>
      <c r="GM65" s="168" t="str">
        <f aca="false">IF($B100="","-",SUM(GM15:GM64))</f>
        <v>-</v>
      </c>
      <c r="GN65" s="168" t="str">
        <f aca="false">IF($B100="","-",SUM(GN15:GN64))</f>
        <v>-</v>
      </c>
      <c r="GO65" s="168" t="str">
        <f aca="false">IF($B100="","-",SUM(GO15:GO64))</f>
        <v>-</v>
      </c>
      <c r="GP65" s="168" t="str">
        <f aca="false">IF($B100="","-",SUM(GP15:GP64))</f>
        <v>-</v>
      </c>
      <c r="GQ65" s="168" t="str">
        <f aca="false">IF($B100="","-",SUM(GQ15:GQ64))</f>
        <v>-</v>
      </c>
      <c r="GR65" s="168" t="str">
        <f aca="false">IF($B100="","-",SUM(GR15:GR64))</f>
        <v>-</v>
      </c>
      <c r="GS65" s="168" t="str">
        <f aca="false">IF($B100="","-",SUM(GS15:GS64))</f>
        <v>-</v>
      </c>
      <c r="GT65" s="168" t="str">
        <f aca="false">IF($B100="","-",SUM(GT15:GT64))</f>
        <v>-</v>
      </c>
      <c r="GU65" s="168" t="str">
        <f aca="false">IF($B100="","-",SUM(GU15:GU64))</f>
        <v>-</v>
      </c>
      <c r="GV65" s="168" t="str">
        <f aca="false">IF($B100="","-",SUM(GV15:GV64))</f>
        <v>-</v>
      </c>
      <c r="GW65" s="17"/>
      <c r="GX65" s="17"/>
      <c r="GY65" s="17"/>
      <c r="GZ65" s="17"/>
      <c r="HA65" s="17"/>
      <c r="HB65" s="17"/>
      <c r="HC65" s="17"/>
      <c r="HD65" s="17"/>
      <c r="HE65" s="17"/>
      <c r="HF65" s="17"/>
      <c r="HG65" s="17"/>
      <c r="HH65" s="17"/>
      <c r="HI65" s="17"/>
      <c r="HJ65" s="17"/>
      <c r="HK65" s="17"/>
      <c r="HL65" s="17"/>
      <c r="HM65" s="17"/>
      <c r="HN65" s="17"/>
      <c r="HO65" s="17"/>
      <c r="HP65" s="17"/>
      <c r="HQ65" s="17"/>
      <c r="HR65" s="17"/>
      <c r="HS65" s="17"/>
      <c r="HT65" s="17"/>
      <c r="HU65" s="17"/>
      <c r="HV65" s="17"/>
      <c r="HW65" s="17"/>
      <c r="HX65" s="17"/>
      <c r="HY65" s="17"/>
      <c r="HZ65" s="17"/>
      <c r="IA65" s="17"/>
      <c r="IB65" s="17"/>
      <c r="IC65" s="17"/>
      <c r="ID65" s="17"/>
      <c r="IE65" s="17"/>
      <c r="IF65" s="17"/>
      <c r="IG65" s="17"/>
      <c r="IH65" s="17"/>
      <c r="II65" s="17"/>
      <c r="IJ65" s="17"/>
      <c r="IK65" s="17"/>
      <c r="IL65" s="17"/>
      <c r="IM65" s="17"/>
      <c r="IN65" s="17"/>
      <c r="IO65" s="22"/>
    </row>
    <row r="66" customFormat="false" ht="12.8" hidden="false" customHeight="false" outlineLevel="0" collapsed="false">
      <c r="A66" s="203"/>
      <c r="B66" s="63" t="s">
        <v>94</v>
      </c>
      <c r="C66" s="199"/>
      <c r="D66" s="200"/>
      <c r="E66" s="171" t="str">
        <f aca="false">IF(OR(E$65=0,E$65="-"),"-",E65/E75)</f>
        <v>-</v>
      </c>
      <c r="F66" s="171" t="str">
        <f aca="false">IF(OR(F$65=0,F$65="-"),"-",F65/F75)</f>
        <v>-</v>
      </c>
      <c r="G66" s="171" t="str">
        <f aca="false">IF(OR(G$65=0,G$65="-"),"-",G65/G75)</f>
        <v>-</v>
      </c>
      <c r="H66" s="171" t="str">
        <f aca="false">IF(OR(H$65=0,H$65="-"),"-",H65/H75)</f>
        <v>-</v>
      </c>
      <c r="I66" s="171" t="str">
        <f aca="false">IF(OR(I$65=0,I$65="-"),"-",I65/I75)</f>
        <v>-</v>
      </c>
      <c r="J66" s="171" t="str">
        <f aca="false">IF(OR(J$65=0,J$65="-"),"-",J65/J75)</f>
        <v>-</v>
      </c>
      <c r="K66" s="171" t="str">
        <f aca="false">IF(OR(K$65=0,K$65="-"),"-",K65/K75)</f>
        <v>-</v>
      </c>
      <c r="L66" s="171" t="str">
        <f aca="false">IF(OR(L$65=0,L$65="-"),"-",L65/L75)</f>
        <v>-</v>
      </c>
      <c r="M66" s="171" t="str">
        <f aca="false">IF(OR(M$65=0,M$65="-"),"-",M65/M75)</f>
        <v>-</v>
      </c>
      <c r="N66" s="171" t="str">
        <f aca="false">IF(OR(N$65=0,N$65="-"),"-",N65/N75)</f>
        <v>-</v>
      </c>
      <c r="O66" s="171" t="str">
        <f aca="false">IF(OR(O$65=0,O$65="-"),"-",O65/O75)</f>
        <v>-</v>
      </c>
      <c r="P66" s="171" t="str">
        <f aca="false">IF(OR(P$65=0,P$65="-"),"-",P65/P75)</f>
        <v>-</v>
      </c>
      <c r="Q66" s="171" t="str">
        <f aca="false">IF(OR(Q$65=0,Q$65="-"),"-",Q65/Q75)</f>
        <v>-</v>
      </c>
      <c r="R66" s="171" t="str">
        <f aca="false">IF(OR(R$65=0,R$65="-"),"-",R65/R75)</f>
        <v>-</v>
      </c>
      <c r="S66" s="171" t="str">
        <f aca="false">IF(OR(S$65=0,S$65="-"),"-",S65/S75)</f>
        <v>-</v>
      </c>
      <c r="T66" s="171" t="str">
        <f aca="false">IF(OR(T$65=0,T$65="-"),"-",T65/T75)</f>
        <v>-</v>
      </c>
      <c r="U66" s="171" t="str">
        <f aca="false">IF(OR(U$65=0,U$65="-"),"-",U65/U75)</f>
        <v>-</v>
      </c>
      <c r="V66" s="171" t="str">
        <f aca="false">IF(OR(V$65=0,V$65="-"),"-",V65/V75)</f>
        <v>-</v>
      </c>
      <c r="W66" s="171" t="str">
        <f aca="false">IF(OR(W$65=0,W$65="-"),"-",W65/W75)</f>
        <v>-</v>
      </c>
      <c r="X66" s="171" t="str">
        <f aca="false">IF(OR(X$65=0,X$65="-"),"-",X65/X75)</f>
        <v>-</v>
      </c>
      <c r="Y66" s="171" t="str">
        <f aca="false">IF(OR(Y$65=0,Y$65="-"),"-",Y65/Y75)</f>
        <v>-</v>
      </c>
      <c r="Z66" s="171" t="str">
        <f aca="false">IF(OR(Z$65=0,Z$65="-"),"-",Z65/Z75)</f>
        <v>-</v>
      </c>
      <c r="AA66" s="171" t="str">
        <f aca="false">IF(OR(AA$65=0,AA$65="-"),"-",AA65/AA75)</f>
        <v>-</v>
      </c>
      <c r="AB66" s="171" t="str">
        <f aca="false">IF(OR(AB$65=0,AB$65="-"),"-",AB65/AB75)</f>
        <v>-</v>
      </c>
      <c r="AC66" s="171" t="str">
        <f aca="false">IF(OR(AC$65=0,AC$65="-"),"-",AC65/AC75)</f>
        <v>-</v>
      </c>
      <c r="AD66" s="171" t="str">
        <f aca="false">IF(OR(AD$65=0,AD$65="-"),"-",AD65/AD75)</f>
        <v>-</v>
      </c>
      <c r="AE66" s="171" t="str">
        <f aca="false">IF(OR(AE$65=0,AE$65="-"),"-",AE65/AE75)</f>
        <v>-</v>
      </c>
      <c r="AF66" s="171" t="str">
        <f aca="false">IF(OR(AF$65=0,AF$65="-"),"-",AF65/AF75)</f>
        <v>-</v>
      </c>
      <c r="AG66" s="171" t="str">
        <f aca="false">IF(OR(AG$65=0,AG$65="-"),"-",AG65/AG75)</f>
        <v>-</v>
      </c>
      <c r="AH66" s="171" t="str">
        <f aca="false">IF(OR(AH$65=0,AH$65="-"),"-",AH65/AH75)</f>
        <v>-</v>
      </c>
      <c r="AI66" s="171" t="str">
        <f aca="false">IF(OR(AI$65=0,AI$65="-"),"-",AI65/AI75)</f>
        <v>-</v>
      </c>
      <c r="AJ66" s="171" t="str">
        <f aca="false">IF(OR(AJ$65=0,AJ$65="-"),"-",AJ65/AJ75)</f>
        <v>-</v>
      </c>
      <c r="AK66" s="171" t="str">
        <f aca="false">IF(OR(AK$65=0,AK$65="-"),"-",AK65/AK75)</f>
        <v>-</v>
      </c>
      <c r="AL66" s="171" t="str">
        <f aca="false">IF(OR(AL$65=0,AL$65="-"),"-",AL65/AL75)</f>
        <v>-</v>
      </c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201"/>
      <c r="FK66" s="203"/>
      <c r="FL66" s="63" t="s">
        <v>94</v>
      </c>
      <c r="FM66" s="168"/>
      <c r="FN66" s="168"/>
      <c r="FO66" s="168" t="e">
        <f aca="false">IF(FO$65=0,"-",FO65/FO75)</f>
        <v>#VALUE!</v>
      </c>
      <c r="FP66" s="168" t="e">
        <f aca="false">IF(FP$65=0,"-",FP65/FP75)</f>
        <v>#VALUE!</v>
      </c>
      <c r="FQ66" s="168" t="e">
        <f aca="false">IF(FQ$65=0,"-",FQ65/FQ75)</f>
        <v>#VALUE!</v>
      </c>
      <c r="FR66" s="168" t="e">
        <f aca="false">IF(FR$65=0,"-",FR65/FR75)</f>
        <v>#VALUE!</v>
      </c>
      <c r="FS66" s="168" t="e">
        <f aca="false">IF(FS$65=0,"-",FS65/FS75)</f>
        <v>#VALUE!</v>
      </c>
      <c r="FT66" s="168" t="e">
        <f aca="false">IF(FT$65=0,"-",FT65/FT75)</f>
        <v>#VALUE!</v>
      </c>
      <c r="FU66" s="168" t="e">
        <f aca="false">IF(FU$65=0,"-",FU65/FU75)</f>
        <v>#VALUE!</v>
      </c>
      <c r="FV66" s="168" t="e">
        <f aca="false">IF(FV$65=0,"-",FV65/FV75)</f>
        <v>#VALUE!</v>
      </c>
      <c r="FW66" s="168" t="e">
        <f aca="false">IF(FW$65=0,"-",FW65/FW75)</f>
        <v>#VALUE!</v>
      </c>
      <c r="FX66" s="168" t="e">
        <f aca="false">IF(FX$65=0,"-",FX65/FX75)</f>
        <v>#VALUE!</v>
      </c>
      <c r="FY66" s="168" t="e">
        <f aca="false">IF(FY$65=0,"-",FY65/FY75)</f>
        <v>#VALUE!</v>
      </c>
      <c r="FZ66" s="168" t="e">
        <f aca="false">IF(FZ$65=0,"-",FZ65/FZ75)</f>
        <v>#VALUE!</v>
      </c>
      <c r="GA66" s="168" t="e">
        <f aca="false">IF(GA$65=0,"-",GA65/GA75)</f>
        <v>#VALUE!</v>
      </c>
      <c r="GB66" s="168" t="e">
        <f aca="false">IF(GB$65=0,"-",GB65/GB75)</f>
        <v>#VALUE!</v>
      </c>
      <c r="GC66" s="168" t="e">
        <f aca="false">IF(GC$65=0,"-",GC65/GC75)</f>
        <v>#VALUE!</v>
      </c>
      <c r="GD66" s="168" t="e">
        <f aca="false">IF(GD$65=0,"-",GD65/GD75)</f>
        <v>#VALUE!</v>
      </c>
      <c r="GE66" s="168" t="e">
        <f aca="false">IF(GE$65=0,"-",GE65/GE75)</f>
        <v>#VALUE!</v>
      </c>
      <c r="GF66" s="168" t="e">
        <f aca="false">IF(GF$65=0,"-",GF65/GF75)</f>
        <v>#VALUE!</v>
      </c>
      <c r="GG66" s="168" t="e">
        <f aca="false">IF(GG$65=0,"-",GG65/GG75)</f>
        <v>#VALUE!</v>
      </c>
      <c r="GH66" s="168" t="e">
        <f aca="false">IF(GH$65=0,"-",GH65/GH75)</f>
        <v>#VALUE!</v>
      </c>
      <c r="GI66" s="168" t="e">
        <f aca="false">IF(GI$65=0,"-",GI65/GI75)</f>
        <v>#VALUE!</v>
      </c>
      <c r="GJ66" s="168" t="e">
        <f aca="false">IF(GJ$65=0,"-",GJ65/GJ75)</f>
        <v>#VALUE!</v>
      </c>
      <c r="GK66" s="168" t="e">
        <f aca="false">IF(GK$65=0,"-",GK65/GK75)</f>
        <v>#VALUE!</v>
      </c>
      <c r="GL66" s="168" t="e">
        <f aca="false">IF(GL$65=0,"-",GL65/GL75)</f>
        <v>#VALUE!</v>
      </c>
      <c r="GM66" s="168" t="e">
        <f aca="false">IF(GM$65=0,"-",GM65/GM75)</f>
        <v>#VALUE!</v>
      </c>
      <c r="GN66" s="168" t="e">
        <f aca="false">IF(GN$65=0,"-",GN65/GN75)</f>
        <v>#VALUE!</v>
      </c>
      <c r="GO66" s="168" t="e">
        <f aca="false">IF(GO$65=0,"-",GO65/GO75)</f>
        <v>#VALUE!</v>
      </c>
      <c r="GP66" s="168" t="e">
        <f aca="false">IF(GP$65=0,"-",GP65/GP75)</f>
        <v>#VALUE!</v>
      </c>
      <c r="GQ66" s="168" t="e">
        <f aca="false">IF(GQ$65=0,"-",GQ65/GQ75)</f>
        <v>#VALUE!</v>
      </c>
      <c r="GR66" s="168" t="e">
        <f aca="false">IF(GR$65=0,"-",GR65/GR75)</f>
        <v>#VALUE!</v>
      </c>
      <c r="GS66" s="168" t="e">
        <f aca="false">IF(GS$65=0,"-",GS65/GS75)</f>
        <v>#VALUE!</v>
      </c>
      <c r="GT66" s="168" t="e">
        <f aca="false">IF(GT$65=0,"-",GT65/GT75)</f>
        <v>#VALUE!</v>
      </c>
      <c r="GU66" s="168" t="e">
        <f aca="false">IF(GU$65=0,"-",GU65/GU75)</f>
        <v>#VALUE!</v>
      </c>
      <c r="GV66" s="168" t="e">
        <f aca="false">IF(GV$65=0,"-",GV65/GV75)</f>
        <v>#VALUE!</v>
      </c>
      <c r="GW66" s="17"/>
      <c r="GX66" s="17"/>
      <c r="GY66" s="17"/>
      <c r="GZ66" s="17"/>
      <c r="HA66" s="17"/>
      <c r="HB66" s="17"/>
      <c r="HC66" s="17"/>
      <c r="HD66" s="17"/>
      <c r="HE66" s="17"/>
      <c r="HF66" s="17"/>
      <c r="HG66" s="17"/>
      <c r="HH66" s="17"/>
      <c r="HI66" s="17"/>
      <c r="HJ66" s="17"/>
      <c r="HK66" s="17"/>
      <c r="HL66" s="17"/>
      <c r="HM66" s="17"/>
      <c r="HN66" s="17"/>
      <c r="HO66" s="17"/>
      <c r="HP66" s="17"/>
      <c r="HQ66" s="17"/>
      <c r="HR66" s="17"/>
      <c r="HS66" s="17"/>
      <c r="HT66" s="17"/>
      <c r="HU66" s="17"/>
      <c r="HV66" s="17"/>
      <c r="HW66" s="17"/>
      <c r="HX66" s="17"/>
      <c r="HY66" s="17"/>
      <c r="HZ66" s="17"/>
      <c r="IA66" s="17"/>
      <c r="IB66" s="17"/>
      <c r="IC66" s="17"/>
      <c r="ID66" s="17"/>
      <c r="IE66" s="17"/>
      <c r="IF66" s="17"/>
      <c r="IG66" s="17"/>
      <c r="IH66" s="17"/>
      <c r="II66" s="17"/>
      <c r="IJ66" s="17"/>
      <c r="IK66" s="17"/>
      <c r="IL66" s="17"/>
      <c r="IM66" s="17"/>
      <c r="IN66" s="17"/>
      <c r="IO66" s="22"/>
    </row>
    <row r="67" customFormat="false" ht="12.8" hidden="false" customHeight="false" outlineLevel="0" collapsed="false">
      <c r="A67" s="203"/>
      <c r="B67" s="204" t="s">
        <v>95</v>
      </c>
      <c r="C67" s="205"/>
      <c r="D67" s="206"/>
      <c r="E67" s="171" t="n">
        <f aca="false">IF(E$65=0,"-",COUNTIFS(E$15:E$64,"&gt;74"))</f>
        <v>0</v>
      </c>
      <c r="F67" s="169" t="n">
        <f aca="false">IF(F$65=0,"-",COUNTIFS(F$15:F$64,"&gt;74"))</f>
        <v>0</v>
      </c>
      <c r="G67" s="171" t="n">
        <f aca="false">IF(G$65=0,"-",COUNTIFS(G$15:G$64,"&gt;74"))</f>
        <v>0</v>
      </c>
      <c r="H67" s="168" t="n">
        <f aca="false">IF(H$65=0,"-",COUNTIFS(H$15:H$64,"&gt;74"))</f>
        <v>0</v>
      </c>
      <c r="I67" s="168" t="n">
        <f aca="false">IF(I$65=0,"-",COUNTIFS(I$15:I$64,"&gt;74"))</f>
        <v>0</v>
      </c>
      <c r="J67" s="169" t="n">
        <f aca="false">IF(J$65=0,"-",COUNTIFS(J$15:J$64,"&gt;74"))</f>
        <v>0</v>
      </c>
      <c r="K67" s="171" t="n">
        <f aca="false">IF(K$65=0,"-",COUNTIFS(K$15:K$64,"&gt;74"))</f>
        <v>0</v>
      </c>
      <c r="L67" s="168" t="n">
        <f aca="false">IF(L$65=0,"-",COUNTIFS(L$15:L$64,"&gt;74"))</f>
        <v>0</v>
      </c>
      <c r="M67" s="168" t="n">
        <f aca="false">IF(M$65=0,"-",COUNTIFS(M$15:M$64,"&gt;74"))</f>
        <v>0</v>
      </c>
      <c r="N67" s="169" t="n">
        <f aca="false">IF(N$65=0,"-",COUNTIFS(N$15:N$64,"&gt;74"))</f>
        <v>0</v>
      </c>
      <c r="O67" s="171" t="n">
        <f aca="false">IF(O$65=0,"-",COUNTIFS(O$15:O$64,"&gt;74"))</f>
        <v>0</v>
      </c>
      <c r="P67" s="168" t="n">
        <f aca="false">IF(P$65=0,"-",COUNTIFS(P$15:P$64,"&gt;74"))</f>
        <v>0</v>
      </c>
      <c r="Q67" s="168" t="n">
        <f aca="false">IF(Q$65=0,"-",COUNTIFS(Q$15:Q$64,"&gt;74"))</f>
        <v>0</v>
      </c>
      <c r="R67" s="168" t="n">
        <f aca="false">IF(R$65=0,"-",COUNTIFS(R$15:R$64,"&gt;74"))</f>
        <v>0</v>
      </c>
      <c r="S67" s="168" t="n">
        <f aca="false">IF(S$65=0,"-",COUNTIFS(S$15:S$64,"&gt;74"))</f>
        <v>0</v>
      </c>
      <c r="T67" s="168" t="n">
        <f aca="false">IF(T$65=0,"-",COUNTIFS(T$15:T$64,"&gt;74"))</f>
        <v>0</v>
      </c>
      <c r="U67" s="168" t="n">
        <f aca="false">IF(U$65=0,"-",COUNTIFS(U$15:U$64,"&gt;74"))</f>
        <v>0</v>
      </c>
      <c r="V67" s="169" t="n">
        <f aca="false">IF(V$65=0,"-",COUNTIFS(V$15:V$64,"&gt;74"))</f>
        <v>0</v>
      </c>
      <c r="W67" s="171" t="n">
        <f aca="false">IF(W$65=0,"-",COUNTIFS(W$15:W$64,"&gt;74"))</f>
        <v>0</v>
      </c>
      <c r="X67" s="168" t="n">
        <f aca="false">IF(X$65=0,"-",COUNTIFS(X$15:X$64,"&gt;74"))</f>
        <v>0</v>
      </c>
      <c r="Y67" s="168" t="n">
        <f aca="false">IF(Y$65=0,"-",COUNTIFS(Y$15:Y$64,"&gt;74"))</f>
        <v>0</v>
      </c>
      <c r="Z67" s="168" t="n">
        <f aca="false">IF(Z$65=0,"-",COUNTIFS(Z$15:Z$64,"&gt;74"))</f>
        <v>0</v>
      </c>
      <c r="AA67" s="168" t="n">
        <f aca="false">IF(AA$65=0,"-",COUNTIFS(AA$15:AA$64,"&gt;74"))</f>
        <v>0</v>
      </c>
      <c r="AB67" s="168" t="n">
        <f aca="false">IF(AB$65=0,"-",COUNTIFS(AB$15:AB$64,"&gt;74"))</f>
        <v>0</v>
      </c>
      <c r="AC67" s="168" t="n">
        <f aca="false">IF(AC$65=0,"-",COUNTIFS(AC$15:AC$64,"&gt;74"))</f>
        <v>0</v>
      </c>
      <c r="AD67" s="169" t="n">
        <f aca="false">IF(AD$65=0,"-",COUNTIFS(AD$15:AD$64,"&gt;74"))</f>
        <v>0</v>
      </c>
      <c r="AE67" s="171" t="n">
        <f aca="false">IF(AE$65=0,"-",COUNTIFS(AE$15:AE$64,"&gt;74"))</f>
        <v>0</v>
      </c>
      <c r="AF67" s="168" t="n">
        <f aca="false">IF(AF$65=0,"-",COUNTIFS(AF$15:AF$64,"&gt;74"))</f>
        <v>0</v>
      </c>
      <c r="AG67" s="168" t="n">
        <f aca="false">IF(AG$65=0,"-",COUNTIFS(AG$15:AG$64,"&gt;74"))</f>
        <v>0</v>
      </c>
      <c r="AH67" s="168" t="n">
        <f aca="false">IF(AH$65=0,"-",COUNTIFS(AH$15:AH$64,"&gt;74"))</f>
        <v>0</v>
      </c>
      <c r="AI67" s="168" t="n">
        <f aca="false">IF(AI$65=0,"-",COUNTIFS(AI$15:AI$64,"&gt;74"))</f>
        <v>0</v>
      </c>
      <c r="AJ67" s="168" t="n">
        <f aca="false">IF(AJ$65=0,"-",COUNTIFS(AJ$15:AJ$64,"&gt;74"))</f>
        <v>0</v>
      </c>
      <c r="AK67" s="168" t="n">
        <f aca="false">IF(AK$65=0,"-",COUNTIFS(AK$15:AK$64,"&gt;74"))</f>
        <v>0</v>
      </c>
      <c r="AL67" s="169" t="n">
        <f aca="false">IF(AL$65=0,"-",COUNTIFS(AL$15:AL$64,"&gt;74"))</f>
        <v>0</v>
      </c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201"/>
      <c r="FK67" s="203"/>
      <c r="FL67" s="204" t="s">
        <v>95</v>
      </c>
      <c r="FM67" s="207"/>
      <c r="FN67" s="207"/>
      <c r="FO67" s="168" t="n">
        <f aca="false">IF(FO$65=0,"-",COUNTIFS(FO$15:FO$64,"&gt;74"))</f>
        <v>0</v>
      </c>
      <c r="FP67" s="168" t="n">
        <f aca="false">IF(FP$65=0,"-",COUNTIFS(FP$15:FP$64,"&gt;74"))</f>
        <v>0</v>
      </c>
      <c r="FQ67" s="168" t="n">
        <f aca="false">IF(FQ$65=0,"-",COUNTIFS(FQ$15:FQ$64,"&gt;74"))</f>
        <v>2</v>
      </c>
      <c r="FR67" s="168" t="n">
        <f aca="false">IF(FR$65=0,"-",COUNTIFS(FR$15:FR$64,"&gt;74"))</f>
        <v>1</v>
      </c>
      <c r="FS67" s="168" t="n">
        <f aca="false">IF(FS$65=0,"-",COUNTIFS(FS$15:FS$64,"&gt;74"))</f>
        <v>0</v>
      </c>
      <c r="FT67" s="168" t="n">
        <f aca="false">IF(FT$65=0,"-",COUNTIFS(FT$15:FT$64,"&gt;74"))</f>
        <v>0</v>
      </c>
      <c r="FU67" s="168" t="n">
        <f aca="false">IF(FU$65=0,"-",COUNTIFS(FU$15:FU$64,"&gt;74"))</f>
        <v>0</v>
      </c>
      <c r="FV67" s="168" t="n">
        <f aca="false">IF(FV$65=0,"-",COUNTIFS(FV$15:FV$64,"&gt;74"))</f>
        <v>0</v>
      </c>
      <c r="FW67" s="168" t="n">
        <f aca="false">IF(FW$65=0,"-",COUNTIFS(FW$15:FW$64,"&gt;74"))</f>
        <v>1</v>
      </c>
      <c r="FX67" s="168" t="n">
        <f aca="false">IF(FX$65=0,"-",COUNTIFS(FX$15:FX$64,"&gt;74"))</f>
        <v>0</v>
      </c>
      <c r="FY67" s="168" t="n">
        <f aca="false">IF(FY$65=0,"-",COUNTIFS(FY$15:FY$64,"&gt;74"))</f>
        <v>3</v>
      </c>
      <c r="FZ67" s="168" t="n">
        <f aca="false">IF(FZ$65=0,"-",COUNTIFS(FZ$15:FZ$64,"&gt;74"))</f>
        <v>1</v>
      </c>
      <c r="GA67" s="168" t="n">
        <f aca="false">IF(GA$65=0,"-",COUNTIFS(GA$15:GA$64,"&gt;74"))</f>
        <v>0</v>
      </c>
      <c r="GB67" s="168" t="n">
        <f aca="false">IF(GB$65=0,"-",COUNTIFS(GB$15:GB$64,"&gt;74"))</f>
        <v>0</v>
      </c>
      <c r="GC67" s="168" t="n">
        <f aca="false">IF(GC$65=0,"-",COUNTIFS(GC$15:GC$64,"&gt;74"))</f>
        <v>0</v>
      </c>
      <c r="GD67" s="168" t="n">
        <f aca="false">IF(GD$65=0,"-",COUNTIFS(GD$15:GD$64,"&gt;74"))</f>
        <v>0</v>
      </c>
      <c r="GE67" s="168" t="n">
        <f aca="false">IF(GE$65=0,"-",COUNTIFS(GE$15:GE$64,"&gt;74"))</f>
        <v>0</v>
      </c>
      <c r="GF67" s="168" t="n">
        <f aca="false">IF(GF$65=0,"-",COUNTIFS(GF$15:GF$64,"&gt;74"))</f>
        <v>0</v>
      </c>
      <c r="GG67" s="168" t="n">
        <f aca="false">IF(GG$65=0,"-",COUNTIFS(GG$15:GG$64,"&gt;74"))</f>
        <v>0</v>
      </c>
      <c r="GH67" s="168" t="n">
        <f aca="false">IF(GH$65=0,"-",COUNTIFS(GH$15:GH$64,"&gt;74"))</f>
        <v>1</v>
      </c>
      <c r="GI67" s="168" t="n">
        <f aca="false">IF(GI$65=0,"-",COUNTIFS(GI$15:GI$64,"&gt;74"))</f>
        <v>0</v>
      </c>
      <c r="GJ67" s="168" t="n">
        <f aca="false">IF(GJ$65=0,"-",COUNTIFS(GJ$15:GJ$64,"&gt;74"))</f>
        <v>0</v>
      </c>
      <c r="GK67" s="168" t="n">
        <f aca="false">IF(GK$65=0,"-",COUNTIFS(GK$15:GK$64,"&gt;74"))</f>
        <v>0</v>
      </c>
      <c r="GL67" s="168" t="n">
        <f aca="false">IF(GL$65=0,"-",COUNTIFS(GL$15:GL$64,"&gt;74"))</f>
        <v>0</v>
      </c>
      <c r="GM67" s="168" t="n">
        <f aca="false">IF(GM$65=0,"-",COUNTIFS(GM$15:GM$64,"&gt;74"))</f>
        <v>0</v>
      </c>
      <c r="GN67" s="168" t="n">
        <f aca="false">IF(GN$65=0,"-",COUNTIFS(GN$15:GN$64,"&gt;74"))</f>
        <v>0</v>
      </c>
      <c r="GO67" s="168" t="n">
        <f aca="false">IF(GO$65=0,"-",COUNTIFS(GO$15:GO$64,"&gt;74"))</f>
        <v>0</v>
      </c>
      <c r="GP67" s="168" t="n">
        <f aca="false">IF(GP$65=0,"-",COUNTIFS(GP$15:GP$64,"&gt;74"))</f>
        <v>0</v>
      </c>
      <c r="GQ67" s="168" t="n">
        <f aca="false">IF(GQ$65=0,"-",COUNTIFS(GQ$15:GQ$64,"&gt;74"))</f>
        <v>0</v>
      </c>
      <c r="GR67" s="168" t="n">
        <f aca="false">IF(GR$65=0,"-",COUNTIFS(GR$15:GR$64,"&gt;74"))</f>
        <v>2</v>
      </c>
      <c r="GS67" s="168" t="n">
        <f aca="false">IF(GS$65=0,"-",COUNTIFS(GS$15:GS$64,"&gt;74"))</f>
        <v>0</v>
      </c>
      <c r="GT67" s="168" t="n">
        <f aca="false">IF(GT$65=0,"-",COUNTIFS(GT$15:GT$64,"&gt;74"))</f>
        <v>0</v>
      </c>
      <c r="GU67" s="168" t="n">
        <f aca="false">IF(GU$65=0,"-",COUNTIFS(GU$15:GU$64,"&gt;74"))</f>
        <v>0</v>
      </c>
      <c r="GV67" s="168" t="n">
        <f aca="false">IF(GV$65=0,"-",COUNTIFS(GV$15:GV$64,"&gt;74"))</f>
        <v>0</v>
      </c>
      <c r="GW67" s="17"/>
      <c r="GX67" s="17"/>
      <c r="GY67" s="17"/>
      <c r="GZ67" s="17"/>
      <c r="HA67" s="17"/>
      <c r="HB67" s="17"/>
      <c r="HC67" s="17"/>
      <c r="HD67" s="17"/>
      <c r="HE67" s="17"/>
      <c r="HF67" s="17"/>
      <c r="HG67" s="17"/>
      <c r="HH67" s="17"/>
      <c r="HI67" s="17"/>
      <c r="HJ67" s="17"/>
      <c r="HK67" s="17"/>
      <c r="HL67" s="17"/>
      <c r="HM67" s="17"/>
      <c r="HN67" s="17"/>
      <c r="HO67" s="17"/>
      <c r="HP67" s="17"/>
      <c r="HQ67" s="17"/>
      <c r="HR67" s="17"/>
      <c r="HS67" s="17"/>
      <c r="HT67" s="17"/>
      <c r="HU67" s="17"/>
      <c r="HV67" s="17"/>
      <c r="HW67" s="17"/>
      <c r="HX67" s="17"/>
      <c r="HY67" s="17"/>
      <c r="HZ67" s="17"/>
      <c r="IA67" s="17"/>
      <c r="IB67" s="17"/>
      <c r="IC67" s="17"/>
      <c r="ID67" s="17"/>
      <c r="IE67" s="17"/>
      <c r="IF67" s="17"/>
      <c r="IG67" s="17"/>
      <c r="IH67" s="17"/>
      <c r="II67" s="17"/>
      <c r="IJ67" s="17"/>
      <c r="IK67" s="17"/>
      <c r="IL67" s="17"/>
      <c r="IM67" s="17"/>
      <c r="IN67" s="17"/>
      <c r="IO67" s="22"/>
    </row>
    <row r="68" customFormat="false" ht="12.8" hidden="false" customHeight="false" outlineLevel="0" collapsed="false">
      <c r="A68" s="203"/>
      <c r="B68" s="204" t="s">
        <v>96</v>
      </c>
      <c r="C68" s="205"/>
      <c r="D68" s="206"/>
      <c r="E68" s="171" t="n">
        <f aca="false">IF(E$65=0,"-",COUNTIFS(E$15:E$64,"&gt;64",E$15:E$64,"&lt;75"))</f>
        <v>0</v>
      </c>
      <c r="F68" s="169" t="n">
        <f aca="false">IF(F$65=0,"-",COUNTIFS(F$15:F$64,"&gt;64",F$15:F$64,"&lt;75"))</f>
        <v>0</v>
      </c>
      <c r="G68" s="171" t="n">
        <f aca="false">IF(G$65=0,"-",COUNTIFS(G$15:G$64,"&gt;64",G$15:G$64,"&lt;75"))</f>
        <v>0</v>
      </c>
      <c r="H68" s="168" t="n">
        <f aca="false">IF(H$65=0,"-",COUNTIFS(H$15:H$64,"&gt;64",H$15:H$64,"&lt;75"))</f>
        <v>0</v>
      </c>
      <c r="I68" s="168" t="n">
        <f aca="false">IF(I$65=0,"-",COUNTIFS(I$15:I$64,"&gt;64",I$15:I$64,"&lt;75"))</f>
        <v>0</v>
      </c>
      <c r="J68" s="169" t="n">
        <f aca="false">IF(J$65=0,"-",COUNTIFS(J$15:J$64,"&gt;64",J$15:J$64,"&lt;75"))</f>
        <v>0</v>
      </c>
      <c r="K68" s="171" t="n">
        <f aca="false">IF(K$65=0,"-",COUNTIFS(K$15:K$64,"&gt;64",K$15:K$64,"&lt;75"))</f>
        <v>0</v>
      </c>
      <c r="L68" s="168" t="n">
        <f aca="false">IF(L$65=0,"-",COUNTIFS(L$15:L$64,"&gt;64",L$15:L$64,"&lt;75"))</f>
        <v>0</v>
      </c>
      <c r="M68" s="168" t="n">
        <f aca="false">IF(M$65=0,"-",COUNTIFS(M$15:M$64,"&gt;64",M$15:M$64,"&lt;75"))</f>
        <v>0</v>
      </c>
      <c r="N68" s="169" t="n">
        <f aca="false">IF(N$65=0,"-",COUNTIFS(N$15:N$64,"&gt;64",N$15:N$64,"&lt;75"))</f>
        <v>0</v>
      </c>
      <c r="O68" s="171" t="n">
        <f aca="false">IF(O$65=0,"-",COUNTIFS(O$15:O$64,"&gt;64",O$15:O$64,"&lt;75"))</f>
        <v>0</v>
      </c>
      <c r="P68" s="168" t="n">
        <f aca="false">IF(P$65=0,"-",COUNTIFS(P$15:P$64,"&gt;64",P$15:P$64,"&lt;75"))</f>
        <v>0</v>
      </c>
      <c r="Q68" s="168" t="n">
        <f aca="false">IF(Q$65=0,"-",COUNTIFS(Q$15:Q$64,"&gt;64",Q$15:Q$64,"&lt;75"))</f>
        <v>0</v>
      </c>
      <c r="R68" s="168" t="n">
        <f aca="false">IF(R$65=0,"-",COUNTIFS(R$15:R$64,"&gt;64",R$15:R$64,"&lt;75"))</f>
        <v>0</v>
      </c>
      <c r="S68" s="168" t="n">
        <f aca="false">IF(S$65=0,"-",COUNTIFS(S$15:S$64,"&gt;64",S$15:S$64,"&lt;75"))</f>
        <v>0</v>
      </c>
      <c r="T68" s="168" t="n">
        <f aca="false">IF(T$65=0,"-",COUNTIFS(T$15:T$64,"&gt;64",T$15:T$64,"&lt;75"))</f>
        <v>0</v>
      </c>
      <c r="U68" s="168" t="n">
        <f aca="false">IF(U$65=0,"-",COUNTIFS(U$15:U$64,"&gt;64",U$15:U$64,"&lt;75"))</f>
        <v>0</v>
      </c>
      <c r="V68" s="169" t="n">
        <f aca="false">IF(V$65=0,"-",COUNTIFS(V$15:V$64,"&gt;64",V$15:V$64,"&lt;75"))</f>
        <v>0</v>
      </c>
      <c r="W68" s="171" t="n">
        <f aca="false">IF(W$65=0,"-",COUNTIFS(W$15:W$64,"&gt;64",W$15:W$64,"&lt;75"))</f>
        <v>0</v>
      </c>
      <c r="X68" s="168" t="n">
        <f aca="false">IF(X$65=0,"-",COUNTIFS(X$15:X$64,"&gt;64",X$15:X$64,"&lt;75"))</f>
        <v>0</v>
      </c>
      <c r="Y68" s="168" t="n">
        <f aca="false">IF(Y$65=0,"-",COUNTIFS(Y$15:Y$64,"&gt;64",Y$15:Y$64,"&lt;75"))</f>
        <v>0</v>
      </c>
      <c r="Z68" s="168" t="n">
        <f aca="false">IF(Z$65=0,"-",COUNTIFS(Z$15:Z$64,"&gt;64",Z$15:Z$64,"&lt;75"))</f>
        <v>0</v>
      </c>
      <c r="AA68" s="168" t="n">
        <f aca="false">IF(AA$65=0,"-",COUNTIFS(AA$15:AA$64,"&gt;64",AA$15:AA$64,"&lt;75"))</f>
        <v>0</v>
      </c>
      <c r="AB68" s="168" t="n">
        <f aca="false">IF(AB$65=0,"-",COUNTIFS(AB$15:AB$64,"&gt;64",AB$15:AB$64,"&lt;75"))</f>
        <v>0</v>
      </c>
      <c r="AC68" s="168" t="n">
        <f aca="false">IF(AC$65=0,"-",COUNTIFS(AC$15:AC$64,"&gt;64",AC$15:AC$64,"&lt;75"))</f>
        <v>0</v>
      </c>
      <c r="AD68" s="169" t="n">
        <f aca="false">IF(AD$65=0,"-",COUNTIFS(AD$15:AD$64,"&gt;64",AD$15:AD$64,"&lt;75"))</f>
        <v>0</v>
      </c>
      <c r="AE68" s="171" t="n">
        <f aca="false">IF(AE$65=0,"-",COUNTIFS(AE$15:AE$64,"&gt;64",AE$15:AE$64,"&lt;75"))</f>
        <v>0</v>
      </c>
      <c r="AF68" s="168" t="n">
        <f aca="false">IF(AF$65=0,"-",COUNTIFS(AF$15:AF$64,"&gt;64",AF$15:AF$64,"&lt;75"))</f>
        <v>0</v>
      </c>
      <c r="AG68" s="168" t="n">
        <f aca="false">IF(AG$65=0,"-",COUNTIFS(AG$15:AG$64,"&gt;64",AG$15:AG$64,"&lt;75"))</f>
        <v>0</v>
      </c>
      <c r="AH68" s="168" t="n">
        <f aca="false">IF(AH$65=0,"-",COUNTIFS(AH$15:AH$64,"&gt;64",AH$15:AH$64,"&lt;75"))</f>
        <v>0</v>
      </c>
      <c r="AI68" s="168" t="n">
        <f aca="false">IF(AI$65=0,"-",COUNTIFS(AI$15:AI$64,"&gt;64",AI$15:AI$64,"&lt;75"))</f>
        <v>0</v>
      </c>
      <c r="AJ68" s="168" t="n">
        <f aca="false">IF(AJ$65=0,"-",COUNTIFS(AJ$15:AJ$64,"&gt;64",AJ$15:AJ$64,"&lt;75"))</f>
        <v>0</v>
      </c>
      <c r="AK68" s="168" t="n">
        <f aca="false">IF(AK$65=0,"-",COUNTIFS(AK$15:AK$64,"&gt;64",AK$15:AK$64,"&lt;75"))</f>
        <v>0</v>
      </c>
      <c r="AL68" s="169" t="n">
        <f aca="false">IF(AL$65=0,"-",COUNTIFS(AL$15:AL$64,"&gt;64",AL$15:AL$64,"&lt;75"))</f>
        <v>0</v>
      </c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201"/>
      <c r="FK68" s="203"/>
      <c r="FL68" s="204" t="s">
        <v>96</v>
      </c>
      <c r="FM68" s="207"/>
      <c r="FN68" s="207"/>
      <c r="FO68" s="168" t="n">
        <f aca="false">IF(FO$65=0,"-",COUNTIFS(FO$15:FO$64,"&gt;64",FO$15:FO$64,"&lt;75"))</f>
        <v>1</v>
      </c>
      <c r="FP68" s="168" t="n">
        <f aca="false">IF(FP$65=0,"-",COUNTIFS(FP$15:FP$64,"&gt;64",FP$15:FP$64,"&lt;75"))</f>
        <v>0</v>
      </c>
      <c r="FQ68" s="168" t="n">
        <f aca="false">IF(FQ$65=0,"-",COUNTIFS(FQ$15:FQ$64,"&gt;64",FQ$15:FQ$64,"&lt;75"))</f>
        <v>1</v>
      </c>
      <c r="FR68" s="168" t="n">
        <f aca="false">IF(FR$65=0,"-",COUNTIFS(FR$15:FR$64,"&gt;64",FR$15:FR$64,"&lt;75"))</f>
        <v>2</v>
      </c>
      <c r="FS68" s="168" t="n">
        <f aca="false">IF(FS$65=0,"-",COUNTIFS(FS$15:FS$64,"&gt;64",FS$15:FS$64,"&lt;75"))</f>
        <v>0</v>
      </c>
      <c r="FT68" s="168" t="n">
        <f aca="false">IF(FT$65=0,"-",COUNTIFS(FT$15:FT$64,"&gt;64",FT$15:FT$64,"&lt;75"))</f>
        <v>0</v>
      </c>
      <c r="FU68" s="168" t="n">
        <f aca="false">IF(FU$65=0,"-",COUNTIFS(FU$15:FU$64,"&gt;64",FU$15:FU$64,"&lt;75"))</f>
        <v>0</v>
      </c>
      <c r="FV68" s="168" t="n">
        <f aca="false">IF(FV$65=0,"-",COUNTIFS(FV$15:FV$64,"&gt;64",FV$15:FV$64,"&lt;75"))</f>
        <v>1</v>
      </c>
      <c r="FW68" s="168" t="n">
        <f aca="false">IF(FW$65=0,"-",COUNTIFS(FW$15:FW$64,"&gt;64",FW$15:FW$64,"&lt;75"))</f>
        <v>1</v>
      </c>
      <c r="FX68" s="168" t="n">
        <f aca="false">IF(FX$65=0,"-",COUNTIFS(FX$15:FX$64,"&gt;64",FX$15:FX$64,"&lt;75"))</f>
        <v>2</v>
      </c>
      <c r="FY68" s="168" t="n">
        <f aca="false">IF(FY$65=0,"-",COUNTIFS(FY$15:FY$64,"&gt;64",FY$15:FY$64,"&lt;75"))</f>
        <v>0</v>
      </c>
      <c r="FZ68" s="168" t="n">
        <f aca="false">IF(FZ$65=0,"-",COUNTIFS(FZ$15:FZ$64,"&gt;64",FZ$15:FZ$64,"&lt;75"))</f>
        <v>0</v>
      </c>
      <c r="GA68" s="168" t="n">
        <f aca="false">IF(GA$65=0,"-",COUNTIFS(GA$15:GA$64,"&gt;64",GA$15:GA$64,"&lt;75"))</f>
        <v>0</v>
      </c>
      <c r="GB68" s="168" t="n">
        <f aca="false">IF(GB$65=0,"-",COUNTIFS(GB$15:GB$64,"&gt;64",GB$15:GB$64,"&lt;75"))</f>
        <v>0</v>
      </c>
      <c r="GC68" s="168" t="n">
        <f aca="false">IF(GC$65=0,"-",COUNTIFS(GC$15:GC$64,"&gt;64",GC$15:GC$64,"&lt;75"))</f>
        <v>0</v>
      </c>
      <c r="GD68" s="168" t="n">
        <f aca="false">IF(GD$65=0,"-",COUNTIFS(GD$15:GD$64,"&gt;64",GD$15:GD$64,"&lt;75"))</f>
        <v>0</v>
      </c>
      <c r="GE68" s="168" t="n">
        <f aca="false">IF(GE$65=0,"-",COUNTIFS(GE$15:GE$64,"&gt;64",GE$15:GE$64,"&lt;75"))</f>
        <v>0</v>
      </c>
      <c r="GF68" s="168" t="n">
        <f aca="false">IF(GF$65=0,"-",COUNTIFS(GF$15:GF$64,"&gt;64",GF$15:GF$64,"&lt;75"))</f>
        <v>0</v>
      </c>
      <c r="GG68" s="168" t="n">
        <f aca="false">IF(GG$65=0,"-",COUNTIFS(GG$15:GG$64,"&gt;64",GG$15:GG$64,"&lt;75"))</f>
        <v>0</v>
      </c>
      <c r="GH68" s="168" t="n">
        <f aca="false">IF(GH$65=0,"-",COUNTIFS(GH$15:GH$64,"&gt;64",GH$15:GH$64,"&lt;75"))</f>
        <v>1</v>
      </c>
      <c r="GI68" s="168" t="n">
        <f aca="false">IF(GI$65=0,"-",COUNTIFS(GI$15:GI$64,"&gt;64",GI$15:GI$64,"&lt;75"))</f>
        <v>0</v>
      </c>
      <c r="GJ68" s="168" t="n">
        <f aca="false">IF(GJ$65=0,"-",COUNTIFS(GJ$15:GJ$64,"&gt;64",GJ$15:GJ$64,"&lt;75"))</f>
        <v>0</v>
      </c>
      <c r="GK68" s="168" t="n">
        <f aca="false">IF(GK$65=0,"-",COUNTIFS(GK$15:GK$64,"&gt;64",GK$15:GK$64,"&lt;75"))</f>
        <v>0</v>
      </c>
      <c r="GL68" s="168" t="n">
        <f aca="false">IF(GL$65=0,"-",COUNTIFS(GL$15:GL$64,"&gt;64",GL$15:GL$64,"&lt;75"))</f>
        <v>0</v>
      </c>
      <c r="GM68" s="168" t="n">
        <f aca="false">IF(GM$65=0,"-",COUNTIFS(GM$15:GM$64,"&gt;64",GM$15:GM$64,"&lt;75"))</f>
        <v>0</v>
      </c>
      <c r="GN68" s="168" t="n">
        <f aca="false">IF(GN$65=0,"-",COUNTIFS(GN$15:GN$64,"&gt;64",GN$15:GN$64,"&lt;75"))</f>
        <v>0</v>
      </c>
      <c r="GO68" s="168" t="n">
        <f aca="false">IF(GO$65=0,"-",COUNTIFS(GO$15:GO$64,"&gt;64",GO$15:GO$64,"&lt;75"))</f>
        <v>1</v>
      </c>
      <c r="GP68" s="168" t="n">
        <f aca="false">IF(GP$65=0,"-",COUNTIFS(GP$15:GP$64,"&gt;64",GP$15:GP$64,"&lt;75"))</f>
        <v>1</v>
      </c>
      <c r="GQ68" s="168" t="n">
        <f aca="false">IF(GQ$65=0,"-",COUNTIFS(GQ$15:GQ$64,"&gt;64",GQ$15:GQ$64,"&lt;75"))</f>
        <v>0</v>
      </c>
      <c r="GR68" s="168" t="n">
        <f aca="false">IF(GR$65=0,"-",COUNTIFS(GR$15:GR$64,"&gt;64",GR$15:GR$64,"&lt;75"))</f>
        <v>1</v>
      </c>
      <c r="GS68" s="168" t="n">
        <f aca="false">IF(GS$65=0,"-",COUNTIFS(GS$15:GS$64,"&gt;64",GS$15:GS$64,"&lt;75"))</f>
        <v>0</v>
      </c>
      <c r="GT68" s="168" t="n">
        <f aca="false">IF(GT$65=0,"-",COUNTIFS(GT$15:GT$64,"&gt;64",GT$15:GT$64,"&lt;75"))</f>
        <v>0</v>
      </c>
      <c r="GU68" s="168" t="n">
        <f aca="false">IF(GU$65=0,"-",COUNTIFS(GU$15:GU$64,"&gt;64",GU$15:GU$64,"&lt;75"))</f>
        <v>0</v>
      </c>
      <c r="GV68" s="168" t="n">
        <f aca="false">IF(GV$65=0,"-",COUNTIFS(GV$15:GV$64,"&gt;64",GV$15:GV$64,"&lt;75"))</f>
        <v>0</v>
      </c>
      <c r="GW68" s="17"/>
      <c r="GX68" s="17"/>
      <c r="GY68" s="17"/>
      <c r="GZ68" s="17"/>
      <c r="HA68" s="17"/>
      <c r="HB68" s="17"/>
      <c r="HC68" s="17"/>
      <c r="HD68" s="17"/>
      <c r="HE68" s="17"/>
      <c r="HF68" s="17"/>
      <c r="HG68" s="17"/>
      <c r="HH68" s="17"/>
      <c r="HI68" s="17"/>
      <c r="HJ68" s="17"/>
      <c r="HK68" s="17"/>
      <c r="HL68" s="17"/>
      <c r="HM68" s="17"/>
      <c r="HN68" s="17"/>
      <c r="HO68" s="17"/>
      <c r="HP68" s="17"/>
      <c r="HQ68" s="17"/>
      <c r="HR68" s="17"/>
      <c r="HS68" s="17"/>
      <c r="HT68" s="17"/>
      <c r="HU68" s="17"/>
      <c r="HV68" s="17"/>
      <c r="HW68" s="17"/>
      <c r="HX68" s="17"/>
      <c r="HY68" s="17"/>
      <c r="HZ68" s="17"/>
      <c r="IA68" s="17"/>
      <c r="IB68" s="17"/>
      <c r="IC68" s="17"/>
      <c r="ID68" s="17"/>
      <c r="IE68" s="17"/>
      <c r="IF68" s="17"/>
      <c r="IG68" s="17"/>
      <c r="IH68" s="17"/>
      <c r="II68" s="17"/>
      <c r="IJ68" s="17"/>
      <c r="IK68" s="17"/>
      <c r="IL68" s="17"/>
      <c r="IM68" s="17"/>
      <c r="IN68" s="17"/>
      <c r="IO68" s="22"/>
    </row>
    <row r="69" customFormat="false" ht="12.8" hidden="false" customHeight="false" outlineLevel="0" collapsed="false">
      <c r="A69" s="203"/>
      <c r="B69" s="204" t="s">
        <v>97</v>
      </c>
      <c r="C69" s="205"/>
      <c r="D69" s="206"/>
      <c r="E69" s="171" t="n">
        <f aca="false">IF(E$65=0,"-",COUNTIFS(E$15:E$64,"&gt;49",E$15:E$64,"&lt;65"))</f>
        <v>0</v>
      </c>
      <c r="F69" s="171" t="n">
        <f aca="false">IF(F$65=0,"-",COUNTIFS(F$15:F$64,"&gt;49",F$15:F$64,"&lt;65"))</f>
        <v>0</v>
      </c>
      <c r="G69" s="171" t="n">
        <f aca="false">IF(G$65=0,"-",COUNTIFS(G$15:G$64,"&gt;49",G$15:G$64,"&lt;65"))</f>
        <v>0</v>
      </c>
      <c r="H69" s="171" t="n">
        <f aca="false">IF(H$65=0,"-",COUNTIFS(H$15:H$64,"&gt;49",H$15:H$64,"&lt;65"))</f>
        <v>0</v>
      </c>
      <c r="I69" s="171" t="n">
        <f aca="false">IF(I$65=0,"-",COUNTIFS(I$15:I$64,"&gt;49",I$15:I$64,"&lt;65"))</f>
        <v>0</v>
      </c>
      <c r="J69" s="171" t="n">
        <f aca="false">IF(J$65=0,"-",COUNTIFS(J$15:J$64,"&gt;49",J$15:J$64,"&lt;65"))</f>
        <v>0</v>
      </c>
      <c r="K69" s="171" t="n">
        <f aca="false">IF(K$65=0,"-",COUNTIFS(K$15:K$64,"&gt;49",K$15:K$64,"&lt;65"))</f>
        <v>0</v>
      </c>
      <c r="L69" s="171" t="n">
        <f aca="false">IF(L$65=0,"-",COUNTIFS(L$15:L$64,"&gt;49",L$15:L$64,"&lt;65"))</f>
        <v>0</v>
      </c>
      <c r="M69" s="171" t="n">
        <f aca="false">IF(M$65=0,"-",COUNTIFS(M$15:M$64,"&gt;49",M$15:M$64,"&lt;65"))</f>
        <v>0</v>
      </c>
      <c r="N69" s="171" t="n">
        <f aca="false">IF(N$65=0,"-",COUNTIFS(N$15:N$64,"&gt;49",N$15:N$64,"&lt;65"))</f>
        <v>0</v>
      </c>
      <c r="O69" s="171" t="n">
        <f aca="false">IF(O$65=0,"-",COUNTIFS(O$15:O$64,"&gt;49",O$15:O$64,"&lt;65"))</f>
        <v>0</v>
      </c>
      <c r="P69" s="171" t="n">
        <f aca="false">IF(P$65=0,"-",COUNTIFS(P$15:P$64,"&gt;49",P$15:P$64,"&lt;65"))</f>
        <v>0</v>
      </c>
      <c r="Q69" s="171" t="n">
        <f aca="false">IF(Q$65=0,"-",COUNTIFS(Q$15:Q$64,"&gt;49",Q$15:Q$64,"&lt;65"))</f>
        <v>0</v>
      </c>
      <c r="R69" s="171" t="n">
        <f aca="false">IF(R$65=0,"-",COUNTIFS(R$15:R$64,"&gt;49",R$15:R$64,"&lt;65"))</f>
        <v>0</v>
      </c>
      <c r="S69" s="171" t="n">
        <f aca="false">IF(S$65=0,"-",COUNTIFS(S$15:S$64,"&gt;49",S$15:S$64,"&lt;65"))</f>
        <v>0</v>
      </c>
      <c r="T69" s="171" t="n">
        <f aca="false">IF(T$65=0,"-",COUNTIFS(T$15:T$64,"&gt;49",T$15:T$64,"&lt;65"))</f>
        <v>0</v>
      </c>
      <c r="U69" s="171" t="n">
        <f aca="false">IF(U$65=0,"-",COUNTIFS(U$15:U$64,"&gt;49",U$15:U$64,"&lt;65"))</f>
        <v>0</v>
      </c>
      <c r="V69" s="171" t="n">
        <f aca="false">IF(V$65=0,"-",COUNTIFS(V$15:V$64,"&gt;49",V$15:V$64,"&lt;65"))</f>
        <v>0</v>
      </c>
      <c r="W69" s="171" t="n">
        <f aca="false">IF(W$65=0,"-",COUNTIFS(W$15:W$64,"&gt;49",W$15:W$64,"&lt;65"))</f>
        <v>0</v>
      </c>
      <c r="X69" s="171" t="n">
        <f aca="false">IF(X$65=0,"-",COUNTIFS(X$15:X$64,"&gt;49",X$15:X$64,"&lt;65"))</f>
        <v>0</v>
      </c>
      <c r="Y69" s="171" t="n">
        <f aca="false">IF(Y$65=0,"-",COUNTIFS(Y$15:Y$64,"&gt;49",Y$15:Y$64,"&lt;65"))</f>
        <v>0</v>
      </c>
      <c r="Z69" s="171" t="n">
        <f aca="false">IF(Z$65=0,"-",COUNTIFS(Z$15:Z$64,"&gt;49",Z$15:Z$64,"&lt;65"))</f>
        <v>0</v>
      </c>
      <c r="AA69" s="171" t="n">
        <f aca="false">IF(AA$65=0,"-",COUNTIFS(AA$15:AA$64,"&gt;49",AA$15:AA$64,"&lt;65"))</f>
        <v>0</v>
      </c>
      <c r="AB69" s="171" t="n">
        <f aca="false">IF(AB$65=0,"-",COUNTIFS(AB$15:AB$64,"&gt;49",AB$15:AB$64,"&lt;65"))</f>
        <v>0</v>
      </c>
      <c r="AC69" s="171" t="n">
        <f aca="false">IF(AC$65=0,"-",COUNTIFS(AC$15:AC$64,"&gt;49",AC$15:AC$64,"&lt;65"))</f>
        <v>0</v>
      </c>
      <c r="AD69" s="171" t="n">
        <f aca="false">IF(AD$65=0,"-",COUNTIFS(AD$15:AD$64,"&gt;49",AD$15:AD$64,"&lt;65"))</f>
        <v>0</v>
      </c>
      <c r="AE69" s="171" t="n">
        <f aca="false">IF(AE$65=0,"-",COUNTIFS(AE$15:AE$64,"&gt;49",AE$15:AE$64,"&lt;65"))</f>
        <v>0</v>
      </c>
      <c r="AF69" s="171" t="n">
        <f aca="false">IF(AF$65=0,"-",COUNTIFS(AF$15:AF$64,"&gt;49",AF$15:AF$64,"&lt;65"))</f>
        <v>0</v>
      </c>
      <c r="AG69" s="171" t="n">
        <f aca="false">IF(AG$65=0,"-",COUNTIFS(AG$15:AG$64,"&gt;49",AG$15:AG$64,"&lt;65"))</f>
        <v>0</v>
      </c>
      <c r="AH69" s="171" t="n">
        <f aca="false">IF(AH$65=0,"-",COUNTIFS(AH$15:AH$64,"&gt;49",AH$15:AH$64,"&lt;65"))</f>
        <v>0</v>
      </c>
      <c r="AI69" s="171" t="n">
        <f aca="false">IF(AI$65=0,"-",COUNTIFS(AI$15:AI$64,"&gt;49",AI$15:AI$64,"&lt;65"))</f>
        <v>0</v>
      </c>
      <c r="AJ69" s="171" t="n">
        <f aca="false">IF(AJ$65=0,"-",COUNTIFS(AJ$15:AJ$64,"&gt;49",AJ$15:AJ$64,"&lt;65"))</f>
        <v>0</v>
      </c>
      <c r="AK69" s="171" t="n">
        <f aca="false">IF(AK$65=0,"-",COUNTIFS(AK$15:AK$64,"&gt;49",AK$15:AK$64,"&lt;65"))</f>
        <v>0</v>
      </c>
      <c r="AL69" s="171" t="n">
        <f aca="false">IF(AL$65=0,"-",COUNTIFS(AL$15:AL$64,"&gt;49",AL$15:AL$64,"&lt;65"))</f>
        <v>0</v>
      </c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201"/>
      <c r="FK69" s="203"/>
      <c r="FL69" s="204" t="s">
        <v>98</v>
      </c>
      <c r="FM69" s="207"/>
      <c r="FN69" s="207"/>
      <c r="FO69" s="168" t="n">
        <f aca="false">IF(FO$65=0,"-",COUNTIFS(FO$15:FO$64,"&gt;54",FO$15:FO$64,"&lt;65"))</f>
        <v>3</v>
      </c>
      <c r="FP69" s="168" t="n">
        <f aca="false">IF(FP$65=0,"-",COUNTIFS(FP$15:FP$64,"&gt;54",FP$15:FP$64,"&lt;65"))</f>
        <v>0</v>
      </c>
      <c r="FQ69" s="168" t="n">
        <f aca="false">IF(FQ$65=0,"-",COUNTIFS(FQ$15:FQ$64,"&gt;54",FQ$15:FQ$64,"&lt;65"))</f>
        <v>5</v>
      </c>
      <c r="FR69" s="168" t="n">
        <f aca="false">IF(FR$65=0,"-",COUNTIFS(FR$15:FR$64,"&gt;54",FR$15:FR$64,"&lt;65"))</f>
        <v>2</v>
      </c>
      <c r="FS69" s="168" t="n">
        <f aca="false">IF(FS$65=0,"-",COUNTIFS(FS$15:FS$64,"&gt;54",FS$15:FS$64,"&lt;65"))</f>
        <v>0</v>
      </c>
      <c r="FT69" s="168" t="n">
        <f aca="false">IF(FT$65=0,"-",COUNTIFS(FT$15:FT$64,"&gt;54",FT$15:FT$64,"&lt;65"))</f>
        <v>0</v>
      </c>
      <c r="FU69" s="168" t="n">
        <f aca="false">IF(FU$65=0,"-",COUNTIFS(FU$15:FU$64,"&gt;54",FU$15:FU$64,"&lt;65"))</f>
        <v>4</v>
      </c>
      <c r="FV69" s="168" t="n">
        <f aca="false">IF(FV$65=0,"-",COUNTIFS(FV$15:FV$64,"&gt;54",FV$15:FV$64,"&lt;65"))</f>
        <v>1</v>
      </c>
      <c r="FW69" s="168" t="n">
        <f aca="false">IF(FW$65=0,"-",COUNTIFS(FW$15:FW$64,"&gt;54",FW$15:FW$64,"&lt;65"))</f>
        <v>2</v>
      </c>
      <c r="FX69" s="168" t="n">
        <f aca="false">IF(FX$65=0,"-",COUNTIFS(FX$15:FX$64,"&gt;54",FX$15:FX$64,"&lt;65"))</f>
        <v>2</v>
      </c>
      <c r="FY69" s="168" t="n">
        <f aca="false">IF(FY$65=0,"-",COUNTIFS(FY$15:FY$64,"&gt;54",FY$15:FY$64,"&lt;65"))</f>
        <v>4</v>
      </c>
      <c r="FZ69" s="168" t="n">
        <f aca="false">IF(FZ$65=0,"-",COUNTIFS(FZ$15:FZ$64,"&gt;54",FZ$15:FZ$64,"&lt;65"))</f>
        <v>0</v>
      </c>
      <c r="GA69" s="168" t="n">
        <f aca="false">IF(GA$65=0,"-",COUNTIFS(GA$15:GA$64,"&gt;54",GA$15:GA$64,"&lt;65"))</f>
        <v>1</v>
      </c>
      <c r="GB69" s="168" t="n">
        <f aca="false">IF(GB$65=0,"-",COUNTIFS(GB$15:GB$64,"&gt;54",GB$15:GB$64,"&lt;65"))</f>
        <v>0</v>
      </c>
      <c r="GC69" s="168" t="n">
        <f aca="false">IF(GC$65=0,"-",COUNTIFS(GC$15:GC$64,"&gt;54",GC$15:GC$64,"&lt;65"))</f>
        <v>0</v>
      </c>
      <c r="GD69" s="168" t="n">
        <f aca="false">IF(GD$65=0,"-",COUNTIFS(GD$15:GD$64,"&gt;54",GD$15:GD$64,"&lt;65"))</f>
        <v>0</v>
      </c>
      <c r="GE69" s="168" t="n">
        <f aca="false">IF(GE$65=0,"-",COUNTIFS(GE$15:GE$64,"&gt;54",GE$15:GE$64,"&lt;65"))</f>
        <v>0</v>
      </c>
      <c r="GF69" s="168" t="n">
        <f aca="false">IF(GF$65=0,"-",COUNTIFS(GF$15:GF$64,"&gt;54",GF$15:GF$64,"&lt;65"))</f>
        <v>0</v>
      </c>
      <c r="GG69" s="168" t="n">
        <f aca="false">IF(GG$65=0,"-",COUNTIFS(GG$15:GG$64,"&gt;54",GG$15:GG$64,"&lt;65"))</f>
        <v>0</v>
      </c>
      <c r="GH69" s="168" t="n">
        <f aca="false">IF(GH$65=0,"-",COUNTIFS(GH$15:GH$64,"&gt;54",GH$15:GH$64,"&lt;65"))</f>
        <v>3</v>
      </c>
      <c r="GI69" s="168" t="n">
        <f aca="false">IF(GI$65=0,"-",COUNTIFS(GI$15:GI$64,"&gt;54",GI$15:GI$64,"&lt;65"))</f>
        <v>1</v>
      </c>
      <c r="GJ69" s="168" t="n">
        <f aca="false">IF(GJ$65=0,"-",COUNTIFS(GJ$15:GJ$64,"&gt;54",GJ$15:GJ$64,"&lt;65"))</f>
        <v>0</v>
      </c>
      <c r="GK69" s="168" t="n">
        <f aca="false">IF(GK$65=0,"-",COUNTIFS(GK$15:GK$64,"&gt;54",GK$15:GK$64,"&lt;65"))</f>
        <v>0</v>
      </c>
      <c r="GL69" s="168" t="n">
        <f aca="false">IF(GL$65=0,"-",COUNTIFS(GL$15:GL$64,"&gt;54",GL$15:GL$64,"&lt;65"))</f>
        <v>0</v>
      </c>
      <c r="GM69" s="168" t="n">
        <f aca="false">IF(GM$65=0,"-",COUNTIFS(GM$15:GM$64,"&gt;54",GM$15:GM$64,"&lt;65"))</f>
        <v>0</v>
      </c>
      <c r="GN69" s="168" t="n">
        <f aca="false">IF(GN$65=0,"-",COUNTIFS(GN$15:GN$64,"&gt;54",GN$15:GN$64,"&lt;65"))</f>
        <v>0</v>
      </c>
      <c r="GO69" s="168" t="n">
        <f aca="false">IF(GO$65=0,"-",COUNTIFS(GO$15:GO$64,"&gt;54",GO$15:GO$64,"&lt;65"))</f>
        <v>0</v>
      </c>
      <c r="GP69" s="168" t="n">
        <f aca="false">IF(GP$65=0,"-",COUNTIFS(GP$15:GP$64,"&gt;54",GP$15:GP$64,"&lt;65"))</f>
        <v>0</v>
      </c>
      <c r="GQ69" s="168" t="n">
        <f aca="false">IF(GQ$65=0,"-",COUNTIFS(GQ$15:GQ$64,"&gt;54",GQ$15:GQ$64,"&lt;65"))</f>
        <v>0</v>
      </c>
      <c r="GR69" s="168" t="n">
        <f aca="false">IF(GR$65=0,"-",COUNTIFS(GR$15:GR$64,"&gt;54",GR$15:GR$64,"&lt;65"))</f>
        <v>1</v>
      </c>
      <c r="GS69" s="168" t="n">
        <f aca="false">IF(GS$65=0,"-",COUNTIFS(GS$15:GS$64,"&gt;54",GS$15:GS$64,"&lt;65"))</f>
        <v>0</v>
      </c>
      <c r="GT69" s="168" t="n">
        <f aca="false">IF(GT$65=0,"-",COUNTIFS(GT$15:GT$64,"&gt;54",GT$15:GT$64,"&lt;65"))</f>
        <v>0</v>
      </c>
      <c r="GU69" s="168" t="n">
        <f aca="false">IF(GU$65=0,"-",COUNTIFS(GU$15:GU$64,"&gt;54",GU$15:GU$64,"&lt;65"))</f>
        <v>0</v>
      </c>
      <c r="GV69" s="168" t="n">
        <f aca="false">IF(GV$65=0,"-",COUNTIFS(GV$15:GV$64,"&gt;54",GV$15:GV$64,"&lt;65"))</f>
        <v>0</v>
      </c>
      <c r="GW69" s="17"/>
      <c r="GX69" s="17"/>
      <c r="GY69" s="17"/>
      <c r="GZ69" s="17"/>
      <c r="HA69" s="17"/>
      <c r="HB69" s="17"/>
      <c r="HC69" s="17"/>
      <c r="HD69" s="17"/>
      <c r="HE69" s="17"/>
      <c r="HF69" s="17"/>
      <c r="HG69" s="17"/>
      <c r="HH69" s="17"/>
      <c r="HI69" s="17"/>
      <c r="HJ69" s="17"/>
      <c r="HK69" s="17"/>
      <c r="HL69" s="17"/>
      <c r="HM69" s="17"/>
      <c r="HN69" s="17"/>
      <c r="HO69" s="17"/>
      <c r="HP69" s="17"/>
      <c r="HQ69" s="17"/>
      <c r="HR69" s="17"/>
      <c r="HS69" s="17"/>
      <c r="HT69" s="17"/>
      <c r="HU69" s="17"/>
      <c r="HV69" s="17"/>
      <c r="HW69" s="17"/>
      <c r="HX69" s="17"/>
      <c r="HY69" s="17"/>
      <c r="HZ69" s="17"/>
      <c r="IA69" s="17"/>
      <c r="IB69" s="17"/>
      <c r="IC69" s="17"/>
      <c r="ID69" s="17"/>
      <c r="IE69" s="17"/>
      <c r="IF69" s="17"/>
      <c r="IG69" s="17"/>
      <c r="IH69" s="17"/>
      <c r="II69" s="17"/>
      <c r="IJ69" s="17"/>
      <c r="IK69" s="17"/>
      <c r="IL69" s="17"/>
      <c r="IM69" s="17"/>
      <c r="IN69" s="17"/>
      <c r="IO69" s="22"/>
    </row>
    <row r="70" customFormat="false" ht="12.8" hidden="false" customHeight="false" outlineLevel="0" collapsed="false">
      <c r="A70" s="203"/>
      <c r="B70" s="204" t="s">
        <v>99</v>
      </c>
      <c r="C70" s="205"/>
      <c r="D70" s="206"/>
      <c r="E70" s="171" t="n">
        <f aca="false">IF(E$65=0,"-",COUNTIFS(E$15:E$64,"&gt;39",E$15:E$64,"&lt;50"))</f>
        <v>0</v>
      </c>
      <c r="F70" s="171" t="n">
        <f aca="false">IF(F$65=0,"-",COUNTIFS(F$15:F$64,"&gt;39",F$15:F$64,"&lt;50"))</f>
        <v>0</v>
      </c>
      <c r="G70" s="171" t="n">
        <f aca="false">IF(G$65=0,"-",COUNTIFS(G$15:G$64,"&gt;39",G$15:G$64,"&lt;50"))</f>
        <v>0</v>
      </c>
      <c r="H70" s="171" t="n">
        <f aca="false">IF(H$65=0,"-",COUNTIFS(H$15:H$64,"&gt;39",H$15:H$64,"&lt;50"))</f>
        <v>0</v>
      </c>
      <c r="I70" s="171" t="n">
        <f aca="false">IF(I$65=0,"-",COUNTIFS(I$15:I$64,"&gt;39",I$15:I$64,"&lt;50"))</f>
        <v>0</v>
      </c>
      <c r="J70" s="171" t="n">
        <f aca="false">IF(J$65=0,"-",COUNTIFS(J$15:J$64,"&gt;39",J$15:J$64,"&lt;50"))</f>
        <v>0</v>
      </c>
      <c r="K70" s="171" t="n">
        <f aca="false">IF(K$65=0,"-",COUNTIFS(K$15:K$64,"&gt;39",K$15:K$64,"&lt;50"))</f>
        <v>0</v>
      </c>
      <c r="L70" s="171" t="n">
        <f aca="false">IF(L$65=0,"-",COUNTIFS(L$15:L$64,"&gt;39",L$15:L$64,"&lt;50"))</f>
        <v>0</v>
      </c>
      <c r="M70" s="171" t="n">
        <f aca="false">IF(M$65=0,"-",COUNTIFS(M$15:M$64,"&gt;39",M$15:M$64,"&lt;50"))</f>
        <v>0</v>
      </c>
      <c r="N70" s="171" t="n">
        <f aca="false">IF(N$65=0,"-",COUNTIFS(N$15:N$64,"&gt;39",N$15:N$64,"&lt;50"))</f>
        <v>0</v>
      </c>
      <c r="O70" s="171" t="n">
        <f aca="false">IF(O$65=0,"-",COUNTIFS(O$15:O$64,"&gt;39",O$15:O$64,"&lt;50"))</f>
        <v>0</v>
      </c>
      <c r="P70" s="171" t="n">
        <f aca="false">IF(P$65=0,"-",COUNTIFS(P$15:P$64,"&gt;39",P$15:P$64,"&lt;50"))</f>
        <v>0</v>
      </c>
      <c r="Q70" s="171" t="n">
        <f aca="false">IF(Q$65=0,"-",COUNTIFS(Q$15:Q$64,"&gt;39",Q$15:Q$64,"&lt;50"))</f>
        <v>0</v>
      </c>
      <c r="R70" s="171" t="n">
        <f aca="false">IF(R$65=0,"-",COUNTIFS(R$15:R$64,"&gt;39",R$15:R$64,"&lt;50"))</f>
        <v>0</v>
      </c>
      <c r="S70" s="171" t="n">
        <f aca="false">IF(S$65=0,"-",COUNTIFS(S$15:S$64,"&gt;39",S$15:S$64,"&lt;50"))</f>
        <v>0</v>
      </c>
      <c r="T70" s="171" t="n">
        <f aca="false">IF(T$65=0,"-",COUNTIFS(T$15:T$64,"&gt;39",T$15:T$64,"&lt;50"))</f>
        <v>0</v>
      </c>
      <c r="U70" s="171" t="n">
        <f aca="false">IF(U$65=0,"-",COUNTIFS(U$15:U$64,"&gt;39",U$15:U$64,"&lt;50"))</f>
        <v>0</v>
      </c>
      <c r="V70" s="171" t="n">
        <f aca="false">IF(V$65=0,"-",COUNTIFS(V$15:V$64,"&gt;39",V$15:V$64,"&lt;50"))</f>
        <v>0</v>
      </c>
      <c r="W70" s="171" t="n">
        <f aca="false">IF(W$65=0,"-",COUNTIFS(W$15:W$64,"&gt;39",W$15:W$64,"&lt;50"))</f>
        <v>0</v>
      </c>
      <c r="X70" s="171" t="n">
        <f aca="false">IF(X$65=0,"-",COUNTIFS(X$15:X$64,"&gt;39",X$15:X$64,"&lt;50"))</f>
        <v>0</v>
      </c>
      <c r="Y70" s="171" t="n">
        <f aca="false">IF(Y$65=0,"-",COUNTIFS(Y$15:Y$64,"&gt;39",Y$15:Y$64,"&lt;50"))</f>
        <v>0</v>
      </c>
      <c r="Z70" s="171" t="n">
        <f aca="false">IF(Z$65=0,"-",COUNTIFS(Z$15:Z$64,"&gt;39",Z$15:Z$64,"&lt;50"))</f>
        <v>0</v>
      </c>
      <c r="AA70" s="171" t="n">
        <f aca="false">IF(AA$65=0,"-",COUNTIFS(AA$15:AA$64,"&gt;39",AA$15:AA$64,"&lt;50"))</f>
        <v>0</v>
      </c>
      <c r="AB70" s="171" t="n">
        <f aca="false">IF(AB$65=0,"-",COUNTIFS(AB$15:AB$64,"&gt;39",AB$15:AB$64,"&lt;50"))</f>
        <v>0</v>
      </c>
      <c r="AC70" s="171" t="n">
        <f aca="false">IF(AC$65=0,"-",COUNTIFS(AC$15:AC$64,"&gt;39",AC$15:AC$64,"&lt;50"))</f>
        <v>0</v>
      </c>
      <c r="AD70" s="171" t="n">
        <f aca="false">IF(AD$65=0,"-",COUNTIFS(AD$15:AD$64,"&gt;39",AD$15:AD$64,"&lt;50"))</f>
        <v>0</v>
      </c>
      <c r="AE70" s="171" t="n">
        <f aca="false">IF(AE$65=0,"-",COUNTIFS(AE$15:AE$64,"&gt;39",AE$15:AE$64,"&lt;50"))</f>
        <v>0</v>
      </c>
      <c r="AF70" s="171" t="n">
        <f aca="false">IF(AF$65=0,"-",COUNTIFS(AF$15:AF$64,"&gt;39",AF$15:AF$64,"&lt;50"))</f>
        <v>0</v>
      </c>
      <c r="AG70" s="171" t="n">
        <f aca="false">IF(AG$65=0,"-",COUNTIFS(AG$15:AG$64,"&gt;39",AG$15:AG$64,"&lt;50"))</f>
        <v>0</v>
      </c>
      <c r="AH70" s="171" t="n">
        <f aca="false">IF(AH$65=0,"-",COUNTIFS(AH$15:AH$64,"&gt;39",AH$15:AH$64,"&lt;50"))</f>
        <v>0</v>
      </c>
      <c r="AI70" s="171" t="n">
        <f aca="false">IF(AI$65=0,"-",COUNTIFS(AI$15:AI$64,"&gt;39",AI$15:AI$64,"&lt;50"))</f>
        <v>0</v>
      </c>
      <c r="AJ70" s="171" t="n">
        <f aca="false">IF(AJ$65=0,"-",COUNTIFS(AJ$15:AJ$64,"&gt;39",AJ$15:AJ$64,"&lt;50"))</f>
        <v>0</v>
      </c>
      <c r="AK70" s="171" t="n">
        <f aca="false">IF(AK$65=0,"-",COUNTIFS(AK$15:AK$64,"&gt;39",AK$15:AK$64,"&lt;50"))</f>
        <v>0</v>
      </c>
      <c r="AL70" s="171" t="n">
        <f aca="false">IF(AL$65=0,"-",COUNTIFS(AL$15:AL$64,"&gt;39",AL$15:AL$64,"&lt;50"))</f>
        <v>0</v>
      </c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201"/>
      <c r="FK70" s="203"/>
      <c r="FL70" s="204" t="s">
        <v>100</v>
      </c>
      <c r="FM70" s="207"/>
      <c r="FN70" s="207"/>
      <c r="FO70" s="168" t="n">
        <f aca="false">IF(FO$65=0,"-",COUNTIFS(FO$15:FO$64,"&gt;39",FO$15:FO$64,"&lt;55"))</f>
        <v>10</v>
      </c>
      <c r="FP70" s="168" t="n">
        <f aca="false">IF(FP$65=0,"-",COUNTIFS(FP$15:FP$64,"&gt;39",FP$15:FP$64,"&lt;55"))</f>
        <v>0</v>
      </c>
      <c r="FQ70" s="168" t="n">
        <f aca="false">IF(FQ$65=0,"-",COUNTIFS(FQ$15:FQ$64,"&gt;39",FQ$15:FQ$64,"&lt;55"))</f>
        <v>8</v>
      </c>
      <c r="FR70" s="168" t="n">
        <f aca="false">IF(FR$65=0,"-",COUNTIFS(FR$15:FR$64,"&gt;39",FR$15:FR$64,"&lt;55"))</f>
        <v>2</v>
      </c>
      <c r="FS70" s="168" t="n">
        <f aca="false">IF(FS$65=0,"-",COUNTIFS(FS$15:FS$64,"&gt;39",FS$15:FS$64,"&lt;55"))</f>
        <v>0</v>
      </c>
      <c r="FT70" s="168" t="n">
        <f aca="false">IF(FT$65=0,"-",COUNTIFS(FT$15:FT$64,"&gt;39",FT$15:FT$64,"&lt;55"))</f>
        <v>0</v>
      </c>
      <c r="FU70" s="168" t="n">
        <f aca="false">IF(FU$65=0,"-",COUNTIFS(FU$15:FU$64,"&gt;39",FU$15:FU$64,"&lt;55"))</f>
        <v>2</v>
      </c>
      <c r="FV70" s="168" t="n">
        <f aca="false">IF(FV$65=0,"-",COUNTIFS(FV$15:FV$64,"&gt;39",FV$15:FV$64,"&lt;55"))</f>
        <v>3</v>
      </c>
      <c r="FW70" s="168" t="n">
        <f aca="false">IF(FW$65=0,"-",COUNTIFS(FW$15:FW$64,"&gt;39",FW$15:FW$64,"&lt;55"))</f>
        <v>4</v>
      </c>
      <c r="FX70" s="168" t="n">
        <f aca="false">IF(FX$65=0,"-",COUNTIFS(FX$15:FX$64,"&gt;39",FX$15:FX$64,"&lt;55"))</f>
        <v>3</v>
      </c>
      <c r="FY70" s="168" t="n">
        <f aca="false">IF(FY$65=0,"-",COUNTIFS(FY$15:FY$64,"&gt;39",FY$15:FY$64,"&lt;55"))</f>
        <v>1</v>
      </c>
      <c r="FZ70" s="168" t="n">
        <f aca="false">IF(FZ$65=0,"-",COUNTIFS(FZ$15:FZ$64,"&gt;39",FZ$15:FZ$64,"&lt;55"))</f>
        <v>0</v>
      </c>
      <c r="GA70" s="168" t="n">
        <f aca="false">IF(GA$65=0,"-",COUNTIFS(GA$15:GA$64,"&gt;39",GA$15:GA$64,"&lt;55"))</f>
        <v>4</v>
      </c>
      <c r="GB70" s="168" t="n">
        <f aca="false">IF(GB$65=0,"-",COUNTIFS(GB$15:GB$64,"&gt;39",GB$15:GB$64,"&lt;55"))</f>
        <v>0</v>
      </c>
      <c r="GC70" s="168" t="n">
        <f aca="false">IF(GC$65=0,"-",COUNTIFS(GC$15:GC$64,"&gt;39",GC$15:GC$64,"&lt;55"))</f>
        <v>0</v>
      </c>
      <c r="GD70" s="168" t="n">
        <f aca="false">IF(GD$65=0,"-",COUNTIFS(GD$15:GD$64,"&gt;39",GD$15:GD$64,"&lt;55"))</f>
        <v>0</v>
      </c>
      <c r="GE70" s="168" t="n">
        <f aca="false">IF(GE$65=0,"-",COUNTIFS(GE$15:GE$64,"&gt;39",GE$15:GE$64,"&lt;55"))</f>
        <v>0</v>
      </c>
      <c r="GF70" s="168" t="n">
        <f aca="false">IF(GF$65=0,"-",COUNTIFS(GF$15:GF$64,"&gt;39",GF$15:GF$64,"&lt;55"))</f>
        <v>0</v>
      </c>
      <c r="GG70" s="168" t="n">
        <f aca="false">IF(GG$65=0,"-",COUNTIFS(GG$15:GG$64,"&gt;39",GG$15:GG$64,"&lt;55"))</f>
        <v>10</v>
      </c>
      <c r="GH70" s="168" t="n">
        <f aca="false">IF(GH$65=0,"-",COUNTIFS(GH$15:GH$64,"&gt;39",GH$15:GH$64,"&lt;55"))</f>
        <v>8</v>
      </c>
      <c r="GI70" s="168" t="n">
        <f aca="false">IF(GI$65=0,"-",COUNTIFS(GI$15:GI$64,"&gt;39",GI$15:GI$64,"&lt;55"))</f>
        <v>6</v>
      </c>
      <c r="GJ70" s="168" t="n">
        <f aca="false">IF(GJ$65=0,"-",COUNTIFS(GJ$15:GJ$64,"&gt;39",GJ$15:GJ$64,"&lt;55"))</f>
        <v>0</v>
      </c>
      <c r="GK70" s="168" t="n">
        <f aca="false">IF(GK$65=0,"-",COUNTIFS(GK$15:GK$64,"&gt;39",GK$15:GK$64,"&lt;55"))</f>
        <v>0</v>
      </c>
      <c r="GL70" s="168" t="n">
        <f aca="false">IF(GL$65=0,"-",COUNTIFS(GL$15:GL$64,"&gt;39",GL$15:GL$64,"&lt;55"))</f>
        <v>2</v>
      </c>
      <c r="GM70" s="168" t="n">
        <f aca="false">IF(GM$65=0,"-",COUNTIFS(GM$15:GM$64,"&gt;39",GM$15:GM$64,"&lt;55"))</f>
        <v>0</v>
      </c>
      <c r="GN70" s="168" t="n">
        <f aca="false">IF(GN$65=0,"-",COUNTIFS(GN$15:GN$64,"&gt;39",GN$15:GN$64,"&lt;55"))</f>
        <v>0</v>
      </c>
      <c r="GO70" s="168" t="n">
        <f aca="false">IF(GO$65=0,"-",COUNTIFS(GO$15:GO$64,"&gt;39",GO$15:GO$64,"&lt;55"))</f>
        <v>1</v>
      </c>
      <c r="GP70" s="168" t="n">
        <f aca="false">IF(GP$65=0,"-",COUNTIFS(GP$15:GP$64,"&gt;39",GP$15:GP$64,"&lt;55"))</f>
        <v>0</v>
      </c>
      <c r="GQ70" s="168" t="n">
        <f aca="false">IF(GQ$65=0,"-",COUNTIFS(GQ$15:GQ$64,"&gt;39",GQ$15:GQ$64,"&lt;55"))</f>
        <v>0</v>
      </c>
      <c r="GR70" s="168" t="n">
        <f aca="false">IF(GR$65=0,"-",COUNTIFS(GR$15:GR$64,"&gt;39",GR$15:GR$64,"&lt;55"))</f>
        <v>4</v>
      </c>
      <c r="GS70" s="168" t="n">
        <f aca="false">IF(GS$65=0,"-",COUNTIFS(GS$15:GS$64,"&gt;39",GS$15:GS$64,"&lt;55"))</f>
        <v>0</v>
      </c>
      <c r="GT70" s="168" t="n">
        <f aca="false">IF(GT$65=0,"-",COUNTIFS(GT$15:GT$64,"&gt;39",GT$15:GT$64,"&lt;55"))</f>
        <v>0</v>
      </c>
      <c r="GU70" s="168" t="n">
        <f aca="false">IF(GU$65=0,"-",COUNTIFS(GU$15:GU$64,"&gt;39",GU$15:GU$64,"&lt;55"))</f>
        <v>0</v>
      </c>
      <c r="GV70" s="168" t="n">
        <f aca="false">IF(GV$65=0,"-",COUNTIFS(GV$15:GV$64,"&gt;39",GV$15:GV$64,"&lt;55"))</f>
        <v>0</v>
      </c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  <c r="IA70" s="17"/>
      <c r="IB70" s="17"/>
      <c r="IC70" s="17"/>
      <c r="ID70" s="17"/>
      <c r="IE70" s="17"/>
      <c r="IF70" s="17"/>
      <c r="IG70" s="17"/>
      <c r="IH70" s="17"/>
      <c r="II70" s="17"/>
      <c r="IJ70" s="17"/>
      <c r="IK70" s="17"/>
      <c r="IL70" s="17"/>
      <c r="IM70" s="17"/>
      <c r="IN70" s="17"/>
      <c r="IO70" s="22"/>
    </row>
    <row r="71" customFormat="false" ht="12.8" hidden="false" customHeight="false" outlineLevel="0" collapsed="false">
      <c r="A71" s="203"/>
      <c r="B71" s="204" t="s">
        <v>101</v>
      </c>
      <c r="C71" s="205"/>
      <c r="D71" s="206"/>
      <c r="E71" s="171" t="n">
        <f aca="false">IF(E$65=0,"-",COUNTIFS(E$15:E$64,"&gt;34",E$15:E$64,"&lt;40"))</f>
        <v>0</v>
      </c>
      <c r="F71" s="169" t="n">
        <f aca="false">IF(F$65=0,"-",COUNTIFS(F$15:F$64,"&gt;34",F$15:F$64,"&lt;40"))</f>
        <v>0</v>
      </c>
      <c r="G71" s="171" t="n">
        <f aca="false">IF(G$65=0,"-",COUNTIFS(G$15:G$64,"&gt;34",G$15:G$64,"&lt;40"))</f>
        <v>0</v>
      </c>
      <c r="H71" s="168" t="n">
        <f aca="false">IF(H$65=0,"-",COUNTIFS(H$15:H$64,"&gt;34",H$15:H$64,"&lt;40"))</f>
        <v>0</v>
      </c>
      <c r="I71" s="168" t="n">
        <f aca="false">IF(I$65=0,"-",COUNTIFS(I$15:I$64,"&gt;34",I$15:I$64,"&lt;40"))</f>
        <v>0</v>
      </c>
      <c r="J71" s="169" t="n">
        <f aca="false">IF(J$65=0,"-",COUNTIFS(J$15:J$64,"&gt;34",J$15:J$64,"&lt;40"))</f>
        <v>0</v>
      </c>
      <c r="K71" s="171" t="n">
        <f aca="false">IF(K$65=0,"-",COUNTIFS(K$15:K$64,"&gt;34",K$15:K$64,"&lt;40"))</f>
        <v>0</v>
      </c>
      <c r="L71" s="168" t="n">
        <f aca="false">IF(L$65=0,"-",COUNTIFS(L$15:L$64,"&gt;34",L$15:L$64,"&lt;40"))</f>
        <v>0</v>
      </c>
      <c r="M71" s="168" t="n">
        <f aca="false">IF(M$65=0,"-",COUNTIFS(M$15:M$64,"&gt;34",M$15:M$64,"&lt;40"))</f>
        <v>0</v>
      </c>
      <c r="N71" s="169" t="n">
        <f aca="false">IF(N$65=0,"-",COUNTIFS(N$15:N$64,"&gt;34",N$15:N$64,"&lt;40"))</f>
        <v>0</v>
      </c>
      <c r="O71" s="171" t="n">
        <f aca="false">IF(O$65=0,"-",COUNTIFS(O$15:O$64,"&gt;34",O$15:O$64,"&lt;40"))</f>
        <v>0</v>
      </c>
      <c r="P71" s="168" t="n">
        <f aca="false">IF(P$65=0,"-",COUNTIFS(P$15:P$64,"&gt;34",P$15:P$64,"&lt;40"))</f>
        <v>0</v>
      </c>
      <c r="Q71" s="168" t="n">
        <f aca="false">IF(Q$65=0,"-",COUNTIFS(Q$15:Q$64,"&gt;34",Q$15:Q$64,"&lt;40"))</f>
        <v>0</v>
      </c>
      <c r="R71" s="168" t="n">
        <f aca="false">IF(R$65=0,"-",COUNTIFS(R$15:R$64,"&gt;34",R$15:R$64,"&lt;40"))</f>
        <v>0</v>
      </c>
      <c r="S71" s="168" t="n">
        <f aca="false">IF(S$65=0,"-",COUNTIFS(S$15:S$64,"&gt;34",S$15:S$64,"&lt;40"))</f>
        <v>0</v>
      </c>
      <c r="T71" s="168" t="n">
        <f aca="false">IF(T$65=0,"-",COUNTIFS(T$15:T$64,"&gt;34",T$15:T$64,"&lt;40"))</f>
        <v>0</v>
      </c>
      <c r="U71" s="168" t="n">
        <f aca="false">IF(U$65=0,"-",COUNTIFS(U$15:U$64,"&gt;34",U$15:U$64,"&lt;40"))</f>
        <v>0</v>
      </c>
      <c r="V71" s="169" t="n">
        <f aca="false">IF(V$65=0,"-",COUNTIFS(V$15:V$64,"&gt;34",V$15:V$64,"&lt;40"))</f>
        <v>0</v>
      </c>
      <c r="W71" s="171" t="n">
        <f aca="false">IF(W$65=0,"-",COUNTIFS(W$15:W$64,"&gt;34",W$15:W$64,"&lt;40"))</f>
        <v>0</v>
      </c>
      <c r="X71" s="168" t="n">
        <f aca="false">IF(X$65=0,"-",COUNTIFS(X$15:X$64,"&gt;34",X$15:X$64,"&lt;40"))</f>
        <v>0</v>
      </c>
      <c r="Y71" s="168" t="n">
        <f aca="false">IF(Y$65=0,"-",COUNTIFS(Y$15:Y$64,"&gt;34",Y$15:Y$64,"&lt;40"))</f>
        <v>0</v>
      </c>
      <c r="Z71" s="168" t="n">
        <f aca="false">IF(Z$65=0,"-",COUNTIFS(Z$15:Z$64,"&gt;34",Z$15:Z$64,"&lt;40"))</f>
        <v>0</v>
      </c>
      <c r="AA71" s="168" t="n">
        <f aca="false">IF(AA$65=0,"-",COUNTIFS(AA$15:AA$64,"&gt;34",AA$15:AA$64,"&lt;40"))</f>
        <v>0</v>
      </c>
      <c r="AB71" s="168" t="n">
        <f aca="false">IF(AB$65=0,"-",COUNTIFS(AB$15:AB$64,"&gt;34",AB$15:AB$64,"&lt;40"))</f>
        <v>0</v>
      </c>
      <c r="AC71" s="168" t="n">
        <f aca="false">IF(AC$65=0,"-",COUNTIFS(AC$15:AC$64,"&gt;34",AC$15:AC$64,"&lt;40"))</f>
        <v>0</v>
      </c>
      <c r="AD71" s="169" t="n">
        <f aca="false">IF(AD$65=0,"-",COUNTIFS(AD$15:AD$64,"&gt;34",AD$15:AD$64,"&lt;40"))</f>
        <v>0</v>
      </c>
      <c r="AE71" s="171" t="n">
        <f aca="false">IF(AE$65=0,"-",COUNTIFS(AE$15:AE$64,"&gt;34",AE$15:AE$64,"&lt;40"))</f>
        <v>0</v>
      </c>
      <c r="AF71" s="168" t="n">
        <f aca="false">IF(AF$65=0,"-",COUNTIFS(AF$15:AF$64,"&gt;34",AF$15:AF$64,"&lt;40"))</f>
        <v>0</v>
      </c>
      <c r="AG71" s="168" t="n">
        <f aca="false">IF(AG$65=0,"-",COUNTIFS(AG$15:AG$64,"&gt;34",AG$15:AG$64,"&lt;40"))</f>
        <v>0</v>
      </c>
      <c r="AH71" s="168" t="n">
        <f aca="false">IF(AH$65=0,"-",COUNTIFS(AH$15:AH$64,"&gt;34",AH$15:AH$64,"&lt;40"))</f>
        <v>0</v>
      </c>
      <c r="AI71" s="168" t="n">
        <f aca="false">IF(AI$65=0,"-",COUNTIFS(AI$15:AI$64,"&gt;34",AI$15:AI$64,"&lt;40"))</f>
        <v>0</v>
      </c>
      <c r="AJ71" s="168" t="n">
        <f aca="false">IF(AJ$65=0,"-",COUNTIFS(AJ$15:AJ$64,"&gt;34",AJ$15:AJ$64,"&lt;40"))</f>
        <v>0</v>
      </c>
      <c r="AK71" s="168" t="n">
        <f aca="false">IF(AK$65=0,"-",COUNTIFS(AK$15:AK$64,"&gt;34",AK$15:AK$64,"&lt;40"))</f>
        <v>0</v>
      </c>
      <c r="AL71" s="169" t="n">
        <f aca="false">IF(AL$65=0,"-",COUNTIFS(AL$15:AL$64,"&gt;34",AL$15:AL$64,"&lt;40"))</f>
        <v>0</v>
      </c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201"/>
      <c r="FK71" s="203"/>
      <c r="FL71" s="204" t="s">
        <v>101</v>
      </c>
      <c r="FM71" s="207"/>
      <c r="FN71" s="207"/>
      <c r="FO71" s="168" t="n">
        <f aca="false">IF(FO$65=0,"-",COUNTIFS(FO$15:FO$64,"&gt;34",FO$15:FO$64,"&lt;40"))</f>
        <v>4</v>
      </c>
      <c r="FP71" s="168" t="n">
        <f aca="false">IF(FP$65=0,"-",COUNTIFS(FP$15:FP$64,"&gt;34",FP$15:FP$64,"&lt;40"))</f>
        <v>0</v>
      </c>
      <c r="FQ71" s="168" t="n">
        <f aca="false">IF(FQ$65=0,"-",COUNTIFS(FQ$15:FQ$64,"&gt;34",FQ$15:FQ$64,"&lt;40"))</f>
        <v>5</v>
      </c>
      <c r="FR71" s="168" t="n">
        <f aca="false">IF(FR$65=0,"-",COUNTIFS(FR$15:FR$64,"&gt;34",FR$15:FR$64,"&lt;40"))</f>
        <v>0</v>
      </c>
      <c r="FS71" s="168" t="n">
        <f aca="false">IF(FS$65=0,"-",COUNTIFS(FS$15:FS$64,"&gt;34",FS$15:FS$64,"&lt;40"))</f>
        <v>0</v>
      </c>
      <c r="FT71" s="168" t="n">
        <f aca="false">IF(FT$65=0,"-",COUNTIFS(FT$15:FT$64,"&gt;34",FT$15:FT$64,"&lt;40"))</f>
        <v>0</v>
      </c>
      <c r="FU71" s="168" t="n">
        <f aca="false">IF(FU$65=0,"-",COUNTIFS(FU$15:FU$64,"&gt;34",FU$15:FU$64,"&lt;40"))</f>
        <v>1</v>
      </c>
      <c r="FV71" s="168" t="n">
        <f aca="false">IF(FV$65=0,"-",COUNTIFS(FV$15:FV$64,"&gt;34",FV$15:FV$64,"&lt;40"))</f>
        <v>4</v>
      </c>
      <c r="FW71" s="168" t="n">
        <f aca="false">IF(FW$65=0,"-",COUNTIFS(FW$15:FW$64,"&gt;34",FW$15:FW$64,"&lt;40"))</f>
        <v>3</v>
      </c>
      <c r="FX71" s="168" t="n">
        <f aca="false">IF(FX$65=0,"-",COUNTIFS(FX$15:FX$64,"&gt;34",FX$15:FX$64,"&lt;40"))</f>
        <v>3</v>
      </c>
      <c r="FY71" s="168" t="n">
        <f aca="false">IF(FY$65=0,"-",COUNTIFS(FY$15:FY$64,"&gt;34",FY$15:FY$64,"&lt;40"))</f>
        <v>0</v>
      </c>
      <c r="FZ71" s="168" t="n">
        <f aca="false">IF(FZ$65=0,"-",COUNTIFS(FZ$15:FZ$64,"&gt;34",FZ$15:FZ$64,"&lt;40"))</f>
        <v>0</v>
      </c>
      <c r="GA71" s="168" t="n">
        <f aca="false">IF(GA$65=0,"-",COUNTIFS(GA$15:GA$64,"&gt;34",GA$15:GA$64,"&lt;40"))</f>
        <v>1</v>
      </c>
      <c r="GB71" s="168" t="n">
        <f aca="false">IF(GB$65=0,"-",COUNTIFS(GB$15:GB$64,"&gt;34",GB$15:GB$64,"&lt;40"))</f>
        <v>0</v>
      </c>
      <c r="GC71" s="168" t="n">
        <f aca="false">IF(GC$65=0,"-",COUNTIFS(GC$15:GC$64,"&gt;34",GC$15:GC$64,"&lt;40"))</f>
        <v>0</v>
      </c>
      <c r="GD71" s="168" t="n">
        <f aca="false">IF(GD$65=0,"-",COUNTIFS(GD$15:GD$64,"&gt;34",GD$15:GD$64,"&lt;40"))</f>
        <v>0</v>
      </c>
      <c r="GE71" s="168" t="n">
        <f aca="false">IF(GE$65=0,"-",COUNTIFS(GE$15:GE$64,"&gt;34",GE$15:GE$64,"&lt;40"))</f>
        <v>0</v>
      </c>
      <c r="GF71" s="168" t="n">
        <f aca="false">IF(GF$65=0,"-",COUNTIFS(GF$15:GF$64,"&gt;34",GF$15:GF$64,"&lt;40"))</f>
        <v>0</v>
      </c>
      <c r="GG71" s="168" t="n">
        <f aca="false">IF(GG$65=0,"-",COUNTIFS(GG$15:GG$64,"&gt;34",GG$15:GG$64,"&lt;40"))</f>
        <v>3</v>
      </c>
      <c r="GH71" s="168" t="n">
        <f aca="false">IF(GH$65=0,"-",COUNTIFS(GH$15:GH$64,"&gt;34",GH$15:GH$64,"&lt;40"))</f>
        <v>1</v>
      </c>
      <c r="GI71" s="168" t="n">
        <f aca="false">IF(GI$65=0,"-",COUNTIFS(GI$15:GI$64,"&gt;34",GI$15:GI$64,"&lt;40"))</f>
        <v>2</v>
      </c>
      <c r="GJ71" s="168" t="n">
        <f aca="false">IF(GJ$65=0,"-",COUNTIFS(GJ$15:GJ$64,"&gt;34",GJ$15:GJ$64,"&lt;40"))</f>
        <v>0</v>
      </c>
      <c r="GK71" s="168" t="n">
        <f aca="false">IF(GK$65=0,"-",COUNTIFS(GK$15:GK$64,"&gt;34",GK$15:GK$64,"&lt;40"))</f>
        <v>0</v>
      </c>
      <c r="GL71" s="168" t="n">
        <f aca="false">IF(GL$65=0,"-",COUNTIFS(GL$15:GL$64,"&gt;34",GL$15:GL$64,"&lt;40"))</f>
        <v>2</v>
      </c>
      <c r="GM71" s="168" t="n">
        <f aca="false">IF(GM$65=0,"-",COUNTIFS(GM$15:GM$64,"&gt;34",GM$15:GM$64,"&lt;40"))</f>
        <v>0</v>
      </c>
      <c r="GN71" s="168" t="n">
        <f aca="false">IF(GN$65=0,"-",COUNTIFS(GN$15:GN$64,"&gt;34",GN$15:GN$64,"&lt;40"))</f>
        <v>0</v>
      </c>
      <c r="GO71" s="168" t="n">
        <f aca="false">IF(GO$65=0,"-",COUNTIFS(GO$15:GO$64,"&gt;34",GO$15:GO$64,"&lt;40"))</f>
        <v>1</v>
      </c>
      <c r="GP71" s="168" t="n">
        <f aca="false">IF(GP$65=0,"-",COUNTIFS(GP$15:GP$64,"&gt;34",GP$15:GP$64,"&lt;40"))</f>
        <v>0</v>
      </c>
      <c r="GQ71" s="168" t="n">
        <f aca="false">IF(GQ$65=0,"-",COUNTIFS(GQ$15:GQ$64,"&gt;34",GQ$15:GQ$64,"&lt;40"))</f>
        <v>0</v>
      </c>
      <c r="GR71" s="168" t="n">
        <f aca="false">IF(GR$65=0,"-",COUNTIFS(GR$15:GR$64,"&gt;34",GR$15:GR$64,"&lt;40"))</f>
        <v>2</v>
      </c>
      <c r="GS71" s="168" t="n">
        <f aca="false">IF(GS$65=0,"-",COUNTIFS(GS$15:GS$64,"&gt;34",GS$15:GS$64,"&lt;40"))</f>
        <v>0</v>
      </c>
      <c r="GT71" s="168" t="n">
        <f aca="false">IF(GT$65=0,"-",COUNTIFS(GT$15:GT$64,"&gt;34",GT$15:GT$64,"&lt;40"))</f>
        <v>0</v>
      </c>
      <c r="GU71" s="168" t="n">
        <f aca="false">IF(GU$65=0,"-",COUNTIFS(GU$15:GU$64,"&gt;34",GU$15:GU$64,"&lt;40"))</f>
        <v>0</v>
      </c>
      <c r="GV71" s="168" t="n">
        <f aca="false">IF(GV$65=0,"-",COUNTIFS(GV$15:GV$64,"&gt;34",GV$15:GV$64,"&lt;40"))</f>
        <v>0</v>
      </c>
      <c r="GW71" s="17"/>
      <c r="GX71" s="17"/>
      <c r="GY71" s="17"/>
      <c r="GZ71" s="17"/>
      <c r="HA71" s="17"/>
      <c r="HB71" s="17"/>
      <c r="HC71" s="17"/>
      <c r="HD71" s="17"/>
      <c r="HE71" s="17"/>
      <c r="HF71" s="17"/>
      <c r="HG71" s="17"/>
      <c r="HH71" s="17"/>
      <c r="HI71" s="17"/>
      <c r="HJ71" s="17"/>
      <c r="HK71" s="17"/>
      <c r="HL71" s="17"/>
      <c r="HM71" s="17"/>
      <c r="HN71" s="17"/>
      <c r="HO71" s="17"/>
      <c r="HP71" s="17"/>
      <c r="HQ71" s="17"/>
      <c r="HR71" s="17"/>
      <c r="HS71" s="17"/>
      <c r="HT71" s="17"/>
      <c r="HU71" s="17"/>
      <c r="HV71" s="17"/>
      <c r="HW71" s="17"/>
      <c r="HX71" s="17"/>
      <c r="HY71" s="17"/>
      <c r="HZ71" s="17"/>
      <c r="IA71" s="17"/>
      <c r="IB71" s="17"/>
      <c r="IC71" s="17"/>
      <c r="ID71" s="17"/>
      <c r="IE71" s="17"/>
      <c r="IF71" s="17"/>
      <c r="IG71" s="17"/>
      <c r="IH71" s="17"/>
      <c r="II71" s="17"/>
      <c r="IJ71" s="17"/>
      <c r="IK71" s="17"/>
      <c r="IL71" s="17"/>
      <c r="IM71" s="17"/>
      <c r="IN71" s="17"/>
      <c r="IO71" s="22"/>
    </row>
    <row r="72" customFormat="false" ht="12.8" hidden="false" customHeight="false" outlineLevel="0" collapsed="false">
      <c r="A72" s="203"/>
      <c r="B72" s="208" t="s">
        <v>102</v>
      </c>
      <c r="C72" s="209"/>
      <c r="D72" s="210"/>
      <c r="E72" s="171" t="n">
        <f aca="false">IF(E$65=0,"-",COUNTIFS(E$15:E$64,"&gt;19",E$15:E$64,"&lt;35"))</f>
        <v>0</v>
      </c>
      <c r="F72" s="169" t="n">
        <f aca="false">IF(F$65=0,"-",COUNTIFS(F$15:F$64,"&gt;19",F$15:F$64,"&lt;35"))</f>
        <v>0</v>
      </c>
      <c r="G72" s="171" t="n">
        <f aca="false">IF(G$65=0,"-",COUNTIFS(G$15:G$64,"&gt;19",G$15:G$64,"&lt;35"))</f>
        <v>0</v>
      </c>
      <c r="H72" s="168" t="n">
        <f aca="false">IF(H$65=0,"-",COUNTIFS(H$15:H$64,"&gt;19",H$15:H$64,"&lt;35"))</f>
        <v>0</v>
      </c>
      <c r="I72" s="168" t="n">
        <f aca="false">IF(I$65=0,"-",COUNTIFS(I$15:I$64,"&gt;19",I$15:I$64,"&lt;35"))</f>
        <v>0</v>
      </c>
      <c r="J72" s="169" t="n">
        <f aca="false">IF(J$65=0,"-",COUNTIFS(J$15:J$64,"&gt;19",J$15:J$64,"&lt;35"))</f>
        <v>0</v>
      </c>
      <c r="K72" s="171" t="n">
        <f aca="false">IF(K$65=0,"-",COUNTIFS(K$15:K$64,"&gt;19",K$15:K$64,"&lt;35"))</f>
        <v>0</v>
      </c>
      <c r="L72" s="168" t="n">
        <f aca="false">IF(L$65=0,"-",COUNTIFS(L$15:L$64,"&gt;19",L$15:L$64,"&lt;35"))</f>
        <v>0</v>
      </c>
      <c r="M72" s="168" t="n">
        <f aca="false">IF(M$65=0,"-",COUNTIFS(M$15:M$64,"&gt;19",M$15:M$64,"&lt;35"))</f>
        <v>0</v>
      </c>
      <c r="N72" s="169" t="n">
        <f aca="false">IF(N$65=0,"-",COUNTIFS(N$15:N$64,"&gt;19",N$15:N$64,"&lt;35"))</f>
        <v>0</v>
      </c>
      <c r="O72" s="171" t="n">
        <f aca="false">IF(O$65=0,"-",COUNTIFS(O$15:O$64,"&gt;19",O$15:O$64,"&lt;35"))</f>
        <v>0</v>
      </c>
      <c r="P72" s="168" t="n">
        <f aca="false">IF(P$65=0,"-",COUNTIFS(P$15:P$64,"&gt;19",P$15:P$64,"&lt;35"))</f>
        <v>0</v>
      </c>
      <c r="Q72" s="168" t="n">
        <f aca="false">IF(Q$65=0,"-",COUNTIFS(Q$15:Q$64,"&gt;19",Q$15:Q$64,"&lt;35"))</f>
        <v>0</v>
      </c>
      <c r="R72" s="168" t="n">
        <f aca="false">IF(R$65=0,"-",COUNTIFS(R$15:R$64,"&gt;19",R$15:R$64,"&lt;35"))</f>
        <v>0</v>
      </c>
      <c r="S72" s="168" t="n">
        <f aca="false">IF(S$65=0,"-",COUNTIFS(S$15:S$64,"&gt;19",S$15:S$64,"&lt;35"))</f>
        <v>0</v>
      </c>
      <c r="T72" s="168" t="n">
        <f aca="false">IF(T$65=0,"-",COUNTIFS(T$15:T$64,"&gt;19",T$15:T$64,"&lt;35"))</f>
        <v>0</v>
      </c>
      <c r="U72" s="168" t="n">
        <f aca="false">IF(U$65=0,"-",COUNTIFS(U$15:U$64,"&gt;19",U$15:U$64,"&lt;35"))</f>
        <v>0</v>
      </c>
      <c r="V72" s="169" t="n">
        <f aca="false">IF(V$65=0,"-",COUNTIFS(V$15:V$64,"&gt;19",V$15:V$64,"&lt;35"))</f>
        <v>0</v>
      </c>
      <c r="W72" s="171" t="n">
        <f aca="false">IF(W$65=0,"-",COUNTIFS(W$15:W$64,"&gt;19",W$15:W$64,"&lt;35"))</f>
        <v>0</v>
      </c>
      <c r="X72" s="168" t="n">
        <f aca="false">IF(X$65=0,"-",COUNTIFS(X$15:X$64,"&gt;19",X$15:X$64,"&lt;35"))</f>
        <v>0</v>
      </c>
      <c r="Y72" s="168" t="n">
        <f aca="false">IF(Y$65=0,"-",COUNTIFS(Y$15:Y$64,"&gt;19",Y$15:Y$64,"&lt;35"))</f>
        <v>0</v>
      </c>
      <c r="Z72" s="168" t="n">
        <f aca="false">IF(Z$65=0,"-",COUNTIFS(Z$15:Z$64,"&gt;19",Z$15:Z$64,"&lt;35"))</f>
        <v>0</v>
      </c>
      <c r="AA72" s="168" t="n">
        <f aca="false">IF(AA$65=0,"-",COUNTIFS(AA$15:AA$64,"&gt;19",AA$15:AA$64,"&lt;35"))</f>
        <v>0</v>
      </c>
      <c r="AB72" s="168" t="n">
        <f aca="false">IF(AB$65=0,"-",COUNTIFS(AB$15:AB$64,"&gt;19",AB$15:AB$64,"&lt;35"))</f>
        <v>0</v>
      </c>
      <c r="AC72" s="168" t="n">
        <f aca="false">IF(AC$65=0,"-",COUNTIFS(AC$15:AC$64,"&gt;19",AC$15:AC$64,"&lt;35"))</f>
        <v>0</v>
      </c>
      <c r="AD72" s="169" t="n">
        <f aca="false">IF(AD$65=0,"-",COUNTIFS(AD$15:AD$64,"&gt;19",AD$15:AD$64,"&lt;35"))</f>
        <v>0</v>
      </c>
      <c r="AE72" s="171" t="n">
        <f aca="false">IF(AE$65=0,"-",COUNTIFS(AE$15:AE$64,"&gt;19",AE$15:AE$64,"&lt;35"))</f>
        <v>0</v>
      </c>
      <c r="AF72" s="168" t="n">
        <f aca="false">IF(AF$65=0,"-",COUNTIFS(AF$15:AF$64,"&gt;19",AF$15:AF$64,"&lt;35"))</f>
        <v>0</v>
      </c>
      <c r="AG72" s="168" t="n">
        <f aca="false">IF(AG$65=0,"-",COUNTIFS(AG$15:AG$64,"&gt;19",AG$15:AG$64,"&lt;35"))</f>
        <v>0</v>
      </c>
      <c r="AH72" s="168" t="n">
        <f aca="false">IF(AH$65=0,"-",COUNTIFS(AH$15:AH$64,"&gt;19",AH$15:AH$64,"&lt;35"))</f>
        <v>0</v>
      </c>
      <c r="AI72" s="168" t="n">
        <f aca="false">IF(AI$65=0,"-",COUNTIFS(AI$15:AI$64,"&gt;19",AI$15:AI$64,"&lt;35"))</f>
        <v>0</v>
      </c>
      <c r="AJ72" s="168" t="n">
        <f aca="false">IF(AJ$65=0,"-",COUNTIFS(AJ$15:AJ$64,"&gt;19",AJ$15:AJ$64,"&lt;35"))</f>
        <v>0</v>
      </c>
      <c r="AK72" s="168" t="n">
        <f aca="false">IF(AK$65=0,"-",COUNTIFS(AK$15:AK$64,"&gt;19",AK$15:AK$64,"&lt;35"))</f>
        <v>0</v>
      </c>
      <c r="AL72" s="169" t="n">
        <f aca="false">IF(AL$65=0,"-",COUNTIFS(AL$15:AL$64,"&gt;19",AL$15:AL$64,"&lt;35"))</f>
        <v>0</v>
      </c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201"/>
      <c r="FK72" s="203"/>
      <c r="FL72" s="208" t="s">
        <v>102</v>
      </c>
      <c r="FM72" s="211"/>
      <c r="FN72" s="211"/>
      <c r="FO72" s="168" t="n">
        <f aca="false">IF(FO$65=0,"-",COUNTIFS(FO$15:FO$64,"&gt;19",FO$15:FO$64,"&lt;35"))</f>
        <v>17</v>
      </c>
      <c r="FP72" s="168" t="n">
        <f aca="false">IF(FP$65=0,"-",COUNTIFS(FP$15:FP$64,"&gt;19",FP$15:FP$64,"&lt;35"))</f>
        <v>0</v>
      </c>
      <c r="FQ72" s="168" t="n">
        <f aca="false">IF(FQ$65=0,"-",COUNTIFS(FQ$15:FQ$64,"&gt;19",FQ$15:FQ$64,"&lt;35"))</f>
        <v>10</v>
      </c>
      <c r="FR72" s="168" t="n">
        <f aca="false">IF(FR$65=0,"-",COUNTIFS(FR$15:FR$64,"&gt;19",FR$15:FR$64,"&lt;35"))</f>
        <v>1</v>
      </c>
      <c r="FS72" s="168" t="n">
        <f aca="false">IF(FS$65=0,"-",COUNTIFS(FS$15:FS$64,"&gt;19",FS$15:FS$64,"&lt;35"))</f>
        <v>0</v>
      </c>
      <c r="FT72" s="168" t="n">
        <f aca="false">IF(FT$65=0,"-",COUNTIFS(FT$15:FT$64,"&gt;19",FT$15:FT$64,"&lt;35"))</f>
        <v>0</v>
      </c>
      <c r="FU72" s="168" t="n">
        <f aca="false">IF(FU$65=0,"-",COUNTIFS(FU$15:FU$64,"&gt;19",FU$15:FU$64,"&lt;35"))</f>
        <v>6</v>
      </c>
      <c r="FV72" s="168" t="n">
        <f aca="false">IF(FV$65=0,"-",COUNTIFS(FV$15:FV$64,"&gt;19",FV$15:FV$64,"&lt;35"))</f>
        <v>13</v>
      </c>
      <c r="FW72" s="168" t="n">
        <f aca="false">IF(FW$65=0,"-",COUNTIFS(FW$15:FW$64,"&gt;19",FW$15:FW$64,"&lt;35"))</f>
        <v>6</v>
      </c>
      <c r="FX72" s="168" t="n">
        <f aca="false">IF(FX$65=0,"-",COUNTIFS(FX$15:FX$64,"&gt;19",FX$15:FX$64,"&lt;35"))</f>
        <v>14</v>
      </c>
      <c r="FY72" s="168" t="n">
        <f aca="false">IF(FY$65=0,"-",COUNTIFS(FY$15:FY$64,"&gt;19",FY$15:FY$64,"&lt;35"))</f>
        <v>0</v>
      </c>
      <c r="FZ72" s="168" t="n">
        <f aca="false">IF(FZ$65=0,"-",COUNTIFS(FZ$15:FZ$64,"&gt;19",FZ$15:FZ$64,"&lt;35"))</f>
        <v>3</v>
      </c>
      <c r="GA72" s="168" t="n">
        <f aca="false">IF(GA$65=0,"-",COUNTIFS(GA$15:GA$64,"&gt;19",GA$15:GA$64,"&lt;35"))</f>
        <v>9</v>
      </c>
      <c r="GB72" s="168" t="n">
        <f aca="false">IF(GB$65=0,"-",COUNTIFS(GB$15:GB$64,"&gt;19",GB$15:GB$64,"&lt;35"))</f>
        <v>0</v>
      </c>
      <c r="GC72" s="168" t="n">
        <f aca="false">IF(GC$65=0,"-",COUNTIFS(GC$15:GC$64,"&gt;19",GC$15:GC$64,"&lt;35"))</f>
        <v>0</v>
      </c>
      <c r="GD72" s="168" t="n">
        <f aca="false">IF(GD$65=0,"-",COUNTIFS(GD$15:GD$64,"&gt;19",GD$15:GD$64,"&lt;35"))</f>
        <v>0</v>
      </c>
      <c r="GE72" s="168" t="n">
        <f aca="false">IF(GE$65=0,"-",COUNTIFS(GE$15:GE$64,"&gt;19",GE$15:GE$64,"&lt;35"))</f>
        <v>0</v>
      </c>
      <c r="GF72" s="168" t="n">
        <f aca="false">IF(GF$65=0,"-",COUNTIFS(GF$15:GF$64,"&gt;19",GF$15:GF$64,"&lt;35"))</f>
        <v>0</v>
      </c>
      <c r="GG72" s="168" t="n">
        <f aca="false">IF(GG$65=0,"-",COUNTIFS(GG$15:GG$64,"&gt;19",GG$15:GG$64,"&lt;35"))</f>
        <v>0</v>
      </c>
      <c r="GH72" s="168" t="n">
        <f aca="false">IF(GH$65=0,"-",COUNTIFS(GH$15:GH$64,"&gt;19",GH$15:GH$64,"&lt;35"))</f>
        <v>0</v>
      </c>
      <c r="GI72" s="168" t="n">
        <f aca="false">IF(GI$65=0,"-",COUNTIFS(GI$15:GI$64,"&gt;19",GI$15:GI$64,"&lt;35"))</f>
        <v>5</v>
      </c>
      <c r="GJ72" s="168" t="n">
        <f aca="false">IF(GJ$65=0,"-",COUNTIFS(GJ$15:GJ$64,"&gt;19",GJ$15:GJ$64,"&lt;35"))</f>
        <v>0</v>
      </c>
      <c r="GK72" s="168" t="n">
        <f aca="false">IF(GK$65=0,"-",COUNTIFS(GK$15:GK$64,"&gt;19",GK$15:GK$64,"&lt;35"))</f>
        <v>0</v>
      </c>
      <c r="GL72" s="168" t="n">
        <f aca="false">IF(GL$65=0,"-",COUNTIFS(GL$15:GL$64,"&gt;19",GL$15:GL$64,"&lt;35"))</f>
        <v>5</v>
      </c>
      <c r="GM72" s="168" t="n">
        <f aca="false">IF(GM$65=0,"-",COUNTIFS(GM$15:GM$64,"&gt;19",GM$15:GM$64,"&lt;35"))</f>
        <v>0</v>
      </c>
      <c r="GN72" s="168" t="n">
        <f aca="false">IF(GN$65=0,"-",COUNTIFS(GN$15:GN$64,"&gt;19",GN$15:GN$64,"&lt;35"))</f>
        <v>0</v>
      </c>
      <c r="GO72" s="168" t="n">
        <f aca="false">IF(GO$65=0,"-",COUNTIFS(GO$15:GO$64,"&gt;19",GO$15:GO$64,"&lt;35"))</f>
        <v>6</v>
      </c>
      <c r="GP72" s="168" t="n">
        <f aca="false">IF(GP$65=0,"-",COUNTIFS(GP$15:GP$64,"&gt;19",GP$15:GP$64,"&lt;35"))</f>
        <v>3</v>
      </c>
      <c r="GQ72" s="168" t="n">
        <f aca="false">IF(GQ$65=0,"-",COUNTIFS(GQ$15:GQ$64,"&gt;19",GQ$15:GQ$64,"&lt;35"))</f>
        <v>0</v>
      </c>
      <c r="GR72" s="168" t="n">
        <f aca="false">IF(GR$65=0,"-",COUNTIFS(GR$15:GR$64,"&gt;19",GR$15:GR$64,"&lt;35"))</f>
        <v>1</v>
      </c>
      <c r="GS72" s="168" t="n">
        <f aca="false">IF(GS$65=0,"-",COUNTIFS(GS$15:GS$64,"&gt;19",GS$15:GS$64,"&lt;35"))</f>
        <v>0</v>
      </c>
      <c r="GT72" s="168" t="n">
        <f aca="false">IF(GT$65=0,"-",COUNTIFS(GT$15:GT$64,"&gt;19",GT$15:GT$64,"&lt;35"))</f>
        <v>0</v>
      </c>
      <c r="GU72" s="168" t="n">
        <f aca="false">IF(GU$65=0,"-",COUNTIFS(GU$15:GU$64,"&gt;19",GU$15:GU$64,"&lt;35"))</f>
        <v>0</v>
      </c>
      <c r="GV72" s="168" t="n">
        <f aca="false">IF(GV$65=0,"-",COUNTIFS(GV$15:GV$64,"&gt;19",GV$15:GV$64,"&lt;35"))</f>
        <v>0</v>
      </c>
      <c r="GW72" s="17"/>
      <c r="GX72" s="17"/>
      <c r="GY72" s="17"/>
      <c r="GZ72" s="17"/>
      <c r="HA72" s="17"/>
      <c r="HB72" s="17"/>
      <c r="HC72" s="17"/>
      <c r="HD72" s="17"/>
      <c r="HE72" s="17"/>
      <c r="HF72" s="17"/>
      <c r="HG72" s="17"/>
      <c r="HH72" s="17"/>
      <c r="HI72" s="17"/>
      <c r="HJ72" s="17"/>
      <c r="HK72" s="17"/>
      <c r="HL72" s="17"/>
      <c r="HM72" s="17"/>
      <c r="HN72" s="17"/>
      <c r="HO72" s="17"/>
      <c r="HP72" s="17"/>
      <c r="HQ72" s="17"/>
      <c r="HR72" s="17"/>
      <c r="HS72" s="17"/>
      <c r="HT72" s="17"/>
      <c r="HU72" s="17"/>
      <c r="HV72" s="17"/>
      <c r="HW72" s="17"/>
      <c r="HX72" s="17"/>
      <c r="HY72" s="17"/>
      <c r="HZ72" s="17"/>
      <c r="IA72" s="17"/>
      <c r="IB72" s="17"/>
      <c r="IC72" s="17"/>
      <c r="ID72" s="17"/>
      <c r="IE72" s="17"/>
      <c r="IF72" s="17"/>
      <c r="IG72" s="17"/>
      <c r="IH72" s="17"/>
      <c r="II72" s="17"/>
      <c r="IJ72" s="17"/>
      <c r="IK72" s="17"/>
      <c r="IL72" s="17"/>
      <c r="IM72" s="17"/>
      <c r="IN72" s="17"/>
      <c r="IO72" s="22"/>
    </row>
    <row r="73" customFormat="false" ht="12.8" hidden="false" customHeight="false" outlineLevel="0" collapsed="false">
      <c r="A73" s="203"/>
      <c r="B73" s="212" t="s">
        <v>103</v>
      </c>
      <c r="C73" s="213"/>
      <c r="D73" s="214"/>
      <c r="E73" s="171" t="n">
        <f aca="false">IF(E$65=0,"-",COUNTIFS(E$15:E$64,"&gt;9",E$15:E$64,"&lt;20"))</f>
        <v>0</v>
      </c>
      <c r="F73" s="169" t="n">
        <f aca="false">IF(F$65=0,"-",COUNTIFS(F$15:F$64,"&gt;9",F$15:F$64,"&lt;20"))</f>
        <v>0</v>
      </c>
      <c r="G73" s="171" t="n">
        <f aca="false">IF(G$65=0,"-",COUNTIFS(G$15:G$64,"&gt;9",G$15:G$64,"&lt;20"))</f>
        <v>0</v>
      </c>
      <c r="H73" s="168" t="n">
        <f aca="false">IF(H$65=0,"-",COUNTIFS(H$15:H$64,"&gt;9",H$15:H$64,"&lt;20"))</f>
        <v>0</v>
      </c>
      <c r="I73" s="168" t="n">
        <f aca="false">IF(I$65=0,"-",COUNTIFS(I$15:I$64,"&gt;9",I$15:I$64,"&lt;20"))</f>
        <v>0</v>
      </c>
      <c r="J73" s="169" t="n">
        <f aca="false">IF(J$65=0,"-",COUNTIFS(J$15:J$64,"&gt;9",J$15:J$64,"&lt;20"))</f>
        <v>0</v>
      </c>
      <c r="K73" s="171" t="n">
        <f aca="false">IF(K$65=0,"-",COUNTIFS(K$15:K$64,"&gt;9",K$15:K$64,"&lt;20"))</f>
        <v>0</v>
      </c>
      <c r="L73" s="168" t="n">
        <f aca="false">IF(L$65=0,"-",COUNTIFS(L$15:L$64,"&gt;9",L$15:L$64,"&lt;20"))</f>
        <v>0</v>
      </c>
      <c r="M73" s="168" t="n">
        <f aca="false">IF(M$65=0,"-",COUNTIFS(M$15:M$64,"&gt;9",M$15:M$64,"&lt;20"))</f>
        <v>0</v>
      </c>
      <c r="N73" s="169" t="n">
        <f aca="false">IF(N$65=0,"-",COUNTIFS(N$15:N$64,"&gt;9",N$15:N$64,"&lt;20"))</f>
        <v>0</v>
      </c>
      <c r="O73" s="171" t="n">
        <f aca="false">IF(O$65=0,"-",COUNTIFS(O$15:O$64,"&gt;9",O$15:O$64,"&lt;20"))</f>
        <v>0</v>
      </c>
      <c r="P73" s="168" t="n">
        <f aca="false">IF(P$65=0,"-",COUNTIFS(P$15:P$64,"&gt;9",P$15:P$64,"&lt;20"))</f>
        <v>0</v>
      </c>
      <c r="Q73" s="168" t="n">
        <f aca="false">IF(Q$65=0,"-",COUNTIFS(Q$15:Q$64,"&gt;9",Q$15:Q$64,"&lt;20"))</f>
        <v>0</v>
      </c>
      <c r="R73" s="168" t="n">
        <f aca="false">IF(R$65=0,"-",COUNTIFS(R$15:R$64,"&gt;9",R$15:R$64,"&lt;20"))</f>
        <v>0</v>
      </c>
      <c r="S73" s="168" t="n">
        <f aca="false">IF(S$65=0,"-",COUNTIFS(S$15:S$64,"&gt;9",S$15:S$64,"&lt;20"))</f>
        <v>0</v>
      </c>
      <c r="T73" s="168" t="n">
        <f aca="false">IF(T$65=0,"-",COUNTIFS(T$15:T$64,"&gt;9",T$15:T$64,"&lt;20"))</f>
        <v>0</v>
      </c>
      <c r="U73" s="168" t="n">
        <f aca="false">IF(U$65=0,"-",COUNTIFS(U$15:U$64,"&gt;9",U$15:U$64,"&lt;20"))</f>
        <v>0</v>
      </c>
      <c r="V73" s="169" t="n">
        <f aca="false">IF(V$65=0,"-",COUNTIFS(V$15:V$64,"&gt;9",V$15:V$64,"&lt;20"))</f>
        <v>0</v>
      </c>
      <c r="W73" s="171" t="n">
        <f aca="false">IF(W$65=0,"-",COUNTIFS(W$15:W$64,"&gt;9",W$15:W$64,"&lt;20"))</f>
        <v>0</v>
      </c>
      <c r="X73" s="168" t="n">
        <f aca="false">IF(X$65=0,"-",COUNTIFS(X$15:X$64,"&gt;9",X$15:X$64,"&lt;20"))</f>
        <v>0</v>
      </c>
      <c r="Y73" s="168" t="n">
        <f aca="false">IF(Y$65=0,"-",COUNTIFS(Y$15:Y$64,"&gt;9",Y$15:Y$64,"&lt;20"))</f>
        <v>0</v>
      </c>
      <c r="Z73" s="168" t="n">
        <f aca="false">IF(Z$65=0,"-",COUNTIFS(Z$15:Z$64,"&gt;9",Z$15:Z$64,"&lt;20"))</f>
        <v>0</v>
      </c>
      <c r="AA73" s="168" t="n">
        <f aca="false">IF(AA$65=0,"-",COUNTIFS(AA$15:AA$64,"&gt;9",AA$15:AA$64,"&lt;20"))</f>
        <v>0</v>
      </c>
      <c r="AB73" s="168" t="n">
        <f aca="false">IF(AB$65=0,"-",COUNTIFS(AB$15:AB$64,"&gt;9",AB$15:AB$64,"&lt;20"))</f>
        <v>0</v>
      </c>
      <c r="AC73" s="168" t="n">
        <f aca="false">IF(AC$65=0,"-",COUNTIFS(AC$15:AC$64,"&gt;9",AC$15:AC$64,"&lt;20"))</f>
        <v>0</v>
      </c>
      <c r="AD73" s="169" t="n">
        <f aca="false">IF(AD$65=0,"-",COUNTIFS(AD$15:AD$64,"&gt;9",AD$15:AD$64,"&lt;20"))</f>
        <v>0</v>
      </c>
      <c r="AE73" s="171" t="n">
        <f aca="false">IF(AE$65=0,"-",COUNTIFS(AE$15:AE$64,"&gt;9",AE$15:AE$64,"&lt;20"))</f>
        <v>0</v>
      </c>
      <c r="AF73" s="168" t="n">
        <f aca="false">IF(AF$65=0,"-",COUNTIFS(AF$15:AF$64,"&gt;9",AF$15:AF$64,"&lt;20"))</f>
        <v>0</v>
      </c>
      <c r="AG73" s="168" t="n">
        <f aca="false">IF(AG$65=0,"-",COUNTIFS(AG$15:AG$64,"&gt;9",AG$15:AG$64,"&lt;20"))</f>
        <v>0</v>
      </c>
      <c r="AH73" s="168" t="n">
        <f aca="false">IF(AH$65=0,"-",COUNTIFS(AH$15:AH$64,"&gt;9",AH$15:AH$64,"&lt;20"))</f>
        <v>0</v>
      </c>
      <c r="AI73" s="168" t="n">
        <f aca="false">IF(AI$65=0,"-",COUNTIFS(AI$15:AI$64,"&gt;9",AI$15:AI$64,"&lt;20"))</f>
        <v>0</v>
      </c>
      <c r="AJ73" s="168" t="n">
        <f aca="false">IF(AJ$65=0,"-",COUNTIFS(AJ$15:AJ$64,"&gt;9",AJ$15:AJ$64,"&lt;20"))</f>
        <v>0</v>
      </c>
      <c r="AK73" s="168" t="n">
        <f aca="false">IF(AK$65=0,"-",COUNTIFS(AK$15:AK$64,"&gt;9",AK$15:AK$64,"&lt;20"))</f>
        <v>0</v>
      </c>
      <c r="AL73" s="169" t="n">
        <f aca="false">IF(AL$65=0,"-",COUNTIFS(AL$15:AL$64,"&gt;9",AL$15:AL$64,"&lt;20"))</f>
        <v>0</v>
      </c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201"/>
      <c r="FK73" s="203"/>
      <c r="FL73" s="212" t="s">
        <v>103</v>
      </c>
      <c r="FM73" s="215"/>
      <c r="FN73" s="215"/>
      <c r="FO73" s="168" t="n">
        <f aca="false">IF(FO$65=0,"-",COUNTIFS(FO$15:FO$64,"&gt;9",FO$15:FO$64,"&lt;20"))</f>
        <v>8</v>
      </c>
      <c r="FP73" s="168" t="n">
        <f aca="false">IF(FP$65=0,"-",COUNTIFS(FP$15:FP$64,"&gt;9",FP$15:FP$64,"&lt;20"))</f>
        <v>0</v>
      </c>
      <c r="FQ73" s="168" t="n">
        <f aca="false">IF(FQ$65=0,"-",COUNTIFS(FQ$15:FQ$64,"&gt;9",FQ$15:FQ$64,"&lt;20"))</f>
        <v>3</v>
      </c>
      <c r="FR73" s="168" t="n">
        <f aca="false">IF(FR$65=0,"-",COUNTIFS(FR$15:FR$64,"&gt;9",FR$15:FR$64,"&lt;20"))</f>
        <v>0</v>
      </c>
      <c r="FS73" s="168" t="n">
        <f aca="false">IF(FS$65=0,"-",COUNTIFS(FS$15:FS$64,"&gt;9",FS$15:FS$64,"&lt;20"))</f>
        <v>0</v>
      </c>
      <c r="FT73" s="168" t="n">
        <f aca="false">IF(FT$65=0,"-",COUNTIFS(FT$15:FT$64,"&gt;9",FT$15:FT$64,"&lt;20"))</f>
        <v>0</v>
      </c>
      <c r="FU73" s="168" t="n">
        <f aca="false">IF(FU$65=0,"-",COUNTIFS(FU$15:FU$64,"&gt;9",FU$15:FU$64,"&lt;20"))</f>
        <v>10</v>
      </c>
      <c r="FV73" s="168" t="n">
        <f aca="false">IF(FV$65=0,"-",COUNTIFS(FV$15:FV$64,"&gt;9",FV$15:FV$64,"&lt;20"))</f>
        <v>19</v>
      </c>
      <c r="FW73" s="168" t="n">
        <f aca="false">IF(FW$65=0,"-",COUNTIFS(FW$15:FW$64,"&gt;9",FW$15:FW$64,"&lt;20"))</f>
        <v>15</v>
      </c>
      <c r="FX73" s="168" t="n">
        <f aca="false">IF(FX$65=0,"-",COUNTIFS(FX$15:FX$64,"&gt;9",FX$15:FX$64,"&lt;20"))</f>
        <v>17</v>
      </c>
      <c r="FY73" s="168" t="n">
        <f aca="false">IF(FY$65=0,"-",COUNTIFS(FY$15:FY$64,"&gt;9",FY$15:FY$64,"&lt;20"))</f>
        <v>0</v>
      </c>
      <c r="FZ73" s="168" t="n">
        <f aca="false">IF(FZ$65=0,"-",COUNTIFS(FZ$15:FZ$64,"&gt;9",FZ$15:FZ$64,"&lt;20"))</f>
        <v>2</v>
      </c>
      <c r="GA73" s="168" t="n">
        <f aca="false">IF(GA$65=0,"-",COUNTIFS(GA$15:GA$64,"&gt;9",GA$15:GA$64,"&lt;20"))</f>
        <v>9</v>
      </c>
      <c r="GB73" s="168" t="n">
        <f aca="false">IF(GB$65=0,"-",COUNTIFS(GB$15:GB$64,"&gt;9",GB$15:GB$64,"&lt;20"))</f>
        <v>0</v>
      </c>
      <c r="GC73" s="168" t="n">
        <f aca="false">IF(GC$65=0,"-",COUNTIFS(GC$15:GC$64,"&gt;9",GC$15:GC$64,"&lt;20"))</f>
        <v>0</v>
      </c>
      <c r="GD73" s="168" t="n">
        <f aca="false">IF(GD$65=0,"-",COUNTIFS(GD$15:GD$64,"&gt;9",GD$15:GD$64,"&lt;20"))</f>
        <v>0</v>
      </c>
      <c r="GE73" s="168" t="n">
        <f aca="false">IF(GE$65=0,"-",COUNTIFS(GE$15:GE$64,"&gt;9",GE$15:GE$64,"&lt;20"))</f>
        <v>0</v>
      </c>
      <c r="GF73" s="168" t="n">
        <f aca="false">IF(GF$65=0,"-",COUNTIFS(GF$15:GF$64,"&gt;9",GF$15:GF$64,"&lt;20"))</f>
        <v>0</v>
      </c>
      <c r="GG73" s="168" t="n">
        <f aca="false">IF(GG$65=0,"-",COUNTIFS(GG$15:GG$64,"&gt;9",GG$15:GG$64,"&lt;20"))</f>
        <v>0</v>
      </c>
      <c r="GH73" s="168" t="n">
        <f aca="false">IF(GH$65=0,"-",COUNTIFS(GH$15:GH$64,"&gt;9",GH$15:GH$64,"&lt;20"))</f>
        <v>1</v>
      </c>
      <c r="GI73" s="168" t="n">
        <f aca="false">IF(GI$65=0,"-",COUNTIFS(GI$15:GI$64,"&gt;9",GI$15:GI$64,"&lt;20"))</f>
        <v>0</v>
      </c>
      <c r="GJ73" s="168" t="n">
        <f aca="false">IF(GJ$65=0,"-",COUNTIFS(GJ$15:GJ$64,"&gt;9",GJ$15:GJ$64,"&lt;20"))</f>
        <v>0</v>
      </c>
      <c r="GK73" s="168" t="n">
        <f aca="false">IF(GK$65=0,"-",COUNTIFS(GK$15:GK$64,"&gt;9",GK$15:GK$64,"&lt;20"))</f>
        <v>0</v>
      </c>
      <c r="GL73" s="168" t="n">
        <f aca="false">IF(GL$65=0,"-",COUNTIFS(GL$15:GL$64,"&gt;9",GL$15:GL$64,"&lt;20"))</f>
        <v>2</v>
      </c>
      <c r="GM73" s="168" t="n">
        <f aca="false">IF(GM$65=0,"-",COUNTIFS(GM$15:GM$64,"&gt;9",GM$15:GM$64,"&lt;20"))</f>
        <v>0</v>
      </c>
      <c r="GN73" s="168" t="n">
        <f aca="false">IF(GN$65=0,"-",COUNTIFS(GN$15:GN$64,"&gt;9",GN$15:GN$64,"&lt;20"))</f>
        <v>0</v>
      </c>
      <c r="GO73" s="168" t="n">
        <f aca="false">IF(GO$65=0,"-",COUNTIFS(GO$15:GO$64,"&gt;9",GO$15:GO$64,"&lt;20"))</f>
        <v>1</v>
      </c>
      <c r="GP73" s="168" t="n">
        <f aca="false">IF(GP$65=0,"-",COUNTIFS(GP$15:GP$64,"&gt;9",GP$15:GP$64,"&lt;20"))</f>
        <v>2</v>
      </c>
      <c r="GQ73" s="168" t="n">
        <f aca="false">IF(GQ$65=0,"-",COUNTIFS(GQ$15:GQ$64,"&gt;9",GQ$15:GQ$64,"&lt;20"))</f>
        <v>0</v>
      </c>
      <c r="GR73" s="168" t="n">
        <f aca="false">IF(GR$65=0,"-",COUNTIFS(GR$15:GR$64,"&gt;9",GR$15:GR$64,"&lt;20"))</f>
        <v>0</v>
      </c>
      <c r="GS73" s="168" t="n">
        <f aca="false">IF(GS$65=0,"-",COUNTIFS(GS$15:GS$64,"&gt;9",GS$15:GS$64,"&lt;20"))</f>
        <v>0</v>
      </c>
      <c r="GT73" s="168" t="n">
        <f aca="false">IF(GT$65=0,"-",COUNTIFS(GT$15:GT$64,"&gt;9",GT$15:GT$64,"&lt;20"))</f>
        <v>0</v>
      </c>
      <c r="GU73" s="168" t="n">
        <f aca="false">IF(GU$65=0,"-",COUNTIFS(GU$15:GU$64,"&gt;9",GU$15:GU$64,"&lt;20"))</f>
        <v>0</v>
      </c>
      <c r="GV73" s="168" t="n">
        <f aca="false">IF(GV$65=0,"-",COUNTIFS(GV$15:GV$64,"&gt;9",GV$15:GV$64,"&lt;20"))</f>
        <v>0</v>
      </c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  <c r="IA73" s="17"/>
      <c r="IB73" s="17"/>
      <c r="IC73" s="17"/>
      <c r="ID73" s="17"/>
      <c r="IE73" s="17"/>
      <c r="IF73" s="17"/>
      <c r="IG73" s="17"/>
      <c r="IH73" s="17"/>
      <c r="II73" s="17"/>
      <c r="IJ73" s="17"/>
      <c r="IK73" s="17"/>
      <c r="IL73" s="17"/>
      <c r="IM73" s="17"/>
      <c r="IN73" s="17"/>
      <c r="IO73" s="22"/>
    </row>
    <row r="74" customFormat="false" ht="12.8" hidden="false" customHeight="false" outlineLevel="0" collapsed="false">
      <c r="A74" s="203"/>
      <c r="B74" s="204" t="s">
        <v>104</v>
      </c>
      <c r="C74" s="205"/>
      <c r="D74" s="206"/>
      <c r="E74" s="171" t="n">
        <f aca="false">IF(E$65=0,"-",COUNTIFS(E$15:E$64,"&gt;=0",E$15:E$64,"&lt;10"))</f>
        <v>0</v>
      </c>
      <c r="F74" s="169" t="n">
        <f aca="false">IF(F$65=0,"-",COUNTIFS(F$15:F$64,"&gt;=0",F$15:F$64,"&lt;10"))</f>
        <v>0</v>
      </c>
      <c r="G74" s="171" t="n">
        <f aca="false">IF(G$65=0,"-",COUNTIFS(G$15:G$64,"&gt;=0",G$15:G$64,"&lt;10"))</f>
        <v>0</v>
      </c>
      <c r="H74" s="168" t="n">
        <f aca="false">IF(H$65=0,"-",COUNTIFS(H$15:H$64,"&gt;=0",H$15:H$64,"&lt;10"))</f>
        <v>0</v>
      </c>
      <c r="I74" s="168" t="n">
        <f aca="false">IF(I$65=0,"-",COUNTIFS(I$15:I$64,"&gt;=0",I$15:I$64,"&lt;10"))</f>
        <v>0</v>
      </c>
      <c r="J74" s="169" t="n">
        <f aca="false">IF(J$65=0,"-",COUNTIFS(J$15:J$64,"&gt;=0",J$15:J$64,"&lt;10"))</f>
        <v>0</v>
      </c>
      <c r="K74" s="171" t="n">
        <f aca="false">IF(K$65=0,"-",COUNTIFS(K$15:K$64,"&gt;=0",K$15:K$64,"&lt;10"))</f>
        <v>0</v>
      </c>
      <c r="L74" s="168" t="n">
        <f aca="false">IF(L$65=0,"-",COUNTIFS(L$15:L$64,"&gt;=0",L$15:L$64,"&lt;10"))</f>
        <v>0</v>
      </c>
      <c r="M74" s="168" t="n">
        <f aca="false">IF(M$65=0,"-",COUNTIFS(M$15:M$64,"&gt;=0",M$15:M$64,"&lt;10"))</f>
        <v>0</v>
      </c>
      <c r="N74" s="169" t="n">
        <f aca="false">IF(N$65=0,"-",COUNTIFS(N$15:N$64,"&gt;=0",N$15:N$64,"&lt;10"))</f>
        <v>0</v>
      </c>
      <c r="O74" s="171" t="n">
        <f aca="false">IF(O$65=0,"-",COUNTIFS(O$15:O$64,"&gt;=0",O$15:O$64,"&lt;10"))</f>
        <v>0</v>
      </c>
      <c r="P74" s="168" t="n">
        <f aca="false">IF(P$65=0,"-",COUNTIFS(P$15:P$64,"&gt;=0",P$15:P$64,"&lt;10"))</f>
        <v>0</v>
      </c>
      <c r="Q74" s="168" t="n">
        <f aca="false">IF(Q$65=0,"-",COUNTIFS(Q$15:Q$64,"&gt;=0",Q$15:Q$64,"&lt;10"))</f>
        <v>0</v>
      </c>
      <c r="R74" s="168" t="n">
        <f aca="false">IF(R$65=0,"-",COUNTIFS(R$15:R$64,"&gt;=0",R$15:R$64,"&lt;10"))</f>
        <v>0</v>
      </c>
      <c r="S74" s="168" t="n">
        <f aca="false">IF(S$65=0,"-",COUNTIFS(S$15:S$64,"&gt;=0",S$15:S$64,"&lt;10"))</f>
        <v>0</v>
      </c>
      <c r="T74" s="168" t="n">
        <f aca="false">IF(T$65=0,"-",COUNTIFS(T$15:T$64,"&gt;=0",T$15:T$64,"&lt;10"))</f>
        <v>0</v>
      </c>
      <c r="U74" s="168" t="n">
        <f aca="false">IF(U$65=0,"-",COUNTIFS(U$15:U$64,"&gt;=0",U$15:U$64,"&lt;10"))</f>
        <v>0</v>
      </c>
      <c r="V74" s="169" t="n">
        <f aca="false">IF(V$65=0,"-",COUNTIFS(V$15:V$64,"&gt;=0",V$15:V$64,"&lt;10"))</f>
        <v>0</v>
      </c>
      <c r="W74" s="171" t="n">
        <f aca="false">IF(W$65=0,"-",COUNTIFS(W$15:W$64,"&gt;=0",W$15:W$64,"&lt;10"))</f>
        <v>0</v>
      </c>
      <c r="X74" s="168" t="n">
        <f aca="false">IF(X$65=0,"-",COUNTIFS(X$15:X$64,"&gt;=0",X$15:X$64,"&lt;10"))</f>
        <v>0</v>
      </c>
      <c r="Y74" s="168" t="n">
        <f aca="false">IF(Y$65=0,"-",COUNTIFS(Y$15:Y$64,"&gt;=0",Y$15:Y$64,"&lt;10"))</f>
        <v>0</v>
      </c>
      <c r="Z74" s="168" t="n">
        <f aca="false">IF(Z$65=0,"-",COUNTIFS(Z$15:Z$64,"&gt;=0",Z$15:Z$64,"&lt;10"))</f>
        <v>0</v>
      </c>
      <c r="AA74" s="168" t="n">
        <f aca="false">IF(AA$65=0,"-",COUNTIFS(AA$15:AA$64,"&gt;=0",AA$15:AA$64,"&lt;10"))</f>
        <v>0</v>
      </c>
      <c r="AB74" s="168" t="n">
        <f aca="false">IF(AB$65=0,"-",COUNTIFS(AB$15:AB$64,"&gt;=0",AB$15:AB$64,"&lt;10"))</f>
        <v>0</v>
      </c>
      <c r="AC74" s="168" t="n">
        <f aca="false">IF(AC$65=0,"-",COUNTIFS(AC$15:AC$64,"&gt;=0",AC$15:AC$64,"&lt;10"))</f>
        <v>0</v>
      </c>
      <c r="AD74" s="169" t="n">
        <f aca="false">IF(AD$65=0,"-",COUNTIFS(AD$15:AD$64,"&gt;=0",AD$15:AD$64,"&lt;10"))</f>
        <v>0</v>
      </c>
      <c r="AE74" s="171" t="n">
        <f aca="false">IF(AE$65=0,"-",COUNTIFS(AE$15:AE$64,"&gt;=0",AE$15:AE$64,"&lt;10"))</f>
        <v>0</v>
      </c>
      <c r="AF74" s="168" t="n">
        <f aca="false">IF(AF$65=0,"-",COUNTIFS(AF$15:AF$64,"&gt;=0",AF$15:AF$64,"&lt;10"))</f>
        <v>0</v>
      </c>
      <c r="AG74" s="168" t="n">
        <f aca="false">IF(AG$65=0,"-",COUNTIFS(AG$15:AG$64,"&gt;=0",AG$15:AG$64,"&lt;10"))</f>
        <v>0</v>
      </c>
      <c r="AH74" s="168" t="n">
        <f aca="false">IF(AH$65=0,"-",COUNTIFS(AH$15:AH$64,"&gt;=0",AH$15:AH$64,"&lt;10"))</f>
        <v>0</v>
      </c>
      <c r="AI74" s="168" t="n">
        <f aca="false">IF(AI$65=0,"-",COUNTIFS(AI$15:AI$64,"&gt;=0",AI$15:AI$64,"&lt;10"))</f>
        <v>0</v>
      </c>
      <c r="AJ74" s="168" t="n">
        <f aca="false">IF(AJ$65=0,"-",COUNTIFS(AJ$15:AJ$64,"&gt;=0",AJ$15:AJ$64,"&lt;10"))</f>
        <v>0</v>
      </c>
      <c r="AK74" s="168" t="n">
        <f aca="false">IF(AK$65=0,"-",COUNTIFS(AK$15:AK$64,"&gt;=0",AK$15:AK$64,"&lt;10"))</f>
        <v>0</v>
      </c>
      <c r="AL74" s="169" t="n">
        <f aca="false">IF(AL$65=0,"-",COUNTIFS(AL$15:AL$64,"&gt;=0",AL$15:AL$64,"&lt;10"))</f>
        <v>0</v>
      </c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201"/>
      <c r="FK74" s="203"/>
      <c r="FL74" s="204" t="s">
        <v>104</v>
      </c>
      <c r="FM74" s="207"/>
      <c r="FN74" s="207"/>
      <c r="FO74" s="168" t="n">
        <f aca="false">IF(FO$65=0,"-",COUNTIFS(FO$15:FO$64,"&gt;=0",FO$15:FO$64,"&lt;10"))</f>
        <v>1</v>
      </c>
      <c r="FP74" s="168" t="n">
        <f aca="false">IF(FP$65=0,"-",COUNTIFS(FP$15:FP$64,"&gt;=0",FP$15:FP$64,"&lt;10"))</f>
        <v>0</v>
      </c>
      <c r="FQ74" s="168" t="n">
        <f aca="false">IF(FQ$65=0,"-",COUNTIFS(FQ$15:FQ$64,"&gt;=0",FQ$15:FQ$64,"&lt;10"))</f>
        <v>0</v>
      </c>
      <c r="FR74" s="168" t="n">
        <f aca="false">IF(FR$65=0,"-",COUNTIFS(FR$15:FR$64,"&gt;=0",FR$15:FR$64,"&lt;10"))</f>
        <v>0</v>
      </c>
      <c r="FS74" s="168" t="n">
        <f aca="false">IF(FS$65=0,"-",COUNTIFS(FS$15:FS$64,"&gt;=0",FS$15:FS$64,"&lt;10"))</f>
        <v>0</v>
      </c>
      <c r="FT74" s="168" t="n">
        <f aca="false">IF(FT$65=0,"-",COUNTIFS(FT$15:FT$64,"&gt;=0",FT$15:FT$64,"&lt;10"))</f>
        <v>0</v>
      </c>
      <c r="FU74" s="168" t="n">
        <f aca="false">IF(FU$65=0,"-",COUNTIFS(FU$15:FU$64,"&gt;=0",FU$15:FU$64,"&lt;10"))</f>
        <v>19</v>
      </c>
      <c r="FV74" s="168" t="n">
        <f aca="false">IF(FV$65=0,"-",COUNTIFS(FV$15:FV$64,"&gt;=0",FV$15:FV$64,"&lt;10"))</f>
        <v>2</v>
      </c>
      <c r="FW74" s="168" t="n">
        <f aca="false">IF(FW$65=0,"-",COUNTIFS(FW$15:FW$64,"&gt;=0",FW$15:FW$64,"&lt;10"))</f>
        <v>10</v>
      </c>
      <c r="FX74" s="168" t="n">
        <f aca="false">IF(FX$65=0,"-",COUNTIFS(FX$15:FX$64,"&gt;=0",FX$15:FX$64,"&lt;10"))</f>
        <v>1</v>
      </c>
      <c r="FY74" s="168" t="n">
        <f aca="false">IF(FY$65=0,"-",COUNTIFS(FY$15:FY$64,"&gt;=0",FY$15:FY$64,"&lt;10"))</f>
        <v>0</v>
      </c>
      <c r="FZ74" s="168" t="n">
        <f aca="false">IF(FZ$65=0,"-",COUNTIFS(FZ$15:FZ$64,"&gt;=0",FZ$15:FZ$64,"&lt;10"))</f>
        <v>2</v>
      </c>
      <c r="GA74" s="168" t="n">
        <f aca="false">IF(GA$65=0,"-",COUNTIFS(GA$15:GA$64,"&gt;=0",GA$15:GA$64,"&lt;10"))</f>
        <v>3</v>
      </c>
      <c r="GB74" s="168" t="n">
        <f aca="false">IF(GB$65=0,"-",COUNTIFS(GB$15:GB$64,"&gt;=0",GB$15:GB$64,"&lt;10"))</f>
        <v>0</v>
      </c>
      <c r="GC74" s="168" t="n">
        <f aca="false">IF(GC$65=0,"-",COUNTIFS(GC$15:GC$64,"&gt;=0",GC$15:GC$64,"&lt;10"))</f>
        <v>0</v>
      </c>
      <c r="GD74" s="168" t="n">
        <f aca="false">IF(GD$65=0,"-",COUNTIFS(GD$15:GD$64,"&gt;=0",GD$15:GD$64,"&lt;10"))</f>
        <v>0</v>
      </c>
      <c r="GE74" s="168" t="n">
        <f aca="false">IF(GE$65=0,"-",COUNTIFS(GE$15:GE$64,"&gt;=0",GE$15:GE$64,"&lt;10"))</f>
        <v>0</v>
      </c>
      <c r="GF74" s="168" t="n">
        <f aca="false">IF(GF$65=0,"-",COUNTIFS(GF$15:GF$64,"&gt;=0",GF$15:GF$64,"&lt;10"))</f>
        <v>0</v>
      </c>
      <c r="GG74" s="168" t="n">
        <f aca="false">IF(GG$65=0,"-",COUNTIFS(GG$15:GG$64,"&gt;=0",GG$15:GG$64,"&lt;10"))</f>
        <v>0</v>
      </c>
      <c r="GH74" s="168" t="n">
        <f aca="false">IF(GH$65=0,"-",COUNTIFS(GH$15:GH$64,"&gt;=0",GH$15:GH$64,"&lt;10"))</f>
        <v>0</v>
      </c>
      <c r="GI74" s="168" t="n">
        <f aca="false">IF(GI$65=0,"-",COUNTIFS(GI$15:GI$64,"&gt;=0",GI$15:GI$64,"&lt;10"))</f>
        <v>0</v>
      </c>
      <c r="GJ74" s="168" t="n">
        <f aca="false">IF(GJ$65=0,"-",COUNTIFS(GJ$15:GJ$64,"&gt;=0",GJ$15:GJ$64,"&lt;10"))</f>
        <v>0</v>
      </c>
      <c r="GK74" s="168" t="n">
        <f aca="false">IF(GK$65=0,"-",COUNTIFS(GK$15:GK$64,"&gt;=0",GK$15:GK$64,"&lt;10"))</f>
        <v>0</v>
      </c>
      <c r="GL74" s="168" t="n">
        <f aca="false">IF(GL$65=0,"-",COUNTIFS(GL$15:GL$64,"&gt;=0",GL$15:GL$64,"&lt;10"))</f>
        <v>0</v>
      </c>
      <c r="GM74" s="168" t="n">
        <f aca="false">IF(GM$65=0,"-",COUNTIFS(GM$15:GM$64,"&gt;=0",GM$15:GM$64,"&lt;10"))</f>
        <v>0</v>
      </c>
      <c r="GN74" s="168" t="n">
        <f aca="false">IF(GN$65=0,"-",COUNTIFS(GN$15:GN$64,"&gt;=0",GN$15:GN$64,"&lt;10"))</f>
        <v>0</v>
      </c>
      <c r="GO74" s="168" t="n">
        <f aca="false">IF(GO$65=0,"-",COUNTIFS(GO$15:GO$64,"&gt;=0",GO$15:GO$64,"&lt;10"))</f>
        <v>1</v>
      </c>
      <c r="GP74" s="168" t="n">
        <f aca="false">IF(GP$65=0,"-",COUNTIFS(GP$15:GP$64,"&gt;=0",GP$15:GP$64,"&lt;10"))</f>
        <v>0</v>
      </c>
      <c r="GQ74" s="168" t="n">
        <f aca="false">IF(GQ$65=0,"-",COUNTIFS(GQ$15:GQ$64,"&gt;=0",GQ$15:GQ$64,"&lt;10"))</f>
        <v>0</v>
      </c>
      <c r="GR74" s="168" t="n">
        <f aca="false">IF(GR$65=0,"-",COUNTIFS(GR$15:GR$64,"&gt;=0",GR$15:GR$64,"&lt;10"))</f>
        <v>0</v>
      </c>
      <c r="GS74" s="168" t="n">
        <f aca="false">IF(GS$65=0,"-",COUNTIFS(GS$15:GS$64,"&gt;=0",GS$15:GS$64,"&lt;10"))</f>
        <v>0</v>
      </c>
      <c r="GT74" s="168" t="n">
        <f aca="false">IF(GT$65=0,"-",COUNTIFS(GT$15:GT$64,"&gt;=0",GT$15:GT$64,"&lt;10"))</f>
        <v>0</v>
      </c>
      <c r="GU74" s="168" t="n">
        <f aca="false">IF(GU$65=0,"-",COUNTIFS(GU$15:GU$64,"&gt;=0",GU$15:GU$64,"&lt;10"))</f>
        <v>0</v>
      </c>
      <c r="GV74" s="168" t="n">
        <f aca="false">IF(GV$65=0,"-",COUNTIFS(GV$15:GV$64,"&gt;=0",GV$15:GV$64,"&lt;10"))</f>
        <v>0</v>
      </c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  <c r="IA74" s="17"/>
      <c r="IB74" s="17"/>
      <c r="IC74" s="17"/>
      <c r="ID74" s="17"/>
      <c r="IE74" s="17"/>
      <c r="IF74" s="17"/>
      <c r="IG74" s="17"/>
      <c r="IH74" s="17"/>
      <c r="II74" s="17"/>
      <c r="IJ74" s="17"/>
      <c r="IK74" s="17"/>
      <c r="IL74" s="17"/>
      <c r="IM74" s="17"/>
      <c r="IN74" s="17"/>
      <c r="IO74" s="22"/>
    </row>
    <row r="75" customFormat="false" ht="15" hidden="false" customHeight="false" outlineLevel="0" collapsed="false">
      <c r="A75" s="203"/>
      <c r="B75" s="216" t="s">
        <v>105</v>
      </c>
      <c r="C75" s="217"/>
      <c r="D75" s="218"/>
      <c r="E75" s="171" t="n">
        <f aca="false">IF(E$65=0,"-",SUM(E67:E74))</f>
        <v>0</v>
      </c>
      <c r="F75" s="169" t="n">
        <f aca="false">IF(F$65=0,"-",SUM(F67:F74))</f>
        <v>0</v>
      </c>
      <c r="G75" s="171" t="n">
        <f aca="false">IF(G$65=0,"-",SUM(G67:G74))</f>
        <v>0</v>
      </c>
      <c r="H75" s="168" t="n">
        <f aca="false">IF(H$65=0,"-",SUM(H67:H74))</f>
        <v>0</v>
      </c>
      <c r="I75" s="168" t="n">
        <f aca="false">IF(I$65=0,"-",SUM(I67:I74))</f>
        <v>0</v>
      </c>
      <c r="J75" s="169" t="n">
        <f aca="false">IF(J$65=0,"-",SUM(J67:J74))</f>
        <v>0</v>
      </c>
      <c r="K75" s="171" t="n">
        <f aca="false">IF(K$65=0,"-",SUM(K67:K74))</f>
        <v>0</v>
      </c>
      <c r="L75" s="168" t="n">
        <f aca="false">IF(L$65=0,"-",SUM(L67:L74))</f>
        <v>0</v>
      </c>
      <c r="M75" s="168" t="n">
        <f aca="false">IF(M$65=0,"-",SUM(M67:M74))</f>
        <v>0</v>
      </c>
      <c r="N75" s="169" t="n">
        <f aca="false">IF(N$65=0,"-",SUM(N67:N74))</f>
        <v>0</v>
      </c>
      <c r="O75" s="171" t="n">
        <f aca="false">IF(O$65=0,"-",SUM(O67:O74))</f>
        <v>0</v>
      </c>
      <c r="P75" s="168" t="n">
        <f aca="false">IF(P$65=0,"-",SUM(P67:P74))</f>
        <v>0</v>
      </c>
      <c r="Q75" s="168" t="n">
        <f aca="false">IF(Q$65=0,"-",SUM(Q67:Q74))</f>
        <v>0</v>
      </c>
      <c r="R75" s="168" t="n">
        <f aca="false">IF(R$65=0,"-",SUM(R67:R74))</f>
        <v>0</v>
      </c>
      <c r="S75" s="168" t="n">
        <f aca="false">IF(S$65=0,"-",SUM(S67:S74))</f>
        <v>0</v>
      </c>
      <c r="T75" s="168" t="n">
        <f aca="false">IF(T$65=0,"-",SUM(T67:T74))</f>
        <v>0</v>
      </c>
      <c r="U75" s="168" t="n">
        <f aca="false">IF(U$65=0,"-",SUM(U67:U74))</f>
        <v>0</v>
      </c>
      <c r="V75" s="169" t="n">
        <f aca="false">IF(V$65=0,"-",SUM(V67:V74))</f>
        <v>0</v>
      </c>
      <c r="W75" s="171" t="n">
        <f aca="false">IF(W$65=0,"-",SUM(W67:W74))</f>
        <v>0</v>
      </c>
      <c r="X75" s="168" t="n">
        <f aca="false">IF(X$65=0,"-",SUM(X67:X74))</f>
        <v>0</v>
      </c>
      <c r="Y75" s="168" t="n">
        <f aca="false">IF(Y$65=0,"-",SUM(Y67:Y74))</f>
        <v>0</v>
      </c>
      <c r="Z75" s="168" t="n">
        <f aca="false">IF(Z$65=0,"-",SUM(Z67:Z74))</f>
        <v>0</v>
      </c>
      <c r="AA75" s="168" t="n">
        <f aca="false">IF(AA$65=0,"-",SUM(AA67:AA74))</f>
        <v>0</v>
      </c>
      <c r="AB75" s="168" t="n">
        <f aca="false">IF(AB$65=0,"-",SUM(AB67:AB74))</f>
        <v>0</v>
      </c>
      <c r="AC75" s="168" t="n">
        <f aca="false">IF(AC$65=0,"-",SUM(AC67:AC74))</f>
        <v>0</v>
      </c>
      <c r="AD75" s="169" t="n">
        <f aca="false">IF(AD$65=0,"-",SUM(AD67:AD74))</f>
        <v>0</v>
      </c>
      <c r="AE75" s="171" t="n">
        <f aca="false">IF(AE$65=0,"-",SUM(AE67:AE74))</f>
        <v>0</v>
      </c>
      <c r="AF75" s="168" t="n">
        <f aca="false">IF(AF$65=0,"-",SUM(AF67:AF74))</f>
        <v>0</v>
      </c>
      <c r="AG75" s="168" t="n">
        <f aca="false">IF(AG$65=0,"-",SUM(AG67:AG74))</f>
        <v>0</v>
      </c>
      <c r="AH75" s="168" t="n">
        <f aca="false">IF(AH$65=0,"-",SUM(AH67:AH74))</f>
        <v>0</v>
      </c>
      <c r="AI75" s="168" t="n">
        <f aca="false">IF(AI$65=0,"-",SUM(AI67:AI74))</f>
        <v>0</v>
      </c>
      <c r="AJ75" s="168" t="n">
        <f aca="false">IF(AJ$65=0,"-",SUM(AJ67:AJ74))</f>
        <v>0</v>
      </c>
      <c r="AK75" s="168" t="n">
        <f aca="false">IF(AK$65=0,"-",SUM(AK67:AK74))</f>
        <v>0</v>
      </c>
      <c r="AL75" s="169" t="n">
        <f aca="false">IF(AL$65=0,"-",SUM(AL67:AL74))</f>
        <v>0</v>
      </c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201"/>
      <c r="FK75" s="203"/>
      <c r="FL75" s="216" t="s">
        <v>105</v>
      </c>
      <c r="FM75" s="219"/>
      <c r="FN75" s="219"/>
      <c r="FO75" s="168" t="n">
        <f aca="false">IF(FO$65=0,"-",SUM(FO67:FO74))</f>
        <v>44</v>
      </c>
      <c r="FP75" s="168" t="n">
        <f aca="false">IF(FP$65=0,"-",SUM(FP67:FP74))</f>
        <v>0</v>
      </c>
      <c r="FQ75" s="168" t="n">
        <f aca="false">IF(FQ$65=0,"-",SUM(FQ67:FQ74))</f>
        <v>34</v>
      </c>
      <c r="FR75" s="168" t="n">
        <f aca="false">IF(FR$65=0,"-",SUM(FR67:FR74))</f>
        <v>8</v>
      </c>
      <c r="FS75" s="168" t="n">
        <f aca="false">IF(FS$65=0,"-",SUM(FS67:FS74))</f>
        <v>0</v>
      </c>
      <c r="FT75" s="168" t="n">
        <f aca="false">IF(FT$65=0,"-",SUM(FT67:FT74))</f>
        <v>0</v>
      </c>
      <c r="FU75" s="168" t="n">
        <f aca="false">IF(FU$65=0,"-",SUM(FU67:FU74))</f>
        <v>42</v>
      </c>
      <c r="FV75" s="168" t="n">
        <f aca="false">IF(FV$65=0,"-",SUM(FV67:FV74))</f>
        <v>43</v>
      </c>
      <c r="FW75" s="168" t="n">
        <f aca="false">IF(FW$65=0,"-",SUM(FW67:FW74))</f>
        <v>42</v>
      </c>
      <c r="FX75" s="168" t="n">
        <f aca="false">IF(FX$65=0,"-",SUM(FX67:FX74))</f>
        <v>42</v>
      </c>
      <c r="FY75" s="168" t="n">
        <f aca="false">IF(FY$65=0,"-",SUM(FY67:FY74))</f>
        <v>8</v>
      </c>
      <c r="FZ75" s="168" t="n">
        <f aca="false">IF(FZ$65=0,"-",SUM(FZ67:FZ74))</f>
        <v>8</v>
      </c>
      <c r="GA75" s="168" t="n">
        <f aca="false">IF(GA$65=0,"-",SUM(GA67:GA74))</f>
        <v>27</v>
      </c>
      <c r="GB75" s="168" t="n">
        <f aca="false">IF(GB$65=0,"-",SUM(GB67:GB74))</f>
        <v>0</v>
      </c>
      <c r="GC75" s="168" t="n">
        <f aca="false">IF(GC$65=0,"-",SUM(GC67:GC74))</f>
        <v>0</v>
      </c>
      <c r="GD75" s="168" t="n">
        <f aca="false">IF(GD$65=0,"-",SUM(GD67:GD74))</f>
        <v>0</v>
      </c>
      <c r="GE75" s="168" t="n">
        <f aca="false">IF(GE$65=0,"-",SUM(GE67:GE74))</f>
        <v>0</v>
      </c>
      <c r="GF75" s="168" t="n">
        <f aca="false">IF(GF$65=0,"-",SUM(GF67:GF74))</f>
        <v>0</v>
      </c>
      <c r="GG75" s="168" t="n">
        <f aca="false">IF(GG$65=0,"-",SUM(GG67:GG74))</f>
        <v>13</v>
      </c>
      <c r="GH75" s="168" t="n">
        <f aca="false">IF(GH$65=0,"-",SUM(GH67:GH74))</f>
        <v>15</v>
      </c>
      <c r="GI75" s="168" t="n">
        <f aca="false">IF(GI$65=0,"-",SUM(GI67:GI74))</f>
        <v>14</v>
      </c>
      <c r="GJ75" s="168" t="n">
        <f aca="false">IF(GJ$65=0,"-",SUM(GJ67:GJ74))</f>
        <v>0</v>
      </c>
      <c r="GK75" s="168" t="n">
        <f aca="false">IF(GK$65=0,"-",SUM(GK67:GK74))</f>
        <v>0</v>
      </c>
      <c r="GL75" s="168" t="n">
        <f aca="false">IF(GL$65=0,"-",SUM(GL67:GL74))</f>
        <v>11</v>
      </c>
      <c r="GM75" s="168" t="n">
        <f aca="false">IF(GM$65=0,"-",SUM(GM67:GM74))</f>
        <v>0</v>
      </c>
      <c r="GN75" s="168" t="n">
        <f aca="false">IF(GN$65=0,"-",SUM(GN67:GN74))</f>
        <v>0</v>
      </c>
      <c r="GO75" s="168" t="n">
        <f aca="false">IF(GO$65=0,"-",SUM(GO67:GO74))</f>
        <v>11</v>
      </c>
      <c r="GP75" s="168" t="n">
        <f aca="false">IF(GP$65=0,"-",SUM(GP67:GP74))</f>
        <v>6</v>
      </c>
      <c r="GQ75" s="168" t="n">
        <f aca="false">IF(GQ$65=0,"-",SUM(GQ67:GQ74))</f>
        <v>0</v>
      </c>
      <c r="GR75" s="168" t="n">
        <f aca="false">IF(GR$65=0,"-",SUM(GR67:GR74))</f>
        <v>11</v>
      </c>
      <c r="GS75" s="168" t="n">
        <f aca="false">IF(GS$65=0,"-",SUM(GS67:GS74))</f>
        <v>0</v>
      </c>
      <c r="GT75" s="168" t="n">
        <f aca="false">IF(GT$65=0,"-",SUM(GT67:GT74))</f>
        <v>0</v>
      </c>
      <c r="GU75" s="168" t="n">
        <f aca="false">IF(GU$65=0,"-",SUM(GU67:GU74))</f>
        <v>0</v>
      </c>
      <c r="GV75" s="168" t="n">
        <f aca="false">IF(GV$65=0,"-",SUM(GV67:GV74))</f>
        <v>0</v>
      </c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  <c r="IA75" s="17"/>
      <c r="IB75" s="17"/>
      <c r="IC75" s="17"/>
      <c r="ID75" s="17"/>
      <c r="IE75" s="17"/>
      <c r="IF75" s="17"/>
      <c r="IG75" s="17"/>
      <c r="IH75" s="17"/>
      <c r="II75" s="17"/>
      <c r="IJ75" s="17"/>
      <c r="IK75" s="17"/>
      <c r="IL75" s="17"/>
      <c r="IM75" s="17"/>
      <c r="IN75" s="17"/>
      <c r="IO75" s="22"/>
    </row>
    <row r="76" customFormat="false" ht="15" hidden="false" customHeight="false" outlineLevel="0" collapsed="false">
      <c r="A76" s="203"/>
      <c r="B76" s="216" t="s">
        <v>7</v>
      </c>
      <c r="C76" s="217"/>
      <c r="D76" s="218"/>
      <c r="E76" s="171" t="str">
        <f aca="false">IF(OR($B$15="",E65=0),"-",50-COUNTIF($B$15:$B$64,""))</f>
        <v>-</v>
      </c>
      <c r="F76" s="171" t="str">
        <f aca="false">IF(OR($B$15="",F65=0),"-",50-COUNTIF($B$15:$B$64,""))</f>
        <v>-</v>
      </c>
      <c r="G76" s="171" t="str">
        <f aca="false">IF(OR($B$15="",G65=0),"-",50-COUNTIF($B$15:$B$64,""))</f>
        <v>-</v>
      </c>
      <c r="H76" s="171" t="str">
        <f aca="false">IF(OR($B$15="",H65=0),"-",50-COUNTIF($B$15:$B$64,""))</f>
        <v>-</v>
      </c>
      <c r="I76" s="171" t="str">
        <f aca="false">IF(OR($B$15="",I65=0),"-",50-COUNTIF($B$15:$B$64,""))</f>
        <v>-</v>
      </c>
      <c r="J76" s="171" t="str">
        <f aca="false">IF(OR($B$15="",J65=0),"-",50-COUNTIF($B$15:$B$64,""))</f>
        <v>-</v>
      </c>
      <c r="K76" s="171" t="str">
        <f aca="false">IF(OR($B$15="",K65=0),"-",50-COUNTIF($B$15:$B$64,""))</f>
        <v>-</v>
      </c>
      <c r="L76" s="171" t="str">
        <f aca="false">IF(OR($B$15="",L65=0),"-",50-COUNTIF($B$15:$B$64,""))</f>
        <v>-</v>
      </c>
      <c r="M76" s="171" t="str">
        <f aca="false">IF(OR($B$15="",M65=0),"-",50-COUNTIF($B$15:$B$64,""))</f>
        <v>-</v>
      </c>
      <c r="N76" s="171" t="str">
        <f aca="false">IF(OR($B$15="",N65=0),"-",50-COUNTIF($B$15:$B$64,""))</f>
        <v>-</v>
      </c>
      <c r="O76" s="171" t="str">
        <f aca="false">IF(OR($B$15="",O65=0),"-",50-COUNTIF($B$15:$B$64,""))</f>
        <v>-</v>
      </c>
      <c r="P76" s="171" t="str">
        <f aca="false">IF(OR($B$15="",P65=0),"-",50-COUNTIF($B$15:$B$64,""))</f>
        <v>-</v>
      </c>
      <c r="Q76" s="171" t="str">
        <f aca="false">IF(OR($B$15="",Q65=0),"-",50-COUNTIF($B$15:$B$64,""))</f>
        <v>-</v>
      </c>
      <c r="R76" s="171" t="str">
        <f aca="false">IF(OR($B$15="",R65=0),"-",50-COUNTIF($B$15:$B$64,""))</f>
        <v>-</v>
      </c>
      <c r="S76" s="171" t="str">
        <f aca="false">IF(OR($B$15="",S65=0),"-",50-COUNTIF($B$15:$B$64,""))</f>
        <v>-</v>
      </c>
      <c r="T76" s="171" t="str">
        <f aca="false">IF(OR($B$15="",T65=0),"-",50-COUNTIF($B$15:$B$64,""))</f>
        <v>-</v>
      </c>
      <c r="U76" s="171" t="str">
        <f aca="false">IF(OR($B$15="",U65=0),"-",50-COUNTIF($B$15:$B$64,""))</f>
        <v>-</v>
      </c>
      <c r="V76" s="171" t="str">
        <f aca="false">IF(OR($B$15="",V65=0),"-",50-COUNTIF($B$15:$B$64,""))</f>
        <v>-</v>
      </c>
      <c r="W76" s="171" t="str">
        <f aca="false">IF(OR($B$15="",W65=0),"-",50-COUNTIF($B$15:$B$64,""))</f>
        <v>-</v>
      </c>
      <c r="X76" s="171" t="str">
        <f aca="false">IF(OR($B$15="",X65=0),"-",50-COUNTIF($B$15:$B$64,""))</f>
        <v>-</v>
      </c>
      <c r="Y76" s="171" t="str">
        <f aca="false">IF(OR($B$15="",Y65=0),"-",50-COUNTIF($B$15:$B$64,""))</f>
        <v>-</v>
      </c>
      <c r="Z76" s="171" t="str">
        <f aca="false">IF(OR($B$15="",Z65=0),"-",50-COUNTIF($B$15:$B$64,""))</f>
        <v>-</v>
      </c>
      <c r="AA76" s="171" t="str">
        <f aca="false">IF(OR($B$15="",AA65=0),"-",50-COUNTIF($B$15:$B$64,""))</f>
        <v>-</v>
      </c>
      <c r="AB76" s="171" t="str">
        <f aca="false">IF(OR($B$15="",AB65=0),"-",50-COUNTIF($B$15:$B$64,""))</f>
        <v>-</v>
      </c>
      <c r="AC76" s="171" t="str">
        <f aca="false">IF(OR($B$15="",AC65=0),"-",50-COUNTIF($B$15:$B$64,""))</f>
        <v>-</v>
      </c>
      <c r="AD76" s="171" t="str">
        <f aca="false">IF(OR($B$15="",AD65=0),"-",50-COUNTIF($B$15:$B$64,""))</f>
        <v>-</v>
      </c>
      <c r="AE76" s="171" t="str">
        <f aca="false">IF(OR($B$15="",AE65=0),"-",50-COUNTIF($B$15:$B$64,""))</f>
        <v>-</v>
      </c>
      <c r="AF76" s="171" t="str">
        <f aca="false">IF(OR($B$15="",AF65=0),"-",50-COUNTIF($B$15:$B$64,""))</f>
        <v>-</v>
      </c>
      <c r="AG76" s="171" t="str">
        <f aca="false">IF(OR($B$15="",AG65=0),"-",50-COUNTIF($B$15:$B$64,""))</f>
        <v>-</v>
      </c>
      <c r="AH76" s="171" t="str">
        <f aca="false">IF(OR($B$15="",AH65=0),"-",50-COUNTIF($B$15:$B$64,""))</f>
        <v>-</v>
      </c>
      <c r="AI76" s="171" t="str">
        <f aca="false">IF(OR($B$15="",AI65=0),"-",50-COUNTIF($B$15:$B$64,""))</f>
        <v>-</v>
      </c>
      <c r="AJ76" s="171" t="str">
        <f aca="false">IF(OR($B$15="",AJ65=0),"-",50-COUNTIF($B$15:$B$64,""))</f>
        <v>-</v>
      </c>
      <c r="AK76" s="171" t="str">
        <f aca="false">IF(OR($B$15="",AK65=0),"-",50-COUNTIF($B$15:$B$64,""))</f>
        <v>-</v>
      </c>
      <c r="AL76" s="171" t="str">
        <f aca="false">IF(OR($B$15="",AL65=0),"-",50-COUNTIF($B$15:$B$64,""))</f>
        <v>-</v>
      </c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201"/>
      <c r="FK76" s="203"/>
      <c r="FL76" s="216" t="s">
        <v>7</v>
      </c>
      <c r="FM76" s="219"/>
      <c r="FN76" s="219"/>
      <c r="FO76" s="168" t="n">
        <f aca="false">IF(FO$65=0,"-",COUNTIF(FO15:FO64,UPPER("AB"))+FO75)</f>
        <v>48</v>
      </c>
      <c r="FP76" s="168" t="n">
        <f aca="false">IF(FP$65=0,"-",COUNTIF(FP15:FP64,UPPER("AB"))+FP75)</f>
        <v>0</v>
      </c>
      <c r="FQ76" s="168" t="n">
        <f aca="false">IF(FQ$65=0,"-",COUNTIF(FQ15:FQ64,UPPER("AB"))+FQ75)</f>
        <v>37</v>
      </c>
      <c r="FR76" s="168" t="n">
        <f aca="false">IF(FR$65=0,"-",COUNTIF(FR15:FR64,UPPER("AB"))+FR75)</f>
        <v>8</v>
      </c>
      <c r="FS76" s="168" t="n">
        <f aca="false">IF(FS$65=0,"-",COUNTIF(FS15:FS64,UPPER("AB"))+FS75)</f>
        <v>0</v>
      </c>
      <c r="FT76" s="168" t="n">
        <f aca="false">IF(FT$65=0,"-",COUNTIF(FT15:FT64,UPPER("AB"))+FT75)</f>
        <v>0</v>
      </c>
      <c r="FU76" s="168" t="n">
        <f aca="false">IF(FU$65=0,"-",COUNTIF(FU15:FU64,UPPER("AB"))+FU75)</f>
        <v>48</v>
      </c>
      <c r="FV76" s="168" t="n">
        <f aca="false">IF(FV$65=0,"-",COUNTIF(FV15:FV64,UPPER("AB"))+FV75)</f>
        <v>48</v>
      </c>
      <c r="FW76" s="168" t="n">
        <f aca="false">IF(FW$65=0,"-",COUNTIF(FW15:FW64,UPPER("AB"))+FW75)</f>
        <v>44</v>
      </c>
      <c r="FX76" s="168" t="n">
        <f aca="false">IF(FX$65=0,"-",COUNTIF(FX15:FX64,UPPER("AB"))+FX75)</f>
        <v>46</v>
      </c>
      <c r="FY76" s="168" t="n">
        <f aca="false">IF(FY$65=0,"-",COUNTIF(FY15:FY64,UPPER("AB"))+FY75)</f>
        <v>8</v>
      </c>
      <c r="FZ76" s="168" t="n">
        <f aca="false">IF(FZ$65=0,"-",COUNTIF(FZ15:FZ64,UPPER("AB"))+FZ75)</f>
        <v>8</v>
      </c>
      <c r="GA76" s="168" t="n">
        <f aca="false">IF(GA$65=0,"-",COUNTIF(GA15:GA64,UPPER("AB"))+GA75)</f>
        <v>27</v>
      </c>
      <c r="GB76" s="168" t="n">
        <f aca="false">IF(GB$65=0,"-",COUNTIF(GB15:GB64,UPPER("AB"))+GB75)</f>
        <v>0</v>
      </c>
      <c r="GC76" s="168" t="n">
        <f aca="false">IF(GC$65=0,"-",COUNTIF(GC15:GC64,UPPER("AB"))+GC75)</f>
        <v>0</v>
      </c>
      <c r="GD76" s="168" t="n">
        <f aca="false">IF(GD$65=0,"-",COUNTIF(GD15:GD64,UPPER("AB"))+GD75)</f>
        <v>0</v>
      </c>
      <c r="GE76" s="168" t="n">
        <f aca="false">IF(GE$65=0,"-",COUNTIF(GE15:GE64,UPPER("AB"))+GE75)</f>
        <v>0</v>
      </c>
      <c r="GF76" s="168" t="n">
        <f aca="false">IF(GF$65=0,"-",COUNTIF(GF15:GF64,UPPER("AB"))+GF75)</f>
        <v>0</v>
      </c>
      <c r="GG76" s="168" t="n">
        <f aca="false">IF(GG$65=0,"-",COUNTIF(GG15:GG64,UPPER("AB"))+GG75)</f>
        <v>13</v>
      </c>
      <c r="GH76" s="168" t="n">
        <f aca="false">IF(GH$65=0,"-",COUNTIF(GH15:GH64,UPPER("AB"))+GH75)</f>
        <v>15</v>
      </c>
      <c r="GI76" s="168" t="n">
        <f aca="false">IF(GI$65=0,"-",COUNTIF(GI15:GI64,UPPER("AB"))+GI75)</f>
        <v>14</v>
      </c>
      <c r="GJ76" s="168" t="n">
        <f aca="false">IF(GJ$65=0,"-",COUNTIF(GJ15:GJ64,UPPER("AB"))+GJ75)</f>
        <v>0</v>
      </c>
      <c r="GK76" s="168" t="n">
        <f aca="false">IF(GK$65=0,"-",COUNTIF(GK15:GK64,UPPER("AB"))+GK75)</f>
        <v>0</v>
      </c>
      <c r="GL76" s="168" t="n">
        <f aca="false">IF(GL$65=0,"-",COUNTIF(GL15:GL64,UPPER("AB"))+GL75)</f>
        <v>11</v>
      </c>
      <c r="GM76" s="168" t="n">
        <f aca="false">IF(GM$65=0,"-",COUNTIF(GM15:GM64,UPPER("AB"))+GM75)</f>
        <v>0</v>
      </c>
      <c r="GN76" s="168" t="n">
        <f aca="false">IF(GN$65=0,"-",COUNTIF(GN15:GN64,UPPER("AB"))+GN75)</f>
        <v>0</v>
      </c>
      <c r="GO76" s="168" t="n">
        <f aca="false">IF(GO$65=0,"-",COUNTIF(GO15:GO64,UPPER("AB"))+GO75)</f>
        <v>11</v>
      </c>
      <c r="GP76" s="168" t="n">
        <f aca="false">IF(GP$65=0,"-",COUNTIF(GP15:GP64,UPPER("AB"))+GP75)</f>
        <v>6</v>
      </c>
      <c r="GQ76" s="168" t="n">
        <f aca="false">IF(GQ$65=0,"-",COUNTIF(GQ15:GQ64,UPPER("AB"))+GQ75)</f>
        <v>0</v>
      </c>
      <c r="GR76" s="168" t="n">
        <f aca="false">IF(GR$65=0,"-",COUNTIF(GR15:GR64,UPPER("AB"))+GR75)</f>
        <v>11</v>
      </c>
      <c r="GS76" s="168" t="n">
        <f aca="false">IF(GS$65=0,"-",COUNTIF(GS15:GS64,UPPER("AB"))+GS75)</f>
        <v>0</v>
      </c>
      <c r="GT76" s="168" t="n">
        <f aca="false">IF(GT$65=0,"-",COUNTIF(GT15:GT64,UPPER("AB"))+GT75)</f>
        <v>0</v>
      </c>
      <c r="GU76" s="168" t="n">
        <f aca="false">IF(GU$65=0,"-",COUNTIF(GU15:GU64,UPPER("AB"))+GU75)</f>
        <v>0</v>
      </c>
      <c r="GV76" s="168" t="n">
        <f aca="false">IF(GV$65=0,"-",COUNTIF(GV15:GV64,UPPER("AB"))+GV75)</f>
        <v>0</v>
      </c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  <c r="IA76" s="17"/>
      <c r="IB76" s="17"/>
      <c r="IC76" s="17"/>
      <c r="ID76" s="17"/>
      <c r="IE76" s="17"/>
      <c r="IF76" s="17"/>
      <c r="IG76" s="17"/>
      <c r="IH76" s="17"/>
      <c r="II76" s="17"/>
      <c r="IJ76" s="17"/>
      <c r="IK76" s="17"/>
      <c r="IL76" s="17"/>
      <c r="IM76" s="17"/>
      <c r="IN76" s="17"/>
      <c r="IO76" s="22"/>
    </row>
    <row r="77" customFormat="false" ht="14.15" hidden="false" customHeight="false" outlineLevel="0" collapsed="false">
      <c r="A77" s="203"/>
      <c r="B77" s="216" t="s">
        <v>106</v>
      </c>
      <c r="C77" s="217"/>
      <c r="D77" s="218"/>
      <c r="E77" s="171" t="n">
        <f aca="false">IF(E$65=0,"-",SUM(E67:E71))</f>
        <v>0</v>
      </c>
      <c r="F77" s="169" t="n">
        <f aca="false">IF(F$65=0,"-",SUM(F67:F71))</f>
        <v>0</v>
      </c>
      <c r="G77" s="171" t="n">
        <f aca="false">IF(G$65=0,"-",SUM(G67:G71))</f>
        <v>0</v>
      </c>
      <c r="H77" s="168" t="n">
        <f aca="false">IF(H$65=0,"-",SUM(H67:H71))</f>
        <v>0</v>
      </c>
      <c r="I77" s="168" t="n">
        <f aca="false">IF(I$65=0,"-",SUM(I67:I71))</f>
        <v>0</v>
      </c>
      <c r="J77" s="169" t="n">
        <f aca="false">IF(J$65=0,"-",SUM(J67:J71))</f>
        <v>0</v>
      </c>
      <c r="K77" s="171" t="n">
        <f aca="false">IF(K$65=0,"-",SUM(K67:K71))</f>
        <v>0</v>
      </c>
      <c r="L77" s="168" t="n">
        <f aca="false">IF(L$65=0,"-",SUM(L67:L71))</f>
        <v>0</v>
      </c>
      <c r="M77" s="168" t="n">
        <f aca="false">IF(M$65=0,"-",SUM(M67:M71))</f>
        <v>0</v>
      </c>
      <c r="N77" s="169" t="n">
        <f aca="false">IF(N$65=0,"-",SUM(N67:N71))</f>
        <v>0</v>
      </c>
      <c r="O77" s="171" t="n">
        <f aca="false">IF(O$65=0,"-",SUM(O67:O71))</f>
        <v>0</v>
      </c>
      <c r="P77" s="168" t="n">
        <f aca="false">IF(P$65=0,"-",SUM(P67:P71))</f>
        <v>0</v>
      </c>
      <c r="Q77" s="168" t="n">
        <f aca="false">IF(Q$65=0,"-",SUM(Q67:Q71))</f>
        <v>0</v>
      </c>
      <c r="R77" s="168" t="n">
        <f aca="false">IF(R$65=0,"-",SUM(R67:R71))</f>
        <v>0</v>
      </c>
      <c r="S77" s="168" t="n">
        <f aca="false">IF(S$65=0,"-",SUM(S67:S71))</f>
        <v>0</v>
      </c>
      <c r="T77" s="168" t="n">
        <f aca="false">IF(T$65=0,"-",SUM(T67:T71))</f>
        <v>0</v>
      </c>
      <c r="U77" s="168" t="n">
        <f aca="false">IF(U$65=0,"-",SUM(U67:U71))</f>
        <v>0</v>
      </c>
      <c r="V77" s="169" t="n">
        <f aca="false">IF(V$65=0,"-",SUM(V67:V71))</f>
        <v>0</v>
      </c>
      <c r="W77" s="171" t="n">
        <f aca="false">IF(W$65=0,"-",SUM(W67:W71))</f>
        <v>0</v>
      </c>
      <c r="X77" s="168" t="n">
        <f aca="false">IF(X$65=0,"-",SUM(X67:X71))</f>
        <v>0</v>
      </c>
      <c r="Y77" s="168" t="n">
        <f aca="false">IF(Y$65=0,"-",SUM(Y67:Y71))</f>
        <v>0</v>
      </c>
      <c r="Z77" s="168" t="n">
        <f aca="false">IF(Z$65=0,"-",SUM(Z67:Z71))</f>
        <v>0</v>
      </c>
      <c r="AA77" s="168" t="n">
        <f aca="false">IF(AA$65=0,"-",SUM(AA67:AA71))</f>
        <v>0</v>
      </c>
      <c r="AB77" s="168" t="n">
        <f aca="false">IF(AB$65=0,"-",SUM(AB67:AB71))</f>
        <v>0</v>
      </c>
      <c r="AC77" s="168" t="n">
        <f aca="false">IF(AC$65=0,"-",SUM(AC67:AC71))</f>
        <v>0</v>
      </c>
      <c r="AD77" s="169" t="n">
        <f aca="false">IF(AD$65=0,"-",SUM(AD67:AD71))</f>
        <v>0</v>
      </c>
      <c r="AE77" s="171" t="n">
        <f aca="false">IF(AE$65=0,"-",SUM(AE67:AE71))</f>
        <v>0</v>
      </c>
      <c r="AF77" s="168" t="n">
        <f aca="false">IF(AF$65=0,"-",SUM(AF67:AF71))</f>
        <v>0</v>
      </c>
      <c r="AG77" s="168" t="n">
        <f aca="false">IF(AG$65=0,"-",SUM(AG67:AG71))</f>
        <v>0</v>
      </c>
      <c r="AH77" s="168" t="n">
        <f aca="false">IF(AH$65=0,"-",SUM(AH67:AH71))</f>
        <v>0</v>
      </c>
      <c r="AI77" s="168" t="n">
        <f aca="false">IF(AI$65=0,"-",SUM(AI67:AI71))</f>
        <v>0</v>
      </c>
      <c r="AJ77" s="168" t="n">
        <f aca="false">IF(AJ$65=0,"-",SUM(AJ67:AJ71))</f>
        <v>0</v>
      </c>
      <c r="AK77" s="168" t="n">
        <f aca="false">IF(AK$65=0,"-",SUM(AK67:AK71))</f>
        <v>0</v>
      </c>
      <c r="AL77" s="169" t="n">
        <f aca="false">IF(AL$65=0,"-",SUM(AL67:AL71))</f>
        <v>0</v>
      </c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201"/>
      <c r="FK77" s="203"/>
      <c r="FL77" s="216" t="s">
        <v>106</v>
      </c>
      <c r="FM77" s="219"/>
      <c r="FN77" s="219"/>
      <c r="FO77" s="168" t="n">
        <f aca="false">IF(FO$65=0,"-",SUM(FO67:FO71))</f>
        <v>18</v>
      </c>
      <c r="FP77" s="168" t="n">
        <f aca="false">IF(FP$65=0,"-",SUM(FP67:FP71))</f>
        <v>0</v>
      </c>
      <c r="FQ77" s="168" t="n">
        <f aca="false">IF(FQ$65=0,"-",SUM(FQ67:FQ71))</f>
        <v>21</v>
      </c>
      <c r="FR77" s="168" t="n">
        <f aca="false">IF(FR$65=0,"-",SUM(FR67:FR71))</f>
        <v>7</v>
      </c>
      <c r="FS77" s="168" t="n">
        <f aca="false">IF(FS$65=0,"-",SUM(FS67:FS71))</f>
        <v>0</v>
      </c>
      <c r="FT77" s="168" t="n">
        <f aca="false">IF(FT$65=0,"-",SUM(FT67:FT71))</f>
        <v>0</v>
      </c>
      <c r="FU77" s="168" t="n">
        <f aca="false">IF(FU$65=0,"-",SUM(FU67:FU71))</f>
        <v>7</v>
      </c>
      <c r="FV77" s="168" t="n">
        <f aca="false">IF(FV$65=0,"-",SUM(FV67:FV71))</f>
        <v>9</v>
      </c>
      <c r="FW77" s="168" t="n">
        <f aca="false">IF(FW$65=0,"-",SUM(FW67:FW71))</f>
        <v>11</v>
      </c>
      <c r="FX77" s="168" t="n">
        <f aca="false">IF(FX$65=0,"-",SUM(FX67:FX71))</f>
        <v>10</v>
      </c>
      <c r="FY77" s="168" t="n">
        <f aca="false">IF(FY$65=0,"-",SUM(FY67:FY71))</f>
        <v>8</v>
      </c>
      <c r="FZ77" s="168" t="n">
        <f aca="false">IF(FZ$65=0,"-",SUM(FZ67:FZ71))</f>
        <v>1</v>
      </c>
      <c r="GA77" s="168" t="n">
        <f aca="false">IF(GA$65=0,"-",SUM(GA67:GA71))</f>
        <v>6</v>
      </c>
      <c r="GB77" s="168" t="n">
        <f aca="false">IF(GB$65=0,"-",SUM(GB67:GB71))</f>
        <v>0</v>
      </c>
      <c r="GC77" s="168" t="n">
        <f aca="false">IF(GC$65=0,"-",SUM(GC67:GC71))</f>
        <v>0</v>
      </c>
      <c r="GD77" s="168" t="n">
        <f aca="false">IF(GD$65=0,"-",SUM(GD67:GD71))</f>
        <v>0</v>
      </c>
      <c r="GE77" s="168" t="n">
        <f aca="false">IF(GE$65=0,"-",SUM(GE67:GE71))</f>
        <v>0</v>
      </c>
      <c r="GF77" s="168" t="n">
        <f aca="false">IF(GF$65=0,"-",SUM(GF67:GF71))</f>
        <v>0</v>
      </c>
      <c r="GG77" s="168" t="n">
        <f aca="false">IF(GG$65=0,"-",SUM(GG67:GG71))</f>
        <v>13</v>
      </c>
      <c r="GH77" s="168" t="n">
        <f aca="false">IF(GH$65=0,"-",SUM(GH67:GH71))</f>
        <v>14</v>
      </c>
      <c r="GI77" s="168" t="n">
        <f aca="false">IF(GI$65=0,"-",SUM(GI67:GI71))</f>
        <v>9</v>
      </c>
      <c r="GJ77" s="168" t="n">
        <f aca="false">IF(GJ$65=0,"-",SUM(GJ67:GJ71))</f>
        <v>0</v>
      </c>
      <c r="GK77" s="168" t="n">
        <f aca="false">IF(GK$65=0,"-",SUM(GK67:GK71))</f>
        <v>0</v>
      </c>
      <c r="GL77" s="168" t="n">
        <f aca="false">IF(GL$65=0,"-",SUM(GL67:GL71))</f>
        <v>4</v>
      </c>
      <c r="GM77" s="168" t="n">
        <f aca="false">IF(GM$65=0,"-",SUM(GM67:GM71))</f>
        <v>0</v>
      </c>
      <c r="GN77" s="168" t="n">
        <f aca="false">IF(GN$65=0,"-",SUM(GN67:GN71))</f>
        <v>0</v>
      </c>
      <c r="GO77" s="168" t="n">
        <f aca="false">IF(GO$65=0,"-",SUM(GO67:GO71))</f>
        <v>3</v>
      </c>
      <c r="GP77" s="168" t="n">
        <f aca="false">IF(GP$65=0,"-",SUM(GP67:GP71))</f>
        <v>1</v>
      </c>
      <c r="GQ77" s="168" t="n">
        <f aca="false">IF(GQ$65=0,"-",SUM(GQ67:GQ71))</f>
        <v>0</v>
      </c>
      <c r="GR77" s="168" t="n">
        <f aca="false">IF(GR$65=0,"-",SUM(GR67:GR71))</f>
        <v>10</v>
      </c>
      <c r="GS77" s="168" t="n">
        <f aca="false">IF(GS$65=0,"-",SUM(GS67:GS71))</f>
        <v>0</v>
      </c>
      <c r="GT77" s="168" t="n">
        <f aca="false">IF(GT$65=0,"-",SUM(GT67:GT71))</f>
        <v>0</v>
      </c>
      <c r="GU77" s="168" t="n">
        <f aca="false">IF(GU$65=0,"-",SUM(GU67:GU71))</f>
        <v>0</v>
      </c>
      <c r="GV77" s="168" t="n">
        <f aca="false">IF(GV$65=0,"-",SUM(GV67:GV71))</f>
        <v>0</v>
      </c>
      <c r="GW77" s="17"/>
      <c r="GX77" s="17"/>
      <c r="GY77" s="17"/>
      <c r="GZ77" s="17"/>
      <c r="HA77" s="17"/>
      <c r="HB77" s="17"/>
      <c r="HC77" s="17"/>
      <c r="HD77" s="17"/>
      <c r="HE77" s="17"/>
      <c r="HF77" s="17"/>
      <c r="HG77" s="17"/>
      <c r="HH77" s="17"/>
      <c r="HI77" s="17"/>
      <c r="HJ77" s="17"/>
      <c r="HK77" s="17"/>
      <c r="HL77" s="17"/>
      <c r="HM77" s="17"/>
      <c r="HN77" s="17"/>
      <c r="HO77" s="17"/>
      <c r="HP77" s="17"/>
      <c r="HQ77" s="17"/>
      <c r="HR77" s="17"/>
      <c r="HS77" s="17"/>
      <c r="HT77" s="17"/>
      <c r="HU77" s="17"/>
      <c r="HV77" s="17"/>
      <c r="HW77" s="17"/>
      <c r="HX77" s="17"/>
      <c r="HY77" s="17"/>
      <c r="HZ77" s="17"/>
      <c r="IA77" s="17"/>
      <c r="IB77" s="17"/>
      <c r="IC77" s="17"/>
      <c r="ID77" s="17"/>
      <c r="IE77" s="17"/>
      <c r="IF77" s="17"/>
      <c r="IG77" s="17"/>
      <c r="IH77" s="17"/>
      <c r="II77" s="17"/>
      <c r="IJ77" s="17"/>
      <c r="IK77" s="17"/>
      <c r="IL77" s="17"/>
      <c r="IM77" s="17"/>
      <c r="IN77" s="17"/>
      <c r="IO77" s="22"/>
    </row>
    <row r="78" customFormat="false" ht="14.15" hidden="false" customHeight="false" outlineLevel="0" collapsed="false">
      <c r="A78" s="203"/>
      <c r="B78" s="216" t="s">
        <v>107</v>
      </c>
      <c r="C78" s="217"/>
      <c r="D78" s="218"/>
      <c r="E78" s="220" t="str">
        <f aca="false">IF(OR(E$65=0,E$65="-"),"-",E77/E75)</f>
        <v>-</v>
      </c>
      <c r="F78" s="220" t="str">
        <f aca="false">IF(OR(F$65=0,F$65="-"),"-",F77/F75)</f>
        <v>-</v>
      </c>
      <c r="G78" s="220" t="str">
        <f aca="false">IF(OR(G$65=0,G$65="-"),"-",G77/G75)</f>
        <v>-</v>
      </c>
      <c r="H78" s="220" t="str">
        <f aca="false">IF(OR(H$65=0,H$65="-"),"-",H77/H75)</f>
        <v>-</v>
      </c>
      <c r="I78" s="220" t="str">
        <f aca="false">IF(OR(I$65=0,I$65="-"),"-",I77/I75)</f>
        <v>-</v>
      </c>
      <c r="J78" s="220" t="str">
        <f aca="false">IF(OR(J$65=0,J$65="-"),"-",J77/J75)</f>
        <v>-</v>
      </c>
      <c r="K78" s="220" t="str">
        <f aca="false">IF(OR(K$65=0,K$65="-"),"-",K77/K75)</f>
        <v>-</v>
      </c>
      <c r="L78" s="220" t="str">
        <f aca="false">IF(OR(L$65=0,L$65="-"),"-",L77/L75)</f>
        <v>-</v>
      </c>
      <c r="M78" s="220" t="str">
        <f aca="false">IF(OR(M$65=0,M$65="-"),"-",M77/M75)</f>
        <v>-</v>
      </c>
      <c r="N78" s="220" t="str">
        <f aca="false">IF(OR(N$65=0,N$65="-"),"-",N77/N75)</f>
        <v>-</v>
      </c>
      <c r="O78" s="220" t="str">
        <f aca="false">IF(OR(O$65=0,O$65="-"),"-",O77/O75)</f>
        <v>-</v>
      </c>
      <c r="P78" s="220" t="str">
        <f aca="false">IF(OR(P$65=0,P$65="-"),"-",P77/P75)</f>
        <v>-</v>
      </c>
      <c r="Q78" s="220" t="str">
        <f aca="false">IF(OR(Q$65=0,Q$65="-"),"-",Q77/Q75)</f>
        <v>-</v>
      </c>
      <c r="R78" s="220" t="str">
        <f aca="false">IF(OR(R$65=0,R$65="-"),"-",R77/R75)</f>
        <v>-</v>
      </c>
      <c r="S78" s="220" t="str">
        <f aca="false">IF(OR(S$65=0,S$65="-"),"-",S77/S75)</f>
        <v>-</v>
      </c>
      <c r="T78" s="220" t="str">
        <f aca="false">IF(OR(T$65=0,T$65="-"),"-",T77/T75)</f>
        <v>-</v>
      </c>
      <c r="U78" s="220" t="str">
        <f aca="false">IF(OR(U$65=0,U$65="-"),"-",U77/U75)</f>
        <v>-</v>
      </c>
      <c r="V78" s="220" t="str">
        <f aca="false">IF(OR(V$65=0,V$65="-"),"-",V77/V75)</f>
        <v>-</v>
      </c>
      <c r="W78" s="220" t="str">
        <f aca="false">IF(OR(W$65=0,W$65="-"),"-",W77/W75)</f>
        <v>-</v>
      </c>
      <c r="X78" s="220" t="str">
        <f aca="false">IF(OR(X$65=0,X$65="-"),"-",X77/X75)</f>
        <v>-</v>
      </c>
      <c r="Y78" s="220" t="str">
        <f aca="false">IF(OR(Y$65=0,Y$65="-"),"-",Y77/Y75)</f>
        <v>-</v>
      </c>
      <c r="Z78" s="220" t="str">
        <f aca="false">IF(OR(Z$65=0,Z$65="-"),"-",Z77/Z75)</f>
        <v>-</v>
      </c>
      <c r="AA78" s="220" t="str">
        <f aca="false">IF(OR(AA$65=0,AA$65="-"),"-",AA77/AA75)</f>
        <v>-</v>
      </c>
      <c r="AB78" s="220" t="str">
        <f aca="false">IF(OR(AB$65=0,AB$65="-"),"-",AB77/AB75)</f>
        <v>-</v>
      </c>
      <c r="AC78" s="220" t="str">
        <f aca="false">IF(OR(AC$65=0,AC$65="-"),"-",AC77/AC75)</f>
        <v>-</v>
      </c>
      <c r="AD78" s="220" t="str">
        <f aca="false">IF(OR(AD$65=0,AD$65="-"),"-",AD77/AD75)</f>
        <v>-</v>
      </c>
      <c r="AE78" s="220" t="str">
        <f aca="false">IF(OR(AE$65=0,AE$65="-"),"-",AE77/AE75)</f>
        <v>-</v>
      </c>
      <c r="AF78" s="220" t="str">
        <f aca="false">IF(OR(AF$65=0,AF$65="-"),"-",AF77/AF75)</f>
        <v>-</v>
      </c>
      <c r="AG78" s="220" t="str">
        <f aca="false">IF(OR(AG$65=0,AG$65="-"),"-",AG77/AG75)</f>
        <v>-</v>
      </c>
      <c r="AH78" s="220" t="str">
        <f aca="false">IF(OR(AH$65=0,AH$65="-"),"-",AH77/AH75)</f>
        <v>-</v>
      </c>
      <c r="AI78" s="220" t="str">
        <f aca="false">IF(OR(AI$65=0,AI$65="-"),"-",AI77/AI75)</f>
        <v>-</v>
      </c>
      <c r="AJ78" s="220" t="str">
        <f aca="false">IF(OR(AJ$65=0,AJ$65="-"),"-",AJ77/AJ75)</f>
        <v>-</v>
      </c>
      <c r="AK78" s="220" t="str">
        <f aca="false">IF(OR(AK$65=0,AK$65="-"),"-",AK77/AK75)</f>
        <v>-</v>
      </c>
      <c r="AL78" s="220" t="str">
        <f aca="false">IF(OR(AL$65=0,AL$65="-"),"-",AL77/AL75)</f>
        <v>-</v>
      </c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201"/>
      <c r="FK78" s="203"/>
      <c r="FL78" s="216" t="s">
        <v>107</v>
      </c>
      <c r="FM78" s="219"/>
      <c r="FN78" s="219"/>
      <c r="FO78" s="221" t="n">
        <f aca="false">IF(FO$65=0,"-",FO77/FO75)</f>
        <v>0.409090909090909</v>
      </c>
      <c r="FP78" s="221" t="e">
        <f aca="false">IF(FP$65=0,"-",FP77/FP75)</f>
        <v>#DIV/0!</v>
      </c>
      <c r="FQ78" s="221" t="n">
        <f aca="false">IF(FQ$65=0,"-",FQ77/FQ75)</f>
        <v>0.617647058823529</v>
      </c>
      <c r="FR78" s="221" t="n">
        <f aca="false">IF(FR$65=0,"-",FR77/FR75)</f>
        <v>0.875</v>
      </c>
      <c r="FS78" s="221" t="e">
        <f aca="false">IF(FS$65=0,"-",FS77/FS75)</f>
        <v>#DIV/0!</v>
      </c>
      <c r="FT78" s="221" t="e">
        <f aca="false">IF(FT$65=0,"-",FT77/FT75)</f>
        <v>#DIV/0!</v>
      </c>
      <c r="FU78" s="221" t="n">
        <f aca="false">IF(FU$65=0,"-",FU77/FU75)</f>
        <v>0.166666666666667</v>
      </c>
      <c r="FV78" s="221" t="n">
        <f aca="false">IF(FV$65=0,"-",FV77/FV75)</f>
        <v>0.209302325581395</v>
      </c>
      <c r="FW78" s="221" t="n">
        <f aca="false">IF(FW$65=0,"-",FW77/FW75)</f>
        <v>0.261904761904762</v>
      </c>
      <c r="FX78" s="221" t="n">
        <f aca="false">IF(FX$65=0,"-",FX77/FX75)</f>
        <v>0.238095238095238</v>
      </c>
      <c r="FY78" s="221" t="n">
        <f aca="false">IF(FY$65=0,"-",FY77/FY75)</f>
        <v>1</v>
      </c>
      <c r="FZ78" s="221" t="n">
        <f aca="false">IF(FZ$65=0,"-",FZ77/FZ75)</f>
        <v>0.125</v>
      </c>
      <c r="GA78" s="221" t="n">
        <f aca="false">IF(GA$65=0,"-",GA77/GA75)</f>
        <v>0.222222222222222</v>
      </c>
      <c r="GB78" s="221" t="e">
        <f aca="false">IF(GB$65=0,"-",GB77/GB75)</f>
        <v>#DIV/0!</v>
      </c>
      <c r="GC78" s="221" t="e">
        <f aca="false">IF(GC$65=0,"-",GC77/GC75)</f>
        <v>#DIV/0!</v>
      </c>
      <c r="GD78" s="221" t="e">
        <f aca="false">IF(GD$65=0,"-",GD77/GD75)</f>
        <v>#DIV/0!</v>
      </c>
      <c r="GE78" s="221" t="e">
        <f aca="false">IF(GE$65=0,"-",GE77/GE75)</f>
        <v>#DIV/0!</v>
      </c>
      <c r="GF78" s="221" t="e">
        <f aca="false">IF(GF$65=0,"-",GF77/GF75)</f>
        <v>#DIV/0!</v>
      </c>
      <c r="GG78" s="221" t="n">
        <f aca="false">IF(GG$65=0,"-",GG77/GG75)</f>
        <v>1</v>
      </c>
      <c r="GH78" s="221" t="n">
        <f aca="false">IF(GH$65=0,"-",GH77/GH75)</f>
        <v>0.933333333333333</v>
      </c>
      <c r="GI78" s="221" t="n">
        <f aca="false">IF(GI$65=0,"-",GI77/GI75)</f>
        <v>0.642857142857143</v>
      </c>
      <c r="GJ78" s="221" t="e">
        <f aca="false">IF(GJ$65=0,"-",GJ77/GJ75)</f>
        <v>#DIV/0!</v>
      </c>
      <c r="GK78" s="221" t="e">
        <f aca="false">IF(GK$65=0,"-",GK77/GK75)</f>
        <v>#DIV/0!</v>
      </c>
      <c r="GL78" s="221" t="n">
        <f aca="false">IF(GL$65=0,"-",GL77/GL75)</f>
        <v>0.363636363636364</v>
      </c>
      <c r="GM78" s="221" t="e">
        <f aca="false">IF(GM$65=0,"-",GM77/GM75)</f>
        <v>#DIV/0!</v>
      </c>
      <c r="GN78" s="221" t="e">
        <f aca="false">IF(GN$65=0,"-",GN77/GN75)</f>
        <v>#DIV/0!</v>
      </c>
      <c r="GO78" s="221" t="n">
        <f aca="false">IF(GO$65=0,"-",GO77/GO75)</f>
        <v>0.272727272727273</v>
      </c>
      <c r="GP78" s="221" t="n">
        <f aca="false">IF(GP$65=0,"-",GP77/GP75)</f>
        <v>0.166666666666667</v>
      </c>
      <c r="GQ78" s="221" t="e">
        <f aca="false">IF(GQ$65=0,"-",GQ77/GQ75)</f>
        <v>#DIV/0!</v>
      </c>
      <c r="GR78" s="221" t="n">
        <f aca="false">IF(GR$65=0,"-",GR77/GR75)</f>
        <v>0.909090909090909</v>
      </c>
      <c r="GS78" s="221" t="e">
        <f aca="false">IF(GS$65=0,"-",GS77/GS75)</f>
        <v>#DIV/0!</v>
      </c>
      <c r="GT78" s="221" t="e">
        <f aca="false">IF(GT$65=0,"-",GT77/GT75)</f>
        <v>#DIV/0!</v>
      </c>
      <c r="GU78" s="221" t="e">
        <f aca="false">IF(GU$65=0,"-",GU77/GU75)</f>
        <v>#DIV/0!</v>
      </c>
      <c r="GV78" s="221" t="e">
        <f aca="false">IF(GV$65=0,"-",GV77/GV75)</f>
        <v>#DIV/0!</v>
      </c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22"/>
    </row>
    <row r="79" customFormat="false" ht="15" hidden="false" customHeight="false" outlineLevel="0" collapsed="false">
      <c r="A79" s="203"/>
      <c r="B79" s="216" t="s">
        <v>42</v>
      </c>
      <c r="C79" s="217"/>
      <c r="D79" s="218"/>
      <c r="E79" s="171" t="n">
        <f aca="false">IF(E$65=0,"-",SUM(E67:E69))</f>
        <v>0</v>
      </c>
      <c r="F79" s="169" t="n">
        <f aca="false">IF(F$65=0,"-",SUM(F67:F69))</f>
        <v>0</v>
      </c>
      <c r="G79" s="171" t="n">
        <f aca="false">IF(G$65=0,"-",SUM(G67:G69))</f>
        <v>0</v>
      </c>
      <c r="H79" s="168" t="n">
        <f aca="false">IF(H$65=0,"-",SUM(H67:H69))</f>
        <v>0</v>
      </c>
      <c r="I79" s="168" t="n">
        <f aca="false">IF(I$65=0,"-",SUM(I67:I69))</f>
        <v>0</v>
      </c>
      <c r="J79" s="169" t="n">
        <f aca="false">IF(J$65=0,"-",SUM(J67:J69))</f>
        <v>0</v>
      </c>
      <c r="K79" s="171" t="n">
        <f aca="false">IF(K$65=0,"-",SUM(K67:K69))</f>
        <v>0</v>
      </c>
      <c r="L79" s="168" t="n">
        <f aca="false">IF(L$65=0,"-",SUM(L67:L69))</f>
        <v>0</v>
      </c>
      <c r="M79" s="168" t="n">
        <f aca="false">IF(M$65=0,"-",SUM(M67:M69))</f>
        <v>0</v>
      </c>
      <c r="N79" s="169" t="n">
        <f aca="false">IF(N$65=0,"-",SUM(N67:N69))</f>
        <v>0</v>
      </c>
      <c r="O79" s="171" t="n">
        <f aca="false">IF(O$65=0,"-",SUM(O67:O69))</f>
        <v>0</v>
      </c>
      <c r="P79" s="168" t="n">
        <f aca="false">IF(P$65=0,"-",SUM(P67:P69))</f>
        <v>0</v>
      </c>
      <c r="Q79" s="168" t="n">
        <f aca="false">IF(Q$65=0,"-",SUM(Q67:Q69))</f>
        <v>0</v>
      </c>
      <c r="R79" s="168" t="n">
        <f aca="false">IF(R$65=0,"-",SUM(R67:R69))</f>
        <v>0</v>
      </c>
      <c r="S79" s="168" t="n">
        <f aca="false">IF(S$65=0,"-",SUM(S67:S69))</f>
        <v>0</v>
      </c>
      <c r="T79" s="168" t="n">
        <f aca="false">IF(T$65=0,"-",SUM(T67:T69))</f>
        <v>0</v>
      </c>
      <c r="U79" s="168" t="n">
        <f aca="false">IF(U$65=0,"-",SUM(U67:U69))</f>
        <v>0</v>
      </c>
      <c r="V79" s="169" t="n">
        <f aca="false">IF(V$65=0,"-",SUM(V67:V69))</f>
        <v>0</v>
      </c>
      <c r="W79" s="171" t="n">
        <f aca="false">IF(W$65=0,"-",SUM(W67:W69))</f>
        <v>0</v>
      </c>
      <c r="X79" s="168" t="n">
        <f aca="false">IF(X$65=0,"-",SUM(X67:X69))</f>
        <v>0</v>
      </c>
      <c r="Y79" s="168" t="n">
        <f aca="false">IF(Y$65=0,"-",SUM(Y67:Y69))</f>
        <v>0</v>
      </c>
      <c r="Z79" s="168" t="n">
        <f aca="false">IF(Z$65=0,"-",SUM(Z67:Z69))</f>
        <v>0</v>
      </c>
      <c r="AA79" s="168" t="n">
        <f aca="false">IF(AA$65=0,"-",SUM(AA67:AA69))</f>
        <v>0</v>
      </c>
      <c r="AB79" s="168" t="n">
        <f aca="false">IF(AB$65=0,"-",SUM(AB67:AB69))</f>
        <v>0</v>
      </c>
      <c r="AC79" s="168" t="n">
        <f aca="false">IF(AC$65=0,"-",SUM(AC67:AC69))</f>
        <v>0</v>
      </c>
      <c r="AD79" s="169" t="n">
        <f aca="false">IF(AD$65=0,"-",SUM(AD67:AD69))</f>
        <v>0</v>
      </c>
      <c r="AE79" s="171" t="n">
        <f aca="false">IF(AE$65=0,"-",SUM(AE67:AE69))</f>
        <v>0</v>
      </c>
      <c r="AF79" s="168" t="n">
        <f aca="false">IF(AF$65=0,"-",SUM(AF67:AF69))</f>
        <v>0</v>
      </c>
      <c r="AG79" s="168" t="n">
        <f aca="false">IF(AG$65=0,"-",SUM(AG67:AG69))</f>
        <v>0</v>
      </c>
      <c r="AH79" s="168" t="n">
        <f aca="false">IF(AH$65=0,"-",SUM(AH67:AH69))</f>
        <v>0</v>
      </c>
      <c r="AI79" s="168" t="n">
        <f aca="false">IF(AI$65=0,"-",SUM(AI67:AI69))</f>
        <v>0</v>
      </c>
      <c r="AJ79" s="168" t="n">
        <f aca="false">IF(AJ$65=0,"-",SUM(AJ67:AJ69))</f>
        <v>0</v>
      </c>
      <c r="AK79" s="168" t="n">
        <f aca="false">IF(AK$65=0,"-",SUM(AK67:AK69))</f>
        <v>0</v>
      </c>
      <c r="AL79" s="169" t="n">
        <f aca="false">IF(AL$65=0,"-",SUM(AL67:AL69))</f>
        <v>0</v>
      </c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201"/>
      <c r="FK79" s="203"/>
      <c r="FL79" s="216" t="s">
        <v>42</v>
      </c>
      <c r="FM79" s="219"/>
      <c r="FN79" s="219"/>
      <c r="FO79" s="168" t="n">
        <f aca="false">IF(FO$65=0,"-",SUM(FO67:FO69))</f>
        <v>4</v>
      </c>
      <c r="FP79" s="168" t="n">
        <f aca="false">IF(FP$65=0,"-",SUM(FP67:FP69))</f>
        <v>0</v>
      </c>
      <c r="FQ79" s="168" t="n">
        <f aca="false">IF(FQ$65=0,"-",SUM(FQ67:FQ69))</f>
        <v>8</v>
      </c>
      <c r="FR79" s="168" t="n">
        <f aca="false">IF(FR$65=0,"-",SUM(FR67:FR69))</f>
        <v>5</v>
      </c>
      <c r="FS79" s="168" t="n">
        <f aca="false">IF(FS$65=0,"-",SUM(FS67:FS69))</f>
        <v>0</v>
      </c>
      <c r="FT79" s="168" t="n">
        <f aca="false">IF(FT$65=0,"-",SUM(FT67:FT69))</f>
        <v>0</v>
      </c>
      <c r="FU79" s="168" t="n">
        <f aca="false">IF(FU$65=0,"-",SUM(FU67:FU69))</f>
        <v>4</v>
      </c>
      <c r="FV79" s="168" t="n">
        <f aca="false">IF(FV$65=0,"-",SUM(FV67:FV69))</f>
        <v>2</v>
      </c>
      <c r="FW79" s="168" t="n">
        <f aca="false">IF(FW$65=0,"-",SUM(FW67:FW69))</f>
        <v>4</v>
      </c>
      <c r="FX79" s="168" t="n">
        <f aca="false">IF(FX$65=0,"-",SUM(FX67:FX69))</f>
        <v>4</v>
      </c>
      <c r="FY79" s="168" t="n">
        <f aca="false">IF(FY$65=0,"-",SUM(FY67:FY69))</f>
        <v>7</v>
      </c>
      <c r="FZ79" s="168" t="n">
        <f aca="false">IF(FZ$65=0,"-",SUM(FZ67:FZ69))</f>
        <v>1</v>
      </c>
      <c r="GA79" s="168" t="n">
        <f aca="false">IF(GA$65=0,"-",SUM(GA67:GA69))</f>
        <v>1</v>
      </c>
      <c r="GB79" s="168" t="n">
        <f aca="false">IF(GB$65=0,"-",SUM(GB67:GB69))</f>
        <v>0</v>
      </c>
      <c r="GC79" s="168" t="n">
        <f aca="false">IF(GC$65=0,"-",SUM(GC67:GC69))</f>
        <v>0</v>
      </c>
      <c r="GD79" s="168" t="n">
        <f aca="false">IF(GD$65=0,"-",SUM(GD67:GD69))</f>
        <v>0</v>
      </c>
      <c r="GE79" s="168" t="n">
        <f aca="false">IF(GE$65=0,"-",SUM(GE67:GE69))</f>
        <v>0</v>
      </c>
      <c r="GF79" s="168" t="n">
        <f aca="false">IF(GF$65=0,"-",SUM(GF67:GF69))</f>
        <v>0</v>
      </c>
      <c r="GG79" s="168" t="n">
        <f aca="false">IF(GG$65=0,"-",SUM(GG67:GG69))</f>
        <v>0</v>
      </c>
      <c r="GH79" s="168" t="n">
        <f aca="false">IF(GH$65=0,"-",SUM(GH67:GH69))</f>
        <v>5</v>
      </c>
      <c r="GI79" s="168" t="n">
        <f aca="false">IF(GI$65=0,"-",SUM(GI67:GI69))</f>
        <v>1</v>
      </c>
      <c r="GJ79" s="168" t="n">
        <f aca="false">IF(GJ$65=0,"-",SUM(GJ67:GJ69))</f>
        <v>0</v>
      </c>
      <c r="GK79" s="168" t="n">
        <f aca="false">IF(GK$65=0,"-",SUM(GK67:GK69))</f>
        <v>0</v>
      </c>
      <c r="GL79" s="168" t="n">
        <f aca="false">IF(GL$65=0,"-",SUM(GL67:GL69))</f>
        <v>0</v>
      </c>
      <c r="GM79" s="168" t="n">
        <f aca="false">IF(GM$65=0,"-",SUM(GM67:GM69))</f>
        <v>0</v>
      </c>
      <c r="GN79" s="168" t="n">
        <f aca="false">IF(GN$65=0,"-",SUM(GN67:GN69))</f>
        <v>0</v>
      </c>
      <c r="GO79" s="168" t="n">
        <f aca="false">IF(GO$65=0,"-",SUM(GO67:GO69))</f>
        <v>1</v>
      </c>
      <c r="GP79" s="168" t="n">
        <f aca="false">IF(GP$65=0,"-",SUM(GP67:GP69))</f>
        <v>1</v>
      </c>
      <c r="GQ79" s="168" t="n">
        <f aca="false">IF(GQ$65=0,"-",SUM(GQ67:GQ69))</f>
        <v>0</v>
      </c>
      <c r="GR79" s="168" t="n">
        <f aca="false">IF(GR$65=0,"-",SUM(GR67:GR69))</f>
        <v>4</v>
      </c>
      <c r="GS79" s="168" t="n">
        <f aca="false">IF(GS$65=0,"-",SUM(GS67:GS69))</f>
        <v>0</v>
      </c>
      <c r="GT79" s="168" t="n">
        <f aca="false">IF(GT$65=0,"-",SUM(GT67:GT69))</f>
        <v>0</v>
      </c>
      <c r="GU79" s="168" t="n">
        <f aca="false">IF(GU$65=0,"-",SUM(GU67:GU69))</f>
        <v>0</v>
      </c>
      <c r="GV79" s="168" t="n">
        <f aca="false">IF(GV$65=0,"-",SUM(GV67:GV69))</f>
        <v>0</v>
      </c>
      <c r="GW79" s="17"/>
      <c r="GX79" s="17"/>
      <c r="GY79" s="17"/>
      <c r="GZ79" s="17"/>
      <c r="HA79" s="17"/>
      <c r="HB79" s="17"/>
      <c r="HC79" s="17"/>
      <c r="HD79" s="17"/>
      <c r="HE79" s="17"/>
      <c r="HF79" s="17"/>
      <c r="HG79" s="17"/>
      <c r="HH79" s="17"/>
      <c r="HI79" s="17"/>
      <c r="HJ79" s="17"/>
      <c r="HK79" s="17"/>
      <c r="HL79" s="17"/>
      <c r="HM79" s="17"/>
      <c r="HN79" s="17"/>
      <c r="HO79" s="17"/>
      <c r="HP79" s="17"/>
      <c r="HQ79" s="17"/>
      <c r="HR79" s="17"/>
      <c r="HS79" s="17"/>
      <c r="HT79" s="17"/>
      <c r="HU79" s="17"/>
      <c r="HV79" s="17"/>
      <c r="HW79" s="17"/>
      <c r="HX79" s="17"/>
      <c r="HY79" s="17"/>
      <c r="HZ79" s="17"/>
      <c r="IA79" s="17"/>
      <c r="IB79" s="17"/>
      <c r="IC79" s="17"/>
      <c r="ID79" s="17"/>
      <c r="IE79" s="17"/>
      <c r="IF79" s="17"/>
      <c r="IG79" s="17"/>
      <c r="IH79" s="17"/>
      <c r="II79" s="17"/>
      <c r="IJ79" s="17"/>
      <c r="IK79" s="17"/>
      <c r="IL79" s="17"/>
      <c r="IM79" s="17"/>
      <c r="IN79" s="17"/>
      <c r="IO79" s="22"/>
    </row>
    <row r="80" customFormat="false" ht="15" hidden="false" customHeight="false" outlineLevel="0" collapsed="false">
      <c r="A80" s="203"/>
      <c r="B80" s="216" t="s">
        <v>108</v>
      </c>
      <c r="C80" s="217"/>
      <c r="D80" s="218"/>
      <c r="E80" s="220" t="str">
        <f aca="false">IF(OR(E$65=0,E$65="-"),"-",E79/E75)</f>
        <v>-</v>
      </c>
      <c r="F80" s="220" t="str">
        <f aca="false">IF(OR(F$65=0,F$65="-"),"-",F79/F75)</f>
        <v>-</v>
      </c>
      <c r="G80" s="220" t="str">
        <f aca="false">IF(OR(G$65=0,G$65="-"),"-",G79/G75)</f>
        <v>-</v>
      </c>
      <c r="H80" s="220" t="str">
        <f aca="false">IF(OR(H$65=0,H$65="-"),"-",H79/H75)</f>
        <v>-</v>
      </c>
      <c r="I80" s="220" t="str">
        <f aca="false">IF(OR(I$65=0,I$65="-"),"-",I79/I75)</f>
        <v>-</v>
      </c>
      <c r="J80" s="220" t="str">
        <f aca="false">IF(OR(J$65=0,J$65="-"),"-",J79/J75)</f>
        <v>-</v>
      </c>
      <c r="K80" s="220" t="str">
        <f aca="false">IF(OR(K$65=0,K$65="-"),"-",K79/K75)</f>
        <v>-</v>
      </c>
      <c r="L80" s="220" t="str">
        <f aca="false">IF(OR(L$65=0,L$65="-"),"-",L79/L75)</f>
        <v>-</v>
      </c>
      <c r="M80" s="220" t="str">
        <f aca="false">IF(OR(M$65=0,M$65="-"),"-",M79/M75)</f>
        <v>-</v>
      </c>
      <c r="N80" s="220" t="str">
        <f aca="false">IF(OR(N$65=0,N$65="-"),"-",N79/N75)</f>
        <v>-</v>
      </c>
      <c r="O80" s="220" t="str">
        <f aca="false">IF(OR(O$65=0,O$65="-"),"-",O79/O75)</f>
        <v>-</v>
      </c>
      <c r="P80" s="220" t="str">
        <f aca="false">IF(OR(P$65=0,P$65="-"),"-",P79/P75)</f>
        <v>-</v>
      </c>
      <c r="Q80" s="220" t="str">
        <f aca="false">IF(OR(Q$65=0,Q$65="-"),"-",Q79/Q75)</f>
        <v>-</v>
      </c>
      <c r="R80" s="220" t="str">
        <f aca="false">IF(OR(R$65=0,R$65="-"),"-",R79/R75)</f>
        <v>-</v>
      </c>
      <c r="S80" s="220" t="str">
        <f aca="false">IF(OR(S$65=0,S$65="-"),"-",S79/S75)</f>
        <v>-</v>
      </c>
      <c r="T80" s="220" t="str">
        <f aca="false">IF(OR(T$65=0,T$65="-"),"-",T79/T75)</f>
        <v>-</v>
      </c>
      <c r="U80" s="220" t="str">
        <f aca="false">IF(OR(U$65=0,U$65="-"),"-",U79/U75)</f>
        <v>-</v>
      </c>
      <c r="V80" s="220" t="str">
        <f aca="false">IF(OR(V$65=0,V$65="-"),"-",V79/V75)</f>
        <v>-</v>
      </c>
      <c r="W80" s="220" t="str">
        <f aca="false">IF(OR(W$65=0,W$65="-"),"-",W79/W75)</f>
        <v>-</v>
      </c>
      <c r="X80" s="220" t="str">
        <f aca="false">IF(OR(X$65=0,X$65="-"),"-",X79/X75)</f>
        <v>-</v>
      </c>
      <c r="Y80" s="220" t="str">
        <f aca="false">IF(OR(Y$65=0,Y$65="-"),"-",Y79/Y75)</f>
        <v>-</v>
      </c>
      <c r="Z80" s="220" t="str">
        <f aca="false">IF(OR(Z$65=0,Z$65="-"),"-",Z79/Z75)</f>
        <v>-</v>
      </c>
      <c r="AA80" s="220" t="str">
        <f aca="false">IF(OR(AA$65=0,AA$65="-"),"-",AA79/AA75)</f>
        <v>-</v>
      </c>
      <c r="AB80" s="220" t="str">
        <f aca="false">IF(OR(AB$65=0,AB$65="-"),"-",AB79/AB75)</f>
        <v>-</v>
      </c>
      <c r="AC80" s="220" t="str">
        <f aca="false">IF(OR(AC$65=0,AC$65="-"),"-",AC79/AC75)</f>
        <v>-</v>
      </c>
      <c r="AD80" s="220" t="str">
        <f aca="false">IF(OR(AD$65=0,AD$65="-"),"-",AD79/AD75)</f>
        <v>-</v>
      </c>
      <c r="AE80" s="220" t="str">
        <f aca="false">IF(OR(AE$65=0,AE$65="-"),"-",AE79/AE75)</f>
        <v>-</v>
      </c>
      <c r="AF80" s="220" t="str">
        <f aca="false">IF(OR(AF$65=0,AF$65="-"),"-",AF79/AF75)</f>
        <v>-</v>
      </c>
      <c r="AG80" s="220" t="str">
        <f aca="false">IF(OR(AG$65=0,AG$65="-"),"-",AG79/AG75)</f>
        <v>-</v>
      </c>
      <c r="AH80" s="220" t="str">
        <f aca="false">IF(OR(AH$65=0,AH$65="-"),"-",AH79/AH75)</f>
        <v>-</v>
      </c>
      <c r="AI80" s="220" t="str">
        <f aca="false">IF(OR(AI$65=0,AI$65="-"),"-",AI79/AI75)</f>
        <v>-</v>
      </c>
      <c r="AJ80" s="220" t="str">
        <f aca="false">IF(OR(AJ$65=0,AJ$65="-"),"-",AJ79/AJ75)</f>
        <v>-</v>
      </c>
      <c r="AK80" s="220" t="str">
        <f aca="false">IF(OR(AK$65=0,AK$65="-"),"-",AK79/AK75)</f>
        <v>-</v>
      </c>
      <c r="AL80" s="220" t="str">
        <f aca="false">IF(OR(AL$65=0,AL$65="-"),"-",AL79/AL75)</f>
        <v>-</v>
      </c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201"/>
      <c r="FK80" s="203"/>
      <c r="FL80" s="216" t="s">
        <v>108</v>
      </c>
      <c r="FM80" s="219"/>
      <c r="FN80" s="219"/>
      <c r="FO80" s="221" t="n">
        <f aca="false">IF(FO$65=0,"-",FO79/FO75)</f>
        <v>0.0909090909090909</v>
      </c>
      <c r="FP80" s="221" t="e">
        <f aca="false">IF(FP$65=0,"-",FP79/FP75)</f>
        <v>#DIV/0!</v>
      </c>
      <c r="FQ80" s="221" t="n">
        <f aca="false">IF(FQ$65=0,"-",FQ79/FQ75)</f>
        <v>0.235294117647059</v>
      </c>
      <c r="FR80" s="221" t="n">
        <f aca="false">IF(FR$65=0,"-",FR79/FR75)</f>
        <v>0.625</v>
      </c>
      <c r="FS80" s="221" t="e">
        <f aca="false">IF(FS$65=0,"-",FS79/FS75)</f>
        <v>#DIV/0!</v>
      </c>
      <c r="FT80" s="221" t="e">
        <f aca="false">IF(FT$65=0,"-",FT79/FT75)</f>
        <v>#DIV/0!</v>
      </c>
      <c r="FU80" s="221" t="n">
        <f aca="false">IF(FU$65=0,"-",FU79/FU75)</f>
        <v>0.0952380952380952</v>
      </c>
      <c r="FV80" s="221" t="n">
        <f aca="false">IF(FV$65=0,"-",FV79/FV75)</f>
        <v>0.0465116279069767</v>
      </c>
      <c r="FW80" s="221" t="n">
        <f aca="false">IF(FW$65=0,"-",FW79/FW75)</f>
        <v>0.0952380952380952</v>
      </c>
      <c r="FX80" s="221" t="n">
        <f aca="false">IF(FX$65=0,"-",FX79/FX75)</f>
        <v>0.0952380952380952</v>
      </c>
      <c r="FY80" s="221" t="n">
        <f aca="false">IF(FY$65=0,"-",FY79/FY75)</f>
        <v>0.875</v>
      </c>
      <c r="FZ80" s="221" t="n">
        <f aca="false">IF(FZ$65=0,"-",FZ79/FZ75)</f>
        <v>0.125</v>
      </c>
      <c r="GA80" s="221" t="n">
        <f aca="false">IF(GA$65=0,"-",GA79/GA75)</f>
        <v>0.037037037037037</v>
      </c>
      <c r="GB80" s="221" t="e">
        <f aca="false">IF(GB$65=0,"-",GB79/GB75)</f>
        <v>#DIV/0!</v>
      </c>
      <c r="GC80" s="221" t="e">
        <f aca="false">IF(GC$65=0,"-",GC79/GC75)</f>
        <v>#DIV/0!</v>
      </c>
      <c r="GD80" s="221" t="e">
        <f aca="false">IF(GD$65=0,"-",GD79/GD75)</f>
        <v>#DIV/0!</v>
      </c>
      <c r="GE80" s="221" t="e">
        <f aca="false">IF(GE$65=0,"-",GE79/GE75)</f>
        <v>#DIV/0!</v>
      </c>
      <c r="GF80" s="221" t="e">
        <f aca="false">IF(GF$65=0,"-",GF79/GF75)</f>
        <v>#DIV/0!</v>
      </c>
      <c r="GG80" s="221" t="n">
        <f aca="false">IF(GG$65=0,"-",GG79/GG75)</f>
        <v>0</v>
      </c>
      <c r="GH80" s="221" t="n">
        <f aca="false">IF(GH$65=0,"-",GH79/GH75)</f>
        <v>0.333333333333333</v>
      </c>
      <c r="GI80" s="221" t="n">
        <f aca="false">IF(GI$65=0,"-",GI79/GI75)</f>
        <v>0.0714285714285714</v>
      </c>
      <c r="GJ80" s="221" t="e">
        <f aca="false">IF(GJ$65=0,"-",GJ79/GJ75)</f>
        <v>#DIV/0!</v>
      </c>
      <c r="GK80" s="221" t="e">
        <f aca="false">IF(GK$65=0,"-",GK79/GK75)</f>
        <v>#DIV/0!</v>
      </c>
      <c r="GL80" s="221" t="n">
        <f aca="false">IF(GL$65=0,"-",GL79/GL75)</f>
        <v>0</v>
      </c>
      <c r="GM80" s="221" t="e">
        <f aca="false">IF(GM$65=0,"-",GM79/GM75)</f>
        <v>#DIV/0!</v>
      </c>
      <c r="GN80" s="221" t="e">
        <f aca="false">IF(GN$65=0,"-",GN79/GN75)</f>
        <v>#DIV/0!</v>
      </c>
      <c r="GO80" s="221" t="n">
        <f aca="false">IF(GO$65=0,"-",GO79/GO75)</f>
        <v>0.0909090909090909</v>
      </c>
      <c r="GP80" s="221" t="n">
        <f aca="false">IF(GP$65=0,"-",GP79/GP75)</f>
        <v>0.166666666666667</v>
      </c>
      <c r="GQ80" s="221" t="e">
        <f aca="false">IF(GQ$65=0,"-",GQ79/GQ75)</f>
        <v>#DIV/0!</v>
      </c>
      <c r="GR80" s="221" t="n">
        <f aca="false">IF(GR$65=0,"-",GR79/GR75)</f>
        <v>0.363636363636364</v>
      </c>
      <c r="GS80" s="221" t="e">
        <f aca="false">IF(GS$65=0,"-",GS79/GS75)</f>
        <v>#DIV/0!</v>
      </c>
      <c r="GT80" s="221" t="e">
        <f aca="false">IF(GT$65=0,"-",GT79/GT75)</f>
        <v>#DIV/0!</v>
      </c>
      <c r="GU80" s="221" t="e">
        <f aca="false">IF(GU$65=0,"-",GU79/GU75)</f>
        <v>#DIV/0!</v>
      </c>
      <c r="GV80" s="221" t="e">
        <f aca="false">IF(GV$65=0,"-",GV79/GV75)</f>
        <v>#DIV/0!</v>
      </c>
      <c r="GW80" s="17"/>
      <c r="GX80" s="17"/>
      <c r="GY80" s="17"/>
      <c r="GZ80" s="17"/>
      <c r="HA80" s="17"/>
      <c r="HB80" s="17"/>
      <c r="HC80" s="17"/>
      <c r="HD80" s="17"/>
      <c r="HE80" s="17"/>
      <c r="HF80" s="17"/>
      <c r="HG80" s="17"/>
      <c r="HH80" s="17"/>
      <c r="HI80" s="17"/>
      <c r="HJ80" s="17"/>
      <c r="HK80" s="17"/>
      <c r="HL80" s="17"/>
      <c r="HM80" s="17"/>
      <c r="HN80" s="17"/>
      <c r="HO80" s="17"/>
      <c r="HP80" s="17"/>
      <c r="HQ80" s="17"/>
      <c r="HR80" s="17"/>
      <c r="HS80" s="17"/>
      <c r="HT80" s="17"/>
      <c r="HU80" s="17"/>
      <c r="HV80" s="17"/>
      <c r="HW80" s="17"/>
      <c r="HX80" s="17"/>
      <c r="HY80" s="17"/>
      <c r="HZ80" s="17"/>
      <c r="IA80" s="17"/>
      <c r="IB80" s="17"/>
      <c r="IC80" s="17"/>
      <c r="ID80" s="17"/>
      <c r="IE80" s="17"/>
      <c r="IF80" s="17"/>
      <c r="IG80" s="17"/>
      <c r="IH80" s="17"/>
      <c r="II80" s="17"/>
      <c r="IJ80" s="17"/>
      <c r="IK80" s="17"/>
      <c r="IL80" s="17"/>
      <c r="IM80" s="17"/>
      <c r="IN80" s="17"/>
      <c r="IO80" s="22"/>
    </row>
    <row r="81" customFormat="false" ht="15" hidden="false" customHeight="false" outlineLevel="0" collapsed="false">
      <c r="A81" s="203"/>
      <c r="B81" s="216" t="s">
        <v>109</v>
      </c>
      <c r="C81" s="217"/>
      <c r="D81" s="218"/>
      <c r="E81" s="171" t="n">
        <f aca="false">IF(E$65=0,"-",SUM(E70:E71))</f>
        <v>0</v>
      </c>
      <c r="F81" s="169" t="n">
        <f aca="false">IF(F$65=0,"-",SUM(F70:F71))</f>
        <v>0</v>
      </c>
      <c r="G81" s="171" t="n">
        <f aca="false">IF(G$65=0,"-",SUM(G70:G71))</f>
        <v>0</v>
      </c>
      <c r="H81" s="168" t="n">
        <f aca="false">IF(H$65=0,"-",SUM(H70:H71))</f>
        <v>0</v>
      </c>
      <c r="I81" s="168" t="n">
        <f aca="false">IF(I$65=0,"-",SUM(I70:I71))</f>
        <v>0</v>
      </c>
      <c r="J81" s="169" t="n">
        <f aca="false">IF(J$65=0,"-",SUM(J70:J71))</f>
        <v>0</v>
      </c>
      <c r="K81" s="171" t="n">
        <f aca="false">IF(K$65=0,"-",SUM(K70:K71))</f>
        <v>0</v>
      </c>
      <c r="L81" s="168" t="n">
        <f aca="false">IF(L$65=0,"-",SUM(L70:L71))</f>
        <v>0</v>
      </c>
      <c r="M81" s="168" t="n">
        <f aca="false">IF(M$65=0,"-",SUM(M70:M71))</f>
        <v>0</v>
      </c>
      <c r="N81" s="169" t="n">
        <f aca="false">IF(N$65=0,"-",SUM(N70:N71))</f>
        <v>0</v>
      </c>
      <c r="O81" s="171" t="n">
        <f aca="false">IF(O$65=0,"-",SUM(O70:O71))</f>
        <v>0</v>
      </c>
      <c r="P81" s="168" t="n">
        <f aca="false">IF(P$65=0,"-",SUM(P70:P71))</f>
        <v>0</v>
      </c>
      <c r="Q81" s="168" t="n">
        <f aca="false">IF(Q$65=0,"-",SUM(Q70:Q71))</f>
        <v>0</v>
      </c>
      <c r="R81" s="168" t="n">
        <f aca="false">IF(R$65=0,"-",SUM(R70:R71))</f>
        <v>0</v>
      </c>
      <c r="S81" s="168" t="n">
        <f aca="false">IF(S$65=0,"-",SUM(S70:S71))</f>
        <v>0</v>
      </c>
      <c r="T81" s="168" t="n">
        <f aca="false">IF(T$65=0,"-",SUM(T70:T71))</f>
        <v>0</v>
      </c>
      <c r="U81" s="168" t="n">
        <f aca="false">IF(U$65=0,"-",SUM(U70:U71))</f>
        <v>0</v>
      </c>
      <c r="V81" s="169" t="n">
        <f aca="false">IF(V$65=0,"-",SUM(V70:V71))</f>
        <v>0</v>
      </c>
      <c r="W81" s="171" t="n">
        <f aca="false">IF(W$65=0,"-",SUM(W70:W71))</f>
        <v>0</v>
      </c>
      <c r="X81" s="168" t="n">
        <f aca="false">IF(X$65=0,"-",SUM(X70:X71))</f>
        <v>0</v>
      </c>
      <c r="Y81" s="168" t="n">
        <f aca="false">IF(Y$65=0,"-",SUM(Y70:Y71))</f>
        <v>0</v>
      </c>
      <c r="Z81" s="168" t="n">
        <f aca="false">IF(Z$65=0,"-",SUM(Z70:Z71))</f>
        <v>0</v>
      </c>
      <c r="AA81" s="168" t="n">
        <f aca="false">IF(AA$65=0,"-",SUM(AA70:AA71))</f>
        <v>0</v>
      </c>
      <c r="AB81" s="168" t="n">
        <f aca="false">IF(AB$65=0,"-",SUM(AB70:AB71))</f>
        <v>0</v>
      </c>
      <c r="AC81" s="168" t="n">
        <f aca="false">IF(AC$65=0,"-",SUM(AC70:AC71))</f>
        <v>0</v>
      </c>
      <c r="AD81" s="169" t="n">
        <f aca="false">IF(AD$65=0,"-",SUM(AD70:AD71))</f>
        <v>0</v>
      </c>
      <c r="AE81" s="171" t="n">
        <f aca="false">IF(AE$65=0,"-",SUM(AE70:AE71))</f>
        <v>0</v>
      </c>
      <c r="AF81" s="168" t="n">
        <f aca="false">IF(AF$65=0,"-",SUM(AF70:AF71))</f>
        <v>0</v>
      </c>
      <c r="AG81" s="168" t="n">
        <f aca="false">IF(AG$65=0,"-",SUM(AG70:AG71))</f>
        <v>0</v>
      </c>
      <c r="AH81" s="168" t="n">
        <f aca="false">IF(AH$65=0,"-",SUM(AH70:AH71))</f>
        <v>0</v>
      </c>
      <c r="AI81" s="168" t="n">
        <f aca="false">IF(AI$65=0,"-",SUM(AI70:AI71))</f>
        <v>0</v>
      </c>
      <c r="AJ81" s="168" t="n">
        <f aca="false">IF(AJ$65=0,"-",SUM(AJ70:AJ71))</f>
        <v>0</v>
      </c>
      <c r="AK81" s="168" t="n">
        <f aca="false">IF(AK$65=0,"-",SUM(AK70:AK71))</f>
        <v>0</v>
      </c>
      <c r="AL81" s="169" t="n">
        <f aca="false">IF(AL$65=0,"-",SUM(AL70:AL71))</f>
        <v>0</v>
      </c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201"/>
      <c r="FK81" s="203"/>
      <c r="FL81" s="216" t="s">
        <v>109</v>
      </c>
      <c r="FM81" s="219"/>
      <c r="FN81" s="219"/>
      <c r="FO81" s="168" t="n">
        <f aca="false">IF(FO$65=0,"-",SUM(FO70:FO71))</f>
        <v>14</v>
      </c>
      <c r="FP81" s="168" t="n">
        <f aca="false">IF(FP$65=0,"-",SUM(FP70:FP71))</f>
        <v>0</v>
      </c>
      <c r="FQ81" s="168" t="n">
        <f aca="false">IF(FQ$65=0,"-",SUM(FQ70:FQ71))</f>
        <v>13</v>
      </c>
      <c r="FR81" s="168" t="n">
        <f aca="false">IF(FR$65=0,"-",SUM(FR70:FR71))</f>
        <v>2</v>
      </c>
      <c r="FS81" s="168" t="n">
        <f aca="false">IF(FS$65=0,"-",SUM(FS70:FS71))</f>
        <v>0</v>
      </c>
      <c r="FT81" s="168" t="n">
        <f aca="false">IF(FT$65=0,"-",SUM(FT70:FT71))</f>
        <v>0</v>
      </c>
      <c r="FU81" s="168" t="n">
        <f aca="false">IF(FU$65=0,"-",SUM(FU70:FU71))</f>
        <v>3</v>
      </c>
      <c r="FV81" s="168" t="n">
        <f aca="false">IF(FV$65=0,"-",SUM(FV70:FV71))</f>
        <v>7</v>
      </c>
      <c r="FW81" s="168" t="n">
        <f aca="false">IF(FW$65=0,"-",SUM(FW70:FW71))</f>
        <v>7</v>
      </c>
      <c r="FX81" s="168" t="n">
        <f aca="false">IF(FX$65=0,"-",SUM(FX70:FX71))</f>
        <v>6</v>
      </c>
      <c r="FY81" s="168" t="n">
        <f aca="false">IF(FY$65=0,"-",SUM(FY70:FY71))</f>
        <v>1</v>
      </c>
      <c r="FZ81" s="168" t="n">
        <f aca="false">IF(FZ$65=0,"-",SUM(FZ70:FZ71))</f>
        <v>0</v>
      </c>
      <c r="GA81" s="168" t="n">
        <f aca="false">IF(GA$65=0,"-",SUM(GA70:GA71))</f>
        <v>5</v>
      </c>
      <c r="GB81" s="168" t="n">
        <f aca="false">IF(GB$65=0,"-",SUM(GB70:GB71))</f>
        <v>0</v>
      </c>
      <c r="GC81" s="168" t="n">
        <f aca="false">IF(GC$65=0,"-",SUM(GC70:GC71))</f>
        <v>0</v>
      </c>
      <c r="GD81" s="168" t="n">
        <f aca="false">IF(GD$65=0,"-",SUM(GD70:GD71))</f>
        <v>0</v>
      </c>
      <c r="GE81" s="168" t="n">
        <f aca="false">IF(GE$65=0,"-",SUM(GE70:GE71))</f>
        <v>0</v>
      </c>
      <c r="GF81" s="168" t="n">
        <f aca="false">IF(GF$65=0,"-",SUM(GF70:GF71))</f>
        <v>0</v>
      </c>
      <c r="GG81" s="168" t="n">
        <f aca="false">IF(GG$65=0,"-",SUM(GG70:GG71))</f>
        <v>13</v>
      </c>
      <c r="GH81" s="168" t="n">
        <f aca="false">IF(GH$65=0,"-",SUM(GH70:GH71))</f>
        <v>9</v>
      </c>
      <c r="GI81" s="168" t="n">
        <f aca="false">IF(GI$65=0,"-",SUM(GI70:GI71))</f>
        <v>8</v>
      </c>
      <c r="GJ81" s="168" t="n">
        <f aca="false">IF(GJ$65=0,"-",SUM(GJ70:GJ71))</f>
        <v>0</v>
      </c>
      <c r="GK81" s="168" t="n">
        <f aca="false">IF(GK$65=0,"-",SUM(GK70:GK71))</f>
        <v>0</v>
      </c>
      <c r="GL81" s="168" t="n">
        <f aca="false">IF(GL$65=0,"-",SUM(GL70:GL71))</f>
        <v>4</v>
      </c>
      <c r="GM81" s="168" t="n">
        <f aca="false">IF(GM$65=0,"-",SUM(GM70:GM71))</f>
        <v>0</v>
      </c>
      <c r="GN81" s="168" t="n">
        <f aca="false">IF(GN$65=0,"-",SUM(GN70:GN71))</f>
        <v>0</v>
      </c>
      <c r="GO81" s="168" t="n">
        <f aca="false">IF(GO$65=0,"-",SUM(GO70:GO71))</f>
        <v>2</v>
      </c>
      <c r="GP81" s="168" t="n">
        <f aca="false">IF(GP$65=0,"-",SUM(GP70:GP71))</f>
        <v>0</v>
      </c>
      <c r="GQ81" s="168" t="n">
        <f aca="false">IF(GQ$65=0,"-",SUM(GQ70:GQ71))</f>
        <v>0</v>
      </c>
      <c r="GR81" s="168" t="n">
        <f aca="false">IF(GR$65=0,"-",SUM(GR70:GR71))</f>
        <v>6</v>
      </c>
      <c r="GS81" s="168" t="n">
        <f aca="false">IF(GS$65=0,"-",SUM(GS70:GS71))</f>
        <v>0</v>
      </c>
      <c r="GT81" s="168" t="n">
        <f aca="false">IF(GT$65=0,"-",SUM(GT70:GT71))</f>
        <v>0</v>
      </c>
      <c r="GU81" s="168" t="n">
        <f aca="false">IF(GU$65=0,"-",SUM(GU70:GU71))</f>
        <v>0</v>
      </c>
      <c r="GV81" s="168" t="n">
        <f aca="false">IF(GV$65=0,"-",SUM(GV70:GV71))</f>
        <v>0</v>
      </c>
      <c r="GW81" s="17"/>
      <c r="GX81" s="17"/>
      <c r="GY81" s="17"/>
      <c r="GZ81" s="17"/>
      <c r="HA81" s="17"/>
      <c r="HB81" s="17"/>
      <c r="HC81" s="17"/>
      <c r="HD81" s="17"/>
      <c r="HE81" s="17"/>
      <c r="HF81" s="17"/>
      <c r="HG81" s="17"/>
      <c r="HH81" s="17"/>
      <c r="HI81" s="17"/>
      <c r="HJ81" s="17"/>
      <c r="HK81" s="17"/>
      <c r="HL81" s="17"/>
      <c r="HM81" s="17"/>
      <c r="HN81" s="17"/>
      <c r="HO81" s="17"/>
      <c r="HP81" s="17"/>
      <c r="HQ81" s="17"/>
      <c r="HR81" s="17"/>
      <c r="HS81" s="17"/>
      <c r="HT81" s="17"/>
      <c r="HU81" s="17"/>
      <c r="HV81" s="17"/>
      <c r="HW81" s="17"/>
      <c r="HX81" s="17"/>
      <c r="HY81" s="17"/>
      <c r="HZ81" s="17"/>
      <c r="IA81" s="17"/>
      <c r="IB81" s="17"/>
      <c r="IC81" s="17"/>
      <c r="ID81" s="17"/>
      <c r="IE81" s="17"/>
      <c r="IF81" s="17"/>
      <c r="IG81" s="17"/>
      <c r="IH81" s="17"/>
      <c r="II81" s="17"/>
      <c r="IJ81" s="17"/>
      <c r="IK81" s="17"/>
      <c r="IL81" s="17"/>
      <c r="IM81" s="17"/>
      <c r="IN81" s="17"/>
      <c r="IO81" s="22"/>
    </row>
    <row r="82" customFormat="false" ht="15" hidden="false" customHeight="false" outlineLevel="0" collapsed="false">
      <c r="A82" s="203"/>
      <c r="B82" s="216" t="s">
        <v>110</v>
      </c>
      <c r="C82" s="217"/>
      <c r="D82" s="218"/>
      <c r="E82" s="171" t="n">
        <f aca="false">IF(E$65=0,"-",SUM(E72:E74))</f>
        <v>0</v>
      </c>
      <c r="F82" s="171" t="n">
        <f aca="false">IF(F$65=0,"-",SUM(F72:F74))</f>
        <v>0</v>
      </c>
      <c r="G82" s="171" t="n">
        <f aca="false">IF(G$65=0,"-",SUM(G72:G74))</f>
        <v>0</v>
      </c>
      <c r="H82" s="171" t="n">
        <f aca="false">IF(H$65=0,"-",SUM(H72:H74))</f>
        <v>0</v>
      </c>
      <c r="I82" s="171" t="n">
        <f aca="false">IF(I$65=0,"-",SUM(I72:I74))</f>
        <v>0</v>
      </c>
      <c r="J82" s="171" t="n">
        <f aca="false">IF(J$65=0,"-",SUM(J72:J74))</f>
        <v>0</v>
      </c>
      <c r="K82" s="171" t="n">
        <f aca="false">IF(K$65=0,"-",SUM(K72:K74))</f>
        <v>0</v>
      </c>
      <c r="L82" s="171" t="n">
        <f aca="false">IF(L$65=0,"-",SUM(L72:L74))</f>
        <v>0</v>
      </c>
      <c r="M82" s="171" t="n">
        <f aca="false">IF(M$65=0,"-",SUM(M72:M74))</f>
        <v>0</v>
      </c>
      <c r="N82" s="171" t="n">
        <f aca="false">IF(N$65=0,"-",SUM(N72:N74))</f>
        <v>0</v>
      </c>
      <c r="O82" s="171" t="n">
        <f aca="false">IF(O$65=0,"-",SUM(O72:O74))</f>
        <v>0</v>
      </c>
      <c r="P82" s="171" t="n">
        <f aca="false">IF(P$65=0,"-",SUM(P72:P74))</f>
        <v>0</v>
      </c>
      <c r="Q82" s="171" t="n">
        <f aca="false">IF(Q$65=0,"-",SUM(Q72:Q74))</f>
        <v>0</v>
      </c>
      <c r="R82" s="171" t="n">
        <f aca="false">IF(R$65=0,"-",SUM(R72:R74))</f>
        <v>0</v>
      </c>
      <c r="S82" s="171" t="n">
        <f aca="false">IF(S$65=0,"-",SUM(S72:S74))</f>
        <v>0</v>
      </c>
      <c r="T82" s="171" t="n">
        <f aca="false">IF(T$65=0,"-",SUM(T72:T74))</f>
        <v>0</v>
      </c>
      <c r="U82" s="171" t="n">
        <f aca="false">IF(U$65=0,"-",SUM(U72:U74))</f>
        <v>0</v>
      </c>
      <c r="V82" s="171" t="n">
        <f aca="false">IF(V$65=0,"-",SUM(V72:V74))</f>
        <v>0</v>
      </c>
      <c r="W82" s="171" t="n">
        <f aca="false">IF(W$65=0,"-",SUM(W72:W74))</f>
        <v>0</v>
      </c>
      <c r="X82" s="171" t="n">
        <f aca="false">IF(X$65=0,"-",SUM(X72:X74))</f>
        <v>0</v>
      </c>
      <c r="Y82" s="171" t="n">
        <f aca="false">IF(Y$65=0,"-",SUM(Y72:Y74))</f>
        <v>0</v>
      </c>
      <c r="Z82" s="171" t="n">
        <f aca="false">IF(Z$65=0,"-",SUM(Z72:Z74))</f>
        <v>0</v>
      </c>
      <c r="AA82" s="171" t="n">
        <f aca="false">IF(AA$65=0,"-",SUM(AA72:AA74))</f>
        <v>0</v>
      </c>
      <c r="AB82" s="171" t="n">
        <f aca="false">IF(AB$65=0,"-",SUM(AB72:AB74))</f>
        <v>0</v>
      </c>
      <c r="AC82" s="171" t="n">
        <f aca="false">IF(AC$65=0,"-",SUM(AC72:AC74))</f>
        <v>0</v>
      </c>
      <c r="AD82" s="171" t="n">
        <f aca="false">IF(AD$65=0,"-",SUM(AD72:AD74))</f>
        <v>0</v>
      </c>
      <c r="AE82" s="171" t="n">
        <f aca="false">IF(AE$65=0,"-",SUM(AE72:AE74))</f>
        <v>0</v>
      </c>
      <c r="AF82" s="171" t="n">
        <f aca="false">IF(AF$65=0,"-",SUM(AF72:AF74))</f>
        <v>0</v>
      </c>
      <c r="AG82" s="171" t="n">
        <f aca="false">IF(AG$65=0,"-",SUM(AG72:AG74))</f>
        <v>0</v>
      </c>
      <c r="AH82" s="171" t="n">
        <f aca="false">IF(AH$65=0,"-",SUM(AH72:AH74))</f>
        <v>0</v>
      </c>
      <c r="AI82" s="171" t="n">
        <f aca="false">IF(AI$65=0,"-",SUM(AI72:AI74))</f>
        <v>0</v>
      </c>
      <c r="AJ82" s="168" t="n">
        <f aca="false">IF(AJ$65=0,"-",SUM(AJ72:AJ74))</f>
        <v>0</v>
      </c>
      <c r="AK82" s="168" t="n">
        <f aca="false">IF(AK$65=0,"-",SUM(AK72:AK74))</f>
        <v>0</v>
      </c>
      <c r="AL82" s="169" t="n">
        <f aca="false">IF(AL$65=0,"-",SUM(AL72:AL74))</f>
        <v>0</v>
      </c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201"/>
      <c r="FK82" s="203"/>
      <c r="FL82" s="216" t="s">
        <v>110</v>
      </c>
      <c r="FM82" s="219"/>
      <c r="FN82" s="219"/>
      <c r="FO82" s="168" t="n">
        <f aca="false">IF(FO$65=0,"-",SUM(FO72:FO74))</f>
        <v>26</v>
      </c>
      <c r="FP82" s="168" t="n">
        <f aca="false">IF(FP$65=0,"-",SUM(FP72:FP74))</f>
        <v>0</v>
      </c>
      <c r="FQ82" s="168" t="n">
        <f aca="false">IF(FQ$65=0,"-",SUM(FQ72:FQ74))</f>
        <v>13</v>
      </c>
      <c r="FR82" s="168" t="n">
        <f aca="false">IF(FR$65=0,"-",SUM(FR72:FR74))</f>
        <v>1</v>
      </c>
      <c r="FS82" s="168" t="n">
        <f aca="false">IF(FS$65=0,"-",SUM(FS72:FS74))</f>
        <v>0</v>
      </c>
      <c r="FT82" s="168" t="n">
        <f aca="false">IF(FT$65=0,"-",SUM(FT72:FT74))</f>
        <v>0</v>
      </c>
      <c r="FU82" s="168" t="n">
        <f aca="false">IF(FU$65=0,"-",SUM(FU72:FU74))</f>
        <v>35</v>
      </c>
      <c r="FV82" s="168" t="n">
        <f aca="false">IF(FV$65=0,"-",SUM(FV72:FV74))</f>
        <v>34</v>
      </c>
      <c r="FW82" s="168" t="n">
        <f aca="false">IF(FW$65=0,"-",SUM(FW72:FW74))</f>
        <v>31</v>
      </c>
      <c r="FX82" s="168" t="n">
        <f aca="false">IF(FX$65=0,"-",SUM(FX72:FX74))</f>
        <v>32</v>
      </c>
      <c r="FY82" s="168" t="n">
        <f aca="false">IF(FY$65=0,"-",SUM(FY72:FY74))</f>
        <v>0</v>
      </c>
      <c r="FZ82" s="168" t="n">
        <f aca="false">IF(FZ$65=0,"-",SUM(FZ72:FZ74))</f>
        <v>7</v>
      </c>
      <c r="GA82" s="168" t="n">
        <f aca="false">IF(GA$65=0,"-",SUM(GA72:GA74))</f>
        <v>21</v>
      </c>
      <c r="GB82" s="168" t="n">
        <f aca="false">IF(GB$65=0,"-",SUM(GB72:GB74))</f>
        <v>0</v>
      </c>
      <c r="GC82" s="168" t="n">
        <f aca="false">IF(GC$65=0,"-",SUM(GC72:GC74))</f>
        <v>0</v>
      </c>
      <c r="GD82" s="168" t="n">
        <f aca="false">IF(GD$65=0,"-",SUM(GD72:GD74))</f>
        <v>0</v>
      </c>
      <c r="GE82" s="168" t="n">
        <f aca="false">IF(GE$65=0,"-",SUM(GE72:GE74))</f>
        <v>0</v>
      </c>
      <c r="GF82" s="168" t="n">
        <f aca="false">IF(GF$65=0,"-",SUM(GF72:GF74))</f>
        <v>0</v>
      </c>
      <c r="GG82" s="168" t="n">
        <f aca="false">IF(GG$65=0,"-",SUM(GG72:GG74))</f>
        <v>0</v>
      </c>
      <c r="GH82" s="168" t="n">
        <f aca="false">IF(GH$65=0,"-",SUM(GH72:GH74))</f>
        <v>1</v>
      </c>
      <c r="GI82" s="168" t="n">
        <f aca="false">IF(GI$65=0,"-",SUM(GI72:GI74))</f>
        <v>5</v>
      </c>
      <c r="GJ82" s="168" t="n">
        <f aca="false">IF(GJ$65=0,"-",SUM(GJ72:GJ74))</f>
        <v>0</v>
      </c>
      <c r="GK82" s="168" t="n">
        <f aca="false">IF(GK$65=0,"-",SUM(GK72:GK74))</f>
        <v>0</v>
      </c>
      <c r="GL82" s="168" t="n">
        <f aca="false">IF(GL$65=0,"-",SUM(GL72:GL74))</f>
        <v>7</v>
      </c>
      <c r="GM82" s="168" t="n">
        <f aca="false">IF(GM$65=0,"-",SUM(GM72:GM74))</f>
        <v>0</v>
      </c>
      <c r="GN82" s="168" t="n">
        <f aca="false">IF(GN$65=0,"-",SUM(GN72:GN74))</f>
        <v>0</v>
      </c>
      <c r="GO82" s="168" t="n">
        <f aca="false">IF(GO$65=0,"-",SUM(GO72:GO74))</f>
        <v>8</v>
      </c>
      <c r="GP82" s="168" t="n">
        <f aca="false">IF(GP$65=0,"-",SUM(GP72:GP74))</f>
        <v>5</v>
      </c>
      <c r="GQ82" s="168" t="n">
        <f aca="false">IF(GQ$65=0,"-",SUM(GQ72:GQ74))</f>
        <v>0</v>
      </c>
      <c r="GR82" s="168" t="n">
        <f aca="false">IF(GR$65=0,"-",SUM(GR72:GR74))</f>
        <v>1</v>
      </c>
      <c r="GS82" s="168" t="n">
        <f aca="false">IF(GS$65=0,"-",SUM(GS72:GS74))</f>
        <v>0</v>
      </c>
      <c r="GT82" s="168" t="n">
        <f aca="false">IF(GT$65=0,"-",SUM(GT72:GT74))</f>
        <v>0</v>
      </c>
      <c r="GU82" s="168" t="n">
        <f aca="false">IF(GU$65=0,"-",SUM(GU72:GU74))</f>
        <v>0</v>
      </c>
      <c r="GV82" s="168" t="n">
        <f aca="false">IF(GV$65=0,"-",SUM(GV72:GV74))</f>
        <v>0</v>
      </c>
      <c r="GW82" s="17"/>
      <c r="GX82" s="17"/>
      <c r="GY82" s="17"/>
      <c r="GZ82" s="17"/>
      <c r="HA82" s="17"/>
      <c r="HB82" s="17"/>
      <c r="HC82" s="17"/>
      <c r="HD82" s="17"/>
      <c r="HE82" s="17"/>
      <c r="HF82" s="17"/>
      <c r="HG82" s="17"/>
      <c r="HH82" s="17"/>
      <c r="HI82" s="17"/>
      <c r="HJ82" s="17"/>
      <c r="HK82" s="17"/>
      <c r="HL82" s="17"/>
      <c r="HM82" s="17"/>
      <c r="HN82" s="17"/>
      <c r="HO82" s="17"/>
      <c r="HP82" s="17"/>
      <c r="HQ82" s="17"/>
      <c r="HR82" s="17"/>
      <c r="HS82" s="17"/>
      <c r="HT82" s="17"/>
      <c r="HU82" s="17"/>
      <c r="HV82" s="17"/>
      <c r="HW82" s="17"/>
      <c r="HX82" s="17"/>
      <c r="HY82" s="17"/>
      <c r="HZ82" s="17"/>
      <c r="IA82" s="17"/>
      <c r="IB82" s="17"/>
      <c r="IC82" s="17"/>
      <c r="ID82" s="17"/>
      <c r="IE82" s="17"/>
      <c r="IF82" s="17"/>
      <c r="IG82" s="17"/>
      <c r="IH82" s="17"/>
      <c r="II82" s="17"/>
      <c r="IJ82" s="17"/>
      <c r="IK82" s="17"/>
      <c r="IL82" s="17"/>
      <c r="IM82" s="17"/>
      <c r="IN82" s="17"/>
      <c r="IO82" s="22"/>
    </row>
    <row r="83" customFormat="false" ht="13.8" hidden="false" customHeight="false" outlineLevel="0" collapsed="false">
      <c r="A83" s="203"/>
      <c r="B83" s="160" t="s">
        <v>111</v>
      </c>
      <c r="C83" s="199"/>
      <c r="D83" s="200"/>
      <c r="E83" s="220" t="str">
        <f aca="false">IF(OR(E$65=0,E$65="-"),"-",E82/E75)</f>
        <v>-</v>
      </c>
      <c r="F83" s="220" t="str">
        <f aca="false">IF(OR(F$65=0,F$65="-"),"-",F82/F75)</f>
        <v>-</v>
      </c>
      <c r="G83" s="220" t="str">
        <f aca="false">IF(OR(G$65=0,G$65="-"),"-",G82/G75)</f>
        <v>-</v>
      </c>
      <c r="H83" s="220" t="str">
        <f aca="false">IF(OR(H$65=0,H$65="-"),"-",H82/H75)</f>
        <v>-</v>
      </c>
      <c r="I83" s="220" t="str">
        <f aca="false">IF(OR(I$65=0,I$65="-"),"-",I82/I75)</f>
        <v>-</v>
      </c>
      <c r="J83" s="220" t="str">
        <f aca="false">IF(OR(J$65=0,J$65="-"),"-",J82/J75)</f>
        <v>-</v>
      </c>
      <c r="K83" s="220" t="str">
        <f aca="false">IF(OR(K$65=0,K$65="-"),"-",K82/K75)</f>
        <v>-</v>
      </c>
      <c r="L83" s="220" t="str">
        <f aca="false">IF(OR(L$65=0,L$65="-"),"-",L82/L75)</f>
        <v>-</v>
      </c>
      <c r="M83" s="220" t="str">
        <f aca="false">IF(OR(M$65=0,M$65="-"),"-",M82/M75)</f>
        <v>-</v>
      </c>
      <c r="N83" s="220" t="str">
        <f aca="false">IF(OR(N$65=0,N$65="-"),"-",N82/N75)</f>
        <v>-</v>
      </c>
      <c r="O83" s="220" t="str">
        <f aca="false">IF(OR(O$65=0,O$65="-"),"-",O82/O75)</f>
        <v>-</v>
      </c>
      <c r="P83" s="220" t="str">
        <f aca="false">IF(OR(P$65=0,P$65="-"),"-",P82/P75)</f>
        <v>-</v>
      </c>
      <c r="Q83" s="220" t="str">
        <f aca="false">IF(OR(Q$65=0,Q$65="-"),"-",Q82/Q75)</f>
        <v>-</v>
      </c>
      <c r="R83" s="220" t="str">
        <f aca="false">IF(OR(R$65=0,R$65="-"),"-",R82/R75)</f>
        <v>-</v>
      </c>
      <c r="S83" s="220" t="str">
        <f aca="false">IF(OR(S$65=0,S$65="-"),"-",S82/S75)</f>
        <v>-</v>
      </c>
      <c r="T83" s="220" t="str">
        <f aca="false">IF(OR(T$65=0,T$65="-"),"-",T82/T75)</f>
        <v>-</v>
      </c>
      <c r="U83" s="220" t="str">
        <f aca="false">IF(OR(U$65=0,U$65="-"),"-",U82/U75)</f>
        <v>-</v>
      </c>
      <c r="V83" s="220" t="str">
        <f aca="false">IF(OR(V$65=0,V$65="-"),"-",V82/V75)</f>
        <v>-</v>
      </c>
      <c r="W83" s="220" t="str">
        <f aca="false">IF(OR(W$65=0,W$65="-"),"-",W82/W75)</f>
        <v>-</v>
      </c>
      <c r="X83" s="220" t="str">
        <f aca="false">IF(OR(X$65=0,X$65="-"),"-",X82/X75)</f>
        <v>-</v>
      </c>
      <c r="Y83" s="220" t="str">
        <f aca="false">IF(OR(Y$65=0,Y$65="-"),"-",Y82/Y75)</f>
        <v>-</v>
      </c>
      <c r="Z83" s="220" t="str">
        <f aca="false">IF(OR(Z$65=0,Z$65="-"),"-",Z82/Z75)</f>
        <v>-</v>
      </c>
      <c r="AA83" s="220" t="str">
        <f aca="false">IF(OR(AA$65=0,AA$65="-"),"-",AA82/AA75)</f>
        <v>-</v>
      </c>
      <c r="AB83" s="220" t="str">
        <f aca="false">IF(OR(AB$65=0,AB$65="-"),"-",AB82/AB75)</f>
        <v>-</v>
      </c>
      <c r="AC83" s="220" t="str">
        <f aca="false">IF(OR(AC$65=0,AC$65="-"),"-",AC82/AC75)</f>
        <v>-</v>
      </c>
      <c r="AD83" s="220" t="str">
        <f aca="false">IF(OR(AD$65=0,AD$65="-"),"-",AD82/AD75)</f>
        <v>-</v>
      </c>
      <c r="AE83" s="220" t="str">
        <f aca="false">IF(OR(AE$65=0,AE$65="-"),"-",AE82/AE75)</f>
        <v>-</v>
      </c>
      <c r="AF83" s="220" t="str">
        <f aca="false">IF(OR(AF$65=0,AF$65="-"),"-",AF82/AF75)</f>
        <v>-</v>
      </c>
      <c r="AG83" s="220" t="str">
        <f aca="false">IF(OR(AG$65=0,AG$65="-"),"-",AG82/AG75)</f>
        <v>-</v>
      </c>
      <c r="AH83" s="220" t="str">
        <f aca="false">IF(OR(AH$65=0,AH$65="-"),"-",AH82/AH75)</f>
        <v>-</v>
      </c>
      <c r="AI83" s="220" t="str">
        <f aca="false">IF(OR(AI$65=0,AI$65="-"),"-",AI82/AI75)</f>
        <v>-</v>
      </c>
      <c r="AJ83" s="220" t="str">
        <f aca="false">IF(OR(AJ$65=0,AJ$65="-"),"-",AJ82/AJ75)</f>
        <v>-</v>
      </c>
      <c r="AK83" s="220" t="str">
        <f aca="false">IF(OR(AK$65=0,AK$65="-"),"-",AK82/AK75)</f>
        <v>-</v>
      </c>
      <c r="AL83" s="220" t="str">
        <f aca="false">IF(OR(AL$65=0,AL$65="-"),"-",AL82/AL75)</f>
        <v>-</v>
      </c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201"/>
      <c r="FK83" s="203"/>
      <c r="FL83" s="160" t="s">
        <v>111</v>
      </c>
      <c r="FM83" s="168"/>
      <c r="FN83" s="168"/>
      <c r="FO83" s="221" t="n">
        <f aca="false">IF(FO$65=0,"-",FO82/FO75)</f>
        <v>0.590909090909091</v>
      </c>
      <c r="FP83" s="221" t="e">
        <f aca="false">IF(FP$65=0,"-",FP82/FP75)</f>
        <v>#DIV/0!</v>
      </c>
      <c r="FQ83" s="221" t="n">
        <f aca="false">IF(FQ$65=0,"-",FQ82/FQ75)</f>
        <v>0.382352941176471</v>
      </c>
      <c r="FR83" s="221" t="n">
        <f aca="false">IF(FR$65=0,"-",FR82/FR75)</f>
        <v>0.125</v>
      </c>
      <c r="FS83" s="221" t="e">
        <f aca="false">IF(FS$65=0,"-",FS82/FS75)</f>
        <v>#DIV/0!</v>
      </c>
      <c r="FT83" s="221" t="e">
        <f aca="false">IF(FT$65=0,"-",FT82/FT75)</f>
        <v>#DIV/0!</v>
      </c>
      <c r="FU83" s="221" t="n">
        <f aca="false">IF(FU$65=0,"-",FU82/FU75)</f>
        <v>0.833333333333333</v>
      </c>
      <c r="FV83" s="221" t="n">
        <f aca="false">IF(FV$65=0,"-",FV82/FV75)</f>
        <v>0.790697674418605</v>
      </c>
      <c r="FW83" s="221" t="n">
        <f aca="false">IF(FW$65=0,"-",FW82/FW75)</f>
        <v>0.738095238095238</v>
      </c>
      <c r="FX83" s="221" t="n">
        <f aca="false">IF(FX$65=0,"-",FX82/FX75)</f>
        <v>0.761904761904762</v>
      </c>
      <c r="FY83" s="221" t="n">
        <f aca="false">IF(FY$65=0,"-",FY82/FY75)</f>
        <v>0</v>
      </c>
      <c r="FZ83" s="221" t="n">
        <f aca="false">IF(FZ$65=0,"-",FZ82/FZ75)</f>
        <v>0.875</v>
      </c>
      <c r="GA83" s="221" t="n">
        <f aca="false">IF(GA$65=0,"-",GA82/GA75)</f>
        <v>0.777777777777778</v>
      </c>
      <c r="GB83" s="221" t="e">
        <f aca="false">IF(GB$65=0,"-",GB82/GB75)</f>
        <v>#DIV/0!</v>
      </c>
      <c r="GC83" s="221" t="e">
        <f aca="false">IF(GC$65=0,"-",GC82/GC75)</f>
        <v>#DIV/0!</v>
      </c>
      <c r="GD83" s="221" t="e">
        <f aca="false">IF(GD$65=0,"-",GD82/GD75)</f>
        <v>#DIV/0!</v>
      </c>
      <c r="GE83" s="221" t="e">
        <f aca="false">IF(GE$65=0,"-",GE82/GE75)</f>
        <v>#DIV/0!</v>
      </c>
      <c r="GF83" s="221" t="e">
        <f aca="false">IF(GF$65=0,"-",GF82/GF75)</f>
        <v>#DIV/0!</v>
      </c>
      <c r="GG83" s="221" t="n">
        <f aca="false">IF(GG$65=0,"-",GG82/GG75)</f>
        <v>0</v>
      </c>
      <c r="GH83" s="221" t="n">
        <f aca="false">IF(GH$65=0,"-",GH82/GH75)</f>
        <v>0.0666666666666667</v>
      </c>
      <c r="GI83" s="221" t="n">
        <f aca="false">IF(GI$65=0,"-",GI82/GI75)</f>
        <v>0.357142857142857</v>
      </c>
      <c r="GJ83" s="221" t="e">
        <f aca="false">IF(GJ$65=0,"-",GJ82/GJ75)</f>
        <v>#DIV/0!</v>
      </c>
      <c r="GK83" s="221" t="e">
        <f aca="false">IF(GK$65=0,"-",GK82/GK75)</f>
        <v>#DIV/0!</v>
      </c>
      <c r="GL83" s="221" t="n">
        <f aca="false">IF(GL$65=0,"-",GL82/GL75)</f>
        <v>0.636363636363636</v>
      </c>
      <c r="GM83" s="221" t="e">
        <f aca="false">IF(GM$65=0,"-",GM82/GM75)</f>
        <v>#DIV/0!</v>
      </c>
      <c r="GN83" s="221" t="e">
        <f aca="false">IF(GN$65=0,"-",GN82/GN75)</f>
        <v>#DIV/0!</v>
      </c>
      <c r="GO83" s="221" t="n">
        <f aca="false">IF(GO$65=0,"-",GO82/GO75)</f>
        <v>0.727272727272727</v>
      </c>
      <c r="GP83" s="221" t="n">
        <f aca="false">IF(GP$65=0,"-",GP82/GP75)</f>
        <v>0.833333333333333</v>
      </c>
      <c r="GQ83" s="221" t="e">
        <f aca="false">IF(GQ$65=0,"-",GQ82/GQ75)</f>
        <v>#DIV/0!</v>
      </c>
      <c r="GR83" s="221" t="n">
        <f aca="false">IF(GR$65=0,"-",GR82/GR75)</f>
        <v>0.0909090909090909</v>
      </c>
      <c r="GS83" s="221" t="e">
        <f aca="false">IF(GS$65=0,"-",GS82/GS75)</f>
        <v>#DIV/0!</v>
      </c>
      <c r="GT83" s="221" t="e">
        <f aca="false">IF(GT$65=0,"-",GT82/GT75)</f>
        <v>#DIV/0!</v>
      </c>
      <c r="GU83" s="221" t="e">
        <f aca="false">IF(GU$65=0,"-",GU82/GU75)</f>
        <v>#DIV/0!</v>
      </c>
      <c r="GV83" s="221" t="e">
        <f aca="false">IF(GV$65=0,"-",GV82/GV75)</f>
        <v>#DIV/0!</v>
      </c>
      <c r="GW83" s="17"/>
      <c r="GX83" s="17"/>
      <c r="GY83" s="17"/>
      <c r="GZ83" s="17"/>
      <c r="HA83" s="17"/>
      <c r="HB83" s="17"/>
      <c r="HC83" s="17"/>
      <c r="HD83" s="17"/>
      <c r="HE83" s="17"/>
      <c r="HF83" s="17"/>
      <c r="HG83" s="17"/>
      <c r="HH83" s="17"/>
      <c r="HI83" s="17"/>
      <c r="HJ83" s="17"/>
      <c r="HK83" s="17"/>
      <c r="HL83" s="17"/>
      <c r="HM83" s="17"/>
      <c r="HN83" s="17"/>
      <c r="HO83" s="17"/>
      <c r="HP83" s="17"/>
      <c r="HQ83" s="17"/>
      <c r="HR83" s="17"/>
      <c r="HS83" s="17"/>
      <c r="HT83" s="17"/>
      <c r="HU83" s="17"/>
      <c r="HV83" s="17"/>
      <c r="HW83" s="17"/>
      <c r="HX83" s="17"/>
      <c r="HY83" s="17"/>
      <c r="HZ83" s="17"/>
      <c r="IA83" s="17"/>
      <c r="IB83" s="17"/>
      <c r="IC83" s="17"/>
      <c r="ID83" s="17"/>
      <c r="IE83" s="17"/>
      <c r="IF83" s="17"/>
      <c r="IG83" s="17"/>
      <c r="IH83" s="17"/>
      <c r="II83" s="17"/>
      <c r="IJ83" s="17"/>
      <c r="IK83" s="17"/>
      <c r="IL83" s="17"/>
      <c r="IM83" s="17"/>
      <c r="IN83" s="17"/>
      <c r="IO83" s="22"/>
    </row>
    <row r="84" customFormat="false" ht="13.4" hidden="false" customHeight="false" outlineLevel="0" collapsed="false">
      <c r="A84" s="203"/>
      <c r="B84" s="21" t="s">
        <v>112</v>
      </c>
      <c r="C84" s="222"/>
      <c r="D84" s="223"/>
      <c r="E84" s="171" t="n">
        <f aca="false">IF(E$65=0,"-",SUM(E67:E70))</f>
        <v>0</v>
      </c>
      <c r="F84" s="169" t="n">
        <f aca="false">IF(F$65=0,"-",SUM(F67:F70))</f>
        <v>0</v>
      </c>
      <c r="G84" s="171" t="n">
        <f aca="false">IF(G$65=0,"-",SUM(G67:G70))</f>
        <v>0</v>
      </c>
      <c r="H84" s="168" t="n">
        <f aca="false">IF(H$65=0,"-",SUM(H67:H70))</f>
        <v>0</v>
      </c>
      <c r="I84" s="168" t="n">
        <f aca="false">IF(I$65=0,"-",SUM(I67:I70))</f>
        <v>0</v>
      </c>
      <c r="J84" s="169" t="n">
        <f aca="false">IF(J$65=0,"-",SUM(J67:J70))</f>
        <v>0</v>
      </c>
      <c r="K84" s="171" t="n">
        <f aca="false">IF(K$65=0,"-",SUM(K67:K70))</f>
        <v>0</v>
      </c>
      <c r="L84" s="168" t="n">
        <f aca="false">IF(L$65=0,"-",SUM(L67:L70))</f>
        <v>0</v>
      </c>
      <c r="M84" s="168" t="n">
        <f aca="false">IF(M$65=0,"-",SUM(M67:M70))</f>
        <v>0</v>
      </c>
      <c r="N84" s="169" t="n">
        <f aca="false">IF(N$65=0,"-",SUM(N67:N70))</f>
        <v>0</v>
      </c>
      <c r="O84" s="171" t="n">
        <f aca="false">IF(O$65=0,"-",SUM(O67:O70))</f>
        <v>0</v>
      </c>
      <c r="P84" s="168" t="n">
        <f aca="false">IF(P$65=0,"-",SUM(P67:P70))</f>
        <v>0</v>
      </c>
      <c r="Q84" s="168" t="n">
        <f aca="false">IF(Q$65=0,"-",SUM(Q67:Q70))</f>
        <v>0</v>
      </c>
      <c r="R84" s="168" t="n">
        <f aca="false">IF(R$65=0,"-",SUM(R67:R70))</f>
        <v>0</v>
      </c>
      <c r="S84" s="168" t="n">
        <f aca="false">IF(S$65=0,"-",SUM(S67:S70))</f>
        <v>0</v>
      </c>
      <c r="T84" s="168" t="n">
        <f aca="false">IF(T$65=0,"-",SUM(T67:T70))</f>
        <v>0</v>
      </c>
      <c r="U84" s="168" t="n">
        <f aca="false">IF(U$65=0,"-",SUM(U67:U70))</f>
        <v>0</v>
      </c>
      <c r="V84" s="169" t="n">
        <f aca="false">IF(V$65=0,"-",SUM(V67:V70))</f>
        <v>0</v>
      </c>
      <c r="W84" s="171" t="n">
        <f aca="false">IF(W$65=0,"-",SUM(W67:W70))</f>
        <v>0</v>
      </c>
      <c r="X84" s="168" t="n">
        <f aca="false">IF(X$65=0,"-",SUM(X67:X70))</f>
        <v>0</v>
      </c>
      <c r="Y84" s="168" t="n">
        <f aca="false">IF(Y$65=0,"-",SUM(Y67:Y70))</f>
        <v>0</v>
      </c>
      <c r="Z84" s="168" t="n">
        <f aca="false">IF(Z$65=0,"-",SUM(Z67:Z70))</f>
        <v>0</v>
      </c>
      <c r="AA84" s="168" t="n">
        <f aca="false">IF(AA$65=0,"-",SUM(AA67:AA70))</f>
        <v>0</v>
      </c>
      <c r="AB84" s="168" t="n">
        <f aca="false">IF(AB$65=0,"-",SUM(AB67:AB70))</f>
        <v>0</v>
      </c>
      <c r="AC84" s="168" t="n">
        <f aca="false">IF(AC$65=0,"-",SUM(AC67:AC70))</f>
        <v>0</v>
      </c>
      <c r="AD84" s="169" t="n">
        <f aca="false">IF(AD$65=0,"-",SUM(AD67:AD70))</f>
        <v>0</v>
      </c>
      <c r="AE84" s="171" t="n">
        <f aca="false">IF(AE$65=0,"-",SUM(AE67:AE70))</f>
        <v>0</v>
      </c>
      <c r="AF84" s="168" t="n">
        <f aca="false">IF(AF$65=0,"-",SUM(AF67:AF70))</f>
        <v>0</v>
      </c>
      <c r="AG84" s="168" t="n">
        <f aca="false">IF(AG$65=0,"-",SUM(AG67:AG70))</f>
        <v>0</v>
      </c>
      <c r="AH84" s="168" t="n">
        <f aca="false">IF(AH$65=0,"-",SUM(AH67:AH70))</f>
        <v>0</v>
      </c>
      <c r="AI84" s="168" t="n">
        <f aca="false">IF(AI$65=0,"-",SUM(AI67:AI70))</f>
        <v>0</v>
      </c>
      <c r="AJ84" s="168" t="n">
        <f aca="false">IF(AJ$65=0,"-",SUM(AJ67:AJ70))</f>
        <v>0</v>
      </c>
      <c r="AK84" s="168" t="n">
        <f aca="false">IF(AK$65=0,"-",SUM(AK67:AK70))</f>
        <v>0</v>
      </c>
      <c r="AL84" s="169" t="n">
        <f aca="false">IF(AL$65=0,"-",SUM(AL67:AL70))</f>
        <v>0</v>
      </c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FK84" s="201"/>
      <c r="FL84" s="21" t="s">
        <v>112</v>
      </c>
      <c r="FM84" s="63"/>
      <c r="FN84" s="63"/>
      <c r="FO84" s="168" t="n">
        <f aca="false">IF(FO$65=0,"-",SUM(FO67:FO70))</f>
        <v>14</v>
      </c>
      <c r="FP84" s="168" t="n">
        <f aca="false">IF(FP$65=0,"-",SUM(FP67:FP70))</f>
        <v>0</v>
      </c>
      <c r="FQ84" s="168" t="n">
        <f aca="false">IF(FQ$65=0,"-",SUM(FQ67:FQ70))</f>
        <v>16</v>
      </c>
      <c r="FR84" s="168" t="n">
        <f aca="false">IF(FR$65=0,"-",SUM(FR67:FR70))</f>
        <v>7</v>
      </c>
      <c r="FS84" s="168" t="n">
        <f aca="false">IF(FS$65=0,"-",SUM(FS67:FS70))</f>
        <v>0</v>
      </c>
      <c r="FT84" s="168" t="n">
        <f aca="false">IF(FT$65=0,"-",SUM(FT67:FT70))</f>
        <v>0</v>
      </c>
      <c r="FU84" s="168" t="n">
        <f aca="false">IF(FU$65=0,"-",SUM(FU67:FU70))</f>
        <v>6</v>
      </c>
      <c r="FV84" s="168" t="n">
        <f aca="false">IF(FV$65=0,"-",SUM(FV67:FV70))</f>
        <v>5</v>
      </c>
      <c r="FW84" s="168" t="n">
        <f aca="false">IF(FW$65=0,"-",SUM(FW67:FW70))</f>
        <v>8</v>
      </c>
      <c r="FX84" s="168" t="n">
        <f aca="false">IF(FX$65=0,"-",SUM(FX67:FX70))</f>
        <v>7</v>
      </c>
      <c r="FY84" s="168" t="n">
        <f aca="false">IF(FY$65=0,"-",SUM(FY67:FY70))</f>
        <v>8</v>
      </c>
      <c r="FZ84" s="168" t="n">
        <f aca="false">IF(FZ$65=0,"-",SUM(FZ67:FZ70))</f>
        <v>1</v>
      </c>
      <c r="GA84" s="168" t="n">
        <f aca="false">IF(GA$65=0,"-",SUM(GA67:GA70))</f>
        <v>5</v>
      </c>
      <c r="GB84" s="168" t="n">
        <f aca="false">IF(GB$65=0,"-",SUM(GB67:GB70))</f>
        <v>0</v>
      </c>
      <c r="GC84" s="168" t="n">
        <f aca="false">IF(GC$65=0,"-",SUM(GC67:GC70))</f>
        <v>0</v>
      </c>
      <c r="GD84" s="168" t="n">
        <f aca="false">IF(GD$65=0,"-",SUM(GD67:GD70))</f>
        <v>0</v>
      </c>
      <c r="GE84" s="168" t="n">
        <f aca="false">IF(GE$65=0,"-",SUM(GE67:GE70))</f>
        <v>0</v>
      </c>
      <c r="GF84" s="168" t="n">
        <f aca="false">IF(GF$65=0,"-",SUM(GF67:GF70))</f>
        <v>0</v>
      </c>
      <c r="GG84" s="168" t="n">
        <f aca="false">IF(GG$65=0,"-",SUM(GG67:GG70))</f>
        <v>10</v>
      </c>
      <c r="GH84" s="168" t="n">
        <f aca="false">IF(GH$65=0,"-",SUM(GH67:GH70))</f>
        <v>13</v>
      </c>
      <c r="GI84" s="168" t="n">
        <f aca="false">IF(GI$65=0,"-",SUM(GI67:GI70))</f>
        <v>7</v>
      </c>
      <c r="GJ84" s="168" t="n">
        <f aca="false">IF(GJ$65=0,"-",SUM(GJ67:GJ70))</f>
        <v>0</v>
      </c>
      <c r="GK84" s="168" t="n">
        <f aca="false">IF(GK$65=0,"-",SUM(GK67:GK70))</f>
        <v>0</v>
      </c>
      <c r="GL84" s="168" t="n">
        <f aca="false">IF(GL$65=0,"-",SUM(GL67:GL70))</f>
        <v>2</v>
      </c>
      <c r="GM84" s="168" t="n">
        <f aca="false">IF(GM$65=0,"-",SUM(GM67:GM70))</f>
        <v>0</v>
      </c>
      <c r="GN84" s="168" t="n">
        <f aca="false">IF(GN$65=0,"-",SUM(GN67:GN70))</f>
        <v>0</v>
      </c>
      <c r="GO84" s="168" t="n">
        <f aca="false">IF(GO$65=0,"-",SUM(GO67:GO70))</f>
        <v>2</v>
      </c>
      <c r="GP84" s="168" t="n">
        <f aca="false">IF(GP$65=0,"-",SUM(GP67:GP70))</f>
        <v>1</v>
      </c>
      <c r="GQ84" s="168" t="n">
        <f aca="false">IF(GQ$65=0,"-",SUM(GQ67:GQ70))</f>
        <v>0</v>
      </c>
      <c r="GR84" s="168" t="n">
        <f aca="false">IF(GR$65=0,"-",SUM(GR67:GR70))</f>
        <v>8</v>
      </c>
      <c r="GS84" s="168" t="n">
        <f aca="false">IF(GS$65=0,"-",SUM(GS67:GS70))</f>
        <v>0</v>
      </c>
      <c r="GT84" s="168" t="n">
        <f aca="false">IF(GT$65=0,"-",SUM(GT67:GT70))</f>
        <v>0</v>
      </c>
      <c r="GU84" s="168" t="n">
        <f aca="false">IF(GU$65=0,"-",SUM(GU67:GU70))</f>
        <v>0</v>
      </c>
      <c r="GV84" s="168" t="n">
        <f aca="false">IF(GV$65=0,"-",SUM(GV67:GV70))</f>
        <v>0</v>
      </c>
      <c r="GW84" s="201"/>
      <c r="GX84" s="201"/>
      <c r="GY84" s="201"/>
      <c r="GZ84" s="201"/>
      <c r="HA84" s="201"/>
      <c r="HB84" s="201"/>
      <c r="HC84" s="201"/>
      <c r="HD84" s="201"/>
      <c r="HE84" s="201"/>
      <c r="HF84" s="201"/>
      <c r="HG84" s="201"/>
      <c r="HH84" s="201"/>
      <c r="HI84" s="201"/>
      <c r="HJ84" s="201"/>
      <c r="HK84" s="201"/>
      <c r="HL84" s="201"/>
      <c r="HM84" s="201"/>
      <c r="HN84" s="201"/>
      <c r="HO84" s="201"/>
      <c r="HP84" s="201"/>
      <c r="HQ84" s="201"/>
      <c r="HR84" s="201"/>
      <c r="HS84" s="201"/>
      <c r="HT84" s="201"/>
      <c r="HU84" s="201"/>
      <c r="HV84" s="201"/>
      <c r="HW84" s="201"/>
      <c r="HX84" s="201"/>
      <c r="HY84" s="201"/>
      <c r="HZ84" s="201"/>
      <c r="IA84" s="201"/>
      <c r="IB84" s="201"/>
      <c r="IC84" s="201"/>
      <c r="ID84" s="201"/>
      <c r="IE84" s="201"/>
      <c r="IF84" s="201"/>
      <c r="IG84" s="201"/>
      <c r="IH84" s="201"/>
      <c r="II84" s="201"/>
      <c r="IJ84" s="201"/>
      <c r="IK84" s="201"/>
      <c r="IL84" s="201"/>
      <c r="IM84" s="201"/>
      <c r="IN84" s="201"/>
      <c r="IO84" s="201"/>
    </row>
    <row r="85" customFormat="false" ht="14.15" hidden="false" customHeight="false" outlineLevel="0" collapsed="false">
      <c r="A85" s="202"/>
      <c r="B85" s="216" t="s">
        <v>113</v>
      </c>
      <c r="C85" s="222"/>
      <c r="D85" s="223"/>
      <c r="E85" s="224" t="str">
        <f aca="false">IF(OR(E$65=0,E$65="-"),"-",E84/E75)</f>
        <v>-</v>
      </c>
      <c r="F85" s="224" t="str">
        <f aca="false">IF(OR(F$65=0,F$65="-"),"-",F84/F75)</f>
        <v>-</v>
      </c>
      <c r="G85" s="224" t="str">
        <f aca="false">IF(OR(G$65=0,G$65="-"),"-",G84/G75)</f>
        <v>-</v>
      </c>
      <c r="H85" s="224" t="str">
        <f aca="false">IF(OR(H$65=0,H$65="-"),"-",H84/H75)</f>
        <v>-</v>
      </c>
      <c r="I85" s="224" t="str">
        <f aca="false">IF(OR(I$65=0,I$65="-"),"-",I84/I75)</f>
        <v>-</v>
      </c>
      <c r="J85" s="224" t="str">
        <f aca="false">IF(OR(J$65=0,J$65="-"),"-",J84/J75)</f>
        <v>-</v>
      </c>
      <c r="K85" s="224" t="str">
        <f aca="false">IF(OR(K$65=0,K$65="-"),"-",K84/K75)</f>
        <v>-</v>
      </c>
      <c r="L85" s="224" t="str">
        <f aca="false">IF(OR(L$65=0,L$65="-"),"-",L84/L75)</f>
        <v>-</v>
      </c>
      <c r="M85" s="224" t="str">
        <f aca="false">IF(OR(M$65=0,M$65="-"),"-",M84/M75)</f>
        <v>-</v>
      </c>
      <c r="N85" s="224" t="str">
        <f aca="false">IF(OR(N$65=0,N$65="-"),"-",N84/N75)</f>
        <v>-</v>
      </c>
      <c r="O85" s="224" t="str">
        <f aca="false">IF(OR(O$65=0,O$65="-"),"-",O84/O75)</f>
        <v>-</v>
      </c>
      <c r="P85" s="224" t="str">
        <f aca="false">IF(OR(P$65=0,P$65="-"),"-",P84/P75)</f>
        <v>-</v>
      </c>
      <c r="Q85" s="224" t="str">
        <f aca="false">IF(OR(Q$65=0,Q$65="-"),"-",Q84/Q75)</f>
        <v>-</v>
      </c>
      <c r="R85" s="224" t="str">
        <f aca="false">IF(OR(R$65=0,R$65="-"),"-",R84/R75)</f>
        <v>-</v>
      </c>
      <c r="S85" s="224" t="str">
        <f aca="false">IF(OR(S$65=0,S$65="-"),"-",S84/S75)</f>
        <v>-</v>
      </c>
      <c r="T85" s="224" t="str">
        <f aca="false">IF(OR(T$65=0,T$65="-"),"-",T84/T75)</f>
        <v>-</v>
      </c>
      <c r="U85" s="224" t="str">
        <f aca="false">IF(OR(U$65=0,U$65="-"),"-",U84/U75)</f>
        <v>-</v>
      </c>
      <c r="V85" s="224" t="str">
        <f aca="false">IF(OR(V$65=0,V$65="-"),"-",V84/V75)</f>
        <v>-</v>
      </c>
      <c r="W85" s="224" t="str">
        <f aca="false">IF(OR(W$65=0,W$65="-"),"-",W84/W75)</f>
        <v>-</v>
      </c>
      <c r="X85" s="224" t="str">
        <f aca="false">IF(OR(X$65=0,X$65="-"),"-",X84/X75)</f>
        <v>-</v>
      </c>
      <c r="Y85" s="224" t="str">
        <f aca="false">IF(OR(Y$65=0,Y$65="-"),"-",Y84/Y75)</f>
        <v>-</v>
      </c>
      <c r="Z85" s="224" t="str">
        <f aca="false">IF(OR(Z$65=0,Z$65="-"),"-",Z84/Z75)</f>
        <v>-</v>
      </c>
      <c r="AA85" s="224" t="str">
        <f aca="false">IF(OR(AA$65=0,AA$65="-"),"-",AA84/AA75)</f>
        <v>-</v>
      </c>
      <c r="AB85" s="224" t="str">
        <f aca="false">IF(OR(AB$65=0,AB$65="-"),"-",AB84/AB75)</f>
        <v>-</v>
      </c>
      <c r="AC85" s="224" t="str">
        <f aca="false">IF(OR(AC$65=0,AC$65="-"),"-",AC84/AC75)</f>
        <v>-</v>
      </c>
      <c r="AD85" s="224" t="str">
        <f aca="false">IF(OR(AD$65=0,AD$65="-"),"-",AD84/AD75)</f>
        <v>-</v>
      </c>
      <c r="AE85" s="224" t="str">
        <f aca="false">IF(OR(AE$65=0,AE$65="-"),"-",AE84/AE75)</f>
        <v>-</v>
      </c>
      <c r="AF85" s="224" t="str">
        <f aca="false">IF(OR(AF$65=0,AF$65="-"),"-",AF84/AF75)</f>
        <v>-</v>
      </c>
      <c r="AG85" s="224" t="str">
        <f aca="false">IF(OR(AG$65=0,AG$65="-"),"-",AG84/AG75)</f>
        <v>-</v>
      </c>
      <c r="AH85" s="224" t="str">
        <f aca="false">IF(OR(AH$65=0,AH$65="-"),"-",AH84/AH75)</f>
        <v>-</v>
      </c>
      <c r="AI85" s="224" t="str">
        <f aca="false">IF(OR(AI$65=0,AI$65="-"),"-",AI84/AI75)</f>
        <v>-</v>
      </c>
      <c r="AJ85" s="224" t="str">
        <f aca="false">IF(OR(AJ$65=0,AJ$65="-"),"-",AJ84/AJ75)</f>
        <v>-</v>
      </c>
      <c r="AK85" s="224" t="str">
        <f aca="false">IF(OR(AK$65=0,AK$65="-"),"-",AK84/AK75)</f>
        <v>-</v>
      </c>
      <c r="AL85" s="224" t="str">
        <f aca="false">IF(OR(AL$65=0,AL$65="-"),"-",AL84/AL75)</f>
        <v>-</v>
      </c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FK85" s="201"/>
      <c r="FL85" s="216" t="s">
        <v>113</v>
      </c>
      <c r="FM85" s="63"/>
      <c r="FN85" s="63"/>
      <c r="FO85" s="221" t="n">
        <f aca="false">IF(FO$65=0,"-",FO84/FO75)</f>
        <v>0.318181818181818</v>
      </c>
      <c r="FP85" s="221" t="e">
        <f aca="false">IF(FP$65=0,"-",FP84/FP75)</f>
        <v>#DIV/0!</v>
      </c>
      <c r="FQ85" s="221" t="n">
        <f aca="false">IF(FQ$65=0,"-",FQ84/FQ75)</f>
        <v>0.470588235294118</v>
      </c>
      <c r="FR85" s="221" t="n">
        <f aca="false">IF(FR$65=0,"-",FR84/FR75)</f>
        <v>0.875</v>
      </c>
      <c r="FS85" s="221" t="e">
        <f aca="false">IF(FS$65=0,"-",FS84/FS75)</f>
        <v>#DIV/0!</v>
      </c>
      <c r="FT85" s="221" t="e">
        <f aca="false">IF(FT$65=0,"-",FT84/FT75)</f>
        <v>#DIV/0!</v>
      </c>
      <c r="FU85" s="221" t="n">
        <f aca="false">IF(FU$65=0,"-",FU84/FU75)</f>
        <v>0.142857142857143</v>
      </c>
      <c r="FV85" s="221" t="n">
        <f aca="false">IF(FV$65=0,"-",FV84/FV75)</f>
        <v>0.116279069767442</v>
      </c>
      <c r="FW85" s="221" t="n">
        <f aca="false">IF(FW$65=0,"-",FW84/FW75)</f>
        <v>0.19047619047619</v>
      </c>
      <c r="FX85" s="221" t="n">
        <f aca="false">IF(FX$65=0,"-",FX84/FX75)</f>
        <v>0.166666666666667</v>
      </c>
      <c r="FY85" s="221" t="n">
        <f aca="false">IF(FY$65=0,"-",FY84/FY75)</f>
        <v>1</v>
      </c>
      <c r="FZ85" s="221" t="n">
        <f aca="false">IF(FZ$65=0,"-",FZ84/FZ75)</f>
        <v>0.125</v>
      </c>
      <c r="GA85" s="221" t="n">
        <f aca="false">IF(GA$65=0,"-",GA84/GA75)</f>
        <v>0.185185185185185</v>
      </c>
      <c r="GB85" s="221" t="e">
        <f aca="false">IF(GB$65=0,"-",GB84/GB75)</f>
        <v>#DIV/0!</v>
      </c>
      <c r="GC85" s="221" t="e">
        <f aca="false">IF(GC$65=0,"-",GC84/GC75)</f>
        <v>#DIV/0!</v>
      </c>
      <c r="GD85" s="221" t="e">
        <f aca="false">IF(GD$65=0,"-",GD84/GD75)</f>
        <v>#DIV/0!</v>
      </c>
      <c r="GE85" s="221" t="e">
        <f aca="false">IF(GE$65=0,"-",GE84/GE75)</f>
        <v>#DIV/0!</v>
      </c>
      <c r="GF85" s="221" t="e">
        <f aca="false">IF(GF$65=0,"-",GF84/GF75)</f>
        <v>#DIV/0!</v>
      </c>
      <c r="GG85" s="221" t="n">
        <f aca="false">IF(GG$65=0,"-",GG84/GG75)</f>
        <v>0.769230769230769</v>
      </c>
      <c r="GH85" s="221" t="n">
        <f aca="false">IF(GH$65=0,"-",GH84/GH75)</f>
        <v>0.866666666666667</v>
      </c>
      <c r="GI85" s="221" t="n">
        <f aca="false">IF(GI$65=0,"-",GI84/GI75)</f>
        <v>0.5</v>
      </c>
      <c r="GJ85" s="221" t="e">
        <f aca="false">IF(GJ$65=0,"-",GJ84/GJ75)</f>
        <v>#DIV/0!</v>
      </c>
      <c r="GK85" s="221" t="e">
        <f aca="false">IF(GK$65=0,"-",GK84/GK75)</f>
        <v>#DIV/0!</v>
      </c>
      <c r="GL85" s="221" t="n">
        <f aca="false">IF(GL$65=0,"-",GL84/GL75)</f>
        <v>0.181818181818182</v>
      </c>
      <c r="GM85" s="221" t="e">
        <f aca="false">IF(GM$65=0,"-",GM84/GM75)</f>
        <v>#DIV/0!</v>
      </c>
      <c r="GN85" s="221" t="e">
        <f aca="false">IF(GN$65=0,"-",GN84/GN75)</f>
        <v>#DIV/0!</v>
      </c>
      <c r="GO85" s="221" t="n">
        <f aca="false">IF(GO$65=0,"-",GO84/GO75)</f>
        <v>0.181818181818182</v>
      </c>
      <c r="GP85" s="221" t="n">
        <f aca="false">IF(GP$65=0,"-",GP84/GP75)</f>
        <v>0.166666666666667</v>
      </c>
      <c r="GQ85" s="221" t="e">
        <f aca="false">IF(GQ$65=0,"-",GQ84/GQ75)</f>
        <v>#DIV/0!</v>
      </c>
      <c r="GR85" s="221" t="n">
        <f aca="false">IF(GR$65=0,"-",GR84/GR75)</f>
        <v>0.727272727272727</v>
      </c>
      <c r="GS85" s="221" t="e">
        <f aca="false">IF(GS$65=0,"-",GS84/GS75)</f>
        <v>#DIV/0!</v>
      </c>
      <c r="GT85" s="221" t="e">
        <f aca="false">IF(GT$65=0,"-",GT84/GT75)</f>
        <v>#DIV/0!</v>
      </c>
      <c r="GU85" s="221" t="e">
        <f aca="false">IF(GU$65=0,"-",GU84/GU75)</f>
        <v>#DIV/0!</v>
      </c>
      <c r="GV85" s="221" t="e">
        <f aca="false">IF(GV$65=0,"-",GV84/GV75)</f>
        <v>#DIV/0!</v>
      </c>
      <c r="GW85" s="201"/>
      <c r="GX85" s="201"/>
      <c r="GY85" s="201"/>
      <c r="GZ85" s="201"/>
      <c r="HA85" s="201"/>
      <c r="HB85" s="201"/>
      <c r="HC85" s="201"/>
      <c r="HD85" s="201"/>
      <c r="HE85" s="201"/>
      <c r="HF85" s="201"/>
      <c r="HG85" s="201"/>
      <c r="HH85" s="201"/>
      <c r="HI85" s="201"/>
      <c r="HJ85" s="201"/>
      <c r="HK85" s="201"/>
      <c r="HL85" s="201"/>
      <c r="HM85" s="201"/>
      <c r="HN85" s="201"/>
      <c r="HO85" s="201"/>
      <c r="HP85" s="201"/>
      <c r="HQ85" s="201"/>
      <c r="HR85" s="201"/>
      <c r="HS85" s="201"/>
      <c r="HT85" s="201"/>
      <c r="HU85" s="201"/>
      <c r="HV85" s="201"/>
      <c r="HW85" s="201"/>
      <c r="HX85" s="201"/>
      <c r="HY85" s="201"/>
      <c r="HZ85" s="201"/>
      <c r="IA85" s="201"/>
      <c r="IB85" s="201"/>
      <c r="IC85" s="201"/>
      <c r="ID85" s="201"/>
      <c r="IE85" s="201"/>
      <c r="IF85" s="201"/>
      <c r="IG85" s="201"/>
      <c r="IH85" s="201"/>
      <c r="II85" s="201"/>
      <c r="IJ85" s="201"/>
      <c r="IK85" s="201"/>
      <c r="IL85" s="201"/>
      <c r="IM85" s="201"/>
      <c r="IN85" s="201"/>
      <c r="IO85" s="201"/>
    </row>
    <row r="86" customFormat="false" ht="15" hidden="false" customHeight="true" outlineLevel="0" collapsed="false"/>
    <row r="87" customFormat="false" ht="15" hidden="false" customHeight="true" outlineLevel="0" collapsed="false">
      <c r="A87" s="225"/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5"/>
      <c r="AC87" s="225"/>
      <c r="AD87" s="225"/>
      <c r="AE87" s="225"/>
      <c r="AF87" s="225"/>
      <c r="AG87" s="225"/>
      <c r="AH87" s="225"/>
      <c r="AI87" s="225"/>
      <c r="AJ87" s="225"/>
      <c r="AK87" s="225"/>
      <c r="AL87" s="225"/>
      <c r="AM87" s="225"/>
      <c r="AN87" s="225"/>
      <c r="AO87" s="225"/>
      <c r="AP87" s="225"/>
      <c r="AQ87" s="225"/>
      <c r="AR87" s="225"/>
      <c r="AS87" s="225"/>
      <c r="AT87" s="225"/>
      <c r="AU87" s="225"/>
      <c r="AV87" s="225"/>
      <c r="AW87" s="225"/>
      <c r="AX87" s="225"/>
      <c r="AY87" s="225"/>
      <c r="AZ87" s="225"/>
      <c r="BA87" s="225"/>
      <c r="BB87" s="225"/>
      <c r="BC87" s="225"/>
      <c r="BD87" s="225"/>
      <c r="BE87" s="225"/>
      <c r="BF87" s="225"/>
      <c r="BG87" s="225"/>
      <c r="BH87" s="225"/>
      <c r="BI87" s="225"/>
      <c r="BJ87" s="225"/>
      <c r="BK87" s="225"/>
      <c r="BL87" s="225"/>
      <c r="BM87" s="225"/>
      <c r="BN87" s="225"/>
      <c r="BO87" s="225"/>
      <c r="BP87" s="225"/>
      <c r="BQ87" s="225"/>
      <c r="BR87" s="225"/>
      <c r="BS87" s="225"/>
      <c r="BT87" s="225"/>
      <c r="BU87" s="225"/>
      <c r="BV87" s="225"/>
      <c r="BW87" s="225"/>
      <c r="BX87" s="225"/>
      <c r="BY87" s="225"/>
      <c r="BZ87" s="225"/>
      <c r="CA87" s="225"/>
      <c r="CB87" s="225"/>
      <c r="CC87" s="225"/>
      <c r="CD87" s="225"/>
      <c r="CE87" s="225"/>
    </row>
    <row r="88" customFormat="false" ht="60" hidden="false" customHeight="true" outlineLevel="0" collapsed="false">
      <c r="A88" s="226"/>
      <c r="B88" s="226"/>
      <c r="C88" s="226"/>
      <c r="D88" s="226"/>
      <c r="E88" s="226"/>
      <c r="F88" s="226"/>
      <c r="G88" s="226"/>
      <c r="H88" s="226"/>
      <c r="I88" s="226"/>
      <c r="J88" s="226"/>
      <c r="K88" s="226"/>
      <c r="L88" s="226"/>
      <c r="M88" s="226"/>
      <c r="N88" s="226"/>
      <c r="O88" s="226"/>
      <c r="P88" s="226"/>
      <c r="Q88" s="226"/>
      <c r="R88" s="226"/>
      <c r="S88" s="226"/>
      <c r="T88" s="226"/>
      <c r="U88" s="226"/>
      <c r="V88" s="226"/>
      <c r="W88" s="226"/>
      <c r="X88" s="226"/>
      <c r="Y88" s="226"/>
      <c r="Z88" s="226"/>
      <c r="AA88" s="226"/>
      <c r="AB88" s="226"/>
      <c r="AC88" s="226"/>
      <c r="AD88" s="226"/>
      <c r="AE88" s="226"/>
      <c r="AF88" s="226"/>
      <c r="AG88" s="226"/>
      <c r="AH88" s="226"/>
      <c r="AI88" s="226"/>
      <c r="AJ88" s="226"/>
      <c r="AK88" s="226"/>
      <c r="AL88" s="226"/>
      <c r="AM88" s="226"/>
      <c r="AN88" s="226"/>
      <c r="AO88" s="226"/>
      <c r="AP88" s="226"/>
      <c r="AQ88" s="226"/>
      <c r="AR88" s="226"/>
      <c r="AS88" s="226"/>
      <c r="AT88" s="226"/>
      <c r="AU88" s="226"/>
      <c r="AV88" s="226"/>
      <c r="AW88" s="226"/>
      <c r="AX88" s="226"/>
      <c r="AY88" s="226"/>
      <c r="AZ88" s="226"/>
      <c r="BA88" s="226"/>
      <c r="BB88" s="226"/>
      <c r="BC88" s="226"/>
      <c r="BD88" s="226"/>
      <c r="BE88" s="226"/>
      <c r="BF88" s="226"/>
      <c r="BG88" s="226"/>
      <c r="BH88" s="226"/>
      <c r="BI88" s="226"/>
      <c r="BJ88" s="226"/>
      <c r="BK88" s="226"/>
      <c r="BL88" s="226"/>
      <c r="BM88" s="226"/>
      <c r="BN88" s="226"/>
      <c r="BO88" s="226"/>
      <c r="BP88" s="226"/>
      <c r="BQ88" s="226"/>
      <c r="BR88" s="226"/>
      <c r="BS88" s="226"/>
      <c r="BT88" s="226"/>
      <c r="BU88" s="226"/>
      <c r="BV88" s="226"/>
      <c r="BW88" s="226"/>
      <c r="BX88" s="226"/>
      <c r="BY88" s="226"/>
      <c r="BZ88" s="226"/>
      <c r="CA88" s="226"/>
      <c r="CB88" s="226"/>
      <c r="CC88" s="226"/>
      <c r="CD88" s="226"/>
      <c r="CE88" s="226"/>
    </row>
    <row r="89" customFormat="false" ht="15" hidden="false" customHeight="tru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8"/>
    </row>
    <row r="90" customFormat="false" ht="15" hidden="false" customHeight="true" outlineLevel="0" collapsed="false">
      <c r="A90" s="9"/>
      <c r="B90" s="9"/>
      <c r="C90" s="9"/>
      <c r="D90" s="9"/>
      <c r="E90" s="227" t="s">
        <v>0</v>
      </c>
      <c r="F90" s="227"/>
      <c r="G90" s="227"/>
      <c r="H90" s="228" t="e">
        <f aca="false">'විෂය තොරතුරු'!J5</f>
        <v>#N/A</v>
      </c>
      <c r="I90" s="228"/>
      <c r="J90" s="228"/>
      <c r="K90" s="228"/>
      <c r="L90" s="228"/>
      <c r="M90" s="228"/>
      <c r="N90" s="228"/>
      <c r="O90" s="228"/>
      <c r="P90" s="229"/>
      <c r="Q90" s="9"/>
      <c r="R90" s="9"/>
      <c r="S90" s="13" t="s">
        <v>1</v>
      </c>
      <c r="T90" s="9"/>
      <c r="U90" s="9"/>
      <c r="V90" s="9"/>
      <c r="W90" s="9"/>
      <c r="X90" s="9"/>
      <c r="Y90" s="9"/>
      <c r="Z90" s="230"/>
      <c r="AA90" s="230"/>
      <c r="AB90" s="230"/>
      <c r="AC90" s="230"/>
      <c r="AD90" s="230"/>
      <c r="AE90" s="230"/>
      <c r="AF90" s="230"/>
      <c r="AG90" s="231" t="s">
        <v>2</v>
      </c>
      <c r="AH90" s="231"/>
      <c r="AI90" s="232" t="s">
        <v>3</v>
      </c>
      <c r="AJ90" s="232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16"/>
    </row>
    <row r="91" customFormat="false" ht="17.35" hidden="false" customHeight="false" outlineLevel="0" collapsed="false">
      <c r="A91" s="9"/>
      <c r="B91" s="233" t="s">
        <v>114</v>
      </c>
      <c r="C91" s="9"/>
      <c r="D91" s="9"/>
      <c r="E91" s="227" t="s">
        <v>5</v>
      </c>
      <c r="F91" s="227"/>
      <c r="G91" s="227"/>
      <c r="H91" s="234" t="n">
        <f aca="false">'විෂය තොරතුරු'!J6</f>
        <v>11</v>
      </c>
      <c r="I91" s="234" t="str">
        <f aca="false">I6</f>
        <v>F</v>
      </c>
      <c r="J91" s="234"/>
      <c r="K91" s="234"/>
      <c r="L91" s="229"/>
      <c r="M91" s="229"/>
      <c r="N91" s="229"/>
      <c r="O91" s="229"/>
      <c r="P91" s="229"/>
      <c r="Q91" s="9"/>
      <c r="R91" s="9"/>
      <c r="S91" s="26" t="s">
        <v>6</v>
      </c>
      <c r="T91" s="9"/>
      <c r="U91" s="27" t="s">
        <v>7</v>
      </c>
      <c r="V91" s="27"/>
      <c r="W91" s="27"/>
      <c r="X91" s="27"/>
      <c r="Y91" s="9"/>
      <c r="Z91" s="235" t="s">
        <v>8</v>
      </c>
      <c r="AA91" s="235"/>
      <c r="AB91" s="235"/>
      <c r="AC91" s="235"/>
      <c r="AD91" s="235"/>
      <c r="AE91" s="235"/>
      <c r="AF91" s="235"/>
      <c r="AG91" s="286" t="str">
        <f aca="false">IF($B$100="","",COUNTIF($CE$100:$CE$149,"6/3 සමත්"))</f>
        <v/>
      </c>
      <c r="AH91" s="286"/>
      <c r="AI91" s="237" t="str">
        <f aca="false">IF($B$100="","",(AG91/$U$92)*100)</f>
        <v/>
      </c>
      <c r="AJ91" s="237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16"/>
    </row>
    <row r="92" customFormat="false" ht="17.35" hidden="false" customHeight="false" outlineLevel="0" collapsed="false">
      <c r="A92" s="9"/>
      <c r="B92" s="233"/>
      <c r="C92" s="9"/>
      <c r="D92" s="9"/>
      <c r="E92" s="227" t="s">
        <v>9</v>
      </c>
      <c r="F92" s="227"/>
      <c r="G92" s="227"/>
      <c r="H92" s="228" t="str">
        <f aca="false">'විෂය තොරතුරු'!J9</f>
        <v/>
      </c>
      <c r="I92" s="228"/>
      <c r="J92" s="234"/>
      <c r="K92" s="234"/>
      <c r="L92" s="229"/>
      <c r="M92" s="229"/>
      <c r="N92" s="229"/>
      <c r="O92" s="229"/>
      <c r="P92" s="229"/>
      <c r="Q92" s="9"/>
      <c r="R92" s="9"/>
      <c r="S92" s="34" t="s">
        <v>10</v>
      </c>
      <c r="T92" s="9"/>
      <c r="U92" s="27" t="n">
        <f aca="false">IF($B$100="",0,50-COUNTIF($B$100:$B$149,""))</f>
        <v>0</v>
      </c>
      <c r="V92" s="27"/>
      <c r="W92" s="27"/>
      <c r="X92" s="27"/>
      <c r="Y92" s="9"/>
      <c r="Z92" s="235" t="s">
        <v>11</v>
      </c>
      <c r="AA92" s="235"/>
      <c r="AB92" s="235"/>
      <c r="AC92" s="235"/>
      <c r="AD92" s="235"/>
      <c r="AE92" s="235"/>
      <c r="AF92" s="235"/>
      <c r="AG92" s="35" t="str">
        <f aca="false">IF($B$100="","",COUNTIF($CE$100:$CE$149,"5/3 සමත්"))</f>
        <v/>
      </c>
      <c r="AH92" s="35"/>
      <c r="AI92" s="36" t="str">
        <f aca="false">IF($B$100="","",(AG92/$U$92)*100)</f>
        <v/>
      </c>
      <c r="AJ92" s="36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16"/>
    </row>
    <row r="93" customFormat="false" ht="15" hidden="false" customHeight="false" outlineLevel="0" collapsed="false">
      <c r="A93" s="9"/>
      <c r="B93" s="233"/>
      <c r="C93" s="9"/>
      <c r="D93" s="9"/>
      <c r="E93" s="227" t="s">
        <v>12</v>
      </c>
      <c r="F93" s="227"/>
      <c r="G93" s="227"/>
      <c r="H93" s="228" t="s">
        <v>13</v>
      </c>
      <c r="I93" s="228"/>
      <c r="J93" s="234"/>
      <c r="K93" s="234"/>
      <c r="L93" s="229"/>
      <c r="M93" s="229"/>
      <c r="N93" s="229"/>
      <c r="O93" s="229"/>
      <c r="P93" s="229"/>
      <c r="Q93" s="9"/>
      <c r="R93" s="9"/>
      <c r="S93" s="37" t="s">
        <v>14</v>
      </c>
      <c r="T93" s="9"/>
      <c r="U93" s="9"/>
      <c r="V93" s="9"/>
      <c r="W93" s="9"/>
      <c r="X93" s="9"/>
      <c r="Y93" s="9"/>
      <c r="Z93" s="239" t="s">
        <v>15</v>
      </c>
      <c r="AA93" s="239"/>
      <c r="AB93" s="239"/>
      <c r="AC93" s="239"/>
      <c r="AD93" s="239"/>
      <c r="AE93" s="239"/>
      <c r="AF93" s="239"/>
      <c r="AG93" s="369" t="str">
        <f aca="false">IF($B$100="","",SUM(AG91:AG92))</f>
        <v/>
      </c>
      <c r="AH93" s="369"/>
      <c r="AI93" s="241" t="str">
        <f aca="false">IF($B$100="","",(AG93/$U$92)*100)</f>
        <v/>
      </c>
      <c r="AJ93" s="241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16"/>
    </row>
    <row r="94" customFormat="false" ht="15" hidden="false" customHeight="false" outlineLevel="0" collapsed="false">
      <c r="A94" s="9"/>
      <c r="B94" s="242" t="n">
        <f aca="false">B9</f>
        <v>2025</v>
      </c>
      <c r="C94" s="9"/>
      <c r="D94" s="9"/>
      <c r="E94" s="227" t="s">
        <v>16</v>
      </c>
      <c r="F94" s="227"/>
      <c r="G94" s="227"/>
      <c r="H94" s="228" t="s">
        <v>115</v>
      </c>
      <c r="I94" s="228"/>
      <c r="J94" s="228"/>
      <c r="K94" s="228"/>
      <c r="L94" s="228"/>
      <c r="M94" s="228"/>
      <c r="N94" s="243" t="s">
        <v>18</v>
      </c>
      <c r="O94" s="244" t="n">
        <f aca="false">O9</f>
        <v>2025</v>
      </c>
      <c r="P94" s="244"/>
      <c r="Q94" s="9"/>
      <c r="R94" s="9"/>
      <c r="S94" s="46" t="s">
        <v>19</v>
      </c>
      <c r="T94" s="9"/>
      <c r="U94" s="9"/>
      <c r="V94" s="9"/>
      <c r="W94" s="9"/>
      <c r="X94" s="9"/>
      <c r="Y94" s="9"/>
      <c r="Z94" s="235" t="s">
        <v>20</v>
      </c>
      <c r="AA94" s="235"/>
      <c r="AB94" s="235"/>
      <c r="AC94" s="235"/>
      <c r="AD94" s="235"/>
      <c r="AE94" s="235"/>
      <c r="AF94" s="235"/>
      <c r="AG94" s="55" t="str">
        <f aca="false">IF($B$100="","",COUNTIF($CE$100:$CE$149,"සමත් කළ හැකි"))</f>
        <v/>
      </c>
      <c r="AH94" s="55"/>
      <c r="AI94" s="56" t="str">
        <f aca="false">IF($B$100="","",(AG94/$U$92)*100)</f>
        <v/>
      </c>
      <c r="AJ94" s="56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16"/>
    </row>
    <row r="95" customFormat="false" ht="15" hidden="false" customHeight="false" outlineLevel="0" collapsed="false">
      <c r="A95" s="9"/>
      <c r="B95" s="242"/>
      <c r="C95" s="9"/>
      <c r="D95" s="9"/>
      <c r="E95" s="245" t="s">
        <v>22</v>
      </c>
      <c r="F95" s="246"/>
      <c r="G95" s="246"/>
      <c r="H95" s="229"/>
      <c r="I95" s="229"/>
      <c r="J95" s="229"/>
      <c r="K95" s="229"/>
      <c r="L95" s="229"/>
      <c r="M95" s="247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235" t="s">
        <v>23</v>
      </c>
      <c r="AA95" s="235"/>
      <c r="AB95" s="235"/>
      <c r="AC95" s="235"/>
      <c r="AD95" s="235"/>
      <c r="AE95" s="235"/>
      <c r="AF95" s="235"/>
      <c r="AG95" s="248" t="str">
        <f aca="false">IF($B$100="","",(+AG91+AG92+AG94))</f>
        <v/>
      </c>
      <c r="AH95" s="248"/>
      <c r="AI95" s="249" t="str">
        <f aca="false">IF($B$100="","",(AG95/$U$92)*100)</f>
        <v/>
      </c>
      <c r="AJ95" s="24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16"/>
    </row>
    <row r="96" customFormat="false" ht="15" hidden="false" customHeight="false" outlineLevel="0" collapsed="false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250" t="s">
        <v>24</v>
      </c>
      <c r="AA96" s="251"/>
      <c r="AB96" s="251"/>
      <c r="AC96" s="251"/>
      <c r="AD96" s="251"/>
      <c r="AE96" s="251"/>
      <c r="AF96" s="251"/>
      <c r="AG96" s="252" t="str">
        <f aca="false">IF(B100="","",COUNTIF($CE$100:$CE$149,"W9"))</f>
        <v/>
      </c>
      <c r="AH96" s="252"/>
      <c r="AI96" s="253" t="str">
        <f aca="false">IF($B$100="","",(AG96/$U$92)*100)</f>
        <v/>
      </c>
      <c r="AJ96" s="253"/>
      <c r="AK96" s="9"/>
      <c r="AL96" s="254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16"/>
    </row>
    <row r="97" customFormat="false" ht="14.25" hidden="false" customHeight="true" outlineLevel="0" collapsed="false">
      <c r="A97" s="65" t="s">
        <v>25</v>
      </c>
      <c r="B97" s="66" t="s">
        <v>26</v>
      </c>
      <c r="C97" s="67" t="s">
        <v>27</v>
      </c>
      <c r="D97" s="68" t="s">
        <v>28</v>
      </c>
      <c r="E97" s="255" t="s">
        <v>29</v>
      </c>
      <c r="F97" s="255"/>
      <c r="G97" s="256" t="s">
        <v>30</v>
      </c>
      <c r="H97" s="256"/>
      <c r="I97" s="256"/>
      <c r="J97" s="256"/>
      <c r="K97" s="71" t="s">
        <v>31</v>
      </c>
      <c r="L97" s="72" t="s">
        <v>32</v>
      </c>
      <c r="M97" s="72" t="s">
        <v>33</v>
      </c>
      <c r="N97" s="73" t="s">
        <v>34</v>
      </c>
      <c r="O97" s="257" t="s">
        <v>35</v>
      </c>
      <c r="P97" s="257"/>
      <c r="Q97" s="257"/>
      <c r="R97" s="257"/>
      <c r="S97" s="257"/>
      <c r="T97" s="257"/>
      <c r="U97" s="257"/>
      <c r="V97" s="257"/>
      <c r="W97" s="256" t="s">
        <v>36</v>
      </c>
      <c r="X97" s="256"/>
      <c r="Y97" s="256"/>
      <c r="Z97" s="256"/>
      <c r="AA97" s="256"/>
      <c r="AB97" s="256"/>
      <c r="AC97" s="256"/>
      <c r="AD97" s="256"/>
      <c r="AE97" s="256" t="s">
        <v>37</v>
      </c>
      <c r="AF97" s="256"/>
      <c r="AG97" s="256"/>
      <c r="AH97" s="256"/>
      <c r="AI97" s="256"/>
      <c r="AJ97" s="256"/>
      <c r="AK97" s="256"/>
      <c r="AL97" s="256"/>
      <c r="AM97" s="75" t="s">
        <v>38</v>
      </c>
      <c r="AN97" s="76" t="s">
        <v>39</v>
      </c>
      <c r="AO97" s="77" t="s">
        <v>40</v>
      </c>
      <c r="AP97" s="78" t="s">
        <v>29</v>
      </c>
      <c r="AQ97" s="78"/>
      <c r="AR97" s="79" t="s">
        <v>30</v>
      </c>
      <c r="AS97" s="79"/>
      <c r="AT97" s="79"/>
      <c r="AU97" s="79"/>
      <c r="AV97" s="71" t="s">
        <v>31</v>
      </c>
      <c r="AW97" s="72" t="s">
        <v>32</v>
      </c>
      <c r="AX97" s="72" t="s">
        <v>33</v>
      </c>
      <c r="AY97" s="73" t="s">
        <v>34</v>
      </c>
      <c r="AZ97" s="80" t="s">
        <v>35</v>
      </c>
      <c r="BA97" s="80"/>
      <c r="BB97" s="80"/>
      <c r="BC97" s="80"/>
      <c r="BD97" s="80"/>
      <c r="BE97" s="80"/>
      <c r="BF97" s="80"/>
      <c r="BG97" s="80"/>
      <c r="BH97" s="81" t="s">
        <v>36</v>
      </c>
      <c r="BI97" s="81"/>
      <c r="BJ97" s="81"/>
      <c r="BK97" s="81"/>
      <c r="BL97" s="81"/>
      <c r="BM97" s="81"/>
      <c r="BN97" s="81"/>
      <c r="BO97" s="81"/>
      <c r="BP97" s="81" t="s">
        <v>37</v>
      </c>
      <c r="BQ97" s="81"/>
      <c r="BR97" s="81"/>
      <c r="BS97" s="81"/>
      <c r="BT97" s="81"/>
      <c r="BU97" s="81"/>
      <c r="BV97" s="81"/>
      <c r="BW97" s="81"/>
      <c r="BX97" s="256"/>
      <c r="BY97" s="256"/>
      <c r="BZ97" s="256"/>
      <c r="CA97" s="256"/>
      <c r="CB97" s="256"/>
      <c r="CC97" s="256"/>
      <c r="CD97" s="256"/>
      <c r="CE97" s="258"/>
    </row>
    <row r="98" customFormat="false" ht="93.75" hidden="false" customHeight="true" outlineLevel="0" collapsed="false">
      <c r="A98" s="65"/>
      <c r="B98" s="66"/>
      <c r="C98" s="67"/>
      <c r="D98" s="68"/>
      <c r="E98" s="102" t="str">
        <f aca="false">'විෂය තොරතුරු'!M13</f>
        <v>සිංහල භාෂාව හා සාහිත්‍යය</v>
      </c>
      <c r="F98" s="103" t="str">
        <f aca="false">'විෂය තොරතුරු'!N13</f>
        <v/>
      </c>
      <c r="G98" s="102" t="str">
        <f aca="false">'විෂය තොරතුරු'!O13</f>
        <v>බුද්ධ ධර්මය</v>
      </c>
      <c r="H98" s="104" t="str">
        <f aca="false">'විෂය තොරතුරු'!P13</f>
        <v>කතෝලික ධර්මය</v>
      </c>
      <c r="I98" s="104" t="str">
        <f aca="false">'විෂය තොරතුරු'!Q13</f>
        <v>ක්‍රිස්තියානි ධර්මය (ඉංග්‍රීසි)</v>
      </c>
      <c r="J98" s="103" t="str">
        <f aca="false">'විෂය තොරතුරු'!R13</f>
        <v/>
      </c>
      <c r="K98" s="71"/>
      <c r="L98" s="72"/>
      <c r="M98" s="72"/>
      <c r="N98" s="73"/>
      <c r="O98" s="102" t="str">
        <f aca="false">'විෂය තොරතුරු'!W13</f>
        <v>ව්‍යාපාර හා ගිණුම්කරණ අධ්‍යයනය</v>
      </c>
      <c r="P98" s="104" t="str">
        <f aca="false">'විෂය තොරතුරු'!X13</f>
        <v>පුරවැසි අධ්‍යාපනය</v>
      </c>
      <c r="Q98" s="104" t="str">
        <f aca="false">'විෂය තොරතුරු'!Y13</f>
        <v>දෙවන භාෂාවක් ලෙස (දෙමල)</v>
      </c>
      <c r="R98" s="104" t="str">
        <f aca="false">'විෂය තොරතුරු'!Z13</f>
        <v>භුගෝල විද්‍යාව</v>
      </c>
      <c r="S98" s="104" t="str">
        <f aca="false">'විෂය තොරතුරු'!AA13</f>
        <v/>
      </c>
      <c r="T98" s="104" t="str">
        <f aca="false">'විෂය තොරතුරු'!AB13</f>
        <v/>
      </c>
      <c r="U98" s="104" t="str">
        <f aca="false">'විෂය තොරතුරු'!AC13</f>
        <v/>
      </c>
      <c r="V98" s="103" t="str">
        <f aca="false">'විෂය තොරතුරු'!AD13</f>
        <v/>
      </c>
      <c r="W98" s="102" t="str">
        <f aca="false">'විෂය තොරතුරු'!AE13</f>
        <v>චිත්‍ර</v>
      </c>
      <c r="X98" s="104" t="str">
        <f aca="false">'විෂය තොරතුරු'!AF13</f>
        <v>නැටුම් (දේශීය)</v>
      </c>
      <c r="Y98" s="104" t="str">
        <f aca="false">'විෂය තොරතුරු'!AG13</f>
        <v>සංගීතය (පෙරදිග)</v>
      </c>
      <c r="Z98" s="104" t="str">
        <f aca="false">'විෂය තොරතුරු'!AH13</f>
        <v>සංගීතය (අපරදිග)</v>
      </c>
      <c r="AA98" s="104" t="str">
        <f aca="false">'විෂය තොරතුරු'!AI13</f>
        <v>නාට්‍ය හා රංග කලාව (සිංහල)</v>
      </c>
      <c r="AB98" s="104" t="str">
        <f aca="false">'විෂය තොරතුරු'!AJ13</f>
        <v>සාහිත්‍ය රසාස්වාදය (ඉංග්‍රිසි)</v>
      </c>
      <c r="AC98" s="104" t="str">
        <f aca="false">'විෂය තොරතුරු'!AK13</f>
        <v/>
      </c>
      <c r="AD98" s="103" t="str">
        <f aca="false">'විෂය තොරතුරු'!AL13</f>
        <v/>
      </c>
      <c r="AE98" s="102" t="str">
        <f aca="false">'විෂය තොරතුරු'!AM13</f>
        <v>තොරතුරු සන්නිවේදන තාක්ෂණය</v>
      </c>
      <c r="AF98" s="104" t="str">
        <f aca="false">'විෂය තොරතුරු'!AN13</f>
        <v>සන්නිවේදන මාධ්‍ය අධ්‍ය්‍යනය</v>
      </c>
      <c r="AG98" s="104" t="str">
        <f aca="false">'විෂය තොරතුරු'!AO13</f>
        <v>සෞඛ්‍ය හා ශාරීරික අධ්‍යාපනය</v>
      </c>
      <c r="AH98" s="104" t="str">
        <f aca="false">'විෂය තොරතුරු'!AP13</f>
        <v/>
      </c>
      <c r="AI98" s="104" t="str">
        <f aca="false">'විෂය තොරතුරු'!AQ13</f>
        <v/>
      </c>
      <c r="AJ98" s="104" t="str">
        <f aca="false">'විෂය තොරතුරු'!AR13</f>
        <v/>
      </c>
      <c r="AK98" s="104" t="str">
        <f aca="false">'විෂය තොරතුරු'!AS13</f>
        <v/>
      </c>
      <c r="AL98" s="103" t="str">
        <f aca="false">'විෂය තොරතුරු'!AT13</f>
        <v/>
      </c>
      <c r="AM98" s="75"/>
      <c r="AN98" s="76"/>
      <c r="AO98" s="77"/>
      <c r="AP98" s="105" t="str">
        <f aca="false">E98</f>
        <v>සිංහල භාෂාව හා සාහිත්‍යය</v>
      </c>
      <c r="AQ98" s="104" t="str">
        <f aca="false">F98</f>
        <v/>
      </c>
      <c r="AR98" s="104" t="str">
        <f aca="false">G98</f>
        <v>බුද්ධ ධර්මය</v>
      </c>
      <c r="AS98" s="104" t="str">
        <f aca="false">H98</f>
        <v>කතෝලික ධර්මය</v>
      </c>
      <c r="AT98" s="104" t="str">
        <f aca="false">I98</f>
        <v>ක්‍රිස්තියානි ධර්මය (ඉංග්‍රීසි)</v>
      </c>
      <c r="AU98" s="106" t="str">
        <f aca="false">J98</f>
        <v/>
      </c>
      <c r="AV98" s="71"/>
      <c r="AW98" s="72"/>
      <c r="AX98" s="72"/>
      <c r="AY98" s="73"/>
      <c r="AZ98" s="105" t="str">
        <f aca="false">O98</f>
        <v>ව්‍යාපාර හා ගිණුම්කරණ අධ්‍යයනය</v>
      </c>
      <c r="BA98" s="104" t="str">
        <f aca="false">P98</f>
        <v>පුරවැසි අධ්‍යාපනය</v>
      </c>
      <c r="BB98" s="104" t="str">
        <f aca="false">Q98</f>
        <v>දෙවන භාෂාවක් ලෙස (දෙමල)</v>
      </c>
      <c r="BC98" s="104" t="str">
        <f aca="false">R98</f>
        <v>භුගෝල විද්‍යාව</v>
      </c>
      <c r="BD98" s="104" t="str">
        <f aca="false">S98</f>
        <v/>
      </c>
      <c r="BE98" s="104" t="str">
        <f aca="false">T98</f>
        <v/>
      </c>
      <c r="BF98" s="104" t="str">
        <f aca="false">U98</f>
        <v/>
      </c>
      <c r="BG98" s="106" t="str">
        <f aca="false">V98</f>
        <v/>
      </c>
      <c r="BH98" s="102" t="str">
        <f aca="false">W98</f>
        <v>චිත්‍ර</v>
      </c>
      <c r="BI98" s="104" t="str">
        <f aca="false">X98</f>
        <v>නැටුම් (දේශීය)</v>
      </c>
      <c r="BJ98" s="104" t="str">
        <f aca="false">Y98</f>
        <v>සංගීතය (පෙරදිග)</v>
      </c>
      <c r="BK98" s="104" t="str">
        <f aca="false">Z98</f>
        <v>සංගීතය (අපරදිග)</v>
      </c>
      <c r="BL98" s="104" t="str">
        <f aca="false">AA98</f>
        <v>නාට්‍ය හා රංග කලාව (සිංහල)</v>
      </c>
      <c r="BM98" s="104" t="str">
        <f aca="false">AB98</f>
        <v>සාහිත්‍ය රසාස්වාදය (ඉංග්‍රිසි)</v>
      </c>
      <c r="BN98" s="104" t="str">
        <f aca="false">AC98</f>
        <v/>
      </c>
      <c r="BO98" s="103" t="str">
        <f aca="false">AD98</f>
        <v/>
      </c>
      <c r="BP98" s="102" t="str">
        <f aca="false">AE98</f>
        <v>තොරතුරු සන්නිවේදන තාක්ෂණය</v>
      </c>
      <c r="BQ98" s="104" t="str">
        <f aca="false">AF98</f>
        <v>සන්නිවේදන මාධ්‍ය අධ්‍ය්‍යනය</v>
      </c>
      <c r="BR98" s="104" t="str">
        <f aca="false">AG98</f>
        <v>සෞඛ්‍ය හා ශාරීරික අධ්‍යාපනය</v>
      </c>
      <c r="BS98" s="104" t="str">
        <f aca="false">AH98</f>
        <v/>
      </c>
      <c r="BT98" s="104" t="str">
        <f aca="false">AI98</f>
        <v/>
      </c>
      <c r="BU98" s="104" t="str">
        <f aca="false">AJ98</f>
        <v/>
      </c>
      <c r="BV98" s="104" t="str">
        <f aca="false">AK98</f>
        <v/>
      </c>
      <c r="BW98" s="103" t="str">
        <f aca="false">AL98</f>
        <v/>
      </c>
      <c r="BX98" s="107" t="s">
        <v>1</v>
      </c>
      <c r="BY98" s="108" t="s">
        <v>6</v>
      </c>
      <c r="BZ98" s="108" t="s">
        <v>10</v>
      </c>
      <c r="CA98" s="108" t="s">
        <v>14</v>
      </c>
      <c r="CB98" s="109" t="s">
        <v>19</v>
      </c>
      <c r="CC98" s="102" t="s">
        <v>41</v>
      </c>
      <c r="CD98" s="103" t="s">
        <v>42</v>
      </c>
      <c r="CE98" s="110" t="s">
        <v>43</v>
      </c>
    </row>
    <row r="99" customFormat="false" ht="17.25" hidden="false" customHeight="true" outlineLevel="0" collapsed="false">
      <c r="A99" s="122"/>
      <c r="B99" s="123"/>
      <c r="C99" s="124"/>
      <c r="D99" s="125"/>
      <c r="E99" s="126"/>
      <c r="F99" s="127"/>
      <c r="G99" s="126"/>
      <c r="H99" s="128"/>
      <c r="I99" s="128"/>
      <c r="J99" s="127"/>
      <c r="K99" s="129"/>
      <c r="L99" s="130"/>
      <c r="M99" s="130"/>
      <c r="N99" s="131"/>
      <c r="O99" s="126"/>
      <c r="P99" s="128"/>
      <c r="Q99" s="128"/>
      <c r="R99" s="128"/>
      <c r="S99" s="128"/>
      <c r="T99" s="128"/>
      <c r="U99" s="128"/>
      <c r="V99" s="127"/>
      <c r="W99" s="126"/>
      <c r="X99" s="128"/>
      <c r="Y99" s="128"/>
      <c r="Z99" s="128"/>
      <c r="AA99" s="128"/>
      <c r="AB99" s="128"/>
      <c r="AC99" s="128"/>
      <c r="AD99" s="127"/>
      <c r="AE99" s="126"/>
      <c r="AF99" s="128"/>
      <c r="AG99" s="128"/>
      <c r="AH99" s="128"/>
      <c r="AI99" s="128"/>
      <c r="AJ99" s="128"/>
      <c r="AK99" s="128"/>
      <c r="AL99" s="127"/>
      <c r="AM99" s="132"/>
      <c r="AN99" s="133"/>
      <c r="AO99" s="134"/>
      <c r="AP99" s="112"/>
      <c r="AQ99" s="111"/>
      <c r="AR99" s="111"/>
      <c r="AS99" s="111"/>
      <c r="AT99" s="111"/>
      <c r="AU99" s="113"/>
      <c r="AV99" s="135"/>
      <c r="AW99" s="86"/>
      <c r="AX99" s="86"/>
      <c r="AY99" s="136"/>
      <c r="AZ99" s="112"/>
      <c r="BA99" s="111"/>
      <c r="BB99" s="111"/>
      <c r="BC99" s="111"/>
      <c r="BD99" s="111"/>
      <c r="BE99" s="111"/>
      <c r="BF99" s="111"/>
      <c r="BG99" s="113"/>
      <c r="BH99" s="114"/>
      <c r="BI99" s="111"/>
      <c r="BJ99" s="111"/>
      <c r="BK99" s="111"/>
      <c r="BL99" s="111"/>
      <c r="BM99" s="111"/>
      <c r="BN99" s="111"/>
      <c r="BO99" s="115"/>
      <c r="BP99" s="114"/>
      <c r="BQ99" s="111"/>
      <c r="BR99" s="111"/>
      <c r="BS99" s="111"/>
      <c r="BT99" s="111"/>
      <c r="BU99" s="111"/>
      <c r="BV99" s="111"/>
      <c r="BW99" s="115"/>
      <c r="BX99" s="137"/>
      <c r="BY99" s="259"/>
      <c r="BZ99" s="259"/>
      <c r="CA99" s="259"/>
      <c r="CB99" s="260"/>
      <c r="CC99" s="126"/>
      <c r="CD99" s="127"/>
      <c r="CE99" s="140"/>
    </row>
    <row r="100" customFormat="false" ht="13.8" hidden="false" customHeight="false" outlineLevel="0" collapsed="false">
      <c r="A100" s="160" t="n">
        <v>1</v>
      </c>
      <c r="B100" s="161"/>
      <c r="C100" s="161"/>
      <c r="D100" s="162"/>
      <c r="E100" s="163"/>
      <c r="F100" s="164"/>
      <c r="G100" s="163"/>
      <c r="H100" s="165"/>
      <c r="I100" s="165"/>
      <c r="J100" s="164"/>
      <c r="K100" s="163"/>
      <c r="L100" s="165"/>
      <c r="M100" s="165"/>
      <c r="N100" s="164"/>
      <c r="O100" s="163"/>
      <c r="P100" s="165"/>
      <c r="Q100" s="165"/>
      <c r="R100" s="165"/>
      <c r="S100" s="165"/>
      <c r="T100" s="165"/>
      <c r="U100" s="165"/>
      <c r="V100" s="164"/>
      <c r="W100" s="163"/>
      <c r="X100" s="165"/>
      <c r="Y100" s="165"/>
      <c r="Z100" s="165"/>
      <c r="AA100" s="165"/>
      <c r="AB100" s="165"/>
      <c r="AC100" s="165"/>
      <c r="AD100" s="164"/>
      <c r="AE100" s="163"/>
      <c r="AF100" s="165"/>
      <c r="AG100" s="165"/>
      <c r="AH100" s="165"/>
      <c r="AI100" s="165"/>
      <c r="AJ100" s="165"/>
      <c r="AK100" s="165"/>
      <c r="AL100" s="166"/>
      <c r="AM100" s="167" t="str">
        <f aca="false">IF(B100="","",SUM(E100:AL100))</f>
        <v/>
      </c>
      <c r="AN100" s="168" t="str">
        <f aca="false">IF(B100="","",AM100/9)</f>
        <v/>
      </c>
      <c r="AO100" s="169" t="str">
        <f aca="false">IF(B100="","",IF(AM100=0,"-",RANK(AM100,$AM$100:$AM$149,0)))</f>
        <v/>
      </c>
      <c r="AP100" s="167" t="str">
        <f aca="false">IF(E100="","",IF(E100="-","-",IF(UPPER(E100)="AB","+",VLOOKUP(E100,'විෂය තොරතුරු'!$P$24:$Q$28,2))))</f>
        <v/>
      </c>
      <c r="AQ100" s="168" t="str">
        <f aca="false">IF(F100="","",IF(F100="-","-",IF(UPPER(F100)="AB","+",VLOOKUP(F100,'විෂය තොරතුරු'!$P$24:$Q$28,2))))</f>
        <v/>
      </c>
      <c r="AR100" s="168" t="str">
        <f aca="false">IF(G100="","",IF(G100="-","-",IF(UPPER(G100)="AB","+",VLOOKUP(G100,'විෂය තොරතුරු'!$P$24:$Q$28,2))))</f>
        <v/>
      </c>
      <c r="AS100" s="168" t="str">
        <f aca="false">IF(H100="","",IF(H100="-","-",IF(UPPER(H100)="AB","+",VLOOKUP(H100,'විෂය තොරතුරු'!$P$24:$Q$28,2))))</f>
        <v/>
      </c>
      <c r="AT100" s="168" t="str">
        <f aca="false">IF(I100="","",IF(I100="-","-",IF(UPPER(I100)="AB","+",VLOOKUP(I100,'විෂය තොරතුරු'!$P$24:$Q$28,2))))</f>
        <v/>
      </c>
      <c r="AU100" s="170" t="str">
        <f aca="false">IF(J100="","",IF(J100="-","-",IF(UPPER(J100)="AB","+",VLOOKUP(J100,'විෂය තොරතුරු'!$P$24:$Q$28,2))))</f>
        <v/>
      </c>
      <c r="AV100" s="171" t="str">
        <f aca="false">IF(K100="","",IF(K100="-","-",IF(UPPER(K100)="AB","+",VLOOKUP(K100,'විෂය තොරතුරු'!$P$24:$Q$28,2))))</f>
        <v/>
      </c>
      <c r="AW100" s="168" t="str">
        <f aca="false">IF(L100="","",IF(L100="-","-",IF(UPPER(L100)="AB","+",VLOOKUP(L100,'විෂය තොරතුරු'!$P$24:$Q$28,2))))</f>
        <v/>
      </c>
      <c r="AX100" s="168" t="str">
        <f aca="false">IF(M100="","",IF(M100="-","-",IF(UPPER(M100)="AB","+",VLOOKUP(M100,'විෂය තොරතුරු'!$P$24:$Q$28,2))))</f>
        <v/>
      </c>
      <c r="AY100" s="169" t="str">
        <f aca="false">IF(N100="","",IF(N100="-","-",IF(UPPER(N100)="AB","+",VLOOKUP(N100,'විෂය තොරතුරු'!$P$24:$Q$28,2))))</f>
        <v/>
      </c>
      <c r="AZ100" s="167" t="str">
        <f aca="false">IF(O100="","",IF(O100="-","-",IF(UPPER(O100)="AB","+",VLOOKUP(O100,'විෂය තොරතුරු'!$P$24:$Q$28,2))))</f>
        <v/>
      </c>
      <c r="BA100" s="168" t="str">
        <f aca="false">IF(P100="","",IF(P100="-","-",IF(UPPER(P100)="AB","+",VLOOKUP(P100,'විෂය තොරතුරු'!$P$24:$Q$28,2))))</f>
        <v/>
      </c>
      <c r="BB100" s="168" t="str">
        <f aca="false">IF(Q100="","",IF(Q100="-","-",IF(UPPER(Q100)="AB","+",VLOOKUP(Q100,'විෂය තොරතුරු'!$P$24:$Q$28,2))))</f>
        <v/>
      </c>
      <c r="BC100" s="168" t="str">
        <f aca="false">IF(R100="","",IF(R100="-","-",IF(UPPER(R100)="AB","+",VLOOKUP(R100,'විෂය තොරතුරු'!$P$24:$Q$28,2))))</f>
        <v/>
      </c>
      <c r="BD100" s="168" t="str">
        <f aca="false">IF(S100="","",IF(S100="-","-",IF(UPPER(S100)="AB","+",VLOOKUP(S100,'විෂය තොරතුරු'!$P$24:$Q$28,2))))</f>
        <v/>
      </c>
      <c r="BE100" s="168" t="str">
        <f aca="false">IF(T100="","",IF(T100="-","-",IF(UPPER(T100)="AB","+",VLOOKUP(T100,'විෂය තොරතුරු'!$P$24:$Q$28,2))))</f>
        <v/>
      </c>
      <c r="BF100" s="168" t="str">
        <f aca="false">IF(U100="","",IF(U100="-","-",IF(UPPER(U100)="AB","+",VLOOKUP(U100,'විෂය තොරතුරු'!$P$24:$Q$28,2))))</f>
        <v/>
      </c>
      <c r="BG100" s="170" t="str">
        <f aca="false">IF(V100="","",IF(V100="-","-",IF(UPPER(V100)="AB","+",VLOOKUP(V100,'විෂය තොරතුරු'!$P$24:$Q$28,2))))</f>
        <v/>
      </c>
      <c r="BH100" s="171" t="str">
        <f aca="false">IF(W100="","",IF(W100="-","-",IF(UPPER(W100)="AB","+",VLOOKUP(W100,'විෂය තොරතුරු'!$P$24:$Q$28,2))))</f>
        <v/>
      </c>
      <c r="BI100" s="168" t="str">
        <f aca="false">IF(X100="","",IF(X100="-","-",IF(UPPER(X100)="AB","+",VLOOKUP(X100,'විෂය තොරතුරු'!$P$24:$Q$28,2))))</f>
        <v/>
      </c>
      <c r="BJ100" s="168" t="str">
        <f aca="false">IF(Y100="","",IF(Y100="-","-",IF(UPPER(Y100)="AB","+",VLOOKUP(Y100,'විෂය තොරතුරු'!$P$24:$Q$28,2))))</f>
        <v/>
      </c>
      <c r="BK100" s="168" t="str">
        <f aca="false">IF(Z100="","",IF(Z100="-","-",IF(UPPER(Z100)="AB","+",VLOOKUP(Z100,'විෂය තොරතුරු'!$P$24:$Q$28,2))))</f>
        <v/>
      </c>
      <c r="BL100" s="168" t="str">
        <f aca="false">IF(AA100="","",IF(AA100="-","-",IF(UPPER(AA100)="AB","+",VLOOKUP(AA100,'විෂය තොරතුරු'!$P$24:$Q$28,2))))</f>
        <v/>
      </c>
      <c r="BM100" s="168" t="str">
        <f aca="false">IF(AB100="","",IF(AB100="-","-",IF(UPPER(AB100)="AB","+",VLOOKUP(AB100,'විෂය තොරතුරු'!$P$24:$Q$28,2))))</f>
        <v/>
      </c>
      <c r="BN100" s="168" t="str">
        <f aca="false">IF(AC100="","",IF(AC100="-","-",IF(UPPER(AC100)="AB","+",VLOOKUP(AC100,'විෂය තොරතුරු'!$P$24:$Q$28,2))))</f>
        <v/>
      </c>
      <c r="BO100" s="169" t="str">
        <f aca="false">IF(AD100="","",IF(AD100="-","-",IF(UPPER(AD100)="AB","+",VLOOKUP(AD100,'විෂය තොරතුරු'!$P$24:$Q$28,2))))</f>
        <v/>
      </c>
      <c r="BP100" s="171" t="str">
        <f aca="false">IF(AE100="","",IF(AE100="-","-",IF(UPPER(AE100)="AB","+",VLOOKUP(AE100,'විෂය තොරතුරු'!$P$24:$Q$28,2))))</f>
        <v/>
      </c>
      <c r="BQ100" s="168" t="str">
        <f aca="false">IF(AF100="","",IF(AF100="-","-",IF(UPPER(AF100)="AB","+",VLOOKUP(AF100,'විෂය තොරතුරු'!$P$24:$Q$28,2))))</f>
        <v/>
      </c>
      <c r="BR100" s="168" t="str">
        <f aca="false">IF(AG100="","",IF(AG100="-","-",IF(UPPER(AG100)="AB","+",VLOOKUP(AG100,'විෂය තොරතුරු'!$P$24:$Q$28,2))))</f>
        <v/>
      </c>
      <c r="BS100" s="168" t="str">
        <f aca="false">IF(AH100="","",IF(AH100="-","-",IF(UPPER(AH100)="AB","+",VLOOKUP(AH100,'විෂය තොරතුරු'!$P$24:$Q$28,2))))</f>
        <v/>
      </c>
      <c r="BT100" s="168" t="str">
        <f aca="false">IF(AI100="","",IF(AI100="-","-",IF(UPPER(AI100)="AB","+",VLOOKUP(AI100,'විෂය තොරතුරු'!$P$24:$Q$28,2))))</f>
        <v/>
      </c>
      <c r="BU100" s="168" t="str">
        <f aca="false">IF(AJ100="","",IF(AJ100="-","-",IF(UPPER(AJ100)="AB","+",VLOOKUP(AJ100,'විෂය තොරතුරු'!$P$24:$Q$28,2))))</f>
        <v/>
      </c>
      <c r="BV100" s="168" t="str">
        <f aca="false">IF(AK100="","",IF(AK100="-","-",IF(UPPER(AK100)="AB","+",VLOOKUP(AK100,'විෂය තොරතුරු'!$P$24:$Q$28,2))))</f>
        <v/>
      </c>
      <c r="BW100" s="169" t="str">
        <f aca="false">IF(AL100="","",IF(AL100="-","-",IF(UPPER(AL100)="AB","+",VLOOKUP(AL100,'විෂය තොරතුරු'!$P$24:$Q$28,2))))</f>
        <v/>
      </c>
      <c r="BX100" s="171" t="str">
        <f aca="false">IF($B100="","",COUNTIF($AP100:$BW100,"A"))</f>
        <v/>
      </c>
      <c r="BY100" s="171" t="str">
        <f aca="false">IF($B100="","",COUNTIF($AP100:$BW100,"B"))</f>
        <v/>
      </c>
      <c r="BZ100" s="171" t="str">
        <f aca="false">IF($B100="","",COUNTIF($AP100:$BW100,"C"))</f>
        <v/>
      </c>
      <c r="CA100" s="171" t="str">
        <f aca="false">IF($B100="","",COUNTIF($AP100:$BW100,"S"))</f>
        <v/>
      </c>
      <c r="CB100" s="171" t="str">
        <f aca="false">IF($B100="","",COUNTIF($AP100:$BW100,"W"))</f>
        <v/>
      </c>
      <c r="CC100" s="171" t="str">
        <f aca="false">IF(B100="","",SUM(BX100:CA100))</f>
        <v/>
      </c>
      <c r="CD100" s="169" t="str">
        <f aca="false">IF(B100="","",SUM(BX100:BZ100))</f>
        <v/>
      </c>
      <c r="CE100" s="172" t="str">
        <f aca="false">IF(B100="","",IF(AND(CC100&gt;=6,CD100&gt;=3,OR(E100&gt;=35,F100&gt;=35),L100&gt;=35),"6/3 සමත්",IF(AND(CC100&gt;=5,CD100&gt;=3,OR(E100&gt;=35,F100&gt;=35,L100&gt;=35)),"5/3 සමත්",IF(AND(CC100&gt;=4,CD100&gt;=1,OR(E100&gt;=20,F100&gt;=20,L100&gt;=20)),"සමත් කළ හැකි",IF(CB100=9,"W9","අසමත් ?")))))</f>
        <v/>
      </c>
    </row>
    <row r="101" customFormat="false" ht="13.8" hidden="false" customHeight="false" outlineLevel="0" collapsed="false">
      <c r="A101" s="160" t="n">
        <v>2</v>
      </c>
      <c r="B101" s="161"/>
      <c r="C101" s="161"/>
      <c r="D101" s="162"/>
      <c r="E101" s="163"/>
      <c r="F101" s="164"/>
      <c r="G101" s="163"/>
      <c r="H101" s="165"/>
      <c r="I101" s="165"/>
      <c r="J101" s="164"/>
      <c r="K101" s="163"/>
      <c r="L101" s="165"/>
      <c r="M101" s="165"/>
      <c r="N101" s="164"/>
      <c r="O101" s="163"/>
      <c r="P101" s="165"/>
      <c r="Q101" s="165"/>
      <c r="R101" s="165"/>
      <c r="S101" s="165"/>
      <c r="T101" s="165"/>
      <c r="U101" s="165"/>
      <c r="V101" s="164"/>
      <c r="W101" s="163"/>
      <c r="X101" s="165"/>
      <c r="Y101" s="165"/>
      <c r="Z101" s="165"/>
      <c r="AA101" s="165"/>
      <c r="AB101" s="165"/>
      <c r="AC101" s="165"/>
      <c r="AD101" s="164"/>
      <c r="AE101" s="163"/>
      <c r="AF101" s="165"/>
      <c r="AG101" s="165"/>
      <c r="AH101" s="165"/>
      <c r="AI101" s="165"/>
      <c r="AJ101" s="165"/>
      <c r="AK101" s="165"/>
      <c r="AL101" s="166"/>
      <c r="AM101" s="167" t="str">
        <f aca="false">IF(B101="","",SUM(E101:AL101))</f>
        <v/>
      </c>
      <c r="AN101" s="168" t="str">
        <f aca="false">IF(B101="","",AM101/9)</f>
        <v/>
      </c>
      <c r="AO101" s="169" t="str">
        <f aca="false">IF(B101="","",IF(AM101=0,"-",RANK(AM101,$AM$100:$AM$149,0)))</f>
        <v/>
      </c>
      <c r="AP101" s="167" t="str">
        <f aca="false">IF(E101="","",IF(E101="-","-",IF(UPPER(E101)="AB","+",VLOOKUP(E101,'විෂය තොරතුරු'!$P$24:$Q$28,2))))</f>
        <v/>
      </c>
      <c r="AQ101" s="168" t="str">
        <f aca="false">IF(F101="","",IF(F101="-","-",IF(UPPER(F101)="AB","+",VLOOKUP(F101,'විෂය තොරතුරු'!$P$24:$Q$28,2))))</f>
        <v/>
      </c>
      <c r="AR101" s="168" t="str">
        <f aca="false">IF(G101="","",IF(G101="-","-",IF(UPPER(G101)="AB","+",VLOOKUP(G101,'විෂය තොරතුරු'!$P$24:$Q$28,2))))</f>
        <v/>
      </c>
      <c r="AS101" s="168" t="str">
        <f aca="false">IF(H101="","",IF(H101="-","-",IF(UPPER(H101)="AB","+",VLOOKUP(H101,'විෂය තොරතුරු'!$P$24:$Q$28,2))))</f>
        <v/>
      </c>
      <c r="AT101" s="168" t="str">
        <f aca="false">IF(I101="","",IF(I101="-","-",IF(UPPER(I101)="AB","+",VLOOKUP(I101,'විෂය තොරතුරු'!$P$24:$Q$28,2))))</f>
        <v/>
      </c>
      <c r="AU101" s="170" t="str">
        <f aca="false">IF(J101="","",IF(J101="-","-",IF(UPPER(J101)="AB","+",VLOOKUP(J101,'විෂය තොරතුරු'!$P$24:$Q$28,2))))</f>
        <v/>
      </c>
      <c r="AV101" s="171" t="str">
        <f aca="false">IF(K101="","",IF(K101="-","-",IF(UPPER(K101)="AB","+",VLOOKUP(K101,'විෂය තොරතුරු'!$P$24:$Q$28,2))))</f>
        <v/>
      </c>
      <c r="AW101" s="168" t="str">
        <f aca="false">IF(L101="","",IF(L101="-","-",IF(UPPER(L101)="AB","+",VLOOKUP(L101,'විෂය තොරතුරු'!$P$24:$Q$28,2))))</f>
        <v/>
      </c>
      <c r="AX101" s="168" t="str">
        <f aca="false">IF(M101="","",IF(M101="-","-",IF(UPPER(M101)="AB","+",VLOOKUP(M101,'විෂය තොරතුරු'!$P$24:$Q$28,2))))</f>
        <v/>
      </c>
      <c r="AY101" s="169" t="str">
        <f aca="false">IF(N101="","",IF(N101="-","-",IF(UPPER(N101)="AB","+",VLOOKUP(N101,'විෂය තොරතුරු'!$P$24:$Q$28,2))))</f>
        <v/>
      </c>
      <c r="AZ101" s="167" t="str">
        <f aca="false">IF(O101="","",IF(O101="-","-",IF(UPPER(O101)="AB","+",VLOOKUP(O101,'විෂය තොරතුරු'!$P$24:$Q$28,2))))</f>
        <v/>
      </c>
      <c r="BA101" s="168" t="str">
        <f aca="false">IF(P101="","",IF(P101="-","-",IF(UPPER(P101)="AB","+",VLOOKUP(P101,'විෂය තොරතුරු'!$P$24:$Q$28,2))))</f>
        <v/>
      </c>
      <c r="BB101" s="168" t="str">
        <f aca="false">IF(Q101="","",IF(Q101="-","-",IF(UPPER(Q101)="AB","+",VLOOKUP(Q101,'විෂය තොරතුරු'!$P$24:$Q$28,2))))</f>
        <v/>
      </c>
      <c r="BC101" s="168" t="str">
        <f aca="false">IF(R101="","",IF(R101="-","-",IF(UPPER(R101)="AB","+",VLOOKUP(R101,'විෂය තොරතුරු'!$P$24:$Q$28,2))))</f>
        <v/>
      </c>
      <c r="BD101" s="168" t="str">
        <f aca="false">IF(S101="","",IF(S101="-","-",IF(UPPER(S101)="AB","+",VLOOKUP(S101,'විෂය තොරතුරු'!$P$24:$Q$28,2))))</f>
        <v/>
      </c>
      <c r="BE101" s="168" t="str">
        <f aca="false">IF(T101="","",IF(T101="-","-",IF(UPPER(T101)="AB","+",VLOOKUP(T101,'විෂය තොරතුරු'!$P$24:$Q$28,2))))</f>
        <v/>
      </c>
      <c r="BF101" s="168" t="str">
        <f aca="false">IF(U101="","",IF(U101="-","-",IF(UPPER(U101)="AB","+",VLOOKUP(U101,'විෂය තොරතුරු'!$P$24:$Q$28,2))))</f>
        <v/>
      </c>
      <c r="BG101" s="170" t="str">
        <f aca="false">IF(V101="","",IF(V101="-","-",IF(UPPER(V101)="AB","+",VLOOKUP(V101,'විෂය තොරතුරු'!$P$24:$Q$28,2))))</f>
        <v/>
      </c>
      <c r="BH101" s="171" t="str">
        <f aca="false">IF(W101="","",IF(W101="-","-",IF(UPPER(W101)="AB","+",VLOOKUP(W101,'විෂය තොරතුරු'!$P$24:$Q$28,2))))</f>
        <v/>
      </c>
      <c r="BI101" s="168" t="str">
        <f aca="false">IF(X101="","",IF(X101="-","-",IF(UPPER(X101)="AB","+",VLOOKUP(X101,'විෂය තොරතුරු'!$P$24:$Q$28,2))))</f>
        <v/>
      </c>
      <c r="BJ101" s="168" t="str">
        <f aca="false">IF(Y101="","",IF(Y101="-","-",IF(UPPER(Y101)="AB","+",VLOOKUP(Y101,'විෂය තොරතුරු'!$P$24:$Q$28,2))))</f>
        <v/>
      </c>
      <c r="BK101" s="168" t="str">
        <f aca="false">IF(Z101="","",IF(Z101="-","-",IF(UPPER(Z101)="AB","+",VLOOKUP(Z101,'විෂය තොරතුරු'!$P$24:$Q$28,2))))</f>
        <v/>
      </c>
      <c r="BL101" s="168" t="str">
        <f aca="false">IF(AA101="","",IF(AA101="-","-",IF(UPPER(AA101)="AB","+",VLOOKUP(AA101,'විෂය තොරතුරු'!$P$24:$Q$28,2))))</f>
        <v/>
      </c>
      <c r="BM101" s="168" t="str">
        <f aca="false">IF(AB101="","",IF(AB101="-","-",IF(UPPER(AB101)="AB","+",VLOOKUP(AB101,'විෂය තොරතුරු'!$P$24:$Q$28,2))))</f>
        <v/>
      </c>
      <c r="BN101" s="168" t="str">
        <f aca="false">IF(AC101="","",IF(AC101="-","-",IF(UPPER(AC101)="AB","+",VLOOKUP(AC101,'විෂය තොරතුරු'!$P$24:$Q$28,2))))</f>
        <v/>
      </c>
      <c r="BO101" s="169" t="str">
        <f aca="false">IF(AD101="","",IF(AD101="-","-",IF(UPPER(AD101)="AB","+",VLOOKUP(AD101,'විෂය තොරතුරු'!$P$24:$Q$28,2))))</f>
        <v/>
      </c>
      <c r="BP101" s="171" t="str">
        <f aca="false">IF(AE101="","",IF(AE101="-","-",IF(UPPER(AE101)="AB","+",VLOOKUP(AE101,'විෂය තොරතුරු'!$P$24:$Q$28,2))))</f>
        <v/>
      </c>
      <c r="BQ101" s="168" t="str">
        <f aca="false">IF(AF101="","",IF(AF101="-","-",IF(UPPER(AF101)="AB","+",VLOOKUP(AF101,'විෂය තොරතුරු'!$P$24:$Q$28,2))))</f>
        <v/>
      </c>
      <c r="BR101" s="168" t="str">
        <f aca="false">IF(AG101="","",IF(AG101="-","-",IF(UPPER(AG101)="AB","+",VLOOKUP(AG101,'විෂය තොරතුරු'!$P$24:$Q$28,2))))</f>
        <v/>
      </c>
      <c r="BS101" s="168" t="str">
        <f aca="false">IF(AH101="","",IF(AH101="-","-",IF(UPPER(AH101)="AB","+",VLOOKUP(AH101,'විෂය තොරතුරු'!$P$24:$Q$28,2))))</f>
        <v/>
      </c>
      <c r="BT101" s="168" t="str">
        <f aca="false">IF(AI101="","",IF(AI101="-","-",IF(UPPER(AI101)="AB","+",VLOOKUP(AI101,'විෂය තොරතුරු'!$P$24:$Q$28,2))))</f>
        <v/>
      </c>
      <c r="BU101" s="168" t="str">
        <f aca="false">IF(AJ101="","",IF(AJ101="-","-",IF(UPPER(AJ101)="AB","+",VLOOKUP(AJ101,'විෂය තොරතුරු'!$P$24:$Q$28,2))))</f>
        <v/>
      </c>
      <c r="BV101" s="168" t="str">
        <f aca="false">IF(AK101="","",IF(AK101="-","-",IF(UPPER(AK101)="AB","+",VLOOKUP(AK101,'විෂය තොරතුරු'!$P$24:$Q$28,2))))</f>
        <v/>
      </c>
      <c r="BW101" s="169" t="str">
        <f aca="false">IF(AL101="","",IF(AL101="-","-",IF(UPPER(AL101)="AB","+",VLOOKUP(AL101,'විෂය තොරතුරු'!$P$24:$Q$28,2))))</f>
        <v/>
      </c>
      <c r="BX101" s="171" t="str">
        <f aca="false">IF($B101="","",COUNTIF($AP101:$BW101,"A"))</f>
        <v/>
      </c>
      <c r="BY101" s="171" t="str">
        <f aca="false">IF($B101="","",COUNTIF($AP101:$BW101,"B"))</f>
        <v/>
      </c>
      <c r="BZ101" s="171" t="str">
        <f aca="false">IF($B101="","",COUNTIF($AP101:$BW101,"C"))</f>
        <v/>
      </c>
      <c r="CA101" s="171" t="str">
        <f aca="false">IF($B101="","",COUNTIF($AP101:$BW101,"S"))</f>
        <v/>
      </c>
      <c r="CB101" s="171" t="str">
        <f aca="false">IF($B101="","",COUNTIF($AP101:$BW101,"W"))</f>
        <v/>
      </c>
      <c r="CC101" s="171" t="str">
        <f aca="false">IF(B101="","",SUM(BX101:CA101))</f>
        <v/>
      </c>
      <c r="CD101" s="169" t="str">
        <f aca="false">IF(B101="","",SUM(BX101:BZ101))</f>
        <v/>
      </c>
      <c r="CE101" s="172" t="str">
        <f aca="false">IF(B101="","",IF(AND(CC101&gt;=6,CD101&gt;=3,OR(E101&gt;=35,F101&gt;=35),L101&gt;=35),"6/3 සමත්",IF(AND(CC101&gt;=5,CD101&gt;=3,OR(E101&gt;=35,F101&gt;=35,L101&gt;=35)),"5/3 සමත්",IF(AND(CC101&gt;=4,CD101&gt;=1,OR(E101&gt;=20,F101&gt;=20,L101&gt;=20)),"සමත් කළ හැකි",IF(CB101=9,"W9","අසමත් ?")))))</f>
        <v/>
      </c>
    </row>
    <row r="102" customFormat="false" ht="13.8" hidden="false" customHeight="false" outlineLevel="0" collapsed="false">
      <c r="A102" s="160" t="n">
        <v>3</v>
      </c>
      <c r="B102" s="161"/>
      <c r="C102" s="161"/>
      <c r="D102" s="162"/>
      <c r="E102" s="163"/>
      <c r="F102" s="164"/>
      <c r="G102" s="163"/>
      <c r="H102" s="165"/>
      <c r="I102" s="165"/>
      <c r="J102" s="164"/>
      <c r="K102" s="163"/>
      <c r="L102" s="165"/>
      <c r="M102" s="165"/>
      <c r="N102" s="164"/>
      <c r="O102" s="163"/>
      <c r="P102" s="165"/>
      <c r="Q102" s="165"/>
      <c r="R102" s="165"/>
      <c r="S102" s="165"/>
      <c r="T102" s="165"/>
      <c r="U102" s="165"/>
      <c r="V102" s="164"/>
      <c r="W102" s="163"/>
      <c r="X102" s="165"/>
      <c r="Y102" s="165"/>
      <c r="Z102" s="165"/>
      <c r="AA102" s="165"/>
      <c r="AB102" s="165"/>
      <c r="AC102" s="165"/>
      <c r="AD102" s="164"/>
      <c r="AE102" s="163"/>
      <c r="AF102" s="165"/>
      <c r="AG102" s="165"/>
      <c r="AH102" s="165"/>
      <c r="AI102" s="165"/>
      <c r="AJ102" s="165"/>
      <c r="AK102" s="165"/>
      <c r="AL102" s="166"/>
      <c r="AM102" s="167" t="str">
        <f aca="false">IF(B102="","",SUM(E102:AL102))</f>
        <v/>
      </c>
      <c r="AN102" s="168" t="str">
        <f aca="false">IF(B102="","",AM102/9)</f>
        <v/>
      </c>
      <c r="AO102" s="169" t="str">
        <f aca="false">IF(B102="","",IF(AM102=0,"-",RANK(AM102,$AM$100:$AM$149,0)))</f>
        <v/>
      </c>
      <c r="AP102" s="167" t="str">
        <f aca="false">IF(E102="","",IF(E102="-","-",IF(UPPER(E102)="AB","+",VLOOKUP(E102,'විෂය තොරතුරු'!$P$24:$Q$28,2))))</f>
        <v/>
      </c>
      <c r="AQ102" s="168" t="str">
        <f aca="false">IF(F102="","",IF(F102="-","-",IF(UPPER(F102)="AB","+",VLOOKUP(F102,'විෂය තොරතුරු'!$P$24:$Q$28,2))))</f>
        <v/>
      </c>
      <c r="AR102" s="168" t="str">
        <f aca="false">IF(G102="","",IF(G102="-","-",IF(UPPER(G102)="AB","+",VLOOKUP(G102,'විෂය තොරතුරු'!$P$24:$Q$28,2))))</f>
        <v/>
      </c>
      <c r="AS102" s="168" t="str">
        <f aca="false">IF(H102="","",IF(H102="-","-",IF(UPPER(H102)="AB","+",VLOOKUP(H102,'විෂය තොරතුරු'!$P$24:$Q$28,2))))</f>
        <v/>
      </c>
      <c r="AT102" s="168" t="str">
        <f aca="false">IF(I102="","",IF(I102="-","-",IF(UPPER(I102)="AB","+",VLOOKUP(I102,'විෂය තොරතුරු'!$P$24:$Q$28,2))))</f>
        <v/>
      </c>
      <c r="AU102" s="170" t="str">
        <f aca="false">IF(J102="","",IF(J102="-","-",IF(UPPER(J102)="AB","+",VLOOKUP(J102,'විෂය තොරතුරු'!$P$24:$Q$28,2))))</f>
        <v/>
      </c>
      <c r="AV102" s="171" t="str">
        <f aca="false">IF(K102="","",IF(K102="-","-",IF(UPPER(K102)="AB","+",VLOOKUP(K102,'විෂය තොරතුරු'!$P$24:$Q$28,2))))</f>
        <v/>
      </c>
      <c r="AW102" s="168" t="str">
        <f aca="false">IF(L102="","",IF(L102="-","-",IF(UPPER(L102)="AB","+",VLOOKUP(L102,'විෂය තොරතුරු'!$P$24:$Q$28,2))))</f>
        <v/>
      </c>
      <c r="AX102" s="168" t="str">
        <f aca="false">IF(M102="","",IF(M102="-","-",IF(UPPER(M102)="AB","+",VLOOKUP(M102,'විෂය තොරතුරු'!$P$24:$Q$28,2))))</f>
        <v/>
      </c>
      <c r="AY102" s="169" t="str">
        <f aca="false">IF(N102="","",IF(N102="-","-",IF(UPPER(N102)="AB","+",VLOOKUP(N102,'විෂය තොරතුරු'!$P$24:$Q$28,2))))</f>
        <v/>
      </c>
      <c r="AZ102" s="167" t="str">
        <f aca="false">IF(O102="","",IF(O102="-","-",IF(UPPER(O102)="AB","+",VLOOKUP(O102,'විෂය තොරතුරු'!$P$24:$Q$28,2))))</f>
        <v/>
      </c>
      <c r="BA102" s="168" t="str">
        <f aca="false">IF(P102="","",IF(P102="-","-",IF(UPPER(P102)="AB","+",VLOOKUP(P102,'විෂය තොරතුරු'!$P$24:$Q$28,2))))</f>
        <v/>
      </c>
      <c r="BB102" s="168" t="str">
        <f aca="false">IF(Q102="","",IF(Q102="-","-",IF(UPPER(Q102)="AB","+",VLOOKUP(Q102,'විෂය තොරතුරු'!$P$24:$Q$28,2))))</f>
        <v/>
      </c>
      <c r="BC102" s="168" t="str">
        <f aca="false">IF(R102="","",IF(R102="-","-",IF(UPPER(R102)="AB","+",VLOOKUP(R102,'විෂය තොරතුරු'!$P$24:$Q$28,2))))</f>
        <v/>
      </c>
      <c r="BD102" s="168" t="str">
        <f aca="false">IF(S102="","",IF(S102="-","-",IF(UPPER(S102)="AB","+",VLOOKUP(S102,'විෂය තොරතුරු'!$P$24:$Q$28,2))))</f>
        <v/>
      </c>
      <c r="BE102" s="168" t="str">
        <f aca="false">IF(T102="","",IF(T102="-","-",IF(UPPER(T102)="AB","+",VLOOKUP(T102,'විෂය තොරතුරු'!$P$24:$Q$28,2))))</f>
        <v/>
      </c>
      <c r="BF102" s="168" t="str">
        <f aca="false">IF(U102="","",IF(U102="-","-",IF(UPPER(U102)="AB","+",VLOOKUP(U102,'විෂය තොරතුරු'!$P$24:$Q$28,2))))</f>
        <v/>
      </c>
      <c r="BG102" s="170" t="str">
        <f aca="false">IF(V102="","",IF(V102="-","-",IF(UPPER(V102)="AB","+",VLOOKUP(V102,'විෂය තොරතුරු'!$P$24:$Q$28,2))))</f>
        <v/>
      </c>
      <c r="BH102" s="171" t="str">
        <f aca="false">IF(W102="","",IF(W102="-","-",IF(UPPER(W102)="AB","+",VLOOKUP(W102,'විෂය තොරතුරු'!$P$24:$Q$28,2))))</f>
        <v/>
      </c>
      <c r="BI102" s="168" t="str">
        <f aca="false">IF(X102="","",IF(X102="-","-",IF(UPPER(X102)="AB","+",VLOOKUP(X102,'විෂය තොරතුරු'!$P$24:$Q$28,2))))</f>
        <v/>
      </c>
      <c r="BJ102" s="168" t="str">
        <f aca="false">IF(Y102="","",IF(Y102="-","-",IF(UPPER(Y102)="AB","+",VLOOKUP(Y102,'විෂය තොරතුරු'!$P$24:$Q$28,2))))</f>
        <v/>
      </c>
      <c r="BK102" s="168" t="str">
        <f aca="false">IF(Z102="","",IF(Z102="-","-",IF(UPPER(Z102)="AB","+",VLOOKUP(Z102,'විෂය තොරතුරු'!$P$24:$Q$28,2))))</f>
        <v/>
      </c>
      <c r="BL102" s="168" t="str">
        <f aca="false">IF(AA102="","",IF(AA102="-","-",IF(UPPER(AA102)="AB","+",VLOOKUP(AA102,'විෂය තොරතුරු'!$P$24:$Q$28,2))))</f>
        <v/>
      </c>
      <c r="BM102" s="168" t="str">
        <f aca="false">IF(AB102="","",IF(AB102="-","-",IF(UPPER(AB102)="AB","+",VLOOKUP(AB102,'විෂය තොරතුරු'!$P$24:$Q$28,2))))</f>
        <v/>
      </c>
      <c r="BN102" s="168" t="str">
        <f aca="false">IF(AC102="","",IF(AC102="-","-",IF(UPPER(AC102)="AB","+",VLOOKUP(AC102,'විෂය තොරතුරු'!$P$24:$Q$28,2))))</f>
        <v/>
      </c>
      <c r="BO102" s="169" t="str">
        <f aca="false">IF(AD102="","",IF(AD102="-","-",IF(UPPER(AD102)="AB","+",VLOOKUP(AD102,'විෂය තොරතුරු'!$P$24:$Q$28,2))))</f>
        <v/>
      </c>
      <c r="BP102" s="171" t="str">
        <f aca="false">IF(AE102="","",IF(AE102="-","-",IF(UPPER(AE102)="AB","+",VLOOKUP(AE102,'විෂය තොරතුරු'!$P$24:$Q$28,2))))</f>
        <v/>
      </c>
      <c r="BQ102" s="168" t="str">
        <f aca="false">IF(AF102="","",IF(AF102="-","-",IF(UPPER(AF102)="AB","+",VLOOKUP(AF102,'විෂය තොරතුරු'!$P$24:$Q$28,2))))</f>
        <v/>
      </c>
      <c r="BR102" s="168" t="str">
        <f aca="false">IF(AG102="","",IF(AG102="-","-",IF(UPPER(AG102)="AB","+",VLOOKUP(AG102,'විෂය තොරතුරු'!$P$24:$Q$28,2))))</f>
        <v/>
      </c>
      <c r="BS102" s="168" t="str">
        <f aca="false">IF(AH102="","",IF(AH102="-","-",IF(UPPER(AH102)="AB","+",VLOOKUP(AH102,'විෂය තොරතුරු'!$P$24:$Q$28,2))))</f>
        <v/>
      </c>
      <c r="BT102" s="168" t="str">
        <f aca="false">IF(AI102="","",IF(AI102="-","-",IF(UPPER(AI102)="AB","+",VLOOKUP(AI102,'විෂය තොරතුරු'!$P$24:$Q$28,2))))</f>
        <v/>
      </c>
      <c r="BU102" s="168" t="str">
        <f aca="false">IF(AJ102="","",IF(AJ102="-","-",IF(UPPER(AJ102)="AB","+",VLOOKUP(AJ102,'විෂය තොරතුරු'!$P$24:$Q$28,2))))</f>
        <v/>
      </c>
      <c r="BV102" s="168" t="str">
        <f aca="false">IF(AK102="","",IF(AK102="-","-",IF(UPPER(AK102)="AB","+",VLOOKUP(AK102,'විෂය තොරතුරු'!$P$24:$Q$28,2))))</f>
        <v/>
      </c>
      <c r="BW102" s="169" t="str">
        <f aca="false">IF(AL102="","",IF(AL102="-","-",IF(UPPER(AL102)="AB","+",VLOOKUP(AL102,'විෂය තොරතුරු'!$P$24:$Q$28,2))))</f>
        <v/>
      </c>
      <c r="BX102" s="171" t="str">
        <f aca="false">IF($B102="","",COUNTIF($AP102:$BW102,"A"))</f>
        <v/>
      </c>
      <c r="BY102" s="171" t="str">
        <f aca="false">IF($B102="","",COUNTIF($AP102:$BW102,"B"))</f>
        <v/>
      </c>
      <c r="BZ102" s="171" t="str">
        <f aca="false">IF($B102="","",COUNTIF($AP102:$BW102,"C"))</f>
        <v/>
      </c>
      <c r="CA102" s="171" t="str">
        <f aca="false">IF($B102="","",COUNTIF($AP102:$BW102,"S"))</f>
        <v/>
      </c>
      <c r="CB102" s="171" t="str">
        <f aca="false">IF($B102="","",COUNTIF($AP102:$BW102,"W"))</f>
        <v/>
      </c>
      <c r="CC102" s="171" t="str">
        <f aca="false">IF(B102="","",SUM(BX102:CA102))</f>
        <v/>
      </c>
      <c r="CD102" s="169" t="str">
        <f aca="false">IF(B102="","",SUM(BX102:BZ102))</f>
        <v/>
      </c>
      <c r="CE102" s="172" t="str">
        <f aca="false">IF(B102="","",IF(AND(CC102&gt;=6,CD102&gt;=3,OR(E102&gt;=35,F102&gt;=35),L102&gt;=35),"6/3 සමත්",IF(AND(CC102&gt;=5,CD102&gt;=3,OR(E102&gt;=35,F102&gt;=35,L102&gt;=35)),"5/3 සමත්",IF(AND(CC102&gt;=4,CD102&gt;=1,OR(E102&gt;=20,F102&gt;=20,L102&gt;=20)),"සමත් කළ හැකි",IF(CB102=9,"W9","අසමත් ?")))))</f>
        <v/>
      </c>
    </row>
    <row r="103" customFormat="false" ht="13.8" hidden="false" customHeight="false" outlineLevel="0" collapsed="false">
      <c r="A103" s="160" t="n">
        <v>4</v>
      </c>
      <c r="B103" s="161"/>
      <c r="C103" s="161"/>
      <c r="D103" s="162"/>
      <c r="E103" s="163"/>
      <c r="F103" s="164"/>
      <c r="G103" s="163"/>
      <c r="H103" s="165"/>
      <c r="I103" s="165"/>
      <c r="J103" s="164"/>
      <c r="K103" s="163"/>
      <c r="L103" s="165"/>
      <c r="M103" s="165"/>
      <c r="N103" s="164"/>
      <c r="O103" s="163"/>
      <c r="P103" s="165"/>
      <c r="Q103" s="165"/>
      <c r="R103" s="165"/>
      <c r="S103" s="165"/>
      <c r="T103" s="165"/>
      <c r="U103" s="165"/>
      <c r="V103" s="164"/>
      <c r="W103" s="163"/>
      <c r="X103" s="165"/>
      <c r="Y103" s="165"/>
      <c r="Z103" s="165"/>
      <c r="AA103" s="165"/>
      <c r="AB103" s="165"/>
      <c r="AC103" s="165"/>
      <c r="AD103" s="164"/>
      <c r="AE103" s="163"/>
      <c r="AF103" s="165"/>
      <c r="AG103" s="165"/>
      <c r="AH103" s="165"/>
      <c r="AI103" s="165"/>
      <c r="AJ103" s="165"/>
      <c r="AK103" s="165"/>
      <c r="AL103" s="166"/>
      <c r="AM103" s="167" t="str">
        <f aca="false">IF(B103="","",SUM(E103:AL103))</f>
        <v/>
      </c>
      <c r="AN103" s="168" t="str">
        <f aca="false">IF(B103="","",AM103/9)</f>
        <v/>
      </c>
      <c r="AO103" s="169" t="str">
        <f aca="false">IF(B103="","",IF(AM103=0,"-",RANK(AM103,$AM$100:$AM$149,0)))</f>
        <v/>
      </c>
      <c r="AP103" s="167" t="str">
        <f aca="false">IF(E103="","",IF(E103="-","-",IF(UPPER(E103)="AB","+",VLOOKUP(E103,'විෂය තොරතුරු'!$P$24:$Q$28,2))))</f>
        <v/>
      </c>
      <c r="AQ103" s="168" t="str">
        <f aca="false">IF(F103="","",IF(F103="-","-",IF(UPPER(F103)="AB","+",VLOOKUP(F103,'විෂය තොරතුරු'!$P$24:$Q$28,2))))</f>
        <v/>
      </c>
      <c r="AR103" s="168" t="str">
        <f aca="false">IF(G103="","",IF(G103="-","-",IF(UPPER(G103)="AB","+",VLOOKUP(G103,'විෂය තොරතුරු'!$P$24:$Q$28,2))))</f>
        <v/>
      </c>
      <c r="AS103" s="168" t="str">
        <f aca="false">IF(H103="","",IF(H103="-","-",IF(UPPER(H103)="AB","+",VLOOKUP(H103,'විෂය තොරතුරු'!$P$24:$Q$28,2))))</f>
        <v/>
      </c>
      <c r="AT103" s="168" t="str">
        <f aca="false">IF(I103="","",IF(I103="-","-",IF(UPPER(I103)="AB","+",VLOOKUP(I103,'විෂය තොරතුරු'!$P$24:$Q$28,2))))</f>
        <v/>
      </c>
      <c r="AU103" s="170" t="str">
        <f aca="false">IF(J103="","",IF(J103="-","-",IF(UPPER(J103)="AB","+",VLOOKUP(J103,'විෂය තොරතුරු'!$P$24:$Q$28,2))))</f>
        <v/>
      </c>
      <c r="AV103" s="171" t="str">
        <f aca="false">IF(K103="","",IF(K103="-","-",IF(UPPER(K103)="AB","+",VLOOKUP(K103,'විෂය තොරතුරු'!$P$24:$Q$28,2))))</f>
        <v/>
      </c>
      <c r="AW103" s="168" t="str">
        <f aca="false">IF(L103="","",IF(L103="-","-",IF(UPPER(L103)="AB","+",VLOOKUP(L103,'විෂය තොරතුරු'!$P$24:$Q$28,2))))</f>
        <v/>
      </c>
      <c r="AX103" s="168" t="str">
        <f aca="false">IF(M103="","",IF(M103="-","-",IF(UPPER(M103)="AB","+",VLOOKUP(M103,'විෂය තොරතුරු'!$P$24:$Q$28,2))))</f>
        <v/>
      </c>
      <c r="AY103" s="169" t="str">
        <f aca="false">IF(N103="","",IF(N103="-","-",IF(UPPER(N103)="AB","+",VLOOKUP(N103,'විෂය තොරතුරු'!$P$24:$Q$28,2))))</f>
        <v/>
      </c>
      <c r="AZ103" s="167" t="str">
        <f aca="false">IF(O103="","",IF(O103="-","-",IF(UPPER(O103)="AB","+",VLOOKUP(O103,'විෂය තොරතුරු'!$P$24:$Q$28,2))))</f>
        <v/>
      </c>
      <c r="BA103" s="168" t="str">
        <f aca="false">IF(P103="","",IF(P103="-","-",IF(UPPER(P103)="AB","+",VLOOKUP(P103,'විෂය තොරතුරු'!$P$24:$Q$28,2))))</f>
        <v/>
      </c>
      <c r="BB103" s="168" t="str">
        <f aca="false">IF(Q103="","",IF(Q103="-","-",IF(UPPER(Q103)="AB","+",VLOOKUP(Q103,'විෂය තොරතුරු'!$P$24:$Q$28,2))))</f>
        <v/>
      </c>
      <c r="BC103" s="168" t="str">
        <f aca="false">IF(R103="","",IF(R103="-","-",IF(UPPER(R103)="AB","+",VLOOKUP(R103,'විෂය තොරතුරු'!$P$24:$Q$28,2))))</f>
        <v/>
      </c>
      <c r="BD103" s="168" t="str">
        <f aca="false">IF(S103="","",IF(S103="-","-",IF(UPPER(S103)="AB","+",VLOOKUP(S103,'විෂය තොරතුරු'!$P$24:$Q$28,2))))</f>
        <v/>
      </c>
      <c r="BE103" s="168" t="str">
        <f aca="false">IF(T103="","",IF(T103="-","-",IF(UPPER(T103)="AB","+",VLOOKUP(T103,'විෂය තොරතුරු'!$P$24:$Q$28,2))))</f>
        <v/>
      </c>
      <c r="BF103" s="168" t="str">
        <f aca="false">IF(U103="","",IF(U103="-","-",IF(UPPER(U103)="AB","+",VLOOKUP(U103,'විෂය තොරතුරු'!$P$24:$Q$28,2))))</f>
        <v/>
      </c>
      <c r="BG103" s="170" t="str">
        <f aca="false">IF(V103="","",IF(V103="-","-",IF(UPPER(V103)="AB","+",VLOOKUP(V103,'විෂය තොරතුරු'!$P$24:$Q$28,2))))</f>
        <v/>
      </c>
      <c r="BH103" s="171" t="str">
        <f aca="false">IF(W103="","",IF(W103="-","-",IF(UPPER(W103)="AB","+",VLOOKUP(W103,'විෂය තොරතුරු'!$P$24:$Q$28,2))))</f>
        <v/>
      </c>
      <c r="BI103" s="168" t="str">
        <f aca="false">IF(X103="","",IF(X103="-","-",IF(UPPER(X103)="AB","+",VLOOKUP(X103,'විෂය තොරතුරු'!$P$24:$Q$28,2))))</f>
        <v/>
      </c>
      <c r="BJ103" s="168" t="str">
        <f aca="false">IF(Y103="","",IF(Y103="-","-",IF(UPPER(Y103)="AB","+",VLOOKUP(Y103,'විෂය තොරතුරු'!$P$24:$Q$28,2))))</f>
        <v/>
      </c>
      <c r="BK103" s="168" t="str">
        <f aca="false">IF(Z103="","",IF(Z103="-","-",IF(UPPER(Z103)="AB","+",VLOOKUP(Z103,'විෂය තොරතුරු'!$P$24:$Q$28,2))))</f>
        <v/>
      </c>
      <c r="BL103" s="168" t="str">
        <f aca="false">IF(AA103="","",IF(AA103="-","-",IF(UPPER(AA103)="AB","+",VLOOKUP(AA103,'විෂය තොරතුරු'!$P$24:$Q$28,2))))</f>
        <v/>
      </c>
      <c r="BM103" s="168" t="str">
        <f aca="false">IF(AB103="","",IF(AB103="-","-",IF(UPPER(AB103)="AB","+",VLOOKUP(AB103,'විෂය තොරතුරු'!$P$24:$Q$28,2))))</f>
        <v/>
      </c>
      <c r="BN103" s="168" t="str">
        <f aca="false">IF(AC103="","",IF(AC103="-","-",IF(UPPER(AC103)="AB","+",VLOOKUP(AC103,'විෂය තොරතුරු'!$P$24:$Q$28,2))))</f>
        <v/>
      </c>
      <c r="BO103" s="169" t="str">
        <f aca="false">IF(AD103="","",IF(AD103="-","-",IF(UPPER(AD103)="AB","+",VLOOKUP(AD103,'විෂය තොරතුරු'!$P$24:$Q$28,2))))</f>
        <v/>
      </c>
      <c r="BP103" s="171" t="str">
        <f aca="false">IF(AE103="","",IF(AE103="-","-",IF(UPPER(AE103)="AB","+",VLOOKUP(AE103,'විෂය තොරතුරු'!$P$24:$Q$28,2))))</f>
        <v/>
      </c>
      <c r="BQ103" s="168" t="str">
        <f aca="false">IF(AF103="","",IF(AF103="-","-",IF(UPPER(AF103)="AB","+",VLOOKUP(AF103,'විෂය තොරතුරු'!$P$24:$Q$28,2))))</f>
        <v/>
      </c>
      <c r="BR103" s="168" t="str">
        <f aca="false">IF(AG103="","",IF(AG103="-","-",IF(UPPER(AG103)="AB","+",VLOOKUP(AG103,'විෂය තොරතුරු'!$P$24:$Q$28,2))))</f>
        <v/>
      </c>
      <c r="BS103" s="168" t="str">
        <f aca="false">IF(AH103="","",IF(AH103="-","-",IF(UPPER(AH103)="AB","+",VLOOKUP(AH103,'විෂය තොරතුරු'!$P$24:$Q$28,2))))</f>
        <v/>
      </c>
      <c r="BT103" s="168" t="str">
        <f aca="false">IF(AI103="","",IF(AI103="-","-",IF(UPPER(AI103)="AB","+",VLOOKUP(AI103,'විෂය තොරතුරු'!$P$24:$Q$28,2))))</f>
        <v/>
      </c>
      <c r="BU103" s="168" t="str">
        <f aca="false">IF(AJ103="","",IF(AJ103="-","-",IF(UPPER(AJ103)="AB","+",VLOOKUP(AJ103,'විෂය තොරතුරු'!$P$24:$Q$28,2))))</f>
        <v/>
      </c>
      <c r="BV103" s="168" t="str">
        <f aca="false">IF(AK103="","",IF(AK103="-","-",IF(UPPER(AK103)="AB","+",VLOOKUP(AK103,'විෂය තොරතුරු'!$P$24:$Q$28,2))))</f>
        <v/>
      </c>
      <c r="BW103" s="169" t="str">
        <f aca="false">IF(AL103="","",IF(AL103="-","-",IF(UPPER(AL103)="AB","+",VLOOKUP(AL103,'විෂය තොරතුරු'!$P$24:$Q$28,2))))</f>
        <v/>
      </c>
      <c r="BX103" s="171" t="str">
        <f aca="false">IF($B103="","",COUNTIF($AP103:$BW103,"A"))</f>
        <v/>
      </c>
      <c r="BY103" s="171" t="str">
        <f aca="false">IF($B103="","",COUNTIF($AP103:$BW103,"B"))</f>
        <v/>
      </c>
      <c r="BZ103" s="171" t="str">
        <f aca="false">IF($B103="","",COUNTIF($AP103:$BW103,"C"))</f>
        <v/>
      </c>
      <c r="CA103" s="171" t="str">
        <f aca="false">IF($B103="","",COUNTIF($AP103:$BW103,"S"))</f>
        <v/>
      </c>
      <c r="CB103" s="171" t="str">
        <f aca="false">IF($B103="","",COUNTIF($AP103:$BW103,"W"))</f>
        <v/>
      </c>
      <c r="CC103" s="171" t="str">
        <f aca="false">IF(B103="","",SUM(BX103:CA103))</f>
        <v/>
      </c>
      <c r="CD103" s="169" t="str">
        <f aca="false">IF(B103="","",SUM(BX103:BZ103))</f>
        <v/>
      </c>
      <c r="CE103" s="172" t="str">
        <f aca="false">IF(B103="","",IF(AND(CC103&gt;=6,CD103&gt;=3,OR(E103&gt;=35,F103&gt;=35),L103&gt;=35),"6/3 සමත්",IF(AND(CC103&gt;=5,CD103&gt;=3,OR(E103&gt;=35,F103&gt;=35,L103&gt;=35)),"5/3 සමත්",IF(AND(CC103&gt;=4,CD103&gt;=1,OR(E103&gt;=20,F103&gt;=20,L103&gt;=20)),"සමත් කළ හැකි",IF(CB103=9,"W9","අසමත් ?")))))</f>
        <v/>
      </c>
    </row>
    <row r="104" customFormat="false" ht="13.8" hidden="false" customHeight="false" outlineLevel="0" collapsed="false">
      <c r="A104" s="160" t="n">
        <v>5</v>
      </c>
      <c r="B104" s="161"/>
      <c r="C104" s="161"/>
      <c r="D104" s="162"/>
      <c r="E104" s="163"/>
      <c r="F104" s="164"/>
      <c r="G104" s="163"/>
      <c r="H104" s="165"/>
      <c r="I104" s="165"/>
      <c r="J104" s="164"/>
      <c r="K104" s="163"/>
      <c r="L104" s="165"/>
      <c r="M104" s="165"/>
      <c r="N104" s="164"/>
      <c r="O104" s="163"/>
      <c r="P104" s="165"/>
      <c r="Q104" s="165"/>
      <c r="R104" s="165"/>
      <c r="S104" s="165"/>
      <c r="T104" s="165"/>
      <c r="U104" s="165"/>
      <c r="V104" s="164"/>
      <c r="W104" s="163"/>
      <c r="X104" s="165"/>
      <c r="Y104" s="165"/>
      <c r="Z104" s="165"/>
      <c r="AA104" s="165"/>
      <c r="AB104" s="165"/>
      <c r="AC104" s="165"/>
      <c r="AD104" s="164"/>
      <c r="AE104" s="163"/>
      <c r="AF104" s="165"/>
      <c r="AG104" s="165"/>
      <c r="AH104" s="165"/>
      <c r="AI104" s="165"/>
      <c r="AJ104" s="165"/>
      <c r="AK104" s="165"/>
      <c r="AL104" s="166"/>
      <c r="AM104" s="167" t="str">
        <f aca="false">IF(B104="","",SUM(E104:AL104))</f>
        <v/>
      </c>
      <c r="AN104" s="168" t="str">
        <f aca="false">IF(B104="","",AM104/9)</f>
        <v/>
      </c>
      <c r="AO104" s="169" t="str">
        <f aca="false">IF(B104="","",IF(AM104=0,"-",RANK(AM104,$AM$100:$AM$149,0)))</f>
        <v/>
      </c>
      <c r="AP104" s="167" t="str">
        <f aca="false">IF(E104="","",IF(E104="-","-",IF(UPPER(E104)="AB","+",VLOOKUP(E104,'විෂය තොරතුරු'!$P$24:$Q$28,2))))</f>
        <v/>
      </c>
      <c r="AQ104" s="168" t="str">
        <f aca="false">IF(F104="","",IF(F104="-","-",IF(UPPER(F104)="AB","+",VLOOKUP(F104,'විෂය තොරතුරු'!$P$24:$Q$28,2))))</f>
        <v/>
      </c>
      <c r="AR104" s="168" t="str">
        <f aca="false">IF(G104="","",IF(G104="-","-",IF(UPPER(G104)="AB","+",VLOOKUP(G104,'විෂය තොරතුරු'!$P$24:$Q$28,2))))</f>
        <v/>
      </c>
      <c r="AS104" s="168" t="str">
        <f aca="false">IF(H104="","",IF(H104="-","-",IF(UPPER(H104)="AB","+",VLOOKUP(H104,'විෂය තොරතුරු'!$P$24:$Q$28,2))))</f>
        <v/>
      </c>
      <c r="AT104" s="168" t="str">
        <f aca="false">IF(I104="","",IF(I104="-","-",IF(UPPER(I104)="AB","+",VLOOKUP(I104,'විෂය තොරතුරු'!$P$24:$Q$28,2))))</f>
        <v/>
      </c>
      <c r="AU104" s="170" t="str">
        <f aca="false">IF(J104="","",IF(J104="-","-",IF(UPPER(J104)="AB","+",VLOOKUP(J104,'විෂය තොරතුරු'!$P$24:$Q$28,2))))</f>
        <v/>
      </c>
      <c r="AV104" s="171" t="str">
        <f aca="false">IF(K104="","",IF(K104="-","-",IF(UPPER(K104)="AB","+",VLOOKUP(K104,'විෂය තොරතුරු'!$P$24:$Q$28,2))))</f>
        <v/>
      </c>
      <c r="AW104" s="168" t="str">
        <f aca="false">IF(L104="","",IF(L104="-","-",IF(UPPER(L104)="AB","+",VLOOKUP(L104,'විෂය තොරතුරු'!$P$24:$Q$28,2))))</f>
        <v/>
      </c>
      <c r="AX104" s="168" t="str">
        <f aca="false">IF(M104="","",IF(M104="-","-",IF(UPPER(M104)="AB","+",VLOOKUP(M104,'විෂය තොරතුරු'!$P$24:$Q$28,2))))</f>
        <v/>
      </c>
      <c r="AY104" s="169" t="str">
        <f aca="false">IF(N104="","",IF(N104="-","-",IF(UPPER(N104)="AB","+",VLOOKUP(N104,'විෂය තොරතුරු'!$P$24:$Q$28,2))))</f>
        <v/>
      </c>
      <c r="AZ104" s="167" t="str">
        <f aca="false">IF(O104="","",IF(O104="-","-",IF(UPPER(O104)="AB","+",VLOOKUP(O104,'විෂය තොරතුරු'!$P$24:$Q$28,2))))</f>
        <v/>
      </c>
      <c r="BA104" s="168" t="str">
        <f aca="false">IF(P104="","",IF(P104="-","-",IF(UPPER(P104)="AB","+",VLOOKUP(P104,'විෂය තොරතුරු'!$P$24:$Q$28,2))))</f>
        <v/>
      </c>
      <c r="BB104" s="168" t="str">
        <f aca="false">IF(Q104="","",IF(Q104="-","-",IF(UPPER(Q104)="AB","+",VLOOKUP(Q104,'විෂය තොරතුරු'!$P$24:$Q$28,2))))</f>
        <v/>
      </c>
      <c r="BC104" s="168" t="str">
        <f aca="false">IF(R104="","",IF(R104="-","-",IF(UPPER(R104)="AB","+",VLOOKUP(R104,'විෂය තොරතුරු'!$P$24:$Q$28,2))))</f>
        <v/>
      </c>
      <c r="BD104" s="168" t="str">
        <f aca="false">IF(S104="","",IF(S104="-","-",IF(UPPER(S104)="AB","+",VLOOKUP(S104,'විෂය තොරතුරු'!$P$24:$Q$28,2))))</f>
        <v/>
      </c>
      <c r="BE104" s="168" t="str">
        <f aca="false">IF(T104="","",IF(T104="-","-",IF(UPPER(T104)="AB","+",VLOOKUP(T104,'විෂය තොරතුරු'!$P$24:$Q$28,2))))</f>
        <v/>
      </c>
      <c r="BF104" s="168" t="str">
        <f aca="false">IF(U104="","",IF(U104="-","-",IF(UPPER(U104)="AB","+",VLOOKUP(U104,'විෂය තොරතුරු'!$P$24:$Q$28,2))))</f>
        <v/>
      </c>
      <c r="BG104" s="170" t="str">
        <f aca="false">IF(V104="","",IF(V104="-","-",IF(UPPER(V104)="AB","+",VLOOKUP(V104,'විෂය තොරතුරු'!$P$24:$Q$28,2))))</f>
        <v/>
      </c>
      <c r="BH104" s="171" t="str">
        <f aca="false">IF(W104="","",IF(W104="-","-",IF(UPPER(W104)="AB","+",VLOOKUP(W104,'විෂය තොරතුරු'!$P$24:$Q$28,2))))</f>
        <v/>
      </c>
      <c r="BI104" s="168" t="str">
        <f aca="false">IF(X104="","",IF(X104="-","-",IF(UPPER(X104)="AB","+",VLOOKUP(X104,'විෂය තොරතුරු'!$P$24:$Q$28,2))))</f>
        <v/>
      </c>
      <c r="BJ104" s="168" t="str">
        <f aca="false">IF(Y104="","",IF(Y104="-","-",IF(UPPER(Y104)="AB","+",VLOOKUP(Y104,'විෂය තොරතුරු'!$P$24:$Q$28,2))))</f>
        <v/>
      </c>
      <c r="BK104" s="168" t="str">
        <f aca="false">IF(Z104="","",IF(Z104="-","-",IF(UPPER(Z104)="AB","+",VLOOKUP(Z104,'විෂය තොරතුරු'!$P$24:$Q$28,2))))</f>
        <v/>
      </c>
      <c r="BL104" s="168" t="str">
        <f aca="false">IF(AA104="","",IF(AA104="-","-",IF(UPPER(AA104)="AB","+",VLOOKUP(AA104,'විෂය තොරතුරු'!$P$24:$Q$28,2))))</f>
        <v/>
      </c>
      <c r="BM104" s="168" t="str">
        <f aca="false">IF(AB104="","",IF(AB104="-","-",IF(UPPER(AB104)="AB","+",VLOOKUP(AB104,'විෂය තොරතුරු'!$P$24:$Q$28,2))))</f>
        <v/>
      </c>
      <c r="BN104" s="168" t="str">
        <f aca="false">IF(AC104="","",IF(AC104="-","-",IF(UPPER(AC104)="AB","+",VLOOKUP(AC104,'විෂය තොරතුරු'!$P$24:$Q$28,2))))</f>
        <v/>
      </c>
      <c r="BO104" s="169" t="str">
        <f aca="false">IF(AD104="","",IF(AD104="-","-",IF(UPPER(AD104)="AB","+",VLOOKUP(AD104,'විෂය තොරතුරු'!$P$24:$Q$28,2))))</f>
        <v/>
      </c>
      <c r="BP104" s="171" t="str">
        <f aca="false">IF(AE104="","",IF(AE104="-","-",IF(UPPER(AE104)="AB","+",VLOOKUP(AE104,'විෂය තොරතුරු'!$P$24:$Q$28,2))))</f>
        <v/>
      </c>
      <c r="BQ104" s="168" t="str">
        <f aca="false">IF(AF104="","",IF(AF104="-","-",IF(UPPER(AF104)="AB","+",VLOOKUP(AF104,'විෂය තොරතුරු'!$P$24:$Q$28,2))))</f>
        <v/>
      </c>
      <c r="BR104" s="168" t="str">
        <f aca="false">IF(AG104="","",IF(AG104="-","-",IF(UPPER(AG104)="AB","+",VLOOKUP(AG104,'විෂය තොරතුරු'!$P$24:$Q$28,2))))</f>
        <v/>
      </c>
      <c r="BS104" s="168" t="str">
        <f aca="false">IF(AH104="","",IF(AH104="-","-",IF(UPPER(AH104)="AB","+",VLOOKUP(AH104,'විෂය තොරතුරු'!$P$24:$Q$28,2))))</f>
        <v/>
      </c>
      <c r="BT104" s="168" t="str">
        <f aca="false">IF(AI104="","",IF(AI104="-","-",IF(UPPER(AI104)="AB","+",VLOOKUP(AI104,'විෂය තොරතුරු'!$P$24:$Q$28,2))))</f>
        <v/>
      </c>
      <c r="BU104" s="168" t="str">
        <f aca="false">IF(AJ104="","",IF(AJ104="-","-",IF(UPPER(AJ104)="AB","+",VLOOKUP(AJ104,'විෂය තොරතුරු'!$P$24:$Q$28,2))))</f>
        <v/>
      </c>
      <c r="BV104" s="168" t="str">
        <f aca="false">IF(AK104="","",IF(AK104="-","-",IF(UPPER(AK104)="AB","+",VLOOKUP(AK104,'විෂය තොරතුරු'!$P$24:$Q$28,2))))</f>
        <v/>
      </c>
      <c r="BW104" s="169" t="str">
        <f aca="false">IF(AL104="","",IF(AL104="-","-",IF(UPPER(AL104)="AB","+",VLOOKUP(AL104,'විෂය තොරතුරු'!$P$24:$Q$28,2))))</f>
        <v/>
      </c>
      <c r="BX104" s="171" t="str">
        <f aca="false">IF($B104="","",COUNTIF($AP104:$BW104,"A"))</f>
        <v/>
      </c>
      <c r="BY104" s="171" t="str">
        <f aca="false">IF($B104="","",COUNTIF($AP104:$BW104,"B"))</f>
        <v/>
      </c>
      <c r="BZ104" s="171" t="str">
        <f aca="false">IF($B104="","",COUNTIF($AP104:$BW104,"C"))</f>
        <v/>
      </c>
      <c r="CA104" s="171" t="str">
        <f aca="false">IF($B104="","",COUNTIF($AP104:$BW104,"S"))</f>
        <v/>
      </c>
      <c r="CB104" s="171" t="str">
        <f aca="false">IF($B104="","",COUNTIF($AP104:$BW104,"W"))</f>
        <v/>
      </c>
      <c r="CC104" s="171" t="str">
        <f aca="false">IF(B104="","",SUM(BX104:CA104))</f>
        <v/>
      </c>
      <c r="CD104" s="169" t="str">
        <f aca="false">IF(B104="","",SUM(BX104:BZ104))</f>
        <v/>
      </c>
      <c r="CE104" s="172" t="str">
        <f aca="false">IF(B104="","",IF(AND(CC104&gt;=6,CD104&gt;=3,OR(E104&gt;=35,F104&gt;=35),L104&gt;=35),"6/3 සමත්",IF(AND(CC104&gt;=5,CD104&gt;=3,OR(E104&gt;=35,F104&gt;=35,L104&gt;=35)),"5/3 සමත්",IF(AND(CC104&gt;=4,CD104&gt;=1,OR(E104&gt;=20,F104&gt;=20,L104&gt;=20)),"සමත් කළ හැකි",IF(CB104=9,"W9","අසමත් ?")))))</f>
        <v/>
      </c>
    </row>
    <row r="105" customFormat="false" ht="13.8" hidden="false" customHeight="false" outlineLevel="0" collapsed="false">
      <c r="A105" s="160" t="n">
        <v>6</v>
      </c>
      <c r="B105" s="175"/>
      <c r="C105" s="161"/>
      <c r="D105" s="162"/>
      <c r="E105" s="163"/>
      <c r="F105" s="164"/>
      <c r="G105" s="163"/>
      <c r="H105" s="165"/>
      <c r="I105" s="165"/>
      <c r="J105" s="164"/>
      <c r="K105" s="163"/>
      <c r="L105" s="165"/>
      <c r="M105" s="165"/>
      <c r="N105" s="164"/>
      <c r="O105" s="163"/>
      <c r="P105" s="165"/>
      <c r="Q105" s="165"/>
      <c r="R105" s="165"/>
      <c r="S105" s="165"/>
      <c r="T105" s="165"/>
      <c r="U105" s="165"/>
      <c r="V105" s="164"/>
      <c r="W105" s="163"/>
      <c r="X105" s="165"/>
      <c r="Y105" s="165"/>
      <c r="Z105" s="165"/>
      <c r="AA105" s="165"/>
      <c r="AB105" s="165"/>
      <c r="AC105" s="165"/>
      <c r="AD105" s="164"/>
      <c r="AE105" s="163"/>
      <c r="AF105" s="165"/>
      <c r="AG105" s="165"/>
      <c r="AH105" s="165"/>
      <c r="AI105" s="165"/>
      <c r="AJ105" s="165"/>
      <c r="AK105" s="165"/>
      <c r="AL105" s="166"/>
      <c r="AM105" s="167" t="str">
        <f aca="false">IF(B105="","",SUM(E105:AL105))</f>
        <v/>
      </c>
      <c r="AN105" s="168" t="str">
        <f aca="false">IF(B105="","",AM105/9)</f>
        <v/>
      </c>
      <c r="AO105" s="169" t="str">
        <f aca="false">IF(B105="","",IF(AM105=0,"-",RANK(AM105,$AM$100:$AM$149,0)))</f>
        <v/>
      </c>
      <c r="AP105" s="167" t="str">
        <f aca="false">IF(E105="","",IF(E105="-","-",IF(UPPER(E105)="AB","+",VLOOKUP(E105,'විෂය තොරතුරු'!$P$24:$Q$28,2))))</f>
        <v/>
      </c>
      <c r="AQ105" s="168" t="str">
        <f aca="false">IF(F105="","",IF(F105="-","-",IF(UPPER(F105)="AB","+",VLOOKUP(F105,'විෂය තොරතුරු'!$P$24:$Q$28,2))))</f>
        <v/>
      </c>
      <c r="AR105" s="168" t="str">
        <f aca="false">IF(G105="","",IF(G105="-","-",IF(UPPER(G105)="AB","+",VLOOKUP(G105,'විෂය තොරතුරු'!$P$24:$Q$28,2))))</f>
        <v/>
      </c>
      <c r="AS105" s="168" t="str">
        <f aca="false">IF(H105="","",IF(H105="-","-",IF(UPPER(H105)="AB","+",VLOOKUP(H105,'විෂය තොරතුරු'!$P$24:$Q$28,2))))</f>
        <v/>
      </c>
      <c r="AT105" s="168" t="str">
        <f aca="false">IF(I105="","",IF(I105="-","-",IF(UPPER(I105)="AB","+",VLOOKUP(I105,'විෂය තොරතුරු'!$P$24:$Q$28,2))))</f>
        <v/>
      </c>
      <c r="AU105" s="170" t="str">
        <f aca="false">IF(J105="","",IF(J105="-","-",IF(UPPER(J105)="AB","+",VLOOKUP(J105,'විෂය තොරතුරු'!$P$24:$Q$28,2))))</f>
        <v/>
      </c>
      <c r="AV105" s="171" t="str">
        <f aca="false">IF(K105="","",IF(K105="-","-",IF(UPPER(K105)="AB","+",VLOOKUP(K105,'විෂය තොරතුරු'!$P$24:$Q$28,2))))</f>
        <v/>
      </c>
      <c r="AW105" s="168" t="str">
        <f aca="false">IF(L105="","",IF(L105="-","-",IF(UPPER(L105)="AB","+",VLOOKUP(L105,'විෂය තොරතුරු'!$P$24:$Q$28,2))))</f>
        <v/>
      </c>
      <c r="AX105" s="168" t="str">
        <f aca="false">IF(M105="","",IF(M105="-","-",IF(UPPER(M105)="AB","+",VLOOKUP(M105,'විෂය තොරතුරු'!$P$24:$Q$28,2))))</f>
        <v/>
      </c>
      <c r="AY105" s="169" t="str">
        <f aca="false">IF(N105="","",IF(N105="-","-",IF(UPPER(N105)="AB","+",VLOOKUP(N105,'විෂය තොරතුරු'!$P$24:$Q$28,2))))</f>
        <v/>
      </c>
      <c r="AZ105" s="167" t="str">
        <f aca="false">IF(O105="","",IF(O105="-","-",IF(UPPER(O105)="AB","+",VLOOKUP(O105,'විෂය තොරතුරු'!$P$24:$Q$28,2))))</f>
        <v/>
      </c>
      <c r="BA105" s="168" t="str">
        <f aca="false">IF(P105="","",IF(P105="-","-",IF(UPPER(P105)="AB","+",VLOOKUP(P105,'විෂය තොරතුරු'!$P$24:$Q$28,2))))</f>
        <v/>
      </c>
      <c r="BB105" s="168" t="str">
        <f aca="false">IF(Q105="","",IF(Q105="-","-",IF(UPPER(Q105)="AB","+",VLOOKUP(Q105,'විෂය තොරතුරු'!$P$24:$Q$28,2))))</f>
        <v/>
      </c>
      <c r="BC105" s="168" t="str">
        <f aca="false">IF(R105="","",IF(R105="-","-",IF(UPPER(R105)="AB","+",VLOOKUP(R105,'විෂය තොරතුරු'!$P$24:$Q$28,2))))</f>
        <v/>
      </c>
      <c r="BD105" s="168" t="str">
        <f aca="false">IF(S105="","",IF(S105="-","-",IF(UPPER(S105)="AB","+",VLOOKUP(S105,'විෂය තොරතුරු'!$P$24:$Q$28,2))))</f>
        <v/>
      </c>
      <c r="BE105" s="168" t="str">
        <f aca="false">IF(T105="","",IF(T105="-","-",IF(UPPER(T105)="AB","+",VLOOKUP(T105,'විෂය තොරතුරු'!$P$24:$Q$28,2))))</f>
        <v/>
      </c>
      <c r="BF105" s="168" t="str">
        <f aca="false">IF(U105="","",IF(U105="-","-",IF(UPPER(U105)="AB","+",VLOOKUP(U105,'විෂය තොරතුරු'!$P$24:$Q$28,2))))</f>
        <v/>
      </c>
      <c r="BG105" s="170" t="str">
        <f aca="false">IF(V105="","",IF(V105="-","-",IF(UPPER(V105)="AB","+",VLOOKUP(V105,'විෂය තොරතුරු'!$P$24:$Q$28,2))))</f>
        <v/>
      </c>
      <c r="BH105" s="171" t="str">
        <f aca="false">IF(W105="","",IF(W105="-","-",IF(UPPER(W105)="AB","+",VLOOKUP(W105,'විෂය තොරතුරු'!$P$24:$Q$28,2))))</f>
        <v/>
      </c>
      <c r="BI105" s="168" t="str">
        <f aca="false">IF(X105="","",IF(X105="-","-",IF(UPPER(X105)="AB","+",VLOOKUP(X105,'විෂය තොරතුරු'!$P$24:$Q$28,2))))</f>
        <v/>
      </c>
      <c r="BJ105" s="168" t="str">
        <f aca="false">IF(Y105="","",IF(Y105="-","-",IF(UPPER(Y105)="AB","+",VLOOKUP(Y105,'විෂය තොරතුරු'!$P$24:$Q$28,2))))</f>
        <v/>
      </c>
      <c r="BK105" s="168" t="str">
        <f aca="false">IF(Z105="","",IF(Z105="-","-",IF(UPPER(Z105)="AB","+",VLOOKUP(Z105,'විෂය තොරතුරු'!$P$24:$Q$28,2))))</f>
        <v/>
      </c>
      <c r="BL105" s="168" t="str">
        <f aca="false">IF(AA105="","",IF(AA105="-","-",IF(UPPER(AA105)="AB","+",VLOOKUP(AA105,'විෂය තොරතුරු'!$P$24:$Q$28,2))))</f>
        <v/>
      </c>
      <c r="BM105" s="168" t="str">
        <f aca="false">IF(AB105="","",IF(AB105="-","-",IF(UPPER(AB105)="AB","+",VLOOKUP(AB105,'විෂය තොරතුරු'!$P$24:$Q$28,2))))</f>
        <v/>
      </c>
      <c r="BN105" s="168" t="str">
        <f aca="false">IF(AC105="","",IF(AC105="-","-",IF(UPPER(AC105)="AB","+",VLOOKUP(AC105,'විෂය තොරතුරු'!$P$24:$Q$28,2))))</f>
        <v/>
      </c>
      <c r="BO105" s="169" t="str">
        <f aca="false">IF(AD105="","",IF(AD105="-","-",IF(UPPER(AD105)="AB","+",VLOOKUP(AD105,'විෂය තොරතුරු'!$P$24:$Q$28,2))))</f>
        <v/>
      </c>
      <c r="BP105" s="171" t="str">
        <f aca="false">IF(AE105="","",IF(AE105="-","-",IF(UPPER(AE105)="AB","+",VLOOKUP(AE105,'විෂය තොරතුරු'!$P$24:$Q$28,2))))</f>
        <v/>
      </c>
      <c r="BQ105" s="168" t="str">
        <f aca="false">IF(AF105="","",IF(AF105="-","-",IF(UPPER(AF105)="AB","+",VLOOKUP(AF105,'විෂය තොරතුරු'!$P$24:$Q$28,2))))</f>
        <v/>
      </c>
      <c r="BR105" s="168" t="str">
        <f aca="false">IF(AG105="","",IF(AG105="-","-",IF(UPPER(AG105)="AB","+",VLOOKUP(AG105,'විෂය තොරතුරු'!$P$24:$Q$28,2))))</f>
        <v/>
      </c>
      <c r="BS105" s="168" t="str">
        <f aca="false">IF(AH105="","",IF(AH105="-","-",IF(UPPER(AH105)="AB","+",VLOOKUP(AH105,'විෂය තොරතුරු'!$P$24:$Q$28,2))))</f>
        <v/>
      </c>
      <c r="BT105" s="168" t="str">
        <f aca="false">IF(AI105="","",IF(AI105="-","-",IF(UPPER(AI105)="AB","+",VLOOKUP(AI105,'විෂය තොරතුරු'!$P$24:$Q$28,2))))</f>
        <v/>
      </c>
      <c r="BU105" s="168" t="str">
        <f aca="false">IF(AJ105="","",IF(AJ105="-","-",IF(UPPER(AJ105)="AB","+",VLOOKUP(AJ105,'විෂය තොරතුරු'!$P$24:$Q$28,2))))</f>
        <v/>
      </c>
      <c r="BV105" s="168" t="str">
        <f aca="false">IF(AK105="","",IF(AK105="-","-",IF(UPPER(AK105)="AB","+",VLOOKUP(AK105,'විෂය තොරතුරු'!$P$24:$Q$28,2))))</f>
        <v/>
      </c>
      <c r="BW105" s="169" t="str">
        <f aca="false">IF(AL105="","",IF(AL105="-","-",IF(UPPER(AL105)="AB","+",VLOOKUP(AL105,'විෂය තොරතුරු'!$P$24:$Q$28,2))))</f>
        <v/>
      </c>
      <c r="BX105" s="171" t="str">
        <f aca="false">IF($B105="","",COUNTIF($AP105:$BW105,"A"))</f>
        <v/>
      </c>
      <c r="BY105" s="171" t="str">
        <f aca="false">IF($B105="","",COUNTIF($AP105:$BW105,"B"))</f>
        <v/>
      </c>
      <c r="BZ105" s="171" t="str">
        <f aca="false">IF($B105="","",COUNTIF($AP105:$BW105,"C"))</f>
        <v/>
      </c>
      <c r="CA105" s="171" t="str">
        <f aca="false">IF($B105="","",COUNTIF($AP105:$BW105,"S"))</f>
        <v/>
      </c>
      <c r="CB105" s="171" t="str">
        <f aca="false">IF($B105="","",COUNTIF($AP105:$BW105,"W"))</f>
        <v/>
      </c>
      <c r="CC105" s="171" t="str">
        <f aca="false">IF(B105="","",SUM(BX105:CA105))</f>
        <v/>
      </c>
      <c r="CD105" s="169" t="str">
        <f aca="false">IF(B105="","",SUM(BX105:BZ105))</f>
        <v/>
      </c>
      <c r="CE105" s="172" t="str">
        <f aca="false">IF(B105="","",IF(AND(CC105&gt;=6,CD105&gt;=3,OR(E105&gt;=35,F105&gt;=35),L105&gt;=35),"6/3 සමත්",IF(AND(CC105&gt;=5,CD105&gt;=3,OR(E105&gt;=35,F105&gt;=35,L105&gt;=35)),"5/3 සමත්",IF(AND(CC105&gt;=4,CD105&gt;=1,OR(E105&gt;=20,F105&gt;=20,L105&gt;=20)),"සමත් කළ හැකි",IF(CB105=9,"W9","අසමත් ?")))))</f>
        <v/>
      </c>
    </row>
    <row r="106" customFormat="false" ht="13.8" hidden="false" customHeight="false" outlineLevel="0" collapsed="false">
      <c r="A106" s="160" t="n">
        <v>7</v>
      </c>
      <c r="B106" s="161"/>
      <c r="C106" s="161"/>
      <c r="D106" s="162"/>
      <c r="E106" s="163"/>
      <c r="F106" s="164"/>
      <c r="G106" s="163"/>
      <c r="H106" s="165"/>
      <c r="I106" s="165"/>
      <c r="J106" s="164"/>
      <c r="K106" s="163"/>
      <c r="L106" s="165"/>
      <c r="M106" s="165"/>
      <c r="N106" s="164"/>
      <c r="O106" s="163"/>
      <c r="P106" s="165"/>
      <c r="Q106" s="165"/>
      <c r="R106" s="165"/>
      <c r="S106" s="165"/>
      <c r="T106" s="165"/>
      <c r="U106" s="165"/>
      <c r="V106" s="164"/>
      <c r="W106" s="163"/>
      <c r="X106" s="165"/>
      <c r="Y106" s="165"/>
      <c r="Z106" s="165"/>
      <c r="AA106" s="165"/>
      <c r="AB106" s="165"/>
      <c r="AC106" s="165"/>
      <c r="AD106" s="164"/>
      <c r="AE106" s="163"/>
      <c r="AF106" s="165"/>
      <c r="AG106" s="165"/>
      <c r="AH106" s="165"/>
      <c r="AI106" s="165"/>
      <c r="AJ106" s="165"/>
      <c r="AK106" s="165"/>
      <c r="AL106" s="166"/>
      <c r="AM106" s="167" t="str">
        <f aca="false">IF(B106="","",SUM(E106:AL106))</f>
        <v/>
      </c>
      <c r="AN106" s="168" t="str">
        <f aca="false">IF(B106="","",AM106/9)</f>
        <v/>
      </c>
      <c r="AO106" s="169" t="str">
        <f aca="false">IF(B106="","",IF(AM106=0,"-",RANK(AM106,$AM$100:$AM$149,0)))</f>
        <v/>
      </c>
      <c r="AP106" s="167" t="str">
        <f aca="false">IF(E106="","",IF(E106="-","-",IF(UPPER(E106)="AB","+",VLOOKUP(E106,'විෂය තොරතුරු'!$P$24:$Q$28,2))))</f>
        <v/>
      </c>
      <c r="AQ106" s="168" t="str">
        <f aca="false">IF(F106="","",IF(F106="-","-",IF(UPPER(F106)="AB","+",VLOOKUP(F106,'විෂය තොරතුරු'!$P$24:$Q$28,2))))</f>
        <v/>
      </c>
      <c r="AR106" s="168" t="str">
        <f aca="false">IF(G106="","",IF(G106="-","-",IF(UPPER(G106)="AB","+",VLOOKUP(G106,'විෂය තොරතුරු'!$P$24:$Q$28,2))))</f>
        <v/>
      </c>
      <c r="AS106" s="168" t="str">
        <f aca="false">IF(H106="","",IF(H106="-","-",IF(UPPER(H106)="AB","+",VLOOKUP(H106,'විෂය තොරතුරු'!$P$24:$Q$28,2))))</f>
        <v/>
      </c>
      <c r="AT106" s="168" t="str">
        <f aca="false">IF(I106="","",IF(I106="-","-",IF(UPPER(I106)="AB","+",VLOOKUP(I106,'විෂය තොරතුරු'!$P$24:$Q$28,2))))</f>
        <v/>
      </c>
      <c r="AU106" s="170" t="str">
        <f aca="false">IF(J106="","",IF(J106="-","-",IF(UPPER(J106)="AB","+",VLOOKUP(J106,'විෂය තොරතුරු'!$P$24:$Q$28,2))))</f>
        <v/>
      </c>
      <c r="AV106" s="171" t="str">
        <f aca="false">IF(K106="","",IF(K106="-","-",IF(UPPER(K106)="AB","+",VLOOKUP(K106,'විෂය තොරතුරු'!$P$24:$Q$28,2))))</f>
        <v/>
      </c>
      <c r="AW106" s="168" t="str">
        <f aca="false">IF(L106="","",IF(L106="-","-",IF(UPPER(L106)="AB","+",VLOOKUP(L106,'විෂය තොරතුරු'!$P$24:$Q$28,2))))</f>
        <v/>
      </c>
      <c r="AX106" s="168" t="str">
        <f aca="false">IF(M106="","",IF(M106="-","-",IF(UPPER(M106)="AB","+",VLOOKUP(M106,'විෂය තොරතුරු'!$P$24:$Q$28,2))))</f>
        <v/>
      </c>
      <c r="AY106" s="169" t="str">
        <f aca="false">IF(N106="","",IF(N106="-","-",IF(UPPER(N106)="AB","+",VLOOKUP(N106,'විෂය තොරතුරු'!$P$24:$Q$28,2))))</f>
        <v/>
      </c>
      <c r="AZ106" s="167" t="str">
        <f aca="false">IF(O106="","",IF(O106="-","-",IF(UPPER(O106)="AB","+",VLOOKUP(O106,'විෂය තොරතුරු'!$P$24:$Q$28,2))))</f>
        <v/>
      </c>
      <c r="BA106" s="168" t="str">
        <f aca="false">IF(P106="","",IF(P106="-","-",IF(UPPER(P106)="AB","+",VLOOKUP(P106,'විෂය තොරතුරු'!$P$24:$Q$28,2))))</f>
        <v/>
      </c>
      <c r="BB106" s="168" t="str">
        <f aca="false">IF(Q106="","",IF(Q106="-","-",IF(UPPER(Q106)="AB","+",VLOOKUP(Q106,'විෂය තොරතුරු'!$P$24:$Q$28,2))))</f>
        <v/>
      </c>
      <c r="BC106" s="168" t="str">
        <f aca="false">IF(R106="","",IF(R106="-","-",IF(UPPER(R106)="AB","+",VLOOKUP(R106,'විෂය තොරතුරු'!$P$24:$Q$28,2))))</f>
        <v/>
      </c>
      <c r="BD106" s="168" t="str">
        <f aca="false">IF(S106="","",IF(S106="-","-",IF(UPPER(S106)="AB","+",VLOOKUP(S106,'විෂය තොරතුරු'!$P$24:$Q$28,2))))</f>
        <v/>
      </c>
      <c r="BE106" s="168" t="str">
        <f aca="false">IF(T106="","",IF(T106="-","-",IF(UPPER(T106)="AB","+",VLOOKUP(T106,'විෂය තොරතුරු'!$P$24:$Q$28,2))))</f>
        <v/>
      </c>
      <c r="BF106" s="168" t="str">
        <f aca="false">IF(U106="","",IF(U106="-","-",IF(UPPER(U106)="AB","+",VLOOKUP(U106,'විෂය තොරතුරු'!$P$24:$Q$28,2))))</f>
        <v/>
      </c>
      <c r="BG106" s="170" t="str">
        <f aca="false">IF(V106="","",IF(V106="-","-",IF(UPPER(V106)="AB","+",VLOOKUP(V106,'විෂය තොරතුරු'!$P$24:$Q$28,2))))</f>
        <v/>
      </c>
      <c r="BH106" s="171" t="str">
        <f aca="false">IF(W106="","",IF(W106="-","-",IF(UPPER(W106)="AB","+",VLOOKUP(W106,'විෂය තොරතුරු'!$P$24:$Q$28,2))))</f>
        <v/>
      </c>
      <c r="BI106" s="168" t="str">
        <f aca="false">IF(X106="","",IF(X106="-","-",IF(UPPER(X106)="AB","+",VLOOKUP(X106,'විෂය තොරතුරු'!$P$24:$Q$28,2))))</f>
        <v/>
      </c>
      <c r="BJ106" s="168" t="str">
        <f aca="false">IF(Y106="","",IF(Y106="-","-",IF(UPPER(Y106)="AB","+",VLOOKUP(Y106,'විෂය තොරතුරු'!$P$24:$Q$28,2))))</f>
        <v/>
      </c>
      <c r="BK106" s="168" t="str">
        <f aca="false">IF(Z106="","",IF(Z106="-","-",IF(UPPER(Z106)="AB","+",VLOOKUP(Z106,'විෂය තොරතුරු'!$P$24:$Q$28,2))))</f>
        <v/>
      </c>
      <c r="BL106" s="168" t="str">
        <f aca="false">IF(AA106="","",IF(AA106="-","-",IF(UPPER(AA106)="AB","+",VLOOKUP(AA106,'විෂය තොරතුරු'!$P$24:$Q$28,2))))</f>
        <v/>
      </c>
      <c r="BM106" s="168" t="str">
        <f aca="false">IF(AB106="","",IF(AB106="-","-",IF(UPPER(AB106)="AB","+",VLOOKUP(AB106,'විෂය තොරතුරු'!$P$24:$Q$28,2))))</f>
        <v/>
      </c>
      <c r="BN106" s="168" t="str">
        <f aca="false">IF(AC106="","",IF(AC106="-","-",IF(UPPER(AC106)="AB","+",VLOOKUP(AC106,'විෂය තොරතුරු'!$P$24:$Q$28,2))))</f>
        <v/>
      </c>
      <c r="BO106" s="169" t="str">
        <f aca="false">IF(AD106="","",IF(AD106="-","-",IF(UPPER(AD106)="AB","+",VLOOKUP(AD106,'විෂය තොරතුරු'!$P$24:$Q$28,2))))</f>
        <v/>
      </c>
      <c r="BP106" s="171" t="str">
        <f aca="false">IF(AE106="","",IF(AE106="-","-",IF(UPPER(AE106)="AB","+",VLOOKUP(AE106,'විෂය තොරතුරු'!$P$24:$Q$28,2))))</f>
        <v/>
      </c>
      <c r="BQ106" s="168" t="str">
        <f aca="false">IF(AF106="","",IF(AF106="-","-",IF(UPPER(AF106)="AB","+",VLOOKUP(AF106,'විෂය තොරතුරු'!$P$24:$Q$28,2))))</f>
        <v/>
      </c>
      <c r="BR106" s="168" t="str">
        <f aca="false">IF(AG106="","",IF(AG106="-","-",IF(UPPER(AG106)="AB","+",VLOOKUP(AG106,'විෂය තොරතුරු'!$P$24:$Q$28,2))))</f>
        <v/>
      </c>
      <c r="BS106" s="168" t="str">
        <f aca="false">IF(AH106="","",IF(AH106="-","-",IF(UPPER(AH106)="AB","+",VLOOKUP(AH106,'විෂය තොරතුරු'!$P$24:$Q$28,2))))</f>
        <v/>
      </c>
      <c r="BT106" s="168" t="str">
        <f aca="false">IF(AI106="","",IF(AI106="-","-",IF(UPPER(AI106)="AB","+",VLOOKUP(AI106,'විෂය තොරතුරු'!$P$24:$Q$28,2))))</f>
        <v/>
      </c>
      <c r="BU106" s="168" t="str">
        <f aca="false">IF(AJ106="","",IF(AJ106="-","-",IF(UPPER(AJ106)="AB","+",VLOOKUP(AJ106,'විෂය තොරතුරු'!$P$24:$Q$28,2))))</f>
        <v/>
      </c>
      <c r="BV106" s="168" t="str">
        <f aca="false">IF(AK106="","",IF(AK106="-","-",IF(UPPER(AK106)="AB","+",VLOOKUP(AK106,'විෂය තොරතුරු'!$P$24:$Q$28,2))))</f>
        <v/>
      </c>
      <c r="BW106" s="169" t="str">
        <f aca="false">IF(AL106="","",IF(AL106="-","-",IF(UPPER(AL106)="AB","+",VLOOKUP(AL106,'විෂය තොරතුරු'!$P$24:$Q$28,2))))</f>
        <v/>
      </c>
      <c r="BX106" s="171" t="str">
        <f aca="false">IF($B106="","",COUNTIF($AP106:$BW106,"A"))</f>
        <v/>
      </c>
      <c r="BY106" s="171" t="str">
        <f aca="false">IF($B106="","",COUNTIF($AP106:$BW106,"B"))</f>
        <v/>
      </c>
      <c r="BZ106" s="171" t="str">
        <f aca="false">IF($B106="","",COUNTIF($AP106:$BW106,"C"))</f>
        <v/>
      </c>
      <c r="CA106" s="171" t="str">
        <f aca="false">IF($B106="","",COUNTIF($AP106:$BW106,"S"))</f>
        <v/>
      </c>
      <c r="CB106" s="171" t="str">
        <f aca="false">IF($B106="","",COUNTIF($AP106:$BW106,"W"))</f>
        <v/>
      </c>
      <c r="CC106" s="171" t="str">
        <f aca="false">IF(B106="","",SUM(BX106:CA106))</f>
        <v/>
      </c>
      <c r="CD106" s="169" t="str">
        <f aca="false">IF(B106="","",SUM(BX106:BZ106))</f>
        <v/>
      </c>
      <c r="CE106" s="172" t="str">
        <f aca="false">IF(B106="","",IF(AND(CC106&gt;=6,CD106&gt;=3,OR(E106&gt;=35,F106&gt;=35),L106&gt;=35),"6/3 සමත්",IF(AND(CC106&gt;=5,CD106&gt;=3,OR(E106&gt;=35,F106&gt;=35,L106&gt;=35)),"5/3 සමත්",IF(AND(CC106&gt;=4,CD106&gt;=1,OR(E106&gt;=20,F106&gt;=20,L106&gt;=20)),"සමත් කළ හැකි",IF(CB106=9,"W9","අසමත් ?")))))</f>
        <v/>
      </c>
    </row>
    <row r="107" customFormat="false" ht="13.8" hidden="false" customHeight="false" outlineLevel="0" collapsed="false">
      <c r="A107" s="160" t="n">
        <v>8</v>
      </c>
      <c r="B107" s="161"/>
      <c r="C107" s="161"/>
      <c r="D107" s="162"/>
      <c r="E107" s="163"/>
      <c r="F107" s="164"/>
      <c r="G107" s="163"/>
      <c r="H107" s="165"/>
      <c r="I107" s="165"/>
      <c r="J107" s="164"/>
      <c r="K107" s="163"/>
      <c r="L107" s="165"/>
      <c r="M107" s="165"/>
      <c r="N107" s="164"/>
      <c r="O107" s="163"/>
      <c r="P107" s="165"/>
      <c r="Q107" s="165"/>
      <c r="R107" s="165"/>
      <c r="S107" s="165"/>
      <c r="T107" s="165"/>
      <c r="U107" s="165"/>
      <c r="V107" s="164"/>
      <c r="W107" s="163"/>
      <c r="X107" s="165"/>
      <c r="Y107" s="165"/>
      <c r="Z107" s="165"/>
      <c r="AA107" s="165"/>
      <c r="AB107" s="165"/>
      <c r="AC107" s="165"/>
      <c r="AD107" s="164"/>
      <c r="AE107" s="163"/>
      <c r="AF107" s="165"/>
      <c r="AG107" s="165"/>
      <c r="AH107" s="165"/>
      <c r="AI107" s="165"/>
      <c r="AJ107" s="165"/>
      <c r="AK107" s="165"/>
      <c r="AL107" s="166"/>
      <c r="AM107" s="167" t="str">
        <f aca="false">IF(B107="","",SUM(E107:AL107))</f>
        <v/>
      </c>
      <c r="AN107" s="168" t="str">
        <f aca="false">IF(B107="","",AM107/9)</f>
        <v/>
      </c>
      <c r="AO107" s="169" t="str">
        <f aca="false">IF(B107="","",IF(AM107=0,"-",RANK(AM107,$AM$100:$AM$149,0)))</f>
        <v/>
      </c>
      <c r="AP107" s="167" t="str">
        <f aca="false">IF(E107="","",IF(E107="-","-",IF(UPPER(E107)="AB","+",VLOOKUP(E107,'විෂය තොරතුරු'!$P$24:$Q$28,2))))</f>
        <v/>
      </c>
      <c r="AQ107" s="168" t="str">
        <f aca="false">IF(F107="","",IF(F107="-","-",IF(UPPER(F107)="AB","+",VLOOKUP(F107,'විෂය තොරතුරු'!$P$24:$Q$28,2))))</f>
        <v/>
      </c>
      <c r="AR107" s="168" t="str">
        <f aca="false">IF(G107="","",IF(G107="-","-",IF(UPPER(G107)="AB","+",VLOOKUP(G107,'විෂය තොරතුරු'!$P$24:$Q$28,2))))</f>
        <v/>
      </c>
      <c r="AS107" s="168" t="str">
        <f aca="false">IF(H107="","",IF(H107="-","-",IF(UPPER(H107)="AB","+",VLOOKUP(H107,'විෂය තොරතුරු'!$P$24:$Q$28,2))))</f>
        <v/>
      </c>
      <c r="AT107" s="168" t="str">
        <f aca="false">IF(I107="","",IF(I107="-","-",IF(UPPER(I107)="AB","+",VLOOKUP(I107,'විෂය තොරතුරු'!$P$24:$Q$28,2))))</f>
        <v/>
      </c>
      <c r="AU107" s="170" t="str">
        <f aca="false">IF(J107="","",IF(J107="-","-",IF(UPPER(J107)="AB","+",VLOOKUP(J107,'විෂය තොරතුරු'!$P$24:$Q$28,2))))</f>
        <v/>
      </c>
      <c r="AV107" s="171" t="str">
        <f aca="false">IF(K107="","",IF(K107="-","-",IF(UPPER(K107)="AB","+",VLOOKUP(K107,'විෂය තොරතුරු'!$P$24:$Q$28,2))))</f>
        <v/>
      </c>
      <c r="AW107" s="168" t="str">
        <f aca="false">IF(L107="","",IF(L107="-","-",IF(UPPER(L107)="AB","+",VLOOKUP(L107,'විෂය තොරතුරු'!$P$24:$Q$28,2))))</f>
        <v/>
      </c>
      <c r="AX107" s="168" t="str">
        <f aca="false">IF(M107="","",IF(M107="-","-",IF(UPPER(M107)="AB","+",VLOOKUP(M107,'විෂය තොරතුරු'!$P$24:$Q$28,2))))</f>
        <v/>
      </c>
      <c r="AY107" s="169" t="str">
        <f aca="false">IF(N107="","",IF(N107="-","-",IF(UPPER(N107)="AB","+",VLOOKUP(N107,'විෂය තොරතුරු'!$P$24:$Q$28,2))))</f>
        <v/>
      </c>
      <c r="AZ107" s="167" t="str">
        <f aca="false">IF(O107="","",IF(O107="-","-",IF(UPPER(O107)="AB","+",VLOOKUP(O107,'විෂය තොරතුරු'!$P$24:$Q$28,2))))</f>
        <v/>
      </c>
      <c r="BA107" s="168" t="str">
        <f aca="false">IF(P107="","",IF(P107="-","-",IF(UPPER(P107)="AB","+",VLOOKUP(P107,'විෂය තොරතුරු'!$P$24:$Q$28,2))))</f>
        <v/>
      </c>
      <c r="BB107" s="168" t="str">
        <f aca="false">IF(Q107="","",IF(Q107="-","-",IF(UPPER(Q107)="AB","+",VLOOKUP(Q107,'විෂය තොරතුරු'!$P$24:$Q$28,2))))</f>
        <v/>
      </c>
      <c r="BC107" s="168" t="str">
        <f aca="false">IF(R107="","",IF(R107="-","-",IF(UPPER(R107)="AB","+",VLOOKUP(R107,'විෂය තොරතුරු'!$P$24:$Q$28,2))))</f>
        <v/>
      </c>
      <c r="BD107" s="168" t="str">
        <f aca="false">IF(S107="","",IF(S107="-","-",IF(UPPER(S107)="AB","+",VLOOKUP(S107,'විෂය තොරතුරු'!$P$24:$Q$28,2))))</f>
        <v/>
      </c>
      <c r="BE107" s="168" t="str">
        <f aca="false">IF(T107="","",IF(T107="-","-",IF(UPPER(T107)="AB","+",VLOOKUP(T107,'විෂය තොරතුරු'!$P$24:$Q$28,2))))</f>
        <v/>
      </c>
      <c r="BF107" s="168" t="str">
        <f aca="false">IF(U107="","",IF(U107="-","-",IF(UPPER(U107)="AB","+",VLOOKUP(U107,'විෂය තොරතුරු'!$P$24:$Q$28,2))))</f>
        <v/>
      </c>
      <c r="BG107" s="170" t="str">
        <f aca="false">IF(V107="","",IF(V107="-","-",IF(UPPER(V107)="AB","+",VLOOKUP(V107,'විෂය තොරතුරු'!$P$24:$Q$28,2))))</f>
        <v/>
      </c>
      <c r="BH107" s="171" t="str">
        <f aca="false">IF(W107="","",IF(W107="-","-",IF(UPPER(W107)="AB","+",VLOOKUP(W107,'විෂය තොරතුරු'!$P$24:$Q$28,2))))</f>
        <v/>
      </c>
      <c r="BI107" s="168" t="str">
        <f aca="false">IF(X107="","",IF(X107="-","-",IF(UPPER(X107)="AB","+",VLOOKUP(X107,'විෂය තොරතුරු'!$P$24:$Q$28,2))))</f>
        <v/>
      </c>
      <c r="BJ107" s="168" t="str">
        <f aca="false">IF(Y107="","",IF(Y107="-","-",IF(UPPER(Y107)="AB","+",VLOOKUP(Y107,'විෂය තොරතුරු'!$P$24:$Q$28,2))))</f>
        <v/>
      </c>
      <c r="BK107" s="168" t="str">
        <f aca="false">IF(Z107="","",IF(Z107="-","-",IF(UPPER(Z107)="AB","+",VLOOKUP(Z107,'විෂය තොරතුරු'!$P$24:$Q$28,2))))</f>
        <v/>
      </c>
      <c r="BL107" s="168" t="str">
        <f aca="false">IF(AA107="","",IF(AA107="-","-",IF(UPPER(AA107)="AB","+",VLOOKUP(AA107,'විෂය තොරතුරු'!$P$24:$Q$28,2))))</f>
        <v/>
      </c>
      <c r="BM107" s="168" t="str">
        <f aca="false">IF(AB107="","",IF(AB107="-","-",IF(UPPER(AB107)="AB","+",VLOOKUP(AB107,'විෂය තොරතුරු'!$P$24:$Q$28,2))))</f>
        <v/>
      </c>
      <c r="BN107" s="168" t="str">
        <f aca="false">IF(AC107="","",IF(AC107="-","-",IF(UPPER(AC107)="AB","+",VLOOKUP(AC107,'විෂය තොරතුරු'!$P$24:$Q$28,2))))</f>
        <v/>
      </c>
      <c r="BO107" s="169" t="str">
        <f aca="false">IF(AD107="","",IF(AD107="-","-",IF(UPPER(AD107)="AB","+",VLOOKUP(AD107,'විෂය තොරතුරු'!$P$24:$Q$28,2))))</f>
        <v/>
      </c>
      <c r="BP107" s="171" t="str">
        <f aca="false">IF(AE107="","",IF(AE107="-","-",IF(UPPER(AE107)="AB","+",VLOOKUP(AE107,'විෂය තොරතුරු'!$P$24:$Q$28,2))))</f>
        <v/>
      </c>
      <c r="BQ107" s="168" t="str">
        <f aca="false">IF(AF107="","",IF(AF107="-","-",IF(UPPER(AF107)="AB","+",VLOOKUP(AF107,'විෂය තොරතුරු'!$P$24:$Q$28,2))))</f>
        <v/>
      </c>
      <c r="BR107" s="168" t="str">
        <f aca="false">IF(AG107="","",IF(AG107="-","-",IF(UPPER(AG107)="AB","+",VLOOKUP(AG107,'විෂය තොරතුරු'!$P$24:$Q$28,2))))</f>
        <v/>
      </c>
      <c r="BS107" s="168" t="str">
        <f aca="false">IF(AH107="","",IF(AH107="-","-",IF(UPPER(AH107)="AB","+",VLOOKUP(AH107,'විෂය තොරතුරු'!$P$24:$Q$28,2))))</f>
        <v/>
      </c>
      <c r="BT107" s="168" t="str">
        <f aca="false">IF(AI107="","",IF(AI107="-","-",IF(UPPER(AI107)="AB","+",VLOOKUP(AI107,'විෂය තොරතුරු'!$P$24:$Q$28,2))))</f>
        <v/>
      </c>
      <c r="BU107" s="168" t="str">
        <f aca="false">IF(AJ107="","",IF(AJ107="-","-",IF(UPPER(AJ107)="AB","+",VLOOKUP(AJ107,'විෂය තොරතුරු'!$P$24:$Q$28,2))))</f>
        <v/>
      </c>
      <c r="BV107" s="168" t="str">
        <f aca="false">IF(AK107="","",IF(AK107="-","-",IF(UPPER(AK107)="AB","+",VLOOKUP(AK107,'විෂය තොරතුරු'!$P$24:$Q$28,2))))</f>
        <v/>
      </c>
      <c r="BW107" s="169" t="str">
        <f aca="false">IF(AL107="","",IF(AL107="-","-",IF(UPPER(AL107)="AB","+",VLOOKUP(AL107,'විෂය තොරතුරු'!$P$24:$Q$28,2))))</f>
        <v/>
      </c>
      <c r="BX107" s="171" t="str">
        <f aca="false">IF($B107="","",COUNTIF($AP107:$BW107,"A"))</f>
        <v/>
      </c>
      <c r="BY107" s="171" t="str">
        <f aca="false">IF($B107="","",COUNTIF($AP107:$BW107,"B"))</f>
        <v/>
      </c>
      <c r="BZ107" s="171" t="str">
        <f aca="false">IF($B107="","",COUNTIF($AP107:$BW107,"C"))</f>
        <v/>
      </c>
      <c r="CA107" s="171" t="str">
        <f aca="false">IF($B107="","",COUNTIF($AP107:$BW107,"S"))</f>
        <v/>
      </c>
      <c r="CB107" s="171" t="str">
        <f aca="false">IF($B107="","",COUNTIF($AP107:$BW107,"W"))</f>
        <v/>
      </c>
      <c r="CC107" s="171" t="str">
        <f aca="false">IF(B107="","",SUM(BX107:CA107))</f>
        <v/>
      </c>
      <c r="CD107" s="169" t="str">
        <f aca="false">IF(B107="","",SUM(BX107:BZ107))</f>
        <v/>
      </c>
      <c r="CE107" s="172" t="str">
        <f aca="false">IF(B107="","",IF(AND(CC107&gt;=6,CD107&gt;=3,OR(E107&gt;=35,F107&gt;=35),L107&gt;=35),"6/3 සමත්",IF(AND(CC107&gt;=5,CD107&gt;=3,OR(E107&gt;=35,F107&gt;=35,L107&gt;=35)),"5/3 සමත්",IF(AND(CC107&gt;=4,CD107&gt;=1,OR(E107&gt;=20,F107&gt;=20,L107&gt;=20)),"සමත් කළ හැකි",IF(CB107=9,"W9","අසමත් ?")))))</f>
        <v/>
      </c>
    </row>
    <row r="108" customFormat="false" ht="13.8" hidden="false" customHeight="false" outlineLevel="0" collapsed="false">
      <c r="A108" s="160" t="n">
        <v>9</v>
      </c>
      <c r="B108" s="161"/>
      <c r="C108" s="161"/>
      <c r="D108" s="162"/>
      <c r="E108" s="163"/>
      <c r="F108" s="164"/>
      <c r="G108" s="163"/>
      <c r="H108" s="165"/>
      <c r="I108" s="165"/>
      <c r="J108" s="164"/>
      <c r="K108" s="163"/>
      <c r="L108" s="165"/>
      <c r="M108" s="165"/>
      <c r="N108" s="164"/>
      <c r="O108" s="163"/>
      <c r="P108" s="165"/>
      <c r="Q108" s="165"/>
      <c r="R108" s="165"/>
      <c r="S108" s="165"/>
      <c r="T108" s="165"/>
      <c r="U108" s="165"/>
      <c r="V108" s="164"/>
      <c r="W108" s="163"/>
      <c r="X108" s="165"/>
      <c r="Y108" s="165"/>
      <c r="Z108" s="165"/>
      <c r="AA108" s="165"/>
      <c r="AB108" s="165"/>
      <c r="AC108" s="165"/>
      <c r="AD108" s="164"/>
      <c r="AE108" s="163"/>
      <c r="AF108" s="165"/>
      <c r="AG108" s="165"/>
      <c r="AH108" s="165"/>
      <c r="AI108" s="165"/>
      <c r="AJ108" s="165"/>
      <c r="AK108" s="165"/>
      <c r="AL108" s="166"/>
      <c r="AM108" s="167" t="str">
        <f aca="false">IF(B108="","",SUM(E108:AL108))</f>
        <v/>
      </c>
      <c r="AN108" s="168" t="str">
        <f aca="false">IF(B108="","",AM108/9)</f>
        <v/>
      </c>
      <c r="AO108" s="169" t="str">
        <f aca="false">IF(B108="","",IF(AM108=0,"-",RANK(AM108,$AM$100:$AM$149,0)))</f>
        <v/>
      </c>
      <c r="AP108" s="167" t="str">
        <f aca="false">IF(E108="","",IF(E108="-","-",IF(UPPER(E108)="AB","+",VLOOKUP(E108,'විෂය තොරතුරු'!$P$24:$Q$28,2))))</f>
        <v/>
      </c>
      <c r="AQ108" s="168" t="str">
        <f aca="false">IF(F108="","",IF(F108="-","-",IF(UPPER(F108)="AB","+",VLOOKUP(F108,'විෂය තොරතුරු'!$P$24:$Q$28,2))))</f>
        <v/>
      </c>
      <c r="AR108" s="168" t="str">
        <f aca="false">IF(G108="","",IF(G108="-","-",IF(UPPER(G108)="AB","+",VLOOKUP(G108,'විෂය තොරතුරු'!$P$24:$Q$28,2))))</f>
        <v/>
      </c>
      <c r="AS108" s="168" t="str">
        <f aca="false">IF(H108="","",IF(H108="-","-",IF(UPPER(H108)="AB","+",VLOOKUP(H108,'විෂය තොරතුරු'!$P$24:$Q$28,2))))</f>
        <v/>
      </c>
      <c r="AT108" s="168" t="str">
        <f aca="false">IF(I108="","",IF(I108="-","-",IF(UPPER(I108)="AB","+",VLOOKUP(I108,'විෂය තොරතුරු'!$P$24:$Q$28,2))))</f>
        <v/>
      </c>
      <c r="AU108" s="170" t="str">
        <f aca="false">IF(J108="","",IF(J108="-","-",IF(UPPER(J108)="AB","+",VLOOKUP(J108,'විෂය තොරතුරු'!$P$24:$Q$28,2))))</f>
        <v/>
      </c>
      <c r="AV108" s="171" t="str">
        <f aca="false">IF(K108="","",IF(K108="-","-",IF(UPPER(K108)="AB","+",VLOOKUP(K108,'විෂය තොරතුරු'!$P$24:$Q$28,2))))</f>
        <v/>
      </c>
      <c r="AW108" s="168" t="str">
        <f aca="false">IF(L108="","",IF(L108="-","-",IF(UPPER(L108)="AB","+",VLOOKUP(L108,'විෂය තොරතුරු'!$P$24:$Q$28,2))))</f>
        <v/>
      </c>
      <c r="AX108" s="168" t="str">
        <f aca="false">IF(M108="","",IF(M108="-","-",IF(UPPER(M108)="AB","+",VLOOKUP(M108,'විෂය තොරතුරු'!$P$24:$Q$28,2))))</f>
        <v/>
      </c>
      <c r="AY108" s="169" t="str">
        <f aca="false">IF(N108="","",IF(N108="-","-",IF(UPPER(N108)="AB","+",VLOOKUP(N108,'විෂය තොරතුරු'!$P$24:$Q$28,2))))</f>
        <v/>
      </c>
      <c r="AZ108" s="167" t="str">
        <f aca="false">IF(O108="","",IF(O108="-","-",IF(UPPER(O108)="AB","+",VLOOKUP(O108,'විෂය තොරතුරු'!$P$24:$Q$28,2))))</f>
        <v/>
      </c>
      <c r="BA108" s="168" t="str">
        <f aca="false">IF(P108="","",IF(P108="-","-",IF(UPPER(P108)="AB","+",VLOOKUP(P108,'විෂය තොරතුරු'!$P$24:$Q$28,2))))</f>
        <v/>
      </c>
      <c r="BB108" s="168" t="str">
        <f aca="false">IF(Q108="","",IF(Q108="-","-",IF(UPPER(Q108)="AB","+",VLOOKUP(Q108,'විෂය තොරතුරු'!$P$24:$Q$28,2))))</f>
        <v/>
      </c>
      <c r="BC108" s="168" t="str">
        <f aca="false">IF(R108="","",IF(R108="-","-",IF(UPPER(R108)="AB","+",VLOOKUP(R108,'විෂය තොරතුරු'!$P$24:$Q$28,2))))</f>
        <v/>
      </c>
      <c r="BD108" s="168" t="str">
        <f aca="false">IF(S108="","",IF(S108="-","-",IF(UPPER(S108)="AB","+",VLOOKUP(S108,'විෂය තොරතුරු'!$P$24:$Q$28,2))))</f>
        <v/>
      </c>
      <c r="BE108" s="168" t="str">
        <f aca="false">IF(T108="","",IF(T108="-","-",IF(UPPER(T108)="AB","+",VLOOKUP(T108,'විෂය තොරතුරු'!$P$24:$Q$28,2))))</f>
        <v/>
      </c>
      <c r="BF108" s="168" t="str">
        <f aca="false">IF(U108="","",IF(U108="-","-",IF(UPPER(U108)="AB","+",VLOOKUP(U108,'විෂය තොරතුරු'!$P$24:$Q$28,2))))</f>
        <v/>
      </c>
      <c r="BG108" s="170" t="str">
        <f aca="false">IF(V108="","",IF(V108="-","-",IF(UPPER(V108)="AB","+",VLOOKUP(V108,'විෂය තොරතුරු'!$P$24:$Q$28,2))))</f>
        <v/>
      </c>
      <c r="BH108" s="171" t="str">
        <f aca="false">IF(W108="","",IF(W108="-","-",IF(UPPER(W108)="AB","+",VLOOKUP(W108,'විෂය තොරතුරු'!$P$24:$Q$28,2))))</f>
        <v/>
      </c>
      <c r="BI108" s="168" t="str">
        <f aca="false">IF(X108="","",IF(X108="-","-",IF(UPPER(X108)="AB","+",VLOOKUP(X108,'විෂය තොරතුරු'!$P$24:$Q$28,2))))</f>
        <v/>
      </c>
      <c r="BJ108" s="168" t="str">
        <f aca="false">IF(Y108="","",IF(Y108="-","-",IF(UPPER(Y108)="AB","+",VLOOKUP(Y108,'විෂය තොරතුරු'!$P$24:$Q$28,2))))</f>
        <v/>
      </c>
      <c r="BK108" s="168" t="str">
        <f aca="false">IF(Z108="","",IF(Z108="-","-",IF(UPPER(Z108)="AB","+",VLOOKUP(Z108,'විෂය තොරතුරු'!$P$24:$Q$28,2))))</f>
        <v/>
      </c>
      <c r="BL108" s="168" t="str">
        <f aca="false">IF(AA108="","",IF(AA108="-","-",IF(UPPER(AA108)="AB","+",VLOOKUP(AA108,'විෂය තොරතුරු'!$P$24:$Q$28,2))))</f>
        <v/>
      </c>
      <c r="BM108" s="168" t="str">
        <f aca="false">IF(AB108="","",IF(AB108="-","-",IF(UPPER(AB108)="AB","+",VLOOKUP(AB108,'විෂය තොරතුරු'!$P$24:$Q$28,2))))</f>
        <v/>
      </c>
      <c r="BN108" s="168" t="str">
        <f aca="false">IF(AC108="","",IF(AC108="-","-",IF(UPPER(AC108)="AB","+",VLOOKUP(AC108,'විෂය තොරතුරු'!$P$24:$Q$28,2))))</f>
        <v/>
      </c>
      <c r="BO108" s="169" t="str">
        <f aca="false">IF(AD108="","",IF(AD108="-","-",IF(UPPER(AD108)="AB","+",VLOOKUP(AD108,'විෂය තොරතුරු'!$P$24:$Q$28,2))))</f>
        <v/>
      </c>
      <c r="BP108" s="171" t="str">
        <f aca="false">IF(AE108="","",IF(AE108="-","-",IF(UPPER(AE108)="AB","+",VLOOKUP(AE108,'විෂය තොරතුරු'!$P$24:$Q$28,2))))</f>
        <v/>
      </c>
      <c r="BQ108" s="168" t="str">
        <f aca="false">IF(AF108="","",IF(AF108="-","-",IF(UPPER(AF108)="AB","+",VLOOKUP(AF108,'විෂය තොරතුරු'!$P$24:$Q$28,2))))</f>
        <v/>
      </c>
      <c r="BR108" s="168" t="str">
        <f aca="false">IF(AG108="","",IF(AG108="-","-",IF(UPPER(AG108)="AB","+",VLOOKUP(AG108,'විෂය තොරතුරු'!$P$24:$Q$28,2))))</f>
        <v/>
      </c>
      <c r="BS108" s="168" t="str">
        <f aca="false">IF(AH108="","",IF(AH108="-","-",IF(UPPER(AH108)="AB","+",VLOOKUP(AH108,'විෂය තොරතුරු'!$P$24:$Q$28,2))))</f>
        <v/>
      </c>
      <c r="BT108" s="168" t="str">
        <f aca="false">IF(AI108="","",IF(AI108="-","-",IF(UPPER(AI108)="AB","+",VLOOKUP(AI108,'විෂය තොරතුරු'!$P$24:$Q$28,2))))</f>
        <v/>
      </c>
      <c r="BU108" s="168" t="str">
        <f aca="false">IF(AJ108="","",IF(AJ108="-","-",IF(UPPER(AJ108)="AB","+",VLOOKUP(AJ108,'විෂය තොරතුරු'!$P$24:$Q$28,2))))</f>
        <v/>
      </c>
      <c r="BV108" s="168" t="str">
        <f aca="false">IF(AK108="","",IF(AK108="-","-",IF(UPPER(AK108)="AB","+",VLOOKUP(AK108,'විෂය තොරතුරු'!$P$24:$Q$28,2))))</f>
        <v/>
      </c>
      <c r="BW108" s="169" t="str">
        <f aca="false">IF(AL108="","",IF(AL108="-","-",IF(UPPER(AL108)="AB","+",VLOOKUP(AL108,'විෂය තොරතුරු'!$P$24:$Q$28,2))))</f>
        <v/>
      </c>
      <c r="BX108" s="171" t="str">
        <f aca="false">IF($B108="","",COUNTIF($AP108:$BW108,"A"))</f>
        <v/>
      </c>
      <c r="BY108" s="171" t="str">
        <f aca="false">IF($B108="","",COUNTIF($AP108:$BW108,"B"))</f>
        <v/>
      </c>
      <c r="BZ108" s="171" t="str">
        <f aca="false">IF($B108="","",COUNTIF($AP108:$BW108,"C"))</f>
        <v/>
      </c>
      <c r="CA108" s="171" t="str">
        <f aca="false">IF($B108="","",COUNTIF($AP108:$BW108,"S"))</f>
        <v/>
      </c>
      <c r="CB108" s="171" t="str">
        <f aca="false">IF($B108="","",COUNTIF($AP108:$BW108,"W"))</f>
        <v/>
      </c>
      <c r="CC108" s="171" t="str">
        <f aca="false">IF(B108="","",SUM(BX108:CA108))</f>
        <v/>
      </c>
      <c r="CD108" s="169" t="str">
        <f aca="false">IF(B108="","",SUM(BX108:BZ108))</f>
        <v/>
      </c>
      <c r="CE108" s="172" t="str">
        <f aca="false">IF(B108="","",IF(AND(CC108&gt;=6,CD108&gt;=3,OR(E108&gt;=35,F108&gt;=35),L108&gt;=35),"6/3 සමත්",IF(AND(CC108&gt;=5,CD108&gt;=3,OR(E108&gt;=35,F108&gt;=35,L108&gt;=35)),"5/3 සමත්",IF(AND(CC108&gt;=4,CD108&gt;=1,OR(E108&gt;=20,F108&gt;=20,L108&gt;=20)),"සමත් කළ හැකි",IF(CB108=9,"W9","අසමත් ?")))))</f>
        <v/>
      </c>
    </row>
    <row r="109" customFormat="false" ht="13.8" hidden="false" customHeight="false" outlineLevel="0" collapsed="false">
      <c r="A109" s="160" t="n">
        <v>10</v>
      </c>
      <c r="B109" s="161"/>
      <c r="C109" s="161"/>
      <c r="D109" s="162"/>
      <c r="E109" s="163"/>
      <c r="F109" s="164"/>
      <c r="G109" s="163"/>
      <c r="H109" s="165"/>
      <c r="I109" s="165"/>
      <c r="J109" s="164"/>
      <c r="K109" s="163"/>
      <c r="L109" s="165"/>
      <c r="M109" s="165"/>
      <c r="N109" s="164"/>
      <c r="O109" s="163"/>
      <c r="P109" s="165"/>
      <c r="Q109" s="165"/>
      <c r="R109" s="165"/>
      <c r="S109" s="165"/>
      <c r="T109" s="165"/>
      <c r="U109" s="165"/>
      <c r="V109" s="164"/>
      <c r="W109" s="163"/>
      <c r="X109" s="165"/>
      <c r="Y109" s="165"/>
      <c r="Z109" s="165"/>
      <c r="AA109" s="165"/>
      <c r="AB109" s="165"/>
      <c r="AC109" s="165"/>
      <c r="AD109" s="164"/>
      <c r="AE109" s="163"/>
      <c r="AF109" s="165"/>
      <c r="AG109" s="165"/>
      <c r="AH109" s="165"/>
      <c r="AI109" s="165"/>
      <c r="AJ109" s="165"/>
      <c r="AK109" s="165"/>
      <c r="AL109" s="166"/>
      <c r="AM109" s="167" t="str">
        <f aca="false">IF(B109="","",SUM(E109:AL109))</f>
        <v/>
      </c>
      <c r="AN109" s="168" t="str">
        <f aca="false">IF(B109="","",AM109/9)</f>
        <v/>
      </c>
      <c r="AO109" s="169" t="str">
        <f aca="false">IF(B109="","",IF(AM109=0,"-",RANK(AM109,$AM$100:$AM$149,0)))</f>
        <v/>
      </c>
      <c r="AP109" s="167" t="str">
        <f aca="false">IF(E109="","",IF(E109="-","-",IF(UPPER(E109)="AB","+",VLOOKUP(E109,'විෂය තොරතුරු'!$P$24:$Q$28,2))))</f>
        <v/>
      </c>
      <c r="AQ109" s="168" t="str">
        <f aca="false">IF(F109="","",IF(F109="-","-",IF(UPPER(F109)="AB","+",VLOOKUP(F109,'විෂය තොරතුරු'!$P$24:$Q$28,2))))</f>
        <v/>
      </c>
      <c r="AR109" s="168" t="str">
        <f aca="false">IF(G109="","",IF(G109="-","-",IF(UPPER(G109)="AB","+",VLOOKUP(G109,'විෂය තොරතුරු'!$P$24:$Q$28,2))))</f>
        <v/>
      </c>
      <c r="AS109" s="168" t="str">
        <f aca="false">IF(H109="","",IF(H109="-","-",IF(UPPER(H109)="AB","+",VLOOKUP(H109,'විෂය තොරතුරු'!$P$24:$Q$28,2))))</f>
        <v/>
      </c>
      <c r="AT109" s="168" t="str">
        <f aca="false">IF(I109="","",IF(I109="-","-",IF(UPPER(I109)="AB","+",VLOOKUP(I109,'විෂය තොරතුරු'!$P$24:$Q$28,2))))</f>
        <v/>
      </c>
      <c r="AU109" s="170" t="str">
        <f aca="false">IF(J109="","",IF(J109="-","-",IF(UPPER(J109)="AB","+",VLOOKUP(J109,'විෂය තොරතුරු'!$P$24:$Q$28,2))))</f>
        <v/>
      </c>
      <c r="AV109" s="171" t="str">
        <f aca="false">IF(K109="","",IF(K109="-","-",IF(UPPER(K109)="AB","+",VLOOKUP(K109,'විෂය තොරතුරු'!$P$24:$Q$28,2))))</f>
        <v/>
      </c>
      <c r="AW109" s="168" t="str">
        <f aca="false">IF(L109="","",IF(L109="-","-",IF(UPPER(L109)="AB","+",VLOOKUP(L109,'විෂය තොරතුරු'!$P$24:$Q$28,2))))</f>
        <v/>
      </c>
      <c r="AX109" s="168" t="str">
        <f aca="false">IF(M109="","",IF(M109="-","-",IF(UPPER(M109)="AB","+",VLOOKUP(M109,'විෂය තොරතුරු'!$P$24:$Q$28,2))))</f>
        <v/>
      </c>
      <c r="AY109" s="169" t="str">
        <f aca="false">IF(N109="","",IF(N109="-","-",IF(UPPER(N109)="AB","+",VLOOKUP(N109,'විෂය තොරතුරු'!$P$24:$Q$28,2))))</f>
        <v/>
      </c>
      <c r="AZ109" s="167" t="str">
        <f aca="false">IF(O109="","",IF(O109="-","-",IF(UPPER(O109)="AB","+",VLOOKUP(O109,'විෂය තොරතුරු'!$P$24:$Q$28,2))))</f>
        <v/>
      </c>
      <c r="BA109" s="168" t="str">
        <f aca="false">IF(P109="","",IF(P109="-","-",IF(UPPER(P109)="AB","+",VLOOKUP(P109,'විෂය තොරතුරු'!$P$24:$Q$28,2))))</f>
        <v/>
      </c>
      <c r="BB109" s="168" t="str">
        <f aca="false">IF(Q109="","",IF(Q109="-","-",IF(UPPER(Q109)="AB","+",VLOOKUP(Q109,'විෂය තොරතුරු'!$P$24:$Q$28,2))))</f>
        <v/>
      </c>
      <c r="BC109" s="168" t="str">
        <f aca="false">IF(R109="","",IF(R109="-","-",IF(UPPER(R109)="AB","+",VLOOKUP(R109,'විෂය තොරතුරු'!$P$24:$Q$28,2))))</f>
        <v/>
      </c>
      <c r="BD109" s="168" t="str">
        <f aca="false">IF(S109="","",IF(S109="-","-",IF(UPPER(S109)="AB","+",VLOOKUP(S109,'විෂය තොරතුරු'!$P$24:$Q$28,2))))</f>
        <v/>
      </c>
      <c r="BE109" s="168" t="str">
        <f aca="false">IF(T109="","",IF(T109="-","-",IF(UPPER(T109)="AB","+",VLOOKUP(T109,'විෂය තොරතුරු'!$P$24:$Q$28,2))))</f>
        <v/>
      </c>
      <c r="BF109" s="168" t="str">
        <f aca="false">IF(U109="","",IF(U109="-","-",IF(UPPER(U109)="AB","+",VLOOKUP(U109,'විෂය තොරතුරු'!$P$24:$Q$28,2))))</f>
        <v/>
      </c>
      <c r="BG109" s="170" t="str">
        <f aca="false">IF(V109="","",IF(V109="-","-",IF(UPPER(V109)="AB","+",VLOOKUP(V109,'විෂය තොරතුරු'!$P$24:$Q$28,2))))</f>
        <v/>
      </c>
      <c r="BH109" s="171" t="str">
        <f aca="false">IF(W109="","",IF(W109="-","-",IF(UPPER(W109)="AB","+",VLOOKUP(W109,'විෂය තොරතුරු'!$P$24:$Q$28,2))))</f>
        <v/>
      </c>
      <c r="BI109" s="168" t="str">
        <f aca="false">IF(X109="","",IF(X109="-","-",IF(UPPER(X109)="AB","+",VLOOKUP(X109,'විෂය තොරතුරු'!$P$24:$Q$28,2))))</f>
        <v/>
      </c>
      <c r="BJ109" s="168" t="str">
        <f aca="false">IF(Y109="","",IF(Y109="-","-",IF(UPPER(Y109)="AB","+",VLOOKUP(Y109,'විෂය තොරතුරු'!$P$24:$Q$28,2))))</f>
        <v/>
      </c>
      <c r="BK109" s="168" t="str">
        <f aca="false">IF(Z109="","",IF(Z109="-","-",IF(UPPER(Z109)="AB","+",VLOOKUP(Z109,'විෂය තොරතුරු'!$P$24:$Q$28,2))))</f>
        <v/>
      </c>
      <c r="BL109" s="168" t="str">
        <f aca="false">IF(AA109="","",IF(AA109="-","-",IF(UPPER(AA109)="AB","+",VLOOKUP(AA109,'විෂය තොරතුරු'!$P$24:$Q$28,2))))</f>
        <v/>
      </c>
      <c r="BM109" s="168" t="str">
        <f aca="false">IF(AB109="","",IF(AB109="-","-",IF(UPPER(AB109)="AB","+",VLOOKUP(AB109,'විෂය තොරතුරු'!$P$24:$Q$28,2))))</f>
        <v/>
      </c>
      <c r="BN109" s="168" t="str">
        <f aca="false">IF(AC109="","",IF(AC109="-","-",IF(UPPER(AC109)="AB","+",VLOOKUP(AC109,'විෂය තොරතුරු'!$P$24:$Q$28,2))))</f>
        <v/>
      </c>
      <c r="BO109" s="169" t="str">
        <f aca="false">IF(AD109="","",IF(AD109="-","-",IF(UPPER(AD109)="AB","+",VLOOKUP(AD109,'විෂය තොරතුරු'!$P$24:$Q$28,2))))</f>
        <v/>
      </c>
      <c r="BP109" s="171" t="str">
        <f aca="false">IF(AE109="","",IF(AE109="-","-",IF(UPPER(AE109)="AB","+",VLOOKUP(AE109,'විෂය තොරතුරු'!$P$24:$Q$28,2))))</f>
        <v/>
      </c>
      <c r="BQ109" s="168" t="str">
        <f aca="false">IF(AF109="","",IF(AF109="-","-",IF(UPPER(AF109)="AB","+",VLOOKUP(AF109,'විෂය තොරතුරු'!$P$24:$Q$28,2))))</f>
        <v/>
      </c>
      <c r="BR109" s="168" t="str">
        <f aca="false">IF(AG109="","",IF(AG109="-","-",IF(UPPER(AG109)="AB","+",VLOOKUP(AG109,'විෂය තොරතුරු'!$P$24:$Q$28,2))))</f>
        <v/>
      </c>
      <c r="BS109" s="168" t="str">
        <f aca="false">IF(AH109="","",IF(AH109="-","-",IF(UPPER(AH109)="AB","+",VLOOKUP(AH109,'විෂය තොරතුරු'!$P$24:$Q$28,2))))</f>
        <v/>
      </c>
      <c r="BT109" s="168" t="str">
        <f aca="false">IF(AI109="","",IF(AI109="-","-",IF(UPPER(AI109)="AB","+",VLOOKUP(AI109,'විෂය තොරතුරු'!$P$24:$Q$28,2))))</f>
        <v/>
      </c>
      <c r="BU109" s="168" t="str">
        <f aca="false">IF(AJ109="","",IF(AJ109="-","-",IF(UPPER(AJ109)="AB","+",VLOOKUP(AJ109,'විෂය තොරතුරු'!$P$24:$Q$28,2))))</f>
        <v/>
      </c>
      <c r="BV109" s="168" t="str">
        <f aca="false">IF(AK109="","",IF(AK109="-","-",IF(UPPER(AK109)="AB","+",VLOOKUP(AK109,'විෂය තොරතුරු'!$P$24:$Q$28,2))))</f>
        <v/>
      </c>
      <c r="BW109" s="169" t="str">
        <f aca="false">IF(AL109="","",IF(AL109="-","-",IF(UPPER(AL109)="AB","+",VLOOKUP(AL109,'විෂය තොරතුරු'!$P$24:$Q$28,2))))</f>
        <v/>
      </c>
      <c r="BX109" s="171" t="str">
        <f aca="false">IF($B109="","",COUNTIF($AP109:$BW109,"A"))</f>
        <v/>
      </c>
      <c r="BY109" s="171" t="str">
        <f aca="false">IF($B109="","",COUNTIF($AP109:$BW109,"B"))</f>
        <v/>
      </c>
      <c r="BZ109" s="171" t="str">
        <f aca="false">IF($B109="","",COUNTIF($AP109:$BW109,"C"))</f>
        <v/>
      </c>
      <c r="CA109" s="171" t="str">
        <f aca="false">IF($B109="","",COUNTIF($AP109:$BW109,"S"))</f>
        <v/>
      </c>
      <c r="CB109" s="171" t="str">
        <f aca="false">IF($B109="","",COUNTIF($AP109:$BW109,"W"))</f>
        <v/>
      </c>
      <c r="CC109" s="171" t="str">
        <f aca="false">IF(B109="","",SUM(BX109:CA109))</f>
        <v/>
      </c>
      <c r="CD109" s="169" t="str">
        <f aca="false">IF(B109="","",SUM(BX109:BZ109))</f>
        <v/>
      </c>
      <c r="CE109" s="172" t="str">
        <f aca="false">IF(B109="","",IF(AND(CC109&gt;=6,CD109&gt;=3,OR(E109&gt;=35,F109&gt;=35),L109&gt;=35),"6/3 සමත්",IF(AND(CC109&gt;=5,CD109&gt;=3,OR(E109&gt;=35,F109&gt;=35,L109&gt;=35)),"5/3 සමත්",IF(AND(CC109&gt;=4,CD109&gt;=1,OR(E109&gt;=20,F109&gt;=20,L109&gt;=20)),"සමත් කළ හැකි",IF(CB109=9,"W9","අසමත් ?")))))</f>
        <v/>
      </c>
    </row>
    <row r="110" customFormat="false" ht="13.8" hidden="false" customHeight="false" outlineLevel="0" collapsed="false">
      <c r="A110" s="160" t="n">
        <v>11</v>
      </c>
      <c r="B110" s="161"/>
      <c r="C110" s="161"/>
      <c r="D110" s="162"/>
      <c r="E110" s="163"/>
      <c r="F110" s="164"/>
      <c r="G110" s="163"/>
      <c r="H110" s="165"/>
      <c r="I110" s="165"/>
      <c r="J110" s="164"/>
      <c r="K110" s="163"/>
      <c r="L110" s="165"/>
      <c r="M110" s="165"/>
      <c r="N110" s="164"/>
      <c r="O110" s="163"/>
      <c r="P110" s="165"/>
      <c r="Q110" s="165"/>
      <c r="R110" s="165"/>
      <c r="S110" s="165"/>
      <c r="T110" s="165"/>
      <c r="U110" s="165"/>
      <c r="V110" s="164"/>
      <c r="W110" s="163"/>
      <c r="X110" s="165"/>
      <c r="Y110" s="165"/>
      <c r="Z110" s="165"/>
      <c r="AA110" s="165"/>
      <c r="AB110" s="165"/>
      <c r="AC110" s="165"/>
      <c r="AD110" s="164"/>
      <c r="AE110" s="163"/>
      <c r="AF110" s="165"/>
      <c r="AG110" s="165"/>
      <c r="AH110" s="165"/>
      <c r="AI110" s="165"/>
      <c r="AJ110" s="165"/>
      <c r="AK110" s="165"/>
      <c r="AL110" s="166"/>
      <c r="AM110" s="167" t="str">
        <f aca="false">IF(B110="","",SUM(E110:AL110))</f>
        <v/>
      </c>
      <c r="AN110" s="168" t="str">
        <f aca="false">IF(B110="","",AM110/9)</f>
        <v/>
      </c>
      <c r="AO110" s="169" t="str">
        <f aca="false">IF(B110="","",IF(AM110=0,"-",RANK(AM110,$AM$100:$AM$149,0)))</f>
        <v/>
      </c>
      <c r="AP110" s="167" t="str">
        <f aca="false">IF(E110="","",IF(E110="-","-",IF(UPPER(E110)="AB","+",VLOOKUP(E110,'විෂය තොරතුරු'!$P$24:$Q$28,2))))</f>
        <v/>
      </c>
      <c r="AQ110" s="168" t="str">
        <f aca="false">IF(F110="","",IF(F110="-","-",IF(UPPER(F110)="AB","+",VLOOKUP(F110,'විෂය තොරතුරු'!$P$24:$Q$28,2))))</f>
        <v/>
      </c>
      <c r="AR110" s="168" t="str">
        <f aca="false">IF(G110="","",IF(G110="-","-",IF(UPPER(G110)="AB","+",VLOOKUP(G110,'විෂය තොරතුරු'!$P$24:$Q$28,2))))</f>
        <v/>
      </c>
      <c r="AS110" s="168" t="str">
        <f aca="false">IF(H110="","",IF(H110="-","-",IF(UPPER(H110)="AB","+",VLOOKUP(H110,'විෂය තොරතුරු'!$P$24:$Q$28,2))))</f>
        <v/>
      </c>
      <c r="AT110" s="168" t="str">
        <f aca="false">IF(I110="","",IF(I110="-","-",IF(UPPER(I110)="AB","+",VLOOKUP(I110,'විෂය තොරතුරු'!$P$24:$Q$28,2))))</f>
        <v/>
      </c>
      <c r="AU110" s="170" t="str">
        <f aca="false">IF(J110="","",IF(J110="-","-",IF(UPPER(J110)="AB","+",VLOOKUP(J110,'විෂය තොරතුරු'!$P$24:$Q$28,2))))</f>
        <v/>
      </c>
      <c r="AV110" s="171" t="str">
        <f aca="false">IF(K110="","",IF(K110="-","-",IF(UPPER(K110)="AB","+",VLOOKUP(K110,'විෂය තොරතුරු'!$P$24:$Q$28,2))))</f>
        <v/>
      </c>
      <c r="AW110" s="168" t="str">
        <f aca="false">IF(L110="","",IF(L110="-","-",IF(UPPER(L110)="AB","+",VLOOKUP(L110,'විෂය තොරතුරු'!$P$24:$Q$28,2))))</f>
        <v/>
      </c>
      <c r="AX110" s="168" t="str">
        <f aca="false">IF(M110="","",IF(M110="-","-",IF(UPPER(M110)="AB","+",VLOOKUP(M110,'විෂය තොරතුරු'!$P$24:$Q$28,2))))</f>
        <v/>
      </c>
      <c r="AY110" s="169" t="str">
        <f aca="false">IF(N110="","",IF(N110="-","-",IF(UPPER(N110)="AB","+",VLOOKUP(N110,'විෂය තොරතුරු'!$P$24:$Q$28,2))))</f>
        <v/>
      </c>
      <c r="AZ110" s="167" t="str">
        <f aca="false">IF(O110="","",IF(O110="-","-",IF(UPPER(O110)="AB","+",VLOOKUP(O110,'විෂය තොරතුරු'!$P$24:$Q$28,2))))</f>
        <v/>
      </c>
      <c r="BA110" s="168" t="str">
        <f aca="false">IF(P110="","",IF(P110="-","-",IF(UPPER(P110)="AB","+",VLOOKUP(P110,'විෂය තොරතුරු'!$P$24:$Q$28,2))))</f>
        <v/>
      </c>
      <c r="BB110" s="168" t="str">
        <f aca="false">IF(Q110="","",IF(Q110="-","-",IF(UPPER(Q110)="AB","+",VLOOKUP(Q110,'විෂය තොරතුරු'!$P$24:$Q$28,2))))</f>
        <v/>
      </c>
      <c r="BC110" s="168" t="str">
        <f aca="false">IF(R110="","",IF(R110="-","-",IF(UPPER(R110)="AB","+",VLOOKUP(R110,'විෂය තොරතුරු'!$P$24:$Q$28,2))))</f>
        <v/>
      </c>
      <c r="BD110" s="168" t="str">
        <f aca="false">IF(S110="","",IF(S110="-","-",IF(UPPER(S110)="AB","+",VLOOKUP(S110,'විෂය තොරතුරු'!$P$24:$Q$28,2))))</f>
        <v/>
      </c>
      <c r="BE110" s="168" t="str">
        <f aca="false">IF(T110="","",IF(T110="-","-",IF(UPPER(T110)="AB","+",VLOOKUP(T110,'විෂය තොරතුරු'!$P$24:$Q$28,2))))</f>
        <v/>
      </c>
      <c r="BF110" s="168" t="str">
        <f aca="false">IF(U110="","",IF(U110="-","-",IF(UPPER(U110)="AB","+",VLOOKUP(U110,'විෂය තොරතුරු'!$P$24:$Q$28,2))))</f>
        <v/>
      </c>
      <c r="BG110" s="170" t="str">
        <f aca="false">IF(V110="","",IF(V110="-","-",IF(UPPER(V110)="AB","+",VLOOKUP(V110,'විෂය තොරතුරු'!$P$24:$Q$28,2))))</f>
        <v/>
      </c>
      <c r="BH110" s="171" t="str">
        <f aca="false">IF(W110="","",IF(W110="-","-",IF(UPPER(W110)="AB","+",VLOOKUP(W110,'විෂය තොරතුරු'!$P$24:$Q$28,2))))</f>
        <v/>
      </c>
      <c r="BI110" s="168" t="str">
        <f aca="false">IF(X110="","",IF(X110="-","-",IF(UPPER(X110)="AB","+",VLOOKUP(X110,'විෂය තොරතුරු'!$P$24:$Q$28,2))))</f>
        <v/>
      </c>
      <c r="BJ110" s="168" t="str">
        <f aca="false">IF(Y110="","",IF(Y110="-","-",IF(UPPER(Y110)="AB","+",VLOOKUP(Y110,'විෂය තොරතුරු'!$P$24:$Q$28,2))))</f>
        <v/>
      </c>
      <c r="BK110" s="168" t="str">
        <f aca="false">IF(Z110="","",IF(Z110="-","-",IF(UPPER(Z110)="AB","+",VLOOKUP(Z110,'විෂය තොරතුරු'!$P$24:$Q$28,2))))</f>
        <v/>
      </c>
      <c r="BL110" s="168" t="str">
        <f aca="false">IF(AA110="","",IF(AA110="-","-",IF(UPPER(AA110)="AB","+",VLOOKUP(AA110,'විෂය තොරතුරු'!$P$24:$Q$28,2))))</f>
        <v/>
      </c>
      <c r="BM110" s="168" t="str">
        <f aca="false">IF(AB110="","",IF(AB110="-","-",IF(UPPER(AB110)="AB","+",VLOOKUP(AB110,'විෂය තොරතුරු'!$P$24:$Q$28,2))))</f>
        <v/>
      </c>
      <c r="BN110" s="168" t="str">
        <f aca="false">IF(AC110="","",IF(AC110="-","-",IF(UPPER(AC110)="AB","+",VLOOKUP(AC110,'විෂය තොරතුරු'!$P$24:$Q$28,2))))</f>
        <v/>
      </c>
      <c r="BO110" s="169" t="str">
        <f aca="false">IF(AD110="","",IF(AD110="-","-",IF(UPPER(AD110)="AB","+",VLOOKUP(AD110,'විෂය තොරතුරු'!$P$24:$Q$28,2))))</f>
        <v/>
      </c>
      <c r="BP110" s="171" t="str">
        <f aca="false">IF(AE110="","",IF(AE110="-","-",IF(UPPER(AE110)="AB","+",VLOOKUP(AE110,'විෂය තොරතුරු'!$P$24:$Q$28,2))))</f>
        <v/>
      </c>
      <c r="BQ110" s="168" t="str">
        <f aca="false">IF(AF110="","",IF(AF110="-","-",IF(UPPER(AF110)="AB","+",VLOOKUP(AF110,'විෂය තොරතුරු'!$P$24:$Q$28,2))))</f>
        <v/>
      </c>
      <c r="BR110" s="168" t="str">
        <f aca="false">IF(AG110="","",IF(AG110="-","-",IF(UPPER(AG110)="AB","+",VLOOKUP(AG110,'විෂය තොරතුරු'!$P$24:$Q$28,2))))</f>
        <v/>
      </c>
      <c r="BS110" s="168" t="str">
        <f aca="false">IF(AH110="","",IF(AH110="-","-",IF(UPPER(AH110)="AB","+",VLOOKUP(AH110,'විෂය තොරතුරු'!$P$24:$Q$28,2))))</f>
        <v/>
      </c>
      <c r="BT110" s="168" t="str">
        <f aca="false">IF(AI110="","",IF(AI110="-","-",IF(UPPER(AI110)="AB","+",VLOOKUP(AI110,'විෂය තොරතුරු'!$P$24:$Q$28,2))))</f>
        <v/>
      </c>
      <c r="BU110" s="168" t="str">
        <f aca="false">IF(AJ110="","",IF(AJ110="-","-",IF(UPPER(AJ110)="AB","+",VLOOKUP(AJ110,'විෂය තොරතුරු'!$P$24:$Q$28,2))))</f>
        <v/>
      </c>
      <c r="BV110" s="168" t="str">
        <f aca="false">IF(AK110="","",IF(AK110="-","-",IF(UPPER(AK110)="AB","+",VLOOKUP(AK110,'විෂය තොරතුරු'!$P$24:$Q$28,2))))</f>
        <v/>
      </c>
      <c r="BW110" s="169" t="str">
        <f aca="false">IF(AL110="","",IF(AL110="-","-",IF(UPPER(AL110)="AB","+",VLOOKUP(AL110,'විෂය තොරතුරු'!$P$24:$Q$28,2))))</f>
        <v/>
      </c>
      <c r="BX110" s="171" t="str">
        <f aca="false">IF($B110="","",COUNTIF($AP110:$BW110,"A"))</f>
        <v/>
      </c>
      <c r="BY110" s="171" t="str">
        <f aca="false">IF($B110="","",COUNTIF($AP110:$BW110,"B"))</f>
        <v/>
      </c>
      <c r="BZ110" s="171" t="str">
        <f aca="false">IF($B110="","",COUNTIF($AP110:$BW110,"C"))</f>
        <v/>
      </c>
      <c r="CA110" s="171" t="str">
        <f aca="false">IF($B110="","",COUNTIF($AP110:$BW110,"S"))</f>
        <v/>
      </c>
      <c r="CB110" s="171" t="str">
        <f aca="false">IF($B110="","",COUNTIF($AP110:$BW110,"W"))</f>
        <v/>
      </c>
      <c r="CC110" s="171" t="str">
        <f aca="false">IF(B110="","",SUM(BX110:CA110))</f>
        <v/>
      </c>
      <c r="CD110" s="169" t="str">
        <f aca="false">IF(B110="","",SUM(BX110:BZ110))</f>
        <v/>
      </c>
      <c r="CE110" s="172" t="str">
        <f aca="false">IF(B110="","",IF(AND(CC110&gt;=6,CD110&gt;=3,OR(E110&gt;=35,F110&gt;=35),L110&gt;=35),"6/3 සමත්",IF(AND(CC110&gt;=5,CD110&gt;=3,OR(E110&gt;=35,F110&gt;=35,L110&gt;=35)),"5/3 සමත්",IF(AND(CC110&gt;=4,CD110&gt;=1,OR(E110&gt;=20,F110&gt;=20,L110&gt;=20)),"සමත් කළ හැකි",IF(CB110=9,"W9","අසමත් ?")))))</f>
        <v/>
      </c>
    </row>
    <row r="111" customFormat="false" ht="13.8" hidden="false" customHeight="false" outlineLevel="0" collapsed="false">
      <c r="A111" s="160" t="n">
        <v>12</v>
      </c>
      <c r="B111" s="161"/>
      <c r="C111" s="161"/>
      <c r="D111" s="162"/>
      <c r="E111" s="163"/>
      <c r="F111" s="164"/>
      <c r="G111" s="163"/>
      <c r="H111" s="165"/>
      <c r="I111" s="165"/>
      <c r="J111" s="164"/>
      <c r="K111" s="163"/>
      <c r="L111" s="165"/>
      <c r="M111" s="165"/>
      <c r="N111" s="164"/>
      <c r="O111" s="163"/>
      <c r="P111" s="165"/>
      <c r="Q111" s="165"/>
      <c r="R111" s="165"/>
      <c r="S111" s="165"/>
      <c r="T111" s="165"/>
      <c r="U111" s="165"/>
      <c r="V111" s="164"/>
      <c r="W111" s="163"/>
      <c r="X111" s="165"/>
      <c r="Y111" s="165"/>
      <c r="Z111" s="165"/>
      <c r="AA111" s="165"/>
      <c r="AB111" s="165"/>
      <c r="AC111" s="165"/>
      <c r="AD111" s="164"/>
      <c r="AE111" s="163"/>
      <c r="AF111" s="165"/>
      <c r="AG111" s="165"/>
      <c r="AH111" s="165"/>
      <c r="AI111" s="165"/>
      <c r="AJ111" s="165"/>
      <c r="AK111" s="165"/>
      <c r="AL111" s="166"/>
      <c r="AM111" s="167" t="str">
        <f aca="false">IF(B111="","",SUM(E111:AL111))</f>
        <v/>
      </c>
      <c r="AN111" s="168" t="str">
        <f aca="false">IF(B111="","",AM111/9)</f>
        <v/>
      </c>
      <c r="AO111" s="169" t="str">
        <f aca="false">IF(B111="","",IF(AM111=0,"-",RANK(AM111,$AM$100:$AM$149,0)))</f>
        <v/>
      </c>
      <c r="AP111" s="167" t="str">
        <f aca="false">IF(E111="","",IF(E111="-","-",IF(UPPER(E111)="AB","+",VLOOKUP(E111,'විෂය තොරතුරු'!$P$24:$Q$28,2))))</f>
        <v/>
      </c>
      <c r="AQ111" s="168" t="str">
        <f aca="false">IF(F111="","",IF(F111="-","-",IF(UPPER(F111)="AB","+",VLOOKUP(F111,'විෂය තොරතුරු'!$P$24:$Q$28,2))))</f>
        <v/>
      </c>
      <c r="AR111" s="168" t="str">
        <f aca="false">IF(G111="","",IF(G111="-","-",IF(UPPER(G111)="AB","+",VLOOKUP(G111,'විෂය තොරතුරු'!$P$24:$Q$28,2))))</f>
        <v/>
      </c>
      <c r="AS111" s="168" t="str">
        <f aca="false">IF(H111="","",IF(H111="-","-",IF(UPPER(H111)="AB","+",VLOOKUP(H111,'විෂය තොරතුරු'!$P$24:$Q$28,2))))</f>
        <v/>
      </c>
      <c r="AT111" s="168" t="str">
        <f aca="false">IF(I111="","",IF(I111="-","-",IF(UPPER(I111)="AB","+",VLOOKUP(I111,'විෂය තොරතුරු'!$P$24:$Q$28,2))))</f>
        <v/>
      </c>
      <c r="AU111" s="170" t="str">
        <f aca="false">IF(J111="","",IF(J111="-","-",IF(UPPER(J111)="AB","+",VLOOKUP(J111,'විෂය තොරතුරු'!$P$24:$Q$28,2))))</f>
        <v/>
      </c>
      <c r="AV111" s="171" t="str">
        <f aca="false">IF(K111="","",IF(K111="-","-",IF(UPPER(K111)="AB","+",VLOOKUP(K111,'විෂය තොරතුරු'!$P$24:$Q$28,2))))</f>
        <v/>
      </c>
      <c r="AW111" s="168" t="str">
        <f aca="false">IF(L111="","",IF(L111="-","-",IF(UPPER(L111)="AB","+",VLOOKUP(L111,'විෂය තොරතුරු'!$P$24:$Q$28,2))))</f>
        <v/>
      </c>
      <c r="AX111" s="168" t="str">
        <f aca="false">IF(M111="","",IF(M111="-","-",IF(UPPER(M111)="AB","+",VLOOKUP(M111,'විෂය තොරතුරු'!$P$24:$Q$28,2))))</f>
        <v/>
      </c>
      <c r="AY111" s="169" t="str">
        <f aca="false">IF(N111="","",IF(N111="-","-",IF(UPPER(N111)="AB","+",VLOOKUP(N111,'විෂය තොරතුරු'!$P$24:$Q$28,2))))</f>
        <v/>
      </c>
      <c r="AZ111" s="167" t="str">
        <f aca="false">IF(O111="","",IF(O111="-","-",IF(UPPER(O111)="AB","+",VLOOKUP(O111,'විෂය තොරතුරු'!$P$24:$Q$28,2))))</f>
        <v/>
      </c>
      <c r="BA111" s="168" t="str">
        <f aca="false">IF(P111="","",IF(P111="-","-",IF(UPPER(P111)="AB","+",VLOOKUP(P111,'විෂය තොරතුරු'!$P$24:$Q$28,2))))</f>
        <v/>
      </c>
      <c r="BB111" s="168" t="str">
        <f aca="false">IF(Q111="","",IF(Q111="-","-",IF(UPPER(Q111)="AB","+",VLOOKUP(Q111,'විෂය තොරතුරු'!$P$24:$Q$28,2))))</f>
        <v/>
      </c>
      <c r="BC111" s="168" t="str">
        <f aca="false">IF(R111="","",IF(R111="-","-",IF(UPPER(R111)="AB","+",VLOOKUP(R111,'විෂය තොරතුරු'!$P$24:$Q$28,2))))</f>
        <v/>
      </c>
      <c r="BD111" s="168" t="str">
        <f aca="false">IF(S111="","",IF(S111="-","-",IF(UPPER(S111)="AB","+",VLOOKUP(S111,'විෂය තොරතුරු'!$P$24:$Q$28,2))))</f>
        <v/>
      </c>
      <c r="BE111" s="168" t="str">
        <f aca="false">IF(T111="","",IF(T111="-","-",IF(UPPER(T111)="AB","+",VLOOKUP(T111,'විෂය තොරතුරු'!$P$24:$Q$28,2))))</f>
        <v/>
      </c>
      <c r="BF111" s="168" t="str">
        <f aca="false">IF(U111="","",IF(U111="-","-",IF(UPPER(U111)="AB","+",VLOOKUP(U111,'විෂය තොරතුරු'!$P$24:$Q$28,2))))</f>
        <v/>
      </c>
      <c r="BG111" s="170" t="str">
        <f aca="false">IF(V111="","",IF(V111="-","-",IF(UPPER(V111)="AB","+",VLOOKUP(V111,'විෂය තොරතුරු'!$P$24:$Q$28,2))))</f>
        <v/>
      </c>
      <c r="BH111" s="171" t="str">
        <f aca="false">IF(W111="","",IF(W111="-","-",IF(UPPER(W111)="AB","+",VLOOKUP(W111,'විෂය තොරතුරු'!$P$24:$Q$28,2))))</f>
        <v/>
      </c>
      <c r="BI111" s="168" t="str">
        <f aca="false">IF(X111="","",IF(X111="-","-",IF(UPPER(X111)="AB","+",VLOOKUP(X111,'විෂය තොරතුරු'!$P$24:$Q$28,2))))</f>
        <v/>
      </c>
      <c r="BJ111" s="168" t="str">
        <f aca="false">IF(Y111="","",IF(Y111="-","-",IF(UPPER(Y111)="AB","+",VLOOKUP(Y111,'විෂය තොරතුරු'!$P$24:$Q$28,2))))</f>
        <v/>
      </c>
      <c r="BK111" s="168" t="str">
        <f aca="false">IF(Z111="","",IF(Z111="-","-",IF(UPPER(Z111)="AB","+",VLOOKUP(Z111,'විෂය තොරතුරු'!$P$24:$Q$28,2))))</f>
        <v/>
      </c>
      <c r="BL111" s="168" t="str">
        <f aca="false">IF(AA111="","",IF(AA111="-","-",IF(UPPER(AA111)="AB","+",VLOOKUP(AA111,'විෂය තොරතුරු'!$P$24:$Q$28,2))))</f>
        <v/>
      </c>
      <c r="BM111" s="168" t="str">
        <f aca="false">IF(AB111="","",IF(AB111="-","-",IF(UPPER(AB111)="AB","+",VLOOKUP(AB111,'විෂය තොරතුරු'!$P$24:$Q$28,2))))</f>
        <v/>
      </c>
      <c r="BN111" s="168" t="str">
        <f aca="false">IF(AC111="","",IF(AC111="-","-",IF(UPPER(AC111)="AB","+",VLOOKUP(AC111,'විෂය තොරතුරු'!$P$24:$Q$28,2))))</f>
        <v/>
      </c>
      <c r="BO111" s="169" t="str">
        <f aca="false">IF(AD111="","",IF(AD111="-","-",IF(UPPER(AD111)="AB","+",VLOOKUP(AD111,'විෂය තොරතුරු'!$P$24:$Q$28,2))))</f>
        <v/>
      </c>
      <c r="BP111" s="171" t="str">
        <f aca="false">IF(AE111="","",IF(AE111="-","-",IF(UPPER(AE111)="AB","+",VLOOKUP(AE111,'විෂය තොරතුරු'!$P$24:$Q$28,2))))</f>
        <v/>
      </c>
      <c r="BQ111" s="168" t="str">
        <f aca="false">IF(AF111="","",IF(AF111="-","-",IF(UPPER(AF111)="AB","+",VLOOKUP(AF111,'විෂය තොරතුරු'!$P$24:$Q$28,2))))</f>
        <v/>
      </c>
      <c r="BR111" s="168" t="str">
        <f aca="false">IF(AG111="","",IF(AG111="-","-",IF(UPPER(AG111)="AB","+",VLOOKUP(AG111,'විෂය තොරතුරු'!$P$24:$Q$28,2))))</f>
        <v/>
      </c>
      <c r="BS111" s="168" t="str">
        <f aca="false">IF(AH111="","",IF(AH111="-","-",IF(UPPER(AH111)="AB","+",VLOOKUP(AH111,'විෂය තොරතුරු'!$P$24:$Q$28,2))))</f>
        <v/>
      </c>
      <c r="BT111" s="168" t="str">
        <f aca="false">IF(AI111="","",IF(AI111="-","-",IF(UPPER(AI111)="AB","+",VLOOKUP(AI111,'විෂය තොරතුරු'!$P$24:$Q$28,2))))</f>
        <v/>
      </c>
      <c r="BU111" s="168" t="str">
        <f aca="false">IF(AJ111="","",IF(AJ111="-","-",IF(UPPER(AJ111)="AB","+",VLOOKUP(AJ111,'විෂය තොරතුරු'!$P$24:$Q$28,2))))</f>
        <v/>
      </c>
      <c r="BV111" s="168" t="str">
        <f aca="false">IF(AK111="","",IF(AK111="-","-",IF(UPPER(AK111)="AB","+",VLOOKUP(AK111,'විෂය තොරතුරු'!$P$24:$Q$28,2))))</f>
        <v/>
      </c>
      <c r="BW111" s="169" t="str">
        <f aca="false">IF(AL111="","",IF(AL111="-","-",IF(UPPER(AL111)="AB","+",VLOOKUP(AL111,'විෂය තොරතුරු'!$P$24:$Q$28,2))))</f>
        <v/>
      </c>
      <c r="BX111" s="171" t="str">
        <f aca="false">IF($B111="","",COUNTIF($AP111:$BW111,"A"))</f>
        <v/>
      </c>
      <c r="BY111" s="171" t="str">
        <f aca="false">IF($B111="","",COUNTIF($AP111:$BW111,"B"))</f>
        <v/>
      </c>
      <c r="BZ111" s="171" t="str">
        <f aca="false">IF($B111="","",COUNTIF($AP111:$BW111,"C"))</f>
        <v/>
      </c>
      <c r="CA111" s="171" t="str">
        <f aca="false">IF($B111="","",COUNTIF($AP111:$BW111,"S"))</f>
        <v/>
      </c>
      <c r="CB111" s="171" t="str">
        <f aca="false">IF($B111="","",COUNTIF($AP111:$BW111,"W"))</f>
        <v/>
      </c>
      <c r="CC111" s="171" t="str">
        <f aca="false">IF(B111="","",SUM(BX111:CA111))</f>
        <v/>
      </c>
      <c r="CD111" s="169" t="str">
        <f aca="false">IF(B111="","",SUM(BX111:BZ111))</f>
        <v/>
      </c>
      <c r="CE111" s="172" t="str">
        <f aca="false">IF(B111="","",IF(AND(CC111&gt;=6,CD111&gt;=3,OR(E111&gt;=35,F111&gt;=35),L111&gt;=35),"6/3 සමත්",IF(AND(CC111&gt;=5,CD111&gt;=3,OR(E111&gt;=35,F111&gt;=35,L111&gt;=35)),"5/3 සමත්",IF(AND(CC111&gt;=4,CD111&gt;=1,OR(E111&gt;=20,F111&gt;=20,L111&gt;=20)),"සමත් කළ හැකි",IF(CB111=9,"W9","අසමත් ?")))))</f>
        <v/>
      </c>
    </row>
    <row r="112" customFormat="false" ht="13.8" hidden="false" customHeight="false" outlineLevel="0" collapsed="false">
      <c r="A112" s="160" t="n">
        <v>13</v>
      </c>
      <c r="B112" s="161"/>
      <c r="C112" s="161"/>
      <c r="D112" s="162"/>
      <c r="E112" s="163"/>
      <c r="F112" s="164"/>
      <c r="G112" s="163"/>
      <c r="H112" s="165"/>
      <c r="I112" s="165"/>
      <c r="J112" s="164"/>
      <c r="K112" s="163"/>
      <c r="L112" s="165"/>
      <c r="M112" s="165"/>
      <c r="N112" s="164"/>
      <c r="O112" s="163"/>
      <c r="P112" s="165"/>
      <c r="Q112" s="165"/>
      <c r="R112" s="165"/>
      <c r="S112" s="165"/>
      <c r="T112" s="165"/>
      <c r="U112" s="165"/>
      <c r="V112" s="164"/>
      <c r="W112" s="163"/>
      <c r="X112" s="165"/>
      <c r="Y112" s="165"/>
      <c r="Z112" s="165"/>
      <c r="AA112" s="165"/>
      <c r="AB112" s="165"/>
      <c r="AC112" s="165"/>
      <c r="AD112" s="164"/>
      <c r="AE112" s="163"/>
      <c r="AF112" s="165"/>
      <c r="AG112" s="165"/>
      <c r="AH112" s="165"/>
      <c r="AI112" s="165"/>
      <c r="AJ112" s="165"/>
      <c r="AK112" s="165"/>
      <c r="AL112" s="166"/>
      <c r="AM112" s="167" t="str">
        <f aca="false">IF(B112="","",SUM(E112:AL112))</f>
        <v/>
      </c>
      <c r="AN112" s="168" t="str">
        <f aca="false">IF(B112="","",AM112/9)</f>
        <v/>
      </c>
      <c r="AO112" s="169" t="str">
        <f aca="false">IF(B112="","",IF(AM112=0,"-",RANK(AM112,$AM$100:$AM$149,0)))</f>
        <v/>
      </c>
      <c r="AP112" s="167" t="str">
        <f aca="false">IF(E112="","",IF(E112="-","-",IF(UPPER(E112)="AB","+",VLOOKUP(E112,'විෂය තොරතුරු'!$P$24:$Q$28,2))))</f>
        <v/>
      </c>
      <c r="AQ112" s="168" t="str">
        <f aca="false">IF(F112="","",IF(F112="-","-",IF(UPPER(F112)="AB","+",VLOOKUP(F112,'විෂය තොරතුරු'!$P$24:$Q$28,2))))</f>
        <v/>
      </c>
      <c r="AR112" s="168" t="str">
        <f aca="false">IF(G112="","",IF(G112="-","-",IF(UPPER(G112)="AB","+",VLOOKUP(G112,'විෂය තොරතුරු'!$P$24:$Q$28,2))))</f>
        <v/>
      </c>
      <c r="AS112" s="168" t="str">
        <f aca="false">IF(H112="","",IF(H112="-","-",IF(UPPER(H112)="AB","+",VLOOKUP(H112,'විෂය තොරතුරු'!$P$24:$Q$28,2))))</f>
        <v/>
      </c>
      <c r="AT112" s="168" t="str">
        <f aca="false">IF(I112="","",IF(I112="-","-",IF(UPPER(I112)="AB","+",VLOOKUP(I112,'විෂය තොරතුරු'!$P$24:$Q$28,2))))</f>
        <v/>
      </c>
      <c r="AU112" s="170" t="str">
        <f aca="false">IF(J112="","",IF(J112="-","-",IF(UPPER(J112)="AB","+",VLOOKUP(J112,'විෂය තොරතුරු'!$P$24:$Q$28,2))))</f>
        <v/>
      </c>
      <c r="AV112" s="171" t="str">
        <f aca="false">IF(K112="","",IF(K112="-","-",IF(UPPER(K112)="AB","+",VLOOKUP(K112,'විෂය තොරතුරු'!$P$24:$Q$28,2))))</f>
        <v/>
      </c>
      <c r="AW112" s="168" t="str">
        <f aca="false">IF(L112="","",IF(L112="-","-",IF(UPPER(L112)="AB","+",VLOOKUP(L112,'විෂය තොරතුරු'!$P$24:$Q$28,2))))</f>
        <v/>
      </c>
      <c r="AX112" s="168" t="str">
        <f aca="false">IF(M112="","",IF(M112="-","-",IF(UPPER(M112)="AB","+",VLOOKUP(M112,'විෂය තොරතුරු'!$P$24:$Q$28,2))))</f>
        <v/>
      </c>
      <c r="AY112" s="169" t="str">
        <f aca="false">IF(N112="","",IF(N112="-","-",IF(UPPER(N112)="AB","+",VLOOKUP(N112,'විෂය තොරතුරු'!$P$24:$Q$28,2))))</f>
        <v/>
      </c>
      <c r="AZ112" s="167" t="str">
        <f aca="false">IF(O112="","",IF(O112="-","-",IF(UPPER(O112)="AB","+",VLOOKUP(O112,'විෂය තොරතුරු'!$P$24:$Q$28,2))))</f>
        <v/>
      </c>
      <c r="BA112" s="168" t="str">
        <f aca="false">IF(P112="","",IF(P112="-","-",IF(UPPER(P112)="AB","+",VLOOKUP(P112,'විෂය තොරතුරු'!$P$24:$Q$28,2))))</f>
        <v/>
      </c>
      <c r="BB112" s="168" t="str">
        <f aca="false">IF(Q112="","",IF(Q112="-","-",IF(UPPER(Q112)="AB","+",VLOOKUP(Q112,'විෂය තොරතුරු'!$P$24:$Q$28,2))))</f>
        <v/>
      </c>
      <c r="BC112" s="168" t="str">
        <f aca="false">IF(R112="","",IF(R112="-","-",IF(UPPER(R112)="AB","+",VLOOKUP(R112,'විෂය තොරතුරු'!$P$24:$Q$28,2))))</f>
        <v/>
      </c>
      <c r="BD112" s="168" t="str">
        <f aca="false">IF(S112="","",IF(S112="-","-",IF(UPPER(S112)="AB","+",VLOOKUP(S112,'විෂය තොරතුරු'!$P$24:$Q$28,2))))</f>
        <v/>
      </c>
      <c r="BE112" s="168" t="str">
        <f aca="false">IF(T112="","",IF(T112="-","-",IF(UPPER(T112)="AB","+",VLOOKUP(T112,'විෂය තොරතුරු'!$P$24:$Q$28,2))))</f>
        <v/>
      </c>
      <c r="BF112" s="168" t="str">
        <f aca="false">IF(U112="","",IF(U112="-","-",IF(UPPER(U112)="AB","+",VLOOKUP(U112,'විෂය තොරතුරු'!$P$24:$Q$28,2))))</f>
        <v/>
      </c>
      <c r="BG112" s="170" t="str">
        <f aca="false">IF(V112="","",IF(V112="-","-",IF(UPPER(V112)="AB","+",VLOOKUP(V112,'විෂය තොරතුරු'!$P$24:$Q$28,2))))</f>
        <v/>
      </c>
      <c r="BH112" s="171" t="str">
        <f aca="false">IF(W112="","",IF(W112="-","-",IF(UPPER(W112)="AB","+",VLOOKUP(W112,'විෂය තොරතුරු'!$P$24:$Q$28,2))))</f>
        <v/>
      </c>
      <c r="BI112" s="168" t="str">
        <f aca="false">IF(X112="","",IF(X112="-","-",IF(UPPER(X112)="AB","+",VLOOKUP(X112,'විෂය තොරතුරු'!$P$24:$Q$28,2))))</f>
        <v/>
      </c>
      <c r="BJ112" s="168" t="str">
        <f aca="false">IF(Y112="","",IF(Y112="-","-",IF(UPPER(Y112)="AB","+",VLOOKUP(Y112,'විෂය තොරතුරු'!$P$24:$Q$28,2))))</f>
        <v/>
      </c>
      <c r="BK112" s="168" t="str">
        <f aca="false">IF(Z112="","",IF(Z112="-","-",IF(UPPER(Z112)="AB","+",VLOOKUP(Z112,'විෂය තොරතුරු'!$P$24:$Q$28,2))))</f>
        <v/>
      </c>
      <c r="BL112" s="168" t="str">
        <f aca="false">IF(AA112="","",IF(AA112="-","-",IF(UPPER(AA112)="AB","+",VLOOKUP(AA112,'විෂය තොරතුරු'!$P$24:$Q$28,2))))</f>
        <v/>
      </c>
      <c r="BM112" s="168" t="str">
        <f aca="false">IF(AB112="","",IF(AB112="-","-",IF(UPPER(AB112)="AB","+",VLOOKUP(AB112,'විෂය තොරතුරු'!$P$24:$Q$28,2))))</f>
        <v/>
      </c>
      <c r="BN112" s="168" t="str">
        <f aca="false">IF(AC112="","",IF(AC112="-","-",IF(UPPER(AC112)="AB","+",VLOOKUP(AC112,'විෂය තොරතුරු'!$P$24:$Q$28,2))))</f>
        <v/>
      </c>
      <c r="BO112" s="169" t="str">
        <f aca="false">IF(AD112="","",IF(AD112="-","-",IF(UPPER(AD112)="AB","+",VLOOKUP(AD112,'විෂය තොරතුරු'!$P$24:$Q$28,2))))</f>
        <v/>
      </c>
      <c r="BP112" s="171" t="str">
        <f aca="false">IF(AE112="","",IF(AE112="-","-",IF(UPPER(AE112)="AB","+",VLOOKUP(AE112,'විෂය තොරතුරු'!$P$24:$Q$28,2))))</f>
        <v/>
      </c>
      <c r="BQ112" s="168" t="str">
        <f aca="false">IF(AF112="","",IF(AF112="-","-",IF(UPPER(AF112)="AB","+",VLOOKUP(AF112,'විෂය තොරතුරු'!$P$24:$Q$28,2))))</f>
        <v/>
      </c>
      <c r="BR112" s="168" t="str">
        <f aca="false">IF(AG112="","",IF(AG112="-","-",IF(UPPER(AG112)="AB","+",VLOOKUP(AG112,'විෂය තොරතුරු'!$P$24:$Q$28,2))))</f>
        <v/>
      </c>
      <c r="BS112" s="168" t="str">
        <f aca="false">IF(AH112="","",IF(AH112="-","-",IF(UPPER(AH112)="AB","+",VLOOKUP(AH112,'විෂය තොරතුරු'!$P$24:$Q$28,2))))</f>
        <v/>
      </c>
      <c r="BT112" s="168" t="str">
        <f aca="false">IF(AI112="","",IF(AI112="-","-",IF(UPPER(AI112)="AB","+",VLOOKUP(AI112,'විෂය තොරතුරු'!$P$24:$Q$28,2))))</f>
        <v/>
      </c>
      <c r="BU112" s="168" t="str">
        <f aca="false">IF(AJ112="","",IF(AJ112="-","-",IF(UPPER(AJ112)="AB","+",VLOOKUP(AJ112,'විෂය තොරතුරු'!$P$24:$Q$28,2))))</f>
        <v/>
      </c>
      <c r="BV112" s="168" t="str">
        <f aca="false">IF(AK112="","",IF(AK112="-","-",IF(UPPER(AK112)="AB","+",VLOOKUP(AK112,'විෂය තොරතුරු'!$P$24:$Q$28,2))))</f>
        <v/>
      </c>
      <c r="BW112" s="169" t="str">
        <f aca="false">IF(AL112="","",IF(AL112="-","-",IF(UPPER(AL112)="AB","+",VLOOKUP(AL112,'විෂය තොරතුරු'!$P$24:$Q$28,2))))</f>
        <v/>
      </c>
      <c r="BX112" s="171" t="str">
        <f aca="false">IF($B112="","",COUNTIF($AP112:$BW112,"A"))</f>
        <v/>
      </c>
      <c r="BY112" s="171" t="str">
        <f aca="false">IF($B112="","",COUNTIF($AP112:$BW112,"B"))</f>
        <v/>
      </c>
      <c r="BZ112" s="171" t="str">
        <f aca="false">IF($B112="","",COUNTIF($AP112:$BW112,"C"))</f>
        <v/>
      </c>
      <c r="CA112" s="171" t="str">
        <f aca="false">IF($B112="","",COUNTIF($AP112:$BW112,"S"))</f>
        <v/>
      </c>
      <c r="CB112" s="171" t="str">
        <f aca="false">IF($B112="","",COUNTIF($AP112:$BW112,"W"))</f>
        <v/>
      </c>
      <c r="CC112" s="171" t="str">
        <f aca="false">IF(B112="","",SUM(BX112:CA112))</f>
        <v/>
      </c>
      <c r="CD112" s="169" t="str">
        <f aca="false">IF(B112="","",SUM(BX112:BZ112))</f>
        <v/>
      </c>
      <c r="CE112" s="172" t="str">
        <f aca="false">IF(B112="","",IF(AND(CC112&gt;=6,CD112&gt;=3,OR(E112&gt;=35,F112&gt;=35),L112&gt;=35),"6/3 සමත්",IF(AND(CC112&gt;=5,CD112&gt;=3,OR(E112&gt;=35,F112&gt;=35,L112&gt;=35)),"5/3 සමත්",IF(AND(CC112&gt;=4,CD112&gt;=1,OR(E112&gt;=20,F112&gt;=20,L112&gt;=20)),"සමත් කළ හැකි",IF(CB112=9,"W9","අසමත් ?")))))</f>
        <v/>
      </c>
    </row>
    <row r="113" customFormat="false" ht="13.8" hidden="false" customHeight="false" outlineLevel="0" collapsed="false">
      <c r="A113" s="160" t="n">
        <v>14</v>
      </c>
      <c r="B113" s="161"/>
      <c r="C113" s="161"/>
      <c r="D113" s="162"/>
      <c r="E113" s="163"/>
      <c r="F113" s="164"/>
      <c r="G113" s="163"/>
      <c r="H113" s="165"/>
      <c r="I113" s="165"/>
      <c r="J113" s="164"/>
      <c r="K113" s="163"/>
      <c r="L113" s="165"/>
      <c r="M113" s="165"/>
      <c r="N113" s="164"/>
      <c r="O113" s="163"/>
      <c r="P113" s="165"/>
      <c r="Q113" s="165"/>
      <c r="R113" s="165"/>
      <c r="S113" s="165"/>
      <c r="T113" s="165"/>
      <c r="U113" s="165"/>
      <c r="V113" s="164"/>
      <c r="W113" s="163"/>
      <c r="X113" s="165"/>
      <c r="Y113" s="165"/>
      <c r="Z113" s="165"/>
      <c r="AA113" s="165"/>
      <c r="AB113" s="165"/>
      <c r="AC113" s="165"/>
      <c r="AD113" s="164"/>
      <c r="AE113" s="163"/>
      <c r="AF113" s="165"/>
      <c r="AG113" s="165"/>
      <c r="AH113" s="165"/>
      <c r="AI113" s="165"/>
      <c r="AJ113" s="165"/>
      <c r="AK113" s="165"/>
      <c r="AL113" s="166"/>
      <c r="AM113" s="167" t="str">
        <f aca="false">IF(B113="","",SUM(E113:AL113))</f>
        <v/>
      </c>
      <c r="AN113" s="168" t="str">
        <f aca="false">IF(B113="","",AM113/9)</f>
        <v/>
      </c>
      <c r="AO113" s="169" t="str">
        <f aca="false">IF(B113="","",IF(AM113=0,"-",RANK(AM113,$AM$100:$AM$149,0)))</f>
        <v/>
      </c>
      <c r="AP113" s="167" t="str">
        <f aca="false">IF(E113="","",IF(E113="-","-",IF(UPPER(E113)="AB","+",VLOOKUP(E113,'විෂය තොරතුරු'!$P$24:$Q$28,2))))</f>
        <v/>
      </c>
      <c r="AQ113" s="168" t="str">
        <f aca="false">IF(F113="","",IF(F113="-","-",IF(UPPER(F113)="AB","+",VLOOKUP(F113,'විෂය තොරතුරු'!$P$24:$Q$28,2))))</f>
        <v/>
      </c>
      <c r="AR113" s="168" t="str">
        <f aca="false">IF(G113="","",IF(G113="-","-",IF(UPPER(G113)="AB","+",VLOOKUP(G113,'විෂය තොරතුරු'!$P$24:$Q$28,2))))</f>
        <v/>
      </c>
      <c r="AS113" s="168" t="str">
        <f aca="false">IF(H113="","",IF(H113="-","-",IF(UPPER(H113)="AB","+",VLOOKUP(H113,'විෂය තොරතුරු'!$P$24:$Q$28,2))))</f>
        <v/>
      </c>
      <c r="AT113" s="168" t="str">
        <f aca="false">IF(I113="","",IF(I113="-","-",IF(UPPER(I113)="AB","+",VLOOKUP(I113,'විෂය තොරතුරු'!$P$24:$Q$28,2))))</f>
        <v/>
      </c>
      <c r="AU113" s="170" t="str">
        <f aca="false">IF(J113="","",IF(J113="-","-",IF(UPPER(J113)="AB","+",VLOOKUP(J113,'විෂය තොරතුරු'!$P$24:$Q$28,2))))</f>
        <v/>
      </c>
      <c r="AV113" s="171" t="str">
        <f aca="false">IF(K113="","",IF(K113="-","-",IF(UPPER(K113)="AB","+",VLOOKUP(K113,'විෂය තොරතුරු'!$P$24:$Q$28,2))))</f>
        <v/>
      </c>
      <c r="AW113" s="168" t="str">
        <f aca="false">IF(L113="","",IF(L113="-","-",IF(UPPER(L113)="AB","+",VLOOKUP(L113,'විෂය තොරතුරු'!$P$24:$Q$28,2))))</f>
        <v/>
      </c>
      <c r="AX113" s="168" t="str">
        <f aca="false">IF(M113="","",IF(M113="-","-",IF(UPPER(M113)="AB","+",VLOOKUP(M113,'විෂය තොරතුරු'!$P$24:$Q$28,2))))</f>
        <v/>
      </c>
      <c r="AY113" s="169" t="str">
        <f aca="false">IF(N113="","",IF(N113="-","-",IF(UPPER(N113)="AB","+",VLOOKUP(N113,'විෂය තොරතුරු'!$P$24:$Q$28,2))))</f>
        <v/>
      </c>
      <c r="AZ113" s="167" t="str">
        <f aca="false">IF(O113="","",IF(O113="-","-",IF(UPPER(O113)="AB","+",VLOOKUP(O113,'විෂය තොරතුරු'!$P$24:$Q$28,2))))</f>
        <v/>
      </c>
      <c r="BA113" s="168" t="str">
        <f aca="false">IF(P113="","",IF(P113="-","-",IF(UPPER(P113)="AB","+",VLOOKUP(P113,'විෂය තොරතුරු'!$P$24:$Q$28,2))))</f>
        <v/>
      </c>
      <c r="BB113" s="168" t="str">
        <f aca="false">IF(Q113="","",IF(Q113="-","-",IF(UPPER(Q113)="AB","+",VLOOKUP(Q113,'විෂය තොරතුරු'!$P$24:$Q$28,2))))</f>
        <v/>
      </c>
      <c r="BC113" s="168" t="str">
        <f aca="false">IF(R113="","",IF(R113="-","-",IF(UPPER(R113)="AB","+",VLOOKUP(R113,'විෂය තොරතුරු'!$P$24:$Q$28,2))))</f>
        <v/>
      </c>
      <c r="BD113" s="168" t="str">
        <f aca="false">IF(S113="","",IF(S113="-","-",IF(UPPER(S113)="AB","+",VLOOKUP(S113,'විෂය තොරතුරු'!$P$24:$Q$28,2))))</f>
        <v/>
      </c>
      <c r="BE113" s="168" t="str">
        <f aca="false">IF(T113="","",IF(T113="-","-",IF(UPPER(T113)="AB","+",VLOOKUP(T113,'විෂය තොරතුරු'!$P$24:$Q$28,2))))</f>
        <v/>
      </c>
      <c r="BF113" s="168" t="str">
        <f aca="false">IF(U113="","",IF(U113="-","-",IF(UPPER(U113)="AB","+",VLOOKUP(U113,'විෂය තොරතුරු'!$P$24:$Q$28,2))))</f>
        <v/>
      </c>
      <c r="BG113" s="170" t="str">
        <f aca="false">IF(V113="","",IF(V113="-","-",IF(UPPER(V113)="AB","+",VLOOKUP(V113,'විෂය තොරතුරු'!$P$24:$Q$28,2))))</f>
        <v/>
      </c>
      <c r="BH113" s="171" t="str">
        <f aca="false">IF(W113="","",IF(W113="-","-",IF(UPPER(W113)="AB","+",VLOOKUP(W113,'විෂය තොරතුරු'!$P$24:$Q$28,2))))</f>
        <v/>
      </c>
      <c r="BI113" s="168" t="str">
        <f aca="false">IF(X113="","",IF(X113="-","-",IF(UPPER(X113)="AB","+",VLOOKUP(X113,'විෂය තොරතුරු'!$P$24:$Q$28,2))))</f>
        <v/>
      </c>
      <c r="BJ113" s="168" t="str">
        <f aca="false">IF(Y113="","",IF(Y113="-","-",IF(UPPER(Y113)="AB","+",VLOOKUP(Y113,'විෂය තොරතුරු'!$P$24:$Q$28,2))))</f>
        <v/>
      </c>
      <c r="BK113" s="168" t="str">
        <f aca="false">IF(Z113="","",IF(Z113="-","-",IF(UPPER(Z113)="AB","+",VLOOKUP(Z113,'විෂය තොරතුරු'!$P$24:$Q$28,2))))</f>
        <v/>
      </c>
      <c r="BL113" s="168" t="str">
        <f aca="false">IF(AA113="","",IF(AA113="-","-",IF(UPPER(AA113)="AB","+",VLOOKUP(AA113,'විෂය තොරතුරු'!$P$24:$Q$28,2))))</f>
        <v/>
      </c>
      <c r="BM113" s="168" t="str">
        <f aca="false">IF(AB113="","",IF(AB113="-","-",IF(UPPER(AB113)="AB","+",VLOOKUP(AB113,'විෂය තොරතුරු'!$P$24:$Q$28,2))))</f>
        <v/>
      </c>
      <c r="BN113" s="168" t="str">
        <f aca="false">IF(AC113="","",IF(AC113="-","-",IF(UPPER(AC113)="AB","+",VLOOKUP(AC113,'විෂය තොරතුරු'!$P$24:$Q$28,2))))</f>
        <v/>
      </c>
      <c r="BO113" s="169" t="str">
        <f aca="false">IF(AD113="","",IF(AD113="-","-",IF(UPPER(AD113)="AB","+",VLOOKUP(AD113,'විෂය තොරතුරු'!$P$24:$Q$28,2))))</f>
        <v/>
      </c>
      <c r="BP113" s="171" t="str">
        <f aca="false">IF(AE113="","",IF(AE113="-","-",IF(UPPER(AE113)="AB","+",VLOOKUP(AE113,'විෂය තොරතුරු'!$P$24:$Q$28,2))))</f>
        <v/>
      </c>
      <c r="BQ113" s="168" t="str">
        <f aca="false">IF(AF113="","",IF(AF113="-","-",IF(UPPER(AF113)="AB","+",VLOOKUP(AF113,'විෂය තොරතුරු'!$P$24:$Q$28,2))))</f>
        <v/>
      </c>
      <c r="BR113" s="168" t="str">
        <f aca="false">IF(AG113="","",IF(AG113="-","-",IF(UPPER(AG113)="AB","+",VLOOKUP(AG113,'විෂය තොරතුරු'!$P$24:$Q$28,2))))</f>
        <v/>
      </c>
      <c r="BS113" s="168" t="str">
        <f aca="false">IF(AH113="","",IF(AH113="-","-",IF(UPPER(AH113)="AB","+",VLOOKUP(AH113,'විෂය තොරතුරු'!$P$24:$Q$28,2))))</f>
        <v/>
      </c>
      <c r="BT113" s="168" t="str">
        <f aca="false">IF(AI113="","",IF(AI113="-","-",IF(UPPER(AI113)="AB","+",VLOOKUP(AI113,'විෂය තොරතුරු'!$P$24:$Q$28,2))))</f>
        <v/>
      </c>
      <c r="BU113" s="168" t="str">
        <f aca="false">IF(AJ113="","",IF(AJ113="-","-",IF(UPPER(AJ113)="AB","+",VLOOKUP(AJ113,'විෂය තොරතුරු'!$P$24:$Q$28,2))))</f>
        <v/>
      </c>
      <c r="BV113" s="168" t="str">
        <f aca="false">IF(AK113="","",IF(AK113="-","-",IF(UPPER(AK113)="AB","+",VLOOKUP(AK113,'විෂය තොරතුරු'!$P$24:$Q$28,2))))</f>
        <v/>
      </c>
      <c r="BW113" s="169" t="str">
        <f aca="false">IF(AL113="","",IF(AL113="-","-",IF(UPPER(AL113)="AB","+",VLOOKUP(AL113,'විෂය තොරතුරු'!$P$24:$Q$28,2))))</f>
        <v/>
      </c>
      <c r="BX113" s="171" t="str">
        <f aca="false">IF($B113="","",COUNTIF($AP113:$BW113,"A"))</f>
        <v/>
      </c>
      <c r="BY113" s="171" t="str">
        <f aca="false">IF($B113="","",COUNTIF($AP113:$BW113,"B"))</f>
        <v/>
      </c>
      <c r="BZ113" s="171" t="str">
        <f aca="false">IF($B113="","",COUNTIF($AP113:$BW113,"C"))</f>
        <v/>
      </c>
      <c r="CA113" s="171" t="str">
        <f aca="false">IF($B113="","",COUNTIF($AP113:$BW113,"S"))</f>
        <v/>
      </c>
      <c r="CB113" s="171" t="str">
        <f aca="false">IF($B113="","",COUNTIF($AP113:$BW113,"W"))</f>
        <v/>
      </c>
      <c r="CC113" s="171" t="str">
        <f aca="false">IF(B113="","",SUM(BX113:CA113))</f>
        <v/>
      </c>
      <c r="CD113" s="169" t="str">
        <f aca="false">IF(B113="","",SUM(BX113:BZ113))</f>
        <v/>
      </c>
      <c r="CE113" s="172" t="str">
        <f aca="false">IF(B113="","",IF(AND(CC113&gt;=6,CD113&gt;=3,OR(E113&gt;=35,F113&gt;=35),L113&gt;=35),"6/3 සමත්",IF(AND(CC113&gt;=5,CD113&gt;=3,OR(E113&gt;=35,F113&gt;=35,L113&gt;=35)),"5/3 සමත්",IF(AND(CC113&gt;=4,CD113&gt;=1,OR(E113&gt;=20,F113&gt;=20,L113&gt;=20)),"සමත් කළ හැකි",IF(CB113=9,"W9","අසමත් ?")))))</f>
        <v/>
      </c>
    </row>
    <row r="114" customFormat="false" ht="13.8" hidden="false" customHeight="false" outlineLevel="0" collapsed="false">
      <c r="A114" s="160" t="n">
        <v>15</v>
      </c>
      <c r="B114" s="161"/>
      <c r="C114" s="161"/>
      <c r="D114" s="162"/>
      <c r="E114" s="163"/>
      <c r="F114" s="164"/>
      <c r="G114" s="163"/>
      <c r="H114" s="165"/>
      <c r="I114" s="165"/>
      <c r="J114" s="164"/>
      <c r="K114" s="163"/>
      <c r="L114" s="165"/>
      <c r="M114" s="165"/>
      <c r="N114" s="164"/>
      <c r="O114" s="163"/>
      <c r="P114" s="165"/>
      <c r="Q114" s="165"/>
      <c r="R114" s="165"/>
      <c r="S114" s="165"/>
      <c r="T114" s="165"/>
      <c r="U114" s="165"/>
      <c r="V114" s="164"/>
      <c r="W114" s="163"/>
      <c r="X114" s="165"/>
      <c r="Y114" s="165"/>
      <c r="Z114" s="165"/>
      <c r="AA114" s="165"/>
      <c r="AB114" s="165"/>
      <c r="AC114" s="165"/>
      <c r="AD114" s="164"/>
      <c r="AE114" s="163"/>
      <c r="AF114" s="165"/>
      <c r="AG114" s="165"/>
      <c r="AH114" s="165"/>
      <c r="AI114" s="165"/>
      <c r="AJ114" s="165"/>
      <c r="AK114" s="165"/>
      <c r="AL114" s="166"/>
      <c r="AM114" s="167" t="str">
        <f aca="false">IF(B114="","",SUM(E114:AL114))</f>
        <v/>
      </c>
      <c r="AN114" s="168" t="str">
        <f aca="false">IF(B114="","",AM114/9)</f>
        <v/>
      </c>
      <c r="AO114" s="169" t="str">
        <f aca="false">IF(B114="","",IF(AM114=0,"-",RANK(AM114,$AM$100:$AM$149,0)))</f>
        <v/>
      </c>
      <c r="AP114" s="167" t="str">
        <f aca="false">IF(E114="","",IF(E114="-","-",IF(UPPER(E114)="AB","+",VLOOKUP(E114,'විෂය තොරතුරු'!$P$24:$Q$28,2))))</f>
        <v/>
      </c>
      <c r="AQ114" s="168" t="str">
        <f aca="false">IF(F114="","",IF(F114="-","-",IF(UPPER(F114)="AB","+",VLOOKUP(F114,'විෂය තොරතුරු'!$P$24:$Q$28,2))))</f>
        <v/>
      </c>
      <c r="AR114" s="168" t="str">
        <f aca="false">IF(G114="","",IF(G114="-","-",IF(UPPER(G114)="AB","+",VLOOKUP(G114,'විෂය තොරතුරු'!$P$24:$Q$28,2))))</f>
        <v/>
      </c>
      <c r="AS114" s="168" t="str">
        <f aca="false">IF(H114="","",IF(H114="-","-",IF(UPPER(H114)="AB","+",VLOOKUP(H114,'විෂය තොරතුරු'!$P$24:$Q$28,2))))</f>
        <v/>
      </c>
      <c r="AT114" s="168" t="str">
        <f aca="false">IF(I114="","",IF(I114="-","-",IF(UPPER(I114)="AB","+",VLOOKUP(I114,'විෂය තොරතුරු'!$P$24:$Q$28,2))))</f>
        <v/>
      </c>
      <c r="AU114" s="170" t="str">
        <f aca="false">IF(J114="","",IF(J114="-","-",IF(UPPER(J114)="AB","+",VLOOKUP(J114,'විෂය තොරතුරු'!$P$24:$Q$28,2))))</f>
        <v/>
      </c>
      <c r="AV114" s="171" t="str">
        <f aca="false">IF(K114="","",IF(K114="-","-",IF(UPPER(K114)="AB","+",VLOOKUP(K114,'විෂය තොරතුරු'!$P$24:$Q$28,2))))</f>
        <v/>
      </c>
      <c r="AW114" s="168" t="str">
        <f aca="false">IF(L114="","",IF(L114="-","-",IF(UPPER(L114)="AB","+",VLOOKUP(L114,'විෂය තොරතුරු'!$P$24:$Q$28,2))))</f>
        <v/>
      </c>
      <c r="AX114" s="168" t="str">
        <f aca="false">IF(M114="","",IF(M114="-","-",IF(UPPER(M114)="AB","+",VLOOKUP(M114,'විෂය තොරතුරු'!$P$24:$Q$28,2))))</f>
        <v/>
      </c>
      <c r="AY114" s="169" t="str">
        <f aca="false">IF(N114="","",IF(N114="-","-",IF(UPPER(N114)="AB","+",VLOOKUP(N114,'විෂය තොරතුරු'!$P$24:$Q$28,2))))</f>
        <v/>
      </c>
      <c r="AZ114" s="167" t="str">
        <f aca="false">IF(O114="","",IF(O114="-","-",IF(UPPER(O114)="AB","+",VLOOKUP(O114,'විෂය තොරතුරු'!$P$24:$Q$28,2))))</f>
        <v/>
      </c>
      <c r="BA114" s="168" t="str">
        <f aca="false">IF(P114="","",IF(P114="-","-",IF(UPPER(P114)="AB","+",VLOOKUP(P114,'විෂය තොරතුරු'!$P$24:$Q$28,2))))</f>
        <v/>
      </c>
      <c r="BB114" s="168" t="str">
        <f aca="false">IF(Q114="","",IF(Q114="-","-",IF(UPPER(Q114)="AB","+",VLOOKUP(Q114,'විෂය තොරතුරු'!$P$24:$Q$28,2))))</f>
        <v/>
      </c>
      <c r="BC114" s="168" t="str">
        <f aca="false">IF(R114="","",IF(R114="-","-",IF(UPPER(R114)="AB","+",VLOOKUP(R114,'විෂය තොරතුරු'!$P$24:$Q$28,2))))</f>
        <v/>
      </c>
      <c r="BD114" s="168" t="str">
        <f aca="false">IF(S114="","",IF(S114="-","-",IF(UPPER(S114)="AB","+",VLOOKUP(S114,'විෂය තොරතුරු'!$P$24:$Q$28,2))))</f>
        <v/>
      </c>
      <c r="BE114" s="168" t="str">
        <f aca="false">IF(T114="","",IF(T114="-","-",IF(UPPER(T114)="AB","+",VLOOKUP(T114,'විෂය තොරතුරු'!$P$24:$Q$28,2))))</f>
        <v/>
      </c>
      <c r="BF114" s="168" t="str">
        <f aca="false">IF(U114="","",IF(U114="-","-",IF(UPPER(U114)="AB","+",VLOOKUP(U114,'විෂය තොරතුරු'!$P$24:$Q$28,2))))</f>
        <v/>
      </c>
      <c r="BG114" s="170" t="str">
        <f aca="false">IF(V114="","",IF(V114="-","-",IF(UPPER(V114)="AB","+",VLOOKUP(V114,'විෂය තොරතුරු'!$P$24:$Q$28,2))))</f>
        <v/>
      </c>
      <c r="BH114" s="171" t="str">
        <f aca="false">IF(W114="","",IF(W114="-","-",IF(UPPER(W114)="AB","+",VLOOKUP(W114,'විෂය තොරතුරු'!$P$24:$Q$28,2))))</f>
        <v/>
      </c>
      <c r="BI114" s="168" t="str">
        <f aca="false">IF(X114="","",IF(X114="-","-",IF(UPPER(X114)="AB","+",VLOOKUP(X114,'විෂය තොරතුරු'!$P$24:$Q$28,2))))</f>
        <v/>
      </c>
      <c r="BJ114" s="168" t="str">
        <f aca="false">IF(Y114="","",IF(Y114="-","-",IF(UPPER(Y114)="AB","+",VLOOKUP(Y114,'විෂය තොරතුරු'!$P$24:$Q$28,2))))</f>
        <v/>
      </c>
      <c r="BK114" s="168" t="str">
        <f aca="false">IF(Z114="","",IF(Z114="-","-",IF(UPPER(Z114)="AB","+",VLOOKUP(Z114,'විෂය තොරතුරු'!$P$24:$Q$28,2))))</f>
        <v/>
      </c>
      <c r="BL114" s="168" t="str">
        <f aca="false">IF(AA114="","",IF(AA114="-","-",IF(UPPER(AA114)="AB","+",VLOOKUP(AA114,'විෂය තොරතුරු'!$P$24:$Q$28,2))))</f>
        <v/>
      </c>
      <c r="BM114" s="168" t="str">
        <f aca="false">IF(AB114="","",IF(AB114="-","-",IF(UPPER(AB114)="AB","+",VLOOKUP(AB114,'විෂය තොරතුරු'!$P$24:$Q$28,2))))</f>
        <v/>
      </c>
      <c r="BN114" s="168" t="str">
        <f aca="false">IF(AC114="","",IF(AC114="-","-",IF(UPPER(AC114)="AB","+",VLOOKUP(AC114,'විෂය තොරතුරු'!$P$24:$Q$28,2))))</f>
        <v/>
      </c>
      <c r="BO114" s="169" t="str">
        <f aca="false">IF(AD114="","",IF(AD114="-","-",IF(UPPER(AD114)="AB","+",VLOOKUP(AD114,'විෂය තොරතුරු'!$P$24:$Q$28,2))))</f>
        <v/>
      </c>
      <c r="BP114" s="171" t="str">
        <f aca="false">IF(AE114="","",IF(AE114="-","-",IF(UPPER(AE114)="AB","+",VLOOKUP(AE114,'විෂය තොරතුරු'!$P$24:$Q$28,2))))</f>
        <v/>
      </c>
      <c r="BQ114" s="168" t="str">
        <f aca="false">IF(AF114="","",IF(AF114="-","-",IF(UPPER(AF114)="AB","+",VLOOKUP(AF114,'විෂය තොරතුරු'!$P$24:$Q$28,2))))</f>
        <v/>
      </c>
      <c r="BR114" s="168" t="str">
        <f aca="false">IF(AG114="","",IF(AG114="-","-",IF(UPPER(AG114)="AB","+",VLOOKUP(AG114,'විෂය තොරතුරු'!$P$24:$Q$28,2))))</f>
        <v/>
      </c>
      <c r="BS114" s="168" t="str">
        <f aca="false">IF(AH114="","",IF(AH114="-","-",IF(UPPER(AH114)="AB","+",VLOOKUP(AH114,'විෂය තොරතුරු'!$P$24:$Q$28,2))))</f>
        <v/>
      </c>
      <c r="BT114" s="168" t="str">
        <f aca="false">IF(AI114="","",IF(AI114="-","-",IF(UPPER(AI114)="AB","+",VLOOKUP(AI114,'විෂය තොරතුරු'!$P$24:$Q$28,2))))</f>
        <v/>
      </c>
      <c r="BU114" s="168" t="str">
        <f aca="false">IF(AJ114="","",IF(AJ114="-","-",IF(UPPER(AJ114)="AB","+",VLOOKUP(AJ114,'විෂය තොරතුරු'!$P$24:$Q$28,2))))</f>
        <v/>
      </c>
      <c r="BV114" s="168" t="str">
        <f aca="false">IF(AK114="","",IF(AK114="-","-",IF(UPPER(AK114)="AB","+",VLOOKUP(AK114,'විෂය තොරතුරු'!$P$24:$Q$28,2))))</f>
        <v/>
      </c>
      <c r="BW114" s="169" t="str">
        <f aca="false">IF(AL114="","",IF(AL114="-","-",IF(UPPER(AL114)="AB","+",VLOOKUP(AL114,'විෂය තොරතුරු'!$P$24:$Q$28,2))))</f>
        <v/>
      </c>
      <c r="BX114" s="171" t="str">
        <f aca="false">IF($B114="","",COUNTIF($AP114:$BW114,"A"))</f>
        <v/>
      </c>
      <c r="BY114" s="171" t="str">
        <f aca="false">IF($B114="","",COUNTIF($AP114:$BW114,"B"))</f>
        <v/>
      </c>
      <c r="BZ114" s="171" t="str">
        <f aca="false">IF($B114="","",COUNTIF($AP114:$BW114,"C"))</f>
        <v/>
      </c>
      <c r="CA114" s="171" t="str">
        <f aca="false">IF($B114="","",COUNTIF($AP114:$BW114,"S"))</f>
        <v/>
      </c>
      <c r="CB114" s="171" t="str">
        <f aca="false">IF($B114="","",COUNTIF($AP114:$BW114,"W"))</f>
        <v/>
      </c>
      <c r="CC114" s="171" t="str">
        <f aca="false">IF(B114="","",SUM(BX114:CA114))</f>
        <v/>
      </c>
      <c r="CD114" s="169" t="str">
        <f aca="false">IF(B114="","",SUM(BX114:BZ114))</f>
        <v/>
      </c>
      <c r="CE114" s="172" t="str">
        <f aca="false">IF(B114="","",IF(AND(CC114&gt;=6,CD114&gt;=3,OR(E114&gt;=35,F114&gt;=35),L114&gt;=35),"6/3 සමත්",IF(AND(CC114&gt;=5,CD114&gt;=3,OR(E114&gt;=35,F114&gt;=35,L114&gt;=35)),"5/3 සමත්",IF(AND(CC114&gt;=4,CD114&gt;=1,OR(E114&gt;=20,F114&gt;=20,L114&gt;=20)),"සමත් කළ හැකි",IF(CB114=9,"W9","අසමත් ?")))))</f>
        <v/>
      </c>
    </row>
    <row r="115" customFormat="false" ht="13.8" hidden="false" customHeight="false" outlineLevel="0" collapsed="false">
      <c r="A115" s="160" t="n">
        <v>16</v>
      </c>
      <c r="B115" s="161"/>
      <c r="C115" s="161"/>
      <c r="D115" s="162"/>
      <c r="E115" s="163"/>
      <c r="F115" s="164"/>
      <c r="G115" s="163"/>
      <c r="H115" s="165"/>
      <c r="I115" s="165"/>
      <c r="J115" s="164"/>
      <c r="K115" s="163"/>
      <c r="L115" s="165"/>
      <c r="M115" s="165"/>
      <c r="N115" s="164"/>
      <c r="O115" s="163"/>
      <c r="P115" s="165"/>
      <c r="Q115" s="165"/>
      <c r="R115" s="165"/>
      <c r="S115" s="165"/>
      <c r="T115" s="165"/>
      <c r="U115" s="165"/>
      <c r="V115" s="164"/>
      <c r="W115" s="163"/>
      <c r="X115" s="165"/>
      <c r="Y115" s="165"/>
      <c r="Z115" s="165"/>
      <c r="AA115" s="165"/>
      <c r="AB115" s="165"/>
      <c r="AC115" s="165"/>
      <c r="AD115" s="164"/>
      <c r="AE115" s="163"/>
      <c r="AF115" s="165"/>
      <c r="AG115" s="165"/>
      <c r="AH115" s="165"/>
      <c r="AI115" s="165"/>
      <c r="AJ115" s="165"/>
      <c r="AK115" s="165"/>
      <c r="AL115" s="166"/>
      <c r="AM115" s="167" t="str">
        <f aca="false">IF(B115="","",SUM(E115:AL115))</f>
        <v/>
      </c>
      <c r="AN115" s="168" t="str">
        <f aca="false">IF(B115="","",AM115/9)</f>
        <v/>
      </c>
      <c r="AO115" s="169" t="str">
        <f aca="false">IF(B115="","",IF(AM115=0,"-",RANK(AM115,$AM$100:$AM$149,0)))</f>
        <v/>
      </c>
      <c r="AP115" s="167" t="str">
        <f aca="false">IF(E115="","",IF(E115="-","-",IF(UPPER(E115)="AB","+",VLOOKUP(E115,'විෂය තොරතුරු'!$P$24:$Q$28,2))))</f>
        <v/>
      </c>
      <c r="AQ115" s="168" t="str">
        <f aca="false">IF(F115="","",IF(F115="-","-",IF(UPPER(F115)="AB","+",VLOOKUP(F115,'විෂය තොරතුරු'!$P$24:$Q$28,2))))</f>
        <v/>
      </c>
      <c r="AR115" s="168" t="str">
        <f aca="false">IF(G115="","",IF(G115="-","-",IF(UPPER(G115)="AB","+",VLOOKUP(G115,'විෂය තොරතුරු'!$P$24:$Q$28,2))))</f>
        <v/>
      </c>
      <c r="AS115" s="168" t="str">
        <f aca="false">IF(H115="","",IF(H115="-","-",IF(UPPER(H115)="AB","+",VLOOKUP(H115,'විෂය තොරතුරු'!$P$24:$Q$28,2))))</f>
        <v/>
      </c>
      <c r="AT115" s="168" t="str">
        <f aca="false">IF(I115="","",IF(I115="-","-",IF(UPPER(I115)="AB","+",VLOOKUP(I115,'විෂය තොරතුරු'!$P$24:$Q$28,2))))</f>
        <v/>
      </c>
      <c r="AU115" s="170" t="str">
        <f aca="false">IF(J115="","",IF(J115="-","-",IF(UPPER(J115)="AB","+",VLOOKUP(J115,'විෂය තොරතුරු'!$P$24:$Q$28,2))))</f>
        <v/>
      </c>
      <c r="AV115" s="171" t="str">
        <f aca="false">IF(K115="","",IF(K115="-","-",IF(UPPER(K115)="AB","+",VLOOKUP(K115,'විෂය තොරතුරු'!$P$24:$Q$28,2))))</f>
        <v/>
      </c>
      <c r="AW115" s="168" t="str">
        <f aca="false">IF(L115="","",IF(L115="-","-",IF(UPPER(L115)="AB","+",VLOOKUP(L115,'විෂය තොරතුරු'!$P$24:$Q$28,2))))</f>
        <v/>
      </c>
      <c r="AX115" s="168" t="str">
        <f aca="false">IF(M115="","",IF(M115="-","-",IF(UPPER(M115)="AB","+",VLOOKUP(M115,'විෂය තොරතුරු'!$P$24:$Q$28,2))))</f>
        <v/>
      </c>
      <c r="AY115" s="169" t="str">
        <f aca="false">IF(N115="","",IF(N115="-","-",IF(UPPER(N115)="AB","+",VLOOKUP(N115,'විෂය තොරතුරු'!$P$24:$Q$28,2))))</f>
        <v/>
      </c>
      <c r="AZ115" s="167" t="str">
        <f aca="false">IF(O115="","",IF(O115="-","-",IF(UPPER(O115)="AB","+",VLOOKUP(O115,'විෂය තොරතුරු'!$P$24:$Q$28,2))))</f>
        <v/>
      </c>
      <c r="BA115" s="168" t="str">
        <f aca="false">IF(P115="","",IF(P115="-","-",IF(UPPER(P115)="AB","+",VLOOKUP(P115,'විෂය තොරතුරු'!$P$24:$Q$28,2))))</f>
        <v/>
      </c>
      <c r="BB115" s="168" t="str">
        <f aca="false">IF(Q115="","",IF(Q115="-","-",IF(UPPER(Q115)="AB","+",VLOOKUP(Q115,'විෂය තොරතුරු'!$P$24:$Q$28,2))))</f>
        <v/>
      </c>
      <c r="BC115" s="168" t="str">
        <f aca="false">IF(R115="","",IF(R115="-","-",IF(UPPER(R115)="AB","+",VLOOKUP(R115,'විෂය තොරතුරු'!$P$24:$Q$28,2))))</f>
        <v/>
      </c>
      <c r="BD115" s="168" t="str">
        <f aca="false">IF(S115="","",IF(S115="-","-",IF(UPPER(S115)="AB","+",VLOOKUP(S115,'විෂය තොරතුරු'!$P$24:$Q$28,2))))</f>
        <v/>
      </c>
      <c r="BE115" s="168" t="str">
        <f aca="false">IF(T115="","",IF(T115="-","-",IF(UPPER(T115)="AB","+",VLOOKUP(T115,'විෂය තොරතුරු'!$P$24:$Q$28,2))))</f>
        <v/>
      </c>
      <c r="BF115" s="168" t="str">
        <f aca="false">IF(U115="","",IF(U115="-","-",IF(UPPER(U115)="AB","+",VLOOKUP(U115,'විෂය තොරතුරු'!$P$24:$Q$28,2))))</f>
        <v/>
      </c>
      <c r="BG115" s="170" t="str">
        <f aca="false">IF(V115="","",IF(V115="-","-",IF(UPPER(V115)="AB","+",VLOOKUP(V115,'විෂය තොරතුරු'!$P$24:$Q$28,2))))</f>
        <v/>
      </c>
      <c r="BH115" s="171" t="str">
        <f aca="false">IF(W115="","",IF(W115="-","-",IF(UPPER(W115)="AB","+",VLOOKUP(W115,'විෂය තොරතුරු'!$P$24:$Q$28,2))))</f>
        <v/>
      </c>
      <c r="BI115" s="168" t="str">
        <f aca="false">IF(X115="","",IF(X115="-","-",IF(UPPER(X115)="AB","+",VLOOKUP(X115,'විෂය තොරතුරු'!$P$24:$Q$28,2))))</f>
        <v/>
      </c>
      <c r="BJ115" s="168" t="str">
        <f aca="false">IF(Y115="","",IF(Y115="-","-",IF(UPPER(Y115)="AB","+",VLOOKUP(Y115,'විෂය තොරතුරු'!$P$24:$Q$28,2))))</f>
        <v/>
      </c>
      <c r="BK115" s="168" t="str">
        <f aca="false">IF(Z115="","",IF(Z115="-","-",IF(UPPER(Z115)="AB","+",VLOOKUP(Z115,'විෂය තොරතුරු'!$P$24:$Q$28,2))))</f>
        <v/>
      </c>
      <c r="BL115" s="168" t="str">
        <f aca="false">IF(AA115="","",IF(AA115="-","-",IF(UPPER(AA115)="AB","+",VLOOKUP(AA115,'විෂය තොරතුරු'!$P$24:$Q$28,2))))</f>
        <v/>
      </c>
      <c r="BM115" s="168" t="str">
        <f aca="false">IF(AB115="","",IF(AB115="-","-",IF(UPPER(AB115)="AB","+",VLOOKUP(AB115,'විෂය තොරතුරු'!$P$24:$Q$28,2))))</f>
        <v/>
      </c>
      <c r="BN115" s="168" t="str">
        <f aca="false">IF(AC115="","",IF(AC115="-","-",IF(UPPER(AC115)="AB","+",VLOOKUP(AC115,'විෂය තොරතුරු'!$P$24:$Q$28,2))))</f>
        <v/>
      </c>
      <c r="BO115" s="169" t="str">
        <f aca="false">IF(AD115="","",IF(AD115="-","-",IF(UPPER(AD115)="AB","+",VLOOKUP(AD115,'විෂය තොරතුරු'!$P$24:$Q$28,2))))</f>
        <v/>
      </c>
      <c r="BP115" s="171" t="str">
        <f aca="false">IF(AE115="","",IF(AE115="-","-",IF(UPPER(AE115)="AB","+",VLOOKUP(AE115,'විෂය තොරතුරු'!$P$24:$Q$28,2))))</f>
        <v/>
      </c>
      <c r="BQ115" s="168" t="str">
        <f aca="false">IF(AF115="","",IF(AF115="-","-",IF(UPPER(AF115)="AB","+",VLOOKUP(AF115,'විෂය තොරතුරු'!$P$24:$Q$28,2))))</f>
        <v/>
      </c>
      <c r="BR115" s="168" t="str">
        <f aca="false">IF(AG115="","",IF(AG115="-","-",IF(UPPER(AG115)="AB","+",VLOOKUP(AG115,'විෂය තොරතුරු'!$P$24:$Q$28,2))))</f>
        <v/>
      </c>
      <c r="BS115" s="168" t="str">
        <f aca="false">IF(AH115="","",IF(AH115="-","-",IF(UPPER(AH115)="AB","+",VLOOKUP(AH115,'විෂය තොරතුරු'!$P$24:$Q$28,2))))</f>
        <v/>
      </c>
      <c r="BT115" s="168" t="str">
        <f aca="false">IF(AI115="","",IF(AI115="-","-",IF(UPPER(AI115)="AB","+",VLOOKUP(AI115,'විෂය තොරතුරු'!$P$24:$Q$28,2))))</f>
        <v/>
      </c>
      <c r="BU115" s="168" t="str">
        <f aca="false">IF(AJ115="","",IF(AJ115="-","-",IF(UPPER(AJ115)="AB","+",VLOOKUP(AJ115,'විෂය තොරතුරු'!$P$24:$Q$28,2))))</f>
        <v/>
      </c>
      <c r="BV115" s="168" t="str">
        <f aca="false">IF(AK115="","",IF(AK115="-","-",IF(UPPER(AK115)="AB","+",VLOOKUP(AK115,'විෂය තොරතුරු'!$P$24:$Q$28,2))))</f>
        <v/>
      </c>
      <c r="BW115" s="169" t="str">
        <f aca="false">IF(AL115="","",IF(AL115="-","-",IF(UPPER(AL115)="AB","+",VLOOKUP(AL115,'විෂය තොරතුරු'!$P$24:$Q$28,2))))</f>
        <v/>
      </c>
      <c r="BX115" s="171" t="str">
        <f aca="false">IF($B115="","",COUNTIF($AP115:$BW115,"A"))</f>
        <v/>
      </c>
      <c r="BY115" s="171" t="str">
        <f aca="false">IF($B115="","",COUNTIF($AP115:$BW115,"B"))</f>
        <v/>
      </c>
      <c r="BZ115" s="171" t="str">
        <f aca="false">IF($B115="","",COUNTIF($AP115:$BW115,"C"))</f>
        <v/>
      </c>
      <c r="CA115" s="171" t="str">
        <f aca="false">IF($B115="","",COUNTIF($AP115:$BW115,"S"))</f>
        <v/>
      </c>
      <c r="CB115" s="171" t="str">
        <f aca="false">IF($B115="","",COUNTIF($AP115:$BW115,"W"))</f>
        <v/>
      </c>
      <c r="CC115" s="171" t="str">
        <f aca="false">IF(B115="","",SUM(BX115:CA115))</f>
        <v/>
      </c>
      <c r="CD115" s="169" t="str">
        <f aca="false">IF(B115="","",SUM(BX115:BZ115))</f>
        <v/>
      </c>
      <c r="CE115" s="172" t="str">
        <f aca="false">IF(B115="","",IF(AND(CC115&gt;=6,CD115&gt;=3,OR(E115&gt;=35,F115&gt;=35),L115&gt;=35),"6/3 සමත්",IF(AND(CC115&gt;=5,CD115&gt;=3,OR(E115&gt;=35,F115&gt;=35,L115&gt;=35)),"5/3 සමත්",IF(AND(CC115&gt;=4,CD115&gt;=1,OR(E115&gt;=20,F115&gt;=20,L115&gt;=20)),"සමත් කළ හැකි",IF(CB115=9,"W9","අසමත් ?")))))</f>
        <v/>
      </c>
    </row>
    <row r="116" customFormat="false" ht="13.8" hidden="false" customHeight="false" outlineLevel="0" collapsed="false">
      <c r="A116" s="160" t="n">
        <v>17</v>
      </c>
      <c r="B116" s="161"/>
      <c r="C116" s="161"/>
      <c r="D116" s="162"/>
      <c r="E116" s="163"/>
      <c r="F116" s="164"/>
      <c r="G116" s="163"/>
      <c r="H116" s="165"/>
      <c r="I116" s="165"/>
      <c r="J116" s="164"/>
      <c r="K116" s="163"/>
      <c r="L116" s="165"/>
      <c r="M116" s="165"/>
      <c r="N116" s="164"/>
      <c r="O116" s="163"/>
      <c r="P116" s="165"/>
      <c r="Q116" s="165"/>
      <c r="R116" s="165"/>
      <c r="S116" s="165"/>
      <c r="T116" s="165"/>
      <c r="U116" s="165"/>
      <c r="V116" s="164"/>
      <c r="W116" s="163"/>
      <c r="X116" s="165"/>
      <c r="Y116" s="165"/>
      <c r="Z116" s="165"/>
      <c r="AA116" s="165"/>
      <c r="AB116" s="165"/>
      <c r="AC116" s="165"/>
      <c r="AD116" s="164"/>
      <c r="AE116" s="163"/>
      <c r="AF116" s="165"/>
      <c r="AG116" s="165"/>
      <c r="AH116" s="165"/>
      <c r="AI116" s="165"/>
      <c r="AJ116" s="165"/>
      <c r="AK116" s="165"/>
      <c r="AL116" s="166"/>
      <c r="AM116" s="167" t="str">
        <f aca="false">IF(B116="","",SUM(E116:AL116))</f>
        <v/>
      </c>
      <c r="AN116" s="168" t="str">
        <f aca="false">IF(B116="","",AM116/9)</f>
        <v/>
      </c>
      <c r="AO116" s="169" t="str">
        <f aca="false">IF(B116="","",IF(AM116=0,"-",RANK(AM116,$AM$100:$AM$149,0)))</f>
        <v/>
      </c>
      <c r="AP116" s="167" t="str">
        <f aca="false">IF(E116="","",IF(E116="-","-",IF(UPPER(E116)="AB","+",VLOOKUP(E116,'විෂය තොරතුරු'!$P$24:$Q$28,2))))</f>
        <v/>
      </c>
      <c r="AQ116" s="168" t="str">
        <f aca="false">IF(F116="","",IF(F116="-","-",IF(UPPER(F116)="AB","+",VLOOKUP(F116,'විෂය තොරතුරු'!$P$24:$Q$28,2))))</f>
        <v/>
      </c>
      <c r="AR116" s="168" t="str">
        <f aca="false">IF(G116="","",IF(G116="-","-",IF(UPPER(G116)="AB","+",VLOOKUP(G116,'විෂය තොරතුරු'!$P$24:$Q$28,2))))</f>
        <v/>
      </c>
      <c r="AS116" s="168" t="str">
        <f aca="false">IF(H116="","",IF(H116="-","-",IF(UPPER(H116)="AB","+",VLOOKUP(H116,'විෂය තොරතුරු'!$P$24:$Q$28,2))))</f>
        <v/>
      </c>
      <c r="AT116" s="168" t="str">
        <f aca="false">IF(I116="","",IF(I116="-","-",IF(UPPER(I116)="AB","+",VLOOKUP(I116,'විෂය තොරතුරු'!$P$24:$Q$28,2))))</f>
        <v/>
      </c>
      <c r="AU116" s="170" t="str">
        <f aca="false">IF(J116="","",IF(J116="-","-",IF(UPPER(J116)="AB","+",VLOOKUP(J116,'විෂය තොරතුරු'!$P$24:$Q$28,2))))</f>
        <v/>
      </c>
      <c r="AV116" s="171" t="str">
        <f aca="false">IF(K116="","",IF(K116="-","-",IF(UPPER(K116)="AB","+",VLOOKUP(K116,'විෂය තොරතුරු'!$P$24:$Q$28,2))))</f>
        <v/>
      </c>
      <c r="AW116" s="168" t="str">
        <f aca="false">IF(L116="","",IF(L116="-","-",IF(UPPER(L116)="AB","+",VLOOKUP(L116,'විෂය තොරතුරු'!$P$24:$Q$28,2))))</f>
        <v/>
      </c>
      <c r="AX116" s="168" t="str">
        <f aca="false">IF(M116="","",IF(M116="-","-",IF(UPPER(M116)="AB","+",VLOOKUP(M116,'විෂය තොරතුරු'!$P$24:$Q$28,2))))</f>
        <v/>
      </c>
      <c r="AY116" s="169" t="str">
        <f aca="false">IF(N116="","",IF(N116="-","-",IF(UPPER(N116)="AB","+",VLOOKUP(N116,'විෂය තොරතුරු'!$P$24:$Q$28,2))))</f>
        <v/>
      </c>
      <c r="AZ116" s="167" t="str">
        <f aca="false">IF(O116="","",IF(O116="-","-",IF(UPPER(O116)="AB","+",VLOOKUP(O116,'විෂය තොරතුරු'!$P$24:$Q$28,2))))</f>
        <v/>
      </c>
      <c r="BA116" s="168" t="str">
        <f aca="false">IF(P116="","",IF(P116="-","-",IF(UPPER(P116)="AB","+",VLOOKUP(P116,'විෂය තොරතුරු'!$P$24:$Q$28,2))))</f>
        <v/>
      </c>
      <c r="BB116" s="168" t="str">
        <f aca="false">IF(Q116="","",IF(Q116="-","-",IF(UPPER(Q116)="AB","+",VLOOKUP(Q116,'විෂය තොරතුරු'!$P$24:$Q$28,2))))</f>
        <v/>
      </c>
      <c r="BC116" s="168" t="str">
        <f aca="false">IF(R116="","",IF(R116="-","-",IF(UPPER(R116)="AB","+",VLOOKUP(R116,'විෂය තොරතුරු'!$P$24:$Q$28,2))))</f>
        <v/>
      </c>
      <c r="BD116" s="168" t="str">
        <f aca="false">IF(S116="","",IF(S116="-","-",IF(UPPER(S116)="AB","+",VLOOKUP(S116,'විෂය තොරතුරු'!$P$24:$Q$28,2))))</f>
        <v/>
      </c>
      <c r="BE116" s="168" t="str">
        <f aca="false">IF(T116="","",IF(T116="-","-",IF(UPPER(T116)="AB","+",VLOOKUP(T116,'විෂය තොරතුරු'!$P$24:$Q$28,2))))</f>
        <v/>
      </c>
      <c r="BF116" s="168" t="str">
        <f aca="false">IF(U116="","",IF(U116="-","-",IF(UPPER(U116)="AB","+",VLOOKUP(U116,'විෂය තොරතුරු'!$P$24:$Q$28,2))))</f>
        <v/>
      </c>
      <c r="BG116" s="170" t="str">
        <f aca="false">IF(V116="","",IF(V116="-","-",IF(UPPER(V116)="AB","+",VLOOKUP(V116,'විෂය තොරතුරු'!$P$24:$Q$28,2))))</f>
        <v/>
      </c>
      <c r="BH116" s="171" t="str">
        <f aca="false">IF(W116="","",IF(W116="-","-",IF(UPPER(W116)="AB","+",VLOOKUP(W116,'විෂය තොරතුරු'!$P$24:$Q$28,2))))</f>
        <v/>
      </c>
      <c r="BI116" s="168" t="str">
        <f aca="false">IF(X116="","",IF(X116="-","-",IF(UPPER(X116)="AB","+",VLOOKUP(X116,'විෂය තොරතුරු'!$P$24:$Q$28,2))))</f>
        <v/>
      </c>
      <c r="BJ116" s="168" t="str">
        <f aca="false">IF(Y116="","",IF(Y116="-","-",IF(UPPER(Y116)="AB","+",VLOOKUP(Y116,'විෂය තොරතුරු'!$P$24:$Q$28,2))))</f>
        <v/>
      </c>
      <c r="BK116" s="168" t="str">
        <f aca="false">IF(Z116="","",IF(Z116="-","-",IF(UPPER(Z116)="AB","+",VLOOKUP(Z116,'විෂය තොරතුරු'!$P$24:$Q$28,2))))</f>
        <v/>
      </c>
      <c r="BL116" s="168" t="str">
        <f aca="false">IF(AA116="","",IF(AA116="-","-",IF(UPPER(AA116)="AB","+",VLOOKUP(AA116,'විෂය තොරතුරු'!$P$24:$Q$28,2))))</f>
        <v/>
      </c>
      <c r="BM116" s="168" t="str">
        <f aca="false">IF(AB116="","",IF(AB116="-","-",IF(UPPER(AB116)="AB","+",VLOOKUP(AB116,'විෂය තොරතුරු'!$P$24:$Q$28,2))))</f>
        <v/>
      </c>
      <c r="BN116" s="168" t="str">
        <f aca="false">IF(AC116="","",IF(AC116="-","-",IF(UPPER(AC116)="AB","+",VLOOKUP(AC116,'විෂය තොරතුරු'!$P$24:$Q$28,2))))</f>
        <v/>
      </c>
      <c r="BO116" s="169" t="str">
        <f aca="false">IF(AD116="","",IF(AD116="-","-",IF(UPPER(AD116)="AB","+",VLOOKUP(AD116,'විෂය තොරතුරු'!$P$24:$Q$28,2))))</f>
        <v/>
      </c>
      <c r="BP116" s="171" t="str">
        <f aca="false">IF(AE116="","",IF(AE116="-","-",IF(UPPER(AE116)="AB","+",VLOOKUP(AE116,'විෂය තොරතුරු'!$P$24:$Q$28,2))))</f>
        <v/>
      </c>
      <c r="BQ116" s="168" t="str">
        <f aca="false">IF(AF116="","",IF(AF116="-","-",IF(UPPER(AF116)="AB","+",VLOOKUP(AF116,'විෂය තොරතුරු'!$P$24:$Q$28,2))))</f>
        <v/>
      </c>
      <c r="BR116" s="168" t="str">
        <f aca="false">IF(AG116="","",IF(AG116="-","-",IF(UPPER(AG116)="AB","+",VLOOKUP(AG116,'විෂය තොරතුරු'!$P$24:$Q$28,2))))</f>
        <v/>
      </c>
      <c r="BS116" s="168" t="str">
        <f aca="false">IF(AH116="","",IF(AH116="-","-",IF(UPPER(AH116)="AB","+",VLOOKUP(AH116,'විෂය තොරතුරු'!$P$24:$Q$28,2))))</f>
        <v/>
      </c>
      <c r="BT116" s="168" t="str">
        <f aca="false">IF(AI116="","",IF(AI116="-","-",IF(UPPER(AI116)="AB","+",VLOOKUP(AI116,'විෂය තොරතුරු'!$P$24:$Q$28,2))))</f>
        <v/>
      </c>
      <c r="BU116" s="168" t="str">
        <f aca="false">IF(AJ116="","",IF(AJ116="-","-",IF(UPPER(AJ116)="AB","+",VLOOKUP(AJ116,'විෂය තොරතුරු'!$P$24:$Q$28,2))))</f>
        <v/>
      </c>
      <c r="BV116" s="168" t="str">
        <f aca="false">IF(AK116="","",IF(AK116="-","-",IF(UPPER(AK116)="AB","+",VLOOKUP(AK116,'විෂය තොරතුරු'!$P$24:$Q$28,2))))</f>
        <v/>
      </c>
      <c r="BW116" s="169" t="str">
        <f aca="false">IF(AL116="","",IF(AL116="-","-",IF(UPPER(AL116)="AB","+",VLOOKUP(AL116,'විෂය තොරතුරු'!$P$24:$Q$28,2))))</f>
        <v/>
      </c>
      <c r="BX116" s="171" t="str">
        <f aca="false">IF($B116="","",COUNTIF($AP116:$BW116,"A"))</f>
        <v/>
      </c>
      <c r="BY116" s="171" t="str">
        <f aca="false">IF($B116="","",COUNTIF($AP116:$BW116,"B"))</f>
        <v/>
      </c>
      <c r="BZ116" s="171" t="str">
        <f aca="false">IF($B116="","",COUNTIF($AP116:$BW116,"C"))</f>
        <v/>
      </c>
      <c r="CA116" s="171" t="str">
        <f aca="false">IF($B116="","",COUNTIF($AP116:$BW116,"S"))</f>
        <v/>
      </c>
      <c r="CB116" s="171" t="str">
        <f aca="false">IF($B116="","",COUNTIF($AP116:$BW116,"W"))</f>
        <v/>
      </c>
      <c r="CC116" s="171" t="str">
        <f aca="false">IF(B116="","",SUM(BX116:CA116))</f>
        <v/>
      </c>
      <c r="CD116" s="169" t="str">
        <f aca="false">IF(B116="","",SUM(BX116:BZ116))</f>
        <v/>
      </c>
      <c r="CE116" s="172" t="str">
        <f aca="false">IF(B116="","",IF(AND(CC116&gt;=6,CD116&gt;=3,OR(E116&gt;=35,F116&gt;=35),L116&gt;=35),"6/3 සමත්",IF(AND(CC116&gt;=5,CD116&gt;=3,OR(E116&gt;=35,F116&gt;=35,L116&gt;=35)),"5/3 සමත්",IF(AND(CC116&gt;=4,CD116&gt;=1,OR(E116&gt;=20,F116&gt;=20,L116&gt;=20)),"සමත් කළ හැකි",IF(CB116=9,"W9","අසමත් ?")))))</f>
        <v/>
      </c>
    </row>
    <row r="117" customFormat="false" ht="13.8" hidden="false" customHeight="false" outlineLevel="0" collapsed="false">
      <c r="A117" s="160" t="n">
        <v>18</v>
      </c>
      <c r="B117" s="161"/>
      <c r="C117" s="161"/>
      <c r="D117" s="162"/>
      <c r="E117" s="163"/>
      <c r="F117" s="164"/>
      <c r="G117" s="163"/>
      <c r="H117" s="165"/>
      <c r="I117" s="165"/>
      <c r="J117" s="164"/>
      <c r="K117" s="163"/>
      <c r="L117" s="165"/>
      <c r="M117" s="165"/>
      <c r="N117" s="164"/>
      <c r="O117" s="163"/>
      <c r="P117" s="165"/>
      <c r="Q117" s="165"/>
      <c r="R117" s="165"/>
      <c r="S117" s="165"/>
      <c r="T117" s="165"/>
      <c r="U117" s="165"/>
      <c r="V117" s="164"/>
      <c r="W117" s="163"/>
      <c r="X117" s="165"/>
      <c r="Y117" s="165"/>
      <c r="Z117" s="165"/>
      <c r="AA117" s="165"/>
      <c r="AB117" s="165"/>
      <c r="AC117" s="165"/>
      <c r="AD117" s="164"/>
      <c r="AE117" s="163"/>
      <c r="AF117" s="165"/>
      <c r="AG117" s="165"/>
      <c r="AH117" s="165"/>
      <c r="AI117" s="165"/>
      <c r="AJ117" s="165"/>
      <c r="AK117" s="165"/>
      <c r="AL117" s="166"/>
      <c r="AM117" s="167" t="str">
        <f aca="false">IF(B117="","",SUM(E117:AL117))</f>
        <v/>
      </c>
      <c r="AN117" s="168" t="str">
        <f aca="false">IF(B117="","",AM117/9)</f>
        <v/>
      </c>
      <c r="AO117" s="169" t="str">
        <f aca="false">IF(B117="","",IF(AM117=0,"-",RANK(AM117,$AM$100:$AM$149,0)))</f>
        <v/>
      </c>
      <c r="AP117" s="167" t="str">
        <f aca="false">IF(E117="","",IF(E117="-","-",IF(UPPER(E117)="AB","+",VLOOKUP(E117,'විෂය තොරතුරු'!$P$24:$Q$28,2))))</f>
        <v/>
      </c>
      <c r="AQ117" s="168" t="str">
        <f aca="false">IF(F117="","",IF(F117="-","-",IF(UPPER(F117)="AB","+",VLOOKUP(F117,'විෂය තොරතුරු'!$P$24:$Q$28,2))))</f>
        <v/>
      </c>
      <c r="AR117" s="168" t="str">
        <f aca="false">IF(G117="","",IF(G117="-","-",IF(UPPER(G117)="AB","+",VLOOKUP(G117,'විෂය තොරතුරු'!$P$24:$Q$28,2))))</f>
        <v/>
      </c>
      <c r="AS117" s="168" t="str">
        <f aca="false">IF(H117="","",IF(H117="-","-",IF(UPPER(H117)="AB","+",VLOOKUP(H117,'විෂය තොරතුරු'!$P$24:$Q$28,2))))</f>
        <v/>
      </c>
      <c r="AT117" s="168" t="str">
        <f aca="false">IF(I117="","",IF(I117="-","-",IF(UPPER(I117)="AB","+",VLOOKUP(I117,'විෂය තොරතුරු'!$P$24:$Q$28,2))))</f>
        <v/>
      </c>
      <c r="AU117" s="170" t="str">
        <f aca="false">IF(J117="","",IF(J117="-","-",IF(UPPER(J117)="AB","+",VLOOKUP(J117,'විෂය තොරතුරු'!$P$24:$Q$28,2))))</f>
        <v/>
      </c>
      <c r="AV117" s="171" t="str">
        <f aca="false">IF(K117="","",IF(K117="-","-",IF(UPPER(K117)="AB","+",VLOOKUP(K117,'විෂය තොරතුරු'!$P$24:$Q$28,2))))</f>
        <v/>
      </c>
      <c r="AW117" s="168" t="str">
        <f aca="false">IF(L117="","",IF(L117="-","-",IF(UPPER(L117)="AB","+",VLOOKUP(L117,'විෂය තොරතුරු'!$P$24:$Q$28,2))))</f>
        <v/>
      </c>
      <c r="AX117" s="168" t="str">
        <f aca="false">IF(M117="","",IF(M117="-","-",IF(UPPER(M117)="AB","+",VLOOKUP(M117,'විෂය තොරතුරු'!$P$24:$Q$28,2))))</f>
        <v/>
      </c>
      <c r="AY117" s="169" t="str">
        <f aca="false">IF(N117="","",IF(N117="-","-",IF(UPPER(N117)="AB","+",VLOOKUP(N117,'විෂය තොරතුරු'!$P$24:$Q$28,2))))</f>
        <v/>
      </c>
      <c r="AZ117" s="167" t="str">
        <f aca="false">IF(O117="","",IF(O117="-","-",IF(UPPER(O117)="AB","+",VLOOKUP(O117,'විෂය තොරතුරු'!$P$24:$Q$28,2))))</f>
        <v/>
      </c>
      <c r="BA117" s="168" t="str">
        <f aca="false">IF(P117="","",IF(P117="-","-",IF(UPPER(P117)="AB","+",VLOOKUP(P117,'විෂය තොරතුරු'!$P$24:$Q$28,2))))</f>
        <v/>
      </c>
      <c r="BB117" s="168" t="str">
        <f aca="false">IF(Q117="","",IF(Q117="-","-",IF(UPPER(Q117)="AB","+",VLOOKUP(Q117,'විෂය තොරතුරු'!$P$24:$Q$28,2))))</f>
        <v/>
      </c>
      <c r="BC117" s="168" t="str">
        <f aca="false">IF(R117="","",IF(R117="-","-",IF(UPPER(R117)="AB","+",VLOOKUP(R117,'විෂය තොරතුරු'!$P$24:$Q$28,2))))</f>
        <v/>
      </c>
      <c r="BD117" s="168" t="str">
        <f aca="false">IF(S117="","",IF(S117="-","-",IF(UPPER(S117)="AB","+",VLOOKUP(S117,'විෂය තොරතුරු'!$P$24:$Q$28,2))))</f>
        <v/>
      </c>
      <c r="BE117" s="168" t="str">
        <f aca="false">IF(T117="","",IF(T117="-","-",IF(UPPER(T117)="AB","+",VLOOKUP(T117,'විෂය තොරතුරු'!$P$24:$Q$28,2))))</f>
        <v/>
      </c>
      <c r="BF117" s="168" t="str">
        <f aca="false">IF(U117="","",IF(U117="-","-",IF(UPPER(U117)="AB","+",VLOOKUP(U117,'විෂය තොරතුරු'!$P$24:$Q$28,2))))</f>
        <v/>
      </c>
      <c r="BG117" s="170" t="str">
        <f aca="false">IF(V117="","",IF(V117="-","-",IF(UPPER(V117)="AB","+",VLOOKUP(V117,'විෂය තොරතුරු'!$P$24:$Q$28,2))))</f>
        <v/>
      </c>
      <c r="BH117" s="171" t="str">
        <f aca="false">IF(W117="","",IF(W117="-","-",IF(UPPER(W117)="AB","+",VLOOKUP(W117,'විෂය තොරතුරු'!$P$24:$Q$28,2))))</f>
        <v/>
      </c>
      <c r="BI117" s="168" t="str">
        <f aca="false">IF(X117="","",IF(X117="-","-",IF(UPPER(X117)="AB","+",VLOOKUP(X117,'විෂය තොරතුරු'!$P$24:$Q$28,2))))</f>
        <v/>
      </c>
      <c r="BJ117" s="168" t="str">
        <f aca="false">IF(Y117="","",IF(Y117="-","-",IF(UPPER(Y117)="AB","+",VLOOKUP(Y117,'විෂය තොරතුරු'!$P$24:$Q$28,2))))</f>
        <v/>
      </c>
      <c r="BK117" s="168" t="str">
        <f aca="false">IF(Z117="","",IF(Z117="-","-",IF(UPPER(Z117)="AB","+",VLOOKUP(Z117,'විෂය තොරතුරු'!$P$24:$Q$28,2))))</f>
        <v/>
      </c>
      <c r="BL117" s="168" t="str">
        <f aca="false">IF(AA117="","",IF(AA117="-","-",IF(UPPER(AA117)="AB","+",VLOOKUP(AA117,'විෂය තොරතුරු'!$P$24:$Q$28,2))))</f>
        <v/>
      </c>
      <c r="BM117" s="168" t="str">
        <f aca="false">IF(AB117="","",IF(AB117="-","-",IF(UPPER(AB117)="AB","+",VLOOKUP(AB117,'විෂය තොරතුරු'!$P$24:$Q$28,2))))</f>
        <v/>
      </c>
      <c r="BN117" s="168" t="str">
        <f aca="false">IF(AC117="","",IF(AC117="-","-",IF(UPPER(AC117)="AB","+",VLOOKUP(AC117,'විෂය තොරතුරු'!$P$24:$Q$28,2))))</f>
        <v/>
      </c>
      <c r="BO117" s="169" t="str">
        <f aca="false">IF(AD117="","",IF(AD117="-","-",IF(UPPER(AD117)="AB","+",VLOOKUP(AD117,'විෂය තොරතුරු'!$P$24:$Q$28,2))))</f>
        <v/>
      </c>
      <c r="BP117" s="171" t="str">
        <f aca="false">IF(AE117="","",IF(AE117="-","-",IF(UPPER(AE117)="AB","+",VLOOKUP(AE117,'විෂය තොරතුරු'!$P$24:$Q$28,2))))</f>
        <v/>
      </c>
      <c r="BQ117" s="168" t="str">
        <f aca="false">IF(AF117="","",IF(AF117="-","-",IF(UPPER(AF117)="AB","+",VLOOKUP(AF117,'විෂය තොරතුරු'!$P$24:$Q$28,2))))</f>
        <v/>
      </c>
      <c r="BR117" s="168" t="str">
        <f aca="false">IF(AG117="","",IF(AG117="-","-",IF(UPPER(AG117)="AB","+",VLOOKUP(AG117,'විෂය තොරතුරු'!$P$24:$Q$28,2))))</f>
        <v/>
      </c>
      <c r="BS117" s="168" t="str">
        <f aca="false">IF(AH117="","",IF(AH117="-","-",IF(UPPER(AH117)="AB","+",VLOOKUP(AH117,'විෂය තොරතුරු'!$P$24:$Q$28,2))))</f>
        <v/>
      </c>
      <c r="BT117" s="168" t="str">
        <f aca="false">IF(AI117="","",IF(AI117="-","-",IF(UPPER(AI117)="AB","+",VLOOKUP(AI117,'විෂය තොරතුරු'!$P$24:$Q$28,2))))</f>
        <v/>
      </c>
      <c r="BU117" s="168" t="str">
        <f aca="false">IF(AJ117="","",IF(AJ117="-","-",IF(UPPER(AJ117)="AB","+",VLOOKUP(AJ117,'විෂය තොරතුරු'!$P$24:$Q$28,2))))</f>
        <v/>
      </c>
      <c r="BV117" s="168" t="str">
        <f aca="false">IF(AK117="","",IF(AK117="-","-",IF(UPPER(AK117)="AB","+",VLOOKUP(AK117,'විෂය තොරතුරු'!$P$24:$Q$28,2))))</f>
        <v/>
      </c>
      <c r="BW117" s="169" t="str">
        <f aca="false">IF(AL117="","",IF(AL117="-","-",IF(UPPER(AL117)="AB","+",VLOOKUP(AL117,'විෂය තොරතුරු'!$P$24:$Q$28,2))))</f>
        <v/>
      </c>
      <c r="BX117" s="171" t="str">
        <f aca="false">IF($B117="","",COUNTIF($AP117:$BW117,"A"))</f>
        <v/>
      </c>
      <c r="BY117" s="171" t="str">
        <f aca="false">IF($B117="","",COUNTIF($AP117:$BW117,"B"))</f>
        <v/>
      </c>
      <c r="BZ117" s="171" t="str">
        <f aca="false">IF($B117="","",COUNTIF($AP117:$BW117,"C"))</f>
        <v/>
      </c>
      <c r="CA117" s="171" t="str">
        <f aca="false">IF($B117="","",COUNTIF($AP117:$BW117,"S"))</f>
        <v/>
      </c>
      <c r="CB117" s="171" t="str">
        <f aca="false">IF($B117="","",COUNTIF($AP117:$BW117,"W"))</f>
        <v/>
      </c>
      <c r="CC117" s="171" t="str">
        <f aca="false">IF(B117="","",SUM(BX117:CA117))</f>
        <v/>
      </c>
      <c r="CD117" s="169" t="str">
        <f aca="false">IF(B117="","",SUM(BX117:BZ117))</f>
        <v/>
      </c>
      <c r="CE117" s="172" t="str">
        <f aca="false">IF(B117="","",IF(AND(CC117&gt;=6,CD117&gt;=3,OR(E117&gt;=35,F117&gt;=35),L117&gt;=35),"6/3 සමත්",IF(AND(CC117&gt;=5,CD117&gt;=3,OR(E117&gt;=35,F117&gt;=35,L117&gt;=35)),"5/3 සමත්",IF(AND(CC117&gt;=4,CD117&gt;=1,OR(E117&gt;=20,F117&gt;=20,L117&gt;=20)),"සමත් කළ හැකි",IF(CB117=9,"W9","අසමත් ?")))))</f>
        <v/>
      </c>
    </row>
    <row r="118" customFormat="false" ht="13.8" hidden="false" customHeight="false" outlineLevel="0" collapsed="false">
      <c r="A118" s="160" t="n">
        <v>19</v>
      </c>
      <c r="B118" s="175"/>
      <c r="C118" s="161"/>
      <c r="D118" s="162"/>
      <c r="E118" s="163"/>
      <c r="F118" s="164"/>
      <c r="G118" s="163"/>
      <c r="H118" s="165"/>
      <c r="I118" s="165"/>
      <c r="J118" s="164"/>
      <c r="K118" s="163"/>
      <c r="L118" s="165"/>
      <c r="M118" s="165"/>
      <c r="N118" s="164"/>
      <c r="O118" s="163"/>
      <c r="P118" s="165"/>
      <c r="Q118" s="165"/>
      <c r="R118" s="165"/>
      <c r="S118" s="165"/>
      <c r="T118" s="165"/>
      <c r="U118" s="165"/>
      <c r="V118" s="164"/>
      <c r="W118" s="163"/>
      <c r="X118" s="165"/>
      <c r="Y118" s="165"/>
      <c r="Z118" s="165"/>
      <c r="AA118" s="165"/>
      <c r="AB118" s="165"/>
      <c r="AC118" s="165"/>
      <c r="AD118" s="164"/>
      <c r="AE118" s="163"/>
      <c r="AF118" s="165"/>
      <c r="AG118" s="165"/>
      <c r="AH118" s="165"/>
      <c r="AI118" s="165"/>
      <c r="AJ118" s="165"/>
      <c r="AK118" s="165"/>
      <c r="AL118" s="166"/>
      <c r="AM118" s="167" t="str">
        <f aca="false">IF(B118="","",SUM(E118:AL118))</f>
        <v/>
      </c>
      <c r="AN118" s="168" t="str">
        <f aca="false">IF(B118="","",AM118/9)</f>
        <v/>
      </c>
      <c r="AO118" s="169" t="str">
        <f aca="false">IF(B118="","",IF(AM118=0,"-",RANK(AM118,$AM$100:$AM$149,0)))</f>
        <v/>
      </c>
      <c r="AP118" s="167" t="str">
        <f aca="false">IF(E118="","",IF(E118="-","-",IF(UPPER(E118)="AB","+",VLOOKUP(E118,'විෂය තොරතුරු'!$P$24:$Q$28,2))))</f>
        <v/>
      </c>
      <c r="AQ118" s="168" t="str">
        <f aca="false">IF(F118="","",IF(F118="-","-",IF(UPPER(F118)="AB","+",VLOOKUP(F118,'විෂය තොරතුරු'!$P$24:$Q$28,2))))</f>
        <v/>
      </c>
      <c r="AR118" s="168" t="str">
        <f aca="false">IF(G118="","",IF(G118="-","-",IF(UPPER(G118)="AB","+",VLOOKUP(G118,'විෂය තොරතුරු'!$P$24:$Q$28,2))))</f>
        <v/>
      </c>
      <c r="AS118" s="168" t="str">
        <f aca="false">IF(H118="","",IF(H118="-","-",IF(UPPER(H118)="AB","+",VLOOKUP(H118,'විෂය තොරතුරු'!$P$24:$Q$28,2))))</f>
        <v/>
      </c>
      <c r="AT118" s="168" t="str">
        <f aca="false">IF(I118="","",IF(I118="-","-",IF(UPPER(I118)="AB","+",VLOOKUP(I118,'විෂය තොරතුරු'!$P$24:$Q$28,2))))</f>
        <v/>
      </c>
      <c r="AU118" s="170" t="str">
        <f aca="false">IF(J118="","",IF(J118="-","-",IF(UPPER(J118)="AB","+",VLOOKUP(J118,'විෂය තොරතුරු'!$P$24:$Q$28,2))))</f>
        <v/>
      </c>
      <c r="AV118" s="171" t="str">
        <f aca="false">IF(K118="","",IF(K118="-","-",IF(UPPER(K118)="AB","+",VLOOKUP(K118,'විෂය තොරතුරු'!$P$24:$Q$28,2))))</f>
        <v/>
      </c>
      <c r="AW118" s="168" t="str">
        <f aca="false">IF(L118="","",IF(L118="-","-",IF(UPPER(L118)="AB","+",VLOOKUP(L118,'විෂය තොරතුරු'!$P$24:$Q$28,2))))</f>
        <v/>
      </c>
      <c r="AX118" s="168" t="str">
        <f aca="false">IF(M118="","",IF(M118="-","-",IF(UPPER(M118)="AB","+",VLOOKUP(M118,'විෂය තොරතුරු'!$P$24:$Q$28,2))))</f>
        <v/>
      </c>
      <c r="AY118" s="169" t="str">
        <f aca="false">IF(N118="","",IF(N118="-","-",IF(UPPER(N118)="AB","+",VLOOKUP(N118,'විෂය තොරතුරු'!$P$24:$Q$28,2))))</f>
        <v/>
      </c>
      <c r="AZ118" s="167" t="str">
        <f aca="false">IF(O118="","",IF(O118="-","-",IF(UPPER(O118)="AB","+",VLOOKUP(O118,'විෂය තොරතුරු'!$P$24:$Q$28,2))))</f>
        <v/>
      </c>
      <c r="BA118" s="168" t="str">
        <f aca="false">IF(P118="","",IF(P118="-","-",IF(UPPER(P118)="AB","+",VLOOKUP(P118,'විෂය තොරතුරු'!$P$24:$Q$28,2))))</f>
        <v/>
      </c>
      <c r="BB118" s="168" t="str">
        <f aca="false">IF(Q118="","",IF(Q118="-","-",IF(UPPER(Q118)="AB","+",VLOOKUP(Q118,'විෂය තොරතුරු'!$P$24:$Q$28,2))))</f>
        <v/>
      </c>
      <c r="BC118" s="168" t="str">
        <f aca="false">IF(R118="","",IF(R118="-","-",IF(UPPER(R118)="AB","+",VLOOKUP(R118,'විෂය තොරතුරු'!$P$24:$Q$28,2))))</f>
        <v/>
      </c>
      <c r="BD118" s="168" t="str">
        <f aca="false">IF(S118="","",IF(S118="-","-",IF(UPPER(S118)="AB","+",VLOOKUP(S118,'විෂය තොරතුරු'!$P$24:$Q$28,2))))</f>
        <v/>
      </c>
      <c r="BE118" s="168" t="str">
        <f aca="false">IF(T118="","",IF(T118="-","-",IF(UPPER(T118)="AB","+",VLOOKUP(T118,'විෂය තොරතුරු'!$P$24:$Q$28,2))))</f>
        <v/>
      </c>
      <c r="BF118" s="168" t="str">
        <f aca="false">IF(U118="","",IF(U118="-","-",IF(UPPER(U118)="AB","+",VLOOKUP(U118,'විෂය තොරතුරු'!$P$24:$Q$28,2))))</f>
        <v/>
      </c>
      <c r="BG118" s="170" t="str">
        <f aca="false">IF(V118="","",IF(V118="-","-",IF(UPPER(V118)="AB","+",VLOOKUP(V118,'විෂය තොරතුරු'!$P$24:$Q$28,2))))</f>
        <v/>
      </c>
      <c r="BH118" s="171" t="str">
        <f aca="false">IF(W118="","",IF(W118="-","-",IF(UPPER(W118)="AB","+",VLOOKUP(W118,'විෂය තොරතුරු'!$P$24:$Q$28,2))))</f>
        <v/>
      </c>
      <c r="BI118" s="168" t="str">
        <f aca="false">IF(X118="","",IF(X118="-","-",IF(UPPER(X118)="AB","+",VLOOKUP(X118,'විෂය තොරතුරු'!$P$24:$Q$28,2))))</f>
        <v/>
      </c>
      <c r="BJ118" s="168" t="str">
        <f aca="false">IF(Y118="","",IF(Y118="-","-",IF(UPPER(Y118)="AB","+",VLOOKUP(Y118,'විෂය තොරතුරු'!$P$24:$Q$28,2))))</f>
        <v/>
      </c>
      <c r="BK118" s="168" t="str">
        <f aca="false">IF(Z118="","",IF(Z118="-","-",IF(UPPER(Z118)="AB","+",VLOOKUP(Z118,'විෂය තොරතුරු'!$P$24:$Q$28,2))))</f>
        <v/>
      </c>
      <c r="BL118" s="168" t="str">
        <f aca="false">IF(AA118="","",IF(AA118="-","-",IF(UPPER(AA118)="AB","+",VLOOKUP(AA118,'විෂය තොරතුරු'!$P$24:$Q$28,2))))</f>
        <v/>
      </c>
      <c r="BM118" s="168" t="str">
        <f aca="false">IF(AB118="","",IF(AB118="-","-",IF(UPPER(AB118)="AB","+",VLOOKUP(AB118,'විෂය තොරතුරු'!$P$24:$Q$28,2))))</f>
        <v/>
      </c>
      <c r="BN118" s="168" t="str">
        <f aca="false">IF(AC118="","",IF(AC118="-","-",IF(UPPER(AC118)="AB","+",VLOOKUP(AC118,'විෂය තොරතුරු'!$P$24:$Q$28,2))))</f>
        <v/>
      </c>
      <c r="BO118" s="169" t="str">
        <f aca="false">IF(AD118="","",IF(AD118="-","-",IF(UPPER(AD118)="AB","+",VLOOKUP(AD118,'විෂය තොරතුරු'!$P$24:$Q$28,2))))</f>
        <v/>
      </c>
      <c r="BP118" s="171" t="str">
        <f aca="false">IF(AE118="","",IF(AE118="-","-",IF(UPPER(AE118)="AB","+",VLOOKUP(AE118,'විෂය තොරතුරු'!$P$24:$Q$28,2))))</f>
        <v/>
      </c>
      <c r="BQ118" s="168" t="str">
        <f aca="false">IF(AF118="","",IF(AF118="-","-",IF(UPPER(AF118)="AB","+",VLOOKUP(AF118,'විෂය තොරතුරු'!$P$24:$Q$28,2))))</f>
        <v/>
      </c>
      <c r="BR118" s="168" t="str">
        <f aca="false">IF(AG118="","",IF(AG118="-","-",IF(UPPER(AG118)="AB","+",VLOOKUP(AG118,'විෂය තොරතුරු'!$P$24:$Q$28,2))))</f>
        <v/>
      </c>
      <c r="BS118" s="168" t="str">
        <f aca="false">IF(AH118="","",IF(AH118="-","-",IF(UPPER(AH118)="AB","+",VLOOKUP(AH118,'විෂය තොරතුරු'!$P$24:$Q$28,2))))</f>
        <v/>
      </c>
      <c r="BT118" s="168" t="str">
        <f aca="false">IF(AI118="","",IF(AI118="-","-",IF(UPPER(AI118)="AB","+",VLOOKUP(AI118,'විෂය තොරතුරු'!$P$24:$Q$28,2))))</f>
        <v/>
      </c>
      <c r="BU118" s="168" t="str">
        <f aca="false">IF(AJ118="","",IF(AJ118="-","-",IF(UPPER(AJ118)="AB","+",VLOOKUP(AJ118,'විෂය තොරතුරු'!$P$24:$Q$28,2))))</f>
        <v/>
      </c>
      <c r="BV118" s="168" t="str">
        <f aca="false">IF(AK118="","",IF(AK118="-","-",IF(UPPER(AK118)="AB","+",VLOOKUP(AK118,'විෂය තොරතුරු'!$P$24:$Q$28,2))))</f>
        <v/>
      </c>
      <c r="BW118" s="169" t="str">
        <f aca="false">IF(AL118="","",IF(AL118="-","-",IF(UPPER(AL118)="AB","+",VLOOKUP(AL118,'විෂය තොරතුරු'!$P$24:$Q$28,2))))</f>
        <v/>
      </c>
      <c r="BX118" s="171" t="str">
        <f aca="false">IF($B118="","",COUNTIF($AP118:$BW118,"A"))</f>
        <v/>
      </c>
      <c r="BY118" s="171" t="str">
        <f aca="false">IF($B118="","",COUNTIF($AP118:$BW118,"B"))</f>
        <v/>
      </c>
      <c r="BZ118" s="171" t="str">
        <f aca="false">IF($B118="","",COUNTIF($AP118:$BW118,"C"))</f>
        <v/>
      </c>
      <c r="CA118" s="171" t="str">
        <f aca="false">IF($B118="","",COUNTIF($AP118:$BW118,"S"))</f>
        <v/>
      </c>
      <c r="CB118" s="171" t="str">
        <f aca="false">IF($B118="","",COUNTIF($AP118:$BW118,"W"))</f>
        <v/>
      </c>
      <c r="CC118" s="171" t="str">
        <f aca="false">IF(B118="","",SUM(BX118:CA118))</f>
        <v/>
      </c>
      <c r="CD118" s="169" t="str">
        <f aca="false">IF(B118="","",SUM(BX118:BZ118))</f>
        <v/>
      </c>
      <c r="CE118" s="172" t="str">
        <f aca="false">IF(B118="","",IF(AND(CC118&gt;=6,CD118&gt;=3,OR(E118&gt;=35,F118&gt;=35),L118&gt;=35),"6/3 සමත්",IF(AND(CC118&gt;=5,CD118&gt;=3,OR(E118&gt;=35,F118&gt;=35,L118&gt;=35)),"5/3 සමත්",IF(AND(CC118&gt;=4,CD118&gt;=1,OR(E118&gt;=20,F118&gt;=20,L118&gt;=20)),"සමත් කළ හැකි",IF(CB118=9,"W9","අසමත් ?")))))</f>
        <v/>
      </c>
    </row>
    <row r="119" customFormat="false" ht="13.8" hidden="false" customHeight="false" outlineLevel="0" collapsed="false">
      <c r="A119" s="160" t="n">
        <v>20</v>
      </c>
      <c r="B119" s="161"/>
      <c r="C119" s="161"/>
      <c r="D119" s="162"/>
      <c r="E119" s="163"/>
      <c r="F119" s="164"/>
      <c r="G119" s="163"/>
      <c r="H119" s="165"/>
      <c r="I119" s="165"/>
      <c r="J119" s="164"/>
      <c r="K119" s="163"/>
      <c r="L119" s="165"/>
      <c r="M119" s="165"/>
      <c r="N119" s="164"/>
      <c r="O119" s="163"/>
      <c r="P119" s="165"/>
      <c r="Q119" s="165"/>
      <c r="R119" s="165"/>
      <c r="S119" s="165"/>
      <c r="T119" s="165"/>
      <c r="U119" s="165"/>
      <c r="V119" s="164"/>
      <c r="W119" s="163"/>
      <c r="X119" s="165"/>
      <c r="Y119" s="165"/>
      <c r="Z119" s="165"/>
      <c r="AA119" s="165"/>
      <c r="AB119" s="165"/>
      <c r="AC119" s="165"/>
      <c r="AD119" s="164"/>
      <c r="AE119" s="163"/>
      <c r="AF119" s="165"/>
      <c r="AG119" s="165"/>
      <c r="AH119" s="165"/>
      <c r="AI119" s="165"/>
      <c r="AJ119" s="165"/>
      <c r="AK119" s="165"/>
      <c r="AL119" s="166"/>
      <c r="AM119" s="167" t="str">
        <f aca="false">IF(B119="","",SUM(E119:AL119))</f>
        <v/>
      </c>
      <c r="AN119" s="168" t="str">
        <f aca="false">IF(B119="","",AM119/9)</f>
        <v/>
      </c>
      <c r="AO119" s="169" t="str">
        <f aca="false">IF(B119="","",IF(AM119=0,"-",RANK(AM119,$AM$100:$AM$149,0)))</f>
        <v/>
      </c>
      <c r="AP119" s="167" t="str">
        <f aca="false">IF(E119="","",IF(E119="-","-",IF(UPPER(E119)="AB","+",VLOOKUP(E119,'විෂය තොරතුරු'!$P$24:$Q$28,2))))</f>
        <v/>
      </c>
      <c r="AQ119" s="168" t="str">
        <f aca="false">IF(F119="","",IF(F119="-","-",IF(UPPER(F119)="AB","+",VLOOKUP(F119,'විෂය තොරතුරු'!$P$24:$Q$28,2))))</f>
        <v/>
      </c>
      <c r="AR119" s="168" t="str">
        <f aca="false">IF(G119="","",IF(G119="-","-",IF(UPPER(G119)="AB","+",VLOOKUP(G119,'විෂය තොරතුරු'!$P$24:$Q$28,2))))</f>
        <v/>
      </c>
      <c r="AS119" s="168" t="str">
        <f aca="false">IF(H119="","",IF(H119="-","-",IF(UPPER(H119)="AB","+",VLOOKUP(H119,'විෂය තොරතුරු'!$P$24:$Q$28,2))))</f>
        <v/>
      </c>
      <c r="AT119" s="168" t="str">
        <f aca="false">IF(I119="","",IF(I119="-","-",IF(UPPER(I119)="AB","+",VLOOKUP(I119,'විෂය තොරතුරු'!$P$24:$Q$28,2))))</f>
        <v/>
      </c>
      <c r="AU119" s="170" t="str">
        <f aca="false">IF(J119="","",IF(J119="-","-",IF(UPPER(J119)="AB","+",VLOOKUP(J119,'විෂය තොරතුරු'!$P$24:$Q$28,2))))</f>
        <v/>
      </c>
      <c r="AV119" s="171" t="str">
        <f aca="false">IF(K119="","",IF(K119="-","-",IF(UPPER(K119)="AB","+",VLOOKUP(K119,'විෂය තොරතුරු'!$P$24:$Q$28,2))))</f>
        <v/>
      </c>
      <c r="AW119" s="168" t="str">
        <f aca="false">IF(L119="","",IF(L119="-","-",IF(UPPER(L119)="AB","+",VLOOKUP(L119,'විෂය තොරතුරු'!$P$24:$Q$28,2))))</f>
        <v/>
      </c>
      <c r="AX119" s="168" t="str">
        <f aca="false">IF(M119="","",IF(M119="-","-",IF(UPPER(M119)="AB","+",VLOOKUP(M119,'විෂය තොරතුරු'!$P$24:$Q$28,2))))</f>
        <v/>
      </c>
      <c r="AY119" s="169" t="str">
        <f aca="false">IF(N119="","",IF(N119="-","-",IF(UPPER(N119)="AB","+",VLOOKUP(N119,'විෂය තොරතුරු'!$P$24:$Q$28,2))))</f>
        <v/>
      </c>
      <c r="AZ119" s="167" t="str">
        <f aca="false">IF(O119="","",IF(O119="-","-",IF(UPPER(O119)="AB","+",VLOOKUP(O119,'විෂය තොරතුරු'!$P$24:$Q$28,2))))</f>
        <v/>
      </c>
      <c r="BA119" s="168" t="str">
        <f aca="false">IF(P119="","",IF(P119="-","-",IF(UPPER(P119)="AB","+",VLOOKUP(P119,'විෂය තොරතුරු'!$P$24:$Q$28,2))))</f>
        <v/>
      </c>
      <c r="BB119" s="168" t="str">
        <f aca="false">IF(Q119="","",IF(Q119="-","-",IF(UPPER(Q119)="AB","+",VLOOKUP(Q119,'විෂය තොරතුරු'!$P$24:$Q$28,2))))</f>
        <v/>
      </c>
      <c r="BC119" s="168" t="str">
        <f aca="false">IF(R119="","",IF(R119="-","-",IF(UPPER(R119)="AB","+",VLOOKUP(R119,'විෂය තොරතුරු'!$P$24:$Q$28,2))))</f>
        <v/>
      </c>
      <c r="BD119" s="168" t="str">
        <f aca="false">IF(S119="","",IF(S119="-","-",IF(UPPER(S119)="AB","+",VLOOKUP(S119,'විෂය තොරතුරු'!$P$24:$Q$28,2))))</f>
        <v/>
      </c>
      <c r="BE119" s="168" t="str">
        <f aca="false">IF(T119="","",IF(T119="-","-",IF(UPPER(T119)="AB","+",VLOOKUP(T119,'විෂය තොරතුරු'!$P$24:$Q$28,2))))</f>
        <v/>
      </c>
      <c r="BF119" s="168" t="str">
        <f aca="false">IF(U119="","",IF(U119="-","-",IF(UPPER(U119)="AB","+",VLOOKUP(U119,'විෂය තොරතුරු'!$P$24:$Q$28,2))))</f>
        <v/>
      </c>
      <c r="BG119" s="170" t="str">
        <f aca="false">IF(V119="","",IF(V119="-","-",IF(UPPER(V119)="AB","+",VLOOKUP(V119,'විෂය තොරතුරු'!$P$24:$Q$28,2))))</f>
        <v/>
      </c>
      <c r="BH119" s="171" t="str">
        <f aca="false">IF(W119="","",IF(W119="-","-",IF(UPPER(W119)="AB","+",VLOOKUP(W119,'විෂය තොරතුරු'!$P$24:$Q$28,2))))</f>
        <v/>
      </c>
      <c r="BI119" s="168" t="str">
        <f aca="false">IF(X119="","",IF(X119="-","-",IF(UPPER(X119)="AB","+",VLOOKUP(X119,'විෂය තොරතුරු'!$P$24:$Q$28,2))))</f>
        <v/>
      </c>
      <c r="BJ119" s="168" t="str">
        <f aca="false">IF(Y119="","",IF(Y119="-","-",IF(UPPER(Y119)="AB","+",VLOOKUP(Y119,'විෂය තොරතුරු'!$P$24:$Q$28,2))))</f>
        <v/>
      </c>
      <c r="BK119" s="168" t="str">
        <f aca="false">IF(Z119="","",IF(Z119="-","-",IF(UPPER(Z119)="AB","+",VLOOKUP(Z119,'විෂය තොරතුරු'!$P$24:$Q$28,2))))</f>
        <v/>
      </c>
      <c r="BL119" s="168" t="str">
        <f aca="false">IF(AA119="","",IF(AA119="-","-",IF(UPPER(AA119)="AB","+",VLOOKUP(AA119,'විෂය තොරතුරු'!$P$24:$Q$28,2))))</f>
        <v/>
      </c>
      <c r="BM119" s="168" t="str">
        <f aca="false">IF(AB119="","",IF(AB119="-","-",IF(UPPER(AB119)="AB","+",VLOOKUP(AB119,'විෂය තොරතුරු'!$P$24:$Q$28,2))))</f>
        <v/>
      </c>
      <c r="BN119" s="168" t="str">
        <f aca="false">IF(AC119="","",IF(AC119="-","-",IF(UPPER(AC119)="AB","+",VLOOKUP(AC119,'විෂය තොරතුරු'!$P$24:$Q$28,2))))</f>
        <v/>
      </c>
      <c r="BO119" s="169" t="str">
        <f aca="false">IF(AD119="","",IF(AD119="-","-",IF(UPPER(AD119)="AB","+",VLOOKUP(AD119,'විෂය තොරතුරු'!$P$24:$Q$28,2))))</f>
        <v/>
      </c>
      <c r="BP119" s="171" t="str">
        <f aca="false">IF(AE119="","",IF(AE119="-","-",IF(UPPER(AE119)="AB","+",VLOOKUP(AE119,'විෂය තොරතුරු'!$P$24:$Q$28,2))))</f>
        <v/>
      </c>
      <c r="BQ119" s="168" t="str">
        <f aca="false">IF(AF119="","",IF(AF119="-","-",IF(UPPER(AF119)="AB","+",VLOOKUP(AF119,'විෂය තොරතුරු'!$P$24:$Q$28,2))))</f>
        <v/>
      </c>
      <c r="BR119" s="168" t="str">
        <f aca="false">IF(AG119="","",IF(AG119="-","-",IF(UPPER(AG119)="AB","+",VLOOKUP(AG119,'විෂය තොරතුරු'!$P$24:$Q$28,2))))</f>
        <v/>
      </c>
      <c r="BS119" s="168" t="str">
        <f aca="false">IF(AH119="","",IF(AH119="-","-",IF(UPPER(AH119)="AB","+",VLOOKUP(AH119,'විෂය තොරතුරු'!$P$24:$Q$28,2))))</f>
        <v/>
      </c>
      <c r="BT119" s="168" t="str">
        <f aca="false">IF(AI119="","",IF(AI119="-","-",IF(UPPER(AI119)="AB","+",VLOOKUP(AI119,'විෂය තොරතුරු'!$P$24:$Q$28,2))))</f>
        <v/>
      </c>
      <c r="BU119" s="168" t="str">
        <f aca="false">IF(AJ119="","",IF(AJ119="-","-",IF(UPPER(AJ119)="AB","+",VLOOKUP(AJ119,'විෂය තොරතුරු'!$P$24:$Q$28,2))))</f>
        <v/>
      </c>
      <c r="BV119" s="168" t="str">
        <f aca="false">IF(AK119="","",IF(AK119="-","-",IF(UPPER(AK119)="AB","+",VLOOKUP(AK119,'විෂය තොරතුරු'!$P$24:$Q$28,2))))</f>
        <v/>
      </c>
      <c r="BW119" s="169" t="str">
        <f aca="false">IF(AL119="","",IF(AL119="-","-",IF(UPPER(AL119)="AB","+",VLOOKUP(AL119,'විෂය තොරතුරු'!$P$24:$Q$28,2))))</f>
        <v/>
      </c>
      <c r="BX119" s="171" t="str">
        <f aca="false">IF($B119="","",COUNTIF($AP119:$BW119,"A"))</f>
        <v/>
      </c>
      <c r="BY119" s="171" t="str">
        <f aca="false">IF($B119="","",COUNTIF($AP119:$BW119,"B"))</f>
        <v/>
      </c>
      <c r="BZ119" s="171" t="str">
        <f aca="false">IF($B119="","",COUNTIF($AP119:$BW119,"C"))</f>
        <v/>
      </c>
      <c r="CA119" s="171" t="str">
        <f aca="false">IF($B119="","",COUNTIF($AP119:$BW119,"S"))</f>
        <v/>
      </c>
      <c r="CB119" s="171" t="str">
        <f aca="false">IF($B119="","",COUNTIF($AP119:$BW119,"W"))</f>
        <v/>
      </c>
      <c r="CC119" s="171" t="str">
        <f aca="false">IF(B119="","",SUM(BX119:CA119))</f>
        <v/>
      </c>
      <c r="CD119" s="169" t="str">
        <f aca="false">IF(B119="","",SUM(BX119:BZ119))</f>
        <v/>
      </c>
      <c r="CE119" s="172" t="str">
        <f aca="false">IF(B119="","",IF(AND(CC119&gt;=6,CD119&gt;=3,OR(E119&gt;=35,F119&gt;=35),L119&gt;=35),"6/3 සමත්",IF(AND(CC119&gt;=5,CD119&gt;=3,OR(E119&gt;=35,F119&gt;=35,L119&gt;=35)),"5/3 සමත්",IF(AND(CC119&gt;=4,CD119&gt;=1,OR(E119&gt;=20,F119&gt;=20,L119&gt;=20)),"සමත් කළ හැකි",IF(CB119=9,"W9","අසමත් ?")))))</f>
        <v/>
      </c>
    </row>
    <row r="120" customFormat="false" ht="13.8" hidden="false" customHeight="false" outlineLevel="0" collapsed="false">
      <c r="A120" s="160" t="n">
        <v>21</v>
      </c>
      <c r="B120" s="161"/>
      <c r="C120" s="161"/>
      <c r="D120" s="162"/>
      <c r="E120" s="163"/>
      <c r="F120" s="164"/>
      <c r="G120" s="163"/>
      <c r="H120" s="165"/>
      <c r="I120" s="165"/>
      <c r="J120" s="164"/>
      <c r="K120" s="163"/>
      <c r="L120" s="165"/>
      <c r="M120" s="165"/>
      <c r="N120" s="164"/>
      <c r="O120" s="163"/>
      <c r="P120" s="165"/>
      <c r="Q120" s="165"/>
      <c r="R120" s="165"/>
      <c r="S120" s="165"/>
      <c r="T120" s="165"/>
      <c r="U120" s="165"/>
      <c r="V120" s="164"/>
      <c r="W120" s="163"/>
      <c r="X120" s="165"/>
      <c r="Y120" s="165"/>
      <c r="Z120" s="165"/>
      <c r="AA120" s="165"/>
      <c r="AB120" s="165"/>
      <c r="AC120" s="165"/>
      <c r="AD120" s="164"/>
      <c r="AE120" s="163"/>
      <c r="AF120" s="165"/>
      <c r="AG120" s="165"/>
      <c r="AH120" s="165"/>
      <c r="AI120" s="165"/>
      <c r="AJ120" s="165"/>
      <c r="AK120" s="165"/>
      <c r="AL120" s="166"/>
      <c r="AM120" s="167" t="str">
        <f aca="false">IF(B120="","",SUM(E120:AL120))</f>
        <v/>
      </c>
      <c r="AN120" s="168" t="str">
        <f aca="false">IF(B120="","",AM120/9)</f>
        <v/>
      </c>
      <c r="AO120" s="169" t="str">
        <f aca="false">IF(B120="","",IF(AM120=0,"-",RANK(AM120,$AM$100:$AM$149,0)))</f>
        <v/>
      </c>
      <c r="AP120" s="167" t="str">
        <f aca="false">IF(E120="","",IF(E120="-","-",IF(UPPER(E120)="AB","+",VLOOKUP(E120,'විෂය තොරතුරු'!$P$24:$Q$28,2))))</f>
        <v/>
      </c>
      <c r="AQ120" s="168" t="str">
        <f aca="false">IF(F120="","",IF(F120="-","-",IF(UPPER(F120)="AB","+",VLOOKUP(F120,'විෂය තොරතුරු'!$P$24:$Q$28,2))))</f>
        <v/>
      </c>
      <c r="AR120" s="168" t="str">
        <f aca="false">IF(G120="","",IF(G120="-","-",IF(UPPER(G120)="AB","+",VLOOKUP(G120,'විෂය තොරතුරු'!$P$24:$Q$28,2))))</f>
        <v/>
      </c>
      <c r="AS120" s="168" t="str">
        <f aca="false">IF(H120="","",IF(H120="-","-",IF(UPPER(H120)="AB","+",VLOOKUP(H120,'විෂය තොරතුරු'!$P$24:$Q$28,2))))</f>
        <v/>
      </c>
      <c r="AT120" s="168" t="str">
        <f aca="false">IF(I120="","",IF(I120="-","-",IF(UPPER(I120)="AB","+",VLOOKUP(I120,'විෂය තොරතුරු'!$P$24:$Q$28,2))))</f>
        <v/>
      </c>
      <c r="AU120" s="170" t="str">
        <f aca="false">IF(J120="","",IF(J120="-","-",IF(UPPER(J120)="AB","+",VLOOKUP(J120,'විෂය තොරතුරු'!$P$24:$Q$28,2))))</f>
        <v/>
      </c>
      <c r="AV120" s="171" t="str">
        <f aca="false">IF(K120="","",IF(K120="-","-",IF(UPPER(K120)="AB","+",VLOOKUP(K120,'විෂය තොරතුරු'!$P$24:$Q$28,2))))</f>
        <v/>
      </c>
      <c r="AW120" s="168" t="str">
        <f aca="false">IF(L120="","",IF(L120="-","-",IF(UPPER(L120)="AB","+",VLOOKUP(L120,'විෂය තොරතුරු'!$P$24:$Q$28,2))))</f>
        <v/>
      </c>
      <c r="AX120" s="168" t="str">
        <f aca="false">IF(M120="","",IF(M120="-","-",IF(UPPER(M120)="AB","+",VLOOKUP(M120,'විෂය තොරතුරු'!$P$24:$Q$28,2))))</f>
        <v/>
      </c>
      <c r="AY120" s="169" t="str">
        <f aca="false">IF(N120="","",IF(N120="-","-",IF(UPPER(N120)="AB","+",VLOOKUP(N120,'විෂය තොරතුරු'!$P$24:$Q$28,2))))</f>
        <v/>
      </c>
      <c r="AZ120" s="167" t="str">
        <f aca="false">IF(O120="","",IF(O120="-","-",IF(UPPER(O120)="AB","+",VLOOKUP(O120,'විෂය තොරතුරු'!$P$24:$Q$28,2))))</f>
        <v/>
      </c>
      <c r="BA120" s="168" t="str">
        <f aca="false">IF(P120="","",IF(P120="-","-",IF(UPPER(P120)="AB","+",VLOOKUP(P120,'විෂය තොරතුරු'!$P$24:$Q$28,2))))</f>
        <v/>
      </c>
      <c r="BB120" s="168" t="str">
        <f aca="false">IF(Q120="","",IF(Q120="-","-",IF(UPPER(Q120)="AB","+",VLOOKUP(Q120,'විෂය තොරතුරු'!$P$24:$Q$28,2))))</f>
        <v/>
      </c>
      <c r="BC120" s="168" t="str">
        <f aca="false">IF(R120="","",IF(R120="-","-",IF(UPPER(R120)="AB","+",VLOOKUP(R120,'විෂය තොරතුරු'!$P$24:$Q$28,2))))</f>
        <v/>
      </c>
      <c r="BD120" s="168" t="str">
        <f aca="false">IF(S120="","",IF(S120="-","-",IF(UPPER(S120)="AB","+",VLOOKUP(S120,'විෂය තොරතුරු'!$P$24:$Q$28,2))))</f>
        <v/>
      </c>
      <c r="BE120" s="168" t="str">
        <f aca="false">IF(T120="","",IF(T120="-","-",IF(UPPER(T120)="AB","+",VLOOKUP(T120,'විෂය තොරතුරු'!$P$24:$Q$28,2))))</f>
        <v/>
      </c>
      <c r="BF120" s="168" t="str">
        <f aca="false">IF(U120="","",IF(U120="-","-",IF(UPPER(U120)="AB","+",VLOOKUP(U120,'විෂය තොරතුරු'!$P$24:$Q$28,2))))</f>
        <v/>
      </c>
      <c r="BG120" s="170" t="str">
        <f aca="false">IF(V120="","",IF(V120="-","-",IF(UPPER(V120)="AB","+",VLOOKUP(V120,'විෂය තොරතුරු'!$P$24:$Q$28,2))))</f>
        <v/>
      </c>
      <c r="BH120" s="171" t="str">
        <f aca="false">IF(W120="","",IF(W120="-","-",IF(UPPER(W120)="AB","+",VLOOKUP(W120,'විෂය තොරතුරු'!$P$24:$Q$28,2))))</f>
        <v/>
      </c>
      <c r="BI120" s="168" t="str">
        <f aca="false">IF(X120="","",IF(X120="-","-",IF(UPPER(X120)="AB","+",VLOOKUP(X120,'විෂය තොරතුරු'!$P$24:$Q$28,2))))</f>
        <v/>
      </c>
      <c r="BJ120" s="168" t="str">
        <f aca="false">IF(Y120="","",IF(Y120="-","-",IF(UPPER(Y120)="AB","+",VLOOKUP(Y120,'විෂය තොරතුරු'!$P$24:$Q$28,2))))</f>
        <v/>
      </c>
      <c r="BK120" s="168" t="str">
        <f aca="false">IF(Z120="","",IF(Z120="-","-",IF(UPPER(Z120)="AB","+",VLOOKUP(Z120,'විෂය තොරතුරු'!$P$24:$Q$28,2))))</f>
        <v/>
      </c>
      <c r="BL120" s="168" t="str">
        <f aca="false">IF(AA120="","",IF(AA120="-","-",IF(UPPER(AA120)="AB","+",VLOOKUP(AA120,'විෂය තොරතුරු'!$P$24:$Q$28,2))))</f>
        <v/>
      </c>
      <c r="BM120" s="168" t="str">
        <f aca="false">IF(AB120="","",IF(AB120="-","-",IF(UPPER(AB120)="AB","+",VLOOKUP(AB120,'විෂය තොරතුරු'!$P$24:$Q$28,2))))</f>
        <v/>
      </c>
      <c r="BN120" s="168" t="str">
        <f aca="false">IF(AC120="","",IF(AC120="-","-",IF(UPPER(AC120)="AB","+",VLOOKUP(AC120,'විෂය තොරතුරු'!$P$24:$Q$28,2))))</f>
        <v/>
      </c>
      <c r="BO120" s="169" t="str">
        <f aca="false">IF(AD120="","",IF(AD120="-","-",IF(UPPER(AD120)="AB","+",VLOOKUP(AD120,'විෂය තොරතුරු'!$P$24:$Q$28,2))))</f>
        <v/>
      </c>
      <c r="BP120" s="171" t="str">
        <f aca="false">IF(AE120="","",IF(AE120="-","-",IF(UPPER(AE120)="AB","+",VLOOKUP(AE120,'විෂය තොරතුරු'!$P$24:$Q$28,2))))</f>
        <v/>
      </c>
      <c r="BQ120" s="168" t="str">
        <f aca="false">IF(AF120="","",IF(AF120="-","-",IF(UPPER(AF120)="AB","+",VLOOKUP(AF120,'විෂය තොරතුරු'!$P$24:$Q$28,2))))</f>
        <v/>
      </c>
      <c r="BR120" s="168" t="str">
        <f aca="false">IF(AG120="","",IF(AG120="-","-",IF(UPPER(AG120)="AB","+",VLOOKUP(AG120,'විෂය තොරතුරු'!$P$24:$Q$28,2))))</f>
        <v/>
      </c>
      <c r="BS120" s="168" t="str">
        <f aca="false">IF(AH120="","",IF(AH120="-","-",IF(UPPER(AH120)="AB","+",VLOOKUP(AH120,'විෂය තොරතුරු'!$P$24:$Q$28,2))))</f>
        <v/>
      </c>
      <c r="BT120" s="168" t="str">
        <f aca="false">IF(AI120="","",IF(AI120="-","-",IF(UPPER(AI120)="AB","+",VLOOKUP(AI120,'විෂය තොරතුරු'!$P$24:$Q$28,2))))</f>
        <v/>
      </c>
      <c r="BU120" s="168" t="str">
        <f aca="false">IF(AJ120="","",IF(AJ120="-","-",IF(UPPER(AJ120)="AB","+",VLOOKUP(AJ120,'විෂය තොරතුරු'!$P$24:$Q$28,2))))</f>
        <v/>
      </c>
      <c r="BV120" s="168" t="str">
        <f aca="false">IF(AK120="","",IF(AK120="-","-",IF(UPPER(AK120)="AB","+",VLOOKUP(AK120,'විෂය තොරතුරු'!$P$24:$Q$28,2))))</f>
        <v/>
      </c>
      <c r="BW120" s="169" t="str">
        <f aca="false">IF(AL120="","",IF(AL120="-","-",IF(UPPER(AL120)="AB","+",VLOOKUP(AL120,'විෂය තොරතුරු'!$P$24:$Q$28,2))))</f>
        <v/>
      </c>
      <c r="BX120" s="171" t="str">
        <f aca="false">IF($B120="","",COUNTIF($AP120:$BW120,"A"))</f>
        <v/>
      </c>
      <c r="BY120" s="171" t="str">
        <f aca="false">IF($B120="","",COUNTIF($AP120:$BW120,"B"))</f>
        <v/>
      </c>
      <c r="BZ120" s="171" t="str">
        <f aca="false">IF($B120="","",COUNTIF($AP120:$BW120,"C"))</f>
        <v/>
      </c>
      <c r="CA120" s="171" t="str">
        <f aca="false">IF($B120="","",COUNTIF($AP120:$BW120,"S"))</f>
        <v/>
      </c>
      <c r="CB120" s="171" t="str">
        <f aca="false">IF($B120="","",COUNTIF($AP120:$BW120,"W"))</f>
        <v/>
      </c>
      <c r="CC120" s="171" t="str">
        <f aca="false">IF(B120="","",SUM(BX120:CA120))</f>
        <v/>
      </c>
      <c r="CD120" s="169" t="str">
        <f aca="false">IF(B120="","",SUM(BX120:BZ120))</f>
        <v/>
      </c>
      <c r="CE120" s="172" t="str">
        <f aca="false">IF(B120="","",IF(AND(CC120&gt;=6,CD120&gt;=3,OR(E120&gt;=35,F120&gt;=35),L120&gt;=35),"6/3 සමත්",IF(AND(CC120&gt;=5,CD120&gt;=3,OR(E120&gt;=35,F120&gt;=35,L120&gt;=35)),"5/3 සමත්",IF(AND(CC120&gt;=4,CD120&gt;=1,OR(E120&gt;=20,F120&gt;=20,L120&gt;=20)),"සමත් කළ හැකි",IF(CB120=9,"W9","අසමත් ?")))))</f>
        <v/>
      </c>
    </row>
    <row r="121" customFormat="false" ht="13.8" hidden="false" customHeight="false" outlineLevel="0" collapsed="false">
      <c r="A121" s="160" t="n">
        <v>22</v>
      </c>
      <c r="B121" s="161"/>
      <c r="C121" s="161"/>
      <c r="D121" s="162"/>
      <c r="E121" s="163"/>
      <c r="F121" s="164"/>
      <c r="G121" s="163"/>
      <c r="H121" s="165"/>
      <c r="I121" s="165"/>
      <c r="J121" s="164"/>
      <c r="K121" s="163"/>
      <c r="L121" s="165"/>
      <c r="M121" s="165"/>
      <c r="N121" s="164"/>
      <c r="O121" s="163"/>
      <c r="P121" s="165"/>
      <c r="Q121" s="165"/>
      <c r="R121" s="165"/>
      <c r="S121" s="165"/>
      <c r="T121" s="165"/>
      <c r="U121" s="165"/>
      <c r="V121" s="164"/>
      <c r="W121" s="163"/>
      <c r="X121" s="165"/>
      <c r="Y121" s="165"/>
      <c r="Z121" s="165"/>
      <c r="AA121" s="165"/>
      <c r="AB121" s="165"/>
      <c r="AC121" s="165"/>
      <c r="AD121" s="164"/>
      <c r="AE121" s="163"/>
      <c r="AF121" s="165"/>
      <c r="AG121" s="165"/>
      <c r="AH121" s="165"/>
      <c r="AI121" s="165"/>
      <c r="AJ121" s="165"/>
      <c r="AK121" s="165"/>
      <c r="AL121" s="166"/>
      <c r="AM121" s="167" t="str">
        <f aca="false">IF(B121="","",SUM(E121:AL121))</f>
        <v/>
      </c>
      <c r="AN121" s="168" t="str">
        <f aca="false">IF(B121="","",AM121/9)</f>
        <v/>
      </c>
      <c r="AO121" s="169" t="str">
        <f aca="false">IF(B121="","",IF(AM121=0,"-",RANK(AM121,$AM$100:$AM$149,0)))</f>
        <v/>
      </c>
      <c r="AP121" s="167" t="str">
        <f aca="false">IF(E121="","",IF(E121="-","-",IF(UPPER(E121)="AB","+",VLOOKUP(E121,'විෂය තොරතුරු'!$P$24:$Q$28,2))))</f>
        <v/>
      </c>
      <c r="AQ121" s="168" t="str">
        <f aca="false">IF(F121="","",IF(F121="-","-",IF(UPPER(F121)="AB","+",VLOOKUP(F121,'විෂය තොරතුරු'!$P$24:$Q$28,2))))</f>
        <v/>
      </c>
      <c r="AR121" s="168" t="str">
        <f aca="false">IF(G121="","",IF(G121="-","-",IF(UPPER(G121)="AB","+",VLOOKUP(G121,'විෂය තොරතුරු'!$P$24:$Q$28,2))))</f>
        <v/>
      </c>
      <c r="AS121" s="168" t="str">
        <f aca="false">IF(H121="","",IF(H121="-","-",IF(UPPER(H121)="AB","+",VLOOKUP(H121,'විෂය තොරතුරු'!$P$24:$Q$28,2))))</f>
        <v/>
      </c>
      <c r="AT121" s="168" t="str">
        <f aca="false">IF(I121="","",IF(I121="-","-",IF(UPPER(I121)="AB","+",VLOOKUP(I121,'විෂය තොරතුරු'!$P$24:$Q$28,2))))</f>
        <v/>
      </c>
      <c r="AU121" s="170" t="str">
        <f aca="false">IF(J121="","",IF(J121="-","-",IF(UPPER(J121)="AB","+",VLOOKUP(J121,'විෂය තොරතුරු'!$P$24:$Q$28,2))))</f>
        <v/>
      </c>
      <c r="AV121" s="171" t="str">
        <f aca="false">IF(K121="","",IF(K121="-","-",IF(UPPER(K121)="AB","+",VLOOKUP(K121,'විෂය තොරතුරු'!$P$24:$Q$28,2))))</f>
        <v/>
      </c>
      <c r="AW121" s="168" t="str">
        <f aca="false">IF(L121="","",IF(L121="-","-",IF(UPPER(L121)="AB","+",VLOOKUP(L121,'විෂය තොරතුරු'!$P$24:$Q$28,2))))</f>
        <v/>
      </c>
      <c r="AX121" s="168" t="str">
        <f aca="false">IF(M121="","",IF(M121="-","-",IF(UPPER(M121)="AB","+",VLOOKUP(M121,'විෂය තොරතුරු'!$P$24:$Q$28,2))))</f>
        <v/>
      </c>
      <c r="AY121" s="169" t="str">
        <f aca="false">IF(N121="","",IF(N121="-","-",IF(UPPER(N121)="AB","+",VLOOKUP(N121,'විෂය තොරතුරු'!$P$24:$Q$28,2))))</f>
        <v/>
      </c>
      <c r="AZ121" s="167" t="str">
        <f aca="false">IF(O121="","",IF(O121="-","-",IF(UPPER(O121)="AB","+",VLOOKUP(O121,'විෂය තොරතුරු'!$P$24:$Q$28,2))))</f>
        <v/>
      </c>
      <c r="BA121" s="168" t="str">
        <f aca="false">IF(P121="","",IF(P121="-","-",IF(UPPER(P121)="AB","+",VLOOKUP(P121,'විෂය තොරතුරු'!$P$24:$Q$28,2))))</f>
        <v/>
      </c>
      <c r="BB121" s="168" t="str">
        <f aca="false">IF(Q121="","",IF(Q121="-","-",IF(UPPER(Q121)="AB","+",VLOOKUP(Q121,'විෂය තොරතුරු'!$P$24:$Q$28,2))))</f>
        <v/>
      </c>
      <c r="BC121" s="168" t="str">
        <f aca="false">IF(R121="","",IF(R121="-","-",IF(UPPER(R121)="AB","+",VLOOKUP(R121,'විෂය තොරතුරු'!$P$24:$Q$28,2))))</f>
        <v/>
      </c>
      <c r="BD121" s="168" t="str">
        <f aca="false">IF(S121="","",IF(S121="-","-",IF(UPPER(S121)="AB","+",VLOOKUP(S121,'විෂය තොරතුරු'!$P$24:$Q$28,2))))</f>
        <v/>
      </c>
      <c r="BE121" s="168" t="str">
        <f aca="false">IF(T121="","",IF(T121="-","-",IF(UPPER(T121)="AB","+",VLOOKUP(T121,'විෂය තොරතුරු'!$P$24:$Q$28,2))))</f>
        <v/>
      </c>
      <c r="BF121" s="168" t="str">
        <f aca="false">IF(U121="","",IF(U121="-","-",IF(UPPER(U121)="AB","+",VLOOKUP(U121,'විෂය තොරතුරු'!$P$24:$Q$28,2))))</f>
        <v/>
      </c>
      <c r="BG121" s="170" t="str">
        <f aca="false">IF(V121="","",IF(V121="-","-",IF(UPPER(V121)="AB","+",VLOOKUP(V121,'විෂය තොරතුරු'!$P$24:$Q$28,2))))</f>
        <v/>
      </c>
      <c r="BH121" s="171" t="str">
        <f aca="false">IF(W121="","",IF(W121="-","-",IF(UPPER(W121)="AB","+",VLOOKUP(W121,'විෂය තොරතුරු'!$P$24:$Q$28,2))))</f>
        <v/>
      </c>
      <c r="BI121" s="168" t="str">
        <f aca="false">IF(X121="","",IF(X121="-","-",IF(UPPER(X121)="AB","+",VLOOKUP(X121,'විෂය තොරතුරු'!$P$24:$Q$28,2))))</f>
        <v/>
      </c>
      <c r="BJ121" s="168" t="str">
        <f aca="false">IF(Y121="","",IF(Y121="-","-",IF(UPPER(Y121)="AB","+",VLOOKUP(Y121,'විෂය තොරතුරු'!$P$24:$Q$28,2))))</f>
        <v/>
      </c>
      <c r="BK121" s="168" t="str">
        <f aca="false">IF(Z121="","",IF(Z121="-","-",IF(UPPER(Z121)="AB","+",VLOOKUP(Z121,'විෂය තොරතුරු'!$P$24:$Q$28,2))))</f>
        <v/>
      </c>
      <c r="BL121" s="168" t="str">
        <f aca="false">IF(AA121="","",IF(AA121="-","-",IF(UPPER(AA121)="AB","+",VLOOKUP(AA121,'විෂය තොරතුරු'!$P$24:$Q$28,2))))</f>
        <v/>
      </c>
      <c r="BM121" s="168" t="str">
        <f aca="false">IF(AB121="","",IF(AB121="-","-",IF(UPPER(AB121)="AB","+",VLOOKUP(AB121,'විෂය තොරතුරු'!$P$24:$Q$28,2))))</f>
        <v/>
      </c>
      <c r="BN121" s="168" t="str">
        <f aca="false">IF(AC121="","",IF(AC121="-","-",IF(UPPER(AC121)="AB","+",VLOOKUP(AC121,'විෂය තොරතුරු'!$P$24:$Q$28,2))))</f>
        <v/>
      </c>
      <c r="BO121" s="169" t="str">
        <f aca="false">IF(AD121="","",IF(AD121="-","-",IF(UPPER(AD121)="AB","+",VLOOKUP(AD121,'විෂය තොරතුරු'!$P$24:$Q$28,2))))</f>
        <v/>
      </c>
      <c r="BP121" s="171" t="str">
        <f aca="false">IF(AE121="","",IF(AE121="-","-",IF(UPPER(AE121)="AB","+",VLOOKUP(AE121,'විෂය තොරතුරු'!$P$24:$Q$28,2))))</f>
        <v/>
      </c>
      <c r="BQ121" s="168" t="str">
        <f aca="false">IF(AF121="","",IF(AF121="-","-",IF(UPPER(AF121)="AB","+",VLOOKUP(AF121,'විෂය තොරතුරු'!$P$24:$Q$28,2))))</f>
        <v/>
      </c>
      <c r="BR121" s="168" t="str">
        <f aca="false">IF(AG121="","",IF(AG121="-","-",IF(UPPER(AG121)="AB","+",VLOOKUP(AG121,'විෂය තොරතුරු'!$P$24:$Q$28,2))))</f>
        <v/>
      </c>
      <c r="BS121" s="168" t="str">
        <f aca="false">IF(AH121="","",IF(AH121="-","-",IF(UPPER(AH121)="AB","+",VLOOKUP(AH121,'විෂය තොරතුරු'!$P$24:$Q$28,2))))</f>
        <v/>
      </c>
      <c r="BT121" s="168" t="str">
        <f aca="false">IF(AI121="","",IF(AI121="-","-",IF(UPPER(AI121)="AB","+",VLOOKUP(AI121,'විෂය තොරතුරු'!$P$24:$Q$28,2))))</f>
        <v/>
      </c>
      <c r="BU121" s="168" t="str">
        <f aca="false">IF(AJ121="","",IF(AJ121="-","-",IF(UPPER(AJ121)="AB","+",VLOOKUP(AJ121,'විෂය තොරතුරු'!$P$24:$Q$28,2))))</f>
        <v/>
      </c>
      <c r="BV121" s="168" t="str">
        <f aca="false">IF(AK121="","",IF(AK121="-","-",IF(UPPER(AK121)="AB","+",VLOOKUP(AK121,'විෂය තොරතුරු'!$P$24:$Q$28,2))))</f>
        <v/>
      </c>
      <c r="BW121" s="169" t="str">
        <f aca="false">IF(AL121="","",IF(AL121="-","-",IF(UPPER(AL121)="AB","+",VLOOKUP(AL121,'විෂය තොරතුරු'!$P$24:$Q$28,2))))</f>
        <v/>
      </c>
      <c r="BX121" s="171" t="str">
        <f aca="false">IF($B121="","",COUNTIF($AP121:$BW121,"A"))</f>
        <v/>
      </c>
      <c r="BY121" s="171" t="str">
        <f aca="false">IF($B121="","",COUNTIF($AP121:$BW121,"B"))</f>
        <v/>
      </c>
      <c r="BZ121" s="171" t="str">
        <f aca="false">IF($B121="","",COUNTIF($AP121:$BW121,"C"))</f>
        <v/>
      </c>
      <c r="CA121" s="171" t="str">
        <f aca="false">IF($B121="","",COUNTIF($AP121:$BW121,"S"))</f>
        <v/>
      </c>
      <c r="CB121" s="171" t="str">
        <f aca="false">IF($B121="","",COUNTIF($AP121:$BW121,"W"))</f>
        <v/>
      </c>
      <c r="CC121" s="171" t="str">
        <f aca="false">IF(B121="","",SUM(BX121:CA121))</f>
        <v/>
      </c>
      <c r="CD121" s="169" t="str">
        <f aca="false">IF(B121="","",SUM(BX121:BZ121))</f>
        <v/>
      </c>
      <c r="CE121" s="172" t="str">
        <f aca="false">IF(B121="","",IF(AND(CC121&gt;=6,CD121&gt;=3,OR(E121&gt;=35,F121&gt;=35),L121&gt;=35),"6/3 සමත්",IF(AND(CC121&gt;=5,CD121&gt;=3,OR(E121&gt;=35,F121&gt;=35,L121&gt;=35)),"5/3 සමත්",IF(AND(CC121&gt;=4,CD121&gt;=1,OR(E121&gt;=20,F121&gt;=20,L121&gt;=20)),"සමත් කළ හැකි",IF(CB121=9,"W9","අසමත් ?")))))</f>
        <v/>
      </c>
    </row>
    <row r="122" customFormat="false" ht="13.8" hidden="false" customHeight="false" outlineLevel="0" collapsed="false">
      <c r="A122" s="160" t="n">
        <v>23</v>
      </c>
      <c r="B122" s="161"/>
      <c r="C122" s="161"/>
      <c r="D122" s="162"/>
      <c r="E122" s="163"/>
      <c r="F122" s="164"/>
      <c r="G122" s="163"/>
      <c r="H122" s="165"/>
      <c r="I122" s="165"/>
      <c r="J122" s="164"/>
      <c r="K122" s="163"/>
      <c r="L122" s="165"/>
      <c r="M122" s="165"/>
      <c r="N122" s="164"/>
      <c r="O122" s="163"/>
      <c r="P122" s="165"/>
      <c r="Q122" s="165"/>
      <c r="R122" s="165"/>
      <c r="S122" s="165"/>
      <c r="T122" s="165"/>
      <c r="U122" s="165"/>
      <c r="V122" s="164"/>
      <c r="W122" s="163"/>
      <c r="X122" s="165"/>
      <c r="Y122" s="165"/>
      <c r="Z122" s="165"/>
      <c r="AA122" s="165"/>
      <c r="AB122" s="165"/>
      <c r="AC122" s="165"/>
      <c r="AD122" s="164"/>
      <c r="AE122" s="163"/>
      <c r="AF122" s="165"/>
      <c r="AG122" s="165"/>
      <c r="AH122" s="165"/>
      <c r="AI122" s="165"/>
      <c r="AJ122" s="165"/>
      <c r="AK122" s="165"/>
      <c r="AL122" s="166"/>
      <c r="AM122" s="167" t="str">
        <f aca="false">IF(B122="","",SUM(E122:AL122))</f>
        <v/>
      </c>
      <c r="AN122" s="168" t="str">
        <f aca="false">IF(B122="","",AM122/9)</f>
        <v/>
      </c>
      <c r="AO122" s="169" t="str">
        <f aca="false">IF(B122="","",IF(AM122=0,"-",RANK(AM122,$AM$100:$AM$149,0)))</f>
        <v/>
      </c>
      <c r="AP122" s="167" t="str">
        <f aca="false">IF(E122="","",IF(E122="-","-",IF(UPPER(E122)="AB","+",VLOOKUP(E122,'විෂය තොරතුරු'!$P$24:$Q$28,2))))</f>
        <v/>
      </c>
      <c r="AQ122" s="168" t="str">
        <f aca="false">IF(F122="","",IF(F122="-","-",IF(UPPER(F122)="AB","+",VLOOKUP(F122,'විෂය තොරතුරු'!$P$24:$Q$28,2))))</f>
        <v/>
      </c>
      <c r="AR122" s="168" t="str">
        <f aca="false">IF(G122="","",IF(G122="-","-",IF(UPPER(G122)="AB","+",VLOOKUP(G122,'විෂය තොරතුරු'!$P$24:$Q$28,2))))</f>
        <v/>
      </c>
      <c r="AS122" s="168" t="str">
        <f aca="false">IF(H122="","",IF(H122="-","-",IF(UPPER(H122)="AB","+",VLOOKUP(H122,'විෂය තොරතුරු'!$P$24:$Q$28,2))))</f>
        <v/>
      </c>
      <c r="AT122" s="168" t="str">
        <f aca="false">IF(I122="","",IF(I122="-","-",IF(UPPER(I122)="AB","+",VLOOKUP(I122,'විෂය තොරතුරු'!$P$24:$Q$28,2))))</f>
        <v/>
      </c>
      <c r="AU122" s="170" t="str">
        <f aca="false">IF(J122="","",IF(J122="-","-",IF(UPPER(J122)="AB","+",VLOOKUP(J122,'විෂය තොරතුරු'!$P$24:$Q$28,2))))</f>
        <v/>
      </c>
      <c r="AV122" s="171" t="str">
        <f aca="false">IF(K122="","",IF(K122="-","-",IF(UPPER(K122)="AB","+",VLOOKUP(K122,'විෂය තොරතුරු'!$P$24:$Q$28,2))))</f>
        <v/>
      </c>
      <c r="AW122" s="168" t="str">
        <f aca="false">IF(L122="","",IF(L122="-","-",IF(UPPER(L122)="AB","+",VLOOKUP(L122,'විෂය තොරතුරු'!$P$24:$Q$28,2))))</f>
        <v/>
      </c>
      <c r="AX122" s="168" t="str">
        <f aca="false">IF(M122="","",IF(M122="-","-",IF(UPPER(M122)="AB","+",VLOOKUP(M122,'විෂය තොරතුරු'!$P$24:$Q$28,2))))</f>
        <v/>
      </c>
      <c r="AY122" s="169" t="str">
        <f aca="false">IF(N122="","",IF(N122="-","-",IF(UPPER(N122)="AB","+",VLOOKUP(N122,'විෂය තොරතුරු'!$P$24:$Q$28,2))))</f>
        <v/>
      </c>
      <c r="AZ122" s="167" t="str">
        <f aca="false">IF(O122="","",IF(O122="-","-",IF(UPPER(O122)="AB","+",VLOOKUP(O122,'විෂය තොරතුරු'!$P$24:$Q$28,2))))</f>
        <v/>
      </c>
      <c r="BA122" s="168" t="str">
        <f aca="false">IF(P122="","",IF(P122="-","-",IF(UPPER(P122)="AB","+",VLOOKUP(P122,'විෂය තොරතුරු'!$P$24:$Q$28,2))))</f>
        <v/>
      </c>
      <c r="BB122" s="168" t="str">
        <f aca="false">IF(Q122="","",IF(Q122="-","-",IF(UPPER(Q122)="AB","+",VLOOKUP(Q122,'විෂය තොරතුරු'!$P$24:$Q$28,2))))</f>
        <v/>
      </c>
      <c r="BC122" s="168" t="str">
        <f aca="false">IF(R122="","",IF(R122="-","-",IF(UPPER(R122)="AB","+",VLOOKUP(R122,'විෂය තොරතුරු'!$P$24:$Q$28,2))))</f>
        <v/>
      </c>
      <c r="BD122" s="168" t="str">
        <f aca="false">IF(S122="","",IF(S122="-","-",IF(UPPER(S122)="AB","+",VLOOKUP(S122,'විෂය තොරතුරු'!$P$24:$Q$28,2))))</f>
        <v/>
      </c>
      <c r="BE122" s="168" t="str">
        <f aca="false">IF(T122="","",IF(T122="-","-",IF(UPPER(T122)="AB","+",VLOOKUP(T122,'විෂය තොරතුරු'!$P$24:$Q$28,2))))</f>
        <v/>
      </c>
      <c r="BF122" s="168" t="str">
        <f aca="false">IF(U122="","",IF(U122="-","-",IF(UPPER(U122)="AB","+",VLOOKUP(U122,'විෂය තොරතුරු'!$P$24:$Q$28,2))))</f>
        <v/>
      </c>
      <c r="BG122" s="170" t="str">
        <f aca="false">IF(V122="","",IF(V122="-","-",IF(UPPER(V122)="AB","+",VLOOKUP(V122,'විෂය තොරතුරු'!$P$24:$Q$28,2))))</f>
        <v/>
      </c>
      <c r="BH122" s="171" t="str">
        <f aca="false">IF(W122="","",IF(W122="-","-",IF(UPPER(W122)="AB","+",VLOOKUP(W122,'විෂය තොරතුරු'!$P$24:$Q$28,2))))</f>
        <v/>
      </c>
      <c r="BI122" s="168" t="str">
        <f aca="false">IF(X122="","",IF(X122="-","-",IF(UPPER(X122)="AB","+",VLOOKUP(X122,'විෂය තොරතුරු'!$P$24:$Q$28,2))))</f>
        <v/>
      </c>
      <c r="BJ122" s="168" t="str">
        <f aca="false">IF(Y122="","",IF(Y122="-","-",IF(UPPER(Y122)="AB","+",VLOOKUP(Y122,'විෂය තොරතුරු'!$P$24:$Q$28,2))))</f>
        <v/>
      </c>
      <c r="BK122" s="168" t="str">
        <f aca="false">IF(Z122="","",IF(Z122="-","-",IF(UPPER(Z122)="AB","+",VLOOKUP(Z122,'විෂය තොරතුරු'!$P$24:$Q$28,2))))</f>
        <v/>
      </c>
      <c r="BL122" s="168" t="str">
        <f aca="false">IF(AA122="","",IF(AA122="-","-",IF(UPPER(AA122)="AB","+",VLOOKUP(AA122,'විෂය තොරතුරු'!$P$24:$Q$28,2))))</f>
        <v/>
      </c>
      <c r="BM122" s="168" t="str">
        <f aca="false">IF(AB122="","",IF(AB122="-","-",IF(UPPER(AB122)="AB","+",VLOOKUP(AB122,'විෂය තොරතුරු'!$P$24:$Q$28,2))))</f>
        <v/>
      </c>
      <c r="BN122" s="168" t="str">
        <f aca="false">IF(AC122="","",IF(AC122="-","-",IF(UPPER(AC122)="AB","+",VLOOKUP(AC122,'විෂය තොරතුරු'!$P$24:$Q$28,2))))</f>
        <v/>
      </c>
      <c r="BO122" s="169" t="str">
        <f aca="false">IF(AD122="","",IF(AD122="-","-",IF(UPPER(AD122)="AB","+",VLOOKUP(AD122,'විෂය තොරතුරු'!$P$24:$Q$28,2))))</f>
        <v/>
      </c>
      <c r="BP122" s="171" t="str">
        <f aca="false">IF(AE122="","",IF(AE122="-","-",IF(UPPER(AE122)="AB","+",VLOOKUP(AE122,'විෂය තොරතුරු'!$P$24:$Q$28,2))))</f>
        <v/>
      </c>
      <c r="BQ122" s="168" t="str">
        <f aca="false">IF(AF122="","",IF(AF122="-","-",IF(UPPER(AF122)="AB","+",VLOOKUP(AF122,'විෂය තොරතුරු'!$P$24:$Q$28,2))))</f>
        <v/>
      </c>
      <c r="BR122" s="168" t="str">
        <f aca="false">IF(AG122="","",IF(AG122="-","-",IF(UPPER(AG122)="AB","+",VLOOKUP(AG122,'විෂය තොරතුරු'!$P$24:$Q$28,2))))</f>
        <v/>
      </c>
      <c r="BS122" s="168" t="str">
        <f aca="false">IF(AH122="","",IF(AH122="-","-",IF(UPPER(AH122)="AB","+",VLOOKUP(AH122,'විෂය තොරතුරු'!$P$24:$Q$28,2))))</f>
        <v/>
      </c>
      <c r="BT122" s="168" t="str">
        <f aca="false">IF(AI122="","",IF(AI122="-","-",IF(UPPER(AI122)="AB","+",VLOOKUP(AI122,'විෂය තොරතුරු'!$P$24:$Q$28,2))))</f>
        <v/>
      </c>
      <c r="BU122" s="168" t="str">
        <f aca="false">IF(AJ122="","",IF(AJ122="-","-",IF(UPPER(AJ122)="AB","+",VLOOKUP(AJ122,'විෂය තොරතුරු'!$P$24:$Q$28,2))))</f>
        <v/>
      </c>
      <c r="BV122" s="168" t="str">
        <f aca="false">IF(AK122="","",IF(AK122="-","-",IF(UPPER(AK122)="AB","+",VLOOKUP(AK122,'විෂය තොරතුරු'!$P$24:$Q$28,2))))</f>
        <v/>
      </c>
      <c r="BW122" s="169" t="str">
        <f aca="false">IF(AL122="","",IF(AL122="-","-",IF(UPPER(AL122)="AB","+",VLOOKUP(AL122,'විෂය තොරතුරු'!$P$24:$Q$28,2))))</f>
        <v/>
      </c>
      <c r="BX122" s="171" t="str">
        <f aca="false">IF($B122="","",COUNTIF($AP122:$BW122,"A"))</f>
        <v/>
      </c>
      <c r="BY122" s="171" t="str">
        <f aca="false">IF($B122="","",COUNTIF($AP122:$BW122,"B"))</f>
        <v/>
      </c>
      <c r="BZ122" s="171" t="str">
        <f aca="false">IF($B122="","",COUNTIF($AP122:$BW122,"C"))</f>
        <v/>
      </c>
      <c r="CA122" s="171" t="str">
        <f aca="false">IF($B122="","",COUNTIF($AP122:$BW122,"S"))</f>
        <v/>
      </c>
      <c r="CB122" s="171" t="str">
        <f aca="false">IF($B122="","",COUNTIF($AP122:$BW122,"W"))</f>
        <v/>
      </c>
      <c r="CC122" s="171" t="str">
        <f aca="false">IF(B122="","",SUM(BX122:CA122))</f>
        <v/>
      </c>
      <c r="CD122" s="169" t="str">
        <f aca="false">IF(B122="","",SUM(BX122:BZ122))</f>
        <v/>
      </c>
      <c r="CE122" s="172" t="str">
        <f aca="false">IF(B122="","",IF(AND(CC122&gt;=6,CD122&gt;=3,OR(E122&gt;=35,F122&gt;=35),L122&gt;=35),"6/3 සමත්",IF(AND(CC122&gt;=5,CD122&gt;=3,OR(E122&gt;=35,F122&gt;=35,L122&gt;=35)),"5/3 සමත්",IF(AND(CC122&gt;=4,CD122&gt;=1,OR(E122&gt;=20,F122&gt;=20,L122&gt;=20)),"සමත් කළ හැකි",IF(CB122=9,"W9","අසමත් ?")))))</f>
        <v/>
      </c>
    </row>
    <row r="123" customFormat="false" ht="13.8" hidden="false" customHeight="false" outlineLevel="0" collapsed="false">
      <c r="A123" s="160" t="n">
        <v>24</v>
      </c>
      <c r="B123" s="161"/>
      <c r="C123" s="161"/>
      <c r="D123" s="162"/>
      <c r="E123" s="163"/>
      <c r="F123" s="164"/>
      <c r="G123" s="163"/>
      <c r="H123" s="165"/>
      <c r="I123" s="165"/>
      <c r="J123" s="164"/>
      <c r="K123" s="163"/>
      <c r="L123" s="165"/>
      <c r="M123" s="165"/>
      <c r="N123" s="164"/>
      <c r="O123" s="163"/>
      <c r="P123" s="165"/>
      <c r="Q123" s="165"/>
      <c r="R123" s="165"/>
      <c r="S123" s="165"/>
      <c r="T123" s="165"/>
      <c r="U123" s="165"/>
      <c r="V123" s="164"/>
      <c r="W123" s="163"/>
      <c r="X123" s="165"/>
      <c r="Y123" s="165"/>
      <c r="Z123" s="165"/>
      <c r="AA123" s="165"/>
      <c r="AB123" s="165"/>
      <c r="AC123" s="165"/>
      <c r="AD123" s="164"/>
      <c r="AE123" s="163"/>
      <c r="AF123" s="165"/>
      <c r="AG123" s="165"/>
      <c r="AH123" s="165"/>
      <c r="AI123" s="165"/>
      <c r="AJ123" s="165"/>
      <c r="AK123" s="165"/>
      <c r="AL123" s="166"/>
      <c r="AM123" s="167" t="str">
        <f aca="false">IF(B123="","",SUM(E123:AL123))</f>
        <v/>
      </c>
      <c r="AN123" s="168" t="str">
        <f aca="false">IF(B123="","",AM123/9)</f>
        <v/>
      </c>
      <c r="AO123" s="169" t="str">
        <f aca="false">IF(B123="","",IF(AM123=0,"-",RANK(AM123,$AM$100:$AM$149,0)))</f>
        <v/>
      </c>
      <c r="AP123" s="167" t="str">
        <f aca="false">IF(E123="","",IF(E123="-","-",IF(UPPER(E123)="AB","+",VLOOKUP(E123,'විෂය තොරතුරු'!$P$24:$Q$28,2))))</f>
        <v/>
      </c>
      <c r="AQ123" s="168" t="str">
        <f aca="false">IF(F123="","",IF(F123="-","-",IF(UPPER(F123)="AB","+",VLOOKUP(F123,'විෂය තොරතුරු'!$P$24:$Q$28,2))))</f>
        <v/>
      </c>
      <c r="AR123" s="168" t="str">
        <f aca="false">IF(G123="","",IF(G123="-","-",IF(UPPER(G123)="AB","+",VLOOKUP(G123,'විෂය තොරතුරු'!$P$24:$Q$28,2))))</f>
        <v/>
      </c>
      <c r="AS123" s="168" t="str">
        <f aca="false">IF(H123="","",IF(H123="-","-",IF(UPPER(H123)="AB","+",VLOOKUP(H123,'විෂය තොරතුරු'!$P$24:$Q$28,2))))</f>
        <v/>
      </c>
      <c r="AT123" s="168" t="str">
        <f aca="false">IF(I123="","",IF(I123="-","-",IF(UPPER(I123)="AB","+",VLOOKUP(I123,'විෂය තොරතුරු'!$P$24:$Q$28,2))))</f>
        <v/>
      </c>
      <c r="AU123" s="170" t="str">
        <f aca="false">IF(J123="","",IF(J123="-","-",IF(UPPER(J123)="AB","+",VLOOKUP(J123,'විෂය තොරතුරු'!$P$24:$Q$28,2))))</f>
        <v/>
      </c>
      <c r="AV123" s="171" t="str">
        <f aca="false">IF(K123="","",IF(K123="-","-",IF(UPPER(K123)="AB","+",VLOOKUP(K123,'විෂය තොරතුරු'!$P$24:$Q$28,2))))</f>
        <v/>
      </c>
      <c r="AW123" s="168" t="str">
        <f aca="false">IF(L123="","",IF(L123="-","-",IF(UPPER(L123)="AB","+",VLOOKUP(L123,'විෂය තොරතුරු'!$P$24:$Q$28,2))))</f>
        <v/>
      </c>
      <c r="AX123" s="168" t="str">
        <f aca="false">IF(M123="","",IF(M123="-","-",IF(UPPER(M123)="AB","+",VLOOKUP(M123,'විෂය තොරතුරු'!$P$24:$Q$28,2))))</f>
        <v/>
      </c>
      <c r="AY123" s="169" t="str">
        <f aca="false">IF(N123="","",IF(N123="-","-",IF(UPPER(N123)="AB","+",VLOOKUP(N123,'විෂය තොරතුරු'!$P$24:$Q$28,2))))</f>
        <v/>
      </c>
      <c r="AZ123" s="167" t="str">
        <f aca="false">IF(O123="","",IF(O123="-","-",IF(UPPER(O123)="AB","+",VLOOKUP(O123,'විෂය තොරතුරු'!$P$24:$Q$28,2))))</f>
        <v/>
      </c>
      <c r="BA123" s="168" t="str">
        <f aca="false">IF(P123="","",IF(P123="-","-",IF(UPPER(P123)="AB","+",VLOOKUP(P123,'විෂය තොරතුරු'!$P$24:$Q$28,2))))</f>
        <v/>
      </c>
      <c r="BB123" s="168" t="str">
        <f aca="false">IF(Q123="","",IF(Q123="-","-",IF(UPPER(Q123)="AB","+",VLOOKUP(Q123,'විෂය තොරතුරු'!$P$24:$Q$28,2))))</f>
        <v/>
      </c>
      <c r="BC123" s="168" t="str">
        <f aca="false">IF(R123="","",IF(R123="-","-",IF(UPPER(R123)="AB","+",VLOOKUP(R123,'විෂය තොරතුරු'!$P$24:$Q$28,2))))</f>
        <v/>
      </c>
      <c r="BD123" s="168" t="str">
        <f aca="false">IF(S123="","",IF(S123="-","-",IF(UPPER(S123)="AB","+",VLOOKUP(S123,'විෂය තොරතුරු'!$P$24:$Q$28,2))))</f>
        <v/>
      </c>
      <c r="BE123" s="168" t="str">
        <f aca="false">IF(T123="","",IF(T123="-","-",IF(UPPER(T123)="AB","+",VLOOKUP(T123,'විෂය තොරතුරු'!$P$24:$Q$28,2))))</f>
        <v/>
      </c>
      <c r="BF123" s="168" t="str">
        <f aca="false">IF(U123="","",IF(U123="-","-",IF(UPPER(U123)="AB","+",VLOOKUP(U123,'විෂය තොරතුරු'!$P$24:$Q$28,2))))</f>
        <v/>
      </c>
      <c r="BG123" s="170" t="str">
        <f aca="false">IF(V123="","",IF(V123="-","-",IF(UPPER(V123)="AB","+",VLOOKUP(V123,'විෂය තොරතුරු'!$P$24:$Q$28,2))))</f>
        <v/>
      </c>
      <c r="BH123" s="171" t="str">
        <f aca="false">IF(W123="","",IF(W123="-","-",IF(UPPER(W123)="AB","+",VLOOKUP(W123,'විෂය තොරතුරු'!$P$24:$Q$28,2))))</f>
        <v/>
      </c>
      <c r="BI123" s="168" t="str">
        <f aca="false">IF(X123="","",IF(X123="-","-",IF(UPPER(X123)="AB","+",VLOOKUP(X123,'විෂය තොරතුරු'!$P$24:$Q$28,2))))</f>
        <v/>
      </c>
      <c r="BJ123" s="168" t="str">
        <f aca="false">IF(Y123="","",IF(Y123="-","-",IF(UPPER(Y123)="AB","+",VLOOKUP(Y123,'විෂය තොරතුරු'!$P$24:$Q$28,2))))</f>
        <v/>
      </c>
      <c r="BK123" s="168" t="str">
        <f aca="false">IF(Z123="","",IF(Z123="-","-",IF(UPPER(Z123)="AB","+",VLOOKUP(Z123,'විෂය තොරතුරු'!$P$24:$Q$28,2))))</f>
        <v/>
      </c>
      <c r="BL123" s="168" t="str">
        <f aca="false">IF(AA123="","",IF(AA123="-","-",IF(UPPER(AA123)="AB","+",VLOOKUP(AA123,'විෂය තොරතුරු'!$P$24:$Q$28,2))))</f>
        <v/>
      </c>
      <c r="BM123" s="168" t="str">
        <f aca="false">IF(AB123="","",IF(AB123="-","-",IF(UPPER(AB123)="AB","+",VLOOKUP(AB123,'විෂය තොරතුරු'!$P$24:$Q$28,2))))</f>
        <v/>
      </c>
      <c r="BN123" s="168" t="str">
        <f aca="false">IF(AC123="","",IF(AC123="-","-",IF(UPPER(AC123)="AB","+",VLOOKUP(AC123,'විෂය තොරතුරු'!$P$24:$Q$28,2))))</f>
        <v/>
      </c>
      <c r="BO123" s="169" t="str">
        <f aca="false">IF(AD123="","",IF(AD123="-","-",IF(UPPER(AD123)="AB","+",VLOOKUP(AD123,'විෂය තොරතුරු'!$P$24:$Q$28,2))))</f>
        <v/>
      </c>
      <c r="BP123" s="171" t="str">
        <f aca="false">IF(AE123="","",IF(AE123="-","-",IF(UPPER(AE123)="AB","+",VLOOKUP(AE123,'විෂය තොරතුරු'!$P$24:$Q$28,2))))</f>
        <v/>
      </c>
      <c r="BQ123" s="168" t="str">
        <f aca="false">IF(AF123="","",IF(AF123="-","-",IF(UPPER(AF123)="AB","+",VLOOKUP(AF123,'විෂය තොරතුරු'!$P$24:$Q$28,2))))</f>
        <v/>
      </c>
      <c r="BR123" s="168" t="str">
        <f aca="false">IF(AG123="","",IF(AG123="-","-",IF(UPPER(AG123)="AB","+",VLOOKUP(AG123,'විෂය තොරතුරු'!$P$24:$Q$28,2))))</f>
        <v/>
      </c>
      <c r="BS123" s="168" t="str">
        <f aca="false">IF(AH123="","",IF(AH123="-","-",IF(UPPER(AH123)="AB","+",VLOOKUP(AH123,'විෂය තොරතුරු'!$P$24:$Q$28,2))))</f>
        <v/>
      </c>
      <c r="BT123" s="168" t="str">
        <f aca="false">IF(AI123="","",IF(AI123="-","-",IF(UPPER(AI123)="AB","+",VLOOKUP(AI123,'විෂය තොරතුරු'!$P$24:$Q$28,2))))</f>
        <v/>
      </c>
      <c r="BU123" s="168" t="str">
        <f aca="false">IF(AJ123="","",IF(AJ123="-","-",IF(UPPER(AJ123)="AB","+",VLOOKUP(AJ123,'විෂය තොරතුරු'!$P$24:$Q$28,2))))</f>
        <v/>
      </c>
      <c r="BV123" s="168" t="str">
        <f aca="false">IF(AK123="","",IF(AK123="-","-",IF(UPPER(AK123)="AB","+",VLOOKUP(AK123,'විෂය තොරතුරු'!$P$24:$Q$28,2))))</f>
        <v/>
      </c>
      <c r="BW123" s="169" t="str">
        <f aca="false">IF(AL123="","",IF(AL123="-","-",IF(UPPER(AL123)="AB","+",VLOOKUP(AL123,'විෂය තොරතුරු'!$P$24:$Q$28,2))))</f>
        <v/>
      </c>
      <c r="BX123" s="171" t="str">
        <f aca="false">IF($B123="","",COUNTIF($AP123:$BW123,"A"))</f>
        <v/>
      </c>
      <c r="BY123" s="171" t="str">
        <f aca="false">IF($B123="","",COUNTIF($AP123:$BW123,"B"))</f>
        <v/>
      </c>
      <c r="BZ123" s="171" t="str">
        <f aca="false">IF($B123="","",COUNTIF($AP123:$BW123,"C"))</f>
        <v/>
      </c>
      <c r="CA123" s="171" t="str">
        <f aca="false">IF($B123="","",COUNTIF($AP123:$BW123,"S"))</f>
        <v/>
      </c>
      <c r="CB123" s="171" t="str">
        <f aca="false">IF($B123="","",COUNTIF($AP123:$BW123,"W"))</f>
        <v/>
      </c>
      <c r="CC123" s="171" t="str">
        <f aca="false">IF(B123="","",SUM(BX123:CA123))</f>
        <v/>
      </c>
      <c r="CD123" s="169" t="str">
        <f aca="false">IF(B123="","",SUM(BX123:BZ123))</f>
        <v/>
      </c>
      <c r="CE123" s="172" t="str">
        <f aca="false">IF(B123="","",IF(AND(CC123&gt;=6,CD123&gt;=3,OR(E123&gt;=35,F123&gt;=35),L123&gt;=35),"6/3 සමත්",IF(AND(CC123&gt;=5,CD123&gt;=3,OR(E123&gt;=35,F123&gt;=35,L123&gt;=35)),"5/3 සමත්",IF(AND(CC123&gt;=4,CD123&gt;=1,OR(E123&gt;=20,F123&gt;=20,L123&gt;=20)),"සමත් කළ හැකි",IF(CB123=9,"W9","අසමත් ?")))))</f>
        <v/>
      </c>
    </row>
    <row r="124" customFormat="false" ht="13.8" hidden="false" customHeight="false" outlineLevel="0" collapsed="false">
      <c r="A124" s="160" t="n">
        <v>25</v>
      </c>
      <c r="B124" s="161"/>
      <c r="C124" s="161"/>
      <c r="D124" s="162"/>
      <c r="E124" s="163"/>
      <c r="F124" s="164"/>
      <c r="G124" s="163"/>
      <c r="H124" s="165"/>
      <c r="I124" s="165"/>
      <c r="J124" s="164"/>
      <c r="K124" s="163"/>
      <c r="L124" s="165"/>
      <c r="M124" s="165"/>
      <c r="N124" s="164"/>
      <c r="O124" s="163"/>
      <c r="P124" s="165"/>
      <c r="Q124" s="165"/>
      <c r="R124" s="165"/>
      <c r="S124" s="165"/>
      <c r="T124" s="165"/>
      <c r="U124" s="165"/>
      <c r="V124" s="164"/>
      <c r="W124" s="163"/>
      <c r="X124" s="165"/>
      <c r="Y124" s="165"/>
      <c r="Z124" s="165"/>
      <c r="AA124" s="165"/>
      <c r="AB124" s="165"/>
      <c r="AC124" s="165"/>
      <c r="AD124" s="164"/>
      <c r="AE124" s="163"/>
      <c r="AF124" s="165"/>
      <c r="AG124" s="165"/>
      <c r="AH124" s="165"/>
      <c r="AI124" s="165"/>
      <c r="AJ124" s="165"/>
      <c r="AK124" s="165"/>
      <c r="AL124" s="166"/>
      <c r="AM124" s="167" t="str">
        <f aca="false">IF(B124="","",SUM(E124:AL124))</f>
        <v/>
      </c>
      <c r="AN124" s="168" t="str">
        <f aca="false">IF(B124="","",AM124/9)</f>
        <v/>
      </c>
      <c r="AO124" s="169" t="str">
        <f aca="false">IF(B124="","",IF(AM124=0,"-",RANK(AM124,$AM$100:$AM$149,0)))</f>
        <v/>
      </c>
      <c r="AP124" s="167" t="str">
        <f aca="false">IF(E124="","",IF(E124="-","-",IF(UPPER(E124)="AB","+",VLOOKUP(E124,'විෂය තොරතුරු'!$P$24:$Q$28,2))))</f>
        <v/>
      </c>
      <c r="AQ124" s="168" t="str">
        <f aca="false">IF(F124="","",IF(F124="-","-",IF(UPPER(F124)="AB","+",VLOOKUP(F124,'විෂය තොරතුරු'!$P$24:$Q$28,2))))</f>
        <v/>
      </c>
      <c r="AR124" s="168" t="str">
        <f aca="false">IF(G124="","",IF(G124="-","-",IF(UPPER(G124)="AB","+",VLOOKUP(G124,'විෂය තොරතුරු'!$P$24:$Q$28,2))))</f>
        <v/>
      </c>
      <c r="AS124" s="168" t="str">
        <f aca="false">IF(H124="","",IF(H124="-","-",IF(UPPER(H124)="AB","+",VLOOKUP(H124,'විෂය තොරතුරු'!$P$24:$Q$28,2))))</f>
        <v/>
      </c>
      <c r="AT124" s="168" t="str">
        <f aca="false">IF(I124="","",IF(I124="-","-",IF(UPPER(I124)="AB","+",VLOOKUP(I124,'විෂය තොරතුරු'!$P$24:$Q$28,2))))</f>
        <v/>
      </c>
      <c r="AU124" s="170" t="str">
        <f aca="false">IF(J124="","",IF(J124="-","-",IF(UPPER(J124)="AB","+",VLOOKUP(J124,'විෂය තොරතුරු'!$P$24:$Q$28,2))))</f>
        <v/>
      </c>
      <c r="AV124" s="171" t="str">
        <f aca="false">IF(K124="","",IF(K124="-","-",IF(UPPER(K124)="AB","+",VLOOKUP(K124,'විෂය තොරතුරු'!$P$24:$Q$28,2))))</f>
        <v/>
      </c>
      <c r="AW124" s="168" t="str">
        <f aca="false">IF(L124="","",IF(L124="-","-",IF(UPPER(L124)="AB","+",VLOOKUP(L124,'විෂය තොරතුරු'!$P$24:$Q$28,2))))</f>
        <v/>
      </c>
      <c r="AX124" s="168" t="str">
        <f aca="false">IF(M124="","",IF(M124="-","-",IF(UPPER(M124)="AB","+",VLOOKUP(M124,'විෂය තොරතුරු'!$P$24:$Q$28,2))))</f>
        <v/>
      </c>
      <c r="AY124" s="169" t="str">
        <f aca="false">IF(N124="","",IF(N124="-","-",IF(UPPER(N124)="AB","+",VLOOKUP(N124,'විෂය තොරතුරු'!$P$24:$Q$28,2))))</f>
        <v/>
      </c>
      <c r="AZ124" s="167" t="str">
        <f aca="false">IF(O124="","",IF(O124="-","-",IF(UPPER(O124)="AB","+",VLOOKUP(O124,'විෂය තොරතුරු'!$P$24:$Q$28,2))))</f>
        <v/>
      </c>
      <c r="BA124" s="168" t="str">
        <f aca="false">IF(P124="","",IF(P124="-","-",IF(UPPER(P124)="AB","+",VLOOKUP(P124,'විෂය තොරතුරු'!$P$24:$Q$28,2))))</f>
        <v/>
      </c>
      <c r="BB124" s="168" t="str">
        <f aca="false">IF(Q124="","",IF(Q124="-","-",IF(UPPER(Q124)="AB","+",VLOOKUP(Q124,'විෂය තොරතුරු'!$P$24:$Q$28,2))))</f>
        <v/>
      </c>
      <c r="BC124" s="168" t="str">
        <f aca="false">IF(R124="","",IF(R124="-","-",IF(UPPER(R124)="AB","+",VLOOKUP(R124,'විෂය තොරතුරු'!$P$24:$Q$28,2))))</f>
        <v/>
      </c>
      <c r="BD124" s="168" t="str">
        <f aca="false">IF(S124="","",IF(S124="-","-",IF(UPPER(S124)="AB","+",VLOOKUP(S124,'විෂය තොරතුරු'!$P$24:$Q$28,2))))</f>
        <v/>
      </c>
      <c r="BE124" s="168" t="str">
        <f aca="false">IF(T124="","",IF(T124="-","-",IF(UPPER(T124)="AB","+",VLOOKUP(T124,'විෂය තොරතුරු'!$P$24:$Q$28,2))))</f>
        <v/>
      </c>
      <c r="BF124" s="168" t="str">
        <f aca="false">IF(U124="","",IF(U124="-","-",IF(UPPER(U124)="AB","+",VLOOKUP(U124,'විෂය තොරතුරු'!$P$24:$Q$28,2))))</f>
        <v/>
      </c>
      <c r="BG124" s="170" t="str">
        <f aca="false">IF(V124="","",IF(V124="-","-",IF(UPPER(V124)="AB","+",VLOOKUP(V124,'විෂය තොරතුරු'!$P$24:$Q$28,2))))</f>
        <v/>
      </c>
      <c r="BH124" s="171" t="str">
        <f aca="false">IF(W124="","",IF(W124="-","-",IF(UPPER(W124)="AB","+",VLOOKUP(W124,'විෂය තොරතුරු'!$P$24:$Q$28,2))))</f>
        <v/>
      </c>
      <c r="BI124" s="168" t="str">
        <f aca="false">IF(X124="","",IF(X124="-","-",IF(UPPER(X124)="AB","+",VLOOKUP(X124,'විෂය තොරතුරු'!$P$24:$Q$28,2))))</f>
        <v/>
      </c>
      <c r="BJ124" s="168" t="str">
        <f aca="false">IF(Y124="","",IF(Y124="-","-",IF(UPPER(Y124)="AB","+",VLOOKUP(Y124,'විෂය තොරතුරු'!$P$24:$Q$28,2))))</f>
        <v/>
      </c>
      <c r="BK124" s="168" t="str">
        <f aca="false">IF(Z124="","",IF(Z124="-","-",IF(UPPER(Z124)="AB","+",VLOOKUP(Z124,'විෂය තොරතුරු'!$P$24:$Q$28,2))))</f>
        <v/>
      </c>
      <c r="BL124" s="168" t="str">
        <f aca="false">IF(AA124="","",IF(AA124="-","-",IF(UPPER(AA124)="AB","+",VLOOKUP(AA124,'විෂය තොරතුරු'!$P$24:$Q$28,2))))</f>
        <v/>
      </c>
      <c r="BM124" s="168" t="str">
        <f aca="false">IF(AB124="","",IF(AB124="-","-",IF(UPPER(AB124)="AB","+",VLOOKUP(AB124,'විෂය තොරතුරු'!$P$24:$Q$28,2))))</f>
        <v/>
      </c>
      <c r="BN124" s="168" t="str">
        <f aca="false">IF(AC124="","",IF(AC124="-","-",IF(UPPER(AC124)="AB","+",VLOOKUP(AC124,'විෂය තොරතුරු'!$P$24:$Q$28,2))))</f>
        <v/>
      </c>
      <c r="BO124" s="169" t="str">
        <f aca="false">IF(AD124="","",IF(AD124="-","-",IF(UPPER(AD124)="AB","+",VLOOKUP(AD124,'විෂය තොරතුරු'!$P$24:$Q$28,2))))</f>
        <v/>
      </c>
      <c r="BP124" s="171" t="str">
        <f aca="false">IF(AE124="","",IF(AE124="-","-",IF(UPPER(AE124)="AB","+",VLOOKUP(AE124,'විෂය තොරතුරු'!$P$24:$Q$28,2))))</f>
        <v/>
      </c>
      <c r="BQ124" s="168" t="str">
        <f aca="false">IF(AF124="","",IF(AF124="-","-",IF(UPPER(AF124)="AB","+",VLOOKUP(AF124,'විෂය තොරතුරු'!$P$24:$Q$28,2))))</f>
        <v/>
      </c>
      <c r="BR124" s="168" t="str">
        <f aca="false">IF(AG124="","",IF(AG124="-","-",IF(UPPER(AG124)="AB","+",VLOOKUP(AG124,'විෂය තොරතුරු'!$P$24:$Q$28,2))))</f>
        <v/>
      </c>
      <c r="BS124" s="168" t="str">
        <f aca="false">IF(AH124="","",IF(AH124="-","-",IF(UPPER(AH124)="AB","+",VLOOKUP(AH124,'විෂය තොරතුරු'!$P$24:$Q$28,2))))</f>
        <v/>
      </c>
      <c r="BT124" s="168" t="str">
        <f aca="false">IF(AI124="","",IF(AI124="-","-",IF(UPPER(AI124)="AB","+",VLOOKUP(AI124,'විෂය තොරතුරු'!$P$24:$Q$28,2))))</f>
        <v/>
      </c>
      <c r="BU124" s="168" t="str">
        <f aca="false">IF(AJ124="","",IF(AJ124="-","-",IF(UPPER(AJ124)="AB","+",VLOOKUP(AJ124,'විෂය තොරතුරු'!$P$24:$Q$28,2))))</f>
        <v/>
      </c>
      <c r="BV124" s="168" t="str">
        <f aca="false">IF(AK124="","",IF(AK124="-","-",IF(UPPER(AK124)="AB","+",VLOOKUP(AK124,'විෂය තොරතුරු'!$P$24:$Q$28,2))))</f>
        <v/>
      </c>
      <c r="BW124" s="169" t="str">
        <f aca="false">IF(AL124="","",IF(AL124="-","-",IF(UPPER(AL124)="AB","+",VLOOKUP(AL124,'විෂය තොරතුරු'!$P$24:$Q$28,2))))</f>
        <v/>
      </c>
      <c r="BX124" s="171" t="str">
        <f aca="false">IF($B124="","",COUNTIF($AP124:$BW124,"A"))</f>
        <v/>
      </c>
      <c r="BY124" s="171" t="str">
        <f aca="false">IF($B124="","",COUNTIF($AP124:$BW124,"B"))</f>
        <v/>
      </c>
      <c r="BZ124" s="171" t="str">
        <f aca="false">IF($B124="","",COUNTIF($AP124:$BW124,"C"))</f>
        <v/>
      </c>
      <c r="CA124" s="171" t="str">
        <f aca="false">IF($B124="","",COUNTIF($AP124:$BW124,"S"))</f>
        <v/>
      </c>
      <c r="CB124" s="171" t="str">
        <f aca="false">IF($B124="","",COUNTIF($AP124:$BW124,"W"))</f>
        <v/>
      </c>
      <c r="CC124" s="171" t="str">
        <f aca="false">IF(B124="","",SUM(BX124:CA124))</f>
        <v/>
      </c>
      <c r="CD124" s="169" t="str">
        <f aca="false">IF(B124="","",SUM(BX124:BZ124))</f>
        <v/>
      </c>
      <c r="CE124" s="172" t="str">
        <f aca="false">IF(B124="","",IF(AND(CC124&gt;=6,CD124&gt;=3,OR(E124&gt;=35,F124&gt;=35),L124&gt;=35),"6/3 සමත්",IF(AND(CC124&gt;=5,CD124&gt;=3,OR(E124&gt;=35,F124&gt;=35,L124&gt;=35)),"5/3 සමත්",IF(AND(CC124&gt;=4,CD124&gt;=1,OR(E124&gt;=20,F124&gt;=20,L124&gt;=20)),"සමත් කළ හැකි",IF(CB124=9,"W9","අසමත් ?")))))</f>
        <v/>
      </c>
    </row>
    <row r="125" customFormat="false" ht="13.8" hidden="false" customHeight="false" outlineLevel="0" collapsed="false">
      <c r="A125" s="160" t="n">
        <v>26</v>
      </c>
      <c r="B125" s="161"/>
      <c r="C125" s="161"/>
      <c r="D125" s="162"/>
      <c r="E125" s="163"/>
      <c r="F125" s="164"/>
      <c r="G125" s="163"/>
      <c r="H125" s="165"/>
      <c r="I125" s="165"/>
      <c r="J125" s="164"/>
      <c r="K125" s="163"/>
      <c r="L125" s="165"/>
      <c r="M125" s="165"/>
      <c r="N125" s="164"/>
      <c r="O125" s="163"/>
      <c r="P125" s="165"/>
      <c r="Q125" s="165"/>
      <c r="R125" s="165"/>
      <c r="S125" s="165"/>
      <c r="T125" s="165"/>
      <c r="U125" s="165"/>
      <c r="V125" s="164"/>
      <c r="W125" s="163"/>
      <c r="X125" s="165"/>
      <c r="Y125" s="165"/>
      <c r="Z125" s="165"/>
      <c r="AA125" s="165"/>
      <c r="AB125" s="165"/>
      <c r="AC125" s="165"/>
      <c r="AD125" s="164"/>
      <c r="AE125" s="163"/>
      <c r="AF125" s="165"/>
      <c r="AG125" s="165"/>
      <c r="AH125" s="165"/>
      <c r="AI125" s="165"/>
      <c r="AJ125" s="165"/>
      <c r="AK125" s="165"/>
      <c r="AL125" s="166"/>
      <c r="AM125" s="167" t="str">
        <f aca="false">IF(B125="","",SUM(E125:AL125))</f>
        <v/>
      </c>
      <c r="AN125" s="168" t="str">
        <f aca="false">IF(B125="","",AM125/9)</f>
        <v/>
      </c>
      <c r="AO125" s="169" t="str">
        <f aca="false">IF(B125="","",IF(AM125=0,"-",RANK(AM125,$AM$100:$AM$149,0)))</f>
        <v/>
      </c>
      <c r="AP125" s="167" t="str">
        <f aca="false">IF(E125="","",IF(E125="-","-",IF(UPPER(E125)="AB","+",VLOOKUP(E125,'විෂය තොරතුරු'!$P$24:$Q$28,2))))</f>
        <v/>
      </c>
      <c r="AQ125" s="168" t="str">
        <f aca="false">IF(F125="","",IF(F125="-","-",IF(UPPER(F125)="AB","+",VLOOKUP(F125,'විෂය තොරතුරු'!$P$24:$Q$28,2))))</f>
        <v/>
      </c>
      <c r="AR125" s="168" t="str">
        <f aca="false">IF(G125="","",IF(G125="-","-",IF(UPPER(G125)="AB","+",VLOOKUP(G125,'විෂය තොරතුරු'!$P$24:$Q$28,2))))</f>
        <v/>
      </c>
      <c r="AS125" s="168" t="str">
        <f aca="false">IF(H125="","",IF(H125="-","-",IF(UPPER(H125)="AB","+",VLOOKUP(H125,'විෂය තොරතුරු'!$P$24:$Q$28,2))))</f>
        <v/>
      </c>
      <c r="AT125" s="168" t="str">
        <f aca="false">IF(I125="","",IF(I125="-","-",IF(UPPER(I125)="AB","+",VLOOKUP(I125,'විෂය තොරතුරු'!$P$24:$Q$28,2))))</f>
        <v/>
      </c>
      <c r="AU125" s="170" t="str">
        <f aca="false">IF(J125="","",IF(J125="-","-",IF(UPPER(J125)="AB","+",VLOOKUP(J125,'විෂය තොරතුරු'!$P$24:$Q$28,2))))</f>
        <v/>
      </c>
      <c r="AV125" s="171" t="str">
        <f aca="false">IF(K125="","",IF(K125="-","-",IF(UPPER(K125)="AB","+",VLOOKUP(K125,'විෂය තොරතුරු'!$P$24:$Q$28,2))))</f>
        <v/>
      </c>
      <c r="AW125" s="168" t="str">
        <f aca="false">IF(L125="","",IF(L125="-","-",IF(UPPER(L125)="AB","+",VLOOKUP(L125,'විෂය තොරතුරු'!$P$24:$Q$28,2))))</f>
        <v/>
      </c>
      <c r="AX125" s="168" t="str">
        <f aca="false">IF(M125="","",IF(M125="-","-",IF(UPPER(M125)="AB","+",VLOOKUP(M125,'විෂය තොරතුරු'!$P$24:$Q$28,2))))</f>
        <v/>
      </c>
      <c r="AY125" s="169" t="str">
        <f aca="false">IF(N125="","",IF(N125="-","-",IF(UPPER(N125)="AB","+",VLOOKUP(N125,'විෂය තොරතුරු'!$P$24:$Q$28,2))))</f>
        <v/>
      </c>
      <c r="AZ125" s="167" t="str">
        <f aca="false">IF(O125="","",IF(O125="-","-",IF(UPPER(O125)="AB","+",VLOOKUP(O125,'විෂය තොරතුරු'!$P$24:$Q$28,2))))</f>
        <v/>
      </c>
      <c r="BA125" s="168" t="str">
        <f aca="false">IF(P125="","",IF(P125="-","-",IF(UPPER(P125)="AB","+",VLOOKUP(P125,'විෂය තොරතුරු'!$P$24:$Q$28,2))))</f>
        <v/>
      </c>
      <c r="BB125" s="168" t="str">
        <f aca="false">IF(Q125="","",IF(Q125="-","-",IF(UPPER(Q125)="AB","+",VLOOKUP(Q125,'විෂය තොරතුරු'!$P$24:$Q$28,2))))</f>
        <v/>
      </c>
      <c r="BC125" s="168" t="str">
        <f aca="false">IF(R125="","",IF(R125="-","-",IF(UPPER(R125)="AB","+",VLOOKUP(R125,'විෂය තොරතුරු'!$P$24:$Q$28,2))))</f>
        <v/>
      </c>
      <c r="BD125" s="168" t="str">
        <f aca="false">IF(S125="","",IF(S125="-","-",IF(UPPER(S125)="AB","+",VLOOKUP(S125,'විෂය තොරතුරු'!$P$24:$Q$28,2))))</f>
        <v/>
      </c>
      <c r="BE125" s="168" t="str">
        <f aca="false">IF(T125="","",IF(T125="-","-",IF(UPPER(T125)="AB","+",VLOOKUP(T125,'විෂය තොරතුරු'!$P$24:$Q$28,2))))</f>
        <v/>
      </c>
      <c r="BF125" s="168" t="str">
        <f aca="false">IF(U125="","",IF(U125="-","-",IF(UPPER(U125)="AB","+",VLOOKUP(U125,'විෂය තොරතුරු'!$P$24:$Q$28,2))))</f>
        <v/>
      </c>
      <c r="BG125" s="170" t="str">
        <f aca="false">IF(V125="","",IF(V125="-","-",IF(UPPER(V125)="AB","+",VLOOKUP(V125,'විෂය තොරතුරු'!$P$24:$Q$28,2))))</f>
        <v/>
      </c>
      <c r="BH125" s="171" t="str">
        <f aca="false">IF(W125="","",IF(W125="-","-",IF(UPPER(W125)="AB","+",VLOOKUP(W125,'විෂය තොරතුරු'!$P$24:$Q$28,2))))</f>
        <v/>
      </c>
      <c r="BI125" s="168" t="str">
        <f aca="false">IF(X125="","",IF(X125="-","-",IF(UPPER(X125)="AB","+",VLOOKUP(X125,'විෂය තොරතුරු'!$P$24:$Q$28,2))))</f>
        <v/>
      </c>
      <c r="BJ125" s="168" t="str">
        <f aca="false">IF(Y125="","",IF(Y125="-","-",IF(UPPER(Y125)="AB","+",VLOOKUP(Y125,'විෂය තොරතුරු'!$P$24:$Q$28,2))))</f>
        <v/>
      </c>
      <c r="BK125" s="168" t="str">
        <f aca="false">IF(Z125="","",IF(Z125="-","-",IF(UPPER(Z125)="AB","+",VLOOKUP(Z125,'විෂය තොරතුරු'!$P$24:$Q$28,2))))</f>
        <v/>
      </c>
      <c r="BL125" s="168" t="str">
        <f aca="false">IF(AA125="","",IF(AA125="-","-",IF(UPPER(AA125)="AB","+",VLOOKUP(AA125,'විෂය තොරතුරු'!$P$24:$Q$28,2))))</f>
        <v/>
      </c>
      <c r="BM125" s="168" t="str">
        <f aca="false">IF(AB125="","",IF(AB125="-","-",IF(UPPER(AB125)="AB","+",VLOOKUP(AB125,'විෂය තොරතුරු'!$P$24:$Q$28,2))))</f>
        <v/>
      </c>
      <c r="BN125" s="168" t="str">
        <f aca="false">IF(AC125="","",IF(AC125="-","-",IF(UPPER(AC125)="AB","+",VLOOKUP(AC125,'විෂය තොරතුරු'!$P$24:$Q$28,2))))</f>
        <v/>
      </c>
      <c r="BO125" s="169" t="str">
        <f aca="false">IF(AD125="","",IF(AD125="-","-",IF(UPPER(AD125)="AB","+",VLOOKUP(AD125,'විෂය තොරතුරු'!$P$24:$Q$28,2))))</f>
        <v/>
      </c>
      <c r="BP125" s="171" t="str">
        <f aca="false">IF(AE125="","",IF(AE125="-","-",IF(UPPER(AE125)="AB","+",VLOOKUP(AE125,'විෂය තොරතුරු'!$P$24:$Q$28,2))))</f>
        <v/>
      </c>
      <c r="BQ125" s="168" t="str">
        <f aca="false">IF(AF125="","",IF(AF125="-","-",IF(UPPER(AF125)="AB","+",VLOOKUP(AF125,'විෂය තොරතුරු'!$P$24:$Q$28,2))))</f>
        <v/>
      </c>
      <c r="BR125" s="168" t="str">
        <f aca="false">IF(AG125="","",IF(AG125="-","-",IF(UPPER(AG125)="AB","+",VLOOKUP(AG125,'විෂය තොරතුරු'!$P$24:$Q$28,2))))</f>
        <v/>
      </c>
      <c r="BS125" s="168" t="str">
        <f aca="false">IF(AH125="","",IF(AH125="-","-",IF(UPPER(AH125)="AB","+",VLOOKUP(AH125,'විෂය තොරතුරු'!$P$24:$Q$28,2))))</f>
        <v/>
      </c>
      <c r="BT125" s="168" t="str">
        <f aca="false">IF(AI125="","",IF(AI125="-","-",IF(UPPER(AI125)="AB","+",VLOOKUP(AI125,'විෂය තොරතුරු'!$P$24:$Q$28,2))))</f>
        <v/>
      </c>
      <c r="BU125" s="168" t="str">
        <f aca="false">IF(AJ125="","",IF(AJ125="-","-",IF(UPPER(AJ125)="AB","+",VLOOKUP(AJ125,'විෂය තොරතුරු'!$P$24:$Q$28,2))))</f>
        <v/>
      </c>
      <c r="BV125" s="168" t="str">
        <f aca="false">IF(AK125="","",IF(AK125="-","-",IF(UPPER(AK125)="AB","+",VLOOKUP(AK125,'විෂය තොරතුරු'!$P$24:$Q$28,2))))</f>
        <v/>
      </c>
      <c r="BW125" s="169" t="str">
        <f aca="false">IF(AL125="","",IF(AL125="-","-",IF(UPPER(AL125)="AB","+",VLOOKUP(AL125,'විෂය තොරතුරු'!$P$24:$Q$28,2))))</f>
        <v/>
      </c>
      <c r="BX125" s="171" t="str">
        <f aca="false">IF($B125="","",COUNTIF($AP125:$BW125,"A"))</f>
        <v/>
      </c>
      <c r="BY125" s="171" t="str">
        <f aca="false">IF($B125="","",COUNTIF($AP125:$BW125,"B"))</f>
        <v/>
      </c>
      <c r="BZ125" s="171" t="str">
        <f aca="false">IF($B125="","",COUNTIF($AP125:$BW125,"C"))</f>
        <v/>
      </c>
      <c r="CA125" s="171" t="str">
        <f aca="false">IF($B125="","",COUNTIF($AP125:$BW125,"S"))</f>
        <v/>
      </c>
      <c r="CB125" s="171" t="str">
        <f aca="false">IF($B125="","",COUNTIF($AP125:$BW125,"W"))</f>
        <v/>
      </c>
      <c r="CC125" s="171" t="str">
        <f aca="false">IF(B125="","",SUM(BX125:CA125))</f>
        <v/>
      </c>
      <c r="CD125" s="169" t="str">
        <f aca="false">IF(B125="","",SUM(BX125:BZ125))</f>
        <v/>
      </c>
      <c r="CE125" s="172" t="str">
        <f aca="false">IF(B125="","",IF(AND(CC125&gt;=6,CD125&gt;=3,OR(E125&gt;=35,F125&gt;=35),L125&gt;=35),"6/3 සමත්",IF(AND(CC125&gt;=5,CD125&gt;=3,OR(E125&gt;=35,F125&gt;=35,L125&gt;=35)),"5/3 සමත්",IF(AND(CC125&gt;=4,CD125&gt;=1,OR(E125&gt;=20,F125&gt;=20,L125&gt;=20)),"සමත් කළ හැකි",IF(CB125=9,"W9","අසමත් ?")))))</f>
        <v/>
      </c>
    </row>
    <row r="126" customFormat="false" ht="13.8" hidden="false" customHeight="false" outlineLevel="0" collapsed="false">
      <c r="A126" s="160" t="n">
        <v>27</v>
      </c>
      <c r="B126" s="187"/>
      <c r="C126" s="161"/>
      <c r="D126" s="162"/>
      <c r="E126" s="163"/>
      <c r="F126" s="164"/>
      <c r="G126" s="163"/>
      <c r="H126" s="165"/>
      <c r="I126" s="165"/>
      <c r="J126" s="164"/>
      <c r="K126" s="163"/>
      <c r="L126" s="165"/>
      <c r="M126" s="165"/>
      <c r="N126" s="164"/>
      <c r="O126" s="163"/>
      <c r="P126" s="165"/>
      <c r="Q126" s="165"/>
      <c r="R126" s="165"/>
      <c r="S126" s="165"/>
      <c r="T126" s="165"/>
      <c r="U126" s="165"/>
      <c r="V126" s="164"/>
      <c r="W126" s="163"/>
      <c r="X126" s="165"/>
      <c r="Y126" s="165"/>
      <c r="Z126" s="165"/>
      <c r="AA126" s="165"/>
      <c r="AB126" s="165"/>
      <c r="AC126" s="165"/>
      <c r="AD126" s="164"/>
      <c r="AE126" s="163"/>
      <c r="AF126" s="165"/>
      <c r="AG126" s="165"/>
      <c r="AH126" s="165"/>
      <c r="AI126" s="165"/>
      <c r="AJ126" s="165"/>
      <c r="AK126" s="165"/>
      <c r="AL126" s="166"/>
      <c r="AM126" s="167" t="str">
        <f aca="false">IF(B126="","",SUM(E126:AL126))</f>
        <v/>
      </c>
      <c r="AN126" s="168" t="str">
        <f aca="false">IF(B126="","",AM126/9)</f>
        <v/>
      </c>
      <c r="AO126" s="169" t="str">
        <f aca="false">IF(B126="","",IF(AM126=0,"-",RANK(AM126,$AM$100:$AM$149,0)))</f>
        <v/>
      </c>
      <c r="AP126" s="167" t="str">
        <f aca="false">IF(E126="","",IF(E126="-","-",IF(UPPER(E126)="AB","+",VLOOKUP(E126,'විෂය තොරතුරු'!$P$24:$Q$28,2))))</f>
        <v/>
      </c>
      <c r="AQ126" s="168" t="str">
        <f aca="false">IF(F126="","",IF(F126="-","-",IF(UPPER(F126)="AB","+",VLOOKUP(F126,'විෂය තොරතුරු'!$P$24:$Q$28,2))))</f>
        <v/>
      </c>
      <c r="AR126" s="168" t="str">
        <f aca="false">IF(G126="","",IF(G126="-","-",IF(UPPER(G126)="AB","+",VLOOKUP(G126,'විෂය තොරතුරු'!$P$24:$Q$28,2))))</f>
        <v/>
      </c>
      <c r="AS126" s="168" t="str">
        <f aca="false">IF(H126="","",IF(H126="-","-",IF(UPPER(H126)="AB","+",VLOOKUP(H126,'විෂය තොරතුරු'!$P$24:$Q$28,2))))</f>
        <v/>
      </c>
      <c r="AT126" s="168" t="str">
        <f aca="false">IF(I126="","",IF(I126="-","-",IF(UPPER(I126)="AB","+",VLOOKUP(I126,'විෂය තොරතුරු'!$P$24:$Q$28,2))))</f>
        <v/>
      </c>
      <c r="AU126" s="170" t="str">
        <f aca="false">IF(J126="","",IF(J126="-","-",IF(UPPER(J126)="AB","+",VLOOKUP(J126,'විෂය තොරතුරු'!$P$24:$Q$28,2))))</f>
        <v/>
      </c>
      <c r="AV126" s="171" t="str">
        <f aca="false">IF(K126="","",IF(K126="-","-",IF(UPPER(K126)="AB","+",VLOOKUP(K126,'විෂය තොරතුරු'!$P$24:$Q$28,2))))</f>
        <v/>
      </c>
      <c r="AW126" s="168" t="str">
        <f aca="false">IF(L126="","",IF(L126="-","-",IF(UPPER(L126)="AB","+",VLOOKUP(L126,'විෂය තොරතුරු'!$P$24:$Q$28,2))))</f>
        <v/>
      </c>
      <c r="AX126" s="168" t="str">
        <f aca="false">IF(M126="","",IF(M126="-","-",IF(UPPER(M126)="AB","+",VLOOKUP(M126,'විෂය තොරතුරු'!$P$24:$Q$28,2))))</f>
        <v/>
      </c>
      <c r="AY126" s="169" t="str">
        <f aca="false">IF(N126="","",IF(N126="-","-",IF(UPPER(N126)="AB","+",VLOOKUP(N126,'විෂය තොරතුරු'!$P$24:$Q$28,2))))</f>
        <v/>
      </c>
      <c r="AZ126" s="167" t="str">
        <f aca="false">IF(O126="","",IF(O126="-","-",IF(UPPER(O126)="AB","+",VLOOKUP(O126,'විෂය තොරතුරු'!$P$24:$Q$28,2))))</f>
        <v/>
      </c>
      <c r="BA126" s="168" t="str">
        <f aca="false">IF(P126="","",IF(P126="-","-",IF(UPPER(P126)="AB","+",VLOOKUP(P126,'විෂය තොරතුරු'!$P$24:$Q$28,2))))</f>
        <v/>
      </c>
      <c r="BB126" s="168" t="str">
        <f aca="false">IF(Q126="","",IF(Q126="-","-",IF(UPPER(Q126)="AB","+",VLOOKUP(Q126,'විෂය තොරතුරු'!$P$24:$Q$28,2))))</f>
        <v/>
      </c>
      <c r="BC126" s="168" t="str">
        <f aca="false">IF(R126="","",IF(R126="-","-",IF(UPPER(R126)="AB","+",VLOOKUP(R126,'විෂය තොරතුරු'!$P$24:$Q$28,2))))</f>
        <v/>
      </c>
      <c r="BD126" s="168" t="str">
        <f aca="false">IF(S126="","",IF(S126="-","-",IF(UPPER(S126)="AB","+",VLOOKUP(S126,'විෂය තොරතුරු'!$P$24:$Q$28,2))))</f>
        <v/>
      </c>
      <c r="BE126" s="168" t="str">
        <f aca="false">IF(T126="","",IF(T126="-","-",IF(UPPER(T126)="AB","+",VLOOKUP(T126,'විෂය තොරතුරු'!$P$24:$Q$28,2))))</f>
        <v/>
      </c>
      <c r="BF126" s="168" t="str">
        <f aca="false">IF(U126="","",IF(U126="-","-",IF(UPPER(U126)="AB","+",VLOOKUP(U126,'විෂය තොරතුරු'!$P$24:$Q$28,2))))</f>
        <v/>
      </c>
      <c r="BG126" s="170" t="str">
        <f aca="false">IF(V126="","",IF(V126="-","-",IF(UPPER(V126)="AB","+",VLOOKUP(V126,'විෂය තොරතුරු'!$P$24:$Q$28,2))))</f>
        <v/>
      </c>
      <c r="BH126" s="171" t="str">
        <f aca="false">IF(W126="","",IF(W126="-","-",IF(UPPER(W126)="AB","+",VLOOKUP(W126,'විෂය තොරතුරු'!$P$24:$Q$28,2))))</f>
        <v/>
      </c>
      <c r="BI126" s="168" t="str">
        <f aca="false">IF(X126="","",IF(X126="-","-",IF(UPPER(X126)="AB","+",VLOOKUP(X126,'විෂය තොරතුරු'!$P$24:$Q$28,2))))</f>
        <v/>
      </c>
      <c r="BJ126" s="168" t="str">
        <f aca="false">IF(Y126="","",IF(Y126="-","-",IF(UPPER(Y126)="AB","+",VLOOKUP(Y126,'විෂය තොරතුරු'!$P$24:$Q$28,2))))</f>
        <v/>
      </c>
      <c r="BK126" s="168" t="str">
        <f aca="false">IF(Z126="","",IF(Z126="-","-",IF(UPPER(Z126)="AB","+",VLOOKUP(Z126,'විෂය තොරතුරු'!$P$24:$Q$28,2))))</f>
        <v/>
      </c>
      <c r="BL126" s="168" t="str">
        <f aca="false">IF(AA126="","",IF(AA126="-","-",IF(UPPER(AA126)="AB","+",VLOOKUP(AA126,'විෂය තොරතුරු'!$P$24:$Q$28,2))))</f>
        <v/>
      </c>
      <c r="BM126" s="168" t="str">
        <f aca="false">IF(AB126="","",IF(AB126="-","-",IF(UPPER(AB126)="AB","+",VLOOKUP(AB126,'විෂය තොරතුරු'!$P$24:$Q$28,2))))</f>
        <v/>
      </c>
      <c r="BN126" s="168" t="str">
        <f aca="false">IF(AC126="","",IF(AC126="-","-",IF(UPPER(AC126)="AB","+",VLOOKUP(AC126,'විෂය තොරතුරු'!$P$24:$Q$28,2))))</f>
        <v/>
      </c>
      <c r="BO126" s="169" t="str">
        <f aca="false">IF(AD126="","",IF(AD126="-","-",IF(UPPER(AD126)="AB","+",VLOOKUP(AD126,'විෂය තොරතුරු'!$P$24:$Q$28,2))))</f>
        <v/>
      </c>
      <c r="BP126" s="171" t="str">
        <f aca="false">IF(AE126="","",IF(AE126="-","-",IF(UPPER(AE126)="AB","+",VLOOKUP(AE126,'විෂය තොරතුරු'!$P$24:$Q$28,2))))</f>
        <v/>
      </c>
      <c r="BQ126" s="168" t="str">
        <f aca="false">IF(AF126="","",IF(AF126="-","-",IF(UPPER(AF126)="AB","+",VLOOKUP(AF126,'විෂය තොරතුරු'!$P$24:$Q$28,2))))</f>
        <v/>
      </c>
      <c r="BR126" s="168" t="str">
        <f aca="false">IF(AG126="","",IF(AG126="-","-",IF(UPPER(AG126)="AB","+",VLOOKUP(AG126,'විෂය තොරතුරු'!$P$24:$Q$28,2))))</f>
        <v/>
      </c>
      <c r="BS126" s="168" t="str">
        <f aca="false">IF(AH126="","",IF(AH126="-","-",IF(UPPER(AH126)="AB","+",VLOOKUP(AH126,'විෂය තොරතුරු'!$P$24:$Q$28,2))))</f>
        <v/>
      </c>
      <c r="BT126" s="168" t="str">
        <f aca="false">IF(AI126="","",IF(AI126="-","-",IF(UPPER(AI126)="AB","+",VLOOKUP(AI126,'විෂය තොරතුරු'!$P$24:$Q$28,2))))</f>
        <v/>
      </c>
      <c r="BU126" s="168" t="str">
        <f aca="false">IF(AJ126="","",IF(AJ126="-","-",IF(UPPER(AJ126)="AB","+",VLOOKUP(AJ126,'විෂය තොරතුරු'!$P$24:$Q$28,2))))</f>
        <v/>
      </c>
      <c r="BV126" s="168" t="str">
        <f aca="false">IF(AK126="","",IF(AK126="-","-",IF(UPPER(AK126)="AB","+",VLOOKUP(AK126,'විෂය තොරතුරු'!$P$24:$Q$28,2))))</f>
        <v/>
      </c>
      <c r="BW126" s="169" t="str">
        <f aca="false">IF(AL126="","",IF(AL126="-","-",IF(UPPER(AL126)="AB","+",VLOOKUP(AL126,'විෂය තොරතුරු'!$P$24:$Q$28,2))))</f>
        <v/>
      </c>
      <c r="BX126" s="171" t="str">
        <f aca="false">IF($B126="","",COUNTIF($AP126:$BW126,"A"))</f>
        <v/>
      </c>
      <c r="BY126" s="171" t="str">
        <f aca="false">IF($B126="","",COUNTIF($AP126:$BW126,"B"))</f>
        <v/>
      </c>
      <c r="BZ126" s="171" t="str">
        <f aca="false">IF($B126="","",COUNTIF($AP126:$BW126,"C"))</f>
        <v/>
      </c>
      <c r="CA126" s="171" t="str">
        <f aca="false">IF($B126="","",COUNTIF($AP126:$BW126,"S"))</f>
        <v/>
      </c>
      <c r="CB126" s="171" t="str">
        <f aca="false">IF($B126="","",COUNTIF($AP126:$BW126,"W"))</f>
        <v/>
      </c>
      <c r="CC126" s="171" t="str">
        <f aca="false">IF(B126="","",SUM(BX126:CA126))</f>
        <v/>
      </c>
      <c r="CD126" s="169" t="str">
        <f aca="false">IF(B126="","",SUM(BX126:BZ126))</f>
        <v/>
      </c>
      <c r="CE126" s="172" t="str">
        <f aca="false">IF(B126="","",IF(AND(CC126&gt;=6,CD126&gt;=3,OR(E126&gt;=35,F126&gt;=35),L126&gt;=35),"6/3 සමත්",IF(AND(CC126&gt;=5,CD126&gt;=3,OR(E126&gt;=35,F126&gt;=35,L126&gt;=35)),"5/3 සමත්",IF(AND(CC126&gt;=4,CD126&gt;=1,OR(E126&gt;=20,F126&gt;=20,L126&gt;=20)),"සමත් කළ හැකි",IF(CB126=9,"W9","අසමත් ?")))))</f>
        <v/>
      </c>
    </row>
    <row r="127" customFormat="false" ht="13.8" hidden="false" customHeight="false" outlineLevel="0" collapsed="false">
      <c r="A127" s="160" t="n">
        <v>28</v>
      </c>
      <c r="B127" s="161"/>
      <c r="C127" s="161"/>
      <c r="D127" s="162"/>
      <c r="E127" s="163"/>
      <c r="F127" s="164"/>
      <c r="G127" s="163"/>
      <c r="H127" s="165"/>
      <c r="I127" s="165"/>
      <c r="J127" s="164"/>
      <c r="K127" s="163"/>
      <c r="L127" s="165"/>
      <c r="M127" s="165"/>
      <c r="N127" s="164"/>
      <c r="O127" s="163"/>
      <c r="P127" s="165"/>
      <c r="Q127" s="165"/>
      <c r="R127" s="165"/>
      <c r="S127" s="165"/>
      <c r="T127" s="165"/>
      <c r="U127" s="165"/>
      <c r="V127" s="164"/>
      <c r="W127" s="163"/>
      <c r="X127" s="165"/>
      <c r="Y127" s="165"/>
      <c r="Z127" s="165"/>
      <c r="AA127" s="165"/>
      <c r="AB127" s="165"/>
      <c r="AC127" s="165"/>
      <c r="AD127" s="164"/>
      <c r="AE127" s="163"/>
      <c r="AF127" s="165"/>
      <c r="AG127" s="165"/>
      <c r="AH127" s="165"/>
      <c r="AI127" s="165"/>
      <c r="AJ127" s="165"/>
      <c r="AK127" s="165"/>
      <c r="AL127" s="166"/>
      <c r="AM127" s="167" t="str">
        <f aca="false">IF(B127="","",SUM(E127:AL127))</f>
        <v/>
      </c>
      <c r="AN127" s="168" t="str">
        <f aca="false">IF(B127="","",AM127/9)</f>
        <v/>
      </c>
      <c r="AO127" s="169" t="str">
        <f aca="false">IF(B127="","",IF(AM127=0,"-",RANK(AM127,$AM$100:$AM$149,0)))</f>
        <v/>
      </c>
      <c r="AP127" s="167" t="str">
        <f aca="false">IF(E127="","",IF(E127="-","-",IF(UPPER(E127)="AB","+",VLOOKUP(E127,'විෂය තොරතුරු'!$P$24:$Q$28,2))))</f>
        <v/>
      </c>
      <c r="AQ127" s="168" t="str">
        <f aca="false">IF(F127="","",IF(F127="-","-",IF(UPPER(F127)="AB","+",VLOOKUP(F127,'විෂය තොරතුරු'!$P$24:$Q$28,2))))</f>
        <v/>
      </c>
      <c r="AR127" s="168" t="str">
        <f aca="false">IF(G127="","",IF(G127="-","-",IF(UPPER(G127)="AB","+",VLOOKUP(G127,'විෂය තොරතුරු'!$P$24:$Q$28,2))))</f>
        <v/>
      </c>
      <c r="AS127" s="168" t="str">
        <f aca="false">IF(H127="","",IF(H127="-","-",IF(UPPER(H127)="AB","+",VLOOKUP(H127,'විෂය තොරතුරු'!$P$24:$Q$28,2))))</f>
        <v/>
      </c>
      <c r="AT127" s="168" t="str">
        <f aca="false">IF(I127="","",IF(I127="-","-",IF(UPPER(I127)="AB","+",VLOOKUP(I127,'විෂය තොරතුරු'!$P$24:$Q$28,2))))</f>
        <v/>
      </c>
      <c r="AU127" s="170" t="str">
        <f aca="false">IF(J127="","",IF(J127="-","-",IF(UPPER(J127)="AB","+",VLOOKUP(J127,'විෂය තොරතුරු'!$P$24:$Q$28,2))))</f>
        <v/>
      </c>
      <c r="AV127" s="171" t="str">
        <f aca="false">IF(K127="","",IF(K127="-","-",IF(UPPER(K127)="AB","+",VLOOKUP(K127,'විෂය තොරතුරු'!$P$24:$Q$28,2))))</f>
        <v/>
      </c>
      <c r="AW127" s="168" t="str">
        <f aca="false">IF(L127="","",IF(L127="-","-",IF(UPPER(L127)="AB","+",VLOOKUP(L127,'විෂය තොරතුරු'!$P$24:$Q$28,2))))</f>
        <v/>
      </c>
      <c r="AX127" s="168" t="str">
        <f aca="false">IF(M127="","",IF(M127="-","-",IF(UPPER(M127)="AB","+",VLOOKUP(M127,'විෂය තොරතුරු'!$P$24:$Q$28,2))))</f>
        <v/>
      </c>
      <c r="AY127" s="169" t="str">
        <f aca="false">IF(N127="","",IF(N127="-","-",IF(UPPER(N127)="AB","+",VLOOKUP(N127,'විෂය තොරතුරු'!$P$24:$Q$28,2))))</f>
        <v/>
      </c>
      <c r="AZ127" s="167" t="str">
        <f aca="false">IF(O127="","",IF(O127="-","-",IF(UPPER(O127)="AB","+",VLOOKUP(O127,'විෂය තොරතුරු'!$P$24:$Q$28,2))))</f>
        <v/>
      </c>
      <c r="BA127" s="168" t="str">
        <f aca="false">IF(P127="","",IF(P127="-","-",IF(UPPER(P127)="AB","+",VLOOKUP(P127,'විෂය තොරතුරු'!$P$24:$Q$28,2))))</f>
        <v/>
      </c>
      <c r="BB127" s="168" t="str">
        <f aca="false">IF(Q127="","",IF(Q127="-","-",IF(UPPER(Q127)="AB","+",VLOOKUP(Q127,'විෂය තොරතුරු'!$P$24:$Q$28,2))))</f>
        <v/>
      </c>
      <c r="BC127" s="168" t="str">
        <f aca="false">IF(R127="","",IF(R127="-","-",IF(UPPER(R127)="AB","+",VLOOKUP(R127,'විෂය තොරතුරු'!$P$24:$Q$28,2))))</f>
        <v/>
      </c>
      <c r="BD127" s="168" t="str">
        <f aca="false">IF(S127="","",IF(S127="-","-",IF(UPPER(S127)="AB","+",VLOOKUP(S127,'විෂය තොරතුරු'!$P$24:$Q$28,2))))</f>
        <v/>
      </c>
      <c r="BE127" s="168" t="str">
        <f aca="false">IF(T127="","",IF(T127="-","-",IF(UPPER(T127)="AB","+",VLOOKUP(T127,'විෂය තොරතුරු'!$P$24:$Q$28,2))))</f>
        <v/>
      </c>
      <c r="BF127" s="168" t="str">
        <f aca="false">IF(U127="","",IF(U127="-","-",IF(UPPER(U127)="AB","+",VLOOKUP(U127,'විෂය තොරතුරු'!$P$24:$Q$28,2))))</f>
        <v/>
      </c>
      <c r="BG127" s="170" t="str">
        <f aca="false">IF(V127="","",IF(V127="-","-",IF(UPPER(V127)="AB","+",VLOOKUP(V127,'විෂය තොරතුරු'!$P$24:$Q$28,2))))</f>
        <v/>
      </c>
      <c r="BH127" s="171" t="str">
        <f aca="false">IF(W127="","",IF(W127="-","-",IF(UPPER(W127)="AB","+",VLOOKUP(W127,'විෂය තොරතුරු'!$P$24:$Q$28,2))))</f>
        <v/>
      </c>
      <c r="BI127" s="168" t="str">
        <f aca="false">IF(X127="","",IF(X127="-","-",IF(UPPER(X127)="AB","+",VLOOKUP(X127,'විෂය තොරතුරු'!$P$24:$Q$28,2))))</f>
        <v/>
      </c>
      <c r="BJ127" s="168" t="str">
        <f aca="false">IF(Y127="","",IF(Y127="-","-",IF(UPPER(Y127)="AB","+",VLOOKUP(Y127,'විෂය තොරතුරු'!$P$24:$Q$28,2))))</f>
        <v/>
      </c>
      <c r="BK127" s="168" t="str">
        <f aca="false">IF(Z127="","",IF(Z127="-","-",IF(UPPER(Z127)="AB","+",VLOOKUP(Z127,'විෂය තොරතුරු'!$P$24:$Q$28,2))))</f>
        <v/>
      </c>
      <c r="BL127" s="168" t="str">
        <f aca="false">IF(AA127="","",IF(AA127="-","-",IF(UPPER(AA127)="AB","+",VLOOKUP(AA127,'විෂය තොරතුරු'!$P$24:$Q$28,2))))</f>
        <v/>
      </c>
      <c r="BM127" s="168" t="str">
        <f aca="false">IF(AB127="","",IF(AB127="-","-",IF(UPPER(AB127)="AB","+",VLOOKUP(AB127,'විෂය තොරතුරු'!$P$24:$Q$28,2))))</f>
        <v/>
      </c>
      <c r="BN127" s="168" t="str">
        <f aca="false">IF(AC127="","",IF(AC127="-","-",IF(UPPER(AC127)="AB","+",VLOOKUP(AC127,'විෂය තොරතුරු'!$P$24:$Q$28,2))))</f>
        <v/>
      </c>
      <c r="BO127" s="169" t="str">
        <f aca="false">IF(AD127="","",IF(AD127="-","-",IF(UPPER(AD127)="AB","+",VLOOKUP(AD127,'විෂය තොරතුරු'!$P$24:$Q$28,2))))</f>
        <v/>
      </c>
      <c r="BP127" s="171" t="str">
        <f aca="false">IF(AE127="","",IF(AE127="-","-",IF(UPPER(AE127)="AB","+",VLOOKUP(AE127,'විෂය තොරතුරු'!$P$24:$Q$28,2))))</f>
        <v/>
      </c>
      <c r="BQ127" s="168" t="str">
        <f aca="false">IF(AF127="","",IF(AF127="-","-",IF(UPPER(AF127)="AB","+",VLOOKUP(AF127,'විෂය තොරතුරු'!$P$24:$Q$28,2))))</f>
        <v/>
      </c>
      <c r="BR127" s="168" t="str">
        <f aca="false">IF(AG127="","",IF(AG127="-","-",IF(UPPER(AG127)="AB","+",VLOOKUP(AG127,'විෂය තොරතුරු'!$P$24:$Q$28,2))))</f>
        <v/>
      </c>
      <c r="BS127" s="168" t="str">
        <f aca="false">IF(AH127="","",IF(AH127="-","-",IF(UPPER(AH127)="AB","+",VLOOKUP(AH127,'විෂය තොරතුරු'!$P$24:$Q$28,2))))</f>
        <v/>
      </c>
      <c r="BT127" s="168" t="str">
        <f aca="false">IF(AI127="","",IF(AI127="-","-",IF(UPPER(AI127)="AB","+",VLOOKUP(AI127,'විෂය තොරතුරු'!$P$24:$Q$28,2))))</f>
        <v/>
      </c>
      <c r="BU127" s="168" t="str">
        <f aca="false">IF(AJ127="","",IF(AJ127="-","-",IF(UPPER(AJ127)="AB","+",VLOOKUP(AJ127,'විෂය තොරතුරු'!$P$24:$Q$28,2))))</f>
        <v/>
      </c>
      <c r="BV127" s="168" t="str">
        <f aca="false">IF(AK127="","",IF(AK127="-","-",IF(UPPER(AK127)="AB","+",VLOOKUP(AK127,'විෂය තොරතුරු'!$P$24:$Q$28,2))))</f>
        <v/>
      </c>
      <c r="BW127" s="169" t="str">
        <f aca="false">IF(AL127="","",IF(AL127="-","-",IF(UPPER(AL127)="AB","+",VLOOKUP(AL127,'විෂය තොරතුරු'!$P$24:$Q$28,2))))</f>
        <v/>
      </c>
      <c r="BX127" s="171" t="str">
        <f aca="false">IF($B127="","",COUNTIF($AP127:$BW127,"A"))</f>
        <v/>
      </c>
      <c r="BY127" s="171" t="str">
        <f aca="false">IF($B127="","",COUNTIF($AP127:$BW127,"B"))</f>
        <v/>
      </c>
      <c r="BZ127" s="171" t="str">
        <f aca="false">IF($B127="","",COUNTIF($AP127:$BW127,"C"))</f>
        <v/>
      </c>
      <c r="CA127" s="171" t="str">
        <f aca="false">IF($B127="","",COUNTIF($AP127:$BW127,"S"))</f>
        <v/>
      </c>
      <c r="CB127" s="171" t="str">
        <f aca="false">IF($B127="","",COUNTIF($AP127:$BW127,"W"))</f>
        <v/>
      </c>
      <c r="CC127" s="171" t="str">
        <f aca="false">IF(B127="","",SUM(BX127:CA127))</f>
        <v/>
      </c>
      <c r="CD127" s="169" t="str">
        <f aca="false">IF(B127="","",SUM(BX127:BZ127))</f>
        <v/>
      </c>
      <c r="CE127" s="172" t="str">
        <f aca="false">IF(B127="","",IF(AND(CC127&gt;=6,CD127&gt;=3,OR(E127&gt;=35,F127&gt;=35),L127&gt;=35),"6/3 සමත්",IF(AND(CC127&gt;=5,CD127&gt;=3,OR(E127&gt;=35,F127&gt;=35,L127&gt;=35)),"5/3 සමත්",IF(AND(CC127&gt;=4,CD127&gt;=1,OR(E127&gt;=20,F127&gt;=20,L127&gt;=20)),"සමත් කළ හැකි",IF(CB127=9,"W9","අසමත් ?")))))</f>
        <v/>
      </c>
    </row>
    <row r="128" customFormat="false" ht="13.8" hidden="false" customHeight="false" outlineLevel="0" collapsed="false">
      <c r="A128" s="160" t="n">
        <v>29</v>
      </c>
      <c r="B128" s="161"/>
      <c r="C128" s="161"/>
      <c r="D128" s="162"/>
      <c r="E128" s="163"/>
      <c r="F128" s="164"/>
      <c r="G128" s="163"/>
      <c r="H128" s="165"/>
      <c r="I128" s="165"/>
      <c r="J128" s="164"/>
      <c r="K128" s="163"/>
      <c r="L128" s="165"/>
      <c r="M128" s="165"/>
      <c r="N128" s="164"/>
      <c r="O128" s="163"/>
      <c r="P128" s="165"/>
      <c r="Q128" s="165"/>
      <c r="R128" s="165"/>
      <c r="S128" s="165"/>
      <c r="T128" s="165"/>
      <c r="U128" s="165"/>
      <c r="V128" s="164"/>
      <c r="W128" s="163"/>
      <c r="X128" s="165"/>
      <c r="Y128" s="165"/>
      <c r="Z128" s="165"/>
      <c r="AA128" s="165"/>
      <c r="AB128" s="165"/>
      <c r="AC128" s="165"/>
      <c r="AD128" s="164"/>
      <c r="AE128" s="163"/>
      <c r="AF128" s="165"/>
      <c r="AG128" s="165"/>
      <c r="AH128" s="165"/>
      <c r="AI128" s="165"/>
      <c r="AJ128" s="165"/>
      <c r="AK128" s="165"/>
      <c r="AL128" s="166"/>
      <c r="AM128" s="167" t="str">
        <f aca="false">IF(B128="","",SUM(E128:AL128))</f>
        <v/>
      </c>
      <c r="AN128" s="168" t="str">
        <f aca="false">IF(B128="","",AM128/9)</f>
        <v/>
      </c>
      <c r="AO128" s="169" t="str">
        <f aca="false">IF(B128="","",IF(AM128=0,"-",RANK(AM128,$AM$100:$AM$149,0)))</f>
        <v/>
      </c>
      <c r="AP128" s="167" t="str">
        <f aca="false">IF(E128="","",IF(E128="-","-",IF(UPPER(E128)="AB","+",VLOOKUP(E128,'විෂය තොරතුරු'!$P$24:$Q$28,2))))</f>
        <v/>
      </c>
      <c r="AQ128" s="168" t="str">
        <f aca="false">IF(F128="","",IF(F128="-","-",IF(UPPER(F128)="AB","+",VLOOKUP(F128,'විෂය තොරතුරු'!$P$24:$Q$28,2))))</f>
        <v/>
      </c>
      <c r="AR128" s="168" t="str">
        <f aca="false">IF(G128="","",IF(G128="-","-",IF(UPPER(G128)="AB","+",VLOOKUP(G128,'විෂය තොරතුරු'!$P$24:$Q$28,2))))</f>
        <v/>
      </c>
      <c r="AS128" s="168" t="str">
        <f aca="false">IF(H128="","",IF(H128="-","-",IF(UPPER(H128)="AB","+",VLOOKUP(H128,'විෂය තොරතුරු'!$P$24:$Q$28,2))))</f>
        <v/>
      </c>
      <c r="AT128" s="168" t="str">
        <f aca="false">IF(I128="","",IF(I128="-","-",IF(UPPER(I128)="AB","+",VLOOKUP(I128,'විෂය තොරතුරු'!$P$24:$Q$28,2))))</f>
        <v/>
      </c>
      <c r="AU128" s="170" t="str">
        <f aca="false">IF(J128="","",IF(J128="-","-",IF(UPPER(J128)="AB","+",VLOOKUP(J128,'විෂය තොරතුරු'!$P$24:$Q$28,2))))</f>
        <v/>
      </c>
      <c r="AV128" s="171" t="str">
        <f aca="false">IF(K128="","",IF(K128="-","-",IF(UPPER(K128)="AB","+",VLOOKUP(K128,'විෂය තොරතුරු'!$P$24:$Q$28,2))))</f>
        <v/>
      </c>
      <c r="AW128" s="168" t="str">
        <f aca="false">IF(L128="","",IF(L128="-","-",IF(UPPER(L128)="AB","+",VLOOKUP(L128,'විෂය තොරතුරු'!$P$24:$Q$28,2))))</f>
        <v/>
      </c>
      <c r="AX128" s="168" t="str">
        <f aca="false">IF(M128="","",IF(M128="-","-",IF(UPPER(M128)="AB","+",VLOOKUP(M128,'විෂය තොරතුරු'!$P$24:$Q$28,2))))</f>
        <v/>
      </c>
      <c r="AY128" s="169" t="str">
        <f aca="false">IF(N128="","",IF(N128="-","-",IF(UPPER(N128)="AB","+",VLOOKUP(N128,'විෂය තොරතුරු'!$P$24:$Q$28,2))))</f>
        <v/>
      </c>
      <c r="AZ128" s="167" t="str">
        <f aca="false">IF(O128="","",IF(O128="-","-",IF(UPPER(O128)="AB","+",VLOOKUP(O128,'විෂය තොරතුරු'!$P$24:$Q$28,2))))</f>
        <v/>
      </c>
      <c r="BA128" s="168" t="str">
        <f aca="false">IF(P128="","",IF(P128="-","-",IF(UPPER(P128)="AB","+",VLOOKUP(P128,'විෂය තොරතුරු'!$P$24:$Q$28,2))))</f>
        <v/>
      </c>
      <c r="BB128" s="168" t="str">
        <f aca="false">IF(Q128="","",IF(Q128="-","-",IF(UPPER(Q128)="AB","+",VLOOKUP(Q128,'විෂය තොරතුරු'!$P$24:$Q$28,2))))</f>
        <v/>
      </c>
      <c r="BC128" s="168" t="str">
        <f aca="false">IF(R128="","",IF(R128="-","-",IF(UPPER(R128)="AB","+",VLOOKUP(R128,'විෂය තොරතුරු'!$P$24:$Q$28,2))))</f>
        <v/>
      </c>
      <c r="BD128" s="168" t="str">
        <f aca="false">IF(S128="","",IF(S128="-","-",IF(UPPER(S128)="AB","+",VLOOKUP(S128,'විෂය තොරතුරු'!$P$24:$Q$28,2))))</f>
        <v/>
      </c>
      <c r="BE128" s="168" t="str">
        <f aca="false">IF(T128="","",IF(T128="-","-",IF(UPPER(T128)="AB","+",VLOOKUP(T128,'විෂය තොරතුරු'!$P$24:$Q$28,2))))</f>
        <v/>
      </c>
      <c r="BF128" s="168" t="str">
        <f aca="false">IF(U128="","",IF(U128="-","-",IF(UPPER(U128)="AB","+",VLOOKUP(U128,'විෂය තොරතුරු'!$P$24:$Q$28,2))))</f>
        <v/>
      </c>
      <c r="BG128" s="170" t="str">
        <f aca="false">IF(V128="","",IF(V128="-","-",IF(UPPER(V128)="AB","+",VLOOKUP(V128,'විෂය තොරතුරු'!$P$24:$Q$28,2))))</f>
        <v/>
      </c>
      <c r="BH128" s="171" t="str">
        <f aca="false">IF(W128="","",IF(W128="-","-",IF(UPPER(W128)="AB","+",VLOOKUP(W128,'විෂය තොරතුරු'!$P$24:$Q$28,2))))</f>
        <v/>
      </c>
      <c r="BI128" s="168" t="str">
        <f aca="false">IF(X128="","",IF(X128="-","-",IF(UPPER(X128)="AB","+",VLOOKUP(X128,'විෂය තොරතුරු'!$P$24:$Q$28,2))))</f>
        <v/>
      </c>
      <c r="BJ128" s="168" t="str">
        <f aca="false">IF(Y128="","",IF(Y128="-","-",IF(UPPER(Y128)="AB","+",VLOOKUP(Y128,'විෂය තොරතුරු'!$P$24:$Q$28,2))))</f>
        <v/>
      </c>
      <c r="BK128" s="168" t="str">
        <f aca="false">IF(Z128="","",IF(Z128="-","-",IF(UPPER(Z128)="AB","+",VLOOKUP(Z128,'විෂය තොරතුරු'!$P$24:$Q$28,2))))</f>
        <v/>
      </c>
      <c r="BL128" s="168" t="str">
        <f aca="false">IF(AA128="","",IF(AA128="-","-",IF(UPPER(AA128)="AB","+",VLOOKUP(AA128,'විෂය තොරතුරු'!$P$24:$Q$28,2))))</f>
        <v/>
      </c>
      <c r="BM128" s="168" t="str">
        <f aca="false">IF(AB128="","",IF(AB128="-","-",IF(UPPER(AB128)="AB","+",VLOOKUP(AB128,'විෂය තොරතුරු'!$P$24:$Q$28,2))))</f>
        <v/>
      </c>
      <c r="BN128" s="168" t="str">
        <f aca="false">IF(AC128="","",IF(AC128="-","-",IF(UPPER(AC128)="AB","+",VLOOKUP(AC128,'විෂය තොරතුරු'!$P$24:$Q$28,2))))</f>
        <v/>
      </c>
      <c r="BO128" s="169" t="str">
        <f aca="false">IF(AD128="","",IF(AD128="-","-",IF(UPPER(AD128)="AB","+",VLOOKUP(AD128,'විෂය තොරතුරු'!$P$24:$Q$28,2))))</f>
        <v/>
      </c>
      <c r="BP128" s="171" t="str">
        <f aca="false">IF(AE128="","",IF(AE128="-","-",IF(UPPER(AE128)="AB","+",VLOOKUP(AE128,'විෂය තොරතුරු'!$P$24:$Q$28,2))))</f>
        <v/>
      </c>
      <c r="BQ128" s="168" t="str">
        <f aca="false">IF(AF128="","",IF(AF128="-","-",IF(UPPER(AF128)="AB","+",VLOOKUP(AF128,'විෂය තොරතුරු'!$P$24:$Q$28,2))))</f>
        <v/>
      </c>
      <c r="BR128" s="168" t="str">
        <f aca="false">IF(AG128="","",IF(AG128="-","-",IF(UPPER(AG128)="AB","+",VLOOKUP(AG128,'විෂය තොරතුරු'!$P$24:$Q$28,2))))</f>
        <v/>
      </c>
      <c r="BS128" s="168" t="str">
        <f aca="false">IF(AH128="","",IF(AH128="-","-",IF(UPPER(AH128)="AB","+",VLOOKUP(AH128,'විෂය තොරතුරු'!$P$24:$Q$28,2))))</f>
        <v/>
      </c>
      <c r="BT128" s="168" t="str">
        <f aca="false">IF(AI128="","",IF(AI128="-","-",IF(UPPER(AI128)="AB","+",VLOOKUP(AI128,'විෂය තොරතුරු'!$P$24:$Q$28,2))))</f>
        <v/>
      </c>
      <c r="BU128" s="168" t="str">
        <f aca="false">IF(AJ128="","",IF(AJ128="-","-",IF(UPPER(AJ128)="AB","+",VLOOKUP(AJ128,'විෂය තොරතුරු'!$P$24:$Q$28,2))))</f>
        <v/>
      </c>
      <c r="BV128" s="168" t="str">
        <f aca="false">IF(AK128="","",IF(AK128="-","-",IF(UPPER(AK128)="AB","+",VLOOKUP(AK128,'විෂය තොරතුරු'!$P$24:$Q$28,2))))</f>
        <v/>
      </c>
      <c r="BW128" s="169" t="str">
        <f aca="false">IF(AL128="","",IF(AL128="-","-",IF(UPPER(AL128)="AB","+",VLOOKUP(AL128,'විෂය තොරතුරු'!$P$24:$Q$28,2))))</f>
        <v/>
      </c>
      <c r="BX128" s="171" t="str">
        <f aca="false">IF($B128="","",COUNTIF($AP128:$BW128,"A"))</f>
        <v/>
      </c>
      <c r="BY128" s="171" t="str">
        <f aca="false">IF($B128="","",COUNTIF($AP128:$BW128,"B"))</f>
        <v/>
      </c>
      <c r="BZ128" s="171" t="str">
        <f aca="false">IF($B128="","",COUNTIF($AP128:$BW128,"C"))</f>
        <v/>
      </c>
      <c r="CA128" s="171" t="str">
        <f aca="false">IF($B128="","",COUNTIF($AP128:$BW128,"S"))</f>
        <v/>
      </c>
      <c r="CB128" s="171" t="str">
        <f aca="false">IF($B128="","",COUNTIF($AP128:$BW128,"W"))</f>
        <v/>
      </c>
      <c r="CC128" s="171" t="str">
        <f aca="false">IF(B128="","",SUM(BX128:CA128))</f>
        <v/>
      </c>
      <c r="CD128" s="169" t="str">
        <f aca="false">IF(B128="","",SUM(BX128:BZ128))</f>
        <v/>
      </c>
      <c r="CE128" s="172" t="str">
        <f aca="false">IF(B128="","",IF(AND(CC128&gt;=6,CD128&gt;=3,OR(E128&gt;=35,F128&gt;=35),L128&gt;=35),"6/3 සමත්",IF(AND(CC128&gt;=5,CD128&gt;=3,OR(E128&gt;=35,F128&gt;=35,L128&gt;=35)),"5/3 සමත්",IF(AND(CC128&gt;=4,CD128&gt;=1,OR(E128&gt;=20,F128&gt;=20,L128&gt;=20)),"සමත් කළ හැකි",IF(CB128=9,"W9","අසමත් ?")))))</f>
        <v/>
      </c>
    </row>
    <row r="129" customFormat="false" ht="13.8" hidden="false" customHeight="false" outlineLevel="0" collapsed="false">
      <c r="A129" s="160" t="n">
        <v>30</v>
      </c>
      <c r="B129" s="161"/>
      <c r="C129" s="161"/>
      <c r="D129" s="162"/>
      <c r="E129" s="163"/>
      <c r="F129" s="164"/>
      <c r="G129" s="163"/>
      <c r="H129" s="165"/>
      <c r="I129" s="165"/>
      <c r="J129" s="164"/>
      <c r="K129" s="163"/>
      <c r="L129" s="165"/>
      <c r="M129" s="165"/>
      <c r="N129" s="164"/>
      <c r="O129" s="163"/>
      <c r="P129" s="165"/>
      <c r="Q129" s="165"/>
      <c r="R129" s="165"/>
      <c r="S129" s="165"/>
      <c r="T129" s="165"/>
      <c r="U129" s="165"/>
      <c r="V129" s="164"/>
      <c r="W129" s="163"/>
      <c r="X129" s="165"/>
      <c r="Y129" s="165"/>
      <c r="Z129" s="165"/>
      <c r="AA129" s="165"/>
      <c r="AB129" s="165"/>
      <c r="AC129" s="165"/>
      <c r="AD129" s="164"/>
      <c r="AE129" s="163"/>
      <c r="AF129" s="165"/>
      <c r="AG129" s="165"/>
      <c r="AH129" s="165"/>
      <c r="AI129" s="165"/>
      <c r="AJ129" s="165"/>
      <c r="AK129" s="165"/>
      <c r="AL129" s="166"/>
      <c r="AM129" s="167" t="str">
        <f aca="false">IF(B129="","",SUM(E129:AL129))</f>
        <v/>
      </c>
      <c r="AN129" s="168" t="str">
        <f aca="false">IF(B129="","",AM129/9)</f>
        <v/>
      </c>
      <c r="AO129" s="169" t="str">
        <f aca="false">IF(B129="","",IF(AM129=0,"-",RANK(AM129,$AM$100:$AM$149,0)))</f>
        <v/>
      </c>
      <c r="AP129" s="167" t="str">
        <f aca="false">IF(E129="","",IF(E129="-","-",IF(UPPER(E129)="AB","+",VLOOKUP(E129,'විෂය තොරතුරු'!$P$24:$Q$28,2))))</f>
        <v/>
      </c>
      <c r="AQ129" s="168" t="str">
        <f aca="false">IF(F129="","",IF(F129="-","-",IF(UPPER(F129)="AB","+",VLOOKUP(F129,'විෂය තොරතුරු'!$P$24:$Q$28,2))))</f>
        <v/>
      </c>
      <c r="AR129" s="168" t="str">
        <f aca="false">IF(G129="","",IF(G129="-","-",IF(UPPER(G129)="AB","+",VLOOKUP(G129,'විෂය තොරතුරු'!$P$24:$Q$28,2))))</f>
        <v/>
      </c>
      <c r="AS129" s="168" t="str">
        <f aca="false">IF(H129="","",IF(H129="-","-",IF(UPPER(H129)="AB","+",VLOOKUP(H129,'විෂය තොරතුරු'!$P$24:$Q$28,2))))</f>
        <v/>
      </c>
      <c r="AT129" s="168" t="str">
        <f aca="false">IF(I129="","",IF(I129="-","-",IF(UPPER(I129)="AB","+",VLOOKUP(I129,'විෂය තොරතුරු'!$P$24:$Q$28,2))))</f>
        <v/>
      </c>
      <c r="AU129" s="170" t="str">
        <f aca="false">IF(J129="","",IF(J129="-","-",IF(UPPER(J129)="AB","+",VLOOKUP(J129,'විෂය තොරතුරු'!$P$24:$Q$28,2))))</f>
        <v/>
      </c>
      <c r="AV129" s="171" t="str">
        <f aca="false">IF(K129="","",IF(K129="-","-",IF(UPPER(K129)="AB","+",VLOOKUP(K129,'විෂය තොරතුරු'!$P$24:$Q$28,2))))</f>
        <v/>
      </c>
      <c r="AW129" s="168" t="str">
        <f aca="false">IF(L129="","",IF(L129="-","-",IF(UPPER(L129)="AB","+",VLOOKUP(L129,'විෂය තොරතුරු'!$P$24:$Q$28,2))))</f>
        <v/>
      </c>
      <c r="AX129" s="168" t="str">
        <f aca="false">IF(M129="","",IF(M129="-","-",IF(UPPER(M129)="AB","+",VLOOKUP(M129,'විෂය තොරතුරු'!$P$24:$Q$28,2))))</f>
        <v/>
      </c>
      <c r="AY129" s="169" t="str">
        <f aca="false">IF(N129="","",IF(N129="-","-",IF(UPPER(N129)="AB","+",VLOOKUP(N129,'විෂය තොරතුරු'!$P$24:$Q$28,2))))</f>
        <v/>
      </c>
      <c r="AZ129" s="167" t="str">
        <f aca="false">IF(O129="","",IF(O129="-","-",IF(UPPER(O129)="AB","+",VLOOKUP(O129,'විෂය තොරතුරු'!$P$24:$Q$28,2))))</f>
        <v/>
      </c>
      <c r="BA129" s="168" t="str">
        <f aca="false">IF(P129="","",IF(P129="-","-",IF(UPPER(P129)="AB","+",VLOOKUP(P129,'විෂය තොරතුරු'!$P$24:$Q$28,2))))</f>
        <v/>
      </c>
      <c r="BB129" s="168" t="str">
        <f aca="false">IF(Q129="","",IF(Q129="-","-",IF(UPPER(Q129)="AB","+",VLOOKUP(Q129,'විෂය තොරතුරු'!$P$24:$Q$28,2))))</f>
        <v/>
      </c>
      <c r="BC129" s="168" t="str">
        <f aca="false">IF(R129="","",IF(R129="-","-",IF(UPPER(R129)="AB","+",VLOOKUP(R129,'විෂය තොරතුරු'!$P$24:$Q$28,2))))</f>
        <v/>
      </c>
      <c r="BD129" s="168" t="str">
        <f aca="false">IF(S129="","",IF(S129="-","-",IF(UPPER(S129)="AB","+",VLOOKUP(S129,'විෂය තොරතුරු'!$P$24:$Q$28,2))))</f>
        <v/>
      </c>
      <c r="BE129" s="168" t="str">
        <f aca="false">IF(T129="","",IF(T129="-","-",IF(UPPER(T129)="AB","+",VLOOKUP(T129,'විෂය තොරතුරු'!$P$24:$Q$28,2))))</f>
        <v/>
      </c>
      <c r="BF129" s="168" t="str">
        <f aca="false">IF(U129="","",IF(U129="-","-",IF(UPPER(U129)="AB","+",VLOOKUP(U129,'විෂය තොරතුරු'!$P$24:$Q$28,2))))</f>
        <v/>
      </c>
      <c r="BG129" s="170" t="str">
        <f aca="false">IF(V129="","",IF(V129="-","-",IF(UPPER(V129)="AB","+",VLOOKUP(V129,'විෂය තොරතුරු'!$P$24:$Q$28,2))))</f>
        <v/>
      </c>
      <c r="BH129" s="171" t="str">
        <f aca="false">IF(W129="","",IF(W129="-","-",IF(UPPER(W129)="AB","+",VLOOKUP(W129,'විෂය තොරතුරු'!$P$24:$Q$28,2))))</f>
        <v/>
      </c>
      <c r="BI129" s="168" t="str">
        <f aca="false">IF(X129="","",IF(X129="-","-",IF(UPPER(X129)="AB","+",VLOOKUP(X129,'විෂය තොරතුරු'!$P$24:$Q$28,2))))</f>
        <v/>
      </c>
      <c r="BJ129" s="168" t="str">
        <f aca="false">IF(Y129="","",IF(Y129="-","-",IF(UPPER(Y129)="AB","+",VLOOKUP(Y129,'විෂය තොරතුරු'!$P$24:$Q$28,2))))</f>
        <v/>
      </c>
      <c r="BK129" s="168" t="str">
        <f aca="false">IF(Z129="","",IF(Z129="-","-",IF(UPPER(Z129)="AB","+",VLOOKUP(Z129,'විෂය තොරතුරු'!$P$24:$Q$28,2))))</f>
        <v/>
      </c>
      <c r="BL129" s="168" t="str">
        <f aca="false">IF(AA129="","",IF(AA129="-","-",IF(UPPER(AA129)="AB","+",VLOOKUP(AA129,'විෂය තොරතුරු'!$P$24:$Q$28,2))))</f>
        <v/>
      </c>
      <c r="BM129" s="168" t="str">
        <f aca="false">IF(AB129="","",IF(AB129="-","-",IF(UPPER(AB129)="AB","+",VLOOKUP(AB129,'විෂය තොරතුරු'!$P$24:$Q$28,2))))</f>
        <v/>
      </c>
      <c r="BN129" s="168" t="str">
        <f aca="false">IF(AC129="","",IF(AC129="-","-",IF(UPPER(AC129)="AB","+",VLOOKUP(AC129,'විෂය තොරතුරු'!$P$24:$Q$28,2))))</f>
        <v/>
      </c>
      <c r="BO129" s="169" t="str">
        <f aca="false">IF(AD129="","",IF(AD129="-","-",IF(UPPER(AD129)="AB","+",VLOOKUP(AD129,'විෂය තොරතුරු'!$P$24:$Q$28,2))))</f>
        <v/>
      </c>
      <c r="BP129" s="171" t="str">
        <f aca="false">IF(AE129="","",IF(AE129="-","-",IF(UPPER(AE129)="AB","+",VLOOKUP(AE129,'විෂය තොරතුරු'!$P$24:$Q$28,2))))</f>
        <v/>
      </c>
      <c r="BQ129" s="168" t="str">
        <f aca="false">IF(AF129="","",IF(AF129="-","-",IF(UPPER(AF129)="AB","+",VLOOKUP(AF129,'විෂය තොරතුරු'!$P$24:$Q$28,2))))</f>
        <v/>
      </c>
      <c r="BR129" s="168" t="str">
        <f aca="false">IF(AG129="","",IF(AG129="-","-",IF(UPPER(AG129)="AB","+",VLOOKUP(AG129,'විෂය තොරතුරු'!$P$24:$Q$28,2))))</f>
        <v/>
      </c>
      <c r="BS129" s="168" t="str">
        <f aca="false">IF(AH129="","",IF(AH129="-","-",IF(UPPER(AH129)="AB","+",VLOOKUP(AH129,'විෂය තොරතුරු'!$P$24:$Q$28,2))))</f>
        <v/>
      </c>
      <c r="BT129" s="168" t="str">
        <f aca="false">IF(AI129="","",IF(AI129="-","-",IF(UPPER(AI129)="AB","+",VLOOKUP(AI129,'විෂය තොරතුරු'!$P$24:$Q$28,2))))</f>
        <v/>
      </c>
      <c r="BU129" s="168" t="str">
        <f aca="false">IF(AJ129="","",IF(AJ129="-","-",IF(UPPER(AJ129)="AB","+",VLOOKUP(AJ129,'විෂය තොරතුරු'!$P$24:$Q$28,2))))</f>
        <v/>
      </c>
      <c r="BV129" s="168" t="str">
        <f aca="false">IF(AK129="","",IF(AK129="-","-",IF(UPPER(AK129)="AB","+",VLOOKUP(AK129,'විෂය තොරතුරු'!$P$24:$Q$28,2))))</f>
        <v/>
      </c>
      <c r="BW129" s="169" t="str">
        <f aca="false">IF(AL129="","",IF(AL129="-","-",IF(UPPER(AL129)="AB","+",VLOOKUP(AL129,'විෂය තොරතුරු'!$P$24:$Q$28,2))))</f>
        <v/>
      </c>
      <c r="BX129" s="171" t="str">
        <f aca="false">IF($B129="","",COUNTIF($AP129:$BW129,"A"))</f>
        <v/>
      </c>
      <c r="BY129" s="171" t="str">
        <f aca="false">IF($B129="","",COUNTIF($AP129:$BW129,"B"))</f>
        <v/>
      </c>
      <c r="BZ129" s="171" t="str">
        <f aca="false">IF($B129="","",COUNTIF($AP129:$BW129,"C"))</f>
        <v/>
      </c>
      <c r="CA129" s="171" t="str">
        <f aca="false">IF($B129="","",COUNTIF($AP129:$BW129,"S"))</f>
        <v/>
      </c>
      <c r="CB129" s="171" t="str">
        <f aca="false">IF($B129="","",COUNTIF($AP129:$BW129,"W"))</f>
        <v/>
      </c>
      <c r="CC129" s="171" t="str">
        <f aca="false">IF(B129="","",SUM(BX129:CA129))</f>
        <v/>
      </c>
      <c r="CD129" s="169" t="str">
        <f aca="false">IF(B129="","",SUM(BX129:BZ129))</f>
        <v/>
      </c>
      <c r="CE129" s="172" t="str">
        <f aca="false">IF(B129="","",IF(AND(CC129&gt;=6,CD129&gt;=3,OR(E129&gt;=35,F129&gt;=35),L129&gt;=35),"6/3 සමත්",IF(AND(CC129&gt;=5,CD129&gt;=3,OR(E129&gt;=35,F129&gt;=35,L129&gt;=35)),"5/3 සමත්",IF(AND(CC129&gt;=4,CD129&gt;=1,OR(E129&gt;=20,F129&gt;=20,L129&gt;=20)),"සමත් කළ හැකි",IF(CB129=9,"W9","අසමත් ?")))))</f>
        <v/>
      </c>
    </row>
    <row r="130" customFormat="false" ht="13.8" hidden="false" customHeight="false" outlineLevel="0" collapsed="false">
      <c r="A130" s="160" t="n">
        <v>31</v>
      </c>
      <c r="B130" s="187"/>
      <c r="C130" s="161"/>
      <c r="D130" s="162"/>
      <c r="E130" s="163"/>
      <c r="F130" s="164"/>
      <c r="G130" s="163"/>
      <c r="H130" s="165"/>
      <c r="I130" s="165"/>
      <c r="J130" s="164"/>
      <c r="K130" s="163"/>
      <c r="L130" s="165"/>
      <c r="M130" s="165"/>
      <c r="N130" s="164"/>
      <c r="O130" s="163"/>
      <c r="P130" s="165"/>
      <c r="Q130" s="165"/>
      <c r="R130" s="165"/>
      <c r="S130" s="165"/>
      <c r="T130" s="165"/>
      <c r="U130" s="165"/>
      <c r="V130" s="164"/>
      <c r="W130" s="163"/>
      <c r="X130" s="165"/>
      <c r="Y130" s="165"/>
      <c r="Z130" s="165"/>
      <c r="AA130" s="165"/>
      <c r="AB130" s="165"/>
      <c r="AC130" s="165"/>
      <c r="AD130" s="164"/>
      <c r="AE130" s="163"/>
      <c r="AF130" s="165"/>
      <c r="AG130" s="165"/>
      <c r="AH130" s="165"/>
      <c r="AI130" s="165"/>
      <c r="AJ130" s="165"/>
      <c r="AK130" s="165"/>
      <c r="AL130" s="166"/>
      <c r="AM130" s="167" t="str">
        <f aca="false">IF(B130="","",SUM(E130:AL130))</f>
        <v/>
      </c>
      <c r="AN130" s="168" t="str">
        <f aca="false">IF(B130="","",AM130/9)</f>
        <v/>
      </c>
      <c r="AO130" s="169" t="str">
        <f aca="false">IF(B130="","",IF(AM130=0,"-",RANK(AM130,$AM$100:$AM$149,0)))</f>
        <v/>
      </c>
      <c r="AP130" s="167" t="str">
        <f aca="false">IF(E130="","",IF(E130="-","-",IF(UPPER(E130)="AB","+",VLOOKUP(E130,'විෂය තොරතුරු'!$P$24:$Q$28,2))))</f>
        <v/>
      </c>
      <c r="AQ130" s="168" t="str">
        <f aca="false">IF(F130="","",IF(F130="-","-",IF(UPPER(F130)="AB","+",VLOOKUP(F130,'විෂය තොරතුරු'!$P$24:$Q$28,2))))</f>
        <v/>
      </c>
      <c r="AR130" s="168" t="str">
        <f aca="false">IF(G130="","",IF(G130="-","-",IF(UPPER(G130)="AB","+",VLOOKUP(G130,'විෂය තොරතුරු'!$P$24:$Q$28,2))))</f>
        <v/>
      </c>
      <c r="AS130" s="168" t="str">
        <f aca="false">IF(H130="","",IF(H130="-","-",IF(UPPER(H130)="AB","+",VLOOKUP(H130,'විෂය තොරතුරු'!$P$24:$Q$28,2))))</f>
        <v/>
      </c>
      <c r="AT130" s="168" t="str">
        <f aca="false">IF(I130="","",IF(I130="-","-",IF(UPPER(I130)="AB","+",VLOOKUP(I130,'විෂය තොරතුරු'!$P$24:$Q$28,2))))</f>
        <v/>
      </c>
      <c r="AU130" s="170" t="str">
        <f aca="false">IF(J130="","",IF(J130="-","-",IF(UPPER(J130)="AB","+",VLOOKUP(J130,'විෂය තොරතුරු'!$P$24:$Q$28,2))))</f>
        <v/>
      </c>
      <c r="AV130" s="171" t="str">
        <f aca="false">IF(K130="","",IF(K130="-","-",IF(UPPER(K130)="AB","+",VLOOKUP(K130,'විෂය තොරතුරු'!$P$24:$Q$28,2))))</f>
        <v/>
      </c>
      <c r="AW130" s="168" t="str">
        <f aca="false">IF(L130="","",IF(L130="-","-",IF(UPPER(L130)="AB","+",VLOOKUP(L130,'විෂය තොරතුරු'!$P$24:$Q$28,2))))</f>
        <v/>
      </c>
      <c r="AX130" s="168" t="str">
        <f aca="false">IF(M130="","",IF(M130="-","-",IF(UPPER(M130)="AB","+",VLOOKUP(M130,'විෂය තොරතුරු'!$P$24:$Q$28,2))))</f>
        <v/>
      </c>
      <c r="AY130" s="169" t="str">
        <f aca="false">IF(N130="","",IF(N130="-","-",IF(UPPER(N130)="AB","+",VLOOKUP(N130,'විෂය තොරතුරු'!$P$24:$Q$28,2))))</f>
        <v/>
      </c>
      <c r="AZ130" s="167" t="str">
        <f aca="false">IF(O130="","",IF(O130="-","-",IF(UPPER(O130)="AB","+",VLOOKUP(O130,'විෂය තොරතුරු'!$P$24:$Q$28,2))))</f>
        <v/>
      </c>
      <c r="BA130" s="168" t="str">
        <f aca="false">IF(P130="","",IF(P130="-","-",IF(UPPER(P130)="AB","+",VLOOKUP(P130,'විෂය තොරතුරු'!$P$24:$Q$28,2))))</f>
        <v/>
      </c>
      <c r="BB130" s="168" t="str">
        <f aca="false">IF(Q130="","",IF(Q130="-","-",IF(UPPER(Q130)="AB","+",VLOOKUP(Q130,'විෂය තොරතුරු'!$P$24:$Q$28,2))))</f>
        <v/>
      </c>
      <c r="BC130" s="168" t="str">
        <f aca="false">IF(R130="","",IF(R130="-","-",IF(UPPER(R130)="AB","+",VLOOKUP(R130,'විෂය තොරතුරු'!$P$24:$Q$28,2))))</f>
        <v/>
      </c>
      <c r="BD130" s="168" t="str">
        <f aca="false">IF(S130="","",IF(S130="-","-",IF(UPPER(S130)="AB","+",VLOOKUP(S130,'විෂය තොරතුරු'!$P$24:$Q$28,2))))</f>
        <v/>
      </c>
      <c r="BE130" s="168" t="str">
        <f aca="false">IF(T130="","",IF(T130="-","-",IF(UPPER(T130)="AB","+",VLOOKUP(T130,'විෂය තොරතුරු'!$P$24:$Q$28,2))))</f>
        <v/>
      </c>
      <c r="BF130" s="168" t="str">
        <f aca="false">IF(U130="","",IF(U130="-","-",IF(UPPER(U130)="AB","+",VLOOKUP(U130,'විෂය තොරතුරු'!$P$24:$Q$28,2))))</f>
        <v/>
      </c>
      <c r="BG130" s="170" t="str">
        <f aca="false">IF(V130="","",IF(V130="-","-",IF(UPPER(V130)="AB","+",VLOOKUP(V130,'විෂය තොරතුරු'!$P$24:$Q$28,2))))</f>
        <v/>
      </c>
      <c r="BH130" s="171" t="str">
        <f aca="false">IF(W130="","",IF(W130="-","-",IF(UPPER(W130)="AB","+",VLOOKUP(W130,'විෂය තොරතුරු'!$P$24:$Q$28,2))))</f>
        <v/>
      </c>
      <c r="BI130" s="168" t="str">
        <f aca="false">IF(X130="","",IF(X130="-","-",IF(UPPER(X130)="AB","+",VLOOKUP(X130,'විෂය තොරතුරු'!$P$24:$Q$28,2))))</f>
        <v/>
      </c>
      <c r="BJ130" s="168" t="str">
        <f aca="false">IF(Y130="","",IF(Y130="-","-",IF(UPPER(Y130)="AB","+",VLOOKUP(Y130,'විෂය තොරතුරු'!$P$24:$Q$28,2))))</f>
        <v/>
      </c>
      <c r="BK130" s="168" t="str">
        <f aca="false">IF(Z130="","",IF(Z130="-","-",IF(UPPER(Z130)="AB","+",VLOOKUP(Z130,'විෂය තොරතුරු'!$P$24:$Q$28,2))))</f>
        <v/>
      </c>
      <c r="BL130" s="168" t="str">
        <f aca="false">IF(AA130="","",IF(AA130="-","-",IF(UPPER(AA130)="AB","+",VLOOKUP(AA130,'විෂය තොරතුරු'!$P$24:$Q$28,2))))</f>
        <v/>
      </c>
      <c r="BM130" s="168" t="str">
        <f aca="false">IF(AB130="","",IF(AB130="-","-",IF(UPPER(AB130)="AB","+",VLOOKUP(AB130,'විෂය තොරතුරු'!$P$24:$Q$28,2))))</f>
        <v/>
      </c>
      <c r="BN130" s="168" t="str">
        <f aca="false">IF(AC130="","",IF(AC130="-","-",IF(UPPER(AC130)="AB","+",VLOOKUP(AC130,'විෂය තොරතුරු'!$P$24:$Q$28,2))))</f>
        <v/>
      </c>
      <c r="BO130" s="169" t="str">
        <f aca="false">IF(AD130="","",IF(AD130="-","-",IF(UPPER(AD130)="AB","+",VLOOKUP(AD130,'විෂය තොරතුරු'!$P$24:$Q$28,2))))</f>
        <v/>
      </c>
      <c r="BP130" s="171" t="str">
        <f aca="false">IF(AE130="","",IF(AE130="-","-",IF(UPPER(AE130)="AB","+",VLOOKUP(AE130,'විෂය තොරතුරු'!$P$24:$Q$28,2))))</f>
        <v/>
      </c>
      <c r="BQ130" s="168" t="str">
        <f aca="false">IF(AF130="","",IF(AF130="-","-",IF(UPPER(AF130)="AB","+",VLOOKUP(AF130,'විෂය තොරතුරු'!$P$24:$Q$28,2))))</f>
        <v/>
      </c>
      <c r="BR130" s="168" t="str">
        <f aca="false">IF(AG130="","",IF(AG130="-","-",IF(UPPER(AG130)="AB","+",VLOOKUP(AG130,'විෂය තොරතුරු'!$P$24:$Q$28,2))))</f>
        <v/>
      </c>
      <c r="BS130" s="168" t="str">
        <f aca="false">IF(AH130="","",IF(AH130="-","-",IF(UPPER(AH130)="AB","+",VLOOKUP(AH130,'විෂය තොරතුරු'!$P$24:$Q$28,2))))</f>
        <v/>
      </c>
      <c r="BT130" s="168" t="str">
        <f aca="false">IF(AI130="","",IF(AI130="-","-",IF(UPPER(AI130)="AB","+",VLOOKUP(AI130,'විෂය තොරතුරු'!$P$24:$Q$28,2))))</f>
        <v/>
      </c>
      <c r="BU130" s="168" t="str">
        <f aca="false">IF(AJ130="","",IF(AJ130="-","-",IF(UPPER(AJ130)="AB","+",VLOOKUP(AJ130,'විෂය තොරතුරු'!$P$24:$Q$28,2))))</f>
        <v/>
      </c>
      <c r="BV130" s="168" t="str">
        <f aca="false">IF(AK130="","",IF(AK130="-","-",IF(UPPER(AK130)="AB","+",VLOOKUP(AK130,'විෂය තොරතුරු'!$P$24:$Q$28,2))))</f>
        <v/>
      </c>
      <c r="BW130" s="169" t="str">
        <f aca="false">IF(AL130="","",IF(AL130="-","-",IF(UPPER(AL130)="AB","+",VLOOKUP(AL130,'විෂය තොරතුරු'!$P$24:$Q$28,2))))</f>
        <v/>
      </c>
      <c r="BX130" s="171" t="str">
        <f aca="false">IF($B130="","",COUNTIF($AP130:$BW130,"A"))</f>
        <v/>
      </c>
      <c r="BY130" s="171" t="str">
        <f aca="false">IF($B130="","",COUNTIF($AP130:$BW130,"B"))</f>
        <v/>
      </c>
      <c r="BZ130" s="171" t="str">
        <f aca="false">IF($B130="","",COUNTIF($AP130:$BW130,"C"))</f>
        <v/>
      </c>
      <c r="CA130" s="171" t="str">
        <f aca="false">IF($B130="","",COUNTIF($AP130:$BW130,"S"))</f>
        <v/>
      </c>
      <c r="CB130" s="171" t="str">
        <f aca="false">IF($B130="","",COUNTIF($AP130:$BW130,"W"))</f>
        <v/>
      </c>
      <c r="CC130" s="171" t="str">
        <f aca="false">IF(B130="","",SUM(BX130:CA130))</f>
        <v/>
      </c>
      <c r="CD130" s="169" t="str">
        <f aca="false">IF(B130="","",SUM(BX130:BZ130))</f>
        <v/>
      </c>
      <c r="CE130" s="172" t="str">
        <f aca="false">IF(B130="","",IF(AND(CC130&gt;=6,CD130&gt;=3,OR(E130&gt;=35,F130&gt;=35),L130&gt;=35),"6/3 සමත්",IF(AND(CC130&gt;=5,CD130&gt;=3,OR(E130&gt;=35,F130&gt;=35,L130&gt;=35)),"5/3 සමත්",IF(AND(CC130&gt;=4,CD130&gt;=1,OR(E130&gt;=20,F130&gt;=20,L130&gt;=20)),"සමත් කළ හැකි",IF(CB130=9,"W9","අසමත් ?")))))</f>
        <v/>
      </c>
    </row>
    <row r="131" customFormat="false" ht="13.8" hidden="false" customHeight="false" outlineLevel="0" collapsed="false">
      <c r="A131" s="160" t="n">
        <v>32</v>
      </c>
      <c r="B131" s="161"/>
      <c r="C131" s="161"/>
      <c r="D131" s="162"/>
      <c r="E131" s="163"/>
      <c r="F131" s="164"/>
      <c r="G131" s="163"/>
      <c r="H131" s="165"/>
      <c r="I131" s="165"/>
      <c r="J131" s="164"/>
      <c r="K131" s="163"/>
      <c r="L131" s="165"/>
      <c r="M131" s="165"/>
      <c r="N131" s="164"/>
      <c r="O131" s="163"/>
      <c r="P131" s="165"/>
      <c r="Q131" s="165"/>
      <c r="R131" s="165"/>
      <c r="S131" s="165"/>
      <c r="T131" s="165"/>
      <c r="U131" s="165"/>
      <c r="V131" s="164"/>
      <c r="W131" s="163"/>
      <c r="X131" s="165"/>
      <c r="Y131" s="165"/>
      <c r="Z131" s="165"/>
      <c r="AA131" s="165"/>
      <c r="AB131" s="165"/>
      <c r="AC131" s="165"/>
      <c r="AD131" s="164"/>
      <c r="AE131" s="163"/>
      <c r="AF131" s="165"/>
      <c r="AG131" s="165"/>
      <c r="AH131" s="165"/>
      <c r="AI131" s="165"/>
      <c r="AJ131" s="165"/>
      <c r="AK131" s="165"/>
      <c r="AL131" s="166"/>
      <c r="AM131" s="167" t="str">
        <f aca="false">IF(B131="","",SUM(E131:AL131))</f>
        <v/>
      </c>
      <c r="AN131" s="168" t="str">
        <f aca="false">IF(B131="","",AM131/9)</f>
        <v/>
      </c>
      <c r="AO131" s="169" t="str">
        <f aca="false">IF(B131="","",IF(AM131=0,"-",RANK(AM131,$AM$100:$AM$149,0)))</f>
        <v/>
      </c>
      <c r="AP131" s="167" t="str">
        <f aca="false">IF(E131="","",IF(E131="-","-",IF(UPPER(E131)="AB","+",VLOOKUP(E131,'විෂය තොරතුරු'!$P$24:$Q$28,2))))</f>
        <v/>
      </c>
      <c r="AQ131" s="168" t="str">
        <f aca="false">IF(F131="","",IF(F131="-","-",IF(UPPER(F131)="AB","+",VLOOKUP(F131,'විෂය තොරතුරු'!$P$24:$Q$28,2))))</f>
        <v/>
      </c>
      <c r="AR131" s="168" t="str">
        <f aca="false">IF(G131="","",IF(G131="-","-",IF(UPPER(G131)="AB","+",VLOOKUP(G131,'විෂය තොරතුරු'!$P$24:$Q$28,2))))</f>
        <v/>
      </c>
      <c r="AS131" s="168" t="str">
        <f aca="false">IF(H131="","",IF(H131="-","-",IF(UPPER(H131)="AB","+",VLOOKUP(H131,'විෂය තොරතුරු'!$P$24:$Q$28,2))))</f>
        <v/>
      </c>
      <c r="AT131" s="168" t="str">
        <f aca="false">IF(I131="","",IF(I131="-","-",IF(UPPER(I131)="AB","+",VLOOKUP(I131,'විෂය තොරතුරු'!$P$24:$Q$28,2))))</f>
        <v/>
      </c>
      <c r="AU131" s="170" t="str">
        <f aca="false">IF(J131="","",IF(J131="-","-",IF(UPPER(J131)="AB","+",VLOOKUP(J131,'විෂය තොරතුරු'!$P$24:$Q$28,2))))</f>
        <v/>
      </c>
      <c r="AV131" s="171" t="str">
        <f aca="false">IF(K131="","",IF(K131="-","-",IF(UPPER(K131)="AB","+",VLOOKUP(K131,'විෂය තොරතුරු'!$P$24:$Q$28,2))))</f>
        <v/>
      </c>
      <c r="AW131" s="168" t="str">
        <f aca="false">IF(L131="","",IF(L131="-","-",IF(UPPER(L131)="AB","+",VLOOKUP(L131,'විෂය තොරතුරු'!$P$24:$Q$28,2))))</f>
        <v/>
      </c>
      <c r="AX131" s="168" t="str">
        <f aca="false">IF(M131="","",IF(M131="-","-",IF(UPPER(M131)="AB","+",VLOOKUP(M131,'විෂය තොරතුරු'!$P$24:$Q$28,2))))</f>
        <v/>
      </c>
      <c r="AY131" s="169" t="str">
        <f aca="false">IF(N131="","",IF(N131="-","-",IF(UPPER(N131)="AB","+",VLOOKUP(N131,'විෂය තොරතුරු'!$P$24:$Q$28,2))))</f>
        <v/>
      </c>
      <c r="AZ131" s="167" t="str">
        <f aca="false">IF(O131="","",IF(O131="-","-",IF(UPPER(O131)="AB","+",VLOOKUP(O131,'විෂය තොරතුරු'!$P$24:$Q$28,2))))</f>
        <v/>
      </c>
      <c r="BA131" s="168" t="str">
        <f aca="false">IF(P131="","",IF(P131="-","-",IF(UPPER(P131)="AB","+",VLOOKUP(P131,'විෂය තොරතුරු'!$P$24:$Q$28,2))))</f>
        <v/>
      </c>
      <c r="BB131" s="168" t="str">
        <f aca="false">IF(Q131="","",IF(Q131="-","-",IF(UPPER(Q131)="AB","+",VLOOKUP(Q131,'විෂය තොරතුරු'!$P$24:$Q$28,2))))</f>
        <v/>
      </c>
      <c r="BC131" s="168" t="str">
        <f aca="false">IF(R131="","",IF(R131="-","-",IF(UPPER(R131)="AB","+",VLOOKUP(R131,'විෂය තොරතුරු'!$P$24:$Q$28,2))))</f>
        <v/>
      </c>
      <c r="BD131" s="168" t="str">
        <f aca="false">IF(S131="","",IF(S131="-","-",IF(UPPER(S131)="AB","+",VLOOKUP(S131,'විෂය තොරතුරු'!$P$24:$Q$28,2))))</f>
        <v/>
      </c>
      <c r="BE131" s="168" t="str">
        <f aca="false">IF(T131="","",IF(T131="-","-",IF(UPPER(T131)="AB","+",VLOOKUP(T131,'විෂය තොරතුරු'!$P$24:$Q$28,2))))</f>
        <v/>
      </c>
      <c r="BF131" s="168" t="str">
        <f aca="false">IF(U131="","",IF(U131="-","-",IF(UPPER(U131)="AB","+",VLOOKUP(U131,'විෂය තොරතුරු'!$P$24:$Q$28,2))))</f>
        <v/>
      </c>
      <c r="BG131" s="170" t="str">
        <f aca="false">IF(V131="","",IF(V131="-","-",IF(UPPER(V131)="AB","+",VLOOKUP(V131,'විෂය තොරතුරු'!$P$24:$Q$28,2))))</f>
        <v/>
      </c>
      <c r="BH131" s="171" t="str">
        <f aca="false">IF(W131="","",IF(W131="-","-",IF(UPPER(W131)="AB","+",VLOOKUP(W131,'විෂය තොරතුරු'!$P$24:$Q$28,2))))</f>
        <v/>
      </c>
      <c r="BI131" s="168" t="str">
        <f aca="false">IF(X131="","",IF(X131="-","-",IF(UPPER(X131)="AB","+",VLOOKUP(X131,'විෂය තොරතුරු'!$P$24:$Q$28,2))))</f>
        <v/>
      </c>
      <c r="BJ131" s="168" t="str">
        <f aca="false">IF(Y131="","",IF(Y131="-","-",IF(UPPER(Y131)="AB","+",VLOOKUP(Y131,'විෂය තොරතුරු'!$P$24:$Q$28,2))))</f>
        <v/>
      </c>
      <c r="BK131" s="168" t="str">
        <f aca="false">IF(Z131="","",IF(Z131="-","-",IF(UPPER(Z131)="AB","+",VLOOKUP(Z131,'විෂය තොරතුරු'!$P$24:$Q$28,2))))</f>
        <v/>
      </c>
      <c r="BL131" s="168" t="str">
        <f aca="false">IF(AA131="","",IF(AA131="-","-",IF(UPPER(AA131)="AB","+",VLOOKUP(AA131,'විෂය තොරතුරු'!$P$24:$Q$28,2))))</f>
        <v/>
      </c>
      <c r="BM131" s="168" t="str">
        <f aca="false">IF(AB131="","",IF(AB131="-","-",IF(UPPER(AB131)="AB","+",VLOOKUP(AB131,'විෂය තොරතුරු'!$P$24:$Q$28,2))))</f>
        <v/>
      </c>
      <c r="BN131" s="168" t="str">
        <f aca="false">IF(AC131="","",IF(AC131="-","-",IF(UPPER(AC131)="AB","+",VLOOKUP(AC131,'විෂය තොරතුරු'!$P$24:$Q$28,2))))</f>
        <v/>
      </c>
      <c r="BO131" s="169" t="str">
        <f aca="false">IF(AD131="","",IF(AD131="-","-",IF(UPPER(AD131)="AB","+",VLOOKUP(AD131,'විෂය තොරතුරු'!$P$24:$Q$28,2))))</f>
        <v/>
      </c>
      <c r="BP131" s="171" t="str">
        <f aca="false">IF(AE131="","",IF(AE131="-","-",IF(UPPER(AE131)="AB","+",VLOOKUP(AE131,'විෂය තොරතුරු'!$P$24:$Q$28,2))))</f>
        <v/>
      </c>
      <c r="BQ131" s="168" t="str">
        <f aca="false">IF(AF131="","",IF(AF131="-","-",IF(UPPER(AF131)="AB","+",VLOOKUP(AF131,'විෂය තොරතුරු'!$P$24:$Q$28,2))))</f>
        <v/>
      </c>
      <c r="BR131" s="168" t="str">
        <f aca="false">IF(AG131="","",IF(AG131="-","-",IF(UPPER(AG131)="AB","+",VLOOKUP(AG131,'විෂය තොරතුරු'!$P$24:$Q$28,2))))</f>
        <v/>
      </c>
      <c r="BS131" s="168" t="str">
        <f aca="false">IF(AH131="","",IF(AH131="-","-",IF(UPPER(AH131)="AB","+",VLOOKUP(AH131,'විෂය තොරතුරු'!$P$24:$Q$28,2))))</f>
        <v/>
      </c>
      <c r="BT131" s="168" t="str">
        <f aca="false">IF(AI131="","",IF(AI131="-","-",IF(UPPER(AI131)="AB","+",VLOOKUP(AI131,'විෂය තොරතුරු'!$P$24:$Q$28,2))))</f>
        <v/>
      </c>
      <c r="BU131" s="168" t="str">
        <f aca="false">IF(AJ131="","",IF(AJ131="-","-",IF(UPPER(AJ131)="AB","+",VLOOKUP(AJ131,'විෂය තොරතුරු'!$P$24:$Q$28,2))))</f>
        <v/>
      </c>
      <c r="BV131" s="168" t="str">
        <f aca="false">IF(AK131="","",IF(AK131="-","-",IF(UPPER(AK131)="AB","+",VLOOKUP(AK131,'විෂය තොරතුරු'!$P$24:$Q$28,2))))</f>
        <v/>
      </c>
      <c r="BW131" s="169" t="str">
        <f aca="false">IF(AL131="","",IF(AL131="-","-",IF(UPPER(AL131)="AB","+",VLOOKUP(AL131,'විෂය තොරතුරු'!$P$24:$Q$28,2))))</f>
        <v/>
      </c>
      <c r="BX131" s="171" t="str">
        <f aca="false">IF($B131="","",COUNTIF($AP131:$BW131,"A"))</f>
        <v/>
      </c>
      <c r="BY131" s="171" t="str">
        <f aca="false">IF($B131="","",COUNTIF($AP131:$BW131,"B"))</f>
        <v/>
      </c>
      <c r="BZ131" s="171" t="str">
        <f aca="false">IF($B131="","",COUNTIF($AP131:$BW131,"C"))</f>
        <v/>
      </c>
      <c r="CA131" s="171" t="str">
        <f aca="false">IF($B131="","",COUNTIF($AP131:$BW131,"S"))</f>
        <v/>
      </c>
      <c r="CB131" s="171" t="str">
        <f aca="false">IF($B131="","",COUNTIF($AP131:$BW131,"W"))</f>
        <v/>
      </c>
      <c r="CC131" s="171" t="str">
        <f aca="false">IF(B131="","",SUM(BX131:CA131))</f>
        <v/>
      </c>
      <c r="CD131" s="169" t="str">
        <f aca="false">IF(B131="","",SUM(BX131:BZ131))</f>
        <v/>
      </c>
      <c r="CE131" s="172" t="str">
        <f aca="false">IF(B131="","",IF(AND(CC131&gt;=6,CD131&gt;=3,OR(E131&gt;=35,F131&gt;=35),L131&gt;=35),"6/3 සමත්",IF(AND(CC131&gt;=5,CD131&gt;=3,OR(E131&gt;=35,F131&gt;=35,L131&gt;=35)),"5/3 සමත්",IF(AND(CC131&gt;=4,CD131&gt;=1,OR(E131&gt;=20,F131&gt;=20,L131&gt;=20)),"සමත් කළ හැකි",IF(CB131=9,"W9","අසමත් ?")))))</f>
        <v/>
      </c>
    </row>
    <row r="132" customFormat="false" ht="13.8" hidden="false" customHeight="false" outlineLevel="0" collapsed="false">
      <c r="A132" s="160" t="n">
        <v>33</v>
      </c>
      <c r="B132" s="161"/>
      <c r="C132" s="161"/>
      <c r="D132" s="162"/>
      <c r="E132" s="163"/>
      <c r="F132" s="164"/>
      <c r="G132" s="163"/>
      <c r="H132" s="165"/>
      <c r="I132" s="165"/>
      <c r="J132" s="164"/>
      <c r="K132" s="163"/>
      <c r="L132" s="165"/>
      <c r="M132" s="165"/>
      <c r="N132" s="164"/>
      <c r="O132" s="163"/>
      <c r="P132" s="165"/>
      <c r="Q132" s="165"/>
      <c r="R132" s="165"/>
      <c r="S132" s="165"/>
      <c r="T132" s="165"/>
      <c r="U132" s="165"/>
      <c r="V132" s="164"/>
      <c r="W132" s="163"/>
      <c r="X132" s="165"/>
      <c r="Y132" s="165"/>
      <c r="Z132" s="165"/>
      <c r="AA132" s="165"/>
      <c r="AB132" s="165"/>
      <c r="AC132" s="165"/>
      <c r="AD132" s="164"/>
      <c r="AE132" s="163"/>
      <c r="AF132" s="165"/>
      <c r="AG132" s="165"/>
      <c r="AH132" s="165"/>
      <c r="AI132" s="165"/>
      <c r="AJ132" s="165"/>
      <c r="AK132" s="165"/>
      <c r="AL132" s="166"/>
      <c r="AM132" s="167" t="str">
        <f aca="false">IF(B132="","",SUM(E132:AL132))</f>
        <v/>
      </c>
      <c r="AN132" s="168" t="str">
        <f aca="false">IF(B132="","",AM132/9)</f>
        <v/>
      </c>
      <c r="AO132" s="169" t="str">
        <f aca="false">IF(B132="","",IF(AM132=0,"-",RANK(AM132,$AM$100:$AM$149,0)))</f>
        <v/>
      </c>
      <c r="AP132" s="167" t="str">
        <f aca="false">IF(E132="","",IF(E132="-","-",IF(UPPER(E132)="AB","+",VLOOKUP(E132,'විෂය තොරතුරු'!$P$24:$Q$28,2))))</f>
        <v/>
      </c>
      <c r="AQ132" s="168" t="str">
        <f aca="false">IF(F132="","",IF(F132="-","-",IF(UPPER(F132)="AB","+",VLOOKUP(F132,'විෂය තොරතුරු'!$P$24:$Q$28,2))))</f>
        <v/>
      </c>
      <c r="AR132" s="168" t="str">
        <f aca="false">IF(G132="","",IF(G132="-","-",IF(UPPER(G132)="AB","+",VLOOKUP(G132,'විෂය තොරතුරු'!$P$24:$Q$28,2))))</f>
        <v/>
      </c>
      <c r="AS132" s="168" t="str">
        <f aca="false">IF(H132="","",IF(H132="-","-",IF(UPPER(H132)="AB","+",VLOOKUP(H132,'විෂය තොරතුරු'!$P$24:$Q$28,2))))</f>
        <v/>
      </c>
      <c r="AT132" s="168" t="str">
        <f aca="false">IF(I132="","",IF(I132="-","-",IF(UPPER(I132)="AB","+",VLOOKUP(I132,'විෂය තොරතුරු'!$P$24:$Q$28,2))))</f>
        <v/>
      </c>
      <c r="AU132" s="170" t="str">
        <f aca="false">IF(J132="","",IF(J132="-","-",IF(UPPER(J132)="AB","+",VLOOKUP(J132,'විෂය තොරතුරු'!$P$24:$Q$28,2))))</f>
        <v/>
      </c>
      <c r="AV132" s="171" t="str">
        <f aca="false">IF(K132="","",IF(K132="-","-",IF(UPPER(K132)="AB","+",VLOOKUP(K132,'විෂය තොරතුරු'!$P$24:$Q$28,2))))</f>
        <v/>
      </c>
      <c r="AW132" s="168" t="str">
        <f aca="false">IF(L132="","",IF(L132="-","-",IF(UPPER(L132)="AB","+",VLOOKUP(L132,'විෂය තොරතුරු'!$P$24:$Q$28,2))))</f>
        <v/>
      </c>
      <c r="AX132" s="168" t="str">
        <f aca="false">IF(M132="","",IF(M132="-","-",IF(UPPER(M132)="AB","+",VLOOKUP(M132,'විෂය තොරතුරු'!$P$24:$Q$28,2))))</f>
        <v/>
      </c>
      <c r="AY132" s="169" t="str">
        <f aca="false">IF(N132="","",IF(N132="-","-",IF(UPPER(N132)="AB","+",VLOOKUP(N132,'විෂය තොරතුරු'!$P$24:$Q$28,2))))</f>
        <v/>
      </c>
      <c r="AZ132" s="167" t="str">
        <f aca="false">IF(O132="","",IF(O132="-","-",IF(UPPER(O132)="AB","+",VLOOKUP(O132,'විෂය තොරතුරු'!$P$24:$Q$28,2))))</f>
        <v/>
      </c>
      <c r="BA132" s="168" t="str">
        <f aca="false">IF(P132="","",IF(P132="-","-",IF(UPPER(P132)="AB","+",VLOOKUP(P132,'විෂය තොරතුරු'!$P$24:$Q$28,2))))</f>
        <v/>
      </c>
      <c r="BB132" s="168" t="str">
        <f aca="false">IF(Q132="","",IF(Q132="-","-",IF(UPPER(Q132)="AB","+",VLOOKUP(Q132,'විෂය තොරතුරු'!$P$24:$Q$28,2))))</f>
        <v/>
      </c>
      <c r="BC132" s="168" t="str">
        <f aca="false">IF(R132="","",IF(R132="-","-",IF(UPPER(R132)="AB","+",VLOOKUP(R132,'විෂය තොරතුරු'!$P$24:$Q$28,2))))</f>
        <v/>
      </c>
      <c r="BD132" s="168" t="str">
        <f aca="false">IF(S132="","",IF(S132="-","-",IF(UPPER(S132)="AB","+",VLOOKUP(S132,'විෂය තොරතුරු'!$P$24:$Q$28,2))))</f>
        <v/>
      </c>
      <c r="BE132" s="168" t="str">
        <f aca="false">IF(T132="","",IF(T132="-","-",IF(UPPER(T132)="AB","+",VLOOKUP(T132,'විෂය තොරතුරු'!$P$24:$Q$28,2))))</f>
        <v/>
      </c>
      <c r="BF132" s="168" t="str">
        <f aca="false">IF(U132="","",IF(U132="-","-",IF(UPPER(U132)="AB","+",VLOOKUP(U132,'විෂය තොරතුරු'!$P$24:$Q$28,2))))</f>
        <v/>
      </c>
      <c r="BG132" s="170" t="str">
        <f aca="false">IF(V132="","",IF(V132="-","-",IF(UPPER(V132)="AB","+",VLOOKUP(V132,'විෂය තොරතුරු'!$P$24:$Q$28,2))))</f>
        <v/>
      </c>
      <c r="BH132" s="171" t="str">
        <f aca="false">IF(W132="","",IF(W132="-","-",IF(UPPER(W132)="AB","+",VLOOKUP(W132,'විෂය තොරතුරු'!$P$24:$Q$28,2))))</f>
        <v/>
      </c>
      <c r="BI132" s="168" t="str">
        <f aca="false">IF(X132="","",IF(X132="-","-",IF(UPPER(X132)="AB","+",VLOOKUP(X132,'විෂය තොරතුරු'!$P$24:$Q$28,2))))</f>
        <v/>
      </c>
      <c r="BJ132" s="168" t="str">
        <f aca="false">IF(Y132="","",IF(Y132="-","-",IF(UPPER(Y132)="AB","+",VLOOKUP(Y132,'විෂය තොරතුරු'!$P$24:$Q$28,2))))</f>
        <v/>
      </c>
      <c r="BK132" s="168" t="str">
        <f aca="false">IF(Z132="","",IF(Z132="-","-",IF(UPPER(Z132)="AB","+",VLOOKUP(Z132,'විෂය තොරතුරු'!$P$24:$Q$28,2))))</f>
        <v/>
      </c>
      <c r="BL132" s="168" t="str">
        <f aca="false">IF(AA132="","",IF(AA132="-","-",IF(UPPER(AA132)="AB","+",VLOOKUP(AA132,'විෂය තොරතුරු'!$P$24:$Q$28,2))))</f>
        <v/>
      </c>
      <c r="BM132" s="168" t="str">
        <f aca="false">IF(AB132="","",IF(AB132="-","-",IF(UPPER(AB132)="AB","+",VLOOKUP(AB132,'විෂය තොරතුරු'!$P$24:$Q$28,2))))</f>
        <v/>
      </c>
      <c r="BN132" s="168" t="str">
        <f aca="false">IF(AC132="","",IF(AC132="-","-",IF(UPPER(AC132)="AB","+",VLOOKUP(AC132,'විෂය තොරතුරු'!$P$24:$Q$28,2))))</f>
        <v/>
      </c>
      <c r="BO132" s="169" t="str">
        <f aca="false">IF(AD132="","",IF(AD132="-","-",IF(UPPER(AD132)="AB","+",VLOOKUP(AD132,'විෂය තොරතුරු'!$P$24:$Q$28,2))))</f>
        <v/>
      </c>
      <c r="BP132" s="171" t="str">
        <f aca="false">IF(AE132="","",IF(AE132="-","-",IF(UPPER(AE132)="AB","+",VLOOKUP(AE132,'විෂය තොරතුරු'!$P$24:$Q$28,2))))</f>
        <v/>
      </c>
      <c r="BQ132" s="168" t="str">
        <f aca="false">IF(AF132="","",IF(AF132="-","-",IF(UPPER(AF132)="AB","+",VLOOKUP(AF132,'විෂය තොරතුරු'!$P$24:$Q$28,2))))</f>
        <v/>
      </c>
      <c r="BR132" s="168" t="str">
        <f aca="false">IF(AG132="","",IF(AG132="-","-",IF(UPPER(AG132)="AB","+",VLOOKUP(AG132,'විෂය තොරතුරු'!$P$24:$Q$28,2))))</f>
        <v/>
      </c>
      <c r="BS132" s="168" t="str">
        <f aca="false">IF(AH132="","",IF(AH132="-","-",IF(UPPER(AH132)="AB","+",VLOOKUP(AH132,'විෂය තොරතුරු'!$P$24:$Q$28,2))))</f>
        <v/>
      </c>
      <c r="BT132" s="168" t="str">
        <f aca="false">IF(AI132="","",IF(AI132="-","-",IF(UPPER(AI132)="AB","+",VLOOKUP(AI132,'විෂය තොරතුරු'!$P$24:$Q$28,2))))</f>
        <v/>
      </c>
      <c r="BU132" s="168" t="str">
        <f aca="false">IF(AJ132="","",IF(AJ132="-","-",IF(UPPER(AJ132)="AB","+",VLOOKUP(AJ132,'විෂය තොරතුරු'!$P$24:$Q$28,2))))</f>
        <v/>
      </c>
      <c r="BV132" s="168" t="str">
        <f aca="false">IF(AK132="","",IF(AK132="-","-",IF(UPPER(AK132)="AB","+",VLOOKUP(AK132,'විෂය තොරතුරු'!$P$24:$Q$28,2))))</f>
        <v/>
      </c>
      <c r="BW132" s="169" t="str">
        <f aca="false">IF(AL132="","",IF(AL132="-","-",IF(UPPER(AL132)="AB","+",VLOOKUP(AL132,'විෂය තොරතුරු'!$P$24:$Q$28,2))))</f>
        <v/>
      </c>
      <c r="BX132" s="171" t="str">
        <f aca="false">IF($B132="","",COUNTIF($AP132:$BW132,"A"))</f>
        <v/>
      </c>
      <c r="BY132" s="171" t="str">
        <f aca="false">IF($B132="","",COUNTIF($AP132:$BW132,"B"))</f>
        <v/>
      </c>
      <c r="BZ132" s="171" t="str">
        <f aca="false">IF($B132="","",COUNTIF($AP132:$BW132,"C"))</f>
        <v/>
      </c>
      <c r="CA132" s="171" t="str">
        <f aca="false">IF($B132="","",COUNTIF($AP132:$BW132,"S"))</f>
        <v/>
      </c>
      <c r="CB132" s="171" t="str">
        <f aca="false">IF($B132="","",COUNTIF($AP132:$BW132,"W"))</f>
        <v/>
      </c>
      <c r="CC132" s="171" t="str">
        <f aca="false">IF(B132="","",SUM(BX132:CA132))</f>
        <v/>
      </c>
      <c r="CD132" s="169" t="str">
        <f aca="false">IF(B132="","",SUM(BX132:BZ132))</f>
        <v/>
      </c>
      <c r="CE132" s="172" t="str">
        <f aca="false">IF(B132="","",IF(AND(CC132&gt;=6,CD132&gt;=3,OR(E132&gt;=35,F132&gt;=35),L132&gt;=35),"6/3 සමත්",IF(AND(CC132&gt;=5,CD132&gt;=3,OR(E132&gt;=35,F132&gt;=35,L132&gt;=35)),"5/3 සමත්",IF(AND(CC132&gt;=4,CD132&gt;=1,OR(E132&gt;=20,F132&gt;=20,L132&gt;=20)),"සමත් කළ හැකි",IF(CB132=9,"W9","අසමත් ?")))))</f>
        <v/>
      </c>
    </row>
    <row r="133" customFormat="false" ht="13.8" hidden="false" customHeight="false" outlineLevel="0" collapsed="false">
      <c r="A133" s="160" t="n">
        <v>34</v>
      </c>
      <c r="B133" s="161"/>
      <c r="C133" s="161"/>
      <c r="D133" s="162"/>
      <c r="E133" s="163"/>
      <c r="F133" s="164"/>
      <c r="G133" s="163"/>
      <c r="H133" s="165"/>
      <c r="I133" s="165"/>
      <c r="J133" s="164"/>
      <c r="K133" s="163"/>
      <c r="L133" s="165"/>
      <c r="M133" s="165"/>
      <c r="N133" s="164"/>
      <c r="O133" s="163"/>
      <c r="P133" s="165"/>
      <c r="Q133" s="165"/>
      <c r="R133" s="165"/>
      <c r="S133" s="165"/>
      <c r="T133" s="165"/>
      <c r="U133" s="165"/>
      <c r="V133" s="164"/>
      <c r="W133" s="163"/>
      <c r="X133" s="165"/>
      <c r="Y133" s="165"/>
      <c r="Z133" s="165"/>
      <c r="AA133" s="165"/>
      <c r="AB133" s="165"/>
      <c r="AC133" s="165"/>
      <c r="AD133" s="164"/>
      <c r="AE133" s="163"/>
      <c r="AF133" s="165"/>
      <c r="AG133" s="165"/>
      <c r="AH133" s="165"/>
      <c r="AI133" s="165"/>
      <c r="AJ133" s="165"/>
      <c r="AK133" s="165"/>
      <c r="AL133" s="166"/>
      <c r="AM133" s="167" t="str">
        <f aca="false">IF(B133="","",SUM(E133:AL133))</f>
        <v/>
      </c>
      <c r="AN133" s="168" t="str">
        <f aca="false">IF(B133="","",AM133/9)</f>
        <v/>
      </c>
      <c r="AO133" s="169" t="str">
        <f aca="false">IF(B133="","",IF(AM133=0,"-",RANK(AM133,$AM$100:$AM$149,0)))</f>
        <v/>
      </c>
      <c r="AP133" s="167" t="str">
        <f aca="false">IF(E133="","",IF(E133="-","-",IF(UPPER(E133)="AB","+",VLOOKUP(E133,'විෂය තොරතුරු'!$P$24:$Q$28,2))))</f>
        <v/>
      </c>
      <c r="AQ133" s="168" t="str">
        <f aca="false">IF(F133="","",IF(F133="-","-",IF(UPPER(F133)="AB","+",VLOOKUP(F133,'විෂය තොරතුරු'!$P$24:$Q$28,2))))</f>
        <v/>
      </c>
      <c r="AR133" s="168" t="str">
        <f aca="false">IF(G133="","",IF(G133="-","-",IF(UPPER(G133)="AB","+",VLOOKUP(G133,'විෂය තොරතුරු'!$P$24:$Q$28,2))))</f>
        <v/>
      </c>
      <c r="AS133" s="168" t="str">
        <f aca="false">IF(H133="","",IF(H133="-","-",IF(UPPER(H133)="AB","+",VLOOKUP(H133,'විෂය තොරතුරු'!$P$24:$Q$28,2))))</f>
        <v/>
      </c>
      <c r="AT133" s="168" t="str">
        <f aca="false">IF(I133="","",IF(I133="-","-",IF(UPPER(I133)="AB","+",VLOOKUP(I133,'විෂය තොරතුරු'!$P$24:$Q$28,2))))</f>
        <v/>
      </c>
      <c r="AU133" s="170" t="str">
        <f aca="false">IF(J133="","",IF(J133="-","-",IF(UPPER(J133)="AB","+",VLOOKUP(J133,'විෂය තොරතුරු'!$P$24:$Q$28,2))))</f>
        <v/>
      </c>
      <c r="AV133" s="171" t="str">
        <f aca="false">IF(K133="","",IF(K133="-","-",IF(UPPER(K133)="AB","+",VLOOKUP(K133,'විෂය තොරතුරු'!$P$24:$Q$28,2))))</f>
        <v/>
      </c>
      <c r="AW133" s="168" t="str">
        <f aca="false">IF(L133="","",IF(L133="-","-",IF(UPPER(L133)="AB","+",VLOOKUP(L133,'විෂය තොරතුරු'!$P$24:$Q$28,2))))</f>
        <v/>
      </c>
      <c r="AX133" s="168" t="str">
        <f aca="false">IF(M133="","",IF(M133="-","-",IF(UPPER(M133)="AB","+",VLOOKUP(M133,'විෂය තොරතුරු'!$P$24:$Q$28,2))))</f>
        <v/>
      </c>
      <c r="AY133" s="169" t="str">
        <f aca="false">IF(N133="","",IF(N133="-","-",IF(UPPER(N133)="AB","+",VLOOKUP(N133,'විෂය තොරතුරු'!$P$24:$Q$28,2))))</f>
        <v/>
      </c>
      <c r="AZ133" s="167" t="str">
        <f aca="false">IF(O133="","",IF(O133="-","-",IF(UPPER(O133)="AB","+",VLOOKUP(O133,'විෂය තොරතුරු'!$P$24:$Q$28,2))))</f>
        <v/>
      </c>
      <c r="BA133" s="168" t="str">
        <f aca="false">IF(P133="","",IF(P133="-","-",IF(UPPER(P133)="AB","+",VLOOKUP(P133,'විෂය තොරතුරු'!$P$24:$Q$28,2))))</f>
        <v/>
      </c>
      <c r="BB133" s="168" t="str">
        <f aca="false">IF(Q133="","",IF(Q133="-","-",IF(UPPER(Q133)="AB","+",VLOOKUP(Q133,'විෂය තොරතුරු'!$P$24:$Q$28,2))))</f>
        <v/>
      </c>
      <c r="BC133" s="168" t="str">
        <f aca="false">IF(R133="","",IF(R133="-","-",IF(UPPER(R133)="AB","+",VLOOKUP(R133,'විෂය තොරතුරු'!$P$24:$Q$28,2))))</f>
        <v/>
      </c>
      <c r="BD133" s="168" t="str">
        <f aca="false">IF(S133="","",IF(S133="-","-",IF(UPPER(S133)="AB","+",VLOOKUP(S133,'විෂය තොරතුරු'!$P$24:$Q$28,2))))</f>
        <v/>
      </c>
      <c r="BE133" s="168" t="str">
        <f aca="false">IF(T133="","",IF(T133="-","-",IF(UPPER(T133)="AB","+",VLOOKUP(T133,'විෂය තොරතුරු'!$P$24:$Q$28,2))))</f>
        <v/>
      </c>
      <c r="BF133" s="168" t="str">
        <f aca="false">IF(U133="","",IF(U133="-","-",IF(UPPER(U133)="AB","+",VLOOKUP(U133,'විෂය තොරතුරු'!$P$24:$Q$28,2))))</f>
        <v/>
      </c>
      <c r="BG133" s="170" t="str">
        <f aca="false">IF(V133="","",IF(V133="-","-",IF(UPPER(V133)="AB","+",VLOOKUP(V133,'විෂය තොරතුරු'!$P$24:$Q$28,2))))</f>
        <v/>
      </c>
      <c r="BH133" s="171" t="str">
        <f aca="false">IF(W133="","",IF(W133="-","-",IF(UPPER(W133)="AB","+",VLOOKUP(W133,'විෂය තොරතුරු'!$P$24:$Q$28,2))))</f>
        <v/>
      </c>
      <c r="BI133" s="168" t="str">
        <f aca="false">IF(X133="","",IF(X133="-","-",IF(UPPER(X133)="AB","+",VLOOKUP(X133,'විෂය තොරතුරු'!$P$24:$Q$28,2))))</f>
        <v/>
      </c>
      <c r="BJ133" s="168" t="str">
        <f aca="false">IF(Y133="","",IF(Y133="-","-",IF(UPPER(Y133)="AB","+",VLOOKUP(Y133,'විෂය තොරතුරු'!$P$24:$Q$28,2))))</f>
        <v/>
      </c>
      <c r="BK133" s="168" t="str">
        <f aca="false">IF(Z133="","",IF(Z133="-","-",IF(UPPER(Z133)="AB","+",VLOOKUP(Z133,'විෂය තොරතුරු'!$P$24:$Q$28,2))))</f>
        <v/>
      </c>
      <c r="BL133" s="168" t="str">
        <f aca="false">IF(AA133="","",IF(AA133="-","-",IF(UPPER(AA133)="AB","+",VLOOKUP(AA133,'විෂය තොරතුරු'!$P$24:$Q$28,2))))</f>
        <v/>
      </c>
      <c r="BM133" s="168" t="str">
        <f aca="false">IF(AB133="","",IF(AB133="-","-",IF(UPPER(AB133)="AB","+",VLOOKUP(AB133,'විෂය තොරතුරු'!$P$24:$Q$28,2))))</f>
        <v/>
      </c>
      <c r="BN133" s="168" t="str">
        <f aca="false">IF(AC133="","",IF(AC133="-","-",IF(UPPER(AC133)="AB","+",VLOOKUP(AC133,'විෂය තොරතුරු'!$P$24:$Q$28,2))))</f>
        <v/>
      </c>
      <c r="BO133" s="169" t="str">
        <f aca="false">IF(AD133="","",IF(AD133="-","-",IF(UPPER(AD133)="AB","+",VLOOKUP(AD133,'විෂය තොරතුරු'!$P$24:$Q$28,2))))</f>
        <v/>
      </c>
      <c r="BP133" s="171" t="str">
        <f aca="false">IF(AE133="","",IF(AE133="-","-",IF(UPPER(AE133)="AB","+",VLOOKUP(AE133,'විෂය තොරතුරු'!$P$24:$Q$28,2))))</f>
        <v/>
      </c>
      <c r="BQ133" s="168" t="str">
        <f aca="false">IF(AF133="","",IF(AF133="-","-",IF(UPPER(AF133)="AB","+",VLOOKUP(AF133,'විෂය තොරතුරු'!$P$24:$Q$28,2))))</f>
        <v/>
      </c>
      <c r="BR133" s="168" t="str">
        <f aca="false">IF(AG133="","",IF(AG133="-","-",IF(UPPER(AG133)="AB","+",VLOOKUP(AG133,'විෂය තොරතුරු'!$P$24:$Q$28,2))))</f>
        <v/>
      </c>
      <c r="BS133" s="168" t="str">
        <f aca="false">IF(AH133="","",IF(AH133="-","-",IF(UPPER(AH133)="AB","+",VLOOKUP(AH133,'විෂය තොරතුරු'!$P$24:$Q$28,2))))</f>
        <v/>
      </c>
      <c r="BT133" s="168" t="str">
        <f aca="false">IF(AI133="","",IF(AI133="-","-",IF(UPPER(AI133)="AB","+",VLOOKUP(AI133,'විෂය තොරතුරු'!$P$24:$Q$28,2))))</f>
        <v/>
      </c>
      <c r="BU133" s="168" t="str">
        <f aca="false">IF(AJ133="","",IF(AJ133="-","-",IF(UPPER(AJ133)="AB","+",VLOOKUP(AJ133,'විෂය තොරතුරු'!$P$24:$Q$28,2))))</f>
        <v/>
      </c>
      <c r="BV133" s="168" t="str">
        <f aca="false">IF(AK133="","",IF(AK133="-","-",IF(UPPER(AK133)="AB","+",VLOOKUP(AK133,'විෂය තොරතුරු'!$P$24:$Q$28,2))))</f>
        <v/>
      </c>
      <c r="BW133" s="169" t="str">
        <f aca="false">IF(AL133="","",IF(AL133="-","-",IF(UPPER(AL133)="AB","+",VLOOKUP(AL133,'විෂය තොරතුරු'!$P$24:$Q$28,2))))</f>
        <v/>
      </c>
      <c r="BX133" s="171" t="str">
        <f aca="false">IF($B133="","",COUNTIF($AP133:$BW133,"A"))</f>
        <v/>
      </c>
      <c r="BY133" s="171" t="str">
        <f aca="false">IF($B133="","",COUNTIF($AP133:$BW133,"B"))</f>
        <v/>
      </c>
      <c r="BZ133" s="171" t="str">
        <f aca="false">IF($B133="","",COUNTIF($AP133:$BW133,"C"))</f>
        <v/>
      </c>
      <c r="CA133" s="171" t="str">
        <f aca="false">IF($B133="","",COUNTIF($AP133:$BW133,"S"))</f>
        <v/>
      </c>
      <c r="CB133" s="171" t="str">
        <f aca="false">IF($B133="","",COUNTIF($AP133:$BW133,"W"))</f>
        <v/>
      </c>
      <c r="CC133" s="171" t="str">
        <f aca="false">IF(B133="","",SUM(BX133:CA133))</f>
        <v/>
      </c>
      <c r="CD133" s="169" t="str">
        <f aca="false">IF(B133="","",SUM(BX133:BZ133))</f>
        <v/>
      </c>
      <c r="CE133" s="172" t="str">
        <f aca="false">IF(B133="","",IF(AND(CC133&gt;=6,CD133&gt;=3,OR(E133&gt;=35,F133&gt;=35),L133&gt;=35),"6/3 සමත්",IF(AND(CC133&gt;=5,CD133&gt;=3,OR(E133&gt;=35,F133&gt;=35,L133&gt;=35)),"5/3 සමත්",IF(AND(CC133&gt;=4,CD133&gt;=1,OR(E133&gt;=20,F133&gt;=20,L133&gt;=20)),"සමත් කළ හැකි",IF(CB133=9,"W9","අසමත් ?")))))</f>
        <v/>
      </c>
    </row>
    <row r="134" customFormat="false" ht="13.8" hidden="false" customHeight="false" outlineLevel="0" collapsed="false">
      <c r="A134" s="160" t="n">
        <v>35</v>
      </c>
      <c r="B134" s="161"/>
      <c r="C134" s="161"/>
      <c r="D134" s="162"/>
      <c r="E134" s="163"/>
      <c r="F134" s="164"/>
      <c r="G134" s="163"/>
      <c r="H134" s="165"/>
      <c r="I134" s="165"/>
      <c r="J134" s="164"/>
      <c r="K134" s="163"/>
      <c r="L134" s="165"/>
      <c r="M134" s="165"/>
      <c r="N134" s="164"/>
      <c r="O134" s="163"/>
      <c r="P134" s="165"/>
      <c r="Q134" s="165"/>
      <c r="R134" s="165"/>
      <c r="S134" s="165"/>
      <c r="T134" s="165"/>
      <c r="U134" s="165"/>
      <c r="V134" s="164"/>
      <c r="W134" s="163"/>
      <c r="X134" s="165"/>
      <c r="Y134" s="165"/>
      <c r="Z134" s="165"/>
      <c r="AA134" s="165"/>
      <c r="AB134" s="165"/>
      <c r="AC134" s="165"/>
      <c r="AD134" s="164"/>
      <c r="AE134" s="163"/>
      <c r="AF134" s="165"/>
      <c r="AG134" s="165"/>
      <c r="AH134" s="165"/>
      <c r="AI134" s="165"/>
      <c r="AJ134" s="165"/>
      <c r="AK134" s="165"/>
      <c r="AL134" s="166"/>
      <c r="AM134" s="167" t="str">
        <f aca="false">IF(B134="","",SUM(E134:AL134))</f>
        <v/>
      </c>
      <c r="AN134" s="168" t="str">
        <f aca="false">IF(B134="","",AM134/9)</f>
        <v/>
      </c>
      <c r="AO134" s="169" t="str">
        <f aca="false">IF(B134="","",IF(AM134=0,"-",RANK(AM134,$AM$100:$AM$149,0)))</f>
        <v/>
      </c>
      <c r="AP134" s="167" t="str">
        <f aca="false">IF(E134="","",IF(E134="-","-",IF(UPPER(E134)="AB","+",VLOOKUP(E134,'විෂය තොරතුරු'!$P$24:$Q$28,2))))</f>
        <v/>
      </c>
      <c r="AQ134" s="168" t="str">
        <f aca="false">IF(F134="","",IF(F134="-","-",IF(UPPER(F134)="AB","+",VLOOKUP(F134,'විෂය තොරතුරු'!$P$24:$Q$28,2))))</f>
        <v/>
      </c>
      <c r="AR134" s="168" t="str">
        <f aca="false">IF(G134="","",IF(G134="-","-",IF(UPPER(G134)="AB","+",VLOOKUP(G134,'විෂය තොරතුරු'!$P$24:$Q$28,2))))</f>
        <v/>
      </c>
      <c r="AS134" s="168" t="str">
        <f aca="false">IF(H134="","",IF(H134="-","-",IF(UPPER(H134)="AB","+",VLOOKUP(H134,'විෂය තොරතුරු'!$P$24:$Q$28,2))))</f>
        <v/>
      </c>
      <c r="AT134" s="168" t="str">
        <f aca="false">IF(I134="","",IF(I134="-","-",IF(UPPER(I134)="AB","+",VLOOKUP(I134,'විෂය තොරතුරු'!$P$24:$Q$28,2))))</f>
        <v/>
      </c>
      <c r="AU134" s="170" t="str">
        <f aca="false">IF(J134="","",IF(J134="-","-",IF(UPPER(J134)="AB","+",VLOOKUP(J134,'විෂය තොරතුරු'!$P$24:$Q$28,2))))</f>
        <v/>
      </c>
      <c r="AV134" s="171" t="str">
        <f aca="false">IF(K134="","",IF(K134="-","-",IF(UPPER(K134)="AB","+",VLOOKUP(K134,'විෂය තොරතුරු'!$P$24:$Q$28,2))))</f>
        <v/>
      </c>
      <c r="AW134" s="168" t="str">
        <f aca="false">IF(L134="","",IF(L134="-","-",IF(UPPER(L134)="AB","+",VLOOKUP(L134,'විෂය තොරතුරු'!$P$24:$Q$28,2))))</f>
        <v/>
      </c>
      <c r="AX134" s="168" t="str">
        <f aca="false">IF(M134="","",IF(M134="-","-",IF(UPPER(M134)="AB","+",VLOOKUP(M134,'විෂය තොරතුරු'!$P$24:$Q$28,2))))</f>
        <v/>
      </c>
      <c r="AY134" s="169" t="str">
        <f aca="false">IF(N134="","",IF(N134="-","-",IF(UPPER(N134)="AB","+",VLOOKUP(N134,'විෂය තොරතුරු'!$P$24:$Q$28,2))))</f>
        <v/>
      </c>
      <c r="AZ134" s="167" t="str">
        <f aca="false">IF(O134="","",IF(O134="-","-",IF(UPPER(O134)="AB","+",VLOOKUP(O134,'විෂය තොරතුරු'!$P$24:$Q$28,2))))</f>
        <v/>
      </c>
      <c r="BA134" s="168" t="str">
        <f aca="false">IF(P134="","",IF(P134="-","-",IF(UPPER(P134)="AB","+",VLOOKUP(P134,'විෂය තොරතුරු'!$P$24:$Q$28,2))))</f>
        <v/>
      </c>
      <c r="BB134" s="168" t="str">
        <f aca="false">IF(Q134="","",IF(Q134="-","-",IF(UPPER(Q134)="AB","+",VLOOKUP(Q134,'විෂය තොරතුරු'!$P$24:$Q$28,2))))</f>
        <v/>
      </c>
      <c r="BC134" s="168" t="str">
        <f aca="false">IF(R134="","",IF(R134="-","-",IF(UPPER(R134)="AB","+",VLOOKUP(R134,'විෂය තොරතුරු'!$P$24:$Q$28,2))))</f>
        <v/>
      </c>
      <c r="BD134" s="168" t="str">
        <f aca="false">IF(S134="","",IF(S134="-","-",IF(UPPER(S134)="AB","+",VLOOKUP(S134,'විෂය තොරතුරු'!$P$24:$Q$28,2))))</f>
        <v/>
      </c>
      <c r="BE134" s="168" t="str">
        <f aca="false">IF(T134="","",IF(T134="-","-",IF(UPPER(T134)="AB","+",VLOOKUP(T134,'විෂය තොරතුරු'!$P$24:$Q$28,2))))</f>
        <v/>
      </c>
      <c r="BF134" s="168" t="str">
        <f aca="false">IF(U134="","",IF(U134="-","-",IF(UPPER(U134)="AB","+",VLOOKUP(U134,'විෂය තොරතුරු'!$P$24:$Q$28,2))))</f>
        <v/>
      </c>
      <c r="BG134" s="170" t="str">
        <f aca="false">IF(V134="","",IF(V134="-","-",IF(UPPER(V134)="AB","+",VLOOKUP(V134,'විෂය තොරතුරු'!$P$24:$Q$28,2))))</f>
        <v/>
      </c>
      <c r="BH134" s="171" t="str">
        <f aca="false">IF(W134="","",IF(W134="-","-",IF(UPPER(W134)="AB","+",VLOOKUP(W134,'විෂය තොරතුරු'!$P$24:$Q$28,2))))</f>
        <v/>
      </c>
      <c r="BI134" s="168" t="str">
        <f aca="false">IF(X134="","",IF(X134="-","-",IF(UPPER(X134)="AB","+",VLOOKUP(X134,'විෂය තොරතුරු'!$P$24:$Q$28,2))))</f>
        <v/>
      </c>
      <c r="BJ134" s="168" t="str">
        <f aca="false">IF(Y134="","",IF(Y134="-","-",IF(UPPER(Y134)="AB","+",VLOOKUP(Y134,'විෂය තොරතුරු'!$P$24:$Q$28,2))))</f>
        <v/>
      </c>
      <c r="BK134" s="168" t="str">
        <f aca="false">IF(Z134="","",IF(Z134="-","-",IF(UPPER(Z134)="AB","+",VLOOKUP(Z134,'විෂය තොරතුරු'!$P$24:$Q$28,2))))</f>
        <v/>
      </c>
      <c r="BL134" s="168" t="str">
        <f aca="false">IF(AA134="","",IF(AA134="-","-",IF(UPPER(AA134)="AB","+",VLOOKUP(AA134,'විෂය තොරතුරු'!$P$24:$Q$28,2))))</f>
        <v/>
      </c>
      <c r="BM134" s="168" t="str">
        <f aca="false">IF(AB134="","",IF(AB134="-","-",IF(UPPER(AB134)="AB","+",VLOOKUP(AB134,'විෂය තොරතුරු'!$P$24:$Q$28,2))))</f>
        <v/>
      </c>
      <c r="BN134" s="168" t="str">
        <f aca="false">IF(AC134="","",IF(AC134="-","-",IF(UPPER(AC134)="AB","+",VLOOKUP(AC134,'විෂය තොරතුරු'!$P$24:$Q$28,2))))</f>
        <v/>
      </c>
      <c r="BO134" s="169" t="str">
        <f aca="false">IF(AD134="","",IF(AD134="-","-",IF(UPPER(AD134)="AB","+",VLOOKUP(AD134,'විෂය තොරතුරු'!$P$24:$Q$28,2))))</f>
        <v/>
      </c>
      <c r="BP134" s="171" t="str">
        <f aca="false">IF(AE134="","",IF(AE134="-","-",IF(UPPER(AE134)="AB","+",VLOOKUP(AE134,'විෂය තොරතුරු'!$P$24:$Q$28,2))))</f>
        <v/>
      </c>
      <c r="BQ134" s="168" t="str">
        <f aca="false">IF(AF134="","",IF(AF134="-","-",IF(UPPER(AF134)="AB","+",VLOOKUP(AF134,'විෂය තොරතුරු'!$P$24:$Q$28,2))))</f>
        <v/>
      </c>
      <c r="BR134" s="168" t="str">
        <f aca="false">IF(AG134="","",IF(AG134="-","-",IF(UPPER(AG134)="AB","+",VLOOKUP(AG134,'විෂය තොරතුරු'!$P$24:$Q$28,2))))</f>
        <v/>
      </c>
      <c r="BS134" s="168" t="str">
        <f aca="false">IF(AH134="","",IF(AH134="-","-",IF(UPPER(AH134)="AB","+",VLOOKUP(AH134,'විෂය තොරතුරු'!$P$24:$Q$28,2))))</f>
        <v/>
      </c>
      <c r="BT134" s="168" t="str">
        <f aca="false">IF(AI134="","",IF(AI134="-","-",IF(UPPER(AI134)="AB","+",VLOOKUP(AI134,'විෂය තොරතුරු'!$P$24:$Q$28,2))))</f>
        <v/>
      </c>
      <c r="BU134" s="168" t="str">
        <f aca="false">IF(AJ134="","",IF(AJ134="-","-",IF(UPPER(AJ134)="AB","+",VLOOKUP(AJ134,'විෂය තොරතුරු'!$P$24:$Q$28,2))))</f>
        <v/>
      </c>
      <c r="BV134" s="168" t="str">
        <f aca="false">IF(AK134="","",IF(AK134="-","-",IF(UPPER(AK134)="AB","+",VLOOKUP(AK134,'විෂය තොරතුරු'!$P$24:$Q$28,2))))</f>
        <v/>
      </c>
      <c r="BW134" s="169" t="str">
        <f aca="false">IF(AL134="","",IF(AL134="-","-",IF(UPPER(AL134)="AB","+",VLOOKUP(AL134,'විෂය තොරතුරු'!$P$24:$Q$28,2))))</f>
        <v/>
      </c>
      <c r="BX134" s="171" t="str">
        <f aca="false">IF($B134="","",COUNTIF($AP134:$BW134,"A"))</f>
        <v/>
      </c>
      <c r="BY134" s="171" t="str">
        <f aca="false">IF($B134="","",COUNTIF($AP134:$BW134,"B"))</f>
        <v/>
      </c>
      <c r="BZ134" s="171" t="str">
        <f aca="false">IF($B134="","",COUNTIF($AP134:$BW134,"C"))</f>
        <v/>
      </c>
      <c r="CA134" s="171" t="str">
        <f aca="false">IF($B134="","",COUNTIF($AP134:$BW134,"S"))</f>
        <v/>
      </c>
      <c r="CB134" s="171" t="str">
        <f aca="false">IF($B134="","",COUNTIF($AP134:$BW134,"W"))</f>
        <v/>
      </c>
      <c r="CC134" s="171" t="str">
        <f aca="false">IF(B134="","",SUM(BX134:CA134))</f>
        <v/>
      </c>
      <c r="CD134" s="169" t="str">
        <f aca="false">IF(B134="","",SUM(BX134:BZ134))</f>
        <v/>
      </c>
      <c r="CE134" s="172" t="str">
        <f aca="false">IF(B134="","",IF(AND(CC134&gt;=6,CD134&gt;=3,OR(E134&gt;=35,F134&gt;=35),L134&gt;=35),"6/3 සමත්",IF(AND(CC134&gt;=5,CD134&gt;=3,OR(E134&gt;=35,F134&gt;=35,L134&gt;=35)),"5/3 සමත්",IF(AND(CC134&gt;=4,CD134&gt;=1,OR(E134&gt;=20,F134&gt;=20,L134&gt;=20)),"සමත් කළ හැකි",IF(CB134=9,"W9","අසමත් ?")))))</f>
        <v/>
      </c>
    </row>
    <row r="135" customFormat="false" ht="13.8" hidden="false" customHeight="false" outlineLevel="0" collapsed="false">
      <c r="A135" s="160" t="n">
        <v>36</v>
      </c>
      <c r="B135" s="161"/>
      <c r="C135" s="161"/>
      <c r="D135" s="162"/>
      <c r="E135" s="163"/>
      <c r="F135" s="164"/>
      <c r="G135" s="163"/>
      <c r="H135" s="165"/>
      <c r="I135" s="165"/>
      <c r="J135" s="164"/>
      <c r="K135" s="163"/>
      <c r="L135" s="165"/>
      <c r="M135" s="165"/>
      <c r="N135" s="164"/>
      <c r="O135" s="163"/>
      <c r="P135" s="165"/>
      <c r="Q135" s="165"/>
      <c r="R135" s="165"/>
      <c r="S135" s="165"/>
      <c r="T135" s="165"/>
      <c r="U135" s="165"/>
      <c r="V135" s="164"/>
      <c r="W135" s="163"/>
      <c r="X135" s="165"/>
      <c r="Y135" s="165"/>
      <c r="Z135" s="165"/>
      <c r="AA135" s="165"/>
      <c r="AB135" s="165"/>
      <c r="AC135" s="165"/>
      <c r="AD135" s="164"/>
      <c r="AE135" s="163"/>
      <c r="AF135" s="165"/>
      <c r="AG135" s="165"/>
      <c r="AH135" s="165"/>
      <c r="AI135" s="165"/>
      <c r="AJ135" s="165"/>
      <c r="AK135" s="165"/>
      <c r="AL135" s="166"/>
      <c r="AM135" s="167" t="str">
        <f aca="false">IF(B135="","",SUM(E135:AL135))</f>
        <v/>
      </c>
      <c r="AN135" s="168" t="str">
        <f aca="false">IF(B135="","",AM135/9)</f>
        <v/>
      </c>
      <c r="AO135" s="169" t="str">
        <f aca="false">IF(B135="","",IF(AM135=0,"-",RANK(AM135,$AM$100:$AM$149,0)))</f>
        <v/>
      </c>
      <c r="AP135" s="167" t="str">
        <f aca="false">IF(E135="","",IF(E135="-","-",IF(UPPER(E135)="AB","+",VLOOKUP(E135,'විෂය තොරතුරු'!$P$24:$Q$28,2))))</f>
        <v/>
      </c>
      <c r="AQ135" s="168" t="str">
        <f aca="false">IF(F135="","",IF(F135="-","-",IF(UPPER(F135)="AB","+",VLOOKUP(F135,'විෂය තොරතුරු'!$P$24:$Q$28,2))))</f>
        <v/>
      </c>
      <c r="AR135" s="168" t="str">
        <f aca="false">IF(G135="","",IF(G135="-","-",IF(UPPER(G135)="AB","+",VLOOKUP(G135,'විෂය තොරතුරු'!$P$24:$Q$28,2))))</f>
        <v/>
      </c>
      <c r="AS135" s="168" t="str">
        <f aca="false">IF(H135="","",IF(H135="-","-",IF(UPPER(H135)="AB","+",VLOOKUP(H135,'විෂය තොරතුරු'!$P$24:$Q$28,2))))</f>
        <v/>
      </c>
      <c r="AT135" s="168" t="str">
        <f aca="false">IF(I135="","",IF(I135="-","-",IF(UPPER(I135)="AB","+",VLOOKUP(I135,'විෂය තොරතුරු'!$P$24:$Q$28,2))))</f>
        <v/>
      </c>
      <c r="AU135" s="170" t="str">
        <f aca="false">IF(J135="","",IF(J135="-","-",IF(UPPER(J135)="AB","+",VLOOKUP(J135,'විෂය තොරතුරු'!$P$24:$Q$28,2))))</f>
        <v/>
      </c>
      <c r="AV135" s="171" t="str">
        <f aca="false">IF(K135="","",IF(K135="-","-",IF(UPPER(K135)="AB","+",VLOOKUP(K135,'විෂය තොරතුරු'!$P$24:$Q$28,2))))</f>
        <v/>
      </c>
      <c r="AW135" s="168" t="str">
        <f aca="false">IF(L135="","",IF(L135="-","-",IF(UPPER(L135)="AB","+",VLOOKUP(L135,'විෂය තොරතුරු'!$P$24:$Q$28,2))))</f>
        <v/>
      </c>
      <c r="AX135" s="168" t="str">
        <f aca="false">IF(M135="","",IF(M135="-","-",IF(UPPER(M135)="AB","+",VLOOKUP(M135,'විෂය තොරතුරු'!$P$24:$Q$28,2))))</f>
        <v/>
      </c>
      <c r="AY135" s="169" t="str">
        <f aca="false">IF(N135="","",IF(N135="-","-",IF(UPPER(N135)="AB","+",VLOOKUP(N135,'විෂය තොරතුරු'!$P$24:$Q$28,2))))</f>
        <v/>
      </c>
      <c r="AZ135" s="167" t="str">
        <f aca="false">IF(O135="","",IF(O135="-","-",IF(UPPER(O135)="AB","+",VLOOKUP(O135,'විෂය තොරතුරු'!$P$24:$Q$28,2))))</f>
        <v/>
      </c>
      <c r="BA135" s="168" t="str">
        <f aca="false">IF(P135="","",IF(P135="-","-",IF(UPPER(P135)="AB","+",VLOOKUP(P135,'විෂය තොරතුරු'!$P$24:$Q$28,2))))</f>
        <v/>
      </c>
      <c r="BB135" s="168" t="str">
        <f aca="false">IF(Q135="","",IF(Q135="-","-",IF(UPPER(Q135)="AB","+",VLOOKUP(Q135,'විෂය තොරතුරු'!$P$24:$Q$28,2))))</f>
        <v/>
      </c>
      <c r="BC135" s="168" t="str">
        <f aca="false">IF(R135="","",IF(R135="-","-",IF(UPPER(R135)="AB","+",VLOOKUP(R135,'විෂය තොරතුරු'!$P$24:$Q$28,2))))</f>
        <v/>
      </c>
      <c r="BD135" s="168" t="str">
        <f aca="false">IF(S135="","",IF(S135="-","-",IF(UPPER(S135)="AB","+",VLOOKUP(S135,'විෂය තොරතුරු'!$P$24:$Q$28,2))))</f>
        <v/>
      </c>
      <c r="BE135" s="168" t="str">
        <f aca="false">IF(T135="","",IF(T135="-","-",IF(UPPER(T135)="AB","+",VLOOKUP(T135,'විෂය තොරතුරු'!$P$24:$Q$28,2))))</f>
        <v/>
      </c>
      <c r="BF135" s="168" t="str">
        <f aca="false">IF(U135="","",IF(U135="-","-",IF(UPPER(U135)="AB","+",VLOOKUP(U135,'විෂය තොරතුරු'!$P$24:$Q$28,2))))</f>
        <v/>
      </c>
      <c r="BG135" s="170" t="str">
        <f aca="false">IF(V135="","",IF(V135="-","-",IF(UPPER(V135)="AB","+",VLOOKUP(V135,'විෂය තොරතුරු'!$P$24:$Q$28,2))))</f>
        <v/>
      </c>
      <c r="BH135" s="171" t="str">
        <f aca="false">IF(W135="","",IF(W135="-","-",IF(UPPER(W135)="AB","+",VLOOKUP(W135,'විෂය තොරතුරු'!$P$24:$Q$28,2))))</f>
        <v/>
      </c>
      <c r="BI135" s="168" t="str">
        <f aca="false">IF(X135="","",IF(X135="-","-",IF(UPPER(X135)="AB","+",VLOOKUP(X135,'විෂය තොරතුරු'!$P$24:$Q$28,2))))</f>
        <v/>
      </c>
      <c r="BJ135" s="168" t="str">
        <f aca="false">IF(Y135="","",IF(Y135="-","-",IF(UPPER(Y135)="AB","+",VLOOKUP(Y135,'විෂය තොරතුරු'!$P$24:$Q$28,2))))</f>
        <v/>
      </c>
      <c r="BK135" s="168" t="str">
        <f aca="false">IF(Z135="","",IF(Z135="-","-",IF(UPPER(Z135)="AB","+",VLOOKUP(Z135,'විෂය තොරතුරු'!$P$24:$Q$28,2))))</f>
        <v/>
      </c>
      <c r="BL135" s="168" t="str">
        <f aca="false">IF(AA135="","",IF(AA135="-","-",IF(UPPER(AA135)="AB","+",VLOOKUP(AA135,'විෂය තොරතුරු'!$P$24:$Q$28,2))))</f>
        <v/>
      </c>
      <c r="BM135" s="168" t="str">
        <f aca="false">IF(AB135="","",IF(AB135="-","-",IF(UPPER(AB135)="AB","+",VLOOKUP(AB135,'විෂය තොරතුරු'!$P$24:$Q$28,2))))</f>
        <v/>
      </c>
      <c r="BN135" s="168" t="str">
        <f aca="false">IF(AC135="","",IF(AC135="-","-",IF(UPPER(AC135)="AB","+",VLOOKUP(AC135,'විෂය තොරතුරු'!$P$24:$Q$28,2))))</f>
        <v/>
      </c>
      <c r="BO135" s="169" t="str">
        <f aca="false">IF(AD135="","",IF(AD135="-","-",IF(UPPER(AD135)="AB","+",VLOOKUP(AD135,'විෂය තොරතුරු'!$P$24:$Q$28,2))))</f>
        <v/>
      </c>
      <c r="BP135" s="171" t="str">
        <f aca="false">IF(AE135="","",IF(AE135="-","-",IF(UPPER(AE135)="AB","+",VLOOKUP(AE135,'විෂය තොරතුරු'!$P$24:$Q$28,2))))</f>
        <v/>
      </c>
      <c r="BQ135" s="168" t="str">
        <f aca="false">IF(AF135="","",IF(AF135="-","-",IF(UPPER(AF135)="AB","+",VLOOKUP(AF135,'විෂය තොරතුරු'!$P$24:$Q$28,2))))</f>
        <v/>
      </c>
      <c r="BR135" s="168" t="str">
        <f aca="false">IF(AG135="","",IF(AG135="-","-",IF(UPPER(AG135)="AB","+",VLOOKUP(AG135,'විෂය තොරතුරු'!$P$24:$Q$28,2))))</f>
        <v/>
      </c>
      <c r="BS135" s="168" t="str">
        <f aca="false">IF(AH135="","",IF(AH135="-","-",IF(UPPER(AH135)="AB","+",VLOOKUP(AH135,'විෂය තොරතුරු'!$P$24:$Q$28,2))))</f>
        <v/>
      </c>
      <c r="BT135" s="168" t="str">
        <f aca="false">IF(AI135="","",IF(AI135="-","-",IF(UPPER(AI135)="AB","+",VLOOKUP(AI135,'විෂය තොරතුරු'!$P$24:$Q$28,2))))</f>
        <v/>
      </c>
      <c r="BU135" s="168" t="str">
        <f aca="false">IF(AJ135="","",IF(AJ135="-","-",IF(UPPER(AJ135)="AB","+",VLOOKUP(AJ135,'විෂය තොරතුරු'!$P$24:$Q$28,2))))</f>
        <v/>
      </c>
      <c r="BV135" s="168" t="str">
        <f aca="false">IF(AK135="","",IF(AK135="-","-",IF(UPPER(AK135)="AB","+",VLOOKUP(AK135,'විෂය තොරතුරු'!$P$24:$Q$28,2))))</f>
        <v/>
      </c>
      <c r="BW135" s="169" t="str">
        <f aca="false">IF(AL135="","",IF(AL135="-","-",IF(UPPER(AL135)="AB","+",VLOOKUP(AL135,'විෂය තොරතුරු'!$P$24:$Q$28,2))))</f>
        <v/>
      </c>
      <c r="BX135" s="171" t="str">
        <f aca="false">IF($B135="","",COUNTIF($AP135:$BW135,"A"))</f>
        <v/>
      </c>
      <c r="BY135" s="171" t="str">
        <f aca="false">IF($B135="","",COUNTIF($AP135:$BW135,"B"))</f>
        <v/>
      </c>
      <c r="BZ135" s="171" t="str">
        <f aca="false">IF($B135="","",COUNTIF($AP135:$BW135,"C"))</f>
        <v/>
      </c>
      <c r="CA135" s="171" t="str">
        <f aca="false">IF($B135="","",COUNTIF($AP135:$BW135,"S"))</f>
        <v/>
      </c>
      <c r="CB135" s="171" t="str">
        <f aca="false">IF($B135="","",COUNTIF($AP135:$BW135,"W"))</f>
        <v/>
      </c>
      <c r="CC135" s="171" t="str">
        <f aca="false">IF(B135="","",SUM(BX135:CA135))</f>
        <v/>
      </c>
      <c r="CD135" s="169" t="str">
        <f aca="false">IF(B135="","",SUM(BX135:BZ135))</f>
        <v/>
      </c>
      <c r="CE135" s="172" t="str">
        <f aca="false">IF(B135="","",IF(AND(CC135&gt;=6,CD135&gt;=3,OR(E135&gt;=35,F135&gt;=35),L135&gt;=35),"6/3 සමත්",IF(AND(CC135&gt;=5,CD135&gt;=3,OR(E135&gt;=35,F135&gt;=35,L135&gt;=35)),"5/3 සමත්",IF(AND(CC135&gt;=4,CD135&gt;=1,OR(E135&gt;=20,F135&gt;=20,L135&gt;=20)),"සමත් කළ හැකි",IF(CB135=9,"W9","අසමත් ?")))))</f>
        <v/>
      </c>
    </row>
    <row r="136" customFormat="false" ht="13.8" hidden="false" customHeight="false" outlineLevel="0" collapsed="false">
      <c r="A136" s="160" t="n">
        <v>37</v>
      </c>
      <c r="B136" s="161"/>
      <c r="C136" s="161"/>
      <c r="D136" s="162"/>
      <c r="E136" s="163"/>
      <c r="F136" s="164"/>
      <c r="G136" s="163"/>
      <c r="H136" s="165"/>
      <c r="I136" s="165"/>
      <c r="J136" s="164"/>
      <c r="K136" s="163"/>
      <c r="L136" s="165"/>
      <c r="M136" s="165"/>
      <c r="N136" s="164"/>
      <c r="O136" s="163"/>
      <c r="P136" s="165"/>
      <c r="Q136" s="165"/>
      <c r="R136" s="165"/>
      <c r="S136" s="165"/>
      <c r="T136" s="165"/>
      <c r="U136" s="165"/>
      <c r="V136" s="164"/>
      <c r="W136" s="163"/>
      <c r="X136" s="165"/>
      <c r="Y136" s="165"/>
      <c r="Z136" s="165"/>
      <c r="AA136" s="165"/>
      <c r="AB136" s="165"/>
      <c r="AC136" s="165"/>
      <c r="AD136" s="164"/>
      <c r="AE136" s="163"/>
      <c r="AF136" s="165"/>
      <c r="AG136" s="165"/>
      <c r="AH136" s="165"/>
      <c r="AI136" s="165"/>
      <c r="AJ136" s="165"/>
      <c r="AK136" s="165"/>
      <c r="AL136" s="166"/>
      <c r="AM136" s="167" t="str">
        <f aca="false">IF(B136="","",SUM(E136:AL136))</f>
        <v/>
      </c>
      <c r="AN136" s="168" t="str">
        <f aca="false">IF(B136="","",AM136/9)</f>
        <v/>
      </c>
      <c r="AO136" s="169" t="str">
        <f aca="false">IF(B136="","",IF(AM136=0,"-",RANK(AM136,$AM$100:$AM$149,0)))</f>
        <v/>
      </c>
      <c r="AP136" s="167" t="str">
        <f aca="false">IF(E136="","",IF(E136="-","-",IF(UPPER(E136)="AB","+",VLOOKUP(E136,'විෂය තොරතුරු'!$P$24:$Q$28,2))))</f>
        <v/>
      </c>
      <c r="AQ136" s="168" t="str">
        <f aca="false">IF(F136="","",IF(F136="-","-",IF(UPPER(F136)="AB","+",VLOOKUP(F136,'විෂය තොරතුරු'!$P$24:$Q$28,2))))</f>
        <v/>
      </c>
      <c r="AR136" s="168" t="str">
        <f aca="false">IF(G136="","",IF(G136="-","-",IF(UPPER(G136)="AB","+",VLOOKUP(G136,'විෂය තොරතුරු'!$P$24:$Q$28,2))))</f>
        <v/>
      </c>
      <c r="AS136" s="168" t="str">
        <f aca="false">IF(H136="","",IF(H136="-","-",IF(UPPER(H136)="AB","+",VLOOKUP(H136,'විෂය තොරතුරු'!$P$24:$Q$28,2))))</f>
        <v/>
      </c>
      <c r="AT136" s="168" t="str">
        <f aca="false">IF(I136="","",IF(I136="-","-",IF(UPPER(I136)="AB","+",VLOOKUP(I136,'විෂය තොරතුරු'!$P$24:$Q$28,2))))</f>
        <v/>
      </c>
      <c r="AU136" s="170" t="str">
        <f aca="false">IF(J136="","",IF(J136="-","-",IF(UPPER(J136)="AB","+",VLOOKUP(J136,'විෂය තොරතුරු'!$P$24:$Q$28,2))))</f>
        <v/>
      </c>
      <c r="AV136" s="171" t="str">
        <f aca="false">IF(K136="","",IF(K136="-","-",IF(UPPER(K136)="AB","+",VLOOKUP(K136,'විෂය තොරතුරු'!$P$24:$Q$28,2))))</f>
        <v/>
      </c>
      <c r="AW136" s="168" t="str">
        <f aca="false">IF(L136="","",IF(L136="-","-",IF(UPPER(L136)="AB","+",VLOOKUP(L136,'විෂය තොරතුරු'!$P$24:$Q$28,2))))</f>
        <v/>
      </c>
      <c r="AX136" s="168" t="str">
        <f aca="false">IF(M136="","",IF(M136="-","-",IF(UPPER(M136)="AB","+",VLOOKUP(M136,'විෂය තොරතුරු'!$P$24:$Q$28,2))))</f>
        <v/>
      </c>
      <c r="AY136" s="169" t="str">
        <f aca="false">IF(N136="","",IF(N136="-","-",IF(UPPER(N136)="AB","+",VLOOKUP(N136,'විෂය තොරතුරු'!$P$24:$Q$28,2))))</f>
        <v/>
      </c>
      <c r="AZ136" s="167" t="str">
        <f aca="false">IF(O136="","",IF(O136="-","-",IF(UPPER(O136)="AB","+",VLOOKUP(O136,'විෂය තොරතුරු'!$P$24:$Q$28,2))))</f>
        <v/>
      </c>
      <c r="BA136" s="168" t="str">
        <f aca="false">IF(P136="","",IF(P136="-","-",IF(UPPER(P136)="AB","+",VLOOKUP(P136,'විෂය තොරතුරු'!$P$24:$Q$28,2))))</f>
        <v/>
      </c>
      <c r="BB136" s="168" t="str">
        <f aca="false">IF(Q136="","",IF(Q136="-","-",IF(UPPER(Q136)="AB","+",VLOOKUP(Q136,'විෂය තොරතුරු'!$P$24:$Q$28,2))))</f>
        <v/>
      </c>
      <c r="BC136" s="168" t="str">
        <f aca="false">IF(R136="","",IF(R136="-","-",IF(UPPER(R136)="AB","+",VLOOKUP(R136,'විෂය තොරතුරු'!$P$24:$Q$28,2))))</f>
        <v/>
      </c>
      <c r="BD136" s="168" t="str">
        <f aca="false">IF(S136="","",IF(S136="-","-",IF(UPPER(S136)="AB","+",VLOOKUP(S136,'විෂය තොරතුරු'!$P$24:$Q$28,2))))</f>
        <v/>
      </c>
      <c r="BE136" s="168" t="str">
        <f aca="false">IF(T136="","",IF(T136="-","-",IF(UPPER(T136)="AB","+",VLOOKUP(T136,'විෂය තොරතුරු'!$P$24:$Q$28,2))))</f>
        <v/>
      </c>
      <c r="BF136" s="168" t="str">
        <f aca="false">IF(U136="","",IF(U136="-","-",IF(UPPER(U136)="AB","+",VLOOKUP(U136,'විෂය තොරතුරු'!$P$24:$Q$28,2))))</f>
        <v/>
      </c>
      <c r="BG136" s="170" t="str">
        <f aca="false">IF(V136="","",IF(V136="-","-",IF(UPPER(V136)="AB","+",VLOOKUP(V136,'විෂය තොරතුරු'!$P$24:$Q$28,2))))</f>
        <v/>
      </c>
      <c r="BH136" s="171" t="str">
        <f aca="false">IF(W136="","",IF(W136="-","-",IF(UPPER(W136)="AB","+",VLOOKUP(W136,'විෂය තොරතුරු'!$P$24:$Q$28,2))))</f>
        <v/>
      </c>
      <c r="BI136" s="168" t="str">
        <f aca="false">IF(X136="","",IF(X136="-","-",IF(UPPER(X136)="AB","+",VLOOKUP(X136,'විෂය තොරතුරු'!$P$24:$Q$28,2))))</f>
        <v/>
      </c>
      <c r="BJ136" s="168" t="str">
        <f aca="false">IF(Y136="","",IF(Y136="-","-",IF(UPPER(Y136)="AB","+",VLOOKUP(Y136,'විෂය තොරතුරු'!$P$24:$Q$28,2))))</f>
        <v/>
      </c>
      <c r="BK136" s="168" t="str">
        <f aca="false">IF(Z136="","",IF(Z136="-","-",IF(UPPER(Z136)="AB","+",VLOOKUP(Z136,'විෂය තොරතුරු'!$P$24:$Q$28,2))))</f>
        <v/>
      </c>
      <c r="BL136" s="168" t="str">
        <f aca="false">IF(AA136="","",IF(AA136="-","-",IF(UPPER(AA136)="AB","+",VLOOKUP(AA136,'විෂය තොරතුරු'!$P$24:$Q$28,2))))</f>
        <v/>
      </c>
      <c r="BM136" s="168" t="str">
        <f aca="false">IF(AB136="","",IF(AB136="-","-",IF(UPPER(AB136)="AB","+",VLOOKUP(AB136,'විෂය තොරතුරු'!$P$24:$Q$28,2))))</f>
        <v/>
      </c>
      <c r="BN136" s="168" t="str">
        <f aca="false">IF(AC136="","",IF(AC136="-","-",IF(UPPER(AC136)="AB","+",VLOOKUP(AC136,'විෂය තොරතුරු'!$P$24:$Q$28,2))))</f>
        <v/>
      </c>
      <c r="BO136" s="169" t="str">
        <f aca="false">IF(AD136="","",IF(AD136="-","-",IF(UPPER(AD136)="AB","+",VLOOKUP(AD136,'විෂය තොරතුරු'!$P$24:$Q$28,2))))</f>
        <v/>
      </c>
      <c r="BP136" s="171" t="str">
        <f aca="false">IF(AE136="","",IF(AE136="-","-",IF(UPPER(AE136)="AB","+",VLOOKUP(AE136,'විෂය තොරතුරු'!$P$24:$Q$28,2))))</f>
        <v/>
      </c>
      <c r="BQ136" s="168" t="str">
        <f aca="false">IF(AF136="","",IF(AF136="-","-",IF(UPPER(AF136)="AB","+",VLOOKUP(AF136,'විෂය තොරතුරු'!$P$24:$Q$28,2))))</f>
        <v/>
      </c>
      <c r="BR136" s="168" t="str">
        <f aca="false">IF(AG136="","",IF(AG136="-","-",IF(UPPER(AG136)="AB","+",VLOOKUP(AG136,'විෂය තොරතුරු'!$P$24:$Q$28,2))))</f>
        <v/>
      </c>
      <c r="BS136" s="168" t="str">
        <f aca="false">IF(AH136="","",IF(AH136="-","-",IF(UPPER(AH136)="AB","+",VLOOKUP(AH136,'විෂය තොරතුරු'!$P$24:$Q$28,2))))</f>
        <v/>
      </c>
      <c r="BT136" s="168" t="str">
        <f aca="false">IF(AI136="","",IF(AI136="-","-",IF(UPPER(AI136)="AB","+",VLOOKUP(AI136,'විෂය තොරතුරු'!$P$24:$Q$28,2))))</f>
        <v/>
      </c>
      <c r="BU136" s="168" t="str">
        <f aca="false">IF(AJ136="","",IF(AJ136="-","-",IF(UPPER(AJ136)="AB","+",VLOOKUP(AJ136,'විෂය තොරතුරු'!$P$24:$Q$28,2))))</f>
        <v/>
      </c>
      <c r="BV136" s="168" t="str">
        <f aca="false">IF(AK136="","",IF(AK136="-","-",IF(UPPER(AK136)="AB","+",VLOOKUP(AK136,'විෂය තොරතුරු'!$P$24:$Q$28,2))))</f>
        <v/>
      </c>
      <c r="BW136" s="169" t="str">
        <f aca="false">IF(AL136="","",IF(AL136="-","-",IF(UPPER(AL136)="AB","+",VLOOKUP(AL136,'විෂය තොරතුරු'!$P$24:$Q$28,2))))</f>
        <v/>
      </c>
      <c r="BX136" s="171" t="str">
        <f aca="false">IF($B136="","",COUNTIF($AP136:$BW136,"A"))</f>
        <v/>
      </c>
      <c r="BY136" s="171" t="str">
        <f aca="false">IF($B136="","",COUNTIF($AP136:$BW136,"B"))</f>
        <v/>
      </c>
      <c r="BZ136" s="171" t="str">
        <f aca="false">IF($B136="","",COUNTIF($AP136:$BW136,"C"))</f>
        <v/>
      </c>
      <c r="CA136" s="171" t="str">
        <f aca="false">IF($B136="","",COUNTIF($AP136:$BW136,"S"))</f>
        <v/>
      </c>
      <c r="CB136" s="171" t="str">
        <f aca="false">IF($B136="","",COUNTIF($AP136:$BW136,"W"))</f>
        <v/>
      </c>
      <c r="CC136" s="171" t="str">
        <f aca="false">IF(B136="","",SUM(BX136:CA136))</f>
        <v/>
      </c>
      <c r="CD136" s="169" t="str">
        <f aca="false">IF(B136="","",SUM(BX136:BZ136))</f>
        <v/>
      </c>
      <c r="CE136" s="172" t="str">
        <f aca="false">IF(B136="","",IF(AND(CC136&gt;=6,CD136&gt;=3,OR(E136&gt;=35,F136&gt;=35),L136&gt;=35),"6/3 සමත්",IF(AND(CC136&gt;=5,CD136&gt;=3,OR(E136&gt;=35,F136&gt;=35,L136&gt;=35)),"5/3 සමත්",IF(AND(CC136&gt;=4,CD136&gt;=1,OR(E136&gt;=20,F136&gt;=20,L136&gt;=20)),"සමත් කළ හැකි",IF(CB136=9,"W9","අසමත් ?")))))</f>
        <v/>
      </c>
    </row>
    <row r="137" customFormat="false" ht="13.8" hidden="false" customHeight="false" outlineLevel="0" collapsed="false">
      <c r="A137" s="160" t="n">
        <v>38</v>
      </c>
      <c r="B137" s="161"/>
      <c r="C137" s="161"/>
      <c r="D137" s="162"/>
      <c r="E137" s="163"/>
      <c r="F137" s="164"/>
      <c r="G137" s="163"/>
      <c r="H137" s="165"/>
      <c r="I137" s="165"/>
      <c r="J137" s="164"/>
      <c r="K137" s="163"/>
      <c r="L137" s="165"/>
      <c r="M137" s="165"/>
      <c r="N137" s="164"/>
      <c r="O137" s="163"/>
      <c r="P137" s="165"/>
      <c r="Q137" s="165"/>
      <c r="R137" s="165"/>
      <c r="S137" s="165"/>
      <c r="T137" s="165"/>
      <c r="U137" s="165"/>
      <c r="V137" s="164"/>
      <c r="W137" s="163"/>
      <c r="X137" s="165"/>
      <c r="Y137" s="165"/>
      <c r="Z137" s="165"/>
      <c r="AA137" s="165"/>
      <c r="AB137" s="165"/>
      <c r="AC137" s="165"/>
      <c r="AD137" s="164"/>
      <c r="AE137" s="163"/>
      <c r="AF137" s="165"/>
      <c r="AG137" s="165"/>
      <c r="AH137" s="165"/>
      <c r="AI137" s="165"/>
      <c r="AJ137" s="165"/>
      <c r="AK137" s="165"/>
      <c r="AL137" s="166"/>
      <c r="AM137" s="167" t="str">
        <f aca="false">IF(B137="","",SUM(E137:AL137))</f>
        <v/>
      </c>
      <c r="AN137" s="168" t="str">
        <f aca="false">IF(B137="","",AM137/9)</f>
        <v/>
      </c>
      <c r="AO137" s="169" t="str">
        <f aca="false">IF(B137="","",IF(AM137=0,"-",RANK(AM137,$AM$100:$AM$149,0)))</f>
        <v/>
      </c>
      <c r="AP137" s="167" t="str">
        <f aca="false">IF(E137="","",IF(E137="-","-",IF(UPPER(E137)="AB","+",VLOOKUP(E137,'විෂය තොරතුරු'!$P$24:$Q$28,2))))</f>
        <v/>
      </c>
      <c r="AQ137" s="168" t="str">
        <f aca="false">IF(F137="","",IF(F137="-","-",IF(UPPER(F137)="AB","+",VLOOKUP(F137,'විෂය තොරතුරු'!$P$24:$Q$28,2))))</f>
        <v/>
      </c>
      <c r="AR137" s="168" t="str">
        <f aca="false">IF(G137="","",IF(G137="-","-",IF(UPPER(G137)="AB","+",VLOOKUP(G137,'විෂය තොරතුරු'!$P$24:$Q$28,2))))</f>
        <v/>
      </c>
      <c r="AS137" s="168" t="str">
        <f aca="false">IF(H137="","",IF(H137="-","-",IF(UPPER(H137)="AB","+",VLOOKUP(H137,'විෂය තොරතුරු'!$P$24:$Q$28,2))))</f>
        <v/>
      </c>
      <c r="AT137" s="168" t="str">
        <f aca="false">IF(I137="","",IF(I137="-","-",IF(UPPER(I137)="AB","+",VLOOKUP(I137,'විෂය තොරතුරු'!$P$24:$Q$28,2))))</f>
        <v/>
      </c>
      <c r="AU137" s="170" t="str">
        <f aca="false">IF(J137="","",IF(J137="-","-",IF(UPPER(J137)="AB","+",VLOOKUP(J137,'විෂය තොරතුරු'!$P$24:$Q$28,2))))</f>
        <v/>
      </c>
      <c r="AV137" s="171" t="str">
        <f aca="false">IF(K137="","",IF(K137="-","-",IF(UPPER(K137)="AB","+",VLOOKUP(K137,'විෂය තොරතුරු'!$P$24:$Q$28,2))))</f>
        <v/>
      </c>
      <c r="AW137" s="168" t="str">
        <f aca="false">IF(L137="","",IF(L137="-","-",IF(UPPER(L137)="AB","+",VLOOKUP(L137,'විෂය තොරතුරු'!$P$24:$Q$28,2))))</f>
        <v/>
      </c>
      <c r="AX137" s="168" t="str">
        <f aca="false">IF(M137="","",IF(M137="-","-",IF(UPPER(M137)="AB","+",VLOOKUP(M137,'විෂය තොරතුරු'!$P$24:$Q$28,2))))</f>
        <v/>
      </c>
      <c r="AY137" s="169" t="str">
        <f aca="false">IF(N137="","",IF(N137="-","-",IF(UPPER(N137)="AB","+",VLOOKUP(N137,'විෂය තොරතුරු'!$P$24:$Q$28,2))))</f>
        <v/>
      </c>
      <c r="AZ137" s="167" t="str">
        <f aca="false">IF(O137="","",IF(O137="-","-",IF(UPPER(O137)="AB","+",VLOOKUP(O137,'විෂය තොරතුරු'!$P$24:$Q$28,2))))</f>
        <v/>
      </c>
      <c r="BA137" s="168" t="str">
        <f aca="false">IF(P137="","",IF(P137="-","-",IF(UPPER(P137)="AB","+",VLOOKUP(P137,'විෂය තොරතුරු'!$P$24:$Q$28,2))))</f>
        <v/>
      </c>
      <c r="BB137" s="168" t="str">
        <f aca="false">IF(Q137="","",IF(Q137="-","-",IF(UPPER(Q137)="AB","+",VLOOKUP(Q137,'විෂය තොරතුරු'!$P$24:$Q$28,2))))</f>
        <v/>
      </c>
      <c r="BC137" s="168" t="str">
        <f aca="false">IF(R137="","",IF(R137="-","-",IF(UPPER(R137)="AB","+",VLOOKUP(R137,'විෂය තොරතුරු'!$P$24:$Q$28,2))))</f>
        <v/>
      </c>
      <c r="BD137" s="168" t="str">
        <f aca="false">IF(S137="","",IF(S137="-","-",IF(UPPER(S137)="AB","+",VLOOKUP(S137,'විෂය තොරතුරු'!$P$24:$Q$28,2))))</f>
        <v/>
      </c>
      <c r="BE137" s="168" t="str">
        <f aca="false">IF(T137="","",IF(T137="-","-",IF(UPPER(T137)="AB","+",VLOOKUP(T137,'විෂය තොරතුරු'!$P$24:$Q$28,2))))</f>
        <v/>
      </c>
      <c r="BF137" s="168" t="str">
        <f aca="false">IF(U137="","",IF(U137="-","-",IF(UPPER(U137)="AB","+",VLOOKUP(U137,'විෂය තොරතුරු'!$P$24:$Q$28,2))))</f>
        <v/>
      </c>
      <c r="BG137" s="170" t="str">
        <f aca="false">IF(V137="","",IF(V137="-","-",IF(UPPER(V137)="AB","+",VLOOKUP(V137,'විෂය තොරතුරු'!$P$24:$Q$28,2))))</f>
        <v/>
      </c>
      <c r="BH137" s="171" t="str">
        <f aca="false">IF(W137="","",IF(W137="-","-",IF(UPPER(W137)="AB","+",VLOOKUP(W137,'විෂය තොරතුරු'!$P$24:$Q$28,2))))</f>
        <v/>
      </c>
      <c r="BI137" s="168" t="str">
        <f aca="false">IF(X137="","",IF(X137="-","-",IF(UPPER(X137)="AB","+",VLOOKUP(X137,'විෂය තොරතුරු'!$P$24:$Q$28,2))))</f>
        <v/>
      </c>
      <c r="BJ137" s="168" t="str">
        <f aca="false">IF(Y137="","",IF(Y137="-","-",IF(UPPER(Y137)="AB","+",VLOOKUP(Y137,'විෂය තොරතුරු'!$P$24:$Q$28,2))))</f>
        <v/>
      </c>
      <c r="BK137" s="168" t="str">
        <f aca="false">IF(Z137="","",IF(Z137="-","-",IF(UPPER(Z137)="AB","+",VLOOKUP(Z137,'විෂය තොරතුරු'!$P$24:$Q$28,2))))</f>
        <v/>
      </c>
      <c r="BL137" s="168" t="str">
        <f aca="false">IF(AA137="","",IF(AA137="-","-",IF(UPPER(AA137)="AB","+",VLOOKUP(AA137,'විෂය තොරතුරු'!$P$24:$Q$28,2))))</f>
        <v/>
      </c>
      <c r="BM137" s="168" t="str">
        <f aca="false">IF(AB137="","",IF(AB137="-","-",IF(UPPER(AB137)="AB","+",VLOOKUP(AB137,'විෂය තොරතුරු'!$P$24:$Q$28,2))))</f>
        <v/>
      </c>
      <c r="BN137" s="168" t="str">
        <f aca="false">IF(AC137="","",IF(AC137="-","-",IF(UPPER(AC137)="AB","+",VLOOKUP(AC137,'විෂය තොරතුරු'!$P$24:$Q$28,2))))</f>
        <v/>
      </c>
      <c r="BO137" s="169" t="str">
        <f aca="false">IF(AD137="","",IF(AD137="-","-",IF(UPPER(AD137)="AB","+",VLOOKUP(AD137,'විෂය තොරතුරු'!$P$24:$Q$28,2))))</f>
        <v/>
      </c>
      <c r="BP137" s="171" t="str">
        <f aca="false">IF(AE137="","",IF(AE137="-","-",IF(UPPER(AE137)="AB","+",VLOOKUP(AE137,'විෂය තොරතුරු'!$P$24:$Q$28,2))))</f>
        <v/>
      </c>
      <c r="BQ137" s="168" t="str">
        <f aca="false">IF(AF137="","",IF(AF137="-","-",IF(UPPER(AF137)="AB","+",VLOOKUP(AF137,'විෂය තොරතුරු'!$P$24:$Q$28,2))))</f>
        <v/>
      </c>
      <c r="BR137" s="168" t="str">
        <f aca="false">IF(AG137="","",IF(AG137="-","-",IF(UPPER(AG137)="AB","+",VLOOKUP(AG137,'විෂය තොරතුරු'!$P$24:$Q$28,2))))</f>
        <v/>
      </c>
      <c r="BS137" s="168" t="str">
        <f aca="false">IF(AH137="","",IF(AH137="-","-",IF(UPPER(AH137)="AB","+",VLOOKUP(AH137,'විෂය තොරතුරු'!$P$24:$Q$28,2))))</f>
        <v/>
      </c>
      <c r="BT137" s="168" t="str">
        <f aca="false">IF(AI137="","",IF(AI137="-","-",IF(UPPER(AI137)="AB","+",VLOOKUP(AI137,'විෂය තොරතුරු'!$P$24:$Q$28,2))))</f>
        <v/>
      </c>
      <c r="BU137" s="168" t="str">
        <f aca="false">IF(AJ137="","",IF(AJ137="-","-",IF(UPPER(AJ137)="AB","+",VLOOKUP(AJ137,'විෂය තොරතුරු'!$P$24:$Q$28,2))))</f>
        <v/>
      </c>
      <c r="BV137" s="168" t="str">
        <f aca="false">IF(AK137="","",IF(AK137="-","-",IF(UPPER(AK137)="AB","+",VLOOKUP(AK137,'විෂය තොරතුරු'!$P$24:$Q$28,2))))</f>
        <v/>
      </c>
      <c r="BW137" s="169" t="str">
        <f aca="false">IF(AL137="","",IF(AL137="-","-",IF(UPPER(AL137)="AB","+",VLOOKUP(AL137,'විෂය තොරතුරු'!$P$24:$Q$28,2))))</f>
        <v/>
      </c>
      <c r="BX137" s="171" t="str">
        <f aca="false">IF($B137="","",COUNTIF($AP137:$BW137,"A"))</f>
        <v/>
      </c>
      <c r="BY137" s="171" t="str">
        <f aca="false">IF($B137="","",COUNTIF($AP137:$BW137,"B"))</f>
        <v/>
      </c>
      <c r="BZ137" s="171" t="str">
        <f aca="false">IF($B137="","",COUNTIF($AP137:$BW137,"C"))</f>
        <v/>
      </c>
      <c r="CA137" s="171" t="str">
        <f aca="false">IF($B137="","",COUNTIF($AP137:$BW137,"S"))</f>
        <v/>
      </c>
      <c r="CB137" s="171" t="str">
        <f aca="false">IF($B137="","",COUNTIF($AP137:$BW137,"W"))</f>
        <v/>
      </c>
      <c r="CC137" s="171" t="str">
        <f aca="false">IF(B137="","",SUM(BX137:CA137))</f>
        <v/>
      </c>
      <c r="CD137" s="169" t="str">
        <f aca="false">IF(B137="","",SUM(BX137:BZ137))</f>
        <v/>
      </c>
      <c r="CE137" s="172" t="str">
        <f aca="false">IF(B137="","",IF(AND(CC137&gt;=6,CD137&gt;=3,OR(E137&gt;=35,F137&gt;=35),L137&gt;=35),"6/3 සමත්",IF(AND(CC137&gt;=5,CD137&gt;=3,OR(E137&gt;=35,F137&gt;=35,L137&gt;=35)),"5/3 සමත්",IF(AND(CC137&gt;=4,CD137&gt;=1,OR(E137&gt;=20,F137&gt;=20,L137&gt;=20)),"සමත් කළ හැකි",IF(CB137=9,"W9","අසමත් ?")))))</f>
        <v/>
      </c>
    </row>
    <row r="138" customFormat="false" ht="13.8" hidden="false" customHeight="false" outlineLevel="0" collapsed="false">
      <c r="A138" s="160" t="n">
        <v>39</v>
      </c>
      <c r="B138" s="161"/>
      <c r="C138" s="161"/>
      <c r="D138" s="162"/>
      <c r="E138" s="163"/>
      <c r="F138" s="164"/>
      <c r="G138" s="163"/>
      <c r="H138" s="165"/>
      <c r="I138" s="165"/>
      <c r="J138" s="164"/>
      <c r="K138" s="163"/>
      <c r="L138" s="165"/>
      <c r="M138" s="165"/>
      <c r="N138" s="164"/>
      <c r="O138" s="163"/>
      <c r="P138" s="165"/>
      <c r="Q138" s="165"/>
      <c r="R138" s="165"/>
      <c r="S138" s="165"/>
      <c r="T138" s="165"/>
      <c r="U138" s="165"/>
      <c r="V138" s="164"/>
      <c r="W138" s="163"/>
      <c r="X138" s="165"/>
      <c r="Y138" s="165"/>
      <c r="Z138" s="165"/>
      <c r="AA138" s="165"/>
      <c r="AB138" s="165"/>
      <c r="AC138" s="165"/>
      <c r="AD138" s="164"/>
      <c r="AE138" s="163"/>
      <c r="AF138" s="165"/>
      <c r="AG138" s="165"/>
      <c r="AH138" s="165"/>
      <c r="AI138" s="165"/>
      <c r="AJ138" s="165"/>
      <c r="AK138" s="165"/>
      <c r="AL138" s="166"/>
      <c r="AM138" s="167" t="str">
        <f aca="false">IF(B138="","",SUM(E138:AL138))</f>
        <v/>
      </c>
      <c r="AN138" s="168" t="str">
        <f aca="false">IF(B138="","",AM138/9)</f>
        <v/>
      </c>
      <c r="AO138" s="169" t="str">
        <f aca="false">IF(B138="","",IF(AM138=0,"-",RANK(AM138,$AM$100:$AM$149,0)))</f>
        <v/>
      </c>
      <c r="AP138" s="167" t="str">
        <f aca="false">IF(E138="","",IF(E138="-","-",IF(UPPER(E138)="AB","+",VLOOKUP(E138,'විෂය තොරතුරු'!$P$24:$Q$28,2))))</f>
        <v/>
      </c>
      <c r="AQ138" s="168" t="str">
        <f aca="false">IF(F138="","",IF(F138="-","-",IF(UPPER(F138)="AB","+",VLOOKUP(F138,'විෂය තොරතුරු'!$P$24:$Q$28,2))))</f>
        <v/>
      </c>
      <c r="AR138" s="168" t="str">
        <f aca="false">IF(G138="","",IF(G138="-","-",IF(UPPER(G138)="AB","+",VLOOKUP(G138,'විෂය තොරතුරු'!$P$24:$Q$28,2))))</f>
        <v/>
      </c>
      <c r="AS138" s="168" t="str">
        <f aca="false">IF(H138="","",IF(H138="-","-",IF(UPPER(H138)="AB","+",VLOOKUP(H138,'විෂය තොරතුරු'!$P$24:$Q$28,2))))</f>
        <v/>
      </c>
      <c r="AT138" s="168" t="str">
        <f aca="false">IF(I138="","",IF(I138="-","-",IF(UPPER(I138)="AB","+",VLOOKUP(I138,'විෂය තොරතුරු'!$P$24:$Q$28,2))))</f>
        <v/>
      </c>
      <c r="AU138" s="170" t="str">
        <f aca="false">IF(J138="","",IF(J138="-","-",IF(UPPER(J138)="AB","+",VLOOKUP(J138,'විෂය තොරතුරු'!$P$24:$Q$28,2))))</f>
        <v/>
      </c>
      <c r="AV138" s="171" t="str">
        <f aca="false">IF(K138="","",IF(K138="-","-",IF(UPPER(K138)="AB","+",VLOOKUP(K138,'විෂය තොරතුරු'!$P$24:$Q$28,2))))</f>
        <v/>
      </c>
      <c r="AW138" s="168" t="str">
        <f aca="false">IF(L138="","",IF(L138="-","-",IF(UPPER(L138)="AB","+",VLOOKUP(L138,'විෂය තොරතුරු'!$P$24:$Q$28,2))))</f>
        <v/>
      </c>
      <c r="AX138" s="168" t="str">
        <f aca="false">IF(M138="","",IF(M138="-","-",IF(UPPER(M138)="AB","+",VLOOKUP(M138,'විෂය තොරතුරු'!$P$24:$Q$28,2))))</f>
        <v/>
      </c>
      <c r="AY138" s="169" t="str">
        <f aca="false">IF(N138="","",IF(N138="-","-",IF(UPPER(N138)="AB","+",VLOOKUP(N138,'විෂය තොරතුරු'!$P$24:$Q$28,2))))</f>
        <v/>
      </c>
      <c r="AZ138" s="167" t="str">
        <f aca="false">IF(O138="","",IF(O138="-","-",IF(UPPER(O138)="AB","+",VLOOKUP(O138,'විෂය තොරතුරු'!$P$24:$Q$28,2))))</f>
        <v/>
      </c>
      <c r="BA138" s="168" t="str">
        <f aca="false">IF(P138="","",IF(P138="-","-",IF(UPPER(P138)="AB","+",VLOOKUP(P138,'විෂය තොරතුරු'!$P$24:$Q$28,2))))</f>
        <v/>
      </c>
      <c r="BB138" s="168" t="str">
        <f aca="false">IF(Q138="","",IF(Q138="-","-",IF(UPPER(Q138)="AB","+",VLOOKUP(Q138,'විෂය තොරතුරු'!$P$24:$Q$28,2))))</f>
        <v/>
      </c>
      <c r="BC138" s="168" t="str">
        <f aca="false">IF(R138="","",IF(R138="-","-",IF(UPPER(R138)="AB","+",VLOOKUP(R138,'විෂය තොරතුරු'!$P$24:$Q$28,2))))</f>
        <v/>
      </c>
      <c r="BD138" s="168" t="str">
        <f aca="false">IF(S138="","",IF(S138="-","-",IF(UPPER(S138)="AB","+",VLOOKUP(S138,'විෂය තොරතුරු'!$P$24:$Q$28,2))))</f>
        <v/>
      </c>
      <c r="BE138" s="168" t="str">
        <f aca="false">IF(T138="","",IF(T138="-","-",IF(UPPER(T138)="AB","+",VLOOKUP(T138,'විෂය තොරතුරු'!$P$24:$Q$28,2))))</f>
        <v/>
      </c>
      <c r="BF138" s="168" t="str">
        <f aca="false">IF(U138="","",IF(U138="-","-",IF(UPPER(U138)="AB","+",VLOOKUP(U138,'විෂය තොරතුරු'!$P$24:$Q$28,2))))</f>
        <v/>
      </c>
      <c r="BG138" s="170" t="str">
        <f aca="false">IF(V138="","",IF(V138="-","-",IF(UPPER(V138)="AB","+",VLOOKUP(V138,'විෂය තොරතුරු'!$P$24:$Q$28,2))))</f>
        <v/>
      </c>
      <c r="BH138" s="171" t="str">
        <f aca="false">IF(W138="","",IF(W138="-","-",IF(UPPER(W138)="AB","+",VLOOKUP(W138,'විෂය තොරතුරු'!$P$24:$Q$28,2))))</f>
        <v/>
      </c>
      <c r="BI138" s="168" t="str">
        <f aca="false">IF(X138="","",IF(X138="-","-",IF(UPPER(X138)="AB","+",VLOOKUP(X138,'විෂය තොරතුරු'!$P$24:$Q$28,2))))</f>
        <v/>
      </c>
      <c r="BJ138" s="168" t="str">
        <f aca="false">IF(Y138="","",IF(Y138="-","-",IF(UPPER(Y138)="AB","+",VLOOKUP(Y138,'විෂය තොරතුරු'!$P$24:$Q$28,2))))</f>
        <v/>
      </c>
      <c r="BK138" s="168" t="str">
        <f aca="false">IF(Z138="","",IF(Z138="-","-",IF(UPPER(Z138)="AB","+",VLOOKUP(Z138,'විෂය තොරතුරු'!$P$24:$Q$28,2))))</f>
        <v/>
      </c>
      <c r="BL138" s="168" t="str">
        <f aca="false">IF(AA138="","",IF(AA138="-","-",IF(UPPER(AA138)="AB","+",VLOOKUP(AA138,'විෂය තොරතුරු'!$P$24:$Q$28,2))))</f>
        <v/>
      </c>
      <c r="BM138" s="168" t="str">
        <f aca="false">IF(AB138="","",IF(AB138="-","-",IF(UPPER(AB138)="AB","+",VLOOKUP(AB138,'විෂය තොරතුරු'!$P$24:$Q$28,2))))</f>
        <v/>
      </c>
      <c r="BN138" s="168" t="str">
        <f aca="false">IF(AC138="","",IF(AC138="-","-",IF(UPPER(AC138)="AB","+",VLOOKUP(AC138,'විෂය තොරතුරු'!$P$24:$Q$28,2))))</f>
        <v/>
      </c>
      <c r="BO138" s="169" t="str">
        <f aca="false">IF(AD138="","",IF(AD138="-","-",IF(UPPER(AD138)="AB","+",VLOOKUP(AD138,'විෂය තොරතුරු'!$P$24:$Q$28,2))))</f>
        <v/>
      </c>
      <c r="BP138" s="171" t="str">
        <f aca="false">IF(AE138="","",IF(AE138="-","-",IF(UPPER(AE138)="AB","+",VLOOKUP(AE138,'විෂය තොරතුරු'!$P$24:$Q$28,2))))</f>
        <v/>
      </c>
      <c r="BQ138" s="168" t="str">
        <f aca="false">IF(AF138="","",IF(AF138="-","-",IF(UPPER(AF138)="AB","+",VLOOKUP(AF138,'විෂය තොරතුරු'!$P$24:$Q$28,2))))</f>
        <v/>
      </c>
      <c r="BR138" s="168" t="str">
        <f aca="false">IF(AG138="","",IF(AG138="-","-",IF(UPPER(AG138)="AB","+",VLOOKUP(AG138,'විෂය තොරතුරු'!$P$24:$Q$28,2))))</f>
        <v/>
      </c>
      <c r="BS138" s="168" t="str">
        <f aca="false">IF(AH138="","",IF(AH138="-","-",IF(UPPER(AH138)="AB","+",VLOOKUP(AH138,'විෂය තොරතුරු'!$P$24:$Q$28,2))))</f>
        <v/>
      </c>
      <c r="BT138" s="168" t="str">
        <f aca="false">IF(AI138="","",IF(AI138="-","-",IF(UPPER(AI138)="AB","+",VLOOKUP(AI138,'විෂය තොරතුරු'!$P$24:$Q$28,2))))</f>
        <v/>
      </c>
      <c r="BU138" s="168" t="str">
        <f aca="false">IF(AJ138="","",IF(AJ138="-","-",IF(UPPER(AJ138)="AB","+",VLOOKUP(AJ138,'විෂය තොරතුරු'!$P$24:$Q$28,2))))</f>
        <v/>
      </c>
      <c r="BV138" s="168" t="str">
        <f aca="false">IF(AK138="","",IF(AK138="-","-",IF(UPPER(AK138)="AB","+",VLOOKUP(AK138,'විෂය තොරතුරු'!$P$24:$Q$28,2))))</f>
        <v/>
      </c>
      <c r="BW138" s="169" t="str">
        <f aca="false">IF(AL138="","",IF(AL138="-","-",IF(UPPER(AL138)="AB","+",VLOOKUP(AL138,'විෂය තොරතුරු'!$P$24:$Q$28,2))))</f>
        <v/>
      </c>
      <c r="BX138" s="171" t="str">
        <f aca="false">IF($B138="","",COUNTIF($AP138:$BW138,"A"))</f>
        <v/>
      </c>
      <c r="BY138" s="171" t="str">
        <f aca="false">IF($B138="","",COUNTIF($AP138:$BW138,"B"))</f>
        <v/>
      </c>
      <c r="BZ138" s="171" t="str">
        <f aca="false">IF($B138="","",COUNTIF($AP138:$BW138,"C"))</f>
        <v/>
      </c>
      <c r="CA138" s="171" t="str">
        <f aca="false">IF($B138="","",COUNTIF($AP138:$BW138,"S"))</f>
        <v/>
      </c>
      <c r="CB138" s="171" t="str">
        <f aca="false">IF($B138="","",COUNTIF($AP138:$BW138,"W"))</f>
        <v/>
      </c>
      <c r="CC138" s="171" t="str">
        <f aca="false">IF(B138="","",SUM(BX138:CA138))</f>
        <v/>
      </c>
      <c r="CD138" s="169" t="str">
        <f aca="false">IF(B138="","",SUM(BX138:BZ138))</f>
        <v/>
      </c>
      <c r="CE138" s="172" t="str">
        <f aca="false">IF(B138="","",IF(AND(CC138&gt;=6,CD138&gt;=3,OR(E138&gt;=35,F138&gt;=35),L138&gt;=35),"6/3 සමත්",IF(AND(CC138&gt;=5,CD138&gt;=3,OR(E138&gt;=35,F138&gt;=35,L138&gt;=35)),"5/3 සමත්",IF(AND(CC138&gt;=4,CD138&gt;=1,OR(E138&gt;=20,F138&gt;=20,L138&gt;=20)),"සමත් කළ හැකි",IF(CB138=9,"W9","අසමත් ?")))))</f>
        <v/>
      </c>
    </row>
    <row r="139" customFormat="false" ht="13.8" hidden="false" customHeight="false" outlineLevel="0" collapsed="false">
      <c r="A139" s="160" t="n">
        <v>40</v>
      </c>
      <c r="B139" s="161"/>
      <c r="C139" s="161"/>
      <c r="D139" s="162"/>
      <c r="E139" s="163"/>
      <c r="F139" s="164"/>
      <c r="G139" s="163"/>
      <c r="H139" s="165"/>
      <c r="I139" s="165"/>
      <c r="J139" s="164"/>
      <c r="K139" s="163"/>
      <c r="L139" s="165"/>
      <c r="M139" s="165"/>
      <c r="N139" s="164"/>
      <c r="O139" s="163"/>
      <c r="P139" s="165"/>
      <c r="Q139" s="165"/>
      <c r="R139" s="165"/>
      <c r="S139" s="165"/>
      <c r="T139" s="165"/>
      <c r="U139" s="165"/>
      <c r="V139" s="164"/>
      <c r="W139" s="163"/>
      <c r="X139" s="165"/>
      <c r="Y139" s="165"/>
      <c r="Z139" s="165"/>
      <c r="AA139" s="165"/>
      <c r="AB139" s="165"/>
      <c r="AC139" s="165"/>
      <c r="AD139" s="164"/>
      <c r="AE139" s="163"/>
      <c r="AF139" s="165"/>
      <c r="AG139" s="165"/>
      <c r="AH139" s="165"/>
      <c r="AI139" s="165"/>
      <c r="AJ139" s="165"/>
      <c r="AK139" s="165"/>
      <c r="AL139" s="166"/>
      <c r="AM139" s="167" t="str">
        <f aca="false">IF(B139="","",SUM(E139:AL139))</f>
        <v/>
      </c>
      <c r="AN139" s="168" t="str">
        <f aca="false">IF(B139="","",AM139/9)</f>
        <v/>
      </c>
      <c r="AO139" s="169" t="str">
        <f aca="false">IF(B139="","",IF(AM139=0,"-",RANK(AM139,$AM$100:$AM$149,0)))</f>
        <v/>
      </c>
      <c r="AP139" s="167" t="str">
        <f aca="false">IF(E139="","",IF(E139="-","-",IF(UPPER(E139)="AB","+",VLOOKUP(E139,'විෂය තොරතුරු'!$P$24:$Q$28,2))))</f>
        <v/>
      </c>
      <c r="AQ139" s="168" t="str">
        <f aca="false">IF(F139="","",IF(F139="-","-",IF(UPPER(F139)="AB","+",VLOOKUP(F139,'විෂය තොරතුරු'!$P$24:$Q$28,2))))</f>
        <v/>
      </c>
      <c r="AR139" s="168" t="str">
        <f aca="false">IF(G139="","",IF(G139="-","-",IF(UPPER(G139)="AB","+",VLOOKUP(G139,'විෂය තොරතුරු'!$P$24:$Q$28,2))))</f>
        <v/>
      </c>
      <c r="AS139" s="168" t="str">
        <f aca="false">IF(H139="","",IF(H139="-","-",IF(UPPER(H139)="AB","+",VLOOKUP(H139,'විෂය තොරතුරු'!$P$24:$Q$28,2))))</f>
        <v/>
      </c>
      <c r="AT139" s="168" t="str">
        <f aca="false">IF(I139="","",IF(I139="-","-",IF(UPPER(I139)="AB","+",VLOOKUP(I139,'විෂය තොරතුරු'!$P$24:$Q$28,2))))</f>
        <v/>
      </c>
      <c r="AU139" s="170" t="str">
        <f aca="false">IF(J139="","",IF(J139="-","-",IF(UPPER(J139)="AB","+",VLOOKUP(J139,'විෂය තොරතුරු'!$P$24:$Q$28,2))))</f>
        <v/>
      </c>
      <c r="AV139" s="171" t="str">
        <f aca="false">IF(K139="","",IF(K139="-","-",IF(UPPER(K139)="AB","+",VLOOKUP(K139,'විෂය තොරතුරු'!$P$24:$Q$28,2))))</f>
        <v/>
      </c>
      <c r="AW139" s="168" t="str">
        <f aca="false">IF(L139="","",IF(L139="-","-",IF(UPPER(L139)="AB","+",VLOOKUP(L139,'විෂය තොරතුරු'!$P$24:$Q$28,2))))</f>
        <v/>
      </c>
      <c r="AX139" s="168" t="str">
        <f aca="false">IF(M139="","",IF(M139="-","-",IF(UPPER(M139)="AB","+",VLOOKUP(M139,'විෂය තොරතුරු'!$P$24:$Q$28,2))))</f>
        <v/>
      </c>
      <c r="AY139" s="169" t="str">
        <f aca="false">IF(N139="","",IF(N139="-","-",IF(UPPER(N139)="AB","+",VLOOKUP(N139,'විෂය තොරතුරු'!$P$24:$Q$28,2))))</f>
        <v/>
      </c>
      <c r="AZ139" s="167" t="str">
        <f aca="false">IF(O139="","",IF(O139="-","-",IF(UPPER(O139)="AB","+",VLOOKUP(O139,'විෂය තොරතුරු'!$P$24:$Q$28,2))))</f>
        <v/>
      </c>
      <c r="BA139" s="168" t="str">
        <f aca="false">IF(P139="","",IF(P139="-","-",IF(UPPER(P139)="AB","+",VLOOKUP(P139,'විෂය තොරතුරු'!$P$24:$Q$28,2))))</f>
        <v/>
      </c>
      <c r="BB139" s="168" t="str">
        <f aca="false">IF(Q139="","",IF(Q139="-","-",IF(UPPER(Q139)="AB","+",VLOOKUP(Q139,'විෂය තොරතුරු'!$P$24:$Q$28,2))))</f>
        <v/>
      </c>
      <c r="BC139" s="168" t="str">
        <f aca="false">IF(R139="","",IF(R139="-","-",IF(UPPER(R139)="AB","+",VLOOKUP(R139,'විෂය තොරතුරු'!$P$24:$Q$28,2))))</f>
        <v/>
      </c>
      <c r="BD139" s="168" t="str">
        <f aca="false">IF(S139="","",IF(S139="-","-",IF(UPPER(S139)="AB","+",VLOOKUP(S139,'විෂය තොරතුරු'!$P$24:$Q$28,2))))</f>
        <v/>
      </c>
      <c r="BE139" s="168" t="str">
        <f aca="false">IF(T139="","",IF(T139="-","-",IF(UPPER(T139)="AB","+",VLOOKUP(T139,'විෂය තොරතුරු'!$P$24:$Q$28,2))))</f>
        <v/>
      </c>
      <c r="BF139" s="168" t="str">
        <f aca="false">IF(U139="","",IF(U139="-","-",IF(UPPER(U139)="AB","+",VLOOKUP(U139,'විෂය තොරතුරු'!$P$24:$Q$28,2))))</f>
        <v/>
      </c>
      <c r="BG139" s="170" t="str">
        <f aca="false">IF(V139="","",IF(V139="-","-",IF(UPPER(V139)="AB","+",VLOOKUP(V139,'විෂය තොරතුරු'!$P$24:$Q$28,2))))</f>
        <v/>
      </c>
      <c r="BH139" s="171" t="str">
        <f aca="false">IF(W139="","",IF(W139="-","-",IF(UPPER(W139)="AB","+",VLOOKUP(W139,'විෂය තොරතුරු'!$P$24:$Q$28,2))))</f>
        <v/>
      </c>
      <c r="BI139" s="168" t="str">
        <f aca="false">IF(X139="","",IF(X139="-","-",IF(UPPER(X139)="AB","+",VLOOKUP(X139,'විෂය තොරතුරු'!$P$24:$Q$28,2))))</f>
        <v/>
      </c>
      <c r="BJ139" s="168" t="str">
        <f aca="false">IF(Y139="","",IF(Y139="-","-",IF(UPPER(Y139)="AB","+",VLOOKUP(Y139,'විෂය තොරතුරු'!$P$24:$Q$28,2))))</f>
        <v/>
      </c>
      <c r="BK139" s="168" t="str">
        <f aca="false">IF(Z139="","",IF(Z139="-","-",IF(UPPER(Z139)="AB","+",VLOOKUP(Z139,'විෂය තොරතුරු'!$P$24:$Q$28,2))))</f>
        <v/>
      </c>
      <c r="BL139" s="168" t="str">
        <f aca="false">IF(AA139="","",IF(AA139="-","-",IF(UPPER(AA139)="AB","+",VLOOKUP(AA139,'විෂය තොරතුරු'!$P$24:$Q$28,2))))</f>
        <v/>
      </c>
      <c r="BM139" s="168" t="str">
        <f aca="false">IF(AB139="","",IF(AB139="-","-",IF(UPPER(AB139)="AB","+",VLOOKUP(AB139,'විෂය තොරතුරු'!$P$24:$Q$28,2))))</f>
        <v/>
      </c>
      <c r="BN139" s="168" t="str">
        <f aca="false">IF(AC139="","",IF(AC139="-","-",IF(UPPER(AC139)="AB","+",VLOOKUP(AC139,'විෂය තොරතුරු'!$P$24:$Q$28,2))))</f>
        <v/>
      </c>
      <c r="BO139" s="169" t="str">
        <f aca="false">IF(AD139="","",IF(AD139="-","-",IF(UPPER(AD139)="AB","+",VLOOKUP(AD139,'විෂය තොරතුරු'!$P$24:$Q$28,2))))</f>
        <v/>
      </c>
      <c r="BP139" s="171" t="str">
        <f aca="false">IF(AE139="","",IF(AE139="-","-",IF(UPPER(AE139)="AB","+",VLOOKUP(AE139,'විෂය තොරතුරු'!$P$24:$Q$28,2))))</f>
        <v/>
      </c>
      <c r="BQ139" s="168" t="str">
        <f aca="false">IF(AF139="","",IF(AF139="-","-",IF(UPPER(AF139)="AB","+",VLOOKUP(AF139,'විෂය තොරතුරු'!$P$24:$Q$28,2))))</f>
        <v/>
      </c>
      <c r="BR139" s="168" t="str">
        <f aca="false">IF(AG139="","",IF(AG139="-","-",IF(UPPER(AG139)="AB","+",VLOOKUP(AG139,'විෂය තොරතුරු'!$P$24:$Q$28,2))))</f>
        <v/>
      </c>
      <c r="BS139" s="168" t="str">
        <f aca="false">IF(AH139="","",IF(AH139="-","-",IF(UPPER(AH139)="AB","+",VLOOKUP(AH139,'විෂය තොරතුරු'!$P$24:$Q$28,2))))</f>
        <v/>
      </c>
      <c r="BT139" s="168" t="str">
        <f aca="false">IF(AI139="","",IF(AI139="-","-",IF(UPPER(AI139)="AB","+",VLOOKUP(AI139,'විෂය තොරතුරු'!$P$24:$Q$28,2))))</f>
        <v/>
      </c>
      <c r="BU139" s="168" t="str">
        <f aca="false">IF(AJ139="","",IF(AJ139="-","-",IF(UPPER(AJ139)="AB","+",VLOOKUP(AJ139,'විෂය තොරතුරු'!$P$24:$Q$28,2))))</f>
        <v/>
      </c>
      <c r="BV139" s="168" t="str">
        <f aca="false">IF(AK139="","",IF(AK139="-","-",IF(UPPER(AK139)="AB","+",VLOOKUP(AK139,'විෂය තොරතුරු'!$P$24:$Q$28,2))))</f>
        <v/>
      </c>
      <c r="BW139" s="169" t="str">
        <f aca="false">IF(AL139="","",IF(AL139="-","-",IF(UPPER(AL139)="AB","+",VLOOKUP(AL139,'විෂය තොරතුරු'!$P$24:$Q$28,2))))</f>
        <v/>
      </c>
      <c r="BX139" s="171" t="str">
        <f aca="false">IF($B139="","",COUNTIF($AP139:$BW139,"A"))</f>
        <v/>
      </c>
      <c r="BY139" s="171" t="str">
        <f aca="false">IF($B139="","",COUNTIF($AP139:$BW139,"B"))</f>
        <v/>
      </c>
      <c r="BZ139" s="171" t="str">
        <f aca="false">IF($B139="","",COUNTIF($AP139:$BW139,"C"))</f>
        <v/>
      </c>
      <c r="CA139" s="171" t="str">
        <f aca="false">IF($B139="","",COUNTIF($AP139:$BW139,"S"))</f>
        <v/>
      </c>
      <c r="CB139" s="171" t="str">
        <f aca="false">IF($B139="","",COUNTIF($AP139:$BW139,"W"))</f>
        <v/>
      </c>
      <c r="CC139" s="171" t="str">
        <f aca="false">IF(B139="","",SUM(BX139:CA139))</f>
        <v/>
      </c>
      <c r="CD139" s="169" t="str">
        <f aca="false">IF(B139="","",SUM(BX139:BZ139))</f>
        <v/>
      </c>
      <c r="CE139" s="172" t="str">
        <f aca="false">IF(B139="","",IF(AND(CC139&gt;=6,CD139&gt;=3,OR(E139&gt;=35,F139&gt;=35),L139&gt;=35),"6/3 සමත්",IF(AND(CC139&gt;=5,CD139&gt;=3,OR(E139&gt;=35,F139&gt;=35,L139&gt;=35)),"5/3 සමත්",IF(AND(CC139&gt;=4,CD139&gt;=1,OR(E139&gt;=20,F139&gt;=20,L139&gt;=20)),"සමත් කළ හැකි",IF(CB139=9,"W9","අසමත් ?")))))</f>
        <v/>
      </c>
    </row>
    <row r="140" customFormat="false" ht="13.8" hidden="false" customHeight="false" outlineLevel="0" collapsed="false">
      <c r="A140" s="160" t="n">
        <v>41</v>
      </c>
      <c r="B140" s="161"/>
      <c r="C140" s="161"/>
      <c r="D140" s="162"/>
      <c r="E140" s="163"/>
      <c r="F140" s="164"/>
      <c r="G140" s="163"/>
      <c r="H140" s="165"/>
      <c r="I140" s="165"/>
      <c r="J140" s="164"/>
      <c r="K140" s="163"/>
      <c r="L140" s="165"/>
      <c r="M140" s="165"/>
      <c r="N140" s="164"/>
      <c r="O140" s="163"/>
      <c r="P140" s="165"/>
      <c r="Q140" s="165"/>
      <c r="R140" s="165"/>
      <c r="S140" s="165"/>
      <c r="T140" s="165"/>
      <c r="U140" s="165"/>
      <c r="V140" s="164"/>
      <c r="W140" s="163"/>
      <c r="X140" s="165"/>
      <c r="Y140" s="165"/>
      <c r="Z140" s="165"/>
      <c r="AA140" s="165"/>
      <c r="AB140" s="165"/>
      <c r="AC140" s="165"/>
      <c r="AD140" s="164"/>
      <c r="AE140" s="163"/>
      <c r="AF140" s="165"/>
      <c r="AG140" s="165"/>
      <c r="AH140" s="165"/>
      <c r="AI140" s="165"/>
      <c r="AJ140" s="165"/>
      <c r="AK140" s="165"/>
      <c r="AL140" s="166"/>
      <c r="AM140" s="167" t="str">
        <f aca="false">IF(B140="","",SUM(E140:AL140))</f>
        <v/>
      </c>
      <c r="AN140" s="168" t="str">
        <f aca="false">IF(B140="","",AM140/9)</f>
        <v/>
      </c>
      <c r="AO140" s="169" t="str">
        <f aca="false">IF(B140="","",IF(AM140=0,"-",RANK(AM140,$AM$100:$AM$149,0)))</f>
        <v/>
      </c>
      <c r="AP140" s="167" t="str">
        <f aca="false">IF(E140="","",IF(E140="-","-",IF(UPPER(E140)="AB","+",VLOOKUP(E140,'විෂය තොරතුරු'!$P$24:$Q$28,2))))</f>
        <v/>
      </c>
      <c r="AQ140" s="168" t="str">
        <f aca="false">IF(F140="","",IF(F140="-","-",IF(UPPER(F140)="AB","+",VLOOKUP(F140,'විෂය තොරතුරු'!$P$24:$Q$28,2))))</f>
        <v/>
      </c>
      <c r="AR140" s="168" t="str">
        <f aca="false">IF(G140="","",IF(G140="-","-",IF(UPPER(G140)="AB","+",VLOOKUP(G140,'විෂය තොරතුරු'!$P$24:$Q$28,2))))</f>
        <v/>
      </c>
      <c r="AS140" s="168" t="str">
        <f aca="false">IF(H140="","",IF(H140="-","-",IF(UPPER(H140)="AB","+",VLOOKUP(H140,'විෂය තොරතුරු'!$P$24:$Q$28,2))))</f>
        <v/>
      </c>
      <c r="AT140" s="168" t="str">
        <f aca="false">IF(I140="","",IF(I140="-","-",IF(UPPER(I140)="AB","+",VLOOKUP(I140,'විෂය තොරතුරු'!$P$24:$Q$28,2))))</f>
        <v/>
      </c>
      <c r="AU140" s="170" t="str">
        <f aca="false">IF(J140="","",IF(J140="-","-",IF(UPPER(J140)="AB","+",VLOOKUP(J140,'විෂය තොරතුරු'!$P$24:$Q$28,2))))</f>
        <v/>
      </c>
      <c r="AV140" s="171" t="str">
        <f aca="false">IF(K140="","",IF(K140="-","-",IF(UPPER(K140)="AB","+",VLOOKUP(K140,'විෂය තොරතුරු'!$P$24:$Q$28,2))))</f>
        <v/>
      </c>
      <c r="AW140" s="168" t="str">
        <f aca="false">IF(L140="","",IF(L140="-","-",IF(UPPER(L140)="AB","+",VLOOKUP(L140,'විෂය තොරතුරු'!$P$24:$Q$28,2))))</f>
        <v/>
      </c>
      <c r="AX140" s="168" t="str">
        <f aca="false">IF(M140="","",IF(M140="-","-",IF(UPPER(M140)="AB","+",VLOOKUP(M140,'විෂය තොරතුරු'!$P$24:$Q$28,2))))</f>
        <v/>
      </c>
      <c r="AY140" s="169" t="str">
        <f aca="false">IF(N140="","",IF(N140="-","-",IF(UPPER(N140)="AB","+",VLOOKUP(N140,'විෂය තොරතුරු'!$P$24:$Q$28,2))))</f>
        <v/>
      </c>
      <c r="AZ140" s="167" t="str">
        <f aca="false">IF(O140="","",IF(O140="-","-",IF(UPPER(O140)="AB","+",VLOOKUP(O140,'විෂය තොරතුරු'!$P$24:$Q$28,2))))</f>
        <v/>
      </c>
      <c r="BA140" s="168" t="str">
        <f aca="false">IF(P140="","",IF(P140="-","-",IF(UPPER(P140)="AB","+",VLOOKUP(P140,'විෂය තොරතුරු'!$P$24:$Q$28,2))))</f>
        <v/>
      </c>
      <c r="BB140" s="168" t="str">
        <f aca="false">IF(Q140="","",IF(Q140="-","-",IF(UPPER(Q140)="AB","+",VLOOKUP(Q140,'විෂය තොරතුරු'!$P$24:$Q$28,2))))</f>
        <v/>
      </c>
      <c r="BC140" s="168" t="str">
        <f aca="false">IF(R140="","",IF(R140="-","-",IF(UPPER(R140)="AB","+",VLOOKUP(R140,'විෂය තොරතුරු'!$P$24:$Q$28,2))))</f>
        <v/>
      </c>
      <c r="BD140" s="168" t="str">
        <f aca="false">IF(S140="","",IF(S140="-","-",IF(UPPER(S140)="AB","+",VLOOKUP(S140,'විෂය තොරතුරු'!$P$24:$Q$28,2))))</f>
        <v/>
      </c>
      <c r="BE140" s="168" t="str">
        <f aca="false">IF(T140="","",IF(T140="-","-",IF(UPPER(T140)="AB","+",VLOOKUP(T140,'විෂය තොරතුරු'!$P$24:$Q$28,2))))</f>
        <v/>
      </c>
      <c r="BF140" s="168" t="str">
        <f aca="false">IF(U140="","",IF(U140="-","-",IF(UPPER(U140)="AB","+",VLOOKUP(U140,'විෂය තොරතුරු'!$P$24:$Q$28,2))))</f>
        <v/>
      </c>
      <c r="BG140" s="170" t="str">
        <f aca="false">IF(V140="","",IF(V140="-","-",IF(UPPER(V140)="AB","+",VLOOKUP(V140,'විෂය තොරතුරු'!$P$24:$Q$28,2))))</f>
        <v/>
      </c>
      <c r="BH140" s="171" t="str">
        <f aca="false">IF(W140="","",IF(W140="-","-",IF(UPPER(W140)="AB","+",VLOOKUP(W140,'විෂය තොරතුරු'!$P$24:$Q$28,2))))</f>
        <v/>
      </c>
      <c r="BI140" s="168" t="str">
        <f aca="false">IF(X140="","",IF(X140="-","-",IF(UPPER(X140)="AB","+",VLOOKUP(X140,'විෂය තොරතුරු'!$P$24:$Q$28,2))))</f>
        <v/>
      </c>
      <c r="BJ140" s="168" t="str">
        <f aca="false">IF(Y140="","",IF(Y140="-","-",IF(UPPER(Y140)="AB","+",VLOOKUP(Y140,'විෂය තොරතුරු'!$P$24:$Q$28,2))))</f>
        <v/>
      </c>
      <c r="BK140" s="168" t="str">
        <f aca="false">IF(Z140="","",IF(Z140="-","-",IF(UPPER(Z140)="AB","+",VLOOKUP(Z140,'විෂය තොරතුරු'!$P$24:$Q$28,2))))</f>
        <v/>
      </c>
      <c r="BL140" s="168" t="str">
        <f aca="false">IF(AA140="","",IF(AA140="-","-",IF(UPPER(AA140)="AB","+",VLOOKUP(AA140,'විෂය තොරතුරු'!$P$24:$Q$28,2))))</f>
        <v/>
      </c>
      <c r="BM140" s="168" t="str">
        <f aca="false">IF(AB140="","",IF(AB140="-","-",IF(UPPER(AB140)="AB","+",VLOOKUP(AB140,'විෂය තොරතුරු'!$P$24:$Q$28,2))))</f>
        <v/>
      </c>
      <c r="BN140" s="168" t="str">
        <f aca="false">IF(AC140="","",IF(AC140="-","-",IF(UPPER(AC140)="AB","+",VLOOKUP(AC140,'විෂය තොරතුරු'!$P$24:$Q$28,2))))</f>
        <v/>
      </c>
      <c r="BO140" s="169" t="str">
        <f aca="false">IF(AD140="","",IF(AD140="-","-",IF(UPPER(AD140)="AB","+",VLOOKUP(AD140,'විෂය තොරතුරු'!$P$24:$Q$28,2))))</f>
        <v/>
      </c>
      <c r="BP140" s="171" t="str">
        <f aca="false">IF(AE140="","",IF(AE140="-","-",IF(UPPER(AE140)="AB","+",VLOOKUP(AE140,'විෂය තොරතුරු'!$P$24:$Q$28,2))))</f>
        <v/>
      </c>
      <c r="BQ140" s="168" t="str">
        <f aca="false">IF(AF140="","",IF(AF140="-","-",IF(UPPER(AF140)="AB","+",VLOOKUP(AF140,'විෂය තොරතුරු'!$P$24:$Q$28,2))))</f>
        <v/>
      </c>
      <c r="BR140" s="168" t="str">
        <f aca="false">IF(AG140="","",IF(AG140="-","-",IF(UPPER(AG140)="AB","+",VLOOKUP(AG140,'විෂය තොරතුරු'!$P$24:$Q$28,2))))</f>
        <v/>
      </c>
      <c r="BS140" s="168" t="str">
        <f aca="false">IF(AH140="","",IF(AH140="-","-",IF(UPPER(AH140)="AB","+",VLOOKUP(AH140,'විෂය තොරතුරු'!$P$24:$Q$28,2))))</f>
        <v/>
      </c>
      <c r="BT140" s="168" t="str">
        <f aca="false">IF(AI140="","",IF(AI140="-","-",IF(UPPER(AI140)="AB","+",VLOOKUP(AI140,'විෂය තොරතුරු'!$P$24:$Q$28,2))))</f>
        <v/>
      </c>
      <c r="BU140" s="168" t="str">
        <f aca="false">IF(AJ140="","",IF(AJ140="-","-",IF(UPPER(AJ140)="AB","+",VLOOKUP(AJ140,'විෂය තොරතුරු'!$P$24:$Q$28,2))))</f>
        <v/>
      </c>
      <c r="BV140" s="168" t="str">
        <f aca="false">IF(AK140="","",IF(AK140="-","-",IF(UPPER(AK140)="AB","+",VLOOKUP(AK140,'විෂය තොරතුරු'!$P$24:$Q$28,2))))</f>
        <v/>
      </c>
      <c r="BW140" s="169" t="str">
        <f aca="false">IF(AL140="","",IF(AL140="-","-",IF(UPPER(AL140)="AB","+",VLOOKUP(AL140,'විෂය තොරතුරු'!$P$24:$Q$28,2))))</f>
        <v/>
      </c>
      <c r="BX140" s="171" t="str">
        <f aca="false">IF($B140="","",COUNTIF($AP140:$BW140,"A"))</f>
        <v/>
      </c>
      <c r="BY140" s="171" t="str">
        <f aca="false">IF($B140="","",COUNTIF($AP140:$BW140,"B"))</f>
        <v/>
      </c>
      <c r="BZ140" s="171" t="str">
        <f aca="false">IF($B140="","",COUNTIF($AP140:$BW140,"C"))</f>
        <v/>
      </c>
      <c r="CA140" s="171" t="str">
        <f aca="false">IF($B140="","",COUNTIF($AP140:$BW140,"S"))</f>
        <v/>
      </c>
      <c r="CB140" s="171" t="str">
        <f aca="false">IF($B140="","",COUNTIF($AP140:$BW140,"W"))</f>
        <v/>
      </c>
      <c r="CC140" s="171" t="str">
        <f aca="false">IF(B140="","",SUM(BX140:CA140))</f>
        <v/>
      </c>
      <c r="CD140" s="169" t="str">
        <f aca="false">IF(B140="","",SUM(BX140:BZ140))</f>
        <v/>
      </c>
      <c r="CE140" s="172" t="str">
        <f aca="false">IF(B140="","",IF(AND(CC140&gt;=6,CD140&gt;=3,OR(E140&gt;=35,F140&gt;=35),L140&gt;=35),"6/3 සමත්",IF(AND(CC140&gt;=5,CD140&gt;=3,OR(E140&gt;=35,F140&gt;=35,L140&gt;=35)),"5/3 සමත්",IF(AND(CC140&gt;=4,CD140&gt;=1,OR(E140&gt;=20,F140&gt;=20,L140&gt;=20)),"සමත් කළ හැකි",IF(CB140=9,"W9","අසමත් ?")))))</f>
        <v/>
      </c>
    </row>
    <row r="141" customFormat="false" ht="13.8" hidden="false" customHeight="false" outlineLevel="0" collapsed="false">
      <c r="A141" s="160" t="n">
        <v>42</v>
      </c>
      <c r="B141" s="175"/>
      <c r="C141" s="161"/>
      <c r="D141" s="162"/>
      <c r="E141" s="163"/>
      <c r="F141" s="164"/>
      <c r="G141" s="163"/>
      <c r="H141" s="165"/>
      <c r="I141" s="165"/>
      <c r="J141" s="164"/>
      <c r="K141" s="163"/>
      <c r="L141" s="165"/>
      <c r="M141" s="165"/>
      <c r="N141" s="164"/>
      <c r="O141" s="163"/>
      <c r="P141" s="165"/>
      <c r="Q141" s="165"/>
      <c r="R141" s="165"/>
      <c r="S141" s="165"/>
      <c r="T141" s="165"/>
      <c r="U141" s="165"/>
      <c r="V141" s="164"/>
      <c r="W141" s="163"/>
      <c r="X141" s="165"/>
      <c r="Y141" s="165"/>
      <c r="Z141" s="165"/>
      <c r="AA141" s="165"/>
      <c r="AB141" s="165"/>
      <c r="AC141" s="165"/>
      <c r="AD141" s="164"/>
      <c r="AE141" s="163"/>
      <c r="AF141" s="165"/>
      <c r="AG141" s="165"/>
      <c r="AH141" s="165"/>
      <c r="AI141" s="165"/>
      <c r="AJ141" s="165"/>
      <c r="AK141" s="165"/>
      <c r="AL141" s="166"/>
      <c r="AM141" s="167" t="str">
        <f aca="false">IF(B141="","",SUM(E141:AL141))</f>
        <v/>
      </c>
      <c r="AN141" s="168" t="str">
        <f aca="false">IF(B141="","",AM141/9)</f>
        <v/>
      </c>
      <c r="AO141" s="169" t="str">
        <f aca="false">IF(B141="","",IF(AM141=0,"-",RANK(AM141,$AM$100:$AM$149,0)))</f>
        <v/>
      </c>
      <c r="AP141" s="167" t="str">
        <f aca="false">IF(E141="","",IF(E141="-","-",IF(UPPER(E141)="AB","+",VLOOKUP(E141,'විෂය තොරතුරු'!$P$24:$Q$28,2))))</f>
        <v/>
      </c>
      <c r="AQ141" s="168" t="str">
        <f aca="false">IF(F141="","",IF(F141="-","-",IF(UPPER(F141)="AB","+",VLOOKUP(F141,'විෂය තොරතුරු'!$P$24:$Q$28,2))))</f>
        <v/>
      </c>
      <c r="AR141" s="168" t="str">
        <f aca="false">IF(G141="","",IF(G141="-","-",IF(UPPER(G141)="AB","+",VLOOKUP(G141,'විෂය තොරතුරු'!$P$24:$Q$28,2))))</f>
        <v/>
      </c>
      <c r="AS141" s="168" t="str">
        <f aca="false">IF(H141="","",IF(H141="-","-",IF(UPPER(H141)="AB","+",VLOOKUP(H141,'විෂය තොරතුරු'!$P$24:$Q$28,2))))</f>
        <v/>
      </c>
      <c r="AT141" s="168" t="str">
        <f aca="false">IF(I141="","",IF(I141="-","-",IF(UPPER(I141)="AB","+",VLOOKUP(I141,'විෂය තොරතුරු'!$P$24:$Q$28,2))))</f>
        <v/>
      </c>
      <c r="AU141" s="170" t="str">
        <f aca="false">IF(J141="","",IF(J141="-","-",IF(UPPER(J141)="AB","+",VLOOKUP(J141,'විෂය තොරතුරු'!$P$24:$Q$28,2))))</f>
        <v/>
      </c>
      <c r="AV141" s="171" t="str">
        <f aca="false">IF(K141="","",IF(K141="-","-",IF(UPPER(K141)="AB","+",VLOOKUP(K141,'විෂය තොරතුරු'!$P$24:$Q$28,2))))</f>
        <v/>
      </c>
      <c r="AW141" s="168" t="str">
        <f aca="false">IF(L141="","",IF(L141="-","-",IF(UPPER(L141)="AB","+",VLOOKUP(L141,'විෂය තොරතුරු'!$P$24:$Q$28,2))))</f>
        <v/>
      </c>
      <c r="AX141" s="168" t="str">
        <f aca="false">IF(M141="","",IF(M141="-","-",IF(UPPER(M141)="AB","+",VLOOKUP(M141,'විෂය තොරතුරු'!$P$24:$Q$28,2))))</f>
        <v/>
      </c>
      <c r="AY141" s="169" t="str">
        <f aca="false">IF(N141="","",IF(N141="-","-",IF(UPPER(N141)="AB","+",VLOOKUP(N141,'විෂය තොරතුරු'!$P$24:$Q$28,2))))</f>
        <v/>
      </c>
      <c r="AZ141" s="167" t="str">
        <f aca="false">IF(O141="","",IF(O141="-","-",IF(UPPER(O141)="AB","+",VLOOKUP(O141,'විෂය තොරතුරු'!$P$24:$Q$28,2))))</f>
        <v/>
      </c>
      <c r="BA141" s="168" t="str">
        <f aca="false">IF(P141="","",IF(P141="-","-",IF(UPPER(P141)="AB","+",VLOOKUP(P141,'විෂය තොරතුරු'!$P$24:$Q$28,2))))</f>
        <v/>
      </c>
      <c r="BB141" s="168" t="str">
        <f aca="false">IF(Q141="","",IF(Q141="-","-",IF(UPPER(Q141)="AB","+",VLOOKUP(Q141,'විෂය තොරතුරු'!$P$24:$Q$28,2))))</f>
        <v/>
      </c>
      <c r="BC141" s="168" t="str">
        <f aca="false">IF(R141="","",IF(R141="-","-",IF(UPPER(R141)="AB","+",VLOOKUP(R141,'විෂය තොරතුරු'!$P$24:$Q$28,2))))</f>
        <v/>
      </c>
      <c r="BD141" s="168" t="str">
        <f aca="false">IF(S141="","",IF(S141="-","-",IF(UPPER(S141)="AB","+",VLOOKUP(S141,'විෂය තොරතුරු'!$P$24:$Q$28,2))))</f>
        <v/>
      </c>
      <c r="BE141" s="168" t="str">
        <f aca="false">IF(T141="","",IF(T141="-","-",IF(UPPER(T141)="AB","+",VLOOKUP(T141,'විෂය තොරතුරු'!$P$24:$Q$28,2))))</f>
        <v/>
      </c>
      <c r="BF141" s="168" t="str">
        <f aca="false">IF(U141="","",IF(U141="-","-",IF(UPPER(U141)="AB","+",VLOOKUP(U141,'විෂය තොරතුරු'!$P$24:$Q$28,2))))</f>
        <v/>
      </c>
      <c r="BG141" s="170" t="str">
        <f aca="false">IF(V141="","",IF(V141="-","-",IF(UPPER(V141)="AB","+",VLOOKUP(V141,'විෂය තොරතුරු'!$P$24:$Q$28,2))))</f>
        <v/>
      </c>
      <c r="BH141" s="171" t="str">
        <f aca="false">IF(W141="","",IF(W141="-","-",IF(UPPER(W141)="AB","+",VLOOKUP(W141,'විෂය තොරතුරු'!$P$24:$Q$28,2))))</f>
        <v/>
      </c>
      <c r="BI141" s="168" t="str">
        <f aca="false">IF(X141="","",IF(X141="-","-",IF(UPPER(X141)="AB","+",VLOOKUP(X141,'විෂය තොරතුරු'!$P$24:$Q$28,2))))</f>
        <v/>
      </c>
      <c r="BJ141" s="168" t="str">
        <f aca="false">IF(Y141="","",IF(Y141="-","-",IF(UPPER(Y141)="AB","+",VLOOKUP(Y141,'විෂය තොරතුරු'!$P$24:$Q$28,2))))</f>
        <v/>
      </c>
      <c r="BK141" s="168" t="str">
        <f aca="false">IF(Z141="","",IF(Z141="-","-",IF(UPPER(Z141)="AB","+",VLOOKUP(Z141,'විෂය තොරතුරු'!$P$24:$Q$28,2))))</f>
        <v/>
      </c>
      <c r="BL141" s="168" t="str">
        <f aca="false">IF(AA141="","",IF(AA141="-","-",IF(UPPER(AA141)="AB","+",VLOOKUP(AA141,'විෂය තොරතුරු'!$P$24:$Q$28,2))))</f>
        <v/>
      </c>
      <c r="BM141" s="168" t="str">
        <f aca="false">IF(AB141="","",IF(AB141="-","-",IF(UPPER(AB141)="AB","+",VLOOKUP(AB141,'විෂය තොරතුරු'!$P$24:$Q$28,2))))</f>
        <v/>
      </c>
      <c r="BN141" s="168" t="str">
        <f aca="false">IF(AC141="","",IF(AC141="-","-",IF(UPPER(AC141)="AB","+",VLOOKUP(AC141,'විෂය තොරතුරු'!$P$24:$Q$28,2))))</f>
        <v/>
      </c>
      <c r="BO141" s="169" t="str">
        <f aca="false">IF(AD141="","",IF(AD141="-","-",IF(UPPER(AD141)="AB","+",VLOOKUP(AD141,'විෂය තොරතුරු'!$P$24:$Q$28,2))))</f>
        <v/>
      </c>
      <c r="BP141" s="171" t="str">
        <f aca="false">IF(AE141="","",IF(AE141="-","-",IF(UPPER(AE141)="AB","+",VLOOKUP(AE141,'විෂය තොරතුරු'!$P$24:$Q$28,2))))</f>
        <v/>
      </c>
      <c r="BQ141" s="168" t="str">
        <f aca="false">IF(AF141="","",IF(AF141="-","-",IF(UPPER(AF141)="AB","+",VLOOKUP(AF141,'විෂය තොරතුරු'!$P$24:$Q$28,2))))</f>
        <v/>
      </c>
      <c r="BR141" s="168" t="str">
        <f aca="false">IF(AG141="","",IF(AG141="-","-",IF(UPPER(AG141)="AB","+",VLOOKUP(AG141,'විෂය තොරතුරු'!$P$24:$Q$28,2))))</f>
        <v/>
      </c>
      <c r="BS141" s="168" t="str">
        <f aca="false">IF(AH141="","",IF(AH141="-","-",IF(UPPER(AH141)="AB","+",VLOOKUP(AH141,'විෂය තොරතුරු'!$P$24:$Q$28,2))))</f>
        <v/>
      </c>
      <c r="BT141" s="168" t="str">
        <f aca="false">IF(AI141="","",IF(AI141="-","-",IF(UPPER(AI141)="AB","+",VLOOKUP(AI141,'විෂය තොරතුරු'!$P$24:$Q$28,2))))</f>
        <v/>
      </c>
      <c r="BU141" s="168" t="str">
        <f aca="false">IF(AJ141="","",IF(AJ141="-","-",IF(UPPER(AJ141)="AB","+",VLOOKUP(AJ141,'විෂය තොරතුරු'!$P$24:$Q$28,2))))</f>
        <v/>
      </c>
      <c r="BV141" s="168" t="str">
        <f aca="false">IF(AK141="","",IF(AK141="-","-",IF(UPPER(AK141)="AB","+",VLOOKUP(AK141,'විෂය තොරතුරු'!$P$24:$Q$28,2))))</f>
        <v/>
      </c>
      <c r="BW141" s="169" t="str">
        <f aca="false">IF(AL141="","",IF(AL141="-","-",IF(UPPER(AL141)="AB","+",VLOOKUP(AL141,'විෂය තොරතුරු'!$P$24:$Q$28,2))))</f>
        <v/>
      </c>
      <c r="BX141" s="171" t="str">
        <f aca="false">IF($B141="","",COUNTIF($AP141:$BW141,"A"))</f>
        <v/>
      </c>
      <c r="BY141" s="171" t="str">
        <f aca="false">IF($B141="","",COUNTIF($AP141:$BW141,"B"))</f>
        <v/>
      </c>
      <c r="BZ141" s="171" t="str">
        <f aca="false">IF($B141="","",COUNTIF($AP141:$BW141,"C"))</f>
        <v/>
      </c>
      <c r="CA141" s="171" t="str">
        <f aca="false">IF($B141="","",COUNTIF($AP141:$BW141,"S"))</f>
        <v/>
      </c>
      <c r="CB141" s="171" t="str">
        <f aca="false">IF($B141="","",COUNTIF($AP141:$BW141,"W"))</f>
        <v/>
      </c>
      <c r="CC141" s="171" t="str">
        <f aca="false">IF(B141="","",SUM(BX141:CA141))</f>
        <v/>
      </c>
      <c r="CD141" s="169" t="str">
        <f aca="false">IF(B141="","",SUM(BX141:BZ141))</f>
        <v/>
      </c>
      <c r="CE141" s="172" t="str">
        <f aca="false">IF(B141="","",IF(AND(CC141&gt;=6,CD141&gt;=3,OR(E141&gt;=35,F141&gt;=35),L141&gt;=35),"6/3 සමත්",IF(AND(CC141&gt;=5,CD141&gt;=3,OR(E141&gt;=35,F141&gt;=35,L141&gt;=35)),"5/3 සමත්",IF(AND(CC141&gt;=4,CD141&gt;=1,OR(E141&gt;=20,F141&gt;=20,L141&gt;=20)),"සමත් කළ හැකි",IF(CB141=9,"W9","අසමත් ?")))))</f>
        <v/>
      </c>
    </row>
    <row r="142" customFormat="false" ht="13.8" hidden="false" customHeight="false" outlineLevel="0" collapsed="false">
      <c r="A142" s="160" t="n">
        <v>43</v>
      </c>
      <c r="B142" s="161"/>
      <c r="C142" s="161"/>
      <c r="D142" s="162"/>
      <c r="E142" s="163"/>
      <c r="F142" s="164"/>
      <c r="G142" s="163"/>
      <c r="H142" s="165"/>
      <c r="I142" s="165"/>
      <c r="J142" s="164"/>
      <c r="K142" s="163"/>
      <c r="L142" s="165"/>
      <c r="M142" s="165"/>
      <c r="N142" s="164"/>
      <c r="O142" s="163"/>
      <c r="P142" s="165"/>
      <c r="Q142" s="165"/>
      <c r="R142" s="165"/>
      <c r="S142" s="165"/>
      <c r="T142" s="165"/>
      <c r="U142" s="165"/>
      <c r="V142" s="164"/>
      <c r="W142" s="163"/>
      <c r="X142" s="165"/>
      <c r="Y142" s="165"/>
      <c r="Z142" s="165"/>
      <c r="AA142" s="165"/>
      <c r="AB142" s="165"/>
      <c r="AC142" s="165"/>
      <c r="AD142" s="164"/>
      <c r="AE142" s="163"/>
      <c r="AF142" s="165"/>
      <c r="AG142" s="165"/>
      <c r="AH142" s="165"/>
      <c r="AI142" s="165"/>
      <c r="AJ142" s="165"/>
      <c r="AK142" s="165"/>
      <c r="AL142" s="166"/>
      <c r="AM142" s="167" t="str">
        <f aca="false">IF(B142="","",SUM(E142:AL142))</f>
        <v/>
      </c>
      <c r="AN142" s="168" t="str">
        <f aca="false">IF(B142="","",AM142/9)</f>
        <v/>
      </c>
      <c r="AO142" s="169" t="str">
        <f aca="false">IF(B142="","",IF(AM142=0,"-",RANK(AM142,$AM$100:$AM$149,0)))</f>
        <v/>
      </c>
      <c r="AP142" s="167" t="str">
        <f aca="false">IF(E142="","",IF(E142="-","-",IF(UPPER(E142)="AB","+",VLOOKUP(E142,'විෂය තොරතුරු'!$P$24:$Q$28,2))))</f>
        <v/>
      </c>
      <c r="AQ142" s="168" t="str">
        <f aca="false">IF(F142="","",IF(F142="-","-",IF(UPPER(F142)="AB","+",VLOOKUP(F142,'විෂය තොරතුරු'!$P$24:$Q$28,2))))</f>
        <v/>
      </c>
      <c r="AR142" s="168" t="str">
        <f aca="false">IF(G142="","",IF(G142="-","-",IF(UPPER(G142)="AB","+",VLOOKUP(G142,'විෂය තොරතුරු'!$P$24:$Q$28,2))))</f>
        <v/>
      </c>
      <c r="AS142" s="168" t="str">
        <f aca="false">IF(H142="","",IF(H142="-","-",IF(UPPER(H142)="AB","+",VLOOKUP(H142,'විෂය තොරතුරු'!$P$24:$Q$28,2))))</f>
        <v/>
      </c>
      <c r="AT142" s="168" t="str">
        <f aca="false">IF(I142="","",IF(I142="-","-",IF(UPPER(I142)="AB","+",VLOOKUP(I142,'විෂය තොරතුරු'!$P$24:$Q$28,2))))</f>
        <v/>
      </c>
      <c r="AU142" s="170" t="str">
        <f aca="false">IF(J142="","",IF(J142="-","-",IF(UPPER(J142)="AB","+",VLOOKUP(J142,'විෂය තොරතුරු'!$P$24:$Q$28,2))))</f>
        <v/>
      </c>
      <c r="AV142" s="171" t="str">
        <f aca="false">IF(K142="","",IF(K142="-","-",IF(UPPER(K142)="AB","+",VLOOKUP(K142,'විෂය තොරතුරු'!$P$24:$Q$28,2))))</f>
        <v/>
      </c>
      <c r="AW142" s="168" t="str">
        <f aca="false">IF(L142="","",IF(L142="-","-",IF(UPPER(L142)="AB","+",VLOOKUP(L142,'විෂය තොරතුරු'!$P$24:$Q$28,2))))</f>
        <v/>
      </c>
      <c r="AX142" s="168" t="str">
        <f aca="false">IF(M142="","",IF(M142="-","-",IF(UPPER(M142)="AB","+",VLOOKUP(M142,'විෂය තොරතුරු'!$P$24:$Q$28,2))))</f>
        <v/>
      </c>
      <c r="AY142" s="169" t="str">
        <f aca="false">IF(N142="","",IF(N142="-","-",IF(UPPER(N142)="AB","+",VLOOKUP(N142,'විෂය තොරතුරු'!$P$24:$Q$28,2))))</f>
        <v/>
      </c>
      <c r="AZ142" s="167" t="str">
        <f aca="false">IF(O142="","",IF(O142="-","-",IF(UPPER(O142)="AB","+",VLOOKUP(O142,'විෂය තොරතුරු'!$P$24:$Q$28,2))))</f>
        <v/>
      </c>
      <c r="BA142" s="168" t="str">
        <f aca="false">IF(P142="","",IF(P142="-","-",IF(UPPER(P142)="AB","+",VLOOKUP(P142,'විෂය තොරතුරු'!$P$24:$Q$28,2))))</f>
        <v/>
      </c>
      <c r="BB142" s="168" t="str">
        <f aca="false">IF(Q142="","",IF(Q142="-","-",IF(UPPER(Q142)="AB","+",VLOOKUP(Q142,'විෂය තොරතුරු'!$P$24:$Q$28,2))))</f>
        <v/>
      </c>
      <c r="BC142" s="168" t="str">
        <f aca="false">IF(R142="","",IF(R142="-","-",IF(UPPER(R142)="AB","+",VLOOKUP(R142,'විෂය තොරතුරු'!$P$24:$Q$28,2))))</f>
        <v/>
      </c>
      <c r="BD142" s="168" t="str">
        <f aca="false">IF(S142="","",IF(S142="-","-",IF(UPPER(S142)="AB","+",VLOOKUP(S142,'විෂය තොරතුරු'!$P$24:$Q$28,2))))</f>
        <v/>
      </c>
      <c r="BE142" s="168" t="str">
        <f aca="false">IF(T142="","",IF(T142="-","-",IF(UPPER(T142)="AB","+",VLOOKUP(T142,'විෂය තොරතුරු'!$P$24:$Q$28,2))))</f>
        <v/>
      </c>
      <c r="BF142" s="168" t="str">
        <f aca="false">IF(U142="","",IF(U142="-","-",IF(UPPER(U142)="AB","+",VLOOKUP(U142,'විෂය තොරතුරු'!$P$24:$Q$28,2))))</f>
        <v/>
      </c>
      <c r="BG142" s="170" t="str">
        <f aca="false">IF(V142="","",IF(V142="-","-",IF(UPPER(V142)="AB","+",VLOOKUP(V142,'විෂය තොරතුරු'!$P$24:$Q$28,2))))</f>
        <v/>
      </c>
      <c r="BH142" s="171" t="str">
        <f aca="false">IF(W142="","",IF(W142="-","-",IF(UPPER(W142)="AB","+",VLOOKUP(W142,'විෂය තොරතුරු'!$P$24:$Q$28,2))))</f>
        <v/>
      </c>
      <c r="BI142" s="168" t="str">
        <f aca="false">IF(X142="","",IF(X142="-","-",IF(UPPER(X142)="AB","+",VLOOKUP(X142,'විෂය තොරතුරු'!$P$24:$Q$28,2))))</f>
        <v/>
      </c>
      <c r="BJ142" s="168" t="str">
        <f aca="false">IF(Y142="","",IF(Y142="-","-",IF(UPPER(Y142)="AB","+",VLOOKUP(Y142,'විෂය තොරතුරු'!$P$24:$Q$28,2))))</f>
        <v/>
      </c>
      <c r="BK142" s="168" t="str">
        <f aca="false">IF(Z142="","",IF(Z142="-","-",IF(UPPER(Z142)="AB","+",VLOOKUP(Z142,'විෂය තොරතුරු'!$P$24:$Q$28,2))))</f>
        <v/>
      </c>
      <c r="BL142" s="168" t="str">
        <f aca="false">IF(AA142="","",IF(AA142="-","-",IF(UPPER(AA142)="AB","+",VLOOKUP(AA142,'විෂය තොරතුරු'!$P$24:$Q$28,2))))</f>
        <v/>
      </c>
      <c r="BM142" s="168" t="str">
        <f aca="false">IF(AB142="","",IF(AB142="-","-",IF(UPPER(AB142)="AB","+",VLOOKUP(AB142,'විෂය තොරතුරු'!$P$24:$Q$28,2))))</f>
        <v/>
      </c>
      <c r="BN142" s="168" t="str">
        <f aca="false">IF(AC142="","",IF(AC142="-","-",IF(UPPER(AC142)="AB","+",VLOOKUP(AC142,'විෂය තොරතුරු'!$P$24:$Q$28,2))))</f>
        <v/>
      </c>
      <c r="BO142" s="169" t="str">
        <f aca="false">IF(AD142="","",IF(AD142="-","-",IF(UPPER(AD142)="AB","+",VLOOKUP(AD142,'විෂය තොරතුරු'!$P$24:$Q$28,2))))</f>
        <v/>
      </c>
      <c r="BP142" s="171" t="str">
        <f aca="false">IF(AE142="","",IF(AE142="-","-",IF(UPPER(AE142)="AB","+",VLOOKUP(AE142,'විෂය තොරතුරු'!$P$24:$Q$28,2))))</f>
        <v/>
      </c>
      <c r="BQ142" s="168" t="str">
        <f aca="false">IF(AF142="","",IF(AF142="-","-",IF(UPPER(AF142)="AB","+",VLOOKUP(AF142,'විෂය තොරතුරු'!$P$24:$Q$28,2))))</f>
        <v/>
      </c>
      <c r="BR142" s="168" t="str">
        <f aca="false">IF(AG142="","",IF(AG142="-","-",IF(UPPER(AG142)="AB","+",VLOOKUP(AG142,'විෂය තොරතුරු'!$P$24:$Q$28,2))))</f>
        <v/>
      </c>
      <c r="BS142" s="168" t="str">
        <f aca="false">IF(AH142="","",IF(AH142="-","-",IF(UPPER(AH142)="AB","+",VLOOKUP(AH142,'විෂය තොරතුරු'!$P$24:$Q$28,2))))</f>
        <v/>
      </c>
      <c r="BT142" s="168" t="str">
        <f aca="false">IF(AI142="","",IF(AI142="-","-",IF(UPPER(AI142)="AB","+",VLOOKUP(AI142,'විෂය තොරතුරු'!$P$24:$Q$28,2))))</f>
        <v/>
      </c>
      <c r="BU142" s="168" t="str">
        <f aca="false">IF(AJ142="","",IF(AJ142="-","-",IF(UPPER(AJ142)="AB","+",VLOOKUP(AJ142,'විෂය තොරතුරු'!$P$24:$Q$28,2))))</f>
        <v/>
      </c>
      <c r="BV142" s="168" t="str">
        <f aca="false">IF(AK142="","",IF(AK142="-","-",IF(UPPER(AK142)="AB","+",VLOOKUP(AK142,'විෂය තොරතුරු'!$P$24:$Q$28,2))))</f>
        <v/>
      </c>
      <c r="BW142" s="169" t="str">
        <f aca="false">IF(AL142="","",IF(AL142="-","-",IF(UPPER(AL142)="AB","+",VLOOKUP(AL142,'විෂය තොරතුරු'!$P$24:$Q$28,2))))</f>
        <v/>
      </c>
      <c r="BX142" s="171" t="str">
        <f aca="false">IF($B142="","",COUNTIF($AP142:$BW142,"A"))</f>
        <v/>
      </c>
      <c r="BY142" s="171" t="str">
        <f aca="false">IF($B142="","",COUNTIF($AP142:$BW142,"B"))</f>
        <v/>
      </c>
      <c r="BZ142" s="171" t="str">
        <f aca="false">IF($B142="","",COUNTIF($AP142:$BW142,"C"))</f>
        <v/>
      </c>
      <c r="CA142" s="171" t="str">
        <f aca="false">IF($B142="","",COUNTIF($AP142:$BW142,"S"))</f>
        <v/>
      </c>
      <c r="CB142" s="171" t="str">
        <f aca="false">IF($B142="","",COUNTIF($AP142:$BW142,"W"))</f>
        <v/>
      </c>
      <c r="CC142" s="171" t="str">
        <f aca="false">IF(B142="","",SUM(BX142:CA142))</f>
        <v/>
      </c>
      <c r="CD142" s="169" t="str">
        <f aca="false">IF(B142="","",SUM(BX142:BZ142))</f>
        <v/>
      </c>
      <c r="CE142" s="172" t="str">
        <f aca="false">IF(B142="","",IF(AND(CC142&gt;=6,CD142&gt;=3,OR(E142&gt;=35,F142&gt;=35),L142&gt;=35),"6/3 සමත්",IF(AND(CC142&gt;=5,CD142&gt;=3,OR(E142&gt;=35,F142&gt;=35,L142&gt;=35)),"5/3 සමත්",IF(AND(CC142&gt;=4,CD142&gt;=1,OR(E142&gt;=20,F142&gt;=20,L142&gt;=20)),"සමත් කළ හැකි",IF(CB142=9,"W9","අසමත් ?")))))</f>
        <v/>
      </c>
    </row>
    <row r="143" customFormat="false" ht="13.8" hidden="false" customHeight="false" outlineLevel="0" collapsed="false">
      <c r="A143" s="160" t="n">
        <v>44</v>
      </c>
      <c r="B143" s="188"/>
      <c r="C143" s="161"/>
      <c r="D143" s="162"/>
      <c r="E143" s="163"/>
      <c r="F143" s="164"/>
      <c r="G143" s="163"/>
      <c r="H143" s="165"/>
      <c r="I143" s="165"/>
      <c r="J143" s="164"/>
      <c r="K143" s="163"/>
      <c r="L143" s="165"/>
      <c r="M143" s="165"/>
      <c r="N143" s="164"/>
      <c r="O143" s="163"/>
      <c r="P143" s="165"/>
      <c r="Q143" s="165"/>
      <c r="R143" s="165"/>
      <c r="S143" s="165"/>
      <c r="T143" s="165"/>
      <c r="U143" s="165"/>
      <c r="V143" s="164"/>
      <c r="W143" s="163"/>
      <c r="X143" s="165"/>
      <c r="Y143" s="165"/>
      <c r="Z143" s="165"/>
      <c r="AA143" s="165"/>
      <c r="AB143" s="165"/>
      <c r="AC143" s="165"/>
      <c r="AD143" s="164"/>
      <c r="AE143" s="163"/>
      <c r="AF143" s="165"/>
      <c r="AG143" s="165"/>
      <c r="AH143" s="165"/>
      <c r="AI143" s="165"/>
      <c r="AJ143" s="165"/>
      <c r="AK143" s="165"/>
      <c r="AL143" s="166"/>
      <c r="AM143" s="167" t="str">
        <f aca="false">IF(B143="","",SUM(E143:AL143))</f>
        <v/>
      </c>
      <c r="AN143" s="168" t="str">
        <f aca="false">IF(B143="","",AM143/9)</f>
        <v/>
      </c>
      <c r="AO143" s="169" t="str">
        <f aca="false">IF(B143="","",IF(AM143=0,"-",RANK(AM143,$AM$100:$AM$149,0)))</f>
        <v/>
      </c>
      <c r="AP143" s="167" t="str">
        <f aca="false">IF(E143="","",IF(E143="-","-",IF(UPPER(E143)="AB","+",VLOOKUP(E143,'විෂය තොරතුරු'!$P$24:$Q$28,2))))</f>
        <v/>
      </c>
      <c r="AQ143" s="168" t="str">
        <f aca="false">IF(F143="","",IF(F143="-","-",IF(UPPER(F143)="AB","+",VLOOKUP(F143,'විෂය තොරතුරු'!$P$24:$Q$28,2))))</f>
        <v/>
      </c>
      <c r="AR143" s="168" t="str">
        <f aca="false">IF(G143="","",IF(G143="-","-",IF(UPPER(G143)="AB","+",VLOOKUP(G143,'විෂය තොරතුරු'!$P$24:$Q$28,2))))</f>
        <v/>
      </c>
      <c r="AS143" s="168" t="str">
        <f aca="false">IF(H143="","",IF(H143="-","-",IF(UPPER(H143)="AB","+",VLOOKUP(H143,'විෂය තොරතුරු'!$P$24:$Q$28,2))))</f>
        <v/>
      </c>
      <c r="AT143" s="168" t="str">
        <f aca="false">IF(I143="","",IF(I143="-","-",IF(UPPER(I143)="AB","+",VLOOKUP(I143,'විෂය තොරතුරු'!$P$24:$Q$28,2))))</f>
        <v/>
      </c>
      <c r="AU143" s="170" t="str">
        <f aca="false">IF(J143="","",IF(J143="-","-",IF(UPPER(J143)="AB","+",VLOOKUP(J143,'විෂය තොරතුරු'!$P$24:$Q$28,2))))</f>
        <v/>
      </c>
      <c r="AV143" s="171" t="str">
        <f aca="false">IF(K143="","",IF(K143="-","-",IF(UPPER(K143)="AB","+",VLOOKUP(K143,'විෂය තොරතුරු'!$P$24:$Q$28,2))))</f>
        <v/>
      </c>
      <c r="AW143" s="168" t="str">
        <f aca="false">IF(L143="","",IF(L143="-","-",IF(UPPER(L143)="AB","+",VLOOKUP(L143,'විෂය තොරතුරු'!$P$24:$Q$28,2))))</f>
        <v/>
      </c>
      <c r="AX143" s="168" t="str">
        <f aca="false">IF(M143="","",IF(M143="-","-",IF(UPPER(M143)="AB","+",VLOOKUP(M143,'විෂය තොරතුරු'!$P$24:$Q$28,2))))</f>
        <v/>
      </c>
      <c r="AY143" s="169" t="str">
        <f aca="false">IF(N143="","",IF(N143="-","-",IF(UPPER(N143)="AB","+",VLOOKUP(N143,'විෂය තොරතුරු'!$P$24:$Q$28,2))))</f>
        <v/>
      </c>
      <c r="AZ143" s="167" t="str">
        <f aca="false">IF(O143="","",IF(O143="-","-",IF(UPPER(O143)="AB","+",VLOOKUP(O143,'විෂය තොරතුරු'!$P$24:$Q$28,2))))</f>
        <v/>
      </c>
      <c r="BA143" s="168" t="str">
        <f aca="false">IF(P143="","",IF(P143="-","-",IF(UPPER(P143)="AB","+",VLOOKUP(P143,'විෂය තොරතුරු'!$P$24:$Q$28,2))))</f>
        <v/>
      </c>
      <c r="BB143" s="168" t="str">
        <f aca="false">IF(Q143="","",IF(Q143="-","-",IF(UPPER(Q143)="AB","+",VLOOKUP(Q143,'විෂය තොරතුරු'!$P$24:$Q$28,2))))</f>
        <v/>
      </c>
      <c r="BC143" s="168" t="str">
        <f aca="false">IF(R143="","",IF(R143="-","-",IF(UPPER(R143)="AB","+",VLOOKUP(R143,'විෂය තොරතුරු'!$P$24:$Q$28,2))))</f>
        <v/>
      </c>
      <c r="BD143" s="168" t="str">
        <f aca="false">IF(S143="","",IF(S143="-","-",IF(UPPER(S143)="AB","+",VLOOKUP(S143,'විෂය තොරතුරු'!$P$24:$Q$28,2))))</f>
        <v/>
      </c>
      <c r="BE143" s="168" t="str">
        <f aca="false">IF(T143="","",IF(T143="-","-",IF(UPPER(T143)="AB","+",VLOOKUP(T143,'විෂය තොරතුරු'!$P$24:$Q$28,2))))</f>
        <v/>
      </c>
      <c r="BF143" s="168" t="str">
        <f aca="false">IF(U143="","",IF(U143="-","-",IF(UPPER(U143)="AB","+",VLOOKUP(U143,'විෂය තොරතුරු'!$P$24:$Q$28,2))))</f>
        <v/>
      </c>
      <c r="BG143" s="170" t="str">
        <f aca="false">IF(V143="","",IF(V143="-","-",IF(UPPER(V143)="AB","+",VLOOKUP(V143,'විෂය තොරතුරු'!$P$24:$Q$28,2))))</f>
        <v/>
      </c>
      <c r="BH143" s="171" t="str">
        <f aca="false">IF(W143="","",IF(W143="-","-",IF(UPPER(W143)="AB","+",VLOOKUP(W143,'විෂය තොරතුරු'!$P$24:$Q$28,2))))</f>
        <v/>
      </c>
      <c r="BI143" s="168" t="str">
        <f aca="false">IF(X143="","",IF(X143="-","-",IF(UPPER(X143)="AB","+",VLOOKUP(X143,'විෂය තොරතුරු'!$P$24:$Q$28,2))))</f>
        <v/>
      </c>
      <c r="BJ143" s="168" t="str">
        <f aca="false">IF(Y143="","",IF(Y143="-","-",IF(UPPER(Y143)="AB","+",VLOOKUP(Y143,'විෂය තොරතුරු'!$P$24:$Q$28,2))))</f>
        <v/>
      </c>
      <c r="BK143" s="168" t="str">
        <f aca="false">IF(Z143="","",IF(Z143="-","-",IF(UPPER(Z143)="AB","+",VLOOKUP(Z143,'විෂය තොරතුරු'!$P$24:$Q$28,2))))</f>
        <v/>
      </c>
      <c r="BL143" s="168" t="str">
        <f aca="false">IF(AA143="","",IF(AA143="-","-",IF(UPPER(AA143)="AB","+",VLOOKUP(AA143,'විෂය තොරතුරු'!$P$24:$Q$28,2))))</f>
        <v/>
      </c>
      <c r="BM143" s="168" t="str">
        <f aca="false">IF(AB143="","",IF(AB143="-","-",IF(UPPER(AB143)="AB","+",VLOOKUP(AB143,'විෂය තොරතුරු'!$P$24:$Q$28,2))))</f>
        <v/>
      </c>
      <c r="BN143" s="168" t="str">
        <f aca="false">IF(AC143="","",IF(AC143="-","-",IF(UPPER(AC143)="AB","+",VLOOKUP(AC143,'විෂය තොරතුරු'!$P$24:$Q$28,2))))</f>
        <v/>
      </c>
      <c r="BO143" s="169" t="str">
        <f aca="false">IF(AD143="","",IF(AD143="-","-",IF(UPPER(AD143)="AB","+",VLOOKUP(AD143,'විෂය තොරතුරු'!$P$24:$Q$28,2))))</f>
        <v/>
      </c>
      <c r="BP143" s="171" t="str">
        <f aca="false">IF(AE143="","",IF(AE143="-","-",IF(UPPER(AE143)="AB","+",VLOOKUP(AE143,'විෂය තොරතුරු'!$P$24:$Q$28,2))))</f>
        <v/>
      </c>
      <c r="BQ143" s="168" t="str">
        <f aca="false">IF(AF143="","",IF(AF143="-","-",IF(UPPER(AF143)="AB","+",VLOOKUP(AF143,'විෂය තොරතුරු'!$P$24:$Q$28,2))))</f>
        <v/>
      </c>
      <c r="BR143" s="168" t="str">
        <f aca="false">IF(AG143="","",IF(AG143="-","-",IF(UPPER(AG143)="AB","+",VLOOKUP(AG143,'විෂය තොරතුරු'!$P$24:$Q$28,2))))</f>
        <v/>
      </c>
      <c r="BS143" s="168" t="str">
        <f aca="false">IF(AH143="","",IF(AH143="-","-",IF(UPPER(AH143)="AB","+",VLOOKUP(AH143,'විෂය තොරතුරු'!$P$24:$Q$28,2))))</f>
        <v/>
      </c>
      <c r="BT143" s="168" t="str">
        <f aca="false">IF(AI143="","",IF(AI143="-","-",IF(UPPER(AI143)="AB","+",VLOOKUP(AI143,'විෂය තොරතුරු'!$P$24:$Q$28,2))))</f>
        <v/>
      </c>
      <c r="BU143" s="168" t="str">
        <f aca="false">IF(AJ143="","",IF(AJ143="-","-",IF(UPPER(AJ143)="AB","+",VLOOKUP(AJ143,'විෂය තොරතුරු'!$P$24:$Q$28,2))))</f>
        <v/>
      </c>
      <c r="BV143" s="168" t="str">
        <f aca="false">IF(AK143="","",IF(AK143="-","-",IF(UPPER(AK143)="AB","+",VLOOKUP(AK143,'විෂය තොරතුරු'!$P$24:$Q$28,2))))</f>
        <v/>
      </c>
      <c r="BW143" s="169" t="str">
        <f aca="false">IF(AL143="","",IF(AL143="-","-",IF(UPPER(AL143)="AB","+",VLOOKUP(AL143,'විෂය තොරතුරු'!$P$24:$Q$28,2))))</f>
        <v/>
      </c>
      <c r="BX143" s="171" t="str">
        <f aca="false">IF($B143="","",COUNTIF($AP143:$BW143,"A"))</f>
        <v/>
      </c>
      <c r="BY143" s="171" t="str">
        <f aca="false">IF($B143="","",COUNTIF($AP143:$BW143,"B"))</f>
        <v/>
      </c>
      <c r="BZ143" s="171" t="str">
        <f aca="false">IF($B143="","",COUNTIF($AP143:$BW143,"C"))</f>
        <v/>
      </c>
      <c r="CA143" s="171" t="str">
        <f aca="false">IF($B143="","",COUNTIF($AP143:$BW143,"S"))</f>
        <v/>
      </c>
      <c r="CB143" s="171" t="str">
        <f aca="false">IF($B143="","",COUNTIF($AP143:$BW143,"W"))</f>
        <v/>
      </c>
      <c r="CC143" s="171" t="str">
        <f aca="false">IF(B143="","",SUM(BX143:CA143))</f>
        <v/>
      </c>
      <c r="CD143" s="169" t="str">
        <f aca="false">IF(B143="","",SUM(BX143:BZ143))</f>
        <v/>
      </c>
      <c r="CE143" s="172" t="str">
        <f aca="false">IF(B143="","",IF(AND(CC143&gt;=6,CD143&gt;=3,OR(E143&gt;=35,F143&gt;=35),L143&gt;=35),"6/3 සමත්",IF(AND(CC143&gt;=5,CD143&gt;=3,OR(E143&gt;=35,F143&gt;=35,L143&gt;=35)),"5/3 සමත්",IF(AND(CC143&gt;=4,CD143&gt;=1,OR(E143&gt;=20,F143&gt;=20,L143&gt;=20)),"සමත් කළ හැකි",IF(CB143=9,"W9","අසමත් ?")))))</f>
        <v/>
      </c>
    </row>
    <row r="144" customFormat="false" ht="13.8" hidden="false" customHeight="false" outlineLevel="0" collapsed="false">
      <c r="A144" s="160" t="n">
        <v>45</v>
      </c>
      <c r="B144" s="188"/>
      <c r="C144" s="161"/>
      <c r="D144" s="162"/>
      <c r="E144" s="163"/>
      <c r="F144" s="164"/>
      <c r="G144" s="163"/>
      <c r="H144" s="165"/>
      <c r="I144" s="165"/>
      <c r="J144" s="164"/>
      <c r="K144" s="163"/>
      <c r="L144" s="165"/>
      <c r="M144" s="165"/>
      <c r="N144" s="164"/>
      <c r="O144" s="163"/>
      <c r="P144" s="165"/>
      <c r="Q144" s="165"/>
      <c r="R144" s="165"/>
      <c r="S144" s="165"/>
      <c r="T144" s="165"/>
      <c r="U144" s="165"/>
      <c r="V144" s="164"/>
      <c r="W144" s="163"/>
      <c r="X144" s="165"/>
      <c r="Y144" s="165"/>
      <c r="Z144" s="165"/>
      <c r="AA144" s="165"/>
      <c r="AB144" s="165"/>
      <c r="AC144" s="165"/>
      <c r="AD144" s="164"/>
      <c r="AE144" s="163"/>
      <c r="AF144" s="165"/>
      <c r="AG144" s="165"/>
      <c r="AH144" s="165"/>
      <c r="AI144" s="165"/>
      <c r="AJ144" s="165"/>
      <c r="AK144" s="165"/>
      <c r="AL144" s="166"/>
      <c r="AM144" s="167" t="str">
        <f aca="false">IF(B144="","",SUM(E144:AL144))</f>
        <v/>
      </c>
      <c r="AN144" s="168" t="str">
        <f aca="false">IF(B144="","",AM144/9)</f>
        <v/>
      </c>
      <c r="AO144" s="169" t="str">
        <f aca="false">IF(B144="","",IF(AM144=0,"-",RANK(AM144,$AM$100:$AM$149,0)))</f>
        <v/>
      </c>
      <c r="AP144" s="167" t="str">
        <f aca="false">IF(E144="","",IF(E144="-","-",IF(UPPER(E144)="AB","+",VLOOKUP(E144,'විෂය තොරතුරු'!$P$24:$Q$28,2))))</f>
        <v/>
      </c>
      <c r="AQ144" s="168" t="str">
        <f aca="false">IF(F144="","",IF(F144="-","-",IF(UPPER(F144)="AB","+",VLOOKUP(F144,'විෂය තොරතුරු'!$P$24:$Q$28,2))))</f>
        <v/>
      </c>
      <c r="AR144" s="168" t="str">
        <f aca="false">IF(G144="","",IF(G144="-","-",IF(UPPER(G144)="AB","+",VLOOKUP(G144,'විෂය තොරතුරු'!$P$24:$Q$28,2))))</f>
        <v/>
      </c>
      <c r="AS144" s="168" t="str">
        <f aca="false">IF(H144="","",IF(H144="-","-",IF(UPPER(H144)="AB","+",VLOOKUP(H144,'විෂය තොරතුරු'!$P$24:$Q$28,2))))</f>
        <v/>
      </c>
      <c r="AT144" s="168" t="str">
        <f aca="false">IF(I144="","",IF(I144="-","-",IF(UPPER(I144)="AB","+",VLOOKUP(I144,'විෂය තොරතුරු'!$P$24:$Q$28,2))))</f>
        <v/>
      </c>
      <c r="AU144" s="170" t="str">
        <f aca="false">IF(J144="","",IF(J144="-","-",IF(UPPER(J144)="AB","+",VLOOKUP(J144,'විෂය තොරතුරු'!$P$24:$Q$28,2))))</f>
        <v/>
      </c>
      <c r="AV144" s="171" t="str">
        <f aca="false">IF(K144="","",IF(K144="-","-",IF(UPPER(K144)="AB","+",VLOOKUP(K144,'විෂය තොරතුරු'!$P$24:$Q$28,2))))</f>
        <v/>
      </c>
      <c r="AW144" s="168" t="str">
        <f aca="false">IF(L144="","",IF(L144="-","-",IF(UPPER(L144)="AB","+",VLOOKUP(L144,'විෂය තොරතුරු'!$P$24:$Q$28,2))))</f>
        <v/>
      </c>
      <c r="AX144" s="168" t="str">
        <f aca="false">IF(M144="","",IF(M144="-","-",IF(UPPER(M144)="AB","+",VLOOKUP(M144,'විෂය තොරතුරු'!$P$24:$Q$28,2))))</f>
        <v/>
      </c>
      <c r="AY144" s="169" t="str">
        <f aca="false">IF(N144="","",IF(N144="-","-",IF(UPPER(N144)="AB","+",VLOOKUP(N144,'විෂය තොරතුරු'!$P$24:$Q$28,2))))</f>
        <v/>
      </c>
      <c r="AZ144" s="167" t="str">
        <f aca="false">IF(O144="","",IF(O144="-","-",IF(UPPER(O144)="AB","+",VLOOKUP(O144,'විෂය තොරතුරු'!$P$24:$Q$28,2))))</f>
        <v/>
      </c>
      <c r="BA144" s="168" t="str">
        <f aca="false">IF(P144="","",IF(P144="-","-",IF(UPPER(P144)="AB","+",VLOOKUP(P144,'විෂය තොරතුරු'!$P$24:$Q$28,2))))</f>
        <v/>
      </c>
      <c r="BB144" s="168" t="str">
        <f aca="false">IF(Q144="","",IF(Q144="-","-",IF(UPPER(Q144)="AB","+",VLOOKUP(Q144,'විෂය තොරතුරු'!$P$24:$Q$28,2))))</f>
        <v/>
      </c>
      <c r="BC144" s="168" t="str">
        <f aca="false">IF(R144="","",IF(R144="-","-",IF(UPPER(R144)="AB","+",VLOOKUP(R144,'විෂය තොරතුරු'!$P$24:$Q$28,2))))</f>
        <v/>
      </c>
      <c r="BD144" s="168" t="str">
        <f aca="false">IF(S144="","",IF(S144="-","-",IF(UPPER(S144)="AB","+",VLOOKUP(S144,'විෂය තොරතුරු'!$P$24:$Q$28,2))))</f>
        <v/>
      </c>
      <c r="BE144" s="168" t="str">
        <f aca="false">IF(T144="","",IF(T144="-","-",IF(UPPER(T144)="AB","+",VLOOKUP(T144,'විෂය තොරතුරු'!$P$24:$Q$28,2))))</f>
        <v/>
      </c>
      <c r="BF144" s="168" t="str">
        <f aca="false">IF(U144="","",IF(U144="-","-",IF(UPPER(U144)="AB","+",VLOOKUP(U144,'විෂය තොරතුරු'!$P$24:$Q$28,2))))</f>
        <v/>
      </c>
      <c r="BG144" s="170" t="str">
        <f aca="false">IF(V144="","",IF(V144="-","-",IF(UPPER(V144)="AB","+",VLOOKUP(V144,'විෂය තොරතුරු'!$P$24:$Q$28,2))))</f>
        <v/>
      </c>
      <c r="BH144" s="171" t="str">
        <f aca="false">IF(W144="","",IF(W144="-","-",IF(UPPER(W144)="AB","+",VLOOKUP(W144,'විෂය තොරතුරු'!$P$24:$Q$28,2))))</f>
        <v/>
      </c>
      <c r="BI144" s="168" t="str">
        <f aca="false">IF(X144="","",IF(X144="-","-",IF(UPPER(X144)="AB","+",VLOOKUP(X144,'විෂය තොරතුරු'!$P$24:$Q$28,2))))</f>
        <v/>
      </c>
      <c r="BJ144" s="168" t="str">
        <f aca="false">IF(Y144="","",IF(Y144="-","-",IF(UPPER(Y144)="AB","+",VLOOKUP(Y144,'විෂය තොරතුරු'!$P$24:$Q$28,2))))</f>
        <v/>
      </c>
      <c r="BK144" s="168" t="str">
        <f aca="false">IF(Z144="","",IF(Z144="-","-",IF(UPPER(Z144)="AB","+",VLOOKUP(Z144,'විෂය තොරතුරු'!$P$24:$Q$28,2))))</f>
        <v/>
      </c>
      <c r="BL144" s="168" t="str">
        <f aca="false">IF(AA144="","",IF(AA144="-","-",IF(UPPER(AA144)="AB","+",VLOOKUP(AA144,'විෂය තොරතුරු'!$P$24:$Q$28,2))))</f>
        <v/>
      </c>
      <c r="BM144" s="168" t="str">
        <f aca="false">IF(AB144="","",IF(AB144="-","-",IF(UPPER(AB144)="AB","+",VLOOKUP(AB144,'විෂය තොරතුරු'!$P$24:$Q$28,2))))</f>
        <v/>
      </c>
      <c r="BN144" s="168" t="str">
        <f aca="false">IF(AC144="","",IF(AC144="-","-",IF(UPPER(AC144)="AB","+",VLOOKUP(AC144,'විෂය තොරතුරු'!$P$24:$Q$28,2))))</f>
        <v/>
      </c>
      <c r="BO144" s="169" t="str">
        <f aca="false">IF(AD144="","",IF(AD144="-","-",IF(UPPER(AD144)="AB","+",VLOOKUP(AD144,'විෂය තොරතුරු'!$P$24:$Q$28,2))))</f>
        <v/>
      </c>
      <c r="BP144" s="171" t="str">
        <f aca="false">IF(AE144="","",IF(AE144="-","-",IF(UPPER(AE144)="AB","+",VLOOKUP(AE144,'විෂය තොරතුරු'!$P$24:$Q$28,2))))</f>
        <v/>
      </c>
      <c r="BQ144" s="168" t="str">
        <f aca="false">IF(AF144="","",IF(AF144="-","-",IF(UPPER(AF144)="AB","+",VLOOKUP(AF144,'විෂය තොරතුරු'!$P$24:$Q$28,2))))</f>
        <v/>
      </c>
      <c r="BR144" s="168" t="str">
        <f aca="false">IF(AG144="","",IF(AG144="-","-",IF(UPPER(AG144)="AB","+",VLOOKUP(AG144,'විෂය තොරතුරු'!$P$24:$Q$28,2))))</f>
        <v/>
      </c>
      <c r="BS144" s="168" t="str">
        <f aca="false">IF(AH144="","",IF(AH144="-","-",IF(UPPER(AH144)="AB","+",VLOOKUP(AH144,'විෂය තොරතුරු'!$P$24:$Q$28,2))))</f>
        <v/>
      </c>
      <c r="BT144" s="168" t="str">
        <f aca="false">IF(AI144="","",IF(AI144="-","-",IF(UPPER(AI144)="AB","+",VLOOKUP(AI144,'විෂය තොරතුරු'!$P$24:$Q$28,2))))</f>
        <v/>
      </c>
      <c r="BU144" s="168" t="str">
        <f aca="false">IF(AJ144="","",IF(AJ144="-","-",IF(UPPER(AJ144)="AB","+",VLOOKUP(AJ144,'විෂය තොරතුරු'!$P$24:$Q$28,2))))</f>
        <v/>
      </c>
      <c r="BV144" s="168" t="str">
        <f aca="false">IF(AK144="","",IF(AK144="-","-",IF(UPPER(AK144)="AB","+",VLOOKUP(AK144,'විෂය තොරතුරු'!$P$24:$Q$28,2))))</f>
        <v/>
      </c>
      <c r="BW144" s="169" t="str">
        <f aca="false">IF(AL144="","",IF(AL144="-","-",IF(UPPER(AL144)="AB","+",VLOOKUP(AL144,'විෂය තොරතුරු'!$P$24:$Q$28,2))))</f>
        <v/>
      </c>
      <c r="BX144" s="171" t="str">
        <f aca="false">IF($B144="","",COUNTIF($AP144:$BW144,"A"))</f>
        <v/>
      </c>
      <c r="BY144" s="171" t="str">
        <f aca="false">IF($B144="","",COUNTIF($AP144:$BW144,"B"))</f>
        <v/>
      </c>
      <c r="BZ144" s="171" t="str">
        <f aca="false">IF($B144="","",COUNTIF($AP144:$BW144,"C"))</f>
        <v/>
      </c>
      <c r="CA144" s="171" t="str">
        <f aca="false">IF($B144="","",COUNTIF($AP144:$BW144,"S"))</f>
        <v/>
      </c>
      <c r="CB144" s="171" t="str">
        <f aca="false">IF($B144="","",COUNTIF($AP144:$BW144,"W"))</f>
        <v/>
      </c>
      <c r="CC144" s="171" t="str">
        <f aca="false">IF(B144="","",SUM(BX144:CA144))</f>
        <v/>
      </c>
      <c r="CD144" s="169" t="str">
        <f aca="false">IF(B144="","",SUM(BX144:BZ144))</f>
        <v/>
      </c>
      <c r="CE144" s="172" t="str">
        <f aca="false">IF(B144="","",IF(AND(CC144&gt;=6,CD144&gt;=3,OR(E144&gt;=35,F144&gt;=35),L144&gt;=35),"6/3 සමත්",IF(AND(CC144&gt;=5,CD144&gt;=3,OR(E144&gt;=35,F144&gt;=35,L144&gt;=35)),"5/3 සමත්",IF(AND(CC144&gt;=4,CD144&gt;=1,OR(E144&gt;=20,F144&gt;=20,L144&gt;=20)),"සමත් කළ හැකි",IF(CB144=9,"W9","අසමත් ?")))))</f>
        <v/>
      </c>
    </row>
    <row r="145" customFormat="false" ht="13.8" hidden="false" customHeight="false" outlineLevel="0" collapsed="false">
      <c r="A145" s="160" t="n">
        <v>46</v>
      </c>
      <c r="B145" s="189"/>
      <c r="C145" s="161"/>
      <c r="D145" s="162"/>
      <c r="E145" s="163"/>
      <c r="F145" s="164"/>
      <c r="G145" s="163"/>
      <c r="H145" s="165"/>
      <c r="I145" s="165"/>
      <c r="J145" s="164"/>
      <c r="K145" s="163"/>
      <c r="L145" s="165"/>
      <c r="M145" s="165"/>
      <c r="N145" s="164"/>
      <c r="O145" s="163"/>
      <c r="P145" s="165"/>
      <c r="Q145" s="165"/>
      <c r="R145" s="165"/>
      <c r="S145" s="165"/>
      <c r="T145" s="165"/>
      <c r="U145" s="165"/>
      <c r="V145" s="164"/>
      <c r="W145" s="163"/>
      <c r="X145" s="165"/>
      <c r="Y145" s="165"/>
      <c r="Z145" s="165"/>
      <c r="AA145" s="165"/>
      <c r="AB145" s="165"/>
      <c r="AC145" s="165"/>
      <c r="AD145" s="164"/>
      <c r="AE145" s="163"/>
      <c r="AF145" s="165"/>
      <c r="AG145" s="165"/>
      <c r="AH145" s="165"/>
      <c r="AI145" s="165"/>
      <c r="AJ145" s="165"/>
      <c r="AK145" s="165"/>
      <c r="AL145" s="166"/>
      <c r="AM145" s="167" t="str">
        <f aca="false">IF(B145="","",SUM(E145:AL145))</f>
        <v/>
      </c>
      <c r="AN145" s="168" t="str">
        <f aca="false">IF(B145="","",AM145/9)</f>
        <v/>
      </c>
      <c r="AO145" s="169" t="str">
        <f aca="false">IF(B145="","",IF(AM145=0,"-",RANK(AM145,$AM$100:$AM$149,0)))</f>
        <v/>
      </c>
      <c r="AP145" s="167" t="str">
        <f aca="false">IF(E145="","",IF(E145="-","-",IF(UPPER(E145)="AB","+",VLOOKUP(E145,'විෂය තොරතුරු'!$P$24:$Q$28,2))))</f>
        <v/>
      </c>
      <c r="AQ145" s="168" t="str">
        <f aca="false">IF(F145="","",IF(F145="-","-",IF(UPPER(F145)="AB","+",VLOOKUP(F145,'විෂය තොරතුරු'!$P$24:$Q$28,2))))</f>
        <v/>
      </c>
      <c r="AR145" s="168" t="str">
        <f aca="false">IF(G145="","",IF(G145="-","-",IF(UPPER(G145)="AB","+",VLOOKUP(G145,'විෂය තොරතුරු'!$P$24:$Q$28,2))))</f>
        <v/>
      </c>
      <c r="AS145" s="168" t="str">
        <f aca="false">IF(H145="","",IF(H145="-","-",IF(UPPER(H145)="AB","+",VLOOKUP(H145,'විෂය තොරතුරු'!$P$24:$Q$28,2))))</f>
        <v/>
      </c>
      <c r="AT145" s="168" t="str">
        <f aca="false">IF(I145="","",IF(I145="-","-",IF(UPPER(I145)="AB","+",VLOOKUP(I145,'විෂය තොරතුරු'!$P$24:$Q$28,2))))</f>
        <v/>
      </c>
      <c r="AU145" s="170" t="str">
        <f aca="false">IF(J145="","",IF(J145="-","-",IF(UPPER(J145)="AB","+",VLOOKUP(J145,'විෂය තොරතුරු'!$P$24:$Q$28,2))))</f>
        <v/>
      </c>
      <c r="AV145" s="171" t="str">
        <f aca="false">IF(K145="","",IF(K145="-","-",IF(UPPER(K145)="AB","+",VLOOKUP(K145,'විෂය තොරතුරු'!$P$24:$Q$28,2))))</f>
        <v/>
      </c>
      <c r="AW145" s="168" t="str">
        <f aca="false">IF(L145="","",IF(L145="-","-",IF(UPPER(L145)="AB","+",VLOOKUP(L145,'විෂය තොරතුරු'!$P$24:$Q$28,2))))</f>
        <v/>
      </c>
      <c r="AX145" s="168" t="str">
        <f aca="false">IF(M145="","",IF(M145="-","-",IF(UPPER(M145)="AB","+",VLOOKUP(M145,'විෂය තොරතුරු'!$P$24:$Q$28,2))))</f>
        <v/>
      </c>
      <c r="AY145" s="169" t="str">
        <f aca="false">IF(N145="","",IF(N145="-","-",IF(UPPER(N145)="AB","+",VLOOKUP(N145,'විෂය තොරතුරු'!$P$24:$Q$28,2))))</f>
        <v/>
      </c>
      <c r="AZ145" s="167" t="str">
        <f aca="false">IF(O145="","",IF(O145="-","-",IF(UPPER(O145)="AB","+",VLOOKUP(O145,'විෂය තොරතුරු'!$P$24:$Q$28,2))))</f>
        <v/>
      </c>
      <c r="BA145" s="168" t="str">
        <f aca="false">IF(P145="","",IF(P145="-","-",IF(UPPER(P145)="AB","+",VLOOKUP(P145,'විෂය තොරතුරු'!$P$24:$Q$28,2))))</f>
        <v/>
      </c>
      <c r="BB145" s="168" t="str">
        <f aca="false">IF(Q145="","",IF(Q145="-","-",IF(UPPER(Q145)="AB","+",VLOOKUP(Q145,'විෂය තොරතුරු'!$P$24:$Q$28,2))))</f>
        <v/>
      </c>
      <c r="BC145" s="168" t="str">
        <f aca="false">IF(R145="","",IF(R145="-","-",IF(UPPER(R145)="AB","+",VLOOKUP(R145,'විෂය තොරතුරු'!$P$24:$Q$28,2))))</f>
        <v/>
      </c>
      <c r="BD145" s="168" t="str">
        <f aca="false">IF(S145="","",IF(S145="-","-",IF(UPPER(S145)="AB","+",VLOOKUP(S145,'විෂය තොරතුරු'!$P$24:$Q$28,2))))</f>
        <v/>
      </c>
      <c r="BE145" s="168" t="str">
        <f aca="false">IF(T145="","",IF(T145="-","-",IF(UPPER(T145)="AB","+",VLOOKUP(T145,'විෂය තොරතුරු'!$P$24:$Q$28,2))))</f>
        <v/>
      </c>
      <c r="BF145" s="168" t="str">
        <f aca="false">IF(U145="","",IF(U145="-","-",IF(UPPER(U145)="AB","+",VLOOKUP(U145,'විෂය තොරතුරු'!$P$24:$Q$28,2))))</f>
        <v/>
      </c>
      <c r="BG145" s="170" t="str">
        <f aca="false">IF(V145="","",IF(V145="-","-",IF(UPPER(V145)="AB","+",VLOOKUP(V145,'විෂය තොරතුරු'!$P$24:$Q$28,2))))</f>
        <v/>
      </c>
      <c r="BH145" s="171" t="str">
        <f aca="false">IF(W145="","",IF(W145="-","-",IF(UPPER(W145)="AB","+",VLOOKUP(W145,'විෂය තොරතුරු'!$P$24:$Q$28,2))))</f>
        <v/>
      </c>
      <c r="BI145" s="168" t="str">
        <f aca="false">IF(X145="","",IF(X145="-","-",IF(UPPER(X145)="AB","+",VLOOKUP(X145,'විෂය තොරතුරු'!$P$24:$Q$28,2))))</f>
        <v/>
      </c>
      <c r="BJ145" s="168" t="str">
        <f aca="false">IF(Y145="","",IF(Y145="-","-",IF(UPPER(Y145)="AB","+",VLOOKUP(Y145,'විෂය තොරතුරු'!$P$24:$Q$28,2))))</f>
        <v/>
      </c>
      <c r="BK145" s="168" t="str">
        <f aca="false">IF(Z145="","",IF(Z145="-","-",IF(UPPER(Z145)="AB","+",VLOOKUP(Z145,'විෂය තොරතුරු'!$P$24:$Q$28,2))))</f>
        <v/>
      </c>
      <c r="BL145" s="168" t="str">
        <f aca="false">IF(AA145="","",IF(AA145="-","-",IF(UPPER(AA145)="AB","+",VLOOKUP(AA145,'විෂය තොරතුරු'!$P$24:$Q$28,2))))</f>
        <v/>
      </c>
      <c r="BM145" s="168" t="str">
        <f aca="false">IF(AB145="","",IF(AB145="-","-",IF(UPPER(AB145)="AB","+",VLOOKUP(AB145,'විෂය තොරතුරු'!$P$24:$Q$28,2))))</f>
        <v/>
      </c>
      <c r="BN145" s="168" t="str">
        <f aca="false">IF(AC145="","",IF(AC145="-","-",IF(UPPER(AC145)="AB","+",VLOOKUP(AC145,'විෂය තොරතුරු'!$P$24:$Q$28,2))))</f>
        <v/>
      </c>
      <c r="BO145" s="169" t="str">
        <f aca="false">IF(AD145="","",IF(AD145="-","-",IF(UPPER(AD145)="AB","+",VLOOKUP(AD145,'විෂය තොරතුරු'!$P$24:$Q$28,2))))</f>
        <v/>
      </c>
      <c r="BP145" s="171" t="str">
        <f aca="false">IF(AE145="","",IF(AE145="-","-",IF(UPPER(AE145)="AB","+",VLOOKUP(AE145,'විෂය තොරතුරු'!$P$24:$Q$28,2))))</f>
        <v/>
      </c>
      <c r="BQ145" s="168" t="str">
        <f aca="false">IF(AF145="","",IF(AF145="-","-",IF(UPPER(AF145)="AB","+",VLOOKUP(AF145,'විෂය තොරතුරු'!$P$24:$Q$28,2))))</f>
        <v/>
      </c>
      <c r="BR145" s="168" t="str">
        <f aca="false">IF(AG145="","",IF(AG145="-","-",IF(UPPER(AG145)="AB","+",VLOOKUP(AG145,'විෂය තොරතුරු'!$P$24:$Q$28,2))))</f>
        <v/>
      </c>
      <c r="BS145" s="168" t="str">
        <f aca="false">IF(AH145="","",IF(AH145="-","-",IF(UPPER(AH145)="AB","+",VLOOKUP(AH145,'විෂය තොරතුරු'!$P$24:$Q$28,2))))</f>
        <v/>
      </c>
      <c r="BT145" s="168" t="str">
        <f aca="false">IF(AI145="","",IF(AI145="-","-",IF(UPPER(AI145)="AB","+",VLOOKUP(AI145,'විෂය තොරතුරු'!$P$24:$Q$28,2))))</f>
        <v/>
      </c>
      <c r="BU145" s="168" t="str">
        <f aca="false">IF(AJ145="","",IF(AJ145="-","-",IF(UPPER(AJ145)="AB","+",VLOOKUP(AJ145,'විෂය තොරතුරු'!$P$24:$Q$28,2))))</f>
        <v/>
      </c>
      <c r="BV145" s="168" t="str">
        <f aca="false">IF(AK145="","",IF(AK145="-","-",IF(UPPER(AK145)="AB","+",VLOOKUP(AK145,'විෂය තොරතුරු'!$P$24:$Q$28,2))))</f>
        <v/>
      </c>
      <c r="BW145" s="169" t="str">
        <f aca="false">IF(AL145="","",IF(AL145="-","-",IF(UPPER(AL145)="AB","+",VLOOKUP(AL145,'විෂය තොරතුරු'!$P$24:$Q$28,2))))</f>
        <v/>
      </c>
      <c r="BX145" s="171" t="str">
        <f aca="false">IF($B145="","",COUNTIF($AP145:$BW145,"A"))</f>
        <v/>
      </c>
      <c r="BY145" s="171" t="str">
        <f aca="false">IF($B145="","",COUNTIF($AP145:$BW145,"B"))</f>
        <v/>
      </c>
      <c r="BZ145" s="171" t="str">
        <f aca="false">IF($B145="","",COUNTIF($AP145:$BW145,"C"))</f>
        <v/>
      </c>
      <c r="CA145" s="171" t="str">
        <f aca="false">IF($B145="","",COUNTIF($AP145:$BW145,"S"))</f>
        <v/>
      </c>
      <c r="CB145" s="171" t="str">
        <f aca="false">IF($B145="","",COUNTIF($AP145:$BW145,"W"))</f>
        <v/>
      </c>
      <c r="CC145" s="171" t="str">
        <f aca="false">IF(B145="","",SUM(BX145:CA145))</f>
        <v/>
      </c>
      <c r="CD145" s="169" t="str">
        <f aca="false">IF(B145="","",SUM(BX145:BZ145))</f>
        <v/>
      </c>
      <c r="CE145" s="172" t="str">
        <f aca="false">IF(B145="","",IF(AND(CC145&gt;=6,CD145&gt;=3,OR(E145&gt;=35,F145&gt;=35),L145&gt;=35),"6/3 සමත්",IF(AND(CC145&gt;=5,CD145&gt;=3,OR(E145&gt;=35,F145&gt;=35,L145&gt;=35)),"5/3 සමත්",IF(AND(CC145&gt;=4,CD145&gt;=1,OR(E145&gt;=20,F145&gt;=20,L145&gt;=20)),"සමත් කළ හැකි",IF(CB145=9,"W9","අසමත් ?")))))</f>
        <v/>
      </c>
    </row>
    <row r="146" customFormat="false" ht="13.8" hidden="false" customHeight="false" outlineLevel="0" collapsed="false">
      <c r="A146" s="160" t="n">
        <v>47</v>
      </c>
      <c r="B146" s="189"/>
      <c r="C146" s="161"/>
      <c r="D146" s="162"/>
      <c r="E146" s="163"/>
      <c r="F146" s="164"/>
      <c r="G146" s="163"/>
      <c r="H146" s="165"/>
      <c r="I146" s="165"/>
      <c r="J146" s="164"/>
      <c r="K146" s="163"/>
      <c r="L146" s="165"/>
      <c r="M146" s="165"/>
      <c r="N146" s="164"/>
      <c r="O146" s="163"/>
      <c r="P146" s="165"/>
      <c r="Q146" s="165"/>
      <c r="R146" s="165"/>
      <c r="S146" s="165"/>
      <c r="T146" s="165"/>
      <c r="U146" s="165"/>
      <c r="V146" s="164"/>
      <c r="W146" s="163"/>
      <c r="X146" s="165"/>
      <c r="Y146" s="165"/>
      <c r="Z146" s="165"/>
      <c r="AA146" s="165"/>
      <c r="AB146" s="165"/>
      <c r="AC146" s="165"/>
      <c r="AD146" s="164"/>
      <c r="AE146" s="163"/>
      <c r="AF146" s="165"/>
      <c r="AG146" s="165"/>
      <c r="AH146" s="165"/>
      <c r="AI146" s="165"/>
      <c r="AJ146" s="165"/>
      <c r="AK146" s="165"/>
      <c r="AL146" s="166"/>
      <c r="AM146" s="167" t="str">
        <f aca="false">IF(B146="","",SUM(E146:AL146))</f>
        <v/>
      </c>
      <c r="AN146" s="168" t="str">
        <f aca="false">IF(B146="","",AM146/9)</f>
        <v/>
      </c>
      <c r="AO146" s="169" t="str">
        <f aca="false">IF(B146="","",IF(AM146=0,"-",RANK(AM146,$AM$100:$AM$149,0)))</f>
        <v/>
      </c>
      <c r="AP146" s="167" t="str">
        <f aca="false">IF(E146="","",IF(E146="-","-",IF(UPPER(E146)="AB","+",VLOOKUP(E146,'විෂය තොරතුරු'!$P$24:$Q$28,2))))</f>
        <v/>
      </c>
      <c r="AQ146" s="168" t="str">
        <f aca="false">IF(F146="","",IF(F146="-","-",IF(UPPER(F146)="AB","+",VLOOKUP(F146,'විෂය තොරතුරු'!$P$24:$Q$28,2))))</f>
        <v/>
      </c>
      <c r="AR146" s="168" t="str">
        <f aca="false">IF(G146="","",IF(G146="-","-",IF(UPPER(G146)="AB","+",VLOOKUP(G146,'විෂය තොරතුරු'!$P$24:$Q$28,2))))</f>
        <v/>
      </c>
      <c r="AS146" s="168" t="str">
        <f aca="false">IF(H146="","",IF(H146="-","-",IF(UPPER(H146)="AB","+",VLOOKUP(H146,'විෂය තොරතුරු'!$P$24:$Q$28,2))))</f>
        <v/>
      </c>
      <c r="AT146" s="168" t="str">
        <f aca="false">IF(I146="","",IF(I146="-","-",IF(UPPER(I146)="AB","+",VLOOKUP(I146,'විෂය තොරතුරු'!$P$24:$Q$28,2))))</f>
        <v/>
      </c>
      <c r="AU146" s="170" t="str">
        <f aca="false">IF(J146="","",IF(J146="-","-",IF(UPPER(J146)="AB","+",VLOOKUP(J146,'විෂය තොරතුරු'!$P$24:$Q$28,2))))</f>
        <v/>
      </c>
      <c r="AV146" s="171" t="str">
        <f aca="false">IF(K146="","",IF(K146="-","-",IF(UPPER(K146)="AB","+",VLOOKUP(K146,'විෂය තොරතුරු'!$P$24:$Q$28,2))))</f>
        <v/>
      </c>
      <c r="AW146" s="168" t="str">
        <f aca="false">IF(L146="","",IF(L146="-","-",IF(UPPER(L146)="AB","+",VLOOKUP(L146,'විෂය තොරතුරු'!$P$24:$Q$28,2))))</f>
        <v/>
      </c>
      <c r="AX146" s="168" t="str">
        <f aca="false">IF(M146="","",IF(M146="-","-",IF(UPPER(M146)="AB","+",VLOOKUP(M146,'විෂය තොරතුරු'!$P$24:$Q$28,2))))</f>
        <v/>
      </c>
      <c r="AY146" s="169" t="str">
        <f aca="false">IF(N146="","",IF(N146="-","-",IF(UPPER(N146)="AB","+",VLOOKUP(N146,'විෂය තොරතුරු'!$P$24:$Q$28,2))))</f>
        <v/>
      </c>
      <c r="AZ146" s="167" t="str">
        <f aca="false">IF(O146="","",IF(O146="-","-",IF(UPPER(O146)="AB","+",VLOOKUP(O146,'විෂය තොරතුරු'!$P$24:$Q$28,2))))</f>
        <v/>
      </c>
      <c r="BA146" s="168" t="str">
        <f aca="false">IF(P146="","",IF(P146="-","-",IF(UPPER(P146)="AB","+",VLOOKUP(P146,'විෂය තොරතුරු'!$P$24:$Q$28,2))))</f>
        <v/>
      </c>
      <c r="BB146" s="168" t="str">
        <f aca="false">IF(Q146="","",IF(Q146="-","-",IF(UPPER(Q146)="AB","+",VLOOKUP(Q146,'විෂය තොරතුරු'!$P$24:$Q$28,2))))</f>
        <v/>
      </c>
      <c r="BC146" s="168" t="str">
        <f aca="false">IF(R146="","",IF(R146="-","-",IF(UPPER(R146)="AB","+",VLOOKUP(R146,'විෂය තොරතුරු'!$P$24:$Q$28,2))))</f>
        <v/>
      </c>
      <c r="BD146" s="168" t="str">
        <f aca="false">IF(S146="","",IF(S146="-","-",IF(UPPER(S146)="AB","+",VLOOKUP(S146,'විෂය තොරතුරු'!$P$24:$Q$28,2))))</f>
        <v/>
      </c>
      <c r="BE146" s="168" t="str">
        <f aca="false">IF(T146="","",IF(T146="-","-",IF(UPPER(T146)="AB","+",VLOOKUP(T146,'විෂය තොරතුරු'!$P$24:$Q$28,2))))</f>
        <v/>
      </c>
      <c r="BF146" s="168" t="str">
        <f aca="false">IF(U146="","",IF(U146="-","-",IF(UPPER(U146)="AB","+",VLOOKUP(U146,'විෂය තොරතුරු'!$P$24:$Q$28,2))))</f>
        <v/>
      </c>
      <c r="BG146" s="170" t="str">
        <f aca="false">IF(V146="","",IF(V146="-","-",IF(UPPER(V146)="AB","+",VLOOKUP(V146,'විෂය තොරතුරු'!$P$24:$Q$28,2))))</f>
        <v/>
      </c>
      <c r="BH146" s="171" t="str">
        <f aca="false">IF(W146="","",IF(W146="-","-",IF(UPPER(W146)="AB","+",VLOOKUP(W146,'විෂය තොරතුරු'!$P$24:$Q$28,2))))</f>
        <v/>
      </c>
      <c r="BI146" s="168" t="str">
        <f aca="false">IF(X146="","",IF(X146="-","-",IF(UPPER(X146)="AB","+",VLOOKUP(X146,'විෂය තොරතුරු'!$P$24:$Q$28,2))))</f>
        <v/>
      </c>
      <c r="BJ146" s="168" t="str">
        <f aca="false">IF(Y146="","",IF(Y146="-","-",IF(UPPER(Y146)="AB","+",VLOOKUP(Y146,'විෂය තොරතුරු'!$P$24:$Q$28,2))))</f>
        <v/>
      </c>
      <c r="BK146" s="168" t="str">
        <f aca="false">IF(Z146="","",IF(Z146="-","-",IF(UPPER(Z146)="AB","+",VLOOKUP(Z146,'විෂය තොරතුරු'!$P$24:$Q$28,2))))</f>
        <v/>
      </c>
      <c r="BL146" s="168" t="str">
        <f aca="false">IF(AA146="","",IF(AA146="-","-",IF(UPPER(AA146)="AB","+",VLOOKUP(AA146,'විෂය තොරතුරු'!$P$24:$Q$28,2))))</f>
        <v/>
      </c>
      <c r="BM146" s="168" t="str">
        <f aca="false">IF(AB146="","",IF(AB146="-","-",IF(UPPER(AB146)="AB","+",VLOOKUP(AB146,'විෂය තොරතුරු'!$P$24:$Q$28,2))))</f>
        <v/>
      </c>
      <c r="BN146" s="168" t="str">
        <f aca="false">IF(AC146="","",IF(AC146="-","-",IF(UPPER(AC146)="AB","+",VLOOKUP(AC146,'විෂය තොරතුරු'!$P$24:$Q$28,2))))</f>
        <v/>
      </c>
      <c r="BO146" s="169" t="str">
        <f aca="false">IF(AD146="","",IF(AD146="-","-",IF(UPPER(AD146)="AB","+",VLOOKUP(AD146,'විෂය තොරතුරු'!$P$24:$Q$28,2))))</f>
        <v/>
      </c>
      <c r="BP146" s="171" t="str">
        <f aca="false">IF(AE146="","",IF(AE146="-","-",IF(UPPER(AE146)="AB","+",VLOOKUP(AE146,'විෂය තොරතුරු'!$P$24:$Q$28,2))))</f>
        <v/>
      </c>
      <c r="BQ146" s="168" t="str">
        <f aca="false">IF(AF146="","",IF(AF146="-","-",IF(UPPER(AF146)="AB","+",VLOOKUP(AF146,'විෂය තොරතුරු'!$P$24:$Q$28,2))))</f>
        <v/>
      </c>
      <c r="BR146" s="168" t="str">
        <f aca="false">IF(AG146="","",IF(AG146="-","-",IF(UPPER(AG146)="AB","+",VLOOKUP(AG146,'විෂය තොරතුරු'!$P$24:$Q$28,2))))</f>
        <v/>
      </c>
      <c r="BS146" s="168" t="str">
        <f aca="false">IF(AH146="","",IF(AH146="-","-",IF(UPPER(AH146)="AB","+",VLOOKUP(AH146,'විෂය තොරතුරු'!$P$24:$Q$28,2))))</f>
        <v/>
      </c>
      <c r="BT146" s="168" t="str">
        <f aca="false">IF(AI146="","",IF(AI146="-","-",IF(UPPER(AI146)="AB","+",VLOOKUP(AI146,'විෂය තොරතුරු'!$P$24:$Q$28,2))))</f>
        <v/>
      </c>
      <c r="BU146" s="168" t="str">
        <f aca="false">IF(AJ146="","",IF(AJ146="-","-",IF(UPPER(AJ146)="AB","+",VLOOKUP(AJ146,'විෂය තොරතුරු'!$P$24:$Q$28,2))))</f>
        <v/>
      </c>
      <c r="BV146" s="168" t="str">
        <f aca="false">IF(AK146="","",IF(AK146="-","-",IF(UPPER(AK146)="AB","+",VLOOKUP(AK146,'විෂය තොරතුරු'!$P$24:$Q$28,2))))</f>
        <v/>
      </c>
      <c r="BW146" s="169" t="str">
        <f aca="false">IF(AL146="","",IF(AL146="-","-",IF(UPPER(AL146)="AB","+",VLOOKUP(AL146,'විෂය තොරතුරු'!$P$24:$Q$28,2))))</f>
        <v/>
      </c>
      <c r="BX146" s="171" t="str">
        <f aca="false">IF($B146="","",COUNTIF($AP146:$BW146,"A"))</f>
        <v/>
      </c>
      <c r="BY146" s="171" t="str">
        <f aca="false">IF($B146="","",COUNTIF($AP146:$BW146,"B"))</f>
        <v/>
      </c>
      <c r="BZ146" s="171" t="str">
        <f aca="false">IF($B146="","",COUNTIF($AP146:$BW146,"C"))</f>
        <v/>
      </c>
      <c r="CA146" s="171" t="str">
        <f aca="false">IF($B146="","",COUNTIF($AP146:$BW146,"S"))</f>
        <v/>
      </c>
      <c r="CB146" s="171" t="str">
        <f aca="false">IF($B146="","",COUNTIF($AP146:$BW146,"W"))</f>
        <v/>
      </c>
      <c r="CC146" s="171" t="str">
        <f aca="false">IF(B146="","",SUM(BX146:CA146))</f>
        <v/>
      </c>
      <c r="CD146" s="169" t="str">
        <f aca="false">IF(B146="","",SUM(BX146:BZ146))</f>
        <v/>
      </c>
      <c r="CE146" s="172" t="str">
        <f aca="false">IF(B146="","",IF(AND(CC146&gt;=6,CD146&gt;=3,OR(E146&gt;=35,F146&gt;=35),L146&gt;=35),"6/3 සමත්",IF(AND(CC146&gt;=5,CD146&gt;=3,OR(E146&gt;=35,F146&gt;=35,L146&gt;=35)),"5/3 සමත්",IF(AND(CC146&gt;=4,CD146&gt;=1,OR(E146&gt;=20,F146&gt;=20,L146&gt;=20)),"සමත් කළ හැකි",IF(CB146=9,"W9","අසමත් ?")))))</f>
        <v/>
      </c>
    </row>
    <row r="147" customFormat="false" ht="13.8" hidden="false" customHeight="false" outlineLevel="0" collapsed="false">
      <c r="A147" s="160" t="n">
        <v>48</v>
      </c>
      <c r="B147" s="189"/>
      <c r="C147" s="161"/>
      <c r="D147" s="162"/>
      <c r="E147" s="163"/>
      <c r="F147" s="164"/>
      <c r="G147" s="163"/>
      <c r="H147" s="165"/>
      <c r="I147" s="165"/>
      <c r="J147" s="164"/>
      <c r="K147" s="163"/>
      <c r="L147" s="165"/>
      <c r="M147" s="165"/>
      <c r="N147" s="164"/>
      <c r="O147" s="163"/>
      <c r="P147" s="165"/>
      <c r="Q147" s="165"/>
      <c r="R147" s="165"/>
      <c r="S147" s="165"/>
      <c r="T147" s="165"/>
      <c r="U147" s="165"/>
      <c r="V147" s="164"/>
      <c r="W147" s="163"/>
      <c r="X147" s="165"/>
      <c r="Y147" s="165"/>
      <c r="Z147" s="165"/>
      <c r="AA147" s="165"/>
      <c r="AB147" s="165"/>
      <c r="AC147" s="165"/>
      <c r="AD147" s="164"/>
      <c r="AE147" s="163"/>
      <c r="AF147" s="165"/>
      <c r="AG147" s="165"/>
      <c r="AH147" s="165"/>
      <c r="AI147" s="165"/>
      <c r="AJ147" s="165"/>
      <c r="AK147" s="165"/>
      <c r="AL147" s="166"/>
      <c r="AM147" s="167" t="str">
        <f aca="false">IF(B147="","",SUM(E147:AL147))</f>
        <v/>
      </c>
      <c r="AN147" s="168" t="str">
        <f aca="false">IF(B147="","",AM147/9)</f>
        <v/>
      </c>
      <c r="AO147" s="169" t="str">
        <f aca="false">IF(B147="","",IF(AM147=0,"-",RANK(AM147,$AM$100:$AM$149,0)))</f>
        <v/>
      </c>
      <c r="AP147" s="167" t="str">
        <f aca="false">IF(E147="","",IF(E147="-","-",IF(UPPER(E147)="AB","+",VLOOKUP(E147,'විෂය තොරතුරු'!$P$24:$Q$28,2))))</f>
        <v/>
      </c>
      <c r="AQ147" s="168" t="str">
        <f aca="false">IF(F147="","",IF(F147="-","-",IF(UPPER(F147)="AB","+",VLOOKUP(F147,'විෂය තොරතුරු'!$P$24:$Q$28,2))))</f>
        <v/>
      </c>
      <c r="AR147" s="168" t="str">
        <f aca="false">IF(G147="","",IF(G147="-","-",IF(UPPER(G147)="AB","+",VLOOKUP(G147,'විෂය තොරතුරු'!$P$24:$Q$28,2))))</f>
        <v/>
      </c>
      <c r="AS147" s="168" t="str">
        <f aca="false">IF(H147="","",IF(H147="-","-",IF(UPPER(H147)="AB","+",VLOOKUP(H147,'විෂය තොරතුරු'!$P$24:$Q$28,2))))</f>
        <v/>
      </c>
      <c r="AT147" s="168" t="str">
        <f aca="false">IF(I147="","",IF(I147="-","-",IF(UPPER(I147)="AB","+",VLOOKUP(I147,'විෂය තොරතුරු'!$P$24:$Q$28,2))))</f>
        <v/>
      </c>
      <c r="AU147" s="170" t="str">
        <f aca="false">IF(J147="","",IF(J147="-","-",IF(UPPER(J147)="AB","+",VLOOKUP(J147,'විෂය තොරතුරු'!$P$24:$Q$28,2))))</f>
        <v/>
      </c>
      <c r="AV147" s="171" t="str">
        <f aca="false">IF(K147="","",IF(K147="-","-",IF(UPPER(K147)="AB","+",VLOOKUP(K147,'විෂය තොරතුරු'!$P$24:$Q$28,2))))</f>
        <v/>
      </c>
      <c r="AW147" s="168" t="str">
        <f aca="false">IF(L147="","",IF(L147="-","-",IF(UPPER(L147)="AB","+",VLOOKUP(L147,'විෂය තොරතුරු'!$P$24:$Q$28,2))))</f>
        <v/>
      </c>
      <c r="AX147" s="168" t="str">
        <f aca="false">IF(M147="","",IF(M147="-","-",IF(UPPER(M147)="AB","+",VLOOKUP(M147,'විෂය තොරතුරු'!$P$24:$Q$28,2))))</f>
        <v/>
      </c>
      <c r="AY147" s="169" t="str">
        <f aca="false">IF(N147="","",IF(N147="-","-",IF(UPPER(N147)="AB","+",VLOOKUP(N147,'විෂය තොරතුරු'!$P$24:$Q$28,2))))</f>
        <v/>
      </c>
      <c r="AZ147" s="167" t="str">
        <f aca="false">IF(O147="","",IF(O147="-","-",IF(UPPER(O147)="AB","+",VLOOKUP(O147,'විෂය තොරතුරු'!$P$24:$Q$28,2))))</f>
        <v/>
      </c>
      <c r="BA147" s="168" t="str">
        <f aca="false">IF(P147="","",IF(P147="-","-",IF(UPPER(P147)="AB","+",VLOOKUP(P147,'විෂය තොරතුරු'!$P$24:$Q$28,2))))</f>
        <v/>
      </c>
      <c r="BB147" s="168" t="str">
        <f aca="false">IF(Q147="","",IF(Q147="-","-",IF(UPPER(Q147)="AB","+",VLOOKUP(Q147,'විෂය තොරතුරු'!$P$24:$Q$28,2))))</f>
        <v/>
      </c>
      <c r="BC147" s="168" t="str">
        <f aca="false">IF(R147="","",IF(R147="-","-",IF(UPPER(R147)="AB","+",VLOOKUP(R147,'විෂය තොරතුරු'!$P$24:$Q$28,2))))</f>
        <v/>
      </c>
      <c r="BD147" s="168" t="str">
        <f aca="false">IF(S147="","",IF(S147="-","-",IF(UPPER(S147)="AB","+",VLOOKUP(S147,'විෂය තොරතුරු'!$P$24:$Q$28,2))))</f>
        <v/>
      </c>
      <c r="BE147" s="168" t="str">
        <f aca="false">IF(T147="","",IF(T147="-","-",IF(UPPER(T147)="AB","+",VLOOKUP(T147,'විෂය තොරතුරු'!$P$24:$Q$28,2))))</f>
        <v/>
      </c>
      <c r="BF147" s="168" t="str">
        <f aca="false">IF(U147="","",IF(U147="-","-",IF(UPPER(U147)="AB","+",VLOOKUP(U147,'විෂය තොරතුරු'!$P$24:$Q$28,2))))</f>
        <v/>
      </c>
      <c r="BG147" s="170" t="str">
        <f aca="false">IF(V147="","",IF(V147="-","-",IF(UPPER(V147)="AB","+",VLOOKUP(V147,'විෂය තොරතුරු'!$P$24:$Q$28,2))))</f>
        <v/>
      </c>
      <c r="BH147" s="171" t="str">
        <f aca="false">IF(W147="","",IF(W147="-","-",IF(UPPER(W147)="AB","+",VLOOKUP(W147,'විෂය තොරතුරු'!$P$24:$Q$28,2))))</f>
        <v/>
      </c>
      <c r="BI147" s="168" t="str">
        <f aca="false">IF(X147="","",IF(X147="-","-",IF(UPPER(X147)="AB","+",VLOOKUP(X147,'විෂය තොරතුරු'!$P$24:$Q$28,2))))</f>
        <v/>
      </c>
      <c r="BJ147" s="168" t="str">
        <f aca="false">IF(Y147="","",IF(Y147="-","-",IF(UPPER(Y147)="AB","+",VLOOKUP(Y147,'විෂය තොරතුරු'!$P$24:$Q$28,2))))</f>
        <v/>
      </c>
      <c r="BK147" s="168" t="str">
        <f aca="false">IF(Z147="","",IF(Z147="-","-",IF(UPPER(Z147)="AB","+",VLOOKUP(Z147,'විෂය තොරතුරු'!$P$24:$Q$28,2))))</f>
        <v/>
      </c>
      <c r="BL147" s="168" t="str">
        <f aca="false">IF(AA147="","",IF(AA147="-","-",IF(UPPER(AA147)="AB","+",VLOOKUP(AA147,'විෂය තොරතුරු'!$P$24:$Q$28,2))))</f>
        <v/>
      </c>
      <c r="BM147" s="168" t="str">
        <f aca="false">IF(AB147="","",IF(AB147="-","-",IF(UPPER(AB147)="AB","+",VLOOKUP(AB147,'විෂය තොරතුරු'!$P$24:$Q$28,2))))</f>
        <v/>
      </c>
      <c r="BN147" s="168" t="str">
        <f aca="false">IF(AC147="","",IF(AC147="-","-",IF(UPPER(AC147)="AB","+",VLOOKUP(AC147,'විෂය තොරතුරු'!$P$24:$Q$28,2))))</f>
        <v/>
      </c>
      <c r="BO147" s="169" t="str">
        <f aca="false">IF(AD147="","",IF(AD147="-","-",IF(UPPER(AD147)="AB","+",VLOOKUP(AD147,'විෂය තොරතුරු'!$P$24:$Q$28,2))))</f>
        <v/>
      </c>
      <c r="BP147" s="171" t="str">
        <f aca="false">IF(AE147="","",IF(AE147="-","-",IF(UPPER(AE147)="AB","+",VLOOKUP(AE147,'විෂය තොරතුරු'!$P$24:$Q$28,2))))</f>
        <v/>
      </c>
      <c r="BQ147" s="168" t="str">
        <f aca="false">IF(AF147="","",IF(AF147="-","-",IF(UPPER(AF147)="AB","+",VLOOKUP(AF147,'විෂය තොරතුරු'!$P$24:$Q$28,2))))</f>
        <v/>
      </c>
      <c r="BR147" s="168" t="str">
        <f aca="false">IF(AG147="","",IF(AG147="-","-",IF(UPPER(AG147)="AB","+",VLOOKUP(AG147,'විෂය තොරතුරු'!$P$24:$Q$28,2))))</f>
        <v/>
      </c>
      <c r="BS147" s="168" t="str">
        <f aca="false">IF(AH147="","",IF(AH147="-","-",IF(UPPER(AH147)="AB","+",VLOOKUP(AH147,'විෂය තොරතුරු'!$P$24:$Q$28,2))))</f>
        <v/>
      </c>
      <c r="BT147" s="168" t="str">
        <f aca="false">IF(AI147="","",IF(AI147="-","-",IF(UPPER(AI147)="AB","+",VLOOKUP(AI147,'විෂය තොරතුරු'!$P$24:$Q$28,2))))</f>
        <v/>
      </c>
      <c r="BU147" s="168" t="str">
        <f aca="false">IF(AJ147="","",IF(AJ147="-","-",IF(UPPER(AJ147)="AB","+",VLOOKUP(AJ147,'විෂය තොරතුරු'!$P$24:$Q$28,2))))</f>
        <v/>
      </c>
      <c r="BV147" s="168" t="str">
        <f aca="false">IF(AK147="","",IF(AK147="-","-",IF(UPPER(AK147)="AB","+",VLOOKUP(AK147,'විෂය තොරතුරු'!$P$24:$Q$28,2))))</f>
        <v/>
      </c>
      <c r="BW147" s="169" t="str">
        <f aca="false">IF(AL147="","",IF(AL147="-","-",IF(UPPER(AL147)="AB","+",VLOOKUP(AL147,'විෂය තොරතුරු'!$P$24:$Q$28,2))))</f>
        <v/>
      </c>
      <c r="BX147" s="171" t="str">
        <f aca="false">IF($B147="","",COUNTIF($AP147:$BW147,"A"))</f>
        <v/>
      </c>
      <c r="BY147" s="171" t="str">
        <f aca="false">IF($B147="","",COUNTIF($AP147:$BW147,"B"))</f>
        <v/>
      </c>
      <c r="BZ147" s="171" t="str">
        <f aca="false">IF($B147="","",COUNTIF($AP147:$BW147,"C"))</f>
        <v/>
      </c>
      <c r="CA147" s="171" t="str">
        <f aca="false">IF($B147="","",COUNTIF($AP147:$BW147,"S"))</f>
        <v/>
      </c>
      <c r="CB147" s="171" t="str">
        <f aca="false">IF($B147="","",COUNTIF($AP147:$BW147,"W"))</f>
        <v/>
      </c>
      <c r="CC147" s="171" t="str">
        <f aca="false">IF(B147="","",SUM(BX147:CA147))</f>
        <v/>
      </c>
      <c r="CD147" s="169" t="str">
        <f aca="false">IF(B147="","",SUM(BX147:BZ147))</f>
        <v/>
      </c>
      <c r="CE147" s="172" t="str">
        <f aca="false">IF(B147="","",IF(AND(CC147&gt;=6,CD147&gt;=3,OR(E147&gt;=35,F147&gt;=35),L147&gt;=35),"6/3 සමත්",IF(AND(CC147&gt;=5,CD147&gt;=3,OR(E147&gt;=35,F147&gt;=35,L147&gt;=35)),"5/3 සමත්",IF(AND(CC147&gt;=4,CD147&gt;=1,OR(E147&gt;=20,F147&gt;=20,L147&gt;=20)),"සමත් කළ හැකි",IF(CB147=9,"W9","අසමත් ?")))))</f>
        <v/>
      </c>
    </row>
    <row r="148" customFormat="false" ht="13.8" hidden="false" customHeight="false" outlineLevel="0" collapsed="false">
      <c r="A148" s="160" t="n">
        <v>49</v>
      </c>
      <c r="B148" s="189"/>
      <c r="C148" s="161"/>
      <c r="D148" s="162"/>
      <c r="E148" s="163"/>
      <c r="F148" s="164"/>
      <c r="G148" s="163"/>
      <c r="H148" s="165"/>
      <c r="I148" s="165"/>
      <c r="J148" s="164"/>
      <c r="K148" s="163"/>
      <c r="L148" s="165"/>
      <c r="M148" s="165"/>
      <c r="N148" s="164"/>
      <c r="O148" s="163"/>
      <c r="P148" s="165"/>
      <c r="Q148" s="165"/>
      <c r="R148" s="165"/>
      <c r="S148" s="165"/>
      <c r="T148" s="165"/>
      <c r="U148" s="165"/>
      <c r="V148" s="164"/>
      <c r="W148" s="163"/>
      <c r="X148" s="165"/>
      <c r="Y148" s="165"/>
      <c r="Z148" s="165"/>
      <c r="AA148" s="165"/>
      <c r="AB148" s="165"/>
      <c r="AC148" s="165"/>
      <c r="AD148" s="164"/>
      <c r="AE148" s="163"/>
      <c r="AF148" s="165"/>
      <c r="AG148" s="165"/>
      <c r="AH148" s="165"/>
      <c r="AI148" s="165"/>
      <c r="AJ148" s="165"/>
      <c r="AK148" s="165"/>
      <c r="AL148" s="166"/>
      <c r="AM148" s="167" t="str">
        <f aca="false">IF(B148="","",SUM(E148:AL148))</f>
        <v/>
      </c>
      <c r="AN148" s="168" t="str">
        <f aca="false">IF(B148="","",AM148/9)</f>
        <v/>
      </c>
      <c r="AO148" s="169" t="str">
        <f aca="false">IF(B148="","",IF(AM148=0,"-",RANK(AM148,$AM$100:$AM$149,0)))</f>
        <v/>
      </c>
      <c r="AP148" s="167" t="str">
        <f aca="false">IF(E148="","",IF(E148="-","-",IF(UPPER(E148)="AB","+",VLOOKUP(E148,'විෂය තොරතුරු'!$P$24:$Q$28,2))))</f>
        <v/>
      </c>
      <c r="AQ148" s="168" t="str">
        <f aca="false">IF(F148="","",IF(F148="-","-",IF(UPPER(F148)="AB","+",VLOOKUP(F148,'විෂය තොරතුරු'!$P$24:$Q$28,2))))</f>
        <v/>
      </c>
      <c r="AR148" s="168" t="str">
        <f aca="false">IF(G148="","",IF(G148="-","-",IF(UPPER(G148)="AB","+",VLOOKUP(G148,'විෂය තොරතුරු'!$P$24:$Q$28,2))))</f>
        <v/>
      </c>
      <c r="AS148" s="168" t="str">
        <f aca="false">IF(H148="","",IF(H148="-","-",IF(UPPER(H148)="AB","+",VLOOKUP(H148,'විෂය තොරතුරු'!$P$24:$Q$28,2))))</f>
        <v/>
      </c>
      <c r="AT148" s="168" t="str">
        <f aca="false">IF(I148="","",IF(I148="-","-",IF(UPPER(I148)="AB","+",VLOOKUP(I148,'විෂය තොරතුරු'!$P$24:$Q$28,2))))</f>
        <v/>
      </c>
      <c r="AU148" s="170" t="str">
        <f aca="false">IF(J148="","",IF(J148="-","-",IF(UPPER(J148)="AB","+",VLOOKUP(J148,'විෂය තොරතුරු'!$P$24:$Q$28,2))))</f>
        <v/>
      </c>
      <c r="AV148" s="171" t="str">
        <f aca="false">IF(K148="","",IF(K148="-","-",IF(UPPER(K148)="AB","+",VLOOKUP(K148,'විෂය තොරතුරු'!$P$24:$Q$28,2))))</f>
        <v/>
      </c>
      <c r="AW148" s="168" t="str">
        <f aca="false">IF(L148="","",IF(L148="-","-",IF(UPPER(L148)="AB","+",VLOOKUP(L148,'විෂය තොරතුරු'!$P$24:$Q$28,2))))</f>
        <v/>
      </c>
      <c r="AX148" s="168" t="str">
        <f aca="false">IF(M148="","",IF(M148="-","-",IF(UPPER(M148)="AB","+",VLOOKUP(M148,'විෂය තොරතුරු'!$P$24:$Q$28,2))))</f>
        <v/>
      </c>
      <c r="AY148" s="169" t="str">
        <f aca="false">IF(N148="","",IF(N148="-","-",IF(UPPER(N148)="AB","+",VLOOKUP(N148,'විෂය තොරතුරු'!$P$24:$Q$28,2))))</f>
        <v/>
      </c>
      <c r="AZ148" s="167" t="str">
        <f aca="false">IF(O148="","",IF(O148="-","-",IF(UPPER(O148)="AB","+",VLOOKUP(O148,'විෂය තොරතුරු'!$P$24:$Q$28,2))))</f>
        <v/>
      </c>
      <c r="BA148" s="168" t="str">
        <f aca="false">IF(P148="","",IF(P148="-","-",IF(UPPER(P148)="AB","+",VLOOKUP(P148,'විෂය තොරතුරු'!$P$24:$Q$28,2))))</f>
        <v/>
      </c>
      <c r="BB148" s="168" t="str">
        <f aca="false">IF(Q148="","",IF(Q148="-","-",IF(UPPER(Q148)="AB","+",VLOOKUP(Q148,'විෂය තොරතුරු'!$P$24:$Q$28,2))))</f>
        <v/>
      </c>
      <c r="BC148" s="168" t="str">
        <f aca="false">IF(R148="","",IF(R148="-","-",IF(UPPER(R148)="AB","+",VLOOKUP(R148,'විෂය තොරතුරු'!$P$24:$Q$28,2))))</f>
        <v/>
      </c>
      <c r="BD148" s="168" t="str">
        <f aca="false">IF(S148="","",IF(S148="-","-",IF(UPPER(S148)="AB","+",VLOOKUP(S148,'විෂය තොරතුරු'!$P$24:$Q$28,2))))</f>
        <v/>
      </c>
      <c r="BE148" s="168" t="str">
        <f aca="false">IF(T148="","",IF(T148="-","-",IF(UPPER(T148)="AB","+",VLOOKUP(T148,'විෂය තොරතුරු'!$P$24:$Q$28,2))))</f>
        <v/>
      </c>
      <c r="BF148" s="168" t="str">
        <f aca="false">IF(U148="","",IF(U148="-","-",IF(UPPER(U148)="AB","+",VLOOKUP(U148,'විෂය තොරතුරු'!$P$24:$Q$28,2))))</f>
        <v/>
      </c>
      <c r="BG148" s="170" t="str">
        <f aca="false">IF(V148="","",IF(V148="-","-",IF(UPPER(V148)="AB","+",VLOOKUP(V148,'විෂය තොරතුරු'!$P$24:$Q$28,2))))</f>
        <v/>
      </c>
      <c r="BH148" s="171" t="str">
        <f aca="false">IF(W148="","",IF(W148="-","-",IF(UPPER(W148)="AB","+",VLOOKUP(W148,'විෂය තොරතුරු'!$P$24:$Q$28,2))))</f>
        <v/>
      </c>
      <c r="BI148" s="168" t="str">
        <f aca="false">IF(X148="","",IF(X148="-","-",IF(UPPER(X148)="AB","+",VLOOKUP(X148,'විෂය තොරතුරු'!$P$24:$Q$28,2))))</f>
        <v/>
      </c>
      <c r="BJ148" s="168" t="str">
        <f aca="false">IF(Y148="","",IF(Y148="-","-",IF(UPPER(Y148)="AB","+",VLOOKUP(Y148,'විෂය තොරතුරු'!$P$24:$Q$28,2))))</f>
        <v/>
      </c>
      <c r="BK148" s="168" t="str">
        <f aca="false">IF(Z148="","",IF(Z148="-","-",IF(UPPER(Z148)="AB","+",VLOOKUP(Z148,'විෂය තොරතුරු'!$P$24:$Q$28,2))))</f>
        <v/>
      </c>
      <c r="BL148" s="168" t="str">
        <f aca="false">IF(AA148="","",IF(AA148="-","-",IF(UPPER(AA148)="AB","+",VLOOKUP(AA148,'විෂය තොරතුරු'!$P$24:$Q$28,2))))</f>
        <v/>
      </c>
      <c r="BM148" s="168" t="str">
        <f aca="false">IF(AB148="","",IF(AB148="-","-",IF(UPPER(AB148)="AB","+",VLOOKUP(AB148,'විෂය තොරතුරු'!$P$24:$Q$28,2))))</f>
        <v/>
      </c>
      <c r="BN148" s="168" t="str">
        <f aca="false">IF(AC148="","",IF(AC148="-","-",IF(UPPER(AC148)="AB","+",VLOOKUP(AC148,'විෂය තොරතුරු'!$P$24:$Q$28,2))))</f>
        <v/>
      </c>
      <c r="BO148" s="169" t="str">
        <f aca="false">IF(AD148="","",IF(AD148="-","-",IF(UPPER(AD148)="AB","+",VLOOKUP(AD148,'විෂය තොරතුරු'!$P$24:$Q$28,2))))</f>
        <v/>
      </c>
      <c r="BP148" s="171" t="str">
        <f aca="false">IF(AE148="","",IF(AE148="-","-",IF(UPPER(AE148)="AB","+",VLOOKUP(AE148,'විෂය තොරතුරු'!$P$24:$Q$28,2))))</f>
        <v/>
      </c>
      <c r="BQ148" s="168" t="str">
        <f aca="false">IF(AF148="","",IF(AF148="-","-",IF(UPPER(AF148)="AB","+",VLOOKUP(AF148,'විෂය තොරතුරු'!$P$24:$Q$28,2))))</f>
        <v/>
      </c>
      <c r="BR148" s="168" t="str">
        <f aca="false">IF(AG148="","",IF(AG148="-","-",IF(UPPER(AG148)="AB","+",VLOOKUP(AG148,'විෂය තොරතුරු'!$P$24:$Q$28,2))))</f>
        <v/>
      </c>
      <c r="BS148" s="168" t="str">
        <f aca="false">IF(AH148="","",IF(AH148="-","-",IF(UPPER(AH148)="AB","+",VLOOKUP(AH148,'විෂය තොරතුරු'!$P$24:$Q$28,2))))</f>
        <v/>
      </c>
      <c r="BT148" s="168" t="str">
        <f aca="false">IF(AI148="","",IF(AI148="-","-",IF(UPPER(AI148)="AB","+",VLOOKUP(AI148,'විෂය තොරතුරු'!$P$24:$Q$28,2))))</f>
        <v/>
      </c>
      <c r="BU148" s="168" t="str">
        <f aca="false">IF(AJ148="","",IF(AJ148="-","-",IF(UPPER(AJ148)="AB","+",VLOOKUP(AJ148,'විෂය තොරතුරු'!$P$24:$Q$28,2))))</f>
        <v/>
      </c>
      <c r="BV148" s="168" t="str">
        <f aca="false">IF(AK148="","",IF(AK148="-","-",IF(UPPER(AK148)="AB","+",VLOOKUP(AK148,'විෂය තොරතුරු'!$P$24:$Q$28,2))))</f>
        <v/>
      </c>
      <c r="BW148" s="169" t="str">
        <f aca="false">IF(AL148="","",IF(AL148="-","-",IF(UPPER(AL148)="AB","+",VLOOKUP(AL148,'විෂය තොරතුරු'!$P$24:$Q$28,2))))</f>
        <v/>
      </c>
      <c r="BX148" s="171" t="str">
        <f aca="false">IF($B148="","",COUNTIF($AP148:$BW148,"A"))</f>
        <v/>
      </c>
      <c r="BY148" s="171" t="str">
        <f aca="false">IF($B148="","",COUNTIF($AP148:$BW148,"B"))</f>
        <v/>
      </c>
      <c r="BZ148" s="171" t="str">
        <f aca="false">IF($B148="","",COUNTIF($AP148:$BW148,"C"))</f>
        <v/>
      </c>
      <c r="CA148" s="171" t="str">
        <f aca="false">IF($B148="","",COUNTIF($AP148:$BW148,"S"))</f>
        <v/>
      </c>
      <c r="CB148" s="171" t="str">
        <f aca="false">IF($B148="","",COUNTIF($AP148:$BW148,"W"))</f>
        <v/>
      </c>
      <c r="CC148" s="171" t="str">
        <f aca="false">IF(B148="","",SUM(BX148:CA148))</f>
        <v/>
      </c>
      <c r="CD148" s="169" t="str">
        <f aca="false">IF(B148="","",SUM(BX148:BZ148))</f>
        <v/>
      </c>
      <c r="CE148" s="172" t="str">
        <f aca="false">IF(B148="","",IF(AND(CC148&gt;=6,CD148&gt;=3,OR(E148&gt;=35,F148&gt;=35),L148&gt;=35),"6/3 සමත්",IF(AND(CC148&gt;=5,CD148&gt;=3,OR(E148&gt;=35,F148&gt;=35,L148&gt;=35)),"5/3 සමත්",IF(AND(CC148&gt;=4,CD148&gt;=1,OR(E148&gt;=20,F148&gt;=20,L148&gt;=20)),"සමත් කළ හැකි",IF(CB148=9,"W9","අසමත් ?")))))</f>
        <v/>
      </c>
    </row>
    <row r="149" customFormat="false" ht="13.8" hidden="false" customHeight="false" outlineLevel="0" collapsed="false">
      <c r="A149" s="160" t="n">
        <v>50</v>
      </c>
      <c r="B149" s="174"/>
      <c r="C149" s="161"/>
      <c r="D149" s="162"/>
      <c r="E149" s="269"/>
      <c r="F149" s="166"/>
      <c r="G149" s="269"/>
      <c r="H149" s="174"/>
      <c r="I149" s="174"/>
      <c r="J149" s="166"/>
      <c r="K149" s="269"/>
      <c r="L149" s="174"/>
      <c r="M149" s="174"/>
      <c r="N149" s="166"/>
      <c r="O149" s="269"/>
      <c r="P149" s="174"/>
      <c r="Q149" s="174"/>
      <c r="R149" s="174"/>
      <c r="S149" s="174"/>
      <c r="T149" s="174"/>
      <c r="U149" s="174"/>
      <c r="V149" s="166"/>
      <c r="W149" s="269"/>
      <c r="X149" s="174"/>
      <c r="Y149" s="174"/>
      <c r="Z149" s="174"/>
      <c r="AA149" s="174"/>
      <c r="AB149" s="174"/>
      <c r="AC149" s="174"/>
      <c r="AD149" s="166"/>
      <c r="AE149" s="269"/>
      <c r="AF149" s="174"/>
      <c r="AG149" s="174"/>
      <c r="AH149" s="174"/>
      <c r="AI149" s="174"/>
      <c r="AJ149" s="174"/>
      <c r="AK149" s="174"/>
      <c r="AL149" s="166"/>
      <c r="AM149" s="193" t="str">
        <f aca="false">IF(B149="","",SUM(E149:AL149))</f>
        <v/>
      </c>
      <c r="AN149" s="194" t="str">
        <f aca="false">IF(B149="","",AM149/9)</f>
        <v/>
      </c>
      <c r="AO149" s="169" t="str">
        <f aca="false">IF(B149="","",IF(AM149=0,"-",RANK(AM149,$AM$100:$AM$149,0)))</f>
        <v/>
      </c>
      <c r="AP149" s="193" t="str">
        <f aca="false">IF(E149="","",IF(E149="-","-",IF(UPPER(E149)="AB","+",VLOOKUP(E149,'විෂය තොරතුරු'!$P$24:$Q$28,2))))</f>
        <v/>
      </c>
      <c r="AQ149" s="194" t="str">
        <f aca="false">IF(F149="","",IF(F149="-","-",IF(UPPER(F149)="AB","+",VLOOKUP(F149,'විෂය තොරතුරු'!$P$24:$Q$28,2))))</f>
        <v/>
      </c>
      <c r="AR149" s="194" t="str">
        <f aca="false">IF(G149="","",IF(G149="-","-",IF(UPPER(G149)="AB","+",VLOOKUP(G149,'විෂය තොරතුරු'!$P$24:$Q$28,2))))</f>
        <v/>
      </c>
      <c r="AS149" s="194" t="str">
        <f aca="false">IF(H149="","",IF(H149="-","-",IF(UPPER(H149)="AB","+",VLOOKUP(H149,'විෂය තොරතුරු'!$P$24:$Q$28,2))))</f>
        <v/>
      </c>
      <c r="AT149" s="194" t="str">
        <f aca="false">IF(I149="","",IF(I149="-","-",IF(UPPER(I149)="AB","+",VLOOKUP(I149,'විෂය තොරතුරු'!$P$24:$Q$28,2))))</f>
        <v/>
      </c>
      <c r="AU149" s="196" t="str">
        <f aca="false">IF(J149="","",IF(J149="-","-",IF(UPPER(J149)="AB","+",VLOOKUP(J149,'විෂය තොරතුරු'!$P$24:$Q$28,2))))</f>
        <v/>
      </c>
      <c r="AV149" s="197" t="str">
        <f aca="false">IF(K149="","",IF(K149="-","-",IF(UPPER(K149)="AB","+",VLOOKUP(K149,'විෂය තොරතුරු'!$P$24:$Q$28,2))))</f>
        <v/>
      </c>
      <c r="AW149" s="194" t="str">
        <f aca="false">IF(L149="","",IF(L149="-","-",IF(UPPER(L149)="AB","+",VLOOKUP(L149,'විෂය තොරතුරු'!$P$24:$Q$28,2))))</f>
        <v/>
      </c>
      <c r="AX149" s="194" t="str">
        <f aca="false">IF(M149="","",IF(M149="-","-",IF(UPPER(M149)="AB","+",VLOOKUP(M149,'විෂය තොරතුරු'!$P$24:$Q$28,2))))</f>
        <v/>
      </c>
      <c r="AY149" s="195" t="str">
        <f aca="false">IF(N149="","",IF(N149="-","-",IF(UPPER(N149)="AB","+",VLOOKUP(N149,'විෂය තොරතුරු'!$P$24:$Q$28,2))))</f>
        <v/>
      </c>
      <c r="AZ149" s="193" t="str">
        <f aca="false">IF(O149="","",IF(O149="-","-",IF(UPPER(O149)="AB","+",VLOOKUP(O149,'විෂය තොරතුරු'!$P$24:$Q$28,2))))</f>
        <v/>
      </c>
      <c r="BA149" s="194" t="str">
        <f aca="false">IF(P149="","",IF(P149="-","-",IF(UPPER(P149)="AB","+",VLOOKUP(P149,'විෂය තොරතුරු'!$P$24:$Q$28,2))))</f>
        <v/>
      </c>
      <c r="BB149" s="194" t="str">
        <f aca="false">IF(Q149="","",IF(Q149="-","-",IF(UPPER(Q149)="AB","+",VLOOKUP(Q149,'විෂය තොරතුරු'!$P$24:$Q$28,2))))</f>
        <v/>
      </c>
      <c r="BC149" s="194" t="str">
        <f aca="false">IF(R149="","",IF(R149="-","-",IF(UPPER(R149)="AB","+",VLOOKUP(R149,'විෂය තොරතුරු'!$P$24:$Q$28,2))))</f>
        <v/>
      </c>
      <c r="BD149" s="194" t="str">
        <f aca="false">IF(S149="","",IF(S149="-","-",IF(UPPER(S149)="AB","+",VLOOKUP(S149,'විෂය තොරතුරු'!$P$24:$Q$28,2))))</f>
        <v/>
      </c>
      <c r="BE149" s="194" t="str">
        <f aca="false">IF(T149="","",IF(T149="-","-",IF(UPPER(T149)="AB","+",VLOOKUP(T149,'විෂය තොරතුරු'!$P$24:$Q$28,2))))</f>
        <v/>
      </c>
      <c r="BF149" s="194" t="str">
        <f aca="false">IF(U149="","",IF(U149="-","-",IF(UPPER(U149)="AB","+",VLOOKUP(U149,'විෂය තොරතුරු'!$P$24:$Q$28,2))))</f>
        <v/>
      </c>
      <c r="BG149" s="196" t="str">
        <f aca="false">IF(V149="","",IF(V149="-","-",IF(UPPER(V149)="AB","+",VLOOKUP(V149,'විෂය තොරතුරු'!$P$24:$Q$28,2))))</f>
        <v/>
      </c>
      <c r="BH149" s="197" t="str">
        <f aca="false">IF(W149="","",IF(W149="-","-",IF(UPPER(W149)="AB","+",VLOOKUP(W149,'විෂය තොරතුරු'!$P$24:$Q$28,2))))</f>
        <v/>
      </c>
      <c r="BI149" s="194" t="str">
        <f aca="false">IF(X149="","",IF(X149="-","-",IF(UPPER(X149)="AB","+",VLOOKUP(X149,'විෂය තොරතුරු'!$P$24:$Q$28,2))))</f>
        <v/>
      </c>
      <c r="BJ149" s="194" t="str">
        <f aca="false">IF(Y149="","",IF(Y149="-","-",IF(UPPER(Y149)="AB","+",VLOOKUP(Y149,'විෂය තොරතුරු'!$P$24:$Q$28,2))))</f>
        <v/>
      </c>
      <c r="BK149" s="194" t="str">
        <f aca="false">IF(Z149="","",IF(Z149="-","-",IF(UPPER(Z149)="AB","+",VLOOKUP(Z149,'විෂය තොරතුරු'!$P$24:$Q$28,2))))</f>
        <v/>
      </c>
      <c r="BL149" s="194" t="str">
        <f aca="false">IF(AA149="","",IF(AA149="-","-",IF(UPPER(AA149)="AB","+",VLOOKUP(AA149,'විෂය තොරතුරු'!$P$24:$Q$28,2))))</f>
        <v/>
      </c>
      <c r="BM149" s="194" t="str">
        <f aca="false">IF(AB149="","",IF(AB149="-","-",IF(UPPER(AB149)="AB","+",VLOOKUP(AB149,'විෂය තොරතුරු'!$P$24:$Q$28,2))))</f>
        <v/>
      </c>
      <c r="BN149" s="194" t="str">
        <f aca="false">IF(AC149="","",IF(AC149="-","-",IF(UPPER(AC149)="AB","+",VLOOKUP(AC149,'විෂය තොරතුරු'!$P$24:$Q$28,2))))</f>
        <v/>
      </c>
      <c r="BO149" s="195" t="str">
        <f aca="false">IF(AD149="","",IF(AD149="-","-",IF(UPPER(AD149)="AB","+",VLOOKUP(AD149,'විෂය තොරතුරු'!$P$24:$Q$28,2))))</f>
        <v/>
      </c>
      <c r="BP149" s="197" t="str">
        <f aca="false">IF(AE149="","",IF(AE149="-","-",IF(UPPER(AE149)="AB","+",VLOOKUP(AE149,'විෂය තොරතුරු'!$P$24:$Q$28,2))))</f>
        <v/>
      </c>
      <c r="BQ149" s="194" t="str">
        <f aca="false">IF(AF149="","",IF(AF149="-","-",IF(UPPER(AF149)="AB","+",VLOOKUP(AF149,'විෂය තොරතුරු'!$P$24:$Q$28,2))))</f>
        <v/>
      </c>
      <c r="BR149" s="194" t="str">
        <f aca="false">IF(AG149="","",IF(AG149="-","-",IF(UPPER(AG149)="AB","+",VLOOKUP(AG149,'විෂය තොරතුරු'!$P$24:$Q$28,2))))</f>
        <v/>
      </c>
      <c r="BS149" s="194" t="str">
        <f aca="false">IF(AH149="","",IF(AH149="-","-",IF(UPPER(AH149)="AB","+",VLOOKUP(AH149,'විෂය තොරතුරු'!$P$24:$Q$28,2))))</f>
        <v/>
      </c>
      <c r="BT149" s="194" t="str">
        <f aca="false">IF(AI149="","",IF(AI149="-","-",IF(UPPER(AI149)="AB","+",VLOOKUP(AI149,'විෂය තොරතුරු'!$P$24:$Q$28,2))))</f>
        <v/>
      </c>
      <c r="BU149" s="194" t="str">
        <f aca="false">IF(AJ149="","",IF(AJ149="-","-",IF(UPPER(AJ149)="AB","+",VLOOKUP(AJ149,'විෂය තොරතුරු'!$P$24:$Q$28,2))))</f>
        <v/>
      </c>
      <c r="BV149" s="194" t="str">
        <f aca="false">IF(AK149="","",IF(AK149="-","-",IF(UPPER(AK149)="AB","+",VLOOKUP(AK149,'විෂය තොරතුරු'!$P$24:$Q$28,2))))</f>
        <v/>
      </c>
      <c r="BW149" s="195" t="str">
        <f aca="false">IF(AL149="","",IF(AL149="-","-",IF(UPPER(AL149)="AB","+",VLOOKUP(AL149,'විෂය තොරතුරු'!$P$24:$Q$28,2))))</f>
        <v/>
      </c>
      <c r="BX149" s="171" t="str">
        <f aca="false">IF($B149="","",COUNTIF($AP149:$BW149,"A"))</f>
        <v/>
      </c>
      <c r="BY149" s="171" t="str">
        <f aca="false">IF($B149="","",COUNTIF($AP149:$BW149,"B"))</f>
        <v/>
      </c>
      <c r="BZ149" s="171" t="str">
        <f aca="false">IF($B149="","",COUNTIF($AP149:$BW149,"C"))</f>
        <v/>
      </c>
      <c r="CA149" s="171" t="str">
        <f aca="false">IF($B149="","",COUNTIF($AP149:$BW149,"S"))</f>
        <v/>
      </c>
      <c r="CB149" s="171" t="str">
        <f aca="false">IF($B149="","",COUNTIF($AP149:$BW149,"W"))</f>
        <v/>
      </c>
      <c r="CC149" s="197" t="str">
        <f aca="false">IF(B149="","",SUM(BX149:CA149))</f>
        <v/>
      </c>
      <c r="CD149" s="195" t="str">
        <f aca="false">IF(B149="","",SUM(BX149:BZ149))</f>
        <v/>
      </c>
      <c r="CE149" s="172" t="str">
        <f aca="false">IF(B149="","",IF(AND(CC149&gt;=6,CD149&gt;=3,OR(E149&gt;=35,F149&gt;=35),L149&gt;=35),"6/3 සමත්",IF(AND(CC149&gt;=5,CD149&gt;=3,OR(E149&gt;=35,F149&gt;=35,L149&gt;=35)),"5/3 සමත්",IF(AND(CC149&gt;=4,CD149&gt;=1,OR(E149&gt;=20,F149&gt;=20,L149&gt;=20)),"සමත් කළ හැකි",IF(CB149=9,"W9","අසමත් ?")))))</f>
        <v/>
      </c>
    </row>
    <row r="150" customFormat="false" ht="12.8" hidden="false" customHeight="false" outlineLevel="0" collapsed="false">
      <c r="A150" s="202"/>
      <c r="B150" s="63" t="s">
        <v>93</v>
      </c>
      <c r="C150" s="168"/>
      <c r="D150" s="170"/>
      <c r="E150" s="171" t="str">
        <f aca="false">IF($B100="","-",SUM(E100:E149))</f>
        <v>-</v>
      </c>
      <c r="F150" s="169" t="str">
        <f aca="false">IF($B100="","-",SUM(F100:F149))</f>
        <v>-</v>
      </c>
      <c r="G150" s="171" t="str">
        <f aca="false">IF($B100="","-",SUM(G100:G149))</f>
        <v>-</v>
      </c>
      <c r="H150" s="168" t="str">
        <f aca="false">IF($B100="","-",SUM(H100:H149))</f>
        <v>-</v>
      </c>
      <c r="I150" s="168" t="str">
        <f aca="false">IF($B100="","-",SUM(I100:I149))</f>
        <v>-</v>
      </c>
      <c r="J150" s="169" t="str">
        <f aca="false">IF($B100="","-",SUM(J100:J149))</f>
        <v>-</v>
      </c>
      <c r="K150" s="171" t="str">
        <f aca="false">IF($B100="","-",SUM(K100:K149))</f>
        <v>-</v>
      </c>
      <c r="L150" s="168" t="str">
        <f aca="false">IF($B100="","-",SUM(L100:L149))</f>
        <v>-</v>
      </c>
      <c r="M150" s="168" t="str">
        <f aca="false">IF($B100="","-",SUM(M100:M149))</f>
        <v>-</v>
      </c>
      <c r="N150" s="169" t="str">
        <f aca="false">IF($B100="","-",SUM(N100:N149))</f>
        <v>-</v>
      </c>
      <c r="O150" s="171" t="str">
        <f aca="false">IF($B100="","-",SUM(O100:O149))</f>
        <v>-</v>
      </c>
      <c r="P150" s="168" t="str">
        <f aca="false">IF($B100="","-",SUM(P100:P149))</f>
        <v>-</v>
      </c>
      <c r="Q150" s="168" t="str">
        <f aca="false">IF($B100="","-",SUM(Q100:Q149))</f>
        <v>-</v>
      </c>
      <c r="R150" s="168" t="str">
        <f aca="false">IF($B100="","-",SUM(R100:R149))</f>
        <v>-</v>
      </c>
      <c r="S150" s="168" t="str">
        <f aca="false">IF($B100="","-",SUM(S100:S149))</f>
        <v>-</v>
      </c>
      <c r="T150" s="168" t="str">
        <f aca="false">IF($B100="","-",SUM(T100:T149))</f>
        <v>-</v>
      </c>
      <c r="U150" s="168" t="str">
        <f aca="false">IF($B100="","-",SUM(U100:U149))</f>
        <v>-</v>
      </c>
      <c r="V150" s="169" t="str">
        <f aca="false">IF($B100="","-",SUM(V100:V149))</f>
        <v>-</v>
      </c>
      <c r="W150" s="171" t="str">
        <f aca="false">IF($B100="","-",SUM(W100:W149))</f>
        <v>-</v>
      </c>
      <c r="X150" s="168" t="str">
        <f aca="false">IF($B100="","-",SUM(X100:X149))</f>
        <v>-</v>
      </c>
      <c r="Y150" s="168" t="str">
        <f aca="false">IF($B100="","-",SUM(Y100:Y149))</f>
        <v>-</v>
      </c>
      <c r="Z150" s="168" t="str">
        <f aca="false">IF($B100="","-",SUM(Z100:Z149))</f>
        <v>-</v>
      </c>
      <c r="AA150" s="168" t="str">
        <f aca="false">IF($B100="","-",SUM(AA100:AA149))</f>
        <v>-</v>
      </c>
      <c r="AB150" s="168" t="str">
        <f aca="false">IF($B100="","-",SUM(AB100:AB149))</f>
        <v>-</v>
      </c>
      <c r="AC150" s="168" t="str">
        <f aca="false">IF($B100="","-",SUM(AC100:AC149))</f>
        <v>-</v>
      </c>
      <c r="AD150" s="169" t="str">
        <f aca="false">IF($B100="","-",SUM(AD100:AD149))</f>
        <v>-</v>
      </c>
      <c r="AE150" s="171" t="str">
        <f aca="false">IF($B100="","-",SUM(AE100:AE149))</f>
        <v>-</v>
      </c>
      <c r="AF150" s="168" t="str">
        <f aca="false">IF($B100="","-",SUM(AF100:AF149))</f>
        <v>-</v>
      </c>
      <c r="AG150" s="168" t="str">
        <f aca="false">IF($B100="","-",SUM(AG100:AG149))</f>
        <v>-</v>
      </c>
      <c r="AH150" s="168" t="str">
        <f aca="false">IF($B100="","-",SUM(AH100:AH149))</f>
        <v>-</v>
      </c>
      <c r="AI150" s="168" t="str">
        <f aca="false">IF($B100="","-",SUM(AI100:AI149))</f>
        <v>-</v>
      </c>
      <c r="AJ150" s="168" t="str">
        <f aca="false">IF($B100="","-",SUM(AJ100:AJ149))</f>
        <v>-</v>
      </c>
      <c r="AK150" s="168" t="str">
        <f aca="false">IF($B100="","-",SUM(AK100:AK149))</f>
        <v>-</v>
      </c>
      <c r="AL150" s="169" t="str">
        <f aca="false">IF($B100="","-",SUM(AL100:AL149))</f>
        <v>-</v>
      </c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201"/>
    </row>
    <row r="151" customFormat="false" ht="12.8" hidden="false" customHeight="false" outlineLevel="0" collapsed="false">
      <c r="A151" s="203"/>
      <c r="B151" s="63" t="s">
        <v>94</v>
      </c>
      <c r="C151" s="168"/>
      <c r="D151" s="170"/>
      <c r="E151" s="171" t="str">
        <f aca="false">IF(OR(E$150=0,E$150="-"),"-",E150/E160)</f>
        <v>-</v>
      </c>
      <c r="F151" s="171" t="str">
        <f aca="false">IF(OR(F$150=0,F$150="-"),"-",F150/F160)</f>
        <v>-</v>
      </c>
      <c r="G151" s="171" t="str">
        <f aca="false">IF(OR(G$150=0,G$150="-"),"-",G150/G160)</f>
        <v>-</v>
      </c>
      <c r="H151" s="171" t="str">
        <f aca="false">IF(OR(H$150=0,H$150="-"),"-",H150/H160)</f>
        <v>-</v>
      </c>
      <c r="I151" s="171" t="str">
        <f aca="false">IF(OR(I$150=0,I$150="-"),"-",I150/I160)</f>
        <v>-</v>
      </c>
      <c r="J151" s="171" t="str">
        <f aca="false">IF(OR(J$150=0,J$150="-"),"-",J150/J160)</f>
        <v>-</v>
      </c>
      <c r="K151" s="171" t="str">
        <f aca="false">IF(OR(K$150=0,K$150="-"),"-",K150/K160)</f>
        <v>-</v>
      </c>
      <c r="L151" s="171" t="str">
        <f aca="false">IF(OR(L$150=0,L$150="-"),"-",L150/L160)</f>
        <v>-</v>
      </c>
      <c r="M151" s="171" t="str">
        <f aca="false">IF(OR(M$150=0,M$150="-"),"-",M150/M160)</f>
        <v>-</v>
      </c>
      <c r="N151" s="171" t="str">
        <f aca="false">IF(OR(N$150=0,N$150="-"),"-",N150/N160)</f>
        <v>-</v>
      </c>
      <c r="O151" s="171" t="str">
        <f aca="false">IF(OR(O$150=0,O$150="-"),"-",O150/O160)</f>
        <v>-</v>
      </c>
      <c r="P151" s="171" t="str">
        <f aca="false">IF(OR(P$150=0,P$150="-"),"-",P150/P160)</f>
        <v>-</v>
      </c>
      <c r="Q151" s="171" t="str">
        <f aca="false">IF(OR(Q$150=0,Q$150="-"),"-",Q150/Q160)</f>
        <v>-</v>
      </c>
      <c r="R151" s="171" t="str">
        <f aca="false">IF(OR(R$150=0,R$150="-"),"-",R150/R160)</f>
        <v>-</v>
      </c>
      <c r="S151" s="171" t="str">
        <f aca="false">IF(OR(S$150=0,S$150="-"),"-",S150/S160)</f>
        <v>-</v>
      </c>
      <c r="T151" s="171" t="str">
        <f aca="false">IF(OR(T$150=0,T$150="-"),"-",T150/T160)</f>
        <v>-</v>
      </c>
      <c r="U151" s="171" t="str">
        <f aca="false">IF(OR(U$150=0,U$150="-"),"-",U150/U160)</f>
        <v>-</v>
      </c>
      <c r="V151" s="171" t="str">
        <f aca="false">IF(OR(V$150=0,V$150="-"),"-",V150/V160)</f>
        <v>-</v>
      </c>
      <c r="W151" s="171" t="str">
        <f aca="false">IF(OR(W$150=0,W$150="-"),"-",W150/W160)</f>
        <v>-</v>
      </c>
      <c r="X151" s="171" t="str">
        <f aca="false">IF(OR(X$150=0,X$150="-"),"-",X150/X160)</f>
        <v>-</v>
      </c>
      <c r="Y151" s="171" t="str">
        <f aca="false">IF(OR(Y$150=0,Y$150="-"),"-",Y150/Y160)</f>
        <v>-</v>
      </c>
      <c r="Z151" s="171" t="str">
        <f aca="false">IF(OR(Z$150=0,Z$150="-"),"-",Z150/Z160)</f>
        <v>-</v>
      </c>
      <c r="AA151" s="171" t="str">
        <f aca="false">IF(OR(AA$150=0,AA$150="-"),"-",AA150/AA160)</f>
        <v>-</v>
      </c>
      <c r="AB151" s="171" t="str">
        <f aca="false">IF(OR(AB$150=0,AB$150="-"),"-",AB150/AB160)</f>
        <v>-</v>
      </c>
      <c r="AC151" s="171" t="str">
        <f aca="false">IF(OR(AC$150=0,AC$150="-"),"-",AC150/AC160)</f>
        <v>-</v>
      </c>
      <c r="AD151" s="171" t="str">
        <f aca="false">IF(OR(AD$150=0,AD$150="-"),"-",AD150/AD160)</f>
        <v>-</v>
      </c>
      <c r="AE151" s="171" t="str">
        <f aca="false">IF(OR(AE$150=0,AE$150="-"),"-",AE150/AE160)</f>
        <v>-</v>
      </c>
      <c r="AF151" s="171" t="str">
        <f aca="false">IF(OR(AF$150=0,AF$150="-"),"-",AF150/AF160)</f>
        <v>-</v>
      </c>
      <c r="AG151" s="171" t="str">
        <f aca="false">IF(OR(AG$150=0,AG$150="-"),"-",AG150/AG160)</f>
        <v>-</v>
      </c>
      <c r="AH151" s="171" t="str">
        <f aca="false">IF(OR(AH$150=0,AH$150="-"),"-",AH150/AH160)</f>
        <v>-</v>
      </c>
      <c r="AI151" s="171" t="str">
        <f aca="false">IF(OR(AI$150=0,AI$150="-"),"-",AI150/AI160)</f>
        <v>-</v>
      </c>
      <c r="AJ151" s="171" t="str">
        <f aca="false">IF(OR(AJ$150=0,AJ$150="-"),"-",AJ150/AJ160)</f>
        <v>-</v>
      </c>
      <c r="AK151" s="171" t="str">
        <f aca="false">IF(OR(AK$150=0,AK$150="-"),"-",AK150/AK160)</f>
        <v>-</v>
      </c>
      <c r="AL151" s="171" t="str">
        <f aca="false">IF(OR(AL$150=0,AL$150="-"),"-",AL150/AL160)</f>
        <v>-</v>
      </c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201"/>
    </row>
    <row r="152" customFormat="false" ht="12.8" hidden="false" customHeight="false" outlineLevel="0" collapsed="false">
      <c r="A152" s="203"/>
      <c r="B152" s="204" t="s">
        <v>95</v>
      </c>
      <c r="C152" s="207"/>
      <c r="D152" s="270"/>
      <c r="E152" s="171" t="n">
        <f aca="false">IF(E$150=0,"-",COUNTIFS(E$100:E$149,"&gt;74"))</f>
        <v>0</v>
      </c>
      <c r="F152" s="169" t="n">
        <f aca="false">IF(F$150=0,"-",COUNTIFS(F$100:F$149,"&gt;74"))</f>
        <v>0</v>
      </c>
      <c r="G152" s="171" t="n">
        <f aca="false">IF(G$150=0,"-",COUNTIFS(G$100:G$149,"&gt;74"))</f>
        <v>0</v>
      </c>
      <c r="H152" s="168" t="n">
        <f aca="false">IF(H$150=0,"-",COUNTIFS(H$100:H$149,"&gt;74"))</f>
        <v>0</v>
      </c>
      <c r="I152" s="168" t="n">
        <f aca="false">IF(I$150=0,"-",COUNTIFS(I$100:I$149,"&gt;74"))</f>
        <v>0</v>
      </c>
      <c r="J152" s="169" t="n">
        <f aca="false">IF(J$150=0,"-",COUNTIFS(J$100:J$149,"&gt;74"))</f>
        <v>0</v>
      </c>
      <c r="K152" s="171" t="n">
        <f aca="false">IF(K$150=0,"-",COUNTIFS(K$100:K$149,"&gt;74"))</f>
        <v>0</v>
      </c>
      <c r="L152" s="168" t="n">
        <f aca="false">IF(L$150=0,"-",COUNTIFS(L$100:L$149,"&gt;74"))</f>
        <v>0</v>
      </c>
      <c r="M152" s="168" t="n">
        <f aca="false">IF(M$150=0,"-",COUNTIFS(M$100:M$149,"&gt;74"))</f>
        <v>0</v>
      </c>
      <c r="N152" s="169" t="n">
        <f aca="false">IF(N$150=0,"-",COUNTIFS(N$100:N$149,"&gt;74"))</f>
        <v>0</v>
      </c>
      <c r="O152" s="171" t="n">
        <f aca="false">IF(O$150=0,"-",COUNTIFS(O$100:O$149,"&gt;74"))</f>
        <v>0</v>
      </c>
      <c r="P152" s="168" t="n">
        <f aca="false">IF(P$150=0,"-",COUNTIFS(P$100:P$149,"&gt;74"))</f>
        <v>0</v>
      </c>
      <c r="Q152" s="168" t="n">
        <f aca="false">IF(Q$150=0,"-",COUNTIFS(Q$100:Q$149,"&gt;74"))</f>
        <v>0</v>
      </c>
      <c r="R152" s="168" t="n">
        <f aca="false">IF(R$150=0,"-",COUNTIFS(R$100:R$149,"&gt;74"))</f>
        <v>0</v>
      </c>
      <c r="S152" s="168" t="n">
        <f aca="false">IF(S$150=0,"-",COUNTIFS(S$100:S$149,"&gt;74"))</f>
        <v>0</v>
      </c>
      <c r="T152" s="168" t="n">
        <f aca="false">IF(T$150=0,"-",COUNTIFS(T$100:T$149,"&gt;74"))</f>
        <v>0</v>
      </c>
      <c r="U152" s="168" t="n">
        <f aca="false">IF(U$150=0,"-",COUNTIFS(U$100:U$149,"&gt;74"))</f>
        <v>0</v>
      </c>
      <c r="V152" s="169" t="n">
        <f aca="false">IF(V$150=0,"-",COUNTIFS(V$100:V$149,"&gt;74"))</f>
        <v>0</v>
      </c>
      <c r="W152" s="171" t="n">
        <f aca="false">IF(W$150=0,"-",COUNTIFS(W$100:W$149,"&gt;74"))</f>
        <v>0</v>
      </c>
      <c r="X152" s="168" t="n">
        <f aca="false">IF(X$150=0,"-",COUNTIFS(X$100:X$149,"&gt;74"))</f>
        <v>0</v>
      </c>
      <c r="Y152" s="168" t="n">
        <f aca="false">IF(Y$150=0,"-",COUNTIFS(Y$100:Y$149,"&gt;74"))</f>
        <v>0</v>
      </c>
      <c r="Z152" s="168" t="n">
        <f aca="false">IF(Z$150=0,"-",COUNTIFS(Z$100:Z$149,"&gt;74"))</f>
        <v>0</v>
      </c>
      <c r="AA152" s="168" t="n">
        <f aca="false">IF(AA$150=0,"-",COUNTIFS(AA$100:AA$149,"&gt;74"))</f>
        <v>0</v>
      </c>
      <c r="AB152" s="168" t="n">
        <f aca="false">IF(AB$150=0,"-",COUNTIFS(AB$100:AB$149,"&gt;74"))</f>
        <v>0</v>
      </c>
      <c r="AC152" s="168" t="n">
        <f aca="false">IF(AC$150=0,"-",COUNTIFS(AC$100:AC$149,"&gt;74"))</f>
        <v>0</v>
      </c>
      <c r="AD152" s="169" t="n">
        <f aca="false">IF(AD$150=0,"-",COUNTIFS(AD$100:AD$149,"&gt;74"))</f>
        <v>0</v>
      </c>
      <c r="AE152" s="171" t="n">
        <f aca="false">IF(AE$150=0,"-",COUNTIFS(AE$100:AE$149,"&gt;74"))</f>
        <v>0</v>
      </c>
      <c r="AF152" s="168" t="n">
        <f aca="false">IF(AF$150=0,"-",COUNTIFS(AF$100:AF$149,"&gt;74"))</f>
        <v>0</v>
      </c>
      <c r="AG152" s="168" t="n">
        <f aca="false">IF(AG$150=0,"-",COUNTIFS(AG$100:AG$149,"&gt;74"))</f>
        <v>0</v>
      </c>
      <c r="AH152" s="168" t="n">
        <f aca="false">IF(AH$150=0,"-",COUNTIFS(AH$100:AH$149,"&gt;74"))</f>
        <v>0</v>
      </c>
      <c r="AI152" s="168" t="n">
        <f aca="false">IF(AI$150=0,"-",COUNTIFS(AI$100:AI$149,"&gt;74"))</f>
        <v>0</v>
      </c>
      <c r="AJ152" s="168" t="n">
        <f aca="false">IF(AJ$150=0,"-",COUNTIFS(AJ$100:AJ$149,"&gt;74"))</f>
        <v>0</v>
      </c>
      <c r="AK152" s="168" t="n">
        <f aca="false">IF(AK$150=0,"-",COUNTIFS(AK$100:AK$149,"&gt;74"))</f>
        <v>0</v>
      </c>
      <c r="AL152" s="169" t="n">
        <f aca="false">IF(AL$150=0,"-",COUNTIFS(AL$100:AL$149,"&gt;74"))</f>
        <v>0</v>
      </c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201"/>
    </row>
    <row r="153" customFormat="false" ht="12.8" hidden="false" customHeight="false" outlineLevel="0" collapsed="false">
      <c r="A153" s="203"/>
      <c r="B153" s="204" t="s">
        <v>96</v>
      </c>
      <c r="C153" s="207"/>
      <c r="D153" s="270"/>
      <c r="E153" s="171" t="n">
        <f aca="false">IF(E$150=0,"-",COUNTIFS(E$100:E$149,"&gt;64",E$100:E$149,"&lt;75"))</f>
        <v>0</v>
      </c>
      <c r="F153" s="169" t="n">
        <f aca="false">IF(F$150=0,"-",COUNTIFS(F$100:F$149,"&gt;64",F$100:F$149,"&lt;75"))</f>
        <v>0</v>
      </c>
      <c r="G153" s="171" t="n">
        <f aca="false">IF(G$150=0,"-",COUNTIFS(G$100:G$149,"&gt;64",G$100:G$149,"&lt;75"))</f>
        <v>0</v>
      </c>
      <c r="H153" s="168" t="n">
        <f aca="false">IF(H$150=0,"-",COUNTIFS(H$100:H$149,"&gt;64",H$100:H$149,"&lt;75"))</f>
        <v>0</v>
      </c>
      <c r="I153" s="168" t="n">
        <f aca="false">IF(I$150=0,"-",COUNTIFS(I$100:I$149,"&gt;64",I$100:I$149,"&lt;75"))</f>
        <v>0</v>
      </c>
      <c r="J153" s="169" t="n">
        <f aca="false">IF(J$150=0,"-",COUNTIFS(J$100:J$149,"&gt;64",J$100:J$149,"&lt;75"))</f>
        <v>0</v>
      </c>
      <c r="K153" s="171" t="n">
        <f aca="false">IF(K$150=0,"-",COUNTIFS(K$100:K$149,"&gt;64",K$100:K$149,"&lt;75"))</f>
        <v>0</v>
      </c>
      <c r="L153" s="168" t="n">
        <f aca="false">IF(L$150=0,"-",COUNTIFS(L$100:L$149,"&gt;64",L$100:L$149,"&lt;75"))</f>
        <v>0</v>
      </c>
      <c r="M153" s="168" t="n">
        <f aca="false">IF(M$150=0,"-",COUNTIFS(M$100:M$149,"&gt;64",M$100:M$149,"&lt;75"))</f>
        <v>0</v>
      </c>
      <c r="N153" s="169" t="n">
        <f aca="false">IF(N$150=0,"-",COUNTIFS(N$100:N$149,"&gt;64",N$100:N$149,"&lt;75"))</f>
        <v>0</v>
      </c>
      <c r="O153" s="171" t="n">
        <f aca="false">IF(O$150=0,"-",COUNTIFS(O$100:O$149,"&gt;64",O$100:O$149,"&lt;75"))</f>
        <v>0</v>
      </c>
      <c r="P153" s="168" t="n">
        <f aca="false">IF(P$150=0,"-",COUNTIFS(P$100:P$149,"&gt;64",P$100:P$149,"&lt;75"))</f>
        <v>0</v>
      </c>
      <c r="Q153" s="168" t="n">
        <f aca="false">IF(Q$150=0,"-",COUNTIFS(Q$100:Q$149,"&gt;64",Q$100:Q$149,"&lt;75"))</f>
        <v>0</v>
      </c>
      <c r="R153" s="168" t="n">
        <f aca="false">IF(R$150=0,"-",COUNTIFS(R$100:R$149,"&gt;64",R$100:R$149,"&lt;75"))</f>
        <v>0</v>
      </c>
      <c r="S153" s="168" t="n">
        <f aca="false">IF(S$150=0,"-",COUNTIFS(S$100:S$149,"&gt;64",S$100:S$149,"&lt;75"))</f>
        <v>0</v>
      </c>
      <c r="T153" s="168" t="n">
        <f aca="false">IF(T$150=0,"-",COUNTIFS(T$100:T$149,"&gt;64",T$100:T$149,"&lt;75"))</f>
        <v>0</v>
      </c>
      <c r="U153" s="168" t="n">
        <f aca="false">IF(U$150=0,"-",COUNTIFS(U$100:U$149,"&gt;64",U$100:U$149,"&lt;75"))</f>
        <v>0</v>
      </c>
      <c r="V153" s="169" t="n">
        <f aca="false">IF(V$150=0,"-",COUNTIFS(V$100:V$149,"&gt;64",V$100:V$149,"&lt;75"))</f>
        <v>0</v>
      </c>
      <c r="W153" s="171" t="n">
        <f aca="false">IF(W$150=0,"-",COUNTIFS(W$100:W$149,"&gt;64",W$100:W$149,"&lt;75"))</f>
        <v>0</v>
      </c>
      <c r="X153" s="168" t="n">
        <f aca="false">IF(X$150=0,"-",COUNTIFS(X$100:X$149,"&gt;64",X$100:X$149,"&lt;75"))</f>
        <v>0</v>
      </c>
      <c r="Y153" s="168" t="n">
        <f aca="false">IF(Y$150=0,"-",COUNTIFS(Y$100:Y$149,"&gt;64",Y$100:Y$149,"&lt;75"))</f>
        <v>0</v>
      </c>
      <c r="Z153" s="168" t="n">
        <f aca="false">IF(Z$150=0,"-",COUNTIFS(Z$100:Z$149,"&gt;64",Z$100:Z$149,"&lt;75"))</f>
        <v>0</v>
      </c>
      <c r="AA153" s="168" t="n">
        <f aca="false">IF(AA$150=0,"-",COUNTIFS(AA$100:AA$149,"&gt;64",AA$100:AA$149,"&lt;75"))</f>
        <v>0</v>
      </c>
      <c r="AB153" s="168" t="n">
        <f aca="false">IF(AB$150=0,"-",COUNTIFS(AB$100:AB$149,"&gt;64",AB$100:AB$149,"&lt;75"))</f>
        <v>0</v>
      </c>
      <c r="AC153" s="168" t="n">
        <f aca="false">IF(AC$150=0,"-",COUNTIFS(AC$100:AC$149,"&gt;64",AC$100:AC$149,"&lt;75"))</f>
        <v>0</v>
      </c>
      <c r="AD153" s="169" t="n">
        <f aca="false">IF(AD$150=0,"-",COUNTIFS(AD$100:AD$149,"&gt;64",AD$100:AD$149,"&lt;75"))</f>
        <v>0</v>
      </c>
      <c r="AE153" s="171" t="n">
        <f aca="false">IF(AE$150=0,"-",COUNTIFS(AE$100:AE$149,"&gt;64",AE$100:AE$149,"&lt;75"))</f>
        <v>0</v>
      </c>
      <c r="AF153" s="168" t="n">
        <f aca="false">IF(AF$150=0,"-",COUNTIFS(AF$100:AF$149,"&gt;64",AF$100:AF$149,"&lt;75"))</f>
        <v>0</v>
      </c>
      <c r="AG153" s="168" t="n">
        <f aca="false">IF(AG$150=0,"-",COUNTIFS(AG$100:AG$149,"&gt;64",AG$100:AG$149,"&lt;75"))</f>
        <v>0</v>
      </c>
      <c r="AH153" s="168" t="n">
        <f aca="false">IF(AH$150=0,"-",COUNTIFS(AH$100:AH$149,"&gt;64",AH$100:AH$149,"&lt;75"))</f>
        <v>0</v>
      </c>
      <c r="AI153" s="168" t="n">
        <f aca="false">IF(AI$150=0,"-",COUNTIFS(AI$100:AI$149,"&gt;64",AI$100:AI$149,"&lt;75"))</f>
        <v>0</v>
      </c>
      <c r="AJ153" s="168" t="n">
        <f aca="false">IF(AJ$150=0,"-",COUNTIFS(AJ$100:AJ$149,"&gt;64",AJ$100:AJ$149,"&lt;75"))</f>
        <v>0</v>
      </c>
      <c r="AK153" s="168" t="n">
        <f aca="false">IF(AK$150=0,"-",COUNTIFS(AK$100:AK$149,"&gt;64",AK$100:AK$149,"&lt;75"))</f>
        <v>0</v>
      </c>
      <c r="AL153" s="169" t="n">
        <f aca="false">IF(AL$150=0,"-",COUNTIFS(AL$100:AL$149,"&gt;64",AL$100:AL$149,"&lt;75"))</f>
        <v>0</v>
      </c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201"/>
    </row>
    <row r="154" customFormat="false" ht="12.8" hidden="false" customHeight="false" outlineLevel="0" collapsed="false">
      <c r="A154" s="203"/>
      <c r="B154" s="204" t="s">
        <v>97</v>
      </c>
      <c r="C154" s="207"/>
      <c r="D154" s="270"/>
      <c r="E154" s="171" t="n">
        <f aca="false">IF(E$150=0,"-",COUNTIFS(E$100:E$149,"&gt;49",E$100:E$149,"&lt;65"))</f>
        <v>0</v>
      </c>
      <c r="F154" s="171" t="n">
        <f aca="false">IF(F$150=0,"-",COUNTIFS(F$100:F$149,"&gt;49",F$100:F$149,"&lt;65"))</f>
        <v>0</v>
      </c>
      <c r="G154" s="171" t="n">
        <f aca="false">IF(G$150=0,"-",COUNTIFS(G$100:G$149,"&gt;49",G$100:G$149,"&lt;65"))</f>
        <v>0</v>
      </c>
      <c r="H154" s="171" t="n">
        <f aca="false">IF(H$150=0,"-",COUNTIFS(H$100:H$149,"&gt;49",H$100:H$149,"&lt;65"))</f>
        <v>0</v>
      </c>
      <c r="I154" s="171" t="n">
        <f aca="false">IF(I$150=0,"-",COUNTIFS(I$100:I$149,"&gt;49",I$100:I$149,"&lt;65"))</f>
        <v>0</v>
      </c>
      <c r="J154" s="171" t="n">
        <f aca="false">IF(J$150=0,"-",COUNTIFS(J$100:J$149,"&gt;49",J$100:J$149,"&lt;65"))</f>
        <v>0</v>
      </c>
      <c r="K154" s="171" t="n">
        <f aca="false">IF(K$150=0,"-",COUNTIFS(K$100:K$149,"&gt;49",K$100:K$149,"&lt;65"))</f>
        <v>0</v>
      </c>
      <c r="L154" s="171" t="n">
        <f aca="false">IF(L$150=0,"-",COUNTIFS(L$100:L$149,"&gt;49",L$100:L$149,"&lt;65"))</f>
        <v>0</v>
      </c>
      <c r="M154" s="171" t="n">
        <f aca="false">IF(M$150=0,"-",COUNTIFS(M$100:M$149,"&gt;49",M$100:M$149,"&lt;65"))</f>
        <v>0</v>
      </c>
      <c r="N154" s="171" t="n">
        <f aca="false">IF(N$150=0,"-",COUNTIFS(N$100:N$149,"&gt;49",N$100:N$149,"&lt;65"))</f>
        <v>0</v>
      </c>
      <c r="O154" s="171" t="n">
        <f aca="false">IF(O$150=0,"-",COUNTIFS(O$100:O$149,"&gt;49",O$100:O$149,"&lt;65"))</f>
        <v>0</v>
      </c>
      <c r="P154" s="171" t="n">
        <f aca="false">IF(P$150=0,"-",COUNTIFS(P$100:P$149,"&gt;49",P$100:P$149,"&lt;65"))</f>
        <v>0</v>
      </c>
      <c r="Q154" s="171" t="n">
        <f aca="false">IF(Q$150=0,"-",COUNTIFS(Q$100:Q$149,"&gt;49",Q$100:Q$149,"&lt;65"))</f>
        <v>0</v>
      </c>
      <c r="R154" s="171" t="n">
        <f aca="false">IF(R$150=0,"-",COUNTIFS(R$100:R$149,"&gt;49",R$100:R$149,"&lt;65"))</f>
        <v>0</v>
      </c>
      <c r="S154" s="171" t="n">
        <f aca="false">IF(S$150=0,"-",COUNTIFS(S$100:S$149,"&gt;49",S$100:S$149,"&lt;65"))</f>
        <v>0</v>
      </c>
      <c r="T154" s="171" t="n">
        <f aca="false">IF(T$150=0,"-",COUNTIFS(T$100:T$149,"&gt;49",T$100:T$149,"&lt;65"))</f>
        <v>0</v>
      </c>
      <c r="U154" s="171" t="n">
        <f aca="false">IF(U$150=0,"-",COUNTIFS(U$100:U$149,"&gt;49",U$100:U$149,"&lt;65"))</f>
        <v>0</v>
      </c>
      <c r="V154" s="171" t="n">
        <f aca="false">IF(V$150=0,"-",COUNTIFS(V$100:V$149,"&gt;49",V$100:V$149,"&lt;65"))</f>
        <v>0</v>
      </c>
      <c r="W154" s="171" t="n">
        <f aca="false">IF(W$150=0,"-",COUNTIFS(W$100:W$149,"&gt;49",W$100:W$149,"&lt;65"))</f>
        <v>0</v>
      </c>
      <c r="X154" s="171" t="n">
        <f aca="false">IF(X$150=0,"-",COUNTIFS(X$100:X$149,"&gt;49",X$100:X$149,"&lt;65"))</f>
        <v>0</v>
      </c>
      <c r="Y154" s="171" t="n">
        <f aca="false">IF(Y$150=0,"-",COUNTIFS(Y$100:Y$149,"&gt;49",Y$100:Y$149,"&lt;65"))</f>
        <v>0</v>
      </c>
      <c r="Z154" s="171" t="n">
        <f aca="false">IF(Z$150=0,"-",COUNTIFS(Z$100:Z$149,"&gt;49",Z$100:Z$149,"&lt;65"))</f>
        <v>0</v>
      </c>
      <c r="AA154" s="171" t="n">
        <f aca="false">IF(AA$150=0,"-",COUNTIFS(AA$100:AA$149,"&gt;49",AA$100:AA$149,"&lt;65"))</f>
        <v>0</v>
      </c>
      <c r="AB154" s="171" t="n">
        <f aca="false">IF(AB$150=0,"-",COUNTIFS(AB$100:AB$149,"&gt;49",AB$100:AB$149,"&lt;65"))</f>
        <v>0</v>
      </c>
      <c r="AC154" s="171" t="n">
        <f aca="false">IF(AC$150=0,"-",COUNTIFS(AC$100:AC$149,"&gt;49",AC$100:AC$149,"&lt;65"))</f>
        <v>0</v>
      </c>
      <c r="AD154" s="171" t="n">
        <f aca="false">IF(AD$150=0,"-",COUNTIFS(AD$100:AD$149,"&gt;49",AD$100:AD$149,"&lt;65"))</f>
        <v>0</v>
      </c>
      <c r="AE154" s="171" t="n">
        <f aca="false">IF(AE$150=0,"-",COUNTIFS(AE$100:AE$149,"&gt;49",AE$100:AE$149,"&lt;65"))</f>
        <v>0</v>
      </c>
      <c r="AF154" s="171" t="n">
        <f aca="false">IF(AF$150=0,"-",COUNTIFS(AF$100:AF$149,"&gt;49",AF$100:AF$149,"&lt;65"))</f>
        <v>0</v>
      </c>
      <c r="AG154" s="171" t="n">
        <f aca="false">IF(AG$150=0,"-",COUNTIFS(AG$100:AG$149,"&gt;49",AG$100:AG$149,"&lt;65"))</f>
        <v>0</v>
      </c>
      <c r="AH154" s="171" t="n">
        <f aca="false">IF(AH$150=0,"-",COUNTIFS(AH$100:AH$149,"&gt;49",AH$100:AH$149,"&lt;65"))</f>
        <v>0</v>
      </c>
      <c r="AI154" s="171" t="n">
        <f aca="false">IF(AI$150=0,"-",COUNTIFS(AI$100:AI$149,"&gt;49",AI$100:AI$149,"&lt;65"))</f>
        <v>0</v>
      </c>
      <c r="AJ154" s="171" t="n">
        <f aca="false">IF(AJ$150=0,"-",COUNTIFS(AJ$100:AJ$149,"&gt;49",AJ$100:AJ$149,"&lt;65"))</f>
        <v>0</v>
      </c>
      <c r="AK154" s="171" t="n">
        <f aca="false">IF(AK$150=0,"-",COUNTIFS(AK$100:AK$149,"&gt;49",AK$100:AK$149,"&lt;65"))</f>
        <v>0</v>
      </c>
      <c r="AL154" s="171" t="n">
        <f aca="false">IF(AL$150=0,"-",COUNTIFS(AL$100:AL$149,"&gt;49",AL$100:AL$149,"&lt;65"))</f>
        <v>0</v>
      </c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201"/>
    </row>
    <row r="155" customFormat="false" ht="12.8" hidden="false" customHeight="false" outlineLevel="0" collapsed="false">
      <c r="A155" s="203"/>
      <c r="B155" s="204" t="s">
        <v>99</v>
      </c>
      <c r="C155" s="207"/>
      <c r="D155" s="270"/>
      <c r="E155" s="171" t="n">
        <f aca="false">IF(E$150=0,"-",COUNTIFS(E$100:E$149,"&gt;39",E$100:E$149,"&lt;50"))</f>
        <v>0</v>
      </c>
      <c r="F155" s="171" t="n">
        <f aca="false">IF(F$150=0,"-",COUNTIFS(F$100:F$149,"&gt;39",F$100:F$149,"&lt;50"))</f>
        <v>0</v>
      </c>
      <c r="G155" s="171" t="n">
        <f aca="false">IF(G$150=0,"-",COUNTIFS(G$100:G$149,"&gt;39",G$100:G$149,"&lt;50"))</f>
        <v>0</v>
      </c>
      <c r="H155" s="171" t="n">
        <f aca="false">IF(H$150=0,"-",COUNTIFS(H$100:H$149,"&gt;39",H$100:H$149,"&lt;50"))</f>
        <v>0</v>
      </c>
      <c r="I155" s="171" t="n">
        <f aca="false">IF(I$150=0,"-",COUNTIFS(I$100:I$149,"&gt;39",I$100:I$149,"&lt;50"))</f>
        <v>0</v>
      </c>
      <c r="J155" s="171" t="n">
        <f aca="false">IF(J$150=0,"-",COUNTIFS(J$100:J$149,"&gt;39",J$100:J$149,"&lt;50"))</f>
        <v>0</v>
      </c>
      <c r="K155" s="171" t="n">
        <f aca="false">IF(K$150=0,"-",COUNTIFS(K$100:K$149,"&gt;39",K$100:K$149,"&lt;50"))</f>
        <v>0</v>
      </c>
      <c r="L155" s="171" t="n">
        <f aca="false">IF(L$150=0,"-",COUNTIFS(L$100:L$149,"&gt;39",L$100:L$149,"&lt;50"))</f>
        <v>0</v>
      </c>
      <c r="M155" s="171" t="n">
        <f aca="false">IF(M$150=0,"-",COUNTIFS(M$100:M$149,"&gt;39",M$100:M$149,"&lt;50"))</f>
        <v>0</v>
      </c>
      <c r="N155" s="171" t="n">
        <f aca="false">IF(N$150=0,"-",COUNTIFS(N$100:N$149,"&gt;39",N$100:N$149,"&lt;50"))</f>
        <v>0</v>
      </c>
      <c r="O155" s="171" t="n">
        <f aca="false">IF(O$150=0,"-",COUNTIFS(O$100:O$149,"&gt;39",O$100:O$149,"&lt;50"))</f>
        <v>0</v>
      </c>
      <c r="P155" s="171" t="n">
        <f aca="false">IF(P$150=0,"-",COUNTIFS(P$100:P$149,"&gt;39",P$100:P$149,"&lt;50"))</f>
        <v>0</v>
      </c>
      <c r="Q155" s="171" t="n">
        <f aca="false">IF(Q$150=0,"-",COUNTIFS(Q$100:Q$149,"&gt;39",Q$100:Q$149,"&lt;50"))</f>
        <v>0</v>
      </c>
      <c r="R155" s="171" t="n">
        <f aca="false">IF(R$150=0,"-",COUNTIFS(R$100:R$149,"&gt;39",R$100:R$149,"&lt;50"))</f>
        <v>0</v>
      </c>
      <c r="S155" s="171" t="n">
        <f aca="false">IF(S$150=0,"-",COUNTIFS(S$100:S$149,"&gt;39",S$100:S$149,"&lt;50"))</f>
        <v>0</v>
      </c>
      <c r="T155" s="171" t="n">
        <f aca="false">IF(T$150=0,"-",COUNTIFS(T$100:T$149,"&gt;39",T$100:T$149,"&lt;50"))</f>
        <v>0</v>
      </c>
      <c r="U155" s="171" t="n">
        <f aca="false">IF(U$150=0,"-",COUNTIFS(U$100:U$149,"&gt;39",U$100:U$149,"&lt;50"))</f>
        <v>0</v>
      </c>
      <c r="V155" s="171" t="n">
        <f aca="false">IF(V$150=0,"-",COUNTIFS(V$100:V$149,"&gt;39",V$100:V$149,"&lt;50"))</f>
        <v>0</v>
      </c>
      <c r="W155" s="171" t="n">
        <f aca="false">IF(W$150=0,"-",COUNTIFS(W$100:W$149,"&gt;39",W$100:W$149,"&lt;50"))</f>
        <v>0</v>
      </c>
      <c r="X155" s="171" t="n">
        <f aca="false">IF(X$150=0,"-",COUNTIFS(X$100:X$149,"&gt;39",X$100:X$149,"&lt;50"))</f>
        <v>0</v>
      </c>
      <c r="Y155" s="171" t="n">
        <f aca="false">IF(Y$150=0,"-",COUNTIFS(Y$100:Y$149,"&gt;39",Y$100:Y$149,"&lt;50"))</f>
        <v>0</v>
      </c>
      <c r="Z155" s="171" t="n">
        <f aca="false">IF(Z$150=0,"-",COUNTIFS(Z$100:Z$149,"&gt;39",Z$100:Z$149,"&lt;50"))</f>
        <v>0</v>
      </c>
      <c r="AA155" s="171" t="n">
        <f aca="false">IF(AA$150=0,"-",COUNTIFS(AA$100:AA$149,"&gt;39",AA$100:AA$149,"&lt;50"))</f>
        <v>0</v>
      </c>
      <c r="AB155" s="171" t="n">
        <f aca="false">IF(AB$150=0,"-",COUNTIFS(AB$100:AB$149,"&gt;39",AB$100:AB$149,"&lt;50"))</f>
        <v>0</v>
      </c>
      <c r="AC155" s="171" t="n">
        <f aca="false">IF(AC$150=0,"-",COUNTIFS(AC$100:AC$149,"&gt;39",AC$100:AC$149,"&lt;50"))</f>
        <v>0</v>
      </c>
      <c r="AD155" s="171" t="n">
        <f aca="false">IF(AD$150=0,"-",COUNTIFS(AD$100:AD$149,"&gt;39",AD$100:AD$149,"&lt;50"))</f>
        <v>0</v>
      </c>
      <c r="AE155" s="171" t="n">
        <f aca="false">IF(AE$150=0,"-",COUNTIFS(AE$100:AE$149,"&gt;39",AE$100:AE$149,"&lt;50"))</f>
        <v>0</v>
      </c>
      <c r="AF155" s="171" t="n">
        <f aca="false">IF(AF$150=0,"-",COUNTIFS(AF$100:AF$149,"&gt;39",AF$100:AF$149,"&lt;50"))</f>
        <v>0</v>
      </c>
      <c r="AG155" s="171" t="n">
        <f aca="false">IF(AG$150=0,"-",COUNTIFS(AG$100:AG$149,"&gt;39",AG$100:AG$149,"&lt;50"))</f>
        <v>0</v>
      </c>
      <c r="AH155" s="171" t="n">
        <f aca="false">IF(AH$150=0,"-",COUNTIFS(AH$100:AH$149,"&gt;39",AH$100:AH$149,"&lt;50"))</f>
        <v>0</v>
      </c>
      <c r="AI155" s="171" t="n">
        <f aca="false">IF(AI$150=0,"-",COUNTIFS(AI$100:AI$149,"&gt;39",AI$100:AI$149,"&lt;50"))</f>
        <v>0</v>
      </c>
      <c r="AJ155" s="171" t="n">
        <f aca="false">IF(AJ$150=0,"-",COUNTIFS(AJ$100:AJ$149,"&gt;39",AJ$100:AJ$149,"&lt;50"))</f>
        <v>0</v>
      </c>
      <c r="AK155" s="171" t="n">
        <f aca="false">IF(AK$150=0,"-",COUNTIFS(AK$100:AK$149,"&gt;39",AK$100:AK$149,"&lt;50"))</f>
        <v>0</v>
      </c>
      <c r="AL155" s="171" t="n">
        <f aca="false">IF(AL$150=0,"-",COUNTIFS(AL$100:AL$149,"&gt;39",AL$100:AL$149,"&lt;50"))</f>
        <v>0</v>
      </c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201"/>
    </row>
    <row r="156" customFormat="false" ht="12.8" hidden="false" customHeight="false" outlineLevel="0" collapsed="false">
      <c r="A156" s="203"/>
      <c r="B156" s="204" t="s">
        <v>101</v>
      </c>
      <c r="C156" s="207"/>
      <c r="D156" s="270"/>
      <c r="E156" s="171" t="n">
        <f aca="false">IF(E$150=0,"-",COUNTIFS(E$100:E$149,"&gt;34",E$100:E$149,"&lt;40"))</f>
        <v>0</v>
      </c>
      <c r="F156" s="169" t="n">
        <f aca="false">IF(F$150=0,"-",COUNTIFS(F$100:F$149,"&gt;34",F$100:F$149,"&lt;40"))</f>
        <v>0</v>
      </c>
      <c r="G156" s="171" t="n">
        <f aca="false">IF(G$150=0,"-",COUNTIFS(G$100:G$149,"&gt;34",G$100:G$149,"&lt;40"))</f>
        <v>0</v>
      </c>
      <c r="H156" s="168" t="n">
        <f aca="false">IF(H$150=0,"-",COUNTIFS(H$100:H$149,"&gt;34",H$100:H$149,"&lt;40"))</f>
        <v>0</v>
      </c>
      <c r="I156" s="168" t="n">
        <f aca="false">IF(I$150=0,"-",COUNTIFS(I$100:I$149,"&gt;34",I$100:I$149,"&lt;40"))</f>
        <v>0</v>
      </c>
      <c r="J156" s="169" t="n">
        <f aca="false">IF(J$150=0,"-",COUNTIFS(J$100:J$149,"&gt;34",J$100:J$149,"&lt;40"))</f>
        <v>0</v>
      </c>
      <c r="K156" s="171" t="n">
        <f aca="false">IF(K$150=0,"-",COUNTIFS(K$100:K$149,"&gt;34",K$100:K$149,"&lt;40"))</f>
        <v>0</v>
      </c>
      <c r="L156" s="168" t="n">
        <f aca="false">IF(L$150=0,"-",COUNTIFS(L$100:L$149,"&gt;34",L$100:L$149,"&lt;40"))</f>
        <v>0</v>
      </c>
      <c r="M156" s="168" t="n">
        <f aca="false">IF(M$150=0,"-",COUNTIFS(M$100:M$149,"&gt;34",M$100:M$149,"&lt;40"))</f>
        <v>0</v>
      </c>
      <c r="N156" s="169" t="n">
        <f aca="false">IF(N$150=0,"-",COUNTIFS(N$100:N$149,"&gt;34",N$100:N$149,"&lt;40"))</f>
        <v>0</v>
      </c>
      <c r="O156" s="171" t="n">
        <f aca="false">IF(O$150=0,"-",COUNTIFS(O$100:O$149,"&gt;34",O$100:O$149,"&lt;40"))</f>
        <v>0</v>
      </c>
      <c r="P156" s="168" t="n">
        <f aca="false">IF(P$150=0,"-",COUNTIFS(P$100:P$149,"&gt;34",P$100:P$149,"&lt;40"))</f>
        <v>0</v>
      </c>
      <c r="Q156" s="168" t="n">
        <f aca="false">IF(Q$150=0,"-",COUNTIFS(Q$100:Q$149,"&gt;34",Q$100:Q$149,"&lt;40"))</f>
        <v>0</v>
      </c>
      <c r="R156" s="168" t="n">
        <f aca="false">IF(R$150=0,"-",COUNTIFS(R$100:R$149,"&gt;34",R$100:R$149,"&lt;40"))</f>
        <v>0</v>
      </c>
      <c r="S156" s="168" t="n">
        <f aca="false">IF(S$150=0,"-",COUNTIFS(S$100:S$149,"&gt;34",S$100:S$149,"&lt;40"))</f>
        <v>0</v>
      </c>
      <c r="T156" s="168" t="n">
        <f aca="false">IF(T$150=0,"-",COUNTIFS(T$100:T$149,"&gt;34",T$100:T$149,"&lt;40"))</f>
        <v>0</v>
      </c>
      <c r="U156" s="168" t="n">
        <f aca="false">IF(U$150=0,"-",COUNTIFS(U$100:U$149,"&gt;34",U$100:U$149,"&lt;40"))</f>
        <v>0</v>
      </c>
      <c r="V156" s="169" t="n">
        <f aca="false">IF(V$150=0,"-",COUNTIFS(V$100:V$149,"&gt;34",V$100:V$149,"&lt;40"))</f>
        <v>0</v>
      </c>
      <c r="W156" s="171" t="n">
        <f aca="false">IF(W$150=0,"-",COUNTIFS(W$100:W$149,"&gt;34",W$100:W$149,"&lt;40"))</f>
        <v>0</v>
      </c>
      <c r="X156" s="168" t="n">
        <f aca="false">IF(X$150=0,"-",COUNTIFS(X$100:X$149,"&gt;34",X$100:X$149,"&lt;40"))</f>
        <v>0</v>
      </c>
      <c r="Y156" s="168" t="n">
        <f aca="false">IF(Y$150=0,"-",COUNTIFS(Y$100:Y$149,"&gt;34",Y$100:Y$149,"&lt;40"))</f>
        <v>0</v>
      </c>
      <c r="Z156" s="168" t="n">
        <f aca="false">IF(Z$150=0,"-",COUNTIFS(Z$100:Z$149,"&gt;34",Z$100:Z$149,"&lt;40"))</f>
        <v>0</v>
      </c>
      <c r="AA156" s="168" t="n">
        <f aca="false">IF(AA$150=0,"-",COUNTIFS(AA$100:AA$149,"&gt;34",AA$100:AA$149,"&lt;40"))</f>
        <v>0</v>
      </c>
      <c r="AB156" s="168" t="n">
        <f aca="false">IF(AB$150=0,"-",COUNTIFS(AB$100:AB$149,"&gt;34",AB$100:AB$149,"&lt;40"))</f>
        <v>0</v>
      </c>
      <c r="AC156" s="168" t="n">
        <f aca="false">IF(AC$150=0,"-",COUNTIFS(AC$100:AC$149,"&gt;34",AC$100:AC$149,"&lt;40"))</f>
        <v>0</v>
      </c>
      <c r="AD156" s="169" t="n">
        <f aca="false">IF(AD$150=0,"-",COUNTIFS(AD$100:AD$149,"&gt;34",AD$100:AD$149,"&lt;40"))</f>
        <v>0</v>
      </c>
      <c r="AE156" s="171" t="n">
        <f aca="false">IF(AE$150=0,"-",COUNTIFS(AE$100:AE$149,"&gt;34",AE$100:AE$149,"&lt;40"))</f>
        <v>0</v>
      </c>
      <c r="AF156" s="168" t="n">
        <f aca="false">IF(AF$150=0,"-",COUNTIFS(AF$100:AF$149,"&gt;34",AF$100:AF$149,"&lt;40"))</f>
        <v>0</v>
      </c>
      <c r="AG156" s="168" t="n">
        <f aca="false">IF(AG$150=0,"-",COUNTIFS(AG$100:AG$149,"&gt;34",AG$100:AG$149,"&lt;40"))</f>
        <v>0</v>
      </c>
      <c r="AH156" s="168" t="n">
        <f aca="false">IF(AH$150=0,"-",COUNTIFS(AH$100:AH$149,"&gt;34",AH$100:AH$149,"&lt;40"))</f>
        <v>0</v>
      </c>
      <c r="AI156" s="168" t="n">
        <f aca="false">IF(AI$150=0,"-",COUNTIFS(AI$100:AI$149,"&gt;34",AI$100:AI$149,"&lt;40"))</f>
        <v>0</v>
      </c>
      <c r="AJ156" s="168" t="n">
        <f aca="false">IF(AJ$150=0,"-",COUNTIFS(AJ$100:AJ$149,"&gt;34",AJ$100:AJ$149,"&lt;40"))</f>
        <v>0</v>
      </c>
      <c r="AK156" s="168" t="n">
        <f aca="false">IF(AK$150=0,"-",COUNTIFS(AK$100:AK$149,"&gt;34",AK$100:AK$149,"&lt;40"))</f>
        <v>0</v>
      </c>
      <c r="AL156" s="169" t="n">
        <f aca="false">IF(AL$150=0,"-",COUNTIFS(AL$100:AL$149,"&gt;34",AL$100:AL$149,"&lt;40"))</f>
        <v>0</v>
      </c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201"/>
    </row>
    <row r="157" customFormat="false" ht="12.8" hidden="false" customHeight="false" outlineLevel="0" collapsed="false">
      <c r="A157" s="203"/>
      <c r="B157" s="208" t="s">
        <v>102</v>
      </c>
      <c r="C157" s="211"/>
      <c r="D157" s="271"/>
      <c r="E157" s="171" t="n">
        <f aca="false">IF(E$150=0,"-",COUNTIFS(E$100:E$149,"&gt;19",E$100:E$149,"&lt;35"))</f>
        <v>0</v>
      </c>
      <c r="F157" s="169" t="n">
        <f aca="false">IF(F$150=0,"-",COUNTIFS(F$100:F$149,"&gt;19",F$100:F$149,"&lt;35"))</f>
        <v>0</v>
      </c>
      <c r="G157" s="171" t="n">
        <f aca="false">IF(G$150=0,"-",COUNTIFS(G$100:G$149,"&gt;19",G$100:G$149,"&lt;35"))</f>
        <v>0</v>
      </c>
      <c r="H157" s="168" t="n">
        <f aca="false">IF(H$150=0,"-",COUNTIFS(H$100:H$149,"&gt;19",H$100:H$149,"&lt;35"))</f>
        <v>0</v>
      </c>
      <c r="I157" s="168" t="n">
        <f aca="false">IF(I$150=0,"-",COUNTIFS(I$100:I$149,"&gt;19",I$100:I$149,"&lt;35"))</f>
        <v>0</v>
      </c>
      <c r="J157" s="169" t="n">
        <f aca="false">IF(J$150=0,"-",COUNTIFS(J$100:J$149,"&gt;19",J$100:J$149,"&lt;35"))</f>
        <v>0</v>
      </c>
      <c r="K157" s="171" t="n">
        <f aca="false">IF(K$150=0,"-",COUNTIFS(K$100:K$149,"&gt;19",K$100:K$149,"&lt;35"))</f>
        <v>0</v>
      </c>
      <c r="L157" s="168" t="n">
        <f aca="false">IF(L$150=0,"-",COUNTIFS(L$100:L$149,"&gt;19",L$100:L$149,"&lt;35"))</f>
        <v>0</v>
      </c>
      <c r="M157" s="168" t="n">
        <f aca="false">IF(M$150=0,"-",COUNTIFS(M$100:M$149,"&gt;19",M$100:M$149,"&lt;35"))</f>
        <v>0</v>
      </c>
      <c r="N157" s="169" t="n">
        <f aca="false">IF(N$150=0,"-",COUNTIFS(N$100:N$149,"&gt;19",N$100:N$149,"&lt;35"))</f>
        <v>0</v>
      </c>
      <c r="O157" s="171" t="n">
        <f aca="false">IF(O$150=0,"-",COUNTIFS(O$100:O$149,"&gt;19",O$100:O$149,"&lt;35"))</f>
        <v>0</v>
      </c>
      <c r="P157" s="168" t="n">
        <f aca="false">IF(P$150=0,"-",COUNTIFS(P$100:P$149,"&gt;19",P$100:P$149,"&lt;35"))</f>
        <v>0</v>
      </c>
      <c r="Q157" s="168" t="n">
        <f aca="false">IF(Q$150=0,"-",COUNTIFS(Q$100:Q$149,"&gt;19",Q$100:Q$149,"&lt;35"))</f>
        <v>0</v>
      </c>
      <c r="R157" s="168" t="n">
        <f aca="false">IF(R$150=0,"-",COUNTIFS(R$100:R$149,"&gt;19",R$100:R$149,"&lt;35"))</f>
        <v>0</v>
      </c>
      <c r="S157" s="168" t="n">
        <f aca="false">IF(S$150=0,"-",COUNTIFS(S$100:S$149,"&gt;19",S$100:S$149,"&lt;35"))</f>
        <v>0</v>
      </c>
      <c r="T157" s="168" t="n">
        <f aca="false">IF(T$150=0,"-",COUNTIFS(T$100:T$149,"&gt;19",T$100:T$149,"&lt;35"))</f>
        <v>0</v>
      </c>
      <c r="U157" s="168" t="n">
        <f aca="false">IF(U$150=0,"-",COUNTIFS(U$100:U$149,"&gt;19",U$100:U$149,"&lt;35"))</f>
        <v>0</v>
      </c>
      <c r="V157" s="169" t="n">
        <f aca="false">IF(V$150=0,"-",COUNTIFS(V$100:V$149,"&gt;19",V$100:V$149,"&lt;35"))</f>
        <v>0</v>
      </c>
      <c r="W157" s="171" t="n">
        <f aca="false">IF(W$150=0,"-",COUNTIFS(W$100:W$149,"&gt;19",W$100:W$149,"&lt;35"))</f>
        <v>0</v>
      </c>
      <c r="X157" s="168" t="n">
        <f aca="false">IF(X$150=0,"-",COUNTIFS(X$100:X$149,"&gt;19",X$100:X$149,"&lt;35"))</f>
        <v>0</v>
      </c>
      <c r="Y157" s="168" t="n">
        <f aca="false">IF(Y$150=0,"-",COUNTIFS(Y$100:Y$149,"&gt;19",Y$100:Y$149,"&lt;35"))</f>
        <v>0</v>
      </c>
      <c r="Z157" s="168" t="n">
        <f aca="false">IF(Z$150=0,"-",COUNTIFS(Z$100:Z$149,"&gt;19",Z$100:Z$149,"&lt;35"))</f>
        <v>0</v>
      </c>
      <c r="AA157" s="168" t="n">
        <f aca="false">IF(AA$150=0,"-",COUNTIFS(AA$100:AA$149,"&gt;19",AA$100:AA$149,"&lt;35"))</f>
        <v>0</v>
      </c>
      <c r="AB157" s="168" t="n">
        <f aca="false">IF(AB$150=0,"-",COUNTIFS(AB$100:AB$149,"&gt;19",AB$100:AB$149,"&lt;35"))</f>
        <v>0</v>
      </c>
      <c r="AC157" s="168" t="n">
        <f aca="false">IF(AC$150=0,"-",COUNTIFS(AC$100:AC$149,"&gt;19",AC$100:AC$149,"&lt;35"))</f>
        <v>0</v>
      </c>
      <c r="AD157" s="169" t="n">
        <f aca="false">IF(AD$150=0,"-",COUNTIFS(AD$100:AD$149,"&gt;19",AD$100:AD$149,"&lt;35"))</f>
        <v>0</v>
      </c>
      <c r="AE157" s="171" t="n">
        <f aca="false">IF(AE$150=0,"-",COUNTIFS(AE$100:AE$149,"&gt;19",AE$100:AE$149,"&lt;35"))</f>
        <v>0</v>
      </c>
      <c r="AF157" s="168" t="n">
        <f aca="false">IF(AF$150=0,"-",COUNTIFS(AF$100:AF$149,"&gt;19",AF$100:AF$149,"&lt;35"))</f>
        <v>0</v>
      </c>
      <c r="AG157" s="168" t="n">
        <f aca="false">IF(AG$150=0,"-",COUNTIFS(AG$100:AG$149,"&gt;19",AG$100:AG$149,"&lt;35"))</f>
        <v>0</v>
      </c>
      <c r="AH157" s="168" t="n">
        <f aca="false">IF(AH$150=0,"-",COUNTIFS(AH$100:AH$149,"&gt;19",AH$100:AH$149,"&lt;35"))</f>
        <v>0</v>
      </c>
      <c r="AI157" s="168" t="n">
        <f aca="false">IF(AI$150=0,"-",COUNTIFS(AI$100:AI$149,"&gt;19",AI$100:AI$149,"&lt;35"))</f>
        <v>0</v>
      </c>
      <c r="AJ157" s="168" t="n">
        <f aca="false">IF(AJ$150=0,"-",COUNTIFS(AJ$100:AJ$149,"&gt;19",AJ$100:AJ$149,"&lt;35"))</f>
        <v>0</v>
      </c>
      <c r="AK157" s="168" t="n">
        <f aca="false">IF(AK$150=0,"-",COUNTIFS(AK$100:AK$149,"&gt;19",AK$100:AK$149,"&lt;35"))</f>
        <v>0</v>
      </c>
      <c r="AL157" s="169" t="n">
        <f aca="false">IF(AL$150=0,"-",COUNTIFS(AL$100:AL$149,"&gt;19",AL$100:AL$149,"&lt;35"))</f>
        <v>0</v>
      </c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201"/>
    </row>
    <row r="158" customFormat="false" ht="12.8" hidden="false" customHeight="false" outlineLevel="0" collapsed="false">
      <c r="A158" s="203"/>
      <c r="B158" s="212" t="s">
        <v>103</v>
      </c>
      <c r="C158" s="215"/>
      <c r="D158" s="272"/>
      <c r="E158" s="171" t="n">
        <f aca="false">IF(E$150=0,"-",COUNTIFS(E$100:E$149,"&gt;9",E$100:E$149,"&lt;20"))</f>
        <v>0</v>
      </c>
      <c r="F158" s="169" t="n">
        <f aca="false">IF(F$150=0,"-",COUNTIFS(F$100:F$149,"&gt;9",F$100:F$149,"&lt;20"))</f>
        <v>0</v>
      </c>
      <c r="G158" s="171" t="n">
        <f aca="false">IF(G$150=0,"-",COUNTIFS(G$100:G$149,"&gt;9",G$100:G$149,"&lt;20"))</f>
        <v>0</v>
      </c>
      <c r="H158" s="168" t="n">
        <f aca="false">IF(H$150=0,"-",COUNTIFS(H$100:H$149,"&gt;9",H$100:H$149,"&lt;20"))</f>
        <v>0</v>
      </c>
      <c r="I158" s="168" t="n">
        <f aca="false">IF(I$150=0,"-",COUNTIFS(I$100:I$149,"&gt;9",I$100:I$149,"&lt;20"))</f>
        <v>0</v>
      </c>
      <c r="J158" s="169" t="n">
        <f aca="false">IF(J$150=0,"-",COUNTIFS(J$100:J$149,"&gt;9",J$100:J$149,"&lt;20"))</f>
        <v>0</v>
      </c>
      <c r="K158" s="171" t="n">
        <f aca="false">IF(K$150=0,"-",COUNTIFS(K$100:K$149,"&gt;9",K$100:K$149,"&lt;20"))</f>
        <v>0</v>
      </c>
      <c r="L158" s="168" t="n">
        <f aca="false">IF(L$150=0,"-",COUNTIFS(L$100:L$149,"&gt;9",L$100:L$149,"&lt;20"))</f>
        <v>0</v>
      </c>
      <c r="M158" s="168" t="n">
        <f aca="false">IF(M$150=0,"-",COUNTIFS(M$100:M$149,"&gt;9",M$100:M$149,"&lt;20"))</f>
        <v>0</v>
      </c>
      <c r="N158" s="169" t="n">
        <f aca="false">IF(N$150=0,"-",COUNTIFS(N$100:N$149,"&gt;9",N$100:N$149,"&lt;20"))</f>
        <v>0</v>
      </c>
      <c r="O158" s="171" t="n">
        <f aca="false">IF(O$150=0,"-",COUNTIFS(O$100:O$149,"&gt;9",O$100:O$149,"&lt;20"))</f>
        <v>0</v>
      </c>
      <c r="P158" s="168" t="n">
        <f aca="false">IF(P$150=0,"-",COUNTIFS(P$100:P$149,"&gt;9",P$100:P$149,"&lt;20"))</f>
        <v>0</v>
      </c>
      <c r="Q158" s="168" t="n">
        <f aca="false">IF(Q$150=0,"-",COUNTIFS(Q$100:Q$149,"&gt;9",Q$100:Q$149,"&lt;20"))</f>
        <v>0</v>
      </c>
      <c r="R158" s="168" t="n">
        <f aca="false">IF(R$150=0,"-",COUNTIFS(R$100:R$149,"&gt;9",R$100:R$149,"&lt;20"))</f>
        <v>0</v>
      </c>
      <c r="S158" s="168" t="n">
        <f aca="false">IF(S$150=0,"-",COUNTIFS(S$100:S$149,"&gt;9",S$100:S$149,"&lt;20"))</f>
        <v>0</v>
      </c>
      <c r="T158" s="168" t="n">
        <f aca="false">IF(T$150=0,"-",COUNTIFS(T$100:T$149,"&gt;9",T$100:T$149,"&lt;20"))</f>
        <v>0</v>
      </c>
      <c r="U158" s="168" t="n">
        <f aca="false">IF(U$150=0,"-",COUNTIFS(U$100:U$149,"&gt;9",U$100:U$149,"&lt;20"))</f>
        <v>0</v>
      </c>
      <c r="V158" s="169" t="n">
        <f aca="false">IF(V$150=0,"-",COUNTIFS(V$100:V$149,"&gt;9",V$100:V$149,"&lt;20"))</f>
        <v>0</v>
      </c>
      <c r="W158" s="171" t="n">
        <f aca="false">IF(W$150=0,"-",COUNTIFS(W$100:W$149,"&gt;9",W$100:W$149,"&lt;20"))</f>
        <v>0</v>
      </c>
      <c r="X158" s="168" t="n">
        <f aca="false">IF(X$150=0,"-",COUNTIFS(X$100:X$149,"&gt;9",X$100:X$149,"&lt;20"))</f>
        <v>0</v>
      </c>
      <c r="Y158" s="168" t="n">
        <f aca="false">IF(Y$150=0,"-",COUNTIFS(Y$100:Y$149,"&gt;9",Y$100:Y$149,"&lt;20"))</f>
        <v>0</v>
      </c>
      <c r="Z158" s="168" t="n">
        <f aca="false">IF(Z$150=0,"-",COUNTIFS(Z$100:Z$149,"&gt;9",Z$100:Z$149,"&lt;20"))</f>
        <v>0</v>
      </c>
      <c r="AA158" s="168" t="n">
        <f aca="false">IF(AA$150=0,"-",COUNTIFS(AA$100:AA$149,"&gt;9",AA$100:AA$149,"&lt;20"))</f>
        <v>0</v>
      </c>
      <c r="AB158" s="168" t="n">
        <f aca="false">IF(AB$150=0,"-",COUNTIFS(AB$100:AB$149,"&gt;9",AB$100:AB$149,"&lt;20"))</f>
        <v>0</v>
      </c>
      <c r="AC158" s="168" t="n">
        <f aca="false">IF(AC$150=0,"-",COUNTIFS(AC$100:AC$149,"&gt;9",AC$100:AC$149,"&lt;20"))</f>
        <v>0</v>
      </c>
      <c r="AD158" s="169" t="n">
        <f aca="false">IF(AD$150=0,"-",COUNTIFS(AD$100:AD$149,"&gt;9",AD$100:AD$149,"&lt;20"))</f>
        <v>0</v>
      </c>
      <c r="AE158" s="171" t="n">
        <f aca="false">IF(AE$150=0,"-",COUNTIFS(AE$100:AE$149,"&gt;9",AE$100:AE$149,"&lt;20"))</f>
        <v>0</v>
      </c>
      <c r="AF158" s="168" t="n">
        <f aca="false">IF(AF$150=0,"-",COUNTIFS(AF$100:AF$149,"&gt;9",AF$100:AF$149,"&lt;20"))</f>
        <v>0</v>
      </c>
      <c r="AG158" s="168" t="n">
        <f aca="false">IF(AG$150=0,"-",COUNTIFS(AG$100:AG$149,"&gt;9",AG$100:AG$149,"&lt;20"))</f>
        <v>0</v>
      </c>
      <c r="AH158" s="168" t="n">
        <f aca="false">IF(AH$150=0,"-",COUNTIFS(AH$100:AH$149,"&gt;9",AH$100:AH$149,"&lt;20"))</f>
        <v>0</v>
      </c>
      <c r="AI158" s="168" t="n">
        <f aca="false">IF(AI$150=0,"-",COUNTIFS(AI$100:AI$149,"&gt;9",AI$100:AI$149,"&lt;20"))</f>
        <v>0</v>
      </c>
      <c r="AJ158" s="168" t="n">
        <f aca="false">IF(AJ$150=0,"-",COUNTIFS(AJ$100:AJ$149,"&gt;9",AJ$100:AJ$149,"&lt;20"))</f>
        <v>0</v>
      </c>
      <c r="AK158" s="168" t="n">
        <f aca="false">IF(AK$150=0,"-",COUNTIFS(AK$100:AK$149,"&gt;9",AK$100:AK$149,"&lt;20"))</f>
        <v>0</v>
      </c>
      <c r="AL158" s="169" t="n">
        <f aca="false">IF(AL$150=0,"-",COUNTIFS(AL$100:AL$149,"&gt;9",AL$100:AL$149,"&lt;20"))</f>
        <v>0</v>
      </c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201"/>
    </row>
    <row r="159" customFormat="false" ht="12.8" hidden="false" customHeight="false" outlineLevel="0" collapsed="false">
      <c r="A159" s="203"/>
      <c r="B159" s="204" t="s">
        <v>104</v>
      </c>
      <c r="C159" s="207"/>
      <c r="D159" s="270"/>
      <c r="E159" s="171" t="n">
        <f aca="false">IF(E$150=0,"-",COUNTIFS(E$100:E$149,"&gt;=0",E$100:E$149,"&lt;10"))</f>
        <v>0</v>
      </c>
      <c r="F159" s="169" t="n">
        <f aca="false">IF(F$150=0,"-",COUNTIFS(F$100:F$149,"&gt;=0",F$100:F$149,"&lt;10"))</f>
        <v>0</v>
      </c>
      <c r="G159" s="171" t="n">
        <f aca="false">IF(G$150=0,"-",COUNTIFS(G$100:G$149,"&gt;=0",G$100:G$149,"&lt;10"))</f>
        <v>0</v>
      </c>
      <c r="H159" s="168" t="n">
        <f aca="false">IF(H$150=0,"-",COUNTIFS(H$100:H$149,"&gt;=0",H$100:H$149,"&lt;10"))</f>
        <v>0</v>
      </c>
      <c r="I159" s="168" t="n">
        <f aca="false">IF(I$150=0,"-",COUNTIFS(I$100:I$149,"&gt;=0",I$100:I$149,"&lt;10"))</f>
        <v>0</v>
      </c>
      <c r="J159" s="169" t="n">
        <f aca="false">IF(J$150=0,"-",COUNTIFS(J$100:J$149,"&gt;=0",J$100:J$149,"&lt;10"))</f>
        <v>0</v>
      </c>
      <c r="K159" s="171" t="n">
        <f aca="false">IF(K$150=0,"-",COUNTIFS(K$100:K$149,"&gt;=0",K$100:K$149,"&lt;10"))</f>
        <v>0</v>
      </c>
      <c r="L159" s="168" t="n">
        <f aca="false">IF(L$150=0,"-",COUNTIFS(L$100:L$149,"&gt;=0",L$100:L$149,"&lt;10"))</f>
        <v>0</v>
      </c>
      <c r="M159" s="168" t="n">
        <f aca="false">IF(M$150=0,"-",COUNTIFS(M$100:M$149,"&gt;=0",M$100:M$149,"&lt;10"))</f>
        <v>0</v>
      </c>
      <c r="N159" s="169" t="n">
        <f aca="false">IF(N$150=0,"-",COUNTIFS(N$100:N$149,"&gt;=0",N$100:N$149,"&lt;10"))</f>
        <v>0</v>
      </c>
      <c r="O159" s="171" t="n">
        <f aca="false">IF(O$150=0,"-",COUNTIFS(O$100:O$149,"&gt;=0",O$100:O$149,"&lt;10"))</f>
        <v>0</v>
      </c>
      <c r="P159" s="168" t="n">
        <f aca="false">IF(P$150=0,"-",COUNTIFS(P$100:P$149,"&gt;=0",P$100:P$149,"&lt;10"))</f>
        <v>0</v>
      </c>
      <c r="Q159" s="168" t="n">
        <f aca="false">IF(Q$150=0,"-",COUNTIFS(Q$100:Q$149,"&gt;=0",Q$100:Q$149,"&lt;10"))</f>
        <v>0</v>
      </c>
      <c r="R159" s="168" t="n">
        <f aca="false">IF(R$150=0,"-",COUNTIFS(R$100:R$149,"&gt;=0",R$100:R$149,"&lt;10"))</f>
        <v>0</v>
      </c>
      <c r="S159" s="168" t="n">
        <f aca="false">IF(S$150=0,"-",COUNTIFS(S$100:S$149,"&gt;=0",S$100:S$149,"&lt;10"))</f>
        <v>0</v>
      </c>
      <c r="T159" s="168" t="n">
        <f aca="false">IF(T$150=0,"-",COUNTIFS(T$100:T$149,"&gt;=0",T$100:T$149,"&lt;10"))</f>
        <v>0</v>
      </c>
      <c r="U159" s="168" t="n">
        <f aca="false">IF(U$150=0,"-",COUNTIFS(U$100:U$149,"&gt;=0",U$100:U$149,"&lt;10"))</f>
        <v>0</v>
      </c>
      <c r="V159" s="169" t="n">
        <f aca="false">IF(V$150=0,"-",COUNTIFS(V$100:V$149,"&gt;=0",V$100:V$149,"&lt;10"))</f>
        <v>0</v>
      </c>
      <c r="W159" s="171" t="n">
        <f aca="false">IF(W$150=0,"-",COUNTIFS(W$100:W$149,"&gt;=0",W$100:W$149,"&lt;10"))</f>
        <v>0</v>
      </c>
      <c r="X159" s="168" t="n">
        <f aca="false">IF(X$150=0,"-",COUNTIFS(X$100:X$149,"&gt;=0",X$100:X$149,"&lt;10"))</f>
        <v>0</v>
      </c>
      <c r="Y159" s="168" t="n">
        <f aca="false">IF(Y$150=0,"-",COUNTIFS(Y$100:Y$149,"&gt;=0",Y$100:Y$149,"&lt;10"))</f>
        <v>0</v>
      </c>
      <c r="Z159" s="168" t="n">
        <f aca="false">IF(Z$150=0,"-",COUNTIFS(Z$100:Z$149,"&gt;=0",Z$100:Z$149,"&lt;10"))</f>
        <v>0</v>
      </c>
      <c r="AA159" s="168" t="n">
        <f aca="false">IF(AA$150=0,"-",COUNTIFS(AA$100:AA$149,"&gt;=0",AA$100:AA$149,"&lt;10"))</f>
        <v>0</v>
      </c>
      <c r="AB159" s="168" t="n">
        <f aca="false">IF(AB$150=0,"-",COUNTIFS(AB$100:AB$149,"&gt;=0",AB$100:AB$149,"&lt;10"))</f>
        <v>0</v>
      </c>
      <c r="AC159" s="168" t="n">
        <f aca="false">IF(AC$150=0,"-",COUNTIFS(AC$100:AC$149,"&gt;=0",AC$100:AC$149,"&lt;10"))</f>
        <v>0</v>
      </c>
      <c r="AD159" s="169" t="n">
        <f aca="false">IF(AD$150=0,"-",COUNTIFS(AD$100:AD$149,"&gt;=0",AD$100:AD$149,"&lt;10"))</f>
        <v>0</v>
      </c>
      <c r="AE159" s="171" t="n">
        <f aca="false">IF(AE$150=0,"-",COUNTIFS(AE$100:AE$149,"&gt;=0",AE$100:AE$149,"&lt;10"))</f>
        <v>0</v>
      </c>
      <c r="AF159" s="168" t="n">
        <f aca="false">IF(AF$150=0,"-",COUNTIFS(AF$100:AF$149,"&gt;=0",AF$100:AF$149,"&lt;10"))</f>
        <v>0</v>
      </c>
      <c r="AG159" s="168" t="n">
        <f aca="false">IF(AG$150=0,"-",COUNTIFS(AG$100:AG$149,"&gt;=0",AG$100:AG$149,"&lt;10"))</f>
        <v>0</v>
      </c>
      <c r="AH159" s="168" t="n">
        <f aca="false">IF(AH$150=0,"-",COUNTIFS(AH$100:AH$149,"&gt;=0",AH$100:AH$149,"&lt;10"))</f>
        <v>0</v>
      </c>
      <c r="AI159" s="168" t="n">
        <f aca="false">IF(AI$150=0,"-",COUNTIFS(AI$100:AI$149,"&gt;=0",AI$100:AI$149,"&lt;10"))</f>
        <v>0</v>
      </c>
      <c r="AJ159" s="168" t="n">
        <f aca="false">IF(AJ$150=0,"-",COUNTIFS(AJ$100:AJ$149,"&gt;=0",AJ$100:AJ$149,"&lt;10"))</f>
        <v>0</v>
      </c>
      <c r="AK159" s="168" t="n">
        <f aca="false">IF(AK$150=0,"-",COUNTIFS(AK$100:AK$149,"&gt;=0",AK$100:AK$149,"&lt;10"))</f>
        <v>0</v>
      </c>
      <c r="AL159" s="169" t="n">
        <f aca="false">IF(AL$150=0,"-",COUNTIFS(AL$100:AL$149,"&gt;=0",AL$100:AL$149,"&lt;10"))</f>
        <v>0</v>
      </c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201"/>
    </row>
    <row r="160" customFormat="false" ht="15" hidden="false" customHeight="false" outlineLevel="0" collapsed="false">
      <c r="A160" s="203"/>
      <c r="B160" s="216" t="s">
        <v>105</v>
      </c>
      <c r="C160" s="219"/>
      <c r="D160" s="273"/>
      <c r="E160" s="171" t="n">
        <f aca="false">IF(E$150=0,"-",SUM(E152:E159))</f>
        <v>0</v>
      </c>
      <c r="F160" s="169" t="n">
        <f aca="false">IF(F$150=0,"-",SUM(F152:F159))</f>
        <v>0</v>
      </c>
      <c r="G160" s="171" t="n">
        <f aca="false">IF(G$150=0,"-",SUM(G152:G159))</f>
        <v>0</v>
      </c>
      <c r="H160" s="168" t="n">
        <f aca="false">IF(H$150=0,"-",SUM(H152:H159))</f>
        <v>0</v>
      </c>
      <c r="I160" s="168" t="n">
        <f aca="false">IF(I$150=0,"-",SUM(I152:I159))</f>
        <v>0</v>
      </c>
      <c r="J160" s="169" t="n">
        <f aca="false">IF(J$150=0,"-",SUM(J152:J159))</f>
        <v>0</v>
      </c>
      <c r="K160" s="171" t="n">
        <f aca="false">IF(K$150=0,"-",SUM(K152:K159))</f>
        <v>0</v>
      </c>
      <c r="L160" s="168" t="n">
        <f aca="false">IF(L$150=0,"-",SUM(L152:L159))</f>
        <v>0</v>
      </c>
      <c r="M160" s="168" t="n">
        <f aca="false">IF(M$150=0,"-",SUM(M152:M159))</f>
        <v>0</v>
      </c>
      <c r="N160" s="169" t="n">
        <f aca="false">IF(N$150=0,"-",SUM(N152:N159))</f>
        <v>0</v>
      </c>
      <c r="O160" s="171" t="n">
        <f aca="false">IF(O$150=0,"-",SUM(O152:O159))</f>
        <v>0</v>
      </c>
      <c r="P160" s="168" t="n">
        <f aca="false">IF(P$150=0,"-",SUM(P152:P159))</f>
        <v>0</v>
      </c>
      <c r="Q160" s="168" t="n">
        <f aca="false">IF(Q$150=0,"-",SUM(Q152:Q159))</f>
        <v>0</v>
      </c>
      <c r="R160" s="168" t="n">
        <f aca="false">IF(R$150=0,"-",SUM(R152:R159))</f>
        <v>0</v>
      </c>
      <c r="S160" s="168" t="n">
        <f aca="false">IF(S$150=0,"-",SUM(S152:S159))</f>
        <v>0</v>
      </c>
      <c r="T160" s="168" t="n">
        <f aca="false">IF(T$150=0,"-",SUM(T152:T159))</f>
        <v>0</v>
      </c>
      <c r="U160" s="168" t="n">
        <f aca="false">IF(U$150=0,"-",SUM(U152:U159))</f>
        <v>0</v>
      </c>
      <c r="V160" s="169" t="n">
        <f aca="false">IF(V$150=0,"-",SUM(V152:V159))</f>
        <v>0</v>
      </c>
      <c r="W160" s="171" t="n">
        <f aca="false">IF(W$150=0,"-",SUM(W152:W159))</f>
        <v>0</v>
      </c>
      <c r="X160" s="168" t="n">
        <f aca="false">IF(X$150=0,"-",SUM(X152:X159))</f>
        <v>0</v>
      </c>
      <c r="Y160" s="168" t="n">
        <f aca="false">IF(Y$150=0,"-",SUM(Y152:Y159))</f>
        <v>0</v>
      </c>
      <c r="Z160" s="168" t="n">
        <f aca="false">IF(Z$150=0,"-",SUM(Z152:Z159))</f>
        <v>0</v>
      </c>
      <c r="AA160" s="168" t="n">
        <f aca="false">IF(AA$150=0,"-",SUM(AA152:AA159))</f>
        <v>0</v>
      </c>
      <c r="AB160" s="168" t="n">
        <f aca="false">IF(AB$150=0,"-",SUM(AB152:AB159))</f>
        <v>0</v>
      </c>
      <c r="AC160" s="168" t="n">
        <f aca="false">IF(AC$150=0,"-",SUM(AC152:AC159))</f>
        <v>0</v>
      </c>
      <c r="AD160" s="169" t="n">
        <f aca="false">IF(AD$150=0,"-",SUM(AD152:AD159))</f>
        <v>0</v>
      </c>
      <c r="AE160" s="171" t="n">
        <f aca="false">IF(AE$150=0,"-",SUM(AE152:AE159))</f>
        <v>0</v>
      </c>
      <c r="AF160" s="168" t="n">
        <f aca="false">IF(AF$150=0,"-",SUM(AF152:AF159))</f>
        <v>0</v>
      </c>
      <c r="AG160" s="168" t="n">
        <f aca="false">IF(AG$150=0,"-",SUM(AG152:AG159))</f>
        <v>0</v>
      </c>
      <c r="AH160" s="168" t="n">
        <f aca="false">IF(AH$150=0,"-",SUM(AH152:AH159))</f>
        <v>0</v>
      </c>
      <c r="AI160" s="168" t="n">
        <f aca="false">IF(AI$150=0,"-",SUM(AI152:AI159))</f>
        <v>0</v>
      </c>
      <c r="AJ160" s="168" t="n">
        <f aca="false">IF(AJ$150=0,"-",SUM(AJ152:AJ159))</f>
        <v>0</v>
      </c>
      <c r="AK160" s="168" t="n">
        <f aca="false">IF(AK$150=0,"-",SUM(AK152:AK159))</f>
        <v>0</v>
      </c>
      <c r="AL160" s="169" t="n">
        <f aca="false">IF(AL$150=0,"-",SUM(AL152:AL159))</f>
        <v>0</v>
      </c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201"/>
    </row>
    <row r="161" customFormat="false" ht="15" hidden="false" customHeight="false" outlineLevel="0" collapsed="false">
      <c r="A161" s="203"/>
      <c r="B161" s="216" t="s">
        <v>7</v>
      </c>
      <c r="C161" s="219"/>
      <c r="D161" s="273"/>
      <c r="E161" s="171" t="str">
        <f aca="false">IF(OR($B$100="",E150=0),"-",50-COUNTIF($B$100:$B$149,""))</f>
        <v>-</v>
      </c>
      <c r="F161" s="171" t="str">
        <f aca="false">IF(OR($B$100="",F150=0),"-",50-COUNTIF($B$100:$B$149,""))</f>
        <v>-</v>
      </c>
      <c r="G161" s="171" t="str">
        <f aca="false">IF(OR($B$100="",G150=0),"-",50-COUNTIF($B$100:$B$149,""))</f>
        <v>-</v>
      </c>
      <c r="H161" s="171" t="str">
        <f aca="false">IF(OR($B$100="",H150=0),"-",50-COUNTIF($B$100:$B$149,""))</f>
        <v>-</v>
      </c>
      <c r="I161" s="171" t="str">
        <f aca="false">IF(OR($B$100="",I150=0),"-",50-COUNTIF($B$100:$B$149,""))</f>
        <v>-</v>
      </c>
      <c r="J161" s="171" t="str">
        <f aca="false">IF(OR($B$100="",J150=0),"-",50-COUNTIF($B$100:$B$149,""))</f>
        <v>-</v>
      </c>
      <c r="K161" s="171" t="str">
        <f aca="false">IF(OR($B$100="",K150=0),"-",50-COUNTIF($B$100:$B$149,""))</f>
        <v>-</v>
      </c>
      <c r="L161" s="171" t="str">
        <f aca="false">IF(OR($B$100="",L150=0),"-",50-COUNTIF($B$100:$B$149,""))</f>
        <v>-</v>
      </c>
      <c r="M161" s="171" t="str">
        <f aca="false">IF(OR($B$100="",M150=0),"-",50-COUNTIF($B$100:$B$149,""))</f>
        <v>-</v>
      </c>
      <c r="N161" s="171" t="str">
        <f aca="false">IF(OR($B$100="",N150=0),"-",50-COUNTIF($B$100:$B$149,""))</f>
        <v>-</v>
      </c>
      <c r="O161" s="171" t="str">
        <f aca="false">IF(OR($B$100="",O150=0),"-",50-COUNTIF($B$100:$B$149,""))</f>
        <v>-</v>
      </c>
      <c r="P161" s="171" t="str">
        <f aca="false">IF(OR($B$100="",P150=0),"-",50-COUNTIF($B$100:$B$149,""))</f>
        <v>-</v>
      </c>
      <c r="Q161" s="171" t="str">
        <f aca="false">IF(OR($B$100="",Q150=0),"-",50-COUNTIF($B$100:$B$149,""))</f>
        <v>-</v>
      </c>
      <c r="R161" s="171" t="str">
        <f aca="false">IF(OR($B$100="",R150=0),"-",50-COUNTIF($B$100:$B$149,""))</f>
        <v>-</v>
      </c>
      <c r="S161" s="171" t="str">
        <f aca="false">IF(OR($B$100="",S150=0),"-",50-COUNTIF($B$100:$B$149,""))</f>
        <v>-</v>
      </c>
      <c r="T161" s="171" t="str">
        <f aca="false">IF(OR($B$100="",T150=0),"-",50-COUNTIF($B$100:$B$149,""))</f>
        <v>-</v>
      </c>
      <c r="U161" s="171" t="str">
        <f aca="false">IF(OR($B$100="",U150=0),"-",50-COUNTIF($B$100:$B$149,""))</f>
        <v>-</v>
      </c>
      <c r="V161" s="171" t="str">
        <f aca="false">IF(OR($B$100="",V150=0),"-",50-COUNTIF($B$100:$B$149,""))</f>
        <v>-</v>
      </c>
      <c r="W161" s="171" t="str">
        <f aca="false">IF(OR($B$100="",W150=0),"-",50-COUNTIF($B$100:$B$149,""))</f>
        <v>-</v>
      </c>
      <c r="X161" s="171" t="str">
        <f aca="false">IF(OR($B$100="",X150=0),"-",50-COUNTIF($B$100:$B$149,""))</f>
        <v>-</v>
      </c>
      <c r="Y161" s="171" t="str">
        <f aca="false">IF(OR($B$100="",Y150=0),"-",50-COUNTIF($B$100:$B$149,""))</f>
        <v>-</v>
      </c>
      <c r="Z161" s="171" t="str">
        <f aca="false">IF(OR($B$100="",Z150=0),"-",50-COUNTIF($B$100:$B$149,""))</f>
        <v>-</v>
      </c>
      <c r="AA161" s="171" t="str">
        <f aca="false">IF(OR($B$100="",AA150=0),"-",50-COUNTIF($B$100:$B$149,""))</f>
        <v>-</v>
      </c>
      <c r="AB161" s="171" t="str">
        <f aca="false">IF(OR($B$100="",AB150=0),"-",50-COUNTIF($B$100:$B$149,""))</f>
        <v>-</v>
      </c>
      <c r="AC161" s="171" t="str">
        <f aca="false">IF(OR($B$100="",AC150=0),"-",50-COUNTIF($B$100:$B$149,""))</f>
        <v>-</v>
      </c>
      <c r="AD161" s="171" t="str">
        <f aca="false">IF(OR($B$100="",AD150=0),"-",50-COUNTIF($B$100:$B$149,""))</f>
        <v>-</v>
      </c>
      <c r="AE161" s="171" t="str">
        <f aca="false">IF(OR($B$100="",AE150=0),"-",50-COUNTIF($B$100:$B$149,""))</f>
        <v>-</v>
      </c>
      <c r="AF161" s="171" t="str">
        <f aca="false">IF(OR($B$100="",AF150=0),"-",50-COUNTIF($B$100:$B$149,""))</f>
        <v>-</v>
      </c>
      <c r="AG161" s="171" t="str">
        <f aca="false">IF(OR($B$100="",AG150=0),"-",50-COUNTIF($B$100:$B$149,""))</f>
        <v>-</v>
      </c>
      <c r="AH161" s="171" t="str">
        <f aca="false">IF(OR($B$100="",AH150=0),"-",50-COUNTIF($B$100:$B$149,""))</f>
        <v>-</v>
      </c>
      <c r="AI161" s="171" t="str">
        <f aca="false">IF(OR($B$100="",AI150=0),"-",50-COUNTIF($B$100:$B$149,""))</f>
        <v>-</v>
      </c>
      <c r="AJ161" s="171" t="str">
        <f aca="false">IF(OR($B$100="",AJ150=0),"-",50-COUNTIF($B$100:$B$149,""))</f>
        <v>-</v>
      </c>
      <c r="AK161" s="171" t="str">
        <f aca="false">IF(OR($B$100="",AK150=0),"-",50-COUNTIF($B$100:$B$149,""))</f>
        <v>-</v>
      </c>
      <c r="AL161" s="171" t="str">
        <f aca="false">IF(OR($B$100="",AL150=0),"-",50-COUNTIF($B$100:$B$149,""))</f>
        <v>-</v>
      </c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201"/>
    </row>
    <row r="162" customFormat="false" ht="14.15" hidden="false" customHeight="false" outlineLevel="0" collapsed="false">
      <c r="A162" s="203"/>
      <c r="B162" s="216" t="s">
        <v>106</v>
      </c>
      <c r="C162" s="219"/>
      <c r="D162" s="273"/>
      <c r="E162" s="171" t="n">
        <f aca="false">IF(E$150=0,"-",SUM(E152:E156))</f>
        <v>0</v>
      </c>
      <c r="F162" s="169" t="n">
        <f aca="false">IF(F$150=0,"-",SUM(F152:F156))</f>
        <v>0</v>
      </c>
      <c r="G162" s="171" t="n">
        <f aca="false">IF(G$150=0,"-",SUM(G152:G156))</f>
        <v>0</v>
      </c>
      <c r="H162" s="168" t="n">
        <f aca="false">IF(H$150=0,"-",SUM(H152:H156))</f>
        <v>0</v>
      </c>
      <c r="I162" s="168" t="n">
        <f aca="false">IF(I$150=0,"-",SUM(I152:I156))</f>
        <v>0</v>
      </c>
      <c r="J162" s="169" t="n">
        <f aca="false">IF(J$150=0,"-",SUM(J152:J156))</f>
        <v>0</v>
      </c>
      <c r="K162" s="171" t="n">
        <f aca="false">IF(K$150=0,"-",SUM(K152:K156))</f>
        <v>0</v>
      </c>
      <c r="L162" s="168" t="n">
        <f aca="false">IF(L$150=0,"-",SUM(L152:L156))</f>
        <v>0</v>
      </c>
      <c r="M162" s="168" t="n">
        <f aca="false">IF(M$150=0,"-",SUM(M152:M156))</f>
        <v>0</v>
      </c>
      <c r="N162" s="169" t="n">
        <f aca="false">IF(N$150=0,"-",SUM(N152:N156))</f>
        <v>0</v>
      </c>
      <c r="O162" s="171" t="n">
        <f aca="false">IF(O$150=0,"-",SUM(O152:O156))</f>
        <v>0</v>
      </c>
      <c r="P162" s="168" t="n">
        <f aca="false">IF(P$150=0,"-",SUM(P152:P156))</f>
        <v>0</v>
      </c>
      <c r="Q162" s="168" t="n">
        <f aca="false">IF(Q$150=0,"-",SUM(Q152:Q156))</f>
        <v>0</v>
      </c>
      <c r="R162" s="168" t="n">
        <f aca="false">IF(R$150=0,"-",SUM(R152:R156))</f>
        <v>0</v>
      </c>
      <c r="S162" s="168" t="n">
        <f aca="false">IF(S$150=0,"-",SUM(S152:S156))</f>
        <v>0</v>
      </c>
      <c r="T162" s="168" t="n">
        <f aca="false">IF(T$150=0,"-",SUM(T152:T156))</f>
        <v>0</v>
      </c>
      <c r="U162" s="168" t="n">
        <f aca="false">IF(U$150=0,"-",SUM(U152:U156))</f>
        <v>0</v>
      </c>
      <c r="V162" s="169" t="n">
        <f aca="false">IF(V$150=0,"-",SUM(V152:V156))</f>
        <v>0</v>
      </c>
      <c r="W162" s="171" t="n">
        <f aca="false">IF(W$150=0,"-",SUM(W152:W156))</f>
        <v>0</v>
      </c>
      <c r="X162" s="168" t="n">
        <f aca="false">IF(X$150=0,"-",SUM(X152:X156))</f>
        <v>0</v>
      </c>
      <c r="Y162" s="168" t="n">
        <f aca="false">IF(Y$150=0,"-",SUM(Y152:Y156))</f>
        <v>0</v>
      </c>
      <c r="Z162" s="168" t="n">
        <f aca="false">IF(Z$150=0,"-",SUM(Z152:Z156))</f>
        <v>0</v>
      </c>
      <c r="AA162" s="168" t="n">
        <f aca="false">IF(AA$150=0,"-",SUM(AA152:AA156))</f>
        <v>0</v>
      </c>
      <c r="AB162" s="168" t="n">
        <f aca="false">IF(AB$150=0,"-",SUM(AB152:AB156))</f>
        <v>0</v>
      </c>
      <c r="AC162" s="168" t="n">
        <f aca="false">IF(AC$150=0,"-",SUM(AC152:AC156))</f>
        <v>0</v>
      </c>
      <c r="AD162" s="169" t="n">
        <f aca="false">IF(AD$150=0,"-",SUM(AD152:AD156))</f>
        <v>0</v>
      </c>
      <c r="AE162" s="171" t="n">
        <f aca="false">IF(AE$150=0,"-",SUM(AE152:AE156))</f>
        <v>0</v>
      </c>
      <c r="AF162" s="168" t="n">
        <f aca="false">IF(AF$150=0,"-",SUM(AF152:AF156))</f>
        <v>0</v>
      </c>
      <c r="AG162" s="168" t="n">
        <f aca="false">IF(AG$150=0,"-",SUM(AG152:AG156))</f>
        <v>0</v>
      </c>
      <c r="AH162" s="168" t="n">
        <f aca="false">IF(AH$150=0,"-",SUM(AH152:AH156))</f>
        <v>0</v>
      </c>
      <c r="AI162" s="168" t="n">
        <f aca="false">IF(AI$150=0,"-",SUM(AI152:AI156))</f>
        <v>0</v>
      </c>
      <c r="AJ162" s="168" t="n">
        <f aca="false">IF(AJ$150=0,"-",SUM(AJ152:AJ156))</f>
        <v>0</v>
      </c>
      <c r="AK162" s="168" t="n">
        <f aca="false">IF(AK$150=0,"-",SUM(AK152:AK156))</f>
        <v>0</v>
      </c>
      <c r="AL162" s="169" t="n">
        <f aca="false">IF(AL$150=0,"-",SUM(AL152:AL156))</f>
        <v>0</v>
      </c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201"/>
    </row>
    <row r="163" customFormat="false" ht="14.15" hidden="false" customHeight="false" outlineLevel="0" collapsed="false">
      <c r="A163" s="203"/>
      <c r="B163" s="216" t="s">
        <v>107</v>
      </c>
      <c r="C163" s="219"/>
      <c r="D163" s="273"/>
      <c r="E163" s="220" t="str">
        <f aca="false">IF(OR(E$150=0,E$150="-"),"-",E162/E160)</f>
        <v>-</v>
      </c>
      <c r="F163" s="220" t="str">
        <f aca="false">IF(OR(F$150=0,F$150="-"),"-",F162/F160)</f>
        <v>-</v>
      </c>
      <c r="G163" s="220" t="str">
        <f aca="false">IF(OR(G$150=0,G$150="-"),"-",G162/G160)</f>
        <v>-</v>
      </c>
      <c r="H163" s="220" t="str">
        <f aca="false">IF(OR(H$150=0,H$150="-"),"-",H162/H160)</f>
        <v>-</v>
      </c>
      <c r="I163" s="220" t="str">
        <f aca="false">IF(OR(I$150=0,I$150="-"),"-",I162/I160)</f>
        <v>-</v>
      </c>
      <c r="J163" s="220" t="str">
        <f aca="false">IF(OR(J$150=0,J$150="-"),"-",J162/J160)</f>
        <v>-</v>
      </c>
      <c r="K163" s="220" t="str">
        <f aca="false">IF(OR(K$150=0,K$150="-"),"-",K162/K160)</f>
        <v>-</v>
      </c>
      <c r="L163" s="220" t="str">
        <f aca="false">IF(OR(L$150=0,L$150="-"),"-",L162/L160)</f>
        <v>-</v>
      </c>
      <c r="M163" s="220" t="str">
        <f aca="false">IF(OR(M$150=0,M$150="-"),"-",M162/M160)</f>
        <v>-</v>
      </c>
      <c r="N163" s="220" t="str">
        <f aca="false">IF(OR(N$150=0,N$150="-"),"-",N162/N160)</f>
        <v>-</v>
      </c>
      <c r="O163" s="220" t="str">
        <f aca="false">IF(OR(O$150=0,O$150="-"),"-",O162/O160)</f>
        <v>-</v>
      </c>
      <c r="P163" s="220" t="str">
        <f aca="false">IF(OR(P$150=0,P$150="-"),"-",P162/P160)</f>
        <v>-</v>
      </c>
      <c r="Q163" s="220" t="str">
        <f aca="false">IF(OR(Q$150=0,Q$150="-"),"-",Q162/Q160)</f>
        <v>-</v>
      </c>
      <c r="R163" s="220" t="str">
        <f aca="false">IF(OR(R$150=0,R$150="-"),"-",R162/R160)</f>
        <v>-</v>
      </c>
      <c r="S163" s="220" t="str">
        <f aca="false">IF(OR(S$150=0,S$150="-"),"-",S162/S160)</f>
        <v>-</v>
      </c>
      <c r="T163" s="220" t="str">
        <f aca="false">IF(OR(T$150=0,T$150="-"),"-",T162/T160)</f>
        <v>-</v>
      </c>
      <c r="U163" s="220" t="str">
        <f aca="false">IF(OR(U$150=0,U$150="-"),"-",U162/U160)</f>
        <v>-</v>
      </c>
      <c r="V163" s="220" t="str">
        <f aca="false">IF(OR(V$150=0,V$150="-"),"-",V162/V160)</f>
        <v>-</v>
      </c>
      <c r="W163" s="220" t="str">
        <f aca="false">IF(OR(W$150=0,W$150="-"),"-",W162/W160)</f>
        <v>-</v>
      </c>
      <c r="X163" s="220" t="str">
        <f aca="false">IF(OR(X$150=0,X$150="-"),"-",X162/X160)</f>
        <v>-</v>
      </c>
      <c r="Y163" s="220" t="str">
        <f aca="false">IF(OR(Y$150=0,Y$150="-"),"-",Y162/Y160)</f>
        <v>-</v>
      </c>
      <c r="Z163" s="220" t="str">
        <f aca="false">IF(OR(Z$150=0,Z$150="-"),"-",Z162/Z160)</f>
        <v>-</v>
      </c>
      <c r="AA163" s="220" t="str">
        <f aca="false">IF(OR(AA$150=0,AA$150="-"),"-",AA162/AA160)</f>
        <v>-</v>
      </c>
      <c r="AB163" s="220" t="str">
        <f aca="false">IF(OR(AB$150=0,AB$150="-"),"-",AB162/AB160)</f>
        <v>-</v>
      </c>
      <c r="AC163" s="220" t="str">
        <f aca="false">IF(OR(AC$150=0,AC$150="-"),"-",AC162/AC160)</f>
        <v>-</v>
      </c>
      <c r="AD163" s="220" t="str">
        <f aca="false">IF(OR(AD$150=0,AD$150="-"),"-",AD162/AD160)</f>
        <v>-</v>
      </c>
      <c r="AE163" s="220" t="str">
        <f aca="false">IF(OR(AE$150=0,AE$150="-"),"-",AE162/AE160)</f>
        <v>-</v>
      </c>
      <c r="AF163" s="220" t="str">
        <f aca="false">IF(OR(AF$150=0,AF$150="-"),"-",AF162/AF160)</f>
        <v>-</v>
      </c>
      <c r="AG163" s="220" t="str">
        <f aca="false">IF(OR(AG$150=0,AG$150="-"),"-",AG162/AG160)</f>
        <v>-</v>
      </c>
      <c r="AH163" s="220" t="str">
        <f aca="false">IF(OR(AH$150=0,AH$150="-"),"-",AH162/AH160)</f>
        <v>-</v>
      </c>
      <c r="AI163" s="220" t="str">
        <f aca="false">IF(OR(AI$150=0,AI$150="-"),"-",AI162/AI160)</f>
        <v>-</v>
      </c>
      <c r="AJ163" s="220" t="str">
        <f aca="false">IF(OR(AJ$150=0,AJ$150="-"),"-",AJ162/AJ160)</f>
        <v>-</v>
      </c>
      <c r="AK163" s="220" t="str">
        <f aca="false">IF(OR(AK$150=0,AK$150="-"),"-",AK162/AK160)</f>
        <v>-</v>
      </c>
      <c r="AL163" s="220" t="str">
        <f aca="false">IF(OR(AL$150=0,AL$150="-"),"-",AL162/AL160)</f>
        <v>-</v>
      </c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201"/>
    </row>
    <row r="164" customFormat="false" ht="15" hidden="false" customHeight="false" outlineLevel="0" collapsed="false">
      <c r="A164" s="203"/>
      <c r="B164" s="216" t="s">
        <v>42</v>
      </c>
      <c r="C164" s="219"/>
      <c r="D164" s="273"/>
      <c r="E164" s="171" t="n">
        <f aca="false">IF(E$150=0,"-",SUM(E152:E154))</f>
        <v>0</v>
      </c>
      <c r="F164" s="169" t="n">
        <f aca="false">IF(F$150=0,"-",SUM(F152:F154))</f>
        <v>0</v>
      </c>
      <c r="G164" s="171" t="n">
        <f aca="false">IF(G$150=0,"-",SUM(G152:G154))</f>
        <v>0</v>
      </c>
      <c r="H164" s="168" t="n">
        <f aca="false">IF(H$150=0,"-",SUM(H152:H154))</f>
        <v>0</v>
      </c>
      <c r="I164" s="168" t="n">
        <f aca="false">IF(I$150=0,"-",SUM(I152:I154))</f>
        <v>0</v>
      </c>
      <c r="J164" s="169" t="n">
        <f aca="false">IF(J$150=0,"-",SUM(J152:J154))</f>
        <v>0</v>
      </c>
      <c r="K164" s="171" t="n">
        <f aca="false">IF(K$150=0,"-",SUM(K152:K154))</f>
        <v>0</v>
      </c>
      <c r="L164" s="168" t="n">
        <f aca="false">IF(L$150=0,"-",SUM(L152:L154))</f>
        <v>0</v>
      </c>
      <c r="M164" s="168" t="n">
        <f aca="false">IF(M$150=0,"-",SUM(M152:M154))</f>
        <v>0</v>
      </c>
      <c r="N164" s="169" t="n">
        <f aca="false">IF(N$150=0,"-",SUM(N152:N154))</f>
        <v>0</v>
      </c>
      <c r="O164" s="171" t="n">
        <f aca="false">IF(O$150=0,"-",SUM(O152:O154))</f>
        <v>0</v>
      </c>
      <c r="P164" s="168" t="n">
        <f aca="false">IF(P$150=0,"-",SUM(P152:P154))</f>
        <v>0</v>
      </c>
      <c r="Q164" s="168" t="n">
        <f aca="false">IF(Q$150=0,"-",SUM(Q152:Q154))</f>
        <v>0</v>
      </c>
      <c r="R164" s="168" t="n">
        <f aca="false">IF(R$150=0,"-",SUM(R152:R154))</f>
        <v>0</v>
      </c>
      <c r="S164" s="168" t="n">
        <f aca="false">IF(S$150=0,"-",SUM(S152:S154))</f>
        <v>0</v>
      </c>
      <c r="T164" s="168" t="n">
        <f aca="false">IF(T$150=0,"-",SUM(T152:T154))</f>
        <v>0</v>
      </c>
      <c r="U164" s="168" t="n">
        <f aca="false">IF(U$150=0,"-",SUM(U152:U154))</f>
        <v>0</v>
      </c>
      <c r="V164" s="169" t="n">
        <f aca="false">IF(V$150=0,"-",SUM(V152:V154))</f>
        <v>0</v>
      </c>
      <c r="W164" s="171" t="n">
        <f aca="false">IF(W$150=0,"-",SUM(W152:W154))</f>
        <v>0</v>
      </c>
      <c r="X164" s="168" t="n">
        <f aca="false">IF(X$150=0,"-",SUM(X152:X154))</f>
        <v>0</v>
      </c>
      <c r="Y164" s="168" t="n">
        <f aca="false">IF(Y$150=0,"-",SUM(Y152:Y154))</f>
        <v>0</v>
      </c>
      <c r="Z164" s="168" t="n">
        <f aca="false">IF(Z$150=0,"-",SUM(Z152:Z154))</f>
        <v>0</v>
      </c>
      <c r="AA164" s="168" t="n">
        <f aca="false">IF(AA$150=0,"-",SUM(AA152:AA154))</f>
        <v>0</v>
      </c>
      <c r="AB164" s="168" t="n">
        <f aca="false">IF(AB$150=0,"-",SUM(AB152:AB154))</f>
        <v>0</v>
      </c>
      <c r="AC164" s="168" t="n">
        <f aca="false">IF(AC$150=0,"-",SUM(AC152:AC154))</f>
        <v>0</v>
      </c>
      <c r="AD164" s="169" t="n">
        <f aca="false">IF(AD$150=0,"-",SUM(AD152:AD154))</f>
        <v>0</v>
      </c>
      <c r="AE164" s="171" t="n">
        <f aca="false">IF(AE$150=0,"-",SUM(AE152:AE154))</f>
        <v>0</v>
      </c>
      <c r="AF164" s="168" t="n">
        <f aca="false">IF(AF$150=0,"-",SUM(AF152:AF154))</f>
        <v>0</v>
      </c>
      <c r="AG164" s="168" t="n">
        <f aca="false">IF(AG$150=0,"-",SUM(AG152:AG154))</f>
        <v>0</v>
      </c>
      <c r="AH164" s="168" t="n">
        <f aca="false">IF(AH$150=0,"-",SUM(AH152:AH154))</f>
        <v>0</v>
      </c>
      <c r="AI164" s="168" t="n">
        <f aca="false">IF(AI$150=0,"-",SUM(AI152:AI154))</f>
        <v>0</v>
      </c>
      <c r="AJ164" s="168" t="n">
        <f aca="false">IF(AJ$150=0,"-",SUM(AJ152:AJ154))</f>
        <v>0</v>
      </c>
      <c r="AK164" s="168" t="n">
        <f aca="false">IF(AK$150=0,"-",SUM(AK152:AK154))</f>
        <v>0</v>
      </c>
      <c r="AL164" s="169" t="n">
        <f aca="false">IF(AL$150=0,"-",SUM(AL152:AL154))</f>
        <v>0</v>
      </c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201"/>
    </row>
    <row r="165" customFormat="false" ht="15" hidden="false" customHeight="false" outlineLevel="0" collapsed="false">
      <c r="A165" s="203"/>
      <c r="B165" s="216" t="s">
        <v>108</v>
      </c>
      <c r="C165" s="219"/>
      <c r="D165" s="273"/>
      <c r="E165" s="220" t="str">
        <f aca="false">IF(OR(E$150=0,E$150="-"),"-",E164/E160)</f>
        <v>-</v>
      </c>
      <c r="F165" s="220" t="str">
        <f aca="false">IF(OR(F$150=0,F$150="-"),"-",F164/F160)</f>
        <v>-</v>
      </c>
      <c r="G165" s="220" t="str">
        <f aca="false">IF(OR(G$150=0,G$150="-"),"-",G164/G160)</f>
        <v>-</v>
      </c>
      <c r="H165" s="220" t="str">
        <f aca="false">IF(OR(H$150=0,H$150="-"),"-",H164/H160)</f>
        <v>-</v>
      </c>
      <c r="I165" s="220" t="str">
        <f aca="false">IF(OR(I$150=0,I$150="-"),"-",I164/I160)</f>
        <v>-</v>
      </c>
      <c r="J165" s="220" t="str">
        <f aca="false">IF(OR(J$150=0,J$150="-"),"-",J164/J160)</f>
        <v>-</v>
      </c>
      <c r="K165" s="220" t="str">
        <f aca="false">IF(OR(K$150=0,K$150="-"),"-",K164/K160)</f>
        <v>-</v>
      </c>
      <c r="L165" s="220" t="str">
        <f aca="false">IF(OR(L$150=0,L$150="-"),"-",L164/L160)</f>
        <v>-</v>
      </c>
      <c r="M165" s="220" t="str">
        <f aca="false">IF(OR(M$150=0,M$150="-"),"-",M164/M160)</f>
        <v>-</v>
      </c>
      <c r="N165" s="220" t="str">
        <f aca="false">IF(OR(N$150=0,N$150="-"),"-",N164/N160)</f>
        <v>-</v>
      </c>
      <c r="O165" s="220" t="str">
        <f aca="false">IF(OR(O$150=0,O$150="-"),"-",O164/O160)</f>
        <v>-</v>
      </c>
      <c r="P165" s="220" t="str">
        <f aca="false">IF(OR(P$150=0,P$150="-"),"-",P164/P160)</f>
        <v>-</v>
      </c>
      <c r="Q165" s="220" t="str">
        <f aca="false">IF(OR(Q$150=0,Q$150="-"),"-",Q164/Q160)</f>
        <v>-</v>
      </c>
      <c r="R165" s="220" t="str">
        <f aca="false">IF(OR(R$150=0,R$150="-"),"-",R164/R160)</f>
        <v>-</v>
      </c>
      <c r="S165" s="220" t="str">
        <f aca="false">IF(OR(S$150=0,S$150="-"),"-",S164/S160)</f>
        <v>-</v>
      </c>
      <c r="T165" s="220" t="str">
        <f aca="false">IF(OR(T$150=0,T$150="-"),"-",T164/T160)</f>
        <v>-</v>
      </c>
      <c r="U165" s="220" t="str">
        <f aca="false">IF(OR(U$150=0,U$150="-"),"-",U164/U160)</f>
        <v>-</v>
      </c>
      <c r="V165" s="220" t="str">
        <f aca="false">IF(OR(V$150=0,V$150="-"),"-",V164/V160)</f>
        <v>-</v>
      </c>
      <c r="W165" s="220" t="str">
        <f aca="false">IF(OR(W$150=0,W$150="-"),"-",W164/W160)</f>
        <v>-</v>
      </c>
      <c r="X165" s="220" t="str">
        <f aca="false">IF(OR(X$150=0,X$150="-"),"-",X164/X160)</f>
        <v>-</v>
      </c>
      <c r="Y165" s="220" t="str">
        <f aca="false">IF(OR(Y$150=0,Y$150="-"),"-",Y164/Y160)</f>
        <v>-</v>
      </c>
      <c r="Z165" s="220" t="str">
        <f aca="false">IF(OR(Z$150=0,Z$150="-"),"-",Z164/Z160)</f>
        <v>-</v>
      </c>
      <c r="AA165" s="220" t="str">
        <f aca="false">IF(OR(AA$150=0,AA$150="-"),"-",AA164/AA160)</f>
        <v>-</v>
      </c>
      <c r="AB165" s="220" t="str">
        <f aca="false">IF(OR(AB$150=0,AB$150="-"),"-",AB164/AB160)</f>
        <v>-</v>
      </c>
      <c r="AC165" s="220" t="str">
        <f aca="false">IF(OR(AC$150=0,AC$150="-"),"-",AC164/AC160)</f>
        <v>-</v>
      </c>
      <c r="AD165" s="220" t="str">
        <f aca="false">IF(OR(AD$150=0,AD$150="-"),"-",AD164/AD160)</f>
        <v>-</v>
      </c>
      <c r="AE165" s="220" t="str">
        <f aca="false">IF(OR(AE$150=0,AE$150="-"),"-",AE164/AE160)</f>
        <v>-</v>
      </c>
      <c r="AF165" s="220" t="str">
        <f aca="false">IF(OR(AF$150=0,AF$150="-"),"-",AF164/AF160)</f>
        <v>-</v>
      </c>
      <c r="AG165" s="220" t="str">
        <f aca="false">IF(OR(AG$150=0,AG$150="-"),"-",AG164/AG160)</f>
        <v>-</v>
      </c>
      <c r="AH165" s="220" t="str">
        <f aca="false">IF(OR(AH$150=0,AH$150="-"),"-",AH164/AH160)</f>
        <v>-</v>
      </c>
      <c r="AI165" s="220" t="str">
        <f aca="false">IF(OR(AI$150=0,AI$150="-"),"-",AI164/AI160)</f>
        <v>-</v>
      </c>
      <c r="AJ165" s="220" t="str">
        <f aca="false">IF(OR(AJ$150=0,AJ$150="-"),"-",AJ164/AJ160)</f>
        <v>-</v>
      </c>
      <c r="AK165" s="220" t="str">
        <f aca="false">IF(OR(AK$150=0,AK$150="-"),"-",AK164/AK160)</f>
        <v>-</v>
      </c>
      <c r="AL165" s="220" t="str">
        <f aca="false">IF(OR(AL$150=0,AL$150="-"),"-",AL164/AL160)</f>
        <v>-</v>
      </c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201"/>
    </row>
    <row r="166" customFormat="false" ht="15" hidden="false" customHeight="false" outlineLevel="0" collapsed="false">
      <c r="A166" s="203"/>
      <c r="B166" s="216" t="s">
        <v>109</v>
      </c>
      <c r="C166" s="219"/>
      <c r="D166" s="273"/>
      <c r="E166" s="171" t="n">
        <f aca="false">IF(E$150=0,"-",SUM(E155:E156))</f>
        <v>0</v>
      </c>
      <c r="F166" s="169" t="n">
        <f aca="false">IF(F$150=0,"-",SUM(F155:F156))</f>
        <v>0</v>
      </c>
      <c r="G166" s="171" t="n">
        <f aca="false">IF(G$150=0,"-",SUM(G155:G156))</f>
        <v>0</v>
      </c>
      <c r="H166" s="168" t="n">
        <f aca="false">IF(H$150=0,"-",SUM(H155:H156))</f>
        <v>0</v>
      </c>
      <c r="I166" s="168" t="n">
        <f aca="false">IF(I$150=0,"-",SUM(I155:I156))</f>
        <v>0</v>
      </c>
      <c r="J166" s="169" t="n">
        <f aca="false">IF(J$150=0,"-",SUM(J155:J156))</f>
        <v>0</v>
      </c>
      <c r="K166" s="171" t="n">
        <f aca="false">IF(K$150=0,"-",SUM(K155:K156))</f>
        <v>0</v>
      </c>
      <c r="L166" s="168" t="n">
        <f aca="false">IF(L$150=0,"-",SUM(L155:L156))</f>
        <v>0</v>
      </c>
      <c r="M166" s="168" t="n">
        <f aca="false">IF(M$150=0,"-",SUM(M155:M156))</f>
        <v>0</v>
      </c>
      <c r="N166" s="169" t="n">
        <f aca="false">IF(N$150=0,"-",SUM(N155:N156))</f>
        <v>0</v>
      </c>
      <c r="O166" s="171" t="n">
        <f aca="false">IF(O$150=0,"-",SUM(O155:O156))</f>
        <v>0</v>
      </c>
      <c r="P166" s="168" t="n">
        <f aca="false">IF(P$150=0,"-",SUM(P155:P156))</f>
        <v>0</v>
      </c>
      <c r="Q166" s="168" t="n">
        <f aca="false">IF(Q$150=0,"-",SUM(Q155:Q156))</f>
        <v>0</v>
      </c>
      <c r="R166" s="168" t="n">
        <f aca="false">IF(R$150=0,"-",SUM(R155:R156))</f>
        <v>0</v>
      </c>
      <c r="S166" s="168" t="n">
        <f aca="false">IF(S$150=0,"-",SUM(S155:S156))</f>
        <v>0</v>
      </c>
      <c r="T166" s="168" t="n">
        <f aca="false">IF(T$150=0,"-",SUM(T155:T156))</f>
        <v>0</v>
      </c>
      <c r="U166" s="168" t="n">
        <f aca="false">IF(U$150=0,"-",SUM(U155:U156))</f>
        <v>0</v>
      </c>
      <c r="V166" s="169" t="n">
        <f aca="false">IF(V$150=0,"-",SUM(V155:V156))</f>
        <v>0</v>
      </c>
      <c r="W166" s="171" t="n">
        <f aca="false">IF(W$150=0,"-",SUM(W155:W156))</f>
        <v>0</v>
      </c>
      <c r="X166" s="168" t="n">
        <f aca="false">IF(X$150=0,"-",SUM(X155:X156))</f>
        <v>0</v>
      </c>
      <c r="Y166" s="168" t="n">
        <f aca="false">IF(Y$150=0,"-",SUM(Y155:Y156))</f>
        <v>0</v>
      </c>
      <c r="Z166" s="168" t="n">
        <f aca="false">IF(Z$150=0,"-",SUM(Z155:Z156))</f>
        <v>0</v>
      </c>
      <c r="AA166" s="168" t="n">
        <f aca="false">IF(AA$150=0,"-",SUM(AA155:AA156))</f>
        <v>0</v>
      </c>
      <c r="AB166" s="168" t="n">
        <f aca="false">IF(AB$150=0,"-",SUM(AB155:AB156))</f>
        <v>0</v>
      </c>
      <c r="AC166" s="168" t="n">
        <f aca="false">IF(AC$150=0,"-",SUM(AC155:AC156))</f>
        <v>0</v>
      </c>
      <c r="AD166" s="169" t="n">
        <f aca="false">IF(AD$150=0,"-",SUM(AD155:AD156))</f>
        <v>0</v>
      </c>
      <c r="AE166" s="171" t="n">
        <f aca="false">IF(AE$150=0,"-",SUM(AE155:AE156))</f>
        <v>0</v>
      </c>
      <c r="AF166" s="168" t="n">
        <f aca="false">IF(AF$150=0,"-",SUM(AF155:AF156))</f>
        <v>0</v>
      </c>
      <c r="AG166" s="168" t="n">
        <f aca="false">IF(AG$150=0,"-",SUM(AG155:AG156))</f>
        <v>0</v>
      </c>
      <c r="AH166" s="168" t="n">
        <f aca="false">IF(AH$150=0,"-",SUM(AH155:AH156))</f>
        <v>0</v>
      </c>
      <c r="AI166" s="168" t="n">
        <f aca="false">IF(AI$150=0,"-",SUM(AI155:AI156))</f>
        <v>0</v>
      </c>
      <c r="AJ166" s="168" t="n">
        <f aca="false">IF(AJ$150=0,"-",SUM(AJ155:AJ156))</f>
        <v>0</v>
      </c>
      <c r="AK166" s="168" t="n">
        <f aca="false">IF(AK$150=0,"-",SUM(AK155:AK156))</f>
        <v>0</v>
      </c>
      <c r="AL166" s="169" t="n">
        <f aca="false">IF(AL$150=0,"-",SUM(AL155:AL156))</f>
        <v>0</v>
      </c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201"/>
    </row>
    <row r="167" customFormat="false" ht="15" hidden="false" customHeight="false" outlineLevel="0" collapsed="false">
      <c r="A167" s="203"/>
      <c r="B167" s="216" t="s">
        <v>110</v>
      </c>
      <c r="C167" s="219"/>
      <c r="D167" s="273"/>
      <c r="E167" s="171" t="n">
        <f aca="false">IF(E$150=0,"-",SUM(E157:E159))</f>
        <v>0</v>
      </c>
      <c r="F167" s="169" t="n">
        <f aca="false">IF(F$150=0,"-",SUM(F157:F159))</f>
        <v>0</v>
      </c>
      <c r="G167" s="171" t="n">
        <f aca="false">IF(G$150=0,"-",SUM(G157:G159))</f>
        <v>0</v>
      </c>
      <c r="H167" s="168" t="n">
        <f aca="false">IF(H$150=0,"-",SUM(H157:H159))</f>
        <v>0</v>
      </c>
      <c r="I167" s="168" t="n">
        <f aca="false">IF(I$150=0,"-",SUM(I157:I159))</f>
        <v>0</v>
      </c>
      <c r="J167" s="169" t="n">
        <f aca="false">IF(J$150=0,"-",SUM(J157:J159))</f>
        <v>0</v>
      </c>
      <c r="K167" s="171" t="n">
        <f aca="false">IF(K$150=0,"-",SUM(K157:K159))</f>
        <v>0</v>
      </c>
      <c r="L167" s="168" t="n">
        <f aca="false">IF(L$150=0,"-",SUM(L157:L159))</f>
        <v>0</v>
      </c>
      <c r="M167" s="168" t="n">
        <f aca="false">IF(M$150=0,"-",SUM(M157:M159))</f>
        <v>0</v>
      </c>
      <c r="N167" s="169" t="n">
        <f aca="false">IF(N$150=0,"-",SUM(N157:N159))</f>
        <v>0</v>
      </c>
      <c r="O167" s="171" t="n">
        <f aca="false">IF(O$150=0,"-",SUM(O157:O159))</f>
        <v>0</v>
      </c>
      <c r="P167" s="168" t="n">
        <f aca="false">IF(P$150=0,"-",SUM(P157:P159))</f>
        <v>0</v>
      </c>
      <c r="Q167" s="168" t="n">
        <f aca="false">IF(Q$150=0,"-",SUM(Q157:Q159))</f>
        <v>0</v>
      </c>
      <c r="R167" s="168" t="n">
        <f aca="false">IF(R$150=0,"-",SUM(R157:R159))</f>
        <v>0</v>
      </c>
      <c r="S167" s="168" t="n">
        <f aca="false">IF(S$150=0,"-",SUM(S157:S159))</f>
        <v>0</v>
      </c>
      <c r="T167" s="168" t="n">
        <f aca="false">IF(T$150=0,"-",SUM(T157:T159))</f>
        <v>0</v>
      </c>
      <c r="U167" s="168" t="n">
        <f aca="false">IF(U$150=0,"-",SUM(U157:U159))</f>
        <v>0</v>
      </c>
      <c r="V167" s="169" t="n">
        <f aca="false">IF(V$150=0,"-",SUM(V157:V159))</f>
        <v>0</v>
      </c>
      <c r="W167" s="171" t="n">
        <f aca="false">IF(W$150=0,"-",SUM(W157:W159))</f>
        <v>0</v>
      </c>
      <c r="X167" s="168" t="n">
        <f aca="false">IF(X$150=0,"-",SUM(X157:X159))</f>
        <v>0</v>
      </c>
      <c r="Y167" s="168" t="n">
        <f aca="false">IF(Y$150=0,"-",SUM(Y157:Y159))</f>
        <v>0</v>
      </c>
      <c r="Z167" s="168" t="n">
        <f aca="false">IF(Z$150=0,"-",SUM(Z157:Z159))</f>
        <v>0</v>
      </c>
      <c r="AA167" s="168" t="n">
        <f aca="false">IF(AA$150=0,"-",SUM(AA157:AA159))</f>
        <v>0</v>
      </c>
      <c r="AB167" s="168" t="n">
        <f aca="false">IF(AB$150=0,"-",SUM(AB157:AB159))</f>
        <v>0</v>
      </c>
      <c r="AC167" s="168" t="n">
        <f aca="false">IF(AC$150=0,"-",SUM(AC157:AC159))</f>
        <v>0</v>
      </c>
      <c r="AD167" s="169" t="n">
        <f aca="false">IF(AD$150=0,"-",SUM(AD157:AD159))</f>
        <v>0</v>
      </c>
      <c r="AE167" s="171" t="n">
        <f aca="false">IF(AE$150=0,"-",SUM(AE157:AE159))</f>
        <v>0</v>
      </c>
      <c r="AF167" s="168" t="n">
        <f aca="false">IF(AF$150=0,"-",SUM(AF157:AF159))</f>
        <v>0</v>
      </c>
      <c r="AG167" s="168" t="n">
        <f aca="false">IF(AG$150=0,"-",SUM(AG157:AG159))</f>
        <v>0</v>
      </c>
      <c r="AH167" s="168" t="n">
        <f aca="false">IF(AH$150=0,"-",SUM(AH157:AH159))</f>
        <v>0</v>
      </c>
      <c r="AI167" s="168" t="n">
        <f aca="false">IF(AI$150=0,"-",SUM(AI157:AI159))</f>
        <v>0</v>
      </c>
      <c r="AJ167" s="168" t="n">
        <f aca="false">IF(AJ$150=0,"-",SUM(AJ157:AJ159))</f>
        <v>0</v>
      </c>
      <c r="AK167" s="168" t="n">
        <f aca="false">IF(AK$150=0,"-",SUM(AK157:AK159))</f>
        <v>0</v>
      </c>
      <c r="AL167" s="169" t="n">
        <f aca="false">IF(AL$150=0,"-",SUM(AL157:AL159))</f>
        <v>0</v>
      </c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201"/>
    </row>
    <row r="168" customFormat="false" ht="13.8" hidden="false" customHeight="false" outlineLevel="0" collapsed="false">
      <c r="A168" s="203"/>
      <c r="B168" s="160" t="s">
        <v>111</v>
      </c>
      <c r="C168" s="168"/>
      <c r="D168" s="170"/>
      <c r="E168" s="220" t="str">
        <f aca="false">IF(OR(E$150=0,E$150="-"),"-",E167/E160)</f>
        <v>-</v>
      </c>
      <c r="F168" s="220" t="str">
        <f aca="false">IF(OR(F$150=0,F$150="-"),"-",F167/F160)</f>
        <v>-</v>
      </c>
      <c r="G168" s="220" t="str">
        <f aca="false">IF(OR(G$150=0,G$150="-"),"-",G167/G160)</f>
        <v>-</v>
      </c>
      <c r="H168" s="220" t="str">
        <f aca="false">IF(OR(H$150=0,H$150="-"),"-",H167/H160)</f>
        <v>-</v>
      </c>
      <c r="I168" s="220" t="str">
        <f aca="false">IF(OR(I$150=0,I$150="-"),"-",I167/I160)</f>
        <v>-</v>
      </c>
      <c r="J168" s="220" t="str">
        <f aca="false">IF(OR(J$150=0,J$150="-"),"-",J167/J160)</f>
        <v>-</v>
      </c>
      <c r="K168" s="220" t="str">
        <f aca="false">IF(OR(K$150=0,K$150="-"),"-",K167/K160)</f>
        <v>-</v>
      </c>
      <c r="L168" s="220" t="str">
        <f aca="false">IF(OR(L$150=0,L$150="-"),"-",L167/L160)</f>
        <v>-</v>
      </c>
      <c r="M168" s="220" t="str">
        <f aca="false">IF(OR(M$150=0,M$150="-"),"-",M167/M160)</f>
        <v>-</v>
      </c>
      <c r="N168" s="220" t="str">
        <f aca="false">IF(OR(N$150=0,N$150="-"),"-",N167/N160)</f>
        <v>-</v>
      </c>
      <c r="O168" s="220" t="str">
        <f aca="false">IF(OR(O$150=0,O$150="-"),"-",O167/O160)</f>
        <v>-</v>
      </c>
      <c r="P168" s="220" t="str">
        <f aca="false">IF(OR(P$150=0,P$150="-"),"-",P167/P160)</f>
        <v>-</v>
      </c>
      <c r="Q168" s="220" t="str">
        <f aca="false">IF(OR(Q$150=0,Q$150="-"),"-",Q167/Q160)</f>
        <v>-</v>
      </c>
      <c r="R168" s="220" t="str">
        <f aca="false">IF(OR(R$150=0,R$150="-"),"-",R167/R160)</f>
        <v>-</v>
      </c>
      <c r="S168" s="220" t="str">
        <f aca="false">IF(OR(S$150=0,S$150="-"),"-",S167/S160)</f>
        <v>-</v>
      </c>
      <c r="T168" s="220" t="str">
        <f aca="false">IF(OR(T$150=0,T$150="-"),"-",T167/T160)</f>
        <v>-</v>
      </c>
      <c r="U168" s="220" t="str">
        <f aca="false">IF(OR(U$150=0,U$150="-"),"-",U167/U160)</f>
        <v>-</v>
      </c>
      <c r="V168" s="220" t="str">
        <f aca="false">IF(OR(V$150=0,V$150="-"),"-",V167/V160)</f>
        <v>-</v>
      </c>
      <c r="W168" s="220" t="str">
        <f aca="false">IF(OR(W$150=0,W$150="-"),"-",W167/W160)</f>
        <v>-</v>
      </c>
      <c r="X168" s="220" t="str">
        <f aca="false">IF(OR(X$150=0,X$150="-"),"-",X167/X160)</f>
        <v>-</v>
      </c>
      <c r="Y168" s="220" t="str">
        <f aca="false">IF(OR(Y$150=0,Y$150="-"),"-",Y167/Y160)</f>
        <v>-</v>
      </c>
      <c r="Z168" s="220" t="str">
        <f aca="false">IF(OR(Z$150=0,Z$150="-"),"-",Z167/Z160)</f>
        <v>-</v>
      </c>
      <c r="AA168" s="220" t="str">
        <f aca="false">IF(OR(AA$150=0,AA$150="-"),"-",AA167/AA160)</f>
        <v>-</v>
      </c>
      <c r="AB168" s="220" t="str">
        <f aca="false">IF(OR(AB$150=0,AB$150="-"),"-",AB167/AB160)</f>
        <v>-</v>
      </c>
      <c r="AC168" s="220" t="str">
        <f aca="false">IF(OR(AC$150=0,AC$150="-"),"-",AC167/AC160)</f>
        <v>-</v>
      </c>
      <c r="AD168" s="220" t="str">
        <f aca="false">IF(OR(AD$150=0,AD$150="-"),"-",AD167/AD160)</f>
        <v>-</v>
      </c>
      <c r="AE168" s="220" t="str">
        <f aca="false">IF(OR(AE$150=0,AE$150="-"),"-",AE167/AE160)</f>
        <v>-</v>
      </c>
      <c r="AF168" s="220" t="str">
        <f aca="false">IF(OR(AF$150=0,AF$150="-"),"-",AF167/AF160)</f>
        <v>-</v>
      </c>
      <c r="AG168" s="220" t="str">
        <f aca="false">IF(OR(AG$150=0,AG$150="-"),"-",AG167/AG160)</f>
        <v>-</v>
      </c>
      <c r="AH168" s="220" t="str">
        <f aca="false">IF(OR(AH$150=0,AH$150="-"),"-",AH167/AH160)</f>
        <v>-</v>
      </c>
      <c r="AI168" s="220" t="str">
        <f aca="false">IF(OR(AI$150=0,AI$150="-"),"-",AI167/AI160)</f>
        <v>-</v>
      </c>
      <c r="AJ168" s="220" t="str">
        <f aca="false">IF(OR(AJ$150=0,AJ$150="-"),"-",AJ167/AJ160)</f>
        <v>-</v>
      </c>
      <c r="AK168" s="220" t="str">
        <f aca="false">IF(OR(AK$150=0,AK$150="-"),"-",AK167/AK160)</f>
        <v>-</v>
      </c>
      <c r="AL168" s="220" t="str">
        <f aca="false">IF(OR(AL$150=0,AL$150="-"),"-",AL167/AL160)</f>
        <v>-</v>
      </c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201"/>
    </row>
    <row r="169" customFormat="false" ht="13.4" hidden="false" customHeight="false" outlineLevel="0" collapsed="false">
      <c r="A169" s="201"/>
      <c r="B169" s="21" t="s">
        <v>112</v>
      </c>
      <c r="C169" s="63"/>
      <c r="D169" s="274"/>
      <c r="E169" s="171" t="n">
        <f aca="false">IF(E$150=0,"-",SUM(E152:E155))</f>
        <v>0</v>
      </c>
      <c r="F169" s="169" t="n">
        <f aca="false">IF(F$150=0,"-",SUM(F152:F155))</f>
        <v>0</v>
      </c>
      <c r="G169" s="171" t="n">
        <f aca="false">IF(G$150=0,"-",SUM(G152:G155))</f>
        <v>0</v>
      </c>
      <c r="H169" s="168" t="n">
        <f aca="false">IF(H$150=0,"-",SUM(H152:H155))</f>
        <v>0</v>
      </c>
      <c r="I169" s="168" t="n">
        <f aca="false">IF(I$150=0,"-",SUM(I152:I155))</f>
        <v>0</v>
      </c>
      <c r="J169" s="169" t="n">
        <f aca="false">IF(J$150=0,"-",SUM(J152:J155))</f>
        <v>0</v>
      </c>
      <c r="K169" s="171" t="n">
        <f aca="false">IF(K$150=0,"-",SUM(K152:K155))</f>
        <v>0</v>
      </c>
      <c r="L169" s="168" t="n">
        <f aca="false">IF(L$150=0,"-",SUM(L152:L155))</f>
        <v>0</v>
      </c>
      <c r="M169" s="168" t="n">
        <f aca="false">IF(M$150=0,"-",SUM(M152:M155))</f>
        <v>0</v>
      </c>
      <c r="N169" s="169" t="n">
        <f aca="false">IF(N$150=0,"-",SUM(N152:N155))</f>
        <v>0</v>
      </c>
      <c r="O169" s="171" t="n">
        <f aca="false">IF(O$150=0,"-",SUM(O152:O155))</f>
        <v>0</v>
      </c>
      <c r="P169" s="168" t="n">
        <f aca="false">IF(P$150=0,"-",SUM(P152:P155))</f>
        <v>0</v>
      </c>
      <c r="Q169" s="168" t="n">
        <f aca="false">IF(Q$150=0,"-",SUM(Q152:Q155))</f>
        <v>0</v>
      </c>
      <c r="R169" s="168" t="n">
        <f aca="false">IF(R$150=0,"-",SUM(R152:R155))</f>
        <v>0</v>
      </c>
      <c r="S169" s="168" t="n">
        <f aca="false">IF(S$150=0,"-",SUM(S152:S155))</f>
        <v>0</v>
      </c>
      <c r="T169" s="168" t="n">
        <f aca="false">IF(T$150=0,"-",SUM(T152:T155))</f>
        <v>0</v>
      </c>
      <c r="U169" s="168" t="n">
        <f aca="false">IF(U$150=0,"-",SUM(U152:U155))</f>
        <v>0</v>
      </c>
      <c r="V169" s="169" t="n">
        <f aca="false">IF(V$150=0,"-",SUM(V152:V155))</f>
        <v>0</v>
      </c>
      <c r="W169" s="171" t="n">
        <f aca="false">IF(W$150=0,"-",SUM(W152:W155))</f>
        <v>0</v>
      </c>
      <c r="X169" s="168" t="n">
        <f aca="false">IF(X$150=0,"-",SUM(X152:X155))</f>
        <v>0</v>
      </c>
      <c r="Y169" s="168" t="n">
        <f aca="false">IF(Y$150=0,"-",SUM(Y152:Y155))</f>
        <v>0</v>
      </c>
      <c r="Z169" s="168" t="n">
        <f aca="false">IF(Z$150=0,"-",SUM(Z152:Z155))</f>
        <v>0</v>
      </c>
      <c r="AA169" s="168" t="n">
        <f aca="false">IF(AA$150=0,"-",SUM(AA152:AA155))</f>
        <v>0</v>
      </c>
      <c r="AB169" s="168" t="n">
        <f aca="false">IF(AB$150=0,"-",SUM(AB152:AB155))</f>
        <v>0</v>
      </c>
      <c r="AC169" s="168" t="n">
        <f aca="false">IF(AC$150=0,"-",SUM(AC152:AC155))</f>
        <v>0</v>
      </c>
      <c r="AD169" s="169" t="n">
        <f aca="false">IF(AD$150=0,"-",SUM(AD152:AD155))</f>
        <v>0</v>
      </c>
      <c r="AE169" s="171" t="n">
        <f aca="false">IF(AE$150=0,"-",SUM(AE152:AE155))</f>
        <v>0</v>
      </c>
      <c r="AF169" s="168" t="n">
        <f aca="false">IF(AF$150=0,"-",SUM(AF152:AF155))</f>
        <v>0</v>
      </c>
      <c r="AG169" s="168" t="n">
        <f aca="false">IF(AG$150=0,"-",SUM(AG152:AG155))</f>
        <v>0</v>
      </c>
      <c r="AH169" s="168" t="n">
        <f aca="false">IF(AH$150=0,"-",SUM(AH152:AH155))</f>
        <v>0</v>
      </c>
      <c r="AI169" s="168" t="n">
        <f aca="false">IF(AI$150=0,"-",SUM(AI152:AI155))</f>
        <v>0</v>
      </c>
      <c r="AJ169" s="168" t="n">
        <f aca="false">IF(AJ$150=0,"-",SUM(AJ152:AJ155))</f>
        <v>0</v>
      </c>
      <c r="AK169" s="168" t="n">
        <f aca="false">IF(AK$150=0,"-",SUM(AK152:AK155))</f>
        <v>0</v>
      </c>
      <c r="AL169" s="169" t="n">
        <f aca="false">IF(AL$150=0,"-",SUM(AL152:AL155))</f>
        <v>0</v>
      </c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  <c r="BY169" s="201"/>
      <c r="BZ169" s="201"/>
      <c r="CA169" s="201"/>
      <c r="CB169" s="201"/>
      <c r="CC169" s="201"/>
      <c r="CD169" s="201"/>
      <c r="CE169" s="201"/>
    </row>
    <row r="170" customFormat="false" ht="14.15" hidden="false" customHeight="false" outlineLevel="0" collapsed="false">
      <c r="A170" s="201"/>
      <c r="B170" s="216" t="s">
        <v>113</v>
      </c>
      <c r="C170" s="63"/>
      <c r="D170" s="274"/>
      <c r="E170" s="224" t="str">
        <f aca="false">IF(OR(E$150=0,E$150="-"),"-",E169/E160)</f>
        <v>-</v>
      </c>
      <c r="F170" s="224" t="str">
        <f aca="false">IF(OR(F$150=0,F$150="-"),"-",F169/F160)</f>
        <v>-</v>
      </c>
      <c r="G170" s="224" t="str">
        <f aca="false">IF(OR(G$150=0,G$150="-"),"-",G169/G160)</f>
        <v>-</v>
      </c>
      <c r="H170" s="224" t="str">
        <f aca="false">IF(OR(H$150=0,H$150="-"),"-",H169/H160)</f>
        <v>-</v>
      </c>
      <c r="I170" s="224" t="str">
        <f aca="false">IF(OR(I$150=0,I$150="-"),"-",I169/I160)</f>
        <v>-</v>
      </c>
      <c r="J170" s="224" t="str">
        <f aca="false">IF(OR(J$150=0,J$150="-"),"-",J169/J160)</f>
        <v>-</v>
      </c>
      <c r="K170" s="224" t="str">
        <f aca="false">IF(OR(K$150=0,K$150="-"),"-",K169/K160)</f>
        <v>-</v>
      </c>
      <c r="L170" s="224" t="str">
        <f aca="false">IF(OR(L$150=0,L$150="-"),"-",L169/L160)</f>
        <v>-</v>
      </c>
      <c r="M170" s="224" t="str">
        <f aca="false">IF(OR(M$150=0,M$150="-"),"-",M169/M160)</f>
        <v>-</v>
      </c>
      <c r="N170" s="224" t="str">
        <f aca="false">IF(OR(N$150=0,N$150="-"),"-",N169/N160)</f>
        <v>-</v>
      </c>
      <c r="O170" s="224" t="str">
        <f aca="false">IF(OR(O$150=0,O$150="-"),"-",O169/O160)</f>
        <v>-</v>
      </c>
      <c r="P170" s="224" t="str">
        <f aca="false">IF(OR(P$150=0,P$150="-"),"-",P169/P160)</f>
        <v>-</v>
      </c>
      <c r="Q170" s="224" t="str">
        <f aca="false">IF(OR(Q$150=0,Q$150="-"),"-",Q169/Q160)</f>
        <v>-</v>
      </c>
      <c r="R170" s="224" t="str">
        <f aca="false">IF(OR(R$150=0,R$150="-"),"-",R169/R160)</f>
        <v>-</v>
      </c>
      <c r="S170" s="224" t="str">
        <f aca="false">IF(OR(S$150=0,S$150="-"),"-",S169/S160)</f>
        <v>-</v>
      </c>
      <c r="T170" s="224" t="str">
        <f aca="false">IF(OR(T$150=0,T$150="-"),"-",T169/T160)</f>
        <v>-</v>
      </c>
      <c r="U170" s="224" t="str">
        <f aca="false">IF(OR(U$150=0,U$150="-"),"-",U169/U160)</f>
        <v>-</v>
      </c>
      <c r="V170" s="224" t="str">
        <f aca="false">IF(OR(V$150=0,V$150="-"),"-",V169/V160)</f>
        <v>-</v>
      </c>
      <c r="W170" s="224" t="str">
        <f aca="false">IF(OR(W$150=0,W$150="-"),"-",W169/W160)</f>
        <v>-</v>
      </c>
      <c r="X170" s="224" t="str">
        <f aca="false">IF(OR(X$150=0,X$150="-"),"-",X169/X160)</f>
        <v>-</v>
      </c>
      <c r="Y170" s="224" t="str">
        <f aca="false">IF(OR(Y$150=0,Y$150="-"),"-",Y169/Y160)</f>
        <v>-</v>
      </c>
      <c r="Z170" s="224" t="str">
        <f aca="false">IF(OR(Z$150=0,Z$150="-"),"-",Z169/Z160)</f>
        <v>-</v>
      </c>
      <c r="AA170" s="224" t="str">
        <f aca="false">IF(OR(AA$150=0,AA$150="-"),"-",AA169/AA160)</f>
        <v>-</v>
      </c>
      <c r="AB170" s="224" t="str">
        <f aca="false">IF(OR(AB$150=0,AB$150="-"),"-",AB169/AB160)</f>
        <v>-</v>
      </c>
      <c r="AC170" s="224" t="str">
        <f aca="false">IF(OR(AC$150=0,AC$150="-"),"-",AC169/AC160)</f>
        <v>-</v>
      </c>
      <c r="AD170" s="224" t="str">
        <f aca="false">IF(OR(AD$150=0,AD$150="-"),"-",AD169/AD160)</f>
        <v>-</v>
      </c>
      <c r="AE170" s="224" t="str">
        <f aca="false">IF(OR(AE$150=0,AE$150="-"),"-",AE169/AE160)</f>
        <v>-</v>
      </c>
      <c r="AF170" s="224" t="str">
        <f aca="false">IF(OR(AF$150=0,AF$150="-"),"-",AF169/AF160)</f>
        <v>-</v>
      </c>
      <c r="AG170" s="224" t="str">
        <f aca="false">IF(OR(AG$150=0,AG$150="-"),"-",AG169/AG160)</f>
        <v>-</v>
      </c>
      <c r="AH170" s="224" t="str">
        <f aca="false">IF(OR(AH$150=0,AH$150="-"),"-",AH169/AH160)</f>
        <v>-</v>
      </c>
      <c r="AI170" s="224" t="str">
        <f aca="false">IF(OR(AI$150=0,AI$150="-"),"-",AI169/AI160)</f>
        <v>-</v>
      </c>
      <c r="AJ170" s="224" t="str">
        <f aca="false">IF(OR(AJ$150=0,AJ$150="-"),"-",AJ169/AJ160)</f>
        <v>-</v>
      </c>
      <c r="AK170" s="224" t="str">
        <f aca="false">IF(OR(AK$150=0,AK$150="-"),"-",AK169/AK160)</f>
        <v>-</v>
      </c>
      <c r="AL170" s="224" t="str">
        <f aca="false">IF(OR(AL$150=0,AL$150="-"),"-",AL169/AL160)</f>
        <v>-</v>
      </c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  <c r="BY170" s="201"/>
      <c r="BZ170" s="201"/>
      <c r="CA170" s="201"/>
      <c r="CB170" s="201"/>
      <c r="CC170" s="201"/>
      <c r="CD170" s="201"/>
      <c r="CE170" s="201"/>
    </row>
    <row r="171" customFormat="false" ht="15" hidden="false" customHeight="true" outlineLevel="0" collapsed="false"/>
    <row r="172" customFormat="false" ht="15" hidden="false" customHeight="true" outlineLevel="0" collapsed="false">
      <c r="A172" s="225"/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25"/>
      <c r="S172" s="225"/>
      <c r="T172" s="225"/>
      <c r="U172" s="225"/>
      <c r="V172" s="225"/>
      <c r="W172" s="225"/>
      <c r="X172" s="225"/>
      <c r="Y172" s="225"/>
      <c r="Z172" s="225"/>
      <c r="AA172" s="225"/>
      <c r="AB172" s="225"/>
      <c r="AC172" s="225"/>
      <c r="AD172" s="225"/>
      <c r="AE172" s="225"/>
      <c r="AF172" s="225"/>
      <c r="AG172" s="225"/>
      <c r="AH172" s="225"/>
      <c r="AI172" s="225"/>
      <c r="AJ172" s="225"/>
      <c r="AK172" s="225"/>
      <c r="AL172" s="225"/>
      <c r="AM172" s="225"/>
      <c r="AN172" s="225"/>
      <c r="AO172" s="225"/>
      <c r="AP172" s="225"/>
      <c r="AQ172" s="225"/>
      <c r="AR172" s="225"/>
      <c r="AS172" s="225"/>
      <c r="AT172" s="225"/>
      <c r="AU172" s="225"/>
      <c r="AV172" s="225"/>
      <c r="AW172" s="225"/>
      <c r="AX172" s="225"/>
      <c r="AY172" s="225"/>
      <c r="AZ172" s="225"/>
      <c r="BA172" s="225"/>
      <c r="BB172" s="225"/>
      <c r="BC172" s="225"/>
      <c r="BD172" s="225"/>
      <c r="BE172" s="225"/>
      <c r="BF172" s="225"/>
      <c r="BG172" s="225"/>
      <c r="BH172" s="225"/>
      <c r="BI172" s="225"/>
      <c r="BJ172" s="225"/>
      <c r="BK172" s="225"/>
      <c r="BL172" s="225"/>
      <c r="BM172" s="225"/>
      <c r="BN172" s="225"/>
      <c r="BO172" s="225"/>
      <c r="BP172" s="225"/>
      <c r="BQ172" s="225"/>
      <c r="BR172" s="225"/>
      <c r="BS172" s="225"/>
      <c r="BT172" s="225"/>
      <c r="BU172" s="225"/>
      <c r="BV172" s="225"/>
      <c r="BW172" s="225"/>
      <c r="BX172" s="225"/>
      <c r="BY172" s="225"/>
      <c r="BZ172" s="225"/>
      <c r="CA172" s="225"/>
      <c r="CB172" s="225"/>
      <c r="CC172" s="225"/>
      <c r="CD172" s="225"/>
      <c r="CE172" s="225"/>
    </row>
    <row r="173" customFormat="false" ht="12.8" hidden="false" customHeight="false" outlineLevel="0" collapsed="false">
      <c r="A173" s="225"/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25"/>
      <c r="S173" s="225"/>
      <c r="T173" s="225"/>
      <c r="U173" s="225"/>
      <c r="V173" s="225"/>
      <c r="W173" s="225"/>
      <c r="X173" s="225"/>
      <c r="Y173" s="225"/>
      <c r="Z173" s="225"/>
      <c r="AA173" s="225"/>
      <c r="AB173" s="225"/>
      <c r="AC173" s="225"/>
      <c r="AD173" s="225"/>
      <c r="AE173" s="225"/>
      <c r="AF173" s="225"/>
      <c r="AG173" s="225"/>
      <c r="AH173" s="225"/>
      <c r="AI173" s="225"/>
      <c r="AJ173" s="225"/>
      <c r="AK173" s="225"/>
      <c r="AL173" s="225"/>
      <c r="AM173" s="225"/>
      <c r="AN173" s="225"/>
      <c r="AO173" s="225"/>
      <c r="AP173" s="225"/>
      <c r="AQ173" s="225"/>
      <c r="AR173" s="225"/>
      <c r="AS173" s="225"/>
      <c r="AT173" s="225"/>
      <c r="AU173" s="225"/>
      <c r="AV173" s="225"/>
      <c r="AW173" s="225"/>
      <c r="AX173" s="225"/>
      <c r="AY173" s="225"/>
      <c r="AZ173" s="225"/>
      <c r="BA173" s="225"/>
      <c r="BB173" s="225"/>
      <c r="BC173" s="225"/>
      <c r="BD173" s="225"/>
      <c r="BE173" s="225"/>
      <c r="BF173" s="225"/>
      <c r="BG173" s="225"/>
      <c r="BH173" s="225"/>
      <c r="BI173" s="225"/>
      <c r="BJ173" s="225"/>
      <c r="BK173" s="225"/>
      <c r="BL173" s="225"/>
      <c r="BM173" s="225"/>
      <c r="BN173" s="225"/>
      <c r="BO173" s="225"/>
      <c r="BP173" s="225"/>
      <c r="BQ173" s="225"/>
      <c r="BR173" s="225"/>
      <c r="BS173" s="225"/>
      <c r="BT173" s="225"/>
      <c r="BU173" s="225"/>
      <c r="BV173" s="225"/>
      <c r="BW173" s="225"/>
      <c r="BX173" s="225"/>
      <c r="BY173" s="225"/>
      <c r="BZ173" s="225"/>
      <c r="CA173" s="225"/>
      <c r="CB173" s="225"/>
      <c r="CC173" s="225"/>
      <c r="CD173" s="225"/>
      <c r="CE173" s="225"/>
    </row>
    <row r="174" customFormat="false" ht="60" hidden="false" customHeight="true" outlineLevel="0" collapsed="false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275"/>
      <c r="BX174" s="4"/>
      <c r="BY174" s="4"/>
      <c r="BZ174" s="4"/>
      <c r="CA174" s="4"/>
      <c r="CB174" s="4"/>
      <c r="CC174" s="4"/>
      <c r="CD174" s="4"/>
      <c r="CE174" s="4"/>
    </row>
    <row r="175" customFormat="false" ht="12.8" hidden="false" customHeight="false" outlineLevel="0" collapsed="false">
      <c r="A175" s="276"/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  <c r="AF175" s="276"/>
      <c r="AG175" s="276"/>
      <c r="AH175" s="276"/>
      <c r="AI175" s="276"/>
      <c r="AJ175" s="276"/>
      <c r="AK175" s="276"/>
      <c r="AL175" s="276"/>
      <c r="AM175" s="276"/>
      <c r="AN175" s="276"/>
      <c r="AO175" s="276"/>
      <c r="AP175" s="225"/>
      <c r="AQ175" s="225"/>
      <c r="AR175" s="225"/>
      <c r="AS175" s="225"/>
      <c r="AT175" s="225"/>
      <c r="AU175" s="225"/>
      <c r="AV175" s="225"/>
      <c r="AW175" s="225"/>
      <c r="AX175" s="225"/>
      <c r="AY175" s="225"/>
      <c r="AZ175" s="225"/>
      <c r="BA175" s="225"/>
      <c r="BB175" s="225"/>
      <c r="BC175" s="225"/>
      <c r="BD175" s="225"/>
      <c r="BE175" s="225"/>
      <c r="BF175" s="225"/>
      <c r="BG175" s="225"/>
      <c r="BH175" s="225"/>
      <c r="BI175" s="225"/>
      <c r="BJ175" s="225"/>
      <c r="BK175" s="225"/>
      <c r="BL175" s="225"/>
      <c r="BM175" s="225"/>
      <c r="BN175" s="225"/>
      <c r="BO175" s="225"/>
      <c r="BP175" s="225"/>
      <c r="BQ175" s="225"/>
      <c r="BR175" s="225"/>
      <c r="BS175" s="225"/>
      <c r="BT175" s="225"/>
      <c r="BU175" s="225"/>
      <c r="BV175" s="225"/>
      <c r="BW175" s="225"/>
      <c r="BX175" s="276"/>
      <c r="BY175" s="276"/>
      <c r="BZ175" s="276"/>
      <c r="CA175" s="276"/>
      <c r="CB175" s="276"/>
      <c r="CC175" s="276"/>
      <c r="CD175" s="276"/>
      <c r="CE175" s="276"/>
    </row>
    <row r="176" customFormat="false" ht="15" hidden="false" customHeight="false" outlineLevel="0" collapsed="false">
      <c r="A176" s="277"/>
      <c r="B176" s="277"/>
      <c r="C176" s="277"/>
      <c r="D176" s="277"/>
      <c r="E176" s="227" t="s">
        <v>0</v>
      </c>
      <c r="F176" s="227"/>
      <c r="G176" s="227"/>
      <c r="H176" s="278" t="e">
        <f aca="false">H90</f>
        <v>#N/A</v>
      </c>
      <c r="I176" s="278"/>
      <c r="J176" s="278"/>
      <c r="K176" s="278"/>
      <c r="L176" s="278"/>
      <c r="M176" s="278"/>
      <c r="N176" s="278"/>
      <c r="O176" s="278"/>
      <c r="P176" s="53"/>
      <c r="Q176" s="277"/>
      <c r="R176" s="277"/>
      <c r="S176" s="13" t="s">
        <v>1</v>
      </c>
      <c r="T176" s="277"/>
      <c r="U176" s="277"/>
      <c r="V176" s="277"/>
      <c r="W176" s="277"/>
      <c r="X176" s="277"/>
      <c r="Y176" s="277"/>
      <c r="Z176" s="230"/>
      <c r="AA176" s="230"/>
      <c r="AB176" s="230"/>
      <c r="AC176" s="230"/>
      <c r="AD176" s="230"/>
      <c r="AE176" s="230"/>
      <c r="AF176" s="230"/>
      <c r="AG176" s="279" t="s">
        <v>2</v>
      </c>
      <c r="AH176" s="279"/>
      <c r="AI176" s="280" t="s">
        <v>3</v>
      </c>
      <c r="AJ176" s="280"/>
      <c r="AK176" s="277"/>
      <c r="AL176" s="277"/>
      <c r="AM176" s="277"/>
      <c r="AN176" s="277"/>
      <c r="AO176" s="277"/>
      <c r="AP176" s="281"/>
      <c r="AQ176" s="281"/>
      <c r="AR176" s="281"/>
      <c r="AS176" s="281"/>
      <c r="AT176" s="281"/>
      <c r="AU176" s="281"/>
      <c r="AV176" s="281"/>
      <c r="AW176" s="281"/>
      <c r="AX176" s="281"/>
      <c r="AY176" s="281"/>
      <c r="AZ176" s="281"/>
      <c r="BA176" s="281"/>
      <c r="BB176" s="281"/>
      <c r="BC176" s="281"/>
      <c r="BD176" s="281"/>
      <c r="BE176" s="281"/>
      <c r="BF176" s="281"/>
      <c r="BG176" s="281"/>
      <c r="BH176" s="281"/>
      <c r="BI176" s="281"/>
      <c r="BJ176" s="281"/>
      <c r="BK176" s="281"/>
      <c r="BL176" s="281"/>
      <c r="BM176" s="281"/>
      <c r="BN176" s="281"/>
      <c r="BO176" s="281"/>
      <c r="BP176" s="281"/>
      <c r="BQ176" s="281"/>
      <c r="BR176" s="281"/>
      <c r="BS176" s="281"/>
      <c r="BT176" s="281"/>
      <c r="BU176" s="281"/>
      <c r="BV176" s="281"/>
      <c r="BW176" s="281"/>
      <c r="BX176" s="277"/>
      <c r="BY176" s="277"/>
      <c r="BZ176" s="277"/>
      <c r="CA176" s="277"/>
      <c r="CB176" s="277"/>
      <c r="CC176" s="277"/>
      <c r="CD176" s="277"/>
      <c r="CE176" s="282"/>
    </row>
    <row r="177" customFormat="false" ht="17.35" hidden="false" customHeight="false" outlineLevel="0" collapsed="false">
      <c r="A177" s="277"/>
      <c r="B177" s="283" t="s">
        <v>153</v>
      </c>
      <c r="C177" s="277"/>
      <c r="D177" s="277"/>
      <c r="E177" s="227" t="s">
        <v>5</v>
      </c>
      <c r="F177" s="227"/>
      <c r="G177" s="227"/>
      <c r="H177" s="284" t="n">
        <f aca="false">H91</f>
        <v>11</v>
      </c>
      <c r="I177" s="284" t="str">
        <f aca="false">I6</f>
        <v>F</v>
      </c>
      <c r="J177" s="284"/>
      <c r="K177" s="284"/>
      <c r="L177" s="53"/>
      <c r="M177" s="53"/>
      <c r="N177" s="53"/>
      <c r="O177" s="53"/>
      <c r="P177" s="53"/>
      <c r="Q177" s="277"/>
      <c r="R177" s="277"/>
      <c r="S177" s="26" t="s">
        <v>6</v>
      </c>
      <c r="T177" s="277"/>
      <c r="U177" s="27" t="s">
        <v>7</v>
      </c>
      <c r="V177" s="27"/>
      <c r="W177" s="27"/>
      <c r="X177" s="27"/>
      <c r="Y177" s="277"/>
      <c r="Z177" s="285" t="s">
        <v>8</v>
      </c>
      <c r="AA177" s="285"/>
      <c r="AB177" s="285"/>
      <c r="AC177" s="285"/>
      <c r="AD177" s="285"/>
      <c r="AE177" s="285"/>
      <c r="AF177" s="285"/>
      <c r="AG177" s="286" t="str">
        <f aca="false">IF($B$186="","",COUNTIF($CE$186:$CE$235,"6/3 සමත්"))</f>
        <v/>
      </c>
      <c r="AH177" s="286"/>
      <c r="AI177" s="237" t="str">
        <f aca="false">IF($B$186="","",(AG177/$U$178)*100)</f>
        <v/>
      </c>
      <c r="AJ177" s="237"/>
      <c r="AK177" s="277"/>
      <c r="AL177" s="277"/>
      <c r="AM177" s="277"/>
      <c r="AN177" s="277"/>
      <c r="AO177" s="277"/>
      <c r="AP177" s="281"/>
      <c r="AQ177" s="281"/>
      <c r="AR177" s="281"/>
      <c r="AS177" s="281"/>
      <c r="AT177" s="281"/>
      <c r="AU177" s="281"/>
      <c r="AV177" s="281"/>
      <c r="AW177" s="281"/>
      <c r="AX177" s="281"/>
      <c r="AY177" s="281"/>
      <c r="AZ177" s="281"/>
      <c r="BA177" s="281"/>
      <c r="BB177" s="281"/>
      <c r="BC177" s="281"/>
      <c r="BD177" s="281"/>
      <c r="BE177" s="281"/>
      <c r="BF177" s="281"/>
      <c r="BG177" s="281"/>
      <c r="BH177" s="281"/>
      <c r="BI177" s="281"/>
      <c r="BJ177" s="281"/>
      <c r="BK177" s="281"/>
      <c r="BL177" s="281"/>
      <c r="BM177" s="281"/>
      <c r="BN177" s="281"/>
      <c r="BO177" s="281"/>
      <c r="BP177" s="281"/>
      <c r="BQ177" s="281"/>
      <c r="BR177" s="281"/>
      <c r="BS177" s="281"/>
      <c r="BT177" s="281"/>
      <c r="BU177" s="281"/>
      <c r="BV177" s="281"/>
      <c r="BW177" s="281"/>
      <c r="BX177" s="277"/>
      <c r="BY177" s="277"/>
      <c r="BZ177" s="277"/>
      <c r="CA177" s="277"/>
      <c r="CB177" s="277"/>
      <c r="CC177" s="277"/>
      <c r="CD177" s="277"/>
      <c r="CE177" s="282"/>
    </row>
    <row r="178" customFormat="false" ht="17.35" hidden="false" customHeight="false" outlineLevel="0" collapsed="false">
      <c r="A178" s="277"/>
      <c r="B178" s="283"/>
      <c r="C178" s="277"/>
      <c r="D178" s="277"/>
      <c r="E178" s="227" t="s">
        <v>9</v>
      </c>
      <c r="F178" s="227"/>
      <c r="G178" s="227"/>
      <c r="H178" s="278" t="str">
        <f aca="false">H92</f>
        <v/>
      </c>
      <c r="I178" s="278"/>
      <c r="J178" s="284"/>
      <c r="K178" s="284"/>
      <c r="L178" s="53"/>
      <c r="M178" s="53"/>
      <c r="N178" s="53"/>
      <c r="O178" s="53"/>
      <c r="P178" s="53"/>
      <c r="Q178" s="277"/>
      <c r="R178" s="277"/>
      <c r="S178" s="34" t="s">
        <v>10</v>
      </c>
      <c r="T178" s="277"/>
      <c r="U178" s="27" t="n">
        <f aca="false">IF($B$186="",0,50-COUNTIF($B$186:$B$235,""))</f>
        <v>0</v>
      </c>
      <c r="V178" s="27"/>
      <c r="W178" s="27"/>
      <c r="X178" s="27"/>
      <c r="Y178" s="277"/>
      <c r="Z178" s="285" t="s">
        <v>11</v>
      </c>
      <c r="AA178" s="285"/>
      <c r="AB178" s="285"/>
      <c r="AC178" s="285"/>
      <c r="AD178" s="285"/>
      <c r="AE178" s="285"/>
      <c r="AF178" s="285"/>
      <c r="AG178" s="35" t="str">
        <f aca="false">IF($B$186="","",COUNTIF($CE$186:$CE$235,"5/3 සමත්"))</f>
        <v/>
      </c>
      <c r="AH178" s="35"/>
      <c r="AI178" s="36" t="str">
        <f aca="false">IF($B$186="","",(AG178/$U$178)*100)</f>
        <v/>
      </c>
      <c r="AJ178" s="36"/>
      <c r="AK178" s="277"/>
      <c r="AL178" s="277"/>
      <c r="AM178" s="277"/>
      <c r="AN178" s="277"/>
      <c r="AO178" s="277"/>
      <c r="AP178" s="281"/>
      <c r="AQ178" s="281"/>
      <c r="AR178" s="281"/>
      <c r="AS178" s="281"/>
      <c r="AT178" s="281"/>
      <c r="AU178" s="281"/>
      <c r="AV178" s="281"/>
      <c r="AW178" s="281"/>
      <c r="AX178" s="281"/>
      <c r="AY178" s="281"/>
      <c r="AZ178" s="281"/>
      <c r="BA178" s="281"/>
      <c r="BB178" s="281"/>
      <c r="BC178" s="281"/>
      <c r="BD178" s="281"/>
      <c r="BE178" s="281"/>
      <c r="BF178" s="281"/>
      <c r="BG178" s="281"/>
      <c r="BH178" s="281"/>
      <c r="BI178" s="281"/>
      <c r="BJ178" s="281"/>
      <c r="BK178" s="281"/>
      <c r="BL178" s="281"/>
      <c r="BM178" s="281"/>
      <c r="BN178" s="281"/>
      <c r="BO178" s="281"/>
      <c r="BP178" s="281"/>
      <c r="BQ178" s="281"/>
      <c r="BR178" s="281"/>
      <c r="BS178" s="281"/>
      <c r="BT178" s="281"/>
      <c r="BU178" s="281"/>
      <c r="BV178" s="281"/>
      <c r="BW178" s="281"/>
      <c r="BX178" s="277"/>
      <c r="BY178" s="277"/>
      <c r="BZ178" s="277"/>
      <c r="CA178" s="277"/>
      <c r="CB178" s="277"/>
      <c r="CC178" s="277"/>
      <c r="CD178" s="277"/>
      <c r="CE178" s="282"/>
    </row>
    <row r="179" customFormat="false" ht="15" hidden="false" customHeight="false" outlineLevel="0" collapsed="false">
      <c r="A179" s="277"/>
      <c r="B179" s="283"/>
      <c r="C179" s="277"/>
      <c r="D179" s="277"/>
      <c r="E179" s="227" t="s">
        <v>12</v>
      </c>
      <c r="F179" s="227"/>
      <c r="G179" s="227"/>
      <c r="H179" s="278" t="s">
        <v>13</v>
      </c>
      <c r="I179" s="278"/>
      <c r="J179" s="284"/>
      <c r="K179" s="284"/>
      <c r="L179" s="53"/>
      <c r="M179" s="53"/>
      <c r="N179" s="53"/>
      <c r="O179" s="53"/>
      <c r="P179" s="53"/>
      <c r="Q179" s="277"/>
      <c r="R179" s="277"/>
      <c r="S179" s="37" t="s">
        <v>14</v>
      </c>
      <c r="T179" s="277"/>
      <c r="U179" s="277"/>
      <c r="V179" s="277"/>
      <c r="W179" s="277"/>
      <c r="X179" s="277"/>
      <c r="Y179" s="277"/>
      <c r="Z179" s="287" t="s">
        <v>15</v>
      </c>
      <c r="AA179" s="287"/>
      <c r="AB179" s="287"/>
      <c r="AC179" s="287"/>
      <c r="AD179" s="287"/>
      <c r="AE179" s="287"/>
      <c r="AF179" s="287"/>
      <c r="AG179" s="231" t="str">
        <f aca="false">IF($B$186="","",SUM(AG177:AG178))</f>
        <v/>
      </c>
      <c r="AH179" s="231"/>
      <c r="AI179" s="288" t="str">
        <f aca="false">IF($B$186="","",(AG179/$U$178)*100)</f>
        <v/>
      </c>
      <c r="AJ179" s="288"/>
      <c r="AK179" s="277"/>
      <c r="AL179" s="277"/>
      <c r="AM179" s="277"/>
      <c r="AN179" s="277"/>
      <c r="AO179" s="277"/>
      <c r="AP179" s="281"/>
      <c r="AQ179" s="281"/>
      <c r="AR179" s="281"/>
      <c r="AS179" s="281"/>
      <c r="AT179" s="281"/>
      <c r="AU179" s="281"/>
      <c r="AV179" s="281"/>
      <c r="AW179" s="281"/>
      <c r="AX179" s="281"/>
      <c r="AY179" s="281"/>
      <c r="AZ179" s="281"/>
      <c r="BA179" s="281"/>
      <c r="BB179" s="281"/>
      <c r="BC179" s="281"/>
      <c r="BD179" s="281"/>
      <c r="BE179" s="281"/>
      <c r="BF179" s="281"/>
      <c r="BG179" s="281"/>
      <c r="BH179" s="281"/>
      <c r="BI179" s="281"/>
      <c r="BJ179" s="281"/>
      <c r="BK179" s="281"/>
      <c r="BL179" s="281"/>
      <c r="BM179" s="281"/>
      <c r="BN179" s="281"/>
      <c r="BO179" s="281"/>
      <c r="BP179" s="281"/>
      <c r="BQ179" s="281"/>
      <c r="BR179" s="281"/>
      <c r="BS179" s="281"/>
      <c r="BT179" s="281"/>
      <c r="BU179" s="281"/>
      <c r="BV179" s="281"/>
      <c r="BW179" s="281"/>
      <c r="BX179" s="277"/>
      <c r="BY179" s="277"/>
      <c r="BZ179" s="277"/>
      <c r="CA179" s="277"/>
      <c r="CB179" s="277"/>
      <c r="CC179" s="277"/>
      <c r="CD179" s="277"/>
      <c r="CE179" s="282"/>
    </row>
    <row r="180" customFormat="false" ht="15" hidden="false" customHeight="false" outlineLevel="0" collapsed="false">
      <c r="A180" s="277"/>
      <c r="B180" s="289" t="n">
        <f aca="false">B94</f>
        <v>2025</v>
      </c>
      <c r="C180" s="277"/>
      <c r="D180" s="277"/>
      <c r="E180" s="227" t="s">
        <v>16</v>
      </c>
      <c r="F180" s="227"/>
      <c r="G180" s="227"/>
      <c r="H180" s="278" t="s">
        <v>21</v>
      </c>
      <c r="I180" s="278"/>
      <c r="J180" s="278"/>
      <c r="K180" s="278"/>
      <c r="L180" s="278"/>
      <c r="M180" s="278"/>
      <c r="N180" s="290" t="s">
        <v>18</v>
      </c>
      <c r="O180" s="291" t="n">
        <f aca="false">O94</f>
        <v>2025</v>
      </c>
      <c r="P180" s="291"/>
      <c r="Q180" s="277"/>
      <c r="R180" s="277"/>
      <c r="S180" s="46" t="s">
        <v>19</v>
      </c>
      <c r="T180" s="277"/>
      <c r="U180" s="277"/>
      <c r="V180" s="277"/>
      <c r="W180" s="277"/>
      <c r="X180" s="277"/>
      <c r="Y180" s="277"/>
      <c r="Z180" s="285" t="s">
        <v>20</v>
      </c>
      <c r="AA180" s="285"/>
      <c r="AB180" s="285"/>
      <c r="AC180" s="285"/>
      <c r="AD180" s="285"/>
      <c r="AE180" s="285"/>
      <c r="AF180" s="285"/>
      <c r="AG180" s="47" t="str">
        <f aca="false">IF($B$186="","",COUNTIF($CE$186:$CE$235,"සමත් කළ හැකි"))</f>
        <v/>
      </c>
      <c r="AH180" s="47"/>
      <c r="AI180" s="48" t="str">
        <f aca="false">IF($B$186="","",(AG180/$U$178)*100)</f>
        <v/>
      </c>
      <c r="AJ180" s="48"/>
      <c r="AK180" s="277"/>
      <c r="AL180" s="277"/>
      <c r="AM180" s="277"/>
      <c r="AN180" s="277"/>
      <c r="AO180" s="277"/>
      <c r="AP180" s="281"/>
      <c r="AQ180" s="281"/>
      <c r="AR180" s="281"/>
      <c r="AS180" s="281"/>
      <c r="AT180" s="281"/>
      <c r="AU180" s="281"/>
      <c r="AV180" s="281"/>
      <c r="AW180" s="281"/>
      <c r="AX180" s="281"/>
      <c r="AY180" s="281"/>
      <c r="AZ180" s="281"/>
      <c r="BA180" s="281"/>
      <c r="BB180" s="281"/>
      <c r="BC180" s="281"/>
      <c r="BD180" s="281"/>
      <c r="BE180" s="281"/>
      <c r="BF180" s="281"/>
      <c r="BG180" s="281"/>
      <c r="BH180" s="281"/>
      <c r="BI180" s="281"/>
      <c r="BJ180" s="281"/>
      <c r="BK180" s="281"/>
      <c r="BL180" s="281"/>
      <c r="BM180" s="281"/>
      <c r="BN180" s="281"/>
      <c r="BO180" s="281"/>
      <c r="BP180" s="281"/>
      <c r="BQ180" s="281"/>
      <c r="BR180" s="281"/>
      <c r="BS180" s="281"/>
      <c r="BT180" s="281"/>
      <c r="BU180" s="281"/>
      <c r="BV180" s="281"/>
      <c r="BW180" s="281"/>
      <c r="BX180" s="277"/>
      <c r="BY180" s="277"/>
      <c r="BZ180" s="277"/>
      <c r="CA180" s="277"/>
      <c r="CB180" s="277"/>
      <c r="CC180" s="277"/>
      <c r="CD180" s="277"/>
      <c r="CE180" s="282"/>
    </row>
    <row r="181" customFormat="false" ht="15" hidden="false" customHeight="false" outlineLevel="0" collapsed="false">
      <c r="A181" s="277"/>
      <c r="B181" s="289"/>
      <c r="C181" s="277"/>
      <c r="D181" s="277"/>
      <c r="E181" s="245" t="s">
        <v>22</v>
      </c>
      <c r="F181" s="246"/>
      <c r="G181" s="246"/>
      <c r="H181" s="53"/>
      <c r="I181" s="53"/>
      <c r="J181" s="53"/>
      <c r="K181" s="53"/>
      <c r="L181" s="53"/>
      <c r="M181" s="247"/>
      <c r="N181" s="277"/>
      <c r="O181" s="277"/>
      <c r="P181" s="277"/>
      <c r="Q181" s="277"/>
      <c r="R181" s="277"/>
      <c r="S181" s="277"/>
      <c r="T181" s="277"/>
      <c r="U181" s="277"/>
      <c r="V181" s="277"/>
      <c r="W181" s="277"/>
      <c r="X181" s="277"/>
      <c r="Y181" s="277"/>
      <c r="Z181" s="285" t="s">
        <v>23</v>
      </c>
      <c r="AA181" s="285"/>
      <c r="AB181" s="285"/>
      <c r="AC181" s="285"/>
      <c r="AD181" s="285"/>
      <c r="AE181" s="285"/>
      <c r="AF181" s="285"/>
      <c r="AG181" s="55" t="str">
        <f aca="false">IF($B$186="","",(+AG177+AG178+AG180))</f>
        <v/>
      </c>
      <c r="AH181" s="55"/>
      <c r="AI181" s="56" t="str">
        <f aca="false">IF($B$186="","",(AG181/$U$178)*100)</f>
        <v/>
      </c>
      <c r="AJ181" s="56"/>
      <c r="AK181" s="277"/>
      <c r="AL181" s="277"/>
      <c r="AM181" s="277"/>
      <c r="AN181" s="277"/>
      <c r="AO181" s="277"/>
      <c r="AP181" s="281"/>
      <c r="AQ181" s="281"/>
      <c r="AR181" s="281"/>
      <c r="AS181" s="281"/>
      <c r="AT181" s="281"/>
      <c r="AU181" s="281"/>
      <c r="AV181" s="281"/>
      <c r="AW181" s="281"/>
      <c r="AX181" s="281"/>
      <c r="AY181" s="281"/>
      <c r="AZ181" s="281"/>
      <c r="BA181" s="281"/>
      <c r="BB181" s="281"/>
      <c r="BC181" s="281"/>
      <c r="BD181" s="281"/>
      <c r="BE181" s="281"/>
      <c r="BF181" s="281"/>
      <c r="BG181" s="281"/>
      <c r="BH181" s="281"/>
      <c r="BI181" s="281"/>
      <c r="BJ181" s="281"/>
      <c r="BK181" s="281"/>
      <c r="BL181" s="281"/>
      <c r="BM181" s="281"/>
      <c r="BN181" s="281"/>
      <c r="BO181" s="281"/>
      <c r="BP181" s="281"/>
      <c r="BQ181" s="281"/>
      <c r="BR181" s="281"/>
      <c r="BS181" s="281"/>
      <c r="BT181" s="281"/>
      <c r="BU181" s="281"/>
      <c r="BV181" s="281"/>
      <c r="BW181" s="281"/>
      <c r="BX181" s="277"/>
      <c r="BY181" s="277"/>
      <c r="BZ181" s="277"/>
      <c r="CA181" s="277"/>
      <c r="CB181" s="277"/>
      <c r="CC181" s="277"/>
      <c r="CD181" s="277"/>
      <c r="CE181" s="282"/>
    </row>
    <row r="182" customFormat="false" ht="15" hidden="false" customHeight="false" outlineLevel="0" collapsed="false">
      <c r="A182" s="277"/>
      <c r="B182" s="277"/>
      <c r="C182" s="277"/>
      <c r="D182" s="277"/>
      <c r="E182" s="277"/>
      <c r="F182" s="277"/>
      <c r="G182" s="277"/>
      <c r="H182" s="277"/>
      <c r="I182" s="277"/>
      <c r="J182" s="277"/>
      <c r="K182" s="277"/>
      <c r="L182" s="277"/>
      <c r="M182" s="277"/>
      <c r="N182" s="277"/>
      <c r="O182" s="277"/>
      <c r="P182" s="277"/>
      <c r="Q182" s="277"/>
      <c r="R182" s="277"/>
      <c r="S182" s="277"/>
      <c r="T182" s="277"/>
      <c r="U182" s="277"/>
      <c r="V182" s="277"/>
      <c r="W182" s="277"/>
      <c r="X182" s="277"/>
      <c r="Y182" s="277"/>
      <c r="Z182" s="292" t="s">
        <v>24</v>
      </c>
      <c r="AA182" s="293"/>
      <c r="AB182" s="293"/>
      <c r="AC182" s="293"/>
      <c r="AD182" s="293"/>
      <c r="AE182" s="293"/>
      <c r="AF182" s="293"/>
      <c r="AG182" s="294" t="str">
        <f aca="false">IF(B186="","",COUNTIF($CE$186:$CE$235,"W9"))</f>
        <v/>
      </c>
      <c r="AH182" s="294"/>
      <c r="AI182" s="295" t="str">
        <f aca="false">IF($B$186="","",(AG182/$U$178)*100)</f>
        <v/>
      </c>
      <c r="AJ182" s="295"/>
      <c r="AK182" s="277"/>
      <c r="AL182" s="296"/>
      <c r="AM182" s="277"/>
      <c r="AN182" s="277"/>
      <c r="AO182" s="277"/>
      <c r="AP182" s="281"/>
      <c r="AQ182" s="281"/>
      <c r="AR182" s="281"/>
      <c r="AS182" s="281"/>
      <c r="AT182" s="281"/>
      <c r="AU182" s="281"/>
      <c r="AV182" s="281"/>
      <c r="AW182" s="281"/>
      <c r="AX182" s="281"/>
      <c r="AY182" s="281"/>
      <c r="AZ182" s="281"/>
      <c r="BA182" s="281"/>
      <c r="BB182" s="281"/>
      <c r="BC182" s="281"/>
      <c r="BD182" s="281"/>
      <c r="BE182" s="281"/>
      <c r="BF182" s="281"/>
      <c r="BG182" s="281"/>
      <c r="BH182" s="281"/>
      <c r="BI182" s="281"/>
      <c r="BJ182" s="281"/>
      <c r="BK182" s="281"/>
      <c r="BL182" s="281"/>
      <c r="BM182" s="281"/>
      <c r="BN182" s="281"/>
      <c r="BO182" s="281"/>
      <c r="BP182" s="281"/>
      <c r="BQ182" s="281"/>
      <c r="BR182" s="281"/>
      <c r="BS182" s="281"/>
      <c r="BT182" s="281"/>
      <c r="BU182" s="281"/>
      <c r="BV182" s="281"/>
      <c r="BW182" s="281"/>
      <c r="BX182" s="277"/>
      <c r="BY182" s="277"/>
      <c r="BZ182" s="277"/>
      <c r="CA182" s="277"/>
      <c r="CB182" s="277"/>
      <c r="CC182" s="277"/>
      <c r="CD182" s="277"/>
      <c r="CE182" s="282"/>
    </row>
    <row r="183" customFormat="false" ht="14.25" hidden="false" customHeight="true" outlineLevel="0" collapsed="false">
      <c r="A183" s="65" t="s">
        <v>25</v>
      </c>
      <c r="B183" s="66" t="s">
        <v>26</v>
      </c>
      <c r="C183" s="297" t="s">
        <v>27</v>
      </c>
      <c r="D183" s="298" t="s">
        <v>28</v>
      </c>
      <c r="E183" s="69" t="s">
        <v>29</v>
      </c>
      <c r="F183" s="69"/>
      <c r="G183" s="70" t="s">
        <v>30</v>
      </c>
      <c r="H183" s="70"/>
      <c r="I183" s="70"/>
      <c r="J183" s="70"/>
      <c r="K183" s="71" t="s">
        <v>31</v>
      </c>
      <c r="L183" s="72" t="s">
        <v>32</v>
      </c>
      <c r="M183" s="72" t="s">
        <v>33</v>
      </c>
      <c r="N183" s="73" t="s">
        <v>34</v>
      </c>
      <c r="O183" s="74" t="s">
        <v>35</v>
      </c>
      <c r="P183" s="74"/>
      <c r="Q183" s="74"/>
      <c r="R183" s="74"/>
      <c r="S183" s="74"/>
      <c r="T183" s="74"/>
      <c r="U183" s="74"/>
      <c r="V183" s="74"/>
      <c r="W183" s="70" t="s">
        <v>36</v>
      </c>
      <c r="X183" s="70"/>
      <c r="Y183" s="70"/>
      <c r="Z183" s="70"/>
      <c r="AA183" s="70"/>
      <c r="AB183" s="70"/>
      <c r="AC183" s="70"/>
      <c r="AD183" s="70"/>
      <c r="AE183" s="70" t="s">
        <v>37</v>
      </c>
      <c r="AF183" s="70"/>
      <c r="AG183" s="70"/>
      <c r="AH183" s="70"/>
      <c r="AI183" s="70"/>
      <c r="AJ183" s="70"/>
      <c r="AK183" s="70"/>
      <c r="AL183" s="70"/>
      <c r="AM183" s="75" t="s">
        <v>38</v>
      </c>
      <c r="AN183" s="76" t="s">
        <v>39</v>
      </c>
      <c r="AO183" s="77" t="s">
        <v>40</v>
      </c>
      <c r="AP183" s="78" t="s">
        <v>29</v>
      </c>
      <c r="AQ183" s="78"/>
      <c r="AR183" s="79" t="s">
        <v>30</v>
      </c>
      <c r="AS183" s="79"/>
      <c r="AT183" s="79"/>
      <c r="AU183" s="79"/>
      <c r="AV183" s="71" t="s">
        <v>31</v>
      </c>
      <c r="AW183" s="72" t="s">
        <v>32</v>
      </c>
      <c r="AX183" s="72" t="s">
        <v>33</v>
      </c>
      <c r="AY183" s="73" t="s">
        <v>34</v>
      </c>
      <c r="AZ183" s="80" t="s">
        <v>35</v>
      </c>
      <c r="BA183" s="80"/>
      <c r="BB183" s="80"/>
      <c r="BC183" s="80"/>
      <c r="BD183" s="80"/>
      <c r="BE183" s="80"/>
      <c r="BF183" s="80"/>
      <c r="BG183" s="80"/>
      <c r="BH183" s="81" t="s">
        <v>36</v>
      </c>
      <c r="BI183" s="81"/>
      <c r="BJ183" s="81"/>
      <c r="BK183" s="81"/>
      <c r="BL183" s="81"/>
      <c r="BM183" s="81"/>
      <c r="BN183" s="81"/>
      <c r="BO183" s="81"/>
      <c r="BP183" s="81" t="s">
        <v>37</v>
      </c>
      <c r="BQ183" s="81"/>
      <c r="BR183" s="81"/>
      <c r="BS183" s="81"/>
      <c r="BT183" s="81"/>
      <c r="BU183" s="81"/>
      <c r="BV183" s="81"/>
      <c r="BW183" s="81"/>
      <c r="BX183" s="70"/>
      <c r="BY183" s="70"/>
      <c r="BZ183" s="70"/>
      <c r="CA183" s="70"/>
      <c r="CB183" s="70"/>
      <c r="CC183" s="70"/>
      <c r="CD183" s="70"/>
      <c r="CE183" s="82"/>
    </row>
    <row r="184" customFormat="false" ht="104.25" hidden="false" customHeight="true" outlineLevel="0" collapsed="false">
      <c r="A184" s="65"/>
      <c r="B184" s="66"/>
      <c r="C184" s="297"/>
      <c r="D184" s="298"/>
      <c r="E184" s="102" t="str">
        <f aca="false">'විෂය තොරතුරු'!M13</f>
        <v>සිංහල භාෂාව හා සාහිත්‍යය</v>
      </c>
      <c r="F184" s="103" t="str">
        <f aca="false">'විෂය තොරතුරු'!N13</f>
        <v/>
      </c>
      <c r="G184" s="102" t="str">
        <f aca="false">'විෂය තොරතුරු'!O13</f>
        <v>බුද්ධ ධර්මය</v>
      </c>
      <c r="H184" s="104" t="str">
        <f aca="false">'විෂය තොරතුරු'!P13</f>
        <v>කතෝලික ධර්මය</v>
      </c>
      <c r="I184" s="104" t="str">
        <f aca="false">'විෂය තොරතුරු'!Q13</f>
        <v>ක්‍රිස්තියානි ධර්මය (ඉංග්‍රීසි)</v>
      </c>
      <c r="J184" s="103" t="str">
        <f aca="false">'විෂය තොරතුරු'!R13</f>
        <v/>
      </c>
      <c r="K184" s="71"/>
      <c r="L184" s="72"/>
      <c r="M184" s="72"/>
      <c r="N184" s="73"/>
      <c r="O184" s="102" t="str">
        <f aca="false">'විෂය තොරතුරු'!W13</f>
        <v>ව්‍යාපාර හා ගිණුම්කරණ අධ්‍යයනය</v>
      </c>
      <c r="P184" s="104" t="str">
        <f aca="false">'විෂය තොරතුරු'!X13</f>
        <v>පුරවැසි අධ්‍යාපනය</v>
      </c>
      <c r="Q184" s="104" t="str">
        <f aca="false">'විෂය තොරතුරු'!Y13</f>
        <v>දෙවන භාෂාවක් ලෙස (දෙමල)</v>
      </c>
      <c r="R184" s="104" t="str">
        <f aca="false">'විෂය තොරතුරු'!Z13</f>
        <v>භුගෝල විද්‍යාව</v>
      </c>
      <c r="S184" s="104" t="str">
        <f aca="false">'විෂය තොරතුරු'!AA13</f>
        <v/>
      </c>
      <c r="T184" s="104" t="str">
        <f aca="false">'විෂය තොරතුරු'!AB13</f>
        <v/>
      </c>
      <c r="U184" s="104" t="str">
        <f aca="false">'විෂය තොරතුරු'!AC13</f>
        <v/>
      </c>
      <c r="V184" s="103" t="str">
        <f aca="false">'විෂය තොරතුරු'!AD13</f>
        <v/>
      </c>
      <c r="W184" s="102" t="str">
        <f aca="false">'විෂය තොරතුරු'!AE13</f>
        <v>චිත්‍ර</v>
      </c>
      <c r="X184" s="104" t="str">
        <f aca="false">'විෂය තොරතුරු'!AF13</f>
        <v>නැටුම් (දේශීය)</v>
      </c>
      <c r="Y184" s="104" t="str">
        <f aca="false">'විෂය තොරතුරු'!AG13</f>
        <v>සංගීතය (පෙරදිග)</v>
      </c>
      <c r="Z184" s="104" t="str">
        <f aca="false">'විෂය තොරතුරු'!AH13</f>
        <v>සංගීතය (අපරදිග)</v>
      </c>
      <c r="AA184" s="104" t="str">
        <f aca="false">'විෂය තොරතුරු'!AI13</f>
        <v>නාට්‍ය හා රංග කලාව (සිංහල)</v>
      </c>
      <c r="AB184" s="104" t="str">
        <f aca="false">'විෂය තොරතුරු'!AJ13</f>
        <v>සාහිත්‍ය රසාස්වාදය (ඉංග්‍රිසි)</v>
      </c>
      <c r="AC184" s="104" t="str">
        <f aca="false">'විෂය තොරතුරු'!AK13</f>
        <v/>
      </c>
      <c r="AD184" s="103" t="str">
        <f aca="false">'විෂය තොරතුරු'!AL13</f>
        <v/>
      </c>
      <c r="AE184" s="102" t="str">
        <f aca="false">'විෂය තොරතුරු'!AM13</f>
        <v>තොරතුරු සන්නිවේදන තාක්ෂණය</v>
      </c>
      <c r="AF184" s="104" t="str">
        <f aca="false">'විෂය තොරතුරු'!AN13</f>
        <v>සන්නිවේදන මාධ්‍ය අධ්‍ය්‍යනය</v>
      </c>
      <c r="AG184" s="104" t="str">
        <f aca="false">'විෂය තොරතුරු'!AO13</f>
        <v>සෞඛ්‍ය හා ශාරීරික අධ්‍යාපනය</v>
      </c>
      <c r="AH184" s="104" t="str">
        <f aca="false">'විෂය තොරතුරු'!AP13</f>
        <v/>
      </c>
      <c r="AI184" s="104" t="str">
        <f aca="false">'විෂය තොරතුරු'!AQ13</f>
        <v/>
      </c>
      <c r="AJ184" s="104" t="str">
        <f aca="false">'විෂය තොරතුරු'!AR13</f>
        <v/>
      </c>
      <c r="AK184" s="104" t="str">
        <f aca="false">'විෂය තොරතුරු'!AS13</f>
        <v/>
      </c>
      <c r="AL184" s="103" t="str">
        <f aca="false">'විෂය තොරතුරු'!AT13</f>
        <v/>
      </c>
      <c r="AM184" s="75"/>
      <c r="AN184" s="76"/>
      <c r="AO184" s="77"/>
      <c r="AP184" s="105" t="str">
        <f aca="false">E184</f>
        <v>සිංහල භාෂාව හා සාහිත්‍යය</v>
      </c>
      <c r="AQ184" s="104" t="str">
        <f aca="false">F184</f>
        <v/>
      </c>
      <c r="AR184" s="104" t="str">
        <f aca="false">G184</f>
        <v>බුද්ධ ධර්මය</v>
      </c>
      <c r="AS184" s="104" t="str">
        <f aca="false">H184</f>
        <v>කතෝලික ධර්මය</v>
      </c>
      <c r="AT184" s="104" t="str">
        <f aca="false">I184</f>
        <v>ක්‍රිස්තියානි ධර්මය (ඉංග්‍රීසි)</v>
      </c>
      <c r="AU184" s="106" t="str">
        <f aca="false">J184</f>
        <v/>
      </c>
      <c r="AV184" s="71"/>
      <c r="AW184" s="72"/>
      <c r="AX184" s="72"/>
      <c r="AY184" s="73"/>
      <c r="AZ184" s="105" t="str">
        <f aca="false">O184</f>
        <v>ව්‍යාපාර හා ගිණුම්කරණ අධ්‍යයනය</v>
      </c>
      <c r="BA184" s="104" t="str">
        <f aca="false">P184</f>
        <v>පුරවැසි අධ්‍යාපනය</v>
      </c>
      <c r="BB184" s="104" t="str">
        <f aca="false">Q184</f>
        <v>දෙවන භාෂාවක් ලෙස (දෙමල)</v>
      </c>
      <c r="BC184" s="104" t="str">
        <f aca="false">R184</f>
        <v>භුගෝල විද්‍යාව</v>
      </c>
      <c r="BD184" s="104" t="str">
        <f aca="false">S184</f>
        <v/>
      </c>
      <c r="BE184" s="104" t="str">
        <f aca="false">T184</f>
        <v/>
      </c>
      <c r="BF184" s="104" t="str">
        <f aca="false">U184</f>
        <v/>
      </c>
      <c r="BG184" s="106" t="str">
        <f aca="false">V184</f>
        <v/>
      </c>
      <c r="BH184" s="102" t="str">
        <f aca="false">W184</f>
        <v>චිත්‍ර</v>
      </c>
      <c r="BI184" s="104" t="str">
        <f aca="false">X184</f>
        <v>නැටුම් (දේශීය)</v>
      </c>
      <c r="BJ184" s="104" t="str">
        <f aca="false">Y184</f>
        <v>සංගීතය (පෙරදිග)</v>
      </c>
      <c r="BK184" s="104" t="str">
        <f aca="false">Z184</f>
        <v>සංගීතය (අපරදිග)</v>
      </c>
      <c r="BL184" s="104" t="str">
        <f aca="false">AA184</f>
        <v>නාට්‍ය හා රංග කලාව (සිංහල)</v>
      </c>
      <c r="BM184" s="104" t="str">
        <f aca="false">AB184</f>
        <v>සාහිත්‍ය රසාස්වාදය (ඉංග්‍රිසි)</v>
      </c>
      <c r="BN184" s="104" t="str">
        <f aca="false">AC184</f>
        <v/>
      </c>
      <c r="BO184" s="103" t="str">
        <f aca="false">AD184</f>
        <v/>
      </c>
      <c r="BP184" s="102" t="str">
        <f aca="false">AE184</f>
        <v>තොරතුරු සන්නිවේදන තාක්ෂණය</v>
      </c>
      <c r="BQ184" s="104" t="str">
        <f aca="false">AF184</f>
        <v>සන්නිවේදන මාධ්‍ය අධ්‍ය්‍යනය</v>
      </c>
      <c r="BR184" s="104" t="str">
        <f aca="false">AG184</f>
        <v>සෞඛ්‍ය හා ශාරීරික අධ්‍යාපනය</v>
      </c>
      <c r="BS184" s="104" t="str">
        <f aca="false">AH184</f>
        <v/>
      </c>
      <c r="BT184" s="104" t="str">
        <f aca="false">AI184</f>
        <v/>
      </c>
      <c r="BU184" s="104" t="str">
        <f aca="false">AJ184</f>
        <v/>
      </c>
      <c r="BV184" s="104" t="str">
        <f aca="false">AK184</f>
        <v/>
      </c>
      <c r="BW184" s="103" t="str">
        <f aca="false">AL184</f>
        <v/>
      </c>
      <c r="BX184" s="107" t="s">
        <v>1</v>
      </c>
      <c r="BY184" s="108" t="s">
        <v>6</v>
      </c>
      <c r="BZ184" s="108" t="s">
        <v>10</v>
      </c>
      <c r="CA184" s="108" t="s">
        <v>14</v>
      </c>
      <c r="CB184" s="109" t="s">
        <v>19</v>
      </c>
      <c r="CC184" s="102" t="s">
        <v>41</v>
      </c>
      <c r="CD184" s="103" t="s">
        <v>42</v>
      </c>
      <c r="CE184" s="110" t="s">
        <v>43</v>
      </c>
    </row>
    <row r="185" customFormat="false" ht="15" hidden="false" customHeight="false" outlineLevel="0" collapsed="false">
      <c r="A185" s="122"/>
      <c r="B185" s="123"/>
      <c r="C185" s="124"/>
      <c r="D185" s="125"/>
      <c r="E185" s="126"/>
      <c r="F185" s="127"/>
      <c r="G185" s="126"/>
      <c r="H185" s="128"/>
      <c r="I185" s="128"/>
      <c r="J185" s="127"/>
      <c r="K185" s="129"/>
      <c r="L185" s="130"/>
      <c r="M185" s="130"/>
      <c r="N185" s="131"/>
      <c r="O185" s="126"/>
      <c r="P185" s="128"/>
      <c r="Q185" s="128"/>
      <c r="R185" s="128"/>
      <c r="S185" s="128"/>
      <c r="T185" s="128"/>
      <c r="U185" s="128"/>
      <c r="V185" s="127"/>
      <c r="W185" s="126"/>
      <c r="X185" s="128"/>
      <c r="Y185" s="128"/>
      <c r="Z185" s="128"/>
      <c r="AA185" s="128"/>
      <c r="AB185" s="128"/>
      <c r="AC185" s="128"/>
      <c r="AD185" s="127"/>
      <c r="AE185" s="126"/>
      <c r="AF185" s="128"/>
      <c r="AG185" s="128"/>
      <c r="AH185" s="128"/>
      <c r="AI185" s="128"/>
      <c r="AJ185" s="128"/>
      <c r="AK185" s="128"/>
      <c r="AL185" s="127"/>
      <c r="AM185" s="132"/>
      <c r="AN185" s="133"/>
      <c r="AO185" s="134"/>
      <c r="AP185" s="112"/>
      <c r="AQ185" s="111"/>
      <c r="AR185" s="111"/>
      <c r="AS185" s="111"/>
      <c r="AT185" s="111"/>
      <c r="AU185" s="113"/>
      <c r="AV185" s="135"/>
      <c r="AW185" s="86"/>
      <c r="AX185" s="86"/>
      <c r="AY185" s="136"/>
      <c r="AZ185" s="112"/>
      <c r="BA185" s="111"/>
      <c r="BB185" s="111"/>
      <c r="BC185" s="111"/>
      <c r="BD185" s="111"/>
      <c r="BE185" s="111"/>
      <c r="BF185" s="111"/>
      <c r="BG185" s="113"/>
      <c r="BH185" s="114"/>
      <c r="BI185" s="111"/>
      <c r="BJ185" s="111"/>
      <c r="BK185" s="111"/>
      <c r="BL185" s="111"/>
      <c r="BM185" s="111"/>
      <c r="BN185" s="111"/>
      <c r="BO185" s="115"/>
      <c r="BP185" s="114"/>
      <c r="BQ185" s="111"/>
      <c r="BR185" s="111"/>
      <c r="BS185" s="111"/>
      <c r="BT185" s="111"/>
      <c r="BU185" s="111"/>
      <c r="BV185" s="111"/>
      <c r="BW185" s="115"/>
      <c r="BX185" s="137"/>
      <c r="BY185" s="259"/>
      <c r="BZ185" s="259"/>
      <c r="CA185" s="259"/>
      <c r="CB185" s="260"/>
      <c r="CC185" s="126"/>
      <c r="CD185" s="127"/>
      <c r="CE185" s="140"/>
    </row>
    <row r="186" customFormat="false" ht="13.8" hidden="false" customHeight="false" outlineLevel="0" collapsed="false">
      <c r="A186" s="160" t="n">
        <v>1</v>
      </c>
      <c r="B186" s="161"/>
      <c r="C186" s="161"/>
      <c r="D186" s="162"/>
      <c r="E186" s="163"/>
      <c r="F186" s="164"/>
      <c r="G186" s="163"/>
      <c r="H186" s="165"/>
      <c r="I186" s="165"/>
      <c r="J186" s="164"/>
      <c r="K186" s="163"/>
      <c r="L186" s="165"/>
      <c r="M186" s="165"/>
      <c r="N186" s="164"/>
      <c r="O186" s="163"/>
      <c r="P186" s="165"/>
      <c r="Q186" s="165"/>
      <c r="R186" s="165"/>
      <c r="S186" s="165"/>
      <c r="T186" s="165"/>
      <c r="U186" s="165"/>
      <c r="V186" s="164"/>
      <c r="W186" s="163"/>
      <c r="X186" s="165"/>
      <c r="Y186" s="165"/>
      <c r="Z186" s="165"/>
      <c r="AA186" s="165"/>
      <c r="AB186" s="165"/>
      <c r="AC186" s="165"/>
      <c r="AD186" s="164"/>
      <c r="AE186" s="163"/>
      <c r="AF186" s="165"/>
      <c r="AG186" s="165"/>
      <c r="AH186" s="165"/>
      <c r="AI186" s="165"/>
      <c r="AJ186" s="165"/>
      <c r="AK186" s="165"/>
      <c r="AL186" s="166"/>
      <c r="AM186" s="167" t="str">
        <f aca="false">IF(B186="","",SUM(E186:AL186))</f>
        <v/>
      </c>
      <c r="AN186" s="168" t="str">
        <f aca="false">IF(B186="","",AM186/9)</f>
        <v/>
      </c>
      <c r="AO186" s="169" t="str">
        <f aca="false">IF(B186="","",IF(AM186=0,"-",RANK(AM186,$AM$186:$AM$235,0)))</f>
        <v/>
      </c>
      <c r="AP186" s="167" t="str">
        <f aca="false">IF(E186="","",IF(E186="-","-",IF(UPPER(E186)="AB","+",VLOOKUP(E186,'විෂය තොරතුරු'!$P$24:$Q$28,2))))</f>
        <v/>
      </c>
      <c r="AQ186" s="168" t="str">
        <f aca="false">IF(F186="","",IF(F186="-","-",IF(UPPER(F186)="AB","+",VLOOKUP(F186,'විෂය තොරතුරු'!$P$24:$Q$28,2))))</f>
        <v/>
      </c>
      <c r="AR186" s="168" t="str">
        <f aca="false">IF(G186="","",IF(G186="-","-",IF(UPPER(G186)="AB","+",VLOOKUP(G186,'විෂය තොරතුරු'!$P$24:$Q$28,2))))</f>
        <v/>
      </c>
      <c r="AS186" s="168" t="str">
        <f aca="false">IF(H186="","",IF(H186="-","-",IF(UPPER(H186)="AB","+",VLOOKUP(H186,'විෂය තොරතුරු'!$P$24:$Q$28,2))))</f>
        <v/>
      </c>
      <c r="AT186" s="168" t="str">
        <f aca="false">IF(I186="","",IF(I186="-","-",IF(UPPER(I186)="AB","+",VLOOKUP(I186,'විෂය තොරතුරු'!$P$24:$Q$28,2))))</f>
        <v/>
      </c>
      <c r="AU186" s="170" t="str">
        <f aca="false">IF(J186="","",IF(J186="-","-",IF(UPPER(J186)="AB","+",VLOOKUP(J186,'විෂය තොරතුරු'!$P$24:$Q$28,2))))</f>
        <v/>
      </c>
      <c r="AV186" s="171" t="str">
        <f aca="false">IF(K186="","",IF(K186="-","-",IF(UPPER(K186)="AB","+",VLOOKUP(K186,'විෂය තොරතුරු'!$P$24:$Q$28,2))))</f>
        <v/>
      </c>
      <c r="AW186" s="168" t="str">
        <f aca="false">IF(L186="","",IF(L186="-","-",IF(UPPER(L186)="AB","+",VLOOKUP(L186,'විෂය තොරතුරු'!$P$24:$Q$28,2))))</f>
        <v/>
      </c>
      <c r="AX186" s="168" t="str">
        <f aca="false">IF(M186="","",IF(M186="-","-",IF(UPPER(M186)="AB","+",VLOOKUP(M186,'විෂය තොරතුරු'!$P$24:$Q$28,2))))</f>
        <v/>
      </c>
      <c r="AY186" s="169" t="str">
        <f aca="false">IF(N186="","",IF(N186="-","-",IF(UPPER(N186)="AB","+",VLOOKUP(N186,'විෂය තොරතුරු'!$P$24:$Q$28,2))))</f>
        <v/>
      </c>
      <c r="AZ186" s="167" t="str">
        <f aca="false">IF(O186="","",IF(O186="-","-",IF(UPPER(O186)="AB","+",VLOOKUP(O186,'විෂය තොරතුරු'!$P$24:$Q$28,2))))</f>
        <v/>
      </c>
      <c r="BA186" s="168" t="str">
        <f aca="false">IF(P186="","",IF(P186="-","-",IF(UPPER(P186)="AB","+",VLOOKUP(P186,'විෂය තොරතුරු'!$P$24:$Q$28,2))))</f>
        <v/>
      </c>
      <c r="BB186" s="168" t="str">
        <f aca="false">IF(Q186="","",IF(Q186="-","-",IF(UPPER(Q186)="AB","+",VLOOKUP(Q186,'විෂය තොරතුරු'!$P$24:$Q$28,2))))</f>
        <v/>
      </c>
      <c r="BC186" s="168" t="str">
        <f aca="false">IF(R186="","",IF(R186="-","-",IF(UPPER(R186)="AB","+",VLOOKUP(R186,'විෂය තොරතුරු'!$P$24:$Q$28,2))))</f>
        <v/>
      </c>
      <c r="BD186" s="168" t="str">
        <f aca="false">IF(S186="","",IF(S186="-","-",IF(UPPER(S186)="AB","+",VLOOKUP(S186,'විෂය තොරතුරු'!$P$24:$Q$28,2))))</f>
        <v/>
      </c>
      <c r="BE186" s="168" t="str">
        <f aca="false">IF(T186="","",IF(T186="-","-",IF(UPPER(T186)="AB","+",VLOOKUP(T186,'විෂය තොරතුරු'!$P$24:$Q$28,2))))</f>
        <v/>
      </c>
      <c r="BF186" s="168" t="str">
        <f aca="false">IF(U186="","",IF(U186="-","-",IF(UPPER(U186)="AB","+",VLOOKUP(U186,'විෂය තොරතුරු'!$P$24:$Q$28,2))))</f>
        <v/>
      </c>
      <c r="BG186" s="170" t="str">
        <f aca="false">IF(V186="","",IF(V186="-","-",IF(UPPER(V186)="AB","+",VLOOKUP(V186,'විෂය තොරතුරු'!$P$24:$Q$28,2))))</f>
        <v/>
      </c>
      <c r="BH186" s="171" t="str">
        <f aca="false">IF(W186="","",IF(W186="-","-",IF(UPPER(W186)="AB","+",VLOOKUP(W186,'විෂය තොරතුරු'!$P$24:$Q$28,2))))</f>
        <v/>
      </c>
      <c r="BI186" s="168" t="str">
        <f aca="false">IF(X186="","",IF(X186="-","-",IF(UPPER(X186)="AB","+",VLOOKUP(X186,'විෂය තොරතුරු'!$P$24:$Q$28,2))))</f>
        <v/>
      </c>
      <c r="BJ186" s="168" t="str">
        <f aca="false">IF(Y186="","",IF(Y186="-","-",IF(UPPER(Y186)="AB","+",VLOOKUP(Y186,'විෂය තොරතුරු'!$P$24:$Q$28,2))))</f>
        <v/>
      </c>
      <c r="BK186" s="168" t="str">
        <f aca="false">IF(Z186="","",IF(Z186="-","-",IF(UPPER(Z186)="AB","+",VLOOKUP(Z186,'විෂය තොරතුරු'!$P$24:$Q$28,2))))</f>
        <v/>
      </c>
      <c r="BL186" s="168" t="str">
        <f aca="false">IF(AA186="","",IF(AA186="-","-",IF(UPPER(AA186)="AB","+",VLOOKUP(AA186,'විෂය තොරතුරු'!$P$24:$Q$28,2))))</f>
        <v/>
      </c>
      <c r="BM186" s="168" t="str">
        <f aca="false">IF(AB186="","",IF(AB186="-","-",IF(UPPER(AB186)="AB","+",VLOOKUP(AB186,'විෂය තොරතුරු'!$P$24:$Q$28,2))))</f>
        <v/>
      </c>
      <c r="BN186" s="168" t="str">
        <f aca="false">IF(AC186="","",IF(AC186="-","-",IF(UPPER(AC186)="AB","+",VLOOKUP(AC186,'විෂය තොරතුරු'!$P$24:$Q$28,2))))</f>
        <v/>
      </c>
      <c r="BO186" s="169" t="str">
        <f aca="false">IF(AD186="","",IF(AD186="-","-",IF(UPPER(AD186)="AB","+",VLOOKUP(AD186,'විෂය තොරතුරු'!$P$24:$Q$28,2))))</f>
        <v/>
      </c>
      <c r="BP186" s="171" t="str">
        <f aca="false">IF(AE186="","",IF(AE186="-","-",IF(UPPER(AE186)="AB","+",VLOOKUP(AE186,'විෂය තොරතුරු'!$P$24:$Q$28,2))))</f>
        <v/>
      </c>
      <c r="BQ186" s="168" t="str">
        <f aca="false">IF(AF186="","",IF(AF186="-","-",IF(UPPER(AF186)="AB","+",VLOOKUP(AF186,'විෂය තොරතුරු'!$P$24:$Q$28,2))))</f>
        <v/>
      </c>
      <c r="BR186" s="168" t="str">
        <f aca="false">IF(AG186="","",IF(AG186="-","-",IF(UPPER(AG186)="AB","+",VLOOKUP(AG186,'විෂය තොරතුරු'!$P$24:$Q$28,2))))</f>
        <v/>
      </c>
      <c r="BS186" s="168" t="str">
        <f aca="false">IF(AH186="","",IF(AH186="-","-",IF(UPPER(AH186)="AB","+",VLOOKUP(AH186,'විෂය තොරතුරු'!$P$24:$Q$28,2))))</f>
        <v/>
      </c>
      <c r="BT186" s="168" t="str">
        <f aca="false">IF(AI186="","",IF(AI186="-","-",IF(UPPER(AI186)="AB","+",VLOOKUP(AI186,'විෂය තොරතුරු'!$P$24:$Q$28,2))))</f>
        <v/>
      </c>
      <c r="BU186" s="168" t="str">
        <f aca="false">IF(AJ186="","",IF(AJ186="-","-",IF(UPPER(AJ186)="AB","+",VLOOKUP(AJ186,'විෂය තොරතුරු'!$P$24:$Q$28,2))))</f>
        <v/>
      </c>
      <c r="BV186" s="168" t="str">
        <f aca="false">IF(AK186="","",IF(AK186="-","-",IF(UPPER(AK186)="AB","+",VLOOKUP(AK186,'විෂය තොරතුරු'!$P$24:$Q$28,2))))</f>
        <v/>
      </c>
      <c r="BW186" s="169" t="str">
        <f aca="false">IF(AL186="","",IF(AL186="-","-",IF(UPPER(AL186)="AB","+",VLOOKUP(AL186,'විෂය තොරතුරු'!$P$24:$Q$28,2))))</f>
        <v/>
      </c>
      <c r="BX186" s="171" t="str">
        <f aca="false">IF($B186="","",COUNTIF($AP186:$BW186,"A"))</f>
        <v/>
      </c>
      <c r="BY186" s="171" t="str">
        <f aca="false">IF($B186="","",COUNTIF($AP186:$BW186,"B"))</f>
        <v/>
      </c>
      <c r="BZ186" s="171" t="str">
        <f aca="false">IF($B186="","",COUNTIF($AP186:$BW186,"C"))</f>
        <v/>
      </c>
      <c r="CA186" s="171" t="str">
        <f aca="false">IF($B186="","",COUNTIF($AP186:$BW186,"S"))</f>
        <v/>
      </c>
      <c r="CB186" s="171" t="str">
        <f aca="false">IF($B186="","",COUNTIF($AP186:$BW186,"W"))</f>
        <v/>
      </c>
      <c r="CC186" s="171" t="str">
        <f aca="false">IF(B186="","",SUM(BX186:CA186))</f>
        <v/>
      </c>
      <c r="CD186" s="169" t="str">
        <f aca="false">IF(B186="","",SUM(BX186:BZ186))</f>
        <v/>
      </c>
      <c r="CE186" s="172" t="str">
        <f aca="false">IF(B186="","",IF(AND(CC186&gt;=6,CD186&gt;=3,OR(E186&gt;=35,F186&gt;=35),L186&gt;=35),"6/3 සමත්",IF(AND(CC186&gt;=5,CD186&gt;=3,OR(E186&gt;=35,F186&gt;=35,L186&gt;=35)),"5/3 සමත්",IF(AND(CC186&gt;=4,CD186&gt;=1,OR(E186&gt;=20,F186&gt;=20,L186&gt;=20)),"සමත් කළ හැකි",IF(CB186=9,"W9","අසමත් ?")))))</f>
        <v/>
      </c>
      <c r="CG186" s="2" t="n">
        <f aca="false">50-COUNTIF($CE$186:$CE$235,"")</f>
        <v>0</v>
      </c>
    </row>
    <row r="187" customFormat="false" ht="13.8" hidden="false" customHeight="false" outlineLevel="0" collapsed="false">
      <c r="A187" s="160" t="n">
        <v>2</v>
      </c>
      <c r="B187" s="161"/>
      <c r="C187" s="161"/>
      <c r="D187" s="162"/>
      <c r="E187" s="163"/>
      <c r="F187" s="164"/>
      <c r="G187" s="163"/>
      <c r="H187" s="165"/>
      <c r="I187" s="165"/>
      <c r="J187" s="164"/>
      <c r="K187" s="163"/>
      <c r="L187" s="165"/>
      <c r="M187" s="165"/>
      <c r="N187" s="164"/>
      <c r="O187" s="163"/>
      <c r="P187" s="165"/>
      <c r="Q187" s="165"/>
      <c r="R187" s="165"/>
      <c r="S187" s="165"/>
      <c r="T187" s="165"/>
      <c r="U187" s="165"/>
      <c r="V187" s="164"/>
      <c r="W187" s="163"/>
      <c r="X187" s="165"/>
      <c r="Y187" s="165"/>
      <c r="Z187" s="165"/>
      <c r="AA187" s="165"/>
      <c r="AB187" s="165"/>
      <c r="AC187" s="165"/>
      <c r="AD187" s="164"/>
      <c r="AE187" s="163"/>
      <c r="AF187" s="165"/>
      <c r="AG187" s="165"/>
      <c r="AH187" s="165"/>
      <c r="AI187" s="165"/>
      <c r="AJ187" s="165"/>
      <c r="AK187" s="165"/>
      <c r="AL187" s="166"/>
      <c r="AM187" s="167" t="str">
        <f aca="false">IF(B187="","",SUM(E187:AL187))</f>
        <v/>
      </c>
      <c r="AN187" s="168" t="str">
        <f aca="false">IF(B187="","",AM187/9)</f>
        <v/>
      </c>
      <c r="AO187" s="169" t="str">
        <f aca="false">IF(B187="","",IF(AM187=0,"-",RANK(AM187,$AM$186:$AM$235,0)))</f>
        <v/>
      </c>
      <c r="AP187" s="167" t="str">
        <f aca="false">IF(E187="","",IF(E187="-","-",IF(UPPER(E187)="AB","+",VLOOKUP(E187,'විෂය තොරතුරු'!$P$24:$Q$28,2))))</f>
        <v/>
      </c>
      <c r="AQ187" s="168" t="str">
        <f aca="false">IF(F187="","",IF(F187="-","-",IF(UPPER(F187)="AB","+",VLOOKUP(F187,'විෂය තොරතුරු'!$P$24:$Q$28,2))))</f>
        <v/>
      </c>
      <c r="AR187" s="168" t="str">
        <f aca="false">IF(G187="","",IF(G187="-","-",IF(UPPER(G187)="AB","+",VLOOKUP(G187,'විෂය තොරතුරු'!$P$24:$Q$28,2))))</f>
        <v/>
      </c>
      <c r="AS187" s="168" t="str">
        <f aca="false">IF(H187="","",IF(H187="-","-",IF(UPPER(H187)="AB","+",VLOOKUP(H187,'විෂය තොරතුරු'!$P$24:$Q$28,2))))</f>
        <v/>
      </c>
      <c r="AT187" s="168" t="str">
        <f aca="false">IF(I187="","",IF(I187="-","-",IF(UPPER(I187)="AB","+",VLOOKUP(I187,'විෂය තොරතුරු'!$P$24:$Q$28,2))))</f>
        <v/>
      </c>
      <c r="AU187" s="170" t="str">
        <f aca="false">IF(J187="","",IF(J187="-","-",IF(UPPER(J187)="AB","+",VLOOKUP(J187,'විෂය තොරතුරු'!$P$24:$Q$28,2))))</f>
        <v/>
      </c>
      <c r="AV187" s="171" t="str">
        <f aca="false">IF(K187="","",IF(K187="-","-",IF(UPPER(K187)="AB","+",VLOOKUP(K187,'විෂය තොරතුරු'!$P$24:$Q$28,2))))</f>
        <v/>
      </c>
      <c r="AW187" s="168" t="str">
        <f aca="false">IF(L187="","",IF(L187="-","-",IF(UPPER(L187)="AB","+",VLOOKUP(L187,'විෂය තොරතුරු'!$P$24:$Q$28,2))))</f>
        <v/>
      </c>
      <c r="AX187" s="168" t="str">
        <f aca="false">IF(M187="","",IF(M187="-","-",IF(UPPER(M187)="AB","+",VLOOKUP(M187,'විෂය තොරතුරු'!$P$24:$Q$28,2))))</f>
        <v/>
      </c>
      <c r="AY187" s="169" t="str">
        <f aca="false">IF(N187="","",IF(N187="-","-",IF(UPPER(N187)="AB","+",VLOOKUP(N187,'විෂය තොරතුරු'!$P$24:$Q$28,2))))</f>
        <v/>
      </c>
      <c r="AZ187" s="167" t="str">
        <f aca="false">IF(O187="","",IF(O187="-","-",IF(UPPER(O187)="AB","+",VLOOKUP(O187,'විෂය තොරතුරු'!$P$24:$Q$28,2))))</f>
        <v/>
      </c>
      <c r="BA187" s="168" t="str">
        <f aca="false">IF(P187="","",IF(P187="-","-",IF(UPPER(P187)="AB","+",VLOOKUP(P187,'විෂය තොරතුරු'!$P$24:$Q$28,2))))</f>
        <v/>
      </c>
      <c r="BB187" s="168" t="str">
        <f aca="false">IF(Q187="","",IF(Q187="-","-",IF(UPPER(Q187)="AB","+",VLOOKUP(Q187,'විෂය තොරතුරු'!$P$24:$Q$28,2))))</f>
        <v/>
      </c>
      <c r="BC187" s="168" t="str">
        <f aca="false">IF(R187="","",IF(R187="-","-",IF(UPPER(R187)="AB","+",VLOOKUP(R187,'විෂය තොරතුරු'!$P$24:$Q$28,2))))</f>
        <v/>
      </c>
      <c r="BD187" s="168" t="str">
        <f aca="false">IF(S187="","",IF(S187="-","-",IF(UPPER(S187)="AB","+",VLOOKUP(S187,'විෂය තොරතුරු'!$P$24:$Q$28,2))))</f>
        <v/>
      </c>
      <c r="BE187" s="168" t="str">
        <f aca="false">IF(T187="","",IF(T187="-","-",IF(UPPER(T187)="AB","+",VLOOKUP(T187,'විෂය තොරතුරු'!$P$24:$Q$28,2))))</f>
        <v/>
      </c>
      <c r="BF187" s="168" t="str">
        <f aca="false">IF(U187="","",IF(U187="-","-",IF(UPPER(U187)="AB","+",VLOOKUP(U187,'විෂය තොරතුරු'!$P$24:$Q$28,2))))</f>
        <v/>
      </c>
      <c r="BG187" s="170" t="str">
        <f aca="false">IF(V187="","",IF(V187="-","-",IF(UPPER(V187)="AB","+",VLOOKUP(V187,'විෂය තොරතුරු'!$P$24:$Q$28,2))))</f>
        <v/>
      </c>
      <c r="BH187" s="171" t="str">
        <f aca="false">IF(W187="","",IF(W187="-","-",IF(UPPER(W187)="AB","+",VLOOKUP(W187,'විෂය තොරතුරු'!$P$24:$Q$28,2))))</f>
        <v/>
      </c>
      <c r="BI187" s="168" t="str">
        <f aca="false">IF(X187="","",IF(X187="-","-",IF(UPPER(X187)="AB","+",VLOOKUP(X187,'විෂය තොරතුරු'!$P$24:$Q$28,2))))</f>
        <v/>
      </c>
      <c r="BJ187" s="168" t="str">
        <f aca="false">IF(Y187="","",IF(Y187="-","-",IF(UPPER(Y187)="AB","+",VLOOKUP(Y187,'විෂය තොරතුරු'!$P$24:$Q$28,2))))</f>
        <v/>
      </c>
      <c r="BK187" s="168" t="str">
        <f aca="false">IF(Z187="","",IF(Z187="-","-",IF(UPPER(Z187)="AB","+",VLOOKUP(Z187,'විෂය තොරතුරු'!$P$24:$Q$28,2))))</f>
        <v/>
      </c>
      <c r="BL187" s="168" t="str">
        <f aca="false">IF(AA187="","",IF(AA187="-","-",IF(UPPER(AA187)="AB","+",VLOOKUP(AA187,'විෂය තොරතුරු'!$P$24:$Q$28,2))))</f>
        <v/>
      </c>
      <c r="BM187" s="168" t="str">
        <f aca="false">IF(AB187="","",IF(AB187="-","-",IF(UPPER(AB187)="AB","+",VLOOKUP(AB187,'විෂය තොරතුරු'!$P$24:$Q$28,2))))</f>
        <v/>
      </c>
      <c r="BN187" s="168" t="str">
        <f aca="false">IF(AC187="","",IF(AC187="-","-",IF(UPPER(AC187)="AB","+",VLOOKUP(AC187,'විෂය තොරතුරු'!$P$24:$Q$28,2))))</f>
        <v/>
      </c>
      <c r="BO187" s="169" t="str">
        <f aca="false">IF(AD187="","",IF(AD187="-","-",IF(UPPER(AD187)="AB","+",VLOOKUP(AD187,'විෂය තොරතුරු'!$P$24:$Q$28,2))))</f>
        <v/>
      </c>
      <c r="BP187" s="171" t="str">
        <f aca="false">IF(AE187="","",IF(AE187="-","-",IF(UPPER(AE187)="AB","+",VLOOKUP(AE187,'විෂය තොරතුරු'!$P$24:$Q$28,2))))</f>
        <v/>
      </c>
      <c r="BQ187" s="168" t="str">
        <f aca="false">IF(AF187="","",IF(AF187="-","-",IF(UPPER(AF187)="AB","+",VLOOKUP(AF187,'විෂය තොරතුරු'!$P$24:$Q$28,2))))</f>
        <v/>
      </c>
      <c r="BR187" s="168" t="str">
        <f aca="false">IF(AG187="","",IF(AG187="-","-",IF(UPPER(AG187)="AB","+",VLOOKUP(AG187,'විෂය තොරතුරු'!$P$24:$Q$28,2))))</f>
        <v/>
      </c>
      <c r="BS187" s="168" t="str">
        <f aca="false">IF(AH187="","",IF(AH187="-","-",IF(UPPER(AH187)="AB","+",VLOOKUP(AH187,'විෂය තොරතුරු'!$P$24:$Q$28,2))))</f>
        <v/>
      </c>
      <c r="BT187" s="168" t="str">
        <f aca="false">IF(AI187="","",IF(AI187="-","-",IF(UPPER(AI187)="AB","+",VLOOKUP(AI187,'විෂය තොරතුරු'!$P$24:$Q$28,2))))</f>
        <v/>
      </c>
      <c r="BU187" s="168" t="str">
        <f aca="false">IF(AJ187="","",IF(AJ187="-","-",IF(UPPER(AJ187)="AB","+",VLOOKUP(AJ187,'විෂය තොරතුරු'!$P$24:$Q$28,2))))</f>
        <v/>
      </c>
      <c r="BV187" s="168" t="str">
        <f aca="false">IF(AK187="","",IF(AK187="-","-",IF(UPPER(AK187)="AB","+",VLOOKUP(AK187,'විෂය තොරතුරු'!$P$24:$Q$28,2))))</f>
        <v/>
      </c>
      <c r="BW187" s="169" t="str">
        <f aca="false">IF(AL187="","",IF(AL187="-","-",IF(UPPER(AL187)="AB","+",VLOOKUP(AL187,'විෂය තොරතුරු'!$P$24:$Q$28,2))))</f>
        <v/>
      </c>
      <c r="BX187" s="171" t="str">
        <f aca="false">IF($B187="","",COUNTIF($AP187:$BW187,"A"))</f>
        <v/>
      </c>
      <c r="BY187" s="171" t="str">
        <f aca="false">IF($B187="","",COUNTIF($AP187:$BW187,"B"))</f>
        <v/>
      </c>
      <c r="BZ187" s="171" t="str">
        <f aca="false">IF($B187="","",COUNTIF($AP187:$BW187,"C"))</f>
        <v/>
      </c>
      <c r="CA187" s="171" t="str">
        <f aca="false">IF($B187="","",COUNTIF($AP187:$BW187,"S"))</f>
        <v/>
      </c>
      <c r="CB187" s="171" t="str">
        <f aca="false">IF($B187="","",COUNTIF($AP187:$BW187,"W"))</f>
        <v/>
      </c>
      <c r="CC187" s="171" t="str">
        <f aca="false">IF(B187="","",SUM(BX187:CA187))</f>
        <v/>
      </c>
      <c r="CD187" s="169" t="str">
        <f aca="false">IF(B187="","",SUM(BX187:BZ187))</f>
        <v/>
      </c>
      <c r="CE187" s="172" t="str">
        <f aca="false">IF(B187="","",IF(AND(CC187&gt;=6,CD187&gt;=3,OR(E187&gt;=35,F187&gt;=35),L187&gt;=35),"6/3 සමත්",IF(AND(CC187&gt;=5,CD187&gt;=3,OR(E187&gt;=35,F187&gt;=35,L187&gt;=35)),"5/3 සමත්",IF(AND(CC187&gt;=4,CD187&gt;=1,OR(E187&gt;=20,F187&gt;=20,L187&gt;=20)),"සමත් කළ හැකි",IF(CB187=9,"W9","අසමත් ?")))))</f>
        <v/>
      </c>
      <c r="CG187" s="2" t="e">
        <f aca="false">AG177/CG186</f>
        <v>#VALUE!</v>
      </c>
    </row>
    <row r="188" customFormat="false" ht="13.8" hidden="false" customHeight="false" outlineLevel="0" collapsed="false">
      <c r="A188" s="160" t="n">
        <v>3</v>
      </c>
      <c r="B188" s="161"/>
      <c r="C188" s="161"/>
      <c r="D188" s="162"/>
      <c r="E188" s="163"/>
      <c r="F188" s="164"/>
      <c r="G188" s="163"/>
      <c r="H188" s="165"/>
      <c r="I188" s="165"/>
      <c r="J188" s="164"/>
      <c r="K188" s="163"/>
      <c r="L188" s="165"/>
      <c r="M188" s="165"/>
      <c r="N188" s="164"/>
      <c r="O188" s="163"/>
      <c r="P188" s="165"/>
      <c r="Q188" s="165"/>
      <c r="R188" s="165"/>
      <c r="S188" s="165"/>
      <c r="T188" s="165"/>
      <c r="U188" s="165"/>
      <c r="V188" s="164"/>
      <c r="W188" s="163"/>
      <c r="X188" s="165"/>
      <c r="Y188" s="165"/>
      <c r="Z188" s="165"/>
      <c r="AA188" s="165"/>
      <c r="AB188" s="165"/>
      <c r="AC188" s="165"/>
      <c r="AD188" s="164"/>
      <c r="AE188" s="163"/>
      <c r="AF188" s="165"/>
      <c r="AG188" s="165"/>
      <c r="AH188" s="165"/>
      <c r="AI188" s="165"/>
      <c r="AJ188" s="165"/>
      <c r="AK188" s="165"/>
      <c r="AL188" s="166"/>
      <c r="AM188" s="167" t="str">
        <f aca="false">IF(B188="","",SUM(E188:AL188))</f>
        <v/>
      </c>
      <c r="AN188" s="168" t="str">
        <f aca="false">IF(B188="","",AM188/9)</f>
        <v/>
      </c>
      <c r="AO188" s="169" t="str">
        <f aca="false">IF(B188="","",IF(AM188=0,"-",RANK(AM188,$AM$186:$AM$235,0)))</f>
        <v/>
      </c>
      <c r="AP188" s="167" t="str">
        <f aca="false">IF(E188="","",IF(E188="-","-",IF(UPPER(E188)="AB","+",VLOOKUP(E188,'විෂය තොරතුරු'!$P$24:$Q$28,2))))</f>
        <v/>
      </c>
      <c r="AQ188" s="168" t="str">
        <f aca="false">IF(F188="","",IF(F188="-","-",IF(UPPER(F188)="AB","+",VLOOKUP(F188,'විෂය තොරතුරු'!$P$24:$Q$28,2))))</f>
        <v/>
      </c>
      <c r="AR188" s="168" t="str">
        <f aca="false">IF(G188="","",IF(G188="-","-",IF(UPPER(G188)="AB","+",VLOOKUP(G188,'විෂය තොරතුරු'!$P$24:$Q$28,2))))</f>
        <v/>
      </c>
      <c r="AS188" s="168" t="str">
        <f aca="false">IF(H188="","",IF(H188="-","-",IF(UPPER(H188)="AB","+",VLOOKUP(H188,'විෂය තොරතුරු'!$P$24:$Q$28,2))))</f>
        <v/>
      </c>
      <c r="AT188" s="168" t="str">
        <f aca="false">IF(I188="","",IF(I188="-","-",IF(UPPER(I188)="AB","+",VLOOKUP(I188,'විෂය තොරතුරු'!$P$24:$Q$28,2))))</f>
        <v/>
      </c>
      <c r="AU188" s="170" t="str">
        <f aca="false">IF(J188="","",IF(J188="-","-",IF(UPPER(J188)="AB","+",VLOOKUP(J188,'විෂය තොරතුරු'!$P$24:$Q$28,2))))</f>
        <v/>
      </c>
      <c r="AV188" s="171" t="str">
        <f aca="false">IF(K188="","",IF(K188="-","-",IF(UPPER(K188)="AB","+",VLOOKUP(K188,'විෂය තොරතුරු'!$P$24:$Q$28,2))))</f>
        <v/>
      </c>
      <c r="AW188" s="168" t="str">
        <f aca="false">IF(L188="","",IF(L188="-","-",IF(UPPER(L188)="AB","+",VLOOKUP(L188,'විෂය තොරතුරු'!$P$24:$Q$28,2))))</f>
        <v/>
      </c>
      <c r="AX188" s="168" t="str">
        <f aca="false">IF(M188="","",IF(M188="-","-",IF(UPPER(M188)="AB","+",VLOOKUP(M188,'විෂය තොරතුරු'!$P$24:$Q$28,2))))</f>
        <v/>
      </c>
      <c r="AY188" s="169" t="str">
        <f aca="false">IF(N188="","",IF(N188="-","-",IF(UPPER(N188)="AB","+",VLOOKUP(N188,'විෂය තොරතුරු'!$P$24:$Q$28,2))))</f>
        <v/>
      </c>
      <c r="AZ188" s="167" t="str">
        <f aca="false">IF(O188="","",IF(O188="-","-",IF(UPPER(O188)="AB","+",VLOOKUP(O188,'විෂය තොරතුරු'!$P$24:$Q$28,2))))</f>
        <v/>
      </c>
      <c r="BA188" s="168" t="str">
        <f aca="false">IF(P188="","",IF(P188="-","-",IF(UPPER(P188)="AB","+",VLOOKUP(P188,'විෂය තොරතුරු'!$P$24:$Q$28,2))))</f>
        <v/>
      </c>
      <c r="BB188" s="168" t="str">
        <f aca="false">IF(Q188="","",IF(Q188="-","-",IF(UPPER(Q188)="AB","+",VLOOKUP(Q188,'විෂය තොරතුරු'!$P$24:$Q$28,2))))</f>
        <v/>
      </c>
      <c r="BC188" s="168" t="str">
        <f aca="false">IF(R188="","",IF(R188="-","-",IF(UPPER(R188)="AB","+",VLOOKUP(R188,'විෂය තොරතුරු'!$P$24:$Q$28,2))))</f>
        <v/>
      </c>
      <c r="BD188" s="168" t="str">
        <f aca="false">IF(S188="","",IF(S188="-","-",IF(UPPER(S188)="AB","+",VLOOKUP(S188,'විෂය තොරතුරු'!$P$24:$Q$28,2))))</f>
        <v/>
      </c>
      <c r="BE188" s="168" t="str">
        <f aca="false">IF(T188="","",IF(T188="-","-",IF(UPPER(T188)="AB","+",VLOOKUP(T188,'විෂය තොරතුරු'!$P$24:$Q$28,2))))</f>
        <v/>
      </c>
      <c r="BF188" s="168" t="str">
        <f aca="false">IF(U188="","",IF(U188="-","-",IF(UPPER(U188)="AB","+",VLOOKUP(U188,'විෂය තොරතුරු'!$P$24:$Q$28,2))))</f>
        <v/>
      </c>
      <c r="BG188" s="170" t="str">
        <f aca="false">IF(V188="","",IF(V188="-","-",IF(UPPER(V188)="AB","+",VLOOKUP(V188,'විෂය තොරතුරු'!$P$24:$Q$28,2))))</f>
        <v/>
      </c>
      <c r="BH188" s="171" t="str">
        <f aca="false">IF(W188="","",IF(W188="-","-",IF(UPPER(W188)="AB","+",VLOOKUP(W188,'විෂය තොරතුරු'!$P$24:$Q$28,2))))</f>
        <v/>
      </c>
      <c r="BI188" s="168" t="str">
        <f aca="false">IF(X188="","",IF(X188="-","-",IF(UPPER(X188)="AB","+",VLOOKUP(X188,'විෂය තොරතුරු'!$P$24:$Q$28,2))))</f>
        <v/>
      </c>
      <c r="BJ188" s="168" t="str">
        <f aca="false">IF(Y188="","",IF(Y188="-","-",IF(UPPER(Y188)="AB","+",VLOOKUP(Y188,'විෂය තොරතුරු'!$P$24:$Q$28,2))))</f>
        <v/>
      </c>
      <c r="BK188" s="168" t="str">
        <f aca="false">IF(Z188="","",IF(Z188="-","-",IF(UPPER(Z188)="AB","+",VLOOKUP(Z188,'විෂය තොරතුරු'!$P$24:$Q$28,2))))</f>
        <v/>
      </c>
      <c r="BL188" s="168" t="str">
        <f aca="false">IF(AA188="","",IF(AA188="-","-",IF(UPPER(AA188)="AB","+",VLOOKUP(AA188,'විෂය තොරතුරු'!$P$24:$Q$28,2))))</f>
        <v/>
      </c>
      <c r="BM188" s="168" t="str">
        <f aca="false">IF(AB188="","",IF(AB188="-","-",IF(UPPER(AB188)="AB","+",VLOOKUP(AB188,'විෂය තොරතුරු'!$P$24:$Q$28,2))))</f>
        <v/>
      </c>
      <c r="BN188" s="168" t="str">
        <f aca="false">IF(AC188="","",IF(AC188="-","-",IF(UPPER(AC188)="AB","+",VLOOKUP(AC188,'විෂය තොරතුරු'!$P$24:$Q$28,2))))</f>
        <v/>
      </c>
      <c r="BO188" s="169" t="str">
        <f aca="false">IF(AD188="","",IF(AD188="-","-",IF(UPPER(AD188)="AB","+",VLOOKUP(AD188,'විෂය තොරතුරු'!$P$24:$Q$28,2))))</f>
        <v/>
      </c>
      <c r="BP188" s="171" t="str">
        <f aca="false">IF(AE188="","",IF(AE188="-","-",IF(UPPER(AE188)="AB","+",VLOOKUP(AE188,'විෂය තොරතුරු'!$P$24:$Q$28,2))))</f>
        <v/>
      </c>
      <c r="BQ188" s="168" t="str">
        <f aca="false">IF(AF188="","",IF(AF188="-","-",IF(UPPER(AF188)="AB","+",VLOOKUP(AF188,'විෂය තොරතුරු'!$P$24:$Q$28,2))))</f>
        <v/>
      </c>
      <c r="BR188" s="168" t="str">
        <f aca="false">IF(AG188="","",IF(AG188="-","-",IF(UPPER(AG188)="AB","+",VLOOKUP(AG188,'විෂය තොරතුරු'!$P$24:$Q$28,2))))</f>
        <v/>
      </c>
      <c r="BS188" s="168" t="str">
        <f aca="false">IF(AH188="","",IF(AH188="-","-",IF(UPPER(AH188)="AB","+",VLOOKUP(AH188,'විෂය තොරතුරු'!$P$24:$Q$28,2))))</f>
        <v/>
      </c>
      <c r="BT188" s="168" t="str">
        <f aca="false">IF(AI188="","",IF(AI188="-","-",IF(UPPER(AI188)="AB","+",VLOOKUP(AI188,'විෂය තොරතුරු'!$P$24:$Q$28,2))))</f>
        <v/>
      </c>
      <c r="BU188" s="168" t="str">
        <f aca="false">IF(AJ188="","",IF(AJ188="-","-",IF(UPPER(AJ188)="AB","+",VLOOKUP(AJ188,'විෂය තොරතුරු'!$P$24:$Q$28,2))))</f>
        <v/>
      </c>
      <c r="BV188" s="168" t="str">
        <f aca="false">IF(AK188="","",IF(AK188="-","-",IF(UPPER(AK188)="AB","+",VLOOKUP(AK188,'විෂය තොරතුරු'!$P$24:$Q$28,2))))</f>
        <v/>
      </c>
      <c r="BW188" s="169" t="str">
        <f aca="false">IF(AL188="","",IF(AL188="-","-",IF(UPPER(AL188)="AB","+",VLOOKUP(AL188,'විෂය තොරතුරු'!$P$24:$Q$28,2))))</f>
        <v/>
      </c>
      <c r="BX188" s="171" t="str">
        <f aca="false">IF($B188="","",COUNTIF($AP188:$BW188,"A"))</f>
        <v/>
      </c>
      <c r="BY188" s="171" t="str">
        <f aca="false">IF($B188="","",COUNTIF($AP188:$BW188,"B"))</f>
        <v/>
      </c>
      <c r="BZ188" s="171" t="str">
        <f aca="false">IF($B188="","",COUNTIF($AP188:$BW188,"C"))</f>
        <v/>
      </c>
      <c r="CA188" s="171" t="str">
        <f aca="false">IF($B188="","",COUNTIF($AP188:$BW188,"S"))</f>
        <v/>
      </c>
      <c r="CB188" s="171" t="str">
        <f aca="false">IF($B188="","",COUNTIF($AP188:$BW188,"W"))</f>
        <v/>
      </c>
      <c r="CC188" s="171" t="str">
        <f aca="false">IF(B188="","",SUM(BX188:CA188))</f>
        <v/>
      </c>
      <c r="CD188" s="169" t="str">
        <f aca="false">IF(B188="","",SUM(BX188:BZ188))</f>
        <v/>
      </c>
      <c r="CE188" s="172" t="str">
        <f aca="false">IF(B188="","",IF(AND(CC188&gt;=6,CD188&gt;=3,OR(E188&gt;=35,F188&gt;=35),L188&gt;=35),"6/3 සමත්",IF(AND(CC188&gt;=5,CD188&gt;=3,OR(E188&gt;=35,F188&gt;=35,L188&gt;=35)),"5/3 සමත්",IF(AND(CC188&gt;=4,CD188&gt;=1,OR(E188&gt;=20,F188&gt;=20,L188&gt;=20)),"සමත් කළ හැකි",IF(CB188=9,"W9","අසමත් ?")))))</f>
        <v/>
      </c>
    </row>
    <row r="189" customFormat="false" ht="13.8" hidden="false" customHeight="false" outlineLevel="0" collapsed="false">
      <c r="A189" s="160" t="n">
        <v>4</v>
      </c>
      <c r="B189" s="161"/>
      <c r="C189" s="161"/>
      <c r="D189" s="162"/>
      <c r="E189" s="163"/>
      <c r="F189" s="164"/>
      <c r="G189" s="163"/>
      <c r="H189" s="165"/>
      <c r="I189" s="165"/>
      <c r="J189" s="164"/>
      <c r="K189" s="163"/>
      <c r="L189" s="165"/>
      <c r="M189" s="165"/>
      <c r="N189" s="164"/>
      <c r="O189" s="163"/>
      <c r="P189" s="165"/>
      <c r="Q189" s="165"/>
      <c r="R189" s="165"/>
      <c r="S189" s="165"/>
      <c r="T189" s="165"/>
      <c r="U189" s="165"/>
      <c r="V189" s="164"/>
      <c r="W189" s="163"/>
      <c r="X189" s="165"/>
      <c r="Y189" s="165"/>
      <c r="Z189" s="165"/>
      <c r="AA189" s="165"/>
      <c r="AB189" s="165"/>
      <c r="AC189" s="165"/>
      <c r="AD189" s="164"/>
      <c r="AE189" s="163"/>
      <c r="AF189" s="165"/>
      <c r="AG189" s="165"/>
      <c r="AH189" s="165"/>
      <c r="AI189" s="165"/>
      <c r="AJ189" s="165"/>
      <c r="AK189" s="165"/>
      <c r="AL189" s="166"/>
      <c r="AM189" s="167" t="str">
        <f aca="false">IF(B189="","",SUM(E189:AL189))</f>
        <v/>
      </c>
      <c r="AN189" s="168" t="str">
        <f aca="false">IF(B189="","",AM189/9)</f>
        <v/>
      </c>
      <c r="AO189" s="169" t="str">
        <f aca="false">IF(B189="","",IF(AM189=0,"-",RANK(AM189,$AM$186:$AM$235,0)))</f>
        <v/>
      </c>
      <c r="AP189" s="167" t="str">
        <f aca="false">IF(E189="","",IF(E189="-","-",IF(UPPER(E189)="AB","+",VLOOKUP(E189,'විෂය තොරතුරු'!$P$24:$Q$28,2))))</f>
        <v/>
      </c>
      <c r="AQ189" s="168" t="str">
        <f aca="false">IF(F189="","",IF(F189="-","-",IF(UPPER(F189)="AB","+",VLOOKUP(F189,'විෂය තොරතුරු'!$P$24:$Q$28,2))))</f>
        <v/>
      </c>
      <c r="AR189" s="168" t="str">
        <f aca="false">IF(G189="","",IF(G189="-","-",IF(UPPER(G189)="AB","+",VLOOKUP(G189,'විෂය තොරතුරු'!$P$24:$Q$28,2))))</f>
        <v/>
      </c>
      <c r="AS189" s="168" t="str">
        <f aca="false">IF(H189="","",IF(H189="-","-",IF(UPPER(H189)="AB","+",VLOOKUP(H189,'විෂය තොරතුරු'!$P$24:$Q$28,2))))</f>
        <v/>
      </c>
      <c r="AT189" s="168" t="str">
        <f aca="false">IF(I189="","",IF(I189="-","-",IF(UPPER(I189)="AB","+",VLOOKUP(I189,'විෂය තොරතුරු'!$P$24:$Q$28,2))))</f>
        <v/>
      </c>
      <c r="AU189" s="170" t="str">
        <f aca="false">IF(J189="","",IF(J189="-","-",IF(UPPER(J189)="AB","+",VLOOKUP(J189,'විෂය තොරතුරු'!$P$24:$Q$28,2))))</f>
        <v/>
      </c>
      <c r="AV189" s="171" t="str">
        <f aca="false">IF(K189="","",IF(K189="-","-",IF(UPPER(K189)="AB","+",VLOOKUP(K189,'විෂය තොරතුරු'!$P$24:$Q$28,2))))</f>
        <v/>
      </c>
      <c r="AW189" s="168" t="str">
        <f aca="false">IF(L189="","",IF(L189="-","-",IF(UPPER(L189)="AB","+",VLOOKUP(L189,'විෂය තොරතුරු'!$P$24:$Q$28,2))))</f>
        <v/>
      </c>
      <c r="AX189" s="168" t="str">
        <f aca="false">IF(M189="","",IF(M189="-","-",IF(UPPER(M189)="AB","+",VLOOKUP(M189,'විෂය තොරතුරු'!$P$24:$Q$28,2))))</f>
        <v/>
      </c>
      <c r="AY189" s="169" t="str">
        <f aca="false">IF(N189="","",IF(N189="-","-",IF(UPPER(N189)="AB","+",VLOOKUP(N189,'විෂය තොරතුරු'!$P$24:$Q$28,2))))</f>
        <v/>
      </c>
      <c r="AZ189" s="167" t="str">
        <f aca="false">IF(O189="","",IF(O189="-","-",IF(UPPER(O189)="AB","+",VLOOKUP(O189,'විෂය තොරතුරු'!$P$24:$Q$28,2))))</f>
        <v/>
      </c>
      <c r="BA189" s="168" t="str">
        <f aca="false">IF(P189="","",IF(P189="-","-",IF(UPPER(P189)="AB","+",VLOOKUP(P189,'විෂය තොරතුරු'!$P$24:$Q$28,2))))</f>
        <v/>
      </c>
      <c r="BB189" s="168" t="str">
        <f aca="false">IF(Q189="","",IF(Q189="-","-",IF(UPPER(Q189)="AB","+",VLOOKUP(Q189,'විෂය තොරතුරු'!$P$24:$Q$28,2))))</f>
        <v/>
      </c>
      <c r="BC189" s="168" t="str">
        <f aca="false">IF(R189="","",IF(R189="-","-",IF(UPPER(R189)="AB","+",VLOOKUP(R189,'විෂය තොරතුරු'!$P$24:$Q$28,2))))</f>
        <v/>
      </c>
      <c r="BD189" s="168" t="str">
        <f aca="false">IF(S189="","",IF(S189="-","-",IF(UPPER(S189)="AB","+",VLOOKUP(S189,'විෂය තොරතුරු'!$P$24:$Q$28,2))))</f>
        <v/>
      </c>
      <c r="BE189" s="168" t="str">
        <f aca="false">IF(T189="","",IF(T189="-","-",IF(UPPER(T189)="AB","+",VLOOKUP(T189,'විෂය තොරතුරු'!$P$24:$Q$28,2))))</f>
        <v/>
      </c>
      <c r="BF189" s="168" t="str">
        <f aca="false">IF(U189="","",IF(U189="-","-",IF(UPPER(U189)="AB","+",VLOOKUP(U189,'විෂය තොරතුරු'!$P$24:$Q$28,2))))</f>
        <v/>
      </c>
      <c r="BG189" s="170" t="str">
        <f aca="false">IF(V189="","",IF(V189="-","-",IF(UPPER(V189)="AB","+",VLOOKUP(V189,'විෂය තොරතුරු'!$P$24:$Q$28,2))))</f>
        <v/>
      </c>
      <c r="BH189" s="171" t="str">
        <f aca="false">IF(W189="","",IF(W189="-","-",IF(UPPER(W189)="AB","+",VLOOKUP(W189,'විෂය තොරතුරු'!$P$24:$Q$28,2))))</f>
        <v/>
      </c>
      <c r="BI189" s="168" t="str">
        <f aca="false">IF(X189="","",IF(X189="-","-",IF(UPPER(X189)="AB","+",VLOOKUP(X189,'විෂය තොරතුරු'!$P$24:$Q$28,2))))</f>
        <v/>
      </c>
      <c r="BJ189" s="168" t="str">
        <f aca="false">IF(Y189="","",IF(Y189="-","-",IF(UPPER(Y189)="AB","+",VLOOKUP(Y189,'විෂය තොරතුරු'!$P$24:$Q$28,2))))</f>
        <v/>
      </c>
      <c r="BK189" s="168" t="str">
        <f aca="false">IF(Z189="","",IF(Z189="-","-",IF(UPPER(Z189)="AB","+",VLOOKUP(Z189,'විෂය තොරතුරු'!$P$24:$Q$28,2))))</f>
        <v/>
      </c>
      <c r="BL189" s="168" t="str">
        <f aca="false">IF(AA189="","",IF(AA189="-","-",IF(UPPER(AA189)="AB","+",VLOOKUP(AA189,'විෂය තොරතුරු'!$P$24:$Q$28,2))))</f>
        <v/>
      </c>
      <c r="BM189" s="168" t="str">
        <f aca="false">IF(AB189="","",IF(AB189="-","-",IF(UPPER(AB189)="AB","+",VLOOKUP(AB189,'විෂය තොරතුරු'!$P$24:$Q$28,2))))</f>
        <v/>
      </c>
      <c r="BN189" s="168" t="str">
        <f aca="false">IF(AC189="","",IF(AC189="-","-",IF(UPPER(AC189)="AB","+",VLOOKUP(AC189,'විෂය තොරතුරු'!$P$24:$Q$28,2))))</f>
        <v/>
      </c>
      <c r="BO189" s="169" t="str">
        <f aca="false">IF(AD189="","",IF(AD189="-","-",IF(UPPER(AD189)="AB","+",VLOOKUP(AD189,'විෂය තොරතුරු'!$P$24:$Q$28,2))))</f>
        <v/>
      </c>
      <c r="BP189" s="171" t="str">
        <f aca="false">IF(AE189="","",IF(AE189="-","-",IF(UPPER(AE189)="AB","+",VLOOKUP(AE189,'විෂය තොරතුරු'!$P$24:$Q$28,2))))</f>
        <v/>
      </c>
      <c r="BQ189" s="168" t="str">
        <f aca="false">IF(AF189="","",IF(AF189="-","-",IF(UPPER(AF189)="AB","+",VLOOKUP(AF189,'විෂය තොරතුරු'!$P$24:$Q$28,2))))</f>
        <v/>
      </c>
      <c r="BR189" s="168" t="str">
        <f aca="false">IF(AG189="","",IF(AG189="-","-",IF(UPPER(AG189)="AB","+",VLOOKUP(AG189,'විෂය තොරතුරු'!$P$24:$Q$28,2))))</f>
        <v/>
      </c>
      <c r="BS189" s="168" t="str">
        <f aca="false">IF(AH189="","",IF(AH189="-","-",IF(UPPER(AH189)="AB","+",VLOOKUP(AH189,'විෂය තොරතුරු'!$P$24:$Q$28,2))))</f>
        <v/>
      </c>
      <c r="BT189" s="168" t="str">
        <f aca="false">IF(AI189="","",IF(AI189="-","-",IF(UPPER(AI189)="AB","+",VLOOKUP(AI189,'විෂය තොරතුරු'!$P$24:$Q$28,2))))</f>
        <v/>
      </c>
      <c r="BU189" s="168" t="str">
        <f aca="false">IF(AJ189="","",IF(AJ189="-","-",IF(UPPER(AJ189)="AB","+",VLOOKUP(AJ189,'විෂය තොරතුරු'!$P$24:$Q$28,2))))</f>
        <v/>
      </c>
      <c r="BV189" s="168" t="str">
        <f aca="false">IF(AK189="","",IF(AK189="-","-",IF(UPPER(AK189)="AB","+",VLOOKUP(AK189,'විෂය තොරතුරු'!$P$24:$Q$28,2))))</f>
        <v/>
      </c>
      <c r="BW189" s="169" t="str">
        <f aca="false">IF(AL189="","",IF(AL189="-","-",IF(UPPER(AL189)="AB","+",VLOOKUP(AL189,'විෂය තොරතුරු'!$P$24:$Q$28,2))))</f>
        <v/>
      </c>
      <c r="BX189" s="171" t="str">
        <f aca="false">IF($B189="","",COUNTIF($AP189:$BW189,"A"))</f>
        <v/>
      </c>
      <c r="BY189" s="171" t="str">
        <f aca="false">IF($B189="","",COUNTIF($AP189:$BW189,"B"))</f>
        <v/>
      </c>
      <c r="BZ189" s="171" t="str">
        <f aca="false">IF($B189="","",COUNTIF($AP189:$BW189,"C"))</f>
        <v/>
      </c>
      <c r="CA189" s="171" t="str">
        <f aca="false">IF($B189="","",COUNTIF($AP189:$BW189,"S"))</f>
        <v/>
      </c>
      <c r="CB189" s="171" t="str">
        <f aca="false">IF($B189="","",COUNTIF($AP189:$BW189,"W"))</f>
        <v/>
      </c>
      <c r="CC189" s="171" t="str">
        <f aca="false">IF(B189="","",SUM(BX189:CA189))</f>
        <v/>
      </c>
      <c r="CD189" s="169" t="str">
        <f aca="false">IF(B189="","",SUM(BX189:BZ189))</f>
        <v/>
      </c>
      <c r="CE189" s="172" t="str">
        <f aca="false">IF(B189="","",IF(AND(CC189&gt;=6,CD189&gt;=3,OR(E189&gt;=35,F189&gt;=35),L189&gt;=35),"6/3 සමත්",IF(AND(CC189&gt;=5,CD189&gt;=3,OR(E189&gt;=35,F189&gt;=35,L189&gt;=35)),"5/3 සමත්",IF(AND(CC189&gt;=4,CD189&gt;=1,OR(E189&gt;=20,F189&gt;=20,L189&gt;=20)),"සමත් කළ හැකි",IF(CB189=9,"W9","අසමත් ?")))))</f>
        <v/>
      </c>
    </row>
    <row r="190" customFormat="false" ht="13.8" hidden="false" customHeight="false" outlineLevel="0" collapsed="false">
      <c r="A190" s="160" t="n">
        <v>5</v>
      </c>
      <c r="B190" s="161"/>
      <c r="C190" s="161"/>
      <c r="D190" s="162"/>
      <c r="E190" s="163"/>
      <c r="F190" s="164"/>
      <c r="G190" s="163"/>
      <c r="H190" s="165"/>
      <c r="I190" s="165"/>
      <c r="J190" s="164"/>
      <c r="K190" s="163"/>
      <c r="L190" s="165"/>
      <c r="M190" s="165"/>
      <c r="N190" s="164"/>
      <c r="O190" s="163"/>
      <c r="P190" s="165"/>
      <c r="Q190" s="165"/>
      <c r="R190" s="165"/>
      <c r="S190" s="165"/>
      <c r="T190" s="165"/>
      <c r="U190" s="165"/>
      <c r="V190" s="164"/>
      <c r="W190" s="163"/>
      <c r="X190" s="165"/>
      <c r="Y190" s="165"/>
      <c r="Z190" s="165"/>
      <c r="AA190" s="165"/>
      <c r="AB190" s="165"/>
      <c r="AC190" s="165"/>
      <c r="AD190" s="164"/>
      <c r="AE190" s="163"/>
      <c r="AF190" s="165"/>
      <c r="AG190" s="165"/>
      <c r="AH190" s="165"/>
      <c r="AI190" s="165"/>
      <c r="AJ190" s="165"/>
      <c r="AK190" s="165"/>
      <c r="AL190" s="166"/>
      <c r="AM190" s="167" t="str">
        <f aca="false">IF(B190="","",SUM(E190:AL190))</f>
        <v/>
      </c>
      <c r="AN190" s="168" t="str">
        <f aca="false">IF(B190="","",AM190/9)</f>
        <v/>
      </c>
      <c r="AO190" s="169" t="str">
        <f aca="false">IF(B190="","",IF(AM190=0,"-",RANK(AM190,$AM$186:$AM$235,0)))</f>
        <v/>
      </c>
      <c r="AP190" s="167" t="str">
        <f aca="false">IF(E190="","",IF(E190="-","-",IF(UPPER(E190)="AB","+",VLOOKUP(E190,'විෂය තොරතුරු'!$P$24:$Q$28,2))))</f>
        <v/>
      </c>
      <c r="AQ190" s="168" t="str">
        <f aca="false">IF(F190="","",IF(F190="-","-",IF(UPPER(F190)="AB","+",VLOOKUP(F190,'විෂය තොරතුරු'!$P$24:$Q$28,2))))</f>
        <v/>
      </c>
      <c r="AR190" s="168" t="str">
        <f aca="false">IF(G190="","",IF(G190="-","-",IF(UPPER(G190)="AB","+",VLOOKUP(G190,'විෂය තොරතුරු'!$P$24:$Q$28,2))))</f>
        <v/>
      </c>
      <c r="AS190" s="168" t="str">
        <f aca="false">IF(H190="","",IF(H190="-","-",IF(UPPER(H190)="AB","+",VLOOKUP(H190,'විෂය තොරතුරු'!$P$24:$Q$28,2))))</f>
        <v/>
      </c>
      <c r="AT190" s="168" t="str">
        <f aca="false">IF(I190="","",IF(I190="-","-",IF(UPPER(I190)="AB","+",VLOOKUP(I190,'විෂය තොරතුරු'!$P$24:$Q$28,2))))</f>
        <v/>
      </c>
      <c r="AU190" s="170" t="str">
        <f aca="false">IF(J190="","",IF(J190="-","-",IF(UPPER(J190)="AB","+",VLOOKUP(J190,'විෂය තොරතුරු'!$P$24:$Q$28,2))))</f>
        <v/>
      </c>
      <c r="AV190" s="171" t="str">
        <f aca="false">IF(K190="","",IF(K190="-","-",IF(UPPER(K190)="AB","+",VLOOKUP(K190,'විෂය තොරතුරු'!$P$24:$Q$28,2))))</f>
        <v/>
      </c>
      <c r="AW190" s="168" t="str">
        <f aca="false">IF(L190="","",IF(L190="-","-",IF(UPPER(L190)="AB","+",VLOOKUP(L190,'විෂය තොරතුරු'!$P$24:$Q$28,2))))</f>
        <v/>
      </c>
      <c r="AX190" s="168" t="str">
        <f aca="false">IF(M190="","",IF(M190="-","-",IF(UPPER(M190)="AB","+",VLOOKUP(M190,'විෂය තොරතුරු'!$P$24:$Q$28,2))))</f>
        <v/>
      </c>
      <c r="AY190" s="169" t="str">
        <f aca="false">IF(N190="","",IF(N190="-","-",IF(UPPER(N190)="AB","+",VLOOKUP(N190,'විෂය තොරතුරු'!$P$24:$Q$28,2))))</f>
        <v/>
      </c>
      <c r="AZ190" s="167" t="str">
        <f aca="false">IF(O190="","",IF(O190="-","-",IF(UPPER(O190)="AB","+",VLOOKUP(O190,'විෂය තොරතුරු'!$P$24:$Q$28,2))))</f>
        <v/>
      </c>
      <c r="BA190" s="168" t="str">
        <f aca="false">IF(P190="","",IF(P190="-","-",IF(UPPER(P190)="AB","+",VLOOKUP(P190,'විෂය තොරතුරු'!$P$24:$Q$28,2))))</f>
        <v/>
      </c>
      <c r="BB190" s="168" t="str">
        <f aca="false">IF(Q190="","",IF(Q190="-","-",IF(UPPER(Q190)="AB","+",VLOOKUP(Q190,'විෂය තොරතුරු'!$P$24:$Q$28,2))))</f>
        <v/>
      </c>
      <c r="BC190" s="168" t="str">
        <f aca="false">IF(R190="","",IF(R190="-","-",IF(UPPER(R190)="AB","+",VLOOKUP(R190,'විෂය තොරතුරු'!$P$24:$Q$28,2))))</f>
        <v/>
      </c>
      <c r="BD190" s="168" t="str">
        <f aca="false">IF(S190="","",IF(S190="-","-",IF(UPPER(S190)="AB","+",VLOOKUP(S190,'විෂය තොරතුරු'!$P$24:$Q$28,2))))</f>
        <v/>
      </c>
      <c r="BE190" s="168" t="str">
        <f aca="false">IF(T190="","",IF(T190="-","-",IF(UPPER(T190)="AB","+",VLOOKUP(T190,'විෂය තොරතුරු'!$P$24:$Q$28,2))))</f>
        <v/>
      </c>
      <c r="BF190" s="168" t="str">
        <f aca="false">IF(U190="","",IF(U190="-","-",IF(UPPER(U190)="AB","+",VLOOKUP(U190,'විෂය තොරතුරු'!$P$24:$Q$28,2))))</f>
        <v/>
      </c>
      <c r="BG190" s="170" t="str">
        <f aca="false">IF(V190="","",IF(V190="-","-",IF(UPPER(V190)="AB","+",VLOOKUP(V190,'විෂය තොරතුරු'!$P$24:$Q$28,2))))</f>
        <v/>
      </c>
      <c r="BH190" s="171" t="str">
        <f aca="false">IF(W190="","",IF(W190="-","-",IF(UPPER(W190)="AB","+",VLOOKUP(W190,'විෂය තොරතුරු'!$P$24:$Q$28,2))))</f>
        <v/>
      </c>
      <c r="BI190" s="168" t="str">
        <f aca="false">IF(X190="","",IF(X190="-","-",IF(UPPER(X190)="AB","+",VLOOKUP(X190,'විෂය තොරතුරු'!$P$24:$Q$28,2))))</f>
        <v/>
      </c>
      <c r="BJ190" s="168" t="str">
        <f aca="false">IF(Y190="","",IF(Y190="-","-",IF(UPPER(Y190)="AB","+",VLOOKUP(Y190,'විෂය තොරතුරු'!$P$24:$Q$28,2))))</f>
        <v/>
      </c>
      <c r="BK190" s="168" t="str">
        <f aca="false">IF(Z190="","",IF(Z190="-","-",IF(UPPER(Z190)="AB","+",VLOOKUP(Z190,'විෂය තොරතුරු'!$P$24:$Q$28,2))))</f>
        <v/>
      </c>
      <c r="BL190" s="168" t="str">
        <f aca="false">IF(AA190="","",IF(AA190="-","-",IF(UPPER(AA190)="AB","+",VLOOKUP(AA190,'විෂය තොරතුරු'!$P$24:$Q$28,2))))</f>
        <v/>
      </c>
      <c r="BM190" s="168" t="str">
        <f aca="false">IF(AB190="","",IF(AB190="-","-",IF(UPPER(AB190)="AB","+",VLOOKUP(AB190,'විෂය තොරතුරු'!$P$24:$Q$28,2))))</f>
        <v/>
      </c>
      <c r="BN190" s="168" t="str">
        <f aca="false">IF(AC190="","",IF(AC190="-","-",IF(UPPER(AC190)="AB","+",VLOOKUP(AC190,'විෂය තොරතුරු'!$P$24:$Q$28,2))))</f>
        <v/>
      </c>
      <c r="BO190" s="169" t="str">
        <f aca="false">IF(AD190="","",IF(AD190="-","-",IF(UPPER(AD190)="AB","+",VLOOKUP(AD190,'විෂය තොරතුරු'!$P$24:$Q$28,2))))</f>
        <v/>
      </c>
      <c r="BP190" s="171" t="str">
        <f aca="false">IF(AE190="","",IF(AE190="-","-",IF(UPPER(AE190)="AB","+",VLOOKUP(AE190,'විෂය තොරතුරු'!$P$24:$Q$28,2))))</f>
        <v/>
      </c>
      <c r="BQ190" s="168" t="str">
        <f aca="false">IF(AF190="","",IF(AF190="-","-",IF(UPPER(AF190)="AB","+",VLOOKUP(AF190,'විෂය තොරතුරු'!$P$24:$Q$28,2))))</f>
        <v/>
      </c>
      <c r="BR190" s="168" t="str">
        <f aca="false">IF(AG190="","",IF(AG190="-","-",IF(UPPER(AG190)="AB","+",VLOOKUP(AG190,'විෂය තොරතුරු'!$P$24:$Q$28,2))))</f>
        <v/>
      </c>
      <c r="BS190" s="168" t="str">
        <f aca="false">IF(AH190="","",IF(AH190="-","-",IF(UPPER(AH190)="AB","+",VLOOKUP(AH190,'විෂය තොරතුරු'!$P$24:$Q$28,2))))</f>
        <v/>
      </c>
      <c r="BT190" s="168" t="str">
        <f aca="false">IF(AI190="","",IF(AI190="-","-",IF(UPPER(AI190)="AB","+",VLOOKUP(AI190,'විෂය තොරතුරු'!$P$24:$Q$28,2))))</f>
        <v/>
      </c>
      <c r="BU190" s="168" t="str">
        <f aca="false">IF(AJ190="","",IF(AJ190="-","-",IF(UPPER(AJ190)="AB","+",VLOOKUP(AJ190,'විෂය තොරතුරු'!$P$24:$Q$28,2))))</f>
        <v/>
      </c>
      <c r="BV190" s="168" t="str">
        <f aca="false">IF(AK190="","",IF(AK190="-","-",IF(UPPER(AK190)="AB","+",VLOOKUP(AK190,'විෂය තොරතුරු'!$P$24:$Q$28,2))))</f>
        <v/>
      </c>
      <c r="BW190" s="169" t="str">
        <f aca="false">IF(AL190="","",IF(AL190="-","-",IF(UPPER(AL190)="AB","+",VLOOKUP(AL190,'විෂය තොරතුරු'!$P$24:$Q$28,2))))</f>
        <v/>
      </c>
      <c r="BX190" s="171" t="str">
        <f aca="false">IF($B190="","",COUNTIF($AP190:$BW190,"A"))</f>
        <v/>
      </c>
      <c r="BY190" s="171" t="str">
        <f aca="false">IF($B190="","",COUNTIF($AP190:$BW190,"B"))</f>
        <v/>
      </c>
      <c r="BZ190" s="171" t="str">
        <f aca="false">IF($B190="","",COUNTIF($AP190:$BW190,"C"))</f>
        <v/>
      </c>
      <c r="CA190" s="171" t="str">
        <f aca="false">IF($B190="","",COUNTIF($AP190:$BW190,"S"))</f>
        <v/>
      </c>
      <c r="CB190" s="171" t="str">
        <f aca="false">IF($B190="","",COUNTIF($AP190:$BW190,"W"))</f>
        <v/>
      </c>
      <c r="CC190" s="171" t="str">
        <f aca="false">IF(B190="","",SUM(BX190:CA190))</f>
        <v/>
      </c>
      <c r="CD190" s="169" t="str">
        <f aca="false">IF(B190="","",SUM(BX190:BZ190))</f>
        <v/>
      </c>
      <c r="CE190" s="172" t="str">
        <f aca="false">IF(B190="","",IF(AND(CC190&gt;=6,CD190&gt;=3,OR(E190&gt;=35,F190&gt;=35),L190&gt;=35),"6/3 සමත්",IF(AND(CC190&gt;=5,CD190&gt;=3,OR(E190&gt;=35,F190&gt;=35,L190&gt;=35)),"5/3 සමත්",IF(AND(CC190&gt;=4,CD190&gt;=1,OR(E190&gt;=20,F190&gt;=20,L190&gt;=20)),"සමත් කළ හැකි",IF(CB190=9,"W9","අසමත් ?")))))</f>
        <v/>
      </c>
    </row>
    <row r="191" customFormat="false" ht="13.8" hidden="false" customHeight="false" outlineLevel="0" collapsed="false">
      <c r="A191" s="160" t="n">
        <v>6</v>
      </c>
      <c r="B191" s="175"/>
      <c r="C191" s="161"/>
      <c r="D191" s="162"/>
      <c r="E191" s="163"/>
      <c r="F191" s="164"/>
      <c r="G191" s="163"/>
      <c r="H191" s="165"/>
      <c r="I191" s="165"/>
      <c r="J191" s="164"/>
      <c r="K191" s="163"/>
      <c r="L191" s="165"/>
      <c r="M191" s="165"/>
      <c r="N191" s="164"/>
      <c r="O191" s="163"/>
      <c r="P191" s="165"/>
      <c r="Q191" s="165"/>
      <c r="R191" s="165"/>
      <c r="S191" s="165"/>
      <c r="T191" s="165"/>
      <c r="U191" s="165"/>
      <c r="V191" s="164"/>
      <c r="W191" s="163"/>
      <c r="X191" s="165"/>
      <c r="Y191" s="165"/>
      <c r="Z191" s="165"/>
      <c r="AA191" s="165"/>
      <c r="AB191" s="165"/>
      <c r="AC191" s="165"/>
      <c r="AD191" s="164"/>
      <c r="AE191" s="163"/>
      <c r="AF191" s="165"/>
      <c r="AG191" s="165"/>
      <c r="AH191" s="165"/>
      <c r="AI191" s="165"/>
      <c r="AJ191" s="165"/>
      <c r="AK191" s="165"/>
      <c r="AL191" s="166"/>
      <c r="AM191" s="167" t="str">
        <f aca="false">IF(B191="","",SUM(E191:AL191))</f>
        <v/>
      </c>
      <c r="AN191" s="168" t="str">
        <f aca="false">IF(B191="","",AM191/9)</f>
        <v/>
      </c>
      <c r="AO191" s="169" t="str">
        <f aca="false">IF(B191="","",IF(AM191=0,"-",RANK(AM191,$AM$186:$AM$235,0)))</f>
        <v/>
      </c>
      <c r="AP191" s="167" t="str">
        <f aca="false">IF(E191="","",IF(E191="-","-",IF(UPPER(E191)="AB","+",VLOOKUP(E191,'විෂය තොරතුරු'!$P$24:$Q$28,2))))</f>
        <v/>
      </c>
      <c r="AQ191" s="168" t="str">
        <f aca="false">IF(F191="","",IF(F191="-","-",IF(UPPER(F191)="AB","+",VLOOKUP(F191,'විෂය තොරතුරු'!$P$24:$Q$28,2))))</f>
        <v/>
      </c>
      <c r="AR191" s="168" t="str">
        <f aca="false">IF(G191="","",IF(G191="-","-",IF(UPPER(G191)="AB","+",VLOOKUP(G191,'විෂය තොරතුරු'!$P$24:$Q$28,2))))</f>
        <v/>
      </c>
      <c r="AS191" s="168" t="str">
        <f aca="false">IF(H191="","",IF(H191="-","-",IF(UPPER(H191)="AB","+",VLOOKUP(H191,'විෂය තොරතුරු'!$P$24:$Q$28,2))))</f>
        <v/>
      </c>
      <c r="AT191" s="168" t="str">
        <f aca="false">IF(I191="","",IF(I191="-","-",IF(UPPER(I191)="AB","+",VLOOKUP(I191,'විෂය තොරතුරු'!$P$24:$Q$28,2))))</f>
        <v/>
      </c>
      <c r="AU191" s="170" t="str">
        <f aca="false">IF(J191="","",IF(J191="-","-",IF(UPPER(J191)="AB","+",VLOOKUP(J191,'විෂය තොරතුරු'!$P$24:$Q$28,2))))</f>
        <v/>
      </c>
      <c r="AV191" s="171" t="str">
        <f aca="false">IF(K191="","",IF(K191="-","-",IF(UPPER(K191)="AB","+",VLOOKUP(K191,'විෂය තොරතුරු'!$P$24:$Q$28,2))))</f>
        <v/>
      </c>
      <c r="AW191" s="168" t="str">
        <f aca="false">IF(L191="","",IF(L191="-","-",IF(UPPER(L191)="AB","+",VLOOKUP(L191,'විෂය තොරතුරු'!$P$24:$Q$28,2))))</f>
        <v/>
      </c>
      <c r="AX191" s="168" t="str">
        <f aca="false">IF(M191="","",IF(M191="-","-",IF(UPPER(M191)="AB","+",VLOOKUP(M191,'විෂය තොරතුරු'!$P$24:$Q$28,2))))</f>
        <v/>
      </c>
      <c r="AY191" s="169" t="str">
        <f aca="false">IF(N191="","",IF(N191="-","-",IF(UPPER(N191)="AB","+",VLOOKUP(N191,'විෂය තොරතුරු'!$P$24:$Q$28,2))))</f>
        <v/>
      </c>
      <c r="AZ191" s="167" t="str">
        <f aca="false">IF(O191="","",IF(O191="-","-",IF(UPPER(O191)="AB","+",VLOOKUP(O191,'විෂය තොරතුරු'!$P$24:$Q$28,2))))</f>
        <v/>
      </c>
      <c r="BA191" s="168" t="str">
        <f aca="false">IF(P191="","",IF(P191="-","-",IF(UPPER(P191)="AB","+",VLOOKUP(P191,'විෂය තොරතුරු'!$P$24:$Q$28,2))))</f>
        <v/>
      </c>
      <c r="BB191" s="168" t="str">
        <f aca="false">IF(Q191="","",IF(Q191="-","-",IF(UPPER(Q191)="AB","+",VLOOKUP(Q191,'විෂය තොරතුරු'!$P$24:$Q$28,2))))</f>
        <v/>
      </c>
      <c r="BC191" s="168" t="str">
        <f aca="false">IF(R191="","",IF(R191="-","-",IF(UPPER(R191)="AB","+",VLOOKUP(R191,'විෂය තොරතුරු'!$P$24:$Q$28,2))))</f>
        <v/>
      </c>
      <c r="BD191" s="168" t="str">
        <f aca="false">IF(S191="","",IF(S191="-","-",IF(UPPER(S191)="AB","+",VLOOKUP(S191,'විෂය තොරතුරු'!$P$24:$Q$28,2))))</f>
        <v/>
      </c>
      <c r="BE191" s="168" t="str">
        <f aca="false">IF(T191="","",IF(T191="-","-",IF(UPPER(T191)="AB","+",VLOOKUP(T191,'විෂය තොරතුරු'!$P$24:$Q$28,2))))</f>
        <v/>
      </c>
      <c r="BF191" s="168" t="str">
        <f aca="false">IF(U191="","",IF(U191="-","-",IF(UPPER(U191)="AB","+",VLOOKUP(U191,'විෂය තොරතුරු'!$P$24:$Q$28,2))))</f>
        <v/>
      </c>
      <c r="BG191" s="170" t="str">
        <f aca="false">IF(V191="","",IF(V191="-","-",IF(UPPER(V191)="AB","+",VLOOKUP(V191,'විෂය තොරතුරු'!$P$24:$Q$28,2))))</f>
        <v/>
      </c>
      <c r="BH191" s="171" t="str">
        <f aca="false">IF(W191="","",IF(W191="-","-",IF(UPPER(W191)="AB","+",VLOOKUP(W191,'විෂය තොරතුරු'!$P$24:$Q$28,2))))</f>
        <v/>
      </c>
      <c r="BI191" s="168" t="str">
        <f aca="false">IF(X191="","",IF(X191="-","-",IF(UPPER(X191)="AB","+",VLOOKUP(X191,'විෂය තොරතුරු'!$P$24:$Q$28,2))))</f>
        <v/>
      </c>
      <c r="BJ191" s="168" t="str">
        <f aca="false">IF(Y191="","",IF(Y191="-","-",IF(UPPER(Y191)="AB","+",VLOOKUP(Y191,'විෂය තොරතුරු'!$P$24:$Q$28,2))))</f>
        <v/>
      </c>
      <c r="BK191" s="168" t="str">
        <f aca="false">IF(Z191="","",IF(Z191="-","-",IF(UPPER(Z191)="AB","+",VLOOKUP(Z191,'විෂය තොරතුරු'!$P$24:$Q$28,2))))</f>
        <v/>
      </c>
      <c r="BL191" s="168" t="str">
        <f aca="false">IF(AA191="","",IF(AA191="-","-",IF(UPPER(AA191)="AB","+",VLOOKUP(AA191,'විෂය තොරතුරු'!$P$24:$Q$28,2))))</f>
        <v/>
      </c>
      <c r="BM191" s="168" t="str">
        <f aca="false">IF(AB191="","",IF(AB191="-","-",IF(UPPER(AB191)="AB","+",VLOOKUP(AB191,'විෂය තොරතුරු'!$P$24:$Q$28,2))))</f>
        <v/>
      </c>
      <c r="BN191" s="168" t="str">
        <f aca="false">IF(AC191="","",IF(AC191="-","-",IF(UPPER(AC191)="AB","+",VLOOKUP(AC191,'විෂය තොරතුරු'!$P$24:$Q$28,2))))</f>
        <v/>
      </c>
      <c r="BO191" s="169" t="str">
        <f aca="false">IF(AD191="","",IF(AD191="-","-",IF(UPPER(AD191)="AB","+",VLOOKUP(AD191,'විෂය තොරතුරු'!$P$24:$Q$28,2))))</f>
        <v/>
      </c>
      <c r="BP191" s="171" t="str">
        <f aca="false">IF(AE191="","",IF(AE191="-","-",IF(UPPER(AE191)="AB","+",VLOOKUP(AE191,'විෂය තොරතුරු'!$P$24:$Q$28,2))))</f>
        <v/>
      </c>
      <c r="BQ191" s="168" t="str">
        <f aca="false">IF(AF191="","",IF(AF191="-","-",IF(UPPER(AF191)="AB","+",VLOOKUP(AF191,'විෂය තොරතුරු'!$P$24:$Q$28,2))))</f>
        <v/>
      </c>
      <c r="BR191" s="168" t="str">
        <f aca="false">IF(AG191="","",IF(AG191="-","-",IF(UPPER(AG191)="AB","+",VLOOKUP(AG191,'විෂය තොරතුරු'!$P$24:$Q$28,2))))</f>
        <v/>
      </c>
      <c r="BS191" s="168" t="str">
        <f aca="false">IF(AH191="","",IF(AH191="-","-",IF(UPPER(AH191)="AB","+",VLOOKUP(AH191,'විෂය තොරතුරු'!$P$24:$Q$28,2))))</f>
        <v/>
      </c>
      <c r="BT191" s="168" t="str">
        <f aca="false">IF(AI191="","",IF(AI191="-","-",IF(UPPER(AI191)="AB","+",VLOOKUP(AI191,'විෂය තොරතුරු'!$P$24:$Q$28,2))))</f>
        <v/>
      </c>
      <c r="BU191" s="168" t="str">
        <f aca="false">IF(AJ191="","",IF(AJ191="-","-",IF(UPPER(AJ191)="AB","+",VLOOKUP(AJ191,'විෂය තොරතුරු'!$P$24:$Q$28,2))))</f>
        <v/>
      </c>
      <c r="BV191" s="168" t="str">
        <f aca="false">IF(AK191="","",IF(AK191="-","-",IF(UPPER(AK191)="AB","+",VLOOKUP(AK191,'විෂය තොරතුරු'!$P$24:$Q$28,2))))</f>
        <v/>
      </c>
      <c r="BW191" s="169" t="str">
        <f aca="false">IF(AL191="","",IF(AL191="-","-",IF(UPPER(AL191)="AB","+",VLOOKUP(AL191,'විෂය තොරතුරු'!$P$24:$Q$28,2))))</f>
        <v/>
      </c>
      <c r="BX191" s="171" t="str">
        <f aca="false">IF($B191="","",COUNTIF($AP191:$BW191,"A"))</f>
        <v/>
      </c>
      <c r="BY191" s="171" t="str">
        <f aca="false">IF($B191="","",COUNTIF($AP191:$BW191,"B"))</f>
        <v/>
      </c>
      <c r="BZ191" s="171" t="str">
        <f aca="false">IF($B191="","",COUNTIF($AP191:$BW191,"C"))</f>
        <v/>
      </c>
      <c r="CA191" s="171" t="str">
        <f aca="false">IF($B191="","",COUNTIF($AP191:$BW191,"S"))</f>
        <v/>
      </c>
      <c r="CB191" s="171" t="str">
        <f aca="false">IF($B191="","",COUNTIF($AP191:$BW191,"W"))</f>
        <v/>
      </c>
      <c r="CC191" s="171" t="str">
        <f aca="false">IF(B191="","",SUM(BX191:CA191))</f>
        <v/>
      </c>
      <c r="CD191" s="169" t="str">
        <f aca="false">IF(B191="","",SUM(BX191:BZ191))</f>
        <v/>
      </c>
      <c r="CE191" s="172" t="str">
        <f aca="false">IF(B191="","",IF(AND(CC191&gt;=6,CD191&gt;=3,OR(E191&gt;=35,F191&gt;=35),L191&gt;=35),"6/3 සමත්",IF(AND(CC191&gt;=5,CD191&gt;=3,OR(E191&gt;=35,F191&gt;=35,L191&gt;=35)),"5/3 සමත්",IF(AND(CC191&gt;=4,CD191&gt;=1,OR(E191&gt;=20,F191&gt;=20,L191&gt;=20)),"සමත් කළ හැකි",IF(CB191=9,"W9","අසමත් ?")))))</f>
        <v/>
      </c>
    </row>
    <row r="192" customFormat="false" ht="13.8" hidden="false" customHeight="false" outlineLevel="0" collapsed="false">
      <c r="A192" s="160" t="n">
        <v>7</v>
      </c>
      <c r="B192" s="161"/>
      <c r="C192" s="161"/>
      <c r="D192" s="162"/>
      <c r="E192" s="163"/>
      <c r="F192" s="164"/>
      <c r="G192" s="163"/>
      <c r="H192" s="165"/>
      <c r="I192" s="165"/>
      <c r="J192" s="164"/>
      <c r="K192" s="163"/>
      <c r="L192" s="165"/>
      <c r="M192" s="165"/>
      <c r="N192" s="164"/>
      <c r="O192" s="163"/>
      <c r="P192" s="165"/>
      <c r="Q192" s="165"/>
      <c r="R192" s="165"/>
      <c r="S192" s="165"/>
      <c r="T192" s="165"/>
      <c r="U192" s="165"/>
      <c r="V192" s="164"/>
      <c r="W192" s="163"/>
      <c r="X192" s="165"/>
      <c r="Y192" s="165"/>
      <c r="Z192" s="165"/>
      <c r="AA192" s="165"/>
      <c r="AB192" s="165"/>
      <c r="AC192" s="165"/>
      <c r="AD192" s="164"/>
      <c r="AE192" s="163"/>
      <c r="AF192" s="165"/>
      <c r="AG192" s="165"/>
      <c r="AH192" s="165"/>
      <c r="AI192" s="165"/>
      <c r="AJ192" s="165"/>
      <c r="AK192" s="165"/>
      <c r="AL192" s="166"/>
      <c r="AM192" s="167" t="str">
        <f aca="false">IF(B192="","",SUM(E192:AL192))</f>
        <v/>
      </c>
      <c r="AN192" s="168" t="str">
        <f aca="false">IF(B192="","",AM192/9)</f>
        <v/>
      </c>
      <c r="AO192" s="169" t="str">
        <f aca="false">IF(B192="","",IF(AM192=0,"-",RANK(AM192,$AM$186:$AM$235,0)))</f>
        <v/>
      </c>
      <c r="AP192" s="167" t="str">
        <f aca="false">IF(E192="","",IF(E192="-","-",IF(UPPER(E192)="AB","+",VLOOKUP(E192,'විෂය තොරතුරු'!$P$24:$Q$28,2))))</f>
        <v/>
      </c>
      <c r="AQ192" s="168" t="str">
        <f aca="false">IF(F192="","",IF(F192="-","-",IF(UPPER(F192)="AB","+",VLOOKUP(F192,'විෂය තොරතුරු'!$P$24:$Q$28,2))))</f>
        <v/>
      </c>
      <c r="AR192" s="168" t="str">
        <f aca="false">IF(G192="","",IF(G192="-","-",IF(UPPER(G192)="AB","+",VLOOKUP(G192,'විෂය තොරතුරු'!$P$24:$Q$28,2))))</f>
        <v/>
      </c>
      <c r="AS192" s="168" t="str">
        <f aca="false">IF(H192="","",IF(H192="-","-",IF(UPPER(H192)="AB","+",VLOOKUP(H192,'විෂය තොරතුරු'!$P$24:$Q$28,2))))</f>
        <v/>
      </c>
      <c r="AT192" s="168" t="str">
        <f aca="false">IF(I192="","",IF(I192="-","-",IF(UPPER(I192)="AB","+",VLOOKUP(I192,'විෂය තොරතුරු'!$P$24:$Q$28,2))))</f>
        <v/>
      </c>
      <c r="AU192" s="170" t="str">
        <f aca="false">IF(J192="","",IF(J192="-","-",IF(UPPER(J192)="AB","+",VLOOKUP(J192,'විෂය තොරතුරු'!$P$24:$Q$28,2))))</f>
        <v/>
      </c>
      <c r="AV192" s="171" t="str">
        <f aca="false">IF(K192="","",IF(K192="-","-",IF(UPPER(K192)="AB","+",VLOOKUP(K192,'විෂය තොරතුරු'!$P$24:$Q$28,2))))</f>
        <v/>
      </c>
      <c r="AW192" s="168" t="str">
        <f aca="false">IF(L192="","",IF(L192="-","-",IF(UPPER(L192)="AB","+",VLOOKUP(L192,'විෂය තොරතුරු'!$P$24:$Q$28,2))))</f>
        <v/>
      </c>
      <c r="AX192" s="168" t="str">
        <f aca="false">IF(M192="","",IF(M192="-","-",IF(UPPER(M192)="AB","+",VLOOKUP(M192,'විෂය තොරතුරු'!$P$24:$Q$28,2))))</f>
        <v/>
      </c>
      <c r="AY192" s="169" t="str">
        <f aca="false">IF(N192="","",IF(N192="-","-",IF(UPPER(N192)="AB","+",VLOOKUP(N192,'විෂය තොරතුරු'!$P$24:$Q$28,2))))</f>
        <v/>
      </c>
      <c r="AZ192" s="167" t="str">
        <f aca="false">IF(O192="","",IF(O192="-","-",IF(UPPER(O192)="AB","+",VLOOKUP(O192,'විෂය තොරතුරු'!$P$24:$Q$28,2))))</f>
        <v/>
      </c>
      <c r="BA192" s="168" t="str">
        <f aca="false">IF(P192="","",IF(P192="-","-",IF(UPPER(P192)="AB","+",VLOOKUP(P192,'විෂය තොරතුරු'!$P$24:$Q$28,2))))</f>
        <v/>
      </c>
      <c r="BB192" s="168" t="str">
        <f aca="false">IF(Q192="","",IF(Q192="-","-",IF(UPPER(Q192)="AB","+",VLOOKUP(Q192,'විෂය තොරතුරු'!$P$24:$Q$28,2))))</f>
        <v/>
      </c>
      <c r="BC192" s="168" t="str">
        <f aca="false">IF(R192="","",IF(R192="-","-",IF(UPPER(R192)="AB","+",VLOOKUP(R192,'විෂය තොරතුරු'!$P$24:$Q$28,2))))</f>
        <v/>
      </c>
      <c r="BD192" s="168" t="str">
        <f aca="false">IF(S192="","",IF(S192="-","-",IF(UPPER(S192)="AB","+",VLOOKUP(S192,'විෂය තොරතුරු'!$P$24:$Q$28,2))))</f>
        <v/>
      </c>
      <c r="BE192" s="168" t="str">
        <f aca="false">IF(T192="","",IF(T192="-","-",IF(UPPER(T192)="AB","+",VLOOKUP(T192,'විෂය තොරතුරු'!$P$24:$Q$28,2))))</f>
        <v/>
      </c>
      <c r="BF192" s="168" t="str">
        <f aca="false">IF(U192="","",IF(U192="-","-",IF(UPPER(U192)="AB","+",VLOOKUP(U192,'විෂය තොරතුරු'!$P$24:$Q$28,2))))</f>
        <v/>
      </c>
      <c r="BG192" s="170" t="str">
        <f aca="false">IF(V192="","",IF(V192="-","-",IF(UPPER(V192)="AB","+",VLOOKUP(V192,'විෂය තොරතුරු'!$P$24:$Q$28,2))))</f>
        <v/>
      </c>
      <c r="BH192" s="171" t="str">
        <f aca="false">IF(W192="","",IF(W192="-","-",IF(UPPER(W192)="AB","+",VLOOKUP(W192,'විෂය තොරතුරු'!$P$24:$Q$28,2))))</f>
        <v/>
      </c>
      <c r="BI192" s="168" t="str">
        <f aca="false">IF(X192="","",IF(X192="-","-",IF(UPPER(X192)="AB","+",VLOOKUP(X192,'විෂය තොරතුරු'!$P$24:$Q$28,2))))</f>
        <v/>
      </c>
      <c r="BJ192" s="168" t="str">
        <f aca="false">IF(Y192="","",IF(Y192="-","-",IF(UPPER(Y192)="AB","+",VLOOKUP(Y192,'විෂය තොරතුරු'!$P$24:$Q$28,2))))</f>
        <v/>
      </c>
      <c r="BK192" s="168" t="str">
        <f aca="false">IF(Z192="","",IF(Z192="-","-",IF(UPPER(Z192)="AB","+",VLOOKUP(Z192,'විෂය තොරතුරු'!$P$24:$Q$28,2))))</f>
        <v/>
      </c>
      <c r="BL192" s="168" t="str">
        <f aca="false">IF(AA192="","",IF(AA192="-","-",IF(UPPER(AA192)="AB","+",VLOOKUP(AA192,'විෂය තොරතුරු'!$P$24:$Q$28,2))))</f>
        <v/>
      </c>
      <c r="BM192" s="168" t="str">
        <f aca="false">IF(AB192="","",IF(AB192="-","-",IF(UPPER(AB192)="AB","+",VLOOKUP(AB192,'විෂය තොරතුරු'!$P$24:$Q$28,2))))</f>
        <v/>
      </c>
      <c r="BN192" s="168" t="str">
        <f aca="false">IF(AC192="","",IF(AC192="-","-",IF(UPPER(AC192)="AB","+",VLOOKUP(AC192,'විෂය තොරතුරු'!$P$24:$Q$28,2))))</f>
        <v/>
      </c>
      <c r="BO192" s="169" t="str">
        <f aca="false">IF(AD192="","",IF(AD192="-","-",IF(UPPER(AD192)="AB","+",VLOOKUP(AD192,'විෂය තොරතුරු'!$P$24:$Q$28,2))))</f>
        <v/>
      </c>
      <c r="BP192" s="171" t="str">
        <f aca="false">IF(AE192="","",IF(AE192="-","-",IF(UPPER(AE192)="AB","+",VLOOKUP(AE192,'විෂය තොරතුරු'!$P$24:$Q$28,2))))</f>
        <v/>
      </c>
      <c r="BQ192" s="168" t="str">
        <f aca="false">IF(AF192="","",IF(AF192="-","-",IF(UPPER(AF192)="AB","+",VLOOKUP(AF192,'විෂය තොරතුරු'!$P$24:$Q$28,2))))</f>
        <v/>
      </c>
      <c r="BR192" s="168" t="str">
        <f aca="false">IF(AG192="","",IF(AG192="-","-",IF(UPPER(AG192)="AB","+",VLOOKUP(AG192,'විෂය තොරතුරු'!$P$24:$Q$28,2))))</f>
        <v/>
      </c>
      <c r="BS192" s="168" t="str">
        <f aca="false">IF(AH192="","",IF(AH192="-","-",IF(UPPER(AH192)="AB","+",VLOOKUP(AH192,'විෂය තොරතුරු'!$P$24:$Q$28,2))))</f>
        <v/>
      </c>
      <c r="BT192" s="168" t="str">
        <f aca="false">IF(AI192="","",IF(AI192="-","-",IF(UPPER(AI192)="AB","+",VLOOKUP(AI192,'විෂය තොරතුරු'!$P$24:$Q$28,2))))</f>
        <v/>
      </c>
      <c r="BU192" s="168" t="str">
        <f aca="false">IF(AJ192="","",IF(AJ192="-","-",IF(UPPER(AJ192)="AB","+",VLOOKUP(AJ192,'විෂය තොරතුරු'!$P$24:$Q$28,2))))</f>
        <v/>
      </c>
      <c r="BV192" s="168" t="str">
        <f aca="false">IF(AK192="","",IF(AK192="-","-",IF(UPPER(AK192)="AB","+",VLOOKUP(AK192,'විෂය තොරතුරු'!$P$24:$Q$28,2))))</f>
        <v/>
      </c>
      <c r="BW192" s="169" t="str">
        <f aca="false">IF(AL192="","",IF(AL192="-","-",IF(UPPER(AL192)="AB","+",VLOOKUP(AL192,'විෂය තොරතුරු'!$P$24:$Q$28,2))))</f>
        <v/>
      </c>
      <c r="BX192" s="171" t="str">
        <f aca="false">IF($B192="","",COUNTIF($AP192:$BW192,"A"))</f>
        <v/>
      </c>
      <c r="BY192" s="171" t="str">
        <f aca="false">IF($B192="","",COUNTIF($AP192:$BW192,"B"))</f>
        <v/>
      </c>
      <c r="BZ192" s="171" t="str">
        <f aca="false">IF($B192="","",COUNTIF($AP192:$BW192,"C"))</f>
        <v/>
      </c>
      <c r="CA192" s="171" t="str">
        <f aca="false">IF($B192="","",COUNTIF($AP192:$BW192,"S"))</f>
        <v/>
      </c>
      <c r="CB192" s="171" t="str">
        <f aca="false">IF($B192="","",COUNTIF($AP192:$BW192,"W"))</f>
        <v/>
      </c>
      <c r="CC192" s="171" t="str">
        <f aca="false">IF(B192="","",SUM(BX192:CA192))</f>
        <v/>
      </c>
      <c r="CD192" s="169" t="str">
        <f aca="false">IF(B192="","",SUM(BX192:BZ192))</f>
        <v/>
      </c>
      <c r="CE192" s="172" t="str">
        <f aca="false">IF(B192="","",IF(AND(CC192&gt;=6,CD192&gt;=3,OR(E192&gt;=35,F192&gt;=35),L192&gt;=35),"6/3 සමත්",IF(AND(CC192&gt;=5,CD192&gt;=3,OR(E192&gt;=35,F192&gt;=35,L192&gt;=35)),"5/3 සමත්",IF(AND(CC192&gt;=4,CD192&gt;=1,OR(E192&gt;=20,F192&gt;=20,L192&gt;=20)),"සමත් කළ හැකි",IF(CB192=9,"W9","අසමත් ?")))))</f>
        <v/>
      </c>
    </row>
    <row r="193" customFormat="false" ht="13.8" hidden="false" customHeight="false" outlineLevel="0" collapsed="false">
      <c r="A193" s="160" t="n">
        <v>8</v>
      </c>
      <c r="B193" s="161"/>
      <c r="C193" s="161"/>
      <c r="D193" s="162"/>
      <c r="E193" s="163"/>
      <c r="F193" s="164"/>
      <c r="G193" s="163"/>
      <c r="H193" s="165"/>
      <c r="I193" s="165"/>
      <c r="J193" s="164"/>
      <c r="K193" s="163"/>
      <c r="L193" s="165"/>
      <c r="M193" s="165"/>
      <c r="N193" s="164"/>
      <c r="O193" s="163"/>
      <c r="P193" s="165"/>
      <c r="Q193" s="165"/>
      <c r="R193" s="165"/>
      <c r="S193" s="165"/>
      <c r="T193" s="165"/>
      <c r="U193" s="165"/>
      <c r="V193" s="164"/>
      <c r="W193" s="163"/>
      <c r="X193" s="165"/>
      <c r="Y193" s="165"/>
      <c r="Z193" s="165"/>
      <c r="AA193" s="165"/>
      <c r="AB193" s="165"/>
      <c r="AC193" s="165"/>
      <c r="AD193" s="164"/>
      <c r="AE193" s="163"/>
      <c r="AF193" s="165"/>
      <c r="AG193" s="165"/>
      <c r="AH193" s="165"/>
      <c r="AI193" s="165"/>
      <c r="AJ193" s="165"/>
      <c r="AK193" s="165"/>
      <c r="AL193" s="166"/>
      <c r="AM193" s="167" t="str">
        <f aca="false">IF(B193="","",SUM(E193:AL193))</f>
        <v/>
      </c>
      <c r="AN193" s="168" t="str">
        <f aca="false">IF(B193="","",AM193/9)</f>
        <v/>
      </c>
      <c r="AO193" s="169" t="str">
        <f aca="false">IF(B193="","",IF(AM193=0,"-",RANK(AM193,$AM$186:$AM$235,0)))</f>
        <v/>
      </c>
      <c r="AP193" s="167" t="str">
        <f aca="false">IF(E193="","",IF(E193="-","-",IF(UPPER(E193)="AB","+",VLOOKUP(E193,'විෂය තොරතුරු'!$P$24:$Q$28,2))))</f>
        <v/>
      </c>
      <c r="AQ193" s="168" t="str">
        <f aca="false">IF(F193="","",IF(F193="-","-",IF(UPPER(F193)="AB","+",VLOOKUP(F193,'විෂය තොරතුරු'!$P$24:$Q$28,2))))</f>
        <v/>
      </c>
      <c r="AR193" s="168" t="str">
        <f aca="false">IF(G193="","",IF(G193="-","-",IF(UPPER(G193)="AB","+",VLOOKUP(G193,'විෂය තොරතුරු'!$P$24:$Q$28,2))))</f>
        <v/>
      </c>
      <c r="AS193" s="168" t="str">
        <f aca="false">IF(H193="","",IF(H193="-","-",IF(UPPER(H193)="AB","+",VLOOKUP(H193,'විෂය තොරතුරු'!$P$24:$Q$28,2))))</f>
        <v/>
      </c>
      <c r="AT193" s="168" t="str">
        <f aca="false">IF(I193="","",IF(I193="-","-",IF(UPPER(I193)="AB","+",VLOOKUP(I193,'විෂය තොරතුරු'!$P$24:$Q$28,2))))</f>
        <v/>
      </c>
      <c r="AU193" s="170" t="str">
        <f aca="false">IF(J193="","",IF(J193="-","-",IF(UPPER(J193)="AB","+",VLOOKUP(J193,'විෂය තොරතුරු'!$P$24:$Q$28,2))))</f>
        <v/>
      </c>
      <c r="AV193" s="171" t="str">
        <f aca="false">IF(K193="","",IF(K193="-","-",IF(UPPER(K193)="AB","+",VLOOKUP(K193,'විෂය තොරතුරු'!$P$24:$Q$28,2))))</f>
        <v/>
      </c>
      <c r="AW193" s="168" t="str">
        <f aca="false">IF(L193="","",IF(L193="-","-",IF(UPPER(L193)="AB","+",VLOOKUP(L193,'විෂය තොරතුරු'!$P$24:$Q$28,2))))</f>
        <v/>
      </c>
      <c r="AX193" s="168" t="str">
        <f aca="false">IF(M193="","",IF(M193="-","-",IF(UPPER(M193)="AB","+",VLOOKUP(M193,'විෂය තොරතුරු'!$P$24:$Q$28,2))))</f>
        <v/>
      </c>
      <c r="AY193" s="169" t="str">
        <f aca="false">IF(N193="","",IF(N193="-","-",IF(UPPER(N193)="AB","+",VLOOKUP(N193,'විෂය තොරතුරු'!$P$24:$Q$28,2))))</f>
        <v/>
      </c>
      <c r="AZ193" s="167" t="str">
        <f aca="false">IF(O193="","",IF(O193="-","-",IF(UPPER(O193)="AB","+",VLOOKUP(O193,'විෂය තොරතුරු'!$P$24:$Q$28,2))))</f>
        <v/>
      </c>
      <c r="BA193" s="168" t="str">
        <f aca="false">IF(P193="","",IF(P193="-","-",IF(UPPER(P193)="AB","+",VLOOKUP(P193,'විෂය තොරතුරු'!$P$24:$Q$28,2))))</f>
        <v/>
      </c>
      <c r="BB193" s="168" t="str">
        <f aca="false">IF(Q193="","",IF(Q193="-","-",IF(UPPER(Q193)="AB","+",VLOOKUP(Q193,'විෂය තොරතුරු'!$P$24:$Q$28,2))))</f>
        <v/>
      </c>
      <c r="BC193" s="168" t="str">
        <f aca="false">IF(R193="","",IF(R193="-","-",IF(UPPER(R193)="AB","+",VLOOKUP(R193,'විෂය තොරතුරු'!$P$24:$Q$28,2))))</f>
        <v/>
      </c>
      <c r="BD193" s="168" t="str">
        <f aca="false">IF(S193="","",IF(S193="-","-",IF(UPPER(S193)="AB","+",VLOOKUP(S193,'විෂය තොරතුරු'!$P$24:$Q$28,2))))</f>
        <v/>
      </c>
      <c r="BE193" s="168" t="str">
        <f aca="false">IF(T193="","",IF(T193="-","-",IF(UPPER(T193)="AB","+",VLOOKUP(T193,'විෂය තොරතුරු'!$P$24:$Q$28,2))))</f>
        <v/>
      </c>
      <c r="BF193" s="168" t="str">
        <f aca="false">IF(U193="","",IF(U193="-","-",IF(UPPER(U193)="AB","+",VLOOKUP(U193,'විෂය තොරතුරු'!$P$24:$Q$28,2))))</f>
        <v/>
      </c>
      <c r="BG193" s="170" t="str">
        <f aca="false">IF(V193="","",IF(V193="-","-",IF(UPPER(V193)="AB","+",VLOOKUP(V193,'විෂය තොරතුරු'!$P$24:$Q$28,2))))</f>
        <v/>
      </c>
      <c r="BH193" s="171" t="str">
        <f aca="false">IF(W193="","",IF(W193="-","-",IF(UPPER(W193)="AB","+",VLOOKUP(W193,'විෂය තොරතුරු'!$P$24:$Q$28,2))))</f>
        <v/>
      </c>
      <c r="BI193" s="168" t="str">
        <f aca="false">IF(X193="","",IF(X193="-","-",IF(UPPER(X193)="AB","+",VLOOKUP(X193,'විෂය තොරතුරු'!$P$24:$Q$28,2))))</f>
        <v/>
      </c>
      <c r="BJ193" s="168" t="str">
        <f aca="false">IF(Y193="","",IF(Y193="-","-",IF(UPPER(Y193)="AB","+",VLOOKUP(Y193,'විෂය තොරතුරු'!$P$24:$Q$28,2))))</f>
        <v/>
      </c>
      <c r="BK193" s="168" t="str">
        <f aca="false">IF(Z193="","",IF(Z193="-","-",IF(UPPER(Z193)="AB","+",VLOOKUP(Z193,'විෂය තොරතුරු'!$P$24:$Q$28,2))))</f>
        <v/>
      </c>
      <c r="BL193" s="168" t="str">
        <f aca="false">IF(AA193="","",IF(AA193="-","-",IF(UPPER(AA193)="AB","+",VLOOKUP(AA193,'විෂය තොරතුරු'!$P$24:$Q$28,2))))</f>
        <v/>
      </c>
      <c r="BM193" s="168" t="str">
        <f aca="false">IF(AB193="","",IF(AB193="-","-",IF(UPPER(AB193)="AB","+",VLOOKUP(AB193,'විෂය තොරතුරු'!$P$24:$Q$28,2))))</f>
        <v/>
      </c>
      <c r="BN193" s="168" t="str">
        <f aca="false">IF(AC193="","",IF(AC193="-","-",IF(UPPER(AC193)="AB","+",VLOOKUP(AC193,'විෂය තොරතුරු'!$P$24:$Q$28,2))))</f>
        <v/>
      </c>
      <c r="BO193" s="169" t="str">
        <f aca="false">IF(AD193="","",IF(AD193="-","-",IF(UPPER(AD193)="AB","+",VLOOKUP(AD193,'විෂය තොරතුරු'!$P$24:$Q$28,2))))</f>
        <v/>
      </c>
      <c r="BP193" s="171" t="str">
        <f aca="false">IF(AE193="","",IF(AE193="-","-",IF(UPPER(AE193)="AB","+",VLOOKUP(AE193,'විෂය තොරතුරු'!$P$24:$Q$28,2))))</f>
        <v/>
      </c>
      <c r="BQ193" s="168" t="str">
        <f aca="false">IF(AF193="","",IF(AF193="-","-",IF(UPPER(AF193)="AB","+",VLOOKUP(AF193,'විෂය තොරතුරු'!$P$24:$Q$28,2))))</f>
        <v/>
      </c>
      <c r="BR193" s="168" t="str">
        <f aca="false">IF(AG193="","",IF(AG193="-","-",IF(UPPER(AG193)="AB","+",VLOOKUP(AG193,'විෂය තොරතුරු'!$P$24:$Q$28,2))))</f>
        <v/>
      </c>
      <c r="BS193" s="168" t="str">
        <f aca="false">IF(AH193="","",IF(AH193="-","-",IF(UPPER(AH193)="AB","+",VLOOKUP(AH193,'විෂය තොරතුරු'!$P$24:$Q$28,2))))</f>
        <v/>
      </c>
      <c r="BT193" s="168" t="str">
        <f aca="false">IF(AI193="","",IF(AI193="-","-",IF(UPPER(AI193)="AB","+",VLOOKUP(AI193,'විෂය තොරතුරු'!$P$24:$Q$28,2))))</f>
        <v/>
      </c>
      <c r="BU193" s="168" t="str">
        <f aca="false">IF(AJ193="","",IF(AJ193="-","-",IF(UPPER(AJ193)="AB","+",VLOOKUP(AJ193,'විෂය තොරතුරු'!$P$24:$Q$28,2))))</f>
        <v/>
      </c>
      <c r="BV193" s="168" t="str">
        <f aca="false">IF(AK193="","",IF(AK193="-","-",IF(UPPER(AK193)="AB","+",VLOOKUP(AK193,'විෂය තොරතුරු'!$P$24:$Q$28,2))))</f>
        <v/>
      </c>
      <c r="BW193" s="169" t="str">
        <f aca="false">IF(AL193="","",IF(AL193="-","-",IF(UPPER(AL193)="AB","+",VLOOKUP(AL193,'විෂය තොරතුරු'!$P$24:$Q$28,2))))</f>
        <v/>
      </c>
      <c r="BX193" s="171" t="str">
        <f aca="false">IF($B193="","",COUNTIF($AP193:$BW193,"A"))</f>
        <v/>
      </c>
      <c r="BY193" s="171" t="str">
        <f aca="false">IF($B193="","",COUNTIF($AP193:$BW193,"B"))</f>
        <v/>
      </c>
      <c r="BZ193" s="171" t="str">
        <f aca="false">IF($B193="","",COUNTIF($AP193:$BW193,"C"))</f>
        <v/>
      </c>
      <c r="CA193" s="171" t="str">
        <f aca="false">IF($B193="","",COUNTIF($AP193:$BW193,"S"))</f>
        <v/>
      </c>
      <c r="CB193" s="171" t="str">
        <f aca="false">IF($B193="","",COUNTIF($AP193:$BW193,"W"))</f>
        <v/>
      </c>
      <c r="CC193" s="171" t="str">
        <f aca="false">IF(B193="","",SUM(BX193:CA193))</f>
        <v/>
      </c>
      <c r="CD193" s="169" t="str">
        <f aca="false">IF(B193="","",SUM(BX193:BZ193))</f>
        <v/>
      </c>
      <c r="CE193" s="172" t="str">
        <f aca="false">IF(B193="","",IF(AND(CC193&gt;=6,CD193&gt;=3,OR(E193&gt;=35,F193&gt;=35),L193&gt;=35),"6/3 සමත්",IF(AND(CC193&gt;=5,CD193&gt;=3,OR(E193&gt;=35,F193&gt;=35,L193&gt;=35)),"5/3 සමත්",IF(AND(CC193&gt;=4,CD193&gt;=1,OR(E193&gt;=20,F193&gt;=20,L193&gt;=20)),"සමත් කළ හැකි",IF(CB193=9,"W9","අසමත් ?")))))</f>
        <v/>
      </c>
    </row>
    <row r="194" customFormat="false" ht="13.8" hidden="false" customHeight="false" outlineLevel="0" collapsed="false">
      <c r="A194" s="160" t="n">
        <v>9</v>
      </c>
      <c r="B194" s="161"/>
      <c r="C194" s="161"/>
      <c r="D194" s="162"/>
      <c r="E194" s="163"/>
      <c r="F194" s="164"/>
      <c r="G194" s="163"/>
      <c r="H194" s="165"/>
      <c r="I194" s="165"/>
      <c r="J194" s="164"/>
      <c r="K194" s="163"/>
      <c r="L194" s="165"/>
      <c r="M194" s="165"/>
      <c r="N194" s="164"/>
      <c r="O194" s="163"/>
      <c r="P194" s="165"/>
      <c r="Q194" s="165"/>
      <c r="R194" s="165"/>
      <c r="S194" s="165"/>
      <c r="T194" s="165"/>
      <c r="U194" s="165"/>
      <c r="V194" s="164"/>
      <c r="W194" s="163"/>
      <c r="X194" s="165"/>
      <c r="Y194" s="165"/>
      <c r="Z194" s="165"/>
      <c r="AA194" s="165"/>
      <c r="AB194" s="165"/>
      <c r="AC194" s="165"/>
      <c r="AD194" s="164"/>
      <c r="AE194" s="163"/>
      <c r="AF194" s="165"/>
      <c r="AG194" s="165"/>
      <c r="AH194" s="165"/>
      <c r="AI194" s="165"/>
      <c r="AJ194" s="165"/>
      <c r="AK194" s="165"/>
      <c r="AL194" s="166"/>
      <c r="AM194" s="167" t="str">
        <f aca="false">IF(B194="","",SUM(E194:AL194))</f>
        <v/>
      </c>
      <c r="AN194" s="168" t="str">
        <f aca="false">IF(B194="","",AM194/9)</f>
        <v/>
      </c>
      <c r="AO194" s="169" t="str">
        <f aca="false">IF(B194="","",IF(AM194=0,"-",RANK(AM194,$AM$186:$AM$235,0)))</f>
        <v/>
      </c>
      <c r="AP194" s="167" t="str">
        <f aca="false">IF(E194="","",IF(E194="-","-",IF(UPPER(E194)="AB","+",VLOOKUP(E194,'විෂය තොරතුරු'!$P$24:$Q$28,2))))</f>
        <v/>
      </c>
      <c r="AQ194" s="168" t="str">
        <f aca="false">IF(F194="","",IF(F194="-","-",IF(UPPER(F194)="AB","+",VLOOKUP(F194,'විෂය තොරතුරු'!$P$24:$Q$28,2))))</f>
        <v/>
      </c>
      <c r="AR194" s="168" t="str">
        <f aca="false">IF(G194="","",IF(G194="-","-",IF(UPPER(G194)="AB","+",VLOOKUP(G194,'විෂය තොරතුරු'!$P$24:$Q$28,2))))</f>
        <v/>
      </c>
      <c r="AS194" s="168" t="str">
        <f aca="false">IF(H194="","",IF(H194="-","-",IF(UPPER(H194)="AB","+",VLOOKUP(H194,'විෂය තොරතුරු'!$P$24:$Q$28,2))))</f>
        <v/>
      </c>
      <c r="AT194" s="168" t="str">
        <f aca="false">IF(I194="","",IF(I194="-","-",IF(UPPER(I194)="AB","+",VLOOKUP(I194,'විෂය තොරතුරු'!$P$24:$Q$28,2))))</f>
        <v/>
      </c>
      <c r="AU194" s="170" t="str">
        <f aca="false">IF(J194="","",IF(J194="-","-",IF(UPPER(J194)="AB","+",VLOOKUP(J194,'විෂය තොරතුරු'!$P$24:$Q$28,2))))</f>
        <v/>
      </c>
      <c r="AV194" s="171" t="str">
        <f aca="false">IF(K194="","",IF(K194="-","-",IF(UPPER(K194)="AB","+",VLOOKUP(K194,'විෂය තොරතුරු'!$P$24:$Q$28,2))))</f>
        <v/>
      </c>
      <c r="AW194" s="168" t="str">
        <f aca="false">IF(L194="","",IF(L194="-","-",IF(UPPER(L194)="AB","+",VLOOKUP(L194,'විෂය තොරතුරු'!$P$24:$Q$28,2))))</f>
        <v/>
      </c>
      <c r="AX194" s="168" t="str">
        <f aca="false">IF(M194="","",IF(M194="-","-",IF(UPPER(M194)="AB","+",VLOOKUP(M194,'විෂය තොරතුරු'!$P$24:$Q$28,2))))</f>
        <v/>
      </c>
      <c r="AY194" s="169" t="str">
        <f aca="false">IF(N194="","",IF(N194="-","-",IF(UPPER(N194)="AB","+",VLOOKUP(N194,'විෂය තොරතුරු'!$P$24:$Q$28,2))))</f>
        <v/>
      </c>
      <c r="AZ194" s="167" t="str">
        <f aca="false">IF(O194="","",IF(O194="-","-",IF(UPPER(O194)="AB","+",VLOOKUP(O194,'විෂය තොරතුරු'!$P$24:$Q$28,2))))</f>
        <v/>
      </c>
      <c r="BA194" s="168" t="str">
        <f aca="false">IF(P194="","",IF(P194="-","-",IF(UPPER(P194)="AB","+",VLOOKUP(P194,'විෂය තොරතුරු'!$P$24:$Q$28,2))))</f>
        <v/>
      </c>
      <c r="BB194" s="168" t="str">
        <f aca="false">IF(Q194="","",IF(Q194="-","-",IF(UPPER(Q194)="AB","+",VLOOKUP(Q194,'විෂය තොරතුරු'!$P$24:$Q$28,2))))</f>
        <v/>
      </c>
      <c r="BC194" s="168" t="str">
        <f aca="false">IF(R194="","",IF(R194="-","-",IF(UPPER(R194)="AB","+",VLOOKUP(R194,'විෂය තොරතුරු'!$P$24:$Q$28,2))))</f>
        <v/>
      </c>
      <c r="BD194" s="168" t="str">
        <f aca="false">IF(S194="","",IF(S194="-","-",IF(UPPER(S194)="AB","+",VLOOKUP(S194,'විෂය තොරතුරු'!$P$24:$Q$28,2))))</f>
        <v/>
      </c>
      <c r="BE194" s="168" t="str">
        <f aca="false">IF(T194="","",IF(T194="-","-",IF(UPPER(T194)="AB","+",VLOOKUP(T194,'විෂය තොරතුරු'!$P$24:$Q$28,2))))</f>
        <v/>
      </c>
      <c r="BF194" s="168" t="str">
        <f aca="false">IF(U194="","",IF(U194="-","-",IF(UPPER(U194)="AB","+",VLOOKUP(U194,'විෂය තොරතුරු'!$P$24:$Q$28,2))))</f>
        <v/>
      </c>
      <c r="BG194" s="170" t="str">
        <f aca="false">IF(V194="","",IF(V194="-","-",IF(UPPER(V194)="AB","+",VLOOKUP(V194,'විෂය තොරතුරු'!$P$24:$Q$28,2))))</f>
        <v/>
      </c>
      <c r="BH194" s="171" t="str">
        <f aca="false">IF(W194="","",IF(W194="-","-",IF(UPPER(W194)="AB","+",VLOOKUP(W194,'විෂය තොරතුරු'!$P$24:$Q$28,2))))</f>
        <v/>
      </c>
      <c r="BI194" s="168" t="str">
        <f aca="false">IF(X194="","",IF(X194="-","-",IF(UPPER(X194)="AB","+",VLOOKUP(X194,'විෂය තොරතුරු'!$P$24:$Q$28,2))))</f>
        <v/>
      </c>
      <c r="BJ194" s="168" t="str">
        <f aca="false">IF(Y194="","",IF(Y194="-","-",IF(UPPER(Y194)="AB","+",VLOOKUP(Y194,'විෂය තොරතුරු'!$P$24:$Q$28,2))))</f>
        <v/>
      </c>
      <c r="BK194" s="168" t="str">
        <f aca="false">IF(Z194="","",IF(Z194="-","-",IF(UPPER(Z194)="AB","+",VLOOKUP(Z194,'විෂය තොරතුරු'!$P$24:$Q$28,2))))</f>
        <v/>
      </c>
      <c r="BL194" s="168" t="str">
        <f aca="false">IF(AA194="","",IF(AA194="-","-",IF(UPPER(AA194)="AB","+",VLOOKUP(AA194,'විෂය තොරතුරු'!$P$24:$Q$28,2))))</f>
        <v/>
      </c>
      <c r="BM194" s="168" t="str">
        <f aca="false">IF(AB194="","",IF(AB194="-","-",IF(UPPER(AB194)="AB","+",VLOOKUP(AB194,'විෂය තොරතුරු'!$P$24:$Q$28,2))))</f>
        <v/>
      </c>
      <c r="BN194" s="168" t="str">
        <f aca="false">IF(AC194="","",IF(AC194="-","-",IF(UPPER(AC194)="AB","+",VLOOKUP(AC194,'විෂය තොරතුරු'!$P$24:$Q$28,2))))</f>
        <v/>
      </c>
      <c r="BO194" s="169" t="str">
        <f aca="false">IF(AD194="","",IF(AD194="-","-",IF(UPPER(AD194)="AB","+",VLOOKUP(AD194,'විෂය තොරතුරු'!$P$24:$Q$28,2))))</f>
        <v/>
      </c>
      <c r="BP194" s="171" t="str">
        <f aca="false">IF(AE194="","",IF(AE194="-","-",IF(UPPER(AE194)="AB","+",VLOOKUP(AE194,'විෂය තොරතුරු'!$P$24:$Q$28,2))))</f>
        <v/>
      </c>
      <c r="BQ194" s="168" t="str">
        <f aca="false">IF(AF194="","",IF(AF194="-","-",IF(UPPER(AF194)="AB","+",VLOOKUP(AF194,'විෂය තොරතුරු'!$P$24:$Q$28,2))))</f>
        <v/>
      </c>
      <c r="BR194" s="168" t="str">
        <f aca="false">IF(AG194="","",IF(AG194="-","-",IF(UPPER(AG194)="AB","+",VLOOKUP(AG194,'විෂය තොරතුරු'!$P$24:$Q$28,2))))</f>
        <v/>
      </c>
      <c r="BS194" s="168" t="str">
        <f aca="false">IF(AH194="","",IF(AH194="-","-",IF(UPPER(AH194)="AB","+",VLOOKUP(AH194,'විෂය තොරතුරු'!$P$24:$Q$28,2))))</f>
        <v/>
      </c>
      <c r="BT194" s="168" t="str">
        <f aca="false">IF(AI194="","",IF(AI194="-","-",IF(UPPER(AI194)="AB","+",VLOOKUP(AI194,'විෂය තොරතුරු'!$P$24:$Q$28,2))))</f>
        <v/>
      </c>
      <c r="BU194" s="168" t="str">
        <f aca="false">IF(AJ194="","",IF(AJ194="-","-",IF(UPPER(AJ194)="AB","+",VLOOKUP(AJ194,'විෂය තොරතුරු'!$P$24:$Q$28,2))))</f>
        <v/>
      </c>
      <c r="BV194" s="168" t="str">
        <f aca="false">IF(AK194="","",IF(AK194="-","-",IF(UPPER(AK194)="AB","+",VLOOKUP(AK194,'විෂය තොරතුරු'!$P$24:$Q$28,2))))</f>
        <v/>
      </c>
      <c r="BW194" s="169" t="str">
        <f aca="false">IF(AL194="","",IF(AL194="-","-",IF(UPPER(AL194)="AB","+",VLOOKUP(AL194,'විෂය තොරතුරු'!$P$24:$Q$28,2))))</f>
        <v/>
      </c>
      <c r="BX194" s="171" t="str">
        <f aca="false">IF($B194="","",COUNTIF($AP194:$BW194,"A"))</f>
        <v/>
      </c>
      <c r="BY194" s="171" t="str">
        <f aca="false">IF($B194="","",COUNTIF($AP194:$BW194,"B"))</f>
        <v/>
      </c>
      <c r="BZ194" s="171" t="str">
        <f aca="false">IF($B194="","",COUNTIF($AP194:$BW194,"C"))</f>
        <v/>
      </c>
      <c r="CA194" s="171" t="str">
        <f aca="false">IF($B194="","",COUNTIF($AP194:$BW194,"S"))</f>
        <v/>
      </c>
      <c r="CB194" s="171" t="str">
        <f aca="false">IF($B194="","",COUNTIF($AP194:$BW194,"W"))</f>
        <v/>
      </c>
      <c r="CC194" s="171" t="str">
        <f aca="false">IF(B194="","",SUM(BX194:CA194))</f>
        <v/>
      </c>
      <c r="CD194" s="169" t="str">
        <f aca="false">IF(B194="","",SUM(BX194:BZ194))</f>
        <v/>
      </c>
      <c r="CE194" s="172" t="str">
        <f aca="false">IF(B194="","",IF(AND(CC194&gt;=6,CD194&gt;=3,OR(E194&gt;=35,F194&gt;=35),L194&gt;=35),"6/3 සමත්",IF(AND(CC194&gt;=5,CD194&gt;=3,OR(E194&gt;=35,F194&gt;=35,L194&gt;=35)),"5/3 සමත්",IF(AND(CC194&gt;=4,CD194&gt;=1,OR(E194&gt;=20,F194&gt;=20,L194&gt;=20)),"සමත් කළ හැකි",IF(CB194=9,"W9","අසමත් ?")))))</f>
        <v/>
      </c>
    </row>
    <row r="195" customFormat="false" ht="13.8" hidden="false" customHeight="false" outlineLevel="0" collapsed="false">
      <c r="A195" s="160" t="n">
        <v>10</v>
      </c>
      <c r="B195" s="161"/>
      <c r="C195" s="161"/>
      <c r="D195" s="162"/>
      <c r="E195" s="163"/>
      <c r="F195" s="164"/>
      <c r="G195" s="163"/>
      <c r="H195" s="165"/>
      <c r="I195" s="165"/>
      <c r="J195" s="164"/>
      <c r="K195" s="163"/>
      <c r="L195" s="165"/>
      <c r="M195" s="165"/>
      <c r="N195" s="164"/>
      <c r="O195" s="163"/>
      <c r="P195" s="165"/>
      <c r="Q195" s="165"/>
      <c r="R195" s="165"/>
      <c r="S195" s="165"/>
      <c r="T195" s="165"/>
      <c r="U195" s="165"/>
      <c r="V195" s="164"/>
      <c r="W195" s="163"/>
      <c r="X195" s="165"/>
      <c r="Y195" s="165"/>
      <c r="Z195" s="165"/>
      <c r="AA195" s="165"/>
      <c r="AB195" s="165"/>
      <c r="AC195" s="165"/>
      <c r="AD195" s="164"/>
      <c r="AE195" s="163"/>
      <c r="AF195" s="165"/>
      <c r="AG195" s="165"/>
      <c r="AH195" s="165"/>
      <c r="AI195" s="165"/>
      <c r="AJ195" s="165"/>
      <c r="AK195" s="165"/>
      <c r="AL195" s="166"/>
      <c r="AM195" s="167" t="str">
        <f aca="false">IF(B195="","",SUM(E195:AL195))</f>
        <v/>
      </c>
      <c r="AN195" s="168" t="str">
        <f aca="false">IF(B195="","",AM195/9)</f>
        <v/>
      </c>
      <c r="AO195" s="169" t="str">
        <f aca="false">IF(B195="","",IF(AM195=0,"-",RANK(AM195,$AM$186:$AM$235,0)))</f>
        <v/>
      </c>
      <c r="AP195" s="167" t="str">
        <f aca="false">IF(E195="","",IF(E195="-","-",IF(UPPER(E195)="AB","+",VLOOKUP(E195,'විෂය තොරතුරු'!$P$24:$Q$28,2))))</f>
        <v/>
      </c>
      <c r="AQ195" s="168" t="str">
        <f aca="false">IF(F195="","",IF(F195="-","-",IF(UPPER(F195)="AB","+",VLOOKUP(F195,'විෂය තොරතුරු'!$P$24:$Q$28,2))))</f>
        <v/>
      </c>
      <c r="AR195" s="168" t="str">
        <f aca="false">IF(G195="","",IF(G195="-","-",IF(UPPER(G195)="AB","+",VLOOKUP(G195,'විෂය තොරතුරු'!$P$24:$Q$28,2))))</f>
        <v/>
      </c>
      <c r="AS195" s="168" t="str">
        <f aca="false">IF(H195="","",IF(H195="-","-",IF(UPPER(H195)="AB","+",VLOOKUP(H195,'විෂය තොරතුරු'!$P$24:$Q$28,2))))</f>
        <v/>
      </c>
      <c r="AT195" s="168" t="str">
        <f aca="false">IF(I195="","",IF(I195="-","-",IF(UPPER(I195)="AB","+",VLOOKUP(I195,'විෂය තොරතුරු'!$P$24:$Q$28,2))))</f>
        <v/>
      </c>
      <c r="AU195" s="170" t="str">
        <f aca="false">IF(J195="","",IF(J195="-","-",IF(UPPER(J195)="AB","+",VLOOKUP(J195,'විෂය තොරතුරු'!$P$24:$Q$28,2))))</f>
        <v/>
      </c>
      <c r="AV195" s="171" t="str">
        <f aca="false">IF(K195="","",IF(K195="-","-",IF(UPPER(K195)="AB","+",VLOOKUP(K195,'විෂය තොරතුරු'!$P$24:$Q$28,2))))</f>
        <v/>
      </c>
      <c r="AW195" s="168" t="str">
        <f aca="false">IF(L195="","",IF(L195="-","-",IF(UPPER(L195)="AB","+",VLOOKUP(L195,'විෂය තොරතුරු'!$P$24:$Q$28,2))))</f>
        <v/>
      </c>
      <c r="AX195" s="168" t="str">
        <f aca="false">IF(M195="","",IF(M195="-","-",IF(UPPER(M195)="AB","+",VLOOKUP(M195,'විෂය තොරතුරු'!$P$24:$Q$28,2))))</f>
        <v/>
      </c>
      <c r="AY195" s="169" t="str">
        <f aca="false">IF(N195="","",IF(N195="-","-",IF(UPPER(N195)="AB","+",VLOOKUP(N195,'විෂය තොරතුරු'!$P$24:$Q$28,2))))</f>
        <v/>
      </c>
      <c r="AZ195" s="167" t="str">
        <f aca="false">IF(O195="","",IF(O195="-","-",IF(UPPER(O195)="AB","+",VLOOKUP(O195,'විෂය තොරතුරු'!$P$24:$Q$28,2))))</f>
        <v/>
      </c>
      <c r="BA195" s="168" t="str">
        <f aca="false">IF(P195="","",IF(P195="-","-",IF(UPPER(P195)="AB","+",VLOOKUP(P195,'විෂය තොරතුරු'!$P$24:$Q$28,2))))</f>
        <v/>
      </c>
      <c r="BB195" s="168" t="str">
        <f aca="false">IF(Q195="","",IF(Q195="-","-",IF(UPPER(Q195)="AB","+",VLOOKUP(Q195,'විෂය තොරතුරු'!$P$24:$Q$28,2))))</f>
        <v/>
      </c>
      <c r="BC195" s="168" t="str">
        <f aca="false">IF(R195="","",IF(R195="-","-",IF(UPPER(R195)="AB","+",VLOOKUP(R195,'විෂය තොරතුරු'!$P$24:$Q$28,2))))</f>
        <v/>
      </c>
      <c r="BD195" s="168" t="str">
        <f aca="false">IF(S195="","",IF(S195="-","-",IF(UPPER(S195)="AB","+",VLOOKUP(S195,'විෂය තොරතුරු'!$P$24:$Q$28,2))))</f>
        <v/>
      </c>
      <c r="BE195" s="168" t="str">
        <f aca="false">IF(T195="","",IF(T195="-","-",IF(UPPER(T195)="AB","+",VLOOKUP(T195,'විෂය තොරතුරු'!$P$24:$Q$28,2))))</f>
        <v/>
      </c>
      <c r="BF195" s="168" t="str">
        <f aca="false">IF(U195="","",IF(U195="-","-",IF(UPPER(U195)="AB","+",VLOOKUP(U195,'විෂය තොරතුරු'!$P$24:$Q$28,2))))</f>
        <v/>
      </c>
      <c r="BG195" s="170" t="str">
        <f aca="false">IF(V195="","",IF(V195="-","-",IF(UPPER(V195)="AB","+",VLOOKUP(V195,'විෂය තොරතුරු'!$P$24:$Q$28,2))))</f>
        <v/>
      </c>
      <c r="BH195" s="171" t="str">
        <f aca="false">IF(W195="","",IF(W195="-","-",IF(UPPER(W195)="AB","+",VLOOKUP(W195,'විෂය තොරතුරු'!$P$24:$Q$28,2))))</f>
        <v/>
      </c>
      <c r="BI195" s="168" t="str">
        <f aca="false">IF(X195="","",IF(X195="-","-",IF(UPPER(X195)="AB","+",VLOOKUP(X195,'විෂය තොරතුරු'!$P$24:$Q$28,2))))</f>
        <v/>
      </c>
      <c r="BJ195" s="168" t="str">
        <f aca="false">IF(Y195="","",IF(Y195="-","-",IF(UPPER(Y195)="AB","+",VLOOKUP(Y195,'විෂය තොරතුරු'!$P$24:$Q$28,2))))</f>
        <v/>
      </c>
      <c r="BK195" s="168" t="str">
        <f aca="false">IF(Z195="","",IF(Z195="-","-",IF(UPPER(Z195)="AB","+",VLOOKUP(Z195,'විෂය තොරතුරු'!$P$24:$Q$28,2))))</f>
        <v/>
      </c>
      <c r="BL195" s="168" t="str">
        <f aca="false">IF(AA195="","",IF(AA195="-","-",IF(UPPER(AA195)="AB","+",VLOOKUP(AA195,'විෂය තොරතුරු'!$P$24:$Q$28,2))))</f>
        <v/>
      </c>
      <c r="BM195" s="168" t="str">
        <f aca="false">IF(AB195="","",IF(AB195="-","-",IF(UPPER(AB195)="AB","+",VLOOKUP(AB195,'විෂය තොරතුරු'!$P$24:$Q$28,2))))</f>
        <v/>
      </c>
      <c r="BN195" s="168" t="str">
        <f aca="false">IF(AC195="","",IF(AC195="-","-",IF(UPPER(AC195)="AB","+",VLOOKUP(AC195,'විෂය තොරතුරු'!$P$24:$Q$28,2))))</f>
        <v/>
      </c>
      <c r="BO195" s="169" t="str">
        <f aca="false">IF(AD195="","",IF(AD195="-","-",IF(UPPER(AD195)="AB","+",VLOOKUP(AD195,'විෂය තොරතුරු'!$P$24:$Q$28,2))))</f>
        <v/>
      </c>
      <c r="BP195" s="171" t="str">
        <f aca="false">IF(AE195="","",IF(AE195="-","-",IF(UPPER(AE195)="AB","+",VLOOKUP(AE195,'විෂය තොරතුරු'!$P$24:$Q$28,2))))</f>
        <v/>
      </c>
      <c r="BQ195" s="168" t="str">
        <f aca="false">IF(AF195="","",IF(AF195="-","-",IF(UPPER(AF195)="AB","+",VLOOKUP(AF195,'විෂය තොරතුරු'!$P$24:$Q$28,2))))</f>
        <v/>
      </c>
      <c r="BR195" s="168" t="str">
        <f aca="false">IF(AG195="","",IF(AG195="-","-",IF(UPPER(AG195)="AB","+",VLOOKUP(AG195,'විෂය තොරතුරු'!$P$24:$Q$28,2))))</f>
        <v/>
      </c>
      <c r="BS195" s="168" t="str">
        <f aca="false">IF(AH195="","",IF(AH195="-","-",IF(UPPER(AH195)="AB","+",VLOOKUP(AH195,'විෂය තොරතුරු'!$P$24:$Q$28,2))))</f>
        <v/>
      </c>
      <c r="BT195" s="168" t="str">
        <f aca="false">IF(AI195="","",IF(AI195="-","-",IF(UPPER(AI195)="AB","+",VLOOKUP(AI195,'විෂය තොරතුරු'!$P$24:$Q$28,2))))</f>
        <v/>
      </c>
      <c r="BU195" s="168" t="str">
        <f aca="false">IF(AJ195="","",IF(AJ195="-","-",IF(UPPER(AJ195)="AB","+",VLOOKUP(AJ195,'විෂය තොරතුරු'!$P$24:$Q$28,2))))</f>
        <v/>
      </c>
      <c r="BV195" s="168" t="str">
        <f aca="false">IF(AK195="","",IF(AK195="-","-",IF(UPPER(AK195)="AB","+",VLOOKUP(AK195,'විෂය තොරතුරු'!$P$24:$Q$28,2))))</f>
        <v/>
      </c>
      <c r="BW195" s="169" t="str">
        <f aca="false">IF(AL195="","",IF(AL195="-","-",IF(UPPER(AL195)="AB","+",VLOOKUP(AL195,'විෂය තොරතුරු'!$P$24:$Q$28,2))))</f>
        <v/>
      </c>
      <c r="BX195" s="171" t="str">
        <f aca="false">IF($B195="","",COUNTIF($AP195:$BW195,"A"))</f>
        <v/>
      </c>
      <c r="BY195" s="171" t="str">
        <f aca="false">IF($B195="","",COUNTIF($AP195:$BW195,"B"))</f>
        <v/>
      </c>
      <c r="BZ195" s="171" t="str">
        <f aca="false">IF($B195="","",COUNTIF($AP195:$BW195,"C"))</f>
        <v/>
      </c>
      <c r="CA195" s="171" t="str">
        <f aca="false">IF($B195="","",COUNTIF($AP195:$BW195,"S"))</f>
        <v/>
      </c>
      <c r="CB195" s="171" t="str">
        <f aca="false">IF($B195="","",COUNTIF($AP195:$BW195,"W"))</f>
        <v/>
      </c>
      <c r="CC195" s="171" t="str">
        <f aca="false">IF(B195="","",SUM(BX195:CA195))</f>
        <v/>
      </c>
      <c r="CD195" s="169" t="str">
        <f aca="false">IF(B195="","",SUM(BX195:BZ195))</f>
        <v/>
      </c>
      <c r="CE195" s="172" t="str">
        <f aca="false">IF(B195="","",IF(AND(CC195&gt;=6,CD195&gt;=3,OR(E195&gt;=35,F195&gt;=35),L195&gt;=35),"6/3 සමත්",IF(AND(CC195&gt;=5,CD195&gt;=3,OR(E195&gt;=35,F195&gt;=35,L195&gt;=35)),"5/3 සමත්",IF(AND(CC195&gt;=4,CD195&gt;=1,OR(E195&gt;=20,F195&gt;=20,L195&gt;=20)),"සමත් කළ හැකි",IF(CB195=9,"W9","අසමත් ?")))))</f>
        <v/>
      </c>
    </row>
    <row r="196" customFormat="false" ht="13.8" hidden="false" customHeight="false" outlineLevel="0" collapsed="false">
      <c r="A196" s="160" t="n">
        <v>11</v>
      </c>
      <c r="B196" s="161"/>
      <c r="C196" s="161"/>
      <c r="D196" s="162"/>
      <c r="E196" s="163"/>
      <c r="F196" s="164"/>
      <c r="G196" s="163"/>
      <c r="H196" s="165"/>
      <c r="I196" s="165"/>
      <c r="J196" s="164"/>
      <c r="K196" s="163"/>
      <c r="L196" s="165"/>
      <c r="M196" s="165"/>
      <c r="N196" s="164"/>
      <c r="O196" s="163"/>
      <c r="P196" s="165"/>
      <c r="Q196" s="165"/>
      <c r="R196" s="165"/>
      <c r="S196" s="165"/>
      <c r="T196" s="165"/>
      <c r="U196" s="165"/>
      <c r="V196" s="164"/>
      <c r="W196" s="163"/>
      <c r="X196" s="165"/>
      <c r="Y196" s="165"/>
      <c r="Z196" s="165"/>
      <c r="AA196" s="165"/>
      <c r="AB196" s="165"/>
      <c r="AC196" s="165"/>
      <c r="AD196" s="164"/>
      <c r="AE196" s="163"/>
      <c r="AF196" s="165"/>
      <c r="AG196" s="165"/>
      <c r="AH196" s="165"/>
      <c r="AI196" s="165"/>
      <c r="AJ196" s="165"/>
      <c r="AK196" s="165"/>
      <c r="AL196" s="166"/>
      <c r="AM196" s="167" t="str">
        <f aca="false">IF(B196="","",SUM(E196:AL196))</f>
        <v/>
      </c>
      <c r="AN196" s="168" t="str">
        <f aca="false">IF(B196="","",AM196/9)</f>
        <v/>
      </c>
      <c r="AO196" s="169" t="str">
        <f aca="false">IF(B196="","",IF(AM196=0,"-",RANK(AM196,$AM$186:$AM$235,0)))</f>
        <v/>
      </c>
      <c r="AP196" s="167" t="str">
        <f aca="false">IF(E196="","",IF(E196="-","-",IF(UPPER(E196)="AB","+",VLOOKUP(E196,'විෂය තොරතුරු'!$P$24:$Q$28,2))))</f>
        <v/>
      </c>
      <c r="AQ196" s="168" t="str">
        <f aca="false">IF(F196="","",IF(F196="-","-",IF(UPPER(F196)="AB","+",VLOOKUP(F196,'විෂය තොරතුරු'!$P$24:$Q$28,2))))</f>
        <v/>
      </c>
      <c r="AR196" s="168" t="str">
        <f aca="false">IF(G196="","",IF(G196="-","-",IF(UPPER(G196)="AB","+",VLOOKUP(G196,'විෂය තොරතුරු'!$P$24:$Q$28,2))))</f>
        <v/>
      </c>
      <c r="AS196" s="168" t="str">
        <f aca="false">IF(H196="","",IF(H196="-","-",IF(UPPER(H196)="AB","+",VLOOKUP(H196,'විෂය තොරතුරු'!$P$24:$Q$28,2))))</f>
        <v/>
      </c>
      <c r="AT196" s="168" t="str">
        <f aca="false">IF(I196="","",IF(I196="-","-",IF(UPPER(I196)="AB","+",VLOOKUP(I196,'විෂය තොරතුරු'!$P$24:$Q$28,2))))</f>
        <v/>
      </c>
      <c r="AU196" s="170" t="str">
        <f aca="false">IF(J196="","",IF(J196="-","-",IF(UPPER(J196)="AB","+",VLOOKUP(J196,'විෂය තොරතුරු'!$P$24:$Q$28,2))))</f>
        <v/>
      </c>
      <c r="AV196" s="171" t="str">
        <f aca="false">IF(K196="","",IF(K196="-","-",IF(UPPER(K196)="AB","+",VLOOKUP(K196,'විෂය තොරතුරු'!$P$24:$Q$28,2))))</f>
        <v/>
      </c>
      <c r="AW196" s="168" t="str">
        <f aca="false">IF(L196="","",IF(L196="-","-",IF(UPPER(L196)="AB","+",VLOOKUP(L196,'විෂය තොරතුරු'!$P$24:$Q$28,2))))</f>
        <v/>
      </c>
      <c r="AX196" s="168" t="str">
        <f aca="false">IF(M196="","",IF(M196="-","-",IF(UPPER(M196)="AB","+",VLOOKUP(M196,'විෂය තොරතුරු'!$P$24:$Q$28,2))))</f>
        <v/>
      </c>
      <c r="AY196" s="169" t="str">
        <f aca="false">IF(N196="","",IF(N196="-","-",IF(UPPER(N196)="AB","+",VLOOKUP(N196,'විෂය තොරතුරු'!$P$24:$Q$28,2))))</f>
        <v/>
      </c>
      <c r="AZ196" s="167" t="str">
        <f aca="false">IF(O196="","",IF(O196="-","-",IF(UPPER(O196)="AB","+",VLOOKUP(O196,'විෂය තොරතුරු'!$P$24:$Q$28,2))))</f>
        <v/>
      </c>
      <c r="BA196" s="168" t="str">
        <f aca="false">IF(P196="","",IF(P196="-","-",IF(UPPER(P196)="AB","+",VLOOKUP(P196,'විෂය තොරතුරු'!$P$24:$Q$28,2))))</f>
        <v/>
      </c>
      <c r="BB196" s="168" t="str">
        <f aca="false">IF(Q196="","",IF(Q196="-","-",IF(UPPER(Q196)="AB","+",VLOOKUP(Q196,'විෂය තොරතුරු'!$P$24:$Q$28,2))))</f>
        <v/>
      </c>
      <c r="BC196" s="168" t="str">
        <f aca="false">IF(R196="","",IF(R196="-","-",IF(UPPER(R196)="AB","+",VLOOKUP(R196,'විෂය තොරතුරු'!$P$24:$Q$28,2))))</f>
        <v/>
      </c>
      <c r="BD196" s="168" t="str">
        <f aca="false">IF(S196="","",IF(S196="-","-",IF(UPPER(S196)="AB","+",VLOOKUP(S196,'විෂය තොරතුරු'!$P$24:$Q$28,2))))</f>
        <v/>
      </c>
      <c r="BE196" s="168" t="str">
        <f aca="false">IF(T196="","",IF(T196="-","-",IF(UPPER(T196)="AB","+",VLOOKUP(T196,'විෂය තොරතුරු'!$P$24:$Q$28,2))))</f>
        <v/>
      </c>
      <c r="BF196" s="168" t="str">
        <f aca="false">IF(U196="","",IF(U196="-","-",IF(UPPER(U196)="AB","+",VLOOKUP(U196,'විෂය තොරතුරු'!$P$24:$Q$28,2))))</f>
        <v/>
      </c>
      <c r="BG196" s="170" t="str">
        <f aca="false">IF(V196="","",IF(V196="-","-",IF(UPPER(V196)="AB","+",VLOOKUP(V196,'විෂය තොරතුරු'!$P$24:$Q$28,2))))</f>
        <v/>
      </c>
      <c r="BH196" s="171" t="str">
        <f aca="false">IF(W196="","",IF(W196="-","-",IF(UPPER(W196)="AB","+",VLOOKUP(W196,'විෂය තොරතුරු'!$P$24:$Q$28,2))))</f>
        <v/>
      </c>
      <c r="BI196" s="168" t="str">
        <f aca="false">IF(X196="","",IF(X196="-","-",IF(UPPER(X196)="AB","+",VLOOKUP(X196,'විෂය තොරතුරු'!$P$24:$Q$28,2))))</f>
        <v/>
      </c>
      <c r="BJ196" s="168" t="str">
        <f aca="false">IF(Y196="","",IF(Y196="-","-",IF(UPPER(Y196)="AB","+",VLOOKUP(Y196,'විෂය තොරතුරු'!$P$24:$Q$28,2))))</f>
        <v/>
      </c>
      <c r="BK196" s="168" t="str">
        <f aca="false">IF(Z196="","",IF(Z196="-","-",IF(UPPER(Z196)="AB","+",VLOOKUP(Z196,'විෂය තොරතුරු'!$P$24:$Q$28,2))))</f>
        <v/>
      </c>
      <c r="BL196" s="168" t="str">
        <f aca="false">IF(AA196="","",IF(AA196="-","-",IF(UPPER(AA196)="AB","+",VLOOKUP(AA196,'විෂය තොරතුරු'!$P$24:$Q$28,2))))</f>
        <v/>
      </c>
      <c r="BM196" s="168" t="str">
        <f aca="false">IF(AB196="","",IF(AB196="-","-",IF(UPPER(AB196)="AB","+",VLOOKUP(AB196,'විෂය තොරතුරු'!$P$24:$Q$28,2))))</f>
        <v/>
      </c>
      <c r="BN196" s="168" t="str">
        <f aca="false">IF(AC196="","",IF(AC196="-","-",IF(UPPER(AC196)="AB","+",VLOOKUP(AC196,'විෂය තොරතුරු'!$P$24:$Q$28,2))))</f>
        <v/>
      </c>
      <c r="BO196" s="169" t="str">
        <f aca="false">IF(AD196="","",IF(AD196="-","-",IF(UPPER(AD196)="AB","+",VLOOKUP(AD196,'විෂය තොරතුරු'!$P$24:$Q$28,2))))</f>
        <v/>
      </c>
      <c r="BP196" s="171" t="str">
        <f aca="false">IF(AE196="","",IF(AE196="-","-",IF(UPPER(AE196)="AB","+",VLOOKUP(AE196,'විෂය තොරතුරු'!$P$24:$Q$28,2))))</f>
        <v/>
      </c>
      <c r="BQ196" s="168" t="str">
        <f aca="false">IF(AF196="","",IF(AF196="-","-",IF(UPPER(AF196)="AB","+",VLOOKUP(AF196,'විෂය තොරතුරු'!$P$24:$Q$28,2))))</f>
        <v/>
      </c>
      <c r="BR196" s="168" t="str">
        <f aca="false">IF(AG196="","",IF(AG196="-","-",IF(UPPER(AG196)="AB","+",VLOOKUP(AG196,'විෂය තොරතුරු'!$P$24:$Q$28,2))))</f>
        <v/>
      </c>
      <c r="BS196" s="168" t="str">
        <f aca="false">IF(AH196="","",IF(AH196="-","-",IF(UPPER(AH196)="AB","+",VLOOKUP(AH196,'විෂය තොරතුරු'!$P$24:$Q$28,2))))</f>
        <v/>
      </c>
      <c r="BT196" s="168" t="str">
        <f aca="false">IF(AI196="","",IF(AI196="-","-",IF(UPPER(AI196)="AB","+",VLOOKUP(AI196,'විෂය තොරතුරු'!$P$24:$Q$28,2))))</f>
        <v/>
      </c>
      <c r="BU196" s="168" t="str">
        <f aca="false">IF(AJ196="","",IF(AJ196="-","-",IF(UPPER(AJ196)="AB","+",VLOOKUP(AJ196,'විෂය තොරතුරු'!$P$24:$Q$28,2))))</f>
        <v/>
      </c>
      <c r="BV196" s="168" t="str">
        <f aca="false">IF(AK196="","",IF(AK196="-","-",IF(UPPER(AK196)="AB","+",VLOOKUP(AK196,'විෂය තොරතුරු'!$P$24:$Q$28,2))))</f>
        <v/>
      </c>
      <c r="BW196" s="169" t="str">
        <f aca="false">IF(AL196="","",IF(AL196="-","-",IF(UPPER(AL196)="AB","+",VLOOKUP(AL196,'විෂය තොරතුරු'!$P$24:$Q$28,2))))</f>
        <v/>
      </c>
      <c r="BX196" s="171" t="str">
        <f aca="false">IF($B196="","",COUNTIF($AP196:$BW196,"A"))</f>
        <v/>
      </c>
      <c r="BY196" s="171" t="str">
        <f aca="false">IF($B196="","",COUNTIF($AP196:$BW196,"B"))</f>
        <v/>
      </c>
      <c r="BZ196" s="171" t="str">
        <f aca="false">IF($B196="","",COUNTIF($AP196:$BW196,"C"))</f>
        <v/>
      </c>
      <c r="CA196" s="171" t="str">
        <f aca="false">IF($B196="","",COUNTIF($AP196:$BW196,"S"))</f>
        <v/>
      </c>
      <c r="CB196" s="171" t="str">
        <f aca="false">IF($B196="","",COUNTIF($AP196:$BW196,"W"))</f>
        <v/>
      </c>
      <c r="CC196" s="171" t="str">
        <f aca="false">IF(B196="","",SUM(BX196:CA196))</f>
        <v/>
      </c>
      <c r="CD196" s="169" t="str">
        <f aca="false">IF(B196="","",SUM(BX196:BZ196))</f>
        <v/>
      </c>
      <c r="CE196" s="172" t="str">
        <f aca="false">IF(B196="","",IF(AND(CC196&gt;=6,CD196&gt;=3,OR(E196&gt;=35,F196&gt;=35),L196&gt;=35),"6/3 සමත්",IF(AND(CC196&gt;=5,CD196&gt;=3,OR(E196&gt;=35,F196&gt;=35,L196&gt;=35)),"5/3 සමත්",IF(AND(CC196&gt;=4,CD196&gt;=1,OR(E196&gt;=20,F196&gt;=20,L196&gt;=20)),"සමත් කළ හැකි",IF(CB196=9,"W9","අසමත් ?")))))</f>
        <v/>
      </c>
    </row>
    <row r="197" customFormat="false" ht="13.8" hidden="false" customHeight="false" outlineLevel="0" collapsed="false">
      <c r="A197" s="160" t="n">
        <v>12</v>
      </c>
      <c r="B197" s="161"/>
      <c r="C197" s="161"/>
      <c r="D197" s="162"/>
      <c r="E197" s="163"/>
      <c r="F197" s="164"/>
      <c r="G197" s="163"/>
      <c r="H197" s="165"/>
      <c r="I197" s="165"/>
      <c r="J197" s="164"/>
      <c r="K197" s="163"/>
      <c r="L197" s="165"/>
      <c r="M197" s="165"/>
      <c r="N197" s="164"/>
      <c r="O197" s="163"/>
      <c r="P197" s="165"/>
      <c r="Q197" s="165"/>
      <c r="R197" s="165"/>
      <c r="S197" s="165"/>
      <c r="T197" s="165"/>
      <c r="U197" s="165"/>
      <c r="V197" s="164"/>
      <c r="W197" s="163"/>
      <c r="X197" s="165"/>
      <c r="Y197" s="165"/>
      <c r="Z197" s="165"/>
      <c r="AA197" s="165"/>
      <c r="AB197" s="165"/>
      <c r="AC197" s="165"/>
      <c r="AD197" s="164"/>
      <c r="AE197" s="163"/>
      <c r="AF197" s="165"/>
      <c r="AG197" s="165"/>
      <c r="AH197" s="165"/>
      <c r="AI197" s="165"/>
      <c r="AJ197" s="165"/>
      <c r="AK197" s="165"/>
      <c r="AL197" s="166"/>
      <c r="AM197" s="167" t="str">
        <f aca="false">IF(B197="","",SUM(E197:AL197))</f>
        <v/>
      </c>
      <c r="AN197" s="168" t="str">
        <f aca="false">IF(B197="","",AM197/9)</f>
        <v/>
      </c>
      <c r="AO197" s="169" t="str">
        <f aca="false">IF(B197="","",IF(AM197=0,"-",RANK(AM197,$AM$186:$AM$235,0)))</f>
        <v/>
      </c>
      <c r="AP197" s="167" t="str">
        <f aca="false">IF(E197="","",IF(E197="-","-",IF(UPPER(E197)="AB","+",VLOOKUP(E197,'විෂය තොරතුරු'!$P$24:$Q$28,2))))</f>
        <v/>
      </c>
      <c r="AQ197" s="168" t="str">
        <f aca="false">IF(F197="","",IF(F197="-","-",IF(UPPER(F197)="AB","+",VLOOKUP(F197,'විෂය තොරතුරු'!$P$24:$Q$28,2))))</f>
        <v/>
      </c>
      <c r="AR197" s="168" t="str">
        <f aca="false">IF(G197="","",IF(G197="-","-",IF(UPPER(G197)="AB","+",VLOOKUP(G197,'විෂය තොරතුරු'!$P$24:$Q$28,2))))</f>
        <v/>
      </c>
      <c r="AS197" s="168" t="str">
        <f aca="false">IF(H197="","",IF(H197="-","-",IF(UPPER(H197)="AB","+",VLOOKUP(H197,'විෂය තොරතුරු'!$P$24:$Q$28,2))))</f>
        <v/>
      </c>
      <c r="AT197" s="168" t="str">
        <f aca="false">IF(I197="","",IF(I197="-","-",IF(UPPER(I197)="AB","+",VLOOKUP(I197,'විෂය තොරතුරු'!$P$24:$Q$28,2))))</f>
        <v/>
      </c>
      <c r="AU197" s="170" t="str">
        <f aca="false">IF(J197="","",IF(J197="-","-",IF(UPPER(J197)="AB","+",VLOOKUP(J197,'විෂය තොරතුරු'!$P$24:$Q$28,2))))</f>
        <v/>
      </c>
      <c r="AV197" s="171" t="str">
        <f aca="false">IF(K197="","",IF(K197="-","-",IF(UPPER(K197)="AB","+",VLOOKUP(K197,'විෂය තොරතුරු'!$P$24:$Q$28,2))))</f>
        <v/>
      </c>
      <c r="AW197" s="168" t="str">
        <f aca="false">IF(L197="","",IF(L197="-","-",IF(UPPER(L197)="AB","+",VLOOKUP(L197,'විෂය තොරතුරු'!$P$24:$Q$28,2))))</f>
        <v/>
      </c>
      <c r="AX197" s="168" t="str">
        <f aca="false">IF(M197="","",IF(M197="-","-",IF(UPPER(M197)="AB","+",VLOOKUP(M197,'විෂය තොරතුරු'!$P$24:$Q$28,2))))</f>
        <v/>
      </c>
      <c r="AY197" s="169" t="str">
        <f aca="false">IF(N197="","",IF(N197="-","-",IF(UPPER(N197)="AB","+",VLOOKUP(N197,'විෂය තොරතුරු'!$P$24:$Q$28,2))))</f>
        <v/>
      </c>
      <c r="AZ197" s="167" t="str">
        <f aca="false">IF(O197="","",IF(O197="-","-",IF(UPPER(O197)="AB","+",VLOOKUP(O197,'විෂය තොරතුරු'!$P$24:$Q$28,2))))</f>
        <v/>
      </c>
      <c r="BA197" s="168" t="str">
        <f aca="false">IF(P197="","",IF(P197="-","-",IF(UPPER(P197)="AB","+",VLOOKUP(P197,'විෂය තොරතුරු'!$P$24:$Q$28,2))))</f>
        <v/>
      </c>
      <c r="BB197" s="168" t="str">
        <f aca="false">IF(Q197="","",IF(Q197="-","-",IF(UPPER(Q197)="AB","+",VLOOKUP(Q197,'විෂය තොරතුරු'!$P$24:$Q$28,2))))</f>
        <v/>
      </c>
      <c r="BC197" s="168" t="str">
        <f aca="false">IF(R197="","",IF(R197="-","-",IF(UPPER(R197)="AB","+",VLOOKUP(R197,'විෂය තොරතුරු'!$P$24:$Q$28,2))))</f>
        <v/>
      </c>
      <c r="BD197" s="168" t="str">
        <f aca="false">IF(S197="","",IF(S197="-","-",IF(UPPER(S197)="AB","+",VLOOKUP(S197,'විෂය තොරතුරු'!$P$24:$Q$28,2))))</f>
        <v/>
      </c>
      <c r="BE197" s="168" t="str">
        <f aca="false">IF(T197="","",IF(T197="-","-",IF(UPPER(T197)="AB","+",VLOOKUP(T197,'විෂය තොරතුරු'!$P$24:$Q$28,2))))</f>
        <v/>
      </c>
      <c r="BF197" s="168" t="str">
        <f aca="false">IF(U197="","",IF(U197="-","-",IF(UPPER(U197)="AB","+",VLOOKUP(U197,'විෂය තොරතුරු'!$P$24:$Q$28,2))))</f>
        <v/>
      </c>
      <c r="BG197" s="170" t="str">
        <f aca="false">IF(V197="","",IF(V197="-","-",IF(UPPER(V197)="AB","+",VLOOKUP(V197,'විෂය තොරතුරු'!$P$24:$Q$28,2))))</f>
        <v/>
      </c>
      <c r="BH197" s="171" t="str">
        <f aca="false">IF(W197="","",IF(W197="-","-",IF(UPPER(W197)="AB","+",VLOOKUP(W197,'විෂය තොරතුරු'!$P$24:$Q$28,2))))</f>
        <v/>
      </c>
      <c r="BI197" s="168" t="str">
        <f aca="false">IF(X197="","",IF(X197="-","-",IF(UPPER(X197)="AB","+",VLOOKUP(X197,'විෂය තොරතුරු'!$P$24:$Q$28,2))))</f>
        <v/>
      </c>
      <c r="BJ197" s="168" t="str">
        <f aca="false">IF(Y197="","",IF(Y197="-","-",IF(UPPER(Y197)="AB","+",VLOOKUP(Y197,'විෂය තොරතුරු'!$P$24:$Q$28,2))))</f>
        <v/>
      </c>
      <c r="BK197" s="168" t="str">
        <f aca="false">IF(Z197="","",IF(Z197="-","-",IF(UPPER(Z197)="AB","+",VLOOKUP(Z197,'විෂය තොරතුරු'!$P$24:$Q$28,2))))</f>
        <v/>
      </c>
      <c r="BL197" s="168" t="str">
        <f aca="false">IF(AA197="","",IF(AA197="-","-",IF(UPPER(AA197)="AB","+",VLOOKUP(AA197,'විෂය තොරතුරු'!$P$24:$Q$28,2))))</f>
        <v/>
      </c>
      <c r="BM197" s="168" t="str">
        <f aca="false">IF(AB197="","",IF(AB197="-","-",IF(UPPER(AB197)="AB","+",VLOOKUP(AB197,'විෂය තොරතුරු'!$P$24:$Q$28,2))))</f>
        <v/>
      </c>
      <c r="BN197" s="168" t="str">
        <f aca="false">IF(AC197="","",IF(AC197="-","-",IF(UPPER(AC197)="AB","+",VLOOKUP(AC197,'විෂය තොරතුරු'!$P$24:$Q$28,2))))</f>
        <v/>
      </c>
      <c r="BO197" s="169" t="str">
        <f aca="false">IF(AD197="","",IF(AD197="-","-",IF(UPPER(AD197)="AB","+",VLOOKUP(AD197,'විෂය තොරතුරු'!$P$24:$Q$28,2))))</f>
        <v/>
      </c>
      <c r="BP197" s="171" t="str">
        <f aca="false">IF(AE197="","",IF(AE197="-","-",IF(UPPER(AE197)="AB","+",VLOOKUP(AE197,'විෂය තොරතුරු'!$P$24:$Q$28,2))))</f>
        <v/>
      </c>
      <c r="BQ197" s="168" t="str">
        <f aca="false">IF(AF197="","",IF(AF197="-","-",IF(UPPER(AF197)="AB","+",VLOOKUP(AF197,'විෂය තොරතුරු'!$P$24:$Q$28,2))))</f>
        <v/>
      </c>
      <c r="BR197" s="168" t="str">
        <f aca="false">IF(AG197="","",IF(AG197="-","-",IF(UPPER(AG197)="AB","+",VLOOKUP(AG197,'විෂය තොරතුරු'!$P$24:$Q$28,2))))</f>
        <v/>
      </c>
      <c r="BS197" s="168" t="str">
        <f aca="false">IF(AH197="","",IF(AH197="-","-",IF(UPPER(AH197)="AB","+",VLOOKUP(AH197,'විෂය තොරතුරු'!$P$24:$Q$28,2))))</f>
        <v/>
      </c>
      <c r="BT197" s="168" t="str">
        <f aca="false">IF(AI197="","",IF(AI197="-","-",IF(UPPER(AI197)="AB","+",VLOOKUP(AI197,'විෂය තොරතුරු'!$P$24:$Q$28,2))))</f>
        <v/>
      </c>
      <c r="BU197" s="168" t="str">
        <f aca="false">IF(AJ197="","",IF(AJ197="-","-",IF(UPPER(AJ197)="AB","+",VLOOKUP(AJ197,'විෂය තොරතුරු'!$P$24:$Q$28,2))))</f>
        <v/>
      </c>
      <c r="BV197" s="168" t="str">
        <f aca="false">IF(AK197="","",IF(AK197="-","-",IF(UPPER(AK197)="AB","+",VLOOKUP(AK197,'විෂය තොරතුරු'!$P$24:$Q$28,2))))</f>
        <v/>
      </c>
      <c r="BW197" s="169" t="str">
        <f aca="false">IF(AL197="","",IF(AL197="-","-",IF(UPPER(AL197)="AB","+",VLOOKUP(AL197,'විෂය තොරතුරු'!$P$24:$Q$28,2))))</f>
        <v/>
      </c>
      <c r="BX197" s="171" t="str">
        <f aca="false">IF($B197="","",COUNTIF($AP197:$BW197,"A"))</f>
        <v/>
      </c>
      <c r="BY197" s="171" t="str">
        <f aca="false">IF($B197="","",COUNTIF($AP197:$BW197,"B"))</f>
        <v/>
      </c>
      <c r="BZ197" s="171" t="str">
        <f aca="false">IF($B197="","",COUNTIF($AP197:$BW197,"C"))</f>
        <v/>
      </c>
      <c r="CA197" s="171" t="str">
        <f aca="false">IF($B197="","",COUNTIF($AP197:$BW197,"S"))</f>
        <v/>
      </c>
      <c r="CB197" s="171" t="str">
        <f aca="false">IF($B197="","",COUNTIF($AP197:$BW197,"W"))</f>
        <v/>
      </c>
      <c r="CC197" s="171" t="str">
        <f aca="false">IF(B197="","",SUM(BX197:CA197))</f>
        <v/>
      </c>
      <c r="CD197" s="169" t="str">
        <f aca="false">IF(B197="","",SUM(BX197:BZ197))</f>
        <v/>
      </c>
      <c r="CE197" s="172" t="str">
        <f aca="false">IF(B197="","",IF(AND(CC197&gt;=6,CD197&gt;=3,OR(E197&gt;=35,F197&gt;=35),L197&gt;=35),"6/3 සමත්",IF(AND(CC197&gt;=5,CD197&gt;=3,OR(E197&gt;=35,F197&gt;=35,L197&gt;=35)),"5/3 සමත්",IF(AND(CC197&gt;=4,CD197&gt;=1,OR(E197&gt;=20,F197&gt;=20,L197&gt;=20)),"සමත් කළ හැකි",IF(CB197=9,"W9","අසමත් ?")))))</f>
        <v/>
      </c>
    </row>
    <row r="198" customFormat="false" ht="13.8" hidden="false" customHeight="false" outlineLevel="0" collapsed="false">
      <c r="A198" s="160" t="n">
        <v>13</v>
      </c>
      <c r="B198" s="161"/>
      <c r="C198" s="161"/>
      <c r="D198" s="162"/>
      <c r="E198" s="163"/>
      <c r="F198" s="164"/>
      <c r="G198" s="163"/>
      <c r="H198" s="165"/>
      <c r="I198" s="165"/>
      <c r="J198" s="164"/>
      <c r="K198" s="163"/>
      <c r="L198" s="165"/>
      <c r="M198" s="165"/>
      <c r="N198" s="164"/>
      <c r="O198" s="163"/>
      <c r="P198" s="165"/>
      <c r="Q198" s="165"/>
      <c r="R198" s="165"/>
      <c r="S198" s="165"/>
      <c r="T198" s="165"/>
      <c r="U198" s="165"/>
      <c r="V198" s="164"/>
      <c r="W198" s="163"/>
      <c r="X198" s="165"/>
      <c r="Y198" s="165"/>
      <c r="Z198" s="165"/>
      <c r="AA198" s="165"/>
      <c r="AB198" s="165"/>
      <c r="AC198" s="165"/>
      <c r="AD198" s="164"/>
      <c r="AE198" s="163"/>
      <c r="AF198" s="165"/>
      <c r="AG198" s="165"/>
      <c r="AH198" s="165"/>
      <c r="AI198" s="165"/>
      <c r="AJ198" s="165"/>
      <c r="AK198" s="165"/>
      <c r="AL198" s="166"/>
      <c r="AM198" s="167" t="str">
        <f aca="false">IF(B198="","",SUM(E198:AL198))</f>
        <v/>
      </c>
      <c r="AN198" s="168" t="str">
        <f aca="false">IF(B198="","",AM198/9)</f>
        <v/>
      </c>
      <c r="AO198" s="169" t="str">
        <f aca="false">IF(B198="","",IF(AM198=0,"-",RANK(AM198,$AM$186:$AM$235,0)))</f>
        <v/>
      </c>
      <c r="AP198" s="167" t="str">
        <f aca="false">IF(E198="","",IF(E198="-","-",IF(UPPER(E198)="AB","+",VLOOKUP(E198,'විෂය තොරතුරු'!$P$24:$Q$28,2))))</f>
        <v/>
      </c>
      <c r="AQ198" s="168" t="str">
        <f aca="false">IF(F198="","",IF(F198="-","-",IF(UPPER(F198)="AB","+",VLOOKUP(F198,'විෂය තොරතුරු'!$P$24:$Q$28,2))))</f>
        <v/>
      </c>
      <c r="AR198" s="168" t="str">
        <f aca="false">IF(G198="","",IF(G198="-","-",IF(UPPER(G198)="AB","+",VLOOKUP(G198,'විෂය තොරතුරු'!$P$24:$Q$28,2))))</f>
        <v/>
      </c>
      <c r="AS198" s="168" t="str">
        <f aca="false">IF(H198="","",IF(H198="-","-",IF(UPPER(H198)="AB","+",VLOOKUP(H198,'විෂය තොරතුරු'!$P$24:$Q$28,2))))</f>
        <v/>
      </c>
      <c r="AT198" s="168" t="str">
        <f aca="false">IF(I198="","",IF(I198="-","-",IF(UPPER(I198)="AB","+",VLOOKUP(I198,'විෂය තොරතුරු'!$P$24:$Q$28,2))))</f>
        <v/>
      </c>
      <c r="AU198" s="170" t="str">
        <f aca="false">IF(J198="","",IF(J198="-","-",IF(UPPER(J198)="AB","+",VLOOKUP(J198,'විෂය තොරතුරු'!$P$24:$Q$28,2))))</f>
        <v/>
      </c>
      <c r="AV198" s="171" t="str">
        <f aca="false">IF(K198="","",IF(K198="-","-",IF(UPPER(K198)="AB","+",VLOOKUP(K198,'විෂය තොරතුරු'!$P$24:$Q$28,2))))</f>
        <v/>
      </c>
      <c r="AW198" s="168" t="str">
        <f aca="false">IF(L198="","",IF(L198="-","-",IF(UPPER(L198)="AB","+",VLOOKUP(L198,'විෂය තොරතුරු'!$P$24:$Q$28,2))))</f>
        <v/>
      </c>
      <c r="AX198" s="168" t="str">
        <f aca="false">IF(M198="","",IF(M198="-","-",IF(UPPER(M198)="AB","+",VLOOKUP(M198,'විෂය තොරතුරු'!$P$24:$Q$28,2))))</f>
        <v/>
      </c>
      <c r="AY198" s="169" t="str">
        <f aca="false">IF(N198="","",IF(N198="-","-",IF(UPPER(N198)="AB","+",VLOOKUP(N198,'විෂය තොරතුරු'!$P$24:$Q$28,2))))</f>
        <v/>
      </c>
      <c r="AZ198" s="167" t="str">
        <f aca="false">IF(O198="","",IF(O198="-","-",IF(UPPER(O198)="AB","+",VLOOKUP(O198,'විෂය තොරතුරු'!$P$24:$Q$28,2))))</f>
        <v/>
      </c>
      <c r="BA198" s="168" t="str">
        <f aca="false">IF(P198="","",IF(P198="-","-",IF(UPPER(P198)="AB","+",VLOOKUP(P198,'විෂය තොරතුරු'!$P$24:$Q$28,2))))</f>
        <v/>
      </c>
      <c r="BB198" s="168" t="str">
        <f aca="false">IF(Q198="","",IF(Q198="-","-",IF(UPPER(Q198)="AB","+",VLOOKUP(Q198,'විෂය තොරතුරු'!$P$24:$Q$28,2))))</f>
        <v/>
      </c>
      <c r="BC198" s="168" t="str">
        <f aca="false">IF(R198="","",IF(R198="-","-",IF(UPPER(R198)="AB","+",VLOOKUP(R198,'විෂය තොරතුරු'!$P$24:$Q$28,2))))</f>
        <v/>
      </c>
      <c r="BD198" s="168" t="str">
        <f aca="false">IF(S198="","",IF(S198="-","-",IF(UPPER(S198)="AB","+",VLOOKUP(S198,'විෂය තොරතුරු'!$P$24:$Q$28,2))))</f>
        <v/>
      </c>
      <c r="BE198" s="168" t="str">
        <f aca="false">IF(T198="","",IF(T198="-","-",IF(UPPER(T198)="AB","+",VLOOKUP(T198,'විෂය තොරතුරු'!$P$24:$Q$28,2))))</f>
        <v/>
      </c>
      <c r="BF198" s="168" t="str">
        <f aca="false">IF(U198="","",IF(U198="-","-",IF(UPPER(U198)="AB","+",VLOOKUP(U198,'විෂය තොරතුරු'!$P$24:$Q$28,2))))</f>
        <v/>
      </c>
      <c r="BG198" s="170" t="str">
        <f aca="false">IF(V198="","",IF(V198="-","-",IF(UPPER(V198)="AB","+",VLOOKUP(V198,'විෂය තොරතුරු'!$P$24:$Q$28,2))))</f>
        <v/>
      </c>
      <c r="BH198" s="171" t="str">
        <f aca="false">IF(W198="","",IF(W198="-","-",IF(UPPER(W198)="AB","+",VLOOKUP(W198,'විෂය තොරතුරු'!$P$24:$Q$28,2))))</f>
        <v/>
      </c>
      <c r="BI198" s="168" t="str">
        <f aca="false">IF(X198="","",IF(X198="-","-",IF(UPPER(X198)="AB","+",VLOOKUP(X198,'විෂය තොරතුරු'!$P$24:$Q$28,2))))</f>
        <v/>
      </c>
      <c r="BJ198" s="168" t="str">
        <f aca="false">IF(Y198="","",IF(Y198="-","-",IF(UPPER(Y198)="AB","+",VLOOKUP(Y198,'විෂය තොරතුරු'!$P$24:$Q$28,2))))</f>
        <v/>
      </c>
      <c r="BK198" s="168" t="str">
        <f aca="false">IF(Z198="","",IF(Z198="-","-",IF(UPPER(Z198)="AB","+",VLOOKUP(Z198,'විෂය තොරතුරු'!$P$24:$Q$28,2))))</f>
        <v/>
      </c>
      <c r="BL198" s="168" t="str">
        <f aca="false">IF(AA198="","",IF(AA198="-","-",IF(UPPER(AA198)="AB","+",VLOOKUP(AA198,'විෂය තොරතුරු'!$P$24:$Q$28,2))))</f>
        <v/>
      </c>
      <c r="BM198" s="168" t="str">
        <f aca="false">IF(AB198="","",IF(AB198="-","-",IF(UPPER(AB198)="AB","+",VLOOKUP(AB198,'විෂය තොරතුරු'!$P$24:$Q$28,2))))</f>
        <v/>
      </c>
      <c r="BN198" s="168" t="str">
        <f aca="false">IF(AC198="","",IF(AC198="-","-",IF(UPPER(AC198)="AB","+",VLOOKUP(AC198,'විෂය තොරතුරු'!$P$24:$Q$28,2))))</f>
        <v/>
      </c>
      <c r="BO198" s="169" t="str">
        <f aca="false">IF(AD198="","",IF(AD198="-","-",IF(UPPER(AD198)="AB","+",VLOOKUP(AD198,'විෂය තොරතුරු'!$P$24:$Q$28,2))))</f>
        <v/>
      </c>
      <c r="BP198" s="171" t="str">
        <f aca="false">IF(AE198="","",IF(AE198="-","-",IF(UPPER(AE198)="AB","+",VLOOKUP(AE198,'විෂය තොරතුරු'!$P$24:$Q$28,2))))</f>
        <v/>
      </c>
      <c r="BQ198" s="168" t="str">
        <f aca="false">IF(AF198="","",IF(AF198="-","-",IF(UPPER(AF198)="AB","+",VLOOKUP(AF198,'විෂය තොරතුරු'!$P$24:$Q$28,2))))</f>
        <v/>
      </c>
      <c r="BR198" s="168" t="str">
        <f aca="false">IF(AG198="","",IF(AG198="-","-",IF(UPPER(AG198)="AB","+",VLOOKUP(AG198,'විෂය තොරතුරු'!$P$24:$Q$28,2))))</f>
        <v/>
      </c>
      <c r="BS198" s="168" t="str">
        <f aca="false">IF(AH198="","",IF(AH198="-","-",IF(UPPER(AH198)="AB","+",VLOOKUP(AH198,'විෂය තොරතුරු'!$P$24:$Q$28,2))))</f>
        <v/>
      </c>
      <c r="BT198" s="168" t="str">
        <f aca="false">IF(AI198="","",IF(AI198="-","-",IF(UPPER(AI198)="AB","+",VLOOKUP(AI198,'විෂය තොරතුරු'!$P$24:$Q$28,2))))</f>
        <v/>
      </c>
      <c r="BU198" s="168" t="str">
        <f aca="false">IF(AJ198="","",IF(AJ198="-","-",IF(UPPER(AJ198)="AB","+",VLOOKUP(AJ198,'විෂය තොරතුරු'!$P$24:$Q$28,2))))</f>
        <v/>
      </c>
      <c r="BV198" s="168" t="str">
        <f aca="false">IF(AK198="","",IF(AK198="-","-",IF(UPPER(AK198)="AB","+",VLOOKUP(AK198,'විෂය තොරතුරු'!$P$24:$Q$28,2))))</f>
        <v/>
      </c>
      <c r="BW198" s="169" t="str">
        <f aca="false">IF(AL198="","",IF(AL198="-","-",IF(UPPER(AL198)="AB","+",VLOOKUP(AL198,'විෂය තොරතුරු'!$P$24:$Q$28,2))))</f>
        <v/>
      </c>
      <c r="BX198" s="171" t="str">
        <f aca="false">IF($B198="","",COUNTIF($AP198:$BW198,"A"))</f>
        <v/>
      </c>
      <c r="BY198" s="171" t="str">
        <f aca="false">IF($B198="","",COUNTIF($AP198:$BW198,"B"))</f>
        <v/>
      </c>
      <c r="BZ198" s="171" t="str">
        <f aca="false">IF($B198="","",COUNTIF($AP198:$BW198,"C"))</f>
        <v/>
      </c>
      <c r="CA198" s="171" t="str">
        <f aca="false">IF($B198="","",COUNTIF($AP198:$BW198,"S"))</f>
        <v/>
      </c>
      <c r="CB198" s="171" t="str">
        <f aca="false">IF($B198="","",COUNTIF($AP198:$BW198,"W"))</f>
        <v/>
      </c>
      <c r="CC198" s="171" t="str">
        <f aca="false">IF(B198="","",SUM(BX198:CA198))</f>
        <v/>
      </c>
      <c r="CD198" s="169" t="str">
        <f aca="false">IF(B198="","",SUM(BX198:BZ198))</f>
        <v/>
      </c>
      <c r="CE198" s="172" t="str">
        <f aca="false">IF(B198="","",IF(AND(CC198&gt;=6,CD198&gt;=3,OR(E198&gt;=35,F198&gt;=35),L198&gt;=35),"6/3 සමත්",IF(AND(CC198&gt;=5,CD198&gt;=3,OR(E198&gt;=35,F198&gt;=35,L198&gt;=35)),"5/3 සමත්",IF(AND(CC198&gt;=4,CD198&gt;=1,OR(E198&gt;=20,F198&gt;=20,L198&gt;=20)),"සමත් කළ හැකි",IF(CB198=9,"W9","අසමත් ?")))))</f>
        <v/>
      </c>
    </row>
    <row r="199" customFormat="false" ht="13.8" hidden="false" customHeight="false" outlineLevel="0" collapsed="false">
      <c r="A199" s="160" t="n">
        <v>14</v>
      </c>
      <c r="B199" s="161"/>
      <c r="C199" s="161"/>
      <c r="D199" s="162"/>
      <c r="E199" s="163"/>
      <c r="F199" s="164"/>
      <c r="G199" s="163"/>
      <c r="H199" s="165"/>
      <c r="I199" s="165"/>
      <c r="J199" s="164"/>
      <c r="K199" s="163"/>
      <c r="L199" s="165"/>
      <c r="M199" s="165"/>
      <c r="N199" s="164"/>
      <c r="O199" s="163"/>
      <c r="P199" s="165"/>
      <c r="Q199" s="165"/>
      <c r="R199" s="165"/>
      <c r="S199" s="165"/>
      <c r="T199" s="165"/>
      <c r="U199" s="165"/>
      <c r="V199" s="164"/>
      <c r="W199" s="163"/>
      <c r="X199" s="165"/>
      <c r="Y199" s="165"/>
      <c r="Z199" s="165"/>
      <c r="AA199" s="165"/>
      <c r="AB199" s="165"/>
      <c r="AC199" s="165"/>
      <c r="AD199" s="164"/>
      <c r="AE199" s="163"/>
      <c r="AF199" s="165"/>
      <c r="AG199" s="165"/>
      <c r="AH199" s="165"/>
      <c r="AI199" s="165"/>
      <c r="AJ199" s="165"/>
      <c r="AK199" s="165"/>
      <c r="AL199" s="166"/>
      <c r="AM199" s="167" t="str">
        <f aca="false">IF(B199="","",SUM(E199:AL199))</f>
        <v/>
      </c>
      <c r="AN199" s="168" t="str">
        <f aca="false">IF(B199="","",AM199/9)</f>
        <v/>
      </c>
      <c r="AO199" s="169" t="str">
        <f aca="false">IF(B199="","",IF(AM199=0,"-",RANK(AM199,$AM$186:$AM$235,0)))</f>
        <v/>
      </c>
      <c r="AP199" s="167" t="str">
        <f aca="false">IF(E199="","",IF(E199="-","-",IF(UPPER(E199)="AB","+",VLOOKUP(E199,'විෂය තොරතුරු'!$P$24:$Q$28,2))))</f>
        <v/>
      </c>
      <c r="AQ199" s="168" t="str">
        <f aca="false">IF(F199="","",IF(F199="-","-",IF(UPPER(F199)="AB","+",VLOOKUP(F199,'විෂය තොරතුරු'!$P$24:$Q$28,2))))</f>
        <v/>
      </c>
      <c r="AR199" s="168" t="str">
        <f aca="false">IF(G199="","",IF(G199="-","-",IF(UPPER(G199)="AB","+",VLOOKUP(G199,'විෂය තොරතුරු'!$P$24:$Q$28,2))))</f>
        <v/>
      </c>
      <c r="AS199" s="168" t="str">
        <f aca="false">IF(H199="","",IF(H199="-","-",IF(UPPER(H199)="AB","+",VLOOKUP(H199,'විෂය තොරතුරු'!$P$24:$Q$28,2))))</f>
        <v/>
      </c>
      <c r="AT199" s="168" t="str">
        <f aca="false">IF(I199="","",IF(I199="-","-",IF(UPPER(I199)="AB","+",VLOOKUP(I199,'විෂය තොරතුරු'!$P$24:$Q$28,2))))</f>
        <v/>
      </c>
      <c r="AU199" s="170" t="str">
        <f aca="false">IF(J199="","",IF(J199="-","-",IF(UPPER(J199)="AB","+",VLOOKUP(J199,'විෂය තොරතුරු'!$P$24:$Q$28,2))))</f>
        <v/>
      </c>
      <c r="AV199" s="171" t="str">
        <f aca="false">IF(K199="","",IF(K199="-","-",IF(UPPER(K199)="AB","+",VLOOKUP(K199,'විෂය තොරතුරු'!$P$24:$Q$28,2))))</f>
        <v/>
      </c>
      <c r="AW199" s="168" t="str">
        <f aca="false">IF(L199="","",IF(L199="-","-",IF(UPPER(L199)="AB","+",VLOOKUP(L199,'විෂය තොරතුරු'!$P$24:$Q$28,2))))</f>
        <v/>
      </c>
      <c r="AX199" s="168" t="str">
        <f aca="false">IF(M199="","",IF(M199="-","-",IF(UPPER(M199)="AB","+",VLOOKUP(M199,'විෂය තොරතුරු'!$P$24:$Q$28,2))))</f>
        <v/>
      </c>
      <c r="AY199" s="169" t="str">
        <f aca="false">IF(N199="","",IF(N199="-","-",IF(UPPER(N199)="AB","+",VLOOKUP(N199,'විෂය තොරතුරු'!$P$24:$Q$28,2))))</f>
        <v/>
      </c>
      <c r="AZ199" s="167" t="str">
        <f aca="false">IF(O199="","",IF(O199="-","-",IF(UPPER(O199)="AB","+",VLOOKUP(O199,'විෂය තොරතුරු'!$P$24:$Q$28,2))))</f>
        <v/>
      </c>
      <c r="BA199" s="168" t="str">
        <f aca="false">IF(P199="","",IF(P199="-","-",IF(UPPER(P199)="AB","+",VLOOKUP(P199,'විෂය තොරතුරු'!$P$24:$Q$28,2))))</f>
        <v/>
      </c>
      <c r="BB199" s="168" t="str">
        <f aca="false">IF(Q199="","",IF(Q199="-","-",IF(UPPER(Q199)="AB","+",VLOOKUP(Q199,'විෂය තොරතුරු'!$P$24:$Q$28,2))))</f>
        <v/>
      </c>
      <c r="BC199" s="168" t="str">
        <f aca="false">IF(R199="","",IF(R199="-","-",IF(UPPER(R199)="AB","+",VLOOKUP(R199,'විෂය තොරතුරු'!$P$24:$Q$28,2))))</f>
        <v/>
      </c>
      <c r="BD199" s="168" t="str">
        <f aca="false">IF(S199="","",IF(S199="-","-",IF(UPPER(S199)="AB","+",VLOOKUP(S199,'විෂය තොරතුරු'!$P$24:$Q$28,2))))</f>
        <v/>
      </c>
      <c r="BE199" s="168" t="str">
        <f aca="false">IF(T199="","",IF(T199="-","-",IF(UPPER(T199)="AB","+",VLOOKUP(T199,'විෂය තොරතුරු'!$P$24:$Q$28,2))))</f>
        <v/>
      </c>
      <c r="BF199" s="168" t="str">
        <f aca="false">IF(U199="","",IF(U199="-","-",IF(UPPER(U199)="AB","+",VLOOKUP(U199,'විෂය තොරතුරු'!$P$24:$Q$28,2))))</f>
        <v/>
      </c>
      <c r="BG199" s="170" t="str">
        <f aca="false">IF(V199="","",IF(V199="-","-",IF(UPPER(V199)="AB","+",VLOOKUP(V199,'විෂය තොරතුරු'!$P$24:$Q$28,2))))</f>
        <v/>
      </c>
      <c r="BH199" s="171" t="str">
        <f aca="false">IF(W199="","",IF(W199="-","-",IF(UPPER(W199)="AB","+",VLOOKUP(W199,'විෂය තොරතුරු'!$P$24:$Q$28,2))))</f>
        <v/>
      </c>
      <c r="BI199" s="168" t="str">
        <f aca="false">IF(X199="","",IF(X199="-","-",IF(UPPER(X199)="AB","+",VLOOKUP(X199,'විෂය තොරතුරු'!$P$24:$Q$28,2))))</f>
        <v/>
      </c>
      <c r="BJ199" s="168" t="str">
        <f aca="false">IF(Y199="","",IF(Y199="-","-",IF(UPPER(Y199)="AB","+",VLOOKUP(Y199,'විෂය තොරතුරු'!$P$24:$Q$28,2))))</f>
        <v/>
      </c>
      <c r="BK199" s="168" t="str">
        <f aca="false">IF(Z199="","",IF(Z199="-","-",IF(UPPER(Z199)="AB","+",VLOOKUP(Z199,'විෂය තොරතුරු'!$P$24:$Q$28,2))))</f>
        <v/>
      </c>
      <c r="BL199" s="168" t="str">
        <f aca="false">IF(AA199="","",IF(AA199="-","-",IF(UPPER(AA199)="AB","+",VLOOKUP(AA199,'විෂය තොරතුරු'!$P$24:$Q$28,2))))</f>
        <v/>
      </c>
      <c r="BM199" s="168" t="str">
        <f aca="false">IF(AB199="","",IF(AB199="-","-",IF(UPPER(AB199)="AB","+",VLOOKUP(AB199,'විෂය තොරතුරු'!$P$24:$Q$28,2))))</f>
        <v/>
      </c>
      <c r="BN199" s="168" t="str">
        <f aca="false">IF(AC199="","",IF(AC199="-","-",IF(UPPER(AC199)="AB","+",VLOOKUP(AC199,'විෂය තොරතුරු'!$P$24:$Q$28,2))))</f>
        <v/>
      </c>
      <c r="BO199" s="169" t="str">
        <f aca="false">IF(AD199="","",IF(AD199="-","-",IF(UPPER(AD199)="AB","+",VLOOKUP(AD199,'විෂය තොරතුරු'!$P$24:$Q$28,2))))</f>
        <v/>
      </c>
      <c r="BP199" s="171" t="str">
        <f aca="false">IF(AE199="","",IF(AE199="-","-",IF(UPPER(AE199)="AB","+",VLOOKUP(AE199,'විෂය තොරතුරු'!$P$24:$Q$28,2))))</f>
        <v/>
      </c>
      <c r="BQ199" s="168" t="str">
        <f aca="false">IF(AF199="","",IF(AF199="-","-",IF(UPPER(AF199)="AB","+",VLOOKUP(AF199,'විෂය තොරතුරු'!$P$24:$Q$28,2))))</f>
        <v/>
      </c>
      <c r="BR199" s="168" t="str">
        <f aca="false">IF(AG199="","",IF(AG199="-","-",IF(UPPER(AG199)="AB","+",VLOOKUP(AG199,'විෂය තොරතුරු'!$P$24:$Q$28,2))))</f>
        <v/>
      </c>
      <c r="BS199" s="168" t="str">
        <f aca="false">IF(AH199="","",IF(AH199="-","-",IF(UPPER(AH199)="AB","+",VLOOKUP(AH199,'විෂය තොරතුරු'!$P$24:$Q$28,2))))</f>
        <v/>
      </c>
      <c r="BT199" s="168" t="str">
        <f aca="false">IF(AI199="","",IF(AI199="-","-",IF(UPPER(AI199)="AB","+",VLOOKUP(AI199,'විෂය තොරතුරු'!$P$24:$Q$28,2))))</f>
        <v/>
      </c>
      <c r="BU199" s="168" t="str">
        <f aca="false">IF(AJ199="","",IF(AJ199="-","-",IF(UPPER(AJ199)="AB","+",VLOOKUP(AJ199,'විෂය තොරතුරු'!$P$24:$Q$28,2))))</f>
        <v/>
      </c>
      <c r="BV199" s="168" t="str">
        <f aca="false">IF(AK199="","",IF(AK199="-","-",IF(UPPER(AK199)="AB","+",VLOOKUP(AK199,'විෂය තොරතුරු'!$P$24:$Q$28,2))))</f>
        <v/>
      </c>
      <c r="BW199" s="169" t="str">
        <f aca="false">IF(AL199="","",IF(AL199="-","-",IF(UPPER(AL199)="AB","+",VLOOKUP(AL199,'විෂය තොරතුරු'!$P$24:$Q$28,2))))</f>
        <v/>
      </c>
      <c r="BX199" s="171" t="str">
        <f aca="false">IF($B199="","",COUNTIF($AP199:$BW199,"A"))</f>
        <v/>
      </c>
      <c r="BY199" s="171" t="str">
        <f aca="false">IF($B199="","",COUNTIF($AP199:$BW199,"B"))</f>
        <v/>
      </c>
      <c r="BZ199" s="171" t="str">
        <f aca="false">IF($B199="","",COUNTIF($AP199:$BW199,"C"))</f>
        <v/>
      </c>
      <c r="CA199" s="171" t="str">
        <f aca="false">IF($B199="","",COUNTIF($AP199:$BW199,"S"))</f>
        <v/>
      </c>
      <c r="CB199" s="171" t="str">
        <f aca="false">IF($B199="","",COUNTIF($AP199:$BW199,"W"))</f>
        <v/>
      </c>
      <c r="CC199" s="171" t="str">
        <f aca="false">IF(B199="","",SUM(BX199:CA199))</f>
        <v/>
      </c>
      <c r="CD199" s="169" t="str">
        <f aca="false">IF(B199="","",SUM(BX199:BZ199))</f>
        <v/>
      </c>
      <c r="CE199" s="172" t="str">
        <f aca="false">IF(B199="","",IF(AND(CC199&gt;=6,CD199&gt;=3,OR(E199&gt;=35,F199&gt;=35),L199&gt;=35),"6/3 සමත්",IF(AND(CC199&gt;=5,CD199&gt;=3,OR(E199&gt;=35,F199&gt;=35,L199&gt;=35)),"5/3 සමත්",IF(AND(CC199&gt;=4,CD199&gt;=1,OR(E199&gt;=20,F199&gt;=20,L199&gt;=20)),"සමත් කළ හැකි",IF(CB199=9,"W9","අසමත් ?")))))</f>
        <v/>
      </c>
    </row>
    <row r="200" customFormat="false" ht="13.8" hidden="false" customHeight="false" outlineLevel="0" collapsed="false">
      <c r="A200" s="160" t="n">
        <v>15</v>
      </c>
      <c r="B200" s="161"/>
      <c r="C200" s="161"/>
      <c r="D200" s="162"/>
      <c r="E200" s="163"/>
      <c r="F200" s="164"/>
      <c r="G200" s="163"/>
      <c r="H200" s="165"/>
      <c r="I200" s="165"/>
      <c r="J200" s="164"/>
      <c r="K200" s="163"/>
      <c r="L200" s="165"/>
      <c r="M200" s="165"/>
      <c r="N200" s="164"/>
      <c r="O200" s="163"/>
      <c r="P200" s="165"/>
      <c r="Q200" s="165"/>
      <c r="R200" s="165"/>
      <c r="S200" s="165"/>
      <c r="T200" s="165"/>
      <c r="U200" s="165"/>
      <c r="V200" s="164"/>
      <c r="W200" s="163"/>
      <c r="X200" s="165"/>
      <c r="Y200" s="165"/>
      <c r="Z200" s="165"/>
      <c r="AA200" s="165"/>
      <c r="AB200" s="165"/>
      <c r="AC200" s="165"/>
      <c r="AD200" s="164"/>
      <c r="AE200" s="163"/>
      <c r="AF200" s="165"/>
      <c r="AG200" s="165"/>
      <c r="AH200" s="165"/>
      <c r="AI200" s="165"/>
      <c r="AJ200" s="165"/>
      <c r="AK200" s="165"/>
      <c r="AL200" s="166"/>
      <c r="AM200" s="167" t="str">
        <f aca="false">IF(B200="","",SUM(E200:AL200))</f>
        <v/>
      </c>
      <c r="AN200" s="168" t="str">
        <f aca="false">IF(B200="","",AM200/9)</f>
        <v/>
      </c>
      <c r="AO200" s="169" t="str">
        <f aca="false">IF(B200="","",IF(AM200=0,"-",RANK(AM200,$AM$186:$AM$235,0)))</f>
        <v/>
      </c>
      <c r="AP200" s="167" t="str">
        <f aca="false">IF(E200="","",IF(E200="-","-",IF(UPPER(E200)="AB","+",VLOOKUP(E200,'විෂය තොරතුරු'!$P$24:$Q$28,2))))</f>
        <v/>
      </c>
      <c r="AQ200" s="168" t="str">
        <f aca="false">IF(F200="","",IF(F200="-","-",IF(UPPER(F200)="AB","+",VLOOKUP(F200,'විෂය තොරතුරු'!$P$24:$Q$28,2))))</f>
        <v/>
      </c>
      <c r="AR200" s="168" t="str">
        <f aca="false">IF(G200="","",IF(G200="-","-",IF(UPPER(G200)="AB","+",VLOOKUP(G200,'විෂය තොරතුරු'!$P$24:$Q$28,2))))</f>
        <v/>
      </c>
      <c r="AS200" s="168" t="str">
        <f aca="false">IF(H200="","",IF(H200="-","-",IF(UPPER(H200)="AB","+",VLOOKUP(H200,'විෂය තොරතුරු'!$P$24:$Q$28,2))))</f>
        <v/>
      </c>
      <c r="AT200" s="168" t="str">
        <f aca="false">IF(I200="","",IF(I200="-","-",IF(UPPER(I200)="AB","+",VLOOKUP(I200,'විෂය තොරතුරු'!$P$24:$Q$28,2))))</f>
        <v/>
      </c>
      <c r="AU200" s="170" t="str">
        <f aca="false">IF(J200="","",IF(J200="-","-",IF(UPPER(J200)="AB","+",VLOOKUP(J200,'විෂය තොරතුරු'!$P$24:$Q$28,2))))</f>
        <v/>
      </c>
      <c r="AV200" s="171" t="str">
        <f aca="false">IF(K200="","",IF(K200="-","-",IF(UPPER(K200)="AB","+",VLOOKUP(K200,'විෂය තොරතුරු'!$P$24:$Q$28,2))))</f>
        <v/>
      </c>
      <c r="AW200" s="168" t="str">
        <f aca="false">IF(L200="","",IF(L200="-","-",IF(UPPER(L200)="AB","+",VLOOKUP(L200,'විෂය තොරතුරු'!$P$24:$Q$28,2))))</f>
        <v/>
      </c>
      <c r="AX200" s="168" t="str">
        <f aca="false">IF(M200="","",IF(M200="-","-",IF(UPPER(M200)="AB","+",VLOOKUP(M200,'විෂය තොරතුරු'!$P$24:$Q$28,2))))</f>
        <v/>
      </c>
      <c r="AY200" s="169" t="str">
        <f aca="false">IF(N200="","",IF(N200="-","-",IF(UPPER(N200)="AB","+",VLOOKUP(N200,'විෂය තොරතුරු'!$P$24:$Q$28,2))))</f>
        <v/>
      </c>
      <c r="AZ200" s="167" t="str">
        <f aca="false">IF(O200="","",IF(O200="-","-",IF(UPPER(O200)="AB","+",VLOOKUP(O200,'විෂය තොරතුරු'!$P$24:$Q$28,2))))</f>
        <v/>
      </c>
      <c r="BA200" s="168" t="str">
        <f aca="false">IF(P200="","",IF(P200="-","-",IF(UPPER(P200)="AB","+",VLOOKUP(P200,'විෂය තොරතුරු'!$P$24:$Q$28,2))))</f>
        <v/>
      </c>
      <c r="BB200" s="168" t="str">
        <f aca="false">IF(Q200="","",IF(Q200="-","-",IF(UPPER(Q200)="AB","+",VLOOKUP(Q200,'විෂය තොරතුරු'!$P$24:$Q$28,2))))</f>
        <v/>
      </c>
      <c r="BC200" s="168" t="str">
        <f aca="false">IF(R200="","",IF(R200="-","-",IF(UPPER(R200)="AB","+",VLOOKUP(R200,'විෂය තොරතුරු'!$P$24:$Q$28,2))))</f>
        <v/>
      </c>
      <c r="BD200" s="168" t="str">
        <f aca="false">IF(S200="","",IF(S200="-","-",IF(UPPER(S200)="AB","+",VLOOKUP(S200,'විෂය තොරතුරු'!$P$24:$Q$28,2))))</f>
        <v/>
      </c>
      <c r="BE200" s="168" t="str">
        <f aca="false">IF(T200="","",IF(T200="-","-",IF(UPPER(T200)="AB","+",VLOOKUP(T200,'විෂය තොරතුරු'!$P$24:$Q$28,2))))</f>
        <v/>
      </c>
      <c r="BF200" s="168" t="str">
        <f aca="false">IF(U200="","",IF(U200="-","-",IF(UPPER(U200)="AB","+",VLOOKUP(U200,'විෂය තොරතුරු'!$P$24:$Q$28,2))))</f>
        <v/>
      </c>
      <c r="BG200" s="170" t="str">
        <f aca="false">IF(V200="","",IF(V200="-","-",IF(UPPER(V200)="AB","+",VLOOKUP(V200,'විෂය තොරතුරු'!$P$24:$Q$28,2))))</f>
        <v/>
      </c>
      <c r="BH200" s="171" t="str">
        <f aca="false">IF(W200="","",IF(W200="-","-",IF(UPPER(W200)="AB","+",VLOOKUP(W200,'විෂය තොරතුරු'!$P$24:$Q$28,2))))</f>
        <v/>
      </c>
      <c r="BI200" s="168" t="str">
        <f aca="false">IF(X200="","",IF(X200="-","-",IF(UPPER(X200)="AB","+",VLOOKUP(X200,'විෂය තොරතුරු'!$P$24:$Q$28,2))))</f>
        <v/>
      </c>
      <c r="BJ200" s="168" t="str">
        <f aca="false">IF(Y200="","",IF(Y200="-","-",IF(UPPER(Y200)="AB","+",VLOOKUP(Y200,'විෂය තොරතුරු'!$P$24:$Q$28,2))))</f>
        <v/>
      </c>
      <c r="BK200" s="168" t="str">
        <f aca="false">IF(Z200="","",IF(Z200="-","-",IF(UPPER(Z200)="AB","+",VLOOKUP(Z200,'විෂය තොරතුරු'!$P$24:$Q$28,2))))</f>
        <v/>
      </c>
      <c r="BL200" s="168" t="str">
        <f aca="false">IF(AA200="","",IF(AA200="-","-",IF(UPPER(AA200)="AB","+",VLOOKUP(AA200,'විෂය තොරතුරු'!$P$24:$Q$28,2))))</f>
        <v/>
      </c>
      <c r="BM200" s="168" t="str">
        <f aca="false">IF(AB200="","",IF(AB200="-","-",IF(UPPER(AB200)="AB","+",VLOOKUP(AB200,'විෂය තොරතුරු'!$P$24:$Q$28,2))))</f>
        <v/>
      </c>
      <c r="BN200" s="168" t="str">
        <f aca="false">IF(AC200="","",IF(AC200="-","-",IF(UPPER(AC200)="AB","+",VLOOKUP(AC200,'විෂය තොරතුරු'!$P$24:$Q$28,2))))</f>
        <v/>
      </c>
      <c r="BO200" s="169" t="str">
        <f aca="false">IF(AD200="","",IF(AD200="-","-",IF(UPPER(AD200)="AB","+",VLOOKUP(AD200,'විෂය තොරතුරු'!$P$24:$Q$28,2))))</f>
        <v/>
      </c>
      <c r="BP200" s="171" t="str">
        <f aca="false">IF(AE200="","",IF(AE200="-","-",IF(UPPER(AE200)="AB","+",VLOOKUP(AE200,'විෂය තොරතුරු'!$P$24:$Q$28,2))))</f>
        <v/>
      </c>
      <c r="BQ200" s="168" t="str">
        <f aca="false">IF(AF200="","",IF(AF200="-","-",IF(UPPER(AF200)="AB","+",VLOOKUP(AF200,'විෂය තොරතුරු'!$P$24:$Q$28,2))))</f>
        <v/>
      </c>
      <c r="BR200" s="168" t="str">
        <f aca="false">IF(AG200="","",IF(AG200="-","-",IF(UPPER(AG200)="AB","+",VLOOKUP(AG200,'විෂය තොරතුරු'!$P$24:$Q$28,2))))</f>
        <v/>
      </c>
      <c r="BS200" s="168" t="str">
        <f aca="false">IF(AH200="","",IF(AH200="-","-",IF(UPPER(AH200)="AB","+",VLOOKUP(AH200,'විෂය තොරතුරු'!$P$24:$Q$28,2))))</f>
        <v/>
      </c>
      <c r="BT200" s="168" t="str">
        <f aca="false">IF(AI200="","",IF(AI200="-","-",IF(UPPER(AI200)="AB","+",VLOOKUP(AI200,'විෂය තොරතුරු'!$P$24:$Q$28,2))))</f>
        <v/>
      </c>
      <c r="BU200" s="168" t="str">
        <f aca="false">IF(AJ200="","",IF(AJ200="-","-",IF(UPPER(AJ200)="AB","+",VLOOKUP(AJ200,'විෂය තොරතුරු'!$P$24:$Q$28,2))))</f>
        <v/>
      </c>
      <c r="BV200" s="168" t="str">
        <f aca="false">IF(AK200="","",IF(AK200="-","-",IF(UPPER(AK200)="AB","+",VLOOKUP(AK200,'විෂය තොරතුරු'!$P$24:$Q$28,2))))</f>
        <v/>
      </c>
      <c r="BW200" s="169" t="str">
        <f aca="false">IF(AL200="","",IF(AL200="-","-",IF(UPPER(AL200)="AB","+",VLOOKUP(AL200,'විෂය තොරතුරු'!$P$24:$Q$28,2))))</f>
        <v/>
      </c>
      <c r="BX200" s="171" t="str">
        <f aca="false">IF($B200="","",COUNTIF($AP200:$BW200,"A"))</f>
        <v/>
      </c>
      <c r="BY200" s="171" t="str">
        <f aca="false">IF($B200="","",COUNTIF($AP200:$BW200,"B"))</f>
        <v/>
      </c>
      <c r="BZ200" s="171" t="str">
        <f aca="false">IF($B200="","",COUNTIF($AP200:$BW200,"C"))</f>
        <v/>
      </c>
      <c r="CA200" s="171" t="str">
        <f aca="false">IF($B200="","",COUNTIF($AP200:$BW200,"S"))</f>
        <v/>
      </c>
      <c r="CB200" s="171" t="str">
        <f aca="false">IF($B200="","",COUNTIF($AP200:$BW200,"W"))</f>
        <v/>
      </c>
      <c r="CC200" s="171" t="str">
        <f aca="false">IF(B200="","",SUM(BX200:CA200))</f>
        <v/>
      </c>
      <c r="CD200" s="169" t="str">
        <f aca="false">IF(B200="","",SUM(BX200:BZ200))</f>
        <v/>
      </c>
      <c r="CE200" s="172" t="str">
        <f aca="false">IF(B200="","",IF(AND(CC200&gt;=6,CD200&gt;=3,OR(E200&gt;=35,F200&gt;=35),L200&gt;=35),"6/3 සමත්",IF(AND(CC200&gt;=5,CD200&gt;=3,OR(E200&gt;=35,F200&gt;=35,L200&gt;=35)),"5/3 සමත්",IF(AND(CC200&gt;=4,CD200&gt;=1,OR(E200&gt;=20,F200&gt;=20,L200&gt;=20)),"සමත් කළ හැකි",IF(CB200=9,"W9","අසමත් ?")))))</f>
        <v/>
      </c>
    </row>
    <row r="201" customFormat="false" ht="13.8" hidden="false" customHeight="false" outlineLevel="0" collapsed="false">
      <c r="A201" s="160" t="n">
        <v>16</v>
      </c>
      <c r="B201" s="161"/>
      <c r="C201" s="161"/>
      <c r="D201" s="162"/>
      <c r="E201" s="163"/>
      <c r="F201" s="164"/>
      <c r="G201" s="163"/>
      <c r="H201" s="165"/>
      <c r="I201" s="165"/>
      <c r="J201" s="164"/>
      <c r="K201" s="163"/>
      <c r="L201" s="165"/>
      <c r="M201" s="165"/>
      <c r="N201" s="164"/>
      <c r="O201" s="163"/>
      <c r="P201" s="165"/>
      <c r="Q201" s="165"/>
      <c r="R201" s="165"/>
      <c r="S201" s="165"/>
      <c r="T201" s="165"/>
      <c r="U201" s="165"/>
      <c r="V201" s="164"/>
      <c r="W201" s="163"/>
      <c r="X201" s="165"/>
      <c r="Y201" s="165"/>
      <c r="Z201" s="165"/>
      <c r="AA201" s="165"/>
      <c r="AB201" s="165"/>
      <c r="AC201" s="165"/>
      <c r="AD201" s="164"/>
      <c r="AE201" s="163"/>
      <c r="AF201" s="165"/>
      <c r="AG201" s="165"/>
      <c r="AH201" s="165"/>
      <c r="AI201" s="165"/>
      <c r="AJ201" s="165"/>
      <c r="AK201" s="165"/>
      <c r="AL201" s="166"/>
      <c r="AM201" s="167" t="str">
        <f aca="false">IF(B201="","",SUM(E201:AL201))</f>
        <v/>
      </c>
      <c r="AN201" s="168" t="str">
        <f aca="false">IF(B201="","",AM201/9)</f>
        <v/>
      </c>
      <c r="AO201" s="169" t="str">
        <f aca="false">IF(B201="","",IF(AM201=0,"-",RANK(AM201,$AM$186:$AM$235,0)))</f>
        <v/>
      </c>
      <c r="AP201" s="167" t="str">
        <f aca="false">IF(E201="","",IF(E201="-","-",IF(UPPER(E201)="AB","+",VLOOKUP(E201,'විෂය තොරතුරු'!$P$24:$Q$28,2))))</f>
        <v/>
      </c>
      <c r="AQ201" s="168" t="str">
        <f aca="false">IF(F201="","",IF(F201="-","-",IF(UPPER(F201)="AB","+",VLOOKUP(F201,'විෂය තොරතුරු'!$P$24:$Q$28,2))))</f>
        <v/>
      </c>
      <c r="AR201" s="168" t="str">
        <f aca="false">IF(G201="","",IF(G201="-","-",IF(UPPER(G201)="AB","+",VLOOKUP(G201,'විෂය තොරතුරු'!$P$24:$Q$28,2))))</f>
        <v/>
      </c>
      <c r="AS201" s="168" t="str">
        <f aca="false">IF(H201="","",IF(H201="-","-",IF(UPPER(H201)="AB","+",VLOOKUP(H201,'විෂය තොරතුරු'!$P$24:$Q$28,2))))</f>
        <v/>
      </c>
      <c r="AT201" s="168" t="str">
        <f aca="false">IF(I201="","",IF(I201="-","-",IF(UPPER(I201)="AB","+",VLOOKUP(I201,'විෂය තොරතුරු'!$P$24:$Q$28,2))))</f>
        <v/>
      </c>
      <c r="AU201" s="170" t="str">
        <f aca="false">IF(J201="","",IF(J201="-","-",IF(UPPER(J201)="AB","+",VLOOKUP(J201,'විෂය තොරතුරු'!$P$24:$Q$28,2))))</f>
        <v/>
      </c>
      <c r="AV201" s="171" t="str">
        <f aca="false">IF(K201="","",IF(K201="-","-",IF(UPPER(K201)="AB","+",VLOOKUP(K201,'විෂය තොරතුරු'!$P$24:$Q$28,2))))</f>
        <v/>
      </c>
      <c r="AW201" s="168" t="str">
        <f aca="false">IF(L201="","",IF(L201="-","-",IF(UPPER(L201)="AB","+",VLOOKUP(L201,'විෂය තොරතුරු'!$P$24:$Q$28,2))))</f>
        <v/>
      </c>
      <c r="AX201" s="168" t="str">
        <f aca="false">IF(M201="","",IF(M201="-","-",IF(UPPER(M201)="AB","+",VLOOKUP(M201,'විෂය තොරතුරු'!$P$24:$Q$28,2))))</f>
        <v/>
      </c>
      <c r="AY201" s="169" t="str">
        <f aca="false">IF(N201="","",IF(N201="-","-",IF(UPPER(N201)="AB","+",VLOOKUP(N201,'විෂය තොරතුරු'!$P$24:$Q$28,2))))</f>
        <v/>
      </c>
      <c r="AZ201" s="167" t="str">
        <f aca="false">IF(O201="","",IF(O201="-","-",IF(UPPER(O201)="AB","+",VLOOKUP(O201,'විෂය තොරතුරු'!$P$24:$Q$28,2))))</f>
        <v/>
      </c>
      <c r="BA201" s="168" t="str">
        <f aca="false">IF(P201="","",IF(P201="-","-",IF(UPPER(P201)="AB","+",VLOOKUP(P201,'විෂය තොරතුරු'!$P$24:$Q$28,2))))</f>
        <v/>
      </c>
      <c r="BB201" s="168" t="str">
        <f aca="false">IF(Q201="","",IF(Q201="-","-",IF(UPPER(Q201)="AB","+",VLOOKUP(Q201,'විෂය තොරතුරු'!$P$24:$Q$28,2))))</f>
        <v/>
      </c>
      <c r="BC201" s="168" t="str">
        <f aca="false">IF(R201="","",IF(R201="-","-",IF(UPPER(R201)="AB","+",VLOOKUP(R201,'විෂය තොරතුරු'!$P$24:$Q$28,2))))</f>
        <v/>
      </c>
      <c r="BD201" s="168" t="str">
        <f aca="false">IF(S201="","",IF(S201="-","-",IF(UPPER(S201)="AB","+",VLOOKUP(S201,'විෂය තොරතුරු'!$P$24:$Q$28,2))))</f>
        <v/>
      </c>
      <c r="BE201" s="168" t="str">
        <f aca="false">IF(T201="","",IF(T201="-","-",IF(UPPER(T201)="AB","+",VLOOKUP(T201,'විෂය තොරතුරු'!$P$24:$Q$28,2))))</f>
        <v/>
      </c>
      <c r="BF201" s="168" t="str">
        <f aca="false">IF(U201="","",IF(U201="-","-",IF(UPPER(U201)="AB","+",VLOOKUP(U201,'විෂය තොරතුරු'!$P$24:$Q$28,2))))</f>
        <v/>
      </c>
      <c r="BG201" s="170" t="str">
        <f aca="false">IF(V201="","",IF(V201="-","-",IF(UPPER(V201)="AB","+",VLOOKUP(V201,'විෂය තොරතුරු'!$P$24:$Q$28,2))))</f>
        <v/>
      </c>
      <c r="BH201" s="171" t="str">
        <f aca="false">IF(W201="","",IF(W201="-","-",IF(UPPER(W201)="AB","+",VLOOKUP(W201,'විෂය තොරතුරු'!$P$24:$Q$28,2))))</f>
        <v/>
      </c>
      <c r="BI201" s="168" t="str">
        <f aca="false">IF(X201="","",IF(X201="-","-",IF(UPPER(X201)="AB","+",VLOOKUP(X201,'විෂය තොරතුරු'!$P$24:$Q$28,2))))</f>
        <v/>
      </c>
      <c r="BJ201" s="168" t="str">
        <f aca="false">IF(Y201="","",IF(Y201="-","-",IF(UPPER(Y201)="AB","+",VLOOKUP(Y201,'විෂය තොරතුරු'!$P$24:$Q$28,2))))</f>
        <v/>
      </c>
      <c r="BK201" s="168" t="str">
        <f aca="false">IF(Z201="","",IF(Z201="-","-",IF(UPPER(Z201)="AB","+",VLOOKUP(Z201,'විෂය තොරතුරු'!$P$24:$Q$28,2))))</f>
        <v/>
      </c>
      <c r="BL201" s="168" t="str">
        <f aca="false">IF(AA201="","",IF(AA201="-","-",IF(UPPER(AA201)="AB","+",VLOOKUP(AA201,'විෂය තොරතුරු'!$P$24:$Q$28,2))))</f>
        <v/>
      </c>
      <c r="BM201" s="168" t="str">
        <f aca="false">IF(AB201="","",IF(AB201="-","-",IF(UPPER(AB201)="AB","+",VLOOKUP(AB201,'විෂය තොරතුරු'!$P$24:$Q$28,2))))</f>
        <v/>
      </c>
      <c r="BN201" s="168" t="str">
        <f aca="false">IF(AC201="","",IF(AC201="-","-",IF(UPPER(AC201)="AB","+",VLOOKUP(AC201,'විෂය තොරතුරු'!$P$24:$Q$28,2))))</f>
        <v/>
      </c>
      <c r="BO201" s="169" t="str">
        <f aca="false">IF(AD201="","",IF(AD201="-","-",IF(UPPER(AD201)="AB","+",VLOOKUP(AD201,'විෂය තොරතුරු'!$P$24:$Q$28,2))))</f>
        <v/>
      </c>
      <c r="BP201" s="171" t="str">
        <f aca="false">IF(AE201="","",IF(AE201="-","-",IF(UPPER(AE201)="AB","+",VLOOKUP(AE201,'විෂය තොරතුරු'!$P$24:$Q$28,2))))</f>
        <v/>
      </c>
      <c r="BQ201" s="168" t="str">
        <f aca="false">IF(AF201="","",IF(AF201="-","-",IF(UPPER(AF201)="AB","+",VLOOKUP(AF201,'විෂය තොරතුරු'!$P$24:$Q$28,2))))</f>
        <v/>
      </c>
      <c r="BR201" s="168" t="str">
        <f aca="false">IF(AG201="","",IF(AG201="-","-",IF(UPPER(AG201)="AB","+",VLOOKUP(AG201,'විෂය තොරතුරු'!$P$24:$Q$28,2))))</f>
        <v/>
      </c>
      <c r="BS201" s="168" t="str">
        <f aca="false">IF(AH201="","",IF(AH201="-","-",IF(UPPER(AH201)="AB","+",VLOOKUP(AH201,'විෂය තොරතුරු'!$P$24:$Q$28,2))))</f>
        <v/>
      </c>
      <c r="BT201" s="168" t="str">
        <f aca="false">IF(AI201="","",IF(AI201="-","-",IF(UPPER(AI201)="AB","+",VLOOKUP(AI201,'විෂය තොරතුරු'!$P$24:$Q$28,2))))</f>
        <v/>
      </c>
      <c r="BU201" s="168" t="str">
        <f aca="false">IF(AJ201="","",IF(AJ201="-","-",IF(UPPER(AJ201)="AB","+",VLOOKUP(AJ201,'විෂය තොරතුරු'!$P$24:$Q$28,2))))</f>
        <v/>
      </c>
      <c r="BV201" s="168" t="str">
        <f aca="false">IF(AK201="","",IF(AK201="-","-",IF(UPPER(AK201)="AB","+",VLOOKUP(AK201,'විෂය තොරතුරු'!$P$24:$Q$28,2))))</f>
        <v/>
      </c>
      <c r="BW201" s="169" t="str">
        <f aca="false">IF(AL201="","",IF(AL201="-","-",IF(UPPER(AL201)="AB","+",VLOOKUP(AL201,'විෂය තොරතුරු'!$P$24:$Q$28,2))))</f>
        <v/>
      </c>
      <c r="BX201" s="171" t="str">
        <f aca="false">IF($B201="","",COUNTIF($AP201:$BW201,"A"))</f>
        <v/>
      </c>
      <c r="BY201" s="171" t="str">
        <f aca="false">IF($B201="","",COUNTIF($AP201:$BW201,"B"))</f>
        <v/>
      </c>
      <c r="BZ201" s="171" t="str">
        <f aca="false">IF($B201="","",COUNTIF($AP201:$BW201,"C"))</f>
        <v/>
      </c>
      <c r="CA201" s="171" t="str">
        <f aca="false">IF($B201="","",COUNTIF($AP201:$BW201,"S"))</f>
        <v/>
      </c>
      <c r="CB201" s="171" t="str">
        <f aca="false">IF($B201="","",COUNTIF($AP201:$BW201,"W"))</f>
        <v/>
      </c>
      <c r="CC201" s="171" t="str">
        <f aca="false">IF(B201="","",SUM(BX201:CA201))</f>
        <v/>
      </c>
      <c r="CD201" s="169" t="str">
        <f aca="false">IF(B201="","",SUM(BX201:BZ201))</f>
        <v/>
      </c>
      <c r="CE201" s="172" t="str">
        <f aca="false">IF(B201="","",IF(AND(CC201&gt;=6,CD201&gt;=3,OR(E201&gt;=35,F201&gt;=35),L201&gt;=35),"6/3 සමත්",IF(AND(CC201&gt;=5,CD201&gt;=3,OR(E201&gt;=35,F201&gt;=35,L201&gt;=35)),"5/3 සමත්",IF(AND(CC201&gt;=4,CD201&gt;=1,OR(E201&gt;=20,F201&gt;=20,L201&gt;=20)),"සමත් කළ හැකි",IF(CB201=9,"W9","අසමත් ?")))))</f>
        <v/>
      </c>
    </row>
    <row r="202" customFormat="false" ht="13.8" hidden="false" customHeight="false" outlineLevel="0" collapsed="false">
      <c r="A202" s="160" t="n">
        <v>17</v>
      </c>
      <c r="B202" s="161"/>
      <c r="C202" s="161"/>
      <c r="D202" s="162"/>
      <c r="E202" s="163"/>
      <c r="F202" s="164"/>
      <c r="G202" s="163"/>
      <c r="H202" s="165"/>
      <c r="I202" s="165"/>
      <c r="J202" s="164"/>
      <c r="K202" s="163"/>
      <c r="L202" s="165"/>
      <c r="M202" s="165"/>
      <c r="N202" s="164"/>
      <c r="O202" s="163"/>
      <c r="P202" s="165"/>
      <c r="Q202" s="165"/>
      <c r="R202" s="165"/>
      <c r="S202" s="165"/>
      <c r="T202" s="165"/>
      <c r="U202" s="165"/>
      <c r="V202" s="164"/>
      <c r="W202" s="163"/>
      <c r="X202" s="165"/>
      <c r="Y202" s="165"/>
      <c r="Z202" s="165"/>
      <c r="AA202" s="165"/>
      <c r="AB202" s="165"/>
      <c r="AC202" s="165"/>
      <c r="AD202" s="164"/>
      <c r="AE202" s="163"/>
      <c r="AF202" s="165"/>
      <c r="AG202" s="165"/>
      <c r="AH202" s="165"/>
      <c r="AI202" s="165"/>
      <c r="AJ202" s="165"/>
      <c r="AK202" s="165"/>
      <c r="AL202" s="166"/>
      <c r="AM202" s="167" t="str">
        <f aca="false">IF(B202="","",SUM(E202:AL202))</f>
        <v/>
      </c>
      <c r="AN202" s="168" t="str">
        <f aca="false">IF(B202="","",AM202/9)</f>
        <v/>
      </c>
      <c r="AO202" s="169" t="str">
        <f aca="false">IF(B202="","",IF(AM202=0,"-",RANK(AM202,$AM$186:$AM$235,0)))</f>
        <v/>
      </c>
      <c r="AP202" s="167" t="str">
        <f aca="false">IF(E202="","",IF(E202="-","-",IF(UPPER(E202)="AB","+",VLOOKUP(E202,'විෂය තොරතුරු'!$P$24:$Q$28,2))))</f>
        <v/>
      </c>
      <c r="AQ202" s="168" t="str">
        <f aca="false">IF(F202="","",IF(F202="-","-",IF(UPPER(F202)="AB","+",VLOOKUP(F202,'විෂය තොරතුරු'!$P$24:$Q$28,2))))</f>
        <v/>
      </c>
      <c r="AR202" s="168" t="str">
        <f aca="false">IF(G202="","",IF(G202="-","-",IF(UPPER(G202)="AB","+",VLOOKUP(G202,'විෂය තොරතුරු'!$P$24:$Q$28,2))))</f>
        <v/>
      </c>
      <c r="AS202" s="168" t="str">
        <f aca="false">IF(H202="","",IF(H202="-","-",IF(UPPER(H202)="AB","+",VLOOKUP(H202,'විෂය තොරතුරු'!$P$24:$Q$28,2))))</f>
        <v/>
      </c>
      <c r="AT202" s="168" t="str">
        <f aca="false">IF(I202="","",IF(I202="-","-",IF(UPPER(I202)="AB","+",VLOOKUP(I202,'විෂය තොරතුරු'!$P$24:$Q$28,2))))</f>
        <v/>
      </c>
      <c r="AU202" s="170" t="str">
        <f aca="false">IF(J202="","",IF(J202="-","-",IF(UPPER(J202)="AB","+",VLOOKUP(J202,'විෂය තොරතුරු'!$P$24:$Q$28,2))))</f>
        <v/>
      </c>
      <c r="AV202" s="171" t="str">
        <f aca="false">IF(K202="","",IF(K202="-","-",IF(UPPER(K202)="AB","+",VLOOKUP(K202,'විෂය තොරතුරු'!$P$24:$Q$28,2))))</f>
        <v/>
      </c>
      <c r="AW202" s="168" t="str">
        <f aca="false">IF(L202="","",IF(L202="-","-",IF(UPPER(L202)="AB","+",VLOOKUP(L202,'විෂය තොරතුරු'!$P$24:$Q$28,2))))</f>
        <v/>
      </c>
      <c r="AX202" s="168" t="str">
        <f aca="false">IF(M202="","",IF(M202="-","-",IF(UPPER(M202)="AB","+",VLOOKUP(M202,'විෂය තොරතුරු'!$P$24:$Q$28,2))))</f>
        <v/>
      </c>
      <c r="AY202" s="169" t="str">
        <f aca="false">IF(N202="","",IF(N202="-","-",IF(UPPER(N202)="AB","+",VLOOKUP(N202,'විෂය තොරතුරු'!$P$24:$Q$28,2))))</f>
        <v/>
      </c>
      <c r="AZ202" s="167" t="str">
        <f aca="false">IF(O202="","",IF(O202="-","-",IF(UPPER(O202)="AB","+",VLOOKUP(O202,'විෂය තොරතුරු'!$P$24:$Q$28,2))))</f>
        <v/>
      </c>
      <c r="BA202" s="168" t="str">
        <f aca="false">IF(P202="","",IF(P202="-","-",IF(UPPER(P202)="AB","+",VLOOKUP(P202,'විෂය තොරතුරු'!$P$24:$Q$28,2))))</f>
        <v/>
      </c>
      <c r="BB202" s="168" t="str">
        <f aca="false">IF(Q202="","",IF(Q202="-","-",IF(UPPER(Q202)="AB","+",VLOOKUP(Q202,'විෂය තොරතුරු'!$P$24:$Q$28,2))))</f>
        <v/>
      </c>
      <c r="BC202" s="168" t="str">
        <f aca="false">IF(R202="","",IF(R202="-","-",IF(UPPER(R202)="AB","+",VLOOKUP(R202,'විෂය තොරතුරු'!$P$24:$Q$28,2))))</f>
        <v/>
      </c>
      <c r="BD202" s="168" t="str">
        <f aca="false">IF(S202="","",IF(S202="-","-",IF(UPPER(S202)="AB","+",VLOOKUP(S202,'විෂය තොරතුරු'!$P$24:$Q$28,2))))</f>
        <v/>
      </c>
      <c r="BE202" s="168" t="str">
        <f aca="false">IF(T202="","",IF(T202="-","-",IF(UPPER(T202)="AB","+",VLOOKUP(T202,'විෂය තොරතුරු'!$P$24:$Q$28,2))))</f>
        <v/>
      </c>
      <c r="BF202" s="168" t="str">
        <f aca="false">IF(U202="","",IF(U202="-","-",IF(UPPER(U202)="AB","+",VLOOKUP(U202,'විෂය තොරතුරු'!$P$24:$Q$28,2))))</f>
        <v/>
      </c>
      <c r="BG202" s="170" t="str">
        <f aca="false">IF(V202="","",IF(V202="-","-",IF(UPPER(V202)="AB","+",VLOOKUP(V202,'විෂය තොරතුරු'!$P$24:$Q$28,2))))</f>
        <v/>
      </c>
      <c r="BH202" s="171" t="str">
        <f aca="false">IF(W202="","",IF(W202="-","-",IF(UPPER(W202)="AB","+",VLOOKUP(W202,'විෂය තොරතුරු'!$P$24:$Q$28,2))))</f>
        <v/>
      </c>
      <c r="BI202" s="168" t="str">
        <f aca="false">IF(X202="","",IF(X202="-","-",IF(UPPER(X202)="AB","+",VLOOKUP(X202,'විෂය තොරතුරු'!$P$24:$Q$28,2))))</f>
        <v/>
      </c>
      <c r="BJ202" s="168" t="str">
        <f aca="false">IF(Y202="","",IF(Y202="-","-",IF(UPPER(Y202)="AB","+",VLOOKUP(Y202,'විෂය තොරතුරු'!$P$24:$Q$28,2))))</f>
        <v/>
      </c>
      <c r="BK202" s="168" t="str">
        <f aca="false">IF(Z202="","",IF(Z202="-","-",IF(UPPER(Z202)="AB","+",VLOOKUP(Z202,'විෂය තොරතුරු'!$P$24:$Q$28,2))))</f>
        <v/>
      </c>
      <c r="BL202" s="168" t="str">
        <f aca="false">IF(AA202="","",IF(AA202="-","-",IF(UPPER(AA202)="AB","+",VLOOKUP(AA202,'විෂය තොරතුරු'!$P$24:$Q$28,2))))</f>
        <v/>
      </c>
      <c r="BM202" s="168" t="str">
        <f aca="false">IF(AB202="","",IF(AB202="-","-",IF(UPPER(AB202)="AB","+",VLOOKUP(AB202,'විෂය තොරතුරු'!$P$24:$Q$28,2))))</f>
        <v/>
      </c>
      <c r="BN202" s="168" t="str">
        <f aca="false">IF(AC202="","",IF(AC202="-","-",IF(UPPER(AC202)="AB","+",VLOOKUP(AC202,'විෂය තොරතුරු'!$P$24:$Q$28,2))))</f>
        <v/>
      </c>
      <c r="BO202" s="169" t="str">
        <f aca="false">IF(AD202="","",IF(AD202="-","-",IF(UPPER(AD202)="AB","+",VLOOKUP(AD202,'විෂය තොරතුරු'!$P$24:$Q$28,2))))</f>
        <v/>
      </c>
      <c r="BP202" s="171" t="str">
        <f aca="false">IF(AE202="","",IF(AE202="-","-",IF(UPPER(AE202)="AB","+",VLOOKUP(AE202,'විෂය තොරතුරු'!$P$24:$Q$28,2))))</f>
        <v/>
      </c>
      <c r="BQ202" s="168" t="str">
        <f aca="false">IF(AF202="","",IF(AF202="-","-",IF(UPPER(AF202)="AB","+",VLOOKUP(AF202,'විෂය තොරතුරු'!$P$24:$Q$28,2))))</f>
        <v/>
      </c>
      <c r="BR202" s="168" t="str">
        <f aca="false">IF(AG202="","",IF(AG202="-","-",IF(UPPER(AG202)="AB","+",VLOOKUP(AG202,'විෂය තොරතුරු'!$P$24:$Q$28,2))))</f>
        <v/>
      </c>
      <c r="BS202" s="168" t="str">
        <f aca="false">IF(AH202="","",IF(AH202="-","-",IF(UPPER(AH202)="AB","+",VLOOKUP(AH202,'විෂය තොරතුරු'!$P$24:$Q$28,2))))</f>
        <v/>
      </c>
      <c r="BT202" s="168" t="str">
        <f aca="false">IF(AI202="","",IF(AI202="-","-",IF(UPPER(AI202)="AB","+",VLOOKUP(AI202,'විෂය තොරතුරු'!$P$24:$Q$28,2))))</f>
        <v/>
      </c>
      <c r="BU202" s="168" t="str">
        <f aca="false">IF(AJ202="","",IF(AJ202="-","-",IF(UPPER(AJ202)="AB","+",VLOOKUP(AJ202,'විෂය තොරතුරු'!$P$24:$Q$28,2))))</f>
        <v/>
      </c>
      <c r="BV202" s="168" t="str">
        <f aca="false">IF(AK202="","",IF(AK202="-","-",IF(UPPER(AK202)="AB","+",VLOOKUP(AK202,'විෂය තොරතුරු'!$P$24:$Q$28,2))))</f>
        <v/>
      </c>
      <c r="BW202" s="169" t="str">
        <f aca="false">IF(AL202="","",IF(AL202="-","-",IF(UPPER(AL202)="AB","+",VLOOKUP(AL202,'විෂය තොරතුරු'!$P$24:$Q$28,2))))</f>
        <v/>
      </c>
      <c r="BX202" s="171" t="str">
        <f aca="false">IF($B202="","",COUNTIF($AP202:$BW202,"A"))</f>
        <v/>
      </c>
      <c r="BY202" s="171" t="str">
        <f aca="false">IF($B202="","",COUNTIF($AP202:$BW202,"B"))</f>
        <v/>
      </c>
      <c r="BZ202" s="171" t="str">
        <f aca="false">IF($B202="","",COUNTIF($AP202:$BW202,"C"))</f>
        <v/>
      </c>
      <c r="CA202" s="171" t="str">
        <f aca="false">IF($B202="","",COUNTIF($AP202:$BW202,"S"))</f>
        <v/>
      </c>
      <c r="CB202" s="171" t="str">
        <f aca="false">IF($B202="","",COUNTIF($AP202:$BW202,"W"))</f>
        <v/>
      </c>
      <c r="CC202" s="171" t="str">
        <f aca="false">IF(B202="","",SUM(BX202:CA202))</f>
        <v/>
      </c>
      <c r="CD202" s="169" t="str">
        <f aca="false">IF(B202="","",SUM(BX202:BZ202))</f>
        <v/>
      </c>
      <c r="CE202" s="172" t="str">
        <f aca="false">IF(B202="","",IF(AND(CC202&gt;=6,CD202&gt;=3,OR(E202&gt;=35,F202&gt;=35),L202&gt;=35),"6/3 සමත්",IF(AND(CC202&gt;=5,CD202&gt;=3,OR(E202&gt;=35,F202&gt;=35,L202&gt;=35)),"5/3 සමත්",IF(AND(CC202&gt;=4,CD202&gt;=1,OR(E202&gt;=20,F202&gt;=20,L202&gt;=20)),"සමත් කළ හැකි",IF(CB202=9,"W9","අසමත් ?")))))</f>
        <v/>
      </c>
    </row>
    <row r="203" customFormat="false" ht="13.8" hidden="false" customHeight="false" outlineLevel="0" collapsed="false">
      <c r="A203" s="160" t="n">
        <v>18</v>
      </c>
      <c r="B203" s="161"/>
      <c r="C203" s="161"/>
      <c r="D203" s="162"/>
      <c r="E203" s="163"/>
      <c r="F203" s="164"/>
      <c r="G203" s="163"/>
      <c r="H203" s="165"/>
      <c r="I203" s="165"/>
      <c r="J203" s="164"/>
      <c r="K203" s="163"/>
      <c r="L203" s="165"/>
      <c r="M203" s="165"/>
      <c r="N203" s="164"/>
      <c r="O203" s="163"/>
      <c r="P203" s="165"/>
      <c r="Q203" s="165"/>
      <c r="R203" s="165"/>
      <c r="S203" s="165"/>
      <c r="T203" s="165"/>
      <c r="U203" s="165"/>
      <c r="V203" s="164"/>
      <c r="W203" s="163"/>
      <c r="X203" s="165"/>
      <c r="Y203" s="165"/>
      <c r="Z203" s="165"/>
      <c r="AA203" s="165"/>
      <c r="AB203" s="165"/>
      <c r="AC203" s="165"/>
      <c r="AD203" s="164"/>
      <c r="AE203" s="163"/>
      <c r="AF203" s="165"/>
      <c r="AG203" s="165"/>
      <c r="AH203" s="165"/>
      <c r="AI203" s="165"/>
      <c r="AJ203" s="165"/>
      <c r="AK203" s="165"/>
      <c r="AL203" s="166"/>
      <c r="AM203" s="167" t="str">
        <f aca="false">IF(B203="","",SUM(E203:AL203))</f>
        <v/>
      </c>
      <c r="AN203" s="168" t="str">
        <f aca="false">IF(B203="","",AM203/9)</f>
        <v/>
      </c>
      <c r="AO203" s="169" t="str">
        <f aca="false">IF(B203="","",IF(AM203=0,"-",RANK(AM203,$AM$186:$AM$235,0)))</f>
        <v/>
      </c>
      <c r="AP203" s="167" t="str">
        <f aca="false">IF(E203="","",IF(E203="-","-",IF(UPPER(E203)="AB","+",VLOOKUP(E203,'විෂය තොරතුරු'!$P$24:$Q$28,2))))</f>
        <v/>
      </c>
      <c r="AQ203" s="168" t="str">
        <f aca="false">IF(F203="","",IF(F203="-","-",IF(UPPER(F203)="AB","+",VLOOKUP(F203,'විෂය තොරතුරු'!$P$24:$Q$28,2))))</f>
        <v/>
      </c>
      <c r="AR203" s="168" t="str">
        <f aca="false">IF(G203="","",IF(G203="-","-",IF(UPPER(G203)="AB","+",VLOOKUP(G203,'විෂය තොරතුරු'!$P$24:$Q$28,2))))</f>
        <v/>
      </c>
      <c r="AS203" s="168" t="str">
        <f aca="false">IF(H203="","",IF(H203="-","-",IF(UPPER(H203)="AB","+",VLOOKUP(H203,'විෂය තොරතුරු'!$P$24:$Q$28,2))))</f>
        <v/>
      </c>
      <c r="AT203" s="168" t="str">
        <f aca="false">IF(I203="","",IF(I203="-","-",IF(UPPER(I203)="AB","+",VLOOKUP(I203,'විෂය තොරතුරු'!$P$24:$Q$28,2))))</f>
        <v/>
      </c>
      <c r="AU203" s="170" t="str">
        <f aca="false">IF(J203="","",IF(J203="-","-",IF(UPPER(J203)="AB","+",VLOOKUP(J203,'විෂය තොරතුරු'!$P$24:$Q$28,2))))</f>
        <v/>
      </c>
      <c r="AV203" s="171" t="str">
        <f aca="false">IF(K203="","",IF(K203="-","-",IF(UPPER(K203)="AB","+",VLOOKUP(K203,'විෂය තොරතුරු'!$P$24:$Q$28,2))))</f>
        <v/>
      </c>
      <c r="AW203" s="168" t="str">
        <f aca="false">IF(L203="","",IF(L203="-","-",IF(UPPER(L203)="AB","+",VLOOKUP(L203,'විෂය තොරතුරු'!$P$24:$Q$28,2))))</f>
        <v/>
      </c>
      <c r="AX203" s="168" t="str">
        <f aca="false">IF(M203="","",IF(M203="-","-",IF(UPPER(M203)="AB","+",VLOOKUP(M203,'විෂය තොරතුරු'!$P$24:$Q$28,2))))</f>
        <v/>
      </c>
      <c r="AY203" s="169" t="str">
        <f aca="false">IF(N203="","",IF(N203="-","-",IF(UPPER(N203)="AB","+",VLOOKUP(N203,'විෂය තොරතුරු'!$P$24:$Q$28,2))))</f>
        <v/>
      </c>
      <c r="AZ203" s="167" t="str">
        <f aca="false">IF(O203="","",IF(O203="-","-",IF(UPPER(O203)="AB","+",VLOOKUP(O203,'විෂය තොරතුරු'!$P$24:$Q$28,2))))</f>
        <v/>
      </c>
      <c r="BA203" s="168" t="str">
        <f aca="false">IF(P203="","",IF(P203="-","-",IF(UPPER(P203)="AB","+",VLOOKUP(P203,'විෂය තොරතුරු'!$P$24:$Q$28,2))))</f>
        <v/>
      </c>
      <c r="BB203" s="168" t="str">
        <f aca="false">IF(Q203="","",IF(Q203="-","-",IF(UPPER(Q203)="AB","+",VLOOKUP(Q203,'විෂය තොරතුරු'!$P$24:$Q$28,2))))</f>
        <v/>
      </c>
      <c r="BC203" s="168" t="str">
        <f aca="false">IF(R203="","",IF(R203="-","-",IF(UPPER(R203)="AB","+",VLOOKUP(R203,'විෂය තොරතුරු'!$P$24:$Q$28,2))))</f>
        <v/>
      </c>
      <c r="BD203" s="168" t="str">
        <f aca="false">IF(S203="","",IF(S203="-","-",IF(UPPER(S203)="AB","+",VLOOKUP(S203,'විෂය තොරතුරු'!$P$24:$Q$28,2))))</f>
        <v/>
      </c>
      <c r="BE203" s="168" t="str">
        <f aca="false">IF(T203="","",IF(T203="-","-",IF(UPPER(T203)="AB","+",VLOOKUP(T203,'විෂය තොරතුරු'!$P$24:$Q$28,2))))</f>
        <v/>
      </c>
      <c r="BF203" s="168" t="str">
        <f aca="false">IF(U203="","",IF(U203="-","-",IF(UPPER(U203)="AB","+",VLOOKUP(U203,'විෂය තොරතුරු'!$P$24:$Q$28,2))))</f>
        <v/>
      </c>
      <c r="BG203" s="170" t="str">
        <f aca="false">IF(V203="","",IF(V203="-","-",IF(UPPER(V203)="AB","+",VLOOKUP(V203,'විෂය තොරතුරු'!$P$24:$Q$28,2))))</f>
        <v/>
      </c>
      <c r="BH203" s="171" t="str">
        <f aca="false">IF(W203="","",IF(W203="-","-",IF(UPPER(W203)="AB","+",VLOOKUP(W203,'විෂය තොරතුරු'!$P$24:$Q$28,2))))</f>
        <v/>
      </c>
      <c r="BI203" s="168" t="str">
        <f aca="false">IF(X203="","",IF(X203="-","-",IF(UPPER(X203)="AB","+",VLOOKUP(X203,'විෂය තොරතුරු'!$P$24:$Q$28,2))))</f>
        <v/>
      </c>
      <c r="BJ203" s="168" t="str">
        <f aca="false">IF(Y203="","",IF(Y203="-","-",IF(UPPER(Y203)="AB","+",VLOOKUP(Y203,'විෂය තොරතුරු'!$P$24:$Q$28,2))))</f>
        <v/>
      </c>
      <c r="BK203" s="168" t="str">
        <f aca="false">IF(Z203="","",IF(Z203="-","-",IF(UPPER(Z203)="AB","+",VLOOKUP(Z203,'විෂය තොරතුරු'!$P$24:$Q$28,2))))</f>
        <v/>
      </c>
      <c r="BL203" s="168" t="str">
        <f aca="false">IF(AA203="","",IF(AA203="-","-",IF(UPPER(AA203)="AB","+",VLOOKUP(AA203,'විෂය තොරතුරු'!$P$24:$Q$28,2))))</f>
        <v/>
      </c>
      <c r="BM203" s="168" t="str">
        <f aca="false">IF(AB203="","",IF(AB203="-","-",IF(UPPER(AB203)="AB","+",VLOOKUP(AB203,'විෂය තොරතුරු'!$P$24:$Q$28,2))))</f>
        <v/>
      </c>
      <c r="BN203" s="168" t="str">
        <f aca="false">IF(AC203="","",IF(AC203="-","-",IF(UPPER(AC203)="AB","+",VLOOKUP(AC203,'විෂය තොරතුරු'!$P$24:$Q$28,2))))</f>
        <v/>
      </c>
      <c r="BO203" s="169" t="str">
        <f aca="false">IF(AD203="","",IF(AD203="-","-",IF(UPPER(AD203)="AB","+",VLOOKUP(AD203,'විෂය තොරතුරු'!$P$24:$Q$28,2))))</f>
        <v/>
      </c>
      <c r="BP203" s="171" t="str">
        <f aca="false">IF(AE203="","",IF(AE203="-","-",IF(UPPER(AE203)="AB","+",VLOOKUP(AE203,'විෂය තොරතුරු'!$P$24:$Q$28,2))))</f>
        <v/>
      </c>
      <c r="BQ203" s="168" t="str">
        <f aca="false">IF(AF203="","",IF(AF203="-","-",IF(UPPER(AF203)="AB","+",VLOOKUP(AF203,'විෂය තොරතුරු'!$P$24:$Q$28,2))))</f>
        <v/>
      </c>
      <c r="BR203" s="168" t="str">
        <f aca="false">IF(AG203="","",IF(AG203="-","-",IF(UPPER(AG203)="AB","+",VLOOKUP(AG203,'විෂය තොරතුරු'!$P$24:$Q$28,2))))</f>
        <v/>
      </c>
      <c r="BS203" s="168" t="str">
        <f aca="false">IF(AH203="","",IF(AH203="-","-",IF(UPPER(AH203)="AB","+",VLOOKUP(AH203,'විෂය තොරතුරු'!$P$24:$Q$28,2))))</f>
        <v/>
      </c>
      <c r="BT203" s="168" t="str">
        <f aca="false">IF(AI203="","",IF(AI203="-","-",IF(UPPER(AI203)="AB","+",VLOOKUP(AI203,'විෂය තොරතුරු'!$P$24:$Q$28,2))))</f>
        <v/>
      </c>
      <c r="BU203" s="168" t="str">
        <f aca="false">IF(AJ203="","",IF(AJ203="-","-",IF(UPPER(AJ203)="AB","+",VLOOKUP(AJ203,'විෂය තොරතුරු'!$P$24:$Q$28,2))))</f>
        <v/>
      </c>
      <c r="BV203" s="168" t="str">
        <f aca="false">IF(AK203="","",IF(AK203="-","-",IF(UPPER(AK203)="AB","+",VLOOKUP(AK203,'විෂය තොරතුරු'!$P$24:$Q$28,2))))</f>
        <v/>
      </c>
      <c r="BW203" s="169" t="str">
        <f aca="false">IF(AL203="","",IF(AL203="-","-",IF(UPPER(AL203)="AB","+",VLOOKUP(AL203,'විෂය තොරතුරු'!$P$24:$Q$28,2))))</f>
        <v/>
      </c>
      <c r="BX203" s="171" t="str">
        <f aca="false">IF($B203="","",COUNTIF($AP203:$BW203,"A"))</f>
        <v/>
      </c>
      <c r="BY203" s="171" t="str">
        <f aca="false">IF($B203="","",COUNTIF($AP203:$BW203,"B"))</f>
        <v/>
      </c>
      <c r="BZ203" s="171" t="str">
        <f aca="false">IF($B203="","",COUNTIF($AP203:$BW203,"C"))</f>
        <v/>
      </c>
      <c r="CA203" s="171" t="str">
        <f aca="false">IF($B203="","",COUNTIF($AP203:$BW203,"S"))</f>
        <v/>
      </c>
      <c r="CB203" s="171" t="str">
        <f aca="false">IF($B203="","",COUNTIF($AP203:$BW203,"W"))</f>
        <v/>
      </c>
      <c r="CC203" s="171" t="str">
        <f aca="false">IF(B203="","",SUM(BX203:CA203))</f>
        <v/>
      </c>
      <c r="CD203" s="169" t="str">
        <f aca="false">IF(B203="","",SUM(BX203:BZ203))</f>
        <v/>
      </c>
      <c r="CE203" s="172" t="str">
        <f aca="false">IF(B203="","",IF(AND(CC203&gt;=6,CD203&gt;=3,OR(E203&gt;=35,F203&gt;=35),L203&gt;=35),"6/3 සමත්",IF(AND(CC203&gt;=5,CD203&gt;=3,OR(E203&gt;=35,F203&gt;=35,L203&gt;=35)),"5/3 සමත්",IF(AND(CC203&gt;=4,CD203&gt;=1,OR(E203&gt;=20,F203&gt;=20,L203&gt;=20)),"සමත් කළ හැකි",IF(CB203=9,"W9","අසමත් ?")))))</f>
        <v/>
      </c>
    </row>
    <row r="204" customFormat="false" ht="13.8" hidden="false" customHeight="false" outlineLevel="0" collapsed="false">
      <c r="A204" s="160" t="n">
        <v>19</v>
      </c>
      <c r="B204" s="175"/>
      <c r="C204" s="161"/>
      <c r="D204" s="162"/>
      <c r="E204" s="163"/>
      <c r="F204" s="164"/>
      <c r="G204" s="163"/>
      <c r="H204" s="165"/>
      <c r="I204" s="165"/>
      <c r="J204" s="164"/>
      <c r="K204" s="163"/>
      <c r="L204" s="165"/>
      <c r="M204" s="165"/>
      <c r="N204" s="164"/>
      <c r="O204" s="163"/>
      <c r="P204" s="165"/>
      <c r="Q204" s="165"/>
      <c r="R204" s="165"/>
      <c r="S204" s="165"/>
      <c r="T204" s="165"/>
      <c r="U204" s="165"/>
      <c r="V204" s="164"/>
      <c r="W204" s="163"/>
      <c r="X204" s="165"/>
      <c r="Y204" s="165"/>
      <c r="Z204" s="165"/>
      <c r="AA204" s="165"/>
      <c r="AB204" s="165"/>
      <c r="AC204" s="165"/>
      <c r="AD204" s="164"/>
      <c r="AE204" s="163"/>
      <c r="AF204" s="165"/>
      <c r="AG204" s="165"/>
      <c r="AH204" s="165"/>
      <c r="AI204" s="165"/>
      <c r="AJ204" s="165"/>
      <c r="AK204" s="165"/>
      <c r="AL204" s="166"/>
      <c r="AM204" s="167" t="str">
        <f aca="false">IF(B204="","",SUM(E204:AL204))</f>
        <v/>
      </c>
      <c r="AN204" s="168" t="str">
        <f aca="false">IF(B204="","",AM204/9)</f>
        <v/>
      </c>
      <c r="AO204" s="169" t="str">
        <f aca="false">IF(B204="","",IF(AM204=0,"-",RANK(AM204,$AM$186:$AM$235,0)))</f>
        <v/>
      </c>
      <c r="AP204" s="167" t="str">
        <f aca="false">IF(E204="","",IF(E204="-","-",IF(UPPER(E204)="AB","+",VLOOKUP(E204,'විෂය තොරතුරු'!$P$24:$Q$28,2))))</f>
        <v/>
      </c>
      <c r="AQ204" s="168" t="str">
        <f aca="false">IF(F204="","",IF(F204="-","-",IF(UPPER(F204)="AB","+",VLOOKUP(F204,'විෂය තොරතුරු'!$P$24:$Q$28,2))))</f>
        <v/>
      </c>
      <c r="AR204" s="168" t="str">
        <f aca="false">IF(G204="","",IF(G204="-","-",IF(UPPER(G204)="AB","+",VLOOKUP(G204,'විෂය තොරතුරු'!$P$24:$Q$28,2))))</f>
        <v/>
      </c>
      <c r="AS204" s="168" t="str">
        <f aca="false">IF(H204="","",IF(H204="-","-",IF(UPPER(H204)="AB","+",VLOOKUP(H204,'විෂය තොරතුරු'!$P$24:$Q$28,2))))</f>
        <v/>
      </c>
      <c r="AT204" s="168" t="str">
        <f aca="false">IF(I204="","",IF(I204="-","-",IF(UPPER(I204)="AB","+",VLOOKUP(I204,'විෂය තොරතුරු'!$P$24:$Q$28,2))))</f>
        <v/>
      </c>
      <c r="AU204" s="170" t="str">
        <f aca="false">IF(J204="","",IF(J204="-","-",IF(UPPER(J204)="AB","+",VLOOKUP(J204,'විෂය තොරතුරු'!$P$24:$Q$28,2))))</f>
        <v/>
      </c>
      <c r="AV204" s="171" t="str">
        <f aca="false">IF(K204="","",IF(K204="-","-",IF(UPPER(K204)="AB","+",VLOOKUP(K204,'විෂය තොරතුරු'!$P$24:$Q$28,2))))</f>
        <v/>
      </c>
      <c r="AW204" s="168" t="str">
        <f aca="false">IF(L204="","",IF(L204="-","-",IF(UPPER(L204)="AB","+",VLOOKUP(L204,'විෂය තොරතුරු'!$P$24:$Q$28,2))))</f>
        <v/>
      </c>
      <c r="AX204" s="168" t="str">
        <f aca="false">IF(M204="","",IF(M204="-","-",IF(UPPER(M204)="AB","+",VLOOKUP(M204,'විෂය තොරතුරු'!$P$24:$Q$28,2))))</f>
        <v/>
      </c>
      <c r="AY204" s="169" t="str">
        <f aca="false">IF(N204="","",IF(N204="-","-",IF(UPPER(N204)="AB","+",VLOOKUP(N204,'විෂය තොරතුරු'!$P$24:$Q$28,2))))</f>
        <v/>
      </c>
      <c r="AZ204" s="167" t="str">
        <f aca="false">IF(O204="","",IF(O204="-","-",IF(UPPER(O204)="AB","+",VLOOKUP(O204,'විෂය තොරතුරු'!$P$24:$Q$28,2))))</f>
        <v/>
      </c>
      <c r="BA204" s="168" t="str">
        <f aca="false">IF(P204="","",IF(P204="-","-",IF(UPPER(P204)="AB","+",VLOOKUP(P204,'විෂය තොරතුරු'!$P$24:$Q$28,2))))</f>
        <v/>
      </c>
      <c r="BB204" s="168" t="str">
        <f aca="false">IF(Q204="","",IF(Q204="-","-",IF(UPPER(Q204)="AB","+",VLOOKUP(Q204,'විෂය තොරතුරු'!$P$24:$Q$28,2))))</f>
        <v/>
      </c>
      <c r="BC204" s="168" t="str">
        <f aca="false">IF(R204="","",IF(R204="-","-",IF(UPPER(R204)="AB","+",VLOOKUP(R204,'විෂය තොරතුරු'!$P$24:$Q$28,2))))</f>
        <v/>
      </c>
      <c r="BD204" s="168" t="str">
        <f aca="false">IF(S204="","",IF(S204="-","-",IF(UPPER(S204)="AB","+",VLOOKUP(S204,'විෂය තොරතුරු'!$P$24:$Q$28,2))))</f>
        <v/>
      </c>
      <c r="BE204" s="168" t="str">
        <f aca="false">IF(T204="","",IF(T204="-","-",IF(UPPER(T204)="AB","+",VLOOKUP(T204,'විෂය තොරතුරු'!$P$24:$Q$28,2))))</f>
        <v/>
      </c>
      <c r="BF204" s="168" t="str">
        <f aca="false">IF(U204="","",IF(U204="-","-",IF(UPPER(U204)="AB","+",VLOOKUP(U204,'විෂය තොරතුරු'!$P$24:$Q$28,2))))</f>
        <v/>
      </c>
      <c r="BG204" s="170" t="str">
        <f aca="false">IF(V204="","",IF(V204="-","-",IF(UPPER(V204)="AB","+",VLOOKUP(V204,'විෂය තොරතුරු'!$P$24:$Q$28,2))))</f>
        <v/>
      </c>
      <c r="BH204" s="171" t="str">
        <f aca="false">IF(W204="","",IF(W204="-","-",IF(UPPER(W204)="AB","+",VLOOKUP(W204,'විෂය තොරතුරු'!$P$24:$Q$28,2))))</f>
        <v/>
      </c>
      <c r="BI204" s="168" t="str">
        <f aca="false">IF(X204="","",IF(X204="-","-",IF(UPPER(X204)="AB","+",VLOOKUP(X204,'විෂය තොරතුරු'!$P$24:$Q$28,2))))</f>
        <v/>
      </c>
      <c r="BJ204" s="168" t="str">
        <f aca="false">IF(Y204="","",IF(Y204="-","-",IF(UPPER(Y204)="AB","+",VLOOKUP(Y204,'විෂය තොරතුරු'!$P$24:$Q$28,2))))</f>
        <v/>
      </c>
      <c r="BK204" s="168" t="str">
        <f aca="false">IF(Z204="","",IF(Z204="-","-",IF(UPPER(Z204)="AB","+",VLOOKUP(Z204,'විෂය තොරතුරු'!$P$24:$Q$28,2))))</f>
        <v/>
      </c>
      <c r="BL204" s="168" t="str">
        <f aca="false">IF(AA204="","",IF(AA204="-","-",IF(UPPER(AA204)="AB","+",VLOOKUP(AA204,'විෂය තොරතුරු'!$P$24:$Q$28,2))))</f>
        <v/>
      </c>
      <c r="BM204" s="168" t="str">
        <f aca="false">IF(AB204="","",IF(AB204="-","-",IF(UPPER(AB204)="AB","+",VLOOKUP(AB204,'විෂය තොරතුරු'!$P$24:$Q$28,2))))</f>
        <v/>
      </c>
      <c r="BN204" s="168" t="str">
        <f aca="false">IF(AC204="","",IF(AC204="-","-",IF(UPPER(AC204)="AB","+",VLOOKUP(AC204,'විෂය තොරතුරු'!$P$24:$Q$28,2))))</f>
        <v/>
      </c>
      <c r="BO204" s="169" t="str">
        <f aca="false">IF(AD204="","",IF(AD204="-","-",IF(UPPER(AD204)="AB","+",VLOOKUP(AD204,'විෂය තොරතුරු'!$P$24:$Q$28,2))))</f>
        <v/>
      </c>
      <c r="BP204" s="171" t="str">
        <f aca="false">IF(AE204="","",IF(AE204="-","-",IF(UPPER(AE204)="AB","+",VLOOKUP(AE204,'විෂය තොරතුරු'!$P$24:$Q$28,2))))</f>
        <v/>
      </c>
      <c r="BQ204" s="168" t="str">
        <f aca="false">IF(AF204="","",IF(AF204="-","-",IF(UPPER(AF204)="AB","+",VLOOKUP(AF204,'විෂය තොරතුරු'!$P$24:$Q$28,2))))</f>
        <v/>
      </c>
      <c r="BR204" s="168" t="str">
        <f aca="false">IF(AG204="","",IF(AG204="-","-",IF(UPPER(AG204)="AB","+",VLOOKUP(AG204,'විෂය තොරතුරු'!$P$24:$Q$28,2))))</f>
        <v/>
      </c>
      <c r="BS204" s="168" t="str">
        <f aca="false">IF(AH204="","",IF(AH204="-","-",IF(UPPER(AH204)="AB","+",VLOOKUP(AH204,'විෂය තොරතුරු'!$P$24:$Q$28,2))))</f>
        <v/>
      </c>
      <c r="BT204" s="168" t="str">
        <f aca="false">IF(AI204="","",IF(AI204="-","-",IF(UPPER(AI204)="AB","+",VLOOKUP(AI204,'විෂය තොරතුරු'!$P$24:$Q$28,2))))</f>
        <v/>
      </c>
      <c r="BU204" s="168" t="str">
        <f aca="false">IF(AJ204="","",IF(AJ204="-","-",IF(UPPER(AJ204)="AB","+",VLOOKUP(AJ204,'විෂය තොරතුරු'!$P$24:$Q$28,2))))</f>
        <v/>
      </c>
      <c r="BV204" s="168" t="str">
        <f aca="false">IF(AK204="","",IF(AK204="-","-",IF(UPPER(AK204)="AB","+",VLOOKUP(AK204,'විෂය තොරතුරු'!$P$24:$Q$28,2))))</f>
        <v/>
      </c>
      <c r="BW204" s="169" t="str">
        <f aca="false">IF(AL204="","",IF(AL204="-","-",IF(UPPER(AL204)="AB","+",VLOOKUP(AL204,'විෂය තොරතුරු'!$P$24:$Q$28,2))))</f>
        <v/>
      </c>
      <c r="BX204" s="171" t="str">
        <f aca="false">IF($B204="","",COUNTIF($AP204:$BW204,"A"))</f>
        <v/>
      </c>
      <c r="BY204" s="171" t="str">
        <f aca="false">IF($B204="","",COUNTIF($AP204:$BW204,"B"))</f>
        <v/>
      </c>
      <c r="BZ204" s="171" t="str">
        <f aca="false">IF($B204="","",COUNTIF($AP204:$BW204,"C"))</f>
        <v/>
      </c>
      <c r="CA204" s="171" t="str">
        <f aca="false">IF($B204="","",COUNTIF($AP204:$BW204,"S"))</f>
        <v/>
      </c>
      <c r="CB204" s="171" t="str">
        <f aca="false">IF($B204="","",COUNTIF($AP204:$BW204,"W"))</f>
        <v/>
      </c>
      <c r="CC204" s="171" t="str">
        <f aca="false">IF(B204="","",SUM(BX204:CA204))</f>
        <v/>
      </c>
      <c r="CD204" s="169" t="str">
        <f aca="false">IF(B204="","",SUM(BX204:BZ204))</f>
        <v/>
      </c>
      <c r="CE204" s="172" t="str">
        <f aca="false">IF(B204="","",IF(AND(CC204&gt;=6,CD204&gt;=3,OR(E204&gt;=35,F204&gt;=35),L204&gt;=35),"6/3 සමත්",IF(AND(CC204&gt;=5,CD204&gt;=3,OR(E204&gt;=35,F204&gt;=35,L204&gt;=35)),"5/3 සමත්",IF(AND(CC204&gt;=4,CD204&gt;=1,OR(E204&gt;=20,F204&gt;=20,L204&gt;=20)),"සමත් කළ හැකි",IF(CB204=9,"W9","අසමත් ?")))))</f>
        <v/>
      </c>
    </row>
    <row r="205" customFormat="false" ht="13.8" hidden="false" customHeight="false" outlineLevel="0" collapsed="false">
      <c r="A205" s="160" t="n">
        <v>20</v>
      </c>
      <c r="B205" s="161"/>
      <c r="C205" s="161"/>
      <c r="D205" s="162"/>
      <c r="E205" s="163"/>
      <c r="F205" s="164"/>
      <c r="G205" s="163"/>
      <c r="H205" s="165"/>
      <c r="I205" s="165"/>
      <c r="J205" s="164"/>
      <c r="K205" s="163"/>
      <c r="L205" s="165"/>
      <c r="M205" s="165"/>
      <c r="N205" s="164"/>
      <c r="O205" s="163"/>
      <c r="P205" s="165"/>
      <c r="Q205" s="165"/>
      <c r="R205" s="165"/>
      <c r="S205" s="165"/>
      <c r="T205" s="165"/>
      <c r="U205" s="165"/>
      <c r="V205" s="164"/>
      <c r="W205" s="163"/>
      <c r="X205" s="165"/>
      <c r="Y205" s="165"/>
      <c r="Z205" s="165"/>
      <c r="AA205" s="165"/>
      <c r="AB205" s="165"/>
      <c r="AC205" s="165"/>
      <c r="AD205" s="164"/>
      <c r="AE205" s="163"/>
      <c r="AF205" s="165"/>
      <c r="AG205" s="165"/>
      <c r="AH205" s="165"/>
      <c r="AI205" s="165"/>
      <c r="AJ205" s="165"/>
      <c r="AK205" s="165"/>
      <c r="AL205" s="166"/>
      <c r="AM205" s="167" t="str">
        <f aca="false">IF(B205="","",SUM(E205:AL205))</f>
        <v/>
      </c>
      <c r="AN205" s="168" t="str">
        <f aca="false">IF(B205="","",AM205/9)</f>
        <v/>
      </c>
      <c r="AO205" s="169" t="str">
        <f aca="false">IF(B205="","",IF(AM205=0,"-",RANK(AM205,$AM$186:$AM$235,0)))</f>
        <v/>
      </c>
      <c r="AP205" s="167" t="str">
        <f aca="false">IF(E205="","",IF(E205="-","-",IF(UPPER(E205)="AB","+",VLOOKUP(E205,'විෂය තොරතුරු'!$P$24:$Q$28,2))))</f>
        <v/>
      </c>
      <c r="AQ205" s="168" t="str">
        <f aca="false">IF(F205="","",IF(F205="-","-",IF(UPPER(F205)="AB","+",VLOOKUP(F205,'විෂය තොරතුරු'!$P$24:$Q$28,2))))</f>
        <v/>
      </c>
      <c r="AR205" s="168" t="str">
        <f aca="false">IF(G205="","",IF(G205="-","-",IF(UPPER(G205)="AB","+",VLOOKUP(G205,'විෂය තොරතුරු'!$P$24:$Q$28,2))))</f>
        <v/>
      </c>
      <c r="AS205" s="168" t="str">
        <f aca="false">IF(H205="","",IF(H205="-","-",IF(UPPER(H205)="AB","+",VLOOKUP(H205,'විෂය තොරතුරු'!$P$24:$Q$28,2))))</f>
        <v/>
      </c>
      <c r="AT205" s="168" t="str">
        <f aca="false">IF(I205="","",IF(I205="-","-",IF(UPPER(I205)="AB","+",VLOOKUP(I205,'විෂය තොරතුරු'!$P$24:$Q$28,2))))</f>
        <v/>
      </c>
      <c r="AU205" s="170" t="str">
        <f aca="false">IF(J205="","",IF(J205="-","-",IF(UPPER(J205)="AB","+",VLOOKUP(J205,'විෂය තොරතුරු'!$P$24:$Q$28,2))))</f>
        <v/>
      </c>
      <c r="AV205" s="171" t="str">
        <f aca="false">IF(K205="","",IF(K205="-","-",IF(UPPER(K205)="AB","+",VLOOKUP(K205,'විෂය තොරතුරු'!$P$24:$Q$28,2))))</f>
        <v/>
      </c>
      <c r="AW205" s="168" t="str">
        <f aca="false">IF(L205="","",IF(L205="-","-",IF(UPPER(L205)="AB","+",VLOOKUP(L205,'විෂය තොරතුරු'!$P$24:$Q$28,2))))</f>
        <v/>
      </c>
      <c r="AX205" s="168" t="str">
        <f aca="false">IF(M205="","",IF(M205="-","-",IF(UPPER(M205)="AB","+",VLOOKUP(M205,'විෂය තොරතුරු'!$P$24:$Q$28,2))))</f>
        <v/>
      </c>
      <c r="AY205" s="169" t="str">
        <f aca="false">IF(N205="","",IF(N205="-","-",IF(UPPER(N205)="AB","+",VLOOKUP(N205,'විෂය තොරතුරු'!$P$24:$Q$28,2))))</f>
        <v/>
      </c>
      <c r="AZ205" s="167" t="str">
        <f aca="false">IF(O205="","",IF(O205="-","-",IF(UPPER(O205)="AB","+",VLOOKUP(O205,'විෂය තොරතුරු'!$P$24:$Q$28,2))))</f>
        <v/>
      </c>
      <c r="BA205" s="168" t="str">
        <f aca="false">IF(P205="","",IF(P205="-","-",IF(UPPER(P205)="AB","+",VLOOKUP(P205,'විෂය තොරතුරු'!$P$24:$Q$28,2))))</f>
        <v/>
      </c>
      <c r="BB205" s="168" t="str">
        <f aca="false">IF(Q205="","",IF(Q205="-","-",IF(UPPER(Q205)="AB","+",VLOOKUP(Q205,'විෂය තොරතුරු'!$P$24:$Q$28,2))))</f>
        <v/>
      </c>
      <c r="BC205" s="168" t="str">
        <f aca="false">IF(R205="","",IF(R205="-","-",IF(UPPER(R205)="AB","+",VLOOKUP(R205,'විෂය තොරතුරු'!$P$24:$Q$28,2))))</f>
        <v/>
      </c>
      <c r="BD205" s="168" t="str">
        <f aca="false">IF(S205="","",IF(S205="-","-",IF(UPPER(S205)="AB","+",VLOOKUP(S205,'විෂය තොරතුරු'!$P$24:$Q$28,2))))</f>
        <v/>
      </c>
      <c r="BE205" s="168" t="str">
        <f aca="false">IF(T205="","",IF(T205="-","-",IF(UPPER(T205)="AB","+",VLOOKUP(T205,'විෂය තොරතුරු'!$P$24:$Q$28,2))))</f>
        <v/>
      </c>
      <c r="BF205" s="168" t="str">
        <f aca="false">IF(U205="","",IF(U205="-","-",IF(UPPER(U205)="AB","+",VLOOKUP(U205,'විෂය තොරතුරු'!$P$24:$Q$28,2))))</f>
        <v/>
      </c>
      <c r="BG205" s="170" t="str">
        <f aca="false">IF(V205="","",IF(V205="-","-",IF(UPPER(V205)="AB","+",VLOOKUP(V205,'විෂය තොරතුරු'!$P$24:$Q$28,2))))</f>
        <v/>
      </c>
      <c r="BH205" s="171" t="str">
        <f aca="false">IF(W205="","",IF(W205="-","-",IF(UPPER(W205)="AB","+",VLOOKUP(W205,'විෂය තොරතුරු'!$P$24:$Q$28,2))))</f>
        <v/>
      </c>
      <c r="BI205" s="168" t="str">
        <f aca="false">IF(X205="","",IF(X205="-","-",IF(UPPER(X205)="AB","+",VLOOKUP(X205,'විෂය තොරතුරු'!$P$24:$Q$28,2))))</f>
        <v/>
      </c>
      <c r="BJ205" s="168" t="str">
        <f aca="false">IF(Y205="","",IF(Y205="-","-",IF(UPPER(Y205)="AB","+",VLOOKUP(Y205,'විෂය තොරතුරු'!$P$24:$Q$28,2))))</f>
        <v/>
      </c>
      <c r="BK205" s="168" t="str">
        <f aca="false">IF(Z205="","",IF(Z205="-","-",IF(UPPER(Z205)="AB","+",VLOOKUP(Z205,'විෂය තොරතුරු'!$P$24:$Q$28,2))))</f>
        <v/>
      </c>
      <c r="BL205" s="168" t="str">
        <f aca="false">IF(AA205="","",IF(AA205="-","-",IF(UPPER(AA205)="AB","+",VLOOKUP(AA205,'විෂය තොරතුරු'!$P$24:$Q$28,2))))</f>
        <v/>
      </c>
      <c r="BM205" s="168" t="str">
        <f aca="false">IF(AB205="","",IF(AB205="-","-",IF(UPPER(AB205)="AB","+",VLOOKUP(AB205,'විෂය තොරතුරු'!$P$24:$Q$28,2))))</f>
        <v/>
      </c>
      <c r="BN205" s="168" t="str">
        <f aca="false">IF(AC205="","",IF(AC205="-","-",IF(UPPER(AC205)="AB","+",VLOOKUP(AC205,'විෂය තොරතුරු'!$P$24:$Q$28,2))))</f>
        <v/>
      </c>
      <c r="BO205" s="169" t="str">
        <f aca="false">IF(AD205="","",IF(AD205="-","-",IF(UPPER(AD205)="AB","+",VLOOKUP(AD205,'විෂය තොරතුරු'!$P$24:$Q$28,2))))</f>
        <v/>
      </c>
      <c r="BP205" s="171" t="str">
        <f aca="false">IF(AE205="","",IF(AE205="-","-",IF(UPPER(AE205)="AB","+",VLOOKUP(AE205,'විෂය තොරතුරු'!$P$24:$Q$28,2))))</f>
        <v/>
      </c>
      <c r="BQ205" s="168" t="str">
        <f aca="false">IF(AF205="","",IF(AF205="-","-",IF(UPPER(AF205)="AB","+",VLOOKUP(AF205,'විෂය තොරතුරු'!$P$24:$Q$28,2))))</f>
        <v/>
      </c>
      <c r="BR205" s="168" t="str">
        <f aca="false">IF(AG205="","",IF(AG205="-","-",IF(UPPER(AG205)="AB","+",VLOOKUP(AG205,'විෂය තොරතුරු'!$P$24:$Q$28,2))))</f>
        <v/>
      </c>
      <c r="BS205" s="168" t="str">
        <f aca="false">IF(AH205="","",IF(AH205="-","-",IF(UPPER(AH205)="AB","+",VLOOKUP(AH205,'විෂය තොරතුරු'!$P$24:$Q$28,2))))</f>
        <v/>
      </c>
      <c r="BT205" s="168" t="str">
        <f aca="false">IF(AI205="","",IF(AI205="-","-",IF(UPPER(AI205)="AB","+",VLOOKUP(AI205,'විෂය තොරතුරු'!$P$24:$Q$28,2))))</f>
        <v/>
      </c>
      <c r="BU205" s="168" t="str">
        <f aca="false">IF(AJ205="","",IF(AJ205="-","-",IF(UPPER(AJ205)="AB","+",VLOOKUP(AJ205,'විෂය තොරතුරු'!$P$24:$Q$28,2))))</f>
        <v/>
      </c>
      <c r="BV205" s="168" t="str">
        <f aca="false">IF(AK205="","",IF(AK205="-","-",IF(UPPER(AK205)="AB","+",VLOOKUP(AK205,'විෂය තොරතුරු'!$P$24:$Q$28,2))))</f>
        <v/>
      </c>
      <c r="BW205" s="169" t="str">
        <f aca="false">IF(AL205="","",IF(AL205="-","-",IF(UPPER(AL205)="AB","+",VLOOKUP(AL205,'විෂය තොරතුරු'!$P$24:$Q$28,2))))</f>
        <v/>
      </c>
      <c r="BX205" s="171" t="str">
        <f aca="false">IF($B205="","",COUNTIF($AP205:$BW205,"A"))</f>
        <v/>
      </c>
      <c r="BY205" s="171" t="str">
        <f aca="false">IF($B205="","",COUNTIF($AP205:$BW205,"B"))</f>
        <v/>
      </c>
      <c r="BZ205" s="171" t="str">
        <f aca="false">IF($B205="","",COUNTIF($AP205:$BW205,"C"))</f>
        <v/>
      </c>
      <c r="CA205" s="171" t="str">
        <f aca="false">IF($B205="","",COUNTIF($AP205:$BW205,"S"))</f>
        <v/>
      </c>
      <c r="CB205" s="171" t="str">
        <f aca="false">IF($B205="","",COUNTIF($AP205:$BW205,"W"))</f>
        <v/>
      </c>
      <c r="CC205" s="171" t="str">
        <f aca="false">IF(B205="","",SUM(BX205:CA205))</f>
        <v/>
      </c>
      <c r="CD205" s="169" t="str">
        <f aca="false">IF(B205="","",SUM(BX205:BZ205))</f>
        <v/>
      </c>
      <c r="CE205" s="172" t="str">
        <f aca="false">IF(B205="","",IF(AND(CC205&gt;=6,CD205&gt;=3,OR(E205&gt;=35,F205&gt;=35),L205&gt;=35),"6/3 සමත්",IF(AND(CC205&gt;=5,CD205&gt;=3,OR(E205&gt;=35,F205&gt;=35,L205&gt;=35)),"5/3 සමත්",IF(AND(CC205&gt;=4,CD205&gt;=1,OR(E205&gt;=20,F205&gt;=20,L205&gt;=20)),"සමත් කළ හැකි",IF(CB205=9,"W9","අසමත් ?")))))</f>
        <v/>
      </c>
    </row>
    <row r="206" customFormat="false" ht="13.8" hidden="false" customHeight="false" outlineLevel="0" collapsed="false">
      <c r="A206" s="160" t="n">
        <v>21</v>
      </c>
      <c r="B206" s="161"/>
      <c r="C206" s="161"/>
      <c r="D206" s="162"/>
      <c r="E206" s="163"/>
      <c r="F206" s="164"/>
      <c r="G206" s="163"/>
      <c r="H206" s="165"/>
      <c r="I206" s="165"/>
      <c r="J206" s="164"/>
      <c r="K206" s="163"/>
      <c r="L206" s="165"/>
      <c r="M206" s="165"/>
      <c r="N206" s="164"/>
      <c r="O206" s="163"/>
      <c r="P206" s="165"/>
      <c r="Q206" s="165"/>
      <c r="R206" s="165"/>
      <c r="S206" s="165"/>
      <c r="T206" s="165"/>
      <c r="U206" s="165"/>
      <c r="V206" s="164"/>
      <c r="W206" s="163"/>
      <c r="X206" s="165"/>
      <c r="Y206" s="165"/>
      <c r="Z206" s="165"/>
      <c r="AA206" s="165"/>
      <c r="AB206" s="165"/>
      <c r="AC206" s="165"/>
      <c r="AD206" s="164"/>
      <c r="AE206" s="163"/>
      <c r="AF206" s="165"/>
      <c r="AG206" s="165"/>
      <c r="AH206" s="165"/>
      <c r="AI206" s="165"/>
      <c r="AJ206" s="165"/>
      <c r="AK206" s="165"/>
      <c r="AL206" s="166"/>
      <c r="AM206" s="167" t="str">
        <f aca="false">IF(B206="","",SUM(E206:AL206))</f>
        <v/>
      </c>
      <c r="AN206" s="168" t="str">
        <f aca="false">IF(B206="","",AM206/9)</f>
        <v/>
      </c>
      <c r="AO206" s="169" t="str">
        <f aca="false">IF(B206="","",IF(AM206=0,"-",RANK(AM206,$AM$186:$AM$235,0)))</f>
        <v/>
      </c>
      <c r="AP206" s="167" t="str">
        <f aca="false">IF(E206="","",IF(E206="-","-",IF(UPPER(E206)="AB","+",VLOOKUP(E206,'විෂය තොරතුරු'!$P$24:$Q$28,2))))</f>
        <v/>
      </c>
      <c r="AQ206" s="168" t="str">
        <f aca="false">IF(F206="","",IF(F206="-","-",IF(UPPER(F206)="AB","+",VLOOKUP(F206,'විෂය තොරතුරු'!$P$24:$Q$28,2))))</f>
        <v/>
      </c>
      <c r="AR206" s="168" t="str">
        <f aca="false">IF(G206="","",IF(G206="-","-",IF(UPPER(G206)="AB","+",VLOOKUP(G206,'විෂය තොරතුරු'!$P$24:$Q$28,2))))</f>
        <v/>
      </c>
      <c r="AS206" s="168" t="str">
        <f aca="false">IF(H206="","",IF(H206="-","-",IF(UPPER(H206)="AB","+",VLOOKUP(H206,'විෂය තොරතුරු'!$P$24:$Q$28,2))))</f>
        <v/>
      </c>
      <c r="AT206" s="168" t="str">
        <f aca="false">IF(I206="","",IF(I206="-","-",IF(UPPER(I206)="AB","+",VLOOKUP(I206,'විෂය තොරතුරු'!$P$24:$Q$28,2))))</f>
        <v/>
      </c>
      <c r="AU206" s="170" t="str">
        <f aca="false">IF(J206="","",IF(J206="-","-",IF(UPPER(J206)="AB","+",VLOOKUP(J206,'විෂය තොරතුරු'!$P$24:$Q$28,2))))</f>
        <v/>
      </c>
      <c r="AV206" s="171" t="str">
        <f aca="false">IF(K206="","",IF(K206="-","-",IF(UPPER(K206)="AB","+",VLOOKUP(K206,'විෂය තොරතුරු'!$P$24:$Q$28,2))))</f>
        <v/>
      </c>
      <c r="AW206" s="168" t="str">
        <f aca="false">IF(L206="","",IF(L206="-","-",IF(UPPER(L206)="AB","+",VLOOKUP(L206,'විෂය තොරතුරු'!$P$24:$Q$28,2))))</f>
        <v/>
      </c>
      <c r="AX206" s="168" t="str">
        <f aca="false">IF(M206="","",IF(M206="-","-",IF(UPPER(M206)="AB","+",VLOOKUP(M206,'විෂය තොරතුරු'!$P$24:$Q$28,2))))</f>
        <v/>
      </c>
      <c r="AY206" s="169" t="str">
        <f aca="false">IF(N206="","",IF(N206="-","-",IF(UPPER(N206)="AB","+",VLOOKUP(N206,'විෂය තොරතුරු'!$P$24:$Q$28,2))))</f>
        <v/>
      </c>
      <c r="AZ206" s="167" t="str">
        <f aca="false">IF(O206="","",IF(O206="-","-",IF(UPPER(O206)="AB","+",VLOOKUP(O206,'විෂය තොරතුරු'!$P$24:$Q$28,2))))</f>
        <v/>
      </c>
      <c r="BA206" s="168" t="str">
        <f aca="false">IF(P206="","",IF(P206="-","-",IF(UPPER(P206)="AB","+",VLOOKUP(P206,'විෂය තොරතුරු'!$P$24:$Q$28,2))))</f>
        <v/>
      </c>
      <c r="BB206" s="168" t="str">
        <f aca="false">IF(Q206="","",IF(Q206="-","-",IF(UPPER(Q206)="AB","+",VLOOKUP(Q206,'විෂය තොරතුරු'!$P$24:$Q$28,2))))</f>
        <v/>
      </c>
      <c r="BC206" s="168" t="str">
        <f aca="false">IF(R206="","",IF(R206="-","-",IF(UPPER(R206)="AB","+",VLOOKUP(R206,'විෂය තොරතුරු'!$P$24:$Q$28,2))))</f>
        <v/>
      </c>
      <c r="BD206" s="168" t="str">
        <f aca="false">IF(S206="","",IF(S206="-","-",IF(UPPER(S206)="AB","+",VLOOKUP(S206,'විෂය තොරතුරු'!$P$24:$Q$28,2))))</f>
        <v/>
      </c>
      <c r="BE206" s="168" t="str">
        <f aca="false">IF(T206="","",IF(T206="-","-",IF(UPPER(T206)="AB","+",VLOOKUP(T206,'විෂය තොරතුරු'!$P$24:$Q$28,2))))</f>
        <v/>
      </c>
      <c r="BF206" s="168" t="str">
        <f aca="false">IF(U206="","",IF(U206="-","-",IF(UPPER(U206)="AB","+",VLOOKUP(U206,'විෂය තොරතුරු'!$P$24:$Q$28,2))))</f>
        <v/>
      </c>
      <c r="BG206" s="170" t="str">
        <f aca="false">IF(V206="","",IF(V206="-","-",IF(UPPER(V206)="AB","+",VLOOKUP(V206,'විෂය තොරතුරු'!$P$24:$Q$28,2))))</f>
        <v/>
      </c>
      <c r="BH206" s="171" t="str">
        <f aca="false">IF(W206="","",IF(W206="-","-",IF(UPPER(W206)="AB","+",VLOOKUP(W206,'විෂය තොරතුරු'!$P$24:$Q$28,2))))</f>
        <v/>
      </c>
      <c r="BI206" s="168" t="str">
        <f aca="false">IF(X206="","",IF(X206="-","-",IF(UPPER(X206)="AB","+",VLOOKUP(X206,'විෂය තොරතුරු'!$P$24:$Q$28,2))))</f>
        <v/>
      </c>
      <c r="BJ206" s="168" t="str">
        <f aca="false">IF(Y206="","",IF(Y206="-","-",IF(UPPER(Y206)="AB","+",VLOOKUP(Y206,'විෂය තොරතුරු'!$P$24:$Q$28,2))))</f>
        <v/>
      </c>
      <c r="BK206" s="168" t="str">
        <f aca="false">IF(Z206="","",IF(Z206="-","-",IF(UPPER(Z206)="AB","+",VLOOKUP(Z206,'විෂය තොරතුරු'!$P$24:$Q$28,2))))</f>
        <v/>
      </c>
      <c r="BL206" s="168" t="str">
        <f aca="false">IF(AA206="","",IF(AA206="-","-",IF(UPPER(AA206)="AB","+",VLOOKUP(AA206,'විෂය තොරතුරු'!$P$24:$Q$28,2))))</f>
        <v/>
      </c>
      <c r="BM206" s="168" t="str">
        <f aca="false">IF(AB206="","",IF(AB206="-","-",IF(UPPER(AB206)="AB","+",VLOOKUP(AB206,'විෂය තොරතුරු'!$P$24:$Q$28,2))))</f>
        <v/>
      </c>
      <c r="BN206" s="168" t="str">
        <f aca="false">IF(AC206="","",IF(AC206="-","-",IF(UPPER(AC206)="AB","+",VLOOKUP(AC206,'විෂය තොරතුරු'!$P$24:$Q$28,2))))</f>
        <v/>
      </c>
      <c r="BO206" s="169" t="str">
        <f aca="false">IF(AD206="","",IF(AD206="-","-",IF(UPPER(AD206)="AB","+",VLOOKUP(AD206,'විෂය තොරතුරු'!$P$24:$Q$28,2))))</f>
        <v/>
      </c>
      <c r="BP206" s="171" t="str">
        <f aca="false">IF(AE206="","",IF(AE206="-","-",IF(UPPER(AE206)="AB","+",VLOOKUP(AE206,'විෂය තොරතුරු'!$P$24:$Q$28,2))))</f>
        <v/>
      </c>
      <c r="BQ206" s="168" t="str">
        <f aca="false">IF(AF206="","",IF(AF206="-","-",IF(UPPER(AF206)="AB","+",VLOOKUP(AF206,'විෂය තොරතුරු'!$P$24:$Q$28,2))))</f>
        <v/>
      </c>
      <c r="BR206" s="168" t="str">
        <f aca="false">IF(AG206="","",IF(AG206="-","-",IF(UPPER(AG206)="AB","+",VLOOKUP(AG206,'විෂය තොරතුරු'!$P$24:$Q$28,2))))</f>
        <v/>
      </c>
      <c r="BS206" s="168" t="str">
        <f aca="false">IF(AH206="","",IF(AH206="-","-",IF(UPPER(AH206)="AB","+",VLOOKUP(AH206,'විෂය තොරතුරු'!$P$24:$Q$28,2))))</f>
        <v/>
      </c>
      <c r="BT206" s="168" t="str">
        <f aca="false">IF(AI206="","",IF(AI206="-","-",IF(UPPER(AI206)="AB","+",VLOOKUP(AI206,'විෂය තොරතුරු'!$P$24:$Q$28,2))))</f>
        <v/>
      </c>
      <c r="BU206" s="168" t="str">
        <f aca="false">IF(AJ206="","",IF(AJ206="-","-",IF(UPPER(AJ206)="AB","+",VLOOKUP(AJ206,'විෂය තොරතුරු'!$P$24:$Q$28,2))))</f>
        <v/>
      </c>
      <c r="BV206" s="168" t="str">
        <f aca="false">IF(AK206="","",IF(AK206="-","-",IF(UPPER(AK206)="AB","+",VLOOKUP(AK206,'විෂය තොරතුරු'!$P$24:$Q$28,2))))</f>
        <v/>
      </c>
      <c r="BW206" s="169" t="str">
        <f aca="false">IF(AL206="","",IF(AL206="-","-",IF(UPPER(AL206)="AB","+",VLOOKUP(AL206,'විෂය තොරතුරු'!$P$24:$Q$28,2))))</f>
        <v/>
      </c>
      <c r="BX206" s="171" t="str">
        <f aca="false">IF($B206="","",COUNTIF($AP206:$BW206,"A"))</f>
        <v/>
      </c>
      <c r="BY206" s="171" t="str">
        <f aca="false">IF($B206="","",COUNTIF($AP206:$BW206,"B"))</f>
        <v/>
      </c>
      <c r="BZ206" s="171" t="str">
        <f aca="false">IF($B206="","",COUNTIF($AP206:$BW206,"C"))</f>
        <v/>
      </c>
      <c r="CA206" s="171" t="str">
        <f aca="false">IF($B206="","",COUNTIF($AP206:$BW206,"S"))</f>
        <v/>
      </c>
      <c r="CB206" s="171" t="str">
        <f aca="false">IF($B206="","",COUNTIF($AP206:$BW206,"W"))</f>
        <v/>
      </c>
      <c r="CC206" s="171" t="str">
        <f aca="false">IF(B206="","",SUM(BX206:CA206))</f>
        <v/>
      </c>
      <c r="CD206" s="169" t="str">
        <f aca="false">IF(B206="","",SUM(BX206:BZ206))</f>
        <v/>
      </c>
      <c r="CE206" s="172" t="str">
        <f aca="false">IF(B206="","",IF(AND(CC206&gt;=6,CD206&gt;=3,OR(E206&gt;=35,F206&gt;=35),L206&gt;=35),"6/3 සමත්",IF(AND(CC206&gt;=5,CD206&gt;=3,OR(E206&gt;=35,F206&gt;=35,L206&gt;=35)),"5/3 සමත්",IF(AND(CC206&gt;=4,CD206&gt;=1,OR(E206&gt;=20,F206&gt;=20,L206&gt;=20)),"සමත් කළ හැකි",IF(CB206=9,"W9","අසමත් ?")))))</f>
        <v/>
      </c>
    </row>
    <row r="207" customFormat="false" ht="13.8" hidden="false" customHeight="false" outlineLevel="0" collapsed="false">
      <c r="A207" s="160" t="n">
        <v>22</v>
      </c>
      <c r="B207" s="161"/>
      <c r="C207" s="161"/>
      <c r="D207" s="162"/>
      <c r="E207" s="163"/>
      <c r="F207" s="164"/>
      <c r="G207" s="163"/>
      <c r="H207" s="165"/>
      <c r="I207" s="165"/>
      <c r="J207" s="164"/>
      <c r="K207" s="163"/>
      <c r="L207" s="165"/>
      <c r="M207" s="165"/>
      <c r="N207" s="164"/>
      <c r="O207" s="163"/>
      <c r="P207" s="165"/>
      <c r="Q207" s="165"/>
      <c r="R207" s="165"/>
      <c r="S207" s="165"/>
      <c r="T207" s="165"/>
      <c r="U207" s="165"/>
      <c r="V207" s="164"/>
      <c r="W207" s="163"/>
      <c r="X207" s="165"/>
      <c r="Y207" s="165"/>
      <c r="Z207" s="165"/>
      <c r="AA207" s="165"/>
      <c r="AB207" s="165"/>
      <c r="AC207" s="165"/>
      <c r="AD207" s="164"/>
      <c r="AE207" s="163"/>
      <c r="AF207" s="165"/>
      <c r="AG207" s="165"/>
      <c r="AH207" s="165"/>
      <c r="AI207" s="165"/>
      <c r="AJ207" s="165"/>
      <c r="AK207" s="165"/>
      <c r="AL207" s="166"/>
      <c r="AM207" s="167" t="str">
        <f aca="false">IF(B207="","",SUM(E207:AL207))</f>
        <v/>
      </c>
      <c r="AN207" s="168" t="str">
        <f aca="false">IF(B207="","",AM207/9)</f>
        <v/>
      </c>
      <c r="AO207" s="169" t="str">
        <f aca="false">IF(B207="","",IF(AM207=0,"-",RANK(AM207,$AM$186:$AM$235,0)))</f>
        <v/>
      </c>
      <c r="AP207" s="167" t="str">
        <f aca="false">IF(E207="","",IF(E207="-","-",IF(UPPER(E207)="AB","+",VLOOKUP(E207,'විෂය තොරතුරු'!$P$24:$Q$28,2))))</f>
        <v/>
      </c>
      <c r="AQ207" s="168" t="str">
        <f aca="false">IF(F207="","",IF(F207="-","-",IF(UPPER(F207)="AB","+",VLOOKUP(F207,'විෂය තොරතුරු'!$P$24:$Q$28,2))))</f>
        <v/>
      </c>
      <c r="AR207" s="168" t="str">
        <f aca="false">IF(G207="","",IF(G207="-","-",IF(UPPER(G207)="AB","+",VLOOKUP(G207,'විෂය තොරතුරු'!$P$24:$Q$28,2))))</f>
        <v/>
      </c>
      <c r="AS207" s="168" t="str">
        <f aca="false">IF(H207="","",IF(H207="-","-",IF(UPPER(H207)="AB","+",VLOOKUP(H207,'විෂය තොරතුරු'!$P$24:$Q$28,2))))</f>
        <v/>
      </c>
      <c r="AT207" s="168" t="str">
        <f aca="false">IF(I207="","",IF(I207="-","-",IF(UPPER(I207)="AB","+",VLOOKUP(I207,'විෂය තොරතුරු'!$P$24:$Q$28,2))))</f>
        <v/>
      </c>
      <c r="AU207" s="170" t="str">
        <f aca="false">IF(J207="","",IF(J207="-","-",IF(UPPER(J207)="AB","+",VLOOKUP(J207,'විෂය තොරතුරු'!$P$24:$Q$28,2))))</f>
        <v/>
      </c>
      <c r="AV207" s="171" t="str">
        <f aca="false">IF(K207="","",IF(K207="-","-",IF(UPPER(K207)="AB","+",VLOOKUP(K207,'විෂය තොරතුරු'!$P$24:$Q$28,2))))</f>
        <v/>
      </c>
      <c r="AW207" s="168" t="str">
        <f aca="false">IF(L207="","",IF(L207="-","-",IF(UPPER(L207)="AB","+",VLOOKUP(L207,'විෂය තොරතුරු'!$P$24:$Q$28,2))))</f>
        <v/>
      </c>
      <c r="AX207" s="168" t="str">
        <f aca="false">IF(M207="","",IF(M207="-","-",IF(UPPER(M207)="AB","+",VLOOKUP(M207,'විෂය තොරතුරු'!$P$24:$Q$28,2))))</f>
        <v/>
      </c>
      <c r="AY207" s="169" t="str">
        <f aca="false">IF(N207="","",IF(N207="-","-",IF(UPPER(N207)="AB","+",VLOOKUP(N207,'විෂය තොරතුරු'!$P$24:$Q$28,2))))</f>
        <v/>
      </c>
      <c r="AZ207" s="167" t="str">
        <f aca="false">IF(O207="","",IF(O207="-","-",IF(UPPER(O207)="AB","+",VLOOKUP(O207,'විෂය තොරතුරු'!$P$24:$Q$28,2))))</f>
        <v/>
      </c>
      <c r="BA207" s="168" t="str">
        <f aca="false">IF(P207="","",IF(P207="-","-",IF(UPPER(P207)="AB","+",VLOOKUP(P207,'විෂය තොරතුරු'!$P$24:$Q$28,2))))</f>
        <v/>
      </c>
      <c r="BB207" s="168" t="str">
        <f aca="false">IF(Q207="","",IF(Q207="-","-",IF(UPPER(Q207)="AB","+",VLOOKUP(Q207,'විෂය තොරතුරු'!$P$24:$Q$28,2))))</f>
        <v/>
      </c>
      <c r="BC207" s="168" t="str">
        <f aca="false">IF(R207="","",IF(R207="-","-",IF(UPPER(R207)="AB","+",VLOOKUP(R207,'විෂය තොරතුරු'!$P$24:$Q$28,2))))</f>
        <v/>
      </c>
      <c r="BD207" s="168" t="str">
        <f aca="false">IF(S207="","",IF(S207="-","-",IF(UPPER(S207)="AB","+",VLOOKUP(S207,'විෂය තොරතුරු'!$P$24:$Q$28,2))))</f>
        <v/>
      </c>
      <c r="BE207" s="168" t="str">
        <f aca="false">IF(T207="","",IF(T207="-","-",IF(UPPER(T207)="AB","+",VLOOKUP(T207,'විෂය තොරතුරු'!$P$24:$Q$28,2))))</f>
        <v/>
      </c>
      <c r="BF207" s="168" t="str">
        <f aca="false">IF(U207="","",IF(U207="-","-",IF(UPPER(U207)="AB","+",VLOOKUP(U207,'විෂය තොරතුරු'!$P$24:$Q$28,2))))</f>
        <v/>
      </c>
      <c r="BG207" s="170" t="str">
        <f aca="false">IF(V207="","",IF(V207="-","-",IF(UPPER(V207)="AB","+",VLOOKUP(V207,'විෂය තොරතුරු'!$P$24:$Q$28,2))))</f>
        <v/>
      </c>
      <c r="BH207" s="171" t="str">
        <f aca="false">IF(W207="","",IF(W207="-","-",IF(UPPER(W207)="AB","+",VLOOKUP(W207,'විෂය තොරතුරු'!$P$24:$Q$28,2))))</f>
        <v/>
      </c>
      <c r="BI207" s="168" t="str">
        <f aca="false">IF(X207="","",IF(X207="-","-",IF(UPPER(X207)="AB","+",VLOOKUP(X207,'විෂය තොරතුරු'!$P$24:$Q$28,2))))</f>
        <v/>
      </c>
      <c r="BJ207" s="168" t="str">
        <f aca="false">IF(Y207="","",IF(Y207="-","-",IF(UPPER(Y207)="AB","+",VLOOKUP(Y207,'විෂය තොරතුරු'!$P$24:$Q$28,2))))</f>
        <v/>
      </c>
      <c r="BK207" s="168" t="str">
        <f aca="false">IF(Z207="","",IF(Z207="-","-",IF(UPPER(Z207)="AB","+",VLOOKUP(Z207,'විෂය තොරතුරු'!$P$24:$Q$28,2))))</f>
        <v/>
      </c>
      <c r="BL207" s="168" t="str">
        <f aca="false">IF(AA207="","",IF(AA207="-","-",IF(UPPER(AA207)="AB","+",VLOOKUP(AA207,'විෂය තොරතුරු'!$P$24:$Q$28,2))))</f>
        <v/>
      </c>
      <c r="BM207" s="168" t="str">
        <f aca="false">IF(AB207="","",IF(AB207="-","-",IF(UPPER(AB207)="AB","+",VLOOKUP(AB207,'විෂය තොරතුරු'!$P$24:$Q$28,2))))</f>
        <v/>
      </c>
      <c r="BN207" s="168" t="str">
        <f aca="false">IF(AC207="","",IF(AC207="-","-",IF(UPPER(AC207)="AB","+",VLOOKUP(AC207,'විෂය තොරතුරු'!$P$24:$Q$28,2))))</f>
        <v/>
      </c>
      <c r="BO207" s="169" t="str">
        <f aca="false">IF(AD207="","",IF(AD207="-","-",IF(UPPER(AD207)="AB","+",VLOOKUP(AD207,'විෂය තොරතුරු'!$P$24:$Q$28,2))))</f>
        <v/>
      </c>
      <c r="BP207" s="171" t="str">
        <f aca="false">IF(AE207="","",IF(AE207="-","-",IF(UPPER(AE207)="AB","+",VLOOKUP(AE207,'විෂය තොරතුරු'!$P$24:$Q$28,2))))</f>
        <v/>
      </c>
      <c r="BQ207" s="168" t="str">
        <f aca="false">IF(AF207="","",IF(AF207="-","-",IF(UPPER(AF207)="AB","+",VLOOKUP(AF207,'විෂය තොරතුරු'!$P$24:$Q$28,2))))</f>
        <v/>
      </c>
      <c r="BR207" s="168" t="str">
        <f aca="false">IF(AG207="","",IF(AG207="-","-",IF(UPPER(AG207)="AB","+",VLOOKUP(AG207,'විෂය තොරතුරු'!$P$24:$Q$28,2))))</f>
        <v/>
      </c>
      <c r="BS207" s="168" t="str">
        <f aca="false">IF(AH207="","",IF(AH207="-","-",IF(UPPER(AH207)="AB","+",VLOOKUP(AH207,'විෂය තොරතුරු'!$P$24:$Q$28,2))))</f>
        <v/>
      </c>
      <c r="BT207" s="168" t="str">
        <f aca="false">IF(AI207="","",IF(AI207="-","-",IF(UPPER(AI207)="AB","+",VLOOKUP(AI207,'විෂය තොරතුරු'!$P$24:$Q$28,2))))</f>
        <v/>
      </c>
      <c r="BU207" s="168" t="str">
        <f aca="false">IF(AJ207="","",IF(AJ207="-","-",IF(UPPER(AJ207)="AB","+",VLOOKUP(AJ207,'විෂය තොරතුරු'!$P$24:$Q$28,2))))</f>
        <v/>
      </c>
      <c r="BV207" s="168" t="str">
        <f aca="false">IF(AK207="","",IF(AK207="-","-",IF(UPPER(AK207)="AB","+",VLOOKUP(AK207,'විෂය තොරතුරු'!$P$24:$Q$28,2))))</f>
        <v/>
      </c>
      <c r="BW207" s="169" t="str">
        <f aca="false">IF(AL207="","",IF(AL207="-","-",IF(UPPER(AL207)="AB","+",VLOOKUP(AL207,'විෂය තොරතුරු'!$P$24:$Q$28,2))))</f>
        <v/>
      </c>
      <c r="BX207" s="171" t="str">
        <f aca="false">IF($B207="","",COUNTIF($AP207:$BW207,"A"))</f>
        <v/>
      </c>
      <c r="BY207" s="171" t="str">
        <f aca="false">IF($B207="","",COUNTIF($AP207:$BW207,"B"))</f>
        <v/>
      </c>
      <c r="BZ207" s="171" t="str">
        <f aca="false">IF($B207="","",COUNTIF($AP207:$BW207,"C"))</f>
        <v/>
      </c>
      <c r="CA207" s="171" t="str">
        <f aca="false">IF($B207="","",COUNTIF($AP207:$BW207,"S"))</f>
        <v/>
      </c>
      <c r="CB207" s="171" t="str">
        <f aca="false">IF($B207="","",COUNTIF($AP207:$BW207,"W"))</f>
        <v/>
      </c>
      <c r="CC207" s="171" t="str">
        <f aca="false">IF(B207="","",SUM(BX207:CA207))</f>
        <v/>
      </c>
      <c r="CD207" s="169" t="str">
        <f aca="false">IF(B207="","",SUM(BX207:BZ207))</f>
        <v/>
      </c>
      <c r="CE207" s="172" t="str">
        <f aca="false">IF(B207="","",IF(AND(CC207&gt;=6,CD207&gt;=3,OR(E207&gt;=35,F207&gt;=35),L207&gt;=35),"6/3 සමත්",IF(AND(CC207&gt;=5,CD207&gt;=3,OR(E207&gt;=35,F207&gt;=35,L207&gt;=35)),"5/3 සමත්",IF(AND(CC207&gt;=4,CD207&gt;=1,OR(E207&gt;=20,F207&gt;=20,L207&gt;=20)),"සමත් කළ හැකි",IF(CB207=9,"W9","අසමත් ?")))))</f>
        <v/>
      </c>
    </row>
    <row r="208" customFormat="false" ht="13.8" hidden="false" customHeight="false" outlineLevel="0" collapsed="false">
      <c r="A208" s="160" t="n">
        <v>23</v>
      </c>
      <c r="B208" s="161"/>
      <c r="C208" s="161"/>
      <c r="D208" s="162"/>
      <c r="E208" s="163"/>
      <c r="F208" s="164"/>
      <c r="G208" s="163"/>
      <c r="H208" s="165"/>
      <c r="I208" s="165"/>
      <c r="J208" s="164"/>
      <c r="K208" s="163"/>
      <c r="L208" s="165"/>
      <c r="M208" s="165"/>
      <c r="N208" s="164"/>
      <c r="O208" s="163"/>
      <c r="P208" s="165"/>
      <c r="Q208" s="165"/>
      <c r="R208" s="165"/>
      <c r="S208" s="165"/>
      <c r="T208" s="165"/>
      <c r="U208" s="165"/>
      <c r="V208" s="164"/>
      <c r="W208" s="163"/>
      <c r="X208" s="165"/>
      <c r="Y208" s="165"/>
      <c r="Z208" s="165"/>
      <c r="AA208" s="165"/>
      <c r="AB208" s="165"/>
      <c r="AC208" s="165"/>
      <c r="AD208" s="164"/>
      <c r="AE208" s="163"/>
      <c r="AF208" s="165"/>
      <c r="AG208" s="165"/>
      <c r="AH208" s="165"/>
      <c r="AI208" s="165"/>
      <c r="AJ208" s="165"/>
      <c r="AK208" s="165"/>
      <c r="AL208" s="166"/>
      <c r="AM208" s="167" t="str">
        <f aca="false">IF(B208="","",SUM(E208:AL208))</f>
        <v/>
      </c>
      <c r="AN208" s="168" t="str">
        <f aca="false">IF(B208="","",AM208/9)</f>
        <v/>
      </c>
      <c r="AO208" s="169" t="str">
        <f aca="false">IF(B208="","",IF(AM208=0,"-",RANK(AM208,$AM$186:$AM$235,0)))</f>
        <v/>
      </c>
      <c r="AP208" s="167" t="str">
        <f aca="false">IF(E208="","",IF(E208="-","-",IF(UPPER(E208)="AB","+",VLOOKUP(E208,'විෂය තොරතුරු'!$P$24:$Q$28,2))))</f>
        <v/>
      </c>
      <c r="AQ208" s="168" t="str">
        <f aca="false">IF(F208="","",IF(F208="-","-",IF(UPPER(F208)="AB","+",VLOOKUP(F208,'විෂය තොරතුරු'!$P$24:$Q$28,2))))</f>
        <v/>
      </c>
      <c r="AR208" s="168" t="str">
        <f aca="false">IF(G208="","",IF(G208="-","-",IF(UPPER(G208)="AB","+",VLOOKUP(G208,'විෂය තොරතුරු'!$P$24:$Q$28,2))))</f>
        <v/>
      </c>
      <c r="AS208" s="168" t="str">
        <f aca="false">IF(H208="","",IF(H208="-","-",IF(UPPER(H208)="AB","+",VLOOKUP(H208,'විෂය තොරතුරු'!$P$24:$Q$28,2))))</f>
        <v/>
      </c>
      <c r="AT208" s="168" t="str">
        <f aca="false">IF(I208="","",IF(I208="-","-",IF(UPPER(I208)="AB","+",VLOOKUP(I208,'විෂය තොරතුරු'!$P$24:$Q$28,2))))</f>
        <v/>
      </c>
      <c r="AU208" s="170" t="str">
        <f aca="false">IF(J208="","",IF(J208="-","-",IF(UPPER(J208)="AB","+",VLOOKUP(J208,'විෂය තොරතුරු'!$P$24:$Q$28,2))))</f>
        <v/>
      </c>
      <c r="AV208" s="171" t="str">
        <f aca="false">IF(K208="","",IF(K208="-","-",IF(UPPER(K208)="AB","+",VLOOKUP(K208,'විෂය තොරතුරු'!$P$24:$Q$28,2))))</f>
        <v/>
      </c>
      <c r="AW208" s="168" t="str">
        <f aca="false">IF(L208="","",IF(L208="-","-",IF(UPPER(L208)="AB","+",VLOOKUP(L208,'විෂය තොරතුරු'!$P$24:$Q$28,2))))</f>
        <v/>
      </c>
      <c r="AX208" s="168" t="str">
        <f aca="false">IF(M208="","",IF(M208="-","-",IF(UPPER(M208)="AB","+",VLOOKUP(M208,'විෂය තොරතුරු'!$P$24:$Q$28,2))))</f>
        <v/>
      </c>
      <c r="AY208" s="169" t="str">
        <f aca="false">IF(N208="","",IF(N208="-","-",IF(UPPER(N208)="AB","+",VLOOKUP(N208,'විෂය තොරතුරු'!$P$24:$Q$28,2))))</f>
        <v/>
      </c>
      <c r="AZ208" s="167" t="str">
        <f aca="false">IF(O208="","",IF(O208="-","-",IF(UPPER(O208)="AB","+",VLOOKUP(O208,'විෂය තොරතුරු'!$P$24:$Q$28,2))))</f>
        <v/>
      </c>
      <c r="BA208" s="168" t="str">
        <f aca="false">IF(P208="","",IF(P208="-","-",IF(UPPER(P208)="AB","+",VLOOKUP(P208,'විෂය තොරතුරු'!$P$24:$Q$28,2))))</f>
        <v/>
      </c>
      <c r="BB208" s="168" t="str">
        <f aca="false">IF(Q208="","",IF(Q208="-","-",IF(UPPER(Q208)="AB","+",VLOOKUP(Q208,'විෂය තොරතුරු'!$P$24:$Q$28,2))))</f>
        <v/>
      </c>
      <c r="BC208" s="168" t="str">
        <f aca="false">IF(R208="","",IF(R208="-","-",IF(UPPER(R208)="AB","+",VLOOKUP(R208,'විෂය තොරතුරු'!$P$24:$Q$28,2))))</f>
        <v/>
      </c>
      <c r="BD208" s="168" t="str">
        <f aca="false">IF(S208="","",IF(S208="-","-",IF(UPPER(S208)="AB","+",VLOOKUP(S208,'විෂය තොරතුරු'!$P$24:$Q$28,2))))</f>
        <v/>
      </c>
      <c r="BE208" s="168" t="str">
        <f aca="false">IF(T208="","",IF(T208="-","-",IF(UPPER(T208)="AB","+",VLOOKUP(T208,'විෂය තොරතුරු'!$P$24:$Q$28,2))))</f>
        <v/>
      </c>
      <c r="BF208" s="168" t="str">
        <f aca="false">IF(U208="","",IF(U208="-","-",IF(UPPER(U208)="AB","+",VLOOKUP(U208,'විෂය තොරතුරු'!$P$24:$Q$28,2))))</f>
        <v/>
      </c>
      <c r="BG208" s="170" t="str">
        <f aca="false">IF(V208="","",IF(V208="-","-",IF(UPPER(V208)="AB","+",VLOOKUP(V208,'විෂය තොරතුරු'!$P$24:$Q$28,2))))</f>
        <v/>
      </c>
      <c r="BH208" s="171" t="str">
        <f aca="false">IF(W208="","",IF(W208="-","-",IF(UPPER(W208)="AB","+",VLOOKUP(W208,'විෂය තොරතුරු'!$P$24:$Q$28,2))))</f>
        <v/>
      </c>
      <c r="BI208" s="168" t="str">
        <f aca="false">IF(X208="","",IF(X208="-","-",IF(UPPER(X208)="AB","+",VLOOKUP(X208,'විෂය තොරතුරු'!$P$24:$Q$28,2))))</f>
        <v/>
      </c>
      <c r="BJ208" s="168" t="str">
        <f aca="false">IF(Y208="","",IF(Y208="-","-",IF(UPPER(Y208)="AB","+",VLOOKUP(Y208,'විෂය තොරතුරු'!$P$24:$Q$28,2))))</f>
        <v/>
      </c>
      <c r="BK208" s="168" t="str">
        <f aca="false">IF(Z208="","",IF(Z208="-","-",IF(UPPER(Z208)="AB","+",VLOOKUP(Z208,'විෂය තොරතුරු'!$P$24:$Q$28,2))))</f>
        <v/>
      </c>
      <c r="BL208" s="168" t="str">
        <f aca="false">IF(AA208="","",IF(AA208="-","-",IF(UPPER(AA208)="AB","+",VLOOKUP(AA208,'විෂය තොරතුරු'!$P$24:$Q$28,2))))</f>
        <v/>
      </c>
      <c r="BM208" s="168" t="str">
        <f aca="false">IF(AB208="","",IF(AB208="-","-",IF(UPPER(AB208)="AB","+",VLOOKUP(AB208,'විෂය තොරතුරු'!$P$24:$Q$28,2))))</f>
        <v/>
      </c>
      <c r="BN208" s="168" t="str">
        <f aca="false">IF(AC208="","",IF(AC208="-","-",IF(UPPER(AC208)="AB","+",VLOOKUP(AC208,'විෂය තොරතුරු'!$P$24:$Q$28,2))))</f>
        <v/>
      </c>
      <c r="BO208" s="169" t="str">
        <f aca="false">IF(AD208="","",IF(AD208="-","-",IF(UPPER(AD208)="AB","+",VLOOKUP(AD208,'විෂය තොරතුරු'!$P$24:$Q$28,2))))</f>
        <v/>
      </c>
      <c r="BP208" s="171" t="str">
        <f aca="false">IF(AE208="","",IF(AE208="-","-",IF(UPPER(AE208)="AB","+",VLOOKUP(AE208,'විෂය තොරතුරු'!$P$24:$Q$28,2))))</f>
        <v/>
      </c>
      <c r="BQ208" s="168" t="str">
        <f aca="false">IF(AF208="","",IF(AF208="-","-",IF(UPPER(AF208)="AB","+",VLOOKUP(AF208,'විෂය තොරතුරු'!$P$24:$Q$28,2))))</f>
        <v/>
      </c>
      <c r="BR208" s="168" t="str">
        <f aca="false">IF(AG208="","",IF(AG208="-","-",IF(UPPER(AG208)="AB","+",VLOOKUP(AG208,'විෂය තොරතුරු'!$P$24:$Q$28,2))))</f>
        <v/>
      </c>
      <c r="BS208" s="168" t="str">
        <f aca="false">IF(AH208="","",IF(AH208="-","-",IF(UPPER(AH208)="AB","+",VLOOKUP(AH208,'විෂය තොරතුරු'!$P$24:$Q$28,2))))</f>
        <v/>
      </c>
      <c r="BT208" s="168" t="str">
        <f aca="false">IF(AI208="","",IF(AI208="-","-",IF(UPPER(AI208)="AB","+",VLOOKUP(AI208,'විෂය තොරතුරු'!$P$24:$Q$28,2))))</f>
        <v/>
      </c>
      <c r="BU208" s="168" t="str">
        <f aca="false">IF(AJ208="","",IF(AJ208="-","-",IF(UPPER(AJ208)="AB","+",VLOOKUP(AJ208,'විෂය තොරතුරු'!$P$24:$Q$28,2))))</f>
        <v/>
      </c>
      <c r="BV208" s="168" t="str">
        <f aca="false">IF(AK208="","",IF(AK208="-","-",IF(UPPER(AK208)="AB","+",VLOOKUP(AK208,'විෂය තොරතුරු'!$P$24:$Q$28,2))))</f>
        <v/>
      </c>
      <c r="BW208" s="169" t="str">
        <f aca="false">IF(AL208="","",IF(AL208="-","-",IF(UPPER(AL208)="AB","+",VLOOKUP(AL208,'විෂය තොරතුරු'!$P$24:$Q$28,2))))</f>
        <v/>
      </c>
      <c r="BX208" s="171" t="str">
        <f aca="false">IF($B208="","",COUNTIF($AP208:$BW208,"A"))</f>
        <v/>
      </c>
      <c r="BY208" s="171" t="str">
        <f aca="false">IF($B208="","",COUNTIF($AP208:$BW208,"B"))</f>
        <v/>
      </c>
      <c r="BZ208" s="171" t="str">
        <f aca="false">IF($B208="","",COUNTIF($AP208:$BW208,"C"))</f>
        <v/>
      </c>
      <c r="CA208" s="171" t="str">
        <f aca="false">IF($B208="","",COUNTIF($AP208:$BW208,"S"))</f>
        <v/>
      </c>
      <c r="CB208" s="171" t="str">
        <f aca="false">IF($B208="","",COUNTIF($AP208:$BW208,"W"))</f>
        <v/>
      </c>
      <c r="CC208" s="171" t="str">
        <f aca="false">IF(B208="","",SUM(BX208:CA208))</f>
        <v/>
      </c>
      <c r="CD208" s="169" t="str">
        <f aca="false">IF(B208="","",SUM(BX208:BZ208))</f>
        <v/>
      </c>
      <c r="CE208" s="172" t="str">
        <f aca="false">IF(B208="","",IF(AND(CC208&gt;=6,CD208&gt;=3,OR(E208&gt;=35,F208&gt;=35),L208&gt;=35),"6/3 සමත්",IF(AND(CC208&gt;=5,CD208&gt;=3,OR(E208&gt;=35,F208&gt;=35,L208&gt;=35)),"5/3 සමත්",IF(AND(CC208&gt;=4,CD208&gt;=1,OR(E208&gt;=20,F208&gt;=20,L208&gt;=20)),"සමත් කළ හැකි",IF(CB208=9,"W9","අසමත් ?")))))</f>
        <v/>
      </c>
    </row>
    <row r="209" customFormat="false" ht="13.8" hidden="false" customHeight="false" outlineLevel="0" collapsed="false">
      <c r="A209" s="160" t="n">
        <v>24</v>
      </c>
      <c r="B209" s="161"/>
      <c r="C209" s="161"/>
      <c r="D209" s="162"/>
      <c r="E209" s="163"/>
      <c r="F209" s="164"/>
      <c r="G209" s="163"/>
      <c r="H209" s="165"/>
      <c r="I209" s="165"/>
      <c r="J209" s="164"/>
      <c r="K209" s="163"/>
      <c r="L209" s="165"/>
      <c r="M209" s="165"/>
      <c r="N209" s="164"/>
      <c r="O209" s="163"/>
      <c r="P209" s="165"/>
      <c r="Q209" s="165"/>
      <c r="R209" s="165"/>
      <c r="S209" s="165"/>
      <c r="T209" s="165"/>
      <c r="U209" s="165"/>
      <c r="V209" s="164"/>
      <c r="W209" s="163"/>
      <c r="X209" s="165"/>
      <c r="Y209" s="165"/>
      <c r="Z209" s="165"/>
      <c r="AA209" s="165"/>
      <c r="AB209" s="165"/>
      <c r="AC209" s="165"/>
      <c r="AD209" s="164"/>
      <c r="AE209" s="163"/>
      <c r="AF209" s="165"/>
      <c r="AG209" s="165"/>
      <c r="AH209" s="165"/>
      <c r="AI209" s="165"/>
      <c r="AJ209" s="165"/>
      <c r="AK209" s="165"/>
      <c r="AL209" s="166"/>
      <c r="AM209" s="167" t="str">
        <f aca="false">IF(B209="","",SUM(E209:AL209))</f>
        <v/>
      </c>
      <c r="AN209" s="168" t="str">
        <f aca="false">IF(B209="","",AM209/9)</f>
        <v/>
      </c>
      <c r="AO209" s="169" t="str">
        <f aca="false">IF(B209="","",IF(AM209=0,"-",RANK(AM209,$AM$186:$AM$235,0)))</f>
        <v/>
      </c>
      <c r="AP209" s="167" t="str">
        <f aca="false">IF(E209="","",IF(E209="-","-",IF(UPPER(E209)="AB","+",VLOOKUP(E209,'විෂය තොරතුරු'!$P$24:$Q$28,2))))</f>
        <v/>
      </c>
      <c r="AQ209" s="168" t="str">
        <f aca="false">IF(F209="","",IF(F209="-","-",IF(UPPER(F209)="AB","+",VLOOKUP(F209,'විෂය තොරතුරු'!$P$24:$Q$28,2))))</f>
        <v/>
      </c>
      <c r="AR209" s="168" t="str">
        <f aca="false">IF(G209="","",IF(G209="-","-",IF(UPPER(G209)="AB","+",VLOOKUP(G209,'විෂය තොරතුරු'!$P$24:$Q$28,2))))</f>
        <v/>
      </c>
      <c r="AS209" s="168" t="str">
        <f aca="false">IF(H209="","",IF(H209="-","-",IF(UPPER(H209)="AB","+",VLOOKUP(H209,'විෂය තොරතුරු'!$P$24:$Q$28,2))))</f>
        <v/>
      </c>
      <c r="AT209" s="168" t="str">
        <f aca="false">IF(I209="","",IF(I209="-","-",IF(UPPER(I209)="AB","+",VLOOKUP(I209,'විෂය තොරතුරු'!$P$24:$Q$28,2))))</f>
        <v/>
      </c>
      <c r="AU209" s="170" t="str">
        <f aca="false">IF(J209="","",IF(J209="-","-",IF(UPPER(J209)="AB","+",VLOOKUP(J209,'විෂය තොරතුරු'!$P$24:$Q$28,2))))</f>
        <v/>
      </c>
      <c r="AV209" s="171" t="str">
        <f aca="false">IF(K209="","",IF(K209="-","-",IF(UPPER(K209)="AB","+",VLOOKUP(K209,'විෂය තොරතුරු'!$P$24:$Q$28,2))))</f>
        <v/>
      </c>
      <c r="AW209" s="168" t="str">
        <f aca="false">IF(L209="","",IF(L209="-","-",IF(UPPER(L209)="AB","+",VLOOKUP(L209,'විෂය තොරතුරු'!$P$24:$Q$28,2))))</f>
        <v/>
      </c>
      <c r="AX209" s="168" t="str">
        <f aca="false">IF(M209="","",IF(M209="-","-",IF(UPPER(M209)="AB","+",VLOOKUP(M209,'විෂය තොරතුරු'!$P$24:$Q$28,2))))</f>
        <v/>
      </c>
      <c r="AY209" s="169" t="str">
        <f aca="false">IF(N209="","",IF(N209="-","-",IF(UPPER(N209)="AB","+",VLOOKUP(N209,'විෂය තොරතුරු'!$P$24:$Q$28,2))))</f>
        <v/>
      </c>
      <c r="AZ209" s="167" t="str">
        <f aca="false">IF(O209="","",IF(O209="-","-",IF(UPPER(O209)="AB","+",VLOOKUP(O209,'විෂය තොරතුරු'!$P$24:$Q$28,2))))</f>
        <v/>
      </c>
      <c r="BA209" s="168" t="str">
        <f aca="false">IF(P209="","",IF(P209="-","-",IF(UPPER(P209)="AB","+",VLOOKUP(P209,'විෂය තොරතුරු'!$P$24:$Q$28,2))))</f>
        <v/>
      </c>
      <c r="BB209" s="168" t="str">
        <f aca="false">IF(Q209="","",IF(Q209="-","-",IF(UPPER(Q209)="AB","+",VLOOKUP(Q209,'විෂය තොරතුරු'!$P$24:$Q$28,2))))</f>
        <v/>
      </c>
      <c r="BC209" s="168" t="str">
        <f aca="false">IF(R209="","",IF(R209="-","-",IF(UPPER(R209)="AB","+",VLOOKUP(R209,'විෂය තොරතුරු'!$P$24:$Q$28,2))))</f>
        <v/>
      </c>
      <c r="BD209" s="168" t="str">
        <f aca="false">IF(S209="","",IF(S209="-","-",IF(UPPER(S209)="AB","+",VLOOKUP(S209,'විෂය තොරතුරු'!$P$24:$Q$28,2))))</f>
        <v/>
      </c>
      <c r="BE209" s="168" t="str">
        <f aca="false">IF(T209="","",IF(T209="-","-",IF(UPPER(T209)="AB","+",VLOOKUP(T209,'විෂය තොරතුරු'!$P$24:$Q$28,2))))</f>
        <v/>
      </c>
      <c r="BF209" s="168" t="str">
        <f aca="false">IF(U209="","",IF(U209="-","-",IF(UPPER(U209)="AB","+",VLOOKUP(U209,'විෂය තොරතුරු'!$P$24:$Q$28,2))))</f>
        <v/>
      </c>
      <c r="BG209" s="170" t="str">
        <f aca="false">IF(V209="","",IF(V209="-","-",IF(UPPER(V209)="AB","+",VLOOKUP(V209,'විෂය තොරතුරු'!$P$24:$Q$28,2))))</f>
        <v/>
      </c>
      <c r="BH209" s="171" t="str">
        <f aca="false">IF(W209="","",IF(W209="-","-",IF(UPPER(W209)="AB","+",VLOOKUP(W209,'විෂය තොරතුරු'!$P$24:$Q$28,2))))</f>
        <v/>
      </c>
      <c r="BI209" s="168" t="str">
        <f aca="false">IF(X209="","",IF(X209="-","-",IF(UPPER(X209)="AB","+",VLOOKUP(X209,'විෂය තොරතුරු'!$P$24:$Q$28,2))))</f>
        <v/>
      </c>
      <c r="BJ209" s="168" t="str">
        <f aca="false">IF(Y209="","",IF(Y209="-","-",IF(UPPER(Y209)="AB","+",VLOOKUP(Y209,'විෂය තොරතුරු'!$P$24:$Q$28,2))))</f>
        <v/>
      </c>
      <c r="BK209" s="168" t="str">
        <f aca="false">IF(Z209="","",IF(Z209="-","-",IF(UPPER(Z209)="AB","+",VLOOKUP(Z209,'විෂය තොරතුරු'!$P$24:$Q$28,2))))</f>
        <v/>
      </c>
      <c r="BL209" s="168" t="str">
        <f aca="false">IF(AA209="","",IF(AA209="-","-",IF(UPPER(AA209)="AB","+",VLOOKUP(AA209,'විෂය තොරතුරු'!$P$24:$Q$28,2))))</f>
        <v/>
      </c>
      <c r="BM209" s="168" t="str">
        <f aca="false">IF(AB209="","",IF(AB209="-","-",IF(UPPER(AB209)="AB","+",VLOOKUP(AB209,'විෂය තොරතුරු'!$P$24:$Q$28,2))))</f>
        <v/>
      </c>
      <c r="BN209" s="168" t="str">
        <f aca="false">IF(AC209="","",IF(AC209="-","-",IF(UPPER(AC209)="AB","+",VLOOKUP(AC209,'විෂය තොරතුරු'!$P$24:$Q$28,2))))</f>
        <v/>
      </c>
      <c r="BO209" s="169" t="str">
        <f aca="false">IF(AD209="","",IF(AD209="-","-",IF(UPPER(AD209)="AB","+",VLOOKUP(AD209,'විෂය තොරතුරු'!$P$24:$Q$28,2))))</f>
        <v/>
      </c>
      <c r="BP209" s="171" t="str">
        <f aca="false">IF(AE209="","",IF(AE209="-","-",IF(UPPER(AE209)="AB","+",VLOOKUP(AE209,'විෂය තොරතුරු'!$P$24:$Q$28,2))))</f>
        <v/>
      </c>
      <c r="BQ209" s="168" t="str">
        <f aca="false">IF(AF209="","",IF(AF209="-","-",IF(UPPER(AF209)="AB","+",VLOOKUP(AF209,'විෂය තොරතුරු'!$P$24:$Q$28,2))))</f>
        <v/>
      </c>
      <c r="BR209" s="168" t="str">
        <f aca="false">IF(AG209="","",IF(AG209="-","-",IF(UPPER(AG209)="AB","+",VLOOKUP(AG209,'විෂය තොරතුරු'!$P$24:$Q$28,2))))</f>
        <v/>
      </c>
      <c r="BS209" s="168" t="str">
        <f aca="false">IF(AH209="","",IF(AH209="-","-",IF(UPPER(AH209)="AB","+",VLOOKUP(AH209,'විෂය තොරතුරු'!$P$24:$Q$28,2))))</f>
        <v/>
      </c>
      <c r="BT209" s="168" t="str">
        <f aca="false">IF(AI209="","",IF(AI209="-","-",IF(UPPER(AI209)="AB","+",VLOOKUP(AI209,'විෂය තොරතුරු'!$P$24:$Q$28,2))))</f>
        <v/>
      </c>
      <c r="BU209" s="168" t="str">
        <f aca="false">IF(AJ209="","",IF(AJ209="-","-",IF(UPPER(AJ209)="AB","+",VLOOKUP(AJ209,'විෂය තොරතුරු'!$P$24:$Q$28,2))))</f>
        <v/>
      </c>
      <c r="BV209" s="168" t="str">
        <f aca="false">IF(AK209="","",IF(AK209="-","-",IF(UPPER(AK209)="AB","+",VLOOKUP(AK209,'විෂය තොරතුරු'!$P$24:$Q$28,2))))</f>
        <v/>
      </c>
      <c r="BW209" s="169" t="str">
        <f aca="false">IF(AL209="","",IF(AL209="-","-",IF(UPPER(AL209)="AB","+",VLOOKUP(AL209,'විෂය තොරතුරු'!$P$24:$Q$28,2))))</f>
        <v/>
      </c>
      <c r="BX209" s="171" t="str">
        <f aca="false">IF($B209="","",COUNTIF($AP209:$BW209,"A"))</f>
        <v/>
      </c>
      <c r="BY209" s="171" t="str">
        <f aca="false">IF($B209="","",COUNTIF($AP209:$BW209,"B"))</f>
        <v/>
      </c>
      <c r="BZ209" s="171" t="str">
        <f aca="false">IF($B209="","",COUNTIF($AP209:$BW209,"C"))</f>
        <v/>
      </c>
      <c r="CA209" s="171" t="str">
        <f aca="false">IF($B209="","",COUNTIF($AP209:$BW209,"S"))</f>
        <v/>
      </c>
      <c r="CB209" s="171" t="str">
        <f aca="false">IF($B209="","",COUNTIF($AP209:$BW209,"W"))</f>
        <v/>
      </c>
      <c r="CC209" s="171" t="str">
        <f aca="false">IF(B209="","",SUM(BX209:CA209))</f>
        <v/>
      </c>
      <c r="CD209" s="169" t="str">
        <f aca="false">IF(B209="","",SUM(BX209:BZ209))</f>
        <v/>
      </c>
      <c r="CE209" s="172" t="str">
        <f aca="false">IF(B209="","",IF(AND(CC209&gt;=6,CD209&gt;=3,OR(E209&gt;=35,F209&gt;=35),L209&gt;=35),"6/3 සමත්",IF(AND(CC209&gt;=5,CD209&gt;=3,OR(E209&gt;=35,F209&gt;=35,L209&gt;=35)),"5/3 සමත්",IF(AND(CC209&gt;=4,CD209&gt;=1,OR(E209&gt;=20,F209&gt;=20,L209&gt;=20)),"සමත් කළ හැකි",IF(CB209=9,"W9","අසමත් ?")))))</f>
        <v/>
      </c>
    </row>
    <row r="210" customFormat="false" ht="13.8" hidden="false" customHeight="false" outlineLevel="0" collapsed="false">
      <c r="A210" s="160" t="n">
        <v>25</v>
      </c>
      <c r="B210" s="161"/>
      <c r="C210" s="161"/>
      <c r="D210" s="162"/>
      <c r="E210" s="163"/>
      <c r="F210" s="164"/>
      <c r="G210" s="163"/>
      <c r="H210" s="165"/>
      <c r="I210" s="165"/>
      <c r="J210" s="164"/>
      <c r="K210" s="163"/>
      <c r="L210" s="165"/>
      <c r="M210" s="165"/>
      <c r="N210" s="164"/>
      <c r="O210" s="163"/>
      <c r="P210" s="165"/>
      <c r="Q210" s="165"/>
      <c r="R210" s="165"/>
      <c r="S210" s="165"/>
      <c r="T210" s="165"/>
      <c r="U210" s="165"/>
      <c r="V210" s="164"/>
      <c r="W210" s="163"/>
      <c r="X210" s="165"/>
      <c r="Y210" s="165"/>
      <c r="Z210" s="165"/>
      <c r="AA210" s="165"/>
      <c r="AB210" s="165"/>
      <c r="AC210" s="165"/>
      <c r="AD210" s="164"/>
      <c r="AE210" s="163"/>
      <c r="AF210" s="165"/>
      <c r="AG210" s="165"/>
      <c r="AH210" s="165"/>
      <c r="AI210" s="165"/>
      <c r="AJ210" s="165"/>
      <c r="AK210" s="165"/>
      <c r="AL210" s="166"/>
      <c r="AM210" s="167" t="str">
        <f aca="false">IF(B210="","",SUM(E210:AL210))</f>
        <v/>
      </c>
      <c r="AN210" s="168" t="str">
        <f aca="false">IF(B210="","",AM210/9)</f>
        <v/>
      </c>
      <c r="AO210" s="169" t="str">
        <f aca="false">IF(B210="","",IF(AM210=0,"-",RANK(AM210,$AM$186:$AM$235,0)))</f>
        <v/>
      </c>
      <c r="AP210" s="167" t="str">
        <f aca="false">IF(E210="","",IF(E210="-","-",IF(UPPER(E210)="AB","+",VLOOKUP(E210,'විෂය තොරතුරු'!$P$24:$Q$28,2))))</f>
        <v/>
      </c>
      <c r="AQ210" s="168" t="str">
        <f aca="false">IF(F210="","",IF(F210="-","-",IF(UPPER(F210)="AB","+",VLOOKUP(F210,'විෂය තොරතුරු'!$P$24:$Q$28,2))))</f>
        <v/>
      </c>
      <c r="AR210" s="168" t="str">
        <f aca="false">IF(G210="","",IF(G210="-","-",IF(UPPER(G210)="AB","+",VLOOKUP(G210,'විෂය තොරතුරු'!$P$24:$Q$28,2))))</f>
        <v/>
      </c>
      <c r="AS210" s="168" t="str">
        <f aca="false">IF(H210="","",IF(H210="-","-",IF(UPPER(H210)="AB","+",VLOOKUP(H210,'විෂය තොරතුරු'!$P$24:$Q$28,2))))</f>
        <v/>
      </c>
      <c r="AT210" s="168" t="str">
        <f aca="false">IF(I210="","",IF(I210="-","-",IF(UPPER(I210)="AB","+",VLOOKUP(I210,'විෂය තොරතුරු'!$P$24:$Q$28,2))))</f>
        <v/>
      </c>
      <c r="AU210" s="170" t="str">
        <f aca="false">IF(J210="","",IF(J210="-","-",IF(UPPER(J210)="AB","+",VLOOKUP(J210,'විෂය තොරතුරු'!$P$24:$Q$28,2))))</f>
        <v/>
      </c>
      <c r="AV210" s="171" t="str">
        <f aca="false">IF(K210="","",IF(K210="-","-",IF(UPPER(K210)="AB","+",VLOOKUP(K210,'විෂය තොරතුරු'!$P$24:$Q$28,2))))</f>
        <v/>
      </c>
      <c r="AW210" s="168" t="str">
        <f aca="false">IF(L210="","",IF(L210="-","-",IF(UPPER(L210)="AB","+",VLOOKUP(L210,'විෂය තොරතුරු'!$P$24:$Q$28,2))))</f>
        <v/>
      </c>
      <c r="AX210" s="168" t="str">
        <f aca="false">IF(M210="","",IF(M210="-","-",IF(UPPER(M210)="AB","+",VLOOKUP(M210,'විෂය තොරතුරු'!$P$24:$Q$28,2))))</f>
        <v/>
      </c>
      <c r="AY210" s="169" t="str">
        <f aca="false">IF(N210="","",IF(N210="-","-",IF(UPPER(N210)="AB","+",VLOOKUP(N210,'විෂය තොරතුරු'!$P$24:$Q$28,2))))</f>
        <v/>
      </c>
      <c r="AZ210" s="167" t="str">
        <f aca="false">IF(O210="","",IF(O210="-","-",IF(UPPER(O210)="AB","+",VLOOKUP(O210,'විෂය තොරතුරු'!$P$24:$Q$28,2))))</f>
        <v/>
      </c>
      <c r="BA210" s="168" t="str">
        <f aca="false">IF(P210="","",IF(P210="-","-",IF(UPPER(P210)="AB","+",VLOOKUP(P210,'විෂය තොරතුරු'!$P$24:$Q$28,2))))</f>
        <v/>
      </c>
      <c r="BB210" s="168" t="str">
        <f aca="false">IF(Q210="","",IF(Q210="-","-",IF(UPPER(Q210)="AB","+",VLOOKUP(Q210,'විෂය තොරතුරු'!$P$24:$Q$28,2))))</f>
        <v/>
      </c>
      <c r="BC210" s="168" t="str">
        <f aca="false">IF(R210="","",IF(R210="-","-",IF(UPPER(R210)="AB","+",VLOOKUP(R210,'විෂය තොරතුරු'!$P$24:$Q$28,2))))</f>
        <v/>
      </c>
      <c r="BD210" s="168" t="str">
        <f aca="false">IF(S210="","",IF(S210="-","-",IF(UPPER(S210)="AB","+",VLOOKUP(S210,'විෂය තොරතුරු'!$P$24:$Q$28,2))))</f>
        <v/>
      </c>
      <c r="BE210" s="168" t="str">
        <f aca="false">IF(T210="","",IF(T210="-","-",IF(UPPER(T210)="AB","+",VLOOKUP(T210,'විෂය තොරතුරු'!$P$24:$Q$28,2))))</f>
        <v/>
      </c>
      <c r="BF210" s="168" t="str">
        <f aca="false">IF(U210="","",IF(U210="-","-",IF(UPPER(U210)="AB","+",VLOOKUP(U210,'විෂය තොරතුරු'!$P$24:$Q$28,2))))</f>
        <v/>
      </c>
      <c r="BG210" s="170" t="str">
        <f aca="false">IF(V210="","",IF(V210="-","-",IF(UPPER(V210)="AB","+",VLOOKUP(V210,'විෂය තොරතුරු'!$P$24:$Q$28,2))))</f>
        <v/>
      </c>
      <c r="BH210" s="171" t="str">
        <f aca="false">IF(W210="","",IF(W210="-","-",IF(UPPER(W210)="AB","+",VLOOKUP(W210,'විෂය තොරතුරු'!$P$24:$Q$28,2))))</f>
        <v/>
      </c>
      <c r="BI210" s="168" t="str">
        <f aca="false">IF(X210="","",IF(X210="-","-",IF(UPPER(X210)="AB","+",VLOOKUP(X210,'විෂය තොරතුරු'!$P$24:$Q$28,2))))</f>
        <v/>
      </c>
      <c r="BJ210" s="168" t="str">
        <f aca="false">IF(Y210="","",IF(Y210="-","-",IF(UPPER(Y210)="AB","+",VLOOKUP(Y210,'විෂය තොරතුරු'!$P$24:$Q$28,2))))</f>
        <v/>
      </c>
      <c r="BK210" s="168" t="str">
        <f aca="false">IF(Z210="","",IF(Z210="-","-",IF(UPPER(Z210)="AB","+",VLOOKUP(Z210,'විෂය තොරතුරු'!$P$24:$Q$28,2))))</f>
        <v/>
      </c>
      <c r="BL210" s="168" t="str">
        <f aca="false">IF(AA210="","",IF(AA210="-","-",IF(UPPER(AA210)="AB","+",VLOOKUP(AA210,'විෂය තොරතුරු'!$P$24:$Q$28,2))))</f>
        <v/>
      </c>
      <c r="BM210" s="168" t="str">
        <f aca="false">IF(AB210="","",IF(AB210="-","-",IF(UPPER(AB210)="AB","+",VLOOKUP(AB210,'විෂය තොරතුරු'!$P$24:$Q$28,2))))</f>
        <v/>
      </c>
      <c r="BN210" s="168" t="str">
        <f aca="false">IF(AC210="","",IF(AC210="-","-",IF(UPPER(AC210)="AB","+",VLOOKUP(AC210,'විෂය තොරතුරු'!$P$24:$Q$28,2))))</f>
        <v/>
      </c>
      <c r="BO210" s="169" t="str">
        <f aca="false">IF(AD210="","",IF(AD210="-","-",IF(UPPER(AD210)="AB","+",VLOOKUP(AD210,'විෂය තොරතුරු'!$P$24:$Q$28,2))))</f>
        <v/>
      </c>
      <c r="BP210" s="171" t="str">
        <f aca="false">IF(AE210="","",IF(AE210="-","-",IF(UPPER(AE210)="AB","+",VLOOKUP(AE210,'විෂය තොරතුරු'!$P$24:$Q$28,2))))</f>
        <v/>
      </c>
      <c r="BQ210" s="168" t="str">
        <f aca="false">IF(AF210="","",IF(AF210="-","-",IF(UPPER(AF210)="AB","+",VLOOKUP(AF210,'විෂය තොරතුරු'!$P$24:$Q$28,2))))</f>
        <v/>
      </c>
      <c r="BR210" s="168" t="str">
        <f aca="false">IF(AG210="","",IF(AG210="-","-",IF(UPPER(AG210)="AB","+",VLOOKUP(AG210,'විෂය තොරතුරු'!$P$24:$Q$28,2))))</f>
        <v/>
      </c>
      <c r="BS210" s="168" t="str">
        <f aca="false">IF(AH210="","",IF(AH210="-","-",IF(UPPER(AH210)="AB","+",VLOOKUP(AH210,'විෂය තොරතුරු'!$P$24:$Q$28,2))))</f>
        <v/>
      </c>
      <c r="BT210" s="168" t="str">
        <f aca="false">IF(AI210="","",IF(AI210="-","-",IF(UPPER(AI210)="AB","+",VLOOKUP(AI210,'විෂය තොරතුරු'!$P$24:$Q$28,2))))</f>
        <v/>
      </c>
      <c r="BU210" s="168" t="str">
        <f aca="false">IF(AJ210="","",IF(AJ210="-","-",IF(UPPER(AJ210)="AB","+",VLOOKUP(AJ210,'විෂය තොරතුරු'!$P$24:$Q$28,2))))</f>
        <v/>
      </c>
      <c r="BV210" s="168" t="str">
        <f aca="false">IF(AK210="","",IF(AK210="-","-",IF(UPPER(AK210)="AB","+",VLOOKUP(AK210,'විෂය තොරතුරු'!$P$24:$Q$28,2))))</f>
        <v/>
      </c>
      <c r="BW210" s="169" t="str">
        <f aca="false">IF(AL210="","",IF(AL210="-","-",IF(UPPER(AL210)="AB","+",VLOOKUP(AL210,'විෂය තොරතුරු'!$P$24:$Q$28,2))))</f>
        <v/>
      </c>
      <c r="BX210" s="171" t="str">
        <f aca="false">IF($B210="","",COUNTIF($AP210:$BW210,"A"))</f>
        <v/>
      </c>
      <c r="BY210" s="171" t="str">
        <f aca="false">IF($B210="","",COUNTIF($AP210:$BW210,"B"))</f>
        <v/>
      </c>
      <c r="BZ210" s="171" t="str">
        <f aca="false">IF($B210="","",COUNTIF($AP210:$BW210,"C"))</f>
        <v/>
      </c>
      <c r="CA210" s="171" t="str">
        <f aca="false">IF($B210="","",COUNTIF($AP210:$BW210,"S"))</f>
        <v/>
      </c>
      <c r="CB210" s="171" t="str">
        <f aca="false">IF($B210="","",COUNTIF($AP210:$BW210,"W"))</f>
        <v/>
      </c>
      <c r="CC210" s="171" t="str">
        <f aca="false">IF(B210="","",SUM(BX210:CA210))</f>
        <v/>
      </c>
      <c r="CD210" s="169" t="str">
        <f aca="false">IF(B210="","",SUM(BX210:BZ210))</f>
        <v/>
      </c>
      <c r="CE210" s="172" t="str">
        <f aca="false">IF(B210="","",IF(AND(CC210&gt;=6,CD210&gt;=3,OR(E210&gt;=35,F210&gt;=35),L210&gt;=35),"6/3 සමත්",IF(AND(CC210&gt;=5,CD210&gt;=3,OR(E210&gt;=35,F210&gt;=35,L210&gt;=35)),"5/3 සමත්",IF(AND(CC210&gt;=4,CD210&gt;=1,OR(E210&gt;=20,F210&gt;=20,L210&gt;=20)),"සමත් කළ හැකි",IF(CB210=9,"W9","අසමත් ?")))))</f>
        <v/>
      </c>
    </row>
    <row r="211" customFormat="false" ht="13.8" hidden="false" customHeight="false" outlineLevel="0" collapsed="false">
      <c r="A211" s="160" t="n">
        <v>26</v>
      </c>
      <c r="B211" s="161"/>
      <c r="C211" s="161"/>
      <c r="D211" s="162"/>
      <c r="E211" s="163"/>
      <c r="F211" s="164"/>
      <c r="G211" s="163"/>
      <c r="H211" s="165"/>
      <c r="I211" s="165"/>
      <c r="J211" s="164"/>
      <c r="K211" s="163"/>
      <c r="L211" s="165"/>
      <c r="M211" s="165"/>
      <c r="N211" s="164"/>
      <c r="O211" s="163"/>
      <c r="P211" s="165"/>
      <c r="Q211" s="165"/>
      <c r="R211" s="165"/>
      <c r="S211" s="165"/>
      <c r="T211" s="165"/>
      <c r="U211" s="165"/>
      <c r="V211" s="164"/>
      <c r="W211" s="163"/>
      <c r="X211" s="165"/>
      <c r="Y211" s="165"/>
      <c r="Z211" s="165"/>
      <c r="AA211" s="165"/>
      <c r="AB211" s="165"/>
      <c r="AC211" s="165"/>
      <c r="AD211" s="164"/>
      <c r="AE211" s="163"/>
      <c r="AF211" s="165"/>
      <c r="AG211" s="165"/>
      <c r="AH211" s="165"/>
      <c r="AI211" s="165"/>
      <c r="AJ211" s="165"/>
      <c r="AK211" s="165"/>
      <c r="AL211" s="166"/>
      <c r="AM211" s="167" t="str">
        <f aca="false">IF(B211="","",SUM(E211:AL211))</f>
        <v/>
      </c>
      <c r="AN211" s="168" t="str">
        <f aca="false">IF(B211="","",AM211/9)</f>
        <v/>
      </c>
      <c r="AO211" s="169" t="str">
        <f aca="false">IF(B211="","",IF(AM211=0,"-",RANK(AM211,$AM$186:$AM$235,0)))</f>
        <v/>
      </c>
      <c r="AP211" s="167" t="str">
        <f aca="false">IF(E211="","",IF(E211="-","-",IF(UPPER(E211)="AB","+",VLOOKUP(E211,'විෂය තොරතුරු'!$P$24:$Q$28,2))))</f>
        <v/>
      </c>
      <c r="AQ211" s="168" t="str">
        <f aca="false">IF(F211="","",IF(F211="-","-",IF(UPPER(F211)="AB","+",VLOOKUP(F211,'විෂය තොරතුරු'!$P$24:$Q$28,2))))</f>
        <v/>
      </c>
      <c r="AR211" s="168" t="str">
        <f aca="false">IF(G211="","",IF(G211="-","-",IF(UPPER(G211)="AB","+",VLOOKUP(G211,'විෂය තොරතුරු'!$P$24:$Q$28,2))))</f>
        <v/>
      </c>
      <c r="AS211" s="168" t="str">
        <f aca="false">IF(H211="","",IF(H211="-","-",IF(UPPER(H211)="AB","+",VLOOKUP(H211,'විෂය තොරතුරු'!$P$24:$Q$28,2))))</f>
        <v/>
      </c>
      <c r="AT211" s="168" t="str">
        <f aca="false">IF(I211="","",IF(I211="-","-",IF(UPPER(I211)="AB","+",VLOOKUP(I211,'විෂය තොරතුරු'!$P$24:$Q$28,2))))</f>
        <v/>
      </c>
      <c r="AU211" s="170" t="str">
        <f aca="false">IF(J211="","",IF(J211="-","-",IF(UPPER(J211)="AB","+",VLOOKUP(J211,'විෂය තොරතුරු'!$P$24:$Q$28,2))))</f>
        <v/>
      </c>
      <c r="AV211" s="171" t="str">
        <f aca="false">IF(K211="","",IF(K211="-","-",IF(UPPER(K211)="AB","+",VLOOKUP(K211,'විෂය තොරතුරු'!$P$24:$Q$28,2))))</f>
        <v/>
      </c>
      <c r="AW211" s="168" t="str">
        <f aca="false">IF(L211="","",IF(L211="-","-",IF(UPPER(L211)="AB","+",VLOOKUP(L211,'විෂය තොරතුරු'!$P$24:$Q$28,2))))</f>
        <v/>
      </c>
      <c r="AX211" s="168" t="str">
        <f aca="false">IF(M211="","",IF(M211="-","-",IF(UPPER(M211)="AB","+",VLOOKUP(M211,'විෂය තොරතුරු'!$P$24:$Q$28,2))))</f>
        <v/>
      </c>
      <c r="AY211" s="169" t="str">
        <f aca="false">IF(N211="","",IF(N211="-","-",IF(UPPER(N211)="AB","+",VLOOKUP(N211,'විෂය තොරතුරු'!$P$24:$Q$28,2))))</f>
        <v/>
      </c>
      <c r="AZ211" s="167" t="str">
        <f aca="false">IF(O211="","",IF(O211="-","-",IF(UPPER(O211)="AB","+",VLOOKUP(O211,'විෂය තොරතුරු'!$P$24:$Q$28,2))))</f>
        <v/>
      </c>
      <c r="BA211" s="168" t="str">
        <f aca="false">IF(P211="","",IF(P211="-","-",IF(UPPER(P211)="AB","+",VLOOKUP(P211,'විෂය තොරතුරු'!$P$24:$Q$28,2))))</f>
        <v/>
      </c>
      <c r="BB211" s="168" t="str">
        <f aca="false">IF(Q211="","",IF(Q211="-","-",IF(UPPER(Q211)="AB","+",VLOOKUP(Q211,'විෂය තොරතුරු'!$P$24:$Q$28,2))))</f>
        <v/>
      </c>
      <c r="BC211" s="168" t="str">
        <f aca="false">IF(R211="","",IF(R211="-","-",IF(UPPER(R211)="AB","+",VLOOKUP(R211,'විෂය තොරතුරු'!$P$24:$Q$28,2))))</f>
        <v/>
      </c>
      <c r="BD211" s="168" t="str">
        <f aca="false">IF(S211="","",IF(S211="-","-",IF(UPPER(S211)="AB","+",VLOOKUP(S211,'විෂය තොරතුරු'!$P$24:$Q$28,2))))</f>
        <v/>
      </c>
      <c r="BE211" s="168" t="str">
        <f aca="false">IF(T211="","",IF(T211="-","-",IF(UPPER(T211)="AB","+",VLOOKUP(T211,'විෂය තොරතුරු'!$P$24:$Q$28,2))))</f>
        <v/>
      </c>
      <c r="BF211" s="168" t="str">
        <f aca="false">IF(U211="","",IF(U211="-","-",IF(UPPER(U211)="AB","+",VLOOKUP(U211,'විෂය තොරතුරු'!$P$24:$Q$28,2))))</f>
        <v/>
      </c>
      <c r="BG211" s="170" t="str">
        <f aca="false">IF(V211="","",IF(V211="-","-",IF(UPPER(V211)="AB","+",VLOOKUP(V211,'විෂය තොරතුරු'!$P$24:$Q$28,2))))</f>
        <v/>
      </c>
      <c r="BH211" s="171" t="str">
        <f aca="false">IF(W211="","",IF(W211="-","-",IF(UPPER(W211)="AB","+",VLOOKUP(W211,'විෂය තොරතුරු'!$P$24:$Q$28,2))))</f>
        <v/>
      </c>
      <c r="BI211" s="168" t="str">
        <f aca="false">IF(X211="","",IF(X211="-","-",IF(UPPER(X211)="AB","+",VLOOKUP(X211,'විෂය තොරතුරු'!$P$24:$Q$28,2))))</f>
        <v/>
      </c>
      <c r="BJ211" s="168" t="str">
        <f aca="false">IF(Y211="","",IF(Y211="-","-",IF(UPPER(Y211)="AB","+",VLOOKUP(Y211,'විෂය තොරතුරු'!$P$24:$Q$28,2))))</f>
        <v/>
      </c>
      <c r="BK211" s="168" t="str">
        <f aca="false">IF(Z211="","",IF(Z211="-","-",IF(UPPER(Z211)="AB","+",VLOOKUP(Z211,'විෂය තොරතුරු'!$P$24:$Q$28,2))))</f>
        <v/>
      </c>
      <c r="BL211" s="168" t="str">
        <f aca="false">IF(AA211="","",IF(AA211="-","-",IF(UPPER(AA211)="AB","+",VLOOKUP(AA211,'විෂය තොරතුරු'!$P$24:$Q$28,2))))</f>
        <v/>
      </c>
      <c r="BM211" s="168" t="str">
        <f aca="false">IF(AB211="","",IF(AB211="-","-",IF(UPPER(AB211)="AB","+",VLOOKUP(AB211,'විෂය තොරතුරු'!$P$24:$Q$28,2))))</f>
        <v/>
      </c>
      <c r="BN211" s="168" t="str">
        <f aca="false">IF(AC211="","",IF(AC211="-","-",IF(UPPER(AC211)="AB","+",VLOOKUP(AC211,'විෂය තොරතුරු'!$P$24:$Q$28,2))))</f>
        <v/>
      </c>
      <c r="BO211" s="169" t="str">
        <f aca="false">IF(AD211="","",IF(AD211="-","-",IF(UPPER(AD211)="AB","+",VLOOKUP(AD211,'විෂය තොරතුරු'!$P$24:$Q$28,2))))</f>
        <v/>
      </c>
      <c r="BP211" s="171" t="str">
        <f aca="false">IF(AE211="","",IF(AE211="-","-",IF(UPPER(AE211)="AB","+",VLOOKUP(AE211,'විෂය තොරතුරු'!$P$24:$Q$28,2))))</f>
        <v/>
      </c>
      <c r="BQ211" s="168" t="str">
        <f aca="false">IF(AF211="","",IF(AF211="-","-",IF(UPPER(AF211)="AB","+",VLOOKUP(AF211,'විෂය තොරතුරු'!$P$24:$Q$28,2))))</f>
        <v/>
      </c>
      <c r="BR211" s="168" t="str">
        <f aca="false">IF(AG211="","",IF(AG211="-","-",IF(UPPER(AG211)="AB","+",VLOOKUP(AG211,'විෂය තොරතුරු'!$P$24:$Q$28,2))))</f>
        <v/>
      </c>
      <c r="BS211" s="168" t="str">
        <f aca="false">IF(AH211="","",IF(AH211="-","-",IF(UPPER(AH211)="AB","+",VLOOKUP(AH211,'විෂය තොරතුරු'!$P$24:$Q$28,2))))</f>
        <v/>
      </c>
      <c r="BT211" s="168" t="str">
        <f aca="false">IF(AI211="","",IF(AI211="-","-",IF(UPPER(AI211)="AB","+",VLOOKUP(AI211,'විෂය තොරතුරු'!$P$24:$Q$28,2))))</f>
        <v/>
      </c>
      <c r="BU211" s="168" t="str">
        <f aca="false">IF(AJ211="","",IF(AJ211="-","-",IF(UPPER(AJ211)="AB","+",VLOOKUP(AJ211,'විෂය තොරතුරු'!$P$24:$Q$28,2))))</f>
        <v/>
      </c>
      <c r="BV211" s="168" t="str">
        <f aca="false">IF(AK211="","",IF(AK211="-","-",IF(UPPER(AK211)="AB","+",VLOOKUP(AK211,'විෂය තොරතුරු'!$P$24:$Q$28,2))))</f>
        <v/>
      </c>
      <c r="BW211" s="169" t="str">
        <f aca="false">IF(AL211="","",IF(AL211="-","-",IF(UPPER(AL211)="AB","+",VLOOKUP(AL211,'විෂය තොරතුරු'!$P$24:$Q$28,2))))</f>
        <v/>
      </c>
      <c r="BX211" s="171" t="str">
        <f aca="false">IF($B211="","",COUNTIF($AP211:$BW211,"A"))</f>
        <v/>
      </c>
      <c r="BY211" s="171" t="str">
        <f aca="false">IF($B211="","",COUNTIF($AP211:$BW211,"B"))</f>
        <v/>
      </c>
      <c r="BZ211" s="171" t="str">
        <f aca="false">IF($B211="","",COUNTIF($AP211:$BW211,"C"))</f>
        <v/>
      </c>
      <c r="CA211" s="171" t="str">
        <f aca="false">IF($B211="","",COUNTIF($AP211:$BW211,"S"))</f>
        <v/>
      </c>
      <c r="CB211" s="171" t="str">
        <f aca="false">IF($B211="","",COUNTIF($AP211:$BW211,"W"))</f>
        <v/>
      </c>
      <c r="CC211" s="171" t="str">
        <f aca="false">IF(B211="","",SUM(BX211:CA211))</f>
        <v/>
      </c>
      <c r="CD211" s="169" t="str">
        <f aca="false">IF(B211="","",SUM(BX211:BZ211))</f>
        <v/>
      </c>
      <c r="CE211" s="172" t="str">
        <f aca="false">IF(B211="","",IF(AND(CC211&gt;=6,CD211&gt;=3,OR(E211&gt;=35,F211&gt;=35),L211&gt;=35),"6/3 සමත්",IF(AND(CC211&gt;=5,CD211&gt;=3,OR(E211&gt;=35,F211&gt;=35,L211&gt;=35)),"5/3 සමත්",IF(AND(CC211&gt;=4,CD211&gt;=1,OR(E211&gt;=20,F211&gt;=20,L211&gt;=20)),"සමත් කළ හැකි",IF(CB211=9,"W9","අසමත් ?")))))</f>
        <v/>
      </c>
    </row>
    <row r="212" customFormat="false" ht="13.8" hidden="false" customHeight="false" outlineLevel="0" collapsed="false">
      <c r="A212" s="160" t="n">
        <v>27</v>
      </c>
      <c r="B212" s="187"/>
      <c r="C212" s="161"/>
      <c r="D212" s="162"/>
      <c r="E212" s="163"/>
      <c r="F212" s="164"/>
      <c r="G212" s="163"/>
      <c r="H212" s="165"/>
      <c r="I212" s="165"/>
      <c r="J212" s="164"/>
      <c r="K212" s="163"/>
      <c r="L212" s="165"/>
      <c r="M212" s="165"/>
      <c r="N212" s="164"/>
      <c r="O212" s="163"/>
      <c r="P212" s="165"/>
      <c r="Q212" s="165"/>
      <c r="R212" s="165"/>
      <c r="S212" s="165"/>
      <c r="T212" s="165"/>
      <c r="U212" s="165"/>
      <c r="V212" s="164"/>
      <c r="W212" s="163"/>
      <c r="X212" s="165"/>
      <c r="Y212" s="165"/>
      <c r="Z212" s="165"/>
      <c r="AA212" s="165"/>
      <c r="AB212" s="165"/>
      <c r="AC212" s="165"/>
      <c r="AD212" s="164"/>
      <c r="AE212" s="163"/>
      <c r="AF212" s="165"/>
      <c r="AG212" s="165"/>
      <c r="AH212" s="165"/>
      <c r="AI212" s="165"/>
      <c r="AJ212" s="165"/>
      <c r="AK212" s="165"/>
      <c r="AL212" s="166"/>
      <c r="AM212" s="167" t="str">
        <f aca="false">IF(B212="","",SUM(E212:AL212))</f>
        <v/>
      </c>
      <c r="AN212" s="168" t="str">
        <f aca="false">IF(B212="","",AM212/9)</f>
        <v/>
      </c>
      <c r="AO212" s="169" t="str">
        <f aca="false">IF(B212="","",IF(AM212=0,"-",RANK(AM212,$AM$186:$AM$235,0)))</f>
        <v/>
      </c>
      <c r="AP212" s="167" t="str">
        <f aca="false">IF(E212="","",IF(E212="-","-",IF(UPPER(E212)="AB","+",VLOOKUP(E212,'විෂය තොරතුරු'!$P$24:$Q$28,2))))</f>
        <v/>
      </c>
      <c r="AQ212" s="168" t="str">
        <f aca="false">IF(F212="","",IF(F212="-","-",IF(UPPER(F212)="AB","+",VLOOKUP(F212,'විෂය තොරතුරු'!$P$24:$Q$28,2))))</f>
        <v/>
      </c>
      <c r="AR212" s="168" t="str">
        <f aca="false">IF(G212="","",IF(G212="-","-",IF(UPPER(G212)="AB","+",VLOOKUP(G212,'විෂය තොරතුරු'!$P$24:$Q$28,2))))</f>
        <v/>
      </c>
      <c r="AS212" s="168" t="str">
        <f aca="false">IF(H212="","",IF(H212="-","-",IF(UPPER(H212)="AB","+",VLOOKUP(H212,'විෂය තොරතුරු'!$P$24:$Q$28,2))))</f>
        <v/>
      </c>
      <c r="AT212" s="168" t="str">
        <f aca="false">IF(I212="","",IF(I212="-","-",IF(UPPER(I212)="AB","+",VLOOKUP(I212,'විෂය තොරතුරු'!$P$24:$Q$28,2))))</f>
        <v/>
      </c>
      <c r="AU212" s="170" t="str">
        <f aca="false">IF(J212="","",IF(J212="-","-",IF(UPPER(J212)="AB","+",VLOOKUP(J212,'විෂය තොරතුරු'!$P$24:$Q$28,2))))</f>
        <v/>
      </c>
      <c r="AV212" s="171" t="str">
        <f aca="false">IF(K212="","",IF(K212="-","-",IF(UPPER(K212)="AB","+",VLOOKUP(K212,'විෂය තොරතුරු'!$P$24:$Q$28,2))))</f>
        <v/>
      </c>
      <c r="AW212" s="168" t="str">
        <f aca="false">IF(L212="","",IF(L212="-","-",IF(UPPER(L212)="AB","+",VLOOKUP(L212,'විෂය තොරතුරු'!$P$24:$Q$28,2))))</f>
        <v/>
      </c>
      <c r="AX212" s="168" t="str">
        <f aca="false">IF(M212="","",IF(M212="-","-",IF(UPPER(M212)="AB","+",VLOOKUP(M212,'විෂය තොරතුරු'!$P$24:$Q$28,2))))</f>
        <v/>
      </c>
      <c r="AY212" s="169" t="str">
        <f aca="false">IF(N212="","",IF(N212="-","-",IF(UPPER(N212)="AB","+",VLOOKUP(N212,'විෂය තොරතුරු'!$P$24:$Q$28,2))))</f>
        <v/>
      </c>
      <c r="AZ212" s="167" t="str">
        <f aca="false">IF(O212="","",IF(O212="-","-",IF(UPPER(O212)="AB","+",VLOOKUP(O212,'විෂය තොරතුරු'!$P$24:$Q$28,2))))</f>
        <v/>
      </c>
      <c r="BA212" s="168" t="str">
        <f aca="false">IF(P212="","",IF(P212="-","-",IF(UPPER(P212)="AB","+",VLOOKUP(P212,'විෂය තොරතුරු'!$P$24:$Q$28,2))))</f>
        <v/>
      </c>
      <c r="BB212" s="168" t="str">
        <f aca="false">IF(Q212="","",IF(Q212="-","-",IF(UPPER(Q212)="AB","+",VLOOKUP(Q212,'විෂය තොරතුරු'!$P$24:$Q$28,2))))</f>
        <v/>
      </c>
      <c r="BC212" s="168" t="str">
        <f aca="false">IF(R212="","",IF(R212="-","-",IF(UPPER(R212)="AB","+",VLOOKUP(R212,'විෂය තොරතුරු'!$P$24:$Q$28,2))))</f>
        <v/>
      </c>
      <c r="BD212" s="168" t="str">
        <f aca="false">IF(S212="","",IF(S212="-","-",IF(UPPER(S212)="AB","+",VLOOKUP(S212,'විෂය තොරතුරු'!$P$24:$Q$28,2))))</f>
        <v/>
      </c>
      <c r="BE212" s="168" t="str">
        <f aca="false">IF(T212="","",IF(T212="-","-",IF(UPPER(T212)="AB","+",VLOOKUP(T212,'විෂය තොරතුරු'!$P$24:$Q$28,2))))</f>
        <v/>
      </c>
      <c r="BF212" s="168" t="str">
        <f aca="false">IF(U212="","",IF(U212="-","-",IF(UPPER(U212)="AB","+",VLOOKUP(U212,'විෂය තොරතුරු'!$P$24:$Q$28,2))))</f>
        <v/>
      </c>
      <c r="BG212" s="170" t="str">
        <f aca="false">IF(V212="","",IF(V212="-","-",IF(UPPER(V212)="AB","+",VLOOKUP(V212,'විෂය තොරතුරු'!$P$24:$Q$28,2))))</f>
        <v/>
      </c>
      <c r="BH212" s="171" t="str">
        <f aca="false">IF(W212="","",IF(W212="-","-",IF(UPPER(W212)="AB","+",VLOOKUP(W212,'විෂය තොරතුරු'!$P$24:$Q$28,2))))</f>
        <v/>
      </c>
      <c r="BI212" s="168" t="str">
        <f aca="false">IF(X212="","",IF(X212="-","-",IF(UPPER(X212)="AB","+",VLOOKUP(X212,'විෂය තොරතුරු'!$P$24:$Q$28,2))))</f>
        <v/>
      </c>
      <c r="BJ212" s="168" t="str">
        <f aca="false">IF(Y212="","",IF(Y212="-","-",IF(UPPER(Y212)="AB","+",VLOOKUP(Y212,'විෂය තොරතුරු'!$P$24:$Q$28,2))))</f>
        <v/>
      </c>
      <c r="BK212" s="168" t="str">
        <f aca="false">IF(Z212="","",IF(Z212="-","-",IF(UPPER(Z212)="AB","+",VLOOKUP(Z212,'විෂය තොරතුරු'!$P$24:$Q$28,2))))</f>
        <v/>
      </c>
      <c r="BL212" s="168" t="str">
        <f aca="false">IF(AA212="","",IF(AA212="-","-",IF(UPPER(AA212)="AB","+",VLOOKUP(AA212,'විෂය තොරතුරු'!$P$24:$Q$28,2))))</f>
        <v/>
      </c>
      <c r="BM212" s="168" t="str">
        <f aca="false">IF(AB212="","",IF(AB212="-","-",IF(UPPER(AB212)="AB","+",VLOOKUP(AB212,'විෂය තොරතුරු'!$P$24:$Q$28,2))))</f>
        <v/>
      </c>
      <c r="BN212" s="168" t="str">
        <f aca="false">IF(AC212="","",IF(AC212="-","-",IF(UPPER(AC212)="AB","+",VLOOKUP(AC212,'විෂය තොරතුරු'!$P$24:$Q$28,2))))</f>
        <v/>
      </c>
      <c r="BO212" s="169" t="str">
        <f aca="false">IF(AD212="","",IF(AD212="-","-",IF(UPPER(AD212)="AB","+",VLOOKUP(AD212,'විෂය තොරතුරු'!$P$24:$Q$28,2))))</f>
        <v/>
      </c>
      <c r="BP212" s="171" t="str">
        <f aca="false">IF(AE212="","",IF(AE212="-","-",IF(UPPER(AE212)="AB","+",VLOOKUP(AE212,'විෂය තොරතුරු'!$P$24:$Q$28,2))))</f>
        <v/>
      </c>
      <c r="BQ212" s="168" t="str">
        <f aca="false">IF(AF212="","",IF(AF212="-","-",IF(UPPER(AF212)="AB","+",VLOOKUP(AF212,'විෂය තොරතුරු'!$P$24:$Q$28,2))))</f>
        <v/>
      </c>
      <c r="BR212" s="168" t="str">
        <f aca="false">IF(AG212="","",IF(AG212="-","-",IF(UPPER(AG212)="AB","+",VLOOKUP(AG212,'විෂය තොරතුරු'!$P$24:$Q$28,2))))</f>
        <v/>
      </c>
      <c r="BS212" s="168" t="str">
        <f aca="false">IF(AH212="","",IF(AH212="-","-",IF(UPPER(AH212)="AB","+",VLOOKUP(AH212,'විෂය තොරතුරු'!$P$24:$Q$28,2))))</f>
        <v/>
      </c>
      <c r="BT212" s="168" t="str">
        <f aca="false">IF(AI212="","",IF(AI212="-","-",IF(UPPER(AI212)="AB","+",VLOOKUP(AI212,'විෂය තොරතුරු'!$P$24:$Q$28,2))))</f>
        <v/>
      </c>
      <c r="BU212" s="168" t="str">
        <f aca="false">IF(AJ212="","",IF(AJ212="-","-",IF(UPPER(AJ212)="AB","+",VLOOKUP(AJ212,'විෂය තොරතුරු'!$P$24:$Q$28,2))))</f>
        <v/>
      </c>
      <c r="BV212" s="168" t="str">
        <f aca="false">IF(AK212="","",IF(AK212="-","-",IF(UPPER(AK212)="AB","+",VLOOKUP(AK212,'විෂය තොරතුරු'!$P$24:$Q$28,2))))</f>
        <v/>
      </c>
      <c r="BW212" s="169" t="str">
        <f aca="false">IF(AL212="","",IF(AL212="-","-",IF(UPPER(AL212)="AB","+",VLOOKUP(AL212,'විෂය තොරතුරු'!$P$24:$Q$28,2))))</f>
        <v/>
      </c>
      <c r="BX212" s="171" t="str">
        <f aca="false">IF($B212="","",COUNTIF($AP212:$BW212,"A"))</f>
        <v/>
      </c>
      <c r="BY212" s="171" t="str">
        <f aca="false">IF($B212="","",COUNTIF($AP212:$BW212,"B"))</f>
        <v/>
      </c>
      <c r="BZ212" s="171" t="str">
        <f aca="false">IF($B212="","",COUNTIF($AP212:$BW212,"C"))</f>
        <v/>
      </c>
      <c r="CA212" s="171" t="str">
        <f aca="false">IF($B212="","",COUNTIF($AP212:$BW212,"S"))</f>
        <v/>
      </c>
      <c r="CB212" s="171" t="str">
        <f aca="false">IF($B212="","",COUNTIF($AP212:$BW212,"W"))</f>
        <v/>
      </c>
      <c r="CC212" s="171" t="str">
        <f aca="false">IF(B212="","",SUM(BX212:CA212))</f>
        <v/>
      </c>
      <c r="CD212" s="169" t="str">
        <f aca="false">IF(B212="","",SUM(BX212:BZ212))</f>
        <v/>
      </c>
      <c r="CE212" s="172" t="str">
        <f aca="false">IF(B212="","",IF(AND(CC212&gt;=6,CD212&gt;=3,OR(E212&gt;=35,F212&gt;=35),L212&gt;=35),"6/3 සමත්",IF(AND(CC212&gt;=5,CD212&gt;=3,OR(E212&gt;=35,F212&gt;=35,L212&gt;=35)),"5/3 සමත්",IF(AND(CC212&gt;=4,CD212&gt;=1,OR(E212&gt;=20,F212&gt;=20,L212&gt;=20)),"සමත් කළ හැකි",IF(CB212=9,"W9","අසමත් ?")))))</f>
        <v/>
      </c>
    </row>
    <row r="213" customFormat="false" ht="13.8" hidden="false" customHeight="false" outlineLevel="0" collapsed="false">
      <c r="A213" s="160" t="n">
        <v>28</v>
      </c>
      <c r="B213" s="161"/>
      <c r="C213" s="161"/>
      <c r="D213" s="162"/>
      <c r="E213" s="163"/>
      <c r="F213" s="164"/>
      <c r="G213" s="163"/>
      <c r="H213" s="165"/>
      <c r="I213" s="165"/>
      <c r="J213" s="164"/>
      <c r="K213" s="163"/>
      <c r="L213" s="165"/>
      <c r="M213" s="165"/>
      <c r="N213" s="164"/>
      <c r="O213" s="163"/>
      <c r="P213" s="165"/>
      <c r="Q213" s="165"/>
      <c r="R213" s="165"/>
      <c r="S213" s="165"/>
      <c r="T213" s="165"/>
      <c r="U213" s="165"/>
      <c r="V213" s="164"/>
      <c r="W213" s="163"/>
      <c r="X213" s="165"/>
      <c r="Y213" s="165"/>
      <c r="Z213" s="165"/>
      <c r="AA213" s="165"/>
      <c r="AB213" s="165"/>
      <c r="AC213" s="165"/>
      <c r="AD213" s="164"/>
      <c r="AE213" s="163"/>
      <c r="AF213" s="165"/>
      <c r="AG213" s="165"/>
      <c r="AH213" s="165"/>
      <c r="AI213" s="165"/>
      <c r="AJ213" s="165"/>
      <c r="AK213" s="165"/>
      <c r="AL213" s="166"/>
      <c r="AM213" s="167" t="str">
        <f aca="false">IF(B213="","",SUM(E213:AL213))</f>
        <v/>
      </c>
      <c r="AN213" s="168" t="str">
        <f aca="false">IF(B213="","",AM213/9)</f>
        <v/>
      </c>
      <c r="AO213" s="169" t="str">
        <f aca="false">IF(B213="","",IF(AM213=0,"-",RANK(AM213,$AM$186:$AM$235,0)))</f>
        <v/>
      </c>
      <c r="AP213" s="167" t="str">
        <f aca="false">IF(E213="","",IF(E213="-","-",IF(UPPER(E213)="AB","+",VLOOKUP(E213,'විෂය තොරතුරු'!$P$24:$Q$28,2))))</f>
        <v/>
      </c>
      <c r="AQ213" s="168" t="str">
        <f aca="false">IF(F213="","",IF(F213="-","-",IF(UPPER(F213)="AB","+",VLOOKUP(F213,'විෂය තොරතුරු'!$P$24:$Q$28,2))))</f>
        <v/>
      </c>
      <c r="AR213" s="168" t="str">
        <f aca="false">IF(G213="","",IF(G213="-","-",IF(UPPER(G213)="AB","+",VLOOKUP(G213,'විෂය තොරතුරු'!$P$24:$Q$28,2))))</f>
        <v/>
      </c>
      <c r="AS213" s="168" t="str">
        <f aca="false">IF(H213="","",IF(H213="-","-",IF(UPPER(H213)="AB","+",VLOOKUP(H213,'විෂය තොරතුරු'!$P$24:$Q$28,2))))</f>
        <v/>
      </c>
      <c r="AT213" s="168" t="str">
        <f aca="false">IF(I213="","",IF(I213="-","-",IF(UPPER(I213)="AB","+",VLOOKUP(I213,'විෂය තොරතුරු'!$P$24:$Q$28,2))))</f>
        <v/>
      </c>
      <c r="AU213" s="170" t="str">
        <f aca="false">IF(J213="","",IF(J213="-","-",IF(UPPER(J213)="AB","+",VLOOKUP(J213,'විෂය තොරතුරු'!$P$24:$Q$28,2))))</f>
        <v/>
      </c>
      <c r="AV213" s="171" t="str">
        <f aca="false">IF(K213="","",IF(K213="-","-",IF(UPPER(K213)="AB","+",VLOOKUP(K213,'විෂය තොරතුරු'!$P$24:$Q$28,2))))</f>
        <v/>
      </c>
      <c r="AW213" s="168" t="str">
        <f aca="false">IF(L213="","",IF(L213="-","-",IF(UPPER(L213)="AB","+",VLOOKUP(L213,'විෂය තොරතුරු'!$P$24:$Q$28,2))))</f>
        <v/>
      </c>
      <c r="AX213" s="168" t="str">
        <f aca="false">IF(M213="","",IF(M213="-","-",IF(UPPER(M213)="AB","+",VLOOKUP(M213,'විෂය තොරතුරු'!$P$24:$Q$28,2))))</f>
        <v/>
      </c>
      <c r="AY213" s="169" t="str">
        <f aca="false">IF(N213="","",IF(N213="-","-",IF(UPPER(N213)="AB","+",VLOOKUP(N213,'විෂය තොරතුරු'!$P$24:$Q$28,2))))</f>
        <v/>
      </c>
      <c r="AZ213" s="167" t="str">
        <f aca="false">IF(O213="","",IF(O213="-","-",IF(UPPER(O213)="AB","+",VLOOKUP(O213,'විෂය තොරතුරු'!$P$24:$Q$28,2))))</f>
        <v/>
      </c>
      <c r="BA213" s="168" t="str">
        <f aca="false">IF(P213="","",IF(P213="-","-",IF(UPPER(P213)="AB","+",VLOOKUP(P213,'විෂය තොරතුරු'!$P$24:$Q$28,2))))</f>
        <v/>
      </c>
      <c r="BB213" s="168" t="str">
        <f aca="false">IF(Q213="","",IF(Q213="-","-",IF(UPPER(Q213)="AB","+",VLOOKUP(Q213,'විෂය තොරතුරු'!$P$24:$Q$28,2))))</f>
        <v/>
      </c>
      <c r="BC213" s="168" t="str">
        <f aca="false">IF(R213="","",IF(R213="-","-",IF(UPPER(R213)="AB","+",VLOOKUP(R213,'විෂය තොරතුරු'!$P$24:$Q$28,2))))</f>
        <v/>
      </c>
      <c r="BD213" s="168" t="str">
        <f aca="false">IF(S213="","",IF(S213="-","-",IF(UPPER(S213)="AB","+",VLOOKUP(S213,'විෂය තොරතුරු'!$P$24:$Q$28,2))))</f>
        <v/>
      </c>
      <c r="BE213" s="168" t="str">
        <f aca="false">IF(T213="","",IF(T213="-","-",IF(UPPER(T213)="AB","+",VLOOKUP(T213,'විෂය තොරතුරු'!$P$24:$Q$28,2))))</f>
        <v/>
      </c>
      <c r="BF213" s="168" t="str">
        <f aca="false">IF(U213="","",IF(U213="-","-",IF(UPPER(U213)="AB","+",VLOOKUP(U213,'විෂය තොරතුරු'!$P$24:$Q$28,2))))</f>
        <v/>
      </c>
      <c r="BG213" s="170" t="str">
        <f aca="false">IF(V213="","",IF(V213="-","-",IF(UPPER(V213)="AB","+",VLOOKUP(V213,'විෂය තොරතුරු'!$P$24:$Q$28,2))))</f>
        <v/>
      </c>
      <c r="BH213" s="171" t="str">
        <f aca="false">IF(W213="","",IF(W213="-","-",IF(UPPER(W213)="AB","+",VLOOKUP(W213,'විෂය තොරතුරු'!$P$24:$Q$28,2))))</f>
        <v/>
      </c>
      <c r="BI213" s="168" t="str">
        <f aca="false">IF(X213="","",IF(X213="-","-",IF(UPPER(X213)="AB","+",VLOOKUP(X213,'විෂය තොරතුරු'!$P$24:$Q$28,2))))</f>
        <v/>
      </c>
      <c r="BJ213" s="168" t="str">
        <f aca="false">IF(Y213="","",IF(Y213="-","-",IF(UPPER(Y213)="AB","+",VLOOKUP(Y213,'විෂය තොරතුරු'!$P$24:$Q$28,2))))</f>
        <v/>
      </c>
      <c r="BK213" s="168" t="str">
        <f aca="false">IF(Z213="","",IF(Z213="-","-",IF(UPPER(Z213)="AB","+",VLOOKUP(Z213,'විෂය තොරතුරු'!$P$24:$Q$28,2))))</f>
        <v/>
      </c>
      <c r="BL213" s="168" t="str">
        <f aca="false">IF(AA213="","",IF(AA213="-","-",IF(UPPER(AA213)="AB","+",VLOOKUP(AA213,'විෂය තොරතුරු'!$P$24:$Q$28,2))))</f>
        <v/>
      </c>
      <c r="BM213" s="168" t="str">
        <f aca="false">IF(AB213="","",IF(AB213="-","-",IF(UPPER(AB213)="AB","+",VLOOKUP(AB213,'විෂය තොරතුරු'!$P$24:$Q$28,2))))</f>
        <v/>
      </c>
      <c r="BN213" s="168" t="str">
        <f aca="false">IF(AC213="","",IF(AC213="-","-",IF(UPPER(AC213)="AB","+",VLOOKUP(AC213,'විෂය තොරතුරු'!$P$24:$Q$28,2))))</f>
        <v/>
      </c>
      <c r="BO213" s="169" t="str">
        <f aca="false">IF(AD213="","",IF(AD213="-","-",IF(UPPER(AD213)="AB","+",VLOOKUP(AD213,'විෂය තොරතුරු'!$P$24:$Q$28,2))))</f>
        <v/>
      </c>
      <c r="BP213" s="171" t="str">
        <f aca="false">IF(AE213="","",IF(AE213="-","-",IF(UPPER(AE213)="AB","+",VLOOKUP(AE213,'විෂය තොරතුරු'!$P$24:$Q$28,2))))</f>
        <v/>
      </c>
      <c r="BQ213" s="168" t="str">
        <f aca="false">IF(AF213="","",IF(AF213="-","-",IF(UPPER(AF213)="AB","+",VLOOKUP(AF213,'විෂය තොරතුරු'!$P$24:$Q$28,2))))</f>
        <v/>
      </c>
      <c r="BR213" s="168" t="str">
        <f aca="false">IF(AG213="","",IF(AG213="-","-",IF(UPPER(AG213)="AB","+",VLOOKUP(AG213,'විෂය තොරතුරු'!$P$24:$Q$28,2))))</f>
        <v/>
      </c>
      <c r="BS213" s="168" t="str">
        <f aca="false">IF(AH213="","",IF(AH213="-","-",IF(UPPER(AH213)="AB","+",VLOOKUP(AH213,'විෂය තොරතුරු'!$P$24:$Q$28,2))))</f>
        <v/>
      </c>
      <c r="BT213" s="168" t="str">
        <f aca="false">IF(AI213="","",IF(AI213="-","-",IF(UPPER(AI213)="AB","+",VLOOKUP(AI213,'විෂය තොරතුරු'!$P$24:$Q$28,2))))</f>
        <v/>
      </c>
      <c r="BU213" s="168" t="str">
        <f aca="false">IF(AJ213="","",IF(AJ213="-","-",IF(UPPER(AJ213)="AB","+",VLOOKUP(AJ213,'විෂය තොරතුරු'!$P$24:$Q$28,2))))</f>
        <v/>
      </c>
      <c r="BV213" s="168" t="str">
        <f aca="false">IF(AK213="","",IF(AK213="-","-",IF(UPPER(AK213)="AB","+",VLOOKUP(AK213,'විෂය තොරතුරු'!$P$24:$Q$28,2))))</f>
        <v/>
      </c>
      <c r="BW213" s="169" t="str">
        <f aca="false">IF(AL213="","",IF(AL213="-","-",IF(UPPER(AL213)="AB","+",VLOOKUP(AL213,'විෂය තොරතුරු'!$P$24:$Q$28,2))))</f>
        <v/>
      </c>
      <c r="BX213" s="171" t="str">
        <f aca="false">IF($B213="","",COUNTIF($AP213:$BW213,"A"))</f>
        <v/>
      </c>
      <c r="BY213" s="171" t="str">
        <f aca="false">IF($B213="","",COUNTIF($AP213:$BW213,"B"))</f>
        <v/>
      </c>
      <c r="BZ213" s="171" t="str">
        <f aca="false">IF($B213="","",COUNTIF($AP213:$BW213,"C"))</f>
        <v/>
      </c>
      <c r="CA213" s="171" t="str">
        <f aca="false">IF($B213="","",COUNTIF($AP213:$BW213,"S"))</f>
        <v/>
      </c>
      <c r="CB213" s="171" t="str">
        <f aca="false">IF($B213="","",COUNTIF($AP213:$BW213,"W"))</f>
        <v/>
      </c>
      <c r="CC213" s="171" t="str">
        <f aca="false">IF(B213="","",SUM(BX213:CA213))</f>
        <v/>
      </c>
      <c r="CD213" s="169" t="str">
        <f aca="false">IF(B213="","",SUM(BX213:BZ213))</f>
        <v/>
      </c>
      <c r="CE213" s="172" t="str">
        <f aca="false">IF(B213="","",IF(AND(CC213&gt;=6,CD213&gt;=3,OR(E213&gt;=35,F213&gt;=35),L213&gt;=35),"6/3 සමත්",IF(AND(CC213&gt;=5,CD213&gt;=3,OR(E213&gt;=35,F213&gt;=35,L213&gt;=35)),"5/3 සමත්",IF(AND(CC213&gt;=4,CD213&gt;=1,OR(E213&gt;=20,F213&gt;=20,L213&gt;=20)),"සමත් කළ හැකි",IF(CB213=9,"W9","අසමත් ?")))))</f>
        <v/>
      </c>
    </row>
    <row r="214" customFormat="false" ht="13.8" hidden="false" customHeight="false" outlineLevel="0" collapsed="false">
      <c r="A214" s="160" t="n">
        <v>29</v>
      </c>
      <c r="B214" s="161"/>
      <c r="C214" s="161"/>
      <c r="D214" s="162"/>
      <c r="E214" s="163"/>
      <c r="F214" s="164"/>
      <c r="G214" s="163"/>
      <c r="H214" s="165"/>
      <c r="I214" s="165"/>
      <c r="J214" s="164"/>
      <c r="K214" s="163"/>
      <c r="L214" s="165"/>
      <c r="M214" s="165"/>
      <c r="N214" s="164"/>
      <c r="O214" s="163"/>
      <c r="P214" s="165"/>
      <c r="Q214" s="165"/>
      <c r="R214" s="165"/>
      <c r="S214" s="165"/>
      <c r="T214" s="165"/>
      <c r="U214" s="165"/>
      <c r="V214" s="164"/>
      <c r="W214" s="163"/>
      <c r="X214" s="165"/>
      <c r="Y214" s="165"/>
      <c r="Z214" s="165"/>
      <c r="AA214" s="165"/>
      <c r="AB214" s="165"/>
      <c r="AC214" s="165"/>
      <c r="AD214" s="164"/>
      <c r="AE214" s="163"/>
      <c r="AF214" s="165"/>
      <c r="AG214" s="165"/>
      <c r="AH214" s="165"/>
      <c r="AI214" s="165"/>
      <c r="AJ214" s="165"/>
      <c r="AK214" s="165"/>
      <c r="AL214" s="166"/>
      <c r="AM214" s="167" t="str">
        <f aca="false">IF(B214="","",SUM(E214:AL214))</f>
        <v/>
      </c>
      <c r="AN214" s="168" t="str">
        <f aca="false">IF(B214="","",AM214/9)</f>
        <v/>
      </c>
      <c r="AO214" s="169" t="str">
        <f aca="false">IF(B214="","",IF(AM214=0,"-",RANK(AM214,$AM$186:$AM$235,0)))</f>
        <v/>
      </c>
      <c r="AP214" s="167" t="str">
        <f aca="false">IF(E214="","",IF(E214="-","-",IF(UPPER(E214)="AB","+",VLOOKUP(E214,'විෂය තොරතුරු'!$P$24:$Q$28,2))))</f>
        <v/>
      </c>
      <c r="AQ214" s="168" t="str">
        <f aca="false">IF(F214="","",IF(F214="-","-",IF(UPPER(F214)="AB","+",VLOOKUP(F214,'විෂය තොරතුරු'!$P$24:$Q$28,2))))</f>
        <v/>
      </c>
      <c r="AR214" s="168" t="str">
        <f aca="false">IF(G214="","",IF(G214="-","-",IF(UPPER(G214)="AB","+",VLOOKUP(G214,'විෂය තොරතුරු'!$P$24:$Q$28,2))))</f>
        <v/>
      </c>
      <c r="AS214" s="168" t="str">
        <f aca="false">IF(H214="","",IF(H214="-","-",IF(UPPER(H214)="AB","+",VLOOKUP(H214,'විෂය තොරතුරු'!$P$24:$Q$28,2))))</f>
        <v/>
      </c>
      <c r="AT214" s="168" t="str">
        <f aca="false">IF(I214="","",IF(I214="-","-",IF(UPPER(I214)="AB","+",VLOOKUP(I214,'විෂය තොරතුරු'!$P$24:$Q$28,2))))</f>
        <v/>
      </c>
      <c r="AU214" s="170" t="str">
        <f aca="false">IF(J214="","",IF(J214="-","-",IF(UPPER(J214)="AB","+",VLOOKUP(J214,'විෂය තොරතුරු'!$P$24:$Q$28,2))))</f>
        <v/>
      </c>
      <c r="AV214" s="171" t="str">
        <f aca="false">IF(K214="","",IF(K214="-","-",IF(UPPER(K214)="AB","+",VLOOKUP(K214,'විෂය තොරතුරු'!$P$24:$Q$28,2))))</f>
        <v/>
      </c>
      <c r="AW214" s="168" t="str">
        <f aca="false">IF(L214="","",IF(L214="-","-",IF(UPPER(L214)="AB","+",VLOOKUP(L214,'විෂය තොරතුරු'!$P$24:$Q$28,2))))</f>
        <v/>
      </c>
      <c r="AX214" s="168" t="str">
        <f aca="false">IF(M214="","",IF(M214="-","-",IF(UPPER(M214)="AB","+",VLOOKUP(M214,'විෂය තොරතුරු'!$P$24:$Q$28,2))))</f>
        <v/>
      </c>
      <c r="AY214" s="169" t="str">
        <f aca="false">IF(N214="","",IF(N214="-","-",IF(UPPER(N214)="AB","+",VLOOKUP(N214,'විෂය තොරතුරු'!$P$24:$Q$28,2))))</f>
        <v/>
      </c>
      <c r="AZ214" s="167" t="str">
        <f aca="false">IF(O214="","",IF(O214="-","-",IF(UPPER(O214)="AB","+",VLOOKUP(O214,'විෂය තොරතුරු'!$P$24:$Q$28,2))))</f>
        <v/>
      </c>
      <c r="BA214" s="168" t="str">
        <f aca="false">IF(P214="","",IF(P214="-","-",IF(UPPER(P214)="AB","+",VLOOKUP(P214,'විෂය තොරතුරු'!$P$24:$Q$28,2))))</f>
        <v/>
      </c>
      <c r="BB214" s="168" t="str">
        <f aca="false">IF(Q214="","",IF(Q214="-","-",IF(UPPER(Q214)="AB","+",VLOOKUP(Q214,'විෂය තොරතුරු'!$P$24:$Q$28,2))))</f>
        <v/>
      </c>
      <c r="BC214" s="168" t="str">
        <f aca="false">IF(R214="","",IF(R214="-","-",IF(UPPER(R214)="AB","+",VLOOKUP(R214,'විෂය තොරතුරු'!$P$24:$Q$28,2))))</f>
        <v/>
      </c>
      <c r="BD214" s="168" t="str">
        <f aca="false">IF(S214="","",IF(S214="-","-",IF(UPPER(S214)="AB","+",VLOOKUP(S214,'විෂය තොරතුරු'!$P$24:$Q$28,2))))</f>
        <v/>
      </c>
      <c r="BE214" s="168" t="str">
        <f aca="false">IF(T214="","",IF(T214="-","-",IF(UPPER(T214)="AB","+",VLOOKUP(T214,'විෂය තොරතුරු'!$P$24:$Q$28,2))))</f>
        <v/>
      </c>
      <c r="BF214" s="168" t="str">
        <f aca="false">IF(U214="","",IF(U214="-","-",IF(UPPER(U214)="AB","+",VLOOKUP(U214,'විෂය තොරතුරු'!$P$24:$Q$28,2))))</f>
        <v/>
      </c>
      <c r="BG214" s="170" t="str">
        <f aca="false">IF(V214="","",IF(V214="-","-",IF(UPPER(V214)="AB","+",VLOOKUP(V214,'විෂය තොරතුරු'!$P$24:$Q$28,2))))</f>
        <v/>
      </c>
      <c r="BH214" s="171" t="str">
        <f aca="false">IF(W214="","",IF(W214="-","-",IF(UPPER(W214)="AB","+",VLOOKUP(W214,'විෂය තොරතුරු'!$P$24:$Q$28,2))))</f>
        <v/>
      </c>
      <c r="BI214" s="168" t="str">
        <f aca="false">IF(X214="","",IF(X214="-","-",IF(UPPER(X214)="AB","+",VLOOKUP(X214,'විෂය තොරතුරු'!$P$24:$Q$28,2))))</f>
        <v/>
      </c>
      <c r="BJ214" s="168" t="str">
        <f aca="false">IF(Y214="","",IF(Y214="-","-",IF(UPPER(Y214)="AB","+",VLOOKUP(Y214,'විෂය තොරතුරු'!$P$24:$Q$28,2))))</f>
        <v/>
      </c>
      <c r="BK214" s="168" t="str">
        <f aca="false">IF(Z214="","",IF(Z214="-","-",IF(UPPER(Z214)="AB","+",VLOOKUP(Z214,'විෂය තොරතුරු'!$P$24:$Q$28,2))))</f>
        <v/>
      </c>
      <c r="BL214" s="168" t="str">
        <f aca="false">IF(AA214="","",IF(AA214="-","-",IF(UPPER(AA214)="AB","+",VLOOKUP(AA214,'විෂය තොරතුරු'!$P$24:$Q$28,2))))</f>
        <v/>
      </c>
      <c r="BM214" s="168" t="str">
        <f aca="false">IF(AB214="","",IF(AB214="-","-",IF(UPPER(AB214)="AB","+",VLOOKUP(AB214,'විෂය තොරතුරු'!$P$24:$Q$28,2))))</f>
        <v/>
      </c>
      <c r="BN214" s="168" t="str">
        <f aca="false">IF(AC214="","",IF(AC214="-","-",IF(UPPER(AC214)="AB","+",VLOOKUP(AC214,'විෂය තොරතුරු'!$P$24:$Q$28,2))))</f>
        <v/>
      </c>
      <c r="BO214" s="169" t="str">
        <f aca="false">IF(AD214="","",IF(AD214="-","-",IF(UPPER(AD214)="AB","+",VLOOKUP(AD214,'විෂය තොරතුරු'!$P$24:$Q$28,2))))</f>
        <v/>
      </c>
      <c r="BP214" s="171" t="str">
        <f aca="false">IF(AE214="","",IF(AE214="-","-",IF(UPPER(AE214)="AB","+",VLOOKUP(AE214,'විෂය තොරතුරු'!$P$24:$Q$28,2))))</f>
        <v/>
      </c>
      <c r="BQ214" s="168" t="str">
        <f aca="false">IF(AF214="","",IF(AF214="-","-",IF(UPPER(AF214)="AB","+",VLOOKUP(AF214,'විෂය තොරතුරු'!$P$24:$Q$28,2))))</f>
        <v/>
      </c>
      <c r="BR214" s="168" t="str">
        <f aca="false">IF(AG214="","",IF(AG214="-","-",IF(UPPER(AG214)="AB","+",VLOOKUP(AG214,'විෂය තොරතුරු'!$P$24:$Q$28,2))))</f>
        <v/>
      </c>
      <c r="BS214" s="168" t="str">
        <f aca="false">IF(AH214="","",IF(AH214="-","-",IF(UPPER(AH214)="AB","+",VLOOKUP(AH214,'විෂය තොරතුරු'!$P$24:$Q$28,2))))</f>
        <v/>
      </c>
      <c r="BT214" s="168" t="str">
        <f aca="false">IF(AI214="","",IF(AI214="-","-",IF(UPPER(AI214)="AB","+",VLOOKUP(AI214,'විෂය තොරතුරු'!$P$24:$Q$28,2))))</f>
        <v/>
      </c>
      <c r="BU214" s="168" t="str">
        <f aca="false">IF(AJ214="","",IF(AJ214="-","-",IF(UPPER(AJ214)="AB","+",VLOOKUP(AJ214,'විෂය තොරතුරු'!$P$24:$Q$28,2))))</f>
        <v/>
      </c>
      <c r="BV214" s="168" t="str">
        <f aca="false">IF(AK214="","",IF(AK214="-","-",IF(UPPER(AK214)="AB","+",VLOOKUP(AK214,'විෂය තොරතුරු'!$P$24:$Q$28,2))))</f>
        <v/>
      </c>
      <c r="BW214" s="169" t="str">
        <f aca="false">IF(AL214="","",IF(AL214="-","-",IF(UPPER(AL214)="AB","+",VLOOKUP(AL214,'විෂය තොරතුරු'!$P$24:$Q$28,2))))</f>
        <v/>
      </c>
      <c r="BX214" s="171" t="str">
        <f aca="false">IF($B214="","",COUNTIF($AP214:$BW214,"A"))</f>
        <v/>
      </c>
      <c r="BY214" s="171" t="str">
        <f aca="false">IF($B214="","",COUNTIF($AP214:$BW214,"B"))</f>
        <v/>
      </c>
      <c r="BZ214" s="171" t="str">
        <f aca="false">IF($B214="","",COUNTIF($AP214:$BW214,"C"))</f>
        <v/>
      </c>
      <c r="CA214" s="171" t="str">
        <f aca="false">IF($B214="","",COUNTIF($AP214:$BW214,"S"))</f>
        <v/>
      </c>
      <c r="CB214" s="171" t="str">
        <f aca="false">IF($B214="","",COUNTIF($AP214:$BW214,"W"))</f>
        <v/>
      </c>
      <c r="CC214" s="171" t="str">
        <f aca="false">IF(B214="","",SUM(BX214:CA214))</f>
        <v/>
      </c>
      <c r="CD214" s="169" t="str">
        <f aca="false">IF(B214="","",SUM(BX214:BZ214))</f>
        <v/>
      </c>
      <c r="CE214" s="172" t="str">
        <f aca="false">IF(B214="","",IF(AND(CC214&gt;=6,CD214&gt;=3,OR(E214&gt;=35,F214&gt;=35),L214&gt;=35),"6/3 සමත්",IF(AND(CC214&gt;=5,CD214&gt;=3,OR(E214&gt;=35,F214&gt;=35,L214&gt;=35)),"5/3 සමත්",IF(AND(CC214&gt;=4,CD214&gt;=1,OR(E214&gt;=20,F214&gt;=20,L214&gt;=20)),"සමත් කළ හැකි",IF(CB214=9,"W9","අසමත් ?")))))</f>
        <v/>
      </c>
    </row>
    <row r="215" customFormat="false" ht="13.8" hidden="false" customHeight="false" outlineLevel="0" collapsed="false">
      <c r="A215" s="160" t="n">
        <v>30</v>
      </c>
      <c r="B215" s="161"/>
      <c r="C215" s="161"/>
      <c r="D215" s="162"/>
      <c r="E215" s="163"/>
      <c r="F215" s="164"/>
      <c r="G215" s="163"/>
      <c r="H215" s="165"/>
      <c r="I215" s="165"/>
      <c r="J215" s="164"/>
      <c r="K215" s="163"/>
      <c r="L215" s="165"/>
      <c r="M215" s="165"/>
      <c r="N215" s="164"/>
      <c r="O215" s="163"/>
      <c r="P215" s="165"/>
      <c r="Q215" s="165"/>
      <c r="R215" s="165"/>
      <c r="S215" s="165"/>
      <c r="T215" s="165"/>
      <c r="U215" s="165"/>
      <c r="V215" s="164"/>
      <c r="W215" s="163"/>
      <c r="X215" s="165"/>
      <c r="Y215" s="165"/>
      <c r="Z215" s="165"/>
      <c r="AA215" s="165"/>
      <c r="AB215" s="165"/>
      <c r="AC215" s="165"/>
      <c r="AD215" s="164"/>
      <c r="AE215" s="163"/>
      <c r="AF215" s="165"/>
      <c r="AG215" s="165"/>
      <c r="AH215" s="165"/>
      <c r="AI215" s="165"/>
      <c r="AJ215" s="165"/>
      <c r="AK215" s="165"/>
      <c r="AL215" s="166"/>
      <c r="AM215" s="167" t="str">
        <f aca="false">IF(B215="","",SUM(E215:AL215))</f>
        <v/>
      </c>
      <c r="AN215" s="168" t="str">
        <f aca="false">IF(B215="","",AM215/9)</f>
        <v/>
      </c>
      <c r="AO215" s="169" t="str">
        <f aca="false">IF(B215="","",IF(AM215=0,"-",RANK(AM215,$AM$186:$AM$235,0)))</f>
        <v/>
      </c>
      <c r="AP215" s="167" t="str">
        <f aca="false">IF(E215="","",IF(E215="-","-",IF(UPPER(E215)="AB","+",VLOOKUP(E215,'විෂය තොරතුරු'!$P$24:$Q$28,2))))</f>
        <v/>
      </c>
      <c r="AQ215" s="168" t="str">
        <f aca="false">IF(F215="","",IF(F215="-","-",IF(UPPER(F215)="AB","+",VLOOKUP(F215,'විෂය තොරතුරු'!$P$24:$Q$28,2))))</f>
        <v/>
      </c>
      <c r="AR215" s="168" t="str">
        <f aca="false">IF(G215="","",IF(G215="-","-",IF(UPPER(G215)="AB","+",VLOOKUP(G215,'විෂය තොරතුරු'!$P$24:$Q$28,2))))</f>
        <v/>
      </c>
      <c r="AS215" s="168" t="str">
        <f aca="false">IF(H215="","",IF(H215="-","-",IF(UPPER(H215)="AB","+",VLOOKUP(H215,'විෂය තොරතුරු'!$P$24:$Q$28,2))))</f>
        <v/>
      </c>
      <c r="AT215" s="168" t="str">
        <f aca="false">IF(I215="","",IF(I215="-","-",IF(UPPER(I215)="AB","+",VLOOKUP(I215,'විෂය තොරතුරු'!$P$24:$Q$28,2))))</f>
        <v/>
      </c>
      <c r="AU215" s="170" t="str">
        <f aca="false">IF(J215="","",IF(J215="-","-",IF(UPPER(J215)="AB","+",VLOOKUP(J215,'විෂය තොරතුරු'!$P$24:$Q$28,2))))</f>
        <v/>
      </c>
      <c r="AV215" s="171" t="str">
        <f aca="false">IF(K215="","",IF(K215="-","-",IF(UPPER(K215)="AB","+",VLOOKUP(K215,'විෂය තොරතුරු'!$P$24:$Q$28,2))))</f>
        <v/>
      </c>
      <c r="AW215" s="168" t="str">
        <f aca="false">IF(L215="","",IF(L215="-","-",IF(UPPER(L215)="AB","+",VLOOKUP(L215,'විෂය තොරතුරු'!$P$24:$Q$28,2))))</f>
        <v/>
      </c>
      <c r="AX215" s="168" t="str">
        <f aca="false">IF(M215="","",IF(M215="-","-",IF(UPPER(M215)="AB","+",VLOOKUP(M215,'විෂය තොරතුරු'!$P$24:$Q$28,2))))</f>
        <v/>
      </c>
      <c r="AY215" s="169" t="str">
        <f aca="false">IF(N215="","",IF(N215="-","-",IF(UPPER(N215)="AB","+",VLOOKUP(N215,'විෂය තොරතුරු'!$P$24:$Q$28,2))))</f>
        <v/>
      </c>
      <c r="AZ215" s="167" t="str">
        <f aca="false">IF(O215="","",IF(O215="-","-",IF(UPPER(O215)="AB","+",VLOOKUP(O215,'විෂය තොරතුරු'!$P$24:$Q$28,2))))</f>
        <v/>
      </c>
      <c r="BA215" s="168" t="str">
        <f aca="false">IF(P215="","",IF(P215="-","-",IF(UPPER(P215)="AB","+",VLOOKUP(P215,'විෂය තොරතුරු'!$P$24:$Q$28,2))))</f>
        <v/>
      </c>
      <c r="BB215" s="168" t="str">
        <f aca="false">IF(Q215="","",IF(Q215="-","-",IF(UPPER(Q215)="AB","+",VLOOKUP(Q215,'විෂය තොරතුරු'!$P$24:$Q$28,2))))</f>
        <v/>
      </c>
      <c r="BC215" s="168" t="str">
        <f aca="false">IF(R215="","",IF(R215="-","-",IF(UPPER(R215)="AB","+",VLOOKUP(R215,'විෂය තොරතුරු'!$P$24:$Q$28,2))))</f>
        <v/>
      </c>
      <c r="BD215" s="168" t="str">
        <f aca="false">IF(S215="","",IF(S215="-","-",IF(UPPER(S215)="AB","+",VLOOKUP(S215,'විෂය තොරතුරු'!$P$24:$Q$28,2))))</f>
        <v/>
      </c>
      <c r="BE215" s="168" t="str">
        <f aca="false">IF(T215="","",IF(T215="-","-",IF(UPPER(T215)="AB","+",VLOOKUP(T215,'විෂය තොරතුරු'!$P$24:$Q$28,2))))</f>
        <v/>
      </c>
      <c r="BF215" s="168" t="str">
        <f aca="false">IF(U215="","",IF(U215="-","-",IF(UPPER(U215)="AB","+",VLOOKUP(U215,'විෂය තොරතුරු'!$P$24:$Q$28,2))))</f>
        <v/>
      </c>
      <c r="BG215" s="170" t="str">
        <f aca="false">IF(V215="","",IF(V215="-","-",IF(UPPER(V215)="AB","+",VLOOKUP(V215,'විෂය තොරතුරු'!$P$24:$Q$28,2))))</f>
        <v/>
      </c>
      <c r="BH215" s="171" t="str">
        <f aca="false">IF(W215="","",IF(W215="-","-",IF(UPPER(W215)="AB","+",VLOOKUP(W215,'විෂය තොරතුරු'!$P$24:$Q$28,2))))</f>
        <v/>
      </c>
      <c r="BI215" s="168" t="str">
        <f aca="false">IF(X215="","",IF(X215="-","-",IF(UPPER(X215)="AB","+",VLOOKUP(X215,'විෂය තොරතුරු'!$P$24:$Q$28,2))))</f>
        <v/>
      </c>
      <c r="BJ215" s="168" t="str">
        <f aca="false">IF(Y215="","",IF(Y215="-","-",IF(UPPER(Y215)="AB","+",VLOOKUP(Y215,'විෂය තොරතුරු'!$P$24:$Q$28,2))))</f>
        <v/>
      </c>
      <c r="BK215" s="168" t="str">
        <f aca="false">IF(Z215="","",IF(Z215="-","-",IF(UPPER(Z215)="AB","+",VLOOKUP(Z215,'විෂය තොරතුරු'!$P$24:$Q$28,2))))</f>
        <v/>
      </c>
      <c r="BL215" s="168" t="str">
        <f aca="false">IF(AA215="","",IF(AA215="-","-",IF(UPPER(AA215)="AB","+",VLOOKUP(AA215,'විෂය තොරතුරු'!$P$24:$Q$28,2))))</f>
        <v/>
      </c>
      <c r="BM215" s="168" t="str">
        <f aca="false">IF(AB215="","",IF(AB215="-","-",IF(UPPER(AB215)="AB","+",VLOOKUP(AB215,'විෂය තොරතුරු'!$P$24:$Q$28,2))))</f>
        <v/>
      </c>
      <c r="BN215" s="168" t="str">
        <f aca="false">IF(AC215="","",IF(AC215="-","-",IF(UPPER(AC215)="AB","+",VLOOKUP(AC215,'විෂය තොරතුරු'!$P$24:$Q$28,2))))</f>
        <v/>
      </c>
      <c r="BO215" s="169" t="str">
        <f aca="false">IF(AD215="","",IF(AD215="-","-",IF(UPPER(AD215)="AB","+",VLOOKUP(AD215,'විෂය තොරතුරු'!$P$24:$Q$28,2))))</f>
        <v/>
      </c>
      <c r="BP215" s="171" t="str">
        <f aca="false">IF(AE215="","",IF(AE215="-","-",IF(UPPER(AE215)="AB","+",VLOOKUP(AE215,'විෂය තොරතුරු'!$P$24:$Q$28,2))))</f>
        <v/>
      </c>
      <c r="BQ215" s="168" t="str">
        <f aca="false">IF(AF215="","",IF(AF215="-","-",IF(UPPER(AF215)="AB","+",VLOOKUP(AF215,'විෂය තොරතුරු'!$P$24:$Q$28,2))))</f>
        <v/>
      </c>
      <c r="BR215" s="168" t="str">
        <f aca="false">IF(AG215="","",IF(AG215="-","-",IF(UPPER(AG215)="AB","+",VLOOKUP(AG215,'විෂය තොරතුරු'!$P$24:$Q$28,2))))</f>
        <v/>
      </c>
      <c r="BS215" s="168" t="str">
        <f aca="false">IF(AH215="","",IF(AH215="-","-",IF(UPPER(AH215)="AB","+",VLOOKUP(AH215,'විෂය තොරතුරු'!$P$24:$Q$28,2))))</f>
        <v/>
      </c>
      <c r="BT215" s="168" t="str">
        <f aca="false">IF(AI215="","",IF(AI215="-","-",IF(UPPER(AI215)="AB","+",VLOOKUP(AI215,'විෂය තොරතුරු'!$P$24:$Q$28,2))))</f>
        <v/>
      </c>
      <c r="BU215" s="168" t="str">
        <f aca="false">IF(AJ215="","",IF(AJ215="-","-",IF(UPPER(AJ215)="AB","+",VLOOKUP(AJ215,'විෂය තොරතුරු'!$P$24:$Q$28,2))))</f>
        <v/>
      </c>
      <c r="BV215" s="168" t="str">
        <f aca="false">IF(AK215="","",IF(AK215="-","-",IF(UPPER(AK215)="AB","+",VLOOKUP(AK215,'විෂය තොරතුරු'!$P$24:$Q$28,2))))</f>
        <v/>
      </c>
      <c r="BW215" s="169" t="str">
        <f aca="false">IF(AL215="","",IF(AL215="-","-",IF(UPPER(AL215)="AB","+",VLOOKUP(AL215,'විෂය තොරතුරු'!$P$24:$Q$28,2))))</f>
        <v/>
      </c>
      <c r="BX215" s="171" t="str">
        <f aca="false">IF($B215="","",COUNTIF($AP215:$BW215,"A"))</f>
        <v/>
      </c>
      <c r="BY215" s="171" t="str">
        <f aca="false">IF($B215="","",COUNTIF($AP215:$BW215,"B"))</f>
        <v/>
      </c>
      <c r="BZ215" s="171" t="str">
        <f aca="false">IF($B215="","",COUNTIF($AP215:$BW215,"C"))</f>
        <v/>
      </c>
      <c r="CA215" s="171" t="str">
        <f aca="false">IF($B215="","",COUNTIF($AP215:$BW215,"S"))</f>
        <v/>
      </c>
      <c r="CB215" s="171" t="str">
        <f aca="false">IF($B215="","",COUNTIF($AP215:$BW215,"W"))</f>
        <v/>
      </c>
      <c r="CC215" s="171" t="str">
        <f aca="false">IF(B215="","",SUM(BX215:CA215))</f>
        <v/>
      </c>
      <c r="CD215" s="169" t="str">
        <f aca="false">IF(B215="","",SUM(BX215:BZ215))</f>
        <v/>
      </c>
      <c r="CE215" s="172" t="str">
        <f aca="false">IF(B215="","",IF(AND(CC215&gt;=6,CD215&gt;=3,OR(E215&gt;=35,F215&gt;=35),L215&gt;=35),"6/3 සමත්",IF(AND(CC215&gt;=5,CD215&gt;=3,OR(E215&gt;=35,F215&gt;=35,L215&gt;=35)),"5/3 සමත්",IF(AND(CC215&gt;=4,CD215&gt;=1,OR(E215&gt;=20,F215&gt;=20,L215&gt;=20)),"සමත් කළ හැකි",IF(CB215=9,"W9","අසමත් ?")))))</f>
        <v/>
      </c>
    </row>
    <row r="216" customFormat="false" ht="13.8" hidden="false" customHeight="false" outlineLevel="0" collapsed="false">
      <c r="A216" s="160" t="n">
        <v>31</v>
      </c>
      <c r="B216" s="187"/>
      <c r="C216" s="161"/>
      <c r="D216" s="162"/>
      <c r="E216" s="163"/>
      <c r="F216" s="164"/>
      <c r="G216" s="163"/>
      <c r="H216" s="165"/>
      <c r="I216" s="165"/>
      <c r="J216" s="164"/>
      <c r="K216" s="163"/>
      <c r="L216" s="165"/>
      <c r="M216" s="165"/>
      <c r="N216" s="164"/>
      <c r="O216" s="163"/>
      <c r="P216" s="165"/>
      <c r="Q216" s="165"/>
      <c r="R216" s="165"/>
      <c r="S216" s="165"/>
      <c r="T216" s="165"/>
      <c r="U216" s="165"/>
      <c r="V216" s="164"/>
      <c r="W216" s="163"/>
      <c r="X216" s="165"/>
      <c r="Y216" s="165"/>
      <c r="Z216" s="165"/>
      <c r="AA216" s="165"/>
      <c r="AB216" s="165"/>
      <c r="AC216" s="165"/>
      <c r="AD216" s="164"/>
      <c r="AE216" s="163"/>
      <c r="AF216" s="165"/>
      <c r="AG216" s="165"/>
      <c r="AH216" s="165"/>
      <c r="AI216" s="165"/>
      <c r="AJ216" s="165"/>
      <c r="AK216" s="165"/>
      <c r="AL216" s="166"/>
      <c r="AM216" s="167" t="str">
        <f aca="false">IF(B216="","",SUM(E216:AL216))</f>
        <v/>
      </c>
      <c r="AN216" s="168" t="str">
        <f aca="false">IF(B216="","",AM216/9)</f>
        <v/>
      </c>
      <c r="AO216" s="169" t="str">
        <f aca="false">IF(B216="","",IF(AM216=0,"-",RANK(AM216,$AM$186:$AM$235,0)))</f>
        <v/>
      </c>
      <c r="AP216" s="167" t="str">
        <f aca="false">IF(E216="","",IF(E216="-","-",IF(UPPER(E216)="AB","+",VLOOKUP(E216,'විෂය තොරතුරු'!$P$24:$Q$28,2))))</f>
        <v/>
      </c>
      <c r="AQ216" s="168" t="str">
        <f aca="false">IF(F216="","",IF(F216="-","-",IF(UPPER(F216)="AB","+",VLOOKUP(F216,'විෂය තොරතුරු'!$P$24:$Q$28,2))))</f>
        <v/>
      </c>
      <c r="AR216" s="168" t="str">
        <f aca="false">IF(G216="","",IF(G216="-","-",IF(UPPER(G216)="AB","+",VLOOKUP(G216,'විෂය තොරතුරු'!$P$24:$Q$28,2))))</f>
        <v/>
      </c>
      <c r="AS216" s="168" t="str">
        <f aca="false">IF(H216="","",IF(H216="-","-",IF(UPPER(H216)="AB","+",VLOOKUP(H216,'විෂය තොරතුරු'!$P$24:$Q$28,2))))</f>
        <v/>
      </c>
      <c r="AT216" s="168" t="str">
        <f aca="false">IF(I216="","",IF(I216="-","-",IF(UPPER(I216)="AB","+",VLOOKUP(I216,'විෂය තොරතුරු'!$P$24:$Q$28,2))))</f>
        <v/>
      </c>
      <c r="AU216" s="170" t="str">
        <f aca="false">IF(J216="","",IF(J216="-","-",IF(UPPER(J216)="AB","+",VLOOKUP(J216,'විෂය තොරතුරු'!$P$24:$Q$28,2))))</f>
        <v/>
      </c>
      <c r="AV216" s="171" t="str">
        <f aca="false">IF(K216="","",IF(K216="-","-",IF(UPPER(K216)="AB","+",VLOOKUP(K216,'විෂය තොරතුරු'!$P$24:$Q$28,2))))</f>
        <v/>
      </c>
      <c r="AW216" s="168" t="str">
        <f aca="false">IF(L216="","",IF(L216="-","-",IF(UPPER(L216)="AB","+",VLOOKUP(L216,'විෂය තොරතුරු'!$P$24:$Q$28,2))))</f>
        <v/>
      </c>
      <c r="AX216" s="168" t="str">
        <f aca="false">IF(M216="","",IF(M216="-","-",IF(UPPER(M216)="AB","+",VLOOKUP(M216,'විෂය තොරතුරු'!$P$24:$Q$28,2))))</f>
        <v/>
      </c>
      <c r="AY216" s="169" t="str">
        <f aca="false">IF(N216="","",IF(N216="-","-",IF(UPPER(N216)="AB","+",VLOOKUP(N216,'විෂය තොරතුරු'!$P$24:$Q$28,2))))</f>
        <v/>
      </c>
      <c r="AZ216" s="167" t="str">
        <f aca="false">IF(O216="","",IF(O216="-","-",IF(UPPER(O216)="AB","+",VLOOKUP(O216,'විෂය තොරතුරු'!$P$24:$Q$28,2))))</f>
        <v/>
      </c>
      <c r="BA216" s="168" t="str">
        <f aca="false">IF(P216="","",IF(P216="-","-",IF(UPPER(P216)="AB","+",VLOOKUP(P216,'විෂය තොරතුරු'!$P$24:$Q$28,2))))</f>
        <v/>
      </c>
      <c r="BB216" s="168" t="str">
        <f aca="false">IF(Q216="","",IF(Q216="-","-",IF(UPPER(Q216)="AB","+",VLOOKUP(Q216,'විෂය තොරතුරු'!$P$24:$Q$28,2))))</f>
        <v/>
      </c>
      <c r="BC216" s="168" t="str">
        <f aca="false">IF(R216="","",IF(R216="-","-",IF(UPPER(R216)="AB","+",VLOOKUP(R216,'විෂය තොරතුරු'!$P$24:$Q$28,2))))</f>
        <v/>
      </c>
      <c r="BD216" s="168" t="str">
        <f aca="false">IF(S216="","",IF(S216="-","-",IF(UPPER(S216)="AB","+",VLOOKUP(S216,'විෂය තොරතුරු'!$P$24:$Q$28,2))))</f>
        <v/>
      </c>
      <c r="BE216" s="168" t="str">
        <f aca="false">IF(T216="","",IF(T216="-","-",IF(UPPER(T216)="AB","+",VLOOKUP(T216,'විෂය තොරතුරු'!$P$24:$Q$28,2))))</f>
        <v/>
      </c>
      <c r="BF216" s="168" t="str">
        <f aca="false">IF(U216="","",IF(U216="-","-",IF(UPPER(U216)="AB","+",VLOOKUP(U216,'විෂය තොරතුරු'!$P$24:$Q$28,2))))</f>
        <v/>
      </c>
      <c r="BG216" s="170" t="str">
        <f aca="false">IF(V216="","",IF(V216="-","-",IF(UPPER(V216)="AB","+",VLOOKUP(V216,'විෂය තොරතුරු'!$P$24:$Q$28,2))))</f>
        <v/>
      </c>
      <c r="BH216" s="171" t="str">
        <f aca="false">IF(W216="","",IF(W216="-","-",IF(UPPER(W216)="AB","+",VLOOKUP(W216,'විෂය තොරතුරු'!$P$24:$Q$28,2))))</f>
        <v/>
      </c>
      <c r="BI216" s="168" t="str">
        <f aca="false">IF(X216="","",IF(X216="-","-",IF(UPPER(X216)="AB","+",VLOOKUP(X216,'විෂය තොරතුරු'!$P$24:$Q$28,2))))</f>
        <v/>
      </c>
      <c r="BJ216" s="168" t="str">
        <f aca="false">IF(Y216="","",IF(Y216="-","-",IF(UPPER(Y216)="AB","+",VLOOKUP(Y216,'විෂය තොරතුරු'!$P$24:$Q$28,2))))</f>
        <v/>
      </c>
      <c r="BK216" s="168" t="str">
        <f aca="false">IF(Z216="","",IF(Z216="-","-",IF(UPPER(Z216)="AB","+",VLOOKUP(Z216,'විෂය තොරතුරු'!$P$24:$Q$28,2))))</f>
        <v/>
      </c>
      <c r="BL216" s="168" t="str">
        <f aca="false">IF(AA216="","",IF(AA216="-","-",IF(UPPER(AA216)="AB","+",VLOOKUP(AA216,'විෂය තොරතුරු'!$P$24:$Q$28,2))))</f>
        <v/>
      </c>
      <c r="BM216" s="168" t="str">
        <f aca="false">IF(AB216="","",IF(AB216="-","-",IF(UPPER(AB216)="AB","+",VLOOKUP(AB216,'විෂය තොරතුරු'!$P$24:$Q$28,2))))</f>
        <v/>
      </c>
      <c r="BN216" s="168" t="str">
        <f aca="false">IF(AC216="","",IF(AC216="-","-",IF(UPPER(AC216)="AB","+",VLOOKUP(AC216,'විෂය තොරතුරු'!$P$24:$Q$28,2))))</f>
        <v/>
      </c>
      <c r="BO216" s="169" t="str">
        <f aca="false">IF(AD216="","",IF(AD216="-","-",IF(UPPER(AD216)="AB","+",VLOOKUP(AD216,'විෂය තොරතුරු'!$P$24:$Q$28,2))))</f>
        <v/>
      </c>
      <c r="BP216" s="171" t="str">
        <f aca="false">IF(AE216="","",IF(AE216="-","-",IF(UPPER(AE216)="AB","+",VLOOKUP(AE216,'විෂය තොරතුරු'!$P$24:$Q$28,2))))</f>
        <v/>
      </c>
      <c r="BQ216" s="168" t="str">
        <f aca="false">IF(AF216="","",IF(AF216="-","-",IF(UPPER(AF216)="AB","+",VLOOKUP(AF216,'විෂය තොරතුරු'!$P$24:$Q$28,2))))</f>
        <v/>
      </c>
      <c r="BR216" s="168" t="str">
        <f aca="false">IF(AG216="","",IF(AG216="-","-",IF(UPPER(AG216)="AB","+",VLOOKUP(AG216,'විෂය තොරතුරු'!$P$24:$Q$28,2))))</f>
        <v/>
      </c>
      <c r="BS216" s="168" t="str">
        <f aca="false">IF(AH216="","",IF(AH216="-","-",IF(UPPER(AH216)="AB","+",VLOOKUP(AH216,'විෂය තොරතුරු'!$P$24:$Q$28,2))))</f>
        <v/>
      </c>
      <c r="BT216" s="168" t="str">
        <f aca="false">IF(AI216="","",IF(AI216="-","-",IF(UPPER(AI216)="AB","+",VLOOKUP(AI216,'විෂය තොරතුරු'!$P$24:$Q$28,2))))</f>
        <v/>
      </c>
      <c r="BU216" s="168" t="str">
        <f aca="false">IF(AJ216="","",IF(AJ216="-","-",IF(UPPER(AJ216)="AB","+",VLOOKUP(AJ216,'විෂය තොරතුරු'!$P$24:$Q$28,2))))</f>
        <v/>
      </c>
      <c r="BV216" s="168" t="str">
        <f aca="false">IF(AK216="","",IF(AK216="-","-",IF(UPPER(AK216)="AB","+",VLOOKUP(AK216,'විෂය තොරතුරු'!$P$24:$Q$28,2))))</f>
        <v/>
      </c>
      <c r="BW216" s="169" t="str">
        <f aca="false">IF(AL216="","",IF(AL216="-","-",IF(UPPER(AL216)="AB","+",VLOOKUP(AL216,'විෂය තොරතුරු'!$P$24:$Q$28,2))))</f>
        <v/>
      </c>
      <c r="BX216" s="171" t="str">
        <f aca="false">IF($B216="","",COUNTIF($AP216:$BW216,"A"))</f>
        <v/>
      </c>
      <c r="BY216" s="171" t="str">
        <f aca="false">IF($B216="","",COUNTIF($AP216:$BW216,"B"))</f>
        <v/>
      </c>
      <c r="BZ216" s="171" t="str">
        <f aca="false">IF($B216="","",COUNTIF($AP216:$BW216,"C"))</f>
        <v/>
      </c>
      <c r="CA216" s="171" t="str">
        <f aca="false">IF($B216="","",COUNTIF($AP216:$BW216,"S"))</f>
        <v/>
      </c>
      <c r="CB216" s="171" t="str">
        <f aca="false">IF($B216="","",COUNTIF($AP216:$BW216,"W"))</f>
        <v/>
      </c>
      <c r="CC216" s="171" t="str">
        <f aca="false">IF(B216="","",SUM(BX216:CA216))</f>
        <v/>
      </c>
      <c r="CD216" s="169" t="str">
        <f aca="false">IF(B216="","",SUM(BX216:BZ216))</f>
        <v/>
      </c>
      <c r="CE216" s="172" t="str">
        <f aca="false">IF(B216="","",IF(AND(CC216&gt;=6,CD216&gt;=3,OR(E216&gt;=35,F216&gt;=35),L216&gt;=35),"6/3 සමත්",IF(AND(CC216&gt;=5,CD216&gt;=3,OR(E216&gt;=35,F216&gt;=35,L216&gt;=35)),"5/3 සමත්",IF(AND(CC216&gt;=4,CD216&gt;=1,OR(E216&gt;=20,F216&gt;=20,L216&gt;=20)),"සමත් කළ හැකි",IF(CB216=9,"W9","අසමත් ?")))))</f>
        <v/>
      </c>
    </row>
    <row r="217" customFormat="false" ht="13.8" hidden="false" customHeight="false" outlineLevel="0" collapsed="false">
      <c r="A217" s="160" t="n">
        <v>32</v>
      </c>
      <c r="B217" s="161"/>
      <c r="C217" s="161"/>
      <c r="D217" s="162"/>
      <c r="E217" s="163"/>
      <c r="F217" s="164"/>
      <c r="G217" s="163"/>
      <c r="H217" s="165"/>
      <c r="I217" s="165"/>
      <c r="J217" s="164"/>
      <c r="K217" s="163"/>
      <c r="L217" s="165"/>
      <c r="M217" s="165"/>
      <c r="N217" s="164"/>
      <c r="O217" s="163"/>
      <c r="P217" s="165"/>
      <c r="Q217" s="165"/>
      <c r="R217" s="165"/>
      <c r="S217" s="165"/>
      <c r="T217" s="165"/>
      <c r="U217" s="165"/>
      <c r="V217" s="164"/>
      <c r="W217" s="163"/>
      <c r="X217" s="165"/>
      <c r="Y217" s="165"/>
      <c r="Z217" s="165"/>
      <c r="AA217" s="165"/>
      <c r="AB217" s="165"/>
      <c r="AC217" s="165"/>
      <c r="AD217" s="164"/>
      <c r="AE217" s="163"/>
      <c r="AF217" s="165"/>
      <c r="AG217" s="165"/>
      <c r="AH217" s="165"/>
      <c r="AI217" s="165"/>
      <c r="AJ217" s="165"/>
      <c r="AK217" s="165"/>
      <c r="AL217" s="166"/>
      <c r="AM217" s="167" t="str">
        <f aca="false">IF(B217="","",SUM(E217:AL217))</f>
        <v/>
      </c>
      <c r="AN217" s="168" t="str">
        <f aca="false">IF(B217="","",AM217/9)</f>
        <v/>
      </c>
      <c r="AO217" s="169" t="str">
        <f aca="false">IF(B217="","",IF(AM217=0,"-",RANK(AM217,$AM$186:$AM$235,0)))</f>
        <v/>
      </c>
      <c r="AP217" s="167" t="str">
        <f aca="false">IF(E217="","",IF(E217="-","-",IF(UPPER(E217)="AB","+",VLOOKUP(E217,'විෂය තොරතුරු'!$P$24:$Q$28,2))))</f>
        <v/>
      </c>
      <c r="AQ217" s="168" t="str">
        <f aca="false">IF(F217="","",IF(F217="-","-",IF(UPPER(F217)="AB","+",VLOOKUP(F217,'විෂය තොරතුරු'!$P$24:$Q$28,2))))</f>
        <v/>
      </c>
      <c r="AR217" s="168" t="str">
        <f aca="false">IF(G217="","",IF(G217="-","-",IF(UPPER(G217)="AB","+",VLOOKUP(G217,'විෂය තොරතුරු'!$P$24:$Q$28,2))))</f>
        <v/>
      </c>
      <c r="AS217" s="168" t="str">
        <f aca="false">IF(H217="","",IF(H217="-","-",IF(UPPER(H217)="AB","+",VLOOKUP(H217,'විෂය තොරතුරු'!$P$24:$Q$28,2))))</f>
        <v/>
      </c>
      <c r="AT217" s="168" t="str">
        <f aca="false">IF(I217="","",IF(I217="-","-",IF(UPPER(I217)="AB","+",VLOOKUP(I217,'විෂය තොරතුරු'!$P$24:$Q$28,2))))</f>
        <v/>
      </c>
      <c r="AU217" s="170" t="str">
        <f aca="false">IF(J217="","",IF(J217="-","-",IF(UPPER(J217)="AB","+",VLOOKUP(J217,'විෂය තොරතුරු'!$P$24:$Q$28,2))))</f>
        <v/>
      </c>
      <c r="AV217" s="171" t="str">
        <f aca="false">IF(K217="","",IF(K217="-","-",IF(UPPER(K217)="AB","+",VLOOKUP(K217,'විෂය තොරතුරු'!$P$24:$Q$28,2))))</f>
        <v/>
      </c>
      <c r="AW217" s="168" t="str">
        <f aca="false">IF(L217="","",IF(L217="-","-",IF(UPPER(L217)="AB","+",VLOOKUP(L217,'විෂය තොරතුරු'!$P$24:$Q$28,2))))</f>
        <v/>
      </c>
      <c r="AX217" s="168" t="str">
        <f aca="false">IF(M217="","",IF(M217="-","-",IF(UPPER(M217)="AB","+",VLOOKUP(M217,'විෂය තොරතුරු'!$P$24:$Q$28,2))))</f>
        <v/>
      </c>
      <c r="AY217" s="169" t="str">
        <f aca="false">IF(N217="","",IF(N217="-","-",IF(UPPER(N217)="AB","+",VLOOKUP(N217,'විෂය තොරතුරු'!$P$24:$Q$28,2))))</f>
        <v/>
      </c>
      <c r="AZ217" s="167" t="str">
        <f aca="false">IF(O217="","",IF(O217="-","-",IF(UPPER(O217)="AB","+",VLOOKUP(O217,'විෂය තොරතුරු'!$P$24:$Q$28,2))))</f>
        <v/>
      </c>
      <c r="BA217" s="168" t="str">
        <f aca="false">IF(P217="","",IF(P217="-","-",IF(UPPER(P217)="AB","+",VLOOKUP(P217,'විෂය තොරතුරු'!$P$24:$Q$28,2))))</f>
        <v/>
      </c>
      <c r="BB217" s="168" t="str">
        <f aca="false">IF(Q217="","",IF(Q217="-","-",IF(UPPER(Q217)="AB","+",VLOOKUP(Q217,'විෂය තොරතුරු'!$P$24:$Q$28,2))))</f>
        <v/>
      </c>
      <c r="BC217" s="168" t="str">
        <f aca="false">IF(R217="","",IF(R217="-","-",IF(UPPER(R217)="AB","+",VLOOKUP(R217,'විෂය තොරතුරු'!$P$24:$Q$28,2))))</f>
        <v/>
      </c>
      <c r="BD217" s="168" t="str">
        <f aca="false">IF(S217="","",IF(S217="-","-",IF(UPPER(S217)="AB","+",VLOOKUP(S217,'විෂය තොරතුරු'!$P$24:$Q$28,2))))</f>
        <v/>
      </c>
      <c r="BE217" s="168" t="str">
        <f aca="false">IF(T217="","",IF(T217="-","-",IF(UPPER(T217)="AB","+",VLOOKUP(T217,'විෂය තොරතුරු'!$P$24:$Q$28,2))))</f>
        <v/>
      </c>
      <c r="BF217" s="168" t="str">
        <f aca="false">IF(U217="","",IF(U217="-","-",IF(UPPER(U217)="AB","+",VLOOKUP(U217,'විෂය තොරතුරු'!$P$24:$Q$28,2))))</f>
        <v/>
      </c>
      <c r="BG217" s="170" t="str">
        <f aca="false">IF(V217="","",IF(V217="-","-",IF(UPPER(V217)="AB","+",VLOOKUP(V217,'විෂය තොරතුරු'!$P$24:$Q$28,2))))</f>
        <v/>
      </c>
      <c r="BH217" s="171" t="str">
        <f aca="false">IF(W217="","",IF(W217="-","-",IF(UPPER(W217)="AB","+",VLOOKUP(W217,'විෂය තොරතුරු'!$P$24:$Q$28,2))))</f>
        <v/>
      </c>
      <c r="BI217" s="168" t="str">
        <f aca="false">IF(X217="","",IF(X217="-","-",IF(UPPER(X217)="AB","+",VLOOKUP(X217,'විෂය තොරතුරු'!$P$24:$Q$28,2))))</f>
        <v/>
      </c>
      <c r="BJ217" s="168" t="str">
        <f aca="false">IF(Y217="","",IF(Y217="-","-",IF(UPPER(Y217)="AB","+",VLOOKUP(Y217,'විෂය තොරතුරු'!$P$24:$Q$28,2))))</f>
        <v/>
      </c>
      <c r="BK217" s="168" t="str">
        <f aca="false">IF(Z217="","",IF(Z217="-","-",IF(UPPER(Z217)="AB","+",VLOOKUP(Z217,'විෂය තොරතුරු'!$P$24:$Q$28,2))))</f>
        <v/>
      </c>
      <c r="BL217" s="168" t="str">
        <f aca="false">IF(AA217="","",IF(AA217="-","-",IF(UPPER(AA217)="AB","+",VLOOKUP(AA217,'විෂය තොරතුරු'!$P$24:$Q$28,2))))</f>
        <v/>
      </c>
      <c r="BM217" s="168" t="str">
        <f aca="false">IF(AB217="","",IF(AB217="-","-",IF(UPPER(AB217)="AB","+",VLOOKUP(AB217,'විෂය තොරතුරු'!$P$24:$Q$28,2))))</f>
        <v/>
      </c>
      <c r="BN217" s="168" t="str">
        <f aca="false">IF(AC217="","",IF(AC217="-","-",IF(UPPER(AC217)="AB","+",VLOOKUP(AC217,'විෂය තොරතුරු'!$P$24:$Q$28,2))))</f>
        <v/>
      </c>
      <c r="BO217" s="169" t="str">
        <f aca="false">IF(AD217="","",IF(AD217="-","-",IF(UPPER(AD217)="AB","+",VLOOKUP(AD217,'විෂය තොරතුරු'!$P$24:$Q$28,2))))</f>
        <v/>
      </c>
      <c r="BP217" s="171" t="str">
        <f aca="false">IF(AE217="","",IF(AE217="-","-",IF(UPPER(AE217)="AB","+",VLOOKUP(AE217,'විෂය තොරතුරු'!$P$24:$Q$28,2))))</f>
        <v/>
      </c>
      <c r="BQ217" s="168" t="str">
        <f aca="false">IF(AF217="","",IF(AF217="-","-",IF(UPPER(AF217)="AB","+",VLOOKUP(AF217,'විෂය තොරතුරු'!$P$24:$Q$28,2))))</f>
        <v/>
      </c>
      <c r="BR217" s="168" t="str">
        <f aca="false">IF(AG217="","",IF(AG217="-","-",IF(UPPER(AG217)="AB","+",VLOOKUP(AG217,'විෂය තොරතුරු'!$P$24:$Q$28,2))))</f>
        <v/>
      </c>
      <c r="BS217" s="168" t="str">
        <f aca="false">IF(AH217="","",IF(AH217="-","-",IF(UPPER(AH217)="AB","+",VLOOKUP(AH217,'විෂය තොරතුරු'!$P$24:$Q$28,2))))</f>
        <v/>
      </c>
      <c r="BT217" s="168" t="str">
        <f aca="false">IF(AI217="","",IF(AI217="-","-",IF(UPPER(AI217)="AB","+",VLOOKUP(AI217,'විෂය තොරතුරු'!$P$24:$Q$28,2))))</f>
        <v/>
      </c>
      <c r="BU217" s="168" t="str">
        <f aca="false">IF(AJ217="","",IF(AJ217="-","-",IF(UPPER(AJ217)="AB","+",VLOOKUP(AJ217,'විෂය තොරතුරු'!$P$24:$Q$28,2))))</f>
        <v/>
      </c>
      <c r="BV217" s="168" t="str">
        <f aca="false">IF(AK217="","",IF(AK217="-","-",IF(UPPER(AK217)="AB","+",VLOOKUP(AK217,'විෂය තොරතුරු'!$P$24:$Q$28,2))))</f>
        <v/>
      </c>
      <c r="BW217" s="169" t="str">
        <f aca="false">IF(AL217="","",IF(AL217="-","-",IF(UPPER(AL217)="AB","+",VLOOKUP(AL217,'විෂය තොරතුරු'!$P$24:$Q$28,2))))</f>
        <v/>
      </c>
      <c r="BX217" s="171" t="str">
        <f aca="false">IF($B217="","",COUNTIF($AP217:$BW217,"A"))</f>
        <v/>
      </c>
      <c r="BY217" s="171" t="str">
        <f aca="false">IF($B217="","",COUNTIF($AP217:$BW217,"B"))</f>
        <v/>
      </c>
      <c r="BZ217" s="171" t="str">
        <f aca="false">IF($B217="","",COUNTIF($AP217:$BW217,"C"))</f>
        <v/>
      </c>
      <c r="CA217" s="171" t="str">
        <f aca="false">IF($B217="","",COUNTIF($AP217:$BW217,"S"))</f>
        <v/>
      </c>
      <c r="CB217" s="171" t="str">
        <f aca="false">IF($B217="","",COUNTIF($AP217:$BW217,"W"))</f>
        <v/>
      </c>
      <c r="CC217" s="171" t="str">
        <f aca="false">IF(B217="","",SUM(BX217:CA217))</f>
        <v/>
      </c>
      <c r="CD217" s="169" t="str">
        <f aca="false">IF(B217="","",SUM(BX217:BZ217))</f>
        <v/>
      </c>
      <c r="CE217" s="172" t="str">
        <f aca="false">IF(B217="","",IF(AND(CC217&gt;=6,CD217&gt;=3,OR(E217&gt;=35,F217&gt;=35),L217&gt;=35),"6/3 සමත්",IF(AND(CC217&gt;=5,CD217&gt;=3,OR(E217&gt;=35,F217&gt;=35,L217&gt;=35)),"5/3 සමත්",IF(AND(CC217&gt;=4,CD217&gt;=1,OR(E217&gt;=20,F217&gt;=20,L217&gt;=20)),"සමත් කළ හැකි",IF(CB217=9,"W9","අසමත් ?")))))</f>
        <v/>
      </c>
    </row>
    <row r="218" customFormat="false" ht="13.8" hidden="false" customHeight="false" outlineLevel="0" collapsed="false">
      <c r="A218" s="160" t="n">
        <v>33</v>
      </c>
      <c r="B218" s="161"/>
      <c r="C218" s="161"/>
      <c r="D218" s="162"/>
      <c r="E218" s="163"/>
      <c r="F218" s="164"/>
      <c r="G218" s="163"/>
      <c r="H218" s="165"/>
      <c r="I218" s="165"/>
      <c r="J218" s="164"/>
      <c r="K218" s="163"/>
      <c r="L218" s="165"/>
      <c r="M218" s="165"/>
      <c r="N218" s="164"/>
      <c r="O218" s="163"/>
      <c r="P218" s="165"/>
      <c r="Q218" s="165"/>
      <c r="R218" s="165"/>
      <c r="S218" s="165"/>
      <c r="T218" s="165"/>
      <c r="U218" s="165"/>
      <c r="V218" s="164"/>
      <c r="W218" s="163"/>
      <c r="X218" s="165"/>
      <c r="Y218" s="165"/>
      <c r="Z218" s="165"/>
      <c r="AA218" s="165"/>
      <c r="AB218" s="165"/>
      <c r="AC218" s="165"/>
      <c r="AD218" s="164"/>
      <c r="AE218" s="163"/>
      <c r="AF218" s="165"/>
      <c r="AG218" s="165"/>
      <c r="AH218" s="165"/>
      <c r="AI218" s="165"/>
      <c r="AJ218" s="165"/>
      <c r="AK218" s="165"/>
      <c r="AL218" s="166"/>
      <c r="AM218" s="167" t="str">
        <f aca="false">IF(B218="","",SUM(E218:AL218))</f>
        <v/>
      </c>
      <c r="AN218" s="168" t="str">
        <f aca="false">IF(B218="","",AM218/9)</f>
        <v/>
      </c>
      <c r="AO218" s="169" t="str">
        <f aca="false">IF(B218="","",IF(AM218=0,"-",RANK(AM218,$AM$186:$AM$235,0)))</f>
        <v/>
      </c>
      <c r="AP218" s="167" t="str">
        <f aca="false">IF(E218="","",IF(E218="-","-",IF(UPPER(E218)="AB","+",VLOOKUP(E218,'විෂය තොරතුරු'!$P$24:$Q$28,2))))</f>
        <v/>
      </c>
      <c r="AQ218" s="168" t="str">
        <f aca="false">IF(F218="","",IF(F218="-","-",IF(UPPER(F218)="AB","+",VLOOKUP(F218,'විෂය තොරතුරු'!$P$24:$Q$28,2))))</f>
        <v/>
      </c>
      <c r="AR218" s="168" t="str">
        <f aca="false">IF(G218="","",IF(G218="-","-",IF(UPPER(G218)="AB","+",VLOOKUP(G218,'විෂය තොරතුරු'!$P$24:$Q$28,2))))</f>
        <v/>
      </c>
      <c r="AS218" s="168" t="str">
        <f aca="false">IF(H218="","",IF(H218="-","-",IF(UPPER(H218)="AB","+",VLOOKUP(H218,'විෂය තොරතුරු'!$P$24:$Q$28,2))))</f>
        <v/>
      </c>
      <c r="AT218" s="168" t="str">
        <f aca="false">IF(I218="","",IF(I218="-","-",IF(UPPER(I218)="AB","+",VLOOKUP(I218,'විෂය තොරතුරු'!$P$24:$Q$28,2))))</f>
        <v/>
      </c>
      <c r="AU218" s="170" t="str">
        <f aca="false">IF(J218="","",IF(J218="-","-",IF(UPPER(J218)="AB","+",VLOOKUP(J218,'විෂය තොරතුරු'!$P$24:$Q$28,2))))</f>
        <v/>
      </c>
      <c r="AV218" s="171" t="str">
        <f aca="false">IF(K218="","",IF(K218="-","-",IF(UPPER(K218)="AB","+",VLOOKUP(K218,'විෂය තොරතුරු'!$P$24:$Q$28,2))))</f>
        <v/>
      </c>
      <c r="AW218" s="168" t="str">
        <f aca="false">IF(L218="","",IF(L218="-","-",IF(UPPER(L218)="AB","+",VLOOKUP(L218,'විෂය තොරතුරු'!$P$24:$Q$28,2))))</f>
        <v/>
      </c>
      <c r="AX218" s="168" t="str">
        <f aca="false">IF(M218="","",IF(M218="-","-",IF(UPPER(M218)="AB","+",VLOOKUP(M218,'විෂය තොරතුරු'!$P$24:$Q$28,2))))</f>
        <v/>
      </c>
      <c r="AY218" s="169" t="str">
        <f aca="false">IF(N218="","",IF(N218="-","-",IF(UPPER(N218)="AB","+",VLOOKUP(N218,'විෂය තොරතුරු'!$P$24:$Q$28,2))))</f>
        <v/>
      </c>
      <c r="AZ218" s="167" t="str">
        <f aca="false">IF(O218="","",IF(O218="-","-",IF(UPPER(O218)="AB","+",VLOOKUP(O218,'විෂය තොරතුරු'!$P$24:$Q$28,2))))</f>
        <v/>
      </c>
      <c r="BA218" s="168" t="str">
        <f aca="false">IF(P218="","",IF(P218="-","-",IF(UPPER(P218)="AB","+",VLOOKUP(P218,'විෂය තොරතුරු'!$P$24:$Q$28,2))))</f>
        <v/>
      </c>
      <c r="BB218" s="168" t="str">
        <f aca="false">IF(Q218="","",IF(Q218="-","-",IF(UPPER(Q218)="AB","+",VLOOKUP(Q218,'විෂය තොරතුරු'!$P$24:$Q$28,2))))</f>
        <v/>
      </c>
      <c r="BC218" s="168" t="str">
        <f aca="false">IF(R218="","",IF(R218="-","-",IF(UPPER(R218)="AB","+",VLOOKUP(R218,'විෂය තොරතුරු'!$P$24:$Q$28,2))))</f>
        <v/>
      </c>
      <c r="BD218" s="168" t="str">
        <f aca="false">IF(S218="","",IF(S218="-","-",IF(UPPER(S218)="AB","+",VLOOKUP(S218,'විෂය තොරතුරු'!$P$24:$Q$28,2))))</f>
        <v/>
      </c>
      <c r="BE218" s="168" t="str">
        <f aca="false">IF(T218="","",IF(T218="-","-",IF(UPPER(T218)="AB","+",VLOOKUP(T218,'විෂය තොරතුරු'!$P$24:$Q$28,2))))</f>
        <v/>
      </c>
      <c r="BF218" s="168" t="str">
        <f aca="false">IF(U218="","",IF(U218="-","-",IF(UPPER(U218)="AB","+",VLOOKUP(U218,'විෂය තොරතුරු'!$P$24:$Q$28,2))))</f>
        <v/>
      </c>
      <c r="BG218" s="170" t="str">
        <f aca="false">IF(V218="","",IF(V218="-","-",IF(UPPER(V218)="AB","+",VLOOKUP(V218,'විෂය තොරතුරු'!$P$24:$Q$28,2))))</f>
        <v/>
      </c>
      <c r="BH218" s="171" t="str">
        <f aca="false">IF(W218="","",IF(W218="-","-",IF(UPPER(W218)="AB","+",VLOOKUP(W218,'විෂය තොරතුරු'!$P$24:$Q$28,2))))</f>
        <v/>
      </c>
      <c r="BI218" s="168" t="str">
        <f aca="false">IF(X218="","",IF(X218="-","-",IF(UPPER(X218)="AB","+",VLOOKUP(X218,'විෂය තොරතුරු'!$P$24:$Q$28,2))))</f>
        <v/>
      </c>
      <c r="BJ218" s="168" t="str">
        <f aca="false">IF(Y218="","",IF(Y218="-","-",IF(UPPER(Y218)="AB","+",VLOOKUP(Y218,'විෂය තොරතුරු'!$P$24:$Q$28,2))))</f>
        <v/>
      </c>
      <c r="BK218" s="168" t="str">
        <f aca="false">IF(Z218="","",IF(Z218="-","-",IF(UPPER(Z218)="AB","+",VLOOKUP(Z218,'විෂය තොරතුරු'!$P$24:$Q$28,2))))</f>
        <v/>
      </c>
      <c r="BL218" s="168" t="str">
        <f aca="false">IF(AA218="","",IF(AA218="-","-",IF(UPPER(AA218)="AB","+",VLOOKUP(AA218,'විෂය තොරතුරු'!$P$24:$Q$28,2))))</f>
        <v/>
      </c>
      <c r="BM218" s="168" t="str">
        <f aca="false">IF(AB218="","",IF(AB218="-","-",IF(UPPER(AB218)="AB","+",VLOOKUP(AB218,'විෂය තොරතුරු'!$P$24:$Q$28,2))))</f>
        <v/>
      </c>
      <c r="BN218" s="168" t="str">
        <f aca="false">IF(AC218="","",IF(AC218="-","-",IF(UPPER(AC218)="AB","+",VLOOKUP(AC218,'විෂය තොරතුරු'!$P$24:$Q$28,2))))</f>
        <v/>
      </c>
      <c r="BO218" s="169" t="str">
        <f aca="false">IF(AD218="","",IF(AD218="-","-",IF(UPPER(AD218)="AB","+",VLOOKUP(AD218,'විෂය තොරතුරු'!$P$24:$Q$28,2))))</f>
        <v/>
      </c>
      <c r="BP218" s="171" t="str">
        <f aca="false">IF(AE218="","",IF(AE218="-","-",IF(UPPER(AE218)="AB","+",VLOOKUP(AE218,'විෂය තොරතුරු'!$P$24:$Q$28,2))))</f>
        <v/>
      </c>
      <c r="BQ218" s="168" t="str">
        <f aca="false">IF(AF218="","",IF(AF218="-","-",IF(UPPER(AF218)="AB","+",VLOOKUP(AF218,'විෂය තොරතුරු'!$P$24:$Q$28,2))))</f>
        <v/>
      </c>
      <c r="BR218" s="168" t="str">
        <f aca="false">IF(AG218="","",IF(AG218="-","-",IF(UPPER(AG218)="AB","+",VLOOKUP(AG218,'විෂය තොරතුරු'!$P$24:$Q$28,2))))</f>
        <v/>
      </c>
      <c r="BS218" s="168" t="str">
        <f aca="false">IF(AH218="","",IF(AH218="-","-",IF(UPPER(AH218)="AB","+",VLOOKUP(AH218,'විෂය තොරතුරු'!$P$24:$Q$28,2))))</f>
        <v/>
      </c>
      <c r="BT218" s="168" t="str">
        <f aca="false">IF(AI218="","",IF(AI218="-","-",IF(UPPER(AI218)="AB","+",VLOOKUP(AI218,'විෂය තොරතුරු'!$P$24:$Q$28,2))))</f>
        <v/>
      </c>
      <c r="BU218" s="168" t="str">
        <f aca="false">IF(AJ218="","",IF(AJ218="-","-",IF(UPPER(AJ218)="AB","+",VLOOKUP(AJ218,'විෂය තොරතුරු'!$P$24:$Q$28,2))))</f>
        <v/>
      </c>
      <c r="BV218" s="168" t="str">
        <f aca="false">IF(AK218="","",IF(AK218="-","-",IF(UPPER(AK218)="AB","+",VLOOKUP(AK218,'විෂය තොරතුරු'!$P$24:$Q$28,2))))</f>
        <v/>
      </c>
      <c r="BW218" s="169" t="str">
        <f aca="false">IF(AL218="","",IF(AL218="-","-",IF(UPPER(AL218)="AB","+",VLOOKUP(AL218,'විෂය තොරතුරු'!$P$24:$Q$28,2))))</f>
        <v/>
      </c>
      <c r="BX218" s="171" t="str">
        <f aca="false">IF($B218="","",COUNTIF($AP218:$BW218,"A"))</f>
        <v/>
      </c>
      <c r="BY218" s="171" t="str">
        <f aca="false">IF($B218="","",COUNTIF($AP218:$BW218,"B"))</f>
        <v/>
      </c>
      <c r="BZ218" s="171" t="str">
        <f aca="false">IF($B218="","",COUNTIF($AP218:$BW218,"C"))</f>
        <v/>
      </c>
      <c r="CA218" s="171" t="str">
        <f aca="false">IF($B218="","",COUNTIF($AP218:$BW218,"S"))</f>
        <v/>
      </c>
      <c r="CB218" s="171" t="str">
        <f aca="false">IF($B218="","",COUNTIF($AP218:$BW218,"W"))</f>
        <v/>
      </c>
      <c r="CC218" s="171" t="str">
        <f aca="false">IF(B218="","",SUM(BX218:CA218))</f>
        <v/>
      </c>
      <c r="CD218" s="169" t="str">
        <f aca="false">IF(B218="","",SUM(BX218:BZ218))</f>
        <v/>
      </c>
      <c r="CE218" s="172" t="str">
        <f aca="false">IF(B218="","",IF(AND(CC218&gt;=6,CD218&gt;=3,OR(E218&gt;=35,F218&gt;=35),L218&gt;=35),"6/3 සමත්",IF(AND(CC218&gt;=5,CD218&gt;=3,OR(E218&gt;=35,F218&gt;=35,L218&gt;=35)),"5/3 සමත්",IF(AND(CC218&gt;=4,CD218&gt;=1,OR(E218&gt;=20,F218&gt;=20,L218&gt;=20)),"සමත් කළ හැකි",IF(CB218=9,"W9","අසමත් ?")))))</f>
        <v/>
      </c>
    </row>
    <row r="219" customFormat="false" ht="13.8" hidden="false" customHeight="false" outlineLevel="0" collapsed="false">
      <c r="A219" s="160" t="n">
        <v>34</v>
      </c>
      <c r="B219" s="161"/>
      <c r="C219" s="161"/>
      <c r="D219" s="162"/>
      <c r="E219" s="163"/>
      <c r="F219" s="164"/>
      <c r="G219" s="163"/>
      <c r="H219" s="165"/>
      <c r="I219" s="165"/>
      <c r="J219" s="164"/>
      <c r="K219" s="163"/>
      <c r="L219" s="165"/>
      <c r="M219" s="165"/>
      <c r="N219" s="164"/>
      <c r="O219" s="163"/>
      <c r="P219" s="165"/>
      <c r="Q219" s="165"/>
      <c r="R219" s="165"/>
      <c r="S219" s="165"/>
      <c r="T219" s="165"/>
      <c r="U219" s="165"/>
      <c r="V219" s="164"/>
      <c r="W219" s="163"/>
      <c r="X219" s="165"/>
      <c r="Y219" s="165"/>
      <c r="Z219" s="165"/>
      <c r="AA219" s="165"/>
      <c r="AB219" s="165"/>
      <c r="AC219" s="165"/>
      <c r="AD219" s="164"/>
      <c r="AE219" s="163"/>
      <c r="AF219" s="165"/>
      <c r="AG219" s="165"/>
      <c r="AH219" s="165"/>
      <c r="AI219" s="165"/>
      <c r="AJ219" s="165"/>
      <c r="AK219" s="165"/>
      <c r="AL219" s="166"/>
      <c r="AM219" s="167" t="str">
        <f aca="false">IF(B219="","",SUM(E219:AL219))</f>
        <v/>
      </c>
      <c r="AN219" s="168" t="str">
        <f aca="false">IF(B219="","",AM219/9)</f>
        <v/>
      </c>
      <c r="AO219" s="169" t="str">
        <f aca="false">IF(B219="","",IF(AM219=0,"-",RANK(AM219,$AM$186:$AM$235,0)))</f>
        <v/>
      </c>
      <c r="AP219" s="167" t="str">
        <f aca="false">IF(E219="","",IF(E219="-","-",IF(UPPER(E219)="AB","+",VLOOKUP(E219,'විෂය තොරතුරු'!$P$24:$Q$28,2))))</f>
        <v/>
      </c>
      <c r="AQ219" s="168" t="str">
        <f aca="false">IF(F219="","",IF(F219="-","-",IF(UPPER(F219)="AB","+",VLOOKUP(F219,'විෂය තොරතුරු'!$P$24:$Q$28,2))))</f>
        <v/>
      </c>
      <c r="AR219" s="168" t="str">
        <f aca="false">IF(G219="","",IF(G219="-","-",IF(UPPER(G219)="AB","+",VLOOKUP(G219,'විෂය තොරතුරු'!$P$24:$Q$28,2))))</f>
        <v/>
      </c>
      <c r="AS219" s="168" t="str">
        <f aca="false">IF(H219="","",IF(H219="-","-",IF(UPPER(H219)="AB","+",VLOOKUP(H219,'විෂය තොරතුරු'!$P$24:$Q$28,2))))</f>
        <v/>
      </c>
      <c r="AT219" s="168" t="str">
        <f aca="false">IF(I219="","",IF(I219="-","-",IF(UPPER(I219)="AB","+",VLOOKUP(I219,'විෂය තොරතුරු'!$P$24:$Q$28,2))))</f>
        <v/>
      </c>
      <c r="AU219" s="170" t="str">
        <f aca="false">IF(J219="","",IF(J219="-","-",IF(UPPER(J219)="AB","+",VLOOKUP(J219,'විෂය තොරතුරු'!$P$24:$Q$28,2))))</f>
        <v/>
      </c>
      <c r="AV219" s="171" t="str">
        <f aca="false">IF(K219="","",IF(K219="-","-",IF(UPPER(K219)="AB","+",VLOOKUP(K219,'විෂය තොරතුරු'!$P$24:$Q$28,2))))</f>
        <v/>
      </c>
      <c r="AW219" s="168" t="str">
        <f aca="false">IF(L219="","",IF(L219="-","-",IF(UPPER(L219)="AB","+",VLOOKUP(L219,'විෂය තොරතුරු'!$P$24:$Q$28,2))))</f>
        <v/>
      </c>
      <c r="AX219" s="168" t="str">
        <f aca="false">IF(M219="","",IF(M219="-","-",IF(UPPER(M219)="AB","+",VLOOKUP(M219,'විෂය තොරතුරු'!$P$24:$Q$28,2))))</f>
        <v/>
      </c>
      <c r="AY219" s="169" t="str">
        <f aca="false">IF(N219="","",IF(N219="-","-",IF(UPPER(N219)="AB","+",VLOOKUP(N219,'විෂය තොරතුරු'!$P$24:$Q$28,2))))</f>
        <v/>
      </c>
      <c r="AZ219" s="167" t="str">
        <f aca="false">IF(O219="","",IF(O219="-","-",IF(UPPER(O219)="AB","+",VLOOKUP(O219,'විෂය තොරතුරු'!$P$24:$Q$28,2))))</f>
        <v/>
      </c>
      <c r="BA219" s="168" t="str">
        <f aca="false">IF(P219="","",IF(P219="-","-",IF(UPPER(P219)="AB","+",VLOOKUP(P219,'විෂය තොරතුරු'!$P$24:$Q$28,2))))</f>
        <v/>
      </c>
      <c r="BB219" s="168" t="str">
        <f aca="false">IF(Q219="","",IF(Q219="-","-",IF(UPPER(Q219)="AB","+",VLOOKUP(Q219,'විෂය තොරතුරු'!$P$24:$Q$28,2))))</f>
        <v/>
      </c>
      <c r="BC219" s="168" t="str">
        <f aca="false">IF(R219="","",IF(R219="-","-",IF(UPPER(R219)="AB","+",VLOOKUP(R219,'විෂය තොරතුරු'!$P$24:$Q$28,2))))</f>
        <v/>
      </c>
      <c r="BD219" s="168" t="str">
        <f aca="false">IF(S219="","",IF(S219="-","-",IF(UPPER(S219)="AB","+",VLOOKUP(S219,'විෂය තොරතුරු'!$P$24:$Q$28,2))))</f>
        <v/>
      </c>
      <c r="BE219" s="168" t="str">
        <f aca="false">IF(T219="","",IF(T219="-","-",IF(UPPER(T219)="AB","+",VLOOKUP(T219,'විෂය තොරතුරු'!$P$24:$Q$28,2))))</f>
        <v/>
      </c>
      <c r="BF219" s="168" t="str">
        <f aca="false">IF(U219="","",IF(U219="-","-",IF(UPPER(U219)="AB","+",VLOOKUP(U219,'විෂය තොරතුරු'!$P$24:$Q$28,2))))</f>
        <v/>
      </c>
      <c r="BG219" s="170" t="str">
        <f aca="false">IF(V219="","",IF(V219="-","-",IF(UPPER(V219)="AB","+",VLOOKUP(V219,'විෂය තොරතුරු'!$P$24:$Q$28,2))))</f>
        <v/>
      </c>
      <c r="BH219" s="171" t="str">
        <f aca="false">IF(W219="","",IF(W219="-","-",IF(UPPER(W219)="AB","+",VLOOKUP(W219,'විෂය තොරතුරු'!$P$24:$Q$28,2))))</f>
        <v/>
      </c>
      <c r="BI219" s="168" t="str">
        <f aca="false">IF(X219="","",IF(X219="-","-",IF(UPPER(X219)="AB","+",VLOOKUP(X219,'විෂය තොරතුරු'!$P$24:$Q$28,2))))</f>
        <v/>
      </c>
      <c r="BJ219" s="168" t="str">
        <f aca="false">IF(Y219="","",IF(Y219="-","-",IF(UPPER(Y219)="AB","+",VLOOKUP(Y219,'විෂය තොරතුරු'!$P$24:$Q$28,2))))</f>
        <v/>
      </c>
      <c r="BK219" s="168" t="str">
        <f aca="false">IF(Z219="","",IF(Z219="-","-",IF(UPPER(Z219)="AB","+",VLOOKUP(Z219,'විෂය තොරතුරු'!$P$24:$Q$28,2))))</f>
        <v/>
      </c>
      <c r="BL219" s="168" t="str">
        <f aca="false">IF(AA219="","",IF(AA219="-","-",IF(UPPER(AA219)="AB","+",VLOOKUP(AA219,'විෂය තොරතුරු'!$P$24:$Q$28,2))))</f>
        <v/>
      </c>
      <c r="BM219" s="168" t="str">
        <f aca="false">IF(AB219="","",IF(AB219="-","-",IF(UPPER(AB219)="AB","+",VLOOKUP(AB219,'විෂය තොරතුරු'!$P$24:$Q$28,2))))</f>
        <v/>
      </c>
      <c r="BN219" s="168" t="str">
        <f aca="false">IF(AC219="","",IF(AC219="-","-",IF(UPPER(AC219)="AB","+",VLOOKUP(AC219,'විෂය තොරතුරු'!$P$24:$Q$28,2))))</f>
        <v/>
      </c>
      <c r="BO219" s="169" t="str">
        <f aca="false">IF(AD219="","",IF(AD219="-","-",IF(UPPER(AD219)="AB","+",VLOOKUP(AD219,'විෂය තොරතුරු'!$P$24:$Q$28,2))))</f>
        <v/>
      </c>
      <c r="BP219" s="171" t="str">
        <f aca="false">IF(AE219="","",IF(AE219="-","-",IF(UPPER(AE219)="AB","+",VLOOKUP(AE219,'විෂය තොරතුරු'!$P$24:$Q$28,2))))</f>
        <v/>
      </c>
      <c r="BQ219" s="168" t="str">
        <f aca="false">IF(AF219="","",IF(AF219="-","-",IF(UPPER(AF219)="AB","+",VLOOKUP(AF219,'විෂය තොරතුරු'!$P$24:$Q$28,2))))</f>
        <v/>
      </c>
      <c r="BR219" s="168" t="str">
        <f aca="false">IF(AG219="","",IF(AG219="-","-",IF(UPPER(AG219)="AB","+",VLOOKUP(AG219,'විෂය තොරතුරු'!$P$24:$Q$28,2))))</f>
        <v/>
      </c>
      <c r="BS219" s="168" t="str">
        <f aca="false">IF(AH219="","",IF(AH219="-","-",IF(UPPER(AH219)="AB","+",VLOOKUP(AH219,'විෂය තොරතුරු'!$P$24:$Q$28,2))))</f>
        <v/>
      </c>
      <c r="BT219" s="168" t="str">
        <f aca="false">IF(AI219="","",IF(AI219="-","-",IF(UPPER(AI219)="AB","+",VLOOKUP(AI219,'විෂය තොරතුරු'!$P$24:$Q$28,2))))</f>
        <v/>
      </c>
      <c r="BU219" s="168" t="str">
        <f aca="false">IF(AJ219="","",IF(AJ219="-","-",IF(UPPER(AJ219)="AB","+",VLOOKUP(AJ219,'විෂය තොරතුරු'!$P$24:$Q$28,2))))</f>
        <v/>
      </c>
      <c r="BV219" s="168" t="str">
        <f aca="false">IF(AK219="","",IF(AK219="-","-",IF(UPPER(AK219)="AB","+",VLOOKUP(AK219,'විෂය තොරතුරු'!$P$24:$Q$28,2))))</f>
        <v/>
      </c>
      <c r="BW219" s="169" t="str">
        <f aca="false">IF(AL219="","",IF(AL219="-","-",IF(UPPER(AL219)="AB","+",VLOOKUP(AL219,'විෂය තොරතුරු'!$P$24:$Q$28,2))))</f>
        <v/>
      </c>
      <c r="BX219" s="171" t="str">
        <f aca="false">IF($B219="","",COUNTIF($AP219:$BW219,"A"))</f>
        <v/>
      </c>
      <c r="BY219" s="171" t="str">
        <f aca="false">IF($B219="","",COUNTIF($AP219:$BW219,"B"))</f>
        <v/>
      </c>
      <c r="BZ219" s="171" t="str">
        <f aca="false">IF($B219="","",COUNTIF($AP219:$BW219,"C"))</f>
        <v/>
      </c>
      <c r="CA219" s="171" t="str">
        <f aca="false">IF($B219="","",COUNTIF($AP219:$BW219,"S"))</f>
        <v/>
      </c>
      <c r="CB219" s="171" t="str">
        <f aca="false">IF($B219="","",COUNTIF($AP219:$BW219,"W"))</f>
        <v/>
      </c>
      <c r="CC219" s="171" t="str">
        <f aca="false">IF(B219="","",SUM(BX219:CA219))</f>
        <v/>
      </c>
      <c r="CD219" s="169" t="str">
        <f aca="false">IF(B219="","",SUM(BX219:BZ219))</f>
        <v/>
      </c>
      <c r="CE219" s="172" t="str">
        <f aca="false">IF(B219="","",IF(AND(CC219&gt;=6,CD219&gt;=3,OR(E219&gt;=35,F219&gt;=35),L219&gt;=35),"6/3 සමත්",IF(AND(CC219&gt;=5,CD219&gt;=3,OR(E219&gt;=35,F219&gt;=35,L219&gt;=35)),"5/3 සමත්",IF(AND(CC219&gt;=4,CD219&gt;=1,OR(E219&gt;=20,F219&gt;=20,L219&gt;=20)),"සමත් කළ හැකි",IF(CB219=9,"W9","අසමත් ?")))))</f>
        <v/>
      </c>
    </row>
    <row r="220" customFormat="false" ht="13.8" hidden="false" customHeight="false" outlineLevel="0" collapsed="false">
      <c r="A220" s="160" t="n">
        <v>35</v>
      </c>
      <c r="B220" s="161"/>
      <c r="C220" s="161"/>
      <c r="D220" s="162"/>
      <c r="E220" s="163"/>
      <c r="F220" s="164"/>
      <c r="G220" s="163"/>
      <c r="H220" s="165"/>
      <c r="I220" s="165"/>
      <c r="J220" s="164"/>
      <c r="K220" s="163"/>
      <c r="L220" s="165"/>
      <c r="M220" s="165"/>
      <c r="N220" s="164"/>
      <c r="O220" s="163"/>
      <c r="P220" s="165"/>
      <c r="Q220" s="165"/>
      <c r="R220" s="165"/>
      <c r="S220" s="165"/>
      <c r="T220" s="165"/>
      <c r="U220" s="165"/>
      <c r="V220" s="164"/>
      <c r="W220" s="163"/>
      <c r="X220" s="165"/>
      <c r="Y220" s="165"/>
      <c r="Z220" s="165"/>
      <c r="AA220" s="165"/>
      <c r="AB220" s="165"/>
      <c r="AC220" s="165"/>
      <c r="AD220" s="164"/>
      <c r="AE220" s="163"/>
      <c r="AF220" s="165"/>
      <c r="AG220" s="165"/>
      <c r="AH220" s="165"/>
      <c r="AI220" s="165"/>
      <c r="AJ220" s="165"/>
      <c r="AK220" s="165"/>
      <c r="AL220" s="166"/>
      <c r="AM220" s="167" t="str">
        <f aca="false">IF(B220="","",SUM(E220:AL220))</f>
        <v/>
      </c>
      <c r="AN220" s="168" t="str">
        <f aca="false">IF(B220="","",AM220/9)</f>
        <v/>
      </c>
      <c r="AO220" s="169" t="str">
        <f aca="false">IF(B220="","",IF(AM220=0,"-",RANK(AM220,$AM$186:$AM$235,0)))</f>
        <v/>
      </c>
      <c r="AP220" s="167" t="str">
        <f aca="false">IF(E220="","",IF(E220="-","-",IF(UPPER(E220)="AB","+",VLOOKUP(E220,'විෂය තොරතුරු'!$P$24:$Q$28,2))))</f>
        <v/>
      </c>
      <c r="AQ220" s="168" t="str">
        <f aca="false">IF(F220="","",IF(F220="-","-",IF(UPPER(F220)="AB","+",VLOOKUP(F220,'විෂය තොරතුරු'!$P$24:$Q$28,2))))</f>
        <v/>
      </c>
      <c r="AR220" s="168" t="str">
        <f aca="false">IF(G220="","",IF(G220="-","-",IF(UPPER(G220)="AB","+",VLOOKUP(G220,'විෂය තොරතුරු'!$P$24:$Q$28,2))))</f>
        <v/>
      </c>
      <c r="AS220" s="168" t="str">
        <f aca="false">IF(H220="","",IF(H220="-","-",IF(UPPER(H220)="AB","+",VLOOKUP(H220,'විෂය තොරතුරු'!$P$24:$Q$28,2))))</f>
        <v/>
      </c>
      <c r="AT220" s="168" t="str">
        <f aca="false">IF(I220="","",IF(I220="-","-",IF(UPPER(I220)="AB","+",VLOOKUP(I220,'විෂය තොරතුරු'!$P$24:$Q$28,2))))</f>
        <v/>
      </c>
      <c r="AU220" s="170" t="str">
        <f aca="false">IF(J220="","",IF(J220="-","-",IF(UPPER(J220)="AB","+",VLOOKUP(J220,'විෂය තොරතුරු'!$P$24:$Q$28,2))))</f>
        <v/>
      </c>
      <c r="AV220" s="171" t="str">
        <f aca="false">IF(K220="","",IF(K220="-","-",IF(UPPER(K220)="AB","+",VLOOKUP(K220,'විෂය තොරතුරු'!$P$24:$Q$28,2))))</f>
        <v/>
      </c>
      <c r="AW220" s="168" t="str">
        <f aca="false">IF(L220="","",IF(L220="-","-",IF(UPPER(L220)="AB","+",VLOOKUP(L220,'විෂය තොරතුරු'!$P$24:$Q$28,2))))</f>
        <v/>
      </c>
      <c r="AX220" s="168" t="str">
        <f aca="false">IF(M220="","",IF(M220="-","-",IF(UPPER(M220)="AB","+",VLOOKUP(M220,'විෂය තොරතුරු'!$P$24:$Q$28,2))))</f>
        <v/>
      </c>
      <c r="AY220" s="169" t="str">
        <f aca="false">IF(N220="","",IF(N220="-","-",IF(UPPER(N220)="AB","+",VLOOKUP(N220,'විෂය තොරතුරු'!$P$24:$Q$28,2))))</f>
        <v/>
      </c>
      <c r="AZ220" s="167" t="str">
        <f aca="false">IF(O220="","",IF(O220="-","-",IF(UPPER(O220)="AB","+",VLOOKUP(O220,'විෂය තොරතුරු'!$P$24:$Q$28,2))))</f>
        <v/>
      </c>
      <c r="BA220" s="168" t="str">
        <f aca="false">IF(P220="","",IF(P220="-","-",IF(UPPER(P220)="AB","+",VLOOKUP(P220,'විෂය තොරතුරු'!$P$24:$Q$28,2))))</f>
        <v/>
      </c>
      <c r="BB220" s="168" t="str">
        <f aca="false">IF(Q220="","",IF(Q220="-","-",IF(UPPER(Q220)="AB","+",VLOOKUP(Q220,'විෂය තොරතුරු'!$P$24:$Q$28,2))))</f>
        <v/>
      </c>
      <c r="BC220" s="168" t="str">
        <f aca="false">IF(R220="","",IF(R220="-","-",IF(UPPER(R220)="AB","+",VLOOKUP(R220,'විෂය තොරතුරු'!$P$24:$Q$28,2))))</f>
        <v/>
      </c>
      <c r="BD220" s="168" t="str">
        <f aca="false">IF(S220="","",IF(S220="-","-",IF(UPPER(S220)="AB","+",VLOOKUP(S220,'විෂය තොරතුරු'!$P$24:$Q$28,2))))</f>
        <v/>
      </c>
      <c r="BE220" s="168" t="str">
        <f aca="false">IF(T220="","",IF(T220="-","-",IF(UPPER(T220)="AB","+",VLOOKUP(T220,'විෂය තොරතුරු'!$P$24:$Q$28,2))))</f>
        <v/>
      </c>
      <c r="BF220" s="168" t="str">
        <f aca="false">IF(U220="","",IF(U220="-","-",IF(UPPER(U220)="AB","+",VLOOKUP(U220,'විෂය තොරතුරු'!$P$24:$Q$28,2))))</f>
        <v/>
      </c>
      <c r="BG220" s="170" t="str">
        <f aca="false">IF(V220="","",IF(V220="-","-",IF(UPPER(V220)="AB","+",VLOOKUP(V220,'විෂය තොරතුරු'!$P$24:$Q$28,2))))</f>
        <v/>
      </c>
      <c r="BH220" s="171" t="str">
        <f aca="false">IF(W220="","",IF(W220="-","-",IF(UPPER(W220)="AB","+",VLOOKUP(W220,'විෂය තොරතුරු'!$P$24:$Q$28,2))))</f>
        <v/>
      </c>
      <c r="BI220" s="168" t="str">
        <f aca="false">IF(X220="","",IF(X220="-","-",IF(UPPER(X220)="AB","+",VLOOKUP(X220,'විෂය තොරතුරු'!$P$24:$Q$28,2))))</f>
        <v/>
      </c>
      <c r="BJ220" s="168" t="str">
        <f aca="false">IF(Y220="","",IF(Y220="-","-",IF(UPPER(Y220)="AB","+",VLOOKUP(Y220,'විෂය තොරතුරු'!$P$24:$Q$28,2))))</f>
        <v/>
      </c>
      <c r="BK220" s="168" t="str">
        <f aca="false">IF(Z220="","",IF(Z220="-","-",IF(UPPER(Z220)="AB","+",VLOOKUP(Z220,'විෂය තොරතුරු'!$P$24:$Q$28,2))))</f>
        <v/>
      </c>
      <c r="BL220" s="168" t="str">
        <f aca="false">IF(AA220="","",IF(AA220="-","-",IF(UPPER(AA220)="AB","+",VLOOKUP(AA220,'විෂය තොරතුරු'!$P$24:$Q$28,2))))</f>
        <v/>
      </c>
      <c r="BM220" s="168" t="str">
        <f aca="false">IF(AB220="","",IF(AB220="-","-",IF(UPPER(AB220)="AB","+",VLOOKUP(AB220,'විෂය තොරතුරු'!$P$24:$Q$28,2))))</f>
        <v/>
      </c>
      <c r="BN220" s="168" t="str">
        <f aca="false">IF(AC220="","",IF(AC220="-","-",IF(UPPER(AC220)="AB","+",VLOOKUP(AC220,'විෂය තොරතුරු'!$P$24:$Q$28,2))))</f>
        <v/>
      </c>
      <c r="BO220" s="169" t="str">
        <f aca="false">IF(AD220="","",IF(AD220="-","-",IF(UPPER(AD220)="AB","+",VLOOKUP(AD220,'විෂය තොරතුරු'!$P$24:$Q$28,2))))</f>
        <v/>
      </c>
      <c r="BP220" s="171" t="str">
        <f aca="false">IF(AE220="","",IF(AE220="-","-",IF(UPPER(AE220)="AB","+",VLOOKUP(AE220,'විෂය තොරතුරු'!$P$24:$Q$28,2))))</f>
        <v/>
      </c>
      <c r="BQ220" s="168" t="str">
        <f aca="false">IF(AF220="","",IF(AF220="-","-",IF(UPPER(AF220)="AB","+",VLOOKUP(AF220,'විෂය තොරතුරු'!$P$24:$Q$28,2))))</f>
        <v/>
      </c>
      <c r="BR220" s="168" t="str">
        <f aca="false">IF(AG220="","",IF(AG220="-","-",IF(UPPER(AG220)="AB","+",VLOOKUP(AG220,'විෂය තොරතුරු'!$P$24:$Q$28,2))))</f>
        <v/>
      </c>
      <c r="BS220" s="168" t="str">
        <f aca="false">IF(AH220="","",IF(AH220="-","-",IF(UPPER(AH220)="AB","+",VLOOKUP(AH220,'විෂය තොරතුරු'!$P$24:$Q$28,2))))</f>
        <v/>
      </c>
      <c r="BT220" s="168" t="str">
        <f aca="false">IF(AI220="","",IF(AI220="-","-",IF(UPPER(AI220)="AB","+",VLOOKUP(AI220,'විෂය තොරතුරු'!$P$24:$Q$28,2))))</f>
        <v/>
      </c>
      <c r="BU220" s="168" t="str">
        <f aca="false">IF(AJ220="","",IF(AJ220="-","-",IF(UPPER(AJ220)="AB","+",VLOOKUP(AJ220,'විෂය තොරතුරු'!$P$24:$Q$28,2))))</f>
        <v/>
      </c>
      <c r="BV220" s="168" t="str">
        <f aca="false">IF(AK220="","",IF(AK220="-","-",IF(UPPER(AK220)="AB","+",VLOOKUP(AK220,'විෂය තොරතුරු'!$P$24:$Q$28,2))))</f>
        <v/>
      </c>
      <c r="BW220" s="169" t="str">
        <f aca="false">IF(AL220="","",IF(AL220="-","-",IF(UPPER(AL220)="AB","+",VLOOKUP(AL220,'විෂය තොරතුරු'!$P$24:$Q$28,2))))</f>
        <v/>
      </c>
      <c r="BX220" s="171" t="str">
        <f aca="false">IF($B220="","",COUNTIF($AP220:$BW220,"A"))</f>
        <v/>
      </c>
      <c r="BY220" s="171" t="str">
        <f aca="false">IF($B220="","",COUNTIF($AP220:$BW220,"B"))</f>
        <v/>
      </c>
      <c r="BZ220" s="171" t="str">
        <f aca="false">IF($B220="","",COUNTIF($AP220:$BW220,"C"))</f>
        <v/>
      </c>
      <c r="CA220" s="171" t="str">
        <f aca="false">IF($B220="","",COUNTIF($AP220:$BW220,"S"))</f>
        <v/>
      </c>
      <c r="CB220" s="171" t="str">
        <f aca="false">IF($B220="","",COUNTIF($AP220:$BW220,"W"))</f>
        <v/>
      </c>
      <c r="CC220" s="171" t="str">
        <f aca="false">IF(B220="","",SUM(BX220:CA220))</f>
        <v/>
      </c>
      <c r="CD220" s="169" t="str">
        <f aca="false">IF(B220="","",SUM(BX220:BZ220))</f>
        <v/>
      </c>
      <c r="CE220" s="172" t="str">
        <f aca="false">IF(B220="","",IF(AND(CC220&gt;=6,CD220&gt;=3,OR(E220&gt;=35,F220&gt;=35),L220&gt;=35),"6/3 සමත්",IF(AND(CC220&gt;=5,CD220&gt;=3,OR(E220&gt;=35,F220&gt;=35,L220&gt;=35)),"5/3 සමත්",IF(AND(CC220&gt;=4,CD220&gt;=1,OR(E220&gt;=20,F220&gt;=20,L220&gt;=20)),"සමත් කළ හැකි",IF(CB220=9,"W9","අසමත් ?")))))</f>
        <v/>
      </c>
    </row>
    <row r="221" customFormat="false" ht="13.8" hidden="false" customHeight="false" outlineLevel="0" collapsed="false">
      <c r="A221" s="160" t="n">
        <v>36</v>
      </c>
      <c r="B221" s="161"/>
      <c r="C221" s="161"/>
      <c r="D221" s="162"/>
      <c r="E221" s="163"/>
      <c r="F221" s="164"/>
      <c r="G221" s="163"/>
      <c r="H221" s="165"/>
      <c r="I221" s="165"/>
      <c r="J221" s="164"/>
      <c r="K221" s="163"/>
      <c r="L221" s="165"/>
      <c r="M221" s="165"/>
      <c r="N221" s="164"/>
      <c r="O221" s="163"/>
      <c r="P221" s="165"/>
      <c r="Q221" s="165"/>
      <c r="R221" s="165"/>
      <c r="S221" s="165"/>
      <c r="T221" s="165"/>
      <c r="U221" s="165"/>
      <c r="V221" s="164"/>
      <c r="W221" s="163"/>
      <c r="X221" s="165"/>
      <c r="Y221" s="165"/>
      <c r="Z221" s="165"/>
      <c r="AA221" s="165"/>
      <c r="AB221" s="165"/>
      <c r="AC221" s="165"/>
      <c r="AD221" s="164"/>
      <c r="AE221" s="163"/>
      <c r="AF221" s="165"/>
      <c r="AG221" s="165"/>
      <c r="AH221" s="165"/>
      <c r="AI221" s="165"/>
      <c r="AJ221" s="165"/>
      <c r="AK221" s="165"/>
      <c r="AL221" s="166"/>
      <c r="AM221" s="167" t="str">
        <f aca="false">IF(B221="","",SUM(E221:AL221))</f>
        <v/>
      </c>
      <c r="AN221" s="168" t="str">
        <f aca="false">IF(B221="","",AM221/9)</f>
        <v/>
      </c>
      <c r="AO221" s="169" t="str">
        <f aca="false">IF(B221="","",IF(AM221=0,"-",RANK(AM221,$AM$186:$AM$235,0)))</f>
        <v/>
      </c>
      <c r="AP221" s="167" t="str">
        <f aca="false">IF(E221="","",IF(E221="-","-",IF(UPPER(E221)="AB","+",VLOOKUP(E221,'විෂය තොරතුරු'!$P$24:$Q$28,2))))</f>
        <v/>
      </c>
      <c r="AQ221" s="168" t="str">
        <f aca="false">IF(F221="","",IF(F221="-","-",IF(UPPER(F221)="AB","+",VLOOKUP(F221,'විෂය තොරතුරු'!$P$24:$Q$28,2))))</f>
        <v/>
      </c>
      <c r="AR221" s="168" t="str">
        <f aca="false">IF(G221="","",IF(G221="-","-",IF(UPPER(G221)="AB","+",VLOOKUP(G221,'විෂය තොරතුරු'!$P$24:$Q$28,2))))</f>
        <v/>
      </c>
      <c r="AS221" s="168" t="str">
        <f aca="false">IF(H221="","",IF(H221="-","-",IF(UPPER(H221)="AB","+",VLOOKUP(H221,'විෂය තොරතුරු'!$P$24:$Q$28,2))))</f>
        <v/>
      </c>
      <c r="AT221" s="168" t="str">
        <f aca="false">IF(I221="","",IF(I221="-","-",IF(UPPER(I221)="AB","+",VLOOKUP(I221,'විෂය තොරතුරු'!$P$24:$Q$28,2))))</f>
        <v/>
      </c>
      <c r="AU221" s="170" t="str">
        <f aca="false">IF(J221="","",IF(J221="-","-",IF(UPPER(J221)="AB","+",VLOOKUP(J221,'විෂය තොරතුරු'!$P$24:$Q$28,2))))</f>
        <v/>
      </c>
      <c r="AV221" s="171" t="str">
        <f aca="false">IF(K221="","",IF(K221="-","-",IF(UPPER(K221)="AB","+",VLOOKUP(K221,'විෂය තොරතුරු'!$P$24:$Q$28,2))))</f>
        <v/>
      </c>
      <c r="AW221" s="168" t="str">
        <f aca="false">IF(L221="","",IF(L221="-","-",IF(UPPER(L221)="AB","+",VLOOKUP(L221,'විෂය තොරතුරු'!$P$24:$Q$28,2))))</f>
        <v/>
      </c>
      <c r="AX221" s="168" t="str">
        <f aca="false">IF(M221="","",IF(M221="-","-",IF(UPPER(M221)="AB","+",VLOOKUP(M221,'විෂය තොරතුරු'!$P$24:$Q$28,2))))</f>
        <v/>
      </c>
      <c r="AY221" s="169" t="str">
        <f aca="false">IF(N221="","",IF(N221="-","-",IF(UPPER(N221)="AB","+",VLOOKUP(N221,'විෂය තොරතුරු'!$P$24:$Q$28,2))))</f>
        <v/>
      </c>
      <c r="AZ221" s="167" t="str">
        <f aca="false">IF(O221="","",IF(O221="-","-",IF(UPPER(O221)="AB","+",VLOOKUP(O221,'විෂය තොරතුරු'!$P$24:$Q$28,2))))</f>
        <v/>
      </c>
      <c r="BA221" s="168" t="str">
        <f aca="false">IF(P221="","",IF(P221="-","-",IF(UPPER(P221)="AB","+",VLOOKUP(P221,'විෂය තොරතුරු'!$P$24:$Q$28,2))))</f>
        <v/>
      </c>
      <c r="BB221" s="168" t="str">
        <f aca="false">IF(Q221="","",IF(Q221="-","-",IF(UPPER(Q221)="AB","+",VLOOKUP(Q221,'විෂය තොරතුරු'!$P$24:$Q$28,2))))</f>
        <v/>
      </c>
      <c r="BC221" s="168" t="str">
        <f aca="false">IF(R221="","",IF(R221="-","-",IF(UPPER(R221)="AB","+",VLOOKUP(R221,'විෂය තොරතුරු'!$P$24:$Q$28,2))))</f>
        <v/>
      </c>
      <c r="BD221" s="168" t="str">
        <f aca="false">IF(S221="","",IF(S221="-","-",IF(UPPER(S221)="AB","+",VLOOKUP(S221,'විෂය තොරතුරු'!$P$24:$Q$28,2))))</f>
        <v/>
      </c>
      <c r="BE221" s="168" t="str">
        <f aca="false">IF(T221="","",IF(T221="-","-",IF(UPPER(T221)="AB","+",VLOOKUP(T221,'විෂය තොරතුරු'!$P$24:$Q$28,2))))</f>
        <v/>
      </c>
      <c r="BF221" s="168" t="str">
        <f aca="false">IF(U221="","",IF(U221="-","-",IF(UPPER(U221)="AB","+",VLOOKUP(U221,'විෂය තොරතුරු'!$P$24:$Q$28,2))))</f>
        <v/>
      </c>
      <c r="BG221" s="170" t="str">
        <f aca="false">IF(V221="","",IF(V221="-","-",IF(UPPER(V221)="AB","+",VLOOKUP(V221,'විෂය තොරතුරු'!$P$24:$Q$28,2))))</f>
        <v/>
      </c>
      <c r="BH221" s="171" t="str">
        <f aca="false">IF(W221="","",IF(W221="-","-",IF(UPPER(W221)="AB","+",VLOOKUP(W221,'විෂය තොරතුරු'!$P$24:$Q$28,2))))</f>
        <v/>
      </c>
      <c r="BI221" s="168" t="str">
        <f aca="false">IF(X221="","",IF(X221="-","-",IF(UPPER(X221)="AB","+",VLOOKUP(X221,'විෂය තොරතුරු'!$P$24:$Q$28,2))))</f>
        <v/>
      </c>
      <c r="BJ221" s="168" t="str">
        <f aca="false">IF(Y221="","",IF(Y221="-","-",IF(UPPER(Y221)="AB","+",VLOOKUP(Y221,'විෂය තොරතුරු'!$P$24:$Q$28,2))))</f>
        <v/>
      </c>
      <c r="BK221" s="168" t="str">
        <f aca="false">IF(Z221="","",IF(Z221="-","-",IF(UPPER(Z221)="AB","+",VLOOKUP(Z221,'විෂය තොරතුරු'!$P$24:$Q$28,2))))</f>
        <v/>
      </c>
      <c r="BL221" s="168" t="str">
        <f aca="false">IF(AA221="","",IF(AA221="-","-",IF(UPPER(AA221)="AB","+",VLOOKUP(AA221,'විෂය තොරතුරු'!$P$24:$Q$28,2))))</f>
        <v/>
      </c>
      <c r="BM221" s="168" t="str">
        <f aca="false">IF(AB221="","",IF(AB221="-","-",IF(UPPER(AB221)="AB","+",VLOOKUP(AB221,'විෂය තොරතුරු'!$P$24:$Q$28,2))))</f>
        <v/>
      </c>
      <c r="BN221" s="168" t="str">
        <f aca="false">IF(AC221="","",IF(AC221="-","-",IF(UPPER(AC221)="AB","+",VLOOKUP(AC221,'විෂය තොරතුරු'!$P$24:$Q$28,2))))</f>
        <v/>
      </c>
      <c r="BO221" s="169" t="str">
        <f aca="false">IF(AD221="","",IF(AD221="-","-",IF(UPPER(AD221)="AB","+",VLOOKUP(AD221,'විෂය තොරතුරු'!$P$24:$Q$28,2))))</f>
        <v/>
      </c>
      <c r="BP221" s="171" t="str">
        <f aca="false">IF(AE221="","",IF(AE221="-","-",IF(UPPER(AE221)="AB","+",VLOOKUP(AE221,'විෂය තොරතුරු'!$P$24:$Q$28,2))))</f>
        <v/>
      </c>
      <c r="BQ221" s="168" t="str">
        <f aca="false">IF(AF221="","",IF(AF221="-","-",IF(UPPER(AF221)="AB","+",VLOOKUP(AF221,'විෂය තොරතුරු'!$P$24:$Q$28,2))))</f>
        <v/>
      </c>
      <c r="BR221" s="168" t="str">
        <f aca="false">IF(AG221="","",IF(AG221="-","-",IF(UPPER(AG221)="AB","+",VLOOKUP(AG221,'විෂය තොරතුරු'!$P$24:$Q$28,2))))</f>
        <v/>
      </c>
      <c r="BS221" s="168" t="str">
        <f aca="false">IF(AH221="","",IF(AH221="-","-",IF(UPPER(AH221)="AB","+",VLOOKUP(AH221,'විෂය තොරතුරු'!$P$24:$Q$28,2))))</f>
        <v/>
      </c>
      <c r="BT221" s="168" t="str">
        <f aca="false">IF(AI221="","",IF(AI221="-","-",IF(UPPER(AI221)="AB","+",VLOOKUP(AI221,'විෂය තොරතුරු'!$P$24:$Q$28,2))))</f>
        <v/>
      </c>
      <c r="BU221" s="168" t="str">
        <f aca="false">IF(AJ221="","",IF(AJ221="-","-",IF(UPPER(AJ221)="AB","+",VLOOKUP(AJ221,'විෂය තොරතුරු'!$P$24:$Q$28,2))))</f>
        <v/>
      </c>
      <c r="BV221" s="168" t="str">
        <f aca="false">IF(AK221="","",IF(AK221="-","-",IF(UPPER(AK221)="AB","+",VLOOKUP(AK221,'විෂය තොරතුරු'!$P$24:$Q$28,2))))</f>
        <v/>
      </c>
      <c r="BW221" s="169" t="str">
        <f aca="false">IF(AL221="","",IF(AL221="-","-",IF(UPPER(AL221)="AB","+",VLOOKUP(AL221,'විෂය තොරතුරු'!$P$24:$Q$28,2))))</f>
        <v/>
      </c>
      <c r="BX221" s="171" t="str">
        <f aca="false">IF($B221="","",COUNTIF($AP221:$BW221,"A"))</f>
        <v/>
      </c>
      <c r="BY221" s="171" t="str">
        <f aca="false">IF($B221="","",COUNTIF($AP221:$BW221,"B"))</f>
        <v/>
      </c>
      <c r="BZ221" s="171" t="str">
        <f aca="false">IF($B221="","",COUNTIF($AP221:$BW221,"C"))</f>
        <v/>
      </c>
      <c r="CA221" s="171" t="str">
        <f aca="false">IF($B221="","",COUNTIF($AP221:$BW221,"S"))</f>
        <v/>
      </c>
      <c r="CB221" s="171" t="str">
        <f aca="false">IF($B221="","",COUNTIF($AP221:$BW221,"W"))</f>
        <v/>
      </c>
      <c r="CC221" s="171" t="str">
        <f aca="false">IF(B221="","",SUM(BX221:CA221))</f>
        <v/>
      </c>
      <c r="CD221" s="169" t="str">
        <f aca="false">IF(B221="","",SUM(BX221:BZ221))</f>
        <v/>
      </c>
      <c r="CE221" s="172" t="str">
        <f aca="false">IF(B221="","",IF(AND(CC221&gt;=6,CD221&gt;=3,OR(E221&gt;=35,F221&gt;=35),L221&gt;=35),"6/3 සමත්",IF(AND(CC221&gt;=5,CD221&gt;=3,OR(E221&gt;=35,F221&gt;=35,L221&gt;=35)),"5/3 සමත්",IF(AND(CC221&gt;=4,CD221&gt;=1,OR(E221&gt;=20,F221&gt;=20,L221&gt;=20)),"සමත් කළ හැකි",IF(CB221=9,"W9","අසමත් ?")))))</f>
        <v/>
      </c>
    </row>
    <row r="222" customFormat="false" ht="13.8" hidden="false" customHeight="false" outlineLevel="0" collapsed="false">
      <c r="A222" s="160" t="n">
        <v>37</v>
      </c>
      <c r="B222" s="161"/>
      <c r="C222" s="161"/>
      <c r="D222" s="162"/>
      <c r="E222" s="163"/>
      <c r="F222" s="164"/>
      <c r="G222" s="163"/>
      <c r="H222" s="165"/>
      <c r="I222" s="165"/>
      <c r="J222" s="164"/>
      <c r="K222" s="163"/>
      <c r="L222" s="165"/>
      <c r="M222" s="165"/>
      <c r="N222" s="164"/>
      <c r="O222" s="163"/>
      <c r="P222" s="165"/>
      <c r="Q222" s="165"/>
      <c r="R222" s="165"/>
      <c r="S222" s="165"/>
      <c r="T222" s="165"/>
      <c r="U222" s="165"/>
      <c r="V222" s="164"/>
      <c r="W222" s="163"/>
      <c r="X222" s="165"/>
      <c r="Y222" s="165"/>
      <c r="Z222" s="165"/>
      <c r="AA222" s="165"/>
      <c r="AB222" s="165"/>
      <c r="AC222" s="165"/>
      <c r="AD222" s="164"/>
      <c r="AE222" s="163"/>
      <c r="AF222" s="165"/>
      <c r="AG222" s="165"/>
      <c r="AH222" s="165"/>
      <c r="AI222" s="165"/>
      <c r="AJ222" s="165"/>
      <c r="AK222" s="165"/>
      <c r="AL222" s="166"/>
      <c r="AM222" s="167" t="str">
        <f aca="false">IF(B222="","",SUM(E222:AL222))</f>
        <v/>
      </c>
      <c r="AN222" s="168" t="str">
        <f aca="false">IF(B222="","",AM222/9)</f>
        <v/>
      </c>
      <c r="AO222" s="169" t="str">
        <f aca="false">IF(B222="","",IF(AM222=0,"-",RANK(AM222,$AM$186:$AM$235,0)))</f>
        <v/>
      </c>
      <c r="AP222" s="167" t="str">
        <f aca="false">IF(E222="","",IF(E222="-","-",IF(UPPER(E222)="AB","+",VLOOKUP(E222,'විෂය තොරතුරු'!$P$24:$Q$28,2))))</f>
        <v/>
      </c>
      <c r="AQ222" s="168" t="str">
        <f aca="false">IF(F222="","",IF(F222="-","-",IF(UPPER(F222)="AB","+",VLOOKUP(F222,'විෂය තොරතුරු'!$P$24:$Q$28,2))))</f>
        <v/>
      </c>
      <c r="AR222" s="168" t="str">
        <f aca="false">IF(G222="","",IF(G222="-","-",IF(UPPER(G222)="AB","+",VLOOKUP(G222,'විෂය තොරතුරු'!$P$24:$Q$28,2))))</f>
        <v/>
      </c>
      <c r="AS222" s="168" t="str">
        <f aca="false">IF(H222="","",IF(H222="-","-",IF(UPPER(H222)="AB","+",VLOOKUP(H222,'විෂය තොරතුරු'!$P$24:$Q$28,2))))</f>
        <v/>
      </c>
      <c r="AT222" s="168" t="str">
        <f aca="false">IF(I222="","",IF(I222="-","-",IF(UPPER(I222)="AB","+",VLOOKUP(I222,'විෂය තොරතුරු'!$P$24:$Q$28,2))))</f>
        <v/>
      </c>
      <c r="AU222" s="170" t="str">
        <f aca="false">IF(J222="","",IF(J222="-","-",IF(UPPER(J222)="AB","+",VLOOKUP(J222,'විෂය තොරතුරු'!$P$24:$Q$28,2))))</f>
        <v/>
      </c>
      <c r="AV222" s="171" t="str">
        <f aca="false">IF(K222="","",IF(K222="-","-",IF(UPPER(K222)="AB","+",VLOOKUP(K222,'විෂය තොරතුරු'!$P$24:$Q$28,2))))</f>
        <v/>
      </c>
      <c r="AW222" s="168" t="str">
        <f aca="false">IF(L222="","",IF(L222="-","-",IF(UPPER(L222)="AB","+",VLOOKUP(L222,'විෂය තොරතුරු'!$P$24:$Q$28,2))))</f>
        <v/>
      </c>
      <c r="AX222" s="168" t="str">
        <f aca="false">IF(M222="","",IF(M222="-","-",IF(UPPER(M222)="AB","+",VLOOKUP(M222,'විෂය තොරතුරු'!$P$24:$Q$28,2))))</f>
        <v/>
      </c>
      <c r="AY222" s="169" t="str">
        <f aca="false">IF(N222="","",IF(N222="-","-",IF(UPPER(N222)="AB","+",VLOOKUP(N222,'විෂය තොරතුරු'!$P$24:$Q$28,2))))</f>
        <v/>
      </c>
      <c r="AZ222" s="167" t="str">
        <f aca="false">IF(O222="","",IF(O222="-","-",IF(UPPER(O222)="AB","+",VLOOKUP(O222,'විෂය තොරතුරු'!$P$24:$Q$28,2))))</f>
        <v/>
      </c>
      <c r="BA222" s="168" t="str">
        <f aca="false">IF(P222="","",IF(P222="-","-",IF(UPPER(P222)="AB","+",VLOOKUP(P222,'විෂය තොරතුරු'!$P$24:$Q$28,2))))</f>
        <v/>
      </c>
      <c r="BB222" s="168" t="str">
        <f aca="false">IF(Q222="","",IF(Q222="-","-",IF(UPPER(Q222)="AB","+",VLOOKUP(Q222,'විෂය තොරතුරු'!$P$24:$Q$28,2))))</f>
        <v/>
      </c>
      <c r="BC222" s="168" t="str">
        <f aca="false">IF(R222="","",IF(R222="-","-",IF(UPPER(R222)="AB","+",VLOOKUP(R222,'විෂය තොරතුරු'!$P$24:$Q$28,2))))</f>
        <v/>
      </c>
      <c r="BD222" s="168" t="str">
        <f aca="false">IF(S222="","",IF(S222="-","-",IF(UPPER(S222)="AB","+",VLOOKUP(S222,'විෂය තොරතුරු'!$P$24:$Q$28,2))))</f>
        <v/>
      </c>
      <c r="BE222" s="168" t="str">
        <f aca="false">IF(T222="","",IF(T222="-","-",IF(UPPER(T222)="AB","+",VLOOKUP(T222,'විෂය තොරතුරු'!$P$24:$Q$28,2))))</f>
        <v/>
      </c>
      <c r="BF222" s="168" t="str">
        <f aca="false">IF(U222="","",IF(U222="-","-",IF(UPPER(U222)="AB","+",VLOOKUP(U222,'විෂය තොරතුරු'!$P$24:$Q$28,2))))</f>
        <v/>
      </c>
      <c r="BG222" s="170" t="str">
        <f aca="false">IF(V222="","",IF(V222="-","-",IF(UPPER(V222)="AB","+",VLOOKUP(V222,'විෂය තොරතුරු'!$P$24:$Q$28,2))))</f>
        <v/>
      </c>
      <c r="BH222" s="171" t="str">
        <f aca="false">IF(W222="","",IF(W222="-","-",IF(UPPER(W222)="AB","+",VLOOKUP(W222,'විෂය තොරතුරු'!$P$24:$Q$28,2))))</f>
        <v/>
      </c>
      <c r="BI222" s="168" t="str">
        <f aca="false">IF(X222="","",IF(X222="-","-",IF(UPPER(X222)="AB","+",VLOOKUP(X222,'විෂය තොරතුරු'!$P$24:$Q$28,2))))</f>
        <v/>
      </c>
      <c r="BJ222" s="168" t="str">
        <f aca="false">IF(Y222="","",IF(Y222="-","-",IF(UPPER(Y222)="AB","+",VLOOKUP(Y222,'විෂය තොරතුරු'!$P$24:$Q$28,2))))</f>
        <v/>
      </c>
      <c r="BK222" s="168" t="str">
        <f aca="false">IF(Z222="","",IF(Z222="-","-",IF(UPPER(Z222)="AB","+",VLOOKUP(Z222,'විෂය තොරතුරු'!$P$24:$Q$28,2))))</f>
        <v/>
      </c>
      <c r="BL222" s="168" t="str">
        <f aca="false">IF(AA222="","",IF(AA222="-","-",IF(UPPER(AA222)="AB","+",VLOOKUP(AA222,'විෂය තොරතුරු'!$P$24:$Q$28,2))))</f>
        <v/>
      </c>
      <c r="BM222" s="168" t="str">
        <f aca="false">IF(AB222="","",IF(AB222="-","-",IF(UPPER(AB222)="AB","+",VLOOKUP(AB222,'විෂය තොරතුරු'!$P$24:$Q$28,2))))</f>
        <v/>
      </c>
      <c r="BN222" s="168" t="str">
        <f aca="false">IF(AC222="","",IF(AC222="-","-",IF(UPPER(AC222)="AB","+",VLOOKUP(AC222,'විෂය තොරතුරු'!$P$24:$Q$28,2))))</f>
        <v/>
      </c>
      <c r="BO222" s="169" t="str">
        <f aca="false">IF(AD222="","",IF(AD222="-","-",IF(UPPER(AD222)="AB","+",VLOOKUP(AD222,'විෂය තොරතුරු'!$P$24:$Q$28,2))))</f>
        <v/>
      </c>
      <c r="BP222" s="171" t="str">
        <f aca="false">IF(AE222="","",IF(AE222="-","-",IF(UPPER(AE222)="AB","+",VLOOKUP(AE222,'විෂය තොරතුරු'!$P$24:$Q$28,2))))</f>
        <v/>
      </c>
      <c r="BQ222" s="168" t="str">
        <f aca="false">IF(AF222="","",IF(AF222="-","-",IF(UPPER(AF222)="AB","+",VLOOKUP(AF222,'විෂය තොරතුරු'!$P$24:$Q$28,2))))</f>
        <v/>
      </c>
      <c r="BR222" s="168" t="str">
        <f aca="false">IF(AG222="","",IF(AG222="-","-",IF(UPPER(AG222)="AB","+",VLOOKUP(AG222,'විෂය තොරතුරු'!$P$24:$Q$28,2))))</f>
        <v/>
      </c>
      <c r="BS222" s="168" t="str">
        <f aca="false">IF(AH222="","",IF(AH222="-","-",IF(UPPER(AH222)="AB","+",VLOOKUP(AH222,'විෂය තොරතුරු'!$P$24:$Q$28,2))))</f>
        <v/>
      </c>
      <c r="BT222" s="168" t="str">
        <f aca="false">IF(AI222="","",IF(AI222="-","-",IF(UPPER(AI222)="AB","+",VLOOKUP(AI222,'විෂය තොරතුරු'!$P$24:$Q$28,2))))</f>
        <v/>
      </c>
      <c r="BU222" s="168" t="str">
        <f aca="false">IF(AJ222="","",IF(AJ222="-","-",IF(UPPER(AJ222)="AB","+",VLOOKUP(AJ222,'විෂය තොරතුරු'!$P$24:$Q$28,2))))</f>
        <v/>
      </c>
      <c r="BV222" s="168" t="str">
        <f aca="false">IF(AK222="","",IF(AK222="-","-",IF(UPPER(AK222)="AB","+",VLOOKUP(AK222,'විෂය තොරතුරු'!$P$24:$Q$28,2))))</f>
        <v/>
      </c>
      <c r="BW222" s="169" t="str">
        <f aca="false">IF(AL222="","",IF(AL222="-","-",IF(UPPER(AL222)="AB","+",VLOOKUP(AL222,'විෂය තොරතුරු'!$P$24:$Q$28,2))))</f>
        <v/>
      </c>
      <c r="BX222" s="171" t="str">
        <f aca="false">IF($B222="","",COUNTIF($AP222:$BW222,"A"))</f>
        <v/>
      </c>
      <c r="BY222" s="171" t="str">
        <f aca="false">IF($B222="","",COUNTIF($AP222:$BW222,"B"))</f>
        <v/>
      </c>
      <c r="BZ222" s="171" t="str">
        <f aca="false">IF($B222="","",COUNTIF($AP222:$BW222,"C"))</f>
        <v/>
      </c>
      <c r="CA222" s="171" t="str">
        <f aca="false">IF($B222="","",COUNTIF($AP222:$BW222,"S"))</f>
        <v/>
      </c>
      <c r="CB222" s="171" t="str">
        <f aca="false">IF($B222="","",COUNTIF($AP222:$BW222,"W"))</f>
        <v/>
      </c>
      <c r="CC222" s="171" t="str">
        <f aca="false">IF(B222="","",SUM(BX222:CA222))</f>
        <v/>
      </c>
      <c r="CD222" s="169" t="str">
        <f aca="false">IF(B222="","",SUM(BX222:BZ222))</f>
        <v/>
      </c>
      <c r="CE222" s="172" t="str">
        <f aca="false">IF(B222="","",IF(AND(CC222&gt;=6,CD222&gt;=3,OR(E222&gt;=35,F222&gt;=35),L222&gt;=35),"6/3 සමත්",IF(AND(CC222&gt;=5,CD222&gt;=3,OR(E222&gt;=35,F222&gt;=35,L222&gt;=35)),"5/3 සමත්",IF(AND(CC222&gt;=4,CD222&gt;=1,OR(E222&gt;=20,F222&gt;=20,L222&gt;=20)),"සමත් කළ හැකි",IF(CB222=9,"W9","අසමත් ?")))))</f>
        <v/>
      </c>
    </row>
    <row r="223" customFormat="false" ht="13.8" hidden="false" customHeight="false" outlineLevel="0" collapsed="false">
      <c r="A223" s="160" t="n">
        <v>38</v>
      </c>
      <c r="B223" s="161"/>
      <c r="C223" s="161"/>
      <c r="D223" s="162"/>
      <c r="E223" s="163"/>
      <c r="F223" s="164"/>
      <c r="G223" s="163"/>
      <c r="H223" s="165"/>
      <c r="I223" s="165"/>
      <c r="J223" s="164"/>
      <c r="K223" s="163"/>
      <c r="L223" s="165"/>
      <c r="M223" s="165"/>
      <c r="N223" s="164"/>
      <c r="O223" s="163"/>
      <c r="P223" s="165"/>
      <c r="Q223" s="165"/>
      <c r="R223" s="165"/>
      <c r="S223" s="165"/>
      <c r="T223" s="165"/>
      <c r="U223" s="165"/>
      <c r="V223" s="164"/>
      <c r="W223" s="163"/>
      <c r="X223" s="165"/>
      <c r="Y223" s="165"/>
      <c r="Z223" s="165"/>
      <c r="AA223" s="165"/>
      <c r="AB223" s="165"/>
      <c r="AC223" s="165"/>
      <c r="AD223" s="164"/>
      <c r="AE223" s="163"/>
      <c r="AF223" s="165"/>
      <c r="AG223" s="165"/>
      <c r="AH223" s="165"/>
      <c r="AI223" s="165"/>
      <c r="AJ223" s="165"/>
      <c r="AK223" s="165"/>
      <c r="AL223" s="166"/>
      <c r="AM223" s="167" t="str">
        <f aca="false">IF(B223="","",SUM(E223:AL223))</f>
        <v/>
      </c>
      <c r="AN223" s="168" t="str">
        <f aca="false">IF(B223="","",AM223/9)</f>
        <v/>
      </c>
      <c r="AO223" s="169" t="str">
        <f aca="false">IF(B223="","",IF(AM223=0,"-",RANK(AM223,$AM$186:$AM$235,0)))</f>
        <v/>
      </c>
      <c r="AP223" s="167" t="str">
        <f aca="false">IF(E223="","",IF(E223="-","-",IF(UPPER(E223)="AB","+",VLOOKUP(E223,'විෂය තොරතුරු'!$P$24:$Q$28,2))))</f>
        <v/>
      </c>
      <c r="AQ223" s="168" t="str">
        <f aca="false">IF(F223="","",IF(F223="-","-",IF(UPPER(F223)="AB","+",VLOOKUP(F223,'විෂය තොරතුරු'!$P$24:$Q$28,2))))</f>
        <v/>
      </c>
      <c r="AR223" s="168" t="str">
        <f aca="false">IF(G223="","",IF(G223="-","-",IF(UPPER(G223)="AB","+",VLOOKUP(G223,'විෂය තොරතුරු'!$P$24:$Q$28,2))))</f>
        <v/>
      </c>
      <c r="AS223" s="168" t="str">
        <f aca="false">IF(H223="","",IF(H223="-","-",IF(UPPER(H223)="AB","+",VLOOKUP(H223,'විෂය තොරතුරු'!$P$24:$Q$28,2))))</f>
        <v/>
      </c>
      <c r="AT223" s="168" t="str">
        <f aca="false">IF(I223="","",IF(I223="-","-",IF(UPPER(I223)="AB","+",VLOOKUP(I223,'විෂය තොරතුරු'!$P$24:$Q$28,2))))</f>
        <v/>
      </c>
      <c r="AU223" s="170" t="str">
        <f aca="false">IF(J223="","",IF(J223="-","-",IF(UPPER(J223)="AB","+",VLOOKUP(J223,'විෂය තොරතුරු'!$P$24:$Q$28,2))))</f>
        <v/>
      </c>
      <c r="AV223" s="171" t="str">
        <f aca="false">IF(K223="","",IF(K223="-","-",IF(UPPER(K223)="AB","+",VLOOKUP(K223,'විෂය තොරතුරු'!$P$24:$Q$28,2))))</f>
        <v/>
      </c>
      <c r="AW223" s="168" t="str">
        <f aca="false">IF(L223="","",IF(L223="-","-",IF(UPPER(L223)="AB","+",VLOOKUP(L223,'විෂය තොරතුරු'!$P$24:$Q$28,2))))</f>
        <v/>
      </c>
      <c r="AX223" s="168" t="str">
        <f aca="false">IF(M223="","",IF(M223="-","-",IF(UPPER(M223)="AB","+",VLOOKUP(M223,'විෂය තොරතුරු'!$P$24:$Q$28,2))))</f>
        <v/>
      </c>
      <c r="AY223" s="169" t="str">
        <f aca="false">IF(N223="","",IF(N223="-","-",IF(UPPER(N223)="AB","+",VLOOKUP(N223,'විෂය තොරතුරු'!$P$24:$Q$28,2))))</f>
        <v/>
      </c>
      <c r="AZ223" s="167" t="str">
        <f aca="false">IF(O223="","",IF(O223="-","-",IF(UPPER(O223)="AB","+",VLOOKUP(O223,'විෂය තොරතුරු'!$P$24:$Q$28,2))))</f>
        <v/>
      </c>
      <c r="BA223" s="168" t="str">
        <f aca="false">IF(P223="","",IF(P223="-","-",IF(UPPER(P223)="AB","+",VLOOKUP(P223,'විෂය තොරතුරු'!$P$24:$Q$28,2))))</f>
        <v/>
      </c>
      <c r="BB223" s="168" t="str">
        <f aca="false">IF(Q223="","",IF(Q223="-","-",IF(UPPER(Q223)="AB","+",VLOOKUP(Q223,'විෂය තොරතුරු'!$P$24:$Q$28,2))))</f>
        <v/>
      </c>
      <c r="BC223" s="168" t="str">
        <f aca="false">IF(R223="","",IF(R223="-","-",IF(UPPER(R223)="AB","+",VLOOKUP(R223,'විෂය තොරතුරු'!$P$24:$Q$28,2))))</f>
        <v/>
      </c>
      <c r="BD223" s="168" t="str">
        <f aca="false">IF(S223="","",IF(S223="-","-",IF(UPPER(S223)="AB","+",VLOOKUP(S223,'විෂය තොරතුරු'!$P$24:$Q$28,2))))</f>
        <v/>
      </c>
      <c r="BE223" s="168" t="str">
        <f aca="false">IF(T223="","",IF(T223="-","-",IF(UPPER(T223)="AB","+",VLOOKUP(T223,'විෂය තොරතුරු'!$P$24:$Q$28,2))))</f>
        <v/>
      </c>
      <c r="BF223" s="168" t="str">
        <f aca="false">IF(U223="","",IF(U223="-","-",IF(UPPER(U223)="AB","+",VLOOKUP(U223,'විෂය තොරතුරු'!$P$24:$Q$28,2))))</f>
        <v/>
      </c>
      <c r="BG223" s="170" t="str">
        <f aca="false">IF(V223="","",IF(V223="-","-",IF(UPPER(V223)="AB","+",VLOOKUP(V223,'විෂය තොරතුරු'!$P$24:$Q$28,2))))</f>
        <v/>
      </c>
      <c r="BH223" s="171" t="str">
        <f aca="false">IF(W223="","",IF(W223="-","-",IF(UPPER(W223)="AB","+",VLOOKUP(W223,'විෂය තොරතුරු'!$P$24:$Q$28,2))))</f>
        <v/>
      </c>
      <c r="BI223" s="168" t="str">
        <f aca="false">IF(X223="","",IF(X223="-","-",IF(UPPER(X223)="AB","+",VLOOKUP(X223,'විෂය තොරතුරු'!$P$24:$Q$28,2))))</f>
        <v/>
      </c>
      <c r="BJ223" s="168" t="str">
        <f aca="false">IF(Y223="","",IF(Y223="-","-",IF(UPPER(Y223)="AB","+",VLOOKUP(Y223,'විෂය තොරතුරු'!$P$24:$Q$28,2))))</f>
        <v/>
      </c>
      <c r="BK223" s="168" t="str">
        <f aca="false">IF(Z223="","",IF(Z223="-","-",IF(UPPER(Z223)="AB","+",VLOOKUP(Z223,'විෂය තොරතුරු'!$P$24:$Q$28,2))))</f>
        <v/>
      </c>
      <c r="BL223" s="168" t="str">
        <f aca="false">IF(AA223="","",IF(AA223="-","-",IF(UPPER(AA223)="AB","+",VLOOKUP(AA223,'විෂය තොරතුරු'!$P$24:$Q$28,2))))</f>
        <v/>
      </c>
      <c r="BM223" s="168" t="str">
        <f aca="false">IF(AB223="","",IF(AB223="-","-",IF(UPPER(AB223)="AB","+",VLOOKUP(AB223,'විෂය තොරතුරු'!$P$24:$Q$28,2))))</f>
        <v/>
      </c>
      <c r="BN223" s="168" t="str">
        <f aca="false">IF(AC223="","",IF(AC223="-","-",IF(UPPER(AC223)="AB","+",VLOOKUP(AC223,'විෂය තොරතුරු'!$P$24:$Q$28,2))))</f>
        <v/>
      </c>
      <c r="BO223" s="169" t="str">
        <f aca="false">IF(AD223="","",IF(AD223="-","-",IF(UPPER(AD223)="AB","+",VLOOKUP(AD223,'විෂය තොරතුරු'!$P$24:$Q$28,2))))</f>
        <v/>
      </c>
      <c r="BP223" s="171" t="str">
        <f aca="false">IF(AE223="","",IF(AE223="-","-",IF(UPPER(AE223)="AB","+",VLOOKUP(AE223,'විෂය තොරතුරු'!$P$24:$Q$28,2))))</f>
        <v/>
      </c>
      <c r="BQ223" s="168" t="str">
        <f aca="false">IF(AF223="","",IF(AF223="-","-",IF(UPPER(AF223)="AB","+",VLOOKUP(AF223,'විෂය තොරතුරු'!$P$24:$Q$28,2))))</f>
        <v/>
      </c>
      <c r="BR223" s="168" t="str">
        <f aca="false">IF(AG223="","",IF(AG223="-","-",IF(UPPER(AG223)="AB","+",VLOOKUP(AG223,'විෂය තොරතුරු'!$P$24:$Q$28,2))))</f>
        <v/>
      </c>
      <c r="BS223" s="168" t="str">
        <f aca="false">IF(AH223="","",IF(AH223="-","-",IF(UPPER(AH223)="AB","+",VLOOKUP(AH223,'විෂය තොරතුරු'!$P$24:$Q$28,2))))</f>
        <v/>
      </c>
      <c r="BT223" s="168" t="str">
        <f aca="false">IF(AI223="","",IF(AI223="-","-",IF(UPPER(AI223)="AB","+",VLOOKUP(AI223,'විෂය තොරතුරු'!$P$24:$Q$28,2))))</f>
        <v/>
      </c>
      <c r="BU223" s="168" t="str">
        <f aca="false">IF(AJ223="","",IF(AJ223="-","-",IF(UPPER(AJ223)="AB","+",VLOOKUP(AJ223,'විෂය තොරතුරු'!$P$24:$Q$28,2))))</f>
        <v/>
      </c>
      <c r="BV223" s="168" t="str">
        <f aca="false">IF(AK223="","",IF(AK223="-","-",IF(UPPER(AK223)="AB","+",VLOOKUP(AK223,'විෂය තොරතුරු'!$P$24:$Q$28,2))))</f>
        <v/>
      </c>
      <c r="BW223" s="169" t="str">
        <f aca="false">IF(AL223="","",IF(AL223="-","-",IF(UPPER(AL223)="AB","+",VLOOKUP(AL223,'විෂය තොරතුරු'!$P$24:$Q$28,2))))</f>
        <v/>
      </c>
      <c r="BX223" s="171" t="str">
        <f aca="false">IF($B223="","",COUNTIF($AP223:$BW223,"A"))</f>
        <v/>
      </c>
      <c r="BY223" s="171" t="str">
        <f aca="false">IF($B223="","",COUNTIF($AP223:$BW223,"B"))</f>
        <v/>
      </c>
      <c r="BZ223" s="171" t="str">
        <f aca="false">IF($B223="","",COUNTIF($AP223:$BW223,"C"))</f>
        <v/>
      </c>
      <c r="CA223" s="171" t="str">
        <f aca="false">IF($B223="","",COUNTIF($AP223:$BW223,"S"))</f>
        <v/>
      </c>
      <c r="CB223" s="171" t="str">
        <f aca="false">IF($B223="","",COUNTIF($AP223:$BW223,"W"))</f>
        <v/>
      </c>
      <c r="CC223" s="171" t="str">
        <f aca="false">IF(B223="","",SUM(BX223:CA223))</f>
        <v/>
      </c>
      <c r="CD223" s="169" t="str">
        <f aca="false">IF(B223="","",SUM(BX223:BZ223))</f>
        <v/>
      </c>
      <c r="CE223" s="172" t="str">
        <f aca="false">IF(B223="","",IF(AND(CC223&gt;=6,CD223&gt;=3,OR(E223&gt;=35,F223&gt;=35),L223&gt;=35),"6/3 සමත්",IF(AND(CC223&gt;=5,CD223&gt;=3,OR(E223&gt;=35,F223&gt;=35,L223&gt;=35)),"5/3 සමත්",IF(AND(CC223&gt;=4,CD223&gt;=1,OR(E223&gt;=20,F223&gt;=20,L223&gt;=20)),"සමත් කළ හැකි",IF(CB223=9,"W9","අසමත් ?")))))</f>
        <v/>
      </c>
    </row>
    <row r="224" customFormat="false" ht="13.8" hidden="false" customHeight="false" outlineLevel="0" collapsed="false">
      <c r="A224" s="160" t="n">
        <v>39</v>
      </c>
      <c r="B224" s="161"/>
      <c r="C224" s="161"/>
      <c r="D224" s="162"/>
      <c r="E224" s="163"/>
      <c r="F224" s="164"/>
      <c r="G224" s="163"/>
      <c r="H224" s="165"/>
      <c r="I224" s="165"/>
      <c r="J224" s="164"/>
      <c r="K224" s="163"/>
      <c r="L224" s="165"/>
      <c r="M224" s="165"/>
      <c r="N224" s="164"/>
      <c r="O224" s="163"/>
      <c r="P224" s="165"/>
      <c r="Q224" s="165"/>
      <c r="R224" s="165"/>
      <c r="S224" s="165"/>
      <c r="T224" s="165"/>
      <c r="U224" s="165"/>
      <c r="V224" s="164"/>
      <c r="W224" s="163"/>
      <c r="X224" s="165"/>
      <c r="Y224" s="165"/>
      <c r="Z224" s="165"/>
      <c r="AA224" s="165"/>
      <c r="AB224" s="165"/>
      <c r="AC224" s="165"/>
      <c r="AD224" s="164"/>
      <c r="AE224" s="163"/>
      <c r="AF224" s="165"/>
      <c r="AG224" s="165"/>
      <c r="AH224" s="165"/>
      <c r="AI224" s="165"/>
      <c r="AJ224" s="165"/>
      <c r="AK224" s="165"/>
      <c r="AL224" s="166"/>
      <c r="AM224" s="167" t="str">
        <f aca="false">IF(B224="","",SUM(E224:AL224))</f>
        <v/>
      </c>
      <c r="AN224" s="168" t="str">
        <f aca="false">IF(B224="","",AM224/9)</f>
        <v/>
      </c>
      <c r="AO224" s="169" t="str">
        <f aca="false">IF(B224="","",IF(AM224=0,"-",RANK(AM224,$AM$186:$AM$235,0)))</f>
        <v/>
      </c>
      <c r="AP224" s="167" t="str">
        <f aca="false">IF(E224="","",IF(E224="-","-",IF(UPPER(E224)="AB","+",VLOOKUP(E224,'විෂය තොරතුරු'!$P$24:$Q$28,2))))</f>
        <v/>
      </c>
      <c r="AQ224" s="168" t="str">
        <f aca="false">IF(F224="","",IF(F224="-","-",IF(UPPER(F224)="AB","+",VLOOKUP(F224,'විෂය තොරතුරු'!$P$24:$Q$28,2))))</f>
        <v/>
      </c>
      <c r="AR224" s="168" t="str">
        <f aca="false">IF(G224="","",IF(G224="-","-",IF(UPPER(G224)="AB","+",VLOOKUP(G224,'විෂය තොරතුරු'!$P$24:$Q$28,2))))</f>
        <v/>
      </c>
      <c r="AS224" s="168" t="str">
        <f aca="false">IF(H224="","",IF(H224="-","-",IF(UPPER(H224)="AB","+",VLOOKUP(H224,'විෂය තොරතුරු'!$P$24:$Q$28,2))))</f>
        <v/>
      </c>
      <c r="AT224" s="168" t="str">
        <f aca="false">IF(I224="","",IF(I224="-","-",IF(UPPER(I224)="AB","+",VLOOKUP(I224,'විෂය තොරතුරු'!$P$24:$Q$28,2))))</f>
        <v/>
      </c>
      <c r="AU224" s="170" t="str">
        <f aca="false">IF(J224="","",IF(J224="-","-",IF(UPPER(J224)="AB","+",VLOOKUP(J224,'විෂය තොරතුරු'!$P$24:$Q$28,2))))</f>
        <v/>
      </c>
      <c r="AV224" s="171" t="str">
        <f aca="false">IF(K224="","",IF(K224="-","-",IF(UPPER(K224)="AB","+",VLOOKUP(K224,'විෂය තොරතුරු'!$P$24:$Q$28,2))))</f>
        <v/>
      </c>
      <c r="AW224" s="168" t="str">
        <f aca="false">IF(L224="","",IF(L224="-","-",IF(UPPER(L224)="AB","+",VLOOKUP(L224,'විෂය තොරතුරු'!$P$24:$Q$28,2))))</f>
        <v/>
      </c>
      <c r="AX224" s="168" t="str">
        <f aca="false">IF(M224="","",IF(M224="-","-",IF(UPPER(M224)="AB","+",VLOOKUP(M224,'විෂය තොරතුරු'!$P$24:$Q$28,2))))</f>
        <v/>
      </c>
      <c r="AY224" s="169" t="str">
        <f aca="false">IF(N224="","",IF(N224="-","-",IF(UPPER(N224)="AB","+",VLOOKUP(N224,'විෂය තොරතුරු'!$P$24:$Q$28,2))))</f>
        <v/>
      </c>
      <c r="AZ224" s="167" t="str">
        <f aca="false">IF(O224="","",IF(O224="-","-",IF(UPPER(O224)="AB","+",VLOOKUP(O224,'විෂය තොරතුරු'!$P$24:$Q$28,2))))</f>
        <v/>
      </c>
      <c r="BA224" s="168" t="str">
        <f aca="false">IF(P224="","",IF(P224="-","-",IF(UPPER(P224)="AB","+",VLOOKUP(P224,'විෂය තොරතුරු'!$P$24:$Q$28,2))))</f>
        <v/>
      </c>
      <c r="BB224" s="168" t="str">
        <f aca="false">IF(Q224="","",IF(Q224="-","-",IF(UPPER(Q224)="AB","+",VLOOKUP(Q224,'විෂය තොරතුරු'!$P$24:$Q$28,2))))</f>
        <v/>
      </c>
      <c r="BC224" s="168" t="str">
        <f aca="false">IF(R224="","",IF(R224="-","-",IF(UPPER(R224)="AB","+",VLOOKUP(R224,'විෂය තොරතුරු'!$P$24:$Q$28,2))))</f>
        <v/>
      </c>
      <c r="BD224" s="168" t="str">
        <f aca="false">IF(S224="","",IF(S224="-","-",IF(UPPER(S224)="AB","+",VLOOKUP(S224,'විෂය තොරතුරු'!$P$24:$Q$28,2))))</f>
        <v/>
      </c>
      <c r="BE224" s="168" t="str">
        <f aca="false">IF(T224="","",IF(T224="-","-",IF(UPPER(T224)="AB","+",VLOOKUP(T224,'විෂය තොරතුරු'!$P$24:$Q$28,2))))</f>
        <v/>
      </c>
      <c r="BF224" s="168" t="str">
        <f aca="false">IF(U224="","",IF(U224="-","-",IF(UPPER(U224)="AB","+",VLOOKUP(U224,'විෂය තොරතුරු'!$P$24:$Q$28,2))))</f>
        <v/>
      </c>
      <c r="BG224" s="170" t="str">
        <f aca="false">IF(V224="","",IF(V224="-","-",IF(UPPER(V224)="AB","+",VLOOKUP(V224,'විෂය තොරතුරු'!$P$24:$Q$28,2))))</f>
        <v/>
      </c>
      <c r="BH224" s="171" t="str">
        <f aca="false">IF(W224="","",IF(W224="-","-",IF(UPPER(W224)="AB","+",VLOOKUP(W224,'විෂය තොරතුරු'!$P$24:$Q$28,2))))</f>
        <v/>
      </c>
      <c r="BI224" s="168" t="str">
        <f aca="false">IF(X224="","",IF(X224="-","-",IF(UPPER(X224)="AB","+",VLOOKUP(X224,'විෂය තොරතුරු'!$P$24:$Q$28,2))))</f>
        <v/>
      </c>
      <c r="BJ224" s="168" t="str">
        <f aca="false">IF(Y224="","",IF(Y224="-","-",IF(UPPER(Y224)="AB","+",VLOOKUP(Y224,'විෂය තොරතුරු'!$P$24:$Q$28,2))))</f>
        <v/>
      </c>
      <c r="BK224" s="168" t="str">
        <f aca="false">IF(Z224="","",IF(Z224="-","-",IF(UPPER(Z224)="AB","+",VLOOKUP(Z224,'විෂය තොරතුරු'!$P$24:$Q$28,2))))</f>
        <v/>
      </c>
      <c r="BL224" s="168" t="str">
        <f aca="false">IF(AA224="","",IF(AA224="-","-",IF(UPPER(AA224)="AB","+",VLOOKUP(AA224,'විෂය තොරතුරු'!$P$24:$Q$28,2))))</f>
        <v/>
      </c>
      <c r="BM224" s="168" t="str">
        <f aca="false">IF(AB224="","",IF(AB224="-","-",IF(UPPER(AB224)="AB","+",VLOOKUP(AB224,'විෂය තොරතුරු'!$P$24:$Q$28,2))))</f>
        <v/>
      </c>
      <c r="BN224" s="168" t="str">
        <f aca="false">IF(AC224="","",IF(AC224="-","-",IF(UPPER(AC224)="AB","+",VLOOKUP(AC224,'විෂය තොරතුරු'!$P$24:$Q$28,2))))</f>
        <v/>
      </c>
      <c r="BO224" s="169" t="str">
        <f aca="false">IF(AD224="","",IF(AD224="-","-",IF(UPPER(AD224)="AB","+",VLOOKUP(AD224,'විෂය තොරතුරු'!$P$24:$Q$28,2))))</f>
        <v/>
      </c>
      <c r="BP224" s="171" t="str">
        <f aca="false">IF(AE224="","",IF(AE224="-","-",IF(UPPER(AE224)="AB","+",VLOOKUP(AE224,'විෂය තොරතුරු'!$P$24:$Q$28,2))))</f>
        <v/>
      </c>
      <c r="BQ224" s="168" t="str">
        <f aca="false">IF(AF224="","",IF(AF224="-","-",IF(UPPER(AF224)="AB","+",VLOOKUP(AF224,'විෂය තොරතුරු'!$P$24:$Q$28,2))))</f>
        <v/>
      </c>
      <c r="BR224" s="168" t="str">
        <f aca="false">IF(AG224="","",IF(AG224="-","-",IF(UPPER(AG224)="AB","+",VLOOKUP(AG224,'විෂය තොරතුරු'!$P$24:$Q$28,2))))</f>
        <v/>
      </c>
      <c r="BS224" s="168" t="str">
        <f aca="false">IF(AH224="","",IF(AH224="-","-",IF(UPPER(AH224)="AB","+",VLOOKUP(AH224,'විෂය තොරතුරු'!$P$24:$Q$28,2))))</f>
        <v/>
      </c>
      <c r="BT224" s="168" t="str">
        <f aca="false">IF(AI224="","",IF(AI224="-","-",IF(UPPER(AI224)="AB","+",VLOOKUP(AI224,'විෂය තොරතුරු'!$P$24:$Q$28,2))))</f>
        <v/>
      </c>
      <c r="BU224" s="168" t="str">
        <f aca="false">IF(AJ224="","",IF(AJ224="-","-",IF(UPPER(AJ224)="AB","+",VLOOKUP(AJ224,'විෂය තොරතුරු'!$P$24:$Q$28,2))))</f>
        <v/>
      </c>
      <c r="BV224" s="168" t="str">
        <f aca="false">IF(AK224="","",IF(AK224="-","-",IF(UPPER(AK224)="AB","+",VLOOKUP(AK224,'විෂය තොරතුරු'!$P$24:$Q$28,2))))</f>
        <v/>
      </c>
      <c r="BW224" s="169" t="str">
        <f aca="false">IF(AL224="","",IF(AL224="-","-",IF(UPPER(AL224)="AB","+",VLOOKUP(AL224,'විෂය තොරතුරු'!$P$24:$Q$28,2))))</f>
        <v/>
      </c>
      <c r="BX224" s="171" t="str">
        <f aca="false">IF($B224="","",COUNTIF($AP224:$BW224,"A"))</f>
        <v/>
      </c>
      <c r="BY224" s="171" t="str">
        <f aca="false">IF($B224="","",COUNTIF($AP224:$BW224,"B"))</f>
        <v/>
      </c>
      <c r="BZ224" s="171" t="str">
        <f aca="false">IF($B224="","",COUNTIF($AP224:$BW224,"C"))</f>
        <v/>
      </c>
      <c r="CA224" s="171" t="str">
        <f aca="false">IF($B224="","",COUNTIF($AP224:$BW224,"S"))</f>
        <v/>
      </c>
      <c r="CB224" s="171" t="str">
        <f aca="false">IF($B224="","",COUNTIF($AP224:$BW224,"W"))</f>
        <v/>
      </c>
      <c r="CC224" s="171" t="str">
        <f aca="false">IF(B224="","",SUM(BX224:CA224))</f>
        <v/>
      </c>
      <c r="CD224" s="169" t="str">
        <f aca="false">IF(B224="","",SUM(BX224:BZ224))</f>
        <v/>
      </c>
      <c r="CE224" s="172" t="str">
        <f aca="false">IF(B224="","",IF(AND(CC224&gt;=6,CD224&gt;=3,OR(E224&gt;=35,F224&gt;=35),L224&gt;=35),"6/3 සමත්",IF(AND(CC224&gt;=5,CD224&gt;=3,OR(E224&gt;=35,F224&gt;=35,L224&gt;=35)),"5/3 සමත්",IF(AND(CC224&gt;=4,CD224&gt;=1,OR(E224&gt;=20,F224&gt;=20,L224&gt;=20)),"සමත් කළ හැකි",IF(CB224=9,"W9","අසමත් ?")))))</f>
        <v/>
      </c>
    </row>
    <row r="225" customFormat="false" ht="13.8" hidden="false" customHeight="false" outlineLevel="0" collapsed="false">
      <c r="A225" s="160" t="n">
        <v>40</v>
      </c>
      <c r="B225" s="161"/>
      <c r="C225" s="161"/>
      <c r="D225" s="162"/>
      <c r="E225" s="163"/>
      <c r="F225" s="164"/>
      <c r="G225" s="163"/>
      <c r="H225" s="165"/>
      <c r="I225" s="165"/>
      <c r="J225" s="164"/>
      <c r="K225" s="163"/>
      <c r="L225" s="165"/>
      <c r="M225" s="165"/>
      <c r="N225" s="164"/>
      <c r="O225" s="163"/>
      <c r="P225" s="165"/>
      <c r="Q225" s="165"/>
      <c r="R225" s="165"/>
      <c r="S225" s="165"/>
      <c r="T225" s="165"/>
      <c r="U225" s="165"/>
      <c r="V225" s="164"/>
      <c r="W225" s="163"/>
      <c r="X225" s="165"/>
      <c r="Y225" s="165"/>
      <c r="Z225" s="165"/>
      <c r="AA225" s="165"/>
      <c r="AB225" s="165"/>
      <c r="AC225" s="165"/>
      <c r="AD225" s="164"/>
      <c r="AE225" s="163"/>
      <c r="AF225" s="165"/>
      <c r="AG225" s="165"/>
      <c r="AH225" s="165"/>
      <c r="AI225" s="165"/>
      <c r="AJ225" s="165"/>
      <c r="AK225" s="165"/>
      <c r="AL225" s="166"/>
      <c r="AM225" s="167" t="str">
        <f aca="false">IF(B225="","",SUM(E225:AL225))</f>
        <v/>
      </c>
      <c r="AN225" s="168" t="str">
        <f aca="false">IF(B225="","",AM225/9)</f>
        <v/>
      </c>
      <c r="AO225" s="169" t="str">
        <f aca="false">IF(B225="","",IF(AM225=0,"-",RANK(AM225,$AM$186:$AM$235,0)))</f>
        <v/>
      </c>
      <c r="AP225" s="167" t="str">
        <f aca="false">IF(E225="","",IF(E225="-","-",IF(UPPER(E225)="AB","+",VLOOKUP(E225,'විෂය තොරතුරු'!$P$24:$Q$28,2))))</f>
        <v/>
      </c>
      <c r="AQ225" s="168" t="str">
        <f aca="false">IF(F225="","",IF(F225="-","-",IF(UPPER(F225)="AB","+",VLOOKUP(F225,'විෂය තොරතුරු'!$P$24:$Q$28,2))))</f>
        <v/>
      </c>
      <c r="AR225" s="168" t="str">
        <f aca="false">IF(G225="","",IF(G225="-","-",IF(UPPER(G225)="AB","+",VLOOKUP(G225,'විෂය තොරතුරු'!$P$24:$Q$28,2))))</f>
        <v/>
      </c>
      <c r="AS225" s="168" t="str">
        <f aca="false">IF(H225="","",IF(H225="-","-",IF(UPPER(H225)="AB","+",VLOOKUP(H225,'විෂය තොරතුරු'!$P$24:$Q$28,2))))</f>
        <v/>
      </c>
      <c r="AT225" s="168" t="str">
        <f aca="false">IF(I225="","",IF(I225="-","-",IF(UPPER(I225)="AB","+",VLOOKUP(I225,'විෂය තොරතුරු'!$P$24:$Q$28,2))))</f>
        <v/>
      </c>
      <c r="AU225" s="170" t="str">
        <f aca="false">IF(J225="","",IF(J225="-","-",IF(UPPER(J225)="AB","+",VLOOKUP(J225,'විෂය තොරතුරු'!$P$24:$Q$28,2))))</f>
        <v/>
      </c>
      <c r="AV225" s="171" t="str">
        <f aca="false">IF(K225="","",IF(K225="-","-",IF(UPPER(K225)="AB","+",VLOOKUP(K225,'විෂය තොරතුරු'!$P$24:$Q$28,2))))</f>
        <v/>
      </c>
      <c r="AW225" s="168" t="str">
        <f aca="false">IF(L225="","",IF(L225="-","-",IF(UPPER(L225)="AB","+",VLOOKUP(L225,'විෂය තොරතුරු'!$P$24:$Q$28,2))))</f>
        <v/>
      </c>
      <c r="AX225" s="168" t="str">
        <f aca="false">IF(M225="","",IF(M225="-","-",IF(UPPER(M225)="AB","+",VLOOKUP(M225,'විෂය තොරතුරු'!$P$24:$Q$28,2))))</f>
        <v/>
      </c>
      <c r="AY225" s="169" t="str">
        <f aca="false">IF(N225="","",IF(N225="-","-",IF(UPPER(N225)="AB","+",VLOOKUP(N225,'විෂය තොරතුරු'!$P$24:$Q$28,2))))</f>
        <v/>
      </c>
      <c r="AZ225" s="167" t="str">
        <f aca="false">IF(O225="","",IF(O225="-","-",IF(UPPER(O225)="AB","+",VLOOKUP(O225,'විෂය තොරතුරු'!$P$24:$Q$28,2))))</f>
        <v/>
      </c>
      <c r="BA225" s="168" t="str">
        <f aca="false">IF(P225="","",IF(P225="-","-",IF(UPPER(P225)="AB","+",VLOOKUP(P225,'විෂය තොරතුරු'!$P$24:$Q$28,2))))</f>
        <v/>
      </c>
      <c r="BB225" s="168" t="str">
        <f aca="false">IF(Q225="","",IF(Q225="-","-",IF(UPPER(Q225)="AB","+",VLOOKUP(Q225,'විෂය තොරතුරු'!$P$24:$Q$28,2))))</f>
        <v/>
      </c>
      <c r="BC225" s="168" t="str">
        <f aca="false">IF(R225="","",IF(R225="-","-",IF(UPPER(R225)="AB","+",VLOOKUP(R225,'විෂය තොරතුරු'!$P$24:$Q$28,2))))</f>
        <v/>
      </c>
      <c r="BD225" s="168" t="str">
        <f aca="false">IF(S225="","",IF(S225="-","-",IF(UPPER(S225)="AB","+",VLOOKUP(S225,'විෂය තොරතුරු'!$P$24:$Q$28,2))))</f>
        <v/>
      </c>
      <c r="BE225" s="168" t="str">
        <f aca="false">IF(T225="","",IF(T225="-","-",IF(UPPER(T225)="AB","+",VLOOKUP(T225,'විෂය තොරතුරු'!$P$24:$Q$28,2))))</f>
        <v/>
      </c>
      <c r="BF225" s="168" t="str">
        <f aca="false">IF(U225="","",IF(U225="-","-",IF(UPPER(U225)="AB","+",VLOOKUP(U225,'විෂය තොරතුරු'!$P$24:$Q$28,2))))</f>
        <v/>
      </c>
      <c r="BG225" s="170" t="str">
        <f aca="false">IF(V225="","",IF(V225="-","-",IF(UPPER(V225)="AB","+",VLOOKUP(V225,'විෂය තොරතුරු'!$P$24:$Q$28,2))))</f>
        <v/>
      </c>
      <c r="BH225" s="171" t="str">
        <f aca="false">IF(W225="","",IF(W225="-","-",IF(UPPER(W225)="AB","+",VLOOKUP(W225,'විෂය තොරතුරු'!$P$24:$Q$28,2))))</f>
        <v/>
      </c>
      <c r="BI225" s="168" t="str">
        <f aca="false">IF(X225="","",IF(X225="-","-",IF(UPPER(X225)="AB","+",VLOOKUP(X225,'විෂය තොරතුරු'!$P$24:$Q$28,2))))</f>
        <v/>
      </c>
      <c r="BJ225" s="168" t="str">
        <f aca="false">IF(Y225="","",IF(Y225="-","-",IF(UPPER(Y225)="AB","+",VLOOKUP(Y225,'විෂය තොරතුරු'!$P$24:$Q$28,2))))</f>
        <v/>
      </c>
      <c r="BK225" s="168" t="str">
        <f aca="false">IF(Z225="","",IF(Z225="-","-",IF(UPPER(Z225)="AB","+",VLOOKUP(Z225,'විෂය තොරතුරු'!$P$24:$Q$28,2))))</f>
        <v/>
      </c>
      <c r="BL225" s="168" t="str">
        <f aca="false">IF(AA225="","",IF(AA225="-","-",IF(UPPER(AA225)="AB","+",VLOOKUP(AA225,'විෂය තොරතුරු'!$P$24:$Q$28,2))))</f>
        <v/>
      </c>
      <c r="BM225" s="168" t="str">
        <f aca="false">IF(AB225="","",IF(AB225="-","-",IF(UPPER(AB225)="AB","+",VLOOKUP(AB225,'විෂය තොරතුරු'!$P$24:$Q$28,2))))</f>
        <v/>
      </c>
      <c r="BN225" s="168" t="str">
        <f aca="false">IF(AC225="","",IF(AC225="-","-",IF(UPPER(AC225)="AB","+",VLOOKUP(AC225,'විෂය තොරතුරු'!$P$24:$Q$28,2))))</f>
        <v/>
      </c>
      <c r="BO225" s="169" t="str">
        <f aca="false">IF(AD225="","",IF(AD225="-","-",IF(UPPER(AD225)="AB","+",VLOOKUP(AD225,'විෂය තොරතුරු'!$P$24:$Q$28,2))))</f>
        <v/>
      </c>
      <c r="BP225" s="171" t="str">
        <f aca="false">IF(AE225="","",IF(AE225="-","-",IF(UPPER(AE225)="AB","+",VLOOKUP(AE225,'විෂය තොරතුරු'!$P$24:$Q$28,2))))</f>
        <v/>
      </c>
      <c r="BQ225" s="168" t="str">
        <f aca="false">IF(AF225="","",IF(AF225="-","-",IF(UPPER(AF225)="AB","+",VLOOKUP(AF225,'විෂය තොරතුරු'!$P$24:$Q$28,2))))</f>
        <v/>
      </c>
      <c r="BR225" s="168" t="str">
        <f aca="false">IF(AG225="","",IF(AG225="-","-",IF(UPPER(AG225)="AB","+",VLOOKUP(AG225,'විෂය තොරතුරු'!$P$24:$Q$28,2))))</f>
        <v/>
      </c>
      <c r="BS225" s="168" t="str">
        <f aca="false">IF(AH225="","",IF(AH225="-","-",IF(UPPER(AH225)="AB","+",VLOOKUP(AH225,'විෂය තොරතුරු'!$P$24:$Q$28,2))))</f>
        <v/>
      </c>
      <c r="BT225" s="168" t="str">
        <f aca="false">IF(AI225="","",IF(AI225="-","-",IF(UPPER(AI225)="AB","+",VLOOKUP(AI225,'විෂය තොරතුරු'!$P$24:$Q$28,2))))</f>
        <v/>
      </c>
      <c r="BU225" s="168" t="str">
        <f aca="false">IF(AJ225="","",IF(AJ225="-","-",IF(UPPER(AJ225)="AB","+",VLOOKUP(AJ225,'විෂය තොරතුරු'!$P$24:$Q$28,2))))</f>
        <v/>
      </c>
      <c r="BV225" s="168" t="str">
        <f aca="false">IF(AK225="","",IF(AK225="-","-",IF(UPPER(AK225)="AB","+",VLOOKUP(AK225,'විෂය තොරතුරු'!$P$24:$Q$28,2))))</f>
        <v/>
      </c>
      <c r="BW225" s="169" t="str">
        <f aca="false">IF(AL225="","",IF(AL225="-","-",IF(UPPER(AL225)="AB","+",VLOOKUP(AL225,'විෂය තොරතුරු'!$P$24:$Q$28,2))))</f>
        <v/>
      </c>
      <c r="BX225" s="171" t="str">
        <f aca="false">IF($B225="","",COUNTIF($AP225:$BW225,"A"))</f>
        <v/>
      </c>
      <c r="BY225" s="171" t="str">
        <f aca="false">IF($B225="","",COUNTIF($AP225:$BW225,"B"))</f>
        <v/>
      </c>
      <c r="BZ225" s="171" t="str">
        <f aca="false">IF($B225="","",COUNTIF($AP225:$BW225,"C"))</f>
        <v/>
      </c>
      <c r="CA225" s="171" t="str">
        <f aca="false">IF($B225="","",COUNTIF($AP225:$BW225,"S"))</f>
        <v/>
      </c>
      <c r="CB225" s="171" t="str">
        <f aca="false">IF($B225="","",COUNTIF($AP225:$BW225,"W"))</f>
        <v/>
      </c>
      <c r="CC225" s="171" t="str">
        <f aca="false">IF(B225="","",SUM(BX225:CA225))</f>
        <v/>
      </c>
      <c r="CD225" s="169" t="str">
        <f aca="false">IF(B225="","",SUM(BX225:BZ225))</f>
        <v/>
      </c>
      <c r="CE225" s="172" t="str">
        <f aca="false">IF(B225="","",IF(AND(CC225&gt;=6,CD225&gt;=3,OR(E225&gt;=35,F225&gt;=35),L225&gt;=35),"6/3 සමත්",IF(AND(CC225&gt;=5,CD225&gt;=3,OR(E225&gt;=35,F225&gt;=35,L225&gt;=35)),"5/3 සමත්",IF(AND(CC225&gt;=4,CD225&gt;=1,OR(E225&gt;=20,F225&gt;=20,L225&gt;=20)),"සමත් කළ හැකි",IF(CB225=9,"W9","අසමත් ?")))))</f>
        <v/>
      </c>
    </row>
    <row r="226" customFormat="false" ht="13.8" hidden="false" customHeight="false" outlineLevel="0" collapsed="false">
      <c r="A226" s="160" t="n">
        <v>41</v>
      </c>
      <c r="B226" s="161"/>
      <c r="C226" s="161"/>
      <c r="D226" s="162"/>
      <c r="E226" s="163"/>
      <c r="F226" s="164"/>
      <c r="G226" s="163"/>
      <c r="H226" s="165"/>
      <c r="I226" s="165"/>
      <c r="J226" s="164"/>
      <c r="K226" s="163"/>
      <c r="L226" s="165"/>
      <c r="M226" s="165"/>
      <c r="N226" s="164"/>
      <c r="O226" s="163"/>
      <c r="P226" s="165"/>
      <c r="Q226" s="165"/>
      <c r="R226" s="165"/>
      <c r="S226" s="165"/>
      <c r="T226" s="165"/>
      <c r="U226" s="165"/>
      <c r="V226" s="164"/>
      <c r="W226" s="163"/>
      <c r="X226" s="165"/>
      <c r="Y226" s="165"/>
      <c r="Z226" s="165"/>
      <c r="AA226" s="165"/>
      <c r="AB226" s="165"/>
      <c r="AC226" s="165"/>
      <c r="AD226" s="164"/>
      <c r="AE226" s="163"/>
      <c r="AF226" s="165"/>
      <c r="AG226" s="165"/>
      <c r="AH226" s="165"/>
      <c r="AI226" s="165"/>
      <c r="AJ226" s="165"/>
      <c r="AK226" s="165"/>
      <c r="AL226" s="166"/>
      <c r="AM226" s="167" t="str">
        <f aca="false">IF(B226="","",SUM(E226:AL226))</f>
        <v/>
      </c>
      <c r="AN226" s="168" t="str">
        <f aca="false">IF(B226="","",AM226/9)</f>
        <v/>
      </c>
      <c r="AO226" s="169" t="str">
        <f aca="false">IF(B226="","",IF(AM226=0,"-",RANK(AM226,$AM$186:$AM$235,0)))</f>
        <v/>
      </c>
      <c r="AP226" s="167" t="str">
        <f aca="false">IF(E226="","",IF(E226="-","-",IF(UPPER(E226)="AB","+",VLOOKUP(E226,'විෂය තොරතුරු'!$P$24:$Q$28,2))))</f>
        <v/>
      </c>
      <c r="AQ226" s="168" t="str">
        <f aca="false">IF(F226="","",IF(F226="-","-",IF(UPPER(F226)="AB","+",VLOOKUP(F226,'විෂය තොරතුරු'!$P$24:$Q$28,2))))</f>
        <v/>
      </c>
      <c r="AR226" s="168" t="str">
        <f aca="false">IF(G226="","",IF(G226="-","-",IF(UPPER(G226)="AB","+",VLOOKUP(G226,'විෂය තොරතුරු'!$P$24:$Q$28,2))))</f>
        <v/>
      </c>
      <c r="AS226" s="168" t="str">
        <f aca="false">IF(H226="","",IF(H226="-","-",IF(UPPER(H226)="AB","+",VLOOKUP(H226,'විෂය තොරතුරු'!$P$24:$Q$28,2))))</f>
        <v/>
      </c>
      <c r="AT226" s="168" t="str">
        <f aca="false">IF(I226="","",IF(I226="-","-",IF(UPPER(I226)="AB","+",VLOOKUP(I226,'විෂය තොරතුරු'!$P$24:$Q$28,2))))</f>
        <v/>
      </c>
      <c r="AU226" s="170" t="str">
        <f aca="false">IF(J226="","",IF(J226="-","-",IF(UPPER(J226)="AB","+",VLOOKUP(J226,'විෂය තොරතුරු'!$P$24:$Q$28,2))))</f>
        <v/>
      </c>
      <c r="AV226" s="171" t="str">
        <f aca="false">IF(K226="","",IF(K226="-","-",IF(UPPER(K226)="AB","+",VLOOKUP(K226,'විෂය තොරතුරු'!$P$24:$Q$28,2))))</f>
        <v/>
      </c>
      <c r="AW226" s="168" t="str">
        <f aca="false">IF(L226="","",IF(L226="-","-",IF(UPPER(L226)="AB","+",VLOOKUP(L226,'විෂය තොරතුරු'!$P$24:$Q$28,2))))</f>
        <v/>
      </c>
      <c r="AX226" s="168" t="str">
        <f aca="false">IF(M226="","",IF(M226="-","-",IF(UPPER(M226)="AB","+",VLOOKUP(M226,'විෂය තොරතුරු'!$P$24:$Q$28,2))))</f>
        <v/>
      </c>
      <c r="AY226" s="169" t="str">
        <f aca="false">IF(N226="","",IF(N226="-","-",IF(UPPER(N226)="AB","+",VLOOKUP(N226,'විෂය තොරතුරු'!$P$24:$Q$28,2))))</f>
        <v/>
      </c>
      <c r="AZ226" s="167" t="str">
        <f aca="false">IF(O226="","",IF(O226="-","-",IF(UPPER(O226)="AB","+",VLOOKUP(O226,'විෂය තොරතුරු'!$P$24:$Q$28,2))))</f>
        <v/>
      </c>
      <c r="BA226" s="168" t="str">
        <f aca="false">IF(P226="","",IF(P226="-","-",IF(UPPER(P226)="AB","+",VLOOKUP(P226,'විෂය තොරතුරු'!$P$24:$Q$28,2))))</f>
        <v/>
      </c>
      <c r="BB226" s="168" t="str">
        <f aca="false">IF(Q226="","",IF(Q226="-","-",IF(UPPER(Q226)="AB","+",VLOOKUP(Q226,'විෂය තොරතුරු'!$P$24:$Q$28,2))))</f>
        <v/>
      </c>
      <c r="BC226" s="168" t="str">
        <f aca="false">IF(R226="","",IF(R226="-","-",IF(UPPER(R226)="AB","+",VLOOKUP(R226,'විෂය තොරතුරු'!$P$24:$Q$28,2))))</f>
        <v/>
      </c>
      <c r="BD226" s="168" t="str">
        <f aca="false">IF(S226="","",IF(S226="-","-",IF(UPPER(S226)="AB","+",VLOOKUP(S226,'විෂය තොරතුරු'!$P$24:$Q$28,2))))</f>
        <v/>
      </c>
      <c r="BE226" s="168" t="str">
        <f aca="false">IF(T226="","",IF(T226="-","-",IF(UPPER(T226)="AB","+",VLOOKUP(T226,'විෂය තොරතුරු'!$P$24:$Q$28,2))))</f>
        <v/>
      </c>
      <c r="BF226" s="168" t="str">
        <f aca="false">IF(U226="","",IF(U226="-","-",IF(UPPER(U226)="AB","+",VLOOKUP(U226,'විෂය තොරතුරු'!$P$24:$Q$28,2))))</f>
        <v/>
      </c>
      <c r="BG226" s="170" t="str">
        <f aca="false">IF(V226="","",IF(V226="-","-",IF(UPPER(V226)="AB","+",VLOOKUP(V226,'විෂය තොරතුරු'!$P$24:$Q$28,2))))</f>
        <v/>
      </c>
      <c r="BH226" s="171" t="str">
        <f aca="false">IF(W226="","",IF(W226="-","-",IF(UPPER(W226)="AB","+",VLOOKUP(W226,'විෂය තොරතුරු'!$P$24:$Q$28,2))))</f>
        <v/>
      </c>
      <c r="BI226" s="168" t="str">
        <f aca="false">IF(X226="","",IF(X226="-","-",IF(UPPER(X226)="AB","+",VLOOKUP(X226,'විෂය තොරතුරු'!$P$24:$Q$28,2))))</f>
        <v/>
      </c>
      <c r="BJ226" s="168" t="str">
        <f aca="false">IF(Y226="","",IF(Y226="-","-",IF(UPPER(Y226)="AB","+",VLOOKUP(Y226,'විෂය තොරතුරු'!$P$24:$Q$28,2))))</f>
        <v/>
      </c>
      <c r="BK226" s="168" t="str">
        <f aca="false">IF(Z226="","",IF(Z226="-","-",IF(UPPER(Z226)="AB","+",VLOOKUP(Z226,'විෂය තොරතුරු'!$P$24:$Q$28,2))))</f>
        <v/>
      </c>
      <c r="BL226" s="168" t="str">
        <f aca="false">IF(AA226="","",IF(AA226="-","-",IF(UPPER(AA226)="AB","+",VLOOKUP(AA226,'විෂය තොරතුරු'!$P$24:$Q$28,2))))</f>
        <v/>
      </c>
      <c r="BM226" s="168" t="str">
        <f aca="false">IF(AB226="","",IF(AB226="-","-",IF(UPPER(AB226)="AB","+",VLOOKUP(AB226,'විෂය තොරතුරු'!$P$24:$Q$28,2))))</f>
        <v/>
      </c>
      <c r="BN226" s="168" t="str">
        <f aca="false">IF(AC226="","",IF(AC226="-","-",IF(UPPER(AC226)="AB","+",VLOOKUP(AC226,'විෂය තොරතුරු'!$P$24:$Q$28,2))))</f>
        <v/>
      </c>
      <c r="BO226" s="169" t="str">
        <f aca="false">IF(AD226="","",IF(AD226="-","-",IF(UPPER(AD226)="AB","+",VLOOKUP(AD226,'විෂය තොරතුරු'!$P$24:$Q$28,2))))</f>
        <v/>
      </c>
      <c r="BP226" s="171" t="str">
        <f aca="false">IF(AE226="","",IF(AE226="-","-",IF(UPPER(AE226)="AB","+",VLOOKUP(AE226,'විෂය තොරතුරු'!$P$24:$Q$28,2))))</f>
        <v/>
      </c>
      <c r="BQ226" s="168" t="str">
        <f aca="false">IF(AF226="","",IF(AF226="-","-",IF(UPPER(AF226)="AB","+",VLOOKUP(AF226,'විෂය තොරතුරු'!$P$24:$Q$28,2))))</f>
        <v/>
      </c>
      <c r="BR226" s="168" t="str">
        <f aca="false">IF(AG226="","",IF(AG226="-","-",IF(UPPER(AG226)="AB","+",VLOOKUP(AG226,'විෂය තොරතුරු'!$P$24:$Q$28,2))))</f>
        <v/>
      </c>
      <c r="BS226" s="168" t="str">
        <f aca="false">IF(AH226="","",IF(AH226="-","-",IF(UPPER(AH226)="AB","+",VLOOKUP(AH226,'විෂය තොරතුරු'!$P$24:$Q$28,2))))</f>
        <v/>
      </c>
      <c r="BT226" s="168" t="str">
        <f aca="false">IF(AI226="","",IF(AI226="-","-",IF(UPPER(AI226)="AB","+",VLOOKUP(AI226,'විෂය තොරතුරු'!$P$24:$Q$28,2))))</f>
        <v/>
      </c>
      <c r="BU226" s="168" t="str">
        <f aca="false">IF(AJ226="","",IF(AJ226="-","-",IF(UPPER(AJ226)="AB","+",VLOOKUP(AJ226,'විෂය තොරතුරු'!$P$24:$Q$28,2))))</f>
        <v/>
      </c>
      <c r="BV226" s="168" t="str">
        <f aca="false">IF(AK226="","",IF(AK226="-","-",IF(UPPER(AK226)="AB","+",VLOOKUP(AK226,'විෂය තොරතුරු'!$P$24:$Q$28,2))))</f>
        <v/>
      </c>
      <c r="BW226" s="169" t="str">
        <f aca="false">IF(AL226="","",IF(AL226="-","-",IF(UPPER(AL226)="AB","+",VLOOKUP(AL226,'විෂය තොරතුරු'!$P$24:$Q$28,2))))</f>
        <v/>
      </c>
      <c r="BX226" s="171" t="str">
        <f aca="false">IF($B226="","",COUNTIF($AP226:$BW226,"A"))</f>
        <v/>
      </c>
      <c r="BY226" s="171" t="str">
        <f aca="false">IF($B226="","",COUNTIF($AP226:$BW226,"B"))</f>
        <v/>
      </c>
      <c r="BZ226" s="171" t="str">
        <f aca="false">IF($B226="","",COUNTIF($AP226:$BW226,"C"))</f>
        <v/>
      </c>
      <c r="CA226" s="171" t="str">
        <f aca="false">IF($B226="","",COUNTIF($AP226:$BW226,"S"))</f>
        <v/>
      </c>
      <c r="CB226" s="171" t="str">
        <f aca="false">IF($B226="","",COUNTIF($AP226:$BW226,"W"))</f>
        <v/>
      </c>
      <c r="CC226" s="171" t="str">
        <f aca="false">IF(B226="","",SUM(BX226:CA226))</f>
        <v/>
      </c>
      <c r="CD226" s="169" t="str">
        <f aca="false">IF(B226="","",SUM(BX226:BZ226))</f>
        <v/>
      </c>
      <c r="CE226" s="172" t="str">
        <f aca="false">IF(B226="","",IF(AND(CC226&gt;=6,CD226&gt;=3,OR(E226&gt;=35,F226&gt;=35),L226&gt;=35),"6/3 සමත්",IF(AND(CC226&gt;=5,CD226&gt;=3,OR(E226&gt;=35,F226&gt;=35,L226&gt;=35)),"5/3 සමත්",IF(AND(CC226&gt;=4,CD226&gt;=1,OR(E226&gt;=20,F226&gt;=20,L226&gt;=20)),"සමත් කළ හැකි",IF(CB226=9,"W9","අසමත් ?")))))</f>
        <v/>
      </c>
    </row>
    <row r="227" customFormat="false" ht="13.8" hidden="false" customHeight="false" outlineLevel="0" collapsed="false">
      <c r="A227" s="160" t="n">
        <v>42</v>
      </c>
      <c r="B227" s="175"/>
      <c r="C227" s="161"/>
      <c r="D227" s="162"/>
      <c r="E227" s="163"/>
      <c r="F227" s="164"/>
      <c r="G227" s="163"/>
      <c r="H227" s="165"/>
      <c r="I227" s="165"/>
      <c r="J227" s="164"/>
      <c r="K227" s="163"/>
      <c r="L227" s="165"/>
      <c r="M227" s="165"/>
      <c r="N227" s="164"/>
      <c r="O227" s="163"/>
      <c r="P227" s="165"/>
      <c r="Q227" s="165"/>
      <c r="R227" s="165"/>
      <c r="S227" s="165"/>
      <c r="T227" s="165"/>
      <c r="U227" s="165"/>
      <c r="V227" s="164"/>
      <c r="W227" s="163"/>
      <c r="X227" s="165"/>
      <c r="Y227" s="165"/>
      <c r="Z227" s="165"/>
      <c r="AA227" s="165"/>
      <c r="AB227" s="165"/>
      <c r="AC227" s="165"/>
      <c r="AD227" s="164"/>
      <c r="AE227" s="163"/>
      <c r="AF227" s="165"/>
      <c r="AG227" s="165"/>
      <c r="AH227" s="165"/>
      <c r="AI227" s="165"/>
      <c r="AJ227" s="165"/>
      <c r="AK227" s="165"/>
      <c r="AL227" s="166"/>
      <c r="AM227" s="167" t="str">
        <f aca="false">IF(B227="","",SUM(E227:AL227))</f>
        <v/>
      </c>
      <c r="AN227" s="168" t="str">
        <f aca="false">IF(B227="","",AM227/9)</f>
        <v/>
      </c>
      <c r="AO227" s="169" t="str">
        <f aca="false">IF(B227="","",IF(AM227=0,"-",RANK(AM227,$AM$186:$AM$235,0)))</f>
        <v/>
      </c>
      <c r="AP227" s="167" t="str">
        <f aca="false">IF(E227="","",IF(E227="-","-",IF(UPPER(E227)="AB","+",VLOOKUP(E227,'විෂය තොරතුරු'!$P$24:$Q$28,2))))</f>
        <v/>
      </c>
      <c r="AQ227" s="168" t="str">
        <f aca="false">IF(F227="","",IF(F227="-","-",IF(UPPER(F227)="AB","+",VLOOKUP(F227,'විෂය තොරතුරු'!$P$24:$Q$28,2))))</f>
        <v/>
      </c>
      <c r="AR227" s="168" t="str">
        <f aca="false">IF(G227="","",IF(G227="-","-",IF(UPPER(G227)="AB","+",VLOOKUP(G227,'විෂය තොරතුරු'!$P$24:$Q$28,2))))</f>
        <v/>
      </c>
      <c r="AS227" s="168" t="str">
        <f aca="false">IF(H227="","",IF(H227="-","-",IF(UPPER(H227)="AB","+",VLOOKUP(H227,'විෂය තොරතුරු'!$P$24:$Q$28,2))))</f>
        <v/>
      </c>
      <c r="AT227" s="168" t="str">
        <f aca="false">IF(I227="","",IF(I227="-","-",IF(UPPER(I227)="AB","+",VLOOKUP(I227,'විෂය තොරතුරු'!$P$24:$Q$28,2))))</f>
        <v/>
      </c>
      <c r="AU227" s="170" t="str">
        <f aca="false">IF(J227="","",IF(J227="-","-",IF(UPPER(J227)="AB","+",VLOOKUP(J227,'විෂය තොරතුරු'!$P$24:$Q$28,2))))</f>
        <v/>
      </c>
      <c r="AV227" s="171" t="str">
        <f aca="false">IF(K227="","",IF(K227="-","-",IF(UPPER(K227)="AB","+",VLOOKUP(K227,'විෂය තොරතුරු'!$P$24:$Q$28,2))))</f>
        <v/>
      </c>
      <c r="AW227" s="168" t="str">
        <f aca="false">IF(L227="","",IF(L227="-","-",IF(UPPER(L227)="AB","+",VLOOKUP(L227,'විෂය තොරතුරු'!$P$24:$Q$28,2))))</f>
        <v/>
      </c>
      <c r="AX227" s="168" t="str">
        <f aca="false">IF(M227="","",IF(M227="-","-",IF(UPPER(M227)="AB","+",VLOOKUP(M227,'විෂය තොරතුරු'!$P$24:$Q$28,2))))</f>
        <v/>
      </c>
      <c r="AY227" s="169" t="str">
        <f aca="false">IF(N227="","",IF(N227="-","-",IF(UPPER(N227)="AB","+",VLOOKUP(N227,'විෂය තොරතුරු'!$P$24:$Q$28,2))))</f>
        <v/>
      </c>
      <c r="AZ227" s="167" t="str">
        <f aca="false">IF(O227="","",IF(O227="-","-",IF(UPPER(O227)="AB","+",VLOOKUP(O227,'විෂය තොරතුරු'!$P$24:$Q$28,2))))</f>
        <v/>
      </c>
      <c r="BA227" s="168" t="str">
        <f aca="false">IF(P227="","",IF(P227="-","-",IF(UPPER(P227)="AB","+",VLOOKUP(P227,'විෂය තොරතුරු'!$P$24:$Q$28,2))))</f>
        <v/>
      </c>
      <c r="BB227" s="168" t="str">
        <f aca="false">IF(Q227="","",IF(Q227="-","-",IF(UPPER(Q227)="AB","+",VLOOKUP(Q227,'විෂය තොරතුරු'!$P$24:$Q$28,2))))</f>
        <v/>
      </c>
      <c r="BC227" s="168" t="str">
        <f aca="false">IF(R227="","",IF(R227="-","-",IF(UPPER(R227)="AB","+",VLOOKUP(R227,'විෂය තොරතුරු'!$P$24:$Q$28,2))))</f>
        <v/>
      </c>
      <c r="BD227" s="168" t="str">
        <f aca="false">IF(S227="","",IF(S227="-","-",IF(UPPER(S227)="AB","+",VLOOKUP(S227,'විෂය තොරතුරු'!$P$24:$Q$28,2))))</f>
        <v/>
      </c>
      <c r="BE227" s="168" t="str">
        <f aca="false">IF(T227="","",IF(T227="-","-",IF(UPPER(T227)="AB","+",VLOOKUP(T227,'විෂය තොරතුරු'!$P$24:$Q$28,2))))</f>
        <v/>
      </c>
      <c r="BF227" s="168" t="str">
        <f aca="false">IF(U227="","",IF(U227="-","-",IF(UPPER(U227)="AB","+",VLOOKUP(U227,'විෂය තොරතුරු'!$P$24:$Q$28,2))))</f>
        <v/>
      </c>
      <c r="BG227" s="170" t="str">
        <f aca="false">IF(V227="","",IF(V227="-","-",IF(UPPER(V227)="AB","+",VLOOKUP(V227,'විෂය තොරතුරු'!$P$24:$Q$28,2))))</f>
        <v/>
      </c>
      <c r="BH227" s="171" t="str">
        <f aca="false">IF(W227="","",IF(W227="-","-",IF(UPPER(W227)="AB","+",VLOOKUP(W227,'විෂය තොරතුරු'!$P$24:$Q$28,2))))</f>
        <v/>
      </c>
      <c r="BI227" s="168" t="str">
        <f aca="false">IF(X227="","",IF(X227="-","-",IF(UPPER(X227)="AB","+",VLOOKUP(X227,'විෂය තොරතුරු'!$P$24:$Q$28,2))))</f>
        <v/>
      </c>
      <c r="BJ227" s="168" t="str">
        <f aca="false">IF(Y227="","",IF(Y227="-","-",IF(UPPER(Y227)="AB","+",VLOOKUP(Y227,'විෂය තොරතුරු'!$P$24:$Q$28,2))))</f>
        <v/>
      </c>
      <c r="BK227" s="168" t="str">
        <f aca="false">IF(Z227="","",IF(Z227="-","-",IF(UPPER(Z227)="AB","+",VLOOKUP(Z227,'විෂය තොරතුරු'!$P$24:$Q$28,2))))</f>
        <v/>
      </c>
      <c r="BL227" s="168" t="str">
        <f aca="false">IF(AA227="","",IF(AA227="-","-",IF(UPPER(AA227)="AB","+",VLOOKUP(AA227,'විෂය තොරතුරු'!$P$24:$Q$28,2))))</f>
        <v/>
      </c>
      <c r="BM227" s="168" t="str">
        <f aca="false">IF(AB227="","",IF(AB227="-","-",IF(UPPER(AB227)="AB","+",VLOOKUP(AB227,'විෂය තොරතුරු'!$P$24:$Q$28,2))))</f>
        <v/>
      </c>
      <c r="BN227" s="168" t="str">
        <f aca="false">IF(AC227="","",IF(AC227="-","-",IF(UPPER(AC227)="AB","+",VLOOKUP(AC227,'විෂය තොරතුරු'!$P$24:$Q$28,2))))</f>
        <v/>
      </c>
      <c r="BO227" s="169" t="str">
        <f aca="false">IF(AD227="","",IF(AD227="-","-",IF(UPPER(AD227)="AB","+",VLOOKUP(AD227,'විෂය තොරතුරු'!$P$24:$Q$28,2))))</f>
        <v/>
      </c>
      <c r="BP227" s="171" t="str">
        <f aca="false">IF(AE227="","",IF(AE227="-","-",IF(UPPER(AE227)="AB","+",VLOOKUP(AE227,'විෂය තොරතුරු'!$P$24:$Q$28,2))))</f>
        <v/>
      </c>
      <c r="BQ227" s="168" t="str">
        <f aca="false">IF(AF227="","",IF(AF227="-","-",IF(UPPER(AF227)="AB","+",VLOOKUP(AF227,'විෂය තොරතුරු'!$P$24:$Q$28,2))))</f>
        <v/>
      </c>
      <c r="BR227" s="168" t="str">
        <f aca="false">IF(AG227="","",IF(AG227="-","-",IF(UPPER(AG227)="AB","+",VLOOKUP(AG227,'විෂය තොරතුරු'!$P$24:$Q$28,2))))</f>
        <v/>
      </c>
      <c r="BS227" s="168" t="str">
        <f aca="false">IF(AH227="","",IF(AH227="-","-",IF(UPPER(AH227)="AB","+",VLOOKUP(AH227,'විෂය තොරතුරු'!$P$24:$Q$28,2))))</f>
        <v/>
      </c>
      <c r="BT227" s="168" t="str">
        <f aca="false">IF(AI227="","",IF(AI227="-","-",IF(UPPER(AI227)="AB","+",VLOOKUP(AI227,'විෂය තොරතුරු'!$P$24:$Q$28,2))))</f>
        <v/>
      </c>
      <c r="BU227" s="168" t="str">
        <f aca="false">IF(AJ227="","",IF(AJ227="-","-",IF(UPPER(AJ227)="AB","+",VLOOKUP(AJ227,'විෂය තොරතුරු'!$P$24:$Q$28,2))))</f>
        <v/>
      </c>
      <c r="BV227" s="168" t="str">
        <f aca="false">IF(AK227="","",IF(AK227="-","-",IF(UPPER(AK227)="AB","+",VLOOKUP(AK227,'විෂය තොරතුරු'!$P$24:$Q$28,2))))</f>
        <v/>
      </c>
      <c r="BW227" s="169" t="str">
        <f aca="false">IF(AL227="","",IF(AL227="-","-",IF(UPPER(AL227)="AB","+",VLOOKUP(AL227,'විෂය තොරතුරු'!$P$24:$Q$28,2))))</f>
        <v/>
      </c>
      <c r="BX227" s="171" t="str">
        <f aca="false">IF($B227="","",COUNTIF($AP227:$BW227,"A"))</f>
        <v/>
      </c>
      <c r="BY227" s="171" t="str">
        <f aca="false">IF($B227="","",COUNTIF($AP227:$BW227,"B"))</f>
        <v/>
      </c>
      <c r="BZ227" s="171" t="str">
        <f aca="false">IF($B227="","",COUNTIF($AP227:$BW227,"C"))</f>
        <v/>
      </c>
      <c r="CA227" s="171" t="str">
        <f aca="false">IF($B227="","",COUNTIF($AP227:$BW227,"S"))</f>
        <v/>
      </c>
      <c r="CB227" s="171" t="str">
        <f aca="false">IF($B227="","",COUNTIF($AP227:$BW227,"W"))</f>
        <v/>
      </c>
      <c r="CC227" s="171" t="str">
        <f aca="false">IF(B227="","",SUM(BX227:CA227))</f>
        <v/>
      </c>
      <c r="CD227" s="169" t="str">
        <f aca="false">IF(B227="","",SUM(BX227:BZ227))</f>
        <v/>
      </c>
      <c r="CE227" s="172" t="str">
        <f aca="false">IF(B227="","",IF(AND(CC227&gt;=6,CD227&gt;=3,OR(E227&gt;=35,F227&gt;=35),L227&gt;=35),"6/3 සමත්",IF(AND(CC227&gt;=5,CD227&gt;=3,OR(E227&gt;=35,F227&gt;=35,L227&gt;=35)),"5/3 සමත්",IF(AND(CC227&gt;=4,CD227&gt;=1,OR(E227&gt;=20,F227&gt;=20,L227&gt;=20)),"සමත් කළ හැකි",IF(CB227=9,"W9","අසමත් ?")))))</f>
        <v/>
      </c>
    </row>
    <row r="228" customFormat="false" ht="13.8" hidden="false" customHeight="false" outlineLevel="0" collapsed="false">
      <c r="A228" s="160" t="n">
        <v>43</v>
      </c>
      <c r="B228" s="161"/>
      <c r="C228" s="161"/>
      <c r="D228" s="162"/>
      <c r="E228" s="163"/>
      <c r="F228" s="164"/>
      <c r="G228" s="163"/>
      <c r="H228" s="165"/>
      <c r="I228" s="165"/>
      <c r="J228" s="164"/>
      <c r="K228" s="163"/>
      <c r="L228" s="165"/>
      <c r="M228" s="165"/>
      <c r="N228" s="164"/>
      <c r="O228" s="163"/>
      <c r="P228" s="165"/>
      <c r="Q228" s="165"/>
      <c r="R228" s="165"/>
      <c r="S228" s="165"/>
      <c r="T228" s="165"/>
      <c r="U228" s="165"/>
      <c r="V228" s="164"/>
      <c r="W228" s="163"/>
      <c r="X228" s="165"/>
      <c r="Y228" s="165"/>
      <c r="Z228" s="165"/>
      <c r="AA228" s="165"/>
      <c r="AB228" s="165"/>
      <c r="AC228" s="165"/>
      <c r="AD228" s="164"/>
      <c r="AE228" s="163"/>
      <c r="AF228" s="165"/>
      <c r="AG228" s="165"/>
      <c r="AH228" s="165"/>
      <c r="AI228" s="165"/>
      <c r="AJ228" s="165"/>
      <c r="AK228" s="165"/>
      <c r="AL228" s="166"/>
      <c r="AM228" s="167" t="str">
        <f aca="false">IF(B228="","",SUM(E228:AL228))</f>
        <v/>
      </c>
      <c r="AN228" s="168" t="str">
        <f aca="false">IF(B228="","",AM228/9)</f>
        <v/>
      </c>
      <c r="AO228" s="169" t="str">
        <f aca="false">IF(B228="","",IF(AM228=0,"-",RANK(AM228,$AM$186:$AM$235,0)))</f>
        <v/>
      </c>
      <c r="AP228" s="167" t="str">
        <f aca="false">IF(E228="","",IF(E228="-","-",IF(UPPER(E228)="AB","+",VLOOKUP(E228,'විෂය තොරතුරු'!$P$24:$Q$28,2))))</f>
        <v/>
      </c>
      <c r="AQ228" s="168" t="str">
        <f aca="false">IF(F228="","",IF(F228="-","-",IF(UPPER(F228)="AB","+",VLOOKUP(F228,'විෂය තොරතුරු'!$P$24:$Q$28,2))))</f>
        <v/>
      </c>
      <c r="AR228" s="168" t="str">
        <f aca="false">IF(G228="","",IF(G228="-","-",IF(UPPER(G228)="AB","+",VLOOKUP(G228,'විෂය තොරතුරු'!$P$24:$Q$28,2))))</f>
        <v/>
      </c>
      <c r="AS228" s="168" t="str">
        <f aca="false">IF(H228="","",IF(H228="-","-",IF(UPPER(H228)="AB","+",VLOOKUP(H228,'විෂය තොරතුරු'!$P$24:$Q$28,2))))</f>
        <v/>
      </c>
      <c r="AT228" s="168" t="str">
        <f aca="false">IF(I228="","",IF(I228="-","-",IF(UPPER(I228)="AB","+",VLOOKUP(I228,'විෂය තොරතුරු'!$P$24:$Q$28,2))))</f>
        <v/>
      </c>
      <c r="AU228" s="170" t="str">
        <f aca="false">IF(J228="","",IF(J228="-","-",IF(UPPER(J228)="AB","+",VLOOKUP(J228,'විෂය තොරතුරු'!$P$24:$Q$28,2))))</f>
        <v/>
      </c>
      <c r="AV228" s="171" t="str">
        <f aca="false">IF(K228="","",IF(K228="-","-",IF(UPPER(K228)="AB","+",VLOOKUP(K228,'විෂය තොරතුරු'!$P$24:$Q$28,2))))</f>
        <v/>
      </c>
      <c r="AW228" s="168" t="str">
        <f aca="false">IF(L228="","",IF(L228="-","-",IF(UPPER(L228)="AB","+",VLOOKUP(L228,'විෂය තොරතුරු'!$P$24:$Q$28,2))))</f>
        <v/>
      </c>
      <c r="AX228" s="168" t="str">
        <f aca="false">IF(M228="","",IF(M228="-","-",IF(UPPER(M228)="AB","+",VLOOKUP(M228,'විෂය තොරතුරු'!$P$24:$Q$28,2))))</f>
        <v/>
      </c>
      <c r="AY228" s="169" t="str">
        <f aca="false">IF(N228="","",IF(N228="-","-",IF(UPPER(N228)="AB","+",VLOOKUP(N228,'විෂය තොරතුරු'!$P$24:$Q$28,2))))</f>
        <v/>
      </c>
      <c r="AZ228" s="167" t="str">
        <f aca="false">IF(O228="","",IF(O228="-","-",IF(UPPER(O228)="AB","+",VLOOKUP(O228,'විෂය තොරතුරු'!$P$24:$Q$28,2))))</f>
        <v/>
      </c>
      <c r="BA228" s="168" t="str">
        <f aca="false">IF(P228="","",IF(P228="-","-",IF(UPPER(P228)="AB","+",VLOOKUP(P228,'විෂය තොරතුරු'!$P$24:$Q$28,2))))</f>
        <v/>
      </c>
      <c r="BB228" s="168" t="str">
        <f aca="false">IF(Q228="","",IF(Q228="-","-",IF(UPPER(Q228)="AB","+",VLOOKUP(Q228,'විෂය තොරතුරු'!$P$24:$Q$28,2))))</f>
        <v/>
      </c>
      <c r="BC228" s="168" t="str">
        <f aca="false">IF(R228="","",IF(R228="-","-",IF(UPPER(R228)="AB","+",VLOOKUP(R228,'විෂය තොරතුරු'!$P$24:$Q$28,2))))</f>
        <v/>
      </c>
      <c r="BD228" s="168" t="str">
        <f aca="false">IF(S228="","",IF(S228="-","-",IF(UPPER(S228)="AB","+",VLOOKUP(S228,'විෂය තොරතුරු'!$P$24:$Q$28,2))))</f>
        <v/>
      </c>
      <c r="BE228" s="168" t="str">
        <f aca="false">IF(T228="","",IF(T228="-","-",IF(UPPER(T228)="AB","+",VLOOKUP(T228,'විෂය තොරතුරු'!$P$24:$Q$28,2))))</f>
        <v/>
      </c>
      <c r="BF228" s="168" t="str">
        <f aca="false">IF(U228="","",IF(U228="-","-",IF(UPPER(U228)="AB","+",VLOOKUP(U228,'විෂය තොරතුරු'!$P$24:$Q$28,2))))</f>
        <v/>
      </c>
      <c r="BG228" s="170" t="str">
        <f aca="false">IF(V228="","",IF(V228="-","-",IF(UPPER(V228)="AB","+",VLOOKUP(V228,'විෂය තොරතුරු'!$P$24:$Q$28,2))))</f>
        <v/>
      </c>
      <c r="BH228" s="171" t="str">
        <f aca="false">IF(W228="","",IF(W228="-","-",IF(UPPER(W228)="AB","+",VLOOKUP(W228,'විෂය තොරතුරු'!$P$24:$Q$28,2))))</f>
        <v/>
      </c>
      <c r="BI228" s="168" t="str">
        <f aca="false">IF(X228="","",IF(X228="-","-",IF(UPPER(X228)="AB","+",VLOOKUP(X228,'විෂය තොරතුරු'!$P$24:$Q$28,2))))</f>
        <v/>
      </c>
      <c r="BJ228" s="168" t="str">
        <f aca="false">IF(Y228="","",IF(Y228="-","-",IF(UPPER(Y228)="AB","+",VLOOKUP(Y228,'විෂය තොරතුරු'!$P$24:$Q$28,2))))</f>
        <v/>
      </c>
      <c r="BK228" s="168" t="str">
        <f aca="false">IF(Z228="","",IF(Z228="-","-",IF(UPPER(Z228)="AB","+",VLOOKUP(Z228,'විෂය තොරතුරු'!$P$24:$Q$28,2))))</f>
        <v/>
      </c>
      <c r="BL228" s="168" t="str">
        <f aca="false">IF(AA228="","",IF(AA228="-","-",IF(UPPER(AA228)="AB","+",VLOOKUP(AA228,'විෂය තොරතුරු'!$P$24:$Q$28,2))))</f>
        <v/>
      </c>
      <c r="BM228" s="168" t="str">
        <f aca="false">IF(AB228="","",IF(AB228="-","-",IF(UPPER(AB228)="AB","+",VLOOKUP(AB228,'විෂය තොරතුරු'!$P$24:$Q$28,2))))</f>
        <v/>
      </c>
      <c r="BN228" s="168" t="str">
        <f aca="false">IF(AC228="","",IF(AC228="-","-",IF(UPPER(AC228)="AB","+",VLOOKUP(AC228,'විෂය තොරතුරු'!$P$24:$Q$28,2))))</f>
        <v/>
      </c>
      <c r="BO228" s="169" t="str">
        <f aca="false">IF(AD228="","",IF(AD228="-","-",IF(UPPER(AD228)="AB","+",VLOOKUP(AD228,'විෂය තොරතුරු'!$P$24:$Q$28,2))))</f>
        <v/>
      </c>
      <c r="BP228" s="171" t="str">
        <f aca="false">IF(AE228="","",IF(AE228="-","-",IF(UPPER(AE228)="AB","+",VLOOKUP(AE228,'විෂය තොරතුරු'!$P$24:$Q$28,2))))</f>
        <v/>
      </c>
      <c r="BQ228" s="168" t="str">
        <f aca="false">IF(AF228="","",IF(AF228="-","-",IF(UPPER(AF228)="AB","+",VLOOKUP(AF228,'විෂය තොරතුරු'!$P$24:$Q$28,2))))</f>
        <v/>
      </c>
      <c r="BR228" s="168" t="str">
        <f aca="false">IF(AG228="","",IF(AG228="-","-",IF(UPPER(AG228)="AB","+",VLOOKUP(AG228,'විෂය තොරතුරු'!$P$24:$Q$28,2))))</f>
        <v/>
      </c>
      <c r="BS228" s="168" t="str">
        <f aca="false">IF(AH228="","",IF(AH228="-","-",IF(UPPER(AH228)="AB","+",VLOOKUP(AH228,'විෂය තොරතුරු'!$P$24:$Q$28,2))))</f>
        <v/>
      </c>
      <c r="BT228" s="168" t="str">
        <f aca="false">IF(AI228="","",IF(AI228="-","-",IF(UPPER(AI228)="AB","+",VLOOKUP(AI228,'විෂය තොරතුරු'!$P$24:$Q$28,2))))</f>
        <v/>
      </c>
      <c r="BU228" s="168" t="str">
        <f aca="false">IF(AJ228="","",IF(AJ228="-","-",IF(UPPER(AJ228)="AB","+",VLOOKUP(AJ228,'විෂය තොරතුරු'!$P$24:$Q$28,2))))</f>
        <v/>
      </c>
      <c r="BV228" s="168" t="str">
        <f aca="false">IF(AK228="","",IF(AK228="-","-",IF(UPPER(AK228)="AB","+",VLOOKUP(AK228,'විෂය තොරතුරු'!$P$24:$Q$28,2))))</f>
        <v/>
      </c>
      <c r="BW228" s="169" t="str">
        <f aca="false">IF(AL228="","",IF(AL228="-","-",IF(UPPER(AL228)="AB","+",VLOOKUP(AL228,'විෂය තොරතුරු'!$P$24:$Q$28,2))))</f>
        <v/>
      </c>
      <c r="BX228" s="171" t="str">
        <f aca="false">IF($B228="","",COUNTIF($AP228:$BW228,"A"))</f>
        <v/>
      </c>
      <c r="BY228" s="171" t="str">
        <f aca="false">IF($B228="","",COUNTIF($AP228:$BW228,"B"))</f>
        <v/>
      </c>
      <c r="BZ228" s="171" t="str">
        <f aca="false">IF($B228="","",COUNTIF($AP228:$BW228,"C"))</f>
        <v/>
      </c>
      <c r="CA228" s="171" t="str">
        <f aca="false">IF($B228="","",COUNTIF($AP228:$BW228,"S"))</f>
        <v/>
      </c>
      <c r="CB228" s="171" t="str">
        <f aca="false">IF($B228="","",COUNTIF($AP228:$BW228,"W"))</f>
        <v/>
      </c>
      <c r="CC228" s="171" t="str">
        <f aca="false">IF(B228="","",SUM(BX228:CA228))</f>
        <v/>
      </c>
      <c r="CD228" s="169" t="str">
        <f aca="false">IF(B228="","",SUM(BX228:BZ228))</f>
        <v/>
      </c>
      <c r="CE228" s="172" t="str">
        <f aca="false">IF(B228="","",IF(AND(CC228&gt;=6,CD228&gt;=3,OR(E228&gt;=35,F228&gt;=35),L228&gt;=35),"6/3 සමත්",IF(AND(CC228&gt;=5,CD228&gt;=3,OR(E228&gt;=35,F228&gt;=35,L228&gt;=35)),"5/3 සමත්",IF(AND(CC228&gt;=4,CD228&gt;=1,OR(E228&gt;=20,F228&gt;=20,L228&gt;=20)),"සමත් කළ හැකි",IF(CB228=9,"W9","අසමත් ?")))))</f>
        <v/>
      </c>
    </row>
    <row r="229" customFormat="false" ht="13.8" hidden="false" customHeight="false" outlineLevel="0" collapsed="false">
      <c r="A229" s="160" t="n">
        <v>44</v>
      </c>
      <c r="B229" s="188"/>
      <c r="C229" s="161"/>
      <c r="D229" s="162"/>
      <c r="E229" s="163"/>
      <c r="F229" s="164"/>
      <c r="G229" s="163"/>
      <c r="H229" s="165"/>
      <c r="I229" s="165"/>
      <c r="J229" s="164"/>
      <c r="K229" s="163"/>
      <c r="L229" s="165"/>
      <c r="M229" s="165"/>
      <c r="N229" s="164"/>
      <c r="O229" s="163"/>
      <c r="P229" s="165"/>
      <c r="Q229" s="165"/>
      <c r="R229" s="165"/>
      <c r="S229" s="165"/>
      <c r="T229" s="165"/>
      <c r="U229" s="165"/>
      <c r="V229" s="164"/>
      <c r="W229" s="163"/>
      <c r="X229" s="165"/>
      <c r="Y229" s="165"/>
      <c r="Z229" s="165"/>
      <c r="AA229" s="165"/>
      <c r="AB229" s="165"/>
      <c r="AC229" s="165"/>
      <c r="AD229" s="164"/>
      <c r="AE229" s="163"/>
      <c r="AF229" s="165"/>
      <c r="AG229" s="165"/>
      <c r="AH229" s="165"/>
      <c r="AI229" s="165"/>
      <c r="AJ229" s="165"/>
      <c r="AK229" s="165"/>
      <c r="AL229" s="166"/>
      <c r="AM229" s="167" t="str">
        <f aca="false">IF(B229="","",SUM(E229:AL229))</f>
        <v/>
      </c>
      <c r="AN229" s="168" t="str">
        <f aca="false">IF(B229="","",AM229/9)</f>
        <v/>
      </c>
      <c r="AO229" s="169" t="str">
        <f aca="false">IF(B229="","",IF(AM229=0,"-",RANK(AM229,$AM$186:$AM$235,0)))</f>
        <v/>
      </c>
      <c r="AP229" s="167" t="str">
        <f aca="false">IF(E229="","",IF(E229="-","-",IF(UPPER(E229)="AB","+",VLOOKUP(E229,'විෂය තොරතුරු'!$P$24:$Q$28,2))))</f>
        <v/>
      </c>
      <c r="AQ229" s="168" t="str">
        <f aca="false">IF(F229="","",IF(F229="-","-",IF(UPPER(F229)="AB","+",VLOOKUP(F229,'විෂය තොරතුරු'!$P$24:$Q$28,2))))</f>
        <v/>
      </c>
      <c r="AR229" s="168" t="str">
        <f aca="false">IF(G229="","",IF(G229="-","-",IF(UPPER(G229)="AB","+",VLOOKUP(G229,'විෂය තොරතුරු'!$P$24:$Q$28,2))))</f>
        <v/>
      </c>
      <c r="AS229" s="168" t="str">
        <f aca="false">IF(H229="","",IF(H229="-","-",IF(UPPER(H229)="AB","+",VLOOKUP(H229,'විෂය තොරතුරු'!$P$24:$Q$28,2))))</f>
        <v/>
      </c>
      <c r="AT229" s="168" t="str">
        <f aca="false">IF(I229="","",IF(I229="-","-",IF(UPPER(I229)="AB","+",VLOOKUP(I229,'විෂය තොරතුරු'!$P$24:$Q$28,2))))</f>
        <v/>
      </c>
      <c r="AU229" s="170" t="str">
        <f aca="false">IF(J229="","",IF(J229="-","-",IF(UPPER(J229)="AB","+",VLOOKUP(J229,'විෂය තොරතුරු'!$P$24:$Q$28,2))))</f>
        <v/>
      </c>
      <c r="AV229" s="171" t="str">
        <f aca="false">IF(K229="","",IF(K229="-","-",IF(UPPER(K229)="AB","+",VLOOKUP(K229,'විෂය තොරතුරු'!$P$24:$Q$28,2))))</f>
        <v/>
      </c>
      <c r="AW229" s="168" t="str">
        <f aca="false">IF(L229="","",IF(L229="-","-",IF(UPPER(L229)="AB","+",VLOOKUP(L229,'විෂය තොරතුරු'!$P$24:$Q$28,2))))</f>
        <v/>
      </c>
      <c r="AX229" s="168" t="str">
        <f aca="false">IF(M229="","",IF(M229="-","-",IF(UPPER(M229)="AB","+",VLOOKUP(M229,'විෂය තොරතුරු'!$P$24:$Q$28,2))))</f>
        <v/>
      </c>
      <c r="AY229" s="169" t="str">
        <f aca="false">IF(N229="","",IF(N229="-","-",IF(UPPER(N229)="AB","+",VLOOKUP(N229,'විෂය තොරතුරු'!$P$24:$Q$28,2))))</f>
        <v/>
      </c>
      <c r="AZ229" s="167" t="str">
        <f aca="false">IF(O229="","",IF(O229="-","-",IF(UPPER(O229)="AB","+",VLOOKUP(O229,'විෂය තොරතුරු'!$P$24:$Q$28,2))))</f>
        <v/>
      </c>
      <c r="BA229" s="168" t="str">
        <f aca="false">IF(P229="","",IF(P229="-","-",IF(UPPER(P229)="AB","+",VLOOKUP(P229,'විෂය තොරතුරු'!$P$24:$Q$28,2))))</f>
        <v/>
      </c>
      <c r="BB229" s="168" t="str">
        <f aca="false">IF(Q229="","",IF(Q229="-","-",IF(UPPER(Q229)="AB","+",VLOOKUP(Q229,'විෂය තොරතුරු'!$P$24:$Q$28,2))))</f>
        <v/>
      </c>
      <c r="BC229" s="168" t="str">
        <f aca="false">IF(R229="","",IF(R229="-","-",IF(UPPER(R229)="AB","+",VLOOKUP(R229,'විෂය තොරතුරු'!$P$24:$Q$28,2))))</f>
        <v/>
      </c>
      <c r="BD229" s="168" t="str">
        <f aca="false">IF(S229="","",IF(S229="-","-",IF(UPPER(S229)="AB","+",VLOOKUP(S229,'විෂය තොරතුරු'!$P$24:$Q$28,2))))</f>
        <v/>
      </c>
      <c r="BE229" s="168" t="str">
        <f aca="false">IF(T229="","",IF(T229="-","-",IF(UPPER(T229)="AB","+",VLOOKUP(T229,'විෂය තොරතුරු'!$P$24:$Q$28,2))))</f>
        <v/>
      </c>
      <c r="BF229" s="168" t="str">
        <f aca="false">IF(U229="","",IF(U229="-","-",IF(UPPER(U229)="AB","+",VLOOKUP(U229,'විෂය තොරතුරු'!$P$24:$Q$28,2))))</f>
        <v/>
      </c>
      <c r="BG229" s="170" t="str">
        <f aca="false">IF(V229="","",IF(V229="-","-",IF(UPPER(V229)="AB","+",VLOOKUP(V229,'විෂය තොරතුරු'!$P$24:$Q$28,2))))</f>
        <v/>
      </c>
      <c r="BH229" s="171" t="str">
        <f aca="false">IF(W229="","",IF(W229="-","-",IF(UPPER(W229)="AB","+",VLOOKUP(W229,'විෂය තොරතුරු'!$P$24:$Q$28,2))))</f>
        <v/>
      </c>
      <c r="BI229" s="168" t="str">
        <f aca="false">IF(X229="","",IF(X229="-","-",IF(UPPER(X229)="AB","+",VLOOKUP(X229,'විෂය තොරතුරු'!$P$24:$Q$28,2))))</f>
        <v/>
      </c>
      <c r="BJ229" s="168" t="str">
        <f aca="false">IF(Y229="","",IF(Y229="-","-",IF(UPPER(Y229)="AB","+",VLOOKUP(Y229,'විෂය තොරතුරු'!$P$24:$Q$28,2))))</f>
        <v/>
      </c>
      <c r="BK229" s="168" t="str">
        <f aca="false">IF(Z229="","",IF(Z229="-","-",IF(UPPER(Z229)="AB","+",VLOOKUP(Z229,'විෂය තොරතුරු'!$P$24:$Q$28,2))))</f>
        <v/>
      </c>
      <c r="BL229" s="168" t="str">
        <f aca="false">IF(AA229="","",IF(AA229="-","-",IF(UPPER(AA229)="AB","+",VLOOKUP(AA229,'විෂය තොරතුරු'!$P$24:$Q$28,2))))</f>
        <v/>
      </c>
      <c r="BM229" s="168" t="str">
        <f aca="false">IF(AB229="","",IF(AB229="-","-",IF(UPPER(AB229)="AB","+",VLOOKUP(AB229,'විෂය තොරතුරු'!$P$24:$Q$28,2))))</f>
        <v/>
      </c>
      <c r="BN229" s="168" t="str">
        <f aca="false">IF(AC229="","",IF(AC229="-","-",IF(UPPER(AC229)="AB","+",VLOOKUP(AC229,'විෂය තොරතුරු'!$P$24:$Q$28,2))))</f>
        <v/>
      </c>
      <c r="BO229" s="169" t="str">
        <f aca="false">IF(AD229="","",IF(AD229="-","-",IF(UPPER(AD229)="AB","+",VLOOKUP(AD229,'විෂය තොරතුරු'!$P$24:$Q$28,2))))</f>
        <v/>
      </c>
      <c r="BP229" s="171" t="str">
        <f aca="false">IF(AE229="","",IF(AE229="-","-",IF(UPPER(AE229)="AB","+",VLOOKUP(AE229,'විෂය තොරතුරු'!$P$24:$Q$28,2))))</f>
        <v/>
      </c>
      <c r="BQ229" s="168" t="str">
        <f aca="false">IF(AF229="","",IF(AF229="-","-",IF(UPPER(AF229)="AB","+",VLOOKUP(AF229,'විෂය තොරතුරු'!$P$24:$Q$28,2))))</f>
        <v/>
      </c>
      <c r="BR229" s="168" t="str">
        <f aca="false">IF(AG229="","",IF(AG229="-","-",IF(UPPER(AG229)="AB","+",VLOOKUP(AG229,'විෂය තොරතුරු'!$P$24:$Q$28,2))))</f>
        <v/>
      </c>
      <c r="BS229" s="168" t="str">
        <f aca="false">IF(AH229="","",IF(AH229="-","-",IF(UPPER(AH229)="AB","+",VLOOKUP(AH229,'විෂය තොරතුරු'!$P$24:$Q$28,2))))</f>
        <v/>
      </c>
      <c r="BT229" s="168" t="str">
        <f aca="false">IF(AI229="","",IF(AI229="-","-",IF(UPPER(AI229)="AB","+",VLOOKUP(AI229,'විෂය තොරතුරු'!$P$24:$Q$28,2))))</f>
        <v/>
      </c>
      <c r="BU229" s="168" t="str">
        <f aca="false">IF(AJ229="","",IF(AJ229="-","-",IF(UPPER(AJ229)="AB","+",VLOOKUP(AJ229,'විෂය තොරතුරු'!$P$24:$Q$28,2))))</f>
        <v/>
      </c>
      <c r="BV229" s="168" t="str">
        <f aca="false">IF(AK229="","",IF(AK229="-","-",IF(UPPER(AK229)="AB","+",VLOOKUP(AK229,'විෂය තොරතුරු'!$P$24:$Q$28,2))))</f>
        <v/>
      </c>
      <c r="BW229" s="169" t="str">
        <f aca="false">IF(AL229="","",IF(AL229="-","-",IF(UPPER(AL229)="AB","+",VLOOKUP(AL229,'විෂය තොරතුරු'!$P$24:$Q$28,2))))</f>
        <v/>
      </c>
      <c r="BX229" s="171" t="str">
        <f aca="false">IF($B229="","",COUNTIF($AP229:$BW229,"A"))</f>
        <v/>
      </c>
      <c r="BY229" s="171" t="str">
        <f aca="false">IF($B229="","",COUNTIF($AP229:$BW229,"B"))</f>
        <v/>
      </c>
      <c r="BZ229" s="171" t="str">
        <f aca="false">IF($B229="","",COUNTIF($AP229:$BW229,"C"))</f>
        <v/>
      </c>
      <c r="CA229" s="171" t="str">
        <f aca="false">IF($B229="","",COUNTIF($AP229:$BW229,"S"))</f>
        <v/>
      </c>
      <c r="CB229" s="171" t="str">
        <f aca="false">IF($B229="","",COUNTIF($AP229:$BW229,"W"))</f>
        <v/>
      </c>
      <c r="CC229" s="171" t="str">
        <f aca="false">IF(B229="","",SUM(BX229:CA229))</f>
        <v/>
      </c>
      <c r="CD229" s="169" t="str">
        <f aca="false">IF(B229="","",SUM(BX229:BZ229))</f>
        <v/>
      </c>
      <c r="CE229" s="172" t="str">
        <f aca="false">IF(B229="","",IF(AND(CC229&gt;=6,CD229&gt;=3,OR(E229&gt;=35,F229&gt;=35),L229&gt;=35),"6/3 සමත්",IF(AND(CC229&gt;=5,CD229&gt;=3,OR(E229&gt;=35,F229&gt;=35,L229&gt;=35)),"5/3 සමත්",IF(AND(CC229&gt;=4,CD229&gt;=1,OR(E229&gt;=20,F229&gt;=20,L229&gt;=20)),"සමත් කළ හැකි",IF(CB229=9,"W9","අසමත් ?")))))</f>
        <v/>
      </c>
    </row>
    <row r="230" customFormat="false" ht="13.8" hidden="false" customHeight="false" outlineLevel="0" collapsed="false">
      <c r="A230" s="160" t="n">
        <v>45</v>
      </c>
      <c r="B230" s="188"/>
      <c r="C230" s="161"/>
      <c r="D230" s="162"/>
      <c r="E230" s="163"/>
      <c r="F230" s="164"/>
      <c r="G230" s="163"/>
      <c r="H230" s="165"/>
      <c r="I230" s="165"/>
      <c r="J230" s="164"/>
      <c r="K230" s="163"/>
      <c r="L230" s="165"/>
      <c r="M230" s="165"/>
      <c r="N230" s="164"/>
      <c r="O230" s="163"/>
      <c r="P230" s="165"/>
      <c r="Q230" s="165"/>
      <c r="R230" s="165"/>
      <c r="S230" s="165"/>
      <c r="T230" s="165"/>
      <c r="U230" s="165"/>
      <c r="V230" s="164"/>
      <c r="W230" s="163"/>
      <c r="X230" s="165"/>
      <c r="Y230" s="165"/>
      <c r="Z230" s="165"/>
      <c r="AA230" s="165"/>
      <c r="AB230" s="165"/>
      <c r="AC230" s="165"/>
      <c r="AD230" s="164"/>
      <c r="AE230" s="163"/>
      <c r="AF230" s="165"/>
      <c r="AG230" s="165"/>
      <c r="AH230" s="165"/>
      <c r="AI230" s="165"/>
      <c r="AJ230" s="165"/>
      <c r="AK230" s="165"/>
      <c r="AL230" s="166"/>
      <c r="AM230" s="167" t="str">
        <f aca="false">IF(B230="","",SUM(E230:AL230))</f>
        <v/>
      </c>
      <c r="AN230" s="168" t="str">
        <f aca="false">IF(B230="","",AM230/9)</f>
        <v/>
      </c>
      <c r="AO230" s="169" t="str">
        <f aca="false">IF(B230="","",IF(AM230=0,"-",RANK(AM230,$AM$186:$AM$235,0)))</f>
        <v/>
      </c>
      <c r="AP230" s="167" t="str">
        <f aca="false">IF(E230="","",IF(E230="-","-",IF(UPPER(E230)="AB","+",VLOOKUP(E230,'විෂය තොරතුරු'!$P$24:$Q$28,2))))</f>
        <v/>
      </c>
      <c r="AQ230" s="168" t="str">
        <f aca="false">IF(F230="","",IF(F230="-","-",IF(UPPER(F230)="AB","+",VLOOKUP(F230,'විෂය තොරතුරු'!$P$24:$Q$28,2))))</f>
        <v/>
      </c>
      <c r="AR230" s="168" t="str">
        <f aca="false">IF(G230="","",IF(G230="-","-",IF(UPPER(G230)="AB","+",VLOOKUP(G230,'විෂය තොරතුරු'!$P$24:$Q$28,2))))</f>
        <v/>
      </c>
      <c r="AS230" s="168" t="str">
        <f aca="false">IF(H230="","",IF(H230="-","-",IF(UPPER(H230)="AB","+",VLOOKUP(H230,'විෂය තොරතුරු'!$P$24:$Q$28,2))))</f>
        <v/>
      </c>
      <c r="AT230" s="168" t="str">
        <f aca="false">IF(I230="","",IF(I230="-","-",IF(UPPER(I230)="AB","+",VLOOKUP(I230,'විෂය තොරතුරු'!$P$24:$Q$28,2))))</f>
        <v/>
      </c>
      <c r="AU230" s="170" t="str">
        <f aca="false">IF(J230="","",IF(J230="-","-",IF(UPPER(J230)="AB","+",VLOOKUP(J230,'විෂය තොරතුරු'!$P$24:$Q$28,2))))</f>
        <v/>
      </c>
      <c r="AV230" s="171" t="str">
        <f aca="false">IF(K230="","",IF(K230="-","-",IF(UPPER(K230)="AB","+",VLOOKUP(K230,'විෂය තොරතුරු'!$P$24:$Q$28,2))))</f>
        <v/>
      </c>
      <c r="AW230" s="168" t="str">
        <f aca="false">IF(L230="","",IF(L230="-","-",IF(UPPER(L230)="AB","+",VLOOKUP(L230,'විෂය තොරතුරු'!$P$24:$Q$28,2))))</f>
        <v/>
      </c>
      <c r="AX230" s="168" t="str">
        <f aca="false">IF(M230="","",IF(M230="-","-",IF(UPPER(M230)="AB","+",VLOOKUP(M230,'විෂය තොරතුරු'!$P$24:$Q$28,2))))</f>
        <v/>
      </c>
      <c r="AY230" s="169" t="str">
        <f aca="false">IF(N230="","",IF(N230="-","-",IF(UPPER(N230)="AB","+",VLOOKUP(N230,'විෂය තොරතුරු'!$P$24:$Q$28,2))))</f>
        <v/>
      </c>
      <c r="AZ230" s="167" t="str">
        <f aca="false">IF(O230="","",IF(O230="-","-",IF(UPPER(O230)="AB","+",VLOOKUP(O230,'විෂය තොරතුරු'!$P$24:$Q$28,2))))</f>
        <v/>
      </c>
      <c r="BA230" s="168" t="str">
        <f aca="false">IF(P230="","",IF(P230="-","-",IF(UPPER(P230)="AB","+",VLOOKUP(P230,'විෂය තොරතුරු'!$P$24:$Q$28,2))))</f>
        <v/>
      </c>
      <c r="BB230" s="168" t="str">
        <f aca="false">IF(Q230="","",IF(Q230="-","-",IF(UPPER(Q230)="AB","+",VLOOKUP(Q230,'විෂය තොරතුරු'!$P$24:$Q$28,2))))</f>
        <v/>
      </c>
      <c r="BC230" s="168" t="str">
        <f aca="false">IF(R230="","",IF(R230="-","-",IF(UPPER(R230)="AB","+",VLOOKUP(R230,'විෂය තොරතුරු'!$P$24:$Q$28,2))))</f>
        <v/>
      </c>
      <c r="BD230" s="168" t="str">
        <f aca="false">IF(S230="","",IF(S230="-","-",IF(UPPER(S230)="AB","+",VLOOKUP(S230,'විෂය තොරතුරු'!$P$24:$Q$28,2))))</f>
        <v/>
      </c>
      <c r="BE230" s="168" t="str">
        <f aca="false">IF(T230="","",IF(T230="-","-",IF(UPPER(T230)="AB","+",VLOOKUP(T230,'විෂය තොරතුරු'!$P$24:$Q$28,2))))</f>
        <v/>
      </c>
      <c r="BF230" s="168" t="str">
        <f aca="false">IF(U230="","",IF(U230="-","-",IF(UPPER(U230)="AB","+",VLOOKUP(U230,'විෂය තොරතුරු'!$P$24:$Q$28,2))))</f>
        <v/>
      </c>
      <c r="BG230" s="170" t="str">
        <f aca="false">IF(V230="","",IF(V230="-","-",IF(UPPER(V230)="AB","+",VLOOKUP(V230,'විෂය තොරතුරු'!$P$24:$Q$28,2))))</f>
        <v/>
      </c>
      <c r="BH230" s="171" t="str">
        <f aca="false">IF(W230="","",IF(W230="-","-",IF(UPPER(W230)="AB","+",VLOOKUP(W230,'විෂය තොරතුරු'!$P$24:$Q$28,2))))</f>
        <v/>
      </c>
      <c r="BI230" s="168" t="str">
        <f aca="false">IF(X230="","",IF(X230="-","-",IF(UPPER(X230)="AB","+",VLOOKUP(X230,'විෂය තොරතුරු'!$P$24:$Q$28,2))))</f>
        <v/>
      </c>
      <c r="BJ230" s="168" t="str">
        <f aca="false">IF(Y230="","",IF(Y230="-","-",IF(UPPER(Y230)="AB","+",VLOOKUP(Y230,'විෂය තොරතුරු'!$P$24:$Q$28,2))))</f>
        <v/>
      </c>
      <c r="BK230" s="168" t="str">
        <f aca="false">IF(Z230="","",IF(Z230="-","-",IF(UPPER(Z230)="AB","+",VLOOKUP(Z230,'විෂය තොරතුරු'!$P$24:$Q$28,2))))</f>
        <v/>
      </c>
      <c r="BL230" s="168" t="str">
        <f aca="false">IF(AA230="","",IF(AA230="-","-",IF(UPPER(AA230)="AB","+",VLOOKUP(AA230,'විෂය තොරතුරු'!$P$24:$Q$28,2))))</f>
        <v/>
      </c>
      <c r="BM230" s="168" t="str">
        <f aca="false">IF(AB230="","",IF(AB230="-","-",IF(UPPER(AB230)="AB","+",VLOOKUP(AB230,'විෂය තොරතුරු'!$P$24:$Q$28,2))))</f>
        <v/>
      </c>
      <c r="BN230" s="168" t="str">
        <f aca="false">IF(AC230="","",IF(AC230="-","-",IF(UPPER(AC230)="AB","+",VLOOKUP(AC230,'විෂය තොරතුරු'!$P$24:$Q$28,2))))</f>
        <v/>
      </c>
      <c r="BO230" s="169" t="str">
        <f aca="false">IF(AD230="","",IF(AD230="-","-",IF(UPPER(AD230)="AB","+",VLOOKUP(AD230,'විෂය තොරතුරු'!$P$24:$Q$28,2))))</f>
        <v/>
      </c>
      <c r="BP230" s="171" t="str">
        <f aca="false">IF(AE230="","",IF(AE230="-","-",IF(UPPER(AE230)="AB","+",VLOOKUP(AE230,'විෂය තොරතුරු'!$P$24:$Q$28,2))))</f>
        <v/>
      </c>
      <c r="BQ230" s="168" t="str">
        <f aca="false">IF(AF230="","",IF(AF230="-","-",IF(UPPER(AF230)="AB","+",VLOOKUP(AF230,'විෂය තොරතුරු'!$P$24:$Q$28,2))))</f>
        <v/>
      </c>
      <c r="BR230" s="168" t="str">
        <f aca="false">IF(AG230="","",IF(AG230="-","-",IF(UPPER(AG230)="AB","+",VLOOKUP(AG230,'විෂය තොරතුරු'!$P$24:$Q$28,2))))</f>
        <v/>
      </c>
      <c r="BS230" s="168" t="str">
        <f aca="false">IF(AH230="","",IF(AH230="-","-",IF(UPPER(AH230)="AB","+",VLOOKUP(AH230,'විෂය තොරතුරු'!$P$24:$Q$28,2))))</f>
        <v/>
      </c>
      <c r="BT230" s="168" t="str">
        <f aca="false">IF(AI230="","",IF(AI230="-","-",IF(UPPER(AI230)="AB","+",VLOOKUP(AI230,'විෂය තොරතුරු'!$P$24:$Q$28,2))))</f>
        <v/>
      </c>
      <c r="BU230" s="168" t="str">
        <f aca="false">IF(AJ230="","",IF(AJ230="-","-",IF(UPPER(AJ230)="AB","+",VLOOKUP(AJ230,'විෂය තොරතුරු'!$P$24:$Q$28,2))))</f>
        <v/>
      </c>
      <c r="BV230" s="168" t="str">
        <f aca="false">IF(AK230="","",IF(AK230="-","-",IF(UPPER(AK230)="AB","+",VLOOKUP(AK230,'විෂය තොරතුරු'!$P$24:$Q$28,2))))</f>
        <v/>
      </c>
      <c r="BW230" s="169" t="str">
        <f aca="false">IF(AL230="","",IF(AL230="-","-",IF(UPPER(AL230)="AB","+",VLOOKUP(AL230,'විෂය තොරතුරු'!$P$24:$Q$28,2))))</f>
        <v/>
      </c>
      <c r="BX230" s="171" t="str">
        <f aca="false">IF($B230="","",COUNTIF($AP230:$BW230,"A"))</f>
        <v/>
      </c>
      <c r="BY230" s="171" t="str">
        <f aca="false">IF($B230="","",COUNTIF($AP230:$BW230,"B"))</f>
        <v/>
      </c>
      <c r="BZ230" s="171" t="str">
        <f aca="false">IF($B230="","",COUNTIF($AP230:$BW230,"C"))</f>
        <v/>
      </c>
      <c r="CA230" s="171" t="str">
        <f aca="false">IF($B230="","",COUNTIF($AP230:$BW230,"S"))</f>
        <v/>
      </c>
      <c r="CB230" s="171" t="str">
        <f aca="false">IF($B230="","",COUNTIF($AP230:$BW230,"W"))</f>
        <v/>
      </c>
      <c r="CC230" s="171" t="str">
        <f aca="false">IF(B230="","",SUM(BX230:CA230))</f>
        <v/>
      </c>
      <c r="CD230" s="169" t="str">
        <f aca="false">IF(B230="","",SUM(BX230:BZ230))</f>
        <v/>
      </c>
      <c r="CE230" s="172" t="str">
        <f aca="false">IF(B230="","",IF(AND(CC230&gt;=6,CD230&gt;=3,OR(E230&gt;=35,F230&gt;=35),L230&gt;=35),"6/3 සමත්",IF(AND(CC230&gt;=5,CD230&gt;=3,OR(E230&gt;=35,F230&gt;=35,L230&gt;=35)),"5/3 සමත්",IF(AND(CC230&gt;=4,CD230&gt;=1,OR(E230&gt;=20,F230&gt;=20,L230&gt;=20)),"සමත් කළ හැකි",IF(CB230=9,"W9","අසමත් ?")))))</f>
        <v/>
      </c>
    </row>
    <row r="231" customFormat="false" ht="13.8" hidden="false" customHeight="false" outlineLevel="0" collapsed="false">
      <c r="A231" s="160" t="n">
        <v>46</v>
      </c>
      <c r="B231" s="189"/>
      <c r="C231" s="161"/>
      <c r="D231" s="162"/>
      <c r="E231" s="163"/>
      <c r="F231" s="164"/>
      <c r="G231" s="163"/>
      <c r="H231" s="165"/>
      <c r="I231" s="165"/>
      <c r="J231" s="164"/>
      <c r="K231" s="163"/>
      <c r="L231" s="165"/>
      <c r="M231" s="165"/>
      <c r="N231" s="164"/>
      <c r="O231" s="163"/>
      <c r="P231" s="165"/>
      <c r="Q231" s="165"/>
      <c r="R231" s="165"/>
      <c r="S231" s="165"/>
      <c r="T231" s="165"/>
      <c r="U231" s="165"/>
      <c r="V231" s="164"/>
      <c r="W231" s="163"/>
      <c r="X231" s="165"/>
      <c r="Y231" s="165"/>
      <c r="Z231" s="165"/>
      <c r="AA231" s="165"/>
      <c r="AB231" s="165"/>
      <c r="AC231" s="165"/>
      <c r="AD231" s="164"/>
      <c r="AE231" s="163"/>
      <c r="AF231" s="165"/>
      <c r="AG231" s="165"/>
      <c r="AH231" s="165"/>
      <c r="AI231" s="165"/>
      <c r="AJ231" s="165"/>
      <c r="AK231" s="165"/>
      <c r="AL231" s="166"/>
      <c r="AM231" s="167" t="str">
        <f aca="false">IF(B231="","",SUM(E231:AL231))</f>
        <v/>
      </c>
      <c r="AN231" s="168" t="str">
        <f aca="false">IF(B231="","",AM231/9)</f>
        <v/>
      </c>
      <c r="AO231" s="169" t="str">
        <f aca="false">IF(B231="","",IF(AM231=0,"-",RANK(AM231,$AM$186:$AM$235,0)))</f>
        <v/>
      </c>
      <c r="AP231" s="167" t="str">
        <f aca="false">IF(E231="","",IF(E231="-","-",IF(UPPER(E231)="AB","+",VLOOKUP(E231,'විෂය තොරතුරු'!$P$24:$Q$28,2))))</f>
        <v/>
      </c>
      <c r="AQ231" s="168" t="str">
        <f aca="false">IF(F231="","",IF(F231="-","-",IF(UPPER(F231)="AB","+",VLOOKUP(F231,'විෂය තොරතුරු'!$P$24:$Q$28,2))))</f>
        <v/>
      </c>
      <c r="AR231" s="168" t="str">
        <f aca="false">IF(G231="","",IF(G231="-","-",IF(UPPER(G231)="AB","+",VLOOKUP(G231,'විෂය තොරතුරු'!$P$24:$Q$28,2))))</f>
        <v/>
      </c>
      <c r="AS231" s="168" t="str">
        <f aca="false">IF(H231="","",IF(H231="-","-",IF(UPPER(H231)="AB","+",VLOOKUP(H231,'විෂය තොරතුරු'!$P$24:$Q$28,2))))</f>
        <v/>
      </c>
      <c r="AT231" s="168" t="str">
        <f aca="false">IF(I231="","",IF(I231="-","-",IF(UPPER(I231)="AB","+",VLOOKUP(I231,'විෂය තොරතුරු'!$P$24:$Q$28,2))))</f>
        <v/>
      </c>
      <c r="AU231" s="170" t="str">
        <f aca="false">IF(J231="","",IF(J231="-","-",IF(UPPER(J231)="AB","+",VLOOKUP(J231,'විෂය තොරතුරු'!$P$24:$Q$28,2))))</f>
        <v/>
      </c>
      <c r="AV231" s="171" t="str">
        <f aca="false">IF(K231="","",IF(K231="-","-",IF(UPPER(K231)="AB","+",VLOOKUP(K231,'විෂය තොරතුරු'!$P$24:$Q$28,2))))</f>
        <v/>
      </c>
      <c r="AW231" s="168" t="str">
        <f aca="false">IF(L231="","",IF(L231="-","-",IF(UPPER(L231)="AB","+",VLOOKUP(L231,'විෂය තොරතුරු'!$P$24:$Q$28,2))))</f>
        <v/>
      </c>
      <c r="AX231" s="168" t="str">
        <f aca="false">IF(M231="","",IF(M231="-","-",IF(UPPER(M231)="AB","+",VLOOKUP(M231,'විෂය තොරතුරු'!$P$24:$Q$28,2))))</f>
        <v/>
      </c>
      <c r="AY231" s="169" t="str">
        <f aca="false">IF(N231="","",IF(N231="-","-",IF(UPPER(N231)="AB","+",VLOOKUP(N231,'විෂය තොරතුරු'!$P$24:$Q$28,2))))</f>
        <v/>
      </c>
      <c r="AZ231" s="167" t="str">
        <f aca="false">IF(O231="","",IF(O231="-","-",IF(UPPER(O231)="AB","+",VLOOKUP(O231,'විෂය තොරතුරු'!$P$24:$Q$28,2))))</f>
        <v/>
      </c>
      <c r="BA231" s="168" t="str">
        <f aca="false">IF(P231="","",IF(P231="-","-",IF(UPPER(P231)="AB","+",VLOOKUP(P231,'විෂය තොරතුරු'!$P$24:$Q$28,2))))</f>
        <v/>
      </c>
      <c r="BB231" s="168" t="str">
        <f aca="false">IF(Q231="","",IF(Q231="-","-",IF(UPPER(Q231)="AB","+",VLOOKUP(Q231,'විෂය තොරතුරු'!$P$24:$Q$28,2))))</f>
        <v/>
      </c>
      <c r="BC231" s="168" t="str">
        <f aca="false">IF(R231="","",IF(R231="-","-",IF(UPPER(R231)="AB","+",VLOOKUP(R231,'විෂය තොරතුරු'!$P$24:$Q$28,2))))</f>
        <v/>
      </c>
      <c r="BD231" s="168" t="str">
        <f aca="false">IF(S231="","",IF(S231="-","-",IF(UPPER(S231)="AB","+",VLOOKUP(S231,'විෂය තොරතුරු'!$P$24:$Q$28,2))))</f>
        <v/>
      </c>
      <c r="BE231" s="168" t="str">
        <f aca="false">IF(T231="","",IF(T231="-","-",IF(UPPER(T231)="AB","+",VLOOKUP(T231,'විෂය තොරතුරු'!$P$24:$Q$28,2))))</f>
        <v/>
      </c>
      <c r="BF231" s="168" t="str">
        <f aca="false">IF(U231="","",IF(U231="-","-",IF(UPPER(U231)="AB","+",VLOOKUP(U231,'විෂය තොරතුරු'!$P$24:$Q$28,2))))</f>
        <v/>
      </c>
      <c r="BG231" s="170" t="str">
        <f aca="false">IF(V231="","",IF(V231="-","-",IF(UPPER(V231)="AB","+",VLOOKUP(V231,'විෂය තොරතුරු'!$P$24:$Q$28,2))))</f>
        <v/>
      </c>
      <c r="BH231" s="171" t="str">
        <f aca="false">IF(W231="","",IF(W231="-","-",IF(UPPER(W231)="AB","+",VLOOKUP(W231,'විෂය තොරතුරු'!$P$24:$Q$28,2))))</f>
        <v/>
      </c>
      <c r="BI231" s="168" t="str">
        <f aca="false">IF(X231="","",IF(X231="-","-",IF(UPPER(X231)="AB","+",VLOOKUP(X231,'විෂය තොරතුරු'!$P$24:$Q$28,2))))</f>
        <v/>
      </c>
      <c r="BJ231" s="168" t="str">
        <f aca="false">IF(Y231="","",IF(Y231="-","-",IF(UPPER(Y231)="AB","+",VLOOKUP(Y231,'විෂය තොරතුරු'!$P$24:$Q$28,2))))</f>
        <v/>
      </c>
      <c r="BK231" s="168" t="str">
        <f aca="false">IF(Z231="","",IF(Z231="-","-",IF(UPPER(Z231)="AB","+",VLOOKUP(Z231,'විෂය තොරතුරු'!$P$24:$Q$28,2))))</f>
        <v/>
      </c>
      <c r="BL231" s="168" t="str">
        <f aca="false">IF(AA231="","",IF(AA231="-","-",IF(UPPER(AA231)="AB","+",VLOOKUP(AA231,'විෂය තොරතුරු'!$P$24:$Q$28,2))))</f>
        <v/>
      </c>
      <c r="BM231" s="168" t="str">
        <f aca="false">IF(AB231="","",IF(AB231="-","-",IF(UPPER(AB231)="AB","+",VLOOKUP(AB231,'විෂය තොරතුරු'!$P$24:$Q$28,2))))</f>
        <v/>
      </c>
      <c r="BN231" s="168" t="str">
        <f aca="false">IF(AC231="","",IF(AC231="-","-",IF(UPPER(AC231)="AB","+",VLOOKUP(AC231,'විෂය තොරතුරු'!$P$24:$Q$28,2))))</f>
        <v/>
      </c>
      <c r="BO231" s="169" t="str">
        <f aca="false">IF(AD231="","",IF(AD231="-","-",IF(UPPER(AD231)="AB","+",VLOOKUP(AD231,'විෂය තොරතුරු'!$P$24:$Q$28,2))))</f>
        <v/>
      </c>
      <c r="BP231" s="171" t="str">
        <f aca="false">IF(AE231="","",IF(AE231="-","-",IF(UPPER(AE231)="AB","+",VLOOKUP(AE231,'විෂය තොරතුරු'!$P$24:$Q$28,2))))</f>
        <v/>
      </c>
      <c r="BQ231" s="168" t="str">
        <f aca="false">IF(AF231="","",IF(AF231="-","-",IF(UPPER(AF231)="AB","+",VLOOKUP(AF231,'විෂය තොරතුරු'!$P$24:$Q$28,2))))</f>
        <v/>
      </c>
      <c r="BR231" s="168" t="str">
        <f aca="false">IF(AG231="","",IF(AG231="-","-",IF(UPPER(AG231)="AB","+",VLOOKUP(AG231,'විෂය තොරතුරු'!$P$24:$Q$28,2))))</f>
        <v/>
      </c>
      <c r="BS231" s="168" t="str">
        <f aca="false">IF(AH231="","",IF(AH231="-","-",IF(UPPER(AH231)="AB","+",VLOOKUP(AH231,'විෂය තොරතුරු'!$P$24:$Q$28,2))))</f>
        <v/>
      </c>
      <c r="BT231" s="168" t="str">
        <f aca="false">IF(AI231="","",IF(AI231="-","-",IF(UPPER(AI231)="AB","+",VLOOKUP(AI231,'විෂය තොරතුරු'!$P$24:$Q$28,2))))</f>
        <v/>
      </c>
      <c r="BU231" s="168" t="str">
        <f aca="false">IF(AJ231="","",IF(AJ231="-","-",IF(UPPER(AJ231)="AB","+",VLOOKUP(AJ231,'විෂය තොරතුරු'!$P$24:$Q$28,2))))</f>
        <v/>
      </c>
      <c r="BV231" s="168" t="str">
        <f aca="false">IF(AK231="","",IF(AK231="-","-",IF(UPPER(AK231)="AB","+",VLOOKUP(AK231,'විෂය තොරතුරු'!$P$24:$Q$28,2))))</f>
        <v/>
      </c>
      <c r="BW231" s="169" t="str">
        <f aca="false">IF(AL231="","",IF(AL231="-","-",IF(UPPER(AL231)="AB","+",VLOOKUP(AL231,'විෂය තොරතුරු'!$P$24:$Q$28,2))))</f>
        <v/>
      </c>
      <c r="BX231" s="171" t="str">
        <f aca="false">IF($B231="","",COUNTIF($AP231:$BW231,"A"))</f>
        <v/>
      </c>
      <c r="BY231" s="171" t="str">
        <f aca="false">IF($B231="","",COUNTIF($AP231:$BW231,"B"))</f>
        <v/>
      </c>
      <c r="BZ231" s="171" t="str">
        <f aca="false">IF($B231="","",COUNTIF($AP231:$BW231,"C"))</f>
        <v/>
      </c>
      <c r="CA231" s="171" t="str">
        <f aca="false">IF($B231="","",COUNTIF($AP231:$BW231,"S"))</f>
        <v/>
      </c>
      <c r="CB231" s="171" t="str">
        <f aca="false">IF($B231="","",COUNTIF($AP231:$BW231,"W"))</f>
        <v/>
      </c>
      <c r="CC231" s="171" t="str">
        <f aca="false">IF(B231="","",SUM(BX231:CA231))</f>
        <v/>
      </c>
      <c r="CD231" s="169" t="str">
        <f aca="false">IF(B231="","",SUM(BX231:BZ231))</f>
        <v/>
      </c>
      <c r="CE231" s="172" t="str">
        <f aca="false">IF(B231="","",IF(AND(CC231&gt;=6,CD231&gt;=3,OR(E231&gt;=35,F231&gt;=35),L231&gt;=35),"6/3 සමත්",IF(AND(CC231&gt;=5,CD231&gt;=3,OR(E231&gt;=35,F231&gt;=35,L231&gt;=35)),"5/3 සමත්",IF(AND(CC231&gt;=4,CD231&gt;=1,OR(E231&gt;=20,F231&gt;=20,L231&gt;=20)),"සමත් කළ හැකි",IF(CB231=9,"W9","අසමත් ?")))))</f>
        <v/>
      </c>
    </row>
    <row r="232" customFormat="false" ht="13.8" hidden="false" customHeight="false" outlineLevel="0" collapsed="false">
      <c r="A232" s="160" t="n">
        <v>47</v>
      </c>
      <c r="B232" s="189"/>
      <c r="C232" s="161"/>
      <c r="D232" s="162"/>
      <c r="E232" s="163"/>
      <c r="F232" s="164"/>
      <c r="G232" s="163"/>
      <c r="H232" s="165"/>
      <c r="I232" s="165"/>
      <c r="J232" s="164"/>
      <c r="K232" s="163"/>
      <c r="L232" s="165"/>
      <c r="M232" s="165"/>
      <c r="N232" s="164"/>
      <c r="O232" s="163"/>
      <c r="P232" s="165"/>
      <c r="Q232" s="165"/>
      <c r="R232" s="165"/>
      <c r="S232" s="165"/>
      <c r="T232" s="165"/>
      <c r="U232" s="165"/>
      <c r="V232" s="164"/>
      <c r="W232" s="163"/>
      <c r="X232" s="165"/>
      <c r="Y232" s="165"/>
      <c r="Z232" s="165"/>
      <c r="AA232" s="165"/>
      <c r="AB232" s="165"/>
      <c r="AC232" s="165"/>
      <c r="AD232" s="164"/>
      <c r="AE232" s="163"/>
      <c r="AF232" s="165"/>
      <c r="AG232" s="165"/>
      <c r="AH232" s="165"/>
      <c r="AI232" s="165"/>
      <c r="AJ232" s="165"/>
      <c r="AK232" s="165"/>
      <c r="AL232" s="166"/>
      <c r="AM232" s="167" t="str">
        <f aca="false">IF(B232="","",SUM(E232:AL232))</f>
        <v/>
      </c>
      <c r="AN232" s="168" t="str">
        <f aca="false">IF(B232="","",AM232/9)</f>
        <v/>
      </c>
      <c r="AO232" s="169" t="str">
        <f aca="false">IF(B232="","",IF(AM232=0,"-",RANK(AM232,$AM$186:$AM$235,0)))</f>
        <v/>
      </c>
      <c r="AP232" s="167" t="str">
        <f aca="false">IF(E232="","",IF(E232="-","-",IF(UPPER(E232)="AB","+",VLOOKUP(E232,'විෂය තොරතුරු'!$P$24:$Q$28,2))))</f>
        <v/>
      </c>
      <c r="AQ232" s="168" t="str">
        <f aca="false">IF(F232="","",IF(F232="-","-",IF(UPPER(F232)="AB","+",VLOOKUP(F232,'විෂය තොරතුරු'!$P$24:$Q$28,2))))</f>
        <v/>
      </c>
      <c r="AR232" s="168" t="str">
        <f aca="false">IF(G232="","",IF(G232="-","-",IF(UPPER(G232)="AB","+",VLOOKUP(G232,'විෂය තොරතුරු'!$P$24:$Q$28,2))))</f>
        <v/>
      </c>
      <c r="AS232" s="168" t="str">
        <f aca="false">IF(H232="","",IF(H232="-","-",IF(UPPER(H232)="AB","+",VLOOKUP(H232,'විෂය තොරතුරු'!$P$24:$Q$28,2))))</f>
        <v/>
      </c>
      <c r="AT232" s="168" t="str">
        <f aca="false">IF(I232="","",IF(I232="-","-",IF(UPPER(I232)="AB","+",VLOOKUP(I232,'විෂය තොරතුරු'!$P$24:$Q$28,2))))</f>
        <v/>
      </c>
      <c r="AU232" s="170" t="str">
        <f aca="false">IF(J232="","",IF(J232="-","-",IF(UPPER(J232)="AB","+",VLOOKUP(J232,'විෂය තොරතුරු'!$P$24:$Q$28,2))))</f>
        <v/>
      </c>
      <c r="AV232" s="171" t="str">
        <f aca="false">IF(K232="","",IF(K232="-","-",IF(UPPER(K232)="AB","+",VLOOKUP(K232,'විෂය තොරතුරු'!$P$24:$Q$28,2))))</f>
        <v/>
      </c>
      <c r="AW232" s="168" t="str">
        <f aca="false">IF(L232="","",IF(L232="-","-",IF(UPPER(L232)="AB","+",VLOOKUP(L232,'විෂය තොරතුරු'!$P$24:$Q$28,2))))</f>
        <v/>
      </c>
      <c r="AX232" s="168" t="str">
        <f aca="false">IF(M232="","",IF(M232="-","-",IF(UPPER(M232)="AB","+",VLOOKUP(M232,'විෂය තොරතුරු'!$P$24:$Q$28,2))))</f>
        <v/>
      </c>
      <c r="AY232" s="169" t="str">
        <f aca="false">IF(N232="","",IF(N232="-","-",IF(UPPER(N232)="AB","+",VLOOKUP(N232,'විෂය තොරතුරු'!$P$24:$Q$28,2))))</f>
        <v/>
      </c>
      <c r="AZ232" s="167" t="str">
        <f aca="false">IF(O232="","",IF(O232="-","-",IF(UPPER(O232)="AB","+",VLOOKUP(O232,'විෂය තොරතුරු'!$P$24:$Q$28,2))))</f>
        <v/>
      </c>
      <c r="BA232" s="168" t="str">
        <f aca="false">IF(P232="","",IF(P232="-","-",IF(UPPER(P232)="AB","+",VLOOKUP(P232,'විෂය තොරතුරු'!$P$24:$Q$28,2))))</f>
        <v/>
      </c>
      <c r="BB232" s="168" t="str">
        <f aca="false">IF(Q232="","",IF(Q232="-","-",IF(UPPER(Q232)="AB","+",VLOOKUP(Q232,'විෂය තොරතුරු'!$P$24:$Q$28,2))))</f>
        <v/>
      </c>
      <c r="BC232" s="168" t="str">
        <f aca="false">IF(R232="","",IF(R232="-","-",IF(UPPER(R232)="AB","+",VLOOKUP(R232,'විෂය තොරතුරු'!$P$24:$Q$28,2))))</f>
        <v/>
      </c>
      <c r="BD232" s="168" t="str">
        <f aca="false">IF(S232="","",IF(S232="-","-",IF(UPPER(S232)="AB","+",VLOOKUP(S232,'විෂය තොරතුරු'!$P$24:$Q$28,2))))</f>
        <v/>
      </c>
      <c r="BE232" s="168" t="str">
        <f aca="false">IF(T232="","",IF(T232="-","-",IF(UPPER(T232)="AB","+",VLOOKUP(T232,'විෂය තොරතුරු'!$P$24:$Q$28,2))))</f>
        <v/>
      </c>
      <c r="BF232" s="168" t="str">
        <f aca="false">IF(U232="","",IF(U232="-","-",IF(UPPER(U232)="AB","+",VLOOKUP(U232,'විෂය තොරතුරු'!$P$24:$Q$28,2))))</f>
        <v/>
      </c>
      <c r="BG232" s="170" t="str">
        <f aca="false">IF(V232="","",IF(V232="-","-",IF(UPPER(V232)="AB","+",VLOOKUP(V232,'විෂය තොරතුරු'!$P$24:$Q$28,2))))</f>
        <v/>
      </c>
      <c r="BH232" s="171" t="str">
        <f aca="false">IF(W232="","",IF(W232="-","-",IF(UPPER(W232)="AB","+",VLOOKUP(W232,'විෂය තොරතුරු'!$P$24:$Q$28,2))))</f>
        <v/>
      </c>
      <c r="BI232" s="168" t="str">
        <f aca="false">IF(X232="","",IF(X232="-","-",IF(UPPER(X232)="AB","+",VLOOKUP(X232,'විෂය තොරතුරු'!$P$24:$Q$28,2))))</f>
        <v/>
      </c>
      <c r="BJ232" s="168" t="str">
        <f aca="false">IF(Y232="","",IF(Y232="-","-",IF(UPPER(Y232)="AB","+",VLOOKUP(Y232,'විෂය තොරතුරු'!$P$24:$Q$28,2))))</f>
        <v/>
      </c>
      <c r="BK232" s="168" t="str">
        <f aca="false">IF(Z232="","",IF(Z232="-","-",IF(UPPER(Z232)="AB","+",VLOOKUP(Z232,'විෂය තොරතුරු'!$P$24:$Q$28,2))))</f>
        <v/>
      </c>
      <c r="BL232" s="168" t="str">
        <f aca="false">IF(AA232="","",IF(AA232="-","-",IF(UPPER(AA232)="AB","+",VLOOKUP(AA232,'විෂය තොරතුරු'!$P$24:$Q$28,2))))</f>
        <v/>
      </c>
      <c r="BM232" s="168" t="str">
        <f aca="false">IF(AB232="","",IF(AB232="-","-",IF(UPPER(AB232)="AB","+",VLOOKUP(AB232,'විෂය තොරතුරු'!$P$24:$Q$28,2))))</f>
        <v/>
      </c>
      <c r="BN232" s="168" t="str">
        <f aca="false">IF(AC232="","",IF(AC232="-","-",IF(UPPER(AC232)="AB","+",VLOOKUP(AC232,'විෂය තොරතුරු'!$P$24:$Q$28,2))))</f>
        <v/>
      </c>
      <c r="BO232" s="169" t="str">
        <f aca="false">IF(AD232="","",IF(AD232="-","-",IF(UPPER(AD232)="AB","+",VLOOKUP(AD232,'විෂය තොරතුරු'!$P$24:$Q$28,2))))</f>
        <v/>
      </c>
      <c r="BP232" s="171" t="str">
        <f aca="false">IF(AE232="","",IF(AE232="-","-",IF(UPPER(AE232)="AB","+",VLOOKUP(AE232,'විෂය තොරතුරු'!$P$24:$Q$28,2))))</f>
        <v/>
      </c>
      <c r="BQ232" s="168" t="str">
        <f aca="false">IF(AF232="","",IF(AF232="-","-",IF(UPPER(AF232)="AB","+",VLOOKUP(AF232,'විෂය තොරතුරු'!$P$24:$Q$28,2))))</f>
        <v/>
      </c>
      <c r="BR232" s="168" t="str">
        <f aca="false">IF(AG232="","",IF(AG232="-","-",IF(UPPER(AG232)="AB","+",VLOOKUP(AG232,'විෂය තොරතුරු'!$P$24:$Q$28,2))))</f>
        <v/>
      </c>
      <c r="BS232" s="168" t="str">
        <f aca="false">IF(AH232="","",IF(AH232="-","-",IF(UPPER(AH232)="AB","+",VLOOKUP(AH232,'විෂය තොරතුරු'!$P$24:$Q$28,2))))</f>
        <v/>
      </c>
      <c r="BT232" s="168" t="str">
        <f aca="false">IF(AI232="","",IF(AI232="-","-",IF(UPPER(AI232)="AB","+",VLOOKUP(AI232,'විෂය තොරතුරු'!$P$24:$Q$28,2))))</f>
        <v/>
      </c>
      <c r="BU232" s="168" t="str">
        <f aca="false">IF(AJ232="","",IF(AJ232="-","-",IF(UPPER(AJ232)="AB","+",VLOOKUP(AJ232,'විෂය තොරතුරු'!$P$24:$Q$28,2))))</f>
        <v/>
      </c>
      <c r="BV232" s="168" t="str">
        <f aca="false">IF(AK232="","",IF(AK232="-","-",IF(UPPER(AK232)="AB","+",VLOOKUP(AK232,'විෂය තොරතුරු'!$P$24:$Q$28,2))))</f>
        <v/>
      </c>
      <c r="BW232" s="169" t="str">
        <f aca="false">IF(AL232="","",IF(AL232="-","-",IF(UPPER(AL232)="AB","+",VLOOKUP(AL232,'විෂය තොරතුරු'!$P$24:$Q$28,2))))</f>
        <v/>
      </c>
      <c r="BX232" s="171" t="str">
        <f aca="false">IF($B232="","",COUNTIF($AP232:$BW232,"A"))</f>
        <v/>
      </c>
      <c r="BY232" s="171" t="str">
        <f aca="false">IF($B232="","",COUNTIF($AP232:$BW232,"B"))</f>
        <v/>
      </c>
      <c r="BZ232" s="171" t="str">
        <f aca="false">IF($B232="","",COUNTIF($AP232:$BW232,"C"))</f>
        <v/>
      </c>
      <c r="CA232" s="171" t="str">
        <f aca="false">IF($B232="","",COUNTIF($AP232:$BW232,"S"))</f>
        <v/>
      </c>
      <c r="CB232" s="171" t="str">
        <f aca="false">IF($B232="","",COUNTIF($AP232:$BW232,"W"))</f>
        <v/>
      </c>
      <c r="CC232" s="171" t="str">
        <f aca="false">IF(B232="","",SUM(BX232:CA232))</f>
        <v/>
      </c>
      <c r="CD232" s="169" t="str">
        <f aca="false">IF(B232="","",SUM(BX232:BZ232))</f>
        <v/>
      </c>
      <c r="CE232" s="172" t="str">
        <f aca="false">IF(B232="","",IF(AND(CC232&gt;=6,CD232&gt;=3,OR(E232&gt;=35,F232&gt;=35),L232&gt;=35),"6/3 සමත්",IF(AND(CC232&gt;=5,CD232&gt;=3,OR(E232&gt;=35,F232&gt;=35,L232&gt;=35)),"5/3 සමත්",IF(AND(CC232&gt;=4,CD232&gt;=1,OR(E232&gt;=20,F232&gt;=20,L232&gt;=20)),"සමත් කළ හැකි",IF(CB232=9,"W9","අසමත් ?")))))</f>
        <v/>
      </c>
    </row>
    <row r="233" customFormat="false" ht="13.8" hidden="false" customHeight="false" outlineLevel="0" collapsed="false">
      <c r="A233" s="160" t="n">
        <v>48</v>
      </c>
      <c r="B233" s="189"/>
      <c r="C233" s="161"/>
      <c r="D233" s="162"/>
      <c r="E233" s="163"/>
      <c r="F233" s="164"/>
      <c r="G233" s="163"/>
      <c r="H233" s="165"/>
      <c r="I233" s="165"/>
      <c r="J233" s="164"/>
      <c r="K233" s="163"/>
      <c r="L233" s="165"/>
      <c r="M233" s="165"/>
      <c r="N233" s="164"/>
      <c r="O233" s="163"/>
      <c r="P233" s="165"/>
      <c r="Q233" s="165"/>
      <c r="R233" s="165"/>
      <c r="S233" s="165"/>
      <c r="T233" s="165"/>
      <c r="U233" s="165"/>
      <c r="V233" s="164"/>
      <c r="W233" s="163"/>
      <c r="X233" s="165"/>
      <c r="Y233" s="165"/>
      <c r="Z233" s="165"/>
      <c r="AA233" s="165"/>
      <c r="AB233" s="165"/>
      <c r="AC233" s="165"/>
      <c r="AD233" s="164"/>
      <c r="AE233" s="163"/>
      <c r="AF233" s="165"/>
      <c r="AG233" s="165"/>
      <c r="AH233" s="165"/>
      <c r="AI233" s="165"/>
      <c r="AJ233" s="165"/>
      <c r="AK233" s="165"/>
      <c r="AL233" s="166"/>
      <c r="AM233" s="167" t="str">
        <f aca="false">IF(B233="","",SUM(E233:AL233))</f>
        <v/>
      </c>
      <c r="AN233" s="168" t="str">
        <f aca="false">IF(B233="","",AM233/9)</f>
        <v/>
      </c>
      <c r="AO233" s="169" t="str">
        <f aca="false">IF(B233="","",IF(AM233=0,"-",RANK(AM233,$AM$186:$AM$235,0)))</f>
        <v/>
      </c>
      <c r="AP233" s="167" t="str">
        <f aca="false">IF(E233="","",IF(E233="-","-",IF(UPPER(E233)="AB","+",VLOOKUP(E233,'විෂය තොරතුරු'!$P$24:$Q$28,2))))</f>
        <v/>
      </c>
      <c r="AQ233" s="168" t="str">
        <f aca="false">IF(F233="","",IF(F233="-","-",IF(UPPER(F233)="AB","+",VLOOKUP(F233,'විෂය තොරතුරු'!$P$24:$Q$28,2))))</f>
        <v/>
      </c>
      <c r="AR233" s="168" t="str">
        <f aca="false">IF(G233="","",IF(G233="-","-",IF(UPPER(G233)="AB","+",VLOOKUP(G233,'විෂය තොරතුරු'!$P$24:$Q$28,2))))</f>
        <v/>
      </c>
      <c r="AS233" s="168" t="str">
        <f aca="false">IF(H233="","",IF(H233="-","-",IF(UPPER(H233)="AB","+",VLOOKUP(H233,'විෂය තොරතුරු'!$P$24:$Q$28,2))))</f>
        <v/>
      </c>
      <c r="AT233" s="168" t="str">
        <f aca="false">IF(I233="","",IF(I233="-","-",IF(UPPER(I233)="AB","+",VLOOKUP(I233,'විෂය තොරතුරු'!$P$24:$Q$28,2))))</f>
        <v/>
      </c>
      <c r="AU233" s="170" t="str">
        <f aca="false">IF(J233="","",IF(J233="-","-",IF(UPPER(J233)="AB","+",VLOOKUP(J233,'විෂය තොරතුරු'!$P$24:$Q$28,2))))</f>
        <v/>
      </c>
      <c r="AV233" s="171" t="str">
        <f aca="false">IF(K233="","",IF(K233="-","-",IF(UPPER(K233)="AB","+",VLOOKUP(K233,'විෂය තොරතුරු'!$P$24:$Q$28,2))))</f>
        <v/>
      </c>
      <c r="AW233" s="168" t="str">
        <f aca="false">IF(L233="","",IF(L233="-","-",IF(UPPER(L233)="AB","+",VLOOKUP(L233,'විෂය තොරතුරු'!$P$24:$Q$28,2))))</f>
        <v/>
      </c>
      <c r="AX233" s="168" t="str">
        <f aca="false">IF(M233="","",IF(M233="-","-",IF(UPPER(M233)="AB","+",VLOOKUP(M233,'විෂය තොරතුරු'!$P$24:$Q$28,2))))</f>
        <v/>
      </c>
      <c r="AY233" s="169" t="str">
        <f aca="false">IF(N233="","",IF(N233="-","-",IF(UPPER(N233)="AB","+",VLOOKUP(N233,'විෂය තොරතුරු'!$P$24:$Q$28,2))))</f>
        <v/>
      </c>
      <c r="AZ233" s="167" t="str">
        <f aca="false">IF(O233="","",IF(O233="-","-",IF(UPPER(O233)="AB","+",VLOOKUP(O233,'විෂය තොරතුරු'!$P$24:$Q$28,2))))</f>
        <v/>
      </c>
      <c r="BA233" s="168" t="str">
        <f aca="false">IF(P233="","",IF(P233="-","-",IF(UPPER(P233)="AB","+",VLOOKUP(P233,'විෂය තොරතුරු'!$P$24:$Q$28,2))))</f>
        <v/>
      </c>
      <c r="BB233" s="168" t="str">
        <f aca="false">IF(Q233="","",IF(Q233="-","-",IF(UPPER(Q233)="AB","+",VLOOKUP(Q233,'විෂය තොරතුරු'!$P$24:$Q$28,2))))</f>
        <v/>
      </c>
      <c r="BC233" s="168" t="str">
        <f aca="false">IF(R233="","",IF(R233="-","-",IF(UPPER(R233)="AB","+",VLOOKUP(R233,'විෂය තොරතුරු'!$P$24:$Q$28,2))))</f>
        <v/>
      </c>
      <c r="BD233" s="168" t="str">
        <f aca="false">IF(S233="","",IF(S233="-","-",IF(UPPER(S233)="AB","+",VLOOKUP(S233,'විෂය තොරතුරු'!$P$24:$Q$28,2))))</f>
        <v/>
      </c>
      <c r="BE233" s="168" t="str">
        <f aca="false">IF(T233="","",IF(T233="-","-",IF(UPPER(T233)="AB","+",VLOOKUP(T233,'විෂය තොරතුරු'!$P$24:$Q$28,2))))</f>
        <v/>
      </c>
      <c r="BF233" s="168" t="str">
        <f aca="false">IF(U233="","",IF(U233="-","-",IF(UPPER(U233)="AB","+",VLOOKUP(U233,'විෂය තොරතුරු'!$P$24:$Q$28,2))))</f>
        <v/>
      </c>
      <c r="BG233" s="170" t="str">
        <f aca="false">IF(V233="","",IF(V233="-","-",IF(UPPER(V233)="AB","+",VLOOKUP(V233,'විෂය තොරතුරු'!$P$24:$Q$28,2))))</f>
        <v/>
      </c>
      <c r="BH233" s="171" t="str">
        <f aca="false">IF(W233="","",IF(W233="-","-",IF(UPPER(W233)="AB","+",VLOOKUP(W233,'විෂය තොරතුරු'!$P$24:$Q$28,2))))</f>
        <v/>
      </c>
      <c r="BI233" s="168" t="str">
        <f aca="false">IF(X233="","",IF(X233="-","-",IF(UPPER(X233)="AB","+",VLOOKUP(X233,'විෂය තොරතුරු'!$P$24:$Q$28,2))))</f>
        <v/>
      </c>
      <c r="BJ233" s="168" t="str">
        <f aca="false">IF(Y233="","",IF(Y233="-","-",IF(UPPER(Y233)="AB","+",VLOOKUP(Y233,'විෂය තොරතුරු'!$P$24:$Q$28,2))))</f>
        <v/>
      </c>
      <c r="BK233" s="168" t="str">
        <f aca="false">IF(Z233="","",IF(Z233="-","-",IF(UPPER(Z233)="AB","+",VLOOKUP(Z233,'විෂය තොරතුරු'!$P$24:$Q$28,2))))</f>
        <v/>
      </c>
      <c r="BL233" s="168" t="str">
        <f aca="false">IF(AA233="","",IF(AA233="-","-",IF(UPPER(AA233)="AB","+",VLOOKUP(AA233,'විෂය තොරතුරු'!$P$24:$Q$28,2))))</f>
        <v/>
      </c>
      <c r="BM233" s="168" t="str">
        <f aca="false">IF(AB233="","",IF(AB233="-","-",IF(UPPER(AB233)="AB","+",VLOOKUP(AB233,'විෂය තොරතුරු'!$P$24:$Q$28,2))))</f>
        <v/>
      </c>
      <c r="BN233" s="168" t="str">
        <f aca="false">IF(AC233="","",IF(AC233="-","-",IF(UPPER(AC233)="AB","+",VLOOKUP(AC233,'විෂය තොරතුරු'!$P$24:$Q$28,2))))</f>
        <v/>
      </c>
      <c r="BO233" s="169" t="str">
        <f aca="false">IF(AD233="","",IF(AD233="-","-",IF(UPPER(AD233)="AB","+",VLOOKUP(AD233,'විෂය තොරතුරු'!$P$24:$Q$28,2))))</f>
        <v/>
      </c>
      <c r="BP233" s="171" t="str">
        <f aca="false">IF(AE233="","",IF(AE233="-","-",IF(UPPER(AE233)="AB","+",VLOOKUP(AE233,'විෂය තොරතුරු'!$P$24:$Q$28,2))))</f>
        <v/>
      </c>
      <c r="BQ233" s="168" t="str">
        <f aca="false">IF(AF233="","",IF(AF233="-","-",IF(UPPER(AF233)="AB","+",VLOOKUP(AF233,'විෂය තොරතුරු'!$P$24:$Q$28,2))))</f>
        <v/>
      </c>
      <c r="BR233" s="168" t="str">
        <f aca="false">IF(AG233="","",IF(AG233="-","-",IF(UPPER(AG233)="AB","+",VLOOKUP(AG233,'විෂය තොරතුරු'!$P$24:$Q$28,2))))</f>
        <v/>
      </c>
      <c r="BS233" s="168" t="str">
        <f aca="false">IF(AH233="","",IF(AH233="-","-",IF(UPPER(AH233)="AB","+",VLOOKUP(AH233,'විෂය තොරතුරු'!$P$24:$Q$28,2))))</f>
        <v/>
      </c>
      <c r="BT233" s="168" t="str">
        <f aca="false">IF(AI233="","",IF(AI233="-","-",IF(UPPER(AI233)="AB","+",VLOOKUP(AI233,'විෂය තොරතුරු'!$P$24:$Q$28,2))))</f>
        <v/>
      </c>
      <c r="BU233" s="168" t="str">
        <f aca="false">IF(AJ233="","",IF(AJ233="-","-",IF(UPPER(AJ233)="AB","+",VLOOKUP(AJ233,'විෂය තොරතුරු'!$P$24:$Q$28,2))))</f>
        <v/>
      </c>
      <c r="BV233" s="168" t="str">
        <f aca="false">IF(AK233="","",IF(AK233="-","-",IF(UPPER(AK233)="AB","+",VLOOKUP(AK233,'විෂය තොරතුරු'!$P$24:$Q$28,2))))</f>
        <v/>
      </c>
      <c r="BW233" s="169" t="str">
        <f aca="false">IF(AL233="","",IF(AL233="-","-",IF(UPPER(AL233)="AB","+",VLOOKUP(AL233,'විෂය තොරතුරු'!$P$24:$Q$28,2))))</f>
        <v/>
      </c>
      <c r="BX233" s="171" t="str">
        <f aca="false">IF($B233="","",COUNTIF($AP233:$BW233,"A"))</f>
        <v/>
      </c>
      <c r="BY233" s="171" t="str">
        <f aca="false">IF($B233="","",COUNTIF($AP233:$BW233,"B"))</f>
        <v/>
      </c>
      <c r="BZ233" s="171" t="str">
        <f aca="false">IF($B233="","",COUNTIF($AP233:$BW233,"C"))</f>
        <v/>
      </c>
      <c r="CA233" s="171" t="str">
        <f aca="false">IF($B233="","",COUNTIF($AP233:$BW233,"S"))</f>
        <v/>
      </c>
      <c r="CB233" s="171" t="str">
        <f aca="false">IF($B233="","",COUNTIF($AP233:$BW233,"W"))</f>
        <v/>
      </c>
      <c r="CC233" s="171" t="str">
        <f aca="false">IF(B233="","",SUM(BX233:CA233))</f>
        <v/>
      </c>
      <c r="CD233" s="169" t="str">
        <f aca="false">IF(B233="","",SUM(BX233:BZ233))</f>
        <v/>
      </c>
      <c r="CE233" s="172" t="str">
        <f aca="false">IF(B233="","",IF(AND(CC233&gt;=6,CD233&gt;=3,OR(E233&gt;=35,F233&gt;=35),L233&gt;=35),"6/3 සමත්",IF(AND(CC233&gt;=5,CD233&gt;=3,OR(E233&gt;=35,F233&gt;=35,L233&gt;=35)),"5/3 සමත්",IF(AND(CC233&gt;=4,CD233&gt;=1,OR(E233&gt;=20,F233&gt;=20,L233&gt;=20)),"සමත් කළ හැකි",IF(CB233=9,"W9","අසමත් ?")))))</f>
        <v/>
      </c>
    </row>
    <row r="234" customFormat="false" ht="13.8" hidden="false" customHeight="false" outlineLevel="0" collapsed="false">
      <c r="A234" s="160" t="n">
        <v>49</v>
      </c>
      <c r="B234" s="189"/>
      <c r="C234" s="161"/>
      <c r="D234" s="162"/>
      <c r="E234" s="163"/>
      <c r="F234" s="164"/>
      <c r="G234" s="163"/>
      <c r="H234" s="165"/>
      <c r="I234" s="165"/>
      <c r="J234" s="164"/>
      <c r="K234" s="163"/>
      <c r="L234" s="165"/>
      <c r="M234" s="165"/>
      <c r="N234" s="164"/>
      <c r="O234" s="163"/>
      <c r="P234" s="165"/>
      <c r="Q234" s="165"/>
      <c r="R234" s="165"/>
      <c r="S234" s="165"/>
      <c r="T234" s="165"/>
      <c r="U234" s="165"/>
      <c r="V234" s="164"/>
      <c r="W234" s="163"/>
      <c r="X234" s="165"/>
      <c r="Y234" s="165"/>
      <c r="Z234" s="165"/>
      <c r="AA234" s="165"/>
      <c r="AB234" s="165"/>
      <c r="AC234" s="165"/>
      <c r="AD234" s="164"/>
      <c r="AE234" s="163"/>
      <c r="AF234" s="165"/>
      <c r="AG234" s="165"/>
      <c r="AH234" s="165"/>
      <c r="AI234" s="165"/>
      <c r="AJ234" s="165"/>
      <c r="AK234" s="165"/>
      <c r="AL234" s="166"/>
      <c r="AM234" s="167" t="str">
        <f aca="false">IF(B234="","",SUM(E234:AL234))</f>
        <v/>
      </c>
      <c r="AN234" s="168" t="str">
        <f aca="false">IF(B234="","",AM234/9)</f>
        <v/>
      </c>
      <c r="AO234" s="169" t="str">
        <f aca="false">IF(B234="","",IF(AM234=0,"-",RANK(AM234,$AM$186:$AM$235,0)))</f>
        <v/>
      </c>
      <c r="AP234" s="167" t="str">
        <f aca="false">IF(E234="","",IF(E234="-","-",IF(UPPER(E234)="AB","+",VLOOKUP(E234,'විෂය තොරතුරු'!$P$24:$Q$28,2))))</f>
        <v/>
      </c>
      <c r="AQ234" s="168" t="str">
        <f aca="false">IF(F234="","",IF(F234="-","-",IF(UPPER(F234)="AB","+",VLOOKUP(F234,'විෂය තොරතුරු'!$P$24:$Q$28,2))))</f>
        <v/>
      </c>
      <c r="AR234" s="168" t="str">
        <f aca="false">IF(G234="","",IF(G234="-","-",IF(UPPER(G234)="AB","+",VLOOKUP(G234,'විෂය තොරතුරු'!$P$24:$Q$28,2))))</f>
        <v/>
      </c>
      <c r="AS234" s="168" t="str">
        <f aca="false">IF(H234="","",IF(H234="-","-",IF(UPPER(H234)="AB","+",VLOOKUP(H234,'විෂය තොරතුරු'!$P$24:$Q$28,2))))</f>
        <v/>
      </c>
      <c r="AT234" s="168" t="str">
        <f aca="false">IF(I234="","",IF(I234="-","-",IF(UPPER(I234)="AB","+",VLOOKUP(I234,'විෂය තොරතුරු'!$P$24:$Q$28,2))))</f>
        <v/>
      </c>
      <c r="AU234" s="170" t="str">
        <f aca="false">IF(J234="","",IF(J234="-","-",IF(UPPER(J234)="AB","+",VLOOKUP(J234,'විෂය තොරතුරු'!$P$24:$Q$28,2))))</f>
        <v/>
      </c>
      <c r="AV234" s="171" t="str">
        <f aca="false">IF(K234="","",IF(K234="-","-",IF(UPPER(K234)="AB","+",VLOOKUP(K234,'විෂය තොරතුරු'!$P$24:$Q$28,2))))</f>
        <v/>
      </c>
      <c r="AW234" s="168" t="str">
        <f aca="false">IF(L234="","",IF(L234="-","-",IF(UPPER(L234)="AB","+",VLOOKUP(L234,'විෂය තොරතුරු'!$P$24:$Q$28,2))))</f>
        <v/>
      </c>
      <c r="AX234" s="168" t="str">
        <f aca="false">IF(M234="","",IF(M234="-","-",IF(UPPER(M234)="AB","+",VLOOKUP(M234,'විෂය තොරතුරු'!$P$24:$Q$28,2))))</f>
        <v/>
      </c>
      <c r="AY234" s="169" t="str">
        <f aca="false">IF(N234="","",IF(N234="-","-",IF(UPPER(N234)="AB","+",VLOOKUP(N234,'විෂය තොරතුරු'!$P$24:$Q$28,2))))</f>
        <v/>
      </c>
      <c r="AZ234" s="167" t="str">
        <f aca="false">IF(O234="","",IF(O234="-","-",IF(UPPER(O234)="AB","+",VLOOKUP(O234,'විෂය තොරතුරු'!$P$24:$Q$28,2))))</f>
        <v/>
      </c>
      <c r="BA234" s="168" t="str">
        <f aca="false">IF(P234="","",IF(P234="-","-",IF(UPPER(P234)="AB","+",VLOOKUP(P234,'විෂය තොරතුරු'!$P$24:$Q$28,2))))</f>
        <v/>
      </c>
      <c r="BB234" s="168" t="str">
        <f aca="false">IF(Q234="","",IF(Q234="-","-",IF(UPPER(Q234)="AB","+",VLOOKUP(Q234,'විෂය තොරතුරු'!$P$24:$Q$28,2))))</f>
        <v/>
      </c>
      <c r="BC234" s="168" t="str">
        <f aca="false">IF(R234="","",IF(R234="-","-",IF(UPPER(R234)="AB","+",VLOOKUP(R234,'විෂය තොරතුරු'!$P$24:$Q$28,2))))</f>
        <v/>
      </c>
      <c r="BD234" s="168" t="str">
        <f aca="false">IF(S234="","",IF(S234="-","-",IF(UPPER(S234)="AB","+",VLOOKUP(S234,'විෂය තොරතුරු'!$P$24:$Q$28,2))))</f>
        <v/>
      </c>
      <c r="BE234" s="168" t="str">
        <f aca="false">IF(T234="","",IF(T234="-","-",IF(UPPER(T234)="AB","+",VLOOKUP(T234,'විෂය තොරතුරු'!$P$24:$Q$28,2))))</f>
        <v/>
      </c>
      <c r="BF234" s="168" t="str">
        <f aca="false">IF(U234="","",IF(U234="-","-",IF(UPPER(U234)="AB","+",VLOOKUP(U234,'විෂය තොරතුරු'!$P$24:$Q$28,2))))</f>
        <v/>
      </c>
      <c r="BG234" s="170" t="str">
        <f aca="false">IF(V234="","",IF(V234="-","-",IF(UPPER(V234)="AB","+",VLOOKUP(V234,'විෂය තොරතුරු'!$P$24:$Q$28,2))))</f>
        <v/>
      </c>
      <c r="BH234" s="171" t="str">
        <f aca="false">IF(W234="","",IF(W234="-","-",IF(UPPER(W234)="AB","+",VLOOKUP(W234,'විෂය තොරතුරු'!$P$24:$Q$28,2))))</f>
        <v/>
      </c>
      <c r="BI234" s="168" t="str">
        <f aca="false">IF(X234="","",IF(X234="-","-",IF(UPPER(X234)="AB","+",VLOOKUP(X234,'විෂය තොරතුරු'!$P$24:$Q$28,2))))</f>
        <v/>
      </c>
      <c r="BJ234" s="168" t="str">
        <f aca="false">IF(Y234="","",IF(Y234="-","-",IF(UPPER(Y234)="AB","+",VLOOKUP(Y234,'විෂය තොරතුරු'!$P$24:$Q$28,2))))</f>
        <v/>
      </c>
      <c r="BK234" s="168" t="str">
        <f aca="false">IF(Z234="","",IF(Z234="-","-",IF(UPPER(Z234)="AB","+",VLOOKUP(Z234,'විෂය තොරතුරු'!$P$24:$Q$28,2))))</f>
        <v/>
      </c>
      <c r="BL234" s="168" t="str">
        <f aca="false">IF(AA234="","",IF(AA234="-","-",IF(UPPER(AA234)="AB","+",VLOOKUP(AA234,'විෂය තොරතුරු'!$P$24:$Q$28,2))))</f>
        <v/>
      </c>
      <c r="BM234" s="168" t="str">
        <f aca="false">IF(AB234="","",IF(AB234="-","-",IF(UPPER(AB234)="AB","+",VLOOKUP(AB234,'විෂය තොරතුරු'!$P$24:$Q$28,2))))</f>
        <v/>
      </c>
      <c r="BN234" s="168" t="str">
        <f aca="false">IF(AC234="","",IF(AC234="-","-",IF(UPPER(AC234)="AB","+",VLOOKUP(AC234,'විෂය තොරතුරු'!$P$24:$Q$28,2))))</f>
        <v/>
      </c>
      <c r="BO234" s="169" t="str">
        <f aca="false">IF(AD234="","",IF(AD234="-","-",IF(UPPER(AD234)="AB","+",VLOOKUP(AD234,'විෂය තොරතුරු'!$P$24:$Q$28,2))))</f>
        <v/>
      </c>
      <c r="BP234" s="171" t="str">
        <f aca="false">IF(AE234="","",IF(AE234="-","-",IF(UPPER(AE234)="AB","+",VLOOKUP(AE234,'විෂය තොරතුරු'!$P$24:$Q$28,2))))</f>
        <v/>
      </c>
      <c r="BQ234" s="168" t="str">
        <f aca="false">IF(AF234="","",IF(AF234="-","-",IF(UPPER(AF234)="AB","+",VLOOKUP(AF234,'විෂය තොරතුරු'!$P$24:$Q$28,2))))</f>
        <v/>
      </c>
      <c r="BR234" s="168" t="str">
        <f aca="false">IF(AG234="","",IF(AG234="-","-",IF(UPPER(AG234)="AB","+",VLOOKUP(AG234,'විෂය තොරතුරු'!$P$24:$Q$28,2))))</f>
        <v/>
      </c>
      <c r="BS234" s="168" t="str">
        <f aca="false">IF(AH234="","",IF(AH234="-","-",IF(UPPER(AH234)="AB","+",VLOOKUP(AH234,'විෂය තොරතුරු'!$P$24:$Q$28,2))))</f>
        <v/>
      </c>
      <c r="BT234" s="168" t="str">
        <f aca="false">IF(AI234="","",IF(AI234="-","-",IF(UPPER(AI234)="AB","+",VLOOKUP(AI234,'විෂය තොරතුරු'!$P$24:$Q$28,2))))</f>
        <v/>
      </c>
      <c r="BU234" s="168" t="str">
        <f aca="false">IF(AJ234="","",IF(AJ234="-","-",IF(UPPER(AJ234)="AB","+",VLOOKUP(AJ234,'විෂය තොරතුරු'!$P$24:$Q$28,2))))</f>
        <v/>
      </c>
      <c r="BV234" s="168" t="str">
        <f aca="false">IF(AK234="","",IF(AK234="-","-",IF(UPPER(AK234)="AB","+",VLOOKUP(AK234,'විෂය තොරතුරු'!$P$24:$Q$28,2))))</f>
        <v/>
      </c>
      <c r="BW234" s="169" t="str">
        <f aca="false">IF(AL234="","",IF(AL234="-","-",IF(UPPER(AL234)="AB","+",VLOOKUP(AL234,'විෂය තොරතුරු'!$P$24:$Q$28,2))))</f>
        <v/>
      </c>
      <c r="BX234" s="171" t="str">
        <f aca="false">IF($B234="","",COUNTIF($AP234:$BW234,"A"))</f>
        <v/>
      </c>
      <c r="BY234" s="171" t="str">
        <f aca="false">IF($B234="","",COUNTIF($AP234:$BW234,"B"))</f>
        <v/>
      </c>
      <c r="BZ234" s="171" t="str">
        <f aca="false">IF($B234="","",COUNTIF($AP234:$BW234,"C"))</f>
        <v/>
      </c>
      <c r="CA234" s="171" t="str">
        <f aca="false">IF($B234="","",COUNTIF($AP234:$BW234,"S"))</f>
        <v/>
      </c>
      <c r="CB234" s="171" t="str">
        <f aca="false">IF($B234="","",COUNTIF($AP234:$BW234,"W"))</f>
        <v/>
      </c>
      <c r="CC234" s="171" t="str">
        <f aca="false">IF(B234="","",SUM(BX234:CA234))</f>
        <v/>
      </c>
      <c r="CD234" s="169" t="str">
        <f aca="false">IF(B234="","",SUM(BX234:BZ234))</f>
        <v/>
      </c>
      <c r="CE234" s="172" t="str">
        <f aca="false">IF(B234="","",IF(AND(CC234&gt;=6,CD234&gt;=3,OR(E234&gt;=35,F234&gt;=35),L234&gt;=35),"6/3 සමත්",IF(AND(CC234&gt;=5,CD234&gt;=3,OR(E234&gt;=35,F234&gt;=35,L234&gt;=35)),"5/3 සමත්",IF(AND(CC234&gt;=4,CD234&gt;=1,OR(E234&gt;=20,F234&gt;=20,L234&gt;=20)),"සමත් කළ හැකි",IF(CB234=9,"W9","අසමත් ?")))))</f>
        <v/>
      </c>
    </row>
    <row r="235" customFormat="false" ht="13.8" hidden="false" customHeight="false" outlineLevel="0" collapsed="false">
      <c r="A235" s="160" t="n">
        <v>50</v>
      </c>
      <c r="B235" s="174"/>
      <c r="C235" s="161"/>
      <c r="D235" s="162"/>
      <c r="E235" s="269"/>
      <c r="F235" s="166"/>
      <c r="G235" s="269"/>
      <c r="H235" s="174"/>
      <c r="I235" s="174"/>
      <c r="J235" s="166"/>
      <c r="K235" s="269"/>
      <c r="L235" s="174"/>
      <c r="M235" s="174"/>
      <c r="N235" s="166"/>
      <c r="O235" s="269"/>
      <c r="P235" s="174"/>
      <c r="Q235" s="174"/>
      <c r="R235" s="174"/>
      <c r="S235" s="174"/>
      <c r="T235" s="174"/>
      <c r="U235" s="174"/>
      <c r="V235" s="166"/>
      <c r="W235" s="269"/>
      <c r="X235" s="174"/>
      <c r="Y235" s="174"/>
      <c r="Z235" s="174"/>
      <c r="AA235" s="174"/>
      <c r="AB235" s="174"/>
      <c r="AC235" s="174"/>
      <c r="AD235" s="166"/>
      <c r="AE235" s="269"/>
      <c r="AF235" s="174"/>
      <c r="AG235" s="174"/>
      <c r="AH235" s="174"/>
      <c r="AI235" s="174"/>
      <c r="AJ235" s="174"/>
      <c r="AK235" s="174"/>
      <c r="AL235" s="166"/>
      <c r="AM235" s="193" t="str">
        <f aca="false">IF(B235="","",SUM(E235:AL235))</f>
        <v/>
      </c>
      <c r="AN235" s="194" t="str">
        <f aca="false">IF(B235="","",AM235/9)</f>
        <v/>
      </c>
      <c r="AO235" s="169" t="str">
        <f aca="false">IF(B235="","",IF(AM235=0,"-",RANK(AM235,$AM$186:$AM$235,0)))</f>
        <v/>
      </c>
      <c r="AP235" s="193" t="str">
        <f aca="false">IF(E235="","",IF(E235="-","-",IF(UPPER(E235)="AB","+",VLOOKUP(E235,'විෂය තොරතුරු'!$P$24:$Q$28,2))))</f>
        <v/>
      </c>
      <c r="AQ235" s="194" t="str">
        <f aca="false">IF(F235="","",IF(F235="-","-",IF(UPPER(F235)="AB","+",VLOOKUP(F235,'විෂය තොරතුරු'!$P$24:$Q$28,2))))</f>
        <v/>
      </c>
      <c r="AR235" s="194" t="str">
        <f aca="false">IF(G235="","",IF(G235="-","-",IF(UPPER(G235)="AB","+",VLOOKUP(G235,'විෂය තොරතුරු'!$P$24:$Q$28,2))))</f>
        <v/>
      </c>
      <c r="AS235" s="194" t="str">
        <f aca="false">IF(H235="","",IF(H235="-","-",IF(UPPER(H235)="AB","+",VLOOKUP(H235,'විෂය තොරතුරු'!$P$24:$Q$28,2))))</f>
        <v/>
      </c>
      <c r="AT235" s="194" t="str">
        <f aca="false">IF(I235="","",IF(I235="-","-",IF(UPPER(I235)="AB","+",VLOOKUP(I235,'විෂය තොරතුරු'!$P$24:$Q$28,2))))</f>
        <v/>
      </c>
      <c r="AU235" s="196" t="str">
        <f aca="false">IF(J235="","",IF(J235="-","-",IF(UPPER(J235)="AB","+",VLOOKUP(J235,'විෂය තොරතුරු'!$P$24:$Q$28,2))))</f>
        <v/>
      </c>
      <c r="AV235" s="197" t="str">
        <f aca="false">IF(K235="","",IF(K235="-","-",IF(UPPER(K235)="AB","+",VLOOKUP(K235,'විෂය තොරතුරු'!$P$24:$Q$28,2))))</f>
        <v/>
      </c>
      <c r="AW235" s="194" t="str">
        <f aca="false">IF(L235="","",IF(L235="-","-",IF(UPPER(L235)="AB","+",VLOOKUP(L235,'විෂය තොරතුරු'!$P$24:$Q$28,2))))</f>
        <v/>
      </c>
      <c r="AX235" s="194" t="str">
        <f aca="false">IF(M235="","",IF(M235="-","-",IF(UPPER(M235)="AB","+",VLOOKUP(M235,'විෂය තොරතුරු'!$P$24:$Q$28,2))))</f>
        <v/>
      </c>
      <c r="AY235" s="195" t="str">
        <f aca="false">IF(N235="","",IF(N235="-","-",IF(UPPER(N235)="AB","+",VLOOKUP(N235,'විෂය තොරතුරු'!$P$24:$Q$28,2))))</f>
        <v/>
      </c>
      <c r="AZ235" s="193" t="str">
        <f aca="false">IF(O235="","",IF(O235="-","-",IF(UPPER(O235)="AB","+",VLOOKUP(O235,'විෂය තොරතුරු'!$P$24:$Q$28,2))))</f>
        <v/>
      </c>
      <c r="BA235" s="194" t="str">
        <f aca="false">IF(P235="","",IF(P235="-","-",IF(UPPER(P235)="AB","+",VLOOKUP(P235,'විෂය තොරතුරු'!$P$24:$Q$28,2))))</f>
        <v/>
      </c>
      <c r="BB235" s="194" t="str">
        <f aca="false">IF(Q235="","",IF(Q235="-","-",IF(UPPER(Q235)="AB","+",VLOOKUP(Q235,'විෂය තොරතුරු'!$P$24:$Q$28,2))))</f>
        <v/>
      </c>
      <c r="BC235" s="194" t="str">
        <f aca="false">IF(R235="","",IF(R235="-","-",IF(UPPER(R235)="AB","+",VLOOKUP(R235,'විෂය තොරතුරු'!$P$24:$Q$28,2))))</f>
        <v/>
      </c>
      <c r="BD235" s="194" t="str">
        <f aca="false">IF(S235="","",IF(S235="-","-",IF(UPPER(S235)="AB","+",VLOOKUP(S235,'විෂය තොරතුරු'!$P$24:$Q$28,2))))</f>
        <v/>
      </c>
      <c r="BE235" s="194" t="str">
        <f aca="false">IF(T235="","",IF(T235="-","-",IF(UPPER(T235)="AB","+",VLOOKUP(T235,'විෂය තොරතුරු'!$P$24:$Q$28,2))))</f>
        <v/>
      </c>
      <c r="BF235" s="194" t="str">
        <f aca="false">IF(U235="","",IF(U235="-","-",IF(UPPER(U235)="AB","+",VLOOKUP(U235,'විෂය තොරතුරු'!$P$24:$Q$28,2))))</f>
        <v/>
      </c>
      <c r="BG235" s="196" t="str">
        <f aca="false">IF(V235="","",IF(V235="-","-",IF(UPPER(V235)="AB","+",VLOOKUP(V235,'විෂය තොරතුරු'!$P$24:$Q$28,2))))</f>
        <v/>
      </c>
      <c r="BH235" s="197" t="str">
        <f aca="false">IF(W235="","",IF(W235="-","-",IF(UPPER(W235)="AB","+",VLOOKUP(W235,'විෂය තොරතුරු'!$P$24:$Q$28,2))))</f>
        <v/>
      </c>
      <c r="BI235" s="194" t="str">
        <f aca="false">IF(X235="","",IF(X235="-","-",IF(UPPER(X235)="AB","+",VLOOKUP(X235,'විෂය තොරතුරු'!$P$24:$Q$28,2))))</f>
        <v/>
      </c>
      <c r="BJ235" s="194" t="str">
        <f aca="false">IF(Y235="","",IF(Y235="-","-",IF(UPPER(Y235)="AB","+",VLOOKUP(Y235,'විෂය තොරතුරු'!$P$24:$Q$28,2))))</f>
        <v/>
      </c>
      <c r="BK235" s="194" t="str">
        <f aca="false">IF(Z235="","",IF(Z235="-","-",IF(UPPER(Z235)="AB","+",VLOOKUP(Z235,'විෂය තොරතුරු'!$P$24:$Q$28,2))))</f>
        <v/>
      </c>
      <c r="BL235" s="194" t="str">
        <f aca="false">IF(AA235="","",IF(AA235="-","-",IF(UPPER(AA235)="AB","+",VLOOKUP(AA235,'විෂය තොරතුරු'!$P$24:$Q$28,2))))</f>
        <v/>
      </c>
      <c r="BM235" s="194" t="str">
        <f aca="false">IF(AB235="","",IF(AB235="-","-",IF(UPPER(AB235)="AB","+",VLOOKUP(AB235,'විෂය තොරතුරු'!$P$24:$Q$28,2))))</f>
        <v/>
      </c>
      <c r="BN235" s="194" t="str">
        <f aca="false">IF(AC235="","",IF(AC235="-","-",IF(UPPER(AC235)="AB","+",VLOOKUP(AC235,'විෂය තොරතුරු'!$P$24:$Q$28,2))))</f>
        <v/>
      </c>
      <c r="BO235" s="195" t="str">
        <f aca="false">IF(AD235="","",IF(AD235="-","-",IF(UPPER(AD235)="AB","+",VLOOKUP(AD235,'විෂය තොරතුරු'!$P$24:$Q$28,2))))</f>
        <v/>
      </c>
      <c r="BP235" s="197" t="str">
        <f aca="false">IF(AE235="","",IF(AE235="-","-",IF(UPPER(AE235)="AB","+",VLOOKUP(AE235,'විෂය තොරතුරු'!$P$24:$Q$28,2))))</f>
        <v/>
      </c>
      <c r="BQ235" s="194" t="str">
        <f aca="false">IF(AF235="","",IF(AF235="-","-",IF(UPPER(AF235)="AB","+",VLOOKUP(AF235,'විෂය තොරතුරු'!$P$24:$Q$28,2))))</f>
        <v/>
      </c>
      <c r="BR235" s="194" t="str">
        <f aca="false">IF(AG235="","",IF(AG235="-","-",IF(UPPER(AG235)="AB","+",VLOOKUP(AG235,'විෂය තොරතුරු'!$P$24:$Q$28,2))))</f>
        <v/>
      </c>
      <c r="BS235" s="194" t="str">
        <f aca="false">IF(AH235="","",IF(AH235="-","-",IF(UPPER(AH235)="AB","+",VLOOKUP(AH235,'විෂය තොරතුරු'!$P$24:$Q$28,2))))</f>
        <v/>
      </c>
      <c r="BT235" s="194" t="str">
        <f aca="false">IF(AI235="","",IF(AI235="-","-",IF(UPPER(AI235)="AB","+",VLOOKUP(AI235,'විෂය තොරතුරු'!$P$24:$Q$28,2))))</f>
        <v/>
      </c>
      <c r="BU235" s="194" t="str">
        <f aca="false">IF(AJ235="","",IF(AJ235="-","-",IF(UPPER(AJ235)="AB","+",VLOOKUP(AJ235,'විෂය තොරතුරු'!$P$24:$Q$28,2))))</f>
        <v/>
      </c>
      <c r="BV235" s="194" t="str">
        <f aca="false">IF(AK235="","",IF(AK235="-","-",IF(UPPER(AK235)="AB","+",VLOOKUP(AK235,'විෂය තොරතුරු'!$P$24:$Q$28,2))))</f>
        <v/>
      </c>
      <c r="BW235" s="195" t="str">
        <f aca="false">IF(AL235="","",IF(AL235="-","-",IF(UPPER(AL235)="AB","+",VLOOKUP(AL235,'විෂය තොරතුරු'!$P$24:$Q$28,2))))</f>
        <v/>
      </c>
      <c r="BX235" s="171" t="str">
        <f aca="false">IF($B235="","",COUNTIF($AP235:$BW235,"A"))</f>
        <v/>
      </c>
      <c r="BY235" s="171" t="str">
        <f aca="false">IF($B235="","",COUNTIF($AP235:$BW235,"B"))</f>
        <v/>
      </c>
      <c r="BZ235" s="171" t="str">
        <f aca="false">IF($B235="","",COUNTIF($AP235:$BW235,"C"))</f>
        <v/>
      </c>
      <c r="CA235" s="171" t="str">
        <f aca="false">IF($B235="","",COUNTIF($AP235:$BW235,"S"))</f>
        <v/>
      </c>
      <c r="CB235" s="171" t="str">
        <f aca="false">IF($B235="","",COUNTIF($AP235:$BW235,"W"))</f>
        <v/>
      </c>
      <c r="CC235" s="197" t="str">
        <f aca="false">IF(B235="","",SUM(BX235:CA235))</f>
        <v/>
      </c>
      <c r="CD235" s="195" t="str">
        <f aca="false">IF(B235="","",SUM(BX235:BZ235))</f>
        <v/>
      </c>
      <c r="CE235" s="172" t="str">
        <f aca="false">IF(B235="","",IF(AND(CC235&gt;=6,CD235&gt;=3,OR(E235&gt;=35,F235&gt;=35),L235&gt;=35),"6/3 සමත්",IF(AND(CC235&gt;=5,CD235&gt;=3,OR(E235&gt;=35,F235&gt;=35,L235&gt;=35)),"5/3 සමත්",IF(AND(CC235&gt;=4,CD235&gt;=1,OR(E235&gt;=20,F235&gt;=20,L235&gt;=20)),"සමත් කළ හැකි",IF(CB235=9,"W9","අසමත් ?")))))</f>
        <v/>
      </c>
    </row>
    <row r="236" customFormat="false" ht="11.45" hidden="false" customHeight="false" outlineLevel="0" collapsed="false">
      <c r="A236" s="202"/>
      <c r="B236" s="63" t="s">
        <v>93</v>
      </c>
      <c r="C236" s="168"/>
      <c r="D236" s="170"/>
      <c r="E236" s="171" t="str">
        <f aca="false">IF($B186="","-",SUM(E186:E235))</f>
        <v>-</v>
      </c>
      <c r="F236" s="169" t="str">
        <f aca="false">IF($B186="","-",SUM(F186:F235))</f>
        <v>-</v>
      </c>
      <c r="G236" s="171" t="str">
        <f aca="false">IF($B186="","-",SUM(G186:G235))</f>
        <v>-</v>
      </c>
      <c r="H236" s="168" t="str">
        <f aca="false">IF($B186="","-",SUM(H186:H235))</f>
        <v>-</v>
      </c>
      <c r="I236" s="168" t="str">
        <f aca="false">IF($B186="","-",SUM(I186:I235))</f>
        <v>-</v>
      </c>
      <c r="J236" s="169" t="str">
        <f aca="false">IF($B186="","-",SUM(J186:J235))</f>
        <v>-</v>
      </c>
      <c r="K236" s="171" t="str">
        <f aca="false">IF($B186="","-",SUM(K186:K235))</f>
        <v>-</v>
      </c>
      <c r="L236" s="168" t="str">
        <f aca="false">IF($B186="","-",SUM(L186:L235))</f>
        <v>-</v>
      </c>
      <c r="M236" s="168" t="str">
        <f aca="false">IF($B186="","-",SUM(M186:M235))</f>
        <v>-</v>
      </c>
      <c r="N236" s="169" t="str">
        <f aca="false">IF($B186="","-",SUM(N186:N235))</f>
        <v>-</v>
      </c>
      <c r="O236" s="171" t="str">
        <f aca="false">IF($B186="","-",SUM(O186:O235))</f>
        <v>-</v>
      </c>
      <c r="P236" s="168" t="str">
        <f aca="false">IF($B186="","-",SUM(P186:P235))</f>
        <v>-</v>
      </c>
      <c r="Q236" s="168" t="str">
        <f aca="false">IF($B186="","-",SUM(Q186:Q235))</f>
        <v>-</v>
      </c>
      <c r="R236" s="168" t="str">
        <f aca="false">IF($B186="","-",SUM(R186:R235))</f>
        <v>-</v>
      </c>
      <c r="S236" s="168" t="str">
        <f aca="false">IF($B186="","-",SUM(S186:S235))</f>
        <v>-</v>
      </c>
      <c r="T236" s="168" t="str">
        <f aca="false">IF($B186="","-",SUM(T186:T235))</f>
        <v>-</v>
      </c>
      <c r="U236" s="168" t="str">
        <f aca="false">IF($B186="","-",SUM(U186:U235))</f>
        <v>-</v>
      </c>
      <c r="V236" s="169" t="str">
        <f aca="false">IF($B186="","-",SUM(V186:V235))</f>
        <v>-</v>
      </c>
      <c r="W236" s="171" t="str">
        <f aca="false">IF($B186="","-",SUM(W186:W235))</f>
        <v>-</v>
      </c>
      <c r="X236" s="168" t="str">
        <f aca="false">IF($B186="","-",SUM(X186:X235))</f>
        <v>-</v>
      </c>
      <c r="Y236" s="168" t="str">
        <f aca="false">IF($B186="","-",SUM(Y186:Y235))</f>
        <v>-</v>
      </c>
      <c r="Z236" s="168" t="str">
        <f aca="false">IF($B186="","-",SUM(Z186:Z235))</f>
        <v>-</v>
      </c>
      <c r="AA236" s="168" t="str">
        <f aca="false">IF($B186="","-",SUM(AA186:AA235))</f>
        <v>-</v>
      </c>
      <c r="AB236" s="168" t="str">
        <f aca="false">IF($B186="","-",SUM(AB186:AB235))</f>
        <v>-</v>
      </c>
      <c r="AC236" s="168" t="str">
        <f aca="false">IF($B186="","-",SUM(AC186:AC235))</f>
        <v>-</v>
      </c>
      <c r="AD236" s="169" t="str">
        <f aca="false">IF($B186="","-",SUM(AD186:AD235))</f>
        <v>-</v>
      </c>
      <c r="AE236" s="171" t="str">
        <f aca="false">IF($B186="","-",SUM(AE186:AE235))</f>
        <v>-</v>
      </c>
      <c r="AF236" s="168" t="str">
        <f aca="false">IF($B186="","-",SUM(AF186:AF235))</f>
        <v>-</v>
      </c>
      <c r="AG236" s="168" t="str">
        <f aca="false">IF($B186="","-",SUM(AG186:AG235))</f>
        <v>-</v>
      </c>
      <c r="AH236" s="168" t="str">
        <f aca="false">IF($B186="","-",SUM(AH186:AH235))</f>
        <v>-</v>
      </c>
      <c r="AI236" s="168" t="str">
        <f aca="false">IF($B186="","-",SUM(AI186:AI235))</f>
        <v>-</v>
      </c>
      <c r="AJ236" s="168" t="str">
        <f aca="false">IF($B186="","-",SUM(AJ186:AJ235))</f>
        <v>-</v>
      </c>
      <c r="AK236" s="168" t="str">
        <f aca="false">IF($B186="","-",SUM(AK186:AK235))</f>
        <v>-</v>
      </c>
      <c r="AL236" s="169" t="str">
        <f aca="false">IF($B186="","-",SUM(AL186:AL235))</f>
        <v>-</v>
      </c>
      <c r="AM236" s="299"/>
      <c r="AN236" s="201"/>
      <c r="AO236" s="201"/>
      <c r="AP236" s="201"/>
      <c r="AQ236" s="201"/>
      <c r="AR236" s="201"/>
      <c r="AS236" s="201"/>
      <c r="AT236" s="201"/>
      <c r="AU236" s="201"/>
      <c r="AV236" s="201"/>
      <c r="AW236" s="201"/>
      <c r="AX236" s="201"/>
      <c r="AY236" s="201"/>
      <c r="AZ236" s="201"/>
      <c r="BA236" s="201"/>
      <c r="BB236" s="201"/>
      <c r="BC236" s="201"/>
      <c r="BD236" s="201"/>
      <c r="BE236" s="201"/>
      <c r="BF236" s="201"/>
      <c r="BG236" s="201"/>
      <c r="BH236" s="201"/>
      <c r="BI236" s="201"/>
      <c r="BJ236" s="201"/>
      <c r="BK236" s="201"/>
      <c r="BL236" s="201"/>
      <c r="BM236" s="201"/>
      <c r="BN236" s="201"/>
      <c r="BO236" s="201"/>
      <c r="BP236" s="201"/>
      <c r="BQ236" s="201"/>
      <c r="BR236" s="201"/>
      <c r="BS236" s="201"/>
      <c r="BT236" s="201"/>
      <c r="BU236" s="201"/>
      <c r="BV236" s="201"/>
      <c r="BW236" s="201"/>
      <c r="BX236" s="201"/>
      <c r="BY236" s="201"/>
      <c r="BZ236" s="201"/>
      <c r="CA236" s="201"/>
      <c r="CB236" s="201"/>
      <c r="CC236" s="201"/>
      <c r="CD236" s="201"/>
      <c r="CE236" s="201"/>
    </row>
    <row r="237" customFormat="false" ht="11.45" hidden="false" customHeight="false" outlineLevel="0" collapsed="false">
      <c r="A237" s="203"/>
      <c r="B237" s="63" t="s">
        <v>94</v>
      </c>
      <c r="C237" s="168"/>
      <c r="D237" s="170"/>
      <c r="E237" s="171" t="str">
        <f aca="false">IF(OR(E$236=0,E$236="-"),"-",E236/E246)</f>
        <v>-</v>
      </c>
      <c r="F237" s="171" t="str">
        <f aca="false">IF(OR(F$236=0,F$236="-"),"-",F236/F246)</f>
        <v>-</v>
      </c>
      <c r="G237" s="171" t="str">
        <f aca="false">IF(OR(G$236=0,G$236="-"),"-",G236/G246)</f>
        <v>-</v>
      </c>
      <c r="H237" s="171" t="str">
        <f aca="false">IF(OR(H$236=0,H$236="-"),"-",H236/H246)</f>
        <v>-</v>
      </c>
      <c r="I237" s="171" t="str">
        <f aca="false">IF(OR(I$236=0,I$236="-"),"-",I236/I246)</f>
        <v>-</v>
      </c>
      <c r="J237" s="171" t="str">
        <f aca="false">IF(OR(J$236=0,J$236="-"),"-",J236/J246)</f>
        <v>-</v>
      </c>
      <c r="K237" s="171" t="str">
        <f aca="false">IF(OR(K$236=0,K$236="-"),"-",K236/K246)</f>
        <v>-</v>
      </c>
      <c r="L237" s="171" t="str">
        <f aca="false">IF(OR(L$236=0,L$236="-"),"-",L236/L246)</f>
        <v>-</v>
      </c>
      <c r="M237" s="171" t="str">
        <f aca="false">IF(OR(M$236=0,M$236="-"),"-",M236/M246)</f>
        <v>-</v>
      </c>
      <c r="N237" s="171" t="str">
        <f aca="false">IF(OR(N$236=0,N$236="-"),"-",N236/N246)</f>
        <v>-</v>
      </c>
      <c r="O237" s="171" t="str">
        <f aca="false">IF(OR(O$236=0,O$236="-"),"-",O236/O246)</f>
        <v>-</v>
      </c>
      <c r="P237" s="171" t="str">
        <f aca="false">IF(OR(P$236=0,P$236="-"),"-",P236/P246)</f>
        <v>-</v>
      </c>
      <c r="Q237" s="171" t="str">
        <f aca="false">IF(OR(Q$236=0,Q$236="-"),"-",Q236/Q246)</f>
        <v>-</v>
      </c>
      <c r="R237" s="171" t="str">
        <f aca="false">IF(OR(R$236=0,R$236="-"),"-",R236/R246)</f>
        <v>-</v>
      </c>
      <c r="S237" s="171" t="str">
        <f aca="false">IF(OR(S$236=0,S$236="-"),"-",S236/S246)</f>
        <v>-</v>
      </c>
      <c r="T237" s="171" t="str">
        <f aca="false">IF(OR(T$236=0,T$236="-"),"-",T236/T246)</f>
        <v>-</v>
      </c>
      <c r="U237" s="171" t="str">
        <f aca="false">IF(OR(U$236=0,U$236="-"),"-",U236/U246)</f>
        <v>-</v>
      </c>
      <c r="V237" s="171" t="str">
        <f aca="false">IF(OR(V$236=0,V$236="-"),"-",V236/V246)</f>
        <v>-</v>
      </c>
      <c r="W237" s="171" t="str">
        <f aca="false">IF(OR(W$236=0,W$236="-"),"-",W236/W246)</f>
        <v>-</v>
      </c>
      <c r="X237" s="171" t="str">
        <f aca="false">IF(OR(X$236=0,X$236="-"),"-",X236/X246)</f>
        <v>-</v>
      </c>
      <c r="Y237" s="171" t="str">
        <f aca="false">IF(OR(Y$236=0,Y$236="-"),"-",Y236/Y246)</f>
        <v>-</v>
      </c>
      <c r="Z237" s="171" t="str">
        <f aca="false">IF(OR(Z$236=0,Z$236="-"),"-",Z236/Z246)</f>
        <v>-</v>
      </c>
      <c r="AA237" s="171" t="str">
        <f aca="false">IF(OR(AA$236=0,AA$236="-"),"-",AA236/AA246)</f>
        <v>-</v>
      </c>
      <c r="AB237" s="171" t="str">
        <f aca="false">IF(OR(AB$236=0,AB$236="-"),"-",AB236/AB246)</f>
        <v>-</v>
      </c>
      <c r="AC237" s="171" t="str">
        <f aca="false">IF(OR(AC$236=0,AC$236="-"),"-",AC236/AC246)</f>
        <v>-</v>
      </c>
      <c r="AD237" s="171" t="str">
        <f aca="false">IF(OR(AD$236=0,AD$236="-"),"-",AD236/AD246)</f>
        <v>-</v>
      </c>
      <c r="AE237" s="171" t="str">
        <f aca="false">IF(OR(AE$236=0,AE$236="-"),"-",AE236/AE246)</f>
        <v>-</v>
      </c>
      <c r="AF237" s="171" t="str">
        <f aca="false">IF(OR(AF$236=0,AF$236="-"),"-",AF236/AF246)</f>
        <v>-</v>
      </c>
      <c r="AG237" s="171" t="str">
        <f aca="false">IF(OR(AG$236=0,AG$236="-"),"-",AG236/AG246)</f>
        <v>-</v>
      </c>
      <c r="AH237" s="171" t="str">
        <f aca="false">IF(OR(AH$236=0,AH$236="-"),"-",AH236/AH246)</f>
        <v>-</v>
      </c>
      <c r="AI237" s="171" t="str">
        <f aca="false">IF(OR(AI$236=0,AI$236="-"),"-",AI236/AI246)</f>
        <v>-</v>
      </c>
      <c r="AJ237" s="171" t="str">
        <f aca="false">IF(OR(AJ$236=0,AJ$236="-"),"-",AJ236/AJ246)</f>
        <v>-</v>
      </c>
      <c r="AK237" s="171" t="str">
        <f aca="false">IF(OR(AK$236=0,AK$236="-"),"-",AK236/AK246)</f>
        <v>-</v>
      </c>
      <c r="AL237" s="171" t="str">
        <f aca="false">IF(OR(AL$236=0,AL$236="-"),"-",AL236/AL246)</f>
        <v>-</v>
      </c>
      <c r="AM237" s="299"/>
      <c r="AN237" s="201"/>
      <c r="AO237" s="201"/>
      <c r="AP237" s="201"/>
      <c r="AQ237" s="201"/>
      <c r="AR237" s="201"/>
      <c r="AS237" s="201"/>
      <c r="AT237" s="201"/>
      <c r="AU237" s="201"/>
      <c r="AV237" s="201"/>
      <c r="AW237" s="201"/>
      <c r="AX237" s="201"/>
      <c r="AY237" s="201"/>
      <c r="AZ237" s="201"/>
      <c r="BA237" s="201"/>
      <c r="BB237" s="201"/>
      <c r="BC237" s="201"/>
      <c r="BD237" s="201"/>
      <c r="BE237" s="201"/>
      <c r="BF237" s="201"/>
      <c r="BG237" s="201"/>
      <c r="BH237" s="201"/>
      <c r="BI237" s="201"/>
      <c r="BJ237" s="201"/>
      <c r="BK237" s="201"/>
      <c r="BL237" s="201"/>
      <c r="BM237" s="201"/>
      <c r="BN237" s="201"/>
      <c r="BO237" s="201"/>
      <c r="BP237" s="201"/>
      <c r="BQ237" s="201"/>
      <c r="BR237" s="201"/>
      <c r="BS237" s="201"/>
      <c r="BT237" s="201"/>
      <c r="BU237" s="201"/>
      <c r="BV237" s="201"/>
      <c r="BW237" s="201"/>
      <c r="BX237" s="201"/>
      <c r="BY237" s="201"/>
      <c r="BZ237" s="201"/>
      <c r="CA237" s="201"/>
      <c r="CB237" s="201"/>
      <c r="CC237" s="201"/>
      <c r="CD237" s="201"/>
      <c r="CE237" s="201"/>
    </row>
    <row r="238" customFormat="false" ht="12.65" hidden="false" customHeight="false" outlineLevel="0" collapsed="false">
      <c r="A238" s="203"/>
      <c r="B238" s="204" t="s">
        <v>95</v>
      </c>
      <c r="C238" s="207"/>
      <c r="D238" s="270"/>
      <c r="E238" s="171" t="n">
        <f aca="false">IF(E$236=0,"-",COUNTIFS(E$186:E$235,"&gt;74"))</f>
        <v>0</v>
      </c>
      <c r="F238" s="171" t="n">
        <f aca="false">IF(F$236=0,0,COUNTIFS(F$186:F$235,"&gt;74"))</f>
        <v>0</v>
      </c>
      <c r="G238" s="171" t="n">
        <f aca="false">IF(G$236=0,"-",COUNTIFS(G$186:G$235,"&gt;74"))</f>
        <v>0</v>
      </c>
      <c r="H238" s="171" t="n">
        <f aca="false">IF(H$236=0,"-",COUNTIFS(H$186:H$235,"&gt;74"))</f>
        <v>0</v>
      </c>
      <c r="I238" s="171" t="n">
        <f aca="false">IF(I$236=0,"-",COUNTIFS(I$186:I$235,"&gt;74"))</f>
        <v>0</v>
      </c>
      <c r="J238" s="171" t="n">
        <f aca="false">IF(J$236=0,"-",COUNTIFS(J$186:J$235,"&gt;74"))</f>
        <v>0</v>
      </c>
      <c r="K238" s="171" t="n">
        <f aca="false">IF(K$236=0,"-",COUNTIFS(K$186:K$235,"&gt;74"))</f>
        <v>0</v>
      </c>
      <c r="L238" s="171" t="n">
        <f aca="false">IF(L$236=0,"-",COUNTIFS(L$186:L$235,"&gt;74"))</f>
        <v>0</v>
      </c>
      <c r="M238" s="171" t="n">
        <f aca="false">IF(M$236=0,"-",COUNTIFS(M$186:M$235,"&gt;74"))</f>
        <v>0</v>
      </c>
      <c r="N238" s="171" t="n">
        <f aca="false">IF(N$236=0,"-",COUNTIFS(N$186:N$235,"&gt;74"))</f>
        <v>0</v>
      </c>
      <c r="O238" s="171" t="n">
        <f aca="false">IF(O$236=0,"-",COUNTIFS(O$186:O$235,"&gt;74"))</f>
        <v>0</v>
      </c>
      <c r="P238" s="171" t="n">
        <f aca="false">IF(P$236=0,"-",COUNTIFS(P$186:P$235,"&gt;74"))</f>
        <v>0</v>
      </c>
      <c r="Q238" s="171" t="n">
        <f aca="false">IF(Q$236=0,"-",COUNTIFS(Q$186:Q$235,"&gt;74"))</f>
        <v>0</v>
      </c>
      <c r="R238" s="171" t="n">
        <f aca="false">IF(R$236=0,"-",COUNTIFS(R$186:R$235,"&gt;74"))</f>
        <v>0</v>
      </c>
      <c r="S238" s="171" t="n">
        <f aca="false">IF(S$236=0,"-",COUNTIFS(S$186:S$235,"&gt;74"))</f>
        <v>0</v>
      </c>
      <c r="T238" s="171" t="n">
        <f aca="false">IF(T$236=0,"-",COUNTIFS(T$186:T$235,"&gt;74"))</f>
        <v>0</v>
      </c>
      <c r="U238" s="171" t="n">
        <f aca="false">IF(U$236=0,"-",COUNTIFS(U$186:U$235,"&gt;74"))</f>
        <v>0</v>
      </c>
      <c r="V238" s="171" t="n">
        <f aca="false">IF(V$236=0,"-",COUNTIFS(V$186:V$235,"&gt;74"))</f>
        <v>0</v>
      </c>
      <c r="W238" s="171" t="n">
        <f aca="false">IF(W$236=0,"-",COUNTIFS(W$186:W$235,"&gt;74"))</f>
        <v>0</v>
      </c>
      <c r="X238" s="171" t="n">
        <f aca="false">IF(X$236=0,"-",COUNTIFS(X$186:X$235,"&gt;74"))</f>
        <v>0</v>
      </c>
      <c r="Y238" s="171" t="n">
        <f aca="false">IF(Y$236=0,"-",COUNTIFS(Y$186:Y$235,"&gt;74"))</f>
        <v>0</v>
      </c>
      <c r="Z238" s="171" t="n">
        <f aca="false">IF(Z$236=0,"-",COUNTIFS(Z$186:Z$235,"&gt;74"))</f>
        <v>0</v>
      </c>
      <c r="AA238" s="171" t="n">
        <f aca="false">IF(AA$236=0,"-",COUNTIFS(AA$186:AA$235,"&gt;74"))</f>
        <v>0</v>
      </c>
      <c r="AB238" s="171" t="n">
        <f aca="false">IF(AB$236=0,"-",COUNTIFS(AB$186:AB$235,"&gt;74"))</f>
        <v>0</v>
      </c>
      <c r="AC238" s="171" t="n">
        <f aca="false">IF(AC$236=0,"-",COUNTIFS(AC$186:AC$235,"&gt;74"))</f>
        <v>0</v>
      </c>
      <c r="AD238" s="171" t="n">
        <f aca="false">IF(AD$236=0,"-",COUNTIFS(AD$186:AD$235,"&gt;74"))</f>
        <v>0</v>
      </c>
      <c r="AE238" s="171" t="n">
        <f aca="false">IF(AE$236=0,"-",COUNTIFS(AE$186:AE$235,"&gt;74"))</f>
        <v>0</v>
      </c>
      <c r="AF238" s="171" t="n">
        <f aca="false">IF(AF$236=0,"-",COUNTIFS(AF$186:AF$235,"&gt;74"))</f>
        <v>0</v>
      </c>
      <c r="AG238" s="171" t="n">
        <f aca="false">IF(AG$236=0,"-",COUNTIFS(AG$186:AG$235,"&gt;74"))</f>
        <v>0</v>
      </c>
      <c r="AH238" s="171" t="n">
        <f aca="false">IF(AH$236=0,"-",COUNTIFS(AH$186:AH$235,"&gt;74"))</f>
        <v>0</v>
      </c>
      <c r="AI238" s="171" t="n">
        <f aca="false">IF(AI$236=0,"-",COUNTIFS(AI$186:AI$235,"&gt;74"))</f>
        <v>0</v>
      </c>
      <c r="AJ238" s="171" t="n">
        <f aca="false">IF(AJ$236=0,"-",COUNTIFS(AJ$186:AJ$235,"&gt;74"))</f>
        <v>0</v>
      </c>
      <c r="AK238" s="171" t="n">
        <f aca="false">IF(AK$236=0,"-",COUNTIFS(AK$186:AK$235,"&gt;74"))</f>
        <v>0</v>
      </c>
      <c r="AL238" s="171" t="n">
        <f aca="false">IF(AL$236=0,"-",COUNTIFS(AL$186:AL$235,"&gt;74"))</f>
        <v>0</v>
      </c>
      <c r="AM238" s="299"/>
      <c r="AN238" s="201"/>
      <c r="AO238" s="201"/>
      <c r="AP238" s="201"/>
      <c r="AQ238" s="201"/>
      <c r="AR238" s="201"/>
      <c r="AS238" s="201"/>
      <c r="AT238" s="201"/>
      <c r="AU238" s="201"/>
      <c r="AV238" s="201"/>
      <c r="AW238" s="201"/>
      <c r="AX238" s="201"/>
      <c r="AY238" s="201"/>
      <c r="AZ238" s="201"/>
      <c r="BA238" s="201"/>
      <c r="BB238" s="201"/>
      <c r="BC238" s="201"/>
      <c r="BD238" s="201"/>
      <c r="BE238" s="201"/>
      <c r="BF238" s="201"/>
      <c r="BG238" s="201"/>
      <c r="BH238" s="201"/>
      <c r="BI238" s="201"/>
      <c r="BJ238" s="201"/>
      <c r="BK238" s="201"/>
      <c r="BL238" s="201"/>
      <c r="BM238" s="201"/>
      <c r="BN238" s="201"/>
      <c r="BO238" s="201"/>
      <c r="BP238" s="201"/>
      <c r="BQ238" s="201"/>
      <c r="BR238" s="201"/>
      <c r="BS238" s="201"/>
      <c r="BT238" s="201"/>
      <c r="BU238" s="201"/>
      <c r="BV238" s="201"/>
      <c r="BW238" s="201"/>
      <c r="BX238" s="201"/>
      <c r="BY238" s="201"/>
      <c r="BZ238" s="201"/>
      <c r="CA238" s="201"/>
      <c r="CB238" s="201"/>
      <c r="CC238" s="201"/>
      <c r="CD238" s="201"/>
      <c r="CE238" s="201"/>
    </row>
    <row r="239" customFormat="false" ht="12.65" hidden="false" customHeight="false" outlineLevel="0" collapsed="false">
      <c r="A239" s="203"/>
      <c r="B239" s="204" t="s">
        <v>96</v>
      </c>
      <c r="C239" s="207"/>
      <c r="D239" s="270"/>
      <c r="E239" s="171" t="n">
        <f aca="false">IF(E$236=0,"-",COUNTIFS(E$186:E$235,"&gt;64",E$186:E$235,"&lt;75"))</f>
        <v>0</v>
      </c>
      <c r="F239" s="171" t="n">
        <f aca="false">IF(F$236=0,"-",COUNTIFS(F$186:F$235,"&gt;64",F$186:F$235,"&lt;75"))</f>
        <v>0</v>
      </c>
      <c r="G239" s="171" t="n">
        <f aca="false">IF(G$236=0,"-",COUNTIFS(G$186:G$235,"&gt;64",G$186:G$235,"&lt;75"))</f>
        <v>0</v>
      </c>
      <c r="H239" s="171" t="n">
        <f aca="false">IF(H$236=0,"-",COUNTIFS(H$186:H$235,"&gt;64",H$186:H$235,"&lt;75"))</f>
        <v>0</v>
      </c>
      <c r="I239" s="171" t="n">
        <f aca="false">IF(I$236=0,"-",COUNTIFS(I$186:I$235,"&gt;64",I$186:I$235,"&lt;75"))</f>
        <v>0</v>
      </c>
      <c r="J239" s="171" t="n">
        <f aca="false">IF(J$236=0,"-",COUNTIFS(J$186:J$235,"&gt;64",J$186:J$235,"&lt;75"))</f>
        <v>0</v>
      </c>
      <c r="K239" s="171" t="n">
        <f aca="false">IF(K$236=0,"-",COUNTIFS(K$186:K$235,"&gt;64",K$186:K$235,"&lt;75"))</f>
        <v>0</v>
      </c>
      <c r="L239" s="171" t="n">
        <f aca="false">IF(L$236=0,"-",COUNTIFS(L$186:L$235,"&gt;64",L$186:L$235,"&lt;75"))</f>
        <v>0</v>
      </c>
      <c r="M239" s="171" t="n">
        <f aca="false">IF(M$236=0,"-",COUNTIFS(M$186:M$235,"&gt;64",M$186:M$235,"&lt;75"))</f>
        <v>0</v>
      </c>
      <c r="N239" s="171" t="n">
        <f aca="false">IF(N$236=0,"-",COUNTIFS(N$186:N$235,"&gt;64",N$186:N$235,"&lt;75"))</f>
        <v>0</v>
      </c>
      <c r="O239" s="171" t="n">
        <f aca="false">IF(O$236=0,"-",COUNTIFS(O$186:O$235,"&gt;64",O$186:O$235,"&lt;75"))</f>
        <v>0</v>
      </c>
      <c r="P239" s="171" t="n">
        <f aca="false">IF(P$236=0,"-",COUNTIFS(P$186:P$235,"&gt;64",P$186:P$235,"&lt;75"))</f>
        <v>0</v>
      </c>
      <c r="Q239" s="171" t="n">
        <f aca="false">IF(Q$236=0,"-",COUNTIFS(Q$186:Q$235,"&gt;64",Q$186:Q$235,"&lt;75"))</f>
        <v>0</v>
      </c>
      <c r="R239" s="171" t="n">
        <f aca="false">IF(R$236=0,"-",COUNTIFS(R$186:R$235,"&gt;64",R$186:R$235,"&lt;75"))</f>
        <v>0</v>
      </c>
      <c r="S239" s="171" t="n">
        <f aca="false">IF(S$236=0,"-",COUNTIFS(S$186:S$235,"&gt;64",S$186:S$235,"&lt;75"))</f>
        <v>0</v>
      </c>
      <c r="T239" s="171" t="n">
        <f aca="false">IF(T$236=0,"-",COUNTIFS(T$186:T$235,"&gt;64",T$186:T$235,"&lt;75"))</f>
        <v>0</v>
      </c>
      <c r="U239" s="171" t="n">
        <f aca="false">IF(U$236=0,"-",COUNTIFS(U$186:U$235,"&gt;64",U$186:U$235,"&lt;75"))</f>
        <v>0</v>
      </c>
      <c r="V239" s="171" t="n">
        <f aca="false">IF(V$236=0,"-",COUNTIFS(V$186:V$235,"&gt;64",V$186:V$235,"&lt;75"))</f>
        <v>0</v>
      </c>
      <c r="W239" s="171" t="n">
        <f aca="false">IF(W$236=0,"-",COUNTIFS(W$186:W$235,"&gt;64",W$186:W$235,"&lt;75"))</f>
        <v>0</v>
      </c>
      <c r="X239" s="171" t="n">
        <f aca="false">IF(X$236=0,"-",COUNTIFS(X$186:X$235,"&gt;64",X$186:X$235,"&lt;75"))</f>
        <v>0</v>
      </c>
      <c r="Y239" s="171" t="n">
        <f aca="false">IF(Y$236=0,"-",COUNTIFS(Y$186:Y$235,"&gt;64",Y$186:Y$235,"&lt;75"))</f>
        <v>0</v>
      </c>
      <c r="Z239" s="171" t="n">
        <f aca="false">IF(Z$236=0,"-",COUNTIFS(Z$186:Z$235,"&gt;64",Z$186:Z$235,"&lt;75"))</f>
        <v>0</v>
      </c>
      <c r="AA239" s="171" t="n">
        <f aca="false">IF(AA$236=0,"-",COUNTIFS(AA$186:AA$235,"&gt;64",AA$186:AA$235,"&lt;75"))</f>
        <v>0</v>
      </c>
      <c r="AB239" s="171" t="n">
        <f aca="false">IF(AB$236=0,"-",COUNTIFS(AB$186:AB$235,"&gt;64",AB$186:AB$235,"&lt;75"))</f>
        <v>0</v>
      </c>
      <c r="AC239" s="171" t="n">
        <f aca="false">IF(AC$236=0,"-",COUNTIFS(AC$186:AC$235,"&gt;64",AC$186:AC$235,"&lt;75"))</f>
        <v>0</v>
      </c>
      <c r="AD239" s="171" t="n">
        <f aca="false">IF(AD$236=0,"-",COUNTIFS(AD$186:AD$235,"&gt;64",AD$186:AD$235,"&lt;75"))</f>
        <v>0</v>
      </c>
      <c r="AE239" s="171" t="n">
        <f aca="false">IF(AE$236=0,"-",COUNTIFS(AE$186:AE$235,"&gt;64",AE$186:AE$235,"&lt;75"))</f>
        <v>0</v>
      </c>
      <c r="AF239" s="171" t="n">
        <f aca="false">IF(AF$236=0,"-",COUNTIFS(AF$186:AF$235,"&gt;64",AF$186:AF$235,"&lt;75"))</f>
        <v>0</v>
      </c>
      <c r="AG239" s="171" t="n">
        <f aca="false">IF(AG$236=0,"-",COUNTIFS(AG$186:AG$235,"&gt;64",AG$186:AG$235,"&lt;75"))</f>
        <v>0</v>
      </c>
      <c r="AH239" s="171" t="n">
        <f aca="false">IF(AH$236=0,"-",COUNTIFS(AH$186:AH$235,"&gt;64",AH$186:AH$235,"&lt;75"))</f>
        <v>0</v>
      </c>
      <c r="AI239" s="171" t="n">
        <f aca="false">IF(AI$236=0,"-",COUNTIFS(AI$186:AI$235,"&gt;64",AI$186:AI$235,"&lt;75"))</f>
        <v>0</v>
      </c>
      <c r="AJ239" s="171" t="n">
        <f aca="false">IF(AJ$236=0,"-",COUNTIFS(AJ$186:AJ$235,"&gt;64",AJ$186:AJ$235,"&lt;75"))</f>
        <v>0</v>
      </c>
      <c r="AK239" s="171" t="n">
        <f aca="false">IF(AK$236=0,"-",COUNTIFS(AK$186:AK$235,"&gt;64",AK$186:AK$235,"&lt;75"))</f>
        <v>0</v>
      </c>
      <c r="AL239" s="171" t="n">
        <f aca="false">IF(AL$236=0,"-",COUNTIFS(AL$186:AL$235,"&gt;64",AL$186:AL$235,"&lt;75"))</f>
        <v>0</v>
      </c>
      <c r="AM239" s="299"/>
      <c r="AN239" s="201"/>
      <c r="AO239" s="201"/>
      <c r="AP239" s="201"/>
      <c r="AQ239" s="201"/>
      <c r="AR239" s="201"/>
      <c r="AS239" s="201"/>
      <c r="AT239" s="201"/>
      <c r="AU239" s="201"/>
      <c r="AV239" s="201"/>
      <c r="AW239" s="201"/>
      <c r="AX239" s="201"/>
      <c r="AY239" s="201"/>
      <c r="AZ239" s="201"/>
      <c r="BA239" s="201"/>
      <c r="BB239" s="201"/>
      <c r="BC239" s="201"/>
      <c r="BD239" s="201"/>
      <c r="BE239" s="201"/>
      <c r="BF239" s="201"/>
      <c r="BG239" s="201"/>
      <c r="BH239" s="201"/>
      <c r="BI239" s="201"/>
      <c r="BJ239" s="201"/>
      <c r="BK239" s="201"/>
      <c r="BL239" s="201"/>
      <c r="BM239" s="201"/>
      <c r="BN239" s="201"/>
      <c r="BO239" s="201"/>
      <c r="BP239" s="201"/>
      <c r="BQ239" s="201"/>
      <c r="BR239" s="201"/>
      <c r="BS239" s="201"/>
      <c r="BT239" s="201"/>
      <c r="BU239" s="201"/>
      <c r="BV239" s="201"/>
      <c r="BW239" s="201"/>
      <c r="BX239" s="201"/>
      <c r="BY239" s="201"/>
      <c r="BZ239" s="201"/>
      <c r="CA239" s="201"/>
      <c r="CB239" s="201"/>
      <c r="CC239" s="201"/>
      <c r="CD239" s="201"/>
      <c r="CE239" s="201"/>
    </row>
    <row r="240" customFormat="false" ht="12.65" hidden="false" customHeight="false" outlineLevel="0" collapsed="false">
      <c r="A240" s="203"/>
      <c r="B240" s="204" t="s">
        <v>97</v>
      </c>
      <c r="C240" s="207"/>
      <c r="D240" s="270"/>
      <c r="E240" s="171" t="n">
        <f aca="false">IF(E$236=0,"-",COUNTIFS(E$186:E$235,"&gt;49",E$186:E$235,"&lt;65"))</f>
        <v>0</v>
      </c>
      <c r="F240" s="171" t="n">
        <f aca="false">IF(F$236=0,"-",COUNTIFS(F$186:F$235,"&gt;49",F$186:F$235,"&lt;65"))</f>
        <v>0</v>
      </c>
      <c r="G240" s="171" t="n">
        <f aca="false">IF(G$236=0,"-",COUNTIFS(G$186:G$235,"&gt;49",G$186:G$235,"&lt;65"))</f>
        <v>0</v>
      </c>
      <c r="H240" s="171" t="n">
        <f aca="false">IF(H$236=0,"-",COUNTIFS(H$186:H$235,"&gt;49",H$186:H$235,"&lt;65"))</f>
        <v>0</v>
      </c>
      <c r="I240" s="171" t="n">
        <f aca="false">IF(I$236=0,"-",COUNTIFS(I$186:I$235,"&gt;49",I$186:I$235,"&lt;65"))</f>
        <v>0</v>
      </c>
      <c r="J240" s="171" t="n">
        <f aca="false">IF(J$236=0,"-",COUNTIFS(J$186:J$235,"&gt;49",J$186:J$235,"&lt;65"))</f>
        <v>0</v>
      </c>
      <c r="K240" s="171" t="n">
        <f aca="false">IF(K$236=0,"-",COUNTIFS(K$186:K$235,"&gt;49",K$186:K$235,"&lt;65"))</f>
        <v>0</v>
      </c>
      <c r="L240" s="171" t="n">
        <f aca="false">IF(L$236=0,"-",COUNTIFS(L$186:L$235,"&gt;49",L$186:L$235,"&lt;65"))</f>
        <v>0</v>
      </c>
      <c r="M240" s="171" t="n">
        <f aca="false">IF(M$236=0,"-",COUNTIFS(M$186:M$235,"&gt;49",M$186:M$235,"&lt;65"))</f>
        <v>0</v>
      </c>
      <c r="N240" s="171" t="n">
        <f aca="false">IF(N$236=0,"-",COUNTIFS(N$186:N$235,"&gt;49",N$186:N$235,"&lt;65"))</f>
        <v>0</v>
      </c>
      <c r="O240" s="171" t="n">
        <f aca="false">IF(O$236=0,"-",COUNTIFS(O$186:O$235,"&gt;49",O$186:O$235,"&lt;65"))</f>
        <v>0</v>
      </c>
      <c r="P240" s="171" t="n">
        <f aca="false">IF(P$236=0,"-",COUNTIFS(P$186:P$235,"&gt;49",P$186:P$235,"&lt;65"))</f>
        <v>0</v>
      </c>
      <c r="Q240" s="171" t="n">
        <f aca="false">IF(Q$236=0,"-",COUNTIFS(Q$186:Q$235,"&gt;49",Q$186:Q$235,"&lt;65"))</f>
        <v>0</v>
      </c>
      <c r="R240" s="171" t="n">
        <f aca="false">IF(R$236=0,"-",COUNTIFS(R$186:R$235,"&gt;49",R$186:R$235,"&lt;65"))</f>
        <v>0</v>
      </c>
      <c r="S240" s="171" t="n">
        <f aca="false">IF(S$236=0,"-",COUNTIFS(S$186:S$235,"&gt;49",S$186:S$235,"&lt;65"))</f>
        <v>0</v>
      </c>
      <c r="T240" s="171" t="n">
        <f aca="false">IF(T$236=0,"-",COUNTIFS(T$186:T$235,"&gt;49",T$186:T$235,"&lt;65"))</f>
        <v>0</v>
      </c>
      <c r="U240" s="171" t="n">
        <f aca="false">IF(U$236=0,"-",COUNTIFS(U$186:U$235,"&gt;49",U$186:U$235,"&lt;65"))</f>
        <v>0</v>
      </c>
      <c r="V240" s="171" t="n">
        <f aca="false">IF(V$236=0,"-",COUNTIFS(V$186:V$235,"&gt;49",V$186:V$235,"&lt;65"))</f>
        <v>0</v>
      </c>
      <c r="W240" s="171" t="n">
        <f aca="false">IF(W$236=0,"-",COUNTIFS(W$186:W$235,"&gt;49",W$186:W$235,"&lt;65"))</f>
        <v>0</v>
      </c>
      <c r="X240" s="171" t="n">
        <f aca="false">IF(X$236=0,"-",COUNTIFS(X$186:X$235,"&gt;49",X$186:X$235,"&lt;65"))</f>
        <v>0</v>
      </c>
      <c r="Y240" s="171" t="n">
        <f aca="false">IF(Y$236=0,"-",COUNTIFS(Y$186:Y$235,"&gt;49",Y$186:Y$235,"&lt;65"))</f>
        <v>0</v>
      </c>
      <c r="Z240" s="171" t="n">
        <f aca="false">IF(Z$236=0,"-",COUNTIFS(Z$186:Z$235,"&gt;49",Z$186:Z$235,"&lt;65"))</f>
        <v>0</v>
      </c>
      <c r="AA240" s="171" t="n">
        <f aca="false">IF(AA$236=0,"-",COUNTIFS(AA$186:AA$235,"&gt;49",AA$186:AA$235,"&lt;65"))</f>
        <v>0</v>
      </c>
      <c r="AB240" s="171" t="n">
        <f aca="false">IF(AB$236=0,"-",COUNTIFS(AB$186:AB$235,"&gt;49",AB$186:AB$235,"&lt;65"))</f>
        <v>0</v>
      </c>
      <c r="AC240" s="171" t="n">
        <f aca="false">IF(AC$236=0,"-",COUNTIFS(AC$186:AC$235,"&gt;49",AC$186:AC$235,"&lt;65"))</f>
        <v>0</v>
      </c>
      <c r="AD240" s="171" t="n">
        <f aca="false">IF(AD$236=0,"-",COUNTIFS(AD$186:AD$235,"&gt;49",AD$186:AD$235,"&lt;65"))</f>
        <v>0</v>
      </c>
      <c r="AE240" s="171" t="n">
        <f aca="false">IF(AE$236=0,"-",COUNTIFS(AE$186:AE$235,"&gt;49",AE$186:AE$235,"&lt;65"))</f>
        <v>0</v>
      </c>
      <c r="AF240" s="171" t="n">
        <f aca="false">IF(AF$236=0,"-",COUNTIFS(AF$186:AF$235,"&gt;49",AF$186:AF$235,"&lt;65"))</f>
        <v>0</v>
      </c>
      <c r="AG240" s="171" t="n">
        <f aca="false">IF(AG$236=0,"-",COUNTIFS(AG$186:AG$235,"&gt;49",AG$186:AG$235,"&lt;65"))</f>
        <v>0</v>
      </c>
      <c r="AH240" s="171" t="n">
        <f aca="false">IF(AH$236=0,"-",COUNTIFS(AH$186:AH$235,"&gt;49",AH$186:AH$235,"&lt;65"))</f>
        <v>0</v>
      </c>
      <c r="AI240" s="171" t="n">
        <f aca="false">IF(AI$236=0,"-",COUNTIFS(AI$186:AI$235,"&gt;49",AI$186:AI$235,"&lt;65"))</f>
        <v>0</v>
      </c>
      <c r="AJ240" s="171" t="n">
        <f aca="false">IF(AJ$236=0,"-",COUNTIFS(AJ$186:AJ$235,"&gt;49",AJ$186:AJ$235,"&lt;65"))</f>
        <v>0</v>
      </c>
      <c r="AK240" s="171" t="n">
        <f aca="false">IF(AK$236=0,"-",COUNTIFS(AK$186:AK$235,"&gt;49",AK$186:AK$235,"&lt;65"))</f>
        <v>0</v>
      </c>
      <c r="AL240" s="171" t="n">
        <f aca="false">IF(AL$236=0,"-",COUNTIFS(AL$186:AL$235,"&gt;49",AL$186:AL$235,"&lt;65"))</f>
        <v>0</v>
      </c>
      <c r="AM240" s="299"/>
      <c r="AN240" s="201"/>
      <c r="AO240" s="201"/>
      <c r="AP240" s="201"/>
      <c r="AQ240" s="201"/>
      <c r="AR240" s="201"/>
      <c r="AS240" s="201"/>
      <c r="AT240" s="201"/>
      <c r="AU240" s="201"/>
      <c r="AV240" s="201"/>
      <c r="AW240" s="201"/>
      <c r="AX240" s="201"/>
      <c r="AY240" s="201"/>
      <c r="AZ240" s="201"/>
      <c r="BA240" s="201"/>
      <c r="BB240" s="201"/>
      <c r="BC240" s="201"/>
      <c r="BD240" s="201"/>
      <c r="BE240" s="201"/>
      <c r="BF240" s="201"/>
      <c r="BG240" s="201"/>
      <c r="BH240" s="201"/>
      <c r="BI240" s="201"/>
      <c r="BJ240" s="201"/>
      <c r="BK240" s="201"/>
      <c r="BL240" s="201"/>
      <c r="BM240" s="201"/>
      <c r="BN240" s="201"/>
      <c r="BO240" s="201"/>
      <c r="BP240" s="201"/>
      <c r="BQ240" s="201"/>
      <c r="BR240" s="201"/>
      <c r="BS240" s="201"/>
      <c r="BT240" s="201"/>
      <c r="BU240" s="201"/>
      <c r="BV240" s="201"/>
      <c r="BW240" s="201"/>
      <c r="BX240" s="201"/>
      <c r="BY240" s="201"/>
      <c r="BZ240" s="201"/>
      <c r="CA240" s="201"/>
      <c r="CB240" s="201"/>
      <c r="CC240" s="201"/>
      <c r="CD240" s="201"/>
      <c r="CE240" s="201"/>
    </row>
    <row r="241" customFormat="false" ht="12.65" hidden="false" customHeight="false" outlineLevel="0" collapsed="false">
      <c r="A241" s="203"/>
      <c r="B241" s="204" t="s">
        <v>99</v>
      </c>
      <c r="C241" s="207"/>
      <c r="D241" s="270"/>
      <c r="E241" s="171" t="n">
        <f aca="false">IF(E$236=0,"-",COUNTIFS(E$186:E$235,"&gt;39",E$186:E$235,"&lt;50"))</f>
        <v>0</v>
      </c>
      <c r="F241" s="171" t="n">
        <f aca="false">IF(F$236=0,"-",COUNTIFS(F$186:F$235,"&gt;39",F$186:F$235,"&lt;50"))</f>
        <v>0</v>
      </c>
      <c r="G241" s="171" t="n">
        <f aca="false">IF(G$236=0,"-",COUNTIFS(G$186:G$235,"&gt;39",G$186:G$235,"&lt;50"))</f>
        <v>0</v>
      </c>
      <c r="H241" s="171" t="n">
        <f aca="false">IF(H$236=0,"-",COUNTIFS(H$186:H$235,"&gt;39",H$186:H$235,"&lt;50"))</f>
        <v>0</v>
      </c>
      <c r="I241" s="171" t="n">
        <f aca="false">IF(I$236=0,"-",COUNTIFS(I$186:I$235,"&gt;39",I$186:I$235,"&lt;50"))</f>
        <v>0</v>
      </c>
      <c r="J241" s="171" t="n">
        <f aca="false">IF(J$236=0,"-",COUNTIFS(J$186:J$235,"&gt;39",J$186:J$235,"&lt;50"))</f>
        <v>0</v>
      </c>
      <c r="K241" s="171" t="n">
        <f aca="false">IF(K$236=0,"-",COUNTIFS(K$186:K$235,"&gt;39",K$186:K$235,"&lt;50"))</f>
        <v>0</v>
      </c>
      <c r="L241" s="171" t="n">
        <f aca="false">IF(L$236=0,"-",COUNTIFS(L$186:L$235,"&gt;39",L$186:L$235,"&lt;50"))</f>
        <v>0</v>
      </c>
      <c r="M241" s="171" t="n">
        <f aca="false">IF(M$236=0,"-",COUNTIFS(M$186:M$235,"&gt;39",M$186:M$235,"&lt;50"))</f>
        <v>0</v>
      </c>
      <c r="N241" s="171" t="n">
        <f aca="false">IF(N$236=0,"-",COUNTIFS(N$186:N$235,"&gt;39",N$186:N$235,"&lt;50"))</f>
        <v>0</v>
      </c>
      <c r="O241" s="171" t="n">
        <f aca="false">IF(O$236=0,"-",COUNTIFS(O$186:O$235,"&gt;39",O$186:O$235,"&lt;50"))</f>
        <v>0</v>
      </c>
      <c r="P241" s="171" t="n">
        <f aca="false">IF(P$236=0,"-",COUNTIFS(P$186:P$235,"&gt;39",P$186:P$235,"&lt;50"))</f>
        <v>0</v>
      </c>
      <c r="Q241" s="171" t="n">
        <f aca="false">IF(Q$236=0,"-",COUNTIFS(Q$186:Q$235,"&gt;39",Q$186:Q$235,"&lt;50"))</f>
        <v>0</v>
      </c>
      <c r="R241" s="171" t="n">
        <f aca="false">IF(R$236=0,"-",COUNTIFS(R$186:R$235,"&gt;39",R$186:R$235,"&lt;50"))</f>
        <v>0</v>
      </c>
      <c r="S241" s="171" t="n">
        <f aca="false">IF(S$236=0,"-",COUNTIFS(S$186:S$235,"&gt;39",S$186:S$235,"&lt;50"))</f>
        <v>0</v>
      </c>
      <c r="T241" s="171" t="n">
        <f aca="false">IF(T$236=0,"-",COUNTIFS(T$186:T$235,"&gt;39",T$186:T$235,"&lt;50"))</f>
        <v>0</v>
      </c>
      <c r="U241" s="171" t="n">
        <f aca="false">IF(U$236=0,"-",COUNTIFS(U$186:U$235,"&gt;39",U$186:U$235,"&lt;50"))</f>
        <v>0</v>
      </c>
      <c r="V241" s="171" t="n">
        <f aca="false">IF(V$236=0,"-",COUNTIFS(V$186:V$235,"&gt;39",V$186:V$235,"&lt;50"))</f>
        <v>0</v>
      </c>
      <c r="W241" s="171" t="n">
        <f aca="false">IF(W$236=0,"-",COUNTIFS(W$186:W$235,"&gt;39",W$186:W$235,"&lt;50"))</f>
        <v>0</v>
      </c>
      <c r="X241" s="171" t="n">
        <f aca="false">IF(X$236=0,"-",COUNTIFS(X$186:X$235,"&gt;39",X$186:X$235,"&lt;50"))</f>
        <v>0</v>
      </c>
      <c r="Y241" s="171" t="n">
        <f aca="false">IF(Y$236=0,"-",COUNTIFS(Y$186:Y$235,"&gt;39",Y$186:Y$235,"&lt;50"))</f>
        <v>0</v>
      </c>
      <c r="Z241" s="171" t="n">
        <f aca="false">IF(Z$236=0,"-",COUNTIFS(Z$186:Z$235,"&gt;39",Z$186:Z$235,"&lt;50"))</f>
        <v>0</v>
      </c>
      <c r="AA241" s="171" t="n">
        <f aca="false">IF(AA$236=0,"-",COUNTIFS(AA$186:AA$235,"&gt;39",AA$186:AA$235,"&lt;50"))</f>
        <v>0</v>
      </c>
      <c r="AB241" s="171" t="n">
        <f aca="false">IF(AB$236=0,"-",COUNTIFS(AB$186:AB$235,"&gt;39",AB$186:AB$235,"&lt;50"))</f>
        <v>0</v>
      </c>
      <c r="AC241" s="171" t="n">
        <f aca="false">IF(AC$236=0,"-",COUNTIFS(AC$186:AC$235,"&gt;39",AC$186:AC$235,"&lt;50"))</f>
        <v>0</v>
      </c>
      <c r="AD241" s="171" t="n">
        <f aca="false">IF(AD$236=0,"-",COUNTIFS(AD$186:AD$235,"&gt;39",AD$186:AD$235,"&lt;50"))</f>
        <v>0</v>
      </c>
      <c r="AE241" s="171" t="n">
        <f aca="false">IF(AE$236=0,"-",COUNTIFS(AE$186:AE$235,"&gt;39",AE$186:AE$235,"&lt;50"))</f>
        <v>0</v>
      </c>
      <c r="AF241" s="171" t="n">
        <f aca="false">IF(AF$236=0,"-",COUNTIFS(AF$186:AF$235,"&gt;39",AF$186:AF$235,"&lt;50"))</f>
        <v>0</v>
      </c>
      <c r="AG241" s="171" t="n">
        <f aca="false">IF(AG$236=0,"-",COUNTIFS(AG$186:AG$235,"&gt;39",AG$186:AG$235,"&lt;50"))</f>
        <v>0</v>
      </c>
      <c r="AH241" s="171" t="n">
        <f aca="false">IF(AH$236=0,"-",COUNTIFS(AH$186:AH$235,"&gt;39",AH$186:AH$235,"&lt;50"))</f>
        <v>0</v>
      </c>
      <c r="AI241" s="171" t="n">
        <f aca="false">IF(AI$236=0,"-",COUNTIFS(AI$186:AI$235,"&gt;39",AI$186:AI$235,"&lt;50"))</f>
        <v>0</v>
      </c>
      <c r="AJ241" s="171" t="n">
        <f aca="false">IF(AJ$236=0,"-",COUNTIFS(AJ$186:AJ$235,"&gt;39",AJ$186:AJ$235,"&lt;50"))</f>
        <v>0</v>
      </c>
      <c r="AK241" s="171" t="n">
        <f aca="false">IF(AK$236=0,"-",COUNTIFS(AK$186:AK$235,"&gt;39",AK$186:AK$235,"&lt;50"))</f>
        <v>0</v>
      </c>
      <c r="AL241" s="171" t="n">
        <f aca="false">IF(AL$236=0,"-",COUNTIFS(AL$186:AL$235,"&gt;39",AL$186:AL$235,"&lt;50"))</f>
        <v>0</v>
      </c>
      <c r="AM241" s="299"/>
      <c r="AN241" s="201"/>
      <c r="AO241" s="201"/>
      <c r="AP241" s="201"/>
      <c r="AQ241" s="201"/>
      <c r="AR241" s="201"/>
      <c r="AS241" s="201"/>
      <c r="AT241" s="201"/>
      <c r="AU241" s="201"/>
      <c r="AV241" s="201"/>
      <c r="AW241" s="201"/>
      <c r="AX241" s="201"/>
      <c r="AY241" s="201"/>
      <c r="AZ241" s="201"/>
      <c r="BA241" s="201"/>
      <c r="BB241" s="201"/>
      <c r="BC241" s="201"/>
      <c r="BD241" s="201"/>
      <c r="BE241" s="201"/>
      <c r="BF241" s="201"/>
      <c r="BG241" s="201"/>
      <c r="BH241" s="201"/>
      <c r="BI241" s="201"/>
      <c r="BJ241" s="201"/>
      <c r="BK241" s="201"/>
      <c r="BL241" s="201"/>
      <c r="BM241" s="201"/>
      <c r="BN241" s="201"/>
      <c r="BO241" s="201"/>
      <c r="BP241" s="201"/>
      <c r="BQ241" s="201"/>
      <c r="BR241" s="201"/>
      <c r="BS241" s="201"/>
      <c r="BT241" s="201"/>
      <c r="BU241" s="201"/>
      <c r="BV241" s="201"/>
      <c r="BW241" s="201"/>
      <c r="BX241" s="201"/>
      <c r="BY241" s="201"/>
      <c r="BZ241" s="201"/>
      <c r="CA241" s="201"/>
      <c r="CB241" s="201"/>
      <c r="CC241" s="201"/>
      <c r="CD241" s="201"/>
      <c r="CE241" s="201"/>
    </row>
    <row r="242" customFormat="false" ht="12.65" hidden="false" customHeight="false" outlineLevel="0" collapsed="false">
      <c r="A242" s="203"/>
      <c r="B242" s="204" t="s">
        <v>101</v>
      </c>
      <c r="C242" s="207"/>
      <c r="D242" s="270"/>
      <c r="E242" s="171" t="n">
        <f aca="false">IF(E$236=0,"-",COUNTIFS(E$186:E$235,"&gt;34",E$186:E$235,"&lt;40"))</f>
        <v>0</v>
      </c>
      <c r="F242" s="171" t="n">
        <f aca="false">IF(F$236=0,"-",COUNTIFS(F$186:F$235,"&gt;34",F$186:F$235,"&lt;40"))</f>
        <v>0</v>
      </c>
      <c r="G242" s="171" t="n">
        <f aca="false">IF(G$236=0,"-",COUNTIFS(G$186:G$235,"&gt;34",G$186:G$235,"&lt;40"))</f>
        <v>0</v>
      </c>
      <c r="H242" s="171" t="n">
        <f aca="false">IF(H$236=0,"-",COUNTIFS(H$186:H$235,"&gt;34",H$186:H$235,"&lt;40"))</f>
        <v>0</v>
      </c>
      <c r="I242" s="171" t="n">
        <f aca="false">IF(I$236=0,"-",COUNTIFS(I$186:I$235,"&gt;34",I$186:I$235,"&lt;40"))</f>
        <v>0</v>
      </c>
      <c r="J242" s="171" t="n">
        <f aca="false">IF(J$236=0,"-",COUNTIFS(J$186:J$235,"&gt;34",J$186:J$235,"&lt;40"))</f>
        <v>0</v>
      </c>
      <c r="K242" s="171" t="n">
        <f aca="false">IF(K$236=0,"-",COUNTIFS(K$186:K$235,"&gt;34",K$186:K$235,"&lt;40"))</f>
        <v>0</v>
      </c>
      <c r="L242" s="171" t="n">
        <f aca="false">IF(L$236=0,"-",COUNTIFS(L$186:L$235,"&gt;34",L$186:L$235,"&lt;40"))</f>
        <v>0</v>
      </c>
      <c r="M242" s="171" t="n">
        <f aca="false">IF(M$236=0,"-",COUNTIFS(M$186:M$235,"&gt;34",M$186:M$235,"&lt;40"))</f>
        <v>0</v>
      </c>
      <c r="N242" s="171" t="n">
        <f aca="false">IF(N$236=0,"-",COUNTIFS(N$186:N$235,"&gt;34",N$186:N$235,"&lt;40"))</f>
        <v>0</v>
      </c>
      <c r="O242" s="171" t="n">
        <f aca="false">IF(O$236=0,"-",COUNTIFS(O$186:O$235,"&gt;34",O$186:O$235,"&lt;40"))</f>
        <v>0</v>
      </c>
      <c r="P242" s="171" t="n">
        <f aca="false">IF(P$236=0,"-",COUNTIFS(P$186:P$235,"&gt;34",P$186:P$235,"&lt;40"))</f>
        <v>0</v>
      </c>
      <c r="Q242" s="171" t="n">
        <f aca="false">IF(Q$236=0,"-",COUNTIFS(Q$186:Q$235,"&gt;34",Q$186:Q$235,"&lt;40"))</f>
        <v>0</v>
      </c>
      <c r="R242" s="171" t="n">
        <f aca="false">IF(R$236=0,"-",COUNTIFS(R$186:R$235,"&gt;34",R$186:R$235,"&lt;40"))</f>
        <v>0</v>
      </c>
      <c r="S242" s="171" t="n">
        <f aca="false">IF(S$236=0,"-",COUNTIFS(S$186:S$235,"&gt;34",S$186:S$235,"&lt;40"))</f>
        <v>0</v>
      </c>
      <c r="T242" s="171" t="n">
        <f aca="false">IF(T$236=0,"-",COUNTIFS(T$186:T$235,"&gt;34",T$186:T$235,"&lt;40"))</f>
        <v>0</v>
      </c>
      <c r="U242" s="171" t="n">
        <f aca="false">IF(U$236=0,"-",COUNTIFS(U$186:U$235,"&gt;34",U$186:U$235,"&lt;40"))</f>
        <v>0</v>
      </c>
      <c r="V242" s="171" t="n">
        <f aca="false">IF(V$236=0,"-",COUNTIFS(V$186:V$235,"&gt;34",V$186:V$235,"&lt;40"))</f>
        <v>0</v>
      </c>
      <c r="W242" s="171" t="n">
        <f aca="false">IF(W$236=0,"-",COUNTIFS(W$186:W$235,"&gt;34",W$186:W$235,"&lt;40"))</f>
        <v>0</v>
      </c>
      <c r="X242" s="171" t="n">
        <f aca="false">IF(X$236=0,"-",COUNTIFS(X$186:X$235,"&gt;34",X$186:X$235,"&lt;40"))</f>
        <v>0</v>
      </c>
      <c r="Y242" s="171" t="n">
        <f aca="false">IF(Y$236=0,"-",COUNTIFS(Y$186:Y$235,"&gt;34",Y$186:Y$235,"&lt;40"))</f>
        <v>0</v>
      </c>
      <c r="Z242" s="171" t="n">
        <f aca="false">IF(Z$236=0,"-",COUNTIFS(Z$186:Z$235,"&gt;34",Z$186:Z$235,"&lt;40"))</f>
        <v>0</v>
      </c>
      <c r="AA242" s="171" t="n">
        <f aca="false">IF(AA$236=0,"-",COUNTIFS(AA$186:AA$235,"&gt;34",AA$186:AA$235,"&lt;40"))</f>
        <v>0</v>
      </c>
      <c r="AB242" s="171" t="n">
        <f aca="false">IF(AB$236=0,"-",COUNTIFS(AB$186:AB$235,"&gt;34",AB$186:AB$235,"&lt;40"))</f>
        <v>0</v>
      </c>
      <c r="AC242" s="171" t="n">
        <f aca="false">IF(AC$236=0,"-",COUNTIFS(AC$186:AC$235,"&gt;34",AC$186:AC$235,"&lt;40"))</f>
        <v>0</v>
      </c>
      <c r="AD242" s="171" t="n">
        <f aca="false">IF(AD$236=0,"-",COUNTIFS(AD$186:AD$235,"&gt;34",AD$186:AD$235,"&lt;40"))</f>
        <v>0</v>
      </c>
      <c r="AE242" s="171" t="n">
        <f aca="false">IF(AE$236=0,"-",COUNTIFS(AE$186:AE$235,"&gt;34",AE$186:AE$235,"&lt;40"))</f>
        <v>0</v>
      </c>
      <c r="AF242" s="171" t="n">
        <f aca="false">IF(AF$236=0,"-",COUNTIFS(AF$186:AF$235,"&gt;34",AF$186:AF$235,"&lt;40"))</f>
        <v>0</v>
      </c>
      <c r="AG242" s="171" t="n">
        <f aca="false">IF(AG$236=0,"-",COUNTIFS(AG$186:AG$235,"&gt;34",AG$186:AG$235,"&lt;40"))</f>
        <v>0</v>
      </c>
      <c r="AH242" s="171" t="n">
        <f aca="false">IF(AH$236=0,"-",COUNTIFS(AH$186:AH$235,"&gt;34",AH$186:AH$235,"&lt;40"))</f>
        <v>0</v>
      </c>
      <c r="AI242" s="171" t="n">
        <f aca="false">IF(AI$236=0,"-",COUNTIFS(AI$186:AI$235,"&gt;34",AI$186:AI$235,"&lt;40"))</f>
        <v>0</v>
      </c>
      <c r="AJ242" s="171" t="n">
        <f aca="false">IF(AJ$236=0,"-",COUNTIFS(AJ$186:AJ$235,"&gt;34",AJ$186:AJ$235,"&lt;40"))</f>
        <v>0</v>
      </c>
      <c r="AK242" s="171" t="n">
        <f aca="false">IF(AK$236=0,"-",COUNTIFS(AK$186:AK$235,"&gt;34",AK$186:AK$235,"&lt;40"))</f>
        <v>0</v>
      </c>
      <c r="AL242" s="171" t="n">
        <f aca="false">IF(AL$236=0,"-",COUNTIFS(AL$186:AL$235,"&gt;34",AL$186:AL$235,"&lt;40"))</f>
        <v>0</v>
      </c>
      <c r="AM242" s="299"/>
      <c r="AN242" s="201"/>
      <c r="AO242" s="201"/>
      <c r="AP242" s="201"/>
      <c r="AQ242" s="201"/>
      <c r="AR242" s="201"/>
      <c r="AS242" s="201"/>
      <c r="AT242" s="201"/>
      <c r="AU242" s="201"/>
      <c r="AV242" s="201"/>
      <c r="AW242" s="201"/>
      <c r="AX242" s="201"/>
      <c r="AY242" s="201"/>
      <c r="AZ242" s="201"/>
      <c r="BA242" s="201"/>
      <c r="BB242" s="201"/>
      <c r="BC242" s="201"/>
      <c r="BD242" s="201"/>
      <c r="BE242" s="201"/>
      <c r="BF242" s="201"/>
      <c r="BG242" s="201"/>
      <c r="BH242" s="201"/>
      <c r="BI242" s="201"/>
      <c r="BJ242" s="201"/>
      <c r="BK242" s="201"/>
      <c r="BL242" s="201"/>
      <c r="BM242" s="201"/>
      <c r="BN242" s="201"/>
      <c r="BO242" s="201"/>
      <c r="BP242" s="201"/>
      <c r="BQ242" s="201"/>
      <c r="BR242" s="201"/>
      <c r="BS242" s="201"/>
      <c r="BT242" s="201"/>
      <c r="BU242" s="201"/>
      <c r="BV242" s="201"/>
      <c r="BW242" s="201"/>
      <c r="BX242" s="201"/>
      <c r="BY242" s="201"/>
      <c r="BZ242" s="201"/>
      <c r="CA242" s="201"/>
      <c r="CB242" s="201"/>
      <c r="CC242" s="201"/>
      <c r="CD242" s="201"/>
      <c r="CE242" s="201"/>
    </row>
    <row r="243" customFormat="false" ht="12.65" hidden="false" customHeight="false" outlineLevel="0" collapsed="false">
      <c r="A243" s="203"/>
      <c r="B243" s="208" t="s">
        <v>102</v>
      </c>
      <c r="C243" s="211"/>
      <c r="D243" s="271"/>
      <c r="E243" s="171" t="n">
        <f aca="false">IF(E$236=0,"-",COUNTIFS(E$186:E$235,"&gt;19",E$186:E$235,"&lt;35"))</f>
        <v>0</v>
      </c>
      <c r="F243" s="171" t="n">
        <f aca="false">IF(F$236=0,"-",COUNTIFS(F$186:F$235,"&gt;19",F$186:F$235,"&lt;35"))</f>
        <v>0</v>
      </c>
      <c r="G243" s="171" t="n">
        <f aca="false">IF(G$236=0,"-",COUNTIFS(G$186:G$235,"&gt;19",G$186:G$235,"&lt;35"))</f>
        <v>0</v>
      </c>
      <c r="H243" s="171" t="n">
        <f aca="false">IF(H$236=0,"-",COUNTIFS(H$186:H$235,"&gt;19",H$186:H$235,"&lt;35"))</f>
        <v>0</v>
      </c>
      <c r="I243" s="171" t="n">
        <f aca="false">IF(I$236=0,"-",COUNTIFS(I$186:I$235,"&gt;19",I$186:I$235,"&lt;35"))</f>
        <v>0</v>
      </c>
      <c r="J243" s="171" t="n">
        <f aca="false">IF(J$236=0,"-",COUNTIFS(J$186:J$235,"&gt;19",J$186:J$235,"&lt;35"))</f>
        <v>0</v>
      </c>
      <c r="K243" s="171" t="n">
        <f aca="false">IF(K$236=0,"-",COUNTIFS(K$186:K$235,"&gt;19",K$186:K$235,"&lt;35"))</f>
        <v>0</v>
      </c>
      <c r="L243" s="171" t="n">
        <f aca="false">IF(L$236=0,"-",COUNTIFS(L$186:L$235,"&gt;19",L$186:L$235,"&lt;35"))</f>
        <v>0</v>
      </c>
      <c r="M243" s="171" t="n">
        <f aca="false">IF(M$236=0,"-",COUNTIFS(M$186:M$235,"&gt;19",M$186:M$235,"&lt;35"))</f>
        <v>0</v>
      </c>
      <c r="N243" s="171" t="n">
        <f aca="false">IF(N$236=0,"-",COUNTIFS(N$186:N$235,"&gt;19",N$186:N$235,"&lt;35"))</f>
        <v>0</v>
      </c>
      <c r="O243" s="171" t="n">
        <f aca="false">IF(O$236=0,"-",COUNTIFS(O$186:O$235,"&gt;19",O$186:O$235,"&lt;35"))</f>
        <v>0</v>
      </c>
      <c r="P243" s="171" t="n">
        <f aca="false">IF(P$236=0,"-",COUNTIFS(P$186:P$235,"&gt;19",P$186:P$235,"&lt;35"))</f>
        <v>0</v>
      </c>
      <c r="Q243" s="171" t="n">
        <f aca="false">IF(Q$236=0,"-",COUNTIFS(Q$186:Q$235,"&gt;19",Q$186:Q$235,"&lt;35"))</f>
        <v>0</v>
      </c>
      <c r="R243" s="171" t="n">
        <f aca="false">IF(R$236=0,"-",COUNTIFS(R$186:R$235,"&gt;19",R$186:R$235,"&lt;35"))</f>
        <v>0</v>
      </c>
      <c r="S243" s="171" t="n">
        <f aca="false">IF(S$236=0,"-",COUNTIFS(S$186:S$235,"&gt;19",S$186:S$235,"&lt;35"))</f>
        <v>0</v>
      </c>
      <c r="T243" s="171" t="n">
        <f aca="false">IF(T$236=0,"-",COUNTIFS(T$186:T$235,"&gt;19",T$186:T$235,"&lt;35"))</f>
        <v>0</v>
      </c>
      <c r="U243" s="171" t="n">
        <f aca="false">IF(U$236=0,"-",COUNTIFS(U$186:U$235,"&gt;19",U$186:U$235,"&lt;35"))</f>
        <v>0</v>
      </c>
      <c r="V243" s="171" t="n">
        <f aca="false">IF(V$236=0,"-",COUNTIFS(V$186:V$235,"&gt;19",V$186:V$235,"&lt;35"))</f>
        <v>0</v>
      </c>
      <c r="W243" s="171" t="n">
        <f aca="false">IF(W$236=0,"-",COUNTIFS(W$186:W$235,"&gt;19",W$186:W$235,"&lt;35"))</f>
        <v>0</v>
      </c>
      <c r="X243" s="171" t="n">
        <f aca="false">IF(X$236=0,"-",COUNTIFS(X$186:X$235,"&gt;19",X$186:X$235,"&lt;35"))</f>
        <v>0</v>
      </c>
      <c r="Y243" s="171" t="n">
        <f aca="false">IF(Y$236=0,"-",COUNTIFS(Y$186:Y$235,"&gt;19",Y$186:Y$235,"&lt;35"))</f>
        <v>0</v>
      </c>
      <c r="Z243" s="171" t="n">
        <f aca="false">IF(Z$236=0,"-",COUNTIFS(Z$186:Z$235,"&gt;19",Z$186:Z$235,"&lt;35"))</f>
        <v>0</v>
      </c>
      <c r="AA243" s="171" t="n">
        <f aca="false">IF(AA$236=0,"-",COUNTIFS(AA$186:AA$235,"&gt;19",AA$186:AA$235,"&lt;35"))</f>
        <v>0</v>
      </c>
      <c r="AB243" s="171" t="n">
        <f aca="false">IF(AB$236=0,"-",COUNTIFS(AB$186:AB$235,"&gt;19",AB$186:AB$235,"&lt;35"))</f>
        <v>0</v>
      </c>
      <c r="AC243" s="171" t="n">
        <f aca="false">IF(AC$236=0,"-",COUNTIFS(AC$186:AC$235,"&gt;19",AC$186:AC$235,"&lt;35"))</f>
        <v>0</v>
      </c>
      <c r="AD243" s="171" t="n">
        <f aca="false">IF(AD$236=0,"-",COUNTIFS(AD$186:AD$235,"&gt;19",AD$186:AD$235,"&lt;35"))</f>
        <v>0</v>
      </c>
      <c r="AE243" s="171" t="n">
        <f aca="false">IF(AE$236=0,"-",COUNTIFS(AE$186:AE$235,"&gt;19",AE$186:AE$235,"&lt;35"))</f>
        <v>0</v>
      </c>
      <c r="AF243" s="171" t="n">
        <f aca="false">IF(AF$236=0,"-",COUNTIFS(AF$186:AF$235,"&gt;19",AF$186:AF$235,"&lt;35"))</f>
        <v>0</v>
      </c>
      <c r="AG243" s="171" t="n">
        <f aca="false">IF(AG$236=0,"-",COUNTIFS(AG$186:AG$235,"&gt;19",AG$186:AG$235,"&lt;35"))</f>
        <v>0</v>
      </c>
      <c r="AH243" s="171" t="n">
        <f aca="false">IF(AH$236=0,"-",COUNTIFS(AH$186:AH$235,"&gt;19",AH$186:AH$235,"&lt;35"))</f>
        <v>0</v>
      </c>
      <c r="AI243" s="171" t="n">
        <f aca="false">IF(AI$236=0,"-",COUNTIFS(AI$186:AI$235,"&gt;19",AI$186:AI$235,"&lt;35"))</f>
        <v>0</v>
      </c>
      <c r="AJ243" s="171" t="n">
        <f aca="false">IF(AJ$236=0,"-",COUNTIFS(AJ$186:AJ$235,"&gt;19",AJ$186:AJ$235,"&lt;35"))</f>
        <v>0</v>
      </c>
      <c r="AK243" s="171" t="n">
        <f aca="false">IF(AK$236=0,"-",COUNTIFS(AK$186:AK$235,"&gt;19",AK$186:AK$235,"&lt;35"))</f>
        <v>0</v>
      </c>
      <c r="AL243" s="171" t="n">
        <f aca="false">IF(AL$236=0,"-",COUNTIFS(AL$186:AL$235,"&gt;19",AL$186:AL$235,"&lt;35"))</f>
        <v>0</v>
      </c>
      <c r="AM243" s="299"/>
      <c r="AN243" s="201"/>
      <c r="AO243" s="201"/>
      <c r="AP243" s="201"/>
      <c r="AQ243" s="201"/>
      <c r="AR243" s="201"/>
      <c r="AS243" s="201"/>
      <c r="AT243" s="201"/>
      <c r="AU243" s="201"/>
      <c r="AV243" s="201"/>
      <c r="AW243" s="201"/>
      <c r="AX243" s="201"/>
      <c r="AY243" s="201"/>
      <c r="AZ243" s="201"/>
      <c r="BA243" s="201"/>
      <c r="BB243" s="201"/>
      <c r="BC243" s="201"/>
      <c r="BD243" s="201"/>
      <c r="BE243" s="201"/>
      <c r="BF243" s="201"/>
      <c r="BG243" s="201"/>
      <c r="BH243" s="201"/>
      <c r="BI243" s="201"/>
      <c r="BJ243" s="201"/>
      <c r="BK243" s="201"/>
      <c r="BL243" s="201"/>
      <c r="BM243" s="201"/>
      <c r="BN243" s="201"/>
      <c r="BO243" s="201"/>
      <c r="BP243" s="201"/>
      <c r="BQ243" s="201"/>
      <c r="BR243" s="201"/>
      <c r="BS243" s="201"/>
      <c r="BT243" s="201"/>
      <c r="BU243" s="201"/>
      <c r="BV243" s="201"/>
      <c r="BW243" s="201"/>
      <c r="BX243" s="201"/>
      <c r="BY243" s="201"/>
      <c r="BZ243" s="201"/>
      <c r="CA243" s="201"/>
      <c r="CB243" s="201"/>
      <c r="CC243" s="201"/>
      <c r="CD243" s="201"/>
      <c r="CE243" s="201"/>
    </row>
    <row r="244" customFormat="false" ht="12.65" hidden="false" customHeight="false" outlineLevel="0" collapsed="false">
      <c r="A244" s="203"/>
      <c r="B244" s="212" t="s">
        <v>103</v>
      </c>
      <c r="C244" s="215"/>
      <c r="D244" s="272"/>
      <c r="E244" s="171" t="n">
        <f aca="false">IF(E$236=0,"-",COUNTIFS(E$186:E$235,"&gt;9",E$186:E$235,"&lt;20"))</f>
        <v>0</v>
      </c>
      <c r="F244" s="171" t="n">
        <f aca="false">IF(F$236=0,"-",COUNTIFS(F$186:F$235,"&gt;9",F$186:F$235,"&lt;20"))</f>
        <v>0</v>
      </c>
      <c r="G244" s="171" t="n">
        <f aca="false">IF(G$236=0,"-",COUNTIFS(G$186:G$235,"&gt;9",G$186:G$235,"&lt;20"))</f>
        <v>0</v>
      </c>
      <c r="H244" s="171" t="n">
        <f aca="false">IF(H$236=0,"-",COUNTIFS(H$186:H$235,"&gt;9",H$186:H$235,"&lt;20"))</f>
        <v>0</v>
      </c>
      <c r="I244" s="171" t="n">
        <f aca="false">IF(I$236=0,"-",COUNTIFS(I$186:I$235,"&gt;9",I$186:I$235,"&lt;20"))</f>
        <v>0</v>
      </c>
      <c r="J244" s="171" t="n">
        <f aca="false">IF(J$236=0,"-",COUNTIFS(J$186:J$235,"&gt;9",J$186:J$235,"&lt;20"))</f>
        <v>0</v>
      </c>
      <c r="K244" s="171" t="n">
        <f aca="false">IF(K$236=0,"-",COUNTIFS(K$186:K$235,"&gt;9",K$186:K$235,"&lt;20"))</f>
        <v>0</v>
      </c>
      <c r="L244" s="171" t="n">
        <f aca="false">IF(L$236=0,"-",COUNTIFS(L$186:L$235,"&gt;9",L$186:L$235,"&lt;20"))</f>
        <v>0</v>
      </c>
      <c r="M244" s="171" t="n">
        <f aca="false">IF(M$236=0,"-",COUNTIFS(M$186:M$235,"&gt;9",M$186:M$235,"&lt;20"))</f>
        <v>0</v>
      </c>
      <c r="N244" s="171" t="n">
        <f aca="false">IF(N$236=0,"-",COUNTIFS(N$186:N$235,"&gt;9",N$186:N$235,"&lt;20"))</f>
        <v>0</v>
      </c>
      <c r="O244" s="171" t="n">
        <f aca="false">IF(O$236=0,"-",COUNTIFS(O$186:O$235,"&gt;9",O$186:O$235,"&lt;20"))</f>
        <v>0</v>
      </c>
      <c r="P244" s="171" t="n">
        <f aca="false">IF(P$236=0,"-",COUNTIFS(P$186:P$235,"&gt;9",P$186:P$235,"&lt;20"))</f>
        <v>0</v>
      </c>
      <c r="Q244" s="171" t="n">
        <f aca="false">IF(Q$236=0,"-",COUNTIFS(Q$186:Q$235,"&gt;9",Q$186:Q$235,"&lt;20"))</f>
        <v>0</v>
      </c>
      <c r="R244" s="171" t="n">
        <f aca="false">IF(R$236=0,"-",COUNTIFS(R$186:R$235,"&gt;9",R$186:R$235,"&lt;20"))</f>
        <v>0</v>
      </c>
      <c r="S244" s="171" t="n">
        <f aca="false">IF(S$236=0,"-",COUNTIFS(S$186:S$235,"&gt;9",S$186:S$235,"&lt;20"))</f>
        <v>0</v>
      </c>
      <c r="T244" s="171" t="n">
        <f aca="false">IF(T$236=0,"-",COUNTIFS(T$186:T$235,"&gt;9",T$186:T$235,"&lt;20"))</f>
        <v>0</v>
      </c>
      <c r="U244" s="171" t="n">
        <f aca="false">IF(U$236=0,"-",COUNTIFS(U$186:U$235,"&gt;9",U$186:U$235,"&lt;20"))</f>
        <v>0</v>
      </c>
      <c r="V244" s="171" t="n">
        <f aca="false">IF(V$236=0,"-",COUNTIFS(V$186:V$235,"&gt;9",V$186:V$235,"&lt;20"))</f>
        <v>0</v>
      </c>
      <c r="W244" s="171" t="n">
        <f aca="false">IF(W$236=0,"-",COUNTIFS(W$186:W$235,"&gt;9",W$186:W$235,"&lt;20"))</f>
        <v>0</v>
      </c>
      <c r="X244" s="171" t="n">
        <f aca="false">IF(X$236=0,"-",COUNTIFS(X$186:X$235,"&gt;9",X$186:X$235,"&lt;20"))</f>
        <v>0</v>
      </c>
      <c r="Y244" s="171" t="n">
        <f aca="false">IF(Y$236=0,"-",COUNTIFS(Y$186:Y$235,"&gt;9",Y$186:Y$235,"&lt;20"))</f>
        <v>0</v>
      </c>
      <c r="Z244" s="171" t="n">
        <f aca="false">IF(Z$236=0,"-",COUNTIFS(Z$186:Z$235,"&gt;9",Z$186:Z$235,"&lt;20"))</f>
        <v>0</v>
      </c>
      <c r="AA244" s="171" t="n">
        <f aca="false">IF(AA$236=0,"-",COUNTIFS(AA$186:AA$235,"&gt;9",AA$186:AA$235,"&lt;20"))</f>
        <v>0</v>
      </c>
      <c r="AB244" s="171" t="n">
        <f aca="false">IF(AB$236=0,"-",COUNTIFS(AB$186:AB$235,"&gt;9",AB$186:AB$235,"&lt;20"))</f>
        <v>0</v>
      </c>
      <c r="AC244" s="171" t="n">
        <f aca="false">IF(AC$236=0,"-",COUNTIFS(AC$186:AC$235,"&gt;9",AC$186:AC$235,"&lt;20"))</f>
        <v>0</v>
      </c>
      <c r="AD244" s="171" t="n">
        <f aca="false">IF(AD$236=0,"-",COUNTIFS(AD$186:AD$235,"&gt;9",AD$186:AD$235,"&lt;20"))</f>
        <v>0</v>
      </c>
      <c r="AE244" s="171" t="n">
        <f aca="false">IF(AE$236=0,"-",COUNTIFS(AE$186:AE$235,"&gt;9",AE$186:AE$235,"&lt;20"))</f>
        <v>0</v>
      </c>
      <c r="AF244" s="171" t="n">
        <f aca="false">IF(AF$236=0,"-",COUNTIFS(AF$186:AF$235,"&gt;9",AF$186:AF$235,"&lt;20"))</f>
        <v>0</v>
      </c>
      <c r="AG244" s="171" t="n">
        <f aca="false">IF(AG$236=0,"-",COUNTIFS(AG$186:AG$235,"&gt;9",AG$186:AG$235,"&lt;20"))</f>
        <v>0</v>
      </c>
      <c r="AH244" s="171" t="n">
        <f aca="false">IF(AH$236=0,"-",COUNTIFS(AH$186:AH$235,"&gt;9",AH$186:AH$235,"&lt;20"))</f>
        <v>0</v>
      </c>
      <c r="AI244" s="171" t="n">
        <f aca="false">IF(AI$236=0,"-",COUNTIFS(AI$186:AI$235,"&gt;9",AI$186:AI$235,"&lt;20"))</f>
        <v>0</v>
      </c>
      <c r="AJ244" s="171" t="n">
        <f aca="false">IF(AJ$236=0,"-",COUNTIFS(AJ$186:AJ$235,"&gt;9",AJ$186:AJ$235,"&lt;20"))</f>
        <v>0</v>
      </c>
      <c r="AK244" s="171" t="n">
        <f aca="false">IF(AK$236=0,"-",COUNTIFS(AK$186:AK$235,"&gt;9",AK$186:AK$235,"&lt;20"))</f>
        <v>0</v>
      </c>
      <c r="AL244" s="171" t="n">
        <f aca="false">IF(AL$236=0,"-",COUNTIFS(AL$186:AL$235,"&gt;9",AL$186:AL$235,"&lt;20"))</f>
        <v>0</v>
      </c>
      <c r="AM244" s="299"/>
      <c r="AN244" s="201"/>
      <c r="AO244" s="201"/>
      <c r="AP244" s="201"/>
      <c r="AQ244" s="201"/>
      <c r="AR244" s="201"/>
      <c r="AS244" s="201"/>
      <c r="AT244" s="201"/>
      <c r="AU244" s="201"/>
      <c r="AV244" s="201"/>
      <c r="AW244" s="201"/>
      <c r="AX244" s="201"/>
      <c r="AY244" s="201"/>
      <c r="AZ244" s="201"/>
      <c r="BA244" s="201"/>
      <c r="BB244" s="201"/>
      <c r="BC244" s="201"/>
      <c r="BD244" s="201"/>
      <c r="BE244" s="201"/>
      <c r="BF244" s="201"/>
      <c r="BG244" s="201"/>
      <c r="BH244" s="201"/>
      <c r="BI244" s="201"/>
      <c r="BJ244" s="201"/>
      <c r="BK244" s="201"/>
      <c r="BL244" s="201"/>
      <c r="BM244" s="201"/>
      <c r="BN244" s="201"/>
      <c r="BO244" s="201"/>
      <c r="BP244" s="201"/>
      <c r="BQ244" s="201"/>
      <c r="BR244" s="201"/>
      <c r="BS244" s="201"/>
      <c r="BT244" s="201"/>
      <c r="BU244" s="201"/>
      <c r="BV244" s="201"/>
      <c r="BW244" s="201"/>
      <c r="BX244" s="201"/>
      <c r="BY244" s="201"/>
      <c r="BZ244" s="201"/>
      <c r="CA244" s="201"/>
      <c r="CB244" s="201"/>
      <c r="CC244" s="201"/>
      <c r="CD244" s="201"/>
      <c r="CE244" s="201"/>
    </row>
    <row r="245" customFormat="false" ht="12.65" hidden="false" customHeight="false" outlineLevel="0" collapsed="false">
      <c r="A245" s="203"/>
      <c r="B245" s="204" t="s">
        <v>104</v>
      </c>
      <c r="C245" s="207"/>
      <c r="D245" s="270"/>
      <c r="E245" s="171" t="n">
        <f aca="false">IF(E$236=0,"-",COUNTIFS(E$186:E$235,"&gt;=0",E$186:E$235,"&lt;10"))</f>
        <v>0</v>
      </c>
      <c r="F245" s="171" t="n">
        <f aca="false">IF(F$236=0,"-",COUNTIFS(F$186:F$235,"&gt;=0",F$186:F$235,"&lt;10"))</f>
        <v>0</v>
      </c>
      <c r="G245" s="171" t="n">
        <f aca="false">IF(G$236=0,"-",COUNTIFS(G$186:G$235,"&gt;=0",G$186:G$235,"&lt;10"))</f>
        <v>0</v>
      </c>
      <c r="H245" s="171" t="n">
        <f aca="false">IF(H$236=0,"-",COUNTIFS(H$186:H$235,"&gt;=0",H$186:H$235,"&lt;10"))</f>
        <v>0</v>
      </c>
      <c r="I245" s="171" t="n">
        <f aca="false">IF(I$236=0,"-",COUNTIFS(I$186:I$235,"&gt;=0",I$186:I$235,"&lt;10"))</f>
        <v>0</v>
      </c>
      <c r="J245" s="171" t="n">
        <f aca="false">IF(J$236=0,"-",COUNTIFS(J$186:J$235,"&gt;=0",J$186:J$235,"&lt;10"))</f>
        <v>0</v>
      </c>
      <c r="K245" s="171" t="n">
        <f aca="false">IF(K$236=0,"-",COUNTIFS(K$186:K$235,"&gt;=0",K$186:K$235,"&lt;10"))</f>
        <v>0</v>
      </c>
      <c r="L245" s="171" t="n">
        <f aca="false">IF(L$236=0,"-",COUNTIFS(L$186:L$235,"&gt;=0",L$186:L$235,"&lt;10"))</f>
        <v>0</v>
      </c>
      <c r="M245" s="171" t="n">
        <f aca="false">IF(M$236=0,"-",COUNTIFS(M$186:M$235,"&gt;=0",M$186:M$235,"&lt;10"))</f>
        <v>0</v>
      </c>
      <c r="N245" s="171" t="n">
        <f aca="false">IF(N$236=0,"-",COUNTIFS(N$186:N$235,"&gt;=0",N$186:N$235,"&lt;10"))</f>
        <v>0</v>
      </c>
      <c r="O245" s="171" t="n">
        <f aca="false">IF(O$236=0,"-",COUNTIFS(O$186:O$235,"&gt;=0",O$186:O$235,"&lt;10"))</f>
        <v>0</v>
      </c>
      <c r="P245" s="171" t="n">
        <f aca="false">IF(P$236=0,"-",COUNTIFS(P$186:P$235,"&gt;=0",P$186:P$235,"&lt;10"))</f>
        <v>0</v>
      </c>
      <c r="Q245" s="171" t="n">
        <f aca="false">IF(Q$236=0,"-",COUNTIFS(Q$186:Q$235,"&gt;=0",Q$186:Q$235,"&lt;10"))</f>
        <v>0</v>
      </c>
      <c r="R245" s="171" t="n">
        <f aca="false">IF(R$236=0,"-",COUNTIFS(R$186:R$235,"&gt;=0",R$186:R$235,"&lt;10"))</f>
        <v>0</v>
      </c>
      <c r="S245" s="171" t="n">
        <f aca="false">IF(S$236=0,"-",COUNTIFS(S$186:S$235,"&gt;=0",S$186:S$235,"&lt;10"))</f>
        <v>0</v>
      </c>
      <c r="T245" s="171" t="n">
        <f aca="false">IF(T$236=0,"-",COUNTIFS(T$186:T$235,"&gt;=0",T$186:T$235,"&lt;10"))</f>
        <v>0</v>
      </c>
      <c r="U245" s="171" t="n">
        <f aca="false">IF(U$236=0,"-",COUNTIFS(U$186:U$235,"&gt;=0",U$186:U$235,"&lt;10"))</f>
        <v>0</v>
      </c>
      <c r="V245" s="171" t="n">
        <f aca="false">IF(V$236=0,"-",COUNTIFS(V$186:V$235,"&gt;=0",V$186:V$235,"&lt;10"))</f>
        <v>0</v>
      </c>
      <c r="W245" s="171" t="n">
        <f aca="false">IF(W$236=0,"-",COUNTIFS(W$186:W$235,"&gt;=0",W$186:W$235,"&lt;10"))</f>
        <v>0</v>
      </c>
      <c r="X245" s="171" t="n">
        <f aca="false">IF(X$236=0,"-",COUNTIFS(X$186:X$235,"&gt;=0",X$186:X$235,"&lt;10"))</f>
        <v>0</v>
      </c>
      <c r="Y245" s="171" t="n">
        <f aca="false">IF(Y$236=0,"-",COUNTIFS(Y$186:Y$235,"&gt;=0",Y$186:Y$235,"&lt;10"))</f>
        <v>0</v>
      </c>
      <c r="Z245" s="171" t="n">
        <f aca="false">IF(Z$236=0,"-",COUNTIFS(Z$186:Z$235,"&gt;=0",Z$186:Z$235,"&lt;10"))</f>
        <v>0</v>
      </c>
      <c r="AA245" s="171" t="n">
        <f aca="false">IF(AA$236=0,"-",COUNTIFS(AA$186:AA$235,"&gt;=0",AA$186:AA$235,"&lt;10"))</f>
        <v>0</v>
      </c>
      <c r="AB245" s="171" t="n">
        <f aca="false">IF(AB$236=0,"-",COUNTIFS(AB$186:AB$235,"&gt;=0",AB$186:AB$235,"&lt;10"))</f>
        <v>0</v>
      </c>
      <c r="AC245" s="171" t="n">
        <f aca="false">IF(AC$236=0,"-",COUNTIFS(AC$186:AC$235,"&gt;=0",AC$186:AC$235,"&lt;10"))</f>
        <v>0</v>
      </c>
      <c r="AD245" s="171" t="n">
        <f aca="false">IF(AD$236=0,"-",COUNTIFS(AD$186:AD$235,"&gt;=0",AD$186:AD$235,"&lt;10"))</f>
        <v>0</v>
      </c>
      <c r="AE245" s="171" t="n">
        <f aca="false">IF(AE$236=0,"-",COUNTIFS(AE$186:AE$235,"&gt;=0",AE$186:AE$235,"&lt;10"))</f>
        <v>0</v>
      </c>
      <c r="AF245" s="171" t="n">
        <f aca="false">IF(AF$236=0,"-",COUNTIFS(AF$186:AF$235,"&gt;=0",AF$186:AF$235,"&lt;10"))</f>
        <v>0</v>
      </c>
      <c r="AG245" s="171" t="n">
        <f aca="false">IF(AG$236=0,"-",COUNTIFS(AG$186:AG$235,"&gt;=0",AG$186:AG$235,"&lt;10"))</f>
        <v>0</v>
      </c>
      <c r="AH245" s="171" t="n">
        <f aca="false">IF(AH$236=0,"-",COUNTIFS(AH$186:AH$235,"&gt;=0",AH$186:AH$235,"&lt;10"))</f>
        <v>0</v>
      </c>
      <c r="AI245" s="171" t="n">
        <f aca="false">IF(AI$236=0,"-",COUNTIFS(AI$186:AI$235,"&gt;=0",AI$186:AI$235,"&lt;10"))</f>
        <v>0</v>
      </c>
      <c r="AJ245" s="171" t="n">
        <f aca="false">IF(AJ$236=0,"-",COUNTIFS(AJ$186:AJ$235,"&gt;=0",AJ$186:AJ$235,"&lt;10"))</f>
        <v>0</v>
      </c>
      <c r="AK245" s="171" t="n">
        <f aca="false">IF(AK$236=0,"-",COUNTIFS(AK$186:AK$235,"&gt;=0",AK$186:AK$235,"&lt;10"))</f>
        <v>0</v>
      </c>
      <c r="AL245" s="171" t="n">
        <f aca="false">IF(AL$236=0,"-",COUNTIFS(AL$186:AL$235,"&gt;=0",AL$186:AL$235,"&lt;10"))</f>
        <v>0</v>
      </c>
      <c r="AM245" s="299"/>
      <c r="AN245" s="201"/>
      <c r="AO245" s="201"/>
      <c r="AP245" s="201"/>
      <c r="AQ245" s="201"/>
      <c r="AR245" s="201"/>
      <c r="AS245" s="201"/>
      <c r="AT245" s="201"/>
      <c r="AU245" s="201"/>
      <c r="AV245" s="201"/>
      <c r="AW245" s="201"/>
      <c r="AX245" s="201"/>
      <c r="AY245" s="201"/>
      <c r="AZ245" s="201"/>
      <c r="BA245" s="201"/>
      <c r="BB245" s="201"/>
      <c r="BC245" s="201"/>
      <c r="BD245" s="201"/>
      <c r="BE245" s="201"/>
      <c r="BF245" s="201"/>
      <c r="BG245" s="201"/>
      <c r="BH245" s="201"/>
      <c r="BI245" s="201"/>
      <c r="BJ245" s="201"/>
      <c r="BK245" s="201"/>
      <c r="BL245" s="201"/>
      <c r="BM245" s="201"/>
      <c r="BN245" s="201"/>
      <c r="BO245" s="201"/>
      <c r="BP245" s="201"/>
      <c r="BQ245" s="201"/>
      <c r="BR245" s="201"/>
      <c r="BS245" s="201"/>
      <c r="BT245" s="201"/>
      <c r="BU245" s="201"/>
      <c r="BV245" s="201"/>
      <c r="BW245" s="201"/>
      <c r="BX245" s="201"/>
      <c r="BY245" s="201"/>
      <c r="BZ245" s="201"/>
      <c r="CA245" s="201"/>
      <c r="CB245" s="201"/>
      <c r="CC245" s="201"/>
      <c r="CD245" s="201"/>
      <c r="CE245" s="201"/>
    </row>
    <row r="246" customFormat="false" ht="15" hidden="false" customHeight="false" outlineLevel="0" collapsed="false">
      <c r="A246" s="203"/>
      <c r="B246" s="216" t="s">
        <v>105</v>
      </c>
      <c r="C246" s="219"/>
      <c r="D246" s="273"/>
      <c r="E246" s="171" t="n">
        <f aca="false">IF(E$236=0,"-",SUM(E238:E245))</f>
        <v>0</v>
      </c>
      <c r="F246" s="171" t="n">
        <f aca="false">IF(F$236=0,"-",SUM(F238:F245))</f>
        <v>0</v>
      </c>
      <c r="G246" s="171" t="n">
        <f aca="false">IF(G$236=0,"-",SUM(G238:G245))</f>
        <v>0</v>
      </c>
      <c r="H246" s="171" t="n">
        <f aca="false">IF(H$236=0,"-",SUM(H238:H245))</f>
        <v>0</v>
      </c>
      <c r="I246" s="171" t="n">
        <f aca="false">IF(I$236=0,"-",SUM(I238:I245))</f>
        <v>0</v>
      </c>
      <c r="J246" s="171" t="n">
        <f aca="false">IF(J$236=0,"-",SUM(J238:J245))</f>
        <v>0</v>
      </c>
      <c r="K246" s="171" t="n">
        <f aca="false">IF(K$236=0,"-",SUM(K238:K245))</f>
        <v>0</v>
      </c>
      <c r="L246" s="171" t="n">
        <f aca="false">IF(L$236=0,"-",SUM(L238:L245))</f>
        <v>0</v>
      </c>
      <c r="M246" s="171" t="n">
        <f aca="false">IF(M$236=0,"-",SUM(M238:M245))</f>
        <v>0</v>
      </c>
      <c r="N246" s="171" t="n">
        <f aca="false">IF(N$236=0,"-",SUM(N238:N245))</f>
        <v>0</v>
      </c>
      <c r="O246" s="171" t="n">
        <f aca="false">IF(O$236=0,"-",SUM(O238:O245))</f>
        <v>0</v>
      </c>
      <c r="P246" s="171" t="n">
        <f aca="false">IF(P$236=0,"-",SUM(P238:P245))</f>
        <v>0</v>
      </c>
      <c r="Q246" s="171" t="n">
        <f aca="false">IF(Q$236=0,"-",SUM(Q238:Q245))</f>
        <v>0</v>
      </c>
      <c r="R246" s="171" t="n">
        <f aca="false">IF(R$236=0,"-",SUM(R238:R245))</f>
        <v>0</v>
      </c>
      <c r="S246" s="171" t="n">
        <f aca="false">IF(S$236=0,"-",SUM(S238:S245))</f>
        <v>0</v>
      </c>
      <c r="T246" s="171" t="n">
        <f aca="false">IF(T$236=0,"-",SUM(T238:T245))</f>
        <v>0</v>
      </c>
      <c r="U246" s="171" t="n">
        <f aca="false">IF(U$236=0,"-",SUM(U238:U245))</f>
        <v>0</v>
      </c>
      <c r="V246" s="171" t="n">
        <f aca="false">IF(V$236=0,"-",SUM(V238:V245))</f>
        <v>0</v>
      </c>
      <c r="W246" s="171" t="n">
        <f aca="false">IF(W$236=0,"-",SUM(W238:W245))</f>
        <v>0</v>
      </c>
      <c r="X246" s="171" t="n">
        <f aca="false">IF(X$236=0,"-",SUM(X238:X245))</f>
        <v>0</v>
      </c>
      <c r="Y246" s="171" t="n">
        <f aca="false">IF(Y$236=0,"-",SUM(Y238:Y245))</f>
        <v>0</v>
      </c>
      <c r="Z246" s="171" t="n">
        <f aca="false">IF(Z$236=0,"-",SUM(Z238:Z245))</f>
        <v>0</v>
      </c>
      <c r="AA246" s="171" t="n">
        <f aca="false">IF(AA$236=0,"-",SUM(AA238:AA245))</f>
        <v>0</v>
      </c>
      <c r="AB246" s="171" t="n">
        <f aca="false">IF(AB$236=0,"-",SUM(AB238:AB245))</f>
        <v>0</v>
      </c>
      <c r="AC246" s="171" t="n">
        <f aca="false">IF(AC$236=0,"-",SUM(AC238:AC245))</f>
        <v>0</v>
      </c>
      <c r="AD246" s="171" t="n">
        <f aca="false">IF(AD$236=0,"-",SUM(AD238:AD245))</f>
        <v>0</v>
      </c>
      <c r="AE246" s="171" t="n">
        <f aca="false">IF(AE$236=0,"-",SUM(AE238:AE245))</f>
        <v>0</v>
      </c>
      <c r="AF246" s="171" t="n">
        <f aca="false">IF(AF$236=0,"-",SUM(AF238:AF245))</f>
        <v>0</v>
      </c>
      <c r="AG246" s="171" t="n">
        <f aca="false">IF(AG$236=0,"-",SUM(AG238:AG245))</f>
        <v>0</v>
      </c>
      <c r="AH246" s="171" t="n">
        <f aca="false">IF(AH$236=0,"-",SUM(AH238:AH245))</f>
        <v>0</v>
      </c>
      <c r="AI246" s="171" t="n">
        <f aca="false">IF(AI$236=0,"-",SUM(AI238:AI245))</f>
        <v>0</v>
      </c>
      <c r="AJ246" s="171" t="n">
        <f aca="false">IF(AJ$236=0,"-",SUM(AJ238:AJ245))</f>
        <v>0</v>
      </c>
      <c r="AK246" s="171" t="n">
        <f aca="false">IF(AK$236=0,"-",SUM(AK238:AK245))</f>
        <v>0</v>
      </c>
      <c r="AL246" s="171" t="n">
        <f aca="false">IF(AL$236=0,"-",SUM(AL238:AL245))</f>
        <v>0</v>
      </c>
      <c r="AM246" s="299"/>
      <c r="AN246" s="201"/>
      <c r="AO246" s="201"/>
      <c r="AP246" s="201"/>
      <c r="AQ246" s="201"/>
      <c r="AR246" s="201"/>
      <c r="AS246" s="201"/>
      <c r="AT246" s="201"/>
      <c r="AU246" s="201"/>
      <c r="AV246" s="201"/>
      <c r="AW246" s="201"/>
      <c r="AX246" s="201"/>
      <c r="AY246" s="201"/>
      <c r="AZ246" s="201"/>
      <c r="BA246" s="201"/>
      <c r="BB246" s="201"/>
      <c r="BC246" s="201"/>
      <c r="BD246" s="201"/>
      <c r="BE246" s="201"/>
      <c r="BF246" s="201"/>
      <c r="BG246" s="201"/>
      <c r="BH246" s="201"/>
      <c r="BI246" s="201"/>
      <c r="BJ246" s="201"/>
      <c r="BK246" s="201"/>
      <c r="BL246" s="201"/>
      <c r="BM246" s="201"/>
      <c r="BN246" s="201"/>
      <c r="BO246" s="201"/>
      <c r="BP246" s="201"/>
      <c r="BQ246" s="201"/>
      <c r="BR246" s="201"/>
      <c r="BS246" s="201"/>
      <c r="BT246" s="201"/>
      <c r="BU246" s="201"/>
      <c r="BV246" s="201"/>
      <c r="BW246" s="201"/>
      <c r="BX246" s="201"/>
      <c r="BY246" s="201"/>
      <c r="BZ246" s="201"/>
      <c r="CA246" s="201"/>
      <c r="CB246" s="201"/>
      <c r="CC246" s="201"/>
      <c r="CD246" s="201"/>
      <c r="CE246" s="201"/>
    </row>
    <row r="247" customFormat="false" ht="15" hidden="false" customHeight="false" outlineLevel="0" collapsed="false">
      <c r="A247" s="203"/>
      <c r="B247" s="216" t="s">
        <v>7</v>
      </c>
      <c r="C247" s="219"/>
      <c r="D247" s="273"/>
      <c r="E247" s="171" t="str">
        <f aca="false">IF(OR($B$186="",E236=0),"-",50-COUNTIF($B$186:$B$235,""))</f>
        <v>-</v>
      </c>
      <c r="F247" s="171" t="str">
        <f aca="false">IF(OR($B$186="",F236=0),"-",50-COUNTIF($B$186:$B$235,""))</f>
        <v>-</v>
      </c>
      <c r="G247" s="171" t="str">
        <f aca="false">IF(OR($B$186="",G236=0),"-",50-COUNTIF($B$186:$B$235,""))</f>
        <v>-</v>
      </c>
      <c r="H247" s="171" t="str">
        <f aca="false">IF(OR($B$186="",H236=0),"-",50-COUNTIF($B$186:$B$235,""))</f>
        <v>-</v>
      </c>
      <c r="I247" s="171" t="str">
        <f aca="false">IF(OR($B$186="",I236=0),"-",50-COUNTIF($B$186:$B$235,""))</f>
        <v>-</v>
      </c>
      <c r="J247" s="171" t="str">
        <f aca="false">IF(OR($B$186="",J236=0),"-",50-COUNTIF($B$186:$B$235,""))</f>
        <v>-</v>
      </c>
      <c r="K247" s="171" t="str">
        <f aca="false">IF(OR($B$186="",K236=0),"-",50-COUNTIF($B$186:$B$235,""))</f>
        <v>-</v>
      </c>
      <c r="L247" s="171" t="str">
        <f aca="false">IF(OR($B$186="",L236=0),"-",50-COUNTIF($B$186:$B$235,""))</f>
        <v>-</v>
      </c>
      <c r="M247" s="171" t="str">
        <f aca="false">IF(OR($B$186="",M236=0),"-",50-COUNTIF($B$186:$B$235,""))</f>
        <v>-</v>
      </c>
      <c r="N247" s="171" t="str">
        <f aca="false">IF(OR($B$186="",N236=0),"-",50-COUNTIF($B$186:$B$235,""))</f>
        <v>-</v>
      </c>
      <c r="O247" s="171" t="str">
        <f aca="false">IF(OR($B$186="",O236=0),"-",50-COUNTIF($B$186:$B$235,""))</f>
        <v>-</v>
      </c>
      <c r="P247" s="171" t="str">
        <f aca="false">IF(OR($B$186="",P236=0),"-",50-COUNTIF($B$186:$B$235,""))</f>
        <v>-</v>
      </c>
      <c r="Q247" s="171" t="str">
        <f aca="false">IF(OR($B$186="",Q236=0),"-",50-COUNTIF($B$186:$B$235,""))</f>
        <v>-</v>
      </c>
      <c r="R247" s="171" t="str">
        <f aca="false">IF(OR($B$186="",R236=0),"-",50-COUNTIF($B$186:$B$235,""))</f>
        <v>-</v>
      </c>
      <c r="S247" s="171" t="str">
        <f aca="false">IF(OR($B$186="",S236=0),"-",50-COUNTIF($B$186:$B$235,""))</f>
        <v>-</v>
      </c>
      <c r="T247" s="171" t="str">
        <f aca="false">IF(OR($B$186="",T236=0),"-",50-COUNTIF($B$186:$B$235,""))</f>
        <v>-</v>
      </c>
      <c r="U247" s="171" t="str">
        <f aca="false">IF(OR($B$186="",U236=0),"-",50-COUNTIF($B$186:$B$235,""))</f>
        <v>-</v>
      </c>
      <c r="V247" s="171" t="str">
        <f aca="false">IF(OR($B$186="",V236=0),"-",50-COUNTIF($B$186:$B$235,""))</f>
        <v>-</v>
      </c>
      <c r="W247" s="171" t="str">
        <f aca="false">IF(OR($B$186="",W236=0),"-",50-COUNTIF($B$186:$B$235,""))</f>
        <v>-</v>
      </c>
      <c r="X247" s="171" t="str">
        <f aca="false">IF(OR($B$186="",X236=0),"-",50-COUNTIF($B$186:$B$235,""))</f>
        <v>-</v>
      </c>
      <c r="Y247" s="171" t="str">
        <f aca="false">IF(OR($B$186="",Y236=0),"-",50-COUNTIF($B$186:$B$235,""))</f>
        <v>-</v>
      </c>
      <c r="Z247" s="171" t="str">
        <f aca="false">IF(OR($B$186="",Z236=0),"-",50-COUNTIF($B$186:$B$235,""))</f>
        <v>-</v>
      </c>
      <c r="AA247" s="171" t="str">
        <f aca="false">IF(OR($B$186="",AA236=0),"-",50-COUNTIF($B$186:$B$235,""))</f>
        <v>-</v>
      </c>
      <c r="AB247" s="171" t="str">
        <f aca="false">IF(OR($B$186="",AB236=0),"-",50-COUNTIF($B$186:$B$235,""))</f>
        <v>-</v>
      </c>
      <c r="AC247" s="171" t="str">
        <f aca="false">IF(OR($B$186="",AC236=0),"-",50-COUNTIF($B$186:$B$235,""))</f>
        <v>-</v>
      </c>
      <c r="AD247" s="171" t="str">
        <f aca="false">IF(OR($B$186="",AD236=0),"-",50-COUNTIF($B$186:$B$235,""))</f>
        <v>-</v>
      </c>
      <c r="AE247" s="171" t="str">
        <f aca="false">IF(OR($B$186="",AE236=0),"-",50-COUNTIF($B$186:$B$235,""))</f>
        <v>-</v>
      </c>
      <c r="AF247" s="171" t="str">
        <f aca="false">IF(OR($B$186="",AF236=0),"-",50-COUNTIF($B$186:$B$235,""))</f>
        <v>-</v>
      </c>
      <c r="AG247" s="171" t="str">
        <f aca="false">IF(OR($B$186="",AG236=0),"-",50-COUNTIF($B$186:$B$235,""))</f>
        <v>-</v>
      </c>
      <c r="AH247" s="171" t="str">
        <f aca="false">IF(OR($B$186="",AH236=0),"-",50-COUNTIF($B$186:$B$235,""))</f>
        <v>-</v>
      </c>
      <c r="AI247" s="171" t="str">
        <f aca="false">IF(OR($B$186="",AI236=0),"-",50-COUNTIF($B$186:$B$235,""))</f>
        <v>-</v>
      </c>
      <c r="AJ247" s="171" t="str">
        <f aca="false">IF(OR($B$186="",AJ236=0),"-",50-COUNTIF($B$186:$B$235,""))</f>
        <v>-</v>
      </c>
      <c r="AK247" s="171" t="str">
        <f aca="false">IF(OR($B$186="",AK236=0),"-",50-COUNTIF($B$186:$B$235,""))</f>
        <v>-</v>
      </c>
      <c r="AL247" s="171" t="str">
        <f aca="false">IF(OR($B$186="",AL236=0),"-",50-COUNTIF($B$186:$B$235,""))</f>
        <v>-</v>
      </c>
      <c r="AM247" s="299"/>
      <c r="AN247" s="201"/>
      <c r="AO247" s="201"/>
      <c r="AP247" s="201"/>
      <c r="AQ247" s="201"/>
      <c r="AR247" s="201"/>
      <c r="AS247" s="201"/>
      <c r="AT247" s="201"/>
      <c r="AU247" s="201"/>
      <c r="AV247" s="201"/>
      <c r="AW247" s="201"/>
      <c r="AX247" s="201"/>
      <c r="AY247" s="201"/>
      <c r="AZ247" s="201"/>
      <c r="BA247" s="201"/>
      <c r="BB247" s="201"/>
      <c r="BC247" s="201"/>
      <c r="BD247" s="201"/>
      <c r="BE247" s="201"/>
      <c r="BF247" s="201"/>
      <c r="BG247" s="201"/>
      <c r="BH247" s="201"/>
      <c r="BI247" s="201"/>
      <c r="BJ247" s="201"/>
      <c r="BK247" s="201"/>
      <c r="BL247" s="201"/>
      <c r="BM247" s="201"/>
      <c r="BN247" s="201"/>
      <c r="BO247" s="201"/>
      <c r="BP247" s="201"/>
      <c r="BQ247" s="201"/>
      <c r="BR247" s="201"/>
      <c r="BS247" s="201"/>
      <c r="BT247" s="201"/>
      <c r="BU247" s="201"/>
      <c r="BV247" s="201"/>
      <c r="BW247" s="201"/>
      <c r="BX247" s="201"/>
      <c r="BY247" s="201"/>
      <c r="BZ247" s="201"/>
      <c r="CA247" s="201"/>
      <c r="CB247" s="201"/>
      <c r="CC247" s="201"/>
      <c r="CD247" s="201"/>
      <c r="CE247" s="201"/>
    </row>
    <row r="248" customFormat="false" ht="14.15" hidden="false" customHeight="false" outlineLevel="0" collapsed="false">
      <c r="A248" s="203"/>
      <c r="B248" s="216" t="s">
        <v>106</v>
      </c>
      <c r="C248" s="219"/>
      <c r="D248" s="273"/>
      <c r="E248" s="171" t="n">
        <f aca="false">IF(E$236=0,"-",SUM(E238:E242))</f>
        <v>0</v>
      </c>
      <c r="F248" s="171" t="n">
        <f aca="false">IF(F$236=0,"-",SUM(F238:F242))</f>
        <v>0</v>
      </c>
      <c r="G248" s="171" t="n">
        <f aca="false">IF(G$236=0,"-",SUM(G238:G242))</f>
        <v>0</v>
      </c>
      <c r="H248" s="171" t="n">
        <f aca="false">IF(H$236=0,"-",SUM(H238:H242))</f>
        <v>0</v>
      </c>
      <c r="I248" s="171" t="n">
        <f aca="false">IF(I$236=0,"-",SUM(I238:I242))</f>
        <v>0</v>
      </c>
      <c r="J248" s="171" t="n">
        <f aca="false">IF(J$236=0,"-",SUM(J238:J242))</f>
        <v>0</v>
      </c>
      <c r="K248" s="171" t="n">
        <f aca="false">IF(K$236=0,"-",SUM(K238:K242))</f>
        <v>0</v>
      </c>
      <c r="L248" s="171" t="n">
        <f aca="false">IF(L$236=0,"-",SUM(L238:L242))</f>
        <v>0</v>
      </c>
      <c r="M248" s="171" t="n">
        <f aca="false">IF(M$236=0,"-",SUM(M238:M242))</f>
        <v>0</v>
      </c>
      <c r="N248" s="171" t="n">
        <f aca="false">IF(N$236=0,"-",SUM(N238:N242))</f>
        <v>0</v>
      </c>
      <c r="O248" s="171" t="n">
        <f aca="false">IF(O$236=0,"-",SUM(O238:O242))</f>
        <v>0</v>
      </c>
      <c r="P248" s="171" t="n">
        <f aca="false">IF(P$236=0,"-",SUM(P238:P242))</f>
        <v>0</v>
      </c>
      <c r="Q248" s="171" t="n">
        <f aca="false">IF(Q$236=0,"-",SUM(Q238:Q242))</f>
        <v>0</v>
      </c>
      <c r="R248" s="171" t="n">
        <f aca="false">IF(R$236=0,"-",SUM(R238:R242))</f>
        <v>0</v>
      </c>
      <c r="S248" s="171" t="n">
        <f aca="false">IF(S$236=0,"-",SUM(S238:S242))</f>
        <v>0</v>
      </c>
      <c r="T248" s="171" t="n">
        <f aca="false">IF(T$236=0,"-",SUM(T238:T242))</f>
        <v>0</v>
      </c>
      <c r="U248" s="171" t="n">
        <f aca="false">IF(U$236=0,"-",SUM(U238:U242))</f>
        <v>0</v>
      </c>
      <c r="V248" s="171" t="n">
        <f aca="false">IF(V$236=0,"-",SUM(V238:V242))</f>
        <v>0</v>
      </c>
      <c r="W248" s="171" t="n">
        <f aca="false">IF(W$236=0,"-",SUM(W238:W242))</f>
        <v>0</v>
      </c>
      <c r="X248" s="171" t="n">
        <f aca="false">IF(X$236=0,"-",SUM(X238:X242))</f>
        <v>0</v>
      </c>
      <c r="Y248" s="171" t="n">
        <f aca="false">IF(Y$236=0,"-",SUM(Y238:Y242))</f>
        <v>0</v>
      </c>
      <c r="Z248" s="171" t="n">
        <f aca="false">IF(Z$236=0,"-",SUM(Z238:Z242))</f>
        <v>0</v>
      </c>
      <c r="AA248" s="171" t="n">
        <f aca="false">IF(AA$236=0,"-",SUM(AA238:AA242))</f>
        <v>0</v>
      </c>
      <c r="AB248" s="171" t="n">
        <f aca="false">IF(AB$236=0,"-",SUM(AB238:AB242))</f>
        <v>0</v>
      </c>
      <c r="AC248" s="171" t="n">
        <f aca="false">IF(AC$236=0,"-",SUM(AC238:AC242))</f>
        <v>0</v>
      </c>
      <c r="AD248" s="171" t="n">
        <f aca="false">IF(AD$236=0,"-",SUM(AD238:AD242))</f>
        <v>0</v>
      </c>
      <c r="AE248" s="171" t="n">
        <f aca="false">IF(AE$236=0,"-",SUM(AE238:AE242))</f>
        <v>0</v>
      </c>
      <c r="AF248" s="171" t="n">
        <f aca="false">IF(AF$236=0,"-",SUM(AF238:AF242))</f>
        <v>0</v>
      </c>
      <c r="AG248" s="171" t="n">
        <f aca="false">IF(AG$236=0,"-",SUM(AG238:AG242))</f>
        <v>0</v>
      </c>
      <c r="AH248" s="171" t="n">
        <f aca="false">IF(AH$236=0,"-",SUM(AH238:AH242))</f>
        <v>0</v>
      </c>
      <c r="AI248" s="171" t="n">
        <f aca="false">IF(AI$236=0,"-",SUM(AI238:AI242))</f>
        <v>0</v>
      </c>
      <c r="AJ248" s="171" t="n">
        <f aca="false">IF(AJ$236=0,"-",SUM(AJ238:AJ242))</f>
        <v>0</v>
      </c>
      <c r="AK248" s="171" t="n">
        <f aca="false">IF(AK$236=0,"-",SUM(AK238:AK242))</f>
        <v>0</v>
      </c>
      <c r="AL248" s="171" t="n">
        <f aca="false">IF(AL$236=0,"-",SUM(AL238:AL242))</f>
        <v>0</v>
      </c>
      <c r="AM248" s="299"/>
      <c r="AN248" s="201"/>
      <c r="AO248" s="201"/>
      <c r="AP248" s="201"/>
      <c r="AQ248" s="201"/>
      <c r="AR248" s="201"/>
      <c r="AS248" s="201"/>
      <c r="AT248" s="201"/>
      <c r="AU248" s="201"/>
      <c r="AV248" s="201"/>
      <c r="AW248" s="201"/>
      <c r="AX248" s="201"/>
      <c r="AY248" s="201"/>
      <c r="AZ248" s="201"/>
      <c r="BA248" s="201"/>
      <c r="BB248" s="201"/>
      <c r="BC248" s="201"/>
      <c r="BD248" s="201"/>
      <c r="BE248" s="201"/>
      <c r="BF248" s="201"/>
      <c r="BG248" s="201"/>
      <c r="BH248" s="201"/>
      <c r="BI248" s="201"/>
      <c r="BJ248" s="201"/>
      <c r="BK248" s="201"/>
      <c r="BL248" s="201"/>
      <c r="BM248" s="201"/>
      <c r="BN248" s="201"/>
      <c r="BO248" s="201"/>
      <c r="BP248" s="201"/>
      <c r="BQ248" s="201"/>
      <c r="BR248" s="201"/>
      <c r="BS248" s="201"/>
      <c r="BT248" s="201"/>
      <c r="BU248" s="201"/>
      <c r="BV248" s="201"/>
      <c r="BW248" s="201"/>
      <c r="BX248" s="201"/>
      <c r="BY248" s="201"/>
      <c r="BZ248" s="201"/>
      <c r="CA248" s="201"/>
      <c r="CB248" s="201"/>
      <c r="CC248" s="201"/>
      <c r="CD248" s="201"/>
      <c r="CE248" s="201"/>
    </row>
    <row r="249" customFormat="false" ht="14.15" hidden="false" customHeight="false" outlineLevel="0" collapsed="false">
      <c r="A249" s="203"/>
      <c r="B249" s="216" t="s">
        <v>107</v>
      </c>
      <c r="C249" s="219"/>
      <c r="D249" s="273"/>
      <c r="E249" s="220" t="str">
        <f aca="false">IF(OR(E$236=0,E$236="-"),"-",E248/E246)</f>
        <v>-</v>
      </c>
      <c r="F249" s="220" t="str">
        <f aca="false">IF(OR(F$236=0,F$236="-"),"-",F248/F246)</f>
        <v>-</v>
      </c>
      <c r="G249" s="220" t="str">
        <f aca="false">IF(OR(G$236=0,G$236="-"),"-",G248/G246)</f>
        <v>-</v>
      </c>
      <c r="H249" s="220" t="str">
        <f aca="false">IF(OR(H$236=0,H$236="-"),"-",H248/H246)</f>
        <v>-</v>
      </c>
      <c r="I249" s="220" t="str">
        <f aca="false">IF(OR(I$236=0,I$236="-"),"-",I248/I246)</f>
        <v>-</v>
      </c>
      <c r="J249" s="220" t="str">
        <f aca="false">IF(OR(J$236=0,J$236="-"),"-",J248/J246)</f>
        <v>-</v>
      </c>
      <c r="K249" s="220" t="str">
        <f aca="false">IF(OR(K$236=0,K$236="-"),"-",K248/K246)</f>
        <v>-</v>
      </c>
      <c r="L249" s="220" t="str">
        <f aca="false">IF(OR(L$236=0,L$236="-"),"-",L248/L246)</f>
        <v>-</v>
      </c>
      <c r="M249" s="220" t="str">
        <f aca="false">IF(OR(M$236=0,M$236="-"),"-",M248/M246)</f>
        <v>-</v>
      </c>
      <c r="N249" s="220" t="str">
        <f aca="false">IF(OR(N$236=0,N$236="-"),"-",N248/N246)</f>
        <v>-</v>
      </c>
      <c r="O249" s="220" t="str">
        <f aca="false">IF(OR(O$236=0,O$236="-"),"-",O248/O246)</f>
        <v>-</v>
      </c>
      <c r="P249" s="220" t="str">
        <f aca="false">IF(OR(P$236=0,P$236="-"),"-",P248/P246)</f>
        <v>-</v>
      </c>
      <c r="Q249" s="220" t="str">
        <f aca="false">IF(OR(Q$236=0,Q$236="-"),"-",Q248/Q246)</f>
        <v>-</v>
      </c>
      <c r="R249" s="220" t="str">
        <f aca="false">IF(OR(R$236=0,R$236="-"),"-",R248/R246)</f>
        <v>-</v>
      </c>
      <c r="S249" s="220" t="str">
        <f aca="false">IF(OR(S$236=0,S$236="-"),"-",S248/S246)</f>
        <v>-</v>
      </c>
      <c r="T249" s="220" t="str">
        <f aca="false">IF(OR(T$236=0,T$236="-"),"-",T248/T246)</f>
        <v>-</v>
      </c>
      <c r="U249" s="220" t="str">
        <f aca="false">IF(OR(U$236=0,U$236="-"),"-",U248/U246)</f>
        <v>-</v>
      </c>
      <c r="V249" s="220" t="str">
        <f aca="false">IF(OR(V$236=0,V$236="-"),"-",V248/V246)</f>
        <v>-</v>
      </c>
      <c r="W249" s="220" t="str">
        <f aca="false">IF(OR(W$236=0,W$236="-"),"-",W248/W246)</f>
        <v>-</v>
      </c>
      <c r="X249" s="220" t="str">
        <f aca="false">IF(OR(X$236=0,X$236="-"),"-",X248/X246)</f>
        <v>-</v>
      </c>
      <c r="Y249" s="220" t="str">
        <f aca="false">IF(OR(Y$236=0,Y$236="-"),"-",Y248/Y246)</f>
        <v>-</v>
      </c>
      <c r="Z249" s="220" t="str">
        <f aca="false">IF(OR(Z$236=0,Z$236="-"),"-",Z248/Z246)</f>
        <v>-</v>
      </c>
      <c r="AA249" s="220" t="str">
        <f aca="false">IF(OR(AA$236=0,AA$236="-"),"-",AA248/AA246)</f>
        <v>-</v>
      </c>
      <c r="AB249" s="220" t="str">
        <f aca="false">IF(OR(AB$236=0,AB$236="-"),"-",AB248/AB246)</f>
        <v>-</v>
      </c>
      <c r="AC249" s="220" t="str">
        <f aca="false">IF(OR(AC$236=0,AC$236="-"),"-",AC248/AC246)</f>
        <v>-</v>
      </c>
      <c r="AD249" s="220" t="str">
        <f aca="false">IF(OR(AD$236=0,AD$236="-"),"-",AD248/AD246)</f>
        <v>-</v>
      </c>
      <c r="AE249" s="220" t="str">
        <f aca="false">IF(OR(AE$236=0,AE$236="-"),"-",AE248/AE246)</f>
        <v>-</v>
      </c>
      <c r="AF249" s="220" t="str">
        <f aca="false">IF(OR(AF$236=0,AF$236="-"),"-",AF248/AF246)</f>
        <v>-</v>
      </c>
      <c r="AG249" s="220" t="str">
        <f aca="false">IF(OR(AG$236=0,AG$236="-"),"-",AG248/AG246)</f>
        <v>-</v>
      </c>
      <c r="AH249" s="220" t="str">
        <f aca="false">IF(OR(AH$236=0,AH$236="-"),"-",AH248/AH246)</f>
        <v>-</v>
      </c>
      <c r="AI249" s="220" t="str">
        <f aca="false">IF(OR(AI$236=0,AI$236="-"),"-",AI248/AI246)</f>
        <v>-</v>
      </c>
      <c r="AJ249" s="220" t="str">
        <f aca="false">IF(OR(AJ$236=0,AJ$236="-"),"-",AJ248/AJ246)</f>
        <v>-</v>
      </c>
      <c r="AK249" s="220" t="str">
        <f aca="false">IF(OR(AK$236=0,AK$236="-"),"-",AK248/AK246)</f>
        <v>-</v>
      </c>
      <c r="AL249" s="220" t="str">
        <f aca="false">IF(OR(AL$236=0,AL$236="-"),"-",AL248/AL246)</f>
        <v>-</v>
      </c>
      <c r="AM249" s="299"/>
      <c r="AN249" s="201"/>
      <c r="AO249" s="201"/>
      <c r="AP249" s="201"/>
      <c r="AQ249" s="201"/>
      <c r="AR249" s="201"/>
      <c r="AS249" s="201"/>
      <c r="AT249" s="201"/>
      <c r="AU249" s="201"/>
      <c r="AV249" s="201"/>
      <c r="AW249" s="201"/>
      <c r="AX249" s="201"/>
      <c r="AY249" s="201"/>
      <c r="AZ249" s="201"/>
      <c r="BA249" s="201"/>
      <c r="BB249" s="201"/>
      <c r="BC249" s="201"/>
      <c r="BD249" s="201"/>
      <c r="BE249" s="201"/>
      <c r="BF249" s="201"/>
      <c r="BG249" s="201"/>
      <c r="BH249" s="201"/>
      <c r="BI249" s="201"/>
      <c r="BJ249" s="201"/>
      <c r="BK249" s="201"/>
      <c r="BL249" s="201"/>
      <c r="BM249" s="201"/>
      <c r="BN249" s="201"/>
      <c r="BO249" s="201"/>
      <c r="BP249" s="201"/>
      <c r="BQ249" s="201"/>
      <c r="BR249" s="201"/>
      <c r="BS249" s="201"/>
      <c r="BT249" s="201"/>
      <c r="BU249" s="201"/>
      <c r="BV249" s="201"/>
      <c r="BW249" s="201"/>
      <c r="BX249" s="201"/>
      <c r="BY249" s="201"/>
      <c r="BZ249" s="201"/>
      <c r="CA249" s="201"/>
      <c r="CB249" s="201"/>
      <c r="CC249" s="201"/>
      <c r="CD249" s="201"/>
      <c r="CE249" s="201"/>
    </row>
    <row r="250" customFormat="false" ht="15" hidden="false" customHeight="false" outlineLevel="0" collapsed="false">
      <c r="A250" s="203"/>
      <c r="B250" s="216" t="s">
        <v>42</v>
      </c>
      <c r="C250" s="219"/>
      <c r="D250" s="273"/>
      <c r="E250" s="171" t="n">
        <f aca="false">IF(E$236=0,"-",SUM(E238:E240))</f>
        <v>0</v>
      </c>
      <c r="F250" s="171" t="n">
        <f aca="false">IF(F$236=0,"-",SUM(F238:F240))</f>
        <v>0</v>
      </c>
      <c r="G250" s="171" t="n">
        <f aca="false">IF(G$236=0,"-",SUM(G238:G240))</f>
        <v>0</v>
      </c>
      <c r="H250" s="171" t="n">
        <f aca="false">IF(H$236=0,"-",SUM(H238:H240))</f>
        <v>0</v>
      </c>
      <c r="I250" s="171" t="n">
        <f aca="false">IF(I$236=0,"-",SUM(I238:I240))</f>
        <v>0</v>
      </c>
      <c r="J250" s="171" t="n">
        <f aca="false">IF(J$236=0,"-",SUM(J238:J240))</f>
        <v>0</v>
      </c>
      <c r="K250" s="171" t="n">
        <f aca="false">IF(K$236=0,"-",SUM(K238:K240))</f>
        <v>0</v>
      </c>
      <c r="L250" s="171" t="n">
        <f aca="false">IF(L$236=0,"-",SUM(L238:L240))</f>
        <v>0</v>
      </c>
      <c r="M250" s="171" t="n">
        <f aca="false">IF(M$236=0,"-",SUM(M238:M240))</f>
        <v>0</v>
      </c>
      <c r="N250" s="171" t="n">
        <f aca="false">IF(N$236=0,"-",SUM(N238:N240))</f>
        <v>0</v>
      </c>
      <c r="O250" s="171" t="n">
        <f aca="false">IF(O$236=0,"-",SUM(O238:O240))</f>
        <v>0</v>
      </c>
      <c r="P250" s="171" t="n">
        <f aca="false">IF(P$236=0,"-",SUM(P238:P240))</f>
        <v>0</v>
      </c>
      <c r="Q250" s="171" t="n">
        <f aca="false">IF(Q$236=0,"-",SUM(Q238:Q240))</f>
        <v>0</v>
      </c>
      <c r="R250" s="171" t="n">
        <f aca="false">IF(R$236=0,"-",SUM(R238:R240))</f>
        <v>0</v>
      </c>
      <c r="S250" s="171" t="n">
        <f aca="false">IF(S$236=0,"-",SUM(S238:S240))</f>
        <v>0</v>
      </c>
      <c r="T250" s="171" t="n">
        <f aca="false">IF(T$236=0,"-",SUM(T238:T240))</f>
        <v>0</v>
      </c>
      <c r="U250" s="171" t="n">
        <f aca="false">IF(U$236=0,"-",SUM(U238:U240))</f>
        <v>0</v>
      </c>
      <c r="V250" s="171" t="n">
        <f aca="false">IF(V$236=0,"-",SUM(V238:V240))</f>
        <v>0</v>
      </c>
      <c r="W250" s="171" t="n">
        <f aca="false">IF(W$236=0,"-",SUM(W238:W240))</f>
        <v>0</v>
      </c>
      <c r="X250" s="171" t="n">
        <f aca="false">IF(X$236=0,"-",SUM(X238:X240))</f>
        <v>0</v>
      </c>
      <c r="Y250" s="171" t="n">
        <f aca="false">IF(Y$236=0,"-",SUM(Y238:Y240))</f>
        <v>0</v>
      </c>
      <c r="Z250" s="171" t="n">
        <f aca="false">IF(Z$236=0,"-",SUM(Z238:Z240))</f>
        <v>0</v>
      </c>
      <c r="AA250" s="171" t="n">
        <f aca="false">IF(AA$236=0,"-",SUM(AA238:AA240))</f>
        <v>0</v>
      </c>
      <c r="AB250" s="171" t="n">
        <f aca="false">IF(AB$236=0,"-",SUM(AB238:AB240))</f>
        <v>0</v>
      </c>
      <c r="AC250" s="171" t="n">
        <f aca="false">IF(AC$236=0,"-",SUM(AC238:AC240))</f>
        <v>0</v>
      </c>
      <c r="AD250" s="171" t="n">
        <f aca="false">IF(AD$236=0,"-",SUM(AD238:AD240))</f>
        <v>0</v>
      </c>
      <c r="AE250" s="171" t="n">
        <f aca="false">IF(AE$236=0,"-",SUM(AE238:AE240))</f>
        <v>0</v>
      </c>
      <c r="AF250" s="171" t="n">
        <f aca="false">IF(AF$236=0,"-",SUM(AF238:AF240))</f>
        <v>0</v>
      </c>
      <c r="AG250" s="171" t="n">
        <f aca="false">IF(AG$236=0,"-",SUM(AG238:AG240))</f>
        <v>0</v>
      </c>
      <c r="AH250" s="171" t="n">
        <f aca="false">IF(AH$236=0,"-",SUM(AH238:AH240))</f>
        <v>0</v>
      </c>
      <c r="AI250" s="171" t="n">
        <f aca="false">IF(AI$236=0,"-",SUM(AI238:AI240))</f>
        <v>0</v>
      </c>
      <c r="AJ250" s="171" t="n">
        <f aca="false">IF(AJ$236=0,"-",SUM(AJ238:AJ240))</f>
        <v>0</v>
      </c>
      <c r="AK250" s="171" t="n">
        <f aca="false">IF(AK$236=0,"-",SUM(AK238:AK240))</f>
        <v>0</v>
      </c>
      <c r="AL250" s="171" t="n">
        <f aca="false">IF(AL$236=0,"-",SUM(AL238:AL240))</f>
        <v>0</v>
      </c>
      <c r="AM250" s="299"/>
      <c r="AN250" s="201"/>
      <c r="AO250" s="201"/>
      <c r="AP250" s="201"/>
      <c r="AQ250" s="201"/>
      <c r="AR250" s="201"/>
      <c r="AS250" s="201"/>
      <c r="AT250" s="201"/>
      <c r="AU250" s="201"/>
      <c r="AV250" s="201"/>
      <c r="AW250" s="201"/>
      <c r="AX250" s="201"/>
      <c r="AY250" s="201"/>
      <c r="AZ250" s="201"/>
      <c r="BA250" s="201"/>
      <c r="BB250" s="201"/>
      <c r="BC250" s="201"/>
      <c r="BD250" s="201"/>
      <c r="BE250" s="201"/>
      <c r="BF250" s="201"/>
      <c r="BG250" s="201"/>
      <c r="BH250" s="201"/>
      <c r="BI250" s="201"/>
      <c r="BJ250" s="201"/>
      <c r="BK250" s="201"/>
      <c r="BL250" s="201"/>
      <c r="BM250" s="201"/>
      <c r="BN250" s="201"/>
      <c r="BO250" s="201"/>
      <c r="BP250" s="201"/>
      <c r="BQ250" s="201"/>
      <c r="BR250" s="201"/>
      <c r="BS250" s="201"/>
      <c r="BT250" s="201"/>
      <c r="BU250" s="201"/>
      <c r="BV250" s="201"/>
      <c r="BW250" s="201"/>
      <c r="BX250" s="201"/>
      <c r="BY250" s="201"/>
      <c r="BZ250" s="201"/>
      <c r="CA250" s="201"/>
      <c r="CB250" s="201"/>
      <c r="CC250" s="201"/>
      <c r="CD250" s="201"/>
      <c r="CE250" s="201"/>
    </row>
    <row r="251" customFormat="false" ht="15" hidden="false" customHeight="false" outlineLevel="0" collapsed="false">
      <c r="A251" s="203"/>
      <c r="B251" s="216" t="s">
        <v>108</v>
      </c>
      <c r="C251" s="219"/>
      <c r="D251" s="273"/>
      <c r="E251" s="220" t="str">
        <f aca="false">IF(OR(E$236=0,E$236="-"),"-",E250/E246)</f>
        <v>-</v>
      </c>
      <c r="F251" s="220" t="str">
        <f aca="false">IF(OR(F$236=0,F$236="-"),"-",F250/F246)</f>
        <v>-</v>
      </c>
      <c r="G251" s="220" t="str">
        <f aca="false">IF(OR(G$236=0,G$236="-"),"-",G250/G246)</f>
        <v>-</v>
      </c>
      <c r="H251" s="220" t="str">
        <f aca="false">IF(OR(H$236=0,H$236="-"),"-",H250/H246)</f>
        <v>-</v>
      </c>
      <c r="I251" s="220" t="str">
        <f aca="false">IF(OR(I$236=0,I$236="-"),"-",I250/I246)</f>
        <v>-</v>
      </c>
      <c r="J251" s="220" t="str">
        <f aca="false">IF(OR(J$236=0,J$236="-"),"-",J250/J246)</f>
        <v>-</v>
      </c>
      <c r="K251" s="220" t="str">
        <f aca="false">IF(OR(K$236=0,K$236="-"),"-",K250/K246)</f>
        <v>-</v>
      </c>
      <c r="L251" s="220" t="str">
        <f aca="false">IF(OR(L$236=0,L$236="-"),"-",L250/L246)</f>
        <v>-</v>
      </c>
      <c r="M251" s="220" t="str">
        <f aca="false">IF(OR(M$236=0,M$236="-"),"-",M250/M246)</f>
        <v>-</v>
      </c>
      <c r="N251" s="220" t="str">
        <f aca="false">IF(OR(N$236=0,N$236="-"),"-",N250/N246)</f>
        <v>-</v>
      </c>
      <c r="O251" s="220" t="str">
        <f aca="false">IF(OR(O$236=0,O$236="-"),"-",O250/O246)</f>
        <v>-</v>
      </c>
      <c r="P251" s="220" t="str">
        <f aca="false">IF(OR(P$236=0,P$236="-"),"-",P250/P246)</f>
        <v>-</v>
      </c>
      <c r="Q251" s="220" t="str">
        <f aca="false">IF(OR(Q$236=0,Q$236="-"),"-",Q250/Q246)</f>
        <v>-</v>
      </c>
      <c r="R251" s="220" t="str">
        <f aca="false">IF(OR(R$236=0,R$236="-"),"-",R250/R246)</f>
        <v>-</v>
      </c>
      <c r="S251" s="220" t="str">
        <f aca="false">IF(OR(S$236=0,S$236="-"),"-",S250/S246)</f>
        <v>-</v>
      </c>
      <c r="T251" s="220" t="str">
        <f aca="false">IF(OR(T$236=0,T$236="-"),"-",T250/T246)</f>
        <v>-</v>
      </c>
      <c r="U251" s="220" t="str">
        <f aca="false">IF(OR(U$236=0,U$236="-"),"-",U250/U246)</f>
        <v>-</v>
      </c>
      <c r="V251" s="220" t="str">
        <f aca="false">IF(OR(V$236=0,V$236="-"),"-",V250/V246)</f>
        <v>-</v>
      </c>
      <c r="W251" s="220" t="str">
        <f aca="false">IF(OR(W$236=0,W$236="-"),"-",W250/W246)</f>
        <v>-</v>
      </c>
      <c r="X251" s="220" t="str">
        <f aca="false">IF(OR(X$236=0,X$236="-"),"-",X250/X246)</f>
        <v>-</v>
      </c>
      <c r="Y251" s="220" t="str">
        <f aca="false">IF(OR(Y$236=0,Y$236="-"),"-",Y250/Y246)</f>
        <v>-</v>
      </c>
      <c r="Z251" s="220" t="str">
        <f aca="false">IF(OR(Z$236=0,Z$236="-"),"-",Z250/Z246)</f>
        <v>-</v>
      </c>
      <c r="AA251" s="220" t="str">
        <f aca="false">IF(OR(AA$236=0,AA$236="-"),"-",AA250/AA246)</f>
        <v>-</v>
      </c>
      <c r="AB251" s="220" t="str">
        <f aca="false">IF(OR(AB$236=0,AB$236="-"),"-",AB250/AB246)</f>
        <v>-</v>
      </c>
      <c r="AC251" s="220" t="str">
        <f aca="false">IF(OR(AC$236=0,AC$236="-"),"-",AC250/AC246)</f>
        <v>-</v>
      </c>
      <c r="AD251" s="220" t="str">
        <f aca="false">IF(OR(AD$236=0,AD$236="-"),"-",AD250/AD246)</f>
        <v>-</v>
      </c>
      <c r="AE251" s="220" t="str">
        <f aca="false">IF(OR(AE$236=0,AE$236="-"),"-",AE250/AE246)</f>
        <v>-</v>
      </c>
      <c r="AF251" s="220" t="str">
        <f aca="false">IF(OR(AF$236=0,AF$236="-"),"-",AF250/AF246)</f>
        <v>-</v>
      </c>
      <c r="AG251" s="220" t="str">
        <f aca="false">IF(OR(AG$236=0,AG$236="-"),"-",AG250/AG246)</f>
        <v>-</v>
      </c>
      <c r="AH251" s="220" t="str">
        <f aca="false">IF(OR(AH$236=0,AH$236="-"),"-",AH250/AH246)</f>
        <v>-</v>
      </c>
      <c r="AI251" s="220" t="str">
        <f aca="false">IF(OR(AI$236=0,AI$236="-"),"-",AI250/AI246)</f>
        <v>-</v>
      </c>
      <c r="AJ251" s="220" t="str">
        <f aca="false">IF(OR(AJ$236=0,AJ$236="-"),"-",AJ250/AJ246)</f>
        <v>-</v>
      </c>
      <c r="AK251" s="220" t="str">
        <f aca="false">IF(OR(AK$236=0,AK$236="-"),"-",AK250/AK246)</f>
        <v>-</v>
      </c>
      <c r="AL251" s="220" t="str">
        <f aca="false">IF(OR(AL$236=0,AL$236="-"),"-",AL250/AL246)</f>
        <v>-</v>
      </c>
      <c r="AM251" s="299"/>
      <c r="AN251" s="201"/>
      <c r="AO251" s="201"/>
      <c r="AP251" s="201"/>
      <c r="AQ251" s="201"/>
      <c r="AR251" s="201"/>
      <c r="AS251" s="201"/>
      <c r="AT251" s="201"/>
      <c r="AU251" s="201"/>
      <c r="AV251" s="201"/>
      <c r="AW251" s="201"/>
      <c r="AX251" s="201"/>
      <c r="AY251" s="201"/>
      <c r="AZ251" s="201"/>
      <c r="BA251" s="201"/>
      <c r="BB251" s="201"/>
      <c r="BC251" s="201"/>
      <c r="BD251" s="201"/>
      <c r="BE251" s="201"/>
      <c r="BF251" s="201"/>
      <c r="BG251" s="201"/>
      <c r="BH251" s="201"/>
      <c r="BI251" s="201"/>
      <c r="BJ251" s="201"/>
      <c r="BK251" s="201"/>
      <c r="BL251" s="201"/>
      <c r="BM251" s="201"/>
      <c r="BN251" s="201"/>
      <c r="BO251" s="201"/>
      <c r="BP251" s="201"/>
      <c r="BQ251" s="201"/>
      <c r="BR251" s="201"/>
      <c r="BS251" s="201"/>
      <c r="BT251" s="201"/>
      <c r="BU251" s="201"/>
      <c r="BV251" s="201"/>
      <c r="BW251" s="201"/>
      <c r="BX251" s="201"/>
      <c r="BY251" s="201"/>
      <c r="BZ251" s="201"/>
      <c r="CA251" s="201"/>
      <c r="CB251" s="201"/>
      <c r="CC251" s="201"/>
      <c r="CD251" s="201"/>
      <c r="CE251" s="201"/>
    </row>
    <row r="252" customFormat="false" ht="15" hidden="false" customHeight="false" outlineLevel="0" collapsed="false">
      <c r="A252" s="203"/>
      <c r="B252" s="216" t="s">
        <v>109</v>
      </c>
      <c r="C252" s="219"/>
      <c r="D252" s="273"/>
      <c r="E252" s="171" t="n">
        <f aca="false">IF(E$236=0,"-",SUM(E241:E242))</f>
        <v>0</v>
      </c>
      <c r="F252" s="171" t="n">
        <f aca="false">IF(F$236=0,"-",SUM(F241:F242))</f>
        <v>0</v>
      </c>
      <c r="G252" s="171" t="n">
        <f aca="false">IF(G$236=0,"-",SUM(G241:G242))</f>
        <v>0</v>
      </c>
      <c r="H252" s="171" t="n">
        <f aca="false">IF(H$236=0,"-",SUM(H241:H242))</f>
        <v>0</v>
      </c>
      <c r="I252" s="171" t="n">
        <f aca="false">IF(I$236=0,"-",SUM(I241:I242))</f>
        <v>0</v>
      </c>
      <c r="J252" s="171" t="n">
        <f aca="false">IF(J$236=0,"-",SUM(J241:J242))</f>
        <v>0</v>
      </c>
      <c r="K252" s="171" t="n">
        <f aca="false">IF(K$236=0,"-",SUM(K241:K242))</f>
        <v>0</v>
      </c>
      <c r="L252" s="171" t="n">
        <f aca="false">IF(L$236=0,"-",SUM(L241:L242))</f>
        <v>0</v>
      </c>
      <c r="M252" s="171" t="n">
        <f aca="false">IF(M$236=0,"-",SUM(M241:M242))</f>
        <v>0</v>
      </c>
      <c r="N252" s="171" t="n">
        <f aca="false">IF(N$236=0,"-",SUM(N241:N242))</f>
        <v>0</v>
      </c>
      <c r="O252" s="171" t="n">
        <f aca="false">IF(O$236=0,"-",SUM(O241:O242))</f>
        <v>0</v>
      </c>
      <c r="P252" s="171" t="n">
        <f aca="false">IF(P$236=0,"-",SUM(P241:P242))</f>
        <v>0</v>
      </c>
      <c r="Q252" s="171" t="n">
        <f aca="false">IF(Q$236=0,"-",SUM(Q241:Q242))</f>
        <v>0</v>
      </c>
      <c r="R252" s="171" t="n">
        <f aca="false">IF(R$236=0,"-",SUM(R241:R242))</f>
        <v>0</v>
      </c>
      <c r="S252" s="171" t="n">
        <f aca="false">IF(S$236=0,"-",SUM(S241:S242))</f>
        <v>0</v>
      </c>
      <c r="T252" s="171" t="n">
        <f aca="false">IF(T$236=0,"-",SUM(T241:T242))</f>
        <v>0</v>
      </c>
      <c r="U252" s="171" t="n">
        <f aca="false">IF(U$236=0,"-",SUM(U241:U242))</f>
        <v>0</v>
      </c>
      <c r="V252" s="171" t="n">
        <f aca="false">IF(V$236=0,"-",SUM(V241:V242))</f>
        <v>0</v>
      </c>
      <c r="W252" s="171" t="n">
        <f aca="false">IF(W$236=0,"-",SUM(W241:W242))</f>
        <v>0</v>
      </c>
      <c r="X252" s="171" t="n">
        <f aca="false">IF(X$236=0,"-",SUM(X241:X242))</f>
        <v>0</v>
      </c>
      <c r="Y252" s="171" t="n">
        <f aca="false">IF(Y$236=0,"-",SUM(Y241:Y242))</f>
        <v>0</v>
      </c>
      <c r="Z252" s="171" t="n">
        <f aca="false">IF(Z$236=0,"-",SUM(Z241:Z242))</f>
        <v>0</v>
      </c>
      <c r="AA252" s="171" t="n">
        <f aca="false">IF(AA$236=0,"-",SUM(AA241:AA242))</f>
        <v>0</v>
      </c>
      <c r="AB252" s="171" t="n">
        <f aca="false">IF(AB$236=0,"-",SUM(AB241:AB242))</f>
        <v>0</v>
      </c>
      <c r="AC252" s="171" t="n">
        <f aca="false">IF(AC$236=0,"-",SUM(AC241:AC242))</f>
        <v>0</v>
      </c>
      <c r="AD252" s="171" t="n">
        <f aca="false">IF(AD$236=0,"-",SUM(AD241:AD242))</f>
        <v>0</v>
      </c>
      <c r="AE252" s="171" t="n">
        <f aca="false">IF(AE$236=0,"-",SUM(AE241:AE242))</f>
        <v>0</v>
      </c>
      <c r="AF252" s="171" t="n">
        <f aca="false">IF(AF$236=0,"-",SUM(AF241:AF242))</f>
        <v>0</v>
      </c>
      <c r="AG252" s="171" t="n">
        <f aca="false">IF(AG$236=0,"-",SUM(AG241:AG242))</f>
        <v>0</v>
      </c>
      <c r="AH252" s="171" t="n">
        <f aca="false">IF(AH$236=0,"-",SUM(AH241:AH242))</f>
        <v>0</v>
      </c>
      <c r="AI252" s="171" t="n">
        <f aca="false">IF(AI$236=0,"-",SUM(AI241:AI242))</f>
        <v>0</v>
      </c>
      <c r="AJ252" s="171" t="n">
        <f aca="false">IF(AJ$236=0,"-",SUM(AJ241:AJ242))</f>
        <v>0</v>
      </c>
      <c r="AK252" s="171" t="n">
        <f aca="false">IF(AK$236=0,"-",SUM(AK241:AK242))</f>
        <v>0</v>
      </c>
      <c r="AL252" s="171" t="n">
        <f aca="false">IF(AL$236=0,"-",SUM(AL241:AL242))</f>
        <v>0</v>
      </c>
      <c r="AM252" s="299"/>
      <c r="AN252" s="201"/>
      <c r="AO252" s="201"/>
      <c r="AP252" s="201"/>
      <c r="AQ252" s="201"/>
      <c r="AR252" s="201"/>
      <c r="AS252" s="201"/>
      <c r="AT252" s="201"/>
      <c r="AU252" s="201"/>
      <c r="AV252" s="201"/>
      <c r="AW252" s="201"/>
      <c r="AX252" s="201"/>
      <c r="AY252" s="201"/>
      <c r="AZ252" s="201"/>
      <c r="BA252" s="201"/>
      <c r="BB252" s="201"/>
      <c r="BC252" s="201"/>
      <c r="BD252" s="201"/>
      <c r="BE252" s="201"/>
      <c r="BF252" s="201"/>
      <c r="BG252" s="201"/>
      <c r="BH252" s="201"/>
      <c r="BI252" s="201"/>
      <c r="BJ252" s="201"/>
      <c r="BK252" s="201"/>
      <c r="BL252" s="201"/>
      <c r="BM252" s="201"/>
      <c r="BN252" s="201"/>
      <c r="BO252" s="201"/>
      <c r="BP252" s="201"/>
      <c r="BQ252" s="201"/>
      <c r="BR252" s="201"/>
      <c r="BS252" s="201"/>
      <c r="BT252" s="201"/>
      <c r="BU252" s="201"/>
      <c r="BV252" s="201"/>
      <c r="BW252" s="201"/>
      <c r="BX252" s="201"/>
      <c r="BY252" s="201"/>
      <c r="BZ252" s="201"/>
      <c r="CA252" s="201"/>
      <c r="CB252" s="201"/>
      <c r="CC252" s="201"/>
      <c r="CD252" s="201"/>
      <c r="CE252" s="201"/>
    </row>
    <row r="253" customFormat="false" ht="15" hidden="false" customHeight="false" outlineLevel="0" collapsed="false">
      <c r="A253" s="203"/>
      <c r="B253" s="216" t="s">
        <v>110</v>
      </c>
      <c r="C253" s="219"/>
      <c r="D253" s="273"/>
      <c r="E253" s="171" t="n">
        <f aca="false">IF(E$236=0,"-",SUM(E243:E245))</f>
        <v>0</v>
      </c>
      <c r="F253" s="171" t="n">
        <f aca="false">IF(F$236=0,"-",SUM(F243:F245))</f>
        <v>0</v>
      </c>
      <c r="G253" s="171" t="n">
        <f aca="false">IF(G$236=0,"-",SUM(G243:G245))</f>
        <v>0</v>
      </c>
      <c r="H253" s="171" t="n">
        <f aca="false">IF(H$236=0,"-",SUM(H243:H245))</f>
        <v>0</v>
      </c>
      <c r="I253" s="171" t="n">
        <f aca="false">IF(I$236=0,"-",SUM(I243:I245))</f>
        <v>0</v>
      </c>
      <c r="J253" s="171" t="n">
        <f aca="false">IF(J$236=0,"-",SUM(J243:J245))</f>
        <v>0</v>
      </c>
      <c r="K253" s="171" t="n">
        <f aca="false">IF(K$236=0,"-",SUM(K243:K245))</f>
        <v>0</v>
      </c>
      <c r="L253" s="171" t="n">
        <f aca="false">IF(L$236=0,"-",SUM(L243:L245))</f>
        <v>0</v>
      </c>
      <c r="M253" s="171" t="n">
        <f aca="false">IF(M$236=0,"-",SUM(M243:M245))</f>
        <v>0</v>
      </c>
      <c r="N253" s="171" t="n">
        <f aca="false">IF(N$236=0,"-",SUM(N243:N245))</f>
        <v>0</v>
      </c>
      <c r="O253" s="171" t="n">
        <f aca="false">IF(O$236=0,"-",SUM(O243:O245))</f>
        <v>0</v>
      </c>
      <c r="P253" s="171" t="n">
        <f aca="false">IF(P$236=0,"-",SUM(P243:P245))</f>
        <v>0</v>
      </c>
      <c r="Q253" s="171" t="n">
        <f aca="false">IF(Q$236=0,"-",SUM(Q243:Q245))</f>
        <v>0</v>
      </c>
      <c r="R253" s="171" t="n">
        <f aca="false">IF(R$236=0,"-",SUM(R243:R245))</f>
        <v>0</v>
      </c>
      <c r="S253" s="171" t="n">
        <f aca="false">IF(S$236=0,"-",SUM(S243:S245))</f>
        <v>0</v>
      </c>
      <c r="T253" s="171" t="n">
        <f aca="false">IF(T$236=0,"-",SUM(T243:T245))</f>
        <v>0</v>
      </c>
      <c r="U253" s="171" t="n">
        <f aca="false">IF(U$236=0,"-",SUM(U243:U245))</f>
        <v>0</v>
      </c>
      <c r="V253" s="171" t="n">
        <f aca="false">IF(V$236=0,"-",SUM(V243:V245))</f>
        <v>0</v>
      </c>
      <c r="W253" s="171" t="n">
        <f aca="false">IF(W$236=0,"-",SUM(W243:W245))</f>
        <v>0</v>
      </c>
      <c r="X253" s="171" t="n">
        <f aca="false">IF(X$236=0,"-",SUM(X243:X245))</f>
        <v>0</v>
      </c>
      <c r="Y253" s="171" t="n">
        <f aca="false">IF(Y$236=0,"-",SUM(Y243:Y245))</f>
        <v>0</v>
      </c>
      <c r="Z253" s="171" t="n">
        <f aca="false">IF(Z$236=0,"-",SUM(Z243:Z245))</f>
        <v>0</v>
      </c>
      <c r="AA253" s="171" t="n">
        <f aca="false">IF(AA$236=0,"-",SUM(AA243:AA245))</f>
        <v>0</v>
      </c>
      <c r="AB253" s="171" t="n">
        <f aca="false">IF(AB$236=0,"-",SUM(AB243:AB245))</f>
        <v>0</v>
      </c>
      <c r="AC253" s="171" t="n">
        <f aca="false">IF(AC$236=0,"-",SUM(AC243:AC245))</f>
        <v>0</v>
      </c>
      <c r="AD253" s="171" t="n">
        <f aca="false">IF(AD$236=0,"-",SUM(AD243:AD245))</f>
        <v>0</v>
      </c>
      <c r="AE253" s="171" t="n">
        <f aca="false">IF(AE$236=0,"-",SUM(AE243:AE245))</f>
        <v>0</v>
      </c>
      <c r="AF253" s="171" t="n">
        <f aca="false">IF(AF$236=0,"-",SUM(AF243:AF245))</f>
        <v>0</v>
      </c>
      <c r="AG253" s="171" t="n">
        <f aca="false">IF(AG$236=0,"-",SUM(AG243:AG245))</f>
        <v>0</v>
      </c>
      <c r="AH253" s="171" t="n">
        <f aca="false">IF(AH$236=0,"-",SUM(AH243:AH245))</f>
        <v>0</v>
      </c>
      <c r="AI253" s="171" t="n">
        <f aca="false">IF(AI$236=0,"-",SUM(AI243:AI245))</f>
        <v>0</v>
      </c>
      <c r="AJ253" s="171" t="n">
        <f aca="false">IF(AJ$236=0,"-",SUM(AJ243:AJ245))</f>
        <v>0</v>
      </c>
      <c r="AK253" s="171" t="n">
        <f aca="false">IF(AK$236=0,"-",SUM(AK243:AK245))</f>
        <v>0</v>
      </c>
      <c r="AL253" s="171" t="n">
        <f aca="false">IF(AL$236=0,"-",SUM(AL243:AL245))</f>
        <v>0</v>
      </c>
      <c r="AM253" s="299"/>
      <c r="AN253" s="201"/>
      <c r="AO253" s="201"/>
      <c r="AP253" s="201"/>
      <c r="AQ253" s="201"/>
      <c r="AR253" s="201"/>
      <c r="AS253" s="201"/>
      <c r="AT253" s="201"/>
      <c r="AU253" s="201"/>
      <c r="AV253" s="201"/>
      <c r="AW253" s="201"/>
      <c r="AX253" s="201"/>
      <c r="AY253" s="201"/>
      <c r="AZ253" s="201"/>
      <c r="BA253" s="201"/>
      <c r="BB253" s="201"/>
      <c r="BC253" s="201"/>
      <c r="BD253" s="201"/>
      <c r="BE253" s="201"/>
      <c r="BF253" s="201"/>
      <c r="BG253" s="201"/>
      <c r="BH253" s="201"/>
      <c r="BI253" s="201"/>
      <c r="BJ253" s="201"/>
      <c r="BK253" s="201"/>
      <c r="BL253" s="201"/>
      <c r="BM253" s="201"/>
      <c r="BN253" s="201"/>
      <c r="BO253" s="201"/>
      <c r="BP253" s="201"/>
      <c r="BQ253" s="201"/>
      <c r="BR253" s="201"/>
      <c r="BS253" s="201"/>
      <c r="BT253" s="201"/>
      <c r="BU253" s="201"/>
      <c r="BV253" s="201"/>
      <c r="BW253" s="201"/>
      <c r="BX253" s="201"/>
      <c r="BY253" s="201"/>
      <c r="BZ253" s="201"/>
      <c r="CA253" s="201"/>
      <c r="CB253" s="201"/>
      <c r="CC253" s="201"/>
      <c r="CD253" s="201"/>
      <c r="CE253" s="201"/>
    </row>
    <row r="254" customFormat="false" ht="13.8" hidden="false" customHeight="false" outlineLevel="0" collapsed="false">
      <c r="A254" s="203"/>
      <c r="B254" s="160" t="s">
        <v>111</v>
      </c>
      <c r="C254" s="168"/>
      <c r="D254" s="170"/>
      <c r="E254" s="220" t="str">
        <f aca="false">IF(OR(E$236=0,E$236="-"),"-",E253/E246)</f>
        <v>-</v>
      </c>
      <c r="F254" s="220" t="str">
        <f aca="false">IF(OR(F$236=0,F$236="-"),"-",F253/F246)</f>
        <v>-</v>
      </c>
      <c r="G254" s="220" t="str">
        <f aca="false">IF(OR(G$236=0,G$236="-"),"-",G253/G246)</f>
        <v>-</v>
      </c>
      <c r="H254" s="220" t="str">
        <f aca="false">IF(OR(H$236=0,H$236="-"),"-",H253/H246)</f>
        <v>-</v>
      </c>
      <c r="I254" s="220" t="str">
        <f aca="false">IF(OR(I$236=0,I$236="-"),"-",I253/I246)</f>
        <v>-</v>
      </c>
      <c r="J254" s="220" t="str">
        <f aca="false">IF(OR(J$236=0,J$236="-"),"-",J253/J246)</f>
        <v>-</v>
      </c>
      <c r="K254" s="220" t="str">
        <f aca="false">IF(OR(K$236=0,K$236="-"),"-",K253/K246)</f>
        <v>-</v>
      </c>
      <c r="L254" s="220" t="str">
        <f aca="false">IF(OR(L$236=0,L$236="-"),"-",L253/L246)</f>
        <v>-</v>
      </c>
      <c r="M254" s="220" t="str">
        <f aca="false">IF(OR(M$236=0,M$236="-"),"-",M253/M246)</f>
        <v>-</v>
      </c>
      <c r="N254" s="220" t="str">
        <f aca="false">IF(OR(N$236=0,N$236="-"),"-",N253/N246)</f>
        <v>-</v>
      </c>
      <c r="O254" s="220" t="str">
        <f aca="false">IF(OR(O$236=0,O$236="-"),"-",O253/O246)</f>
        <v>-</v>
      </c>
      <c r="P254" s="220" t="str">
        <f aca="false">IF(OR(P$236=0,P$236="-"),"-",P253/P246)</f>
        <v>-</v>
      </c>
      <c r="Q254" s="220" t="str">
        <f aca="false">IF(OR(Q$236=0,Q$236="-"),"-",Q253/Q246)</f>
        <v>-</v>
      </c>
      <c r="R254" s="220" t="str">
        <f aca="false">IF(OR(R$236=0,R$236="-"),"-",R253/R246)</f>
        <v>-</v>
      </c>
      <c r="S254" s="220" t="str">
        <f aca="false">IF(OR(S$236=0,S$236="-"),"-",S253/S246)</f>
        <v>-</v>
      </c>
      <c r="T254" s="220" t="str">
        <f aca="false">IF(OR(T$236=0,T$236="-"),"-",T253/T246)</f>
        <v>-</v>
      </c>
      <c r="U254" s="220" t="str">
        <f aca="false">IF(OR(U$236=0,U$236="-"),"-",U253/U246)</f>
        <v>-</v>
      </c>
      <c r="V254" s="220" t="str">
        <f aca="false">IF(OR(V$236=0,V$236="-"),"-",V253/V246)</f>
        <v>-</v>
      </c>
      <c r="W254" s="220" t="str">
        <f aca="false">IF(OR(W$236=0,W$236="-"),"-",W253/W246)</f>
        <v>-</v>
      </c>
      <c r="X254" s="220" t="str">
        <f aca="false">IF(OR(X$236=0,X$236="-"),"-",X253/X246)</f>
        <v>-</v>
      </c>
      <c r="Y254" s="220" t="str">
        <f aca="false">IF(OR(Y$236=0,Y$236="-"),"-",Y253/Y246)</f>
        <v>-</v>
      </c>
      <c r="Z254" s="220" t="str">
        <f aca="false">IF(OR(Z$236=0,Z$236="-"),"-",Z253/Z246)</f>
        <v>-</v>
      </c>
      <c r="AA254" s="220" t="str">
        <f aca="false">IF(OR(AA$236=0,AA$236="-"),"-",AA253/AA246)</f>
        <v>-</v>
      </c>
      <c r="AB254" s="220" t="str">
        <f aca="false">IF(OR(AB$236=0,AB$236="-"),"-",AB253/AB246)</f>
        <v>-</v>
      </c>
      <c r="AC254" s="220" t="str">
        <f aca="false">IF(OR(AC$236=0,AC$236="-"),"-",AC253/AC246)</f>
        <v>-</v>
      </c>
      <c r="AD254" s="220" t="str">
        <f aca="false">IF(OR(AD$236=0,AD$236="-"),"-",AD253/AD246)</f>
        <v>-</v>
      </c>
      <c r="AE254" s="220" t="str">
        <f aca="false">IF(OR(AE$236=0,AE$236="-"),"-",AE253/AE246)</f>
        <v>-</v>
      </c>
      <c r="AF254" s="220" t="str">
        <f aca="false">IF(OR(AF$236=0,AF$236="-"),"-",AF253/AF246)</f>
        <v>-</v>
      </c>
      <c r="AG254" s="220" t="str">
        <f aca="false">IF(OR(AG$236=0,AG$236="-"),"-",AG253/AG246)</f>
        <v>-</v>
      </c>
      <c r="AH254" s="220" t="str">
        <f aca="false">IF(OR(AH$236=0,AH$236="-"),"-",AH253/AH246)</f>
        <v>-</v>
      </c>
      <c r="AI254" s="220" t="str">
        <f aca="false">IF(OR(AI$236=0,AI$236="-"),"-",AI253/AI246)</f>
        <v>-</v>
      </c>
      <c r="AJ254" s="220" t="str">
        <f aca="false">IF(OR(AJ$236=0,AJ$236="-"),"-",AJ253/AJ246)</f>
        <v>-</v>
      </c>
      <c r="AK254" s="220" t="str">
        <f aca="false">IF(OR(AK$236=0,AK$236="-"),"-",AK253/AK246)</f>
        <v>-</v>
      </c>
      <c r="AL254" s="220" t="str">
        <f aca="false">IF(OR(AL$236=0,AL$236="-"),"-",AL253/AL246)</f>
        <v>-</v>
      </c>
      <c r="AM254" s="299"/>
      <c r="AN254" s="201"/>
      <c r="AO254" s="201"/>
      <c r="AP254" s="201"/>
      <c r="AQ254" s="201"/>
      <c r="AR254" s="201"/>
      <c r="AS254" s="201"/>
      <c r="AT254" s="201"/>
      <c r="AU254" s="201"/>
      <c r="AV254" s="201"/>
      <c r="AW254" s="201"/>
      <c r="AX254" s="201"/>
      <c r="AY254" s="201"/>
      <c r="AZ254" s="201"/>
      <c r="BA254" s="201"/>
      <c r="BB254" s="201"/>
      <c r="BC254" s="201"/>
      <c r="BD254" s="201"/>
      <c r="BE254" s="201"/>
      <c r="BF254" s="201"/>
      <c r="BG254" s="201"/>
      <c r="BH254" s="201"/>
      <c r="BI254" s="201"/>
      <c r="BJ254" s="201"/>
      <c r="BK254" s="201"/>
      <c r="BL254" s="201"/>
      <c r="BM254" s="201"/>
      <c r="BN254" s="201"/>
      <c r="BO254" s="201"/>
      <c r="BP254" s="201"/>
      <c r="BQ254" s="201"/>
      <c r="BR254" s="201"/>
      <c r="BS254" s="201"/>
      <c r="BT254" s="201"/>
      <c r="BU254" s="201"/>
      <c r="BV254" s="201"/>
      <c r="BW254" s="201"/>
      <c r="BX254" s="201"/>
      <c r="BY254" s="201"/>
      <c r="BZ254" s="201"/>
      <c r="CA254" s="201"/>
      <c r="CB254" s="201"/>
      <c r="CC254" s="201"/>
      <c r="CD254" s="201"/>
      <c r="CE254" s="201"/>
    </row>
    <row r="255" customFormat="false" ht="13.4" hidden="false" customHeight="false" outlineLevel="0" collapsed="false">
      <c r="A255" s="203"/>
      <c r="B255" s="21" t="s">
        <v>112</v>
      </c>
      <c r="C255" s="63"/>
      <c r="D255" s="274"/>
      <c r="E255" s="171" t="n">
        <f aca="false">IF(E$236=0,"-",SUM(E238:E241))</f>
        <v>0</v>
      </c>
      <c r="F255" s="171" t="n">
        <f aca="false">IF(F$236=0,"-",SUM(F238:F241))</f>
        <v>0</v>
      </c>
      <c r="G255" s="171" t="n">
        <f aca="false">IF(G$236=0,"-",SUM(G238:G241))</f>
        <v>0</v>
      </c>
      <c r="H255" s="171" t="n">
        <f aca="false">IF(H$236=0,"-",SUM(H238:H241))</f>
        <v>0</v>
      </c>
      <c r="I255" s="171" t="n">
        <f aca="false">IF(I$236=0,"-",SUM(I238:I241))</f>
        <v>0</v>
      </c>
      <c r="J255" s="171" t="n">
        <f aca="false">IF(J$236=0,"-",SUM(J238:J241))</f>
        <v>0</v>
      </c>
      <c r="K255" s="171" t="n">
        <f aca="false">IF(K$236=0,"-",SUM(K238:K241))</f>
        <v>0</v>
      </c>
      <c r="L255" s="171" t="n">
        <f aca="false">IF(L$236=0,"-",SUM(L238:L241))</f>
        <v>0</v>
      </c>
      <c r="M255" s="171" t="n">
        <f aca="false">IF(M$236=0,"-",SUM(M238:M241))</f>
        <v>0</v>
      </c>
      <c r="N255" s="171" t="n">
        <f aca="false">IF(N$236=0,"-",SUM(N238:N241))</f>
        <v>0</v>
      </c>
      <c r="O255" s="171" t="n">
        <f aca="false">IF(O$236=0,"-",SUM(O238:O241))</f>
        <v>0</v>
      </c>
      <c r="P255" s="171" t="n">
        <f aca="false">IF(P$236=0,"-",SUM(P238:P241))</f>
        <v>0</v>
      </c>
      <c r="Q255" s="171" t="n">
        <f aca="false">IF(Q$236=0,"-",SUM(Q238:Q241))</f>
        <v>0</v>
      </c>
      <c r="R255" s="171" t="n">
        <f aca="false">IF(R$236=0,"-",SUM(R238:R241))</f>
        <v>0</v>
      </c>
      <c r="S255" s="171" t="n">
        <f aca="false">IF(S$236=0,"-",SUM(S238:S241))</f>
        <v>0</v>
      </c>
      <c r="T255" s="171" t="n">
        <f aca="false">IF(T$236=0,"-",SUM(T238:T241))</f>
        <v>0</v>
      </c>
      <c r="U255" s="171" t="n">
        <f aca="false">IF(U$236=0,"-",SUM(U238:U241))</f>
        <v>0</v>
      </c>
      <c r="V255" s="171" t="n">
        <f aca="false">IF(V$236=0,"-",SUM(V238:V241))</f>
        <v>0</v>
      </c>
      <c r="W255" s="171" t="n">
        <f aca="false">IF(W$236=0,"-",SUM(W238:W241))</f>
        <v>0</v>
      </c>
      <c r="X255" s="171" t="n">
        <f aca="false">IF(X$236=0,"-",SUM(X238:X241))</f>
        <v>0</v>
      </c>
      <c r="Y255" s="171" t="n">
        <f aca="false">IF(Y$236=0,"-",SUM(Y238:Y241))</f>
        <v>0</v>
      </c>
      <c r="Z255" s="171" t="n">
        <f aca="false">IF(Z$236=0,"-",SUM(Z238:Z241))</f>
        <v>0</v>
      </c>
      <c r="AA255" s="171" t="n">
        <f aca="false">IF(AA$236=0,"-",SUM(AA238:AA241))</f>
        <v>0</v>
      </c>
      <c r="AB255" s="171" t="n">
        <f aca="false">IF(AB$236=0,"-",SUM(AB238:AB241))</f>
        <v>0</v>
      </c>
      <c r="AC255" s="171" t="n">
        <f aca="false">IF(AC$236=0,"-",SUM(AC238:AC241))</f>
        <v>0</v>
      </c>
      <c r="AD255" s="171" t="n">
        <f aca="false">IF(AD$236=0,"-",SUM(AD238:AD241))</f>
        <v>0</v>
      </c>
      <c r="AE255" s="171" t="n">
        <f aca="false">IF(AE$236=0,"-",SUM(AE238:AE241))</f>
        <v>0</v>
      </c>
      <c r="AF255" s="171" t="n">
        <f aca="false">IF(AF$236=0,"-",SUM(AF238:AF241))</f>
        <v>0</v>
      </c>
      <c r="AG255" s="171" t="n">
        <f aca="false">IF(AG$236=0,"-",SUM(AG238:AG241))</f>
        <v>0</v>
      </c>
      <c r="AH255" s="171" t="n">
        <f aca="false">IF(AH$236=0,"-",SUM(AH238:AH241))</f>
        <v>0</v>
      </c>
      <c r="AI255" s="171" t="n">
        <f aca="false">IF(AI$236=0,"-",SUM(AI238:AI241))</f>
        <v>0</v>
      </c>
      <c r="AJ255" s="171" t="n">
        <f aca="false">IF(AJ$236=0,"-",SUM(AJ238:AJ241))</f>
        <v>0</v>
      </c>
      <c r="AK255" s="171" t="n">
        <f aca="false">IF(AK$236=0,"-",SUM(AK238:AK241))</f>
        <v>0</v>
      </c>
      <c r="AL255" s="171" t="n">
        <f aca="false">IF(AL$236=0,"-",SUM(AL238:AL241))</f>
        <v>0</v>
      </c>
      <c r="AM255" s="299"/>
      <c r="AN255" s="201"/>
      <c r="AO255" s="201"/>
      <c r="AP255" s="201"/>
      <c r="AQ255" s="201"/>
      <c r="AR255" s="201"/>
      <c r="AS255" s="201"/>
      <c r="AT255" s="201"/>
      <c r="AU255" s="201"/>
      <c r="AV255" s="201"/>
      <c r="AW255" s="201"/>
      <c r="AX255" s="201"/>
      <c r="AY255" s="201"/>
      <c r="AZ255" s="201"/>
      <c r="BA255" s="201"/>
      <c r="BB255" s="201"/>
      <c r="BC255" s="201"/>
      <c r="BD255" s="201"/>
      <c r="BE255" s="201"/>
      <c r="BF255" s="201"/>
      <c r="BG255" s="201"/>
      <c r="BH255" s="201"/>
      <c r="BI255" s="201"/>
      <c r="BJ255" s="201"/>
      <c r="BK255" s="201"/>
      <c r="BL255" s="201"/>
      <c r="BM255" s="201"/>
      <c r="BN255" s="201"/>
      <c r="BO255" s="201"/>
      <c r="BP255" s="201"/>
      <c r="BQ255" s="201"/>
      <c r="BR255" s="201"/>
      <c r="BS255" s="201"/>
      <c r="BT255" s="201"/>
      <c r="BU255" s="201"/>
      <c r="BV255" s="201"/>
      <c r="BW255" s="201"/>
      <c r="BX255" s="201"/>
      <c r="BY255" s="201"/>
      <c r="BZ255" s="201"/>
      <c r="CA255" s="201"/>
      <c r="CB255" s="201"/>
      <c r="CC255" s="201"/>
      <c r="CD255" s="201"/>
      <c r="CE255" s="201"/>
    </row>
    <row r="256" customFormat="false" ht="14.15" hidden="false" customHeight="false" outlineLevel="0" collapsed="false">
      <c r="A256" s="203"/>
      <c r="B256" s="216" t="s">
        <v>113</v>
      </c>
      <c r="C256" s="63"/>
      <c r="D256" s="274"/>
      <c r="E256" s="224" t="str">
        <f aca="false">IF(OR(E$236=0,E$236="-"),"-",E255/E246)</f>
        <v>-</v>
      </c>
      <c r="F256" s="224" t="str">
        <f aca="false">IF(OR(F$236=0,F$236="-"),"-",F255/F246)</f>
        <v>-</v>
      </c>
      <c r="G256" s="224" t="str">
        <f aca="false">IF(OR(G$236=0,G$236="-"),"-",G255/G246)</f>
        <v>-</v>
      </c>
      <c r="H256" s="224" t="str">
        <f aca="false">IF(OR(H$236=0,H$236="-"),"-",H255/H246)</f>
        <v>-</v>
      </c>
      <c r="I256" s="224" t="str">
        <f aca="false">IF(OR(I$236=0,I$236="-"),"-",I255/I246)</f>
        <v>-</v>
      </c>
      <c r="J256" s="224" t="str">
        <f aca="false">IF(OR(J$236=0,J$236="-"),"-",J255/J246)</f>
        <v>-</v>
      </c>
      <c r="K256" s="224" t="str">
        <f aca="false">IF(OR(K$236=0,K$236="-"),"-",K255/K246)</f>
        <v>-</v>
      </c>
      <c r="L256" s="224" t="str">
        <f aca="false">IF(OR(L$236=0,L$236="-"),"-",L255/L246)</f>
        <v>-</v>
      </c>
      <c r="M256" s="224" t="str">
        <f aca="false">IF(OR(M$236=0,M$236="-"),"-",M255/M246)</f>
        <v>-</v>
      </c>
      <c r="N256" s="224" t="str">
        <f aca="false">IF(OR(N$236=0,N$236="-"),"-",N255/N246)</f>
        <v>-</v>
      </c>
      <c r="O256" s="224" t="str">
        <f aca="false">IF(OR(O$236=0,O$236="-"),"-",O255/O246)</f>
        <v>-</v>
      </c>
      <c r="P256" s="224" t="str">
        <f aca="false">IF(OR(P$236=0,P$236="-"),"-",P255/P246)</f>
        <v>-</v>
      </c>
      <c r="Q256" s="224" t="str">
        <f aca="false">IF(OR(Q$236=0,Q$236="-"),"-",Q255/Q246)</f>
        <v>-</v>
      </c>
      <c r="R256" s="224" t="str">
        <f aca="false">IF(OR(R$236=0,R$236="-"),"-",R255/R246)</f>
        <v>-</v>
      </c>
      <c r="S256" s="224" t="str">
        <f aca="false">IF(OR(S$236=0,S$236="-"),"-",S255/S246)</f>
        <v>-</v>
      </c>
      <c r="T256" s="224" t="str">
        <f aca="false">IF(OR(T$236=0,T$236="-"),"-",T255/T246)</f>
        <v>-</v>
      </c>
      <c r="U256" s="224" t="str">
        <f aca="false">IF(OR(U$236=0,U$236="-"),"-",U255/U246)</f>
        <v>-</v>
      </c>
      <c r="V256" s="224" t="str">
        <f aca="false">IF(OR(V$236=0,V$236="-"),"-",V255/V246)</f>
        <v>-</v>
      </c>
      <c r="W256" s="224" t="str">
        <f aca="false">IF(OR(W$236=0,W$236="-"),"-",W255/W246)</f>
        <v>-</v>
      </c>
      <c r="X256" s="224" t="str">
        <f aca="false">IF(OR(X$236=0,X$236="-"),"-",X255/X246)</f>
        <v>-</v>
      </c>
      <c r="Y256" s="224" t="str">
        <f aca="false">IF(OR(Y$236=0,Y$236="-"),"-",Y255/Y246)</f>
        <v>-</v>
      </c>
      <c r="Z256" s="224" t="str">
        <f aca="false">IF(OR(Z$236=0,Z$236="-"),"-",Z255/Z246)</f>
        <v>-</v>
      </c>
      <c r="AA256" s="224" t="str">
        <f aca="false">IF(OR(AA$236=0,AA$236="-"),"-",AA255/AA246)</f>
        <v>-</v>
      </c>
      <c r="AB256" s="224" t="str">
        <f aca="false">IF(OR(AB$236=0,AB$236="-"),"-",AB255/AB246)</f>
        <v>-</v>
      </c>
      <c r="AC256" s="224" t="str">
        <f aca="false">IF(OR(AC$236=0,AC$236="-"),"-",AC255/AC246)</f>
        <v>-</v>
      </c>
      <c r="AD256" s="224" t="str">
        <f aca="false">IF(OR(AD$236=0,AD$236="-"),"-",AD255/AD246)</f>
        <v>-</v>
      </c>
      <c r="AE256" s="224" t="str">
        <f aca="false">IF(OR(AE$236=0,AE$236="-"),"-",AE255/AE246)</f>
        <v>-</v>
      </c>
      <c r="AF256" s="224" t="str">
        <f aca="false">IF(OR(AF$236=0,AF$236="-"),"-",AF255/AF246)</f>
        <v>-</v>
      </c>
      <c r="AG256" s="224" t="str">
        <f aca="false">IF(OR(AG$236=0,AG$236="-"),"-",AG255/AG246)</f>
        <v>-</v>
      </c>
      <c r="AH256" s="224" t="str">
        <f aca="false">IF(OR(AH$236=0,AH$236="-"),"-",AH255/AH246)</f>
        <v>-</v>
      </c>
      <c r="AI256" s="224" t="str">
        <f aca="false">IF(OR(AI$236=0,AI$236="-"),"-",AI255/AI246)</f>
        <v>-</v>
      </c>
      <c r="AJ256" s="224" t="str">
        <f aca="false">IF(OR(AJ$236=0,AJ$236="-"),"-",AJ255/AJ246)</f>
        <v>-</v>
      </c>
      <c r="AK256" s="224" t="str">
        <f aca="false">IF(OR(AK$236=0,AK$236="-"),"-",AK255/AK246)</f>
        <v>-</v>
      </c>
      <c r="AL256" s="224" t="str">
        <f aca="false">IF(OR(AL$236=0,AL$236="-"),"-",AL255/AL246)</f>
        <v>-</v>
      </c>
      <c r="AM256" s="299"/>
      <c r="AN256" s="201"/>
      <c r="AO256" s="201"/>
      <c r="AP256" s="201"/>
      <c r="AQ256" s="201"/>
      <c r="AR256" s="201"/>
      <c r="AS256" s="201"/>
      <c r="AT256" s="201"/>
      <c r="AU256" s="201"/>
      <c r="AV256" s="201"/>
      <c r="AW256" s="201"/>
      <c r="AX256" s="201"/>
      <c r="AY256" s="201"/>
      <c r="AZ256" s="201"/>
      <c r="BA256" s="201"/>
      <c r="BB256" s="201"/>
      <c r="BC256" s="201"/>
      <c r="BD256" s="201"/>
      <c r="BE256" s="201"/>
      <c r="BF256" s="201"/>
      <c r="BG256" s="201"/>
      <c r="BH256" s="201"/>
      <c r="BI256" s="201"/>
      <c r="BJ256" s="201"/>
      <c r="BK256" s="201"/>
      <c r="BL256" s="201"/>
      <c r="BM256" s="201"/>
      <c r="BN256" s="201"/>
      <c r="BO256" s="201"/>
      <c r="BP256" s="201"/>
      <c r="BQ256" s="201"/>
      <c r="BR256" s="201"/>
      <c r="BS256" s="201"/>
      <c r="BT256" s="201"/>
      <c r="BU256" s="201"/>
      <c r="BV256" s="201"/>
      <c r="BW256" s="201"/>
      <c r="BX256" s="201"/>
      <c r="BY256" s="201"/>
      <c r="BZ256" s="201"/>
      <c r="CA256" s="201"/>
      <c r="CB256" s="201"/>
      <c r="CC256" s="201"/>
      <c r="CD256" s="201"/>
      <c r="CE256" s="201"/>
    </row>
    <row r="266" customFormat="false" ht="102" hidden="false" customHeight="true" outlineLevel="0" collapsed="false">
      <c r="E266" s="300" t="str">
        <f aca="false">E184</f>
        <v>සිංහල භාෂාව හා සාහිත්‍යය</v>
      </c>
      <c r="F266" s="300" t="str">
        <f aca="false">F184</f>
        <v/>
      </c>
      <c r="G266" s="300" t="str">
        <f aca="false">G184</f>
        <v>බුද්ධ ධර්මය</v>
      </c>
      <c r="H266" s="300" t="str">
        <f aca="false">H184</f>
        <v>කතෝලික ධර්මය</v>
      </c>
      <c r="I266" s="300" t="str">
        <f aca="false">I184</f>
        <v>ක්‍රිස්තියානි ධර්මය (ඉංග්‍රීසි)</v>
      </c>
      <c r="J266" s="300" t="str">
        <f aca="false">J184</f>
        <v/>
      </c>
      <c r="K266" s="300" t="str">
        <f aca="false">K183</f>
        <v>ඉංග්‍රීසි</v>
      </c>
      <c r="L266" s="300" t="str">
        <f aca="false">L183</f>
        <v>ගණිතය</v>
      </c>
      <c r="M266" s="300" t="str">
        <f aca="false">M183</f>
        <v>විද්‍යාව</v>
      </c>
      <c r="N266" s="300" t="str">
        <f aca="false">N183</f>
        <v>ඉතිහාසය</v>
      </c>
      <c r="O266" s="300" t="str">
        <f aca="false">O184</f>
        <v>ව්‍යාපාර හා ගිණුම්කරණ අධ්‍යයනය</v>
      </c>
      <c r="P266" s="300" t="str">
        <f aca="false">P184</f>
        <v>පුරවැසි අධ්‍යාපනය</v>
      </c>
      <c r="Q266" s="300" t="str">
        <f aca="false">Q184</f>
        <v>දෙවන භාෂාවක් ලෙස (දෙමල)</v>
      </c>
      <c r="R266" s="300" t="str">
        <f aca="false">R184</f>
        <v>භුගෝල විද්‍යාව</v>
      </c>
      <c r="S266" s="300" t="str">
        <f aca="false">S184</f>
        <v/>
      </c>
      <c r="T266" s="300" t="str">
        <f aca="false">T184</f>
        <v/>
      </c>
      <c r="U266" s="300" t="str">
        <f aca="false">U184</f>
        <v/>
      </c>
      <c r="V266" s="300" t="str">
        <f aca="false">V184</f>
        <v/>
      </c>
      <c r="W266" s="300" t="str">
        <f aca="false">W184</f>
        <v>චිත්‍ර</v>
      </c>
      <c r="X266" s="300" t="str">
        <f aca="false">X184</f>
        <v>නැටුම් (දේශීය)</v>
      </c>
      <c r="Y266" s="300" t="str">
        <f aca="false">Y184</f>
        <v>සංගීතය (පෙරදිග)</v>
      </c>
      <c r="Z266" s="300" t="str">
        <f aca="false">Z184</f>
        <v>සංගීතය (අපරදිග)</v>
      </c>
      <c r="AA266" s="300" t="str">
        <f aca="false">AA184</f>
        <v>නාට්‍ය හා රංග කලාව (සිංහල)</v>
      </c>
      <c r="AB266" s="300" t="str">
        <f aca="false">AB184</f>
        <v>සාහිත්‍ය රසාස්වාදය (ඉංග්‍රිසි)</v>
      </c>
      <c r="AC266" s="300" t="str">
        <f aca="false">AC184</f>
        <v/>
      </c>
      <c r="AD266" s="300" t="str">
        <f aca="false">AD184</f>
        <v/>
      </c>
      <c r="AE266" s="300" t="str">
        <f aca="false">AE184</f>
        <v>තොරතුරු සන්නිවේදන තාක්ෂණය</v>
      </c>
      <c r="AF266" s="300" t="str">
        <f aca="false">AF184</f>
        <v>සන්නිවේදන මාධ්‍ය අධ්‍ය්‍යනය</v>
      </c>
      <c r="AG266" s="300" t="str">
        <f aca="false">AG184</f>
        <v>සෞඛ්‍ය හා ශාරීරික අධ්‍යාපනය</v>
      </c>
      <c r="AH266" s="300" t="str">
        <f aca="false">AH184</f>
        <v/>
      </c>
      <c r="AI266" s="300" t="str">
        <f aca="false">AI184</f>
        <v/>
      </c>
      <c r="AJ266" s="300" t="str">
        <f aca="false">AJ184</f>
        <v/>
      </c>
      <c r="AK266" s="300" t="str">
        <f aca="false">AK184</f>
        <v/>
      </c>
      <c r="AL266" s="300" t="str">
        <f aca="false">AL184</f>
        <v/>
      </c>
    </row>
    <row r="267" customFormat="false" ht="15" hidden="false" customHeight="true" outlineLevel="0" collapsed="false">
      <c r="B267" s="301" t="s">
        <v>1</v>
      </c>
      <c r="C267" s="301"/>
      <c r="D267" s="301"/>
      <c r="E267" s="301" t="n">
        <f aca="false">IF(E67="-",0,E67)</f>
        <v>0</v>
      </c>
      <c r="F267" s="301" t="n">
        <f aca="false">IF(F67="-",0,F67)</f>
        <v>0</v>
      </c>
      <c r="G267" s="301" t="n">
        <f aca="false">IF(G67="-",0,G67)</f>
        <v>0</v>
      </c>
      <c r="H267" s="301" t="n">
        <f aca="false">IF(H67="-",0,H67)</f>
        <v>0</v>
      </c>
      <c r="I267" s="301" t="n">
        <f aca="false">IF(I67="-",0,I67)</f>
        <v>0</v>
      </c>
      <c r="J267" s="301" t="n">
        <f aca="false">IF(J67="-",0,J67)</f>
        <v>0</v>
      </c>
      <c r="K267" s="301" t="n">
        <f aca="false">IF(K67="-",0,K67)</f>
        <v>0</v>
      </c>
      <c r="L267" s="301" t="n">
        <f aca="false">IF(L67="-",0,L67)</f>
        <v>0</v>
      </c>
      <c r="M267" s="301" t="n">
        <f aca="false">IF(M67="-",0,M67)</f>
        <v>0</v>
      </c>
      <c r="N267" s="301" t="n">
        <f aca="false">IF(N67="-",0,N67)</f>
        <v>0</v>
      </c>
      <c r="O267" s="301" t="n">
        <f aca="false">IF(O67="-",0,O67)</f>
        <v>0</v>
      </c>
      <c r="P267" s="301" t="n">
        <f aca="false">IF(P67="-",0,P67)</f>
        <v>0</v>
      </c>
      <c r="Q267" s="301" t="n">
        <f aca="false">IF(Q67="-",0,Q67)</f>
        <v>0</v>
      </c>
      <c r="R267" s="301" t="n">
        <f aca="false">IF(R67="-",0,R67)</f>
        <v>0</v>
      </c>
      <c r="S267" s="301" t="n">
        <f aca="false">IF(S67="-",0,S67)</f>
        <v>0</v>
      </c>
      <c r="T267" s="301" t="n">
        <f aca="false">IF(T67="-",0,T67)</f>
        <v>0</v>
      </c>
      <c r="U267" s="301" t="n">
        <f aca="false">IF(U67="-",0,U67)</f>
        <v>0</v>
      </c>
      <c r="V267" s="301" t="n">
        <f aca="false">IF(V67="-",0,V67)</f>
        <v>0</v>
      </c>
      <c r="W267" s="301" t="n">
        <f aca="false">IF(W67="-",0,W67)</f>
        <v>0</v>
      </c>
      <c r="X267" s="301" t="n">
        <f aca="false">IF(X67="-",0,X67)</f>
        <v>0</v>
      </c>
      <c r="Y267" s="301" t="n">
        <f aca="false">IF(Y67="-",0,Y67)</f>
        <v>0</v>
      </c>
      <c r="Z267" s="301" t="n">
        <f aca="false">IF(Z67="-",0,Z67)</f>
        <v>0</v>
      </c>
      <c r="AA267" s="301" t="n">
        <f aca="false">IF(AA67="-",0,AA67)</f>
        <v>0</v>
      </c>
      <c r="AB267" s="301" t="n">
        <f aca="false">IF(AB67="-",0,AB67)</f>
        <v>0</v>
      </c>
      <c r="AC267" s="301" t="n">
        <f aca="false">IF(AC67="-",0,AC67)</f>
        <v>0</v>
      </c>
      <c r="AD267" s="301" t="n">
        <f aca="false">IF(AD67="-",0,AD67)</f>
        <v>0</v>
      </c>
      <c r="AE267" s="301" t="n">
        <f aca="false">IF(AE67="-",0,AE67)</f>
        <v>0</v>
      </c>
      <c r="AF267" s="301" t="n">
        <f aca="false">IF(AF67="-",0,AF67)</f>
        <v>0</v>
      </c>
      <c r="AG267" s="301" t="n">
        <f aca="false">IF(AG67="-",0,AG67)</f>
        <v>0</v>
      </c>
      <c r="AH267" s="301" t="n">
        <f aca="false">IF(AH67="-",0,AH67)</f>
        <v>0</v>
      </c>
      <c r="AI267" s="301" t="n">
        <f aca="false">IF(AI67="-",0,AI67)</f>
        <v>0</v>
      </c>
      <c r="AJ267" s="301" t="n">
        <f aca="false">IF(AJ67="-",0,AJ67)</f>
        <v>0</v>
      </c>
      <c r="AK267" s="301" t="n">
        <f aca="false">IF(AK67="-",0,AK67)</f>
        <v>0</v>
      </c>
      <c r="AL267" s="301" t="n">
        <f aca="false">IF(AL67="-",0,AL67)</f>
        <v>0</v>
      </c>
    </row>
    <row r="268" customFormat="false" ht="15" hidden="false" customHeight="true" outlineLevel="0" collapsed="false">
      <c r="B268" s="301" t="s">
        <v>6</v>
      </c>
      <c r="C268" s="301"/>
      <c r="D268" s="301"/>
      <c r="E268" s="301" t="n">
        <f aca="false">IF(E68="-",0,E68)</f>
        <v>0</v>
      </c>
      <c r="F268" s="301" t="n">
        <f aca="false">IF(F68="-",0,F68)</f>
        <v>0</v>
      </c>
      <c r="G268" s="301" t="n">
        <f aca="false">IF(G68="-",0,G68)</f>
        <v>0</v>
      </c>
      <c r="H268" s="301" t="n">
        <f aca="false">IF(H68="-",0,H68)</f>
        <v>0</v>
      </c>
      <c r="I268" s="301" t="n">
        <f aca="false">IF(I68="-",0,I68)</f>
        <v>0</v>
      </c>
      <c r="J268" s="301" t="n">
        <f aca="false">IF(J68="-",0,J68)</f>
        <v>0</v>
      </c>
      <c r="K268" s="301" t="n">
        <f aca="false">IF(K68="-",0,K68)</f>
        <v>0</v>
      </c>
      <c r="L268" s="301" t="n">
        <f aca="false">IF(L68="-",0,L68)</f>
        <v>0</v>
      </c>
      <c r="M268" s="301" t="n">
        <f aca="false">IF(M68="-",0,M68)</f>
        <v>0</v>
      </c>
      <c r="N268" s="301" t="n">
        <f aca="false">IF(N68="-",0,N68)</f>
        <v>0</v>
      </c>
      <c r="O268" s="301" t="n">
        <f aca="false">IF(O68="-",0,O68)</f>
        <v>0</v>
      </c>
      <c r="P268" s="301" t="n">
        <f aca="false">IF(P68="-",0,P68)</f>
        <v>0</v>
      </c>
      <c r="Q268" s="301" t="n">
        <f aca="false">IF(Q68="-",0,Q68)</f>
        <v>0</v>
      </c>
      <c r="R268" s="301" t="n">
        <f aca="false">IF(R68="-",0,R68)</f>
        <v>0</v>
      </c>
      <c r="S268" s="301" t="n">
        <f aca="false">IF(S68="-",0,S68)</f>
        <v>0</v>
      </c>
      <c r="T268" s="301" t="n">
        <f aca="false">IF(T68="-",0,T68)</f>
        <v>0</v>
      </c>
      <c r="U268" s="301" t="n">
        <f aca="false">IF(U68="-",0,U68)</f>
        <v>0</v>
      </c>
      <c r="V268" s="301" t="n">
        <f aca="false">IF(V68="-",0,V68)</f>
        <v>0</v>
      </c>
      <c r="W268" s="301" t="n">
        <f aca="false">IF(W68="-",0,W68)</f>
        <v>0</v>
      </c>
      <c r="X268" s="301" t="n">
        <f aca="false">IF(X68="-",0,X68)</f>
        <v>0</v>
      </c>
      <c r="Y268" s="301" t="n">
        <f aca="false">IF(Y68="-",0,Y68)</f>
        <v>0</v>
      </c>
      <c r="Z268" s="301" t="n">
        <f aca="false">IF(Z68="-",0,Z68)</f>
        <v>0</v>
      </c>
      <c r="AA268" s="301" t="n">
        <f aca="false">IF(AA68="-",0,AA68)</f>
        <v>0</v>
      </c>
      <c r="AB268" s="301" t="n">
        <f aca="false">IF(AB68="-",0,AB68)</f>
        <v>0</v>
      </c>
      <c r="AC268" s="301" t="n">
        <f aca="false">IF(AC68="-",0,AC68)</f>
        <v>0</v>
      </c>
      <c r="AD268" s="301" t="n">
        <f aca="false">IF(AD68="-",0,AD68)</f>
        <v>0</v>
      </c>
      <c r="AE268" s="301" t="n">
        <f aca="false">IF(AE68="-",0,AE68)</f>
        <v>0</v>
      </c>
      <c r="AF268" s="301" t="n">
        <f aca="false">IF(AF68="-",0,AF68)</f>
        <v>0</v>
      </c>
      <c r="AG268" s="301" t="n">
        <f aca="false">IF(AG68="-",0,AG68)</f>
        <v>0</v>
      </c>
      <c r="AH268" s="301" t="n">
        <f aca="false">IF(AH68="-",0,AH68)</f>
        <v>0</v>
      </c>
      <c r="AI268" s="301" t="n">
        <f aca="false">IF(AI68="-",0,AI68)</f>
        <v>0</v>
      </c>
      <c r="AJ268" s="301" t="n">
        <f aca="false">IF(AJ68="-",0,AJ68)</f>
        <v>0</v>
      </c>
      <c r="AK268" s="301" t="n">
        <f aca="false">IF(AK68="-",0,AK68)</f>
        <v>0</v>
      </c>
      <c r="AL268" s="301" t="n">
        <f aca="false">IF(AL68="-",0,AL68)</f>
        <v>0</v>
      </c>
    </row>
    <row r="269" customFormat="false" ht="15" hidden="false" customHeight="true" outlineLevel="0" collapsed="false">
      <c r="B269" s="301" t="s">
        <v>10</v>
      </c>
      <c r="C269" s="301"/>
      <c r="D269" s="301"/>
      <c r="E269" s="301" t="n">
        <f aca="false">IF(E69="-",0,E69)</f>
        <v>0</v>
      </c>
      <c r="F269" s="301" t="n">
        <f aca="false">IF(F69="-",0,F69)</f>
        <v>0</v>
      </c>
      <c r="G269" s="301" t="n">
        <f aca="false">IF(G69="-",0,G69)</f>
        <v>0</v>
      </c>
      <c r="H269" s="301" t="n">
        <f aca="false">IF(H69="-",0,H69)</f>
        <v>0</v>
      </c>
      <c r="I269" s="301" t="n">
        <f aca="false">IF(I69="-",0,I69)</f>
        <v>0</v>
      </c>
      <c r="J269" s="301" t="n">
        <f aca="false">IF(J69="-",0,J69)</f>
        <v>0</v>
      </c>
      <c r="K269" s="301" t="n">
        <f aca="false">IF(K69="-",0,K69)</f>
        <v>0</v>
      </c>
      <c r="L269" s="301" t="n">
        <f aca="false">IF(L69="-",0,L69)</f>
        <v>0</v>
      </c>
      <c r="M269" s="301" t="n">
        <f aca="false">IF(M69="-",0,M69)</f>
        <v>0</v>
      </c>
      <c r="N269" s="301" t="n">
        <f aca="false">IF(N69="-",0,N69)</f>
        <v>0</v>
      </c>
      <c r="O269" s="301" t="n">
        <f aca="false">IF(O69="-",0,O69)</f>
        <v>0</v>
      </c>
      <c r="P269" s="301" t="n">
        <f aca="false">IF(P69="-",0,P69)</f>
        <v>0</v>
      </c>
      <c r="Q269" s="301" t="n">
        <f aca="false">IF(Q69="-",0,Q69)</f>
        <v>0</v>
      </c>
      <c r="R269" s="301" t="n">
        <f aca="false">IF(R69="-",0,R69)</f>
        <v>0</v>
      </c>
      <c r="S269" s="301" t="n">
        <f aca="false">IF(S69="-",0,S69)</f>
        <v>0</v>
      </c>
      <c r="T269" s="301" t="n">
        <f aca="false">IF(T69="-",0,T69)</f>
        <v>0</v>
      </c>
      <c r="U269" s="301" t="n">
        <f aca="false">IF(U69="-",0,U69)</f>
        <v>0</v>
      </c>
      <c r="V269" s="301" t="n">
        <f aca="false">IF(V69="-",0,V69)</f>
        <v>0</v>
      </c>
      <c r="W269" s="301" t="n">
        <f aca="false">IF(W69="-",0,W69)</f>
        <v>0</v>
      </c>
      <c r="X269" s="301" t="n">
        <f aca="false">IF(X69="-",0,X69)</f>
        <v>0</v>
      </c>
      <c r="Y269" s="301" t="n">
        <f aca="false">IF(Y69="-",0,Y69)</f>
        <v>0</v>
      </c>
      <c r="Z269" s="301" t="n">
        <f aca="false">IF(Z69="-",0,Z69)</f>
        <v>0</v>
      </c>
      <c r="AA269" s="301" t="n">
        <f aca="false">IF(AA69="-",0,AA69)</f>
        <v>0</v>
      </c>
      <c r="AB269" s="301" t="n">
        <f aca="false">IF(AB69="-",0,AB69)</f>
        <v>0</v>
      </c>
      <c r="AC269" s="301" t="n">
        <f aca="false">IF(AC69="-",0,AC69)</f>
        <v>0</v>
      </c>
      <c r="AD269" s="301" t="n">
        <f aca="false">IF(AD69="-",0,AD69)</f>
        <v>0</v>
      </c>
      <c r="AE269" s="301" t="n">
        <f aca="false">IF(AE69="-",0,AE69)</f>
        <v>0</v>
      </c>
      <c r="AF269" s="301" t="n">
        <f aca="false">IF(AF69="-",0,AF69)</f>
        <v>0</v>
      </c>
      <c r="AG269" s="301" t="n">
        <f aca="false">IF(AG69="-",0,AG69)</f>
        <v>0</v>
      </c>
      <c r="AH269" s="301" t="n">
        <f aca="false">IF(AH69="-",0,AH69)</f>
        <v>0</v>
      </c>
      <c r="AI269" s="301" t="n">
        <f aca="false">IF(AI69="-",0,AI69)</f>
        <v>0</v>
      </c>
      <c r="AJ269" s="301" t="n">
        <f aca="false">IF(AJ69="-",0,AJ69)</f>
        <v>0</v>
      </c>
      <c r="AK269" s="301" t="n">
        <f aca="false">IF(AK69="-",0,AK69)</f>
        <v>0</v>
      </c>
      <c r="AL269" s="301" t="n">
        <f aca="false">IF(AL69="-",0,AL69)</f>
        <v>0</v>
      </c>
    </row>
    <row r="270" customFormat="false" ht="15" hidden="false" customHeight="true" outlineLevel="0" collapsed="false">
      <c r="B270" s="301" t="s">
        <v>14</v>
      </c>
      <c r="C270" s="301"/>
      <c r="D270" s="301"/>
      <c r="E270" s="301" t="n">
        <f aca="false">IF(E71="-",0,E71)+IF(E70="-",0,E70)</f>
        <v>0</v>
      </c>
      <c r="F270" s="301" t="n">
        <f aca="false">IF(F71="-",0,F71)+IF(F70="-",0,F70)</f>
        <v>0</v>
      </c>
      <c r="G270" s="301" t="n">
        <f aca="false">IF(G71="-",0,G71)+IF(G70="-",0,G70)</f>
        <v>0</v>
      </c>
      <c r="H270" s="301" t="n">
        <f aca="false">IF(H71="-",0,H71)+IF(H70="-",0,H70)</f>
        <v>0</v>
      </c>
      <c r="I270" s="301" t="n">
        <f aca="false">IF(I71="-",0,I71)+IF(I70="-",0,I70)</f>
        <v>0</v>
      </c>
      <c r="J270" s="301" t="n">
        <f aca="false">IF(J71="-",0,J71)+IF(J70="-",0,J70)</f>
        <v>0</v>
      </c>
      <c r="K270" s="301" t="n">
        <f aca="false">IF(K71="-",0,K71)+IF(K70="-",0,K70)</f>
        <v>0</v>
      </c>
      <c r="L270" s="301" t="n">
        <f aca="false">IF(L71="-",0,L71)+IF(L70="-",0,L70)</f>
        <v>0</v>
      </c>
      <c r="M270" s="301" t="n">
        <f aca="false">IF(M71="-",0,M71)+IF(M70="-",0,M70)</f>
        <v>0</v>
      </c>
      <c r="N270" s="301" t="n">
        <f aca="false">IF(N71="-",0,N71)+IF(N70="-",0,N70)</f>
        <v>0</v>
      </c>
      <c r="O270" s="301" t="n">
        <f aca="false">IF(O71="-",0,O71)+IF(O70="-",0,O70)</f>
        <v>0</v>
      </c>
      <c r="P270" s="301" t="n">
        <f aca="false">IF(P71="-",0,P71)+IF(P70="-",0,P70)</f>
        <v>0</v>
      </c>
      <c r="Q270" s="301" t="n">
        <f aca="false">IF(Q71="-",0,Q71)+IF(Q70="-",0,Q70)</f>
        <v>0</v>
      </c>
      <c r="R270" s="301" t="n">
        <f aca="false">IF(R71="-",0,R71)+IF(R70="-",0,R70)</f>
        <v>0</v>
      </c>
      <c r="S270" s="301" t="n">
        <f aca="false">IF(S71="-",0,S71)+IF(S70="-",0,S70)</f>
        <v>0</v>
      </c>
      <c r="T270" s="301" t="n">
        <f aca="false">IF(T71="-",0,T71)+IF(T70="-",0,T70)</f>
        <v>0</v>
      </c>
      <c r="U270" s="301" t="n">
        <f aca="false">IF(U71="-",0,U71)+IF(U70="-",0,U70)</f>
        <v>0</v>
      </c>
      <c r="V270" s="301" t="n">
        <f aca="false">IF(V71="-",0,V71)+IF(V70="-",0,V70)</f>
        <v>0</v>
      </c>
      <c r="W270" s="301" t="n">
        <f aca="false">IF(W71="-",0,W71)+IF(W70="-",0,W70)</f>
        <v>0</v>
      </c>
      <c r="X270" s="301" t="n">
        <f aca="false">IF(X71="-",0,X71)+IF(X70="-",0,X70)</f>
        <v>0</v>
      </c>
      <c r="Y270" s="301" t="n">
        <f aca="false">IF(Y71="-",0,Y71)+IF(Y70="-",0,Y70)</f>
        <v>0</v>
      </c>
      <c r="Z270" s="301" t="n">
        <f aca="false">IF(Z71="-",0,Z71)+IF(Z70="-",0,Z70)</f>
        <v>0</v>
      </c>
      <c r="AA270" s="301" t="n">
        <f aca="false">IF(AA71="-",0,AA71)+IF(AA70="-",0,AA70)</f>
        <v>0</v>
      </c>
      <c r="AB270" s="301" t="n">
        <f aca="false">IF(AB71="-",0,AB71)+IF(AB70="-",0,AB70)</f>
        <v>0</v>
      </c>
      <c r="AC270" s="301" t="n">
        <f aca="false">IF(AC71="-",0,AC71)+IF(AC70="-",0,AC70)</f>
        <v>0</v>
      </c>
      <c r="AD270" s="301" t="n">
        <f aca="false">IF(AD71="-",0,AD71)+IF(AD70="-",0,AD70)</f>
        <v>0</v>
      </c>
      <c r="AE270" s="301" t="n">
        <f aca="false">IF(AE71="-",0,AE71)+IF(AE70="-",0,AE70)</f>
        <v>0</v>
      </c>
      <c r="AF270" s="301" t="n">
        <f aca="false">IF(AF71="-",0,AF71)+IF(AF70="-",0,AF70)</f>
        <v>0</v>
      </c>
      <c r="AG270" s="301" t="n">
        <f aca="false">IF(AG71="-",0,AG71)+IF(AG70="-",0,AG70)</f>
        <v>0</v>
      </c>
      <c r="AH270" s="301" t="n">
        <f aca="false">IF(AH71="-",0,AH71)+IF(AH70="-",0,AH70)</f>
        <v>0</v>
      </c>
      <c r="AI270" s="301" t="n">
        <f aca="false">IF(AI71="-",0,AI71)+IF(AI70="-",0,AI70)</f>
        <v>0</v>
      </c>
      <c r="AJ270" s="301" t="n">
        <f aca="false">IF(AJ71="-",0,AJ71)+IF(AJ70="-",0,AJ70)</f>
        <v>0</v>
      </c>
      <c r="AK270" s="301" t="n">
        <f aca="false">IF(AK71="-",0,AK71)+IF(AK70="-",0,AK70)</f>
        <v>0</v>
      </c>
      <c r="AL270" s="301" t="n">
        <f aca="false">IF(AL71="-",0,AL71)+IF(AL70="-",0,AL70)</f>
        <v>0</v>
      </c>
    </row>
    <row r="271" customFormat="false" ht="15" hidden="false" customHeight="true" outlineLevel="0" collapsed="false">
      <c r="B271" s="301" t="s">
        <v>19</v>
      </c>
      <c r="C271" s="301"/>
      <c r="D271" s="301"/>
      <c r="E271" s="302" t="n">
        <f aca="false">IF(E74="-",0,E74)+IF(E73="-",0,E73)+IF(E72="-",0,E72)</f>
        <v>0</v>
      </c>
      <c r="F271" s="302" t="n">
        <f aca="false">IF(F74="-",0,F74)+IF(F73="-",0,F73)+IF(F72="-",0,F72)</f>
        <v>0</v>
      </c>
      <c r="G271" s="302" t="n">
        <f aca="false">IF(G74="-",0,G74)+IF(G73="-",0,G73)+IF(G72="-",0,G72)</f>
        <v>0</v>
      </c>
      <c r="H271" s="302" t="n">
        <f aca="false">IF(H74="-",0,H74)+IF(H73="-",0,H73)+IF(H72="-",0,H72)</f>
        <v>0</v>
      </c>
      <c r="I271" s="302" t="n">
        <f aca="false">IF(I74="-",0,I74)+IF(I73="-",0,I73)+IF(I72="-",0,I72)</f>
        <v>0</v>
      </c>
      <c r="J271" s="302" t="n">
        <f aca="false">IF(J74="-",0,J74)+IF(J73="-",0,J73)+IF(J72="-",0,J72)</f>
        <v>0</v>
      </c>
      <c r="K271" s="302" t="n">
        <f aca="false">IF(K74="-",0,K74)+IF(K73="-",0,K73)+IF(K72="-",0,K72)</f>
        <v>0</v>
      </c>
      <c r="L271" s="302" t="n">
        <f aca="false">IF(L74="-",0,L74)+IF(L73="-",0,L73)+IF(L72="-",0,L72)</f>
        <v>0</v>
      </c>
      <c r="M271" s="302" t="n">
        <f aca="false">IF(M74="-",0,M74)+IF(M73="-",0,M73)+IF(M72="-",0,M72)</f>
        <v>0</v>
      </c>
      <c r="N271" s="302" t="n">
        <f aca="false">IF(N74="-",0,N74)+IF(N73="-",0,N73)+IF(N72="-",0,N72)</f>
        <v>0</v>
      </c>
      <c r="O271" s="302" t="n">
        <f aca="false">IF(O74="-",0,O74)+IF(O73="-",0,O73)+IF(O72="-",0,O72)</f>
        <v>0</v>
      </c>
      <c r="P271" s="302" t="n">
        <f aca="false">IF(P74="-",0,P74)+IF(P73="-",0,P73)+IF(P72="-",0,P72)</f>
        <v>0</v>
      </c>
      <c r="Q271" s="302" t="n">
        <f aca="false">IF(Q74="-",0,Q74)+IF(Q73="-",0,Q73)+IF(Q72="-",0,Q72)</f>
        <v>0</v>
      </c>
      <c r="R271" s="302" t="n">
        <f aca="false">IF(R74="-",0,R74)+IF(R73="-",0,R73)+IF(R72="-",0,R72)</f>
        <v>0</v>
      </c>
      <c r="S271" s="302" t="n">
        <f aca="false">IF(S74="-",0,S74)+IF(S73="-",0,S73)+IF(S72="-",0,S72)</f>
        <v>0</v>
      </c>
      <c r="T271" s="302" t="n">
        <f aca="false">IF(T74="-",0,T74)+IF(T73="-",0,T73)+IF(T72="-",0,T72)</f>
        <v>0</v>
      </c>
      <c r="U271" s="302" t="n">
        <f aca="false">IF(U74="-",0,U74)+IF(U73="-",0,U73)+IF(U72="-",0,U72)</f>
        <v>0</v>
      </c>
      <c r="V271" s="302" t="n">
        <f aca="false">IF(V74="-",0,V74)+IF(V73="-",0,V73)+IF(V72="-",0,V72)</f>
        <v>0</v>
      </c>
      <c r="W271" s="302" t="n">
        <f aca="false">IF(W74="-",0,W74)+IF(W73="-",0,W73)+IF(W72="-",0,W72)</f>
        <v>0</v>
      </c>
      <c r="X271" s="302" t="n">
        <f aca="false">IF(X74="-",0,X74)+IF(X73="-",0,X73)+IF(X72="-",0,X72)</f>
        <v>0</v>
      </c>
      <c r="Y271" s="302" t="n">
        <f aca="false">IF(Y74="-",0,Y74)+IF(Y73="-",0,Y73)+IF(Y72="-",0,Y72)</f>
        <v>0</v>
      </c>
      <c r="Z271" s="302" t="n">
        <f aca="false">IF(Z74="-",0,Z74)+IF(Z73="-",0,Z73)+IF(Z72="-",0,Z72)</f>
        <v>0</v>
      </c>
      <c r="AA271" s="302" t="n">
        <f aca="false">IF(AA74="-",0,AA74)+IF(AA73="-",0,AA73)+IF(AA72="-",0,AA72)</f>
        <v>0</v>
      </c>
      <c r="AB271" s="302" t="n">
        <f aca="false">IF(AB74="-",0,AB74)+IF(AB73="-",0,AB73)+IF(AB72="-",0,AB72)</f>
        <v>0</v>
      </c>
      <c r="AC271" s="302" t="n">
        <f aca="false">IF(AC74="-",0,AC74)+IF(AC73="-",0,AC73)+IF(AC72="-",0,AC72)</f>
        <v>0</v>
      </c>
      <c r="AD271" s="302" t="n">
        <f aca="false">IF(AD74="-",0,AD74)+IF(AD73="-",0,AD73)+IF(AD72="-",0,AD72)</f>
        <v>0</v>
      </c>
      <c r="AE271" s="302" t="n">
        <f aca="false">IF(AE74="-",0,AE74)+IF(AE73="-",0,AE73)+IF(AE72="-",0,AE72)</f>
        <v>0</v>
      </c>
      <c r="AF271" s="302" t="n">
        <f aca="false">IF(AF74="-",0,AF74)+IF(AF73="-",0,AF73)+IF(AF72="-",0,AF72)</f>
        <v>0</v>
      </c>
      <c r="AG271" s="302" t="n">
        <f aca="false">IF(AG74="-",0,AG74)+IF(AG73="-",0,AG73)+IF(AG72="-",0,AG72)</f>
        <v>0</v>
      </c>
      <c r="AH271" s="302" t="n">
        <f aca="false">IF(AH74="-",0,AH74)+IF(AH73="-",0,AH73)+IF(AH72="-",0,AH72)</f>
        <v>0</v>
      </c>
      <c r="AI271" s="302" t="n">
        <f aca="false">IF(AI74="-",0,AI74)+IF(AI73="-",0,AI73)+IF(AI72="-",0,AI72)</f>
        <v>0</v>
      </c>
      <c r="AJ271" s="302" t="n">
        <f aca="false">IF(AJ74="-",0,AJ74)+IF(AJ73="-",0,AJ73)+IF(AJ72="-",0,AJ72)</f>
        <v>0</v>
      </c>
      <c r="AK271" s="302" t="n">
        <f aca="false">IF(AK74="-",0,AK74)+IF(AK73="-",0,AK73)+IF(AK72="-",0,AK72)</f>
        <v>0</v>
      </c>
      <c r="AL271" s="302" t="n">
        <f aca="false">IF(AL74="-",0,AL74)+IF(AL73="-",0,AL73)+IF(AL72="-",0,AL72)</f>
        <v>0</v>
      </c>
    </row>
    <row r="272" customFormat="false" ht="15" hidden="false" customHeight="true" outlineLevel="0" collapsed="false">
      <c r="B272" s="301"/>
      <c r="C272" s="301"/>
      <c r="D272" s="301"/>
      <c r="E272" s="303" t="n">
        <f aca="false">SUM(E267:E271)</f>
        <v>0</v>
      </c>
      <c r="F272" s="303" t="n">
        <f aca="false">SUM(F267:F271)</f>
        <v>0</v>
      </c>
      <c r="G272" s="303" t="n">
        <f aca="false">SUM(G267:G271)</f>
        <v>0</v>
      </c>
      <c r="H272" s="303" t="n">
        <f aca="false">SUM(H267:H271)</f>
        <v>0</v>
      </c>
      <c r="I272" s="303" t="n">
        <f aca="false">SUM(I267:I271)</f>
        <v>0</v>
      </c>
      <c r="J272" s="303" t="n">
        <f aca="false">SUM(J267:J271)</f>
        <v>0</v>
      </c>
      <c r="K272" s="303" t="n">
        <f aca="false">SUM(K267:K271)</f>
        <v>0</v>
      </c>
      <c r="L272" s="303" t="n">
        <f aca="false">SUM(L267:L271)</f>
        <v>0</v>
      </c>
      <c r="M272" s="303" t="n">
        <f aca="false">SUM(M267:M271)</f>
        <v>0</v>
      </c>
      <c r="N272" s="303" t="n">
        <f aca="false">SUM(N267:N271)</f>
        <v>0</v>
      </c>
      <c r="O272" s="303" t="n">
        <f aca="false">SUM(O267:O271)</f>
        <v>0</v>
      </c>
      <c r="P272" s="303" t="n">
        <f aca="false">SUM(P267:P271)</f>
        <v>0</v>
      </c>
      <c r="Q272" s="303" t="n">
        <f aca="false">SUM(Q267:Q271)</f>
        <v>0</v>
      </c>
      <c r="R272" s="303" t="n">
        <f aca="false">SUM(R267:R271)</f>
        <v>0</v>
      </c>
      <c r="S272" s="303" t="n">
        <f aca="false">SUM(S267:S271)</f>
        <v>0</v>
      </c>
      <c r="T272" s="303" t="n">
        <f aca="false">SUM(T267:T271)</f>
        <v>0</v>
      </c>
      <c r="U272" s="303" t="n">
        <f aca="false">SUM(U267:U271)</f>
        <v>0</v>
      </c>
      <c r="V272" s="303" t="n">
        <f aca="false">SUM(V267:V271)</f>
        <v>0</v>
      </c>
      <c r="W272" s="303" t="n">
        <f aca="false">SUM(W267:W271)</f>
        <v>0</v>
      </c>
      <c r="X272" s="303" t="n">
        <f aca="false">SUM(X267:X271)</f>
        <v>0</v>
      </c>
      <c r="Y272" s="303" t="n">
        <f aca="false">SUM(Y267:Y271)</f>
        <v>0</v>
      </c>
      <c r="Z272" s="303" t="n">
        <f aca="false">SUM(Z267:Z271)</f>
        <v>0</v>
      </c>
      <c r="AA272" s="303" t="n">
        <f aca="false">SUM(AA267:AA271)</f>
        <v>0</v>
      </c>
      <c r="AB272" s="303" t="n">
        <f aca="false">SUM(AB267:AB271)</f>
        <v>0</v>
      </c>
      <c r="AC272" s="303" t="n">
        <f aca="false">SUM(AC267:AC271)</f>
        <v>0</v>
      </c>
      <c r="AD272" s="303" t="n">
        <f aca="false">SUM(AD267:AD271)</f>
        <v>0</v>
      </c>
      <c r="AE272" s="303" t="n">
        <f aca="false">SUM(AE267:AE271)</f>
        <v>0</v>
      </c>
      <c r="AF272" s="303" t="n">
        <f aca="false">SUM(AF267:AF271)</f>
        <v>0</v>
      </c>
      <c r="AG272" s="303" t="n">
        <f aca="false">SUM(AG267:AG271)</f>
        <v>0</v>
      </c>
      <c r="AH272" s="303" t="n">
        <f aca="false">SUM(AH267:AH271)</f>
        <v>0</v>
      </c>
      <c r="AI272" s="303" t="n">
        <f aca="false">SUM(AI267:AI271)</f>
        <v>0</v>
      </c>
      <c r="AJ272" s="303" t="n">
        <f aca="false">SUM(AJ267:AJ271)</f>
        <v>0</v>
      </c>
      <c r="AK272" s="303" t="n">
        <f aca="false">SUM(AK267:AK271)</f>
        <v>0</v>
      </c>
      <c r="AL272" s="303" t="n">
        <f aca="false">SUM(AL267:AL271)</f>
        <v>0</v>
      </c>
    </row>
    <row r="273" customFormat="false" ht="15" hidden="false" customHeight="true" outlineLevel="0" collapsed="false">
      <c r="B273" s="301" t="s">
        <v>1</v>
      </c>
      <c r="C273" s="301"/>
      <c r="D273" s="301"/>
      <c r="E273" s="304" t="n">
        <f aca="false">IF($E$152="-",0,$E$152)</f>
        <v>0</v>
      </c>
      <c r="F273" s="304" t="n">
        <f aca="false">IF($E$152="-",0,$E$152)</f>
        <v>0</v>
      </c>
      <c r="G273" s="304" t="n">
        <f aca="false">IF($E$152="-",0,$E$152)</f>
        <v>0</v>
      </c>
      <c r="H273" s="304" t="n">
        <f aca="false">IF($E$152="-",0,$E$152)</f>
        <v>0</v>
      </c>
      <c r="I273" s="304" t="n">
        <f aca="false">IF($E$152="-",0,$E$152)</f>
        <v>0</v>
      </c>
      <c r="J273" s="304" t="n">
        <f aca="false">IF($E$152="-",0,$E$152)</f>
        <v>0</v>
      </c>
      <c r="K273" s="304" t="n">
        <f aca="false">IF($E$152="-",0,$E$152)</f>
        <v>0</v>
      </c>
      <c r="L273" s="304" t="n">
        <f aca="false">IF($E$152="-",0,$E$152)</f>
        <v>0</v>
      </c>
      <c r="M273" s="304" t="n">
        <f aca="false">IF($E$152="-",0,$E$152)</f>
        <v>0</v>
      </c>
      <c r="N273" s="304" t="n">
        <f aca="false">IF($E$152="-",0,$E$152)</f>
        <v>0</v>
      </c>
      <c r="O273" s="304" t="n">
        <f aca="false">IF($E$152="-",0,$E$152)</f>
        <v>0</v>
      </c>
      <c r="P273" s="304" t="n">
        <f aca="false">IF($E$152="-",0,$E$152)</f>
        <v>0</v>
      </c>
      <c r="Q273" s="304" t="n">
        <f aca="false">IF($E$152="-",0,$E$152)</f>
        <v>0</v>
      </c>
      <c r="R273" s="304" t="n">
        <f aca="false">IF($E$152="-",0,$E$152)</f>
        <v>0</v>
      </c>
      <c r="S273" s="304" t="n">
        <f aca="false">IF($E$152="-",0,$E$152)</f>
        <v>0</v>
      </c>
      <c r="T273" s="304" t="n">
        <f aca="false">IF($E$152="-",0,$E$152)</f>
        <v>0</v>
      </c>
      <c r="U273" s="304" t="n">
        <f aca="false">IF($E$152="-",0,$E$152)</f>
        <v>0</v>
      </c>
      <c r="V273" s="304" t="n">
        <f aca="false">IF($E$152="-",0,$E$152)</f>
        <v>0</v>
      </c>
      <c r="W273" s="304" t="n">
        <f aca="false">IF($E$152="-",0,$E$152)</f>
        <v>0</v>
      </c>
      <c r="X273" s="304" t="n">
        <f aca="false">IF($E$152="-",0,$E$152)</f>
        <v>0</v>
      </c>
      <c r="Y273" s="304" t="n">
        <f aca="false">IF($E$152="-",0,$E$152)</f>
        <v>0</v>
      </c>
      <c r="Z273" s="304" t="n">
        <f aca="false">IF($E$152="-",0,$E$152)</f>
        <v>0</v>
      </c>
      <c r="AA273" s="304" t="n">
        <f aca="false">IF($E$152="-",0,$E$152)</f>
        <v>0</v>
      </c>
      <c r="AB273" s="304" t="n">
        <f aca="false">IF($E$152="-",0,$E$152)</f>
        <v>0</v>
      </c>
      <c r="AC273" s="304" t="n">
        <f aca="false">IF($E$152="-",0,$E$152)</f>
        <v>0</v>
      </c>
      <c r="AD273" s="304" t="n">
        <f aca="false">IF($E$152="-",0,$E$152)</f>
        <v>0</v>
      </c>
      <c r="AE273" s="304" t="n">
        <f aca="false">IF($E$152="-",0,$E$152)</f>
        <v>0</v>
      </c>
      <c r="AF273" s="304" t="n">
        <f aca="false">IF($E$152="-",0,$E$152)</f>
        <v>0</v>
      </c>
      <c r="AG273" s="304" t="n">
        <f aca="false">IF($E$152="-",0,$E$152)</f>
        <v>0</v>
      </c>
      <c r="AH273" s="304" t="n">
        <f aca="false">IF($E$152="-",0,$E$152)</f>
        <v>0</v>
      </c>
      <c r="AI273" s="304" t="n">
        <f aca="false">IF($E$152="-",0,$E$152)</f>
        <v>0</v>
      </c>
      <c r="AJ273" s="304" t="n">
        <f aca="false">IF($E$152="-",0,$E$152)</f>
        <v>0</v>
      </c>
      <c r="AK273" s="304" t="n">
        <f aca="false">IF($E$152="-",0,$E$152)</f>
        <v>0</v>
      </c>
      <c r="AL273" s="304" t="n">
        <f aca="false">IF($E$152="-",0,$E$152)</f>
        <v>0</v>
      </c>
    </row>
    <row r="274" customFormat="false" ht="15" hidden="false" customHeight="true" outlineLevel="0" collapsed="false">
      <c r="B274" s="301" t="s">
        <v>6</v>
      </c>
      <c r="C274" s="301"/>
      <c r="D274" s="301"/>
      <c r="E274" s="301" t="n">
        <f aca="false">IF(E153="-",0,E153)</f>
        <v>0</v>
      </c>
      <c r="F274" s="301" t="n">
        <f aca="false">IF(F153="-",0,F153)</f>
        <v>0</v>
      </c>
      <c r="G274" s="301" t="n">
        <f aca="false">IF(G153="-",0,G153)</f>
        <v>0</v>
      </c>
      <c r="H274" s="301" t="n">
        <f aca="false">IF(H153="-",0,H153)</f>
        <v>0</v>
      </c>
      <c r="I274" s="301" t="n">
        <f aca="false">IF(I153="-",0,I153)</f>
        <v>0</v>
      </c>
      <c r="J274" s="301" t="n">
        <f aca="false">IF(J153="-",0,J153)</f>
        <v>0</v>
      </c>
      <c r="K274" s="301" t="n">
        <f aca="false">IF(K153="-",0,K153)</f>
        <v>0</v>
      </c>
      <c r="L274" s="301" t="n">
        <f aca="false">IF(L153="-",0,L153)</f>
        <v>0</v>
      </c>
      <c r="M274" s="301" t="n">
        <f aca="false">IF(M153="-",0,M153)</f>
        <v>0</v>
      </c>
      <c r="N274" s="301" t="n">
        <f aca="false">IF(N153="-",0,N153)</f>
        <v>0</v>
      </c>
      <c r="O274" s="301" t="n">
        <f aca="false">IF(O153="-",0,O153)</f>
        <v>0</v>
      </c>
      <c r="P274" s="301" t="n">
        <f aca="false">IF(P153="-",0,P153)</f>
        <v>0</v>
      </c>
      <c r="Q274" s="301" t="n">
        <f aca="false">IF(Q153="-",0,Q153)</f>
        <v>0</v>
      </c>
      <c r="R274" s="301" t="n">
        <f aca="false">IF(R153="-",0,R153)</f>
        <v>0</v>
      </c>
      <c r="S274" s="301" t="n">
        <f aca="false">IF(S153="-",0,S153)</f>
        <v>0</v>
      </c>
      <c r="T274" s="301" t="n">
        <f aca="false">IF(T153="-",0,T153)</f>
        <v>0</v>
      </c>
      <c r="U274" s="301" t="n">
        <f aca="false">IF(U153="-",0,U153)</f>
        <v>0</v>
      </c>
      <c r="V274" s="301" t="n">
        <f aca="false">IF(V153="-",0,V153)</f>
        <v>0</v>
      </c>
      <c r="W274" s="301" t="n">
        <f aca="false">IF(W153="-",0,W153)</f>
        <v>0</v>
      </c>
      <c r="X274" s="301" t="n">
        <f aca="false">IF(X153="-",0,X153)</f>
        <v>0</v>
      </c>
      <c r="Y274" s="301" t="n">
        <f aca="false">IF(Y153="-",0,Y153)</f>
        <v>0</v>
      </c>
      <c r="Z274" s="301" t="n">
        <f aca="false">IF(Z153="-",0,Z153)</f>
        <v>0</v>
      </c>
      <c r="AA274" s="301" t="n">
        <f aca="false">IF(AA153="-",0,AA153)</f>
        <v>0</v>
      </c>
      <c r="AB274" s="301" t="n">
        <f aca="false">IF(AB153="-",0,AB153)</f>
        <v>0</v>
      </c>
      <c r="AC274" s="301" t="n">
        <f aca="false">IF(AC153="-",0,AC153)</f>
        <v>0</v>
      </c>
      <c r="AD274" s="301" t="n">
        <f aca="false">IF(AD153="-",0,AD153)</f>
        <v>0</v>
      </c>
      <c r="AE274" s="301" t="n">
        <f aca="false">IF(AE153="-",0,AE153)</f>
        <v>0</v>
      </c>
      <c r="AF274" s="301" t="n">
        <f aca="false">IF(AF153="-",0,AF153)</f>
        <v>0</v>
      </c>
      <c r="AG274" s="301" t="n">
        <f aca="false">IF(AG153="-",0,AG153)</f>
        <v>0</v>
      </c>
      <c r="AH274" s="301" t="n">
        <f aca="false">IF(AH153="-",0,AH153)</f>
        <v>0</v>
      </c>
      <c r="AI274" s="301" t="n">
        <f aca="false">IF(AI153="-",0,AI153)</f>
        <v>0</v>
      </c>
      <c r="AJ274" s="301" t="n">
        <f aca="false">IF(AJ153="-",0,AJ153)</f>
        <v>0</v>
      </c>
      <c r="AK274" s="301" t="n">
        <f aca="false">IF(AK153="-",0,AK153)</f>
        <v>0</v>
      </c>
      <c r="AL274" s="301" t="n">
        <f aca="false">IF(AL153="-",0,AL153)</f>
        <v>0</v>
      </c>
    </row>
    <row r="275" customFormat="false" ht="15" hidden="false" customHeight="true" outlineLevel="0" collapsed="false">
      <c r="B275" s="301" t="s">
        <v>10</v>
      </c>
      <c r="C275" s="301"/>
      <c r="D275" s="301"/>
      <c r="E275" s="301" t="n">
        <f aca="false">IF(E154="-",0,E154)</f>
        <v>0</v>
      </c>
      <c r="F275" s="301" t="n">
        <f aca="false">IF(F154="-",0,F154)</f>
        <v>0</v>
      </c>
      <c r="G275" s="301" t="n">
        <f aca="false">IF(G154="-",0,G154)</f>
        <v>0</v>
      </c>
      <c r="H275" s="301" t="n">
        <f aca="false">IF(H154="-",0,H154)</f>
        <v>0</v>
      </c>
      <c r="I275" s="301" t="n">
        <f aca="false">IF(I154="-",0,I154)</f>
        <v>0</v>
      </c>
      <c r="J275" s="301" t="n">
        <f aca="false">IF(J154="-",0,J154)</f>
        <v>0</v>
      </c>
      <c r="K275" s="301" t="n">
        <f aca="false">IF(K154="-",0,K154)</f>
        <v>0</v>
      </c>
      <c r="L275" s="301" t="n">
        <f aca="false">IF(L154="-",0,L154)</f>
        <v>0</v>
      </c>
      <c r="M275" s="301" t="n">
        <f aca="false">IF(M154="-",0,M154)</f>
        <v>0</v>
      </c>
      <c r="N275" s="301" t="n">
        <f aca="false">IF(N154="-",0,N154)</f>
        <v>0</v>
      </c>
      <c r="O275" s="301" t="n">
        <f aca="false">IF(O154="-",0,O154)</f>
        <v>0</v>
      </c>
      <c r="P275" s="301" t="n">
        <f aca="false">IF(P154="-",0,P154)</f>
        <v>0</v>
      </c>
      <c r="Q275" s="301" t="n">
        <f aca="false">IF(Q154="-",0,Q154)</f>
        <v>0</v>
      </c>
      <c r="R275" s="301" t="n">
        <f aca="false">IF(R154="-",0,R154)</f>
        <v>0</v>
      </c>
      <c r="S275" s="301" t="n">
        <f aca="false">IF(S154="-",0,S154)</f>
        <v>0</v>
      </c>
      <c r="T275" s="301" t="n">
        <f aca="false">IF(T154="-",0,T154)</f>
        <v>0</v>
      </c>
      <c r="U275" s="301" t="n">
        <f aca="false">IF(U154="-",0,U154)</f>
        <v>0</v>
      </c>
      <c r="V275" s="301" t="n">
        <f aca="false">IF(V154="-",0,V154)</f>
        <v>0</v>
      </c>
      <c r="W275" s="301" t="n">
        <f aca="false">IF(W154="-",0,W154)</f>
        <v>0</v>
      </c>
      <c r="X275" s="301" t="n">
        <f aca="false">IF(X154="-",0,X154)</f>
        <v>0</v>
      </c>
      <c r="Y275" s="301" t="n">
        <f aca="false">IF(Y154="-",0,Y154)</f>
        <v>0</v>
      </c>
      <c r="Z275" s="301" t="n">
        <f aca="false">IF(Z154="-",0,Z154)</f>
        <v>0</v>
      </c>
      <c r="AA275" s="301" t="n">
        <f aca="false">IF(AA154="-",0,AA154)</f>
        <v>0</v>
      </c>
      <c r="AB275" s="301" t="n">
        <f aca="false">IF(AB154="-",0,AB154)</f>
        <v>0</v>
      </c>
      <c r="AC275" s="301" t="n">
        <f aca="false">IF(AC154="-",0,AC154)</f>
        <v>0</v>
      </c>
      <c r="AD275" s="301" t="n">
        <f aca="false">IF(AD154="-",0,AD154)</f>
        <v>0</v>
      </c>
      <c r="AE275" s="301" t="n">
        <f aca="false">IF(AE154="-",0,AE154)</f>
        <v>0</v>
      </c>
      <c r="AF275" s="301" t="n">
        <f aca="false">IF(AF154="-",0,AF154)</f>
        <v>0</v>
      </c>
      <c r="AG275" s="301" t="n">
        <f aca="false">IF(AG154="-",0,AG154)</f>
        <v>0</v>
      </c>
      <c r="AH275" s="301" t="n">
        <f aca="false">IF(AH154="-",0,AH154)</f>
        <v>0</v>
      </c>
      <c r="AI275" s="301" t="n">
        <f aca="false">IF(AI154="-",0,AI154)</f>
        <v>0</v>
      </c>
      <c r="AJ275" s="301" t="n">
        <f aca="false">IF(AJ154="-",0,AJ154)</f>
        <v>0</v>
      </c>
      <c r="AK275" s="301" t="n">
        <f aca="false">IF(AK154="-",0,AK154)</f>
        <v>0</v>
      </c>
      <c r="AL275" s="301" t="n">
        <f aca="false">IF(AL154="-",0,AL154)</f>
        <v>0</v>
      </c>
    </row>
    <row r="276" customFormat="false" ht="15" hidden="false" customHeight="true" outlineLevel="0" collapsed="false">
      <c r="B276" s="301" t="s">
        <v>14</v>
      </c>
      <c r="C276" s="301"/>
      <c r="D276" s="301"/>
      <c r="E276" s="301" t="n">
        <f aca="false">IF(E156="-",0,E156)+IF(E155="-",0,E155)</f>
        <v>0</v>
      </c>
      <c r="F276" s="301" t="n">
        <f aca="false">IF(F156="-",0,F156)+IF(F155="-",0,F155)</f>
        <v>0</v>
      </c>
      <c r="G276" s="301" t="n">
        <f aca="false">IF(G156="-",0,G156)+IF(G155="-",0,G155)</f>
        <v>0</v>
      </c>
      <c r="H276" s="301" t="n">
        <f aca="false">IF(H156="-",0,H156)+IF(H155="-",0,H155)</f>
        <v>0</v>
      </c>
      <c r="I276" s="301" t="n">
        <f aca="false">IF(I156="-",0,I156)+IF(I155="-",0,I155)</f>
        <v>0</v>
      </c>
      <c r="J276" s="301" t="n">
        <f aca="false">IF(J156="-",0,J156)+IF(J155="-",0,J155)</f>
        <v>0</v>
      </c>
      <c r="K276" s="301" t="n">
        <f aca="false">IF(K156="-",0,K156)+IF(K155="-",0,K155)</f>
        <v>0</v>
      </c>
      <c r="L276" s="301" t="n">
        <f aca="false">IF(L156="-",0,L156)+IF(L155="-",0,L155)</f>
        <v>0</v>
      </c>
      <c r="M276" s="301" t="n">
        <f aca="false">IF(M156="-",0,M156)+IF(M155="-",0,M155)</f>
        <v>0</v>
      </c>
      <c r="N276" s="301" t="n">
        <f aca="false">IF(N156="-",0,N156)+IF(N155="-",0,N155)</f>
        <v>0</v>
      </c>
      <c r="O276" s="301" t="n">
        <f aca="false">IF(O156="-",0,O156)+IF(O155="-",0,O155)</f>
        <v>0</v>
      </c>
      <c r="P276" s="301" t="n">
        <f aca="false">IF(P156="-",0,P156)+IF(P155="-",0,P155)</f>
        <v>0</v>
      </c>
      <c r="Q276" s="301" t="n">
        <f aca="false">IF(Q156="-",0,Q156)+IF(Q155="-",0,Q155)</f>
        <v>0</v>
      </c>
      <c r="R276" s="301" t="n">
        <f aca="false">IF(R156="-",0,R156)+IF(R155="-",0,R155)</f>
        <v>0</v>
      </c>
      <c r="S276" s="301" t="n">
        <f aca="false">IF(S156="-",0,S156)+IF(S155="-",0,S155)</f>
        <v>0</v>
      </c>
      <c r="T276" s="301" t="n">
        <f aca="false">IF(T156="-",0,T156)+IF(T155="-",0,T155)</f>
        <v>0</v>
      </c>
      <c r="U276" s="301" t="n">
        <f aca="false">IF(U156="-",0,U156)+IF(U155="-",0,U155)</f>
        <v>0</v>
      </c>
      <c r="V276" s="301" t="n">
        <f aca="false">IF(V156="-",0,V156)+IF(V155="-",0,V155)</f>
        <v>0</v>
      </c>
      <c r="W276" s="301" t="n">
        <f aca="false">IF(W156="-",0,W156)+IF(W155="-",0,W155)</f>
        <v>0</v>
      </c>
      <c r="X276" s="301" t="n">
        <f aca="false">IF(X156="-",0,X156)+IF(X155="-",0,X155)</f>
        <v>0</v>
      </c>
      <c r="Y276" s="301" t="n">
        <f aca="false">IF(Y156="-",0,Y156)+IF(Y155="-",0,Y155)</f>
        <v>0</v>
      </c>
      <c r="Z276" s="301" t="n">
        <f aca="false">IF(Z156="-",0,Z156)+IF(Z155="-",0,Z155)</f>
        <v>0</v>
      </c>
      <c r="AA276" s="301" t="n">
        <f aca="false">IF(AA156="-",0,AA156)+IF(AA155="-",0,AA155)</f>
        <v>0</v>
      </c>
      <c r="AB276" s="301" t="n">
        <f aca="false">IF(AB156="-",0,AB156)+IF(AB155="-",0,AB155)</f>
        <v>0</v>
      </c>
      <c r="AC276" s="301" t="n">
        <f aca="false">IF(AC156="-",0,AC156)+IF(AC155="-",0,AC155)</f>
        <v>0</v>
      </c>
      <c r="AD276" s="301" t="n">
        <f aca="false">IF(AD156="-",0,AD156)+IF(AD155="-",0,AD155)</f>
        <v>0</v>
      </c>
      <c r="AE276" s="301" t="n">
        <f aca="false">IF(AE156="-",0,AE156)+IF(AE155="-",0,AE155)</f>
        <v>0</v>
      </c>
      <c r="AF276" s="301" t="n">
        <f aca="false">IF(AF156="-",0,AF156)+IF(AF155="-",0,AF155)</f>
        <v>0</v>
      </c>
      <c r="AG276" s="301" t="n">
        <f aca="false">IF(AG156="-",0,AG156)+IF(AG155="-",0,AG155)</f>
        <v>0</v>
      </c>
      <c r="AH276" s="301" t="n">
        <f aca="false">IF(AH156="-",0,AH156)+IF(AH155="-",0,AH155)</f>
        <v>0</v>
      </c>
      <c r="AI276" s="301" t="n">
        <f aca="false">IF(AI156="-",0,AI156)+IF(AI155="-",0,AI155)</f>
        <v>0</v>
      </c>
      <c r="AJ276" s="301" t="n">
        <f aca="false">IF(AJ156="-",0,AJ156)+IF(AJ155="-",0,AJ155)</f>
        <v>0</v>
      </c>
      <c r="AK276" s="301" t="n">
        <f aca="false">IF(AK156="-",0,AK156)+IF(AK155="-",0,AK155)</f>
        <v>0</v>
      </c>
      <c r="AL276" s="301" t="n">
        <f aca="false">IF(AL156="-",0,AL156)+IF(AL155="-",0,AL155)</f>
        <v>0</v>
      </c>
    </row>
    <row r="277" customFormat="false" ht="15" hidden="false" customHeight="true" outlineLevel="0" collapsed="false">
      <c r="B277" s="301" t="s">
        <v>19</v>
      </c>
      <c r="C277" s="301"/>
      <c r="D277" s="301"/>
      <c r="E277" s="302" t="n">
        <f aca="false">IF(E159="-",0,E159)+IF(E158="-",0,E158)+IF(E157="-",0,E157)</f>
        <v>0</v>
      </c>
      <c r="F277" s="302" t="n">
        <f aca="false">IF(F159="-",0,F159)+IF(F158="-",0,F158)+IF(F157="-",0,F157)</f>
        <v>0</v>
      </c>
      <c r="G277" s="302" t="n">
        <f aca="false">IF(G159="-",0,G159)+IF(G158="-",0,G158)+IF(G157="-",0,G157)</f>
        <v>0</v>
      </c>
      <c r="H277" s="302" t="n">
        <f aca="false">IF(H159="-",0,H159)+IF(H158="-",0,H158)+IF(H157="-",0,H157)</f>
        <v>0</v>
      </c>
      <c r="I277" s="302" t="n">
        <f aca="false">IF(I159="-",0,I159)+IF(I158="-",0,I158)+IF(I157="-",0,I157)</f>
        <v>0</v>
      </c>
      <c r="J277" s="302" t="n">
        <f aca="false">IF(J159="-",0,J159)+IF(J158="-",0,J158)+IF(J157="-",0,J157)</f>
        <v>0</v>
      </c>
      <c r="K277" s="302" t="n">
        <f aca="false">IF(K159="-",0,K159)+IF(K158="-",0,K158)+IF(K157="-",0,K157)</f>
        <v>0</v>
      </c>
      <c r="L277" s="302" t="n">
        <f aca="false">IF(L159="-",0,L159)+IF(L158="-",0,L158)+IF(L157="-",0,L157)</f>
        <v>0</v>
      </c>
      <c r="M277" s="302" t="n">
        <f aca="false">IF(M159="-",0,M159)+IF(M158="-",0,M158)+IF(M157="-",0,M157)</f>
        <v>0</v>
      </c>
      <c r="N277" s="302" t="n">
        <f aca="false">IF(N159="-",0,N159)+IF(N158="-",0,N158)+IF(N157="-",0,N157)</f>
        <v>0</v>
      </c>
      <c r="O277" s="302" t="n">
        <f aca="false">IF(O159="-",0,O159)+IF(O158="-",0,O158)+IF(O157="-",0,O157)</f>
        <v>0</v>
      </c>
      <c r="P277" s="302" t="n">
        <f aca="false">IF(P159="-",0,P159)+IF(P158="-",0,P158)+IF(P157="-",0,P157)</f>
        <v>0</v>
      </c>
      <c r="Q277" s="302" t="n">
        <f aca="false">IF(Q159="-",0,Q159)+IF(Q158="-",0,Q158)+IF(Q157="-",0,Q157)</f>
        <v>0</v>
      </c>
      <c r="R277" s="302" t="n">
        <f aca="false">IF(R159="-",0,R159)+IF(R158="-",0,R158)+IF(R157="-",0,R157)</f>
        <v>0</v>
      </c>
      <c r="S277" s="302" t="n">
        <f aca="false">IF(S159="-",0,S159)+IF(S158="-",0,S158)+IF(S157="-",0,S157)</f>
        <v>0</v>
      </c>
      <c r="T277" s="302" t="n">
        <f aca="false">IF(T159="-",0,T159)+IF(T158="-",0,T158)+IF(T157="-",0,T157)</f>
        <v>0</v>
      </c>
      <c r="U277" s="302" t="n">
        <f aca="false">IF(U159="-",0,U159)+IF(U158="-",0,U158)+IF(U157="-",0,U157)</f>
        <v>0</v>
      </c>
      <c r="V277" s="302" t="n">
        <f aca="false">IF(V159="-",0,V159)+IF(V158="-",0,V158)+IF(V157="-",0,V157)</f>
        <v>0</v>
      </c>
      <c r="W277" s="302" t="n">
        <f aca="false">IF(W159="-",0,W159)+IF(W158="-",0,W158)+IF(W157="-",0,W157)</f>
        <v>0</v>
      </c>
      <c r="X277" s="302" t="n">
        <f aca="false">IF(X159="-",0,X159)+IF(X158="-",0,X158)+IF(X157="-",0,X157)</f>
        <v>0</v>
      </c>
      <c r="Y277" s="302" t="n">
        <f aca="false">IF(Y159="-",0,Y159)+IF(Y158="-",0,Y158)+IF(Y157="-",0,Y157)</f>
        <v>0</v>
      </c>
      <c r="Z277" s="302" t="n">
        <f aca="false">IF(Z159="-",0,Z159)+IF(Z158="-",0,Z158)+IF(Z157="-",0,Z157)</f>
        <v>0</v>
      </c>
      <c r="AA277" s="302" t="n">
        <f aca="false">IF(AA159="-",0,AA159)+IF(AA158="-",0,AA158)+IF(AA157="-",0,AA157)</f>
        <v>0</v>
      </c>
      <c r="AB277" s="302" t="n">
        <f aca="false">IF(AB159="-",0,AB159)+IF(AB158="-",0,AB158)+IF(AB157="-",0,AB157)</f>
        <v>0</v>
      </c>
      <c r="AC277" s="302" t="n">
        <f aca="false">IF(AC159="-",0,AC159)+IF(AC158="-",0,AC158)+IF(AC157="-",0,AC157)</f>
        <v>0</v>
      </c>
      <c r="AD277" s="302" t="n">
        <f aca="false">IF(AD159="-",0,AD159)+IF(AD158="-",0,AD158)+IF(AD157="-",0,AD157)</f>
        <v>0</v>
      </c>
      <c r="AE277" s="302" t="n">
        <f aca="false">IF(AE159="-",0,AE159)+IF(AE158="-",0,AE158)+IF(AE157="-",0,AE157)</f>
        <v>0</v>
      </c>
      <c r="AF277" s="302" t="n">
        <f aca="false">IF(AF159="-",0,AF159)+IF(AF158="-",0,AF158)+IF(AF157="-",0,AF157)</f>
        <v>0</v>
      </c>
      <c r="AG277" s="302" t="n">
        <f aca="false">IF(AG159="-",0,AG159)+IF(AG158="-",0,AG158)+IF(AG157="-",0,AG157)</f>
        <v>0</v>
      </c>
      <c r="AH277" s="302" t="n">
        <f aca="false">IF(AH159="-",0,AH159)+IF(AH158="-",0,AH158)+IF(AH157="-",0,AH157)</f>
        <v>0</v>
      </c>
      <c r="AI277" s="302" t="n">
        <f aca="false">IF(AI159="-",0,AI159)+IF(AI158="-",0,AI158)+IF(AI157="-",0,AI157)</f>
        <v>0</v>
      </c>
      <c r="AJ277" s="302" t="n">
        <f aca="false">IF(AJ159="-",0,AJ159)+IF(AJ158="-",0,AJ158)+IF(AJ157="-",0,AJ157)</f>
        <v>0</v>
      </c>
      <c r="AK277" s="302" t="n">
        <f aca="false">IF(AK159="-",0,AK159)+IF(AK158="-",0,AK158)+IF(AK157="-",0,AK157)</f>
        <v>0</v>
      </c>
      <c r="AL277" s="302" t="n">
        <f aca="false">IF(AL159="-",0,AL159)+IF(AL158="-",0,AL158)+IF(AL157="-",0,AL157)</f>
        <v>0</v>
      </c>
    </row>
    <row r="278" customFormat="false" ht="15" hidden="false" customHeight="true" outlineLevel="0" collapsed="false">
      <c r="B278" s="301"/>
      <c r="C278" s="301"/>
      <c r="D278" s="301"/>
      <c r="E278" s="303" t="n">
        <f aca="false">SUM(E273:E277)</f>
        <v>0</v>
      </c>
      <c r="F278" s="303" t="n">
        <f aca="false">SUM(F273:F277)</f>
        <v>0</v>
      </c>
      <c r="G278" s="303" t="n">
        <f aca="false">SUM(G273:G277)</f>
        <v>0</v>
      </c>
      <c r="H278" s="303" t="n">
        <f aca="false">SUM(H273:H277)</f>
        <v>0</v>
      </c>
      <c r="I278" s="303" t="n">
        <f aca="false">SUM(I273:I277)</f>
        <v>0</v>
      </c>
      <c r="J278" s="303" t="n">
        <f aca="false">SUM(J273:J277)</f>
        <v>0</v>
      </c>
      <c r="K278" s="303" t="n">
        <f aca="false">SUM(K273:K277)</f>
        <v>0</v>
      </c>
      <c r="L278" s="303" t="n">
        <f aca="false">SUM(L273:L277)</f>
        <v>0</v>
      </c>
      <c r="M278" s="303" t="n">
        <f aca="false">SUM(M273:M277)</f>
        <v>0</v>
      </c>
      <c r="N278" s="303" t="n">
        <f aca="false">SUM(N273:N277)</f>
        <v>0</v>
      </c>
      <c r="O278" s="303" t="n">
        <f aca="false">SUM(O273:O277)</f>
        <v>0</v>
      </c>
      <c r="P278" s="303" t="n">
        <f aca="false">SUM(P273:P277)</f>
        <v>0</v>
      </c>
      <c r="Q278" s="303" t="n">
        <f aca="false">SUM(Q273:Q277)</f>
        <v>0</v>
      </c>
      <c r="R278" s="303" t="n">
        <f aca="false">SUM(R273:R277)</f>
        <v>0</v>
      </c>
      <c r="S278" s="303" t="n">
        <f aca="false">SUM(S273:S277)</f>
        <v>0</v>
      </c>
      <c r="T278" s="303" t="n">
        <f aca="false">SUM(T273:T277)</f>
        <v>0</v>
      </c>
      <c r="U278" s="303" t="n">
        <f aca="false">SUM(U273:U277)</f>
        <v>0</v>
      </c>
      <c r="V278" s="303" t="n">
        <f aca="false">SUM(V273:V277)</f>
        <v>0</v>
      </c>
      <c r="W278" s="303" t="n">
        <f aca="false">SUM(W273:W277)</f>
        <v>0</v>
      </c>
      <c r="X278" s="303" t="n">
        <f aca="false">SUM(X273:X277)</f>
        <v>0</v>
      </c>
      <c r="Y278" s="303" t="n">
        <f aca="false">SUM(Y273:Y277)</f>
        <v>0</v>
      </c>
      <c r="Z278" s="303" t="n">
        <f aca="false">SUM(Z273:Z277)</f>
        <v>0</v>
      </c>
      <c r="AA278" s="303" t="n">
        <f aca="false">SUM(AA273:AA277)</f>
        <v>0</v>
      </c>
      <c r="AB278" s="303" t="n">
        <f aca="false">SUM(AB273:AB277)</f>
        <v>0</v>
      </c>
      <c r="AC278" s="303" t="n">
        <f aca="false">SUM(AC273:AC277)</f>
        <v>0</v>
      </c>
      <c r="AD278" s="303" t="n">
        <f aca="false">SUM(AD273:AD277)</f>
        <v>0</v>
      </c>
      <c r="AE278" s="303" t="n">
        <f aca="false">SUM(AE273:AE277)</f>
        <v>0</v>
      </c>
      <c r="AF278" s="303" t="n">
        <f aca="false">SUM(AF273:AF277)</f>
        <v>0</v>
      </c>
      <c r="AG278" s="303" t="n">
        <f aca="false">SUM(AG273:AG277)</f>
        <v>0</v>
      </c>
      <c r="AH278" s="303" t="n">
        <f aca="false">SUM(AH273:AH277)</f>
        <v>0</v>
      </c>
      <c r="AI278" s="303" t="n">
        <f aca="false">SUM(AI273:AI277)</f>
        <v>0</v>
      </c>
      <c r="AJ278" s="303" t="n">
        <f aca="false">SUM(AJ273:AJ277)</f>
        <v>0</v>
      </c>
      <c r="AK278" s="303" t="n">
        <f aca="false">SUM(AK273:AK277)</f>
        <v>0</v>
      </c>
      <c r="AL278" s="303" t="n">
        <f aca="false">SUM(AL273:AL277)</f>
        <v>0</v>
      </c>
    </row>
    <row r="279" customFormat="false" ht="15" hidden="false" customHeight="true" outlineLevel="0" collapsed="false">
      <c r="B279" s="301" t="s">
        <v>1</v>
      </c>
      <c r="C279" s="301"/>
      <c r="D279" s="301"/>
      <c r="E279" s="304" t="n">
        <f aca="false">IF($E$238="-",0,$E$238)</f>
        <v>0</v>
      </c>
      <c r="F279" s="304" t="n">
        <f aca="false">IF($E$238="-",0,$E$238)</f>
        <v>0</v>
      </c>
      <c r="G279" s="304" t="n">
        <f aca="false">IF($E$238="-",0,$E$238)</f>
        <v>0</v>
      </c>
      <c r="H279" s="304" t="n">
        <f aca="false">IF($E$238="-",0,$E$238)</f>
        <v>0</v>
      </c>
      <c r="I279" s="304" t="n">
        <f aca="false">IF($E$238="-",0,$E$238)</f>
        <v>0</v>
      </c>
      <c r="J279" s="304" t="n">
        <f aca="false">IF($E$238="-",0,$E$238)</f>
        <v>0</v>
      </c>
      <c r="K279" s="304" t="n">
        <f aca="false">IF($E$238="-",0,$E$238)</f>
        <v>0</v>
      </c>
      <c r="L279" s="304" t="n">
        <f aca="false">IF($E$238="-",0,$E$238)</f>
        <v>0</v>
      </c>
      <c r="M279" s="304" t="n">
        <f aca="false">IF($E$238="-",0,$E$238)</f>
        <v>0</v>
      </c>
      <c r="N279" s="304" t="n">
        <f aca="false">IF($E$238="-",0,$E$238)</f>
        <v>0</v>
      </c>
      <c r="O279" s="304" t="n">
        <f aca="false">IF($E$238="-",0,$E$238)</f>
        <v>0</v>
      </c>
      <c r="P279" s="304" t="n">
        <f aca="false">IF($E$238="-",0,$E$238)</f>
        <v>0</v>
      </c>
      <c r="Q279" s="304" t="n">
        <f aca="false">IF($E$238="-",0,$E$238)</f>
        <v>0</v>
      </c>
      <c r="R279" s="304" t="n">
        <f aca="false">IF($E$238="-",0,$E$238)</f>
        <v>0</v>
      </c>
      <c r="S279" s="304" t="n">
        <f aca="false">IF($E$238="-",0,$E$238)</f>
        <v>0</v>
      </c>
      <c r="T279" s="304" t="n">
        <f aca="false">IF($E$238="-",0,$E$238)</f>
        <v>0</v>
      </c>
      <c r="U279" s="304" t="n">
        <f aca="false">IF($E$238="-",0,$E$238)</f>
        <v>0</v>
      </c>
      <c r="V279" s="304" t="n">
        <f aca="false">IF($E$238="-",0,$E$238)</f>
        <v>0</v>
      </c>
      <c r="W279" s="304" t="n">
        <f aca="false">IF($E$238="-",0,$E$238)</f>
        <v>0</v>
      </c>
      <c r="X279" s="304" t="n">
        <f aca="false">IF($E$238="-",0,$E$238)</f>
        <v>0</v>
      </c>
      <c r="Y279" s="304" t="n">
        <f aca="false">IF($E$238="-",0,$E$238)</f>
        <v>0</v>
      </c>
      <c r="Z279" s="304" t="n">
        <f aca="false">IF($E$238="-",0,$E$238)</f>
        <v>0</v>
      </c>
      <c r="AA279" s="304" t="n">
        <f aca="false">IF($E$238="-",0,$E$238)</f>
        <v>0</v>
      </c>
      <c r="AB279" s="304" t="n">
        <f aca="false">IF($E$238="-",0,$E$238)</f>
        <v>0</v>
      </c>
      <c r="AC279" s="304" t="n">
        <f aca="false">IF($E$238="-",0,$E$238)</f>
        <v>0</v>
      </c>
      <c r="AD279" s="304" t="n">
        <f aca="false">IF($E$238="-",0,$E$238)</f>
        <v>0</v>
      </c>
      <c r="AE279" s="304" t="n">
        <f aca="false">IF($E$238="-",0,$E$238)</f>
        <v>0</v>
      </c>
      <c r="AF279" s="304" t="n">
        <f aca="false">IF($E$238="-",0,$E$238)</f>
        <v>0</v>
      </c>
      <c r="AG279" s="304" t="n">
        <f aca="false">IF($E$238="-",0,$E$238)</f>
        <v>0</v>
      </c>
      <c r="AH279" s="304" t="n">
        <f aca="false">IF($E$238="-",0,$E$238)</f>
        <v>0</v>
      </c>
      <c r="AI279" s="304" t="n">
        <f aca="false">IF($E$238="-",0,$E$238)</f>
        <v>0</v>
      </c>
      <c r="AJ279" s="304" t="n">
        <f aca="false">IF($E$238="-",0,$E$238)</f>
        <v>0</v>
      </c>
      <c r="AK279" s="304" t="n">
        <f aca="false">IF($E$238="-",0,$E$238)</f>
        <v>0</v>
      </c>
      <c r="AL279" s="304" t="n">
        <f aca="false">IF($E$238="-",0,$E$238)</f>
        <v>0</v>
      </c>
    </row>
    <row r="280" customFormat="false" ht="15" hidden="false" customHeight="true" outlineLevel="0" collapsed="false">
      <c r="B280" s="301" t="s">
        <v>6</v>
      </c>
      <c r="C280" s="301"/>
      <c r="D280" s="301"/>
      <c r="E280" s="301" t="n">
        <f aca="false">IF(E239="-",0,E239)</f>
        <v>0</v>
      </c>
      <c r="F280" s="301" t="n">
        <f aca="false">IF(F239="-",0,F239)</f>
        <v>0</v>
      </c>
      <c r="G280" s="301" t="n">
        <f aca="false">IF(G239="-",0,G239)</f>
        <v>0</v>
      </c>
      <c r="H280" s="301" t="n">
        <f aca="false">IF(H239="-",0,H239)</f>
        <v>0</v>
      </c>
      <c r="I280" s="301" t="n">
        <f aca="false">IF(I239="-",0,I239)</f>
        <v>0</v>
      </c>
      <c r="J280" s="301" t="n">
        <f aca="false">IF(J239="-",0,J239)</f>
        <v>0</v>
      </c>
      <c r="K280" s="301" t="n">
        <f aca="false">IF(K239="-",0,K239)</f>
        <v>0</v>
      </c>
      <c r="L280" s="301" t="n">
        <f aca="false">IF(L239="-",0,L239)</f>
        <v>0</v>
      </c>
      <c r="M280" s="301" t="n">
        <f aca="false">IF(M239="-",0,M239)</f>
        <v>0</v>
      </c>
      <c r="N280" s="301" t="n">
        <f aca="false">IF(N239="-",0,N239)</f>
        <v>0</v>
      </c>
      <c r="O280" s="301" t="n">
        <f aca="false">IF(O239="-",0,O239)</f>
        <v>0</v>
      </c>
      <c r="P280" s="301" t="n">
        <f aca="false">IF(P239="-",0,P239)</f>
        <v>0</v>
      </c>
      <c r="Q280" s="301" t="n">
        <f aca="false">IF(Q239="-",0,Q239)</f>
        <v>0</v>
      </c>
      <c r="R280" s="301" t="n">
        <f aca="false">IF(R239="-",0,R239)</f>
        <v>0</v>
      </c>
      <c r="S280" s="301" t="n">
        <f aca="false">IF(S239="-",0,S239)</f>
        <v>0</v>
      </c>
      <c r="T280" s="301" t="n">
        <f aca="false">IF(T239="-",0,T239)</f>
        <v>0</v>
      </c>
      <c r="U280" s="301" t="n">
        <f aca="false">IF(U239="-",0,U239)</f>
        <v>0</v>
      </c>
      <c r="V280" s="301" t="n">
        <f aca="false">IF(V239="-",0,V239)</f>
        <v>0</v>
      </c>
      <c r="W280" s="301" t="n">
        <f aca="false">IF(W239="-",0,W239)</f>
        <v>0</v>
      </c>
      <c r="X280" s="301" t="n">
        <f aca="false">IF(X239="-",0,X239)</f>
        <v>0</v>
      </c>
      <c r="Y280" s="301" t="n">
        <f aca="false">IF(Y239="-",0,Y239)</f>
        <v>0</v>
      </c>
      <c r="Z280" s="301" t="n">
        <f aca="false">IF(Z239="-",0,Z239)</f>
        <v>0</v>
      </c>
      <c r="AA280" s="301" t="n">
        <f aca="false">IF(AA239="-",0,AA239)</f>
        <v>0</v>
      </c>
      <c r="AB280" s="301" t="n">
        <f aca="false">IF(AB239="-",0,AB239)</f>
        <v>0</v>
      </c>
      <c r="AC280" s="301" t="n">
        <f aca="false">IF(AC239="-",0,AC239)</f>
        <v>0</v>
      </c>
      <c r="AD280" s="301" t="n">
        <f aca="false">IF(AD239="-",0,AD239)</f>
        <v>0</v>
      </c>
      <c r="AE280" s="301" t="n">
        <f aca="false">IF(AE239="-",0,AE239)</f>
        <v>0</v>
      </c>
      <c r="AF280" s="301" t="n">
        <f aca="false">IF(AF239="-",0,AF239)</f>
        <v>0</v>
      </c>
      <c r="AG280" s="301" t="n">
        <f aca="false">IF(AG239="-",0,AG239)</f>
        <v>0</v>
      </c>
      <c r="AH280" s="301" t="n">
        <f aca="false">IF(AH239="-",0,AH239)</f>
        <v>0</v>
      </c>
      <c r="AI280" s="301" t="n">
        <f aca="false">IF(AI239="-",0,AI239)</f>
        <v>0</v>
      </c>
      <c r="AJ280" s="301" t="n">
        <f aca="false">IF(AJ239="-",0,AJ239)</f>
        <v>0</v>
      </c>
      <c r="AK280" s="301" t="n">
        <f aca="false">IF(AK239="-",0,AK239)</f>
        <v>0</v>
      </c>
      <c r="AL280" s="301" t="n">
        <f aca="false">IF(AL239="-",0,AL239)</f>
        <v>0</v>
      </c>
    </row>
    <row r="281" customFormat="false" ht="15" hidden="false" customHeight="true" outlineLevel="0" collapsed="false">
      <c r="B281" s="301" t="s">
        <v>10</v>
      </c>
      <c r="C281" s="301"/>
      <c r="D281" s="301"/>
      <c r="E281" s="301" t="n">
        <f aca="false">IF(E240="-",0,E240)</f>
        <v>0</v>
      </c>
      <c r="F281" s="301" t="n">
        <f aca="false">IF(F240="-",0,F240)</f>
        <v>0</v>
      </c>
      <c r="G281" s="301" t="n">
        <f aca="false">IF(G240="-",0,G240)</f>
        <v>0</v>
      </c>
      <c r="H281" s="301" t="n">
        <f aca="false">IF(H240="-",0,H240)</f>
        <v>0</v>
      </c>
      <c r="I281" s="301" t="n">
        <f aca="false">IF(I240="-",0,I240)</f>
        <v>0</v>
      </c>
      <c r="J281" s="301" t="n">
        <f aca="false">IF(J240="-",0,J240)</f>
        <v>0</v>
      </c>
      <c r="K281" s="301" t="n">
        <f aca="false">IF(K240="-",0,K240)</f>
        <v>0</v>
      </c>
      <c r="L281" s="301" t="n">
        <f aca="false">IF(L240="-",0,L240)</f>
        <v>0</v>
      </c>
      <c r="M281" s="301" t="n">
        <f aca="false">IF(M240="-",0,M240)</f>
        <v>0</v>
      </c>
      <c r="N281" s="301" t="n">
        <f aca="false">IF(N240="-",0,N240)</f>
        <v>0</v>
      </c>
      <c r="O281" s="301" t="n">
        <f aca="false">IF(O240="-",0,O240)</f>
        <v>0</v>
      </c>
      <c r="P281" s="301" t="n">
        <f aca="false">IF(P240="-",0,P240)</f>
        <v>0</v>
      </c>
      <c r="Q281" s="301" t="n">
        <f aca="false">IF(Q240="-",0,Q240)</f>
        <v>0</v>
      </c>
      <c r="R281" s="301" t="n">
        <f aca="false">IF(R240="-",0,R240)</f>
        <v>0</v>
      </c>
      <c r="S281" s="301" t="n">
        <f aca="false">IF(S240="-",0,S240)</f>
        <v>0</v>
      </c>
      <c r="T281" s="301" t="n">
        <f aca="false">IF(T240="-",0,T240)</f>
        <v>0</v>
      </c>
      <c r="U281" s="301" t="n">
        <f aca="false">IF(U240="-",0,U240)</f>
        <v>0</v>
      </c>
      <c r="V281" s="301" t="n">
        <f aca="false">IF(V240="-",0,V240)</f>
        <v>0</v>
      </c>
      <c r="W281" s="301" t="n">
        <f aca="false">IF(W240="-",0,W240)</f>
        <v>0</v>
      </c>
      <c r="X281" s="301" t="n">
        <f aca="false">IF(X240="-",0,X240)</f>
        <v>0</v>
      </c>
      <c r="Y281" s="301" t="n">
        <f aca="false">IF(Y240="-",0,Y240)</f>
        <v>0</v>
      </c>
      <c r="Z281" s="301" t="n">
        <f aca="false">IF(Z240="-",0,Z240)</f>
        <v>0</v>
      </c>
      <c r="AA281" s="301" t="n">
        <f aca="false">IF(AA240="-",0,AA240)</f>
        <v>0</v>
      </c>
      <c r="AB281" s="301" t="n">
        <f aca="false">IF(AB240="-",0,AB240)</f>
        <v>0</v>
      </c>
      <c r="AC281" s="301" t="n">
        <f aca="false">IF(AC240="-",0,AC240)</f>
        <v>0</v>
      </c>
      <c r="AD281" s="301" t="n">
        <f aca="false">IF(AD240="-",0,AD240)</f>
        <v>0</v>
      </c>
      <c r="AE281" s="301" t="n">
        <f aca="false">IF(AE240="-",0,AE240)</f>
        <v>0</v>
      </c>
      <c r="AF281" s="301" t="n">
        <f aca="false">IF(AF240="-",0,AF240)</f>
        <v>0</v>
      </c>
      <c r="AG281" s="301" t="n">
        <f aca="false">IF(AG240="-",0,AG240)</f>
        <v>0</v>
      </c>
      <c r="AH281" s="301" t="n">
        <f aca="false">IF(AH240="-",0,AH240)</f>
        <v>0</v>
      </c>
      <c r="AI281" s="301" t="n">
        <f aca="false">IF(AI240="-",0,AI240)</f>
        <v>0</v>
      </c>
      <c r="AJ281" s="301" t="n">
        <f aca="false">IF(AJ240="-",0,AJ240)</f>
        <v>0</v>
      </c>
      <c r="AK281" s="301" t="n">
        <f aca="false">IF(AK240="-",0,AK240)</f>
        <v>0</v>
      </c>
      <c r="AL281" s="301" t="n">
        <f aca="false">IF(AL240="-",0,AL240)</f>
        <v>0</v>
      </c>
    </row>
    <row r="282" customFormat="false" ht="15" hidden="false" customHeight="true" outlineLevel="0" collapsed="false">
      <c r="B282" s="301" t="s">
        <v>14</v>
      </c>
      <c r="C282" s="301"/>
      <c r="D282" s="301"/>
      <c r="E282" s="301" t="n">
        <f aca="false">IF(E241="-",0,E241)+IF(E242="-",0,E242)</f>
        <v>0</v>
      </c>
      <c r="F282" s="301" t="n">
        <f aca="false">IF(F241="-",0,F241)+IF(F242="-",0,F242)</f>
        <v>0</v>
      </c>
      <c r="G282" s="301" t="n">
        <f aca="false">IF(G241="-",0,G241)+IF(G242="-",0,G242)</f>
        <v>0</v>
      </c>
      <c r="H282" s="301" t="n">
        <f aca="false">IF(H241="-",0,H241)+IF(H242="-",0,H242)</f>
        <v>0</v>
      </c>
      <c r="I282" s="301" t="n">
        <f aca="false">IF(I241="-",0,I241)+IF(I242="-",0,I242)</f>
        <v>0</v>
      </c>
      <c r="J282" s="301" t="n">
        <f aca="false">IF(J241="-",0,J241)+IF(J242="-",0,J242)</f>
        <v>0</v>
      </c>
      <c r="K282" s="301" t="n">
        <f aca="false">IF(K241="-",0,K241)+IF(K242="-",0,K242)</f>
        <v>0</v>
      </c>
      <c r="L282" s="301" t="n">
        <f aca="false">IF(L241="-",0,L241)+IF(L242="-",0,L242)</f>
        <v>0</v>
      </c>
      <c r="M282" s="301" t="n">
        <f aca="false">IF(M241="-",0,M241)+IF(M242="-",0,M242)</f>
        <v>0</v>
      </c>
      <c r="N282" s="301" t="n">
        <f aca="false">IF(N241="-",0,N241)+IF(N242="-",0,N242)</f>
        <v>0</v>
      </c>
      <c r="O282" s="301" t="n">
        <f aca="false">IF(O241="-",0,O241)+IF(O242="-",0,O242)</f>
        <v>0</v>
      </c>
      <c r="P282" s="301" t="n">
        <f aca="false">IF(P241="-",0,P241)+IF(P242="-",0,P242)</f>
        <v>0</v>
      </c>
      <c r="Q282" s="301" t="n">
        <f aca="false">IF(Q241="-",0,Q241)+IF(Q242="-",0,Q242)</f>
        <v>0</v>
      </c>
      <c r="R282" s="301" t="n">
        <f aca="false">IF(R241="-",0,R241)+IF(R242="-",0,R242)</f>
        <v>0</v>
      </c>
      <c r="S282" s="301" t="n">
        <f aca="false">IF(S241="-",0,S241)+IF(S242="-",0,S242)</f>
        <v>0</v>
      </c>
      <c r="T282" s="301" t="n">
        <f aca="false">IF(T241="-",0,T241)+IF(T242="-",0,T242)</f>
        <v>0</v>
      </c>
      <c r="U282" s="301" t="n">
        <f aca="false">IF(U241="-",0,U241)+IF(U242="-",0,U242)</f>
        <v>0</v>
      </c>
      <c r="V282" s="301" t="n">
        <f aca="false">IF(V241="-",0,V241)+IF(V242="-",0,V242)</f>
        <v>0</v>
      </c>
      <c r="W282" s="301" t="n">
        <f aca="false">IF(W241="-",0,W241)+IF(W242="-",0,W242)</f>
        <v>0</v>
      </c>
      <c r="X282" s="301" t="n">
        <f aca="false">IF(X241="-",0,X241)+IF(X242="-",0,X242)</f>
        <v>0</v>
      </c>
      <c r="Y282" s="301" t="n">
        <f aca="false">IF(Y241="-",0,Y241)+IF(Y242="-",0,Y242)</f>
        <v>0</v>
      </c>
      <c r="Z282" s="301" t="n">
        <f aca="false">IF(Z241="-",0,Z241)+IF(Z242="-",0,Z242)</f>
        <v>0</v>
      </c>
      <c r="AA282" s="301" t="n">
        <f aca="false">IF(AA241="-",0,AA241)+IF(AA242="-",0,AA242)</f>
        <v>0</v>
      </c>
      <c r="AB282" s="301" t="n">
        <f aca="false">IF(AB241="-",0,AB241)+IF(AB242="-",0,AB242)</f>
        <v>0</v>
      </c>
      <c r="AC282" s="301" t="n">
        <f aca="false">IF(AC241="-",0,AC241)+IF(AC242="-",0,AC242)</f>
        <v>0</v>
      </c>
      <c r="AD282" s="301" t="n">
        <f aca="false">IF(AD241="-",0,AD241)+IF(AD242="-",0,AD242)</f>
        <v>0</v>
      </c>
      <c r="AE282" s="301" t="n">
        <f aca="false">IF(AE241="-",0,AE241)+IF(AE242="-",0,AE242)</f>
        <v>0</v>
      </c>
      <c r="AF282" s="301" t="n">
        <f aca="false">IF(AF241="-",0,AF241)+IF(AF242="-",0,AF242)</f>
        <v>0</v>
      </c>
      <c r="AG282" s="301" t="n">
        <f aca="false">IF(AG241="-",0,AG241)+IF(AG242="-",0,AG242)</f>
        <v>0</v>
      </c>
      <c r="AH282" s="301" t="n">
        <f aca="false">IF(AH241="-",0,AH241)+IF(AH242="-",0,AH242)</f>
        <v>0</v>
      </c>
      <c r="AI282" s="301" t="n">
        <f aca="false">IF(AI241="-",0,AI241)+IF(AI242="-",0,AI242)</f>
        <v>0</v>
      </c>
      <c r="AJ282" s="301" t="n">
        <f aca="false">IF(AJ241="-",0,AJ241)+IF(AJ242="-",0,AJ242)</f>
        <v>0</v>
      </c>
      <c r="AK282" s="301" t="n">
        <f aca="false">IF(AK241="-",0,AK241)+IF(AK242="-",0,AK242)</f>
        <v>0</v>
      </c>
      <c r="AL282" s="301" t="n">
        <f aca="false">IF(AL241="-",0,AL241)+IF(AL242="-",0,AL242)</f>
        <v>0</v>
      </c>
    </row>
    <row r="283" customFormat="false" ht="15" hidden="false" customHeight="true" outlineLevel="0" collapsed="false">
      <c r="B283" s="301" t="s">
        <v>19</v>
      </c>
      <c r="C283" s="301"/>
      <c r="D283" s="301"/>
      <c r="E283" s="302" t="n">
        <f aca="false">IF(E245="-",0,E245)+IF(E244="-",0,E244)+IF(E243="-",0,E243)</f>
        <v>0</v>
      </c>
      <c r="F283" s="302" t="n">
        <f aca="false">IF(F245="-",0,F245)+IF(F244="-",0,F244)+IF(F243="-",0,F243)</f>
        <v>0</v>
      </c>
      <c r="G283" s="302" t="n">
        <f aca="false">IF(G245="-",0,G245)+IF(G244="-",0,G244)+IF(G243="-",0,G243)</f>
        <v>0</v>
      </c>
      <c r="H283" s="302" t="n">
        <f aca="false">IF(H245="-",0,H245)+IF(H244="-",0,H244)+IF(H243="-",0,H243)</f>
        <v>0</v>
      </c>
      <c r="I283" s="302" t="n">
        <f aca="false">IF(I245="-",0,I245)+IF(I244="-",0,I244)+IF(I243="-",0,I243)</f>
        <v>0</v>
      </c>
      <c r="J283" s="302" t="n">
        <f aca="false">IF(J245="-",0,J245)+IF(J244="-",0,J244)+IF(J243="-",0,J243)</f>
        <v>0</v>
      </c>
      <c r="K283" s="302" t="n">
        <f aca="false">IF(K245="-",0,K245)+IF(K244="-",0,K244)+IF(K243="-",0,K243)</f>
        <v>0</v>
      </c>
      <c r="L283" s="302" t="n">
        <f aca="false">IF(L245="-",0,L245)+IF(L244="-",0,L244)+IF(L243="-",0,L243)</f>
        <v>0</v>
      </c>
      <c r="M283" s="302" t="n">
        <f aca="false">IF(M245="-",0,M245)+IF(M244="-",0,M244)+IF(M243="-",0,M243)</f>
        <v>0</v>
      </c>
      <c r="N283" s="302" t="n">
        <f aca="false">IF(N245="-",0,N245)+IF(N244="-",0,N244)+IF(N243="-",0,N243)</f>
        <v>0</v>
      </c>
      <c r="O283" s="302" t="n">
        <f aca="false">IF(O245="-",0,O245)+IF(O244="-",0,O244)+IF(O243="-",0,O243)</f>
        <v>0</v>
      </c>
      <c r="P283" s="302" t="n">
        <f aca="false">IF(P245="-",0,P245)+IF(P244="-",0,P244)+IF(P243="-",0,P243)</f>
        <v>0</v>
      </c>
      <c r="Q283" s="302" t="n">
        <f aca="false">IF(Q245="-",0,Q245)+IF(Q244="-",0,Q244)+IF(Q243="-",0,Q243)</f>
        <v>0</v>
      </c>
      <c r="R283" s="302" t="n">
        <f aca="false">IF(R245="-",0,R245)+IF(R244="-",0,R244)+IF(R243="-",0,R243)</f>
        <v>0</v>
      </c>
      <c r="S283" s="302" t="n">
        <f aca="false">IF(S245="-",0,S245)+IF(S244="-",0,S244)+IF(S243="-",0,S243)</f>
        <v>0</v>
      </c>
      <c r="T283" s="302" t="n">
        <f aca="false">IF(T245="-",0,T245)+IF(T244="-",0,T244)+IF(T243="-",0,T243)</f>
        <v>0</v>
      </c>
      <c r="U283" s="302" t="n">
        <f aca="false">IF(U245="-",0,U245)+IF(U244="-",0,U244)+IF(U243="-",0,U243)</f>
        <v>0</v>
      </c>
      <c r="V283" s="302" t="n">
        <f aca="false">IF(V245="-",0,V245)+IF(V244="-",0,V244)+IF(V243="-",0,V243)</f>
        <v>0</v>
      </c>
      <c r="W283" s="302" t="n">
        <f aca="false">IF(W245="-",0,W245)+IF(W244="-",0,W244)+IF(W243="-",0,W243)</f>
        <v>0</v>
      </c>
      <c r="X283" s="302" t="n">
        <f aca="false">IF(X245="-",0,X245)+IF(X244="-",0,X244)+IF(X243="-",0,X243)</f>
        <v>0</v>
      </c>
      <c r="Y283" s="302" t="n">
        <f aca="false">IF(Y245="-",0,Y245)+IF(Y244="-",0,Y244)+IF(Y243="-",0,Y243)</f>
        <v>0</v>
      </c>
      <c r="Z283" s="302" t="n">
        <f aca="false">IF(Z245="-",0,Z245)+IF(Z244="-",0,Z244)+IF(Z243="-",0,Z243)</f>
        <v>0</v>
      </c>
      <c r="AA283" s="302" t="n">
        <f aca="false">IF(AA245="-",0,AA245)+IF(AA244="-",0,AA244)+IF(AA243="-",0,AA243)</f>
        <v>0</v>
      </c>
      <c r="AB283" s="302" t="n">
        <f aca="false">IF(AB245="-",0,AB245)+IF(AB244="-",0,AB244)+IF(AB243="-",0,AB243)</f>
        <v>0</v>
      </c>
      <c r="AC283" s="302" t="n">
        <f aca="false">IF(AC245="-",0,AC245)+IF(AC244="-",0,AC244)+IF(AC243="-",0,AC243)</f>
        <v>0</v>
      </c>
      <c r="AD283" s="302" t="n">
        <f aca="false">IF(AD245="-",0,AD245)+IF(AD244="-",0,AD244)+IF(AD243="-",0,AD243)</f>
        <v>0</v>
      </c>
      <c r="AE283" s="302" t="n">
        <f aca="false">IF(AE245="-",0,AE245)+IF(AE244="-",0,AE244)+IF(AE243="-",0,AE243)</f>
        <v>0</v>
      </c>
      <c r="AF283" s="302" t="n">
        <f aca="false">IF(AF245="-",0,AF245)+IF(AF244="-",0,AF244)+IF(AF243="-",0,AF243)</f>
        <v>0</v>
      </c>
      <c r="AG283" s="302" t="n">
        <f aca="false">IF(AG245="-",0,AG245)+IF(AG244="-",0,AG244)+IF(AG243="-",0,AG243)</f>
        <v>0</v>
      </c>
      <c r="AH283" s="302" t="n">
        <f aca="false">IF(AH245="-",0,AH245)+IF(AH244="-",0,AH244)+IF(AH243="-",0,AH243)</f>
        <v>0</v>
      </c>
      <c r="AI283" s="302" t="n">
        <f aca="false">IF(AI245="-",0,AI245)+IF(AI244="-",0,AI244)+IF(AI243="-",0,AI243)</f>
        <v>0</v>
      </c>
      <c r="AJ283" s="302" t="n">
        <f aca="false">IF(AJ245="-",0,AJ245)+IF(AJ244="-",0,AJ244)+IF(AJ243="-",0,AJ243)</f>
        <v>0</v>
      </c>
      <c r="AK283" s="302" t="n">
        <f aca="false">IF(AK245="-",0,AK245)+IF(AK244="-",0,AK244)+IF(AK243="-",0,AK243)</f>
        <v>0</v>
      </c>
      <c r="AL283" s="302" t="n">
        <f aca="false">IF(AL245="-",0,AL245)+IF(AL244="-",0,AL244)+IF(AL243="-",0,AL243)</f>
        <v>0</v>
      </c>
    </row>
    <row r="284" customFormat="false" ht="15" hidden="false" customHeight="true" outlineLevel="0" collapsed="false">
      <c r="B284" s="301"/>
      <c r="C284" s="301"/>
      <c r="D284" s="301"/>
      <c r="E284" s="303" t="n">
        <f aca="false">SUM(E279:E283)</f>
        <v>0</v>
      </c>
      <c r="F284" s="303" t="n">
        <f aca="false">SUM(F279:F283)</f>
        <v>0</v>
      </c>
      <c r="G284" s="303" t="n">
        <f aca="false">SUM(G279:G283)</f>
        <v>0</v>
      </c>
      <c r="H284" s="303" t="n">
        <f aca="false">SUM(H279:H283)</f>
        <v>0</v>
      </c>
      <c r="I284" s="303" t="n">
        <f aca="false">SUM(I279:I283)</f>
        <v>0</v>
      </c>
      <c r="J284" s="303" t="n">
        <f aca="false">SUM(J279:J283)</f>
        <v>0</v>
      </c>
      <c r="K284" s="303" t="n">
        <f aca="false">SUM(K279:K283)</f>
        <v>0</v>
      </c>
      <c r="L284" s="303" t="n">
        <f aca="false">SUM(L279:L283)</f>
        <v>0</v>
      </c>
      <c r="M284" s="303" t="n">
        <f aca="false">SUM(M279:M283)</f>
        <v>0</v>
      </c>
      <c r="N284" s="303" t="n">
        <f aca="false">SUM(N279:N283)</f>
        <v>0</v>
      </c>
      <c r="O284" s="303" t="n">
        <f aca="false">SUM(O279:O283)</f>
        <v>0</v>
      </c>
      <c r="P284" s="303" t="n">
        <f aca="false">SUM(P279:P283)</f>
        <v>0</v>
      </c>
      <c r="Q284" s="303" t="n">
        <f aca="false">SUM(Q279:Q283)</f>
        <v>0</v>
      </c>
      <c r="R284" s="303" t="n">
        <f aca="false">SUM(R279:R283)</f>
        <v>0</v>
      </c>
      <c r="S284" s="303" t="n">
        <f aca="false">SUM(S279:S283)</f>
        <v>0</v>
      </c>
      <c r="T284" s="303" t="n">
        <f aca="false">SUM(T279:T283)</f>
        <v>0</v>
      </c>
      <c r="U284" s="303" t="n">
        <f aca="false">SUM(U279:U283)</f>
        <v>0</v>
      </c>
      <c r="V284" s="303" t="n">
        <f aca="false">SUM(V279:V283)</f>
        <v>0</v>
      </c>
      <c r="W284" s="303" t="n">
        <f aca="false">SUM(W279:W283)</f>
        <v>0</v>
      </c>
      <c r="X284" s="303" t="n">
        <f aca="false">SUM(X279:X283)</f>
        <v>0</v>
      </c>
      <c r="Y284" s="303" t="n">
        <f aca="false">SUM(Y279:Y283)</f>
        <v>0</v>
      </c>
      <c r="Z284" s="303" t="n">
        <f aca="false">SUM(Z279:Z283)</f>
        <v>0</v>
      </c>
      <c r="AA284" s="303" t="n">
        <f aca="false">SUM(AA279:AA283)</f>
        <v>0</v>
      </c>
      <c r="AB284" s="303" t="n">
        <f aca="false">SUM(AB279:AB283)</f>
        <v>0</v>
      </c>
      <c r="AC284" s="303" t="n">
        <f aca="false">SUM(AC279:AC283)</f>
        <v>0</v>
      </c>
      <c r="AD284" s="303" t="n">
        <f aca="false">SUM(AD279:AD283)</f>
        <v>0</v>
      </c>
      <c r="AE284" s="303" t="n">
        <f aca="false">SUM(AE279:AE283)</f>
        <v>0</v>
      </c>
      <c r="AF284" s="303" t="n">
        <f aca="false">SUM(AF279:AF283)</f>
        <v>0</v>
      </c>
      <c r="AG284" s="303" t="n">
        <f aca="false">SUM(AG279:AG283)</f>
        <v>0</v>
      </c>
      <c r="AH284" s="303" t="n">
        <f aca="false">SUM(AH279:AH283)</f>
        <v>0</v>
      </c>
      <c r="AI284" s="303" t="n">
        <f aca="false">SUM(AI279:AI283)</f>
        <v>0</v>
      </c>
      <c r="AJ284" s="303" t="n">
        <f aca="false">SUM(AJ279:AJ283)</f>
        <v>0</v>
      </c>
      <c r="AK284" s="303" t="n">
        <f aca="false">SUM(AK279:AK283)</f>
        <v>0</v>
      </c>
      <c r="AL284" s="303" t="n">
        <f aca="false">SUM(AL279:AL283)</f>
        <v>0</v>
      </c>
    </row>
    <row r="285" customFormat="false" ht="15" hidden="false" customHeight="true" outlineLevel="0" collapsed="false"/>
    <row r="286" customFormat="false" ht="15" hidden="false" customHeight="true" outlineLevel="0" collapsed="false"/>
    <row r="287" customFormat="false" ht="15" hidden="false" customHeight="true" outlineLevel="0" collapsed="false"/>
    <row r="288" customFormat="false" ht="15" hidden="false" customHeight="true" outlineLevel="0" collapsed="false"/>
    <row r="289" customFormat="false" ht="15" hidden="false" customHeight="true" outlineLevel="0" collapsed="false"/>
    <row r="290" customFormat="false" ht="15" hidden="false" customHeight="true" outlineLevel="0" collapsed="false"/>
  </sheetData>
  <sheetProtection sheet="true" objects="true" scenarios="true" selectLockedCells="true"/>
  <mergeCells count="235">
    <mergeCell ref="E5:G5"/>
    <mergeCell ref="H5:O5"/>
    <mergeCell ref="Z5:AF5"/>
    <mergeCell ref="AG5:AH5"/>
    <mergeCell ref="AI5:AJ5"/>
    <mergeCell ref="FO5:FQ5"/>
    <mergeCell ref="FR5:FY5"/>
    <mergeCell ref="GJ5:GP5"/>
    <mergeCell ref="GQ5:GR5"/>
    <mergeCell ref="B6:B8"/>
    <mergeCell ref="E6:G6"/>
    <mergeCell ref="U6:X6"/>
    <mergeCell ref="Z6:AF6"/>
    <mergeCell ref="AG6:AH6"/>
    <mergeCell ref="AI6:AJ6"/>
    <mergeCell ref="FO6:FQ6"/>
    <mergeCell ref="GJ6:GP6"/>
    <mergeCell ref="GQ6:GR6"/>
    <mergeCell ref="GS6:GT6"/>
    <mergeCell ref="E7:G7"/>
    <mergeCell ref="H7:I7"/>
    <mergeCell ref="U7:X7"/>
    <mergeCell ref="Z7:AF7"/>
    <mergeCell ref="AG7:AH7"/>
    <mergeCell ref="AI7:AJ7"/>
    <mergeCell ref="FO7:FQ7"/>
    <mergeCell ref="FR7:FS7"/>
    <mergeCell ref="GJ7:GP7"/>
    <mergeCell ref="GQ7:GR7"/>
    <mergeCell ref="GS7:GT7"/>
    <mergeCell ref="E8:G8"/>
    <mergeCell ref="H8:I8"/>
    <mergeCell ref="Z8:AF8"/>
    <mergeCell ref="AG8:AH8"/>
    <mergeCell ref="AI8:AJ8"/>
    <mergeCell ref="FO8:FQ8"/>
    <mergeCell ref="FR8:FS8"/>
    <mergeCell ref="GJ8:GP8"/>
    <mergeCell ref="GQ8:GR8"/>
    <mergeCell ref="GS8:GT8"/>
    <mergeCell ref="B9:B10"/>
    <mergeCell ref="E9:G9"/>
    <mergeCell ref="H9:M9"/>
    <mergeCell ref="O9:P9"/>
    <mergeCell ref="Z9:AF9"/>
    <mergeCell ref="AG9:AH9"/>
    <mergeCell ref="AI9:AJ9"/>
    <mergeCell ref="FO9:FQ9"/>
    <mergeCell ref="FR9:FW9"/>
    <mergeCell ref="FY9:FZ9"/>
    <mergeCell ref="GJ9:GP9"/>
    <mergeCell ref="GQ9:GR9"/>
    <mergeCell ref="GS9:GT9"/>
    <mergeCell ref="Z10:AF10"/>
    <mergeCell ref="AG10:AH10"/>
    <mergeCell ref="AI10:AJ10"/>
    <mergeCell ref="GJ10:GP10"/>
    <mergeCell ref="GQ10:GR10"/>
    <mergeCell ref="GS10:GT10"/>
    <mergeCell ref="AG11:AH11"/>
    <mergeCell ref="AI11:AJ11"/>
    <mergeCell ref="GQ11:GR11"/>
    <mergeCell ref="GS11:GT11"/>
    <mergeCell ref="A12:A13"/>
    <mergeCell ref="B12:B13"/>
    <mergeCell ref="C12:C13"/>
    <mergeCell ref="D12:D13"/>
    <mergeCell ref="E12:F12"/>
    <mergeCell ref="G12:J12"/>
    <mergeCell ref="K12:K13"/>
    <mergeCell ref="L12:L13"/>
    <mergeCell ref="M12:M13"/>
    <mergeCell ref="N12:N13"/>
    <mergeCell ref="O12:V12"/>
    <mergeCell ref="W12:AD12"/>
    <mergeCell ref="AE12:AL12"/>
    <mergeCell ref="AM12:AM13"/>
    <mergeCell ref="AN12:AN13"/>
    <mergeCell ref="AO12:AO13"/>
    <mergeCell ref="AP12:AQ12"/>
    <mergeCell ref="AR12:AU12"/>
    <mergeCell ref="AV12:AV13"/>
    <mergeCell ref="AW12:AW13"/>
    <mergeCell ref="AX12:AX13"/>
    <mergeCell ref="AY12:AY13"/>
    <mergeCell ref="AZ12:BG12"/>
    <mergeCell ref="BH12:BO12"/>
    <mergeCell ref="BP12:BW12"/>
    <mergeCell ref="BX12:CB12"/>
    <mergeCell ref="CC12:CD12"/>
    <mergeCell ref="FK12:FK13"/>
    <mergeCell ref="FL12:FL13"/>
    <mergeCell ref="FM12:FM13"/>
    <mergeCell ref="FN12:FN13"/>
    <mergeCell ref="FO12:FP12"/>
    <mergeCell ref="FQ12:FT12"/>
    <mergeCell ref="FU12:FU13"/>
    <mergeCell ref="FV12:FV13"/>
    <mergeCell ref="FW12:FW13"/>
    <mergeCell ref="FX12:FX13"/>
    <mergeCell ref="FY12:GF12"/>
    <mergeCell ref="GG12:GN12"/>
    <mergeCell ref="GO12:GV12"/>
    <mergeCell ref="GW12:GW13"/>
    <mergeCell ref="GX12:GX13"/>
    <mergeCell ref="GY12:GY13"/>
    <mergeCell ref="GZ12:HA12"/>
    <mergeCell ref="HB12:HE12"/>
    <mergeCell ref="HF12:HF13"/>
    <mergeCell ref="HG12:HG13"/>
    <mergeCell ref="HH12:HH13"/>
    <mergeCell ref="HI12:HI13"/>
    <mergeCell ref="HJ12:HQ12"/>
    <mergeCell ref="HR12:HY12"/>
    <mergeCell ref="HZ12:IG12"/>
    <mergeCell ref="E90:G90"/>
    <mergeCell ref="H90:O90"/>
    <mergeCell ref="Z90:AF90"/>
    <mergeCell ref="AG90:AH90"/>
    <mergeCell ref="B91:B93"/>
    <mergeCell ref="E91:G91"/>
    <mergeCell ref="U91:X91"/>
    <mergeCell ref="Z91:AF91"/>
    <mergeCell ref="AG91:AH91"/>
    <mergeCell ref="AI91:AJ91"/>
    <mergeCell ref="E92:G92"/>
    <mergeCell ref="H92:I92"/>
    <mergeCell ref="U92:X92"/>
    <mergeCell ref="Z92:AF92"/>
    <mergeCell ref="AG92:AH92"/>
    <mergeCell ref="AI92:AJ92"/>
    <mergeCell ref="E93:G93"/>
    <mergeCell ref="H93:I93"/>
    <mergeCell ref="Z93:AF93"/>
    <mergeCell ref="AG93:AH93"/>
    <mergeCell ref="AI93:AJ93"/>
    <mergeCell ref="B94:B95"/>
    <mergeCell ref="E94:G94"/>
    <mergeCell ref="H94:M94"/>
    <mergeCell ref="O94:P94"/>
    <mergeCell ref="Z94:AF94"/>
    <mergeCell ref="AG94:AH94"/>
    <mergeCell ref="AI94:AJ94"/>
    <mergeCell ref="Z95:AF95"/>
    <mergeCell ref="AG95:AH95"/>
    <mergeCell ref="AI95:AJ95"/>
    <mergeCell ref="AG96:AH96"/>
    <mergeCell ref="AI96:AJ96"/>
    <mergeCell ref="A97:A98"/>
    <mergeCell ref="B97:B98"/>
    <mergeCell ref="C97:C98"/>
    <mergeCell ref="D97:D98"/>
    <mergeCell ref="E97:F97"/>
    <mergeCell ref="G97:J97"/>
    <mergeCell ref="K97:K98"/>
    <mergeCell ref="L97:L98"/>
    <mergeCell ref="M97:M98"/>
    <mergeCell ref="N97:N98"/>
    <mergeCell ref="O97:V97"/>
    <mergeCell ref="W97:AD97"/>
    <mergeCell ref="AE97:AL97"/>
    <mergeCell ref="AM97:AM98"/>
    <mergeCell ref="AN97:AN98"/>
    <mergeCell ref="AO97:AO98"/>
    <mergeCell ref="AP97:AQ97"/>
    <mergeCell ref="AR97:AU97"/>
    <mergeCell ref="AV97:AV98"/>
    <mergeCell ref="AW97:AW98"/>
    <mergeCell ref="AX97:AX98"/>
    <mergeCell ref="AY97:AY98"/>
    <mergeCell ref="AZ97:BG97"/>
    <mergeCell ref="BH97:BO97"/>
    <mergeCell ref="BP97:BW97"/>
    <mergeCell ref="BX97:CB97"/>
    <mergeCell ref="CC97:CD97"/>
    <mergeCell ref="E176:G176"/>
    <mergeCell ref="H176:O176"/>
    <mergeCell ref="Z176:AF176"/>
    <mergeCell ref="AG176:AH176"/>
    <mergeCell ref="B177:B179"/>
    <mergeCell ref="E177:G177"/>
    <mergeCell ref="U177:X177"/>
    <mergeCell ref="Z177:AF177"/>
    <mergeCell ref="AG177:AH177"/>
    <mergeCell ref="AI177:AJ177"/>
    <mergeCell ref="E178:G178"/>
    <mergeCell ref="H178:I178"/>
    <mergeCell ref="U178:X178"/>
    <mergeCell ref="Z178:AF178"/>
    <mergeCell ref="AG178:AH178"/>
    <mergeCell ref="AI178:AJ178"/>
    <mergeCell ref="E179:G179"/>
    <mergeCell ref="H179:I179"/>
    <mergeCell ref="Z179:AF179"/>
    <mergeCell ref="AG179:AH179"/>
    <mergeCell ref="AI179:AJ179"/>
    <mergeCell ref="B180:B181"/>
    <mergeCell ref="E180:G180"/>
    <mergeCell ref="H180:M180"/>
    <mergeCell ref="O180:P180"/>
    <mergeCell ref="Z180:AF180"/>
    <mergeCell ref="AG180:AH180"/>
    <mergeCell ref="AI180:AJ180"/>
    <mergeCell ref="Z181:AF181"/>
    <mergeCell ref="AG181:AH181"/>
    <mergeCell ref="AI181:AJ181"/>
    <mergeCell ref="AG182:AH182"/>
    <mergeCell ref="AI182:AJ182"/>
    <mergeCell ref="A183:A184"/>
    <mergeCell ref="B183:B184"/>
    <mergeCell ref="C183:C184"/>
    <mergeCell ref="D183:D184"/>
    <mergeCell ref="E183:F183"/>
    <mergeCell ref="G183:J183"/>
    <mergeCell ref="K183:K184"/>
    <mergeCell ref="L183:L184"/>
    <mergeCell ref="M183:M184"/>
    <mergeCell ref="N183:N184"/>
    <mergeCell ref="O183:V183"/>
    <mergeCell ref="W183:AD183"/>
    <mergeCell ref="AE183:AL183"/>
    <mergeCell ref="AM183:AM184"/>
    <mergeCell ref="AN183:AN184"/>
    <mergeCell ref="AO183:AO184"/>
    <mergeCell ref="AP183:AQ183"/>
    <mergeCell ref="AR183:AU183"/>
    <mergeCell ref="AV183:AV184"/>
    <mergeCell ref="AW183:AW184"/>
    <mergeCell ref="AX183:AX184"/>
    <mergeCell ref="AY183:AY184"/>
    <mergeCell ref="AZ183:BG183"/>
    <mergeCell ref="BH183:BO183"/>
    <mergeCell ref="BP183:BW183"/>
    <mergeCell ref="BX183:CB183"/>
    <mergeCell ref="CC183:CD18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O2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0" activeCellId="1" sqref="A1 M10"/>
    </sheetView>
  </sheetViews>
  <sheetFormatPr defaultColWidth="8.88671875" defaultRowHeight="9.75" customHeight="true" zeroHeight="false" outlineLevelRow="0" outlineLevelCol="0"/>
  <cols>
    <col collapsed="false" customWidth="true" hidden="false" outlineLevel="0" max="1" min="1" style="1" width="3.77"/>
    <col collapsed="false" customWidth="true" hidden="false" outlineLevel="0" max="2" min="2" style="1" width="27"/>
    <col collapsed="false" customWidth="true" hidden="false" outlineLevel="0" max="4" min="3" style="1" width="4.33"/>
    <col collapsed="false" customWidth="true" hidden="false" outlineLevel="0" max="38" min="5" style="1" width="4.44"/>
    <col collapsed="false" customWidth="true" hidden="false" outlineLevel="0" max="39" min="39" style="1" width="3.77"/>
    <col collapsed="false" customWidth="true" hidden="false" outlineLevel="0" max="40" min="40" style="1" width="3.34"/>
    <col collapsed="false" customWidth="true" hidden="false" outlineLevel="0" max="41" min="41" style="1" width="3.67"/>
    <col collapsed="false" customWidth="true" hidden="true" outlineLevel="0" max="74" min="42" style="1" width="3.77"/>
    <col collapsed="false" customWidth="true" hidden="true" outlineLevel="0" max="75" min="75" style="1" width="1.77"/>
    <col collapsed="false" customWidth="true" hidden="false" outlineLevel="0" max="80" min="76" style="1" width="2.77"/>
    <col collapsed="false" customWidth="true" hidden="false" outlineLevel="0" max="82" min="81" style="1" width="2.56"/>
    <col collapsed="false" customWidth="true" hidden="false" outlineLevel="0" max="83" min="83" style="1" width="11"/>
    <col collapsed="false" customWidth="true" hidden="false" outlineLevel="0" max="84" min="84" style="2" width="4.56"/>
    <col collapsed="false" customWidth="true" hidden="false" outlineLevel="0" max="85" min="85" style="2" width="32.44"/>
    <col collapsed="false" customWidth="true" hidden="false" outlineLevel="0" max="124" min="86" style="2" width="4.33"/>
    <col collapsed="false" customWidth="true" hidden="true" outlineLevel="0" max="158" min="125" style="2" width="4.33"/>
    <col collapsed="false" customWidth="true" hidden="false" outlineLevel="0" max="165" min="159" style="2" width="4.33"/>
    <col collapsed="false" customWidth="true" hidden="false" outlineLevel="0" max="166" min="166" style="2" width="11"/>
    <col collapsed="false" customWidth="true" hidden="false" outlineLevel="0" max="167" min="167" style="2" width="3.77"/>
    <col collapsed="false" customWidth="true" hidden="false" outlineLevel="0" max="168" min="168" style="2" width="32.44"/>
    <col collapsed="false" customWidth="true" hidden="false" outlineLevel="0" max="207" min="169" style="2" width="4.33"/>
    <col collapsed="false" customWidth="true" hidden="true" outlineLevel="0" max="241" min="208" style="2" width="4.33"/>
    <col collapsed="false" customWidth="true" hidden="false" outlineLevel="0" max="248" min="242" style="2" width="4.33"/>
    <col collapsed="false" customWidth="false" hidden="false" outlineLevel="0" max="16384" min="249" style="2" width="8.88"/>
  </cols>
  <sheetData>
    <row r="1" customFormat="false" ht="15" hidden="false" customHeight="true" outlineLevel="0" collapsed="false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BX1" s="3"/>
      <c r="BY1" s="3"/>
      <c r="BZ1" s="3"/>
      <c r="CA1" s="3"/>
      <c r="CB1" s="3"/>
      <c r="CC1" s="3"/>
      <c r="CD1" s="3"/>
      <c r="CE1" s="3"/>
    </row>
    <row r="2" customFormat="false" ht="15" hidden="false" customHeight="true" outlineLevel="0" collapsed="false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BX2" s="3"/>
      <c r="BY2" s="3"/>
      <c r="BZ2" s="3"/>
      <c r="CA2" s="3"/>
      <c r="CB2" s="3"/>
      <c r="CC2" s="3"/>
      <c r="CD2" s="3"/>
      <c r="CE2" s="3"/>
    </row>
    <row r="3" s="1" customFormat="true" ht="60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5"/>
      <c r="IO3" s="6"/>
    </row>
    <row r="4" s="1" customFormat="true" ht="15" hidden="false" customHeight="true" outlineLevel="0" collapsed="false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8"/>
      <c r="IO4" s="6"/>
    </row>
    <row r="5" s="1" customFormat="true" ht="15" hidden="false" customHeight="false" outlineLevel="0" collapsed="false">
      <c r="A5" s="9"/>
      <c r="B5" s="9"/>
      <c r="C5" s="9"/>
      <c r="D5" s="9"/>
      <c r="E5" s="10" t="s">
        <v>0</v>
      </c>
      <c r="F5" s="10"/>
      <c r="G5" s="10"/>
      <c r="H5" s="11" t="e">
        <f aca="false">'විෂය තොරතුරු'!J5</f>
        <v>#N/A</v>
      </c>
      <c r="I5" s="11"/>
      <c r="J5" s="11"/>
      <c r="K5" s="11"/>
      <c r="L5" s="11"/>
      <c r="M5" s="11"/>
      <c r="N5" s="11"/>
      <c r="O5" s="11"/>
      <c r="P5" s="12"/>
      <c r="Q5" s="9"/>
      <c r="R5" s="9"/>
      <c r="S5" s="13" t="s">
        <v>1</v>
      </c>
      <c r="T5" s="9"/>
      <c r="U5" s="9"/>
      <c r="V5" s="9"/>
      <c r="W5" s="9"/>
      <c r="X5" s="9"/>
      <c r="Y5" s="9"/>
      <c r="Z5" s="14"/>
      <c r="AA5" s="14"/>
      <c r="AB5" s="14"/>
      <c r="AC5" s="14"/>
      <c r="AD5" s="14"/>
      <c r="AE5" s="14"/>
      <c r="AF5" s="14"/>
      <c r="AG5" s="15" t="s">
        <v>2</v>
      </c>
      <c r="AH5" s="15"/>
      <c r="AI5" s="15" t="s">
        <v>3</v>
      </c>
      <c r="AJ5" s="15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16"/>
      <c r="FK5" s="17"/>
      <c r="FL5" s="17"/>
      <c r="FM5" s="17"/>
      <c r="FN5" s="17"/>
      <c r="FO5" s="18" t="s">
        <v>0</v>
      </c>
      <c r="FP5" s="18"/>
      <c r="FQ5" s="18"/>
      <c r="FR5" s="18" t="e">
        <f aca="false">H90</f>
        <v>#N/A</v>
      </c>
      <c r="FS5" s="18"/>
      <c r="FT5" s="18"/>
      <c r="FU5" s="18"/>
      <c r="FV5" s="18"/>
      <c r="FW5" s="18"/>
      <c r="FX5" s="18"/>
      <c r="FY5" s="18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9"/>
      <c r="GK5" s="19"/>
      <c r="GL5" s="19"/>
      <c r="GM5" s="19"/>
      <c r="GN5" s="19"/>
      <c r="GO5" s="19"/>
      <c r="GP5" s="19"/>
      <c r="GQ5" s="20" t="s">
        <v>2</v>
      </c>
      <c r="GR5" s="20"/>
      <c r="GS5" s="21" t="s">
        <v>3</v>
      </c>
      <c r="GT5" s="21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22"/>
    </row>
    <row r="6" s="1" customFormat="true" ht="17.35" hidden="false" customHeight="false" outlineLevel="0" collapsed="false">
      <c r="A6" s="9"/>
      <c r="B6" s="23" t="s">
        <v>4</v>
      </c>
      <c r="C6" s="9"/>
      <c r="D6" s="9"/>
      <c r="E6" s="10" t="s">
        <v>5</v>
      </c>
      <c r="F6" s="10"/>
      <c r="G6" s="10"/>
      <c r="H6" s="24" t="n">
        <f aca="false">'විෂය තොරතුරු'!J6</f>
        <v>11</v>
      </c>
      <c r="I6" s="24" t="s">
        <v>534</v>
      </c>
      <c r="J6" s="24"/>
      <c r="K6" s="24"/>
      <c r="L6" s="25"/>
      <c r="M6" s="25"/>
      <c r="N6" s="25"/>
      <c r="O6" s="25"/>
      <c r="P6" s="12"/>
      <c r="Q6" s="9"/>
      <c r="R6" s="9"/>
      <c r="S6" s="26" t="s">
        <v>6</v>
      </c>
      <c r="T6" s="9"/>
      <c r="U6" s="27" t="s">
        <v>7</v>
      </c>
      <c r="V6" s="27"/>
      <c r="W6" s="27"/>
      <c r="X6" s="27"/>
      <c r="Y6" s="9"/>
      <c r="Z6" s="28" t="s">
        <v>8</v>
      </c>
      <c r="AA6" s="28"/>
      <c r="AB6" s="28"/>
      <c r="AC6" s="28"/>
      <c r="AD6" s="28"/>
      <c r="AE6" s="28"/>
      <c r="AF6" s="28"/>
      <c r="AG6" s="29" t="str">
        <f aca="false">IF($B$15="","",COUNTIF($CE$15:$CE$64,"6/3 සමත්"))</f>
        <v/>
      </c>
      <c r="AH6" s="29"/>
      <c r="AI6" s="30" t="str">
        <f aca="false">IF($B$15="","",(AG6/$U$7)*100)</f>
        <v/>
      </c>
      <c r="AJ6" s="30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16"/>
      <c r="FK6" s="17"/>
      <c r="FL6" s="17"/>
      <c r="FM6" s="17"/>
      <c r="FN6" s="17"/>
      <c r="FO6" s="18" t="s">
        <v>5</v>
      </c>
      <c r="FP6" s="18"/>
      <c r="FQ6" s="18"/>
      <c r="FR6" s="31" t="n">
        <f aca="false">H91</f>
        <v>11</v>
      </c>
      <c r="FS6" s="31" t="s">
        <v>1</v>
      </c>
      <c r="FT6" s="31"/>
      <c r="FU6" s="31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32" t="s">
        <v>8</v>
      </c>
      <c r="GK6" s="32"/>
      <c r="GL6" s="32"/>
      <c r="GM6" s="32"/>
      <c r="GN6" s="32"/>
      <c r="GO6" s="32"/>
      <c r="GP6" s="32"/>
      <c r="GQ6" s="20" t="n">
        <f aca="false">IF($FL$15="","",COUNTIF($IO$15:$IO$64,"6/3 සමත්"))</f>
        <v>6</v>
      </c>
      <c r="GR6" s="20"/>
      <c r="GS6" s="33" t="n">
        <f aca="false">IF($FL$15="","",(GQ6/(50-(COUNTIF($FL$15:$FL$64,""))))*100)</f>
        <v>12.5</v>
      </c>
      <c r="GT6" s="33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22"/>
    </row>
    <row r="7" s="1" customFormat="true" ht="17.35" hidden="false" customHeight="false" outlineLevel="0" collapsed="false">
      <c r="A7" s="9"/>
      <c r="B7" s="23"/>
      <c r="C7" s="9"/>
      <c r="D7" s="9"/>
      <c r="E7" s="10" t="s">
        <v>9</v>
      </c>
      <c r="F7" s="10"/>
      <c r="G7" s="10"/>
      <c r="H7" s="11" t="str">
        <f aca="false">'විෂය තොරතුරු'!J9</f>
        <v/>
      </c>
      <c r="I7" s="11"/>
      <c r="J7" s="24"/>
      <c r="K7" s="24"/>
      <c r="L7" s="25"/>
      <c r="M7" s="25"/>
      <c r="N7" s="25"/>
      <c r="O7" s="25"/>
      <c r="P7" s="12"/>
      <c r="Q7" s="9"/>
      <c r="R7" s="9"/>
      <c r="S7" s="34" t="s">
        <v>10</v>
      </c>
      <c r="T7" s="9"/>
      <c r="U7" s="27" t="n">
        <f aca="false">IF($B$15="",0,50-COUNTIF($B$15:$B$64,""))</f>
        <v>0</v>
      </c>
      <c r="V7" s="27"/>
      <c r="W7" s="27"/>
      <c r="X7" s="27"/>
      <c r="Y7" s="9"/>
      <c r="Z7" s="28" t="s">
        <v>11</v>
      </c>
      <c r="AA7" s="28"/>
      <c r="AB7" s="28"/>
      <c r="AC7" s="28"/>
      <c r="AD7" s="28"/>
      <c r="AE7" s="28"/>
      <c r="AF7" s="28"/>
      <c r="AG7" s="35" t="str">
        <f aca="false">IF($B$15="","",COUNTIF($CE$15:$CE$64,"5/3 සමත්"))</f>
        <v/>
      </c>
      <c r="AH7" s="35"/>
      <c r="AI7" s="36" t="str">
        <f aca="false">IF($B$15="","",(AG7/$U$7)*100)</f>
        <v/>
      </c>
      <c r="AJ7" s="36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16"/>
      <c r="FK7" s="17"/>
      <c r="FL7" s="17"/>
      <c r="FM7" s="17"/>
      <c r="FN7" s="17"/>
      <c r="FO7" s="18" t="s">
        <v>9</v>
      </c>
      <c r="FP7" s="18"/>
      <c r="FQ7" s="18"/>
      <c r="FR7" s="18" t="str">
        <f aca="false">H92</f>
        <v/>
      </c>
      <c r="FS7" s="18"/>
      <c r="FT7" s="31"/>
      <c r="FU7" s="31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32" t="s">
        <v>11</v>
      </c>
      <c r="GK7" s="32"/>
      <c r="GL7" s="32"/>
      <c r="GM7" s="32"/>
      <c r="GN7" s="32"/>
      <c r="GO7" s="32"/>
      <c r="GP7" s="32"/>
      <c r="GQ7" s="20" t="n">
        <f aca="false">IF($FL$15="","",COUNTIF($IO$15:$IO$64,"5/3 සමත්"))</f>
        <v>8</v>
      </c>
      <c r="GR7" s="20"/>
      <c r="GS7" s="33" t="n">
        <f aca="false">IF($FL$15="","",(GQ7/(50-(COUNTIF($FL$15:$FL$64,""))))*100)</f>
        <v>16.6666666666667</v>
      </c>
      <c r="GT7" s="33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22"/>
    </row>
    <row r="8" s="1" customFormat="true" ht="15" hidden="false" customHeight="false" outlineLevel="0" collapsed="false">
      <c r="A8" s="9"/>
      <c r="B8" s="23"/>
      <c r="C8" s="9"/>
      <c r="D8" s="9"/>
      <c r="E8" s="10" t="s">
        <v>12</v>
      </c>
      <c r="F8" s="10"/>
      <c r="G8" s="10"/>
      <c r="H8" s="11" t="s">
        <v>13</v>
      </c>
      <c r="I8" s="11"/>
      <c r="J8" s="24"/>
      <c r="K8" s="24"/>
      <c r="L8" s="25"/>
      <c r="M8" s="25"/>
      <c r="N8" s="25"/>
      <c r="O8" s="25"/>
      <c r="P8" s="12"/>
      <c r="Q8" s="9"/>
      <c r="R8" s="9"/>
      <c r="S8" s="37" t="s">
        <v>14</v>
      </c>
      <c r="T8" s="9"/>
      <c r="U8" s="9"/>
      <c r="V8" s="9"/>
      <c r="W8" s="9"/>
      <c r="X8" s="9"/>
      <c r="Y8" s="9"/>
      <c r="Z8" s="38" t="s">
        <v>15</v>
      </c>
      <c r="AA8" s="38"/>
      <c r="AB8" s="38"/>
      <c r="AC8" s="38"/>
      <c r="AD8" s="38"/>
      <c r="AE8" s="38"/>
      <c r="AF8" s="38"/>
      <c r="AG8" s="39" t="str">
        <f aca="false">IF($B$15="","",SUM(AG6:AG7))</f>
        <v/>
      </c>
      <c r="AH8" s="39"/>
      <c r="AI8" s="40" t="str">
        <f aca="false">IF($B$15="","",(AG8/$U$7)*100)</f>
        <v/>
      </c>
      <c r="AJ8" s="40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41"/>
      <c r="FK8" s="17"/>
      <c r="FL8" s="17"/>
      <c r="FM8" s="17"/>
      <c r="FN8" s="17"/>
      <c r="FO8" s="18" t="s">
        <v>12</v>
      </c>
      <c r="FP8" s="18"/>
      <c r="FQ8" s="18"/>
      <c r="FR8" s="18" t="s">
        <v>13</v>
      </c>
      <c r="FS8" s="18"/>
      <c r="FT8" s="31"/>
      <c r="FU8" s="31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42" t="s">
        <v>15</v>
      </c>
      <c r="GK8" s="42"/>
      <c r="GL8" s="42"/>
      <c r="GM8" s="42"/>
      <c r="GN8" s="42"/>
      <c r="GO8" s="42"/>
      <c r="GP8" s="42"/>
      <c r="GQ8" s="20" t="n">
        <f aca="false">IF($FL$15="","",SUM(GQ6:GQ7))</f>
        <v>14</v>
      </c>
      <c r="GR8" s="20"/>
      <c r="GS8" s="33" t="str">
        <f aca="false">IF($CE$100="","",(GQ8/(50-(COUNTIF($CE$100:$CE$149,""))))*100)</f>
        <v/>
      </c>
      <c r="GT8" s="33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22"/>
    </row>
    <row r="9" s="1" customFormat="true" ht="15" hidden="false" customHeight="false" outlineLevel="0" collapsed="false">
      <c r="A9" s="9"/>
      <c r="B9" s="43" t="n">
        <f aca="false">O9</f>
        <v>2025</v>
      </c>
      <c r="C9" s="9"/>
      <c r="D9" s="9"/>
      <c r="E9" s="10" t="s">
        <v>16</v>
      </c>
      <c r="F9" s="10"/>
      <c r="G9" s="10"/>
      <c r="H9" s="11" t="s">
        <v>17</v>
      </c>
      <c r="I9" s="11"/>
      <c r="J9" s="11"/>
      <c r="K9" s="11"/>
      <c r="L9" s="11"/>
      <c r="M9" s="11"/>
      <c r="N9" s="44" t="s">
        <v>18</v>
      </c>
      <c r="O9" s="45" t="n">
        <f aca="false">'විෂය තොරතුරු'!J8</f>
        <v>2025</v>
      </c>
      <c r="P9" s="45"/>
      <c r="Q9" s="9"/>
      <c r="R9" s="9"/>
      <c r="S9" s="46" t="s">
        <v>19</v>
      </c>
      <c r="T9" s="9"/>
      <c r="U9" s="9"/>
      <c r="V9" s="9"/>
      <c r="W9" s="9"/>
      <c r="X9" s="9"/>
      <c r="Y9" s="9"/>
      <c r="Z9" s="28" t="s">
        <v>20</v>
      </c>
      <c r="AA9" s="28"/>
      <c r="AB9" s="28"/>
      <c r="AC9" s="28"/>
      <c r="AD9" s="28"/>
      <c r="AE9" s="28"/>
      <c r="AF9" s="28"/>
      <c r="AG9" s="47" t="str">
        <f aca="false">IF($B$15="","",COUNTIF($CE$15:$CE$64,"සමත් කළ හැකි"))</f>
        <v/>
      </c>
      <c r="AH9" s="47"/>
      <c r="AI9" s="48" t="str">
        <f aca="false">IF($B$15="","",(AG9/$U$7)*100)</f>
        <v/>
      </c>
      <c r="AJ9" s="48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16"/>
      <c r="FK9" s="17"/>
      <c r="FL9" s="17"/>
      <c r="FM9" s="17"/>
      <c r="FN9" s="17"/>
      <c r="FO9" s="18" t="s">
        <v>16</v>
      </c>
      <c r="FP9" s="18"/>
      <c r="FQ9" s="18"/>
      <c r="FR9" s="18" t="s">
        <v>21</v>
      </c>
      <c r="FS9" s="18"/>
      <c r="FT9" s="18"/>
      <c r="FU9" s="18"/>
      <c r="FV9" s="18"/>
      <c r="FW9" s="18"/>
      <c r="FX9" s="49" t="s">
        <v>18</v>
      </c>
      <c r="FY9" s="50" t="n">
        <f aca="false">O94</f>
        <v>2025</v>
      </c>
      <c r="FZ9" s="50"/>
      <c r="GA9" s="17"/>
      <c r="GB9" s="17"/>
      <c r="GC9" s="17"/>
      <c r="GD9" s="17"/>
      <c r="GE9" s="17"/>
      <c r="GF9" s="17"/>
      <c r="GG9" s="17"/>
      <c r="GH9" s="17"/>
      <c r="GI9" s="17"/>
      <c r="GJ9" s="32" t="s">
        <v>20</v>
      </c>
      <c r="GK9" s="32"/>
      <c r="GL9" s="32"/>
      <c r="GM9" s="32"/>
      <c r="GN9" s="32"/>
      <c r="GO9" s="32"/>
      <c r="GP9" s="32"/>
      <c r="GQ9" s="20" t="n">
        <f aca="false">IF($FL$15="","",COUNTIF($IO$15:$IO$64,"සමත් කළ හැකි"))</f>
        <v>4</v>
      </c>
      <c r="GR9" s="20"/>
      <c r="GS9" s="33" t="n">
        <f aca="false">IF($FL$15="","",(GQ9/(50-(COUNTIF($FL$15:$FL$64,""))))*100)</f>
        <v>8.33333333333333</v>
      </c>
      <c r="GT9" s="33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22"/>
    </row>
    <row r="10" s="1" customFormat="true" ht="15" hidden="false" customHeight="false" outlineLevel="0" collapsed="false">
      <c r="A10" s="9"/>
      <c r="B10" s="43"/>
      <c r="C10" s="9"/>
      <c r="D10" s="9"/>
      <c r="E10" s="51" t="s">
        <v>22</v>
      </c>
      <c r="F10" s="52"/>
      <c r="G10" s="52"/>
      <c r="H10" s="53"/>
      <c r="I10" s="53"/>
      <c r="J10" s="53"/>
      <c r="K10" s="53"/>
      <c r="L10" s="53"/>
      <c r="M10" s="54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28" t="s">
        <v>23</v>
      </c>
      <c r="AA10" s="28"/>
      <c r="AB10" s="28"/>
      <c r="AC10" s="28"/>
      <c r="AD10" s="28"/>
      <c r="AE10" s="28"/>
      <c r="AF10" s="28"/>
      <c r="AG10" s="55" t="str">
        <f aca="false">IF($B$15="","",(+AG6+AG7+AG9))</f>
        <v/>
      </c>
      <c r="AH10" s="55"/>
      <c r="AI10" s="56" t="str">
        <f aca="false">IF($B$15="","",(AG10/$U$7)*100)</f>
        <v/>
      </c>
      <c r="AJ10" s="56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16"/>
      <c r="FK10" s="17"/>
      <c r="FL10" s="17"/>
      <c r="FM10" s="17"/>
      <c r="FN10" s="17"/>
      <c r="FO10" s="57" t="s">
        <v>22</v>
      </c>
      <c r="FP10" s="17"/>
      <c r="FQ10" s="17"/>
      <c r="FR10" s="17"/>
      <c r="FS10" s="17"/>
      <c r="FT10" s="17"/>
      <c r="FU10" s="17"/>
      <c r="FV10" s="17"/>
      <c r="FW10" s="31" t="n">
        <v>25</v>
      </c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32" t="s">
        <v>23</v>
      </c>
      <c r="GK10" s="32"/>
      <c r="GL10" s="32"/>
      <c r="GM10" s="32"/>
      <c r="GN10" s="32"/>
      <c r="GO10" s="32"/>
      <c r="GP10" s="32"/>
      <c r="GQ10" s="20" t="n">
        <f aca="false">IF($FL$15="","",(+GQ6+GQ7+GQ9))</f>
        <v>18</v>
      </c>
      <c r="GR10" s="20"/>
      <c r="GS10" s="33" t="n">
        <f aca="false">IF($FL$15="","",(GQ10/(50-(COUNTIF($FL$15:$FL$64,""))))*100)</f>
        <v>37.5</v>
      </c>
      <c r="GT10" s="33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22"/>
    </row>
    <row r="11" s="1" customFormat="true" ht="19.5" hidden="false" customHeight="true" outlineLevel="0" collapsed="false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58" t="s">
        <v>24</v>
      </c>
      <c r="AA11" s="59"/>
      <c r="AB11" s="59"/>
      <c r="AC11" s="59"/>
      <c r="AD11" s="59"/>
      <c r="AE11" s="59"/>
      <c r="AF11" s="59"/>
      <c r="AG11" s="60" t="str">
        <f aca="false">IF(B15="","",COUNTIF($CE$15:$CE$64,"W9"))</f>
        <v/>
      </c>
      <c r="AH11" s="60"/>
      <c r="AI11" s="61" t="str">
        <f aca="false">IF($B$15="","",(AG11/$U$7)*100)</f>
        <v/>
      </c>
      <c r="AJ11" s="61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16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62" t="s">
        <v>24</v>
      </c>
      <c r="GK11" s="63"/>
      <c r="GL11" s="63"/>
      <c r="GM11" s="63"/>
      <c r="GN11" s="63"/>
      <c r="GO11" s="63"/>
      <c r="GP11" s="63"/>
      <c r="GQ11" s="20" t="n">
        <f aca="false">COUNTIF($IO$15:$IO$64,"W9")</f>
        <v>3</v>
      </c>
      <c r="GR11" s="20"/>
      <c r="GS11" s="33" t="n">
        <f aca="false">IF($FL$15="","",(GQ11/(50-(COUNTIF($FL$15:$FL$64,""))))*100)</f>
        <v>6.25</v>
      </c>
      <c r="GT11" s="33"/>
      <c r="GU11" s="17"/>
      <c r="GV11" s="64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22"/>
    </row>
    <row r="12" customFormat="false" ht="14.25" hidden="false" customHeight="true" outlineLevel="0" collapsed="false">
      <c r="A12" s="65" t="s">
        <v>25</v>
      </c>
      <c r="B12" s="66" t="s">
        <v>26</v>
      </c>
      <c r="C12" s="67" t="s">
        <v>27</v>
      </c>
      <c r="D12" s="68" t="s">
        <v>28</v>
      </c>
      <c r="E12" s="69" t="s">
        <v>29</v>
      </c>
      <c r="F12" s="69"/>
      <c r="G12" s="70" t="s">
        <v>30</v>
      </c>
      <c r="H12" s="70"/>
      <c r="I12" s="70"/>
      <c r="J12" s="70"/>
      <c r="K12" s="71" t="s">
        <v>31</v>
      </c>
      <c r="L12" s="72" t="s">
        <v>32</v>
      </c>
      <c r="M12" s="72" t="s">
        <v>33</v>
      </c>
      <c r="N12" s="73" t="s">
        <v>34</v>
      </c>
      <c r="O12" s="74" t="s">
        <v>35</v>
      </c>
      <c r="P12" s="74"/>
      <c r="Q12" s="74"/>
      <c r="R12" s="74"/>
      <c r="S12" s="74"/>
      <c r="T12" s="74"/>
      <c r="U12" s="74"/>
      <c r="V12" s="74"/>
      <c r="W12" s="70" t="s">
        <v>36</v>
      </c>
      <c r="X12" s="70"/>
      <c r="Y12" s="70"/>
      <c r="Z12" s="70"/>
      <c r="AA12" s="70"/>
      <c r="AB12" s="70"/>
      <c r="AC12" s="70"/>
      <c r="AD12" s="70"/>
      <c r="AE12" s="70" t="s">
        <v>37</v>
      </c>
      <c r="AF12" s="70"/>
      <c r="AG12" s="70"/>
      <c r="AH12" s="70"/>
      <c r="AI12" s="70"/>
      <c r="AJ12" s="70"/>
      <c r="AK12" s="70"/>
      <c r="AL12" s="70"/>
      <c r="AM12" s="75" t="s">
        <v>38</v>
      </c>
      <c r="AN12" s="76" t="s">
        <v>39</v>
      </c>
      <c r="AO12" s="77" t="s">
        <v>40</v>
      </c>
      <c r="AP12" s="78" t="s">
        <v>29</v>
      </c>
      <c r="AQ12" s="78"/>
      <c r="AR12" s="79" t="s">
        <v>30</v>
      </c>
      <c r="AS12" s="79"/>
      <c r="AT12" s="79"/>
      <c r="AU12" s="79"/>
      <c r="AV12" s="71" t="s">
        <v>31</v>
      </c>
      <c r="AW12" s="72" t="s">
        <v>32</v>
      </c>
      <c r="AX12" s="72" t="s">
        <v>33</v>
      </c>
      <c r="AY12" s="73" t="s">
        <v>34</v>
      </c>
      <c r="AZ12" s="80" t="s">
        <v>35</v>
      </c>
      <c r="BA12" s="80"/>
      <c r="BB12" s="80"/>
      <c r="BC12" s="80"/>
      <c r="BD12" s="80"/>
      <c r="BE12" s="80"/>
      <c r="BF12" s="80"/>
      <c r="BG12" s="80"/>
      <c r="BH12" s="81" t="s">
        <v>36</v>
      </c>
      <c r="BI12" s="81"/>
      <c r="BJ12" s="81"/>
      <c r="BK12" s="81"/>
      <c r="BL12" s="81"/>
      <c r="BM12" s="81"/>
      <c r="BN12" s="81"/>
      <c r="BO12" s="81"/>
      <c r="BP12" s="81" t="s">
        <v>37</v>
      </c>
      <c r="BQ12" s="81"/>
      <c r="BR12" s="81"/>
      <c r="BS12" s="81"/>
      <c r="BT12" s="81"/>
      <c r="BU12" s="81"/>
      <c r="BV12" s="81"/>
      <c r="BW12" s="81"/>
      <c r="BX12" s="70"/>
      <c r="BY12" s="70"/>
      <c r="BZ12" s="70"/>
      <c r="CA12" s="70"/>
      <c r="CB12" s="70"/>
      <c r="CC12" s="70"/>
      <c r="CD12" s="70"/>
      <c r="CE12" s="82"/>
      <c r="FK12" s="83" t="s">
        <v>25</v>
      </c>
      <c r="FL12" s="66" t="s">
        <v>26</v>
      </c>
      <c r="FM12" s="67" t="s">
        <v>27</v>
      </c>
      <c r="FN12" s="67" t="s">
        <v>28</v>
      </c>
      <c r="FO12" s="84" t="s">
        <v>29</v>
      </c>
      <c r="FP12" s="84"/>
      <c r="FQ12" s="85" t="s">
        <v>30</v>
      </c>
      <c r="FR12" s="85"/>
      <c r="FS12" s="85"/>
      <c r="FT12" s="85"/>
      <c r="FU12" s="86" t="s">
        <v>31</v>
      </c>
      <c r="FV12" s="86" t="s">
        <v>32</v>
      </c>
      <c r="FW12" s="86" t="s">
        <v>33</v>
      </c>
      <c r="FX12" s="86" t="s">
        <v>34</v>
      </c>
      <c r="FY12" s="87" t="s">
        <v>35</v>
      </c>
      <c r="FZ12" s="87"/>
      <c r="GA12" s="87"/>
      <c r="GB12" s="87"/>
      <c r="GC12" s="87"/>
      <c r="GD12" s="87"/>
      <c r="GE12" s="87"/>
      <c r="GF12" s="87"/>
      <c r="GG12" s="85" t="s">
        <v>36</v>
      </c>
      <c r="GH12" s="85"/>
      <c r="GI12" s="85"/>
      <c r="GJ12" s="85"/>
      <c r="GK12" s="85"/>
      <c r="GL12" s="85"/>
      <c r="GM12" s="85"/>
      <c r="GN12" s="85"/>
      <c r="GO12" s="85" t="s">
        <v>37</v>
      </c>
      <c r="GP12" s="85"/>
      <c r="GQ12" s="85"/>
      <c r="GR12" s="85"/>
      <c r="GS12" s="85"/>
      <c r="GT12" s="85"/>
      <c r="GU12" s="85"/>
      <c r="GV12" s="85"/>
      <c r="GW12" s="88" t="s">
        <v>38</v>
      </c>
      <c r="GX12" s="89" t="s">
        <v>39</v>
      </c>
      <c r="GY12" s="90" t="s">
        <v>40</v>
      </c>
      <c r="GZ12" s="91" t="s">
        <v>29</v>
      </c>
      <c r="HA12" s="91"/>
      <c r="HB12" s="92" t="s">
        <v>30</v>
      </c>
      <c r="HC12" s="92"/>
      <c r="HD12" s="92"/>
      <c r="HE12" s="92"/>
      <c r="HF12" s="93" t="s">
        <v>31</v>
      </c>
      <c r="HG12" s="94" t="s">
        <v>32</v>
      </c>
      <c r="HH12" s="94" t="s">
        <v>33</v>
      </c>
      <c r="HI12" s="95" t="s">
        <v>34</v>
      </c>
      <c r="HJ12" s="96" t="s">
        <v>35</v>
      </c>
      <c r="HK12" s="96"/>
      <c r="HL12" s="96"/>
      <c r="HM12" s="96"/>
      <c r="HN12" s="96"/>
      <c r="HO12" s="96"/>
      <c r="HP12" s="96"/>
      <c r="HQ12" s="96"/>
      <c r="HR12" s="97" t="s">
        <v>36</v>
      </c>
      <c r="HS12" s="97"/>
      <c r="HT12" s="97"/>
      <c r="HU12" s="97"/>
      <c r="HV12" s="97"/>
      <c r="HW12" s="97"/>
      <c r="HX12" s="97"/>
      <c r="HY12" s="97"/>
      <c r="HZ12" s="97" t="s">
        <v>37</v>
      </c>
      <c r="IA12" s="97"/>
      <c r="IB12" s="97"/>
      <c r="IC12" s="97"/>
      <c r="ID12" s="97"/>
      <c r="IE12" s="97"/>
      <c r="IF12" s="97"/>
      <c r="IG12" s="97"/>
      <c r="IH12" s="98"/>
      <c r="II12" s="99"/>
      <c r="IJ12" s="99"/>
      <c r="IK12" s="99"/>
      <c r="IL12" s="100"/>
      <c r="IM12" s="98"/>
      <c r="IN12" s="100"/>
      <c r="IO12" s="101"/>
    </row>
    <row r="13" customFormat="false" ht="99.75" hidden="false" customHeight="true" outlineLevel="0" collapsed="false">
      <c r="A13" s="65"/>
      <c r="B13" s="66"/>
      <c r="C13" s="67"/>
      <c r="D13" s="68"/>
      <c r="E13" s="102" t="str">
        <f aca="false">'විෂය තොරතුරු'!M13</f>
        <v>සිංහල භාෂාව හා සාහිත්‍යය</v>
      </c>
      <c r="F13" s="103" t="str">
        <f aca="false">'විෂය තොරතුරු'!N13</f>
        <v/>
      </c>
      <c r="G13" s="102" t="str">
        <f aca="false">'විෂය තොරතුරු'!O13</f>
        <v>බුද්ධ ධර්මය</v>
      </c>
      <c r="H13" s="104" t="str">
        <f aca="false">'විෂය තොරතුරු'!P13</f>
        <v>කතෝලික ධර්මය</v>
      </c>
      <c r="I13" s="104" t="str">
        <f aca="false">'විෂය තොරතුරු'!Q13</f>
        <v>ක්‍රිස්තියානි ධර්මය (ඉංග්‍රීසි)</v>
      </c>
      <c r="J13" s="103" t="str">
        <f aca="false">'විෂය තොරතුරු'!R13</f>
        <v/>
      </c>
      <c r="K13" s="71"/>
      <c r="L13" s="72"/>
      <c r="M13" s="72"/>
      <c r="N13" s="73"/>
      <c r="O13" s="102" t="str">
        <f aca="false">'විෂය තොරතුරු'!W13</f>
        <v>ව්‍යාපාර හා ගිණුම්කරණ අධ්‍යයනය</v>
      </c>
      <c r="P13" s="104" t="str">
        <f aca="false">'විෂය තොරතුරු'!X13</f>
        <v>පුරවැසි අධ්‍යාපනය</v>
      </c>
      <c r="Q13" s="104" t="str">
        <f aca="false">'විෂය තොරතුරු'!Y13</f>
        <v>දෙවන භාෂාවක් ලෙස (දෙමල)</v>
      </c>
      <c r="R13" s="104" t="str">
        <f aca="false">'විෂය තොරතුරු'!Z13</f>
        <v>භුගෝල විද්‍යාව</v>
      </c>
      <c r="S13" s="104" t="str">
        <f aca="false">'විෂය තොරතුරු'!AA13</f>
        <v/>
      </c>
      <c r="T13" s="104" t="str">
        <f aca="false">'විෂය තොරතුරු'!AB13</f>
        <v/>
      </c>
      <c r="U13" s="104" t="str">
        <f aca="false">'විෂය තොරතුරු'!AC13</f>
        <v/>
      </c>
      <c r="V13" s="103" t="str">
        <f aca="false">'විෂය තොරතුරු'!AD13</f>
        <v/>
      </c>
      <c r="W13" s="102" t="str">
        <f aca="false">'විෂය තොරතුරු'!AE13</f>
        <v>චිත්‍ර</v>
      </c>
      <c r="X13" s="104" t="str">
        <f aca="false">'විෂය තොරතුරු'!AF13</f>
        <v>නැටුම් (දේශීය)</v>
      </c>
      <c r="Y13" s="104" t="str">
        <f aca="false">'විෂය තොරතුරු'!AG13</f>
        <v>සංගීතය (පෙරදිග)</v>
      </c>
      <c r="Z13" s="104" t="str">
        <f aca="false">'විෂය තොරතුරු'!AH13</f>
        <v>සංගීතය (අපරදිග)</v>
      </c>
      <c r="AA13" s="104" t="str">
        <f aca="false">'විෂය තොරතුරු'!AI13</f>
        <v>නාට්‍ය හා රංග කලාව (සිංහල)</v>
      </c>
      <c r="AB13" s="104" t="str">
        <f aca="false">'විෂය තොරතුරු'!AJ13</f>
        <v>සාහිත්‍ය රසාස්වාදය (ඉංග්‍රිසි)</v>
      </c>
      <c r="AC13" s="104" t="str">
        <f aca="false">'විෂය තොරතුරු'!AK13</f>
        <v/>
      </c>
      <c r="AD13" s="103" t="str">
        <f aca="false">'විෂය තොරතුරු'!AL13</f>
        <v/>
      </c>
      <c r="AE13" s="102" t="str">
        <f aca="false">'විෂය තොරතුරු'!AM13</f>
        <v>තොරතුරු සන්නිවේදන තාක්ෂණය</v>
      </c>
      <c r="AF13" s="104" t="str">
        <f aca="false">'විෂය තොරතුරු'!AN13</f>
        <v>සන්නිවේදන මාධ්‍ය අධ්‍ය්‍යනය</v>
      </c>
      <c r="AG13" s="104" t="str">
        <f aca="false">'විෂය තොරතුරු'!AO13</f>
        <v>සෞඛ්‍ය හා ශාරීරික අධ්‍යාපනය</v>
      </c>
      <c r="AH13" s="104" t="str">
        <f aca="false">'විෂය තොරතුරු'!AP13</f>
        <v/>
      </c>
      <c r="AI13" s="104" t="str">
        <f aca="false">'විෂය තොරතුරු'!AQ13</f>
        <v/>
      </c>
      <c r="AJ13" s="104" t="str">
        <f aca="false">'විෂය තොරතුරු'!AR13</f>
        <v/>
      </c>
      <c r="AK13" s="104" t="str">
        <f aca="false">'විෂය තොරතුරු'!AS13</f>
        <v/>
      </c>
      <c r="AL13" s="103" t="str">
        <f aca="false">'විෂය තොරතුරු'!AT13</f>
        <v/>
      </c>
      <c r="AM13" s="75"/>
      <c r="AN13" s="76"/>
      <c r="AO13" s="77"/>
      <c r="AP13" s="105" t="str">
        <f aca="false">E13</f>
        <v>සිංහල භාෂාව හා සාහිත්‍යය</v>
      </c>
      <c r="AQ13" s="104" t="str">
        <f aca="false">F13</f>
        <v/>
      </c>
      <c r="AR13" s="104" t="str">
        <f aca="false">G13</f>
        <v>බුද්ධ ධර්මය</v>
      </c>
      <c r="AS13" s="104" t="str">
        <f aca="false">H13</f>
        <v>කතෝලික ධර්මය</v>
      </c>
      <c r="AT13" s="104" t="str">
        <f aca="false">I13</f>
        <v>ක්‍රිස්තියානි ධර්මය (ඉංග්‍රීසි)</v>
      </c>
      <c r="AU13" s="106" t="str">
        <f aca="false">J13</f>
        <v/>
      </c>
      <c r="AV13" s="71"/>
      <c r="AW13" s="72"/>
      <c r="AX13" s="72"/>
      <c r="AY13" s="73"/>
      <c r="AZ13" s="105" t="str">
        <f aca="false">O13</f>
        <v>ව්‍යාපාර හා ගිණුම්කරණ අධ්‍යයනය</v>
      </c>
      <c r="BA13" s="104" t="str">
        <f aca="false">P13</f>
        <v>පුරවැසි අධ්‍යාපනය</v>
      </c>
      <c r="BB13" s="104" t="str">
        <f aca="false">Q13</f>
        <v>දෙවන භාෂාවක් ලෙස (දෙමල)</v>
      </c>
      <c r="BC13" s="104" t="str">
        <f aca="false">R13</f>
        <v>භුගෝල විද්‍යාව</v>
      </c>
      <c r="BD13" s="104" t="str">
        <f aca="false">S13</f>
        <v/>
      </c>
      <c r="BE13" s="104" t="str">
        <f aca="false">T13</f>
        <v/>
      </c>
      <c r="BF13" s="104" t="str">
        <f aca="false">U13</f>
        <v/>
      </c>
      <c r="BG13" s="106" t="str">
        <f aca="false">V13</f>
        <v/>
      </c>
      <c r="BH13" s="102" t="str">
        <f aca="false">W13</f>
        <v>චිත්‍ර</v>
      </c>
      <c r="BI13" s="104" t="str">
        <f aca="false">X13</f>
        <v>නැටුම් (දේශීය)</v>
      </c>
      <c r="BJ13" s="104" t="str">
        <f aca="false">Y13</f>
        <v>සංගීතය (පෙරදිග)</v>
      </c>
      <c r="BK13" s="104" t="str">
        <f aca="false">Z13</f>
        <v>සංගීතය (අපරදිග)</v>
      </c>
      <c r="BL13" s="104" t="str">
        <f aca="false">AA13</f>
        <v>නාට්‍ය හා රංග කලාව (සිංහල)</v>
      </c>
      <c r="BM13" s="104" t="str">
        <f aca="false">AB13</f>
        <v>සාහිත්‍ය රසාස්වාදය (ඉංග්‍රිසි)</v>
      </c>
      <c r="BN13" s="104" t="str">
        <f aca="false">AC13</f>
        <v/>
      </c>
      <c r="BO13" s="103" t="str">
        <f aca="false">AD13</f>
        <v/>
      </c>
      <c r="BP13" s="102" t="str">
        <f aca="false">AE13</f>
        <v>තොරතුරු සන්නිවේදන තාක්ෂණය</v>
      </c>
      <c r="BQ13" s="104" t="str">
        <f aca="false">AF13</f>
        <v>සන්නිවේදන මාධ්‍ය අධ්‍ය්‍යනය</v>
      </c>
      <c r="BR13" s="104" t="str">
        <f aca="false">AG13</f>
        <v>සෞඛ්‍ය හා ශාරීරික අධ්‍යාපනය</v>
      </c>
      <c r="BS13" s="104" t="str">
        <f aca="false">AH13</f>
        <v/>
      </c>
      <c r="BT13" s="104" t="str">
        <f aca="false">AI13</f>
        <v/>
      </c>
      <c r="BU13" s="104" t="str">
        <f aca="false">AJ13</f>
        <v/>
      </c>
      <c r="BV13" s="104" t="str">
        <f aca="false">AK13</f>
        <v/>
      </c>
      <c r="BW13" s="103" t="str">
        <f aca="false">AL13</f>
        <v/>
      </c>
      <c r="BX13" s="107" t="s">
        <v>1</v>
      </c>
      <c r="BY13" s="108" t="s">
        <v>6</v>
      </c>
      <c r="BZ13" s="108" t="s">
        <v>10</v>
      </c>
      <c r="CA13" s="108" t="s">
        <v>14</v>
      </c>
      <c r="CB13" s="109" t="s">
        <v>19</v>
      </c>
      <c r="CC13" s="102" t="s">
        <v>41</v>
      </c>
      <c r="CD13" s="103" t="s">
        <v>42</v>
      </c>
      <c r="CE13" s="110" t="s">
        <v>43</v>
      </c>
      <c r="FK13" s="83"/>
      <c r="FL13" s="66"/>
      <c r="FM13" s="67"/>
      <c r="FN13" s="67"/>
      <c r="FO13" s="111" t="str">
        <f aca="false">'විෂය තොරතුරු'!M13</f>
        <v>සිංහල භාෂාව හා සාහිත්‍යය</v>
      </c>
      <c r="FP13" s="111" t="str">
        <f aca="false">'විෂය තොරතුරු'!N13</f>
        <v/>
      </c>
      <c r="FQ13" s="111" t="str">
        <f aca="false">'විෂය තොරතුරු'!O13</f>
        <v>බුද්ධ ධර්මය</v>
      </c>
      <c r="FR13" s="111" t="str">
        <f aca="false">'විෂය තොරතුරු'!P13</f>
        <v>කතෝලික ධර්මය</v>
      </c>
      <c r="FS13" s="111" t="str">
        <f aca="false">'විෂය තොරතුරු'!Q13</f>
        <v>ක්‍රිස්තියානි ධර්මය (ඉංග්‍රීසි)</v>
      </c>
      <c r="FT13" s="111" t="str">
        <f aca="false">'විෂය තොරතුරු'!R13</f>
        <v/>
      </c>
      <c r="FU13" s="86"/>
      <c r="FV13" s="86"/>
      <c r="FW13" s="86"/>
      <c r="FX13" s="86"/>
      <c r="FY13" s="111" t="str">
        <f aca="false">'විෂය තොරතුරු'!W13</f>
        <v>ව්‍යාපාර හා ගිණුම්කරණ අධ්‍යයනය</v>
      </c>
      <c r="FZ13" s="111" t="str">
        <f aca="false">'විෂය තොරතුරු'!X13</f>
        <v>පුරවැසි අධ්‍යාපනය</v>
      </c>
      <c r="GA13" s="111" t="str">
        <f aca="false">'විෂය තොරතුරු'!Y13</f>
        <v>දෙවන භාෂාවක් ලෙස (දෙමල)</v>
      </c>
      <c r="GB13" s="111" t="str">
        <f aca="false">'විෂය තොරතුරු'!Z13</f>
        <v>භුගෝල විද්‍යාව</v>
      </c>
      <c r="GC13" s="111" t="str">
        <f aca="false">'විෂය තොරතුරු'!AA13</f>
        <v/>
      </c>
      <c r="GD13" s="111" t="str">
        <f aca="false">'විෂය තොරතුරු'!AB13</f>
        <v/>
      </c>
      <c r="GE13" s="111" t="str">
        <f aca="false">'විෂය තොරතුරු'!AC13</f>
        <v/>
      </c>
      <c r="GF13" s="111" t="str">
        <f aca="false">'විෂය තොරතුරු'!AD13</f>
        <v/>
      </c>
      <c r="GG13" s="111" t="str">
        <f aca="false">'විෂය තොරතුරු'!AE13</f>
        <v>චිත්‍ර</v>
      </c>
      <c r="GH13" s="111" t="str">
        <f aca="false">'විෂය තොරතුරු'!AF13</f>
        <v>නැටුම් (දේශීය)</v>
      </c>
      <c r="GI13" s="111" t="str">
        <f aca="false">'විෂය තොරතුරු'!AG13</f>
        <v>සංගීතය (පෙරදිග)</v>
      </c>
      <c r="GJ13" s="111" t="str">
        <f aca="false">'විෂය තොරතුරු'!AH13</f>
        <v>සංගීතය (අපරදිග)</v>
      </c>
      <c r="GK13" s="111" t="str">
        <f aca="false">'විෂය තොරතුරු'!AI13</f>
        <v>නාට්‍ය හා රංග කලාව (සිංහල)</v>
      </c>
      <c r="GL13" s="111" t="str">
        <f aca="false">'විෂය තොරතුරු'!AJ13</f>
        <v>සාහිත්‍ය රසාස්වාදය (ඉංග්‍රිසි)</v>
      </c>
      <c r="GM13" s="111" t="str">
        <f aca="false">'විෂය තොරතුරු'!AK13</f>
        <v/>
      </c>
      <c r="GN13" s="111" t="str">
        <f aca="false">'විෂය තොරතුරු'!AL13</f>
        <v/>
      </c>
      <c r="GO13" s="111" t="str">
        <f aca="false">'විෂය තොරතුරු'!AM13</f>
        <v>තොරතුරු සන්නිවේදන තාක්ෂණය</v>
      </c>
      <c r="GP13" s="111" t="str">
        <f aca="false">'විෂය තොරතුරු'!AN13</f>
        <v>සන්නිවේදන මාධ්‍ය අධ්‍ය්‍යනය</v>
      </c>
      <c r="GQ13" s="111" t="str">
        <f aca="false">'විෂය තොරතුරු'!AO13</f>
        <v>සෞඛ්‍ය හා ශාරීරික අධ්‍යාපනය</v>
      </c>
      <c r="GR13" s="111" t="str">
        <f aca="false">'විෂය තොරතුරු'!AP13</f>
        <v/>
      </c>
      <c r="GS13" s="111" t="str">
        <f aca="false">'විෂය තොරතුරු'!AQ13</f>
        <v/>
      </c>
      <c r="GT13" s="111" t="str">
        <f aca="false">'විෂය තොරතුරු'!AR13</f>
        <v/>
      </c>
      <c r="GU13" s="111" t="str">
        <f aca="false">'විෂය තොරතුරු'!AS13</f>
        <v/>
      </c>
      <c r="GV13" s="111" t="str">
        <f aca="false">'විෂය තොරතුරු'!AT13</f>
        <v/>
      </c>
      <c r="GW13" s="88"/>
      <c r="GX13" s="89"/>
      <c r="GY13" s="90"/>
      <c r="GZ13" s="112" t="str">
        <f aca="false">FO13</f>
        <v>සිංහල භාෂාව හා සාහිත්‍යය</v>
      </c>
      <c r="HA13" s="111" t="str">
        <f aca="false">FP13</f>
        <v/>
      </c>
      <c r="HB13" s="111" t="str">
        <f aca="false">FQ13</f>
        <v>බුද්ධ ධර්මය</v>
      </c>
      <c r="HC13" s="111" t="str">
        <f aca="false">FR13</f>
        <v>කතෝලික ධර්මය</v>
      </c>
      <c r="HD13" s="111" t="str">
        <f aca="false">FS13</f>
        <v>ක්‍රිස්තියානි ධර්මය (ඉංග්‍රීසි)</v>
      </c>
      <c r="HE13" s="113" t="str">
        <f aca="false">FT13</f>
        <v/>
      </c>
      <c r="HF13" s="93"/>
      <c r="HG13" s="94"/>
      <c r="HH13" s="94"/>
      <c r="HI13" s="95"/>
      <c r="HJ13" s="112" t="str">
        <f aca="false">FY13</f>
        <v>ව්‍යාපාර හා ගිණුම්කරණ අධ්‍යයනය</v>
      </c>
      <c r="HK13" s="111" t="str">
        <f aca="false">FZ13</f>
        <v>පුරවැසි අධ්‍යාපනය</v>
      </c>
      <c r="HL13" s="111" t="str">
        <f aca="false">GA13</f>
        <v>දෙවන භාෂාවක් ලෙස (දෙමල)</v>
      </c>
      <c r="HM13" s="111" t="str">
        <f aca="false">GB13</f>
        <v>භුගෝල විද්‍යාව</v>
      </c>
      <c r="HN13" s="111" t="str">
        <f aca="false">GC13</f>
        <v/>
      </c>
      <c r="HO13" s="111" t="str">
        <f aca="false">GD13</f>
        <v/>
      </c>
      <c r="HP13" s="111" t="str">
        <f aca="false">GE13</f>
        <v/>
      </c>
      <c r="HQ13" s="113" t="str">
        <f aca="false">GF13</f>
        <v/>
      </c>
      <c r="HR13" s="114" t="str">
        <f aca="false">GG13</f>
        <v>චිත්‍ර</v>
      </c>
      <c r="HS13" s="111" t="str">
        <f aca="false">GH13</f>
        <v>නැටුම් (දේශීය)</v>
      </c>
      <c r="HT13" s="111" t="str">
        <f aca="false">GI13</f>
        <v>සංගීතය (පෙරදිග)</v>
      </c>
      <c r="HU13" s="111" t="str">
        <f aca="false">GJ13</f>
        <v>සංගීතය (අපරදිග)</v>
      </c>
      <c r="HV13" s="111" t="str">
        <f aca="false">GK13</f>
        <v>නාට්‍ය හා රංග කලාව (සිංහල)</v>
      </c>
      <c r="HW13" s="111" t="str">
        <f aca="false">GL13</f>
        <v>සාහිත්‍ය රසාස්වාදය (ඉංග්‍රිසි)</v>
      </c>
      <c r="HX13" s="111" t="str">
        <f aca="false">GM13</f>
        <v/>
      </c>
      <c r="HY13" s="115" t="str">
        <f aca="false">GN13</f>
        <v/>
      </c>
      <c r="HZ13" s="114" t="str">
        <f aca="false">GO13</f>
        <v>තොරතුරු සන්නිවේදන තාක්ෂණය</v>
      </c>
      <c r="IA13" s="111" t="str">
        <f aca="false">GP13</f>
        <v>සන්නිවේදන මාධ්‍ය අධ්‍ය්‍යනය</v>
      </c>
      <c r="IB13" s="111" t="str">
        <f aca="false">GQ13</f>
        <v>සෞඛ්‍ය හා ශාරීරික අධ්‍යාපනය</v>
      </c>
      <c r="IC13" s="111" t="str">
        <f aca="false">GR13</f>
        <v/>
      </c>
      <c r="ID13" s="111" t="str">
        <f aca="false">GS13</f>
        <v/>
      </c>
      <c r="IE13" s="111" t="str">
        <f aca="false">GT13</f>
        <v/>
      </c>
      <c r="IF13" s="111" t="str">
        <f aca="false">GU13</f>
        <v/>
      </c>
      <c r="IG13" s="115" t="str">
        <f aca="false">GV13</f>
        <v/>
      </c>
      <c r="IH13" s="116" t="s">
        <v>1</v>
      </c>
      <c r="II13" s="117" t="s">
        <v>6</v>
      </c>
      <c r="IJ13" s="117" t="s">
        <v>10</v>
      </c>
      <c r="IK13" s="117" t="s">
        <v>14</v>
      </c>
      <c r="IL13" s="118" t="s">
        <v>19</v>
      </c>
      <c r="IM13" s="119" t="s">
        <v>41</v>
      </c>
      <c r="IN13" s="120" t="s">
        <v>42</v>
      </c>
      <c r="IO13" s="121" t="s">
        <v>43</v>
      </c>
    </row>
    <row r="14" s="141" customFormat="true" ht="12.75" hidden="false" customHeight="true" outlineLevel="0" collapsed="false">
      <c r="A14" s="122"/>
      <c r="B14" s="123"/>
      <c r="C14" s="124"/>
      <c r="D14" s="125"/>
      <c r="E14" s="126"/>
      <c r="F14" s="127"/>
      <c r="G14" s="126"/>
      <c r="H14" s="128"/>
      <c r="I14" s="128"/>
      <c r="J14" s="127"/>
      <c r="K14" s="129"/>
      <c r="L14" s="130"/>
      <c r="M14" s="130"/>
      <c r="N14" s="131"/>
      <c r="O14" s="126"/>
      <c r="P14" s="128"/>
      <c r="Q14" s="128"/>
      <c r="R14" s="128"/>
      <c r="S14" s="128"/>
      <c r="T14" s="128"/>
      <c r="U14" s="128"/>
      <c r="V14" s="127"/>
      <c r="W14" s="126"/>
      <c r="X14" s="128"/>
      <c r="Y14" s="128"/>
      <c r="Z14" s="128"/>
      <c r="AA14" s="128"/>
      <c r="AB14" s="128"/>
      <c r="AC14" s="128"/>
      <c r="AD14" s="127"/>
      <c r="AE14" s="126"/>
      <c r="AF14" s="128"/>
      <c r="AG14" s="128"/>
      <c r="AH14" s="128"/>
      <c r="AI14" s="128"/>
      <c r="AJ14" s="128"/>
      <c r="AK14" s="128"/>
      <c r="AL14" s="127"/>
      <c r="AM14" s="132"/>
      <c r="AN14" s="133"/>
      <c r="AO14" s="134"/>
      <c r="AP14" s="112"/>
      <c r="AQ14" s="111"/>
      <c r="AR14" s="111"/>
      <c r="AS14" s="111"/>
      <c r="AT14" s="111"/>
      <c r="AU14" s="113"/>
      <c r="AV14" s="135"/>
      <c r="AW14" s="86"/>
      <c r="AX14" s="86"/>
      <c r="AY14" s="136"/>
      <c r="AZ14" s="112"/>
      <c r="BA14" s="111"/>
      <c r="BB14" s="111"/>
      <c r="BC14" s="111"/>
      <c r="BD14" s="111"/>
      <c r="BE14" s="111"/>
      <c r="BF14" s="111"/>
      <c r="BG14" s="113"/>
      <c r="BH14" s="114"/>
      <c r="BI14" s="111"/>
      <c r="BJ14" s="111"/>
      <c r="BK14" s="111"/>
      <c r="BL14" s="111"/>
      <c r="BM14" s="111"/>
      <c r="BN14" s="111"/>
      <c r="BO14" s="115"/>
      <c r="BP14" s="114"/>
      <c r="BQ14" s="111"/>
      <c r="BR14" s="111"/>
      <c r="BS14" s="111"/>
      <c r="BT14" s="111"/>
      <c r="BU14" s="111"/>
      <c r="BV14" s="111"/>
      <c r="BW14" s="115"/>
      <c r="BX14" s="137"/>
      <c r="BY14" s="138"/>
      <c r="BZ14" s="138"/>
      <c r="CA14" s="138"/>
      <c r="CB14" s="139"/>
      <c r="CC14" s="126"/>
      <c r="CD14" s="127"/>
      <c r="CE14" s="140"/>
      <c r="FK14" s="142"/>
      <c r="FL14" s="143"/>
      <c r="FM14" s="144"/>
      <c r="FN14" s="144"/>
      <c r="FO14" s="145"/>
      <c r="FP14" s="145"/>
      <c r="FQ14" s="145"/>
      <c r="FR14" s="145"/>
      <c r="FS14" s="145"/>
      <c r="FT14" s="145"/>
      <c r="FU14" s="146"/>
      <c r="FV14" s="146"/>
      <c r="FW14" s="146"/>
      <c r="FX14" s="146"/>
      <c r="FY14" s="145"/>
      <c r="FZ14" s="145"/>
      <c r="GA14" s="145"/>
      <c r="GB14" s="145"/>
      <c r="GC14" s="145"/>
      <c r="GD14" s="145"/>
      <c r="GE14" s="145"/>
      <c r="GF14" s="145"/>
      <c r="GG14" s="145"/>
      <c r="GH14" s="145"/>
      <c r="GI14" s="145"/>
      <c r="GJ14" s="145"/>
      <c r="GK14" s="145"/>
      <c r="GL14" s="145"/>
      <c r="GM14" s="145"/>
      <c r="GN14" s="145"/>
      <c r="GO14" s="145"/>
      <c r="GP14" s="145"/>
      <c r="GQ14" s="145"/>
      <c r="GR14" s="145"/>
      <c r="GS14" s="145"/>
      <c r="GT14" s="145"/>
      <c r="GU14" s="145"/>
      <c r="GV14" s="145"/>
      <c r="GW14" s="147"/>
      <c r="GX14" s="148"/>
      <c r="GY14" s="149"/>
      <c r="GZ14" s="150"/>
      <c r="HA14" s="145"/>
      <c r="HB14" s="145"/>
      <c r="HC14" s="145"/>
      <c r="HD14" s="145"/>
      <c r="HE14" s="151"/>
      <c r="HF14" s="152"/>
      <c r="HG14" s="146"/>
      <c r="HH14" s="146"/>
      <c r="HI14" s="153"/>
      <c r="HJ14" s="150"/>
      <c r="HK14" s="145"/>
      <c r="HL14" s="145"/>
      <c r="HM14" s="145"/>
      <c r="HN14" s="145"/>
      <c r="HO14" s="145"/>
      <c r="HP14" s="145"/>
      <c r="HQ14" s="151"/>
      <c r="HR14" s="154"/>
      <c r="HS14" s="145"/>
      <c r="HT14" s="145"/>
      <c r="HU14" s="145"/>
      <c r="HV14" s="145"/>
      <c r="HW14" s="145"/>
      <c r="HX14" s="145"/>
      <c r="HY14" s="155"/>
      <c r="HZ14" s="154"/>
      <c r="IA14" s="145"/>
      <c r="IB14" s="145"/>
      <c r="IC14" s="145"/>
      <c r="ID14" s="145"/>
      <c r="IE14" s="145"/>
      <c r="IF14" s="145"/>
      <c r="IG14" s="155"/>
      <c r="IH14" s="156"/>
      <c r="II14" s="157"/>
      <c r="IJ14" s="157"/>
      <c r="IK14" s="157"/>
      <c r="IL14" s="158"/>
      <c r="IM14" s="154"/>
      <c r="IN14" s="155"/>
      <c r="IO14" s="159"/>
    </row>
    <row r="15" customFormat="false" ht="16.5" hidden="false" customHeight="true" outlineLevel="0" collapsed="false">
      <c r="A15" s="160" t="n">
        <v>1</v>
      </c>
      <c r="B15" s="161"/>
      <c r="C15" s="161"/>
      <c r="D15" s="162"/>
      <c r="E15" s="183"/>
      <c r="F15" s="181"/>
      <c r="G15" s="183"/>
      <c r="H15" s="180"/>
      <c r="I15" s="180"/>
      <c r="J15" s="181"/>
      <c r="K15" s="183"/>
      <c r="L15" s="180"/>
      <c r="M15" s="180"/>
      <c r="N15" s="181"/>
      <c r="O15" s="183"/>
      <c r="P15" s="180"/>
      <c r="Q15" s="180"/>
      <c r="R15" s="180"/>
      <c r="S15" s="180"/>
      <c r="T15" s="180"/>
      <c r="U15" s="180"/>
      <c r="V15" s="181"/>
      <c r="W15" s="183"/>
      <c r="X15" s="180"/>
      <c r="Y15" s="180"/>
      <c r="Z15" s="180"/>
      <c r="AA15" s="180"/>
      <c r="AB15" s="180"/>
      <c r="AC15" s="180"/>
      <c r="AD15" s="181"/>
      <c r="AE15" s="183"/>
      <c r="AF15" s="180"/>
      <c r="AG15" s="180"/>
      <c r="AH15" s="180"/>
      <c r="AI15" s="180"/>
      <c r="AJ15" s="180"/>
      <c r="AK15" s="180"/>
      <c r="AL15" s="166"/>
      <c r="AM15" s="167" t="str">
        <f aca="false">IF(B15="","",SUM(E15:AL15))</f>
        <v/>
      </c>
      <c r="AN15" s="168" t="str">
        <f aca="false">IF(B15="","",AM15/9)</f>
        <v/>
      </c>
      <c r="AO15" s="169" t="str">
        <f aca="false">IF(B15="","",IF(AM15=0,"-",RANK(AM15,$AM$15:$AM$64,0)))</f>
        <v/>
      </c>
      <c r="AP15" s="167" t="str">
        <f aca="false">IF(E15="","",IF(E15="-","-",IF(UPPER(E15)="AB","+",VLOOKUP(E15,'විෂය තොරතුරු'!$P$24:$Q$28,2))))</f>
        <v/>
      </c>
      <c r="AQ15" s="168" t="str">
        <f aca="false">IF(F15="","",IF(F15="-","-",IF(UPPER(F15)="AB","+",VLOOKUP(F15,'විෂය තොරතුරු'!$P$24:$Q$28,2))))</f>
        <v/>
      </c>
      <c r="AR15" s="168" t="str">
        <f aca="false">IF(G15="","",IF(G15="-","-",IF(UPPER(G15)="AB","+",VLOOKUP(G15,'විෂය තොරතුරු'!$P$24:$Q$28,2))))</f>
        <v/>
      </c>
      <c r="AS15" s="168" t="str">
        <f aca="false">IF(H15="","",IF(H15="-","-",IF(UPPER(H15)="AB","+",VLOOKUP(H15,'විෂය තොරතුරු'!$P$24:$Q$28,2))))</f>
        <v/>
      </c>
      <c r="AT15" s="168" t="str">
        <f aca="false">IF(I15="","",IF(I15="-","-",IF(UPPER(I15)="AB","+",VLOOKUP(I15,'විෂය තොරතුරු'!$P$24:$Q$28,2))))</f>
        <v/>
      </c>
      <c r="AU15" s="170" t="str">
        <f aca="false">IF(J15="","",IF(J15="-","-",IF(UPPER(J15)="AB","+",VLOOKUP(J15,'විෂය තොරතුරු'!$P$24:$Q$28,2))))</f>
        <v/>
      </c>
      <c r="AV15" s="171" t="str">
        <f aca="false">IF(K15="","",IF(K15="-","-",IF(UPPER(K15)="AB","+",VLOOKUP(K15,'විෂය තොරතුරු'!$P$24:$Q$28,2))))</f>
        <v/>
      </c>
      <c r="AW15" s="168" t="str">
        <f aca="false">IF(L15="","",IF(L15="-","-",IF(UPPER(L15)="AB","+",VLOOKUP(L15,'විෂය තොරතුරු'!$P$24:$Q$28,2))))</f>
        <v/>
      </c>
      <c r="AX15" s="168" t="str">
        <f aca="false">IF(M15="","",IF(M15="-","-",IF(UPPER(M15)="AB","+",VLOOKUP(M15,'විෂය තොරතුරු'!$P$24:$Q$28,2))))</f>
        <v/>
      </c>
      <c r="AY15" s="169" t="str">
        <f aca="false">IF(N15="","",IF(N15="-","-",IF(UPPER(N15)="AB","+",VLOOKUP(N15,'විෂය තොරතුරු'!$P$24:$Q$28,2))))</f>
        <v/>
      </c>
      <c r="AZ15" s="167" t="str">
        <f aca="false">IF(O15="","",IF(O15="-","-",IF(UPPER(O15)="AB","+",VLOOKUP(O15,'විෂය තොරතුරු'!$P$24:$Q$28,2))))</f>
        <v/>
      </c>
      <c r="BA15" s="168" t="str">
        <f aca="false">IF(P15="","",IF(P15="-","-",IF(UPPER(P15)="AB","+",VLOOKUP(P15,'විෂය තොරතුරු'!$P$24:$Q$28,2))))</f>
        <v/>
      </c>
      <c r="BB15" s="168" t="str">
        <f aca="false">IF(Q15="","",IF(Q15="-","-",IF(UPPER(Q15)="AB","+",VLOOKUP(Q15,'විෂය තොරතුරු'!$P$24:$Q$28,2))))</f>
        <v/>
      </c>
      <c r="BC15" s="168" t="str">
        <f aca="false">IF(R15="","",IF(R15="-","-",IF(UPPER(R15)="AB","+",VLOOKUP(R15,'විෂය තොරතුරු'!$P$24:$Q$28,2))))</f>
        <v/>
      </c>
      <c r="BD15" s="168" t="str">
        <f aca="false">IF(S15="","",IF(S15="-","-",IF(UPPER(S15)="AB","+",VLOOKUP(S15,'විෂය තොරතුරු'!$P$24:$Q$28,2))))</f>
        <v/>
      </c>
      <c r="BE15" s="168" t="str">
        <f aca="false">IF(T15="","",IF(T15="-","-",IF(UPPER(T15)="AB","+",VLOOKUP(T15,'විෂය තොරතුරු'!$P$24:$Q$28,2))))</f>
        <v/>
      </c>
      <c r="BF15" s="168" t="str">
        <f aca="false">IF(U15="","",IF(U15="-","-",IF(UPPER(U15)="AB","+",VLOOKUP(U15,'විෂය තොරතුරු'!$P$24:$Q$28,2))))</f>
        <v/>
      </c>
      <c r="BG15" s="170" t="str">
        <f aca="false">IF(V15="","",IF(V15="-","-",IF(UPPER(V15)="AB","+",VLOOKUP(V15,'විෂය තොරතුරු'!$P$24:$Q$28,2))))</f>
        <v/>
      </c>
      <c r="BH15" s="171" t="str">
        <f aca="false">IF(W15="","",IF(W15="-","-",IF(UPPER(W15)="AB","+",VLOOKUP(W15,'විෂය තොරතුරු'!$P$24:$Q$28,2))))</f>
        <v/>
      </c>
      <c r="BI15" s="168" t="str">
        <f aca="false">IF(X15="","",IF(X15="-","-",IF(UPPER(X15)="AB","+",VLOOKUP(X15,'විෂය තොරතුරු'!$P$24:$Q$28,2))))</f>
        <v/>
      </c>
      <c r="BJ15" s="168" t="str">
        <f aca="false">IF(Y15="","",IF(Y15="-","-",IF(UPPER(Y15)="AB","+",VLOOKUP(Y15,'විෂය තොරතුරු'!$P$24:$Q$28,2))))</f>
        <v/>
      </c>
      <c r="BK15" s="168" t="str">
        <f aca="false">IF(Z15="","",IF(Z15="-","-",IF(UPPER(Z15)="AB","+",VLOOKUP(Z15,'විෂය තොරතුරු'!$P$24:$Q$28,2))))</f>
        <v/>
      </c>
      <c r="BL15" s="168" t="str">
        <f aca="false">IF(AA15="","",IF(AA15="-","-",IF(UPPER(AA15)="AB","+",VLOOKUP(AA15,'විෂය තොරතුරු'!$P$24:$Q$28,2))))</f>
        <v/>
      </c>
      <c r="BM15" s="168" t="str">
        <f aca="false">IF(AB15="","",IF(AB15="-","-",IF(UPPER(AB15)="AB","+",VLOOKUP(AB15,'විෂය තොරතුරු'!$P$24:$Q$28,2))))</f>
        <v/>
      </c>
      <c r="BN15" s="168" t="str">
        <f aca="false">IF(AC15="","",IF(AC15="-","-",IF(UPPER(AC15)="AB","+",VLOOKUP(AC15,'විෂය තොරතුරු'!$P$24:$Q$28,2))))</f>
        <v/>
      </c>
      <c r="BO15" s="169" t="str">
        <f aca="false">IF(AD15="","",IF(AD15="-","-",IF(UPPER(AD15)="AB","+",VLOOKUP(AD15,'විෂය තොරතුරු'!$P$24:$Q$28,2))))</f>
        <v/>
      </c>
      <c r="BP15" s="171" t="str">
        <f aca="false">IF(AE15="","",IF(AE15="-","-",IF(UPPER(AE15)="AB","+",VLOOKUP(AE15,'විෂය තොරතුරු'!$P$24:$Q$28,2))))</f>
        <v/>
      </c>
      <c r="BQ15" s="168" t="str">
        <f aca="false">IF(AF15="","",IF(AF15="-","-",IF(UPPER(AF15)="AB","+",VLOOKUP(AF15,'විෂය තොරතුරු'!$P$24:$Q$28,2))))</f>
        <v/>
      </c>
      <c r="BR15" s="168" t="str">
        <f aca="false">IF(AG15="","",IF(AG15="-","-",IF(UPPER(AG15)="AB","+",VLOOKUP(AG15,'විෂය තොරතුරු'!$P$24:$Q$28,2))))</f>
        <v/>
      </c>
      <c r="BS15" s="168" t="str">
        <f aca="false">IF(AH15="","",IF(AH15="-","-",IF(UPPER(AH15)="AB","+",VLOOKUP(AH15,'විෂය තොරතුරු'!$P$24:$Q$28,2))))</f>
        <v/>
      </c>
      <c r="BT15" s="168" t="str">
        <f aca="false">IF(AI15="","",IF(AI15="-","-",IF(UPPER(AI15)="AB","+",VLOOKUP(AI15,'විෂය තොරතුරු'!$P$24:$Q$28,2))))</f>
        <v/>
      </c>
      <c r="BU15" s="168" t="str">
        <f aca="false">IF(AJ15="","",IF(AJ15="-","-",IF(UPPER(AJ15)="AB","+",VLOOKUP(AJ15,'විෂය තොරතුරු'!$P$24:$Q$28,2))))</f>
        <v/>
      </c>
      <c r="BV15" s="168" t="str">
        <f aca="false">IF(AK15="","",IF(AK15="-","-",IF(UPPER(AK15)="AB","+",VLOOKUP(AK15,'විෂය තොරතුරු'!$P$24:$Q$28,2))))</f>
        <v/>
      </c>
      <c r="BW15" s="169" t="str">
        <f aca="false">IF(AL15="","",IF(AL15="-","-",IF(UPPER(AL15)="AB","+",VLOOKUP(AL15,'විෂය තොරතුරු'!$P$24:$Q$28,2))))</f>
        <v/>
      </c>
      <c r="BX15" s="171" t="str">
        <f aca="false">IF($B15="","",COUNTIF($AP15:$BW15,"A"))</f>
        <v/>
      </c>
      <c r="BY15" s="168" t="str">
        <f aca="false">IF($B15="","",COUNTIF($AP15:$BW15,"B"))</f>
        <v/>
      </c>
      <c r="BZ15" s="168" t="str">
        <f aca="false">IF($B15="","",COUNTIF($AP15:$BW15,"C"))</f>
        <v/>
      </c>
      <c r="CA15" s="168" t="str">
        <f aca="false">IF($B15="","",COUNTIF($AP15:$BW15,"S"))</f>
        <v/>
      </c>
      <c r="CB15" s="169" t="str">
        <f aca="false">IF($B15="","",COUNTIF($AP15:$BW15,"W"))</f>
        <v/>
      </c>
      <c r="CC15" s="171" t="str">
        <f aca="false">IF(B15="","",SUM(BX15:CA15))</f>
        <v/>
      </c>
      <c r="CD15" s="169" t="str">
        <f aca="false">IF(B15="","",SUM(BX15:BZ15))</f>
        <v/>
      </c>
      <c r="CE15" s="172" t="str">
        <f aca="false">IF(B15="","",IF(AND(CC15&gt;=6,CD15&gt;=3,OR(E15&gt;=35,F15&gt;=35),L15&gt;=35),"6/3 සමත්",IF(AND(CC15&gt;=5,CD15&gt;=3,OR(E15&gt;=35,F15&gt;=35,L15&gt;=35)),"5/3 සමත්",IF(AND(CC15&gt;=4,CD15&gt;=1,OR(E15&gt;=20,F15&gt;=20,L15&gt;=20)),"සමත් කළ හැකි",IF(CB15=9,"W9","අසමත් ?")))))</f>
        <v/>
      </c>
      <c r="FK15" s="173" t="n">
        <v>1</v>
      </c>
      <c r="FL15" s="161" t="s">
        <v>44</v>
      </c>
      <c r="FM15" s="161"/>
      <c r="FN15" s="161" t="str">
        <f aca="false">IF(FM15="","-",(FM15/$M$95)*100)</f>
        <v>-</v>
      </c>
      <c r="FO15" s="165" t="n">
        <v>45</v>
      </c>
      <c r="FP15" s="165"/>
      <c r="FQ15" s="165" t="n">
        <v>56</v>
      </c>
      <c r="FR15" s="165" t="s">
        <v>18</v>
      </c>
      <c r="FS15" s="165"/>
      <c r="FT15" s="165"/>
      <c r="FU15" s="165" t="n">
        <v>35</v>
      </c>
      <c r="FV15" s="165" t="n">
        <v>48</v>
      </c>
      <c r="FW15" s="165" t="n">
        <v>75</v>
      </c>
      <c r="FX15" s="165" t="n">
        <v>18</v>
      </c>
      <c r="FY15" s="165" t="s">
        <v>18</v>
      </c>
      <c r="FZ15" s="165" t="s">
        <v>18</v>
      </c>
      <c r="GA15" s="165" t="n">
        <v>33</v>
      </c>
      <c r="GB15" s="165"/>
      <c r="GC15" s="165"/>
      <c r="GD15" s="165"/>
      <c r="GE15" s="165"/>
      <c r="GF15" s="165"/>
      <c r="GG15" s="165" t="s">
        <v>18</v>
      </c>
      <c r="GH15" s="165" t="n">
        <v>56</v>
      </c>
      <c r="GI15" s="165" t="s">
        <v>18</v>
      </c>
      <c r="GJ15" s="165"/>
      <c r="GK15" s="165"/>
      <c r="GL15" s="165" t="s">
        <v>18</v>
      </c>
      <c r="GM15" s="165"/>
      <c r="GN15" s="165"/>
      <c r="GO15" s="165" t="s">
        <v>18</v>
      </c>
      <c r="GP15" s="165" t="s">
        <v>18</v>
      </c>
      <c r="GQ15" s="165"/>
      <c r="GR15" s="165" t="n">
        <v>36</v>
      </c>
      <c r="GS15" s="165"/>
      <c r="GT15" s="165"/>
      <c r="GU15" s="165"/>
      <c r="GV15" s="174"/>
      <c r="GW15" s="167" t="n">
        <f aca="false">IF(FL15="","",SUM(FO15:GV15))</f>
        <v>402</v>
      </c>
      <c r="GX15" s="168" t="n">
        <f aca="false">IF(FL15="","",GW15/9)</f>
        <v>44.6666666666667</v>
      </c>
      <c r="GY15" s="169" t="n">
        <f aca="false">IF(FL15="","",IF(GW15=0,"-",RANK(GW15,$GW$15:$GW$64,0)))</f>
        <v>8</v>
      </c>
      <c r="GZ15" s="167" t="str">
        <f aca="false">IF(FO15="","",IF(FO15="-","-",IF(UPPER(FO15)="AB","+",VLOOKUP(FO15,'විෂය තොරතුරු'!$P$24:$Q$28,2))))</f>
        <v>S</v>
      </c>
      <c r="HA15" s="168" t="str">
        <f aca="false">IF(FP15="","",IF(FP15="-","-",IF(UPPER(FP15)="AB","+",VLOOKUP(FP15,'විෂය තොරතුරු'!$P$24:$Q$28,2))))</f>
        <v/>
      </c>
      <c r="HB15" s="168" t="str">
        <f aca="false">IF(FQ15="","",IF(FQ15="-","-",IF(UPPER(FQ15)="AB","+",VLOOKUP(FQ15,'විෂය තොරතුරු'!$P$24:$Q$28,2))))</f>
        <v>C</v>
      </c>
      <c r="HC15" s="168" t="str">
        <f aca="false">IF(FR15="","",IF(FR15="-","-",IF(UPPER(FR15)="AB","+",VLOOKUP(FR15,'විෂය තොරතුරු'!$P$24:$Q$28,2))))</f>
        <v>-</v>
      </c>
      <c r="HD15" s="168" t="str">
        <f aca="false">IF(FS15="","",IF(FS15="-","-",IF(UPPER(FS15)="AB","+",VLOOKUP(FS15,'විෂය තොරතුරු'!$P$24:$Q$28,2))))</f>
        <v/>
      </c>
      <c r="HE15" s="170" t="str">
        <f aca="false">IF(FT15="","",IF(FT15="-","-",IF(UPPER(FT15)="AB","+",VLOOKUP(FT15,'විෂය තොරතුරු'!$P$24:$Q$28,2))))</f>
        <v/>
      </c>
      <c r="HF15" s="171" t="str">
        <f aca="false">IF(FU15="","",IF(FU15="-","-",IF(UPPER(FU15)="AB","+",VLOOKUP(FU15,'විෂය තොරතුරු'!$P$24:$Q$28,2))))</f>
        <v>S</v>
      </c>
      <c r="HG15" s="168" t="str">
        <f aca="false">IF(FV15="","",IF(FV15="-","-",IF(UPPER(FV15)="AB","+",VLOOKUP(FV15,'විෂය තොරතුරු'!$P$24:$Q$28,2))))</f>
        <v>S</v>
      </c>
      <c r="HH15" s="168" t="str">
        <f aca="false">IF(FW15="","",IF(FW15="-","-",IF(UPPER(FW15)="AB","+",VLOOKUP(FW15,'විෂය තොරතුරු'!$P$24:$Q$28,2))))</f>
        <v>A</v>
      </c>
      <c r="HI15" s="169" t="str">
        <f aca="false">IF(FX15="","",IF(FX15="-","-",IF(UPPER(FX15)="AB","+",VLOOKUP(FX15,'විෂය තොරතුරු'!$P$24:$Q$28,2))))</f>
        <v>W</v>
      </c>
      <c r="HJ15" s="167" t="str">
        <f aca="false">IF(FY15="","",IF(FY15="-","-",IF(UPPER(FY15)="AB","+",VLOOKUP(FY15,'විෂය තොරතුරු'!$P$24:$Q$28,2))))</f>
        <v>-</v>
      </c>
      <c r="HK15" s="168" t="str">
        <f aca="false">IF(FZ15="","",IF(FZ15="-","-",IF(UPPER(FZ15)="AB","+",VLOOKUP(FZ15,'විෂය තොරතුරු'!$P$24:$Q$28,2))))</f>
        <v>-</v>
      </c>
      <c r="HL15" s="168" t="str">
        <f aca="false">IF(GA15="","",IF(GA15="-","-",IF(UPPER(GA15)="AB","+",VLOOKUP(GA15,'විෂය තොරතුරු'!$P$24:$Q$28,2))))</f>
        <v>W</v>
      </c>
      <c r="HM15" s="168" t="str">
        <f aca="false">IF(GB15="","",IF(GB15="-","-",IF(UPPER(GB15)="AB","+",VLOOKUP(GB15,'විෂය තොරතුරු'!$P$24:$Q$28,2))))</f>
        <v/>
      </c>
      <c r="HN15" s="168" t="str">
        <f aca="false">IF(GC15="","",IF(GC15="-","-",IF(UPPER(GC15)="AB","+",VLOOKUP(GC15,'විෂය තොරතුරු'!$P$24:$Q$28,2))))</f>
        <v/>
      </c>
      <c r="HO15" s="168" t="str">
        <f aca="false">IF(GD15="","",IF(GD15="-","-",IF(UPPER(GD15)="AB","+",VLOOKUP(GD15,'විෂය තොරතුරු'!$P$24:$Q$28,2))))</f>
        <v/>
      </c>
      <c r="HP15" s="168" t="str">
        <f aca="false">IF(GE15="","",IF(GE15="-","-",IF(UPPER(GE15)="AB","+",VLOOKUP(GE15,'විෂය තොරතුරු'!$P$24:$Q$28,2))))</f>
        <v/>
      </c>
      <c r="HQ15" s="170" t="str">
        <f aca="false">IF(GF15="","",IF(GF15="-","-",IF(UPPER(GF15)="AB","+",VLOOKUP(GF15,'විෂය තොරතුරු'!$P$24:$Q$28,2))))</f>
        <v/>
      </c>
      <c r="HR15" s="171" t="str">
        <f aca="false">IF(GG15="","",IF(GG15="-","-",IF(UPPER(GG15)="AB","+",VLOOKUP(GG15,'විෂය තොරතුරු'!$P$24:$Q$28,2))))</f>
        <v>-</v>
      </c>
      <c r="HS15" s="168" t="str">
        <f aca="false">IF(GH15="","",IF(GH15="-","-",IF(UPPER(GH15)="AB","+",VLOOKUP(GH15,'විෂය තොරතුරු'!$P$24:$Q$28,2))))</f>
        <v>C</v>
      </c>
      <c r="HT15" s="168" t="str">
        <f aca="false">IF(GI15="","",IF(GI15="-","-",IF(UPPER(GI15)="AB","+",VLOOKUP(GI15,'විෂය තොරතුරු'!$P$24:$Q$28,2))))</f>
        <v>-</v>
      </c>
      <c r="HU15" s="168" t="str">
        <f aca="false">IF(GJ15="","",IF(GJ15="-","-",IF(UPPER(GJ15)="AB","+",VLOOKUP(GJ15,'විෂය තොරතුරු'!$P$24:$Q$28,2))))</f>
        <v/>
      </c>
      <c r="HV15" s="168" t="str">
        <f aca="false">IF(GK15="","",IF(GK15="-","-",IF(UPPER(GK15)="AB","+",VLOOKUP(GK15,'විෂය තොරතුරු'!$P$24:$Q$28,2))))</f>
        <v/>
      </c>
      <c r="HW15" s="168" t="str">
        <f aca="false">IF(GL15="","",IF(GL15="-","-",IF(UPPER(GL15)="AB","+",VLOOKUP(GL15,'විෂය තොරතුරු'!$P$24:$Q$28,2))))</f>
        <v>-</v>
      </c>
      <c r="HX15" s="168" t="str">
        <f aca="false">IF(GM15="","",IF(GM15="-","-",IF(UPPER(GM15)="AB","+",VLOOKUP(GM15,'විෂය තොරතුරු'!$P$24:$Q$28,2))))</f>
        <v/>
      </c>
      <c r="HY15" s="169" t="str">
        <f aca="false">IF(GN15="","",IF(GN15="-","-",IF(UPPER(GN15)="AB","+",VLOOKUP(GN15,'විෂය තොරතුරු'!$P$24:$Q$28,2))))</f>
        <v/>
      </c>
      <c r="HZ15" s="171" t="str">
        <f aca="false">IF(GO15="","",IF(GO15="-","-",IF(UPPER(GO15)="AB","+",VLOOKUP(GO15,'විෂය තොරතුරු'!$P$24:$Q$28,2))))</f>
        <v>-</v>
      </c>
      <c r="IA15" s="168" t="str">
        <f aca="false">IF(GP15="","",IF(GP15="-","-",IF(UPPER(GP15)="AB","+",VLOOKUP(GP15,'විෂය තොරතුරු'!$P$24:$Q$28,2))))</f>
        <v>-</v>
      </c>
      <c r="IB15" s="168" t="str">
        <f aca="false">IF(GQ15="","",IF(GQ15="-","-",IF(UPPER(GQ15)="AB","+",VLOOKUP(GQ15,'විෂය තොරතුරු'!$P$24:$Q$28,2))))</f>
        <v/>
      </c>
      <c r="IC15" s="168" t="str">
        <f aca="false">IF(GR15="","",IF(GR15="-","-",IF(UPPER(GR15)="AB","+",VLOOKUP(GR15,'විෂය තොරතුරු'!$P$24:$Q$28,2))))</f>
        <v>S</v>
      </c>
      <c r="ID15" s="168" t="str">
        <f aca="false">IF(GS15="","",IF(GS15="-","-",IF(UPPER(GS15)="AB","+",VLOOKUP(GS15,'විෂය තොරතුරු'!$P$24:$Q$28,2))))</f>
        <v/>
      </c>
      <c r="IE15" s="168" t="str">
        <f aca="false">IF(GT15="","",IF(GT15="-","-",IF(UPPER(GT15)="AB","+",VLOOKUP(GT15,'විෂය තොරතුරු'!$P$24:$Q$28,2))))</f>
        <v/>
      </c>
      <c r="IF15" s="168" t="str">
        <f aca="false">IF(GU15="","",IF(GU15="-","-",IF(UPPER(GU15)="AB","+",VLOOKUP(GU15,'විෂය තොරතුරු'!$P$24:$Q$28,2))))</f>
        <v/>
      </c>
      <c r="IG15" s="169" t="str">
        <f aca="false">IF(GV15="","",IF(GV15="-","-",IF(UPPER(GV15)="AB","+",VLOOKUP(GV15,'විෂය තොරතුරු'!$P$24:$Q$28,2))))</f>
        <v/>
      </c>
      <c r="IH15" s="171" t="n">
        <f aca="false">IF($FL15="","",COUNTIF($GZ15:$IG15,"A"))</f>
        <v>1</v>
      </c>
      <c r="II15" s="171" t="n">
        <f aca="false">IF($FL15="","",COUNTIF($GZ15:$IG15,"B"))</f>
        <v>0</v>
      </c>
      <c r="IJ15" s="171" t="n">
        <f aca="false">IF($FL15="","",COUNTIF($GZ15:$IG15,"C"))</f>
        <v>2</v>
      </c>
      <c r="IK15" s="171" t="n">
        <f aca="false">IF($FL15="","",COUNTIF($GZ15:$IG15,"S"))</f>
        <v>4</v>
      </c>
      <c r="IL15" s="171" t="n">
        <f aca="false">IF($FL15="","",COUNTIF($GZ15:$IG15,"W"))</f>
        <v>2</v>
      </c>
      <c r="IM15" s="171" t="n">
        <f aca="false">IF(FL15="","",SUM(IH15:IK15))</f>
        <v>7</v>
      </c>
      <c r="IN15" s="169" t="n">
        <f aca="false">IF(FL15="","",SUM(IH15:IJ15))</f>
        <v>3</v>
      </c>
      <c r="IO15" s="172" t="str">
        <f aca="false">IF(FL15="","",IF(AND(IM15&gt;=6,IN15&gt;=3,OR(FO15&gt;=35,FP15&gt;=35),FV15&gt;=35),"6/3 සමත්",IF(AND(IM15&gt;=5,IN15&gt;=3,OR(FO15&gt;=35,FP15&gt;=35,FV15&gt;=35)),"5/3 සමත්",IF(AND(IM15&gt;=4,IN15&gt;=1,OR(FO15&gt;=20,FP15&gt;=20,FV15&gt;=20)),"සමත් කළ හැකි",IF(IL15=9,"W9","අසමත් ?")))))</f>
        <v>6/3 සමත්</v>
      </c>
    </row>
    <row r="16" customFormat="false" ht="13.8" hidden="false" customHeight="false" outlineLevel="0" collapsed="false">
      <c r="A16" s="160" t="n">
        <v>2</v>
      </c>
      <c r="B16" s="161"/>
      <c r="C16" s="161"/>
      <c r="D16" s="162"/>
      <c r="E16" s="183"/>
      <c r="F16" s="181"/>
      <c r="G16" s="183"/>
      <c r="H16" s="180"/>
      <c r="I16" s="180"/>
      <c r="J16" s="181"/>
      <c r="K16" s="183"/>
      <c r="L16" s="180"/>
      <c r="M16" s="180"/>
      <c r="N16" s="181"/>
      <c r="O16" s="183"/>
      <c r="P16" s="180"/>
      <c r="Q16" s="180"/>
      <c r="R16" s="180"/>
      <c r="S16" s="180"/>
      <c r="T16" s="180"/>
      <c r="U16" s="180"/>
      <c r="V16" s="181"/>
      <c r="W16" s="183"/>
      <c r="X16" s="180"/>
      <c r="Y16" s="180"/>
      <c r="Z16" s="180"/>
      <c r="AA16" s="180"/>
      <c r="AB16" s="180"/>
      <c r="AC16" s="180"/>
      <c r="AD16" s="181"/>
      <c r="AE16" s="183"/>
      <c r="AF16" s="180"/>
      <c r="AG16" s="180"/>
      <c r="AH16" s="180"/>
      <c r="AI16" s="180"/>
      <c r="AJ16" s="180"/>
      <c r="AK16" s="180"/>
      <c r="AL16" s="166"/>
      <c r="AM16" s="167" t="str">
        <f aca="false">IF(B16="","",SUM(E16:AL16))</f>
        <v/>
      </c>
      <c r="AN16" s="168" t="str">
        <f aca="false">IF(B16="","",AM16/9)</f>
        <v/>
      </c>
      <c r="AO16" s="169" t="str">
        <f aca="false">IF(B16="","",IF(AM16=0,"-",RANK(AM16,$AM$15:$AM$64,0)))</f>
        <v/>
      </c>
      <c r="AP16" s="167" t="str">
        <f aca="false">IF(E16="","",IF(E16="-","-",IF(UPPER(E16)="AB","+",VLOOKUP(E16,'විෂය තොරතුරු'!$P$24:$Q$28,2))))</f>
        <v/>
      </c>
      <c r="AQ16" s="168" t="str">
        <f aca="false">IF(F16="","",IF(F16="-","-",IF(UPPER(F16)="AB","+",VLOOKUP(F16,'විෂය තොරතුරු'!$P$24:$Q$28,2))))</f>
        <v/>
      </c>
      <c r="AR16" s="168" t="str">
        <f aca="false">IF(G16="","",IF(G16="-","-",IF(UPPER(G16)="AB","+",VLOOKUP(G16,'විෂය තොරතුරු'!$P$24:$Q$28,2))))</f>
        <v/>
      </c>
      <c r="AS16" s="168" t="str">
        <f aca="false">IF(H16="","",IF(H16="-","-",IF(UPPER(H16)="AB","+",VLOOKUP(H16,'විෂය තොරතුරු'!$P$24:$Q$28,2))))</f>
        <v/>
      </c>
      <c r="AT16" s="168" t="str">
        <f aca="false">IF(I16="","",IF(I16="-","-",IF(UPPER(I16)="AB","+",VLOOKUP(I16,'විෂය තොරතුරු'!$P$24:$Q$28,2))))</f>
        <v/>
      </c>
      <c r="AU16" s="170" t="str">
        <f aca="false">IF(J16="","",IF(J16="-","-",IF(UPPER(J16)="AB","+",VLOOKUP(J16,'විෂය තොරතුරු'!$P$24:$Q$28,2))))</f>
        <v/>
      </c>
      <c r="AV16" s="171" t="str">
        <f aca="false">IF(K16="","",IF(K16="-","-",IF(UPPER(K16)="AB","+",VLOOKUP(K16,'විෂය තොරතුරු'!$P$24:$Q$28,2))))</f>
        <v/>
      </c>
      <c r="AW16" s="168" t="str">
        <f aca="false">IF(L16="","",IF(L16="-","-",IF(UPPER(L16)="AB","+",VLOOKUP(L16,'විෂය තොරතුරු'!$P$24:$Q$28,2))))</f>
        <v/>
      </c>
      <c r="AX16" s="168" t="str">
        <f aca="false">IF(M16="","",IF(M16="-","-",IF(UPPER(M16)="AB","+",VLOOKUP(M16,'විෂය තොරතුරු'!$P$24:$Q$28,2))))</f>
        <v/>
      </c>
      <c r="AY16" s="169" t="str">
        <f aca="false">IF(N16="","",IF(N16="-","-",IF(UPPER(N16)="AB","+",VLOOKUP(N16,'විෂය තොරතුරු'!$P$24:$Q$28,2))))</f>
        <v/>
      </c>
      <c r="AZ16" s="167" t="str">
        <f aca="false">IF(O16="","",IF(O16="-","-",IF(UPPER(O16)="AB","+",VLOOKUP(O16,'විෂය තොරතුරු'!$P$24:$Q$28,2))))</f>
        <v/>
      </c>
      <c r="BA16" s="168" t="str">
        <f aca="false">IF(P16="","",IF(P16="-","-",IF(UPPER(P16)="AB","+",VLOOKUP(P16,'විෂය තොරතුරු'!$P$24:$Q$28,2))))</f>
        <v/>
      </c>
      <c r="BB16" s="168" t="str">
        <f aca="false">IF(Q16="","",IF(Q16="-","-",IF(UPPER(Q16)="AB","+",VLOOKUP(Q16,'විෂය තොරතුරු'!$P$24:$Q$28,2))))</f>
        <v/>
      </c>
      <c r="BC16" s="168" t="str">
        <f aca="false">IF(R16="","",IF(R16="-","-",IF(UPPER(R16)="AB","+",VLOOKUP(R16,'විෂය තොරතුරු'!$P$24:$Q$28,2))))</f>
        <v/>
      </c>
      <c r="BD16" s="168" t="str">
        <f aca="false">IF(S16="","",IF(S16="-","-",IF(UPPER(S16)="AB","+",VLOOKUP(S16,'විෂය තොරතුරු'!$P$24:$Q$28,2))))</f>
        <v/>
      </c>
      <c r="BE16" s="168" t="str">
        <f aca="false">IF(T16="","",IF(T16="-","-",IF(UPPER(T16)="AB","+",VLOOKUP(T16,'විෂය තොරතුරු'!$P$24:$Q$28,2))))</f>
        <v/>
      </c>
      <c r="BF16" s="168" t="str">
        <f aca="false">IF(U16="","",IF(U16="-","-",IF(UPPER(U16)="AB","+",VLOOKUP(U16,'විෂය තොරතුරු'!$P$24:$Q$28,2))))</f>
        <v/>
      </c>
      <c r="BG16" s="170" t="str">
        <f aca="false">IF(V16="","",IF(V16="-","-",IF(UPPER(V16)="AB","+",VLOOKUP(V16,'විෂය තොරතුරු'!$P$24:$Q$28,2))))</f>
        <v/>
      </c>
      <c r="BH16" s="171" t="str">
        <f aca="false">IF(W16="","",IF(W16="-","-",IF(UPPER(W16)="AB","+",VLOOKUP(W16,'විෂය තොරතුරු'!$P$24:$Q$28,2))))</f>
        <v/>
      </c>
      <c r="BI16" s="168" t="str">
        <f aca="false">IF(X16="","",IF(X16="-","-",IF(UPPER(X16)="AB","+",VLOOKUP(X16,'විෂය තොරතුරු'!$P$24:$Q$28,2))))</f>
        <v/>
      </c>
      <c r="BJ16" s="168" t="str">
        <f aca="false">IF(Y16="","",IF(Y16="-","-",IF(UPPER(Y16)="AB","+",VLOOKUP(Y16,'විෂය තොරතුරු'!$P$24:$Q$28,2))))</f>
        <v/>
      </c>
      <c r="BK16" s="168" t="str">
        <f aca="false">IF(Z16="","",IF(Z16="-","-",IF(UPPER(Z16)="AB","+",VLOOKUP(Z16,'විෂය තොරතුරු'!$P$24:$Q$28,2))))</f>
        <v/>
      </c>
      <c r="BL16" s="168" t="str">
        <f aca="false">IF(AA16="","",IF(AA16="-","-",IF(UPPER(AA16)="AB","+",VLOOKUP(AA16,'විෂය තොරතුරු'!$P$24:$Q$28,2))))</f>
        <v/>
      </c>
      <c r="BM16" s="168" t="str">
        <f aca="false">IF(AB16="","",IF(AB16="-","-",IF(UPPER(AB16)="AB","+",VLOOKUP(AB16,'විෂය තොරතුරු'!$P$24:$Q$28,2))))</f>
        <v/>
      </c>
      <c r="BN16" s="168" t="str">
        <f aca="false">IF(AC16="","",IF(AC16="-","-",IF(UPPER(AC16)="AB","+",VLOOKUP(AC16,'විෂය තොරතුරු'!$P$24:$Q$28,2))))</f>
        <v/>
      </c>
      <c r="BO16" s="169" t="str">
        <f aca="false">IF(AD16="","",IF(AD16="-","-",IF(UPPER(AD16)="AB","+",VLOOKUP(AD16,'විෂය තොරතුරු'!$P$24:$Q$28,2))))</f>
        <v/>
      </c>
      <c r="BP16" s="171" t="str">
        <f aca="false">IF(AE16="","",IF(AE16="-","-",IF(UPPER(AE16)="AB","+",VLOOKUP(AE16,'විෂය තොරතුරු'!$P$24:$Q$28,2))))</f>
        <v/>
      </c>
      <c r="BQ16" s="168" t="str">
        <f aca="false">IF(AF16="","",IF(AF16="-","-",IF(UPPER(AF16)="AB","+",VLOOKUP(AF16,'විෂය තොරතුරු'!$P$24:$Q$28,2))))</f>
        <v/>
      </c>
      <c r="BR16" s="168" t="str">
        <f aca="false">IF(AG16="","",IF(AG16="-","-",IF(UPPER(AG16)="AB","+",VLOOKUP(AG16,'විෂය තොරතුරු'!$P$24:$Q$28,2))))</f>
        <v/>
      </c>
      <c r="BS16" s="168" t="str">
        <f aca="false">IF(AH16="","",IF(AH16="-","-",IF(UPPER(AH16)="AB","+",VLOOKUP(AH16,'විෂය තොරතුරු'!$P$24:$Q$28,2))))</f>
        <v/>
      </c>
      <c r="BT16" s="168" t="str">
        <f aca="false">IF(AI16="","",IF(AI16="-","-",IF(UPPER(AI16)="AB","+",VLOOKUP(AI16,'විෂය තොරතුරු'!$P$24:$Q$28,2))))</f>
        <v/>
      </c>
      <c r="BU16" s="168" t="str">
        <f aca="false">IF(AJ16="","",IF(AJ16="-","-",IF(UPPER(AJ16)="AB","+",VLOOKUP(AJ16,'විෂය තොරතුරු'!$P$24:$Q$28,2))))</f>
        <v/>
      </c>
      <c r="BV16" s="168" t="str">
        <f aca="false">IF(AK16="","",IF(AK16="-","-",IF(UPPER(AK16)="AB","+",VLOOKUP(AK16,'විෂය තොරතුරු'!$P$24:$Q$28,2))))</f>
        <v/>
      </c>
      <c r="BW16" s="169" t="str">
        <f aca="false">IF(AL16="","",IF(AL16="-","-",IF(UPPER(AL16)="AB","+",VLOOKUP(AL16,'විෂය තොරතුරු'!$P$24:$Q$28,2))))</f>
        <v/>
      </c>
      <c r="BX16" s="171" t="str">
        <f aca="false">IF($B16="","",COUNTIF($AP16:$BW16,"A"))</f>
        <v/>
      </c>
      <c r="BY16" s="168" t="str">
        <f aca="false">IF($B16="","",COUNTIF($AP16:$BW16,"B"))</f>
        <v/>
      </c>
      <c r="BZ16" s="168" t="str">
        <f aca="false">IF($B16="","",COUNTIF($AP16:$BW16,"C"))</f>
        <v/>
      </c>
      <c r="CA16" s="168" t="str">
        <f aca="false">IF($B16="","",COUNTIF($AP16:$BW16,"S"))</f>
        <v/>
      </c>
      <c r="CB16" s="169" t="str">
        <f aca="false">IF($B16="","",COUNTIF($AP16:$BW16,"W"))</f>
        <v/>
      </c>
      <c r="CC16" s="171" t="str">
        <f aca="false">IF(B16="","",SUM(BX16:CA16))</f>
        <v/>
      </c>
      <c r="CD16" s="169" t="str">
        <f aca="false">IF(B16="","",SUM(BX16:BZ16))</f>
        <v/>
      </c>
      <c r="CE16" s="172" t="str">
        <f aca="false">IF(B16="","",IF(AND(CC16&gt;=6,CD16&gt;=3,OR(E16&gt;=35,F16&gt;=35),L16&gt;=35),"6/3 සමත්",IF(AND(CC16&gt;=5,CD16&gt;=3,OR(E16&gt;=35,F16&gt;=35,L16&gt;=35)),"5/3 සමත්",IF(AND(CC16&gt;=4,CD16&gt;=1,OR(E16&gt;=20,F16&gt;=20,L16&gt;=20)),"සමත් කළ හැකි",IF(CB16=9,"W9","අසමත් ?")))))</f>
        <v/>
      </c>
      <c r="FK16" s="173" t="n">
        <v>2</v>
      </c>
      <c r="FL16" s="161" t="s">
        <v>45</v>
      </c>
      <c r="FM16" s="161"/>
      <c r="FN16" s="161" t="str">
        <f aca="false">IF(FM16="","-",(FM16/$M$95)*100)</f>
        <v>-</v>
      </c>
      <c r="FO16" s="165" t="n">
        <v>36</v>
      </c>
      <c r="FP16" s="165"/>
      <c r="FQ16" s="165" t="n">
        <v>40</v>
      </c>
      <c r="FR16" s="165" t="s">
        <v>18</v>
      </c>
      <c r="FS16" s="165"/>
      <c r="FT16" s="165"/>
      <c r="FU16" s="165" t="n">
        <v>56</v>
      </c>
      <c r="FV16" s="165" t="n">
        <v>21</v>
      </c>
      <c r="FW16" s="165" t="n">
        <v>48</v>
      </c>
      <c r="FX16" s="165" t="n">
        <v>65</v>
      </c>
      <c r="FY16" s="165" t="s">
        <v>18</v>
      </c>
      <c r="FZ16" s="165" t="n">
        <v>75</v>
      </c>
      <c r="GA16" s="165" t="s">
        <v>18</v>
      </c>
      <c r="GB16" s="165"/>
      <c r="GC16" s="165"/>
      <c r="GD16" s="165"/>
      <c r="GE16" s="165"/>
      <c r="GF16" s="165"/>
      <c r="GG16" s="165" t="n">
        <v>46</v>
      </c>
      <c r="GH16" s="165" t="s">
        <v>18</v>
      </c>
      <c r="GI16" s="165" t="s">
        <v>18</v>
      </c>
      <c r="GJ16" s="165"/>
      <c r="GK16" s="165"/>
      <c r="GL16" s="165" t="n">
        <v>25</v>
      </c>
      <c r="GM16" s="165"/>
      <c r="GN16" s="165"/>
      <c r="GO16" s="165" t="s">
        <v>18</v>
      </c>
      <c r="GP16" s="165" t="s">
        <v>18</v>
      </c>
      <c r="GQ16" s="165"/>
      <c r="GR16" s="165" t="s">
        <v>18</v>
      </c>
      <c r="GS16" s="165"/>
      <c r="GT16" s="165"/>
      <c r="GU16" s="165"/>
      <c r="GV16" s="174"/>
      <c r="GW16" s="167" t="n">
        <f aca="false">IF(FL16="","",SUM(FO16:GV16))</f>
        <v>412</v>
      </c>
      <c r="GX16" s="168" t="n">
        <f aca="false">IF(FL16="","",GW16/9)</f>
        <v>45.7777777777778</v>
      </c>
      <c r="GY16" s="169" t="n">
        <f aca="false">IF(FL16="","",IF(GW16=0,"-",RANK(GW16,$GW$15:$GW$64,0)))</f>
        <v>7</v>
      </c>
      <c r="GZ16" s="167" t="str">
        <f aca="false">IF(FO16="","",IF(FO16="-","-",IF(UPPER(FO16)="AB","+",VLOOKUP(FO16,'විෂය තොරතුරු'!$P$24:$Q$28,2))))</f>
        <v>S</v>
      </c>
      <c r="HA16" s="168" t="str">
        <f aca="false">IF(FP16="","",IF(FP16="-","-",IF(UPPER(FP16)="AB","+",VLOOKUP(FP16,'විෂය තොරතුරු'!$P$24:$Q$28,2))))</f>
        <v/>
      </c>
      <c r="HB16" s="168" t="str">
        <f aca="false">IF(FQ16="","",IF(FQ16="-","-",IF(UPPER(FQ16)="AB","+",VLOOKUP(FQ16,'විෂය තොරතුරු'!$P$24:$Q$28,2))))</f>
        <v>S</v>
      </c>
      <c r="HC16" s="168" t="str">
        <f aca="false">IF(FR16="","",IF(FR16="-","-",IF(UPPER(FR16)="AB","+",VLOOKUP(FR16,'විෂය තොරතුරු'!$P$24:$Q$28,2))))</f>
        <v>-</v>
      </c>
      <c r="HD16" s="168" t="str">
        <f aca="false">IF(FS16="","",IF(FS16="-","-",IF(UPPER(FS16)="AB","+",VLOOKUP(FS16,'විෂය තොරතුරු'!$P$24:$Q$28,2))))</f>
        <v/>
      </c>
      <c r="HE16" s="170" t="str">
        <f aca="false">IF(FT16="","",IF(FT16="-","-",IF(UPPER(FT16)="AB","+",VLOOKUP(FT16,'විෂය තොරතුරු'!$P$24:$Q$28,2))))</f>
        <v/>
      </c>
      <c r="HF16" s="171" t="str">
        <f aca="false">IF(FU16="","",IF(FU16="-","-",IF(UPPER(FU16)="AB","+",VLOOKUP(FU16,'විෂය තොරතුරු'!$P$24:$Q$28,2))))</f>
        <v>C</v>
      </c>
      <c r="HG16" s="168" t="str">
        <f aca="false">IF(FV16="","",IF(FV16="-","-",IF(UPPER(FV16)="AB","+",VLOOKUP(FV16,'විෂය තොරතුරු'!$P$24:$Q$28,2))))</f>
        <v>W</v>
      </c>
      <c r="HH16" s="168" t="str">
        <f aca="false">IF(FW16="","",IF(FW16="-","-",IF(UPPER(FW16)="AB","+",VLOOKUP(FW16,'විෂය තොරතුරු'!$P$24:$Q$28,2))))</f>
        <v>S</v>
      </c>
      <c r="HI16" s="169" t="str">
        <f aca="false">IF(FX16="","",IF(FX16="-","-",IF(UPPER(FX16)="AB","+",VLOOKUP(FX16,'විෂය තොරතුරු'!$P$24:$Q$28,2))))</f>
        <v>B</v>
      </c>
      <c r="HJ16" s="167" t="str">
        <f aca="false">IF(FY16="","",IF(FY16="-","-",IF(UPPER(FY16)="AB","+",VLOOKUP(FY16,'විෂය තොරතුරු'!$P$24:$Q$28,2))))</f>
        <v>-</v>
      </c>
      <c r="HK16" s="168" t="str">
        <f aca="false">IF(FZ16="","",IF(FZ16="-","-",IF(UPPER(FZ16)="AB","+",VLOOKUP(FZ16,'විෂය තොරතුරු'!$P$24:$Q$28,2))))</f>
        <v>A</v>
      </c>
      <c r="HL16" s="168" t="str">
        <f aca="false">IF(GA16="","",IF(GA16="-","-",IF(UPPER(GA16)="AB","+",VLOOKUP(GA16,'විෂය තොරතුරු'!$P$24:$Q$28,2))))</f>
        <v>-</v>
      </c>
      <c r="HM16" s="168" t="str">
        <f aca="false">IF(GB16="","",IF(GB16="-","-",IF(UPPER(GB16)="AB","+",VLOOKUP(GB16,'විෂය තොරතුරු'!$P$24:$Q$28,2))))</f>
        <v/>
      </c>
      <c r="HN16" s="168" t="str">
        <f aca="false">IF(GC16="","",IF(GC16="-","-",IF(UPPER(GC16)="AB","+",VLOOKUP(GC16,'විෂය තොරතුරු'!$P$24:$Q$28,2))))</f>
        <v/>
      </c>
      <c r="HO16" s="168" t="str">
        <f aca="false">IF(GD16="","",IF(GD16="-","-",IF(UPPER(GD16)="AB","+",VLOOKUP(GD16,'විෂය තොරතුරු'!$P$24:$Q$28,2))))</f>
        <v/>
      </c>
      <c r="HP16" s="168" t="str">
        <f aca="false">IF(GE16="","",IF(GE16="-","-",IF(UPPER(GE16)="AB","+",VLOOKUP(GE16,'විෂය තොරතුරු'!$P$24:$Q$28,2))))</f>
        <v/>
      </c>
      <c r="HQ16" s="170" t="str">
        <f aca="false">IF(GF16="","",IF(GF16="-","-",IF(UPPER(GF16)="AB","+",VLOOKUP(GF16,'විෂය තොරතුරු'!$P$24:$Q$28,2))))</f>
        <v/>
      </c>
      <c r="HR16" s="171" t="str">
        <f aca="false">IF(GG16="","",IF(GG16="-","-",IF(UPPER(GG16)="AB","+",VLOOKUP(GG16,'විෂය තොරතුරු'!$P$24:$Q$28,2))))</f>
        <v>S</v>
      </c>
      <c r="HS16" s="168" t="str">
        <f aca="false">IF(GH16="","",IF(GH16="-","-",IF(UPPER(GH16)="AB","+",VLOOKUP(GH16,'විෂය තොරතුරු'!$P$24:$Q$28,2))))</f>
        <v>-</v>
      </c>
      <c r="HT16" s="168" t="str">
        <f aca="false">IF(GI16="","",IF(GI16="-","-",IF(UPPER(GI16)="AB","+",VLOOKUP(GI16,'විෂය තොරතුරු'!$P$24:$Q$28,2))))</f>
        <v>-</v>
      </c>
      <c r="HU16" s="168" t="str">
        <f aca="false">IF(GJ16="","",IF(GJ16="-","-",IF(UPPER(GJ16)="AB","+",VLOOKUP(GJ16,'විෂය තොරතුරු'!$P$24:$Q$28,2))))</f>
        <v/>
      </c>
      <c r="HV16" s="168" t="str">
        <f aca="false">IF(GK16="","",IF(GK16="-","-",IF(UPPER(GK16)="AB","+",VLOOKUP(GK16,'විෂය තොරතුරු'!$P$24:$Q$28,2))))</f>
        <v/>
      </c>
      <c r="HW16" s="168" t="str">
        <f aca="false">IF(GL16="","",IF(GL16="-","-",IF(UPPER(GL16)="AB","+",VLOOKUP(GL16,'විෂය තොරතුරු'!$P$24:$Q$28,2))))</f>
        <v>W</v>
      </c>
      <c r="HX16" s="168" t="str">
        <f aca="false">IF(GM16="","",IF(GM16="-","-",IF(UPPER(GM16)="AB","+",VLOOKUP(GM16,'විෂය තොරතුරු'!$P$24:$Q$28,2))))</f>
        <v/>
      </c>
      <c r="HY16" s="169" t="str">
        <f aca="false">IF(GN16="","",IF(GN16="-","-",IF(UPPER(GN16)="AB","+",VLOOKUP(GN16,'විෂය තොරතුරු'!$P$24:$Q$28,2))))</f>
        <v/>
      </c>
      <c r="HZ16" s="171" t="str">
        <f aca="false">IF(GO16="","",IF(GO16="-","-",IF(UPPER(GO16)="AB","+",VLOOKUP(GO16,'විෂය තොරතුරු'!$P$24:$Q$28,2))))</f>
        <v>-</v>
      </c>
      <c r="IA16" s="168" t="str">
        <f aca="false">IF(GP16="","",IF(GP16="-","-",IF(UPPER(GP16)="AB","+",VLOOKUP(GP16,'විෂය තොරතුරු'!$P$24:$Q$28,2))))</f>
        <v>-</v>
      </c>
      <c r="IB16" s="168" t="str">
        <f aca="false">IF(GQ16="","",IF(GQ16="-","-",IF(UPPER(GQ16)="AB","+",VLOOKUP(GQ16,'විෂය තොරතුරු'!$P$24:$Q$28,2))))</f>
        <v/>
      </c>
      <c r="IC16" s="168" t="str">
        <f aca="false">IF(GR16="","",IF(GR16="-","-",IF(UPPER(GR16)="AB","+",VLOOKUP(GR16,'විෂය තොරතුරු'!$P$24:$Q$28,2))))</f>
        <v>-</v>
      </c>
      <c r="ID16" s="168" t="str">
        <f aca="false">IF(GS16="","",IF(GS16="-","-",IF(UPPER(GS16)="AB","+",VLOOKUP(GS16,'විෂය තොරතුරු'!$P$24:$Q$28,2))))</f>
        <v/>
      </c>
      <c r="IE16" s="168" t="str">
        <f aca="false">IF(GT16="","",IF(GT16="-","-",IF(UPPER(GT16)="AB","+",VLOOKUP(GT16,'විෂය තොරතුරු'!$P$24:$Q$28,2))))</f>
        <v/>
      </c>
      <c r="IF16" s="168" t="str">
        <f aca="false">IF(GU16="","",IF(GU16="-","-",IF(UPPER(GU16)="AB","+",VLOOKUP(GU16,'විෂය තොරතුරු'!$P$24:$Q$28,2))))</f>
        <v/>
      </c>
      <c r="IG16" s="169" t="str">
        <f aca="false">IF(GV16="","",IF(GV16="-","-",IF(UPPER(GV16)="AB","+",VLOOKUP(GV16,'විෂය තොරතුරු'!$P$24:$Q$28,2))))</f>
        <v/>
      </c>
      <c r="IH16" s="171" t="n">
        <f aca="false">IF($FL16="","",COUNTIF($GZ16:$IG16,"A"))</f>
        <v>1</v>
      </c>
      <c r="II16" s="171" t="n">
        <f aca="false">IF($FL16="","",COUNTIF($GZ16:$IG16,"B"))</f>
        <v>1</v>
      </c>
      <c r="IJ16" s="171" t="n">
        <f aca="false">IF($FL16="","",COUNTIF($GZ16:$IG16,"C"))</f>
        <v>1</v>
      </c>
      <c r="IK16" s="171" t="n">
        <f aca="false">IF($FL16="","",COUNTIF($GZ16:$IG16,"S"))</f>
        <v>4</v>
      </c>
      <c r="IL16" s="171" t="n">
        <f aca="false">IF($FL16="","",COUNTIF($GZ16:$IG16,"W"))</f>
        <v>2</v>
      </c>
      <c r="IM16" s="171" t="n">
        <f aca="false">IF(FL16="","",SUM(IH16:IK16))</f>
        <v>7</v>
      </c>
      <c r="IN16" s="169" t="n">
        <f aca="false">IF(FL16="","",SUM(IH16:IJ16))</f>
        <v>3</v>
      </c>
      <c r="IO16" s="172" t="str">
        <f aca="false">IF(FL16="","",IF(AND(IM16&gt;=6,IN16&gt;=3,OR(FO16&gt;=35,FP16&gt;=35),FV16&gt;=35),"6/3 සමත්",IF(AND(IM16&gt;=5,IN16&gt;=3,OR(FO16&gt;=35,FP16&gt;=35,FV16&gt;=35)),"5/3 සමත්",IF(AND(IM16&gt;=4,IN16&gt;=1,OR(FO16&gt;=20,FP16&gt;=20,FV16&gt;=20)),"සමත් කළ හැකි",IF(IL16=9,"W9","අසමත් ?")))))</f>
        <v>5/3 සමත්</v>
      </c>
    </row>
    <row r="17" customFormat="false" ht="13.8" hidden="false" customHeight="false" outlineLevel="0" collapsed="false">
      <c r="A17" s="160" t="n">
        <v>3</v>
      </c>
      <c r="B17" s="161"/>
      <c r="C17" s="161"/>
      <c r="D17" s="162"/>
      <c r="E17" s="183"/>
      <c r="F17" s="181"/>
      <c r="G17" s="183"/>
      <c r="H17" s="180"/>
      <c r="I17" s="180"/>
      <c r="J17" s="181"/>
      <c r="K17" s="183"/>
      <c r="L17" s="180"/>
      <c r="M17" s="180"/>
      <c r="N17" s="181"/>
      <c r="O17" s="183"/>
      <c r="P17" s="180"/>
      <c r="Q17" s="180"/>
      <c r="R17" s="180"/>
      <c r="S17" s="180"/>
      <c r="T17" s="180"/>
      <c r="U17" s="180"/>
      <c r="V17" s="181"/>
      <c r="W17" s="183"/>
      <c r="X17" s="180"/>
      <c r="Y17" s="180"/>
      <c r="Z17" s="180"/>
      <c r="AA17" s="180"/>
      <c r="AB17" s="180"/>
      <c r="AC17" s="180"/>
      <c r="AD17" s="181"/>
      <c r="AE17" s="183"/>
      <c r="AF17" s="180"/>
      <c r="AG17" s="180"/>
      <c r="AH17" s="180"/>
      <c r="AI17" s="180"/>
      <c r="AJ17" s="180"/>
      <c r="AK17" s="180"/>
      <c r="AL17" s="166"/>
      <c r="AM17" s="167" t="str">
        <f aca="false">IF(B17="","",SUM(E17:AL17))</f>
        <v/>
      </c>
      <c r="AN17" s="168" t="str">
        <f aca="false">IF(B17="","",AM17/9)</f>
        <v/>
      </c>
      <c r="AO17" s="169" t="str">
        <f aca="false">IF(B17="","",IF(AM17=0,"-",RANK(AM17,$AM$15:$AM$64,0)))</f>
        <v/>
      </c>
      <c r="AP17" s="167" t="str">
        <f aca="false">IF(E17="","",IF(E17="-","-",IF(UPPER(E17)="AB","+",VLOOKUP(E17,'විෂය තොරතුරු'!$P$24:$Q$28,2))))</f>
        <v/>
      </c>
      <c r="AQ17" s="168" t="str">
        <f aca="false">IF(F17="","",IF(F17="-","-",IF(UPPER(F17)="AB","+",VLOOKUP(F17,'විෂය තොරතුරු'!$P$24:$Q$28,2))))</f>
        <v/>
      </c>
      <c r="AR17" s="168" t="str">
        <f aca="false">IF(G17="","",IF(G17="-","-",IF(UPPER(G17)="AB","+",VLOOKUP(G17,'විෂය තොරතුරු'!$P$24:$Q$28,2))))</f>
        <v/>
      </c>
      <c r="AS17" s="168" t="str">
        <f aca="false">IF(H17="","",IF(H17="-","-",IF(UPPER(H17)="AB","+",VLOOKUP(H17,'විෂය තොරතුරු'!$P$24:$Q$28,2))))</f>
        <v/>
      </c>
      <c r="AT17" s="168" t="str">
        <f aca="false">IF(I17="","",IF(I17="-","-",IF(UPPER(I17)="AB","+",VLOOKUP(I17,'විෂය තොරතුරු'!$P$24:$Q$28,2))))</f>
        <v/>
      </c>
      <c r="AU17" s="170" t="str">
        <f aca="false">IF(J17="","",IF(J17="-","-",IF(UPPER(J17)="AB","+",VLOOKUP(J17,'විෂය තොරතුරු'!$P$24:$Q$28,2))))</f>
        <v/>
      </c>
      <c r="AV17" s="171" t="str">
        <f aca="false">IF(K17="","",IF(K17="-","-",IF(UPPER(K17)="AB","+",VLOOKUP(K17,'විෂය තොරතුරු'!$P$24:$Q$28,2))))</f>
        <v/>
      </c>
      <c r="AW17" s="168" t="str">
        <f aca="false">IF(L17="","",IF(L17="-","-",IF(UPPER(L17)="AB","+",VLOOKUP(L17,'විෂය තොරතුරු'!$P$24:$Q$28,2))))</f>
        <v/>
      </c>
      <c r="AX17" s="168" t="str">
        <f aca="false">IF(M17="","",IF(M17="-","-",IF(UPPER(M17)="AB","+",VLOOKUP(M17,'විෂය තොරතුරු'!$P$24:$Q$28,2))))</f>
        <v/>
      </c>
      <c r="AY17" s="169" t="str">
        <f aca="false">IF(N17="","",IF(N17="-","-",IF(UPPER(N17)="AB","+",VLOOKUP(N17,'විෂය තොරතුරු'!$P$24:$Q$28,2))))</f>
        <v/>
      </c>
      <c r="AZ17" s="167" t="str">
        <f aca="false">IF(O17="","",IF(O17="-","-",IF(UPPER(O17)="AB","+",VLOOKUP(O17,'විෂය තොරතුරු'!$P$24:$Q$28,2))))</f>
        <v/>
      </c>
      <c r="BA17" s="168" t="str">
        <f aca="false">IF(P17="","",IF(P17="-","-",IF(UPPER(P17)="AB","+",VLOOKUP(P17,'විෂය තොරතුරු'!$P$24:$Q$28,2))))</f>
        <v/>
      </c>
      <c r="BB17" s="168" t="str">
        <f aca="false">IF(Q17="","",IF(Q17="-","-",IF(UPPER(Q17)="AB","+",VLOOKUP(Q17,'විෂය තොරතුරු'!$P$24:$Q$28,2))))</f>
        <v/>
      </c>
      <c r="BC17" s="168" t="str">
        <f aca="false">IF(R17="","",IF(R17="-","-",IF(UPPER(R17)="AB","+",VLOOKUP(R17,'විෂය තොරතුරු'!$P$24:$Q$28,2))))</f>
        <v/>
      </c>
      <c r="BD17" s="168" t="str">
        <f aca="false">IF(S17="","",IF(S17="-","-",IF(UPPER(S17)="AB","+",VLOOKUP(S17,'විෂය තොරතුරු'!$P$24:$Q$28,2))))</f>
        <v/>
      </c>
      <c r="BE17" s="168" t="str">
        <f aca="false">IF(T17="","",IF(T17="-","-",IF(UPPER(T17)="AB","+",VLOOKUP(T17,'විෂය තොරතුරු'!$P$24:$Q$28,2))))</f>
        <v/>
      </c>
      <c r="BF17" s="168" t="str">
        <f aca="false">IF(U17="","",IF(U17="-","-",IF(UPPER(U17)="AB","+",VLOOKUP(U17,'විෂය තොරතුරු'!$P$24:$Q$28,2))))</f>
        <v/>
      </c>
      <c r="BG17" s="170" t="str">
        <f aca="false">IF(V17="","",IF(V17="-","-",IF(UPPER(V17)="AB","+",VLOOKUP(V17,'විෂය තොරතුරු'!$P$24:$Q$28,2))))</f>
        <v/>
      </c>
      <c r="BH17" s="171" t="str">
        <f aca="false">IF(W17="","",IF(W17="-","-",IF(UPPER(W17)="AB","+",VLOOKUP(W17,'විෂය තොරතුරු'!$P$24:$Q$28,2))))</f>
        <v/>
      </c>
      <c r="BI17" s="168" t="str">
        <f aca="false">IF(X17="","",IF(X17="-","-",IF(UPPER(X17)="AB","+",VLOOKUP(X17,'විෂය තොරතුරු'!$P$24:$Q$28,2))))</f>
        <v/>
      </c>
      <c r="BJ17" s="168" t="str">
        <f aca="false">IF(Y17="","",IF(Y17="-","-",IF(UPPER(Y17)="AB","+",VLOOKUP(Y17,'විෂය තොරතුරු'!$P$24:$Q$28,2))))</f>
        <v/>
      </c>
      <c r="BK17" s="168" t="str">
        <f aca="false">IF(Z17="","",IF(Z17="-","-",IF(UPPER(Z17)="AB","+",VLOOKUP(Z17,'විෂය තොරතුරු'!$P$24:$Q$28,2))))</f>
        <v/>
      </c>
      <c r="BL17" s="168" t="str">
        <f aca="false">IF(AA17="","",IF(AA17="-","-",IF(UPPER(AA17)="AB","+",VLOOKUP(AA17,'විෂය තොරතුරු'!$P$24:$Q$28,2))))</f>
        <v/>
      </c>
      <c r="BM17" s="168" t="str">
        <f aca="false">IF(AB17="","",IF(AB17="-","-",IF(UPPER(AB17)="AB","+",VLOOKUP(AB17,'විෂය තොරතුරු'!$P$24:$Q$28,2))))</f>
        <v/>
      </c>
      <c r="BN17" s="168" t="str">
        <f aca="false">IF(AC17="","",IF(AC17="-","-",IF(UPPER(AC17)="AB","+",VLOOKUP(AC17,'විෂය තොරතුරු'!$P$24:$Q$28,2))))</f>
        <v/>
      </c>
      <c r="BO17" s="169" t="str">
        <f aca="false">IF(AD17="","",IF(AD17="-","-",IF(UPPER(AD17)="AB","+",VLOOKUP(AD17,'විෂය තොරතුරු'!$P$24:$Q$28,2))))</f>
        <v/>
      </c>
      <c r="BP17" s="171" t="str">
        <f aca="false">IF(AE17="","",IF(AE17="-","-",IF(UPPER(AE17)="AB","+",VLOOKUP(AE17,'විෂය තොරතුරු'!$P$24:$Q$28,2))))</f>
        <v/>
      </c>
      <c r="BQ17" s="168" t="str">
        <f aca="false">IF(AF17="","",IF(AF17="-","-",IF(UPPER(AF17)="AB","+",VLOOKUP(AF17,'විෂය තොරතුරු'!$P$24:$Q$28,2))))</f>
        <v/>
      </c>
      <c r="BR17" s="168" t="str">
        <f aca="false">IF(AG17="","",IF(AG17="-","-",IF(UPPER(AG17)="AB","+",VLOOKUP(AG17,'විෂය තොරතුරු'!$P$24:$Q$28,2))))</f>
        <v/>
      </c>
      <c r="BS17" s="168" t="str">
        <f aca="false">IF(AH17="","",IF(AH17="-","-",IF(UPPER(AH17)="AB","+",VLOOKUP(AH17,'විෂය තොරතුරු'!$P$24:$Q$28,2))))</f>
        <v/>
      </c>
      <c r="BT17" s="168" t="str">
        <f aca="false">IF(AI17="","",IF(AI17="-","-",IF(UPPER(AI17)="AB","+",VLOOKUP(AI17,'විෂය තොරතුරු'!$P$24:$Q$28,2))))</f>
        <v/>
      </c>
      <c r="BU17" s="168" t="str">
        <f aca="false">IF(AJ17="","",IF(AJ17="-","-",IF(UPPER(AJ17)="AB","+",VLOOKUP(AJ17,'විෂය තොරතුරු'!$P$24:$Q$28,2))))</f>
        <v/>
      </c>
      <c r="BV17" s="168" t="str">
        <f aca="false">IF(AK17="","",IF(AK17="-","-",IF(UPPER(AK17)="AB","+",VLOOKUP(AK17,'විෂය තොරතුරු'!$P$24:$Q$28,2))))</f>
        <v/>
      </c>
      <c r="BW17" s="169" t="str">
        <f aca="false">IF(AL17="","",IF(AL17="-","-",IF(UPPER(AL17)="AB","+",VLOOKUP(AL17,'විෂය තොරතුරු'!$P$24:$Q$28,2))))</f>
        <v/>
      </c>
      <c r="BX17" s="171" t="str">
        <f aca="false">IF($B17="","",COUNTIF($AP17:$BW17,"A"))</f>
        <v/>
      </c>
      <c r="BY17" s="168" t="str">
        <f aca="false">IF($B17="","",COUNTIF($AP17:$BW17,"B"))</f>
        <v/>
      </c>
      <c r="BZ17" s="168" t="str">
        <f aca="false">IF($B17="","",COUNTIF($AP17:$BW17,"C"))</f>
        <v/>
      </c>
      <c r="CA17" s="168" t="str">
        <f aca="false">IF($B17="","",COUNTIF($AP17:$BW17,"S"))</f>
        <v/>
      </c>
      <c r="CB17" s="169" t="str">
        <f aca="false">IF($B17="","",COUNTIF($AP17:$BW17,"W"))</f>
        <v/>
      </c>
      <c r="CC17" s="171" t="str">
        <f aca="false">IF(B17="","",SUM(BX17:CA17))</f>
        <v/>
      </c>
      <c r="CD17" s="169" t="str">
        <f aca="false">IF(B17="","",SUM(BX17:BZ17))</f>
        <v/>
      </c>
      <c r="CE17" s="172" t="str">
        <f aca="false">IF(B17="","",IF(AND(CC17&gt;=6,CD17&gt;=3,OR(E17&gt;=35,F17&gt;=35),L17&gt;=35),"6/3 සමත්",IF(AND(CC17&gt;=5,CD17&gt;=3,OR(E17&gt;=35,F17&gt;=35,L17&gt;=35)),"5/3 සමත්",IF(AND(CC17&gt;=4,CD17&gt;=1,OR(E17&gt;=20,F17&gt;=20,L17&gt;=20)),"සමත් කළ හැකි",IF(CB17=9,"W9","අසමත් ?")))))</f>
        <v/>
      </c>
      <c r="FK17" s="173" t="n">
        <v>3</v>
      </c>
      <c r="FL17" s="161" t="s">
        <v>46</v>
      </c>
      <c r="FM17" s="161"/>
      <c r="FN17" s="161" t="str">
        <f aca="false">IF(FM17="","-",(FM17/$M$95)*100)</f>
        <v>-</v>
      </c>
      <c r="FO17" s="165" t="n">
        <v>17</v>
      </c>
      <c r="FP17" s="165"/>
      <c r="FQ17" s="165" t="n">
        <v>45</v>
      </c>
      <c r="FR17" s="165" t="s">
        <v>18</v>
      </c>
      <c r="FS17" s="165"/>
      <c r="FT17" s="165"/>
      <c r="FU17" s="165" t="n">
        <v>56</v>
      </c>
      <c r="FV17" s="165" t="n">
        <v>35</v>
      </c>
      <c r="FW17" s="165" t="n">
        <v>58</v>
      </c>
      <c r="FX17" s="165" t="s">
        <v>18</v>
      </c>
      <c r="FY17" s="165" t="s">
        <v>18</v>
      </c>
      <c r="FZ17" s="165" t="s">
        <v>18</v>
      </c>
      <c r="GA17" s="165" t="n">
        <v>53</v>
      </c>
      <c r="GB17" s="165"/>
      <c r="GC17" s="165"/>
      <c r="GD17" s="165"/>
      <c r="GE17" s="165"/>
      <c r="GF17" s="165"/>
      <c r="GG17" s="165" t="s">
        <v>18</v>
      </c>
      <c r="GH17" s="165" t="s">
        <v>18</v>
      </c>
      <c r="GI17" s="165" t="n">
        <v>39</v>
      </c>
      <c r="GJ17" s="165"/>
      <c r="GK17" s="165"/>
      <c r="GL17" s="165" t="s">
        <v>18</v>
      </c>
      <c r="GM17" s="165"/>
      <c r="GN17" s="165"/>
      <c r="GO17" s="165" t="s">
        <v>18</v>
      </c>
      <c r="GP17" s="165" t="s">
        <v>18</v>
      </c>
      <c r="GQ17" s="165"/>
      <c r="GR17" s="165" t="n">
        <v>52</v>
      </c>
      <c r="GS17" s="165"/>
      <c r="GT17" s="165"/>
      <c r="GU17" s="165"/>
      <c r="GV17" s="174"/>
      <c r="GW17" s="167" t="n">
        <f aca="false">IF(FL17="","",SUM(FO17:GV17))</f>
        <v>355</v>
      </c>
      <c r="GX17" s="168" t="n">
        <f aca="false">IF(FL17="","",GW17/9)</f>
        <v>39.4444444444444</v>
      </c>
      <c r="GY17" s="169" t="n">
        <f aca="false">IF(FL17="","",IF(GW17=0,"-",RANK(GW17,$GW$15:$GW$64,0)))</f>
        <v>13</v>
      </c>
      <c r="GZ17" s="167" t="str">
        <f aca="false">IF(FO17="","",IF(FO17="-","-",IF(UPPER(FO17)="AB","+",VLOOKUP(FO17,'විෂය තොරතුරු'!$P$24:$Q$28,2))))</f>
        <v>W</v>
      </c>
      <c r="HA17" s="168" t="str">
        <f aca="false">IF(FP17="","",IF(FP17="-","-",IF(UPPER(FP17)="AB","+",VLOOKUP(FP17,'විෂය තොරතුරු'!$P$24:$Q$28,2))))</f>
        <v/>
      </c>
      <c r="HB17" s="168" t="str">
        <f aca="false">IF(FQ17="","",IF(FQ17="-","-",IF(UPPER(FQ17)="AB","+",VLOOKUP(FQ17,'විෂය තොරතුරු'!$P$24:$Q$28,2))))</f>
        <v>S</v>
      </c>
      <c r="HC17" s="168" t="str">
        <f aca="false">IF(FR17="","",IF(FR17="-","-",IF(UPPER(FR17)="AB","+",VLOOKUP(FR17,'විෂය තොරතුරු'!$P$24:$Q$28,2))))</f>
        <v>-</v>
      </c>
      <c r="HD17" s="168" t="str">
        <f aca="false">IF(FS17="","",IF(FS17="-","-",IF(UPPER(FS17)="AB","+",VLOOKUP(FS17,'විෂය තොරතුරු'!$P$24:$Q$28,2))))</f>
        <v/>
      </c>
      <c r="HE17" s="170" t="str">
        <f aca="false">IF(FT17="","",IF(FT17="-","-",IF(UPPER(FT17)="AB","+",VLOOKUP(FT17,'විෂය තොරතුරු'!$P$24:$Q$28,2))))</f>
        <v/>
      </c>
      <c r="HF17" s="171" t="str">
        <f aca="false">IF(FU17="","",IF(FU17="-","-",IF(UPPER(FU17)="AB","+",VLOOKUP(FU17,'විෂය තොරතුරු'!$P$24:$Q$28,2))))</f>
        <v>C</v>
      </c>
      <c r="HG17" s="168" t="str">
        <f aca="false">IF(FV17="","",IF(FV17="-","-",IF(UPPER(FV17)="AB","+",VLOOKUP(FV17,'විෂය තොරතුරු'!$P$24:$Q$28,2))))</f>
        <v>S</v>
      </c>
      <c r="HH17" s="168" t="str">
        <f aca="false">IF(FW17="","",IF(FW17="-","-",IF(UPPER(FW17)="AB","+",VLOOKUP(FW17,'විෂය තොරතුරු'!$P$24:$Q$28,2))))</f>
        <v>C</v>
      </c>
      <c r="HI17" s="169" t="str">
        <f aca="false">IF(FX17="","",IF(FX17="-","-",IF(UPPER(FX17)="AB","+",VLOOKUP(FX17,'විෂය තොරතුරු'!$P$24:$Q$28,2))))</f>
        <v>-</v>
      </c>
      <c r="HJ17" s="167" t="str">
        <f aca="false">IF(FY17="","",IF(FY17="-","-",IF(UPPER(FY17)="AB","+",VLOOKUP(FY17,'විෂය තොරතුරු'!$P$24:$Q$28,2))))</f>
        <v>-</v>
      </c>
      <c r="HK17" s="168" t="str">
        <f aca="false">IF(FZ17="","",IF(FZ17="-","-",IF(UPPER(FZ17)="AB","+",VLOOKUP(FZ17,'විෂය තොරතුරු'!$P$24:$Q$28,2))))</f>
        <v>-</v>
      </c>
      <c r="HL17" s="168" t="str">
        <f aca="false">IF(GA17="","",IF(GA17="-","-",IF(UPPER(GA17)="AB","+",VLOOKUP(GA17,'විෂය තොරතුරු'!$P$24:$Q$28,2))))</f>
        <v>C</v>
      </c>
      <c r="HM17" s="168" t="str">
        <f aca="false">IF(GB17="","",IF(GB17="-","-",IF(UPPER(GB17)="AB","+",VLOOKUP(GB17,'විෂය තොරතුරු'!$P$24:$Q$28,2))))</f>
        <v/>
      </c>
      <c r="HN17" s="168" t="str">
        <f aca="false">IF(GC17="","",IF(GC17="-","-",IF(UPPER(GC17)="AB","+",VLOOKUP(GC17,'විෂය තොරතුරු'!$P$24:$Q$28,2))))</f>
        <v/>
      </c>
      <c r="HO17" s="168" t="str">
        <f aca="false">IF(GD17="","",IF(GD17="-","-",IF(UPPER(GD17)="AB","+",VLOOKUP(GD17,'විෂය තොරතුරු'!$P$24:$Q$28,2))))</f>
        <v/>
      </c>
      <c r="HP17" s="168" t="str">
        <f aca="false">IF(GE17="","",IF(GE17="-","-",IF(UPPER(GE17)="AB","+",VLOOKUP(GE17,'විෂය තොරතුරු'!$P$24:$Q$28,2))))</f>
        <v/>
      </c>
      <c r="HQ17" s="170" t="str">
        <f aca="false">IF(GF17="","",IF(GF17="-","-",IF(UPPER(GF17)="AB","+",VLOOKUP(GF17,'විෂය තොරතුරු'!$P$24:$Q$28,2))))</f>
        <v/>
      </c>
      <c r="HR17" s="171" t="str">
        <f aca="false">IF(GG17="","",IF(GG17="-","-",IF(UPPER(GG17)="AB","+",VLOOKUP(GG17,'විෂය තොරතුරු'!$P$24:$Q$28,2))))</f>
        <v>-</v>
      </c>
      <c r="HS17" s="168" t="str">
        <f aca="false">IF(GH17="","",IF(GH17="-","-",IF(UPPER(GH17)="AB","+",VLOOKUP(GH17,'විෂය තොරතුරු'!$P$24:$Q$28,2))))</f>
        <v>-</v>
      </c>
      <c r="HT17" s="168" t="str">
        <f aca="false">IF(GI17="","",IF(GI17="-","-",IF(UPPER(GI17)="AB","+",VLOOKUP(GI17,'විෂය තොරතුරු'!$P$24:$Q$28,2))))</f>
        <v>S</v>
      </c>
      <c r="HU17" s="168" t="str">
        <f aca="false">IF(GJ17="","",IF(GJ17="-","-",IF(UPPER(GJ17)="AB","+",VLOOKUP(GJ17,'විෂය තොරතුරු'!$P$24:$Q$28,2))))</f>
        <v/>
      </c>
      <c r="HV17" s="168" t="str">
        <f aca="false">IF(GK17="","",IF(GK17="-","-",IF(UPPER(GK17)="AB","+",VLOOKUP(GK17,'විෂය තොරතුරු'!$P$24:$Q$28,2))))</f>
        <v/>
      </c>
      <c r="HW17" s="168" t="str">
        <f aca="false">IF(GL17="","",IF(GL17="-","-",IF(UPPER(GL17)="AB","+",VLOOKUP(GL17,'විෂය තොරතුරු'!$P$24:$Q$28,2))))</f>
        <v>-</v>
      </c>
      <c r="HX17" s="168" t="str">
        <f aca="false">IF(GM17="","",IF(GM17="-","-",IF(UPPER(GM17)="AB","+",VLOOKUP(GM17,'විෂය තොරතුරු'!$P$24:$Q$28,2))))</f>
        <v/>
      </c>
      <c r="HY17" s="169" t="str">
        <f aca="false">IF(GN17="","",IF(GN17="-","-",IF(UPPER(GN17)="AB","+",VLOOKUP(GN17,'විෂය තොරතුරු'!$P$24:$Q$28,2))))</f>
        <v/>
      </c>
      <c r="HZ17" s="171" t="str">
        <f aca="false">IF(GO17="","",IF(GO17="-","-",IF(UPPER(GO17)="AB","+",VLOOKUP(GO17,'විෂය තොරතුරු'!$P$24:$Q$28,2))))</f>
        <v>-</v>
      </c>
      <c r="IA17" s="168" t="str">
        <f aca="false">IF(GP17="","",IF(GP17="-","-",IF(UPPER(GP17)="AB","+",VLOOKUP(GP17,'විෂය තොරතුරු'!$P$24:$Q$28,2))))</f>
        <v>-</v>
      </c>
      <c r="IB17" s="168" t="str">
        <f aca="false">IF(GQ17="","",IF(GQ17="-","-",IF(UPPER(GQ17)="AB","+",VLOOKUP(GQ17,'විෂය තොරතුරු'!$P$24:$Q$28,2))))</f>
        <v/>
      </c>
      <c r="IC17" s="168" t="str">
        <f aca="false">IF(GR17="","",IF(GR17="-","-",IF(UPPER(GR17)="AB","+",VLOOKUP(GR17,'විෂය තොරතුරු'!$P$24:$Q$28,2))))</f>
        <v>C</v>
      </c>
      <c r="ID17" s="168" t="str">
        <f aca="false">IF(GS17="","",IF(GS17="-","-",IF(UPPER(GS17)="AB","+",VLOOKUP(GS17,'විෂය තොරතුරු'!$P$24:$Q$28,2))))</f>
        <v/>
      </c>
      <c r="IE17" s="168" t="str">
        <f aca="false">IF(GT17="","",IF(GT17="-","-",IF(UPPER(GT17)="AB","+",VLOOKUP(GT17,'විෂය තොරතුරු'!$P$24:$Q$28,2))))</f>
        <v/>
      </c>
      <c r="IF17" s="168" t="str">
        <f aca="false">IF(GU17="","",IF(GU17="-","-",IF(UPPER(GU17)="AB","+",VLOOKUP(GU17,'විෂය තොරතුරු'!$P$24:$Q$28,2))))</f>
        <v/>
      </c>
      <c r="IG17" s="169" t="str">
        <f aca="false">IF(GV17="","",IF(GV17="-","-",IF(UPPER(GV17)="AB","+",VLOOKUP(GV17,'විෂය තොරතුරු'!$P$24:$Q$28,2))))</f>
        <v/>
      </c>
      <c r="IH17" s="171" t="n">
        <f aca="false">IF($FL17="","",COUNTIF($GZ17:$IG17,"A"))</f>
        <v>0</v>
      </c>
      <c r="II17" s="171" t="n">
        <f aca="false">IF($FL17="","",COUNTIF($GZ17:$IG17,"B"))</f>
        <v>0</v>
      </c>
      <c r="IJ17" s="171" t="n">
        <f aca="false">IF($FL17="","",COUNTIF($GZ17:$IG17,"C"))</f>
        <v>4</v>
      </c>
      <c r="IK17" s="171" t="n">
        <f aca="false">IF($FL17="","",COUNTIF($GZ17:$IG17,"S"))</f>
        <v>3</v>
      </c>
      <c r="IL17" s="171" t="n">
        <f aca="false">IF($FL17="","",COUNTIF($GZ17:$IG17,"W"))</f>
        <v>1</v>
      </c>
      <c r="IM17" s="171" t="n">
        <f aca="false">IF(FL17="","",SUM(IH17:IK17))</f>
        <v>7</v>
      </c>
      <c r="IN17" s="169" t="n">
        <f aca="false">IF(FL17="","",SUM(IH17:IJ17))</f>
        <v>4</v>
      </c>
      <c r="IO17" s="172" t="str">
        <f aca="false">IF(FL17="","",IF(AND(IM17&gt;=6,IN17&gt;=3,OR(FO17&gt;=35,FP17&gt;=35),FV17&gt;=35),"6/3 සමත්",IF(AND(IM17&gt;=5,IN17&gt;=3,OR(FO17&gt;=35,FP17&gt;=35,FV17&gt;=35)),"5/3 සමත්",IF(AND(IM17&gt;=4,IN17&gt;=1,OR(FO17&gt;=20,FP17&gt;=20,FV17&gt;=20)),"සමත් කළ හැකි",IF(IL17=9,"W9","අසමත් ?")))))</f>
        <v>5/3 සමත්</v>
      </c>
    </row>
    <row r="18" customFormat="false" ht="13.8" hidden="false" customHeight="false" outlineLevel="0" collapsed="false">
      <c r="A18" s="160" t="n">
        <v>4</v>
      </c>
      <c r="B18" s="161"/>
      <c r="C18" s="161"/>
      <c r="D18" s="162"/>
      <c r="E18" s="183"/>
      <c r="F18" s="181"/>
      <c r="G18" s="183"/>
      <c r="H18" s="180"/>
      <c r="I18" s="180"/>
      <c r="J18" s="181"/>
      <c r="K18" s="183"/>
      <c r="L18" s="180"/>
      <c r="M18" s="180"/>
      <c r="N18" s="181"/>
      <c r="O18" s="183"/>
      <c r="P18" s="180"/>
      <c r="Q18" s="180"/>
      <c r="R18" s="180"/>
      <c r="S18" s="180"/>
      <c r="T18" s="180"/>
      <c r="U18" s="180"/>
      <c r="V18" s="181"/>
      <c r="W18" s="183"/>
      <c r="X18" s="180"/>
      <c r="Y18" s="180"/>
      <c r="Z18" s="180"/>
      <c r="AA18" s="180"/>
      <c r="AB18" s="180"/>
      <c r="AC18" s="180"/>
      <c r="AD18" s="181"/>
      <c r="AE18" s="183"/>
      <c r="AF18" s="180"/>
      <c r="AG18" s="180"/>
      <c r="AH18" s="180"/>
      <c r="AI18" s="180"/>
      <c r="AJ18" s="180"/>
      <c r="AK18" s="180"/>
      <c r="AL18" s="166"/>
      <c r="AM18" s="167" t="str">
        <f aca="false">IF(B18="","",SUM(E18:AL18))</f>
        <v/>
      </c>
      <c r="AN18" s="168" t="str">
        <f aca="false">IF(B18="","",AM18/9)</f>
        <v/>
      </c>
      <c r="AO18" s="169" t="str">
        <f aca="false">IF(B18="","",IF(AM18=0,"-",RANK(AM18,$AM$15:$AM$64,0)))</f>
        <v/>
      </c>
      <c r="AP18" s="167" t="str">
        <f aca="false">IF(E18="","",IF(E18="-","-",IF(UPPER(E18)="AB","+",VLOOKUP(E18,'විෂය තොරතුරු'!$P$24:$Q$28,2))))</f>
        <v/>
      </c>
      <c r="AQ18" s="168" t="str">
        <f aca="false">IF(F18="","",IF(F18="-","-",IF(UPPER(F18)="AB","+",VLOOKUP(F18,'විෂය තොරතුරු'!$P$24:$Q$28,2))))</f>
        <v/>
      </c>
      <c r="AR18" s="168" t="str">
        <f aca="false">IF(G18="","",IF(G18="-","-",IF(UPPER(G18)="AB","+",VLOOKUP(G18,'විෂය තොරතුරු'!$P$24:$Q$28,2))))</f>
        <v/>
      </c>
      <c r="AS18" s="168" t="str">
        <f aca="false">IF(H18="","",IF(H18="-","-",IF(UPPER(H18)="AB","+",VLOOKUP(H18,'විෂය තොරතුරු'!$P$24:$Q$28,2))))</f>
        <v/>
      </c>
      <c r="AT18" s="168" t="str">
        <f aca="false">IF(I18="","",IF(I18="-","-",IF(UPPER(I18)="AB","+",VLOOKUP(I18,'විෂය තොරතුරු'!$P$24:$Q$28,2))))</f>
        <v/>
      </c>
      <c r="AU18" s="170" t="str">
        <f aca="false">IF(J18="","",IF(J18="-","-",IF(UPPER(J18)="AB","+",VLOOKUP(J18,'විෂය තොරතුරු'!$P$24:$Q$28,2))))</f>
        <v/>
      </c>
      <c r="AV18" s="171" t="str">
        <f aca="false">IF(K18="","",IF(K18="-","-",IF(UPPER(K18)="AB","+",VLOOKUP(K18,'විෂය තොරතුරු'!$P$24:$Q$28,2))))</f>
        <v/>
      </c>
      <c r="AW18" s="168" t="str">
        <f aca="false">IF(L18="","",IF(L18="-","-",IF(UPPER(L18)="AB","+",VLOOKUP(L18,'විෂය තොරතුරු'!$P$24:$Q$28,2))))</f>
        <v/>
      </c>
      <c r="AX18" s="168" t="str">
        <f aca="false">IF(M18="","",IF(M18="-","-",IF(UPPER(M18)="AB","+",VLOOKUP(M18,'විෂය තොරතුරු'!$P$24:$Q$28,2))))</f>
        <v/>
      </c>
      <c r="AY18" s="169" t="str">
        <f aca="false">IF(N18="","",IF(N18="-","-",IF(UPPER(N18)="AB","+",VLOOKUP(N18,'විෂය තොරතුරු'!$P$24:$Q$28,2))))</f>
        <v/>
      </c>
      <c r="AZ18" s="167" t="str">
        <f aca="false">IF(O18="","",IF(O18="-","-",IF(UPPER(O18)="AB","+",VLOOKUP(O18,'විෂය තොරතුරු'!$P$24:$Q$28,2))))</f>
        <v/>
      </c>
      <c r="BA18" s="168" t="str">
        <f aca="false">IF(P18="","",IF(P18="-","-",IF(UPPER(P18)="AB","+",VLOOKUP(P18,'විෂය තොරතුරු'!$P$24:$Q$28,2))))</f>
        <v/>
      </c>
      <c r="BB18" s="168" t="str">
        <f aca="false">IF(Q18="","",IF(Q18="-","-",IF(UPPER(Q18)="AB","+",VLOOKUP(Q18,'විෂය තොරතුරු'!$P$24:$Q$28,2))))</f>
        <v/>
      </c>
      <c r="BC18" s="168" t="str">
        <f aca="false">IF(R18="","",IF(R18="-","-",IF(UPPER(R18)="AB","+",VLOOKUP(R18,'විෂය තොරතුරු'!$P$24:$Q$28,2))))</f>
        <v/>
      </c>
      <c r="BD18" s="168" t="str">
        <f aca="false">IF(S18="","",IF(S18="-","-",IF(UPPER(S18)="AB","+",VLOOKUP(S18,'විෂය තොරතුරු'!$P$24:$Q$28,2))))</f>
        <v/>
      </c>
      <c r="BE18" s="168" t="str">
        <f aca="false">IF(T18="","",IF(T18="-","-",IF(UPPER(T18)="AB","+",VLOOKUP(T18,'විෂය තොරතුරු'!$P$24:$Q$28,2))))</f>
        <v/>
      </c>
      <c r="BF18" s="168" t="str">
        <f aca="false">IF(U18="","",IF(U18="-","-",IF(UPPER(U18)="AB","+",VLOOKUP(U18,'විෂය තොරතුරු'!$P$24:$Q$28,2))))</f>
        <v/>
      </c>
      <c r="BG18" s="170" t="str">
        <f aca="false">IF(V18="","",IF(V18="-","-",IF(UPPER(V18)="AB","+",VLOOKUP(V18,'විෂය තොරතුරු'!$P$24:$Q$28,2))))</f>
        <v/>
      </c>
      <c r="BH18" s="171" t="str">
        <f aca="false">IF(W18="","",IF(W18="-","-",IF(UPPER(W18)="AB","+",VLOOKUP(W18,'විෂය තොරතුරු'!$P$24:$Q$28,2))))</f>
        <v/>
      </c>
      <c r="BI18" s="168" t="str">
        <f aca="false">IF(X18="","",IF(X18="-","-",IF(UPPER(X18)="AB","+",VLOOKUP(X18,'විෂය තොරතුරු'!$P$24:$Q$28,2))))</f>
        <v/>
      </c>
      <c r="BJ18" s="168" t="str">
        <f aca="false">IF(Y18="","",IF(Y18="-","-",IF(UPPER(Y18)="AB","+",VLOOKUP(Y18,'විෂය තොරතුරු'!$P$24:$Q$28,2))))</f>
        <v/>
      </c>
      <c r="BK18" s="168" t="str">
        <f aca="false">IF(Z18="","",IF(Z18="-","-",IF(UPPER(Z18)="AB","+",VLOOKUP(Z18,'විෂය තොරතුරු'!$P$24:$Q$28,2))))</f>
        <v/>
      </c>
      <c r="BL18" s="168" t="str">
        <f aca="false">IF(AA18="","",IF(AA18="-","-",IF(UPPER(AA18)="AB","+",VLOOKUP(AA18,'විෂය තොරතුරු'!$P$24:$Q$28,2))))</f>
        <v/>
      </c>
      <c r="BM18" s="168" t="str">
        <f aca="false">IF(AB18="","",IF(AB18="-","-",IF(UPPER(AB18)="AB","+",VLOOKUP(AB18,'විෂය තොරතුරු'!$P$24:$Q$28,2))))</f>
        <v/>
      </c>
      <c r="BN18" s="168" t="str">
        <f aca="false">IF(AC18="","",IF(AC18="-","-",IF(UPPER(AC18)="AB","+",VLOOKUP(AC18,'විෂය තොරතුරු'!$P$24:$Q$28,2))))</f>
        <v/>
      </c>
      <c r="BO18" s="169" t="str">
        <f aca="false">IF(AD18="","",IF(AD18="-","-",IF(UPPER(AD18)="AB","+",VLOOKUP(AD18,'විෂය තොරතුරු'!$P$24:$Q$28,2))))</f>
        <v/>
      </c>
      <c r="BP18" s="171" t="str">
        <f aca="false">IF(AE18="","",IF(AE18="-","-",IF(UPPER(AE18)="AB","+",VLOOKUP(AE18,'විෂය තොරතුරු'!$P$24:$Q$28,2))))</f>
        <v/>
      </c>
      <c r="BQ18" s="168" t="str">
        <f aca="false">IF(AF18="","",IF(AF18="-","-",IF(UPPER(AF18)="AB","+",VLOOKUP(AF18,'විෂය තොරතුරු'!$P$24:$Q$28,2))))</f>
        <v/>
      </c>
      <c r="BR18" s="168" t="str">
        <f aca="false">IF(AG18="","",IF(AG18="-","-",IF(UPPER(AG18)="AB","+",VLOOKUP(AG18,'විෂය තොරතුරු'!$P$24:$Q$28,2))))</f>
        <v/>
      </c>
      <c r="BS18" s="168" t="str">
        <f aca="false">IF(AH18="","",IF(AH18="-","-",IF(UPPER(AH18)="AB","+",VLOOKUP(AH18,'විෂය තොරතුරු'!$P$24:$Q$28,2))))</f>
        <v/>
      </c>
      <c r="BT18" s="168" t="str">
        <f aca="false">IF(AI18="","",IF(AI18="-","-",IF(UPPER(AI18)="AB","+",VLOOKUP(AI18,'විෂය තොරතුරු'!$P$24:$Q$28,2))))</f>
        <v/>
      </c>
      <c r="BU18" s="168" t="str">
        <f aca="false">IF(AJ18="","",IF(AJ18="-","-",IF(UPPER(AJ18)="AB","+",VLOOKUP(AJ18,'විෂය තොරතුරු'!$P$24:$Q$28,2))))</f>
        <v/>
      </c>
      <c r="BV18" s="168" t="str">
        <f aca="false">IF(AK18="","",IF(AK18="-","-",IF(UPPER(AK18)="AB","+",VLOOKUP(AK18,'විෂය තොරතුරු'!$P$24:$Q$28,2))))</f>
        <v/>
      </c>
      <c r="BW18" s="169" t="str">
        <f aca="false">IF(AL18="","",IF(AL18="-","-",IF(UPPER(AL18)="AB","+",VLOOKUP(AL18,'විෂය තොරතුරු'!$P$24:$Q$28,2))))</f>
        <v/>
      </c>
      <c r="BX18" s="171" t="str">
        <f aca="false">IF($B18="","",COUNTIF($AP18:$BW18,"A"))</f>
        <v/>
      </c>
      <c r="BY18" s="168" t="str">
        <f aca="false">IF($B18="","",COUNTIF($AP18:$BW18,"B"))</f>
        <v/>
      </c>
      <c r="BZ18" s="168" t="str">
        <f aca="false">IF($B18="","",COUNTIF($AP18:$BW18,"C"))</f>
        <v/>
      </c>
      <c r="CA18" s="168" t="str">
        <f aca="false">IF($B18="","",COUNTIF($AP18:$BW18,"S"))</f>
        <v/>
      </c>
      <c r="CB18" s="169" t="str">
        <f aca="false">IF($B18="","",COUNTIF($AP18:$BW18,"W"))</f>
        <v/>
      </c>
      <c r="CC18" s="171" t="str">
        <f aca="false">IF(B18="","",SUM(BX18:CA18))</f>
        <v/>
      </c>
      <c r="CD18" s="169" t="str">
        <f aca="false">IF(B18="","",SUM(BX18:BZ18))</f>
        <v/>
      </c>
      <c r="CE18" s="172" t="str">
        <f aca="false">IF(B18="","",IF(AND(CC18&gt;=6,CD18&gt;=3,OR(E18&gt;=35,F18&gt;=35),L18&gt;=35),"6/3 සමත්",IF(AND(CC18&gt;=5,CD18&gt;=3,OR(E18&gt;=35,F18&gt;=35,L18&gt;=35)),"5/3 සමත්",IF(AND(CC18&gt;=4,CD18&gt;=1,OR(E18&gt;=20,F18&gt;=20,L18&gt;=20)),"සමත් කළ හැකි",IF(CB18=9,"W9","අසමත් ?")))))</f>
        <v/>
      </c>
      <c r="FK18" s="173" t="n">
        <v>4</v>
      </c>
      <c r="FL18" s="161" t="s">
        <v>47</v>
      </c>
      <c r="FM18" s="161"/>
      <c r="FN18" s="161" t="str">
        <f aca="false">IF(FM18="","-",(FM18/$M$95)*100)</f>
        <v>-</v>
      </c>
      <c r="FO18" s="165" t="n">
        <v>34</v>
      </c>
      <c r="FP18" s="165"/>
      <c r="FQ18" s="165" t="n">
        <v>32</v>
      </c>
      <c r="FR18" s="165" t="s">
        <v>18</v>
      </c>
      <c r="FS18" s="165"/>
      <c r="FT18" s="165"/>
      <c r="FU18" s="165" t="n">
        <v>6</v>
      </c>
      <c r="FV18" s="165" t="n">
        <v>7</v>
      </c>
      <c r="FW18" s="165" t="n">
        <v>16</v>
      </c>
      <c r="FX18" s="165" t="n">
        <v>23</v>
      </c>
      <c r="FY18" s="165" t="s">
        <v>18</v>
      </c>
      <c r="FZ18" s="165" t="n">
        <v>25</v>
      </c>
      <c r="GA18" s="165" t="s">
        <v>18</v>
      </c>
      <c r="GB18" s="165"/>
      <c r="GC18" s="165"/>
      <c r="GD18" s="165"/>
      <c r="GE18" s="165"/>
      <c r="GF18" s="165"/>
      <c r="GG18" s="165" t="s">
        <v>18</v>
      </c>
      <c r="GH18" s="165" t="n">
        <v>18</v>
      </c>
      <c r="GI18" s="165" t="s">
        <v>18</v>
      </c>
      <c r="GJ18" s="165"/>
      <c r="GK18" s="165"/>
      <c r="GL18" s="165" t="s">
        <v>18</v>
      </c>
      <c r="GM18" s="165"/>
      <c r="GN18" s="165"/>
      <c r="GO18" s="165" t="s">
        <v>18</v>
      </c>
      <c r="GP18" s="165" t="n">
        <v>17</v>
      </c>
      <c r="GQ18" s="165"/>
      <c r="GR18" s="165" t="s">
        <v>18</v>
      </c>
      <c r="GS18" s="165"/>
      <c r="GT18" s="165"/>
      <c r="GU18" s="165"/>
      <c r="GV18" s="174"/>
      <c r="GW18" s="167" t="n">
        <f aca="false">IF(FL18="","",SUM(FO18:GV18))</f>
        <v>178</v>
      </c>
      <c r="GX18" s="168" t="n">
        <f aca="false">IF(FL18="","",GW18/9)</f>
        <v>19.7777777777778</v>
      </c>
      <c r="GY18" s="169" t="n">
        <f aca="false">IF(FL18="","",IF(GW18=0,"-",RANK(GW18,$GW$15:$GW$64,0)))</f>
        <v>36</v>
      </c>
      <c r="GZ18" s="167" t="str">
        <f aca="false">IF(FO18="","",IF(FO18="-","-",IF(UPPER(FO18)="AB","+",VLOOKUP(FO18,'විෂය තොරතුරු'!$P$24:$Q$28,2))))</f>
        <v>W</v>
      </c>
      <c r="HA18" s="168" t="str">
        <f aca="false">IF(FP18="","",IF(FP18="-","-",IF(UPPER(FP18)="AB","+",VLOOKUP(FP18,'විෂය තොරතුරු'!$P$24:$Q$28,2))))</f>
        <v/>
      </c>
      <c r="HB18" s="168" t="str">
        <f aca="false">IF(FQ18="","",IF(FQ18="-","-",IF(UPPER(FQ18)="AB","+",VLOOKUP(FQ18,'විෂය තොරතුරු'!$P$24:$Q$28,2))))</f>
        <v>W</v>
      </c>
      <c r="HC18" s="168" t="str">
        <f aca="false">IF(FR18="","",IF(FR18="-","-",IF(UPPER(FR18)="AB","+",VLOOKUP(FR18,'විෂය තොරතුරු'!$P$24:$Q$28,2))))</f>
        <v>-</v>
      </c>
      <c r="HD18" s="168" t="str">
        <f aca="false">IF(FS18="","",IF(FS18="-","-",IF(UPPER(FS18)="AB","+",VLOOKUP(FS18,'විෂය තොරතුරු'!$P$24:$Q$28,2))))</f>
        <v/>
      </c>
      <c r="HE18" s="170" t="str">
        <f aca="false">IF(FT18="","",IF(FT18="-","-",IF(UPPER(FT18)="AB","+",VLOOKUP(FT18,'විෂය තොරතුරු'!$P$24:$Q$28,2))))</f>
        <v/>
      </c>
      <c r="HF18" s="171" t="str">
        <f aca="false">IF(FU18="","",IF(FU18="-","-",IF(UPPER(FU18)="AB","+",VLOOKUP(FU18,'විෂය තොරතුරු'!$P$24:$Q$28,2))))</f>
        <v>W</v>
      </c>
      <c r="HG18" s="168" t="str">
        <f aca="false">IF(FV18="","",IF(FV18="-","-",IF(UPPER(FV18)="AB","+",VLOOKUP(FV18,'විෂය තොරතුරු'!$P$24:$Q$28,2))))</f>
        <v>W</v>
      </c>
      <c r="HH18" s="168" t="str">
        <f aca="false">IF(FW18="","",IF(FW18="-","-",IF(UPPER(FW18)="AB","+",VLOOKUP(FW18,'විෂය තොරතුරු'!$P$24:$Q$28,2))))</f>
        <v>W</v>
      </c>
      <c r="HI18" s="169" t="str">
        <f aca="false">IF(FX18="","",IF(FX18="-","-",IF(UPPER(FX18)="AB","+",VLOOKUP(FX18,'විෂය තොරතුරු'!$P$24:$Q$28,2))))</f>
        <v>W</v>
      </c>
      <c r="HJ18" s="167" t="str">
        <f aca="false">IF(FY18="","",IF(FY18="-","-",IF(UPPER(FY18)="AB","+",VLOOKUP(FY18,'විෂය තොරතුරු'!$P$24:$Q$28,2))))</f>
        <v>-</v>
      </c>
      <c r="HK18" s="168" t="str">
        <f aca="false">IF(FZ18="","",IF(FZ18="-","-",IF(UPPER(FZ18)="AB","+",VLOOKUP(FZ18,'විෂය තොරතුරු'!$P$24:$Q$28,2))))</f>
        <v>W</v>
      </c>
      <c r="HL18" s="168" t="str">
        <f aca="false">IF(GA18="","",IF(GA18="-","-",IF(UPPER(GA18)="AB","+",VLOOKUP(GA18,'විෂය තොරතුරු'!$P$24:$Q$28,2))))</f>
        <v>-</v>
      </c>
      <c r="HM18" s="168" t="str">
        <f aca="false">IF(GB18="","",IF(GB18="-","-",IF(UPPER(GB18)="AB","+",VLOOKUP(GB18,'විෂය තොරතුරු'!$P$24:$Q$28,2))))</f>
        <v/>
      </c>
      <c r="HN18" s="168" t="str">
        <f aca="false">IF(GC18="","",IF(GC18="-","-",IF(UPPER(GC18)="AB","+",VLOOKUP(GC18,'විෂය තොරතුරු'!$P$24:$Q$28,2))))</f>
        <v/>
      </c>
      <c r="HO18" s="168" t="str">
        <f aca="false">IF(GD18="","",IF(GD18="-","-",IF(UPPER(GD18)="AB","+",VLOOKUP(GD18,'විෂය තොරතුරු'!$P$24:$Q$28,2))))</f>
        <v/>
      </c>
      <c r="HP18" s="168" t="str">
        <f aca="false">IF(GE18="","",IF(GE18="-","-",IF(UPPER(GE18)="AB","+",VLOOKUP(GE18,'විෂය තොරතුරු'!$P$24:$Q$28,2))))</f>
        <v/>
      </c>
      <c r="HQ18" s="170" t="str">
        <f aca="false">IF(GF18="","",IF(GF18="-","-",IF(UPPER(GF18)="AB","+",VLOOKUP(GF18,'විෂය තොරතුරු'!$P$24:$Q$28,2))))</f>
        <v/>
      </c>
      <c r="HR18" s="171" t="str">
        <f aca="false">IF(GG18="","",IF(GG18="-","-",IF(UPPER(GG18)="AB","+",VLOOKUP(GG18,'විෂය තොරතුරු'!$P$24:$Q$28,2))))</f>
        <v>-</v>
      </c>
      <c r="HS18" s="168" t="str">
        <f aca="false">IF(GH18="","",IF(GH18="-","-",IF(UPPER(GH18)="AB","+",VLOOKUP(GH18,'විෂය තොරතුරු'!$P$24:$Q$28,2))))</f>
        <v>W</v>
      </c>
      <c r="HT18" s="168" t="str">
        <f aca="false">IF(GI18="","",IF(GI18="-","-",IF(UPPER(GI18)="AB","+",VLOOKUP(GI18,'විෂය තොරතුරු'!$P$24:$Q$28,2))))</f>
        <v>-</v>
      </c>
      <c r="HU18" s="168" t="str">
        <f aca="false">IF(GJ18="","",IF(GJ18="-","-",IF(UPPER(GJ18)="AB","+",VLOOKUP(GJ18,'විෂය තොරතුරු'!$P$24:$Q$28,2))))</f>
        <v/>
      </c>
      <c r="HV18" s="168" t="str">
        <f aca="false">IF(GK18="","",IF(GK18="-","-",IF(UPPER(GK18)="AB","+",VLOOKUP(GK18,'විෂය තොරතුරු'!$P$24:$Q$28,2))))</f>
        <v/>
      </c>
      <c r="HW18" s="168" t="str">
        <f aca="false">IF(GL18="","",IF(GL18="-","-",IF(UPPER(GL18)="AB","+",VLOOKUP(GL18,'විෂය තොරතුරු'!$P$24:$Q$28,2))))</f>
        <v>-</v>
      </c>
      <c r="HX18" s="168" t="str">
        <f aca="false">IF(GM18="","",IF(GM18="-","-",IF(UPPER(GM18)="AB","+",VLOOKUP(GM18,'විෂය තොරතුරු'!$P$24:$Q$28,2))))</f>
        <v/>
      </c>
      <c r="HY18" s="169" t="str">
        <f aca="false">IF(GN18="","",IF(GN18="-","-",IF(UPPER(GN18)="AB","+",VLOOKUP(GN18,'විෂය තොරතුරු'!$P$24:$Q$28,2))))</f>
        <v/>
      </c>
      <c r="HZ18" s="171" t="str">
        <f aca="false">IF(GO18="","",IF(GO18="-","-",IF(UPPER(GO18)="AB","+",VLOOKUP(GO18,'විෂය තොරතුරු'!$P$24:$Q$28,2))))</f>
        <v>-</v>
      </c>
      <c r="IA18" s="168" t="str">
        <f aca="false">IF(GP18="","",IF(GP18="-","-",IF(UPPER(GP18)="AB","+",VLOOKUP(GP18,'විෂය තොරතුරු'!$P$24:$Q$28,2))))</f>
        <v>W</v>
      </c>
      <c r="IB18" s="168" t="str">
        <f aca="false">IF(GQ18="","",IF(GQ18="-","-",IF(UPPER(GQ18)="AB","+",VLOOKUP(GQ18,'විෂය තොරතුරු'!$P$24:$Q$28,2))))</f>
        <v/>
      </c>
      <c r="IC18" s="168" t="str">
        <f aca="false">IF(GR18="","",IF(GR18="-","-",IF(UPPER(GR18)="AB","+",VLOOKUP(GR18,'විෂය තොරතුරු'!$P$24:$Q$28,2))))</f>
        <v>-</v>
      </c>
      <c r="ID18" s="168" t="str">
        <f aca="false">IF(GS18="","",IF(GS18="-","-",IF(UPPER(GS18)="AB","+",VLOOKUP(GS18,'විෂය තොරතුරු'!$P$24:$Q$28,2))))</f>
        <v/>
      </c>
      <c r="IE18" s="168" t="str">
        <f aca="false">IF(GT18="","",IF(GT18="-","-",IF(UPPER(GT18)="AB","+",VLOOKUP(GT18,'විෂය තොරතුරු'!$P$24:$Q$28,2))))</f>
        <v/>
      </c>
      <c r="IF18" s="168" t="str">
        <f aca="false">IF(GU18="","",IF(GU18="-","-",IF(UPPER(GU18)="AB","+",VLOOKUP(GU18,'විෂය තොරතුරු'!$P$24:$Q$28,2))))</f>
        <v/>
      </c>
      <c r="IG18" s="169" t="str">
        <f aca="false">IF(GV18="","",IF(GV18="-","-",IF(UPPER(GV18)="AB","+",VLOOKUP(GV18,'විෂය තොරතුරු'!$P$24:$Q$28,2))))</f>
        <v/>
      </c>
      <c r="IH18" s="171" t="n">
        <f aca="false">IF($FL18="","",COUNTIF($GZ18:$IG18,"A"))</f>
        <v>0</v>
      </c>
      <c r="II18" s="171" t="n">
        <f aca="false">IF($FL18="","",COUNTIF($GZ18:$IG18,"B"))</f>
        <v>0</v>
      </c>
      <c r="IJ18" s="171" t="n">
        <f aca="false">IF($FL18="","",COUNTIF($GZ18:$IG18,"C"))</f>
        <v>0</v>
      </c>
      <c r="IK18" s="171" t="n">
        <f aca="false">IF($FL18="","",COUNTIF($GZ18:$IG18,"S"))</f>
        <v>0</v>
      </c>
      <c r="IL18" s="171" t="n">
        <f aca="false">IF($FL18="","",COUNTIF($GZ18:$IG18,"W"))</f>
        <v>9</v>
      </c>
      <c r="IM18" s="171" t="n">
        <f aca="false">IF(FL18="","",SUM(IH18:IK18))</f>
        <v>0</v>
      </c>
      <c r="IN18" s="169" t="n">
        <f aca="false">IF(FL18="","",SUM(IH18:IJ18))</f>
        <v>0</v>
      </c>
      <c r="IO18" s="172" t="str">
        <f aca="false">IF(FL18="","",IF(AND(IM18&gt;=6,IN18&gt;=3,OR(FO18&gt;=35,FP18&gt;=35),FV18&gt;=35),"6/3 සමත්",IF(AND(IM18&gt;=5,IN18&gt;=3,OR(FO18&gt;=35,FP18&gt;=35,FV18&gt;=35)),"5/3 සමත්",IF(AND(IM18&gt;=4,IN18&gt;=1,OR(FO18&gt;=20,FP18&gt;=20,FV18&gt;=20)),"සමත් කළ හැකි",IF(IL18=9,"W9","අසමත් ?")))))</f>
        <v>W9</v>
      </c>
    </row>
    <row r="19" customFormat="false" ht="13.8" hidden="false" customHeight="false" outlineLevel="0" collapsed="false">
      <c r="A19" s="160" t="n">
        <v>5</v>
      </c>
      <c r="B19" s="161"/>
      <c r="C19" s="161"/>
      <c r="D19" s="162"/>
      <c r="E19" s="183"/>
      <c r="F19" s="181"/>
      <c r="G19" s="183"/>
      <c r="H19" s="180"/>
      <c r="I19" s="180"/>
      <c r="J19" s="181"/>
      <c r="K19" s="183"/>
      <c r="L19" s="180"/>
      <c r="M19" s="180"/>
      <c r="N19" s="181"/>
      <c r="O19" s="183"/>
      <c r="P19" s="180"/>
      <c r="Q19" s="180"/>
      <c r="R19" s="180"/>
      <c r="S19" s="180"/>
      <c r="T19" s="180"/>
      <c r="U19" s="180"/>
      <c r="V19" s="181"/>
      <c r="W19" s="183"/>
      <c r="X19" s="180"/>
      <c r="Y19" s="180"/>
      <c r="Z19" s="180"/>
      <c r="AA19" s="180"/>
      <c r="AB19" s="180"/>
      <c r="AC19" s="180"/>
      <c r="AD19" s="181"/>
      <c r="AE19" s="183"/>
      <c r="AF19" s="180"/>
      <c r="AG19" s="180"/>
      <c r="AH19" s="180"/>
      <c r="AI19" s="180"/>
      <c r="AJ19" s="180"/>
      <c r="AK19" s="180"/>
      <c r="AL19" s="166"/>
      <c r="AM19" s="167" t="str">
        <f aca="false">IF(B19="","",SUM(E19:AL19))</f>
        <v/>
      </c>
      <c r="AN19" s="168" t="str">
        <f aca="false">IF(B19="","",AM19/9)</f>
        <v/>
      </c>
      <c r="AO19" s="169" t="str">
        <f aca="false">IF(B19="","",IF(AM19=0,"-",RANK(AM19,$AM$15:$AM$64,0)))</f>
        <v/>
      </c>
      <c r="AP19" s="167" t="str">
        <f aca="false">IF(E19="","",IF(E19="-","-",IF(UPPER(E19)="AB","+",VLOOKUP(E19,'විෂය තොරතුරු'!$P$24:$Q$28,2))))</f>
        <v/>
      </c>
      <c r="AQ19" s="168" t="str">
        <f aca="false">IF(F19="","",IF(F19="-","-",IF(UPPER(F19)="AB","+",VLOOKUP(F19,'විෂය තොරතුරු'!$P$24:$Q$28,2))))</f>
        <v/>
      </c>
      <c r="AR19" s="168" t="str">
        <f aca="false">IF(G19="","",IF(G19="-","-",IF(UPPER(G19)="AB","+",VLOOKUP(G19,'විෂය තොරතුරු'!$P$24:$Q$28,2))))</f>
        <v/>
      </c>
      <c r="AS19" s="168" t="str">
        <f aca="false">IF(H19="","",IF(H19="-","-",IF(UPPER(H19)="AB","+",VLOOKUP(H19,'විෂය තොරතුරු'!$P$24:$Q$28,2))))</f>
        <v/>
      </c>
      <c r="AT19" s="168" t="str">
        <f aca="false">IF(I19="","",IF(I19="-","-",IF(UPPER(I19)="AB","+",VLOOKUP(I19,'විෂය තොරතුරු'!$P$24:$Q$28,2))))</f>
        <v/>
      </c>
      <c r="AU19" s="170" t="str">
        <f aca="false">IF(J19="","",IF(J19="-","-",IF(UPPER(J19)="AB","+",VLOOKUP(J19,'විෂය තොරතුරු'!$P$24:$Q$28,2))))</f>
        <v/>
      </c>
      <c r="AV19" s="171" t="str">
        <f aca="false">IF(K19="","",IF(K19="-","-",IF(UPPER(K19)="AB","+",VLOOKUP(K19,'විෂය තොරතුරු'!$P$24:$Q$28,2))))</f>
        <v/>
      </c>
      <c r="AW19" s="168" t="str">
        <f aca="false">IF(L19="","",IF(L19="-","-",IF(UPPER(L19)="AB","+",VLOOKUP(L19,'විෂය තොරතුරු'!$P$24:$Q$28,2))))</f>
        <v/>
      </c>
      <c r="AX19" s="168" t="str">
        <f aca="false">IF(M19="","",IF(M19="-","-",IF(UPPER(M19)="AB","+",VLOOKUP(M19,'විෂය තොරතුරු'!$P$24:$Q$28,2))))</f>
        <v/>
      </c>
      <c r="AY19" s="169" t="str">
        <f aca="false">IF(N19="","",IF(N19="-","-",IF(UPPER(N19)="AB","+",VLOOKUP(N19,'විෂය තොරතුරු'!$P$24:$Q$28,2))))</f>
        <v/>
      </c>
      <c r="AZ19" s="167" t="str">
        <f aca="false">IF(O19="","",IF(O19="-","-",IF(UPPER(O19)="AB","+",VLOOKUP(O19,'විෂය තොරතුරු'!$P$24:$Q$28,2))))</f>
        <v/>
      </c>
      <c r="BA19" s="168" t="str">
        <f aca="false">IF(P19="","",IF(P19="-","-",IF(UPPER(P19)="AB","+",VLOOKUP(P19,'විෂය තොරතුරු'!$P$24:$Q$28,2))))</f>
        <v/>
      </c>
      <c r="BB19" s="168" t="str">
        <f aca="false">IF(Q19="","",IF(Q19="-","-",IF(UPPER(Q19)="AB","+",VLOOKUP(Q19,'විෂය තොරතුරු'!$P$24:$Q$28,2))))</f>
        <v/>
      </c>
      <c r="BC19" s="168" t="str">
        <f aca="false">IF(R19="","",IF(R19="-","-",IF(UPPER(R19)="AB","+",VLOOKUP(R19,'විෂය තොරතුරු'!$P$24:$Q$28,2))))</f>
        <v/>
      </c>
      <c r="BD19" s="168" t="str">
        <f aca="false">IF(S19="","",IF(S19="-","-",IF(UPPER(S19)="AB","+",VLOOKUP(S19,'විෂය තොරතුරු'!$P$24:$Q$28,2))))</f>
        <v/>
      </c>
      <c r="BE19" s="168" t="str">
        <f aca="false">IF(T19="","",IF(T19="-","-",IF(UPPER(T19)="AB","+",VLOOKUP(T19,'විෂය තොරතුරු'!$P$24:$Q$28,2))))</f>
        <v/>
      </c>
      <c r="BF19" s="168" t="str">
        <f aca="false">IF(U19="","",IF(U19="-","-",IF(UPPER(U19)="AB","+",VLOOKUP(U19,'විෂය තොරතුරු'!$P$24:$Q$28,2))))</f>
        <v/>
      </c>
      <c r="BG19" s="170" t="str">
        <f aca="false">IF(V19="","",IF(V19="-","-",IF(UPPER(V19)="AB","+",VLOOKUP(V19,'විෂය තොරතුරු'!$P$24:$Q$28,2))))</f>
        <v/>
      </c>
      <c r="BH19" s="171" t="str">
        <f aca="false">IF(W19="","",IF(W19="-","-",IF(UPPER(W19)="AB","+",VLOOKUP(W19,'විෂය තොරතුරු'!$P$24:$Q$28,2))))</f>
        <v/>
      </c>
      <c r="BI19" s="168" t="str">
        <f aca="false">IF(X19="","",IF(X19="-","-",IF(UPPER(X19)="AB","+",VLOOKUP(X19,'විෂය තොරතුරු'!$P$24:$Q$28,2))))</f>
        <v/>
      </c>
      <c r="BJ19" s="168" t="str">
        <f aca="false">IF(Y19="","",IF(Y19="-","-",IF(UPPER(Y19)="AB","+",VLOOKUP(Y19,'විෂය තොරතුරු'!$P$24:$Q$28,2))))</f>
        <v/>
      </c>
      <c r="BK19" s="168" t="str">
        <f aca="false">IF(Z19="","",IF(Z19="-","-",IF(UPPER(Z19)="AB","+",VLOOKUP(Z19,'විෂය තොරතුරු'!$P$24:$Q$28,2))))</f>
        <v/>
      </c>
      <c r="BL19" s="168" t="str">
        <f aca="false">IF(AA19="","",IF(AA19="-","-",IF(UPPER(AA19)="AB","+",VLOOKUP(AA19,'විෂය තොරතුරු'!$P$24:$Q$28,2))))</f>
        <v/>
      </c>
      <c r="BM19" s="168" t="str">
        <f aca="false">IF(AB19="","",IF(AB19="-","-",IF(UPPER(AB19)="AB","+",VLOOKUP(AB19,'විෂය තොරතුරු'!$P$24:$Q$28,2))))</f>
        <v/>
      </c>
      <c r="BN19" s="168" t="str">
        <f aca="false">IF(AC19="","",IF(AC19="-","-",IF(UPPER(AC19)="AB","+",VLOOKUP(AC19,'විෂය තොරතුරු'!$P$24:$Q$28,2))))</f>
        <v/>
      </c>
      <c r="BO19" s="169" t="str">
        <f aca="false">IF(AD19="","",IF(AD19="-","-",IF(UPPER(AD19)="AB","+",VLOOKUP(AD19,'විෂය තොරතුරු'!$P$24:$Q$28,2))))</f>
        <v/>
      </c>
      <c r="BP19" s="171" t="str">
        <f aca="false">IF(AE19="","",IF(AE19="-","-",IF(UPPER(AE19)="AB","+",VLOOKUP(AE19,'විෂය තොරතුරු'!$P$24:$Q$28,2))))</f>
        <v/>
      </c>
      <c r="BQ19" s="168" t="str">
        <f aca="false">IF(AF19="","",IF(AF19="-","-",IF(UPPER(AF19)="AB","+",VLOOKUP(AF19,'විෂය තොරතුරු'!$P$24:$Q$28,2))))</f>
        <v/>
      </c>
      <c r="BR19" s="168" t="str">
        <f aca="false">IF(AG19="","",IF(AG19="-","-",IF(UPPER(AG19)="AB","+",VLOOKUP(AG19,'විෂය තොරතුරු'!$P$24:$Q$28,2))))</f>
        <v/>
      </c>
      <c r="BS19" s="168" t="str">
        <f aca="false">IF(AH19="","",IF(AH19="-","-",IF(UPPER(AH19)="AB","+",VLOOKUP(AH19,'විෂය තොරතුරු'!$P$24:$Q$28,2))))</f>
        <v/>
      </c>
      <c r="BT19" s="168" t="str">
        <f aca="false">IF(AI19="","",IF(AI19="-","-",IF(UPPER(AI19)="AB","+",VLOOKUP(AI19,'විෂය තොරතුරු'!$P$24:$Q$28,2))))</f>
        <v/>
      </c>
      <c r="BU19" s="168" t="str">
        <f aca="false">IF(AJ19="","",IF(AJ19="-","-",IF(UPPER(AJ19)="AB","+",VLOOKUP(AJ19,'විෂය තොරතුරු'!$P$24:$Q$28,2))))</f>
        <v/>
      </c>
      <c r="BV19" s="168" t="str">
        <f aca="false">IF(AK19="","",IF(AK19="-","-",IF(UPPER(AK19)="AB","+",VLOOKUP(AK19,'විෂය තොරතුරු'!$P$24:$Q$28,2))))</f>
        <v/>
      </c>
      <c r="BW19" s="169" t="str">
        <f aca="false">IF(AL19="","",IF(AL19="-","-",IF(UPPER(AL19)="AB","+",VLOOKUP(AL19,'විෂය තොරතුරු'!$P$24:$Q$28,2))))</f>
        <v/>
      </c>
      <c r="BX19" s="171" t="str">
        <f aca="false">IF($B19="","",COUNTIF($AP19:$BW19,"A"))</f>
        <v/>
      </c>
      <c r="BY19" s="168" t="str">
        <f aca="false">IF($B19="","",COUNTIF($AP19:$BW19,"B"))</f>
        <v/>
      </c>
      <c r="BZ19" s="168" t="str">
        <f aca="false">IF($B19="","",COUNTIF($AP19:$BW19,"C"))</f>
        <v/>
      </c>
      <c r="CA19" s="168" t="str">
        <f aca="false">IF($B19="","",COUNTIF($AP19:$BW19,"S"))</f>
        <v/>
      </c>
      <c r="CB19" s="169" t="str">
        <f aca="false">IF($B19="","",COUNTIF($AP19:$BW19,"W"))</f>
        <v/>
      </c>
      <c r="CC19" s="171" t="str">
        <f aca="false">IF(B19="","",SUM(BX19:CA19))</f>
        <v/>
      </c>
      <c r="CD19" s="169" t="str">
        <f aca="false">IF(B19="","",SUM(BX19:BZ19))</f>
        <v/>
      </c>
      <c r="CE19" s="172" t="str">
        <f aca="false">IF(B19="","",IF(AND(CC19&gt;=6,CD19&gt;=3,OR(E19&gt;=35,F19&gt;=35),L19&gt;=35),"6/3 සමත්",IF(AND(CC19&gt;=5,CD19&gt;=3,OR(E19&gt;=35,F19&gt;=35,L19&gt;=35)),"5/3 සමත්",IF(AND(CC19&gt;=4,CD19&gt;=1,OR(E19&gt;=20,F19&gt;=20,L19&gt;=20)),"සමත් කළ හැකි",IF(CB19=9,"W9","අසමත් ?")))))</f>
        <v/>
      </c>
      <c r="FK19" s="173" t="n">
        <v>5</v>
      </c>
      <c r="FL19" s="161" t="s">
        <v>48</v>
      </c>
      <c r="FM19" s="161"/>
      <c r="FN19" s="161" t="str">
        <f aca="false">IF(FM19="","-",(FM19/$M$95)*100)</f>
        <v>-</v>
      </c>
      <c r="FO19" s="165" t="n">
        <v>37</v>
      </c>
      <c r="FP19" s="165"/>
      <c r="FQ19" s="165" t="n">
        <v>57</v>
      </c>
      <c r="FR19" s="165" t="s">
        <v>18</v>
      </c>
      <c r="FS19" s="165"/>
      <c r="FT19" s="165"/>
      <c r="FU19" s="165" t="n">
        <v>43</v>
      </c>
      <c r="FV19" s="165" t="n">
        <v>22</v>
      </c>
      <c r="FW19" s="165" t="n">
        <v>32</v>
      </c>
      <c r="FX19" s="165" t="n">
        <v>46</v>
      </c>
      <c r="FY19" s="165" t="n">
        <v>64</v>
      </c>
      <c r="FZ19" s="165" t="s">
        <v>18</v>
      </c>
      <c r="GA19" s="165" t="s">
        <v>18</v>
      </c>
      <c r="GB19" s="165"/>
      <c r="GC19" s="165"/>
      <c r="GD19" s="165"/>
      <c r="GE19" s="165"/>
      <c r="GF19" s="165"/>
      <c r="GG19" s="165" t="n">
        <v>48</v>
      </c>
      <c r="GH19" s="165" t="s">
        <v>18</v>
      </c>
      <c r="GI19" s="165" t="s">
        <v>18</v>
      </c>
      <c r="GJ19" s="165"/>
      <c r="GK19" s="165"/>
      <c r="GL19" s="165" t="s">
        <v>18</v>
      </c>
      <c r="GM19" s="165"/>
      <c r="GN19" s="165"/>
      <c r="GO19" s="165" t="s">
        <v>18</v>
      </c>
      <c r="GP19" s="165" t="n">
        <v>73</v>
      </c>
      <c r="GQ19" s="165"/>
      <c r="GR19" s="165" t="s">
        <v>18</v>
      </c>
      <c r="GS19" s="165"/>
      <c r="GT19" s="165"/>
      <c r="GU19" s="165"/>
      <c r="GV19" s="174"/>
      <c r="GW19" s="167" t="n">
        <f aca="false">IF(FL19="","",SUM(FO19:GV19))</f>
        <v>422</v>
      </c>
      <c r="GX19" s="168" t="n">
        <f aca="false">IF(FL19="","",GW19/9)</f>
        <v>46.8888888888889</v>
      </c>
      <c r="GY19" s="169" t="n">
        <f aca="false">IF(FL19="","",IF(GW19=0,"-",RANK(GW19,$GW$15:$GW$64,0)))</f>
        <v>6</v>
      </c>
      <c r="GZ19" s="167" t="str">
        <f aca="false">IF(FO19="","",IF(FO19="-","-",IF(UPPER(FO19)="AB","+",VLOOKUP(FO19,'විෂය තොරතුරු'!$P$24:$Q$28,2))))</f>
        <v>S</v>
      </c>
      <c r="HA19" s="168" t="str">
        <f aca="false">IF(FP19="","",IF(FP19="-","-",IF(UPPER(FP19)="AB","+",VLOOKUP(FP19,'විෂය තොරතුරු'!$P$24:$Q$28,2))))</f>
        <v/>
      </c>
      <c r="HB19" s="168" t="str">
        <f aca="false">IF(FQ19="","",IF(FQ19="-","-",IF(UPPER(FQ19)="AB","+",VLOOKUP(FQ19,'විෂය තොරතුරු'!$P$24:$Q$28,2))))</f>
        <v>C</v>
      </c>
      <c r="HC19" s="168" t="str">
        <f aca="false">IF(FR19="","",IF(FR19="-","-",IF(UPPER(FR19)="AB","+",VLOOKUP(FR19,'විෂය තොරතුරු'!$P$24:$Q$28,2))))</f>
        <v>-</v>
      </c>
      <c r="HD19" s="168" t="str">
        <f aca="false">IF(FS19="","",IF(FS19="-","-",IF(UPPER(FS19)="AB","+",VLOOKUP(FS19,'විෂය තොරතුරු'!$P$24:$Q$28,2))))</f>
        <v/>
      </c>
      <c r="HE19" s="170" t="str">
        <f aca="false">IF(FT19="","",IF(FT19="-","-",IF(UPPER(FT19)="AB","+",VLOOKUP(FT19,'විෂය තොරතුරු'!$P$24:$Q$28,2))))</f>
        <v/>
      </c>
      <c r="HF19" s="171" t="str">
        <f aca="false">IF(FU19="","",IF(FU19="-","-",IF(UPPER(FU19)="AB","+",VLOOKUP(FU19,'විෂය තොරතුරු'!$P$24:$Q$28,2))))</f>
        <v>S</v>
      </c>
      <c r="HG19" s="168" t="str">
        <f aca="false">IF(FV19="","",IF(FV19="-","-",IF(UPPER(FV19)="AB","+",VLOOKUP(FV19,'විෂය තොරතුරු'!$P$24:$Q$28,2))))</f>
        <v>W</v>
      </c>
      <c r="HH19" s="168" t="str">
        <f aca="false">IF(FW19="","",IF(FW19="-","-",IF(UPPER(FW19)="AB","+",VLOOKUP(FW19,'විෂය තොරතුරු'!$P$24:$Q$28,2))))</f>
        <v>W</v>
      </c>
      <c r="HI19" s="169" t="str">
        <f aca="false">IF(FX19="","",IF(FX19="-","-",IF(UPPER(FX19)="AB","+",VLOOKUP(FX19,'විෂය තොරතුරු'!$P$24:$Q$28,2))))</f>
        <v>S</v>
      </c>
      <c r="HJ19" s="167" t="str">
        <f aca="false">IF(FY19="","",IF(FY19="-","-",IF(UPPER(FY19)="AB","+",VLOOKUP(FY19,'විෂය තොරතුරු'!$P$24:$Q$28,2))))</f>
        <v>C</v>
      </c>
      <c r="HK19" s="168" t="str">
        <f aca="false">IF(FZ19="","",IF(FZ19="-","-",IF(UPPER(FZ19)="AB","+",VLOOKUP(FZ19,'විෂය තොරතුරු'!$P$24:$Q$28,2))))</f>
        <v>-</v>
      </c>
      <c r="HL19" s="168" t="str">
        <f aca="false">IF(GA19="","",IF(GA19="-","-",IF(UPPER(GA19)="AB","+",VLOOKUP(GA19,'විෂය තොරතුරු'!$P$24:$Q$28,2))))</f>
        <v>-</v>
      </c>
      <c r="HM19" s="168" t="str">
        <f aca="false">IF(GB19="","",IF(GB19="-","-",IF(UPPER(GB19)="AB","+",VLOOKUP(GB19,'විෂය තොරතුරු'!$P$24:$Q$28,2))))</f>
        <v/>
      </c>
      <c r="HN19" s="168" t="str">
        <f aca="false">IF(GC19="","",IF(GC19="-","-",IF(UPPER(GC19)="AB","+",VLOOKUP(GC19,'විෂය තොරතුරු'!$P$24:$Q$28,2))))</f>
        <v/>
      </c>
      <c r="HO19" s="168" t="str">
        <f aca="false">IF(GD19="","",IF(GD19="-","-",IF(UPPER(GD19)="AB","+",VLOOKUP(GD19,'විෂය තොරතුරු'!$P$24:$Q$28,2))))</f>
        <v/>
      </c>
      <c r="HP19" s="168" t="str">
        <f aca="false">IF(GE19="","",IF(GE19="-","-",IF(UPPER(GE19)="AB","+",VLOOKUP(GE19,'විෂය තොරතුරු'!$P$24:$Q$28,2))))</f>
        <v/>
      </c>
      <c r="HQ19" s="170" t="str">
        <f aca="false">IF(GF19="","",IF(GF19="-","-",IF(UPPER(GF19)="AB","+",VLOOKUP(GF19,'විෂය තොරතුරු'!$P$24:$Q$28,2))))</f>
        <v/>
      </c>
      <c r="HR19" s="171" t="str">
        <f aca="false">IF(GG19="","",IF(GG19="-","-",IF(UPPER(GG19)="AB","+",VLOOKUP(GG19,'විෂය තොරතුරු'!$P$24:$Q$28,2))))</f>
        <v>S</v>
      </c>
      <c r="HS19" s="168" t="str">
        <f aca="false">IF(GH19="","",IF(GH19="-","-",IF(UPPER(GH19)="AB","+",VLOOKUP(GH19,'විෂය තොරතුරු'!$P$24:$Q$28,2))))</f>
        <v>-</v>
      </c>
      <c r="HT19" s="168" t="str">
        <f aca="false">IF(GI19="","",IF(GI19="-","-",IF(UPPER(GI19)="AB","+",VLOOKUP(GI19,'විෂය තොරතුරු'!$P$24:$Q$28,2))))</f>
        <v>-</v>
      </c>
      <c r="HU19" s="168" t="str">
        <f aca="false">IF(GJ19="","",IF(GJ19="-","-",IF(UPPER(GJ19)="AB","+",VLOOKUP(GJ19,'විෂය තොරතුරු'!$P$24:$Q$28,2))))</f>
        <v/>
      </c>
      <c r="HV19" s="168" t="str">
        <f aca="false">IF(GK19="","",IF(GK19="-","-",IF(UPPER(GK19)="AB","+",VLOOKUP(GK19,'විෂය තොරතුරු'!$P$24:$Q$28,2))))</f>
        <v/>
      </c>
      <c r="HW19" s="168" t="str">
        <f aca="false">IF(GL19="","",IF(GL19="-","-",IF(UPPER(GL19)="AB","+",VLOOKUP(GL19,'විෂය තොරතුරු'!$P$24:$Q$28,2))))</f>
        <v>-</v>
      </c>
      <c r="HX19" s="168" t="str">
        <f aca="false">IF(GM19="","",IF(GM19="-","-",IF(UPPER(GM19)="AB","+",VLOOKUP(GM19,'විෂය තොරතුරු'!$P$24:$Q$28,2))))</f>
        <v/>
      </c>
      <c r="HY19" s="169" t="str">
        <f aca="false">IF(GN19="","",IF(GN19="-","-",IF(UPPER(GN19)="AB","+",VLOOKUP(GN19,'විෂය තොරතුරු'!$P$24:$Q$28,2))))</f>
        <v/>
      </c>
      <c r="HZ19" s="171" t="str">
        <f aca="false">IF(GO19="","",IF(GO19="-","-",IF(UPPER(GO19)="AB","+",VLOOKUP(GO19,'විෂය තොරතුරු'!$P$24:$Q$28,2))))</f>
        <v>-</v>
      </c>
      <c r="IA19" s="168" t="str">
        <f aca="false">IF(GP19="","",IF(GP19="-","-",IF(UPPER(GP19)="AB","+",VLOOKUP(GP19,'විෂය තොරතුරු'!$P$24:$Q$28,2))))</f>
        <v>B</v>
      </c>
      <c r="IB19" s="168" t="str">
        <f aca="false">IF(GQ19="","",IF(GQ19="-","-",IF(UPPER(GQ19)="AB","+",VLOOKUP(GQ19,'විෂය තොරතුරු'!$P$24:$Q$28,2))))</f>
        <v/>
      </c>
      <c r="IC19" s="168" t="str">
        <f aca="false">IF(GR19="","",IF(GR19="-","-",IF(UPPER(GR19)="AB","+",VLOOKUP(GR19,'විෂය තොරතුරු'!$P$24:$Q$28,2))))</f>
        <v>-</v>
      </c>
      <c r="ID19" s="168" t="str">
        <f aca="false">IF(GS19="","",IF(GS19="-","-",IF(UPPER(GS19)="AB","+",VLOOKUP(GS19,'විෂය තොරතුරු'!$P$24:$Q$28,2))))</f>
        <v/>
      </c>
      <c r="IE19" s="168" t="str">
        <f aca="false">IF(GT19="","",IF(GT19="-","-",IF(UPPER(GT19)="AB","+",VLOOKUP(GT19,'විෂය තොරතුරු'!$P$24:$Q$28,2))))</f>
        <v/>
      </c>
      <c r="IF19" s="168" t="str">
        <f aca="false">IF(GU19="","",IF(GU19="-","-",IF(UPPER(GU19)="AB","+",VLOOKUP(GU19,'විෂය තොරතුරු'!$P$24:$Q$28,2))))</f>
        <v/>
      </c>
      <c r="IG19" s="169" t="str">
        <f aca="false">IF(GV19="","",IF(GV19="-","-",IF(UPPER(GV19)="AB","+",VLOOKUP(GV19,'විෂය තොරතුරු'!$P$24:$Q$28,2))))</f>
        <v/>
      </c>
      <c r="IH19" s="171" t="n">
        <f aca="false">IF($FL19="","",COUNTIF($GZ19:$IG19,"A"))</f>
        <v>0</v>
      </c>
      <c r="II19" s="171" t="n">
        <f aca="false">IF($FL19="","",COUNTIF($GZ19:$IG19,"B"))</f>
        <v>1</v>
      </c>
      <c r="IJ19" s="171" t="n">
        <f aca="false">IF($FL19="","",COUNTIF($GZ19:$IG19,"C"))</f>
        <v>2</v>
      </c>
      <c r="IK19" s="171" t="n">
        <f aca="false">IF($FL19="","",COUNTIF($GZ19:$IG19,"S"))</f>
        <v>4</v>
      </c>
      <c r="IL19" s="171" t="n">
        <f aca="false">IF($FL19="","",COUNTIF($GZ19:$IG19,"W"))</f>
        <v>2</v>
      </c>
      <c r="IM19" s="171" t="n">
        <f aca="false">IF(FL19="","",SUM(IH19:IK19))</f>
        <v>7</v>
      </c>
      <c r="IN19" s="169" t="n">
        <f aca="false">IF(FL19="","",SUM(IH19:IJ19))</f>
        <v>3</v>
      </c>
      <c r="IO19" s="172" t="str">
        <f aca="false">IF(FL19="","",IF(AND(IM19&gt;=6,IN19&gt;=3,OR(FO19&gt;=35,FP19&gt;=35),FV19&gt;=35),"6/3 සමත්",IF(AND(IM19&gt;=5,IN19&gt;=3,OR(FO19&gt;=35,FP19&gt;=35,FV19&gt;=35)),"5/3 සමත්",IF(AND(IM19&gt;=4,IN19&gt;=1,OR(FO19&gt;=20,FP19&gt;=20,FV19&gt;=20)),"සමත් කළ හැකි",IF(IL19=9,"W9","අසමත් ?")))))</f>
        <v>5/3 සමත්</v>
      </c>
    </row>
    <row r="20" customFormat="false" ht="13.8" hidden="false" customHeight="false" outlineLevel="0" collapsed="false">
      <c r="A20" s="160" t="n">
        <v>6</v>
      </c>
      <c r="B20" s="175"/>
      <c r="C20" s="161"/>
      <c r="D20" s="162"/>
      <c r="E20" s="183"/>
      <c r="F20" s="181"/>
      <c r="G20" s="183"/>
      <c r="H20" s="180"/>
      <c r="I20" s="180"/>
      <c r="J20" s="181"/>
      <c r="K20" s="183"/>
      <c r="L20" s="180"/>
      <c r="M20" s="180"/>
      <c r="N20" s="181"/>
      <c r="O20" s="183"/>
      <c r="P20" s="180"/>
      <c r="Q20" s="180"/>
      <c r="R20" s="180"/>
      <c r="S20" s="180"/>
      <c r="T20" s="180"/>
      <c r="U20" s="180"/>
      <c r="V20" s="181"/>
      <c r="W20" s="183"/>
      <c r="X20" s="180"/>
      <c r="Y20" s="180"/>
      <c r="Z20" s="180"/>
      <c r="AA20" s="180"/>
      <c r="AB20" s="180"/>
      <c r="AC20" s="180"/>
      <c r="AD20" s="181"/>
      <c r="AE20" s="183"/>
      <c r="AF20" s="180"/>
      <c r="AG20" s="180"/>
      <c r="AH20" s="180"/>
      <c r="AI20" s="180"/>
      <c r="AJ20" s="180"/>
      <c r="AK20" s="180"/>
      <c r="AL20" s="166"/>
      <c r="AM20" s="167" t="str">
        <f aca="false">IF(B20="","",SUM(E20:AL20))</f>
        <v/>
      </c>
      <c r="AN20" s="168" t="str">
        <f aca="false">IF(B20="","",AM20/9)</f>
        <v/>
      </c>
      <c r="AO20" s="169" t="str">
        <f aca="false">IF(B20="","",IF(AM20=0,"-",RANK(AM20,$AM$15:$AM$64,0)))</f>
        <v/>
      </c>
      <c r="AP20" s="167" t="str">
        <f aca="false">IF(E20="","",IF(E20="-","-",IF(UPPER(E20)="AB","+",VLOOKUP(E20,'විෂය තොරතුරු'!$P$24:$Q$28,2))))</f>
        <v/>
      </c>
      <c r="AQ20" s="168" t="str">
        <f aca="false">IF(F20="","",IF(F20="-","-",IF(UPPER(F20)="AB","+",VLOOKUP(F20,'විෂය තොරතුරු'!$P$24:$Q$28,2))))</f>
        <v/>
      </c>
      <c r="AR20" s="168" t="str">
        <f aca="false">IF(G20="","",IF(G20="-","-",IF(UPPER(G20)="AB","+",VLOOKUP(G20,'විෂය තොරතුරු'!$P$24:$Q$28,2))))</f>
        <v/>
      </c>
      <c r="AS20" s="168" t="str">
        <f aca="false">IF(H20="","",IF(H20="-","-",IF(UPPER(H20)="AB","+",VLOOKUP(H20,'විෂය තොරතුරු'!$P$24:$Q$28,2))))</f>
        <v/>
      </c>
      <c r="AT20" s="168" t="str">
        <f aca="false">IF(I20="","",IF(I20="-","-",IF(UPPER(I20)="AB","+",VLOOKUP(I20,'විෂය තොරතුරු'!$P$24:$Q$28,2))))</f>
        <v/>
      </c>
      <c r="AU20" s="170" t="str">
        <f aca="false">IF(J20="","",IF(J20="-","-",IF(UPPER(J20)="AB","+",VLOOKUP(J20,'විෂය තොරතුරු'!$P$24:$Q$28,2))))</f>
        <v/>
      </c>
      <c r="AV20" s="171" t="str">
        <f aca="false">IF(K20="","",IF(K20="-","-",IF(UPPER(K20)="AB","+",VLOOKUP(K20,'විෂය තොරතුරු'!$P$24:$Q$28,2))))</f>
        <v/>
      </c>
      <c r="AW20" s="168" t="str">
        <f aca="false">IF(L20="","",IF(L20="-","-",IF(UPPER(L20)="AB","+",VLOOKUP(L20,'විෂය තොරතුරු'!$P$24:$Q$28,2))))</f>
        <v/>
      </c>
      <c r="AX20" s="168" t="str">
        <f aca="false">IF(M20="","",IF(M20="-","-",IF(UPPER(M20)="AB","+",VLOOKUP(M20,'විෂය තොරතුරු'!$P$24:$Q$28,2))))</f>
        <v/>
      </c>
      <c r="AY20" s="169" t="str">
        <f aca="false">IF(N20="","",IF(N20="-","-",IF(UPPER(N20)="AB","+",VLOOKUP(N20,'විෂය තොරතුරු'!$P$24:$Q$28,2))))</f>
        <v/>
      </c>
      <c r="AZ20" s="167" t="str">
        <f aca="false">IF(O20="","",IF(O20="-","-",IF(UPPER(O20)="AB","+",VLOOKUP(O20,'විෂය තොරතුරු'!$P$24:$Q$28,2))))</f>
        <v/>
      </c>
      <c r="BA20" s="168" t="str">
        <f aca="false">IF(P20="","",IF(P20="-","-",IF(UPPER(P20)="AB","+",VLOOKUP(P20,'විෂය තොරතුරු'!$P$24:$Q$28,2))))</f>
        <v/>
      </c>
      <c r="BB20" s="168" t="str">
        <f aca="false">IF(Q20="","",IF(Q20="-","-",IF(UPPER(Q20)="AB","+",VLOOKUP(Q20,'විෂය තොරතුරු'!$P$24:$Q$28,2))))</f>
        <v/>
      </c>
      <c r="BC20" s="168" t="str">
        <f aca="false">IF(R20="","",IF(R20="-","-",IF(UPPER(R20)="AB","+",VLOOKUP(R20,'විෂය තොරතුරු'!$P$24:$Q$28,2))))</f>
        <v/>
      </c>
      <c r="BD20" s="168" t="str">
        <f aca="false">IF(S20="","",IF(S20="-","-",IF(UPPER(S20)="AB","+",VLOOKUP(S20,'විෂය තොරතුරු'!$P$24:$Q$28,2))))</f>
        <v/>
      </c>
      <c r="BE20" s="168" t="str">
        <f aca="false">IF(T20="","",IF(T20="-","-",IF(UPPER(T20)="AB","+",VLOOKUP(T20,'විෂය තොරතුරු'!$P$24:$Q$28,2))))</f>
        <v/>
      </c>
      <c r="BF20" s="168" t="str">
        <f aca="false">IF(U20="","",IF(U20="-","-",IF(UPPER(U20)="AB","+",VLOOKUP(U20,'විෂය තොරතුරු'!$P$24:$Q$28,2))))</f>
        <v/>
      </c>
      <c r="BG20" s="170" t="str">
        <f aca="false">IF(V20="","",IF(V20="-","-",IF(UPPER(V20)="AB","+",VLOOKUP(V20,'විෂය තොරතුරු'!$P$24:$Q$28,2))))</f>
        <v/>
      </c>
      <c r="BH20" s="171" t="str">
        <f aca="false">IF(W20="","",IF(W20="-","-",IF(UPPER(W20)="AB","+",VLOOKUP(W20,'විෂය තොරතුරු'!$P$24:$Q$28,2))))</f>
        <v/>
      </c>
      <c r="BI20" s="168" t="str">
        <f aca="false">IF(X20="","",IF(X20="-","-",IF(UPPER(X20)="AB","+",VLOOKUP(X20,'විෂය තොරතුරු'!$P$24:$Q$28,2))))</f>
        <v/>
      </c>
      <c r="BJ20" s="168" t="str">
        <f aca="false">IF(Y20="","",IF(Y20="-","-",IF(UPPER(Y20)="AB","+",VLOOKUP(Y20,'විෂය තොරතුරු'!$P$24:$Q$28,2))))</f>
        <v/>
      </c>
      <c r="BK20" s="168" t="str">
        <f aca="false">IF(Z20="","",IF(Z20="-","-",IF(UPPER(Z20)="AB","+",VLOOKUP(Z20,'විෂය තොරතුරු'!$P$24:$Q$28,2))))</f>
        <v/>
      </c>
      <c r="BL20" s="168" t="str">
        <f aca="false">IF(AA20="","",IF(AA20="-","-",IF(UPPER(AA20)="AB","+",VLOOKUP(AA20,'විෂය තොරතුරු'!$P$24:$Q$28,2))))</f>
        <v/>
      </c>
      <c r="BM20" s="168" t="str">
        <f aca="false">IF(AB20="","",IF(AB20="-","-",IF(UPPER(AB20)="AB","+",VLOOKUP(AB20,'විෂය තොරතුරු'!$P$24:$Q$28,2))))</f>
        <v/>
      </c>
      <c r="BN20" s="168" t="str">
        <f aca="false">IF(AC20="","",IF(AC20="-","-",IF(UPPER(AC20)="AB","+",VLOOKUP(AC20,'විෂය තොරතුරු'!$P$24:$Q$28,2))))</f>
        <v/>
      </c>
      <c r="BO20" s="169" t="str">
        <f aca="false">IF(AD20="","",IF(AD20="-","-",IF(UPPER(AD20)="AB","+",VLOOKUP(AD20,'විෂය තොරතුරු'!$P$24:$Q$28,2))))</f>
        <v/>
      </c>
      <c r="BP20" s="171" t="str">
        <f aca="false">IF(AE20="","",IF(AE20="-","-",IF(UPPER(AE20)="AB","+",VLOOKUP(AE20,'විෂය තොරතුරු'!$P$24:$Q$28,2))))</f>
        <v/>
      </c>
      <c r="BQ20" s="168" t="str">
        <f aca="false">IF(AF20="","",IF(AF20="-","-",IF(UPPER(AF20)="AB","+",VLOOKUP(AF20,'විෂය තොරතුරු'!$P$24:$Q$28,2))))</f>
        <v/>
      </c>
      <c r="BR20" s="168" t="str">
        <f aca="false">IF(AG20="","",IF(AG20="-","-",IF(UPPER(AG20)="AB","+",VLOOKUP(AG20,'විෂය තොරතුරු'!$P$24:$Q$28,2))))</f>
        <v/>
      </c>
      <c r="BS20" s="168" t="str">
        <f aca="false">IF(AH20="","",IF(AH20="-","-",IF(UPPER(AH20)="AB","+",VLOOKUP(AH20,'විෂය තොරතුරු'!$P$24:$Q$28,2))))</f>
        <v/>
      </c>
      <c r="BT20" s="168" t="str">
        <f aca="false">IF(AI20="","",IF(AI20="-","-",IF(UPPER(AI20)="AB","+",VLOOKUP(AI20,'විෂය තොරතුරු'!$P$24:$Q$28,2))))</f>
        <v/>
      </c>
      <c r="BU20" s="168" t="str">
        <f aca="false">IF(AJ20="","",IF(AJ20="-","-",IF(UPPER(AJ20)="AB","+",VLOOKUP(AJ20,'විෂය තොරතුරු'!$P$24:$Q$28,2))))</f>
        <v/>
      </c>
      <c r="BV20" s="168" t="str">
        <f aca="false">IF(AK20="","",IF(AK20="-","-",IF(UPPER(AK20)="AB","+",VLOOKUP(AK20,'විෂය තොරතුරු'!$P$24:$Q$28,2))))</f>
        <v/>
      </c>
      <c r="BW20" s="169" t="str">
        <f aca="false">IF(AL20="","",IF(AL20="-","-",IF(UPPER(AL20)="AB","+",VLOOKUP(AL20,'විෂය තොරතුරු'!$P$24:$Q$28,2))))</f>
        <v/>
      </c>
      <c r="BX20" s="171" t="str">
        <f aca="false">IF($B20="","",COUNTIF($AP20:$BW20,"A"))</f>
        <v/>
      </c>
      <c r="BY20" s="168" t="str">
        <f aca="false">IF($B20="","",COUNTIF($AP20:$BW20,"B"))</f>
        <v/>
      </c>
      <c r="BZ20" s="168" t="str">
        <f aca="false">IF($B20="","",COUNTIF($AP20:$BW20,"C"))</f>
        <v/>
      </c>
      <c r="CA20" s="168" t="str">
        <f aca="false">IF($B20="","",COUNTIF($AP20:$BW20,"S"))</f>
        <v/>
      </c>
      <c r="CB20" s="169" t="str">
        <f aca="false">IF($B20="","",COUNTIF($AP20:$BW20,"W"))</f>
        <v/>
      </c>
      <c r="CC20" s="171" t="str">
        <f aca="false">IF(B20="","",SUM(BX20:CA20))</f>
        <v/>
      </c>
      <c r="CD20" s="169" t="str">
        <f aca="false">IF(B20="","",SUM(BX20:BZ20))</f>
        <v/>
      </c>
      <c r="CE20" s="172" t="str">
        <f aca="false">IF(B20="","",IF(AND(CC20&gt;=6,CD20&gt;=3,OR(E20&gt;=35,F20&gt;=35),L20&gt;=35),"6/3 සමත්",IF(AND(CC20&gt;=5,CD20&gt;=3,OR(E20&gt;=35,F20&gt;=35,L20&gt;=35)),"5/3 සමත්",IF(AND(CC20&gt;=4,CD20&gt;=1,OR(E20&gt;=20,F20&gt;=20,L20&gt;=20)),"සමත් කළ හැකි",IF(CB20=9,"W9","අසමත් ?")))))</f>
        <v/>
      </c>
      <c r="FK20" s="173" t="n">
        <v>6</v>
      </c>
      <c r="FL20" s="175" t="s">
        <v>49</v>
      </c>
      <c r="FM20" s="161"/>
      <c r="FN20" s="161" t="str">
        <f aca="false">IF(FM20="","-",(FM20/$M$95)*100)</f>
        <v>-</v>
      </c>
      <c r="FO20" s="165" t="n">
        <v>45</v>
      </c>
      <c r="FP20" s="165"/>
      <c r="FQ20" s="165" t="n">
        <v>35</v>
      </c>
      <c r="FR20" s="165" t="s">
        <v>18</v>
      </c>
      <c r="FS20" s="165"/>
      <c r="FT20" s="165"/>
      <c r="FU20" s="165" t="n">
        <v>42</v>
      </c>
      <c r="FV20" s="165" t="n">
        <v>15</v>
      </c>
      <c r="FW20" s="165" t="n">
        <v>10</v>
      </c>
      <c r="FX20" s="165" t="n">
        <v>18</v>
      </c>
      <c r="FY20" s="165" t="s">
        <v>18</v>
      </c>
      <c r="FZ20" s="165" t="s">
        <v>18</v>
      </c>
      <c r="GA20" s="165" t="n">
        <v>15</v>
      </c>
      <c r="GB20" s="165"/>
      <c r="GC20" s="165"/>
      <c r="GD20" s="165"/>
      <c r="GE20" s="165"/>
      <c r="GF20" s="165"/>
      <c r="GG20" s="165" t="s">
        <v>18</v>
      </c>
      <c r="GH20" s="165" t="n">
        <v>55</v>
      </c>
      <c r="GI20" s="165" t="s">
        <v>18</v>
      </c>
      <c r="GJ20" s="165"/>
      <c r="GK20" s="165"/>
      <c r="GL20" s="165" t="s">
        <v>18</v>
      </c>
      <c r="GM20" s="165"/>
      <c r="GN20" s="165"/>
      <c r="GO20" s="165" t="s">
        <v>18</v>
      </c>
      <c r="GP20" s="165" t="n">
        <v>28</v>
      </c>
      <c r="GQ20" s="165"/>
      <c r="GR20" s="165" t="s">
        <v>18</v>
      </c>
      <c r="GS20" s="165"/>
      <c r="GT20" s="165"/>
      <c r="GU20" s="165"/>
      <c r="GV20" s="174"/>
      <c r="GW20" s="167" t="n">
        <f aca="false">IF(FL20="","",SUM(FO20:GV20))</f>
        <v>263</v>
      </c>
      <c r="GX20" s="168" t="n">
        <f aca="false">IF(FL20="","",GW20/9)</f>
        <v>29.2222222222222</v>
      </c>
      <c r="GY20" s="169" t="n">
        <f aca="false">IF(FL20="","",IF(GW20=0,"-",RANK(GW20,$GW$15:$GW$64,0)))</f>
        <v>17</v>
      </c>
      <c r="GZ20" s="167" t="str">
        <f aca="false">IF(FO20="","",IF(FO20="-","-",IF(UPPER(FO20)="AB","+",VLOOKUP(FO20,'විෂය තොරතුරු'!$P$24:$Q$28,2))))</f>
        <v>S</v>
      </c>
      <c r="HA20" s="168" t="str">
        <f aca="false">IF(FP20="","",IF(FP20="-","-",IF(UPPER(FP20)="AB","+",VLOOKUP(FP20,'විෂය තොරතුරු'!$P$24:$Q$28,2))))</f>
        <v/>
      </c>
      <c r="HB20" s="168" t="str">
        <f aca="false">IF(FQ20="","",IF(FQ20="-","-",IF(UPPER(FQ20)="AB","+",VLOOKUP(FQ20,'විෂය තොරතුරු'!$P$24:$Q$28,2))))</f>
        <v>S</v>
      </c>
      <c r="HC20" s="168" t="str">
        <f aca="false">IF(FR20="","",IF(FR20="-","-",IF(UPPER(FR20)="AB","+",VLOOKUP(FR20,'විෂය තොරතුරු'!$P$24:$Q$28,2))))</f>
        <v>-</v>
      </c>
      <c r="HD20" s="168" t="str">
        <f aca="false">IF(FS20="","",IF(FS20="-","-",IF(UPPER(FS20)="AB","+",VLOOKUP(FS20,'විෂය තොරතුරු'!$P$24:$Q$28,2))))</f>
        <v/>
      </c>
      <c r="HE20" s="170" t="str">
        <f aca="false">IF(FT20="","",IF(FT20="-","-",IF(UPPER(FT20)="AB","+",VLOOKUP(FT20,'විෂය තොරතුරු'!$P$24:$Q$28,2))))</f>
        <v/>
      </c>
      <c r="HF20" s="171" t="str">
        <f aca="false">IF(FU20="","",IF(FU20="-","-",IF(UPPER(FU20)="AB","+",VLOOKUP(FU20,'විෂය තොරතුරු'!$P$24:$Q$28,2))))</f>
        <v>S</v>
      </c>
      <c r="HG20" s="168" t="str">
        <f aca="false">IF(FV20="","",IF(FV20="-","-",IF(UPPER(FV20)="AB","+",VLOOKUP(FV20,'විෂය තොරතුරු'!$P$24:$Q$28,2))))</f>
        <v>W</v>
      </c>
      <c r="HH20" s="168" t="str">
        <f aca="false">IF(FW20="","",IF(FW20="-","-",IF(UPPER(FW20)="AB","+",VLOOKUP(FW20,'විෂය තොරතුරු'!$P$24:$Q$28,2))))</f>
        <v>W</v>
      </c>
      <c r="HI20" s="169" t="str">
        <f aca="false">IF(FX20="","",IF(FX20="-","-",IF(UPPER(FX20)="AB","+",VLOOKUP(FX20,'විෂය තොරතුරු'!$P$24:$Q$28,2))))</f>
        <v>W</v>
      </c>
      <c r="HJ20" s="167" t="str">
        <f aca="false">IF(FY20="","",IF(FY20="-","-",IF(UPPER(FY20)="AB","+",VLOOKUP(FY20,'විෂය තොරතුරු'!$P$24:$Q$28,2))))</f>
        <v>-</v>
      </c>
      <c r="HK20" s="168" t="str">
        <f aca="false">IF(FZ20="","",IF(FZ20="-","-",IF(UPPER(FZ20)="AB","+",VLOOKUP(FZ20,'විෂය තොරතුරු'!$P$24:$Q$28,2))))</f>
        <v>-</v>
      </c>
      <c r="HL20" s="168" t="str">
        <f aca="false">IF(GA20="","",IF(GA20="-","-",IF(UPPER(GA20)="AB","+",VLOOKUP(GA20,'විෂය තොරතුරු'!$P$24:$Q$28,2))))</f>
        <v>W</v>
      </c>
      <c r="HM20" s="168" t="str">
        <f aca="false">IF(GB20="","",IF(GB20="-","-",IF(UPPER(GB20)="AB","+",VLOOKUP(GB20,'විෂය තොරතුරු'!$P$24:$Q$28,2))))</f>
        <v/>
      </c>
      <c r="HN20" s="168" t="str">
        <f aca="false">IF(GC20="","",IF(GC20="-","-",IF(UPPER(GC20)="AB","+",VLOOKUP(GC20,'විෂය තොරතුරු'!$P$24:$Q$28,2))))</f>
        <v/>
      </c>
      <c r="HO20" s="168" t="str">
        <f aca="false">IF(GD20="","",IF(GD20="-","-",IF(UPPER(GD20)="AB","+",VLOOKUP(GD20,'විෂය තොරතුරු'!$P$24:$Q$28,2))))</f>
        <v/>
      </c>
      <c r="HP20" s="168" t="str">
        <f aca="false">IF(GE20="","",IF(GE20="-","-",IF(UPPER(GE20)="AB","+",VLOOKUP(GE20,'විෂය තොරතුරු'!$P$24:$Q$28,2))))</f>
        <v/>
      </c>
      <c r="HQ20" s="170" t="str">
        <f aca="false">IF(GF20="","",IF(GF20="-","-",IF(UPPER(GF20)="AB","+",VLOOKUP(GF20,'විෂය තොරතුරු'!$P$24:$Q$28,2))))</f>
        <v/>
      </c>
      <c r="HR20" s="171" t="str">
        <f aca="false">IF(GG20="","",IF(GG20="-","-",IF(UPPER(GG20)="AB","+",VLOOKUP(GG20,'විෂය තොරතුරු'!$P$24:$Q$28,2))))</f>
        <v>-</v>
      </c>
      <c r="HS20" s="168" t="str">
        <f aca="false">IF(GH20="","",IF(GH20="-","-",IF(UPPER(GH20)="AB","+",VLOOKUP(GH20,'විෂය තොරතුරු'!$P$24:$Q$28,2))))</f>
        <v>C</v>
      </c>
      <c r="HT20" s="168" t="str">
        <f aca="false">IF(GI20="","",IF(GI20="-","-",IF(UPPER(GI20)="AB","+",VLOOKUP(GI20,'විෂය තොරතුරු'!$P$24:$Q$28,2))))</f>
        <v>-</v>
      </c>
      <c r="HU20" s="168" t="str">
        <f aca="false">IF(GJ20="","",IF(GJ20="-","-",IF(UPPER(GJ20)="AB","+",VLOOKUP(GJ20,'විෂය තොරතුරු'!$P$24:$Q$28,2))))</f>
        <v/>
      </c>
      <c r="HV20" s="168" t="str">
        <f aca="false">IF(GK20="","",IF(GK20="-","-",IF(UPPER(GK20)="AB","+",VLOOKUP(GK20,'විෂය තොරතුරු'!$P$24:$Q$28,2))))</f>
        <v/>
      </c>
      <c r="HW20" s="168" t="str">
        <f aca="false">IF(GL20="","",IF(GL20="-","-",IF(UPPER(GL20)="AB","+",VLOOKUP(GL20,'විෂය තොරතුරු'!$P$24:$Q$28,2))))</f>
        <v>-</v>
      </c>
      <c r="HX20" s="168" t="str">
        <f aca="false">IF(GM20="","",IF(GM20="-","-",IF(UPPER(GM20)="AB","+",VLOOKUP(GM20,'විෂය තොරතුරු'!$P$24:$Q$28,2))))</f>
        <v/>
      </c>
      <c r="HY20" s="169" t="str">
        <f aca="false">IF(GN20="","",IF(GN20="-","-",IF(UPPER(GN20)="AB","+",VLOOKUP(GN20,'විෂය තොරතුරු'!$P$24:$Q$28,2))))</f>
        <v/>
      </c>
      <c r="HZ20" s="171" t="str">
        <f aca="false">IF(GO20="","",IF(GO20="-","-",IF(UPPER(GO20)="AB","+",VLOOKUP(GO20,'විෂය තොරතුරු'!$P$24:$Q$28,2))))</f>
        <v>-</v>
      </c>
      <c r="IA20" s="168" t="str">
        <f aca="false">IF(GP20="","",IF(GP20="-","-",IF(UPPER(GP20)="AB","+",VLOOKUP(GP20,'විෂය තොරතුරු'!$P$24:$Q$28,2))))</f>
        <v>W</v>
      </c>
      <c r="IB20" s="168" t="str">
        <f aca="false">IF(GQ20="","",IF(GQ20="-","-",IF(UPPER(GQ20)="AB","+",VLOOKUP(GQ20,'විෂය තොරතුරු'!$P$24:$Q$28,2))))</f>
        <v/>
      </c>
      <c r="IC20" s="168" t="str">
        <f aca="false">IF(GR20="","",IF(GR20="-","-",IF(UPPER(GR20)="AB","+",VLOOKUP(GR20,'විෂය තොරතුරු'!$P$24:$Q$28,2))))</f>
        <v>-</v>
      </c>
      <c r="ID20" s="168" t="str">
        <f aca="false">IF(GS20="","",IF(GS20="-","-",IF(UPPER(GS20)="AB","+",VLOOKUP(GS20,'විෂය තොරතුරු'!$P$24:$Q$28,2))))</f>
        <v/>
      </c>
      <c r="IE20" s="168" t="str">
        <f aca="false">IF(GT20="","",IF(GT20="-","-",IF(UPPER(GT20)="AB","+",VLOOKUP(GT20,'විෂය තොරතුරු'!$P$24:$Q$28,2))))</f>
        <v/>
      </c>
      <c r="IF20" s="168" t="str">
        <f aca="false">IF(GU20="","",IF(GU20="-","-",IF(UPPER(GU20)="AB","+",VLOOKUP(GU20,'විෂය තොරතුරු'!$P$24:$Q$28,2))))</f>
        <v/>
      </c>
      <c r="IG20" s="169" t="str">
        <f aca="false">IF(GV20="","",IF(GV20="-","-",IF(UPPER(GV20)="AB","+",VLOOKUP(GV20,'විෂය තොරතුරු'!$P$24:$Q$28,2))))</f>
        <v/>
      </c>
      <c r="IH20" s="171" t="n">
        <f aca="false">IF($FL20="","",COUNTIF($GZ20:$IG20,"A"))</f>
        <v>0</v>
      </c>
      <c r="II20" s="171" t="n">
        <f aca="false">IF($FL20="","",COUNTIF($GZ20:$IG20,"B"))</f>
        <v>0</v>
      </c>
      <c r="IJ20" s="171" t="n">
        <f aca="false">IF($FL20="","",COUNTIF($GZ20:$IG20,"C"))</f>
        <v>1</v>
      </c>
      <c r="IK20" s="171" t="n">
        <f aca="false">IF($FL20="","",COUNTIF($GZ20:$IG20,"S"))</f>
        <v>3</v>
      </c>
      <c r="IL20" s="171" t="n">
        <f aca="false">IF($FL20="","",COUNTIF($GZ20:$IG20,"W"))</f>
        <v>5</v>
      </c>
      <c r="IM20" s="171" t="n">
        <f aca="false">IF(FL20="","",SUM(IH20:IK20))</f>
        <v>4</v>
      </c>
      <c r="IN20" s="169" t="n">
        <f aca="false">IF(FL20="","",SUM(IH20:IJ20))</f>
        <v>1</v>
      </c>
      <c r="IO20" s="172" t="str">
        <f aca="false">IF(FL20="","",IF(AND(IM20&gt;=6,IN20&gt;=3,OR(FO20&gt;=35,FP20&gt;=35),FV20&gt;=35),"6/3 සමත්",IF(AND(IM20&gt;=5,IN20&gt;=3,OR(FO20&gt;=35,FP20&gt;=35,FV20&gt;=35)),"5/3 සමත්",IF(AND(IM20&gt;=4,IN20&gt;=1,OR(FO20&gt;=20,FP20&gt;=20,FV20&gt;=20)),"සමත් කළ හැකි",IF(IL20=9,"W9","අසමත් ?")))))</f>
        <v>සමත් කළ හැකි</v>
      </c>
    </row>
    <row r="21" customFormat="false" ht="13.8" hidden="false" customHeight="false" outlineLevel="0" collapsed="false">
      <c r="A21" s="160" t="n">
        <v>7</v>
      </c>
      <c r="B21" s="161"/>
      <c r="C21" s="161"/>
      <c r="D21" s="162"/>
      <c r="E21" s="183"/>
      <c r="F21" s="181"/>
      <c r="G21" s="183"/>
      <c r="H21" s="180"/>
      <c r="I21" s="180"/>
      <c r="J21" s="181"/>
      <c r="K21" s="183"/>
      <c r="L21" s="180"/>
      <c r="M21" s="180"/>
      <c r="N21" s="181"/>
      <c r="O21" s="183"/>
      <c r="P21" s="180"/>
      <c r="Q21" s="180"/>
      <c r="R21" s="180"/>
      <c r="S21" s="180"/>
      <c r="T21" s="180"/>
      <c r="U21" s="180"/>
      <c r="V21" s="181"/>
      <c r="W21" s="183"/>
      <c r="X21" s="180"/>
      <c r="Y21" s="180"/>
      <c r="Z21" s="180"/>
      <c r="AA21" s="180"/>
      <c r="AB21" s="180"/>
      <c r="AC21" s="180"/>
      <c r="AD21" s="181"/>
      <c r="AE21" s="183"/>
      <c r="AF21" s="180"/>
      <c r="AG21" s="180"/>
      <c r="AH21" s="180"/>
      <c r="AI21" s="180"/>
      <c r="AJ21" s="180"/>
      <c r="AK21" s="180"/>
      <c r="AL21" s="166"/>
      <c r="AM21" s="167" t="str">
        <f aca="false">IF(B21="","",SUM(E21:AL21))</f>
        <v/>
      </c>
      <c r="AN21" s="168" t="str">
        <f aca="false">IF(B21="","",AM21/9)</f>
        <v/>
      </c>
      <c r="AO21" s="169" t="str">
        <f aca="false">IF(B21="","",IF(AM21=0,"-",RANK(AM21,$AM$15:$AM$64,0)))</f>
        <v/>
      </c>
      <c r="AP21" s="167" t="str">
        <f aca="false">IF(E21="","",IF(E21="-","-",IF(UPPER(E21)="AB","+",VLOOKUP(E21,'විෂය තොරතුරු'!$P$24:$Q$28,2))))</f>
        <v/>
      </c>
      <c r="AQ21" s="168" t="str">
        <f aca="false">IF(F21="","",IF(F21="-","-",IF(UPPER(F21)="AB","+",VLOOKUP(F21,'විෂය තොරතුරු'!$P$24:$Q$28,2))))</f>
        <v/>
      </c>
      <c r="AR21" s="168" t="str">
        <f aca="false">IF(G21="","",IF(G21="-","-",IF(UPPER(G21)="AB","+",VLOOKUP(G21,'විෂය තොරතුරු'!$P$24:$Q$28,2))))</f>
        <v/>
      </c>
      <c r="AS21" s="168" t="str">
        <f aca="false">IF(H21="","",IF(H21="-","-",IF(UPPER(H21)="AB","+",VLOOKUP(H21,'විෂය තොරතුරු'!$P$24:$Q$28,2))))</f>
        <v/>
      </c>
      <c r="AT21" s="168" t="str">
        <f aca="false">IF(I21="","",IF(I21="-","-",IF(UPPER(I21)="AB","+",VLOOKUP(I21,'විෂය තොරතුරු'!$P$24:$Q$28,2))))</f>
        <v/>
      </c>
      <c r="AU21" s="170" t="str">
        <f aca="false">IF(J21="","",IF(J21="-","-",IF(UPPER(J21)="AB","+",VLOOKUP(J21,'විෂය තොරතුරු'!$P$24:$Q$28,2))))</f>
        <v/>
      </c>
      <c r="AV21" s="171" t="str">
        <f aca="false">IF(K21="","",IF(K21="-","-",IF(UPPER(K21)="AB","+",VLOOKUP(K21,'විෂය තොරතුරු'!$P$24:$Q$28,2))))</f>
        <v/>
      </c>
      <c r="AW21" s="168" t="str">
        <f aca="false">IF(L21="","",IF(L21="-","-",IF(UPPER(L21)="AB","+",VLOOKUP(L21,'විෂය තොරතුරු'!$P$24:$Q$28,2))))</f>
        <v/>
      </c>
      <c r="AX21" s="168" t="str">
        <f aca="false">IF(M21="","",IF(M21="-","-",IF(UPPER(M21)="AB","+",VLOOKUP(M21,'විෂය තොරතුරු'!$P$24:$Q$28,2))))</f>
        <v/>
      </c>
      <c r="AY21" s="169" t="str">
        <f aca="false">IF(N21="","",IF(N21="-","-",IF(UPPER(N21)="AB","+",VLOOKUP(N21,'විෂය තොරතුරු'!$P$24:$Q$28,2))))</f>
        <v/>
      </c>
      <c r="AZ21" s="167" t="str">
        <f aca="false">IF(O21="","",IF(O21="-","-",IF(UPPER(O21)="AB","+",VLOOKUP(O21,'විෂය තොරතුරු'!$P$24:$Q$28,2))))</f>
        <v/>
      </c>
      <c r="BA21" s="168" t="str">
        <f aca="false">IF(P21="","",IF(P21="-","-",IF(UPPER(P21)="AB","+",VLOOKUP(P21,'විෂය තොරතුරු'!$P$24:$Q$28,2))))</f>
        <v/>
      </c>
      <c r="BB21" s="168" t="str">
        <f aca="false">IF(Q21="","",IF(Q21="-","-",IF(UPPER(Q21)="AB","+",VLOOKUP(Q21,'විෂය තොරතුරු'!$P$24:$Q$28,2))))</f>
        <v/>
      </c>
      <c r="BC21" s="168" t="str">
        <f aca="false">IF(R21="","",IF(R21="-","-",IF(UPPER(R21)="AB","+",VLOOKUP(R21,'විෂය තොරතුරු'!$P$24:$Q$28,2))))</f>
        <v/>
      </c>
      <c r="BD21" s="168" t="str">
        <f aca="false">IF(S21="","",IF(S21="-","-",IF(UPPER(S21)="AB","+",VLOOKUP(S21,'විෂය තොරතුරු'!$P$24:$Q$28,2))))</f>
        <v/>
      </c>
      <c r="BE21" s="168" t="str">
        <f aca="false">IF(T21="","",IF(T21="-","-",IF(UPPER(T21)="AB","+",VLOOKUP(T21,'විෂය තොරතුරු'!$P$24:$Q$28,2))))</f>
        <v/>
      </c>
      <c r="BF21" s="168" t="str">
        <f aca="false">IF(U21="","",IF(U21="-","-",IF(UPPER(U21)="AB","+",VLOOKUP(U21,'විෂය තොරතුරු'!$P$24:$Q$28,2))))</f>
        <v/>
      </c>
      <c r="BG21" s="170" t="str">
        <f aca="false">IF(V21="","",IF(V21="-","-",IF(UPPER(V21)="AB","+",VLOOKUP(V21,'විෂය තොරතුරු'!$P$24:$Q$28,2))))</f>
        <v/>
      </c>
      <c r="BH21" s="171" t="str">
        <f aca="false">IF(W21="","",IF(W21="-","-",IF(UPPER(W21)="AB","+",VLOOKUP(W21,'විෂය තොරතුරු'!$P$24:$Q$28,2))))</f>
        <v/>
      </c>
      <c r="BI21" s="168" t="str">
        <f aca="false">IF(X21="","",IF(X21="-","-",IF(UPPER(X21)="AB","+",VLOOKUP(X21,'විෂය තොරතුරු'!$P$24:$Q$28,2))))</f>
        <v/>
      </c>
      <c r="BJ21" s="168" t="str">
        <f aca="false">IF(Y21="","",IF(Y21="-","-",IF(UPPER(Y21)="AB","+",VLOOKUP(Y21,'විෂය තොරතුරු'!$P$24:$Q$28,2))))</f>
        <v/>
      </c>
      <c r="BK21" s="168" t="str">
        <f aca="false">IF(Z21="","",IF(Z21="-","-",IF(UPPER(Z21)="AB","+",VLOOKUP(Z21,'විෂය තොරතුරු'!$P$24:$Q$28,2))))</f>
        <v/>
      </c>
      <c r="BL21" s="168" t="str">
        <f aca="false">IF(AA21="","",IF(AA21="-","-",IF(UPPER(AA21)="AB","+",VLOOKUP(AA21,'විෂය තොරතුරු'!$P$24:$Q$28,2))))</f>
        <v/>
      </c>
      <c r="BM21" s="168" t="str">
        <f aca="false">IF(AB21="","",IF(AB21="-","-",IF(UPPER(AB21)="AB","+",VLOOKUP(AB21,'විෂය තොරතුරු'!$P$24:$Q$28,2))))</f>
        <v/>
      </c>
      <c r="BN21" s="168" t="str">
        <f aca="false">IF(AC21="","",IF(AC21="-","-",IF(UPPER(AC21)="AB","+",VLOOKUP(AC21,'විෂය තොරතුරු'!$P$24:$Q$28,2))))</f>
        <v/>
      </c>
      <c r="BO21" s="169" t="str">
        <f aca="false">IF(AD21="","",IF(AD21="-","-",IF(UPPER(AD21)="AB","+",VLOOKUP(AD21,'විෂය තොරතුරු'!$P$24:$Q$28,2))))</f>
        <v/>
      </c>
      <c r="BP21" s="171" t="str">
        <f aca="false">IF(AE21="","",IF(AE21="-","-",IF(UPPER(AE21)="AB","+",VLOOKUP(AE21,'විෂය තොරතුරු'!$P$24:$Q$28,2))))</f>
        <v/>
      </c>
      <c r="BQ21" s="168" t="str">
        <f aca="false">IF(AF21="","",IF(AF21="-","-",IF(UPPER(AF21)="AB","+",VLOOKUP(AF21,'විෂය තොරතුරු'!$P$24:$Q$28,2))))</f>
        <v/>
      </c>
      <c r="BR21" s="168" t="str">
        <f aca="false">IF(AG21="","",IF(AG21="-","-",IF(UPPER(AG21)="AB","+",VLOOKUP(AG21,'විෂය තොරතුරු'!$P$24:$Q$28,2))))</f>
        <v/>
      </c>
      <c r="BS21" s="168" t="str">
        <f aca="false">IF(AH21="","",IF(AH21="-","-",IF(UPPER(AH21)="AB","+",VLOOKUP(AH21,'විෂය තොරතුරු'!$P$24:$Q$28,2))))</f>
        <v/>
      </c>
      <c r="BT21" s="168" t="str">
        <f aca="false">IF(AI21="","",IF(AI21="-","-",IF(UPPER(AI21)="AB","+",VLOOKUP(AI21,'විෂය තොරතුරු'!$P$24:$Q$28,2))))</f>
        <v/>
      </c>
      <c r="BU21" s="168" t="str">
        <f aca="false">IF(AJ21="","",IF(AJ21="-","-",IF(UPPER(AJ21)="AB","+",VLOOKUP(AJ21,'විෂය තොරතුරු'!$P$24:$Q$28,2))))</f>
        <v/>
      </c>
      <c r="BV21" s="168" t="str">
        <f aca="false">IF(AK21="","",IF(AK21="-","-",IF(UPPER(AK21)="AB","+",VLOOKUP(AK21,'විෂය තොරතුරු'!$P$24:$Q$28,2))))</f>
        <v/>
      </c>
      <c r="BW21" s="169" t="str">
        <f aca="false">IF(AL21="","",IF(AL21="-","-",IF(UPPER(AL21)="AB","+",VLOOKUP(AL21,'විෂය තොරතුරු'!$P$24:$Q$28,2))))</f>
        <v/>
      </c>
      <c r="BX21" s="171" t="str">
        <f aca="false">IF($B21="","",COUNTIF($AP21:$BW21,"A"))</f>
        <v/>
      </c>
      <c r="BY21" s="168" t="str">
        <f aca="false">IF($B21="","",COUNTIF($AP21:$BW21,"B"))</f>
        <v/>
      </c>
      <c r="BZ21" s="168" t="str">
        <f aca="false">IF($B21="","",COUNTIF($AP21:$BW21,"C"))</f>
        <v/>
      </c>
      <c r="CA21" s="168" t="str">
        <f aca="false">IF($B21="","",COUNTIF($AP21:$BW21,"S"))</f>
        <v/>
      </c>
      <c r="CB21" s="169" t="str">
        <f aca="false">IF($B21="","",COUNTIF($AP21:$BW21,"W"))</f>
        <v/>
      </c>
      <c r="CC21" s="171" t="str">
        <f aca="false">IF(B21="","",SUM(BX21:CA21))</f>
        <v/>
      </c>
      <c r="CD21" s="169" t="str">
        <f aca="false">IF(B21="","",SUM(BX21:BZ21))</f>
        <v/>
      </c>
      <c r="CE21" s="172" t="str">
        <f aca="false">IF(B21="","",IF(AND(CC21&gt;=6,CD21&gt;=3,OR(E21&gt;=35,F21&gt;=35),L21&gt;=35),"6/3 සමත්",IF(AND(CC21&gt;=5,CD21&gt;=3,OR(E21&gt;=35,F21&gt;=35,L21&gt;=35)),"5/3 සමත්",IF(AND(CC21&gt;=4,CD21&gt;=1,OR(E21&gt;=20,F21&gt;=20,L21&gt;=20)),"සමත් කළ හැකි",IF(CB21=9,"W9","අසමත් ?")))))</f>
        <v/>
      </c>
      <c r="FK21" s="173" t="n">
        <v>7</v>
      </c>
      <c r="FL21" s="161" t="s">
        <v>50</v>
      </c>
      <c r="FM21" s="161"/>
      <c r="FN21" s="161" t="str">
        <f aca="false">IF(FM21="","-",(FM21/$M$95)*100)</f>
        <v>-</v>
      </c>
      <c r="FO21" s="165" t="n">
        <v>25</v>
      </c>
      <c r="FP21" s="165"/>
      <c r="FQ21" s="165" t="n">
        <v>28</v>
      </c>
      <c r="FR21" s="165" t="s">
        <v>18</v>
      </c>
      <c r="FS21" s="165"/>
      <c r="FT21" s="165"/>
      <c r="FU21" s="165" t="n">
        <v>11</v>
      </c>
      <c r="FV21" s="165" t="n">
        <v>14</v>
      </c>
      <c r="FW21" s="165" t="n">
        <v>28</v>
      </c>
      <c r="FX21" s="165" t="n">
        <v>22</v>
      </c>
      <c r="FY21" s="165" t="s">
        <v>18</v>
      </c>
      <c r="FZ21" s="165" t="s">
        <v>18</v>
      </c>
      <c r="GA21" s="165" t="n">
        <v>34</v>
      </c>
      <c r="GB21" s="165"/>
      <c r="GC21" s="165"/>
      <c r="GD21" s="165"/>
      <c r="GE21" s="165"/>
      <c r="GF21" s="165"/>
      <c r="GG21" s="165" t="s">
        <v>18</v>
      </c>
      <c r="GH21" s="165" t="n">
        <v>46</v>
      </c>
      <c r="GI21" s="165" t="s">
        <v>18</v>
      </c>
      <c r="GJ21" s="165"/>
      <c r="GK21" s="165"/>
      <c r="GL21" s="165" t="s">
        <v>18</v>
      </c>
      <c r="GM21" s="165"/>
      <c r="GN21" s="165"/>
      <c r="GO21" s="165" t="s">
        <v>18</v>
      </c>
      <c r="GP21" s="165" t="s">
        <v>18</v>
      </c>
      <c r="GQ21" s="165"/>
      <c r="GR21" s="165" t="n">
        <v>29</v>
      </c>
      <c r="GS21" s="165"/>
      <c r="GT21" s="165"/>
      <c r="GU21" s="165"/>
      <c r="GV21" s="174"/>
      <c r="GW21" s="167" t="n">
        <f aca="false">IF(FL21="","",SUM(FO21:GV21))</f>
        <v>237</v>
      </c>
      <c r="GX21" s="168" t="n">
        <f aca="false">IF(FL21="","",GW21/9)</f>
        <v>26.3333333333333</v>
      </c>
      <c r="GY21" s="169" t="n">
        <f aca="false">IF(FL21="","",IF(GW21=0,"-",RANK(GW21,$GW$15:$GW$64,0)))</f>
        <v>19</v>
      </c>
      <c r="GZ21" s="167" t="str">
        <f aca="false">IF(FO21="","",IF(FO21="-","-",IF(UPPER(FO21)="AB","+",VLOOKUP(FO21,'විෂය තොරතුරු'!$P$24:$Q$28,2))))</f>
        <v>W</v>
      </c>
      <c r="HA21" s="168" t="str">
        <f aca="false">IF(FP21="","",IF(FP21="-","-",IF(UPPER(FP21)="AB","+",VLOOKUP(FP21,'විෂය තොරතුරු'!$P$24:$Q$28,2))))</f>
        <v/>
      </c>
      <c r="HB21" s="168" t="str">
        <f aca="false">IF(FQ21="","",IF(FQ21="-","-",IF(UPPER(FQ21)="AB","+",VLOOKUP(FQ21,'විෂය තොරතුරු'!$P$24:$Q$28,2))))</f>
        <v>W</v>
      </c>
      <c r="HC21" s="168" t="str">
        <f aca="false">IF(FR21="","",IF(FR21="-","-",IF(UPPER(FR21)="AB","+",VLOOKUP(FR21,'විෂය තොරතුරු'!$P$24:$Q$28,2))))</f>
        <v>-</v>
      </c>
      <c r="HD21" s="168" t="str">
        <f aca="false">IF(FS21="","",IF(FS21="-","-",IF(UPPER(FS21)="AB","+",VLOOKUP(FS21,'විෂය තොරතුරු'!$P$24:$Q$28,2))))</f>
        <v/>
      </c>
      <c r="HE21" s="170" t="str">
        <f aca="false">IF(FT21="","",IF(FT21="-","-",IF(UPPER(FT21)="AB","+",VLOOKUP(FT21,'විෂය තොරතුරු'!$P$24:$Q$28,2))))</f>
        <v/>
      </c>
      <c r="HF21" s="171" t="str">
        <f aca="false">IF(FU21="","",IF(FU21="-","-",IF(UPPER(FU21)="AB","+",VLOOKUP(FU21,'විෂය තොරතුරු'!$P$24:$Q$28,2))))</f>
        <v>W</v>
      </c>
      <c r="HG21" s="168" t="str">
        <f aca="false">IF(FV21="","",IF(FV21="-","-",IF(UPPER(FV21)="AB","+",VLOOKUP(FV21,'විෂය තොරතුරු'!$P$24:$Q$28,2))))</f>
        <v>W</v>
      </c>
      <c r="HH21" s="168" t="str">
        <f aca="false">IF(FW21="","",IF(FW21="-","-",IF(UPPER(FW21)="AB","+",VLOOKUP(FW21,'විෂය තොරතුරු'!$P$24:$Q$28,2))))</f>
        <v>W</v>
      </c>
      <c r="HI21" s="169" t="str">
        <f aca="false">IF(FX21="","",IF(FX21="-","-",IF(UPPER(FX21)="AB","+",VLOOKUP(FX21,'විෂය තොරතුරු'!$P$24:$Q$28,2))))</f>
        <v>W</v>
      </c>
      <c r="HJ21" s="167" t="str">
        <f aca="false">IF(FY21="","",IF(FY21="-","-",IF(UPPER(FY21)="AB","+",VLOOKUP(FY21,'විෂය තොරතුරු'!$P$24:$Q$28,2))))</f>
        <v>-</v>
      </c>
      <c r="HK21" s="168" t="str">
        <f aca="false">IF(FZ21="","",IF(FZ21="-","-",IF(UPPER(FZ21)="AB","+",VLOOKUP(FZ21,'විෂය තොරතුරු'!$P$24:$Q$28,2))))</f>
        <v>-</v>
      </c>
      <c r="HL21" s="168" t="str">
        <f aca="false">IF(GA21="","",IF(GA21="-","-",IF(UPPER(GA21)="AB","+",VLOOKUP(GA21,'විෂය තොරතුරු'!$P$24:$Q$28,2))))</f>
        <v>W</v>
      </c>
      <c r="HM21" s="168" t="str">
        <f aca="false">IF(GB21="","",IF(GB21="-","-",IF(UPPER(GB21)="AB","+",VLOOKUP(GB21,'විෂය තොරතුරු'!$P$24:$Q$28,2))))</f>
        <v/>
      </c>
      <c r="HN21" s="168" t="str">
        <f aca="false">IF(GC21="","",IF(GC21="-","-",IF(UPPER(GC21)="AB","+",VLOOKUP(GC21,'විෂය තොරතුරු'!$P$24:$Q$28,2))))</f>
        <v/>
      </c>
      <c r="HO21" s="168" t="str">
        <f aca="false">IF(GD21="","",IF(GD21="-","-",IF(UPPER(GD21)="AB","+",VLOOKUP(GD21,'විෂය තොරතුරු'!$P$24:$Q$28,2))))</f>
        <v/>
      </c>
      <c r="HP21" s="168" t="str">
        <f aca="false">IF(GE21="","",IF(GE21="-","-",IF(UPPER(GE21)="AB","+",VLOOKUP(GE21,'විෂය තොරතුරු'!$P$24:$Q$28,2))))</f>
        <v/>
      </c>
      <c r="HQ21" s="170" t="str">
        <f aca="false">IF(GF21="","",IF(GF21="-","-",IF(UPPER(GF21)="AB","+",VLOOKUP(GF21,'විෂය තොරතුරු'!$P$24:$Q$28,2))))</f>
        <v/>
      </c>
      <c r="HR21" s="171" t="str">
        <f aca="false">IF(GG21="","",IF(GG21="-","-",IF(UPPER(GG21)="AB","+",VLOOKUP(GG21,'විෂය තොරතුරු'!$P$24:$Q$28,2))))</f>
        <v>-</v>
      </c>
      <c r="HS21" s="168" t="str">
        <f aca="false">IF(GH21="","",IF(GH21="-","-",IF(UPPER(GH21)="AB","+",VLOOKUP(GH21,'විෂය තොරතුරු'!$P$24:$Q$28,2))))</f>
        <v>S</v>
      </c>
      <c r="HT21" s="168" t="str">
        <f aca="false">IF(GI21="","",IF(GI21="-","-",IF(UPPER(GI21)="AB","+",VLOOKUP(GI21,'විෂය තොරතුරු'!$P$24:$Q$28,2))))</f>
        <v>-</v>
      </c>
      <c r="HU21" s="168" t="str">
        <f aca="false">IF(GJ21="","",IF(GJ21="-","-",IF(UPPER(GJ21)="AB","+",VLOOKUP(GJ21,'විෂය තොරතුරු'!$P$24:$Q$28,2))))</f>
        <v/>
      </c>
      <c r="HV21" s="168" t="str">
        <f aca="false">IF(GK21="","",IF(GK21="-","-",IF(UPPER(GK21)="AB","+",VLOOKUP(GK21,'විෂය තොරතුරු'!$P$24:$Q$28,2))))</f>
        <v/>
      </c>
      <c r="HW21" s="168" t="str">
        <f aca="false">IF(GL21="","",IF(GL21="-","-",IF(UPPER(GL21)="AB","+",VLOOKUP(GL21,'විෂය තොරතුරු'!$P$24:$Q$28,2))))</f>
        <v>-</v>
      </c>
      <c r="HX21" s="168" t="str">
        <f aca="false">IF(GM21="","",IF(GM21="-","-",IF(UPPER(GM21)="AB","+",VLOOKUP(GM21,'විෂය තොරතුරු'!$P$24:$Q$28,2))))</f>
        <v/>
      </c>
      <c r="HY21" s="169" t="str">
        <f aca="false">IF(GN21="","",IF(GN21="-","-",IF(UPPER(GN21)="AB","+",VLOOKUP(GN21,'විෂය තොරතුරු'!$P$24:$Q$28,2))))</f>
        <v/>
      </c>
      <c r="HZ21" s="171" t="str">
        <f aca="false">IF(GO21="","",IF(GO21="-","-",IF(UPPER(GO21)="AB","+",VLOOKUP(GO21,'විෂය තොරතුරු'!$P$24:$Q$28,2))))</f>
        <v>-</v>
      </c>
      <c r="IA21" s="168" t="str">
        <f aca="false">IF(GP21="","",IF(GP21="-","-",IF(UPPER(GP21)="AB","+",VLOOKUP(GP21,'විෂය තොරතුරු'!$P$24:$Q$28,2))))</f>
        <v>-</v>
      </c>
      <c r="IB21" s="168" t="str">
        <f aca="false">IF(GQ21="","",IF(GQ21="-","-",IF(UPPER(GQ21)="AB","+",VLOOKUP(GQ21,'විෂය තොරතුරු'!$P$24:$Q$28,2))))</f>
        <v/>
      </c>
      <c r="IC21" s="168" t="str">
        <f aca="false">IF(GR21="","",IF(GR21="-","-",IF(UPPER(GR21)="AB","+",VLOOKUP(GR21,'විෂය තොරතුරු'!$P$24:$Q$28,2))))</f>
        <v>W</v>
      </c>
      <c r="ID21" s="168" t="str">
        <f aca="false">IF(GS21="","",IF(GS21="-","-",IF(UPPER(GS21)="AB","+",VLOOKUP(GS21,'විෂය තොරතුරු'!$P$24:$Q$28,2))))</f>
        <v/>
      </c>
      <c r="IE21" s="168" t="str">
        <f aca="false">IF(GT21="","",IF(GT21="-","-",IF(UPPER(GT21)="AB","+",VLOOKUP(GT21,'විෂය තොරතුරු'!$P$24:$Q$28,2))))</f>
        <v/>
      </c>
      <c r="IF21" s="168" t="str">
        <f aca="false">IF(GU21="","",IF(GU21="-","-",IF(UPPER(GU21)="AB","+",VLOOKUP(GU21,'විෂය තොරතුරු'!$P$24:$Q$28,2))))</f>
        <v/>
      </c>
      <c r="IG21" s="169" t="str">
        <f aca="false">IF(GV21="","",IF(GV21="-","-",IF(UPPER(GV21)="AB","+",VLOOKUP(GV21,'විෂය තොරතුරු'!$P$24:$Q$28,2))))</f>
        <v/>
      </c>
      <c r="IH21" s="171" t="n">
        <f aca="false">IF($FL21="","",COUNTIF($GZ21:$IG21,"A"))</f>
        <v>0</v>
      </c>
      <c r="II21" s="171" t="n">
        <f aca="false">IF($FL21="","",COUNTIF($GZ21:$IG21,"B"))</f>
        <v>0</v>
      </c>
      <c r="IJ21" s="171" t="n">
        <f aca="false">IF($FL21="","",COUNTIF($GZ21:$IG21,"C"))</f>
        <v>0</v>
      </c>
      <c r="IK21" s="171" t="n">
        <f aca="false">IF($FL21="","",COUNTIF($GZ21:$IG21,"S"))</f>
        <v>1</v>
      </c>
      <c r="IL21" s="171" t="n">
        <f aca="false">IF($FL21="","",COUNTIF($GZ21:$IG21,"W"))</f>
        <v>8</v>
      </c>
      <c r="IM21" s="171" t="n">
        <f aca="false">IF(FL21="","",SUM(IH21:IK21))</f>
        <v>1</v>
      </c>
      <c r="IN21" s="169" t="n">
        <f aca="false">IF(FL21="","",SUM(IH21:IJ21))</f>
        <v>0</v>
      </c>
      <c r="IO21" s="172" t="str">
        <f aca="false">IF(FL21="","",IF(AND(IM21&gt;=6,IN21&gt;=3,OR(FO21&gt;=35,FP21&gt;=35),FV21&gt;=35),"6/3 සමත්",IF(AND(IM21&gt;=5,IN21&gt;=3,OR(FO21&gt;=35,FP21&gt;=35,FV21&gt;=35)),"5/3 සමත්",IF(AND(IM21&gt;=4,IN21&gt;=1,OR(FO21&gt;=20,FP21&gt;=20,FV21&gt;=20)),"සමත් කළ හැකි",IF(IL21=9,"W9","අසමත් ?")))))</f>
        <v>අසමත් ?</v>
      </c>
    </row>
    <row r="22" customFormat="false" ht="13.8" hidden="false" customHeight="false" outlineLevel="0" collapsed="false">
      <c r="A22" s="160" t="n">
        <v>8</v>
      </c>
      <c r="B22" s="161"/>
      <c r="C22" s="161"/>
      <c r="D22" s="162"/>
      <c r="E22" s="183"/>
      <c r="F22" s="181"/>
      <c r="G22" s="183"/>
      <c r="H22" s="180"/>
      <c r="I22" s="180"/>
      <c r="J22" s="181"/>
      <c r="K22" s="183"/>
      <c r="L22" s="180"/>
      <c r="M22" s="180"/>
      <c r="N22" s="181"/>
      <c r="O22" s="183"/>
      <c r="P22" s="180"/>
      <c r="Q22" s="180"/>
      <c r="R22" s="180"/>
      <c r="S22" s="180"/>
      <c r="T22" s="180"/>
      <c r="U22" s="180"/>
      <c r="V22" s="181"/>
      <c r="W22" s="183"/>
      <c r="X22" s="180"/>
      <c r="Y22" s="180"/>
      <c r="Z22" s="180"/>
      <c r="AA22" s="180"/>
      <c r="AB22" s="180"/>
      <c r="AC22" s="180"/>
      <c r="AD22" s="181"/>
      <c r="AE22" s="183"/>
      <c r="AF22" s="180"/>
      <c r="AG22" s="180"/>
      <c r="AH22" s="180"/>
      <c r="AI22" s="180"/>
      <c r="AJ22" s="180"/>
      <c r="AK22" s="180"/>
      <c r="AL22" s="166"/>
      <c r="AM22" s="167" t="str">
        <f aca="false">IF(B22="","",SUM(E22:AL22))</f>
        <v/>
      </c>
      <c r="AN22" s="168" t="str">
        <f aca="false">IF(B22="","",AM22/9)</f>
        <v/>
      </c>
      <c r="AO22" s="169" t="str">
        <f aca="false">IF(B22="","",IF(AM22=0,"-",RANK(AM22,$AM$15:$AM$64,0)))</f>
        <v/>
      </c>
      <c r="AP22" s="167" t="str">
        <f aca="false">IF(E22="","",IF(E22="-","-",IF(UPPER(E22)="AB","+",VLOOKUP(E22,'විෂය තොරතුරු'!$P$24:$Q$28,2))))</f>
        <v/>
      </c>
      <c r="AQ22" s="168" t="str">
        <f aca="false">IF(F22="","",IF(F22="-","-",IF(UPPER(F22)="AB","+",VLOOKUP(F22,'විෂය තොරතුරු'!$P$24:$Q$28,2))))</f>
        <v/>
      </c>
      <c r="AR22" s="168" t="str">
        <f aca="false">IF(G22="","",IF(G22="-","-",IF(UPPER(G22)="AB","+",VLOOKUP(G22,'විෂය තොරතුරු'!$P$24:$Q$28,2))))</f>
        <v/>
      </c>
      <c r="AS22" s="168" t="str">
        <f aca="false">IF(H22="","",IF(H22="-","-",IF(UPPER(H22)="AB","+",VLOOKUP(H22,'විෂය තොරතුරු'!$P$24:$Q$28,2))))</f>
        <v/>
      </c>
      <c r="AT22" s="168" t="str">
        <f aca="false">IF(I22="","",IF(I22="-","-",IF(UPPER(I22)="AB","+",VLOOKUP(I22,'විෂය තොරතුරු'!$P$24:$Q$28,2))))</f>
        <v/>
      </c>
      <c r="AU22" s="170" t="str">
        <f aca="false">IF(J22="","",IF(J22="-","-",IF(UPPER(J22)="AB","+",VLOOKUP(J22,'විෂය තොරතුරු'!$P$24:$Q$28,2))))</f>
        <v/>
      </c>
      <c r="AV22" s="171" t="str">
        <f aca="false">IF(K22="","",IF(K22="-","-",IF(UPPER(K22)="AB","+",VLOOKUP(K22,'විෂය තොරතුරු'!$P$24:$Q$28,2))))</f>
        <v/>
      </c>
      <c r="AW22" s="168" t="str">
        <f aca="false">IF(L22="","",IF(L22="-","-",IF(UPPER(L22)="AB","+",VLOOKUP(L22,'විෂය තොරතුරු'!$P$24:$Q$28,2))))</f>
        <v/>
      </c>
      <c r="AX22" s="168" t="str">
        <f aca="false">IF(M22="","",IF(M22="-","-",IF(UPPER(M22)="AB","+",VLOOKUP(M22,'විෂය තොරතුරු'!$P$24:$Q$28,2))))</f>
        <v/>
      </c>
      <c r="AY22" s="169" t="str">
        <f aca="false">IF(N22="","",IF(N22="-","-",IF(UPPER(N22)="AB","+",VLOOKUP(N22,'විෂය තොරතුරු'!$P$24:$Q$28,2))))</f>
        <v/>
      </c>
      <c r="AZ22" s="167" t="str">
        <f aca="false">IF(O22="","",IF(O22="-","-",IF(UPPER(O22)="AB","+",VLOOKUP(O22,'විෂය තොරතුරු'!$P$24:$Q$28,2))))</f>
        <v/>
      </c>
      <c r="BA22" s="168" t="str">
        <f aca="false">IF(P22="","",IF(P22="-","-",IF(UPPER(P22)="AB","+",VLOOKUP(P22,'විෂය තොරතුරු'!$P$24:$Q$28,2))))</f>
        <v/>
      </c>
      <c r="BB22" s="168" t="str">
        <f aca="false">IF(Q22="","",IF(Q22="-","-",IF(UPPER(Q22)="AB","+",VLOOKUP(Q22,'විෂය තොරතුරු'!$P$24:$Q$28,2))))</f>
        <v/>
      </c>
      <c r="BC22" s="168" t="str">
        <f aca="false">IF(R22="","",IF(R22="-","-",IF(UPPER(R22)="AB","+",VLOOKUP(R22,'විෂය තොරතුරු'!$P$24:$Q$28,2))))</f>
        <v/>
      </c>
      <c r="BD22" s="168" t="str">
        <f aca="false">IF(S22="","",IF(S22="-","-",IF(UPPER(S22)="AB","+",VLOOKUP(S22,'විෂය තොරතුරු'!$P$24:$Q$28,2))))</f>
        <v/>
      </c>
      <c r="BE22" s="168" t="str">
        <f aca="false">IF(T22="","",IF(T22="-","-",IF(UPPER(T22)="AB","+",VLOOKUP(T22,'විෂය තොරතුරු'!$P$24:$Q$28,2))))</f>
        <v/>
      </c>
      <c r="BF22" s="168" t="str">
        <f aca="false">IF(U22="","",IF(U22="-","-",IF(UPPER(U22)="AB","+",VLOOKUP(U22,'විෂය තොරතුරු'!$P$24:$Q$28,2))))</f>
        <v/>
      </c>
      <c r="BG22" s="170" t="str">
        <f aca="false">IF(V22="","",IF(V22="-","-",IF(UPPER(V22)="AB","+",VLOOKUP(V22,'විෂය තොරතුරු'!$P$24:$Q$28,2))))</f>
        <v/>
      </c>
      <c r="BH22" s="171" t="str">
        <f aca="false">IF(W22="","",IF(W22="-","-",IF(UPPER(W22)="AB","+",VLOOKUP(W22,'විෂය තොරතුරු'!$P$24:$Q$28,2))))</f>
        <v/>
      </c>
      <c r="BI22" s="168" t="str">
        <f aca="false">IF(X22="","",IF(X22="-","-",IF(UPPER(X22)="AB","+",VLOOKUP(X22,'විෂය තොරතුරු'!$P$24:$Q$28,2))))</f>
        <v/>
      </c>
      <c r="BJ22" s="168" t="str">
        <f aca="false">IF(Y22="","",IF(Y22="-","-",IF(UPPER(Y22)="AB","+",VLOOKUP(Y22,'විෂය තොරතුරු'!$P$24:$Q$28,2))))</f>
        <v/>
      </c>
      <c r="BK22" s="168" t="str">
        <f aca="false">IF(Z22="","",IF(Z22="-","-",IF(UPPER(Z22)="AB","+",VLOOKUP(Z22,'විෂය තොරතුරු'!$P$24:$Q$28,2))))</f>
        <v/>
      </c>
      <c r="BL22" s="168" t="str">
        <f aca="false">IF(AA22="","",IF(AA22="-","-",IF(UPPER(AA22)="AB","+",VLOOKUP(AA22,'විෂය තොරතුරු'!$P$24:$Q$28,2))))</f>
        <v/>
      </c>
      <c r="BM22" s="168" t="str">
        <f aca="false">IF(AB22="","",IF(AB22="-","-",IF(UPPER(AB22)="AB","+",VLOOKUP(AB22,'විෂය තොරතුරු'!$P$24:$Q$28,2))))</f>
        <v/>
      </c>
      <c r="BN22" s="168" t="str">
        <f aca="false">IF(AC22="","",IF(AC22="-","-",IF(UPPER(AC22)="AB","+",VLOOKUP(AC22,'විෂය තොරතුරු'!$P$24:$Q$28,2))))</f>
        <v/>
      </c>
      <c r="BO22" s="169" t="str">
        <f aca="false">IF(AD22="","",IF(AD22="-","-",IF(UPPER(AD22)="AB","+",VLOOKUP(AD22,'විෂය තොරතුරු'!$P$24:$Q$28,2))))</f>
        <v/>
      </c>
      <c r="BP22" s="171" t="str">
        <f aca="false">IF(AE22="","",IF(AE22="-","-",IF(UPPER(AE22)="AB","+",VLOOKUP(AE22,'විෂය තොරතුරු'!$P$24:$Q$28,2))))</f>
        <v/>
      </c>
      <c r="BQ22" s="168" t="str">
        <f aca="false">IF(AF22="","",IF(AF22="-","-",IF(UPPER(AF22)="AB","+",VLOOKUP(AF22,'විෂය තොරතුරු'!$P$24:$Q$28,2))))</f>
        <v/>
      </c>
      <c r="BR22" s="168" t="str">
        <f aca="false">IF(AG22="","",IF(AG22="-","-",IF(UPPER(AG22)="AB","+",VLOOKUP(AG22,'විෂය තොරතුරු'!$P$24:$Q$28,2))))</f>
        <v/>
      </c>
      <c r="BS22" s="168" t="str">
        <f aca="false">IF(AH22="","",IF(AH22="-","-",IF(UPPER(AH22)="AB","+",VLOOKUP(AH22,'විෂය තොරතුරු'!$P$24:$Q$28,2))))</f>
        <v/>
      </c>
      <c r="BT22" s="168" t="str">
        <f aca="false">IF(AI22="","",IF(AI22="-","-",IF(UPPER(AI22)="AB","+",VLOOKUP(AI22,'විෂය තොරතුරු'!$P$24:$Q$28,2))))</f>
        <v/>
      </c>
      <c r="BU22" s="168" t="str">
        <f aca="false">IF(AJ22="","",IF(AJ22="-","-",IF(UPPER(AJ22)="AB","+",VLOOKUP(AJ22,'විෂය තොරතුරු'!$P$24:$Q$28,2))))</f>
        <v/>
      </c>
      <c r="BV22" s="168" t="str">
        <f aca="false">IF(AK22="","",IF(AK22="-","-",IF(UPPER(AK22)="AB","+",VLOOKUP(AK22,'විෂය තොරතුරු'!$P$24:$Q$28,2))))</f>
        <v/>
      </c>
      <c r="BW22" s="169" t="str">
        <f aca="false">IF(AL22="","",IF(AL22="-","-",IF(UPPER(AL22)="AB","+",VLOOKUP(AL22,'විෂය තොරතුරු'!$P$24:$Q$28,2))))</f>
        <v/>
      </c>
      <c r="BX22" s="171" t="str">
        <f aca="false">IF($B22="","",COUNTIF($AP22:$BW22,"A"))</f>
        <v/>
      </c>
      <c r="BY22" s="168" t="str">
        <f aca="false">IF($B22="","",COUNTIF($AP22:$BW22,"B"))</f>
        <v/>
      </c>
      <c r="BZ22" s="168" t="str">
        <f aca="false">IF($B22="","",COUNTIF($AP22:$BW22,"C"))</f>
        <v/>
      </c>
      <c r="CA22" s="168" t="str">
        <f aca="false">IF($B22="","",COUNTIF($AP22:$BW22,"S"))</f>
        <v/>
      </c>
      <c r="CB22" s="169" t="str">
        <f aca="false">IF($B22="","",COUNTIF($AP22:$BW22,"W"))</f>
        <v/>
      </c>
      <c r="CC22" s="171" t="str">
        <f aca="false">IF(B22="","",SUM(BX22:CA22))</f>
        <v/>
      </c>
      <c r="CD22" s="169" t="str">
        <f aca="false">IF(B22="","",SUM(BX22:BZ22))</f>
        <v/>
      </c>
      <c r="CE22" s="172" t="str">
        <f aca="false">IF(B22="","",IF(AND(CC22&gt;=6,CD22&gt;=3,OR(E22&gt;=35,F22&gt;=35),L22&gt;=35),"6/3 සමත්",IF(AND(CC22&gt;=5,CD22&gt;=3,OR(E22&gt;=35,F22&gt;=35,L22&gt;=35)),"5/3 සමත්",IF(AND(CC22&gt;=4,CD22&gt;=1,OR(E22&gt;=20,F22&gt;=20,L22&gt;=20)),"සමත් කළ හැකි",IF(CB22=9,"W9","අසමත් ?")))))</f>
        <v/>
      </c>
      <c r="FK22" s="173" t="n">
        <v>8</v>
      </c>
      <c r="FL22" s="161" t="s">
        <v>51</v>
      </c>
      <c r="FM22" s="161"/>
      <c r="FN22" s="161" t="str">
        <f aca="false">IF(FM22="","-",(FM22/$M$95)*100)</f>
        <v>-</v>
      </c>
      <c r="FO22" s="165" t="n">
        <v>45</v>
      </c>
      <c r="FP22" s="165"/>
      <c r="FQ22" s="165" t="n">
        <v>35</v>
      </c>
      <c r="FR22" s="165" t="s">
        <v>18</v>
      </c>
      <c r="FS22" s="165"/>
      <c r="FT22" s="165"/>
      <c r="FU22" s="165" t="n">
        <v>7</v>
      </c>
      <c r="FV22" s="165" t="s">
        <v>52</v>
      </c>
      <c r="FW22" s="165" t="n">
        <v>58</v>
      </c>
      <c r="FX22" s="165" t="n">
        <v>65</v>
      </c>
      <c r="FY22" s="165" t="s">
        <v>18</v>
      </c>
      <c r="FZ22" s="165" t="s">
        <v>18</v>
      </c>
      <c r="GA22" s="165" t="n">
        <v>55</v>
      </c>
      <c r="GB22" s="165"/>
      <c r="GC22" s="165"/>
      <c r="GD22" s="165"/>
      <c r="GE22" s="165"/>
      <c r="GF22" s="165"/>
      <c r="GG22" s="165" t="s">
        <v>18</v>
      </c>
      <c r="GH22" s="165" t="s">
        <v>18</v>
      </c>
      <c r="GI22" s="165" t="s">
        <v>18</v>
      </c>
      <c r="GJ22" s="165"/>
      <c r="GK22" s="165"/>
      <c r="GL22" s="165" t="s">
        <v>18</v>
      </c>
      <c r="GM22" s="165"/>
      <c r="GN22" s="165"/>
      <c r="GO22" s="165" t="s">
        <v>18</v>
      </c>
      <c r="GP22" s="165" t="s">
        <v>18</v>
      </c>
      <c r="GQ22" s="165"/>
      <c r="GR22" s="165" t="s">
        <v>18</v>
      </c>
      <c r="GS22" s="165"/>
      <c r="GT22" s="165"/>
      <c r="GU22" s="165"/>
      <c r="GV22" s="174"/>
      <c r="GW22" s="167" t="n">
        <f aca="false">IF(FL22="","",SUM(FO22:GV22))</f>
        <v>265</v>
      </c>
      <c r="GX22" s="168" t="n">
        <f aca="false">IF(FL22="","",GW22/9)</f>
        <v>29.4444444444444</v>
      </c>
      <c r="GY22" s="169" t="n">
        <f aca="false">IF(FL22="","",IF(GW22=0,"-",RANK(GW22,$GW$15:$GW$64,0)))</f>
        <v>16</v>
      </c>
      <c r="GZ22" s="167" t="str">
        <f aca="false">IF(FO22="","",IF(FO22="-","-",IF(UPPER(FO22)="AB","+",VLOOKUP(FO22,'විෂය තොරතුරු'!$P$24:$Q$28,2))))</f>
        <v>S</v>
      </c>
      <c r="HA22" s="168" t="str">
        <f aca="false">IF(FP22="","",IF(FP22="-","-",IF(UPPER(FP22)="AB","+",VLOOKUP(FP22,'විෂය තොරතුරු'!$P$24:$Q$28,2))))</f>
        <v/>
      </c>
      <c r="HB22" s="168" t="str">
        <f aca="false">IF(FQ22="","",IF(FQ22="-","-",IF(UPPER(FQ22)="AB","+",VLOOKUP(FQ22,'විෂය තොරතුරු'!$P$24:$Q$28,2))))</f>
        <v>S</v>
      </c>
      <c r="HC22" s="168" t="str">
        <f aca="false">IF(FR22="","",IF(FR22="-","-",IF(UPPER(FR22)="AB","+",VLOOKUP(FR22,'විෂය තොරතුරු'!$P$24:$Q$28,2))))</f>
        <v>-</v>
      </c>
      <c r="HD22" s="168" t="str">
        <f aca="false">IF(FS22="","",IF(FS22="-","-",IF(UPPER(FS22)="AB","+",VLOOKUP(FS22,'විෂය තොරතුරු'!$P$24:$Q$28,2))))</f>
        <v/>
      </c>
      <c r="HE22" s="170" t="str">
        <f aca="false">IF(FT22="","",IF(FT22="-","-",IF(UPPER(FT22)="AB","+",VLOOKUP(FT22,'විෂය තොරතුරු'!$P$24:$Q$28,2))))</f>
        <v/>
      </c>
      <c r="HF22" s="171" t="str">
        <f aca="false">IF(FU22="","",IF(FU22="-","-",IF(UPPER(FU22)="AB","+",VLOOKUP(FU22,'විෂය තොරතුරු'!$P$24:$Q$28,2))))</f>
        <v>W</v>
      </c>
      <c r="HG22" s="168" t="str">
        <f aca="false">IF(FV22="","",IF(FV22="-","-",IF(UPPER(FV22)="AB","+",VLOOKUP(FV22,'විෂය තොරතුරු'!$P$24:$Q$28,2))))</f>
        <v>+</v>
      </c>
      <c r="HH22" s="168" t="str">
        <f aca="false">IF(FW22="","",IF(FW22="-","-",IF(UPPER(FW22)="AB","+",VLOOKUP(FW22,'විෂය තොරතුරු'!$P$24:$Q$28,2))))</f>
        <v>C</v>
      </c>
      <c r="HI22" s="169" t="str">
        <f aca="false">IF(FX22="","",IF(FX22="-","-",IF(UPPER(FX22)="AB","+",VLOOKUP(FX22,'විෂය තොරතුරු'!$P$24:$Q$28,2))))</f>
        <v>B</v>
      </c>
      <c r="HJ22" s="167" t="str">
        <f aca="false">IF(FY22="","",IF(FY22="-","-",IF(UPPER(FY22)="AB","+",VLOOKUP(FY22,'විෂය තොරතුරු'!$P$24:$Q$28,2))))</f>
        <v>-</v>
      </c>
      <c r="HK22" s="168" t="str">
        <f aca="false">IF(FZ22="","",IF(FZ22="-","-",IF(UPPER(FZ22)="AB","+",VLOOKUP(FZ22,'විෂය තොරතුරු'!$P$24:$Q$28,2))))</f>
        <v>-</v>
      </c>
      <c r="HL22" s="168" t="str">
        <f aca="false">IF(GA22="","",IF(GA22="-","-",IF(UPPER(GA22)="AB","+",VLOOKUP(GA22,'විෂය තොරතුරු'!$P$24:$Q$28,2))))</f>
        <v>C</v>
      </c>
      <c r="HM22" s="168" t="str">
        <f aca="false">IF(GB22="","",IF(GB22="-","-",IF(UPPER(GB22)="AB","+",VLOOKUP(GB22,'විෂය තොරතුරු'!$P$24:$Q$28,2))))</f>
        <v/>
      </c>
      <c r="HN22" s="168" t="str">
        <f aca="false">IF(GC22="","",IF(GC22="-","-",IF(UPPER(GC22)="AB","+",VLOOKUP(GC22,'විෂය තොරතුරු'!$P$24:$Q$28,2))))</f>
        <v/>
      </c>
      <c r="HO22" s="168" t="str">
        <f aca="false">IF(GD22="","",IF(GD22="-","-",IF(UPPER(GD22)="AB","+",VLOOKUP(GD22,'විෂය තොරතුරු'!$P$24:$Q$28,2))))</f>
        <v/>
      </c>
      <c r="HP22" s="168" t="str">
        <f aca="false">IF(GE22="","",IF(GE22="-","-",IF(UPPER(GE22)="AB","+",VLOOKUP(GE22,'විෂය තොරතුරු'!$P$24:$Q$28,2))))</f>
        <v/>
      </c>
      <c r="HQ22" s="170" t="str">
        <f aca="false">IF(GF22="","",IF(GF22="-","-",IF(UPPER(GF22)="AB","+",VLOOKUP(GF22,'විෂය තොරතුරු'!$P$24:$Q$28,2))))</f>
        <v/>
      </c>
      <c r="HR22" s="171" t="str">
        <f aca="false">IF(GG22="","",IF(GG22="-","-",IF(UPPER(GG22)="AB","+",VLOOKUP(GG22,'විෂය තොරතුරු'!$P$24:$Q$28,2))))</f>
        <v>-</v>
      </c>
      <c r="HS22" s="168" t="str">
        <f aca="false">IF(GH22="","",IF(GH22="-","-",IF(UPPER(GH22)="AB","+",VLOOKUP(GH22,'විෂය තොරතුරු'!$P$24:$Q$28,2))))</f>
        <v>-</v>
      </c>
      <c r="HT22" s="168" t="str">
        <f aca="false">IF(GI22="","",IF(GI22="-","-",IF(UPPER(GI22)="AB","+",VLOOKUP(GI22,'විෂය තොරතුරු'!$P$24:$Q$28,2))))</f>
        <v>-</v>
      </c>
      <c r="HU22" s="168" t="str">
        <f aca="false">IF(GJ22="","",IF(GJ22="-","-",IF(UPPER(GJ22)="AB","+",VLOOKUP(GJ22,'විෂය තොරතුරු'!$P$24:$Q$28,2))))</f>
        <v/>
      </c>
      <c r="HV22" s="168" t="str">
        <f aca="false">IF(GK22="","",IF(GK22="-","-",IF(UPPER(GK22)="AB","+",VLOOKUP(GK22,'විෂය තොරතුරු'!$P$24:$Q$28,2))))</f>
        <v/>
      </c>
      <c r="HW22" s="168" t="str">
        <f aca="false">IF(GL22="","",IF(GL22="-","-",IF(UPPER(GL22)="AB","+",VLOOKUP(GL22,'විෂය තොරතුරු'!$P$24:$Q$28,2))))</f>
        <v>-</v>
      </c>
      <c r="HX22" s="168" t="str">
        <f aca="false">IF(GM22="","",IF(GM22="-","-",IF(UPPER(GM22)="AB","+",VLOOKUP(GM22,'විෂය තොරතුරු'!$P$24:$Q$28,2))))</f>
        <v/>
      </c>
      <c r="HY22" s="169" t="str">
        <f aca="false">IF(GN22="","",IF(GN22="-","-",IF(UPPER(GN22)="AB","+",VLOOKUP(GN22,'විෂය තොරතුරු'!$P$24:$Q$28,2))))</f>
        <v/>
      </c>
      <c r="HZ22" s="171" t="str">
        <f aca="false">IF(GO22="","",IF(GO22="-","-",IF(UPPER(GO22)="AB","+",VLOOKUP(GO22,'විෂය තොරතුරු'!$P$24:$Q$28,2))))</f>
        <v>-</v>
      </c>
      <c r="IA22" s="168" t="str">
        <f aca="false">IF(GP22="","",IF(GP22="-","-",IF(UPPER(GP22)="AB","+",VLOOKUP(GP22,'විෂය තොරතුරු'!$P$24:$Q$28,2))))</f>
        <v>-</v>
      </c>
      <c r="IB22" s="168" t="str">
        <f aca="false">IF(GQ22="","",IF(GQ22="-","-",IF(UPPER(GQ22)="AB","+",VLOOKUP(GQ22,'විෂය තොරතුරු'!$P$24:$Q$28,2))))</f>
        <v/>
      </c>
      <c r="IC22" s="168" t="str">
        <f aca="false">IF(GR22="","",IF(GR22="-","-",IF(UPPER(GR22)="AB","+",VLOOKUP(GR22,'විෂය තොරතුරු'!$P$24:$Q$28,2))))</f>
        <v>-</v>
      </c>
      <c r="ID22" s="168" t="str">
        <f aca="false">IF(GS22="","",IF(GS22="-","-",IF(UPPER(GS22)="AB","+",VLOOKUP(GS22,'විෂය තොරතුරු'!$P$24:$Q$28,2))))</f>
        <v/>
      </c>
      <c r="IE22" s="168" t="str">
        <f aca="false">IF(GT22="","",IF(GT22="-","-",IF(UPPER(GT22)="AB","+",VLOOKUP(GT22,'විෂය තොරතුරු'!$P$24:$Q$28,2))))</f>
        <v/>
      </c>
      <c r="IF22" s="168" t="str">
        <f aca="false">IF(GU22="","",IF(GU22="-","-",IF(UPPER(GU22)="AB","+",VLOOKUP(GU22,'විෂය තොරතුරු'!$P$24:$Q$28,2))))</f>
        <v/>
      </c>
      <c r="IG22" s="169" t="str">
        <f aca="false">IF(GV22="","",IF(GV22="-","-",IF(UPPER(GV22)="AB","+",VLOOKUP(GV22,'විෂය තොරතුරු'!$P$24:$Q$28,2))))</f>
        <v/>
      </c>
      <c r="IH22" s="171" t="n">
        <f aca="false">IF($FL22="","",COUNTIF($GZ22:$IG22,"A"))</f>
        <v>0</v>
      </c>
      <c r="II22" s="171" t="n">
        <f aca="false">IF($FL22="","",COUNTIF($GZ22:$IG22,"B"))</f>
        <v>1</v>
      </c>
      <c r="IJ22" s="171" t="n">
        <f aca="false">IF($FL22="","",COUNTIF($GZ22:$IG22,"C"))</f>
        <v>2</v>
      </c>
      <c r="IK22" s="171" t="n">
        <f aca="false">IF($FL22="","",COUNTIF($GZ22:$IG22,"S"))</f>
        <v>2</v>
      </c>
      <c r="IL22" s="171" t="n">
        <f aca="false">IF($FL22="","",COUNTIF($GZ22:$IG22,"W"))</f>
        <v>1</v>
      </c>
      <c r="IM22" s="171" t="n">
        <f aca="false">IF(FL22="","",SUM(IH22:IK22))</f>
        <v>5</v>
      </c>
      <c r="IN22" s="169" t="n">
        <f aca="false">IF(FL22="","",SUM(IH22:IJ22))</f>
        <v>3</v>
      </c>
      <c r="IO22" s="172" t="str">
        <f aca="false">IF(FL22="","",IF(AND(IM22&gt;=6,IN22&gt;=3,OR(FO22&gt;=35,FP22&gt;=35),FV22&gt;=35),"6/3 සමත්",IF(AND(IM22&gt;=5,IN22&gt;=3,OR(FO22&gt;=35,FP22&gt;=35,FV22&gt;=35)),"5/3 සමත්",IF(AND(IM22&gt;=4,IN22&gt;=1,OR(FO22&gt;=20,FP22&gt;=20,FV22&gt;=20)),"සමත් කළ හැකි",IF(IL22=9,"W9","අසමත් ?")))))</f>
        <v>5/3 සමත්</v>
      </c>
    </row>
    <row r="23" customFormat="false" ht="13.8" hidden="false" customHeight="false" outlineLevel="0" collapsed="false">
      <c r="A23" s="160" t="n">
        <v>9</v>
      </c>
      <c r="B23" s="161"/>
      <c r="C23" s="161"/>
      <c r="D23" s="162"/>
      <c r="E23" s="183"/>
      <c r="F23" s="181"/>
      <c r="G23" s="183"/>
      <c r="H23" s="180"/>
      <c r="I23" s="180"/>
      <c r="J23" s="181"/>
      <c r="K23" s="183"/>
      <c r="L23" s="180"/>
      <c r="M23" s="180"/>
      <c r="N23" s="181"/>
      <c r="O23" s="183"/>
      <c r="P23" s="180"/>
      <c r="Q23" s="180"/>
      <c r="R23" s="180"/>
      <c r="S23" s="180"/>
      <c r="T23" s="180"/>
      <c r="U23" s="180"/>
      <c r="V23" s="181"/>
      <c r="W23" s="183"/>
      <c r="X23" s="180"/>
      <c r="Y23" s="180"/>
      <c r="Z23" s="180"/>
      <c r="AA23" s="180"/>
      <c r="AB23" s="180"/>
      <c r="AC23" s="180"/>
      <c r="AD23" s="181"/>
      <c r="AE23" s="183"/>
      <c r="AF23" s="180"/>
      <c r="AG23" s="180"/>
      <c r="AH23" s="180"/>
      <c r="AI23" s="180"/>
      <c r="AJ23" s="180"/>
      <c r="AK23" s="180"/>
      <c r="AL23" s="166"/>
      <c r="AM23" s="167" t="str">
        <f aca="false">IF(B23="","",SUM(E23:AL23))</f>
        <v/>
      </c>
      <c r="AN23" s="168" t="str">
        <f aca="false">IF(B23="","",AM23/9)</f>
        <v/>
      </c>
      <c r="AO23" s="169" t="str">
        <f aca="false">IF(B23="","",IF(AM23=0,"-",RANK(AM23,$AM$15:$AM$64,0)))</f>
        <v/>
      </c>
      <c r="AP23" s="167" t="str">
        <f aca="false">IF(E23="","",IF(E23="-","-",IF(UPPER(E23)="AB","+",VLOOKUP(E23,'විෂය තොරතුරු'!$P$24:$Q$28,2))))</f>
        <v/>
      </c>
      <c r="AQ23" s="168" t="str">
        <f aca="false">IF(F23="","",IF(F23="-","-",IF(UPPER(F23)="AB","+",VLOOKUP(F23,'විෂය තොරතුරු'!$P$24:$Q$28,2))))</f>
        <v/>
      </c>
      <c r="AR23" s="168" t="str">
        <f aca="false">IF(G23="","",IF(G23="-","-",IF(UPPER(G23)="AB","+",VLOOKUP(G23,'විෂය තොරතුරු'!$P$24:$Q$28,2))))</f>
        <v/>
      </c>
      <c r="AS23" s="168" t="str">
        <f aca="false">IF(H23="","",IF(H23="-","-",IF(UPPER(H23)="AB","+",VLOOKUP(H23,'විෂය තොරතුරු'!$P$24:$Q$28,2))))</f>
        <v/>
      </c>
      <c r="AT23" s="168" t="str">
        <f aca="false">IF(I23="","",IF(I23="-","-",IF(UPPER(I23)="AB","+",VLOOKUP(I23,'විෂය තොරතුරු'!$P$24:$Q$28,2))))</f>
        <v/>
      </c>
      <c r="AU23" s="170" t="str">
        <f aca="false">IF(J23="","",IF(J23="-","-",IF(UPPER(J23)="AB","+",VLOOKUP(J23,'විෂය තොරතුරු'!$P$24:$Q$28,2))))</f>
        <v/>
      </c>
      <c r="AV23" s="171" t="str">
        <f aca="false">IF(K23="","",IF(K23="-","-",IF(UPPER(K23)="AB","+",VLOOKUP(K23,'විෂය තොරතුරු'!$P$24:$Q$28,2))))</f>
        <v/>
      </c>
      <c r="AW23" s="168" t="str">
        <f aca="false">IF(L23="","",IF(L23="-","-",IF(UPPER(L23)="AB","+",VLOOKUP(L23,'විෂය තොරතුරු'!$P$24:$Q$28,2))))</f>
        <v/>
      </c>
      <c r="AX23" s="168" t="str">
        <f aca="false">IF(M23="","",IF(M23="-","-",IF(UPPER(M23)="AB","+",VLOOKUP(M23,'විෂය තොරතුරු'!$P$24:$Q$28,2))))</f>
        <v/>
      </c>
      <c r="AY23" s="169" t="str">
        <f aca="false">IF(N23="","",IF(N23="-","-",IF(UPPER(N23)="AB","+",VLOOKUP(N23,'විෂය තොරතුරු'!$P$24:$Q$28,2))))</f>
        <v/>
      </c>
      <c r="AZ23" s="167" t="str">
        <f aca="false">IF(O23="","",IF(O23="-","-",IF(UPPER(O23)="AB","+",VLOOKUP(O23,'විෂය තොරතුරු'!$P$24:$Q$28,2))))</f>
        <v/>
      </c>
      <c r="BA23" s="168" t="str">
        <f aca="false">IF(P23="","",IF(P23="-","-",IF(UPPER(P23)="AB","+",VLOOKUP(P23,'විෂය තොරතුරු'!$P$24:$Q$28,2))))</f>
        <v/>
      </c>
      <c r="BB23" s="168" t="str">
        <f aca="false">IF(Q23="","",IF(Q23="-","-",IF(UPPER(Q23)="AB","+",VLOOKUP(Q23,'විෂය තොරතුරු'!$P$24:$Q$28,2))))</f>
        <v/>
      </c>
      <c r="BC23" s="168" t="str">
        <f aca="false">IF(R23="","",IF(R23="-","-",IF(UPPER(R23)="AB","+",VLOOKUP(R23,'විෂය තොරතුරු'!$P$24:$Q$28,2))))</f>
        <v/>
      </c>
      <c r="BD23" s="168" t="str">
        <f aca="false">IF(S23="","",IF(S23="-","-",IF(UPPER(S23)="AB","+",VLOOKUP(S23,'විෂය තොරතුරු'!$P$24:$Q$28,2))))</f>
        <v/>
      </c>
      <c r="BE23" s="168" t="str">
        <f aca="false">IF(T23="","",IF(T23="-","-",IF(UPPER(T23)="AB","+",VLOOKUP(T23,'විෂය තොරතුරු'!$P$24:$Q$28,2))))</f>
        <v/>
      </c>
      <c r="BF23" s="168" t="str">
        <f aca="false">IF(U23="","",IF(U23="-","-",IF(UPPER(U23)="AB","+",VLOOKUP(U23,'විෂය තොරතුරු'!$P$24:$Q$28,2))))</f>
        <v/>
      </c>
      <c r="BG23" s="170" t="str">
        <f aca="false">IF(V23="","",IF(V23="-","-",IF(UPPER(V23)="AB","+",VLOOKUP(V23,'විෂය තොරතුරු'!$P$24:$Q$28,2))))</f>
        <v/>
      </c>
      <c r="BH23" s="171" t="str">
        <f aca="false">IF(W23="","",IF(W23="-","-",IF(UPPER(W23)="AB","+",VLOOKUP(W23,'විෂය තොරතුරු'!$P$24:$Q$28,2))))</f>
        <v/>
      </c>
      <c r="BI23" s="168" t="str">
        <f aca="false">IF(X23="","",IF(X23="-","-",IF(UPPER(X23)="AB","+",VLOOKUP(X23,'විෂය තොරතුරු'!$P$24:$Q$28,2))))</f>
        <v/>
      </c>
      <c r="BJ23" s="168" t="str">
        <f aca="false">IF(Y23="","",IF(Y23="-","-",IF(UPPER(Y23)="AB","+",VLOOKUP(Y23,'විෂය තොරතුරු'!$P$24:$Q$28,2))))</f>
        <v/>
      </c>
      <c r="BK23" s="168" t="str">
        <f aca="false">IF(Z23="","",IF(Z23="-","-",IF(UPPER(Z23)="AB","+",VLOOKUP(Z23,'විෂය තොරතුරු'!$P$24:$Q$28,2))))</f>
        <v/>
      </c>
      <c r="BL23" s="168" t="str">
        <f aca="false">IF(AA23="","",IF(AA23="-","-",IF(UPPER(AA23)="AB","+",VLOOKUP(AA23,'විෂය තොරතුරු'!$P$24:$Q$28,2))))</f>
        <v/>
      </c>
      <c r="BM23" s="168" t="str">
        <f aca="false">IF(AB23="","",IF(AB23="-","-",IF(UPPER(AB23)="AB","+",VLOOKUP(AB23,'විෂය තොරතුරු'!$P$24:$Q$28,2))))</f>
        <v/>
      </c>
      <c r="BN23" s="168" t="str">
        <f aca="false">IF(AC23="","",IF(AC23="-","-",IF(UPPER(AC23)="AB","+",VLOOKUP(AC23,'විෂය තොරතුරු'!$P$24:$Q$28,2))))</f>
        <v/>
      </c>
      <c r="BO23" s="169" t="str">
        <f aca="false">IF(AD23="","",IF(AD23="-","-",IF(UPPER(AD23)="AB","+",VLOOKUP(AD23,'විෂය තොරතුරු'!$P$24:$Q$28,2))))</f>
        <v/>
      </c>
      <c r="BP23" s="171" t="str">
        <f aca="false">IF(AE23="","",IF(AE23="-","-",IF(UPPER(AE23)="AB","+",VLOOKUP(AE23,'විෂය තොරතුරු'!$P$24:$Q$28,2))))</f>
        <v/>
      </c>
      <c r="BQ23" s="168" t="str">
        <f aca="false">IF(AF23="","",IF(AF23="-","-",IF(UPPER(AF23)="AB","+",VLOOKUP(AF23,'විෂය තොරතුරු'!$P$24:$Q$28,2))))</f>
        <v/>
      </c>
      <c r="BR23" s="168" t="str">
        <f aca="false">IF(AG23="","",IF(AG23="-","-",IF(UPPER(AG23)="AB","+",VLOOKUP(AG23,'විෂය තොරතුරු'!$P$24:$Q$28,2))))</f>
        <v/>
      </c>
      <c r="BS23" s="168" t="str">
        <f aca="false">IF(AH23="","",IF(AH23="-","-",IF(UPPER(AH23)="AB","+",VLOOKUP(AH23,'විෂය තොරතුරු'!$P$24:$Q$28,2))))</f>
        <v/>
      </c>
      <c r="BT23" s="168" t="str">
        <f aca="false">IF(AI23="","",IF(AI23="-","-",IF(UPPER(AI23)="AB","+",VLOOKUP(AI23,'විෂය තොරතුරු'!$P$24:$Q$28,2))))</f>
        <v/>
      </c>
      <c r="BU23" s="168" t="str">
        <f aca="false">IF(AJ23="","",IF(AJ23="-","-",IF(UPPER(AJ23)="AB","+",VLOOKUP(AJ23,'විෂය තොරතුරු'!$P$24:$Q$28,2))))</f>
        <v/>
      </c>
      <c r="BV23" s="168" t="str">
        <f aca="false">IF(AK23="","",IF(AK23="-","-",IF(UPPER(AK23)="AB","+",VLOOKUP(AK23,'විෂය තොරතුරු'!$P$24:$Q$28,2))))</f>
        <v/>
      </c>
      <c r="BW23" s="169" t="str">
        <f aca="false">IF(AL23="","",IF(AL23="-","-",IF(UPPER(AL23)="AB","+",VLOOKUP(AL23,'විෂය තොරතුරු'!$P$24:$Q$28,2))))</f>
        <v/>
      </c>
      <c r="BX23" s="171" t="str">
        <f aca="false">IF($B23="","",COUNTIF($AP23:$BW23,"A"))</f>
        <v/>
      </c>
      <c r="BY23" s="168" t="str">
        <f aca="false">IF($B23="","",COUNTIF($AP23:$BW23,"B"))</f>
        <v/>
      </c>
      <c r="BZ23" s="168" t="str">
        <f aca="false">IF($B23="","",COUNTIF($AP23:$BW23,"C"))</f>
        <v/>
      </c>
      <c r="CA23" s="168" t="str">
        <f aca="false">IF($B23="","",COUNTIF($AP23:$BW23,"S"))</f>
        <v/>
      </c>
      <c r="CB23" s="169" t="str">
        <f aca="false">IF($B23="","",COUNTIF($AP23:$BW23,"W"))</f>
        <v/>
      </c>
      <c r="CC23" s="171" t="str">
        <f aca="false">IF(B23="","",SUM(BX23:CA23))</f>
        <v/>
      </c>
      <c r="CD23" s="169" t="str">
        <f aca="false">IF(B23="","",SUM(BX23:BZ23))</f>
        <v/>
      </c>
      <c r="CE23" s="172" t="str">
        <f aca="false">IF(B23="","",IF(AND(CC23&gt;=6,CD23&gt;=3,OR(E23&gt;=35,F23&gt;=35),L23&gt;=35),"6/3 සමත්",IF(AND(CC23&gt;=5,CD23&gt;=3,OR(E23&gt;=35,F23&gt;=35,L23&gt;=35)),"5/3 සමත්",IF(AND(CC23&gt;=4,CD23&gt;=1,OR(E23&gt;=20,F23&gt;=20,L23&gt;=20)),"සමත් කළ හැකි",IF(CB23=9,"W9","අසමත් ?")))))</f>
        <v/>
      </c>
      <c r="FK23" s="173" t="n">
        <v>9</v>
      </c>
      <c r="FL23" s="161" t="s">
        <v>53</v>
      </c>
      <c r="FM23" s="161"/>
      <c r="FN23" s="161" t="str">
        <f aca="false">IF(FM23="","-",(FM23/$M$95)*100)</f>
        <v>-</v>
      </c>
      <c r="FO23" s="165" t="n">
        <v>32</v>
      </c>
      <c r="FP23" s="165"/>
      <c r="FQ23" s="165" t="n">
        <v>30</v>
      </c>
      <c r="FR23" s="165" t="s">
        <v>18</v>
      </c>
      <c r="FS23" s="165"/>
      <c r="FT23" s="165"/>
      <c r="FU23" s="165" t="n">
        <v>3</v>
      </c>
      <c r="FV23" s="165" t="n">
        <v>13</v>
      </c>
      <c r="FW23" s="165" t="n">
        <v>5</v>
      </c>
      <c r="FX23" s="165" t="n">
        <v>22</v>
      </c>
      <c r="FY23" s="165" t="s">
        <v>18</v>
      </c>
      <c r="FZ23" s="165" t="s">
        <v>18</v>
      </c>
      <c r="GA23" s="165" t="n">
        <v>14</v>
      </c>
      <c r="GB23" s="165"/>
      <c r="GC23" s="165"/>
      <c r="GD23" s="165"/>
      <c r="GE23" s="165"/>
      <c r="GF23" s="165"/>
      <c r="GG23" s="165" t="n">
        <v>52</v>
      </c>
      <c r="GH23" s="165" t="s">
        <v>18</v>
      </c>
      <c r="GI23" s="165" t="s">
        <v>18</v>
      </c>
      <c r="GJ23" s="165"/>
      <c r="GK23" s="165"/>
      <c r="GL23" s="165" t="n">
        <v>14</v>
      </c>
      <c r="GM23" s="165"/>
      <c r="GN23" s="165"/>
      <c r="GO23" s="165" t="s">
        <v>18</v>
      </c>
      <c r="GP23" s="165" t="s">
        <v>18</v>
      </c>
      <c r="GQ23" s="165"/>
      <c r="GR23" s="165" t="s">
        <v>18</v>
      </c>
      <c r="GS23" s="165"/>
      <c r="GT23" s="165"/>
      <c r="GU23" s="165"/>
      <c r="GV23" s="174"/>
      <c r="GW23" s="167" t="n">
        <f aca="false">IF(FL23="","",SUM(FO23:GV23))</f>
        <v>185</v>
      </c>
      <c r="GX23" s="168" t="n">
        <f aca="false">IF(FL23="","",GW23/9)</f>
        <v>20.5555555555556</v>
      </c>
      <c r="GY23" s="169" t="n">
        <f aca="false">IF(FL23="","",IF(GW23=0,"-",RANK(GW23,$GW$15:$GW$64,0)))</f>
        <v>35</v>
      </c>
      <c r="GZ23" s="167" t="str">
        <f aca="false">IF(FO23="","",IF(FO23="-","-",IF(UPPER(FO23)="AB","+",VLOOKUP(FO23,'විෂය තොරතුරු'!$P$24:$Q$28,2))))</f>
        <v>W</v>
      </c>
      <c r="HA23" s="168" t="str">
        <f aca="false">IF(FP23="","",IF(FP23="-","-",IF(UPPER(FP23)="AB","+",VLOOKUP(FP23,'විෂය තොරතුරු'!$P$24:$Q$28,2))))</f>
        <v/>
      </c>
      <c r="HB23" s="168" t="str">
        <f aca="false">IF(FQ23="","",IF(FQ23="-","-",IF(UPPER(FQ23)="AB","+",VLOOKUP(FQ23,'විෂය තොරතුරු'!$P$24:$Q$28,2))))</f>
        <v>W</v>
      </c>
      <c r="HC23" s="168" t="str">
        <f aca="false">IF(FR23="","",IF(FR23="-","-",IF(UPPER(FR23)="AB","+",VLOOKUP(FR23,'විෂය තොරතුරු'!$P$24:$Q$28,2))))</f>
        <v>-</v>
      </c>
      <c r="HD23" s="168" t="str">
        <f aca="false">IF(FS23="","",IF(FS23="-","-",IF(UPPER(FS23)="AB","+",VLOOKUP(FS23,'විෂය තොරතුරු'!$P$24:$Q$28,2))))</f>
        <v/>
      </c>
      <c r="HE23" s="170" t="str">
        <f aca="false">IF(FT23="","",IF(FT23="-","-",IF(UPPER(FT23)="AB","+",VLOOKUP(FT23,'විෂය තොරතුරු'!$P$24:$Q$28,2))))</f>
        <v/>
      </c>
      <c r="HF23" s="171" t="str">
        <f aca="false">IF(FU23="","",IF(FU23="-","-",IF(UPPER(FU23)="AB","+",VLOOKUP(FU23,'විෂය තොරතුරු'!$P$24:$Q$28,2))))</f>
        <v>W</v>
      </c>
      <c r="HG23" s="168" t="str">
        <f aca="false">IF(FV23="","",IF(FV23="-","-",IF(UPPER(FV23)="AB","+",VLOOKUP(FV23,'විෂය තොරතුරු'!$P$24:$Q$28,2))))</f>
        <v>W</v>
      </c>
      <c r="HH23" s="168" t="str">
        <f aca="false">IF(FW23="","",IF(FW23="-","-",IF(UPPER(FW23)="AB","+",VLOOKUP(FW23,'විෂය තොරතුරු'!$P$24:$Q$28,2))))</f>
        <v>W</v>
      </c>
      <c r="HI23" s="169" t="str">
        <f aca="false">IF(FX23="","",IF(FX23="-","-",IF(UPPER(FX23)="AB","+",VLOOKUP(FX23,'විෂය තොරතුරු'!$P$24:$Q$28,2))))</f>
        <v>W</v>
      </c>
      <c r="HJ23" s="167" t="str">
        <f aca="false">IF(FY23="","",IF(FY23="-","-",IF(UPPER(FY23)="AB","+",VLOOKUP(FY23,'විෂය තොරතුරු'!$P$24:$Q$28,2))))</f>
        <v>-</v>
      </c>
      <c r="HK23" s="168" t="str">
        <f aca="false">IF(FZ23="","",IF(FZ23="-","-",IF(UPPER(FZ23)="AB","+",VLOOKUP(FZ23,'විෂය තොරතුරු'!$P$24:$Q$28,2))))</f>
        <v>-</v>
      </c>
      <c r="HL23" s="168" t="str">
        <f aca="false">IF(GA23="","",IF(GA23="-","-",IF(UPPER(GA23)="AB","+",VLOOKUP(GA23,'විෂය තොරතුරු'!$P$24:$Q$28,2))))</f>
        <v>W</v>
      </c>
      <c r="HM23" s="168" t="str">
        <f aca="false">IF(GB23="","",IF(GB23="-","-",IF(UPPER(GB23)="AB","+",VLOOKUP(GB23,'විෂය තොරතුරු'!$P$24:$Q$28,2))))</f>
        <v/>
      </c>
      <c r="HN23" s="168" t="str">
        <f aca="false">IF(GC23="","",IF(GC23="-","-",IF(UPPER(GC23)="AB","+",VLOOKUP(GC23,'විෂය තොරතුරු'!$P$24:$Q$28,2))))</f>
        <v/>
      </c>
      <c r="HO23" s="168" t="str">
        <f aca="false">IF(GD23="","",IF(GD23="-","-",IF(UPPER(GD23)="AB","+",VLOOKUP(GD23,'විෂය තොරතුරු'!$P$24:$Q$28,2))))</f>
        <v/>
      </c>
      <c r="HP23" s="168" t="str">
        <f aca="false">IF(GE23="","",IF(GE23="-","-",IF(UPPER(GE23)="AB","+",VLOOKUP(GE23,'විෂය තොරතුරු'!$P$24:$Q$28,2))))</f>
        <v/>
      </c>
      <c r="HQ23" s="170" t="str">
        <f aca="false">IF(GF23="","",IF(GF23="-","-",IF(UPPER(GF23)="AB","+",VLOOKUP(GF23,'විෂය තොරතුරු'!$P$24:$Q$28,2))))</f>
        <v/>
      </c>
      <c r="HR23" s="171" t="str">
        <f aca="false">IF(GG23="","",IF(GG23="-","-",IF(UPPER(GG23)="AB","+",VLOOKUP(GG23,'විෂය තොරතුරු'!$P$24:$Q$28,2))))</f>
        <v>C</v>
      </c>
      <c r="HS23" s="168" t="str">
        <f aca="false">IF(GH23="","",IF(GH23="-","-",IF(UPPER(GH23)="AB","+",VLOOKUP(GH23,'විෂය තොරතුරු'!$P$24:$Q$28,2))))</f>
        <v>-</v>
      </c>
      <c r="HT23" s="168" t="str">
        <f aca="false">IF(GI23="","",IF(GI23="-","-",IF(UPPER(GI23)="AB","+",VLOOKUP(GI23,'විෂය තොරතුරු'!$P$24:$Q$28,2))))</f>
        <v>-</v>
      </c>
      <c r="HU23" s="168" t="str">
        <f aca="false">IF(GJ23="","",IF(GJ23="-","-",IF(UPPER(GJ23)="AB","+",VLOOKUP(GJ23,'විෂය තොරතුරු'!$P$24:$Q$28,2))))</f>
        <v/>
      </c>
      <c r="HV23" s="168" t="str">
        <f aca="false">IF(GK23="","",IF(GK23="-","-",IF(UPPER(GK23)="AB","+",VLOOKUP(GK23,'විෂය තොරතුරු'!$P$24:$Q$28,2))))</f>
        <v/>
      </c>
      <c r="HW23" s="168" t="str">
        <f aca="false">IF(GL23="","",IF(GL23="-","-",IF(UPPER(GL23)="AB","+",VLOOKUP(GL23,'විෂය තොරතුරු'!$P$24:$Q$28,2))))</f>
        <v>W</v>
      </c>
      <c r="HX23" s="168" t="str">
        <f aca="false">IF(GM23="","",IF(GM23="-","-",IF(UPPER(GM23)="AB","+",VLOOKUP(GM23,'විෂය තොරතුරු'!$P$24:$Q$28,2))))</f>
        <v/>
      </c>
      <c r="HY23" s="169" t="str">
        <f aca="false">IF(GN23="","",IF(GN23="-","-",IF(UPPER(GN23)="AB","+",VLOOKUP(GN23,'විෂය තොරතුරු'!$P$24:$Q$28,2))))</f>
        <v/>
      </c>
      <c r="HZ23" s="171" t="str">
        <f aca="false">IF(GO23="","",IF(GO23="-","-",IF(UPPER(GO23)="AB","+",VLOOKUP(GO23,'විෂය තොරතුරු'!$P$24:$Q$28,2))))</f>
        <v>-</v>
      </c>
      <c r="IA23" s="168" t="str">
        <f aca="false">IF(GP23="","",IF(GP23="-","-",IF(UPPER(GP23)="AB","+",VLOOKUP(GP23,'විෂය තොරතුරු'!$P$24:$Q$28,2))))</f>
        <v>-</v>
      </c>
      <c r="IB23" s="168" t="str">
        <f aca="false">IF(GQ23="","",IF(GQ23="-","-",IF(UPPER(GQ23)="AB","+",VLOOKUP(GQ23,'විෂය තොරතුරු'!$P$24:$Q$28,2))))</f>
        <v/>
      </c>
      <c r="IC23" s="168" t="str">
        <f aca="false">IF(GR23="","",IF(GR23="-","-",IF(UPPER(GR23)="AB","+",VLOOKUP(GR23,'විෂය තොරතුරු'!$P$24:$Q$28,2))))</f>
        <v>-</v>
      </c>
      <c r="ID23" s="168" t="str">
        <f aca="false">IF(GS23="","",IF(GS23="-","-",IF(UPPER(GS23)="AB","+",VLOOKUP(GS23,'විෂය තොරතුරු'!$P$24:$Q$28,2))))</f>
        <v/>
      </c>
      <c r="IE23" s="168" t="str">
        <f aca="false">IF(GT23="","",IF(GT23="-","-",IF(UPPER(GT23)="AB","+",VLOOKUP(GT23,'විෂය තොරතුරු'!$P$24:$Q$28,2))))</f>
        <v/>
      </c>
      <c r="IF23" s="168" t="str">
        <f aca="false">IF(GU23="","",IF(GU23="-","-",IF(UPPER(GU23)="AB","+",VLOOKUP(GU23,'විෂය තොරතුරු'!$P$24:$Q$28,2))))</f>
        <v/>
      </c>
      <c r="IG23" s="169" t="str">
        <f aca="false">IF(GV23="","",IF(GV23="-","-",IF(UPPER(GV23)="AB","+",VLOOKUP(GV23,'විෂය තොරතුරු'!$P$24:$Q$28,2))))</f>
        <v/>
      </c>
      <c r="IH23" s="171" t="n">
        <f aca="false">IF($FL23="","",COUNTIF($GZ23:$IG23,"A"))</f>
        <v>0</v>
      </c>
      <c r="II23" s="171" t="n">
        <f aca="false">IF($FL23="","",COUNTIF($GZ23:$IG23,"B"))</f>
        <v>0</v>
      </c>
      <c r="IJ23" s="171" t="n">
        <f aca="false">IF($FL23="","",COUNTIF($GZ23:$IG23,"C"))</f>
        <v>1</v>
      </c>
      <c r="IK23" s="171" t="n">
        <f aca="false">IF($FL23="","",COUNTIF($GZ23:$IG23,"S"))</f>
        <v>0</v>
      </c>
      <c r="IL23" s="171" t="n">
        <f aca="false">IF($FL23="","",COUNTIF($GZ23:$IG23,"W"))</f>
        <v>8</v>
      </c>
      <c r="IM23" s="171" t="n">
        <f aca="false">IF(FL23="","",SUM(IH23:IK23))</f>
        <v>1</v>
      </c>
      <c r="IN23" s="169" t="n">
        <f aca="false">IF(FL23="","",SUM(IH23:IJ23))</f>
        <v>1</v>
      </c>
      <c r="IO23" s="172" t="str">
        <f aca="false">IF(FL23="","",IF(AND(IM23&gt;=6,IN23&gt;=3,OR(FO23&gt;=35,FP23&gt;=35),FV23&gt;=35),"6/3 සමත්",IF(AND(IM23&gt;=5,IN23&gt;=3,OR(FO23&gt;=35,FP23&gt;=35,FV23&gt;=35)),"5/3 සමත්",IF(AND(IM23&gt;=4,IN23&gt;=1,OR(FO23&gt;=20,FP23&gt;=20,FV23&gt;=20)),"සමත් කළ හැකි",IF(IL23=9,"W9","අසමත් ?")))))</f>
        <v>අසමත් ?</v>
      </c>
    </row>
    <row r="24" customFormat="false" ht="13.8" hidden="false" customHeight="false" outlineLevel="0" collapsed="false">
      <c r="A24" s="160" t="n">
        <v>10</v>
      </c>
      <c r="B24" s="161"/>
      <c r="C24" s="161"/>
      <c r="D24" s="162"/>
      <c r="E24" s="183"/>
      <c r="F24" s="181"/>
      <c r="G24" s="183"/>
      <c r="H24" s="180"/>
      <c r="I24" s="180"/>
      <c r="J24" s="181"/>
      <c r="K24" s="183"/>
      <c r="L24" s="180"/>
      <c r="M24" s="180"/>
      <c r="N24" s="181"/>
      <c r="O24" s="183"/>
      <c r="P24" s="180"/>
      <c r="Q24" s="180"/>
      <c r="R24" s="180"/>
      <c r="S24" s="180"/>
      <c r="T24" s="180"/>
      <c r="U24" s="180"/>
      <c r="V24" s="181"/>
      <c r="W24" s="183"/>
      <c r="X24" s="180"/>
      <c r="Y24" s="180"/>
      <c r="Z24" s="180"/>
      <c r="AA24" s="180"/>
      <c r="AB24" s="180"/>
      <c r="AC24" s="180"/>
      <c r="AD24" s="181"/>
      <c r="AE24" s="183"/>
      <c r="AF24" s="180"/>
      <c r="AG24" s="180"/>
      <c r="AH24" s="180"/>
      <c r="AI24" s="180"/>
      <c r="AJ24" s="180"/>
      <c r="AK24" s="180"/>
      <c r="AL24" s="166"/>
      <c r="AM24" s="167" t="str">
        <f aca="false">IF(B24="","",SUM(E24:AL24))</f>
        <v/>
      </c>
      <c r="AN24" s="168" t="str">
        <f aca="false">IF(B24="","",AM24/9)</f>
        <v/>
      </c>
      <c r="AO24" s="169" t="str">
        <f aca="false">IF(B24="","",IF(AM24=0,"-",RANK(AM24,$AM$15:$AM$64,0)))</f>
        <v/>
      </c>
      <c r="AP24" s="167" t="str">
        <f aca="false">IF(E24="","",IF(E24="-","-",IF(UPPER(E24)="AB","+",VLOOKUP(E24,'විෂය තොරතුරු'!$P$24:$Q$28,2))))</f>
        <v/>
      </c>
      <c r="AQ24" s="168" t="str">
        <f aca="false">IF(F24="","",IF(F24="-","-",IF(UPPER(F24)="AB","+",VLOOKUP(F24,'විෂය තොරතුරු'!$P$24:$Q$28,2))))</f>
        <v/>
      </c>
      <c r="AR24" s="168" t="str">
        <f aca="false">IF(G24="","",IF(G24="-","-",IF(UPPER(G24)="AB","+",VLOOKUP(G24,'විෂය තොරතුරු'!$P$24:$Q$28,2))))</f>
        <v/>
      </c>
      <c r="AS24" s="168" t="str">
        <f aca="false">IF(H24="","",IF(H24="-","-",IF(UPPER(H24)="AB","+",VLOOKUP(H24,'විෂය තොරතුරු'!$P$24:$Q$28,2))))</f>
        <v/>
      </c>
      <c r="AT24" s="168" t="str">
        <f aca="false">IF(I24="","",IF(I24="-","-",IF(UPPER(I24)="AB","+",VLOOKUP(I24,'විෂය තොරතුරු'!$P$24:$Q$28,2))))</f>
        <v/>
      </c>
      <c r="AU24" s="170" t="str">
        <f aca="false">IF(J24="","",IF(J24="-","-",IF(UPPER(J24)="AB","+",VLOOKUP(J24,'විෂය තොරතුරු'!$P$24:$Q$28,2))))</f>
        <v/>
      </c>
      <c r="AV24" s="171" t="str">
        <f aca="false">IF(K24="","",IF(K24="-","-",IF(UPPER(K24)="AB","+",VLOOKUP(K24,'විෂය තොරතුරු'!$P$24:$Q$28,2))))</f>
        <v/>
      </c>
      <c r="AW24" s="168" t="str">
        <f aca="false">IF(L24="","",IF(L24="-","-",IF(UPPER(L24)="AB","+",VLOOKUP(L24,'විෂය තොරතුරු'!$P$24:$Q$28,2))))</f>
        <v/>
      </c>
      <c r="AX24" s="168" t="str">
        <f aca="false">IF(M24="","",IF(M24="-","-",IF(UPPER(M24)="AB","+",VLOOKUP(M24,'විෂය තොරතුරු'!$P$24:$Q$28,2))))</f>
        <v/>
      </c>
      <c r="AY24" s="169" t="str">
        <f aca="false">IF(N24="","",IF(N24="-","-",IF(UPPER(N24)="AB","+",VLOOKUP(N24,'විෂය තොරතුරු'!$P$24:$Q$28,2))))</f>
        <v/>
      </c>
      <c r="AZ24" s="167" t="str">
        <f aca="false">IF(O24="","",IF(O24="-","-",IF(UPPER(O24)="AB","+",VLOOKUP(O24,'විෂය තොරතුරු'!$P$24:$Q$28,2))))</f>
        <v/>
      </c>
      <c r="BA24" s="168" t="str">
        <f aca="false">IF(P24="","",IF(P24="-","-",IF(UPPER(P24)="AB","+",VLOOKUP(P24,'විෂය තොරතුරු'!$P$24:$Q$28,2))))</f>
        <v/>
      </c>
      <c r="BB24" s="168" t="str">
        <f aca="false">IF(Q24="","",IF(Q24="-","-",IF(UPPER(Q24)="AB","+",VLOOKUP(Q24,'විෂය තොරතුරු'!$P$24:$Q$28,2))))</f>
        <v/>
      </c>
      <c r="BC24" s="168" t="str">
        <f aca="false">IF(R24="","",IF(R24="-","-",IF(UPPER(R24)="AB","+",VLOOKUP(R24,'විෂය තොරතුරු'!$P$24:$Q$28,2))))</f>
        <v/>
      </c>
      <c r="BD24" s="168" t="str">
        <f aca="false">IF(S24="","",IF(S24="-","-",IF(UPPER(S24)="AB","+",VLOOKUP(S24,'විෂය තොරතුරු'!$P$24:$Q$28,2))))</f>
        <v/>
      </c>
      <c r="BE24" s="168" t="str">
        <f aca="false">IF(T24="","",IF(T24="-","-",IF(UPPER(T24)="AB","+",VLOOKUP(T24,'විෂය තොරතුරු'!$P$24:$Q$28,2))))</f>
        <v/>
      </c>
      <c r="BF24" s="168" t="str">
        <f aca="false">IF(U24="","",IF(U24="-","-",IF(UPPER(U24)="AB","+",VLOOKUP(U24,'විෂය තොරතුරු'!$P$24:$Q$28,2))))</f>
        <v/>
      </c>
      <c r="BG24" s="170" t="str">
        <f aca="false">IF(V24="","",IF(V24="-","-",IF(UPPER(V24)="AB","+",VLOOKUP(V24,'විෂය තොරතුරු'!$P$24:$Q$28,2))))</f>
        <v/>
      </c>
      <c r="BH24" s="171" t="str">
        <f aca="false">IF(W24="","",IF(W24="-","-",IF(UPPER(W24)="AB","+",VLOOKUP(W24,'විෂය තොරතුරු'!$P$24:$Q$28,2))))</f>
        <v/>
      </c>
      <c r="BI24" s="168" t="str">
        <f aca="false">IF(X24="","",IF(X24="-","-",IF(UPPER(X24)="AB","+",VLOOKUP(X24,'විෂය තොරතුරු'!$P$24:$Q$28,2))))</f>
        <v/>
      </c>
      <c r="BJ24" s="168" t="str">
        <f aca="false">IF(Y24="","",IF(Y24="-","-",IF(UPPER(Y24)="AB","+",VLOOKUP(Y24,'විෂය තොරතුරු'!$P$24:$Q$28,2))))</f>
        <v/>
      </c>
      <c r="BK24" s="168" t="str">
        <f aca="false">IF(Z24="","",IF(Z24="-","-",IF(UPPER(Z24)="AB","+",VLOOKUP(Z24,'විෂය තොරතුරු'!$P$24:$Q$28,2))))</f>
        <v/>
      </c>
      <c r="BL24" s="168" t="str">
        <f aca="false">IF(AA24="","",IF(AA24="-","-",IF(UPPER(AA24)="AB","+",VLOOKUP(AA24,'විෂය තොරතුරු'!$P$24:$Q$28,2))))</f>
        <v/>
      </c>
      <c r="BM24" s="168" t="str">
        <f aca="false">IF(AB24="","",IF(AB24="-","-",IF(UPPER(AB24)="AB","+",VLOOKUP(AB24,'විෂය තොරතුරු'!$P$24:$Q$28,2))))</f>
        <v/>
      </c>
      <c r="BN24" s="168" t="str">
        <f aca="false">IF(AC24="","",IF(AC24="-","-",IF(UPPER(AC24)="AB","+",VLOOKUP(AC24,'විෂය තොරතුරු'!$P$24:$Q$28,2))))</f>
        <v/>
      </c>
      <c r="BO24" s="169" t="str">
        <f aca="false">IF(AD24="","",IF(AD24="-","-",IF(UPPER(AD24)="AB","+",VLOOKUP(AD24,'විෂය තොරතුරු'!$P$24:$Q$28,2))))</f>
        <v/>
      </c>
      <c r="BP24" s="171" t="str">
        <f aca="false">IF(AE24="","",IF(AE24="-","-",IF(UPPER(AE24)="AB","+",VLOOKUP(AE24,'විෂය තොරතුරු'!$P$24:$Q$28,2))))</f>
        <v/>
      </c>
      <c r="BQ24" s="168" t="str">
        <f aca="false">IF(AF24="","",IF(AF24="-","-",IF(UPPER(AF24)="AB","+",VLOOKUP(AF24,'විෂය තොරතුරු'!$P$24:$Q$28,2))))</f>
        <v/>
      </c>
      <c r="BR24" s="168" t="str">
        <f aca="false">IF(AG24="","",IF(AG24="-","-",IF(UPPER(AG24)="AB","+",VLOOKUP(AG24,'විෂය තොරතුරු'!$P$24:$Q$28,2))))</f>
        <v/>
      </c>
      <c r="BS24" s="168" t="str">
        <f aca="false">IF(AH24="","",IF(AH24="-","-",IF(UPPER(AH24)="AB","+",VLOOKUP(AH24,'විෂය තොරතුරු'!$P$24:$Q$28,2))))</f>
        <v/>
      </c>
      <c r="BT24" s="168" t="str">
        <f aca="false">IF(AI24="","",IF(AI24="-","-",IF(UPPER(AI24)="AB","+",VLOOKUP(AI24,'විෂය තොරතුරු'!$P$24:$Q$28,2))))</f>
        <v/>
      </c>
      <c r="BU24" s="168" t="str">
        <f aca="false">IF(AJ24="","",IF(AJ24="-","-",IF(UPPER(AJ24)="AB","+",VLOOKUP(AJ24,'විෂය තොරතුරු'!$P$24:$Q$28,2))))</f>
        <v/>
      </c>
      <c r="BV24" s="168" t="str">
        <f aca="false">IF(AK24="","",IF(AK24="-","-",IF(UPPER(AK24)="AB","+",VLOOKUP(AK24,'විෂය තොරතුරු'!$P$24:$Q$28,2))))</f>
        <v/>
      </c>
      <c r="BW24" s="169" t="str">
        <f aca="false">IF(AL24="","",IF(AL24="-","-",IF(UPPER(AL24)="AB","+",VLOOKUP(AL24,'විෂය තොරතුරු'!$P$24:$Q$28,2))))</f>
        <v/>
      </c>
      <c r="BX24" s="171" t="str">
        <f aca="false">IF($B24="","",COUNTIF($AP24:$BW24,"A"))</f>
        <v/>
      </c>
      <c r="BY24" s="168" t="str">
        <f aca="false">IF($B24="","",COUNTIF($AP24:$BW24,"B"))</f>
        <v/>
      </c>
      <c r="BZ24" s="168" t="str">
        <f aca="false">IF($B24="","",COUNTIF($AP24:$BW24,"C"))</f>
        <v/>
      </c>
      <c r="CA24" s="168" t="str">
        <f aca="false">IF($B24="","",COUNTIF($AP24:$BW24,"S"))</f>
        <v/>
      </c>
      <c r="CB24" s="169" t="str">
        <f aca="false">IF($B24="","",COUNTIF($AP24:$BW24,"W"))</f>
        <v/>
      </c>
      <c r="CC24" s="171" t="str">
        <f aca="false">IF(B24="","",SUM(BX24:CA24))</f>
        <v/>
      </c>
      <c r="CD24" s="169" t="str">
        <f aca="false">IF(B24="","",SUM(BX24:BZ24))</f>
        <v/>
      </c>
      <c r="CE24" s="172" t="str">
        <f aca="false">IF(B24="","",IF(AND(CC24&gt;=6,CD24&gt;=3,OR(E24&gt;=35,F24&gt;=35),L24&gt;=35),"6/3 සමත්",IF(AND(CC24&gt;=5,CD24&gt;=3,OR(E24&gt;=35,F24&gt;=35,L24&gt;=35)),"5/3 සමත්",IF(AND(CC24&gt;=4,CD24&gt;=1,OR(E24&gt;=20,F24&gt;=20,L24&gt;=20)),"සමත් කළ හැකි",IF(CB24=9,"W9","අසමත් ?")))))</f>
        <v/>
      </c>
      <c r="FK24" s="173" t="n">
        <v>10</v>
      </c>
      <c r="FL24" s="161" t="s">
        <v>54</v>
      </c>
      <c r="FM24" s="161"/>
      <c r="FN24" s="161" t="str">
        <f aca="false">IF(FM24="","-",(FM24/$M$95)*100)</f>
        <v>-</v>
      </c>
      <c r="FO24" s="165" t="n">
        <v>11</v>
      </c>
      <c r="FP24" s="165"/>
      <c r="FQ24" s="165" t="n">
        <v>15</v>
      </c>
      <c r="FR24" s="165" t="s">
        <v>18</v>
      </c>
      <c r="FS24" s="165"/>
      <c r="FT24" s="165"/>
      <c r="FU24" s="165" t="n">
        <v>3</v>
      </c>
      <c r="FV24" s="165" t="n">
        <v>17</v>
      </c>
      <c r="FW24" s="165" t="n">
        <v>4</v>
      </c>
      <c r="FX24" s="165" t="n">
        <v>17</v>
      </c>
      <c r="FY24" s="165" t="s">
        <v>18</v>
      </c>
      <c r="FZ24" s="165" t="s">
        <v>18</v>
      </c>
      <c r="GA24" s="165" t="n">
        <v>12</v>
      </c>
      <c r="GB24" s="165"/>
      <c r="GC24" s="165"/>
      <c r="GD24" s="165"/>
      <c r="GE24" s="165"/>
      <c r="GF24" s="165"/>
      <c r="GG24" s="165" t="n">
        <v>38</v>
      </c>
      <c r="GH24" s="165" t="s">
        <v>18</v>
      </c>
      <c r="GI24" s="165" t="s">
        <v>18</v>
      </c>
      <c r="GJ24" s="165"/>
      <c r="GK24" s="165"/>
      <c r="GL24" s="165" t="n">
        <v>14</v>
      </c>
      <c r="GM24" s="165"/>
      <c r="GN24" s="165"/>
      <c r="GO24" s="165" t="s">
        <v>18</v>
      </c>
      <c r="GP24" s="165" t="s">
        <v>18</v>
      </c>
      <c r="GQ24" s="165"/>
      <c r="GR24" s="165" t="s">
        <v>18</v>
      </c>
      <c r="GS24" s="165"/>
      <c r="GT24" s="165"/>
      <c r="GU24" s="165"/>
      <c r="GV24" s="174"/>
      <c r="GW24" s="167" t="n">
        <f aca="false">IF(FL24="","",SUM(FO24:GV24))</f>
        <v>131</v>
      </c>
      <c r="GX24" s="168" t="n">
        <f aca="false">IF(FL24="","",GW24/9)</f>
        <v>14.5555555555556</v>
      </c>
      <c r="GY24" s="169" t="n">
        <f aca="false">IF(FL24="","",IF(GW24=0,"-",RANK(GW24,$GW$15:$GW$64,0)))</f>
        <v>41</v>
      </c>
      <c r="GZ24" s="167" t="str">
        <f aca="false">IF(FO24="","",IF(FO24="-","-",IF(UPPER(FO24)="AB","+",VLOOKUP(FO24,'විෂය තොරතුරු'!$P$24:$Q$28,2))))</f>
        <v>W</v>
      </c>
      <c r="HA24" s="168" t="str">
        <f aca="false">IF(FP24="","",IF(FP24="-","-",IF(UPPER(FP24)="AB","+",VLOOKUP(FP24,'විෂය තොරතුරු'!$P$24:$Q$28,2))))</f>
        <v/>
      </c>
      <c r="HB24" s="168" t="str">
        <f aca="false">IF(FQ24="","",IF(FQ24="-","-",IF(UPPER(FQ24)="AB","+",VLOOKUP(FQ24,'විෂය තොරතුරු'!$P$24:$Q$28,2))))</f>
        <v>W</v>
      </c>
      <c r="HC24" s="168" t="str">
        <f aca="false">IF(FR24="","",IF(FR24="-","-",IF(UPPER(FR24)="AB","+",VLOOKUP(FR24,'විෂය තොරතුරු'!$P$24:$Q$28,2))))</f>
        <v>-</v>
      </c>
      <c r="HD24" s="168" t="str">
        <f aca="false">IF(FS24="","",IF(FS24="-","-",IF(UPPER(FS24)="AB","+",VLOOKUP(FS24,'විෂය තොරතුරු'!$P$24:$Q$28,2))))</f>
        <v/>
      </c>
      <c r="HE24" s="170" t="str">
        <f aca="false">IF(FT24="","",IF(FT24="-","-",IF(UPPER(FT24)="AB","+",VLOOKUP(FT24,'විෂය තොරතුරු'!$P$24:$Q$28,2))))</f>
        <v/>
      </c>
      <c r="HF24" s="171" t="str">
        <f aca="false">IF(FU24="","",IF(FU24="-","-",IF(UPPER(FU24)="AB","+",VLOOKUP(FU24,'විෂය තොරතුරු'!$P$24:$Q$28,2))))</f>
        <v>W</v>
      </c>
      <c r="HG24" s="168" t="str">
        <f aca="false">IF(FV24="","",IF(FV24="-","-",IF(UPPER(FV24)="AB","+",VLOOKUP(FV24,'විෂය තොරතුරු'!$P$24:$Q$28,2))))</f>
        <v>W</v>
      </c>
      <c r="HH24" s="168" t="str">
        <f aca="false">IF(FW24="","",IF(FW24="-","-",IF(UPPER(FW24)="AB","+",VLOOKUP(FW24,'විෂය තොරතුරු'!$P$24:$Q$28,2))))</f>
        <v>W</v>
      </c>
      <c r="HI24" s="169" t="str">
        <f aca="false">IF(FX24="","",IF(FX24="-","-",IF(UPPER(FX24)="AB","+",VLOOKUP(FX24,'විෂය තොරතුරු'!$P$24:$Q$28,2))))</f>
        <v>W</v>
      </c>
      <c r="HJ24" s="167" t="str">
        <f aca="false">IF(FY24="","",IF(FY24="-","-",IF(UPPER(FY24)="AB","+",VLOOKUP(FY24,'විෂය තොරතුරු'!$P$24:$Q$28,2))))</f>
        <v>-</v>
      </c>
      <c r="HK24" s="168" t="str">
        <f aca="false">IF(FZ24="","",IF(FZ24="-","-",IF(UPPER(FZ24)="AB","+",VLOOKUP(FZ24,'විෂය තොරතුරු'!$P$24:$Q$28,2))))</f>
        <v>-</v>
      </c>
      <c r="HL24" s="168" t="str">
        <f aca="false">IF(GA24="","",IF(GA24="-","-",IF(UPPER(GA24)="AB","+",VLOOKUP(GA24,'විෂය තොරතුරු'!$P$24:$Q$28,2))))</f>
        <v>W</v>
      </c>
      <c r="HM24" s="168" t="str">
        <f aca="false">IF(GB24="","",IF(GB24="-","-",IF(UPPER(GB24)="AB","+",VLOOKUP(GB24,'විෂය තොරතුරු'!$P$24:$Q$28,2))))</f>
        <v/>
      </c>
      <c r="HN24" s="168" t="str">
        <f aca="false">IF(GC24="","",IF(GC24="-","-",IF(UPPER(GC24)="AB","+",VLOOKUP(GC24,'විෂය තොරතුරු'!$P$24:$Q$28,2))))</f>
        <v/>
      </c>
      <c r="HO24" s="168" t="str">
        <f aca="false">IF(GD24="","",IF(GD24="-","-",IF(UPPER(GD24)="AB","+",VLOOKUP(GD24,'විෂය තොරතුරු'!$P$24:$Q$28,2))))</f>
        <v/>
      </c>
      <c r="HP24" s="168" t="str">
        <f aca="false">IF(GE24="","",IF(GE24="-","-",IF(UPPER(GE24)="AB","+",VLOOKUP(GE24,'විෂය තොරතුරු'!$P$24:$Q$28,2))))</f>
        <v/>
      </c>
      <c r="HQ24" s="170" t="str">
        <f aca="false">IF(GF24="","",IF(GF24="-","-",IF(UPPER(GF24)="AB","+",VLOOKUP(GF24,'විෂය තොරතුරු'!$P$24:$Q$28,2))))</f>
        <v/>
      </c>
      <c r="HR24" s="171" t="str">
        <f aca="false">IF(GG24="","",IF(GG24="-","-",IF(UPPER(GG24)="AB","+",VLOOKUP(GG24,'විෂය තොරතුරු'!$P$24:$Q$28,2))))</f>
        <v>S</v>
      </c>
      <c r="HS24" s="168" t="str">
        <f aca="false">IF(GH24="","",IF(GH24="-","-",IF(UPPER(GH24)="AB","+",VLOOKUP(GH24,'විෂය තොරතුරු'!$P$24:$Q$28,2))))</f>
        <v>-</v>
      </c>
      <c r="HT24" s="168" t="str">
        <f aca="false">IF(GI24="","",IF(GI24="-","-",IF(UPPER(GI24)="AB","+",VLOOKUP(GI24,'විෂය තොරතුරු'!$P$24:$Q$28,2))))</f>
        <v>-</v>
      </c>
      <c r="HU24" s="168" t="str">
        <f aca="false">IF(GJ24="","",IF(GJ24="-","-",IF(UPPER(GJ24)="AB","+",VLOOKUP(GJ24,'විෂය තොරතුරු'!$P$24:$Q$28,2))))</f>
        <v/>
      </c>
      <c r="HV24" s="168" t="str">
        <f aca="false">IF(GK24="","",IF(GK24="-","-",IF(UPPER(GK24)="AB","+",VLOOKUP(GK24,'විෂය තොරතුරු'!$P$24:$Q$28,2))))</f>
        <v/>
      </c>
      <c r="HW24" s="168" t="str">
        <f aca="false">IF(GL24="","",IF(GL24="-","-",IF(UPPER(GL24)="AB","+",VLOOKUP(GL24,'විෂය තොරතුරු'!$P$24:$Q$28,2))))</f>
        <v>W</v>
      </c>
      <c r="HX24" s="168" t="str">
        <f aca="false">IF(GM24="","",IF(GM24="-","-",IF(UPPER(GM24)="AB","+",VLOOKUP(GM24,'විෂය තොරතුරු'!$P$24:$Q$28,2))))</f>
        <v/>
      </c>
      <c r="HY24" s="169" t="str">
        <f aca="false">IF(GN24="","",IF(GN24="-","-",IF(UPPER(GN24)="AB","+",VLOOKUP(GN24,'විෂය තොරතුරු'!$P$24:$Q$28,2))))</f>
        <v/>
      </c>
      <c r="HZ24" s="171" t="str">
        <f aca="false">IF(GO24="","",IF(GO24="-","-",IF(UPPER(GO24)="AB","+",VLOOKUP(GO24,'විෂය තොරතුරු'!$P$24:$Q$28,2))))</f>
        <v>-</v>
      </c>
      <c r="IA24" s="168" t="str">
        <f aca="false">IF(GP24="","",IF(GP24="-","-",IF(UPPER(GP24)="AB","+",VLOOKUP(GP24,'විෂය තොරතුරු'!$P$24:$Q$28,2))))</f>
        <v>-</v>
      </c>
      <c r="IB24" s="168" t="str">
        <f aca="false">IF(GQ24="","",IF(GQ24="-","-",IF(UPPER(GQ24)="AB","+",VLOOKUP(GQ24,'විෂය තොරතුරු'!$P$24:$Q$28,2))))</f>
        <v/>
      </c>
      <c r="IC24" s="168" t="str">
        <f aca="false">IF(GR24="","",IF(GR24="-","-",IF(UPPER(GR24)="AB","+",VLOOKUP(GR24,'විෂය තොරතුරු'!$P$24:$Q$28,2))))</f>
        <v>-</v>
      </c>
      <c r="ID24" s="168" t="str">
        <f aca="false">IF(GS24="","",IF(GS24="-","-",IF(UPPER(GS24)="AB","+",VLOOKUP(GS24,'විෂය තොරතුරු'!$P$24:$Q$28,2))))</f>
        <v/>
      </c>
      <c r="IE24" s="168" t="str">
        <f aca="false">IF(GT24="","",IF(GT24="-","-",IF(UPPER(GT24)="AB","+",VLOOKUP(GT24,'විෂය තොරතුරු'!$P$24:$Q$28,2))))</f>
        <v/>
      </c>
      <c r="IF24" s="168" t="str">
        <f aca="false">IF(GU24="","",IF(GU24="-","-",IF(UPPER(GU24)="AB","+",VLOOKUP(GU24,'විෂය තොරතුරු'!$P$24:$Q$28,2))))</f>
        <v/>
      </c>
      <c r="IG24" s="169" t="str">
        <f aca="false">IF(GV24="","",IF(GV24="-","-",IF(UPPER(GV24)="AB","+",VLOOKUP(GV24,'විෂය තොරතුරු'!$P$24:$Q$28,2))))</f>
        <v/>
      </c>
      <c r="IH24" s="171" t="n">
        <f aca="false">IF($FL24="","",COUNTIF($GZ24:$IG24,"A"))</f>
        <v>0</v>
      </c>
      <c r="II24" s="171" t="n">
        <f aca="false">IF($FL24="","",COUNTIF($GZ24:$IG24,"B"))</f>
        <v>0</v>
      </c>
      <c r="IJ24" s="171" t="n">
        <f aca="false">IF($FL24="","",COUNTIF($GZ24:$IG24,"C"))</f>
        <v>0</v>
      </c>
      <c r="IK24" s="171" t="n">
        <f aca="false">IF($FL24="","",COUNTIF($GZ24:$IG24,"S"))</f>
        <v>1</v>
      </c>
      <c r="IL24" s="171" t="n">
        <f aca="false">IF($FL24="","",COUNTIF($GZ24:$IG24,"W"))</f>
        <v>8</v>
      </c>
      <c r="IM24" s="171" t="n">
        <f aca="false">IF(FL24="","",SUM(IH24:IK24))</f>
        <v>1</v>
      </c>
      <c r="IN24" s="169" t="n">
        <f aca="false">IF(FL24="","",SUM(IH24:IJ24))</f>
        <v>0</v>
      </c>
      <c r="IO24" s="172" t="str">
        <f aca="false">IF(FL24="","",IF(AND(IM24&gt;=6,IN24&gt;=3,OR(FO24&gt;=35,FP24&gt;=35),FV24&gt;=35),"6/3 සමත්",IF(AND(IM24&gt;=5,IN24&gt;=3,OR(FO24&gt;=35,FP24&gt;=35,FV24&gt;=35)),"5/3 සමත්",IF(AND(IM24&gt;=4,IN24&gt;=1,OR(FO24&gt;=20,FP24&gt;=20,FV24&gt;=20)),"සමත් කළ හැකි",IF(IL24=9,"W9","අසමත් ?")))))</f>
        <v>අසමත් ?</v>
      </c>
    </row>
    <row r="25" customFormat="false" ht="13.8" hidden="false" customHeight="false" outlineLevel="0" collapsed="false">
      <c r="A25" s="160" t="n">
        <v>11</v>
      </c>
      <c r="B25" s="161"/>
      <c r="C25" s="161"/>
      <c r="D25" s="162"/>
      <c r="E25" s="183"/>
      <c r="F25" s="181"/>
      <c r="G25" s="183"/>
      <c r="H25" s="180"/>
      <c r="I25" s="180"/>
      <c r="J25" s="181"/>
      <c r="K25" s="183"/>
      <c r="L25" s="180"/>
      <c r="M25" s="180"/>
      <c r="N25" s="181"/>
      <c r="O25" s="183"/>
      <c r="P25" s="180"/>
      <c r="Q25" s="180"/>
      <c r="R25" s="180"/>
      <c r="S25" s="180"/>
      <c r="T25" s="180"/>
      <c r="U25" s="180"/>
      <c r="V25" s="181"/>
      <c r="W25" s="183"/>
      <c r="X25" s="180"/>
      <c r="Y25" s="180"/>
      <c r="Z25" s="180"/>
      <c r="AA25" s="180"/>
      <c r="AB25" s="180"/>
      <c r="AC25" s="180"/>
      <c r="AD25" s="181"/>
      <c r="AE25" s="183"/>
      <c r="AF25" s="180"/>
      <c r="AG25" s="180"/>
      <c r="AH25" s="180"/>
      <c r="AI25" s="180"/>
      <c r="AJ25" s="180"/>
      <c r="AK25" s="180"/>
      <c r="AL25" s="166"/>
      <c r="AM25" s="167" t="str">
        <f aca="false">IF(B25="","",SUM(E25:AL25))</f>
        <v/>
      </c>
      <c r="AN25" s="168" t="str">
        <f aca="false">IF(B25="","",AM25/9)</f>
        <v/>
      </c>
      <c r="AO25" s="169" t="str">
        <f aca="false">IF(B25="","",IF(AM25=0,"-",RANK(AM25,$AM$15:$AM$64,0)))</f>
        <v/>
      </c>
      <c r="AP25" s="167" t="str">
        <f aca="false">IF(E25="","",IF(E25="-","-",IF(UPPER(E25)="AB","+",VLOOKUP(E25,'විෂය තොරතුරු'!$P$24:$Q$28,2))))</f>
        <v/>
      </c>
      <c r="AQ25" s="168" t="str">
        <f aca="false">IF(F25="","",IF(F25="-","-",IF(UPPER(F25)="AB","+",VLOOKUP(F25,'විෂය තොරතුරු'!$P$24:$Q$28,2))))</f>
        <v/>
      </c>
      <c r="AR25" s="168" t="str">
        <f aca="false">IF(G25="","",IF(G25="-","-",IF(UPPER(G25)="AB","+",VLOOKUP(G25,'විෂය තොරතුරු'!$P$24:$Q$28,2))))</f>
        <v/>
      </c>
      <c r="AS25" s="168" t="str">
        <f aca="false">IF(H25="","",IF(H25="-","-",IF(UPPER(H25)="AB","+",VLOOKUP(H25,'විෂය තොරතුරු'!$P$24:$Q$28,2))))</f>
        <v/>
      </c>
      <c r="AT25" s="168" t="str">
        <f aca="false">IF(I25="","",IF(I25="-","-",IF(UPPER(I25)="AB","+",VLOOKUP(I25,'විෂය තොරතුරු'!$P$24:$Q$28,2))))</f>
        <v/>
      </c>
      <c r="AU25" s="170" t="str">
        <f aca="false">IF(J25="","",IF(J25="-","-",IF(UPPER(J25)="AB","+",VLOOKUP(J25,'විෂය තොරතුරු'!$P$24:$Q$28,2))))</f>
        <v/>
      </c>
      <c r="AV25" s="171" t="str">
        <f aca="false">IF(K25="","",IF(K25="-","-",IF(UPPER(K25)="AB","+",VLOOKUP(K25,'විෂය තොරතුරු'!$P$24:$Q$28,2))))</f>
        <v/>
      </c>
      <c r="AW25" s="168" t="str">
        <f aca="false">IF(L25="","",IF(L25="-","-",IF(UPPER(L25)="AB","+",VLOOKUP(L25,'විෂය තොරතුරු'!$P$24:$Q$28,2))))</f>
        <v/>
      </c>
      <c r="AX25" s="168" t="str">
        <f aca="false">IF(M25="","",IF(M25="-","-",IF(UPPER(M25)="AB","+",VLOOKUP(M25,'විෂය තොරතුරු'!$P$24:$Q$28,2))))</f>
        <v/>
      </c>
      <c r="AY25" s="169" t="str">
        <f aca="false">IF(N25="","",IF(N25="-","-",IF(UPPER(N25)="AB","+",VLOOKUP(N25,'විෂය තොරතුරු'!$P$24:$Q$28,2))))</f>
        <v/>
      </c>
      <c r="AZ25" s="167" t="str">
        <f aca="false">IF(O25="","",IF(O25="-","-",IF(UPPER(O25)="AB","+",VLOOKUP(O25,'විෂය තොරතුරු'!$P$24:$Q$28,2))))</f>
        <v/>
      </c>
      <c r="BA25" s="168" t="str">
        <f aca="false">IF(P25="","",IF(P25="-","-",IF(UPPER(P25)="AB","+",VLOOKUP(P25,'විෂය තොරතුරු'!$P$24:$Q$28,2))))</f>
        <v/>
      </c>
      <c r="BB25" s="168" t="str">
        <f aca="false">IF(Q25="","",IF(Q25="-","-",IF(UPPER(Q25)="AB","+",VLOOKUP(Q25,'විෂය තොරතුරු'!$P$24:$Q$28,2))))</f>
        <v/>
      </c>
      <c r="BC25" s="168" t="str">
        <f aca="false">IF(R25="","",IF(R25="-","-",IF(UPPER(R25)="AB","+",VLOOKUP(R25,'විෂය තොරතුරු'!$P$24:$Q$28,2))))</f>
        <v/>
      </c>
      <c r="BD25" s="168" t="str">
        <f aca="false">IF(S25="","",IF(S25="-","-",IF(UPPER(S25)="AB","+",VLOOKUP(S25,'විෂය තොරතුරු'!$P$24:$Q$28,2))))</f>
        <v/>
      </c>
      <c r="BE25" s="168" t="str">
        <f aca="false">IF(T25="","",IF(T25="-","-",IF(UPPER(T25)="AB","+",VLOOKUP(T25,'විෂය තොරතුරු'!$P$24:$Q$28,2))))</f>
        <v/>
      </c>
      <c r="BF25" s="168" t="str">
        <f aca="false">IF(U25="","",IF(U25="-","-",IF(UPPER(U25)="AB","+",VLOOKUP(U25,'විෂය තොරතුරු'!$P$24:$Q$28,2))))</f>
        <v/>
      </c>
      <c r="BG25" s="170" t="str">
        <f aca="false">IF(V25="","",IF(V25="-","-",IF(UPPER(V25)="AB","+",VLOOKUP(V25,'විෂය තොරතුරු'!$P$24:$Q$28,2))))</f>
        <v/>
      </c>
      <c r="BH25" s="171" t="str">
        <f aca="false">IF(W25="","",IF(W25="-","-",IF(UPPER(W25)="AB","+",VLOOKUP(W25,'විෂය තොරතුරු'!$P$24:$Q$28,2))))</f>
        <v/>
      </c>
      <c r="BI25" s="168" t="str">
        <f aca="false">IF(X25="","",IF(X25="-","-",IF(UPPER(X25)="AB","+",VLOOKUP(X25,'විෂය තොරතුරු'!$P$24:$Q$28,2))))</f>
        <v/>
      </c>
      <c r="BJ25" s="168" t="str">
        <f aca="false">IF(Y25="","",IF(Y25="-","-",IF(UPPER(Y25)="AB","+",VLOOKUP(Y25,'විෂය තොරතුරු'!$P$24:$Q$28,2))))</f>
        <v/>
      </c>
      <c r="BK25" s="168" t="str">
        <f aca="false">IF(Z25="","",IF(Z25="-","-",IF(UPPER(Z25)="AB","+",VLOOKUP(Z25,'විෂය තොරතුරු'!$P$24:$Q$28,2))))</f>
        <v/>
      </c>
      <c r="BL25" s="168" t="str">
        <f aca="false">IF(AA25="","",IF(AA25="-","-",IF(UPPER(AA25)="AB","+",VLOOKUP(AA25,'විෂය තොරතුරු'!$P$24:$Q$28,2))))</f>
        <v/>
      </c>
      <c r="BM25" s="168" t="str">
        <f aca="false">IF(AB25="","",IF(AB25="-","-",IF(UPPER(AB25)="AB","+",VLOOKUP(AB25,'විෂය තොරතුරු'!$P$24:$Q$28,2))))</f>
        <v/>
      </c>
      <c r="BN25" s="168" t="str">
        <f aca="false">IF(AC25="","",IF(AC25="-","-",IF(UPPER(AC25)="AB","+",VLOOKUP(AC25,'විෂය තොරතුරු'!$P$24:$Q$28,2))))</f>
        <v/>
      </c>
      <c r="BO25" s="169" t="str">
        <f aca="false">IF(AD25="","",IF(AD25="-","-",IF(UPPER(AD25)="AB","+",VLOOKUP(AD25,'විෂය තොරතුරු'!$P$24:$Q$28,2))))</f>
        <v/>
      </c>
      <c r="BP25" s="171" t="str">
        <f aca="false">IF(AE25="","",IF(AE25="-","-",IF(UPPER(AE25)="AB","+",VLOOKUP(AE25,'විෂය තොරතුරු'!$P$24:$Q$28,2))))</f>
        <v/>
      </c>
      <c r="BQ25" s="168" t="str">
        <f aca="false">IF(AF25="","",IF(AF25="-","-",IF(UPPER(AF25)="AB","+",VLOOKUP(AF25,'විෂය තොරතුරු'!$P$24:$Q$28,2))))</f>
        <v/>
      </c>
      <c r="BR25" s="168" t="str">
        <f aca="false">IF(AG25="","",IF(AG25="-","-",IF(UPPER(AG25)="AB","+",VLOOKUP(AG25,'විෂය තොරතුරු'!$P$24:$Q$28,2))))</f>
        <v/>
      </c>
      <c r="BS25" s="168" t="str">
        <f aca="false">IF(AH25="","",IF(AH25="-","-",IF(UPPER(AH25)="AB","+",VLOOKUP(AH25,'විෂය තොරතුරු'!$P$24:$Q$28,2))))</f>
        <v/>
      </c>
      <c r="BT25" s="168" t="str">
        <f aca="false">IF(AI25="","",IF(AI25="-","-",IF(UPPER(AI25)="AB","+",VLOOKUP(AI25,'විෂය තොරතුරු'!$P$24:$Q$28,2))))</f>
        <v/>
      </c>
      <c r="BU25" s="168" t="str">
        <f aca="false">IF(AJ25="","",IF(AJ25="-","-",IF(UPPER(AJ25)="AB","+",VLOOKUP(AJ25,'විෂය තොරතුරු'!$P$24:$Q$28,2))))</f>
        <v/>
      </c>
      <c r="BV25" s="168" t="str">
        <f aca="false">IF(AK25="","",IF(AK25="-","-",IF(UPPER(AK25)="AB","+",VLOOKUP(AK25,'විෂය තොරතුරු'!$P$24:$Q$28,2))))</f>
        <v/>
      </c>
      <c r="BW25" s="169" t="str">
        <f aca="false">IF(AL25="","",IF(AL25="-","-",IF(UPPER(AL25)="AB","+",VLOOKUP(AL25,'විෂය තොරතුරු'!$P$24:$Q$28,2))))</f>
        <v/>
      </c>
      <c r="BX25" s="171" t="str">
        <f aca="false">IF($B25="","",COUNTIF($AP25:$BW25,"A"))</f>
        <v/>
      </c>
      <c r="BY25" s="168" t="str">
        <f aca="false">IF($B25="","",COUNTIF($AP25:$BW25,"B"))</f>
        <v/>
      </c>
      <c r="BZ25" s="168" t="str">
        <f aca="false">IF($B25="","",COUNTIF($AP25:$BW25,"C"))</f>
        <v/>
      </c>
      <c r="CA25" s="168" t="str">
        <f aca="false">IF($B25="","",COUNTIF($AP25:$BW25,"S"))</f>
        <v/>
      </c>
      <c r="CB25" s="169" t="str">
        <f aca="false">IF($B25="","",COUNTIF($AP25:$BW25,"W"))</f>
        <v/>
      </c>
      <c r="CC25" s="171" t="str">
        <f aca="false">IF(B25="","",SUM(BX25:CA25))</f>
        <v/>
      </c>
      <c r="CD25" s="169" t="str">
        <f aca="false">IF(B25="","",SUM(BX25:BZ25))</f>
        <v/>
      </c>
      <c r="CE25" s="172" t="str">
        <f aca="false">IF(B25="","",IF(AND(CC25&gt;=6,CD25&gt;=3,OR(E25&gt;=35,F25&gt;=35),L25&gt;=35),"6/3 සමත්",IF(AND(CC25&gt;=5,CD25&gt;=3,OR(E25&gt;=35,F25&gt;=35,L25&gt;=35)),"5/3 සමත්",IF(AND(CC25&gt;=4,CD25&gt;=1,OR(E25&gt;=20,F25&gt;=20,L25&gt;=20)),"සමත් කළ හැකි",IF(CB25=9,"W9","අසමත් ?")))))</f>
        <v/>
      </c>
      <c r="FK25" s="173" t="n">
        <v>11</v>
      </c>
      <c r="FL25" s="161" t="s">
        <v>55</v>
      </c>
      <c r="FM25" s="161"/>
      <c r="FN25" s="161" t="str">
        <f aca="false">IF(FM25="","-",(FM25/$M$95)*100)</f>
        <v>-</v>
      </c>
      <c r="FO25" s="165" t="n">
        <v>12</v>
      </c>
      <c r="FP25" s="165"/>
      <c r="FQ25" s="165" t="n">
        <v>48</v>
      </c>
      <c r="FR25" s="165" t="s">
        <v>18</v>
      </c>
      <c r="FS25" s="165"/>
      <c r="FT25" s="165"/>
      <c r="FU25" s="165" t="n">
        <v>5</v>
      </c>
      <c r="FV25" s="165" t="n">
        <v>9</v>
      </c>
      <c r="FW25" s="165" t="n">
        <v>8</v>
      </c>
      <c r="FX25" s="165" t="n">
        <v>18</v>
      </c>
      <c r="FY25" s="165" t="s">
        <v>18</v>
      </c>
      <c r="FZ25" s="165" t="s">
        <v>18</v>
      </c>
      <c r="GA25" s="165" t="n">
        <v>19</v>
      </c>
      <c r="GB25" s="165"/>
      <c r="GC25" s="165"/>
      <c r="GD25" s="165"/>
      <c r="GE25" s="165"/>
      <c r="GF25" s="165"/>
      <c r="GG25" s="165" t="s">
        <v>18</v>
      </c>
      <c r="GH25" s="165" t="n">
        <v>41</v>
      </c>
      <c r="GI25" s="165" t="s">
        <v>18</v>
      </c>
      <c r="GJ25" s="165"/>
      <c r="GK25" s="165"/>
      <c r="GL25" s="165" t="s">
        <v>18</v>
      </c>
      <c r="GM25" s="165"/>
      <c r="GN25" s="165"/>
      <c r="GO25" s="165" t="s">
        <v>18</v>
      </c>
      <c r="GP25" s="165" t="n">
        <v>28</v>
      </c>
      <c r="GQ25" s="165"/>
      <c r="GR25" s="165" t="s">
        <v>18</v>
      </c>
      <c r="GS25" s="165"/>
      <c r="GT25" s="165"/>
      <c r="GU25" s="165"/>
      <c r="GV25" s="174"/>
      <c r="GW25" s="167" t="n">
        <f aca="false">IF(FL25="","",SUM(FO25:GV25))</f>
        <v>188</v>
      </c>
      <c r="GX25" s="168" t="n">
        <f aca="false">IF(FL25="","",GW25/9)</f>
        <v>20.8888888888889</v>
      </c>
      <c r="GY25" s="169" t="n">
        <f aca="false">IF(FL25="","",IF(GW25=0,"-",RANK(GW25,$GW$15:$GW$64,0)))</f>
        <v>33</v>
      </c>
      <c r="GZ25" s="167" t="str">
        <f aca="false">IF(FO25="","",IF(FO25="-","-",IF(UPPER(FO25)="AB","+",VLOOKUP(FO25,'විෂය තොරතුරු'!$P$24:$Q$28,2))))</f>
        <v>W</v>
      </c>
      <c r="HA25" s="168" t="str">
        <f aca="false">IF(FP25="","",IF(FP25="-","-",IF(UPPER(FP25)="AB","+",VLOOKUP(FP25,'විෂය තොරතුරු'!$P$24:$Q$28,2))))</f>
        <v/>
      </c>
      <c r="HB25" s="168" t="str">
        <f aca="false">IF(FQ25="","",IF(FQ25="-","-",IF(UPPER(FQ25)="AB","+",VLOOKUP(FQ25,'විෂය තොරතුරු'!$P$24:$Q$28,2))))</f>
        <v>S</v>
      </c>
      <c r="HC25" s="168" t="str">
        <f aca="false">IF(FR25="","",IF(FR25="-","-",IF(UPPER(FR25)="AB","+",VLOOKUP(FR25,'විෂය තොරතුරු'!$P$24:$Q$28,2))))</f>
        <v>-</v>
      </c>
      <c r="HD25" s="168" t="str">
        <f aca="false">IF(FS25="","",IF(FS25="-","-",IF(UPPER(FS25)="AB","+",VLOOKUP(FS25,'විෂය තොරතුරු'!$P$24:$Q$28,2))))</f>
        <v/>
      </c>
      <c r="HE25" s="170" t="str">
        <f aca="false">IF(FT25="","",IF(FT25="-","-",IF(UPPER(FT25)="AB","+",VLOOKUP(FT25,'විෂය තොරතුරු'!$P$24:$Q$28,2))))</f>
        <v/>
      </c>
      <c r="HF25" s="171" t="str">
        <f aca="false">IF(FU25="","",IF(FU25="-","-",IF(UPPER(FU25)="AB","+",VLOOKUP(FU25,'විෂය තොරතුරු'!$P$24:$Q$28,2))))</f>
        <v>W</v>
      </c>
      <c r="HG25" s="168" t="str">
        <f aca="false">IF(FV25="","",IF(FV25="-","-",IF(UPPER(FV25)="AB","+",VLOOKUP(FV25,'විෂය තොරතුරු'!$P$24:$Q$28,2))))</f>
        <v>W</v>
      </c>
      <c r="HH25" s="168" t="str">
        <f aca="false">IF(FW25="","",IF(FW25="-","-",IF(UPPER(FW25)="AB","+",VLOOKUP(FW25,'විෂය තොරතුරු'!$P$24:$Q$28,2))))</f>
        <v>W</v>
      </c>
      <c r="HI25" s="169" t="str">
        <f aca="false">IF(FX25="","",IF(FX25="-","-",IF(UPPER(FX25)="AB","+",VLOOKUP(FX25,'විෂය තොරතුරු'!$P$24:$Q$28,2))))</f>
        <v>W</v>
      </c>
      <c r="HJ25" s="167" t="str">
        <f aca="false">IF(FY25="","",IF(FY25="-","-",IF(UPPER(FY25)="AB","+",VLOOKUP(FY25,'විෂය තොරතුරු'!$P$24:$Q$28,2))))</f>
        <v>-</v>
      </c>
      <c r="HK25" s="168" t="str">
        <f aca="false">IF(FZ25="","",IF(FZ25="-","-",IF(UPPER(FZ25)="AB","+",VLOOKUP(FZ25,'විෂය තොරතුරු'!$P$24:$Q$28,2))))</f>
        <v>-</v>
      </c>
      <c r="HL25" s="168" t="str">
        <f aca="false">IF(GA25="","",IF(GA25="-","-",IF(UPPER(GA25)="AB","+",VLOOKUP(GA25,'විෂය තොරතුරු'!$P$24:$Q$28,2))))</f>
        <v>W</v>
      </c>
      <c r="HM25" s="168" t="str">
        <f aca="false">IF(GB25="","",IF(GB25="-","-",IF(UPPER(GB25)="AB","+",VLOOKUP(GB25,'විෂය තොරතුරු'!$P$24:$Q$28,2))))</f>
        <v/>
      </c>
      <c r="HN25" s="168" t="str">
        <f aca="false">IF(GC25="","",IF(GC25="-","-",IF(UPPER(GC25)="AB","+",VLOOKUP(GC25,'විෂය තොරතුරු'!$P$24:$Q$28,2))))</f>
        <v/>
      </c>
      <c r="HO25" s="168" t="str">
        <f aca="false">IF(GD25="","",IF(GD25="-","-",IF(UPPER(GD25)="AB","+",VLOOKUP(GD25,'විෂය තොරතුරු'!$P$24:$Q$28,2))))</f>
        <v/>
      </c>
      <c r="HP25" s="168" t="str">
        <f aca="false">IF(GE25="","",IF(GE25="-","-",IF(UPPER(GE25)="AB","+",VLOOKUP(GE25,'විෂය තොරතුරු'!$P$24:$Q$28,2))))</f>
        <v/>
      </c>
      <c r="HQ25" s="170" t="str">
        <f aca="false">IF(GF25="","",IF(GF25="-","-",IF(UPPER(GF25)="AB","+",VLOOKUP(GF25,'විෂය තොරතුරු'!$P$24:$Q$28,2))))</f>
        <v/>
      </c>
      <c r="HR25" s="171" t="str">
        <f aca="false">IF(GG25="","",IF(GG25="-","-",IF(UPPER(GG25)="AB","+",VLOOKUP(GG25,'විෂය තොරතුරු'!$P$24:$Q$28,2))))</f>
        <v>-</v>
      </c>
      <c r="HS25" s="168" t="str">
        <f aca="false">IF(GH25="","",IF(GH25="-","-",IF(UPPER(GH25)="AB","+",VLOOKUP(GH25,'විෂය තොරතුරු'!$P$24:$Q$28,2))))</f>
        <v>S</v>
      </c>
      <c r="HT25" s="168" t="str">
        <f aca="false">IF(GI25="","",IF(GI25="-","-",IF(UPPER(GI25)="AB","+",VLOOKUP(GI25,'විෂය තොරතුරු'!$P$24:$Q$28,2))))</f>
        <v>-</v>
      </c>
      <c r="HU25" s="168" t="str">
        <f aca="false">IF(GJ25="","",IF(GJ25="-","-",IF(UPPER(GJ25)="AB","+",VLOOKUP(GJ25,'විෂය තොරතුරු'!$P$24:$Q$28,2))))</f>
        <v/>
      </c>
      <c r="HV25" s="168" t="str">
        <f aca="false">IF(GK25="","",IF(GK25="-","-",IF(UPPER(GK25)="AB","+",VLOOKUP(GK25,'විෂය තොරතුරු'!$P$24:$Q$28,2))))</f>
        <v/>
      </c>
      <c r="HW25" s="168" t="str">
        <f aca="false">IF(GL25="","",IF(GL25="-","-",IF(UPPER(GL25)="AB","+",VLOOKUP(GL25,'විෂය තොරතුරු'!$P$24:$Q$28,2))))</f>
        <v>-</v>
      </c>
      <c r="HX25" s="168" t="str">
        <f aca="false">IF(GM25="","",IF(GM25="-","-",IF(UPPER(GM25)="AB","+",VLOOKUP(GM25,'විෂය තොරතුරු'!$P$24:$Q$28,2))))</f>
        <v/>
      </c>
      <c r="HY25" s="169" t="str">
        <f aca="false">IF(GN25="","",IF(GN25="-","-",IF(UPPER(GN25)="AB","+",VLOOKUP(GN25,'විෂය තොරතුරු'!$P$24:$Q$28,2))))</f>
        <v/>
      </c>
      <c r="HZ25" s="171" t="str">
        <f aca="false">IF(GO25="","",IF(GO25="-","-",IF(UPPER(GO25)="AB","+",VLOOKUP(GO25,'විෂය තොරතුරු'!$P$24:$Q$28,2))))</f>
        <v>-</v>
      </c>
      <c r="IA25" s="168" t="str">
        <f aca="false">IF(GP25="","",IF(GP25="-","-",IF(UPPER(GP25)="AB","+",VLOOKUP(GP25,'විෂය තොරතුරු'!$P$24:$Q$28,2))))</f>
        <v>W</v>
      </c>
      <c r="IB25" s="168" t="str">
        <f aca="false">IF(GQ25="","",IF(GQ25="-","-",IF(UPPER(GQ25)="AB","+",VLOOKUP(GQ25,'විෂය තොරතුරු'!$P$24:$Q$28,2))))</f>
        <v/>
      </c>
      <c r="IC25" s="168" t="str">
        <f aca="false">IF(GR25="","",IF(GR25="-","-",IF(UPPER(GR25)="AB","+",VLOOKUP(GR25,'විෂය තොරතුරු'!$P$24:$Q$28,2))))</f>
        <v>-</v>
      </c>
      <c r="ID25" s="168" t="str">
        <f aca="false">IF(GS25="","",IF(GS25="-","-",IF(UPPER(GS25)="AB","+",VLOOKUP(GS25,'විෂය තොරතුරු'!$P$24:$Q$28,2))))</f>
        <v/>
      </c>
      <c r="IE25" s="168" t="str">
        <f aca="false">IF(GT25="","",IF(GT25="-","-",IF(UPPER(GT25)="AB","+",VLOOKUP(GT25,'විෂය තොරතුරු'!$P$24:$Q$28,2))))</f>
        <v/>
      </c>
      <c r="IF25" s="168" t="str">
        <f aca="false">IF(GU25="","",IF(GU25="-","-",IF(UPPER(GU25)="AB","+",VLOOKUP(GU25,'විෂය තොරතුරු'!$P$24:$Q$28,2))))</f>
        <v/>
      </c>
      <c r="IG25" s="169" t="str">
        <f aca="false">IF(GV25="","",IF(GV25="-","-",IF(UPPER(GV25)="AB","+",VLOOKUP(GV25,'විෂය තොරතුරු'!$P$24:$Q$28,2))))</f>
        <v/>
      </c>
      <c r="IH25" s="171" t="n">
        <f aca="false">IF($FL25="","",COUNTIF($GZ25:$IG25,"A"))</f>
        <v>0</v>
      </c>
      <c r="II25" s="171" t="n">
        <f aca="false">IF($FL25="","",COUNTIF($GZ25:$IG25,"B"))</f>
        <v>0</v>
      </c>
      <c r="IJ25" s="171" t="n">
        <f aca="false">IF($FL25="","",COUNTIF($GZ25:$IG25,"C"))</f>
        <v>0</v>
      </c>
      <c r="IK25" s="171" t="n">
        <f aca="false">IF($FL25="","",COUNTIF($GZ25:$IG25,"S"))</f>
        <v>2</v>
      </c>
      <c r="IL25" s="171" t="n">
        <f aca="false">IF($FL25="","",COUNTIF($GZ25:$IG25,"W"))</f>
        <v>7</v>
      </c>
      <c r="IM25" s="171" t="n">
        <f aca="false">IF(FL25="","",SUM(IH25:IK25))</f>
        <v>2</v>
      </c>
      <c r="IN25" s="169" t="n">
        <f aca="false">IF(FL25="","",SUM(IH25:IJ25))</f>
        <v>0</v>
      </c>
      <c r="IO25" s="172" t="str">
        <f aca="false">IF(FL25="","",IF(AND(IM25&gt;=6,IN25&gt;=3,OR(FO25&gt;=35,FP25&gt;=35),FV25&gt;=35),"6/3 සමත්",IF(AND(IM25&gt;=5,IN25&gt;=3,OR(FO25&gt;=35,FP25&gt;=35,FV25&gt;=35)),"5/3 සමත්",IF(AND(IM25&gt;=4,IN25&gt;=1,OR(FO25&gt;=20,FP25&gt;=20,FV25&gt;=20)),"සමත් කළ හැකි",IF(IL25=9,"W9","අසමත් ?")))))</f>
        <v>අසමත් ?</v>
      </c>
    </row>
    <row r="26" customFormat="false" ht="13.8" hidden="false" customHeight="false" outlineLevel="0" collapsed="false">
      <c r="A26" s="160" t="n">
        <v>12</v>
      </c>
      <c r="B26" s="161"/>
      <c r="C26" s="161"/>
      <c r="D26" s="162"/>
      <c r="E26" s="183"/>
      <c r="F26" s="181"/>
      <c r="G26" s="183"/>
      <c r="H26" s="180"/>
      <c r="I26" s="180"/>
      <c r="J26" s="181"/>
      <c r="K26" s="183"/>
      <c r="L26" s="180"/>
      <c r="M26" s="180"/>
      <c r="N26" s="181"/>
      <c r="O26" s="183"/>
      <c r="P26" s="180"/>
      <c r="Q26" s="180"/>
      <c r="R26" s="180"/>
      <c r="S26" s="180"/>
      <c r="T26" s="180"/>
      <c r="U26" s="180"/>
      <c r="V26" s="181"/>
      <c r="W26" s="183"/>
      <c r="X26" s="180"/>
      <c r="Y26" s="180"/>
      <c r="Z26" s="180"/>
      <c r="AA26" s="180"/>
      <c r="AB26" s="180"/>
      <c r="AC26" s="180"/>
      <c r="AD26" s="181"/>
      <c r="AE26" s="183"/>
      <c r="AF26" s="180"/>
      <c r="AG26" s="180"/>
      <c r="AH26" s="180"/>
      <c r="AI26" s="180"/>
      <c r="AJ26" s="180"/>
      <c r="AK26" s="180"/>
      <c r="AL26" s="166"/>
      <c r="AM26" s="167" t="str">
        <f aca="false">IF(B26="","",SUM(E26:AL26))</f>
        <v/>
      </c>
      <c r="AN26" s="168" t="str">
        <f aca="false">IF(B26="","",AM26/9)</f>
        <v/>
      </c>
      <c r="AO26" s="169" t="str">
        <f aca="false">IF(B26="","",IF(AM26=0,"-",RANK(AM26,$AM$15:$AM$64,0)))</f>
        <v/>
      </c>
      <c r="AP26" s="167" t="str">
        <f aca="false">IF(E26="","",IF(E26="-","-",IF(UPPER(E26)="AB","+",VLOOKUP(E26,'විෂය තොරතුරු'!$P$24:$Q$28,2))))</f>
        <v/>
      </c>
      <c r="AQ26" s="168" t="str">
        <f aca="false">IF(F26="","",IF(F26="-","-",IF(UPPER(F26)="AB","+",VLOOKUP(F26,'විෂය තොරතුරු'!$P$24:$Q$28,2))))</f>
        <v/>
      </c>
      <c r="AR26" s="168" t="str">
        <f aca="false">IF(G26="","",IF(G26="-","-",IF(UPPER(G26)="AB","+",VLOOKUP(G26,'විෂය තොරතුරු'!$P$24:$Q$28,2))))</f>
        <v/>
      </c>
      <c r="AS26" s="168" t="str">
        <f aca="false">IF(H26="","",IF(H26="-","-",IF(UPPER(H26)="AB","+",VLOOKUP(H26,'විෂය තොරතුරු'!$P$24:$Q$28,2))))</f>
        <v/>
      </c>
      <c r="AT26" s="168" t="str">
        <f aca="false">IF(I26="","",IF(I26="-","-",IF(UPPER(I26)="AB","+",VLOOKUP(I26,'විෂය තොරතුරු'!$P$24:$Q$28,2))))</f>
        <v/>
      </c>
      <c r="AU26" s="170" t="str">
        <f aca="false">IF(J26="","",IF(J26="-","-",IF(UPPER(J26)="AB","+",VLOOKUP(J26,'විෂය තොරතුරු'!$P$24:$Q$28,2))))</f>
        <v/>
      </c>
      <c r="AV26" s="171" t="str">
        <f aca="false">IF(K26="","",IF(K26="-","-",IF(UPPER(K26)="AB","+",VLOOKUP(K26,'විෂය තොරතුරු'!$P$24:$Q$28,2))))</f>
        <v/>
      </c>
      <c r="AW26" s="168" t="str">
        <f aca="false">IF(L26="","",IF(L26="-","-",IF(UPPER(L26)="AB","+",VLOOKUP(L26,'විෂය තොරතුරු'!$P$24:$Q$28,2))))</f>
        <v/>
      </c>
      <c r="AX26" s="168" t="str">
        <f aca="false">IF(M26="","",IF(M26="-","-",IF(UPPER(M26)="AB","+",VLOOKUP(M26,'විෂය තොරතුරු'!$P$24:$Q$28,2))))</f>
        <v/>
      </c>
      <c r="AY26" s="169" t="str">
        <f aca="false">IF(N26="","",IF(N26="-","-",IF(UPPER(N26)="AB","+",VLOOKUP(N26,'විෂය තොරතුරු'!$P$24:$Q$28,2))))</f>
        <v/>
      </c>
      <c r="AZ26" s="167" t="str">
        <f aca="false">IF(O26="","",IF(O26="-","-",IF(UPPER(O26)="AB","+",VLOOKUP(O26,'විෂය තොරතුරු'!$P$24:$Q$28,2))))</f>
        <v/>
      </c>
      <c r="BA26" s="168" t="str">
        <f aca="false">IF(P26="","",IF(P26="-","-",IF(UPPER(P26)="AB","+",VLOOKUP(P26,'විෂය තොරතුරු'!$P$24:$Q$28,2))))</f>
        <v/>
      </c>
      <c r="BB26" s="168" t="str">
        <f aca="false">IF(Q26="","",IF(Q26="-","-",IF(UPPER(Q26)="AB","+",VLOOKUP(Q26,'විෂය තොරතුරු'!$P$24:$Q$28,2))))</f>
        <v/>
      </c>
      <c r="BC26" s="168" t="str">
        <f aca="false">IF(R26="","",IF(R26="-","-",IF(UPPER(R26)="AB","+",VLOOKUP(R26,'විෂය තොරතුරු'!$P$24:$Q$28,2))))</f>
        <v/>
      </c>
      <c r="BD26" s="168" t="str">
        <f aca="false">IF(S26="","",IF(S26="-","-",IF(UPPER(S26)="AB","+",VLOOKUP(S26,'විෂය තොරතුරු'!$P$24:$Q$28,2))))</f>
        <v/>
      </c>
      <c r="BE26" s="168" t="str">
        <f aca="false">IF(T26="","",IF(T26="-","-",IF(UPPER(T26)="AB","+",VLOOKUP(T26,'විෂය තොරතුරු'!$P$24:$Q$28,2))))</f>
        <v/>
      </c>
      <c r="BF26" s="168" t="str">
        <f aca="false">IF(U26="","",IF(U26="-","-",IF(UPPER(U26)="AB","+",VLOOKUP(U26,'විෂය තොරතුරු'!$P$24:$Q$28,2))))</f>
        <v/>
      </c>
      <c r="BG26" s="170" t="str">
        <f aca="false">IF(V26="","",IF(V26="-","-",IF(UPPER(V26)="AB","+",VLOOKUP(V26,'විෂය තොරතුරු'!$P$24:$Q$28,2))))</f>
        <v/>
      </c>
      <c r="BH26" s="171" t="str">
        <f aca="false">IF(W26="","",IF(W26="-","-",IF(UPPER(W26)="AB","+",VLOOKUP(W26,'විෂය තොරතුරු'!$P$24:$Q$28,2))))</f>
        <v/>
      </c>
      <c r="BI26" s="168" t="str">
        <f aca="false">IF(X26="","",IF(X26="-","-",IF(UPPER(X26)="AB","+",VLOOKUP(X26,'විෂය තොරතුරු'!$P$24:$Q$28,2))))</f>
        <v/>
      </c>
      <c r="BJ26" s="168" t="str">
        <f aca="false">IF(Y26="","",IF(Y26="-","-",IF(UPPER(Y26)="AB","+",VLOOKUP(Y26,'විෂය තොරතුරු'!$P$24:$Q$28,2))))</f>
        <v/>
      </c>
      <c r="BK26" s="168" t="str">
        <f aca="false">IF(Z26="","",IF(Z26="-","-",IF(UPPER(Z26)="AB","+",VLOOKUP(Z26,'විෂය තොරතුරු'!$P$24:$Q$28,2))))</f>
        <v/>
      </c>
      <c r="BL26" s="168" t="str">
        <f aca="false">IF(AA26="","",IF(AA26="-","-",IF(UPPER(AA26)="AB","+",VLOOKUP(AA26,'විෂය තොරතුරු'!$P$24:$Q$28,2))))</f>
        <v/>
      </c>
      <c r="BM26" s="168" t="str">
        <f aca="false">IF(AB26="","",IF(AB26="-","-",IF(UPPER(AB26)="AB","+",VLOOKUP(AB26,'විෂය තොරතුරු'!$P$24:$Q$28,2))))</f>
        <v/>
      </c>
      <c r="BN26" s="168" t="str">
        <f aca="false">IF(AC26="","",IF(AC26="-","-",IF(UPPER(AC26)="AB","+",VLOOKUP(AC26,'විෂය තොරතුරු'!$P$24:$Q$28,2))))</f>
        <v/>
      </c>
      <c r="BO26" s="169" t="str">
        <f aca="false">IF(AD26="","",IF(AD26="-","-",IF(UPPER(AD26)="AB","+",VLOOKUP(AD26,'විෂය තොරතුරු'!$P$24:$Q$28,2))))</f>
        <v/>
      </c>
      <c r="BP26" s="171" t="str">
        <f aca="false">IF(AE26="","",IF(AE26="-","-",IF(UPPER(AE26)="AB","+",VLOOKUP(AE26,'විෂය තොරතුරු'!$P$24:$Q$28,2))))</f>
        <v/>
      </c>
      <c r="BQ26" s="168" t="str">
        <f aca="false">IF(AF26="","",IF(AF26="-","-",IF(UPPER(AF26)="AB","+",VLOOKUP(AF26,'විෂය තොරතුරු'!$P$24:$Q$28,2))))</f>
        <v/>
      </c>
      <c r="BR26" s="168" t="str">
        <f aca="false">IF(AG26="","",IF(AG26="-","-",IF(UPPER(AG26)="AB","+",VLOOKUP(AG26,'විෂය තොරතුරු'!$P$24:$Q$28,2))))</f>
        <v/>
      </c>
      <c r="BS26" s="168" t="str">
        <f aca="false">IF(AH26="","",IF(AH26="-","-",IF(UPPER(AH26)="AB","+",VLOOKUP(AH26,'විෂය තොරතුරු'!$P$24:$Q$28,2))))</f>
        <v/>
      </c>
      <c r="BT26" s="168" t="str">
        <f aca="false">IF(AI26="","",IF(AI26="-","-",IF(UPPER(AI26)="AB","+",VLOOKUP(AI26,'විෂය තොරතුරු'!$P$24:$Q$28,2))))</f>
        <v/>
      </c>
      <c r="BU26" s="168" t="str">
        <f aca="false">IF(AJ26="","",IF(AJ26="-","-",IF(UPPER(AJ26)="AB","+",VLOOKUP(AJ26,'විෂය තොරතුරු'!$P$24:$Q$28,2))))</f>
        <v/>
      </c>
      <c r="BV26" s="168" t="str">
        <f aca="false">IF(AK26="","",IF(AK26="-","-",IF(UPPER(AK26)="AB","+",VLOOKUP(AK26,'විෂය තොරතුරු'!$P$24:$Q$28,2))))</f>
        <v/>
      </c>
      <c r="BW26" s="169" t="str">
        <f aca="false">IF(AL26="","",IF(AL26="-","-",IF(UPPER(AL26)="AB","+",VLOOKUP(AL26,'විෂය තොරතුරු'!$P$24:$Q$28,2))))</f>
        <v/>
      </c>
      <c r="BX26" s="171" t="str">
        <f aca="false">IF($B26="","",COUNTIF($AP26:$BW26,"A"))</f>
        <v/>
      </c>
      <c r="BY26" s="168" t="str">
        <f aca="false">IF($B26="","",COUNTIF($AP26:$BW26,"B"))</f>
        <v/>
      </c>
      <c r="BZ26" s="168" t="str">
        <f aca="false">IF($B26="","",COUNTIF($AP26:$BW26,"C"))</f>
        <v/>
      </c>
      <c r="CA26" s="168" t="str">
        <f aca="false">IF($B26="","",COUNTIF($AP26:$BW26,"S"))</f>
        <v/>
      </c>
      <c r="CB26" s="169" t="str">
        <f aca="false">IF($B26="","",COUNTIF($AP26:$BW26,"W"))</f>
        <v/>
      </c>
      <c r="CC26" s="171" t="str">
        <f aca="false">IF(B26="","",SUM(BX26:CA26))</f>
        <v/>
      </c>
      <c r="CD26" s="169" t="str">
        <f aca="false">IF(B26="","",SUM(BX26:BZ26))</f>
        <v/>
      </c>
      <c r="CE26" s="172" t="str">
        <f aca="false">IF(B26="","",IF(AND(CC26&gt;=6,CD26&gt;=3,OR(E26&gt;=35,F26&gt;=35),L26&gt;=35),"6/3 සමත්",IF(AND(CC26&gt;=5,CD26&gt;=3,OR(E26&gt;=35,F26&gt;=35,L26&gt;=35)),"5/3 සමත්",IF(AND(CC26&gt;=4,CD26&gt;=1,OR(E26&gt;=20,F26&gt;=20,L26&gt;=20)),"සමත් කළ හැකි",IF(CB26=9,"W9","අසමත් ?")))))</f>
        <v/>
      </c>
      <c r="FK26" s="173" t="n">
        <v>12</v>
      </c>
      <c r="FL26" s="161" t="s">
        <v>56</v>
      </c>
      <c r="FM26" s="161"/>
      <c r="FN26" s="161" t="str">
        <f aca="false">IF(FM26="","-",(FM26/$M$95)*100)</f>
        <v>-</v>
      </c>
      <c r="FO26" s="165" t="n">
        <v>14</v>
      </c>
      <c r="FP26" s="165"/>
      <c r="FQ26" s="165" t="n">
        <v>20</v>
      </c>
      <c r="FR26" s="165" t="s">
        <v>18</v>
      </c>
      <c r="FS26" s="165"/>
      <c r="FT26" s="165"/>
      <c r="FU26" s="165" t="n">
        <v>8</v>
      </c>
      <c r="FV26" s="165" t="n">
        <v>23</v>
      </c>
      <c r="FW26" s="165" t="n">
        <v>6</v>
      </c>
      <c r="FX26" s="165" t="n">
        <v>16</v>
      </c>
      <c r="FY26" s="165" t="s">
        <v>18</v>
      </c>
      <c r="FZ26" s="165" t="n">
        <v>17</v>
      </c>
      <c r="GA26" s="165" t="s">
        <v>18</v>
      </c>
      <c r="GB26" s="165"/>
      <c r="GC26" s="165"/>
      <c r="GD26" s="165"/>
      <c r="GE26" s="165"/>
      <c r="GF26" s="165"/>
      <c r="GG26" s="165" t="n">
        <v>39</v>
      </c>
      <c r="GH26" s="165" t="s">
        <v>18</v>
      </c>
      <c r="GI26" s="165" t="s">
        <v>18</v>
      </c>
      <c r="GJ26" s="165"/>
      <c r="GK26" s="165"/>
      <c r="GL26" s="165" t="n">
        <v>25</v>
      </c>
      <c r="GM26" s="165"/>
      <c r="GN26" s="165"/>
      <c r="GO26" s="165" t="s">
        <v>18</v>
      </c>
      <c r="GP26" s="165" t="s">
        <v>18</v>
      </c>
      <c r="GQ26" s="165"/>
      <c r="GR26" s="165" t="s">
        <v>18</v>
      </c>
      <c r="GS26" s="165"/>
      <c r="GT26" s="165"/>
      <c r="GU26" s="165"/>
      <c r="GV26" s="174"/>
      <c r="GW26" s="167" t="n">
        <f aca="false">IF(FL26="","",SUM(FO26:GV26))</f>
        <v>168</v>
      </c>
      <c r="GX26" s="168" t="n">
        <f aca="false">IF(FL26="","",GW26/9)</f>
        <v>18.6666666666667</v>
      </c>
      <c r="GY26" s="169" t="n">
        <f aca="false">IF(FL26="","",IF(GW26=0,"-",RANK(GW26,$GW$15:$GW$64,0)))</f>
        <v>37</v>
      </c>
      <c r="GZ26" s="167" t="str">
        <f aca="false">IF(FO26="","",IF(FO26="-","-",IF(UPPER(FO26)="AB","+",VLOOKUP(FO26,'විෂය තොරතුරු'!$P$24:$Q$28,2))))</f>
        <v>W</v>
      </c>
      <c r="HA26" s="168" t="str">
        <f aca="false">IF(FP26="","",IF(FP26="-","-",IF(UPPER(FP26)="AB","+",VLOOKUP(FP26,'විෂය තොරතුරු'!$P$24:$Q$28,2))))</f>
        <v/>
      </c>
      <c r="HB26" s="168" t="str">
        <f aca="false">IF(FQ26="","",IF(FQ26="-","-",IF(UPPER(FQ26)="AB","+",VLOOKUP(FQ26,'විෂය තොරතුරු'!$P$24:$Q$28,2))))</f>
        <v>W</v>
      </c>
      <c r="HC26" s="168" t="str">
        <f aca="false">IF(FR26="","",IF(FR26="-","-",IF(UPPER(FR26)="AB","+",VLOOKUP(FR26,'විෂය තොරතුරු'!$P$24:$Q$28,2))))</f>
        <v>-</v>
      </c>
      <c r="HD26" s="168" t="str">
        <f aca="false">IF(FS26="","",IF(FS26="-","-",IF(UPPER(FS26)="AB","+",VLOOKUP(FS26,'විෂය තොරතුරු'!$P$24:$Q$28,2))))</f>
        <v/>
      </c>
      <c r="HE26" s="170" t="str">
        <f aca="false">IF(FT26="","",IF(FT26="-","-",IF(UPPER(FT26)="AB","+",VLOOKUP(FT26,'විෂය තොරතුරු'!$P$24:$Q$28,2))))</f>
        <v/>
      </c>
      <c r="HF26" s="171" t="str">
        <f aca="false">IF(FU26="","",IF(FU26="-","-",IF(UPPER(FU26)="AB","+",VLOOKUP(FU26,'විෂය තොරතුරු'!$P$24:$Q$28,2))))</f>
        <v>W</v>
      </c>
      <c r="HG26" s="168" t="str">
        <f aca="false">IF(FV26="","",IF(FV26="-","-",IF(UPPER(FV26)="AB","+",VLOOKUP(FV26,'විෂය තොරතුරු'!$P$24:$Q$28,2))))</f>
        <v>W</v>
      </c>
      <c r="HH26" s="168" t="str">
        <f aca="false">IF(FW26="","",IF(FW26="-","-",IF(UPPER(FW26)="AB","+",VLOOKUP(FW26,'විෂය තොරතුරු'!$P$24:$Q$28,2))))</f>
        <v>W</v>
      </c>
      <c r="HI26" s="169" t="str">
        <f aca="false">IF(FX26="","",IF(FX26="-","-",IF(UPPER(FX26)="AB","+",VLOOKUP(FX26,'විෂය තොරතුරු'!$P$24:$Q$28,2))))</f>
        <v>W</v>
      </c>
      <c r="HJ26" s="167" t="str">
        <f aca="false">IF(FY26="","",IF(FY26="-","-",IF(UPPER(FY26)="AB","+",VLOOKUP(FY26,'විෂය තොරතුරු'!$P$24:$Q$28,2))))</f>
        <v>-</v>
      </c>
      <c r="HK26" s="168" t="str">
        <f aca="false">IF(FZ26="","",IF(FZ26="-","-",IF(UPPER(FZ26)="AB","+",VLOOKUP(FZ26,'විෂය තොරතුරු'!$P$24:$Q$28,2))))</f>
        <v>W</v>
      </c>
      <c r="HL26" s="168" t="str">
        <f aca="false">IF(GA26="","",IF(GA26="-","-",IF(UPPER(GA26)="AB","+",VLOOKUP(GA26,'විෂය තොරතුරු'!$P$24:$Q$28,2))))</f>
        <v>-</v>
      </c>
      <c r="HM26" s="168" t="str">
        <f aca="false">IF(GB26="","",IF(GB26="-","-",IF(UPPER(GB26)="AB","+",VLOOKUP(GB26,'විෂය තොරතුරු'!$P$24:$Q$28,2))))</f>
        <v/>
      </c>
      <c r="HN26" s="168" t="str">
        <f aca="false">IF(GC26="","",IF(GC26="-","-",IF(UPPER(GC26)="AB","+",VLOOKUP(GC26,'විෂය තොරතුරු'!$P$24:$Q$28,2))))</f>
        <v/>
      </c>
      <c r="HO26" s="168" t="str">
        <f aca="false">IF(GD26="","",IF(GD26="-","-",IF(UPPER(GD26)="AB","+",VLOOKUP(GD26,'විෂය තොරතුරු'!$P$24:$Q$28,2))))</f>
        <v/>
      </c>
      <c r="HP26" s="168" t="str">
        <f aca="false">IF(GE26="","",IF(GE26="-","-",IF(UPPER(GE26)="AB","+",VLOOKUP(GE26,'විෂය තොරතුරු'!$P$24:$Q$28,2))))</f>
        <v/>
      </c>
      <c r="HQ26" s="170" t="str">
        <f aca="false">IF(GF26="","",IF(GF26="-","-",IF(UPPER(GF26)="AB","+",VLOOKUP(GF26,'විෂය තොරතුරු'!$P$24:$Q$28,2))))</f>
        <v/>
      </c>
      <c r="HR26" s="171" t="str">
        <f aca="false">IF(GG26="","",IF(GG26="-","-",IF(UPPER(GG26)="AB","+",VLOOKUP(GG26,'විෂය තොරතුරු'!$P$24:$Q$28,2))))</f>
        <v>S</v>
      </c>
      <c r="HS26" s="168" t="str">
        <f aca="false">IF(GH26="","",IF(GH26="-","-",IF(UPPER(GH26)="AB","+",VLOOKUP(GH26,'විෂය තොරතුරු'!$P$24:$Q$28,2))))</f>
        <v>-</v>
      </c>
      <c r="HT26" s="168" t="str">
        <f aca="false">IF(GI26="","",IF(GI26="-","-",IF(UPPER(GI26)="AB","+",VLOOKUP(GI26,'විෂය තොරතුරු'!$P$24:$Q$28,2))))</f>
        <v>-</v>
      </c>
      <c r="HU26" s="168" t="str">
        <f aca="false">IF(GJ26="","",IF(GJ26="-","-",IF(UPPER(GJ26)="AB","+",VLOOKUP(GJ26,'විෂය තොරතුරු'!$P$24:$Q$28,2))))</f>
        <v/>
      </c>
      <c r="HV26" s="168" t="str">
        <f aca="false">IF(GK26="","",IF(GK26="-","-",IF(UPPER(GK26)="AB","+",VLOOKUP(GK26,'විෂය තොරතුරු'!$P$24:$Q$28,2))))</f>
        <v/>
      </c>
      <c r="HW26" s="168" t="str">
        <f aca="false">IF(GL26="","",IF(GL26="-","-",IF(UPPER(GL26)="AB","+",VLOOKUP(GL26,'විෂය තොරතුරු'!$P$24:$Q$28,2))))</f>
        <v>W</v>
      </c>
      <c r="HX26" s="168" t="str">
        <f aca="false">IF(GM26="","",IF(GM26="-","-",IF(UPPER(GM26)="AB","+",VLOOKUP(GM26,'විෂය තොරතුරු'!$P$24:$Q$28,2))))</f>
        <v/>
      </c>
      <c r="HY26" s="169" t="str">
        <f aca="false">IF(GN26="","",IF(GN26="-","-",IF(UPPER(GN26)="AB","+",VLOOKUP(GN26,'විෂය තොරතුරු'!$P$24:$Q$28,2))))</f>
        <v/>
      </c>
      <c r="HZ26" s="171" t="str">
        <f aca="false">IF(GO26="","",IF(GO26="-","-",IF(UPPER(GO26)="AB","+",VLOOKUP(GO26,'විෂය තොරතුරු'!$P$24:$Q$28,2))))</f>
        <v>-</v>
      </c>
      <c r="IA26" s="168" t="str">
        <f aca="false">IF(GP26="","",IF(GP26="-","-",IF(UPPER(GP26)="AB","+",VLOOKUP(GP26,'විෂය තොරතුරු'!$P$24:$Q$28,2))))</f>
        <v>-</v>
      </c>
      <c r="IB26" s="168" t="str">
        <f aca="false">IF(GQ26="","",IF(GQ26="-","-",IF(UPPER(GQ26)="AB","+",VLOOKUP(GQ26,'විෂය තොරතුරු'!$P$24:$Q$28,2))))</f>
        <v/>
      </c>
      <c r="IC26" s="168" t="str">
        <f aca="false">IF(GR26="","",IF(GR26="-","-",IF(UPPER(GR26)="AB","+",VLOOKUP(GR26,'විෂය තොරතුරු'!$P$24:$Q$28,2))))</f>
        <v>-</v>
      </c>
      <c r="ID26" s="168" t="str">
        <f aca="false">IF(GS26="","",IF(GS26="-","-",IF(UPPER(GS26)="AB","+",VLOOKUP(GS26,'විෂය තොරතුරු'!$P$24:$Q$28,2))))</f>
        <v/>
      </c>
      <c r="IE26" s="168" t="str">
        <f aca="false">IF(GT26="","",IF(GT26="-","-",IF(UPPER(GT26)="AB","+",VLOOKUP(GT26,'විෂය තොරතුරු'!$P$24:$Q$28,2))))</f>
        <v/>
      </c>
      <c r="IF26" s="168" t="str">
        <f aca="false">IF(GU26="","",IF(GU26="-","-",IF(UPPER(GU26)="AB","+",VLOOKUP(GU26,'විෂය තොරතුරු'!$P$24:$Q$28,2))))</f>
        <v/>
      </c>
      <c r="IG26" s="169" t="str">
        <f aca="false">IF(GV26="","",IF(GV26="-","-",IF(UPPER(GV26)="AB","+",VLOOKUP(GV26,'විෂය තොරතුරු'!$P$24:$Q$28,2))))</f>
        <v/>
      </c>
      <c r="IH26" s="171" t="n">
        <f aca="false">IF($FL26="","",COUNTIF($GZ26:$IG26,"A"))</f>
        <v>0</v>
      </c>
      <c r="II26" s="171" t="n">
        <f aca="false">IF($FL26="","",COUNTIF($GZ26:$IG26,"B"))</f>
        <v>0</v>
      </c>
      <c r="IJ26" s="171" t="n">
        <f aca="false">IF($FL26="","",COUNTIF($GZ26:$IG26,"C"))</f>
        <v>0</v>
      </c>
      <c r="IK26" s="171" t="n">
        <f aca="false">IF($FL26="","",COUNTIF($GZ26:$IG26,"S"))</f>
        <v>1</v>
      </c>
      <c r="IL26" s="171" t="n">
        <f aca="false">IF($FL26="","",COUNTIF($GZ26:$IG26,"W"))</f>
        <v>8</v>
      </c>
      <c r="IM26" s="171" t="n">
        <f aca="false">IF(FL26="","",SUM(IH26:IK26))</f>
        <v>1</v>
      </c>
      <c r="IN26" s="169" t="n">
        <f aca="false">IF(FL26="","",SUM(IH26:IJ26))</f>
        <v>0</v>
      </c>
      <c r="IO26" s="172" t="str">
        <f aca="false">IF(FL26="","",IF(AND(IM26&gt;=6,IN26&gt;=3,OR(FO26&gt;=35,FP26&gt;=35),FV26&gt;=35),"6/3 සමත්",IF(AND(IM26&gt;=5,IN26&gt;=3,OR(FO26&gt;=35,FP26&gt;=35,FV26&gt;=35)),"5/3 සමත්",IF(AND(IM26&gt;=4,IN26&gt;=1,OR(FO26&gt;=20,FP26&gt;=20,FV26&gt;=20)),"සමත් කළ හැකි",IF(IL26=9,"W9","අසමත් ?")))))</f>
        <v>අසමත් ?</v>
      </c>
    </row>
    <row r="27" customFormat="false" ht="13.8" hidden="false" customHeight="false" outlineLevel="0" collapsed="false">
      <c r="A27" s="160" t="n">
        <v>13</v>
      </c>
      <c r="B27" s="161"/>
      <c r="C27" s="161"/>
      <c r="D27" s="162"/>
      <c r="E27" s="183"/>
      <c r="F27" s="181"/>
      <c r="G27" s="183"/>
      <c r="H27" s="180"/>
      <c r="I27" s="180"/>
      <c r="J27" s="181"/>
      <c r="K27" s="183"/>
      <c r="L27" s="180"/>
      <c r="M27" s="180"/>
      <c r="N27" s="181"/>
      <c r="O27" s="183"/>
      <c r="P27" s="180"/>
      <c r="Q27" s="180"/>
      <c r="R27" s="180"/>
      <c r="S27" s="180"/>
      <c r="T27" s="180"/>
      <c r="U27" s="180"/>
      <c r="V27" s="181"/>
      <c r="W27" s="183"/>
      <c r="X27" s="180"/>
      <c r="Y27" s="180"/>
      <c r="Z27" s="180"/>
      <c r="AA27" s="180"/>
      <c r="AB27" s="180"/>
      <c r="AC27" s="180"/>
      <c r="AD27" s="181"/>
      <c r="AE27" s="183"/>
      <c r="AF27" s="180"/>
      <c r="AG27" s="180"/>
      <c r="AH27" s="180"/>
      <c r="AI27" s="180"/>
      <c r="AJ27" s="180"/>
      <c r="AK27" s="180"/>
      <c r="AL27" s="166"/>
      <c r="AM27" s="167" t="str">
        <f aca="false">IF(B27="","",SUM(E27:AL27))</f>
        <v/>
      </c>
      <c r="AN27" s="168" t="str">
        <f aca="false">IF(B27="","",AM27/9)</f>
        <v/>
      </c>
      <c r="AO27" s="169" t="str">
        <f aca="false">IF(B27="","",IF(AM27=0,"-",RANK(AM27,$AM$15:$AM$64,0)))</f>
        <v/>
      </c>
      <c r="AP27" s="167" t="str">
        <f aca="false">IF(E27="","",IF(E27="-","-",IF(UPPER(E27)="AB","+",VLOOKUP(E27,'විෂය තොරතුරු'!$P$24:$Q$28,2))))</f>
        <v/>
      </c>
      <c r="AQ27" s="168" t="str">
        <f aca="false">IF(F27="","",IF(F27="-","-",IF(UPPER(F27)="AB","+",VLOOKUP(F27,'විෂය තොරතුරු'!$P$24:$Q$28,2))))</f>
        <v/>
      </c>
      <c r="AR27" s="168" t="str">
        <f aca="false">IF(G27="","",IF(G27="-","-",IF(UPPER(G27)="AB","+",VLOOKUP(G27,'විෂය තොරතුරු'!$P$24:$Q$28,2))))</f>
        <v/>
      </c>
      <c r="AS27" s="168" t="str">
        <f aca="false">IF(H27="","",IF(H27="-","-",IF(UPPER(H27)="AB","+",VLOOKUP(H27,'විෂය තොරතුරු'!$P$24:$Q$28,2))))</f>
        <v/>
      </c>
      <c r="AT27" s="168" t="str">
        <f aca="false">IF(I27="","",IF(I27="-","-",IF(UPPER(I27)="AB","+",VLOOKUP(I27,'විෂය තොරතුරු'!$P$24:$Q$28,2))))</f>
        <v/>
      </c>
      <c r="AU27" s="170" t="str">
        <f aca="false">IF(J27="","",IF(J27="-","-",IF(UPPER(J27)="AB","+",VLOOKUP(J27,'විෂය තොරතුරු'!$P$24:$Q$28,2))))</f>
        <v/>
      </c>
      <c r="AV27" s="171" t="str">
        <f aca="false">IF(K27="","",IF(K27="-","-",IF(UPPER(K27)="AB","+",VLOOKUP(K27,'විෂය තොරතුරු'!$P$24:$Q$28,2))))</f>
        <v/>
      </c>
      <c r="AW27" s="168" t="str">
        <f aca="false">IF(L27="","",IF(L27="-","-",IF(UPPER(L27)="AB","+",VLOOKUP(L27,'විෂය තොරතුරු'!$P$24:$Q$28,2))))</f>
        <v/>
      </c>
      <c r="AX27" s="168" t="str">
        <f aca="false">IF(M27="","",IF(M27="-","-",IF(UPPER(M27)="AB","+",VLOOKUP(M27,'විෂය තොරතුරු'!$P$24:$Q$28,2))))</f>
        <v/>
      </c>
      <c r="AY27" s="169" t="str">
        <f aca="false">IF(N27="","",IF(N27="-","-",IF(UPPER(N27)="AB","+",VLOOKUP(N27,'විෂය තොරතුරු'!$P$24:$Q$28,2))))</f>
        <v/>
      </c>
      <c r="AZ27" s="167" t="str">
        <f aca="false">IF(O27="","",IF(O27="-","-",IF(UPPER(O27)="AB","+",VLOOKUP(O27,'විෂය තොරතුරු'!$P$24:$Q$28,2))))</f>
        <v/>
      </c>
      <c r="BA27" s="168" t="str">
        <f aca="false">IF(P27="","",IF(P27="-","-",IF(UPPER(P27)="AB","+",VLOOKUP(P27,'විෂය තොරතුරු'!$P$24:$Q$28,2))))</f>
        <v/>
      </c>
      <c r="BB27" s="168" t="str">
        <f aca="false">IF(Q27="","",IF(Q27="-","-",IF(UPPER(Q27)="AB","+",VLOOKUP(Q27,'විෂය තොරතුරු'!$P$24:$Q$28,2))))</f>
        <v/>
      </c>
      <c r="BC27" s="168" t="str">
        <f aca="false">IF(R27="","",IF(R27="-","-",IF(UPPER(R27)="AB","+",VLOOKUP(R27,'විෂය තොරතුරු'!$P$24:$Q$28,2))))</f>
        <v/>
      </c>
      <c r="BD27" s="168" t="str">
        <f aca="false">IF(S27="","",IF(S27="-","-",IF(UPPER(S27)="AB","+",VLOOKUP(S27,'විෂය තොරතුරු'!$P$24:$Q$28,2))))</f>
        <v/>
      </c>
      <c r="BE27" s="168" t="str">
        <f aca="false">IF(T27="","",IF(T27="-","-",IF(UPPER(T27)="AB","+",VLOOKUP(T27,'විෂය තොරතුරු'!$P$24:$Q$28,2))))</f>
        <v/>
      </c>
      <c r="BF27" s="168" t="str">
        <f aca="false">IF(U27="","",IF(U27="-","-",IF(UPPER(U27)="AB","+",VLOOKUP(U27,'විෂය තොරතුරු'!$P$24:$Q$28,2))))</f>
        <v/>
      </c>
      <c r="BG27" s="170" t="str">
        <f aca="false">IF(V27="","",IF(V27="-","-",IF(UPPER(V27)="AB","+",VLOOKUP(V27,'විෂය තොරතුරු'!$P$24:$Q$28,2))))</f>
        <v/>
      </c>
      <c r="BH27" s="171" t="str">
        <f aca="false">IF(W27="","",IF(W27="-","-",IF(UPPER(W27)="AB","+",VLOOKUP(W27,'විෂය තොරතුරු'!$P$24:$Q$28,2))))</f>
        <v/>
      </c>
      <c r="BI27" s="168" t="str">
        <f aca="false">IF(X27="","",IF(X27="-","-",IF(UPPER(X27)="AB","+",VLOOKUP(X27,'විෂය තොරතුරු'!$P$24:$Q$28,2))))</f>
        <v/>
      </c>
      <c r="BJ27" s="168" t="str">
        <f aca="false">IF(Y27="","",IF(Y27="-","-",IF(UPPER(Y27)="AB","+",VLOOKUP(Y27,'විෂය තොරතුරු'!$P$24:$Q$28,2))))</f>
        <v/>
      </c>
      <c r="BK27" s="168" t="str">
        <f aca="false">IF(Z27="","",IF(Z27="-","-",IF(UPPER(Z27)="AB","+",VLOOKUP(Z27,'විෂය තොරතුරු'!$P$24:$Q$28,2))))</f>
        <v/>
      </c>
      <c r="BL27" s="168" t="str">
        <f aca="false">IF(AA27="","",IF(AA27="-","-",IF(UPPER(AA27)="AB","+",VLOOKUP(AA27,'විෂය තොරතුරු'!$P$24:$Q$28,2))))</f>
        <v/>
      </c>
      <c r="BM27" s="168" t="str">
        <f aca="false">IF(AB27="","",IF(AB27="-","-",IF(UPPER(AB27)="AB","+",VLOOKUP(AB27,'විෂය තොරතුරු'!$P$24:$Q$28,2))))</f>
        <v/>
      </c>
      <c r="BN27" s="168" t="str">
        <f aca="false">IF(AC27="","",IF(AC27="-","-",IF(UPPER(AC27)="AB","+",VLOOKUP(AC27,'විෂය තොරතුරු'!$P$24:$Q$28,2))))</f>
        <v/>
      </c>
      <c r="BO27" s="169" t="str">
        <f aca="false">IF(AD27="","",IF(AD27="-","-",IF(UPPER(AD27)="AB","+",VLOOKUP(AD27,'විෂය තොරතුරු'!$P$24:$Q$28,2))))</f>
        <v/>
      </c>
      <c r="BP27" s="171" t="str">
        <f aca="false">IF(AE27="","",IF(AE27="-","-",IF(UPPER(AE27)="AB","+",VLOOKUP(AE27,'විෂය තොරතුරු'!$P$24:$Q$28,2))))</f>
        <v/>
      </c>
      <c r="BQ27" s="168" t="str">
        <f aca="false">IF(AF27="","",IF(AF27="-","-",IF(UPPER(AF27)="AB","+",VLOOKUP(AF27,'විෂය තොරතුරු'!$P$24:$Q$28,2))))</f>
        <v/>
      </c>
      <c r="BR27" s="168" t="str">
        <f aca="false">IF(AG27="","",IF(AG27="-","-",IF(UPPER(AG27)="AB","+",VLOOKUP(AG27,'විෂය තොරතුරු'!$P$24:$Q$28,2))))</f>
        <v/>
      </c>
      <c r="BS27" s="168" t="str">
        <f aca="false">IF(AH27="","",IF(AH27="-","-",IF(UPPER(AH27)="AB","+",VLOOKUP(AH27,'විෂය තොරතුරු'!$P$24:$Q$28,2))))</f>
        <v/>
      </c>
      <c r="BT27" s="168" t="str">
        <f aca="false">IF(AI27="","",IF(AI27="-","-",IF(UPPER(AI27)="AB","+",VLOOKUP(AI27,'විෂය තොරතුරු'!$P$24:$Q$28,2))))</f>
        <v/>
      </c>
      <c r="BU27" s="168" t="str">
        <f aca="false">IF(AJ27="","",IF(AJ27="-","-",IF(UPPER(AJ27)="AB","+",VLOOKUP(AJ27,'විෂය තොරතුරු'!$P$24:$Q$28,2))))</f>
        <v/>
      </c>
      <c r="BV27" s="168" t="str">
        <f aca="false">IF(AK27="","",IF(AK27="-","-",IF(UPPER(AK27)="AB","+",VLOOKUP(AK27,'විෂය තොරතුරු'!$P$24:$Q$28,2))))</f>
        <v/>
      </c>
      <c r="BW27" s="169" t="str">
        <f aca="false">IF(AL27="","",IF(AL27="-","-",IF(UPPER(AL27)="AB","+",VLOOKUP(AL27,'විෂය තොරතුරු'!$P$24:$Q$28,2))))</f>
        <v/>
      </c>
      <c r="BX27" s="171" t="str">
        <f aca="false">IF($B27="","",COUNTIF($AP27:$BW27,"A"))</f>
        <v/>
      </c>
      <c r="BY27" s="168" t="str">
        <f aca="false">IF($B27="","",COUNTIF($AP27:$BW27,"B"))</f>
        <v/>
      </c>
      <c r="BZ27" s="168" t="str">
        <f aca="false">IF($B27="","",COUNTIF($AP27:$BW27,"C"))</f>
        <v/>
      </c>
      <c r="CA27" s="168" t="str">
        <f aca="false">IF($B27="","",COUNTIF($AP27:$BW27,"S"))</f>
        <v/>
      </c>
      <c r="CB27" s="169" t="str">
        <f aca="false">IF($B27="","",COUNTIF($AP27:$BW27,"W"))</f>
        <v/>
      </c>
      <c r="CC27" s="171" t="str">
        <f aca="false">IF(B27="","",SUM(BX27:CA27))</f>
        <v/>
      </c>
      <c r="CD27" s="169" t="str">
        <f aca="false">IF(B27="","",SUM(BX27:BZ27))</f>
        <v/>
      </c>
      <c r="CE27" s="172" t="str">
        <f aca="false">IF(B27="","",IF(AND(CC27&gt;=6,CD27&gt;=3,OR(E27&gt;=35,F27&gt;=35),L27&gt;=35),"6/3 සමත්",IF(AND(CC27&gt;=5,CD27&gt;=3,OR(E27&gt;=35,F27&gt;=35,L27&gt;=35)),"5/3 සමත්",IF(AND(CC27&gt;=4,CD27&gt;=1,OR(E27&gt;=20,F27&gt;=20,L27&gt;=20)),"සමත් කළ හැකි",IF(CB27=9,"W9","අසමත් ?")))))</f>
        <v/>
      </c>
      <c r="FK27" s="173" t="n">
        <v>13</v>
      </c>
      <c r="FL27" s="161" t="s">
        <v>57</v>
      </c>
      <c r="FM27" s="161"/>
      <c r="FN27" s="161" t="str">
        <f aca="false">IF(FM27="","-",(FM27/$M$95)*100)</f>
        <v>-</v>
      </c>
      <c r="FO27" s="165" t="n">
        <v>16</v>
      </c>
      <c r="FP27" s="165"/>
      <c r="FQ27" s="165" t="n">
        <v>24</v>
      </c>
      <c r="FR27" s="165" t="s">
        <v>18</v>
      </c>
      <c r="FS27" s="165"/>
      <c r="FT27" s="165"/>
      <c r="FU27" s="165" t="n">
        <v>17</v>
      </c>
      <c r="FV27" s="165" t="n">
        <v>24</v>
      </c>
      <c r="FW27" s="165" t="n">
        <v>11</v>
      </c>
      <c r="FX27" s="165" t="n">
        <v>20</v>
      </c>
      <c r="FY27" s="165" t="s">
        <v>18</v>
      </c>
      <c r="FZ27" s="165" t="n">
        <v>26</v>
      </c>
      <c r="GA27" s="165" t="s">
        <v>18</v>
      </c>
      <c r="GB27" s="165"/>
      <c r="GC27" s="165"/>
      <c r="GD27" s="165"/>
      <c r="GE27" s="165"/>
      <c r="GF27" s="165"/>
      <c r="GG27" s="165" t="n">
        <v>50</v>
      </c>
      <c r="GH27" s="165" t="s">
        <v>18</v>
      </c>
      <c r="GI27" s="165" t="s">
        <v>18</v>
      </c>
      <c r="GJ27" s="165"/>
      <c r="GK27" s="165"/>
      <c r="GL27" s="165" t="s">
        <v>18</v>
      </c>
      <c r="GM27" s="165"/>
      <c r="GN27" s="165"/>
      <c r="GO27" s="165" t="s">
        <v>18</v>
      </c>
      <c r="GP27" s="165" t="s">
        <v>18</v>
      </c>
      <c r="GQ27" s="165"/>
      <c r="GR27" s="165" t="s">
        <v>18</v>
      </c>
      <c r="GS27" s="165"/>
      <c r="GT27" s="165"/>
      <c r="GU27" s="165"/>
      <c r="GV27" s="174"/>
      <c r="GW27" s="167" t="n">
        <f aca="false">IF(FL27="","",SUM(FO27:GV27))</f>
        <v>188</v>
      </c>
      <c r="GX27" s="168" t="n">
        <f aca="false">IF(FL27="","",GW27/9)</f>
        <v>20.8888888888889</v>
      </c>
      <c r="GY27" s="169" t="n">
        <f aca="false">IF(FL27="","",IF(GW27=0,"-",RANK(GW27,$GW$15:$GW$64,0)))</f>
        <v>33</v>
      </c>
      <c r="GZ27" s="167" t="str">
        <f aca="false">IF(FO27="","",IF(FO27="-","-",IF(UPPER(FO27)="AB","+",VLOOKUP(FO27,'විෂය තොරතුරු'!$P$24:$Q$28,2))))</f>
        <v>W</v>
      </c>
      <c r="HA27" s="168" t="str">
        <f aca="false">IF(FP27="","",IF(FP27="-","-",IF(UPPER(FP27)="AB","+",VLOOKUP(FP27,'විෂය තොරතුරු'!$P$24:$Q$28,2))))</f>
        <v/>
      </c>
      <c r="HB27" s="168" t="str">
        <f aca="false">IF(FQ27="","",IF(FQ27="-","-",IF(UPPER(FQ27)="AB","+",VLOOKUP(FQ27,'විෂය තොරතුරු'!$P$24:$Q$28,2))))</f>
        <v>W</v>
      </c>
      <c r="HC27" s="168" t="str">
        <f aca="false">IF(FR27="","",IF(FR27="-","-",IF(UPPER(FR27)="AB","+",VLOOKUP(FR27,'විෂය තොරතුරු'!$P$24:$Q$28,2))))</f>
        <v>-</v>
      </c>
      <c r="HD27" s="168" t="str">
        <f aca="false">IF(FS27="","",IF(FS27="-","-",IF(UPPER(FS27)="AB","+",VLOOKUP(FS27,'විෂය තොරතුරු'!$P$24:$Q$28,2))))</f>
        <v/>
      </c>
      <c r="HE27" s="170" t="str">
        <f aca="false">IF(FT27="","",IF(FT27="-","-",IF(UPPER(FT27)="AB","+",VLOOKUP(FT27,'විෂය තොරතුරු'!$P$24:$Q$28,2))))</f>
        <v/>
      </c>
      <c r="HF27" s="171" t="str">
        <f aca="false">IF(FU27="","",IF(FU27="-","-",IF(UPPER(FU27)="AB","+",VLOOKUP(FU27,'විෂය තොරතුරු'!$P$24:$Q$28,2))))</f>
        <v>W</v>
      </c>
      <c r="HG27" s="168" t="str">
        <f aca="false">IF(FV27="","",IF(FV27="-","-",IF(UPPER(FV27)="AB","+",VLOOKUP(FV27,'විෂය තොරතුරු'!$P$24:$Q$28,2))))</f>
        <v>W</v>
      </c>
      <c r="HH27" s="168" t="str">
        <f aca="false">IF(FW27="","",IF(FW27="-","-",IF(UPPER(FW27)="AB","+",VLOOKUP(FW27,'විෂය තොරතුරු'!$P$24:$Q$28,2))))</f>
        <v>W</v>
      </c>
      <c r="HI27" s="169" t="str">
        <f aca="false">IF(FX27="","",IF(FX27="-","-",IF(UPPER(FX27)="AB","+",VLOOKUP(FX27,'විෂය තොරතුරු'!$P$24:$Q$28,2))))</f>
        <v>W</v>
      </c>
      <c r="HJ27" s="167" t="str">
        <f aca="false">IF(FY27="","",IF(FY27="-","-",IF(UPPER(FY27)="AB","+",VLOOKUP(FY27,'විෂය තොරතුරු'!$P$24:$Q$28,2))))</f>
        <v>-</v>
      </c>
      <c r="HK27" s="168" t="str">
        <f aca="false">IF(FZ27="","",IF(FZ27="-","-",IF(UPPER(FZ27)="AB","+",VLOOKUP(FZ27,'විෂය තොරතුරු'!$P$24:$Q$28,2))))</f>
        <v>W</v>
      </c>
      <c r="HL27" s="168" t="str">
        <f aca="false">IF(GA27="","",IF(GA27="-","-",IF(UPPER(GA27)="AB","+",VLOOKUP(GA27,'විෂය තොරතුරු'!$P$24:$Q$28,2))))</f>
        <v>-</v>
      </c>
      <c r="HM27" s="168" t="str">
        <f aca="false">IF(GB27="","",IF(GB27="-","-",IF(UPPER(GB27)="AB","+",VLOOKUP(GB27,'විෂය තොරතුරු'!$P$24:$Q$28,2))))</f>
        <v/>
      </c>
      <c r="HN27" s="168" t="str">
        <f aca="false">IF(GC27="","",IF(GC27="-","-",IF(UPPER(GC27)="AB","+",VLOOKUP(GC27,'විෂය තොරතුරු'!$P$24:$Q$28,2))))</f>
        <v/>
      </c>
      <c r="HO27" s="168" t="str">
        <f aca="false">IF(GD27="","",IF(GD27="-","-",IF(UPPER(GD27)="AB","+",VLOOKUP(GD27,'විෂය තොරතුරු'!$P$24:$Q$28,2))))</f>
        <v/>
      </c>
      <c r="HP27" s="168" t="str">
        <f aca="false">IF(GE27="","",IF(GE27="-","-",IF(UPPER(GE27)="AB","+",VLOOKUP(GE27,'විෂය තොරතුරු'!$P$24:$Q$28,2))))</f>
        <v/>
      </c>
      <c r="HQ27" s="170" t="str">
        <f aca="false">IF(GF27="","",IF(GF27="-","-",IF(UPPER(GF27)="AB","+",VLOOKUP(GF27,'විෂය තොරතුරු'!$P$24:$Q$28,2))))</f>
        <v/>
      </c>
      <c r="HR27" s="171" t="str">
        <f aca="false">IF(GG27="","",IF(GG27="-","-",IF(UPPER(GG27)="AB","+",VLOOKUP(GG27,'විෂය තොරතුරු'!$P$24:$Q$28,2))))</f>
        <v>C</v>
      </c>
      <c r="HS27" s="168" t="str">
        <f aca="false">IF(GH27="","",IF(GH27="-","-",IF(UPPER(GH27)="AB","+",VLOOKUP(GH27,'විෂය තොරතුරු'!$P$24:$Q$28,2))))</f>
        <v>-</v>
      </c>
      <c r="HT27" s="168" t="str">
        <f aca="false">IF(GI27="","",IF(GI27="-","-",IF(UPPER(GI27)="AB","+",VLOOKUP(GI27,'විෂය තොරතුරු'!$P$24:$Q$28,2))))</f>
        <v>-</v>
      </c>
      <c r="HU27" s="168" t="str">
        <f aca="false">IF(GJ27="","",IF(GJ27="-","-",IF(UPPER(GJ27)="AB","+",VLOOKUP(GJ27,'විෂය තොරතුරු'!$P$24:$Q$28,2))))</f>
        <v/>
      </c>
      <c r="HV27" s="168" t="str">
        <f aca="false">IF(GK27="","",IF(GK27="-","-",IF(UPPER(GK27)="AB","+",VLOOKUP(GK27,'විෂය තොරතුරු'!$P$24:$Q$28,2))))</f>
        <v/>
      </c>
      <c r="HW27" s="168" t="str">
        <f aca="false">IF(GL27="","",IF(GL27="-","-",IF(UPPER(GL27)="AB","+",VLOOKUP(GL27,'විෂය තොරතුරු'!$P$24:$Q$28,2))))</f>
        <v>-</v>
      </c>
      <c r="HX27" s="168" t="str">
        <f aca="false">IF(GM27="","",IF(GM27="-","-",IF(UPPER(GM27)="AB","+",VLOOKUP(GM27,'විෂය තොරතුරු'!$P$24:$Q$28,2))))</f>
        <v/>
      </c>
      <c r="HY27" s="169" t="str">
        <f aca="false">IF(GN27="","",IF(GN27="-","-",IF(UPPER(GN27)="AB","+",VLOOKUP(GN27,'විෂය තොරතුරු'!$P$24:$Q$28,2))))</f>
        <v/>
      </c>
      <c r="HZ27" s="171" t="str">
        <f aca="false">IF(GO27="","",IF(GO27="-","-",IF(UPPER(GO27)="AB","+",VLOOKUP(GO27,'විෂය තොරතුරු'!$P$24:$Q$28,2))))</f>
        <v>-</v>
      </c>
      <c r="IA27" s="168" t="str">
        <f aca="false">IF(GP27="","",IF(GP27="-","-",IF(UPPER(GP27)="AB","+",VLOOKUP(GP27,'විෂය තොරතුරු'!$P$24:$Q$28,2))))</f>
        <v>-</v>
      </c>
      <c r="IB27" s="168" t="str">
        <f aca="false">IF(GQ27="","",IF(GQ27="-","-",IF(UPPER(GQ27)="AB","+",VLOOKUP(GQ27,'විෂය තොරතුරු'!$P$24:$Q$28,2))))</f>
        <v/>
      </c>
      <c r="IC27" s="168" t="str">
        <f aca="false">IF(GR27="","",IF(GR27="-","-",IF(UPPER(GR27)="AB","+",VLOOKUP(GR27,'විෂය තොරතුරු'!$P$24:$Q$28,2))))</f>
        <v>-</v>
      </c>
      <c r="ID27" s="168" t="str">
        <f aca="false">IF(GS27="","",IF(GS27="-","-",IF(UPPER(GS27)="AB","+",VLOOKUP(GS27,'විෂය තොරතුරු'!$P$24:$Q$28,2))))</f>
        <v/>
      </c>
      <c r="IE27" s="168" t="str">
        <f aca="false">IF(GT27="","",IF(GT27="-","-",IF(UPPER(GT27)="AB","+",VLOOKUP(GT27,'විෂය තොරතුරු'!$P$24:$Q$28,2))))</f>
        <v/>
      </c>
      <c r="IF27" s="168" t="str">
        <f aca="false">IF(GU27="","",IF(GU27="-","-",IF(UPPER(GU27)="AB","+",VLOOKUP(GU27,'විෂය තොරතුරු'!$P$24:$Q$28,2))))</f>
        <v/>
      </c>
      <c r="IG27" s="169" t="str">
        <f aca="false">IF(GV27="","",IF(GV27="-","-",IF(UPPER(GV27)="AB","+",VLOOKUP(GV27,'විෂය තොරතුරු'!$P$24:$Q$28,2))))</f>
        <v/>
      </c>
      <c r="IH27" s="171" t="n">
        <f aca="false">IF($FL27="","",COUNTIF($GZ27:$IG27,"A"))</f>
        <v>0</v>
      </c>
      <c r="II27" s="171" t="n">
        <f aca="false">IF($FL27="","",COUNTIF($GZ27:$IG27,"B"))</f>
        <v>0</v>
      </c>
      <c r="IJ27" s="171" t="n">
        <f aca="false">IF($FL27="","",COUNTIF($GZ27:$IG27,"C"))</f>
        <v>1</v>
      </c>
      <c r="IK27" s="171" t="n">
        <f aca="false">IF($FL27="","",COUNTIF($GZ27:$IG27,"S"))</f>
        <v>0</v>
      </c>
      <c r="IL27" s="171" t="n">
        <f aca="false">IF($FL27="","",COUNTIF($GZ27:$IG27,"W"))</f>
        <v>7</v>
      </c>
      <c r="IM27" s="171" t="n">
        <f aca="false">IF(FL27="","",SUM(IH27:IK27))</f>
        <v>1</v>
      </c>
      <c r="IN27" s="169" t="n">
        <f aca="false">IF(FL27="","",SUM(IH27:IJ27))</f>
        <v>1</v>
      </c>
      <c r="IO27" s="172" t="str">
        <f aca="false">IF(FL27="","",IF(AND(IM27&gt;=6,IN27&gt;=3,OR(FO27&gt;=35,FP27&gt;=35),FV27&gt;=35),"6/3 සමත්",IF(AND(IM27&gt;=5,IN27&gt;=3,OR(FO27&gt;=35,FP27&gt;=35,FV27&gt;=35)),"5/3 සමත්",IF(AND(IM27&gt;=4,IN27&gt;=1,OR(FO27&gt;=20,FP27&gt;=20,FV27&gt;=20)),"සමත් කළ හැකි",IF(IL27=9,"W9","අසමත් ?")))))</f>
        <v>අසමත් ?</v>
      </c>
    </row>
    <row r="28" customFormat="false" ht="13.8" hidden="false" customHeight="false" outlineLevel="0" collapsed="false">
      <c r="A28" s="160" t="n">
        <v>14</v>
      </c>
      <c r="B28" s="161"/>
      <c r="C28" s="161"/>
      <c r="D28" s="162"/>
      <c r="E28" s="183"/>
      <c r="F28" s="181"/>
      <c r="G28" s="183"/>
      <c r="H28" s="180"/>
      <c r="I28" s="180"/>
      <c r="J28" s="181"/>
      <c r="K28" s="183"/>
      <c r="L28" s="180"/>
      <c r="M28" s="180"/>
      <c r="N28" s="181"/>
      <c r="O28" s="183"/>
      <c r="P28" s="180"/>
      <c r="Q28" s="180"/>
      <c r="R28" s="180"/>
      <c r="S28" s="180"/>
      <c r="T28" s="180"/>
      <c r="U28" s="180"/>
      <c r="V28" s="181"/>
      <c r="W28" s="183"/>
      <c r="X28" s="180"/>
      <c r="Y28" s="180"/>
      <c r="Z28" s="180"/>
      <c r="AA28" s="180"/>
      <c r="AB28" s="180"/>
      <c r="AC28" s="180"/>
      <c r="AD28" s="181"/>
      <c r="AE28" s="183"/>
      <c r="AF28" s="180"/>
      <c r="AG28" s="180"/>
      <c r="AH28" s="180"/>
      <c r="AI28" s="180"/>
      <c r="AJ28" s="180"/>
      <c r="AK28" s="180"/>
      <c r="AL28" s="166"/>
      <c r="AM28" s="167" t="str">
        <f aca="false">IF(B28="","",SUM(E28:AL28))</f>
        <v/>
      </c>
      <c r="AN28" s="168" t="str">
        <f aca="false">IF(B28="","",AM28/9)</f>
        <v/>
      </c>
      <c r="AO28" s="169" t="str">
        <f aca="false">IF(B28="","",IF(AM28=0,"-",RANK(AM28,$AM$15:$AM$64,0)))</f>
        <v/>
      </c>
      <c r="AP28" s="167" t="str">
        <f aca="false">IF(E28="","",IF(E28="-","-",IF(UPPER(E28)="AB","+",VLOOKUP(E28,'විෂය තොරතුරු'!$P$24:$Q$28,2))))</f>
        <v/>
      </c>
      <c r="AQ28" s="168" t="str">
        <f aca="false">IF(F28="","",IF(F28="-","-",IF(UPPER(F28)="AB","+",VLOOKUP(F28,'විෂය තොරතුරු'!$P$24:$Q$28,2))))</f>
        <v/>
      </c>
      <c r="AR28" s="168" t="str">
        <f aca="false">IF(G28="","",IF(G28="-","-",IF(UPPER(G28)="AB","+",VLOOKUP(G28,'විෂය තොරතුරු'!$P$24:$Q$28,2))))</f>
        <v/>
      </c>
      <c r="AS28" s="168" t="str">
        <f aca="false">IF(H28="","",IF(H28="-","-",IF(UPPER(H28)="AB","+",VLOOKUP(H28,'විෂය තොරතුරු'!$P$24:$Q$28,2))))</f>
        <v/>
      </c>
      <c r="AT28" s="168" t="str">
        <f aca="false">IF(I28="","",IF(I28="-","-",IF(UPPER(I28)="AB","+",VLOOKUP(I28,'විෂය තොරතුරු'!$P$24:$Q$28,2))))</f>
        <v/>
      </c>
      <c r="AU28" s="170" t="str">
        <f aca="false">IF(J28="","",IF(J28="-","-",IF(UPPER(J28)="AB","+",VLOOKUP(J28,'විෂය තොරතුරු'!$P$24:$Q$28,2))))</f>
        <v/>
      </c>
      <c r="AV28" s="171" t="str">
        <f aca="false">IF(K28="","",IF(K28="-","-",IF(UPPER(K28)="AB","+",VLOOKUP(K28,'විෂය තොරතුරු'!$P$24:$Q$28,2))))</f>
        <v/>
      </c>
      <c r="AW28" s="168" t="str">
        <f aca="false">IF(L28="","",IF(L28="-","-",IF(UPPER(L28)="AB","+",VLOOKUP(L28,'විෂය තොරතුරු'!$P$24:$Q$28,2))))</f>
        <v/>
      </c>
      <c r="AX28" s="168" t="str">
        <f aca="false">IF(M28="","",IF(M28="-","-",IF(UPPER(M28)="AB","+",VLOOKUP(M28,'විෂය තොරතුරු'!$P$24:$Q$28,2))))</f>
        <v/>
      </c>
      <c r="AY28" s="169" t="str">
        <f aca="false">IF(N28="","",IF(N28="-","-",IF(UPPER(N28)="AB","+",VLOOKUP(N28,'විෂය තොරතුරු'!$P$24:$Q$28,2))))</f>
        <v/>
      </c>
      <c r="AZ28" s="167" t="str">
        <f aca="false">IF(O28="","",IF(O28="-","-",IF(UPPER(O28)="AB","+",VLOOKUP(O28,'විෂය තොරතුරු'!$P$24:$Q$28,2))))</f>
        <v/>
      </c>
      <c r="BA28" s="168" t="str">
        <f aca="false">IF(P28="","",IF(P28="-","-",IF(UPPER(P28)="AB","+",VLOOKUP(P28,'විෂය තොරතුරු'!$P$24:$Q$28,2))))</f>
        <v/>
      </c>
      <c r="BB28" s="168" t="str">
        <f aca="false">IF(Q28="","",IF(Q28="-","-",IF(UPPER(Q28)="AB","+",VLOOKUP(Q28,'විෂය තොරතුරු'!$P$24:$Q$28,2))))</f>
        <v/>
      </c>
      <c r="BC28" s="168" t="str">
        <f aca="false">IF(R28="","",IF(R28="-","-",IF(UPPER(R28)="AB","+",VLOOKUP(R28,'විෂය තොරතුරු'!$P$24:$Q$28,2))))</f>
        <v/>
      </c>
      <c r="BD28" s="168" t="str">
        <f aca="false">IF(S28="","",IF(S28="-","-",IF(UPPER(S28)="AB","+",VLOOKUP(S28,'විෂය තොරතුරු'!$P$24:$Q$28,2))))</f>
        <v/>
      </c>
      <c r="BE28" s="168" t="str">
        <f aca="false">IF(T28="","",IF(T28="-","-",IF(UPPER(T28)="AB","+",VLOOKUP(T28,'විෂය තොරතුරු'!$P$24:$Q$28,2))))</f>
        <v/>
      </c>
      <c r="BF28" s="168" t="str">
        <f aca="false">IF(U28="","",IF(U28="-","-",IF(UPPER(U28)="AB","+",VLOOKUP(U28,'විෂය තොරතුරු'!$P$24:$Q$28,2))))</f>
        <v/>
      </c>
      <c r="BG28" s="170" t="str">
        <f aca="false">IF(V28="","",IF(V28="-","-",IF(UPPER(V28)="AB","+",VLOOKUP(V28,'විෂය තොරතුරු'!$P$24:$Q$28,2))))</f>
        <v/>
      </c>
      <c r="BH28" s="171" t="str">
        <f aca="false">IF(W28="","",IF(W28="-","-",IF(UPPER(W28)="AB","+",VLOOKUP(W28,'විෂය තොරතුරු'!$P$24:$Q$28,2))))</f>
        <v/>
      </c>
      <c r="BI28" s="168" t="str">
        <f aca="false">IF(X28="","",IF(X28="-","-",IF(UPPER(X28)="AB","+",VLOOKUP(X28,'විෂය තොරතුරු'!$P$24:$Q$28,2))))</f>
        <v/>
      </c>
      <c r="BJ28" s="168" t="str">
        <f aca="false">IF(Y28="","",IF(Y28="-","-",IF(UPPER(Y28)="AB","+",VLOOKUP(Y28,'විෂය තොරතුරු'!$P$24:$Q$28,2))))</f>
        <v/>
      </c>
      <c r="BK28" s="168" t="str">
        <f aca="false">IF(Z28="","",IF(Z28="-","-",IF(UPPER(Z28)="AB","+",VLOOKUP(Z28,'විෂය තොරතුරු'!$P$24:$Q$28,2))))</f>
        <v/>
      </c>
      <c r="BL28" s="168" t="str">
        <f aca="false">IF(AA28="","",IF(AA28="-","-",IF(UPPER(AA28)="AB","+",VLOOKUP(AA28,'විෂය තොරතුරු'!$P$24:$Q$28,2))))</f>
        <v/>
      </c>
      <c r="BM28" s="168" t="str">
        <f aca="false">IF(AB28="","",IF(AB28="-","-",IF(UPPER(AB28)="AB","+",VLOOKUP(AB28,'විෂය තොරතුරු'!$P$24:$Q$28,2))))</f>
        <v/>
      </c>
      <c r="BN28" s="168" t="str">
        <f aca="false">IF(AC28="","",IF(AC28="-","-",IF(UPPER(AC28)="AB","+",VLOOKUP(AC28,'විෂය තොරතුරු'!$P$24:$Q$28,2))))</f>
        <v/>
      </c>
      <c r="BO28" s="169" t="str">
        <f aca="false">IF(AD28="","",IF(AD28="-","-",IF(UPPER(AD28)="AB","+",VLOOKUP(AD28,'විෂය තොරතුරු'!$P$24:$Q$28,2))))</f>
        <v/>
      </c>
      <c r="BP28" s="171" t="str">
        <f aca="false">IF(AE28="","",IF(AE28="-","-",IF(UPPER(AE28)="AB","+",VLOOKUP(AE28,'විෂය තොරතුරු'!$P$24:$Q$28,2))))</f>
        <v/>
      </c>
      <c r="BQ28" s="168" t="str">
        <f aca="false">IF(AF28="","",IF(AF28="-","-",IF(UPPER(AF28)="AB","+",VLOOKUP(AF28,'විෂය තොරතුරු'!$P$24:$Q$28,2))))</f>
        <v/>
      </c>
      <c r="BR28" s="168" t="str">
        <f aca="false">IF(AG28="","",IF(AG28="-","-",IF(UPPER(AG28)="AB","+",VLOOKUP(AG28,'විෂය තොරතුරු'!$P$24:$Q$28,2))))</f>
        <v/>
      </c>
      <c r="BS28" s="168" t="str">
        <f aca="false">IF(AH28="","",IF(AH28="-","-",IF(UPPER(AH28)="AB","+",VLOOKUP(AH28,'විෂය තොරතුරු'!$P$24:$Q$28,2))))</f>
        <v/>
      </c>
      <c r="BT28" s="168" t="str">
        <f aca="false">IF(AI28="","",IF(AI28="-","-",IF(UPPER(AI28)="AB","+",VLOOKUP(AI28,'විෂය තොරතුරු'!$P$24:$Q$28,2))))</f>
        <v/>
      </c>
      <c r="BU28" s="168" t="str">
        <f aca="false">IF(AJ28="","",IF(AJ28="-","-",IF(UPPER(AJ28)="AB","+",VLOOKUP(AJ28,'විෂය තොරතුරු'!$P$24:$Q$28,2))))</f>
        <v/>
      </c>
      <c r="BV28" s="168" t="str">
        <f aca="false">IF(AK28="","",IF(AK28="-","-",IF(UPPER(AK28)="AB","+",VLOOKUP(AK28,'විෂය තොරතුරු'!$P$24:$Q$28,2))))</f>
        <v/>
      </c>
      <c r="BW28" s="169" t="str">
        <f aca="false">IF(AL28="","",IF(AL28="-","-",IF(UPPER(AL28)="AB","+",VLOOKUP(AL28,'විෂය තොරතුරු'!$P$24:$Q$28,2))))</f>
        <v/>
      </c>
      <c r="BX28" s="171" t="str">
        <f aca="false">IF($B28="","",COUNTIF($AP28:$BW28,"A"))</f>
        <v/>
      </c>
      <c r="BY28" s="168" t="str">
        <f aca="false">IF($B28="","",COUNTIF($AP28:$BW28,"B"))</f>
        <v/>
      </c>
      <c r="BZ28" s="168" t="str">
        <f aca="false">IF($B28="","",COUNTIF($AP28:$BW28,"C"))</f>
        <v/>
      </c>
      <c r="CA28" s="168" t="str">
        <f aca="false">IF($B28="","",COUNTIF($AP28:$BW28,"S"))</f>
        <v/>
      </c>
      <c r="CB28" s="169" t="str">
        <f aca="false">IF($B28="","",COUNTIF($AP28:$BW28,"W"))</f>
        <v/>
      </c>
      <c r="CC28" s="171" t="str">
        <f aca="false">IF(B28="","",SUM(BX28:CA28))</f>
        <v/>
      </c>
      <c r="CD28" s="169" t="str">
        <f aca="false">IF(B28="","",SUM(BX28:BZ28))</f>
        <v/>
      </c>
      <c r="CE28" s="172" t="str">
        <f aca="false">IF(B28="","",IF(AND(CC28&gt;=6,CD28&gt;=3,OR(E28&gt;=35,F28&gt;=35),L28&gt;=35),"6/3 සමත්",IF(AND(CC28&gt;=5,CD28&gt;=3,OR(E28&gt;=35,F28&gt;=35,L28&gt;=35)),"5/3 සමත්",IF(AND(CC28&gt;=4,CD28&gt;=1,OR(E28&gt;=20,F28&gt;=20,L28&gt;=20)),"සමත් කළ හැකි",IF(CB28=9,"W9","අසමත් ?")))))</f>
        <v/>
      </c>
      <c r="FK28" s="173" t="n">
        <v>14</v>
      </c>
      <c r="FL28" s="161" t="s">
        <v>58</v>
      </c>
      <c r="FM28" s="161"/>
      <c r="FN28" s="161" t="str">
        <f aca="false">IF(FM28="","-",(FM28/$M$95)*100)</f>
        <v>-</v>
      </c>
      <c r="FO28" s="165" t="n">
        <v>27</v>
      </c>
      <c r="FP28" s="165"/>
      <c r="FQ28" s="165" t="n">
        <v>30</v>
      </c>
      <c r="FR28" s="165" t="s">
        <v>18</v>
      </c>
      <c r="FS28" s="165"/>
      <c r="FT28" s="165"/>
      <c r="FU28" s="165" t="n">
        <v>10</v>
      </c>
      <c r="FV28" s="165" t="n">
        <v>17</v>
      </c>
      <c r="FW28" s="165" t="n">
        <v>12</v>
      </c>
      <c r="FX28" s="165" t="n">
        <v>22</v>
      </c>
      <c r="FY28" s="165" t="s">
        <v>18</v>
      </c>
      <c r="FZ28" s="165" t="s">
        <v>18</v>
      </c>
      <c r="GA28" s="165" t="n">
        <v>19</v>
      </c>
      <c r="GB28" s="165"/>
      <c r="GC28" s="165"/>
      <c r="GD28" s="165"/>
      <c r="GE28" s="165"/>
      <c r="GF28" s="165"/>
      <c r="GG28" s="165" t="s">
        <v>18</v>
      </c>
      <c r="GH28" s="165" t="n">
        <v>43</v>
      </c>
      <c r="GI28" s="165" t="s">
        <v>18</v>
      </c>
      <c r="GJ28" s="165"/>
      <c r="GK28" s="165"/>
      <c r="GL28" s="165" t="s">
        <v>18</v>
      </c>
      <c r="GM28" s="165"/>
      <c r="GN28" s="165"/>
      <c r="GO28" s="165" t="s">
        <v>18</v>
      </c>
      <c r="GP28" s="165" t="n">
        <v>27</v>
      </c>
      <c r="GQ28" s="165"/>
      <c r="GR28" s="165" t="s">
        <v>18</v>
      </c>
      <c r="GS28" s="165"/>
      <c r="GT28" s="165"/>
      <c r="GU28" s="165"/>
      <c r="GV28" s="174"/>
      <c r="GW28" s="167" t="n">
        <f aca="false">IF(FL28="","",SUM(FO28:GV28))</f>
        <v>207</v>
      </c>
      <c r="GX28" s="168" t="n">
        <f aca="false">IF(FL28="","",GW28/9)</f>
        <v>23</v>
      </c>
      <c r="GY28" s="169" t="n">
        <f aca="false">IF(FL28="","",IF(GW28=0,"-",RANK(GW28,$GW$15:$GW$64,0)))</f>
        <v>25</v>
      </c>
      <c r="GZ28" s="167" t="str">
        <f aca="false">IF(FO28="","",IF(FO28="-","-",IF(UPPER(FO28)="AB","+",VLOOKUP(FO28,'විෂය තොරතුරු'!$P$24:$Q$28,2))))</f>
        <v>W</v>
      </c>
      <c r="HA28" s="168" t="str">
        <f aca="false">IF(FP28="","",IF(FP28="-","-",IF(UPPER(FP28)="AB","+",VLOOKUP(FP28,'විෂය තොරතුරු'!$P$24:$Q$28,2))))</f>
        <v/>
      </c>
      <c r="HB28" s="168" t="str">
        <f aca="false">IF(FQ28="","",IF(FQ28="-","-",IF(UPPER(FQ28)="AB","+",VLOOKUP(FQ28,'විෂය තොරතුරු'!$P$24:$Q$28,2))))</f>
        <v>W</v>
      </c>
      <c r="HC28" s="168" t="str">
        <f aca="false">IF(FR28="","",IF(FR28="-","-",IF(UPPER(FR28)="AB","+",VLOOKUP(FR28,'විෂය තොරතුරු'!$P$24:$Q$28,2))))</f>
        <v>-</v>
      </c>
      <c r="HD28" s="168" t="str">
        <f aca="false">IF(FS28="","",IF(FS28="-","-",IF(UPPER(FS28)="AB","+",VLOOKUP(FS28,'විෂය තොරතුරු'!$P$24:$Q$28,2))))</f>
        <v/>
      </c>
      <c r="HE28" s="170" t="str">
        <f aca="false">IF(FT28="","",IF(FT28="-","-",IF(UPPER(FT28)="AB","+",VLOOKUP(FT28,'විෂය තොරතුරු'!$P$24:$Q$28,2))))</f>
        <v/>
      </c>
      <c r="HF28" s="171" t="str">
        <f aca="false">IF(FU28="","",IF(FU28="-","-",IF(UPPER(FU28)="AB","+",VLOOKUP(FU28,'විෂය තොරතුරු'!$P$24:$Q$28,2))))</f>
        <v>W</v>
      </c>
      <c r="HG28" s="168" t="str">
        <f aca="false">IF(FV28="","",IF(FV28="-","-",IF(UPPER(FV28)="AB","+",VLOOKUP(FV28,'විෂය තොරතුරු'!$P$24:$Q$28,2))))</f>
        <v>W</v>
      </c>
      <c r="HH28" s="168" t="str">
        <f aca="false">IF(FW28="","",IF(FW28="-","-",IF(UPPER(FW28)="AB","+",VLOOKUP(FW28,'විෂය තොරතුරු'!$P$24:$Q$28,2))))</f>
        <v>W</v>
      </c>
      <c r="HI28" s="169" t="str">
        <f aca="false">IF(FX28="","",IF(FX28="-","-",IF(UPPER(FX28)="AB","+",VLOOKUP(FX28,'විෂය තොරතුරු'!$P$24:$Q$28,2))))</f>
        <v>W</v>
      </c>
      <c r="HJ28" s="167" t="str">
        <f aca="false">IF(FY28="","",IF(FY28="-","-",IF(UPPER(FY28)="AB","+",VLOOKUP(FY28,'විෂය තොරතුරු'!$P$24:$Q$28,2))))</f>
        <v>-</v>
      </c>
      <c r="HK28" s="168" t="str">
        <f aca="false">IF(FZ28="","",IF(FZ28="-","-",IF(UPPER(FZ28)="AB","+",VLOOKUP(FZ28,'විෂය තොරතුරු'!$P$24:$Q$28,2))))</f>
        <v>-</v>
      </c>
      <c r="HL28" s="168" t="str">
        <f aca="false">IF(GA28="","",IF(GA28="-","-",IF(UPPER(GA28)="AB","+",VLOOKUP(GA28,'විෂය තොරතුරු'!$P$24:$Q$28,2))))</f>
        <v>W</v>
      </c>
      <c r="HM28" s="168" t="str">
        <f aca="false">IF(GB28="","",IF(GB28="-","-",IF(UPPER(GB28)="AB","+",VLOOKUP(GB28,'විෂය තොරතුරු'!$P$24:$Q$28,2))))</f>
        <v/>
      </c>
      <c r="HN28" s="168" t="str">
        <f aca="false">IF(GC28="","",IF(GC28="-","-",IF(UPPER(GC28)="AB","+",VLOOKUP(GC28,'විෂය තොරතුරු'!$P$24:$Q$28,2))))</f>
        <v/>
      </c>
      <c r="HO28" s="168" t="str">
        <f aca="false">IF(GD28="","",IF(GD28="-","-",IF(UPPER(GD28)="AB","+",VLOOKUP(GD28,'විෂය තොරතුරු'!$P$24:$Q$28,2))))</f>
        <v/>
      </c>
      <c r="HP28" s="168" t="str">
        <f aca="false">IF(GE28="","",IF(GE28="-","-",IF(UPPER(GE28)="AB","+",VLOOKUP(GE28,'විෂය තොරතුරු'!$P$24:$Q$28,2))))</f>
        <v/>
      </c>
      <c r="HQ28" s="170" t="str">
        <f aca="false">IF(GF28="","",IF(GF28="-","-",IF(UPPER(GF28)="AB","+",VLOOKUP(GF28,'විෂය තොරතුරු'!$P$24:$Q$28,2))))</f>
        <v/>
      </c>
      <c r="HR28" s="171" t="str">
        <f aca="false">IF(GG28="","",IF(GG28="-","-",IF(UPPER(GG28)="AB","+",VLOOKUP(GG28,'විෂය තොරතුරු'!$P$24:$Q$28,2))))</f>
        <v>-</v>
      </c>
      <c r="HS28" s="168" t="str">
        <f aca="false">IF(GH28="","",IF(GH28="-","-",IF(UPPER(GH28)="AB","+",VLOOKUP(GH28,'විෂය තොරතුරු'!$P$24:$Q$28,2))))</f>
        <v>S</v>
      </c>
      <c r="HT28" s="168" t="str">
        <f aca="false">IF(GI28="","",IF(GI28="-","-",IF(UPPER(GI28)="AB","+",VLOOKUP(GI28,'විෂය තොරතුරු'!$P$24:$Q$28,2))))</f>
        <v>-</v>
      </c>
      <c r="HU28" s="168" t="str">
        <f aca="false">IF(GJ28="","",IF(GJ28="-","-",IF(UPPER(GJ28)="AB","+",VLOOKUP(GJ28,'විෂය තොරතුරු'!$P$24:$Q$28,2))))</f>
        <v/>
      </c>
      <c r="HV28" s="168" t="str">
        <f aca="false">IF(GK28="","",IF(GK28="-","-",IF(UPPER(GK28)="AB","+",VLOOKUP(GK28,'විෂය තොරතුරු'!$P$24:$Q$28,2))))</f>
        <v/>
      </c>
      <c r="HW28" s="168" t="str">
        <f aca="false">IF(GL28="","",IF(GL28="-","-",IF(UPPER(GL28)="AB","+",VLOOKUP(GL28,'විෂය තොරතුරු'!$P$24:$Q$28,2))))</f>
        <v>-</v>
      </c>
      <c r="HX28" s="168" t="str">
        <f aca="false">IF(GM28="","",IF(GM28="-","-",IF(UPPER(GM28)="AB","+",VLOOKUP(GM28,'විෂය තොරතුරු'!$P$24:$Q$28,2))))</f>
        <v/>
      </c>
      <c r="HY28" s="169" t="str">
        <f aca="false">IF(GN28="","",IF(GN28="-","-",IF(UPPER(GN28)="AB","+",VLOOKUP(GN28,'විෂය තොරතුරු'!$P$24:$Q$28,2))))</f>
        <v/>
      </c>
      <c r="HZ28" s="171" t="str">
        <f aca="false">IF(GO28="","",IF(GO28="-","-",IF(UPPER(GO28)="AB","+",VLOOKUP(GO28,'විෂය තොරතුරු'!$P$24:$Q$28,2))))</f>
        <v>-</v>
      </c>
      <c r="IA28" s="168" t="str">
        <f aca="false">IF(GP28="","",IF(GP28="-","-",IF(UPPER(GP28)="AB","+",VLOOKUP(GP28,'විෂය තොරතුරු'!$P$24:$Q$28,2))))</f>
        <v>W</v>
      </c>
      <c r="IB28" s="168" t="str">
        <f aca="false">IF(GQ28="","",IF(GQ28="-","-",IF(UPPER(GQ28)="AB","+",VLOOKUP(GQ28,'විෂය තොරතුරු'!$P$24:$Q$28,2))))</f>
        <v/>
      </c>
      <c r="IC28" s="168" t="str">
        <f aca="false">IF(GR28="","",IF(GR28="-","-",IF(UPPER(GR28)="AB","+",VLOOKUP(GR28,'විෂය තොරතුරු'!$P$24:$Q$28,2))))</f>
        <v>-</v>
      </c>
      <c r="ID28" s="168" t="str">
        <f aca="false">IF(GS28="","",IF(GS28="-","-",IF(UPPER(GS28)="AB","+",VLOOKUP(GS28,'විෂය තොරතුරු'!$P$24:$Q$28,2))))</f>
        <v/>
      </c>
      <c r="IE28" s="168" t="str">
        <f aca="false">IF(GT28="","",IF(GT28="-","-",IF(UPPER(GT28)="AB","+",VLOOKUP(GT28,'විෂය තොරතුරු'!$P$24:$Q$28,2))))</f>
        <v/>
      </c>
      <c r="IF28" s="168" t="str">
        <f aca="false">IF(GU28="","",IF(GU28="-","-",IF(UPPER(GU28)="AB","+",VLOOKUP(GU28,'විෂය තොරතුරු'!$P$24:$Q$28,2))))</f>
        <v/>
      </c>
      <c r="IG28" s="169" t="str">
        <f aca="false">IF(GV28="","",IF(GV28="-","-",IF(UPPER(GV28)="AB","+",VLOOKUP(GV28,'විෂය තොරතුරු'!$P$24:$Q$28,2))))</f>
        <v/>
      </c>
      <c r="IH28" s="171" t="n">
        <f aca="false">IF($FL28="","",COUNTIF($GZ28:$IG28,"A"))</f>
        <v>0</v>
      </c>
      <c r="II28" s="171" t="n">
        <f aca="false">IF($FL28="","",COUNTIF($GZ28:$IG28,"B"))</f>
        <v>0</v>
      </c>
      <c r="IJ28" s="171" t="n">
        <f aca="false">IF($FL28="","",COUNTIF($GZ28:$IG28,"C"))</f>
        <v>0</v>
      </c>
      <c r="IK28" s="171" t="n">
        <f aca="false">IF($FL28="","",COUNTIF($GZ28:$IG28,"S"))</f>
        <v>1</v>
      </c>
      <c r="IL28" s="171" t="n">
        <f aca="false">IF($FL28="","",COUNTIF($GZ28:$IG28,"W"))</f>
        <v>8</v>
      </c>
      <c r="IM28" s="171" t="n">
        <f aca="false">IF(FL28="","",SUM(IH28:IK28))</f>
        <v>1</v>
      </c>
      <c r="IN28" s="169" t="n">
        <f aca="false">IF(FL28="","",SUM(IH28:IJ28))</f>
        <v>0</v>
      </c>
      <c r="IO28" s="172" t="str">
        <f aca="false">IF(FL28="","",IF(AND(IM28&gt;=6,IN28&gt;=3,OR(FO28&gt;=35,FP28&gt;=35),FV28&gt;=35),"6/3 සමත්",IF(AND(IM28&gt;=5,IN28&gt;=3,OR(FO28&gt;=35,FP28&gt;=35,FV28&gt;=35)),"5/3 සමත්",IF(AND(IM28&gt;=4,IN28&gt;=1,OR(FO28&gt;=20,FP28&gt;=20,FV28&gt;=20)),"සමත් කළ හැකි",IF(IL28=9,"W9","අසමත් ?")))))</f>
        <v>අසමත් ?</v>
      </c>
    </row>
    <row r="29" customFormat="false" ht="13.8" hidden="false" customHeight="false" outlineLevel="0" collapsed="false">
      <c r="A29" s="160" t="n">
        <v>15</v>
      </c>
      <c r="B29" s="161"/>
      <c r="C29" s="161"/>
      <c r="D29" s="162"/>
      <c r="E29" s="183"/>
      <c r="F29" s="181"/>
      <c r="G29" s="183"/>
      <c r="H29" s="180"/>
      <c r="I29" s="180"/>
      <c r="J29" s="181"/>
      <c r="K29" s="183"/>
      <c r="L29" s="180"/>
      <c r="M29" s="180"/>
      <c r="N29" s="181"/>
      <c r="O29" s="183"/>
      <c r="P29" s="180"/>
      <c r="Q29" s="180"/>
      <c r="R29" s="180"/>
      <c r="S29" s="180"/>
      <c r="T29" s="180"/>
      <c r="U29" s="180"/>
      <c r="V29" s="181"/>
      <c r="W29" s="183"/>
      <c r="X29" s="180"/>
      <c r="Y29" s="180"/>
      <c r="Z29" s="180"/>
      <c r="AA29" s="180"/>
      <c r="AB29" s="180"/>
      <c r="AC29" s="180"/>
      <c r="AD29" s="181"/>
      <c r="AE29" s="183"/>
      <c r="AF29" s="180"/>
      <c r="AG29" s="180"/>
      <c r="AH29" s="180"/>
      <c r="AI29" s="180"/>
      <c r="AJ29" s="180"/>
      <c r="AK29" s="180"/>
      <c r="AL29" s="166"/>
      <c r="AM29" s="167" t="str">
        <f aca="false">IF(B29="","",SUM(E29:AL29))</f>
        <v/>
      </c>
      <c r="AN29" s="168" t="str">
        <f aca="false">IF(B29="","",AM29/9)</f>
        <v/>
      </c>
      <c r="AO29" s="169" t="str">
        <f aca="false">IF(B29="","",IF(AM29=0,"-",RANK(AM29,$AM$15:$AM$64,0)))</f>
        <v/>
      </c>
      <c r="AP29" s="167" t="str">
        <f aca="false">IF(E29="","",IF(E29="-","-",IF(UPPER(E29)="AB","+",VLOOKUP(E29,'විෂය තොරතුරු'!$P$24:$Q$28,2))))</f>
        <v/>
      </c>
      <c r="AQ29" s="168" t="str">
        <f aca="false">IF(F29="","",IF(F29="-","-",IF(UPPER(F29)="AB","+",VLOOKUP(F29,'විෂය තොරතුරු'!$P$24:$Q$28,2))))</f>
        <v/>
      </c>
      <c r="AR29" s="168" t="str">
        <f aca="false">IF(G29="","",IF(G29="-","-",IF(UPPER(G29)="AB","+",VLOOKUP(G29,'විෂය තොරතුරු'!$P$24:$Q$28,2))))</f>
        <v/>
      </c>
      <c r="AS29" s="168" t="str">
        <f aca="false">IF(H29="","",IF(H29="-","-",IF(UPPER(H29)="AB","+",VLOOKUP(H29,'විෂය තොරතුරු'!$P$24:$Q$28,2))))</f>
        <v/>
      </c>
      <c r="AT29" s="168" t="str">
        <f aca="false">IF(I29="","",IF(I29="-","-",IF(UPPER(I29)="AB","+",VLOOKUP(I29,'විෂය තොරතුරු'!$P$24:$Q$28,2))))</f>
        <v/>
      </c>
      <c r="AU29" s="170" t="str">
        <f aca="false">IF(J29="","",IF(J29="-","-",IF(UPPER(J29)="AB","+",VLOOKUP(J29,'විෂය තොරතුරු'!$P$24:$Q$28,2))))</f>
        <v/>
      </c>
      <c r="AV29" s="171" t="str">
        <f aca="false">IF(K29="","",IF(K29="-","-",IF(UPPER(K29)="AB","+",VLOOKUP(K29,'විෂය තොරතුරු'!$P$24:$Q$28,2))))</f>
        <v/>
      </c>
      <c r="AW29" s="168" t="str">
        <f aca="false">IF(L29="","",IF(L29="-","-",IF(UPPER(L29)="AB","+",VLOOKUP(L29,'විෂය තොරතුරු'!$P$24:$Q$28,2))))</f>
        <v/>
      </c>
      <c r="AX29" s="168" t="str">
        <f aca="false">IF(M29="","",IF(M29="-","-",IF(UPPER(M29)="AB","+",VLOOKUP(M29,'විෂය තොරතුරු'!$P$24:$Q$28,2))))</f>
        <v/>
      </c>
      <c r="AY29" s="169" t="str">
        <f aca="false">IF(N29="","",IF(N29="-","-",IF(UPPER(N29)="AB","+",VLOOKUP(N29,'විෂය තොරතුරු'!$P$24:$Q$28,2))))</f>
        <v/>
      </c>
      <c r="AZ29" s="167" t="str">
        <f aca="false">IF(O29="","",IF(O29="-","-",IF(UPPER(O29)="AB","+",VLOOKUP(O29,'විෂය තොරතුරු'!$P$24:$Q$28,2))))</f>
        <v/>
      </c>
      <c r="BA29" s="168" t="str">
        <f aca="false">IF(P29="","",IF(P29="-","-",IF(UPPER(P29)="AB","+",VLOOKUP(P29,'විෂය තොරතුරු'!$P$24:$Q$28,2))))</f>
        <v/>
      </c>
      <c r="BB29" s="168" t="str">
        <f aca="false">IF(Q29="","",IF(Q29="-","-",IF(UPPER(Q29)="AB","+",VLOOKUP(Q29,'විෂය තොරතුරු'!$P$24:$Q$28,2))))</f>
        <v/>
      </c>
      <c r="BC29" s="168" t="str">
        <f aca="false">IF(R29="","",IF(R29="-","-",IF(UPPER(R29)="AB","+",VLOOKUP(R29,'විෂය තොරතුරු'!$P$24:$Q$28,2))))</f>
        <v/>
      </c>
      <c r="BD29" s="168" t="str">
        <f aca="false">IF(S29="","",IF(S29="-","-",IF(UPPER(S29)="AB","+",VLOOKUP(S29,'විෂය තොරතුරු'!$P$24:$Q$28,2))))</f>
        <v/>
      </c>
      <c r="BE29" s="168" t="str">
        <f aca="false">IF(T29="","",IF(T29="-","-",IF(UPPER(T29)="AB","+",VLOOKUP(T29,'විෂය තොරතුරු'!$P$24:$Q$28,2))))</f>
        <v/>
      </c>
      <c r="BF29" s="168" t="str">
        <f aca="false">IF(U29="","",IF(U29="-","-",IF(UPPER(U29)="AB","+",VLOOKUP(U29,'විෂය තොරතුරු'!$P$24:$Q$28,2))))</f>
        <v/>
      </c>
      <c r="BG29" s="170" t="str">
        <f aca="false">IF(V29="","",IF(V29="-","-",IF(UPPER(V29)="AB","+",VLOOKUP(V29,'විෂය තොරතුරු'!$P$24:$Q$28,2))))</f>
        <v/>
      </c>
      <c r="BH29" s="171" t="str">
        <f aca="false">IF(W29="","",IF(W29="-","-",IF(UPPER(W29)="AB","+",VLOOKUP(W29,'විෂය තොරතුරු'!$P$24:$Q$28,2))))</f>
        <v/>
      </c>
      <c r="BI29" s="168" t="str">
        <f aca="false">IF(X29="","",IF(X29="-","-",IF(UPPER(X29)="AB","+",VLOOKUP(X29,'විෂය තොරතුරු'!$P$24:$Q$28,2))))</f>
        <v/>
      </c>
      <c r="BJ29" s="168" t="str">
        <f aca="false">IF(Y29="","",IF(Y29="-","-",IF(UPPER(Y29)="AB","+",VLOOKUP(Y29,'විෂය තොරතුරු'!$P$24:$Q$28,2))))</f>
        <v/>
      </c>
      <c r="BK29" s="168" t="str">
        <f aca="false">IF(Z29="","",IF(Z29="-","-",IF(UPPER(Z29)="AB","+",VLOOKUP(Z29,'විෂය තොරතුරු'!$P$24:$Q$28,2))))</f>
        <v/>
      </c>
      <c r="BL29" s="168" t="str">
        <f aca="false">IF(AA29="","",IF(AA29="-","-",IF(UPPER(AA29)="AB","+",VLOOKUP(AA29,'විෂය තොරතුරු'!$P$24:$Q$28,2))))</f>
        <v/>
      </c>
      <c r="BM29" s="168" t="str">
        <f aca="false">IF(AB29="","",IF(AB29="-","-",IF(UPPER(AB29)="AB","+",VLOOKUP(AB29,'විෂය තොරතුරු'!$P$24:$Q$28,2))))</f>
        <v/>
      </c>
      <c r="BN29" s="168" t="str">
        <f aca="false">IF(AC29="","",IF(AC29="-","-",IF(UPPER(AC29)="AB","+",VLOOKUP(AC29,'විෂය තොරතුරු'!$P$24:$Q$28,2))))</f>
        <v/>
      </c>
      <c r="BO29" s="169" t="str">
        <f aca="false">IF(AD29="","",IF(AD29="-","-",IF(UPPER(AD29)="AB","+",VLOOKUP(AD29,'විෂය තොරතුරු'!$P$24:$Q$28,2))))</f>
        <v/>
      </c>
      <c r="BP29" s="171" t="str">
        <f aca="false">IF(AE29="","",IF(AE29="-","-",IF(UPPER(AE29)="AB","+",VLOOKUP(AE29,'විෂය තොරතුරු'!$P$24:$Q$28,2))))</f>
        <v/>
      </c>
      <c r="BQ29" s="168" t="str">
        <f aca="false">IF(AF29="","",IF(AF29="-","-",IF(UPPER(AF29)="AB","+",VLOOKUP(AF29,'විෂය තොරතුරු'!$P$24:$Q$28,2))))</f>
        <v/>
      </c>
      <c r="BR29" s="168" t="str">
        <f aca="false">IF(AG29="","",IF(AG29="-","-",IF(UPPER(AG29)="AB","+",VLOOKUP(AG29,'විෂය තොරතුරු'!$P$24:$Q$28,2))))</f>
        <v/>
      </c>
      <c r="BS29" s="168" t="str">
        <f aca="false">IF(AH29="","",IF(AH29="-","-",IF(UPPER(AH29)="AB","+",VLOOKUP(AH29,'විෂය තොරතුරු'!$P$24:$Q$28,2))))</f>
        <v/>
      </c>
      <c r="BT29" s="168" t="str">
        <f aca="false">IF(AI29="","",IF(AI29="-","-",IF(UPPER(AI29)="AB","+",VLOOKUP(AI29,'විෂය තොරතුරු'!$P$24:$Q$28,2))))</f>
        <v/>
      </c>
      <c r="BU29" s="168" t="str">
        <f aca="false">IF(AJ29="","",IF(AJ29="-","-",IF(UPPER(AJ29)="AB","+",VLOOKUP(AJ29,'විෂය තොරතුරු'!$P$24:$Q$28,2))))</f>
        <v/>
      </c>
      <c r="BV29" s="168" t="str">
        <f aca="false">IF(AK29="","",IF(AK29="-","-",IF(UPPER(AK29)="AB","+",VLOOKUP(AK29,'විෂය තොරතුරු'!$P$24:$Q$28,2))))</f>
        <v/>
      </c>
      <c r="BW29" s="169" t="str">
        <f aca="false">IF(AL29="","",IF(AL29="-","-",IF(UPPER(AL29)="AB","+",VLOOKUP(AL29,'විෂය තොරතුරු'!$P$24:$Q$28,2))))</f>
        <v/>
      </c>
      <c r="BX29" s="171" t="str">
        <f aca="false">IF($B29="","",COUNTIF($AP29:$BW29,"A"))</f>
        <v/>
      </c>
      <c r="BY29" s="168" t="str">
        <f aca="false">IF($B29="","",COUNTIF($AP29:$BW29,"B"))</f>
        <v/>
      </c>
      <c r="BZ29" s="168" t="str">
        <f aca="false">IF($B29="","",COUNTIF($AP29:$BW29,"C"))</f>
        <v/>
      </c>
      <c r="CA29" s="168" t="str">
        <f aca="false">IF($B29="","",COUNTIF($AP29:$BW29,"S"))</f>
        <v/>
      </c>
      <c r="CB29" s="169" t="str">
        <f aca="false">IF($B29="","",COUNTIF($AP29:$BW29,"W"))</f>
        <v/>
      </c>
      <c r="CC29" s="171" t="str">
        <f aca="false">IF(B29="","",SUM(BX29:CA29))</f>
        <v/>
      </c>
      <c r="CD29" s="169" t="str">
        <f aca="false">IF(B29="","",SUM(BX29:BZ29))</f>
        <v/>
      </c>
      <c r="CE29" s="172" t="str">
        <f aca="false">IF(B29="","",IF(AND(CC29&gt;=6,CD29&gt;=3,OR(E29&gt;=35,F29&gt;=35),L29&gt;=35),"6/3 සමත්",IF(AND(CC29&gt;=5,CD29&gt;=3,OR(E29&gt;=35,F29&gt;=35,L29&gt;=35)),"5/3 සමත්",IF(AND(CC29&gt;=4,CD29&gt;=1,OR(E29&gt;=20,F29&gt;=20,L29&gt;=20)),"සමත් කළ හැකි",IF(CB29=9,"W9","අසමත් ?")))))</f>
        <v/>
      </c>
      <c r="FK29" s="173" t="n">
        <v>15</v>
      </c>
      <c r="FL29" s="161" t="s">
        <v>59</v>
      </c>
      <c r="FM29" s="161"/>
      <c r="FN29" s="161" t="str">
        <f aca="false">IF(FM29="","-",(FM29/$M$95)*100)</f>
        <v>-</v>
      </c>
      <c r="FO29" s="165" t="n">
        <v>66</v>
      </c>
      <c r="FP29" s="165"/>
      <c r="FQ29" s="165" t="n">
        <v>90</v>
      </c>
      <c r="FR29" s="165" t="s">
        <v>18</v>
      </c>
      <c r="FS29" s="165"/>
      <c r="FT29" s="165"/>
      <c r="FU29" s="165" t="n">
        <v>58</v>
      </c>
      <c r="FV29" s="165" t="n">
        <v>68</v>
      </c>
      <c r="FW29" s="165" t="n">
        <v>69</v>
      </c>
      <c r="FX29" s="165" t="n">
        <v>64</v>
      </c>
      <c r="FY29" s="165" t="n">
        <v>86</v>
      </c>
      <c r="FZ29" s="165" t="s">
        <v>18</v>
      </c>
      <c r="GA29" s="165"/>
      <c r="GB29" s="165"/>
      <c r="GC29" s="165"/>
      <c r="GD29" s="165"/>
      <c r="GE29" s="165"/>
      <c r="GF29" s="165"/>
      <c r="GG29" s="165" t="s">
        <v>18</v>
      </c>
      <c r="GH29" s="165" t="n">
        <v>83</v>
      </c>
      <c r="GI29" s="165" t="s">
        <v>18</v>
      </c>
      <c r="GJ29" s="165"/>
      <c r="GK29" s="165"/>
      <c r="GL29" s="165" t="s">
        <v>18</v>
      </c>
      <c r="GM29" s="165"/>
      <c r="GN29" s="165"/>
      <c r="GO29" s="165" t="s">
        <v>18</v>
      </c>
      <c r="GP29" s="165" t="s">
        <v>18</v>
      </c>
      <c r="GQ29" s="165"/>
      <c r="GR29" s="165" t="n">
        <v>76</v>
      </c>
      <c r="GS29" s="165"/>
      <c r="GT29" s="165"/>
      <c r="GU29" s="165"/>
      <c r="GV29" s="174"/>
      <c r="GW29" s="167" t="n">
        <f aca="false">IF(FL29="","",SUM(FO29:GV29))</f>
        <v>660</v>
      </c>
      <c r="GX29" s="168" t="n">
        <f aca="false">IF(FL29="","",GW29/9)</f>
        <v>73.3333333333333</v>
      </c>
      <c r="GY29" s="169" t="n">
        <f aca="false">IF(FL29="","",IF(GW29=0,"-",RANK(GW29,$GW$15:$GW$64,0)))</f>
        <v>1</v>
      </c>
      <c r="GZ29" s="167" t="str">
        <f aca="false">IF(FO29="","",IF(FO29="-","-",IF(UPPER(FO29)="AB","+",VLOOKUP(FO29,'විෂය තොරතුරු'!$P$24:$Q$28,2))))</f>
        <v>B</v>
      </c>
      <c r="HA29" s="168" t="str">
        <f aca="false">IF(FP29="","",IF(FP29="-","-",IF(UPPER(FP29)="AB","+",VLOOKUP(FP29,'විෂය තොරතුරු'!$P$24:$Q$28,2))))</f>
        <v/>
      </c>
      <c r="HB29" s="168" t="str">
        <f aca="false">IF(FQ29="","",IF(FQ29="-","-",IF(UPPER(FQ29)="AB","+",VLOOKUP(FQ29,'විෂය තොරතුරු'!$P$24:$Q$28,2))))</f>
        <v>A</v>
      </c>
      <c r="HC29" s="168" t="str">
        <f aca="false">IF(FR29="","",IF(FR29="-","-",IF(UPPER(FR29)="AB","+",VLOOKUP(FR29,'විෂය තොරතුරු'!$P$24:$Q$28,2))))</f>
        <v>-</v>
      </c>
      <c r="HD29" s="168" t="str">
        <f aca="false">IF(FS29="","",IF(FS29="-","-",IF(UPPER(FS29)="AB","+",VLOOKUP(FS29,'විෂය තොරතුරු'!$P$24:$Q$28,2))))</f>
        <v/>
      </c>
      <c r="HE29" s="170" t="str">
        <f aca="false">IF(FT29="","",IF(FT29="-","-",IF(UPPER(FT29)="AB","+",VLOOKUP(FT29,'විෂය තොරතුරු'!$P$24:$Q$28,2))))</f>
        <v/>
      </c>
      <c r="HF29" s="171" t="str">
        <f aca="false">IF(FU29="","",IF(FU29="-","-",IF(UPPER(FU29)="AB","+",VLOOKUP(FU29,'විෂය තොරතුරු'!$P$24:$Q$28,2))))</f>
        <v>C</v>
      </c>
      <c r="HG29" s="168" t="str">
        <f aca="false">IF(FV29="","",IF(FV29="-","-",IF(UPPER(FV29)="AB","+",VLOOKUP(FV29,'විෂය තොරතුරු'!$P$24:$Q$28,2))))</f>
        <v>B</v>
      </c>
      <c r="HH29" s="168" t="str">
        <f aca="false">IF(FW29="","",IF(FW29="-","-",IF(UPPER(FW29)="AB","+",VLOOKUP(FW29,'විෂය තොරතුරු'!$P$24:$Q$28,2))))</f>
        <v>B</v>
      </c>
      <c r="HI29" s="169" t="str">
        <f aca="false">IF(FX29="","",IF(FX29="-","-",IF(UPPER(FX29)="AB","+",VLOOKUP(FX29,'විෂය තොරතුරු'!$P$24:$Q$28,2))))</f>
        <v>C</v>
      </c>
      <c r="HJ29" s="167" t="str">
        <f aca="false">IF(FY29="","",IF(FY29="-","-",IF(UPPER(FY29)="AB","+",VLOOKUP(FY29,'විෂය තොරතුරු'!$P$24:$Q$28,2))))</f>
        <v>A</v>
      </c>
      <c r="HK29" s="168" t="str">
        <f aca="false">IF(FZ29="","",IF(FZ29="-","-",IF(UPPER(FZ29)="AB","+",VLOOKUP(FZ29,'විෂය තොරතුරු'!$P$24:$Q$28,2))))</f>
        <v>-</v>
      </c>
      <c r="HL29" s="168" t="str">
        <f aca="false">IF(GA29="","",IF(GA29="-","-",IF(UPPER(GA29)="AB","+",VLOOKUP(GA29,'විෂය තොරතුරු'!$P$24:$Q$28,2))))</f>
        <v/>
      </c>
      <c r="HM29" s="168" t="str">
        <f aca="false">IF(GB29="","",IF(GB29="-","-",IF(UPPER(GB29)="AB","+",VLOOKUP(GB29,'විෂය තොරතුරු'!$P$24:$Q$28,2))))</f>
        <v/>
      </c>
      <c r="HN29" s="168" t="str">
        <f aca="false">IF(GC29="","",IF(GC29="-","-",IF(UPPER(GC29)="AB","+",VLOOKUP(GC29,'විෂය තොරතුරු'!$P$24:$Q$28,2))))</f>
        <v/>
      </c>
      <c r="HO29" s="168" t="str">
        <f aca="false">IF(GD29="","",IF(GD29="-","-",IF(UPPER(GD29)="AB","+",VLOOKUP(GD29,'විෂය තොරතුරු'!$P$24:$Q$28,2))))</f>
        <v/>
      </c>
      <c r="HP29" s="168" t="str">
        <f aca="false">IF(GE29="","",IF(GE29="-","-",IF(UPPER(GE29)="AB","+",VLOOKUP(GE29,'විෂය තොරතුරු'!$P$24:$Q$28,2))))</f>
        <v/>
      </c>
      <c r="HQ29" s="170" t="str">
        <f aca="false">IF(GF29="","",IF(GF29="-","-",IF(UPPER(GF29)="AB","+",VLOOKUP(GF29,'විෂය තොරතුරු'!$P$24:$Q$28,2))))</f>
        <v/>
      </c>
      <c r="HR29" s="171" t="str">
        <f aca="false">IF(GG29="","",IF(GG29="-","-",IF(UPPER(GG29)="AB","+",VLOOKUP(GG29,'විෂය තොරතුරු'!$P$24:$Q$28,2))))</f>
        <v>-</v>
      </c>
      <c r="HS29" s="168" t="str">
        <f aca="false">IF(GH29="","",IF(GH29="-","-",IF(UPPER(GH29)="AB","+",VLOOKUP(GH29,'විෂය තොරතුරු'!$P$24:$Q$28,2))))</f>
        <v>A</v>
      </c>
      <c r="HT29" s="168" t="str">
        <f aca="false">IF(GI29="","",IF(GI29="-","-",IF(UPPER(GI29)="AB","+",VLOOKUP(GI29,'විෂය තොරතුරු'!$P$24:$Q$28,2))))</f>
        <v>-</v>
      </c>
      <c r="HU29" s="168" t="str">
        <f aca="false">IF(GJ29="","",IF(GJ29="-","-",IF(UPPER(GJ29)="AB","+",VLOOKUP(GJ29,'විෂය තොරතුරු'!$P$24:$Q$28,2))))</f>
        <v/>
      </c>
      <c r="HV29" s="168" t="str">
        <f aca="false">IF(GK29="","",IF(GK29="-","-",IF(UPPER(GK29)="AB","+",VLOOKUP(GK29,'විෂය තොරතුරු'!$P$24:$Q$28,2))))</f>
        <v/>
      </c>
      <c r="HW29" s="168" t="str">
        <f aca="false">IF(GL29="","",IF(GL29="-","-",IF(UPPER(GL29)="AB","+",VLOOKUP(GL29,'විෂය තොරතුරු'!$P$24:$Q$28,2))))</f>
        <v>-</v>
      </c>
      <c r="HX29" s="168" t="str">
        <f aca="false">IF(GM29="","",IF(GM29="-","-",IF(UPPER(GM29)="AB","+",VLOOKUP(GM29,'විෂය තොරතුරු'!$P$24:$Q$28,2))))</f>
        <v/>
      </c>
      <c r="HY29" s="169" t="str">
        <f aca="false">IF(GN29="","",IF(GN29="-","-",IF(UPPER(GN29)="AB","+",VLOOKUP(GN29,'විෂය තොරතුරු'!$P$24:$Q$28,2))))</f>
        <v/>
      </c>
      <c r="HZ29" s="171" t="str">
        <f aca="false">IF(GO29="","",IF(GO29="-","-",IF(UPPER(GO29)="AB","+",VLOOKUP(GO29,'විෂය තොරතුරු'!$P$24:$Q$28,2))))</f>
        <v>-</v>
      </c>
      <c r="IA29" s="168" t="str">
        <f aca="false">IF(GP29="","",IF(GP29="-","-",IF(UPPER(GP29)="AB","+",VLOOKUP(GP29,'විෂය තොරතුරු'!$P$24:$Q$28,2))))</f>
        <v>-</v>
      </c>
      <c r="IB29" s="168" t="str">
        <f aca="false">IF(GQ29="","",IF(GQ29="-","-",IF(UPPER(GQ29)="AB","+",VLOOKUP(GQ29,'විෂය තොරතුරු'!$P$24:$Q$28,2))))</f>
        <v/>
      </c>
      <c r="IC29" s="168" t="str">
        <f aca="false">IF(GR29="","",IF(GR29="-","-",IF(UPPER(GR29)="AB","+",VLOOKUP(GR29,'විෂය තොරතුරු'!$P$24:$Q$28,2))))</f>
        <v>A</v>
      </c>
      <c r="ID29" s="168" t="str">
        <f aca="false">IF(GS29="","",IF(GS29="-","-",IF(UPPER(GS29)="AB","+",VLOOKUP(GS29,'විෂය තොරතුරු'!$P$24:$Q$28,2))))</f>
        <v/>
      </c>
      <c r="IE29" s="168" t="str">
        <f aca="false">IF(GT29="","",IF(GT29="-","-",IF(UPPER(GT29)="AB","+",VLOOKUP(GT29,'විෂය තොරතුරු'!$P$24:$Q$28,2))))</f>
        <v/>
      </c>
      <c r="IF29" s="168" t="str">
        <f aca="false">IF(GU29="","",IF(GU29="-","-",IF(UPPER(GU29)="AB","+",VLOOKUP(GU29,'විෂය තොරතුරු'!$P$24:$Q$28,2))))</f>
        <v/>
      </c>
      <c r="IG29" s="169" t="str">
        <f aca="false">IF(GV29="","",IF(GV29="-","-",IF(UPPER(GV29)="AB","+",VLOOKUP(GV29,'විෂය තොරතුරු'!$P$24:$Q$28,2))))</f>
        <v/>
      </c>
      <c r="IH29" s="171" t="n">
        <f aca="false">IF($FL29="","",COUNTIF($GZ29:$IG29,"A"))</f>
        <v>4</v>
      </c>
      <c r="II29" s="171" t="n">
        <f aca="false">IF($FL29="","",COUNTIF($GZ29:$IG29,"B"))</f>
        <v>3</v>
      </c>
      <c r="IJ29" s="171" t="n">
        <f aca="false">IF($FL29="","",COUNTIF($GZ29:$IG29,"C"))</f>
        <v>2</v>
      </c>
      <c r="IK29" s="171" t="n">
        <f aca="false">IF($FL29="","",COUNTIF($GZ29:$IG29,"S"))</f>
        <v>0</v>
      </c>
      <c r="IL29" s="171" t="n">
        <f aca="false">IF($FL29="","",COUNTIF($GZ29:$IG29,"W"))</f>
        <v>0</v>
      </c>
      <c r="IM29" s="171" t="n">
        <f aca="false">IF(FL29="","",SUM(IH29:IK29))</f>
        <v>9</v>
      </c>
      <c r="IN29" s="169" t="n">
        <f aca="false">IF(FL29="","",SUM(IH29:IJ29))</f>
        <v>9</v>
      </c>
      <c r="IO29" s="172" t="str">
        <f aca="false">IF(FL29="","",IF(AND(IM29&gt;=6,IN29&gt;=3,OR(FO29&gt;=35,FP29&gt;=35),FV29&gt;=35),"6/3 සමත්",IF(AND(IM29&gt;=5,IN29&gt;=3,OR(FO29&gt;=35,FP29&gt;=35,FV29&gt;=35)),"5/3 සමත්",IF(AND(IM29&gt;=4,IN29&gt;=1,OR(FO29&gt;=20,FP29&gt;=20,FV29&gt;=20)),"සමත් කළ හැකි",IF(IL29=9,"W9","අසමත් ?")))))</f>
        <v>6/3 සමත්</v>
      </c>
    </row>
    <row r="30" customFormat="false" ht="13.8" hidden="false" customHeight="false" outlineLevel="0" collapsed="false">
      <c r="A30" s="160" t="n">
        <v>16</v>
      </c>
      <c r="B30" s="161"/>
      <c r="C30" s="161"/>
      <c r="D30" s="162"/>
      <c r="E30" s="183"/>
      <c r="F30" s="181"/>
      <c r="G30" s="183"/>
      <c r="H30" s="180"/>
      <c r="I30" s="180"/>
      <c r="J30" s="181"/>
      <c r="K30" s="183"/>
      <c r="L30" s="180"/>
      <c r="M30" s="180"/>
      <c r="N30" s="181"/>
      <c r="O30" s="183"/>
      <c r="P30" s="180"/>
      <c r="Q30" s="180"/>
      <c r="R30" s="180"/>
      <c r="S30" s="180"/>
      <c r="T30" s="180"/>
      <c r="U30" s="180"/>
      <c r="V30" s="181"/>
      <c r="W30" s="183"/>
      <c r="X30" s="180"/>
      <c r="Y30" s="180"/>
      <c r="Z30" s="180"/>
      <c r="AA30" s="180"/>
      <c r="AB30" s="180"/>
      <c r="AC30" s="180"/>
      <c r="AD30" s="181"/>
      <c r="AE30" s="183"/>
      <c r="AF30" s="180"/>
      <c r="AG30" s="180"/>
      <c r="AH30" s="180"/>
      <c r="AI30" s="180"/>
      <c r="AJ30" s="180"/>
      <c r="AK30" s="180"/>
      <c r="AL30" s="166"/>
      <c r="AM30" s="167" t="str">
        <f aca="false">IF(B30="","",SUM(E30:AL30))</f>
        <v/>
      </c>
      <c r="AN30" s="168" t="str">
        <f aca="false">IF(B30="","",AM30/9)</f>
        <v/>
      </c>
      <c r="AO30" s="169" t="str">
        <f aca="false">IF(B30="","",IF(AM30=0,"-",RANK(AM30,$AM$15:$AM$64,0)))</f>
        <v/>
      </c>
      <c r="AP30" s="167" t="str">
        <f aca="false">IF(E30="","",IF(E30="-","-",IF(UPPER(E30)="AB","+",VLOOKUP(E30,'විෂය තොරතුරු'!$P$24:$Q$28,2))))</f>
        <v/>
      </c>
      <c r="AQ30" s="168" t="str">
        <f aca="false">IF(F30="","",IF(F30="-","-",IF(UPPER(F30)="AB","+",VLOOKUP(F30,'විෂය තොරතුරු'!$P$24:$Q$28,2))))</f>
        <v/>
      </c>
      <c r="AR30" s="168" t="str">
        <f aca="false">IF(G30="","",IF(G30="-","-",IF(UPPER(G30)="AB","+",VLOOKUP(G30,'විෂය තොරතුරු'!$P$24:$Q$28,2))))</f>
        <v/>
      </c>
      <c r="AS30" s="168" t="str">
        <f aca="false">IF(H30="","",IF(H30="-","-",IF(UPPER(H30)="AB","+",VLOOKUP(H30,'විෂය තොරතුරු'!$P$24:$Q$28,2))))</f>
        <v/>
      </c>
      <c r="AT30" s="168" t="str">
        <f aca="false">IF(I30="","",IF(I30="-","-",IF(UPPER(I30)="AB","+",VLOOKUP(I30,'විෂය තොරතුරු'!$P$24:$Q$28,2))))</f>
        <v/>
      </c>
      <c r="AU30" s="170" t="str">
        <f aca="false">IF(J30="","",IF(J30="-","-",IF(UPPER(J30)="AB","+",VLOOKUP(J30,'විෂය තොරතුරු'!$P$24:$Q$28,2))))</f>
        <v/>
      </c>
      <c r="AV30" s="171" t="str">
        <f aca="false">IF(K30="","",IF(K30="-","-",IF(UPPER(K30)="AB","+",VLOOKUP(K30,'විෂය තොරතුරු'!$P$24:$Q$28,2))))</f>
        <v/>
      </c>
      <c r="AW30" s="168" t="str">
        <f aca="false">IF(L30="","",IF(L30="-","-",IF(UPPER(L30)="AB","+",VLOOKUP(L30,'විෂය තොරතුරු'!$P$24:$Q$28,2))))</f>
        <v/>
      </c>
      <c r="AX30" s="168" t="str">
        <f aca="false">IF(M30="","",IF(M30="-","-",IF(UPPER(M30)="AB","+",VLOOKUP(M30,'විෂය තොරතුරු'!$P$24:$Q$28,2))))</f>
        <v/>
      </c>
      <c r="AY30" s="169" t="str">
        <f aca="false">IF(N30="","",IF(N30="-","-",IF(UPPER(N30)="AB","+",VLOOKUP(N30,'විෂය තොරතුරු'!$P$24:$Q$28,2))))</f>
        <v/>
      </c>
      <c r="AZ30" s="167" t="str">
        <f aca="false">IF(O30="","",IF(O30="-","-",IF(UPPER(O30)="AB","+",VLOOKUP(O30,'විෂය තොරතුරු'!$P$24:$Q$28,2))))</f>
        <v/>
      </c>
      <c r="BA30" s="168" t="str">
        <f aca="false">IF(P30="","",IF(P30="-","-",IF(UPPER(P30)="AB","+",VLOOKUP(P30,'විෂය තොරතුරු'!$P$24:$Q$28,2))))</f>
        <v/>
      </c>
      <c r="BB30" s="168" t="str">
        <f aca="false">IF(Q30="","",IF(Q30="-","-",IF(UPPER(Q30)="AB","+",VLOOKUP(Q30,'විෂය තොරතුරු'!$P$24:$Q$28,2))))</f>
        <v/>
      </c>
      <c r="BC30" s="168" t="str">
        <f aca="false">IF(R30="","",IF(R30="-","-",IF(UPPER(R30)="AB","+",VLOOKUP(R30,'විෂය තොරතුරු'!$P$24:$Q$28,2))))</f>
        <v/>
      </c>
      <c r="BD30" s="168" t="str">
        <f aca="false">IF(S30="","",IF(S30="-","-",IF(UPPER(S30)="AB","+",VLOOKUP(S30,'විෂය තොරතුරු'!$P$24:$Q$28,2))))</f>
        <v/>
      </c>
      <c r="BE30" s="168" t="str">
        <f aca="false">IF(T30="","",IF(T30="-","-",IF(UPPER(T30)="AB","+",VLOOKUP(T30,'විෂය තොරතුරු'!$P$24:$Q$28,2))))</f>
        <v/>
      </c>
      <c r="BF30" s="168" t="str">
        <f aca="false">IF(U30="","",IF(U30="-","-",IF(UPPER(U30)="AB","+",VLOOKUP(U30,'විෂය තොරතුරු'!$P$24:$Q$28,2))))</f>
        <v/>
      </c>
      <c r="BG30" s="170" t="str">
        <f aca="false">IF(V30="","",IF(V30="-","-",IF(UPPER(V30)="AB","+",VLOOKUP(V30,'විෂය තොරතුරු'!$P$24:$Q$28,2))))</f>
        <v/>
      </c>
      <c r="BH30" s="171" t="str">
        <f aca="false">IF(W30="","",IF(W30="-","-",IF(UPPER(W30)="AB","+",VLOOKUP(W30,'විෂය තොරතුරු'!$P$24:$Q$28,2))))</f>
        <v/>
      </c>
      <c r="BI30" s="168" t="str">
        <f aca="false">IF(X30="","",IF(X30="-","-",IF(UPPER(X30)="AB","+",VLOOKUP(X30,'විෂය තොරතුරු'!$P$24:$Q$28,2))))</f>
        <v/>
      </c>
      <c r="BJ30" s="168" t="str">
        <f aca="false">IF(Y30="","",IF(Y30="-","-",IF(UPPER(Y30)="AB","+",VLOOKUP(Y30,'විෂය තොරතුරු'!$P$24:$Q$28,2))))</f>
        <v/>
      </c>
      <c r="BK30" s="168" t="str">
        <f aca="false">IF(Z30="","",IF(Z30="-","-",IF(UPPER(Z30)="AB","+",VLOOKUP(Z30,'විෂය තොරතුරු'!$P$24:$Q$28,2))))</f>
        <v/>
      </c>
      <c r="BL30" s="168" t="str">
        <f aca="false">IF(AA30="","",IF(AA30="-","-",IF(UPPER(AA30)="AB","+",VLOOKUP(AA30,'විෂය තොරතුරු'!$P$24:$Q$28,2))))</f>
        <v/>
      </c>
      <c r="BM30" s="168" t="str">
        <f aca="false">IF(AB30="","",IF(AB30="-","-",IF(UPPER(AB30)="AB","+",VLOOKUP(AB30,'විෂය තොරතුරු'!$P$24:$Q$28,2))))</f>
        <v/>
      </c>
      <c r="BN30" s="168" t="str">
        <f aca="false">IF(AC30="","",IF(AC30="-","-",IF(UPPER(AC30)="AB","+",VLOOKUP(AC30,'විෂය තොරතුරු'!$P$24:$Q$28,2))))</f>
        <v/>
      </c>
      <c r="BO30" s="169" t="str">
        <f aca="false">IF(AD30="","",IF(AD30="-","-",IF(UPPER(AD30)="AB","+",VLOOKUP(AD30,'විෂය තොරතුරු'!$P$24:$Q$28,2))))</f>
        <v/>
      </c>
      <c r="BP30" s="171" t="str">
        <f aca="false">IF(AE30="","",IF(AE30="-","-",IF(UPPER(AE30)="AB","+",VLOOKUP(AE30,'විෂය තොරතුරු'!$P$24:$Q$28,2))))</f>
        <v/>
      </c>
      <c r="BQ30" s="168" t="str">
        <f aca="false">IF(AF30="","",IF(AF30="-","-",IF(UPPER(AF30)="AB","+",VLOOKUP(AF30,'විෂය තොරතුරු'!$P$24:$Q$28,2))))</f>
        <v/>
      </c>
      <c r="BR30" s="168" t="str">
        <f aca="false">IF(AG30="","",IF(AG30="-","-",IF(UPPER(AG30)="AB","+",VLOOKUP(AG30,'විෂය තොරතුරු'!$P$24:$Q$28,2))))</f>
        <v/>
      </c>
      <c r="BS30" s="168" t="str">
        <f aca="false">IF(AH30="","",IF(AH30="-","-",IF(UPPER(AH30)="AB","+",VLOOKUP(AH30,'විෂය තොරතුරු'!$P$24:$Q$28,2))))</f>
        <v/>
      </c>
      <c r="BT30" s="168" t="str">
        <f aca="false">IF(AI30="","",IF(AI30="-","-",IF(UPPER(AI30)="AB","+",VLOOKUP(AI30,'විෂය තොරතුරු'!$P$24:$Q$28,2))))</f>
        <v/>
      </c>
      <c r="BU30" s="168" t="str">
        <f aca="false">IF(AJ30="","",IF(AJ30="-","-",IF(UPPER(AJ30)="AB","+",VLOOKUP(AJ30,'විෂය තොරතුරු'!$P$24:$Q$28,2))))</f>
        <v/>
      </c>
      <c r="BV30" s="168" t="str">
        <f aca="false">IF(AK30="","",IF(AK30="-","-",IF(UPPER(AK30)="AB","+",VLOOKUP(AK30,'විෂය තොරතුරු'!$P$24:$Q$28,2))))</f>
        <v/>
      </c>
      <c r="BW30" s="169" t="str">
        <f aca="false">IF(AL30="","",IF(AL30="-","-",IF(UPPER(AL30)="AB","+",VLOOKUP(AL30,'විෂය තොරතුරු'!$P$24:$Q$28,2))))</f>
        <v/>
      </c>
      <c r="BX30" s="171" t="str">
        <f aca="false">IF($B30="","",COUNTIF($AP30:$BW30,"A"))</f>
        <v/>
      </c>
      <c r="BY30" s="168" t="str">
        <f aca="false">IF($B30="","",COUNTIF($AP30:$BW30,"B"))</f>
        <v/>
      </c>
      <c r="BZ30" s="168" t="str">
        <f aca="false">IF($B30="","",COUNTIF($AP30:$BW30,"C"))</f>
        <v/>
      </c>
      <c r="CA30" s="168" t="str">
        <f aca="false">IF($B30="","",COUNTIF($AP30:$BW30,"S"))</f>
        <v/>
      </c>
      <c r="CB30" s="169" t="str">
        <f aca="false">IF($B30="","",COUNTIF($AP30:$BW30,"W"))</f>
        <v/>
      </c>
      <c r="CC30" s="171" t="str">
        <f aca="false">IF(B30="","",SUM(BX30:CA30))</f>
        <v/>
      </c>
      <c r="CD30" s="169" t="str">
        <f aca="false">IF(B30="","",SUM(BX30:BZ30))</f>
        <v/>
      </c>
      <c r="CE30" s="172" t="str">
        <f aca="false">IF(B30="","",IF(AND(CC30&gt;=6,CD30&gt;=3,OR(E30&gt;=35,F30&gt;=35),L30&gt;=35),"6/3 සමත්",IF(AND(CC30&gt;=5,CD30&gt;=3,OR(E30&gt;=35,F30&gt;=35,L30&gt;=35)),"5/3 සමත්",IF(AND(CC30&gt;=4,CD30&gt;=1,OR(E30&gt;=20,F30&gt;=20,L30&gt;=20)),"සමත් කළ හැකි",IF(CB30=9,"W9","අසමත් ?")))))</f>
        <v/>
      </c>
      <c r="FK30" s="173" t="n">
        <v>16</v>
      </c>
      <c r="FL30" s="161" t="s">
        <v>60</v>
      </c>
      <c r="FM30" s="161"/>
      <c r="FN30" s="161" t="str">
        <f aca="false">IF(FM30="","-",(FM30/$M$95)*100)</f>
        <v>-</v>
      </c>
      <c r="FO30" s="165" t="n">
        <v>20</v>
      </c>
      <c r="FP30" s="165"/>
      <c r="FQ30" s="165" t="s">
        <v>18</v>
      </c>
      <c r="FR30" s="165" t="n">
        <v>51</v>
      </c>
      <c r="FS30" s="165"/>
      <c r="FT30" s="165"/>
      <c r="FU30" s="165" t="n">
        <v>9</v>
      </c>
      <c r="FV30" s="165" t="n">
        <v>10</v>
      </c>
      <c r="FW30" s="165" t="s">
        <v>18</v>
      </c>
      <c r="FX30" s="165" t="n">
        <v>17</v>
      </c>
      <c r="FY30" s="165" t="s">
        <v>18</v>
      </c>
      <c r="FZ30" s="165" t="s">
        <v>18</v>
      </c>
      <c r="GA30" s="165" t="n">
        <v>18</v>
      </c>
      <c r="GB30" s="165"/>
      <c r="GC30" s="165"/>
      <c r="GD30" s="165"/>
      <c r="GE30" s="165"/>
      <c r="GF30" s="165"/>
      <c r="GG30" s="165" t="n">
        <v>41</v>
      </c>
      <c r="GH30" s="165" t="s">
        <v>18</v>
      </c>
      <c r="GI30" s="165" t="s">
        <v>18</v>
      </c>
      <c r="GJ30" s="165"/>
      <c r="GK30" s="165"/>
      <c r="GL30" s="165" t="s">
        <v>18</v>
      </c>
      <c r="GM30" s="165"/>
      <c r="GN30" s="165"/>
      <c r="GO30" s="165" t="s">
        <v>18</v>
      </c>
      <c r="GP30" s="165" t="s">
        <v>18</v>
      </c>
      <c r="GQ30" s="165"/>
      <c r="GR30" s="165" t="s">
        <v>18</v>
      </c>
      <c r="GS30" s="165"/>
      <c r="GT30" s="165"/>
      <c r="GU30" s="165"/>
      <c r="GV30" s="174"/>
      <c r="GW30" s="167" t="n">
        <f aca="false">IF(FL30="","",SUM(FO30:GV30))</f>
        <v>166</v>
      </c>
      <c r="GX30" s="168" t="n">
        <f aca="false">IF(FL30="","",GW30/9)</f>
        <v>18.4444444444444</v>
      </c>
      <c r="GY30" s="169" t="n">
        <f aca="false">IF(FL30="","",IF(GW30=0,"-",RANK(GW30,$GW$15:$GW$64,0)))</f>
        <v>38</v>
      </c>
      <c r="GZ30" s="167" t="str">
        <f aca="false">IF(FO30="","",IF(FO30="-","-",IF(UPPER(FO30)="AB","+",VLOOKUP(FO30,'විෂය තොරතුරු'!$P$24:$Q$28,2))))</f>
        <v>W</v>
      </c>
      <c r="HA30" s="168" t="str">
        <f aca="false">IF(FP30="","",IF(FP30="-","-",IF(UPPER(FP30)="AB","+",VLOOKUP(FP30,'විෂය තොරතුරු'!$P$24:$Q$28,2))))</f>
        <v/>
      </c>
      <c r="HB30" s="168" t="str">
        <f aca="false">IF(FQ30="","",IF(FQ30="-","-",IF(UPPER(FQ30)="AB","+",VLOOKUP(FQ30,'විෂය තොරතුරු'!$P$24:$Q$28,2))))</f>
        <v>-</v>
      </c>
      <c r="HC30" s="168" t="str">
        <f aca="false">IF(FR30="","",IF(FR30="-","-",IF(UPPER(FR30)="AB","+",VLOOKUP(FR30,'විෂය තොරතුරු'!$P$24:$Q$28,2))))</f>
        <v>C</v>
      </c>
      <c r="HD30" s="168" t="str">
        <f aca="false">IF(FS30="","",IF(FS30="-","-",IF(UPPER(FS30)="AB","+",VLOOKUP(FS30,'විෂය තොරතුරු'!$P$24:$Q$28,2))))</f>
        <v/>
      </c>
      <c r="HE30" s="170" t="str">
        <f aca="false">IF(FT30="","",IF(FT30="-","-",IF(UPPER(FT30)="AB","+",VLOOKUP(FT30,'විෂය තොරතුරු'!$P$24:$Q$28,2))))</f>
        <v/>
      </c>
      <c r="HF30" s="171" t="str">
        <f aca="false">IF(FU30="","",IF(FU30="-","-",IF(UPPER(FU30)="AB","+",VLOOKUP(FU30,'විෂය තොරතුරු'!$P$24:$Q$28,2))))</f>
        <v>W</v>
      </c>
      <c r="HG30" s="168" t="str">
        <f aca="false">IF(FV30="","",IF(FV30="-","-",IF(UPPER(FV30)="AB","+",VLOOKUP(FV30,'විෂය තොරතුරු'!$P$24:$Q$28,2))))</f>
        <v>W</v>
      </c>
      <c r="HH30" s="168" t="str">
        <f aca="false">IF(FW30="","",IF(FW30="-","-",IF(UPPER(FW30)="AB","+",VLOOKUP(FW30,'විෂය තොරතුරු'!$P$24:$Q$28,2))))</f>
        <v>-</v>
      </c>
      <c r="HI30" s="169" t="str">
        <f aca="false">IF(FX30="","",IF(FX30="-","-",IF(UPPER(FX30)="AB","+",VLOOKUP(FX30,'විෂය තොරතුරු'!$P$24:$Q$28,2))))</f>
        <v>W</v>
      </c>
      <c r="HJ30" s="167" t="str">
        <f aca="false">IF(FY30="","",IF(FY30="-","-",IF(UPPER(FY30)="AB","+",VLOOKUP(FY30,'විෂය තොරතුරු'!$P$24:$Q$28,2))))</f>
        <v>-</v>
      </c>
      <c r="HK30" s="168" t="str">
        <f aca="false">IF(FZ30="","",IF(FZ30="-","-",IF(UPPER(FZ30)="AB","+",VLOOKUP(FZ30,'විෂය තොරතුරු'!$P$24:$Q$28,2))))</f>
        <v>-</v>
      </c>
      <c r="HL30" s="168" t="str">
        <f aca="false">IF(GA30="","",IF(GA30="-","-",IF(UPPER(GA30)="AB","+",VLOOKUP(GA30,'විෂය තොරතුරු'!$P$24:$Q$28,2))))</f>
        <v>W</v>
      </c>
      <c r="HM30" s="168" t="str">
        <f aca="false">IF(GB30="","",IF(GB30="-","-",IF(UPPER(GB30)="AB","+",VLOOKUP(GB30,'විෂය තොරතුරු'!$P$24:$Q$28,2))))</f>
        <v/>
      </c>
      <c r="HN30" s="168" t="str">
        <f aca="false">IF(GC30="","",IF(GC30="-","-",IF(UPPER(GC30)="AB","+",VLOOKUP(GC30,'විෂය තොරතුරු'!$P$24:$Q$28,2))))</f>
        <v/>
      </c>
      <c r="HO30" s="168" t="str">
        <f aca="false">IF(GD30="","",IF(GD30="-","-",IF(UPPER(GD30)="AB","+",VLOOKUP(GD30,'විෂය තොරතුරු'!$P$24:$Q$28,2))))</f>
        <v/>
      </c>
      <c r="HP30" s="168" t="str">
        <f aca="false">IF(GE30="","",IF(GE30="-","-",IF(UPPER(GE30)="AB","+",VLOOKUP(GE30,'විෂය තොරතුරු'!$P$24:$Q$28,2))))</f>
        <v/>
      </c>
      <c r="HQ30" s="170" t="str">
        <f aca="false">IF(GF30="","",IF(GF30="-","-",IF(UPPER(GF30)="AB","+",VLOOKUP(GF30,'විෂය තොරතුරු'!$P$24:$Q$28,2))))</f>
        <v/>
      </c>
      <c r="HR30" s="171" t="str">
        <f aca="false">IF(GG30="","",IF(GG30="-","-",IF(UPPER(GG30)="AB","+",VLOOKUP(GG30,'විෂය තොරතුරු'!$P$24:$Q$28,2))))</f>
        <v>S</v>
      </c>
      <c r="HS30" s="168" t="str">
        <f aca="false">IF(GH30="","",IF(GH30="-","-",IF(UPPER(GH30)="AB","+",VLOOKUP(GH30,'විෂය තොරතුරු'!$P$24:$Q$28,2))))</f>
        <v>-</v>
      </c>
      <c r="HT30" s="168" t="str">
        <f aca="false">IF(GI30="","",IF(GI30="-","-",IF(UPPER(GI30)="AB","+",VLOOKUP(GI30,'විෂය තොරතුරු'!$P$24:$Q$28,2))))</f>
        <v>-</v>
      </c>
      <c r="HU30" s="168" t="str">
        <f aca="false">IF(GJ30="","",IF(GJ30="-","-",IF(UPPER(GJ30)="AB","+",VLOOKUP(GJ30,'විෂය තොරතුරු'!$P$24:$Q$28,2))))</f>
        <v/>
      </c>
      <c r="HV30" s="168" t="str">
        <f aca="false">IF(GK30="","",IF(GK30="-","-",IF(UPPER(GK30)="AB","+",VLOOKUP(GK30,'විෂය තොරතුරු'!$P$24:$Q$28,2))))</f>
        <v/>
      </c>
      <c r="HW30" s="168" t="str">
        <f aca="false">IF(GL30="","",IF(GL30="-","-",IF(UPPER(GL30)="AB","+",VLOOKUP(GL30,'විෂය තොරතුරු'!$P$24:$Q$28,2))))</f>
        <v>-</v>
      </c>
      <c r="HX30" s="168" t="str">
        <f aca="false">IF(GM30="","",IF(GM30="-","-",IF(UPPER(GM30)="AB","+",VLOOKUP(GM30,'විෂය තොරතුරු'!$P$24:$Q$28,2))))</f>
        <v/>
      </c>
      <c r="HY30" s="169" t="str">
        <f aca="false">IF(GN30="","",IF(GN30="-","-",IF(UPPER(GN30)="AB","+",VLOOKUP(GN30,'විෂය තොරතුරු'!$P$24:$Q$28,2))))</f>
        <v/>
      </c>
      <c r="HZ30" s="171" t="str">
        <f aca="false">IF(GO30="","",IF(GO30="-","-",IF(UPPER(GO30)="AB","+",VLOOKUP(GO30,'විෂය තොරතුරු'!$P$24:$Q$28,2))))</f>
        <v>-</v>
      </c>
      <c r="IA30" s="168" t="str">
        <f aca="false">IF(GP30="","",IF(GP30="-","-",IF(UPPER(GP30)="AB","+",VLOOKUP(GP30,'විෂය තොරතුරු'!$P$24:$Q$28,2))))</f>
        <v>-</v>
      </c>
      <c r="IB30" s="168" t="str">
        <f aca="false">IF(GQ30="","",IF(GQ30="-","-",IF(UPPER(GQ30)="AB","+",VLOOKUP(GQ30,'විෂය තොරතුරු'!$P$24:$Q$28,2))))</f>
        <v/>
      </c>
      <c r="IC30" s="168" t="str">
        <f aca="false">IF(GR30="","",IF(GR30="-","-",IF(UPPER(GR30)="AB","+",VLOOKUP(GR30,'විෂය තොරතුරු'!$P$24:$Q$28,2))))</f>
        <v>-</v>
      </c>
      <c r="ID30" s="168" t="str">
        <f aca="false">IF(GS30="","",IF(GS30="-","-",IF(UPPER(GS30)="AB","+",VLOOKUP(GS30,'විෂය තොරතුරු'!$P$24:$Q$28,2))))</f>
        <v/>
      </c>
      <c r="IE30" s="168" t="str">
        <f aca="false">IF(GT30="","",IF(GT30="-","-",IF(UPPER(GT30)="AB","+",VLOOKUP(GT30,'විෂය තොරතුරු'!$P$24:$Q$28,2))))</f>
        <v/>
      </c>
      <c r="IF30" s="168" t="str">
        <f aca="false">IF(GU30="","",IF(GU30="-","-",IF(UPPER(GU30)="AB","+",VLOOKUP(GU30,'විෂය තොරතුරු'!$P$24:$Q$28,2))))</f>
        <v/>
      </c>
      <c r="IG30" s="169" t="str">
        <f aca="false">IF(GV30="","",IF(GV30="-","-",IF(UPPER(GV30)="AB","+",VLOOKUP(GV30,'විෂය තොරතුරු'!$P$24:$Q$28,2))))</f>
        <v/>
      </c>
      <c r="IH30" s="171" t="n">
        <f aca="false">IF($FL30="","",COUNTIF($GZ30:$IG30,"A"))</f>
        <v>0</v>
      </c>
      <c r="II30" s="171" t="n">
        <f aca="false">IF($FL30="","",COUNTIF($GZ30:$IG30,"B"))</f>
        <v>0</v>
      </c>
      <c r="IJ30" s="171" t="n">
        <f aca="false">IF($FL30="","",COUNTIF($GZ30:$IG30,"C"))</f>
        <v>1</v>
      </c>
      <c r="IK30" s="171" t="n">
        <f aca="false">IF($FL30="","",COUNTIF($GZ30:$IG30,"S"))</f>
        <v>1</v>
      </c>
      <c r="IL30" s="171" t="n">
        <f aca="false">IF($FL30="","",COUNTIF($GZ30:$IG30,"W"))</f>
        <v>5</v>
      </c>
      <c r="IM30" s="171" t="n">
        <f aca="false">IF(FL30="","",SUM(IH30:IK30))</f>
        <v>2</v>
      </c>
      <c r="IN30" s="169" t="n">
        <f aca="false">IF(FL30="","",SUM(IH30:IJ30))</f>
        <v>1</v>
      </c>
      <c r="IO30" s="172" t="str">
        <f aca="false">IF(FL30="","",IF(AND(IM30&gt;=6,IN30&gt;=3,OR(FO30&gt;=35,FP30&gt;=35),FV30&gt;=35),"6/3 සමත්",IF(AND(IM30&gt;=5,IN30&gt;=3,OR(FO30&gt;=35,FP30&gt;=35,FV30&gt;=35)),"5/3 සමත්",IF(AND(IM30&gt;=4,IN30&gt;=1,OR(FO30&gt;=20,FP30&gt;=20,FV30&gt;=20)),"සමත් කළ හැකි",IF(IL30=9,"W9","අසමත් ?")))))</f>
        <v>අසමත් ?</v>
      </c>
    </row>
    <row r="31" customFormat="false" ht="13.8" hidden="false" customHeight="false" outlineLevel="0" collapsed="false">
      <c r="A31" s="160" t="n">
        <v>17</v>
      </c>
      <c r="B31" s="161"/>
      <c r="C31" s="161"/>
      <c r="D31" s="162"/>
      <c r="E31" s="183"/>
      <c r="F31" s="181"/>
      <c r="G31" s="183"/>
      <c r="H31" s="180"/>
      <c r="I31" s="180"/>
      <c r="J31" s="181"/>
      <c r="K31" s="183"/>
      <c r="L31" s="180"/>
      <c r="M31" s="180"/>
      <c r="N31" s="181"/>
      <c r="O31" s="183"/>
      <c r="P31" s="180"/>
      <c r="Q31" s="180"/>
      <c r="R31" s="180"/>
      <c r="S31" s="180"/>
      <c r="T31" s="180"/>
      <c r="U31" s="180"/>
      <c r="V31" s="181"/>
      <c r="W31" s="183"/>
      <c r="X31" s="180"/>
      <c r="Y31" s="180"/>
      <c r="Z31" s="180"/>
      <c r="AA31" s="180"/>
      <c r="AB31" s="180"/>
      <c r="AC31" s="180"/>
      <c r="AD31" s="181"/>
      <c r="AE31" s="183"/>
      <c r="AF31" s="180"/>
      <c r="AG31" s="180"/>
      <c r="AH31" s="180"/>
      <c r="AI31" s="180"/>
      <c r="AJ31" s="180"/>
      <c r="AK31" s="180"/>
      <c r="AL31" s="166"/>
      <c r="AM31" s="167" t="str">
        <f aca="false">IF(B31="","",SUM(E31:AL31))</f>
        <v/>
      </c>
      <c r="AN31" s="168" t="str">
        <f aca="false">IF(B31="","",AM31/9)</f>
        <v/>
      </c>
      <c r="AO31" s="169" t="str">
        <f aca="false">IF(B31="","",IF(AM31=0,"-",RANK(AM31,$AM$15:$AM$64,0)))</f>
        <v/>
      </c>
      <c r="AP31" s="167" t="str">
        <f aca="false">IF(E31="","",IF(E31="-","-",IF(UPPER(E31)="AB","+",VLOOKUP(E31,'විෂය තොරතුරු'!$P$24:$Q$28,2))))</f>
        <v/>
      </c>
      <c r="AQ31" s="168" t="str">
        <f aca="false">IF(F31="","",IF(F31="-","-",IF(UPPER(F31)="AB","+",VLOOKUP(F31,'විෂය තොරතුරු'!$P$24:$Q$28,2))))</f>
        <v/>
      </c>
      <c r="AR31" s="168" t="str">
        <f aca="false">IF(G31="","",IF(G31="-","-",IF(UPPER(G31)="AB","+",VLOOKUP(G31,'විෂය තොරතුරු'!$P$24:$Q$28,2))))</f>
        <v/>
      </c>
      <c r="AS31" s="168" t="str">
        <f aca="false">IF(H31="","",IF(H31="-","-",IF(UPPER(H31)="AB","+",VLOOKUP(H31,'විෂය තොරතුරු'!$P$24:$Q$28,2))))</f>
        <v/>
      </c>
      <c r="AT31" s="168" t="str">
        <f aca="false">IF(I31="","",IF(I31="-","-",IF(UPPER(I31)="AB","+",VLOOKUP(I31,'විෂය තොරතුරු'!$P$24:$Q$28,2))))</f>
        <v/>
      </c>
      <c r="AU31" s="170" t="str">
        <f aca="false">IF(J31="","",IF(J31="-","-",IF(UPPER(J31)="AB","+",VLOOKUP(J31,'විෂය තොරතුරු'!$P$24:$Q$28,2))))</f>
        <v/>
      </c>
      <c r="AV31" s="171" t="str">
        <f aca="false">IF(K31="","",IF(K31="-","-",IF(UPPER(K31)="AB","+",VLOOKUP(K31,'විෂය තොරතුරු'!$P$24:$Q$28,2))))</f>
        <v/>
      </c>
      <c r="AW31" s="168" t="str">
        <f aca="false">IF(L31="","",IF(L31="-","-",IF(UPPER(L31)="AB","+",VLOOKUP(L31,'විෂය තොරතුරු'!$P$24:$Q$28,2))))</f>
        <v/>
      </c>
      <c r="AX31" s="168" t="str">
        <f aca="false">IF(M31="","",IF(M31="-","-",IF(UPPER(M31)="AB","+",VLOOKUP(M31,'විෂය තොරතුරු'!$P$24:$Q$28,2))))</f>
        <v/>
      </c>
      <c r="AY31" s="169" t="str">
        <f aca="false">IF(N31="","",IF(N31="-","-",IF(UPPER(N31)="AB","+",VLOOKUP(N31,'විෂය තොරතුරු'!$P$24:$Q$28,2))))</f>
        <v/>
      </c>
      <c r="AZ31" s="167" t="str">
        <f aca="false">IF(O31="","",IF(O31="-","-",IF(UPPER(O31)="AB","+",VLOOKUP(O31,'විෂය තොරතුරු'!$P$24:$Q$28,2))))</f>
        <v/>
      </c>
      <c r="BA31" s="168" t="str">
        <f aca="false">IF(P31="","",IF(P31="-","-",IF(UPPER(P31)="AB","+",VLOOKUP(P31,'විෂය තොරතුරු'!$P$24:$Q$28,2))))</f>
        <v/>
      </c>
      <c r="BB31" s="168" t="str">
        <f aca="false">IF(Q31="","",IF(Q31="-","-",IF(UPPER(Q31)="AB","+",VLOOKUP(Q31,'විෂය තොරතුරු'!$P$24:$Q$28,2))))</f>
        <v/>
      </c>
      <c r="BC31" s="168" t="str">
        <f aca="false">IF(R31="","",IF(R31="-","-",IF(UPPER(R31)="AB","+",VLOOKUP(R31,'විෂය තොරතුරු'!$P$24:$Q$28,2))))</f>
        <v/>
      </c>
      <c r="BD31" s="168" t="str">
        <f aca="false">IF(S31="","",IF(S31="-","-",IF(UPPER(S31)="AB","+",VLOOKUP(S31,'විෂය තොරතුරු'!$P$24:$Q$28,2))))</f>
        <v/>
      </c>
      <c r="BE31" s="168" t="str">
        <f aca="false">IF(T31="","",IF(T31="-","-",IF(UPPER(T31)="AB","+",VLOOKUP(T31,'විෂය තොරතුරු'!$P$24:$Q$28,2))))</f>
        <v/>
      </c>
      <c r="BF31" s="168" t="str">
        <f aca="false">IF(U31="","",IF(U31="-","-",IF(UPPER(U31)="AB","+",VLOOKUP(U31,'විෂය තොරතුරු'!$P$24:$Q$28,2))))</f>
        <v/>
      </c>
      <c r="BG31" s="170" t="str">
        <f aca="false">IF(V31="","",IF(V31="-","-",IF(UPPER(V31)="AB","+",VLOOKUP(V31,'විෂය තොරතුරු'!$P$24:$Q$28,2))))</f>
        <v/>
      </c>
      <c r="BH31" s="171" t="str">
        <f aca="false">IF(W31="","",IF(W31="-","-",IF(UPPER(W31)="AB","+",VLOOKUP(W31,'විෂය තොරතුරු'!$P$24:$Q$28,2))))</f>
        <v/>
      </c>
      <c r="BI31" s="168" t="str">
        <f aca="false">IF(X31="","",IF(X31="-","-",IF(UPPER(X31)="AB","+",VLOOKUP(X31,'විෂය තොරතුරු'!$P$24:$Q$28,2))))</f>
        <v/>
      </c>
      <c r="BJ31" s="168" t="str">
        <f aca="false">IF(Y31="","",IF(Y31="-","-",IF(UPPER(Y31)="AB","+",VLOOKUP(Y31,'විෂය තොරතුරු'!$P$24:$Q$28,2))))</f>
        <v/>
      </c>
      <c r="BK31" s="168" t="str">
        <f aca="false">IF(Z31="","",IF(Z31="-","-",IF(UPPER(Z31)="AB","+",VLOOKUP(Z31,'විෂය තොරතුරු'!$P$24:$Q$28,2))))</f>
        <v/>
      </c>
      <c r="BL31" s="168" t="str">
        <f aca="false">IF(AA31="","",IF(AA31="-","-",IF(UPPER(AA31)="AB","+",VLOOKUP(AA31,'විෂය තොරතුරු'!$P$24:$Q$28,2))))</f>
        <v/>
      </c>
      <c r="BM31" s="168" t="str">
        <f aca="false">IF(AB31="","",IF(AB31="-","-",IF(UPPER(AB31)="AB","+",VLOOKUP(AB31,'විෂය තොරතුරු'!$P$24:$Q$28,2))))</f>
        <v/>
      </c>
      <c r="BN31" s="168" t="str">
        <f aca="false">IF(AC31="","",IF(AC31="-","-",IF(UPPER(AC31)="AB","+",VLOOKUP(AC31,'විෂය තොරතුරු'!$P$24:$Q$28,2))))</f>
        <v/>
      </c>
      <c r="BO31" s="169" t="str">
        <f aca="false">IF(AD31="","",IF(AD31="-","-",IF(UPPER(AD31)="AB","+",VLOOKUP(AD31,'විෂය තොරතුරු'!$P$24:$Q$28,2))))</f>
        <v/>
      </c>
      <c r="BP31" s="171" t="str">
        <f aca="false">IF(AE31="","",IF(AE31="-","-",IF(UPPER(AE31)="AB","+",VLOOKUP(AE31,'විෂය තොරතුරු'!$P$24:$Q$28,2))))</f>
        <v/>
      </c>
      <c r="BQ31" s="168" t="str">
        <f aca="false">IF(AF31="","",IF(AF31="-","-",IF(UPPER(AF31)="AB","+",VLOOKUP(AF31,'විෂය තොරතුරු'!$P$24:$Q$28,2))))</f>
        <v/>
      </c>
      <c r="BR31" s="168" t="str">
        <f aca="false">IF(AG31="","",IF(AG31="-","-",IF(UPPER(AG31)="AB","+",VLOOKUP(AG31,'විෂය තොරතුරු'!$P$24:$Q$28,2))))</f>
        <v/>
      </c>
      <c r="BS31" s="168" t="str">
        <f aca="false">IF(AH31="","",IF(AH31="-","-",IF(UPPER(AH31)="AB","+",VLOOKUP(AH31,'විෂය තොරතුරු'!$P$24:$Q$28,2))))</f>
        <v/>
      </c>
      <c r="BT31" s="168" t="str">
        <f aca="false">IF(AI31="","",IF(AI31="-","-",IF(UPPER(AI31)="AB","+",VLOOKUP(AI31,'විෂය තොරතුරු'!$P$24:$Q$28,2))))</f>
        <v/>
      </c>
      <c r="BU31" s="168" t="str">
        <f aca="false">IF(AJ31="","",IF(AJ31="-","-",IF(UPPER(AJ31)="AB","+",VLOOKUP(AJ31,'විෂය තොරතුරු'!$P$24:$Q$28,2))))</f>
        <v/>
      </c>
      <c r="BV31" s="168" t="str">
        <f aca="false">IF(AK31="","",IF(AK31="-","-",IF(UPPER(AK31)="AB","+",VLOOKUP(AK31,'විෂය තොරතුරු'!$P$24:$Q$28,2))))</f>
        <v/>
      </c>
      <c r="BW31" s="169" t="str">
        <f aca="false">IF(AL31="","",IF(AL31="-","-",IF(UPPER(AL31)="AB","+",VLOOKUP(AL31,'විෂය තොරතුරු'!$P$24:$Q$28,2))))</f>
        <v/>
      </c>
      <c r="BX31" s="171" t="str">
        <f aca="false">IF($B31="","",COUNTIF($AP31:$BW31,"A"))</f>
        <v/>
      </c>
      <c r="BY31" s="168" t="str">
        <f aca="false">IF($B31="","",COUNTIF($AP31:$BW31,"B"))</f>
        <v/>
      </c>
      <c r="BZ31" s="168" t="str">
        <f aca="false">IF($B31="","",COUNTIF($AP31:$BW31,"C"))</f>
        <v/>
      </c>
      <c r="CA31" s="168" t="str">
        <f aca="false">IF($B31="","",COUNTIF($AP31:$BW31,"S"))</f>
        <v/>
      </c>
      <c r="CB31" s="169" t="str">
        <f aca="false">IF($B31="","",COUNTIF($AP31:$BW31,"W"))</f>
        <v/>
      </c>
      <c r="CC31" s="171" t="str">
        <f aca="false">IF(B31="","",SUM(BX31:CA31))</f>
        <v/>
      </c>
      <c r="CD31" s="169" t="str">
        <f aca="false">IF(B31="","",SUM(BX31:BZ31))</f>
        <v/>
      </c>
      <c r="CE31" s="172" t="str">
        <f aca="false">IF(B31="","",IF(AND(CC31&gt;=6,CD31&gt;=3,OR(E31&gt;=35,F31&gt;=35),L31&gt;=35),"6/3 සමත්",IF(AND(CC31&gt;=5,CD31&gt;=3,OR(E31&gt;=35,F31&gt;=35,L31&gt;=35)),"5/3 සමත්",IF(AND(CC31&gt;=4,CD31&gt;=1,OR(E31&gt;=20,F31&gt;=20,L31&gt;=20)),"සමත් කළ හැකි",IF(CB31=9,"W9","අසමත් ?")))))</f>
        <v/>
      </c>
      <c r="FK31" s="173" t="n">
        <v>17</v>
      </c>
      <c r="FL31" s="161" t="s">
        <v>61</v>
      </c>
      <c r="FM31" s="161"/>
      <c r="FN31" s="161" t="str">
        <f aca="false">IF(FM31="","-",(FM31/$M$95)*100)</f>
        <v>-</v>
      </c>
      <c r="FO31" s="165" t="n">
        <v>46</v>
      </c>
      <c r="FP31" s="165"/>
      <c r="FQ31" s="165" t="s">
        <v>18</v>
      </c>
      <c r="FR31" s="165" t="n">
        <v>60</v>
      </c>
      <c r="FS31" s="165"/>
      <c r="FT31" s="165"/>
      <c r="FU31" s="165" t="n">
        <v>13</v>
      </c>
      <c r="FV31" s="165" t="n">
        <v>32</v>
      </c>
      <c r="FW31" s="165" t="n">
        <v>29</v>
      </c>
      <c r="FX31" s="165" t="n">
        <v>26</v>
      </c>
      <c r="FY31" s="165" t="n">
        <v>60</v>
      </c>
      <c r="FZ31" s="165" t="s">
        <v>18</v>
      </c>
      <c r="GA31" s="165"/>
      <c r="GB31" s="165"/>
      <c r="GC31" s="165"/>
      <c r="GD31" s="165"/>
      <c r="GE31" s="165"/>
      <c r="GF31" s="165"/>
      <c r="GG31" s="165" t="s">
        <v>18</v>
      </c>
      <c r="GH31" s="165" t="n">
        <v>71</v>
      </c>
      <c r="GI31" s="165" t="s">
        <v>18</v>
      </c>
      <c r="GJ31" s="165"/>
      <c r="GK31" s="165"/>
      <c r="GL31" s="165" t="s">
        <v>18</v>
      </c>
      <c r="GM31" s="165"/>
      <c r="GN31" s="165"/>
      <c r="GO31" s="165" t="s">
        <v>18</v>
      </c>
      <c r="GP31" s="165" t="s">
        <v>18</v>
      </c>
      <c r="GQ31" s="165"/>
      <c r="GR31" s="165" t="n">
        <v>45</v>
      </c>
      <c r="GS31" s="165"/>
      <c r="GT31" s="165"/>
      <c r="GU31" s="165"/>
      <c r="GV31" s="174"/>
      <c r="GW31" s="167" t="n">
        <f aca="false">IF(FL31="","",SUM(FO31:GV31))</f>
        <v>382</v>
      </c>
      <c r="GX31" s="168" t="n">
        <f aca="false">IF(FL31="","",GW31/9)</f>
        <v>42.4444444444444</v>
      </c>
      <c r="GY31" s="169" t="n">
        <f aca="false">IF(FL31="","",IF(GW31=0,"-",RANK(GW31,$GW$15:$GW$64,0)))</f>
        <v>12</v>
      </c>
      <c r="GZ31" s="167" t="str">
        <f aca="false">IF(FO31="","",IF(FO31="-","-",IF(UPPER(FO31)="AB","+",VLOOKUP(FO31,'විෂය තොරතුරු'!$P$24:$Q$28,2))))</f>
        <v>S</v>
      </c>
      <c r="HA31" s="168" t="str">
        <f aca="false">IF(FP31="","",IF(FP31="-","-",IF(UPPER(FP31)="AB","+",VLOOKUP(FP31,'විෂය තොරතුරු'!$P$24:$Q$28,2))))</f>
        <v/>
      </c>
      <c r="HB31" s="168" t="str">
        <f aca="false">IF(FQ31="","",IF(FQ31="-","-",IF(UPPER(FQ31)="AB","+",VLOOKUP(FQ31,'විෂය තොරතුරු'!$P$24:$Q$28,2))))</f>
        <v>-</v>
      </c>
      <c r="HC31" s="168" t="str">
        <f aca="false">IF(FR31="","",IF(FR31="-","-",IF(UPPER(FR31)="AB","+",VLOOKUP(FR31,'විෂය තොරතුරු'!$P$24:$Q$28,2))))</f>
        <v>C</v>
      </c>
      <c r="HD31" s="168" t="str">
        <f aca="false">IF(FS31="","",IF(FS31="-","-",IF(UPPER(FS31)="AB","+",VLOOKUP(FS31,'විෂය තොරතුරු'!$P$24:$Q$28,2))))</f>
        <v/>
      </c>
      <c r="HE31" s="170" t="str">
        <f aca="false">IF(FT31="","",IF(FT31="-","-",IF(UPPER(FT31)="AB","+",VLOOKUP(FT31,'විෂය තොරතුරු'!$P$24:$Q$28,2))))</f>
        <v/>
      </c>
      <c r="HF31" s="171" t="str">
        <f aca="false">IF(FU31="","",IF(FU31="-","-",IF(UPPER(FU31)="AB","+",VLOOKUP(FU31,'විෂය තොරතුරු'!$P$24:$Q$28,2))))</f>
        <v>W</v>
      </c>
      <c r="HG31" s="168" t="str">
        <f aca="false">IF(FV31="","",IF(FV31="-","-",IF(UPPER(FV31)="AB","+",VLOOKUP(FV31,'විෂය තොරතුරු'!$P$24:$Q$28,2))))</f>
        <v>W</v>
      </c>
      <c r="HH31" s="168" t="str">
        <f aca="false">IF(FW31="","",IF(FW31="-","-",IF(UPPER(FW31)="AB","+",VLOOKUP(FW31,'විෂය තොරතුරු'!$P$24:$Q$28,2))))</f>
        <v>W</v>
      </c>
      <c r="HI31" s="169" t="str">
        <f aca="false">IF(FX31="","",IF(FX31="-","-",IF(UPPER(FX31)="AB","+",VLOOKUP(FX31,'විෂය තොරතුරු'!$P$24:$Q$28,2))))</f>
        <v>W</v>
      </c>
      <c r="HJ31" s="167" t="str">
        <f aca="false">IF(FY31="","",IF(FY31="-","-",IF(UPPER(FY31)="AB","+",VLOOKUP(FY31,'විෂය තොරතුරු'!$P$24:$Q$28,2))))</f>
        <v>C</v>
      </c>
      <c r="HK31" s="168" t="str">
        <f aca="false">IF(FZ31="","",IF(FZ31="-","-",IF(UPPER(FZ31)="AB","+",VLOOKUP(FZ31,'විෂය තොරතුරු'!$P$24:$Q$28,2))))</f>
        <v>-</v>
      </c>
      <c r="HL31" s="168" t="str">
        <f aca="false">IF(GA31="","",IF(GA31="-","-",IF(UPPER(GA31)="AB","+",VLOOKUP(GA31,'විෂය තොරතුරු'!$P$24:$Q$28,2))))</f>
        <v/>
      </c>
      <c r="HM31" s="168" t="str">
        <f aca="false">IF(GB31="","",IF(GB31="-","-",IF(UPPER(GB31)="AB","+",VLOOKUP(GB31,'විෂය තොරතුරු'!$P$24:$Q$28,2))))</f>
        <v/>
      </c>
      <c r="HN31" s="168" t="str">
        <f aca="false">IF(GC31="","",IF(GC31="-","-",IF(UPPER(GC31)="AB","+",VLOOKUP(GC31,'විෂය තොරතුරු'!$P$24:$Q$28,2))))</f>
        <v/>
      </c>
      <c r="HO31" s="168" t="str">
        <f aca="false">IF(GD31="","",IF(GD31="-","-",IF(UPPER(GD31)="AB","+",VLOOKUP(GD31,'විෂය තොරතුරු'!$P$24:$Q$28,2))))</f>
        <v/>
      </c>
      <c r="HP31" s="168" t="str">
        <f aca="false">IF(GE31="","",IF(GE31="-","-",IF(UPPER(GE31)="AB","+",VLOOKUP(GE31,'විෂය තොරතුරු'!$P$24:$Q$28,2))))</f>
        <v/>
      </c>
      <c r="HQ31" s="170" t="str">
        <f aca="false">IF(GF31="","",IF(GF31="-","-",IF(UPPER(GF31)="AB","+",VLOOKUP(GF31,'විෂය තොරතුරු'!$P$24:$Q$28,2))))</f>
        <v/>
      </c>
      <c r="HR31" s="171" t="str">
        <f aca="false">IF(GG31="","",IF(GG31="-","-",IF(UPPER(GG31)="AB","+",VLOOKUP(GG31,'විෂය තොරතුරු'!$P$24:$Q$28,2))))</f>
        <v>-</v>
      </c>
      <c r="HS31" s="168" t="str">
        <f aca="false">IF(GH31="","",IF(GH31="-","-",IF(UPPER(GH31)="AB","+",VLOOKUP(GH31,'විෂය තොරතුරු'!$P$24:$Q$28,2))))</f>
        <v>B</v>
      </c>
      <c r="HT31" s="168" t="str">
        <f aca="false">IF(GI31="","",IF(GI31="-","-",IF(UPPER(GI31)="AB","+",VLOOKUP(GI31,'විෂය තොරතුරු'!$P$24:$Q$28,2))))</f>
        <v>-</v>
      </c>
      <c r="HU31" s="168" t="str">
        <f aca="false">IF(GJ31="","",IF(GJ31="-","-",IF(UPPER(GJ31)="AB","+",VLOOKUP(GJ31,'විෂය තොරතුරු'!$P$24:$Q$28,2))))</f>
        <v/>
      </c>
      <c r="HV31" s="168" t="str">
        <f aca="false">IF(GK31="","",IF(GK31="-","-",IF(UPPER(GK31)="AB","+",VLOOKUP(GK31,'විෂය තොරතුරු'!$P$24:$Q$28,2))))</f>
        <v/>
      </c>
      <c r="HW31" s="168" t="str">
        <f aca="false">IF(GL31="","",IF(GL31="-","-",IF(UPPER(GL31)="AB","+",VLOOKUP(GL31,'විෂය තොරතුරු'!$P$24:$Q$28,2))))</f>
        <v>-</v>
      </c>
      <c r="HX31" s="168" t="str">
        <f aca="false">IF(GM31="","",IF(GM31="-","-",IF(UPPER(GM31)="AB","+",VLOOKUP(GM31,'විෂය තොරතුරු'!$P$24:$Q$28,2))))</f>
        <v/>
      </c>
      <c r="HY31" s="169" t="str">
        <f aca="false">IF(GN31="","",IF(GN31="-","-",IF(UPPER(GN31)="AB","+",VLOOKUP(GN31,'විෂය තොරතුරු'!$P$24:$Q$28,2))))</f>
        <v/>
      </c>
      <c r="HZ31" s="171" t="str">
        <f aca="false">IF(GO31="","",IF(GO31="-","-",IF(UPPER(GO31)="AB","+",VLOOKUP(GO31,'විෂය තොරතුරු'!$P$24:$Q$28,2))))</f>
        <v>-</v>
      </c>
      <c r="IA31" s="168" t="str">
        <f aca="false">IF(GP31="","",IF(GP31="-","-",IF(UPPER(GP31)="AB","+",VLOOKUP(GP31,'විෂය තොරතුරු'!$P$24:$Q$28,2))))</f>
        <v>-</v>
      </c>
      <c r="IB31" s="168" t="str">
        <f aca="false">IF(GQ31="","",IF(GQ31="-","-",IF(UPPER(GQ31)="AB","+",VLOOKUP(GQ31,'විෂය තොරතුරු'!$P$24:$Q$28,2))))</f>
        <v/>
      </c>
      <c r="IC31" s="168" t="str">
        <f aca="false">IF(GR31="","",IF(GR31="-","-",IF(UPPER(GR31)="AB","+",VLOOKUP(GR31,'විෂය තොරතුරු'!$P$24:$Q$28,2))))</f>
        <v>S</v>
      </c>
      <c r="ID31" s="168" t="str">
        <f aca="false">IF(GS31="","",IF(GS31="-","-",IF(UPPER(GS31)="AB","+",VLOOKUP(GS31,'විෂය තොරතුරු'!$P$24:$Q$28,2))))</f>
        <v/>
      </c>
      <c r="IE31" s="168" t="str">
        <f aca="false">IF(GT31="","",IF(GT31="-","-",IF(UPPER(GT31)="AB","+",VLOOKUP(GT31,'විෂය තොරතුරු'!$P$24:$Q$28,2))))</f>
        <v/>
      </c>
      <c r="IF31" s="168" t="str">
        <f aca="false">IF(GU31="","",IF(GU31="-","-",IF(UPPER(GU31)="AB","+",VLOOKUP(GU31,'විෂය තොරතුරු'!$P$24:$Q$28,2))))</f>
        <v/>
      </c>
      <c r="IG31" s="169" t="str">
        <f aca="false">IF(GV31="","",IF(GV31="-","-",IF(UPPER(GV31)="AB","+",VLOOKUP(GV31,'විෂය තොරතුරු'!$P$24:$Q$28,2))))</f>
        <v/>
      </c>
      <c r="IH31" s="171" t="n">
        <f aca="false">IF($FL31="","",COUNTIF($GZ31:$IG31,"A"))</f>
        <v>0</v>
      </c>
      <c r="II31" s="171" t="n">
        <f aca="false">IF($FL31="","",COUNTIF($GZ31:$IG31,"B"))</f>
        <v>1</v>
      </c>
      <c r="IJ31" s="171" t="n">
        <f aca="false">IF($FL31="","",COUNTIF($GZ31:$IG31,"C"))</f>
        <v>2</v>
      </c>
      <c r="IK31" s="171" t="n">
        <f aca="false">IF($FL31="","",COUNTIF($GZ31:$IG31,"S"))</f>
        <v>2</v>
      </c>
      <c r="IL31" s="171" t="n">
        <f aca="false">IF($FL31="","",COUNTIF($GZ31:$IG31,"W"))</f>
        <v>4</v>
      </c>
      <c r="IM31" s="171" t="n">
        <f aca="false">IF(FL31="","",SUM(IH31:IK31))</f>
        <v>5</v>
      </c>
      <c r="IN31" s="169" t="n">
        <f aca="false">IF(FL31="","",SUM(IH31:IJ31))</f>
        <v>3</v>
      </c>
      <c r="IO31" s="172" t="str">
        <f aca="false">IF(FL31="","",IF(AND(IM31&gt;=6,IN31&gt;=3,OR(FO31&gt;=35,FP31&gt;=35),FV31&gt;=35),"6/3 සමත්",IF(AND(IM31&gt;=5,IN31&gt;=3,OR(FO31&gt;=35,FP31&gt;=35,FV31&gt;=35)),"5/3 සමත්",IF(AND(IM31&gt;=4,IN31&gt;=1,OR(FO31&gt;=20,FP31&gt;=20,FV31&gt;=20)),"සමත් කළ හැකි",IF(IL31=9,"W9","අසමත් ?")))))</f>
        <v>5/3 සමත්</v>
      </c>
    </row>
    <row r="32" customFormat="false" ht="13.8" hidden="false" customHeight="false" outlineLevel="0" collapsed="false">
      <c r="A32" s="160" t="n">
        <v>18</v>
      </c>
      <c r="B32" s="161"/>
      <c r="C32" s="161"/>
      <c r="D32" s="162"/>
      <c r="E32" s="183"/>
      <c r="F32" s="181"/>
      <c r="G32" s="183"/>
      <c r="H32" s="180"/>
      <c r="I32" s="180"/>
      <c r="J32" s="181"/>
      <c r="K32" s="183"/>
      <c r="L32" s="180"/>
      <c r="M32" s="180"/>
      <c r="N32" s="181"/>
      <c r="O32" s="183"/>
      <c r="P32" s="180"/>
      <c r="Q32" s="180"/>
      <c r="R32" s="180"/>
      <c r="S32" s="180"/>
      <c r="T32" s="180"/>
      <c r="U32" s="180"/>
      <c r="V32" s="181"/>
      <c r="W32" s="183"/>
      <c r="X32" s="180"/>
      <c r="Y32" s="180"/>
      <c r="Z32" s="180"/>
      <c r="AA32" s="180"/>
      <c r="AB32" s="180"/>
      <c r="AC32" s="180"/>
      <c r="AD32" s="181"/>
      <c r="AE32" s="183"/>
      <c r="AF32" s="180"/>
      <c r="AG32" s="180"/>
      <c r="AH32" s="180"/>
      <c r="AI32" s="180"/>
      <c r="AJ32" s="180"/>
      <c r="AK32" s="180"/>
      <c r="AL32" s="166"/>
      <c r="AM32" s="167" t="str">
        <f aca="false">IF(B32="","",SUM(E32:AL32))</f>
        <v/>
      </c>
      <c r="AN32" s="168" t="str">
        <f aca="false">IF(B32="","",AM32/9)</f>
        <v/>
      </c>
      <c r="AO32" s="169" t="str">
        <f aca="false">IF(B32="","",IF(AM32=0,"-",RANK(AM32,$AM$15:$AM$64,0)))</f>
        <v/>
      </c>
      <c r="AP32" s="167" t="str">
        <f aca="false">IF(E32="","",IF(E32="-","-",IF(UPPER(E32)="AB","+",VLOOKUP(E32,'විෂය තොරතුරු'!$P$24:$Q$28,2))))</f>
        <v/>
      </c>
      <c r="AQ32" s="168" t="str">
        <f aca="false">IF(F32="","",IF(F32="-","-",IF(UPPER(F32)="AB","+",VLOOKUP(F32,'විෂය තොරතුරු'!$P$24:$Q$28,2))))</f>
        <v/>
      </c>
      <c r="AR32" s="168" t="str">
        <f aca="false">IF(G32="","",IF(G32="-","-",IF(UPPER(G32)="AB","+",VLOOKUP(G32,'විෂය තොරතුරු'!$P$24:$Q$28,2))))</f>
        <v/>
      </c>
      <c r="AS32" s="168" t="str">
        <f aca="false">IF(H32="","",IF(H32="-","-",IF(UPPER(H32)="AB","+",VLOOKUP(H32,'විෂය තොරතුරු'!$P$24:$Q$28,2))))</f>
        <v/>
      </c>
      <c r="AT32" s="168" t="str">
        <f aca="false">IF(I32="","",IF(I32="-","-",IF(UPPER(I32)="AB","+",VLOOKUP(I32,'විෂය තොරතුරු'!$P$24:$Q$28,2))))</f>
        <v/>
      </c>
      <c r="AU32" s="170" t="str">
        <f aca="false">IF(J32="","",IF(J32="-","-",IF(UPPER(J32)="AB","+",VLOOKUP(J32,'විෂය තොරතුරු'!$P$24:$Q$28,2))))</f>
        <v/>
      </c>
      <c r="AV32" s="171" t="str">
        <f aca="false">IF(K32="","",IF(K32="-","-",IF(UPPER(K32)="AB","+",VLOOKUP(K32,'විෂය තොරතුරු'!$P$24:$Q$28,2))))</f>
        <v/>
      </c>
      <c r="AW32" s="168" t="str">
        <f aca="false">IF(L32="","",IF(L32="-","-",IF(UPPER(L32)="AB","+",VLOOKUP(L32,'විෂය තොරතුරු'!$P$24:$Q$28,2))))</f>
        <v/>
      </c>
      <c r="AX32" s="168" t="str">
        <f aca="false">IF(M32="","",IF(M32="-","-",IF(UPPER(M32)="AB","+",VLOOKUP(M32,'විෂය තොරතුරු'!$P$24:$Q$28,2))))</f>
        <v/>
      </c>
      <c r="AY32" s="169" t="str">
        <f aca="false">IF(N32="","",IF(N32="-","-",IF(UPPER(N32)="AB","+",VLOOKUP(N32,'විෂය තොරතුරු'!$P$24:$Q$28,2))))</f>
        <v/>
      </c>
      <c r="AZ32" s="167" t="str">
        <f aca="false">IF(O32="","",IF(O32="-","-",IF(UPPER(O32)="AB","+",VLOOKUP(O32,'විෂය තොරතුරු'!$P$24:$Q$28,2))))</f>
        <v/>
      </c>
      <c r="BA32" s="168" t="str">
        <f aca="false">IF(P32="","",IF(P32="-","-",IF(UPPER(P32)="AB","+",VLOOKUP(P32,'විෂය තොරතුරු'!$P$24:$Q$28,2))))</f>
        <v/>
      </c>
      <c r="BB32" s="168" t="str">
        <f aca="false">IF(Q32="","",IF(Q32="-","-",IF(UPPER(Q32)="AB","+",VLOOKUP(Q32,'විෂය තොරතුරු'!$P$24:$Q$28,2))))</f>
        <v/>
      </c>
      <c r="BC32" s="168" t="str">
        <f aca="false">IF(R32="","",IF(R32="-","-",IF(UPPER(R32)="AB","+",VLOOKUP(R32,'විෂය තොරතුරු'!$P$24:$Q$28,2))))</f>
        <v/>
      </c>
      <c r="BD32" s="168" t="str">
        <f aca="false">IF(S32="","",IF(S32="-","-",IF(UPPER(S32)="AB","+",VLOOKUP(S32,'විෂය තොරතුරු'!$P$24:$Q$28,2))))</f>
        <v/>
      </c>
      <c r="BE32" s="168" t="str">
        <f aca="false">IF(T32="","",IF(T32="-","-",IF(UPPER(T32)="AB","+",VLOOKUP(T32,'විෂය තොරතුරු'!$P$24:$Q$28,2))))</f>
        <v/>
      </c>
      <c r="BF32" s="168" t="str">
        <f aca="false">IF(U32="","",IF(U32="-","-",IF(UPPER(U32)="AB","+",VLOOKUP(U32,'විෂය තොරතුරු'!$P$24:$Q$28,2))))</f>
        <v/>
      </c>
      <c r="BG32" s="170" t="str">
        <f aca="false">IF(V32="","",IF(V32="-","-",IF(UPPER(V32)="AB","+",VLOOKUP(V32,'විෂය තොරතුරු'!$P$24:$Q$28,2))))</f>
        <v/>
      </c>
      <c r="BH32" s="171" t="str">
        <f aca="false">IF(W32="","",IF(W32="-","-",IF(UPPER(W32)="AB","+",VLOOKUP(W32,'විෂය තොරතුරු'!$P$24:$Q$28,2))))</f>
        <v/>
      </c>
      <c r="BI32" s="168" t="str">
        <f aca="false">IF(X32="","",IF(X32="-","-",IF(UPPER(X32)="AB","+",VLOOKUP(X32,'විෂය තොරතුරු'!$P$24:$Q$28,2))))</f>
        <v/>
      </c>
      <c r="BJ32" s="168" t="str">
        <f aca="false">IF(Y32="","",IF(Y32="-","-",IF(UPPER(Y32)="AB","+",VLOOKUP(Y32,'විෂය තොරතුරු'!$P$24:$Q$28,2))))</f>
        <v/>
      </c>
      <c r="BK32" s="168" t="str">
        <f aca="false">IF(Z32="","",IF(Z32="-","-",IF(UPPER(Z32)="AB","+",VLOOKUP(Z32,'විෂය තොරතුරු'!$P$24:$Q$28,2))))</f>
        <v/>
      </c>
      <c r="BL32" s="168" t="str">
        <f aca="false">IF(AA32="","",IF(AA32="-","-",IF(UPPER(AA32)="AB","+",VLOOKUP(AA32,'විෂය තොරතුරු'!$P$24:$Q$28,2))))</f>
        <v/>
      </c>
      <c r="BM32" s="168" t="str">
        <f aca="false">IF(AB32="","",IF(AB32="-","-",IF(UPPER(AB32)="AB","+",VLOOKUP(AB32,'විෂය තොරතුරු'!$P$24:$Q$28,2))))</f>
        <v/>
      </c>
      <c r="BN32" s="168" t="str">
        <f aca="false">IF(AC32="","",IF(AC32="-","-",IF(UPPER(AC32)="AB","+",VLOOKUP(AC32,'විෂය තොරතුරු'!$P$24:$Q$28,2))))</f>
        <v/>
      </c>
      <c r="BO32" s="169" t="str">
        <f aca="false">IF(AD32="","",IF(AD32="-","-",IF(UPPER(AD32)="AB","+",VLOOKUP(AD32,'විෂය තොරතුරු'!$P$24:$Q$28,2))))</f>
        <v/>
      </c>
      <c r="BP32" s="171" t="str">
        <f aca="false">IF(AE32="","",IF(AE32="-","-",IF(UPPER(AE32)="AB","+",VLOOKUP(AE32,'විෂය තොරතුරු'!$P$24:$Q$28,2))))</f>
        <v/>
      </c>
      <c r="BQ32" s="168" t="str">
        <f aca="false">IF(AF32="","",IF(AF32="-","-",IF(UPPER(AF32)="AB","+",VLOOKUP(AF32,'විෂය තොරතුරු'!$P$24:$Q$28,2))))</f>
        <v/>
      </c>
      <c r="BR32" s="168" t="str">
        <f aca="false">IF(AG32="","",IF(AG32="-","-",IF(UPPER(AG32)="AB","+",VLOOKUP(AG32,'විෂය තොරතුරු'!$P$24:$Q$28,2))))</f>
        <v/>
      </c>
      <c r="BS32" s="168" t="str">
        <f aca="false">IF(AH32="","",IF(AH32="-","-",IF(UPPER(AH32)="AB","+",VLOOKUP(AH32,'විෂය තොරතුරු'!$P$24:$Q$28,2))))</f>
        <v/>
      </c>
      <c r="BT32" s="168" t="str">
        <f aca="false">IF(AI32="","",IF(AI32="-","-",IF(UPPER(AI32)="AB","+",VLOOKUP(AI32,'විෂය තොරතුරු'!$P$24:$Q$28,2))))</f>
        <v/>
      </c>
      <c r="BU32" s="168" t="str">
        <f aca="false">IF(AJ32="","",IF(AJ32="-","-",IF(UPPER(AJ32)="AB","+",VLOOKUP(AJ32,'විෂය තොරතුරු'!$P$24:$Q$28,2))))</f>
        <v/>
      </c>
      <c r="BV32" s="168" t="str">
        <f aca="false">IF(AK32="","",IF(AK32="-","-",IF(UPPER(AK32)="AB","+",VLOOKUP(AK32,'විෂය තොරතුරු'!$P$24:$Q$28,2))))</f>
        <v/>
      </c>
      <c r="BW32" s="169" t="str">
        <f aca="false">IF(AL32="","",IF(AL32="-","-",IF(UPPER(AL32)="AB","+",VLOOKUP(AL32,'විෂය තොරතුරු'!$P$24:$Q$28,2))))</f>
        <v/>
      </c>
      <c r="BX32" s="171" t="str">
        <f aca="false">IF($B32="","",COUNTIF($AP32:$BW32,"A"))</f>
        <v/>
      </c>
      <c r="BY32" s="168" t="str">
        <f aca="false">IF($B32="","",COUNTIF($AP32:$BW32,"B"))</f>
        <v/>
      </c>
      <c r="BZ32" s="168" t="str">
        <f aca="false">IF($B32="","",COUNTIF($AP32:$BW32,"C"))</f>
        <v/>
      </c>
      <c r="CA32" s="168" t="str">
        <f aca="false">IF($B32="","",COUNTIF($AP32:$BW32,"S"))</f>
        <v/>
      </c>
      <c r="CB32" s="169" t="str">
        <f aca="false">IF($B32="","",COUNTIF($AP32:$BW32,"W"))</f>
        <v/>
      </c>
      <c r="CC32" s="171" t="str">
        <f aca="false">IF(B32="","",SUM(BX32:CA32))</f>
        <v/>
      </c>
      <c r="CD32" s="169" t="str">
        <f aca="false">IF(B32="","",SUM(BX32:BZ32))</f>
        <v/>
      </c>
      <c r="CE32" s="172" t="str">
        <f aca="false">IF(B32="","",IF(AND(CC32&gt;=6,CD32&gt;=3,OR(E32&gt;=35,F32&gt;=35),L32&gt;=35),"6/3 සමත්",IF(AND(CC32&gt;=5,CD32&gt;=3,OR(E32&gt;=35,F32&gt;=35,L32&gt;=35)),"5/3 සමත්",IF(AND(CC32&gt;=4,CD32&gt;=1,OR(E32&gt;=20,F32&gt;=20,L32&gt;=20)),"සමත් කළ හැකි",IF(CB32=9,"W9","අසමත් ?")))))</f>
        <v/>
      </c>
      <c r="FK32" s="173" t="n">
        <v>18</v>
      </c>
      <c r="FL32" s="161" t="s">
        <v>62</v>
      </c>
      <c r="FM32" s="161"/>
      <c r="FN32" s="161" t="str">
        <f aca="false">IF(FM32="","-",(FM32/$M$95)*100)</f>
        <v>-</v>
      </c>
      <c r="FO32" s="165" t="n">
        <v>23</v>
      </c>
      <c r="FP32" s="165"/>
      <c r="FQ32" s="165" t="n">
        <v>27</v>
      </c>
      <c r="FR32" s="165" t="s">
        <v>18</v>
      </c>
      <c r="FS32" s="165"/>
      <c r="FT32" s="165"/>
      <c r="FU32" s="165" t="n">
        <v>11</v>
      </c>
      <c r="FV32" s="165" t="n">
        <v>13</v>
      </c>
      <c r="FW32" s="165" t="n">
        <v>13</v>
      </c>
      <c r="FX32" s="165" t="n">
        <v>17</v>
      </c>
      <c r="FY32" s="165" t="s">
        <v>18</v>
      </c>
      <c r="FZ32" s="165" t="s">
        <v>18</v>
      </c>
      <c r="GA32" s="165" t="n">
        <v>17</v>
      </c>
      <c r="GB32" s="165"/>
      <c r="GC32" s="165"/>
      <c r="GD32" s="165"/>
      <c r="GE32" s="165"/>
      <c r="GF32" s="165"/>
      <c r="GG32" s="165" t="s">
        <v>18</v>
      </c>
      <c r="GH32" s="165" t="n">
        <v>50</v>
      </c>
      <c r="GI32" s="165" t="s">
        <v>18</v>
      </c>
      <c r="GJ32" s="165"/>
      <c r="GK32" s="165"/>
      <c r="GL32" s="165" t="n">
        <v>22</v>
      </c>
      <c r="GM32" s="165"/>
      <c r="GN32" s="165"/>
      <c r="GO32" s="165" t="s">
        <v>18</v>
      </c>
      <c r="GP32" s="165" t="s">
        <v>18</v>
      </c>
      <c r="GQ32" s="165"/>
      <c r="GR32" s="165" t="s">
        <v>18</v>
      </c>
      <c r="GS32" s="165"/>
      <c r="GT32" s="165"/>
      <c r="GU32" s="165"/>
      <c r="GV32" s="174"/>
      <c r="GW32" s="167" t="n">
        <f aca="false">IF(FL32="","",SUM(FO32:GV32))</f>
        <v>193</v>
      </c>
      <c r="GX32" s="168" t="n">
        <f aca="false">IF(FL32="","",GW32/9)</f>
        <v>21.4444444444444</v>
      </c>
      <c r="GY32" s="169" t="n">
        <f aca="false">IF(FL32="","",IF(GW32=0,"-",RANK(GW32,$GW$15:$GW$64,0)))</f>
        <v>31</v>
      </c>
      <c r="GZ32" s="167" t="str">
        <f aca="false">IF(FO32="","",IF(FO32="-","-",IF(UPPER(FO32)="AB","+",VLOOKUP(FO32,'විෂය තොරතුරු'!$P$24:$Q$28,2))))</f>
        <v>W</v>
      </c>
      <c r="HA32" s="168" t="str">
        <f aca="false">IF(FP32="","",IF(FP32="-","-",IF(UPPER(FP32)="AB","+",VLOOKUP(FP32,'විෂය තොරතුරු'!$P$24:$Q$28,2))))</f>
        <v/>
      </c>
      <c r="HB32" s="168" t="str">
        <f aca="false">IF(FQ32="","",IF(FQ32="-","-",IF(UPPER(FQ32)="AB","+",VLOOKUP(FQ32,'විෂය තොරතුරු'!$P$24:$Q$28,2))))</f>
        <v>W</v>
      </c>
      <c r="HC32" s="168" t="str">
        <f aca="false">IF(FR32="","",IF(FR32="-","-",IF(UPPER(FR32)="AB","+",VLOOKUP(FR32,'විෂය තොරතුරු'!$P$24:$Q$28,2))))</f>
        <v>-</v>
      </c>
      <c r="HD32" s="168" t="str">
        <f aca="false">IF(FS32="","",IF(FS32="-","-",IF(UPPER(FS32)="AB","+",VLOOKUP(FS32,'විෂය තොරතුරු'!$P$24:$Q$28,2))))</f>
        <v/>
      </c>
      <c r="HE32" s="170" t="str">
        <f aca="false">IF(FT32="","",IF(FT32="-","-",IF(UPPER(FT32)="AB","+",VLOOKUP(FT32,'විෂය තොරතුරු'!$P$24:$Q$28,2))))</f>
        <v/>
      </c>
      <c r="HF32" s="171" t="str">
        <f aca="false">IF(FU32="","",IF(FU32="-","-",IF(UPPER(FU32)="AB","+",VLOOKUP(FU32,'විෂය තොරතුරු'!$P$24:$Q$28,2))))</f>
        <v>W</v>
      </c>
      <c r="HG32" s="168" t="str">
        <f aca="false">IF(FV32="","",IF(FV32="-","-",IF(UPPER(FV32)="AB","+",VLOOKUP(FV32,'විෂය තොරතුරු'!$P$24:$Q$28,2))))</f>
        <v>W</v>
      </c>
      <c r="HH32" s="168" t="str">
        <f aca="false">IF(FW32="","",IF(FW32="-","-",IF(UPPER(FW32)="AB","+",VLOOKUP(FW32,'විෂය තොරතුරු'!$P$24:$Q$28,2))))</f>
        <v>W</v>
      </c>
      <c r="HI32" s="169" t="str">
        <f aca="false">IF(FX32="","",IF(FX32="-","-",IF(UPPER(FX32)="AB","+",VLOOKUP(FX32,'විෂය තොරතුරු'!$P$24:$Q$28,2))))</f>
        <v>W</v>
      </c>
      <c r="HJ32" s="167" t="str">
        <f aca="false">IF(FY32="","",IF(FY32="-","-",IF(UPPER(FY32)="AB","+",VLOOKUP(FY32,'විෂය තොරතුරු'!$P$24:$Q$28,2))))</f>
        <v>-</v>
      </c>
      <c r="HK32" s="168" t="str">
        <f aca="false">IF(FZ32="","",IF(FZ32="-","-",IF(UPPER(FZ32)="AB","+",VLOOKUP(FZ32,'විෂය තොරතුරු'!$P$24:$Q$28,2))))</f>
        <v>-</v>
      </c>
      <c r="HL32" s="168" t="str">
        <f aca="false">IF(GA32="","",IF(GA32="-","-",IF(UPPER(GA32)="AB","+",VLOOKUP(GA32,'විෂය තොරතුරු'!$P$24:$Q$28,2))))</f>
        <v>W</v>
      </c>
      <c r="HM32" s="168" t="str">
        <f aca="false">IF(GB32="","",IF(GB32="-","-",IF(UPPER(GB32)="AB","+",VLOOKUP(GB32,'විෂය තොරතුරු'!$P$24:$Q$28,2))))</f>
        <v/>
      </c>
      <c r="HN32" s="168" t="str">
        <f aca="false">IF(GC32="","",IF(GC32="-","-",IF(UPPER(GC32)="AB","+",VLOOKUP(GC32,'විෂය තොරතුරු'!$P$24:$Q$28,2))))</f>
        <v/>
      </c>
      <c r="HO32" s="168" t="str">
        <f aca="false">IF(GD32="","",IF(GD32="-","-",IF(UPPER(GD32)="AB","+",VLOOKUP(GD32,'විෂය තොරතුරු'!$P$24:$Q$28,2))))</f>
        <v/>
      </c>
      <c r="HP32" s="168" t="str">
        <f aca="false">IF(GE32="","",IF(GE32="-","-",IF(UPPER(GE32)="AB","+",VLOOKUP(GE32,'විෂය තොරතුරු'!$P$24:$Q$28,2))))</f>
        <v/>
      </c>
      <c r="HQ32" s="170" t="str">
        <f aca="false">IF(GF32="","",IF(GF32="-","-",IF(UPPER(GF32)="AB","+",VLOOKUP(GF32,'විෂය තොරතුරු'!$P$24:$Q$28,2))))</f>
        <v/>
      </c>
      <c r="HR32" s="171" t="str">
        <f aca="false">IF(GG32="","",IF(GG32="-","-",IF(UPPER(GG32)="AB","+",VLOOKUP(GG32,'විෂය තොරතුරු'!$P$24:$Q$28,2))))</f>
        <v>-</v>
      </c>
      <c r="HS32" s="168" t="str">
        <f aca="false">IF(GH32="","",IF(GH32="-","-",IF(UPPER(GH32)="AB","+",VLOOKUP(GH32,'විෂය තොරතුරු'!$P$24:$Q$28,2))))</f>
        <v>C</v>
      </c>
      <c r="HT32" s="168" t="str">
        <f aca="false">IF(GI32="","",IF(GI32="-","-",IF(UPPER(GI32)="AB","+",VLOOKUP(GI32,'විෂය තොරතුරු'!$P$24:$Q$28,2))))</f>
        <v>-</v>
      </c>
      <c r="HU32" s="168" t="str">
        <f aca="false">IF(GJ32="","",IF(GJ32="-","-",IF(UPPER(GJ32)="AB","+",VLOOKUP(GJ32,'විෂය තොරතුරු'!$P$24:$Q$28,2))))</f>
        <v/>
      </c>
      <c r="HV32" s="168" t="str">
        <f aca="false">IF(GK32="","",IF(GK32="-","-",IF(UPPER(GK32)="AB","+",VLOOKUP(GK32,'විෂය තොරතුරු'!$P$24:$Q$28,2))))</f>
        <v/>
      </c>
      <c r="HW32" s="168" t="str">
        <f aca="false">IF(GL32="","",IF(GL32="-","-",IF(UPPER(GL32)="AB","+",VLOOKUP(GL32,'විෂය තොරතුරු'!$P$24:$Q$28,2))))</f>
        <v>W</v>
      </c>
      <c r="HX32" s="168" t="str">
        <f aca="false">IF(GM32="","",IF(GM32="-","-",IF(UPPER(GM32)="AB","+",VLOOKUP(GM32,'විෂය තොරතුරු'!$P$24:$Q$28,2))))</f>
        <v/>
      </c>
      <c r="HY32" s="169" t="str">
        <f aca="false">IF(GN32="","",IF(GN32="-","-",IF(UPPER(GN32)="AB","+",VLOOKUP(GN32,'විෂය තොරතුරු'!$P$24:$Q$28,2))))</f>
        <v/>
      </c>
      <c r="HZ32" s="171" t="str">
        <f aca="false">IF(GO32="","",IF(GO32="-","-",IF(UPPER(GO32)="AB","+",VLOOKUP(GO32,'විෂය තොරතුරු'!$P$24:$Q$28,2))))</f>
        <v>-</v>
      </c>
      <c r="IA32" s="168" t="str">
        <f aca="false">IF(GP32="","",IF(GP32="-","-",IF(UPPER(GP32)="AB","+",VLOOKUP(GP32,'විෂය තොරතුරු'!$P$24:$Q$28,2))))</f>
        <v>-</v>
      </c>
      <c r="IB32" s="168" t="str">
        <f aca="false">IF(GQ32="","",IF(GQ32="-","-",IF(UPPER(GQ32)="AB","+",VLOOKUP(GQ32,'විෂය තොරතුරු'!$P$24:$Q$28,2))))</f>
        <v/>
      </c>
      <c r="IC32" s="168" t="str">
        <f aca="false">IF(GR32="","",IF(GR32="-","-",IF(UPPER(GR32)="AB","+",VLOOKUP(GR32,'විෂය තොරතුරු'!$P$24:$Q$28,2))))</f>
        <v>-</v>
      </c>
      <c r="ID32" s="168" t="str">
        <f aca="false">IF(GS32="","",IF(GS32="-","-",IF(UPPER(GS32)="AB","+",VLOOKUP(GS32,'විෂය තොරතුරු'!$P$24:$Q$28,2))))</f>
        <v/>
      </c>
      <c r="IE32" s="168" t="str">
        <f aca="false">IF(GT32="","",IF(GT32="-","-",IF(UPPER(GT32)="AB","+",VLOOKUP(GT32,'විෂය තොරතුරු'!$P$24:$Q$28,2))))</f>
        <v/>
      </c>
      <c r="IF32" s="168" t="str">
        <f aca="false">IF(GU32="","",IF(GU32="-","-",IF(UPPER(GU32)="AB","+",VLOOKUP(GU32,'විෂය තොරතුරු'!$P$24:$Q$28,2))))</f>
        <v/>
      </c>
      <c r="IG32" s="169" t="str">
        <f aca="false">IF(GV32="","",IF(GV32="-","-",IF(UPPER(GV32)="AB","+",VLOOKUP(GV32,'විෂය තොරතුරු'!$P$24:$Q$28,2))))</f>
        <v/>
      </c>
      <c r="IH32" s="171" t="n">
        <f aca="false">IF($FL32="","",COUNTIF($GZ32:$IG32,"A"))</f>
        <v>0</v>
      </c>
      <c r="II32" s="171" t="n">
        <f aca="false">IF($FL32="","",COUNTIF($GZ32:$IG32,"B"))</f>
        <v>0</v>
      </c>
      <c r="IJ32" s="171" t="n">
        <f aca="false">IF($FL32="","",COUNTIF($GZ32:$IG32,"C"))</f>
        <v>1</v>
      </c>
      <c r="IK32" s="171" t="n">
        <f aca="false">IF($FL32="","",COUNTIF($GZ32:$IG32,"S"))</f>
        <v>0</v>
      </c>
      <c r="IL32" s="171" t="n">
        <f aca="false">IF($FL32="","",COUNTIF($GZ32:$IG32,"W"))</f>
        <v>8</v>
      </c>
      <c r="IM32" s="171" t="n">
        <f aca="false">IF(FL32="","",SUM(IH32:IK32))</f>
        <v>1</v>
      </c>
      <c r="IN32" s="169" t="n">
        <f aca="false">IF(FL32="","",SUM(IH32:IJ32))</f>
        <v>1</v>
      </c>
      <c r="IO32" s="172" t="str">
        <f aca="false">IF(FL32="","",IF(AND(IM32&gt;=6,IN32&gt;=3,OR(FO32&gt;=35,FP32&gt;=35),FV32&gt;=35),"6/3 සමත්",IF(AND(IM32&gt;=5,IN32&gt;=3,OR(FO32&gt;=35,FP32&gt;=35,FV32&gt;=35)),"5/3 සමත්",IF(AND(IM32&gt;=4,IN32&gt;=1,OR(FO32&gt;=20,FP32&gt;=20,FV32&gt;=20)),"සමත් කළ හැකි",IF(IL32=9,"W9","අසමත් ?")))))</f>
        <v>අසමත් ?</v>
      </c>
    </row>
    <row r="33" customFormat="false" ht="13.8" hidden="false" customHeight="false" outlineLevel="0" collapsed="false">
      <c r="A33" s="160" t="n">
        <v>19</v>
      </c>
      <c r="B33" s="175"/>
      <c r="C33" s="161"/>
      <c r="D33" s="162"/>
      <c r="E33" s="183"/>
      <c r="F33" s="181"/>
      <c r="G33" s="183"/>
      <c r="H33" s="180"/>
      <c r="I33" s="180"/>
      <c r="J33" s="181"/>
      <c r="K33" s="183"/>
      <c r="L33" s="180"/>
      <c r="M33" s="180"/>
      <c r="N33" s="181"/>
      <c r="O33" s="183"/>
      <c r="P33" s="180"/>
      <c r="Q33" s="180"/>
      <c r="R33" s="180"/>
      <c r="S33" s="180"/>
      <c r="T33" s="180"/>
      <c r="U33" s="180"/>
      <c r="V33" s="181"/>
      <c r="W33" s="183"/>
      <c r="X33" s="180"/>
      <c r="Y33" s="180"/>
      <c r="Z33" s="180"/>
      <c r="AA33" s="180"/>
      <c r="AB33" s="180"/>
      <c r="AC33" s="180"/>
      <c r="AD33" s="181"/>
      <c r="AE33" s="183"/>
      <c r="AF33" s="180"/>
      <c r="AG33" s="180"/>
      <c r="AH33" s="180"/>
      <c r="AI33" s="180"/>
      <c r="AJ33" s="180"/>
      <c r="AK33" s="180"/>
      <c r="AL33" s="166"/>
      <c r="AM33" s="167" t="str">
        <f aca="false">IF(B33="","",SUM(E33:AL33))</f>
        <v/>
      </c>
      <c r="AN33" s="168" t="str">
        <f aca="false">IF(B33="","",AM33/9)</f>
        <v/>
      </c>
      <c r="AO33" s="169" t="str">
        <f aca="false">IF(B33="","",IF(AM33=0,"-",RANK(AM33,$AM$15:$AM$64,0)))</f>
        <v/>
      </c>
      <c r="AP33" s="167" t="str">
        <f aca="false">IF(E33="","",IF(E33="-","-",IF(UPPER(E33)="AB","+",VLOOKUP(E33,'විෂය තොරතුරු'!$P$24:$Q$28,2))))</f>
        <v/>
      </c>
      <c r="AQ33" s="168" t="str">
        <f aca="false">IF(F33="","",IF(F33="-","-",IF(UPPER(F33)="AB","+",VLOOKUP(F33,'විෂය තොරතුරු'!$P$24:$Q$28,2))))</f>
        <v/>
      </c>
      <c r="AR33" s="168" t="str">
        <f aca="false">IF(G33="","",IF(G33="-","-",IF(UPPER(G33)="AB","+",VLOOKUP(G33,'විෂය තොරතුරු'!$P$24:$Q$28,2))))</f>
        <v/>
      </c>
      <c r="AS33" s="168" t="str">
        <f aca="false">IF(H33="","",IF(H33="-","-",IF(UPPER(H33)="AB","+",VLOOKUP(H33,'විෂය තොරතුරු'!$P$24:$Q$28,2))))</f>
        <v/>
      </c>
      <c r="AT33" s="168" t="str">
        <f aca="false">IF(I33="","",IF(I33="-","-",IF(UPPER(I33)="AB","+",VLOOKUP(I33,'විෂය තොරතුරු'!$P$24:$Q$28,2))))</f>
        <v/>
      </c>
      <c r="AU33" s="170" t="str">
        <f aca="false">IF(J33="","",IF(J33="-","-",IF(UPPER(J33)="AB","+",VLOOKUP(J33,'විෂය තොරතුරු'!$P$24:$Q$28,2))))</f>
        <v/>
      </c>
      <c r="AV33" s="171" t="str">
        <f aca="false">IF(K33="","",IF(K33="-","-",IF(UPPER(K33)="AB","+",VLOOKUP(K33,'විෂය තොරතුරු'!$P$24:$Q$28,2))))</f>
        <v/>
      </c>
      <c r="AW33" s="168" t="str">
        <f aca="false">IF(L33="","",IF(L33="-","-",IF(UPPER(L33)="AB","+",VLOOKUP(L33,'විෂය තොරතුරු'!$P$24:$Q$28,2))))</f>
        <v/>
      </c>
      <c r="AX33" s="168" t="str">
        <f aca="false">IF(M33="","",IF(M33="-","-",IF(UPPER(M33)="AB","+",VLOOKUP(M33,'විෂය තොරතුරු'!$P$24:$Q$28,2))))</f>
        <v/>
      </c>
      <c r="AY33" s="169" t="str">
        <f aca="false">IF(N33="","",IF(N33="-","-",IF(UPPER(N33)="AB","+",VLOOKUP(N33,'විෂය තොරතුරු'!$P$24:$Q$28,2))))</f>
        <v/>
      </c>
      <c r="AZ33" s="167" t="str">
        <f aca="false">IF(O33="","",IF(O33="-","-",IF(UPPER(O33)="AB","+",VLOOKUP(O33,'විෂය තොරතුරු'!$P$24:$Q$28,2))))</f>
        <v/>
      </c>
      <c r="BA33" s="168" t="str">
        <f aca="false">IF(P33="","",IF(P33="-","-",IF(UPPER(P33)="AB","+",VLOOKUP(P33,'විෂය තොරතුරු'!$P$24:$Q$28,2))))</f>
        <v/>
      </c>
      <c r="BB33" s="168" t="str">
        <f aca="false">IF(Q33="","",IF(Q33="-","-",IF(UPPER(Q33)="AB","+",VLOOKUP(Q33,'විෂය තොරතුරු'!$P$24:$Q$28,2))))</f>
        <v/>
      </c>
      <c r="BC33" s="168" t="str">
        <f aca="false">IF(R33="","",IF(R33="-","-",IF(UPPER(R33)="AB","+",VLOOKUP(R33,'විෂය තොරතුරු'!$P$24:$Q$28,2))))</f>
        <v/>
      </c>
      <c r="BD33" s="168" t="str">
        <f aca="false">IF(S33="","",IF(S33="-","-",IF(UPPER(S33)="AB","+",VLOOKUP(S33,'විෂය තොරතුරු'!$P$24:$Q$28,2))))</f>
        <v/>
      </c>
      <c r="BE33" s="168" t="str">
        <f aca="false">IF(T33="","",IF(T33="-","-",IF(UPPER(T33)="AB","+",VLOOKUP(T33,'විෂය තොරතුරු'!$P$24:$Q$28,2))))</f>
        <v/>
      </c>
      <c r="BF33" s="168" t="str">
        <f aca="false">IF(U33="","",IF(U33="-","-",IF(UPPER(U33)="AB","+",VLOOKUP(U33,'විෂය තොරතුරු'!$P$24:$Q$28,2))))</f>
        <v/>
      </c>
      <c r="BG33" s="170" t="str">
        <f aca="false">IF(V33="","",IF(V33="-","-",IF(UPPER(V33)="AB","+",VLOOKUP(V33,'විෂය තොරතුරු'!$P$24:$Q$28,2))))</f>
        <v/>
      </c>
      <c r="BH33" s="171" t="str">
        <f aca="false">IF(W33="","",IF(W33="-","-",IF(UPPER(W33)="AB","+",VLOOKUP(W33,'විෂය තොරතුරු'!$P$24:$Q$28,2))))</f>
        <v/>
      </c>
      <c r="BI33" s="168" t="str">
        <f aca="false">IF(X33="","",IF(X33="-","-",IF(UPPER(X33)="AB","+",VLOOKUP(X33,'විෂය තොරතුරු'!$P$24:$Q$28,2))))</f>
        <v/>
      </c>
      <c r="BJ33" s="168" t="str">
        <f aca="false">IF(Y33="","",IF(Y33="-","-",IF(UPPER(Y33)="AB","+",VLOOKUP(Y33,'විෂය තොරතුරු'!$P$24:$Q$28,2))))</f>
        <v/>
      </c>
      <c r="BK33" s="168" t="str">
        <f aca="false">IF(Z33="","",IF(Z33="-","-",IF(UPPER(Z33)="AB","+",VLOOKUP(Z33,'විෂය තොරතුරු'!$P$24:$Q$28,2))))</f>
        <v/>
      </c>
      <c r="BL33" s="168" t="str">
        <f aca="false">IF(AA33="","",IF(AA33="-","-",IF(UPPER(AA33)="AB","+",VLOOKUP(AA33,'විෂය තොරතුරු'!$P$24:$Q$28,2))))</f>
        <v/>
      </c>
      <c r="BM33" s="168" t="str">
        <f aca="false">IF(AB33="","",IF(AB33="-","-",IF(UPPER(AB33)="AB","+",VLOOKUP(AB33,'විෂය තොරතුරු'!$P$24:$Q$28,2))))</f>
        <v/>
      </c>
      <c r="BN33" s="168" t="str">
        <f aca="false">IF(AC33="","",IF(AC33="-","-",IF(UPPER(AC33)="AB","+",VLOOKUP(AC33,'විෂය තොරතුරු'!$P$24:$Q$28,2))))</f>
        <v/>
      </c>
      <c r="BO33" s="169" t="str">
        <f aca="false">IF(AD33="","",IF(AD33="-","-",IF(UPPER(AD33)="AB","+",VLOOKUP(AD33,'විෂය තොරතුරු'!$P$24:$Q$28,2))))</f>
        <v/>
      </c>
      <c r="BP33" s="171" t="str">
        <f aca="false">IF(AE33="","",IF(AE33="-","-",IF(UPPER(AE33)="AB","+",VLOOKUP(AE33,'විෂය තොරතුරු'!$P$24:$Q$28,2))))</f>
        <v/>
      </c>
      <c r="BQ33" s="168" t="str">
        <f aca="false">IF(AF33="","",IF(AF33="-","-",IF(UPPER(AF33)="AB","+",VLOOKUP(AF33,'විෂය තොරතුරු'!$P$24:$Q$28,2))))</f>
        <v/>
      </c>
      <c r="BR33" s="168" t="str">
        <f aca="false">IF(AG33="","",IF(AG33="-","-",IF(UPPER(AG33)="AB","+",VLOOKUP(AG33,'විෂය තොරතුරු'!$P$24:$Q$28,2))))</f>
        <v/>
      </c>
      <c r="BS33" s="168" t="str">
        <f aca="false">IF(AH33="","",IF(AH33="-","-",IF(UPPER(AH33)="AB","+",VLOOKUP(AH33,'විෂය තොරතුරු'!$P$24:$Q$28,2))))</f>
        <v/>
      </c>
      <c r="BT33" s="168" t="str">
        <f aca="false">IF(AI33="","",IF(AI33="-","-",IF(UPPER(AI33)="AB","+",VLOOKUP(AI33,'විෂය තොරතුරු'!$P$24:$Q$28,2))))</f>
        <v/>
      </c>
      <c r="BU33" s="168" t="str">
        <f aca="false">IF(AJ33="","",IF(AJ33="-","-",IF(UPPER(AJ33)="AB","+",VLOOKUP(AJ33,'විෂය තොරතුරු'!$P$24:$Q$28,2))))</f>
        <v/>
      </c>
      <c r="BV33" s="168" t="str">
        <f aca="false">IF(AK33="","",IF(AK33="-","-",IF(UPPER(AK33)="AB","+",VLOOKUP(AK33,'විෂය තොරතුරු'!$P$24:$Q$28,2))))</f>
        <v/>
      </c>
      <c r="BW33" s="169" t="str">
        <f aca="false">IF(AL33="","",IF(AL33="-","-",IF(UPPER(AL33)="AB","+",VLOOKUP(AL33,'විෂය තොරතුරු'!$P$24:$Q$28,2))))</f>
        <v/>
      </c>
      <c r="BX33" s="171" t="str">
        <f aca="false">IF($B33="","",COUNTIF($AP33:$BW33,"A"))</f>
        <v/>
      </c>
      <c r="BY33" s="168" t="str">
        <f aca="false">IF($B33="","",COUNTIF($AP33:$BW33,"B"))</f>
        <v/>
      </c>
      <c r="BZ33" s="168" t="str">
        <f aca="false">IF($B33="","",COUNTIF($AP33:$BW33,"C"))</f>
        <v/>
      </c>
      <c r="CA33" s="168" t="str">
        <f aca="false">IF($B33="","",COUNTIF($AP33:$BW33,"S"))</f>
        <v/>
      </c>
      <c r="CB33" s="169" t="str">
        <f aca="false">IF($B33="","",COUNTIF($AP33:$BW33,"W"))</f>
        <v/>
      </c>
      <c r="CC33" s="171" t="str">
        <f aca="false">IF(B33="","",SUM(BX33:CA33))</f>
        <v/>
      </c>
      <c r="CD33" s="169" t="str">
        <f aca="false">IF(B33="","",SUM(BX33:BZ33))</f>
        <v/>
      </c>
      <c r="CE33" s="172" t="str">
        <f aca="false">IF(B33="","",IF(AND(CC33&gt;=6,CD33&gt;=3,OR(E33&gt;=35,F33&gt;=35),L33&gt;=35),"6/3 සමත්",IF(AND(CC33&gt;=5,CD33&gt;=3,OR(E33&gt;=35,F33&gt;=35,L33&gt;=35)),"5/3 සමත්",IF(AND(CC33&gt;=4,CD33&gt;=1,OR(E33&gt;=20,F33&gt;=20,L33&gt;=20)),"සමත් කළ හැකි",IF(CB33=9,"W9","අසමත් ?")))))</f>
        <v/>
      </c>
      <c r="FK33" s="173" t="n">
        <v>19</v>
      </c>
      <c r="FL33" s="175" t="s">
        <v>63</v>
      </c>
      <c r="FM33" s="161"/>
      <c r="FN33" s="161" t="str">
        <f aca="false">IF(FM33="","-",(FM33/$M$95)*100)</f>
        <v>-</v>
      </c>
      <c r="FO33" s="165" t="n">
        <v>40</v>
      </c>
      <c r="FP33" s="165"/>
      <c r="FQ33" s="165" t="s">
        <v>18</v>
      </c>
      <c r="FR33" s="165" t="s">
        <v>18</v>
      </c>
      <c r="FS33" s="165"/>
      <c r="FT33" s="165"/>
      <c r="FU33" s="165" t="n">
        <v>19</v>
      </c>
      <c r="FV33" s="165" t="n">
        <v>35</v>
      </c>
      <c r="FW33" s="165" t="n">
        <v>11</v>
      </c>
      <c r="FX33" s="165" t="n">
        <v>16</v>
      </c>
      <c r="FY33" s="165" t="s">
        <v>18</v>
      </c>
      <c r="FZ33" s="165" t="s">
        <v>18</v>
      </c>
      <c r="GA33" s="165" t="s">
        <v>18</v>
      </c>
      <c r="GB33" s="165"/>
      <c r="GC33" s="165"/>
      <c r="GD33" s="165"/>
      <c r="GE33" s="165"/>
      <c r="GF33" s="165"/>
      <c r="GG33" s="165" t="s">
        <v>18</v>
      </c>
      <c r="GH33" s="165" t="n">
        <v>50</v>
      </c>
      <c r="GI33" s="165" t="s">
        <v>18</v>
      </c>
      <c r="GJ33" s="165"/>
      <c r="GK33" s="165"/>
      <c r="GL33" s="165" t="s">
        <v>18</v>
      </c>
      <c r="GM33" s="165"/>
      <c r="GN33" s="165"/>
      <c r="GO33" s="165" t="n">
        <v>27</v>
      </c>
      <c r="GP33" s="165" t="s">
        <v>18</v>
      </c>
      <c r="GQ33" s="165"/>
      <c r="GR33" s="165" t="s">
        <v>18</v>
      </c>
      <c r="GS33" s="165"/>
      <c r="GT33" s="165"/>
      <c r="GU33" s="165"/>
      <c r="GV33" s="174"/>
      <c r="GW33" s="167" t="n">
        <f aca="false">IF(FL33="","",SUM(FO33:GV33))</f>
        <v>198</v>
      </c>
      <c r="GX33" s="168" t="n">
        <f aca="false">IF(FL33="","",GW33/9)</f>
        <v>22</v>
      </c>
      <c r="GY33" s="169" t="n">
        <f aca="false">IF(FL33="","",IF(GW33=0,"-",RANK(GW33,$GW$15:$GW$64,0)))</f>
        <v>27</v>
      </c>
      <c r="GZ33" s="167" t="str">
        <f aca="false">IF(FO33="","",IF(FO33="-","-",IF(UPPER(FO33)="AB","+",VLOOKUP(FO33,'විෂය තොරතුරු'!$P$24:$Q$28,2))))</f>
        <v>S</v>
      </c>
      <c r="HA33" s="168" t="str">
        <f aca="false">IF(FP33="","",IF(FP33="-","-",IF(UPPER(FP33)="AB","+",VLOOKUP(FP33,'විෂය තොරතුරු'!$P$24:$Q$28,2))))</f>
        <v/>
      </c>
      <c r="HB33" s="168" t="str">
        <f aca="false">IF(FQ33="","",IF(FQ33="-","-",IF(UPPER(FQ33)="AB","+",VLOOKUP(FQ33,'විෂය තොරතුරු'!$P$24:$Q$28,2))))</f>
        <v>-</v>
      </c>
      <c r="HC33" s="168" t="str">
        <f aca="false">IF(FR33="","",IF(FR33="-","-",IF(UPPER(FR33)="AB","+",VLOOKUP(FR33,'විෂය තොරතුරු'!$P$24:$Q$28,2))))</f>
        <v>-</v>
      </c>
      <c r="HD33" s="168" t="str">
        <f aca="false">IF(FS33="","",IF(FS33="-","-",IF(UPPER(FS33)="AB","+",VLOOKUP(FS33,'විෂය තොරතුරු'!$P$24:$Q$28,2))))</f>
        <v/>
      </c>
      <c r="HE33" s="170" t="str">
        <f aca="false">IF(FT33="","",IF(FT33="-","-",IF(UPPER(FT33)="AB","+",VLOOKUP(FT33,'විෂය තොරතුරු'!$P$24:$Q$28,2))))</f>
        <v/>
      </c>
      <c r="HF33" s="171" t="str">
        <f aca="false">IF(FU33="","",IF(FU33="-","-",IF(UPPER(FU33)="AB","+",VLOOKUP(FU33,'විෂය තොරතුරු'!$P$24:$Q$28,2))))</f>
        <v>W</v>
      </c>
      <c r="HG33" s="168" t="str">
        <f aca="false">IF(FV33="","",IF(FV33="-","-",IF(UPPER(FV33)="AB","+",VLOOKUP(FV33,'විෂය තොරතුරු'!$P$24:$Q$28,2))))</f>
        <v>S</v>
      </c>
      <c r="HH33" s="168" t="str">
        <f aca="false">IF(FW33="","",IF(FW33="-","-",IF(UPPER(FW33)="AB","+",VLOOKUP(FW33,'විෂය තොරතුරු'!$P$24:$Q$28,2))))</f>
        <v>W</v>
      </c>
      <c r="HI33" s="169" t="str">
        <f aca="false">IF(FX33="","",IF(FX33="-","-",IF(UPPER(FX33)="AB","+",VLOOKUP(FX33,'විෂය තොරතුරු'!$P$24:$Q$28,2))))</f>
        <v>W</v>
      </c>
      <c r="HJ33" s="167" t="str">
        <f aca="false">IF(FY33="","",IF(FY33="-","-",IF(UPPER(FY33)="AB","+",VLOOKUP(FY33,'විෂය තොරතුරු'!$P$24:$Q$28,2))))</f>
        <v>-</v>
      </c>
      <c r="HK33" s="168" t="str">
        <f aca="false">IF(FZ33="","",IF(FZ33="-","-",IF(UPPER(FZ33)="AB","+",VLOOKUP(FZ33,'විෂය තොරතුරු'!$P$24:$Q$28,2))))</f>
        <v>-</v>
      </c>
      <c r="HL33" s="168" t="str">
        <f aca="false">IF(GA33="","",IF(GA33="-","-",IF(UPPER(GA33)="AB","+",VLOOKUP(GA33,'විෂය තොරතුරු'!$P$24:$Q$28,2))))</f>
        <v>-</v>
      </c>
      <c r="HM33" s="168" t="str">
        <f aca="false">IF(GB33="","",IF(GB33="-","-",IF(UPPER(GB33)="AB","+",VLOOKUP(GB33,'විෂය තොරතුරු'!$P$24:$Q$28,2))))</f>
        <v/>
      </c>
      <c r="HN33" s="168" t="str">
        <f aca="false">IF(GC33="","",IF(GC33="-","-",IF(UPPER(GC33)="AB","+",VLOOKUP(GC33,'විෂය තොරතුරු'!$P$24:$Q$28,2))))</f>
        <v/>
      </c>
      <c r="HO33" s="168" t="str">
        <f aca="false">IF(GD33="","",IF(GD33="-","-",IF(UPPER(GD33)="AB","+",VLOOKUP(GD33,'විෂය තොරතුරු'!$P$24:$Q$28,2))))</f>
        <v/>
      </c>
      <c r="HP33" s="168" t="str">
        <f aca="false">IF(GE33="","",IF(GE33="-","-",IF(UPPER(GE33)="AB","+",VLOOKUP(GE33,'විෂය තොරතුරු'!$P$24:$Q$28,2))))</f>
        <v/>
      </c>
      <c r="HQ33" s="170" t="str">
        <f aca="false">IF(GF33="","",IF(GF33="-","-",IF(UPPER(GF33)="AB","+",VLOOKUP(GF33,'විෂය තොරතුරු'!$P$24:$Q$28,2))))</f>
        <v/>
      </c>
      <c r="HR33" s="171" t="str">
        <f aca="false">IF(GG33="","",IF(GG33="-","-",IF(UPPER(GG33)="AB","+",VLOOKUP(GG33,'විෂය තොරතුරු'!$P$24:$Q$28,2))))</f>
        <v>-</v>
      </c>
      <c r="HS33" s="168" t="str">
        <f aca="false">IF(GH33="","",IF(GH33="-","-",IF(UPPER(GH33)="AB","+",VLOOKUP(GH33,'විෂය තොරතුරු'!$P$24:$Q$28,2))))</f>
        <v>C</v>
      </c>
      <c r="HT33" s="168" t="str">
        <f aca="false">IF(GI33="","",IF(GI33="-","-",IF(UPPER(GI33)="AB","+",VLOOKUP(GI33,'විෂය තොරතුරු'!$P$24:$Q$28,2))))</f>
        <v>-</v>
      </c>
      <c r="HU33" s="168" t="str">
        <f aca="false">IF(GJ33="","",IF(GJ33="-","-",IF(UPPER(GJ33)="AB","+",VLOOKUP(GJ33,'විෂය තොරතුරු'!$P$24:$Q$28,2))))</f>
        <v/>
      </c>
      <c r="HV33" s="168" t="str">
        <f aca="false">IF(GK33="","",IF(GK33="-","-",IF(UPPER(GK33)="AB","+",VLOOKUP(GK33,'විෂය තොරතුරු'!$P$24:$Q$28,2))))</f>
        <v/>
      </c>
      <c r="HW33" s="168" t="str">
        <f aca="false">IF(GL33="","",IF(GL33="-","-",IF(UPPER(GL33)="AB","+",VLOOKUP(GL33,'විෂය තොරතුරු'!$P$24:$Q$28,2))))</f>
        <v>-</v>
      </c>
      <c r="HX33" s="168" t="str">
        <f aca="false">IF(GM33="","",IF(GM33="-","-",IF(UPPER(GM33)="AB","+",VLOOKUP(GM33,'විෂය තොරතුරු'!$P$24:$Q$28,2))))</f>
        <v/>
      </c>
      <c r="HY33" s="169" t="str">
        <f aca="false">IF(GN33="","",IF(GN33="-","-",IF(UPPER(GN33)="AB","+",VLOOKUP(GN33,'විෂය තොරතුරු'!$P$24:$Q$28,2))))</f>
        <v/>
      </c>
      <c r="HZ33" s="171" t="str">
        <f aca="false">IF(GO33="","",IF(GO33="-","-",IF(UPPER(GO33)="AB","+",VLOOKUP(GO33,'විෂය තොරතුරු'!$P$24:$Q$28,2))))</f>
        <v>W</v>
      </c>
      <c r="IA33" s="168" t="str">
        <f aca="false">IF(GP33="","",IF(GP33="-","-",IF(UPPER(GP33)="AB","+",VLOOKUP(GP33,'විෂය තොරතුරු'!$P$24:$Q$28,2))))</f>
        <v>-</v>
      </c>
      <c r="IB33" s="168" t="str">
        <f aca="false">IF(GQ33="","",IF(GQ33="-","-",IF(UPPER(GQ33)="AB","+",VLOOKUP(GQ33,'විෂය තොරතුරු'!$P$24:$Q$28,2))))</f>
        <v/>
      </c>
      <c r="IC33" s="168" t="str">
        <f aca="false">IF(GR33="","",IF(GR33="-","-",IF(UPPER(GR33)="AB","+",VLOOKUP(GR33,'විෂය තොරතුරු'!$P$24:$Q$28,2))))</f>
        <v>-</v>
      </c>
      <c r="ID33" s="168" t="str">
        <f aca="false">IF(GS33="","",IF(GS33="-","-",IF(UPPER(GS33)="AB","+",VLOOKUP(GS33,'විෂය තොරතුරු'!$P$24:$Q$28,2))))</f>
        <v/>
      </c>
      <c r="IE33" s="168" t="str">
        <f aca="false">IF(GT33="","",IF(GT33="-","-",IF(UPPER(GT33)="AB","+",VLOOKUP(GT33,'විෂය තොරතුරු'!$P$24:$Q$28,2))))</f>
        <v/>
      </c>
      <c r="IF33" s="168" t="str">
        <f aca="false">IF(GU33="","",IF(GU33="-","-",IF(UPPER(GU33)="AB","+",VLOOKUP(GU33,'විෂය තොරතුරු'!$P$24:$Q$28,2))))</f>
        <v/>
      </c>
      <c r="IG33" s="169" t="str">
        <f aca="false">IF(GV33="","",IF(GV33="-","-",IF(UPPER(GV33)="AB","+",VLOOKUP(GV33,'විෂය තොරතුරු'!$P$24:$Q$28,2))))</f>
        <v/>
      </c>
      <c r="IH33" s="171" t="n">
        <f aca="false">IF($FL33="","",COUNTIF($GZ33:$IG33,"A"))</f>
        <v>0</v>
      </c>
      <c r="II33" s="171" t="n">
        <f aca="false">IF($FL33="","",COUNTIF($GZ33:$IG33,"B"))</f>
        <v>0</v>
      </c>
      <c r="IJ33" s="171" t="n">
        <f aca="false">IF($FL33="","",COUNTIF($GZ33:$IG33,"C"))</f>
        <v>1</v>
      </c>
      <c r="IK33" s="171" t="n">
        <f aca="false">IF($FL33="","",COUNTIF($GZ33:$IG33,"S"))</f>
        <v>2</v>
      </c>
      <c r="IL33" s="171" t="n">
        <f aca="false">IF($FL33="","",COUNTIF($GZ33:$IG33,"W"))</f>
        <v>4</v>
      </c>
      <c r="IM33" s="171" t="n">
        <f aca="false">IF(FL33="","",SUM(IH33:IK33))</f>
        <v>3</v>
      </c>
      <c r="IN33" s="169" t="n">
        <f aca="false">IF(FL33="","",SUM(IH33:IJ33))</f>
        <v>1</v>
      </c>
      <c r="IO33" s="172" t="str">
        <f aca="false">IF(FL33="","",IF(AND(IM33&gt;=6,IN33&gt;=3,OR(FO33&gt;=35,FP33&gt;=35),FV33&gt;=35),"6/3 සමත්",IF(AND(IM33&gt;=5,IN33&gt;=3,OR(FO33&gt;=35,FP33&gt;=35,FV33&gt;=35)),"5/3 සමත්",IF(AND(IM33&gt;=4,IN33&gt;=1,OR(FO33&gt;=20,FP33&gt;=20,FV33&gt;=20)),"සමත් කළ හැකි",IF(IL33=9,"W9","අසමත් ?")))))</f>
        <v>අසමත් ?</v>
      </c>
    </row>
    <row r="34" customFormat="false" ht="13.8" hidden="false" customHeight="false" outlineLevel="0" collapsed="false">
      <c r="A34" s="160" t="n">
        <v>20</v>
      </c>
      <c r="B34" s="161"/>
      <c r="C34" s="161"/>
      <c r="D34" s="162"/>
      <c r="E34" s="183"/>
      <c r="F34" s="181"/>
      <c r="G34" s="183"/>
      <c r="H34" s="180"/>
      <c r="I34" s="180"/>
      <c r="J34" s="181"/>
      <c r="K34" s="183"/>
      <c r="L34" s="180"/>
      <c r="M34" s="180"/>
      <c r="N34" s="181"/>
      <c r="O34" s="183"/>
      <c r="P34" s="180"/>
      <c r="Q34" s="180"/>
      <c r="R34" s="180"/>
      <c r="S34" s="180"/>
      <c r="T34" s="180"/>
      <c r="U34" s="180"/>
      <c r="V34" s="181"/>
      <c r="W34" s="183"/>
      <c r="X34" s="180"/>
      <c r="Y34" s="180"/>
      <c r="Z34" s="180"/>
      <c r="AA34" s="180"/>
      <c r="AB34" s="180"/>
      <c r="AC34" s="180"/>
      <c r="AD34" s="181"/>
      <c r="AE34" s="183"/>
      <c r="AF34" s="180"/>
      <c r="AG34" s="180"/>
      <c r="AH34" s="180"/>
      <c r="AI34" s="180"/>
      <c r="AJ34" s="180"/>
      <c r="AK34" s="180"/>
      <c r="AL34" s="166"/>
      <c r="AM34" s="167" t="str">
        <f aca="false">IF(B34="","",SUM(E34:AL34))</f>
        <v/>
      </c>
      <c r="AN34" s="168" t="str">
        <f aca="false">IF(B34="","",AM34/9)</f>
        <v/>
      </c>
      <c r="AO34" s="169" t="str">
        <f aca="false">IF(B34="","",IF(AM34=0,"-",RANK(AM34,$AM$15:$AM$64,0)))</f>
        <v/>
      </c>
      <c r="AP34" s="167" t="str">
        <f aca="false">IF(E34="","",IF(E34="-","-",IF(UPPER(E34)="AB","+",VLOOKUP(E34,'විෂය තොරතුරු'!$P$24:$Q$28,2))))</f>
        <v/>
      </c>
      <c r="AQ34" s="168" t="str">
        <f aca="false">IF(F34="","",IF(F34="-","-",IF(UPPER(F34)="AB","+",VLOOKUP(F34,'විෂය තොරතුරු'!$P$24:$Q$28,2))))</f>
        <v/>
      </c>
      <c r="AR34" s="168" t="str">
        <f aca="false">IF(G34="","",IF(G34="-","-",IF(UPPER(G34)="AB","+",VLOOKUP(G34,'විෂය තොරතුරු'!$P$24:$Q$28,2))))</f>
        <v/>
      </c>
      <c r="AS34" s="168" t="str">
        <f aca="false">IF(H34="","",IF(H34="-","-",IF(UPPER(H34)="AB","+",VLOOKUP(H34,'විෂය තොරතුරු'!$P$24:$Q$28,2))))</f>
        <v/>
      </c>
      <c r="AT34" s="168" t="str">
        <f aca="false">IF(I34="","",IF(I34="-","-",IF(UPPER(I34)="AB","+",VLOOKUP(I34,'විෂය තොරතුරු'!$P$24:$Q$28,2))))</f>
        <v/>
      </c>
      <c r="AU34" s="170" t="str">
        <f aca="false">IF(J34="","",IF(J34="-","-",IF(UPPER(J34)="AB","+",VLOOKUP(J34,'විෂය තොරතුරු'!$P$24:$Q$28,2))))</f>
        <v/>
      </c>
      <c r="AV34" s="171" t="str">
        <f aca="false">IF(K34="","",IF(K34="-","-",IF(UPPER(K34)="AB","+",VLOOKUP(K34,'විෂය තොරතුරු'!$P$24:$Q$28,2))))</f>
        <v/>
      </c>
      <c r="AW34" s="168" t="str">
        <f aca="false">IF(L34="","",IF(L34="-","-",IF(UPPER(L34)="AB","+",VLOOKUP(L34,'විෂය තොරතුරු'!$P$24:$Q$28,2))))</f>
        <v/>
      </c>
      <c r="AX34" s="168" t="str">
        <f aca="false">IF(M34="","",IF(M34="-","-",IF(UPPER(M34)="AB","+",VLOOKUP(M34,'විෂය තොරතුරු'!$P$24:$Q$28,2))))</f>
        <v/>
      </c>
      <c r="AY34" s="169" t="str">
        <f aca="false">IF(N34="","",IF(N34="-","-",IF(UPPER(N34)="AB","+",VLOOKUP(N34,'විෂය තොරතුරු'!$P$24:$Q$28,2))))</f>
        <v/>
      </c>
      <c r="AZ34" s="167" t="str">
        <f aca="false">IF(O34="","",IF(O34="-","-",IF(UPPER(O34)="AB","+",VLOOKUP(O34,'විෂය තොරතුරු'!$P$24:$Q$28,2))))</f>
        <v/>
      </c>
      <c r="BA34" s="168" t="str">
        <f aca="false">IF(P34="","",IF(P34="-","-",IF(UPPER(P34)="AB","+",VLOOKUP(P34,'විෂය තොරතුරු'!$P$24:$Q$28,2))))</f>
        <v/>
      </c>
      <c r="BB34" s="168" t="str">
        <f aca="false">IF(Q34="","",IF(Q34="-","-",IF(UPPER(Q34)="AB","+",VLOOKUP(Q34,'විෂය තොරතුරු'!$P$24:$Q$28,2))))</f>
        <v/>
      </c>
      <c r="BC34" s="168" t="str">
        <f aca="false">IF(R34="","",IF(R34="-","-",IF(UPPER(R34)="AB","+",VLOOKUP(R34,'විෂය තොරතුරු'!$P$24:$Q$28,2))))</f>
        <v/>
      </c>
      <c r="BD34" s="168" t="str">
        <f aca="false">IF(S34="","",IF(S34="-","-",IF(UPPER(S34)="AB","+",VLOOKUP(S34,'විෂය තොරතුරු'!$P$24:$Q$28,2))))</f>
        <v/>
      </c>
      <c r="BE34" s="168" t="str">
        <f aca="false">IF(T34="","",IF(T34="-","-",IF(UPPER(T34)="AB","+",VLOOKUP(T34,'විෂය තොරතුරු'!$P$24:$Q$28,2))))</f>
        <v/>
      </c>
      <c r="BF34" s="168" t="str">
        <f aca="false">IF(U34="","",IF(U34="-","-",IF(UPPER(U34)="AB","+",VLOOKUP(U34,'විෂය තොරතුරු'!$P$24:$Q$28,2))))</f>
        <v/>
      </c>
      <c r="BG34" s="170" t="str">
        <f aca="false">IF(V34="","",IF(V34="-","-",IF(UPPER(V34)="AB","+",VLOOKUP(V34,'විෂය තොරතුරු'!$P$24:$Q$28,2))))</f>
        <v/>
      </c>
      <c r="BH34" s="171" t="str">
        <f aca="false">IF(W34="","",IF(W34="-","-",IF(UPPER(W34)="AB","+",VLOOKUP(W34,'විෂය තොරතුරු'!$P$24:$Q$28,2))))</f>
        <v/>
      </c>
      <c r="BI34" s="168" t="str">
        <f aca="false">IF(X34="","",IF(X34="-","-",IF(UPPER(X34)="AB","+",VLOOKUP(X34,'විෂය තොරතුරු'!$P$24:$Q$28,2))))</f>
        <v/>
      </c>
      <c r="BJ34" s="168" t="str">
        <f aca="false">IF(Y34="","",IF(Y34="-","-",IF(UPPER(Y34)="AB","+",VLOOKUP(Y34,'විෂය තොරතුරු'!$P$24:$Q$28,2))))</f>
        <v/>
      </c>
      <c r="BK34" s="168" t="str">
        <f aca="false">IF(Z34="","",IF(Z34="-","-",IF(UPPER(Z34)="AB","+",VLOOKUP(Z34,'විෂය තොරතුරු'!$P$24:$Q$28,2))))</f>
        <v/>
      </c>
      <c r="BL34" s="168" t="str">
        <f aca="false">IF(AA34="","",IF(AA34="-","-",IF(UPPER(AA34)="AB","+",VLOOKUP(AA34,'විෂය තොරතුරු'!$P$24:$Q$28,2))))</f>
        <v/>
      </c>
      <c r="BM34" s="168" t="str">
        <f aca="false">IF(AB34="","",IF(AB34="-","-",IF(UPPER(AB34)="AB","+",VLOOKUP(AB34,'විෂය තොරතුරු'!$P$24:$Q$28,2))))</f>
        <v/>
      </c>
      <c r="BN34" s="168" t="str">
        <f aca="false">IF(AC34="","",IF(AC34="-","-",IF(UPPER(AC34)="AB","+",VLOOKUP(AC34,'විෂය තොරතුරු'!$P$24:$Q$28,2))))</f>
        <v/>
      </c>
      <c r="BO34" s="169" t="str">
        <f aca="false">IF(AD34="","",IF(AD34="-","-",IF(UPPER(AD34)="AB","+",VLOOKUP(AD34,'විෂය තොරතුරු'!$P$24:$Q$28,2))))</f>
        <v/>
      </c>
      <c r="BP34" s="171" t="str">
        <f aca="false">IF(AE34="","",IF(AE34="-","-",IF(UPPER(AE34)="AB","+",VLOOKUP(AE34,'විෂය තොරතුරු'!$P$24:$Q$28,2))))</f>
        <v/>
      </c>
      <c r="BQ34" s="168" t="str">
        <f aca="false">IF(AF34="","",IF(AF34="-","-",IF(UPPER(AF34)="AB","+",VLOOKUP(AF34,'විෂය තොරතුරු'!$P$24:$Q$28,2))))</f>
        <v/>
      </c>
      <c r="BR34" s="168" t="str">
        <f aca="false">IF(AG34="","",IF(AG34="-","-",IF(UPPER(AG34)="AB","+",VLOOKUP(AG34,'විෂය තොරතුරු'!$P$24:$Q$28,2))))</f>
        <v/>
      </c>
      <c r="BS34" s="168" t="str">
        <f aca="false">IF(AH34="","",IF(AH34="-","-",IF(UPPER(AH34)="AB","+",VLOOKUP(AH34,'විෂය තොරතුරු'!$P$24:$Q$28,2))))</f>
        <v/>
      </c>
      <c r="BT34" s="168" t="str">
        <f aca="false">IF(AI34="","",IF(AI34="-","-",IF(UPPER(AI34)="AB","+",VLOOKUP(AI34,'විෂය තොරතුරු'!$P$24:$Q$28,2))))</f>
        <v/>
      </c>
      <c r="BU34" s="168" t="str">
        <f aca="false">IF(AJ34="","",IF(AJ34="-","-",IF(UPPER(AJ34)="AB","+",VLOOKUP(AJ34,'විෂය තොරතුරු'!$P$24:$Q$28,2))))</f>
        <v/>
      </c>
      <c r="BV34" s="168" t="str">
        <f aca="false">IF(AK34="","",IF(AK34="-","-",IF(UPPER(AK34)="AB","+",VLOOKUP(AK34,'විෂය තොරතුරු'!$P$24:$Q$28,2))))</f>
        <v/>
      </c>
      <c r="BW34" s="169" t="str">
        <f aca="false">IF(AL34="","",IF(AL34="-","-",IF(UPPER(AL34)="AB","+",VLOOKUP(AL34,'විෂය තොරතුරු'!$P$24:$Q$28,2))))</f>
        <v/>
      </c>
      <c r="BX34" s="171" t="str">
        <f aca="false">IF($B34="","",COUNTIF($AP34:$BW34,"A"))</f>
        <v/>
      </c>
      <c r="BY34" s="168" t="str">
        <f aca="false">IF($B34="","",COUNTIF($AP34:$BW34,"B"))</f>
        <v/>
      </c>
      <c r="BZ34" s="168" t="str">
        <f aca="false">IF($B34="","",COUNTIF($AP34:$BW34,"C"))</f>
        <v/>
      </c>
      <c r="CA34" s="168" t="str">
        <f aca="false">IF($B34="","",COUNTIF($AP34:$BW34,"S"))</f>
        <v/>
      </c>
      <c r="CB34" s="169" t="str">
        <f aca="false">IF($B34="","",COUNTIF($AP34:$BW34,"W"))</f>
        <v/>
      </c>
      <c r="CC34" s="171" t="str">
        <f aca="false">IF(B34="","",SUM(BX34:CA34))</f>
        <v/>
      </c>
      <c r="CD34" s="169" t="str">
        <f aca="false">IF(B34="","",SUM(BX34:BZ34))</f>
        <v/>
      </c>
      <c r="CE34" s="172" t="str">
        <f aca="false">IF(B34="","",IF(AND(CC34&gt;=6,CD34&gt;=3,OR(E34&gt;=35,F34&gt;=35),L34&gt;=35),"6/3 සමත්",IF(AND(CC34&gt;=5,CD34&gt;=3,OR(E34&gt;=35,F34&gt;=35,L34&gt;=35)),"5/3 සමත්",IF(AND(CC34&gt;=4,CD34&gt;=1,OR(E34&gt;=20,F34&gt;=20,L34&gt;=20)),"සමත් කළ හැකි",IF(CB34=9,"W9","අසමත් ?")))))</f>
        <v/>
      </c>
      <c r="FK34" s="173" t="n">
        <v>20</v>
      </c>
      <c r="FL34" s="161" t="s">
        <v>64</v>
      </c>
      <c r="FM34" s="161"/>
      <c r="FN34" s="161" t="str">
        <f aca="false">IF(FM34="","-",(FM34/$M$95)*100)</f>
        <v>-</v>
      </c>
      <c r="FO34" s="165" t="n">
        <v>10</v>
      </c>
      <c r="FP34" s="165"/>
      <c r="FQ34" s="165" t="s">
        <v>18</v>
      </c>
      <c r="FR34" s="165" t="n">
        <v>30</v>
      </c>
      <c r="FS34" s="165"/>
      <c r="FT34" s="165"/>
      <c r="FU34" s="165" t="n">
        <v>9</v>
      </c>
      <c r="FV34" s="165" t="s">
        <v>52</v>
      </c>
      <c r="FW34" s="165" t="n">
        <v>21</v>
      </c>
      <c r="FX34" s="165" t="n">
        <v>31</v>
      </c>
      <c r="FY34" s="165" t="s">
        <v>18</v>
      </c>
      <c r="FZ34" s="165" t="n">
        <v>9</v>
      </c>
      <c r="GA34" s="165" t="s">
        <v>18</v>
      </c>
      <c r="GB34" s="165"/>
      <c r="GC34" s="165"/>
      <c r="GD34" s="165"/>
      <c r="GE34" s="165"/>
      <c r="GF34" s="165"/>
      <c r="GG34" s="165" t="s">
        <v>18</v>
      </c>
      <c r="GH34" s="165" t="s">
        <v>18</v>
      </c>
      <c r="GI34" s="165" t="s">
        <v>18</v>
      </c>
      <c r="GJ34" s="165"/>
      <c r="GK34" s="165"/>
      <c r="GL34" s="165" t="s">
        <v>18</v>
      </c>
      <c r="GM34" s="165"/>
      <c r="GN34" s="165"/>
      <c r="GO34" s="165" t="s">
        <v>18</v>
      </c>
      <c r="GP34" s="165" t="n">
        <v>10</v>
      </c>
      <c r="GQ34" s="165"/>
      <c r="GR34" s="165" t="s">
        <v>18</v>
      </c>
      <c r="GS34" s="165"/>
      <c r="GT34" s="165"/>
      <c r="GU34" s="165"/>
      <c r="GV34" s="174"/>
      <c r="GW34" s="167" t="n">
        <f aca="false">IF(FL34="","",SUM(FO34:GV34))</f>
        <v>120</v>
      </c>
      <c r="GX34" s="168" t="n">
        <f aca="false">IF(FL34="","",GW34/9)</f>
        <v>13.3333333333333</v>
      </c>
      <c r="GY34" s="169" t="n">
        <f aca="false">IF(FL34="","",IF(GW34=0,"-",RANK(GW34,$GW$15:$GW$64,0)))</f>
        <v>42</v>
      </c>
      <c r="GZ34" s="167" t="str">
        <f aca="false">IF(FO34="","",IF(FO34="-","-",IF(UPPER(FO34)="AB","+",VLOOKUP(FO34,'විෂය තොරතුරු'!$P$24:$Q$28,2))))</f>
        <v>W</v>
      </c>
      <c r="HA34" s="168" t="str">
        <f aca="false">IF(FP34="","",IF(FP34="-","-",IF(UPPER(FP34)="AB","+",VLOOKUP(FP34,'විෂය තොරතුරු'!$P$24:$Q$28,2))))</f>
        <v/>
      </c>
      <c r="HB34" s="168" t="str">
        <f aca="false">IF(FQ34="","",IF(FQ34="-","-",IF(UPPER(FQ34)="AB","+",VLOOKUP(FQ34,'විෂය තොරතුරු'!$P$24:$Q$28,2))))</f>
        <v>-</v>
      </c>
      <c r="HC34" s="168" t="str">
        <f aca="false">IF(FR34="","",IF(FR34="-","-",IF(UPPER(FR34)="AB","+",VLOOKUP(FR34,'විෂය තොරතුරු'!$P$24:$Q$28,2))))</f>
        <v>W</v>
      </c>
      <c r="HD34" s="168" t="str">
        <f aca="false">IF(FS34="","",IF(FS34="-","-",IF(UPPER(FS34)="AB","+",VLOOKUP(FS34,'විෂය තොරතුරු'!$P$24:$Q$28,2))))</f>
        <v/>
      </c>
      <c r="HE34" s="170" t="str">
        <f aca="false">IF(FT34="","",IF(FT34="-","-",IF(UPPER(FT34)="AB","+",VLOOKUP(FT34,'විෂය තොරතුරු'!$P$24:$Q$28,2))))</f>
        <v/>
      </c>
      <c r="HF34" s="171" t="str">
        <f aca="false">IF(FU34="","",IF(FU34="-","-",IF(UPPER(FU34)="AB","+",VLOOKUP(FU34,'විෂය තොරතුරු'!$P$24:$Q$28,2))))</f>
        <v>W</v>
      </c>
      <c r="HG34" s="168" t="str">
        <f aca="false">IF(FV34="","",IF(FV34="-","-",IF(UPPER(FV34)="AB","+",VLOOKUP(FV34,'විෂය තොරතුරු'!$P$24:$Q$28,2))))</f>
        <v>+</v>
      </c>
      <c r="HH34" s="168" t="str">
        <f aca="false">IF(FW34="","",IF(FW34="-","-",IF(UPPER(FW34)="AB","+",VLOOKUP(FW34,'විෂය තොරතුරු'!$P$24:$Q$28,2))))</f>
        <v>W</v>
      </c>
      <c r="HI34" s="169" t="str">
        <f aca="false">IF(FX34="","",IF(FX34="-","-",IF(UPPER(FX34)="AB","+",VLOOKUP(FX34,'විෂය තොරතුරු'!$P$24:$Q$28,2))))</f>
        <v>W</v>
      </c>
      <c r="HJ34" s="167" t="str">
        <f aca="false">IF(FY34="","",IF(FY34="-","-",IF(UPPER(FY34)="AB","+",VLOOKUP(FY34,'විෂය තොරතුරු'!$P$24:$Q$28,2))))</f>
        <v>-</v>
      </c>
      <c r="HK34" s="168" t="str">
        <f aca="false">IF(FZ34="","",IF(FZ34="-","-",IF(UPPER(FZ34)="AB","+",VLOOKUP(FZ34,'විෂය තොරතුරු'!$P$24:$Q$28,2))))</f>
        <v>W</v>
      </c>
      <c r="HL34" s="168" t="str">
        <f aca="false">IF(GA34="","",IF(GA34="-","-",IF(UPPER(GA34)="AB","+",VLOOKUP(GA34,'විෂය තොරතුරු'!$P$24:$Q$28,2))))</f>
        <v>-</v>
      </c>
      <c r="HM34" s="168" t="str">
        <f aca="false">IF(GB34="","",IF(GB34="-","-",IF(UPPER(GB34)="AB","+",VLOOKUP(GB34,'විෂය තොරතුරු'!$P$24:$Q$28,2))))</f>
        <v/>
      </c>
      <c r="HN34" s="168" t="str">
        <f aca="false">IF(GC34="","",IF(GC34="-","-",IF(UPPER(GC34)="AB","+",VLOOKUP(GC34,'විෂය තොරතුරු'!$P$24:$Q$28,2))))</f>
        <v/>
      </c>
      <c r="HO34" s="168" t="str">
        <f aca="false">IF(GD34="","",IF(GD34="-","-",IF(UPPER(GD34)="AB","+",VLOOKUP(GD34,'විෂය තොරතුරු'!$P$24:$Q$28,2))))</f>
        <v/>
      </c>
      <c r="HP34" s="168" t="str">
        <f aca="false">IF(GE34="","",IF(GE34="-","-",IF(UPPER(GE34)="AB","+",VLOOKUP(GE34,'විෂය තොරතුරු'!$P$24:$Q$28,2))))</f>
        <v/>
      </c>
      <c r="HQ34" s="170" t="str">
        <f aca="false">IF(GF34="","",IF(GF34="-","-",IF(UPPER(GF34)="AB","+",VLOOKUP(GF34,'විෂය තොරතුරු'!$P$24:$Q$28,2))))</f>
        <v/>
      </c>
      <c r="HR34" s="171" t="str">
        <f aca="false">IF(GG34="","",IF(GG34="-","-",IF(UPPER(GG34)="AB","+",VLOOKUP(GG34,'විෂය තොරතුරු'!$P$24:$Q$28,2))))</f>
        <v>-</v>
      </c>
      <c r="HS34" s="168" t="str">
        <f aca="false">IF(GH34="","",IF(GH34="-","-",IF(UPPER(GH34)="AB","+",VLOOKUP(GH34,'විෂය තොරතුරු'!$P$24:$Q$28,2))))</f>
        <v>-</v>
      </c>
      <c r="HT34" s="168" t="str">
        <f aca="false">IF(GI34="","",IF(GI34="-","-",IF(UPPER(GI34)="AB","+",VLOOKUP(GI34,'විෂය තොරතුරු'!$P$24:$Q$28,2))))</f>
        <v>-</v>
      </c>
      <c r="HU34" s="168" t="str">
        <f aca="false">IF(GJ34="","",IF(GJ34="-","-",IF(UPPER(GJ34)="AB","+",VLOOKUP(GJ34,'විෂය තොරතුරු'!$P$24:$Q$28,2))))</f>
        <v/>
      </c>
      <c r="HV34" s="168" t="str">
        <f aca="false">IF(GK34="","",IF(GK34="-","-",IF(UPPER(GK34)="AB","+",VLOOKUP(GK34,'විෂය තොරතුරු'!$P$24:$Q$28,2))))</f>
        <v/>
      </c>
      <c r="HW34" s="168" t="str">
        <f aca="false">IF(GL34="","",IF(GL34="-","-",IF(UPPER(GL34)="AB","+",VLOOKUP(GL34,'විෂය තොරතුරු'!$P$24:$Q$28,2))))</f>
        <v>-</v>
      </c>
      <c r="HX34" s="168" t="str">
        <f aca="false">IF(GM34="","",IF(GM34="-","-",IF(UPPER(GM34)="AB","+",VLOOKUP(GM34,'විෂය තොරතුරු'!$P$24:$Q$28,2))))</f>
        <v/>
      </c>
      <c r="HY34" s="169" t="str">
        <f aca="false">IF(GN34="","",IF(GN34="-","-",IF(UPPER(GN34)="AB","+",VLOOKUP(GN34,'විෂය තොරතුරු'!$P$24:$Q$28,2))))</f>
        <v/>
      </c>
      <c r="HZ34" s="171" t="str">
        <f aca="false">IF(GO34="","",IF(GO34="-","-",IF(UPPER(GO34)="AB","+",VLOOKUP(GO34,'විෂය තොරතුරු'!$P$24:$Q$28,2))))</f>
        <v>-</v>
      </c>
      <c r="IA34" s="168" t="str">
        <f aca="false">IF(GP34="","",IF(GP34="-","-",IF(UPPER(GP34)="AB","+",VLOOKUP(GP34,'විෂය තොරතුරු'!$P$24:$Q$28,2))))</f>
        <v>W</v>
      </c>
      <c r="IB34" s="168" t="str">
        <f aca="false">IF(GQ34="","",IF(GQ34="-","-",IF(UPPER(GQ34)="AB","+",VLOOKUP(GQ34,'විෂය තොරතුරු'!$P$24:$Q$28,2))))</f>
        <v/>
      </c>
      <c r="IC34" s="168" t="str">
        <f aca="false">IF(GR34="","",IF(GR34="-","-",IF(UPPER(GR34)="AB","+",VLOOKUP(GR34,'විෂය තොරතුරු'!$P$24:$Q$28,2))))</f>
        <v>-</v>
      </c>
      <c r="ID34" s="168" t="str">
        <f aca="false">IF(GS34="","",IF(GS34="-","-",IF(UPPER(GS34)="AB","+",VLOOKUP(GS34,'විෂය තොරතුරු'!$P$24:$Q$28,2))))</f>
        <v/>
      </c>
      <c r="IE34" s="168" t="str">
        <f aca="false">IF(GT34="","",IF(GT34="-","-",IF(UPPER(GT34)="AB","+",VLOOKUP(GT34,'විෂය තොරතුරු'!$P$24:$Q$28,2))))</f>
        <v/>
      </c>
      <c r="IF34" s="168" t="str">
        <f aca="false">IF(GU34="","",IF(GU34="-","-",IF(UPPER(GU34)="AB","+",VLOOKUP(GU34,'විෂය තොරතුරු'!$P$24:$Q$28,2))))</f>
        <v/>
      </c>
      <c r="IG34" s="169" t="str">
        <f aca="false">IF(GV34="","",IF(GV34="-","-",IF(UPPER(GV34)="AB","+",VLOOKUP(GV34,'විෂය තොරතුරු'!$P$24:$Q$28,2))))</f>
        <v/>
      </c>
      <c r="IH34" s="171" t="n">
        <f aca="false">IF($FL34="","",COUNTIF($GZ34:$IG34,"A"))</f>
        <v>0</v>
      </c>
      <c r="II34" s="171" t="n">
        <f aca="false">IF($FL34="","",COUNTIF($GZ34:$IG34,"B"))</f>
        <v>0</v>
      </c>
      <c r="IJ34" s="171" t="n">
        <f aca="false">IF($FL34="","",COUNTIF($GZ34:$IG34,"C"))</f>
        <v>0</v>
      </c>
      <c r="IK34" s="171" t="n">
        <f aca="false">IF($FL34="","",COUNTIF($GZ34:$IG34,"S"))</f>
        <v>0</v>
      </c>
      <c r="IL34" s="171" t="n">
        <f aca="false">IF($FL34="","",COUNTIF($GZ34:$IG34,"W"))</f>
        <v>7</v>
      </c>
      <c r="IM34" s="171" t="n">
        <f aca="false">IF(FL34="","",SUM(IH34:IK34))</f>
        <v>0</v>
      </c>
      <c r="IN34" s="169" t="n">
        <f aca="false">IF(FL34="","",SUM(IH34:IJ34))</f>
        <v>0</v>
      </c>
      <c r="IO34" s="172" t="str">
        <f aca="false">IF(FL34="","",IF(AND(IM34&gt;=6,IN34&gt;=3,OR(FO34&gt;=35,FP34&gt;=35),FV34&gt;=35),"6/3 සමත්",IF(AND(IM34&gt;=5,IN34&gt;=3,OR(FO34&gt;=35,FP34&gt;=35,FV34&gt;=35)),"5/3 සමත්",IF(AND(IM34&gt;=4,IN34&gt;=1,OR(FO34&gt;=20,FP34&gt;=20,FV34&gt;=20)),"සමත් කළ හැකි",IF(IL34=9,"W9","අසමත් ?")))))</f>
        <v>අසමත් ?</v>
      </c>
    </row>
    <row r="35" customFormat="false" ht="13.8" hidden="false" customHeight="false" outlineLevel="0" collapsed="false">
      <c r="A35" s="160" t="n">
        <v>21</v>
      </c>
      <c r="B35" s="161"/>
      <c r="C35" s="161"/>
      <c r="D35" s="162"/>
      <c r="E35" s="183"/>
      <c r="F35" s="181"/>
      <c r="G35" s="183"/>
      <c r="H35" s="180"/>
      <c r="I35" s="180"/>
      <c r="J35" s="181"/>
      <c r="K35" s="183"/>
      <c r="L35" s="180"/>
      <c r="M35" s="180"/>
      <c r="N35" s="181"/>
      <c r="O35" s="183"/>
      <c r="P35" s="180"/>
      <c r="Q35" s="180"/>
      <c r="R35" s="180"/>
      <c r="S35" s="180"/>
      <c r="T35" s="180"/>
      <c r="U35" s="180"/>
      <c r="V35" s="181"/>
      <c r="W35" s="183"/>
      <c r="X35" s="180"/>
      <c r="Y35" s="180"/>
      <c r="Z35" s="180"/>
      <c r="AA35" s="180"/>
      <c r="AB35" s="180"/>
      <c r="AC35" s="180"/>
      <c r="AD35" s="181"/>
      <c r="AE35" s="183"/>
      <c r="AF35" s="180"/>
      <c r="AG35" s="180"/>
      <c r="AH35" s="180"/>
      <c r="AI35" s="180"/>
      <c r="AJ35" s="180"/>
      <c r="AK35" s="180"/>
      <c r="AL35" s="166"/>
      <c r="AM35" s="167" t="str">
        <f aca="false">IF(B35="","",SUM(E35:AL35))</f>
        <v/>
      </c>
      <c r="AN35" s="168" t="str">
        <f aca="false">IF(B35="","",AM35/9)</f>
        <v/>
      </c>
      <c r="AO35" s="169" t="str">
        <f aca="false">IF(B35="","",IF(AM35=0,"-",RANK(AM35,$AM$15:$AM$64,0)))</f>
        <v/>
      </c>
      <c r="AP35" s="167" t="str">
        <f aca="false">IF(E35="","",IF(E35="-","-",IF(UPPER(E35)="AB","+",VLOOKUP(E35,'විෂය තොරතුරු'!$P$24:$Q$28,2))))</f>
        <v/>
      </c>
      <c r="AQ35" s="168" t="str">
        <f aca="false">IF(F35="","",IF(F35="-","-",IF(UPPER(F35)="AB","+",VLOOKUP(F35,'විෂය තොරතුරු'!$P$24:$Q$28,2))))</f>
        <v/>
      </c>
      <c r="AR35" s="168" t="str">
        <f aca="false">IF(G35="","",IF(G35="-","-",IF(UPPER(G35)="AB","+",VLOOKUP(G35,'විෂය තොරතුරු'!$P$24:$Q$28,2))))</f>
        <v/>
      </c>
      <c r="AS35" s="168" t="str">
        <f aca="false">IF(H35="","",IF(H35="-","-",IF(UPPER(H35)="AB","+",VLOOKUP(H35,'විෂය තොරතුරු'!$P$24:$Q$28,2))))</f>
        <v/>
      </c>
      <c r="AT35" s="168" t="str">
        <f aca="false">IF(I35="","",IF(I35="-","-",IF(UPPER(I35)="AB","+",VLOOKUP(I35,'විෂය තොරතුරු'!$P$24:$Q$28,2))))</f>
        <v/>
      </c>
      <c r="AU35" s="170" t="str">
        <f aca="false">IF(J35="","",IF(J35="-","-",IF(UPPER(J35)="AB","+",VLOOKUP(J35,'විෂය තොරතුරු'!$P$24:$Q$28,2))))</f>
        <v/>
      </c>
      <c r="AV35" s="171" t="str">
        <f aca="false">IF(K35="","",IF(K35="-","-",IF(UPPER(K35)="AB","+",VLOOKUP(K35,'විෂය තොරතුරු'!$P$24:$Q$28,2))))</f>
        <v/>
      </c>
      <c r="AW35" s="168" t="str">
        <f aca="false">IF(L35="","",IF(L35="-","-",IF(UPPER(L35)="AB","+",VLOOKUP(L35,'විෂය තොරතුරු'!$P$24:$Q$28,2))))</f>
        <v/>
      </c>
      <c r="AX35" s="168" t="str">
        <f aca="false">IF(M35="","",IF(M35="-","-",IF(UPPER(M35)="AB","+",VLOOKUP(M35,'විෂය තොරතුරු'!$P$24:$Q$28,2))))</f>
        <v/>
      </c>
      <c r="AY35" s="169" t="str">
        <f aca="false">IF(N35="","",IF(N35="-","-",IF(UPPER(N35)="AB","+",VLOOKUP(N35,'විෂය තොරතුරු'!$P$24:$Q$28,2))))</f>
        <v/>
      </c>
      <c r="AZ35" s="167" t="str">
        <f aca="false">IF(O35="","",IF(O35="-","-",IF(UPPER(O35)="AB","+",VLOOKUP(O35,'විෂය තොරතුරු'!$P$24:$Q$28,2))))</f>
        <v/>
      </c>
      <c r="BA35" s="168" t="str">
        <f aca="false">IF(P35="","",IF(P35="-","-",IF(UPPER(P35)="AB","+",VLOOKUP(P35,'විෂය තොරතුරු'!$P$24:$Q$28,2))))</f>
        <v/>
      </c>
      <c r="BB35" s="168" t="str">
        <f aca="false">IF(Q35="","",IF(Q35="-","-",IF(UPPER(Q35)="AB","+",VLOOKUP(Q35,'විෂය තොරතුරු'!$P$24:$Q$28,2))))</f>
        <v/>
      </c>
      <c r="BC35" s="168" t="str">
        <f aca="false">IF(R35="","",IF(R35="-","-",IF(UPPER(R35)="AB","+",VLOOKUP(R35,'විෂය තොරතුරු'!$P$24:$Q$28,2))))</f>
        <v/>
      </c>
      <c r="BD35" s="168" t="str">
        <f aca="false">IF(S35="","",IF(S35="-","-",IF(UPPER(S35)="AB","+",VLOOKUP(S35,'විෂය තොරතුරු'!$P$24:$Q$28,2))))</f>
        <v/>
      </c>
      <c r="BE35" s="168" t="str">
        <f aca="false">IF(T35="","",IF(T35="-","-",IF(UPPER(T35)="AB","+",VLOOKUP(T35,'විෂය තොරතුරු'!$P$24:$Q$28,2))))</f>
        <v/>
      </c>
      <c r="BF35" s="168" t="str">
        <f aca="false">IF(U35="","",IF(U35="-","-",IF(UPPER(U35)="AB","+",VLOOKUP(U35,'විෂය තොරතුරු'!$P$24:$Q$28,2))))</f>
        <v/>
      </c>
      <c r="BG35" s="170" t="str">
        <f aca="false">IF(V35="","",IF(V35="-","-",IF(UPPER(V35)="AB","+",VLOOKUP(V35,'විෂය තොරතුරු'!$P$24:$Q$28,2))))</f>
        <v/>
      </c>
      <c r="BH35" s="171" t="str">
        <f aca="false">IF(W35="","",IF(W35="-","-",IF(UPPER(W35)="AB","+",VLOOKUP(W35,'විෂය තොරතුරු'!$P$24:$Q$28,2))))</f>
        <v/>
      </c>
      <c r="BI35" s="168" t="str">
        <f aca="false">IF(X35="","",IF(X35="-","-",IF(UPPER(X35)="AB","+",VLOOKUP(X35,'විෂය තොරතුරු'!$P$24:$Q$28,2))))</f>
        <v/>
      </c>
      <c r="BJ35" s="168" t="str">
        <f aca="false">IF(Y35="","",IF(Y35="-","-",IF(UPPER(Y35)="AB","+",VLOOKUP(Y35,'විෂය තොරතුරු'!$P$24:$Q$28,2))))</f>
        <v/>
      </c>
      <c r="BK35" s="168" t="str">
        <f aca="false">IF(Z35="","",IF(Z35="-","-",IF(UPPER(Z35)="AB","+",VLOOKUP(Z35,'විෂය තොරතුරු'!$P$24:$Q$28,2))))</f>
        <v/>
      </c>
      <c r="BL35" s="168" t="str">
        <f aca="false">IF(AA35="","",IF(AA35="-","-",IF(UPPER(AA35)="AB","+",VLOOKUP(AA35,'විෂය තොරතුරු'!$P$24:$Q$28,2))))</f>
        <v/>
      </c>
      <c r="BM35" s="168" t="str">
        <f aca="false">IF(AB35="","",IF(AB35="-","-",IF(UPPER(AB35)="AB","+",VLOOKUP(AB35,'විෂය තොරතුරු'!$P$24:$Q$28,2))))</f>
        <v/>
      </c>
      <c r="BN35" s="168" t="str">
        <f aca="false">IF(AC35="","",IF(AC35="-","-",IF(UPPER(AC35)="AB","+",VLOOKUP(AC35,'විෂය තොරතුරු'!$P$24:$Q$28,2))))</f>
        <v/>
      </c>
      <c r="BO35" s="169" t="str">
        <f aca="false">IF(AD35="","",IF(AD35="-","-",IF(UPPER(AD35)="AB","+",VLOOKUP(AD35,'විෂය තොරතුරු'!$P$24:$Q$28,2))))</f>
        <v/>
      </c>
      <c r="BP35" s="171" t="str">
        <f aca="false">IF(AE35="","",IF(AE35="-","-",IF(UPPER(AE35)="AB","+",VLOOKUP(AE35,'විෂය තොරතුරු'!$P$24:$Q$28,2))))</f>
        <v/>
      </c>
      <c r="BQ35" s="168" t="str">
        <f aca="false">IF(AF35="","",IF(AF35="-","-",IF(UPPER(AF35)="AB","+",VLOOKUP(AF35,'විෂය තොරතුරු'!$P$24:$Q$28,2))))</f>
        <v/>
      </c>
      <c r="BR35" s="168" t="str">
        <f aca="false">IF(AG35="","",IF(AG35="-","-",IF(UPPER(AG35)="AB","+",VLOOKUP(AG35,'විෂය තොරතුරු'!$P$24:$Q$28,2))))</f>
        <v/>
      </c>
      <c r="BS35" s="168" t="str">
        <f aca="false">IF(AH35="","",IF(AH35="-","-",IF(UPPER(AH35)="AB","+",VLOOKUP(AH35,'විෂය තොරතුරු'!$P$24:$Q$28,2))))</f>
        <v/>
      </c>
      <c r="BT35" s="168" t="str">
        <f aca="false">IF(AI35="","",IF(AI35="-","-",IF(UPPER(AI35)="AB","+",VLOOKUP(AI35,'විෂය තොරතුරු'!$P$24:$Q$28,2))))</f>
        <v/>
      </c>
      <c r="BU35" s="168" t="str">
        <f aca="false">IF(AJ35="","",IF(AJ35="-","-",IF(UPPER(AJ35)="AB","+",VLOOKUP(AJ35,'විෂය තොරතුරු'!$P$24:$Q$28,2))))</f>
        <v/>
      </c>
      <c r="BV35" s="168" t="str">
        <f aca="false">IF(AK35="","",IF(AK35="-","-",IF(UPPER(AK35)="AB","+",VLOOKUP(AK35,'විෂය තොරතුරු'!$P$24:$Q$28,2))))</f>
        <v/>
      </c>
      <c r="BW35" s="169" t="str">
        <f aca="false">IF(AL35="","",IF(AL35="-","-",IF(UPPER(AL35)="AB","+",VLOOKUP(AL35,'විෂය තොරතුරු'!$P$24:$Q$28,2))))</f>
        <v/>
      </c>
      <c r="BX35" s="171" t="str">
        <f aca="false">IF($B35="","",COUNTIF($AP35:$BW35,"A"))</f>
        <v/>
      </c>
      <c r="BY35" s="168" t="str">
        <f aca="false">IF($B35="","",COUNTIF($AP35:$BW35,"B"))</f>
        <v/>
      </c>
      <c r="BZ35" s="168" t="str">
        <f aca="false">IF($B35="","",COUNTIF($AP35:$BW35,"C"))</f>
        <v/>
      </c>
      <c r="CA35" s="168" t="str">
        <f aca="false">IF($B35="","",COUNTIF($AP35:$BW35,"S"))</f>
        <v/>
      </c>
      <c r="CB35" s="169" t="str">
        <f aca="false">IF($B35="","",COUNTIF($AP35:$BW35,"W"))</f>
        <v/>
      </c>
      <c r="CC35" s="171" t="str">
        <f aca="false">IF(B35="","",SUM(BX35:CA35))</f>
        <v/>
      </c>
      <c r="CD35" s="169" t="str">
        <f aca="false">IF(B35="","",SUM(BX35:BZ35))</f>
        <v/>
      </c>
      <c r="CE35" s="172" t="str">
        <f aca="false">IF(B35="","",IF(AND(CC35&gt;=6,CD35&gt;=3,OR(E35&gt;=35,F35&gt;=35),L35&gt;=35),"6/3 සමත්",IF(AND(CC35&gt;=5,CD35&gt;=3,OR(E35&gt;=35,F35&gt;=35,L35&gt;=35)),"5/3 සමත්",IF(AND(CC35&gt;=4,CD35&gt;=1,OR(E35&gt;=20,F35&gt;=20,L35&gt;=20)),"සමත් කළ හැකි",IF(CB35=9,"W9","අසමත් ?")))))</f>
        <v/>
      </c>
      <c r="FK35" s="173" t="n">
        <v>21</v>
      </c>
      <c r="FL35" s="161" t="s">
        <v>65</v>
      </c>
      <c r="FM35" s="161"/>
      <c r="FN35" s="161" t="str">
        <f aca="false">IF(FM35="","-",(FM35/$M$95)*100)</f>
        <v>-</v>
      </c>
      <c r="FO35" s="165" t="n">
        <v>24</v>
      </c>
      <c r="FP35" s="165"/>
      <c r="FQ35" s="165" t="s">
        <v>18</v>
      </c>
      <c r="FR35" s="165" t="n">
        <v>40</v>
      </c>
      <c r="FS35" s="165"/>
      <c r="FT35" s="165"/>
      <c r="FU35" s="165" t="n">
        <v>13</v>
      </c>
      <c r="FV35" s="165" t="s">
        <v>52</v>
      </c>
      <c r="FW35" s="165" t="s">
        <v>18</v>
      </c>
      <c r="FX35" s="165" t="s">
        <v>52</v>
      </c>
      <c r="FY35" s="165" t="s">
        <v>18</v>
      </c>
      <c r="FZ35" s="165" t="n">
        <v>25</v>
      </c>
      <c r="GA35" s="165" t="s">
        <v>18</v>
      </c>
      <c r="GB35" s="165"/>
      <c r="GC35" s="165"/>
      <c r="GD35" s="165"/>
      <c r="GE35" s="165"/>
      <c r="GF35" s="165"/>
      <c r="GG35" s="165" t="s">
        <v>18</v>
      </c>
      <c r="GH35" s="165" t="n">
        <v>49</v>
      </c>
      <c r="GI35" s="165" t="s">
        <v>18</v>
      </c>
      <c r="GJ35" s="165"/>
      <c r="GK35" s="165"/>
      <c r="GL35" s="165" t="s">
        <v>18</v>
      </c>
      <c r="GM35" s="165"/>
      <c r="GN35" s="165"/>
      <c r="GO35" s="165" t="s">
        <v>18</v>
      </c>
      <c r="GP35" s="165" t="s">
        <v>18</v>
      </c>
      <c r="GQ35" s="165"/>
      <c r="GR35" s="165" t="s">
        <v>18</v>
      </c>
      <c r="GS35" s="165"/>
      <c r="GT35" s="165"/>
      <c r="GU35" s="165"/>
      <c r="GV35" s="174"/>
      <c r="GW35" s="167" t="n">
        <f aca="false">IF(FL35="","",SUM(FO35:GV35))</f>
        <v>151</v>
      </c>
      <c r="GX35" s="168" t="n">
        <f aca="false">IF(FL35="","",GW35/9)</f>
        <v>16.7777777777778</v>
      </c>
      <c r="GY35" s="169" t="n">
        <f aca="false">IF(FL35="","",IF(GW35=0,"-",RANK(GW35,$GW$15:$GW$64,0)))</f>
        <v>40</v>
      </c>
      <c r="GZ35" s="167" t="str">
        <f aca="false">IF(FO35="","",IF(FO35="-","-",IF(UPPER(FO35)="AB","+",VLOOKUP(FO35,'විෂය තොරතුරු'!$P$24:$Q$28,2))))</f>
        <v>W</v>
      </c>
      <c r="HA35" s="168" t="str">
        <f aca="false">IF(FP35="","",IF(FP35="-","-",IF(UPPER(FP35)="AB","+",VLOOKUP(FP35,'විෂය තොරතුරු'!$P$24:$Q$28,2))))</f>
        <v/>
      </c>
      <c r="HB35" s="168" t="str">
        <f aca="false">IF(FQ35="","",IF(FQ35="-","-",IF(UPPER(FQ35)="AB","+",VLOOKUP(FQ35,'විෂය තොරතුරු'!$P$24:$Q$28,2))))</f>
        <v>-</v>
      </c>
      <c r="HC35" s="168" t="str">
        <f aca="false">IF(FR35="","",IF(FR35="-","-",IF(UPPER(FR35)="AB","+",VLOOKUP(FR35,'විෂය තොරතුරු'!$P$24:$Q$28,2))))</f>
        <v>S</v>
      </c>
      <c r="HD35" s="168" t="str">
        <f aca="false">IF(FS35="","",IF(FS35="-","-",IF(UPPER(FS35)="AB","+",VLOOKUP(FS35,'විෂය තොරතුරු'!$P$24:$Q$28,2))))</f>
        <v/>
      </c>
      <c r="HE35" s="170" t="str">
        <f aca="false">IF(FT35="","",IF(FT35="-","-",IF(UPPER(FT35)="AB","+",VLOOKUP(FT35,'විෂය තොරතුරු'!$P$24:$Q$28,2))))</f>
        <v/>
      </c>
      <c r="HF35" s="171" t="str">
        <f aca="false">IF(FU35="","",IF(FU35="-","-",IF(UPPER(FU35)="AB","+",VLOOKUP(FU35,'විෂය තොරතුරු'!$P$24:$Q$28,2))))</f>
        <v>W</v>
      </c>
      <c r="HG35" s="168" t="str">
        <f aca="false">IF(FV35="","",IF(FV35="-","-",IF(UPPER(FV35)="AB","+",VLOOKUP(FV35,'විෂය තොරතුරු'!$P$24:$Q$28,2))))</f>
        <v>+</v>
      </c>
      <c r="HH35" s="168" t="str">
        <f aca="false">IF(FW35="","",IF(FW35="-","-",IF(UPPER(FW35)="AB","+",VLOOKUP(FW35,'විෂය තොරතුරු'!$P$24:$Q$28,2))))</f>
        <v>-</v>
      </c>
      <c r="HI35" s="169" t="str">
        <f aca="false">IF(FX35="","",IF(FX35="-","-",IF(UPPER(FX35)="AB","+",VLOOKUP(FX35,'විෂය තොරතුරු'!$P$24:$Q$28,2))))</f>
        <v>+</v>
      </c>
      <c r="HJ35" s="167" t="str">
        <f aca="false">IF(FY35="","",IF(FY35="-","-",IF(UPPER(FY35)="AB","+",VLOOKUP(FY35,'විෂය තොරතුරු'!$P$24:$Q$28,2))))</f>
        <v>-</v>
      </c>
      <c r="HK35" s="168" t="str">
        <f aca="false">IF(FZ35="","",IF(FZ35="-","-",IF(UPPER(FZ35)="AB","+",VLOOKUP(FZ35,'විෂය තොරතුරු'!$P$24:$Q$28,2))))</f>
        <v>W</v>
      </c>
      <c r="HL35" s="168" t="str">
        <f aca="false">IF(GA35="","",IF(GA35="-","-",IF(UPPER(GA35)="AB","+",VLOOKUP(GA35,'විෂය තොරතුරු'!$P$24:$Q$28,2))))</f>
        <v>-</v>
      </c>
      <c r="HM35" s="168" t="str">
        <f aca="false">IF(GB35="","",IF(GB35="-","-",IF(UPPER(GB35)="AB","+",VLOOKUP(GB35,'විෂය තොරතුරු'!$P$24:$Q$28,2))))</f>
        <v/>
      </c>
      <c r="HN35" s="168" t="str">
        <f aca="false">IF(GC35="","",IF(GC35="-","-",IF(UPPER(GC35)="AB","+",VLOOKUP(GC35,'විෂය තොරතුරු'!$P$24:$Q$28,2))))</f>
        <v/>
      </c>
      <c r="HO35" s="168" t="str">
        <f aca="false">IF(GD35="","",IF(GD35="-","-",IF(UPPER(GD35)="AB","+",VLOOKUP(GD35,'විෂය තොරතුරු'!$P$24:$Q$28,2))))</f>
        <v/>
      </c>
      <c r="HP35" s="168" t="str">
        <f aca="false">IF(GE35="","",IF(GE35="-","-",IF(UPPER(GE35)="AB","+",VLOOKUP(GE35,'විෂය තොරතුරු'!$P$24:$Q$28,2))))</f>
        <v/>
      </c>
      <c r="HQ35" s="170" t="str">
        <f aca="false">IF(GF35="","",IF(GF35="-","-",IF(UPPER(GF35)="AB","+",VLOOKUP(GF35,'විෂය තොරතුරු'!$P$24:$Q$28,2))))</f>
        <v/>
      </c>
      <c r="HR35" s="171" t="str">
        <f aca="false">IF(GG35="","",IF(GG35="-","-",IF(UPPER(GG35)="AB","+",VLOOKUP(GG35,'විෂය තොරතුරු'!$P$24:$Q$28,2))))</f>
        <v>-</v>
      </c>
      <c r="HS35" s="168" t="str">
        <f aca="false">IF(GH35="","",IF(GH35="-","-",IF(UPPER(GH35)="AB","+",VLOOKUP(GH35,'විෂය තොරතුරු'!$P$24:$Q$28,2))))</f>
        <v>S</v>
      </c>
      <c r="HT35" s="168" t="str">
        <f aca="false">IF(GI35="","",IF(GI35="-","-",IF(UPPER(GI35)="AB","+",VLOOKUP(GI35,'විෂය තොරතුරු'!$P$24:$Q$28,2))))</f>
        <v>-</v>
      </c>
      <c r="HU35" s="168" t="str">
        <f aca="false">IF(GJ35="","",IF(GJ35="-","-",IF(UPPER(GJ35)="AB","+",VLOOKUP(GJ35,'විෂය තොරතුරු'!$P$24:$Q$28,2))))</f>
        <v/>
      </c>
      <c r="HV35" s="168" t="str">
        <f aca="false">IF(GK35="","",IF(GK35="-","-",IF(UPPER(GK35)="AB","+",VLOOKUP(GK35,'විෂය තොරතුරු'!$P$24:$Q$28,2))))</f>
        <v/>
      </c>
      <c r="HW35" s="168" t="str">
        <f aca="false">IF(GL35="","",IF(GL35="-","-",IF(UPPER(GL35)="AB","+",VLOOKUP(GL35,'විෂය තොරතුරු'!$P$24:$Q$28,2))))</f>
        <v>-</v>
      </c>
      <c r="HX35" s="168" t="str">
        <f aca="false">IF(GM35="","",IF(GM35="-","-",IF(UPPER(GM35)="AB","+",VLOOKUP(GM35,'විෂය තොරතුරු'!$P$24:$Q$28,2))))</f>
        <v/>
      </c>
      <c r="HY35" s="169" t="str">
        <f aca="false">IF(GN35="","",IF(GN35="-","-",IF(UPPER(GN35)="AB","+",VLOOKUP(GN35,'විෂය තොරතුරු'!$P$24:$Q$28,2))))</f>
        <v/>
      </c>
      <c r="HZ35" s="171" t="str">
        <f aca="false">IF(GO35="","",IF(GO35="-","-",IF(UPPER(GO35)="AB","+",VLOOKUP(GO35,'විෂය තොරතුරු'!$P$24:$Q$28,2))))</f>
        <v>-</v>
      </c>
      <c r="IA35" s="168" t="str">
        <f aca="false">IF(GP35="","",IF(GP35="-","-",IF(UPPER(GP35)="AB","+",VLOOKUP(GP35,'විෂය තොරතුරු'!$P$24:$Q$28,2))))</f>
        <v>-</v>
      </c>
      <c r="IB35" s="168" t="str">
        <f aca="false">IF(GQ35="","",IF(GQ35="-","-",IF(UPPER(GQ35)="AB","+",VLOOKUP(GQ35,'විෂය තොරතුරු'!$P$24:$Q$28,2))))</f>
        <v/>
      </c>
      <c r="IC35" s="168" t="str">
        <f aca="false">IF(GR35="","",IF(GR35="-","-",IF(UPPER(GR35)="AB","+",VLOOKUP(GR35,'විෂය තොරතුරු'!$P$24:$Q$28,2))))</f>
        <v>-</v>
      </c>
      <c r="ID35" s="168" t="str">
        <f aca="false">IF(GS35="","",IF(GS35="-","-",IF(UPPER(GS35)="AB","+",VLOOKUP(GS35,'විෂය තොරතුරු'!$P$24:$Q$28,2))))</f>
        <v/>
      </c>
      <c r="IE35" s="168" t="str">
        <f aca="false">IF(GT35="","",IF(GT35="-","-",IF(UPPER(GT35)="AB","+",VLOOKUP(GT35,'විෂය තොරතුරු'!$P$24:$Q$28,2))))</f>
        <v/>
      </c>
      <c r="IF35" s="168" t="str">
        <f aca="false">IF(GU35="","",IF(GU35="-","-",IF(UPPER(GU35)="AB","+",VLOOKUP(GU35,'විෂය තොරතුරු'!$P$24:$Q$28,2))))</f>
        <v/>
      </c>
      <c r="IG35" s="169" t="str">
        <f aca="false">IF(GV35="","",IF(GV35="-","-",IF(UPPER(GV35)="AB","+",VLOOKUP(GV35,'විෂය තොරතුරු'!$P$24:$Q$28,2))))</f>
        <v/>
      </c>
      <c r="IH35" s="171" t="n">
        <f aca="false">IF($FL35="","",COUNTIF($GZ35:$IG35,"A"))</f>
        <v>0</v>
      </c>
      <c r="II35" s="171" t="n">
        <f aca="false">IF($FL35="","",COUNTIF($GZ35:$IG35,"B"))</f>
        <v>0</v>
      </c>
      <c r="IJ35" s="171" t="n">
        <f aca="false">IF($FL35="","",COUNTIF($GZ35:$IG35,"C"))</f>
        <v>0</v>
      </c>
      <c r="IK35" s="171" t="n">
        <f aca="false">IF($FL35="","",COUNTIF($GZ35:$IG35,"S"))</f>
        <v>2</v>
      </c>
      <c r="IL35" s="171" t="n">
        <f aca="false">IF($FL35="","",COUNTIF($GZ35:$IG35,"W"))</f>
        <v>3</v>
      </c>
      <c r="IM35" s="171" t="n">
        <f aca="false">IF(FL35="","",SUM(IH35:IK35))</f>
        <v>2</v>
      </c>
      <c r="IN35" s="169" t="n">
        <f aca="false">IF(FL35="","",SUM(IH35:IJ35))</f>
        <v>0</v>
      </c>
      <c r="IO35" s="172" t="str">
        <f aca="false">IF(FL35="","",IF(AND(IM35&gt;=6,IN35&gt;=3,OR(FO35&gt;=35,FP35&gt;=35),FV35&gt;=35),"6/3 සමත්",IF(AND(IM35&gt;=5,IN35&gt;=3,OR(FO35&gt;=35,FP35&gt;=35,FV35&gt;=35)),"5/3 සමත්",IF(AND(IM35&gt;=4,IN35&gt;=1,OR(FO35&gt;=20,FP35&gt;=20,FV35&gt;=20)),"සමත් කළ හැකි",IF(IL35=9,"W9","අසමත් ?")))))</f>
        <v>අසමත් ?</v>
      </c>
    </row>
    <row r="36" customFormat="false" ht="13.8" hidden="false" customHeight="false" outlineLevel="0" collapsed="false">
      <c r="A36" s="160" t="n">
        <v>22</v>
      </c>
      <c r="B36" s="161"/>
      <c r="C36" s="161"/>
      <c r="D36" s="162"/>
      <c r="E36" s="183"/>
      <c r="F36" s="181"/>
      <c r="G36" s="183"/>
      <c r="H36" s="180"/>
      <c r="I36" s="180"/>
      <c r="J36" s="181"/>
      <c r="K36" s="183"/>
      <c r="L36" s="180"/>
      <c r="M36" s="180"/>
      <c r="N36" s="181"/>
      <c r="O36" s="183"/>
      <c r="P36" s="180"/>
      <c r="Q36" s="180"/>
      <c r="R36" s="180"/>
      <c r="S36" s="180"/>
      <c r="T36" s="180"/>
      <c r="U36" s="180"/>
      <c r="V36" s="181"/>
      <c r="W36" s="183"/>
      <c r="X36" s="180"/>
      <c r="Y36" s="180"/>
      <c r="Z36" s="180"/>
      <c r="AA36" s="180"/>
      <c r="AB36" s="180"/>
      <c r="AC36" s="180"/>
      <c r="AD36" s="181"/>
      <c r="AE36" s="183"/>
      <c r="AF36" s="180"/>
      <c r="AG36" s="180"/>
      <c r="AH36" s="180"/>
      <c r="AI36" s="180"/>
      <c r="AJ36" s="180"/>
      <c r="AK36" s="180"/>
      <c r="AL36" s="166"/>
      <c r="AM36" s="167" t="str">
        <f aca="false">IF(B36="","",SUM(E36:AL36))</f>
        <v/>
      </c>
      <c r="AN36" s="168" t="str">
        <f aca="false">IF(B36="","",AM36/9)</f>
        <v/>
      </c>
      <c r="AO36" s="169" t="str">
        <f aca="false">IF(B36="","",IF(AM36=0,"-",RANK(AM36,$AM$15:$AM$64,0)))</f>
        <v/>
      </c>
      <c r="AP36" s="167" t="str">
        <f aca="false">IF(E36="","",IF(E36="-","-",IF(UPPER(E36)="AB","+",VLOOKUP(E36,'විෂය තොරතුරු'!$P$24:$Q$28,2))))</f>
        <v/>
      </c>
      <c r="AQ36" s="168" t="str">
        <f aca="false">IF(F36="","",IF(F36="-","-",IF(UPPER(F36)="AB","+",VLOOKUP(F36,'විෂය තොරතුරු'!$P$24:$Q$28,2))))</f>
        <v/>
      </c>
      <c r="AR36" s="168" t="str">
        <f aca="false">IF(G36="","",IF(G36="-","-",IF(UPPER(G36)="AB","+",VLOOKUP(G36,'විෂය තොරතුරු'!$P$24:$Q$28,2))))</f>
        <v/>
      </c>
      <c r="AS36" s="168" t="str">
        <f aca="false">IF(H36="","",IF(H36="-","-",IF(UPPER(H36)="AB","+",VLOOKUP(H36,'විෂය තොරතුරු'!$P$24:$Q$28,2))))</f>
        <v/>
      </c>
      <c r="AT36" s="168" t="str">
        <f aca="false">IF(I36="","",IF(I36="-","-",IF(UPPER(I36)="AB","+",VLOOKUP(I36,'විෂය තොරතුරු'!$P$24:$Q$28,2))))</f>
        <v/>
      </c>
      <c r="AU36" s="170" t="str">
        <f aca="false">IF(J36="","",IF(J36="-","-",IF(UPPER(J36)="AB","+",VLOOKUP(J36,'විෂය තොරතුරු'!$P$24:$Q$28,2))))</f>
        <v/>
      </c>
      <c r="AV36" s="171" t="str">
        <f aca="false">IF(K36="","",IF(K36="-","-",IF(UPPER(K36)="AB","+",VLOOKUP(K36,'විෂය තොරතුරු'!$P$24:$Q$28,2))))</f>
        <v/>
      </c>
      <c r="AW36" s="168" t="str">
        <f aca="false">IF(L36="","",IF(L36="-","-",IF(UPPER(L36)="AB","+",VLOOKUP(L36,'විෂය තොරතුරු'!$P$24:$Q$28,2))))</f>
        <v/>
      </c>
      <c r="AX36" s="168" t="str">
        <f aca="false">IF(M36="","",IF(M36="-","-",IF(UPPER(M36)="AB","+",VLOOKUP(M36,'විෂය තොරතුරු'!$P$24:$Q$28,2))))</f>
        <v/>
      </c>
      <c r="AY36" s="169" t="str">
        <f aca="false">IF(N36="","",IF(N36="-","-",IF(UPPER(N36)="AB","+",VLOOKUP(N36,'විෂය තොරතුරු'!$P$24:$Q$28,2))))</f>
        <v/>
      </c>
      <c r="AZ36" s="167" t="str">
        <f aca="false">IF(O36="","",IF(O36="-","-",IF(UPPER(O36)="AB","+",VLOOKUP(O36,'විෂය තොරතුරු'!$P$24:$Q$28,2))))</f>
        <v/>
      </c>
      <c r="BA36" s="168" t="str">
        <f aca="false">IF(P36="","",IF(P36="-","-",IF(UPPER(P36)="AB","+",VLOOKUP(P36,'විෂය තොරතුරු'!$P$24:$Q$28,2))))</f>
        <v/>
      </c>
      <c r="BB36" s="168" t="str">
        <f aca="false">IF(Q36="","",IF(Q36="-","-",IF(UPPER(Q36)="AB","+",VLOOKUP(Q36,'විෂය තොරතුරු'!$P$24:$Q$28,2))))</f>
        <v/>
      </c>
      <c r="BC36" s="168" t="str">
        <f aca="false">IF(R36="","",IF(R36="-","-",IF(UPPER(R36)="AB","+",VLOOKUP(R36,'විෂය තොරතුරු'!$P$24:$Q$28,2))))</f>
        <v/>
      </c>
      <c r="BD36" s="168" t="str">
        <f aca="false">IF(S36="","",IF(S36="-","-",IF(UPPER(S36)="AB","+",VLOOKUP(S36,'විෂය තොරතුරු'!$P$24:$Q$28,2))))</f>
        <v/>
      </c>
      <c r="BE36" s="168" t="str">
        <f aca="false">IF(T36="","",IF(T36="-","-",IF(UPPER(T36)="AB","+",VLOOKUP(T36,'විෂය තොරතුරු'!$P$24:$Q$28,2))))</f>
        <v/>
      </c>
      <c r="BF36" s="168" t="str">
        <f aca="false">IF(U36="","",IF(U36="-","-",IF(UPPER(U36)="AB","+",VLOOKUP(U36,'විෂය තොරතුරු'!$P$24:$Q$28,2))))</f>
        <v/>
      </c>
      <c r="BG36" s="170" t="str">
        <f aca="false">IF(V36="","",IF(V36="-","-",IF(UPPER(V36)="AB","+",VLOOKUP(V36,'විෂය තොරතුරු'!$P$24:$Q$28,2))))</f>
        <v/>
      </c>
      <c r="BH36" s="171" t="str">
        <f aca="false">IF(W36="","",IF(W36="-","-",IF(UPPER(W36)="AB","+",VLOOKUP(W36,'විෂය තොරතුරු'!$P$24:$Q$28,2))))</f>
        <v/>
      </c>
      <c r="BI36" s="168" t="str">
        <f aca="false">IF(X36="","",IF(X36="-","-",IF(UPPER(X36)="AB","+",VLOOKUP(X36,'විෂය තොරතුරු'!$P$24:$Q$28,2))))</f>
        <v/>
      </c>
      <c r="BJ36" s="168" t="str">
        <f aca="false">IF(Y36="","",IF(Y36="-","-",IF(UPPER(Y36)="AB","+",VLOOKUP(Y36,'විෂය තොරතුරු'!$P$24:$Q$28,2))))</f>
        <v/>
      </c>
      <c r="BK36" s="168" t="str">
        <f aca="false">IF(Z36="","",IF(Z36="-","-",IF(UPPER(Z36)="AB","+",VLOOKUP(Z36,'විෂය තොරතුරු'!$P$24:$Q$28,2))))</f>
        <v/>
      </c>
      <c r="BL36" s="168" t="str">
        <f aca="false">IF(AA36="","",IF(AA36="-","-",IF(UPPER(AA36)="AB","+",VLOOKUP(AA36,'විෂය තොරතුරු'!$P$24:$Q$28,2))))</f>
        <v/>
      </c>
      <c r="BM36" s="168" t="str">
        <f aca="false">IF(AB36="","",IF(AB36="-","-",IF(UPPER(AB36)="AB","+",VLOOKUP(AB36,'විෂය තොරතුරු'!$P$24:$Q$28,2))))</f>
        <v/>
      </c>
      <c r="BN36" s="168" t="str">
        <f aca="false">IF(AC36="","",IF(AC36="-","-",IF(UPPER(AC36)="AB","+",VLOOKUP(AC36,'විෂය තොරතුරු'!$P$24:$Q$28,2))))</f>
        <v/>
      </c>
      <c r="BO36" s="169" t="str">
        <f aca="false">IF(AD36="","",IF(AD36="-","-",IF(UPPER(AD36)="AB","+",VLOOKUP(AD36,'විෂය තොරතුරු'!$P$24:$Q$28,2))))</f>
        <v/>
      </c>
      <c r="BP36" s="171" t="str">
        <f aca="false">IF(AE36="","",IF(AE36="-","-",IF(UPPER(AE36)="AB","+",VLOOKUP(AE36,'විෂය තොරතුරු'!$P$24:$Q$28,2))))</f>
        <v/>
      </c>
      <c r="BQ36" s="168" t="str">
        <f aca="false">IF(AF36="","",IF(AF36="-","-",IF(UPPER(AF36)="AB","+",VLOOKUP(AF36,'විෂය තොරතුරු'!$P$24:$Q$28,2))))</f>
        <v/>
      </c>
      <c r="BR36" s="168" t="str">
        <f aca="false">IF(AG36="","",IF(AG36="-","-",IF(UPPER(AG36)="AB","+",VLOOKUP(AG36,'විෂය තොරතුරු'!$P$24:$Q$28,2))))</f>
        <v/>
      </c>
      <c r="BS36" s="168" t="str">
        <f aca="false">IF(AH36="","",IF(AH36="-","-",IF(UPPER(AH36)="AB","+",VLOOKUP(AH36,'විෂය තොරතුරු'!$P$24:$Q$28,2))))</f>
        <v/>
      </c>
      <c r="BT36" s="168" t="str">
        <f aca="false">IF(AI36="","",IF(AI36="-","-",IF(UPPER(AI36)="AB","+",VLOOKUP(AI36,'විෂය තොරතුරු'!$P$24:$Q$28,2))))</f>
        <v/>
      </c>
      <c r="BU36" s="168" t="str">
        <f aca="false">IF(AJ36="","",IF(AJ36="-","-",IF(UPPER(AJ36)="AB","+",VLOOKUP(AJ36,'විෂය තොරතුරු'!$P$24:$Q$28,2))))</f>
        <v/>
      </c>
      <c r="BV36" s="168" t="str">
        <f aca="false">IF(AK36="","",IF(AK36="-","-",IF(UPPER(AK36)="AB","+",VLOOKUP(AK36,'විෂය තොරතුරු'!$P$24:$Q$28,2))))</f>
        <v/>
      </c>
      <c r="BW36" s="169" t="str">
        <f aca="false">IF(AL36="","",IF(AL36="-","-",IF(UPPER(AL36)="AB","+",VLOOKUP(AL36,'විෂය තොරතුරු'!$P$24:$Q$28,2))))</f>
        <v/>
      </c>
      <c r="BX36" s="171" t="str">
        <f aca="false">IF($B36="","",COUNTIF($AP36:$BW36,"A"))</f>
        <v/>
      </c>
      <c r="BY36" s="168" t="str">
        <f aca="false">IF($B36="","",COUNTIF($AP36:$BW36,"B"))</f>
        <v/>
      </c>
      <c r="BZ36" s="168" t="str">
        <f aca="false">IF($B36="","",COUNTIF($AP36:$BW36,"C"))</f>
        <v/>
      </c>
      <c r="CA36" s="168" t="str">
        <f aca="false">IF($B36="","",COUNTIF($AP36:$BW36,"S"))</f>
        <v/>
      </c>
      <c r="CB36" s="169" t="str">
        <f aca="false">IF($B36="","",COUNTIF($AP36:$BW36,"W"))</f>
        <v/>
      </c>
      <c r="CC36" s="171" t="str">
        <f aca="false">IF(B36="","",SUM(BX36:CA36))</f>
        <v/>
      </c>
      <c r="CD36" s="169" t="str">
        <f aca="false">IF(B36="","",SUM(BX36:BZ36))</f>
        <v/>
      </c>
      <c r="CE36" s="172" t="str">
        <f aca="false">IF(B36="","",IF(AND(CC36&gt;=6,CD36&gt;=3,OR(E36&gt;=35,F36&gt;=35),L36&gt;=35),"6/3 සමත්",IF(AND(CC36&gt;=5,CD36&gt;=3,OR(E36&gt;=35,F36&gt;=35,L36&gt;=35)),"5/3 සමත්",IF(AND(CC36&gt;=4,CD36&gt;=1,OR(E36&gt;=20,F36&gt;=20,L36&gt;=20)),"සමත් කළ හැකි",IF(CB36=9,"W9","අසමත් ?")))))</f>
        <v/>
      </c>
      <c r="FK36" s="173" t="n">
        <v>22</v>
      </c>
      <c r="FL36" s="161" t="s">
        <v>66</v>
      </c>
      <c r="FM36" s="161"/>
      <c r="FN36" s="161" t="str">
        <f aca="false">IF(FM36="","-",(FM36/$M$95)*100)</f>
        <v>-</v>
      </c>
      <c r="FO36" s="165" t="n">
        <v>25</v>
      </c>
      <c r="FP36" s="165"/>
      <c r="FQ36" s="165" t="n">
        <v>34</v>
      </c>
      <c r="FR36" s="165" t="s">
        <v>18</v>
      </c>
      <c r="FS36" s="165"/>
      <c r="FT36" s="165"/>
      <c r="FU36" s="165" t="n">
        <v>9</v>
      </c>
      <c r="FV36" s="165" t="n">
        <v>21</v>
      </c>
      <c r="FW36" s="165" t="n">
        <v>10</v>
      </c>
      <c r="FX36" s="165" t="n">
        <v>17</v>
      </c>
      <c r="FY36" s="165" t="s">
        <v>18</v>
      </c>
      <c r="FZ36" s="165" t="n">
        <v>17</v>
      </c>
      <c r="GA36" s="165" t="s">
        <v>18</v>
      </c>
      <c r="GB36" s="165"/>
      <c r="GC36" s="165"/>
      <c r="GD36" s="165"/>
      <c r="GE36" s="165"/>
      <c r="GF36" s="165"/>
      <c r="GG36" s="165" t="n">
        <v>48</v>
      </c>
      <c r="GH36" s="165" t="s">
        <v>18</v>
      </c>
      <c r="GI36" s="165" t="s">
        <v>18</v>
      </c>
      <c r="GJ36" s="165"/>
      <c r="GK36" s="165"/>
      <c r="GL36" s="165" t="n">
        <v>34</v>
      </c>
      <c r="GM36" s="165"/>
      <c r="GN36" s="165"/>
      <c r="GO36" s="165" t="s">
        <v>18</v>
      </c>
      <c r="GP36" s="165" t="s">
        <v>18</v>
      </c>
      <c r="GQ36" s="165"/>
      <c r="GR36" s="165" t="s">
        <v>18</v>
      </c>
      <c r="GS36" s="165"/>
      <c r="GT36" s="165"/>
      <c r="GU36" s="165"/>
      <c r="GV36" s="174"/>
      <c r="GW36" s="167" t="n">
        <f aca="false">IF(FL36="","",SUM(FO36:GV36))</f>
        <v>215</v>
      </c>
      <c r="GX36" s="168" t="n">
        <f aca="false">IF(FL36="","",GW36/9)</f>
        <v>23.8888888888889</v>
      </c>
      <c r="GY36" s="169" t="n">
        <f aca="false">IF(FL36="","",IF(GW36=0,"-",RANK(GW36,$GW$15:$GW$64,0)))</f>
        <v>23</v>
      </c>
      <c r="GZ36" s="167" t="str">
        <f aca="false">IF(FO36="","",IF(FO36="-","-",IF(UPPER(FO36)="AB","+",VLOOKUP(FO36,'විෂය තොරතුරු'!$P$24:$Q$28,2))))</f>
        <v>W</v>
      </c>
      <c r="HA36" s="168" t="str">
        <f aca="false">IF(FP36="","",IF(FP36="-","-",IF(UPPER(FP36)="AB","+",VLOOKUP(FP36,'විෂය තොරතුරු'!$P$24:$Q$28,2))))</f>
        <v/>
      </c>
      <c r="HB36" s="168" t="str">
        <f aca="false">IF(FQ36="","",IF(FQ36="-","-",IF(UPPER(FQ36)="AB","+",VLOOKUP(FQ36,'විෂය තොරතුරු'!$P$24:$Q$28,2))))</f>
        <v>W</v>
      </c>
      <c r="HC36" s="168" t="str">
        <f aca="false">IF(FR36="","",IF(FR36="-","-",IF(UPPER(FR36)="AB","+",VLOOKUP(FR36,'විෂය තොරතුරු'!$P$24:$Q$28,2))))</f>
        <v>-</v>
      </c>
      <c r="HD36" s="168" t="str">
        <f aca="false">IF(FS36="","",IF(FS36="-","-",IF(UPPER(FS36)="AB","+",VLOOKUP(FS36,'විෂය තොරතුරු'!$P$24:$Q$28,2))))</f>
        <v/>
      </c>
      <c r="HE36" s="170" t="str">
        <f aca="false">IF(FT36="","",IF(FT36="-","-",IF(UPPER(FT36)="AB","+",VLOOKUP(FT36,'විෂය තොරතුරු'!$P$24:$Q$28,2))))</f>
        <v/>
      </c>
      <c r="HF36" s="171" t="str">
        <f aca="false">IF(FU36="","",IF(FU36="-","-",IF(UPPER(FU36)="AB","+",VLOOKUP(FU36,'විෂය තොරතුරු'!$P$24:$Q$28,2))))</f>
        <v>W</v>
      </c>
      <c r="HG36" s="168" t="str">
        <f aca="false">IF(FV36="","",IF(FV36="-","-",IF(UPPER(FV36)="AB","+",VLOOKUP(FV36,'විෂය තොරතුරු'!$P$24:$Q$28,2))))</f>
        <v>W</v>
      </c>
      <c r="HH36" s="168" t="str">
        <f aca="false">IF(FW36="","",IF(FW36="-","-",IF(UPPER(FW36)="AB","+",VLOOKUP(FW36,'විෂය තොරතුරු'!$P$24:$Q$28,2))))</f>
        <v>W</v>
      </c>
      <c r="HI36" s="169" t="str">
        <f aca="false">IF(FX36="","",IF(FX36="-","-",IF(UPPER(FX36)="AB","+",VLOOKUP(FX36,'විෂය තොරතුරු'!$P$24:$Q$28,2))))</f>
        <v>W</v>
      </c>
      <c r="HJ36" s="167" t="str">
        <f aca="false">IF(FY36="","",IF(FY36="-","-",IF(UPPER(FY36)="AB","+",VLOOKUP(FY36,'විෂය තොරතුරු'!$P$24:$Q$28,2))))</f>
        <v>-</v>
      </c>
      <c r="HK36" s="168" t="str">
        <f aca="false">IF(FZ36="","",IF(FZ36="-","-",IF(UPPER(FZ36)="AB","+",VLOOKUP(FZ36,'විෂය තොරතුරු'!$P$24:$Q$28,2))))</f>
        <v>W</v>
      </c>
      <c r="HL36" s="168" t="str">
        <f aca="false">IF(GA36="","",IF(GA36="-","-",IF(UPPER(GA36)="AB","+",VLOOKUP(GA36,'විෂය තොරතුරු'!$P$24:$Q$28,2))))</f>
        <v>-</v>
      </c>
      <c r="HM36" s="168" t="str">
        <f aca="false">IF(GB36="","",IF(GB36="-","-",IF(UPPER(GB36)="AB","+",VLOOKUP(GB36,'විෂය තොරතුරු'!$P$24:$Q$28,2))))</f>
        <v/>
      </c>
      <c r="HN36" s="168" t="str">
        <f aca="false">IF(GC36="","",IF(GC36="-","-",IF(UPPER(GC36)="AB","+",VLOOKUP(GC36,'විෂය තොරතුරු'!$P$24:$Q$28,2))))</f>
        <v/>
      </c>
      <c r="HO36" s="168" t="str">
        <f aca="false">IF(GD36="","",IF(GD36="-","-",IF(UPPER(GD36)="AB","+",VLOOKUP(GD36,'විෂය තොරතුරු'!$P$24:$Q$28,2))))</f>
        <v/>
      </c>
      <c r="HP36" s="168" t="str">
        <f aca="false">IF(GE36="","",IF(GE36="-","-",IF(UPPER(GE36)="AB","+",VLOOKUP(GE36,'විෂය තොරතුරු'!$P$24:$Q$28,2))))</f>
        <v/>
      </c>
      <c r="HQ36" s="170" t="str">
        <f aca="false">IF(GF36="","",IF(GF36="-","-",IF(UPPER(GF36)="AB","+",VLOOKUP(GF36,'විෂය තොරතුරු'!$P$24:$Q$28,2))))</f>
        <v/>
      </c>
      <c r="HR36" s="171" t="str">
        <f aca="false">IF(GG36="","",IF(GG36="-","-",IF(UPPER(GG36)="AB","+",VLOOKUP(GG36,'විෂය තොරතුරු'!$P$24:$Q$28,2))))</f>
        <v>S</v>
      </c>
      <c r="HS36" s="168" t="str">
        <f aca="false">IF(GH36="","",IF(GH36="-","-",IF(UPPER(GH36)="AB","+",VLOOKUP(GH36,'විෂය තොරතුරු'!$P$24:$Q$28,2))))</f>
        <v>-</v>
      </c>
      <c r="HT36" s="168" t="str">
        <f aca="false">IF(GI36="","",IF(GI36="-","-",IF(UPPER(GI36)="AB","+",VLOOKUP(GI36,'විෂය තොරතුරු'!$P$24:$Q$28,2))))</f>
        <v>-</v>
      </c>
      <c r="HU36" s="168" t="str">
        <f aca="false">IF(GJ36="","",IF(GJ36="-","-",IF(UPPER(GJ36)="AB","+",VLOOKUP(GJ36,'විෂය තොරතුරු'!$P$24:$Q$28,2))))</f>
        <v/>
      </c>
      <c r="HV36" s="168" t="str">
        <f aca="false">IF(GK36="","",IF(GK36="-","-",IF(UPPER(GK36)="AB","+",VLOOKUP(GK36,'විෂය තොරතුරු'!$P$24:$Q$28,2))))</f>
        <v/>
      </c>
      <c r="HW36" s="168" t="str">
        <f aca="false">IF(GL36="","",IF(GL36="-","-",IF(UPPER(GL36)="AB","+",VLOOKUP(GL36,'විෂය තොරතුරු'!$P$24:$Q$28,2))))</f>
        <v>W</v>
      </c>
      <c r="HX36" s="168" t="str">
        <f aca="false">IF(GM36="","",IF(GM36="-","-",IF(UPPER(GM36)="AB","+",VLOOKUP(GM36,'විෂය තොරතුරු'!$P$24:$Q$28,2))))</f>
        <v/>
      </c>
      <c r="HY36" s="169" t="str">
        <f aca="false">IF(GN36="","",IF(GN36="-","-",IF(UPPER(GN36)="AB","+",VLOOKUP(GN36,'විෂය තොරතුරු'!$P$24:$Q$28,2))))</f>
        <v/>
      </c>
      <c r="HZ36" s="171" t="str">
        <f aca="false">IF(GO36="","",IF(GO36="-","-",IF(UPPER(GO36)="AB","+",VLOOKUP(GO36,'විෂය තොරතුරු'!$P$24:$Q$28,2))))</f>
        <v>-</v>
      </c>
      <c r="IA36" s="168" t="str">
        <f aca="false">IF(GP36="","",IF(GP36="-","-",IF(UPPER(GP36)="AB","+",VLOOKUP(GP36,'විෂය තොරතුරු'!$P$24:$Q$28,2))))</f>
        <v>-</v>
      </c>
      <c r="IB36" s="168" t="str">
        <f aca="false">IF(GQ36="","",IF(GQ36="-","-",IF(UPPER(GQ36)="AB","+",VLOOKUP(GQ36,'විෂය තොරතුරු'!$P$24:$Q$28,2))))</f>
        <v/>
      </c>
      <c r="IC36" s="168" t="str">
        <f aca="false">IF(GR36="","",IF(GR36="-","-",IF(UPPER(GR36)="AB","+",VLOOKUP(GR36,'විෂය තොරතුරු'!$P$24:$Q$28,2))))</f>
        <v>-</v>
      </c>
      <c r="ID36" s="168" t="str">
        <f aca="false">IF(GS36="","",IF(GS36="-","-",IF(UPPER(GS36)="AB","+",VLOOKUP(GS36,'විෂය තොරතුරු'!$P$24:$Q$28,2))))</f>
        <v/>
      </c>
      <c r="IE36" s="168" t="str">
        <f aca="false">IF(GT36="","",IF(GT36="-","-",IF(UPPER(GT36)="AB","+",VLOOKUP(GT36,'විෂය තොරතුරු'!$P$24:$Q$28,2))))</f>
        <v/>
      </c>
      <c r="IF36" s="168" t="str">
        <f aca="false">IF(GU36="","",IF(GU36="-","-",IF(UPPER(GU36)="AB","+",VLOOKUP(GU36,'විෂය තොරතුරු'!$P$24:$Q$28,2))))</f>
        <v/>
      </c>
      <c r="IG36" s="169" t="str">
        <f aca="false">IF(GV36="","",IF(GV36="-","-",IF(UPPER(GV36)="AB","+",VLOOKUP(GV36,'විෂය තොරතුරු'!$P$24:$Q$28,2))))</f>
        <v/>
      </c>
      <c r="IH36" s="171" t="n">
        <f aca="false">IF($FL36="","",COUNTIF($GZ36:$IG36,"A"))</f>
        <v>0</v>
      </c>
      <c r="II36" s="171" t="n">
        <f aca="false">IF($FL36="","",COUNTIF($GZ36:$IG36,"B"))</f>
        <v>0</v>
      </c>
      <c r="IJ36" s="171" t="n">
        <f aca="false">IF($FL36="","",COUNTIF($GZ36:$IG36,"C"))</f>
        <v>0</v>
      </c>
      <c r="IK36" s="171" t="n">
        <f aca="false">IF($FL36="","",COUNTIF($GZ36:$IG36,"S"))</f>
        <v>1</v>
      </c>
      <c r="IL36" s="171" t="n">
        <f aca="false">IF($FL36="","",COUNTIF($GZ36:$IG36,"W"))</f>
        <v>8</v>
      </c>
      <c r="IM36" s="171" t="n">
        <f aca="false">IF(FL36="","",SUM(IH36:IK36))</f>
        <v>1</v>
      </c>
      <c r="IN36" s="169" t="n">
        <f aca="false">IF(FL36="","",SUM(IH36:IJ36))</f>
        <v>0</v>
      </c>
      <c r="IO36" s="172" t="str">
        <f aca="false">IF(FL36="","",IF(AND(IM36&gt;=6,IN36&gt;=3,OR(FO36&gt;=35,FP36&gt;=35),FV36&gt;=35),"6/3 සමත්",IF(AND(IM36&gt;=5,IN36&gt;=3,OR(FO36&gt;=35,FP36&gt;=35,FV36&gt;=35)),"5/3 සමත්",IF(AND(IM36&gt;=4,IN36&gt;=1,OR(FO36&gt;=20,FP36&gt;=20,FV36&gt;=20)),"සමත් කළ හැකි",IF(IL36=9,"W9","අසමත් ?")))))</f>
        <v>අසමත් ?</v>
      </c>
    </row>
    <row r="37" customFormat="false" ht="13.8" hidden="false" customHeight="false" outlineLevel="0" collapsed="false">
      <c r="A37" s="160" t="n">
        <v>23</v>
      </c>
      <c r="B37" s="161"/>
      <c r="C37" s="161"/>
      <c r="D37" s="162"/>
      <c r="E37" s="183"/>
      <c r="F37" s="181"/>
      <c r="G37" s="183"/>
      <c r="H37" s="180"/>
      <c r="I37" s="180"/>
      <c r="J37" s="181"/>
      <c r="K37" s="183"/>
      <c r="L37" s="180"/>
      <c r="M37" s="180"/>
      <c r="N37" s="181"/>
      <c r="O37" s="183"/>
      <c r="P37" s="180"/>
      <c r="Q37" s="180"/>
      <c r="R37" s="180"/>
      <c r="S37" s="180"/>
      <c r="T37" s="180"/>
      <c r="U37" s="180"/>
      <c r="V37" s="181"/>
      <c r="W37" s="183"/>
      <c r="X37" s="180"/>
      <c r="Y37" s="180"/>
      <c r="Z37" s="180"/>
      <c r="AA37" s="180"/>
      <c r="AB37" s="180"/>
      <c r="AC37" s="180"/>
      <c r="AD37" s="181"/>
      <c r="AE37" s="183"/>
      <c r="AF37" s="180"/>
      <c r="AG37" s="180"/>
      <c r="AH37" s="180"/>
      <c r="AI37" s="180"/>
      <c r="AJ37" s="180"/>
      <c r="AK37" s="180"/>
      <c r="AL37" s="166"/>
      <c r="AM37" s="167" t="str">
        <f aca="false">IF(B37="","",SUM(E37:AL37))</f>
        <v/>
      </c>
      <c r="AN37" s="168" t="str">
        <f aca="false">IF(B37="","",AM37/9)</f>
        <v/>
      </c>
      <c r="AO37" s="169" t="str">
        <f aca="false">IF(B37="","",IF(AM37=0,"-",RANK(AM37,$AM$15:$AM$64,0)))</f>
        <v/>
      </c>
      <c r="AP37" s="167" t="str">
        <f aca="false">IF(E37="","",IF(E37="-","-",IF(UPPER(E37)="AB","+",VLOOKUP(E37,'විෂය තොරතුරු'!$P$24:$Q$28,2))))</f>
        <v/>
      </c>
      <c r="AQ37" s="168" t="str">
        <f aca="false">IF(F37="","",IF(F37="-","-",IF(UPPER(F37)="AB","+",VLOOKUP(F37,'විෂය තොරතුරු'!$P$24:$Q$28,2))))</f>
        <v/>
      </c>
      <c r="AR37" s="168" t="str">
        <f aca="false">IF(G37="","",IF(G37="-","-",IF(UPPER(G37)="AB","+",VLOOKUP(G37,'විෂය තොරතුරු'!$P$24:$Q$28,2))))</f>
        <v/>
      </c>
      <c r="AS37" s="168" t="str">
        <f aca="false">IF(H37="","",IF(H37="-","-",IF(UPPER(H37)="AB","+",VLOOKUP(H37,'විෂය තොරතුරු'!$P$24:$Q$28,2))))</f>
        <v/>
      </c>
      <c r="AT37" s="168" t="str">
        <f aca="false">IF(I37="","",IF(I37="-","-",IF(UPPER(I37)="AB","+",VLOOKUP(I37,'විෂය තොරතුරු'!$P$24:$Q$28,2))))</f>
        <v/>
      </c>
      <c r="AU37" s="170" t="str">
        <f aca="false">IF(J37="","",IF(J37="-","-",IF(UPPER(J37)="AB","+",VLOOKUP(J37,'විෂය තොරතුරු'!$P$24:$Q$28,2))))</f>
        <v/>
      </c>
      <c r="AV37" s="171" t="str">
        <f aca="false">IF(K37="","",IF(K37="-","-",IF(UPPER(K37)="AB","+",VLOOKUP(K37,'විෂය තොරතුරු'!$P$24:$Q$28,2))))</f>
        <v/>
      </c>
      <c r="AW37" s="168" t="str">
        <f aca="false">IF(L37="","",IF(L37="-","-",IF(UPPER(L37)="AB","+",VLOOKUP(L37,'විෂය තොරතුරු'!$P$24:$Q$28,2))))</f>
        <v/>
      </c>
      <c r="AX37" s="168" t="str">
        <f aca="false">IF(M37="","",IF(M37="-","-",IF(UPPER(M37)="AB","+",VLOOKUP(M37,'විෂය තොරතුරු'!$P$24:$Q$28,2))))</f>
        <v/>
      </c>
      <c r="AY37" s="169" t="str">
        <f aca="false">IF(N37="","",IF(N37="-","-",IF(UPPER(N37)="AB","+",VLOOKUP(N37,'විෂය තොරතුරු'!$P$24:$Q$28,2))))</f>
        <v/>
      </c>
      <c r="AZ37" s="167" t="str">
        <f aca="false">IF(O37="","",IF(O37="-","-",IF(UPPER(O37)="AB","+",VLOOKUP(O37,'විෂය තොරතුරු'!$P$24:$Q$28,2))))</f>
        <v/>
      </c>
      <c r="BA37" s="168" t="str">
        <f aca="false">IF(P37="","",IF(P37="-","-",IF(UPPER(P37)="AB","+",VLOOKUP(P37,'විෂය තොරතුරු'!$P$24:$Q$28,2))))</f>
        <v/>
      </c>
      <c r="BB37" s="168" t="str">
        <f aca="false">IF(Q37="","",IF(Q37="-","-",IF(UPPER(Q37)="AB","+",VLOOKUP(Q37,'විෂය තොරතුරු'!$P$24:$Q$28,2))))</f>
        <v/>
      </c>
      <c r="BC37" s="168" t="str">
        <f aca="false">IF(R37="","",IF(R37="-","-",IF(UPPER(R37)="AB","+",VLOOKUP(R37,'විෂය තොරතුරු'!$P$24:$Q$28,2))))</f>
        <v/>
      </c>
      <c r="BD37" s="168" t="str">
        <f aca="false">IF(S37="","",IF(S37="-","-",IF(UPPER(S37)="AB","+",VLOOKUP(S37,'විෂය තොරතුරු'!$P$24:$Q$28,2))))</f>
        <v/>
      </c>
      <c r="BE37" s="168" t="str">
        <f aca="false">IF(T37="","",IF(T37="-","-",IF(UPPER(T37)="AB","+",VLOOKUP(T37,'විෂය තොරතුරු'!$P$24:$Q$28,2))))</f>
        <v/>
      </c>
      <c r="BF37" s="168" t="str">
        <f aca="false">IF(U37="","",IF(U37="-","-",IF(UPPER(U37)="AB","+",VLOOKUP(U37,'විෂය තොරතුරු'!$P$24:$Q$28,2))))</f>
        <v/>
      </c>
      <c r="BG37" s="170" t="str">
        <f aca="false">IF(V37="","",IF(V37="-","-",IF(UPPER(V37)="AB","+",VLOOKUP(V37,'විෂය තොරතුරු'!$P$24:$Q$28,2))))</f>
        <v/>
      </c>
      <c r="BH37" s="171" t="str">
        <f aca="false">IF(W37="","",IF(W37="-","-",IF(UPPER(W37)="AB","+",VLOOKUP(W37,'විෂය තොරතුරු'!$P$24:$Q$28,2))))</f>
        <v/>
      </c>
      <c r="BI37" s="168" t="str">
        <f aca="false">IF(X37="","",IF(X37="-","-",IF(UPPER(X37)="AB","+",VLOOKUP(X37,'විෂය තොරතුරු'!$P$24:$Q$28,2))))</f>
        <v/>
      </c>
      <c r="BJ37" s="168" t="str">
        <f aca="false">IF(Y37="","",IF(Y37="-","-",IF(UPPER(Y37)="AB","+",VLOOKUP(Y37,'විෂය තොරතුරු'!$P$24:$Q$28,2))))</f>
        <v/>
      </c>
      <c r="BK37" s="168" t="str">
        <f aca="false">IF(Z37="","",IF(Z37="-","-",IF(UPPER(Z37)="AB","+",VLOOKUP(Z37,'විෂය තොරතුරු'!$P$24:$Q$28,2))))</f>
        <v/>
      </c>
      <c r="BL37" s="168" t="str">
        <f aca="false">IF(AA37="","",IF(AA37="-","-",IF(UPPER(AA37)="AB","+",VLOOKUP(AA37,'විෂය තොරතුරු'!$P$24:$Q$28,2))))</f>
        <v/>
      </c>
      <c r="BM37" s="168" t="str">
        <f aca="false">IF(AB37="","",IF(AB37="-","-",IF(UPPER(AB37)="AB","+",VLOOKUP(AB37,'විෂය තොරතුරු'!$P$24:$Q$28,2))))</f>
        <v/>
      </c>
      <c r="BN37" s="168" t="str">
        <f aca="false">IF(AC37="","",IF(AC37="-","-",IF(UPPER(AC37)="AB","+",VLOOKUP(AC37,'විෂය තොරතුරු'!$P$24:$Q$28,2))))</f>
        <v/>
      </c>
      <c r="BO37" s="169" t="str">
        <f aca="false">IF(AD37="","",IF(AD37="-","-",IF(UPPER(AD37)="AB","+",VLOOKUP(AD37,'විෂය තොරතුරු'!$P$24:$Q$28,2))))</f>
        <v/>
      </c>
      <c r="BP37" s="171" t="str">
        <f aca="false">IF(AE37="","",IF(AE37="-","-",IF(UPPER(AE37)="AB","+",VLOOKUP(AE37,'විෂය තොරතුරු'!$P$24:$Q$28,2))))</f>
        <v/>
      </c>
      <c r="BQ37" s="168" t="str">
        <f aca="false">IF(AF37="","",IF(AF37="-","-",IF(UPPER(AF37)="AB","+",VLOOKUP(AF37,'විෂය තොරතුරු'!$P$24:$Q$28,2))))</f>
        <v/>
      </c>
      <c r="BR37" s="168" t="str">
        <f aca="false">IF(AG37="","",IF(AG37="-","-",IF(UPPER(AG37)="AB","+",VLOOKUP(AG37,'විෂය තොරතුරු'!$P$24:$Q$28,2))))</f>
        <v/>
      </c>
      <c r="BS37" s="168" t="str">
        <f aca="false">IF(AH37="","",IF(AH37="-","-",IF(UPPER(AH37)="AB","+",VLOOKUP(AH37,'විෂය තොරතුරු'!$P$24:$Q$28,2))))</f>
        <v/>
      </c>
      <c r="BT37" s="168" t="str">
        <f aca="false">IF(AI37="","",IF(AI37="-","-",IF(UPPER(AI37)="AB","+",VLOOKUP(AI37,'විෂය තොරතුරු'!$P$24:$Q$28,2))))</f>
        <v/>
      </c>
      <c r="BU37" s="168" t="str">
        <f aca="false">IF(AJ37="","",IF(AJ37="-","-",IF(UPPER(AJ37)="AB","+",VLOOKUP(AJ37,'විෂය තොරතුරු'!$P$24:$Q$28,2))))</f>
        <v/>
      </c>
      <c r="BV37" s="168" t="str">
        <f aca="false">IF(AK37="","",IF(AK37="-","-",IF(UPPER(AK37)="AB","+",VLOOKUP(AK37,'විෂය තොරතුරු'!$P$24:$Q$28,2))))</f>
        <v/>
      </c>
      <c r="BW37" s="169" t="str">
        <f aca="false">IF(AL37="","",IF(AL37="-","-",IF(UPPER(AL37)="AB","+",VLOOKUP(AL37,'විෂය තොරතුරු'!$P$24:$Q$28,2))))</f>
        <v/>
      </c>
      <c r="BX37" s="171" t="str">
        <f aca="false">IF($B37="","",COUNTIF($AP37:$BW37,"A"))</f>
        <v/>
      </c>
      <c r="BY37" s="168" t="str">
        <f aca="false">IF($B37="","",COUNTIF($AP37:$BW37,"B"))</f>
        <v/>
      </c>
      <c r="BZ37" s="168" t="str">
        <f aca="false">IF($B37="","",COUNTIF($AP37:$BW37,"C"))</f>
        <v/>
      </c>
      <c r="CA37" s="168" t="str">
        <f aca="false">IF($B37="","",COUNTIF($AP37:$BW37,"S"))</f>
        <v/>
      </c>
      <c r="CB37" s="169" t="str">
        <f aca="false">IF($B37="","",COUNTIF($AP37:$BW37,"W"))</f>
        <v/>
      </c>
      <c r="CC37" s="171" t="str">
        <f aca="false">IF(B37="","",SUM(BX37:CA37))</f>
        <v/>
      </c>
      <c r="CD37" s="169" t="str">
        <f aca="false">IF(B37="","",SUM(BX37:BZ37))</f>
        <v/>
      </c>
      <c r="CE37" s="172" t="str">
        <f aca="false">IF(B37="","",IF(AND(CC37&gt;=6,CD37&gt;=3,OR(E37&gt;=35,F37&gt;=35),L37&gt;=35),"6/3 සමත්",IF(AND(CC37&gt;=5,CD37&gt;=3,OR(E37&gt;=35,F37&gt;=35,L37&gt;=35)),"5/3 සමත්",IF(AND(CC37&gt;=4,CD37&gt;=1,OR(E37&gt;=20,F37&gt;=20,L37&gt;=20)),"සමත් කළ හැකි",IF(CB37=9,"W9","අසමත් ?")))))</f>
        <v/>
      </c>
      <c r="FK37" s="173" t="n">
        <v>23</v>
      </c>
      <c r="FL37" s="161" t="s">
        <v>67</v>
      </c>
      <c r="FM37" s="161"/>
      <c r="FN37" s="161" t="str">
        <f aca="false">IF(FM37="","-",(FM37/$M$95)*100)</f>
        <v>-</v>
      </c>
      <c r="FO37" s="165" t="n">
        <v>35</v>
      </c>
      <c r="FP37" s="165"/>
      <c r="FQ37" s="165" t="n">
        <v>44</v>
      </c>
      <c r="FR37" s="165" t="s">
        <v>18</v>
      </c>
      <c r="FS37" s="165"/>
      <c r="FT37" s="165"/>
      <c r="FU37" s="165" t="n">
        <v>1</v>
      </c>
      <c r="FV37" s="165" t="n">
        <v>56</v>
      </c>
      <c r="FW37" s="165" t="s">
        <v>18</v>
      </c>
      <c r="FX37" s="165" t="n">
        <v>64</v>
      </c>
      <c r="FY37" s="165" t="s">
        <v>18</v>
      </c>
      <c r="FZ37" s="165" t="s">
        <v>18</v>
      </c>
      <c r="GA37" s="165" t="n">
        <v>8</v>
      </c>
      <c r="GB37" s="165"/>
      <c r="GC37" s="165"/>
      <c r="GD37" s="165"/>
      <c r="GE37" s="165"/>
      <c r="GF37" s="165"/>
      <c r="GG37" s="165" t="s">
        <v>18</v>
      </c>
      <c r="GH37" s="165" t="n">
        <v>42</v>
      </c>
      <c r="GI37" s="165" t="s">
        <v>18</v>
      </c>
      <c r="GJ37" s="165"/>
      <c r="GK37" s="165"/>
      <c r="GL37" s="165" t="s">
        <v>18</v>
      </c>
      <c r="GM37" s="165"/>
      <c r="GN37" s="165"/>
      <c r="GO37" s="165" t="s">
        <v>18</v>
      </c>
      <c r="GP37" s="165" t="s">
        <v>18</v>
      </c>
      <c r="GQ37" s="165"/>
      <c r="GR37" s="165" t="s">
        <v>18</v>
      </c>
      <c r="GS37" s="165"/>
      <c r="GT37" s="165"/>
      <c r="GU37" s="165"/>
      <c r="GV37" s="174"/>
      <c r="GW37" s="167" t="n">
        <f aca="false">IF(FL37="","",SUM(FO37:GV37))</f>
        <v>250</v>
      </c>
      <c r="GX37" s="168" t="n">
        <f aca="false">IF(FL37="","",GW37/9)</f>
        <v>27.7777777777778</v>
      </c>
      <c r="GY37" s="169" t="n">
        <f aca="false">IF(FL37="","",IF(GW37=0,"-",RANK(GW37,$GW$15:$GW$64,0)))</f>
        <v>18</v>
      </c>
      <c r="GZ37" s="167" t="str">
        <f aca="false">IF(FO37="","",IF(FO37="-","-",IF(UPPER(FO37)="AB","+",VLOOKUP(FO37,'විෂය තොරතුරු'!$P$24:$Q$28,2))))</f>
        <v>S</v>
      </c>
      <c r="HA37" s="168" t="str">
        <f aca="false">IF(FP37="","",IF(FP37="-","-",IF(UPPER(FP37)="AB","+",VLOOKUP(FP37,'විෂය තොරතුරු'!$P$24:$Q$28,2))))</f>
        <v/>
      </c>
      <c r="HB37" s="168" t="str">
        <f aca="false">IF(FQ37="","",IF(FQ37="-","-",IF(UPPER(FQ37)="AB","+",VLOOKUP(FQ37,'විෂය තොරතුරු'!$P$24:$Q$28,2))))</f>
        <v>S</v>
      </c>
      <c r="HC37" s="168" t="str">
        <f aca="false">IF(FR37="","",IF(FR37="-","-",IF(UPPER(FR37)="AB","+",VLOOKUP(FR37,'විෂය තොරතුරු'!$P$24:$Q$28,2))))</f>
        <v>-</v>
      </c>
      <c r="HD37" s="168" t="str">
        <f aca="false">IF(FS37="","",IF(FS37="-","-",IF(UPPER(FS37)="AB","+",VLOOKUP(FS37,'විෂය තොරතුරු'!$P$24:$Q$28,2))))</f>
        <v/>
      </c>
      <c r="HE37" s="170" t="str">
        <f aca="false">IF(FT37="","",IF(FT37="-","-",IF(UPPER(FT37)="AB","+",VLOOKUP(FT37,'විෂය තොරතුරු'!$P$24:$Q$28,2))))</f>
        <v/>
      </c>
      <c r="HF37" s="171" t="str">
        <f aca="false">IF(FU37="","",IF(FU37="-","-",IF(UPPER(FU37)="AB","+",VLOOKUP(FU37,'විෂය තොරතුරු'!$P$24:$Q$28,2))))</f>
        <v>W</v>
      </c>
      <c r="HG37" s="168" t="str">
        <f aca="false">IF(FV37="","",IF(FV37="-","-",IF(UPPER(FV37)="AB","+",VLOOKUP(FV37,'විෂය තොරතුරු'!$P$24:$Q$28,2))))</f>
        <v>C</v>
      </c>
      <c r="HH37" s="168" t="str">
        <f aca="false">IF(FW37="","",IF(FW37="-","-",IF(UPPER(FW37)="AB","+",VLOOKUP(FW37,'විෂය තොරතුරු'!$P$24:$Q$28,2))))</f>
        <v>-</v>
      </c>
      <c r="HI37" s="169" t="str">
        <f aca="false">IF(FX37="","",IF(FX37="-","-",IF(UPPER(FX37)="AB","+",VLOOKUP(FX37,'විෂය තොරතුරු'!$P$24:$Q$28,2))))</f>
        <v>C</v>
      </c>
      <c r="HJ37" s="167" t="str">
        <f aca="false">IF(FY37="","",IF(FY37="-","-",IF(UPPER(FY37)="AB","+",VLOOKUP(FY37,'විෂය තොරතුරු'!$P$24:$Q$28,2))))</f>
        <v>-</v>
      </c>
      <c r="HK37" s="168" t="str">
        <f aca="false">IF(FZ37="","",IF(FZ37="-","-",IF(UPPER(FZ37)="AB","+",VLOOKUP(FZ37,'විෂය තොරතුරු'!$P$24:$Q$28,2))))</f>
        <v>-</v>
      </c>
      <c r="HL37" s="168" t="str">
        <f aca="false">IF(GA37="","",IF(GA37="-","-",IF(UPPER(GA37)="AB","+",VLOOKUP(GA37,'විෂය තොරතුරු'!$P$24:$Q$28,2))))</f>
        <v>W</v>
      </c>
      <c r="HM37" s="168" t="str">
        <f aca="false">IF(GB37="","",IF(GB37="-","-",IF(UPPER(GB37)="AB","+",VLOOKUP(GB37,'විෂය තොරතුරු'!$P$24:$Q$28,2))))</f>
        <v/>
      </c>
      <c r="HN37" s="168" t="str">
        <f aca="false">IF(GC37="","",IF(GC37="-","-",IF(UPPER(GC37)="AB","+",VLOOKUP(GC37,'විෂය තොරතුරු'!$P$24:$Q$28,2))))</f>
        <v/>
      </c>
      <c r="HO37" s="168" t="str">
        <f aca="false">IF(GD37="","",IF(GD37="-","-",IF(UPPER(GD37)="AB","+",VLOOKUP(GD37,'විෂය තොරතුරු'!$P$24:$Q$28,2))))</f>
        <v/>
      </c>
      <c r="HP37" s="168" t="str">
        <f aca="false">IF(GE37="","",IF(GE37="-","-",IF(UPPER(GE37)="AB","+",VLOOKUP(GE37,'විෂය තොරතුරු'!$P$24:$Q$28,2))))</f>
        <v/>
      </c>
      <c r="HQ37" s="170" t="str">
        <f aca="false">IF(GF37="","",IF(GF37="-","-",IF(UPPER(GF37)="AB","+",VLOOKUP(GF37,'විෂය තොරතුරු'!$P$24:$Q$28,2))))</f>
        <v/>
      </c>
      <c r="HR37" s="171" t="str">
        <f aca="false">IF(GG37="","",IF(GG37="-","-",IF(UPPER(GG37)="AB","+",VLOOKUP(GG37,'විෂය තොරතුරු'!$P$24:$Q$28,2))))</f>
        <v>-</v>
      </c>
      <c r="HS37" s="168" t="str">
        <f aca="false">IF(GH37="","",IF(GH37="-","-",IF(UPPER(GH37)="AB","+",VLOOKUP(GH37,'විෂය තොරතුරු'!$P$24:$Q$28,2))))</f>
        <v>S</v>
      </c>
      <c r="HT37" s="168" t="str">
        <f aca="false">IF(GI37="","",IF(GI37="-","-",IF(UPPER(GI37)="AB","+",VLOOKUP(GI37,'විෂය තොරතුරු'!$P$24:$Q$28,2))))</f>
        <v>-</v>
      </c>
      <c r="HU37" s="168" t="str">
        <f aca="false">IF(GJ37="","",IF(GJ37="-","-",IF(UPPER(GJ37)="AB","+",VLOOKUP(GJ37,'විෂය තොරතුරු'!$P$24:$Q$28,2))))</f>
        <v/>
      </c>
      <c r="HV37" s="168" t="str">
        <f aca="false">IF(GK37="","",IF(GK37="-","-",IF(UPPER(GK37)="AB","+",VLOOKUP(GK37,'විෂය තොරතුරු'!$P$24:$Q$28,2))))</f>
        <v/>
      </c>
      <c r="HW37" s="168" t="str">
        <f aca="false">IF(GL37="","",IF(GL37="-","-",IF(UPPER(GL37)="AB","+",VLOOKUP(GL37,'විෂය තොරතුරු'!$P$24:$Q$28,2))))</f>
        <v>-</v>
      </c>
      <c r="HX37" s="168" t="str">
        <f aca="false">IF(GM37="","",IF(GM37="-","-",IF(UPPER(GM37)="AB","+",VLOOKUP(GM37,'විෂය තොරතුරු'!$P$24:$Q$28,2))))</f>
        <v/>
      </c>
      <c r="HY37" s="169" t="str">
        <f aca="false">IF(GN37="","",IF(GN37="-","-",IF(UPPER(GN37)="AB","+",VLOOKUP(GN37,'විෂය තොරතුරු'!$P$24:$Q$28,2))))</f>
        <v/>
      </c>
      <c r="HZ37" s="171" t="str">
        <f aca="false">IF(GO37="","",IF(GO37="-","-",IF(UPPER(GO37)="AB","+",VLOOKUP(GO37,'විෂය තොරතුරු'!$P$24:$Q$28,2))))</f>
        <v>-</v>
      </c>
      <c r="IA37" s="168" t="str">
        <f aca="false">IF(GP37="","",IF(GP37="-","-",IF(UPPER(GP37)="AB","+",VLOOKUP(GP37,'විෂය තොරතුරු'!$P$24:$Q$28,2))))</f>
        <v>-</v>
      </c>
      <c r="IB37" s="168" t="str">
        <f aca="false">IF(GQ37="","",IF(GQ37="-","-",IF(UPPER(GQ37)="AB","+",VLOOKUP(GQ37,'විෂය තොරතුරු'!$P$24:$Q$28,2))))</f>
        <v/>
      </c>
      <c r="IC37" s="168" t="str">
        <f aca="false">IF(GR37="","",IF(GR37="-","-",IF(UPPER(GR37)="AB","+",VLOOKUP(GR37,'විෂය තොරතුරු'!$P$24:$Q$28,2))))</f>
        <v>-</v>
      </c>
      <c r="ID37" s="168" t="str">
        <f aca="false">IF(GS37="","",IF(GS37="-","-",IF(UPPER(GS37)="AB","+",VLOOKUP(GS37,'විෂය තොරතුරු'!$P$24:$Q$28,2))))</f>
        <v/>
      </c>
      <c r="IE37" s="168" t="str">
        <f aca="false">IF(GT37="","",IF(GT37="-","-",IF(UPPER(GT37)="AB","+",VLOOKUP(GT37,'විෂය තොරතුරු'!$P$24:$Q$28,2))))</f>
        <v/>
      </c>
      <c r="IF37" s="168" t="str">
        <f aca="false">IF(GU37="","",IF(GU37="-","-",IF(UPPER(GU37)="AB","+",VLOOKUP(GU37,'විෂය තොරතුරු'!$P$24:$Q$28,2))))</f>
        <v/>
      </c>
      <c r="IG37" s="169" t="str">
        <f aca="false">IF(GV37="","",IF(GV37="-","-",IF(UPPER(GV37)="AB","+",VLOOKUP(GV37,'විෂය තොරතුරු'!$P$24:$Q$28,2))))</f>
        <v/>
      </c>
      <c r="IH37" s="171" t="n">
        <f aca="false">IF($FL37="","",COUNTIF($GZ37:$IG37,"A"))</f>
        <v>0</v>
      </c>
      <c r="II37" s="171" t="n">
        <f aca="false">IF($FL37="","",COUNTIF($GZ37:$IG37,"B"))</f>
        <v>0</v>
      </c>
      <c r="IJ37" s="171" t="n">
        <f aca="false">IF($FL37="","",COUNTIF($GZ37:$IG37,"C"))</f>
        <v>2</v>
      </c>
      <c r="IK37" s="171" t="n">
        <f aca="false">IF($FL37="","",COUNTIF($GZ37:$IG37,"S"))</f>
        <v>3</v>
      </c>
      <c r="IL37" s="171" t="n">
        <f aca="false">IF($FL37="","",COUNTIF($GZ37:$IG37,"W"))</f>
        <v>2</v>
      </c>
      <c r="IM37" s="171" t="n">
        <f aca="false">IF(FL37="","",SUM(IH37:IK37))</f>
        <v>5</v>
      </c>
      <c r="IN37" s="169" t="n">
        <f aca="false">IF(FL37="","",SUM(IH37:IJ37))</f>
        <v>2</v>
      </c>
      <c r="IO37" s="172" t="str">
        <f aca="false">IF(FL37="","",IF(AND(IM37&gt;=6,IN37&gt;=3,OR(FO37&gt;=35,FP37&gt;=35),FV37&gt;=35),"6/3 සමත්",IF(AND(IM37&gt;=5,IN37&gt;=3,OR(FO37&gt;=35,FP37&gt;=35,FV37&gt;=35)),"5/3 සමත්",IF(AND(IM37&gt;=4,IN37&gt;=1,OR(FO37&gt;=20,FP37&gt;=20,FV37&gt;=20)),"සමත් කළ හැකි",IF(IL37=9,"W9","අසමත් ?")))))</f>
        <v>සමත් කළ හැකි</v>
      </c>
    </row>
    <row r="38" customFormat="false" ht="13.8" hidden="false" customHeight="false" outlineLevel="0" collapsed="false">
      <c r="A38" s="160" t="n">
        <v>24</v>
      </c>
      <c r="B38" s="161"/>
      <c r="C38" s="161"/>
      <c r="D38" s="162"/>
      <c r="E38" s="183"/>
      <c r="F38" s="181"/>
      <c r="G38" s="183"/>
      <c r="H38" s="180"/>
      <c r="I38" s="180"/>
      <c r="J38" s="181"/>
      <c r="K38" s="183"/>
      <c r="L38" s="180"/>
      <c r="M38" s="180"/>
      <c r="N38" s="181"/>
      <c r="O38" s="183"/>
      <c r="P38" s="180"/>
      <c r="Q38" s="180"/>
      <c r="R38" s="180"/>
      <c r="S38" s="180"/>
      <c r="T38" s="180"/>
      <c r="U38" s="180"/>
      <c r="V38" s="181"/>
      <c r="W38" s="183"/>
      <c r="X38" s="180"/>
      <c r="Y38" s="180"/>
      <c r="Z38" s="180"/>
      <c r="AA38" s="180"/>
      <c r="AB38" s="180"/>
      <c r="AC38" s="180"/>
      <c r="AD38" s="181"/>
      <c r="AE38" s="183"/>
      <c r="AF38" s="180"/>
      <c r="AG38" s="180"/>
      <c r="AH38" s="180"/>
      <c r="AI38" s="180"/>
      <c r="AJ38" s="180"/>
      <c r="AK38" s="180"/>
      <c r="AL38" s="166"/>
      <c r="AM38" s="167" t="str">
        <f aca="false">IF(B38="","",SUM(E38:AL38))</f>
        <v/>
      </c>
      <c r="AN38" s="168" t="str">
        <f aca="false">IF(B38="","",AM38/9)</f>
        <v/>
      </c>
      <c r="AO38" s="169" t="str">
        <f aca="false">IF(B38="","",IF(AM38=0,"-",RANK(AM38,$AM$15:$AM$64,0)))</f>
        <v/>
      </c>
      <c r="AP38" s="167" t="str">
        <f aca="false">IF(E38="","",IF(E38="-","-",IF(UPPER(E38)="AB","+",VLOOKUP(E38,'විෂය තොරතුරු'!$P$24:$Q$28,2))))</f>
        <v/>
      </c>
      <c r="AQ38" s="168" t="str">
        <f aca="false">IF(F38="","",IF(F38="-","-",IF(UPPER(F38)="AB","+",VLOOKUP(F38,'විෂය තොරතුරු'!$P$24:$Q$28,2))))</f>
        <v/>
      </c>
      <c r="AR38" s="168" t="str">
        <f aca="false">IF(G38="","",IF(G38="-","-",IF(UPPER(G38)="AB","+",VLOOKUP(G38,'විෂය තොරතුරු'!$P$24:$Q$28,2))))</f>
        <v/>
      </c>
      <c r="AS38" s="168" t="str">
        <f aca="false">IF(H38="","",IF(H38="-","-",IF(UPPER(H38)="AB","+",VLOOKUP(H38,'විෂය තොරතුරු'!$P$24:$Q$28,2))))</f>
        <v/>
      </c>
      <c r="AT38" s="168" t="str">
        <f aca="false">IF(I38="","",IF(I38="-","-",IF(UPPER(I38)="AB","+",VLOOKUP(I38,'විෂය තොරතුරු'!$P$24:$Q$28,2))))</f>
        <v/>
      </c>
      <c r="AU38" s="170" t="str">
        <f aca="false">IF(J38="","",IF(J38="-","-",IF(UPPER(J38)="AB","+",VLOOKUP(J38,'විෂය තොරතුරු'!$P$24:$Q$28,2))))</f>
        <v/>
      </c>
      <c r="AV38" s="171" t="str">
        <f aca="false">IF(K38="","",IF(K38="-","-",IF(UPPER(K38)="AB","+",VLOOKUP(K38,'විෂය තොරතුරු'!$P$24:$Q$28,2))))</f>
        <v/>
      </c>
      <c r="AW38" s="168" t="str">
        <f aca="false">IF(L38="","",IF(L38="-","-",IF(UPPER(L38)="AB","+",VLOOKUP(L38,'විෂය තොරතුරු'!$P$24:$Q$28,2))))</f>
        <v/>
      </c>
      <c r="AX38" s="168" t="str">
        <f aca="false">IF(M38="","",IF(M38="-","-",IF(UPPER(M38)="AB","+",VLOOKUP(M38,'විෂය තොරතුරු'!$P$24:$Q$28,2))))</f>
        <v/>
      </c>
      <c r="AY38" s="169" t="str">
        <f aca="false">IF(N38="","",IF(N38="-","-",IF(UPPER(N38)="AB","+",VLOOKUP(N38,'විෂය තොරතුරු'!$P$24:$Q$28,2))))</f>
        <v/>
      </c>
      <c r="AZ38" s="167" t="str">
        <f aca="false">IF(O38="","",IF(O38="-","-",IF(UPPER(O38)="AB","+",VLOOKUP(O38,'විෂය තොරතුරු'!$P$24:$Q$28,2))))</f>
        <v/>
      </c>
      <c r="BA38" s="168" t="str">
        <f aca="false">IF(P38="","",IF(P38="-","-",IF(UPPER(P38)="AB","+",VLOOKUP(P38,'විෂය තොරතුරු'!$P$24:$Q$28,2))))</f>
        <v/>
      </c>
      <c r="BB38" s="168" t="str">
        <f aca="false">IF(Q38="","",IF(Q38="-","-",IF(UPPER(Q38)="AB","+",VLOOKUP(Q38,'විෂය තොරතුරු'!$P$24:$Q$28,2))))</f>
        <v/>
      </c>
      <c r="BC38" s="168" t="str">
        <f aca="false">IF(R38="","",IF(R38="-","-",IF(UPPER(R38)="AB","+",VLOOKUP(R38,'විෂය තොරතුරු'!$P$24:$Q$28,2))))</f>
        <v/>
      </c>
      <c r="BD38" s="168" t="str">
        <f aca="false">IF(S38="","",IF(S38="-","-",IF(UPPER(S38)="AB","+",VLOOKUP(S38,'විෂය තොරතුරු'!$P$24:$Q$28,2))))</f>
        <v/>
      </c>
      <c r="BE38" s="168" t="str">
        <f aca="false">IF(T38="","",IF(T38="-","-",IF(UPPER(T38)="AB","+",VLOOKUP(T38,'විෂය තොරතුරු'!$P$24:$Q$28,2))))</f>
        <v/>
      </c>
      <c r="BF38" s="168" t="str">
        <f aca="false">IF(U38="","",IF(U38="-","-",IF(UPPER(U38)="AB","+",VLOOKUP(U38,'විෂය තොරතුරු'!$P$24:$Q$28,2))))</f>
        <v/>
      </c>
      <c r="BG38" s="170" t="str">
        <f aca="false">IF(V38="","",IF(V38="-","-",IF(UPPER(V38)="AB","+",VLOOKUP(V38,'විෂය තොරතුරු'!$P$24:$Q$28,2))))</f>
        <v/>
      </c>
      <c r="BH38" s="171" t="str">
        <f aca="false">IF(W38="","",IF(W38="-","-",IF(UPPER(W38)="AB","+",VLOOKUP(W38,'විෂය තොරතුරු'!$P$24:$Q$28,2))))</f>
        <v/>
      </c>
      <c r="BI38" s="168" t="str">
        <f aca="false">IF(X38="","",IF(X38="-","-",IF(UPPER(X38)="AB","+",VLOOKUP(X38,'විෂය තොරතුරු'!$P$24:$Q$28,2))))</f>
        <v/>
      </c>
      <c r="BJ38" s="168" t="str">
        <f aca="false">IF(Y38="","",IF(Y38="-","-",IF(UPPER(Y38)="AB","+",VLOOKUP(Y38,'විෂය තොරතුරු'!$P$24:$Q$28,2))))</f>
        <v/>
      </c>
      <c r="BK38" s="168" t="str">
        <f aca="false">IF(Z38="","",IF(Z38="-","-",IF(UPPER(Z38)="AB","+",VLOOKUP(Z38,'විෂය තොරතුරු'!$P$24:$Q$28,2))))</f>
        <v/>
      </c>
      <c r="BL38" s="168" t="str">
        <f aca="false">IF(AA38="","",IF(AA38="-","-",IF(UPPER(AA38)="AB","+",VLOOKUP(AA38,'විෂය තොරතුරු'!$P$24:$Q$28,2))))</f>
        <v/>
      </c>
      <c r="BM38" s="168" t="str">
        <f aca="false">IF(AB38="","",IF(AB38="-","-",IF(UPPER(AB38)="AB","+",VLOOKUP(AB38,'විෂය තොරතුරු'!$P$24:$Q$28,2))))</f>
        <v/>
      </c>
      <c r="BN38" s="168" t="str">
        <f aca="false">IF(AC38="","",IF(AC38="-","-",IF(UPPER(AC38)="AB","+",VLOOKUP(AC38,'විෂය තොරතුරු'!$P$24:$Q$28,2))))</f>
        <v/>
      </c>
      <c r="BO38" s="169" t="str">
        <f aca="false">IF(AD38="","",IF(AD38="-","-",IF(UPPER(AD38)="AB","+",VLOOKUP(AD38,'විෂය තොරතුරු'!$P$24:$Q$28,2))))</f>
        <v/>
      </c>
      <c r="BP38" s="171" t="str">
        <f aca="false">IF(AE38="","",IF(AE38="-","-",IF(UPPER(AE38)="AB","+",VLOOKUP(AE38,'විෂය තොරතුරු'!$P$24:$Q$28,2))))</f>
        <v/>
      </c>
      <c r="BQ38" s="168" t="str">
        <f aca="false">IF(AF38="","",IF(AF38="-","-",IF(UPPER(AF38)="AB","+",VLOOKUP(AF38,'විෂය තොරතුරු'!$P$24:$Q$28,2))))</f>
        <v/>
      </c>
      <c r="BR38" s="168" t="str">
        <f aca="false">IF(AG38="","",IF(AG38="-","-",IF(UPPER(AG38)="AB","+",VLOOKUP(AG38,'විෂය තොරතුරු'!$P$24:$Q$28,2))))</f>
        <v/>
      </c>
      <c r="BS38" s="168" t="str">
        <f aca="false">IF(AH38="","",IF(AH38="-","-",IF(UPPER(AH38)="AB","+",VLOOKUP(AH38,'විෂය තොරතුරු'!$P$24:$Q$28,2))))</f>
        <v/>
      </c>
      <c r="BT38" s="168" t="str">
        <f aca="false">IF(AI38="","",IF(AI38="-","-",IF(UPPER(AI38)="AB","+",VLOOKUP(AI38,'විෂය තොරතුරු'!$P$24:$Q$28,2))))</f>
        <v/>
      </c>
      <c r="BU38" s="168" t="str">
        <f aca="false">IF(AJ38="","",IF(AJ38="-","-",IF(UPPER(AJ38)="AB","+",VLOOKUP(AJ38,'විෂය තොරතුරු'!$P$24:$Q$28,2))))</f>
        <v/>
      </c>
      <c r="BV38" s="168" t="str">
        <f aca="false">IF(AK38="","",IF(AK38="-","-",IF(UPPER(AK38)="AB","+",VLOOKUP(AK38,'විෂය තොරතුරු'!$P$24:$Q$28,2))))</f>
        <v/>
      </c>
      <c r="BW38" s="169" t="str">
        <f aca="false">IF(AL38="","",IF(AL38="-","-",IF(UPPER(AL38)="AB","+",VLOOKUP(AL38,'විෂය තොරතුරු'!$P$24:$Q$28,2))))</f>
        <v/>
      </c>
      <c r="BX38" s="171" t="str">
        <f aca="false">IF($B38="","",COUNTIF($AP38:$BW38,"A"))</f>
        <v/>
      </c>
      <c r="BY38" s="168" t="str">
        <f aca="false">IF($B38="","",COUNTIF($AP38:$BW38,"B"))</f>
        <v/>
      </c>
      <c r="BZ38" s="168" t="str">
        <f aca="false">IF($B38="","",COUNTIF($AP38:$BW38,"C"))</f>
        <v/>
      </c>
      <c r="CA38" s="168" t="str">
        <f aca="false">IF($B38="","",COUNTIF($AP38:$BW38,"S"))</f>
        <v/>
      </c>
      <c r="CB38" s="169" t="str">
        <f aca="false">IF($B38="","",COUNTIF($AP38:$BW38,"W"))</f>
        <v/>
      </c>
      <c r="CC38" s="171" t="str">
        <f aca="false">IF(B38="","",SUM(BX38:CA38))</f>
        <v/>
      </c>
      <c r="CD38" s="169" t="str">
        <f aca="false">IF(B38="","",SUM(BX38:BZ38))</f>
        <v/>
      </c>
      <c r="CE38" s="172" t="str">
        <f aca="false">IF(B38="","",IF(AND(CC38&gt;=6,CD38&gt;=3,OR(E38&gt;=35,F38&gt;=35),L38&gt;=35),"6/3 සමත්",IF(AND(CC38&gt;=5,CD38&gt;=3,OR(E38&gt;=35,F38&gt;=35,L38&gt;=35)),"5/3 සමත්",IF(AND(CC38&gt;=4,CD38&gt;=1,OR(E38&gt;=20,F38&gt;=20,L38&gt;=20)),"සමත් කළ හැකි",IF(CB38=9,"W9","අසමත් ?")))))</f>
        <v/>
      </c>
      <c r="FK38" s="173" t="n">
        <v>24</v>
      </c>
      <c r="FL38" s="161" t="s">
        <v>68</v>
      </c>
      <c r="FM38" s="161"/>
      <c r="FN38" s="161" t="str">
        <f aca="false">IF(FM38="","-",(FM38/$M$95)*100)</f>
        <v>-</v>
      </c>
      <c r="FO38" s="165" t="n">
        <v>56</v>
      </c>
      <c r="FP38" s="165"/>
      <c r="FQ38" s="165" t="s">
        <v>18</v>
      </c>
      <c r="FR38" s="165" t="n">
        <v>65</v>
      </c>
      <c r="FS38" s="165"/>
      <c r="FT38" s="165"/>
      <c r="FU38" s="165" t="n">
        <v>33</v>
      </c>
      <c r="FV38" s="165" t="n">
        <v>36</v>
      </c>
      <c r="FW38" s="165" t="n">
        <v>37</v>
      </c>
      <c r="FX38" s="165" t="n">
        <v>31</v>
      </c>
      <c r="FY38" s="165" t="n">
        <v>63</v>
      </c>
      <c r="FZ38" s="165" t="s">
        <v>18</v>
      </c>
      <c r="GA38" s="165" t="s">
        <v>18</v>
      </c>
      <c r="GB38" s="165"/>
      <c r="GC38" s="165"/>
      <c r="GD38" s="165"/>
      <c r="GE38" s="165"/>
      <c r="GF38" s="165"/>
      <c r="GG38" s="165" t="n">
        <v>49</v>
      </c>
      <c r="GH38" s="165" t="s">
        <v>18</v>
      </c>
      <c r="GI38" s="165" t="s">
        <v>18</v>
      </c>
      <c r="GJ38" s="165"/>
      <c r="GK38" s="165"/>
      <c r="GL38" s="165" t="s">
        <v>18</v>
      </c>
      <c r="GM38" s="165"/>
      <c r="GN38" s="165"/>
      <c r="GO38" s="165" t="s">
        <v>18</v>
      </c>
      <c r="GP38" s="165" t="s">
        <v>18</v>
      </c>
      <c r="GQ38" s="165"/>
      <c r="GR38" s="165" t="n">
        <v>64</v>
      </c>
      <c r="GS38" s="165"/>
      <c r="GT38" s="165"/>
      <c r="GU38" s="165"/>
      <c r="GV38" s="174"/>
      <c r="GW38" s="167" t="n">
        <f aca="false">IF(FL38="","",SUM(FO38:GV38))</f>
        <v>434</v>
      </c>
      <c r="GX38" s="168" t="n">
        <f aca="false">IF(FL38="","",GW38/9)</f>
        <v>48.2222222222222</v>
      </c>
      <c r="GY38" s="169" t="n">
        <f aca="false">IF(FL38="","",IF(GW38=0,"-",RANK(GW38,$GW$15:$GW$64,0)))</f>
        <v>5</v>
      </c>
      <c r="GZ38" s="167" t="str">
        <f aca="false">IF(FO38="","",IF(FO38="-","-",IF(UPPER(FO38)="AB","+",VLOOKUP(FO38,'විෂය තොරතුරු'!$P$24:$Q$28,2))))</f>
        <v>C</v>
      </c>
      <c r="HA38" s="168" t="str">
        <f aca="false">IF(FP38="","",IF(FP38="-","-",IF(UPPER(FP38)="AB","+",VLOOKUP(FP38,'විෂය තොරතුරු'!$P$24:$Q$28,2))))</f>
        <v/>
      </c>
      <c r="HB38" s="168" t="str">
        <f aca="false">IF(FQ38="","",IF(FQ38="-","-",IF(UPPER(FQ38)="AB","+",VLOOKUP(FQ38,'විෂය තොරතුරු'!$P$24:$Q$28,2))))</f>
        <v>-</v>
      </c>
      <c r="HC38" s="168" t="str">
        <f aca="false">IF(FR38="","",IF(FR38="-","-",IF(UPPER(FR38)="AB","+",VLOOKUP(FR38,'විෂය තොරතුරු'!$P$24:$Q$28,2))))</f>
        <v>B</v>
      </c>
      <c r="HD38" s="168" t="str">
        <f aca="false">IF(FS38="","",IF(FS38="-","-",IF(UPPER(FS38)="AB","+",VLOOKUP(FS38,'විෂය තොරතුරු'!$P$24:$Q$28,2))))</f>
        <v/>
      </c>
      <c r="HE38" s="170" t="str">
        <f aca="false">IF(FT38="","",IF(FT38="-","-",IF(UPPER(FT38)="AB","+",VLOOKUP(FT38,'විෂය තොරතුරු'!$P$24:$Q$28,2))))</f>
        <v/>
      </c>
      <c r="HF38" s="171" t="str">
        <f aca="false">IF(FU38="","",IF(FU38="-","-",IF(UPPER(FU38)="AB","+",VLOOKUP(FU38,'විෂය තොරතුරු'!$P$24:$Q$28,2))))</f>
        <v>W</v>
      </c>
      <c r="HG38" s="168" t="str">
        <f aca="false">IF(FV38="","",IF(FV38="-","-",IF(UPPER(FV38)="AB","+",VLOOKUP(FV38,'විෂය තොරතුරු'!$P$24:$Q$28,2))))</f>
        <v>S</v>
      </c>
      <c r="HH38" s="168" t="str">
        <f aca="false">IF(FW38="","",IF(FW38="-","-",IF(UPPER(FW38)="AB","+",VLOOKUP(FW38,'විෂය තොරතුරු'!$P$24:$Q$28,2))))</f>
        <v>S</v>
      </c>
      <c r="HI38" s="169" t="str">
        <f aca="false">IF(FX38="","",IF(FX38="-","-",IF(UPPER(FX38)="AB","+",VLOOKUP(FX38,'විෂය තොරතුරු'!$P$24:$Q$28,2))))</f>
        <v>W</v>
      </c>
      <c r="HJ38" s="167" t="str">
        <f aca="false">IF(FY38="","",IF(FY38="-","-",IF(UPPER(FY38)="AB","+",VLOOKUP(FY38,'විෂය තොරතුරු'!$P$24:$Q$28,2))))</f>
        <v>C</v>
      </c>
      <c r="HK38" s="168" t="str">
        <f aca="false">IF(FZ38="","",IF(FZ38="-","-",IF(UPPER(FZ38)="AB","+",VLOOKUP(FZ38,'විෂය තොරතුරු'!$P$24:$Q$28,2))))</f>
        <v>-</v>
      </c>
      <c r="HL38" s="168" t="str">
        <f aca="false">IF(GA38="","",IF(GA38="-","-",IF(UPPER(GA38)="AB","+",VLOOKUP(GA38,'විෂය තොරතුරු'!$P$24:$Q$28,2))))</f>
        <v>-</v>
      </c>
      <c r="HM38" s="168" t="str">
        <f aca="false">IF(GB38="","",IF(GB38="-","-",IF(UPPER(GB38)="AB","+",VLOOKUP(GB38,'විෂය තොරතුරු'!$P$24:$Q$28,2))))</f>
        <v/>
      </c>
      <c r="HN38" s="168" t="str">
        <f aca="false">IF(GC38="","",IF(GC38="-","-",IF(UPPER(GC38)="AB","+",VLOOKUP(GC38,'විෂය තොරතුරු'!$P$24:$Q$28,2))))</f>
        <v/>
      </c>
      <c r="HO38" s="168" t="str">
        <f aca="false">IF(GD38="","",IF(GD38="-","-",IF(UPPER(GD38)="AB","+",VLOOKUP(GD38,'විෂය තොරතුරු'!$P$24:$Q$28,2))))</f>
        <v/>
      </c>
      <c r="HP38" s="168" t="str">
        <f aca="false">IF(GE38="","",IF(GE38="-","-",IF(UPPER(GE38)="AB","+",VLOOKUP(GE38,'විෂය තොරතුරු'!$P$24:$Q$28,2))))</f>
        <v/>
      </c>
      <c r="HQ38" s="170" t="str">
        <f aca="false">IF(GF38="","",IF(GF38="-","-",IF(UPPER(GF38)="AB","+",VLOOKUP(GF38,'විෂය තොරතුරු'!$P$24:$Q$28,2))))</f>
        <v/>
      </c>
      <c r="HR38" s="171" t="str">
        <f aca="false">IF(GG38="","",IF(GG38="-","-",IF(UPPER(GG38)="AB","+",VLOOKUP(GG38,'විෂය තොරතුරු'!$P$24:$Q$28,2))))</f>
        <v>S</v>
      </c>
      <c r="HS38" s="168" t="str">
        <f aca="false">IF(GH38="","",IF(GH38="-","-",IF(UPPER(GH38)="AB","+",VLOOKUP(GH38,'විෂය තොරතුරු'!$P$24:$Q$28,2))))</f>
        <v>-</v>
      </c>
      <c r="HT38" s="168" t="str">
        <f aca="false">IF(GI38="","",IF(GI38="-","-",IF(UPPER(GI38)="AB","+",VLOOKUP(GI38,'විෂය තොරතුරු'!$P$24:$Q$28,2))))</f>
        <v>-</v>
      </c>
      <c r="HU38" s="168" t="str">
        <f aca="false">IF(GJ38="","",IF(GJ38="-","-",IF(UPPER(GJ38)="AB","+",VLOOKUP(GJ38,'විෂය තොරතුරු'!$P$24:$Q$28,2))))</f>
        <v/>
      </c>
      <c r="HV38" s="168" t="str">
        <f aca="false">IF(GK38="","",IF(GK38="-","-",IF(UPPER(GK38)="AB","+",VLOOKUP(GK38,'විෂය තොරතුරු'!$P$24:$Q$28,2))))</f>
        <v/>
      </c>
      <c r="HW38" s="168" t="str">
        <f aca="false">IF(GL38="","",IF(GL38="-","-",IF(UPPER(GL38)="AB","+",VLOOKUP(GL38,'විෂය තොරතුරු'!$P$24:$Q$28,2))))</f>
        <v>-</v>
      </c>
      <c r="HX38" s="168" t="str">
        <f aca="false">IF(GM38="","",IF(GM38="-","-",IF(UPPER(GM38)="AB","+",VLOOKUP(GM38,'විෂය තොරතුරු'!$P$24:$Q$28,2))))</f>
        <v/>
      </c>
      <c r="HY38" s="169" t="str">
        <f aca="false">IF(GN38="","",IF(GN38="-","-",IF(UPPER(GN38)="AB","+",VLOOKUP(GN38,'විෂය තොරතුරු'!$P$24:$Q$28,2))))</f>
        <v/>
      </c>
      <c r="HZ38" s="171" t="str">
        <f aca="false">IF(GO38="","",IF(GO38="-","-",IF(UPPER(GO38)="AB","+",VLOOKUP(GO38,'විෂය තොරතුරු'!$P$24:$Q$28,2))))</f>
        <v>-</v>
      </c>
      <c r="IA38" s="168" t="str">
        <f aca="false">IF(GP38="","",IF(GP38="-","-",IF(UPPER(GP38)="AB","+",VLOOKUP(GP38,'විෂය තොරතුරු'!$P$24:$Q$28,2))))</f>
        <v>-</v>
      </c>
      <c r="IB38" s="168" t="str">
        <f aca="false">IF(GQ38="","",IF(GQ38="-","-",IF(UPPER(GQ38)="AB","+",VLOOKUP(GQ38,'විෂය තොරතුරු'!$P$24:$Q$28,2))))</f>
        <v/>
      </c>
      <c r="IC38" s="168" t="str">
        <f aca="false">IF(GR38="","",IF(GR38="-","-",IF(UPPER(GR38)="AB","+",VLOOKUP(GR38,'විෂය තොරතුරු'!$P$24:$Q$28,2))))</f>
        <v>C</v>
      </c>
      <c r="ID38" s="168" t="str">
        <f aca="false">IF(GS38="","",IF(GS38="-","-",IF(UPPER(GS38)="AB","+",VLOOKUP(GS38,'විෂය තොරතුරු'!$P$24:$Q$28,2))))</f>
        <v/>
      </c>
      <c r="IE38" s="168" t="str">
        <f aca="false">IF(GT38="","",IF(GT38="-","-",IF(UPPER(GT38)="AB","+",VLOOKUP(GT38,'විෂය තොරතුරු'!$P$24:$Q$28,2))))</f>
        <v/>
      </c>
      <c r="IF38" s="168" t="str">
        <f aca="false">IF(GU38="","",IF(GU38="-","-",IF(UPPER(GU38)="AB","+",VLOOKUP(GU38,'විෂය තොරතුරු'!$P$24:$Q$28,2))))</f>
        <v/>
      </c>
      <c r="IG38" s="169" t="str">
        <f aca="false">IF(GV38="","",IF(GV38="-","-",IF(UPPER(GV38)="AB","+",VLOOKUP(GV38,'විෂය තොරතුරු'!$P$24:$Q$28,2))))</f>
        <v/>
      </c>
      <c r="IH38" s="171" t="n">
        <f aca="false">IF($FL38="","",COUNTIF($GZ38:$IG38,"A"))</f>
        <v>0</v>
      </c>
      <c r="II38" s="171" t="n">
        <f aca="false">IF($FL38="","",COUNTIF($GZ38:$IG38,"B"))</f>
        <v>1</v>
      </c>
      <c r="IJ38" s="171" t="n">
        <f aca="false">IF($FL38="","",COUNTIF($GZ38:$IG38,"C"))</f>
        <v>3</v>
      </c>
      <c r="IK38" s="171" t="n">
        <f aca="false">IF($FL38="","",COUNTIF($GZ38:$IG38,"S"))</f>
        <v>3</v>
      </c>
      <c r="IL38" s="171" t="n">
        <f aca="false">IF($FL38="","",COUNTIF($GZ38:$IG38,"W"))</f>
        <v>2</v>
      </c>
      <c r="IM38" s="171" t="n">
        <f aca="false">IF(FL38="","",SUM(IH38:IK38))</f>
        <v>7</v>
      </c>
      <c r="IN38" s="169" t="n">
        <f aca="false">IF(FL38="","",SUM(IH38:IJ38))</f>
        <v>4</v>
      </c>
      <c r="IO38" s="172" t="str">
        <f aca="false">IF(FL38="","",IF(AND(IM38&gt;=6,IN38&gt;=3,OR(FO38&gt;=35,FP38&gt;=35),FV38&gt;=35),"6/3 සමත්",IF(AND(IM38&gt;=5,IN38&gt;=3,OR(FO38&gt;=35,FP38&gt;=35,FV38&gt;=35)),"5/3 සමත්",IF(AND(IM38&gt;=4,IN38&gt;=1,OR(FO38&gt;=20,FP38&gt;=20,FV38&gt;=20)),"සමත් කළ හැකි",IF(IL38=9,"W9","අසමත් ?")))))</f>
        <v>6/3 සමත්</v>
      </c>
    </row>
    <row r="39" customFormat="false" ht="13.8" hidden="false" customHeight="false" outlineLevel="0" collapsed="false">
      <c r="A39" s="160" t="n">
        <v>25</v>
      </c>
      <c r="B39" s="161"/>
      <c r="C39" s="161"/>
      <c r="D39" s="162"/>
      <c r="E39" s="183"/>
      <c r="F39" s="181"/>
      <c r="G39" s="183"/>
      <c r="H39" s="180"/>
      <c r="I39" s="180"/>
      <c r="J39" s="181"/>
      <c r="K39" s="183"/>
      <c r="L39" s="180"/>
      <c r="M39" s="180"/>
      <c r="N39" s="181"/>
      <c r="O39" s="183"/>
      <c r="P39" s="180"/>
      <c r="Q39" s="180"/>
      <c r="R39" s="180"/>
      <c r="S39" s="180"/>
      <c r="T39" s="180"/>
      <c r="U39" s="180"/>
      <c r="V39" s="181"/>
      <c r="W39" s="183"/>
      <c r="X39" s="180"/>
      <c r="Y39" s="180"/>
      <c r="Z39" s="180"/>
      <c r="AA39" s="180"/>
      <c r="AB39" s="180"/>
      <c r="AC39" s="180"/>
      <c r="AD39" s="181"/>
      <c r="AE39" s="183"/>
      <c r="AF39" s="180"/>
      <c r="AG39" s="180"/>
      <c r="AH39" s="180"/>
      <c r="AI39" s="180"/>
      <c r="AJ39" s="180"/>
      <c r="AK39" s="180"/>
      <c r="AL39" s="166"/>
      <c r="AM39" s="167" t="str">
        <f aca="false">IF(B39="","",SUM(E39:AL39))</f>
        <v/>
      </c>
      <c r="AN39" s="168" t="str">
        <f aca="false">IF(B39="","",AM39/9)</f>
        <v/>
      </c>
      <c r="AO39" s="169" t="str">
        <f aca="false">IF(B39="","",IF(AM39=0,"-",RANK(AM39,$AM$15:$AM$64,0)))</f>
        <v/>
      </c>
      <c r="AP39" s="167" t="str">
        <f aca="false">IF(E39="","",IF(E39="-","-",IF(UPPER(E39)="AB","+",VLOOKUP(E39,'විෂය තොරතුරු'!$P$24:$Q$28,2))))</f>
        <v/>
      </c>
      <c r="AQ39" s="168" t="str">
        <f aca="false">IF(F39="","",IF(F39="-","-",IF(UPPER(F39)="AB","+",VLOOKUP(F39,'විෂය තොරතුරු'!$P$24:$Q$28,2))))</f>
        <v/>
      </c>
      <c r="AR39" s="168" t="str">
        <f aca="false">IF(G39="","",IF(G39="-","-",IF(UPPER(G39)="AB","+",VLOOKUP(G39,'විෂය තොරතුරු'!$P$24:$Q$28,2))))</f>
        <v/>
      </c>
      <c r="AS39" s="168" t="str">
        <f aca="false">IF(H39="","",IF(H39="-","-",IF(UPPER(H39)="AB","+",VLOOKUP(H39,'විෂය තොරතුරු'!$P$24:$Q$28,2))))</f>
        <v/>
      </c>
      <c r="AT39" s="168" t="str">
        <f aca="false">IF(I39="","",IF(I39="-","-",IF(UPPER(I39)="AB","+",VLOOKUP(I39,'විෂය තොරතුරු'!$P$24:$Q$28,2))))</f>
        <v/>
      </c>
      <c r="AU39" s="170" t="str">
        <f aca="false">IF(J39="","",IF(J39="-","-",IF(UPPER(J39)="AB","+",VLOOKUP(J39,'විෂය තොරතුරු'!$P$24:$Q$28,2))))</f>
        <v/>
      </c>
      <c r="AV39" s="171" t="str">
        <f aca="false">IF(K39="","",IF(K39="-","-",IF(UPPER(K39)="AB","+",VLOOKUP(K39,'විෂය තොරතුරු'!$P$24:$Q$28,2))))</f>
        <v/>
      </c>
      <c r="AW39" s="168" t="str">
        <f aca="false">IF(L39="","",IF(L39="-","-",IF(UPPER(L39)="AB","+",VLOOKUP(L39,'විෂය තොරතුරු'!$P$24:$Q$28,2))))</f>
        <v/>
      </c>
      <c r="AX39" s="168" t="str">
        <f aca="false">IF(M39="","",IF(M39="-","-",IF(UPPER(M39)="AB","+",VLOOKUP(M39,'විෂය තොරතුරු'!$P$24:$Q$28,2))))</f>
        <v/>
      </c>
      <c r="AY39" s="169" t="str">
        <f aca="false">IF(N39="","",IF(N39="-","-",IF(UPPER(N39)="AB","+",VLOOKUP(N39,'විෂය තොරතුරු'!$P$24:$Q$28,2))))</f>
        <v/>
      </c>
      <c r="AZ39" s="167" t="str">
        <f aca="false">IF(O39="","",IF(O39="-","-",IF(UPPER(O39)="AB","+",VLOOKUP(O39,'විෂය තොරතුරු'!$P$24:$Q$28,2))))</f>
        <v/>
      </c>
      <c r="BA39" s="168" t="str">
        <f aca="false">IF(P39="","",IF(P39="-","-",IF(UPPER(P39)="AB","+",VLOOKUP(P39,'විෂය තොරතුරු'!$P$24:$Q$28,2))))</f>
        <v/>
      </c>
      <c r="BB39" s="168" t="str">
        <f aca="false">IF(Q39="","",IF(Q39="-","-",IF(UPPER(Q39)="AB","+",VLOOKUP(Q39,'විෂය තොරතුරු'!$P$24:$Q$28,2))))</f>
        <v/>
      </c>
      <c r="BC39" s="168" t="str">
        <f aca="false">IF(R39="","",IF(R39="-","-",IF(UPPER(R39)="AB","+",VLOOKUP(R39,'විෂය තොරතුරු'!$P$24:$Q$28,2))))</f>
        <v/>
      </c>
      <c r="BD39" s="168" t="str">
        <f aca="false">IF(S39="","",IF(S39="-","-",IF(UPPER(S39)="AB","+",VLOOKUP(S39,'විෂය තොරතුරු'!$P$24:$Q$28,2))))</f>
        <v/>
      </c>
      <c r="BE39" s="168" t="str">
        <f aca="false">IF(T39="","",IF(T39="-","-",IF(UPPER(T39)="AB","+",VLOOKUP(T39,'විෂය තොරතුරු'!$P$24:$Q$28,2))))</f>
        <v/>
      </c>
      <c r="BF39" s="168" t="str">
        <f aca="false">IF(U39="","",IF(U39="-","-",IF(UPPER(U39)="AB","+",VLOOKUP(U39,'විෂය තොරතුරු'!$P$24:$Q$28,2))))</f>
        <v/>
      </c>
      <c r="BG39" s="170" t="str">
        <f aca="false">IF(V39="","",IF(V39="-","-",IF(UPPER(V39)="AB","+",VLOOKUP(V39,'විෂය තොරතුරු'!$P$24:$Q$28,2))))</f>
        <v/>
      </c>
      <c r="BH39" s="171" t="str">
        <f aca="false">IF(W39="","",IF(W39="-","-",IF(UPPER(W39)="AB","+",VLOOKUP(W39,'විෂය තොරතුරු'!$P$24:$Q$28,2))))</f>
        <v/>
      </c>
      <c r="BI39" s="168" t="str">
        <f aca="false">IF(X39="","",IF(X39="-","-",IF(UPPER(X39)="AB","+",VLOOKUP(X39,'විෂය තොරතුරු'!$P$24:$Q$28,2))))</f>
        <v/>
      </c>
      <c r="BJ39" s="168" t="str">
        <f aca="false">IF(Y39="","",IF(Y39="-","-",IF(UPPER(Y39)="AB","+",VLOOKUP(Y39,'විෂය තොරතුරු'!$P$24:$Q$28,2))))</f>
        <v/>
      </c>
      <c r="BK39" s="168" t="str">
        <f aca="false">IF(Z39="","",IF(Z39="-","-",IF(UPPER(Z39)="AB","+",VLOOKUP(Z39,'විෂය තොරතුරු'!$P$24:$Q$28,2))))</f>
        <v/>
      </c>
      <c r="BL39" s="168" t="str">
        <f aca="false">IF(AA39="","",IF(AA39="-","-",IF(UPPER(AA39)="AB","+",VLOOKUP(AA39,'විෂය තොරතුරු'!$P$24:$Q$28,2))))</f>
        <v/>
      </c>
      <c r="BM39" s="168" t="str">
        <f aca="false">IF(AB39="","",IF(AB39="-","-",IF(UPPER(AB39)="AB","+",VLOOKUP(AB39,'විෂය තොරතුරු'!$P$24:$Q$28,2))))</f>
        <v/>
      </c>
      <c r="BN39" s="168" t="str">
        <f aca="false">IF(AC39="","",IF(AC39="-","-",IF(UPPER(AC39)="AB","+",VLOOKUP(AC39,'විෂය තොරතුරු'!$P$24:$Q$28,2))))</f>
        <v/>
      </c>
      <c r="BO39" s="169" t="str">
        <f aca="false">IF(AD39="","",IF(AD39="-","-",IF(UPPER(AD39)="AB","+",VLOOKUP(AD39,'විෂය තොරතුරු'!$P$24:$Q$28,2))))</f>
        <v/>
      </c>
      <c r="BP39" s="171" t="str">
        <f aca="false">IF(AE39="","",IF(AE39="-","-",IF(UPPER(AE39)="AB","+",VLOOKUP(AE39,'විෂය තොරතුරු'!$P$24:$Q$28,2))))</f>
        <v/>
      </c>
      <c r="BQ39" s="168" t="str">
        <f aca="false">IF(AF39="","",IF(AF39="-","-",IF(UPPER(AF39)="AB","+",VLOOKUP(AF39,'විෂය තොරතුරු'!$P$24:$Q$28,2))))</f>
        <v/>
      </c>
      <c r="BR39" s="168" t="str">
        <f aca="false">IF(AG39="","",IF(AG39="-","-",IF(UPPER(AG39)="AB","+",VLOOKUP(AG39,'විෂය තොරතුරු'!$P$24:$Q$28,2))))</f>
        <v/>
      </c>
      <c r="BS39" s="168" t="str">
        <f aca="false">IF(AH39="","",IF(AH39="-","-",IF(UPPER(AH39)="AB","+",VLOOKUP(AH39,'විෂය තොරතුරු'!$P$24:$Q$28,2))))</f>
        <v/>
      </c>
      <c r="BT39" s="168" t="str">
        <f aca="false">IF(AI39="","",IF(AI39="-","-",IF(UPPER(AI39)="AB","+",VLOOKUP(AI39,'විෂය තොරතුරු'!$P$24:$Q$28,2))))</f>
        <v/>
      </c>
      <c r="BU39" s="168" t="str">
        <f aca="false">IF(AJ39="","",IF(AJ39="-","-",IF(UPPER(AJ39)="AB","+",VLOOKUP(AJ39,'විෂය තොරතුරු'!$P$24:$Q$28,2))))</f>
        <v/>
      </c>
      <c r="BV39" s="168" t="str">
        <f aca="false">IF(AK39="","",IF(AK39="-","-",IF(UPPER(AK39)="AB","+",VLOOKUP(AK39,'විෂය තොරතුරු'!$P$24:$Q$28,2))))</f>
        <v/>
      </c>
      <c r="BW39" s="169" t="str">
        <f aca="false">IF(AL39="","",IF(AL39="-","-",IF(UPPER(AL39)="AB","+",VLOOKUP(AL39,'විෂය තොරතුරු'!$P$24:$Q$28,2))))</f>
        <v/>
      </c>
      <c r="BX39" s="171" t="str">
        <f aca="false">IF($B39="","",COUNTIF($AP39:$BW39,"A"))</f>
        <v/>
      </c>
      <c r="BY39" s="168" t="str">
        <f aca="false">IF($B39="","",COUNTIF($AP39:$BW39,"B"))</f>
        <v/>
      </c>
      <c r="BZ39" s="168" t="str">
        <f aca="false">IF($B39="","",COUNTIF($AP39:$BW39,"C"))</f>
        <v/>
      </c>
      <c r="CA39" s="168" t="str">
        <f aca="false">IF($B39="","",COUNTIF($AP39:$BW39,"S"))</f>
        <v/>
      </c>
      <c r="CB39" s="169" t="str">
        <f aca="false">IF($B39="","",COUNTIF($AP39:$BW39,"W"))</f>
        <v/>
      </c>
      <c r="CC39" s="171" t="str">
        <f aca="false">IF(B39="","",SUM(BX39:CA39))</f>
        <v/>
      </c>
      <c r="CD39" s="169" t="str">
        <f aca="false">IF(B39="","",SUM(BX39:BZ39))</f>
        <v/>
      </c>
      <c r="CE39" s="172" t="str">
        <f aca="false">IF(B39="","",IF(AND(CC39&gt;=6,CD39&gt;=3,OR(E39&gt;=35,F39&gt;=35),L39&gt;=35),"6/3 සමත්",IF(AND(CC39&gt;=5,CD39&gt;=3,OR(E39&gt;=35,F39&gt;=35,L39&gt;=35)),"5/3 සමත්",IF(AND(CC39&gt;=4,CD39&gt;=1,OR(E39&gt;=20,F39&gt;=20,L39&gt;=20)),"සමත් කළ හැකි",IF(CB39=9,"W9","අසමත් ?")))))</f>
        <v/>
      </c>
      <c r="FK39" s="173" t="n">
        <v>25</v>
      </c>
      <c r="FL39" s="161"/>
      <c r="FM39" s="161"/>
      <c r="FN39" s="161" t="str">
        <f aca="false">IF(FM39="","-",(FM39/$M$95)*100)</f>
        <v>-</v>
      </c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5"/>
      <c r="FZ39" s="165"/>
      <c r="GA39" s="165"/>
      <c r="GB39" s="165"/>
      <c r="GC39" s="165"/>
      <c r="GD39" s="165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74"/>
      <c r="GW39" s="167" t="str">
        <f aca="false">IF(FL39="","",SUM(FO39:GV39))</f>
        <v/>
      </c>
      <c r="GX39" s="168" t="str">
        <f aca="false">IF(FL39="","",GW39/9)</f>
        <v/>
      </c>
      <c r="GY39" s="169" t="str">
        <f aca="false">IF(FL39="","",IF(GW39=0,"-",RANK(GW39,$GW$15:$GW$64,0)))</f>
        <v/>
      </c>
      <c r="GZ39" s="167" t="str">
        <f aca="false">IF(FO39="","",IF(FO39="-","-",IF(UPPER(FO39)="AB","+",VLOOKUP(FO39,'විෂය තොරතුරු'!$P$24:$Q$28,2))))</f>
        <v/>
      </c>
      <c r="HA39" s="168" t="str">
        <f aca="false">IF(FP39="","",IF(FP39="-","-",IF(UPPER(FP39)="AB","+",VLOOKUP(FP39,'විෂය තොරතුරු'!$P$24:$Q$28,2))))</f>
        <v/>
      </c>
      <c r="HB39" s="168" t="str">
        <f aca="false">IF(FQ39="","",IF(FQ39="-","-",IF(UPPER(FQ39)="AB","+",VLOOKUP(FQ39,'විෂය තොරතුරු'!$P$24:$Q$28,2))))</f>
        <v/>
      </c>
      <c r="HC39" s="168" t="str">
        <f aca="false">IF(FR39="","",IF(FR39="-","-",IF(UPPER(FR39)="AB","+",VLOOKUP(FR39,'විෂය තොරතුරු'!$P$24:$Q$28,2))))</f>
        <v/>
      </c>
      <c r="HD39" s="168" t="str">
        <f aca="false">IF(FS39="","",IF(FS39="-","-",IF(UPPER(FS39)="AB","+",VLOOKUP(FS39,'විෂය තොරතුරු'!$P$24:$Q$28,2))))</f>
        <v/>
      </c>
      <c r="HE39" s="170" t="str">
        <f aca="false">IF(FT39="","",IF(FT39="-","-",IF(UPPER(FT39)="AB","+",VLOOKUP(FT39,'විෂය තොරතුරු'!$P$24:$Q$28,2))))</f>
        <v/>
      </c>
      <c r="HF39" s="171" t="str">
        <f aca="false">IF(FU39="","",IF(FU39="-","-",IF(UPPER(FU39)="AB","+",VLOOKUP(FU39,'විෂය තොරතුරු'!$P$24:$Q$28,2))))</f>
        <v/>
      </c>
      <c r="HG39" s="168" t="str">
        <f aca="false">IF(FV39="","",IF(FV39="-","-",IF(UPPER(FV39)="AB","+",VLOOKUP(FV39,'විෂය තොරතුරු'!$P$24:$Q$28,2))))</f>
        <v/>
      </c>
      <c r="HH39" s="168" t="str">
        <f aca="false">IF(FW39="","",IF(FW39="-","-",IF(UPPER(FW39)="AB","+",VLOOKUP(FW39,'විෂය තොරතුරු'!$P$24:$Q$28,2))))</f>
        <v/>
      </c>
      <c r="HI39" s="169" t="str">
        <f aca="false">IF(FX39="","",IF(FX39="-","-",IF(UPPER(FX39)="AB","+",VLOOKUP(FX39,'විෂය තොරතුරු'!$P$24:$Q$28,2))))</f>
        <v/>
      </c>
      <c r="HJ39" s="167" t="str">
        <f aca="false">IF(FY39="","",IF(FY39="-","-",IF(UPPER(FY39)="AB","+",VLOOKUP(FY39,'විෂය තොරතුරු'!$P$24:$Q$28,2))))</f>
        <v/>
      </c>
      <c r="HK39" s="168" t="str">
        <f aca="false">IF(FZ39="","",IF(FZ39="-","-",IF(UPPER(FZ39)="AB","+",VLOOKUP(FZ39,'විෂය තොරතුරු'!$P$24:$Q$28,2))))</f>
        <v/>
      </c>
      <c r="HL39" s="168" t="str">
        <f aca="false">IF(GA39="","",IF(GA39="-","-",IF(UPPER(GA39)="AB","+",VLOOKUP(GA39,'විෂය තොරතුරු'!$P$24:$Q$28,2))))</f>
        <v/>
      </c>
      <c r="HM39" s="168" t="str">
        <f aca="false">IF(GB39="","",IF(GB39="-","-",IF(UPPER(GB39)="AB","+",VLOOKUP(GB39,'විෂය තොරතුරු'!$P$24:$Q$28,2))))</f>
        <v/>
      </c>
      <c r="HN39" s="168" t="str">
        <f aca="false">IF(GC39="","",IF(GC39="-","-",IF(UPPER(GC39)="AB","+",VLOOKUP(GC39,'විෂය තොරතුරු'!$P$24:$Q$28,2))))</f>
        <v/>
      </c>
      <c r="HO39" s="168" t="str">
        <f aca="false">IF(GD39="","",IF(GD39="-","-",IF(UPPER(GD39)="AB","+",VLOOKUP(GD39,'විෂය තොරතුරු'!$P$24:$Q$28,2))))</f>
        <v/>
      </c>
      <c r="HP39" s="168" t="str">
        <f aca="false">IF(GE39="","",IF(GE39="-","-",IF(UPPER(GE39)="AB","+",VLOOKUP(GE39,'විෂය තොරතුරු'!$P$24:$Q$28,2))))</f>
        <v/>
      </c>
      <c r="HQ39" s="170" t="str">
        <f aca="false">IF(GF39="","",IF(GF39="-","-",IF(UPPER(GF39)="AB","+",VLOOKUP(GF39,'විෂය තොරතුරු'!$P$24:$Q$28,2))))</f>
        <v/>
      </c>
      <c r="HR39" s="171" t="str">
        <f aca="false">IF(GG39="","",IF(GG39="-","-",IF(UPPER(GG39)="AB","+",VLOOKUP(GG39,'විෂය තොරතුරු'!$P$24:$Q$28,2))))</f>
        <v/>
      </c>
      <c r="HS39" s="168" t="str">
        <f aca="false">IF(GH39="","",IF(GH39="-","-",IF(UPPER(GH39)="AB","+",VLOOKUP(GH39,'විෂය තොරතුරු'!$P$24:$Q$28,2))))</f>
        <v/>
      </c>
      <c r="HT39" s="168" t="str">
        <f aca="false">IF(GI39="","",IF(GI39="-","-",IF(UPPER(GI39)="AB","+",VLOOKUP(GI39,'විෂය තොරතුරු'!$P$24:$Q$28,2))))</f>
        <v/>
      </c>
      <c r="HU39" s="168" t="str">
        <f aca="false">IF(GJ39="","",IF(GJ39="-","-",IF(UPPER(GJ39)="AB","+",VLOOKUP(GJ39,'විෂය තොරතුරු'!$P$24:$Q$28,2))))</f>
        <v/>
      </c>
      <c r="HV39" s="168" t="str">
        <f aca="false">IF(GK39="","",IF(GK39="-","-",IF(UPPER(GK39)="AB","+",VLOOKUP(GK39,'විෂය තොරතුරු'!$P$24:$Q$28,2))))</f>
        <v/>
      </c>
      <c r="HW39" s="168" t="str">
        <f aca="false">IF(GL39="","",IF(GL39="-","-",IF(UPPER(GL39)="AB","+",VLOOKUP(GL39,'විෂය තොරතුරු'!$P$24:$Q$28,2))))</f>
        <v/>
      </c>
      <c r="HX39" s="168" t="str">
        <f aca="false">IF(GM39="","",IF(GM39="-","-",IF(UPPER(GM39)="AB","+",VLOOKUP(GM39,'විෂය තොරතුරු'!$P$24:$Q$28,2))))</f>
        <v/>
      </c>
      <c r="HY39" s="169" t="str">
        <f aca="false">IF(GN39="","",IF(GN39="-","-",IF(UPPER(GN39)="AB","+",VLOOKUP(GN39,'විෂය තොරතුරු'!$P$24:$Q$28,2))))</f>
        <v/>
      </c>
      <c r="HZ39" s="171" t="str">
        <f aca="false">IF(GO39="","",IF(GO39="-","-",IF(UPPER(GO39)="AB","+",VLOOKUP(GO39,'විෂය තොරතුරු'!$P$24:$Q$28,2))))</f>
        <v/>
      </c>
      <c r="IA39" s="168" t="str">
        <f aca="false">IF(GP39="","",IF(GP39="-","-",IF(UPPER(GP39)="AB","+",VLOOKUP(GP39,'විෂය තොරතුරු'!$P$24:$Q$28,2))))</f>
        <v/>
      </c>
      <c r="IB39" s="168" t="str">
        <f aca="false">IF(GQ39="","",IF(GQ39="-","-",IF(UPPER(GQ39)="AB","+",VLOOKUP(GQ39,'විෂය තොරතුරු'!$P$24:$Q$28,2))))</f>
        <v/>
      </c>
      <c r="IC39" s="168" t="str">
        <f aca="false">IF(GR39="","",IF(GR39="-","-",IF(UPPER(GR39)="AB","+",VLOOKUP(GR39,'විෂය තොරතුරු'!$P$24:$Q$28,2))))</f>
        <v/>
      </c>
      <c r="ID39" s="168" t="str">
        <f aca="false">IF(GS39="","",IF(GS39="-","-",IF(UPPER(GS39)="AB","+",VLOOKUP(GS39,'විෂය තොරතුරු'!$P$24:$Q$28,2))))</f>
        <v/>
      </c>
      <c r="IE39" s="168" t="str">
        <f aca="false">IF(GT39="","",IF(GT39="-","-",IF(UPPER(GT39)="AB","+",VLOOKUP(GT39,'විෂය තොරතුරු'!$P$24:$Q$28,2))))</f>
        <v/>
      </c>
      <c r="IF39" s="168" t="str">
        <f aca="false">IF(GU39="","",IF(GU39="-","-",IF(UPPER(GU39)="AB","+",VLOOKUP(GU39,'විෂය තොරතුරු'!$P$24:$Q$28,2))))</f>
        <v/>
      </c>
      <c r="IG39" s="169" t="str">
        <f aca="false">IF(GV39="","",IF(GV39="-","-",IF(UPPER(GV39)="AB","+",VLOOKUP(GV39,'විෂය තොරතුරු'!$P$24:$Q$28,2))))</f>
        <v/>
      </c>
      <c r="IH39" s="171" t="str">
        <f aca="false">IF($FL39="","",COUNTIF($GZ39:$IG39,"A"))</f>
        <v/>
      </c>
      <c r="II39" s="171" t="str">
        <f aca="false">IF($FL39="","",COUNTIF($GZ39:$IG39,"B"))</f>
        <v/>
      </c>
      <c r="IJ39" s="171" t="str">
        <f aca="false">IF($FL39="","",COUNTIF($GZ39:$IG39,"C"))</f>
        <v/>
      </c>
      <c r="IK39" s="171" t="str">
        <f aca="false">IF($FL39="","",COUNTIF($GZ39:$IG39,"S"))</f>
        <v/>
      </c>
      <c r="IL39" s="171" t="str">
        <f aca="false">IF($FL39="","",COUNTIF($GZ39:$IG39,"W"))</f>
        <v/>
      </c>
      <c r="IM39" s="171" t="str">
        <f aca="false">IF(FL39="","",SUM(IH39:IK39))</f>
        <v/>
      </c>
      <c r="IN39" s="169" t="str">
        <f aca="false">IF(FL39="","",SUM(IH39:IJ39))</f>
        <v/>
      </c>
      <c r="IO39" s="172" t="str">
        <f aca="false">IF(FL39="","",IF(AND(IM39&gt;=6,IN39&gt;=3,OR(FO39&gt;=35,FP39&gt;=35),FV39&gt;=35),"6/3 සමත්",IF(AND(IM39&gt;=5,IN39&gt;=3,OR(FO39&gt;=35,FP39&gt;=35,FV39&gt;=35)),"5/3 සමත්",IF(AND(IM39&gt;=4,IN39&gt;=1,OR(FO39&gt;=20,FP39&gt;=20,FV39&gt;=20)),"සමත් කළ හැකි",IF(IL39=9,"W9","අසමත් ?")))))</f>
        <v/>
      </c>
    </row>
    <row r="40" customFormat="false" ht="13.8" hidden="false" customHeight="false" outlineLevel="0" collapsed="false">
      <c r="A40" s="160" t="n">
        <v>26</v>
      </c>
      <c r="B40" s="161"/>
      <c r="C40" s="161"/>
      <c r="D40" s="162"/>
      <c r="E40" s="183"/>
      <c r="F40" s="181"/>
      <c r="G40" s="183"/>
      <c r="H40" s="180"/>
      <c r="I40" s="180"/>
      <c r="J40" s="181"/>
      <c r="K40" s="183"/>
      <c r="L40" s="180"/>
      <c r="M40" s="180"/>
      <c r="N40" s="181"/>
      <c r="O40" s="183"/>
      <c r="P40" s="180"/>
      <c r="Q40" s="180"/>
      <c r="R40" s="180"/>
      <c r="S40" s="180"/>
      <c r="T40" s="180"/>
      <c r="U40" s="180"/>
      <c r="V40" s="181"/>
      <c r="W40" s="183"/>
      <c r="X40" s="180"/>
      <c r="Y40" s="180"/>
      <c r="Z40" s="180"/>
      <c r="AA40" s="180"/>
      <c r="AB40" s="180"/>
      <c r="AC40" s="180"/>
      <c r="AD40" s="181"/>
      <c r="AE40" s="183"/>
      <c r="AF40" s="180"/>
      <c r="AG40" s="180"/>
      <c r="AH40" s="180"/>
      <c r="AI40" s="180"/>
      <c r="AJ40" s="180"/>
      <c r="AK40" s="180"/>
      <c r="AL40" s="166"/>
      <c r="AM40" s="167" t="str">
        <f aca="false">IF(B40="","",SUM(E40:AL40))</f>
        <v/>
      </c>
      <c r="AN40" s="168" t="str">
        <f aca="false">IF(B40="","",AM40/9)</f>
        <v/>
      </c>
      <c r="AO40" s="169" t="str">
        <f aca="false">IF(B40="","",IF(AM40=0,"-",RANK(AM40,$AM$15:$AM$64,0)))</f>
        <v/>
      </c>
      <c r="AP40" s="167" t="str">
        <f aca="false">IF(E40="","",IF(E40="-","-",IF(UPPER(E40)="AB","+",VLOOKUP(E40,'විෂය තොරතුරු'!$P$24:$Q$28,2))))</f>
        <v/>
      </c>
      <c r="AQ40" s="168" t="str">
        <f aca="false">IF(F40="","",IF(F40="-","-",IF(UPPER(F40)="AB","+",VLOOKUP(F40,'විෂය තොරතුරු'!$P$24:$Q$28,2))))</f>
        <v/>
      </c>
      <c r="AR40" s="168" t="str">
        <f aca="false">IF(G40="","",IF(G40="-","-",IF(UPPER(G40)="AB","+",VLOOKUP(G40,'විෂය තොරතුරු'!$P$24:$Q$28,2))))</f>
        <v/>
      </c>
      <c r="AS40" s="168" t="str">
        <f aca="false">IF(H40="","",IF(H40="-","-",IF(UPPER(H40)="AB","+",VLOOKUP(H40,'විෂය තොරතුරු'!$P$24:$Q$28,2))))</f>
        <v/>
      </c>
      <c r="AT40" s="168" t="str">
        <f aca="false">IF(I40="","",IF(I40="-","-",IF(UPPER(I40)="AB","+",VLOOKUP(I40,'විෂය තොරතුරු'!$P$24:$Q$28,2))))</f>
        <v/>
      </c>
      <c r="AU40" s="170" t="str">
        <f aca="false">IF(J40="","",IF(J40="-","-",IF(UPPER(J40)="AB","+",VLOOKUP(J40,'විෂය තොරතුරු'!$P$24:$Q$28,2))))</f>
        <v/>
      </c>
      <c r="AV40" s="171" t="str">
        <f aca="false">IF(K40="","",IF(K40="-","-",IF(UPPER(K40)="AB","+",VLOOKUP(K40,'විෂය තොරතුරු'!$P$24:$Q$28,2))))</f>
        <v/>
      </c>
      <c r="AW40" s="168" t="str">
        <f aca="false">IF(L40="","",IF(L40="-","-",IF(UPPER(L40)="AB","+",VLOOKUP(L40,'විෂය තොරතුරු'!$P$24:$Q$28,2))))</f>
        <v/>
      </c>
      <c r="AX40" s="168" t="str">
        <f aca="false">IF(M40="","",IF(M40="-","-",IF(UPPER(M40)="AB","+",VLOOKUP(M40,'විෂය තොරතුරු'!$P$24:$Q$28,2))))</f>
        <v/>
      </c>
      <c r="AY40" s="169" t="str">
        <f aca="false">IF(N40="","",IF(N40="-","-",IF(UPPER(N40)="AB","+",VLOOKUP(N40,'විෂය තොරතුරු'!$P$24:$Q$28,2))))</f>
        <v/>
      </c>
      <c r="AZ40" s="167" t="str">
        <f aca="false">IF(O40="","",IF(O40="-","-",IF(UPPER(O40)="AB","+",VLOOKUP(O40,'විෂය තොරතුරු'!$P$24:$Q$28,2))))</f>
        <v/>
      </c>
      <c r="BA40" s="168" t="str">
        <f aca="false">IF(P40="","",IF(P40="-","-",IF(UPPER(P40)="AB","+",VLOOKUP(P40,'විෂය තොරතුරු'!$P$24:$Q$28,2))))</f>
        <v/>
      </c>
      <c r="BB40" s="168" t="str">
        <f aca="false">IF(Q40="","",IF(Q40="-","-",IF(UPPER(Q40)="AB","+",VLOOKUP(Q40,'විෂය තොරතුරු'!$P$24:$Q$28,2))))</f>
        <v/>
      </c>
      <c r="BC40" s="168" t="str">
        <f aca="false">IF(R40="","",IF(R40="-","-",IF(UPPER(R40)="AB","+",VLOOKUP(R40,'විෂය තොරතුරු'!$P$24:$Q$28,2))))</f>
        <v/>
      </c>
      <c r="BD40" s="168" t="str">
        <f aca="false">IF(S40="","",IF(S40="-","-",IF(UPPER(S40)="AB","+",VLOOKUP(S40,'විෂය තොරතුරු'!$P$24:$Q$28,2))))</f>
        <v/>
      </c>
      <c r="BE40" s="168" t="str">
        <f aca="false">IF(T40="","",IF(T40="-","-",IF(UPPER(T40)="AB","+",VLOOKUP(T40,'විෂය තොරතුරු'!$P$24:$Q$28,2))))</f>
        <v/>
      </c>
      <c r="BF40" s="168" t="str">
        <f aca="false">IF(U40="","",IF(U40="-","-",IF(UPPER(U40)="AB","+",VLOOKUP(U40,'විෂය තොරතුරු'!$P$24:$Q$28,2))))</f>
        <v/>
      </c>
      <c r="BG40" s="170" t="str">
        <f aca="false">IF(V40="","",IF(V40="-","-",IF(UPPER(V40)="AB","+",VLOOKUP(V40,'විෂය තොරතුරු'!$P$24:$Q$28,2))))</f>
        <v/>
      </c>
      <c r="BH40" s="171" t="str">
        <f aca="false">IF(W40="","",IF(W40="-","-",IF(UPPER(W40)="AB","+",VLOOKUP(W40,'විෂය තොරතුරු'!$P$24:$Q$28,2))))</f>
        <v/>
      </c>
      <c r="BI40" s="168" t="str">
        <f aca="false">IF(X40="","",IF(X40="-","-",IF(UPPER(X40)="AB","+",VLOOKUP(X40,'විෂය තොරතුරු'!$P$24:$Q$28,2))))</f>
        <v/>
      </c>
      <c r="BJ40" s="168" t="str">
        <f aca="false">IF(Y40="","",IF(Y40="-","-",IF(UPPER(Y40)="AB","+",VLOOKUP(Y40,'විෂය තොරතුරු'!$P$24:$Q$28,2))))</f>
        <v/>
      </c>
      <c r="BK40" s="168" t="str">
        <f aca="false">IF(Z40="","",IF(Z40="-","-",IF(UPPER(Z40)="AB","+",VLOOKUP(Z40,'විෂය තොරතුරු'!$P$24:$Q$28,2))))</f>
        <v/>
      </c>
      <c r="BL40" s="168" t="str">
        <f aca="false">IF(AA40="","",IF(AA40="-","-",IF(UPPER(AA40)="AB","+",VLOOKUP(AA40,'විෂය තොරතුරු'!$P$24:$Q$28,2))))</f>
        <v/>
      </c>
      <c r="BM40" s="168" t="str">
        <f aca="false">IF(AB40="","",IF(AB40="-","-",IF(UPPER(AB40)="AB","+",VLOOKUP(AB40,'විෂය තොරතුරු'!$P$24:$Q$28,2))))</f>
        <v/>
      </c>
      <c r="BN40" s="168" t="str">
        <f aca="false">IF(AC40="","",IF(AC40="-","-",IF(UPPER(AC40)="AB","+",VLOOKUP(AC40,'විෂය තොරතුරු'!$P$24:$Q$28,2))))</f>
        <v/>
      </c>
      <c r="BO40" s="169" t="str">
        <f aca="false">IF(AD40="","",IF(AD40="-","-",IF(UPPER(AD40)="AB","+",VLOOKUP(AD40,'විෂය තොරතුරු'!$P$24:$Q$28,2))))</f>
        <v/>
      </c>
      <c r="BP40" s="171" t="str">
        <f aca="false">IF(AE40="","",IF(AE40="-","-",IF(UPPER(AE40)="AB","+",VLOOKUP(AE40,'විෂය තොරතුරු'!$P$24:$Q$28,2))))</f>
        <v/>
      </c>
      <c r="BQ40" s="168" t="str">
        <f aca="false">IF(AF40="","",IF(AF40="-","-",IF(UPPER(AF40)="AB","+",VLOOKUP(AF40,'විෂය තොරතුරු'!$P$24:$Q$28,2))))</f>
        <v/>
      </c>
      <c r="BR40" s="168" t="str">
        <f aca="false">IF(AG40="","",IF(AG40="-","-",IF(UPPER(AG40)="AB","+",VLOOKUP(AG40,'විෂය තොරතුරු'!$P$24:$Q$28,2))))</f>
        <v/>
      </c>
      <c r="BS40" s="168" t="str">
        <f aca="false">IF(AH40="","",IF(AH40="-","-",IF(UPPER(AH40)="AB","+",VLOOKUP(AH40,'විෂය තොරතුරු'!$P$24:$Q$28,2))))</f>
        <v/>
      </c>
      <c r="BT40" s="168" t="str">
        <f aca="false">IF(AI40="","",IF(AI40="-","-",IF(UPPER(AI40)="AB","+",VLOOKUP(AI40,'විෂය තොරතුරු'!$P$24:$Q$28,2))))</f>
        <v/>
      </c>
      <c r="BU40" s="168" t="str">
        <f aca="false">IF(AJ40="","",IF(AJ40="-","-",IF(UPPER(AJ40)="AB","+",VLOOKUP(AJ40,'විෂය තොරතුරු'!$P$24:$Q$28,2))))</f>
        <v/>
      </c>
      <c r="BV40" s="168" t="str">
        <f aca="false">IF(AK40="","",IF(AK40="-","-",IF(UPPER(AK40)="AB","+",VLOOKUP(AK40,'විෂය තොරතුරු'!$P$24:$Q$28,2))))</f>
        <v/>
      </c>
      <c r="BW40" s="169" t="str">
        <f aca="false">IF(AL40="","",IF(AL40="-","-",IF(UPPER(AL40)="AB","+",VLOOKUP(AL40,'විෂය තොරතුරු'!$P$24:$Q$28,2))))</f>
        <v/>
      </c>
      <c r="BX40" s="171" t="str">
        <f aca="false">IF($B40="","",COUNTIF($AP40:$BW40,"A"))</f>
        <v/>
      </c>
      <c r="BY40" s="168" t="str">
        <f aca="false">IF($B40="","",COUNTIF($AP40:$BW40,"B"))</f>
        <v/>
      </c>
      <c r="BZ40" s="168" t="str">
        <f aca="false">IF($B40="","",COUNTIF($AP40:$BW40,"C"))</f>
        <v/>
      </c>
      <c r="CA40" s="168" t="str">
        <f aca="false">IF($B40="","",COUNTIF($AP40:$BW40,"S"))</f>
        <v/>
      </c>
      <c r="CB40" s="169" t="str">
        <f aca="false">IF($B40="","",COUNTIF($AP40:$BW40,"W"))</f>
        <v/>
      </c>
      <c r="CC40" s="171" t="str">
        <f aca="false">IF(B40="","",SUM(BX40:CA40))</f>
        <v/>
      </c>
      <c r="CD40" s="169" t="str">
        <f aca="false">IF(B40="","",SUM(BX40:BZ40))</f>
        <v/>
      </c>
      <c r="CE40" s="172" t="str">
        <f aca="false">IF(B40="","",IF(AND(CC40&gt;=6,CD40&gt;=3,OR(E40&gt;=35,F40&gt;=35),L40&gt;=35),"6/3 සමත්",IF(AND(CC40&gt;=5,CD40&gt;=3,OR(E40&gt;=35,F40&gt;=35,L40&gt;=35)),"5/3 සමත්",IF(AND(CC40&gt;=4,CD40&gt;=1,OR(E40&gt;=20,F40&gt;=20,L40&gt;=20)),"සමත් කළ හැකි",IF(CB40=9,"W9","අසමත් ?")))))</f>
        <v/>
      </c>
      <c r="FK40" s="173" t="n">
        <v>26</v>
      </c>
      <c r="FL40" s="161" t="s">
        <v>69</v>
      </c>
      <c r="FM40" s="161"/>
      <c r="FN40" s="161" t="str">
        <f aca="false">IF(FM40="","-",(FM40/$M$95)*100)</f>
        <v>-</v>
      </c>
      <c r="FO40" s="165" t="s">
        <v>52</v>
      </c>
      <c r="FP40" s="165"/>
      <c r="FQ40" s="165" t="s">
        <v>52</v>
      </c>
      <c r="FR40" s="165" t="s">
        <v>18</v>
      </c>
      <c r="FS40" s="165"/>
      <c r="FT40" s="165"/>
      <c r="FU40" s="165" t="s">
        <v>52</v>
      </c>
      <c r="FV40" s="165" t="s">
        <v>52</v>
      </c>
      <c r="FW40" s="165" t="s">
        <v>52</v>
      </c>
      <c r="FX40" s="165" t="s">
        <v>52</v>
      </c>
      <c r="FY40" s="165" t="s">
        <v>18</v>
      </c>
      <c r="FZ40" s="165" t="s">
        <v>18</v>
      </c>
      <c r="GA40" s="165" t="s">
        <v>18</v>
      </c>
      <c r="GB40" s="165"/>
      <c r="GC40" s="165"/>
      <c r="GD40" s="165"/>
      <c r="GE40" s="165"/>
      <c r="GF40" s="165"/>
      <c r="GG40" s="165" t="s">
        <v>18</v>
      </c>
      <c r="GH40" s="165" t="s">
        <v>18</v>
      </c>
      <c r="GI40" s="165" t="s">
        <v>18</v>
      </c>
      <c r="GJ40" s="165"/>
      <c r="GK40" s="165"/>
      <c r="GL40" s="165" t="s">
        <v>18</v>
      </c>
      <c r="GM40" s="165"/>
      <c r="GN40" s="165"/>
      <c r="GO40" s="165" t="s">
        <v>18</v>
      </c>
      <c r="GP40" s="165" t="s">
        <v>18</v>
      </c>
      <c r="GQ40" s="165"/>
      <c r="GR40" s="165" t="s">
        <v>18</v>
      </c>
      <c r="GS40" s="165"/>
      <c r="GT40" s="165"/>
      <c r="GU40" s="165"/>
      <c r="GV40" s="174"/>
      <c r="GW40" s="167" t="n">
        <f aca="false">IF(FL40="","",SUM(FO40:GV40))</f>
        <v>0</v>
      </c>
      <c r="GX40" s="168" t="n">
        <f aca="false">IF(FL40="","",GW40/9)</f>
        <v>0</v>
      </c>
      <c r="GY40" s="169" t="str">
        <f aca="false">IF(FL40="","",IF(GW40=0,"-",RANK(GW40,$GW$15:$GW$64,0)))</f>
        <v>-</v>
      </c>
      <c r="GZ40" s="167" t="str">
        <f aca="false">IF(FO40="","",IF(FO40="-","-",IF(UPPER(FO40)="AB","+",VLOOKUP(FO40,'විෂය තොරතුරු'!$P$24:$Q$28,2))))</f>
        <v>+</v>
      </c>
      <c r="HA40" s="168" t="str">
        <f aca="false">IF(FP40="","",IF(FP40="-","-",IF(UPPER(FP40)="AB","+",VLOOKUP(FP40,'විෂය තොරතුරු'!$P$24:$Q$28,2))))</f>
        <v/>
      </c>
      <c r="HB40" s="168" t="str">
        <f aca="false">IF(FQ40="","",IF(FQ40="-","-",IF(UPPER(FQ40)="AB","+",VLOOKUP(FQ40,'විෂය තොරතුරු'!$P$24:$Q$28,2))))</f>
        <v>+</v>
      </c>
      <c r="HC40" s="168" t="str">
        <f aca="false">IF(FR40="","",IF(FR40="-","-",IF(UPPER(FR40)="AB","+",VLOOKUP(FR40,'විෂය තොරතුරු'!$P$24:$Q$28,2))))</f>
        <v>-</v>
      </c>
      <c r="HD40" s="168" t="str">
        <f aca="false">IF(FS40="","",IF(FS40="-","-",IF(UPPER(FS40)="AB","+",VLOOKUP(FS40,'විෂය තොරතුරු'!$P$24:$Q$28,2))))</f>
        <v/>
      </c>
      <c r="HE40" s="170" t="str">
        <f aca="false">IF(FT40="","",IF(FT40="-","-",IF(UPPER(FT40)="AB","+",VLOOKUP(FT40,'විෂය තොරතුරු'!$P$24:$Q$28,2))))</f>
        <v/>
      </c>
      <c r="HF40" s="171" t="str">
        <f aca="false">IF(FU40="","",IF(FU40="-","-",IF(UPPER(FU40)="AB","+",VLOOKUP(FU40,'විෂය තොරතුරු'!$P$24:$Q$28,2))))</f>
        <v>+</v>
      </c>
      <c r="HG40" s="168" t="str">
        <f aca="false">IF(FV40="","",IF(FV40="-","-",IF(UPPER(FV40)="AB","+",VLOOKUP(FV40,'විෂය තොරතුරු'!$P$24:$Q$28,2))))</f>
        <v>+</v>
      </c>
      <c r="HH40" s="168" t="str">
        <f aca="false">IF(FW40="","",IF(FW40="-","-",IF(UPPER(FW40)="AB","+",VLOOKUP(FW40,'විෂය තොරතුරු'!$P$24:$Q$28,2))))</f>
        <v>+</v>
      </c>
      <c r="HI40" s="169" t="str">
        <f aca="false">IF(FX40="","",IF(FX40="-","-",IF(UPPER(FX40)="AB","+",VLOOKUP(FX40,'විෂය තොරතුරු'!$P$24:$Q$28,2))))</f>
        <v>+</v>
      </c>
      <c r="HJ40" s="167" t="str">
        <f aca="false">IF(FY40="","",IF(FY40="-","-",IF(UPPER(FY40)="AB","+",VLOOKUP(FY40,'විෂය තොරතුරු'!$P$24:$Q$28,2))))</f>
        <v>-</v>
      </c>
      <c r="HK40" s="168" t="str">
        <f aca="false">IF(FZ40="","",IF(FZ40="-","-",IF(UPPER(FZ40)="AB","+",VLOOKUP(FZ40,'විෂය තොරතුරු'!$P$24:$Q$28,2))))</f>
        <v>-</v>
      </c>
      <c r="HL40" s="168" t="str">
        <f aca="false">IF(GA40="","",IF(GA40="-","-",IF(UPPER(GA40)="AB","+",VLOOKUP(GA40,'විෂය තොරතුරු'!$P$24:$Q$28,2))))</f>
        <v>-</v>
      </c>
      <c r="HM40" s="168" t="str">
        <f aca="false">IF(GB40="","",IF(GB40="-","-",IF(UPPER(GB40)="AB","+",VLOOKUP(GB40,'විෂය තොරතුරු'!$P$24:$Q$28,2))))</f>
        <v/>
      </c>
      <c r="HN40" s="168" t="str">
        <f aca="false">IF(GC40="","",IF(GC40="-","-",IF(UPPER(GC40)="AB","+",VLOOKUP(GC40,'විෂය තොරතුරු'!$P$24:$Q$28,2))))</f>
        <v/>
      </c>
      <c r="HO40" s="168" t="str">
        <f aca="false">IF(GD40="","",IF(GD40="-","-",IF(UPPER(GD40)="AB","+",VLOOKUP(GD40,'විෂය තොරතුරු'!$P$24:$Q$28,2))))</f>
        <v/>
      </c>
      <c r="HP40" s="168" t="str">
        <f aca="false">IF(GE40="","",IF(GE40="-","-",IF(UPPER(GE40)="AB","+",VLOOKUP(GE40,'විෂය තොරතුරු'!$P$24:$Q$28,2))))</f>
        <v/>
      </c>
      <c r="HQ40" s="170" t="str">
        <f aca="false">IF(GF40="","",IF(GF40="-","-",IF(UPPER(GF40)="AB","+",VLOOKUP(GF40,'විෂය තොරතුරු'!$P$24:$Q$28,2))))</f>
        <v/>
      </c>
      <c r="HR40" s="171" t="str">
        <f aca="false">IF(GG40="","",IF(GG40="-","-",IF(UPPER(GG40)="AB","+",VLOOKUP(GG40,'විෂය තොරතුරු'!$P$24:$Q$28,2))))</f>
        <v>-</v>
      </c>
      <c r="HS40" s="168" t="str">
        <f aca="false">IF(GH40="","",IF(GH40="-","-",IF(UPPER(GH40)="AB","+",VLOOKUP(GH40,'විෂය තොරතුරු'!$P$24:$Q$28,2))))</f>
        <v>-</v>
      </c>
      <c r="HT40" s="168" t="str">
        <f aca="false">IF(GI40="","",IF(GI40="-","-",IF(UPPER(GI40)="AB","+",VLOOKUP(GI40,'විෂය තොරතුරු'!$P$24:$Q$28,2))))</f>
        <v>-</v>
      </c>
      <c r="HU40" s="168" t="str">
        <f aca="false">IF(GJ40="","",IF(GJ40="-","-",IF(UPPER(GJ40)="AB","+",VLOOKUP(GJ40,'විෂය තොරතුරු'!$P$24:$Q$28,2))))</f>
        <v/>
      </c>
      <c r="HV40" s="168" t="str">
        <f aca="false">IF(GK40="","",IF(GK40="-","-",IF(UPPER(GK40)="AB","+",VLOOKUP(GK40,'විෂය තොරතුරු'!$P$24:$Q$28,2))))</f>
        <v/>
      </c>
      <c r="HW40" s="168" t="str">
        <f aca="false">IF(GL40="","",IF(GL40="-","-",IF(UPPER(GL40)="AB","+",VLOOKUP(GL40,'විෂය තොරතුරු'!$P$24:$Q$28,2))))</f>
        <v>-</v>
      </c>
      <c r="HX40" s="168" t="str">
        <f aca="false">IF(GM40="","",IF(GM40="-","-",IF(UPPER(GM40)="AB","+",VLOOKUP(GM40,'විෂය තොරතුරු'!$P$24:$Q$28,2))))</f>
        <v/>
      </c>
      <c r="HY40" s="169" t="str">
        <f aca="false">IF(GN40="","",IF(GN40="-","-",IF(UPPER(GN40)="AB","+",VLOOKUP(GN40,'විෂය තොරතුරු'!$P$24:$Q$28,2))))</f>
        <v/>
      </c>
      <c r="HZ40" s="171" t="str">
        <f aca="false">IF(GO40="","",IF(GO40="-","-",IF(UPPER(GO40)="AB","+",VLOOKUP(GO40,'විෂය තොරතුරු'!$P$24:$Q$28,2))))</f>
        <v>-</v>
      </c>
      <c r="IA40" s="168" t="str">
        <f aca="false">IF(GP40="","",IF(GP40="-","-",IF(UPPER(GP40)="AB","+",VLOOKUP(GP40,'විෂය තොරතුරු'!$P$24:$Q$28,2))))</f>
        <v>-</v>
      </c>
      <c r="IB40" s="168" t="str">
        <f aca="false">IF(GQ40="","",IF(GQ40="-","-",IF(UPPER(GQ40)="AB","+",VLOOKUP(GQ40,'විෂය තොරතුරු'!$P$24:$Q$28,2))))</f>
        <v/>
      </c>
      <c r="IC40" s="168" t="str">
        <f aca="false">IF(GR40="","",IF(GR40="-","-",IF(UPPER(GR40)="AB","+",VLOOKUP(GR40,'විෂය තොරතුරු'!$P$24:$Q$28,2))))</f>
        <v>-</v>
      </c>
      <c r="ID40" s="168" t="str">
        <f aca="false">IF(GS40="","",IF(GS40="-","-",IF(UPPER(GS40)="AB","+",VLOOKUP(GS40,'විෂය තොරතුරු'!$P$24:$Q$28,2))))</f>
        <v/>
      </c>
      <c r="IE40" s="168" t="str">
        <f aca="false">IF(GT40="","",IF(GT40="-","-",IF(UPPER(GT40)="AB","+",VLOOKUP(GT40,'විෂය තොරතුරු'!$P$24:$Q$28,2))))</f>
        <v/>
      </c>
      <c r="IF40" s="168" t="str">
        <f aca="false">IF(GU40="","",IF(GU40="-","-",IF(UPPER(GU40)="AB","+",VLOOKUP(GU40,'විෂය තොරතුරු'!$P$24:$Q$28,2))))</f>
        <v/>
      </c>
      <c r="IG40" s="169" t="str">
        <f aca="false">IF(GV40="","",IF(GV40="-","-",IF(UPPER(GV40)="AB","+",VLOOKUP(GV40,'විෂය තොරතුරු'!$P$24:$Q$28,2))))</f>
        <v/>
      </c>
      <c r="IH40" s="171" t="n">
        <f aca="false">IF($FL40="","",COUNTIF($GZ40:$IG40,"A"))</f>
        <v>0</v>
      </c>
      <c r="II40" s="171" t="n">
        <f aca="false">IF($FL40="","",COUNTIF($GZ40:$IG40,"B"))</f>
        <v>0</v>
      </c>
      <c r="IJ40" s="171" t="n">
        <f aca="false">IF($FL40="","",COUNTIF($GZ40:$IG40,"C"))</f>
        <v>0</v>
      </c>
      <c r="IK40" s="171" t="n">
        <f aca="false">IF($FL40="","",COUNTIF($GZ40:$IG40,"S"))</f>
        <v>0</v>
      </c>
      <c r="IL40" s="171" t="n">
        <f aca="false">IF($FL40="","",COUNTIF($GZ40:$IG40,"W"))</f>
        <v>0</v>
      </c>
      <c r="IM40" s="171" t="n">
        <f aca="false">IF(FL40="","",SUM(IH40:IK40))</f>
        <v>0</v>
      </c>
      <c r="IN40" s="169" t="n">
        <f aca="false">IF(FL40="","",SUM(IH40:IJ40))</f>
        <v>0</v>
      </c>
      <c r="IO40" s="172" t="str">
        <f aca="false">IF(FL40="","",IF(AND(IM40&gt;=6,IN40&gt;=3,OR(FO40&gt;=35,FP40&gt;=35),FV40&gt;=35),"6/3 සමත්",IF(AND(IM40&gt;=5,IN40&gt;=3,OR(FO40&gt;=35,FP40&gt;=35,FV40&gt;=35)),"5/3 සමත්",IF(AND(IM40&gt;=4,IN40&gt;=1,OR(FO40&gt;=20,FP40&gt;=20,FV40&gt;=20)),"සමත් කළ හැකි",IF(IL40=9,"W9","අසමත් ?")))))</f>
        <v>අසමත් ?</v>
      </c>
    </row>
    <row r="41" customFormat="false" ht="17.25" hidden="false" customHeight="true" outlineLevel="0" collapsed="false">
      <c r="A41" s="160" t="n">
        <v>27</v>
      </c>
      <c r="B41" s="187"/>
      <c r="C41" s="161"/>
      <c r="D41" s="162"/>
      <c r="E41" s="183"/>
      <c r="F41" s="181"/>
      <c r="G41" s="183"/>
      <c r="H41" s="180"/>
      <c r="I41" s="180"/>
      <c r="J41" s="181"/>
      <c r="K41" s="183"/>
      <c r="L41" s="180"/>
      <c r="M41" s="180"/>
      <c r="N41" s="181"/>
      <c r="O41" s="183"/>
      <c r="P41" s="180"/>
      <c r="Q41" s="180"/>
      <c r="R41" s="180"/>
      <c r="S41" s="180"/>
      <c r="T41" s="180"/>
      <c r="U41" s="180"/>
      <c r="V41" s="181"/>
      <c r="W41" s="183"/>
      <c r="X41" s="180"/>
      <c r="Y41" s="180"/>
      <c r="Z41" s="180"/>
      <c r="AA41" s="180"/>
      <c r="AB41" s="180"/>
      <c r="AC41" s="180"/>
      <c r="AD41" s="181"/>
      <c r="AE41" s="183"/>
      <c r="AF41" s="180"/>
      <c r="AG41" s="180"/>
      <c r="AH41" s="180"/>
      <c r="AI41" s="180"/>
      <c r="AJ41" s="180"/>
      <c r="AK41" s="180"/>
      <c r="AL41" s="166"/>
      <c r="AM41" s="167" t="str">
        <f aca="false">IF(B41="","",SUM(E41:AL41))</f>
        <v/>
      </c>
      <c r="AN41" s="168" t="str">
        <f aca="false">IF(B41="","",AM41/9)</f>
        <v/>
      </c>
      <c r="AO41" s="169" t="str">
        <f aca="false">IF(B41="","",IF(AM41=0,"-",RANK(AM41,$AM$15:$AM$64,0)))</f>
        <v/>
      </c>
      <c r="AP41" s="167" t="str">
        <f aca="false">IF(E41="","",IF(E41="-","-",IF(UPPER(E41)="AB","+",VLOOKUP(E41,'විෂය තොරතුරු'!$P$24:$Q$28,2))))</f>
        <v/>
      </c>
      <c r="AQ41" s="168" t="str">
        <f aca="false">IF(F41="","",IF(F41="-","-",IF(UPPER(F41)="AB","+",VLOOKUP(F41,'විෂය තොරතුරු'!$P$24:$Q$28,2))))</f>
        <v/>
      </c>
      <c r="AR41" s="168" t="str">
        <f aca="false">IF(G41="","",IF(G41="-","-",IF(UPPER(G41)="AB","+",VLOOKUP(G41,'විෂය තොරතුරු'!$P$24:$Q$28,2))))</f>
        <v/>
      </c>
      <c r="AS41" s="168" t="str">
        <f aca="false">IF(H41="","",IF(H41="-","-",IF(UPPER(H41)="AB","+",VLOOKUP(H41,'විෂය තොරතුරු'!$P$24:$Q$28,2))))</f>
        <v/>
      </c>
      <c r="AT41" s="168" t="str">
        <f aca="false">IF(I41="","",IF(I41="-","-",IF(UPPER(I41)="AB","+",VLOOKUP(I41,'විෂය තොරතුරු'!$P$24:$Q$28,2))))</f>
        <v/>
      </c>
      <c r="AU41" s="170" t="str">
        <f aca="false">IF(J41="","",IF(J41="-","-",IF(UPPER(J41)="AB","+",VLOOKUP(J41,'විෂය තොරතුරු'!$P$24:$Q$28,2))))</f>
        <v/>
      </c>
      <c r="AV41" s="171" t="str">
        <f aca="false">IF(K41="","",IF(K41="-","-",IF(UPPER(K41)="AB","+",VLOOKUP(K41,'විෂය තොරතුරු'!$P$24:$Q$28,2))))</f>
        <v/>
      </c>
      <c r="AW41" s="168" t="str">
        <f aca="false">IF(L41="","",IF(L41="-","-",IF(UPPER(L41)="AB","+",VLOOKUP(L41,'විෂය තොරතුරු'!$P$24:$Q$28,2))))</f>
        <v/>
      </c>
      <c r="AX41" s="168" t="str">
        <f aca="false">IF(M41="","",IF(M41="-","-",IF(UPPER(M41)="AB","+",VLOOKUP(M41,'විෂය තොරතුරු'!$P$24:$Q$28,2))))</f>
        <v/>
      </c>
      <c r="AY41" s="169" t="str">
        <f aca="false">IF(N41="","",IF(N41="-","-",IF(UPPER(N41)="AB","+",VLOOKUP(N41,'විෂය තොරතුරු'!$P$24:$Q$28,2))))</f>
        <v/>
      </c>
      <c r="AZ41" s="167" t="str">
        <f aca="false">IF(O41="","",IF(O41="-","-",IF(UPPER(O41)="AB","+",VLOOKUP(O41,'විෂය තොරතුරු'!$P$24:$Q$28,2))))</f>
        <v/>
      </c>
      <c r="BA41" s="168" t="str">
        <f aca="false">IF(P41="","",IF(P41="-","-",IF(UPPER(P41)="AB","+",VLOOKUP(P41,'විෂය තොරතුරු'!$P$24:$Q$28,2))))</f>
        <v/>
      </c>
      <c r="BB41" s="168" t="str">
        <f aca="false">IF(Q41="","",IF(Q41="-","-",IF(UPPER(Q41)="AB","+",VLOOKUP(Q41,'විෂය තොරතුරු'!$P$24:$Q$28,2))))</f>
        <v/>
      </c>
      <c r="BC41" s="168" t="str">
        <f aca="false">IF(R41="","",IF(R41="-","-",IF(UPPER(R41)="AB","+",VLOOKUP(R41,'විෂය තොරතුරු'!$P$24:$Q$28,2))))</f>
        <v/>
      </c>
      <c r="BD41" s="168" t="str">
        <f aca="false">IF(S41="","",IF(S41="-","-",IF(UPPER(S41)="AB","+",VLOOKUP(S41,'විෂය තොරතුරු'!$P$24:$Q$28,2))))</f>
        <v/>
      </c>
      <c r="BE41" s="168" t="str">
        <f aca="false">IF(T41="","",IF(T41="-","-",IF(UPPER(T41)="AB","+",VLOOKUP(T41,'විෂය තොරතුරු'!$P$24:$Q$28,2))))</f>
        <v/>
      </c>
      <c r="BF41" s="168" t="str">
        <f aca="false">IF(U41="","",IF(U41="-","-",IF(UPPER(U41)="AB","+",VLOOKUP(U41,'විෂය තොරතුරු'!$P$24:$Q$28,2))))</f>
        <v/>
      </c>
      <c r="BG41" s="170" t="str">
        <f aca="false">IF(V41="","",IF(V41="-","-",IF(UPPER(V41)="AB","+",VLOOKUP(V41,'විෂය තොරතුරු'!$P$24:$Q$28,2))))</f>
        <v/>
      </c>
      <c r="BH41" s="171" t="str">
        <f aca="false">IF(W41="","",IF(W41="-","-",IF(UPPER(W41)="AB","+",VLOOKUP(W41,'විෂය තොරතුරු'!$P$24:$Q$28,2))))</f>
        <v/>
      </c>
      <c r="BI41" s="168" t="str">
        <f aca="false">IF(X41="","",IF(X41="-","-",IF(UPPER(X41)="AB","+",VLOOKUP(X41,'විෂය තොරතුරු'!$P$24:$Q$28,2))))</f>
        <v/>
      </c>
      <c r="BJ41" s="168" t="str">
        <f aca="false">IF(Y41="","",IF(Y41="-","-",IF(UPPER(Y41)="AB","+",VLOOKUP(Y41,'විෂය තොරතුරු'!$P$24:$Q$28,2))))</f>
        <v/>
      </c>
      <c r="BK41" s="168" t="str">
        <f aca="false">IF(Z41="","",IF(Z41="-","-",IF(UPPER(Z41)="AB","+",VLOOKUP(Z41,'විෂය තොරතුරු'!$P$24:$Q$28,2))))</f>
        <v/>
      </c>
      <c r="BL41" s="168" t="str">
        <f aca="false">IF(AA41="","",IF(AA41="-","-",IF(UPPER(AA41)="AB","+",VLOOKUP(AA41,'විෂය තොරතුරු'!$P$24:$Q$28,2))))</f>
        <v/>
      </c>
      <c r="BM41" s="168" t="str">
        <f aca="false">IF(AB41="","",IF(AB41="-","-",IF(UPPER(AB41)="AB","+",VLOOKUP(AB41,'විෂය තොරතුරු'!$P$24:$Q$28,2))))</f>
        <v/>
      </c>
      <c r="BN41" s="168" t="str">
        <f aca="false">IF(AC41="","",IF(AC41="-","-",IF(UPPER(AC41)="AB","+",VLOOKUP(AC41,'විෂය තොරතුරු'!$P$24:$Q$28,2))))</f>
        <v/>
      </c>
      <c r="BO41" s="169" t="str">
        <f aca="false">IF(AD41="","",IF(AD41="-","-",IF(UPPER(AD41)="AB","+",VLOOKUP(AD41,'විෂය තොරතුරු'!$P$24:$Q$28,2))))</f>
        <v/>
      </c>
      <c r="BP41" s="171" t="str">
        <f aca="false">IF(AE41="","",IF(AE41="-","-",IF(UPPER(AE41)="AB","+",VLOOKUP(AE41,'විෂය තොරතුරු'!$P$24:$Q$28,2))))</f>
        <v/>
      </c>
      <c r="BQ41" s="168" t="str">
        <f aca="false">IF(AF41="","",IF(AF41="-","-",IF(UPPER(AF41)="AB","+",VLOOKUP(AF41,'විෂය තොරතුරු'!$P$24:$Q$28,2))))</f>
        <v/>
      </c>
      <c r="BR41" s="168" t="str">
        <f aca="false">IF(AG41="","",IF(AG41="-","-",IF(UPPER(AG41)="AB","+",VLOOKUP(AG41,'විෂය තොරතුරු'!$P$24:$Q$28,2))))</f>
        <v/>
      </c>
      <c r="BS41" s="168" t="str">
        <f aca="false">IF(AH41="","",IF(AH41="-","-",IF(UPPER(AH41)="AB","+",VLOOKUP(AH41,'විෂය තොරතුරු'!$P$24:$Q$28,2))))</f>
        <v/>
      </c>
      <c r="BT41" s="168" t="str">
        <f aca="false">IF(AI41="","",IF(AI41="-","-",IF(UPPER(AI41)="AB","+",VLOOKUP(AI41,'විෂය තොරතුරු'!$P$24:$Q$28,2))))</f>
        <v/>
      </c>
      <c r="BU41" s="168" t="str">
        <f aca="false">IF(AJ41="","",IF(AJ41="-","-",IF(UPPER(AJ41)="AB","+",VLOOKUP(AJ41,'විෂය තොරතුරු'!$P$24:$Q$28,2))))</f>
        <v/>
      </c>
      <c r="BV41" s="168" t="str">
        <f aca="false">IF(AK41="","",IF(AK41="-","-",IF(UPPER(AK41)="AB","+",VLOOKUP(AK41,'විෂය තොරතුරු'!$P$24:$Q$28,2))))</f>
        <v/>
      </c>
      <c r="BW41" s="169" t="str">
        <f aca="false">IF(AL41="","",IF(AL41="-","-",IF(UPPER(AL41)="AB","+",VLOOKUP(AL41,'විෂය තොරතුරු'!$P$24:$Q$28,2))))</f>
        <v/>
      </c>
      <c r="BX41" s="171" t="str">
        <f aca="false">IF($B41="","",COUNTIF($AP41:$BW41,"A"))</f>
        <v/>
      </c>
      <c r="BY41" s="168" t="str">
        <f aca="false">IF($B41="","",COUNTIF($AP41:$BW41,"B"))</f>
        <v/>
      </c>
      <c r="BZ41" s="168" t="str">
        <f aca="false">IF($B41="","",COUNTIF($AP41:$BW41,"C"))</f>
        <v/>
      </c>
      <c r="CA41" s="168" t="str">
        <f aca="false">IF($B41="","",COUNTIF($AP41:$BW41,"S"))</f>
        <v/>
      </c>
      <c r="CB41" s="169" t="str">
        <f aca="false">IF($B41="","",COUNTIF($AP41:$BW41,"W"))</f>
        <v/>
      </c>
      <c r="CC41" s="171" t="str">
        <f aca="false">IF(B41="","",SUM(BX41:CA41))</f>
        <v/>
      </c>
      <c r="CD41" s="169" t="str">
        <f aca="false">IF(B41="","",SUM(BX41:BZ41))</f>
        <v/>
      </c>
      <c r="CE41" s="172" t="str">
        <f aca="false">IF(B41="","",IF(AND(CC41&gt;=6,CD41&gt;=3,OR(E41&gt;=35,F41&gt;=35),L41&gt;=35),"6/3 සමත්",IF(AND(CC41&gt;=5,CD41&gt;=3,OR(E41&gt;=35,F41&gt;=35,L41&gt;=35)),"5/3 සමත්",IF(AND(CC41&gt;=4,CD41&gt;=1,OR(E41&gt;=20,F41&gt;=20,L41&gt;=20)),"සමත් කළ හැකි",IF(CB41=9,"W9","අසමත් ?")))))</f>
        <v/>
      </c>
      <c r="FK41" s="173" t="n">
        <v>27</v>
      </c>
      <c r="FL41" s="187" t="s">
        <v>70</v>
      </c>
      <c r="FM41" s="161"/>
      <c r="FN41" s="161" t="str">
        <f aca="false">IF(FM41="","-",(FM41/$M$95)*100)</f>
        <v>-</v>
      </c>
      <c r="FO41" s="165" t="n">
        <v>18</v>
      </c>
      <c r="FP41" s="165"/>
      <c r="FQ41" s="165" t="n">
        <v>12</v>
      </c>
      <c r="FR41" s="165" t="s">
        <v>18</v>
      </c>
      <c r="FS41" s="165"/>
      <c r="FT41" s="165"/>
      <c r="FU41" s="165" t="n">
        <v>9</v>
      </c>
      <c r="FV41" s="165" t="n">
        <v>21</v>
      </c>
      <c r="FW41" s="165" t="n">
        <v>20</v>
      </c>
      <c r="FX41" s="165" t="n">
        <v>28</v>
      </c>
      <c r="FY41" s="165" t="s">
        <v>18</v>
      </c>
      <c r="FZ41" s="165" t="s">
        <v>18</v>
      </c>
      <c r="GA41" s="165" t="n">
        <v>26</v>
      </c>
      <c r="GB41" s="165"/>
      <c r="GC41" s="165"/>
      <c r="GD41" s="165"/>
      <c r="GE41" s="165"/>
      <c r="GF41" s="165"/>
      <c r="GG41" s="165" t="s">
        <v>18</v>
      </c>
      <c r="GH41" s="165" t="s">
        <v>18</v>
      </c>
      <c r="GI41" s="165" t="n">
        <v>32</v>
      </c>
      <c r="GJ41" s="165"/>
      <c r="GK41" s="165"/>
      <c r="GL41" s="165" t="s">
        <v>18</v>
      </c>
      <c r="GM41" s="165"/>
      <c r="GN41" s="165"/>
      <c r="GO41" s="165" t="n">
        <v>33</v>
      </c>
      <c r="GP41" s="165" t="s">
        <v>18</v>
      </c>
      <c r="GQ41" s="165"/>
      <c r="GR41" s="165" t="s">
        <v>18</v>
      </c>
      <c r="GS41" s="165"/>
      <c r="GT41" s="165"/>
      <c r="GU41" s="165"/>
      <c r="GV41" s="174"/>
      <c r="GW41" s="167" t="n">
        <f aca="false">IF(FL41="","",SUM(FO41:GV41))</f>
        <v>199</v>
      </c>
      <c r="GX41" s="168" t="n">
        <f aca="false">IF(FL41="","",GW41/9)</f>
        <v>22.1111111111111</v>
      </c>
      <c r="GY41" s="169" t="n">
        <f aca="false">IF(FL41="","",IF(GW41=0,"-",RANK(GW41,$GW$15:$GW$64,0)))</f>
        <v>26</v>
      </c>
      <c r="GZ41" s="167" t="str">
        <f aca="false">IF(FO41="","",IF(FO41="-","-",IF(UPPER(FO41)="AB","+",VLOOKUP(FO41,'විෂය තොරතුරු'!$P$24:$Q$28,2))))</f>
        <v>W</v>
      </c>
      <c r="HA41" s="168" t="str">
        <f aca="false">IF(FP41="","",IF(FP41="-","-",IF(UPPER(FP41)="AB","+",VLOOKUP(FP41,'විෂය තොරතුරු'!$P$24:$Q$28,2))))</f>
        <v/>
      </c>
      <c r="HB41" s="168" t="str">
        <f aca="false">IF(FQ41="","",IF(FQ41="-","-",IF(UPPER(FQ41)="AB","+",VLOOKUP(FQ41,'විෂය තොරතුරු'!$P$24:$Q$28,2))))</f>
        <v>W</v>
      </c>
      <c r="HC41" s="168" t="str">
        <f aca="false">IF(FR41="","",IF(FR41="-","-",IF(UPPER(FR41)="AB","+",VLOOKUP(FR41,'විෂය තොරතුරු'!$P$24:$Q$28,2))))</f>
        <v>-</v>
      </c>
      <c r="HD41" s="168" t="str">
        <f aca="false">IF(FS41="","",IF(FS41="-","-",IF(UPPER(FS41)="AB","+",VLOOKUP(FS41,'විෂය තොරතුරු'!$P$24:$Q$28,2))))</f>
        <v/>
      </c>
      <c r="HE41" s="170" t="str">
        <f aca="false">IF(FT41="","",IF(FT41="-","-",IF(UPPER(FT41)="AB","+",VLOOKUP(FT41,'විෂය තොරතුරු'!$P$24:$Q$28,2))))</f>
        <v/>
      </c>
      <c r="HF41" s="171" t="str">
        <f aca="false">IF(FU41="","",IF(FU41="-","-",IF(UPPER(FU41)="AB","+",VLOOKUP(FU41,'විෂය තොරතුරු'!$P$24:$Q$28,2))))</f>
        <v>W</v>
      </c>
      <c r="HG41" s="168" t="str">
        <f aca="false">IF(FV41="","",IF(FV41="-","-",IF(UPPER(FV41)="AB","+",VLOOKUP(FV41,'විෂය තොරතුරු'!$P$24:$Q$28,2))))</f>
        <v>W</v>
      </c>
      <c r="HH41" s="168" t="str">
        <f aca="false">IF(FW41="","",IF(FW41="-","-",IF(UPPER(FW41)="AB","+",VLOOKUP(FW41,'විෂය තොරතුරු'!$P$24:$Q$28,2))))</f>
        <v>W</v>
      </c>
      <c r="HI41" s="169" t="str">
        <f aca="false">IF(FX41="","",IF(FX41="-","-",IF(UPPER(FX41)="AB","+",VLOOKUP(FX41,'විෂය තොරතුරු'!$P$24:$Q$28,2))))</f>
        <v>W</v>
      </c>
      <c r="HJ41" s="167" t="str">
        <f aca="false">IF(FY41="","",IF(FY41="-","-",IF(UPPER(FY41)="AB","+",VLOOKUP(FY41,'විෂය තොරතුරු'!$P$24:$Q$28,2))))</f>
        <v>-</v>
      </c>
      <c r="HK41" s="168" t="str">
        <f aca="false">IF(FZ41="","",IF(FZ41="-","-",IF(UPPER(FZ41)="AB","+",VLOOKUP(FZ41,'විෂය තොරතුරු'!$P$24:$Q$28,2))))</f>
        <v>-</v>
      </c>
      <c r="HL41" s="168" t="str">
        <f aca="false">IF(GA41="","",IF(GA41="-","-",IF(UPPER(GA41)="AB","+",VLOOKUP(GA41,'විෂය තොරතුරු'!$P$24:$Q$28,2))))</f>
        <v>W</v>
      </c>
      <c r="HM41" s="168" t="str">
        <f aca="false">IF(GB41="","",IF(GB41="-","-",IF(UPPER(GB41)="AB","+",VLOOKUP(GB41,'විෂය තොරතුරු'!$P$24:$Q$28,2))))</f>
        <v/>
      </c>
      <c r="HN41" s="168" t="str">
        <f aca="false">IF(GC41="","",IF(GC41="-","-",IF(UPPER(GC41)="AB","+",VLOOKUP(GC41,'විෂය තොරතුරු'!$P$24:$Q$28,2))))</f>
        <v/>
      </c>
      <c r="HO41" s="168" t="str">
        <f aca="false">IF(GD41="","",IF(GD41="-","-",IF(UPPER(GD41)="AB","+",VLOOKUP(GD41,'විෂය තොරතුරු'!$P$24:$Q$28,2))))</f>
        <v/>
      </c>
      <c r="HP41" s="168" t="str">
        <f aca="false">IF(GE41="","",IF(GE41="-","-",IF(UPPER(GE41)="AB","+",VLOOKUP(GE41,'විෂය තොරතුරු'!$P$24:$Q$28,2))))</f>
        <v/>
      </c>
      <c r="HQ41" s="170" t="str">
        <f aca="false">IF(GF41="","",IF(GF41="-","-",IF(UPPER(GF41)="AB","+",VLOOKUP(GF41,'විෂය තොරතුරු'!$P$24:$Q$28,2))))</f>
        <v/>
      </c>
      <c r="HR41" s="171" t="str">
        <f aca="false">IF(GG41="","",IF(GG41="-","-",IF(UPPER(GG41)="AB","+",VLOOKUP(GG41,'විෂය තොරතුරු'!$P$24:$Q$28,2))))</f>
        <v>-</v>
      </c>
      <c r="HS41" s="168" t="str">
        <f aca="false">IF(GH41="","",IF(GH41="-","-",IF(UPPER(GH41)="AB","+",VLOOKUP(GH41,'විෂය තොරතුරු'!$P$24:$Q$28,2))))</f>
        <v>-</v>
      </c>
      <c r="HT41" s="168" t="str">
        <f aca="false">IF(GI41="","",IF(GI41="-","-",IF(UPPER(GI41)="AB","+",VLOOKUP(GI41,'විෂය තොරතුරු'!$P$24:$Q$28,2))))</f>
        <v>W</v>
      </c>
      <c r="HU41" s="168" t="str">
        <f aca="false">IF(GJ41="","",IF(GJ41="-","-",IF(UPPER(GJ41)="AB","+",VLOOKUP(GJ41,'විෂය තොරතුරු'!$P$24:$Q$28,2))))</f>
        <v/>
      </c>
      <c r="HV41" s="168" t="str">
        <f aca="false">IF(GK41="","",IF(GK41="-","-",IF(UPPER(GK41)="AB","+",VLOOKUP(GK41,'විෂය තොරතුරු'!$P$24:$Q$28,2))))</f>
        <v/>
      </c>
      <c r="HW41" s="168" t="str">
        <f aca="false">IF(GL41="","",IF(GL41="-","-",IF(UPPER(GL41)="AB","+",VLOOKUP(GL41,'විෂය තොරතුරු'!$P$24:$Q$28,2))))</f>
        <v>-</v>
      </c>
      <c r="HX41" s="168" t="str">
        <f aca="false">IF(GM41="","",IF(GM41="-","-",IF(UPPER(GM41)="AB","+",VLOOKUP(GM41,'විෂය තොරතුරු'!$P$24:$Q$28,2))))</f>
        <v/>
      </c>
      <c r="HY41" s="169" t="str">
        <f aca="false">IF(GN41="","",IF(GN41="-","-",IF(UPPER(GN41)="AB","+",VLOOKUP(GN41,'විෂය තොරතුරු'!$P$24:$Q$28,2))))</f>
        <v/>
      </c>
      <c r="HZ41" s="171" t="str">
        <f aca="false">IF(GO41="","",IF(GO41="-","-",IF(UPPER(GO41)="AB","+",VLOOKUP(GO41,'විෂය තොරතුරු'!$P$24:$Q$28,2))))</f>
        <v>W</v>
      </c>
      <c r="IA41" s="168" t="str">
        <f aca="false">IF(GP41="","",IF(GP41="-","-",IF(UPPER(GP41)="AB","+",VLOOKUP(GP41,'විෂය තොරතුරු'!$P$24:$Q$28,2))))</f>
        <v>-</v>
      </c>
      <c r="IB41" s="168" t="str">
        <f aca="false">IF(GQ41="","",IF(GQ41="-","-",IF(UPPER(GQ41)="AB","+",VLOOKUP(GQ41,'විෂය තොරතුරු'!$P$24:$Q$28,2))))</f>
        <v/>
      </c>
      <c r="IC41" s="168" t="str">
        <f aca="false">IF(GR41="","",IF(GR41="-","-",IF(UPPER(GR41)="AB","+",VLOOKUP(GR41,'විෂය තොරතුරු'!$P$24:$Q$28,2))))</f>
        <v>-</v>
      </c>
      <c r="ID41" s="168" t="str">
        <f aca="false">IF(GS41="","",IF(GS41="-","-",IF(UPPER(GS41)="AB","+",VLOOKUP(GS41,'විෂය තොරතුරු'!$P$24:$Q$28,2))))</f>
        <v/>
      </c>
      <c r="IE41" s="168" t="str">
        <f aca="false">IF(GT41="","",IF(GT41="-","-",IF(UPPER(GT41)="AB","+",VLOOKUP(GT41,'විෂය තොරතුරු'!$P$24:$Q$28,2))))</f>
        <v/>
      </c>
      <c r="IF41" s="168" t="str">
        <f aca="false">IF(GU41="","",IF(GU41="-","-",IF(UPPER(GU41)="AB","+",VLOOKUP(GU41,'විෂය තොරතුරු'!$P$24:$Q$28,2))))</f>
        <v/>
      </c>
      <c r="IG41" s="169" t="str">
        <f aca="false">IF(GV41="","",IF(GV41="-","-",IF(UPPER(GV41)="AB","+",VLOOKUP(GV41,'විෂය තොරතුරු'!$P$24:$Q$28,2))))</f>
        <v/>
      </c>
      <c r="IH41" s="171" t="n">
        <f aca="false">IF($FL41="","",COUNTIF($GZ41:$IG41,"A"))</f>
        <v>0</v>
      </c>
      <c r="II41" s="171" t="n">
        <f aca="false">IF($FL41="","",COUNTIF($GZ41:$IG41,"B"))</f>
        <v>0</v>
      </c>
      <c r="IJ41" s="171" t="n">
        <f aca="false">IF($FL41="","",COUNTIF($GZ41:$IG41,"C"))</f>
        <v>0</v>
      </c>
      <c r="IK41" s="171" t="n">
        <f aca="false">IF($FL41="","",COUNTIF($GZ41:$IG41,"S"))</f>
        <v>0</v>
      </c>
      <c r="IL41" s="171" t="n">
        <f aca="false">IF($FL41="","",COUNTIF($GZ41:$IG41,"W"))</f>
        <v>9</v>
      </c>
      <c r="IM41" s="171" t="n">
        <f aca="false">IF(FL41="","",SUM(IH41:IK41))</f>
        <v>0</v>
      </c>
      <c r="IN41" s="169" t="n">
        <f aca="false">IF(FL41="","",SUM(IH41:IJ41))</f>
        <v>0</v>
      </c>
      <c r="IO41" s="172" t="str">
        <f aca="false">IF(FL41="","",IF(AND(IM41&gt;=6,IN41&gt;=3,OR(FO41&gt;=35,FP41&gt;=35),FV41&gt;=35),"6/3 සමත්",IF(AND(IM41&gt;=5,IN41&gt;=3,OR(FO41&gt;=35,FP41&gt;=35,FV41&gt;=35)),"5/3 සමත්",IF(AND(IM41&gt;=4,IN41&gt;=1,OR(FO41&gt;=20,FP41&gt;=20,FV41&gt;=20)),"සමත් කළ හැකි",IF(IL41=9,"W9","අසමත් ?")))))</f>
        <v>W9</v>
      </c>
    </row>
    <row r="42" customFormat="false" ht="13.8" hidden="false" customHeight="false" outlineLevel="0" collapsed="false">
      <c r="A42" s="160" t="n">
        <v>28</v>
      </c>
      <c r="B42" s="161"/>
      <c r="C42" s="161"/>
      <c r="D42" s="162"/>
      <c r="E42" s="183"/>
      <c r="F42" s="181"/>
      <c r="G42" s="183"/>
      <c r="H42" s="180"/>
      <c r="I42" s="180"/>
      <c r="J42" s="181"/>
      <c r="K42" s="183"/>
      <c r="L42" s="180"/>
      <c r="M42" s="180"/>
      <c r="N42" s="181"/>
      <c r="O42" s="183"/>
      <c r="P42" s="180"/>
      <c r="Q42" s="180"/>
      <c r="R42" s="180"/>
      <c r="S42" s="180"/>
      <c r="T42" s="180"/>
      <c r="U42" s="180"/>
      <c r="V42" s="181"/>
      <c r="W42" s="183"/>
      <c r="X42" s="180"/>
      <c r="Y42" s="180"/>
      <c r="Z42" s="180"/>
      <c r="AA42" s="180"/>
      <c r="AB42" s="180"/>
      <c r="AC42" s="180"/>
      <c r="AD42" s="181"/>
      <c r="AE42" s="183"/>
      <c r="AF42" s="180"/>
      <c r="AG42" s="180"/>
      <c r="AH42" s="180"/>
      <c r="AI42" s="180"/>
      <c r="AJ42" s="180"/>
      <c r="AK42" s="180"/>
      <c r="AL42" s="166"/>
      <c r="AM42" s="167" t="str">
        <f aca="false">IF(B42="","",SUM(E42:AL42))</f>
        <v/>
      </c>
      <c r="AN42" s="168" t="str">
        <f aca="false">IF(B42="","",AM42/9)</f>
        <v/>
      </c>
      <c r="AO42" s="169" t="str">
        <f aca="false">IF(B42="","",IF(AM42=0,"-",RANK(AM42,$AM$15:$AM$64,0)))</f>
        <v/>
      </c>
      <c r="AP42" s="167" t="str">
        <f aca="false">IF(E42="","",IF(E42="-","-",IF(UPPER(E42)="AB","+",VLOOKUP(E42,'විෂය තොරතුරු'!$P$24:$Q$28,2))))</f>
        <v/>
      </c>
      <c r="AQ42" s="168" t="str">
        <f aca="false">IF(F42="","",IF(F42="-","-",IF(UPPER(F42)="AB","+",VLOOKUP(F42,'විෂය තොරතුරු'!$P$24:$Q$28,2))))</f>
        <v/>
      </c>
      <c r="AR42" s="168" t="str">
        <f aca="false">IF(G42="","",IF(G42="-","-",IF(UPPER(G42)="AB","+",VLOOKUP(G42,'විෂය තොරතුරු'!$P$24:$Q$28,2))))</f>
        <v/>
      </c>
      <c r="AS42" s="168" t="str">
        <f aca="false">IF(H42="","",IF(H42="-","-",IF(UPPER(H42)="AB","+",VLOOKUP(H42,'විෂය තොරතුරු'!$P$24:$Q$28,2))))</f>
        <v/>
      </c>
      <c r="AT42" s="168" t="str">
        <f aca="false">IF(I42="","",IF(I42="-","-",IF(UPPER(I42)="AB","+",VLOOKUP(I42,'විෂය තොරතුරු'!$P$24:$Q$28,2))))</f>
        <v/>
      </c>
      <c r="AU42" s="170" t="str">
        <f aca="false">IF(J42="","",IF(J42="-","-",IF(UPPER(J42)="AB","+",VLOOKUP(J42,'විෂය තොරතුරු'!$P$24:$Q$28,2))))</f>
        <v/>
      </c>
      <c r="AV42" s="171" t="str">
        <f aca="false">IF(K42="","",IF(K42="-","-",IF(UPPER(K42)="AB","+",VLOOKUP(K42,'විෂය තොරතුරු'!$P$24:$Q$28,2))))</f>
        <v/>
      </c>
      <c r="AW42" s="168" t="str">
        <f aca="false">IF(L42="","",IF(L42="-","-",IF(UPPER(L42)="AB","+",VLOOKUP(L42,'විෂය තොරතුරු'!$P$24:$Q$28,2))))</f>
        <v/>
      </c>
      <c r="AX42" s="168" t="str">
        <f aca="false">IF(M42="","",IF(M42="-","-",IF(UPPER(M42)="AB","+",VLOOKUP(M42,'විෂය තොරතුරු'!$P$24:$Q$28,2))))</f>
        <v/>
      </c>
      <c r="AY42" s="169" t="str">
        <f aca="false">IF(N42="","",IF(N42="-","-",IF(UPPER(N42)="AB","+",VLOOKUP(N42,'විෂය තොරතුරු'!$P$24:$Q$28,2))))</f>
        <v/>
      </c>
      <c r="AZ42" s="167" t="str">
        <f aca="false">IF(O42="","",IF(O42="-","-",IF(UPPER(O42)="AB","+",VLOOKUP(O42,'විෂය තොරතුරු'!$P$24:$Q$28,2))))</f>
        <v/>
      </c>
      <c r="BA42" s="168" t="str">
        <f aca="false">IF(P42="","",IF(P42="-","-",IF(UPPER(P42)="AB","+",VLOOKUP(P42,'විෂය තොරතුරු'!$P$24:$Q$28,2))))</f>
        <v/>
      </c>
      <c r="BB42" s="168" t="str">
        <f aca="false">IF(Q42="","",IF(Q42="-","-",IF(UPPER(Q42)="AB","+",VLOOKUP(Q42,'විෂය තොරතුරු'!$P$24:$Q$28,2))))</f>
        <v/>
      </c>
      <c r="BC42" s="168" t="str">
        <f aca="false">IF(R42="","",IF(R42="-","-",IF(UPPER(R42)="AB","+",VLOOKUP(R42,'විෂය තොරතුරු'!$P$24:$Q$28,2))))</f>
        <v/>
      </c>
      <c r="BD42" s="168" t="str">
        <f aca="false">IF(S42="","",IF(S42="-","-",IF(UPPER(S42)="AB","+",VLOOKUP(S42,'විෂය තොරතුරු'!$P$24:$Q$28,2))))</f>
        <v/>
      </c>
      <c r="BE42" s="168" t="str">
        <f aca="false">IF(T42="","",IF(T42="-","-",IF(UPPER(T42)="AB","+",VLOOKUP(T42,'විෂය තොරතුරු'!$P$24:$Q$28,2))))</f>
        <v/>
      </c>
      <c r="BF42" s="168" t="str">
        <f aca="false">IF(U42="","",IF(U42="-","-",IF(UPPER(U42)="AB","+",VLOOKUP(U42,'විෂය තොරතුරු'!$P$24:$Q$28,2))))</f>
        <v/>
      </c>
      <c r="BG42" s="170" t="str">
        <f aca="false">IF(V42="","",IF(V42="-","-",IF(UPPER(V42)="AB","+",VLOOKUP(V42,'විෂය තොරතුරු'!$P$24:$Q$28,2))))</f>
        <v/>
      </c>
      <c r="BH42" s="171" t="str">
        <f aca="false">IF(W42="","",IF(W42="-","-",IF(UPPER(W42)="AB","+",VLOOKUP(W42,'විෂය තොරතුරු'!$P$24:$Q$28,2))))</f>
        <v/>
      </c>
      <c r="BI42" s="168" t="str">
        <f aca="false">IF(X42="","",IF(X42="-","-",IF(UPPER(X42)="AB","+",VLOOKUP(X42,'විෂය තොරතුරු'!$P$24:$Q$28,2))))</f>
        <v/>
      </c>
      <c r="BJ42" s="168" t="str">
        <f aca="false">IF(Y42="","",IF(Y42="-","-",IF(UPPER(Y42)="AB","+",VLOOKUP(Y42,'විෂය තොරතුරු'!$P$24:$Q$28,2))))</f>
        <v/>
      </c>
      <c r="BK42" s="168" t="str">
        <f aca="false">IF(Z42="","",IF(Z42="-","-",IF(UPPER(Z42)="AB","+",VLOOKUP(Z42,'විෂය තොරතුරු'!$P$24:$Q$28,2))))</f>
        <v/>
      </c>
      <c r="BL42" s="168" t="str">
        <f aca="false">IF(AA42="","",IF(AA42="-","-",IF(UPPER(AA42)="AB","+",VLOOKUP(AA42,'විෂය තොරතුරු'!$P$24:$Q$28,2))))</f>
        <v/>
      </c>
      <c r="BM42" s="168" t="str">
        <f aca="false">IF(AB42="","",IF(AB42="-","-",IF(UPPER(AB42)="AB","+",VLOOKUP(AB42,'විෂය තොරතුරු'!$P$24:$Q$28,2))))</f>
        <v/>
      </c>
      <c r="BN42" s="168" t="str">
        <f aca="false">IF(AC42="","",IF(AC42="-","-",IF(UPPER(AC42)="AB","+",VLOOKUP(AC42,'විෂය තොරතුරු'!$P$24:$Q$28,2))))</f>
        <v/>
      </c>
      <c r="BO42" s="169" t="str">
        <f aca="false">IF(AD42="","",IF(AD42="-","-",IF(UPPER(AD42)="AB","+",VLOOKUP(AD42,'විෂය තොරතුරු'!$P$24:$Q$28,2))))</f>
        <v/>
      </c>
      <c r="BP42" s="171" t="str">
        <f aca="false">IF(AE42="","",IF(AE42="-","-",IF(UPPER(AE42)="AB","+",VLOOKUP(AE42,'විෂය තොරතුරු'!$P$24:$Q$28,2))))</f>
        <v/>
      </c>
      <c r="BQ42" s="168" t="str">
        <f aca="false">IF(AF42="","",IF(AF42="-","-",IF(UPPER(AF42)="AB","+",VLOOKUP(AF42,'විෂය තොරතුරු'!$P$24:$Q$28,2))))</f>
        <v/>
      </c>
      <c r="BR42" s="168" t="str">
        <f aca="false">IF(AG42="","",IF(AG42="-","-",IF(UPPER(AG42)="AB","+",VLOOKUP(AG42,'විෂය තොරතුරු'!$P$24:$Q$28,2))))</f>
        <v/>
      </c>
      <c r="BS42" s="168" t="str">
        <f aca="false">IF(AH42="","",IF(AH42="-","-",IF(UPPER(AH42)="AB","+",VLOOKUP(AH42,'විෂය තොරතුරු'!$P$24:$Q$28,2))))</f>
        <v/>
      </c>
      <c r="BT42" s="168" t="str">
        <f aca="false">IF(AI42="","",IF(AI42="-","-",IF(UPPER(AI42)="AB","+",VLOOKUP(AI42,'විෂය තොරතුරු'!$P$24:$Q$28,2))))</f>
        <v/>
      </c>
      <c r="BU42" s="168" t="str">
        <f aca="false">IF(AJ42="","",IF(AJ42="-","-",IF(UPPER(AJ42)="AB","+",VLOOKUP(AJ42,'විෂය තොරතුරු'!$P$24:$Q$28,2))))</f>
        <v/>
      </c>
      <c r="BV42" s="168" t="str">
        <f aca="false">IF(AK42="","",IF(AK42="-","-",IF(UPPER(AK42)="AB","+",VLOOKUP(AK42,'විෂය තොරතුරු'!$P$24:$Q$28,2))))</f>
        <v/>
      </c>
      <c r="BW42" s="169" t="str">
        <f aca="false">IF(AL42="","",IF(AL42="-","-",IF(UPPER(AL42)="AB","+",VLOOKUP(AL42,'විෂය තොරතුරු'!$P$24:$Q$28,2))))</f>
        <v/>
      </c>
      <c r="BX42" s="171" t="str">
        <f aca="false">IF($B42="","",COUNTIF($AP42:$BW42,"A"))</f>
        <v/>
      </c>
      <c r="BY42" s="168" t="str">
        <f aca="false">IF($B42="","",COUNTIF($AP42:$BW42,"B"))</f>
        <v/>
      </c>
      <c r="BZ42" s="168" t="str">
        <f aca="false">IF($B42="","",COUNTIF($AP42:$BW42,"C"))</f>
        <v/>
      </c>
      <c r="CA42" s="168" t="str">
        <f aca="false">IF($B42="","",COUNTIF($AP42:$BW42,"S"))</f>
        <v/>
      </c>
      <c r="CB42" s="169" t="str">
        <f aca="false">IF($B42="","",COUNTIF($AP42:$BW42,"W"))</f>
        <v/>
      </c>
      <c r="CC42" s="171" t="str">
        <f aca="false">IF(B42="","",SUM(BX42:CA42))</f>
        <v/>
      </c>
      <c r="CD42" s="169" t="str">
        <f aca="false">IF(B42="","",SUM(BX42:BZ42))</f>
        <v/>
      </c>
      <c r="CE42" s="172" t="str">
        <f aca="false">IF(B42="","",IF(AND(CC42&gt;=6,CD42&gt;=3,OR(E42&gt;=35,F42&gt;=35),L42&gt;=35),"6/3 සමත්",IF(AND(CC42&gt;=5,CD42&gt;=3,OR(E42&gt;=35,F42&gt;=35,L42&gt;=35)),"5/3 සමත්",IF(AND(CC42&gt;=4,CD42&gt;=1,OR(E42&gt;=20,F42&gt;=20,L42&gt;=20)),"සමත් කළ හැකි",IF(CB42=9,"W9","අසමත් ?")))))</f>
        <v/>
      </c>
      <c r="FK42" s="173" t="n">
        <v>28</v>
      </c>
      <c r="FL42" s="161" t="s">
        <v>71</v>
      </c>
      <c r="FM42" s="161"/>
      <c r="FN42" s="161" t="str">
        <f aca="false">IF(FM42="","-",(FM42/$M$95)*100)</f>
        <v>-</v>
      </c>
      <c r="FO42" s="165" t="n">
        <v>41</v>
      </c>
      <c r="FP42" s="165"/>
      <c r="FQ42" s="165" t="n">
        <v>38</v>
      </c>
      <c r="FR42" s="165" t="s">
        <v>18</v>
      </c>
      <c r="FS42" s="165"/>
      <c r="FT42" s="165"/>
      <c r="FU42" s="165" t="n">
        <v>18</v>
      </c>
      <c r="FV42" s="165" t="n">
        <v>32</v>
      </c>
      <c r="FW42" s="165" t="n">
        <v>16</v>
      </c>
      <c r="FX42" s="165" t="n">
        <v>25</v>
      </c>
      <c r="FY42" s="165" t="s">
        <v>18</v>
      </c>
      <c r="FZ42" s="165" t="s">
        <v>18</v>
      </c>
      <c r="GA42" s="165" t="n">
        <v>47</v>
      </c>
      <c r="GB42" s="165"/>
      <c r="GC42" s="165"/>
      <c r="GD42" s="165"/>
      <c r="GE42" s="165"/>
      <c r="GF42" s="165"/>
      <c r="GG42" s="165" t="s">
        <v>18</v>
      </c>
      <c r="GH42" s="165" t="s">
        <v>18</v>
      </c>
      <c r="GI42" s="165" t="n">
        <v>51</v>
      </c>
      <c r="GJ42" s="165"/>
      <c r="GK42" s="165"/>
      <c r="GL42" s="165" t="s">
        <v>18</v>
      </c>
      <c r="GM42" s="165"/>
      <c r="GN42" s="165"/>
      <c r="GO42" s="165" t="s">
        <v>18</v>
      </c>
      <c r="GP42" s="165" t="s">
        <v>18</v>
      </c>
      <c r="GQ42" s="165"/>
      <c r="GR42" s="165" t="n">
        <v>36</v>
      </c>
      <c r="GS42" s="165"/>
      <c r="GT42" s="165"/>
      <c r="GU42" s="165"/>
      <c r="GV42" s="174"/>
      <c r="GW42" s="167" t="n">
        <f aca="false">IF(FL42="","",SUM(FO42:GV42))</f>
        <v>304</v>
      </c>
      <c r="GX42" s="168" t="n">
        <f aca="false">IF(FL42="","",GW42/9)</f>
        <v>33.7777777777778</v>
      </c>
      <c r="GY42" s="169" t="n">
        <f aca="false">IF(FL42="","",IF(GW42=0,"-",RANK(GW42,$GW$15:$GW$64,0)))</f>
        <v>14</v>
      </c>
      <c r="GZ42" s="167" t="str">
        <f aca="false">IF(FO42="","",IF(FO42="-","-",IF(UPPER(FO42)="AB","+",VLOOKUP(FO42,'විෂය තොරතුරු'!$P$24:$Q$28,2))))</f>
        <v>S</v>
      </c>
      <c r="HA42" s="168" t="str">
        <f aca="false">IF(FP42="","",IF(FP42="-","-",IF(UPPER(FP42)="AB","+",VLOOKUP(FP42,'විෂය තොරතුරු'!$P$24:$Q$28,2))))</f>
        <v/>
      </c>
      <c r="HB42" s="168" t="str">
        <f aca="false">IF(FQ42="","",IF(FQ42="-","-",IF(UPPER(FQ42)="AB","+",VLOOKUP(FQ42,'විෂය තොරතුරු'!$P$24:$Q$28,2))))</f>
        <v>S</v>
      </c>
      <c r="HC42" s="168" t="str">
        <f aca="false">IF(FR42="","",IF(FR42="-","-",IF(UPPER(FR42)="AB","+",VLOOKUP(FR42,'විෂය තොරතුරු'!$P$24:$Q$28,2))))</f>
        <v>-</v>
      </c>
      <c r="HD42" s="168" t="str">
        <f aca="false">IF(FS42="","",IF(FS42="-","-",IF(UPPER(FS42)="AB","+",VLOOKUP(FS42,'විෂය තොරතුරු'!$P$24:$Q$28,2))))</f>
        <v/>
      </c>
      <c r="HE42" s="170" t="str">
        <f aca="false">IF(FT42="","",IF(FT42="-","-",IF(UPPER(FT42)="AB","+",VLOOKUP(FT42,'විෂය තොරතුරු'!$P$24:$Q$28,2))))</f>
        <v/>
      </c>
      <c r="HF42" s="171" t="str">
        <f aca="false">IF(FU42="","",IF(FU42="-","-",IF(UPPER(FU42)="AB","+",VLOOKUP(FU42,'විෂය තොරතුරු'!$P$24:$Q$28,2))))</f>
        <v>W</v>
      </c>
      <c r="HG42" s="168" t="str">
        <f aca="false">IF(FV42="","",IF(FV42="-","-",IF(UPPER(FV42)="AB","+",VLOOKUP(FV42,'විෂය තොරතුරු'!$P$24:$Q$28,2))))</f>
        <v>W</v>
      </c>
      <c r="HH42" s="168" t="str">
        <f aca="false">IF(FW42="","",IF(FW42="-","-",IF(UPPER(FW42)="AB","+",VLOOKUP(FW42,'විෂය තොරතුරු'!$P$24:$Q$28,2))))</f>
        <v>W</v>
      </c>
      <c r="HI42" s="169" t="str">
        <f aca="false">IF(FX42="","",IF(FX42="-","-",IF(UPPER(FX42)="AB","+",VLOOKUP(FX42,'විෂය තොරතුරු'!$P$24:$Q$28,2))))</f>
        <v>W</v>
      </c>
      <c r="HJ42" s="167" t="str">
        <f aca="false">IF(FY42="","",IF(FY42="-","-",IF(UPPER(FY42)="AB","+",VLOOKUP(FY42,'විෂය තොරතුරු'!$P$24:$Q$28,2))))</f>
        <v>-</v>
      </c>
      <c r="HK42" s="168" t="str">
        <f aca="false">IF(FZ42="","",IF(FZ42="-","-",IF(UPPER(FZ42)="AB","+",VLOOKUP(FZ42,'විෂය තොරතුරු'!$P$24:$Q$28,2))))</f>
        <v>-</v>
      </c>
      <c r="HL42" s="168" t="str">
        <f aca="false">IF(GA42="","",IF(GA42="-","-",IF(UPPER(GA42)="AB","+",VLOOKUP(GA42,'විෂය තොරතුරු'!$P$24:$Q$28,2))))</f>
        <v>S</v>
      </c>
      <c r="HM42" s="168" t="str">
        <f aca="false">IF(GB42="","",IF(GB42="-","-",IF(UPPER(GB42)="AB","+",VLOOKUP(GB42,'විෂය තොරතුරු'!$P$24:$Q$28,2))))</f>
        <v/>
      </c>
      <c r="HN42" s="168" t="str">
        <f aca="false">IF(GC42="","",IF(GC42="-","-",IF(UPPER(GC42)="AB","+",VLOOKUP(GC42,'විෂය තොරතුරු'!$P$24:$Q$28,2))))</f>
        <v/>
      </c>
      <c r="HO42" s="168" t="str">
        <f aca="false">IF(GD42="","",IF(GD42="-","-",IF(UPPER(GD42)="AB","+",VLOOKUP(GD42,'විෂය තොරතුරු'!$P$24:$Q$28,2))))</f>
        <v/>
      </c>
      <c r="HP42" s="168" t="str">
        <f aca="false">IF(GE42="","",IF(GE42="-","-",IF(UPPER(GE42)="AB","+",VLOOKUP(GE42,'විෂය තොරතුරු'!$P$24:$Q$28,2))))</f>
        <v/>
      </c>
      <c r="HQ42" s="170" t="str">
        <f aca="false">IF(GF42="","",IF(GF42="-","-",IF(UPPER(GF42)="AB","+",VLOOKUP(GF42,'විෂය තොරතුරු'!$P$24:$Q$28,2))))</f>
        <v/>
      </c>
      <c r="HR42" s="171" t="str">
        <f aca="false">IF(GG42="","",IF(GG42="-","-",IF(UPPER(GG42)="AB","+",VLOOKUP(GG42,'විෂය තොරතුරු'!$P$24:$Q$28,2))))</f>
        <v>-</v>
      </c>
      <c r="HS42" s="168" t="str">
        <f aca="false">IF(GH42="","",IF(GH42="-","-",IF(UPPER(GH42)="AB","+",VLOOKUP(GH42,'විෂය තොරතුරු'!$P$24:$Q$28,2))))</f>
        <v>-</v>
      </c>
      <c r="HT42" s="168" t="str">
        <f aca="false">IF(GI42="","",IF(GI42="-","-",IF(UPPER(GI42)="AB","+",VLOOKUP(GI42,'විෂය තොරතුරු'!$P$24:$Q$28,2))))</f>
        <v>C</v>
      </c>
      <c r="HU42" s="168" t="str">
        <f aca="false">IF(GJ42="","",IF(GJ42="-","-",IF(UPPER(GJ42)="AB","+",VLOOKUP(GJ42,'විෂය තොරතුරු'!$P$24:$Q$28,2))))</f>
        <v/>
      </c>
      <c r="HV42" s="168" t="str">
        <f aca="false">IF(GK42="","",IF(GK42="-","-",IF(UPPER(GK42)="AB","+",VLOOKUP(GK42,'විෂය තොරතුරු'!$P$24:$Q$28,2))))</f>
        <v/>
      </c>
      <c r="HW42" s="168" t="str">
        <f aca="false">IF(GL42="","",IF(GL42="-","-",IF(UPPER(GL42)="AB","+",VLOOKUP(GL42,'විෂය තොරතුරු'!$P$24:$Q$28,2))))</f>
        <v>-</v>
      </c>
      <c r="HX42" s="168" t="str">
        <f aca="false">IF(GM42="","",IF(GM42="-","-",IF(UPPER(GM42)="AB","+",VLOOKUP(GM42,'විෂය තොරතුරු'!$P$24:$Q$28,2))))</f>
        <v/>
      </c>
      <c r="HY42" s="169" t="str">
        <f aca="false">IF(GN42="","",IF(GN42="-","-",IF(UPPER(GN42)="AB","+",VLOOKUP(GN42,'විෂය තොරතුරු'!$P$24:$Q$28,2))))</f>
        <v/>
      </c>
      <c r="HZ42" s="171" t="str">
        <f aca="false">IF(GO42="","",IF(GO42="-","-",IF(UPPER(GO42)="AB","+",VLOOKUP(GO42,'විෂය තොරතුරු'!$P$24:$Q$28,2))))</f>
        <v>-</v>
      </c>
      <c r="IA42" s="168" t="str">
        <f aca="false">IF(GP42="","",IF(GP42="-","-",IF(UPPER(GP42)="AB","+",VLOOKUP(GP42,'විෂය තොරතුරු'!$P$24:$Q$28,2))))</f>
        <v>-</v>
      </c>
      <c r="IB42" s="168" t="str">
        <f aca="false">IF(GQ42="","",IF(GQ42="-","-",IF(UPPER(GQ42)="AB","+",VLOOKUP(GQ42,'විෂය තොරතුරු'!$P$24:$Q$28,2))))</f>
        <v/>
      </c>
      <c r="IC42" s="168" t="str">
        <f aca="false">IF(GR42="","",IF(GR42="-","-",IF(UPPER(GR42)="AB","+",VLOOKUP(GR42,'විෂය තොරතුරු'!$P$24:$Q$28,2))))</f>
        <v>S</v>
      </c>
      <c r="ID42" s="168" t="str">
        <f aca="false">IF(GS42="","",IF(GS42="-","-",IF(UPPER(GS42)="AB","+",VLOOKUP(GS42,'විෂය තොරතුරු'!$P$24:$Q$28,2))))</f>
        <v/>
      </c>
      <c r="IE42" s="168" t="str">
        <f aca="false">IF(GT42="","",IF(GT42="-","-",IF(UPPER(GT42)="AB","+",VLOOKUP(GT42,'විෂය තොරතුරු'!$P$24:$Q$28,2))))</f>
        <v/>
      </c>
      <c r="IF42" s="168" t="str">
        <f aca="false">IF(GU42="","",IF(GU42="-","-",IF(UPPER(GU42)="AB","+",VLOOKUP(GU42,'විෂය තොරතුරු'!$P$24:$Q$28,2))))</f>
        <v/>
      </c>
      <c r="IG42" s="169" t="str">
        <f aca="false">IF(GV42="","",IF(GV42="-","-",IF(UPPER(GV42)="AB","+",VLOOKUP(GV42,'විෂය තොරතුරු'!$P$24:$Q$28,2))))</f>
        <v/>
      </c>
      <c r="IH42" s="171" t="n">
        <f aca="false">IF($FL42="","",COUNTIF($GZ42:$IG42,"A"))</f>
        <v>0</v>
      </c>
      <c r="II42" s="171" t="n">
        <f aca="false">IF($FL42="","",COUNTIF($GZ42:$IG42,"B"))</f>
        <v>0</v>
      </c>
      <c r="IJ42" s="171" t="n">
        <f aca="false">IF($FL42="","",COUNTIF($GZ42:$IG42,"C"))</f>
        <v>1</v>
      </c>
      <c r="IK42" s="171" t="n">
        <f aca="false">IF($FL42="","",COUNTIF($GZ42:$IG42,"S"))</f>
        <v>4</v>
      </c>
      <c r="IL42" s="171" t="n">
        <f aca="false">IF($FL42="","",COUNTIF($GZ42:$IG42,"W"))</f>
        <v>4</v>
      </c>
      <c r="IM42" s="171" t="n">
        <f aca="false">IF(FL42="","",SUM(IH42:IK42))</f>
        <v>5</v>
      </c>
      <c r="IN42" s="169" t="n">
        <f aca="false">IF(FL42="","",SUM(IH42:IJ42))</f>
        <v>1</v>
      </c>
      <c r="IO42" s="172" t="str">
        <f aca="false">IF(FL42="","",IF(AND(IM42&gt;=6,IN42&gt;=3,OR(FO42&gt;=35,FP42&gt;=35),FV42&gt;=35),"6/3 සමත්",IF(AND(IM42&gt;=5,IN42&gt;=3,OR(FO42&gt;=35,FP42&gt;=35,FV42&gt;=35)),"5/3 සමත්",IF(AND(IM42&gt;=4,IN42&gt;=1,OR(FO42&gt;=20,FP42&gt;=20,FV42&gt;=20)),"සමත් කළ හැකි",IF(IL42=9,"W9","අසමත් ?")))))</f>
        <v>සමත් කළ හැකි</v>
      </c>
    </row>
    <row r="43" customFormat="false" ht="13.8" hidden="false" customHeight="false" outlineLevel="0" collapsed="false">
      <c r="A43" s="160" t="n">
        <v>29</v>
      </c>
      <c r="B43" s="161"/>
      <c r="C43" s="161"/>
      <c r="D43" s="162"/>
      <c r="E43" s="183"/>
      <c r="F43" s="181"/>
      <c r="G43" s="183"/>
      <c r="H43" s="180"/>
      <c r="I43" s="180"/>
      <c r="J43" s="181"/>
      <c r="K43" s="183"/>
      <c r="L43" s="180"/>
      <c r="M43" s="180"/>
      <c r="N43" s="181"/>
      <c r="O43" s="183"/>
      <c r="P43" s="180"/>
      <c r="Q43" s="180"/>
      <c r="R43" s="180"/>
      <c r="S43" s="180"/>
      <c r="T43" s="180"/>
      <c r="U43" s="180"/>
      <c r="V43" s="181"/>
      <c r="W43" s="183"/>
      <c r="X43" s="180"/>
      <c r="Y43" s="180"/>
      <c r="Z43" s="180"/>
      <c r="AA43" s="180"/>
      <c r="AB43" s="180"/>
      <c r="AC43" s="180"/>
      <c r="AD43" s="181"/>
      <c r="AE43" s="183"/>
      <c r="AF43" s="180"/>
      <c r="AG43" s="180"/>
      <c r="AH43" s="180"/>
      <c r="AI43" s="180"/>
      <c r="AJ43" s="180"/>
      <c r="AK43" s="180"/>
      <c r="AL43" s="166"/>
      <c r="AM43" s="167" t="str">
        <f aca="false">IF(B43="","",SUM(E43:AL43))</f>
        <v/>
      </c>
      <c r="AN43" s="168" t="str">
        <f aca="false">IF(B43="","",AM43/9)</f>
        <v/>
      </c>
      <c r="AO43" s="169" t="str">
        <f aca="false">IF(B43="","",IF(AM43=0,"-",RANK(AM43,$AM$15:$AM$64,0)))</f>
        <v/>
      </c>
      <c r="AP43" s="167" t="str">
        <f aca="false">IF(E43="","",IF(E43="-","-",IF(UPPER(E43)="AB","+",VLOOKUP(E43,'විෂය තොරතුරු'!$P$24:$Q$28,2))))</f>
        <v/>
      </c>
      <c r="AQ43" s="168" t="str">
        <f aca="false">IF(F43="","",IF(F43="-","-",IF(UPPER(F43)="AB","+",VLOOKUP(F43,'විෂය තොරතුරු'!$P$24:$Q$28,2))))</f>
        <v/>
      </c>
      <c r="AR43" s="168" t="str">
        <f aca="false">IF(G43="","",IF(G43="-","-",IF(UPPER(G43)="AB","+",VLOOKUP(G43,'විෂය තොරතුරු'!$P$24:$Q$28,2))))</f>
        <v/>
      </c>
      <c r="AS43" s="168" t="str">
        <f aca="false">IF(H43="","",IF(H43="-","-",IF(UPPER(H43)="AB","+",VLOOKUP(H43,'විෂය තොරතුරු'!$P$24:$Q$28,2))))</f>
        <v/>
      </c>
      <c r="AT43" s="168" t="str">
        <f aca="false">IF(I43="","",IF(I43="-","-",IF(UPPER(I43)="AB","+",VLOOKUP(I43,'විෂය තොරතුරු'!$P$24:$Q$28,2))))</f>
        <v/>
      </c>
      <c r="AU43" s="170" t="str">
        <f aca="false">IF(J43="","",IF(J43="-","-",IF(UPPER(J43)="AB","+",VLOOKUP(J43,'විෂය තොරතුරු'!$P$24:$Q$28,2))))</f>
        <v/>
      </c>
      <c r="AV43" s="171" t="str">
        <f aca="false">IF(K43="","",IF(K43="-","-",IF(UPPER(K43)="AB","+",VLOOKUP(K43,'විෂය තොරතුරු'!$P$24:$Q$28,2))))</f>
        <v/>
      </c>
      <c r="AW43" s="168" t="str">
        <f aca="false">IF(L43="","",IF(L43="-","-",IF(UPPER(L43)="AB","+",VLOOKUP(L43,'විෂය තොරතුරු'!$P$24:$Q$28,2))))</f>
        <v/>
      </c>
      <c r="AX43" s="168" t="str">
        <f aca="false">IF(M43="","",IF(M43="-","-",IF(UPPER(M43)="AB","+",VLOOKUP(M43,'විෂය තොරතුරු'!$P$24:$Q$28,2))))</f>
        <v/>
      </c>
      <c r="AY43" s="169" t="str">
        <f aca="false">IF(N43="","",IF(N43="-","-",IF(UPPER(N43)="AB","+",VLOOKUP(N43,'විෂය තොරතුරු'!$P$24:$Q$28,2))))</f>
        <v/>
      </c>
      <c r="AZ43" s="167" t="str">
        <f aca="false">IF(O43="","",IF(O43="-","-",IF(UPPER(O43)="AB","+",VLOOKUP(O43,'විෂය තොරතුරු'!$P$24:$Q$28,2))))</f>
        <v/>
      </c>
      <c r="BA43" s="168" t="str">
        <f aca="false">IF(P43="","",IF(P43="-","-",IF(UPPER(P43)="AB","+",VLOOKUP(P43,'විෂය තොරතුරු'!$P$24:$Q$28,2))))</f>
        <v/>
      </c>
      <c r="BB43" s="168" t="str">
        <f aca="false">IF(Q43="","",IF(Q43="-","-",IF(UPPER(Q43)="AB","+",VLOOKUP(Q43,'විෂය තොරතුරු'!$P$24:$Q$28,2))))</f>
        <v/>
      </c>
      <c r="BC43" s="168" t="str">
        <f aca="false">IF(R43="","",IF(R43="-","-",IF(UPPER(R43)="AB","+",VLOOKUP(R43,'විෂය තොරතුරු'!$P$24:$Q$28,2))))</f>
        <v/>
      </c>
      <c r="BD43" s="168" t="str">
        <f aca="false">IF(S43="","",IF(S43="-","-",IF(UPPER(S43)="AB","+",VLOOKUP(S43,'විෂය තොරතුරු'!$P$24:$Q$28,2))))</f>
        <v/>
      </c>
      <c r="BE43" s="168" t="str">
        <f aca="false">IF(T43="","",IF(T43="-","-",IF(UPPER(T43)="AB","+",VLOOKUP(T43,'විෂය තොරතුරු'!$P$24:$Q$28,2))))</f>
        <v/>
      </c>
      <c r="BF43" s="168" t="str">
        <f aca="false">IF(U43="","",IF(U43="-","-",IF(UPPER(U43)="AB","+",VLOOKUP(U43,'විෂය තොරතුරු'!$P$24:$Q$28,2))))</f>
        <v/>
      </c>
      <c r="BG43" s="170" t="str">
        <f aca="false">IF(V43="","",IF(V43="-","-",IF(UPPER(V43)="AB","+",VLOOKUP(V43,'විෂය තොරතුරු'!$P$24:$Q$28,2))))</f>
        <v/>
      </c>
      <c r="BH43" s="171" t="str">
        <f aca="false">IF(W43="","",IF(W43="-","-",IF(UPPER(W43)="AB","+",VLOOKUP(W43,'විෂය තොරතුරු'!$P$24:$Q$28,2))))</f>
        <v/>
      </c>
      <c r="BI43" s="168" t="str">
        <f aca="false">IF(X43="","",IF(X43="-","-",IF(UPPER(X43)="AB","+",VLOOKUP(X43,'විෂය තොරතුරු'!$P$24:$Q$28,2))))</f>
        <v/>
      </c>
      <c r="BJ43" s="168" t="str">
        <f aca="false">IF(Y43="","",IF(Y43="-","-",IF(UPPER(Y43)="AB","+",VLOOKUP(Y43,'විෂය තොරතුරු'!$P$24:$Q$28,2))))</f>
        <v/>
      </c>
      <c r="BK43" s="168" t="str">
        <f aca="false">IF(Z43="","",IF(Z43="-","-",IF(UPPER(Z43)="AB","+",VLOOKUP(Z43,'විෂය තොරතුරු'!$P$24:$Q$28,2))))</f>
        <v/>
      </c>
      <c r="BL43" s="168" t="str">
        <f aca="false">IF(AA43="","",IF(AA43="-","-",IF(UPPER(AA43)="AB","+",VLOOKUP(AA43,'විෂය තොරතුරු'!$P$24:$Q$28,2))))</f>
        <v/>
      </c>
      <c r="BM43" s="168" t="str">
        <f aca="false">IF(AB43="","",IF(AB43="-","-",IF(UPPER(AB43)="AB","+",VLOOKUP(AB43,'විෂය තොරතුරු'!$P$24:$Q$28,2))))</f>
        <v/>
      </c>
      <c r="BN43" s="168" t="str">
        <f aca="false">IF(AC43="","",IF(AC43="-","-",IF(UPPER(AC43)="AB","+",VLOOKUP(AC43,'විෂය තොරතුරු'!$P$24:$Q$28,2))))</f>
        <v/>
      </c>
      <c r="BO43" s="169" t="str">
        <f aca="false">IF(AD43="","",IF(AD43="-","-",IF(UPPER(AD43)="AB","+",VLOOKUP(AD43,'විෂය තොරතුරු'!$P$24:$Q$28,2))))</f>
        <v/>
      </c>
      <c r="BP43" s="171" t="str">
        <f aca="false">IF(AE43="","",IF(AE43="-","-",IF(UPPER(AE43)="AB","+",VLOOKUP(AE43,'විෂය තොරතුරු'!$P$24:$Q$28,2))))</f>
        <v/>
      </c>
      <c r="BQ43" s="168" t="str">
        <f aca="false">IF(AF43="","",IF(AF43="-","-",IF(UPPER(AF43)="AB","+",VLOOKUP(AF43,'විෂය තොරතුරු'!$P$24:$Q$28,2))))</f>
        <v/>
      </c>
      <c r="BR43" s="168" t="str">
        <f aca="false">IF(AG43="","",IF(AG43="-","-",IF(UPPER(AG43)="AB","+",VLOOKUP(AG43,'විෂය තොරතුරු'!$P$24:$Q$28,2))))</f>
        <v/>
      </c>
      <c r="BS43" s="168" t="str">
        <f aca="false">IF(AH43="","",IF(AH43="-","-",IF(UPPER(AH43)="AB","+",VLOOKUP(AH43,'විෂය තොරතුරු'!$P$24:$Q$28,2))))</f>
        <v/>
      </c>
      <c r="BT43" s="168" t="str">
        <f aca="false">IF(AI43="","",IF(AI43="-","-",IF(UPPER(AI43)="AB","+",VLOOKUP(AI43,'විෂය තොරතුරු'!$P$24:$Q$28,2))))</f>
        <v/>
      </c>
      <c r="BU43" s="168" t="str">
        <f aca="false">IF(AJ43="","",IF(AJ43="-","-",IF(UPPER(AJ43)="AB","+",VLOOKUP(AJ43,'විෂය තොරතුරු'!$P$24:$Q$28,2))))</f>
        <v/>
      </c>
      <c r="BV43" s="168" t="str">
        <f aca="false">IF(AK43="","",IF(AK43="-","-",IF(UPPER(AK43)="AB","+",VLOOKUP(AK43,'විෂය තොරතුරු'!$P$24:$Q$28,2))))</f>
        <v/>
      </c>
      <c r="BW43" s="169" t="str">
        <f aca="false">IF(AL43="","",IF(AL43="-","-",IF(UPPER(AL43)="AB","+",VLOOKUP(AL43,'විෂය තොරතුරු'!$P$24:$Q$28,2))))</f>
        <v/>
      </c>
      <c r="BX43" s="171" t="str">
        <f aca="false">IF($B43="","",COUNTIF($AP43:$BW43,"A"))</f>
        <v/>
      </c>
      <c r="BY43" s="168" t="str">
        <f aca="false">IF($B43="","",COUNTIF($AP43:$BW43,"B"))</f>
        <v/>
      </c>
      <c r="BZ43" s="168" t="str">
        <f aca="false">IF($B43="","",COUNTIF($AP43:$BW43,"C"))</f>
        <v/>
      </c>
      <c r="CA43" s="168" t="str">
        <f aca="false">IF($B43="","",COUNTIF($AP43:$BW43,"S"))</f>
        <v/>
      </c>
      <c r="CB43" s="169" t="str">
        <f aca="false">IF($B43="","",COUNTIF($AP43:$BW43,"W"))</f>
        <v/>
      </c>
      <c r="CC43" s="171" t="str">
        <f aca="false">IF(B43="","",SUM(BX43:CA43))</f>
        <v/>
      </c>
      <c r="CD43" s="169" t="str">
        <f aca="false">IF(B43="","",SUM(BX43:BZ43))</f>
        <v/>
      </c>
      <c r="CE43" s="172" t="str">
        <f aca="false">IF(B43="","",IF(AND(CC43&gt;=6,CD43&gt;=3,OR(E43&gt;=35,F43&gt;=35),L43&gt;=35),"6/3 සමත්",IF(AND(CC43&gt;=5,CD43&gt;=3,OR(E43&gt;=35,F43&gt;=35,L43&gt;=35)),"5/3 සමත්",IF(AND(CC43&gt;=4,CD43&gt;=1,OR(E43&gt;=20,F43&gt;=20,L43&gt;=20)),"සමත් කළ හැකි",IF(CB43=9,"W9","අසමත් ?")))))</f>
        <v/>
      </c>
      <c r="FK43" s="173" t="n">
        <v>29</v>
      </c>
      <c r="FL43" s="161" t="s">
        <v>72</v>
      </c>
      <c r="FM43" s="161"/>
      <c r="FN43" s="161" t="str">
        <f aca="false">IF(FM43="","-",(FM43/$M$95)*100)</f>
        <v>-</v>
      </c>
      <c r="FO43" s="165" t="n">
        <v>25</v>
      </c>
      <c r="FP43" s="165"/>
      <c r="FQ43" s="165" t="n">
        <v>43</v>
      </c>
      <c r="FR43" s="165" t="s">
        <v>18</v>
      </c>
      <c r="FS43" s="165"/>
      <c r="FT43" s="165"/>
      <c r="FU43" s="165" t="n">
        <v>20</v>
      </c>
      <c r="FV43" s="165" t="n">
        <v>18</v>
      </c>
      <c r="FW43" s="165" t="n">
        <v>13</v>
      </c>
      <c r="FX43" s="165" t="n">
        <v>23</v>
      </c>
      <c r="FY43" s="165" t="s">
        <v>18</v>
      </c>
      <c r="FZ43" s="165" t="s">
        <v>18</v>
      </c>
      <c r="GA43" s="165" t="n">
        <v>33</v>
      </c>
      <c r="GB43" s="165"/>
      <c r="GC43" s="165"/>
      <c r="GD43" s="165"/>
      <c r="GE43" s="165"/>
      <c r="GF43" s="165"/>
      <c r="GG43" s="165" t="n">
        <v>38</v>
      </c>
      <c r="GH43" s="165" t="s">
        <v>18</v>
      </c>
      <c r="GI43" s="165" t="s">
        <v>18</v>
      </c>
      <c r="GJ43" s="165"/>
      <c r="GK43" s="165"/>
      <c r="GL43" s="165" t="s">
        <v>18</v>
      </c>
      <c r="GM43" s="165"/>
      <c r="GN43" s="165"/>
      <c r="GO43" s="165" t="n">
        <v>20</v>
      </c>
      <c r="GP43" s="165" t="s">
        <v>18</v>
      </c>
      <c r="GQ43" s="165"/>
      <c r="GR43" s="165" t="s">
        <v>18</v>
      </c>
      <c r="GS43" s="165"/>
      <c r="GT43" s="165"/>
      <c r="GU43" s="165"/>
      <c r="GV43" s="174"/>
      <c r="GW43" s="167" t="n">
        <f aca="false">IF(FL43="","",SUM(FO43:GV43))</f>
        <v>233</v>
      </c>
      <c r="GX43" s="168" t="n">
        <f aca="false">IF(FL43="","",GW43/9)</f>
        <v>25.8888888888889</v>
      </c>
      <c r="GY43" s="169" t="n">
        <f aca="false">IF(FL43="","",IF(GW43=0,"-",RANK(GW43,$GW$15:$GW$64,0)))</f>
        <v>20</v>
      </c>
      <c r="GZ43" s="167" t="str">
        <f aca="false">IF(FO43="","",IF(FO43="-","-",IF(UPPER(FO43)="AB","+",VLOOKUP(FO43,'විෂය තොරතුරු'!$P$24:$Q$28,2))))</f>
        <v>W</v>
      </c>
      <c r="HA43" s="168" t="str">
        <f aca="false">IF(FP43="","",IF(FP43="-","-",IF(UPPER(FP43)="AB","+",VLOOKUP(FP43,'විෂය තොරතුරු'!$P$24:$Q$28,2))))</f>
        <v/>
      </c>
      <c r="HB43" s="168" t="str">
        <f aca="false">IF(FQ43="","",IF(FQ43="-","-",IF(UPPER(FQ43)="AB","+",VLOOKUP(FQ43,'විෂය තොරතුරු'!$P$24:$Q$28,2))))</f>
        <v>S</v>
      </c>
      <c r="HC43" s="168" t="str">
        <f aca="false">IF(FR43="","",IF(FR43="-","-",IF(UPPER(FR43)="AB","+",VLOOKUP(FR43,'විෂය තොරතුරු'!$P$24:$Q$28,2))))</f>
        <v>-</v>
      </c>
      <c r="HD43" s="168" t="str">
        <f aca="false">IF(FS43="","",IF(FS43="-","-",IF(UPPER(FS43)="AB","+",VLOOKUP(FS43,'විෂය තොරතුරු'!$P$24:$Q$28,2))))</f>
        <v/>
      </c>
      <c r="HE43" s="170" t="str">
        <f aca="false">IF(FT43="","",IF(FT43="-","-",IF(UPPER(FT43)="AB","+",VLOOKUP(FT43,'විෂය තොරතුරු'!$P$24:$Q$28,2))))</f>
        <v/>
      </c>
      <c r="HF43" s="171" t="str">
        <f aca="false">IF(FU43="","",IF(FU43="-","-",IF(UPPER(FU43)="AB","+",VLOOKUP(FU43,'විෂය තොරතුරු'!$P$24:$Q$28,2))))</f>
        <v>W</v>
      </c>
      <c r="HG43" s="168" t="str">
        <f aca="false">IF(FV43="","",IF(FV43="-","-",IF(UPPER(FV43)="AB","+",VLOOKUP(FV43,'විෂය තොරතුරු'!$P$24:$Q$28,2))))</f>
        <v>W</v>
      </c>
      <c r="HH43" s="168" t="str">
        <f aca="false">IF(FW43="","",IF(FW43="-","-",IF(UPPER(FW43)="AB","+",VLOOKUP(FW43,'විෂය තොරතුරු'!$P$24:$Q$28,2))))</f>
        <v>W</v>
      </c>
      <c r="HI43" s="169" t="str">
        <f aca="false">IF(FX43="","",IF(FX43="-","-",IF(UPPER(FX43)="AB","+",VLOOKUP(FX43,'විෂය තොරතුරු'!$P$24:$Q$28,2))))</f>
        <v>W</v>
      </c>
      <c r="HJ43" s="167" t="str">
        <f aca="false">IF(FY43="","",IF(FY43="-","-",IF(UPPER(FY43)="AB","+",VLOOKUP(FY43,'විෂය තොරතුරු'!$P$24:$Q$28,2))))</f>
        <v>-</v>
      </c>
      <c r="HK43" s="168" t="str">
        <f aca="false">IF(FZ43="","",IF(FZ43="-","-",IF(UPPER(FZ43)="AB","+",VLOOKUP(FZ43,'විෂය තොරතුරු'!$P$24:$Q$28,2))))</f>
        <v>-</v>
      </c>
      <c r="HL43" s="168" t="str">
        <f aca="false">IF(GA43="","",IF(GA43="-","-",IF(UPPER(GA43)="AB","+",VLOOKUP(GA43,'විෂය තොරතුරු'!$P$24:$Q$28,2))))</f>
        <v>W</v>
      </c>
      <c r="HM43" s="168" t="str">
        <f aca="false">IF(GB43="","",IF(GB43="-","-",IF(UPPER(GB43)="AB","+",VLOOKUP(GB43,'විෂය තොරතුරු'!$P$24:$Q$28,2))))</f>
        <v/>
      </c>
      <c r="HN43" s="168" t="str">
        <f aca="false">IF(GC43="","",IF(GC43="-","-",IF(UPPER(GC43)="AB","+",VLOOKUP(GC43,'විෂය තොරතුරු'!$P$24:$Q$28,2))))</f>
        <v/>
      </c>
      <c r="HO43" s="168" t="str">
        <f aca="false">IF(GD43="","",IF(GD43="-","-",IF(UPPER(GD43)="AB","+",VLOOKUP(GD43,'විෂය තොරතුරු'!$P$24:$Q$28,2))))</f>
        <v/>
      </c>
      <c r="HP43" s="168" t="str">
        <f aca="false">IF(GE43="","",IF(GE43="-","-",IF(UPPER(GE43)="AB","+",VLOOKUP(GE43,'විෂය තොරතුරු'!$P$24:$Q$28,2))))</f>
        <v/>
      </c>
      <c r="HQ43" s="170" t="str">
        <f aca="false">IF(GF43="","",IF(GF43="-","-",IF(UPPER(GF43)="AB","+",VLOOKUP(GF43,'විෂය තොරතුරු'!$P$24:$Q$28,2))))</f>
        <v/>
      </c>
      <c r="HR43" s="171" t="str">
        <f aca="false">IF(GG43="","",IF(GG43="-","-",IF(UPPER(GG43)="AB","+",VLOOKUP(GG43,'විෂය තොරතුරු'!$P$24:$Q$28,2))))</f>
        <v>S</v>
      </c>
      <c r="HS43" s="168" t="str">
        <f aca="false">IF(GH43="","",IF(GH43="-","-",IF(UPPER(GH43)="AB","+",VLOOKUP(GH43,'විෂය තොරතුරු'!$P$24:$Q$28,2))))</f>
        <v>-</v>
      </c>
      <c r="HT43" s="168" t="str">
        <f aca="false">IF(GI43="","",IF(GI43="-","-",IF(UPPER(GI43)="AB","+",VLOOKUP(GI43,'විෂය තොරතුරු'!$P$24:$Q$28,2))))</f>
        <v>-</v>
      </c>
      <c r="HU43" s="168" t="str">
        <f aca="false">IF(GJ43="","",IF(GJ43="-","-",IF(UPPER(GJ43)="AB","+",VLOOKUP(GJ43,'විෂය තොරතුරු'!$P$24:$Q$28,2))))</f>
        <v/>
      </c>
      <c r="HV43" s="168" t="str">
        <f aca="false">IF(GK43="","",IF(GK43="-","-",IF(UPPER(GK43)="AB","+",VLOOKUP(GK43,'විෂය තොරතුරු'!$P$24:$Q$28,2))))</f>
        <v/>
      </c>
      <c r="HW43" s="168" t="str">
        <f aca="false">IF(GL43="","",IF(GL43="-","-",IF(UPPER(GL43)="AB","+",VLOOKUP(GL43,'විෂය තොරතුරු'!$P$24:$Q$28,2))))</f>
        <v>-</v>
      </c>
      <c r="HX43" s="168" t="str">
        <f aca="false">IF(GM43="","",IF(GM43="-","-",IF(UPPER(GM43)="AB","+",VLOOKUP(GM43,'විෂය තොරතුරු'!$P$24:$Q$28,2))))</f>
        <v/>
      </c>
      <c r="HY43" s="169" t="str">
        <f aca="false">IF(GN43="","",IF(GN43="-","-",IF(UPPER(GN43)="AB","+",VLOOKUP(GN43,'විෂය තොරතුරු'!$P$24:$Q$28,2))))</f>
        <v/>
      </c>
      <c r="HZ43" s="171" t="str">
        <f aca="false">IF(GO43="","",IF(GO43="-","-",IF(UPPER(GO43)="AB","+",VLOOKUP(GO43,'විෂය තොරතුරු'!$P$24:$Q$28,2))))</f>
        <v>W</v>
      </c>
      <c r="IA43" s="168" t="str">
        <f aca="false">IF(GP43="","",IF(GP43="-","-",IF(UPPER(GP43)="AB","+",VLOOKUP(GP43,'විෂය තොරතුරු'!$P$24:$Q$28,2))))</f>
        <v>-</v>
      </c>
      <c r="IB43" s="168" t="str">
        <f aca="false">IF(GQ43="","",IF(GQ43="-","-",IF(UPPER(GQ43)="AB","+",VLOOKUP(GQ43,'විෂය තොරතුරු'!$P$24:$Q$28,2))))</f>
        <v/>
      </c>
      <c r="IC43" s="168" t="str">
        <f aca="false">IF(GR43="","",IF(GR43="-","-",IF(UPPER(GR43)="AB","+",VLOOKUP(GR43,'විෂය තොරතුරු'!$P$24:$Q$28,2))))</f>
        <v>-</v>
      </c>
      <c r="ID43" s="168" t="str">
        <f aca="false">IF(GS43="","",IF(GS43="-","-",IF(UPPER(GS43)="AB","+",VLOOKUP(GS43,'විෂය තොරතුරු'!$P$24:$Q$28,2))))</f>
        <v/>
      </c>
      <c r="IE43" s="168" t="str">
        <f aca="false">IF(GT43="","",IF(GT43="-","-",IF(UPPER(GT43)="AB","+",VLOOKUP(GT43,'විෂය තොරතුරු'!$P$24:$Q$28,2))))</f>
        <v/>
      </c>
      <c r="IF43" s="168" t="str">
        <f aca="false">IF(GU43="","",IF(GU43="-","-",IF(UPPER(GU43)="AB","+",VLOOKUP(GU43,'විෂය තොරතුරු'!$P$24:$Q$28,2))))</f>
        <v/>
      </c>
      <c r="IG43" s="169" t="str">
        <f aca="false">IF(GV43="","",IF(GV43="-","-",IF(UPPER(GV43)="AB","+",VLOOKUP(GV43,'විෂය තොරතුරු'!$P$24:$Q$28,2))))</f>
        <v/>
      </c>
      <c r="IH43" s="171" t="n">
        <f aca="false">IF($FL43="","",COUNTIF($GZ43:$IG43,"A"))</f>
        <v>0</v>
      </c>
      <c r="II43" s="171" t="n">
        <f aca="false">IF($FL43="","",COUNTIF($GZ43:$IG43,"B"))</f>
        <v>0</v>
      </c>
      <c r="IJ43" s="171" t="n">
        <f aca="false">IF($FL43="","",COUNTIF($GZ43:$IG43,"C"))</f>
        <v>0</v>
      </c>
      <c r="IK43" s="171" t="n">
        <f aca="false">IF($FL43="","",COUNTIF($GZ43:$IG43,"S"))</f>
        <v>2</v>
      </c>
      <c r="IL43" s="171" t="n">
        <f aca="false">IF($FL43="","",COUNTIF($GZ43:$IG43,"W"))</f>
        <v>7</v>
      </c>
      <c r="IM43" s="171" t="n">
        <f aca="false">IF(FL43="","",SUM(IH43:IK43))</f>
        <v>2</v>
      </c>
      <c r="IN43" s="169" t="n">
        <f aca="false">IF(FL43="","",SUM(IH43:IJ43))</f>
        <v>0</v>
      </c>
      <c r="IO43" s="172" t="str">
        <f aca="false">IF(FL43="","",IF(AND(IM43&gt;=6,IN43&gt;=3,OR(FO43&gt;=35,FP43&gt;=35),FV43&gt;=35),"6/3 සමත්",IF(AND(IM43&gt;=5,IN43&gt;=3,OR(FO43&gt;=35,FP43&gt;=35,FV43&gt;=35)),"5/3 සමත්",IF(AND(IM43&gt;=4,IN43&gt;=1,OR(FO43&gt;=20,FP43&gt;=20,FV43&gt;=20)),"සමත් කළ හැකි",IF(IL43=9,"W9","අසමත් ?")))))</f>
        <v>අසමත් ?</v>
      </c>
    </row>
    <row r="44" customFormat="false" ht="13.8" hidden="false" customHeight="false" outlineLevel="0" collapsed="false">
      <c r="A44" s="160" t="n">
        <v>30</v>
      </c>
      <c r="B44" s="161"/>
      <c r="C44" s="161"/>
      <c r="D44" s="162"/>
      <c r="E44" s="183"/>
      <c r="F44" s="181"/>
      <c r="G44" s="183"/>
      <c r="H44" s="180"/>
      <c r="I44" s="180"/>
      <c r="J44" s="181"/>
      <c r="K44" s="183"/>
      <c r="L44" s="180"/>
      <c r="M44" s="180"/>
      <c r="N44" s="181"/>
      <c r="O44" s="183"/>
      <c r="P44" s="180"/>
      <c r="Q44" s="180"/>
      <c r="R44" s="180"/>
      <c r="S44" s="180"/>
      <c r="T44" s="180"/>
      <c r="U44" s="180"/>
      <c r="V44" s="181"/>
      <c r="W44" s="183"/>
      <c r="X44" s="180"/>
      <c r="Y44" s="180"/>
      <c r="Z44" s="180"/>
      <c r="AA44" s="180"/>
      <c r="AB44" s="180"/>
      <c r="AC44" s="180"/>
      <c r="AD44" s="181"/>
      <c r="AE44" s="183"/>
      <c r="AF44" s="180"/>
      <c r="AG44" s="180"/>
      <c r="AH44" s="180"/>
      <c r="AI44" s="180"/>
      <c r="AJ44" s="180"/>
      <c r="AK44" s="180"/>
      <c r="AL44" s="166"/>
      <c r="AM44" s="167" t="str">
        <f aca="false">IF(B44="","",SUM(E44:AL44))</f>
        <v/>
      </c>
      <c r="AN44" s="168" t="str">
        <f aca="false">IF(B44="","",AM44/9)</f>
        <v/>
      </c>
      <c r="AO44" s="169" t="str">
        <f aca="false">IF(B44="","",IF(AM44=0,"-",RANK(AM44,$AM$15:$AM$64,0)))</f>
        <v/>
      </c>
      <c r="AP44" s="167" t="str">
        <f aca="false">IF(E44="","",IF(E44="-","-",IF(UPPER(E44)="AB","+",VLOOKUP(E44,'විෂය තොරතුරු'!$P$24:$Q$28,2))))</f>
        <v/>
      </c>
      <c r="AQ44" s="168" t="str">
        <f aca="false">IF(F44="","",IF(F44="-","-",IF(UPPER(F44)="AB","+",VLOOKUP(F44,'විෂය තොරතුරු'!$P$24:$Q$28,2))))</f>
        <v/>
      </c>
      <c r="AR44" s="168" t="str">
        <f aca="false">IF(G44="","",IF(G44="-","-",IF(UPPER(G44)="AB","+",VLOOKUP(G44,'විෂය තොරතුරු'!$P$24:$Q$28,2))))</f>
        <v/>
      </c>
      <c r="AS44" s="168" t="str">
        <f aca="false">IF(H44="","",IF(H44="-","-",IF(UPPER(H44)="AB","+",VLOOKUP(H44,'විෂය තොරතුරු'!$P$24:$Q$28,2))))</f>
        <v/>
      </c>
      <c r="AT44" s="168" t="str">
        <f aca="false">IF(I44="","",IF(I44="-","-",IF(UPPER(I44)="AB","+",VLOOKUP(I44,'විෂය තොරතුරු'!$P$24:$Q$28,2))))</f>
        <v/>
      </c>
      <c r="AU44" s="170" t="str">
        <f aca="false">IF(J44="","",IF(J44="-","-",IF(UPPER(J44)="AB","+",VLOOKUP(J44,'විෂය තොරතුරු'!$P$24:$Q$28,2))))</f>
        <v/>
      </c>
      <c r="AV44" s="171" t="str">
        <f aca="false">IF(K44="","",IF(K44="-","-",IF(UPPER(K44)="AB","+",VLOOKUP(K44,'විෂය තොරතුරු'!$P$24:$Q$28,2))))</f>
        <v/>
      </c>
      <c r="AW44" s="168" t="str">
        <f aca="false">IF(L44="","",IF(L44="-","-",IF(UPPER(L44)="AB","+",VLOOKUP(L44,'විෂය තොරතුරු'!$P$24:$Q$28,2))))</f>
        <v/>
      </c>
      <c r="AX44" s="168" t="str">
        <f aca="false">IF(M44="","",IF(M44="-","-",IF(UPPER(M44)="AB","+",VLOOKUP(M44,'විෂය තොරතුරු'!$P$24:$Q$28,2))))</f>
        <v/>
      </c>
      <c r="AY44" s="169" t="str">
        <f aca="false">IF(N44="","",IF(N44="-","-",IF(UPPER(N44)="AB","+",VLOOKUP(N44,'විෂය තොරතුරු'!$P$24:$Q$28,2))))</f>
        <v/>
      </c>
      <c r="AZ44" s="167" t="str">
        <f aca="false">IF(O44="","",IF(O44="-","-",IF(UPPER(O44)="AB","+",VLOOKUP(O44,'විෂය තොරතුරු'!$P$24:$Q$28,2))))</f>
        <v/>
      </c>
      <c r="BA44" s="168" t="str">
        <f aca="false">IF(P44="","",IF(P44="-","-",IF(UPPER(P44)="AB","+",VLOOKUP(P44,'විෂය තොරතුරු'!$P$24:$Q$28,2))))</f>
        <v/>
      </c>
      <c r="BB44" s="168" t="str">
        <f aca="false">IF(Q44="","",IF(Q44="-","-",IF(UPPER(Q44)="AB","+",VLOOKUP(Q44,'විෂය තොරතුරු'!$P$24:$Q$28,2))))</f>
        <v/>
      </c>
      <c r="BC44" s="168" t="str">
        <f aca="false">IF(R44="","",IF(R44="-","-",IF(UPPER(R44)="AB","+",VLOOKUP(R44,'විෂය තොරතුරු'!$P$24:$Q$28,2))))</f>
        <v/>
      </c>
      <c r="BD44" s="168" t="str">
        <f aca="false">IF(S44="","",IF(S44="-","-",IF(UPPER(S44)="AB","+",VLOOKUP(S44,'විෂය තොරතුරු'!$P$24:$Q$28,2))))</f>
        <v/>
      </c>
      <c r="BE44" s="168" t="str">
        <f aca="false">IF(T44="","",IF(T44="-","-",IF(UPPER(T44)="AB","+",VLOOKUP(T44,'විෂය තොරතුරු'!$P$24:$Q$28,2))))</f>
        <v/>
      </c>
      <c r="BF44" s="168" t="str">
        <f aca="false">IF(U44="","",IF(U44="-","-",IF(UPPER(U44)="AB","+",VLOOKUP(U44,'විෂය තොරතුරු'!$P$24:$Q$28,2))))</f>
        <v/>
      </c>
      <c r="BG44" s="170" t="str">
        <f aca="false">IF(V44="","",IF(V44="-","-",IF(UPPER(V44)="AB","+",VLOOKUP(V44,'විෂය තොරතුරු'!$P$24:$Q$28,2))))</f>
        <v/>
      </c>
      <c r="BH44" s="171" t="str">
        <f aca="false">IF(W44="","",IF(W44="-","-",IF(UPPER(W44)="AB","+",VLOOKUP(W44,'විෂය තොරතුරු'!$P$24:$Q$28,2))))</f>
        <v/>
      </c>
      <c r="BI44" s="168" t="str">
        <f aca="false">IF(X44="","",IF(X44="-","-",IF(UPPER(X44)="AB","+",VLOOKUP(X44,'විෂය තොරතුරු'!$P$24:$Q$28,2))))</f>
        <v/>
      </c>
      <c r="BJ44" s="168" t="str">
        <f aca="false">IF(Y44="","",IF(Y44="-","-",IF(UPPER(Y44)="AB","+",VLOOKUP(Y44,'විෂය තොරතුරු'!$P$24:$Q$28,2))))</f>
        <v/>
      </c>
      <c r="BK44" s="168" t="str">
        <f aca="false">IF(Z44="","",IF(Z44="-","-",IF(UPPER(Z44)="AB","+",VLOOKUP(Z44,'විෂය තොරතුරු'!$P$24:$Q$28,2))))</f>
        <v/>
      </c>
      <c r="BL44" s="168" t="str">
        <f aca="false">IF(AA44="","",IF(AA44="-","-",IF(UPPER(AA44)="AB","+",VLOOKUP(AA44,'විෂය තොරතුරු'!$P$24:$Q$28,2))))</f>
        <v/>
      </c>
      <c r="BM44" s="168" t="str">
        <f aca="false">IF(AB44="","",IF(AB44="-","-",IF(UPPER(AB44)="AB","+",VLOOKUP(AB44,'විෂය තොරතුරු'!$P$24:$Q$28,2))))</f>
        <v/>
      </c>
      <c r="BN44" s="168" t="str">
        <f aca="false">IF(AC44="","",IF(AC44="-","-",IF(UPPER(AC44)="AB","+",VLOOKUP(AC44,'විෂය තොරතුරු'!$P$24:$Q$28,2))))</f>
        <v/>
      </c>
      <c r="BO44" s="169" t="str">
        <f aca="false">IF(AD44="","",IF(AD44="-","-",IF(UPPER(AD44)="AB","+",VLOOKUP(AD44,'විෂය තොරතුරු'!$P$24:$Q$28,2))))</f>
        <v/>
      </c>
      <c r="BP44" s="171" t="str">
        <f aca="false">IF(AE44="","",IF(AE44="-","-",IF(UPPER(AE44)="AB","+",VLOOKUP(AE44,'විෂය තොරතුරු'!$P$24:$Q$28,2))))</f>
        <v/>
      </c>
      <c r="BQ44" s="168" t="str">
        <f aca="false">IF(AF44="","",IF(AF44="-","-",IF(UPPER(AF44)="AB","+",VLOOKUP(AF44,'විෂය තොරතුරු'!$P$24:$Q$28,2))))</f>
        <v/>
      </c>
      <c r="BR44" s="168" t="str">
        <f aca="false">IF(AG44="","",IF(AG44="-","-",IF(UPPER(AG44)="AB","+",VLOOKUP(AG44,'විෂය තොරතුරු'!$P$24:$Q$28,2))))</f>
        <v/>
      </c>
      <c r="BS44" s="168" t="str">
        <f aca="false">IF(AH44="","",IF(AH44="-","-",IF(UPPER(AH44)="AB","+",VLOOKUP(AH44,'විෂය තොරතුරු'!$P$24:$Q$28,2))))</f>
        <v/>
      </c>
      <c r="BT44" s="168" t="str">
        <f aca="false">IF(AI44="","",IF(AI44="-","-",IF(UPPER(AI44)="AB","+",VLOOKUP(AI44,'විෂය තොරතුරු'!$P$24:$Q$28,2))))</f>
        <v/>
      </c>
      <c r="BU44" s="168" t="str">
        <f aca="false">IF(AJ44="","",IF(AJ44="-","-",IF(UPPER(AJ44)="AB","+",VLOOKUP(AJ44,'විෂය තොරතුරු'!$P$24:$Q$28,2))))</f>
        <v/>
      </c>
      <c r="BV44" s="168" t="str">
        <f aca="false">IF(AK44="","",IF(AK44="-","-",IF(UPPER(AK44)="AB","+",VLOOKUP(AK44,'විෂය තොරතුරු'!$P$24:$Q$28,2))))</f>
        <v/>
      </c>
      <c r="BW44" s="169" t="str">
        <f aca="false">IF(AL44="","",IF(AL44="-","-",IF(UPPER(AL44)="AB","+",VLOOKUP(AL44,'විෂය තොරතුරු'!$P$24:$Q$28,2))))</f>
        <v/>
      </c>
      <c r="BX44" s="171" t="str">
        <f aca="false">IF($B44="","",COUNTIF($AP44:$BW44,"A"))</f>
        <v/>
      </c>
      <c r="BY44" s="168" t="str">
        <f aca="false">IF($B44="","",COUNTIF($AP44:$BW44,"B"))</f>
        <v/>
      </c>
      <c r="BZ44" s="168" t="str">
        <f aca="false">IF($B44="","",COUNTIF($AP44:$BW44,"C"))</f>
        <v/>
      </c>
      <c r="CA44" s="168" t="str">
        <f aca="false">IF($B44="","",COUNTIF($AP44:$BW44,"S"))</f>
        <v/>
      </c>
      <c r="CB44" s="169" t="str">
        <f aca="false">IF($B44="","",COUNTIF($AP44:$BW44,"W"))</f>
        <v/>
      </c>
      <c r="CC44" s="171" t="str">
        <f aca="false">IF(B44="","",SUM(BX44:CA44))</f>
        <v/>
      </c>
      <c r="CD44" s="169" t="str">
        <f aca="false">IF(B44="","",SUM(BX44:BZ44))</f>
        <v/>
      </c>
      <c r="CE44" s="172" t="str">
        <f aca="false">IF(B44="","",IF(AND(CC44&gt;=6,CD44&gt;=3,OR(E44&gt;=35,F44&gt;=35),L44&gt;=35),"6/3 සමත්",IF(AND(CC44&gt;=5,CD44&gt;=3,OR(E44&gt;=35,F44&gt;=35,L44&gt;=35)),"5/3 සමත්",IF(AND(CC44&gt;=4,CD44&gt;=1,OR(E44&gt;=20,F44&gt;=20,L44&gt;=20)),"සමත් කළ හැකි",IF(CB44=9,"W9","අසමත් ?")))))</f>
        <v/>
      </c>
      <c r="FK44" s="173" t="n">
        <v>30</v>
      </c>
      <c r="FL44" s="161" t="s">
        <v>73</v>
      </c>
      <c r="FM44" s="161"/>
      <c r="FN44" s="161" t="str">
        <f aca="false">IF(FM44="","-",(FM44/$M$95)*100)</f>
        <v>-</v>
      </c>
      <c r="FO44" s="165" t="s">
        <v>52</v>
      </c>
      <c r="FP44" s="165"/>
      <c r="FQ44" s="165" t="s">
        <v>52</v>
      </c>
      <c r="FR44" s="165" t="s">
        <v>18</v>
      </c>
      <c r="FS44" s="165"/>
      <c r="FT44" s="165"/>
      <c r="FU44" s="165" t="s">
        <v>52</v>
      </c>
      <c r="FV44" s="165" t="s">
        <v>52</v>
      </c>
      <c r="FW44" s="165" t="s">
        <v>52</v>
      </c>
      <c r="FX44" s="165" t="s">
        <v>52</v>
      </c>
      <c r="FY44" s="165" t="s">
        <v>18</v>
      </c>
      <c r="FZ44" s="165" t="s">
        <v>18</v>
      </c>
      <c r="GA44" s="165" t="s">
        <v>18</v>
      </c>
      <c r="GB44" s="165"/>
      <c r="GC44" s="165"/>
      <c r="GD44" s="165"/>
      <c r="GE44" s="165"/>
      <c r="GF44" s="165"/>
      <c r="GG44" s="165" t="s">
        <v>18</v>
      </c>
      <c r="GH44" s="165" t="s">
        <v>18</v>
      </c>
      <c r="GI44" s="165" t="s">
        <v>18</v>
      </c>
      <c r="GJ44" s="165"/>
      <c r="GK44" s="165"/>
      <c r="GL44" s="165" t="s">
        <v>18</v>
      </c>
      <c r="GM44" s="165"/>
      <c r="GN44" s="165"/>
      <c r="GO44" s="165" t="s">
        <v>18</v>
      </c>
      <c r="GP44" s="165" t="s">
        <v>18</v>
      </c>
      <c r="GQ44" s="165"/>
      <c r="GR44" s="165" t="s">
        <v>18</v>
      </c>
      <c r="GS44" s="165"/>
      <c r="GT44" s="165"/>
      <c r="GU44" s="165"/>
      <c r="GV44" s="174"/>
      <c r="GW44" s="167" t="n">
        <f aca="false">IF(FL44="","",SUM(FO44:GV44))</f>
        <v>0</v>
      </c>
      <c r="GX44" s="168" t="n">
        <f aca="false">IF(FL44="","",GW44/9)</f>
        <v>0</v>
      </c>
      <c r="GY44" s="169" t="str">
        <f aca="false">IF(FL44="","",IF(GW44=0,"-",RANK(GW44,$GW$15:$GW$64,0)))</f>
        <v>-</v>
      </c>
      <c r="GZ44" s="167" t="str">
        <f aca="false">IF(FO44="","",IF(FO44="-","-",IF(UPPER(FO44)="AB","+",VLOOKUP(FO44,'විෂය තොරතුරු'!$P$24:$Q$28,2))))</f>
        <v>+</v>
      </c>
      <c r="HA44" s="168" t="str">
        <f aca="false">IF(FP44="","",IF(FP44="-","-",IF(UPPER(FP44)="AB","+",VLOOKUP(FP44,'විෂය තොරතුරු'!$P$24:$Q$28,2))))</f>
        <v/>
      </c>
      <c r="HB44" s="168" t="str">
        <f aca="false">IF(FQ44="","",IF(FQ44="-","-",IF(UPPER(FQ44)="AB","+",VLOOKUP(FQ44,'විෂය තොරතුරු'!$P$24:$Q$28,2))))</f>
        <v>+</v>
      </c>
      <c r="HC44" s="168" t="str">
        <f aca="false">IF(FR44="","",IF(FR44="-","-",IF(UPPER(FR44)="AB","+",VLOOKUP(FR44,'විෂය තොරතුරු'!$P$24:$Q$28,2))))</f>
        <v>-</v>
      </c>
      <c r="HD44" s="168" t="str">
        <f aca="false">IF(FS44="","",IF(FS44="-","-",IF(UPPER(FS44)="AB","+",VLOOKUP(FS44,'විෂය තොරතුරු'!$P$24:$Q$28,2))))</f>
        <v/>
      </c>
      <c r="HE44" s="170" t="str">
        <f aca="false">IF(FT44="","",IF(FT44="-","-",IF(UPPER(FT44)="AB","+",VLOOKUP(FT44,'විෂය තොරතුරු'!$P$24:$Q$28,2))))</f>
        <v/>
      </c>
      <c r="HF44" s="171" t="str">
        <f aca="false">IF(FU44="","",IF(FU44="-","-",IF(UPPER(FU44)="AB","+",VLOOKUP(FU44,'විෂය තොරතුරු'!$P$24:$Q$28,2))))</f>
        <v>+</v>
      </c>
      <c r="HG44" s="168" t="str">
        <f aca="false">IF(FV44="","",IF(FV44="-","-",IF(UPPER(FV44)="AB","+",VLOOKUP(FV44,'විෂය තොරතුරු'!$P$24:$Q$28,2))))</f>
        <v>+</v>
      </c>
      <c r="HH44" s="168" t="str">
        <f aca="false">IF(FW44="","",IF(FW44="-","-",IF(UPPER(FW44)="AB","+",VLOOKUP(FW44,'විෂය තොරතුරු'!$P$24:$Q$28,2))))</f>
        <v>+</v>
      </c>
      <c r="HI44" s="169" t="str">
        <f aca="false">IF(FX44="","",IF(FX44="-","-",IF(UPPER(FX44)="AB","+",VLOOKUP(FX44,'විෂය තොරතුරු'!$P$24:$Q$28,2))))</f>
        <v>+</v>
      </c>
      <c r="HJ44" s="167" t="str">
        <f aca="false">IF(FY44="","",IF(FY44="-","-",IF(UPPER(FY44)="AB","+",VLOOKUP(FY44,'විෂය තොරතුරු'!$P$24:$Q$28,2))))</f>
        <v>-</v>
      </c>
      <c r="HK44" s="168" t="str">
        <f aca="false">IF(FZ44="","",IF(FZ44="-","-",IF(UPPER(FZ44)="AB","+",VLOOKUP(FZ44,'විෂය තොරතුරු'!$P$24:$Q$28,2))))</f>
        <v>-</v>
      </c>
      <c r="HL44" s="168" t="str">
        <f aca="false">IF(GA44="","",IF(GA44="-","-",IF(UPPER(GA44)="AB","+",VLOOKUP(GA44,'විෂය තොරතුරු'!$P$24:$Q$28,2))))</f>
        <v>-</v>
      </c>
      <c r="HM44" s="168" t="str">
        <f aca="false">IF(GB44="","",IF(GB44="-","-",IF(UPPER(GB44)="AB","+",VLOOKUP(GB44,'විෂය තොරතුරු'!$P$24:$Q$28,2))))</f>
        <v/>
      </c>
      <c r="HN44" s="168" t="str">
        <f aca="false">IF(GC44="","",IF(GC44="-","-",IF(UPPER(GC44)="AB","+",VLOOKUP(GC44,'විෂය තොරතුරු'!$P$24:$Q$28,2))))</f>
        <v/>
      </c>
      <c r="HO44" s="168" t="str">
        <f aca="false">IF(GD44="","",IF(GD44="-","-",IF(UPPER(GD44)="AB","+",VLOOKUP(GD44,'විෂය තොරතුරු'!$P$24:$Q$28,2))))</f>
        <v/>
      </c>
      <c r="HP44" s="168" t="str">
        <f aca="false">IF(GE44="","",IF(GE44="-","-",IF(UPPER(GE44)="AB","+",VLOOKUP(GE44,'විෂය තොරතුරු'!$P$24:$Q$28,2))))</f>
        <v/>
      </c>
      <c r="HQ44" s="170" t="str">
        <f aca="false">IF(GF44="","",IF(GF44="-","-",IF(UPPER(GF44)="AB","+",VLOOKUP(GF44,'විෂය තොරතුරු'!$P$24:$Q$28,2))))</f>
        <v/>
      </c>
      <c r="HR44" s="171" t="str">
        <f aca="false">IF(GG44="","",IF(GG44="-","-",IF(UPPER(GG44)="AB","+",VLOOKUP(GG44,'විෂය තොරතුරු'!$P$24:$Q$28,2))))</f>
        <v>-</v>
      </c>
      <c r="HS44" s="168" t="str">
        <f aca="false">IF(GH44="","",IF(GH44="-","-",IF(UPPER(GH44)="AB","+",VLOOKUP(GH44,'විෂය තොරතුරු'!$P$24:$Q$28,2))))</f>
        <v>-</v>
      </c>
      <c r="HT44" s="168" t="str">
        <f aca="false">IF(GI44="","",IF(GI44="-","-",IF(UPPER(GI44)="AB","+",VLOOKUP(GI44,'විෂය තොරතුරු'!$P$24:$Q$28,2))))</f>
        <v>-</v>
      </c>
      <c r="HU44" s="168" t="str">
        <f aca="false">IF(GJ44="","",IF(GJ44="-","-",IF(UPPER(GJ44)="AB","+",VLOOKUP(GJ44,'විෂය තොරතුරු'!$P$24:$Q$28,2))))</f>
        <v/>
      </c>
      <c r="HV44" s="168" t="str">
        <f aca="false">IF(GK44="","",IF(GK44="-","-",IF(UPPER(GK44)="AB","+",VLOOKUP(GK44,'විෂය තොරතුරු'!$P$24:$Q$28,2))))</f>
        <v/>
      </c>
      <c r="HW44" s="168" t="str">
        <f aca="false">IF(GL44="","",IF(GL44="-","-",IF(UPPER(GL44)="AB","+",VLOOKUP(GL44,'විෂය තොරතුරු'!$P$24:$Q$28,2))))</f>
        <v>-</v>
      </c>
      <c r="HX44" s="168" t="str">
        <f aca="false">IF(GM44="","",IF(GM44="-","-",IF(UPPER(GM44)="AB","+",VLOOKUP(GM44,'විෂය තොරතුරු'!$P$24:$Q$28,2))))</f>
        <v/>
      </c>
      <c r="HY44" s="169" t="str">
        <f aca="false">IF(GN44="","",IF(GN44="-","-",IF(UPPER(GN44)="AB","+",VLOOKUP(GN44,'විෂය තොරතුරු'!$P$24:$Q$28,2))))</f>
        <v/>
      </c>
      <c r="HZ44" s="171" t="str">
        <f aca="false">IF(GO44="","",IF(GO44="-","-",IF(UPPER(GO44)="AB","+",VLOOKUP(GO44,'විෂය තොරතුරු'!$P$24:$Q$28,2))))</f>
        <v>-</v>
      </c>
      <c r="IA44" s="168" t="str">
        <f aca="false">IF(GP44="","",IF(GP44="-","-",IF(UPPER(GP44)="AB","+",VLOOKUP(GP44,'විෂය තොරතුරු'!$P$24:$Q$28,2))))</f>
        <v>-</v>
      </c>
      <c r="IB44" s="168" t="str">
        <f aca="false">IF(GQ44="","",IF(GQ44="-","-",IF(UPPER(GQ44)="AB","+",VLOOKUP(GQ44,'විෂය තොරතුරු'!$P$24:$Q$28,2))))</f>
        <v/>
      </c>
      <c r="IC44" s="168" t="str">
        <f aca="false">IF(GR44="","",IF(GR44="-","-",IF(UPPER(GR44)="AB","+",VLOOKUP(GR44,'විෂය තොරතුරු'!$P$24:$Q$28,2))))</f>
        <v>-</v>
      </c>
      <c r="ID44" s="168" t="str">
        <f aca="false">IF(GS44="","",IF(GS44="-","-",IF(UPPER(GS44)="AB","+",VLOOKUP(GS44,'විෂය තොරතුරු'!$P$24:$Q$28,2))))</f>
        <v/>
      </c>
      <c r="IE44" s="168" t="str">
        <f aca="false">IF(GT44="","",IF(GT44="-","-",IF(UPPER(GT44)="AB","+",VLOOKUP(GT44,'විෂය තොරතුරු'!$P$24:$Q$28,2))))</f>
        <v/>
      </c>
      <c r="IF44" s="168" t="str">
        <f aca="false">IF(GU44="","",IF(GU44="-","-",IF(UPPER(GU44)="AB","+",VLOOKUP(GU44,'විෂය තොරතුරු'!$P$24:$Q$28,2))))</f>
        <v/>
      </c>
      <c r="IG44" s="169" t="str">
        <f aca="false">IF(GV44="","",IF(GV44="-","-",IF(UPPER(GV44)="AB","+",VLOOKUP(GV44,'විෂය තොරතුරු'!$P$24:$Q$28,2))))</f>
        <v/>
      </c>
      <c r="IH44" s="171" t="n">
        <f aca="false">IF($FL44="","",COUNTIF($GZ44:$IG44,"A"))</f>
        <v>0</v>
      </c>
      <c r="II44" s="171" t="n">
        <f aca="false">IF($FL44="","",COUNTIF($GZ44:$IG44,"B"))</f>
        <v>0</v>
      </c>
      <c r="IJ44" s="171" t="n">
        <f aca="false">IF($FL44="","",COUNTIF($GZ44:$IG44,"C"))</f>
        <v>0</v>
      </c>
      <c r="IK44" s="171" t="n">
        <f aca="false">IF($FL44="","",COUNTIF($GZ44:$IG44,"S"))</f>
        <v>0</v>
      </c>
      <c r="IL44" s="171" t="n">
        <f aca="false">IF($FL44="","",COUNTIF($GZ44:$IG44,"W"))</f>
        <v>0</v>
      </c>
      <c r="IM44" s="171" t="n">
        <f aca="false">IF(FL44="","",SUM(IH44:IK44))</f>
        <v>0</v>
      </c>
      <c r="IN44" s="169" t="n">
        <f aca="false">IF(FL44="","",SUM(IH44:IJ44))</f>
        <v>0</v>
      </c>
      <c r="IO44" s="172" t="str">
        <f aca="false">IF(FL44="","",IF(AND(IM44&gt;=6,IN44&gt;=3,OR(FO44&gt;=35,FP44&gt;=35),FV44&gt;=35),"6/3 සමත්",IF(AND(IM44&gt;=5,IN44&gt;=3,OR(FO44&gt;=35,FP44&gt;=35,FV44&gt;=35)),"5/3 සමත්",IF(AND(IM44&gt;=4,IN44&gt;=1,OR(FO44&gt;=20,FP44&gt;=20,FV44&gt;=20)),"සමත් කළ හැකි",IF(IL44=9,"W9","අසමත් ?")))))</f>
        <v>අසමත් ?</v>
      </c>
    </row>
    <row r="45" customFormat="false" ht="16.5" hidden="false" customHeight="true" outlineLevel="0" collapsed="false">
      <c r="A45" s="160" t="n">
        <v>31</v>
      </c>
      <c r="B45" s="187"/>
      <c r="C45" s="161"/>
      <c r="D45" s="162"/>
      <c r="E45" s="183"/>
      <c r="F45" s="181"/>
      <c r="G45" s="183"/>
      <c r="H45" s="180"/>
      <c r="I45" s="180"/>
      <c r="J45" s="181"/>
      <c r="K45" s="183"/>
      <c r="L45" s="180"/>
      <c r="M45" s="180"/>
      <c r="N45" s="181"/>
      <c r="O45" s="183"/>
      <c r="P45" s="180"/>
      <c r="Q45" s="180"/>
      <c r="R45" s="180"/>
      <c r="S45" s="180"/>
      <c r="T45" s="180"/>
      <c r="U45" s="180"/>
      <c r="V45" s="181"/>
      <c r="W45" s="183"/>
      <c r="X45" s="180"/>
      <c r="Y45" s="180"/>
      <c r="Z45" s="180"/>
      <c r="AA45" s="180"/>
      <c r="AB45" s="180"/>
      <c r="AC45" s="180"/>
      <c r="AD45" s="181"/>
      <c r="AE45" s="183"/>
      <c r="AF45" s="180"/>
      <c r="AG45" s="180"/>
      <c r="AH45" s="180"/>
      <c r="AI45" s="180"/>
      <c r="AJ45" s="180"/>
      <c r="AK45" s="180"/>
      <c r="AL45" s="166"/>
      <c r="AM45" s="167" t="str">
        <f aca="false">IF(B45="","",SUM(E45:AL45))</f>
        <v/>
      </c>
      <c r="AN45" s="168" t="str">
        <f aca="false">IF(B45="","",AM45/9)</f>
        <v/>
      </c>
      <c r="AO45" s="169" t="str">
        <f aca="false">IF(B45="","",IF(AM45=0,"-",RANK(AM45,$AM$15:$AM$64,0)))</f>
        <v/>
      </c>
      <c r="AP45" s="167" t="str">
        <f aca="false">IF(E45="","",IF(E45="-","-",IF(UPPER(E45)="AB","+",VLOOKUP(E45,'විෂය තොරතුරු'!$P$24:$Q$28,2))))</f>
        <v/>
      </c>
      <c r="AQ45" s="168" t="str">
        <f aca="false">IF(F45="","",IF(F45="-","-",IF(UPPER(F45)="AB","+",VLOOKUP(F45,'විෂය තොරතුරු'!$P$24:$Q$28,2))))</f>
        <v/>
      </c>
      <c r="AR45" s="168" t="str">
        <f aca="false">IF(G45="","",IF(G45="-","-",IF(UPPER(G45)="AB","+",VLOOKUP(G45,'විෂය තොරතුරු'!$P$24:$Q$28,2))))</f>
        <v/>
      </c>
      <c r="AS45" s="168" t="str">
        <f aca="false">IF(H45="","",IF(H45="-","-",IF(UPPER(H45)="AB","+",VLOOKUP(H45,'විෂය තොරතුරු'!$P$24:$Q$28,2))))</f>
        <v/>
      </c>
      <c r="AT45" s="168" t="str">
        <f aca="false">IF(I45="","",IF(I45="-","-",IF(UPPER(I45)="AB","+",VLOOKUP(I45,'විෂය තොරතුරු'!$P$24:$Q$28,2))))</f>
        <v/>
      </c>
      <c r="AU45" s="170" t="str">
        <f aca="false">IF(J45="","",IF(J45="-","-",IF(UPPER(J45)="AB","+",VLOOKUP(J45,'විෂය තොරතුරු'!$P$24:$Q$28,2))))</f>
        <v/>
      </c>
      <c r="AV45" s="171" t="str">
        <f aca="false">IF(K45="","",IF(K45="-","-",IF(UPPER(K45)="AB","+",VLOOKUP(K45,'විෂය තොරතුරු'!$P$24:$Q$28,2))))</f>
        <v/>
      </c>
      <c r="AW45" s="168" t="str">
        <f aca="false">IF(L45="","",IF(L45="-","-",IF(UPPER(L45)="AB","+",VLOOKUP(L45,'විෂය තොරතුරු'!$P$24:$Q$28,2))))</f>
        <v/>
      </c>
      <c r="AX45" s="168" t="str">
        <f aca="false">IF(M45="","",IF(M45="-","-",IF(UPPER(M45)="AB","+",VLOOKUP(M45,'විෂය තොරතුරු'!$P$24:$Q$28,2))))</f>
        <v/>
      </c>
      <c r="AY45" s="169" t="str">
        <f aca="false">IF(N45="","",IF(N45="-","-",IF(UPPER(N45)="AB","+",VLOOKUP(N45,'විෂය තොරතුරු'!$P$24:$Q$28,2))))</f>
        <v/>
      </c>
      <c r="AZ45" s="167" t="str">
        <f aca="false">IF(O45="","",IF(O45="-","-",IF(UPPER(O45)="AB","+",VLOOKUP(O45,'විෂය තොරතුරු'!$P$24:$Q$28,2))))</f>
        <v/>
      </c>
      <c r="BA45" s="168" t="str">
        <f aca="false">IF(P45="","",IF(P45="-","-",IF(UPPER(P45)="AB","+",VLOOKUP(P45,'විෂය තොරතුරු'!$P$24:$Q$28,2))))</f>
        <v/>
      </c>
      <c r="BB45" s="168" t="str">
        <f aca="false">IF(Q45="","",IF(Q45="-","-",IF(UPPER(Q45)="AB","+",VLOOKUP(Q45,'විෂය තොරතුරු'!$P$24:$Q$28,2))))</f>
        <v/>
      </c>
      <c r="BC45" s="168" t="str">
        <f aca="false">IF(R45="","",IF(R45="-","-",IF(UPPER(R45)="AB","+",VLOOKUP(R45,'විෂය තොරතුරු'!$P$24:$Q$28,2))))</f>
        <v/>
      </c>
      <c r="BD45" s="168" t="str">
        <f aca="false">IF(S45="","",IF(S45="-","-",IF(UPPER(S45)="AB","+",VLOOKUP(S45,'විෂය තොරතුරු'!$P$24:$Q$28,2))))</f>
        <v/>
      </c>
      <c r="BE45" s="168" t="str">
        <f aca="false">IF(T45="","",IF(T45="-","-",IF(UPPER(T45)="AB","+",VLOOKUP(T45,'විෂය තොරතුරු'!$P$24:$Q$28,2))))</f>
        <v/>
      </c>
      <c r="BF45" s="168" t="str">
        <f aca="false">IF(U45="","",IF(U45="-","-",IF(UPPER(U45)="AB","+",VLOOKUP(U45,'විෂය තොරතුරු'!$P$24:$Q$28,2))))</f>
        <v/>
      </c>
      <c r="BG45" s="170" t="str">
        <f aca="false">IF(V45="","",IF(V45="-","-",IF(UPPER(V45)="AB","+",VLOOKUP(V45,'විෂය තොරතුරු'!$P$24:$Q$28,2))))</f>
        <v/>
      </c>
      <c r="BH45" s="171" t="str">
        <f aca="false">IF(W45="","",IF(W45="-","-",IF(UPPER(W45)="AB","+",VLOOKUP(W45,'විෂය තොරතුරු'!$P$24:$Q$28,2))))</f>
        <v/>
      </c>
      <c r="BI45" s="168" t="str">
        <f aca="false">IF(X45="","",IF(X45="-","-",IF(UPPER(X45)="AB","+",VLOOKUP(X45,'විෂය තොරතුරු'!$P$24:$Q$28,2))))</f>
        <v/>
      </c>
      <c r="BJ45" s="168" t="str">
        <f aca="false">IF(Y45="","",IF(Y45="-","-",IF(UPPER(Y45)="AB","+",VLOOKUP(Y45,'විෂය තොරතුරු'!$P$24:$Q$28,2))))</f>
        <v/>
      </c>
      <c r="BK45" s="168" t="str">
        <f aca="false">IF(Z45="","",IF(Z45="-","-",IF(UPPER(Z45)="AB","+",VLOOKUP(Z45,'විෂය තොරතුරු'!$P$24:$Q$28,2))))</f>
        <v/>
      </c>
      <c r="BL45" s="168" t="str">
        <f aca="false">IF(AA45="","",IF(AA45="-","-",IF(UPPER(AA45)="AB","+",VLOOKUP(AA45,'විෂය තොරතුරු'!$P$24:$Q$28,2))))</f>
        <v/>
      </c>
      <c r="BM45" s="168" t="str">
        <f aca="false">IF(AB45="","",IF(AB45="-","-",IF(UPPER(AB45)="AB","+",VLOOKUP(AB45,'විෂය තොරතුරු'!$P$24:$Q$28,2))))</f>
        <v/>
      </c>
      <c r="BN45" s="168" t="str">
        <f aca="false">IF(AC45="","",IF(AC45="-","-",IF(UPPER(AC45)="AB","+",VLOOKUP(AC45,'විෂය තොරතුරු'!$P$24:$Q$28,2))))</f>
        <v/>
      </c>
      <c r="BO45" s="169" t="str">
        <f aca="false">IF(AD45="","",IF(AD45="-","-",IF(UPPER(AD45)="AB","+",VLOOKUP(AD45,'විෂය තොරතුරු'!$P$24:$Q$28,2))))</f>
        <v/>
      </c>
      <c r="BP45" s="171" t="str">
        <f aca="false">IF(AE45="","",IF(AE45="-","-",IF(UPPER(AE45)="AB","+",VLOOKUP(AE45,'විෂය තොරතුරු'!$P$24:$Q$28,2))))</f>
        <v/>
      </c>
      <c r="BQ45" s="168" t="str">
        <f aca="false">IF(AF45="","",IF(AF45="-","-",IF(UPPER(AF45)="AB","+",VLOOKUP(AF45,'විෂය තොරතුරු'!$P$24:$Q$28,2))))</f>
        <v/>
      </c>
      <c r="BR45" s="168" t="str">
        <f aca="false">IF(AG45="","",IF(AG45="-","-",IF(UPPER(AG45)="AB","+",VLOOKUP(AG45,'විෂය තොරතුරු'!$P$24:$Q$28,2))))</f>
        <v/>
      </c>
      <c r="BS45" s="168" t="str">
        <f aca="false">IF(AH45="","",IF(AH45="-","-",IF(UPPER(AH45)="AB","+",VLOOKUP(AH45,'විෂය තොරතුරු'!$P$24:$Q$28,2))))</f>
        <v/>
      </c>
      <c r="BT45" s="168" t="str">
        <f aca="false">IF(AI45="","",IF(AI45="-","-",IF(UPPER(AI45)="AB","+",VLOOKUP(AI45,'විෂය තොරතුරු'!$P$24:$Q$28,2))))</f>
        <v/>
      </c>
      <c r="BU45" s="168" t="str">
        <f aca="false">IF(AJ45="","",IF(AJ45="-","-",IF(UPPER(AJ45)="AB","+",VLOOKUP(AJ45,'විෂය තොරතුරු'!$P$24:$Q$28,2))))</f>
        <v/>
      </c>
      <c r="BV45" s="168" t="str">
        <f aca="false">IF(AK45="","",IF(AK45="-","-",IF(UPPER(AK45)="AB","+",VLOOKUP(AK45,'විෂය තොරතුරු'!$P$24:$Q$28,2))))</f>
        <v/>
      </c>
      <c r="BW45" s="169" t="str">
        <f aca="false">IF(AL45="","",IF(AL45="-","-",IF(UPPER(AL45)="AB","+",VLOOKUP(AL45,'විෂය තොරතුරු'!$P$24:$Q$28,2))))</f>
        <v/>
      </c>
      <c r="BX45" s="171" t="str">
        <f aca="false">IF($B45="","",COUNTIF($AP45:$BW45,"A"))</f>
        <v/>
      </c>
      <c r="BY45" s="168" t="str">
        <f aca="false">IF($B45="","",COUNTIF($AP45:$BW45,"B"))</f>
        <v/>
      </c>
      <c r="BZ45" s="168" t="str">
        <f aca="false">IF($B45="","",COUNTIF($AP45:$BW45,"C"))</f>
        <v/>
      </c>
      <c r="CA45" s="168" t="str">
        <f aca="false">IF($B45="","",COUNTIF($AP45:$BW45,"S"))</f>
        <v/>
      </c>
      <c r="CB45" s="169" t="str">
        <f aca="false">IF($B45="","",COUNTIF($AP45:$BW45,"W"))</f>
        <v/>
      </c>
      <c r="CC45" s="171" t="str">
        <f aca="false">IF(B45="","",SUM(BX45:CA45))</f>
        <v/>
      </c>
      <c r="CD45" s="169" t="str">
        <f aca="false">IF(B45="","",SUM(BX45:BZ45))</f>
        <v/>
      </c>
      <c r="CE45" s="172" t="str">
        <f aca="false">IF(B45="","",IF(AND(CC45&gt;=6,CD45&gt;=3,OR(E45&gt;=35,F45&gt;=35),L45&gt;=35),"6/3 සමත්",IF(AND(CC45&gt;=5,CD45&gt;=3,OR(E45&gt;=35,F45&gt;=35,L45&gt;=35)),"5/3 සමත්",IF(AND(CC45&gt;=4,CD45&gt;=1,OR(E45&gt;=20,F45&gt;=20,L45&gt;=20)),"සමත් කළ හැකි",IF(CB45=9,"W9","අසමත් ?")))))</f>
        <v/>
      </c>
      <c r="FK45" s="173" t="n">
        <v>31</v>
      </c>
      <c r="FL45" s="187" t="s">
        <v>74</v>
      </c>
      <c r="FM45" s="161"/>
      <c r="FN45" s="161" t="str">
        <f aca="false">IF(FM45="","-",(FM45/$M$95)*100)</f>
        <v>-</v>
      </c>
      <c r="FO45" s="165" t="n">
        <v>21</v>
      </c>
      <c r="FP45" s="165"/>
      <c r="FQ45" s="165" t="n">
        <v>48</v>
      </c>
      <c r="FR45" s="165" t="s">
        <v>18</v>
      </c>
      <c r="FS45" s="165"/>
      <c r="FT45" s="165"/>
      <c r="FU45" s="165" t="n">
        <v>3</v>
      </c>
      <c r="FV45" s="165" t="n">
        <v>15</v>
      </c>
      <c r="FW45" s="165" t="n">
        <v>19</v>
      </c>
      <c r="FX45" s="165" t="s">
        <v>18</v>
      </c>
      <c r="FY45" s="165" t="s">
        <v>18</v>
      </c>
      <c r="FZ45" s="165" t="s">
        <v>18</v>
      </c>
      <c r="GA45" s="165" t="n">
        <v>8</v>
      </c>
      <c r="GB45" s="165"/>
      <c r="GC45" s="165"/>
      <c r="GD45" s="165"/>
      <c r="GE45" s="165"/>
      <c r="GF45" s="165"/>
      <c r="GG45" s="165" t="n">
        <v>41</v>
      </c>
      <c r="GH45" s="165" t="s">
        <v>18</v>
      </c>
      <c r="GI45" s="165" t="s">
        <v>18</v>
      </c>
      <c r="GJ45" s="165"/>
      <c r="GK45" s="165"/>
      <c r="GL45" s="165" t="n">
        <v>39</v>
      </c>
      <c r="GM45" s="165"/>
      <c r="GN45" s="165"/>
      <c r="GO45" s="165" t="s">
        <v>18</v>
      </c>
      <c r="GP45" s="165" t="s">
        <v>18</v>
      </c>
      <c r="GQ45" s="165"/>
      <c r="GR45" s="165" t="s">
        <v>18</v>
      </c>
      <c r="GS45" s="165"/>
      <c r="GT45" s="165"/>
      <c r="GU45" s="165"/>
      <c r="GV45" s="174"/>
      <c r="GW45" s="167" t="n">
        <f aca="false">IF(FL45="","",SUM(FO45:GV45))</f>
        <v>194</v>
      </c>
      <c r="GX45" s="168" t="n">
        <f aca="false">IF(FL45="","",GW45/9)</f>
        <v>21.5555555555556</v>
      </c>
      <c r="GY45" s="169" t="n">
        <f aca="false">IF(FL45="","",IF(GW45=0,"-",RANK(GW45,$GW$15:$GW$64,0)))</f>
        <v>30</v>
      </c>
      <c r="GZ45" s="167" t="str">
        <f aca="false">IF(FO45="","",IF(FO45="-","-",IF(UPPER(FO45)="AB","+",VLOOKUP(FO45,'විෂය තොරතුරු'!$P$24:$Q$28,2))))</f>
        <v>W</v>
      </c>
      <c r="HA45" s="168" t="str">
        <f aca="false">IF(FP45="","",IF(FP45="-","-",IF(UPPER(FP45)="AB","+",VLOOKUP(FP45,'විෂය තොරතුරු'!$P$24:$Q$28,2))))</f>
        <v/>
      </c>
      <c r="HB45" s="168" t="str">
        <f aca="false">IF(FQ45="","",IF(FQ45="-","-",IF(UPPER(FQ45)="AB","+",VLOOKUP(FQ45,'විෂය තොරතුරු'!$P$24:$Q$28,2))))</f>
        <v>S</v>
      </c>
      <c r="HC45" s="168" t="str">
        <f aca="false">IF(FR45="","",IF(FR45="-","-",IF(UPPER(FR45)="AB","+",VLOOKUP(FR45,'විෂය තොරතුරු'!$P$24:$Q$28,2))))</f>
        <v>-</v>
      </c>
      <c r="HD45" s="168" t="str">
        <f aca="false">IF(FS45="","",IF(FS45="-","-",IF(UPPER(FS45)="AB","+",VLOOKUP(FS45,'විෂය තොරතුරු'!$P$24:$Q$28,2))))</f>
        <v/>
      </c>
      <c r="HE45" s="170" t="str">
        <f aca="false">IF(FT45="","",IF(FT45="-","-",IF(UPPER(FT45)="AB","+",VLOOKUP(FT45,'විෂය තොරතුරු'!$P$24:$Q$28,2))))</f>
        <v/>
      </c>
      <c r="HF45" s="171" t="str">
        <f aca="false">IF(FU45="","",IF(FU45="-","-",IF(UPPER(FU45)="AB","+",VLOOKUP(FU45,'විෂය තොරතුරු'!$P$24:$Q$28,2))))</f>
        <v>W</v>
      </c>
      <c r="HG45" s="168" t="str">
        <f aca="false">IF(FV45="","",IF(FV45="-","-",IF(UPPER(FV45)="AB","+",VLOOKUP(FV45,'විෂය තොරතුරු'!$P$24:$Q$28,2))))</f>
        <v>W</v>
      </c>
      <c r="HH45" s="168" t="str">
        <f aca="false">IF(FW45="","",IF(FW45="-","-",IF(UPPER(FW45)="AB","+",VLOOKUP(FW45,'විෂය තොරතුරු'!$P$24:$Q$28,2))))</f>
        <v>W</v>
      </c>
      <c r="HI45" s="169" t="str">
        <f aca="false">IF(FX45="","",IF(FX45="-","-",IF(UPPER(FX45)="AB","+",VLOOKUP(FX45,'විෂය තොරතුරු'!$P$24:$Q$28,2))))</f>
        <v>-</v>
      </c>
      <c r="HJ45" s="167" t="str">
        <f aca="false">IF(FY45="","",IF(FY45="-","-",IF(UPPER(FY45)="AB","+",VLOOKUP(FY45,'විෂය තොරතුරු'!$P$24:$Q$28,2))))</f>
        <v>-</v>
      </c>
      <c r="HK45" s="168" t="str">
        <f aca="false">IF(FZ45="","",IF(FZ45="-","-",IF(UPPER(FZ45)="AB","+",VLOOKUP(FZ45,'විෂය තොරතුරු'!$P$24:$Q$28,2))))</f>
        <v>-</v>
      </c>
      <c r="HL45" s="168" t="str">
        <f aca="false">IF(GA45="","",IF(GA45="-","-",IF(UPPER(GA45)="AB","+",VLOOKUP(GA45,'විෂය තොරතුරු'!$P$24:$Q$28,2))))</f>
        <v>W</v>
      </c>
      <c r="HM45" s="168" t="str">
        <f aca="false">IF(GB45="","",IF(GB45="-","-",IF(UPPER(GB45)="AB","+",VLOOKUP(GB45,'විෂය තොරතුරු'!$P$24:$Q$28,2))))</f>
        <v/>
      </c>
      <c r="HN45" s="168" t="str">
        <f aca="false">IF(GC45="","",IF(GC45="-","-",IF(UPPER(GC45)="AB","+",VLOOKUP(GC45,'විෂය තොරතුරු'!$P$24:$Q$28,2))))</f>
        <v/>
      </c>
      <c r="HO45" s="168" t="str">
        <f aca="false">IF(GD45="","",IF(GD45="-","-",IF(UPPER(GD45)="AB","+",VLOOKUP(GD45,'විෂය තොරතුරු'!$P$24:$Q$28,2))))</f>
        <v/>
      </c>
      <c r="HP45" s="168" t="str">
        <f aca="false">IF(GE45="","",IF(GE45="-","-",IF(UPPER(GE45)="AB","+",VLOOKUP(GE45,'විෂය තොරතුරු'!$P$24:$Q$28,2))))</f>
        <v/>
      </c>
      <c r="HQ45" s="170" t="str">
        <f aca="false">IF(GF45="","",IF(GF45="-","-",IF(UPPER(GF45)="AB","+",VLOOKUP(GF45,'විෂය තොරතුරු'!$P$24:$Q$28,2))))</f>
        <v/>
      </c>
      <c r="HR45" s="171" t="str">
        <f aca="false">IF(GG45="","",IF(GG45="-","-",IF(UPPER(GG45)="AB","+",VLOOKUP(GG45,'විෂය තොරතුරු'!$P$24:$Q$28,2))))</f>
        <v>S</v>
      </c>
      <c r="HS45" s="168" t="str">
        <f aca="false">IF(GH45="","",IF(GH45="-","-",IF(UPPER(GH45)="AB","+",VLOOKUP(GH45,'විෂය තොරතුරු'!$P$24:$Q$28,2))))</f>
        <v>-</v>
      </c>
      <c r="HT45" s="168" t="str">
        <f aca="false">IF(GI45="","",IF(GI45="-","-",IF(UPPER(GI45)="AB","+",VLOOKUP(GI45,'විෂය තොරතුරු'!$P$24:$Q$28,2))))</f>
        <v>-</v>
      </c>
      <c r="HU45" s="168" t="str">
        <f aca="false">IF(GJ45="","",IF(GJ45="-","-",IF(UPPER(GJ45)="AB","+",VLOOKUP(GJ45,'විෂය තොරතුරු'!$P$24:$Q$28,2))))</f>
        <v/>
      </c>
      <c r="HV45" s="168" t="str">
        <f aca="false">IF(GK45="","",IF(GK45="-","-",IF(UPPER(GK45)="AB","+",VLOOKUP(GK45,'විෂය තොරතුරු'!$P$24:$Q$28,2))))</f>
        <v/>
      </c>
      <c r="HW45" s="168" t="str">
        <f aca="false">IF(GL45="","",IF(GL45="-","-",IF(UPPER(GL45)="AB","+",VLOOKUP(GL45,'විෂය තොරතුරු'!$P$24:$Q$28,2))))</f>
        <v>S</v>
      </c>
      <c r="HX45" s="168" t="str">
        <f aca="false">IF(GM45="","",IF(GM45="-","-",IF(UPPER(GM45)="AB","+",VLOOKUP(GM45,'විෂය තොරතුරු'!$P$24:$Q$28,2))))</f>
        <v/>
      </c>
      <c r="HY45" s="169" t="str">
        <f aca="false">IF(GN45="","",IF(GN45="-","-",IF(UPPER(GN45)="AB","+",VLOOKUP(GN45,'විෂය තොරතුරු'!$P$24:$Q$28,2))))</f>
        <v/>
      </c>
      <c r="HZ45" s="171" t="str">
        <f aca="false">IF(GO45="","",IF(GO45="-","-",IF(UPPER(GO45)="AB","+",VLOOKUP(GO45,'විෂය තොරතුරු'!$P$24:$Q$28,2))))</f>
        <v>-</v>
      </c>
      <c r="IA45" s="168" t="str">
        <f aca="false">IF(GP45="","",IF(GP45="-","-",IF(UPPER(GP45)="AB","+",VLOOKUP(GP45,'විෂය තොරතුරු'!$P$24:$Q$28,2))))</f>
        <v>-</v>
      </c>
      <c r="IB45" s="168" t="str">
        <f aca="false">IF(GQ45="","",IF(GQ45="-","-",IF(UPPER(GQ45)="AB","+",VLOOKUP(GQ45,'විෂය තොරතුරු'!$P$24:$Q$28,2))))</f>
        <v/>
      </c>
      <c r="IC45" s="168" t="str">
        <f aca="false">IF(GR45="","",IF(GR45="-","-",IF(UPPER(GR45)="AB","+",VLOOKUP(GR45,'විෂය තොරතුරු'!$P$24:$Q$28,2))))</f>
        <v>-</v>
      </c>
      <c r="ID45" s="168" t="str">
        <f aca="false">IF(GS45="","",IF(GS45="-","-",IF(UPPER(GS45)="AB","+",VLOOKUP(GS45,'විෂය තොරතුරු'!$P$24:$Q$28,2))))</f>
        <v/>
      </c>
      <c r="IE45" s="168" t="str">
        <f aca="false">IF(GT45="","",IF(GT45="-","-",IF(UPPER(GT45)="AB","+",VLOOKUP(GT45,'විෂය තොරතුරු'!$P$24:$Q$28,2))))</f>
        <v/>
      </c>
      <c r="IF45" s="168" t="str">
        <f aca="false">IF(GU45="","",IF(GU45="-","-",IF(UPPER(GU45)="AB","+",VLOOKUP(GU45,'විෂය තොරතුරු'!$P$24:$Q$28,2))))</f>
        <v/>
      </c>
      <c r="IG45" s="169" t="str">
        <f aca="false">IF(GV45="","",IF(GV45="-","-",IF(UPPER(GV45)="AB","+",VLOOKUP(GV45,'විෂය තොරතුරු'!$P$24:$Q$28,2))))</f>
        <v/>
      </c>
      <c r="IH45" s="171" t="n">
        <f aca="false">IF($FL45="","",COUNTIF($GZ45:$IG45,"A"))</f>
        <v>0</v>
      </c>
      <c r="II45" s="171" t="n">
        <f aca="false">IF($FL45="","",COUNTIF($GZ45:$IG45,"B"))</f>
        <v>0</v>
      </c>
      <c r="IJ45" s="171" t="n">
        <f aca="false">IF($FL45="","",COUNTIF($GZ45:$IG45,"C"))</f>
        <v>0</v>
      </c>
      <c r="IK45" s="171" t="n">
        <f aca="false">IF($FL45="","",COUNTIF($GZ45:$IG45,"S"))</f>
        <v>3</v>
      </c>
      <c r="IL45" s="171" t="n">
        <f aca="false">IF($FL45="","",COUNTIF($GZ45:$IG45,"W"))</f>
        <v>5</v>
      </c>
      <c r="IM45" s="171" t="n">
        <f aca="false">IF(FL45="","",SUM(IH45:IK45))</f>
        <v>3</v>
      </c>
      <c r="IN45" s="169" t="n">
        <f aca="false">IF(FL45="","",SUM(IH45:IJ45))</f>
        <v>0</v>
      </c>
      <c r="IO45" s="172" t="str">
        <f aca="false">IF(FL45="","",IF(AND(IM45&gt;=6,IN45&gt;=3,OR(FO45&gt;=35,FP45&gt;=35),FV45&gt;=35),"6/3 සමත්",IF(AND(IM45&gt;=5,IN45&gt;=3,OR(FO45&gt;=35,FP45&gt;=35,FV45&gt;=35)),"5/3 සමත්",IF(AND(IM45&gt;=4,IN45&gt;=1,OR(FO45&gt;=20,FP45&gt;=20,FV45&gt;=20)),"සමත් කළ හැකි",IF(IL45=9,"W9","අසමත් ?")))))</f>
        <v>අසමත් ?</v>
      </c>
    </row>
    <row r="46" customFormat="false" ht="13.8" hidden="false" customHeight="false" outlineLevel="0" collapsed="false">
      <c r="A46" s="160" t="n">
        <v>32</v>
      </c>
      <c r="B46" s="161"/>
      <c r="C46" s="161"/>
      <c r="D46" s="162"/>
      <c r="E46" s="183"/>
      <c r="F46" s="181"/>
      <c r="G46" s="183"/>
      <c r="H46" s="180"/>
      <c r="I46" s="180"/>
      <c r="J46" s="181"/>
      <c r="K46" s="183"/>
      <c r="L46" s="180"/>
      <c r="M46" s="180"/>
      <c r="N46" s="181"/>
      <c r="O46" s="183"/>
      <c r="P46" s="180"/>
      <c r="Q46" s="180"/>
      <c r="R46" s="180"/>
      <c r="S46" s="180"/>
      <c r="T46" s="180"/>
      <c r="U46" s="180"/>
      <c r="V46" s="181"/>
      <c r="W46" s="183"/>
      <c r="X46" s="180"/>
      <c r="Y46" s="180"/>
      <c r="Z46" s="180"/>
      <c r="AA46" s="180"/>
      <c r="AB46" s="180"/>
      <c r="AC46" s="180"/>
      <c r="AD46" s="181"/>
      <c r="AE46" s="183"/>
      <c r="AF46" s="180"/>
      <c r="AG46" s="180"/>
      <c r="AH46" s="180"/>
      <c r="AI46" s="180"/>
      <c r="AJ46" s="180"/>
      <c r="AK46" s="180"/>
      <c r="AL46" s="166"/>
      <c r="AM46" s="167" t="str">
        <f aca="false">IF(B46="","",SUM(E46:AL46))</f>
        <v/>
      </c>
      <c r="AN46" s="168" t="str">
        <f aca="false">IF(B46="","",AM46/9)</f>
        <v/>
      </c>
      <c r="AO46" s="169" t="str">
        <f aca="false">IF(B46="","",IF(AM46=0,"-",RANK(AM46,$AM$15:$AM$64,0)))</f>
        <v/>
      </c>
      <c r="AP46" s="167" t="str">
        <f aca="false">IF(E46="","",IF(E46="-","-",IF(UPPER(E46)="AB","+",VLOOKUP(E46,'විෂය තොරතුරු'!$P$24:$Q$28,2))))</f>
        <v/>
      </c>
      <c r="AQ46" s="168" t="str">
        <f aca="false">IF(F46="","",IF(F46="-","-",IF(UPPER(F46)="AB","+",VLOOKUP(F46,'විෂය තොරතුරු'!$P$24:$Q$28,2))))</f>
        <v/>
      </c>
      <c r="AR46" s="168" t="str">
        <f aca="false">IF(G46="","",IF(G46="-","-",IF(UPPER(G46)="AB","+",VLOOKUP(G46,'විෂය තොරතුරු'!$P$24:$Q$28,2))))</f>
        <v/>
      </c>
      <c r="AS46" s="168" t="str">
        <f aca="false">IF(H46="","",IF(H46="-","-",IF(UPPER(H46)="AB","+",VLOOKUP(H46,'විෂය තොරතුරු'!$P$24:$Q$28,2))))</f>
        <v/>
      </c>
      <c r="AT46" s="168" t="str">
        <f aca="false">IF(I46="","",IF(I46="-","-",IF(UPPER(I46)="AB","+",VLOOKUP(I46,'විෂය තොරතුරු'!$P$24:$Q$28,2))))</f>
        <v/>
      </c>
      <c r="AU46" s="170" t="str">
        <f aca="false">IF(J46="","",IF(J46="-","-",IF(UPPER(J46)="AB","+",VLOOKUP(J46,'විෂය තොරතුරු'!$P$24:$Q$28,2))))</f>
        <v/>
      </c>
      <c r="AV46" s="171" t="str">
        <f aca="false">IF(K46="","",IF(K46="-","-",IF(UPPER(K46)="AB","+",VLOOKUP(K46,'විෂය තොරතුරු'!$P$24:$Q$28,2))))</f>
        <v/>
      </c>
      <c r="AW46" s="168" t="str">
        <f aca="false">IF(L46="","",IF(L46="-","-",IF(UPPER(L46)="AB","+",VLOOKUP(L46,'විෂය තොරතුරු'!$P$24:$Q$28,2))))</f>
        <v/>
      </c>
      <c r="AX46" s="168" t="str">
        <f aca="false">IF(M46="","",IF(M46="-","-",IF(UPPER(M46)="AB","+",VLOOKUP(M46,'විෂය තොරතුරු'!$P$24:$Q$28,2))))</f>
        <v/>
      </c>
      <c r="AY46" s="169" t="str">
        <f aca="false">IF(N46="","",IF(N46="-","-",IF(UPPER(N46)="AB","+",VLOOKUP(N46,'විෂය තොරතුරු'!$P$24:$Q$28,2))))</f>
        <v/>
      </c>
      <c r="AZ46" s="167" t="str">
        <f aca="false">IF(O46="","",IF(O46="-","-",IF(UPPER(O46)="AB","+",VLOOKUP(O46,'විෂය තොරතුරු'!$P$24:$Q$28,2))))</f>
        <v/>
      </c>
      <c r="BA46" s="168" t="str">
        <f aca="false">IF(P46="","",IF(P46="-","-",IF(UPPER(P46)="AB","+",VLOOKUP(P46,'විෂය තොරතුරු'!$P$24:$Q$28,2))))</f>
        <v/>
      </c>
      <c r="BB46" s="168" t="str">
        <f aca="false">IF(Q46="","",IF(Q46="-","-",IF(UPPER(Q46)="AB","+",VLOOKUP(Q46,'විෂය තොරතුරු'!$P$24:$Q$28,2))))</f>
        <v/>
      </c>
      <c r="BC46" s="168" t="str">
        <f aca="false">IF(R46="","",IF(R46="-","-",IF(UPPER(R46)="AB","+",VLOOKUP(R46,'විෂය තොරතුරු'!$P$24:$Q$28,2))))</f>
        <v/>
      </c>
      <c r="BD46" s="168" t="str">
        <f aca="false">IF(S46="","",IF(S46="-","-",IF(UPPER(S46)="AB","+",VLOOKUP(S46,'විෂය තොරතුරු'!$P$24:$Q$28,2))))</f>
        <v/>
      </c>
      <c r="BE46" s="168" t="str">
        <f aca="false">IF(T46="","",IF(T46="-","-",IF(UPPER(T46)="AB","+",VLOOKUP(T46,'විෂය තොරතුරු'!$P$24:$Q$28,2))))</f>
        <v/>
      </c>
      <c r="BF46" s="168" t="str">
        <f aca="false">IF(U46="","",IF(U46="-","-",IF(UPPER(U46)="AB","+",VLOOKUP(U46,'විෂය තොරතුරු'!$P$24:$Q$28,2))))</f>
        <v/>
      </c>
      <c r="BG46" s="170" t="str">
        <f aca="false">IF(V46="","",IF(V46="-","-",IF(UPPER(V46)="AB","+",VLOOKUP(V46,'විෂය තොරතුරු'!$P$24:$Q$28,2))))</f>
        <v/>
      </c>
      <c r="BH46" s="171" t="str">
        <f aca="false">IF(W46="","",IF(W46="-","-",IF(UPPER(W46)="AB","+",VLOOKUP(W46,'විෂය තොරතුරු'!$P$24:$Q$28,2))))</f>
        <v/>
      </c>
      <c r="BI46" s="168" t="str">
        <f aca="false">IF(X46="","",IF(X46="-","-",IF(UPPER(X46)="AB","+",VLOOKUP(X46,'විෂය තොරතුරු'!$P$24:$Q$28,2))))</f>
        <v/>
      </c>
      <c r="BJ46" s="168" t="str">
        <f aca="false">IF(Y46="","",IF(Y46="-","-",IF(UPPER(Y46)="AB","+",VLOOKUP(Y46,'විෂය තොරතුරු'!$P$24:$Q$28,2))))</f>
        <v/>
      </c>
      <c r="BK46" s="168" t="str">
        <f aca="false">IF(Z46="","",IF(Z46="-","-",IF(UPPER(Z46)="AB","+",VLOOKUP(Z46,'විෂය තොරතුරු'!$P$24:$Q$28,2))))</f>
        <v/>
      </c>
      <c r="BL46" s="168" t="str">
        <f aca="false">IF(AA46="","",IF(AA46="-","-",IF(UPPER(AA46)="AB","+",VLOOKUP(AA46,'විෂය තොරතුරු'!$P$24:$Q$28,2))))</f>
        <v/>
      </c>
      <c r="BM46" s="168" t="str">
        <f aca="false">IF(AB46="","",IF(AB46="-","-",IF(UPPER(AB46)="AB","+",VLOOKUP(AB46,'විෂය තොරතුරු'!$P$24:$Q$28,2))))</f>
        <v/>
      </c>
      <c r="BN46" s="168" t="str">
        <f aca="false">IF(AC46="","",IF(AC46="-","-",IF(UPPER(AC46)="AB","+",VLOOKUP(AC46,'විෂය තොරතුරු'!$P$24:$Q$28,2))))</f>
        <v/>
      </c>
      <c r="BO46" s="169" t="str">
        <f aca="false">IF(AD46="","",IF(AD46="-","-",IF(UPPER(AD46)="AB","+",VLOOKUP(AD46,'විෂය තොරතුරු'!$P$24:$Q$28,2))))</f>
        <v/>
      </c>
      <c r="BP46" s="171" t="str">
        <f aca="false">IF(AE46="","",IF(AE46="-","-",IF(UPPER(AE46)="AB","+",VLOOKUP(AE46,'විෂය තොරතුරු'!$P$24:$Q$28,2))))</f>
        <v/>
      </c>
      <c r="BQ46" s="168" t="str">
        <f aca="false">IF(AF46="","",IF(AF46="-","-",IF(UPPER(AF46)="AB","+",VLOOKUP(AF46,'විෂය තොරතුරු'!$P$24:$Q$28,2))))</f>
        <v/>
      </c>
      <c r="BR46" s="168" t="str">
        <f aca="false">IF(AG46="","",IF(AG46="-","-",IF(UPPER(AG46)="AB","+",VLOOKUP(AG46,'විෂය තොරතුරු'!$P$24:$Q$28,2))))</f>
        <v/>
      </c>
      <c r="BS46" s="168" t="str">
        <f aca="false">IF(AH46="","",IF(AH46="-","-",IF(UPPER(AH46)="AB","+",VLOOKUP(AH46,'විෂය තොරතුරු'!$P$24:$Q$28,2))))</f>
        <v/>
      </c>
      <c r="BT46" s="168" t="str">
        <f aca="false">IF(AI46="","",IF(AI46="-","-",IF(UPPER(AI46)="AB","+",VLOOKUP(AI46,'විෂය තොරතුරු'!$P$24:$Q$28,2))))</f>
        <v/>
      </c>
      <c r="BU46" s="168" t="str">
        <f aca="false">IF(AJ46="","",IF(AJ46="-","-",IF(UPPER(AJ46)="AB","+",VLOOKUP(AJ46,'විෂය තොරතුරු'!$P$24:$Q$28,2))))</f>
        <v/>
      </c>
      <c r="BV46" s="168" t="str">
        <f aca="false">IF(AK46="","",IF(AK46="-","-",IF(UPPER(AK46)="AB","+",VLOOKUP(AK46,'විෂය තොරතුරු'!$P$24:$Q$28,2))))</f>
        <v/>
      </c>
      <c r="BW46" s="169" t="str">
        <f aca="false">IF(AL46="","",IF(AL46="-","-",IF(UPPER(AL46)="AB","+",VLOOKUP(AL46,'විෂය තොරතුරු'!$P$24:$Q$28,2))))</f>
        <v/>
      </c>
      <c r="BX46" s="171" t="str">
        <f aca="false">IF($B46="","",COUNTIF($AP46:$BW46,"A"))</f>
        <v/>
      </c>
      <c r="BY46" s="168" t="str">
        <f aca="false">IF($B46="","",COUNTIF($AP46:$BW46,"B"))</f>
        <v/>
      </c>
      <c r="BZ46" s="168" t="str">
        <f aca="false">IF($B46="","",COUNTIF($AP46:$BW46,"C"))</f>
        <v/>
      </c>
      <c r="CA46" s="168" t="str">
        <f aca="false">IF($B46="","",COUNTIF($AP46:$BW46,"S"))</f>
        <v/>
      </c>
      <c r="CB46" s="169" t="str">
        <f aca="false">IF($B46="","",COUNTIF($AP46:$BW46,"W"))</f>
        <v/>
      </c>
      <c r="CC46" s="171" t="str">
        <f aca="false">IF(B46="","",SUM(BX46:CA46))</f>
        <v/>
      </c>
      <c r="CD46" s="169" t="str">
        <f aca="false">IF(B46="","",SUM(BX46:BZ46))</f>
        <v/>
      </c>
      <c r="CE46" s="172" t="str">
        <f aca="false">IF(B46="","",IF(AND(CC46&gt;=6,CD46&gt;=3,OR(E46&gt;=35,F46&gt;=35),L46&gt;=35),"6/3 සමත්",IF(AND(CC46&gt;=5,CD46&gt;=3,OR(E46&gt;=35,F46&gt;=35,L46&gt;=35)),"5/3 සමත්",IF(AND(CC46&gt;=4,CD46&gt;=1,OR(E46&gt;=20,F46&gt;=20,L46&gt;=20)),"සමත් කළ හැකි",IF(CB46=9,"W9","අසමත් ?")))))</f>
        <v/>
      </c>
      <c r="FK46" s="173" t="n">
        <v>32</v>
      </c>
      <c r="FL46" s="161" t="s">
        <v>75</v>
      </c>
      <c r="FM46" s="161"/>
      <c r="FN46" s="161" t="str">
        <f aca="false">IF(FM46="","-",(FM46/$M$95)*100)</f>
        <v>-</v>
      </c>
      <c r="FO46" s="165" t="n">
        <v>25</v>
      </c>
      <c r="FP46" s="165"/>
      <c r="FQ46" s="165" t="n">
        <v>38</v>
      </c>
      <c r="FR46" s="165" t="s">
        <v>18</v>
      </c>
      <c r="FS46" s="165"/>
      <c r="FT46" s="165"/>
      <c r="FU46" s="165" t="n">
        <v>0</v>
      </c>
      <c r="FV46" s="165" t="n">
        <v>26</v>
      </c>
      <c r="FW46" s="165" t="n">
        <v>26</v>
      </c>
      <c r="FX46" s="165" t="n">
        <v>29</v>
      </c>
      <c r="FY46" s="165" t="s">
        <v>18</v>
      </c>
      <c r="FZ46" s="165" t="s">
        <v>18</v>
      </c>
      <c r="GA46" s="165" t="n">
        <v>9</v>
      </c>
      <c r="GB46" s="165"/>
      <c r="GC46" s="165"/>
      <c r="GD46" s="165"/>
      <c r="GE46" s="165"/>
      <c r="GF46" s="165"/>
      <c r="GG46" s="165" t="s">
        <v>18</v>
      </c>
      <c r="GH46" s="165" t="s">
        <v>18</v>
      </c>
      <c r="GI46" s="165" t="n">
        <v>32</v>
      </c>
      <c r="GJ46" s="165"/>
      <c r="GK46" s="165"/>
      <c r="GL46" s="165" t="n">
        <v>26</v>
      </c>
      <c r="GM46" s="165"/>
      <c r="GN46" s="165"/>
      <c r="GO46" s="165" t="s">
        <v>18</v>
      </c>
      <c r="GP46" s="165" t="s">
        <v>18</v>
      </c>
      <c r="GQ46" s="165"/>
      <c r="GR46" s="165" t="s">
        <v>18</v>
      </c>
      <c r="GS46" s="165"/>
      <c r="GT46" s="165"/>
      <c r="GU46" s="165"/>
      <c r="GV46" s="174"/>
      <c r="GW46" s="167" t="n">
        <f aca="false">IF(FL46="","",SUM(FO46:GV46))</f>
        <v>211</v>
      </c>
      <c r="GX46" s="168" t="n">
        <f aca="false">IF(FL46="","",GW46/9)</f>
        <v>23.4444444444444</v>
      </c>
      <c r="GY46" s="169" t="n">
        <f aca="false">IF(FL46="","",IF(GW46=0,"-",RANK(GW46,$GW$15:$GW$64,0)))</f>
        <v>24</v>
      </c>
      <c r="GZ46" s="167" t="str">
        <f aca="false">IF(FO46="","",IF(FO46="-","-",IF(UPPER(FO46)="AB","+",VLOOKUP(FO46,'විෂය තොරතුරු'!$P$24:$Q$28,2))))</f>
        <v>W</v>
      </c>
      <c r="HA46" s="168" t="str">
        <f aca="false">IF(FP46="","",IF(FP46="-","-",IF(UPPER(FP46)="AB","+",VLOOKUP(FP46,'විෂය තොරතුරු'!$P$24:$Q$28,2))))</f>
        <v/>
      </c>
      <c r="HB46" s="168" t="str">
        <f aca="false">IF(FQ46="","",IF(FQ46="-","-",IF(UPPER(FQ46)="AB","+",VLOOKUP(FQ46,'විෂය තොරතුරු'!$P$24:$Q$28,2))))</f>
        <v>S</v>
      </c>
      <c r="HC46" s="168" t="str">
        <f aca="false">IF(FR46="","",IF(FR46="-","-",IF(UPPER(FR46)="AB","+",VLOOKUP(FR46,'විෂය තොරතුරු'!$P$24:$Q$28,2))))</f>
        <v>-</v>
      </c>
      <c r="HD46" s="168" t="str">
        <f aca="false">IF(FS46="","",IF(FS46="-","-",IF(UPPER(FS46)="AB","+",VLOOKUP(FS46,'විෂය තොරතුරු'!$P$24:$Q$28,2))))</f>
        <v/>
      </c>
      <c r="HE46" s="170" t="str">
        <f aca="false">IF(FT46="","",IF(FT46="-","-",IF(UPPER(FT46)="AB","+",VLOOKUP(FT46,'විෂය තොරතුරු'!$P$24:$Q$28,2))))</f>
        <v/>
      </c>
      <c r="HF46" s="171" t="str">
        <f aca="false">IF(FU46="","",IF(FU46="-","-",IF(UPPER(FU46)="AB","+",VLOOKUP(FU46,'විෂය තොරතුරු'!$P$24:$Q$28,2))))</f>
        <v>W</v>
      </c>
      <c r="HG46" s="168" t="str">
        <f aca="false">IF(FV46="","",IF(FV46="-","-",IF(UPPER(FV46)="AB","+",VLOOKUP(FV46,'විෂය තොරතුරු'!$P$24:$Q$28,2))))</f>
        <v>W</v>
      </c>
      <c r="HH46" s="168" t="str">
        <f aca="false">IF(FW46="","",IF(FW46="-","-",IF(UPPER(FW46)="AB","+",VLOOKUP(FW46,'විෂය තොරතුරු'!$P$24:$Q$28,2))))</f>
        <v>W</v>
      </c>
      <c r="HI46" s="169" t="str">
        <f aca="false">IF(FX46="","",IF(FX46="-","-",IF(UPPER(FX46)="AB","+",VLOOKUP(FX46,'විෂය තොරතුරු'!$P$24:$Q$28,2))))</f>
        <v>W</v>
      </c>
      <c r="HJ46" s="167" t="str">
        <f aca="false">IF(FY46="","",IF(FY46="-","-",IF(UPPER(FY46)="AB","+",VLOOKUP(FY46,'විෂය තොරතුරු'!$P$24:$Q$28,2))))</f>
        <v>-</v>
      </c>
      <c r="HK46" s="168" t="str">
        <f aca="false">IF(FZ46="","",IF(FZ46="-","-",IF(UPPER(FZ46)="AB","+",VLOOKUP(FZ46,'විෂය තොරතුරු'!$P$24:$Q$28,2))))</f>
        <v>-</v>
      </c>
      <c r="HL46" s="168" t="str">
        <f aca="false">IF(GA46="","",IF(GA46="-","-",IF(UPPER(GA46)="AB","+",VLOOKUP(GA46,'විෂය තොරතුරු'!$P$24:$Q$28,2))))</f>
        <v>W</v>
      </c>
      <c r="HM46" s="168" t="str">
        <f aca="false">IF(GB46="","",IF(GB46="-","-",IF(UPPER(GB46)="AB","+",VLOOKUP(GB46,'විෂය තොරතුරු'!$P$24:$Q$28,2))))</f>
        <v/>
      </c>
      <c r="HN46" s="168" t="str">
        <f aca="false">IF(GC46="","",IF(GC46="-","-",IF(UPPER(GC46)="AB","+",VLOOKUP(GC46,'විෂය තොරතුරු'!$P$24:$Q$28,2))))</f>
        <v/>
      </c>
      <c r="HO46" s="168" t="str">
        <f aca="false">IF(GD46="","",IF(GD46="-","-",IF(UPPER(GD46)="AB","+",VLOOKUP(GD46,'විෂය තොරතුරු'!$P$24:$Q$28,2))))</f>
        <v/>
      </c>
      <c r="HP46" s="168" t="str">
        <f aca="false">IF(GE46="","",IF(GE46="-","-",IF(UPPER(GE46)="AB","+",VLOOKUP(GE46,'විෂය තොරතුරු'!$P$24:$Q$28,2))))</f>
        <v/>
      </c>
      <c r="HQ46" s="170" t="str">
        <f aca="false">IF(GF46="","",IF(GF46="-","-",IF(UPPER(GF46)="AB","+",VLOOKUP(GF46,'විෂය තොරතුරු'!$P$24:$Q$28,2))))</f>
        <v/>
      </c>
      <c r="HR46" s="171" t="str">
        <f aca="false">IF(GG46="","",IF(GG46="-","-",IF(UPPER(GG46)="AB","+",VLOOKUP(GG46,'විෂය තොරතුරු'!$P$24:$Q$28,2))))</f>
        <v>-</v>
      </c>
      <c r="HS46" s="168" t="str">
        <f aca="false">IF(GH46="","",IF(GH46="-","-",IF(UPPER(GH46)="AB","+",VLOOKUP(GH46,'විෂය තොරතුරු'!$P$24:$Q$28,2))))</f>
        <v>-</v>
      </c>
      <c r="HT46" s="168" t="str">
        <f aca="false">IF(GI46="","",IF(GI46="-","-",IF(UPPER(GI46)="AB","+",VLOOKUP(GI46,'විෂය තොරතුරු'!$P$24:$Q$28,2))))</f>
        <v>W</v>
      </c>
      <c r="HU46" s="168" t="str">
        <f aca="false">IF(GJ46="","",IF(GJ46="-","-",IF(UPPER(GJ46)="AB","+",VLOOKUP(GJ46,'විෂය තොරතුරු'!$P$24:$Q$28,2))))</f>
        <v/>
      </c>
      <c r="HV46" s="168" t="str">
        <f aca="false">IF(GK46="","",IF(GK46="-","-",IF(UPPER(GK46)="AB","+",VLOOKUP(GK46,'විෂය තොරතුරු'!$P$24:$Q$28,2))))</f>
        <v/>
      </c>
      <c r="HW46" s="168" t="str">
        <f aca="false">IF(GL46="","",IF(GL46="-","-",IF(UPPER(GL46)="AB","+",VLOOKUP(GL46,'විෂය තොරතුරු'!$P$24:$Q$28,2))))</f>
        <v>W</v>
      </c>
      <c r="HX46" s="168" t="str">
        <f aca="false">IF(GM46="","",IF(GM46="-","-",IF(UPPER(GM46)="AB","+",VLOOKUP(GM46,'විෂය තොරතුරු'!$P$24:$Q$28,2))))</f>
        <v/>
      </c>
      <c r="HY46" s="169" t="str">
        <f aca="false">IF(GN46="","",IF(GN46="-","-",IF(UPPER(GN46)="AB","+",VLOOKUP(GN46,'විෂය තොරතුරු'!$P$24:$Q$28,2))))</f>
        <v/>
      </c>
      <c r="HZ46" s="171" t="str">
        <f aca="false">IF(GO46="","",IF(GO46="-","-",IF(UPPER(GO46)="AB","+",VLOOKUP(GO46,'විෂය තොරතුරු'!$P$24:$Q$28,2))))</f>
        <v>-</v>
      </c>
      <c r="IA46" s="168" t="str">
        <f aca="false">IF(GP46="","",IF(GP46="-","-",IF(UPPER(GP46)="AB","+",VLOOKUP(GP46,'විෂය තොරතුරු'!$P$24:$Q$28,2))))</f>
        <v>-</v>
      </c>
      <c r="IB46" s="168" t="str">
        <f aca="false">IF(GQ46="","",IF(GQ46="-","-",IF(UPPER(GQ46)="AB","+",VLOOKUP(GQ46,'විෂය තොරතුරු'!$P$24:$Q$28,2))))</f>
        <v/>
      </c>
      <c r="IC46" s="168" t="str">
        <f aca="false">IF(GR46="","",IF(GR46="-","-",IF(UPPER(GR46)="AB","+",VLOOKUP(GR46,'විෂය තොරතුරු'!$P$24:$Q$28,2))))</f>
        <v>-</v>
      </c>
      <c r="ID46" s="168" t="str">
        <f aca="false">IF(GS46="","",IF(GS46="-","-",IF(UPPER(GS46)="AB","+",VLOOKUP(GS46,'විෂය තොරතුරු'!$P$24:$Q$28,2))))</f>
        <v/>
      </c>
      <c r="IE46" s="168" t="str">
        <f aca="false">IF(GT46="","",IF(GT46="-","-",IF(UPPER(GT46)="AB","+",VLOOKUP(GT46,'විෂය තොරතුරු'!$P$24:$Q$28,2))))</f>
        <v/>
      </c>
      <c r="IF46" s="168" t="str">
        <f aca="false">IF(GU46="","",IF(GU46="-","-",IF(UPPER(GU46)="AB","+",VLOOKUP(GU46,'විෂය තොරතුරු'!$P$24:$Q$28,2))))</f>
        <v/>
      </c>
      <c r="IG46" s="169" t="str">
        <f aca="false">IF(GV46="","",IF(GV46="-","-",IF(UPPER(GV46)="AB","+",VLOOKUP(GV46,'විෂය තොරතුරු'!$P$24:$Q$28,2))))</f>
        <v/>
      </c>
      <c r="IH46" s="171" t="n">
        <f aca="false">IF($FL46="","",COUNTIF($GZ46:$IG46,"A"))</f>
        <v>0</v>
      </c>
      <c r="II46" s="171" t="n">
        <f aca="false">IF($FL46="","",COUNTIF($GZ46:$IG46,"B"))</f>
        <v>0</v>
      </c>
      <c r="IJ46" s="171" t="n">
        <f aca="false">IF($FL46="","",COUNTIF($GZ46:$IG46,"C"))</f>
        <v>0</v>
      </c>
      <c r="IK46" s="171" t="n">
        <f aca="false">IF($FL46="","",COUNTIF($GZ46:$IG46,"S"))</f>
        <v>1</v>
      </c>
      <c r="IL46" s="171" t="n">
        <f aca="false">IF($FL46="","",COUNTIF($GZ46:$IG46,"W"))</f>
        <v>8</v>
      </c>
      <c r="IM46" s="171" t="n">
        <f aca="false">IF(FL46="","",SUM(IH46:IK46))</f>
        <v>1</v>
      </c>
      <c r="IN46" s="169" t="n">
        <f aca="false">IF(FL46="","",SUM(IH46:IJ46))</f>
        <v>0</v>
      </c>
      <c r="IO46" s="172" t="str">
        <f aca="false">IF(FL46="","",IF(AND(IM46&gt;=6,IN46&gt;=3,OR(FO46&gt;=35,FP46&gt;=35),FV46&gt;=35),"6/3 සමත්",IF(AND(IM46&gt;=5,IN46&gt;=3,OR(FO46&gt;=35,FP46&gt;=35,FV46&gt;=35)),"5/3 සමත්",IF(AND(IM46&gt;=4,IN46&gt;=1,OR(FO46&gt;=20,FP46&gt;=20,FV46&gt;=20)),"සමත් කළ හැකි",IF(IL46=9,"W9","අසමත් ?")))))</f>
        <v>අසමත් ?</v>
      </c>
    </row>
    <row r="47" customFormat="false" ht="13.8" hidden="false" customHeight="false" outlineLevel="0" collapsed="false">
      <c r="A47" s="160" t="n">
        <v>33</v>
      </c>
      <c r="B47" s="161"/>
      <c r="C47" s="161"/>
      <c r="D47" s="162"/>
      <c r="E47" s="183"/>
      <c r="F47" s="181"/>
      <c r="G47" s="183"/>
      <c r="H47" s="180"/>
      <c r="I47" s="180"/>
      <c r="J47" s="181"/>
      <c r="K47" s="183"/>
      <c r="L47" s="180"/>
      <c r="M47" s="180"/>
      <c r="N47" s="181"/>
      <c r="O47" s="183"/>
      <c r="P47" s="180"/>
      <c r="Q47" s="180"/>
      <c r="R47" s="180"/>
      <c r="S47" s="180"/>
      <c r="T47" s="180"/>
      <c r="U47" s="180"/>
      <c r="V47" s="181"/>
      <c r="W47" s="183"/>
      <c r="X47" s="180"/>
      <c r="Y47" s="180"/>
      <c r="Z47" s="180"/>
      <c r="AA47" s="180"/>
      <c r="AB47" s="180"/>
      <c r="AC47" s="180"/>
      <c r="AD47" s="181"/>
      <c r="AE47" s="183"/>
      <c r="AF47" s="180"/>
      <c r="AG47" s="180"/>
      <c r="AH47" s="180"/>
      <c r="AI47" s="180"/>
      <c r="AJ47" s="180"/>
      <c r="AK47" s="180"/>
      <c r="AL47" s="166"/>
      <c r="AM47" s="167" t="str">
        <f aca="false">IF(B47="","",SUM(E47:AL47))</f>
        <v/>
      </c>
      <c r="AN47" s="168" t="str">
        <f aca="false">IF(B47="","",AM47/9)</f>
        <v/>
      </c>
      <c r="AO47" s="169" t="str">
        <f aca="false">IF(B47="","",IF(AM47=0,"-",RANK(AM47,$AM$15:$AM$64,0)))</f>
        <v/>
      </c>
      <c r="AP47" s="167" t="str">
        <f aca="false">IF(E47="","",IF(E47="-","-",IF(UPPER(E47)="AB","+",VLOOKUP(E47,'විෂය තොරතුරු'!$P$24:$Q$28,2))))</f>
        <v/>
      </c>
      <c r="AQ47" s="168" t="str">
        <f aca="false">IF(F47="","",IF(F47="-","-",IF(UPPER(F47)="AB","+",VLOOKUP(F47,'විෂය තොරතුරු'!$P$24:$Q$28,2))))</f>
        <v/>
      </c>
      <c r="AR47" s="168" t="str">
        <f aca="false">IF(G47="","",IF(G47="-","-",IF(UPPER(G47)="AB","+",VLOOKUP(G47,'විෂය තොරතුරු'!$P$24:$Q$28,2))))</f>
        <v/>
      </c>
      <c r="AS47" s="168" t="str">
        <f aca="false">IF(H47="","",IF(H47="-","-",IF(UPPER(H47)="AB","+",VLOOKUP(H47,'විෂය තොරතුරු'!$P$24:$Q$28,2))))</f>
        <v/>
      </c>
      <c r="AT47" s="168" t="str">
        <f aca="false">IF(I47="","",IF(I47="-","-",IF(UPPER(I47)="AB","+",VLOOKUP(I47,'විෂය තොරතුරු'!$P$24:$Q$28,2))))</f>
        <v/>
      </c>
      <c r="AU47" s="170" t="str">
        <f aca="false">IF(J47="","",IF(J47="-","-",IF(UPPER(J47)="AB","+",VLOOKUP(J47,'විෂය තොරතුරු'!$P$24:$Q$28,2))))</f>
        <v/>
      </c>
      <c r="AV47" s="171" t="str">
        <f aca="false">IF(K47="","",IF(K47="-","-",IF(UPPER(K47)="AB","+",VLOOKUP(K47,'විෂය තොරතුරු'!$P$24:$Q$28,2))))</f>
        <v/>
      </c>
      <c r="AW47" s="168" t="str">
        <f aca="false">IF(L47="","",IF(L47="-","-",IF(UPPER(L47)="AB","+",VLOOKUP(L47,'විෂය තොරතුරු'!$P$24:$Q$28,2))))</f>
        <v/>
      </c>
      <c r="AX47" s="168" t="str">
        <f aca="false">IF(M47="","",IF(M47="-","-",IF(UPPER(M47)="AB","+",VLOOKUP(M47,'විෂය තොරතුරු'!$P$24:$Q$28,2))))</f>
        <v/>
      </c>
      <c r="AY47" s="169" t="str">
        <f aca="false">IF(N47="","",IF(N47="-","-",IF(UPPER(N47)="AB","+",VLOOKUP(N47,'විෂය තොරතුරු'!$P$24:$Q$28,2))))</f>
        <v/>
      </c>
      <c r="AZ47" s="167" t="str">
        <f aca="false">IF(O47="","",IF(O47="-","-",IF(UPPER(O47)="AB","+",VLOOKUP(O47,'විෂය තොරතුරු'!$P$24:$Q$28,2))))</f>
        <v/>
      </c>
      <c r="BA47" s="168" t="str">
        <f aca="false">IF(P47="","",IF(P47="-","-",IF(UPPER(P47)="AB","+",VLOOKUP(P47,'විෂය තොරතුරු'!$P$24:$Q$28,2))))</f>
        <v/>
      </c>
      <c r="BB47" s="168" t="str">
        <f aca="false">IF(Q47="","",IF(Q47="-","-",IF(UPPER(Q47)="AB","+",VLOOKUP(Q47,'විෂය තොරතුරු'!$P$24:$Q$28,2))))</f>
        <v/>
      </c>
      <c r="BC47" s="168" t="str">
        <f aca="false">IF(R47="","",IF(R47="-","-",IF(UPPER(R47)="AB","+",VLOOKUP(R47,'විෂය තොරතුරු'!$P$24:$Q$28,2))))</f>
        <v/>
      </c>
      <c r="BD47" s="168" t="str">
        <f aca="false">IF(S47="","",IF(S47="-","-",IF(UPPER(S47)="AB","+",VLOOKUP(S47,'විෂය තොරතුරු'!$P$24:$Q$28,2))))</f>
        <v/>
      </c>
      <c r="BE47" s="168" t="str">
        <f aca="false">IF(T47="","",IF(T47="-","-",IF(UPPER(T47)="AB","+",VLOOKUP(T47,'විෂය තොරතුරු'!$P$24:$Q$28,2))))</f>
        <v/>
      </c>
      <c r="BF47" s="168" t="str">
        <f aca="false">IF(U47="","",IF(U47="-","-",IF(UPPER(U47)="AB","+",VLOOKUP(U47,'විෂය තොරතුරු'!$P$24:$Q$28,2))))</f>
        <v/>
      </c>
      <c r="BG47" s="170" t="str">
        <f aca="false">IF(V47="","",IF(V47="-","-",IF(UPPER(V47)="AB","+",VLOOKUP(V47,'විෂය තොරතුරු'!$P$24:$Q$28,2))))</f>
        <v/>
      </c>
      <c r="BH47" s="171" t="str">
        <f aca="false">IF(W47="","",IF(W47="-","-",IF(UPPER(W47)="AB","+",VLOOKUP(W47,'විෂය තොරතුරු'!$P$24:$Q$28,2))))</f>
        <v/>
      </c>
      <c r="BI47" s="168" t="str">
        <f aca="false">IF(X47="","",IF(X47="-","-",IF(UPPER(X47)="AB","+",VLOOKUP(X47,'විෂය තොරතුරු'!$P$24:$Q$28,2))))</f>
        <v/>
      </c>
      <c r="BJ47" s="168" t="str">
        <f aca="false">IF(Y47="","",IF(Y47="-","-",IF(UPPER(Y47)="AB","+",VLOOKUP(Y47,'විෂය තොරතුරු'!$P$24:$Q$28,2))))</f>
        <v/>
      </c>
      <c r="BK47" s="168" t="str">
        <f aca="false">IF(Z47="","",IF(Z47="-","-",IF(UPPER(Z47)="AB","+",VLOOKUP(Z47,'විෂය තොරතුරු'!$P$24:$Q$28,2))))</f>
        <v/>
      </c>
      <c r="BL47" s="168" t="str">
        <f aca="false">IF(AA47="","",IF(AA47="-","-",IF(UPPER(AA47)="AB","+",VLOOKUP(AA47,'විෂය තොරතුරු'!$P$24:$Q$28,2))))</f>
        <v/>
      </c>
      <c r="BM47" s="168" t="str">
        <f aca="false">IF(AB47="","",IF(AB47="-","-",IF(UPPER(AB47)="AB","+",VLOOKUP(AB47,'විෂය තොරතුරු'!$P$24:$Q$28,2))))</f>
        <v/>
      </c>
      <c r="BN47" s="168" t="str">
        <f aca="false">IF(AC47="","",IF(AC47="-","-",IF(UPPER(AC47)="AB","+",VLOOKUP(AC47,'විෂය තොරතුරු'!$P$24:$Q$28,2))))</f>
        <v/>
      </c>
      <c r="BO47" s="169" t="str">
        <f aca="false">IF(AD47="","",IF(AD47="-","-",IF(UPPER(AD47)="AB","+",VLOOKUP(AD47,'විෂය තොරතුරු'!$P$24:$Q$28,2))))</f>
        <v/>
      </c>
      <c r="BP47" s="171" t="str">
        <f aca="false">IF(AE47="","",IF(AE47="-","-",IF(UPPER(AE47)="AB","+",VLOOKUP(AE47,'විෂය තොරතුරු'!$P$24:$Q$28,2))))</f>
        <v/>
      </c>
      <c r="BQ47" s="168" t="str">
        <f aca="false">IF(AF47="","",IF(AF47="-","-",IF(UPPER(AF47)="AB","+",VLOOKUP(AF47,'විෂය තොරතුරු'!$P$24:$Q$28,2))))</f>
        <v/>
      </c>
      <c r="BR47" s="168" t="str">
        <f aca="false">IF(AG47="","",IF(AG47="-","-",IF(UPPER(AG47)="AB","+",VLOOKUP(AG47,'විෂය තොරතුරු'!$P$24:$Q$28,2))))</f>
        <v/>
      </c>
      <c r="BS47" s="168" t="str">
        <f aca="false">IF(AH47="","",IF(AH47="-","-",IF(UPPER(AH47)="AB","+",VLOOKUP(AH47,'විෂය තොරතුරු'!$P$24:$Q$28,2))))</f>
        <v/>
      </c>
      <c r="BT47" s="168" t="str">
        <f aca="false">IF(AI47="","",IF(AI47="-","-",IF(UPPER(AI47)="AB","+",VLOOKUP(AI47,'විෂය තොරතුරු'!$P$24:$Q$28,2))))</f>
        <v/>
      </c>
      <c r="BU47" s="168" t="str">
        <f aca="false">IF(AJ47="","",IF(AJ47="-","-",IF(UPPER(AJ47)="AB","+",VLOOKUP(AJ47,'විෂය තොරතුරු'!$P$24:$Q$28,2))))</f>
        <v/>
      </c>
      <c r="BV47" s="168" t="str">
        <f aca="false">IF(AK47="","",IF(AK47="-","-",IF(UPPER(AK47)="AB","+",VLOOKUP(AK47,'විෂය තොරතුරු'!$P$24:$Q$28,2))))</f>
        <v/>
      </c>
      <c r="BW47" s="169" t="str">
        <f aca="false">IF(AL47="","",IF(AL47="-","-",IF(UPPER(AL47)="AB","+",VLOOKUP(AL47,'විෂය තොරතුරු'!$P$24:$Q$28,2))))</f>
        <v/>
      </c>
      <c r="BX47" s="171" t="str">
        <f aca="false">IF($B47="","",COUNTIF($AP47:$BW47,"A"))</f>
        <v/>
      </c>
      <c r="BY47" s="168" t="str">
        <f aca="false">IF($B47="","",COUNTIF($AP47:$BW47,"B"))</f>
        <v/>
      </c>
      <c r="BZ47" s="168" t="str">
        <f aca="false">IF($B47="","",COUNTIF($AP47:$BW47,"C"))</f>
        <v/>
      </c>
      <c r="CA47" s="168" t="str">
        <f aca="false">IF($B47="","",COUNTIF($AP47:$BW47,"S"))</f>
        <v/>
      </c>
      <c r="CB47" s="169" t="str">
        <f aca="false">IF($B47="","",COUNTIF($AP47:$BW47,"W"))</f>
        <v/>
      </c>
      <c r="CC47" s="171" t="str">
        <f aca="false">IF(B47="","",SUM(BX47:CA47))</f>
        <v/>
      </c>
      <c r="CD47" s="169" t="str">
        <f aca="false">IF(B47="","",SUM(BX47:BZ47))</f>
        <v/>
      </c>
      <c r="CE47" s="172" t="str">
        <f aca="false">IF(B47="","",IF(AND(CC47&gt;=6,CD47&gt;=3,OR(E47&gt;=35,F47&gt;=35),L47&gt;=35),"6/3 සමත්",IF(AND(CC47&gt;=5,CD47&gt;=3,OR(E47&gt;=35,F47&gt;=35,L47&gt;=35)),"5/3 සමත්",IF(AND(CC47&gt;=4,CD47&gt;=1,OR(E47&gt;=20,F47&gt;=20,L47&gt;=20)),"සමත් කළ හැකි",IF(CB47=9,"W9","අසමත් ?")))))</f>
        <v/>
      </c>
      <c r="FK47" s="173" t="n">
        <v>33</v>
      </c>
      <c r="FL47" s="161" t="s">
        <v>76</v>
      </c>
      <c r="FM47" s="161"/>
      <c r="FN47" s="161" t="str">
        <f aca="false">IF(FM47="","-",(FM47/$M$95)*100)</f>
        <v>-</v>
      </c>
      <c r="FO47" s="165" t="n">
        <v>29</v>
      </c>
      <c r="FP47" s="165"/>
      <c r="FQ47" s="165" t="n">
        <v>48</v>
      </c>
      <c r="FR47" s="165" t="s">
        <v>18</v>
      </c>
      <c r="FS47" s="165"/>
      <c r="FT47" s="165"/>
      <c r="FU47" s="165" t="n">
        <v>6</v>
      </c>
      <c r="FV47" s="165" t="n">
        <v>14</v>
      </c>
      <c r="FW47" s="165" t="n">
        <v>13</v>
      </c>
      <c r="FX47" s="165" t="n">
        <v>16</v>
      </c>
      <c r="FY47" s="165" t="s">
        <v>18</v>
      </c>
      <c r="FZ47" s="165" t="s">
        <v>18</v>
      </c>
      <c r="GA47" s="165" t="n">
        <v>21</v>
      </c>
      <c r="GB47" s="165"/>
      <c r="GC47" s="165"/>
      <c r="GD47" s="165"/>
      <c r="GE47" s="165"/>
      <c r="GF47" s="165"/>
      <c r="GG47" s="165" t="s">
        <v>18</v>
      </c>
      <c r="GH47" s="165" t="s">
        <v>18</v>
      </c>
      <c r="GI47" s="165" t="n">
        <v>44</v>
      </c>
      <c r="GJ47" s="165"/>
      <c r="GK47" s="165"/>
      <c r="GL47" s="165" t="s">
        <v>18</v>
      </c>
      <c r="GM47" s="165"/>
      <c r="GN47" s="165"/>
      <c r="GO47" s="165" t="n">
        <v>35</v>
      </c>
      <c r="GP47" s="165" t="s">
        <v>18</v>
      </c>
      <c r="GQ47" s="165"/>
      <c r="GR47" s="165" t="s">
        <v>18</v>
      </c>
      <c r="GS47" s="165"/>
      <c r="GT47" s="165"/>
      <c r="GU47" s="165"/>
      <c r="GV47" s="174"/>
      <c r="GW47" s="167" t="n">
        <f aca="false">IF(FL47="","",SUM(FO47:GV47))</f>
        <v>226</v>
      </c>
      <c r="GX47" s="168" t="n">
        <f aca="false">IF(FL47="","",GW47/9)</f>
        <v>25.1111111111111</v>
      </c>
      <c r="GY47" s="169" t="n">
        <f aca="false">IF(FL47="","",IF(GW47=0,"-",RANK(GW47,$GW$15:$GW$64,0)))</f>
        <v>21</v>
      </c>
      <c r="GZ47" s="167" t="str">
        <f aca="false">IF(FO47="","",IF(FO47="-","-",IF(UPPER(FO47)="AB","+",VLOOKUP(FO47,'විෂය තොරතුරු'!$P$24:$Q$28,2))))</f>
        <v>W</v>
      </c>
      <c r="HA47" s="168" t="str">
        <f aca="false">IF(FP47="","",IF(FP47="-","-",IF(UPPER(FP47)="AB","+",VLOOKUP(FP47,'විෂය තොරතුරු'!$P$24:$Q$28,2))))</f>
        <v/>
      </c>
      <c r="HB47" s="168" t="str">
        <f aca="false">IF(FQ47="","",IF(FQ47="-","-",IF(UPPER(FQ47)="AB","+",VLOOKUP(FQ47,'විෂය තොරතුරු'!$P$24:$Q$28,2))))</f>
        <v>S</v>
      </c>
      <c r="HC47" s="168" t="str">
        <f aca="false">IF(FR47="","",IF(FR47="-","-",IF(UPPER(FR47)="AB","+",VLOOKUP(FR47,'විෂය තොරතුරු'!$P$24:$Q$28,2))))</f>
        <v>-</v>
      </c>
      <c r="HD47" s="168" t="str">
        <f aca="false">IF(FS47="","",IF(FS47="-","-",IF(UPPER(FS47)="AB","+",VLOOKUP(FS47,'විෂය තොරතුරු'!$P$24:$Q$28,2))))</f>
        <v/>
      </c>
      <c r="HE47" s="170" t="str">
        <f aca="false">IF(FT47="","",IF(FT47="-","-",IF(UPPER(FT47)="AB","+",VLOOKUP(FT47,'විෂය තොරතුරු'!$P$24:$Q$28,2))))</f>
        <v/>
      </c>
      <c r="HF47" s="171" t="str">
        <f aca="false">IF(FU47="","",IF(FU47="-","-",IF(UPPER(FU47)="AB","+",VLOOKUP(FU47,'විෂය තොරතුරු'!$P$24:$Q$28,2))))</f>
        <v>W</v>
      </c>
      <c r="HG47" s="168" t="str">
        <f aca="false">IF(FV47="","",IF(FV47="-","-",IF(UPPER(FV47)="AB","+",VLOOKUP(FV47,'විෂය තොරතුරු'!$P$24:$Q$28,2))))</f>
        <v>W</v>
      </c>
      <c r="HH47" s="168" t="str">
        <f aca="false">IF(FW47="","",IF(FW47="-","-",IF(UPPER(FW47)="AB","+",VLOOKUP(FW47,'විෂය තොරතුරු'!$P$24:$Q$28,2))))</f>
        <v>W</v>
      </c>
      <c r="HI47" s="169" t="str">
        <f aca="false">IF(FX47="","",IF(FX47="-","-",IF(UPPER(FX47)="AB","+",VLOOKUP(FX47,'විෂය තොරතුරු'!$P$24:$Q$28,2))))</f>
        <v>W</v>
      </c>
      <c r="HJ47" s="167" t="str">
        <f aca="false">IF(FY47="","",IF(FY47="-","-",IF(UPPER(FY47)="AB","+",VLOOKUP(FY47,'විෂය තොරතුරු'!$P$24:$Q$28,2))))</f>
        <v>-</v>
      </c>
      <c r="HK47" s="168" t="str">
        <f aca="false">IF(FZ47="","",IF(FZ47="-","-",IF(UPPER(FZ47)="AB","+",VLOOKUP(FZ47,'විෂය තොරතුරු'!$P$24:$Q$28,2))))</f>
        <v>-</v>
      </c>
      <c r="HL47" s="168" t="str">
        <f aca="false">IF(GA47="","",IF(GA47="-","-",IF(UPPER(GA47)="AB","+",VLOOKUP(GA47,'විෂය තොරතුරු'!$P$24:$Q$28,2))))</f>
        <v>W</v>
      </c>
      <c r="HM47" s="168" t="str">
        <f aca="false">IF(GB47="","",IF(GB47="-","-",IF(UPPER(GB47)="AB","+",VLOOKUP(GB47,'විෂය තොරතුරු'!$P$24:$Q$28,2))))</f>
        <v/>
      </c>
      <c r="HN47" s="168" t="str">
        <f aca="false">IF(GC47="","",IF(GC47="-","-",IF(UPPER(GC47)="AB","+",VLOOKUP(GC47,'විෂය තොරතුරු'!$P$24:$Q$28,2))))</f>
        <v/>
      </c>
      <c r="HO47" s="168" t="str">
        <f aca="false">IF(GD47="","",IF(GD47="-","-",IF(UPPER(GD47)="AB","+",VLOOKUP(GD47,'විෂය තොරතුරු'!$P$24:$Q$28,2))))</f>
        <v/>
      </c>
      <c r="HP47" s="168" t="str">
        <f aca="false">IF(GE47="","",IF(GE47="-","-",IF(UPPER(GE47)="AB","+",VLOOKUP(GE47,'විෂය තොරතුරු'!$P$24:$Q$28,2))))</f>
        <v/>
      </c>
      <c r="HQ47" s="170" t="str">
        <f aca="false">IF(GF47="","",IF(GF47="-","-",IF(UPPER(GF47)="AB","+",VLOOKUP(GF47,'විෂය තොරතුරු'!$P$24:$Q$28,2))))</f>
        <v/>
      </c>
      <c r="HR47" s="171" t="str">
        <f aca="false">IF(GG47="","",IF(GG47="-","-",IF(UPPER(GG47)="AB","+",VLOOKUP(GG47,'විෂය තොරතුරු'!$P$24:$Q$28,2))))</f>
        <v>-</v>
      </c>
      <c r="HS47" s="168" t="str">
        <f aca="false">IF(GH47="","",IF(GH47="-","-",IF(UPPER(GH47)="AB","+",VLOOKUP(GH47,'විෂය තොරතුරු'!$P$24:$Q$28,2))))</f>
        <v>-</v>
      </c>
      <c r="HT47" s="168" t="str">
        <f aca="false">IF(GI47="","",IF(GI47="-","-",IF(UPPER(GI47)="AB","+",VLOOKUP(GI47,'විෂය තොරතුරු'!$P$24:$Q$28,2))))</f>
        <v>S</v>
      </c>
      <c r="HU47" s="168" t="str">
        <f aca="false">IF(GJ47="","",IF(GJ47="-","-",IF(UPPER(GJ47)="AB","+",VLOOKUP(GJ47,'විෂය තොරතුරු'!$P$24:$Q$28,2))))</f>
        <v/>
      </c>
      <c r="HV47" s="168" t="str">
        <f aca="false">IF(GK47="","",IF(GK47="-","-",IF(UPPER(GK47)="AB","+",VLOOKUP(GK47,'විෂය තොරතුරු'!$P$24:$Q$28,2))))</f>
        <v/>
      </c>
      <c r="HW47" s="168" t="str">
        <f aca="false">IF(GL47="","",IF(GL47="-","-",IF(UPPER(GL47)="AB","+",VLOOKUP(GL47,'විෂය තොරතුරු'!$P$24:$Q$28,2))))</f>
        <v>-</v>
      </c>
      <c r="HX47" s="168" t="str">
        <f aca="false">IF(GM47="","",IF(GM47="-","-",IF(UPPER(GM47)="AB","+",VLOOKUP(GM47,'විෂය තොරතුරු'!$P$24:$Q$28,2))))</f>
        <v/>
      </c>
      <c r="HY47" s="169" t="str">
        <f aca="false">IF(GN47="","",IF(GN47="-","-",IF(UPPER(GN47)="AB","+",VLOOKUP(GN47,'විෂය තොරතුරු'!$P$24:$Q$28,2))))</f>
        <v/>
      </c>
      <c r="HZ47" s="171" t="str">
        <f aca="false">IF(GO47="","",IF(GO47="-","-",IF(UPPER(GO47)="AB","+",VLOOKUP(GO47,'විෂය තොරතුරු'!$P$24:$Q$28,2))))</f>
        <v>S</v>
      </c>
      <c r="IA47" s="168" t="str">
        <f aca="false">IF(GP47="","",IF(GP47="-","-",IF(UPPER(GP47)="AB","+",VLOOKUP(GP47,'විෂය තොරතුරු'!$P$24:$Q$28,2))))</f>
        <v>-</v>
      </c>
      <c r="IB47" s="168" t="str">
        <f aca="false">IF(GQ47="","",IF(GQ47="-","-",IF(UPPER(GQ47)="AB","+",VLOOKUP(GQ47,'විෂය තොරතුරු'!$P$24:$Q$28,2))))</f>
        <v/>
      </c>
      <c r="IC47" s="168" t="str">
        <f aca="false">IF(GR47="","",IF(GR47="-","-",IF(UPPER(GR47)="AB","+",VLOOKUP(GR47,'විෂය තොරතුරු'!$P$24:$Q$28,2))))</f>
        <v>-</v>
      </c>
      <c r="ID47" s="168" t="str">
        <f aca="false">IF(GS47="","",IF(GS47="-","-",IF(UPPER(GS47)="AB","+",VLOOKUP(GS47,'විෂය තොරතුරු'!$P$24:$Q$28,2))))</f>
        <v/>
      </c>
      <c r="IE47" s="168" t="str">
        <f aca="false">IF(GT47="","",IF(GT47="-","-",IF(UPPER(GT47)="AB","+",VLOOKUP(GT47,'විෂය තොරතුරු'!$P$24:$Q$28,2))))</f>
        <v/>
      </c>
      <c r="IF47" s="168" t="str">
        <f aca="false">IF(GU47="","",IF(GU47="-","-",IF(UPPER(GU47)="AB","+",VLOOKUP(GU47,'විෂය තොරතුරු'!$P$24:$Q$28,2))))</f>
        <v/>
      </c>
      <c r="IG47" s="169" t="str">
        <f aca="false">IF(GV47="","",IF(GV47="-","-",IF(UPPER(GV47)="AB","+",VLOOKUP(GV47,'විෂය තොරතුරු'!$P$24:$Q$28,2))))</f>
        <v/>
      </c>
      <c r="IH47" s="171" t="n">
        <f aca="false">IF($FL47="","",COUNTIF($GZ47:$IG47,"A"))</f>
        <v>0</v>
      </c>
      <c r="II47" s="171" t="n">
        <f aca="false">IF($FL47="","",COUNTIF($GZ47:$IG47,"B"))</f>
        <v>0</v>
      </c>
      <c r="IJ47" s="171" t="n">
        <f aca="false">IF($FL47="","",COUNTIF($GZ47:$IG47,"C"))</f>
        <v>0</v>
      </c>
      <c r="IK47" s="171" t="n">
        <f aca="false">IF($FL47="","",COUNTIF($GZ47:$IG47,"S"))</f>
        <v>3</v>
      </c>
      <c r="IL47" s="171" t="n">
        <f aca="false">IF($FL47="","",COUNTIF($GZ47:$IG47,"W"))</f>
        <v>6</v>
      </c>
      <c r="IM47" s="171" t="n">
        <f aca="false">IF(FL47="","",SUM(IH47:IK47))</f>
        <v>3</v>
      </c>
      <c r="IN47" s="169" t="n">
        <f aca="false">IF(FL47="","",SUM(IH47:IJ47))</f>
        <v>0</v>
      </c>
      <c r="IO47" s="172" t="str">
        <f aca="false">IF(FL47="","",IF(AND(IM47&gt;=6,IN47&gt;=3,OR(FO47&gt;=35,FP47&gt;=35),FV47&gt;=35),"6/3 සමත්",IF(AND(IM47&gt;=5,IN47&gt;=3,OR(FO47&gt;=35,FP47&gt;=35,FV47&gt;=35)),"5/3 සමත්",IF(AND(IM47&gt;=4,IN47&gt;=1,OR(FO47&gt;=20,FP47&gt;=20,FV47&gt;=20)),"සමත් කළ හැකි",IF(IL47=9,"W9","අසමත් ?")))))</f>
        <v>අසමත් ?</v>
      </c>
    </row>
    <row r="48" customFormat="false" ht="13.8" hidden="false" customHeight="false" outlineLevel="0" collapsed="false">
      <c r="A48" s="160" t="n">
        <v>34</v>
      </c>
      <c r="B48" s="161"/>
      <c r="C48" s="161"/>
      <c r="D48" s="162"/>
      <c r="E48" s="183"/>
      <c r="F48" s="181"/>
      <c r="G48" s="183"/>
      <c r="H48" s="180"/>
      <c r="I48" s="180"/>
      <c r="J48" s="181"/>
      <c r="K48" s="183"/>
      <c r="L48" s="180"/>
      <c r="M48" s="180"/>
      <c r="N48" s="181"/>
      <c r="O48" s="183"/>
      <c r="P48" s="180"/>
      <c r="Q48" s="180"/>
      <c r="R48" s="180"/>
      <c r="S48" s="180"/>
      <c r="T48" s="180"/>
      <c r="U48" s="180"/>
      <c r="V48" s="181"/>
      <c r="W48" s="183"/>
      <c r="X48" s="180"/>
      <c r="Y48" s="180"/>
      <c r="Z48" s="180"/>
      <c r="AA48" s="180"/>
      <c r="AB48" s="180"/>
      <c r="AC48" s="180"/>
      <c r="AD48" s="181"/>
      <c r="AE48" s="183"/>
      <c r="AF48" s="180"/>
      <c r="AG48" s="180"/>
      <c r="AH48" s="180"/>
      <c r="AI48" s="180"/>
      <c r="AJ48" s="180"/>
      <c r="AK48" s="180"/>
      <c r="AL48" s="166"/>
      <c r="AM48" s="167" t="str">
        <f aca="false">IF(B48="","",SUM(E48:AL48))</f>
        <v/>
      </c>
      <c r="AN48" s="168" t="str">
        <f aca="false">IF(B48="","",AM48/9)</f>
        <v/>
      </c>
      <c r="AO48" s="169" t="str">
        <f aca="false">IF(B48="","",IF(AM48=0,"-",RANK(AM48,$AM$15:$AM$64,0)))</f>
        <v/>
      </c>
      <c r="AP48" s="167" t="str">
        <f aca="false">IF(E48="","",IF(E48="-","-",IF(UPPER(E48)="AB","+",VLOOKUP(E48,'විෂය තොරතුරු'!$P$24:$Q$28,2))))</f>
        <v/>
      </c>
      <c r="AQ48" s="168" t="str">
        <f aca="false">IF(F48="","",IF(F48="-","-",IF(UPPER(F48)="AB","+",VLOOKUP(F48,'විෂය තොරතුරු'!$P$24:$Q$28,2))))</f>
        <v/>
      </c>
      <c r="AR48" s="168" t="str">
        <f aca="false">IF(G48="","",IF(G48="-","-",IF(UPPER(G48)="AB","+",VLOOKUP(G48,'විෂය තොරතුරු'!$P$24:$Q$28,2))))</f>
        <v/>
      </c>
      <c r="AS48" s="168" t="str">
        <f aca="false">IF(H48="","",IF(H48="-","-",IF(UPPER(H48)="AB","+",VLOOKUP(H48,'විෂය තොරතුරු'!$P$24:$Q$28,2))))</f>
        <v/>
      </c>
      <c r="AT48" s="168" t="str">
        <f aca="false">IF(I48="","",IF(I48="-","-",IF(UPPER(I48)="AB","+",VLOOKUP(I48,'විෂය තොරතුරු'!$P$24:$Q$28,2))))</f>
        <v/>
      </c>
      <c r="AU48" s="170" t="str">
        <f aca="false">IF(J48="","",IF(J48="-","-",IF(UPPER(J48)="AB","+",VLOOKUP(J48,'විෂය තොරතුරු'!$P$24:$Q$28,2))))</f>
        <v/>
      </c>
      <c r="AV48" s="171" t="str">
        <f aca="false">IF(K48="","",IF(K48="-","-",IF(UPPER(K48)="AB","+",VLOOKUP(K48,'විෂය තොරතුරු'!$P$24:$Q$28,2))))</f>
        <v/>
      </c>
      <c r="AW48" s="168" t="str">
        <f aca="false">IF(L48="","",IF(L48="-","-",IF(UPPER(L48)="AB","+",VLOOKUP(L48,'විෂය තොරතුරු'!$P$24:$Q$28,2))))</f>
        <v/>
      </c>
      <c r="AX48" s="168" t="str">
        <f aca="false">IF(M48="","",IF(M48="-","-",IF(UPPER(M48)="AB","+",VLOOKUP(M48,'විෂය තොරතුරු'!$P$24:$Q$28,2))))</f>
        <v/>
      </c>
      <c r="AY48" s="169" t="str">
        <f aca="false">IF(N48="","",IF(N48="-","-",IF(UPPER(N48)="AB","+",VLOOKUP(N48,'විෂය තොරතුරු'!$P$24:$Q$28,2))))</f>
        <v/>
      </c>
      <c r="AZ48" s="167" t="str">
        <f aca="false">IF(O48="","",IF(O48="-","-",IF(UPPER(O48)="AB","+",VLOOKUP(O48,'විෂය තොරතුරු'!$P$24:$Q$28,2))))</f>
        <v/>
      </c>
      <c r="BA48" s="168" t="str">
        <f aca="false">IF(P48="","",IF(P48="-","-",IF(UPPER(P48)="AB","+",VLOOKUP(P48,'විෂය තොරතුරු'!$P$24:$Q$28,2))))</f>
        <v/>
      </c>
      <c r="BB48" s="168" t="str">
        <f aca="false">IF(Q48="","",IF(Q48="-","-",IF(UPPER(Q48)="AB","+",VLOOKUP(Q48,'විෂය තොරතුරු'!$P$24:$Q$28,2))))</f>
        <v/>
      </c>
      <c r="BC48" s="168" t="str">
        <f aca="false">IF(R48="","",IF(R48="-","-",IF(UPPER(R48)="AB","+",VLOOKUP(R48,'විෂය තොරතුරු'!$P$24:$Q$28,2))))</f>
        <v/>
      </c>
      <c r="BD48" s="168" t="str">
        <f aca="false">IF(S48="","",IF(S48="-","-",IF(UPPER(S48)="AB","+",VLOOKUP(S48,'විෂය තොරතුරු'!$P$24:$Q$28,2))))</f>
        <v/>
      </c>
      <c r="BE48" s="168" t="str">
        <f aca="false">IF(T48="","",IF(T48="-","-",IF(UPPER(T48)="AB","+",VLOOKUP(T48,'විෂය තොරතුරු'!$P$24:$Q$28,2))))</f>
        <v/>
      </c>
      <c r="BF48" s="168" t="str">
        <f aca="false">IF(U48="","",IF(U48="-","-",IF(UPPER(U48)="AB","+",VLOOKUP(U48,'විෂය තොරතුරු'!$P$24:$Q$28,2))))</f>
        <v/>
      </c>
      <c r="BG48" s="170" t="str">
        <f aca="false">IF(V48="","",IF(V48="-","-",IF(UPPER(V48)="AB","+",VLOOKUP(V48,'විෂය තොරතුරු'!$P$24:$Q$28,2))))</f>
        <v/>
      </c>
      <c r="BH48" s="171" t="str">
        <f aca="false">IF(W48="","",IF(W48="-","-",IF(UPPER(W48)="AB","+",VLOOKUP(W48,'විෂය තොරතුරු'!$P$24:$Q$28,2))))</f>
        <v/>
      </c>
      <c r="BI48" s="168" t="str">
        <f aca="false">IF(X48="","",IF(X48="-","-",IF(UPPER(X48)="AB","+",VLOOKUP(X48,'විෂය තොරතුරු'!$P$24:$Q$28,2))))</f>
        <v/>
      </c>
      <c r="BJ48" s="168" t="str">
        <f aca="false">IF(Y48="","",IF(Y48="-","-",IF(UPPER(Y48)="AB","+",VLOOKUP(Y48,'විෂය තොරතුරු'!$P$24:$Q$28,2))))</f>
        <v/>
      </c>
      <c r="BK48" s="168" t="str">
        <f aca="false">IF(Z48="","",IF(Z48="-","-",IF(UPPER(Z48)="AB","+",VLOOKUP(Z48,'විෂය තොරතුරු'!$P$24:$Q$28,2))))</f>
        <v/>
      </c>
      <c r="BL48" s="168" t="str">
        <f aca="false">IF(AA48="","",IF(AA48="-","-",IF(UPPER(AA48)="AB","+",VLOOKUP(AA48,'විෂය තොරතුරු'!$P$24:$Q$28,2))))</f>
        <v/>
      </c>
      <c r="BM48" s="168" t="str">
        <f aca="false">IF(AB48="","",IF(AB48="-","-",IF(UPPER(AB48)="AB","+",VLOOKUP(AB48,'විෂය තොරතුරු'!$P$24:$Q$28,2))))</f>
        <v/>
      </c>
      <c r="BN48" s="168" t="str">
        <f aca="false">IF(AC48="","",IF(AC48="-","-",IF(UPPER(AC48)="AB","+",VLOOKUP(AC48,'විෂය තොරතුරු'!$P$24:$Q$28,2))))</f>
        <v/>
      </c>
      <c r="BO48" s="169" t="str">
        <f aca="false">IF(AD48="","",IF(AD48="-","-",IF(UPPER(AD48)="AB","+",VLOOKUP(AD48,'විෂය තොරතුරු'!$P$24:$Q$28,2))))</f>
        <v/>
      </c>
      <c r="BP48" s="171" t="str">
        <f aca="false">IF(AE48="","",IF(AE48="-","-",IF(UPPER(AE48)="AB","+",VLOOKUP(AE48,'විෂය තොරතුරු'!$P$24:$Q$28,2))))</f>
        <v/>
      </c>
      <c r="BQ48" s="168" t="str">
        <f aca="false">IF(AF48="","",IF(AF48="-","-",IF(UPPER(AF48)="AB","+",VLOOKUP(AF48,'විෂය තොරතුරු'!$P$24:$Q$28,2))))</f>
        <v/>
      </c>
      <c r="BR48" s="168" t="str">
        <f aca="false">IF(AG48="","",IF(AG48="-","-",IF(UPPER(AG48)="AB","+",VLOOKUP(AG48,'විෂය තොරතුරු'!$P$24:$Q$28,2))))</f>
        <v/>
      </c>
      <c r="BS48" s="168" t="str">
        <f aca="false">IF(AH48="","",IF(AH48="-","-",IF(UPPER(AH48)="AB","+",VLOOKUP(AH48,'විෂය තොරතුරු'!$P$24:$Q$28,2))))</f>
        <v/>
      </c>
      <c r="BT48" s="168" t="str">
        <f aca="false">IF(AI48="","",IF(AI48="-","-",IF(UPPER(AI48)="AB","+",VLOOKUP(AI48,'විෂය තොරතුරු'!$P$24:$Q$28,2))))</f>
        <v/>
      </c>
      <c r="BU48" s="168" t="str">
        <f aca="false">IF(AJ48="","",IF(AJ48="-","-",IF(UPPER(AJ48)="AB","+",VLOOKUP(AJ48,'විෂය තොරතුරු'!$P$24:$Q$28,2))))</f>
        <v/>
      </c>
      <c r="BV48" s="168" t="str">
        <f aca="false">IF(AK48="","",IF(AK48="-","-",IF(UPPER(AK48)="AB","+",VLOOKUP(AK48,'විෂය තොරතුරු'!$P$24:$Q$28,2))))</f>
        <v/>
      </c>
      <c r="BW48" s="169" t="str">
        <f aca="false">IF(AL48="","",IF(AL48="-","-",IF(UPPER(AL48)="AB","+",VLOOKUP(AL48,'විෂය තොරතුරු'!$P$24:$Q$28,2))))</f>
        <v/>
      </c>
      <c r="BX48" s="171" t="str">
        <f aca="false">IF($B48="","",COUNTIF($AP48:$BW48,"A"))</f>
        <v/>
      </c>
      <c r="BY48" s="168" t="str">
        <f aca="false">IF($B48="","",COUNTIF($AP48:$BW48,"B"))</f>
        <v/>
      </c>
      <c r="BZ48" s="168" t="str">
        <f aca="false">IF($B48="","",COUNTIF($AP48:$BW48,"C"))</f>
        <v/>
      </c>
      <c r="CA48" s="168" t="str">
        <f aca="false">IF($B48="","",COUNTIF($AP48:$BW48,"S"))</f>
        <v/>
      </c>
      <c r="CB48" s="169" t="str">
        <f aca="false">IF($B48="","",COUNTIF($AP48:$BW48,"W"))</f>
        <v/>
      </c>
      <c r="CC48" s="171" t="str">
        <f aca="false">IF(B48="","",SUM(BX48:CA48))</f>
        <v/>
      </c>
      <c r="CD48" s="169" t="str">
        <f aca="false">IF(B48="","",SUM(BX48:BZ48))</f>
        <v/>
      </c>
      <c r="CE48" s="172" t="str">
        <f aca="false">IF(B48="","",IF(AND(CC48&gt;=6,CD48&gt;=3,OR(E48&gt;=35,F48&gt;=35),L48&gt;=35),"6/3 සමත්",IF(AND(CC48&gt;=5,CD48&gt;=3,OR(E48&gt;=35,F48&gt;=35,L48&gt;=35)),"5/3 සමත්",IF(AND(CC48&gt;=4,CD48&gt;=1,OR(E48&gt;=20,F48&gt;=20,L48&gt;=20)),"සමත් කළ හැකි",IF(CB48=9,"W9","අසමත් ?")))))</f>
        <v/>
      </c>
      <c r="FK48" s="173" t="n">
        <v>34</v>
      </c>
      <c r="FL48" s="161" t="s">
        <v>77</v>
      </c>
      <c r="FM48" s="161"/>
      <c r="FN48" s="161" t="str">
        <f aca="false">IF(FM48="","-",(FM48/$M$95)*100)</f>
        <v>-</v>
      </c>
      <c r="FO48" s="165" t="n">
        <v>42</v>
      </c>
      <c r="FP48" s="165"/>
      <c r="FQ48" s="165" t="n">
        <v>56</v>
      </c>
      <c r="FR48" s="165" t="s">
        <v>18</v>
      </c>
      <c r="FS48" s="165"/>
      <c r="FT48" s="165"/>
      <c r="FU48" s="165" t="n">
        <v>26</v>
      </c>
      <c r="FV48" s="165" t="n">
        <v>28</v>
      </c>
      <c r="FW48" s="165" t="n">
        <v>51</v>
      </c>
      <c r="FX48" s="165" t="n">
        <v>39</v>
      </c>
      <c r="FY48" s="165" t="n">
        <v>61</v>
      </c>
      <c r="FZ48" s="165" t="s">
        <v>18</v>
      </c>
      <c r="GA48" s="165" t="s">
        <v>18</v>
      </c>
      <c r="GB48" s="165"/>
      <c r="GC48" s="165"/>
      <c r="GD48" s="165"/>
      <c r="GE48" s="165"/>
      <c r="GF48" s="165"/>
      <c r="GG48" s="165" t="s">
        <v>18</v>
      </c>
      <c r="GH48" s="165" t="s">
        <v>18</v>
      </c>
      <c r="GI48" s="165" t="n">
        <v>48</v>
      </c>
      <c r="GJ48" s="165"/>
      <c r="GK48" s="165"/>
      <c r="GL48" s="165" t="s">
        <v>18</v>
      </c>
      <c r="GM48" s="165"/>
      <c r="GN48" s="165"/>
      <c r="GO48" s="165" t="n">
        <v>45</v>
      </c>
      <c r="GP48" s="165" t="s">
        <v>18</v>
      </c>
      <c r="GQ48" s="165"/>
      <c r="GR48" s="165" t="s">
        <v>18</v>
      </c>
      <c r="GS48" s="165"/>
      <c r="GT48" s="165"/>
      <c r="GU48" s="165"/>
      <c r="GV48" s="174"/>
      <c r="GW48" s="167" t="n">
        <f aca="false">IF(FL48="","",SUM(FO48:GV48))</f>
        <v>396</v>
      </c>
      <c r="GX48" s="168" t="n">
        <f aca="false">IF(FL48="","",GW48/9)</f>
        <v>44</v>
      </c>
      <c r="GY48" s="169" t="n">
        <f aca="false">IF(FL48="","",IF(GW48=0,"-",RANK(GW48,$GW$15:$GW$64,0)))</f>
        <v>10</v>
      </c>
      <c r="GZ48" s="167" t="str">
        <f aca="false">IF(FO48="","",IF(FO48="-","-",IF(UPPER(FO48)="AB","+",VLOOKUP(FO48,'විෂය තොරතුරු'!$P$24:$Q$28,2))))</f>
        <v>S</v>
      </c>
      <c r="HA48" s="168" t="str">
        <f aca="false">IF(FP48="","",IF(FP48="-","-",IF(UPPER(FP48)="AB","+",VLOOKUP(FP48,'විෂය තොරතුරු'!$P$24:$Q$28,2))))</f>
        <v/>
      </c>
      <c r="HB48" s="168" t="str">
        <f aca="false">IF(FQ48="","",IF(FQ48="-","-",IF(UPPER(FQ48)="AB","+",VLOOKUP(FQ48,'විෂය තොරතුරු'!$P$24:$Q$28,2))))</f>
        <v>C</v>
      </c>
      <c r="HC48" s="168" t="str">
        <f aca="false">IF(FR48="","",IF(FR48="-","-",IF(UPPER(FR48)="AB","+",VLOOKUP(FR48,'විෂය තොරතුරු'!$P$24:$Q$28,2))))</f>
        <v>-</v>
      </c>
      <c r="HD48" s="168" t="str">
        <f aca="false">IF(FS48="","",IF(FS48="-","-",IF(UPPER(FS48)="AB","+",VLOOKUP(FS48,'විෂය තොරතුරු'!$P$24:$Q$28,2))))</f>
        <v/>
      </c>
      <c r="HE48" s="170" t="str">
        <f aca="false">IF(FT48="","",IF(FT48="-","-",IF(UPPER(FT48)="AB","+",VLOOKUP(FT48,'විෂය තොරතුරු'!$P$24:$Q$28,2))))</f>
        <v/>
      </c>
      <c r="HF48" s="171" t="str">
        <f aca="false">IF(FU48="","",IF(FU48="-","-",IF(UPPER(FU48)="AB","+",VLOOKUP(FU48,'විෂය තොරතුරු'!$P$24:$Q$28,2))))</f>
        <v>W</v>
      </c>
      <c r="HG48" s="168" t="str">
        <f aca="false">IF(FV48="","",IF(FV48="-","-",IF(UPPER(FV48)="AB","+",VLOOKUP(FV48,'විෂය තොරතුරු'!$P$24:$Q$28,2))))</f>
        <v>W</v>
      </c>
      <c r="HH48" s="168" t="str">
        <f aca="false">IF(FW48="","",IF(FW48="-","-",IF(UPPER(FW48)="AB","+",VLOOKUP(FW48,'විෂය තොරතුරු'!$P$24:$Q$28,2))))</f>
        <v>C</v>
      </c>
      <c r="HI48" s="169" t="str">
        <f aca="false">IF(FX48="","",IF(FX48="-","-",IF(UPPER(FX48)="AB","+",VLOOKUP(FX48,'විෂය තොරතුරු'!$P$24:$Q$28,2))))</f>
        <v>S</v>
      </c>
      <c r="HJ48" s="167" t="str">
        <f aca="false">IF(FY48="","",IF(FY48="-","-",IF(UPPER(FY48)="AB","+",VLOOKUP(FY48,'විෂය තොරතුරු'!$P$24:$Q$28,2))))</f>
        <v>C</v>
      </c>
      <c r="HK48" s="168" t="str">
        <f aca="false">IF(FZ48="","",IF(FZ48="-","-",IF(UPPER(FZ48)="AB","+",VLOOKUP(FZ48,'විෂය තොරතුරු'!$P$24:$Q$28,2))))</f>
        <v>-</v>
      </c>
      <c r="HL48" s="168" t="str">
        <f aca="false">IF(GA48="","",IF(GA48="-","-",IF(UPPER(GA48)="AB","+",VLOOKUP(GA48,'විෂය තොරතුරු'!$P$24:$Q$28,2))))</f>
        <v>-</v>
      </c>
      <c r="HM48" s="168" t="str">
        <f aca="false">IF(GB48="","",IF(GB48="-","-",IF(UPPER(GB48)="AB","+",VLOOKUP(GB48,'විෂය තොරතුරු'!$P$24:$Q$28,2))))</f>
        <v/>
      </c>
      <c r="HN48" s="168" t="str">
        <f aca="false">IF(GC48="","",IF(GC48="-","-",IF(UPPER(GC48)="AB","+",VLOOKUP(GC48,'විෂය තොරතුරු'!$P$24:$Q$28,2))))</f>
        <v/>
      </c>
      <c r="HO48" s="168" t="str">
        <f aca="false">IF(GD48="","",IF(GD48="-","-",IF(UPPER(GD48)="AB","+",VLOOKUP(GD48,'විෂය තොරතුරු'!$P$24:$Q$28,2))))</f>
        <v/>
      </c>
      <c r="HP48" s="168" t="str">
        <f aca="false">IF(GE48="","",IF(GE48="-","-",IF(UPPER(GE48)="AB","+",VLOOKUP(GE48,'විෂය තොරතුරු'!$P$24:$Q$28,2))))</f>
        <v/>
      </c>
      <c r="HQ48" s="170" t="str">
        <f aca="false">IF(GF48="","",IF(GF48="-","-",IF(UPPER(GF48)="AB","+",VLOOKUP(GF48,'විෂය තොරතුරු'!$P$24:$Q$28,2))))</f>
        <v/>
      </c>
      <c r="HR48" s="171" t="str">
        <f aca="false">IF(GG48="","",IF(GG48="-","-",IF(UPPER(GG48)="AB","+",VLOOKUP(GG48,'විෂය තොරතුරු'!$P$24:$Q$28,2))))</f>
        <v>-</v>
      </c>
      <c r="HS48" s="168" t="str">
        <f aca="false">IF(GH48="","",IF(GH48="-","-",IF(UPPER(GH48)="AB","+",VLOOKUP(GH48,'විෂය තොරතුරු'!$P$24:$Q$28,2))))</f>
        <v>-</v>
      </c>
      <c r="HT48" s="168" t="str">
        <f aca="false">IF(GI48="","",IF(GI48="-","-",IF(UPPER(GI48)="AB","+",VLOOKUP(GI48,'විෂය තොරතුරු'!$P$24:$Q$28,2))))</f>
        <v>S</v>
      </c>
      <c r="HU48" s="168" t="str">
        <f aca="false">IF(GJ48="","",IF(GJ48="-","-",IF(UPPER(GJ48)="AB","+",VLOOKUP(GJ48,'විෂය තොරතුරු'!$P$24:$Q$28,2))))</f>
        <v/>
      </c>
      <c r="HV48" s="168" t="str">
        <f aca="false">IF(GK48="","",IF(GK48="-","-",IF(UPPER(GK48)="AB","+",VLOOKUP(GK48,'විෂය තොරතුරු'!$P$24:$Q$28,2))))</f>
        <v/>
      </c>
      <c r="HW48" s="168" t="str">
        <f aca="false">IF(GL48="","",IF(GL48="-","-",IF(UPPER(GL48)="AB","+",VLOOKUP(GL48,'විෂය තොරතුරු'!$P$24:$Q$28,2))))</f>
        <v>-</v>
      </c>
      <c r="HX48" s="168" t="str">
        <f aca="false">IF(GM48="","",IF(GM48="-","-",IF(UPPER(GM48)="AB","+",VLOOKUP(GM48,'විෂය තොරතුරු'!$P$24:$Q$28,2))))</f>
        <v/>
      </c>
      <c r="HY48" s="169" t="str">
        <f aca="false">IF(GN48="","",IF(GN48="-","-",IF(UPPER(GN48)="AB","+",VLOOKUP(GN48,'විෂය තොරතුරු'!$P$24:$Q$28,2))))</f>
        <v/>
      </c>
      <c r="HZ48" s="171" t="str">
        <f aca="false">IF(GO48="","",IF(GO48="-","-",IF(UPPER(GO48)="AB","+",VLOOKUP(GO48,'විෂය තොරතුරු'!$P$24:$Q$28,2))))</f>
        <v>S</v>
      </c>
      <c r="IA48" s="168" t="str">
        <f aca="false">IF(GP48="","",IF(GP48="-","-",IF(UPPER(GP48)="AB","+",VLOOKUP(GP48,'විෂය තොරතුරු'!$P$24:$Q$28,2))))</f>
        <v>-</v>
      </c>
      <c r="IB48" s="168" t="str">
        <f aca="false">IF(GQ48="","",IF(GQ48="-","-",IF(UPPER(GQ48)="AB","+",VLOOKUP(GQ48,'විෂය තොරතුරු'!$P$24:$Q$28,2))))</f>
        <v/>
      </c>
      <c r="IC48" s="168" t="str">
        <f aca="false">IF(GR48="","",IF(GR48="-","-",IF(UPPER(GR48)="AB","+",VLOOKUP(GR48,'විෂය තොරතුරු'!$P$24:$Q$28,2))))</f>
        <v>-</v>
      </c>
      <c r="ID48" s="168" t="str">
        <f aca="false">IF(GS48="","",IF(GS48="-","-",IF(UPPER(GS48)="AB","+",VLOOKUP(GS48,'විෂය තොරතුරු'!$P$24:$Q$28,2))))</f>
        <v/>
      </c>
      <c r="IE48" s="168" t="str">
        <f aca="false">IF(GT48="","",IF(GT48="-","-",IF(UPPER(GT48)="AB","+",VLOOKUP(GT48,'විෂය තොරතුරු'!$P$24:$Q$28,2))))</f>
        <v/>
      </c>
      <c r="IF48" s="168" t="str">
        <f aca="false">IF(GU48="","",IF(GU48="-","-",IF(UPPER(GU48)="AB","+",VLOOKUP(GU48,'විෂය තොරතුරු'!$P$24:$Q$28,2))))</f>
        <v/>
      </c>
      <c r="IG48" s="169" t="str">
        <f aca="false">IF(GV48="","",IF(GV48="-","-",IF(UPPER(GV48)="AB","+",VLOOKUP(GV48,'විෂය තොරතුරු'!$P$24:$Q$28,2))))</f>
        <v/>
      </c>
      <c r="IH48" s="171" t="n">
        <f aca="false">IF($FL48="","",COUNTIF($GZ48:$IG48,"A"))</f>
        <v>0</v>
      </c>
      <c r="II48" s="171" t="n">
        <f aca="false">IF($FL48="","",COUNTIF($GZ48:$IG48,"B"))</f>
        <v>0</v>
      </c>
      <c r="IJ48" s="171" t="n">
        <f aca="false">IF($FL48="","",COUNTIF($GZ48:$IG48,"C"))</f>
        <v>3</v>
      </c>
      <c r="IK48" s="171" t="n">
        <f aca="false">IF($FL48="","",COUNTIF($GZ48:$IG48,"S"))</f>
        <v>4</v>
      </c>
      <c r="IL48" s="171" t="n">
        <f aca="false">IF($FL48="","",COUNTIF($GZ48:$IG48,"W"))</f>
        <v>2</v>
      </c>
      <c r="IM48" s="171" t="n">
        <f aca="false">IF(FL48="","",SUM(IH48:IK48))</f>
        <v>7</v>
      </c>
      <c r="IN48" s="169" t="n">
        <f aca="false">IF(FL48="","",SUM(IH48:IJ48))</f>
        <v>3</v>
      </c>
      <c r="IO48" s="172" t="str">
        <f aca="false">IF(FL48="","",IF(AND(IM48&gt;=6,IN48&gt;=3,OR(FO48&gt;=35,FP48&gt;=35),FV48&gt;=35),"6/3 සමත්",IF(AND(IM48&gt;=5,IN48&gt;=3,OR(FO48&gt;=35,FP48&gt;=35,FV48&gt;=35)),"5/3 සමත්",IF(AND(IM48&gt;=4,IN48&gt;=1,OR(FO48&gt;=20,FP48&gt;=20,FV48&gt;=20)),"සමත් කළ හැකි",IF(IL48=9,"W9","අසමත් ?")))))</f>
        <v>5/3 සමත්</v>
      </c>
    </row>
    <row r="49" customFormat="false" ht="13.8" hidden="false" customHeight="false" outlineLevel="0" collapsed="false">
      <c r="A49" s="160" t="n">
        <v>35</v>
      </c>
      <c r="B49" s="161"/>
      <c r="C49" s="161"/>
      <c r="D49" s="162"/>
      <c r="E49" s="183"/>
      <c r="F49" s="181"/>
      <c r="G49" s="183"/>
      <c r="H49" s="180"/>
      <c r="I49" s="180"/>
      <c r="J49" s="181"/>
      <c r="K49" s="183"/>
      <c r="L49" s="180"/>
      <c r="M49" s="180"/>
      <c r="N49" s="181"/>
      <c r="O49" s="183"/>
      <c r="P49" s="180"/>
      <c r="Q49" s="180"/>
      <c r="R49" s="180"/>
      <c r="S49" s="180"/>
      <c r="T49" s="180"/>
      <c r="U49" s="180"/>
      <c r="V49" s="181"/>
      <c r="W49" s="183"/>
      <c r="X49" s="180"/>
      <c r="Y49" s="180"/>
      <c r="Z49" s="180"/>
      <c r="AA49" s="180"/>
      <c r="AB49" s="180"/>
      <c r="AC49" s="180"/>
      <c r="AD49" s="181"/>
      <c r="AE49" s="183"/>
      <c r="AF49" s="180"/>
      <c r="AG49" s="180"/>
      <c r="AH49" s="180"/>
      <c r="AI49" s="180"/>
      <c r="AJ49" s="180"/>
      <c r="AK49" s="180"/>
      <c r="AL49" s="166"/>
      <c r="AM49" s="167" t="str">
        <f aca="false">IF(B49="","",SUM(E49:AL49))</f>
        <v/>
      </c>
      <c r="AN49" s="168" t="str">
        <f aca="false">IF(B49="","",AM49/9)</f>
        <v/>
      </c>
      <c r="AO49" s="169" t="str">
        <f aca="false">IF(B49="","",IF(AM49=0,"-",RANK(AM49,$AM$15:$AM$64,0)))</f>
        <v/>
      </c>
      <c r="AP49" s="167" t="str">
        <f aca="false">IF(E49="","",IF(E49="-","-",IF(UPPER(E49)="AB","+",VLOOKUP(E49,'විෂය තොරතුරු'!$P$24:$Q$28,2))))</f>
        <v/>
      </c>
      <c r="AQ49" s="168" t="str">
        <f aca="false">IF(F49="","",IF(F49="-","-",IF(UPPER(F49)="AB","+",VLOOKUP(F49,'විෂය තොරතුරු'!$P$24:$Q$28,2))))</f>
        <v/>
      </c>
      <c r="AR49" s="168" t="str">
        <f aca="false">IF(G49="","",IF(G49="-","-",IF(UPPER(G49)="AB","+",VLOOKUP(G49,'විෂය තොරතුරු'!$P$24:$Q$28,2))))</f>
        <v/>
      </c>
      <c r="AS49" s="168" t="str">
        <f aca="false">IF(H49="","",IF(H49="-","-",IF(UPPER(H49)="AB","+",VLOOKUP(H49,'විෂය තොරතුරු'!$P$24:$Q$28,2))))</f>
        <v/>
      </c>
      <c r="AT49" s="168" t="str">
        <f aca="false">IF(I49="","",IF(I49="-","-",IF(UPPER(I49)="AB","+",VLOOKUP(I49,'විෂය තොරතුරු'!$P$24:$Q$28,2))))</f>
        <v/>
      </c>
      <c r="AU49" s="170" t="str">
        <f aca="false">IF(J49="","",IF(J49="-","-",IF(UPPER(J49)="AB","+",VLOOKUP(J49,'විෂය තොරතුරු'!$P$24:$Q$28,2))))</f>
        <v/>
      </c>
      <c r="AV49" s="171" t="str">
        <f aca="false">IF(K49="","",IF(K49="-","-",IF(UPPER(K49)="AB","+",VLOOKUP(K49,'විෂය තොරතුරු'!$P$24:$Q$28,2))))</f>
        <v/>
      </c>
      <c r="AW49" s="168" t="str">
        <f aca="false">IF(L49="","",IF(L49="-","-",IF(UPPER(L49)="AB","+",VLOOKUP(L49,'විෂය තොරතුරු'!$P$24:$Q$28,2))))</f>
        <v/>
      </c>
      <c r="AX49" s="168" t="str">
        <f aca="false">IF(M49="","",IF(M49="-","-",IF(UPPER(M49)="AB","+",VLOOKUP(M49,'විෂය තොරතුරු'!$P$24:$Q$28,2))))</f>
        <v/>
      </c>
      <c r="AY49" s="169" t="str">
        <f aca="false">IF(N49="","",IF(N49="-","-",IF(UPPER(N49)="AB","+",VLOOKUP(N49,'විෂය තොරතුරු'!$P$24:$Q$28,2))))</f>
        <v/>
      </c>
      <c r="AZ49" s="167" t="str">
        <f aca="false">IF(O49="","",IF(O49="-","-",IF(UPPER(O49)="AB","+",VLOOKUP(O49,'විෂය තොරතුරු'!$P$24:$Q$28,2))))</f>
        <v/>
      </c>
      <c r="BA49" s="168" t="str">
        <f aca="false">IF(P49="","",IF(P49="-","-",IF(UPPER(P49)="AB","+",VLOOKUP(P49,'විෂය තොරතුරු'!$P$24:$Q$28,2))))</f>
        <v/>
      </c>
      <c r="BB49" s="168" t="str">
        <f aca="false">IF(Q49="","",IF(Q49="-","-",IF(UPPER(Q49)="AB","+",VLOOKUP(Q49,'විෂය තොරතුරු'!$P$24:$Q$28,2))))</f>
        <v/>
      </c>
      <c r="BC49" s="168" t="str">
        <f aca="false">IF(R49="","",IF(R49="-","-",IF(UPPER(R49)="AB","+",VLOOKUP(R49,'විෂය තොරතුරු'!$P$24:$Q$28,2))))</f>
        <v/>
      </c>
      <c r="BD49" s="168" t="str">
        <f aca="false">IF(S49="","",IF(S49="-","-",IF(UPPER(S49)="AB","+",VLOOKUP(S49,'විෂය තොරතුරු'!$P$24:$Q$28,2))))</f>
        <v/>
      </c>
      <c r="BE49" s="168" t="str">
        <f aca="false">IF(T49="","",IF(T49="-","-",IF(UPPER(T49)="AB","+",VLOOKUP(T49,'විෂය තොරතුරු'!$P$24:$Q$28,2))))</f>
        <v/>
      </c>
      <c r="BF49" s="168" t="str">
        <f aca="false">IF(U49="","",IF(U49="-","-",IF(UPPER(U49)="AB","+",VLOOKUP(U49,'විෂය තොරතුරු'!$P$24:$Q$28,2))))</f>
        <v/>
      </c>
      <c r="BG49" s="170" t="str">
        <f aca="false">IF(V49="","",IF(V49="-","-",IF(UPPER(V49)="AB","+",VLOOKUP(V49,'විෂය තොරතුරු'!$P$24:$Q$28,2))))</f>
        <v/>
      </c>
      <c r="BH49" s="171" t="str">
        <f aca="false">IF(W49="","",IF(W49="-","-",IF(UPPER(W49)="AB","+",VLOOKUP(W49,'විෂය තොරතුරු'!$P$24:$Q$28,2))))</f>
        <v/>
      </c>
      <c r="BI49" s="168" t="str">
        <f aca="false">IF(X49="","",IF(X49="-","-",IF(UPPER(X49)="AB","+",VLOOKUP(X49,'විෂය තොරතුරු'!$P$24:$Q$28,2))))</f>
        <v/>
      </c>
      <c r="BJ49" s="168" t="str">
        <f aca="false">IF(Y49="","",IF(Y49="-","-",IF(UPPER(Y49)="AB","+",VLOOKUP(Y49,'විෂය තොරතුරු'!$P$24:$Q$28,2))))</f>
        <v/>
      </c>
      <c r="BK49" s="168" t="str">
        <f aca="false">IF(Z49="","",IF(Z49="-","-",IF(UPPER(Z49)="AB","+",VLOOKUP(Z49,'විෂය තොරතුරු'!$P$24:$Q$28,2))))</f>
        <v/>
      </c>
      <c r="BL49" s="168" t="str">
        <f aca="false">IF(AA49="","",IF(AA49="-","-",IF(UPPER(AA49)="AB","+",VLOOKUP(AA49,'විෂය තොරතුරු'!$P$24:$Q$28,2))))</f>
        <v/>
      </c>
      <c r="BM49" s="168" t="str">
        <f aca="false">IF(AB49="","",IF(AB49="-","-",IF(UPPER(AB49)="AB","+",VLOOKUP(AB49,'විෂය තොරතුරු'!$P$24:$Q$28,2))))</f>
        <v/>
      </c>
      <c r="BN49" s="168" t="str">
        <f aca="false">IF(AC49="","",IF(AC49="-","-",IF(UPPER(AC49)="AB","+",VLOOKUP(AC49,'විෂය තොරතුරු'!$P$24:$Q$28,2))))</f>
        <v/>
      </c>
      <c r="BO49" s="169" t="str">
        <f aca="false">IF(AD49="","",IF(AD49="-","-",IF(UPPER(AD49)="AB","+",VLOOKUP(AD49,'විෂය තොරතුරු'!$P$24:$Q$28,2))))</f>
        <v/>
      </c>
      <c r="BP49" s="171" t="str">
        <f aca="false">IF(AE49="","",IF(AE49="-","-",IF(UPPER(AE49)="AB","+",VLOOKUP(AE49,'විෂය තොරතුරු'!$P$24:$Q$28,2))))</f>
        <v/>
      </c>
      <c r="BQ49" s="168" t="str">
        <f aca="false">IF(AF49="","",IF(AF49="-","-",IF(UPPER(AF49)="AB","+",VLOOKUP(AF49,'විෂය තොරතුරු'!$P$24:$Q$28,2))))</f>
        <v/>
      </c>
      <c r="BR49" s="168" t="str">
        <f aca="false">IF(AG49="","",IF(AG49="-","-",IF(UPPER(AG49)="AB","+",VLOOKUP(AG49,'විෂය තොරතුරු'!$P$24:$Q$28,2))))</f>
        <v/>
      </c>
      <c r="BS49" s="168" t="str">
        <f aca="false">IF(AH49="","",IF(AH49="-","-",IF(UPPER(AH49)="AB","+",VLOOKUP(AH49,'විෂය තොරතුරු'!$P$24:$Q$28,2))))</f>
        <v/>
      </c>
      <c r="BT49" s="168" t="str">
        <f aca="false">IF(AI49="","",IF(AI49="-","-",IF(UPPER(AI49)="AB","+",VLOOKUP(AI49,'විෂය තොරතුරු'!$P$24:$Q$28,2))))</f>
        <v/>
      </c>
      <c r="BU49" s="168" t="str">
        <f aca="false">IF(AJ49="","",IF(AJ49="-","-",IF(UPPER(AJ49)="AB","+",VLOOKUP(AJ49,'විෂය තොරතුරු'!$P$24:$Q$28,2))))</f>
        <v/>
      </c>
      <c r="BV49" s="168" t="str">
        <f aca="false">IF(AK49="","",IF(AK49="-","-",IF(UPPER(AK49)="AB","+",VLOOKUP(AK49,'විෂය තොරතුරු'!$P$24:$Q$28,2))))</f>
        <v/>
      </c>
      <c r="BW49" s="169" t="str">
        <f aca="false">IF(AL49="","",IF(AL49="-","-",IF(UPPER(AL49)="AB","+",VLOOKUP(AL49,'විෂය තොරතුරු'!$P$24:$Q$28,2))))</f>
        <v/>
      </c>
      <c r="BX49" s="171" t="str">
        <f aca="false">IF($B49="","",COUNTIF($AP49:$BW49,"A"))</f>
        <v/>
      </c>
      <c r="BY49" s="168" t="str">
        <f aca="false">IF($B49="","",COUNTIF($AP49:$BW49,"B"))</f>
        <v/>
      </c>
      <c r="BZ49" s="168" t="str">
        <f aca="false">IF($B49="","",COUNTIF($AP49:$BW49,"C"))</f>
        <v/>
      </c>
      <c r="CA49" s="168" t="str">
        <f aca="false">IF($B49="","",COUNTIF($AP49:$BW49,"S"))</f>
        <v/>
      </c>
      <c r="CB49" s="169" t="str">
        <f aca="false">IF($B49="","",COUNTIF($AP49:$BW49,"W"))</f>
        <v/>
      </c>
      <c r="CC49" s="171" t="str">
        <f aca="false">IF(B49="","",SUM(BX49:CA49))</f>
        <v/>
      </c>
      <c r="CD49" s="169" t="str">
        <f aca="false">IF(B49="","",SUM(BX49:BZ49))</f>
        <v/>
      </c>
      <c r="CE49" s="172" t="str">
        <f aca="false">IF(B49="","",IF(AND(CC49&gt;=6,CD49&gt;=3,OR(E49&gt;=35,F49&gt;=35),L49&gt;=35),"6/3 සමත්",IF(AND(CC49&gt;=5,CD49&gt;=3,OR(E49&gt;=35,F49&gt;=35,L49&gt;=35)),"5/3 සමත්",IF(AND(CC49&gt;=4,CD49&gt;=1,OR(E49&gt;=20,F49&gt;=20,L49&gt;=20)),"සමත් කළ හැකි",IF(CB49=9,"W9","අසමත් ?")))))</f>
        <v/>
      </c>
      <c r="FK49" s="173" t="n">
        <v>35</v>
      </c>
      <c r="FL49" s="161" t="s">
        <v>78</v>
      </c>
      <c r="FM49" s="161"/>
      <c r="FN49" s="161" t="str">
        <f aca="false">IF(FM49="","-",(FM49/$M$95)*100)</f>
        <v>-</v>
      </c>
      <c r="FO49" s="165" t="n">
        <v>51</v>
      </c>
      <c r="FP49" s="165"/>
      <c r="FQ49" s="165" t="n">
        <v>77</v>
      </c>
      <c r="FR49" s="165" t="s">
        <v>18</v>
      </c>
      <c r="FS49" s="165"/>
      <c r="FT49" s="165"/>
      <c r="FU49" s="165" t="n">
        <v>21</v>
      </c>
      <c r="FV49" s="165" t="n">
        <v>29</v>
      </c>
      <c r="FW49" s="165" t="n">
        <v>40</v>
      </c>
      <c r="FX49" s="165" t="n">
        <v>43</v>
      </c>
      <c r="FY49" s="165" t="n">
        <v>75</v>
      </c>
      <c r="FZ49" s="165" t="s">
        <v>18</v>
      </c>
      <c r="GA49" s="165" t="s">
        <v>18</v>
      </c>
      <c r="GB49" s="165"/>
      <c r="GC49" s="165"/>
      <c r="GD49" s="165"/>
      <c r="GE49" s="165"/>
      <c r="GF49" s="165"/>
      <c r="GG49" s="165" t="n">
        <v>51</v>
      </c>
      <c r="GH49" s="165" t="s">
        <v>18</v>
      </c>
      <c r="GI49" s="165" t="s">
        <v>18</v>
      </c>
      <c r="GJ49" s="165"/>
      <c r="GK49" s="165"/>
      <c r="GL49" s="165" t="s">
        <v>18</v>
      </c>
      <c r="GM49" s="165"/>
      <c r="GN49" s="165"/>
      <c r="GO49" s="165" t="n">
        <v>71</v>
      </c>
      <c r="GP49" s="165" t="s">
        <v>18</v>
      </c>
      <c r="GQ49" s="165"/>
      <c r="GR49" s="165" t="s">
        <v>18</v>
      </c>
      <c r="GS49" s="165"/>
      <c r="GT49" s="165"/>
      <c r="GU49" s="165"/>
      <c r="GV49" s="174"/>
      <c r="GW49" s="167" t="n">
        <f aca="false">IF(FL49="","",SUM(FO49:GV49))</f>
        <v>458</v>
      </c>
      <c r="GX49" s="168" t="n">
        <f aca="false">IF(FL49="","",GW49/9)</f>
        <v>50.8888888888889</v>
      </c>
      <c r="GY49" s="169" t="n">
        <f aca="false">IF(FL49="","",IF(GW49=0,"-",RANK(GW49,$GW$15:$GW$64,0)))</f>
        <v>4</v>
      </c>
      <c r="GZ49" s="167" t="str">
        <f aca="false">IF(FO49="","",IF(FO49="-","-",IF(UPPER(FO49)="AB","+",VLOOKUP(FO49,'විෂය තොරතුරු'!$P$24:$Q$28,2))))</f>
        <v>C</v>
      </c>
      <c r="HA49" s="168" t="str">
        <f aca="false">IF(FP49="","",IF(FP49="-","-",IF(UPPER(FP49)="AB","+",VLOOKUP(FP49,'විෂය තොරතුරු'!$P$24:$Q$28,2))))</f>
        <v/>
      </c>
      <c r="HB49" s="168" t="str">
        <f aca="false">IF(FQ49="","",IF(FQ49="-","-",IF(UPPER(FQ49)="AB","+",VLOOKUP(FQ49,'විෂය තොරතුරු'!$P$24:$Q$28,2))))</f>
        <v>A</v>
      </c>
      <c r="HC49" s="168" t="str">
        <f aca="false">IF(FR49="","",IF(FR49="-","-",IF(UPPER(FR49)="AB","+",VLOOKUP(FR49,'විෂය තොරතුරු'!$P$24:$Q$28,2))))</f>
        <v>-</v>
      </c>
      <c r="HD49" s="168" t="str">
        <f aca="false">IF(FS49="","",IF(FS49="-","-",IF(UPPER(FS49)="AB","+",VLOOKUP(FS49,'විෂය තොරතුරු'!$P$24:$Q$28,2))))</f>
        <v/>
      </c>
      <c r="HE49" s="170" t="str">
        <f aca="false">IF(FT49="","",IF(FT49="-","-",IF(UPPER(FT49)="AB","+",VLOOKUP(FT49,'විෂය තොරතුරු'!$P$24:$Q$28,2))))</f>
        <v/>
      </c>
      <c r="HF49" s="171" t="str">
        <f aca="false">IF(FU49="","",IF(FU49="-","-",IF(UPPER(FU49)="AB","+",VLOOKUP(FU49,'විෂය තොරතුරු'!$P$24:$Q$28,2))))</f>
        <v>W</v>
      </c>
      <c r="HG49" s="168" t="str">
        <f aca="false">IF(FV49="","",IF(FV49="-","-",IF(UPPER(FV49)="AB","+",VLOOKUP(FV49,'විෂය තොරතුරු'!$P$24:$Q$28,2))))</f>
        <v>W</v>
      </c>
      <c r="HH49" s="168" t="str">
        <f aca="false">IF(FW49="","",IF(FW49="-","-",IF(UPPER(FW49)="AB","+",VLOOKUP(FW49,'විෂය තොරතුරු'!$P$24:$Q$28,2))))</f>
        <v>S</v>
      </c>
      <c r="HI49" s="169" t="str">
        <f aca="false">IF(FX49="","",IF(FX49="-","-",IF(UPPER(FX49)="AB","+",VLOOKUP(FX49,'විෂය තොරතුරු'!$P$24:$Q$28,2))))</f>
        <v>S</v>
      </c>
      <c r="HJ49" s="167" t="str">
        <f aca="false">IF(FY49="","",IF(FY49="-","-",IF(UPPER(FY49)="AB","+",VLOOKUP(FY49,'විෂය තොරතුරු'!$P$24:$Q$28,2))))</f>
        <v>A</v>
      </c>
      <c r="HK49" s="168" t="str">
        <f aca="false">IF(FZ49="","",IF(FZ49="-","-",IF(UPPER(FZ49)="AB","+",VLOOKUP(FZ49,'විෂය තොරතුරු'!$P$24:$Q$28,2))))</f>
        <v>-</v>
      </c>
      <c r="HL49" s="168" t="str">
        <f aca="false">IF(GA49="","",IF(GA49="-","-",IF(UPPER(GA49)="AB","+",VLOOKUP(GA49,'විෂය තොරතුරු'!$P$24:$Q$28,2))))</f>
        <v>-</v>
      </c>
      <c r="HM49" s="168" t="str">
        <f aca="false">IF(GB49="","",IF(GB49="-","-",IF(UPPER(GB49)="AB","+",VLOOKUP(GB49,'විෂය තොරතුරු'!$P$24:$Q$28,2))))</f>
        <v/>
      </c>
      <c r="HN49" s="168" t="str">
        <f aca="false">IF(GC49="","",IF(GC49="-","-",IF(UPPER(GC49)="AB","+",VLOOKUP(GC49,'විෂය තොරතුරු'!$P$24:$Q$28,2))))</f>
        <v/>
      </c>
      <c r="HO49" s="168" t="str">
        <f aca="false">IF(GD49="","",IF(GD49="-","-",IF(UPPER(GD49)="AB","+",VLOOKUP(GD49,'විෂය තොරතුරු'!$P$24:$Q$28,2))))</f>
        <v/>
      </c>
      <c r="HP49" s="168" t="str">
        <f aca="false">IF(GE49="","",IF(GE49="-","-",IF(UPPER(GE49)="AB","+",VLOOKUP(GE49,'විෂය තොරතුරු'!$P$24:$Q$28,2))))</f>
        <v/>
      </c>
      <c r="HQ49" s="170" t="str">
        <f aca="false">IF(GF49="","",IF(GF49="-","-",IF(UPPER(GF49)="AB","+",VLOOKUP(GF49,'විෂය තොරතුරු'!$P$24:$Q$28,2))))</f>
        <v/>
      </c>
      <c r="HR49" s="171" t="str">
        <f aca="false">IF(GG49="","",IF(GG49="-","-",IF(UPPER(GG49)="AB","+",VLOOKUP(GG49,'විෂය තොරතුරු'!$P$24:$Q$28,2))))</f>
        <v>C</v>
      </c>
      <c r="HS49" s="168" t="str">
        <f aca="false">IF(GH49="","",IF(GH49="-","-",IF(UPPER(GH49)="AB","+",VLOOKUP(GH49,'විෂය තොරතුරු'!$P$24:$Q$28,2))))</f>
        <v>-</v>
      </c>
      <c r="HT49" s="168" t="str">
        <f aca="false">IF(GI49="","",IF(GI49="-","-",IF(UPPER(GI49)="AB","+",VLOOKUP(GI49,'විෂය තොරතුරු'!$P$24:$Q$28,2))))</f>
        <v>-</v>
      </c>
      <c r="HU49" s="168" t="str">
        <f aca="false">IF(GJ49="","",IF(GJ49="-","-",IF(UPPER(GJ49)="AB","+",VLOOKUP(GJ49,'විෂය තොරතුරු'!$P$24:$Q$28,2))))</f>
        <v/>
      </c>
      <c r="HV49" s="168" t="str">
        <f aca="false">IF(GK49="","",IF(GK49="-","-",IF(UPPER(GK49)="AB","+",VLOOKUP(GK49,'විෂය තොරතුරු'!$P$24:$Q$28,2))))</f>
        <v/>
      </c>
      <c r="HW49" s="168" t="str">
        <f aca="false">IF(GL49="","",IF(GL49="-","-",IF(UPPER(GL49)="AB","+",VLOOKUP(GL49,'විෂය තොරතුරු'!$P$24:$Q$28,2))))</f>
        <v>-</v>
      </c>
      <c r="HX49" s="168" t="str">
        <f aca="false">IF(GM49="","",IF(GM49="-","-",IF(UPPER(GM49)="AB","+",VLOOKUP(GM49,'විෂය තොරතුරු'!$P$24:$Q$28,2))))</f>
        <v/>
      </c>
      <c r="HY49" s="169" t="str">
        <f aca="false">IF(GN49="","",IF(GN49="-","-",IF(UPPER(GN49)="AB","+",VLOOKUP(GN49,'විෂය තොරතුරු'!$P$24:$Q$28,2))))</f>
        <v/>
      </c>
      <c r="HZ49" s="171" t="str">
        <f aca="false">IF(GO49="","",IF(GO49="-","-",IF(UPPER(GO49)="AB","+",VLOOKUP(GO49,'විෂය තොරතුරු'!$P$24:$Q$28,2))))</f>
        <v>B</v>
      </c>
      <c r="IA49" s="168" t="str">
        <f aca="false">IF(GP49="","",IF(GP49="-","-",IF(UPPER(GP49)="AB","+",VLOOKUP(GP49,'විෂය තොරතුරු'!$P$24:$Q$28,2))))</f>
        <v>-</v>
      </c>
      <c r="IB49" s="168" t="str">
        <f aca="false">IF(GQ49="","",IF(GQ49="-","-",IF(UPPER(GQ49)="AB","+",VLOOKUP(GQ49,'විෂය තොරතුරු'!$P$24:$Q$28,2))))</f>
        <v/>
      </c>
      <c r="IC49" s="168" t="str">
        <f aca="false">IF(GR49="","",IF(GR49="-","-",IF(UPPER(GR49)="AB","+",VLOOKUP(GR49,'විෂය තොරතුරු'!$P$24:$Q$28,2))))</f>
        <v>-</v>
      </c>
      <c r="ID49" s="168" t="str">
        <f aca="false">IF(GS49="","",IF(GS49="-","-",IF(UPPER(GS49)="AB","+",VLOOKUP(GS49,'විෂය තොරතුරු'!$P$24:$Q$28,2))))</f>
        <v/>
      </c>
      <c r="IE49" s="168" t="str">
        <f aca="false">IF(GT49="","",IF(GT49="-","-",IF(UPPER(GT49)="AB","+",VLOOKUP(GT49,'විෂය තොරතුරු'!$P$24:$Q$28,2))))</f>
        <v/>
      </c>
      <c r="IF49" s="168" t="str">
        <f aca="false">IF(GU49="","",IF(GU49="-","-",IF(UPPER(GU49)="AB","+",VLOOKUP(GU49,'විෂය තොරතුරු'!$P$24:$Q$28,2))))</f>
        <v/>
      </c>
      <c r="IG49" s="169" t="str">
        <f aca="false">IF(GV49="","",IF(GV49="-","-",IF(UPPER(GV49)="AB","+",VLOOKUP(GV49,'විෂය තොරතුරු'!$P$24:$Q$28,2))))</f>
        <v/>
      </c>
      <c r="IH49" s="171" t="n">
        <f aca="false">IF($FL49="","",COUNTIF($GZ49:$IG49,"A"))</f>
        <v>2</v>
      </c>
      <c r="II49" s="171" t="n">
        <f aca="false">IF($FL49="","",COUNTIF($GZ49:$IG49,"B"))</f>
        <v>1</v>
      </c>
      <c r="IJ49" s="171" t="n">
        <f aca="false">IF($FL49="","",COUNTIF($GZ49:$IG49,"C"))</f>
        <v>2</v>
      </c>
      <c r="IK49" s="171" t="n">
        <f aca="false">IF($FL49="","",COUNTIF($GZ49:$IG49,"S"))</f>
        <v>2</v>
      </c>
      <c r="IL49" s="171" t="n">
        <f aca="false">IF($FL49="","",COUNTIF($GZ49:$IG49,"W"))</f>
        <v>2</v>
      </c>
      <c r="IM49" s="171" t="n">
        <f aca="false">IF(FL49="","",SUM(IH49:IK49))</f>
        <v>7</v>
      </c>
      <c r="IN49" s="169" t="n">
        <f aca="false">IF(FL49="","",SUM(IH49:IJ49))</f>
        <v>5</v>
      </c>
      <c r="IO49" s="172" t="str">
        <f aca="false">IF(FL49="","",IF(AND(IM49&gt;=6,IN49&gt;=3,OR(FO49&gt;=35,FP49&gt;=35),FV49&gt;=35),"6/3 සමත්",IF(AND(IM49&gt;=5,IN49&gt;=3,OR(FO49&gt;=35,FP49&gt;=35,FV49&gt;=35)),"5/3 සමත්",IF(AND(IM49&gt;=4,IN49&gt;=1,OR(FO49&gt;=20,FP49&gt;=20,FV49&gt;=20)),"සමත් කළ හැකි",IF(IL49=9,"W9","අසමත් ?")))))</f>
        <v>5/3 සමත්</v>
      </c>
    </row>
    <row r="50" customFormat="false" ht="13.8" hidden="false" customHeight="false" outlineLevel="0" collapsed="false">
      <c r="A50" s="160" t="n">
        <v>36</v>
      </c>
      <c r="B50" s="161"/>
      <c r="C50" s="161"/>
      <c r="D50" s="162"/>
      <c r="E50" s="183"/>
      <c r="F50" s="181"/>
      <c r="G50" s="183"/>
      <c r="H50" s="180"/>
      <c r="I50" s="180"/>
      <c r="J50" s="181"/>
      <c r="K50" s="183"/>
      <c r="L50" s="180"/>
      <c r="M50" s="180"/>
      <c r="N50" s="181"/>
      <c r="O50" s="183"/>
      <c r="P50" s="180"/>
      <c r="Q50" s="180"/>
      <c r="R50" s="180"/>
      <c r="S50" s="180"/>
      <c r="T50" s="180"/>
      <c r="U50" s="180"/>
      <c r="V50" s="181"/>
      <c r="W50" s="183"/>
      <c r="X50" s="180"/>
      <c r="Y50" s="180"/>
      <c r="Z50" s="180"/>
      <c r="AA50" s="180"/>
      <c r="AB50" s="180"/>
      <c r="AC50" s="180"/>
      <c r="AD50" s="181"/>
      <c r="AE50" s="183"/>
      <c r="AF50" s="180"/>
      <c r="AG50" s="180"/>
      <c r="AH50" s="180"/>
      <c r="AI50" s="180"/>
      <c r="AJ50" s="180"/>
      <c r="AK50" s="180"/>
      <c r="AL50" s="166"/>
      <c r="AM50" s="167" t="str">
        <f aca="false">IF(B50="","",SUM(E50:AL50))</f>
        <v/>
      </c>
      <c r="AN50" s="168" t="str">
        <f aca="false">IF(B50="","",AM50/9)</f>
        <v/>
      </c>
      <c r="AO50" s="169" t="str">
        <f aca="false">IF(B50="","",IF(AM50=0,"-",RANK(AM50,$AM$15:$AM$64,0)))</f>
        <v/>
      </c>
      <c r="AP50" s="167" t="str">
        <f aca="false">IF(E50="","",IF(E50="-","-",IF(UPPER(E50)="AB","+",VLOOKUP(E50,'විෂය තොරතුරු'!$P$24:$Q$28,2))))</f>
        <v/>
      </c>
      <c r="AQ50" s="168" t="str">
        <f aca="false">IF(F50="","",IF(F50="-","-",IF(UPPER(F50)="AB","+",VLOOKUP(F50,'විෂය තොරතුරු'!$P$24:$Q$28,2))))</f>
        <v/>
      </c>
      <c r="AR50" s="168" t="str">
        <f aca="false">IF(G50="","",IF(G50="-","-",IF(UPPER(G50)="AB","+",VLOOKUP(G50,'විෂය තොරතුරු'!$P$24:$Q$28,2))))</f>
        <v/>
      </c>
      <c r="AS50" s="168" t="str">
        <f aca="false">IF(H50="","",IF(H50="-","-",IF(UPPER(H50)="AB","+",VLOOKUP(H50,'විෂය තොරතුරු'!$P$24:$Q$28,2))))</f>
        <v/>
      </c>
      <c r="AT50" s="168" t="str">
        <f aca="false">IF(I50="","",IF(I50="-","-",IF(UPPER(I50)="AB","+",VLOOKUP(I50,'විෂය තොරතුරු'!$P$24:$Q$28,2))))</f>
        <v/>
      </c>
      <c r="AU50" s="170" t="str">
        <f aca="false">IF(J50="","",IF(J50="-","-",IF(UPPER(J50)="AB","+",VLOOKUP(J50,'විෂය තොරතුරු'!$P$24:$Q$28,2))))</f>
        <v/>
      </c>
      <c r="AV50" s="171" t="str">
        <f aca="false">IF(K50="","",IF(K50="-","-",IF(UPPER(K50)="AB","+",VLOOKUP(K50,'විෂය තොරතුරු'!$P$24:$Q$28,2))))</f>
        <v/>
      </c>
      <c r="AW50" s="168" t="str">
        <f aca="false">IF(L50="","",IF(L50="-","-",IF(UPPER(L50)="AB","+",VLOOKUP(L50,'විෂය තොරතුරු'!$P$24:$Q$28,2))))</f>
        <v/>
      </c>
      <c r="AX50" s="168" t="str">
        <f aca="false">IF(M50="","",IF(M50="-","-",IF(UPPER(M50)="AB","+",VLOOKUP(M50,'විෂය තොරතුරු'!$P$24:$Q$28,2))))</f>
        <v/>
      </c>
      <c r="AY50" s="169" t="str">
        <f aca="false">IF(N50="","",IF(N50="-","-",IF(UPPER(N50)="AB","+",VLOOKUP(N50,'විෂය තොරතුරු'!$P$24:$Q$28,2))))</f>
        <v/>
      </c>
      <c r="AZ50" s="167" t="str">
        <f aca="false">IF(O50="","",IF(O50="-","-",IF(UPPER(O50)="AB","+",VLOOKUP(O50,'විෂය තොරතුරු'!$P$24:$Q$28,2))))</f>
        <v/>
      </c>
      <c r="BA50" s="168" t="str">
        <f aca="false">IF(P50="","",IF(P50="-","-",IF(UPPER(P50)="AB","+",VLOOKUP(P50,'විෂය තොරතුරු'!$P$24:$Q$28,2))))</f>
        <v/>
      </c>
      <c r="BB50" s="168" t="str">
        <f aca="false">IF(Q50="","",IF(Q50="-","-",IF(UPPER(Q50)="AB","+",VLOOKUP(Q50,'විෂය තොරතුරු'!$P$24:$Q$28,2))))</f>
        <v/>
      </c>
      <c r="BC50" s="168" t="str">
        <f aca="false">IF(R50="","",IF(R50="-","-",IF(UPPER(R50)="AB","+",VLOOKUP(R50,'විෂය තොරතුරු'!$P$24:$Q$28,2))))</f>
        <v/>
      </c>
      <c r="BD50" s="168" t="str">
        <f aca="false">IF(S50="","",IF(S50="-","-",IF(UPPER(S50)="AB","+",VLOOKUP(S50,'විෂය තොරතුරු'!$P$24:$Q$28,2))))</f>
        <v/>
      </c>
      <c r="BE50" s="168" t="str">
        <f aca="false">IF(T50="","",IF(T50="-","-",IF(UPPER(T50)="AB","+",VLOOKUP(T50,'විෂය තොරතුරු'!$P$24:$Q$28,2))))</f>
        <v/>
      </c>
      <c r="BF50" s="168" t="str">
        <f aca="false">IF(U50="","",IF(U50="-","-",IF(UPPER(U50)="AB","+",VLOOKUP(U50,'විෂය තොරතුරු'!$P$24:$Q$28,2))))</f>
        <v/>
      </c>
      <c r="BG50" s="170" t="str">
        <f aca="false">IF(V50="","",IF(V50="-","-",IF(UPPER(V50)="AB","+",VLOOKUP(V50,'විෂය තොරතුරු'!$P$24:$Q$28,2))))</f>
        <v/>
      </c>
      <c r="BH50" s="171" t="str">
        <f aca="false">IF(W50="","",IF(W50="-","-",IF(UPPER(W50)="AB","+",VLOOKUP(W50,'විෂය තොරතුරු'!$P$24:$Q$28,2))))</f>
        <v/>
      </c>
      <c r="BI50" s="168" t="str">
        <f aca="false">IF(X50="","",IF(X50="-","-",IF(UPPER(X50)="AB","+",VLOOKUP(X50,'විෂය තොරතුරු'!$P$24:$Q$28,2))))</f>
        <v/>
      </c>
      <c r="BJ50" s="168" t="str">
        <f aca="false">IF(Y50="","",IF(Y50="-","-",IF(UPPER(Y50)="AB","+",VLOOKUP(Y50,'විෂය තොරතුරු'!$P$24:$Q$28,2))))</f>
        <v/>
      </c>
      <c r="BK50" s="168" t="str">
        <f aca="false">IF(Z50="","",IF(Z50="-","-",IF(UPPER(Z50)="AB","+",VLOOKUP(Z50,'විෂය තොරතුරු'!$P$24:$Q$28,2))))</f>
        <v/>
      </c>
      <c r="BL50" s="168" t="str">
        <f aca="false">IF(AA50="","",IF(AA50="-","-",IF(UPPER(AA50)="AB","+",VLOOKUP(AA50,'විෂය තොරතුරු'!$P$24:$Q$28,2))))</f>
        <v/>
      </c>
      <c r="BM50" s="168" t="str">
        <f aca="false">IF(AB50="","",IF(AB50="-","-",IF(UPPER(AB50)="AB","+",VLOOKUP(AB50,'විෂය තොරතුරු'!$P$24:$Q$28,2))))</f>
        <v/>
      </c>
      <c r="BN50" s="168" t="str">
        <f aca="false">IF(AC50="","",IF(AC50="-","-",IF(UPPER(AC50)="AB","+",VLOOKUP(AC50,'විෂය තොරතුරු'!$P$24:$Q$28,2))))</f>
        <v/>
      </c>
      <c r="BO50" s="169" t="str">
        <f aca="false">IF(AD50="","",IF(AD50="-","-",IF(UPPER(AD50)="AB","+",VLOOKUP(AD50,'විෂය තොරතුරු'!$P$24:$Q$28,2))))</f>
        <v/>
      </c>
      <c r="BP50" s="171" t="str">
        <f aca="false">IF(AE50="","",IF(AE50="-","-",IF(UPPER(AE50)="AB","+",VLOOKUP(AE50,'විෂය තොරතුරු'!$P$24:$Q$28,2))))</f>
        <v/>
      </c>
      <c r="BQ50" s="168" t="str">
        <f aca="false">IF(AF50="","",IF(AF50="-","-",IF(UPPER(AF50)="AB","+",VLOOKUP(AF50,'විෂය තොරතුරු'!$P$24:$Q$28,2))))</f>
        <v/>
      </c>
      <c r="BR50" s="168" t="str">
        <f aca="false">IF(AG50="","",IF(AG50="-","-",IF(UPPER(AG50)="AB","+",VLOOKUP(AG50,'විෂය තොරතුරු'!$P$24:$Q$28,2))))</f>
        <v/>
      </c>
      <c r="BS50" s="168" t="str">
        <f aca="false">IF(AH50="","",IF(AH50="-","-",IF(UPPER(AH50)="AB","+",VLOOKUP(AH50,'විෂය තොරතුරු'!$P$24:$Q$28,2))))</f>
        <v/>
      </c>
      <c r="BT50" s="168" t="str">
        <f aca="false">IF(AI50="","",IF(AI50="-","-",IF(UPPER(AI50)="AB","+",VLOOKUP(AI50,'විෂය තොරතුරු'!$P$24:$Q$28,2))))</f>
        <v/>
      </c>
      <c r="BU50" s="168" t="str">
        <f aca="false">IF(AJ50="","",IF(AJ50="-","-",IF(UPPER(AJ50)="AB","+",VLOOKUP(AJ50,'විෂය තොරතුරු'!$P$24:$Q$28,2))))</f>
        <v/>
      </c>
      <c r="BV50" s="168" t="str">
        <f aca="false">IF(AK50="","",IF(AK50="-","-",IF(UPPER(AK50)="AB","+",VLOOKUP(AK50,'විෂය තොරතුරු'!$P$24:$Q$28,2))))</f>
        <v/>
      </c>
      <c r="BW50" s="169" t="str">
        <f aca="false">IF(AL50="","",IF(AL50="-","-",IF(UPPER(AL50)="AB","+",VLOOKUP(AL50,'විෂය තොරතුරු'!$P$24:$Q$28,2))))</f>
        <v/>
      </c>
      <c r="BX50" s="171" t="str">
        <f aca="false">IF($B50="","",COUNTIF($AP50:$BW50,"A"))</f>
        <v/>
      </c>
      <c r="BY50" s="168" t="str">
        <f aca="false">IF($B50="","",COUNTIF($AP50:$BW50,"B"))</f>
        <v/>
      </c>
      <c r="BZ50" s="168" t="str">
        <f aca="false">IF($B50="","",COUNTIF($AP50:$BW50,"C"))</f>
        <v/>
      </c>
      <c r="CA50" s="168" t="str">
        <f aca="false">IF($B50="","",COUNTIF($AP50:$BW50,"S"))</f>
        <v/>
      </c>
      <c r="CB50" s="169" t="str">
        <f aca="false">IF($B50="","",COUNTIF($AP50:$BW50,"W"))</f>
        <v/>
      </c>
      <c r="CC50" s="171" t="str">
        <f aca="false">IF(B50="","",SUM(BX50:CA50))</f>
        <v/>
      </c>
      <c r="CD50" s="169" t="str">
        <f aca="false">IF(B50="","",SUM(BX50:BZ50))</f>
        <v/>
      </c>
      <c r="CE50" s="172" t="str">
        <f aca="false">IF(B50="","",IF(AND(CC50&gt;=6,CD50&gt;=3,OR(E50&gt;=35,F50&gt;=35),L50&gt;=35),"6/3 සමත්",IF(AND(CC50&gt;=5,CD50&gt;=3,OR(E50&gt;=35,F50&gt;=35,L50&gt;=35)),"5/3 සමත්",IF(AND(CC50&gt;=4,CD50&gt;=1,OR(E50&gt;=20,F50&gt;=20,L50&gt;=20)),"සමත් කළ හැකි",IF(CB50=9,"W9","අසමත් ?")))))</f>
        <v/>
      </c>
      <c r="FK50" s="173" t="n">
        <v>36</v>
      </c>
      <c r="FL50" s="161" t="s">
        <v>79</v>
      </c>
      <c r="FM50" s="161"/>
      <c r="FN50" s="161" t="str">
        <f aca="false">IF(FM50="","-",(FM50/$M$95)*100)</f>
        <v>-</v>
      </c>
      <c r="FO50" s="165" t="n">
        <v>29</v>
      </c>
      <c r="FP50" s="165"/>
      <c r="FQ50" s="165" t="n">
        <v>32</v>
      </c>
      <c r="FR50" s="165" t="s">
        <v>18</v>
      </c>
      <c r="FS50" s="165"/>
      <c r="FT50" s="165"/>
      <c r="FU50" s="165" t="n">
        <v>5</v>
      </c>
      <c r="FV50" s="165" t="n">
        <v>14</v>
      </c>
      <c r="FW50" s="165" t="n">
        <v>11</v>
      </c>
      <c r="FX50" s="165" t="n">
        <v>16</v>
      </c>
      <c r="FY50" s="165" t="s">
        <v>18</v>
      </c>
      <c r="FZ50" s="165" t="s">
        <v>18</v>
      </c>
      <c r="GA50" s="165" t="n">
        <v>26</v>
      </c>
      <c r="GB50" s="165"/>
      <c r="GC50" s="165"/>
      <c r="GD50" s="165"/>
      <c r="GE50" s="165"/>
      <c r="GF50" s="165"/>
      <c r="GG50" s="165" t="s">
        <v>18</v>
      </c>
      <c r="GH50" s="165" t="s">
        <v>18</v>
      </c>
      <c r="GI50" s="165" t="n">
        <v>41</v>
      </c>
      <c r="GJ50" s="165"/>
      <c r="GK50" s="165"/>
      <c r="GL50" s="165" t="s">
        <v>18</v>
      </c>
      <c r="GM50" s="165"/>
      <c r="GN50" s="165"/>
      <c r="GO50" s="165" t="n">
        <v>24</v>
      </c>
      <c r="GP50" s="165" t="s">
        <v>18</v>
      </c>
      <c r="GQ50" s="165"/>
      <c r="GR50" s="165" t="s">
        <v>18</v>
      </c>
      <c r="GS50" s="165"/>
      <c r="GT50" s="165"/>
      <c r="GU50" s="165"/>
      <c r="GV50" s="174"/>
      <c r="GW50" s="167" t="n">
        <f aca="false">IF(FL50="","",SUM(FO50:GV50))</f>
        <v>198</v>
      </c>
      <c r="GX50" s="168" t="n">
        <f aca="false">IF(FL50="","",GW50/9)</f>
        <v>22</v>
      </c>
      <c r="GY50" s="169" t="n">
        <f aca="false">IF(FL50="","",IF(GW50=0,"-",RANK(GW50,$GW$15:$GW$64,0)))</f>
        <v>27</v>
      </c>
      <c r="GZ50" s="167" t="str">
        <f aca="false">IF(FO50="","",IF(FO50="-","-",IF(UPPER(FO50)="AB","+",VLOOKUP(FO50,'විෂය තොරතුරු'!$P$24:$Q$28,2))))</f>
        <v>W</v>
      </c>
      <c r="HA50" s="168" t="str">
        <f aca="false">IF(FP50="","",IF(FP50="-","-",IF(UPPER(FP50)="AB","+",VLOOKUP(FP50,'විෂය තොරතුරු'!$P$24:$Q$28,2))))</f>
        <v/>
      </c>
      <c r="HB50" s="168" t="str">
        <f aca="false">IF(FQ50="","",IF(FQ50="-","-",IF(UPPER(FQ50)="AB","+",VLOOKUP(FQ50,'විෂය තොරතුරු'!$P$24:$Q$28,2))))</f>
        <v>W</v>
      </c>
      <c r="HC50" s="168" t="str">
        <f aca="false">IF(FR50="","",IF(FR50="-","-",IF(UPPER(FR50)="AB","+",VLOOKUP(FR50,'විෂය තොරතුරු'!$P$24:$Q$28,2))))</f>
        <v>-</v>
      </c>
      <c r="HD50" s="168" t="str">
        <f aca="false">IF(FS50="","",IF(FS50="-","-",IF(UPPER(FS50)="AB","+",VLOOKUP(FS50,'විෂය තොරතුරු'!$P$24:$Q$28,2))))</f>
        <v/>
      </c>
      <c r="HE50" s="170" t="str">
        <f aca="false">IF(FT50="","",IF(FT50="-","-",IF(UPPER(FT50)="AB","+",VLOOKUP(FT50,'විෂය තොරතුරු'!$P$24:$Q$28,2))))</f>
        <v/>
      </c>
      <c r="HF50" s="171" t="str">
        <f aca="false">IF(FU50="","",IF(FU50="-","-",IF(UPPER(FU50)="AB","+",VLOOKUP(FU50,'විෂය තොරතුරු'!$P$24:$Q$28,2))))</f>
        <v>W</v>
      </c>
      <c r="HG50" s="168" t="str">
        <f aca="false">IF(FV50="","",IF(FV50="-","-",IF(UPPER(FV50)="AB","+",VLOOKUP(FV50,'විෂය තොරතුරු'!$P$24:$Q$28,2))))</f>
        <v>W</v>
      </c>
      <c r="HH50" s="168" t="str">
        <f aca="false">IF(FW50="","",IF(FW50="-","-",IF(UPPER(FW50)="AB","+",VLOOKUP(FW50,'විෂය තොරතුරු'!$P$24:$Q$28,2))))</f>
        <v>W</v>
      </c>
      <c r="HI50" s="169" t="str">
        <f aca="false">IF(FX50="","",IF(FX50="-","-",IF(UPPER(FX50)="AB","+",VLOOKUP(FX50,'විෂය තොරතුරු'!$P$24:$Q$28,2))))</f>
        <v>W</v>
      </c>
      <c r="HJ50" s="167" t="str">
        <f aca="false">IF(FY50="","",IF(FY50="-","-",IF(UPPER(FY50)="AB","+",VLOOKUP(FY50,'විෂය තොරතුරු'!$P$24:$Q$28,2))))</f>
        <v>-</v>
      </c>
      <c r="HK50" s="168" t="str">
        <f aca="false">IF(FZ50="","",IF(FZ50="-","-",IF(UPPER(FZ50)="AB","+",VLOOKUP(FZ50,'විෂය තොරතුරු'!$P$24:$Q$28,2))))</f>
        <v>-</v>
      </c>
      <c r="HL50" s="168" t="str">
        <f aca="false">IF(GA50="","",IF(GA50="-","-",IF(UPPER(GA50)="AB","+",VLOOKUP(GA50,'විෂය තොරතුරු'!$P$24:$Q$28,2))))</f>
        <v>W</v>
      </c>
      <c r="HM50" s="168" t="str">
        <f aca="false">IF(GB50="","",IF(GB50="-","-",IF(UPPER(GB50)="AB","+",VLOOKUP(GB50,'විෂය තොරතුරු'!$P$24:$Q$28,2))))</f>
        <v/>
      </c>
      <c r="HN50" s="168" t="str">
        <f aca="false">IF(GC50="","",IF(GC50="-","-",IF(UPPER(GC50)="AB","+",VLOOKUP(GC50,'විෂය තොරතුරු'!$P$24:$Q$28,2))))</f>
        <v/>
      </c>
      <c r="HO50" s="168" t="str">
        <f aca="false">IF(GD50="","",IF(GD50="-","-",IF(UPPER(GD50)="AB","+",VLOOKUP(GD50,'විෂය තොරතුරු'!$P$24:$Q$28,2))))</f>
        <v/>
      </c>
      <c r="HP50" s="168" t="str">
        <f aca="false">IF(GE50="","",IF(GE50="-","-",IF(UPPER(GE50)="AB","+",VLOOKUP(GE50,'විෂය තොරතුරු'!$P$24:$Q$28,2))))</f>
        <v/>
      </c>
      <c r="HQ50" s="170" t="str">
        <f aca="false">IF(GF50="","",IF(GF50="-","-",IF(UPPER(GF50)="AB","+",VLOOKUP(GF50,'විෂය තොරතුරු'!$P$24:$Q$28,2))))</f>
        <v/>
      </c>
      <c r="HR50" s="171" t="str">
        <f aca="false">IF(GG50="","",IF(GG50="-","-",IF(UPPER(GG50)="AB","+",VLOOKUP(GG50,'විෂය තොරතුරු'!$P$24:$Q$28,2))))</f>
        <v>-</v>
      </c>
      <c r="HS50" s="168" t="str">
        <f aca="false">IF(GH50="","",IF(GH50="-","-",IF(UPPER(GH50)="AB","+",VLOOKUP(GH50,'විෂය තොරතුරු'!$P$24:$Q$28,2))))</f>
        <v>-</v>
      </c>
      <c r="HT50" s="168" t="str">
        <f aca="false">IF(GI50="","",IF(GI50="-","-",IF(UPPER(GI50)="AB","+",VLOOKUP(GI50,'විෂය තොරතුරු'!$P$24:$Q$28,2))))</f>
        <v>S</v>
      </c>
      <c r="HU50" s="168" t="str">
        <f aca="false">IF(GJ50="","",IF(GJ50="-","-",IF(UPPER(GJ50)="AB","+",VLOOKUP(GJ50,'විෂය තොරතුරු'!$P$24:$Q$28,2))))</f>
        <v/>
      </c>
      <c r="HV50" s="168" t="str">
        <f aca="false">IF(GK50="","",IF(GK50="-","-",IF(UPPER(GK50)="AB","+",VLOOKUP(GK50,'විෂය තොරතුරු'!$P$24:$Q$28,2))))</f>
        <v/>
      </c>
      <c r="HW50" s="168" t="str">
        <f aca="false">IF(GL50="","",IF(GL50="-","-",IF(UPPER(GL50)="AB","+",VLOOKUP(GL50,'විෂය තොරතුරු'!$P$24:$Q$28,2))))</f>
        <v>-</v>
      </c>
      <c r="HX50" s="168" t="str">
        <f aca="false">IF(GM50="","",IF(GM50="-","-",IF(UPPER(GM50)="AB","+",VLOOKUP(GM50,'විෂය තොරතුරු'!$P$24:$Q$28,2))))</f>
        <v/>
      </c>
      <c r="HY50" s="169" t="str">
        <f aca="false">IF(GN50="","",IF(GN50="-","-",IF(UPPER(GN50)="AB","+",VLOOKUP(GN50,'විෂය තොරතුරු'!$P$24:$Q$28,2))))</f>
        <v/>
      </c>
      <c r="HZ50" s="171" t="str">
        <f aca="false">IF(GO50="","",IF(GO50="-","-",IF(UPPER(GO50)="AB","+",VLOOKUP(GO50,'විෂය තොරතුරු'!$P$24:$Q$28,2))))</f>
        <v>W</v>
      </c>
      <c r="IA50" s="168" t="str">
        <f aca="false">IF(GP50="","",IF(GP50="-","-",IF(UPPER(GP50)="AB","+",VLOOKUP(GP50,'විෂය තොරතුරු'!$P$24:$Q$28,2))))</f>
        <v>-</v>
      </c>
      <c r="IB50" s="168" t="str">
        <f aca="false">IF(GQ50="","",IF(GQ50="-","-",IF(UPPER(GQ50)="AB","+",VLOOKUP(GQ50,'විෂය තොරතුරු'!$P$24:$Q$28,2))))</f>
        <v/>
      </c>
      <c r="IC50" s="168" t="str">
        <f aca="false">IF(GR50="","",IF(GR50="-","-",IF(UPPER(GR50)="AB","+",VLOOKUP(GR50,'විෂය තොරතුරු'!$P$24:$Q$28,2))))</f>
        <v>-</v>
      </c>
      <c r="ID50" s="168" t="str">
        <f aca="false">IF(GS50="","",IF(GS50="-","-",IF(UPPER(GS50)="AB","+",VLOOKUP(GS50,'විෂය තොරතුරු'!$P$24:$Q$28,2))))</f>
        <v/>
      </c>
      <c r="IE50" s="168" t="str">
        <f aca="false">IF(GT50="","",IF(GT50="-","-",IF(UPPER(GT50)="AB","+",VLOOKUP(GT50,'විෂය තොරතුරු'!$P$24:$Q$28,2))))</f>
        <v/>
      </c>
      <c r="IF50" s="168" t="str">
        <f aca="false">IF(GU50="","",IF(GU50="-","-",IF(UPPER(GU50)="AB","+",VLOOKUP(GU50,'විෂය තොරතුරු'!$P$24:$Q$28,2))))</f>
        <v/>
      </c>
      <c r="IG50" s="169" t="str">
        <f aca="false">IF(GV50="","",IF(GV50="-","-",IF(UPPER(GV50)="AB","+",VLOOKUP(GV50,'විෂය තොරතුරු'!$P$24:$Q$28,2))))</f>
        <v/>
      </c>
      <c r="IH50" s="171" t="n">
        <f aca="false">IF($FL50="","",COUNTIF($GZ50:$IG50,"A"))</f>
        <v>0</v>
      </c>
      <c r="II50" s="171" t="n">
        <f aca="false">IF($FL50="","",COUNTIF($GZ50:$IG50,"B"))</f>
        <v>0</v>
      </c>
      <c r="IJ50" s="171" t="n">
        <f aca="false">IF($FL50="","",COUNTIF($GZ50:$IG50,"C"))</f>
        <v>0</v>
      </c>
      <c r="IK50" s="171" t="n">
        <f aca="false">IF($FL50="","",COUNTIF($GZ50:$IG50,"S"))</f>
        <v>1</v>
      </c>
      <c r="IL50" s="171" t="n">
        <f aca="false">IF($FL50="","",COUNTIF($GZ50:$IG50,"W"))</f>
        <v>8</v>
      </c>
      <c r="IM50" s="171" t="n">
        <f aca="false">IF(FL50="","",SUM(IH50:IK50))</f>
        <v>1</v>
      </c>
      <c r="IN50" s="169" t="n">
        <f aca="false">IF(FL50="","",SUM(IH50:IJ50))</f>
        <v>0</v>
      </c>
      <c r="IO50" s="172" t="str">
        <f aca="false">IF(FL50="","",IF(AND(IM50&gt;=6,IN50&gt;=3,OR(FO50&gt;=35,FP50&gt;=35),FV50&gt;=35),"6/3 සමත්",IF(AND(IM50&gt;=5,IN50&gt;=3,OR(FO50&gt;=35,FP50&gt;=35,FV50&gt;=35)),"5/3 සමත්",IF(AND(IM50&gt;=4,IN50&gt;=1,OR(FO50&gt;=20,FP50&gt;=20,FV50&gt;=20)),"සමත් කළ හැකි",IF(IL50=9,"W9","අසමත් ?")))))</f>
        <v>අසමත් ?</v>
      </c>
    </row>
    <row r="51" customFormat="false" ht="13.8" hidden="false" customHeight="false" outlineLevel="0" collapsed="false">
      <c r="A51" s="160" t="n">
        <v>37</v>
      </c>
      <c r="B51" s="161"/>
      <c r="C51" s="161"/>
      <c r="D51" s="162"/>
      <c r="E51" s="183"/>
      <c r="F51" s="181"/>
      <c r="G51" s="183"/>
      <c r="H51" s="180"/>
      <c r="I51" s="180"/>
      <c r="J51" s="181"/>
      <c r="K51" s="183"/>
      <c r="L51" s="180"/>
      <c r="M51" s="180"/>
      <c r="N51" s="181"/>
      <c r="O51" s="183"/>
      <c r="P51" s="180"/>
      <c r="Q51" s="180"/>
      <c r="R51" s="180"/>
      <c r="S51" s="180"/>
      <c r="T51" s="180"/>
      <c r="U51" s="180"/>
      <c r="V51" s="181"/>
      <c r="W51" s="183"/>
      <c r="X51" s="180"/>
      <c r="Y51" s="180"/>
      <c r="Z51" s="180"/>
      <c r="AA51" s="180"/>
      <c r="AB51" s="180"/>
      <c r="AC51" s="180"/>
      <c r="AD51" s="181"/>
      <c r="AE51" s="183"/>
      <c r="AF51" s="180"/>
      <c r="AG51" s="180"/>
      <c r="AH51" s="180"/>
      <c r="AI51" s="180"/>
      <c r="AJ51" s="180"/>
      <c r="AK51" s="180"/>
      <c r="AL51" s="166"/>
      <c r="AM51" s="167" t="str">
        <f aca="false">IF(B51="","",SUM(E51:AL51))</f>
        <v/>
      </c>
      <c r="AN51" s="168" t="str">
        <f aca="false">IF(B51="","",AM51/9)</f>
        <v/>
      </c>
      <c r="AO51" s="169" t="str">
        <f aca="false">IF(B51="","",IF(AM51=0,"-",RANK(AM51,$AM$15:$AM$64,0)))</f>
        <v/>
      </c>
      <c r="AP51" s="167" t="str">
        <f aca="false">IF(E51="","",IF(E51="-","-",IF(UPPER(E51)="AB","+",VLOOKUP(E51,'විෂය තොරතුරු'!$P$24:$Q$28,2))))</f>
        <v/>
      </c>
      <c r="AQ51" s="168" t="str">
        <f aca="false">IF(F51="","",IF(F51="-","-",IF(UPPER(F51)="AB","+",VLOOKUP(F51,'විෂය තොරතුරු'!$P$24:$Q$28,2))))</f>
        <v/>
      </c>
      <c r="AR51" s="168" t="str">
        <f aca="false">IF(G51="","",IF(G51="-","-",IF(UPPER(G51)="AB","+",VLOOKUP(G51,'විෂය තොරතුරු'!$P$24:$Q$28,2))))</f>
        <v/>
      </c>
      <c r="AS51" s="168" t="str">
        <f aca="false">IF(H51="","",IF(H51="-","-",IF(UPPER(H51)="AB","+",VLOOKUP(H51,'විෂය තොරතුරු'!$P$24:$Q$28,2))))</f>
        <v/>
      </c>
      <c r="AT51" s="168" t="str">
        <f aca="false">IF(I51="","",IF(I51="-","-",IF(UPPER(I51)="AB","+",VLOOKUP(I51,'විෂය තොරතුරු'!$P$24:$Q$28,2))))</f>
        <v/>
      </c>
      <c r="AU51" s="170" t="str">
        <f aca="false">IF(J51="","",IF(J51="-","-",IF(UPPER(J51)="AB","+",VLOOKUP(J51,'විෂය තොරතුරු'!$P$24:$Q$28,2))))</f>
        <v/>
      </c>
      <c r="AV51" s="171" t="str">
        <f aca="false">IF(K51="","",IF(K51="-","-",IF(UPPER(K51)="AB","+",VLOOKUP(K51,'විෂය තොරතුරු'!$P$24:$Q$28,2))))</f>
        <v/>
      </c>
      <c r="AW51" s="168" t="str">
        <f aca="false">IF(L51="","",IF(L51="-","-",IF(UPPER(L51)="AB","+",VLOOKUP(L51,'විෂය තොරතුරු'!$P$24:$Q$28,2))))</f>
        <v/>
      </c>
      <c r="AX51" s="168" t="str">
        <f aca="false">IF(M51="","",IF(M51="-","-",IF(UPPER(M51)="AB","+",VLOOKUP(M51,'විෂය තොරතුරු'!$P$24:$Q$28,2))))</f>
        <v/>
      </c>
      <c r="AY51" s="169" t="str">
        <f aca="false">IF(N51="","",IF(N51="-","-",IF(UPPER(N51)="AB","+",VLOOKUP(N51,'විෂය තොරතුරු'!$P$24:$Q$28,2))))</f>
        <v/>
      </c>
      <c r="AZ51" s="167" t="str">
        <f aca="false">IF(O51="","",IF(O51="-","-",IF(UPPER(O51)="AB","+",VLOOKUP(O51,'විෂය තොරතුරු'!$P$24:$Q$28,2))))</f>
        <v/>
      </c>
      <c r="BA51" s="168" t="str">
        <f aca="false">IF(P51="","",IF(P51="-","-",IF(UPPER(P51)="AB","+",VLOOKUP(P51,'විෂය තොරතුරු'!$P$24:$Q$28,2))))</f>
        <v/>
      </c>
      <c r="BB51" s="168" t="str">
        <f aca="false">IF(Q51="","",IF(Q51="-","-",IF(UPPER(Q51)="AB","+",VLOOKUP(Q51,'විෂය තොරතුරු'!$P$24:$Q$28,2))))</f>
        <v/>
      </c>
      <c r="BC51" s="168" t="str">
        <f aca="false">IF(R51="","",IF(R51="-","-",IF(UPPER(R51)="AB","+",VLOOKUP(R51,'විෂය තොරතුරු'!$P$24:$Q$28,2))))</f>
        <v/>
      </c>
      <c r="BD51" s="168" t="str">
        <f aca="false">IF(S51="","",IF(S51="-","-",IF(UPPER(S51)="AB","+",VLOOKUP(S51,'විෂය තොරතුරු'!$P$24:$Q$28,2))))</f>
        <v/>
      </c>
      <c r="BE51" s="168" t="str">
        <f aca="false">IF(T51="","",IF(T51="-","-",IF(UPPER(T51)="AB","+",VLOOKUP(T51,'විෂය තොරතුරු'!$P$24:$Q$28,2))))</f>
        <v/>
      </c>
      <c r="BF51" s="168" t="str">
        <f aca="false">IF(U51="","",IF(U51="-","-",IF(UPPER(U51)="AB","+",VLOOKUP(U51,'විෂය තොරතුරු'!$P$24:$Q$28,2))))</f>
        <v/>
      </c>
      <c r="BG51" s="170" t="str">
        <f aca="false">IF(V51="","",IF(V51="-","-",IF(UPPER(V51)="AB","+",VLOOKUP(V51,'විෂය තොරතුරු'!$P$24:$Q$28,2))))</f>
        <v/>
      </c>
      <c r="BH51" s="171" t="str">
        <f aca="false">IF(W51="","",IF(W51="-","-",IF(UPPER(W51)="AB","+",VLOOKUP(W51,'විෂය තොරතුරු'!$P$24:$Q$28,2))))</f>
        <v/>
      </c>
      <c r="BI51" s="168" t="str">
        <f aca="false">IF(X51="","",IF(X51="-","-",IF(UPPER(X51)="AB","+",VLOOKUP(X51,'විෂය තොරතුරු'!$P$24:$Q$28,2))))</f>
        <v/>
      </c>
      <c r="BJ51" s="168" t="str">
        <f aca="false">IF(Y51="","",IF(Y51="-","-",IF(UPPER(Y51)="AB","+",VLOOKUP(Y51,'විෂය තොරතුරු'!$P$24:$Q$28,2))))</f>
        <v/>
      </c>
      <c r="BK51" s="168" t="str">
        <f aca="false">IF(Z51="","",IF(Z51="-","-",IF(UPPER(Z51)="AB","+",VLOOKUP(Z51,'විෂය තොරතුරු'!$P$24:$Q$28,2))))</f>
        <v/>
      </c>
      <c r="BL51" s="168" t="str">
        <f aca="false">IF(AA51="","",IF(AA51="-","-",IF(UPPER(AA51)="AB","+",VLOOKUP(AA51,'විෂය තොරතුරු'!$P$24:$Q$28,2))))</f>
        <v/>
      </c>
      <c r="BM51" s="168" t="str">
        <f aca="false">IF(AB51="","",IF(AB51="-","-",IF(UPPER(AB51)="AB","+",VLOOKUP(AB51,'විෂය තොරතුරු'!$P$24:$Q$28,2))))</f>
        <v/>
      </c>
      <c r="BN51" s="168" t="str">
        <f aca="false">IF(AC51="","",IF(AC51="-","-",IF(UPPER(AC51)="AB","+",VLOOKUP(AC51,'විෂය තොරතුරු'!$P$24:$Q$28,2))))</f>
        <v/>
      </c>
      <c r="BO51" s="169" t="str">
        <f aca="false">IF(AD51="","",IF(AD51="-","-",IF(UPPER(AD51)="AB","+",VLOOKUP(AD51,'විෂය තොරතුරු'!$P$24:$Q$28,2))))</f>
        <v/>
      </c>
      <c r="BP51" s="171" t="str">
        <f aca="false">IF(AE51="","",IF(AE51="-","-",IF(UPPER(AE51)="AB","+",VLOOKUP(AE51,'විෂය තොරතුරු'!$P$24:$Q$28,2))))</f>
        <v/>
      </c>
      <c r="BQ51" s="168" t="str">
        <f aca="false">IF(AF51="","",IF(AF51="-","-",IF(UPPER(AF51)="AB","+",VLOOKUP(AF51,'විෂය තොරතුරු'!$P$24:$Q$28,2))))</f>
        <v/>
      </c>
      <c r="BR51" s="168" t="str">
        <f aca="false">IF(AG51="","",IF(AG51="-","-",IF(UPPER(AG51)="AB","+",VLOOKUP(AG51,'විෂය තොරතුරු'!$P$24:$Q$28,2))))</f>
        <v/>
      </c>
      <c r="BS51" s="168" t="str">
        <f aca="false">IF(AH51="","",IF(AH51="-","-",IF(UPPER(AH51)="AB","+",VLOOKUP(AH51,'විෂය තොරතුරු'!$P$24:$Q$28,2))))</f>
        <v/>
      </c>
      <c r="BT51" s="168" t="str">
        <f aca="false">IF(AI51="","",IF(AI51="-","-",IF(UPPER(AI51)="AB","+",VLOOKUP(AI51,'විෂය තොරතුරු'!$P$24:$Q$28,2))))</f>
        <v/>
      </c>
      <c r="BU51" s="168" t="str">
        <f aca="false">IF(AJ51="","",IF(AJ51="-","-",IF(UPPER(AJ51)="AB","+",VLOOKUP(AJ51,'විෂය තොරතුරු'!$P$24:$Q$28,2))))</f>
        <v/>
      </c>
      <c r="BV51" s="168" t="str">
        <f aca="false">IF(AK51="","",IF(AK51="-","-",IF(UPPER(AK51)="AB","+",VLOOKUP(AK51,'විෂය තොරතුරු'!$P$24:$Q$28,2))))</f>
        <v/>
      </c>
      <c r="BW51" s="169" t="str">
        <f aca="false">IF(AL51="","",IF(AL51="-","-",IF(UPPER(AL51)="AB","+",VLOOKUP(AL51,'විෂය තොරතුරු'!$P$24:$Q$28,2))))</f>
        <v/>
      </c>
      <c r="BX51" s="171" t="str">
        <f aca="false">IF($B51="","",COUNTIF($AP51:$BW51,"A"))</f>
        <v/>
      </c>
      <c r="BY51" s="168" t="str">
        <f aca="false">IF($B51="","",COUNTIF($AP51:$BW51,"B"))</f>
        <v/>
      </c>
      <c r="BZ51" s="168" t="str">
        <f aca="false">IF($B51="","",COUNTIF($AP51:$BW51,"C"))</f>
        <v/>
      </c>
      <c r="CA51" s="168" t="str">
        <f aca="false">IF($B51="","",COUNTIF($AP51:$BW51,"S"))</f>
        <v/>
      </c>
      <c r="CB51" s="169" t="str">
        <f aca="false">IF($B51="","",COUNTIF($AP51:$BW51,"W"))</f>
        <v/>
      </c>
      <c r="CC51" s="171" t="str">
        <f aca="false">IF(B51="","",SUM(BX51:CA51))</f>
        <v/>
      </c>
      <c r="CD51" s="169" t="str">
        <f aca="false">IF(B51="","",SUM(BX51:BZ51))</f>
        <v/>
      </c>
      <c r="CE51" s="172" t="str">
        <f aca="false">IF(B51="","",IF(AND(CC51&gt;=6,CD51&gt;=3,OR(E51&gt;=35,F51&gt;=35),L51&gt;=35),"6/3 සමත්",IF(AND(CC51&gt;=5,CD51&gt;=3,OR(E51&gt;=35,F51&gt;=35,L51&gt;=35)),"5/3 සමත්",IF(AND(CC51&gt;=4,CD51&gt;=1,OR(E51&gt;=20,F51&gt;=20,L51&gt;=20)),"සමත් කළ හැකි",IF(CB51=9,"W9","අසමත් ?")))))</f>
        <v/>
      </c>
      <c r="FK51" s="173" t="n">
        <v>37</v>
      </c>
      <c r="FL51" s="161" t="s">
        <v>80</v>
      </c>
      <c r="FM51" s="161"/>
      <c r="FN51" s="161" t="str">
        <f aca="false">IF(FM51="","-",(FM51/$M$95)*100)</f>
        <v>-</v>
      </c>
      <c r="FO51" s="165" t="n">
        <v>47</v>
      </c>
      <c r="FP51" s="165"/>
      <c r="FQ51" s="165" t="s">
        <v>18</v>
      </c>
      <c r="FR51" s="165" t="n">
        <v>70</v>
      </c>
      <c r="FS51" s="165"/>
      <c r="FT51" s="165"/>
      <c r="FU51" s="165" t="n">
        <v>62</v>
      </c>
      <c r="FV51" s="165" t="n">
        <v>48</v>
      </c>
      <c r="FW51" s="165" t="n">
        <v>45</v>
      </c>
      <c r="FX51" s="165" t="n">
        <v>44</v>
      </c>
      <c r="FY51" s="165" t="n">
        <v>49</v>
      </c>
      <c r="FZ51" s="165" t="s">
        <v>18</v>
      </c>
      <c r="GA51" s="165" t="s">
        <v>18</v>
      </c>
      <c r="GB51" s="165"/>
      <c r="GC51" s="165"/>
      <c r="GD51" s="165"/>
      <c r="GE51" s="165"/>
      <c r="GF51" s="165"/>
      <c r="GG51" s="165" t="s">
        <v>18</v>
      </c>
      <c r="GH51" s="165" t="s">
        <v>18</v>
      </c>
      <c r="GI51" s="165" t="n">
        <v>37</v>
      </c>
      <c r="GJ51" s="165"/>
      <c r="GK51" s="165"/>
      <c r="GL51" s="165" t="s">
        <v>18</v>
      </c>
      <c r="GM51" s="165"/>
      <c r="GN51" s="165"/>
      <c r="GO51" s="165" t="s">
        <v>18</v>
      </c>
      <c r="GP51" s="165" t="s">
        <v>18</v>
      </c>
      <c r="GQ51" s="165"/>
      <c r="GR51" s="165" t="n">
        <v>72</v>
      </c>
      <c r="GS51" s="165"/>
      <c r="GT51" s="165"/>
      <c r="GU51" s="165"/>
      <c r="GV51" s="174"/>
      <c r="GW51" s="167" t="n">
        <f aca="false">IF(FL51="","",SUM(FO51:GV51))</f>
        <v>474</v>
      </c>
      <c r="GX51" s="168" t="n">
        <f aca="false">IF(FL51="","",GW51/9)</f>
        <v>52.6666666666667</v>
      </c>
      <c r="GY51" s="169" t="n">
        <f aca="false">IF(FL51="","",IF(GW51=0,"-",RANK(GW51,$GW$15:$GW$64,0)))</f>
        <v>2</v>
      </c>
      <c r="GZ51" s="167" t="str">
        <f aca="false">IF(FO51="","",IF(FO51="-","-",IF(UPPER(FO51)="AB","+",VLOOKUP(FO51,'විෂය තොරතුරු'!$P$24:$Q$28,2))))</f>
        <v>S</v>
      </c>
      <c r="HA51" s="168" t="str">
        <f aca="false">IF(FP51="","",IF(FP51="-","-",IF(UPPER(FP51)="AB","+",VLOOKUP(FP51,'විෂය තොරතුරු'!$P$24:$Q$28,2))))</f>
        <v/>
      </c>
      <c r="HB51" s="168" t="str">
        <f aca="false">IF(FQ51="","",IF(FQ51="-","-",IF(UPPER(FQ51)="AB","+",VLOOKUP(FQ51,'විෂය තොරතුරු'!$P$24:$Q$28,2))))</f>
        <v>-</v>
      </c>
      <c r="HC51" s="168" t="str">
        <f aca="false">IF(FR51="","",IF(FR51="-","-",IF(UPPER(FR51)="AB","+",VLOOKUP(FR51,'විෂය තොරතුරු'!$P$24:$Q$28,2))))</f>
        <v>B</v>
      </c>
      <c r="HD51" s="168" t="str">
        <f aca="false">IF(FS51="","",IF(FS51="-","-",IF(UPPER(FS51)="AB","+",VLOOKUP(FS51,'විෂය තොරතුරු'!$P$24:$Q$28,2))))</f>
        <v/>
      </c>
      <c r="HE51" s="170" t="str">
        <f aca="false">IF(FT51="","",IF(FT51="-","-",IF(UPPER(FT51)="AB","+",VLOOKUP(FT51,'විෂය තොරතුරු'!$P$24:$Q$28,2))))</f>
        <v/>
      </c>
      <c r="HF51" s="171" t="str">
        <f aca="false">IF(FU51="","",IF(FU51="-","-",IF(UPPER(FU51)="AB","+",VLOOKUP(FU51,'විෂය තොරතුරු'!$P$24:$Q$28,2))))</f>
        <v>C</v>
      </c>
      <c r="HG51" s="168" t="str">
        <f aca="false">IF(FV51="","",IF(FV51="-","-",IF(UPPER(FV51)="AB","+",VLOOKUP(FV51,'විෂය තොරතුරු'!$P$24:$Q$28,2))))</f>
        <v>S</v>
      </c>
      <c r="HH51" s="168" t="str">
        <f aca="false">IF(FW51="","",IF(FW51="-","-",IF(UPPER(FW51)="AB","+",VLOOKUP(FW51,'විෂය තොරතුරු'!$P$24:$Q$28,2))))</f>
        <v>S</v>
      </c>
      <c r="HI51" s="169" t="str">
        <f aca="false">IF(FX51="","",IF(FX51="-","-",IF(UPPER(FX51)="AB","+",VLOOKUP(FX51,'විෂය තොරතුරු'!$P$24:$Q$28,2))))</f>
        <v>S</v>
      </c>
      <c r="HJ51" s="167" t="str">
        <f aca="false">IF(FY51="","",IF(FY51="-","-",IF(UPPER(FY51)="AB","+",VLOOKUP(FY51,'විෂය තොරතුරු'!$P$24:$Q$28,2))))</f>
        <v>S</v>
      </c>
      <c r="HK51" s="168" t="str">
        <f aca="false">IF(FZ51="","",IF(FZ51="-","-",IF(UPPER(FZ51)="AB","+",VLOOKUP(FZ51,'විෂය තොරතුරු'!$P$24:$Q$28,2))))</f>
        <v>-</v>
      </c>
      <c r="HL51" s="168" t="str">
        <f aca="false">IF(GA51="","",IF(GA51="-","-",IF(UPPER(GA51)="AB","+",VLOOKUP(GA51,'විෂය තොරතුරු'!$P$24:$Q$28,2))))</f>
        <v>-</v>
      </c>
      <c r="HM51" s="168" t="str">
        <f aca="false">IF(GB51="","",IF(GB51="-","-",IF(UPPER(GB51)="AB","+",VLOOKUP(GB51,'විෂය තොරතුරු'!$P$24:$Q$28,2))))</f>
        <v/>
      </c>
      <c r="HN51" s="168" t="str">
        <f aca="false">IF(GC51="","",IF(GC51="-","-",IF(UPPER(GC51)="AB","+",VLOOKUP(GC51,'විෂය තොරතුරු'!$P$24:$Q$28,2))))</f>
        <v/>
      </c>
      <c r="HO51" s="168" t="str">
        <f aca="false">IF(GD51="","",IF(GD51="-","-",IF(UPPER(GD51)="AB","+",VLOOKUP(GD51,'විෂය තොරතුරු'!$P$24:$Q$28,2))))</f>
        <v/>
      </c>
      <c r="HP51" s="168" t="str">
        <f aca="false">IF(GE51="","",IF(GE51="-","-",IF(UPPER(GE51)="AB","+",VLOOKUP(GE51,'විෂය තොරතුරු'!$P$24:$Q$28,2))))</f>
        <v/>
      </c>
      <c r="HQ51" s="170" t="str">
        <f aca="false">IF(GF51="","",IF(GF51="-","-",IF(UPPER(GF51)="AB","+",VLOOKUP(GF51,'විෂය තොරතුරු'!$P$24:$Q$28,2))))</f>
        <v/>
      </c>
      <c r="HR51" s="171" t="str">
        <f aca="false">IF(GG51="","",IF(GG51="-","-",IF(UPPER(GG51)="AB","+",VLOOKUP(GG51,'විෂය තොරතුරු'!$P$24:$Q$28,2))))</f>
        <v>-</v>
      </c>
      <c r="HS51" s="168" t="str">
        <f aca="false">IF(GH51="","",IF(GH51="-","-",IF(UPPER(GH51)="AB","+",VLOOKUP(GH51,'විෂය තොරතුරු'!$P$24:$Q$28,2))))</f>
        <v>-</v>
      </c>
      <c r="HT51" s="168" t="str">
        <f aca="false">IF(GI51="","",IF(GI51="-","-",IF(UPPER(GI51)="AB","+",VLOOKUP(GI51,'විෂය තොරතුරු'!$P$24:$Q$28,2))))</f>
        <v>S</v>
      </c>
      <c r="HU51" s="168" t="str">
        <f aca="false">IF(GJ51="","",IF(GJ51="-","-",IF(UPPER(GJ51)="AB","+",VLOOKUP(GJ51,'විෂය තොරතුරු'!$P$24:$Q$28,2))))</f>
        <v/>
      </c>
      <c r="HV51" s="168" t="str">
        <f aca="false">IF(GK51="","",IF(GK51="-","-",IF(UPPER(GK51)="AB","+",VLOOKUP(GK51,'විෂය තොරතුරු'!$P$24:$Q$28,2))))</f>
        <v/>
      </c>
      <c r="HW51" s="168" t="str">
        <f aca="false">IF(GL51="","",IF(GL51="-","-",IF(UPPER(GL51)="AB","+",VLOOKUP(GL51,'විෂය තොරතුරු'!$P$24:$Q$28,2))))</f>
        <v>-</v>
      </c>
      <c r="HX51" s="168" t="str">
        <f aca="false">IF(GM51="","",IF(GM51="-","-",IF(UPPER(GM51)="AB","+",VLOOKUP(GM51,'විෂය තොරතුරු'!$P$24:$Q$28,2))))</f>
        <v/>
      </c>
      <c r="HY51" s="169" t="str">
        <f aca="false">IF(GN51="","",IF(GN51="-","-",IF(UPPER(GN51)="AB","+",VLOOKUP(GN51,'විෂය තොරතුරු'!$P$24:$Q$28,2))))</f>
        <v/>
      </c>
      <c r="HZ51" s="171" t="str">
        <f aca="false">IF(GO51="","",IF(GO51="-","-",IF(UPPER(GO51)="AB","+",VLOOKUP(GO51,'විෂය තොරතුරු'!$P$24:$Q$28,2))))</f>
        <v>-</v>
      </c>
      <c r="IA51" s="168" t="str">
        <f aca="false">IF(GP51="","",IF(GP51="-","-",IF(UPPER(GP51)="AB","+",VLOOKUP(GP51,'විෂය තොරතුරු'!$P$24:$Q$28,2))))</f>
        <v>-</v>
      </c>
      <c r="IB51" s="168" t="str">
        <f aca="false">IF(GQ51="","",IF(GQ51="-","-",IF(UPPER(GQ51)="AB","+",VLOOKUP(GQ51,'විෂය තොරතුරු'!$P$24:$Q$28,2))))</f>
        <v/>
      </c>
      <c r="IC51" s="168" t="str">
        <f aca="false">IF(GR51="","",IF(GR51="-","-",IF(UPPER(GR51)="AB","+",VLOOKUP(GR51,'විෂය තොරතුරු'!$P$24:$Q$28,2))))</f>
        <v>B</v>
      </c>
      <c r="ID51" s="168" t="str">
        <f aca="false">IF(GS51="","",IF(GS51="-","-",IF(UPPER(GS51)="AB","+",VLOOKUP(GS51,'විෂය තොරතුරු'!$P$24:$Q$28,2))))</f>
        <v/>
      </c>
      <c r="IE51" s="168" t="str">
        <f aca="false">IF(GT51="","",IF(GT51="-","-",IF(UPPER(GT51)="AB","+",VLOOKUP(GT51,'විෂය තොරතුරු'!$P$24:$Q$28,2))))</f>
        <v/>
      </c>
      <c r="IF51" s="168" t="str">
        <f aca="false">IF(GU51="","",IF(GU51="-","-",IF(UPPER(GU51)="AB","+",VLOOKUP(GU51,'විෂය තොරතුරු'!$P$24:$Q$28,2))))</f>
        <v/>
      </c>
      <c r="IG51" s="169" t="str">
        <f aca="false">IF(GV51="","",IF(GV51="-","-",IF(UPPER(GV51)="AB","+",VLOOKUP(GV51,'විෂය තොරතුරු'!$P$24:$Q$28,2))))</f>
        <v/>
      </c>
      <c r="IH51" s="171" t="n">
        <f aca="false">IF($FL51="","",COUNTIF($GZ51:$IG51,"A"))</f>
        <v>0</v>
      </c>
      <c r="II51" s="171" t="n">
        <f aca="false">IF($FL51="","",COUNTIF($GZ51:$IG51,"B"))</f>
        <v>2</v>
      </c>
      <c r="IJ51" s="171" t="n">
        <f aca="false">IF($FL51="","",COUNTIF($GZ51:$IG51,"C"))</f>
        <v>1</v>
      </c>
      <c r="IK51" s="171" t="n">
        <f aca="false">IF($FL51="","",COUNTIF($GZ51:$IG51,"S"))</f>
        <v>6</v>
      </c>
      <c r="IL51" s="171" t="n">
        <f aca="false">IF($FL51="","",COUNTIF($GZ51:$IG51,"W"))</f>
        <v>0</v>
      </c>
      <c r="IM51" s="171" t="n">
        <f aca="false">IF(FL51="","",SUM(IH51:IK51))</f>
        <v>9</v>
      </c>
      <c r="IN51" s="169" t="n">
        <f aca="false">IF(FL51="","",SUM(IH51:IJ51))</f>
        <v>3</v>
      </c>
      <c r="IO51" s="172" t="str">
        <f aca="false">IF(FL51="","",IF(AND(IM51&gt;=6,IN51&gt;=3,OR(FO51&gt;=35,FP51&gt;=35),FV51&gt;=35),"6/3 සමත්",IF(AND(IM51&gt;=5,IN51&gt;=3,OR(FO51&gt;=35,FP51&gt;=35,FV51&gt;=35)),"5/3 සමත්",IF(AND(IM51&gt;=4,IN51&gt;=1,OR(FO51&gt;=20,FP51&gt;=20,FV51&gt;=20)),"සමත් කළ හැකි",IF(IL51=9,"W9","අසමත් ?")))))</f>
        <v>6/3 සමත්</v>
      </c>
    </row>
    <row r="52" customFormat="false" ht="13.8" hidden="false" customHeight="false" outlineLevel="0" collapsed="false">
      <c r="A52" s="160" t="n">
        <v>38</v>
      </c>
      <c r="B52" s="161"/>
      <c r="C52" s="161"/>
      <c r="D52" s="162"/>
      <c r="E52" s="183"/>
      <c r="F52" s="181"/>
      <c r="G52" s="183"/>
      <c r="H52" s="180"/>
      <c r="I52" s="180"/>
      <c r="J52" s="181"/>
      <c r="K52" s="183"/>
      <c r="L52" s="180"/>
      <c r="M52" s="180"/>
      <c r="N52" s="181"/>
      <c r="O52" s="183"/>
      <c r="P52" s="180"/>
      <c r="Q52" s="180"/>
      <c r="R52" s="180"/>
      <c r="S52" s="180"/>
      <c r="T52" s="180"/>
      <c r="U52" s="180"/>
      <c r="V52" s="181"/>
      <c r="W52" s="183"/>
      <c r="X52" s="180"/>
      <c r="Y52" s="180"/>
      <c r="Z52" s="180"/>
      <c r="AA52" s="180"/>
      <c r="AB52" s="180"/>
      <c r="AC52" s="180"/>
      <c r="AD52" s="181"/>
      <c r="AE52" s="183"/>
      <c r="AF52" s="180"/>
      <c r="AG52" s="180"/>
      <c r="AH52" s="180"/>
      <c r="AI52" s="180"/>
      <c r="AJ52" s="180"/>
      <c r="AK52" s="180"/>
      <c r="AL52" s="166"/>
      <c r="AM52" s="167" t="str">
        <f aca="false">IF(B52="","",SUM(E52:AL52))</f>
        <v/>
      </c>
      <c r="AN52" s="168" t="str">
        <f aca="false">IF(B52="","",AM52/9)</f>
        <v/>
      </c>
      <c r="AO52" s="169" t="str">
        <f aca="false">IF(B52="","",IF(AM52=0,"-",RANK(AM52,$AM$15:$AM$64,0)))</f>
        <v/>
      </c>
      <c r="AP52" s="167" t="str">
        <f aca="false">IF(E52="","",IF(E52="-","-",IF(UPPER(E52)="AB","+",VLOOKUP(E52,'විෂය තොරතුරු'!$P$24:$Q$28,2))))</f>
        <v/>
      </c>
      <c r="AQ52" s="168" t="str">
        <f aca="false">IF(F52="","",IF(F52="-","-",IF(UPPER(F52)="AB","+",VLOOKUP(F52,'විෂය තොරතුරු'!$P$24:$Q$28,2))))</f>
        <v/>
      </c>
      <c r="AR52" s="168" t="str">
        <f aca="false">IF(G52="","",IF(G52="-","-",IF(UPPER(G52)="AB","+",VLOOKUP(G52,'විෂය තොරතුරු'!$P$24:$Q$28,2))))</f>
        <v/>
      </c>
      <c r="AS52" s="168" t="str">
        <f aca="false">IF(H52="","",IF(H52="-","-",IF(UPPER(H52)="AB","+",VLOOKUP(H52,'විෂය තොරතුරු'!$P$24:$Q$28,2))))</f>
        <v/>
      </c>
      <c r="AT52" s="168" t="str">
        <f aca="false">IF(I52="","",IF(I52="-","-",IF(UPPER(I52)="AB","+",VLOOKUP(I52,'විෂය තොරතුරු'!$P$24:$Q$28,2))))</f>
        <v/>
      </c>
      <c r="AU52" s="170" t="str">
        <f aca="false">IF(J52="","",IF(J52="-","-",IF(UPPER(J52)="AB","+",VLOOKUP(J52,'විෂය තොරතුරු'!$P$24:$Q$28,2))))</f>
        <v/>
      </c>
      <c r="AV52" s="171" t="str">
        <f aca="false">IF(K52="","",IF(K52="-","-",IF(UPPER(K52)="AB","+",VLOOKUP(K52,'විෂය තොරතුරු'!$P$24:$Q$28,2))))</f>
        <v/>
      </c>
      <c r="AW52" s="168" t="str">
        <f aca="false">IF(L52="","",IF(L52="-","-",IF(UPPER(L52)="AB","+",VLOOKUP(L52,'විෂය තොරතුරු'!$P$24:$Q$28,2))))</f>
        <v/>
      </c>
      <c r="AX52" s="168" t="str">
        <f aca="false">IF(M52="","",IF(M52="-","-",IF(UPPER(M52)="AB","+",VLOOKUP(M52,'විෂය තොරතුරු'!$P$24:$Q$28,2))))</f>
        <v/>
      </c>
      <c r="AY52" s="169" t="str">
        <f aca="false">IF(N52="","",IF(N52="-","-",IF(UPPER(N52)="AB","+",VLOOKUP(N52,'විෂය තොරතුරු'!$P$24:$Q$28,2))))</f>
        <v/>
      </c>
      <c r="AZ52" s="167" t="str">
        <f aca="false">IF(O52="","",IF(O52="-","-",IF(UPPER(O52)="AB","+",VLOOKUP(O52,'විෂය තොරතුරු'!$P$24:$Q$28,2))))</f>
        <v/>
      </c>
      <c r="BA52" s="168" t="str">
        <f aca="false">IF(P52="","",IF(P52="-","-",IF(UPPER(P52)="AB","+",VLOOKUP(P52,'විෂය තොරතුරු'!$P$24:$Q$28,2))))</f>
        <v/>
      </c>
      <c r="BB52" s="168" t="str">
        <f aca="false">IF(Q52="","",IF(Q52="-","-",IF(UPPER(Q52)="AB","+",VLOOKUP(Q52,'විෂය තොරතුරු'!$P$24:$Q$28,2))))</f>
        <v/>
      </c>
      <c r="BC52" s="168" t="str">
        <f aca="false">IF(R52="","",IF(R52="-","-",IF(UPPER(R52)="AB","+",VLOOKUP(R52,'විෂය තොරතුරු'!$P$24:$Q$28,2))))</f>
        <v/>
      </c>
      <c r="BD52" s="168" t="str">
        <f aca="false">IF(S52="","",IF(S52="-","-",IF(UPPER(S52)="AB","+",VLOOKUP(S52,'විෂය තොරතුරු'!$P$24:$Q$28,2))))</f>
        <v/>
      </c>
      <c r="BE52" s="168" t="str">
        <f aca="false">IF(T52="","",IF(T52="-","-",IF(UPPER(T52)="AB","+",VLOOKUP(T52,'විෂය තොරතුරු'!$P$24:$Q$28,2))))</f>
        <v/>
      </c>
      <c r="BF52" s="168" t="str">
        <f aca="false">IF(U52="","",IF(U52="-","-",IF(UPPER(U52)="AB","+",VLOOKUP(U52,'විෂය තොරතුරු'!$P$24:$Q$28,2))))</f>
        <v/>
      </c>
      <c r="BG52" s="170" t="str">
        <f aca="false">IF(V52="","",IF(V52="-","-",IF(UPPER(V52)="AB","+",VLOOKUP(V52,'විෂය තොරතුරු'!$P$24:$Q$28,2))))</f>
        <v/>
      </c>
      <c r="BH52" s="171" t="str">
        <f aca="false">IF(W52="","",IF(W52="-","-",IF(UPPER(W52)="AB","+",VLOOKUP(W52,'විෂය තොරතුරු'!$P$24:$Q$28,2))))</f>
        <v/>
      </c>
      <c r="BI52" s="168" t="str">
        <f aca="false">IF(X52="","",IF(X52="-","-",IF(UPPER(X52)="AB","+",VLOOKUP(X52,'විෂය තොරතුරු'!$P$24:$Q$28,2))))</f>
        <v/>
      </c>
      <c r="BJ52" s="168" t="str">
        <f aca="false">IF(Y52="","",IF(Y52="-","-",IF(UPPER(Y52)="AB","+",VLOOKUP(Y52,'විෂය තොරතුරු'!$P$24:$Q$28,2))))</f>
        <v/>
      </c>
      <c r="BK52" s="168" t="str">
        <f aca="false">IF(Z52="","",IF(Z52="-","-",IF(UPPER(Z52)="AB","+",VLOOKUP(Z52,'විෂය තොරතුරු'!$P$24:$Q$28,2))))</f>
        <v/>
      </c>
      <c r="BL52" s="168" t="str">
        <f aca="false">IF(AA52="","",IF(AA52="-","-",IF(UPPER(AA52)="AB","+",VLOOKUP(AA52,'විෂය තොරතුරු'!$P$24:$Q$28,2))))</f>
        <v/>
      </c>
      <c r="BM52" s="168" t="str">
        <f aca="false">IF(AB52="","",IF(AB52="-","-",IF(UPPER(AB52)="AB","+",VLOOKUP(AB52,'විෂය තොරතුරු'!$P$24:$Q$28,2))))</f>
        <v/>
      </c>
      <c r="BN52" s="168" t="str">
        <f aca="false">IF(AC52="","",IF(AC52="-","-",IF(UPPER(AC52)="AB","+",VLOOKUP(AC52,'විෂය තොරතුරු'!$P$24:$Q$28,2))))</f>
        <v/>
      </c>
      <c r="BO52" s="169" t="str">
        <f aca="false">IF(AD52="","",IF(AD52="-","-",IF(UPPER(AD52)="AB","+",VLOOKUP(AD52,'විෂය තොරතුරු'!$P$24:$Q$28,2))))</f>
        <v/>
      </c>
      <c r="BP52" s="171" t="str">
        <f aca="false">IF(AE52="","",IF(AE52="-","-",IF(UPPER(AE52)="AB","+",VLOOKUP(AE52,'විෂය තොරතුරු'!$P$24:$Q$28,2))))</f>
        <v/>
      </c>
      <c r="BQ52" s="168" t="str">
        <f aca="false">IF(AF52="","",IF(AF52="-","-",IF(UPPER(AF52)="AB","+",VLOOKUP(AF52,'විෂය තොරතුරු'!$P$24:$Q$28,2))))</f>
        <v/>
      </c>
      <c r="BR52" s="168" t="str">
        <f aca="false">IF(AG52="","",IF(AG52="-","-",IF(UPPER(AG52)="AB","+",VLOOKUP(AG52,'විෂය තොරතුරු'!$P$24:$Q$28,2))))</f>
        <v/>
      </c>
      <c r="BS52" s="168" t="str">
        <f aca="false">IF(AH52="","",IF(AH52="-","-",IF(UPPER(AH52)="AB","+",VLOOKUP(AH52,'විෂය තොරතුරු'!$P$24:$Q$28,2))))</f>
        <v/>
      </c>
      <c r="BT52" s="168" t="str">
        <f aca="false">IF(AI52="","",IF(AI52="-","-",IF(UPPER(AI52)="AB","+",VLOOKUP(AI52,'විෂය තොරතුරු'!$P$24:$Q$28,2))))</f>
        <v/>
      </c>
      <c r="BU52" s="168" t="str">
        <f aca="false">IF(AJ52="","",IF(AJ52="-","-",IF(UPPER(AJ52)="AB","+",VLOOKUP(AJ52,'විෂය තොරතුරු'!$P$24:$Q$28,2))))</f>
        <v/>
      </c>
      <c r="BV52" s="168" t="str">
        <f aca="false">IF(AK52="","",IF(AK52="-","-",IF(UPPER(AK52)="AB","+",VLOOKUP(AK52,'විෂය තොරතුරු'!$P$24:$Q$28,2))))</f>
        <v/>
      </c>
      <c r="BW52" s="169" t="str">
        <f aca="false">IF(AL52="","",IF(AL52="-","-",IF(UPPER(AL52)="AB","+",VLOOKUP(AL52,'විෂය තොරතුරු'!$P$24:$Q$28,2))))</f>
        <v/>
      </c>
      <c r="BX52" s="171" t="str">
        <f aca="false">IF($B52="","",COUNTIF($AP52:$BW52,"A"))</f>
        <v/>
      </c>
      <c r="BY52" s="168" t="str">
        <f aca="false">IF($B52="","",COUNTIF($AP52:$BW52,"B"))</f>
        <v/>
      </c>
      <c r="BZ52" s="168" t="str">
        <f aca="false">IF($B52="","",COUNTIF($AP52:$BW52,"C"))</f>
        <v/>
      </c>
      <c r="CA52" s="168" t="str">
        <f aca="false">IF($B52="","",COUNTIF($AP52:$BW52,"S"))</f>
        <v/>
      </c>
      <c r="CB52" s="169" t="str">
        <f aca="false">IF($B52="","",COUNTIF($AP52:$BW52,"W"))</f>
        <v/>
      </c>
      <c r="CC52" s="171" t="str">
        <f aca="false">IF(B52="","",SUM(BX52:CA52))</f>
        <v/>
      </c>
      <c r="CD52" s="169" t="str">
        <f aca="false">IF(B52="","",SUM(BX52:BZ52))</f>
        <v/>
      </c>
      <c r="CE52" s="172" t="str">
        <f aca="false">IF(B52="","",IF(AND(CC52&gt;=6,CD52&gt;=3,OR(E52&gt;=35,F52&gt;=35),L52&gt;=35),"6/3 සමත්",IF(AND(CC52&gt;=5,CD52&gt;=3,OR(E52&gt;=35,F52&gt;=35,L52&gt;=35)),"5/3 සමත්",IF(AND(CC52&gt;=4,CD52&gt;=1,OR(E52&gt;=20,F52&gt;=20,L52&gt;=20)),"සමත් කළ හැකි",IF(CB52=9,"W9","අසමත් ?")))))</f>
        <v/>
      </c>
      <c r="FK52" s="173" t="n">
        <v>38</v>
      </c>
      <c r="FL52" s="161" t="s">
        <v>81</v>
      </c>
      <c r="FM52" s="161"/>
      <c r="FN52" s="161" t="str">
        <f aca="false">IF(FM52="","-",(FM52/$M$95)*100)</f>
        <v>-</v>
      </c>
      <c r="FO52" s="165" t="n">
        <v>60</v>
      </c>
      <c r="FP52" s="165"/>
      <c r="FQ52" s="165" t="n">
        <v>57</v>
      </c>
      <c r="FR52" s="165" t="s">
        <v>18</v>
      </c>
      <c r="FS52" s="165"/>
      <c r="FT52" s="165"/>
      <c r="FU52" s="165" t="n">
        <v>10</v>
      </c>
      <c r="FV52" s="165" t="n">
        <v>30</v>
      </c>
      <c r="FW52" s="165" t="s">
        <v>18</v>
      </c>
      <c r="FX52" s="165" t="n">
        <v>29</v>
      </c>
      <c r="FY52" s="165" t="s">
        <v>18</v>
      </c>
      <c r="FZ52" s="165" t="s">
        <v>18</v>
      </c>
      <c r="GA52" s="165" t="n">
        <v>36</v>
      </c>
      <c r="GB52" s="165"/>
      <c r="GC52" s="165"/>
      <c r="GD52" s="165"/>
      <c r="GE52" s="165"/>
      <c r="GF52" s="165"/>
      <c r="GG52" s="165" t="s">
        <v>18</v>
      </c>
      <c r="GH52" s="165" t="s">
        <v>18</v>
      </c>
      <c r="GI52" s="165" t="n">
        <v>45</v>
      </c>
      <c r="GJ52" s="165"/>
      <c r="GK52" s="165"/>
      <c r="GL52" s="165" t="s">
        <v>18</v>
      </c>
      <c r="GM52" s="165"/>
      <c r="GN52" s="165"/>
      <c r="GO52" s="165" t="s">
        <v>18</v>
      </c>
      <c r="GP52" s="165" t="s">
        <v>18</v>
      </c>
      <c r="GQ52" s="165"/>
      <c r="GR52" s="165" t="s">
        <v>18</v>
      </c>
      <c r="GS52" s="165"/>
      <c r="GT52" s="165"/>
      <c r="GU52" s="165"/>
      <c r="GV52" s="174"/>
      <c r="GW52" s="167" t="n">
        <f aca="false">IF(FL52="","",SUM(FO52:GV52))</f>
        <v>267</v>
      </c>
      <c r="GX52" s="168" t="n">
        <f aca="false">IF(FL52="","",GW52/9)</f>
        <v>29.6666666666667</v>
      </c>
      <c r="GY52" s="169" t="n">
        <f aca="false">IF(FL52="","",IF(GW52=0,"-",RANK(GW52,$GW$15:$GW$64,0)))</f>
        <v>15</v>
      </c>
      <c r="GZ52" s="167" t="str">
        <f aca="false">IF(FO52="","",IF(FO52="-","-",IF(UPPER(FO52)="AB","+",VLOOKUP(FO52,'විෂය තොරතුරු'!$P$24:$Q$28,2))))</f>
        <v>C</v>
      </c>
      <c r="HA52" s="168" t="str">
        <f aca="false">IF(FP52="","",IF(FP52="-","-",IF(UPPER(FP52)="AB","+",VLOOKUP(FP52,'විෂය තොරතුරු'!$P$24:$Q$28,2))))</f>
        <v/>
      </c>
      <c r="HB52" s="168" t="str">
        <f aca="false">IF(FQ52="","",IF(FQ52="-","-",IF(UPPER(FQ52)="AB","+",VLOOKUP(FQ52,'විෂය තොරතුරු'!$P$24:$Q$28,2))))</f>
        <v>C</v>
      </c>
      <c r="HC52" s="168" t="str">
        <f aca="false">IF(FR52="","",IF(FR52="-","-",IF(UPPER(FR52)="AB","+",VLOOKUP(FR52,'විෂය තොරතුරු'!$P$24:$Q$28,2))))</f>
        <v>-</v>
      </c>
      <c r="HD52" s="168" t="str">
        <f aca="false">IF(FS52="","",IF(FS52="-","-",IF(UPPER(FS52)="AB","+",VLOOKUP(FS52,'විෂය තොරතුරු'!$P$24:$Q$28,2))))</f>
        <v/>
      </c>
      <c r="HE52" s="170" t="str">
        <f aca="false">IF(FT52="","",IF(FT52="-","-",IF(UPPER(FT52)="AB","+",VLOOKUP(FT52,'විෂය තොරතුරු'!$P$24:$Q$28,2))))</f>
        <v/>
      </c>
      <c r="HF52" s="171" t="str">
        <f aca="false">IF(FU52="","",IF(FU52="-","-",IF(UPPER(FU52)="AB","+",VLOOKUP(FU52,'විෂය තොරතුරු'!$P$24:$Q$28,2))))</f>
        <v>W</v>
      </c>
      <c r="HG52" s="168" t="str">
        <f aca="false">IF(FV52="","",IF(FV52="-","-",IF(UPPER(FV52)="AB","+",VLOOKUP(FV52,'විෂය තොරතුරු'!$P$24:$Q$28,2))))</f>
        <v>W</v>
      </c>
      <c r="HH52" s="168" t="str">
        <f aca="false">IF(FW52="","",IF(FW52="-","-",IF(UPPER(FW52)="AB","+",VLOOKUP(FW52,'විෂය තොරතුරු'!$P$24:$Q$28,2))))</f>
        <v>-</v>
      </c>
      <c r="HI52" s="169" t="str">
        <f aca="false">IF(FX52="","",IF(FX52="-","-",IF(UPPER(FX52)="AB","+",VLOOKUP(FX52,'විෂය තොරතුරු'!$P$24:$Q$28,2))))</f>
        <v>W</v>
      </c>
      <c r="HJ52" s="167" t="str">
        <f aca="false">IF(FY52="","",IF(FY52="-","-",IF(UPPER(FY52)="AB","+",VLOOKUP(FY52,'විෂය තොරතුරු'!$P$24:$Q$28,2))))</f>
        <v>-</v>
      </c>
      <c r="HK52" s="168" t="str">
        <f aca="false">IF(FZ52="","",IF(FZ52="-","-",IF(UPPER(FZ52)="AB","+",VLOOKUP(FZ52,'විෂය තොරතුරු'!$P$24:$Q$28,2))))</f>
        <v>-</v>
      </c>
      <c r="HL52" s="168" t="str">
        <f aca="false">IF(GA52="","",IF(GA52="-","-",IF(UPPER(GA52)="AB","+",VLOOKUP(GA52,'විෂය තොරතුරු'!$P$24:$Q$28,2))))</f>
        <v>S</v>
      </c>
      <c r="HM52" s="168" t="str">
        <f aca="false">IF(GB52="","",IF(GB52="-","-",IF(UPPER(GB52)="AB","+",VLOOKUP(GB52,'විෂය තොරතුරු'!$P$24:$Q$28,2))))</f>
        <v/>
      </c>
      <c r="HN52" s="168" t="str">
        <f aca="false">IF(GC52="","",IF(GC52="-","-",IF(UPPER(GC52)="AB","+",VLOOKUP(GC52,'විෂය තොරතුරු'!$P$24:$Q$28,2))))</f>
        <v/>
      </c>
      <c r="HO52" s="168" t="str">
        <f aca="false">IF(GD52="","",IF(GD52="-","-",IF(UPPER(GD52)="AB","+",VLOOKUP(GD52,'විෂය තොරතුරු'!$P$24:$Q$28,2))))</f>
        <v/>
      </c>
      <c r="HP52" s="168" t="str">
        <f aca="false">IF(GE52="","",IF(GE52="-","-",IF(UPPER(GE52)="AB","+",VLOOKUP(GE52,'විෂය තොරතුරු'!$P$24:$Q$28,2))))</f>
        <v/>
      </c>
      <c r="HQ52" s="170" t="str">
        <f aca="false">IF(GF52="","",IF(GF52="-","-",IF(UPPER(GF52)="AB","+",VLOOKUP(GF52,'විෂය තොරතුරු'!$P$24:$Q$28,2))))</f>
        <v/>
      </c>
      <c r="HR52" s="171" t="str">
        <f aca="false">IF(GG52="","",IF(GG52="-","-",IF(UPPER(GG52)="AB","+",VLOOKUP(GG52,'විෂය තොරතුරු'!$P$24:$Q$28,2))))</f>
        <v>-</v>
      </c>
      <c r="HS52" s="168" t="str">
        <f aca="false">IF(GH52="","",IF(GH52="-","-",IF(UPPER(GH52)="AB","+",VLOOKUP(GH52,'විෂය තොරතුරු'!$P$24:$Q$28,2))))</f>
        <v>-</v>
      </c>
      <c r="HT52" s="168" t="str">
        <f aca="false">IF(GI52="","",IF(GI52="-","-",IF(UPPER(GI52)="AB","+",VLOOKUP(GI52,'විෂය තොරතුරු'!$P$24:$Q$28,2))))</f>
        <v>S</v>
      </c>
      <c r="HU52" s="168" t="str">
        <f aca="false">IF(GJ52="","",IF(GJ52="-","-",IF(UPPER(GJ52)="AB","+",VLOOKUP(GJ52,'විෂය තොරතුරු'!$P$24:$Q$28,2))))</f>
        <v/>
      </c>
      <c r="HV52" s="168" t="str">
        <f aca="false">IF(GK52="","",IF(GK52="-","-",IF(UPPER(GK52)="AB","+",VLOOKUP(GK52,'විෂය තොරතුරු'!$P$24:$Q$28,2))))</f>
        <v/>
      </c>
      <c r="HW52" s="168" t="str">
        <f aca="false">IF(GL52="","",IF(GL52="-","-",IF(UPPER(GL52)="AB","+",VLOOKUP(GL52,'විෂය තොරතුරු'!$P$24:$Q$28,2))))</f>
        <v>-</v>
      </c>
      <c r="HX52" s="168" t="str">
        <f aca="false">IF(GM52="","",IF(GM52="-","-",IF(UPPER(GM52)="AB","+",VLOOKUP(GM52,'විෂය තොරතුරු'!$P$24:$Q$28,2))))</f>
        <v/>
      </c>
      <c r="HY52" s="169" t="str">
        <f aca="false">IF(GN52="","",IF(GN52="-","-",IF(UPPER(GN52)="AB","+",VLOOKUP(GN52,'විෂය තොරතුරු'!$P$24:$Q$28,2))))</f>
        <v/>
      </c>
      <c r="HZ52" s="171" t="str">
        <f aca="false">IF(GO52="","",IF(GO52="-","-",IF(UPPER(GO52)="AB","+",VLOOKUP(GO52,'විෂය තොරතුරු'!$P$24:$Q$28,2))))</f>
        <v>-</v>
      </c>
      <c r="IA52" s="168" t="str">
        <f aca="false">IF(GP52="","",IF(GP52="-","-",IF(UPPER(GP52)="AB","+",VLOOKUP(GP52,'විෂය තොරතුරු'!$P$24:$Q$28,2))))</f>
        <v>-</v>
      </c>
      <c r="IB52" s="168" t="str">
        <f aca="false">IF(GQ52="","",IF(GQ52="-","-",IF(UPPER(GQ52)="AB","+",VLOOKUP(GQ52,'විෂය තොරතුරු'!$P$24:$Q$28,2))))</f>
        <v/>
      </c>
      <c r="IC52" s="168" t="str">
        <f aca="false">IF(GR52="","",IF(GR52="-","-",IF(UPPER(GR52)="AB","+",VLOOKUP(GR52,'විෂය තොරතුරු'!$P$24:$Q$28,2))))</f>
        <v>-</v>
      </c>
      <c r="ID52" s="168" t="str">
        <f aca="false">IF(GS52="","",IF(GS52="-","-",IF(UPPER(GS52)="AB","+",VLOOKUP(GS52,'විෂය තොරතුරු'!$P$24:$Q$28,2))))</f>
        <v/>
      </c>
      <c r="IE52" s="168" t="str">
        <f aca="false">IF(GT52="","",IF(GT52="-","-",IF(UPPER(GT52)="AB","+",VLOOKUP(GT52,'විෂය තොරතුරු'!$P$24:$Q$28,2))))</f>
        <v/>
      </c>
      <c r="IF52" s="168" t="str">
        <f aca="false">IF(GU52="","",IF(GU52="-","-",IF(UPPER(GU52)="AB","+",VLOOKUP(GU52,'විෂය තොරතුරු'!$P$24:$Q$28,2))))</f>
        <v/>
      </c>
      <c r="IG52" s="169" t="str">
        <f aca="false">IF(GV52="","",IF(GV52="-","-",IF(UPPER(GV52)="AB","+",VLOOKUP(GV52,'විෂය තොරතුරු'!$P$24:$Q$28,2))))</f>
        <v/>
      </c>
      <c r="IH52" s="171" t="n">
        <f aca="false">IF($FL52="","",COUNTIF($GZ52:$IG52,"A"))</f>
        <v>0</v>
      </c>
      <c r="II52" s="171" t="n">
        <f aca="false">IF($FL52="","",COUNTIF($GZ52:$IG52,"B"))</f>
        <v>0</v>
      </c>
      <c r="IJ52" s="171" t="n">
        <f aca="false">IF($FL52="","",COUNTIF($GZ52:$IG52,"C"))</f>
        <v>2</v>
      </c>
      <c r="IK52" s="171" t="n">
        <f aca="false">IF($FL52="","",COUNTIF($GZ52:$IG52,"S"))</f>
        <v>2</v>
      </c>
      <c r="IL52" s="171" t="n">
        <f aca="false">IF($FL52="","",COUNTIF($GZ52:$IG52,"W"))</f>
        <v>3</v>
      </c>
      <c r="IM52" s="171" t="n">
        <f aca="false">IF(FL52="","",SUM(IH52:IK52))</f>
        <v>4</v>
      </c>
      <c r="IN52" s="169" t="n">
        <f aca="false">IF(FL52="","",SUM(IH52:IJ52))</f>
        <v>2</v>
      </c>
      <c r="IO52" s="172" t="str">
        <f aca="false">IF(FL52="","",IF(AND(IM52&gt;=6,IN52&gt;=3,OR(FO52&gt;=35,FP52&gt;=35),FV52&gt;=35),"6/3 සමත්",IF(AND(IM52&gt;=5,IN52&gt;=3,OR(FO52&gt;=35,FP52&gt;=35,FV52&gt;=35)),"5/3 සමත්",IF(AND(IM52&gt;=4,IN52&gt;=1,OR(FO52&gt;=20,FP52&gt;=20,FV52&gt;=20)),"සමත් කළ හැකි",IF(IL52=9,"W9","අසමත් ?")))))</f>
        <v>සමත් කළ හැකි</v>
      </c>
    </row>
    <row r="53" customFormat="false" ht="13.8" hidden="false" customHeight="false" outlineLevel="0" collapsed="false">
      <c r="A53" s="160" t="n">
        <v>39</v>
      </c>
      <c r="B53" s="161"/>
      <c r="C53" s="161"/>
      <c r="D53" s="162"/>
      <c r="E53" s="183"/>
      <c r="F53" s="181"/>
      <c r="G53" s="183"/>
      <c r="H53" s="180"/>
      <c r="I53" s="180"/>
      <c r="J53" s="181"/>
      <c r="K53" s="183"/>
      <c r="L53" s="180"/>
      <c r="M53" s="180"/>
      <c r="N53" s="181"/>
      <c r="O53" s="183"/>
      <c r="P53" s="180"/>
      <c r="Q53" s="180"/>
      <c r="R53" s="180"/>
      <c r="S53" s="180"/>
      <c r="T53" s="180"/>
      <c r="U53" s="180"/>
      <c r="V53" s="181"/>
      <c r="W53" s="183"/>
      <c r="X53" s="180"/>
      <c r="Y53" s="180"/>
      <c r="Z53" s="180"/>
      <c r="AA53" s="180"/>
      <c r="AB53" s="180"/>
      <c r="AC53" s="180"/>
      <c r="AD53" s="181"/>
      <c r="AE53" s="183"/>
      <c r="AF53" s="180"/>
      <c r="AG53" s="180"/>
      <c r="AH53" s="180"/>
      <c r="AI53" s="180"/>
      <c r="AJ53" s="180"/>
      <c r="AK53" s="180"/>
      <c r="AL53" s="166"/>
      <c r="AM53" s="167" t="str">
        <f aca="false">IF(B53="","",SUM(E53:AL53))</f>
        <v/>
      </c>
      <c r="AN53" s="168" t="str">
        <f aca="false">IF(B53="","",AM53/9)</f>
        <v/>
      </c>
      <c r="AO53" s="169" t="str">
        <f aca="false">IF(B53="","",IF(AM53=0,"-",RANK(AM53,$AM$15:$AM$64,0)))</f>
        <v/>
      </c>
      <c r="AP53" s="167" t="str">
        <f aca="false">IF(E53="","",IF(E53="-","-",IF(UPPER(E53)="AB","+",VLOOKUP(E53,'විෂය තොරතුරු'!$P$24:$Q$28,2))))</f>
        <v/>
      </c>
      <c r="AQ53" s="168" t="str">
        <f aca="false">IF(F53="","",IF(F53="-","-",IF(UPPER(F53)="AB","+",VLOOKUP(F53,'විෂය තොරතුරු'!$P$24:$Q$28,2))))</f>
        <v/>
      </c>
      <c r="AR53" s="168" t="str">
        <f aca="false">IF(G53="","",IF(G53="-","-",IF(UPPER(G53)="AB","+",VLOOKUP(G53,'විෂය තොරතුරු'!$P$24:$Q$28,2))))</f>
        <v/>
      </c>
      <c r="AS53" s="168" t="str">
        <f aca="false">IF(H53="","",IF(H53="-","-",IF(UPPER(H53)="AB","+",VLOOKUP(H53,'විෂය තොරතුරු'!$P$24:$Q$28,2))))</f>
        <v/>
      </c>
      <c r="AT53" s="168" t="str">
        <f aca="false">IF(I53="","",IF(I53="-","-",IF(UPPER(I53)="AB","+",VLOOKUP(I53,'විෂය තොරතුරු'!$P$24:$Q$28,2))))</f>
        <v/>
      </c>
      <c r="AU53" s="170" t="str">
        <f aca="false">IF(J53="","",IF(J53="-","-",IF(UPPER(J53)="AB","+",VLOOKUP(J53,'විෂය තොරතුරු'!$P$24:$Q$28,2))))</f>
        <v/>
      </c>
      <c r="AV53" s="171" t="str">
        <f aca="false">IF(K53="","",IF(K53="-","-",IF(UPPER(K53)="AB","+",VLOOKUP(K53,'විෂය තොරතුරු'!$P$24:$Q$28,2))))</f>
        <v/>
      </c>
      <c r="AW53" s="168" t="str">
        <f aca="false">IF(L53="","",IF(L53="-","-",IF(UPPER(L53)="AB","+",VLOOKUP(L53,'විෂය තොරතුරු'!$P$24:$Q$28,2))))</f>
        <v/>
      </c>
      <c r="AX53" s="168" t="str">
        <f aca="false">IF(M53="","",IF(M53="-","-",IF(UPPER(M53)="AB","+",VLOOKUP(M53,'විෂය තොරතුරු'!$P$24:$Q$28,2))))</f>
        <v/>
      </c>
      <c r="AY53" s="169" t="str">
        <f aca="false">IF(N53="","",IF(N53="-","-",IF(UPPER(N53)="AB","+",VLOOKUP(N53,'විෂය තොරතුරු'!$P$24:$Q$28,2))))</f>
        <v/>
      </c>
      <c r="AZ53" s="167" t="str">
        <f aca="false">IF(O53="","",IF(O53="-","-",IF(UPPER(O53)="AB","+",VLOOKUP(O53,'විෂය තොරතුරු'!$P$24:$Q$28,2))))</f>
        <v/>
      </c>
      <c r="BA53" s="168" t="str">
        <f aca="false">IF(P53="","",IF(P53="-","-",IF(UPPER(P53)="AB","+",VLOOKUP(P53,'විෂය තොරතුරු'!$P$24:$Q$28,2))))</f>
        <v/>
      </c>
      <c r="BB53" s="168" t="str">
        <f aca="false">IF(Q53="","",IF(Q53="-","-",IF(UPPER(Q53)="AB","+",VLOOKUP(Q53,'විෂය තොරතුරු'!$P$24:$Q$28,2))))</f>
        <v/>
      </c>
      <c r="BC53" s="168" t="str">
        <f aca="false">IF(R53="","",IF(R53="-","-",IF(UPPER(R53)="AB","+",VLOOKUP(R53,'විෂය තොරතුරු'!$P$24:$Q$28,2))))</f>
        <v/>
      </c>
      <c r="BD53" s="168" t="str">
        <f aca="false">IF(S53="","",IF(S53="-","-",IF(UPPER(S53)="AB","+",VLOOKUP(S53,'විෂය තොරතුරු'!$P$24:$Q$28,2))))</f>
        <v/>
      </c>
      <c r="BE53" s="168" t="str">
        <f aca="false">IF(T53="","",IF(T53="-","-",IF(UPPER(T53)="AB","+",VLOOKUP(T53,'විෂය තොරතුරු'!$P$24:$Q$28,2))))</f>
        <v/>
      </c>
      <c r="BF53" s="168" t="str">
        <f aca="false">IF(U53="","",IF(U53="-","-",IF(UPPER(U53)="AB","+",VLOOKUP(U53,'විෂය තොරතුරු'!$P$24:$Q$28,2))))</f>
        <v/>
      </c>
      <c r="BG53" s="170" t="str">
        <f aca="false">IF(V53="","",IF(V53="-","-",IF(UPPER(V53)="AB","+",VLOOKUP(V53,'විෂය තොරතුරු'!$P$24:$Q$28,2))))</f>
        <v/>
      </c>
      <c r="BH53" s="171" t="str">
        <f aca="false">IF(W53="","",IF(W53="-","-",IF(UPPER(W53)="AB","+",VLOOKUP(W53,'විෂය තොරතුරු'!$P$24:$Q$28,2))))</f>
        <v/>
      </c>
      <c r="BI53" s="168" t="str">
        <f aca="false">IF(X53="","",IF(X53="-","-",IF(UPPER(X53)="AB","+",VLOOKUP(X53,'විෂය තොරතුරු'!$P$24:$Q$28,2))))</f>
        <v/>
      </c>
      <c r="BJ53" s="168" t="str">
        <f aca="false">IF(Y53="","",IF(Y53="-","-",IF(UPPER(Y53)="AB","+",VLOOKUP(Y53,'විෂය තොරතුරු'!$P$24:$Q$28,2))))</f>
        <v/>
      </c>
      <c r="BK53" s="168" t="str">
        <f aca="false">IF(Z53="","",IF(Z53="-","-",IF(UPPER(Z53)="AB","+",VLOOKUP(Z53,'විෂය තොරතුරු'!$P$24:$Q$28,2))))</f>
        <v/>
      </c>
      <c r="BL53" s="168" t="str">
        <f aca="false">IF(AA53="","",IF(AA53="-","-",IF(UPPER(AA53)="AB","+",VLOOKUP(AA53,'විෂය තොරතුරු'!$P$24:$Q$28,2))))</f>
        <v/>
      </c>
      <c r="BM53" s="168" t="str">
        <f aca="false">IF(AB53="","",IF(AB53="-","-",IF(UPPER(AB53)="AB","+",VLOOKUP(AB53,'විෂය තොරතුරු'!$P$24:$Q$28,2))))</f>
        <v/>
      </c>
      <c r="BN53" s="168" t="str">
        <f aca="false">IF(AC53="","",IF(AC53="-","-",IF(UPPER(AC53)="AB","+",VLOOKUP(AC53,'විෂය තොරතුරු'!$P$24:$Q$28,2))))</f>
        <v/>
      </c>
      <c r="BO53" s="169" t="str">
        <f aca="false">IF(AD53="","",IF(AD53="-","-",IF(UPPER(AD53)="AB","+",VLOOKUP(AD53,'විෂය තොරතුරු'!$P$24:$Q$28,2))))</f>
        <v/>
      </c>
      <c r="BP53" s="171" t="str">
        <f aca="false">IF(AE53="","",IF(AE53="-","-",IF(UPPER(AE53)="AB","+",VLOOKUP(AE53,'විෂය තොරතුරු'!$P$24:$Q$28,2))))</f>
        <v/>
      </c>
      <c r="BQ53" s="168" t="str">
        <f aca="false">IF(AF53="","",IF(AF53="-","-",IF(UPPER(AF53)="AB","+",VLOOKUP(AF53,'විෂය තොරතුරු'!$P$24:$Q$28,2))))</f>
        <v/>
      </c>
      <c r="BR53" s="168" t="str">
        <f aca="false">IF(AG53="","",IF(AG53="-","-",IF(UPPER(AG53)="AB","+",VLOOKUP(AG53,'විෂය තොරතුරු'!$P$24:$Q$28,2))))</f>
        <v/>
      </c>
      <c r="BS53" s="168" t="str">
        <f aca="false">IF(AH53="","",IF(AH53="-","-",IF(UPPER(AH53)="AB","+",VLOOKUP(AH53,'විෂය තොරතුරු'!$P$24:$Q$28,2))))</f>
        <v/>
      </c>
      <c r="BT53" s="168" t="str">
        <f aca="false">IF(AI53="","",IF(AI53="-","-",IF(UPPER(AI53)="AB","+",VLOOKUP(AI53,'විෂය තොරතුරු'!$P$24:$Q$28,2))))</f>
        <v/>
      </c>
      <c r="BU53" s="168" t="str">
        <f aca="false">IF(AJ53="","",IF(AJ53="-","-",IF(UPPER(AJ53)="AB","+",VLOOKUP(AJ53,'විෂය තොරතුරු'!$P$24:$Q$28,2))))</f>
        <v/>
      </c>
      <c r="BV53" s="168" t="str">
        <f aca="false">IF(AK53="","",IF(AK53="-","-",IF(UPPER(AK53)="AB","+",VLOOKUP(AK53,'විෂය තොරතුරු'!$P$24:$Q$28,2))))</f>
        <v/>
      </c>
      <c r="BW53" s="169" t="str">
        <f aca="false">IF(AL53="","",IF(AL53="-","-",IF(UPPER(AL53)="AB","+",VLOOKUP(AL53,'විෂය තොරතුරු'!$P$24:$Q$28,2))))</f>
        <v/>
      </c>
      <c r="BX53" s="171" t="str">
        <f aca="false">IF($B53="","",COUNTIF($AP53:$BW53,"A"))</f>
        <v/>
      </c>
      <c r="BY53" s="168" t="str">
        <f aca="false">IF($B53="","",COUNTIF($AP53:$BW53,"B"))</f>
        <v/>
      </c>
      <c r="BZ53" s="168" t="str">
        <f aca="false">IF($B53="","",COUNTIF($AP53:$BW53,"C"))</f>
        <v/>
      </c>
      <c r="CA53" s="168" t="str">
        <f aca="false">IF($B53="","",COUNTIF($AP53:$BW53,"S"))</f>
        <v/>
      </c>
      <c r="CB53" s="169" t="str">
        <f aca="false">IF($B53="","",COUNTIF($AP53:$BW53,"W"))</f>
        <v/>
      </c>
      <c r="CC53" s="171" t="str">
        <f aca="false">IF(B53="","",SUM(BX53:CA53))</f>
        <v/>
      </c>
      <c r="CD53" s="169" t="str">
        <f aca="false">IF(B53="","",SUM(BX53:BZ53))</f>
        <v/>
      </c>
      <c r="CE53" s="172" t="str">
        <f aca="false">IF(B53="","",IF(AND(CC53&gt;=6,CD53&gt;=3,OR(E53&gt;=35,F53&gt;=35),L53&gt;=35),"6/3 සමත්",IF(AND(CC53&gt;=5,CD53&gt;=3,OR(E53&gt;=35,F53&gt;=35,L53&gt;=35)),"5/3 සමත්",IF(AND(CC53&gt;=4,CD53&gt;=1,OR(E53&gt;=20,F53&gt;=20,L53&gt;=20)),"සමත් කළ හැකි",IF(CB53=9,"W9","අසමත් ?")))))</f>
        <v/>
      </c>
      <c r="FK53" s="173" t="n">
        <v>39</v>
      </c>
      <c r="FL53" s="161" t="s">
        <v>82</v>
      </c>
      <c r="FM53" s="161"/>
      <c r="FN53" s="161" t="str">
        <f aca="false">IF(FM53="","-",(FM53/$M$95)*100)</f>
        <v>-</v>
      </c>
      <c r="FO53" s="165" t="n">
        <v>57</v>
      </c>
      <c r="FP53" s="165"/>
      <c r="FQ53" s="165" t="s">
        <v>18</v>
      </c>
      <c r="FR53" s="165" t="n">
        <v>79</v>
      </c>
      <c r="FS53" s="165"/>
      <c r="FT53" s="165"/>
      <c r="FU53" s="165" t="n">
        <v>33</v>
      </c>
      <c r="FV53" s="165" t="n">
        <v>32</v>
      </c>
      <c r="FW53" s="165" t="n">
        <v>35</v>
      </c>
      <c r="FX53" s="165" t="n">
        <v>37</v>
      </c>
      <c r="FY53" s="165" t="n">
        <v>82</v>
      </c>
      <c r="FZ53" s="165" t="s">
        <v>18</v>
      </c>
      <c r="GA53" s="165" t="s">
        <v>18</v>
      </c>
      <c r="GB53" s="165"/>
      <c r="GC53" s="165"/>
      <c r="GD53" s="165"/>
      <c r="GE53" s="165"/>
      <c r="GF53" s="165"/>
      <c r="GG53" s="165" t="s">
        <v>18</v>
      </c>
      <c r="GH53" s="165" t="s">
        <v>18</v>
      </c>
      <c r="GI53" s="165" t="n">
        <v>62</v>
      </c>
      <c r="GJ53" s="165"/>
      <c r="GK53" s="165"/>
      <c r="GL53" s="165" t="s">
        <v>18</v>
      </c>
      <c r="GM53" s="165"/>
      <c r="GN53" s="165"/>
      <c r="GO53" s="165" t="s">
        <v>18</v>
      </c>
      <c r="GP53" s="165" t="s">
        <v>18</v>
      </c>
      <c r="GQ53" s="165"/>
      <c r="GR53" s="165" t="n">
        <v>46</v>
      </c>
      <c r="GS53" s="165"/>
      <c r="GT53" s="165"/>
      <c r="GU53" s="165"/>
      <c r="GV53" s="174"/>
      <c r="GW53" s="167" t="n">
        <f aca="false">IF(FL53="","",SUM(FO53:GV53))</f>
        <v>463</v>
      </c>
      <c r="GX53" s="168" t="n">
        <f aca="false">IF(FL53="","",GW53/9)</f>
        <v>51.4444444444444</v>
      </c>
      <c r="GY53" s="169" t="n">
        <f aca="false">IF(FL53="","",IF(GW53=0,"-",RANK(GW53,$GW$15:$GW$64,0)))</f>
        <v>3</v>
      </c>
      <c r="GZ53" s="167" t="str">
        <f aca="false">IF(FO53="","",IF(FO53="-","-",IF(UPPER(FO53)="AB","+",VLOOKUP(FO53,'විෂය තොරතුරු'!$P$24:$Q$28,2))))</f>
        <v>C</v>
      </c>
      <c r="HA53" s="168" t="str">
        <f aca="false">IF(FP53="","",IF(FP53="-","-",IF(UPPER(FP53)="AB","+",VLOOKUP(FP53,'විෂය තොරතුරු'!$P$24:$Q$28,2))))</f>
        <v/>
      </c>
      <c r="HB53" s="168" t="str">
        <f aca="false">IF(FQ53="","",IF(FQ53="-","-",IF(UPPER(FQ53)="AB","+",VLOOKUP(FQ53,'විෂය තොරතුරු'!$P$24:$Q$28,2))))</f>
        <v>-</v>
      </c>
      <c r="HC53" s="168" t="str">
        <f aca="false">IF(FR53="","",IF(FR53="-","-",IF(UPPER(FR53)="AB","+",VLOOKUP(FR53,'විෂය තොරතුරු'!$P$24:$Q$28,2))))</f>
        <v>A</v>
      </c>
      <c r="HD53" s="168" t="str">
        <f aca="false">IF(FS53="","",IF(FS53="-","-",IF(UPPER(FS53)="AB","+",VLOOKUP(FS53,'විෂය තොරතුරු'!$P$24:$Q$28,2))))</f>
        <v/>
      </c>
      <c r="HE53" s="170" t="str">
        <f aca="false">IF(FT53="","",IF(FT53="-","-",IF(UPPER(FT53)="AB","+",VLOOKUP(FT53,'විෂය තොරතුරු'!$P$24:$Q$28,2))))</f>
        <v/>
      </c>
      <c r="HF53" s="171" t="str">
        <f aca="false">IF(FU53="","",IF(FU53="-","-",IF(UPPER(FU53)="AB","+",VLOOKUP(FU53,'විෂය තොරතුරු'!$P$24:$Q$28,2))))</f>
        <v>W</v>
      </c>
      <c r="HG53" s="168" t="str">
        <f aca="false">IF(FV53="","",IF(FV53="-","-",IF(UPPER(FV53)="AB","+",VLOOKUP(FV53,'විෂය තොරතුරු'!$P$24:$Q$28,2))))</f>
        <v>W</v>
      </c>
      <c r="HH53" s="168" t="str">
        <f aca="false">IF(FW53="","",IF(FW53="-","-",IF(UPPER(FW53)="AB","+",VLOOKUP(FW53,'විෂය තොරතුරු'!$P$24:$Q$28,2))))</f>
        <v>S</v>
      </c>
      <c r="HI53" s="169" t="str">
        <f aca="false">IF(FX53="","",IF(FX53="-","-",IF(UPPER(FX53)="AB","+",VLOOKUP(FX53,'විෂය තොරතුරු'!$P$24:$Q$28,2))))</f>
        <v>S</v>
      </c>
      <c r="HJ53" s="167" t="str">
        <f aca="false">IF(FY53="","",IF(FY53="-","-",IF(UPPER(FY53)="AB","+",VLOOKUP(FY53,'විෂය තොරතුරු'!$P$24:$Q$28,2))))</f>
        <v>A</v>
      </c>
      <c r="HK53" s="168" t="str">
        <f aca="false">IF(FZ53="","",IF(FZ53="-","-",IF(UPPER(FZ53)="AB","+",VLOOKUP(FZ53,'විෂය තොරතුරු'!$P$24:$Q$28,2))))</f>
        <v>-</v>
      </c>
      <c r="HL53" s="168" t="str">
        <f aca="false">IF(GA53="","",IF(GA53="-","-",IF(UPPER(GA53)="AB","+",VLOOKUP(GA53,'විෂය තොරතුරු'!$P$24:$Q$28,2))))</f>
        <v>-</v>
      </c>
      <c r="HM53" s="168" t="str">
        <f aca="false">IF(GB53="","",IF(GB53="-","-",IF(UPPER(GB53)="AB","+",VLOOKUP(GB53,'විෂය තොරතුරු'!$P$24:$Q$28,2))))</f>
        <v/>
      </c>
      <c r="HN53" s="168" t="str">
        <f aca="false">IF(GC53="","",IF(GC53="-","-",IF(UPPER(GC53)="AB","+",VLOOKUP(GC53,'විෂය තොරතුරු'!$P$24:$Q$28,2))))</f>
        <v/>
      </c>
      <c r="HO53" s="168" t="str">
        <f aca="false">IF(GD53="","",IF(GD53="-","-",IF(UPPER(GD53)="AB","+",VLOOKUP(GD53,'විෂය තොරතුරු'!$P$24:$Q$28,2))))</f>
        <v/>
      </c>
      <c r="HP53" s="168" t="str">
        <f aca="false">IF(GE53="","",IF(GE53="-","-",IF(UPPER(GE53)="AB","+",VLOOKUP(GE53,'විෂය තොරතුරු'!$P$24:$Q$28,2))))</f>
        <v/>
      </c>
      <c r="HQ53" s="170" t="str">
        <f aca="false">IF(GF53="","",IF(GF53="-","-",IF(UPPER(GF53)="AB","+",VLOOKUP(GF53,'විෂය තොරතුරු'!$P$24:$Q$28,2))))</f>
        <v/>
      </c>
      <c r="HR53" s="171" t="str">
        <f aca="false">IF(GG53="","",IF(GG53="-","-",IF(UPPER(GG53)="AB","+",VLOOKUP(GG53,'විෂය තොරතුරු'!$P$24:$Q$28,2))))</f>
        <v>-</v>
      </c>
      <c r="HS53" s="168" t="str">
        <f aca="false">IF(GH53="","",IF(GH53="-","-",IF(UPPER(GH53)="AB","+",VLOOKUP(GH53,'විෂය තොරතුරු'!$P$24:$Q$28,2))))</f>
        <v>-</v>
      </c>
      <c r="HT53" s="168" t="str">
        <f aca="false">IF(GI53="","",IF(GI53="-","-",IF(UPPER(GI53)="AB","+",VLOOKUP(GI53,'විෂය තොරතුරු'!$P$24:$Q$28,2))))</f>
        <v>C</v>
      </c>
      <c r="HU53" s="168" t="str">
        <f aca="false">IF(GJ53="","",IF(GJ53="-","-",IF(UPPER(GJ53)="AB","+",VLOOKUP(GJ53,'විෂය තොරතුරු'!$P$24:$Q$28,2))))</f>
        <v/>
      </c>
      <c r="HV53" s="168" t="str">
        <f aca="false">IF(GK53="","",IF(GK53="-","-",IF(UPPER(GK53)="AB","+",VLOOKUP(GK53,'විෂය තොරතුරු'!$P$24:$Q$28,2))))</f>
        <v/>
      </c>
      <c r="HW53" s="168" t="str">
        <f aca="false">IF(GL53="","",IF(GL53="-","-",IF(UPPER(GL53)="AB","+",VLOOKUP(GL53,'විෂය තොරතුරු'!$P$24:$Q$28,2))))</f>
        <v>-</v>
      </c>
      <c r="HX53" s="168" t="str">
        <f aca="false">IF(GM53="","",IF(GM53="-","-",IF(UPPER(GM53)="AB","+",VLOOKUP(GM53,'විෂය තොරතුරු'!$P$24:$Q$28,2))))</f>
        <v/>
      </c>
      <c r="HY53" s="169" t="str">
        <f aca="false">IF(GN53="","",IF(GN53="-","-",IF(UPPER(GN53)="AB","+",VLOOKUP(GN53,'විෂය තොරතුරු'!$P$24:$Q$28,2))))</f>
        <v/>
      </c>
      <c r="HZ53" s="171" t="str">
        <f aca="false">IF(GO53="","",IF(GO53="-","-",IF(UPPER(GO53)="AB","+",VLOOKUP(GO53,'විෂය තොරතුරු'!$P$24:$Q$28,2))))</f>
        <v>-</v>
      </c>
      <c r="IA53" s="168" t="str">
        <f aca="false">IF(GP53="","",IF(GP53="-","-",IF(UPPER(GP53)="AB","+",VLOOKUP(GP53,'විෂය තොරතුරු'!$P$24:$Q$28,2))))</f>
        <v>-</v>
      </c>
      <c r="IB53" s="168" t="str">
        <f aca="false">IF(GQ53="","",IF(GQ53="-","-",IF(UPPER(GQ53)="AB","+",VLOOKUP(GQ53,'විෂය තොරතුරු'!$P$24:$Q$28,2))))</f>
        <v/>
      </c>
      <c r="IC53" s="168" t="str">
        <f aca="false">IF(GR53="","",IF(GR53="-","-",IF(UPPER(GR53)="AB","+",VLOOKUP(GR53,'විෂය තොරතුරු'!$P$24:$Q$28,2))))</f>
        <v>S</v>
      </c>
      <c r="ID53" s="168" t="str">
        <f aca="false">IF(GS53="","",IF(GS53="-","-",IF(UPPER(GS53)="AB","+",VLOOKUP(GS53,'විෂය තොරතුරු'!$P$24:$Q$28,2))))</f>
        <v/>
      </c>
      <c r="IE53" s="168" t="str">
        <f aca="false">IF(GT53="","",IF(GT53="-","-",IF(UPPER(GT53)="AB","+",VLOOKUP(GT53,'විෂය තොරතුරු'!$P$24:$Q$28,2))))</f>
        <v/>
      </c>
      <c r="IF53" s="168" t="str">
        <f aca="false">IF(GU53="","",IF(GU53="-","-",IF(UPPER(GU53)="AB","+",VLOOKUP(GU53,'විෂය තොරතුරු'!$P$24:$Q$28,2))))</f>
        <v/>
      </c>
      <c r="IG53" s="169" t="str">
        <f aca="false">IF(GV53="","",IF(GV53="-","-",IF(UPPER(GV53)="AB","+",VLOOKUP(GV53,'විෂය තොරතුරු'!$P$24:$Q$28,2))))</f>
        <v/>
      </c>
      <c r="IH53" s="171" t="n">
        <f aca="false">IF($FL53="","",COUNTIF($GZ53:$IG53,"A"))</f>
        <v>2</v>
      </c>
      <c r="II53" s="171" t="n">
        <f aca="false">IF($FL53="","",COUNTIF($GZ53:$IG53,"B"))</f>
        <v>0</v>
      </c>
      <c r="IJ53" s="171" t="n">
        <f aca="false">IF($FL53="","",COUNTIF($GZ53:$IG53,"C"))</f>
        <v>2</v>
      </c>
      <c r="IK53" s="171" t="n">
        <f aca="false">IF($FL53="","",COUNTIF($GZ53:$IG53,"S"))</f>
        <v>3</v>
      </c>
      <c r="IL53" s="171" t="n">
        <f aca="false">IF($FL53="","",COUNTIF($GZ53:$IG53,"W"))</f>
        <v>2</v>
      </c>
      <c r="IM53" s="171" t="n">
        <f aca="false">IF(FL53="","",SUM(IH53:IK53))</f>
        <v>7</v>
      </c>
      <c r="IN53" s="169" t="n">
        <f aca="false">IF(FL53="","",SUM(IH53:IJ53))</f>
        <v>4</v>
      </c>
      <c r="IO53" s="172" t="str">
        <f aca="false">IF(FL53="","",IF(AND(IM53&gt;=6,IN53&gt;=3,OR(FO53&gt;=35,FP53&gt;=35),FV53&gt;=35),"6/3 සමත්",IF(AND(IM53&gt;=5,IN53&gt;=3,OR(FO53&gt;=35,FP53&gt;=35,FV53&gt;=35)),"5/3 සමත්",IF(AND(IM53&gt;=4,IN53&gt;=1,OR(FO53&gt;=20,FP53&gt;=20,FV53&gt;=20)),"සමත් කළ හැකි",IF(IL53=9,"W9","අසමත් ?")))))</f>
        <v>5/3 සමත්</v>
      </c>
    </row>
    <row r="54" customFormat="false" ht="13.8" hidden="false" customHeight="false" outlineLevel="0" collapsed="false">
      <c r="A54" s="160" t="n">
        <v>40</v>
      </c>
      <c r="B54" s="161"/>
      <c r="C54" s="161"/>
      <c r="D54" s="162"/>
      <c r="E54" s="183"/>
      <c r="F54" s="181"/>
      <c r="G54" s="183"/>
      <c r="H54" s="180"/>
      <c r="I54" s="180"/>
      <c r="J54" s="181"/>
      <c r="K54" s="183"/>
      <c r="L54" s="180"/>
      <c r="M54" s="180"/>
      <c r="N54" s="181"/>
      <c r="O54" s="183"/>
      <c r="P54" s="180"/>
      <c r="Q54" s="180"/>
      <c r="R54" s="180"/>
      <c r="S54" s="180"/>
      <c r="T54" s="180"/>
      <c r="U54" s="180"/>
      <c r="V54" s="181"/>
      <c r="W54" s="183"/>
      <c r="X54" s="180"/>
      <c r="Y54" s="180"/>
      <c r="Z54" s="180"/>
      <c r="AA54" s="180"/>
      <c r="AB54" s="180"/>
      <c r="AC54" s="180"/>
      <c r="AD54" s="181"/>
      <c r="AE54" s="183"/>
      <c r="AF54" s="180"/>
      <c r="AG54" s="180"/>
      <c r="AH54" s="180"/>
      <c r="AI54" s="180"/>
      <c r="AJ54" s="180"/>
      <c r="AK54" s="180"/>
      <c r="AL54" s="166"/>
      <c r="AM54" s="167" t="str">
        <f aca="false">IF(B54="","",SUM(E54:AL54))</f>
        <v/>
      </c>
      <c r="AN54" s="168" t="str">
        <f aca="false">IF(B54="","",AM54/9)</f>
        <v/>
      </c>
      <c r="AO54" s="169" t="str">
        <f aca="false">IF(B54="","",IF(AM54=0,"-",RANK(AM54,$AM$15:$AM$64,0)))</f>
        <v/>
      </c>
      <c r="AP54" s="167" t="str">
        <f aca="false">IF(E54="","",IF(E54="-","-",IF(UPPER(E54)="AB","+",VLOOKUP(E54,'විෂය තොරතුරු'!$P$24:$Q$28,2))))</f>
        <v/>
      </c>
      <c r="AQ54" s="168" t="str">
        <f aca="false">IF(F54="","",IF(F54="-","-",IF(UPPER(F54)="AB","+",VLOOKUP(F54,'විෂය තොරතුරු'!$P$24:$Q$28,2))))</f>
        <v/>
      </c>
      <c r="AR54" s="168" t="str">
        <f aca="false">IF(G54="","",IF(G54="-","-",IF(UPPER(G54)="AB","+",VLOOKUP(G54,'විෂය තොරතුරු'!$P$24:$Q$28,2))))</f>
        <v/>
      </c>
      <c r="AS54" s="168" t="str">
        <f aca="false">IF(H54="","",IF(H54="-","-",IF(UPPER(H54)="AB","+",VLOOKUP(H54,'විෂය තොරතුරු'!$P$24:$Q$28,2))))</f>
        <v/>
      </c>
      <c r="AT54" s="168" t="str">
        <f aca="false">IF(I54="","",IF(I54="-","-",IF(UPPER(I54)="AB","+",VLOOKUP(I54,'විෂය තොරතුරු'!$P$24:$Q$28,2))))</f>
        <v/>
      </c>
      <c r="AU54" s="170" t="str">
        <f aca="false">IF(J54="","",IF(J54="-","-",IF(UPPER(J54)="AB","+",VLOOKUP(J54,'විෂය තොරතුරු'!$P$24:$Q$28,2))))</f>
        <v/>
      </c>
      <c r="AV54" s="171" t="str">
        <f aca="false">IF(K54="","",IF(K54="-","-",IF(UPPER(K54)="AB","+",VLOOKUP(K54,'විෂය තොරතුරු'!$P$24:$Q$28,2))))</f>
        <v/>
      </c>
      <c r="AW54" s="168" t="str">
        <f aca="false">IF(L54="","",IF(L54="-","-",IF(UPPER(L54)="AB","+",VLOOKUP(L54,'විෂය තොරතුරු'!$P$24:$Q$28,2))))</f>
        <v/>
      </c>
      <c r="AX54" s="168" t="str">
        <f aca="false">IF(M54="","",IF(M54="-","-",IF(UPPER(M54)="AB","+",VLOOKUP(M54,'විෂය තොරතුරු'!$P$24:$Q$28,2))))</f>
        <v/>
      </c>
      <c r="AY54" s="169" t="str">
        <f aca="false">IF(N54="","",IF(N54="-","-",IF(UPPER(N54)="AB","+",VLOOKUP(N54,'විෂය තොරතුරු'!$P$24:$Q$28,2))))</f>
        <v/>
      </c>
      <c r="AZ54" s="167" t="str">
        <f aca="false">IF(O54="","",IF(O54="-","-",IF(UPPER(O54)="AB","+",VLOOKUP(O54,'විෂය තොරතුරු'!$P$24:$Q$28,2))))</f>
        <v/>
      </c>
      <c r="BA54" s="168" t="str">
        <f aca="false">IF(P54="","",IF(P54="-","-",IF(UPPER(P54)="AB","+",VLOOKUP(P54,'විෂය තොරතුරු'!$P$24:$Q$28,2))))</f>
        <v/>
      </c>
      <c r="BB54" s="168" t="str">
        <f aca="false">IF(Q54="","",IF(Q54="-","-",IF(UPPER(Q54)="AB","+",VLOOKUP(Q54,'විෂය තොරතුරු'!$P$24:$Q$28,2))))</f>
        <v/>
      </c>
      <c r="BC54" s="168" t="str">
        <f aca="false">IF(R54="","",IF(R54="-","-",IF(UPPER(R54)="AB","+",VLOOKUP(R54,'විෂය තොරතුරු'!$P$24:$Q$28,2))))</f>
        <v/>
      </c>
      <c r="BD54" s="168" t="str">
        <f aca="false">IF(S54="","",IF(S54="-","-",IF(UPPER(S54)="AB","+",VLOOKUP(S54,'විෂය තොරතුරු'!$P$24:$Q$28,2))))</f>
        <v/>
      </c>
      <c r="BE54" s="168" t="str">
        <f aca="false">IF(T54="","",IF(T54="-","-",IF(UPPER(T54)="AB","+",VLOOKUP(T54,'විෂය තොරතුරු'!$P$24:$Q$28,2))))</f>
        <v/>
      </c>
      <c r="BF54" s="168" t="str">
        <f aca="false">IF(U54="","",IF(U54="-","-",IF(UPPER(U54)="AB","+",VLOOKUP(U54,'විෂය තොරතුරු'!$P$24:$Q$28,2))))</f>
        <v/>
      </c>
      <c r="BG54" s="170" t="str">
        <f aca="false">IF(V54="","",IF(V54="-","-",IF(UPPER(V54)="AB","+",VLOOKUP(V54,'විෂය තොරතුරු'!$P$24:$Q$28,2))))</f>
        <v/>
      </c>
      <c r="BH54" s="171" t="str">
        <f aca="false">IF(W54="","",IF(W54="-","-",IF(UPPER(W54)="AB","+",VLOOKUP(W54,'විෂය තොරතුරු'!$P$24:$Q$28,2))))</f>
        <v/>
      </c>
      <c r="BI54" s="168" t="str">
        <f aca="false">IF(X54="","",IF(X54="-","-",IF(UPPER(X54)="AB","+",VLOOKUP(X54,'විෂය තොරතුරු'!$P$24:$Q$28,2))))</f>
        <v/>
      </c>
      <c r="BJ54" s="168" t="str">
        <f aca="false">IF(Y54="","",IF(Y54="-","-",IF(UPPER(Y54)="AB","+",VLOOKUP(Y54,'විෂය තොරතුරු'!$P$24:$Q$28,2))))</f>
        <v/>
      </c>
      <c r="BK54" s="168" t="str">
        <f aca="false">IF(Z54="","",IF(Z54="-","-",IF(UPPER(Z54)="AB","+",VLOOKUP(Z54,'විෂය තොරතුරු'!$P$24:$Q$28,2))))</f>
        <v/>
      </c>
      <c r="BL54" s="168" t="str">
        <f aca="false">IF(AA54="","",IF(AA54="-","-",IF(UPPER(AA54)="AB","+",VLOOKUP(AA54,'විෂය තොරතුරු'!$P$24:$Q$28,2))))</f>
        <v/>
      </c>
      <c r="BM54" s="168" t="str">
        <f aca="false">IF(AB54="","",IF(AB54="-","-",IF(UPPER(AB54)="AB","+",VLOOKUP(AB54,'විෂය තොරතුරු'!$P$24:$Q$28,2))))</f>
        <v/>
      </c>
      <c r="BN54" s="168" t="str">
        <f aca="false">IF(AC54="","",IF(AC54="-","-",IF(UPPER(AC54)="AB","+",VLOOKUP(AC54,'විෂය තොරතුරු'!$P$24:$Q$28,2))))</f>
        <v/>
      </c>
      <c r="BO54" s="169" t="str">
        <f aca="false">IF(AD54="","",IF(AD54="-","-",IF(UPPER(AD54)="AB","+",VLOOKUP(AD54,'විෂය තොරතුරු'!$P$24:$Q$28,2))))</f>
        <v/>
      </c>
      <c r="BP54" s="171" t="str">
        <f aca="false">IF(AE54="","",IF(AE54="-","-",IF(UPPER(AE54)="AB","+",VLOOKUP(AE54,'විෂය තොරතුරු'!$P$24:$Q$28,2))))</f>
        <v/>
      </c>
      <c r="BQ54" s="168" t="str">
        <f aca="false">IF(AF54="","",IF(AF54="-","-",IF(UPPER(AF54)="AB","+",VLOOKUP(AF54,'විෂය තොරතුරු'!$P$24:$Q$28,2))))</f>
        <v/>
      </c>
      <c r="BR54" s="168" t="str">
        <f aca="false">IF(AG54="","",IF(AG54="-","-",IF(UPPER(AG54)="AB","+",VLOOKUP(AG54,'විෂය තොරතුරු'!$P$24:$Q$28,2))))</f>
        <v/>
      </c>
      <c r="BS54" s="168" t="str">
        <f aca="false">IF(AH54="","",IF(AH54="-","-",IF(UPPER(AH54)="AB","+",VLOOKUP(AH54,'විෂය තොරතුරු'!$P$24:$Q$28,2))))</f>
        <v/>
      </c>
      <c r="BT54" s="168" t="str">
        <f aca="false">IF(AI54="","",IF(AI54="-","-",IF(UPPER(AI54)="AB","+",VLOOKUP(AI54,'විෂය තොරතුරු'!$P$24:$Q$28,2))))</f>
        <v/>
      </c>
      <c r="BU54" s="168" t="str">
        <f aca="false">IF(AJ54="","",IF(AJ54="-","-",IF(UPPER(AJ54)="AB","+",VLOOKUP(AJ54,'විෂය තොරතුරු'!$P$24:$Q$28,2))))</f>
        <v/>
      </c>
      <c r="BV54" s="168" t="str">
        <f aca="false">IF(AK54="","",IF(AK54="-","-",IF(UPPER(AK54)="AB","+",VLOOKUP(AK54,'විෂය තොරතුරු'!$P$24:$Q$28,2))))</f>
        <v/>
      </c>
      <c r="BW54" s="169" t="str">
        <f aca="false">IF(AL54="","",IF(AL54="-","-",IF(UPPER(AL54)="AB","+",VLOOKUP(AL54,'විෂය තොරතුරු'!$P$24:$Q$28,2))))</f>
        <v/>
      </c>
      <c r="BX54" s="171" t="str">
        <f aca="false">IF($B54="","",COUNTIF($AP54:$BW54,"A"))</f>
        <v/>
      </c>
      <c r="BY54" s="168" t="str">
        <f aca="false">IF($B54="","",COUNTIF($AP54:$BW54,"B"))</f>
        <v/>
      </c>
      <c r="BZ54" s="168" t="str">
        <f aca="false">IF($B54="","",COUNTIF($AP54:$BW54,"C"))</f>
        <v/>
      </c>
      <c r="CA54" s="168" t="str">
        <f aca="false">IF($B54="","",COUNTIF($AP54:$BW54,"S"))</f>
        <v/>
      </c>
      <c r="CB54" s="169" t="str">
        <f aca="false">IF($B54="","",COUNTIF($AP54:$BW54,"W"))</f>
        <v/>
      </c>
      <c r="CC54" s="171" t="str">
        <f aca="false">IF(B54="","",SUM(BX54:CA54))</f>
        <v/>
      </c>
      <c r="CD54" s="169" t="str">
        <f aca="false">IF(B54="","",SUM(BX54:BZ54))</f>
        <v/>
      </c>
      <c r="CE54" s="172" t="str">
        <f aca="false">IF(B54="","",IF(AND(CC54&gt;=6,CD54&gt;=3,OR(E54&gt;=35,F54&gt;=35),L54&gt;=35),"6/3 සමත්",IF(AND(CC54&gt;=5,CD54&gt;=3,OR(E54&gt;=35,F54&gt;=35,L54&gt;=35)),"5/3 සමත්",IF(AND(CC54&gt;=4,CD54&gt;=1,OR(E54&gt;=20,F54&gt;=20,L54&gt;=20)),"සමත් කළ හැකි",IF(CB54=9,"W9","අසමත් ?")))))</f>
        <v/>
      </c>
      <c r="FK54" s="173" t="n">
        <v>40</v>
      </c>
      <c r="FL54" s="161" t="s">
        <v>83</v>
      </c>
      <c r="FM54" s="161"/>
      <c r="FN54" s="161" t="str">
        <f aca="false">IF(FM54="","-",(FM54/$M$95)*100)</f>
        <v>-</v>
      </c>
      <c r="FO54" s="165" t="n">
        <v>45</v>
      </c>
      <c r="FP54" s="165"/>
      <c r="FQ54" s="165" t="n">
        <v>63</v>
      </c>
      <c r="FR54" s="165" t="s">
        <v>18</v>
      </c>
      <c r="FS54" s="165"/>
      <c r="FT54" s="165"/>
      <c r="FU54" s="165" t="n">
        <v>19</v>
      </c>
      <c r="FV54" s="165" t="n">
        <v>37</v>
      </c>
      <c r="FW54" s="165" t="n">
        <v>35</v>
      </c>
      <c r="FX54" s="165" t="n">
        <v>31</v>
      </c>
      <c r="FY54" s="165" t="s">
        <v>18</v>
      </c>
      <c r="FZ54" s="165" t="s">
        <v>18</v>
      </c>
      <c r="GA54" s="165" t="n">
        <v>53</v>
      </c>
      <c r="GB54" s="165"/>
      <c r="GC54" s="165"/>
      <c r="GD54" s="165"/>
      <c r="GE54" s="165"/>
      <c r="GF54" s="165"/>
      <c r="GG54" s="165" t="s">
        <v>18</v>
      </c>
      <c r="GH54" s="165" t="s">
        <v>18</v>
      </c>
      <c r="GI54" s="165" t="n">
        <v>41</v>
      </c>
      <c r="GJ54" s="165"/>
      <c r="GK54" s="165"/>
      <c r="GL54" s="165" t="s">
        <v>18</v>
      </c>
      <c r="GM54" s="165"/>
      <c r="GN54" s="165"/>
      <c r="GO54" s="165" t="s">
        <v>18</v>
      </c>
      <c r="GP54" s="165" t="s">
        <v>18</v>
      </c>
      <c r="GQ54" s="165"/>
      <c r="GR54" s="165" t="n">
        <v>75</v>
      </c>
      <c r="GS54" s="165"/>
      <c r="GT54" s="165"/>
      <c r="GU54" s="165"/>
      <c r="GV54" s="174"/>
      <c r="GW54" s="167" t="n">
        <f aca="false">IF(FL54="","",SUM(FO54:GV54))</f>
        <v>399</v>
      </c>
      <c r="GX54" s="168" t="n">
        <f aca="false">IF(FL54="","",GW54/9)</f>
        <v>44.3333333333333</v>
      </c>
      <c r="GY54" s="169" t="n">
        <f aca="false">IF(FL54="","",IF(GW54=0,"-",RANK(GW54,$GW$15:$GW$64,0)))</f>
        <v>9</v>
      </c>
      <c r="GZ54" s="167" t="str">
        <f aca="false">IF(FO54="","",IF(FO54="-","-",IF(UPPER(FO54)="AB","+",VLOOKUP(FO54,'විෂය තොරතුරු'!$P$24:$Q$28,2))))</f>
        <v>S</v>
      </c>
      <c r="HA54" s="168" t="str">
        <f aca="false">IF(FP54="","",IF(FP54="-","-",IF(UPPER(FP54)="AB","+",VLOOKUP(FP54,'විෂය තොරතුරු'!$P$24:$Q$28,2))))</f>
        <v/>
      </c>
      <c r="HB54" s="168" t="str">
        <f aca="false">IF(FQ54="","",IF(FQ54="-","-",IF(UPPER(FQ54)="AB","+",VLOOKUP(FQ54,'විෂය තොරතුරු'!$P$24:$Q$28,2))))</f>
        <v>C</v>
      </c>
      <c r="HC54" s="168" t="str">
        <f aca="false">IF(FR54="","",IF(FR54="-","-",IF(UPPER(FR54)="AB","+",VLOOKUP(FR54,'විෂය තොරතුරු'!$P$24:$Q$28,2))))</f>
        <v>-</v>
      </c>
      <c r="HD54" s="168" t="str">
        <f aca="false">IF(FS54="","",IF(FS54="-","-",IF(UPPER(FS54)="AB","+",VLOOKUP(FS54,'විෂය තොරතුරු'!$P$24:$Q$28,2))))</f>
        <v/>
      </c>
      <c r="HE54" s="170" t="str">
        <f aca="false">IF(FT54="","",IF(FT54="-","-",IF(UPPER(FT54)="AB","+",VLOOKUP(FT54,'විෂය තොරතුරු'!$P$24:$Q$28,2))))</f>
        <v/>
      </c>
      <c r="HF54" s="171" t="str">
        <f aca="false">IF(FU54="","",IF(FU54="-","-",IF(UPPER(FU54)="AB","+",VLOOKUP(FU54,'විෂය තොරතුරු'!$P$24:$Q$28,2))))</f>
        <v>W</v>
      </c>
      <c r="HG54" s="168" t="str">
        <f aca="false">IF(FV54="","",IF(FV54="-","-",IF(UPPER(FV54)="AB","+",VLOOKUP(FV54,'විෂය තොරතුරු'!$P$24:$Q$28,2))))</f>
        <v>S</v>
      </c>
      <c r="HH54" s="168" t="str">
        <f aca="false">IF(FW54="","",IF(FW54="-","-",IF(UPPER(FW54)="AB","+",VLOOKUP(FW54,'විෂය තොරතුරු'!$P$24:$Q$28,2))))</f>
        <v>S</v>
      </c>
      <c r="HI54" s="169" t="str">
        <f aca="false">IF(FX54="","",IF(FX54="-","-",IF(UPPER(FX54)="AB","+",VLOOKUP(FX54,'විෂය තොරතුරු'!$P$24:$Q$28,2))))</f>
        <v>W</v>
      </c>
      <c r="HJ54" s="167" t="str">
        <f aca="false">IF(FY54="","",IF(FY54="-","-",IF(UPPER(FY54)="AB","+",VLOOKUP(FY54,'විෂය තොරතුරු'!$P$24:$Q$28,2))))</f>
        <v>-</v>
      </c>
      <c r="HK54" s="168" t="str">
        <f aca="false">IF(FZ54="","",IF(FZ54="-","-",IF(UPPER(FZ54)="AB","+",VLOOKUP(FZ54,'විෂය තොරතුරු'!$P$24:$Q$28,2))))</f>
        <v>-</v>
      </c>
      <c r="HL54" s="168" t="str">
        <f aca="false">IF(GA54="","",IF(GA54="-","-",IF(UPPER(GA54)="AB","+",VLOOKUP(GA54,'විෂය තොරතුරු'!$P$24:$Q$28,2))))</f>
        <v>C</v>
      </c>
      <c r="HM54" s="168" t="str">
        <f aca="false">IF(GB54="","",IF(GB54="-","-",IF(UPPER(GB54)="AB","+",VLOOKUP(GB54,'විෂය තොරතුරු'!$P$24:$Q$28,2))))</f>
        <v/>
      </c>
      <c r="HN54" s="168" t="str">
        <f aca="false">IF(GC54="","",IF(GC54="-","-",IF(UPPER(GC54)="AB","+",VLOOKUP(GC54,'විෂය තොරතුරු'!$P$24:$Q$28,2))))</f>
        <v/>
      </c>
      <c r="HO54" s="168" t="str">
        <f aca="false">IF(GD54="","",IF(GD54="-","-",IF(UPPER(GD54)="AB","+",VLOOKUP(GD54,'විෂය තොරතුරු'!$P$24:$Q$28,2))))</f>
        <v/>
      </c>
      <c r="HP54" s="168" t="str">
        <f aca="false">IF(GE54="","",IF(GE54="-","-",IF(UPPER(GE54)="AB","+",VLOOKUP(GE54,'විෂය තොරතුරු'!$P$24:$Q$28,2))))</f>
        <v/>
      </c>
      <c r="HQ54" s="170" t="str">
        <f aca="false">IF(GF54="","",IF(GF54="-","-",IF(UPPER(GF54)="AB","+",VLOOKUP(GF54,'විෂය තොරතුරු'!$P$24:$Q$28,2))))</f>
        <v/>
      </c>
      <c r="HR54" s="171" t="str">
        <f aca="false">IF(GG54="","",IF(GG54="-","-",IF(UPPER(GG54)="AB","+",VLOOKUP(GG54,'විෂය තොරතුරු'!$P$24:$Q$28,2))))</f>
        <v>-</v>
      </c>
      <c r="HS54" s="168" t="str">
        <f aca="false">IF(GH54="","",IF(GH54="-","-",IF(UPPER(GH54)="AB","+",VLOOKUP(GH54,'විෂය තොරතුරු'!$P$24:$Q$28,2))))</f>
        <v>-</v>
      </c>
      <c r="HT54" s="168" t="str">
        <f aca="false">IF(GI54="","",IF(GI54="-","-",IF(UPPER(GI54)="AB","+",VLOOKUP(GI54,'විෂය තොරතුරු'!$P$24:$Q$28,2))))</f>
        <v>S</v>
      </c>
      <c r="HU54" s="168" t="str">
        <f aca="false">IF(GJ54="","",IF(GJ54="-","-",IF(UPPER(GJ54)="AB","+",VLOOKUP(GJ54,'විෂය තොරතුරු'!$P$24:$Q$28,2))))</f>
        <v/>
      </c>
      <c r="HV54" s="168" t="str">
        <f aca="false">IF(GK54="","",IF(GK54="-","-",IF(UPPER(GK54)="AB","+",VLOOKUP(GK54,'විෂය තොරතුරු'!$P$24:$Q$28,2))))</f>
        <v/>
      </c>
      <c r="HW54" s="168" t="str">
        <f aca="false">IF(GL54="","",IF(GL54="-","-",IF(UPPER(GL54)="AB","+",VLOOKUP(GL54,'විෂය තොරතුරු'!$P$24:$Q$28,2))))</f>
        <v>-</v>
      </c>
      <c r="HX54" s="168" t="str">
        <f aca="false">IF(GM54="","",IF(GM54="-","-",IF(UPPER(GM54)="AB","+",VLOOKUP(GM54,'විෂය තොරතුරු'!$P$24:$Q$28,2))))</f>
        <v/>
      </c>
      <c r="HY54" s="169" t="str">
        <f aca="false">IF(GN54="","",IF(GN54="-","-",IF(UPPER(GN54)="AB","+",VLOOKUP(GN54,'විෂය තොරතුරු'!$P$24:$Q$28,2))))</f>
        <v/>
      </c>
      <c r="HZ54" s="171" t="str">
        <f aca="false">IF(GO54="","",IF(GO54="-","-",IF(UPPER(GO54)="AB","+",VLOOKUP(GO54,'විෂය තොරතුරු'!$P$24:$Q$28,2))))</f>
        <v>-</v>
      </c>
      <c r="IA54" s="168" t="str">
        <f aca="false">IF(GP54="","",IF(GP54="-","-",IF(UPPER(GP54)="AB","+",VLOOKUP(GP54,'විෂය තොරතුරු'!$P$24:$Q$28,2))))</f>
        <v>-</v>
      </c>
      <c r="IB54" s="168" t="str">
        <f aca="false">IF(GQ54="","",IF(GQ54="-","-",IF(UPPER(GQ54)="AB","+",VLOOKUP(GQ54,'විෂය තොරතුරු'!$P$24:$Q$28,2))))</f>
        <v/>
      </c>
      <c r="IC54" s="168" t="str">
        <f aca="false">IF(GR54="","",IF(GR54="-","-",IF(UPPER(GR54)="AB","+",VLOOKUP(GR54,'විෂය තොරතුරු'!$P$24:$Q$28,2))))</f>
        <v>A</v>
      </c>
      <c r="ID54" s="168" t="str">
        <f aca="false">IF(GS54="","",IF(GS54="-","-",IF(UPPER(GS54)="AB","+",VLOOKUP(GS54,'විෂය තොරතුරු'!$P$24:$Q$28,2))))</f>
        <v/>
      </c>
      <c r="IE54" s="168" t="str">
        <f aca="false">IF(GT54="","",IF(GT54="-","-",IF(UPPER(GT54)="AB","+",VLOOKUP(GT54,'විෂය තොරතුරු'!$P$24:$Q$28,2))))</f>
        <v/>
      </c>
      <c r="IF54" s="168" t="str">
        <f aca="false">IF(GU54="","",IF(GU54="-","-",IF(UPPER(GU54)="AB","+",VLOOKUP(GU54,'විෂය තොරතුරු'!$P$24:$Q$28,2))))</f>
        <v/>
      </c>
      <c r="IG54" s="169" t="str">
        <f aca="false">IF(GV54="","",IF(GV54="-","-",IF(UPPER(GV54)="AB","+",VLOOKUP(GV54,'විෂය තොරතුරු'!$P$24:$Q$28,2))))</f>
        <v/>
      </c>
      <c r="IH54" s="171" t="n">
        <f aca="false">IF($FL54="","",COUNTIF($GZ54:$IG54,"A"))</f>
        <v>1</v>
      </c>
      <c r="II54" s="171" t="n">
        <f aca="false">IF($FL54="","",COUNTIF($GZ54:$IG54,"B"))</f>
        <v>0</v>
      </c>
      <c r="IJ54" s="171" t="n">
        <f aca="false">IF($FL54="","",COUNTIF($GZ54:$IG54,"C"))</f>
        <v>2</v>
      </c>
      <c r="IK54" s="171" t="n">
        <f aca="false">IF($FL54="","",COUNTIF($GZ54:$IG54,"S"))</f>
        <v>4</v>
      </c>
      <c r="IL54" s="171" t="n">
        <f aca="false">IF($FL54="","",COUNTIF($GZ54:$IG54,"W"))</f>
        <v>2</v>
      </c>
      <c r="IM54" s="171" t="n">
        <f aca="false">IF(FL54="","",SUM(IH54:IK54))</f>
        <v>7</v>
      </c>
      <c r="IN54" s="169" t="n">
        <f aca="false">IF(FL54="","",SUM(IH54:IJ54))</f>
        <v>3</v>
      </c>
      <c r="IO54" s="172" t="str">
        <f aca="false">IF(FL54="","",IF(AND(IM54&gt;=6,IN54&gt;=3,OR(FO54&gt;=35,FP54&gt;=35),FV54&gt;=35),"6/3 සමත්",IF(AND(IM54&gt;=5,IN54&gt;=3,OR(FO54&gt;=35,FP54&gt;=35,FV54&gt;=35)),"5/3 සමත්",IF(AND(IM54&gt;=4,IN54&gt;=1,OR(FO54&gt;=20,FP54&gt;=20,FV54&gt;=20)),"සමත් කළ හැකි",IF(IL54=9,"W9","අසමත් ?")))))</f>
        <v>6/3 සමත්</v>
      </c>
    </row>
    <row r="55" customFormat="false" ht="13.8" hidden="false" customHeight="false" outlineLevel="0" collapsed="false">
      <c r="A55" s="160" t="n">
        <v>41</v>
      </c>
      <c r="B55" s="161"/>
      <c r="C55" s="161"/>
      <c r="D55" s="162"/>
      <c r="E55" s="183"/>
      <c r="F55" s="181"/>
      <c r="G55" s="183"/>
      <c r="H55" s="180"/>
      <c r="I55" s="180"/>
      <c r="J55" s="181"/>
      <c r="K55" s="183"/>
      <c r="L55" s="180"/>
      <c r="M55" s="180"/>
      <c r="N55" s="181"/>
      <c r="O55" s="183"/>
      <c r="P55" s="180"/>
      <c r="Q55" s="180"/>
      <c r="R55" s="180"/>
      <c r="S55" s="180"/>
      <c r="T55" s="180"/>
      <c r="U55" s="180"/>
      <c r="V55" s="181"/>
      <c r="W55" s="183"/>
      <c r="X55" s="180"/>
      <c r="Y55" s="180"/>
      <c r="Z55" s="180"/>
      <c r="AA55" s="180"/>
      <c r="AB55" s="180"/>
      <c r="AC55" s="180"/>
      <c r="AD55" s="181"/>
      <c r="AE55" s="183"/>
      <c r="AF55" s="180"/>
      <c r="AG55" s="180"/>
      <c r="AH55" s="180"/>
      <c r="AI55" s="180"/>
      <c r="AJ55" s="180"/>
      <c r="AK55" s="180"/>
      <c r="AL55" s="166"/>
      <c r="AM55" s="167" t="str">
        <f aca="false">IF(B55="","",SUM(E55:AL55))</f>
        <v/>
      </c>
      <c r="AN55" s="168" t="str">
        <f aca="false">IF(B55="","",AM55/9)</f>
        <v/>
      </c>
      <c r="AO55" s="169" t="str">
        <f aca="false">IF(B55="","",IF(AM55=0,"-",RANK(AM55,$AM$15:$AM$64,0)))</f>
        <v/>
      </c>
      <c r="AP55" s="167" t="str">
        <f aca="false">IF(E55="","",IF(E55="-","-",IF(UPPER(E55)="AB","+",VLOOKUP(E55,'විෂය තොරතුරු'!$P$24:$Q$28,2))))</f>
        <v/>
      </c>
      <c r="AQ55" s="168" t="str">
        <f aca="false">IF(F55="","",IF(F55="-","-",IF(UPPER(F55)="AB","+",VLOOKUP(F55,'විෂය තොරතුරු'!$P$24:$Q$28,2))))</f>
        <v/>
      </c>
      <c r="AR55" s="168" t="str">
        <f aca="false">IF(G55="","",IF(G55="-","-",IF(UPPER(G55)="AB","+",VLOOKUP(G55,'විෂය තොරතුරු'!$P$24:$Q$28,2))))</f>
        <v/>
      </c>
      <c r="AS55" s="168" t="str">
        <f aca="false">IF(H55="","",IF(H55="-","-",IF(UPPER(H55)="AB","+",VLOOKUP(H55,'විෂය තොරතුරු'!$P$24:$Q$28,2))))</f>
        <v/>
      </c>
      <c r="AT55" s="168" t="str">
        <f aca="false">IF(I55="","",IF(I55="-","-",IF(UPPER(I55)="AB","+",VLOOKUP(I55,'විෂය තොරතුරු'!$P$24:$Q$28,2))))</f>
        <v/>
      </c>
      <c r="AU55" s="170" t="str">
        <f aca="false">IF(J55="","",IF(J55="-","-",IF(UPPER(J55)="AB","+",VLOOKUP(J55,'විෂය තොරතුරු'!$P$24:$Q$28,2))))</f>
        <v/>
      </c>
      <c r="AV55" s="171" t="str">
        <f aca="false">IF(K55="","",IF(K55="-","-",IF(UPPER(K55)="AB","+",VLOOKUP(K55,'විෂය තොරතුරු'!$P$24:$Q$28,2))))</f>
        <v/>
      </c>
      <c r="AW55" s="168" t="str">
        <f aca="false">IF(L55="","",IF(L55="-","-",IF(UPPER(L55)="AB","+",VLOOKUP(L55,'විෂය තොරතුරු'!$P$24:$Q$28,2))))</f>
        <v/>
      </c>
      <c r="AX55" s="168" t="str">
        <f aca="false">IF(M55="","",IF(M55="-","-",IF(UPPER(M55)="AB","+",VLOOKUP(M55,'විෂය තොරතුරු'!$P$24:$Q$28,2))))</f>
        <v/>
      </c>
      <c r="AY55" s="169" t="str">
        <f aca="false">IF(N55="","",IF(N55="-","-",IF(UPPER(N55)="AB","+",VLOOKUP(N55,'විෂය තොරතුරු'!$P$24:$Q$28,2))))</f>
        <v/>
      </c>
      <c r="AZ55" s="167" t="str">
        <f aca="false">IF(O55="","",IF(O55="-","-",IF(UPPER(O55)="AB","+",VLOOKUP(O55,'විෂය තොරතුරු'!$P$24:$Q$28,2))))</f>
        <v/>
      </c>
      <c r="BA55" s="168" t="str">
        <f aca="false">IF(P55="","",IF(P55="-","-",IF(UPPER(P55)="AB","+",VLOOKUP(P55,'විෂය තොරතුරු'!$P$24:$Q$28,2))))</f>
        <v/>
      </c>
      <c r="BB55" s="168" t="str">
        <f aca="false">IF(Q55="","",IF(Q55="-","-",IF(UPPER(Q55)="AB","+",VLOOKUP(Q55,'විෂය තොරතුරු'!$P$24:$Q$28,2))))</f>
        <v/>
      </c>
      <c r="BC55" s="168" t="str">
        <f aca="false">IF(R55="","",IF(R55="-","-",IF(UPPER(R55)="AB","+",VLOOKUP(R55,'විෂය තොරතුරු'!$P$24:$Q$28,2))))</f>
        <v/>
      </c>
      <c r="BD55" s="168" t="str">
        <f aca="false">IF(S55="","",IF(S55="-","-",IF(UPPER(S55)="AB","+",VLOOKUP(S55,'විෂය තොරතුරු'!$P$24:$Q$28,2))))</f>
        <v/>
      </c>
      <c r="BE55" s="168" t="str">
        <f aca="false">IF(T55="","",IF(T55="-","-",IF(UPPER(T55)="AB","+",VLOOKUP(T55,'විෂය තොරතුරු'!$P$24:$Q$28,2))))</f>
        <v/>
      </c>
      <c r="BF55" s="168" t="str">
        <f aca="false">IF(U55="","",IF(U55="-","-",IF(UPPER(U55)="AB","+",VLOOKUP(U55,'විෂය තොරතුරු'!$P$24:$Q$28,2))))</f>
        <v/>
      </c>
      <c r="BG55" s="170" t="str">
        <f aca="false">IF(V55="","",IF(V55="-","-",IF(UPPER(V55)="AB","+",VLOOKUP(V55,'විෂය තොරතුරු'!$P$24:$Q$28,2))))</f>
        <v/>
      </c>
      <c r="BH55" s="171" t="str">
        <f aca="false">IF(W55="","",IF(W55="-","-",IF(UPPER(W55)="AB","+",VLOOKUP(W55,'විෂය තොරතුරු'!$P$24:$Q$28,2))))</f>
        <v/>
      </c>
      <c r="BI55" s="168" t="str">
        <f aca="false">IF(X55="","",IF(X55="-","-",IF(UPPER(X55)="AB","+",VLOOKUP(X55,'විෂය තොරතුරු'!$P$24:$Q$28,2))))</f>
        <v/>
      </c>
      <c r="BJ55" s="168" t="str">
        <f aca="false">IF(Y55="","",IF(Y55="-","-",IF(UPPER(Y55)="AB","+",VLOOKUP(Y55,'විෂය තොරතුරු'!$P$24:$Q$28,2))))</f>
        <v/>
      </c>
      <c r="BK55" s="168" t="str">
        <f aca="false">IF(Z55="","",IF(Z55="-","-",IF(UPPER(Z55)="AB","+",VLOOKUP(Z55,'විෂය තොරතුරු'!$P$24:$Q$28,2))))</f>
        <v/>
      </c>
      <c r="BL55" s="168" t="str">
        <f aca="false">IF(AA55="","",IF(AA55="-","-",IF(UPPER(AA55)="AB","+",VLOOKUP(AA55,'විෂය තොරතුරු'!$P$24:$Q$28,2))))</f>
        <v/>
      </c>
      <c r="BM55" s="168" t="str">
        <f aca="false">IF(AB55="","",IF(AB55="-","-",IF(UPPER(AB55)="AB","+",VLOOKUP(AB55,'විෂය තොරතුරු'!$P$24:$Q$28,2))))</f>
        <v/>
      </c>
      <c r="BN55" s="168" t="str">
        <f aca="false">IF(AC55="","",IF(AC55="-","-",IF(UPPER(AC55)="AB","+",VLOOKUP(AC55,'විෂය තොරතුරු'!$P$24:$Q$28,2))))</f>
        <v/>
      </c>
      <c r="BO55" s="169" t="str">
        <f aca="false">IF(AD55="","",IF(AD55="-","-",IF(UPPER(AD55)="AB","+",VLOOKUP(AD55,'විෂය තොරතුරු'!$P$24:$Q$28,2))))</f>
        <v/>
      </c>
      <c r="BP55" s="171" t="str">
        <f aca="false">IF(AE55="","",IF(AE55="-","-",IF(UPPER(AE55)="AB","+",VLOOKUP(AE55,'විෂය තොරතුරු'!$P$24:$Q$28,2))))</f>
        <v/>
      </c>
      <c r="BQ55" s="168" t="str">
        <f aca="false">IF(AF55="","",IF(AF55="-","-",IF(UPPER(AF55)="AB","+",VLOOKUP(AF55,'විෂය තොරතුරු'!$P$24:$Q$28,2))))</f>
        <v/>
      </c>
      <c r="BR55" s="168" t="str">
        <f aca="false">IF(AG55="","",IF(AG55="-","-",IF(UPPER(AG55)="AB","+",VLOOKUP(AG55,'විෂය තොරතුරු'!$P$24:$Q$28,2))))</f>
        <v/>
      </c>
      <c r="BS55" s="168" t="str">
        <f aca="false">IF(AH55="","",IF(AH55="-","-",IF(UPPER(AH55)="AB","+",VLOOKUP(AH55,'විෂය තොරතුරු'!$P$24:$Q$28,2))))</f>
        <v/>
      </c>
      <c r="BT55" s="168" t="str">
        <f aca="false">IF(AI55="","",IF(AI55="-","-",IF(UPPER(AI55)="AB","+",VLOOKUP(AI55,'විෂය තොරතුරු'!$P$24:$Q$28,2))))</f>
        <v/>
      </c>
      <c r="BU55" s="168" t="str">
        <f aca="false">IF(AJ55="","",IF(AJ55="-","-",IF(UPPER(AJ55)="AB","+",VLOOKUP(AJ55,'විෂය තොරතුරු'!$P$24:$Q$28,2))))</f>
        <v/>
      </c>
      <c r="BV55" s="168" t="str">
        <f aca="false">IF(AK55="","",IF(AK55="-","-",IF(UPPER(AK55)="AB","+",VLOOKUP(AK55,'විෂය තොරතුරු'!$P$24:$Q$28,2))))</f>
        <v/>
      </c>
      <c r="BW55" s="169" t="str">
        <f aca="false">IF(AL55="","",IF(AL55="-","-",IF(UPPER(AL55)="AB","+",VLOOKUP(AL55,'විෂය තොරතුරු'!$P$24:$Q$28,2))))</f>
        <v/>
      </c>
      <c r="BX55" s="171" t="str">
        <f aca="false">IF($B55="","",COUNTIF($AP55:$BW55,"A"))</f>
        <v/>
      </c>
      <c r="BY55" s="168" t="str">
        <f aca="false">IF($B55="","",COUNTIF($AP55:$BW55,"B"))</f>
        <v/>
      </c>
      <c r="BZ55" s="168" t="str">
        <f aca="false">IF($B55="","",COUNTIF($AP55:$BW55,"C"))</f>
        <v/>
      </c>
      <c r="CA55" s="168" t="str">
        <f aca="false">IF($B55="","",COUNTIF($AP55:$BW55,"S"))</f>
        <v/>
      </c>
      <c r="CB55" s="169" t="str">
        <f aca="false">IF($B55="","",COUNTIF($AP55:$BW55,"W"))</f>
        <v/>
      </c>
      <c r="CC55" s="171" t="str">
        <f aca="false">IF(B55="","",SUM(BX55:CA55))</f>
        <v/>
      </c>
      <c r="CD55" s="169" t="str">
        <f aca="false">IF(B55="","",SUM(BX55:BZ55))</f>
        <v/>
      </c>
      <c r="CE55" s="172" t="str">
        <f aca="false">IF(B55="","",IF(AND(CC55&gt;=6,CD55&gt;=3,OR(E55&gt;=35,F55&gt;=35),L55&gt;=35),"6/3 සමත්",IF(AND(CC55&gt;=5,CD55&gt;=3,OR(E55&gt;=35,F55&gt;=35,L55&gt;=35)),"5/3 සමත්",IF(AND(CC55&gt;=4,CD55&gt;=1,OR(E55&gt;=20,F55&gt;=20,L55&gt;=20)),"සමත් කළ හැකි",IF(CB55=9,"W9","අසමත් ?")))))</f>
        <v/>
      </c>
      <c r="FK55" s="173" t="n">
        <v>41</v>
      </c>
      <c r="FL55" s="161" t="s">
        <v>84</v>
      </c>
      <c r="FM55" s="161"/>
      <c r="FN55" s="161" t="str">
        <f aca="false">IF(FM55="","-",(FM55/$M$95)*100)</f>
        <v>-</v>
      </c>
      <c r="FO55" s="165" t="n">
        <v>8</v>
      </c>
      <c r="FP55" s="165"/>
      <c r="FQ55" s="165" t="s">
        <v>18</v>
      </c>
      <c r="FR55" s="165" t="s">
        <v>18</v>
      </c>
      <c r="FS55" s="165"/>
      <c r="FT55" s="165"/>
      <c r="FU55" s="165" t="n">
        <v>3</v>
      </c>
      <c r="FV55" s="165" t="n">
        <v>14</v>
      </c>
      <c r="FW55" s="165" t="n">
        <v>7</v>
      </c>
      <c r="FX55" s="165" t="n">
        <v>11</v>
      </c>
      <c r="FY55" s="165" t="s">
        <v>18</v>
      </c>
      <c r="FZ55" s="165" t="s">
        <v>18</v>
      </c>
      <c r="GA55" s="165" t="n">
        <v>13</v>
      </c>
      <c r="GB55" s="165"/>
      <c r="GC55" s="165"/>
      <c r="GD55" s="165"/>
      <c r="GE55" s="165"/>
      <c r="GF55" s="165"/>
      <c r="GG55" s="165" t="s">
        <v>18</v>
      </c>
      <c r="GH55" s="165" t="s">
        <v>18</v>
      </c>
      <c r="GI55" s="165" t="n">
        <v>20</v>
      </c>
      <c r="GJ55" s="165"/>
      <c r="GK55" s="165"/>
      <c r="GL55" s="165" t="s">
        <v>18</v>
      </c>
      <c r="GM55" s="165"/>
      <c r="GN55" s="165"/>
      <c r="GO55" s="165" t="n">
        <v>5</v>
      </c>
      <c r="GP55" s="165" t="s">
        <v>18</v>
      </c>
      <c r="GQ55" s="165"/>
      <c r="GR55" s="165" t="s">
        <v>18</v>
      </c>
      <c r="GS55" s="165"/>
      <c r="GT55" s="165"/>
      <c r="GU55" s="165"/>
      <c r="GV55" s="174"/>
      <c r="GW55" s="167" t="n">
        <f aca="false">IF(FL55="","",SUM(FO55:GV55))</f>
        <v>81</v>
      </c>
      <c r="GX55" s="168" t="n">
        <f aca="false">IF(FL55="","",GW55/9)</f>
        <v>9</v>
      </c>
      <c r="GY55" s="169" t="n">
        <f aca="false">IF(FL55="","",IF(GW55=0,"-",RANK(GW55,$GW$15:$GW$64,0)))</f>
        <v>44</v>
      </c>
      <c r="GZ55" s="167" t="str">
        <f aca="false">IF(FO55="","",IF(FO55="-","-",IF(UPPER(FO55)="AB","+",VLOOKUP(FO55,'විෂය තොරතුරු'!$P$24:$Q$28,2))))</f>
        <v>W</v>
      </c>
      <c r="HA55" s="168" t="str">
        <f aca="false">IF(FP55="","",IF(FP55="-","-",IF(UPPER(FP55)="AB","+",VLOOKUP(FP55,'විෂය තොරතුරු'!$P$24:$Q$28,2))))</f>
        <v/>
      </c>
      <c r="HB55" s="168" t="str">
        <f aca="false">IF(FQ55="","",IF(FQ55="-","-",IF(UPPER(FQ55)="AB","+",VLOOKUP(FQ55,'විෂය තොරතුරු'!$P$24:$Q$28,2))))</f>
        <v>-</v>
      </c>
      <c r="HC55" s="168" t="str">
        <f aca="false">IF(FR55="","",IF(FR55="-","-",IF(UPPER(FR55)="AB","+",VLOOKUP(FR55,'විෂය තොරතුරු'!$P$24:$Q$28,2))))</f>
        <v>-</v>
      </c>
      <c r="HD55" s="168" t="str">
        <f aca="false">IF(FS55="","",IF(FS55="-","-",IF(UPPER(FS55)="AB","+",VLOOKUP(FS55,'විෂය තොරතුරු'!$P$24:$Q$28,2))))</f>
        <v/>
      </c>
      <c r="HE55" s="170" t="str">
        <f aca="false">IF(FT55="","",IF(FT55="-","-",IF(UPPER(FT55)="AB","+",VLOOKUP(FT55,'විෂය තොරතුරු'!$P$24:$Q$28,2))))</f>
        <v/>
      </c>
      <c r="HF55" s="171" t="str">
        <f aca="false">IF(FU55="","",IF(FU55="-","-",IF(UPPER(FU55)="AB","+",VLOOKUP(FU55,'විෂය තොරතුරු'!$P$24:$Q$28,2))))</f>
        <v>W</v>
      </c>
      <c r="HG55" s="168" t="str">
        <f aca="false">IF(FV55="","",IF(FV55="-","-",IF(UPPER(FV55)="AB","+",VLOOKUP(FV55,'විෂය තොරතුරු'!$P$24:$Q$28,2))))</f>
        <v>W</v>
      </c>
      <c r="HH55" s="168" t="str">
        <f aca="false">IF(FW55="","",IF(FW55="-","-",IF(UPPER(FW55)="AB","+",VLOOKUP(FW55,'විෂය තොරතුරු'!$P$24:$Q$28,2))))</f>
        <v>W</v>
      </c>
      <c r="HI55" s="169" t="str">
        <f aca="false">IF(FX55="","",IF(FX55="-","-",IF(UPPER(FX55)="AB","+",VLOOKUP(FX55,'විෂය තොරතුරු'!$P$24:$Q$28,2))))</f>
        <v>W</v>
      </c>
      <c r="HJ55" s="167" t="str">
        <f aca="false">IF(FY55="","",IF(FY55="-","-",IF(UPPER(FY55)="AB","+",VLOOKUP(FY55,'විෂය තොරතුරු'!$P$24:$Q$28,2))))</f>
        <v>-</v>
      </c>
      <c r="HK55" s="168" t="str">
        <f aca="false">IF(FZ55="","",IF(FZ55="-","-",IF(UPPER(FZ55)="AB","+",VLOOKUP(FZ55,'විෂය තොරතුරු'!$P$24:$Q$28,2))))</f>
        <v>-</v>
      </c>
      <c r="HL55" s="168" t="str">
        <f aca="false">IF(GA55="","",IF(GA55="-","-",IF(UPPER(GA55)="AB","+",VLOOKUP(GA55,'විෂය තොරතුරු'!$P$24:$Q$28,2))))</f>
        <v>W</v>
      </c>
      <c r="HM55" s="168" t="str">
        <f aca="false">IF(GB55="","",IF(GB55="-","-",IF(UPPER(GB55)="AB","+",VLOOKUP(GB55,'විෂය තොරතුරු'!$P$24:$Q$28,2))))</f>
        <v/>
      </c>
      <c r="HN55" s="168" t="str">
        <f aca="false">IF(GC55="","",IF(GC55="-","-",IF(UPPER(GC55)="AB","+",VLOOKUP(GC55,'විෂය තොරතුරු'!$P$24:$Q$28,2))))</f>
        <v/>
      </c>
      <c r="HO55" s="168" t="str">
        <f aca="false">IF(GD55="","",IF(GD55="-","-",IF(UPPER(GD55)="AB","+",VLOOKUP(GD55,'විෂය තොරතුරු'!$P$24:$Q$28,2))))</f>
        <v/>
      </c>
      <c r="HP55" s="168" t="str">
        <f aca="false">IF(GE55="","",IF(GE55="-","-",IF(UPPER(GE55)="AB","+",VLOOKUP(GE55,'විෂය තොරතුරු'!$P$24:$Q$28,2))))</f>
        <v/>
      </c>
      <c r="HQ55" s="170" t="str">
        <f aca="false">IF(GF55="","",IF(GF55="-","-",IF(UPPER(GF55)="AB","+",VLOOKUP(GF55,'විෂය තොරතුරු'!$P$24:$Q$28,2))))</f>
        <v/>
      </c>
      <c r="HR55" s="171" t="str">
        <f aca="false">IF(GG55="","",IF(GG55="-","-",IF(UPPER(GG55)="AB","+",VLOOKUP(GG55,'විෂය තොරතුරු'!$P$24:$Q$28,2))))</f>
        <v>-</v>
      </c>
      <c r="HS55" s="168" t="str">
        <f aca="false">IF(GH55="","",IF(GH55="-","-",IF(UPPER(GH55)="AB","+",VLOOKUP(GH55,'විෂය තොරතුරු'!$P$24:$Q$28,2))))</f>
        <v>-</v>
      </c>
      <c r="HT55" s="168" t="str">
        <f aca="false">IF(GI55="","",IF(GI55="-","-",IF(UPPER(GI55)="AB","+",VLOOKUP(GI55,'විෂය තොරතුරු'!$P$24:$Q$28,2))))</f>
        <v>W</v>
      </c>
      <c r="HU55" s="168" t="str">
        <f aca="false">IF(GJ55="","",IF(GJ55="-","-",IF(UPPER(GJ55)="AB","+",VLOOKUP(GJ55,'විෂය තොරතුරු'!$P$24:$Q$28,2))))</f>
        <v/>
      </c>
      <c r="HV55" s="168" t="str">
        <f aca="false">IF(GK55="","",IF(GK55="-","-",IF(UPPER(GK55)="AB","+",VLOOKUP(GK55,'විෂය තොරතුරු'!$P$24:$Q$28,2))))</f>
        <v/>
      </c>
      <c r="HW55" s="168" t="str">
        <f aca="false">IF(GL55="","",IF(GL55="-","-",IF(UPPER(GL55)="AB","+",VLOOKUP(GL55,'විෂය තොරතුරු'!$P$24:$Q$28,2))))</f>
        <v>-</v>
      </c>
      <c r="HX55" s="168" t="str">
        <f aca="false">IF(GM55="","",IF(GM55="-","-",IF(UPPER(GM55)="AB","+",VLOOKUP(GM55,'විෂය තොරතුරු'!$P$24:$Q$28,2))))</f>
        <v/>
      </c>
      <c r="HY55" s="169" t="str">
        <f aca="false">IF(GN55="","",IF(GN55="-","-",IF(UPPER(GN55)="AB","+",VLOOKUP(GN55,'විෂය තොරතුරු'!$P$24:$Q$28,2))))</f>
        <v/>
      </c>
      <c r="HZ55" s="171" t="str">
        <f aca="false">IF(GO55="","",IF(GO55="-","-",IF(UPPER(GO55)="AB","+",VLOOKUP(GO55,'විෂය තොරතුරු'!$P$24:$Q$28,2))))</f>
        <v>W</v>
      </c>
      <c r="IA55" s="168" t="str">
        <f aca="false">IF(GP55="","",IF(GP55="-","-",IF(UPPER(GP55)="AB","+",VLOOKUP(GP55,'විෂය තොරතුරු'!$P$24:$Q$28,2))))</f>
        <v>-</v>
      </c>
      <c r="IB55" s="168" t="str">
        <f aca="false">IF(GQ55="","",IF(GQ55="-","-",IF(UPPER(GQ55)="AB","+",VLOOKUP(GQ55,'විෂය තොරතුරු'!$P$24:$Q$28,2))))</f>
        <v/>
      </c>
      <c r="IC55" s="168" t="str">
        <f aca="false">IF(GR55="","",IF(GR55="-","-",IF(UPPER(GR55)="AB","+",VLOOKUP(GR55,'විෂය තොරතුරු'!$P$24:$Q$28,2))))</f>
        <v>-</v>
      </c>
      <c r="ID55" s="168" t="str">
        <f aca="false">IF(GS55="","",IF(GS55="-","-",IF(UPPER(GS55)="AB","+",VLOOKUP(GS55,'විෂය තොරතුරු'!$P$24:$Q$28,2))))</f>
        <v/>
      </c>
      <c r="IE55" s="168" t="str">
        <f aca="false">IF(GT55="","",IF(GT55="-","-",IF(UPPER(GT55)="AB","+",VLOOKUP(GT55,'විෂය තොරතුරු'!$P$24:$Q$28,2))))</f>
        <v/>
      </c>
      <c r="IF55" s="168" t="str">
        <f aca="false">IF(GU55="","",IF(GU55="-","-",IF(UPPER(GU55)="AB","+",VLOOKUP(GU55,'විෂය තොරතුරු'!$P$24:$Q$28,2))))</f>
        <v/>
      </c>
      <c r="IG55" s="169" t="str">
        <f aca="false">IF(GV55="","",IF(GV55="-","-",IF(UPPER(GV55)="AB","+",VLOOKUP(GV55,'විෂය තොරතුරු'!$P$24:$Q$28,2))))</f>
        <v/>
      </c>
      <c r="IH55" s="171" t="n">
        <f aca="false">IF($FL55="","",COUNTIF($GZ55:$IG55,"A"))</f>
        <v>0</v>
      </c>
      <c r="II55" s="171" t="n">
        <f aca="false">IF($FL55="","",COUNTIF($GZ55:$IG55,"B"))</f>
        <v>0</v>
      </c>
      <c r="IJ55" s="171" t="n">
        <f aca="false">IF($FL55="","",COUNTIF($GZ55:$IG55,"C"))</f>
        <v>0</v>
      </c>
      <c r="IK55" s="171" t="n">
        <f aca="false">IF($FL55="","",COUNTIF($GZ55:$IG55,"S"))</f>
        <v>0</v>
      </c>
      <c r="IL55" s="171" t="n">
        <f aca="false">IF($FL55="","",COUNTIF($GZ55:$IG55,"W"))</f>
        <v>8</v>
      </c>
      <c r="IM55" s="171" t="n">
        <f aca="false">IF(FL55="","",SUM(IH55:IK55))</f>
        <v>0</v>
      </c>
      <c r="IN55" s="169" t="n">
        <f aca="false">IF(FL55="","",SUM(IH55:IJ55))</f>
        <v>0</v>
      </c>
      <c r="IO55" s="172" t="str">
        <f aca="false">IF(FL55="","",IF(AND(IM55&gt;=6,IN55&gt;=3,OR(FO55&gt;=35,FP55&gt;=35),FV55&gt;=35),"6/3 සමත්",IF(AND(IM55&gt;=5,IN55&gt;=3,OR(FO55&gt;=35,FP55&gt;=35,FV55&gt;=35)),"5/3 සමත්",IF(AND(IM55&gt;=4,IN55&gt;=1,OR(FO55&gt;=20,FP55&gt;=20,FV55&gt;=20)),"සමත් කළ හැකි",IF(IL55=9,"W9","අසමත් ?")))))</f>
        <v>අසමත් ?</v>
      </c>
    </row>
    <row r="56" customFormat="false" ht="13.8" hidden="false" customHeight="false" outlineLevel="0" collapsed="false">
      <c r="A56" s="160" t="n">
        <v>42</v>
      </c>
      <c r="B56" s="175"/>
      <c r="C56" s="161"/>
      <c r="D56" s="162"/>
      <c r="E56" s="183"/>
      <c r="F56" s="181"/>
      <c r="G56" s="183"/>
      <c r="H56" s="180"/>
      <c r="I56" s="180"/>
      <c r="J56" s="181"/>
      <c r="K56" s="183"/>
      <c r="L56" s="180"/>
      <c r="M56" s="180"/>
      <c r="N56" s="181"/>
      <c r="O56" s="183"/>
      <c r="P56" s="180"/>
      <c r="Q56" s="180"/>
      <c r="R56" s="180"/>
      <c r="S56" s="180"/>
      <c r="T56" s="180"/>
      <c r="U56" s="180"/>
      <c r="V56" s="181"/>
      <c r="W56" s="183"/>
      <c r="X56" s="180"/>
      <c r="Y56" s="180"/>
      <c r="Z56" s="180"/>
      <c r="AA56" s="180"/>
      <c r="AB56" s="180"/>
      <c r="AC56" s="180"/>
      <c r="AD56" s="181"/>
      <c r="AE56" s="183"/>
      <c r="AF56" s="180"/>
      <c r="AG56" s="180"/>
      <c r="AH56" s="180"/>
      <c r="AI56" s="180"/>
      <c r="AJ56" s="180"/>
      <c r="AK56" s="180"/>
      <c r="AL56" s="166"/>
      <c r="AM56" s="167" t="str">
        <f aca="false">IF(B56="","",SUM(E56:AL56))</f>
        <v/>
      </c>
      <c r="AN56" s="168" t="str">
        <f aca="false">IF(B56="","",AM56/9)</f>
        <v/>
      </c>
      <c r="AO56" s="169" t="str">
        <f aca="false">IF(B56="","",IF(AM56=0,"-",RANK(AM56,$AM$15:$AM$64,0)))</f>
        <v/>
      </c>
      <c r="AP56" s="167" t="str">
        <f aca="false">IF(E56="","",IF(E56="-","-",IF(UPPER(E56)="AB","+",VLOOKUP(E56,'විෂය තොරතුරු'!$P$24:$Q$28,2))))</f>
        <v/>
      </c>
      <c r="AQ56" s="168" t="str">
        <f aca="false">IF(F56="","",IF(F56="-","-",IF(UPPER(F56)="AB","+",VLOOKUP(F56,'විෂය තොරතුරු'!$P$24:$Q$28,2))))</f>
        <v/>
      </c>
      <c r="AR56" s="168" t="str">
        <f aca="false">IF(G56="","",IF(G56="-","-",IF(UPPER(G56)="AB","+",VLOOKUP(G56,'විෂය තොරතුරු'!$P$24:$Q$28,2))))</f>
        <v/>
      </c>
      <c r="AS56" s="168" t="str">
        <f aca="false">IF(H56="","",IF(H56="-","-",IF(UPPER(H56)="AB","+",VLOOKUP(H56,'විෂය තොරතුරු'!$P$24:$Q$28,2))))</f>
        <v/>
      </c>
      <c r="AT56" s="168" t="str">
        <f aca="false">IF(I56="","",IF(I56="-","-",IF(UPPER(I56)="AB","+",VLOOKUP(I56,'විෂය තොරතුරු'!$P$24:$Q$28,2))))</f>
        <v/>
      </c>
      <c r="AU56" s="170" t="str">
        <f aca="false">IF(J56="","",IF(J56="-","-",IF(UPPER(J56)="AB","+",VLOOKUP(J56,'විෂය තොරතුරු'!$P$24:$Q$28,2))))</f>
        <v/>
      </c>
      <c r="AV56" s="171" t="str">
        <f aca="false">IF(K56="","",IF(K56="-","-",IF(UPPER(K56)="AB","+",VLOOKUP(K56,'විෂය තොරතුරු'!$P$24:$Q$28,2))))</f>
        <v/>
      </c>
      <c r="AW56" s="168" t="str">
        <f aca="false">IF(L56="","",IF(L56="-","-",IF(UPPER(L56)="AB","+",VLOOKUP(L56,'විෂය තොරතුරු'!$P$24:$Q$28,2))))</f>
        <v/>
      </c>
      <c r="AX56" s="168" t="str">
        <f aca="false">IF(M56="","",IF(M56="-","-",IF(UPPER(M56)="AB","+",VLOOKUP(M56,'විෂය තොරතුරු'!$P$24:$Q$28,2))))</f>
        <v/>
      </c>
      <c r="AY56" s="169" t="str">
        <f aca="false">IF(N56="","",IF(N56="-","-",IF(UPPER(N56)="AB","+",VLOOKUP(N56,'විෂය තොරතුරු'!$P$24:$Q$28,2))))</f>
        <v/>
      </c>
      <c r="AZ56" s="167" t="str">
        <f aca="false">IF(O56="","",IF(O56="-","-",IF(UPPER(O56)="AB","+",VLOOKUP(O56,'විෂය තොරතුරු'!$P$24:$Q$28,2))))</f>
        <v/>
      </c>
      <c r="BA56" s="168" t="str">
        <f aca="false">IF(P56="","",IF(P56="-","-",IF(UPPER(P56)="AB","+",VLOOKUP(P56,'විෂය තොරතුරු'!$P$24:$Q$28,2))))</f>
        <v/>
      </c>
      <c r="BB56" s="168" t="str">
        <f aca="false">IF(Q56="","",IF(Q56="-","-",IF(UPPER(Q56)="AB","+",VLOOKUP(Q56,'විෂය තොරතුරු'!$P$24:$Q$28,2))))</f>
        <v/>
      </c>
      <c r="BC56" s="168" t="str">
        <f aca="false">IF(R56="","",IF(R56="-","-",IF(UPPER(R56)="AB","+",VLOOKUP(R56,'විෂය තොරතුරු'!$P$24:$Q$28,2))))</f>
        <v/>
      </c>
      <c r="BD56" s="168" t="str">
        <f aca="false">IF(S56="","",IF(S56="-","-",IF(UPPER(S56)="AB","+",VLOOKUP(S56,'විෂය තොරතුරු'!$P$24:$Q$28,2))))</f>
        <v/>
      </c>
      <c r="BE56" s="168" t="str">
        <f aca="false">IF(T56="","",IF(T56="-","-",IF(UPPER(T56)="AB","+",VLOOKUP(T56,'විෂය තොරතුරු'!$P$24:$Q$28,2))))</f>
        <v/>
      </c>
      <c r="BF56" s="168" t="str">
        <f aca="false">IF(U56="","",IF(U56="-","-",IF(UPPER(U56)="AB","+",VLOOKUP(U56,'විෂය තොරතුරු'!$P$24:$Q$28,2))))</f>
        <v/>
      </c>
      <c r="BG56" s="170" t="str">
        <f aca="false">IF(V56="","",IF(V56="-","-",IF(UPPER(V56)="AB","+",VLOOKUP(V56,'විෂය තොරතුරු'!$P$24:$Q$28,2))))</f>
        <v/>
      </c>
      <c r="BH56" s="171" t="str">
        <f aca="false">IF(W56="","",IF(W56="-","-",IF(UPPER(W56)="AB","+",VLOOKUP(W56,'විෂය තොරතුරු'!$P$24:$Q$28,2))))</f>
        <v/>
      </c>
      <c r="BI56" s="168" t="str">
        <f aca="false">IF(X56="","",IF(X56="-","-",IF(UPPER(X56)="AB","+",VLOOKUP(X56,'විෂය තොරතුරු'!$P$24:$Q$28,2))))</f>
        <v/>
      </c>
      <c r="BJ56" s="168" t="str">
        <f aca="false">IF(Y56="","",IF(Y56="-","-",IF(UPPER(Y56)="AB","+",VLOOKUP(Y56,'විෂය තොරතුරු'!$P$24:$Q$28,2))))</f>
        <v/>
      </c>
      <c r="BK56" s="168" t="str">
        <f aca="false">IF(Z56="","",IF(Z56="-","-",IF(UPPER(Z56)="AB","+",VLOOKUP(Z56,'විෂය තොරතුරු'!$P$24:$Q$28,2))))</f>
        <v/>
      </c>
      <c r="BL56" s="168" t="str">
        <f aca="false">IF(AA56="","",IF(AA56="-","-",IF(UPPER(AA56)="AB","+",VLOOKUP(AA56,'විෂය තොරතුරු'!$P$24:$Q$28,2))))</f>
        <v/>
      </c>
      <c r="BM56" s="168" t="str">
        <f aca="false">IF(AB56="","",IF(AB56="-","-",IF(UPPER(AB56)="AB","+",VLOOKUP(AB56,'විෂය තොරතුරු'!$P$24:$Q$28,2))))</f>
        <v/>
      </c>
      <c r="BN56" s="168" t="str">
        <f aca="false">IF(AC56="","",IF(AC56="-","-",IF(UPPER(AC56)="AB","+",VLOOKUP(AC56,'විෂය තොරතුරු'!$P$24:$Q$28,2))))</f>
        <v/>
      </c>
      <c r="BO56" s="169" t="str">
        <f aca="false">IF(AD56="","",IF(AD56="-","-",IF(UPPER(AD56)="AB","+",VLOOKUP(AD56,'විෂය තොරතුරු'!$P$24:$Q$28,2))))</f>
        <v/>
      </c>
      <c r="BP56" s="171" t="str">
        <f aca="false">IF(AE56="","",IF(AE56="-","-",IF(UPPER(AE56)="AB","+",VLOOKUP(AE56,'විෂය තොරතුරු'!$P$24:$Q$28,2))))</f>
        <v/>
      </c>
      <c r="BQ56" s="168" t="str">
        <f aca="false">IF(AF56="","",IF(AF56="-","-",IF(UPPER(AF56)="AB","+",VLOOKUP(AF56,'විෂය තොරතුරු'!$P$24:$Q$28,2))))</f>
        <v/>
      </c>
      <c r="BR56" s="168" t="str">
        <f aca="false">IF(AG56="","",IF(AG56="-","-",IF(UPPER(AG56)="AB","+",VLOOKUP(AG56,'විෂය තොරතුරු'!$P$24:$Q$28,2))))</f>
        <v/>
      </c>
      <c r="BS56" s="168" t="str">
        <f aca="false">IF(AH56="","",IF(AH56="-","-",IF(UPPER(AH56)="AB","+",VLOOKUP(AH56,'විෂය තොරතුරු'!$P$24:$Q$28,2))))</f>
        <v/>
      </c>
      <c r="BT56" s="168" t="str">
        <f aca="false">IF(AI56="","",IF(AI56="-","-",IF(UPPER(AI56)="AB","+",VLOOKUP(AI56,'විෂය තොරතුරු'!$P$24:$Q$28,2))))</f>
        <v/>
      </c>
      <c r="BU56" s="168" t="str">
        <f aca="false">IF(AJ56="","",IF(AJ56="-","-",IF(UPPER(AJ56)="AB","+",VLOOKUP(AJ56,'විෂය තොරතුරු'!$P$24:$Q$28,2))))</f>
        <v/>
      </c>
      <c r="BV56" s="168" t="str">
        <f aca="false">IF(AK56="","",IF(AK56="-","-",IF(UPPER(AK56)="AB","+",VLOOKUP(AK56,'විෂය තොරතුරු'!$P$24:$Q$28,2))))</f>
        <v/>
      </c>
      <c r="BW56" s="169" t="str">
        <f aca="false">IF(AL56="","",IF(AL56="-","-",IF(UPPER(AL56)="AB","+",VLOOKUP(AL56,'විෂය තොරතුරු'!$P$24:$Q$28,2))))</f>
        <v/>
      </c>
      <c r="BX56" s="171" t="str">
        <f aca="false">IF($B56="","",COUNTIF($AP56:$BW56,"A"))</f>
        <v/>
      </c>
      <c r="BY56" s="168" t="str">
        <f aca="false">IF($B56="","",COUNTIF($AP56:$BW56,"B"))</f>
        <v/>
      </c>
      <c r="BZ56" s="168" t="str">
        <f aca="false">IF($B56="","",COUNTIF($AP56:$BW56,"C"))</f>
        <v/>
      </c>
      <c r="CA56" s="168" t="str">
        <f aca="false">IF($B56="","",COUNTIF($AP56:$BW56,"S"))</f>
        <v/>
      </c>
      <c r="CB56" s="169" t="str">
        <f aca="false">IF($B56="","",COUNTIF($AP56:$BW56,"W"))</f>
        <v/>
      </c>
      <c r="CC56" s="171" t="str">
        <f aca="false">IF(B56="","",SUM(BX56:CA56))</f>
        <v/>
      </c>
      <c r="CD56" s="169" t="str">
        <f aca="false">IF(B56="","",SUM(BX56:BZ56))</f>
        <v/>
      </c>
      <c r="CE56" s="172" t="str">
        <f aca="false">IF(B56="","",IF(AND(CC56&gt;=6,CD56&gt;=3,OR(E56&gt;=35,F56&gt;=35),L56&gt;=35),"6/3 සමත්",IF(AND(CC56&gt;=5,CD56&gt;=3,OR(E56&gt;=35,F56&gt;=35,L56&gt;=35)),"5/3 සමත්",IF(AND(CC56&gt;=4,CD56&gt;=1,OR(E56&gt;=20,F56&gt;=20,L56&gt;=20)),"සමත් කළ හැකි",IF(CB56=9,"W9","අසමත් ?")))))</f>
        <v/>
      </c>
      <c r="FK56" s="173" t="n">
        <v>42</v>
      </c>
      <c r="FL56" s="175" t="s">
        <v>85</v>
      </c>
      <c r="FM56" s="161"/>
      <c r="FN56" s="161" t="str">
        <f aca="false">IF(FM56="","-",(FM56/$M$95)*100)</f>
        <v>-</v>
      </c>
      <c r="FO56" s="165" t="n">
        <v>23</v>
      </c>
      <c r="FP56" s="165"/>
      <c r="FQ56" s="165" t="n">
        <v>47</v>
      </c>
      <c r="FR56" s="165" t="s">
        <v>18</v>
      </c>
      <c r="FS56" s="165"/>
      <c r="FT56" s="165"/>
      <c r="FU56" s="165" t="s">
        <v>52</v>
      </c>
      <c r="FV56" s="165" t="n">
        <v>14</v>
      </c>
      <c r="FW56" s="165" t="n">
        <v>7</v>
      </c>
      <c r="FX56" s="165" t="s">
        <v>52</v>
      </c>
      <c r="FY56" s="165" t="s">
        <v>18</v>
      </c>
      <c r="FZ56" s="165" t="s">
        <v>18</v>
      </c>
      <c r="GA56" s="165" t="n">
        <v>26</v>
      </c>
      <c r="GB56" s="165"/>
      <c r="GC56" s="165"/>
      <c r="GD56" s="165"/>
      <c r="GE56" s="165"/>
      <c r="GF56" s="165"/>
      <c r="GG56" s="165" t="n">
        <v>46</v>
      </c>
      <c r="GH56" s="165" t="s">
        <v>18</v>
      </c>
      <c r="GI56" s="165" t="s">
        <v>18</v>
      </c>
      <c r="GJ56" s="165"/>
      <c r="GK56" s="165"/>
      <c r="GL56" s="165" t="s">
        <v>18</v>
      </c>
      <c r="GM56" s="165"/>
      <c r="GN56" s="165"/>
      <c r="GO56" s="165" t="s">
        <v>18</v>
      </c>
      <c r="GP56" s="165" t="s">
        <v>18</v>
      </c>
      <c r="GQ56" s="165"/>
      <c r="GR56" s="165" t="s">
        <v>18</v>
      </c>
      <c r="GS56" s="165"/>
      <c r="GT56" s="165"/>
      <c r="GU56" s="165"/>
      <c r="GV56" s="174"/>
      <c r="GW56" s="167" t="n">
        <f aca="false">IF(FL56="","",SUM(FO56:GV56))</f>
        <v>163</v>
      </c>
      <c r="GX56" s="168" t="n">
        <f aca="false">IF(FL56="","",GW56/9)</f>
        <v>18.1111111111111</v>
      </c>
      <c r="GY56" s="169" t="n">
        <f aca="false">IF(FL56="","",IF(GW56=0,"-",RANK(GW56,$GW$15:$GW$64,0)))</f>
        <v>39</v>
      </c>
      <c r="GZ56" s="167" t="str">
        <f aca="false">IF(FO56="","",IF(FO56="-","-",IF(UPPER(FO56)="AB","+",VLOOKUP(FO56,'විෂය තොරතුරු'!$P$24:$Q$28,2))))</f>
        <v>W</v>
      </c>
      <c r="HA56" s="168" t="str">
        <f aca="false">IF(FP56="","",IF(FP56="-","-",IF(UPPER(FP56)="AB","+",VLOOKUP(FP56,'විෂය තොරතුරු'!$P$24:$Q$28,2))))</f>
        <v/>
      </c>
      <c r="HB56" s="168" t="str">
        <f aca="false">IF(FQ56="","",IF(FQ56="-","-",IF(UPPER(FQ56)="AB","+",VLOOKUP(FQ56,'විෂය තොරතුරු'!$P$24:$Q$28,2))))</f>
        <v>S</v>
      </c>
      <c r="HC56" s="168" t="str">
        <f aca="false">IF(FR56="","",IF(FR56="-","-",IF(UPPER(FR56)="AB","+",VLOOKUP(FR56,'විෂය තොරතුරු'!$P$24:$Q$28,2))))</f>
        <v>-</v>
      </c>
      <c r="HD56" s="168" t="str">
        <f aca="false">IF(FS56="","",IF(FS56="-","-",IF(UPPER(FS56)="AB","+",VLOOKUP(FS56,'විෂය තොරතුරු'!$P$24:$Q$28,2))))</f>
        <v/>
      </c>
      <c r="HE56" s="170" t="str">
        <f aca="false">IF(FT56="","",IF(FT56="-","-",IF(UPPER(FT56)="AB","+",VLOOKUP(FT56,'විෂය තොරතුරු'!$P$24:$Q$28,2))))</f>
        <v/>
      </c>
      <c r="HF56" s="171" t="str">
        <f aca="false">IF(FU56="","",IF(FU56="-","-",IF(UPPER(FU56)="AB","+",VLOOKUP(FU56,'විෂය තොරතුරු'!$P$24:$Q$28,2))))</f>
        <v>+</v>
      </c>
      <c r="HG56" s="168" t="str">
        <f aca="false">IF(FV56="","",IF(FV56="-","-",IF(UPPER(FV56)="AB","+",VLOOKUP(FV56,'විෂය තොරතුරු'!$P$24:$Q$28,2))))</f>
        <v>W</v>
      </c>
      <c r="HH56" s="168" t="str">
        <f aca="false">IF(FW56="","",IF(FW56="-","-",IF(UPPER(FW56)="AB","+",VLOOKUP(FW56,'විෂය තොරතුරු'!$P$24:$Q$28,2))))</f>
        <v>W</v>
      </c>
      <c r="HI56" s="169" t="str">
        <f aca="false">IF(FX56="","",IF(FX56="-","-",IF(UPPER(FX56)="AB","+",VLOOKUP(FX56,'විෂය තොරතුරු'!$P$24:$Q$28,2))))</f>
        <v>+</v>
      </c>
      <c r="HJ56" s="167" t="str">
        <f aca="false">IF(FY56="","",IF(FY56="-","-",IF(UPPER(FY56)="AB","+",VLOOKUP(FY56,'විෂය තොරතුරු'!$P$24:$Q$28,2))))</f>
        <v>-</v>
      </c>
      <c r="HK56" s="168" t="str">
        <f aca="false">IF(FZ56="","",IF(FZ56="-","-",IF(UPPER(FZ56)="AB","+",VLOOKUP(FZ56,'විෂය තොරතුරු'!$P$24:$Q$28,2))))</f>
        <v>-</v>
      </c>
      <c r="HL56" s="168" t="str">
        <f aca="false">IF(GA56="","",IF(GA56="-","-",IF(UPPER(GA56)="AB","+",VLOOKUP(GA56,'විෂය තොරතුරු'!$P$24:$Q$28,2))))</f>
        <v>W</v>
      </c>
      <c r="HM56" s="168" t="str">
        <f aca="false">IF(GB56="","",IF(GB56="-","-",IF(UPPER(GB56)="AB","+",VLOOKUP(GB56,'විෂය තොරතුරු'!$P$24:$Q$28,2))))</f>
        <v/>
      </c>
      <c r="HN56" s="168" t="str">
        <f aca="false">IF(GC56="","",IF(GC56="-","-",IF(UPPER(GC56)="AB","+",VLOOKUP(GC56,'විෂය තොරතුරු'!$P$24:$Q$28,2))))</f>
        <v/>
      </c>
      <c r="HO56" s="168" t="str">
        <f aca="false">IF(GD56="","",IF(GD56="-","-",IF(UPPER(GD56)="AB","+",VLOOKUP(GD56,'විෂය තොරතුරු'!$P$24:$Q$28,2))))</f>
        <v/>
      </c>
      <c r="HP56" s="168" t="str">
        <f aca="false">IF(GE56="","",IF(GE56="-","-",IF(UPPER(GE56)="AB","+",VLOOKUP(GE56,'විෂය තොරතුරු'!$P$24:$Q$28,2))))</f>
        <v/>
      </c>
      <c r="HQ56" s="170" t="str">
        <f aca="false">IF(GF56="","",IF(GF56="-","-",IF(UPPER(GF56)="AB","+",VLOOKUP(GF56,'විෂය තොරතුරු'!$P$24:$Q$28,2))))</f>
        <v/>
      </c>
      <c r="HR56" s="171" t="str">
        <f aca="false">IF(GG56="","",IF(GG56="-","-",IF(UPPER(GG56)="AB","+",VLOOKUP(GG56,'විෂය තොරතුරු'!$P$24:$Q$28,2))))</f>
        <v>S</v>
      </c>
      <c r="HS56" s="168" t="str">
        <f aca="false">IF(GH56="","",IF(GH56="-","-",IF(UPPER(GH56)="AB","+",VLOOKUP(GH56,'විෂය තොරතුරු'!$P$24:$Q$28,2))))</f>
        <v>-</v>
      </c>
      <c r="HT56" s="168" t="str">
        <f aca="false">IF(GI56="","",IF(GI56="-","-",IF(UPPER(GI56)="AB","+",VLOOKUP(GI56,'විෂය තොරතුරු'!$P$24:$Q$28,2))))</f>
        <v>-</v>
      </c>
      <c r="HU56" s="168" t="str">
        <f aca="false">IF(GJ56="","",IF(GJ56="-","-",IF(UPPER(GJ56)="AB","+",VLOOKUP(GJ56,'විෂය තොරතුරු'!$P$24:$Q$28,2))))</f>
        <v/>
      </c>
      <c r="HV56" s="168" t="str">
        <f aca="false">IF(GK56="","",IF(GK56="-","-",IF(UPPER(GK56)="AB","+",VLOOKUP(GK56,'විෂය තොරතුරු'!$P$24:$Q$28,2))))</f>
        <v/>
      </c>
      <c r="HW56" s="168" t="str">
        <f aca="false">IF(GL56="","",IF(GL56="-","-",IF(UPPER(GL56)="AB","+",VLOOKUP(GL56,'විෂය තොරතුරු'!$P$24:$Q$28,2))))</f>
        <v>-</v>
      </c>
      <c r="HX56" s="168" t="str">
        <f aca="false">IF(GM56="","",IF(GM56="-","-",IF(UPPER(GM56)="AB","+",VLOOKUP(GM56,'විෂය තොරතුරු'!$P$24:$Q$28,2))))</f>
        <v/>
      </c>
      <c r="HY56" s="169" t="str">
        <f aca="false">IF(GN56="","",IF(GN56="-","-",IF(UPPER(GN56)="AB","+",VLOOKUP(GN56,'විෂය තොරතුරු'!$P$24:$Q$28,2))))</f>
        <v/>
      </c>
      <c r="HZ56" s="171" t="str">
        <f aca="false">IF(GO56="","",IF(GO56="-","-",IF(UPPER(GO56)="AB","+",VLOOKUP(GO56,'විෂය තොරතුරු'!$P$24:$Q$28,2))))</f>
        <v>-</v>
      </c>
      <c r="IA56" s="168" t="str">
        <f aca="false">IF(GP56="","",IF(GP56="-","-",IF(UPPER(GP56)="AB","+",VLOOKUP(GP56,'විෂය තොරතුරු'!$P$24:$Q$28,2))))</f>
        <v>-</v>
      </c>
      <c r="IB56" s="168" t="str">
        <f aca="false">IF(GQ56="","",IF(GQ56="-","-",IF(UPPER(GQ56)="AB","+",VLOOKUP(GQ56,'විෂය තොරතුරු'!$P$24:$Q$28,2))))</f>
        <v/>
      </c>
      <c r="IC56" s="168" t="str">
        <f aca="false">IF(GR56="","",IF(GR56="-","-",IF(UPPER(GR56)="AB","+",VLOOKUP(GR56,'විෂය තොරතුරු'!$P$24:$Q$28,2))))</f>
        <v>-</v>
      </c>
      <c r="ID56" s="168" t="str">
        <f aca="false">IF(GS56="","",IF(GS56="-","-",IF(UPPER(GS56)="AB","+",VLOOKUP(GS56,'විෂය තොරතුරු'!$P$24:$Q$28,2))))</f>
        <v/>
      </c>
      <c r="IE56" s="168" t="str">
        <f aca="false">IF(GT56="","",IF(GT56="-","-",IF(UPPER(GT56)="AB","+",VLOOKUP(GT56,'විෂය තොරතුරු'!$P$24:$Q$28,2))))</f>
        <v/>
      </c>
      <c r="IF56" s="168" t="str">
        <f aca="false">IF(GU56="","",IF(GU56="-","-",IF(UPPER(GU56)="AB","+",VLOOKUP(GU56,'විෂය තොරතුරු'!$P$24:$Q$28,2))))</f>
        <v/>
      </c>
      <c r="IG56" s="169" t="str">
        <f aca="false">IF(GV56="","",IF(GV56="-","-",IF(UPPER(GV56)="AB","+",VLOOKUP(GV56,'විෂය තොරතුරු'!$P$24:$Q$28,2))))</f>
        <v/>
      </c>
      <c r="IH56" s="171" t="n">
        <f aca="false">IF($FL56="","",COUNTIF($GZ56:$IG56,"A"))</f>
        <v>0</v>
      </c>
      <c r="II56" s="171" t="n">
        <f aca="false">IF($FL56="","",COUNTIF($GZ56:$IG56,"B"))</f>
        <v>0</v>
      </c>
      <c r="IJ56" s="171" t="n">
        <f aca="false">IF($FL56="","",COUNTIF($GZ56:$IG56,"C"))</f>
        <v>0</v>
      </c>
      <c r="IK56" s="171" t="n">
        <f aca="false">IF($FL56="","",COUNTIF($GZ56:$IG56,"S"))</f>
        <v>2</v>
      </c>
      <c r="IL56" s="171" t="n">
        <f aca="false">IF($FL56="","",COUNTIF($GZ56:$IG56,"W"))</f>
        <v>4</v>
      </c>
      <c r="IM56" s="171" t="n">
        <f aca="false">IF(FL56="","",SUM(IH56:IK56))</f>
        <v>2</v>
      </c>
      <c r="IN56" s="169" t="n">
        <f aca="false">IF(FL56="","",SUM(IH56:IJ56))</f>
        <v>0</v>
      </c>
      <c r="IO56" s="172" t="str">
        <f aca="false">IF(FL56="","",IF(AND(IM56&gt;=6,IN56&gt;=3,OR(FO56&gt;=35,FP56&gt;=35),FV56&gt;=35),"6/3 සමත්",IF(AND(IM56&gt;=5,IN56&gt;=3,OR(FO56&gt;=35,FP56&gt;=35,FV56&gt;=35)),"5/3 සමත්",IF(AND(IM56&gt;=4,IN56&gt;=1,OR(FO56&gt;=20,FP56&gt;=20,FV56&gt;=20)),"සමත් කළ හැකි",IF(IL56=9,"W9","අසමත් ?")))))</f>
        <v>අසමත් ?</v>
      </c>
    </row>
    <row r="57" customFormat="false" ht="13.8" hidden="false" customHeight="false" outlineLevel="0" collapsed="false">
      <c r="A57" s="160" t="n">
        <v>43</v>
      </c>
      <c r="B57" s="161"/>
      <c r="C57" s="161"/>
      <c r="D57" s="162"/>
      <c r="E57" s="183"/>
      <c r="F57" s="181"/>
      <c r="G57" s="183"/>
      <c r="H57" s="180"/>
      <c r="I57" s="180"/>
      <c r="J57" s="181"/>
      <c r="K57" s="183"/>
      <c r="L57" s="180"/>
      <c r="M57" s="180"/>
      <c r="N57" s="181"/>
      <c r="O57" s="183"/>
      <c r="P57" s="180"/>
      <c r="Q57" s="180"/>
      <c r="R57" s="180"/>
      <c r="S57" s="180"/>
      <c r="T57" s="180"/>
      <c r="U57" s="180"/>
      <c r="V57" s="181"/>
      <c r="W57" s="183"/>
      <c r="X57" s="180"/>
      <c r="Y57" s="180"/>
      <c r="Z57" s="180"/>
      <c r="AA57" s="180"/>
      <c r="AB57" s="180"/>
      <c r="AC57" s="180"/>
      <c r="AD57" s="181"/>
      <c r="AE57" s="183"/>
      <c r="AF57" s="180"/>
      <c r="AG57" s="180"/>
      <c r="AH57" s="180"/>
      <c r="AI57" s="180"/>
      <c r="AJ57" s="180"/>
      <c r="AK57" s="180"/>
      <c r="AL57" s="166"/>
      <c r="AM57" s="167" t="str">
        <f aca="false">IF(B57="","",SUM(E57:AL57))</f>
        <v/>
      </c>
      <c r="AN57" s="168" t="str">
        <f aca="false">IF(B57="","",AM57/9)</f>
        <v/>
      </c>
      <c r="AO57" s="169" t="str">
        <f aca="false">IF(B57="","",IF(AM57=0,"-",RANK(AM57,$AM$15:$AM$64,0)))</f>
        <v/>
      </c>
      <c r="AP57" s="167" t="str">
        <f aca="false">IF(E57="","",IF(E57="-","-",IF(UPPER(E57)="AB","+",VLOOKUP(E57,'විෂය තොරතුරු'!$P$24:$Q$28,2))))</f>
        <v/>
      </c>
      <c r="AQ57" s="168" t="str">
        <f aca="false">IF(F57="","",IF(F57="-","-",IF(UPPER(F57)="AB","+",VLOOKUP(F57,'විෂය තොරතුරු'!$P$24:$Q$28,2))))</f>
        <v/>
      </c>
      <c r="AR57" s="168" t="str">
        <f aca="false">IF(G57="","",IF(G57="-","-",IF(UPPER(G57)="AB","+",VLOOKUP(G57,'විෂය තොරතුරු'!$P$24:$Q$28,2))))</f>
        <v/>
      </c>
      <c r="AS57" s="168" t="str">
        <f aca="false">IF(H57="","",IF(H57="-","-",IF(UPPER(H57)="AB","+",VLOOKUP(H57,'විෂය තොරතුරු'!$P$24:$Q$28,2))))</f>
        <v/>
      </c>
      <c r="AT57" s="168" t="str">
        <f aca="false">IF(I57="","",IF(I57="-","-",IF(UPPER(I57)="AB","+",VLOOKUP(I57,'විෂය තොරතුරු'!$P$24:$Q$28,2))))</f>
        <v/>
      </c>
      <c r="AU57" s="170" t="str">
        <f aca="false">IF(J57="","",IF(J57="-","-",IF(UPPER(J57)="AB","+",VLOOKUP(J57,'විෂය තොරතුරු'!$P$24:$Q$28,2))))</f>
        <v/>
      </c>
      <c r="AV57" s="171" t="str">
        <f aca="false">IF(K57="","",IF(K57="-","-",IF(UPPER(K57)="AB","+",VLOOKUP(K57,'විෂය තොරතුරු'!$P$24:$Q$28,2))))</f>
        <v/>
      </c>
      <c r="AW57" s="168" t="str">
        <f aca="false">IF(L57="","",IF(L57="-","-",IF(UPPER(L57)="AB","+",VLOOKUP(L57,'විෂය තොරතුරු'!$P$24:$Q$28,2))))</f>
        <v/>
      </c>
      <c r="AX57" s="168" t="str">
        <f aca="false">IF(M57="","",IF(M57="-","-",IF(UPPER(M57)="AB","+",VLOOKUP(M57,'විෂය තොරතුරු'!$P$24:$Q$28,2))))</f>
        <v/>
      </c>
      <c r="AY57" s="169" t="str">
        <f aca="false">IF(N57="","",IF(N57="-","-",IF(UPPER(N57)="AB","+",VLOOKUP(N57,'විෂය තොරතුරු'!$P$24:$Q$28,2))))</f>
        <v/>
      </c>
      <c r="AZ57" s="167" t="str">
        <f aca="false">IF(O57="","",IF(O57="-","-",IF(UPPER(O57)="AB","+",VLOOKUP(O57,'විෂය තොරතුරු'!$P$24:$Q$28,2))))</f>
        <v/>
      </c>
      <c r="BA57" s="168" t="str">
        <f aca="false">IF(P57="","",IF(P57="-","-",IF(UPPER(P57)="AB","+",VLOOKUP(P57,'විෂය තොරතුරු'!$P$24:$Q$28,2))))</f>
        <v/>
      </c>
      <c r="BB57" s="168" t="str">
        <f aca="false">IF(Q57="","",IF(Q57="-","-",IF(UPPER(Q57)="AB","+",VLOOKUP(Q57,'විෂය තොරතුරු'!$P$24:$Q$28,2))))</f>
        <v/>
      </c>
      <c r="BC57" s="168" t="str">
        <f aca="false">IF(R57="","",IF(R57="-","-",IF(UPPER(R57)="AB","+",VLOOKUP(R57,'විෂය තොරතුරු'!$P$24:$Q$28,2))))</f>
        <v/>
      </c>
      <c r="BD57" s="168" t="str">
        <f aca="false">IF(S57="","",IF(S57="-","-",IF(UPPER(S57)="AB","+",VLOOKUP(S57,'විෂය තොරතුරු'!$P$24:$Q$28,2))))</f>
        <v/>
      </c>
      <c r="BE57" s="168" t="str">
        <f aca="false">IF(T57="","",IF(T57="-","-",IF(UPPER(T57)="AB","+",VLOOKUP(T57,'විෂය තොරතුරු'!$P$24:$Q$28,2))))</f>
        <v/>
      </c>
      <c r="BF57" s="168" t="str">
        <f aca="false">IF(U57="","",IF(U57="-","-",IF(UPPER(U57)="AB","+",VLOOKUP(U57,'විෂය තොරතුරු'!$P$24:$Q$28,2))))</f>
        <v/>
      </c>
      <c r="BG57" s="170" t="str">
        <f aca="false">IF(V57="","",IF(V57="-","-",IF(UPPER(V57)="AB","+",VLOOKUP(V57,'විෂය තොරතුරු'!$P$24:$Q$28,2))))</f>
        <v/>
      </c>
      <c r="BH57" s="171" t="str">
        <f aca="false">IF(W57="","",IF(W57="-","-",IF(UPPER(W57)="AB","+",VLOOKUP(W57,'විෂය තොරතුරු'!$P$24:$Q$28,2))))</f>
        <v/>
      </c>
      <c r="BI57" s="168" t="str">
        <f aca="false">IF(X57="","",IF(X57="-","-",IF(UPPER(X57)="AB","+",VLOOKUP(X57,'විෂය තොරතුරු'!$P$24:$Q$28,2))))</f>
        <v/>
      </c>
      <c r="BJ57" s="168" t="str">
        <f aca="false">IF(Y57="","",IF(Y57="-","-",IF(UPPER(Y57)="AB","+",VLOOKUP(Y57,'විෂය තොරතුරු'!$P$24:$Q$28,2))))</f>
        <v/>
      </c>
      <c r="BK57" s="168" t="str">
        <f aca="false">IF(Z57="","",IF(Z57="-","-",IF(UPPER(Z57)="AB","+",VLOOKUP(Z57,'විෂය තොරතුරු'!$P$24:$Q$28,2))))</f>
        <v/>
      </c>
      <c r="BL57" s="168" t="str">
        <f aca="false">IF(AA57="","",IF(AA57="-","-",IF(UPPER(AA57)="AB","+",VLOOKUP(AA57,'විෂය තොරතුරු'!$P$24:$Q$28,2))))</f>
        <v/>
      </c>
      <c r="BM57" s="168" t="str">
        <f aca="false">IF(AB57="","",IF(AB57="-","-",IF(UPPER(AB57)="AB","+",VLOOKUP(AB57,'විෂය තොරතුරු'!$P$24:$Q$28,2))))</f>
        <v/>
      </c>
      <c r="BN57" s="168" t="str">
        <f aca="false">IF(AC57="","",IF(AC57="-","-",IF(UPPER(AC57)="AB","+",VLOOKUP(AC57,'විෂය තොරතුරු'!$P$24:$Q$28,2))))</f>
        <v/>
      </c>
      <c r="BO57" s="169" t="str">
        <f aca="false">IF(AD57="","",IF(AD57="-","-",IF(UPPER(AD57)="AB","+",VLOOKUP(AD57,'විෂය තොරතුරු'!$P$24:$Q$28,2))))</f>
        <v/>
      </c>
      <c r="BP57" s="171" t="str">
        <f aca="false">IF(AE57="","",IF(AE57="-","-",IF(UPPER(AE57)="AB","+",VLOOKUP(AE57,'විෂය තොරතුරු'!$P$24:$Q$28,2))))</f>
        <v/>
      </c>
      <c r="BQ57" s="168" t="str">
        <f aca="false">IF(AF57="","",IF(AF57="-","-",IF(UPPER(AF57)="AB","+",VLOOKUP(AF57,'විෂය තොරතුරු'!$P$24:$Q$28,2))))</f>
        <v/>
      </c>
      <c r="BR57" s="168" t="str">
        <f aca="false">IF(AG57="","",IF(AG57="-","-",IF(UPPER(AG57)="AB","+",VLOOKUP(AG57,'විෂය තොරතුරු'!$P$24:$Q$28,2))))</f>
        <v/>
      </c>
      <c r="BS57" s="168" t="str">
        <f aca="false">IF(AH57="","",IF(AH57="-","-",IF(UPPER(AH57)="AB","+",VLOOKUP(AH57,'විෂය තොරතුරු'!$P$24:$Q$28,2))))</f>
        <v/>
      </c>
      <c r="BT57" s="168" t="str">
        <f aca="false">IF(AI57="","",IF(AI57="-","-",IF(UPPER(AI57)="AB","+",VLOOKUP(AI57,'විෂය තොරතුරු'!$P$24:$Q$28,2))))</f>
        <v/>
      </c>
      <c r="BU57" s="168" t="str">
        <f aca="false">IF(AJ57="","",IF(AJ57="-","-",IF(UPPER(AJ57)="AB","+",VLOOKUP(AJ57,'විෂය තොරතුරු'!$P$24:$Q$28,2))))</f>
        <v/>
      </c>
      <c r="BV57" s="168" t="str">
        <f aca="false">IF(AK57="","",IF(AK57="-","-",IF(UPPER(AK57)="AB","+",VLOOKUP(AK57,'විෂය තොරතුරු'!$P$24:$Q$28,2))))</f>
        <v/>
      </c>
      <c r="BW57" s="169" t="str">
        <f aca="false">IF(AL57="","",IF(AL57="-","-",IF(UPPER(AL57)="AB","+",VLOOKUP(AL57,'විෂය තොරතුරු'!$P$24:$Q$28,2))))</f>
        <v/>
      </c>
      <c r="BX57" s="171" t="str">
        <f aca="false">IF($B57="","",COUNTIF($AP57:$BW57,"A"))</f>
        <v/>
      </c>
      <c r="BY57" s="168" t="str">
        <f aca="false">IF($B57="","",COUNTIF($AP57:$BW57,"B"))</f>
        <v/>
      </c>
      <c r="BZ57" s="168" t="str">
        <f aca="false">IF($B57="","",COUNTIF($AP57:$BW57,"C"))</f>
        <v/>
      </c>
      <c r="CA57" s="168" t="str">
        <f aca="false">IF($B57="","",COUNTIF($AP57:$BW57,"S"))</f>
        <v/>
      </c>
      <c r="CB57" s="169" t="str">
        <f aca="false">IF($B57="","",COUNTIF($AP57:$BW57,"W"))</f>
        <v/>
      </c>
      <c r="CC57" s="171" t="str">
        <f aca="false">IF(B57="","",SUM(BX57:CA57))</f>
        <v/>
      </c>
      <c r="CD57" s="169" t="str">
        <f aca="false">IF(B57="","",SUM(BX57:BZ57))</f>
        <v/>
      </c>
      <c r="CE57" s="172" t="str">
        <f aca="false">IF(B57="","",IF(AND(CC57&gt;=6,CD57&gt;=3,OR(E57&gt;=35,F57&gt;=35),L57&gt;=35),"6/3 සමත්",IF(AND(CC57&gt;=5,CD57&gt;=3,OR(E57&gt;=35,F57&gt;=35,L57&gt;=35)),"5/3 සමත්",IF(AND(CC57&gt;=4,CD57&gt;=1,OR(E57&gt;=20,F57&gt;=20,L57&gt;=20)),"සමත් කළ හැකි",IF(CB57=9,"W9","අසමත් ?")))))</f>
        <v/>
      </c>
      <c r="FK57" s="173" t="n">
        <v>43</v>
      </c>
      <c r="FL57" s="161" t="s">
        <v>86</v>
      </c>
      <c r="FM57" s="161"/>
      <c r="FN57" s="161" t="str">
        <f aca="false">IF(FM57="","-",(FM57/$M$95)*100)</f>
        <v>-</v>
      </c>
      <c r="FO57" s="165" t="n">
        <v>28</v>
      </c>
      <c r="FP57" s="165"/>
      <c r="FQ57" s="165" t="n">
        <v>35</v>
      </c>
      <c r="FR57" s="165" t="s">
        <v>18</v>
      </c>
      <c r="FS57" s="165"/>
      <c r="FT57" s="165"/>
      <c r="FU57" s="165" t="s">
        <v>52</v>
      </c>
      <c r="FV57" s="165" t="n">
        <v>14</v>
      </c>
      <c r="FW57" s="165" t="n">
        <v>5</v>
      </c>
      <c r="FX57" s="165" t="n">
        <v>6</v>
      </c>
      <c r="FY57" s="165" t="s">
        <v>18</v>
      </c>
      <c r="FZ57" s="165" t="s">
        <v>18</v>
      </c>
      <c r="GA57" s="165" t="n">
        <v>21</v>
      </c>
      <c r="GB57" s="165"/>
      <c r="GC57" s="165"/>
      <c r="GD57" s="165"/>
      <c r="GE57" s="165"/>
      <c r="GF57" s="165"/>
      <c r="GG57" s="165" t="s">
        <v>18</v>
      </c>
      <c r="GH57" s="165" t="n">
        <v>37</v>
      </c>
      <c r="GI57" s="165" t="s">
        <v>18</v>
      </c>
      <c r="GJ57" s="165"/>
      <c r="GK57" s="165"/>
      <c r="GL57" s="165" t="n">
        <v>44</v>
      </c>
      <c r="GM57" s="165"/>
      <c r="GN57" s="165"/>
      <c r="GO57" s="165" t="s">
        <v>18</v>
      </c>
      <c r="GP57" s="165" t="s">
        <v>18</v>
      </c>
      <c r="GQ57" s="165"/>
      <c r="GR57" s="165" t="s">
        <v>18</v>
      </c>
      <c r="GS57" s="165"/>
      <c r="GT57" s="165"/>
      <c r="GU57" s="165"/>
      <c r="GV57" s="174"/>
      <c r="GW57" s="167" t="n">
        <f aca="false">IF(FL57="","",SUM(FO57:GV57))</f>
        <v>190</v>
      </c>
      <c r="GX57" s="168" t="n">
        <f aca="false">IF(FL57="","",GW57/9)</f>
        <v>21.1111111111111</v>
      </c>
      <c r="GY57" s="169" t="n">
        <f aca="false">IF(FL57="","",IF(GW57=0,"-",RANK(GW57,$GW$15:$GW$64,0)))</f>
        <v>32</v>
      </c>
      <c r="GZ57" s="167" t="str">
        <f aca="false">IF(FO57="","",IF(FO57="-","-",IF(UPPER(FO57)="AB","+",VLOOKUP(FO57,'විෂය තොරතුරු'!$P$24:$Q$28,2))))</f>
        <v>W</v>
      </c>
      <c r="HA57" s="168" t="str">
        <f aca="false">IF(FP57="","",IF(FP57="-","-",IF(UPPER(FP57)="AB","+",VLOOKUP(FP57,'විෂය තොරතුරු'!$P$24:$Q$28,2))))</f>
        <v/>
      </c>
      <c r="HB57" s="168" t="str">
        <f aca="false">IF(FQ57="","",IF(FQ57="-","-",IF(UPPER(FQ57)="AB","+",VLOOKUP(FQ57,'විෂය තොරතුරු'!$P$24:$Q$28,2))))</f>
        <v>S</v>
      </c>
      <c r="HC57" s="168" t="str">
        <f aca="false">IF(FR57="","",IF(FR57="-","-",IF(UPPER(FR57)="AB","+",VLOOKUP(FR57,'විෂය තොරතුරු'!$P$24:$Q$28,2))))</f>
        <v>-</v>
      </c>
      <c r="HD57" s="168" t="str">
        <f aca="false">IF(FS57="","",IF(FS57="-","-",IF(UPPER(FS57)="AB","+",VLOOKUP(FS57,'විෂය තොරතුරු'!$P$24:$Q$28,2))))</f>
        <v/>
      </c>
      <c r="HE57" s="170" t="str">
        <f aca="false">IF(FT57="","",IF(FT57="-","-",IF(UPPER(FT57)="AB","+",VLOOKUP(FT57,'විෂය තොරතුරු'!$P$24:$Q$28,2))))</f>
        <v/>
      </c>
      <c r="HF57" s="171" t="str">
        <f aca="false">IF(FU57="","",IF(FU57="-","-",IF(UPPER(FU57)="AB","+",VLOOKUP(FU57,'විෂය තොරතුරු'!$P$24:$Q$28,2))))</f>
        <v>+</v>
      </c>
      <c r="HG57" s="168" t="str">
        <f aca="false">IF(FV57="","",IF(FV57="-","-",IF(UPPER(FV57)="AB","+",VLOOKUP(FV57,'විෂය තොරතුරු'!$P$24:$Q$28,2))))</f>
        <v>W</v>
      </c>
      <c r="HH57" s="168" t="str">
        <f aca="false">IF(FW57="","",IF(FW57="-","-",IF(UPPER(FW57)="AB","+",VLOOKUP(FW57,'විෂය තොරතුරු'!$P$24:$Q$28,2))))</f>
        <v>W</v>
      </c>
      <c r="HI57" s="169" t="str">
        <f aca="false">IF(FX57="","",IF(FX57="-","-",IF(UPPER(FX57)="AB","+",VLOOKUP(FX57,'විෂය තොරතුරු'!$P$24:$Q$28,2))))</f>
        <v>W</v>
      </c>
      <c r="HJ57" s="167" t="str">
        <f aca="false">IF(FY57="","",IF(FY57="-","-",IF(UPPER(FY57)="AB","+",VLOOKUP(FY57,'විෂය තොරතුරු'!$P$24:$Q$28,2))))</f>
        <v>-</v>
      </c>
      <c r="HK57" s="168" t="str">
        <f aca="false">IF(FZ57="","",IF(FZ57="-","-",IF(UPPER(FZ57)="AB","+",VLOOKUP(FZ57,'විෂය තොරතුරු'!$P$24:$Q$28,2))))</f>
        <v>-</v>
      </c>
      <c r="HL57" s="168" t="str">
        <f aca="false">IF(GA57="","",IF(GA57="-","-",IF(UPPER(GA57)="AB","+",VLOOKUP(GA57,'විෂය තොරතුරු'!$P$24:$Q$28,2))))</f>
        <v>W</v>
      </c>
      <c r="HM57" s="168" t="str">
        <f aca="false">IF(GB57="","",IF(GB57="-","-",IF(UPPER(GB57)="AB","+",VLOOKUP(GB57,'විෂය තොරතුරු'!$P$24:$Q$28,2))))</f>
        <v/>
      </c>
      <c r="HN57" s="168" t="str">
        <f aca="false">IF(GC57="","",IF(GC57="-","-",IF(UPPER(GC57)="AB","+",VLOOKUP(GC57,'විෂය තොරතුරු'!$P$24:$Q$28,2))))</f>
        <v/>
      </c>
      <c r="HO57" s="168" t="str">
        <f aca="false">IF(GD57="","",IF(GD57="-","-",IF(UPPER(GD57)="AB","+",VLOOKUP(GD57,'විෂය තොරතුරු'!$P$24:$Q$28,2))))</f>
        <v/>
      </c>
      <c r="HP57" s="168" t="str">
        <f aca="false">IF(GE57="","",IF(GE57="-","-",IF(UPPER(GE57)="AB","+",VLOOKUP(GE57,'විෂය තොරතුරු'!$P$24:$Q$28,2))))</f>
        <v/>
      </c>
      <c r="HQ57" s="170" t="str">
        <f aca="false">IF(GF57="","",IF(GF57="-","-",IF(UPPER(GF57)="AB","+",VLOOKUP(GF57,'විෂය තොරතුරු'!$P$24:$Q$28,2))))</f>
        <v/>
      </c>
      <c r="HR57" s="171" t="str">
        <f aca="false">IF(GG57="","",IF(GG57="-","-",IF(UPPER(GG57)="AB","+",VLOOKUP(GG57,'විෂය තොරතුරු'!$P$24:$Q$28,2))))</f>
        <v>-</v>
      </c>
      <c r="HS57" s="168" t="str">
        <f aca="false">IF(GH57="","",IF(GH57="-","-",IF(UPPER(GH57)="AB","+",VLOOKUP(GH57,'විෂය තොරතුරු'!$P$24:$Q$28,2))))</f>
        <v>S</v>
      </c>
      <c r="HT57" s="168" t="str">
        <f aca="false">IF(GI57="","",IF(GI57="-","-",IF(UPPER(GI57)="AB","+",VLOOKUP(GI57,'විෂය තොරතුරු'!$P$24:$Q$28,2))))</f>
        <v>-</v>
      </c>
      <c r="HU57" s="168" t="str">
        <f aca="false">IF(GJ57="","",IF(GJ57="-","-",IF(UPPER(GJ57)="AB","+",VLOOKUP(GJ57,'විෂය තොරතුරු'!$P$24:$Q$28,2))))</f>
        <v/>
      </c>
      <c r="HV57" s="168" t="str">
        <f aca="false">IF(GK57="","",IF(GK57="-","-",IF(UPPER(GK57)="AB","+",VLOOKUP(GK57,'විෂය තොරතුරු'!$P$24:$Q$28,2))))</f>
        <v/>
      </c>
      <c r="HW57" s="168" t="str">
        <f aca="false">IF(GL57="","",IF(GL57="-","-",IF(UPPER(GL57)="AB","+",VLOOKUP(GL57,'විෂය තොරතුරු'!$P$24:$Q$28,2))))</f>
        <v>S</v>
      </c>
      <c r="HX57" s="168" t="str">
        <f aca="false">IF(GM57="","",IF(GM57="-","-",IF(UPPER(GM57)="AB","+",VLOOKUP(GM57,'විෂය තොරතුරු'!$P$24:$Q$28,2))))</f>
        <v/>
      </c>
      <c r="HY57" s="169" t="str">
        <f aca="false">IF(GN57="","",IF(GN57="-","-",IF(UPPER(GN57)="AB","+",VLOOKUP(GN57,'විෂය තොරතුරු'!$P$24:$Q$28,2))))</f>
        <v/>
      </c>
      <c r="HZ57" s="171" t="str">
        <f aca="false">IF(GO57="","",IF(GO57="-","-",IF(UPPER(GO57)="AB","+",VLOOKUP(GO57,'විෂය තොරතුරු'!$P$24:$Q$28,2))))</f>
        <v>-</v>
      </c>
      <c r="IA57" s="168" t="str">
        <f aca="false">IF(GP57="","",IF(GP57="-","-",IF(UPPER(GP57)="AB","+",VLOOKUP(GP57,'විෂය තොරතුරු'!$P$24:$Q$28,2))))</f>
        <v>-</v>
      </c>
      <c r="IB57" s="168" t="str">
        <f aca="false">IF(GQ57="","",IF(GQ57="-","-",IF(UPPER(GQ57)="AB","+",VLOOKUP(GQ57,'විෂය තොරතුරු'!$P$24:$Q$28,2))))</f>
        <v/>
      </c>
      <c r="IC57" s="168" t="str">
        <f aca="false">IF(GR57="","",IF(GR57="-","-",IF(UPPER(GR57)="AB","+",VLOOKUP(GR57,'විෂය තොරතුරු'!$P$24:$Q$28,2))))</f>
        <v>-</v>
      </c>
      <c r="ID57" s="168" t="str">
        <f aca="false">IF(GS57="","",IF(GS57="-","-",IF(UPPER(GS57)="AB","+",VLOOKUP(GS57,'විෂය තොරතුරු'!$P$24:$Q$28,2))))</f>
        <v/>
      </c>
      <c r="IE57" s="168" t="str">
        <f aca="false">IF(GT57="","",IF(GT57="-","-",IF(UPPER(GT57)="AB","+",VLOOKUP(GT57,'විෂය තොරතුරු'!$P$24:$Q$28,2))))</f>
        <v/>
      </c>
      <c r="IF57" s="168" t="str">
        <f aca="false">IF(GU57="","",IF(GU57="-","-",IF(UPPER(GU57)="AB","+",VLOOKUP(GU57,'විෂය තොරතුරු'!$P$24:$Q$28,2))))</f>
        <v/>
      </c>
      <c r="IG57" s="169" t="str">
        <f aca="false">IF(GV57="","",IF(GV57="-","-",IF(UPPER(GV57)="AB","+",VLOOKUP(GV57,'විෂය තොරතුරු'!$P$24:$Q$28,2))))</f>
        <v/>
      </c>
      <c r="IH57" s="171" t="n">
        <f aca="false">IF($FL57="","",COUNTIF($GZ57:$IG57,"A"))</f>
        <v>0</v>
      </c>
      <c r="II57" s="171" t="n">
        <f aca="false">IF($FL57="","",COUNTIF($GZ57:$IG57,"B"))</f>
        <v>0</v>
      </c>
      <c r="IJ57" s="171" t="n">
        <f aca="false">IF($FL57="","",COUNTIF($GZ57:$IG57,"C"))</f>
        <v>0</v>
      </c>
      <c r="IK57" s="171" t="n">
        <f aca="false">IF($FL57="","",COUNTIF($GZ57:$IG57,"S"))</f>
        <v>3</v>
      </c>
      <c r="IL57" s="171" t="n">
        <f aca="false">IF($FL57="","",COUNTIF($GZ57:$IG57,"W"))</f>
        <v>5</v>
      </c>
      <c r="IM57" s="171" t="n">
        <f aca="false">IF(FL57="","",SUM(IH57:IK57))</f>
        <v>3</v>
      </c>
      <c r="IN57" s="169" t="n">
        <f aca="false">IF(FL57="","",SUM(IH57:IJ57))</f>
        <v>0</v>
      </c>
      <c r="IO57" s="172" t="str">
        <f aca="false">IF(FL57="","",IF(AND(IM57&gt;=6,IN57&gt;=3,OR(FO57&gt;=35,FP57&gt;=35),FV57&gt;=35),"6/3 සමත්",IF(AND(IM57&gt;=5,IN57&gt;=3,OR(FO57&gt;=35,FP57&gt;=35,FV57&gt;=35)),"5/3 සමත්",IF(AND(IM57&gt;=4,IN57&gt;=1,OR(FO57&gt;=20,FP57&gt;=20,FV57&gt;=20)),"සමත් කළ හැකි",IF(IL57=9,"W9","අසමත් ?")))))</f>
        <v>අසමත් ?</v>
      </c>
    </row>
    <row r="58" customFormat="false" ht="13.8" hidden="false" customHeight="false" outlineLevel="0" collapsed="false">
      <c r="A58" s="160" t="n">
        <v>44</v>
      </c>
      <c r="B58" s="188"/>
      <c r="C58" s="161"/>
      <c r="D58" s="162"/>
      <c r="E58" s="183"/>
      <c r="F58" s="181"/>
      <c r="G58" s="183"/>
      <c r="H58" s="180"/>
      <c r="I58" s="180"/>
      <c r="J58" s="181"/>
      <c r="K58" s="183"/>
      <c r="L58" s="180"/>
      <c r="M58" s="180"/>
      <c r="N58" s="181"/>
      <c r="O58" s="183"/>
      <c r="P58" s="180"/>
      <c r="Q58" s="180"/>
      <c r="R58" s="180"/>
      <c r="S58" s="180"/>
      <c r="T58" s="180"/>
      <c r="U58" s="180"/>
      <c r="V58" s="181"/>
      <c r="W58" s="183"/>
      <c r="X58" s="180"/>
      <c r="Y58" s="180"/>
      <c r="Z58" s="180"/>
      <c r="AA58" s="180"/>
      <c r="AB58" s="180"/>
      <c r="AC58" s="180"/>
      <c r="AD58" s="181"/>
      <c r="AE58" s="183"/>
      <c r="AF58" s="180"/>
      <c r="AG58" s="180"/>
      <c r="AH58" s="180"/>
      <c r="AI58" s="180"/>
      <c r="AJ58" s="180"/>
      <c r="AK58" s="180"/>
      <c r="AL58" s="166"/>
      <c r="AM58" s="167" t="str">
        <f aca="false">IF(B58="","",SUM(E58:AL58))</f>
        <v/>
      </c>
      <c r="AN58" s="168" t="str">
        <f aca="false">IF(B58="","",AM58/9)</f>
        <v/>
      </c>
      <c r="AO58" s="169" t="str">
        <f aca="false">IF(B58="","",IF(AM58=0,"-",RANK(AM58,$AM$15:$AM$64,0)))</f>
        <v/>
      </c>
      <c r="AP58" s="167" t="str">
        <f aca="false">IF(E58="","",IF(E58="-","-",IF(UPPER(E58)="AB","+",VLOOKUP(E58,'විෂය තොරතුරු'!$P$24:$Q$28,2))))</f>
        <v/>
      </c>
      <c r="AQ58" s="168" t="str">
        <f aca="false">IF(F58="","",IF(F58="-","-",IF(UPPER(F58)="AB","+",VLOOKUP(F58,'විෂය තොරතුරු'!$P$24:$Q$28,2))))</f>
        <v/>
      </c>
      <c r="AR58" s="168" t="str">
        <f aca="false">IF(G58="","",IF(G58="-","-",IF(UPPER(G58)="AB","+",VLOOKUP(G58,'විෂය තොරතුරු'!$P$24:$Q$28,2))))</f>
        <v/>
      </c>
      <c r="AS58" s="168" t="str">
        <f aca="false">IF(H58="","",IF(H58="-","-",IF(UPPER(H58)="AB","+",VLOOKUP(H58,'විෂය තොරතුරු'!$P$24:$Q$28,2))))</f>
        <v/>
      </c>
      <c r="AT58" s="168" t="str">
        <f aca="false">IF(I58="","",IF(I58="-","-",IF(UPPER(I58)="AB","+",VLOOKUP(I58,'විෂය තොරතුරු'!$P$24:$Q$28,2))))</f>
        <v/>
      </c>
      <c r="AU58" s="170" t="str">
        <f aca="false">IF(J58="","",IF(J58="-","-",IF(UPPER(J58)="AB","+",VLOOKUP(J58,'විෂය තොරතුරු'!$P$24:$Q$28,2))))</f>
        <v/>
      </c>
      <c r="AV58" s="171" t="str">
        <f aca="false">IF(K58="","",IF(K58="-","-",IF(UPPER(K58)="AB","+",VLOOKUP(K58,'විෂය තොරතුරු'!$P$24:$Q$28,2))))</f>
        <v/>
      </c>
      <c r="AW58" s="168" t="str">
        <f aca="false">IF(L58="","",IF(L58="-","-",IF(UPPER(L58)="AB","+",VLOOKUP(L58,'විෂය තොරතුරු'!$P$24:$Q$28,2))))</f>
        <v/>
      </c>
      <c r="AX58" s="168" t="str">
        <f aca="false">IF(M58="","",IF(M58="-","-",IF(UPPER(M58)="AB","+",VLOOKUP(M58,'විෂය තොරතුරු'!$P$24:$Q$28,2))))</f>
        <v/>
      </c>
      <c r="AY58" s="169" t="str">
        <f aca="false">IF(N58="","",IF(N58="-","-",IF(UPPER(N58)="AB","+",VLOOKUP(N58,'විෂය තොරතුරු'!$P$24:$Q$28,2))))</f>
        <v/>
      </c>
      <c r="AZ58" s="167" t="str">
        <f aca="false">IF(O58="","",IF(O58="-","-",IF(UPPER(O58)="AB","+",VLOOKUP(O58,'විෂය තොරතුරු'!$P$24:$Q$28,2))))</f>
        <v/>
      </c>
      <c r="BA58" s="168" t="str">
        <f aca="false">IF(P58="","",IF(P58="-","-",IF(UPPER(P58)="AB","+",VLOOKUP(P58,'විෂය තොරතුරු'!$P$24:$Q$28,2))))</f>
        <v/>
      </c>
      <c r="BB58" s="168" t="str">
        <f aca="false">IF(Q58="","",IF(Q58="-","-",IF(UPPER(Q58)="AB","+",VLOOKUP(Q58,'විෂය තොරතුරු'!$P$24:$Q$28,2))))</f>
        <v/>
      </c>
      <c r="BC58" s="168" t="str">
        <f aca="false">IF(R58="","",IF(R58="-","-",IF(UPPER(R58)="AB","+",VLOOKUP(R58,'විෂය තොරතුරු'!$P$24:$Q$28,2))))</f>
        <v/>
      </c>
      <c r="BD58" s="168" t="str">
        <f aca="false">IF(S58="","",IF(S58="-","-",IF(UPPER(S58)="AB","+",VLOOKUP(S58,'විෂය තොරතුරු'!$P$24:$Q$28,2))))</f>
        <v/>
      </c>
      <c r="BE58" s="168" t="str">
        <f aca="false">IF(T58="","",IF(T58="-","-",IF(UPPER(T58)="AB","+",VLOOKUP(T58,'විෂය තොරතුරු'!$P$24:$Q$28,2))))</f>
        <v/>
      </c>
      <c r="BF58" s="168" t="str">
        <f aca="false">IF(U58="","",IF(U58="-","-",IF(UPPER(U58)="AB","+",VLOOKUP(U58,'විෂය තොරතුරු'!$P$24:$Q$28,2))))</f>
        <v/>
      </c>
      <c r="BG58" s="170" t="str">
        <f aca="false">IF(V58="","",IF(V58="-","-",IF(UPPER(V58)="AB","+",VLOOKUP(V58,'විෂය තොරතුරු'!$P$24:$Q$28,2))))</f>
        <v/>
      </c>
      <c r="BH58" s="171" t="str">
        <f aca="false">IF(W58="","",IF(W58="-","-",IF(UPPER(W58)="AB","+",VLOOKUP(W58,'විෂය තොරතුරු'!$P$24:$Q$28,2))))</f>
        <v/>
      </c>
      <c r="BI58" s="168" t="str">
        <f aca="false">IF(X58="","",IF(X58="-","-",IF(UPPER(X58)="AB","+",VLOOKUP(X58,'විෂය තොරතුරු'!$P$24:$Q$28,2))))</f>
        <v/>
      </c>
      <c r="BJ58" s="168" t="str">
        <f aca="false">IF(Y58="","",IF(Y58="-","-",IF(UPPER(Y58)="AB","+",VLOOKUP(Y58,'විෂය තොරතුරු'!$P$24:$Q$28,2))))</f>
        <v/>
      </c>
      <c r="BK58" s="168" t="str">
        <f aca="false">IF(Z58="","",IF(Z58="-","-",IF(UPPER(Z58)="AB","+",VLOOKUP(Z58,'විෂය තොරතුරු'!$P$24:$Q$28,2))))</f>
        <v/>
      </c>
      <c r="BL58" s="168" t="str">
        <f aca="false">IF(AA58="","",IF(AA58="-","-",IF(UPPER(AA58)="AB","+",VLOOKUP(AA58,'විෂය තොරතුරු'!$P$24:$Q$28,2))))</f>
        <v/>
      </c>
      <c r="BM58" s="168" t="str">
        <f aca="false">IF(AB58="","",IF(AB58="-","-",IF(UPPER(AB58)="AB","+",VLOOKUP(AB58,'විෂය තොරතුරු'!$P$24:$Q$28,2))))</f>
        <v/>
      </c>
      <c r="BN58" s="168" t="str">
        <f aca="false">IF(AC58="","",IF(AC58="-","-",IF(UPPER(AC58)="AB","+",VLOOKUP(AC58,'විෂය තොරතුරු'!$P$24:$Q$28,2))))</f>
        <v/>
      </c>
      <c r="BO58" s="169" t="str">
        <f aca="false">IF(AD58="","",IF(AD58="-","-",IF(UPPER(AD58)="AB","+",VLOOKUP(AD58,'විෂය තොරතුරු'!$P$24:$Q$28,2))))</f>
        <v/>
      </c>
      <c r="BP58" s="171" t="str">
        <f aca="false">IF(AE58="","",IF(AE58="-","-",IF(UPPER(AE58)="AB","+",VLOOKUP(AE58,'විෂය තොරතුරු'!$P$24:$Q$28,2))))</f>
        <v/>
      </c>
      <c r="BQ58" s="168" t="str">
        <f aca="false">IF(AF58="","",IF(AF58="-","-",IF(UPPER(AF58)="AB","+",VLOOKUP(AF58,'විෂය තොරතුරු'!$P$24:$Q$28,2))))</f>
        <v/>
      </c>
      <c r="BR58" s="168" t="str">
        <f aca="false">IF(AG58="","",IF(AG58="-","-",IF(UPPER(AG58)="AB","+",VLOOKUP(AG58,'විෂය තොරතුරු'!$P$24:$Q$28,2))))</f>
        <v/>
      </c>
      <c r="BS58" s="168" t="str">
        <f aca="false">IF(AH58="","",IF(AH58="-","-",IF(UPPER(AH58)="AB","+",VLOOKUP(AH58,'විෂය තොරතුරු'!$P$24:$Q$28,2))))</f>
        <v/>
      </c>
      <c r="BT58" s="168" t="str">
        <f aca="false">IF(AI58="","",IF(AI58="-","-",IF(UPPER(AI58)="AB","+",VLOOKUP(AI58,'විෂය තොරතුරු'!$P$24:$Q$28,2))))</f>
        <v/>
      </c>
      <c r="BU58" s="168" t="str">
        <f aca="false">IF(AJ58="","",IF(AJ58="-","-",IF(UPPER(AJ58)="AB","+",VLOOKUP(AJ58,'විෂය තොරතුරු'!$P$24:$Q$28,2))))</f>
        <v/>
      </c>
      <c r="BV58" s="168" t="str">
        <f aca="false">IF(AK58="","",IF(AK58="-","-",IF(UPPER(AK58)="AB","+",VLOOKUP(AK58,'විෂය තොරතුරු'!$P$24:$Q$28,2))))</f>
        <v/>
      </c>
      <c r="BW58" s="169" t="str">
        <f aca="false">IF(AL58="","",IF(AL58="-","-",IF(UPPER(AL58)="AB","+",VLOOKUP(AL58,'විෂය තොරතුරු'!$P$24:$Q$28,2))))</f>
        <v/>
      </c>
      <c r="BX58" s="171" t="str">
        <f aca="false">IF($B58="","",COUNTIF($AP58:$BW58,"A"))</f>
        <v/>
      </c>
      <c r="BY58" s="168" t="str">
        <f aca="false">IF($B58="","",COUNTIF($AP58:$BW58,"B"))</f>
        <v/>
      </c>
      <c r="BZ58" s="168" t="str">
        <f aca="false">IF($B58="","",COUNTIF($AP58:$BW58,"C"))</f>
        <v/>
      </c>
      <c r="CA58" s="168" t="str">
        <f aca="false">IF($B58="","",COUNTIF($AP58:$BW58,"S"))</f>
        <v/>
      </c>
      <c r="CB58" s="169" t="str">
        <f aca="false">IF($B58="","",COUNTIF($AP58:$BW58,"W"))</f>
        <v/>
      </c>
      <c r="CC58" s="171" t="str">
        <f aca="false">IF(B58="","",SUM(BX58:CA58))</f>
        <v/>
      </c>
      <c r="CD58" s="169" t="str">
        <f aca="false">IF(B58="","",SUM(BX58:BZ58))</f>
        <v/>
      </c>
      <c r="CE58" s="172" t="str">
        <f aca="false">IF(B58="","",IF(AND(CC58&gt;=6,CD58&gt;=3,OR(E58&gt;=35,F58&gt;=35),L58&gt;=35),"6/3 සමත්",IF(AND(CC58&gt;=5,CD58&gt;=3,OR(E58&gt;=35,F58&gt;=35,L58&gt;=35)),"5/3 සමත්",IF(AND(CC58&gt;=4,CD58&gt;=1,OR(E58&gt;=20,F58&gt;=20,L58&gt;=20)),"සමත් කළ හැකි",IF(CB58=9,"W9","අසමත් ?")))))</f>
        <v/>
      </c>
      <c r="FK58" s="173" t="n">
        <v>44</v>
      </c>
      <c r="FL58" s="188" t="s">
        <v>87</v>
      </c>
      <c r="FM58" s="161"/>
      <c r="FN58" s="161" t="str">
        <f aca="false">IF(FM58="","-",(FM58/$M$95)*100)</f>
        <v>-</v>
      </c>
      <c r="FO58" s="165" t="n">
        <v>21</v>
      </c>
      <c r="FP58" s="165"/>
      <c r="FQ58" s="165" t="n">
        <v>21</v>
      </c>
      <c r="FR58" s="165" t="s">
        <v>18</v>
      </c>
      <c r="FS58" s="165"/>
      <c r="FT58" s="165"/>
      <c r="FU58" s="165" t="n">
        <v>8</v>
      </c>
      <c r="FV58" s="165" t="n">
        <v>16</v>
      </c>
      <c r="FW58" s="165" t="n">
        <v>13</v>
      </c>
      <c r="FX58" s="165" t="n">
        <v>13</v>
      </c>
      <c r="FY58" s="165" t="s">
        <v>18</v>
      </c>
      <c r="FZ58" s="165" t="s">
        <v>18</v>
      </c>
      <c r="GA58" s="165" t="n">
        <v>30</v>
      </c>
      <c r="GB58" s="165"/>
      <c r="GC58" s="165"/>
      <c r="GD58" s="165"/>
      <c r="GE58" s="165"/>
      <c r="GF58" s="165"/>
      <c r="GG58" s="165" t="s">
        <v>18</v>
      </c>
      <c r="GH58" s="165" t="s">
        <v>18</v>
      </c>
      <c r="GI58" s="165" t="n">
        <v>30</v>
      </c>
      <c r="GJ58" s="165"/>
      <c r="GK58" s="165"/>
      <c r="GL58" s="165" t="n">
        <v>43</v>
      </c>
      <c r="GM58" s="165"/>
      <c r="GN58" s="165"/>
      <c r="GO58" s="165" t="s">
        <v>18</v>
      </c>
      <c r="GP58" s="165" t="s">
        <v>18</v>
      </c>
      <c r="GQ58" s="165"/>
      <c r="GR58" s="165" t="s">
        <v>18</v>
      </c>
      <c r="GS58" s="165"/>
      <c r="GT58" s="165"/>
      <c r="GU58" s="165"/>
      <c r="GV58" s="174"/>
      <c r="GW58" s="167" t="n">
        <f aca="false">IF(FL58="","",SUM(FO58:GV58))</f>
        <v>195</v>
      </c>
      <c r="GX58" s="168" t="n">
        <f aca="false">IF(FL58="","",GW58/9)</f>
        <v>21.6666666666667</v>
      </c>
      <c r="GY58" s="169" t="n">
        <f aca="false">IF(FL58="","",IF(GW58=0,"-",RANK(GW58,$GW$15:$GW$64,0)))</f>
        <v>29</v>
      </c>
      <c r="GZ58" s="167" t="str">
        <f aca="false">IF(FO58="","",IF(FO58="-","-",IF(UPPER(FO58)="AB","+",VLOOKUP(FO58,'විෂය තොරතුරු'!$P$24:$Q$28,2))))</f>
        <v>W</v>
      </c>
      <c r="HA58" s="168" t="str">
        <f aca="false">IF(FP58="","",IF(FP58="-","-",IF(UPPER(FP58)="AB","+",VLOOKUP(FP58,'විෂය තොරතුරු'!$P$24:$Q$28,2))))</f>
        <v/>
      </c>
      <c r="HB58" s="168" t="str">
        <f aca="false">IF(FQ58="","",IF(FQ58="-","-",IF(UPPER(FQ58)="AB","+",VLOOKUP(FQ58,'විෂය තොරතුරු'!$P$24:$Q$28,2))))</f>
        <v>W</v>
      </c>
      <c r="HC58" s="168" t="str">
        <f aca="false">IF(FR58="","",IF(FR58="-","-",IF(UPPER(FR58)="AB","+",VLOOKUP(FR58,'විෂය තොරතුරු'!$P$24:$Q$28,2))))</f>
        <v>-</v>
      </c>
      <c r="HD58" s="168" t="str">
        <f aca="false">IF(FS58="","",IF(FS58="-","-",IF(UPPER(FS58)="AB","+",VLOOKUP(FS58,'විෂය තොරතුරු'!$P$24:$Q$28,2))))</f>
        <v/>
      </c>
      <c r="HE58" s="170" t="str">
        <f aca="false">IF(FT58="","",IF(FT58="-","-",IF(UPPER(FT58)="AB","+",VLOOKUP(FT58,'විෂය තොරතුරු'!$P$24:$Q$28,2))))</f>
        <v/>
      </c>
      <c r="HF58" s="171" t="str">
        <f aca="false">IF(FU58="","",IF(FU58="-","-",IF(UPPER(FU58)="AB","+",VLOOKUP(FU58,'විෂය තොරතුරු'!$P$24:$Q$28,2))))</f>
        <v>W</v>
      </c>
      <c r="HG58" s="168" t="str">
        <f aca="false">IF(FV58="","",IF(FV58="-","-",IF(UPPER(FV58)="AB","+",VLOOKUP(FV58,'විෂය තොරතුරු'!$P$24:$Q$28,2))))</f>
        <v>W</v>
      </c>
      <c r="HH58" s="168" t="str">
        <f aca="false">IF(FW58="","",IF(FW58="-","-",IF(UPPER(FW58)="AB","+",VLOOKUP(FW58,'විෂය තොරතුරු'!$P$24:$Q$28,2))))</f>
        <v>W</v>
      </c>
      <c r="HI58" s="169" t="str">
        <f aca="false">IF(FX58="","",IF(FX58="-","-",IF(UPPER(FX58)="AB","+",VLOOKUP(FX58,'විෂය තොරතුරු'!$P$24:$Q$28,2))))</f>
        <v>W</v>
      </c>
      <c r="HJ58" s="167" t="str">
        <f aca="false">IF(FY58="","",IF(FY58="-","-",IF(UPPER(FY58)="AB","+",VLOOKUP(FY58,'විෂය තොරතුරු'!$P$24:$Q$28,2))))</f>
        <v>-</v>
      </c>
      <c r="HK58" s="168" t="str">
        <f aca="false">IF(FZ58="","",IF(FZ58="-","-",IF(UPPER(FZ58)="AB","+",VLOOKUP(FZ58,'විෂය තොරතුරු'!$P$24:$Q$28,2))))</f>
        <v>-</v>
      </c>
      <c r="HL58" s="168" t="str">
        <f aca="false">IF(GA58="","",IF(GA58="-","-",IF(UPPER(GA58)="AB","+",VLOOKUP(GA58,'විෂය තොරතුරු'!$P$24:$Q$28,2))))</f>
        <v>W</v>
      </c>
      <c r="HM58" s="168" t="str">
        <f aca="false">IF(GB58="","",IF(GB58="-","-",IF(UPPER(GB58)="AB","+",VLOOKUP(GB58,'විෂය තොරතුරු'!$P$24:$Q$28,2))))</f>
        <v/>
      </c>
      <c r="HN58" s="168" t="str">
        <f aca="false">IF(GC58="","",IF(GC58="-","-",IF(UPPER(GC58)="AB","+",VLOOKUP(GC58,'විෂය තොරතුරු'!$P$24:$Q$28,2))))</f>
        <v/>
      </c>
      <c r="HO58" s="168" t="str">
        <f aca="false">IF(GD58="","",IF(GD58="-","-",IF(UPPER(GD58)="AB","+",VLOOKUP(GD58,'විෂය තොරතුරු'!$P$24:$Q$28,2))))</f>
        <v/>
      </c>
      <c r="HP58" s="168" t="str">
        <f aca="false">IF(GE58="","",IF(GE58="-","-",IF(UPPER(GE58)="AB","+",VLOOKUP(GE58,'විෂය තොරතුරු'!$P$24:$Q$28,2))))</f>
        <v/>
      </c>
      <c r="HQ58" s="170" t="str">
        <f aca="false">IF(GF58="","",IF(GF58="-","-",IF(UPPER(GF58)="AB","+",VLOOKUP(GF58,'විෂය තොරතුරු'!$P$24:$Q$28,2))))</f>
        <v/>
      </c>
      <c r="HR58" s="171" t="str">
        <f aca="false">IF(GG58="","",IF(GG58="-","-",IF(UPPER(GG58)="AB","+",VLOOKUP(GG58,'විෂය තොරතුරු'!$P$24:$Q$28,2))))</f>
        <v>-</v>
      </c>
      <c r="HS58" s="168" t="str">
        <f aca="false">IF(GH58="","",IF(GH58="-","-",IF(UPPER(GH58)="AB","+",VLOOKUP(GH58,'විෂය තොරතුරු'!$P$24:$Q$28,2))))</f>
        <v>-</v>
      </c>
      <c r="HT58" s="168" t="str">
        <f aca="false">IF(GI58="","",IF(GI58="-","-",IF(UPPER(GI58)="AB","+",VLOOKUP(GI58,'විෂය තොරතුරු'!$P$24:$Q$28,2))))</f>
        <v>W</v>
      </c>
      <c r="HU58" s="168" t="str">
        <f aca="false">IF(GJ58="","",IF(GJ58="-","-",IF(UPPER(GJ58)="AB","+",VLOOKUP(GJ58,'විෂය තොරතුරු'!$P$24:$Q$28,2))))</f>
        <v/>
      </c>
      <c r="HV58" s="168" t="str">
        <f aca="false">IF(GK58="","",IF(GK58="-","-",IF(UPPER(GK58)="AB","+",VLOOKUP(GK58,'විෂය තොරතුරු'!$P$24:$Q$28,2))))</f>
        <v/>
      </c>
      <c r="HW58" s="168" t="str">
        <f aca="false">IF(GL58="","",IF(GL58="-","-",IF(UPPER(GL58)="AB","+",VLOOKUP(GL58,'විෂය තොරතුරු'!$P$24:$Q$28,2))))</f>
        <v>S</v>
      </c>
      <c r="HX58" s="168" t="str">
        <f aca="false">IF(GM58="","",IF(GM58="-","-",IF(UPPER(GM58)="AB","+",VLOOKUP(GM58,'විෂය තොරතුරු'!$P$24:$Q$28,2))))</f>
        <v/>
      </c>
      <c r="HY58" s="169" t="str">
        <f aca="false">IF(GN58="","",IF(GN58="-","-",IF(UPPER(GN58)="AB","+",VLOOKUP(GN58,'විෂය තොරතුරු'!$P$24:$Q$28,2))))</f>
        <v/>
      </c>
      <c r="HZ58" s="171" t="str">
        <f aca="false">IF(GO58="","",IF(GO58="-","-",IF(UPPER(GO58)="AB","+",VLOOKUP(GO58,'විෂය තොරතුරු'!$P$24:$Q$28,2))))</f>
        <v>-</v>
      </c>
      <c r="IA58" s="168" t="str">
        <f aca="false">IF(GP58="","",IF(GP58="-","-",IF(UPPER(GP58)="AB","+",VLOOKUP(GP58,'විෂය තොරතුරු'!$P$24:$Q$28,2))))</f>
        <v>-</v>
      </c>
      <c r="IB58" s="168" t="str">
        <f aca="false">IF(GQ58="","",IF(GQ58="-","-",IF(UPPER(GQ58)="AB","+",VLOOKUP(GQ58,'විෂය තොරතුරු'!$P$24:$Q$28,2))))</f>
        <v/>
      </c>
      <c r="IC58" s="168" t="str">
        <f aca="false">IF(GR58="","",IF(GR58="-","-",IF(UPPER(GR58)="AB","+",VLOOKUP(GR58,'විෂය තොරතුරු'!$P$24:$Q$28,2))))</f>
        <v>-</v>
      </c>
      <c r="ID58" s="168" t="str">
        <f aca="false">IF(GS58="","",IF(GS58="-","-",IF(UPPER(GS58)="AB","+",VLOOKUP(GS58,'විෂය තොරතුරු'!$P$24:$Q$28,2))))</f>
        <v/>
      </c>
      <c r="IE58" s="168" t="str">
        <f aca="false">IF(GT58="","",IF(GT58="-","-",IF(UPPER(GT58)="AB","+",VLOOKUP(GT58,'විෂය තොරතුරු'!$P$24:$Q$28,2))))</f>
        <v/>
      </c>
      <c r="IF58" s="168" t="str">
        <f aca="false">IF(GU58="","",IF(GU58="-","-",IF(UPPER(GU58)="AB","+",VLOOKUP(GU58,'විෂය තොරතුරු'!$P$24:$Q$28,2))))</f>
        <v/>
      </c>
      <c r="IG58" s="169" t="str">
        <f aca="false">IF(GV58="","",IF(GV58="-","-",IF(UPPER(GV58)="AB","+",VLOOKUP(GV58,'විෂය තොරතුරු'!$P$24:$Q$28,2))))</f>
        <v/>
      </c>
      <c r="IH58" s="171" t="n">
        <f aca="false">IF($FL58="","",COUNTIF($GZ58:$IG58,"A"))</f>
        <v>0</v>
      </c>
      <c r="II58" s="171" t="n">
        <f aca="false">IF($FL58="","",COUNTIF($GZ58:$IG58,"B"))</f>
        <v>0</v>
      </c>
      <c r="IJ58" s="171" t="n">
        <f aca="false">IF($FL58="","",COUNTIF($GZ58:$IG58,"C"))</f>
        <v>0</v>
      </c>
      <c r="IK58" s="171" t="n">
        <f aca="false">IF($FL58="","",COUNTIF($GZ58:$IG58,"S"))</f>
        <v>1</v>
      </c>
      <c r="IL58" s="171" t="n">
        <f aca="false">IF($FL58="","",COUNTIF($GZ58:$IG58,"W"))</f>
        <v>8</v>
      </c>
      <c r="IM58" s="171" t="n">
        <f aca="false">IF(FL58="","",SUM(IH58:IK58))</f>
        <v>1</v>
      </c>
      <c r="IN58" s="169" t="n">
        <f aca="false">IF(FL58="","",SUM(IH58:IJ58))</f>
        <v>0</v>
      </c>
      <c r="IO58" s="172" t="str">
        <f aca="false">IF(FL58="","",IF(AND(IM58&gt;=6,IN58&gt;=3,OR(FO58&gt;=35,FP58&gt;=35),FV58&gt;=35),"6/3 සමත්",IF(AND(IM58&gt;=5,IN58&gt;=3,OR(FO58&gt;=35,FP58&gt;=35,FV58&gt;=35)),"5/3 සමත්",IF(AND(IM58&gt;=4,IN58&gt;=1,OR(FO58&gt;=20,FP58&gt;=20,FV58&gt;=20)),"සමත් කළ හැකි",IF(IL58=9,"W9","අසමත් ?")))))</f>
        <v>අසමත් ?</v>
      </c>
    </row>
    <row r="59" customFormat="false" ht="13.8" hidden="false" customHeight="false" outlineLevel="0" collapsed="false">
      <c r="A59" s="160" t="n">
        <v>45</v>
      </c>
      <c r="B59" s="188"/>
      <c r="C59" s="161"/>
      <c r="D59" s="162"/>
      <c r="E59" s="183"/>
      <c r="F59" s="181"/>
      <c r="G59" s="183"/>
      <c r="H59" s="180"/>
      <c r="I59" s="180"/>
      <c r="J59" s="181"/>
      <c r="K59" s="183"/>
      <c r="L59" s="180"/>
      <c r="M59" s="180"/>
      <c r="N59" s="181"/>
      <c r="O59" s="183"/>
      <c r="P59" s="180"/>
      <c r="Q59" s="180"/>
      <c r="R59" s="180"/>
      <c r="S59" s="180"/>
      <c r="T59" s="180"/>
      <c r="U59" s="180"/>
      <c r="V59" s="181"/>
      <c r="W59" s="183"/>
      <c r="X59" s="180"/>
      <c r="Y59" s="180"/>
      <c r="Z59" s="180"/>
      <c r="AA59" s="180"/>
      <c r="AB59" s="180"/>
      <c r="AC59" s="180"/>
      <c r="AD59" s="181"/>
      <c r="AE59" s="183"/>
      <c r="AF59" s="180"/>
      <c r="AG59" s="180"/>
      <c r="AH59" s="180"/>
      <c r="AI59" s="180"/>
      <c r="AJ59" s="180"/>
      <c r="AK59" s="180"/>
      <c r="AL59" s="166"/>
      <c r="AM59" s="167" t="str">
        <f aca="false">IF(B59="","",SUM(E59:AL59))</f>
        <v/>
      </c>
      <c r="AN59" s="168" t="str">
        <f aca="false">IF(B59="","",AM59/9)</f>
        <v/>
      </c>
      <c r="AO59" s="169" t="str">
        <f aca="false">IF(B59="","",IF(AM59=0,"-",RANK(AM59,$AM$15:$AM$64,0)))</f>
        <v/>
      </c>
      <c r="AP59" s="167" t="str">
        <f aca="false">IF(E59="","",IF(E59="-","-",IF(UPPER(E59)="AB","+",VLOOKUP(E59,'විෂය තොරතුරු'!$P$24:$Q$28,2))))</f>
        <v/>
      </c>
      <c r="AQ59" s="168" t="str">
        <f aca="false">IF(F59="","",IF(F59="-","-",IF(UPPER(F59)="AB","+",VLOOKUP(F59,'විෂය තොරතුරු'!$P$24:$Q$28,2))))</f>
        <v/>
      </c>
      <c r="AR59" s="168" t="str">
        <f aca="false">IF(G59="","",IF(G59="-","-",IF(UPPER(G59)="AB","+",VLOOKUP(G59,'විෂය තොරතුරු'!$P$24:$Q$28,2))))</f>
        <v/>
      </c>
      <c r="AS59" s="168" t="str">
        <f aca="false">IF(H59="","",IF(H59="-","-",IF(UPPER(H59)="AB","+",VLOOKUP(H59,'විෂය තොරතුරු'!$P$24:$Q$28,2))))</f>
        <v/>
      </c>
      <c r="AT59" s="168" t="str">
        <f aca="false">IF(I59="","",IF(I59="-","-",IF(UPPER(I59)="AB","+",VLOOKUP(I59,'විෂය තොරතුරු'!$P$24:$Q$28,2))))</f>
        <v/>
      </c>
      <c r="AU59" s="170" t="str">
        <f aca="false">IF(J59="","",IF(J59="-","-",IF(UPPER(J59)="AB","+",VLOOKUP(J59,'විෂය තොරතුරු'!$P$24:$Q$28,2))))</f>
        <v/>
      </c>
      <c r="AV59" s="171" t="str">
        <f aca="false">IF(K59="","",IF(K59="-","-",IF(UPPER(K59)="AB","+",VLOOKUP(K59,'විෂය තොරතුරු'!$P$24:$Q$28,2))))</f>
        <v/>
      </c>
      <c r="AW59" s="168" t="str">
        <f aca="false">IF(L59="","",IF(L59="-","-",IF(UPPER(L59)="AB","+",VLOOKUP(L59,'විෂය තොරතුරු'!$P$24:$Q$28,2))))</f>
        <v/>
      </c>
      <c r="AX59" s="168" t="str">
        <f aca="false">IF(M59="","",IF(M59="-","-",IF(UPPER(M59)="AB","+",VLOOKUP(M59,'විෂය තොරතුරු'!$P$24:$Q$28,2))))</f>
        <v/>
      </c>
      <c r="AY59" s="169" t="str">
        <f aca="false">IF(N59="","",IF(N59="-","-",IF(UPPER(N59)="AB","+",VLOOKUP(N59,'විෂය තොරතුරු'!$P$24:$Q$28,2))))</f>
        <v/>
      </c>
      <c r="AZ59" s="167" t="str">
        <f aca="false">IF(O59="","",IF(O59="-","-",IF(UPPER(O59)="AB","+",VLOOKUP(O59,'විෂය තොරතුරු'!$P$24:$Q$28,2))))</f>
        <v/>
      </c>
      <c r="BA59" s="168" t="str">
        <f aca="false">IF(P59="","",IF(P59="-","-",IF(UPPER(P59)="AB","+",VLOOKUP(P59,'විෂය තොරතුරු'!$P$24:$Q$28,2))))</f>
        <v/>
      </c>
      <c r="BB59" s="168" t="str">
        <f aca="false">IF(Q59="","",IF(Q59="-","-",IF(UPPER(Q59)="AB","+",VLOOKUP(Q59,'විෂය තොරතුරු'!$P$24:$Q$28,2))))</f>
        <v/>
      </c>
      <c r="BC59" s="168" t="str">
        <f aca="false">IF(R59="","",IF(R59="-","-",IF(UPPER(R59)="AB","+",VLOOKUP(R59,'විෂය තොරතුරු'!$P$24:$Q$28,2))))</f>
        <v/>
      </c>
      <c r="BD59" s="168" t="str">
        <f aca="false">IF(S59="","",IF(S59="-","-",IF(UPPER(S59)="AB","+",VLOOKUP(S59,'විෂය තොරතුරු'!$P$24:$Q$28,2))))</f>
        <v/>
      </c>
      <c r="BE59" s="168" t="str">
        <f aca="false">IF(T59="","",IF(T59="-","-",IF(UPPER(T59)="AB","+",VLOOKUP(T59,'විෂය තොරතුරු'!$P$24:$Q$28,2))))</f>
        <v/>
      </c>
      <c r="BF59" s="168" t="str">
        <f aca="false">IF(U59="","",IF(U59="-","-",IF(UPPER(U59)="AB","+",VLOOKUP(U59,'විෂය තොරතුරු'!$P$24:$Q$28,2))))</f>
        <v/>
      </c>
      <c r="BG59" s="170" t="str">
        <f aca="false">IF(V59="","",IF(V59="-","-",IF(UPPER(V59)="AB","+",VLOOKUP(V59,'විෂය තොරතුරු'!$P$24:$Q$28,2))))</f>
        <v/>
      </c>
      <c r="BH59" s="171" t="str">
        <f aca="false">IF(W59="","",IF(W59="-","-",IF(UPPER(W59)="AB","+",VLOOKUP(W59,'විෂය තොරතුරු'!$P$24:$Q$28,2))))</f>
        <v/>
      </c>
      <c r="BI59" s="168" t="str">
        <f aca="false">IF(X59="","",IF(X59="-","-",IF(UPPER(X59)="AB","+",VLOOKUP(X59,'විෂය තොරතුරු'!$P$24:$Q$28,2))))</f>
        <v/>
      </c>
      <c r="BJ59" s="168" t="str">
        <f aca="false">IF(Y59="","",IF(Y59="-","-",IF(UPPER(Y59)="AB","+",VLOOKUP(Y59,'විෂය තොරතුරු'!$P$24:$Q$28,2))))</f>
        <v/>
      </c>
      <c r="BK59" s="168" t="str">
        <f aca="false">IF(Z59="","",IF(Z59="-","-",IF(UPPER(Z59)="AB","+",VLOOKUP(Z59,'විෂය තොරතුරු'!$P$24:$Q$28,2))))</f>
        <v/>
      </c>
      <c r="BL59" s="168" t="str">
        <f aca="false">IF(AA59="","",IF(AA59="-","-",IF(UPPER(AA59)="AB","+",VLOOKUP(AA59,'විෂය තොරතුරු'!$P$24:$Q$28,2))))</f>
        <v/>
      </c>
      <c r="BM59" s="168" t="str">
        <f aca="false">IF(AB59="","",IF(AB59="-","-",IF(UPPER(AB59)="AB","+",VLOOKUP(AB59,'විෂය තොරතුරු'!$P$24:$Q$28,2))))</f>
        <v/>
      </c>
      <c r="BN59" s="168" t="str">
        <f aca="false">IF(AC59="","",IF(AC59="-","-",IF(UPPER(AC59)="AB","+",VLOOKUP(AC59,'විෂය තොරතුරු'!$P$24:$Q$28,2))))</f>
        <v/>
      </c>
      <c r="BO59" s="169" t="str">
        <f aca="false">IF(AD59="","",IF(AD59="-","-",IF(UPPER(AD59)="AB","+",VLOOKUP(AD59,'විෂය තොරතුරු'!$P$24:$Q$28,2))))</f>
        <v/>
      </c>
      <c r="BP59" s="171" t="str">
        <f aca="false">IF(AE59="","",IF(AE59="-","-",IF(UPPER(AE59)="AB","+",VLOOKUP(AE59,'විෂය තොරතුරු'!$P$24:$Q$28,2))))</f>
        <v/>
      </c>
      <c r="BQ59" s="168" t="str">
        <f aca="false">IF(AF59="","",IF(AF59="-","-",IF(UPPER(AF59)="AB","+",VLOOKUP(AF59,'විෂය තොරතුරු'!$P$24:$Q$28,2))))</f>
        <v/>
      </c>
      <c r="BR59" s="168" t="str">
        <f aca="false">IF(AG59="","",IF(AG59="-","-",IF(UPPER(AG59)="AB","+",VLOOKUP(AG59,'විෂය තොරතුරු'!$P$24:$Q$28,2))))</f>
        <v/>
      </c>
      <c r="BS59" s="168" t="str">
        <f aca="false">IF(AH59="","",IF(AH59="-","-",IF(UPPER(AH59)="AB","+",VLOOKUP(AH59,'විෂය තොරතුරු'!$P$24:$Q$28,2))))</f>
        <v/>
      </c>
      <c r="BT59" s="168" t="str">
        <f aca="false">IF(AI59="","",IF(AI59="-","-",IF(UPPER(AI59)="AB","+",VLOOKUP(AI59,'විෂය තොරතුරු'!$P$24:$Q$28,2))))</f>
        <v/>
      </c>
      <c r="BU59" s="168" t="str">
        <f aca="false">IF(AJ59="","",IF(AJ59="-","-",IF(UPPER(AJ59)="AB","+",VLOOKUP(AJ59,'විෂය තොරතුරු'!$P$24:$Q$28,2))))</f>
        <v/>
      </c>
      <c r="BV59" s="168" t="str">
        <f aca="false">IF(AK59="","",IF(AK59="-","-",IF(UPPER(AK59)="AB","+",VLOOKUP(AK59,'විෂය තොරතුරු'!$P$24:$Q$28,2))))</f>
        <v/>
      </c>
      <c r="BW59" s="169" t="str">
        <f aca="false">IF(AL59="","",IF(AL59="-","-",IF(UPPER(AL59)="AB","+",VLOOKUP(AL59,'විෂය තොරතුරු'!$P$24:$Q$28,2))))</f>
        <v/>
      </c>
      <c r="BX59" s="171" t="str">
        <f aca="false">IF($B59="","",COUNTIF($AP59:$BW59,"A"))</f>
        <v/>
      </c>
      <c r="BY59" s="168" t="str">
        <f aca="false">IF($B59="","",COUNTIF($AP59:$BW59,"B"))</f>
        <v/>
      </c>
      <c r="BZ59" s="168" t="str">
        <f aca="false">IF($B59="","",COUNTIF($AP59:$BW59,"C"))</f>
        <v/>
      </c>
      <c r="CA59" s="168" t="str">
        <f aca="false">IF($B59="","",COUNTIF($AP59:$BW59,"S"))</f>
        <v/>
      </c>
      <c r="CB59" s="169" t="str">
        <f aca="false">IF($B59="","",COUNTIF($AP59:$BW59,"W"))</f>
        <v/>
      </c>
      <c r="CC59" s="171" t="str">
        <f aca="false">IF(B59="","",SUM(BX59:CA59))</f>
        <v/>
      </c>
      <c r="CD59" s="169" t="str">
        <f aca="false">IF(B59="","",SUM(BX59:BZ59))</f>
        <v/>
      </c>
      <c r="CE59" s="172" t="str">
        <f aca="false">IF(B59="","",IF(AND(CC59&gt;=6,CD59&gt;=3,OR(E59&gt;=35,F59&gt;=35),L59&gt;=35),"6/3 සමත්",IF(AND(CC59&gt;=5,CD59&gt;=3,OR(E59&gt;=35,F59&gt;=35,L59&gt;=35)),"5/3 සමත්",IF(AND(CC59&gt;=4,CD59&gt;=1,OR(E59&gt;=20,F59&gt;=20,L59&gt;=20)),"සමත් කළ හැකි",IF(CB59=9,"W9","අසමත් ?")))))</f>
        <v/>
      </c>
      <c r="FK59" s="173" t="n">
        <v>45</v>
      </c>
      <c r="FL59" s="188" t="s">
        <v>88</v>
      </c>
      <c r="FM59" s="161"/>
      <c r="FN59" s="161" t="str">
        <f aca="false">IF(FM59="","-",(FM59/$M$95)*100)</f>
        <v>-</v>
      </c>
      <c r="FO59" s="165" t="n">
        <v>17</v>
      </c>
      <c r="FP59" s="165"/>
      <c r="FQ59" s="165" t="n">
        <v>18</v>
      </c>
      <c r="FR59" s="165" t="s">
        <v>18</v>
      </c>
      <c r="FS59" s="165"/>
      <c r="FT59" s="165"/>
      <c r="FU59" s="165" t="n">
        <v>4</v>
      </c>
      <c r="FV59" s="165" t="n">
        <v>12</v>
      </c>
      <c r="FW59" s="165" t="n">
        <v>7</v>
      </c>
      <c r="FX59" s="165" t="n">
        <v>18</v>
      </c>
      <c r="FY59" s="165" t="s">
        <v>18</v>
      </c>
      <c r="FZ59" s="165" t="n">
        <v>2</v>
      </c>
      <c r="GA59" s="165" t="s">
        <v>18</v>
      </c>
      <c r="GB59" s="165"/>
      <c r="GC59" s="165"/>
      <c r="GD59" s="165"/>
      <c r="GE59" s="165"/>
      <c r="GF59" s="165"/>
      <c r="GG59" s="165" t="s">
        <v>18</v>
      </c>
      <c r="GH59" s="165" t="s">
        <v>18</v>
      </c>
      <c r="GI59" s="165" t="n">
        <v>25</v>
      </c>
      <c r="GJ59" s="165"/>
      <c r="GK59" s="165"/>
      <c r="GL59" s="165" t="s">
        <v>18</v>
      </c>
      <c r="GM59" s="165"/>
      <c r="GN59" s="165"/>
      <c r="GO59" s="165" t="n">
        <v>15</v>
      </c>
      <c r="GP59" s="165" t="s">
        <v>18</v>
      </c>
      <c r="GQ59" s="165"/>
      <c r="GR59" s="165" t="s">
        <v>18</v>
      </c>
      <c r="GS59" s="165"/>
      <c r="GT59" s="165"/>
      <c r="GU59" s="165"/>
      <c r="GV59" s="174"/>
      <c r="GW59" s="167" t="n">
        <f aca="false">IF(FL59="","",SUM(FO59:GV59))</f>
        <v>118</v>
      </c>
      <c r="GX59" s="168" t="n">
        <f aca="false">IF(FL59="","",GW59/9)</f>
        <v>13.1111111111111</v>
      </c>
      <c r="GY59" s="169" t="n">
        <f aca="false">IF(FL59="","",IF(GW59=0,"-",RANK(GW59,$GW$15:$GW$64,0)))</f>
        <v>43</v>
      </c>
      <c r="GZ59" s="167" t="str">
        <f aca="false">IF(FO59="","",IF(FO59="-","-",IF(UPPER(FO59)="AB","+",VLOOKUP(FO59,'විෂය තොරතුරු'!$P$24:$Q$28,2))))</f>
        <v>W</v>
      </c>
      <c r="HA59" s="168" t="str">
        <f aca="false">IF(FP59="","",IF(FP59="-","-",IF(UPPER(FP59)="AB","+",VLOOKUP(FP59,'විෂය තොරතුරු'!$P$24:$Q$28,2))))</f>
        <v/>
      </c>
      <c r="HB59" s="168" t="str">
        <f aca="false">IF(FQ59="","",IF(FQ59="-","-",IF(UPPER(FQ59)="AB","+",VLOOKUP(FQ59,'විෂය තොරතුරු'!$P$24:$Q$28,2))))</f>
        <v>W</v>
      </c>
      <c r="HC59" s="168" t="str">
        <f aca="false">IF(FR59="","",IF(FR59="-","-",IF(UPPER(FR59)="AB","+",VLOOKUP(FR59,'විෂය තොරතුරු'!$P$24:$Q$28,2))))</f>
        <v>-</v>
      </c>
      <c r="HD59" s="168" t="str">
        <f aca="false">IF(FS59="","",IF(FS59="-","-",IF(UPPER(FS59)="AB","+",VLOOKUP(FS59,'විෂය තොරතුරු'!$P$24:$Q$28,2))))</f>
        <v/>
      </c>
      <c r="HE59" s="170" t="str">
        <f aca="false">IF(FT59="","",IF(FT59="-","-",IF(UPPER(FT59)="AB","+",VLOOKUP(FT59,'විෂය තොරතුරු'!$P$24:$Q$28,2))))</f>
        <v/>
      </c>
      <c r="HF59" s="171" t="str">
        <f aca="false">IF(FU59="","",IF(FU59="-","-",IF(UPPER(FU59)="AB","+",VLOOKUP(FU59,'විෂය තොරතුරු'!$P$24:$Q$28,2))))</f>
        <v>W</v>
      </c>
      <c r="HG59" s="168" t="str">
        <f aca="false">IF(FV59="","",IF(FV59="-","-",IF(UPPER(FV59)="AB","+",VLOOKUP(FV59,'විෂය තොරතුරු'!$P$24:$Q$28,2))))</f>
        <v>W</v>
      </c>
      <c r="HH59" s="168" t="str">
        <f aca="false">IF(FW59="","",IF(FW59="-","-",IF(UPPER(FW59)="AB","+",VLOOKUP(FW59,'විෂය තොරතුරු'!$P$24:$Q$28,2))))</f>
        <v>W</v>
      </c>
      <c r="HI59" s="169" t="str">
        <f aca="false">IF(FX59="","",IF(FX59="-","-",IF(UPPER(FX59)="AB","+",VLOOKUP(FX59,'විෂය තොරතුරු'!$P$24:$Q$28,2))))</f>
        <v>W</v>
      </c>
      <c r="HJ59" s="167" t="str">
        <f aca="false">IF(FY59="","",IF(FY59="-","-",IF(UPPER(FY59)="AB","+",VLOOKUP(FY59,'විෂය තොරතුරු'!$P$24:$Q$28,2))))</f>
        <v>-</v>
      </c>
      <c r="HK59" s="168" t="str">
        <f aca="false">IF(FZ59="","",IF(FZ59="-","-",IF(UPPER(FZ59)="AB","+",VLOOKUP(FZ59,'විෂය තොරතුරු'!$P$24:$Q$28,2))))</f>
        <v>W</v>
      </c>
      <c r="HL59" s="168" t="str">
        <f aca="false">IF(GA59="","",IF(GA59="-","-",IF(UPPER(GA59)="AB","+",VLOOKUP(GA59,'විෂය තොරතුරු'!$P$24:$Q$28,2))))</f>
        <v>-</v>
      </c>
      <c r="HM59" s="168" t="str">
        <f aca="false">IF(GB59="","",IF(GB59="-","-",IF(UPPER(GB59)="AB","+",VLOOKUP(GB59,'විෂය තොරතුරු'!$P$24:$Q$28,2))))</f>
        <v/>
      </c>
      <c r="HN59" s="168" t="str">
        <f aca="false">IF(GC59="","",IF(GC59="-","-",IF(UPPER(GC59)="AB","+",VLOOKUP(GC59,'විෂය තොරතුරු'!$P$24:$Q$28,2))))</f>
        <v/>
      </c>
      <c r="HO59" s="168" t="str">
        <f aca="false">IF(GD59="","",IF(GD59="-","-",IF(UPPER(GD59)="AB","+",VLOOKUP(GD59,'විෂය තොරතුරු'!$P$24:$Q$28,2))))</f>
        <v/>
      </c>
      <c r="HP59" s="168" t="str">
        <f aca="false">IF(GE59="","",IF(GE59="-","-",IF(UPPER(GE59)="AB","+",VLOOKUP(GE59,'විෂය තොරතුරු'!$P$24:$Q$28,2))))</f>
        <v/>
      </c>
      <c r="HQ59" s="170" t="str">
        <f aca="false">IF(GF59="","",IF(GF59="-","-",IF(UPPER(GF59)="AB","+",VLOOKUP(GF59,'විෂය තොරතුරු'!$P$24:$Q$28,2))))</f>
        <v/>
      </c>
      <c r="HR59" s="171" t="str">
        <f aca="false">IF(GG59="","",IF(GG59="-","-",IF(UPPER(GG59)="AB","+",VLOOKUP(GG59,'විෂය තොරතුරු'!$P$24:$Q$28,2))))</f>
        <v>-</v>
      </c>
      <c r="HS59" s="168" t="str">
        <f aca="false">IF(GH59="","",IF(GH59="-","-",IF(UPPER(GH59)="AB","+",VLOOKUP(GH59,'විෂය තොරතුරු'!$P$24:$Q$28,2))))</f>
        <v>-</v>
      </c>
      <c r="HT59" s="168" t="str">
        <f aca="false">IF(GI59="","",IF(GI59="-","-",IF(UPPER(GI59)="AB","+",VLOOKUP(GI59,'විෂය තොරතුරු'!$P$24:$Q$28,2))))</f>
        <v>W</v>
      </c>
      <c r="HU59" s="168" t="str">
        <f aca="false">IF(GJ59="","",IF(GJ59="-","-",IF(UPPER(GJ59)="AB","+",VLOOKUP(GJ59,'විෂය තොරතුරු'!$P$24:$Q$28,2))))</f>
        <v/>
      </c>
      <c r="HV59" s="168" t="str">
        <f aca="false">IF(GK59="","",IF(GK59="-","-",IF(UPPER(GK59)="AB","+",VLOOKUP(GK59,'විෂය තොරතුරු'!$P$24:$Q$28,2))))</f>
        <v/>
      </c>
      <c r="HW59" s="168" t="str">
        <f aca="false">IF(GL59="","",IF(GL59="-","-",IF(UPPER(GL59)="AB","+",VLOOKUP(GL59,'විෂය තොරතුරු'!$P$24:$Q$28,2))))</f>
        <v>-</v>
      </c>
      <c r="HX59" s="168" t="str">
        <f aca="false">IF(GM59="","",IF(GM59="-","-",IF(UPPER(GM59)="AB","+",VLOOKUP(GM59,'විෂය තොරතුරු'!$P$24:$Q$28,2))))</f>
        <v/>
      </c>
      <c r="HY59" s="169" t="str">
        <f aca="false">IF(GN59="","",IF(GN59="-","-",IF(UPPER(GN59)="AB","+",VLOOKUP(GN59,'විෂය තොරතුරු'!$P$24:$Q$28,2))))</f>
        <v/>
      </c>
      <c r="HZ59" s="171" t="str">
        <f aca="false">IF(GO59="","",IF(GO59="-","-",IF(UPPER(GO59)="AB","+",VLOOKUP(GO59,'විෂය තොරතුරු'!$P$24:$Q$28,2))))</f>
        <v>W</v>
      </c>
      <c r="IA59" s="168" t="str">
        <f aca="false">IF(GP59="","",IF(GP59="-","-",IF(UPPER(GP59)="AB","+",VLOOKUP(GP59,'විෂය තොරතුරු'!$P$24:$Q$28,2))))</f>
        <v>-</v>
      </c>
      <c r="IB59" s="168" t="str">
        <f aca="false">IF(GQ59="","",IF(GQ59="-","-",IF(UPPER(GQ59)="AB","+",VLOOKUP(GQ59,'විෂය තොරතුරු'!$P$24:$Q$28,2))))</f>
        <v/>
      </c>
      <c r="IC59" s="168" t="str">
        <f aca="false">IF(GR59="","",IF(GR59="-","-",IF(UPPER(GR59)="AB","+",VLOOKUP(GR59,'විෂය තොරතුරු'!$P$24:$Q$28,2))))</f>
        <v>-</v>
      </c>
      <c r="ID59" s="168" t="str">
        <f aca="false">IF(GS59="","",IF(GS59="-","-",IF(UPPER(GS59)="AB","+",VLOOKUP(GS59,'විෂය තොරතුරු'!$P$24:$Q$28,2))))</f>
        <v/>
      </c>
      <c r="IE59" s="168" t="str">
        <f aca="false">IF(GT59="","",IF(GT59="-","-",IF(UPPER(GT59)="AB","+",VLOOKUP(GT59,'විෂය තොරතුරු'!$P$24:$Q$28,2))))</f>
        <v/>
      </c>
      <c r="IF59" s="168" t="str">
        <f aca="false">IF(GU59="","",IF(GU59="-","-",IF(UPPER(GU59)="AB","+",VLOOKUP(GU59,'විෂය තොරතුරු'!$P$24:$Q$28,2))))</f>
        <v/>
      </c>
      <c r="IG59" s="169" t="str">
        <f aca="false">IF(GV59="","",IF(GV59="-","-",IF(UPPER(GV59)="AB","+",VLOOKUP(GV59,'විෂය තොරතුරු'!$P$24:$Q$28,2))))</f>
        <v/>
      </c>
      <c r="IH59" s="171" t="n">
        <f aca="false">IF($FL59="","",COUNTIF($GZ59:$IG59,"A"))</f>
        <v>0</v>
      </c>
      <c r="II59" s="171" t="n">
        <f aca="false">IF($FL59="","",COUNTIF($GZ59:$IG59,"B"))</f>
        <v>0</v>
      </c>
      <c r="IJ59" s="171" t="n">
        <f aca="false">IF($FL59="","",COUNTIF($GZ59:$IG59,"C"))</f>
        <v>0</v>
      </c>
      <c r="IK59" s="171" t="n">
        <f aca="false">IF($FL59="","",COUNTIF($GZ59:$IG59,"S"))</f>
        <v>0</v>
      </c>
      <c r="IL59" s="171" t="n">
        <f aca="false">IF($FL59="","",COUNTIF($GZ59:$IG59,"W"))</f>
        <v>9</v>
      </c>
      <c r="IM59" s="171" t="n">
        <f aca="false">IF(FL59="","",SUM(IH59:IK59))</f>
        <v>0</v>
      </c>
      <c r="IN59" s="169" t="n">
        <f aca="false">IF(FL59="","",SUM(IH59:IJ59))</f>
        <v>0</v>
      </c>
      <c r="IO59" s="172" t="str">
        <f aca="false">IF(FL59="","",IF(AND(IM59&gt;=6,IN59&gt;=3,OR(FO59&gt;=35,FP59&gt;=35),FV59&gt;=35),"6/3 සමත්",IF(AND(IM59&gt;=5,IN59&gt;=3,OR(FO59&gt;=35,FP59&gt;=35,FV59&gt;=35)),"5/3 සමත්",IF(AND(IM59&gt;=4,IN59&gt;=1,OR(FO59&gt;=20,FP59&gt;=20,FV59&gt;=20)),"සමත් කළ හැකි",IF(IL59=9,"W9","අසමත් ?")))))</f>
        <v>W9</v>
      </c>
    </row>
    <row r="60" customFormat="false" ht="13.8" hidden="false" customHeight="false" outlineLevel="0" collapsed="false">
      <c r="A60" s="160" t="n">
        <v>46</v>
      </c>
      <c r="B60" s="189"/>
      <c r="C60" s="161"/>
      <c r="D60" s="162"/>
      <c r="E60" s="183"/>
      <c r="F60" s="181"/>
      <c r="G60" s="183"/>
      <c r="H60" s="180"/>
      <c r="I60" s="180"/>
      <c r="J60" s="181"/>
      <c r="K60" s="183"/>
      <c r="L60" s="180"/>
      <c r="M60" s="180"/>
      <c r="N60" s="181"/>
      <c r="O60" s="183"/>
      <c r="P60" s="180"/>
      <c r="Q60" s="180"/>
      <c r="R60" s="180"/>
      <c r="S60" s="180"/>
      <c r="T60" s="180"/>
      <c r="U60" s="180"/>
      <c r="V60" s="181"/>
      <c r="W60" s="183"/>
      <c r="X60" s="180"/>
      <c r="Y60" s="180"/>
      <c r="Z60" s="180"/>
      <c r="AA60" s="180"/>
      <c r="AB60" s="180"/>
      <c r="AC60" s="180"/>
      <c r="AD60" s="181"/>
      <c r="AE60" s="183"/>
      <c r="AF60" s="180"/>
      <c r="AG60" s="180"/>
      <c r="AH60" s="180"/>
      <c r="AI60" s="180"/>
      <c r="AJ60" s="180"/>
      <c r="AK60" s="180"/>
      <c r="AL60" s="166"/>
      <c r="AM60" s="167" t="str">
        <f aca="false">IF(B60="","",SUM(E60:AL60))</f>
        <v/>
      </c>
      <c r="AN60" s="168" t="str">
        <f aca="false">IF(B60="","",AM60/9)</f>
        <v/>
      </c>
      <c r="AO60" s="169" t="str">
        <f aca="false">IF(B60="","",IF(AM60=0,"-",RANK(AM60,$AM$15:$AM$64,0)))</f>
        <v/>
      </c>
      <c r="AP60" s="167" t="str">
        <f aca="false">IF(E60="","",IF(E60="-","-",IF(UPPER(E60)="AB","+",VLOOKUP(E60,'විෂය තොරතුරු'!$P$24:$Q$28,2))))</f>
        <v/>
      </c>
      <c r="AQ60" s="168" t="str">
        <f aca="false">IF(F60="","",IF(F60="-","-",IF(UPPER(F60)="AB","+",VLOOKUP(F60,'විෂය තොරතුරු'!$P$24:$Q$28,2))))</f>
        <v/>
      </c>
      <c r="AR60" s="168" t="str">
        <f aca="false">IF(G60="","",IF(G60="-","-",IF(UPPER(G60)="AB","+",VLOOKUP(G60,'විෂය තොරතුරු'!$P$24:$Q$28,2))))</f>
        <v/>
      </c>
      <c r="AS60" s="168" t="str">
        <f aca="false">IF(H60="","",IF(H60="-","-",IF(UPPER(H60)="AB","+",VLOOKUP(H60,'විෂය තොරතුරු'!$P$24:$Q$28,2))))</f>
        <v/>
      </c>
      <c r="AT60" s="168" t="str">
        <f aca="false">IF(I60="","",IF(I60="-","-",IF(UPPER(I60)="AB","+",VLOOKUP(I60,'විෂය තොරතුරු'!$P$24:$Q$28,2))))</f>
        <v/>
      </c>
      <c r="AU60" s="170" t="str">
        <f aca="false">IF(J60="","",IF(J60="-","-",IF(UPPER(J60)="AB","+",VLOOKUP(J60,'විෂය තොරතුරු'!$P$24:$Q$28,2))))</f>
        <v/>
      </c>
      <c r="AV60" s="171" t="str">
        <f aca="false">IF(K60="","",IF(K60="-","-",IF(UPPER(K60)="AB","+",VLOOKUP(K60,'විෂය තොරතුරු'!$P$24:$Q$28,2))))</f>
        <v/>
      </c>
      <c r="AW60" s="168" t="str">
        <f aca="false">IF(L60="","",IF(L60="-","-",IF(UPPER(L60)="AB","+",VLOOKUP(L60,'විෂය තොරතුරු'!$P$24:$Q$28,2))))</f>
        <v/>
      </c>
      <c r="AX60" s="168" t="str">
        <f aca="false">IF(M60="","",IF(M60="-","-",IF(UPPER(M60)="AB","+",VLOOKUP(M60,'විෂය තොරතුරු'!$P$24:$Q$28,2))))</f>
        <v/>
      </c>
      <c r="AY60" s="169" t="str">
        <f aca="false">IF(N60="","",IF(N60="-","-",IF(UPPER(N60)="AB","+",VLOOKUP(N60,'විෂය තොරතුරු'!$P$24:$Q$28,2))))</f>
        <v/>
      </c>
      <c r="AZ60" s="167" t="str">
        <f aca="false">IF(O60="","",IF(O60="-","-",IF(UPPER(O60)="AB","+",VLOOKUP(O60,'විෂය තොරතුරු'!$P$24:$Q$28,2))))</f>
        <v/>
      </c>
      <c r="BA60" s="168" t="str">
        <f aca="false">IF(P60="","",IF(P60="-","-",IF(UPPER(P60)="AB","+",VLOOKUP(P60,'විෂය තොරතුරු'!$P$24:$Q$28,2))))</f>
        <v/>
      </c>
      <c r="BB60" s="168" t="str">
        <f aca="false">IF(Q60="","",IF(Q60="-","-",IF(UPPER(Q60)="AB","+",VLOOKUP(Q60,'විෂය තොරතුරු'!$P$24:$Q$28,2))))</f>
        <v/>
      </c>
      <c r="BC60" s="168" t="str">
        <f aca="false">IF(R60="","",IF(R60="-","-",IF(UPPER(R60)="AB","+",VLOOKUP(R60,'විෂය තොරතුරු'!$P$24:$Q$28,2))))</f>
        <v/>
      </c>
      <c r="BD60" s="168" t="str">
        <f aca="false">IF(S60="","",IF(S60="-","-",IF(UPPER(S60)="AB","+",VLOOKUP(S60,'විෂය තොරතුරු'!$P$24:$Q$28,2))))</f>
        <v/>
      </c>
      <c r="BE60" s="168" t="str">
        <f aca="false">IF(T60="","",IF(T60="-","-",IF(UPPER(T60)="AB","+",VLOOKUP(T60,'විෂය තොරතුරු'!$P$24:$Q$28,2))))</f>
        <v/>
      </c>
      <c r="BF60" s="168" t="str">
        <f aca="false">IF(U60="","",IF(U60="-","-",IF(UPPER(U60)="AB","+",VLOOKUP(U60,'විෂය තොරතුරු'!$P$24:$Q$28,2))))</f>
        <v/>
      </c>
      <c r="BG60" s="170" t="str">
        <f aca="false">IF(V60="","",IF(V60="-","-",IF(UPPER(V60)="AB","+",VLOOKUP(V60,'විෂය තොරතුරු'!$P$24:$Q$28,2))))</f>
        <v/>
      </c>
      <c r="BH60" s="171" t="str">
        <f aca="false">IF(W60="","",IF(W60="-","-",IF(UPPER(W60)="AB","+",VLOOKUP(W60,'විෂය තොරතුරු'!$P$24:$Q$28,2))))</f>
        <v/>
      </c>
      <c r="BI60" s="168" t="str">
        <f aca="false">IF(X60="","",IF(X60="-","-",IF(UPPER(X60)="AB","+",VLOOKUP(X60,'විෂය තොරතුරු'!$P$24:$Q$28,2))))</f>
        <v/>
      </c>
      <c r="BJ60" s="168" t="str">
        <f aca="false">IF(Y60="","",IF(Y60="-","-",IF(UPPER(Y60)="AB","+",VLOOKUP(Y60,'විෂය තොරතුරු'!$P$24:$Q$28,2))))</f>
        <v/>
      </c>
      <c r="BK60" s="168" t="str">
        <f aca="false">IF(Z60="","",IF(Z60="-","-",IF(UPPER(Z60)="AB","+",VLOOKUP(Z60,'විෂය තොරතුරු'!$P$24:$Q$28,2))))</f>
        <v/>
      </c>
      <c r="BL60" s="168" t="str">
        <f aca="false">IF(AA60="","",IF(AA60="-","-",IF(UPPER(AA60)="AB","+",VLOOKUP(AA60,'විෂය තොරතුරු'!$P$24:$Q$28,2))))</f>
        <v/>
      </c>
      <c r="BM60" s="168" t="str">
        <f aca="false">IF(AB60="","",IF(AB60="-","-",IF(UPPER(AB60)="AB","+",VLOOKUP(AB60,'විෂය තොරතුරු'!$P$24:$Q$28,2))))</f>
        <v/>
      </c>
      <c r="BN60" s="168" t="str">
        <f aca="false">IF(AC60="","",IF(AC60="-","-",IF(UPPER(AC60)="AB","+",VLOOKUP(AC60,'විෂය තොරතුරු'!$P$24:$Q$28,2))))</f>
        <v/>
      </c>
      <c r="BO60" s="169" t="str">
        <f aca="false">IF(AD60="","",IF(AD60="-","-",IF(UPPER(AD60)="AB","+",VLOOKUP(AD60,'විෂය තොරතුරු'!$P$24:$Q$28,2))))</f>
        <v/>
      </c>
      <c r="BP60" s="171" t="str">
        <f aca="false">IF(AE60="","",IF(AE60="-","-",IF(UPPER(AE60)="AB","+",VLOOKUP(AE60,'විෂය තොරතුරු'!$P$24:$Q$28,2))))</f>
        <v/>
      </c>
      <c r="BQ60" s="168" t="str">
        <f aca="false">IF(AF60="","",IF(AF60="-","-",IF(UPPER(AF60)="AB","+",VLOOKUP(AF60,'විෂය තොරතුරු'!$P$24:$Q$28,2))))</f>
        <v/>
      </c>
      <c r="BR60" s="168" t="str">
        <f aca="false">IF(AG60="","",IF(AG60="-","-",IF(UPPER(AG60)="AB","+",VLOOKUP(AG60,'විෂය තොරතුරු'!$P$24:$Q$28,2))))</f>
        <v/>
      </c>
      <c r="BS60" s="168" t="str">
        <f aca="false">IF(AH60="","",IF(AH60="-","-",IF(UPPER(AH60)="AB","+",VLOOKUP(AH60,'විෂය තොරතුරු'!$P$24:$Q$28,2))))</f>
        <v/>
      </c>
      <c r="BT60" s="168" t="str">
        <f aca="false">IF(AI60="","",IF(AI60="-","-",IF(UPPER(AI60)="AB","+",VLOOKUP(AI60,'විෂය තොරතුරු'!$P$24:$Q$28,2))))</f>
        <v/>
      </c>
      <c r="BU60" s="168" t="str">
        <f aca="false">IF(AJ60="","",IF(AJ60="-","-",IF(UPPER(AJ60)="AB","+",VLOOKUP(AJ60,'විෂය තොරතුරු'!$P$24:$Q$28,2))))</f>
        <v/>
      </c>
      <c r="BV60" s="168" t="str">
        <f aca="false">IF(AK60="","",IF(AK60="-","-",IF(UPPER(AK60)="AB","+",VLOOKUP(AK60,'විෂය තොරතුරු'!$P$24:$Q$28,2))))</f>
        <v/>
      </c>
      <c r="BW60" s="169" t="str">
        <f aca="false">IF(AL60="","",IF(AL60="-","-",IF(UPPER(AL60)="AB","+",VLOOKUP(AL60,'විෂය තොරතුරු'!$P$24:$Q$28,2))))</f>
        <v/>
      </c>
      <c r="BX60" s="171" t="str">
        <f aca="false">IF($B60="","",COUNTIF($AP60:$BW60,"A"))</f>
        <v/>
      </c>
      <c r="BY60" s="168" t="str">
        <f aca="false">IF($B60="","",COUNTIF($AP60:$BW60,"B"))</f>
        <v/>
      </c>
      <c r="BZ60" s="168" t="str">
        <f aca="false">IF($B60="","",COUNTIF($AP60:$BW60,"C"))</f>
        <v/>
      </c>
      <c r="CA60" s="168" t="str">
        <f aca="false">IF($B60="","",COUNTIF($AP60:$BW60,"S"))</f>
        <v/>
      </c>
      <c r="CB60" s="169" t="str">
        <f aca="false">IF($B60="","",COUNTIF($AP60:$BW60,"W"))</f>
        <v/>
      </c>
      <c r="CC60" s="171" t="str">
        <f aca="false">IF(B60="","",SUM(BX60:CA60))</f>
        <v/>
      </c>
      <c r="CD60" s="169" t="str">
        <f aca="false">IF(B60="","",SUM(BX60:BZ60))</f>
        <v/>
      </c>
      <c r="CE60" s="172" t="str">
        <f aca="false">IF(B60="","",IF(AND(CC60&gt;=6,CD60&gt;=3,OR(E60&gt;=35,F60&gt;=35),L60&gt;=35),"6/3 සමත්",IF(AND(CC60&gt;=5,CD60&gt;=3,OR(E60&gt;=35,F60&gt;=35,L60&gt;=35)),"5/3 සමත්",IF(AND(CC60&gt;=4,CD60&gt;=1,OR(E60&gt;=20,F60&gt;=20,L60&gt;=20)),"සමත් කළ හැකි",IF(CB60=9,"W9","අසමත් ?")))))</f>
        <v/>
      </c>
      <c r="FK60" s="173" t="n">
        <v>46</v>
      </c>
      <c r="FL60" s="189" t="s">
        <v>89</v>
      </c>
      <c r="FM60" s="161"/>
      <c r="FN60" s="161" t="str">
        <f aca="false">IF(FM60="","-",(FM60/$M$95)*100)</f>
        <v>-</v>
      </c>
      <c r="FO60" s="165" t="s">
        <v>52</v>
      </c>
      <c r="FP60" s="165"/>
      <c r="FQ60" s="165" t="s">
        <v>52</v>
      </c>
      <c r="FR60" s="165" t="s">
        <v>18</v>
      </c>
      <c r="FS60" s="165"/>
      <c r="FT60" s="165"/>
      <c r="FU60" s="165" t="s">
        <v>52</v>
      </c>
      <c r="FV60" s="165" t="n">
        <v>14</v>
      </c>
      <c r="FW60" s="165" t="n">
        <v>12</v>
      </c>
      <c r="FX60" s="165" t="n">
        <v>12</v>
      </c>
      <c r="FY60" s="165" t="s">
        <v>18</v>
      </c>
      <c r="FZ60" s="165" t="s">
        <v>18</v>
      </c>
      <c r="GA60" s="165" t="s">
        <v>18</v>
      </c>
      <c r="GB60" s="165"/>
      <c r="GC60" s="165"/>
      <c r="GD60" s="165"/>
      <c r="GE60" s="165"/>
      <c r="GF60" s="165"/>
      <c r="GG60" s="165" t="s">
        <v>18</v>
      </c>
      <c r="GH60" s="165" t="s">
        <v>18</v>
      </c>
      <c r="GI60" s="165" t="s">
        <v>18</v>
      </c>
      <c r="GJ60" s="165"/>
      <c r="GK60" s="165"/>
      <c r="GL60" s="165" t="s">
        <v>18</v>
      </c>
      <c r="GM60" s="165"/>
      <c r="GN60" s="165"/>
      <c r="GO60" s="165" t="n">
        <v>21</v>
      </c>
      <c r="GP60" s="165" t="s">
        <v>18</v>
      </c>
      <c r="GQ60" s="165"/>
      <c r="GR60" s="165" t="s">
        <v>18</v>
      </c>
      <c r="GS60" s="165"/>
      <c r="GT60" s="165"/>
      <c r="GU60" s="165"/>
      <c r="GV60" s="174"/>
      <c r="GW60" s="167" t="n">
        <f aca="false">IF(FL60="","",SUM(FO60:GV60))</f>
        <v>59</v>
      </c>
      <c r="GX60" s="168" t="n">
        <f aca="false">IF(FL60="","",GW60/9)</f>
        <v>6.55555555555556</v>
      </c>
      <c r="GY60" s="169" t="n">
        <f aca="false">IF(FL60="","",IF(GW60=0,"-",RANK(GW60,$GW$15:$GW$64,0)))</f>
        <v>46</v>
      </c>
      <c r="GZ60" s="167" t="str">
        <f aca="false">IF(FO60="","",IF(FO60="-","-",IF(UPPER(FO60)="AB","+",VLOOKUP(FO60,'විෂය තොරතුරු'!$P$24:$Q$28,2))))</f>
        <v>+</v>
      </c>
      <c r="HA60" s="168" t="str">
        <f aca="false">IF(FP60="","",IF(FP60="-","-",IF(UPPER(FP60)="AB","+",VLOOKUP(FP60,'විෂය තොරතුරු'!$P$24:$Q$28,2))))</f>
        <v/>
      </c>
      <c r="HB60" s="168" t="str">
        <f aca="false">IF(FQ60="","",IF(FQ60="-","-",IF(UPPER(FQ60)="AB","+",VLOOKUP(FQ60,'විෂය තොරතුරු'!$P$24:$Q$28,2))))</f>
        <v>+</v>
      </c>
      <c r="HC60" s="168" t="str">
        <f aca="false">IF(FR60="","",IF(FR60="-","-",IF(UPPER(FR60)="AB","+",VLOOKUP(FR60,'විෂය තොරතුරු'!$P$24:$Q$28,2))))</f>
        <v>-</v>
      </c>
      <c r="HD60" s="168" t="str">
        <f aca="false">IF(FS60="","",IF(FS60="-","-",IF(UPPER(FS60)="AB","+",VLOOKUP(FS60,'විෂය තොරතුරු'!$P$24:$Q$28,2))))</f>
        <v/>
      </c>
      <c r="HE60" s="170" t="str">
        <f aca="false">IF(FT60="","",IF(FT60="-","-",IF(UPPER(FT60)="AB","+",VLOOKUP(FT60,'විෂය තොරතුරු'!$P$24:$Q$28,2))))</f>
        <v/>
      </c>
      <c r="HF60" s="171" t="str">
        <f aca="false">IF(FU60="","",IF(FU60="-","-",IF(UPPER(FU60)="AB","+",VLOOKUP(FU60,'විෂය තොරතුරු'!$P$24:$Q$28,2))))</f>
        <v>+</v>
      </c>
      <c r="HG60" s="168" t="str">
        <f aca="false">IF(FV60="","",IF(FV60="-","-",IF(UPPER(FV60)="AB","+",VLOOKUP(FV60,'විෂය තොරතුරු'!$P$24:$Q$28,2))))</f>
        <v>W</v>
      </c>
      <c r="HH60" s="168" t="str">
        <f aca="false">IF(FW60="","",IF(FW60="-","-",IF(UPPER(FW60)="AB","+",VLOOKUP(FW60,'විෂය තොරතුරු'!$P$24:$Q$28,2))))</f>
        <v>W</v>
      </c>
      <c r="HI60" s="169" t="str">
        <f aca="false">IF(FX60="","",IF(FX60="-","-",IF(UPPER(FX60)="AB","+",VLOOKUP(FX60,'විෂය තොරතුරු'!$P$24:$Q$28,2))))</f>
        <v>W</v>
      </c>
      <c r="HJ60" s="167" t="str">
        <f aca="false">IF(FY60="","",IF(FY60="-","-",IF(UPPER(FY60)="AB","+",VLOOKUP(FY60,'විෂය තොරතුරු'!$P$24:$Q$28,2))))</f>
        <v>-</v>
      </c>
      <c r="HK60" s="168" t="str">
        <f aca="false">IF(FZ60="","",IF(FZ60="-","-",IF(UPPER(FZ60)="AB","+",VLOOKUP(FZ60,'විෂය තොරතුරු'!$P$24:$Q$28,2))))</f>
        <v>-</v>
      </c>
      <c r="HL60" s="168" t="str">
        <f aca="false">IF(GA60="","",IF(GA60="-","-",IF(UPPER(GA60)="AB","+",VLOOKUP(GA60,'විෂය තොරතුරු'!$P$24:$Q$28,2))))</f>
        <v>-</v>
      </c>
      <c r="HM60" s="168" t="str">
        <f aca="false">IF(GB60="","",IF(GB60="-","-",IF(UPPER(GB60)="AB","+",VLOOKUP(GB60,'විෂය තොරතුරු'!$P$24:$Q$28,2))))</f>
        <v/>
      </c>
      <c r="HN60" s="168" t="str">
        <f aca="false">IF(GC60="","",IF(GC60="-","-",IF(UPPER(GC60)="AB","+",VLOOKUP(GC60,'විෂය තොරතුරු'!$P$24:$Q$28,2))))</f>
        <v/>
      </c>
      <c r="HO60" s="168" t="str">
        <f aca="false">IF(GD60="","",IF(GD60="-","-",IF(UPPER(GD60)="AB","+",VLOOKUP(GD60,'විෂය තොරතුරු'!$P$24:$Q$28,2))))</f>
        <v/>
      </c>
      <c r="HP60" s="168" t="str">
        <f aca="false">IF(GE60="","",IF(GE60="-","-",IF(UPPER(GE60)="AB","+",VLOOKUP(GE60,'විෂය තොරතුරු'!$P$24:$Q$28,2))))</f>
        <v/>
      </c>
      <c r="HQ60" s="170" t="str">
        <f aca="false">IF(GF60="","",IF(GF60="-","-",IF(UPPER(GF60)="AB","+",VLOOKUP(GF60,'විෂය තොරතුරු'!$P$24:$Q$28,2))))</f>
        <v/>
      </c>
      <c r="HR60" s="171" t="str">
        <f aca="false">IF(GG60="","",IF(GG60="-","-",IF(UPPER(GG60)="AB","+",VLOOKUP(GG60,'විෂය තොරතුරු'!$P$24:$Q$28,2))))</f>
        <v>-</v>
      </c>
      <c r="HS60" s="168" t="str">
        <f aca="false">IF(GH60="","",IF(GH60="-","-",IF(UPPER(GH60)="AB","+",VLOOKUP(GH60,'විෂය තොරතුරු'!$P$24:$Q$28,2))))</f>
        <v>-</v>
      </c>
      <c r="HT60" s="168" t="str">
        <f aca="false">IF(GI60="","",IF(GI60="-","-",IF(UPPER(GI60)="AB","+",VLOOKUP(GI60,'විෂය තොරතුරු'!$P$24:$Q$28,2))))</f>
        <v>-</v>
      </c>
      <c r="HU60" s="168" t="str">
        <f aca="false">IF(GJ60="","",IF(GJ60="-","-",IF(UPPER(GJ60)="AB","+",VLOOKUP(GJ60,'විෂය තොරතුරු'!$P$24:$Q$28,2))))</f>
        <v/>
      </c>
      <c r="HV60" s="168" t="str">
        <f aca="false">IF(GK60="","",IF(GK60="-","-",IF(UPPER(GK60)="AB","+",VLOOKUP(GK60,'විෂය තොරතුරු'!$P$24:$Q$28,2))))</f>
        <v/>
      </c>
      <c r="HW60" s="168" t="str">
        <f aca="false">IF(GL60="","",IF(GL60="-","-",IF(UPPER(GL60)="AB","+",VLOOKUP(GL60,'විෂය තොරතුරු'!$P$24:$Q$28,2))))</f>
        <v>-</v>
      </c>
      <c r="HX60" s="168" t="str">
        <f aca="false">IF(GM60="","",IF(GM60="-","-",IF(UPPER(GM60)="AB","+",VLOOKUP(GM60,'විෂය තොරතුරු'!$P$24:$Q$28,2))))</f>
        <v/>
      </c>
      <c r="HY60" s="169" t="str">
        <f aca="false">IF(GN60="","",IF(GN60="-","-",IF(UPPER(GN60)="AB","+",VLOOKUP(GN60,'විෂය තොරතුරු'!$P$24:$Q$28,2))))</f>
        <v/>
      </c>
      <c r="HZ60" s="171" t="str">
        <f aca="false">IF(GO60="","",IF(GO60="-","-",IF(UPPER(GO60)="AB","+",VLOOKUP(GO60,'විෂය තොරතුරු'!$P$24:$Q$28,2))))</f>
        <v>W</v>
      </c>
      <c r="IA60" s="168" t="str">
        <f aca="false">IF(GP60="","",IF(GP60="-","-",IF(UPPER(GP60)="AB","+",VLOOKUP(GP60,'විෂය තොරතුරු'!$P$24:$Q$28,2))))</f>
        <v>-</v>
      </c>
      <c r="IB60" s="168" t="str">
        <f aca="false">IF(GQ60="","",IF(GQ60="-","-",IF(UPPER(GQ60)="AB","+",VLOOKUP(GQ60,'විෂය තොරතුරු'!$P$24:$Q$28,2))))</f>
        <v/>
      </c>
      <c r="IC60" s="168" t="str">
        <f aca="false">IF(GR60="","",IF(GR60="-","-",IF(UPPER(GR60)="AB","+",VLOOKUP(GR60,'විෂය තොරතුරු'!$P$24:$Q$28,2))))</f>
        <v>-</v>
      </c>
      <c r="ID60" s="168" t="str">
        <f aca="false">IF(GS60="","",IF(GS60="-","-",IF(UPPER(GS60)="AB","+",VLOOKUP(GS60,'විෂය තොරතුරු'!$P$24:$Q$28,2))))</f>
        <v/>
      </c>
      <c r="IE60" s="168" t="str">
        <f aca="false">IF(GT60="","",IF(GT60="-","-",IF(UPPER(GT60)="AB","+",VLOOKUP(GT60,'විෂය තොරතුරු'!$P$24:$Q$28,2))))</f>
        <v/>
      </c>
      <c r="IF60" s="168" t="str">
        <f aca="false">IF(GU60="","",IF(GU60="-","-",IF(UPPER(GU60)="AB","+",VLOOKUP(GU60,'විෂය තොරතුරු'!$P$24:$Q$28,2))))</f>
        <v/>
      </c>
      <c r="IG60" s="169" t="str">
        <f aca="false">IF(GV60="","",IF(GV60="-","-",IF(UPPER(GV60)="AB","+",VLOOKUP(GV60,'විෂය තොරතුරු'!$P$24:$Q$28,2))))</f>
        <v/>
      </c>
      <c r="IH60" s="171" t="n">
        <f aca="false">IF($FL60="","",COUNTIF($GZ60:$IG60,"A"))</f>
        <v>0</v>
      </c>
      <c r="II60" s="171" t="n">
        <f aca="false">IF($FL60="","",COUNTIF($GZ60:$IG60,"B"))</f>
        <v>0</v>
      </c>
      <c r="IJ60" s="171" t="n">
        <f aca="false">IF($FL60="","",COUNTIF($GZ60:$IG60,"C"))</f>
        <v>0</v>
      </c>
      <c r="IK60" s="171" t="n">
        <f aca="false">IF($FL60="","",COUNTIF($GZ60:$IG60,"S"))</f>
        <v>0</v>
      </c>
      <c r="IL60" s="171" t="n">
        <f aca="false">IF($FL60="","",COUNTIF($GZ60:$IG60,"W"))</f>
        <v>4</v>
      </c>
      <c r="IM60" s="171" t="n">
        <f aca="false">IF(FL60="","",SUM(IH60:IK60))</f>
        <v>0</v>
      </c>
      <c r="IN60" s="169" t="n">
        <f aca="false">IF(FL60="","",SUM(IH60:IJ60))</f>
        <v>0</v>
      </c>
      <c r="IO60" s="172" t="str">
        <f aca="false">IF(FL60="","",IF(AND(IM60&gt;=6,IN60&gt;=3,OR(FO60&gt;=35,FP60&gt;=35),FV60&gt;=35),"6/3 සමත්",IF(AND(IM60&gt;=5,IN60&gt;=3,OR(FO60&gt;=35,FP60&gt;=35,FV60&gt;=35)),"5/3 සමත්",IF(AND(IM60&gt;=4,IN60&gt;=1,OR(FO60&gt;=20,FP60&gt;=20,FV60&gt;=20)),"සමත් කළ හැකි",IF(IL60=9,"W9","අසමත් ?")))))</f>
        <v>අසමත් ?</v>
      </c>
    </row>
    <row r="61" customFormat="false" ht="13.8" hidden="false" customHeight="false" outlineLevel="0" collapsed="false">
      <c r="A61" s="160" t="n">
        <v>47</v>
      </c>
      <c r="B61" s="189"/>
      <c r="C61" s="161"/>
      <c r="D61" s="162"/>
      <c r="E61" s="183"/>
      <c r="F61" s="181"/>
      <c r="G61" s="183"/>
      <c r="H61" s="180"/>
      <c r="I61" s="180"/>
      <c r="J61" s="181"/>
      <c r="K61" s="183"/>
      <c r="L61" s="180"/>
      <c r="M61" s="180"/>
      <c r="N61" s="181"/>
      <c r="O61" s="183"/>
      <c r="P61" s="180"/>
      <c r="Q61" s="180"/>
      <c r="R61" s="180"/>
      <c r="S61" s="180"/>
      <c r="T61" s="180"/>
      <c r="U61" s="180"/>
      <c r="V61" s="181"/>
      <c r="W61" s="183"/>
      <c r="X61" s="180"/>
      <c r="Y61" s="180"/>
      <c r="Z61" s="180"/>
      <c r="AA61" s="180"/>
      <c r="AB61" s="180"/>
      <c r="AC61" s="180"/>
      <c r="AD61" s="181"/>
      <c r="AE61" s="183"/>
      <c r="AF61" s="180"/>
      <c r="AG61" s="180"/>
      <c r="AH61" s="180"/>
      <c r="AI61" s="180"/>
      <c r="AJ61" s="180"/>
      <c r="AK61" s="180"/>
      <c r="AL61" s="166"/>
      <c r="AM61" s="167" t="str">
        <f aca="false">IF(B61="","",SUM(E61:AL61))</f>
        <v/>
      </c>
      <c r="AN61" s="168" t="str">
        <f aca="false">IF(B61="","",AM61/9)</f>
        <v/>
      </c>
      <c r="AO61" s="169" t="str">
        <f aca="false">IF(B61="","",IF(AM61=0,"-",RANK(AM61,$AM$15:$AM$64,0)))</f>
        <v/>
      </c>
      <c r="AP61" s="167" t="str">
        <f aca="false">IF(E61="","",IF(E61="-","-",IF(UPPER(E61)="AB","+",VLOOKUP(E61,'විෂය තොරතුරු'!$P$24:$Q$28,2))))</f>
        <v/>
      </c>
      <c r="AQ61" s="168" t="str">
        <f aca="false">IF(F61="","",IF(F61="-","-",IF(UPPER(F61)="AB","+",VLOOKUP(F61,'විෂය තොරතුරු'!$P$24:$Q$28,2))))</f>
        <v/>
      </c>
      <c r="AR61" s="168" t="str">
        <f aca="false">IF(G61="","",IF(G61="-","-",IF(UPPER(G61)="AB","+",VLOOKUP(G61,'විෂය තොරතුරු'!$P$24:$Q$28,2))))</f>
        <v/>
      </c>
      <c r="AS61" s="168" t="str">
        <f aca="false">IF(H61="","",IF(H61="-","-",IF(UPPER(H61)="AB","+",VLOOKUP(H61,'විෂය තොරතුරු'!$P$24:$Q$28,2))))</f>
        <v/>
      </c>
      <c r="AT61" s="168" t="str">
        <f aca="false">IF(I61="","",IF(I61="-","-",IF(UPPER(I61)="AB","+",VLOOKUP(I61,'විෂය තොරතුරු'!$P$24:$Q$28,2))))</f>
        <v/>
      </c>
      <c r="AU61" s="170" t="str">
        <f aca="false">IF(J61="","",IF(J61="-","-",IF(UPPER(J61)="AB","+",VLOOKUP(J61,'විෂය තොරතුරු'!$P$24:$Q$28,2))))</f>
        <v/>
      </c>
      <c r="AV61" s="171" t="str">
        <f aca="false">IF(K61="","",IF(K61="-","-",IF(UPPER(K61)="AB","+",VLOOKUP(K61,'විෂය තොරතුරු'!$P$24:$Q$28,2))))</f>
        <v/>
      </c>
      <c r="AW61" s="168" t="str">
        <f aca="false">IF(L61="","",IF(L61="-","-",IF(UPPER(L61)="AB","+",VLOOKUP(L61,'විෂය තොරතුරු'!$P$24:$Q$28,2))))</f>
        <v/>
      </c>
      <c r="AX61" s="168" t="str">
        <f aca="false">IF(M61="","",IF(M61="-","-",IF(UPPER(M61)="AB","+",VLOOKUP(M61,'විෂය තොරතුරු'!$P$24:$Q$28,2))))</f>
        <v/>
      </c>
      <c r="AY61" s="169" t="str">
        <f aca="false">IF(N61="","",IF(N61="-","-",IF(UPPER(N61)="AB","+",VLOOKUP(N61,'විෂය තොරතුරු'!$P$24:$Q$28,2))))</f>
        <v/>
      </c>
      <c r="AZ61" s="167" t="str">
        <f aca="false">IF(O61="","",IF(O61="-","-",IF(UPPER(O61)="AB","+",VLOOKUP(O61,'විෂය තොරතුරු'!$P$24:$Q$28,2))))</f>
        <v/>
      </c>
      <c r="BA61" s="168" t="str">
        <f aca="false">IF(P61="","",IF(P61="-","-",IF(UPPER(P61)="AB","+",VLOOKUP(P61,'විෂය තොරතුරු'!$P$24:$Q$28,2))))</f>
        <v/>
      </c>
      <c r="BB61" s="168" t="str">
        <f aca="false">IF(Q61="","",IF(Q61="-","-",IF(UPPER(Q61)="AB","+",VLOOKUP(Q61,'විෂය තොරතුරු'!$P$24:$Q$28,2))))</f>
        <v/>
      </c>
      <c r="BC61" s="168" t="str">
        <f aca="false">IF(R61="","",IF(R61="-","-",IF(UPPER(R61)="AB","+",VLOOKUP(R61,'විෂය තොරතුරු'!$P$24:$Q$28,2))))</f>
        <v/>
      </c>
      <c r="BD61" s="168" t="str">
        <f aca="false">IF(S61="","",IF(S61="-","-",IF(UPPER(S61)="AB","+",VLOOKUP(S61,'විෂය තොරතුරු'!$P$24:$Q$28,2))))</f>
        <v/>
      </c>
      <c r="BE61" s="168" t="str">
        <f aca="false">IF(T61="","",IF(T61="-","-",IF(UPPER(T61)="AB","+",VLOOKUP(T61,'විෂය තොරතුරු'!$P$24:$Q$28,2))))</f>
        <v/>
      </c>
      <c r="BF61" s="168" t="str">
        <f aca="false">IF(U61="","",IF(U61="-","-",IF(UPPER(U61)="AB","+",VLOOKUP(U61,'විෂය තොරතුරු'!$P$24:$Q$28,2))))</f>
        <v/>
      </c>
      <c r="BG61" s="170" t="str">
        <f aca="false">IF(V61="","",IF(V61="-","-",IF(UPPER(V61)="AB","+",VLOOKUP(V61,'විෂය තොරතුරු'!$P$24:$Q$28,2))))</f>
        <v/>
      </c>
      <c r="BH61" s="171" t="str">
        <f aca="false">IF(W61="","",IF(W61="-","-",IF(UPPER(W61)="AB","+",VLOOKUP(W61,'විෂය තොරතුරු'!$P$24:$Q$28,2))))</f>
        <v/>
      </c>
      <c r="BI61" s="168" t="str">
        <f aca="false">IF(X61="","",IF(X61="-","-",IF(UPPER(X61)="AB","+",VLOOKUP(X61,'විෂය තොරතුරු'!$P$24:$Q$28,2))))</f>
        <v/>
      </c>
      <c r="BJ61" s="168" t="str">
        <f aca="false">IF(Y61="","",IF(Y61="-","-",IF(UPPER(Y61)="AB","+",VLOOKUP(Y61,'විෂය තොරතුරු'!$P$24:$Q$28,2))))</f>
        <v/>
      </c>
      <c r="BK61" s="168" t="str">
        <f aca="false">IF(Z61="","",IF(Z61="-","-",IF(UPPER(Z61)="AB","+",VLOOKUP(Z61,'විෂය තොරතුරු'!$P$24:$Q$28,2))))</f>
        <v/>
      </c>
      <c r="BL61" s="168" t="str">
        <f aca="false">IF(AA61="","",IF(AA61="-","-",IF(UPPER(AA61)="AB","+",VLOOKUP(AA61,'විෂය තොරතුරු'!$P$24:$Q$28,2))))</f>
        <v/>
      </c>
      <c r="BM61" s="168" t="str">
        <f aca="false">IF(AB61="","",IF(AB61="-","-",IF(UPPER(AB61)="AB","+",VLOOKUP(AB61,'විෂය තොරතුරු'!$P$24:$Q$28,2))))</f>
        <v/>
      </c>
      <c r="BN61" s="168" t="str">
        <f aca="false">IF(AC61="","",IF(AC61="-","-",IF(UPPER(AC61)="AB","+",VLOOKUP(AC61,'විෂය තොරතුරු'!$P$24:$Q$28,2))))</f>
        <v/>
      </c>
      <c r="BO61" s="169" t="str">
        <f aca="false">IF(AD61="","",IF(AD61="-","-",IF(UPPER(AD61)="AB","+",VLOOKUP(AD61,'විෂය තොරතුරු'!$P$24:$Q$28,2))))</f>
        <v/>
      </c>
      <c r="BP61" s="171" t="str">
        <f aca="false">IF(AE61="","",IF(AE61="-","-",IF(UPPER(AE61)="AB","+",VLOOKUP(AE61,'විෂය තොරතුරු'!$P$24:$Q$28,2))))</f>
        <v/>
      </c>
      <c r="BQ61" s="168" t="str">
        <f aca="false">IF(AF61="","",IF(AF61="-","-",IF(UPPER(AF61)="AB","+",VLOOKUP(AF61,'විෂය තොරතුරු'!$P$24:$Q$28,2))))</f>
        <v/>
      </c>
      <c r="BR61" s="168" t="str">
        <f aca="false">IF(AG61="","",IF(AG61="-","-",IF(UPPER(AG61)="AB","+",VLOOKUP(AG61,'විෂය තොරතුරු'!$P$24:$Q$28,2))))</f>
        <v/>
      </c>
      <c r="BS61" s="168" t="str">
        <f aca="false">IF(AH61="","",IF(AH61="-","-",IF(UPPER(AH61)="AB","+",VLOOKUP(AH61,'විෂය තොරතුරු'!$P$24:$Q$28,2))))</f>
        <v/>
      </c>
      <c r="BT61" s="168" t="str">
        <f aca="false">IF(AI61="","",IF(AI61="-","-",IF(UPPER(AI61)="AB","+",VLOOKUP(AI61,'විෂය තොරතුරු'!$P$24:$Q$28,2))))</f>
        <v/>
      </c>
      <c r="BU61" s="168" t="str">
        <f aca="false">IF(AJ61="","",IF(AJ61="-","-",IF(UPPER(AJ61)="AB","+",VLOOKUP(AJ61,'විෂය තොරතුරු'!$P$24:$Q$28,2))))</f>
        <v/>
      </c>
      <c r="BV61" s="168" t="str">
        <f aca="false">IF(AK61="","",IF(AK61="-","-",IF(UPPER(AK61)="AB","+",VLOOKUP(AK61,'විෂය තොරතුරු'!$P$24:$Q$28,2))))</f>
        <v/>
      </c>
      <c r="BW61" s="169" t="str">
        <f aca="false">IF(AL61="","",IF(AL61="-","-",IF(UPPER(AL61)="AB","+",VLOOKUP(AL61,'විෂය තොරතුරු'!$P$24:$Q$28,2))))</f>
        <v/>
      </c>
      <c r="BX61" s="171" t="str">
        <f aca="false">IF($B61="","",COUNTIF($AP61:$BW61,"A"))</f>
        <v/>
      </c>
      <c r="BY61" s="168" t="str">
        <f aca="false">IF($B61="","",COUNTIF($AP61:$BW61,"B"))</f>
        <v/>
      </c>
      <c r="BZ61" s="168" t="str">
        <f aca="false">IF($B61="","",COUNTIF($AP61:$BW61,"C"))</f>
        <v/>
      </c>
      <c r="CA61" s="168" t="str">
        <f aca="false">IF($B61="","",COUNTIF($AP61:$BW61,"S"))</f>
        <v/>
      </c>
      <c r="CB61" s="169" t="str">
        <f aca="false">IF($B61="","",COUNTIF($AP61:$BW61,"W"))</f>
        <v/>
      </c>
      <c r="CC61" s="171" t="str">
        <f aca="false">IF(B61="","",SUM(BX61:CA61))</f>
        <v/>
      </c>
      <c r="CD61" s="169" t="str">
        <f aca="false">IF(B61="","",SUM(BX61:BZ61))</f>
        <v/>
      </c>
      <c r="CE61" s="172" t="str">
        <f aca="false">IF(B61="","",IF(AND(CC61&gt;=6,CD61&gt;=3,OR(E61&gt;=35,F61&gt;=35),L61&gt;=35),"6/3 සමත්",IF(AND(CC61&gt;=5,CD61&gt;=3,OR(E61&gt;=35,F61&gt;=35,L61&gt;=35)),"5/3 සමත්",IF(AND(CC61&gt;=4,CD61&gt;=1,OR(E61&gt;=20,F61&gt;=20,L61&gt;=20)),"සමත් කළ හැකි",IF(CB61=9,"W9","අසමත් ?")))))</f>
        <v/>
      </c>
      <c r="FK61" s="173" t="n">
        <v>47</v>
      </c>
      <c r="FL61" s="189" t="s">
        <v>90</v>
      </c>
      <c r="FM61" s="161"/>
      <c r="FN61" s="161" t="str">
        <f aca="false">IF(FM61="","-",(FM61/$M$95)*100)</f>
        <v>-</v>
      </c>
      <c r="FO61" s="165" t="n">
        <v>38</v>
      </c>
      <c r="FP61" s="165"/>
      <c r="FQ61" s="165" t="n">
        <v>66</v>
      </c>
      <c r="FR61" s="165" t="s">
        <v>18</v>
      </c>
      <c r="FS61" s="165"/>
      <c r="FT61" s="165"/>
      <c r="FU61" s="165" t="n">
        <v>22</v>
      </c>
      <c r="FV61" s="165" t="n">
        <v>46</v>
      </c>
      <c r="FW61" s="165" t="n">
        <v>17</v>
      </c>
      <c r="FX61" s="165" t="n">
        <v>35</v>
      </c>
      <c r="FY61" s="165" t="s">
        <v>18</v>
      </c>
      <c r="FZ61" s="165" t="s">
        <v>18</v>
      </c>
      <c r="GA61" s="165" t="n">
        <v>53</v>
      </c>
      <c r="GB61" s="165"/>
      <c r="GC61" s="165"/>
      <c r="GD61" s="165"/>
      <c r="GE61" s="165"/>
      <c r="GF61" s="165"/>
      <c r="GG61" s="165" t="s">
        <v>18</v>
      </c>
      <c r="GH61" s="165" t="n">
        <v>64</v>
      </c>
      <c r="GI61" s="165" t="s">
        <v>18</v>
      </c>
      <c r="GJ61" s="165"/>
      <c r="GK61" s="165"/>
      <c r="GL61" s="165" t="s">
        <v>18</v>
      </c>
      <c r="GM61" s="165"/>
      <c r="GN61" s="165"/>
      <c r="GO61" s="165" t="s">
        <v>18</v>
      </c>
      <c r="GP61" s="165" t="s">
        <v>18</v>
      </c>
      <c r="GQ61" s="165"/>
      <c r="GR61" s="165" t="n">
        <v>54</v>
      </c>
      <c r="GS61" s="165"/>
      <c r="GT61" s="165"/>
      <c r="GU61" s="165"/>
      <c r="GV61" s="174"/>
      <c r="GW61" s="167" t="n">
        <f aca="false">IF(FL61="","",SUM(FO61:GV61))</f>
        <v>395</v>
      </c>
      <c r="GX61" s="168" t="n">
        <f aca="false">IF(FL61="","",GW61/9)</f>
        <v>43.8888888888889</v>
      </c>
      <c r="GY61" s="169" t="n">
        <f aca="false">IF(FL61="","",IF(GW61=0,"-",RANK(GW61,$GW$15:$GW$64,0)))</f>
        <v>11</v>
      </c>
      <c r="GZ61" s="167" t="str">
        <f aca="false">IF(FO61="","",IF(FO61="-","-",IF(UPPER(FO61)="AB","+",VLOOKUP(FO61,'විෂය තොරතුරු'!$P$24:$Q$28,2))))</f>
        <v>S</v>
      </c>
      <c r="HA61" s="168" t="str">
        <f aca="false">IF(FP61="","",IF(FP61="-","-",IF(UPPER(FP61)="AB","+",VLOOKUP(FP61,'විෂය තොරතුරු'!$P$24:$Q$28,2))))</f>
        <v/>
      </c>
      <c r="HB61" s="168" t="str">
        <f aca="false">IF(FQ61="","",IF(FQ61="-","-",IF(UPPER(FQ61)="AB","+",VLOOKUP(FQ61,'විෂය තොරතුරු'!$P$24:$Q$28,2))))</f>
        <v>B</v>
      </c>
      <c r="HC61" s="168" t="str">
        <f aca="false">IF(FR61="","",IF(FR61="-","-",IF(UPPER(FR61)="AB","+",VLOOKUP(FR61,'විෂය තොරතුරු'!$P$24:$Q$28,2))))</f>
        <v>-</v>
      </c>
      <c r="HD61" s="168" t="str">
        <f aca="false">IF(FS61="","",IF(FS61="-","-",IF(UPPER(FS61)="AB","+",VLOOKUP(FS61,'විෂය තොරතුරු'!$P$24:$Q$28,2))))</f>
        <v/>
      </c>
      <c r="HE61" s="170" t="str">
        <f aca="false">IF(FT61="","",IF(FT61="-","-",IF(UPPER(FT61)="AB","+",VLOOKUP(FT61,'විෂය තොරතුරු'!$P$24:$Q$28,2))))</f>
        <v/>
      </c>
      <c r="HF61" s="171" t="str">
        <f aca="false">IF(FU61="","",IF(FU61="-","-",IF(UPPER(FU61)="AB","+",VLOOKUP(FU61,'විෂය තොරතුරු'!$P$24:$Q$28,2))))</f>
        <v>W</v>
      </c>
      <c r="HG61" s="168" t="str">
        <f aca="false">IF(FV61="","",IF(FV61="-","-",IF(UPPER(FV61)="AB","+",VLOOKUP(FV61,'විෂය තොරතුරු'!$P$24:$Q$28,2))))</f>
        <v>S</v>
      </c>
      <c r="HH61" s="168" t="str">
        <f aca="false">IF(FW61="","",IF(FW61="-","-",IF(UPPER(FW61)="AB","+",VLOOKUP(FW61,'විෂය තොරතුරු'!$P$24:$Q$28,2))))</f>
        <v>W</v>
      </c>
      <c r="HI61" s="169" t="str">
        <f aca="false">IF(FX61="","",IF(FX61="-","-",IF(UPPER(FX61)="AB","+",VLOOKUP(FX61,'විෂය තොරතුරු'!$P$24:$Q$28,2))))</f>
        <v>S</v>
      </c>
      <c r="HJ61" s="167" t="str">
        <f aca="false">IF(FY61="","",IF(FY61="-","-",IF(UPPER(FY61)="AB","+",VLOOKUP(FY61,'විෂය තොරතුරු'!$P$24:$Q$28,2))))</f>
        <v>-</v>
      </c>
      <c r="HK61" s="168" t="str">
        <f aca="false">IF(FZ61="","",IF(FZ61="-","-",IF(UPPER(FZ61)="AB","+",VLOOKUP(FZ61,'විෂය තොරතුරු'!$P$24:$Q$28,2))))</f>
        <v>-</v>
      </c>
      <c r="HL61" s="168" t="str">
        <f aca="false">IF(GA61="","",IF(GA61="-","-",IF(UPPER(GA61)="AB","+",VLOOKUP(GA61,'විෂය තොරතුරු'!$P$24:$Q$28,2))))</f>
        <v>C</v>
      </c>
      <c r="HM61" s="168" t="str">
        <f aca="false">IF(GB61="","",IF(GB61="-","-",IF(UPPER(GB61)="AB","+",VLOOKUP(GB61,'විෂය තොරතුරු'!$P$24:$Q$28,2))))</f>
        <v/>
      </c>
      <c r="HN61" s="168" t="str">
        <f aca="false">IF(GC61="","",IF(GC61="-","-",IF(UPPER(GC61)="AB","+",VLOOKUP(GC61,'විෂය තොරතුරු'!$P$24:$Q$28,2))))</f>
        <v/>
      </c>
      <c r="HO61" s="168" t="str">
        <f aca="false">IF(GD61="","",IF(GD61="-","-",IF(UPPER(GD61)="AB","+",VLOOKUP(GD61,'විෂය තොරතුරු'!$P$24:$Q$28,2))))</f>
        <v/>
      </c>
      <c r="HP61" s="168" t="str">
        <f aca="false">IF(GE61="","",IF(GE61="-","-",IF(UPPER(GE61)="AB","+",VLOOKUP(GE61,'විෂය තොරතුරු'!$P$24:$Q$28,2))))</f>
        <v/>
      </c>
      <c r="HQ61" s="170" t="str">
        <f aca="false">IF(GF61="","",IF(GF61="-","-",IF(UPPER(GF61)="AB","+",VLOOKUP(GF61,'විෂය තොරතුරු'!$P$24:$Q$28,2))))</f>
        <v/>
      </c>
      <c r="HR61" s="171" t="str">
        <f aca="false">IF(GG61="","",IF(GG61="-","-",IF(UPPER(GG61)="AB","+",VLOOKUP(GG61,'විෂය තොරතුරු'!$P$24:$Q$28,2))))</f>
        <v>-</v>
      </c>
      <c r="HS61" s="168" t="str">
        <f aca="false">IF(GH61="","",IF(GH61="-","-",IF(UPPER(GH61)="AB","+",VLOOKUP(GH61,'විෂය තොරතුරු'!$P$24:$Q$28,2))))</f>
        <v>C</v>
      </c>
      <c r="HT61" s="168" t="str">
        <f aca="false">IF(GI61="","",IF(GI61="-","-",IF(UPPER(GI61)="AB","+",VLOOKUP(GI61,'විෂය තොරතුරු'!$P$24:$Q$28,2))))</f>
        <v>-</v>
      </c>
      <c r="HU61" s="168" t="str">
        <f aca="false">IF(GJ61="","",IF(GJ61="-","-",IF(UPPER(GJ61)="AB","+",VLOOKUP(GJ61,'විෂය තොරතුරු'!$P$24:$Q$28,2))))</f>
        <v/>
      </c>
      <c r="HV61" s="168" t="str">
        <f aca="false">IF(GK61="","",IF(GK61="-","-",IF(UPPER(GK61)="AB","+",VLOOKUP(GK61,'විෂය තොරතුරු'!$P$24:$Q$28,2))))</f>
        <v/>
      </c>
      <c r="HW61" s="168" t="str">
        <f aca="false">IF(GL61="","",IF(GL61="-","-",IF(UPPER(GL61)="AB","+",VLOOKUP(GL61,'විෂය තොරතුරු'!$P$24:$Q$28,2))))</f>
        <v>-</v>
      </c>
      <c r="HX61" s="168" t="str">
        <f aca="false">IF(GM61="","",IF(GM61="-","-",IF(UPPER(GM61)="AB","+",VLOOKUP(GM61,'විෂය තොරතුරු'!$P$24:$Q$28,2))))</f>
        <v/>
      </c>
      <c r="HY61" s="169" t="str">
        <f aca="false">IF(GN61="","",IF(GN61="-","-",IF(UPPER(GN61)="AB","+",VLOOKUP(GN61,'විෂය තොරතුරු'!$P$24:$Q$28,2))))</f>
        <v/>
      </c>
      <c r="HZ61" s="171" t="str">
        <f aca="false">IF(GO61="","",IF(GO61="-","-",IF(UPPER(GO61)="AB","+",VLOOKUP(GO61,'විෂය තොරතුරු'!$P$24:$Q$28,2))))</f>
        <v>-</v>
      </c>
      <c r="IA61" s="168" t="str">
        <f aca="false">IF(GP61="","",IF(GP61="-","-",IF(UPPER(GP61)="AB","+",VLOOKUP(GP61,'විෂය තොරතුරු'!$P$24:$Q$28,2))))</f>
        <v>-</v>
      </c>
      <c r="IB61" s="168" t="str">
        <f aca="false">IF(GQ61="","",IF(GQ61="-","-",IF(UPPER(GQ61)="AB","+",VLOOKUP(GQ61,'විෂය තොරතුරු'!$P$24:$Q$28,2))))</f>
        <v/>
      </c>
      <c r="IC61" s="168" t="str">
        <f aca="false">IF(GR61="","",IF(GR61="-","-",IF(UPPER(GR61)="AB","+",VLOOKUP(GR61,'විෂය තොරතුරු'!$P$24:$Q$28,2))))</f>
        <v>C</v>
      </c>
      <c r="ID61" s="168" t="str">
        <f aca="false">IF(GS61="","",IF(GS61="-","-",IF(UPPER(GS61)="AB","+",VLOOKUP(GS61,'විෂය තොරතුරු'!$P$24:$Q$28,2))))</f>
        <v/>
      </c>
      <c r="IE61" s="168" t="str">
        <f aca="false">IF(GT61="","",IF(GT61="-","-",IF(UPPER(GT61)="AB","+",VLOOKUP(GT61,'විෂය තොරතුරු'!$P$24:$Q$28,2))))</f>
        <v/>
      </c>
      <c r="IF61" s="168" t="str">
        <f aca="false">IF(GU61="","",IF(GU61="-","-",IF(UPPER(GU61)="AB","+",VLOOKUP(GU61,'විෂය තොරතුරු'!$P$24:$Q$28,2))))</f>
        <v/>
      </c>
      <c r="IG61" s="169" t="str">
        <f aca="false">IF(GV61="","",IF(GV61="-","-",IF(UPPER(GV61)="AB","+",VLOOKUP(GV61,'විෂය තොරතුරු'!$P$24:$Q$28,2))))</f>
        <v/>
      </c>
      <c r="IH61" s="171" t="n">
        <f aca="false">IF($FL61="","",COUNTIF($GZ61:$IG61,"A"))</f>
        <v>0</v>
      </c>
      <c r="II61" s="171" t="n">
        <f aca="false">IF($FL61="","",COUNTIF($GZ61:$IG61,"B"))</f>
        <v>1</v>
      </c>
      <c r="IJ61" s="171" t="n">
        <f aca="false">IF($FL61="","",COUNTIF($GZ61:$IG61,"C"))</f>
        <v>3</v>
      </c>
      <c r="IK61" s="171" t="n">
        <f aca="false">IF($FL61="","",COUNTIF($GZ61:$IG61,"S"))</f>
        <v>3</v>
      </c>
      <c r="IL61" s="171" t="n">
        <f aca="false">IF($FL61="","",COUNTIF($GZ61:$IG61,"W"))</f>
        <v>2</v>
      </c>
      <c r="IM61" s="171" t="n">
        <f aca="false">IF(FL61="","",SUM(IH61:IK61))</f>
        <v>7</v>
      </c>
      <c r="IN61" s="169" t="n">
        <f aca="false">IF(FL61="","",SUM(IH61:IJ61))</f>
        <v>4</v>
      </c>
      <c r="IO61" s="172" t="str">
        <f aca="false">IF(FL61="","",IF(AND(IM61&gt;=6,IN61&gt;=3,OR(FO61&gt;=35,FP61&gt;=35),FV61&gt;=35),"6/3 සමත්",IF(AND(IM61&gt;=5,IN61&gt;=3,OR(FO61&gt;=35,FP61&gt;=35,FV61&gt;=35)),"5/3 සමත්",IF(AND(IM61&gt;=4,IN61&gt;=1,OR(FO61&gt;=20,FP61&gt;=20,FV61&gt;=20)),"සමත් කළ හැකි",IF(IL61=9,"W9","අසමත් ?")))))</f>
        <v>6/3 සමත්</v>
      </c>
    </row>
    <row r="62" customFormat="false" ht="13.8" hidden="false" customHeight="false" outlineLevel="0" collapsed="false">
      <c r="A62" s="160" t="n">
        <v>48</v>
      </c>
      <c r="B62" s="189"/>
      <c r="C62" s="161"/>
      <c r="D62" s="162"/>
      <c r="E62" s="183"/>
      <c r="F62" s="181"/>
      <c r="G62" s="183"/>
      <c r="H62" s="180"/>
      <c r="I62" s="180"/>
      <c r="J62" s="181"/>
      <c r="K62" s="183"/>
      <c r="L62" s="180"/>
      <c r="M62" s="180"/>
      <c r="N62" s="181"/>
      <c r="O62" s="183"/>
      <c r="P62" s="180"/>
      <c r="Q62" s="180"/>
      <c r="R62" s="180"/>
      <c r="S62" s="180"/>
      <c r="T62" s="180"/>
      <c r="U62" s="180"/>
      <c r="V62" s="181"/>
      <c r="W62" s="183"/>
      <c r="X62" s="180"/>
      <c r="Y62" s="180"/>
      <c r="Z62" s="180"/>
      <c r="AA62" s="180"/>
      <c r="AB62" s="180"/>
      <c r="AC62" s="180"/>
      <c r="AD62" s="181"/>
      <c r="AE62" s="183"/>
      <c r="AF62" s="180"/>
      <c r="AG62" s="180"/>
      <c r="AH62" s="180"/>
      <c r="AI62" s="180"/>
      <c r="AJ62" s="180"/>
      <c r="AK62" s="180"/>
      <c r="AL62" s="166"/>
      <c r="AM62" s="167" t="str">
        <f aca="false">IF(B62="","",SUM(E62:AL62))</f>
        <v/>
      </c>
      <c r="AN62" s="168" t="str">
        <f aca="false">IF(B62="","",AM62/9)</f>
        <v/>
      </c>
      <c r="AO62" s="169" t="str">
        <f aca="false">IF(B62="","",IF(AM62=0,"-",RANK(AM62,$AM$15:$AM$64,0)))</f>
        <v/>
      </c>
      <c r="AP62" s="167" t="str">
        <f aca="false">IF(E62="","",IF(E62="-","-",IF(UPPER(E62)="AB","+",VLOOKUP(E62,'විෂය තොරතුරු'!$P$24:$Q$28,2))))</f>
        <v/>
      </c>
      <c r="AQ62" s="168" t="str">
        <f aca="false">IF(F62="","",IF(F62="-","-",IF(UPPER(F62)="AB","+",VLOOKUP(F62,'විෂය තොරතුරු'!$P$24:$Q$28,2))))</f>
        <v/>
      </c>
      <c r="AR62" s="168" t="str">
        <f aca="false">IF(G62="","",IF(G62="-","-",IF(UPPER(G62)="AB","+",VLOOKUP(G62,'විෂය තොරතුරු'!$P$24:$Q$28,2))))</f>
        <v/>
      </c>
      <c r="AS62" s="168" t="str">
        <f aca="false">IF(H62="","",IF(H62="-","-",IF(UPPER(H62)="AB","+",VLOOKUP(H62,'විෂය තොරතුරු'!$P$24:$Q$28,2))))</f>
        <v/>
      </c>
      <c r="AT62" s="168" t="str">
        <f aca="false">IF(I62="","",IF(I62="-","-",IF(UPPER(I62)="AB","+",VLOOKUP(I62,'විෂය තොරතුරු'!$P$24:$Q$28,2))))</f>
        <v/>
      </c>
      <c r="AU62" s="170" t="str">
        <f aca="false">IF(J62="","",IF(J62="-","-",IF(UPPER(J62)="AB","+",VLOOKUP(J62,'විෂය තොරතුරු'!$P$24:$Q$28,2))))</f>
        <v/>
      </c>
      <c r="AV62" s="171" t="str">
        <f aca="false">IF(K62="","",IF(K62="-","-",IF(UPPER(K62)="AB","+",VLOOKUP(K62,'විෂය තොරතුරු'!$P$24:$Q$28,2))))</f>
        <v/>
      </c>
      <c r="AW62" s="168" t="str">
        <f aca="false">IF(L62="","",IF(L62="-","-",IF(UPPER(L62)="AB","+",VLOOKUP(L62,'විෂය තොරතුරු'!$P$24:$Q$28,2))))</f>
        <v/>
      </c>
      <c r="AX62" s="168" t="str">
        <f aca="false">IF(M62="","",IF(M62="-","-",IF(UPPER(M62)="AB","+",VLOOKUP(M62,'විෂය තොරතුරු'!$P$24:$Q$28,2))))</f>
        <v/>
      </c>
      <c r="AY62" s="169" t="str">
        <f aca="false">IF(N62="","",IF(N62="-","-",IF(UPPER(N62)="AB","+",VLOOKUP(N62,'විෂය තොරතුරු'!$P$24:$Q$28,2))))</f>
        <v/>
      </c>
      <c r="AZ62" s="167" t="str">
        <f aca="false">IF(O62="","",IF(O62="-","-",IF(UPPER(O62)="AB","+",VLOOKUP(O62,'විෂය තොරතුරු'!$P$24:$Q$28,2))))</f>
        <v/>
      </c>
      <c r="BA62" s="168" t="str">
        <f aca="false">IF(P62="","",IF(P62="-","-",IF(UPPER(P62)="AB","+",VLOOKUP(P62,'විෂය තොරතුරු'!$P$24:$Q$28,2))))</f>
        <v/>
      </c>
      <c r="BB62" s="168" t="str">
        <f aca="false">IF(Q62="","",IF(Q62="-","-",IF(UPPER(Q62)="AB","+",VLOOKUP(Q62,'විෂය තොරතුරු'!$P$24:$Q$28,2))))</f>
        <v/>
      </c>
      <c r="BC62" s="168" t="str">
        <f aca="false">IF(R62="","",IF(R62="-","-",IF(UPPER(R62)="AB","+",VLOOKUP(R62,'විෂය තොරතුරු'!$P$24:$Q$28,2))))</f>
        <v/>
      </c>
      <c r="BD62" s="168" t="str">
        <f aca="false">IF(S62="","",IF(S62="-","-",IF(UPPER(S62)="AB","+",VLOOKUP(S62,'විෂය තොරතුරු'!$P$24:$Q$28,2))))</f>
        <v/>
      </c>
      <c r="BE62" s="168" t="str">
        <f aca="false">IF(T62="","",IF(T62="-","-",IF(UPPER(T62)="AB","+",VLOOKUP(T62,'විෂය තොරතුරු'!$P$24:$Q$28,2))))</f>
        <v/>
      </c>
      <c r="BF62" s="168" t="str">
        <f aca="false">IF(U62="","",IF(U62="-","-",IF(UPPER(U62)="AB","+",VLOOKUP(U62,'විෂය තොරතුරු'!$P$24:$Q$28,2))))</f>
        <v/>
      </c>
      <c r="BG62" s="170" t="str">
        <f aca="false">IF(V62="","",IF(V62="-","-",IF(UPPER(V62)="AB","+",VLOOKUP(V62,'විෂය තොරතුරු'!$P$24:$Q$28,2))))</f>
        <v/>
      </c>
      <c r="BH62" s="171" t="str">
        <f aca="false">IF(W62="","",IF(W62="-","-",IF(UPPER(W62)="AB","+",VLOOKUP(W62,'විෂය තොරතුරු'!$P$24:$Q$28,2))))</f>
        <v/>
      </c>
      <c r="BI62" s="168" t="str">
        <f aca="false">IF(X62="","",IF(X62="-","-",IF(UPPER(X62)="AB","+",VLOOKUP(X62,'විෂය තොරතුරු'!$P$24:$Q$28,2))))</f>
        <v/>
      </c>
      <c r="BJ62" s="168" t="str">
        <f aca="false">IF(Y62="","",IF(Y62="-","-",IF(UPPER(Y62)="AB","+",VLOOKUP(Y62,'විෂය තොරතුරු'!$P$24:$Q$28,2))))</f>
        <v/>
      </c>
      <c r="BK62" s="168" t="str">
        <f aca="false">IF(Z62="","",IF(Z62="-","-",IF(UPPER(Z62)="AB","+",VLOOKUP(Z62,'විෂය තොරතුරු'!$P$24:$Q$28,2))))</f>
        <v/>
      </c>
      <c r="BL62" s="168" t="str">
        <f aca="false">IF(AA62="","",IF(AA62="-","-",IF(UPPER(AA62)="AB","+",VLOOKUP(AA62,'විෂය තොරතුරු'!$P$24:$Q$28,2))))</f>
        <v/>
      </c>
      <c r="BM62" s="168" t="str">
        <f aca="false">IF(AB62="","",IF(AB62="-","-",IF(UPPER(AB62)="AB","+",VLOOKUP(AB62,'විෂය තොරතුරු'!$P$24:$Q$28,2))))</f>
        <v/>
      </c>
      <c r="BN62" s="168" t="str">
        <f aca="false">IF(AC62="","",IF(AC62="-","-",IF(UPPER(AC62)="AB","+",VLOOKUP(AC62,'විෂය තොරතුරු'!$P$24:$Q$28,2))))</f>
        <v/>
      </c>
      <c r="BO62" s="169" t="str">
        <f aca="false">IF(AD62="","",IF(AD62="-","-",IF(UPPER(AD62)="AB","+",VLOOKUP(AD62,'විෂය තොරතුරු'!$P$24:$Q$28,2))))</f>
        <v/>
      </c>
      <c r="BP62" s="171" t="str">
        <f aca="false">IF(AE62="","",IF(AE62="-","-",IF(UPPER(AE62)="AB","+",VLOOKUP(AE62,'විෂය තොරතුරු'!$P$24:$Q$28,2))))</f>
        <v/>
      </c>
      <c r="BQ62" s="168" t="str">
        <f aca="false">IF(AF62="","",IF(AF62="-","-",IF(UPPER(AF62)="AB","+",VLOOKUP(AF62,'විෂය තොරතුරු'!$P$24:$Q$28,2))))</f>
        <v/>
      </c>
      <c r="BR62" s="168" t="str">
        <f aca="false">IF(AG62="","",IF(AG62="-","-",IF(UPPER(AG62)="AB","+",VLOOKUP(AG62,'විෂය තොරතුරු'!$P$24:$Q$28,2))))</f>
        <v/>
      </c>
      <c r="BS62" s="168" t="str">
        <f aca="false">IF(AH62="","",IF(AH62="-","-",IF(UPPER(AH62)="AB","+",VLOOKUP(AH62,'විෂය තොරතුරු'!$P$24:$Q$28,2))))</f>
        <v/>
      </c>
      <c r="BT62" s="168" t="str">
        <f aca="false">IF(AI62="","",IF(AI62="-","-",IF(UPPER(AI62)="AB","+",VLOOKUP(AI62,'විෂය තොරතුරු'!$P$24:$Q$28,2))))</f>
        <v/>
      </c>
      <c r="BU62" s="168" t="str">
        <f aca="false">IF(AJ62="","",IF(AJ62="-","-",IF(UPPER(AJ62)="AB","+",VLOOKUP(AJ62,'විෂය තොරතුරු'!$P$24:$Q$28,2))))</f>
        <v/>
      </c>
      <c r="BV62" s="168" t="str">
        <f aca="false">IF(AK62="","",IF(AK62="-","-",IF(UPPER(AK62)="AB","+",VLOOKUP(AK62,'විෂය තොරතුරු'!$P$24:$Q$28,2))))</f>
        <v/>
      </c>
      <c r="BW62" s="169" t="str">
        <f aca="false">IF(AL62="","",IF(AL62="-","-",IF(UPPER(AL62)="AB","+",VLOOKUP(AL62,'විෂය තොරතුරු'!$P$24:$Q$28,2))))</f>
        <v/>
      </c>
      <c r="BX62" s="171" t="str">
        <f aca="false">IF($B62="","",COUNTIF($AP62:$BW62,"A"))</f>
        <v/>
      </c>
      <c r="BY62" s="168" t="str">
        <f aca="false">IF($B62="","",COUNTIF($AP62:$BW62,"B"))</f>
        <v/>
      </c>
      <c r="BZ62" s="168" t="str">
        <f aca="false">IF($B62="","",COUNTIF($AP62:$BW62,"C"))</f>
        <v/>
      </c>
      <c r="CA62" s="168" t="str">
        <f aca="false">IF($B62="","",COUNTIF($AP62:$BW62,"S"))</f>
        <v/>
      </c>
      <c r="CB62" s="169" t="str">
        <f aca="false">IF($B62="","",COUNTIF($AP62:$BW62,"W"))</f>
        <v/>
      </c>
      <c r="CC62" s="171" t="str">
        <f aca="false">IF(B62="","",SUM(BX62:CA62))</f>
        <v/>
      </c>
      <c r="CD62" s="169" t="str">
        <f aca="false">IF(B62="","",SUM(BX62:BZ62))</f>
        <v/>
      </c>
      <c r="CE62" s="172" t="str">
        <f aca="false">IF(B62="","",IF(AND(CC62&gt;=6,CD62&gt;=3,OR(E62&gt;=35,F62&gt;=35),L62&gt;=35),"6/3 සමත්",IF(AND(CC62&gt;=5,CD62&gt;=3,OR(E62&gt;=35,F62&gt;=35,L62&gt;=35)),"5/3 සමත්",IF(AND(CC62&gt;=4,CD62&gt;=1,OR(E62&gt;=20,F62&gt;=20,L62&gt;=20)),"සමත් කළ හැකි",IF(CB62=9,"W9","අසමත් ?")))))</f>
        <v/>
      </c>
      <c r="FK62" s="173" t="n">
        <v>48</v>
      </c>
      <c r="FL62" s="189" t="s">
        <v>91</v>
      </c>
      <c r="FM62" s="161"/>
      <c r="FN62" s="161" t="str">
        <f aca="false">IF(FM62="","-",(FM62/$M$95)*100)</f>
        <v>-</v>
      </c>
      <c r="FO62" s="165" t="n">
        <v>24</v>
      </c>
      <c r="FP62" s="165"/>
      <c r="FQ62" s="165" t="s">
        <v>18</v>
      </c>
      <c r="FR62" s="165" t="n">
        <v>57</v>
      </c>
      <c r="FS62" s="165"/>
      <c r="FT62" s="165"/>
      <c r="FU62" s="165" t="n">
        <v>9</v>
      </c>
      <c r="FV62" s="165" t="n">
        <v>13</v>
      </c>
      <c r="FW62" s="165" t="n">
        <v>9</v>
      </c>
      <c r="FX62" s="165" t="n">
        <v>19</v>
      </c>
      <c r="FY62" s="165" t="s">
        <v>18</v>
      </c>
      <c r="FZ62" s="165" t="s">
        <v>18</v>
      </c>
      <c r="GA62" s="165" t="n">
        <v>16</v>
      </c>
      <c r="GB62" s="165"/>
      <c r="GC62" s="165"/>
      <c r="GD62" s="165"/>
      <c r="GE62" s="165"/>
      <c r="GF62" s="165"/>
      <c r="GG62" s="165" t="s">
        <v>18</v>
      </c>
      <c r="GH62" s="165" t="n">
        <v>52</v>
      </c>
      <c r="GI62" s="165" t="s">
        <v>18</v>
      </c>
      <c r="GJ62" s="165"/>
      <c r="GK62" s="165"/>
      <c r="GL62" s="165" t="s">
        <v>18</v>
      </c>
      <c r="GM62" s="165"/>
      <c r="GN62" s="165"/>
      <c r="GO62" s="165" t="n">
        <v>25</v>
      </c>
      <c r="GP62" s="165" t="s">
        <v>18</v>
      </c>
      <c r="GQ62" s="165"/>
      <c r="GR62" s="165" t="s">
        <v>18</v>
      </c>
      <c r="GS62" s="165"/>
      <c r="GT62" s="165"/>
      <c r="GU62" s="165"/>
      <c r="GV62" s="174"/>
      <c r="GW62" s="167" t="n">
        <f aca="false">IF(FL62="","",SUM(FO62:GV62))</f>
        <v>224</v>
      </c>
      <c r="GX62" s="168" t="n">
        <f aca="false">IF(FL62="","",GW62/9)</f>
        <v>24.8888888888889</v>
      </c>
      <c r="GY62" s="169" t="n">
        <f aca="false">IF(FL62="","",IF(GW62=0,"-",RANK(GW62,$GW$15:$GW$64,0)))</f>
        <v>22</v>
      </c>
      <c r="GZ62" s="167" t="str">
        <f aca="false">IF(FO62="","",IF(FO62="-","-",IF(UPPER(FO62)="AB","+",VLOOKUP(FO62,'විෂය තොරතුරු'!$P$24:$Q$28,2))))</f>
        <v>W</v>
      </c>
      <c r="HA62" s="168" t="str">
        <f aca="false">IF(FP62="","",IF(FP62="-","-",IF(UPPER(FP62)="AB","+",VLOOKUP(FP62,'විෂය තොරතුරු'!$P$24:$Q$28,2))))</f>
        <v/>
      </c>
      <c r="HB62" s="168" t="str">
        <f aca="false">IF(FQ62="","",IF(FQ62="-","-",IF(UPPER(FQ62)="AB","+",VLOOKUP(FQ62,'විෂය තොරතුරු'!$P$24:$Q$28,2))))</f>
        <v>-</v>
      </c>
      <c r="HC62" s="168" t="str">
        <f aca="false">IF(FR62="","",IF(FR62="-","-",IF(UPPER(FR62)="AB","+",VLOOKUP(FR62,'විෂය තොරතුරු'!$P$24:$Q$28,2))))</f>
        <v>C</v>
      </c>
      <c r="HD62" s="168" t="str">
        <f aca="false">IF(FS62="","",IF(FS62="-","-",IF(UPPER(FS62)="AB","+",VLOOKUP(FS62,'විෂය තොරතුරු'!$P$24:$Q$28,2))))</f>
        <v/>
      </c>
      <c r="HE62" s="170" t="str">
        <f aca="false">IF(FT62="","",IF(FT62="-","-",IF(UPPER(FT62)="AB","+",VLOOKUP(FT62,'විෂය තොරතුරු'!$P$24:$Q$28,2))))</f>
        <v/>
      </c>
      <c r="HF62" s="171" t="str">
        <f aca="false">IF(FU62="","",IF(FU62="-","-",IF(UPPER(FU62)="AB","+",VLOOKUP(FU62,'විෂය තොරතුරු'!$P$24:$Q$28,2))))</f>
        <v>W</v>
      </c>
      <c r="HG62" s="168" t="str">
        <f aca="false">IF(FV62="","",IF(FV62="-","-",IF(UPPER(FV62)="AB","+",VLOOKUP(FV62,'විෂය තොරතුරු'!$P$24:$Q$28,2))))</f>
        <v>W</v>
      </c>
      <c r="HH62" s="168" t="str">
        <f aca="false">IF(FW62="","",IF(FW62="-","-",IF(UPPER(FW62)="AB","+",VLOOKUP(FW62,'විෂය තොරතුරු'!$P$24:$Q$28,2))))</f>
        <v>W</v>
      </c>
      <c r="HI62" s="169" t="str">
        <f aca="false">IF(FX62="","",IF(FX62="-","-",IF(UPPER(FX62)="AB","+",VLOOKUP(FX62,'විෂය තොරතුරු'!$P$24:$Q$28,2))))</f>
        <v>W</v>
      </c>
      <c r="HJ62" s="167" t="str">
        <f aca="false">IF(FY62="","",IF(FY62="-","-",IF(UPPER(FY62)="AB","+",VLOOKUP(FY62,'විෂය තොරතුරු'!$P$24:$Q$28,2))))</f>
        <v>-</v>
      </c>
      <c r="HK62" s="168" t="str">
        <f aca="false">IF(FZ62="","",IF(FZ62="-","-",IF(UPPER(FZ62)="AB","+",VLOOKUP(FZ62,'විෂය තොරතුරු'!$P$24:$Q$28,2))))</f>
        <v>-</v>
      </c>
      <c r="HL62" s="168" t="str">
        <f aca="false">IF(GA62="","",IF(GA62="-","-",IF(UPPER(GA62)="AB","+",VLOOKUP(GA62,'විෂය තොරතුරු'!$P$24:$Q$28,2))))</f>
        <v>W</v>
      </c>
      <c r="HM62" s="168" t="str">
        <f aca="false">IF(GB62="","",IF(GB62="-","-",IF(UPPER(GB62)="AB","+",VLOOKUP(GB62,'විෂය තොරතුරු'!$P$24:$Q$28,2))))</f>
        <v/>
      </c>
      <c r="HN62" s="168" t="str">
        <f aca="false">IF(GC62="","",IF(GC62="-","-",IF(UPPER(GC62)="AB","+",VLOOKUP(GC62,'විෂය තොරතුරු'!$P$24:$Q$28,2))))</f>
        <v/>
      </c>
      <c r="HO62" s="168" t="str">
        <f aca="false">IF(GD62="","",IF(GD62="-","-",IF(UPPER(GD62)="AB","+",VLOOKUP(GD62,'විෂය තොරතුරු'!$P$24:$Q$28,2))))</f>
        <v/>
      </c>
      <c r="HP62" s="168" t="str">
        <f aca="false">IF(GE62="","",IF(GE62="-","-",IF(UPPER(GE62)="AB","+",VLOOKUP(GE62,'විෂය තොරතුරු'!$P$24:$Q$28,2))))</f>
        <v/>
      </c>
      <c r="HQ62" s="170" t="str">
        <f aca="false">IF(GF62="","",IF(GF62="-","-",IF(UPPER(GF62)="AB","+",VLOOKUP(GF62,'විෂය තොරතුරු'!$P$24:$Q$28,2))))</f>
        <v/>
      </c>
      <c r="HR62" s="171" t="str">
        <f aca="false">IF(GG62="","",IF(GG62="-","-",IF(UPPER(GG62)="AB","+",VLOOKUP(GG62,'විෂය තොරතුරු'!$P$24:$Q$28,2))))</f>
        <v>-</v>
      </c>
      <c r="HS62" s="168" t="str">
        <f aca="false">IF(GH62="","",IF(GH62="-","-",IF(UPPER(GH62)="AB","+",VLOOKUP(GH62,'විෂය තොරතුරු'!$P$24:$Q$28,2))))</f>
        <v>C</v>
      </c>
      <c r="HT62" s="168" t="str">
        <f aca="false">IF(GI62="","",IF(GI62="-","-",IF(UPPER(GI62)="AB","+",VLOOKUP(GI62,'විෂය තොරතුරු'!$P$24:$Q$28,2))))</f>
        <v>-</v>
      </c>
      <c r="HU62" s="168" t="str">
        <f aca="false">IF(GJ62="","",IF(GJ62="-","-",IF(UPPER(GJ62)="AB","+",VLOOKUP(GJ62,'විෂය තොරතුරු'!$P$24:$Q$28,2))))</f>
        <v/>
      </c>
      <c r="HV62" s="168" t="str">
        <f aca="false">IF(GK62="","",IF(GK62="-","-",IF(UPPER(GK62)="AB","+",VLOOKUP(GK62,'විෂය තොරතුරු'!$P$24:$Q$28,2))))</f>
        <v/>
      </c>
      <c r="HW62" s="168" t="str">
        <f aca="false">IF(GL62="","",IF(GL62="-","-",IF(UPPER(GL62)="AB","+",VLOOKUP(GL62,'විෂය තොරතුරු'!$P$24:$Q$28,2))))</f>
        <v>-</v>
      </c>
      <c r="HX62" s="168" t="str">
        <f aca="false">IF(GM62="","",IF(GM62="-","-",IF(UPPER(GM62)="AB","+",VLOOKUP(GM62,'විෂය තොරතුරු'!$P$24:$Q$28,2))))</f>
        <v/>
      </c>
      <c r="HY62" s="169" t="str">
        <f aca="false">IF(GN62="","",IF(GN62="-","-",IF(UPPER(GN62)="AB","+",VLOOKUP(GN62,'විෂය තොරතුරු'!$P$24:$Q$28,2))))</f>
        <v/>
      </c>
      <c r="HZ62" s="171" t="str">
        <f aca="false">IF(GO62="","",IF(GO62="-","-",IF(UPPER(GO62)="AB","+",VLOOKUP(GO62,'විෂය තොරතුරු'!$P$24:$Q$28,2))))</f>
        <v>W</v>
      </c>
      <c r="IA62" s="168" t="str">
        <f aca="false">IF(GP62="","",IF(GP62="-","-",IF(UPPER(GP62)="AB","+",VLOOKUP(GP62,'විෂය තොරතුරු'!$P$24:$Q$28,2))))</f>
        <v>-</v>
      </c>
      <c r="IB62" s="168" t="str">
        <f aca="false">IF(GQ62="","",IF(GQ62="-","-",IF(UPPER(GQ62)="AB","+",VLOOKUP(GQ62,'විෂය තොරතුරු'!$P$24:$Q$28,2))))</f>
        <v/>
      </c>
      <c r="IC62" s="168" t="str">
        <f aca="false">IF(GR62="","",IF(GR62="-","-",IF(UPPER(GR62)="AB","+",VLOOKUP(GR62,'විෂය තොරතුරු'!$P$24:$Q$28,2))))</f>
        <v>-</v>
      </c>
      <c r="ID62" s="168" t="str">
        <f aca="false">IF(GS62="","",IF(GS62="-","-",IF(UPPER(GS62)="AB","+",VLOOKUP(GS62,'විෂය තොරතුරු'!$P$24:$Q$28,2))))</f>
        <v/>
      </c>
      <c r="IE62" s="168" t="str">
        <f aca="false">IF(GT62="","",IF(GT62="-","-",IF(UPPER(GT62)="AB","+",VLOOKUP(GT62,'විෂය තොරතුරු'!$P$24:$Q$28,2))))</f>
        <v/>
      </c>
      <c r="IF62" s="168" t="str">
        <f aca="false">IF(GU62="","",IF(GU62="-","-",IF(UPPER(GU62)="AB","+",VLOOKUP(GU62,'විෂය තොරතුරු'!$P$24:$Q$28,2))))</f>
        <v/>
      </c>
      <c r="IG62" s="169" t="str">
        <f aca="false">IF(GV62="","",IF(GV62="-","-",IF(UPPER(GV62)="AB","+",VLOOKUP(GV62,'විෂය තොරතුරු'!$P$24:$Q$28,2))))</f>
        <v/>
      </c>
      <c r="IH62" s="171" t="n">
        <f aca="false">IF($FL62="","",COUNTIF($GZ62:$IG62,"A"))</f>
        <v>0</v>
      </c>
      <c r="II62" s="171" t="n">
        <f aca="false">IF($FL62="","",COUNTIF($GZ62:$IG62,"B"))</f>
        <v>0</v>
      </c>
      <c r="IJ62" s="171" t="n">
        <f aca="false">IF($FL62="","",COUNTIF($GZ62:$IG62,"C"))</f>
        <v>2</v>
      </c>
      <c r="IK62" s="171" t="n">
        <f aca="false">IF($FL62="","",COUNTIF($GZ62:$IG62,"S"))</f>
        <v>0</v>
      </c>
      <c r="IL62" s="171" t="n">
        <f aca="false">IF($FL62="","",COUNTIF($GZ62:$IG62,"W"))</f>
        <v>7</v>
      </c>
      <c r="IM62" s="171" t="n">
        <f aca="false">IF(FL62="","",SUM(IH62:IK62))</f>
        <v>2</v>
      </c>
      <c r="IN62" s="169" t="n">
        <f aca="false">IF(FL62="","",SUM(IH62:IJ62))</f>
        <v>2</v>
      </c>
      <c r="IO62" s="172" t="str">
        <f aca="false">IF(FL62="","",IF(AND(IM62&gt;=6,IN62&gt;=3,OR(FO62&gt;=35,FP62&gt;=35),FV62&gt;=35),"6/3 සමත්",IF(AND(IM62&gt;=5,IN62&gt;=3,OR(FO62&gt;=35,FP62&gt;=35,FV62&gt;=35)),"5/3 සමත්",IF(AND(IM62&gt;=4,IN62&gt;=1,OR(FO62&gt;=20,FP62&gt;=20,FV62&gt;=20)),"සමත් කළ හැකි",IF(IL62=9,"W9","අසමත් ?")))))</f>
        <v>අසමත් ?</v>
      </c>
    </row>
    <row r="63" customFormat="false" ht="13.8" hidden="false" customHeight="false" outlineLevel="0" collapsed="false">
      <c r="A63" s="160" t="n">
        <v>49</v>
      </c>
      <c r="B63" s="189"/>
      <c r="C63" s="161"/>
      <c r="D63" s="162"/>
      <c r="E63" s="183"/>
      <c r="F63" s="181"/>
      <c r="G63" s="183"/>
      <c r="H63" s="180"/>
      <c r="I63" s="180"/>
      <c r="J63" s="181"/>
      <c r="K63" s="183"/>
      <c r="L63" s="180"/>
      <c r="M63" s="180"/>
      <c r="N63" s="181"/>
      <c r="O63" s="183"/>
      <c r="P63" s="180"/>
      <c r="Q63" s="180"/>
      <c r="R63" s="180"/>
      <c r="S63" s="180"/>
      <c r="T63" s="180"/>
      <c r="U63" s="180"/>
      <c r="V63" s="181"/>
      <c r="W63" s="183"/>
      <c r="X63" s="180"/>
      <c r="Y63" s="180"/>
      <c r="Z63" s="180"/>
      <c r="AA63" s="180"/>
      <c r="AB63" s="180"/>
      <c r="AC63" s="180"/>
      <c r="AD63" s="181"/>
      <c r="AE63" s="183"/>
      <c r="AF63" s="180"/>
      <c r="AG63" s="180"/>
      <c r="AH63" s="180"/>
      <c r="AI63" s="180"/>
      <c r="AJ63" s="180"/>
      <c r="AK63" s="180"/>
      <c r="AL63" s="166"/>
      <c r="AM63" s="167" t="str">
        <f aca="false">IF(B63="","",SUM(E63:AL63))</f>
        <v/>
      </c>
      <c r="AN63" s="168" t="str">
        <f aca="false">IF(B63="","",AM63/9)</f>
        <v/>
      </c>
      <c r="AO63" s="169" t="str">
        <f aca="false">IF(B63="","",IF(AM63=0,"-",RANK(AM63,$AM$15:$AM$64,0)))</f>
        <v/>
      </c>
      <c r="AP63" s="167" t="str">
        <f aca="false">IF(E63="","",IF(E63="-","-",IF(UPPER(E63)="AB","+",VLOOKUP(E63,'විෂය තොරතුරු'!$P$24:$Q$28,2))))</f>
        <v/>
      </c>
      <c r="AQ63" s="168" t="str">
        <f aca="false">IF(F63="","",IF(F63="-","-",IF(UPPER(F63)="AB","+",VLOOKUP(F63,'විෂය තොරතුරු'!$P$24:$Q$28,2))))</f>
        <v/>
      </c>
      <c r="AR63" s="168" t="str">
        <f aca="false">IF(G63="","",IF(G63="-","-",IF(UPPER(G63)="AB","+",VLOOKUP(G63,'විෂය තොරතුරු'!$P$24:$Q$28,2))))</f>
        <v/>
      </c>
      <c r="AS63" s="168" t="str">
        <f aca="false">IF(H63="","",IF(H63="-","-",IF(UPPER(H63)="AB","+",VLOOKUP(H63,'විෂය තොරතුරු'!$P$24:$Q$28,2))))</f>
        <v/>
      </c>
      <c r="AT63" s="168" t="str">
        <f aca="false">IF(I63="","",IF(I63="-","-",IF(UPPER(I63)="AB","+",VLOOKUP(I63,'විෂය තොරතුරු'!$P$24:$Q$28,2))))</f>
        <v/>
      </c>
      <c r="AU63" s="170" t="str">
        <f aca="false">IF(J63="","",IF(J63="-","-",IF(UPPER(J63)="AB","+",VLOOKUP(J63,'විෂය තොරතුරු'!$P$24:$Q$28,2))))</f>
        <v/>
      </c>
      <c r="AV63" s="171" t="str">
        <f aca="false">IF(K63="","",IF(K63="-","-",IF(UPPER(K63)="AB","+",VLOOKUP(K63,'විෂය තොරතුරු'!$P$24:$Q$28,2))))</f>
        <v/>
      </c>
      <c r="AW63" s="168" t="str">
        <f aca="false">IF(L63="","",IF(L63="-","-",IF(UPPER(L63)="AB","+",VLOOKUP(L63,'විෂය තොරතුරු'!$P$24:$Q$28,2))))</f>
        <v/>
      </c>
      <c r="AX63" s="168" t="str">
        <f aca="false">IF(M63="","",IF(M63="-","-",IF(UPPER(M63)="AB","+",VLOOKUP(M63,'විෂය තොරතුරු'!$P$24:$Q$28,2))))</f>
        <v/>
      </c>
      <c r="AY63" s="169" t="str">
        <f aca="false">IF(N63="","",IF(N63="-","-",IF(UPPER(N63)="AB","+",VLOOKUP(N63,'විෂය තොරතුරු'!$P$24:$Q$28,2))))</f>
        <v/>
      </c>
      <c r="AZ63" s="167" t="str">
        <f aca="false">IF(O63="","",IF(O63="-","-",IF(UPPER(O63)="AB","+",VLOOKUP(O63,'විෂය තොරතුරු'!$P$24:$Q$28,2))))</f>
        <v/>
      </c>
      <c r="BA63" s="168" t="str">
        <f aca="false">IF(P63="","",IF(P63="-","-",IF(UPPER(P63)="AB","+",VLOOKUP(P63,'විෂය තොරතුරු'!$P$24:$Q$28,2))))</f>
        <v/>
      </c>
      <c r="BB63" s="168" t="str">
        <f aca="false">IF(Q63="","",IF(Q63="-","-",IF(UPPER(Q63)="AB","+",VLOOKUP(Q63,'විෂය තොරතුරු'!$P$24:$Q$28,2))))</f>
        <v/>
      </c>
      <c r="BC63" s="168" t="str">
        <f aca="false">IF(R63="","",IF(R63="-","-",IF(UPPER(R63)="AB","+",VLOOKUP(R63,'විෂය තොරතුරු'!$P$24:$Q$28,2))))</f>
        <v/>
      </c>
      <c r="BD63" s="168" t="str">
        <f aca="false">IF(S63="","",IF(S63="-","-",IF(UPPER(S63)="AB","+",VLOOKUP(S63,'විෂය තොරතුරු'!$P$24:$Q$28,2))))</f>
        <v/>
      </c>
      <c r="BE63" s="168" t="str">
        <f aca="false">IF(T63="","",IF(T63="-","-",IF(UPPER(T63)="AB","+",VLOOKUP(T63,'විෂය තොරතුරු'!$P$24:$Q$28,2))))</f>
        <v/>
      </c>
      <c r="BF63" s="168" t="str">
        <f aca="false">IF(U63="","",IF(U63="-","-",IF(UPPER(U63)="AB","+",VLOOKUP(U63,'විෂය තොරතුරු'!$P$24:$Q$28,2))))</f>
        <v/>
      </c>
      <c r="BG63" s="170" t="str">
        <f aca="false">IF(V63="","",IF(V63="-","-",IF(UPPER(V63)="AB","+",VLOOKUP(V63,'විෂය තොරතුරු'!$P$24:$Q$28,2))))</f>
        <v/>
      </c>
      <c r="BH63" s="171" t="str">
        <f aca="false">IF(W63="","",IF(W63="-","-",IF(UPPER(W63)="AB","+",VLOOKUP(W63,'විෂය තොරතුරු'!$P$24:$Q$28,2))))</f>
        <v/>
      </c>
      <c r="BI63" s="168" t="str">
        <f aca="false">IF(X63="","",IF(X63="-","-",IF(UPPER(X63)="AB","+",VLOOKUP(X63,'විෂය තොරතුරු'!$P$24:$Q$28,2))))</f>
        <v/>
      </c>
      <c r="BJ63" s="168" t="str">
        <f aca="false">IF(Y63="","",IF(Y63="-","-",IF(UPPER(Y63)="AB","+",VLOOKUP(Y63,'විෂය තොරතුරු'!$P$24:$Q$28,2))))</f>
        <v/>
      </c>
      <c r="BK63" s="168" t="str">
        <f aca="false">IF(Z63="","",IF(Z63="-","-",IF(UPPER(Z63)="AB","+",VLOOKUP(Z63,'විෂය තොරතුරු'!$P$24:$Q$28,2))))</f>
        <v/>
      </c>
      <c r="BL63" s="168" t="str">
        <f aca="false">IF(AA63="","",IF(AA63="-","-",IF(UPPER(AA63)="AB","+",VLOOKUP(AA63,'විෂය තොරතුරු'!$P$24:$Q$28,2))))</f>
        <v/>
      </c>
      <c r="BM63" s="168" t="str">
        <f aca="false">IF(AB63="","",IF(AB63="-","-",IF(UPPER(AB63)="AB","+",VLOOKUP(AB63,'විෂය තොරතුරු'!$P$24:$Q$28,2))))</f>
        <v/>
      </c>
      <c r="BN63" s="168" t="str">
        <f aca="false">IF(AC63="","",IF(AC63="-","-",IF(UPPER(AC63)="AB","+",VLOOKUP(AC63,'විෂය තොරතුරු'!$P$24:$Q$28,2))))</f>
        <v/>
      </c>
      <c r="BO63" s="169" t="str">
        <f aca="false">IF(AD63="","",IF(AD63="-","-",IF(UPPER(AD63)="AB","+",VLOOKUP(AD63,'විෂය තොරතුරු'!$P$24:$Q$28,2))))</f>
        <v/>
      </c>
      <c r="BP63" s="171" t="str">
        <f aca="false">IF(AE63="","",IF(AE63="-","-",IF(UPPER(AE63)="AB","+",VLOOKUP(AE63,'විෂය තොරතුරු'!$P$24:$Q$28,2))))</f>
        <v/>
      </c>
      <c r="BQ63" s="168" t="str">
        <f aca="false">IF(AF63="","",IF(AF63="-","-",IF(UPPER(AF63)="AB","+",VLOOKUP(AF63,'විෂය තොරතුරු'!$P$24:$Q$28,2))))</f>
        <v/>
      </c>
      <c r="BR63" s="168" t="str">
        <f aca="false">IF(AG63="","",IF(AG63="-","-",IF(UPPER(AG63)="AB","+",VLOOKUP(AG63,'විෂය තොරතුරු'!$P$24:$Q$28,2))))</f>
        <v/>
      </c>
      <c r="BS63" s="168" t="str">
        <f aca="false">IF(AH63="","",IF(AH63="-","-",IF(UPPER(AH63)="AB","+",VLOOKUP(AH63,'විෂය තොරතුරු'!$P$24:$Q$28,2))))</f>
        <v/>
      </c>
      <c r="BT63" s="168" t="str">
        <f aca="false">IF(AI63="","",IF(AI63="-","-",IF(UPPER(AI63)="AB","+",VLOOKUP(AI63,'විෂය තොරතුරු'!$P$24:$Q$28,2))))</f>
        <v/>
      </c>
      <c r="BU63" s="168" t="str">
        <f aca="false">IF(AJ63="","",IF(AJ63="-","-",IF(UPPER(AJ63)="AB","+",VLOOKUP(AJ63,'විෂය තොරතුරු'!$P$24:$Q$28,2))))</f>
        <v/>
      </c>
      <c r="BV63" s="168" t="str">
        <f aca="false">IF(AK63="","",IF(AK63="-","-",IF(UPPER(AK63)="AB","+",VLOOKUP(AK63,'විෂය තොරතුරු'!$P$24:$Q$28,2))))</f>
        <v/>
      </c>
      <c r="BW63" s="169" t="str">
        <f aca="false">IF(AL63="","",IF(AL63="-","-",IF(UPPER(AL63)="AB","+",VLOOKUP(AL63,'විෂය තොරතුරු'!$P$24:$Q$28,2))))</f>
        <v/>
      </c>
      <c r="BX63" s="171" t="str">
        <f aca="false">IF($B63="","",COUNTIF($AP63:$BW63,"A"))</f>
        <v/>
      </c>
      <c r="BY63" s="168" t="str">
        <f aca="false">IF($B63="","",COUNTIF($AP63:$BW63,"B"))</f>
        <v/>
      </c>
      <c r="BZ63" s="168" t="str">
        <f aca="false">IF($B63="","",COUNTIF($AP63:$BW63,"C"))</f>
        <v/>
      </c>
      <c r="CA63" s="168" t="str">
        <f aca="false">IF($B63="","",COUNTIF($AP63:$BW63,"S"))</f>
        <v/>
      </c>
      <c r="CB63" s="169" t="str">
        <f aca="false">IF($B63="","",COUNTIF($AP63:$BW63,"W"))</f>
        <v/>
      </c>
      <c r="CC63" s="171" t="str">
        <f aca="false">IF(B63="","",SUM(BX63:CA63))</f>
        <v/>
      </c>
      <c r="CD63" s="169" t="str">
        <f aca="false">IF(B63="","",SUM(BX63:BZ63))</f>
        <v/>
      </c>
      <c r="CE63" s="172" t="str">
        <f aca="false">IF(B63="","",IF(AND(CC63&gt;=6,CD63&gt;=3,OR(E63&gt;=35,F63&gt;=35),L63&gt;=35),"6/3 සමත්",IF(AND(CC63&gt;=5,CD63&gt;=3,OR(E63&gt;=35,F63&gt;=35,L63&gt;=35)),"5/3 සමත්",IF(AND(CC63&gt;=4,CD63&gt;=1,OR(E63&gt;=20,F63&gt;=20,L63&gt;=20)),"සමත් කළ හැකි",IF(CB63=9,"W9","අසමත් ?")))))</f>
        <v/>
      </c>
      <c r="FK63" s="173" t="n">
        <v>49</v>
      </c>
      <c r="FL63" s="189" t="s">
        <v>92</v>
      </c>
      <c r="FM63" s="161"/>
      <c r="FN63" s="161" t="str">
        <f aca="false">IF(FM63="","-",(FM63/$M$95)*100)</f>
        <v>-</v>
      </c>
      <c r="FO63" s="165" t="s">
        <v>52</v>
      </c>
      <c r="FP63" s="165"/>
      <c r="FQ63" s="165" t="s">
        <v>18</v>
      </c>
      <c r="FR63" s="165" t="s">
        <v>18</v>
      </c>
      <c r="FS63" s="165"/>
      <c r="FT63" s="165"/>
      <c r="FU63" s="165" t="s">
        <v>52</v>
      </c>
      <c r="FV63" s="165" t="n">
        <v>19</v>
      </c>
      <c r="FW63" s="165" t="n">
        <v>8</v>
      </c>
      <c r="FX63" s="165" t="n">
        <v>15</v>
      </c>
      <c r="FY63" s="165" t="s">
        <v>18</v>
      </c>
      <c r="FZ63" s="165" t="s">
        <v>18</v>
      </c>
      <c r="GA63" s="165" t="s">
        <v>18</v>
      </c>
      <c r="GB63" s="165"/>
      <c r="GC63" s="165"/>
      <c r="GD63" s="165"/>
      <c r="GE63" s="165"/>
      <c r="GF63" s="165"/>
      <c r="GG63" s="165" t="s">
        <v>18</v>
      </c>
      <c r="GH63" s="165" t="s">
        <v>18</v>
      </c>
      <c r="GI63" s="165" t="s">
        <v>18</v>
      </c>
      <c r="GJ63" s="165"/>
      <c r="GK63" s="165"/>
      <c r="GL63" s="165" t="n">
        <v>39</v>
      </c>
      <c r="GM63" s="165"/>
      <c r="GN63" s="165"/>
      <c r="GO63" s="165" t="s">
        <v>18</v>
      </c>
      <c r="GP63" s="165" t="s">
        <v>18</v>
      </c>
      <c r="GQ63" s="165"/>
      <c r="GR63" s="165" t="s">
        <v>18</v>
      </c>
      <c r="GS63" s="165"/>
      <c r="GT63" s="165"/>
      <c r="GU63" s="165"/>
      <c r="GV63" s="174"/>
      <c r="GW63" s="167" t="n">
        <f aca="false">IF(FL63="","",SUM(FO63:GV63))</f>
        <v>81</v>
      </c>
      <c r="GX63" s="168" t="n">
        <f aca="false">IF(FL63="","",GW63/9)</f>
        <v>9</v>
      </c>
      <c r="GY63" s="169" t="n">
        <f aca="false">IF(FL63="","",IF(GW63=0,"-",RANK(GW63,$GW$15:$GW$64,0)))</f>
        <v>44</v>
      </c>
      <c r="GZ63" s="167" t="str">
        <f aca="false">IF(FO63="","",IF(FO63="-","-",IF(UPPER(FO63)="AB","+",VLOOKUP(FO63,'විෂය තොරතුරු'!$P$24:$Q$28,2))))</f>
        <v>+</v>
      </c>
      <c r="HA63" s="168" t="str">
        <f aca="false">IF(FP63="","",IF(FP63="-","-",IF(UPPER(FP63)="AB","+",VLOOKUP(FP63,'විෂය තොරතුරු'!$P$24:$Q$28,2))))</f>
        <v/>
      </c>
      <c r="HB63" s="168" t="str">
        <f aca="false">IF(FQ63="","",IF(FQ63="-","-",IF(UPPER(FQ63)="AB","+",VLOOKUP(FQ63,'විෂය තොරතුරු'!$P$24:$Q$28,2))))</f>
        <v>-</v>
      </c>
      <c r="HC63" s="168" t="str">
        <f aca="false">IF(FR63="","",IF(FR63="-","-",IF(UPPER(FR63)="AB","+",VLOOKUP(FR63,'විෂය තොරතුරු'!$P$24:$Q$28,2))))</f>
        <v>-</v>
      </c>
      <c r="HD63" s="168" t="str">
        <f aca="false">IF(FS63="","",IF(FS63="-","-",IF(UPPER(FS63)="AB","+",VLOOKUP(FS63,'විෂය තොරතුරු'!$P$24:$Q$28,2))))</f>
        <v/>
      </c>
      <c r="HE63" s="170" t="str">
        <f aca="false">IF(FT63="","",IF(FT63="-","-",IF(UPPER(FT63)="AB","+",VLOOKUP(FT63,'විෂය තොරතුරු'!$P$24:$Q$28,2))))</f>
        <v/>
      </c>
      <c r="HF63" s="171" t="str">
        <f aca="false">IF(FU63="","",IF(FU63="-","-",IF(UPPER(FU63)="AB","+",VLOOKUP(FU63,'විෂය තොරතුරු'!$P$24:$Q$28,2))))</f>
        <v>+</v>
      </c>
      <c r="HG63" s="168" t="str">
        <f aca="false">IF(FV63="","",IF(FV63="-","-",IF(UPPER(FV63)="AB","+",VLOOKUP(FV63,'විෂය තොරතුරු'!$P$24:$Q$28,2))))</f>
        <v>W</v>
      </c>
      <c r="HH63" s="168" t="str">
        <f aca="false">IF(FW63="","",IF(FW63="-","-",IF(UPPER(FW63)="AB","+",VLOOKUP(FW63,'විෂය තොරතුරු'!$P$24:$Q$28,2))))</f>
        <v>W</v>
      </c>
      <c r="HI63" s="169" t="str">
        <f aca="false">IF(FX63="","",IF(FX63="-","-",IF(UPPER(FX63)="AB","+",VLOOKUP(FX63,'විෂය තොරතුරු'!$P$24:$Q$28,2))))</f>
        <v>W</v>
      </c>
      <c r="HJ63" s="167" t="str">
        <f aca="false">IF(FY63="","",IF(FY63="-","-",IF(UPPER(FY63)="AB","+",VLOOKUP(FY63,'විෂය තොරතුරු'!$P$24:$Q$28,2))))</f>
        <v>-</v>
      </c>
      <c r="HK63" s="168" t="str">
        <f aca="false">IF(FZ63="","",IF(FZ63="-","-",IF(UPPER(FZ63)="AB","+",VLOOKUP(FZ63,'විෂය තොරතුරු'!$P$24:$Q$28,2))))</f>
        <v>-</v>
      </c>
      <c r="HL63" s="168" t="str">
        <f aca="false">IF(GA63="","",IF(GA63="-","-",IF(UPPER(GA63)="AB","+",VLOOKUP(GA63,'විෂය තොරතුරු'!$P$24:$Q$28,2))))</f>
        <v>-</v>
      </c>
      <c r="HM63" s="168" t="str">
        <f aca="false">IF(GB63="","",IF(GB63="-","-",IF(UPPER(GB63)="AB","+",VLOOKUP(GB63,'විෂය තොරතුරු'!$P$24:$Q$28,2))))</f>
        <v/>
      </c>
      <c r="HN63" s="168" t="str">
        <f aca="false">IF(GC63="","",IF(GC63="-","-",IF(UPPER(GC63)="AB","+",VLOOKUP(GC63,'විෂය තොරතුරු'!$P$24:$Q$28,2))))</f>
        <v/>
      </c>
      <c r="HO63" s="168" t="str">
        <f aca="false">IF(GD63="","",IF(GD63="-","-",IF(UPPER(GD63)="AB","+",VLOOKUP(GD63,'විෂය තොරතුරු'!$P$24:$Q$28,2))))</f>
        <v/>
      </c>
      <c r="HP63" s="168" t="str">
        <f aca="false">IF(GE63="","",IF(GE63="-","-",IF(UPPER(GE63)="AB","+",VLOOKUP(GE63,'විෂය තොරතුරු'!$P$24:$Q$28,2))))</f>
        <v/>
      </c>
      <c r="HQ63" s="170" t="str">
        <f aca="false">IF(GF63="","",IF(GF63="-","-",IF(UPPER(GF63)="AB","+",VLOOKUP(GF63,'විෂය තොරතුරු'!$P$24:$Q$28,2))))</f>
        <v/>
      </c>
      <c r="HR63" s="171" t="str">
        <f aca="false">IF(GG63="","",IF(GG63="-","-",IF(UPPER(GG63)="AB","+",VLOOKUP(GG63,'විෂය තොරතුරු'!$P$24:$Q$28,2))))</f>
        <v>-</v>
      </c>
      <c r="HS63" s="168" t="str">
        <f aca="false">IF(GH63="","",IF(GH63="-","-",IF(UPPER(GH63)="AB","+",VLOOKUP(GH63,'විෂය තොරතුරු'!$P$24:$Q$28,2))))</f>
        <v>-</v>
      </c>
      <c r="HT63" s="168" t="str">
        <f aca="false">IF(GI63="","",IF(GI63="-","-",IF(UPPER(GI63)="AB","+",VLOOKUP(GI63,'විෂය තොරතුරු'!$P$24:$Q$28,2))))</f>
        <v>-</v>
      </c>
      <c r="HU63" s="168" t="str">
        <f aca="false">IF(GJ63="","",IF(GJ63="-","-",IF(UPPER(GJ63)="AB","+",VLOOKUP(GJ63,'විෂය තොරතුරු'!$P$24:$Q$28,2))))</f>
        <v/>
      </c>
      <c r="HV63" s="168" t="str">
        <f aca="false">IF(GK63="","",IF(GK63="-","-",IF(UPPER(GK63)="AB","+",VLOOKUP(GK63,'විෂය තොරතුරු'!$P$24:$Q$28,2))))</f>
        <v/>
      </c>
      <c r="HW63" s="168" t="str">
        <f aca="false">IF(GL63="","",IF(GL63="-","-",IF(UPPER(GL63)="AB","+",VLOOKUP(GL63,'විෂය තොරතුරු'!$P$24:$Q$28,2))))</f>
        <v>S</v>
      </c>
      <c r="HX63" s="168" t="str">
        <f aca="false">IF(GM63="","",IF(GM63="-","-",IF(UPPER(GM63)="AB","+",VLOOKUP(GM63,'විෂය තොරතුරු'!$P$24:$Q$28,2))))</f>
        <v/>
      </c>
      <c r="HY63" s="169" t="str">
        <f aca="false">IF(GN63="","",IF(GN63="-","-",IF(UPPER(GN63)="AB","+",VLOOKUP(GN63,'විෂය තොරතුරු'!$P$24:$Q$28,2))))</f>
        <v/>
      </c>
      <c r="HZ63" s="171" t="str">
        <f aca="false">IF(GO63="","",IF(GO63="-","-",IF(UPPER(GO63)="AB","+",VLOOKUP(GO63,'විෂය තොරතුරු'!$P$24:$Q$28,2))))</f>
        <v>-</v>
      </c>
      <c r="IA63" s="168" t="str">
        <f aca="false">IF(GP63="","",IF(GP63="-","-",IF(UPPER(GP63)="AB","+",VLOOKUP(GP63,'විෂය තොරතුරු'!$P$24:$Q$28,2))))</f>
        <v>-</v>
      </c>
      <c r="IB63" s="168" t="str">
        <f aca="false">IF(GQ63="","",IF(GQ63="-","-",IF(UPPER(GQ63)="AB","+",VLOOKUP(GQ63,'විෂය තොරතුරු'!$P$24:$Q$28,2))))</f>
        <v/>
      </c>
      <c r="IC63" s="168" t="str">
        <f aca="false">IF(GR63="","",IF(GR63="-","-",IF(UPPER(GR63)="AB","+",VLOOKUP(GR63,'විෂය තොරතුරු'!$P$24:$Q$28,2))))</f>
        <v>-</v>
      </c>
      <c r="ID63" s="168" t="str">
        <f aca="false">IF(GS63="","",IF(GS63="-","-",IF(UPPER(GS63)="AB","+",VLOOKUP(GS63,'විෂය තොරතුරු'!$P$24:$Q$28,2))))</f>
        <v/>
      </c>
      <c r="IE63" s="168" t="str">
        <f aca="false">IF(GT63="","",IF(GT63="-","-",IF(UPPER(GT63)="AB","+",VLOOKUP(GT63,'විෂය තොරතුරු'!$P$24:$Q$28,2))))</f>
        <v/>
      </c>
      <c r="IF63" s="168" t="str">
        <f aca="false">IF(GU63="","",IF(GU63="-","-",IF(UPPER(GU63)="AB","+",VLOOKUP(GU63,'විෂය තොරතුරු'!$P$24:$Q$28,2))))</f>
        <v/>
      </c>
      <c r="IG63" s="169" t="str">
        <f aca="false">IF(GV63="","",IF(GV63="-","-",IF(UPPER(GV63)="AB","+",VLOOKUP(GV63,'විෂය තොරතුරු'!$P$24:$Q$28,2))))</f>
        <v/>
      </c>
      <c r="IH63" s="171" t="n">
        <f aca="false">IF($FL63="","",COUNTIF($GZ63:$IG63,"A"))</f>
        <v>0</v>
      </c>
      <c r="II63" s="171" t="n">
        <f aca="false">IF($FL63="","",COUNTIF($GZ63:$IG63,"B"))</f>
        <v>0</v>
      </c>
      <c r="IJ63" s="171" t="n">
        <f aca="false">IF($FL63="","",COUNTIF($GZ63:$IG63,"C"))</f>
        <v>0</v>
      </c>
      <c r="IK63" s="171" t="n">
        <f aca="false">IF($FL63="","",COUNTIF($GZ63:$IG63,"S"))</f>
        <v>1</v>
      </c>
      <c r="IL63" s="171" t="n">
        <f aca="false">IF($FL63="","",COUNTIF($GZ63:$IG63,"W"))</f>
        <v>3</v>
      </c>
      <c r="IM63" s="171" t="n">
        <f aca="false">IF(FL63="","",SUM(IH63:IK63))</f>
        <v>1</v>
      </c>
      <c r="IN63" s="169" t="n">
        <f aca="false">IF(FL63="","",SUM(IH63:IJ63))</f>
        <v>0</v>
      </c>
      <c r="IO63" s="172" t="str">
        <f aca="false">IF(FL63="","",IF(AND(IM63&gt;=6,IN63&gt;=3,OR(FO63&gt;=35,FP63&gt;=35),FV63&gt;=35),"6/3 සමත්",IF(AND(IM63&gt;=5,IN63&gt;=3,OR(FO63&gt;=35,FP63&gt;=35,FV63&gt;=35)),"5/3 සමත්",IF(AND(IM63&gt;=4,IN63&gt;=1,OR(FO63&gt;=20,FP63&gt;=20,FV63&gt;=20)),"සමත් කළ හැකි",IF(IL63=9,"W9","අසමත් ?")))))</f>
        <v>අසමත් ?</v>
      </c>
    </row>
    <row r="64" customFormat="false" ht="13.8" hidden="false" customHeight="false" outlineLevel="0" collapsed="false">
      <c r="A64" s="160" t="n">
        <v>50</v>
      </c>
      <c r="B64" s="174"/>
      <c r="C64" s="161"/>
      <c r="D64" s="162"/>
      <c r="E64" s="190"/>
      <c r="F64" s="191"/>
      <c r="G64" s="190"/>
      <c r="H64" s="192"/>
      <c r="I64" s="192"/>
      <c r="J64" s="191"/>
      <c r="K64" s="190"/>
      <c r="L64" s="192"/>
      <c r="M64" s="192"/>
      <c r="N64" s="191"/>
      <c r="O64" s="190"/>
      <c r="P64" s="192"/>
      <c r="Q64" s="192"/>
      <c r="R64" s="192"/>
      <c r="S64" s="192"/>
      <c r="T64" s="192"/>
      <c r="U64" s="192"/>
      <c r="V64" s="191"/>
      <c r="W64" s="190"/>
      <c r="X64" s="192"/>
      <c r="Y64" s="192"/>
      <c r="Z64" s="192"/>
      <c r="AA64" s="192"/>
      <c r="AB64" s="192"/>
      <c r="AC64" s="192"/>
      <c r="AD64" s="191"/>
      <c r="AE64" s="190"/>
      <c r="AF64" s="192"/>
      <c r="AG64" s="192"/>
      <c r="AH64" s="192"/>
      <c r="AI64" s="192"/>
      <c r="AJ64" s="192"/>
      <c r="AK64" s="192"/>
      <c r="AL64" s="166"/>
      <c r="AM64" s="193" t="str">
        <f aca="false">IF(B64="","",SUM(E64:AL64))</f>
        <v/>
      </c>
      <c r="AN64" s="194" t="str">
        <f aca="false">IF(B64="","",AM64/9)</f>
        <v/>
      </c>
      <c r="AO64" s="195" t="str">
        <f aca="false">IF(B64="","",IF(AM64=0,"-",RANK(AM64,$AM$15:$AM$64,0)))</f>
        <v/>
      </c>
      <c r="AP64" s="193" t="str">
        <f aca="false">IF(E64="","",IF(E64="-","-",IF(UPPER(E64)="AB","+",VLOOKUP(E64,'විෂය තොරතුරු'!$P$24:$Q$28,2))))</f>
        <v/>
      </c>
      <c r="AQ64" s="194" t="str">
        <f aca="false">IF(F64="","",IF(F64="-","-",IF(UPPER(F64)="AB","+",VLOOKUP(F64,'විෂය තොරතුරු'!$P$24:$Q$28,2))))</f>
        <v/>
      </c>
      <c r="AR64" s="194" t="str">
        <f aca="false">IF(G64="","",IF(G64="-","-",IF(UPPER(G64)="AB","+",VLOOKUP(G64,'විෂය තොරතුරු'!$P$24:$Q$28,2))))</f>
        <v/>
      </c>
      <c r="AS64" s="194" t="str">
        <f aca="false">IF(H64="","",IF(H64="-","-",IF(UPPER(H64)="AB","+",VLOOKUP(H64,'විෂය තොරතුරු'!$P$24:$Q$28,2))))</f>
        <v/>
      </c>
      <c r="AT64" s="194" t="str">
        <f aca="false">IF(I64="","",IF(I64="-","-",IF(UPPER(I64)="AB","+",VLOOKUP(I64,'විෂය තොරතුරු'!$P$24:$Q$28,2))))</f>
        <v/>
      </c>
      <c r="AU64" s="196" t="str">
        <f aca="false">IF(J64="","",IF(J64="-","-",IF(UPPER(J64)="AB","+",VLOOKUP(J64,'විෂය තොරතුරු'!$P$24:$Q$28,2))))</f>
        <v/>
      </c>
      <c r="AV64" s="197" t="str">
        <f aca="false">IF(K64="","",IF(K64="-","-",IF(UPPER(K64)="AB","+",VLOOKUP(K64,'විෂය තොරතුරු'!$P$24:$Q$28,2))))</f>
        <v/>
      </c>
      <c r="AW64" s="194" t="str">
        <f aca="false">IF(L64="","",IF(L64="-","-",IF(UPPER(L64)="AB","+",VLOOKUP(L64,'විෂය තොරතුරු'!$P$24:$Q$28,2))))</f>
        <v/>
      </c>
      <c r="AX64" s="194" t="str">
        <f aca="false">IF(M64="","",IF(M64="-","-",IF(UPPER(M64)="AB","+",VLOOKUP(M64,'විෂය තොරතුරු'!$P$24:$Q$28,2))))</f>
        <v/>
      </c>
      <c r="AY64" s="195" t="str">
        <f aca="false">IF(N64="","",IF(N64="-","-",IF(UPPER(N64)="AB","+",VLOOKUP(N64,'විෂය තොරතුරු'!$P$24:$Q$28,2))))</f>
        <v/>
      </c>
      <c r="AZ64" s="193" t="str">
        <f aca="false">IF(O64="","",IF(O64="-","-",IF(UPPER(O64)="AB","+",VLOOKUP(O64,'විෂය තොරතුරු'!$P$24:$Q$28,2))))</f>
        <v/>
      </c>
      <c r="BA64" s="194" t="str">
        <f aca="false">IF(P64="","",IF(P64="-","-",IF(UPPER(P64)="AB","+",VLOOKUP(P64,'විෂය තොරතුරු'!$P$24:$Q$28,2))))</f>
        <v/>
      </c>
      <c r="BB64" s="194" t="str">
        <f aca="false">IF(Q64="","",IF(Q64="-","-",IF(UPPER(Q64)="AB","+",VLOOKUP(Q64,'විෂය තොරතුරු'!$P$24:$Q$28,2))))</f>
        <v/>
      </c>
      <c r="BC64" s="194" t="str">
        <f aca="false">IF(R64="","",IF(R64="-","-",IF(UPPER(R64)="AB","+",VLOOKUP(R64,'විෂය තොරතුරු'!$P$24:$Q$28,2))))</f>
        <v/>
      </c>
      <c r="BD64" s="194" t="str">
        <f aca="false">IF(S64="","",IF(S64="-","-",IF(UPPER(S64)="AB","+",VLOOKUP(S64,'විෂය තොරතුරු'!$P$24:$Q$28,2))))</f>
        <v/>
      </c>
      <c r="BE64" s="194" t="str">
        <f aca="false">IF(T64="","",IF(T64="-","-",IF(UPPER(T64)="AB","+",VLOOKUP(T64,'විෂය තොරතුරු'!$P$24:$Q$28,2))))</f>
        <v/>
      </c>
      <c r="BF64" s="194" t="str">
        <f aca="false">IF(U64="","",IF(U64="-","-",IF(UPPER(U64)="AB","+",VLOOKUP(U64,'විෂය තොරතුරු'!$P$24:$Q$28,2))))</f>
        <v/>
      </c>
      <c r="BG64" s="196" t="str">
        <f aca="false">IF(V64="","",IF(V64="-","-",IF(UPPER(V64)="AB","+",VLOOKUP(V64,'විෂය තොරතුරු'!$P$24:$Q$28,2))))</f>
        <v/>
      </c>
      <c r="BH64" s="197" t="str">
        <f aca="false">IF(W64="","",IF(W64="-","-",IF(UPPER(W64)="AB","+",VLOOKUP(W64,'විෂය තොරතුරු'!$P$24:$Q$28,2))))</f>
        <v/>
      </c>
      <c r="BI64" s="194" t="str">
        <f aca="false">IF(X64="","",IF(X64="-","-",IF(UPPER(X64)="AB","+",VLOOKUP(X64,'විෂය තොරතුරු'!$P$24:$Q$28,2))))</f>
        <v/>
      </c>
      <c r="BJ64" s="194" t="str">
        <f aca="false">IF(Y64="","",IF(Y64="-","-",IF(UPPER(Y64)="AB","+",VLOOKUP(Y64,'විෂය තොරතුරු'!$P$24:$Q$28,2))))</f>
        <v/>
      </c>
      <c r="BK64" s="194" t="str">
        <f aca="false">IF(Z64="","",IF(Z64="-","-",IF(UPPER(Z64)="AB","+",VLOOKUP(Z64,'විෂය තොරතුරු'!$P$24:$Q$28,2))))</f>
        <v/>
      </c>
      <c r="BL64" s="194" t="str">
        <f aca="false">IF(AA64="","",IF(AA64="-","-",IF(UPPER(AA64)="AB","+",VLOOKUP(AA64,'විෂය තොරතුරු'!$P$24:$Q$28,2))))</f>
        <v/>
      </c>
      <c r="BM64" s="194" t="str">
        <f aca="false">IF(AB64="","",IF(AB64="-","-",IF(UPPER(AB64)="AB","+",VLOOKUP(AB64,'විෂය තොරතුරු'!$P$24:$Q$28,2))))</f>
        <v/>
      </c>
      <c r="BN64" s="194" t="str">
        <f aca="false">IF(AC64="","",IF(AC64="-","-",IF(UPPER(AC64)="AB","+",VLOOKUP(AC64,'විෂය තොරතුරු'!$P$24:$Q$28,2))))</f>
        <v/>
      </c>
      <c r="BO64" s="195" t="str">
        <f aca="false">IF(AD64="","",IF(AD64="-","-",IF(UPPER(AD64)="AB","+",VLOOKUP(AD64,'විෂය තොරතුරු'!$P$24:$Q$28,2))))</f>
        <v/>
      </c>
      <c r="BP64" s="197" t="str">
        <f aca="false">IF(AE64="","",IF(AE64="-","-",IF(UPPER(AE64)="AB","+",VLOOKUP(AE64,'විෂය තොරතුරු'!$P$24:$Q$28,2))))</f>
        <v/>
      </c>
      <c r="BQ64" s="194" t="str">
        <f aca="false">IF(AF64="","",IF(AF64="-","-",IF(UPPER(AF64)="AB","+",VLOOKUP(AF64,'විෂය තොරතුරු'!$P$24:$Q$28,2))))</f>
        <v/>
      </c>
      <c r="BR64" s="194" t="str">
        <f aca="false">IF(AG64="","",IF(AG64="-","-",IF(UPPER(AG64)="AB","+",VLOOKUP(AG64,'විෂය තොරතුරු'!$P$24:$Q$28,2))))</f>
        <v/>
      </c>
      <c r="BS64" s="194" t="str">
        <f aca="false">IF(AH64="","",IF(AH64="-","-",IF(UPPER(AH64)="AB","+",VLOOKUP(AH64,'විෂය තොරතුරු'!$P$24:$Q$28,2))))</f>
        <v/>
      </c>
      <c r="BT64" s="194" t="str">
        <f aca="false">IF(AI64="","",IF(AI64="-","-",IF(UPPER(AI64)="AB","+",VLOOKUP(AI64,'විෂය තොරතුරු'!$P$24:$Q$28,2))))</f>
        <v/>
      </c>
      <c r="BU64" s="194" t="str">
        <f aca="false">IF(AJ64="","",IF(AJ64="-","-",IF(UPPER(AJ64)="AB","+",VLOOKUP(AJ64,'විෂය තොරතුරු'!$P$24:$Q$28,2))))</f>
        <v/>
      </c>
      <c r="BV64" s="194" t="str">
        <f aca="false">IF(AK64="","",IF(AK64="-","-",IF(UPPER(AK64)="AB","+",VLOOKUP(AK64,'විෂය තොරතුරු'!$P$24:$Q$28,2))))</f>
        <v/>
      </c>
      <c r="BW64" s="195" t="str">
        <f aca="false">IF(AL64="","",IF(AL64="-","-",IF(UPPER(AL64)="AB","+",VLOOKUP(AL64,'විෂය තොරතුරු'!$P$24:$Q$28,2))))</f>
        <v/>
      </c>
      <c r="BX64" s="197" t="str">
        <f aca="false">IF($B64="","",COUNTIF($AP64:$BW64,"A"))</f>
        <v/>
      </c>
      <c r="BY64" s="194" t="str">
        <f aca="false">IF($B64="","",COUNTIF($AP64:$BW64,"B"))</f>
        <v/>
      </c>
      <c r="BZ64" s="194" t="str">
        <f aca="false">IF($B64="","",COUNTIF($AP64:$BW64,"C"))</f>
        <v/>
      </c>
      <c r="CA64" s="194" t="str">
        <f aca="false">IF($B64="","",COUNTIF($AP64:$BW64,"S"))</f>
        <v/>
      </c>
      <c r="CB64" s="195" t="str">
        <f aca="false">IF($B64="","",COUNTIF($AP64:$BW64,"W"))</f>
        <v/>
      </c>
      <c r="CC64" s="197" t="str">
        <f aca="false">IF(B64="","",SUM(BX64:CA64))</f>
        <v/>
      </c>
      <c r="CD64" s="195" t="str">
        <f aca="false">IF(B64="","",SUM(BX64:BZ64))</f>
        <v/>
      </c>
      <c r="CE64" s="172" t="str">
        <f aca="false">IF(B64="","",IF(AND(CC64&gt;=6,CD64&gt;=3,OR(E64&gt;=35,F64&gt;=35),L64&gt;=35),"6/3 සමත්",IF(AND(CC64&gt;=5,CD64&gt;=3,OR(E64&gt;=35,F64&gt;=35,L64&gt;=35)),"5/3 සමත්",IF(AND(CC64&gt;=4,CD64&gt;=1,OR(E64&gt;=20,F64&gt;=20,L64&gt;=20)),"සමත් කළ හැකි",IF(CB64=9,"W9","අසමත් ?")))))</f>
        <v/>
      </c>
      <c r="FK64" s="173" t="n">
        <v>50</v>
      </c>
      <c r="FL64" s="174"/>
      <c r="FM64" s="161"/>
      <c r="FN64" s="161" t="str">
        <f aca="false">IF(FM64="","-",(FM64/$M$95)*100)</f>
        <v>-</v>
      </c>
      <c r="FO64" s="174"/>
      <c r="FP64" s="174"/>
      <c r="FQ64" s="174"/>
      <c r="FR64" s="174"/>
      <c r="FS64" s="174"/>
      <c r="FT64" s="174"/>
      <c r="FU64" s="174"/>
      <c r="FV64" s="174"/>
      <c r="FW64" s="174"/>
      <c r="FX64" s="174"/>
      <c r="FY64" s="174"/>
      <c r="FZ64" s="174"/>
      <c r="GA64" s="174"/>
      <c r="GB64" s="174"/>
      <c r="GC64" s="174"/>
      <c r="GD64" s="174"/>
      <c r="GE64" s="174"/>
      <c r="GF64" s="174"/>
      <c r="GG64" s="174"/>
      <c r="GH64" s="174"/>
      <c r="GI64" s="174"/>
      <c r="GJ64" s="174"/>
      <c r="GK64" s="174"/>
      <c r="GL64" s="174"/>
      <c r="GM64" s="174"/>
      <c r="GN64" s="174"/>
      <c r="GO64" s="174"/>
      <c r="GP64" s="174"/>
      <c r="GQ64" s="174"/>
      <c r="GR64" s="174"/>
      <c r="GS64" s="174"/>
      <c r="GT64" s="174"/>
      <c r="GU64" s="174"/>
      <c r="GV64" s="174"/>
      <c r="GW64" s="193" t="str">
        <f aca="false">IF(FL64="","",SUM(FO64:GV64))</f>
        <v/>
      </c>
      <c r="GX64" s="194" t="str">
        <f aca="false">IF(FL64="","",GW64/9)</f>
        <v/>
      </c>
      <c r="GY64" s="169" t="str">
        <f aca="false">IF(FL64="","",IF(GW64=0,"-",RANK(GW64,$GW$15:$GW$64,0)))</f>
        <v/>
      </c>
      <c r="GZ64" s="193" t="str">
        <f aca="false">IF(FO64="","",IF(FO64="-","-",IF(UPPER(FO64)="AB","+",VLOOKUP(FO64,'විෂය තොරතුරු'!$P$24:$Q$28,2))))</f>
        <v/>
      </c>
      <c r="HA64" s="194" t="str">
        <f aca="false">IF(FP64="","",IF(FP64="-","-",IF(UPPER(FP64)="AB","+",VLOOKUP(FP64,'විෂය තොරතුරු'!$P$24:$Q$28,2))))</f>
        <v/>
      </c>
      <c r="HB64" s="194" t="str">
        <f aca="false">IF(FQ64="","",IF(FQ64="-","-",IF(UPPER(FQ64)="AB","+",VLOOKUP(FQ64,'විෂය තොරතුරු'!$P$24:$Q$28,2))))</f>
        <v/>
      </c>
      <c r="HC64" s="194" t="str">
        <f aca="false">IF(FR64="","",IF(FR64="-","-",IF(UPPER(FR64)="AB","+",VLOOKUP(FR64,'විෂය තොරතුරු'!$P$24:$Q$28,2))))</f>
        <v/>
      </c>
      <c r="HD64" s="194" t="str">
        <f aca="false">IF(FS64="","",IF(FS64="-","-",IF(UPPER(FS64)="AB","+",VLOOKUP(FS64,'විෂය තොරතුරු'!$P$24:$Q$28,2))))</f>
        <v/>
      </c>
      <c r="HE64" s="196" t="str">
        <f aca="false">IF(FT64="","",IF(FT64="-","-",IF(UPPER(FT64)="AB","+",VLOOKUP(FT64,'විෂය තොරතුරු'!$P$24:$Q$28,2))))</f>
        <v/>
      </c>
      <c r="HF64" s="197" t="str">
        <f aca="false">IF(FU64="","",IF(FU64="-","-",IF(UPPER(FU64)="AB","+",VLOOKUP(FU64,'විෂය තොරතුරු'!$P$24:$Q$28,2))))</f>
        <v/>
      </c>
      <c r="HG64" s="194" t="str">
        <f aca="false">IF(FV64="","",IF(FV64="-","-",IF(UPPER(FV64)="AB","+",VLOOKUP(FV64,'විෂය තොරතුරු'!$P$24:$Q$28,2))))</f>
        <v/>
      </c>
      <c r="HH64" s="194" t="str">
        <f aca="false">IF(FW64="","",IF(FW64="-","-",IF(UPPER(FW64)="AB","+",VLOOKUP(FW64,'විෂය තොරතුරු'!$P$24:$Q$28,2))))</f>
        <v/>
      </c>
      <c r="HI64" s="195" t="str">
        <f aca="false">IF(FX64="","",IF(FX64="-","-",IF(UPPER(FX64)="AB","+",VLOOKUP(FX64,'විෂය තොරතුරු'!$P$24:$Q$28,2))))</f>
        <v/>
      </c>
      <c r="HJ64" s="193" t="str">
        <f aca="false">IF(FY64="","",IF(FY64="-","-",IF(UPPER(FY64)="AB","+",VLOOKUP(FY64,'විෂය තොරතුරු'!$P$24:$Q$28,2))))</f>
        <v/>
      </c>
      <c r="HK64" s="194" t="str">
        <f aca="false">IF(FZ64="","",IF(FZ64="-","-",IF(UPPER(FZ64)="AB","+",VLOOKUP(FZ64,'විෂය තොරතුරු'!$P$24:$Q$28,2))))</f>
        <v/>
      </c>
      <c r="HL64" s="194" t="str">
        <f aca="false">IF(GA64="","",IF(GA64="-","-",IF(UPPER(GA64)="AB","+",VLOOKUP(GA64,'විෂය තොරතුරු'!$P$24:$Q$28,2))))</f>
        <v/>
      </c>
      <c r="HM64" s="194" t="str">
        <f aca="false">IF(GB64="","",IF(GB64="-","-",IF(UPPER(GB64)="AB","+",VLOOKUP(GB64,'විෂය තොරතුරු'!$P$24:$Q$28,2))))</f>
        <v/>
      </c>
      <c r="HN64" s="194" t="str">
        <f aca="false">IF(GC64="","",IF(GC64="-","-",IF(UPPER(GC64)="AB","+",VLOOKUP(GC64,'විෂය තොරතුරු'!$P$24:$Q$28,2))))</f>
        <v/>
      </c>
      <c r="HO64" s="194" t="str">
        <f aca="false">IF(GD64="","",IF(GD64="-","-",IF(UPPER(GD64)="AB","+",VLOOKUP(GD64,'විෂය තොරතුරු'!$P$24:$Q$28,2))))</f>
        <v/>
      </c>
      <c r="HP64" s="194" t="str">
        <f aca="false">IF(GE64="","",IF(GE64="-","-",IF(UPPER(GE64)="AB","+",VLOOKUP(GE64,'විෂය තොරතුරු'!$P$24:$Q$28,2))))</f>
        <v/>
      </c>
      <c r="HQ64" s="196" t="str">
        <f aca="false">IF(GF64="","",IF(GF64="-","-",IF(UPPER(GF64)="AB","+",VLOOKUP(GF64,'විෂය තොරතුරු'!$P$24:$Q$28,2))))</f>
        <v/>
      </c>
      <c r="HR64" s="197" t="str">
        <f aca="false">IF(GG64="","",IF(GG64="-","-",IF(UPPER(GG64)="AB","+",VLOOKUP(GG64,'විෂය තොරතුරු'!$P$24:$Q$28,2))))</f>
        <v/>
      </c>
      <c r="HS64" s="194" t="str">
        <f aca="false">IF(GH64="","",IF(GH64="-","-",IF(UPPER(GH64)="AB","+",VLOOKUP(GH64,'විෂය තොරතුරු'!$P$24:$Q$28,2))))</f>
        <v/>
      </c>
      <c r="HT64" s="194" t="str">
        <f aca="false">IF(GI64="","",IF(GI64="-","-",IF(UPPER(GI64)="AB","+",VLOOKUP(GI64,'විෂය තොරතුරු'!$P$24:$Q$28,2))))</f>
        <v/>
      </c>
      <c r="HU64" s="194" t="str">
        <f aca="false">IF(GJ64="","",IF(GJ64="-","-",IF(UPPER(GJ64)="AB","+",VLOOKUP(GJ64,'විෂය තොරතුරු'!$P$24:$Q$28,2))))</f>
        <v/>
      </c>
      <c r="HV64" s="194" t="str">
        <f aca="false">IF(GK64="","",IF(GK64="-","-",IF(UPPER(GK64)="AB","+",VLOOKUP(GK64,'විෂය තොරතුරු'!$P$24:$Q$28,2))))</f>
        <v/>
      </c>
      <c r="HW64" s="194" t="str">
        <f aca="false">IF(GL64="","",IF(GL64="-","-",IF(UPPER(GL64)="AB","+",VLOOKUP(GL64,'විෂය තොරතුරු'!$P$24:$Q$28,2))))</f>
        <v/>
      </c>
      <c r="HX64" s="194" t="str">
        <f aca="false">IF(GM64="","",IF(GM64="-","-",IF(UPPER(GM64)="AB","+",VLOOKUP(GM64,'විෂය තොරතුරු'!$P$24:$Q$28,2))))</f>
        <v/>
      </c>
      <c r="HY64" s="195" t="str">
        <f aca="false">IF(GN64="","",IF(GN64="-","-",IF(UPPER(GN64)="AB","+",VLOOKUP(GN64,'විෂය තොරතුරු'!$P$24:$Q$28,2))))</f>
        <v/>
      </c>
      <c r="HZ64" s="197" t="str">
        <f aca="false">IF(GO64="","",IF(GO64="-","-",IF(UPPER(GO64)="AB","+",VLOOKUP(GO64,'විෂය තොරතුරු'!$P$24:$Q$28,2))))</f>
        <v/>
      </c>
      <c r="IA64" s="194" t="str">
        <f aca="false">IF(GP64="","",IF(GP64="-","-",IF(UPPER(GP64)="AB","+",VLOOKUP(GP64,'විෂය තොරතුරු'!$P$24:$Q$28,2))))</f>
        <v/>
      </c>
      <c r="IB64" s="194" t="str">
        <f aca="false">IF(GQ64="","",IF(GQ64="-","-",IF(UPPER(GQ64)="AB","+",VLOOKUP(GQ64,'විෂය තොරතුරු'!$P$24:$Q$28,2))))</f>
        <v/>
      </c>
      <c r="IC64" s="194" t="str">
        <f aca="false">IF(GR64="","",IF(GR64="-","-",IF(UPPER(GR64)="AB","+",VLOOKUP(GR64,'විෂය තොරතුරු'!$P$24:$Q$28,2))))</f>
        <v/>
      </c>
      <c r="ID64" s="194" t="str">
        <f aca="false">IF(GS64="","",IF(GS64="-","-",IF(UPPER(GS64)="AB","+",VLOOKUP(GS64,'විෂය තොරතුරු'!$P$24:$Q$28,2))))</f>
        <v/>
      </c>
      <c r="IE64" s="194" t="str">
        <f aca="false">IF(GT64="","",IF(GT64="-","-",IF(UPPER(GT64)="AB","+",VLOOKUP(GT64,'විෂය තොරතුරු'!$P$24:$Q$28,2))))</f>
        <v/>
      </c>
      <c r="IF64" s="194" t="str">
        <f aca="false">IF(GU64="","",IF(GU64="-","-",IF(UPPER(GU64)="AB","+",VLOOKUP(GU64,'විෂය තොරතුරු'!$P$24:$Q$28,2))))</f>
        <v/>
      </c>
      <c r="IG64" s="195" t="str">
        <f aca="false">IF(GV64="","",IF(GV64="-","-",IF(UPPER(GV64)="AB","+",VLOOKUP(GV64,'විෂය තොරතුරු'!$P$24:$Q$28,2))))</f>
        <v/>
      </c>
      <c r="IH64" s="171" t="str">
        <f aca="false">IF($FL64="","",COUNTIF($GZ64:$IG64,"A"))</f>
        <v/>
      </c>
      <c r="II64" s="171" t="str">
        <f aca="false">IF($FL64="","",COUNTIF($GZ64:$IG64,"B"))</f>
        <v/>
      </c>
      <c r="IJ64" s="171" t="str">
        <f aca="false">IF($FL64="","",COUNTIF($GZ64:$IG64,"C"))</f>
        <v/>
      </c>
      <c r="IK64" s="171" t="str">
        <f aca="false">IF($FL64="","",COUNTIF($GZ64:$IG64,"S"))</f>
        <v/>
      </c>
      <c r="IL64" s="171" t="str">
        <f aca="false">IF($FL64="","",COUNTIF($GZ64:$IG64,"W"))</f>
        <v/>
      </c>
      <c r="IM64" s="197" t="str">
        <f aca="false">IF(FL64="","",SUM(IH64:IK64))</f>
        <v/>
      </c>
      <c r="IN64" s="195" t="str">
        <f aca="false">IF(FL64="","",SUM(IH64:IJ64))</f>
        <v/>
      </c>
      <c r="IO64" s="172" t="str">
        <f aca="false">IF(FL64="","",IF(AND(IM64&gt;=6,IN64&gt;=3,OR(FO64&gt;=35,FP64&gt;=35),FV64&gt;=35),"6/3 සමත්",IF(AND(IM64&gt;=5,IN64&gt;=3,OR(FO64&gt;=35,FP64&gt;=35,FV64&gt;=35)),"5/3 සමත්",IF(AND(IM64&gt;=4,IN64&gt;=1,OR(FO64&gt;=20,FP64&gt;=20,FV64&gt;=20)),"සමත් කළ හැකි",IF(IL64=9,"W9","අසමත් ?")))))</f>
        <v/>
      </c>
    </row>
    <row r="65" customFormat="false" ht="12.8" hidden="false" customHeight="false" outlineLevel="0" collapsed="false">
      <c r="A65" s="198"/>
      <c r="B65" s="63" t="s">
        <v>93</v>
      </c>
      <c r="C65" s="199"/>
      <c r="D65" s="200"/>
      <c r="E65" s="171" t="str">
        <f aca="false">IF($B15="","-",SUM(E15:E64))</f>
        <v>-</v>
      </c>
      <c r="F65" s="169" t="str">
        <f aca="false">IF($B15="","-",SUM(F15:F64))</f>
        <v>-</v>
      </c>
      <c r="G65" s="171" t="str">
        <f aca="false">IF($B15="","-",SUM(G15:G64))</f>
        <v>-</v>
      </c>
      <c r="H65" s="168" t="str">
        <f aca="false">IF($B15="","-",SUM(H15:H64))</f>
        <v>-</v>
      </c>
      <c r="I65" s="168" t="str">
        <f aca="false">IF($B15="","-",SUM(I15:I64))</f>
        <v>-</v>
      </c>
      <c r="J65" s="169" t="str">
        <f aca="false">IF($B15="","-",SUM(J15:J64))</f>
        <v>-</v>
      </c>
      <c r="K65" s="171" t="str">
        <f aca="false">IF($B15="","-",SUM(K15:K64))</f>
        <v>-</v>
      </c>
      <c r="L65" s="168" t="str">
        <f aca="false">IF($B15="","-",SUM(L15:L64))</f>
        <v>-</v>
      </c>
      <c r="M65" s="168" t="str">
        <f aca="false">IF($B15="","-",SUM(M15:M64))</f>
        <v>-</v>
      </c>
      <c r="N65" s="169" t="str">
        <f aca="false">IF($B15="","-",SUM(N15:N64))</f>
        <v>-</v>
      </c>
      <c r="O65" s="171" t="str">
        <f aca="false">IF($B15="","-",SUM(O15:O64))</f>
        <v>-</v>
      </c>
      <c r="P65" s="168" t="str">
        <f aca="false">IF($B15="","-",SUM(P15:P64))</f>
        <v>-</v>
      </c>
      <c r="Q65" s="168" t="str">
        <f aca="false">IF($B15="","-",SUM(Q15:Q64))</f>
        <v>-</v>
      </c>
      <c r="R65" s="168" t="str">
        <f aca="false">IF($B15="","-",SUM(R15:R64))</f>
        <v>-</v>
      </c>
      <c r="S65" s="168" t="str">
        <f aca="false">IF($B15="","-",SUM(S15:S64))</f>
        <v>-</v>
      </c>
      <c r="T65" s="168" t="str">
        <f aca="false">IF($B15="","-",SUM(T15:T64))</f>
        <v>-</v>
      </c>
      <c r="U65" s="168" t="str">
        <f aca="false">IF($B15="","-",SUM(U15:U64))</f>
        <v>-</v>
      </c>
      <c r="V65" s="169" t="str">
        <f aca="false">IF($B15="","-",SUM(V15:V64))</f>
        <v>-</v>
      </c>
      <c r="W65" s="171" t="str">
        <f aca="false">IF($B15="","-",SUM(W15:W64))</f>
        <v>-</v>
      </c>
      <c r="X65" s="168" t="str">
        <f aca="false">IF($B15="","-",SUM(X15:X64))</f>
        <v>-</v>
      </c>
      <c r="Y65" s="168" t="str">
        <f aca="false">IF($B15="","-",SUM(Y15:Y64))</f>
        <v>-</v>
      </c>
      <c r="Z65" s="168" t="str">
        <f aca="false">IF($B15="","-",SUM(Z15:Z64))</f>
        <v>-</v>
      </c>
      <c r="AA65" s="168" t="str">
        <f aca="false">IF($B15="","-",SUM(AA15:AA64))</f>
        <v>-</v>
      </c>
      <c r="AB65" s="168" t="str">
        <f aca="false">IF($B15="","-",SUM(AB15:AB64))</f>
        <v>-</v>
      </c>
      <c r="AC65" s="168" t="str">
        <f aca="false">IF($B15="","-",SUM(AC15:AC64))</f>
        <v>-</v>
      </c>
      <c r="AD65" s="169" t="str">
        <f aca="false">IF($B15="","-",SUM(AD15:AD64))</f>
        <v>-</v>
      </c>
      <c r="AE65" s="171" t="str">
        <f aca="false">IF($B15="","-",SUM(AE15:AE64))</f>
        <v>-</v>
      </c>
      <c r="AF65" s="168" t="str">
        <f aca="false">IF($B15="","-",SUM(AF15:AF64))</f>
        <v>-</v>
      </c>
      <c r="AG65" s="168" t="str">
        <f aca="false">IF($B15="","-",SUM(AG15:AG64))</f>
        <v>-</v>
      </c>
      <c r="AH65" s="168" t="str">
        <f aca="false">IF($B15="","-",SUM(AH15:AH64))</f>
        <v>-</v>
      </c>
      <c r="AI65" s="168" t="str">
        <f aca="false">IF($B15="","-",SUM(AI15:AI64))</f>
        <v>-</v>
      </c>
      <c r="AJ65" s="168" t="str">
        <f aca="false">IF($B15="","-",SUM(AJ15:AJ64))</f>
        <v>-</v>
      </c>
      <c r="AK65" s="168" t="str">
        <f aca="false">IF($B15="","-",SUM(AK15:AK64))</f>
        <v>-</v>
      </c>
      <c r="AL65" s="169" t="str">
        <f aca="false">IF($B15="","-",SUM(AL15:AL64))</f>
        <v>-</v>
      </c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201"/>
      <c r="FK65" s="202"/>
      <c r="FL65" s="63" t="s">
        <v>93</v>
      </c>
      <c r="FM65" s="168"/>
      <c r="FN65" s="168"/>
      <c r="FO65" s="168" t="str">
        <f aca="false">IF($B100="","-",SUM(FO15:FO64))</f>
        <v>-</v>
      </c>
      <c r="FP65" s="168" t="str">
        <f aca="false">IF($B100="","-",SUM(FP15:FP64))</f>
        <v>-</v>
      </c>
      <c r="FQ65" s="168" t="str">
        <f aca="false">IF($B100="","-",SUM(FQ15:FQ64))</f>
        <v>-</v>
      </c>
      <c r="FR65" s="168" t="str">
        <f aca="false">IF($B100="","-",SUM(FR15:FR64))</f>
        <v>-</v>
      </c>
      <c r="FS65" s="168" t="str">
        <f aca="false">IF($B100="","-",SUM(FS15:FS64))</f>
        <v>-</v>
      </c>
      <c r="FT65" s="168" t="str">
        <f aca="false">IF($B100="","-",SUM(FT15:FT64))</f>
        <v>-</v>
      </c>
      <c r="FU65" s="168" t="str">
        <f aca="false">IF($B100="","-",SUM(FU15:FU64))</f>
        <v>-</v>
      </c>
      <c r="FV65" s="168" t="str">
        <f aca="false">IF($B100="","-",SUM(FV15:FV64))</f>
        <v>-</v>
      </c>
      <c r="FW65" s="168" t="str">
        <f aca="false">IF($B100="","-",SUM(FW15:FW64))</f>
        <v>-</v>
      </c>
      <c r="FX65" s="168" t="str">
        <f aca="false">IF($B100="","-",SUM(FX15:FX64))</f>
        <v>-</v>
      </c>
      <c r="FY65" s="168" t="str">
        <f aca="false">IF($B100="","-",SUM(FY15:FY64))</f>
        <v>-</v>
      </c>
      <c r="FZ65" s="168" t="str">
        <f aca="false">IF($B100="","-",SUM(FZ15:FZ64))</f>
        <v>-</v>
      </c>
      <c r="GA65" s="168" t="str">
        <f aca="false">IF($B100="","-",SUM(GA15:GA64))</f>
        <v>-</v>
      </c>
      <c r="GB65" s="168" t="str">
        <f aca="false">IF($B100="","-",SUM(GB15:GB64))</f>
        <v>-</v>
      </c>
      <c r="GC65" s="168" t="str">
        <f aca="false">IF($B100="","-",SUM(GC15:GC64))</f>
        <v>-</v>
      </c>
      <c r="GD65" s="168" t="str">
        <f aca="false">IF($B100="","-",SUM(GD15:GD64))</f>
        <v>-</v>
      </c>
      <c r="GE65" s="168" t="str">
        <f aca="false">IF($B100="","-",SUM(GE15:GE64))</f>
        <v>-</v>
      </c>
      <c r="GF65" s="168" t="str">
        <f aca="false">IF($B100="","-",SUM(GF15:GF64))</f>
        <v>-</v>
      </c>
      <c r="GG65" s="168" t="str">
        <f aca="false">IF($B100="","-",SUM(GG15:GG64))</f>
        <v>-</v>
      </c>
      <c r="GH65" s="168" t="str">
        <f aca="false">IF($B100="","-",SUM(GH15:GH64))</f>
        <v>-</v>
      </c>
      <c r="GI65" s="168" t="str">
        <f aca="false">IF($B100="","-",SUM(GI15:GI64))</f>
        <v>-</v>
      </c>
      <c r="GJ65" s="168" t="str">
        <f aca="false">IF($B100="","-",SUM(GJ15:GJ64))</f>
        <v>-</v>
      </c>
      <c r="GK65" s="168" t="str">
        <f aca="false">IF($B100="","-",SUM(GK15:GK64))</f>
        <v>-</v>
      </c>
      <c r="GL65" s="168" t="str">
        <f aca="false">IF($B100="","-",SUM(GL15:GL64))</f>
        <v>-</v>
      </c>
      <c r="GM65" s="168" t="str">
        <f aca="false">IF($B100="","-",SUM(GM15:GM64))</f>
        <v>-</v>
      </c>
      <c r="GN65" s="168" t="str">
        <f aca="false">IF($B100="","-",SUM(GN15:GN64))</f>
        <v>-</v>
      </c>
      <c r="GO65" s="168" t="str">
        <f aca="false">IF($B100="","-",SUM(GO15:GO64))</f>
        <v>-</v>
      </c>
      <c r="GP65" s="168" t="str">
        <f aca="false">IF($B100="","-",SUM(GP15:GP64))</f>
        <v>-</v>
      </c>
      <c r="GQ65" s="168" t="str">
        <f aca="false">IF($B100="","-",SUM(GQ15:GQ64))</f>
        <v>-</v>
      </c>
      <c r="GR65" s="168" t="str">
        <f aca="false">IF($B100="","-",SUM(GR15:GR64))</f>
        <v>-</v>
      </c>
      <c r="GS65" s="168" t="str">
        <f aca="false">IF($B100="","-",SUM(GS15:GS64))</f>
        <v>-</v>
      </c>
      <c r="GT65" s="168" t="str">
        <f aca="false">IF($B100="","-",SUM(GT15:GT64))</f>
        <v>-</v>
      </c>
      <c r="GU65" s="168" t="str">
        <f aca="false">IF($B100="","-",SUM(GU15:GU64))</f>
        <v>-</v>
      </c>
      <c r="GV65" s="168" t="str">
        <f aca="false">IF($B100="","-",SUM(GV15:GV64))</f>
        <v>-</v>
      </c>
      <c r="GW65" s="17"/>
      <c r="GX65" s="17"/>
      <c r="GY65" s="17"/>
      <c r="GZ65" s="17"/>
      <c r="HA65" s="17"/>
      <c r="HB65" s="17"/>
      <c r="HC65" s="17"/>
      <c r="HD65" s="17"/>
      <c r="HE65" s="17"/>
      <c r="HF65" s="17"/>
      <c r="HG65" s="17"/>
      <c r="HH65" s="17"/>
      <c r="HI65" s="17"/>
      <c r="HJ65" s="17"/>
      <c r="HK65" s="17"/>
      <c r="HL65" s="17"/>
      <c r="HM65" s="17"/>
      <c r="HN65" s="17"/>
      <c r="HO65" s="17"/>
      <c r="HP65" s="17"/>
      <c r="HQ65" s="17"/>
      <c r="HR65" s="17"/>
      <c r="HS65" s="17"/>
      <c r="HT65" s="17"/>
      <c r="HU65" s="17"/>
      <c r="HV65" s="17"/>
      <c r="HW65" s="17"/>
      <c r="HX65" s="17"/>
      <c r="HY65" s="17"/>
      <c r="HZ65" s="17"/>
      <c r="IA65" s="17"/>
      <c r="IB65" s="17"/>
      <c r="IC65" s="17"/>
      <c r="ID65" s="17"/>
      <c r="IE65" s="17"/>
      <c r="IF65" s="17"/>
      <c r="IG65" s="17"/>
      <c r="IH65" s="17"/>
      <c r="II65" s="17"/>
      <c r="IJ65" s="17"/>
      <c r="IK65" s="17"/>
      <c r="IL65" s="17"/>
      <c r="IM65" s="17"/>
      <c r="IN65" s="17"/>
      <c r="IO65" s="22"/>
    </row>
    <row r="66" customFormat="false" ht="12.8" hidden="false" customHeight="false" outlineLevel="0" collapsed="false">
      <c r="A66" s="203"/>
      <c r="B66" s="63" t="s">
        <v>94</v>
      </c>
      <c r="C66" s="199"/>
      <c r="D66" s="200"/>
      <c r="E66" s="171" t="str">
        <f aca="false">IF(OR(E$65=0,E$65="-"),"-",E65/E75)</f>
        <v>-</v>
      </c>
      <c r="F66" s="171" t="str">
        <f aca="false">IF(OR(F$65=0,F$65="-"),"-",F65/F75)</f>
        <v>-</v>
      </c>
      <c r="G66" s="171" t="str">
        <f aca="false">IF(OR(G$65=0,G$65="-"),"-",G65/G75)</f>
        <v>-</v>
      </c>
      <c r="H66" s="171" t="str">
        <f aca="false">IF(OR(H$65=0,H$65="-"),"-",H65/H75)</f>
        <v>-</v>
      </c>
      <c r="I66" s="171" t="str">
        <f aca="false">IF(OR(I$65=0,I$65="-"),"-",I65/I75)</f>
        <v>-</v>
      </c>
      <c r="J66" s="171" t="str">
        <f aca="false">IF(OR(J$65=0,J$65="-"),"-",J65/J75)</f>
        <v>-</v>
      </c>
      <c r="K66" s="171" t="str">
        <f aca="false">IF(OR(K$65=0,K$65="-"),"-",K65/K75)</f>
        <v>-</v>
      </c>
      <c r="L66" s="171" t="str">
        <f aca="false">IF(OR(L$65=0,L$65="-"),"-",L65/L75)</f>
        <v>-</v>
      </c>
      <c r="M66" s="171" t="str">
        <f aca="false">IF(OR(M$65=0,M$65="-"),"-",M65/M75)</f>
        <v>-</v>
      </c>
      <c r="N66" s="171" t="str">
        <f aca="false">IF(OR(N$65=0,N$65="-"),"-",N65/N75)</f>
        <v>-</v>
      </c>
      <c r="O66" s="171" t="str">
        <f aca="false">IF(OR(O$65=0,O$65="-"),"-",O65/O75)</f>
        <v>-</v>
      </c>
      <c r="P66" s="171" t="str">
        <f aca="false">IF(OR(P$65=0,P$65="-"),"-",P65/P75)</f>
        <v>-</v>
      </c>
      <c r="Q66" s="171" t="str">
        <f aca="false">IF(OR(Q$65=0,Q$65="-"),"-",Q65/Q75)</f>
        <v>-</v>
      </c>
      <c r="R66" s="171" t="str">
        <f aca="false">IF(OR(R$65=0,R$65="-"),"-",R65/R75)</f>
        <v>-</v>
      </c>
      <c r="S66" s="171" t="str">
        <f aca="false">IF(OR(S$65=0,S$65="-"),"-",S65/S75)</f>
        <v>-</v>
      </c>
      <c r="T66" s="171" t="str">
        <f aca="false">IF(OR(T$65=0,T$65="-"),"-",T65/T75)</f>
        <v>-</v>
      </c>
      <c r="U66" s="171" t="str">
        <f aca="false">IF(OR(U$65=0,U$65="-"),"-",U65/U75)</f>
        <v>-</v>
      </c>
      <c r="V66" s="171" t="str">
        <f aca="false">IF(OR(V$65=0,V$65="-"),"-",V65/V75)</f>
        <v>-</v>
      </c>
      <c r="W66" s="171" t="str">
        <f aca="false">IF(OR(W$65=0,W$65="-"),"-",W65/W75)</f>
        <v>-</v>
      </c>
      <c r="X66" s="171" t="str">
        <f aca="false">IF(OR(X$65=0,X$65="-"),"-",X65/X75)</f>
        <v>-</v>
      </c>
      <c r="Y66" s="171" t="str">
        <f aca="false">IF(OR(Y$65=0,Y$65="-"),"-",Y65/Y75)</f>
        <v>-</v>
      </c>
      <c r="Z66" s="171" t="str">
        <f aca="false">IF(OR(Z$65=0,Z$65="-"),"-",Z65/Z75)</f>
        <v>-</v>
      </c>
      <c r="AA66" s="171" t="str">
        <f aca="false">IF(OR(AA$65=0,AA$65="-"),"-",AA65/AA75)</f>
        <v>-</v>
      </c>
      <c r="AB66" s="171" t="str">
        <f aca="false">IF(OR(AB$65=0,AB$65="-"),"-",AB65/AB75)</f>
        <v>-</v>
      </c>
      <c r="AC66" s="171" t="str">
        <f aca="false">IF(OR(AC$65=0,AC$65="-"),"-",AC65/AC75)</f>
        <v>-</v>
      </c>
      <c r="AD66" s="171" t="str">
        <f aca="false">IF(OR(AD$65=0,AD$65="-"),"-",AD65/AD75)</f>
        <v>-</v>
      </c>
      <c r="AE66" s="171" t="str">
        <f aca="false">IF(OR(AE$65=0,AE$65="-"),"-",AE65/AE75)</f>
        <v>-</v>
      </c>
      <c r="AF66" s="171" t="str">
        <f aca="false">IF(OR(AF$65=0,AF$65="-"),"-",AF65/AF75)</f>
        <v>-</v>
      </c>
      <c r="AG66" s="171" t="str">
        <f aca="false">IF(OR(AG$65=0,AG$65="-"),"-",AG65/AG75)</f>
        <v>-</v>
      </c>
      <c r="AH66" s="171" t="str">
        <f aca="false">IF(OR(AH$65=0,AH$65="-"),"-",AH65/AH75)</f>
        <v>-</v>
      </c>
      <c r="AI66" s="171" t="str">
        <f aca="false">IF(OR(AI$65=0,AI$65="-"),"-",AI65/AI75)</f>
        <v>-</v>
      </c>
      <c r="AJ66" s="171" t="str">
        <f aca="false">IF(OR(AJ$65=0,AJ$65="-"),"-",AJ65/AJ75)</f>
        <v>-</v>
      </c>
      <c r="AK66" s="171" t="str">
        <f aca="false">IF(OR(AK$65=0,AK$65="-"),"-",AK65/AK75)</f>
        <v>-</v>
      </c>
      <c r="AL66" s="171" t="str">
        <f aca="false">IF(OR(AL$65=0,AL$65="-"),"-",AL65/AL75)</f>
        <v>-</v>
      </c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201"/>
      <c r="FK66" s="203"/>
      <c r="FL66" s="63" t="s">
        <v>94</v>
      </c>
      <c r="FM66" s="168"/>
      <c r="FN66" s="168"/>
      <c r="FO66" s="168" t="e">
        <f aca="false">IF(FO$65=0,"-",FO65/FO75)</f>
        <v>#VALUE!</v>
      </c>
      <c r="FP66" s="168" t="e">
        <f aca="false">IF(FP$65=0,"-",FP65/FP75)</f>
        <v>#VALUE!</v>
      </c>
      <c r="FQ66" s="168" t="e">
        <f aca="false">IF(FQ$65=0,"-",FQ65/FQ75)</f>
        <v>#VALUE!</v>
      </c>
      <c r="FR66" s="168" t="e">
        <f aca="false">IF(FR$65=0,"-",FR65/FR75)</f>
        <v>#VALUE!</v>
      </c>
      <c r="FS66" s="168" t="e">
        <f aca="false">IF(FS$65=0,"-",FS65/FS75)</f>
        <v>#VALUE!</v>
      </c>
      <c r="FT66" s="168" t="e">
        <f aca="false">IF(FT$65=0,"-",FT65/FT75)</f>
        <v>#VALUE!</v>
      </c>
      <c r="FU66" s="168" t="e">
        <f aca="false">IF(FU$65=0,"-",FU65/FU75)</f>
        <v>#VALUE!</v>
      </c>
      <c r="FV66" s="168" t="e">
        <f aca="false">IF(FV$65=0,"-",FV65/FV75)</f>
        <v>#VALUE!</v>
      </c>
      <c r="FW66" s="168" t="e">
        <f aca="false">IF(FW$65=0,"-",FW65/FW75)</f>
        <v>#VALUE!</v>
      </c>
      <c r="FX66" s="168" t="e">
        <f aca="false">IF(FX$65=0,"-",FX65/FX75)</f>
        <v>#VALUE!</v>
      </c>
      <c r="FY66" s="168" t="e">
        <f aca="false">IF(FY$65=0,"-",FY65/FY75)</f>
        <v>#VALUE!</v>
      </c>
      <c r="FZ66" s="168" t="e">
        <f aca="false">IF(FZ$65=0,"-",FZ65/FZ75)</f>
        <v>#VALUE!</v>
      </c>
      <c r="GA66" s="168" t="e">
        <f aca="false">IF(GA$65=0,"-",GA65/GA75)</f>
        <v>#VALUE!</v>
      </c>
      <c r="GB66" s="168" t="e">
        <f aca="false">IF(GB$65=0,"-",GB65/GB75)</f>
        <v>#VALUE!</v>
      </c>
      <c r="GC66" s="168" t="e">
        <f aca="false">IF(GC$65=0,"-",GC65/GC75)</f>
        <v>#VALUE!</v>
      </c>
      <c r="GD66" s="168" t="e">
        <f aca="false">IF(GD$65=0,"-",GD65/GD75)</f>
        <v>#VALUE!</v>
      </c>
      <c r="GE66" s="168" t="e">
        <f aca="false">IF(GE$65=0,"-",GE65/GE75)</f>
        <v>#VALUE!</v>
      </c>
      <c r="GF66" s="168" t="e">
        <f aca="false">IF(GF$65=0,"-",GF65/GF75)</f>
        <v>#VALUE!</v>
      </c>
      <c r="GG66" s="168" t="e">
        <f aca="false">IF(GG$65=0,"-",GG65/GG75)</f>
        <v>#VALUE!</v>
      </c>
      <c r="GH66" s="168" t="e">
        <f aca="false">IF(GH$65=0,"-",GH65/GH75)</f>
        <v>#VALUE!</v>
      </c>
      <c r="GI66" s="168" t="e">
        <f aca="false">IF(GI$65=0,"-",GI65/GI75)</f>
        <v>#VALUE!</v>
      </c>
      <c r="GJ66" s="168" t="e">
        <f aca="false">IF(GJ$65=0,"-",GJ65/GJ75)</f>
        <v>#VALUE!</v>
      </c>
      <c r="GK66" s="168" t="e">
        <f aca="false">IF(GK$65=0,"-",GK65/GK75)</f>
        <v>#VALUE!</v>
      </c>
      <c r="GL66" s="168" t="e">
        <f aca="false">IF(GL$65=0,"-",GL65/GL75)</f>
        <v>#VALUE!</v>
      </c>
      <c r="GM66" s="168" t="e">
        <f aca="false">IF(GM$65=0,"-",GM65/GM75)</f>
        <v>#VALUE!</v>
      </c>
      <c r="GN66" s="168" t="e">
        <f aca="false">IF(GN$65=0,"-",GN65/GN75)</f>
        <v>#VALUE!</v>
      </c>
      <c r="GO66" s="168" t="e">
        <f aca="false">IF(GO$65=0,"-",GO65/GO75)</f>
        <v>#VALUE!</v>
      </c>
      <c r="GP66" s="168" t="e">
        <f aca="false">IF(GP$65=0,"-",GP65/GP75)</f>
        <v>#VALUE!</v>
      </c>
      <c r="GQ66" s="168" t="e">
        <f aca="false">IF(GQ$65=0,"-",GQ65/GQ75)</f>
        <v>#VALUE!</v>
      </c>
      <c r="GR66" s="168" t="e">
        <f aca="false">IF(GR$65=0,"-",GR65/GR75)</f>
        <v>#VALUE!</v>
      </c>
      <c r="GS66" s="168" t="e">
        <f aca="false">IF(GS$65=0,"-",GS65/GS75)</f>
        <v>#VALUE!</v>
      </c>
      <c r="GT66" s="168" t="e">
        <f aca="false">IF(GT$65=0,"-",GT65/GT75)</f>
        <v>#VALUE!</v>
      </c>
      <c r="GU66" s="168" t="e">
        <f aca="false">IF(GU$65=0,"-",GU65/GU75)</f>
        <v>#VALUE!</v>
      </c>
      <c r="GV66" s="168" t="e">
        <f aca="false">IF(GV$65=0,"-",GV65/GV75)</f>
        <v>#VALUE!</v>
      </c>
      <c r="GW66" s="17"/>
      <c r="GX66" s="17"/>
      <c r="GY66" s="17"/>
      <c r="GZ66" s="17"/>
      <c r="HA66" s="17"/>
      <c r="HB66" s="17"/>
      <c r="HC66" s="17"/>
      <c r="HD66" s="17"/>
      <c r="HE66" s="17"/>
      <c r="HF66" s="17"/>
      <c r="HG66" s="17"/>
      <c r="HH66" s="17"/>
      <c r="HI66" s="17"/>
      <c r="HJ66" s="17"/>
      <c r="HK66" s="17"/>
      <c r="HL66" s="17"/>
      <c r="HM66" s="17"/>
      <c r="HN66" s="17"/>
      <c r="HO66" s="17"/>
      <c r="HP66" s="17"/>
      <c r="HQ66" s="17"/>
      <c r="HR66" s="17"/>
      <c r="HS66" s="17"/>
      <c r="HT66" s="17"/>
      <c r="HU66" s="17"/>
      <c r="HV66" s="17"/>
      <c r="HW66" s="17"/>
      <c r="HX66" s="17"/>
      <c r="HY66" s="17"/>
      <c r="HZ66" s="17"/>
      <c r="IA66" s="17"/>
      <c r="IB66" s="17"/>
      <c r="IC66" s="17"/>
      <c r="ID66" s="17"/>
      <c r="IE66" s="17"/>
      <c r="IF66" s="17"/>
      <c r="IG66" s="17"/>
      <c r="IH66" s="17"/>
      <c r="II66" s="17"/>
      <c r="IJ66" s="17"/>
      <c r="IK66" s="17"/>
      <c r="IL66" s="17"/>
      <c r="IM66" s="17"/>
      <c r="IN66" s="17"/>
      <c r="IO66" s="22"/>
    </row>
    <row r="67" customFormat="false" ht="12.8" hidden="false" customHeight="false" outlineLevel="0" collapsed="false">
      <c r="A67" s="203"/>
      <c r="B67" s="204" t="s">
        <v>95</v>
      </c>
      <c r="C67" s="205"/>
      <c r="D67" s="206"/>
      <c r="E67" s="171" t="n">
        <f aca="false">IF(E$65=0,"-",COUNTIFS(E$15:E$64,"&gt;74"))</f>
        <v>0</v>
      </c>
      <c r="F67" s="169" t="n">
        <f aca="false">IF(F$65=0,"-",COUNTIFS(F$15:F$64,"&gt;74"))</f>
        <v>0</v>
      </c>
      <c r="G67" s="171" t="n">
        <f aca="false">IF(G$65=0,"-",COUNTIFS(G$15:G$64,"&gt;74"))</f>
        <v>0</v>
      </c>
      <c r="H67" s="168" t="n">
        <f aca="false">IF(H$65=0,"-",COUNTIFS(H$15:H$64,"&gt;74"))</f>
        <v>0</v>
      </c>
      <c r="I67" s="168" t="n">
        <f aca="false">IF(I$65=0,"-",COUNTIFS(I$15:I$64,"&gt;74"))</f>
        <v>0</v>
      </c>
      <c r="J67" s="169" t="n">
        <f aca="false">IF(J$65=0,"-",COUNTIFS(J$15:J$64,"&gt;74"))</f>
        <v>0</v>
      </c>
      <c r="K67" s="171" t="n">
        <f aca="false">IF(K$65=0,"-",COUNTIFS(K$15:K$64,"&gt;74"))</f>
        <v>0</v>
      </c>
      <c r="L67" s="168" t="n">
        <f aca="false">IF(L$65=0,"-",COUNTIFS(L$15:L$64,"&gt;74"))</f>
        <v>0</v>
      </c>
      <c r="M67" s="168" t="n">
        <f aca="false">IF(M$65=0,"-",COUNTIFS(M$15:M$64,"&gt;74"))</f>
        <v>0</v>
      </c>
      <c r="N67" s="169" t="n">
        <f aca="false">IF(N$65=0,"-",COUNTIFS(N$15:N$64,"&gt;74"))</f>
        <v>0</v>
      </c>
      <c r="O67" s="171" t="n">
        <f aca="false">IF(O$65=0,"-",COUNTIFS(O$15:O$64,"&gt;74"))</f>
        <v>0</v>
      </c>
      <c r="P67" s="168" t="n">
        <f aca="false">IF(P$65=0,"-",COUNTIFS(P$15:P$64,"&gt;74"))</f>
        <v>0</v>
      </c>
      <c r="Q67" s="168" t="n">
        <f aca="false">IF(Q$65=0,"-",COUNTIFS(Q$15:Q$64,"&gt;74"))</f>
        <v>0</v>
      </c>
      <c r="R67" s="168" t="n">
        <f aca="false">IF(R$65=0,"-",COUNTIFS(R$15:R$64,"&gt;74"))</f>
        <v>0</v>
      </c>
      <c r="S67" s="168" t="n">
        <f aca="false">IF(S$65=0,"-",COUNTIFS(S$15:S$64,"&gt;74"))</f>
        <v>0</v>
      </c>
      <c r="T67" s="168" t="n">
        <f aca="false">IF(T$65=0,"-",COUNTIFS(T$15:T$64,"&gt;74"))</f>
        <v>0</v>
      </c>
      <c r="U67" s="168" t="n">
        <f aca="false">IF(U$65=0,"-",COUNTIFS(U$15:U$64,"&gt;74"))</f>
        <v>0</v>
      </c>
      <c r="V67" s="169" t="n">
        <f aca="false">IF(V$65=0,"-",COUNTIFS(V$15:V$64,"&gt;74"))</f>
        <v>0</v>
      </c>
      <c r="W67" s="171" t="n">
        <f aca="false">IF(W$65=0,"-",COUNTIFS(W$15:W$64,"&gt;74"))</f>
        <v>0</v>
      </c>
      <c r="X67" s="168" t="n">
        <f aca="false">IF(X$65=0,"-",COUNTIFS(X$15:X$64,"&gt;74"))</f>
        <v>0</v>
      </c>
      <c r="Y67" s="168" t="n">
        <f aca="false">IF(Y$65=0,"-",COUNTIFS(Y$15:Y$64,"&gt;74"))</f>
        <v>0</v>
      </c>
      <c r="Z67" s="168" t="n">
        <f aca="false">IF(Z$65=0,"-",COUNTIFS(Z$15:Z$64,"&gt;74"))</f>
        <v>0</v>
      </c>
      <c r="AA67" s="168" t="n">
        <f aca="false">IF(AA$65=0,"-",COUNTIFS(AA$15:AA$64,"&gt;74"))</f>
        <v>0</v>
      </c>
      <c r="AB67" s="168" t="n">
        <f aca="false">IF(AB$65=0,"-",COUNTIFS(AB$15:AB$64,"&gt;74"))</f>
        <v>0</v>
      </c>
      <c r="AC67" s="168" t="n">
        <f aca="false">IF(AC$65=0,"-",COUNTIFS(AC$15:AC$64,"&gt;74"))</f>
        <v>0</v>
      </c>
      <c r="AD67" s="169" t="n">
        <f aca="false">IF(AD$65=0,"-",COUNTIFS(AD$15:AD$64,"&gt;74"))</f>
        <v>0</v>
      </c>
      <c r="AE67" s="171" t="n">
        <f aca="false">IF(AE$65=0,"-",COUNTIFS(AE$15:AE$64,"&gt;74"))</f>
        <v>0</v>
      </c>
      <c r="AF67" s="168" t="n">
        <f aca="false">IF(AF$65=0,"-",COUNTIFS(AF$15:AF$64,"&gt;74"))</f>
        <v>0</v>
      </c>
      <c r="AG67" s="168" t="n">
        <f aca="false">IF(AG$65=0,"-",COUNTIFS(AG$15:AG$64,"&gt;74"))</f>
        <v>0</v>
      </c>
      <c r="AH67" s="168" t="n">
        <f aca="false">IF(AH$65=0,"-",COUNTIFS(AH$15:AH$64,"&gt;74"))</f>
        <v>0</v>
      </c>
      <c r="AI67" s="168" t="n">
        <f aca="false">IF(AI$65=0,"-",COUNTIFS(AI$15:AI$64,"&gt;74"))</f>
        <v>0</v>
      </c>
      <c r="AJ67" s="168" t="n">
        <f aca="false">IF(AJ$65=0,"-",COUNTIFS(AJ$15:AJ$64,"&gt;74"))</f>
        <v>0</v>
      </c>
      <c r="AK67" s="168" t="n">
        <f aca="false">IF(AK$65=0,"-",COUNTIFS(AK$15:AK$64,"&gt;74"))</f>
        <v>0</v>
      </c>
      <c r="AL67" s="169" t="n">
        <f aca="false">IF(AL$65=0,"-",COUNTIFS(AL$15:AL$64,"&gt;74"))</f>
        <v>0</v>
      </c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201"/>
      <c r="FK67" s="203"/>
      <c r="FL67" s="204" t="s">
        <v>95</v>
      </c>
      <c r="FM67" s="207"/>
      <c r="FN67" s="207"/>
      <c r="FO67" s="168" t="n">
        <f aca="false">IF(FO$65=0,"-",COUNTIFS(FO$15:FO$64,"&gt;74"))</f>
        <v>0</v>
      </c>
      <c r="FP67" s="168" t="n">
        <f aca="false">IF(FP$65=0,"-",COUNTIFS(FP$15:FP$64,"&gt;74"))</f>
        <v>0</v>
      </c>
      <c r="FQ67" s="168" t="n">
        <f aca="false">IF(FQ$65=0,"-",COUNTIFS(FQ$15:FQ$64,"&gt;74"))</f>
        <v>2</v>
      </c>
      <c r="FR67" s="168" t="n">
        <f aca="false">IF(FR$65=0,"-",COUNTIFS(FR$15:FR$64,"&gt;74"))</f>
        <v>1</v>
      </c>
      <c r="FS67" s="168" t="n">
        <f aca="false">IF(FS$65=0,"-",COUNTIFS(FS$15:FS$64,"&gt;74"))</f>
        <v>0</v>
      </c>
      <c r="FT67" s="168" t="n">
        <f aca="false">IF(FT$65=0,"-",COUNTIFS(FT$15:FT$64,"&gt;74"))</f>
        <v>0</v>
      </c>
      <c r="FU67" s="168" t="n">
        <f aca="false">IF(FU$65=0,"-",COUNTIFS(FU$15:FU$64,"&gt;74"))</f>
        <v>0</v>
      </c>
      <c r="FV67" s="168" t="n">
        <f aca="false">IF(FV$65=0,"-",COUNTIFS(FV$15:FV$64,"&gt;74"))</f>
        <v>0</v>
      </c>
      <c r="FW67" s="168" t="n">
        <f aca="false">IF(FW$65=0,"-",COUNTIFS(FW$15:FW$64,"&gt;74"))</f>
        <v>1</v>
      </c>
      <c r="FX67" s="168" t="n">
        <f aca="false">IF(FX$65=0,"-",COUNTIFS(FX$15:FX$64,"&gt;74"))</f>
        <v>0</v>
      </c>
      <c r="FY67" s="168" t="n">
        <f aca="false">IF(FY$65=0,"-",COUNTIFS(FY$15:FY$64,"&gt;74"))</f>
        <v>3</v>
      </c>
      <c r="FZ67" s="168" t="n">
        <f aca="false">IF(FZ$65=0,"-",COUNTIFS(FZ$15:FZ$64,"&gt;74"))</f>
        <v>1</v>
      </c>
      <c r="GA67" s="168" t="n">
        <f aca="false">IF(GA$65=0,"-",COUNTIFS(GA$15:GA$64,"&gt;74"))</f>
        <v>0</v>
      </c>
      <c r="GB67" s="168" t="n">
        <f aca="false">IF(GB$65=0,"-",COUNTIFS(GB$15:GB$64,"&gt;74"))</f>
        <v>0</v>
      </c>
      <c r="GC67" s="168" t="n">
        <f aca="false">IF(GC$65=0,"-",COUNTIFS(GC$15:GC$64,"&gt;74"))</f>
        <v>0</v>
      </c>
      <c r="GD67" s="168" t="n">
        <f aca="false">IF(GD$65=0,"-",COUNTIFS(GD$15:GD$64,"&gt;74"))</f>
        <v>0</v>
      </c>
      <c r="GE67" s="168" t="n">
        <f aca="false">IF(GE$65=0,"-",COUNTIFS(GE$15:GE$64,"&gt;74"))</f>
        <v>0</v>
      </c>
      <c r="GF67" s="168" t="n">
        <f aca="false">IF(GF$65=0,"-",COUNTIFS(GF$15:GF$64,"&gt;74"))</f>
        <v>0</v>
      </c>
      <c r="GG67" s="168" t="n">
        <f aca="false">IF(GG$65=0,"-",COUNTIFS(GG$15:GG$64,"&gt;74"))</f>
        <v>0</v>
      </c>
      <c r="GH67" s="168" t="n">
        <f aca="false">IF(GH$65=0,"-",COUNTIFS(GH$15:GH$64,"&gt;74"))</f>
        <v>1</v>
      </c>
      <c r="GI67" s="168" t="n">
        <f aca="false">IF(GI$65=0,"-",COUNTIFS(GI$15:GI$64,"&gt;74"))</f>
        <v>0</v>
      </c>
      <c r="GJ67" s="168" t="n">
        <f aca="false">IF(GJ$65=0,"-",COUNTIFS(GJ$15:GJ$64,"&gt;74"))</f>
        <v>0</v>
      </c>
      <c r="GK67" s="168" t="n">
        <f aca="false">IF(GK$65=0,"-",COUNTIFS(GK$15:GK$64,"&gt;74"))</f>
        <v>0</v>
      </c>
      <c r="GL67" s="168" t="n">
        <f aca="false">IF(GL$65=0,"-",COUNTIFS(GL$15:GL$64,"&gt;74"))</f>
        <v>0</v>
      </c>
      <c r="GM67" s="168" t="n">
        <f aca="false">IF(GM$65=0,"-",COUNTIFS(GM$15:GM$64,"&gt;74"))</f>
        <v>0</v>
      </c>
      <c r="GN67" s="168" t="n">
        <f aca="false">IF(GN$65=0,"-",COUNTIFS(GN$15:GN$64,"&gt;74"))</f>
        <v>0</v>
      </c>
      <c r="GO67" s="168" t="n">
        <f aca="false">IF(GO$65=0,"-",COUNTIFS(GO$15:GO$64,"&gt;74"))</f>
        <v>0</v>
      </c>
      <c r="GP67" s="168" t="n">
        <f aca="false">IF(GP$65=0,"-",COUNTIFS(GP$15:GP$64,"&gt;74"))</f>
        <v>0</v>
      </c>
      <c r="GQ67" s="168" t="n">
        <f aca="false">IF(GQ$65=0,"-",COUNTIFS(GQ$15:GQ$64,"&gt;74"))</f>
        <v>0</v>
      </c>
      <c r="GR67" s="168" t="n">
        <f aca="false">IF(GR$65=0,"-",COUNTIFS(GR$15:GR$64,"&gt;74"))</f>
        <v>2</v>
      </c>
      <c r="GS67" s="168" t="n">
        <f aca="false">IF(GS$65=0,"-",COUNTIFS(GS$15:GS$64,"&gt;74"))</f>
        <v>0</v>
      </c>
      <c r="GT67" s="168" t="n">
        <f aca="false">IF(GT$65=0,"-",COUNTIFS(GT$15:GT$64,"&gt;74"))</f>
        <v>0</v>
      </c>
      <c r="GU67" s="168" t="n">
        <f aca="false">IF(GU$65=0,"-",COUNTIFS(GU$15:GU$64,"&gt;74"))</f>
        <v>0</v>
      </c>
      <c r="GV67" s="168" t="n">
        <f aca="false">IF(GV$65=0,"-",COUNTIFS(GV$15:GV$64,"&gt;74"))</f>
        <v>0</v>
      </c>
      <c r="GW67" s="17"/>
      <c r="GX67" s="17"/>
      <c r="GY67" s="17"/>
      <c r="GZ67" s="17"/>
      <c r="HA67" s="17"/>
      <c r="HB67" s="17"/>
      <c r="HC67" s="17"/>
      <c r="HD67" s="17"/>
      <c r="HE67" s="17"/>
      <c r="HF67" s="17"/>
      <c r="HG67" s="17"/>
      <c r="HH67" s="17"/>
      <c r="HI67" s="17"/>
      <c r="HJ67" s="17"/>
      <c r="HK67" s="17"/>
      <c r="HL67" s="17"/>
      <c r="HM67" s="17"/>
      <c r="HN67" s="17"/>
      <c r="HO67" s="17"/>
      <c r="HP67" s="17"/>
      <c r="HQ67" s="17"/>
      <c r="HR67" s="17"/>
      <c r="HS67" s="17"/>
      <c r="HT67" s="17"/>
      <c r="HU67" s="17"/>
      <c r="HV67" s="17"/>
      <c r="HW67" s="17"/>
      <c r="HX67" s="17"/>
      <c r="HY67" s="17"/>
      <c r="HZ67" s="17"/>
      <c r="IA67" s="17"/>
      <c r="IB67" s="17"/>
      <c r="IC67" s="17"/>
      <c r="ID67" s="17"/>
      <c r="IE67" s="17"/>
      <c r="IF67" s="17"/>
      <c r="IG67" s="17"/>
      <c r="IH67" s="17"/>
      <c r="II67" s="17"/>
      <c r="IJ67" s="17"/>
      <c r="IK67" s="17"/>
      <c r="IL67" s="17"/>
      <c r="IM67" s="17"/>
      <c r="IN67" s="17"/>
      <c r="IO67" s="22"/>
    </row>
    <row r="68" customFormat="false" ht="12.8" hidden="false" customHeight="false" outlineLevel="0" collapsed="false">
      <c r="A68" s="203"/>
      <c r="B68" s="204" t="s">
        <v>96</v>
      </c>
      <c r="C68" s="205"/>
      <c r="D68" s="206"/>
      <c r="E68" s="171" t="n">
        <f aca="false">IF(E$65=0,"-",COUNTIFS(E$15:E$64,"&gt;64",E$15:E$64,"&lt;75"))</f>
        <v>0</v>
      </c>
      <c r="F68" s="169" t="n">
        <f aca="false">IF(F$65=0,"-",COUNTIFS(F$15:F$64,"&gt;64",F$15:F$64,"&lt;75"))</f>
        <v>0</v>
      </c>
      <c r="G68" s="171" t="n">
        <f aca="false">IF(G$65=0,"-",COUNTIFS(G$15:G$64,"&gt;64",G$15:G$64,"&lt;75"))</f>
        <v>0</v>
      </c>
      <c r="H68" s="168" t="n">
        <f aca="false">IF(H$65=0,"-",COUNTIFS(H$15:H$64,"&gt;64",H$15:H$64,"&lt;75"))</f>
        <v>0</v>
      </c>
      <c r="I68" s="168" t="n">
        <f aca="false">IF(I$65=0,"-",COUNTIFS(I$15:I$64,"&gt;64",I$15:I$64,"&lt;75"))</f>
        <v>0</v>
      </c>
      <c r="J68" s="169" t="n">
        <f aca="false">IF(J$65=0,"-",COUNTIFS(J$15:J$64,"&gt;64",J$15:J$64,"&lt;75"))</f>
        <v>0</v>
      </c>
      <c r="K68" s="171" t="n">
        <f aca="false">IF(K$65=0,"-",COUNTIFS(K$15:K$64,"&gt;64",K$15:K$64,"&lt;75"))</f>
        <v>0</v>
      </c>
      <c r="L68" s="168" t="n">
        <f aca="false">IF(L$65=0,"-",COUNTIFS(L$15:L$64,"&gt;64",L$15:L$64,"&lt;75"))</f>
        <v>0</v>
      </c>
      <c r="M68" s="168" t="n">
        <f aca="false">IF(M$65=0,"-",COUNTIFS(M$15:M$64,"&gt;64",M$15:M$64,"&lt;75"))</f>
        <v>0</v>
      </c>
      <c r="N68" s="169" t="n">
        <f aca="false">IF(N$65=0,"-",COUNTIFS(N$15:N$64,"&gt;64",N$15:N$64,"&lt;75"))</f>
        <v>0</v>
      </c>
      <c r="O68" s="171" t="n">
        <f aca="false">IF(O$65=0,"-",COUNTIFS(O$15:O$64,"&gt;64",O$15:O$64,"&lt;75"))</f>
        <v>0</v>
      </c>
      <c r="P68" s="168" t="n">
        <f aca="false">IF(P$65=0,"-",COUNTIFS(P$15:P$64,"&gt;64",P$15:P$64,"&lt;75"))</f>
        <v>0</v>
      </c>
      <c r="Q68" s="168" t="n">
        <f aca="false">IF(Q$65=0,"-",COUNTIFS(Q$15:Q$64,"&gt;64",Q$15:Q$64,"&lt;75"))</f>
        <v>0</v>
      </c>
      <c r="R68" s="168" t="n">
        <f aca="false">IF(R$65=0,"-",COUNTIFS(R$15:R$64,"&gt;64",R$15:R$64,"&lt;75"))</f>
        <v>0</v>
      </c>
      <c r="S68" s="168" t="n">
        <f aca="false">IF(S$65=0,"-",COUNTIFS(S$15:S$64,"&gt;64",S$15:S$64,"&lt;75"))</f>
        <v>0</v>
      </c>
      <c r="T68" s="168" t="n">
        <f aca="false">IF(T$65=0,"-",COUNTIFS(T$15:T$64,"&gt;64",T$15:T$64,"&lt;75"))</f>
        <v>0</v>
      </c>
      <c r="U68" s="168" t="n">
        <f aca="false">IF(U$65=0,"-",COUNTIFS(U$15:U$64,"&gt;64",U$15:U$64,"&lt;75"))</f>
        <v>0</v>
      </c>
      <c r="V68" s="169" t="n">
        <f aca="false">IF(V$65=0,"-",COUNTIFS(V$15:V$64,"&gt;64",V$15:V$64,"&lt;75"))</f>
        <v>0</v>
      </c>
      <c r="W68" s="171" t="n">
        <f aca="false">IF(W$65=0,"-",COUNTIFS(W$15:W$64,"&gt;64",W$15:W$64,"&lt;75"))</f>
        <v>0</v>
      </c>
      <c r="X68" s="168" t="n">
        <f aca="false">IF(X$65=0,"-",COUNTIFS(X$15:X$64,"&gt;64",X$15:X$64,"&lt;75"))</f>
        <v>0</v>
      </c>
      <c r="Y68" s="168" t="n">
        <f aca="false">IF(Y$65=0,"-",COUNTIFS(Y$15:Y$64,"&gt;64",Y$15:Y$64,"&lt;75"))</f>
        <v>0</v>
      </c>
      <c r="Z68" s="168" t="n">
        <f aca="false">IF(Z$65=0,"-",COUNTIFS(Z$15:Z$64,"&gt;64",Z$15:Z$64,"&lt;75"))</f>
        <v>0</v>
      </c>
      <c r="AA68" s="168" t="n">
        <f aca="false">IF(AA$65=0,"-",COUNTIFS(AA$15:AA$64,"&gt;64",AA$15:AA$64,"&lt;75"))</f>
        <v>0</v>
      </c>
      <c r="AB68" s="168" t="n">
        <f aca="false">IF(AB$65=0,"-",COUNTIFS(AB$15:AB$64,"&gt;64",AB$15:AB$64,"&lt;75"))</f>
        <v>0</v>
      </c>
      <c r="AC68" s="168" t="n">
        <f aca="false">IF(AC$65=0,"-",COUNTIFS(AC$15:AC$64,"&gt;64",AC$15:AC$64,"&lt;75"))</f>
        <v>0</v>
      </c>
      <c r="AD68" s="169" t="n">
        <f aca="false">IF(AD$65=0,"-",COUNTIFS(AD$15:AD$64,"&gt;64",AD$15:AD$64,"&lt;75"))</f>
        <v>0</v>
      </c>
      <c r="AE68" s="171" t="n">
        <f aca="false">IF(AE$65=0,"-",COUNTIFS(AE$15:AE$64,"&gt;64",AE$15:AE$64,"&lt;75"))</f>
        <v>0</v>
      </c>
      <c r="AF68" s="168" t="n">
        <f aca="false">IF(AF$65=0,"-",COUNTIFS(AF$15:AF$64,"&gt;64",AF$15:AF$64,"&lt;75"))</f>
        <v>0</v>
      </c>
      <c r="AG68" s="168" t="n">
        <f aca="false">IF(AG$65=0,"-",COUNTIFS(AG$15:AG$64,"&gt;64",AG$15:AG$64,"&lt;75"))</f>
        <v>0</v>
      </c>
      <c r="AH68" s="168" t="n">
        <f aca="false">IF(AH$65=0,"-",COUNTIFS(AH$15:AH$64,"&gt;64",AH$15:AH$64,"&lt;75"))</f>
        <v>0</v>
      </c>
      <c r="AI68" s="168" t="n">
        <f aca="false">IF(AI$65=0,"-",COUNTIFS(AI$15:AI$64,"&gt;64",AI$15:AI$64,"&lt;75"))</f>
        <v>0</v>
      </c>
      <c r="AJ68" s="168" t="n">
        <f aca="false">IF(AJ$65=0,"-",COUNTIFS(AJ$15:AJ$64,"&gt;64",AJ$15:AJ$64,"&lt;75"))</f>
        <v>0</v>
      </c>
      <c r="AK68" s="168" t="n">
        <f aca="false">IF(AK$65=0,"-",COUNTIFS(AK$15:AK$64,"&gt;64",AK$15:AK$64,"&lt;75"))</f>
        <v>0</v>
      </c>
      <c r="AL68" s="169" t="n">
        <f aca="false">IF(AL$65=0,"-",COUNTIFS(AL$15:AL$64,"&gt;64",AL$15:AL$64,"&lt;75"))</f>
        <v>0</v>
      </c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201"/>
      <c r="FK68" s="203"/>
      <c r="FL68" s="204" t="s">
        <v>96</v>
      </c>
      <c r="FM68" s="207"/>
      <c r="FN68" s="207"/>
      <c r="FO68" s="168" t="n">
        <f aca="false">IF(FO$65=0,"-",COUNTIFS(FO$15:FO$64,"&gt;64",FO$15:FO$64,"&lt;75"))</f>
        <v>1</v>
      </c>
      <c r="FP68" s="168" t="n">
        <f aca="false">IF(FP$65=0,"-",COUNTIFS(FP$15:FP$64,"&gt;64",FP$15:FP$64,"&lt;75"))</f>
        <v>0</v>
      </c>
      <c r="FQ68" s="168" t="n">
        <f aca="false">IF(FQ$65=0,"-",COUNTIFS(FQ$15:FQ$64,"&gt;64",FQ$15:FQ$64,"&lt;75"))</f>
        <v>1</v>
      </c>
      <c r="FR68" s="168" t="n">
        <f aca="false">IF(FR$65=0,"-",COUNTIFS(FR$15:FR$64,"&gt;64",FR$15:FR$64,"&lt;75"))</f>
        <v>2</v>
      </c>
      <c r="FS68" s="168" t="n">
        <f aca="false">IF(FS$65=0,"-",COUNTIFS(FS$15:FS$64,"&gt;64",FS$15:FS$64,"&lt;75"))</f>
        <v>0</v>
      </c>
      <c r="FT68" s="168" t="n">
        <f aca="false">IF(FT$65=0,"-",COUNTIFS(FT$15:FT$64,"&gt;64",FT$15:FT$64,"&lt;75"))</f>
        <v>0</v>
      </c>
      <c r="FU68" s="168" t="n">
        <f aca="false">IF(FU$65=0,"-",COUNTIFS(FU$15:FU$64,"&gt;64",FU$15:FU$64,"&lt;75"))</f>
        <v>0</v>
      </c>
      <c r="FV68" s="168" t="n">
        <f aca="false">IF(FV$65=0,"-",COUNTIFS(FV$15:FV$64,"&gt;64",FV$15:FV$64,"&lt;75"))</f>
        <v>1</v>
      </c>
      <c r="FW68" s="168" t="n">
        <f aca="false">IF(FW$65=0,"-",COUNTIFS(FW$15:FW$64,"&gt;64",FW$15:FW$64,"&lt;75"))</f>
        <v>1</v>
      </c>
      <c r="FX68" s="168" t="n">
        <f aca="false">IF(FX$65=0,"-",COUNTIFS(FX$15:FX$64,"&gt;64",FX$15:FX$64,"&lt;75"))</f>
        <v>2</v>
      </c>
      <c r="FY68" s="168" t="n">
        <f aca="false">IF(FY$65=0,"-",COUNTIFS(FY$15:FY$64,"&gt;64",FY$15:FY$64,"&lt;75"))</f>
        <v>0</v>
      </c>
      <c r="FZ68" s="168" t="n">
        <f aca="false">IF(FZ$65=0,"-",COUNTIFS(FZ$15:FZ$64,"&gt;64",FZ$15:FZ$64,"&lt;75"))</f>
        <v>0</v>
      </c>
      <c r="GA68" s="168" t="n">
        <f aca="false">IF(GA$65=0,"-",COUNTIFS(GA$15:GA$64,"&gt;64",GA$15:GA$64,"&lt;75"))</f>
        <v>0</v>
      </c>
      <c r="GB68" s="168" t="n">
        <f aca="false">IF(GB$65=0,"-",COUNTIFS(GB$15:GB$64,"&gt;64",GB$15:GB$64,"&lt;75"))</f>
        <v>0</v>
      </c>
      <c r="GC68" s="168" t="n">
        <f aca="false">IF(GC$65=0,"-",COUNTIFS(GC$15:GC$64,"&gt;64",GC$15:GC$64,"&lt;75"))</f>
        <v>0</v>
      </c>
      <c r="GD68" s="168" t="n">
        <f aca="false">IF(GD$65=0,"-",COUNTIFS(GD$15:GD$64,"&gt;64",GD$15:GD$64,"&lt;75"))</f>
        <v>0</v>
      </c>
      <c r="GE68" s="168" t="n">
        <f aca="false">IF(GE$65=0,"-",COUNTIFS(GE$15:GE$64,"&gt;64",GE$15:GE$64,"&lt;75"))</f>
        <v>0</v>
      </c>
      <c r="GF68" s="168" t="n">
        <f aca="false">IF(GF$65=0,"-",COUNTIFS(GF$15:GF$64,"&gt;64",GF$15:GF$64,"&lt;75"))</f>
        <v>0</v>
      </c>
      <c r="GG68" s="168" t="n">
        <f aca="false">IF(GG$65=0,"-",COUNTIFS(GG$15:GG$64,"&gt;64",GG$15:GG$64,"&lt;75"))</f>
        <v>0</v>
      </c>
      <c r="GH68" s="168" t="n">
        <f aca="false">IF(GH$65=0,"-",COUNTIFS(GH$15:GH$64,"&gt;64",GH$15:GH$64,"&lt;75"))</f>
        <v>1</v>
      </c>
      <c r="GI68" s="168" t="n">
        <f aca="false">IF(GI$65=0,"-",COUNTIFS(GI$15:GI$64,"&gt;64",GI$15:GI$64,"&lt;75"))</f>
        <v>0</v>
      </c>
      <c r="GJ68" s="168" t="n">
        <f aca="false">IF(GJ$65=0,"-",COUNTIFS(GJ$15:GJ$64,"&gt;64",GJ$15:GJ$64,"&lt;75"))</f>
        <v>0</v>
      </c>
      <c r="GK68" s="168" t="n">
        <f aca="false">IF(GK$65=0,"-",COUNTIFS(GK$15:GK$64,"&gt;64",GK$15:GK$64,"&lt;75"))</f>
        <v>0</v>
      </c>
      <c r="GL68" s="168" t="n">
        <f aca="false">IF(GL$65=0,"-",COUNTIFS(GL$15:GL$64,"&gt;64",GL$15:GL$64,"&lt;75"))</f>
        <v>0</v>
      </c>
      <c r="GM68" s="168" t="n">
        <f aca="false">IF(GM$65=0,"-",COUNTIFS(GM$15:GM$64,"&gt;64",GM$15:GM$64,"&lt;75"))</f>
        <v>0</v>
      </c>
      <c r="GN68" s="168" t="n">
        <f aca="false">IF(GN$65=0,"-",COUNTIFS(GN$15:GN$64,"&gt;64",GN$15:GN$64,"&lt;75"))</f>
        <v>0</v>
      </c>
      <c r="GO68" s="168" t="n">
        <f aca="false">IF(GO$65=0,"-",COUNTIFS(GO$15:GO$64,"&gt;64",GO$15:GO$64,"&lt;75"))</f>
        <v>1</v>
      </c>
      <c r="GP68" s="168" t="n">
        <f aca="false">IF(GP$65=0,"-",COUNTIFS(GP$15:GP$64,"&gt;64",GP$15:GP$64,"&lt;75"))</f>
        <v>1</v>
      </c>
      <c r="GQ68" s="168" t="n">
        <f aca="false">IF(GQ$65=0,"-",COUNTIFS(GQ$15:GQ$64,"&gt;64",GQ$15:GQ$64,"&lt;75"))</f>
        <v>0</v>
      </c>
      <c r="GR68" s="168" t="n">
        <f aca="false">IF(GR$65=0,"-",COUNTIFS(GR$15:GR$64,"&gt;64",GR$15:GR$64,"&lt;75"))</f>
        <v>1</v>
      </c>
      <c r="GS68" s="168" t="n">
        <f aca="false">IF(GS$65=0,"-",COUNTIFS(GS$15:GS$64,"&gt;64",GS$15:GS$64,"&lt;75"))</f>
        <v>0</v>
      </c>
      <c r="GT68" s="168" t="n">
        <f aca="false">IF(GT$65=0,"-",COUNTIFS(GT$15:GT$64,"&gt;64",GT$15:GT$64,"&lt;75"))</f>
        <v>0</v>
      </c>
      <c r="GU68" s="168" t="n">
        <f aca="false">IF(GU$65=0,"-",COUNTIFS(GU$15:GU$64,"&gt;64",GU$15:GU$64,"&lt;75"))</f>
        <v>0</v>
      </c>
      <c r="GV68" s="168" t="n">
        <f aca="false">IF(GV$65=0,"-",COUNTIFS(GV$15:GV$64,"&gt;64",GV$15:GV$64,"&lt;75"))</f>
        <v>0</v>
      </c>
      <c r="GW68" s="17"/>
      <c r="GX68" s="17"/>
      <c r="GY68" s="17"/>
      <c r="GZ68" s="17"/>
      <c r="HA68" s="17"/>
      <c r="HB68" s="17"/>
      <c r="HC68" s="17"/>
      <c r="HD68" s="17"/>
      <c r="HE68" s="17"/>
      <c r="HF68" s="17"/>
      <c r="HG68" s="17"/>
      <c r="HH68" s="17"/>
      <c r="HI68" s="17"/>
      <c r="HJ68" s="17"/>
      <c r="HK68" s="17"/>
      <c r="HL68" s="17"/>
      <c r="HM68" s="17"/>
      <c r="HN68" s="17"/>
      <c r="HO68" s="17"/>
      <c r="HP68" s="17"/>
      <c r="HQ68" s="17"/>
      <c r="HR68" s="17"/>
      <c r="HS68" s="17"/>
      <c r="HT68" s="17"/>
      <c r="HU68" s="17"/>
      <c r="HV68" s="17"/>
      <c r="HW68" s="17"/>
      <c r="HX68" s="17"/>
      <c r="HY68" s="17"/>
      <c r="HZ68" s="17"/>
      <c r="IA68" s="17"/>
      <c r="IB68" s="17"/>
      <c r="IC68" s="17"/>
      <c r="ID68" s="17"/>
      <c r="IE68" s="17"/>
      <c r="IF68" s="17"/>
      <c r="IG68" s="17"/>
      <c r="IH68" s="17"/>
      <c r="II68" s="17"/>
      <c r="IJ68" s="17"/>
      <c r="IK68" s="17"/>
      <c r="IL68" s="17"/>
      <c r="IM68" s="17"/>
      <c r="IN68" s="17"/>
      <c r="IO68" s="22"/>
    </row>
    <row r="69" customFormat="false" ht="12.8" hidden="false" customHeight="false" outlineLevel="0" collapsed="false">
      <c r="A69" s="203"/>
      <c r="B69" s="204" t="s">
        <v>97</v>
      </c>
      <c r="C69" s="205"/>
      <c r="D69" s="206"/>
      <c r="E69" s="171" t="n">
        <f aca="false">IF(E$65=0,"-",COUNTIFS(E$15:E$64,"&gt;49",E$15:E$64,"&lt;65"))</f>
        <v>0</v>
      </c>
      <c r="F69" s="171" t="n">
        <f aca="false">IF(F$65=0,"-",COUNTIFS(F$15:F$64,"&gt;49",F$15:F$64,"&lt;65"))</f>
        <v>0</v>
      </c>
      <c r="G69" s="171" t="n">
        <f aca="false">IF(G$65=0,"-",COUNTIFS(G$15:G$64,"&gt;49",G$15:G$64,"&lt;65"))</f>
        <v>0</v>
      </c>
      <c r="H69" s="171" t="n">
        <f aca="false">IF(H$65=0,"-",COUNTIFS(H$15:H$64,"&gt;49",H$15:H$64,"&lt;65"))</f>
        <v>0</v>
      </c>
      <c r="I69" s="171" t="n">
        <f aca="false">IF(I$65=0,"-",COUNTIFS(I$15:I$64,"&gt;49",I$15:I$64,"&lt;65"))</f>
        <v>0</v>
      </c>
      <c r="J69" s="171" t="n">
        <f aca="false">IF(J$65=0,"-",COUNTIFS(J$15:J$64,"&gt;49",J$15:J$64,"&lt;65"))</f>
        <v>0</v>
      </c>
      <c r="K69" s="171" t="n">
        <f aca="false">IF(K$65=0,"-",COUNTIFS(K$15:K$64,"&gt;49",K$15:K$64,"&lt;65"))</f>
        <v>0</v>
      </c>
      <c r="L69" s="171" t="n">
        <f aca="false">IF(L$65=0,"-",COUNTIFS(L$15:L$64,"&gt;49",L$15:L$64,"&lt;65"))</f>
        <v>0</v>
      </c>
      <c r="M69" s="171" t="n">
        <f aca="false">IF(M$65=0,"-",COUNTIFS(M$15:M$64,"&gt;49",M$15:M$64,"&lt;65"))</f>
        <v>0</v>
      </c>
      <c r="N69" s="171" t="n">
        <f aca="false">IF(N$65=0,"-",COUNTIFS(N$15:N$64,"&gt;49",N$15:N$64,"&lt;65"))</f>
        <v>0</v>
      </c>
      <c r="O69" s="171" t="n">
        <f aca="false">IF(O$65=0,"-",COUNTIFS(O$15:O$64,"&gt;49",O$15:O$64,"&lt;65"))</f>
        <v>0</v>
      </c>
      <c r="P69" s="171" t="n">
        <f aca="false">IF(P$65=0,"-",COUNTIFS(P$15:P$64,"&gt;49",P$15:P$64,"&lt;65"))</f>
        <v>0</v>
      </c>
      <c r="Q69" s="171" t="n">
        <f aca="false">IF(Q$65=0,"-",COUNTIFS(Q$15:Q$64,"&gt;49",Q$15:Q$64,"&lt;65"))</f>
        <v>0</v>
      </c>
      <c r="R69" s="171" t="n">
        <f aca="false">IF(R$65=0,"-",COUNTIFS(R$15:R$64,"&gt;49",R$15:R$64,"&lt;65"))</f>
        <v>0</v>
      </c>
      <c r="S69" s="171" t="n">
        <f aca="false">IF(S$65=0,"-",COUNTIFS(S$15:S$64,"&gt;49",S$15:S$64,"&lt;65"))</f>
        <v>0</v>
      </c>
      <c r="T69" s="171" t="n">
        <f aca="false">IF(T$65=0,"-",COUNTIFS(T$15:T$64,"&gt;49",T$15:T$64,"&lt;65"))</f>
        <v>0</v>
      </c>
      <c r="U69" s="171" t="n">
        <f aca="false">IF(U$65=0,"-",COUNTIFS(U$15:U$64,"&gt;49",U$15:U$64,"&lt;65"))</f>
        <v>0</v>
      </c>
      <c r="V69" s="171" t="n">
        <f aca="false">IF(V$65=0,"-",COUNTIFS(V$15:V$64,"&gt;49",V$15:V$64,"&lt;65"))</f>
        <v>0</v>
      </c>
      <c r="W69" s="171" t="n">
        <f aca="false">IF(W$65=0,"-",COUNTIFS(W$15:W$64,"&gt;49",W$15:W$64,"&lt;65"))</f>
        <v>0</v>
      </c>
      <c r="X69" s="171" t="n">
        <f aca="false">IF(X$65=0,"-",COUNTIFS(X$15:X$64,"&gt;49",X$15:X$64,"&lt;65"))</f>
        <v>0</v>
      </c>
      <c r="Y69" s="171" t="n">
        <f aca="false">IF(Y$65=0,"-",COUNTIFS(Y$15:Y$64,"&gt;49",Y$15:Y$64,"&lt;65"))</f>
        <v>0</v>
      </c>
      <c r="Z69" s="171" t="n">
        <f aca="false">IF(Z$65=0,"-",COUNTIFS(Z$15:Z$64,"&gt;49",Z$15:Z$64,"&lt;65"))</f>
        <v>0</v>
      </c>
      <c r="AA69" s="171" t="n">
        <f aca="false">IF(AA$65=0,"-",COUNTIFS(AA$15:AA$64,"&gt;49",AA$15:AA$64,"&lt;65"))</f>
        <v>0</v>
      </c>
      <c r="AB69" s="171" t="n">
        <f aca="false">IF(AB$65=0,"-",COUNTIFS(AB$15:AB$64,"&gt;49",AB$15:AB$64,"&lt;65"))</f>
        <v>0</v>
      </c>
      <c r="AC69" s="171" t="n">
        <f aca="false">IF(AC$65=0,"-",COUNTIFS(AC$15:AC$64,"&gt;49",AC$15:AC$64,"&lt;65"))</f>
        <v>0</v>
      </c>
      <c r="AD69" s="171" t="n">
        <f aca="false">IF(AD$65=0,"-",COUNTIFS(AD$15:AD$64,"&gt;49",AD$15:AD$64,"&lt;65"))</f>
        <v>0</v>
      </c>
      <c r="AE69" s="171" t="n">
        <f aca="false">IF(AE$65=0,"-",COUNTIFS(AE$15:AE$64,"&gt;49",AE$15:AE$64,"&lt;65"))</f>
        <v>0</v>
      </c>
      <c r="AF69" s="171" t="n">
        <f aca="false">IF(AF$65=0,"-",COUNTIFS(AF$15:AF$64,"&gt;49",AF$15:AF$64,"&lt;65"))</f>
        <v>0</v>
      </c>
      <c r="AG69" s="171" t="n">
        <f aca="false">IF(AG$65=0,"-",COUNTIFS(AG$15:AG$64,"&gt;49",AG$15:AG$64,"&lt;65"))</f>
        <v>0</v>
      </c>
      <c r="AH69" s="171" t="n">
        <f aca="false">IF(AH$65=0,"-",COUNTIFS(AH$15:AH$64,"&gt;49",AH$15:AH$64,"&lt;65"))</f>
        <v>0</v>
      </c>
      <c r="AI69" s="171" t="n">
        <f aca="false">IF(AI$65=0,"-",COUNTIFS(AI$15:AI$64,"&gt;49",AI$15:AI$64,"&lt;65"))</f>
        <v>0</v>
      </c>
      <c r="AJ69" s="171" t="n">
        <f aca="false">IF(AJ$65=0,"-",COUNTIFS(AJ$15:AJ$64,"&gt;49",AJ$15:AJ$64,"&lt;65"))</f>
        <v>0</v>
      </c>
      <c r="AK69" s="171" t="n">
        <f aca="false">IF(AK$65=0,"-",COUNTIFS(AK$15:AK$64,"&gt;49",AK$15:AK$64,"&lt;65"))</f>
        <v>0</v>
      </c>
      <c r="AL69" s="171" t="n">
        <f aca="false">IF(AL$65=0,"-",COUNTIFS(AL$15:AL$64,"&gt;49",AL$15:AL$64,"&lt;65"))</f>
        <v>0</v>
      </c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201"/>
      <c r="FK69" s="203"/>
      <c r="FL69" s="204" t="s">
        <v>98</v>
      </c>
      <c r="FM69" s="207"/>
      <c r="FN69" s="207"/>
      <c r="FO69" s="168" t="n">
        <f aca="false">IF(FO$65=0,"-",COUNTIFS(FO$15:FO$64,"&gt;54",FO$15:FO$64,"&lt;65"))</f>
        <v>3</v>
      </c>
      <c r="FP69" s="168" t="n">
        <f aca="false">IF(FP$65=0,"-",COUNTIFS(FP$15:FP$64,"&gt;54",FP$15:FP$64,"&lt;65"))</f>
        <v>0</v>
      </c>
      <c r="FQ69" s="168" t="n">
        <f aca="false">IF(FQ$65=0,"-",COUNTIFS(FQ$15:FQ$64,"&gt;54",FQ$15:FQ$64,"&lt;65"))</f>
        <v>5</v>
      </c>
      <c r="FR69" s="168" t="n">
        <f aca="false">IF(FR$65=0,"-",COUNTIFS(FR$15:FR$64,"&gt;54",FR$15:FR$64,"&lt;65"))</f>
        <v>2</v>
      </c>
      <c r="FS69" s="168" t="n">
        <f aca="false">IF(FS$65=0,"-",COUNTIFS(FS$15:FS$64,"&gt;54",FS$15:FS$64,"&lt;65"))</f>
        <v>0</v>
      </c>
      <c r="FT69" s="168" t="n">
        <f aca="false">IF(FT$65=0,"-",COUNTIFS(FT$15:FT$64,"&gt;54",FT$15:FT$64,"&lt;65"))</f>
        <v>0</v>
      </c>
      <c r="FU69" s="168" t="n">
        <f aca="false">IF(FU$65=0,"-",COUNTIFS(FU$15:FU$64,"&gt;54",FU$15:FU$64,"&lt;65"))</f>
        <v>4</v>
      </c>
      <c r="FV69" s="168" t="n">
        <f aca="false">IF(FV$65=0,"-",COUNTIFS(FV$15:FV$64,"&gt;54",FV$15:FV$64,"&lt;65"))</f>
        <v>1</v>
      </c>
      <c r="FW69" s="168" t="n">
        <f aca="false">IF(FW$65=0,"-",COUNTIFS(FW$15:FW$64,"&gt;54",FW$15:FW$64,"&lt;65"))</f>
        <v>2</v>
      </c>
      <c r="FX69" s="168" t="n">
        <f aca="false">IF(FX$65=0,"-",COUNTIFS(FX$15:FX$64,"&gt;54",FX$15:FX$64,"&lt;65"))</f>
        <v>2</v>
      </c>
      <c r="FY69" s="168" t="n">
        <f aca="false">IF(FY$65=0,"-",COUNTIFS(FY$15:FY$64,"&gt;54",FY$15:FY$64,"&lt;65"))</f>
        <v>4</v>
      </c>
      <c r="FZ69" s="168" t="n">
        <f aca="false">IF(FZ$65=0,"-",COUNTIFS(FZ$15:FZ$64,"&gt;54",FZ$15:FZ$64,"&lt;65"))</f>
        <v>0</v>
      </c>
      <c r="GA69" s="168" t="n">
        <f aca="false">IF(GA$65=0,"-",COUNTIFS(GA$15:GA$64,"&gt;54",GA$15:GA$64,"&lt;65"))</f>
        <v>1</v>
      </c>
      <c r="GB69" s="168" t="n">
        <f aca="false">IF(GB$65=0,"-",COUNTIFS(GB$15:GB$64,"&gt;54",GB$15:GB$64,"&lt;65"))</f>
        <v>0</v>
      </c>
      <c r="GC69" s="168" t="n">
        <f aca="false">IF(GC$65=0,"-",COUNTIFS(GC$15:GC$64,"&gt;54",GC$15:GC$64,"&lt;65"))</f>
        <v>0</v>
      </c>
      <c r="GD69" s="168" t="n">
        <f aca="false">IF(GD$65=0,"-",COUNTIFS(GD$15:GD$64,"&gt;54",GD$15:GD$64,"&lt;65"))</f>
        <v>0</v>
      </c>
      <c r="GE69" s="168" t="n">
        <f aca="false">IF(GE$65=0,"-",COUNTIFS(GE$15:GE$64,"&gt;54",GE$15:GE$64,"&lt;65"))</f>
        <v>0</v>
      </c>
      <c r="GF69" s="168" t="n">
        <f aca="false">IF(GF$65=0,"-",COUNTIFS(GF$15:GF$64,"&gt;54",GF$15:GF$64,"&lt;65"))</f>
        <v>0</v>
      </c>
      <c r="GG69" s="168" t="n">
        <f aca="false">IF(GG$65=0,"-",COUNTIFS(GG$15:GG$64,"&gt;54",GG$15:GG$64,"&lt;65"))</f>
        <v>0</v>
      </c>
      <c r="GH69" s="168" t="n">
        <f aca="false">IF(GH$65=0,"-",COUNTIFS(GH$15:GH$64,"&gt;54",GH$15:GH$64,"&lt;65"))</f>
        <v>3</v>
      </c>
      <c r="GI69" s="168" t="n">
        <f aca="false">IF(GI$65=0,"-",COUNTIFS(GI$15:GI$64,"&gt;54",GI$15:GI$64,"&lt;65"))</f>
        <v>1</v>
      </c>
      <c r="GJ69" s="168" t="n">
        <f aca="false">IF(GJ$65=0,"-",COUNTIFS(GJ$15:GJ$64,"&gt;54",GJ$15:GJ$64,"&lt;65"))</f>
        <v>0</v>
      </c>
      <c r="GK69" s="168" t="n">
        <f aca="false">IF(GK$65=0,"-",COUNTIFS(GK$15:GK$64,"&gt;54",GK$15:GK$64,"&lt;65"))</f>
        <v>0</v>
      </c>
      <c r="GL69" s="168" t="n">
        <f aca="false">IF(GL$65=0,"-",COUNTIFS(GL$15:GL$64,"&gt;54",GL$15:GL$64,"&lt;65"))</f>
        <v>0</v>
      </c>
      <c r="GM69" s="168" t="n">
        <f aca="false">IF(GM$65=0,"-",COUNTIFS(GM$15:GM$64,"&gt;54",GM$15:GM$64,"&lt;65"))</f>
        <v>0</v>
      </c>
      <c r="GN69" s="168" t="n">
        <f aca="false">IF(GN$65=0,"-",COUNTIFS(GN$15:GN$64,"&gt;54",GN$15:GN$64,"&lt;65"))</f>
        <v>0</v>
      </c>
      <c r="GO69" s="168" t="n">
        <f aca="false">IF(GO$65=0,"-",COUNTIFS(GO$15:GO$64,"&gt;54",GO$15:GO$64,"&lt;65"))</f>
        <v>0</v>
      </c>
      <c r="GP69" s="168" t="n">
        <f aca="false">IF(GP$65=0,"-",COUNTIFS(GP$15:GP$64,"&gt;54",GP$15:GP$64,"&lt;65"))</f>
        <v>0</v>
      </c>
      <c r="GQ69" s="168" t="n">
        <f aca="false">IF(GQ$65=0,"-",COUNTIFS(GQ$15:GQ$64,"&gt;54",GQ$15:GQ$64,"&lt;65"))</f>
        <v>0</v>
      </c>
      <c r="GR69" s="168" t="n">
        <f aca="false">IF(GR$65=0,"-",COUNTIFS(GR$15:GR$64,"&gt;54",GR$15:GR$64,"&lt;65"))</f>
        <v>1</v>
      </c>
      <c r="GS69" s="168" t="n">
        <f aca="false">IF(GS$65=0,"-",COUNTIFS(GS$15:GS$64,"&gt;54",GS$15:GS$64,"&lt;65"))</f>
        <v>0</v>
      </c>
      <c r="GT69" s="168" t="n">
        <f aca="false">IF(GT$65=0,"-",COUNTIFS(GT$15:GT$64,"&gt;54",GT$15:GT$64,"&lt;65"))</f>
        <v>0</v>
      </c>
      <c r="GU69" s="168" t="n">
        <f aca="false">IF(GU$65=0,"-",COUNTIFS(GU$15:GU$64,"&gt;54",GU$15:GU$64,"&lt;65"))</f>
        <v>0</v>
      </c>
      <c r="GV69" s="168" t="n">
        <f aca="false">IF(GV$65=0,"-",COUNTIFS(GV$15:GV$64,"&gt;54",GV$15:GV$64,"&lt;65"))</f>
        <v>0</v>
      </c>
      <c r="GW69" s="17"/>
      <c r="GX69" s="17"/>
      <c r="GY69" s="17"/>
      <c r="GZ69" s="17"/>
      <c r="HA69" s="17"/>
      <c r="HB69" s="17"/>
      <c r="HC69" s="17"/>
      <c r="HD69" s="17"/>
      <c r="HE69" s="17"/>
      <c r="HF69" s="17"/>
      <c r="HG69" s="17"/>
      <c r="HH69" s="17"/>
      <c r="HI69" s="17"/>
      <c r="HJ69" s="17"/>
      <c r="HK69" s="17"/>
      <c r="HL69" s="17"/>
      <c r="HM69" s="17"/>
      <c r="HN69" s="17"/>
      <c r="HO69" s="17"/>
      <c r="HP69" s="17"/>
      <c r="HQ69" s="17"/>
      <c r="HR69" s="17"/>
      <c r="HS69" s="17"/>
      <c r="HT69" s="17"/>
      <c r="HU69" s="17"/>
      <c r="HV69" s="17"/>
      <c r="HW69" s="17"/>
      <c r="HX69" s="17"/>
      <c r="HY69" s="17"/>
      <c r="HZ69" s="17"/>
      <c r="IA69" s="17"/>
      <c r="IB69" s="17"/>
      <c r="IC69" s="17"/>
      <c r="ID69" s="17"/>
      <c r="IE69" s="17"/>
      <c r="IF69" s="17"/>
      <c r="IG69" s="17"/>
      <c r="IH69" s="17"/>
      <c r="II69" s="17"/>
      <c r="IJ69" s="17"/>
      <c r="IK69" s="17"/>
      <c r="IL69" s="17"/>
      <c r="IM69" s="17"/>
      <c r="IN69" s="17"/>
      <c r="IO69" s="22"/>
    </row>
    <row r="70" customFormat="false" ht="12.8" hidden="false" customHeight="false" outlineLevel="0" collapsed="false">
      <c r="A70" s="203"/>
      <c r="B70" s="204" t="s">
        <v>99</v>
      </c>
      <c r="C70" s="205"/>
      <c r="D70" s="206"/>
      <c r="E70" s="171" t="n">
        <f aca="false">IF(E$65=0,"-",COUNTIFS(E$15:E$64,"&gt;39",E$15:E$64,"&lt;50"))</f>
        <v>0</v>
      </c>
      <c r="F70" s="171" t="n">
        <f aca="false">IF(F$65=0,"-",COUNTIFS(F$15:F$64,"&gt;39",F$15:F$64,"&lt;50"))</f>
        <v>0</v>
      </c>
      <c r="G70" s="171" t="n">
        <f aca="false">IF(G$65=0,"-",COUNTIFS(G$15:G$64,"&gt;39",G$15:G$64,"&lt;50"))</f>
        <v>0</v>
      </c>
      <c r="H70" s="171" t="n">
        <f aca="false">IF(H$65=0,"-",COUNTIFS(H$15:H$64,"&gt;39",H$15:H$64,"&lt;50"))</f>
        <v>0</v>
      </c>
      <c r="I70" s="171" t="n">
        <f aca="false">IF(I$65=0,"-",COUNTIFS(I$15:I$64,"&gt;39",I$15:I$64,"&lt;50"))</f>
        <v>0</v>
      </c>
      <c r="J70" s="171" t="n">
        <f aca="false">IF(J$65=0,"-",COUNTIFS(J$15:J$64,"&gt;39",J$15:J$64,"&lt;50"))</f>
        <v>0</v>
      </c>
      <c r="K70" s="171" t="n">
        <f aca="false">IF(K$65=0,"-",COUNTIFS(K$15:K$64,"&gt;39",K$15:K$64,"&lt;50"))</f>
        <v>0</v>
      </c>
      <c r="L70" s="171" t="n">
        <f aca="false">IF(L$65=0,"-",COUNTIFS(L$15:L$64,"&gt;39",L$15:L$64,"&lt;50"))</f>
        <v>0</v>
      </c>
      <c r="M70" s="171" t="n">
        <f aca="false">IF(M$65=0,"-",COUNTIFS(M$15:M$64,"&gt;39",M$15:M$64,"&lt;50"))</f>
        <v>0</v>
      </c>
      <c r="N70" s="171" t="n">
        <f aca="false">IF(N$65=0,"-",COUNTIFS(N$15:N$64,"&gt;39",N$15:N$64,"&lt;50"))</f>
        <v>0</v>
      </c>
      <c r="O70" s="171" t="n">
        <f aca="false">IF(O$65=0,"-",COUNTIFS(O$15:O$64,"&gt;39",O$15:O$64,"&lt;50"))</f>
        <v>0</v>
      </c>
      <c r="P70" s="171" t="n">
        <f aca="false">IF(P$65=0,"-",COUNTIFS(P$15:P$64,"&gt;39",P$15:P$64,"&lt;50"))</f>
        <v>0</v>
      </c>
      <c r="Q70" s="171" t="n">
        <f aca="false">IF(Q$65=0,"-",COUNTIFS(Q$15:Q$64,"&gt;39",Q$15:Q$64,"&lt;50"))</f>
        <v>0</v>
      </c>
      <c r="R70" s="171" t="n">
        <f aca="false">IF(R$65=0,"-",COUNTIFS(R$15:R$64,"&gt;39",R$15:R$64,"&lt;50"))</f>
        <v>0</v>
      </c>
      <c r="S70" s="171" t="n">
        <f aca="false">IF(S$65=0,"-",COUNTIFS(S$15:S$64,"&gt;39",S$15:S$64,"&lt;50"))</f>
        <v>0</v>
      </c>
      <c r="T70" s="171" t="n">
        <f aca="false">IF(T$65=0,"-",COUNTIFS(T$15:T$64,"&gt;39",T$15:T$64,"&lt;50"))</f>
        <v>0</v>
      </c>
      <c r="U70" s="171" t="n">
        <f aca="false">IF(U$65=0,"-",COUNTIFS(U$15:U$64,"&gt;39",U$15:U$64,"&lt;50"))</f>
        <v>0</v>
      </c>
      <c r="V70" s="171" t="n">
        <f aca="false">IF(V$65=0,"-",COUNTIFS(V$15:V$64,"&gt;39",V$15:V$64,"&lt;50"))</f>
        <v>0</v>
      </c>
      <c r="W70" s="171" t="n">
        <f aca="false">IF(W$65=0,"-",COUNTIFS(W$15:W$64,"&gt;39",W$15:W$64,"&lt;50"))</f>
        <v>0</v>
      </c>
      <c r="X70" s="171" t="n">
        <f aca="false">IF(X$65=0,"-",COUNTIFS(X$15:X$64,"&gt;39",X$15:X$64,"&lt;50"))</f>
        <v>0</v>
      </c>
      <c r="Y70" s="171" t="n">
        <f aca="false">IF(Y$65=0,"-",COUNTIFS(Y$15:Y$64,"&gt;39",Y$15:Y$64,"&lt;50"))</f>
        <v>0</v>
      </c>
      <c r="Z70" s="171" t="n">
        <f aca="false">IF(Z$65=0,"-",COUNTIFS(Z$15:Z$64,"&gt;39",Z$15:Z$64,"&lt;50"))</f>
        <v>0</v>
      </c>
      <c r="AA70" s="171" t="n">
        <f aca="false">IF(AA$65=0,"-",COUNTIFS(AA$15:AA$64,"&gt;39",AA$15:AA$64,"&lt;50"))</f>
        <v>0</v>
      </c>
      <c r="AB70" s="171" t="n">
        <f aca="false">IF(AB$65=0,"-",COUNTIFS(AB$15:AB$64,"&gt;39",AB$15:AB$64,"&lt;50"))</f>
        <v>0</v>
      </c>
      <c r="AC70" s="171" t="n">
        <f aca="false">IF(AC$65=0,"-",COUNTIFS(AC$15:AC$64,"&gt;39",AC$15:AC$64,"&lt;50"))</f>
        <v>0</v>
      </c>
      <c r="AD70" s="171" t="n">
        <f aca="false">IF(AD$65=0,"-",COUNTIFS(AD$15:AD$64,"&gt;39",AD$15:AD$64,"&lt;50"))</f>
        <v>0</v>
      </c>
      <c r="AE70" s="171" t="n">
        <f aca="false">IF(AE$65=0,"-",COUNTIFS(AE$15:AE$64,"&gt;39",AE$15:AE$64,"&lt;50"))</f>
        <v>0</v>
      </c>
      <c r="AF70" s="171" t="n">
        <f aca="false">IF(AF$65=0,"-",COUNTIFS(AF$15:AF$64,"&gt;39",AF$15:AF$64,"&lt;50"))</f>
        <v>0</v>
      </c>
      <c r="AG70" s="171" t="n">
        <f aca="false">IF(AG$65=0,"-",COUNTIFS(AG$15:AG$64,"&gt;39",AG$15:AG$64,"&lt;50"))</f>
        <v>0</v>
      </c>
      <c r="AH70" s="171" t="n">
        <f aca="false">IF(AH$65=0,"-",COUNTIFS(AH$15:AH$64,"&gt;39",AH$15:AH$64,"&lt;50"))</f>
        <v>0</v>
      </c>
      <c r="AI70" s="171" t="n">
        <f aca="false">IF(AI$65=0,"-",COUNTIFS(AI$15:AI$64,"&gt;39",AI$15:AI$64,"&lt;50"))</f>
        <v>0</v>
      </c>
      <c r="AJ70" s="171" t="n">
        <f aca="false">IF(AJ$65=0,"-",COUNTIFS(AJ$15:AJ$64,"&gt;39",AJ$15:AJ$64,"&lt;50"))</f>
        <v>0</v>
      </c>
      <c r="AK70" s="171" t="n">
        <f aca="false">IF(AK$65=0,"-",COUNTIFS(AK$15:AK$64,"&gt;39",AK$15:AK$64,"&lt;50"))</f>
        <v>0</v>
      </c>
      <c r="AL70" s="171" t="n">
        <f aca="false">IF(AL$65=0,"-",COUNTIFS(AL$15:AL$64,"&gt;39",AL$15:AL$64,"&lt;50"))</f>
        <v>0</v>
      </c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201"/>
      <c r="FK70" s="203"/>
      <c r="FL70" s="204" t="s">
        <v>100</v>
      </c>
      <c r="FM70" s="207"/>
      <c r="FN70" s="207"/>
      <c r="FO70" s="168" t="n">
        <f aca="false">IF(FO$65=0,"-",COUNTIFS(FO$15:FO$64,"&gt;39",FO$15:FO$64,"&lt;55"))</f>
        <v>10</v>
      </c>
      <c r="FP70" s="168" t="n">
        <f aca="false">IF(FP$65=0,"-",COUNTIFS(FP$15:FP$64,"&gt;39",FP$15:FP$64,"&lt;55"))</f>
        <v>0</v>
      </c>
      <c r="FQ70" s="168" t="n">
        <f aca="false">IF(FQ$65=0,"-",COUNTIFS(FQ$15:FQ$64,"&gt;39",FQ$15:FQ$64,"&lt;55"))</f>
        <v>8</v>
      </c>
      <c r="FR70" s="168" t="n">
        <f aca="false">IF(FR$65=0,"-",COUNTIFS(FR$15:FR$64,"&gt;39",FR$15:FR$64,"&lt;55"))</f>
        <v>2</v>
      </c>
      <c r="FS70" s="168" t="n">
        <f aca="false">IF(FS$65=0,"-",COUNTIFS(FS$15:FS$64,"&gt;39",FS$15:FS$64,"&lt;55"))</f>
        <v>0</v>
      </c>
      <c r="FT70" s="168" t="n">
        <f aca="false">IF(FT$65=0,"-",COUNTIFS(FT$15:FT$64,"&gt;39",FT$15:FT$64,"&lt;55"))</f>
        <v>0</v>
      </c>
      <c r="FU70" s="168" t="n">
        <f aca="false">IF(FU$65=0,"-",COUNTIFS(FU$15:FU$64,"&gt;39",FU$15:FU$64,"&lt;55"))</f>
        <v>2</v>
      </c>
      <c r="FV70" s="168" t="n">
        <f aca="false">IF(FV$65=0,"-",COUNTIFS(FV$15:FV$64,"&gt;39",FV$15:FV$64,"&lt;55"))</f>
        <v>3</v>
      </c>
      <c r="FW70" s="168" t="n">
        <f aca="false">IF(FW$65=0,"-",COUNTIFS(FW$15:FW$64,"&gt;39",FW$15:FW$64,"&lt;55"))</f>
        <v>4</v>
      </c>
      <c r="FX70" s="168" t="n">
        <f aca="false">IF(FX$65=0,"-",COUNTIFS(FX$15:FX$64,"&gt;39",FX$15:FX$64,"&lt;55"))</f>
        <v>3</v>
      </c>
      <c r="FY70" s="168" t="n">
        <f aca="false">IF(FY$65=0,"-",COUNTIFS(FY$15:FY$64,"&gt;39",FY$15:FY$64,"&lt;55"))</f>
        <v>1</v>
      </c>
      <c r="FZ70" s="168" t="n">
        <f aca="false">IF(FZ$65=0,"-",COUNTIFS(FZ$15:FZ$64,"&gt;39",FZ$15:FZ$64,"&lt;55"))</f>
        <v>0</v>
      </c>
      <c r="GA70" s="168" t="n">
        <f aca="false">IF(GA$65=0,"-",COUNTIFS(GA$15:GA$64,"&gt;39",GA$15:GA$64,"&lt;55"))</f>
        <v>4</v>
      </c>
      <c r="GB70" s="168" t="n">
        <f aca="false">IF(GB$65=0,"-",COUNTIFS(GB$15:GB$64,"&gt;39",GB$15:GB$64,"&lt;55"))</f>
        <v>0</v>
      </c>
      <c r="GC70" s="168" t="n">
        <f aca="false">IF(GC$65=0,"-",COUNTIFS(GC$15:GC$64,"&gt;39",GC$15:GC$64,"&lt;55"))</f>
        <v>0</v>
      </c>
      <c r="GD70" s="168" t="n">
        <f aca="false">IF(GD$65=0,"-",COUNTIFS(GD$15:GD$64,"&gt;39",GD$15:GD$64,"&lt;55"))</f>
        <v>0</v>
      </c>
      <c r="GE70" s="168" t="n">
        <f aca="false">IF(GE$65=0,"-",COUNTIFS(GE$15:GE$64,"&gt;39",GE$15:GE$64,"&lt;55"))</f>
        <v>0</v>
      </c>
      <c r="GF70" s="168" t="n">
        <f aca="false">IF(GF$65=0,"-",COUNTIFS(GF$15:GF$64,"&gt;39",GF$15:GF$64,"&lt;55"))</f>
        <v>0</v>
      </c>
      <c r="GG70" s="168" t="n">
        <f aca="false">IF(GG$65=0,"-",COUNTIFS(GG$15:GG$64,"&gt;39",GG$15:GG$64,"&lt;55"))</f>
        <v>10</v>
      </c>
      <c r="GH70" s="168" t="n">
        <f aca="false">IF(GH$65=0,"-",COUNTIFS(GH$15:GH$64,"&gt;39",GH$15:GH$64,"&lt;55"))</f>
        <v>8</v>
      </c>
      <c r="GI70" s="168" t="n">
        <f aca="false">IF(GI$65=0,"-",COUNTIFS(GI$15:GI$64,"&gt;39",GI$15:GI$64,"&lt;55"))</f>
        <v>6</v>
      </c>
      <c r="GJ70" s="168" t="n">
        <f aca="false">IF(GJ$65=0,"-",COUNTIFS(GJ$15:GJ$64,"&gt;39",GJ$15:GJ$64,"&lt;55"))</f>
        <v>0</v>
      </c>
      <c r="GK70" s="168" t="n">
        <f aca="false">IF(GK$65=0,"-",COUNTIFS(GK$15:GK$64,"&gt;39",GK$15:GK$64,"&lt;55"))</f>
        <v>0</v>
      </c>
      <c r="GL70" s="168" t="n">
        <f aca="false">IF(GL$65=0,"-",COUNTIFS(GL$15:GL$64,"&gt;39",GL$15:GL$64,"&lt;55"))</f>
        <v>2</v>
      </c>
      <c r="GM70" s="168" t="n">
        <f aca="false">IF(GM$65=0,"-",COUNTIFS(GM$15:GM$64,"&gt;39",GM$15:GM$64,"&lt;55"))</f>
        <v>0</v>
      </c>
      <c r="GN70" s="168" t="n">
        <f aca="false">IF(GN$65=0,"-",COUNTIFS(GN$15:GN$64,"&gt;39",GN$15:GN$64,"&lt;55"))</f>
        <v>0</v>
      </c>
      <c r="GO70" s="168" t="n">
        <f aca="false">IF(GO$65=0,"-",COUNTIFS(GO$15:GO$64,"&gt;39",GO$15:GO$64,"&lt;55"))</f>
        <v>1</v>
      </c>
      <c r="GP70" s="168" t="n">
        <f aca="false">IF(GP$65=0,"-",COUNTIFS(GP$15:GP$64,"&gt;39",GP$15:GP$64,"&lt;55"))</f>
        <v>0</v>
      </c>
      <c r="GQ70" s="168" t="n">
        <f aca="false">IF(GQ$65=0,"-",COUNTIFS(GQ$15:GQ$64,"&gt;39",GQ$15:GQ$64,"&lt;55"))</f>
        <v>0</v>
      </c>
      <c r="GR70" s="168" t="n">
        <f aca="false">IF(GR$65=0,"-",COUNTIFS(GR$15:GR$64,"&gt;39",GR$15:GR$64,"&lt;55"))</f>
        <v>4</v>
      </c>
      <c r="GS70" s="168" t="n">
        <f aca="false">IF(GS$65=0,"-",COUNTIFS(GS$15:GS$64,"&gt;39",GS$15:GS$64,"&lt;55"))</f>
        <v>0</v>
      </c>
      <c r="GT70" s="168" t="n">
        <f aca="false">IF(GT$65=0,"-",COUNTIFS(GT$15:GT$64,"&gt;39",GT$15:GT$64,"&lt;55"))</f>
        <v>0</v>
      </c>
      <c r="GU70" s="168" t="n">
        <f aca="false">IF(GU$65=0,"-",COUNTIFS(GU$15:GU$64,"&gt;39",GU$15:GU$64,"&lt;55"))</f>
        <v>0</v>
      </c>
      <c r="GV70" s="168" t="n">
        <f aca="false">IF(GV$65=0,"-",COUNTIFS(GV$15:GV$64,"&gt;39",GV$15:GV$64,"&lt;55"))</f>
        <v>0</v>
      </c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  <c r="IA70" s="17"/>
      <c r="IB70" s="17"/>
      <c r="IC70" s="17"/>
      <c r="ID70" s="17"/>
      <c r="IE70" s="17"/>
      <c r="IF70" s="17"/>
      <c r="IG70" s="17"/>
      <c r="IH70" s="17"/>
      <c r="II70" s="17"/>
      <c r="IJ70" s="17"/>
      <c r="IK70" s="17"/>
      <c r="IL70" s="17"/>
      <c r="IM70" s="17"/>
      <c r="IN70" s="17"/>
      <c r="IO70" s="22"/>
    </row>
    <row r="71" customFormat="false" ht="12.8" hidden="false" customHeight="false" outlineLevel="0" collapsed="false">
      <c r="A71" s="203"/>
      <c r="B71" s="204" t="s">
        <v>101</v>
      </c>
      <c r="C71" s="205"/>
      <c r="D71" s="206"/>
      <c r="E71" s="171" t="n">
        <f aca="false">IF(E$65=0,"-",COUNTIFS(E$15:E$64,"&gt;34",E$15:E$64,"&lt;40"))</f>
        <v>0</v>
      </c>
      <c r="F71" s="169" t="n">
        <f aca="false">IF(F$65=0,"-",COUNTIFS(F$15:F$64,"&gt;34",F$15:F$64,"&lt;40"))</f>
        <v>0</v>
      </c>
      <c r="G71" s="171" t="n">
        <f aca="false">IF(G$65=0,"-",COUNTIFS(G$15:G$64,"&gt;34",G$15:G$64,"&lt;40"))</f>
        <v>0</v>
      </c>
      <c r="H71" s="168" t="n">
        <f aca="false">IF(H$65=0,"-",COUNTIFS(H$15:H$64,"&gt;34",H$15:H$64,"&lt;40"))</f>
        <v>0</v>
      </c>
      <c r="I71" s="168" t="n">
        <f aca="false">IF(I$65=0,"-",COUNTIFS(I$15:I$64,"&gt;34",I$15:I$64,"&lt;40"))</f>
        <v>0</v>
      </c>
      <c r="J71" s="169" t="n">
        <f aca="false">IF(J$65=0,"-",COUNTIFS(J$15:J$64,"&gt;34",J$15:J$64,"&lt;40"))</f>
        <v>0</v>
      </c>
      <c r="K71" s="171" t="n">
        <f aca="false">IF(K$65=0,"-",COUNTIFS(K$15:K$64,"&gt;34",K$15:K$64,"&lt;40"))</f>
        <v>0</v>
      </c>
      <c r="L71" s="168" t="n">
        <f aca="false">IF(L$65=0,"-",COUNTIFS(L$15:L$64,"&gt;34",L$15:L$64,"&lt;40"))</f>
        <v>0</v>
      </c>
      <c r="M71" s="168" t="n">
        <f aca="false">IF(M$65=0,"-",COUNTIFS(M$15:M$64,"&gt;34",M$15:M$64,"&lt;40"))</f>
        <v>0</v>
      </c>
      <c r="N71" s="169" t="n">
        <f aca="false">IF(N$65=0,"-",COUNTIFS(N$15:N$64,"&gt;34",N$15:N$64,"&lt;40"))</f>
        <v>0</v>
      </c>
      <c r="O71" s="171" t="n">
        <f aca="false">IF(O$65=0,"-",COUNTIFS(O$15:O$64,"&gt;34",O$15:O$64,"&lt;40"))</f>
        <v>0</v>
      </c>
      <c r="P71" s="168" t="n">
        <f aca="false">IF(P$65=0,"-",COUNTIFS(P$15:P$64,"&gt;34",P$15:P$64,"&lt;40"))</f>
        <v>0</v>
      </c>
      <c r="Q71" s="168" t="n">
        <f aca="false">IF(Q$65=0,"-",COUNTIFS(Q$15:Q$64,"&gt;34",Q$15:Q$64,"&lt;40"))</f>
        <v>0</v>
      </c>
      <c r="R71" s="168" t="n">
        <f aca="false">IF(R$65=0,"-",COUNTIFS(R$15:R$64,"&gt;34",R$15:R$64,"&lt;40"))</f>
        <v>0</v>
      </c>
      <c r="S71" s="168" t="n">
        <f aca="false">IF(S$65=0,"-",COUNTIFS(S$15:S$64,"&gt;34",S$15:S$64,"&lt;40"))</f>
        <v>0</v>
      </c>
      <c r="T71" s="168" t="n">
        <f aca="false">IF(T$65=0,"-",COUNTIFS(T$15:T$64,"&gt;34",T$15:T$64,"&lt;40"))</f>
        <v>0</v>
      </c>
      <c r="U71" s="168" t="n">
        <f aca="false">IF(U$65=0,"-",COUNTIFS(U$15:U$64,"&gt;34",U$15:U$64,"&lt;40"))</f>
        <v>0</v>
      </c>
      <c r="V71" s="169" t="n">
        <f aca="false">IF(V$65=0,"-",COUNTIFS(V$15:V$64,"&gt;34",V$15:V$64,"&lt;40"))</f>
        <v>0</v>
      </c>
      <c r="W71" s="171" t="n">
        <f aca="false">IF(W$65=0,"-",COUNTIFS(W$15:W$64,"&gt;34",W$15:W$64,"&lt;40"))</f>
        <v>0</v>
      </c>
      <c r="X71" s="168" t="n">
        <f aca="false">IF(X$65=0,"-",COUNTIFS(X$15:X$64,"&gt;34",X$15:X$64,"&lt;40"))</f>
        <v>0</v>
      </c>
      <c r="Y71" s="168" t="n">
        <f aca="false">IF(Y$65=0,"-",COUNTIFS(Y$15:Y$64,"&gt;34",Y$15:Y$64,"&lt;40"))</f>
        <v>0</v>
      </c>
      <c r="Z71" s="168" t="n">
        <f aca="false">IF(Z$65=0,"-",COUNTIFS(Z$15:Z$64,"&gt;34",Z$15:Z$64,"&lt;40"))</f>
        <v>0</v>
      </c>
      <c r="AA71" s="168" t="n">
        <f aca="false">IF(AA$65=0,"-",COUNTIFS(AA$15:AA$64,"&gt;34",AA$15:AA$64,"&lt;40"))</f>
        <v>0</v>
      </c>
      <c r="AB71" s="168" t="n">
        <f aca="false">IF(AB$65=0,"-",COUNTIFS(AB$15:AB$64,"&gt;34",AB$15:AB$64,"&lt;40"))</f>
        <v>0</v>
      </c>
      <c r="AC71" s="168" t="n">
        <f aca="false">IF(AC$65=0,"-",COUNTIFS(AC$15:AC$64,"&gt;34",AC$15:AC$64,"&lt;40"))</f>
        <v>0</v>
      </c>
      <c r="AD71" s="169" t="n">
        <f aca="false">IF(AD$65=0,"-",COUNTIFS(AD$15:AD$64,"&gt;34",AD$15:AD$64,"&lt;40"))</f>
        <v>0</v>
      </c>
      <c r="AE71" s="171" t="n">
        <f aca="false">IF(AE$65=0,"-",COUNTIFS(AE$15:AE$64,"&gt;34",AE$15:AE$64,"&lt;40"))</f>
        <v>0</v>
      </c>
      <c r="AF71" s="168" t="n">
        <f aca="false">IF(AF$65=0,"-",COUNTIFS(AF$15:AF$64,"&gt;34",AF$15:AF$64,"&lt;40"))</f>
        <v>0</v>
      </c>
      <c r="AG71" s="168" t="n">
        <f aca="false">IF(AG$65=0,"-",COUNTIFS(AG$15:AG$64,"&gt;34",AG$15:AG$64,"&lt;40"))</f>
        <v>0</v>
      </c>
      <c r="AH71" s="168" t="n">
        <f aca="false">IF(AH$65=0,"-",COUNTIFS(AH$15:AH$64,"&gt;34",AH$15:AH$64,"&lt;40"))</f>
        <v>0</v>
      </c>
      <c r="AI71" s="168" t="n">
        <f aca="false">IF(AI$65=0,"-",COUNTIFS(AI$15:AI$64,"&gt;34",AI$15:AI$64,"&lt;40"))</f>
        <v>0</v>
      </c>
      <c r="AJ71" s="168" t="n">
        <f aca="false">IF(AJ$65=0,"-",COUNTIFS(AJ$15:AJ$64,"&gt;34",AJ$15:AJ$64,"&lt;40"))</f>
        <v>0</v>
      </c>
      <c r="AK71" s="168" t="n">
        <f aca="false">IF(AK$65=0,"-",COUNTIFS(AK$15:AK$64,"&gt;34",AK$15:AK$64,"&lt;40"))</f>
        <v>0</v>
      </c>
      <c r="AL71" s="169" t="n">
        <f aca="false">IF(AL$65=0,"-",COUNTIFS(AL$15:AL$64,"&gt;34",AL$15:AL$64,"&lt;40"))</f>
        <v>0</v>
      </c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201"/>
      <c r="FK71" s="203"/>
      <c r="FL71" s="204" t="s">
        <v>101</v>
      </c>
      <c r="FM71" s="207"/>
      <c r="FN71" s="207"/>
      <c r="FO71" s="168" t="n">
        <f aca="false">IF(FO$65=0,"-",COUNTIFS(FO$15:FO$64,"&gt;34",FO$15:FO$64,"&lt;40"))</f>
        <v>4</v>
      </c>
      <c r="FP71" s="168" t="n">
        <f aca="false">IF(FP$65=0,"-",COUNTIFS(FP$15:FP$64,"&gt;34",FP$15:FP$64,"&lt;40"))</f>
        <v>0</v>
      </c>
      <c r="FQ71" s="168" t="n">
        <f aca="false">IF(FQ$65=0,"-",COUNTIFS(FQ$15:FQ$64,"&gt;34",FQ$15:FQ$64,"&lt;40"))</f>
        <v>5</v>
      </c>
      <c r="FR71" s="168" t="n">
        <f aca="false">IF(FR$65=0,"-",COUNTIFS(FR$15:FR$64,"&gt;34",FR$15:FR$64,"&lt;40"))</f>
        <v>0</v>
      </c>
      <c r="FS71" s="168" t="n">
        <f aca="false">IF(FS$65=0,"-",COUNTIFS(FS$15:FS$64,"&gt;34",FS$15:FS$64,"&lt;40"))</f>
        <v>0</v>
      </c>
      <c r="FT71" s="168" t="n">
        <f aca="false">IF(FT$65=0,"-",COUNTIFS(FT$15:FT$64,"&gt;34",FT$15:FT$64,"&lt;40"))</f>
        <v>0</v>
      </c>
      <c r="FU71" s="168" t="n">
        <f aca="false">IF(FU$65=0,"-",COUNTIFS(FU$15:FU$64,"&gt;34",FU$15:FU$64,"&lt;40"))</f>
        <v>1</v>
      </c>
      <c r="FV71" s="168" t="n">
        <f aca="false">IF(FV$65=0,"-",COUNTIFS(FV$15:FV$64,"&gt;34",FV$15:FV$64,"&lt;40"))</f>
        <v>4</v>
      </c>
      <c r="FW71" s="168" t="n">
        <f aca="false">IF(FW$65=0,"-",COUNTIFS(FW$15:FW$64,"&gt;34",FW$15:FW$64,"&lt;40"))</f>
        <v>3</v>
      </c>
      <c r="FX71" s="168" t="n">
        <f aca="false">IF(FX$65=0,"-",COUNTIFS(FX$15:FX$64,"&gt;34",FX$15:FX$64,"&lt;40"))</f>
        <v>3</v>
      </c>
      <c r="FY71" s="168" t="n">
        <f aca="false">IF(FY$65=0,"-",COUNTIFS(FY$15:FY$64,"&gt;34",FY$15:FY$64,"&lt;40"))</f>
        <v>0</v>
      </c>
      <c r="FZ71" s="168" t="n">
        <f aca="false">IF(FZ$65=0,"-",COUNTIFS(FZ$15:FZ$64,"&gt;34",FZ$15:FZ$64,"&lt;40"))</f>
        <v>0</v>
      </c>
      <c r="GA71" s="168" t="n">
        <f aca="false">IF(GA$65=0,"-",COUNTIFS(GA$15:GA$64,"&gt;34",GA$15:GA$64,"&lt;40"))</f>
        <v>1</v>
      </c>
      <c r="GB71" s="168" t="n">
        <f aca="false">IF(GB$65=0,"-",COUNTIFS(GB$15:GB$64,"&gt;34",GB$15:GB$64,"&lt;40"))</f>
        <v>0</v>
      </c>
      <c r="GC71" s="168" t="n">
        <f aca="false">IF(GC$65=0,"-",COUNTIFS(GC$15:GC$64,"&gt;34",GC$15:GC$64,"&lt;40"))</f>
        <v>0</v>
      </c>
      <c r="GD71" s="168" t="n">
        <f aca="false">IF(GD$65=0,"-",COUNTIFS(GD$15:GD$64,"&gt;34",GD$15:GD$64,"&lt;40"))</f>
        <v>0</v>
      </c>
      <c r="GE71" s="168" t="n">
        <f aca="false">IF(GE$65=0,"-",COUNTIFS(GE$15:GE$64,"&gt;34",GE$15:GE$64,"&lt;40"))</f>
        <v>0</v>
      </c>
      <c r="GF71" s="168" t="n">
        <f aca="false">IF(GF$65=0,"-",COUNTIFS(GF$15:GF$64,"&gt;34",GF$15:GF$64,"&lt;40"))</f>
        <v>0</v>
      </c>
      <c r="GG71" s="168" t="n">
        <f aca="false">IF(GG$65=0,"-",COUNTIFS(GG$15:GG$64,"&gt;34",GG$15:GG$64,"&lt;40"))</f>
        <v>3</v>
      </c>
      <c r="GH71" s="168" t="n">
        <f aca="false">IF(GH$65=0,"-",COUNTIFS(GH$15:GH$64,"&gt;34",GH$15:GH$64,"&lt;40"))</f>
        <v>1</v>
      </c>
      <c r="GI71" s="168" t="n">
        <f aca="false">IF(GI$65=0,"-",COUNTIFS(GI$15:GI$64,"&gt;34",GI$15:GI$64,"&lt;40"))</f>
        <v>2</v>
      </c>
      <c r="GJ71" s="168" t="n">
        <f aca="false">IF(GJ$65=0,"-",COUNTIFS(GJ$15:GJ$64,"&gt;34",GJ$15:GJ$64,"&lt;40"))</f>
        <v>0</v>
      </c>
      <c r="GK71" s="168" t="n">
        <f aca="false">IF(GK$65=0,"-",COUNTIFS(GK$15:GK$64,"&gt;34",GK$15:GK$64,"&lt;40"))</f>
        <v>0</v>
      </c>
      <c r="GL71" s="168" t="n">
        <f aca="false">IF(GL$65=0,"-",COUNTIFS(GL$15:GL$64,"&gt;34",GL$15:GL$64,"&lt;40"))</f>
        <v>2</v>
      </c>
      <c r="GM71" s="168" t="n">
        <f aca="false">IF(GM$65=0,"-",COUNTIFS(GM$15:GM$64,"&gt;34",GM$15:GM$64,"&lt;40"))</f>
        <v>0</v>
      </c>
      <c r="GN71" s="168" t="n">
        <f aca="false">IF(GN$65=0,"-",COUNTIFS(GN$15:GN$64,"&gt;34",GN$15:GN$64,"&lt;40"))</f>
        <v>0</v>
      </c>
      <c r="GO71" s="168" t="n">
        <f aca="false">IF(GO$65=0,"-",COUNTIFS(GO$15:GO$64,"&gt;34",GO$15:GO$64,"&lt;40"))</f>
        <v>1</v>
      </c>
      <c r="GP71" s="168" t="n">
        <f aca="false">IF(GP$65=0,"-",COUNTIFS(GP$15:GP$64,"&gt;34",GP$15:GP$64,"&lt;40"))</f>
        <v>0</v>
      </c>
      <c r="GQ71" s="168" t="n">
        <f aca="false">IF(GQ$65=0,"-",COUNTIFS(GQ$15:GQ$64,"&gt;34",GQ$15:GQ$64,"&lt;40"))</f>
        <v>0</v>
      </c>
      <c r="GR71" s="168" t="n">
        <f aca="false">IF(GR$65=0,"-",COUNTIFS(GR$15:GR$64,"&gt;34",GR$15:GR$64,"&lt;40"))</f>
        <v>2</v>
      </c>
      <c r="GS71" s="168" t="n">
        <f aca="false">IF(GS$65=0,"-",COUNTIFS(GS$15:GS$64,"&gt;34",GS$15:GS$64,"&lt;40"))</f>
        <v>0</v>
      </c>
      <c r="GT71" s="168" t="n">
        <f aca="false">IF(GT$65=0,"-",COUNTIFS(GT$15:GT$64,"&gt;34",GT$15:GT$64,"&lt;40"))</f>
        <v>0</v>
      </c>
      <c r="GU71" s="168" t="n">
        <f aca="false">IF(GU$65=0,"-",COUNTIFS(GU$15:GU$64,"&gt;34",GU$15:GU$64,"&lt;40"))</f>
        <v>0</v>
      </c>
      <c r="GV71" s="168" t="n">
        <f aca="false">IF(GV$65=0,"-",COUNTIFS(GV$15:GV$64,"&gt;34",GV$15:GV$64,"&lt;40"))</f>
        <v>0</v>
      </c>
      <c r="GW71" s="17"/>
      <c r="GX71" s="17"/>
      <c r="GY71" s="17"/>
      <c r="GZ71" s="17"/>
      <c r="HA71" s="17"/>
      <c r="HB71" s="17"/>
      <c r="HC71" s="17"/>
      <c r="HD71" s="17"/>
      <c r="HE71" s="17"/>
      <c r="HF71" s="17"/>
      <c r="HG71" s="17"/>
      <c r="HH71" s="17"/>
      <c r="HI71" s="17"/>
      <c r="HJ71" s="17"/>
      <c r="HK71" s="17"/>
      <c r="HL71" s="17"/>
      <c r="HM71" s="17"/>
      <c r="HN71" s="17"/>
      <c r="HO71" s="17"/>
      <c r="HP71" s="17"/>
      <c r="HQ71" s="17"/>
      <c r="HR71" s="17"/>
      <c r="HS71" s="17"/>
      <c r="HT71" s="17"/>
      <c r="HU71" s="17"/>
      <c r="HV71" s="17"/>
      <c r="HW71" s="17"/>
      <c r="HX71" s="17"/>
      <c r="HY71" s="17"/>
      <c r="HZ71" s="17"/>
      <c r="IA71" s="17"/>
      <c r="IB71" s="17"/>
      <c r="IC71" s="17"/>
      <c r="ID71" s="17"/>
      <c r="IE71" s="17"/>
      <c r="IF71" s="17"/>
      <c r="IG71" s="17"/>
      <c r="IH71" s="17"/>
      <c r="II71" s="17"/>
      <c r="IJ71" s="17"/>
      <c r="IK71" s="17"/>
      <c r="IL71" s="17"/>
      <c r="IM71" s="17"/>
      <c r="IN71" s="17"/>
      <c r="IO71" s="22"/>
    </row>
    <row r="72" customFormat="false" ht="12.8" hidden="false" customHeight="false" outlineLevel="0" collapsed="false">
      <c r="A72" s="203"/>
      <c r="B72" s="208" t="s">
        <v>102</v>
      </c>
      <c r="C72" s="209"/>
      <c r="D72" s="210"/>
      <c r="E72" s="171" t="n">
        <f aca="false">IF(E$65=0,"-",COUNTIFS(E$15:E$64,"&gt;19",E$15:E$64,"&lt;35"))</f>
        <v>0</v>
      </c>
      <c r="F72" s="169" t="n">
        <f aca="false">IF(F$65=0,"-",COUNTIFS(F$15:F$64,"&gt;19",F$15:F$64,"&lt;35"))</f>
        <v>0</v>
      </c>
      <c r="G72" s="171" t="n">
        <f aca="false">IF(G$65=0,"-",COUNTIFS(G$15:G$64,"&gt;19",G$15:G$64,"&lt;35"))</f>
        <v>0</v>
      </c>
      <c r="H72" s="168" t="n">
        <f aca="false">IF(H$65=0,"-",COUNTIFS(H$15:H$64,"&gt;19",H$15:H$64,"&lt;35"))</f>
        <v>0</v>
      </c>
      <c r="I72" s="168" t="n">
        <f aca="false">IF(I$65=0,"-",COUNTIFS(I$15:I$64,"&gt;19",I$15:I$64,"&lt;35"))</f>
        <v>0</v>
      </c>
      <c r="J72" s="169" t="n">
        <f aca="false">IF(J$65=0,"-",COUNTIFS(J$15:J$64,"&gt;19",J$15:J$64,"&lt;35"))</f>
        <v>0</v>
      </c>
      <c r="K72" s="171" t="n">
        <f aca="false">IF(K$65=0,"-",COUNTIFS(K$15:K$64,"&gt;19",K$15:K$64,"&lt;35"))</f>
        <v>0</v>
      </c>
      <c r="L72" s="168" t="n">
        <f aca="false">IF(L$65=0,"-",COUNTIFS(L$15:L$64,"&gt;19",L$15:L$64,"&lt;35"))</f>
        <v>0</v>
      </c>
      <c r="M72" s="168" t="n">
        <f aca="false">IF(M$65=0,"-",COUNTIFS(M$15:M$64,"&gt;19",M$15:M$64,"&lt;35"))</f>
        <v>0</v>
      </c>
      <c r="N72" s="169" t="n">
        <f aca="false">IF(N$65=0,"-",COUNTIFS(N$15:N$64,"&gt;19",N$15:N$64,"&lt;35"))</f>
        <v>0</v>
      </c>
      <c r="O72" s="171" t="n">
        <f aca="false">IF(O$65=0,"-",COUNTIFS(O$15:O$64,"&gt;19",O$15:O$64,"&lt;35"))</f>
        <v>0</v>
      </c>
      <c r="P72" s="168" t="n">
        <f aca="false">IF(P$65=0,"-",COUNTIFS(P$15:P$64,"&gt;19",P$15:P$64,"&lt;35"))</f>
        <v>0</v>
      </c>
      <c r="Q72" s="168" t="n">
        <f aca="false">IF(Q$65=0,"-",COUNTIFS(Q$15:Q$64,"&gt;19",Q$15:Q$64,"&lt;35"))</f>
        <v>0</v>
      </c>
      <c r="R72" s="168" t="n">
        <f aca="false">IF(R$65=0,"-",COUNTIFS(R$15:R$64,"&gt;19",R$15:R$64,"&lt;35"))</f>
        <v>0</v>
      </c>
      <c r="S72" s="168" t="n">
        <f aca="false">IF(S$65=0,"-",COUNTIFS(S$15:S$64,"&gt;19",S$15:S$64,"&lt;35"))</f>
        <v>0</v>
      </c>
      <c r="T72" s="168" t="n">
        <f aca="false">IF(T$65=0,"-",COUNTIFS(T$15:T$64,"&gt;19",T$15:T$64,"&lt;35"))</f>
        <v>0</v>
      </c>
      <c r="U72" s="168" t="n">
        <f aca="false">IF(U$65=0,"-",COUNTIFS(U$15:U$64,"&gt;19",U$15:U$64,"&lt;35"))</f>
        <v>0</v>
      </c>
      <c r="V72" s="169" t="n">
        <f aca="false">IF(V$65=0,"-",COUNTIFS(V$15:V$64,"&gt;19",V$15:V$64,"&lt;35"))</f>
        <v>0</v>
      </c>
      <c r="W72" s="171" t="n">
        <f aca="false">IF(W$65=0,"-",COUNTIFS(W$15:W$64,"&gt;19",W$15:W$64,"&lt;35"))</f>
        <v>0</v>
      </c>
      <c r="X72" s="168" t="n">
        <f aca="false">IF(X$65=0,"-",COUNTIFS(X$15:X$64,"&gt;19",X$15:X$64,"&lt;35"))</f>
        <v>0</v>
      </c>
      <c r="Y72" s="168" t="n">
        <f aca="false">IF(Y$65=0,"-",COUNTIFS(Y$15:Y$64,"&gt;19",Y$15:Y$64,"&lt;35"))</f>
        <v>0</v>
      </c>
      <c r="Z72" s="168" t="n">
        <f aca="false">IF(Z$65=0,"-",COUNTIFS(Z$15:Z$64,"&gt;19",Z$15:Z$64,"&lt;35"))</f>
        <v>0</v>
      </c>
      <c r="AA72" s="168" t="n">
        <f aca="false">IF(AA$65=0,"-",COUNTIFS(AA$15:AA$64,"&gt;19",AA$15:AA$64,"&lt;35"))</f>
        <v>0</v>
      </c>
      <c r="AB72" s="168" t="n">
        <f aca="false">IF(AB$65=0,"-",COUNTIFS(AB$15:AB$64,"&gt;19",AB$15:AB$64,"&lt;35"))</f>
        <v>0</v>
      </c>
      <c r="AC72" s="168" t="n">
        <f aca="false">IF(AC$65=0,"-",COUNTIFS(AC$15:AC$64,"&gt;19",AC$15:AC$64,"&lt;35"))</f>
        <v>0</v>
      </c>
      <c r="AD72" s="169" t="n">
        <f aca="false">IF(AD$65=0,"-",COUNTIFS(AD$15:AD$64,"&gt;19",AD$15:AD$64,"&lt;35"))</f>
        <v>0</v>
      </c>
      <c r="AE72" s="171" t="n">
        <f aca="false">IF(AE$65=0,"-",COUNTIFS(AE$15:AE$64,"&gt;19",AE$15:AE$64,"&lt;35"))</f>
        <v>0</v>
      </c>
      <c r="AF72" s="168" t="n">
        <f aca="false">IF(AF$65=0,"-",COUNTIFS(AF$15:AF$64,"&gt;19",AF$15:AF$64,"&lt;35"))</f>
        <v>0</v>
      </c>
      <c r="AG72" s="168" t="n">
        <f aca="false">IF(AG$65=0,"-",COUNTIFS(AG$15:AG$64,"&gt;19",AG$15:AG$64,"&lt;35"))</f>
        <v>0</v>
      </c>
      <c r="AH72" s="168" t="n">
        <f aca="false">IF(AH$65=0,"-",COUNTIFS(AH$15:AH$64,"&gt;19",AH$15:AH$64,"&lt;35"))</f>
        <v>0</v>
      </c>
      <c r="AI72" s="168" t="n">
        <f aca="false">IF(AI$65=0,"-",COUNTIFS(AI$15:AI$64,"&gt;19",AI$15:AI$64,"&lt;35"))</f>
        <v>0</v>
      </c>
      <c r="AJ72" s="168" t="n">
        <f aca="false">IF(AJ$65=0,"-",COUNTIFS(AJ$15:AJ$64,"&gt;19",AJ$15:AJ$64,"&lt;35"))</f>
        <v>0</v>
      </c>
      <c r="AK72" s="168" t="n">
        <f aca="false">IF(AK$65=0,"-",COUNTIFS(AK$15:AK$64,"&gt;19",AK$15:AK$64,"&lt;35"))</f>
        <v>0</v>
      </c>
      <c r="AL72" s="169" t="n">
        <f aca="false">IF(AL$65=0,"-",COUNTIFS(AL$15:AL$64,"&gt;19",AL$15:AL$64,"&lt;35"))</f>
        <v>0</v>
      </c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201"/>
      <c r="FK72" s="203"/>
      <c r="FL72" s="208" t="s">
        <v>102</v>
      </c>
      <c r="FM72" s="211"/>
      <c r="FN72" s="211"/>
      <c r="FO72" s="168" t="n">
        <f aca="false">IF(FO$65=0,"-",COUNTIFS(FO$15:FO$64,"&gt;19",FO$15:FO$64,"&lt;35"))</f>
        <v>17</v>
      </c>
      <c r="FP72" s="168" t="n">
        <f aca="false">IF(FP$65=0,"-",COUNTIFS(FP$15:FP$64,"&gt;19",FP$15:FP$64,"&lt;35"))</f>
        <v>0</v>
      </c>
      <c r="FQ72" s="168" t="n">
        <f aca="false">IF(FQ$65=0,"-",COUNTIFS(FQ$15:FQ$64,"&gt;19",FQ$15:FQ$64,"&lt;35"))</f>
        <v>10</v>
      </c>
      <c r="FR72" s="168" t="n">
        <f aca="false">IF(FR$65=0,"-",COUNTIFS(FR$15:FR$64,"&gt;19",FR$15:FR$64,"&lt;35"))</f>
        <v>1</v>
      </c>
      <c r="FS72" s="168" t="n">
        <f aca="false">IF(FS$65=0,"-",COUNTIFS(FS$15:FS$64,"&gt;19",FS$15:FS$64,"&lt;35"))</f>
        <v>0</v>
      </c>
      <c r="FT72" s="168" t="n">
        <f aca="false">IF(FT$65=0,"-",COUNTIFS(FT$15:FT$64,"&gt;19",FT$15:FT$64,"&lt;35"))</f>
        <v>0</v>
      </c>
      <c r="FU72" s="168" t="n">
        <f aca="false">IF(FU$65=0,"-",COUNTIFS(FU$15:FU$64,"&gt;19",FU$15:FU$64,"&lt;35"))</f>
        <v>6</v>
      </c>
      <c r="FV72" s="168" t="n">
        <f aca="false">IF(FV$65=0,"-",COUNTIFS(FV$15:FV$64,"&gt;19",FV$15:FV$64,"&lt;35"))</f>
        <v>13</v>
      </c>
      <c r="FW72" s="168" t="n">
        <f aca="false">IF(FW$65=0,"-",COUNTIFS(FW$15:FW$64,"&gt;19",FW$15:FW$64,"&lt;35"))</f>
        <v>6</v>
      </c>
      <c r="FX72" s="168" t="n">
        <f aca="false">IF(FX$65=0,"-",COUNTIFS(FX$15:FX$64,"&gt;19",FX$15:FX$64,"&lt;35"))</f>
        <v>14</v>
      </c>
      <c r="FY72" s="168" t="n">
        <f aca="false">IF(FY$65=0,"-",COUNTIFS(FY$15:FY$64,"&gt;19",FY$15:FY$64,"&lt;35"))</f>
        <v>0</v>
      </c>
      <c r="FZ72" s="168" t="n">
        <f aca="false">IF(FZ$65=0,"-",COUNTIFS(FZ$15:FZ$64,"&gt;19",FZ$15:FZ$64,"&lt;35"))</f>
        <v>3</v>
      </c>
      <c r="GA72" s="168" t="n">
        <f aca="false">IF(GA$65=0,"-",COUNTIFS(GA$15:GA$64,"&gt;19",GA$15:GA$64,"&lt;35"))</f>
        <v>9</v>
      </c>
      <c r="GB72" s="168" t="n">
        <f aca="false">IF(GB$65=0,"-",COUNTIFS(GB$15:GB$64,"&gt;19",GB$15:GB$64,"&lt;35"))</f>
        <v>0</v>
      </c>
      <c r="GC72" s="168" t="n">
        <f aca="false">IF(GC$65=0,"-",COUNTIFS(GC$15:GC$64,"&gt;19",GC$15:GC$64,"&lt;35"))</f>
        <v>0</v>
      </c>
      <c r="GD72" s="168" t="n">
        <f aca="false">IF(GD$65=0,"-",COUNTIFS(GD$15:GD$64,"&gt;19",GD$15:GD$64,"&lt;35"))</f>
        <v>0</v>
      </c>
      <c r="GE72" s="168" t="n">
        <f aca="false">IF(GE$65=0,"-",COUNTIFS(GE$15:GE$64,"&gt;19",GE$15:GE$64,"&lt;35"))</f>
        <v>0</v>
      </c>
      <c r="GF72" s="168" t="n">
        <f aca="false">IF(GF$65=0,"-",COUNTIFS(GF$15:GF$64,"&gt;19",GF$15:GF$64,"&lt;35"))</f>
        <v>0</v>
      </c>
      <c r="GG72" s="168" t="n">
        <f aca="false">IF(GG$65=0,"-",COUNTIFS(GG$15:GG$64,"&gt;19",GG$15:GG$64,"&lt;35"))</f>
        <v>0</v>
      </c>
      <c r="GH72" s="168" t="n">
        <f aca="false">IF(GH$65=0,"-",COUNTIFS(GH$15:GH$64,"&gt;19",GH$15:GH$64,"&lt;35"))</f>
        <v>0</v>
      </c>
      <c r="GI72" s="168" t="n">
        <f aca="false">IF(GI$65=0,"-",COUNTIFS(GI$15:GI$64,"&gt;19",GI$15:GI$64,"&lt;35"))</f>
        <v>5</v>
      </c>
      <c r="GJ72" s="168" t="n">
        <f aca="false">IF(GJ$65=0,"-",COUNTIFS(GJ$15:GJ$64,"&gt;19",GJ$15:GJ$64,"&lt;35"))</f>
        <v>0</v>
      </c>
      <c r="GK72" s="168" t="n">
        <f aca="false">IF(GK$65=0,"-",COUNTIFS(GK$15:GK$64,"&gt;19",GK$15:GK$64,"&lt;35"))</f>
        <v>0</v>
      </c>
      <c r="GL72" s="168" t="n">
        <f aca="false">IF(GL$65=0,"-",COUNTIFS(GL$15:GL$64,"&gt;19",GL$15:GL$64,"&lt;35"))</f>
        <v>5</v>
      </c>
      <c r="GM72" s="168" t="n">
        <f aca="false">IF(GM$65=0,"-",COUNTIFS(GM$15:GM$64,"&gt;19",GM$15:GM$64,"&lt;35"))</f>
        <v>0</v>
      </c>
      <c r="GN72" s="168" t="n">
        <f aca="false">IF(GN$65=0,"-",COUNTIFS(GN$15:GN$64,"&gt;19",GN$15:GN$64,"&lt;35"))</f>
        <v>0</v>
      </c>
      <c r="GO72" s="168" t="n">
        <f aca="false">IF(GO$65=0,"-",COUNTIFS(GO$15:GO$64,"&gt;19",GO$15:GO$64,"&lt;35"))</f>
        <v>6</v>
      </c>
      <c r="GP72" s="168" t="n">
        <f aca="false">IF(GP$65=0,"-",COUNTIFS(GP$15:GP$64,"&gt;19",GP$15:GP$64,"&lt;35"))</f>
        <v>3</v>
      </c>
      <c r="GQ72" s="168" t="n">
        <f aca="false">IF(GQ$65=0,"-",COUNTIFS(GQ$15:GQ$64,"&gt;19",GQ$15:GQ$64,"&lt;35"))</f>
        <v>0</v>
      </c>
      <c r="GR72" s="168" t="n">
        <f aca="false">IF(GR$65=0,"-",COUNTIFS(GR$15:GR$64,"&gt;19",GR$15:GR$64,"&lt;35"))</f>
        <v>1</v>
      </c>
      <c r="GS72" s="168" t="n">
        <f aca="false">IF(GS$65=0,"-",COUNTIFS(GS$15:GS$64,"&gt;19",GS$15:GS$64,"&lt;35"))</f>
        <v>0</v>
      </c>
      <c r="GT72" s="168" t="n">
        <f aca="false">IF(GT$65=0,"-",COUNTIFS(GT$15:GT$64,"&gt;19",GT$15:GT$64,"&lt;35"))</f>
        <v>0</v>
      </c>
      <c r="GU72" s="168" t="n">
        <f aca="false">IF(GU$65=0,"-",COUNTIFS(GU$15:GU$64,"&gt;19",GU$15:GU$64,"&lt;35"))</f>
        <v>0</v>
      </c>
      <c r="GV72" s="168" t="n">
        <f aca="false">IF(GV$65=0,"-",COUNTIFS(GV$15:GV$64,"&gt;19",GV$15:GV$64,"&lt;35"))</f>
        <v>0</v>
      </c>
      <c r="GW72" s="17"/>
      <c r="GX72" s="17"/>
      <c r="GY72" s="17"/>
      <c r="GZ72" s="17"/>
      <c r="HA72" s="17"/>
      <c r="HB72" s="17"/>
      <c r="HC72" s="17"/>
      <c r="HD72" s="17"/>
      <c r="HE72" s="17"/>
      <c r="HF72" s="17"/>
      <c r="HG72" s="17"/>
      <c r="HH72" s="17"/>
      <c r="HI72" s="17"/>
      <c r="HJ72" s="17"/>
      <c r="HK72" s="17"/>
      <c r="HL72" s="17"/>
      <c r="HM72" s="17"/>
      <c r="HN72" s="17"/>
      <c r="HO72" s="17"/>
      <c r="HP72" s="17"/>
      <c r="HQ72" s="17"/>
      <c r="HR72" s="17"/>
      <c r="HS72" s="17"/>
      <c r="HT72" s="17"/>
      <c r="HU72" s="17"/>
      <c r="HV72" s="17"/>
      <c r="HW72" s="17"/>
      <c r="HX72" s="17"/>
      <c r="HY72" s="17"/>
      <c r="HZ72" s="17"/>
      <c r="IA72" s="17"/>
      <c r="IB72" s="17"/>
      <c r="IC72" s="17"/>
      <c r="ID72" s="17"/>
      <c r="IE72" s="17"/>
      <c r="IF72" s="17"/>
      <c r="IG72" s="17"/>
      <c r="IH72" s="17"/>
      <c r="II72" s="17"/>
      <c r="IJ72" s="17"/>
      <c r="IK72" s="17"/>
      <c r="IL72" s="17"/>
      <c r="IM72" s="17"/>
      <c r="IN72" s="17"/>
      <c r="IO72" s="22"/>
    </row>
    <row r="73" customFormat="false" ht="12.8" hidden="false" customHeight="false" outlineLevel="0" collapsed="false">
      <c r="A73" s="203"/>
      <c r="B73" s="212" t="s">
        <v>103</v>
      </c>
      <c r="C73" s="213"/>
      <c r="D73" s="214"/>
      <c r="E73" s="171" t="n">
        <f aca="false">IF(E$65=0,"-",COUNTIFS(E$15:E$64,"&gt;9",E$15:E$64,"&lt;20"))</f>
        <v>0</v>
      </c>
      <c r="F73" s="169" t="n">
        <f aca="false">IF(F$65=0,"-",COUNTIFS(F$15:F$64,"&gt;9",F$15:F$64,"&lt;20"))</f>
        <v>0</v>
      </c>
      <c r="G73" s="171" t="n">
        <f aca="false">IF(G$65=0,"-",COUNTIFS(G$15:G$64,"&gt;9",G$15:G$64,"&lt;20"))</f>
        <v>0</v>
      </c>
      <c r="H73" s="168" t="n">
        <f aca="false">IF(H$65=0,"-",COUNTIFS(H$15:H$64,"&gt;9",H$15:H$64,"&lt;20"))</f>
        <v>0</v>
      </c>
      <c r="I73" s="168" t="n">
        <f aca="false">IF(I$65=0,"-",COUNTIFS(I$15:I$64,"&gt;9",I$15:I$64,"&lt;20"))</f>
        <v>0</v>
      </c>
      <c r="J73" s="169" t="n">
        <f aca="false">IF(J$65=0,"-",COUNTIFS(J$15:J$64,"&gt;9",J$15:J$64,"&lt;20"))</f>
        <v>0</v>
      </c>
      <c r="K73" s="171" t="n">
        <f aca="false">IF(K$65=0,"-",COUNTIFS(K$15:K$64,"&gt;9",K$15:K$64,"&lt;20"))</f>
        <v>0</v>
      </c>
      <c r="L73" s="168" t="n">
        <f aca="false">IF(L$65=0,"-",COUNTIFS(L$15:L$64,"&gt;9",L$15:L$64,"&lt;20"))</f>
        <v>0</v>
      </c>
      <c r="M73" s="168" t="n">
        <f aca="false">IF(M$65=0,"-",COUNTIFS(M$15:M$64,"&gt;9",M$15:M$64,"&lt;20"))</f>
        <v>0</v>
      </c>
      <c r="N73" s="169" t="n">
        <f aca="false">IF(N$65=0,"-",COUNTIFS(N$15:N$64,"&gt;9",N$15:N$64,"&lt;20"))</f>
        <v>0</v>
      </c>
      <c r="O73" s="171" t="n">
        <f aca="false">IF(O$65=0,"-",COUNTIFS(O$15:O$64,"&gt;9",O$15:O$64,"&lt;20"))</f>
        <v>0</v>
      </c>
      <c r="P73" s="168" t="n">
        <f aca="false">IF(P$65=0,"-",COUNTIFS(P$15:P$64,"&gt;9",P$15:P$64,"&lt;20"))</f>
        <v>0</v>
      </c>
      <c r="Q73" s="168" t="n">
        <f aca="false">IF(Q$65=0,"-",COUNTIFS(Q$15:Q$64,"&gt;9",Q$15:Q$64,"&lt;20"))</f>
        <v>0</v>
      </c>
      <c r="R73" s="168" t="n">
        <f aca="false">IF(R$65=0,"-",COUNTIFS(R$15:R$64,"&gt;9",R$15:R$64,"&lt;20"))</f>
        <v>0</v>
      </c>
      <c r="S73" s="168" t="n">
        <f aca="false">IF(S$65=0,"-",COUNTIFS(S$15:S$64,"&gt;9",S$15:S$64,"&lt;20"))</f>
        <v>0</v>
      </c>
      <c r="T73" s="168" t="n">
        <f aca="false">IF(T$65=0,"-",COUNTIFS(T$15:T$64,"&gt;9",T$15:T$64,"&lt;20"))</f>
        <v>0</v>
      </c>
      <c r="U73" s="168" t="n">
        <f aca="false">IF(U$65=0,"-",COUNTIFS(U$15:U$64,"&gt;9",U$15:U$64,"&lt;20"))</f>
        <v>0</v>
      </c>
      <c r="V73" s="169" t="n">
        <f aca="false">IF(V$65=0,"-",COUNTIFS(V$15:V$64,"&gt;9",V$15:V$64,"&lt;20"))</f>
        <v>0</v>
      </c>
      <c r="W73" s="171" t="n">
        <f aca="false">IF(W$65=0,"-",COUNTIFS(W$15:W$64,"&gt;9",W$15:W$64,"&lt;20"))</f>
        <v>0</v>
      </c>
      <c r="X73" s="168" t="n">
        <f aca="false">IF(X$65=0,"-",COUNTIFS(X$15:X$64,"&gt;9",X$15:X$64,"&lt;20"))</f>
        <v>0</v>
      </c>
      <c r="Y73" s="168" t="n">
        <f aca="false">IF(Y$65=0,"-",COUNTIFS(Y$15:Y$64,"&gt;9",Y$15:Y$64,"&lt;20"))</f>
        <v>0</v>
      </c>
      <c r="Z73" s="168" t="n">
        <f aca="false">IF(Z$65=0,"-",COUNTIFS(Z$15:Z$64,"&gt;9",Z$15:Z$64,"&lt;20"))</f>
        <v>0</v>
      </c>
      <c r="AA73" s="168" t="n">
        <f aca="false">IF(AA$65=0,"-",COUNTIFS(AA$15:AA$64,"&gt;9",AA$15:AA$64,"&lt;20"))</f>
        <v>0</v>
      </c>
      <c r="AB73" s="168" t="n">
        <f aca="false">IF(AB$65=0,"-",COUNTIFS(AB$15:AB$64,"&gt;9",AB$15:AB$64,"&lt;20"))</f>
        <v>0</v>
      </c>
      <c r="AC73" s="168" t="n">
        <f aca="false">IF(AC$65=0,"-",COUNTIFS(AC$15:AC$64,"&gt;9",AC$15:AC$64,"&lt;20"))</f>
        <v>0</v>
      </c>
      <c r="AD73" s="169" t="n">
        <f aca="false">IF(AD$65=0,"-",COUNTIFS(AD$15:AD$64,"&gt;9",AD$15:AD$64,"&lt;20"))</f>
        <v>0</v>
      </c>
      <c r="AE73" s="171" t="n">
        <f aca="false">IF(AE$65=0,"-",COUNTIFS(AE$15:AE$64,"&gt;9",AE$15:AE$64,"&lt;20"))</f>
        <v>0</v>
      </c>
      <c r="AF73" s="168" t="n">
        <f aca="false">IF(AF$65=0,"-",COUNTIFS(AF$15:AF$64,"&gt;9",AF$15:AF$64,"&lt;20"))</f>
        <v>0</v>
      </c>
      <c r="AG73" s="168" t="n">
        <f aca="false">IF(AG$65=0,"-",COUNTIFS(AG$15:AG$64,"&gt;9",AG$15:AG$64,"&lt;20"))</f>
        <v>0</v>
      </c>
      <c r="AH73" s="168" t="n">
        <f aca="false">IF(AH$65=0,"-",COUNTIFS(AH$15:AH$64,"&gt;9",AH$15:AH$64,"&lt;20"))</f>
        <v>0</v>
      </c>
      <c r="AI73" s="168" t="n">
        <f aca="false">IF(AI$65=0,"-",COUNTIFS(AI$15:AI$64,"&gt;9",AI$15:AI$64,"&lt;20"))</f>
        <v>0</v>
      </c>
      <c r="AJ73" s="168" t="n">
        <f aca="false">IF(AJ$65=0,"-",COUNTIFS(AJ$15:AJ$64,"&gt;9",AJ$15:AJ$64,"&lt;20"))</f>
        <v>0</v>
      </c>
      <c r="AK73" s="168" t="n">
        <f aca="false">IF(AK$65=0,"-",COUNTIFS(AK$15:AK$64,"&gt;9",AK$15:AK$64,"&lt;20"))</f>
        <v>0</v>
      </c>
      <c r="AL73" s="169" t="n">
        <f aca="false">IF(AL$65=0,"-",COUNTIFS(AL$15:AL$64,"&gt;9",AL$15:AL$64,"&lt;20"))</f>
        <v>0</v>
      </c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201"/>
      <c r="FK73" s="203"/>
      <c r="FL73" s="212" t="s">
        <v>103</v>
      </c>
      <c r="FM73" s="215"/>
      <c r="FN73" s="215"/>
      <c r="FO73" s="168" t="n">
        <f aca="false">IF(FO$65=0,"-",COUNTIFS(FO$15:FO$64,"&gt;9",FO$15:FO$64,"&lt;20"))</f>
        <v>8</v>
      </c>
      <c r="FP73" s="168" t="n">
        <f aca="false">IF(FP$65=0,"-",COUNTIFS(FP$15:FP$64,"&gt;9",FP$15:FP$64,"&lt;20"))</f>
        <v>0</v>
      </c>
      <c r="FQ73" s="168" t="n">
        <f aca="false">IF(FQ$65=0,"-",COUNTIFS(FQ$15:FQ$64,"&gt;9",FQ$15:FQ$64,"&lt;20"))</f>
        <v>3</v>
      </c>
      <c r="FR73" s="168" t="n">
        <f aca="false">IF(FR$65=0,"-",COUNTIFS(FR$15:FR$64,"&gt;9",FR$15:FR$64,"&lt;20"))</f>
        <v>0</v>
      </c>
      <c r="FS73" s="168" t="n">
        <f aca="false">IF(FS$65=0,"-",COUNTIFS(FS$15:FS$64,"&gt;9",FS$15:FS$64,"&lt;20"))</f>
        <v>0</v>
      </c>
      <c r="FT73" s="168" t="n">
        <f aca="false">IF(FT$65=0,"-",COUNTIFS(FT$15:FT$64,"&gt;9",FT$15:FT$64,"&lt;20"))</f>
        <v>0</v>
      </c>
      <c r="FU73" s="168" t="n">
        <f aca="false">IF(FU$65=0,"-",COUNTIFS(FU$15:FU$64,"&gt;9",FU$15:FU$64,"&lt;20"))</f>
        <v>10</v>
      </c>
      <c r="FV73" s="168" t="n">
        <f aca="false">IF(FV$65=0,"-",COUNTIFS(FV$15:FV$64,"&gt;9",FV$15:FV$64,"&lt;20"))</f>
        <v>19</v>
      </c>
      <c r="FW73" s="168" t="n">
        <f aca="false">IF(FW$65=0,"-",COUNTIFS(FW$15:FW$64,"&gt;9",FW$15:FW$64,"&lt;20"))</f>
        <v>15</v>
      </c>
      <c r="FX73" s="168" t="n">
        <f aca="false">IF(FX$65=0,"-",COUNTIFS(FX$15:FX$64,"&gt;9",FX$15:FX$64,"&lt;20"))</f>
        <v>17</v>
      </c>
      <c r="FY73" s="168" t="n">
        <f aca="false">IF(FY$65=0,"-",COUNTIFS(FY$15:FY$64,"&gt;9",FY$15:FY$64,"&lt;20"))</f>
        <v>0</v>
      </c>
      <c r="FZ73" s="168" t="n">
        <f aca="false">IF(FZ$65=0,"-",COUNTIFS(FZ$15:FZ$64,"&gt;9",FZ$15:FZ$64,"&lt;20"))</f>
        <v>2</v>
      </c>
      <c r="GA73" s="168" t="n">
        <f aca="false">IF(GA$65=0,"-",COUNTIFS(GA$15:GA$64,"&gt;9",GA$15:GA$64,"&lt;20"))</f>
        <v>9</v>
      </c>
      <c r="GB73" s="168" t="n">
        <f aca="false">IF(GB$65=0,"-",COUNTIFS(GB$15:GB$64,"&gt;9",GB$15:GB$64,"&lt;20"))</f>
        <v>0</v>
      </c>
      <c r="GC73" s="168" t="n">
        <f aca="false">IF(GC$65=0,"-",COUNTIFS(GC$15:GC$64,"&gt;9",GC$15:GC$64,"&lt;20"))</f>
        <v>0</v>
      </c>
      <c r="GD73" s="168" t="n">
        <f aca="false">IF(GD$65=0,"-",COUNTIFS(GD$15:GD$64,"&gt;9",GD$15:GD$64,"&lt;20"))</f>
        <v>0</v>
      </c>
      <c r="GE73" s="168" t="n">
        <f aca="false">IF(GE$65=0,"-",COUNTIFS(GE$15:GE$64,"&gt;9",GE$15:GE$64,"&lt;20"))</f>
        <v>0</v>
      </c>
      <c r="GF73" s="168" t="n">
        <f aca="false">IF(GF$65=0,"-",COUNTIFS(GF$15:GF$64,"&gt;9",GF$15:GF$64,"&lt;20"))</f>
        <v>0</v>
      </c>
      <c r="GG73" s="168" t="n">
        <f aca="false">IF(GG$65=0,"-",COUNTIFS(GG$15:GG$64,"&gt;9",GG$15:GG$64,"&lt;20"))</f>
        <v>0</v>
      </c>
      <c r="GH73" s="168" t="n">
        <f aca="false">IF(GH$65=0,"-",COUNTIFS(GH$15:GH$64,"&gt;9",GH$15:GH$64,"&lt;20"))</f>
        <v>1</v>
      </c>
      <c r="GI73" s="168" t="n">
        <f aca="false">IF(GI$65=0,"-",COUNTIFS(GI$15:GI$64,"&gt;9",GI$15:GI$64,"&lt;20"))</f>
        <v>0</v>
      </c>
      <c r="GJ73" s="168" t="n">
        <f aca="false">IF(GJ$65=0,"-",COUNTIFS(GJ$15:GJ$64,"&gt;9",GJ$15:GJ$64,"&lt;20"))</f>
        <v>0</v>
      </c>
      <c r="GK73" s="168" t="n">
        <f aca="false">IF(GK$65=0,"-",COUNTIFS(GK$15:GK$64,"&gt;9",GK$15:GK$64,"&lt;20"))</f>
        <v>0</v>
      </c>
      <c r="GL73" s="168" t="n">
        <f aca="false">IF(GL$65=0,"-",COUNTIFS(GL$15:GL$64,"&gt;9",GL$15:GL$64,"&lt;20"))</f>
        <v>2</v>
      </c>
      <c r="GM73" s="168" t="n">
        <f aca="false">IF(GM$65=0,"-",COUNTIFS(GM$15:GM$64,"&gt;9",GM$15:GM$64,"&lt;20"))</f>
        <v>0</v>
      </c>
      <c r="GN73" s="168" t="n">
        <f aca="false">IF(GN$65=0,"-",COUNTIFS(GN$15:GN$64,"&gt;9",GN$15:GN$64,"&lt;20"))</f>
        <v>0</v>
      </c>
      <c r="GO73" s="168" t="n">
        <f aca="false">IF(GO$65=0,"-",COUNTIFS(GO$15:GO$64,"&gt;9",GO$15:GO$64,"&lt;20"))</f>
        <v>1</v>
      </c>
      <c r="GP73" s="168" t="n">
        <f aca="false">IF(GP$65=0,"-",COUNTIFS(GP$15:GP$64,"&gt;9",GP$15:GP$64,"&lt;20"))</f>
        <v>2</v>
      </c>
      <c r="GQ73" s="168" t="n">
        <f aca="false">IF(GQ$65=0,"-",COUNTIFS(GQ$15:GQ$64,"&gt;9",GQ$15:GQ$64,"&lt;20"))</f>
        <v>0</v>
      </c>
      <c r="GR73" s="168" t="n">
        <f aca="false">IF(GR$65=0,"-",COUNTIFS(GR$15:GR$64,"&gt;9",GR$15:GR$64,"&lt;20"))</f>
        <v>0</v>
      </c>
      <c r="GS73" s="168" t="n">
        <f aca="false">IF(GS$65=0,"-",COUNTIFS(GS$15:GS$64,"&gt;9",GS$15:GS$64,"&lt;20"))</f>
        <v>0</v>
      </c>
      <c r="GT73" s="168" t="n">
        <f aca="false">IF(GT$65=0,"-",COUNTIFS(GT$15:GT$64,"&gt;9",GT$15:GT$64,"&lt;20"))</f>
        <v>0</v>
      </c>
      <c r="GU73" s="168" t="n">
        <f aca="false">IF(GU$65=0,"-",COUNTIFS(GU$15:GU$64,"&gt;9",GU$15:GU$64,"&lt;20"))</f>
        <v>0</v>
      </c>
      <c r="GV73" s="168" t="n">
        <f aca="false">IF(GV$65=0,"-",COUNTIFS(GV$15:GV$64,"&gt;9",GV$15:GV$64,"&lt;20"))</f>
        <v>0</v>
      </c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  <c r="IA73" s="17"/>
      <c r="IB73" s="17"/>
      <c r="IC73" s="17"/>
      <c r="ID73" s="17"/>
      <c r="IE73" s="17"/>
      <c r="IF73" s="17"/>
      <c r="IG73" s="17"/>
      <c r="IH73" s="17"/>
      <c r="II73" s="17"/>
      <c r="IJ73" s="17"/>
      <c r="IK73" s="17"/>
      <c r="IL73" s="17"/>
      <c r="IM73" s="17"/>
      <c r="IN73" s="17"/>
      <c r="IO73" s="22"/>
    </row>
    <row r="74" customFormat="false" ht="12.8" hidden="false" customHeight="false" outlineLevel="0" collapsed="false">
      <c r="A74" s="203"/>
      <c r="B74" s="204" t="s">
        <v>104</v>
      </c>
      <c r="C74" s="205"/>
      <c r="D74" s="206"/>
      <c r="E74" s="171" t="n">
        <f aca="false">IF(E$65=0,"-",COUNTIFS(E$15:E$64,"&gt;=0",E$15:E$64,"&lt;10"))</f>
        <v>0</v>
      </c>
      <c r="F74" s="169" t="n">
        <f aca="false">IF(F$65=0,"-",COUNTIFS(F$15:F$64,"&gt;=0",F$15:F$64,"&lt;10"))</f>
        <v>0</v>
      </c>
      <c r="G74" s="171" t="n">
        <f aca="false">IF(G$65=0,"-",COUNTIFS(G$15:G$64,"&gt;=0",G$15:G$64,"&lt;10"))</f>
        <v>0</v>
      </c>
      <c r="H74" s="168" t="n">
        <f aca="false">IF(H$65=0,"-",COUNTIFS(H$15:H$64,"&gt;=0",H$15:H$64,"&lt;10"))</f>
        <v>0</v>
      </c>
      <c r="I74" s="168" t="n">
        <f aca="false">IF(I$65=0,"-",COUNTIFS(I$15:I$64,"&gt;=0",I$15:I$64,"&lt;10"))</f>
        <v>0</v>
      </c>
      <c r="J74" s="169" t="n">
        <f aca="false">IF(J$65=0,"-",COUNTIFS(J$15:J$64,"&gt;=0",J$15:J$64,"&lt;10"))</f>
        <v>0</v>
      </c>
      <c r="K74" s="171" t="n">
        <f aca="false">IF(K$65=0,"-",COUNTIFS(K$15:K$64,"&gt;=0",K$15:K$64,"&lt;10"))</f>
        <v>0</v>
      </c>
      <c r="L74" s="168" t="n">
        <f aca="false">IF(L$65=0,"-",COUNTIFS(L$15:L$64,"&gt;=0",L$15:L$64,"&lt;10"))</f>
        <v>0</v>
      </c>
      <c r="M74" s="168" t="n">
        <f aca="false">IF(M$65=0,"-",COUNTIFS(M$15:M$64,"&gt;=0",M$15:M$64,"&lt;10"))</f>
        <v>0</v>
      </c>
      <c r="N74" s="169" t="n">
        <f aca="false">IF(N$65=0,"-",COUNTIFS(N$15:N$64,"&gt;=0",N$15:N$64,"&lt;10"))</f>
        <v>0</v>
      </c>
      <c r="O74" s="171" t="n">
        <f aca="false">IF(O$65=0,"-",COUNTIFS(O$15:O$64,"&gt;=0",O$15:O$64,"&lt;10"))</f>
        <v>0</v>
      </c>
      <c r="P74" s="168" t="n">
        <f aca="false">IF(P$65=0,"-",COUNTIFS(P$15:P$64,"&gt;=0",P$15:P$64,"&lt;10"))</f>
        <v>0</v>
      </c>
      <c r="Q74" s="168" t="n">
        <f aca="false">IF(Q$65=0,"-",COUNTIFS(Q$15:Q$64,"&gt;=0",Q$15:Q$64,"&lt;10"))</f>
        <v>0</v>
      </c>
      <c r="R74" s="168" t="n">
        <f aca="false">IF(R$65=0,"-",COUNTIFS(R$15:R$64,"&gt;=0",R$15:R$64,"&lt;10"))</f>
        <v>0</v>
      </c>
      <c r="S74" s="168" t="n">
        <f aca="false">IF(S$65=0,"-",COUNTIFS(S$15:S$64,"&gt;=0",S$15:S$64,"&lt;10"))</f>
        <v>0</v>
      </c>
      <c r="T74" s="168" t="n">
        <f aca="false">IF(T$65=0,"-",COUNTIFS(T$15:T$64,"&gt;=0",T$15:T$64,"&lt;10"))</f>
        <v>0</v>
      </c>
      <c r="U74" s="168" t="n">
        <f aca="false">IF(U$65=0,"-",COUNTIFS(U$15:U$64,"&gt;=0",U$15:U$64,"&lt;10"))</f>
        <v>0</v>
      </c>
      <c r="V74" s="169" t="n">
        <f aca="false">IF(V$65=0,"-",COUNTIFS(V$15:V$64,"&gt;=0",V$15:V$64,"&lt;10"))</f>
        <v>0</v>
      </c>
      <c r="W74" s="171" t="n">
        <f aca="false">IF(W$65=0,"-",COUNTIFS(W$15:W$64,"&gt;=0",W$15:W$64,"&lt;10"))</f>
        <v>0</v>
      </c>
      <c r="X74" s="168" t="n">
        <f aca="false">IF(X$65=0,"-",COUNTIFS(X$15:X$64,"&gt;=0",X$15:X$64,"&lt;10"))</f>
        <v>0</v>
      </c>
      <c r="Y74" s="168" t="n">
        <f aca="false">IF(Y$65=0,"-",COUNTIFS(Y$15:Y$64,"&gt;=0",Y$15:Y$64,"&lt;10"))</f>
        <v>0</v>
      </c>
      <c r="Z74" s="168" t="n">
        <f aca="false">IF(Z$65=0,"-",COUNTIFS(Z$15:Z$64,"&gt;=0",Z$15:Z$64,"&lt;10"))</f>
        <v>0</v>
      </c>
      <c r="AA74" s="168" t="n">
        <f aca="false">IF(AA$65=0,"-",COUNTIFS(AA$15:AA$64,"&gt;=0",AA$15:AA$64,"&lt;10"))</f>
        <v>0</v>
      </c>
      <c r="AB74" s="168" t="n">
        <f aca="false">IF(AB$65=0,"-",COUNTIFS(AB$15:AB$64,"&gt;=0",AB$15:AB$64,"&lt;10"))</f>
        <v>0</v>
      </c>
      <c r="AC74" s="168" t="n">
        <f aca="false">IF(AC$65=0,"-",COUNTIFS(AC$15:AC$64,"&gt;=0",AC$15:AC$64,"&lt;10"))</f>
        <v>0</v>
      </c>
      <c r="AD74" s="169" t="n">
        <f aca="false">IF(AD$65=0,"-",COUNTIFS(AD$15:AD$64,"&gt;=0",AD$15:AD$64,"&lt;10"))</f>
        <v>0</v>
      </c>
      <c r="AE74" s="171" t="n">
        <f aca="false">IF(AE$65=0,"-",COUNTIFS(AE$15:AE$64,"&gt;=0",AE$15:AE$64,"&lt;10"))</f>
        <v>0</v>
      </c>
      <c r="AF74" s="168" t="n">
        <f aca="false">IF(AF$65=0,"-",COUNTIFS(AF$15:AF$64,"&gt;=0",AF$15:AF$64,"&lt;10"))</f>
        <v>0</v>
      </c>
      <c r="AG74" s="168" t="n">
        <f aca="false">IF(AG$65=0,"-",COUNTIFS(AG$15:AG$64,"&gt;=0",AG$15:AG$64,"&lt;10"))</f>
        <v>0</v>
      </c>
      <c r="AH74" s="168" t="n">
        <f aca="false">IF(AH$65=0,"-",COUNTIFS(AH$15:AH$64,"&gt;=0",AH$15:AH$64,"&lt;10"))</f>
        <v>0</v>
      </c>
      <c r="AI74" s="168" t="n">
        <f aca="false">IF(AI$65=0,"-",COUNTIFS(AI$15:AI$64,"&gt;=0",AI$15:AI$64,"&lt;10"))</f>
        <v>0</v>
      </c>
      <c r="AJ74" s="168" t="n">
        <f aca="false">IF(AJ$65=0,"-",COUNTIFS(AJ$15:AJ$64,"&gt;=0",AJ$15:AJ$64,"&lt;10"))</f>
        <v>0</v>
      </c>
      <c r="AK74" s="168" t="n">
        <f aca="false">IF(AK$65=0,"-",COUNTIFS(AK$15:AK$64,"&gt;=0",AK$15:AK$64,"&lt;10"))</f>
        <v>0</v>
      </c>
      <c r="AL74" s="169" t="n">
        <f aca="false">IF(AL$65=0,"-",COUNTIFS(AL$15:AL$64,"&gt;=0",AL$15:AL$64,"&lt;10"))</f>
        <v>0</v>
      </c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201"/>
      <c r="FK74" s="203"/>
      <c r="FL74" s="204" t="s">
        <v>104</v>
      </c>
      <c r="FM74" s="207"/>
      <c r="FN74" s="207"/>
      <c r="FO74" s="168" t="n">
        <f aca="false">IF(FO$65=0,"-",COUNTIFS(FO$15:FO$64,"&gt;=0",FO$15:FO$64,"&lt;10"))</f>
        <v>1</v>
      </c>
      <c r="FP74" s="168" t="n">
        <f aca="false">IF(FP$65=0,"-",COUNTIFS(FP$15:FP$64,"&gt;=0",FP$15:FP$64,"&lt;10"))</f>
        <v>0</v>
      </c>
      <c r="FQ74" s="168" t="n">
        <f aca="false">IF(FQ$65=0,"-",COUNTIFS(FQ$15:FQ$64,"&gt;=0",FQ$15:FQ$64,"&lt;10"))</f>
        <v>0</v>
      </c>
      <c r="FR74" s="168" t="n">
        <f aca="false">IF(FR$65=0,"-",COUNTIFS(FR$15:FR$64,"&gt;=0",FR$15:FR$64,"&lt;10"))</f>
        <v>0</v>
      </c>
      <c r="FS74" s="168" t="n">
        <f aca="false">IF(FS$65=0,"-",COUNTIFS(FS$15:FS$64,"&gt;=0",FS$15:FS$64,"&lt;10"))</f>
        <v>0</v>
      </c>
      <c r="FT74" s="168" t="n">
        <f aca="false">IF(FT$65=0,"-",COUNTIFS(FT$15:FT$64,"&gt;=0",FT$15:FT$64,"&lt;10"))</f>
        <v>0</v>
      </c>
      <c r="FU74" s="168" t="n">
        <f aca="false">IF(FU$65=0,"-",COUNTIFS(FU$15:FU$64,"&gt;=0",FU$15:FU$64,"&lt;10"))</f>
        <v>19</v>
      </c>
      <c r="FV74" s="168" t="n">
        <f aca="false">IF(FV$65=0,"-",COUNTIFS(FV$15:FV$64,"&gt;=0",FV$15:FV$64,"&lt;10"))</f>
        <v>2</v>
      </c>
      <c r="FW74" s="168" t="n">
        <f aca="false">IF(FW$65=0,"-",COUNTIFS(FW$15:FW$64,"&gt;=0",FW$15:FW$64,"&lt;10"))</f>
        <v>10</v>
      </c>
      <c r="FX74" s="168" t="n">
        <f aca="false">IF(FX$65=0,"-",COUNTIFS(FX$15:FX$64,"&gt;=0",FX$15:FX$64,"&lt;10"))</f>
        <v>1</v>
      </c>
      <c r="FY74" s="168" t="n">
        <f aca="false">IF(FY$65=0,"-",COUNTIFS(FY$15:FY$64,"&gt;=0",FY$15:FY$64,"&lt;10"))</f>
        <v>0</v>
      </c>
      <c r="FZ74" s="168" t="n">
        <f aca="false">IF(FZ$65=0,"-",COUNTIFS(FZ$15:FZ$64,"&gt;=0",FZ$15:FZ$64,"&lt;10"))</f>
        <v>2</v>
      </c>
      <c r="GA74" s="168" t="n">
        <f aca="false">IF(GA$65=0,"-",COUNTIFS(GA$15:GA$64,"&gt;=0",GA$15:GA$64,"&lt;10"))</f>
        <v>3</v>
      </c>
      <c r="GB74" s="168" t="n">
        <f aca="false">IF(GB$65=0,"-",COUNTIFS(GB$15:GB$64,"&gt;=0",GB$15:GB$64,"&lt;10"))</f>
        <v>0</v>
      </c>
      <c r="GC74" s="168" t="n">
        <f aca="false">IF(GC$65=0,"-",COUNTIFS(GC$15:GC$64,"&gt;=0",GC$15:GC$64,"&lt;10"))</f>
        <v>0</v>
      </c>
      <c r="GD74" s="168" t="n">
        <f aca="false">IF(GD$65=0,"-",COUNTIFS(GD$15:GD$64,"&gt;=0",GD$15:GD$64,"&lt;10"))</f>
        <v>0</v>
      </c>
      <c r="GE74" s="168" t="n">
        <f aca="false">IF(GE$65=0,"-",COUNTIFS(GE$15:GE$64,"&gt;=0",GE$15:GE$64,"&lt;10"))</f>
        <v>0</v>
      </c>
      <c r="GF74" s="168" t="n">
        <f aca="false">IF(GF$65=0,"-",COUNTIFS(GF$15:GF$64,"&gt;=0",GF$15:GF$64,"&lt;10"))</f>
        <v>0</v>
      </c>
      <c r="GG74" s="168" t="n">
        <f aca="false">IF(GG$65=0,"-",COUNTIFS(GG$15:GG$64,"&gt;=0",GG$15:GG$64,"&lt;10"))</f>
        <v>0</v>
      </c>
      <c r="GH74" s="168" t="n">
        <f aca="false">IF(GH$65=0,"-",COUNTIFS(GH$15:GH$64,"&gt;=0",GH$15:GH$64,"&lt;10"))</f>
        <v>0</v>
      </c>
      <c r="GI74" s="168" t="n">
        <f aca="false">IF(GI$65=0,"-",COUNTIFS(GI$15:GI$64,"&gt;=0",GI$15:GI$64,"&lt;10"))</f>
        <v>0</v>
      </c>
      <c r="GJ74" s="168" t="n">
        <f aca="false">IF(GJ$65=0,"-",COUNTIFS(GJ$15:GJ$64,"&gt;=0",GJ$15:GJ$64,"&lt;10"))</f>
        <v>0</v>
      </c>
      <c r="GK74" s="168" t="n">
        <f aca="false">IF(GK$65=0,"-",COUNTIFS(GK$15:GK$64,"&gt;=0",GK$15:GK$64,"&lt;10"))</f>
        <v>0</v>
      </c>
      <c r="GL74" s="168" t="n">
        <f aca="false">IF(GL$65=0,"-",COUNTIFS(GL$15:GL$64,"&gt;=0",GL$15:GL$64,"&lt;10"))</f>
        <v>0</v>
      </c>
      <c r="GM74" s="168" t="n">
        <f aca="false">IF(GM$65=0,"-",COUNTIFS(GM$15:GM$64,"&gt;=0",GM$15:GM$64,"&lt;10"))</f>
        <v>0</v>
      </c>
      <c r="GN74" s="168" t="n">
        <f aca="false">IF(GN$65=0,"-",COUNTIFS(GN$15:GN$64,"&gt;=0",GN$15:GN$64,"&lt;10"))</f>
        <v>0</v>
      </c>
      <c r="GO74" s="168" t="n">
        <f aca="false">IF(GO$65=0,"-",COUNTIFS(GO$15:GO$64,"&gt;=0",GO$15:GO$64,"&lt;10"))</f>
        <v>1</v>
      </c>
      <c r="GP74" s="168" t="n">
        <f aca="false">IF(GP$65=0,"-",COUNTIFS(GP$15:GP$64,"&gt;=0",GP$15:GP$64,"&lt;10"))</f>
        <v>0</v>
      </c>
      <c r="GQ74" s="168" t="n">
        <f aca="false">IF(GQ$65=0,"-",COUNTIFS(GQ$15:GQ$64,"&gt;=0",GQ$15:GQ$64,"&lt;10"))</f>
        <v>0</v>
      </c>
      <c r="GR74" s="168" t="n">
        <f aca="false">IF(GR$65=0,"-",COUNTIFS(GR$15:GR$64,"&gt;=0",GR$15:GR$64,"&lt;10"))</f>
        <v>0</v>
      </c>
      <c r="GS74" s="168" t="n">
        <f aca="false">IF(GS$65=0,"-",COUNTIFS(GS$15:GS$64,"&gt;=0",GS$15:GS$64,"&lt;10"))</f>
        <v>0</v>
      </c>
      <c r="GT74" s="168" t="n">
        <f aca="false">IF(GT$65=0,"-",COUNTIFS(GT$15:GT$64,"&gt;=0",GT$15:GT$64,"&lt;10"))</f>
        <v>0</v>
      </c>
      <c r="GU74" s="168" t="n">
        <f aca="false">IF(GU$65=0,"-",COUNTIFS(GU$15:GU$64,"&gt;=0",GU$15:GU$64,"&lt;10"))</f>
        <v>0</v>
      </c>
      <c r="GV74" s="168" t="n">
        <f aca="false">IF(GV$65=0,"-",COUNTIFS(GV$15:GV$64,"&gt;=0",GV$15:GV$64,"&lt;10"))</f>
        <v>0</v>
      </c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  <c r="IA74" s="17"/>
      <c r="IB74" s="17"/>
      <c r="IC74" s="17"/>
      <c r="ID74" s="17"/>
      <c r="IE74" s="17"/>
      <c r="IF74" s="17"/>
      <c r="IG74" s="17"/>
      <c r="IH74" s="17"/>
      <c r="II74" s="17"/>
      <c r="IJ74" s="17"/>
      <c r="IK74" s="17"/>
      <c r="IL74" s="17"/>
      <c r="IM74" s="17"/>
      <c r="IN74" s="17"/>
      <c r="IO74" s="22"/>
    </row>
    <row r="75" customFormat="false" ht="15" hidden="false" customHeight="false" outlineLevel="0" collapsed="false">
      <c r="A75" s="203"/>
      <c r="B75" s="216" t="s">
        <v>105</v>
      </c>
      <c r="C75" s="217"/>
      <c r="D75" s="218"/>
      <c r="E75" s="171" t="n">
        <f aca="false">IF(E$65=0,"-",SUM(E67:E74))</f>
        <v>0</v>
      </c>
      <c r="F75" s="169" t="n">
        <f aca="false">IF(F$65=0,"-",SUM(F67:F74))</f>
        <v>0</v>
      </c>
      <c r="G75" s="171" t="n">
        <f aca="false">IF(G$65=0,"-",SUM(G67:G74))</f>
        <v>0</v>
      </c>
      <c r="H75" s="168" t="n">
        <f aca="false">IF(H$65=0,"-",SUM(H67:H74))</f>
        <v>0</v>
      </c>
      <c r="I75" s="168" t="n">
        <f aca="false">IF(I$65=0,"-",SUM(I67:I74))</f>
        <v>0</v>
      </c>
      <c r="J75" s="169" t="n">
        <f aca="false">IF(J$65=0,"-",SUM(J67:J74))</f>
        <v>0</v>
      </c>
      <c r="K75" s="171" t="n">
        <f aca="false">IF(K$65=0,"-",SUM(K67:K74))</f>
        <v>0</v>
      </c>
      <c r="L75" s="168" t="n">
        <f aca="false">IF(L$65=0,"-",SUM(L67:L74))</f>
        <v>0</v>
      </c>
      <c r="M75" s="168" t="n">
        <f aca="false">IF(M$65=0,"-",SUM(M67:M74))</f>
        <v>0</v>
      </c>
      <c r="N75" s="169" t="n">
        <f aca="false">IF(N$65=0,"-",SUM(N67:N74))</f>
        <v>0</v>
      </c>
      <c r="O75" s="171" t="n">
        <f aca="false">IF(O$65=0,"-",SUM(O67:O74))</f>
        <v>0</v>
      </c>
      <c r="P75" s="168" t="n">
        <f aca="false">IF(P$65=0,"-",SUM(P67:P74))</f>
        <v>0</v>
      </c>
      <c r="Q75" s="168" t="n">
        <f aca="false">IF(Q$65=0,"-",SUM(Q67:Q74))</f>
        <v>0</v>
      </c>
      <c r="R75" s="168" t="n">
        <f aca="false">IF(R$65=0,"-",SUM(R67:R74))</f>
        <v>0</v>
      </c>
      <c r="S75" s="168" t="n">
        <f aca="false">IF(S$65=0,"-",SUM(S67:S74))</f>
        <v>0</v>
      </c>
      <c r="T75" s="168" t="n">
        <f aca="false">IF(T$65=0,"-",SUM(T67:T74))</f>
        <v>0</v>
      </c>
      <c r="U75" s="168" t="n">
        <f aca="false">IF(U$65=0,"-",SUM(U67:U74))</f>
        <v>0</v>
      </c>
      <c r="V75" s="169" t="n">
        <f aca="false">IF(V$65=0,"-",SUM(V67:V74))</f>
        <v>0</v>
      </c>
      <c r="W75" s="171" t="n">
        <f aca="false">IF(W$65=0,"-",SUM(W67:W74))</f>
        <v>0</v>
      </c>
      <c r="X75" s="168" t="n">
        <f aca="false">IF(X$65=0,"-",SUM(X67:X74))</f>
        <v>0</v>
      </c>
      <c r="Y75" s="168" t="n">
        <f aca="false">IF(Y$65=0,"-",SUM(Y67:Y74))</f>
        <v>0</v>
      </c>
      <c r="Z75" s="168" t="n">
        <f aca="false">IF(Z$65=0,"-",SUM(Z67:Z74))</f>
        <v>0</v>
      </c>
      <c r="AA75" s="168" t="n">
        <f aca="false">IF(AA$65=0,"-",SUM(AA67:AA74))</f>
        <v>0</v>
      </c>
      <c r="AB75" s="168" t="n">
        <f aca="false">IF(AB$65=0,"-",SUM(AB67:AB74))</f>
        <v>0</v>
      </c>
      <c r="AC75" s="168" t="n">
        <f aca="false">IF(AC$65=0,"-",SUM(AC67:AC74))</f>
        <v>0</v>
      </c>
      <c r="AD75" s="169" t="n">
        <f aca="false">IF(AD$65=0,"-",SUM(AD67:AD74))</f>
        <v>0</v>
      </c>
      <c r="AE75" s="171" t="n">
        <f aca="false">IF(AE$65=0,"-",SUM(AE67:AE74))</f>
        <v>0</v>
      </c>
      <c r="AF75" s="168" t="n">
        <f aca="false">IF(AF$65=0,"-",SUM(AF67:AF74))</f>
        <v>0</v>
      </c>
      <c r="AG75" s="168" t="n">
        <f aca="false">IF(AG$65=0,"-",SUM(AG67:AG74))</f>
        <v>0</v>
      </c>
      <c r="AH75" s="168" t="n">
        <f aca="false">IF(AH$65=0,"-",SUM(AH67:AH74))</f>
        <v>0</v>
      </c>
      <c r="AI75" s="168" t="n">
        <f aca="false">IF(AI$65=0,"-",SUM(AI67:AI74))</f>
        <v>0</v>
      </c>
      <c r="AJ75" s="168" t="n">
        <f aca="false">IF(AJ$65=0,"-",SUM(AJ67:AJ74))</f>
        <v>0</v>
      </c>
      <c r="AK75" s="168" t="n">
        <f aca="false">IF(AK$65=0,"-",SUM(AK67:AK74))</f>
        <v>0</v>
      </c>
      <c r="AL75" s="169" t="n">
        <f aca="false">IF(AL$65=0,"-",SUM(AL67:AL74))</f>
        <v>0</v>
      </c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201"/>
      <c r="FK75" s="203"/>
      <c r="FL75" s="216" t="s">
        <v>105</v>
      </c>
      <c r="FM75" s="219"/>
      <c r="FN75" s="219"/>
      <c r="FO75" s="168" t="n">
        <f aca="false">IF(FO$65=0,"-",SUM(FO67:FO74))</f>
        <v>44</v>
      </c>
      <c r="FP75" s="168" t="n">
        <f aca="false">IF(FP$65=0,"-",SUM(FP67:FP74))</f>
        <v>0</v>
      </c>
      <c r="FQ75" s="168" t="n">
        <f aca="false">IF(FQ$65=0,"-",SUM(FQ67:FQ74))</f>
        <v>34</v>
      </c>
      <c r="FR75" s="168" t="n">
        <f aca="false">IF(FR$65=0,"-",SUM(FR67:FR74))</f>
        <v>8</v>
      </c>
      <c r="FS75" s="168" t="n">
        <f aca="false">IF(FS$65=0,"-",SUM(FS67:FS74))</f>
        <v>0</v>
      </c>
      <c r="FT75" s="168" t="n">
        <f aca="false">IF(FT$65=0,"-",SUM(FT67:FT74))</f>
        <v>0</v>
      </c>
      <c r="FU75" s="168" t="n">
        <f aca="false">IF(FU$65=0,"-",SUM(FU67:FU74))</f>
        <v>42</v>
      </c>
      <c r="FV75" s="168" t="n">
        <f aca="false">IF(FV$65=0,"-",SUM(FV67:FV74))</f>
        <v>43</v>
      </c>
      <c r="FW75" s="168" t="n">
        <f aca="false">IF(FW$65=0,"-",SUM(FW67:FW74))</f>
        <v>42</v>
      </c>
      <c r="FX75" s="168" t="n">
        <f aca="false">IF(FX$65=0,"-",SUM(FX67:FX74))</f>
        <v>42</v>
      </c>
      <c r="FY75" s="168" t="n">
        <f aca="false">IF(FY$65=0,"-",SUM(FY67:FY74))</f>
        <v>8</v>
      </c>
      <c r="FZ75" s="168" t="n">
        <f aca="false">IF(FZ$65=0,"-",SUM(FZ67:FZ74))</f>
        <v>8</v>
      </c>
      <c r="GA75" s="168" t="n">
        <f aca="false">IF(GA$65=0,"-",SUM(GA67:GA74))</f>
        <v>27</v>
      </c>
      <c r="GB75" s="168" t="n">
        <f aca="false">IF(GB$65=0,"-",SUM(GB67:GB74))</f>
        <v>0</v>
      </c>
      <c r="GC75" s="168" t="n">
        <f aca="false">IF(GC$65=0,"-",SUM(GC67:GC74))</f>
        <v>0</v>
      </c>
      <c r="GD75" s="168" t="n">
        <f aca="false">IF(GD$65=0,"-",SUM(GD67:GD74))</f>
        <v>0</v>
      </c>
      <c r="GE75" s="168" t="n">
        <f aca="false">IF(GE$65=0,"-",SUM(GE67:GE74))</f>
        <v>0</v>
      </c>
      <c r="GF75" s="168" t="n">
        <f aca="false">IF(GF$65=0,"-",SUM(GF67:GF74))</f>
        <v>0</v>
      </c>
      <c r="GG75" s="168" t="n">
        <f aca="false">IF(GG$65=0,"-",SUM(GG67:GG74))</f>
        <v>13</v>
      </c>
      <c r="GH75" s="168" t="n">
        <f aca="false">IF(GH$65=0,"-",SUM(GH67:GH74))</f>
        <v>15</v>
      </c>
      <c r="GI75" s="168" t="n">
        <f aca="false">IF(GI$65=0,"-",SUM(GI67:GI74))</f>
        <v>14</v>
      </c>
      <c r="GJ75" s="168" t="n">
        <f aca="false">IF(GJ$65=0,"-",SUM(GJ67:GJ74))</f>
        <v>0</v>
      </c>
      <c r="GK75" s="168" t="n">
        <f aca="false">IF(GK$65=0,"-",SUM(GK67:GK74))</f>
        <v>0</v>
      </c>
      <c r="GL75" s="168" t="n">
        <f aca="false">IF(GL$65=0,"-",SUM(GL67:GL74))</f>
        <v>11</v>
      </c>
      <c r="GM75" s="168" t="n">
        <f aca="false">IF(GM$65=0,"-",SUM(GM67:GM74))</f>
        <v>0</v>
      </c>
      <c r="GN75" s="168" t="n">
        <f aca="false">IF(GN$65=0,"-",SUM(GN67:GN74))</f>
        <v>0</v>
      </c>
      <c r="GO75" s="168" t="n">
        <f aca="false">IF(GO$65=0,"-",SUM(GO67:GO74))</f>
        <v>11</v>
      </c>
      <c r="GP75" s="168" t="n">
        <f aca="false">IF(GP$65=0,"-",SUM(GP67:GP74))</f>
        <v>6</v>
      </c>
      <c r="GQ75" s="168" t="n">
        <f aca="false">IF(GQ$65=0,"-",SUM(GQ67:GQ74))</f>
        <v>0</v>
      </c>
      <c r="GR75" s="168" t="n">
        <f aca="false">IF(GR$65=0,"-",SUM(GR67:GR74))</f>
        <v>11</v>
      </c>
      <c r="GS75" s="168" t="n">
        <f aca="false">IF(GS$65=0,"-",SUM(GS67:GS74))</f>
        <v>0</v>
      </c>
      <c r="GT75" s="168" t="n">
        <f aca="false">IF(GT$65=0,"-",SUM(GT67:GT74))</f>
        <v>0</v>
      </c>
      <c r="GU75" s="168" t="n">
        <f aca="false">IF(GU$65=0,"-",SUM(GU67:GU74))</f>
        <v>0</v>
      </c>
      <c r="GV75" s="168" t="n">
        <f aca="false">IF(GV$65=0,"-",SUM(GV67:GV74))</f>
        <v>0</v>
      </c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  <c r="IA75" s="17"/>
      <c r="IB75" s="17"/>
      <c r="IC75" s="17"/>
      <c r="ID75" s="17"/>
      <c r="IE75" s="17"/>
      <c r="IF75" s="17"/>
      <c r="IG75" s="17"/>
      <c r="IH75" s="17"/>
      <c r="II75" s="17"/>
      <c r="IJ75" s="17"/>
      <c r="IK75" s="17"/>
      <c r="IL75" s="17"/>
      <c r="IM75" s="17"/>
      <c r="IN75" s="17"/>
      <c r="IO75" s="22"/>
    </row>
    <row r="76" customFormat="false" ht="15" hidden="false" customHeight="false" outlineLevel="0" collapsed="false">
      <c r="A76" s="203"/>
      <c r="B76" s="216" t="s">
        <v>7</v>
      </c>
      <c r="C76" s="217"/>
      <c r="D76" s="218"/>
      <c r="E76" s="171" t="str">
        <f aca="false">IF(OR($B$15="",E65=0),"-",50-COUNTIF($B$15:$B$64,""))</f>
        <v>-</v>
      </c>
      <c r="F76" s="171" t="str">
        <f aca="false">IF(OR($B$15="",F65=0),"-",50-COUNTIF($B$15:$B$64,""))</f>
        <v>-</v>
      </c>
      <c r="G76" s="171" t="str">
        <f aca="false">IF(OR($B$15="",G65=0),"-",50-COUNTIF($B$15:$B$64,""))</f>
        <v>-</v>
      </c>
      <c r="H76" s="171" t="str">
        <f aca="false">IF(OR($B$15="",H65=0),"-",50-COUNTIF($B$15:$B$64,""))</f>
        <v>-</v>
      </c>
      <c r="I76" s="171" t="str">
        <f aca="false">IF(OR($B$15="",I65=0),"-",50-COUNTIF($B$15:$B$64,""))</f>
        <v>-</v>
      </c>
      <c r="J76" s="171" t="str">
        <f aca="false">IF(OR($B$15="",J65=0),"-",50-COUNTIF($B$15:$B$64,""))</f>
        <v>-</v>
      </c>
      <c r="K76" s="171" t="str">
        <f aca="false">IF(OR($B$15="",K65=0),"-",50-COUNTIF($B$15:$B$64,""))</f>
        <v>-</v>
      </c>
      <c r="L76" s="171" t="str">
        <f aca="false">IF(OR($B$15="",L65=0),"-",50-COUNTIF($B$15:$B$64,""))</f>
        <v>-</v>
      </c>
      <c r="M76" s="171" t="str">
        <f aca="false">IF(OR($B$15="",M65=0),"-",50-COUNTIF($B$15:$B$64,""))</f>
        <v>-</v>
      </c>
      <c r="N76" s="171" t="str">
        <f aca="false">IF(OR($B$15="",N65=0),"-",50-COUNTIF($B$15:$B$64,""))</f>
        <v>-</v>
      </c>
      <c r="O76" s="171" t="str">
        <f aca="false">IF(OR($B$15="",O65=0),"-",50-COUNTIF($B$15:$B$64,""))</f>
        <v>-</v>
      </c>
      <c r="P76" s="171" t="str">
        <f aca="false">IF(OR($B$15="",P65=0),"-",50-COUNTIF($B$15:$B$64,""))</f>
        <v>-</v>
      </c>
      <c r="Q76" s="171" t="str">
        <f aca="false">IF(OR($B$15="",Q65=0),"-",50-COUNTIF($B$15:$B$64,""))</f>
        <v>-</v>
      </c>
      <c r="R76" s="171" t="str">
        <f aca="false">IF(OR($B$15="",R65=0),"-",50-COUNTIF($B$15:$B$64,""))</f>
        <v>-</v>
      </c>
      <c r="S76" s="171" t="str">
        <f aca="false">IF(OR($B$15="",S65=0),"-",50-COUNTIF($B$15:$B$64,""))</f>
        <v>-</v>
      </c>
      <c r="T76" s="171" t="str">
        <f aca="false">IF(OR($B$15="",T65=0),"-",50-COUNTIF($B$15:$B$64,""))</f>
        <v>-</v>
      </c>
      <c r="U76" s="171" t="str">
        <f aca="false">IF(OR($B$15="",U65=0),"-",50-COUNTIF($B$15:$B$64,""))</f>
        <v>-</v>
      </c>
      <c r="V76" s="171" t="str">
        <f aca="false">IF(OR($B$15="",V65=0),"-",50-COUNTIF($B$15:$B$64,""))</f>
        <v>-</v>
      </c>
      <c r="W76" s="171" t="str">
        <f aca="false">IF(OR($B$15="",W65=0),"-",50-COUNTIF($B$15:$B$64,""))</f>
        <v>-</v>
      </c>
      <c r="X76" s="171" t="str">
        <f aca="false">IF(OR($B$15="",X65=0),"-",50-COUNTIF($B$15:$B$64,""))</f>
        <v>-</v>
      </c>
      <c r="Y76" s="171" t="str">
        <f aca="false">IF(OR($B$15="",Y65=0),"-",50-COUNTIF($B$15:$B$64,""))</f>
        <v>-</v>
      </c>
      <c r="Z76" s="171" t="str">
        <f aca="false">IF(OR($B$15="",Z65=0),"-",50-COUNTIF($B$15:$B$64,""))</f>
        <v>-</v>
      </c>
      <c r="AA76" s="171" t="str">
        <f aca="false">IF(OR($B$15="",AA65=0),"-",50-COUNTIF($B$15:$B$64,""))</f>
        <v>-</v>
      </c>
      <c r="AB76" s="171" t="str">
        <f aca="false">IF(OR($B$15="",AB65=0),"-",50-COUNTIF($B$15:$B$64,""))</f>
        <v>-</v>
      </c>
      <c r="AC76" s="171" t="str">
        <f aca="false">IF(OR($B$15="",AC65=0),"-",50-COUNTIF($B$15:$B$64,""))</f>
        <v>-</v>
      </c>
      <c r="AD76" s="171" t="str">
        <f aca="false">IF(OR($B$15="",AD65=0),"-",50-COUNTIF($B$15:$B$64,""))</f>
        <v>-</v>
      </c>
      <c r="AE76" s="171" t="str">
        <f aca="false">IF(OR($B$15="",AE65=0),"-",50-COUNTIF($B$15:$B$64,""))</f>
        <v>-</v>
      </c>
      <c r="AF76" s="171" t="str">
        <f aca="false">IF(OR($B$15="",AF65=0),"-",50-COUNTIF($B$15:$B$64,""))</f>
        <v>-</v>
      </c>
      <c r="AG76" s="171" t="str">
        <f aca="false">IF(OR($B$15="",AG65=0),"-",50-COUNTIF($B$15:$B$64,""))</f>
        <v>-</v>
      </c>
      <c r="AH76" s="171" t="str">
        <f aca="false">IF(OR($B$15="",AH65=0),"-",50-COUNTIF($B$15:$B$64,""))</f>
        <v>-</v>
      </c>
      <c r="AI76" s="171" t="str">
        <f aca="false">IF(OR($B$15="",AI65=0),"-",50-COUNTIF($B$15:$B$64,""))</f>
        <v>-</v>
      </c>
      <c r="AJ76" s="171" t="str">
        <f aca="false">IF(OR($B$15="",AJ65=0),"-",50-COUNTIF($B$15:$B$64,""))</f>
        <v>-</v>
      </c>
      <c r="AK76" s="171" t="str">
        <f aca="false">IF(OR($B$15="",AK65=0),"-",50-COUNTIF($B$15:$B$64,""))</f>
        <v>-</v>
      </c>
      <c r="AL76" s="171" t="str">
        <f aca="false">IF(OR($B$15="",AL65=0),"-",50-COUNTIF($B$15:$B$64,""))</f>
        <v>-</v>
      </c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201"/>
      <c r="FK76" s="203"/>
      <c r="FL76" s="216" t="s">
        <v>7</v>
      </c>
      <c r="FM76" s="219"/>
      <c r="FN76" s="219"/>
      <c r="FO76" s="168" t="n">
        <f aca="false">IF(FO$65=0,"-",COUNTIF(FO15:FO64,UPPER("AB"))+FO75)</f>
        <v>48</v>
      </c>
      <c r="FP76" s="168" t="n">
        <f aca="false">IF(FP$65=0,"-",COUNTIF(FP15:FP64,UPPER("AB"))+FP75)</f>
        <v>0</v>
      </c>
      <c r="FQ76" s="168" t="n">
        <f aca="false">IF(FQ$65=0,"-",COUNTIF(FQ15:FQ64,UPPER("AB"))+FQ75)</f>
        <v>37</v>
      </c>
      <c r="FR76" s="168" t="n">
        <f aca="false">IF(FR$65=0,"-",COUNTIF(FR15:FR64,UPPER("AB"))+FR75)</f>
        <v>8</v>
      </c>
      <c r="FS76" s="168" t="n">
        <f aca="false">IF(FS$65=0,"-",COUNTIF(FS15:FS64,UPPER("AB"))+FS75)</f>
        <v>0</v>
      </c>
      <c r="FT76" s="168" t="n">
        <f aca="false">IF(FT$65=0,"-",COUNTIF(FT15:FT64,UPPER("AB"))+FT75)</f>
        <v>0</v>
      </c>
      <c r="FU76" s="168" t="n">
        <f aca="false">IF(FU$65=0,"-",COUNTIF(FU15:FU64,UPPER("AB"))+FU75)</f>
        <v>48</v>
      </c>
      <c r="FV76" s="168" t="n">
        <f aca="false">IF(FV$65=0,"-",COUNTIF(FV15:FV64,UPPER("AB"))+FV75)</f>
        <v>48</v>
      </c>
      <c r="FW76" s="168" t="n">
        <f aca="false">IF(FW$65=0,"-",COUNTIF(FW15:FW64,UPPER("AB"))+FW75)</f>
        <v>44</v>
      </c>
      <c r="FX76" s="168" t="n">
        <f aca="false">IF(FX$65=0,"-",COUNTIF(FX15:FX64,UPPER("AB"))+FX75)</f>
        <v>46</v>
      </c>
      <c r="FY76" s="168" t="n">
        <f aca="false">IF(FY$65=0,"-",COUNTIF(FY15:FY64,UPPER("AB"))+FY75)</f>
        <v>8</v>
      </c>
      <c r="FZ76" s="168" t="n">
        <f aca="false">IF(FZ$65=0,"-",COUNTIF(FZ15:FZ64,UPPER("AB"))+FZ75)</f>
        <v>8</v>
      </c>
      <c r="GA76" s="168" t="n">
        <f aca="false">IF(GA$65=0,"-",COUNTIF(GA15:GA64,UPPER("AB"))+GA75)</f>
        <v>27</v>
      </c>
      <c r="GB76" s="168" t="n">
        <f aca="false">IF(GB$65=0,"-",COUNTIF(GB15:GB64,UPPER("AB"))+GB75)</f>
        <v>0</v>
      </c>
      <c r="GC76" s="168" t="n">
        <f aca="false">IF(GC$65=0,"-",COUNTIF(GC15:GC64,UPPER("AB"))+GC75)</f>
        <v>0</v>
      </c>
      <c r="GD76" s="168" t="n">
        <f aca="false">IF(GD$65=0,"-",COUNTIF(GD15:GD64,UPPER("AB"))+GD75)</f>
        <v>0</v>
      </c>
      <c r="GE76" s="168" t="n">
        <f aca="false">IF(GE$65=0,"-",COUNTIF(GE15:GE64,UPPER("AB"))+GE75)</f>
        <v>0</v>
      </c>
      <c r="GF76" s="168" t="n">
        <f aca="false">IF(GF$65=0,"-",COUNTIF(GF15:GF64,UPPER("AB"))+GF75)</f>
        <v>0</v>
      </c>
      <c r="GG76" s="168" t="n">
        <f aca="false">IF(GG$65=0,"-",COUNTIF(GG15:GG64,UPPER("AB"))+GG75)</f>
        <v>13</v>
      </c>
      <c r="GH76" s="168" t="n">
        <f aca="false">IF(GH$65=0,"-",COUNTIF(GH15:GH64,UPPER("AB"))+GH75)</f>
        <v>15</v>
      </c>
      <c r="GI76" s="168" t="n">
        <f aca="false">IF(GI$65=0,"-",COUNTIF(GI15:GI64,UPPER("AB"))+GI75)</f>
        <v>14</v>
      </c>
      <c r="GJ76" s="168" t="n">
        <f aca="false">IF(GJ$65=0,"-",COUNTIF(GJ15:GJ64,UPPER("AB"))+GJ75)</f>
        <v>0</v>
      </c>
      <c r="GK76" s="168" t="n">
        <f aca="false">IF(GK$65=0,"-",COUNTIF(GK15:GK64,UPPER("AB"))+GK75)</f>
        <v>0</v>
      </c>
      <c r="GL76" s="168" t="n">
        <f aca="false">IF(GL$65=0,"-",COUNTIF(GL15:GL64,UPPER("AB"))+GL75)</f>
        <v>11</v>
      </c>
      <c r="GM76" s="168" t="n">
        <f aca="false">IF(GM$65=0,"-",COUNTIF(GM15:GM64,UPPER("AB"))+GM75)</f>
        <v>0</v>
      </c>
      <c r="GN76" s="168" t="n">
        <f aca="false">IF(GN$65=0,"-",COUNTIF(GN15:GN64,UPPER("AB"))+GN75)</f>
        <v>0</v>
      </c>
      <c r="GO76" s="168" t="n">
        <f aca="false">IF(GO$65=0,"-",COUNTIF(GO15:GO64,UPPER("AB"))+GO75)</f>
        <v>11</v>
      </c>
      <c r="GP76" s="168" t="n">
        <f aca="false">IF(GP$65=0,"-",COUNTIF(GP15:GP64,UPPER("AB"))+GP75)</f>
        <v>6</v>
      </c>
      <c r="GQ76" s="168" t="n">
        <f aca="false">IF(GQ$65=0,"-",COUNTIF(GQ15:GQ64,UPPER("AB"))+GQ75)</f>
        <v>0</v>
      </c>
      <c r="GR76" s="168" t="n">
        <f aca="false">IF(GR$65=0,"-",COUNTIF(GR15:GR64,UPPER("AB"))+GR75)</f>
        <v>11</v>
      </c>
      <c r="GS76" s="168" t="n">
        <f aca="false">IF(GS$65=0,"-",COUNTIF(GS15:GS64,UPPER("AB"))+GS75)</f>
        <v>0</v>
      </c>
      <c r="GT76" s="168" t="n">
        <f aca="false">IF(GT$65=0,"-",COUNTIF(GT15:GT64,UPPER("AB"))+GT75)</f>
        <v>0</v>
      </c>
      <c r="GU76" s="168" t="n">
        <f aca="false">IF(GU$65=0,"-",COUNTIF(GU15:GU64,UPPER("AB"))+GU75)</f>
        <v>0</v>
      </c>
      <c r="GV76" s="168" t="n">
        <f aca="false">IF(GV$65=0,"-",COUNTIF(GV15:GV64,UPPER("AB"))+GV75)</f>
        <v>0</v>
      </c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  <c r="IA76" s="17"/>
      <c r="IB76" s="17"/>
      <c r="IC76" s="17"/>
      <c r="ID76" s="17"/>
      <c r="IE76" s="17"/>
      <c r="IF76" s="17"/>
      <c r="IG76" s="17"/>
      <c r="IH76" s="17"/>
      <c r="II76" s="17"/>
      <c r="IJ76" s="17"/>
      <c r="IK76" s="17"/>
      <c r="IL76" s="17"/>
      <c r="IM76" s="17"/>
      <c r="IN76" s="17"/>
      <c r="IO76" s="22"/>
    </row>
    <row r="77" customFormat="false" ht="14.15" hidden="false" customHeight="false" outlineLevel="0" collapsed="false">
      <c r="A77" s="203"/>
      <c r="B77" s="216" t="s">
        <v>106</v>
      </c>
      <c r="C77" s="217"/>
      <c r="D77" s="218"/>
      <c r="E77" s="171" t="n">
        <f aca="false">IF(E$65=0,"-",SUM(E67:E71))</f>
        <v>0</v>
      </c>
      <c r="F77" s="169" t="n">
        <f aca="false">IF(F$65=0,"-",SUM(F67:F71))</f>
        <v>0</v>
      </c>
      <c r="G77" s="171" t="n">
        <f aca="false">IF(G$65=0,"-",SUM(G67:G71))</f>
        <v>0</v>
      </c>
      <c r="H77" s="168" t="n">
        <f aca="false">IF(H$65=0,"-",SUM(H67:H71))</f>
        <v>0</v>
      </c>
      <c r="I77" s="168" t="n">
        <f aca="false">IF(I$65=0,"-",SUM(I67:I71))</f>
        <v>0</v>
      </c>
      <c r="J77" s="169" t="n">
        <f aca="false">IF(J$65=0,"-",SUM(J67:J71))</f>
        <v>0</v>
      </c>
      <c r="K77" s="171" t="n">
        <f aca="false">IF(K$65=0,"-",SUM(K67:K71))</f>
        <v>0</v>
      </c>
      <c r="L77" s="168" t="n">
        <f aca="false">IF(L$65=0,"-",SUM(L67:L71))</f>
        <v>0</v>
      </c>
      <c r="M77" s="168" t="n">
        <f aca="false">IF(M$65=0,"-",SUM(M67:M71))</f>
        <v>0</v>
      </c>
      <c r="N77" s="169" t="n">
        <f aca="false">IF(N$65=0,"-",SUM(N67:N71))</f>
        <v>0</v>
      </c>
      <c r="O77" s="171" t="n">
        <f aca="false">IF(O$65=0,"-",SUM(O67:O71))</f>
        <v>0</v>
      </c>
      <c r="P77" s="168" t="n">
        <f aca="false">IF(P$65=0,"-",SUM(P67:P71))</f>
        <v>0</v>
      </c>
      <c r="Q77" s="168" t="n">
        <f aca="false">IF(Q$65=0,"-",SUM(Q67:Q71))</f>
        <v>0</v>
      </c>
      <c r="R77" s="168" t="n">
        <f aca="false">IF(R$65=0,"-",SUM(R67:R71))</f>
        <v>0</v>
      </c>
      <c r="S77" s="168" t="n">
        <f aca="false">IF(S$65=0,"-",SUM(S67:S71))</f>
        <v>0</v>
      </c>
      <c r="T77" s="168" t="n">
        <f aca="false">IF(T$65=0,"-",SUM(T67:T71))</f>
        <v>0</v>
      </c>
      <c r="U77" s="168" t="n">
        <f aca="false">IF(U$65=0,"-",SUM(U67:U71))</f>
        <v>0</v>
      </c>
      <c r="V77" s="169" t="n">
        <f aca="false">IF(V$65=0,"-",SUM(V67:V71))</f>
        <v>0</v>
      </c>
      <c r="W77" s="171" t="n">
        <f aca="false">IF(W$65=0,"-",SUM(W67:W71))</f>
        <v>0</v>
      </c>
      <c r="X77" s="168" t="n">
        <f aca="false">IF(X$65=0,"-",SUM(X67:X71))</f>
        <v>0</v>
      </c>
      <c r="Y77" s="168" t="n">
        <f aca="false">IF(Y$65=0,"-",SUM(Y67:Y71))</f>
        <v>0</v>
      </c>
      <c r="Z77" s="168" t="n">
        <f aca="false">IF(Z$65=0,"-",SUM(Z67:Z71))</f>
        <v>0</v>
      </c>
      <c r="AA77" s="168" t="n">
        <f aca="false">IF(AA$65=0,"-",SUM(AA67:AA71))</f>
        <v>0</v>
      </c>
      <c r="AB77" s="168" t="n">
        <f aca="false">IF(AB$65=0,"-",SUM(AB67:AB71))</f>
        <v>0</v>
      </c>
      <c r="AC77" s="168" t="n">
        <f aca="false">IF(AC$65=0,"-",SUM(AC67:AC71))</f>
        <v>0</v>
      </c>
      <c r="AD77" s="169" t="n">
        <f aca="false">IF(AD$65=0,"-",SUM(AD67:AD71))</f>
        <v>0</v>
      </c>
      <c r="AE77" s="171" t="n">
        <f aca="false">IF(AE$65=0,"-",SUM(AE67:AE71))</f>
        <v>0</v>
      </c>
      <c r="AF77" s="168" t="n">
        <f aca="false">IF(AF$65=0,"-",SUM(AF67:AF71))</f>
        <v>0</v>
      </c>
      <c r="AG77" s="168" t="n">
        <f aca="false">IF(AG$65=0,"-",SUM(AG67:AG71))</f>
        <v>0</v>
      </c>
      <c r="AH77" s="168" t="n">
        <f aca="false">IF(AH$65=0,"-",SUM(AH67:AH71))</f>
        <v>0</v>
      </c>
      <c r="AI77" s="168" t="n">
        <f aca="false">IF(AI$65=0,"-",SUM(AI67:AI71))</f>
        <v>0</v>
      </c>
      <c r="AJ77" s="168" t="n">
        <f aca="false">IF(AJ$65=0,"-",SUM(AJ67:AJ71))</f>
        <v>0</v>
      </c>
      <c r="AK77" s="168" t="n">
        <f aca="false">IF(AK$65=0,"-",SUM(AK67:AK71))</f>
        <v>0</v>
      </c>
      <c r="AL77" s="169" t="n">
        <f aca="false">IF(AL$65=0,"-",SUM(AL67:AL71))</f>
        <v>0</v>
      </c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201"/>
      <c r="FK77" s="203"/>
      <c r="FL77" s="216" t="s">
        <v>106</v>
      </c>
      <c r="FM77" s="219"/>
      <c r="FN77" s="219"/>
      <c r="FO77" s="168" t="n">
        <f aca="false">IF(FO$65=0,"-",SUM(FO67:FO71))</f>
        <v>18</v>
      </c>
      <c r="FP77" s="168" t="n">
        <f aca="false">IF(FP$65=0,"-",SUM(FP67:FP71))</f>
        <v>0</v>
      </c>
      <c r="FQ77" s="168" t="n">
        <f aca="false">IF(FQ$65=0,"-",SUM(FQ67:FQ71))</f>
        <v>21</v>
      </c>
      <c r="FR77" s="168" t="n">
        <f aca="false">IF(FR$65=0,"-",SUM(FR67:FR71))</f>
        <v>7</v>
      </c>
      <c r="FS77" s="168" t="n">
        <f aca="false">IF(FS$65=0,"-",SUM(FS67:FS71))</f>
        <v>0</v>
      </c>
      <c r="FT77" s="168" t="n">
        <f aca="false">IF(FT$65=0,"-",SUM(FT67:FT71))</f>
        <v>0</v>
      </c>
      <c r="FU77" s="168" t="n">
        <f aca="false">IF(FU$65=0,"-",SUM(FU67:FU71))</f>
        <v>7</v>
      </c>
      <c r="FV77" s="168" t="n">
        <f aca="false">IF(FV$65=0,"-",SUM(FV67:FV71))</f>
        <v>9</v>
      </c>
      <c r="FW77" s="168" t="n">
        <f aca="false">IF(FW$65=0,"-",SUM(FW67:FW71))</f>
        <v>11</v>
      </c>
      <c r="FX77" s="168" t="n">
        <f aca="false">IF(FX$65=0,"-",SUM(FX67:FX71))</f>
        <v>10</v>
      </c>
      <c r="FY77" s="168" t="n">
        <f aca="false">IF(FY$65=0,"-",SUM(FY67:FY71))</f>
        <v>8</v>
      </c>
      <c r="FZ77" s="168" t="n">
        <f aca="false">IF(FZ$65=0,"-",SUM(FZ67:FZ71))</f>
        <v>1</v>
      </c>
      <c r="GA77" s="168" t="n">
        <f aca="false">IF(GA$65=0,"-",SUM(GA67:GA71))</f>
        <v>6</v>
      </c>
      <c r="GB77" s="168" t="n">
        <f aca="false">IF(GB$65=0,"-",SUM(GB67:GB71))</f>
        <v>0</v>
      </c>
      <c r="GC77" s="168" t="n">
        <f aca="false">IF(GC$65=0,"-",SUM(GC67:GC71))</f>
        <v>0</v>
      </c>
      <c r="GD77" s="168" t="n">
        <f aca="false">IF(GD$65=0,"-",SUM(GD67:GD71))</f>
        <v>0</v>
      </c>
      <c r="GE77" s="168" t="n">
        <f aca="false">IF(GE$65=0,"-",SUM(GE67:GE71))</f>
        <v>0</v>
      </c>
      <c r="GF77" s="168" t="n">
        <f aca="false">IF(GF$65=0,"-",SUM(GF67:GF71))</f>
        <v>0</v>
      </c>
      <c r="GG77" s="168" t="n">
        <f aca="false">IF(GG$65=0,"-",SUM(GG67:GG71))</f>
        <v>13</v>
      </c>
      <c r="GH77" s="168" t="n">
        <f aca="false">IF(GH$65=0,"-",SUM(GH67:GH71))</f>
        <v>14</v>
      </c>
      <c r="GI77" s="168" t="n">
        <f aca="false">IF(GI$65=0,"-",SUM(GI67:GI71))</f>
        <v>9</v>
      </c>
      <c r="GJ77" s="168" t="n">
        <f aca="false">IF(GJ$65=0,"-",SUM(GJ67:GJ71))</f>
        <v>0</v>
      </c>
      <c r="GK77" s="168" t="n">
        <f aca="false">IF(GK$65=0,"-",SUM(GK67:GK71))</f>
        <v>0</v>
      </c>
      <c r="GL77" s="168" t="n">
        <f aca="false">IF(GL$65=0,"-",SUM(GL67:GL71))</f>
        <v>4</v>
      </c>
      <c r="GM77" s="168" t="n">
        <f aca="false">IF(GM$65=0,"-",SUM(GM67:GM71))</f>
        <v>0</v>
      </c>
      <c r="GN77" s="168" t="n">
        <f aca="false">IF(GN$65=0,"-",SUM(GN67:GN71))</f>
        <v>0</v>
      </c>
      <c r="GO77" s="168" t="n">
        <f aca="false">IF(GO$65=0,"-",SUM(GO67:GO71))</f>
        <v>3</v>
      </c>
      <c r="GP77" s="168" t="n">
        <f aca="false">IF(GP$65=0,"-",SUM(GP67:GP71))</f>
        <v>1</v>
      </c>
      <c r="GQ77" s="168" t="n">
        <f aca="false">IF(GQ$65=0,"-",SUM(GQ67:GQ71))</f>
        <v>0</v>
      </c>
      <c r="GR77" s="168" t="n">
        <f aca="false">IF(GR$65=0,"-",SUM(GR67:GR71))</f>
        <v>10</v>
      </c>
      <c r="GS77" s="168" t="n">
        <f aca="false">IF(GS$65=0,"-",SUM(GS67:GS71))</f>
        <v>0</v>
      </c>
      <c r="GT77" s="168" t="n">
        <f aca="false">IF(GT$65=0,"-",SUM(GT67:GT71))</f>
        <v>0</v>
      </c>
      <c r="GU77" s="168" t="n">
        <f aca="false">IF(GU$65=0,"-",SUM(GU67:GU71))</f>
        <v>0</v>
      </c>
      <c r="GV77" s="168" t="n">
        <f aca="false">IF(GV$65=0,"-",SUM(GV67:GV71))</f>
        <v>0</v>
      </c>
      <c r="GW77" s="17"/>
      <c r="GX77" s="17"/>
      <c r="GY77" s="17"/>
      <c r="GZ77" s="17"/>
      <c r="HA77" s="17"/>
      <c r="HB77" s="17"/>
      <c r="HC77" s="17"/>
      <c r="HD77" s="17"/>
      <c r="HE77" s="17"/>
      <c r="HF77" s="17"/>
      <c r="HG77" s="17"/>
      <c r="HH77" s="17"/>
      <c r="HI77" s="17"/>
      <c r="HJ77" s="17"/>
      <c r="HK77" s="17"/>
      <c r="HL77" s="17"/>
      <c r="HM77" s="17"/>
      <c r="HN77" s="17"/>
      <c r="HO77" s="17"/>
      <c r="HP77" s="17"/>
      <c r="HQ77" s="17"/>
      <c r="HR77" s="17"/>
      <c r="HS77" s="17"/>
      <c r="HT77" s="17"/>
      <c r="HU77" s="17"/>
      <c r="HV77" s="17"/>
      <c r="HW77" s="17"/>
      <c r="HX77" s="17"/>
      <c r="HY77" s="17"/>
      <c r="HZ77" s="17"/>
      <c r="IA77" s="17"/>
      <c r="IB77" s="17"/>
      <c r="IC77" s="17"/>
      <c r="ID77" s="17"/>
      <c r="IE77" s="17"/>
      <c r="IF77" s="17"/>
      <c r="IG77" s="17"/>
      <c r="IH77" s="17"/>
      <c r="II77" s="17"/>
      <c r="IJ77" s="17"/>
      <c r="IK77" s="17"/>
      <c r="IL77" s="17"/>
      <c r="IM77" s="17"/>
      <c r="IN77" s="17"/>
      <c r="IO77" s="22"/>
    </row>
    <row r="78" customFormat="false" ht="14.15" hidden="false" customHeight="false" outlineLevel="0" collapsed="false">
      <c r="A78" s="203"/>
      <c r="B78" s="216" t="s">
        <v>107</v>
      </c>
      <c r="C78" s="217"/>
      <c r="D78" s="218"/>
      <c r="E78" s="220" t="str">
        <f aca="false">IF(OR(E$65=0,E$65="-"),"-",E77/E75)</f>
        <v>-</v>
      </c>
      <c r="F78" s="220" t="str">
        <f aca="false">IF(OR(F$65=0,F$65="-"),"-",F77/F75)</f>
        <v>-</v>
      </c>
      <c r="G78" s="220" t="str">
        <f aca="false">IF(OR(G$65=0,G$65="-"),"-",G77/G75)</f>
        <v>-</v>
      </c>
      <c r="H78" s="220" t="str">
        <f aca="false">IF(OR(H$65=0,H$65="-"),"-",H77/H75)</f>
        <v>-</v>
      </c>
      <c r="I78" s="220" t="str">
        <f aca="false">IF(OR(I$65=0,I$65="-"),"-",I77/I75)</f>
        <v>-</v>
      </c>
      <c r="J78" s="220" t="str">
        <f aca="false">IF(OR(J$65=0,J$65="-"),"-",J77/J75)</f>
        <v>-</v>
      </c>
      <c r="K78" s="220" t="str">
        <f aca="false">IF(OR(K$65=0,K$65="-"),"-",K77/K75)</f>
        <v>-</v>
      </c>
      <c r="L78" s="220" t="str">
        <f aca="false">IF(OR(L$65=0,L$65="-"),"-",L77/L75)</f>
        <v>-</v>
      </c>
      <c r="M78" s="220" t="str">
        <f aca="false">IF(OR(M$65=0,M$65="-"),"-",M77/M75)</f>
        <v>-</v>
      </c>
      <c r="N78" s="220" t="str">
        <f aca="false">IF(OR(N$65=0,N$65="-"),"-",N77/N75)</f>
        <v>-</v>
      </c>
      <c r="O78" s="220" t="str">
        <f aca="false">IF(OR(O$65=0,O$65="-"),"-",O77/O75)</f>
        <v>-</v>
      </c>
      <c r="P78" s="220" t="str">
        <f aca="false">IF(OR(P$65=0,P$65="-"),"-",P77/P75)</f>
        <v>-</v>
      </c>
      <c r="Q78" s="220" t="str">
        <f aca="false">IF(OR(Q$65=0,Q$65="-"),"-",Q77/Q75)</f>
        <v>-</v>
      </c>
      <c r="R78" s="220" t="str">
        <f aca="false">IF(OR(R$65=0,R$65="-"),"-",R77/R75)</f>
        <v>-</v>
      </c>
      <c r="S78" s="220" t="str">
        <f aca="false">IF(OR(S$65=0,S$65="-"),"-",S77/S75)</f>
        <v>-</v>
      </c>
      <c r="T78" s="220" t="str">
        <f aca="false">IF(OR(T$65=0,T$65="-"),"-",T77/T75)</f>
        <v>-</v>
      </c>
      <c r="U78" s="220" t="str">
        <f aca="false">IF(OR(U$65=0,U$65="-"),"-",U77/U75)</f>
        <v>-</v>
      </c>
      <c r="V78" s="220" t="str">
        <f aca="false">IF(OR(V$65=0,V$65="-"),"-",V77/V75)</f>
        <v>-</v>
      </c>
      <c r="W78" s="220" t="str">
        <f aca="false">IF(OR(W$65=0,W$65="-"),"-",W77/W75)</f>
        <v>-</v>
      </c>
      <c r="X78" s="220" t="str">
        <f aca="false">IF(OR(X$65=0,X$65="-"),"-",X77/X75)</f>
        <v>-</v>
      </c>
      <c r="Y78" s="220" t="str">
        <f aca="false">IF(OR(Y$65=0,Y$65="-"),"-",Y77/Y75)</f>
        <v>-</v>
      </c>
      <c r="Z78" s="220" t="str">
        <f aca="false">IF(OR(Z$65=0,Z$65="-"),"-",Z77/Z75)</f>
        <v>-</v>
      </c>
      <c r="AA78" s="220" t="str">
        <f aca="false">IF(OR(AA$65=0,AA$65="-"),"-",AA77/AA75)</f>
        <v>-</v>
      </c>
      <c r="AB78" s="220" t="str">
        <f aca="false">IF(OR(AB$65=0,AB$65="-"),"-",AB77/AB75)</f>
        <v>-</v>
      </c>
      <c r="AC78" s="220" t="str">
        <f aca="false">IF(OR(AC$65=0,AC$65="-"),"-",AC77/AC75)</f>
        <v>-</v>
      </c>
      <c r="AD78" s="220" t="str">
        <f aca="false">IF(OR(AD$65=0,AD$65="-"),"-",AD77/AD75)</f>
        <v>-</v>
      </c>
      <c r="AE78" s="220" t="str">
        <f aca="false">IF(OR(AE$65=0,AE$65="-"),"-",AE77/AE75)</f>
        <v>-</v>
      </c>
      <c r="AF78" s="220" t="str">
        <f aca="false">IF(OR(AF$65=0,AF$65="-"),"-",AF77/AF75)</f>
        <v>-</v>
      </c>
      <c r="AG78" s="220" t="str">
        <f aca="false">IF(OR(AG$65=0,AG$65="-"),"-",AG77/AG75)</f>
        <v>-</v>
      </c>
      <c r="AH78" s="220" t="str">
        <f aca="false">IF(OR(AH$65=0,AH$65="-"),"-",AH77/AH75)</f>
        <v>-</v>
      </c>
      <c r="AI78" s="220" t="str">
        <f aca="false">IF(OR(AI$65=0,AI$65="-"),"-",AI77/AI75)</f>
        <v>-</v>
      </c>
      <c r="AJ78" s="220" t="str">
        <f aca="false">IF(OR(AJ$65=0,AJ$65="-"),"-",AJ77/AJ75)</f>
        <v>-</v>
      </c>
      <c r="AK78" s="220" t="str">
        <f aca="false">IF(OR(AK$65=0,AK$65="-"),"-",AK77/AK75)</f>
        <v>-</v>
      </c>
      <c r="AL78" s="220" t="str">
        <f aca="false">IF(OR(AL$65=0,AL$65="-"),"-",AL77/AL75)</f>
        <v>-</v>
      </c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201"/>
      <c r="FK78" s="203"/>
      <c r="FL78" s="216" t="s">
        <v>107</v>
      </c>
      <c r="FM78" s="219"/>
      <c r="FN78" s="219"/>
      <c r="FO78" s="221" t="n">
        <f aca="false">IF(FO$65=0,"-",FO77/FO75)</f>
        <v>0.409090909090909</v>
      </c>
      <c r="FP78" s="221" t="e">
        <f aca="false">IF(FP$65=0,"-",FP77/FP75)</f>
        <v>#DIV/0!</v>
      </c>
      <c r="FQ78" s="221" t="n">
        <f aca="false">IF(FQ$65=0,"-",FQ77/FQ75)</f>
        <v>0.617647058823529</v>
      </c>
      <c r="FR78" s="221" t="n">
        <f aca="false">IF(FR$65=0,"-",FR77/FR75)</f>
        <v>0.875</v>
      </c>
      <c r="FS78" s="221" t="e">
        <f aca="false">IF(FS$65=0,"-",FS77/FS75)</f>
        <v>#DIV/0!</v>
      </c>
      <c r="FT78" s="221" t="e">
        <f aca="false">IF(FT$65=0,"-",FT77/FT75)</f>
        <v>#DIV/0!</v>
      </c>
      <c r="FU78" s="221" t="n">
        <f aca="false">IF(FU$65=0,"-",FU77/FU75)</f>
        <v>0.166666666666667</v>
      </c>
      <c r="FV78" s="221" t="n">
        <f aca="false">IF(FV$65=0,"-",FV77/FV75)</f>
        <v>0.209302325581395</v>
      </c>
      <c r="FW78" s="221" t="n">
        <f aca="false">IF(FW$65=0,"-",FW77/FW75)</f>
        <v>0.261904761904762</v>
      </c>
      <c r="FX78" s="221" t="n">
        <f aca="false">IF(FX$65=0,"-",FX77/FX75)</f>
        <v>0.238095238095238</v>
      </c>
      <c r="FY78" s="221" t="n">
        <f aca="false">IF(FY$65=0,"-",FY77/FY75)</f>
        <v>1</v>
      </c>
      <c r="FZ78" s="221" t="n">
        <f aca="false">IF(FZ$65=0,"-",FZ77/FZ75)</f>
        <v>0.125</v>
      </c>
      <c r="GA78" s="221" t="n">
        <f aca="false">IF(GA$65=0,"-",GA77/GA75)</f>
        <v>0.222222222222222</v>
      </c>
      <c r="GB78" s="221" t="e">
        <f aca="false">IF(GB$65=0,"-",GB77/GB75)</f>
        <v>#DIV/0!</v>
      </c>
      <c r="GC78" s="221" t="e">
        <f aca="false">IF(GC$65=0,"-",GC77/GC75)</f>
        <v>#DIV/0!</v>
      </c>
      <c r="GD78" s="221" t="e">
        <f aca="false">IF(GD$65=0,"-",GD77/GD75)</f>
        <v>#DIV/0!</v>
      </c>
      <c r="GE78" s="221" t="e">
        <f aca="false">IF(GE$65=0,"-",GE77/GE75)</f>
        <v>#DIV/0!</v>
      </c>
      <c r="GF78" s="221" t="e">
        <f aca="false">IF(GF$65=0,"-",GF77/GF75)</f>
        <v>#DIV/0!</v>
      </c>
      <c r="GG78" s="221" t="n">
        <f aca="false">IF(GG$65=0,"-",GG77/GG75)</f>
        <v>1</v>
      </c>
      <c r="GH78" s="221" t="n">
        <f aca="false">IF(GH$65=0,"-",GH77/GH75)</f>
        <v>0.933333333333333</v>
      </c>
      <c r="GI78" s="221" t="n">
        <f aca="false">IF(GI$65=0,"-",GI77/GI75)</f>
        <v>0.642857142857143</v>
      </c>
      <c r="GJ78" s="221" t="e">
        <f aca="false">IF(GJ$65=0,"-",GJ77/GJ75)</f>
        <v>#DIV/0!</v>
      </c>
      <c r="GK78" s="221" t="e">
        <f aca="false">IF(GK$65=0,"-",GK77/GK75)</f>
        <v>#DIV/0!</v>
      </c>
      <c r="GL78" s="221" t="n">
        <f aca="false">IF(GL$65=0,"-",GL77/GL75)</f>
        <v>0.363636363636364</v>
      </c>
      <c r="GM78" s="221" t="e">
        <f aca="false">IF(GM$65=0,"-",GM77/GM75)</f>
        <v>#DIV/0!</v>
      </c>
      <c r="GN78" s="221" t="e">
        <f aca="false">IF(GN$65=0,"-",GN77/GN75)</f>
        <v>#DIV/0!</v>
      </c>
      <c r="GO78" s="221" t="n">
        <f aca="false">IF(GO$65=0,"-",GO77/GO75)</f>
        <v>0.272727272727273</v>
      </c>
      <c r="GP78" s="221" t="n">
        <f aca="false">IF(GP$65=0,"-",GP77/GP75)</f>
        <v>0.166666666666667</v>
      </c>
      <c r="GQ78" s="221" t="e">
        <f aca="false">IF(GQ$65=0,"-",GQ77/GQ75)</f>
        <v>#DIV/0!</v>
      </c>
      <c r="GR78" s="221" t="n">
        <f aca="false">IF(GR$65=0,"-",GR77/GR75)</f>
        <v>0.909090909090909</v>
      </c>
      <c r="GS78" s="221" t="e">
        <f aca="false">IF(GS$65=0,"-",GS77/GS75)</f>
        <v>#DIV/0!</v>
      </c>
      <c r="GT78" s="221" t="e">
        <f aca="false">IF(GT$65=0,"-",GT77/GT75)</f>
        <v>#DIV/0!</v>
      </c>
      <c r="GU78" s="221" t="e">
        <f aca="false">IF(GU$65=0,"-",GU77/GU75)</f>
        <v>#DIV/0!</v>
      </c>
      <c r="GV78" s="221" t="e">
        <f aca="false">IF(GV$65=0,"-",GV77/GV75)</f>
        <v>#DIV/0!</v>
      </c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22"/>
    </row>
    <row r="79" customFormat="false" ht="15" hidden="false" customHeight="false" outlineLevel="0" collapsed="false">
      <c r="A79" s="203"/>
      <c r="B79" s="216" t="s">
        <v>42</v>
      </c>
      <c r="C79" s="217"/>
      <c r="D79" s="218"/>
      <c r="E79" s="171" t="n">
        <f aca="false">IF(E$65=0,"-",SUM(E67:E69))</f>
        <v>0</v>
      </c>
      <c r="F79" s="169" t="n">
        <f aca="false">IF(F$65=0,"-",SUM(F67:F69))</f>
        <v>0</v>
      </c>
      <c r="G79" s="171" t="n">
        <f aca="false">IF(G$65=0,"-",SUM(G67:G69))</f>
        <v>0</v>
      </c>
      <c r="H79" s="168" t="n">
        <f aca="false">IF(H$65=0,"-",SUM(H67:H69))</f>
        <v>0</v>
      </c>
      <c r="I79" s="168" t="n">
        <f aca="false">IF(I$65=0,"-",SUM(I67:I69))</f>
        <v>0</v>
      </c>
      <c r="J79" s="169" t="n">
        <f aca="false">IF(J$65=0,"-",SUM(J67:J69))</f>
        <v>0</v>
      </c>
      <c r="K79" s="171" t="n">
        <f aca="false">IF(K$65=0,"-",SUM(K67:K69))</f>
        <v>0</v>
      </c>
      <c r="L79" s="168" t="n">
        <f aca="false">IF(L$65=0,"-",SUM(L67:L69))</f>
        <v>0</v>
      </c>
      <c r="M79" s="168" t="n">
        <f aca="false">IF(M$65=0,"-",SUM(M67:M69))</f>
        <v>0</v>
      </c>
      <c r="N79" s="169" t="n">
        <f aca="false">IF(N$65=0,"-",SUM(N67:N69))</f>
        <v>0</v>
      </c>
      <c r="O79" s="171" t="n">
        <f aca="false">IF(O$65=0,"-",SUM(O67:O69))</f>
        <v>0</v>
      </c>
      <c r="P79" s="168" t="n">
        <f aca="false">IF(P$65=0,"-",SUM(P67:P69))</f>
        <v>0</v>
      </c>
      <c r="Q79" s="168" t="n">
        <f aca="false">IF(Q$65=0,"-",SUM(Q67:Q69))</f>
        <v>0</v>
      </c>
      <c r="R79" s="168" t="n">
        <f aca="false">IF(R$65=0,"-",SUM(R67:R69))</f>
        <v>0</v>
      </c>
      <c r="S79" s="168" t="n">
        <f aca="false">IF(S$65=0,"-",SUM(S67:S69))</f>
        <v>0</v>
      </c>
      <c r="T79" s="168" t="n">
        <f aca="false">IF(T$65=0,"-",SUM(T67:T69))</f>
        <v>0</v>
      </c>
      <c r="U79" s="168" t="n">
        <f aca="false">IF(U$65=0,"-",SUM(U67:U69))</f>
        <v>0</v>
      </c>
      <c r="V79" s="169" t="n">
        <f aca="false">IF(V$65=0,"-",SUM(V67:V69))</f>
        <v>0</v>
      </c>
      <c r="W79" s="171" t="n">
        <f aca="false">IF(W$65=0,"-",SUM(W67:W69))</f>
        <v>0</v>
      </c>
      <c r="X79" s="168" t="n">
        <f aca="false">IF(X$65=0,"-",SUM(X67:X69))</f>
        <v>0</v>
      </c>
      <c r="Y79" s="168" t="n">
        <f aca="false">IF(Y$65=0,"-",SUM(Y67:Y69))</f>
        <v>0</v>
      </c>
      <c r="Z79" s="168" t="n">
        <f aca="false">IF(Z$65=0,"-",SUM(Z67:Z69))</f>
        <v>0</v>
      </c>
      <c r="AA79" s="168" t="n">
        <f aca="false">IF(AA$65=0,"-",SUM(AA67:AA69))</f>
        <v>0</v>
      </c>
      <c r="AB79" s="168" t="n">
        <f aca="false">IF(AB$65=0,"-",SUM(AB67:AB69))</f>
        <v>0</v>
      </c>
      <c r="AC79" s="168" t="n">
        <f aca="false">IF(AC$65=0,"-",SUM(AC67:AC69))</f>
        <v>0</v>
      </c>
      <c r="AD79" s="169" t="n">
        <f aca="false">IF(AD$65=0,"-",SUM(AD67:AD69))</f>
        <v>0</v>
      </c>
      <c r="AE79" s="171" t="n">
        <f aca="false">IF(AE$65=0,"-",SUM(AE67:AE69))</f>
        <v>0</v>
      </c>
      <c r="AF79" s="168" t="n">
        <f aca="false">IF(AF$65=0,"-",SUM(AF67:AF69))</f>
        <v>0</v>
      </c>
      <c r="AG79" s="168" t="n">
        <f aca="false">IF(AG$65=0,"-",SUM(AG67:AG69))</f>
        <v>0</v>
      </c>
      <c r="AH79" s="168" t="n">
        <f aca="false">IF(AH$65=0,"-",SUM(AH67:AH69))</f>
        <v>0</v>
      </c>
      <c r="AI79" s="168" t="n">
        <f aca="false">IF(AI$65=0,"-",SUM(AI67:AI69))</f>
        <v>0</v>
      </c>
      <c r="AJ79" s="168" t="n">
        <f aca="false">IF(AJ$65=0,"-",SUM(AJ67:AJ69))</f>
        <v>0</v>
      </c>
      <c r="AK79" s="168" t="n">
        <f aca="false">IF(AK$65=0,"-",SUM(AK67:AK69))</f>
        <v>0</v>
      </c>
      <c r="AL79" s="169" t="n">
        <f aca="false">IF(AL$65=0,"-",SUM(AL67:AL69))</f>
        <v>0</v>
      </c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201"/>
      <c r="FK79" s="203"/>
      <c r="FL79" s="216" t="s">
        <v>42</v>
      </c>
      <c r="FM79" s="219"/>
      <c r="FN79" s="219"/>
      <c r="FO79" s="168" t="n">
        <f aca="false">IF(FO$65=0,"-",SUM(FO67:FO69))</f>
        <v>4</v>
      </c>
      <c r="FP79" s="168" t="n">
        <f aca="false">IF(FP$65=0,"-",SUM(FP67:FP69))</f>
        <v>0</v>
      </c>
      <c r="FQ79" s="168" t="n">
        <f aca="false">IF(FQ$65=0,"-",SUM(FQ67:FQ69))</f>
        <v>8</v>
      </c>
      <c r="FR79" s="168" t="n">
        <f aca="false">IF(FR$65=0,"-",SUM(FR67:FR69))</f>
        <v>5</v>
      </c>
      <c r="FS79" s="168" t="n">
        <f aca="false">IF(FS$65=0,"-",SUM(FS67:FS69))</f>
        <v>0</v>
      </c>
      <c r="FT79" s="168" t="n">
        <f aca="false">IF(FT$65=0,"-",SUM(FT67:FT69))</f>
        <v>0</v>
      </c>
      <c r="FU79" s="168" t="n">
        <f aca="false">IF(FU$65=0,"-",SUM(FU67:FU69))</f>
        <v>4</v>
      </c>
      <c r="FV79" s="168" t="n">
        <f aca="false">IF(FV$65=0,"-",SUM(FV67:FV69))</f>
        <v>2</v>
      </c>
      <c r="FW79" s="168" t="n">
        <f aca="false">IF(FW$65=0,"-",SUM(FW67:FW69))</f>
        <v>4</v>
      </c>
      <c r="FX79" s="168" t="n">
        <f aca="false">IF(FX$65=0,"-",SUM(FX67:FX69))</f>
        <v>4</v>
      </c>
      <c r="FY79" s="168" t="n">
        <f aca="false">IF(FY$65=0,"-",SUM(FY67:FY69))</f>
        <v>7</v>
      </c>
      <c r="FZ79" s="168" t="n">
        <f aca="false">IF(FZ$65=0,"-",SUM(FZ67:FZ69))</f>
        <v>1</v>
      </c>
      <c r="GA79" s="168" t="n">
        <f aca="false">IF(GA$65=0,"-",SUM(GA67:GA69))</f>
        <v>1</v>
      </c>
      <c r="GB79" s="168" t="n">
        <f aca="false">IF(GB$65=0,"-",SUM(GB67:GB69))</f>
        <v>0</v>
      </c>
      <c r="GC79" s="168" t="n">
        <f aca="false">IF(GC$65=0,"-",SUM(GC67:GC69))</f>
        <v>0</v>
      </c>
      <c r="GD79" s="168" t="n">
        <f aca="false">IF(GD$65=0,"-",SUM(GD67:GD69))</f>
        <v>0</v>
      </c>
      <c r="GE79" s="168" t="n">
        <f aca="false">IF(GE$65=0,"-",SUM(GE67:GE69))</f>
        <v>0</v>
      </c>
      <c r="GF79" s="168" t="n">
        <f aca="false">IF(GF$65=0,"-",SUM(GF67:GF69))</f>
        <v>0</v>
      </c>
      <c r="GG79" s="168" t="n">
        <f aca="false">IF(GG$65=0,"-",SUM(GG67:GG69))</f>
        <v>0</v>
      </c>
      <c r="GH79" s="168" t="n">
        <f aca="false">IF(GH$65=0,"-",SUM(GH67:GH69))</f>
        <v>5</v>
      </c>
      <c r="GI79" s="168" t="n">
        <f aca="false">IF(GI$65=0,"-",SUM(GI67:GI69))</f>
        <v>1</v>
      </c>
      <c r="GJ79" s="168" t="n">
        <f aca="false">IF(GJ$65=0,"-",SUM(GJ67:GJ69))</f>
        <v>0</v>
      </c>
      <c r="GK79" s="168" t="n">
        <f aca="false">IF(GK$65=0,"-",SUM(GK67:GK69))</f>
        <v>0</v>
      </c>
      <c r="GL79" s="168" t="n">
        <f aca="false">IF(GL$65=0,"-",SUM(GL67:GL69))</f>
        <v>0</v>
      </c>
      <c r="GM79" s="168" t="n">
        <f aca="false">IF(GM$65=0,"-",SUM(GM67:GM69))</f>
        <v>0</v>
      </c>
      <c r="GN79" s="168" t="n">
        <f aca="false">IF(GN$65=0,"-",SUM(GN67:GN69))</f>
        <v>0</v>
      </c>
      <c r="GO79" s="168" t="n">
        <f aca="false">IF(GO$65=0,"-",SUM(GO67:GO69))</f>
        <v>1</v>
      </c>
      <c r="GP79" s="168" t="n">
        <f aca="false">IF(GP$65=0,"-",SUM(GP67:GP69))</f>
        <v>1</v>
      </c>
      <c r="GQ79" s="168" t="n">
        <f aca="false">IF(GQ$65=0,"-",SUM(GQ67:GQ69))</f>
        <v>0</v>
      </c>
      <c r="GR79" s="168" t="n">
        <f aca="false">IF(GR$65=0,"-",SUM(GR67:GR69))</f>
        <v>4</v>
      </c>
      <c r="GS79" s="168" t="n">
        <f aca="false">IF(GS$65=0,"-",SUM(GS67:GS69))</f>
        <v>0</v>
      </c>
      <c r="GT79" s="168" t="n">
        <f aca="false">IF(GT$65=0,"-",SUM(GT67:GT69))</f>
        <v>0</v>
      </c>
      <c r="GU79" s="168" t="n">
        <f aca="false">IF(GU$65=0,"-",SUM(GU67:GU69))</f>
        <v>0</v>
      </c>
      <c r="GV79" s="168" t="n">
        <f aca="false">IF(GV$65=0,"-",SUM(GV67:GV69))</f>
        <v>0</v>
      </c>
      <c r="GW79" s="17"/>
      <c r="GX79" s="17"/>
      <c r="GY79" s="17"/>
      <c r="GZ79" s="17"/>
      <c r="HA79" s="17"/>
      <c r="HB79" s="17"/>
      <c r="HC79" s="17"/>
      <c r="HD79" s="17"/>
      <c r="HE79" s="17"/>
      <c r="HF79" s="17"/>
      <c r="HG79" s="17"/>
      <c r="HH79" s="17"/>
      <c r="HI79" s="17"/>
      <c r="HJ79" s="17"/>
      <c r="HK79" s="17"/>
      <c r="HL79" s="17"/>
      <c r="HM79" s="17"/>
      <c r="HN79" s="17"/>
      <c r="HO79" s="17"/>
      <c r="HP79" s="17"/>
      <c r="HQ79" s="17"/>
      <c r="HR79" s="17"/>
      <c r="HS79" s="17"/>
      <c r="HT79" s="17"/>
      <c r="HU79" s="17"/>
      <c r="HV79" s="17"/>
      <c r="HW79" s="17"/>
      <c r="HX79" s="17"/>
      <c r="HY79" s="17"/>
      <c r="HZ79" s="17"/>
      <c r="IA79" s="17"/>
      <c r="IB79" s="17"/>
      <c r="IC79" s="17"/>
      <c r="ID79" s="17"/>
      <c r="IE79" s="17"/>
      <c r="IF79" s="17"/>
      <c r="IG79" s="17"/>
      <c r="IH79" s="17"/>
      <c r="II79" s="17"/>
      <c r="IJ79" s="17"/>
      <c r="IK79" s="17"/>
      <c r="IL79" s="17"/>
      <c r="IM79" s="17"/>
      <c r="IN79" s="17"/>
      <c r="IO79" s="22"/>
    </row>
    <row r="80" customFormat="false" ht="15" hidden="false" customHeight="false" outlineLevel="0" collapsed="false">
      <c r="A80" s="203"/>
      <c r="B80" s="216" t="s">
        <v>108</v>
      </c>
      <c r="C80" s="217"/>
      <c r="D80" s="218"/>
      <c r="E80" s="220" t="str">
        <f aca="false">IF(OR(E$65=0,E$65="-"),"-",E79/E75)</f>
        <v>-</v>
      </c>
      <c r="F80" s="220" t="str">
        <f aca="false">IF(OR(F$65=0,F$65="-"),"-",F79/F75)</f>
        <v>-</v>
      </c>
      <c r="G80" s="220" t="str">
        <f aca="false">IF(OR(G$65=0,G$65="-"),"-",G79/G75)</f>
        <v>-</v>
      </c>
      <c r="H80" s="220" t="str">
        <f aca="false">IF(OR(H$65=0,H$65="-"),"-",H79/H75)</f>
        <v>-</v>
      </c>
      <c r="I80" s="220" t="str">
        <f aca="false">IF(OR(I$65=0,I$65="-"),"-",I79/I75)</f>
        <v>-</v>
      </c>
      <c r="J80" s="220" t="str">
        <f aca="false">IF(OR(J$65=0,J$65="-"),"-",J79/J75)</f>
        <v>-</v>
      </c>
      <c r="K80" s="220" t="str">
        <f aca="false">IF(OR(K$65=0,K$65="-"),"-",K79/K75)</f>
        <v>-</v>
      </c>
      <c r="L80" s="220" t="str">
        <f aca="false">IF(OR(L$65=0,L$65="-"),"-",L79/L75)</f>
        <v>-</v>
      </c>
      <c r="M80" s="220" t="str">
        <f aca="false">IF(OR(M$65=0,M$65="-"),"-",M79/M75)</f>
        <v>-</v>
      </c>
      <c r="N80" s="220" t="str">
        <f aca="false">IF(OR(N$65=0,N$65="-"),"-",N79/N75)</f>
        <v>-</v>
      </c>
      <c r="O80" s="220" t="str">
        <f aca="false">IF(OR(O$65=0,O$65="-"),"-",O79/O75)</f>
        <v>-</v>
      </c>
      <c r="P80" s="220" t="str">
        <f aca="false">IF(OR(P$65=0,P$65="-"),"-",P79/P75)</f>
        <v>-</v>
      </c>
      <c r="Q80" s="220" t="str">
        <f aca="false">IF(OR(Q$65=0,Q$65="-"),"-",Q79/Q75)</f>
        <v>-</v>
      </c>
      <c r="R80" s="220" t="str">
        <f aca="false">IF(OR(R$65=0,R$65="-"),"-",R79/R75)</f>
        <v>-</v>
      </c>
      <c r="S80" s="220" t="str">
        <f aca="false">IF(OR(S$65=0,S$65="-"),"-",S79/S75)</f>
        <v>-</v>
      </c>
      <c r="T80" s="220" t="str">
        <f aca="false">IF(OR(T$65=0,T$65="-"),"-",T79/T75)</f>
        <v>-</v>
      </c>
      <c r="U80" s="220" t="str">
        <f aca="false">IF(OR(U$65=0,U$65="-"),"-",U79/U75)</f>
        <v>-</v>
      </c>
      <c r="V80" s="220" t="str">
        <f aca="false">IF(OR(V$65=0,V$65="-"),"-",V79/V75)</f>
        <v>-</v>
      </c>
      <c r="W80" s="220" t="str">
        <f aca="false">IF(OR(W$65=0,W$65="-"),"-",W79/W75)</f>
        <v>-</v>
      </c>
      <c r="X80" s="220" t="str">
        <f aca="false">IF(OR(X$65=0,X$65="-"),"-",X79/X75)</f>
        <v>-</v>
      </c>
      <c r="Y80" s="220" t="str">
        <f aca="false">IF(OR(Y$65=0,Y$65="-"),"-",Y79/Y75)</f>
        <v>-</v>
      </c>
      <c r="Z80" s="220" t="str">
        <f aca="false">IF(OR(Z$65=0,Z$65="-"),"-",Z79/Z75)</f>
        <v>-</v>
      </c>
      <c r="AA80" s="220" t="str">
        <f aca="false">IF(OR(AA$65=0,AA$65="-"),"-",AA79/AA75)</f>
        <v>-</v>
      </c>
      <c r="AB80" s="220" t="str">
        <f aca="false">IF(OR(AB$65=0,AB$65="-"),"-",AB79/AB75)</f>
        <v>-</v>
      </c>
      <c r="AC80" s="220" t="str">
        <f aca="false">IF(OR(AC$65=0,AC$65="-"),"-",AC79/AC75)</f>
        <v>-</v>
      </c>
      <c r="AD80" s="220" t="str">
        <f aca="false">IF(OR(AD$65=0,AD$65="-"),"-",AD79/AD75)</f>
        <v>-</v>
      </c>
      <c r="AE80" s="220" t="str">
        <f aca="false">IF(OR(AE$65=0,AE$65="-"),"-",AE79/AE75)</f>
        <v>-</v>
      </c>
      <c r="AF80" s="220" t="str">
        <f aca="false">IF(OR(AF$65=0,AF$65="-"),"-",AF79/AF75)</f>
        <v>-</v>
      </c>
      <c r="AG80" s="220" t="str">
        <f aca="false">IF(OR(AG$65=0,AG$65="-"),"-",AG79/AG75)</f>
        <v>-</v>
      </c>
      <c r="AH80" s="220" t="str">
        <f aca="false">IF(OR(AH$65=0,AH$65="-"),"-",AH79/AH75)</f>
        <v>-</v>
      </c>
      <c r="AI80" s="220" t="str">
        <f aca="false">IF(OR(AI$65=0,AI$65="-"),"-",AI79/AI75)</f>
        <v>-</v>
      </c>
      <c r="AJ80" s="220" t="str">
        <f aca="false">IF(OR(AJ$65=0,AJ$65="-"),"-",AJ79/AJ75)</f>
        <v>-</v>
      </c>
      <c r="AK80" s="220" t="str">
        <f aca="false">IF(OR(AK$65=0,AK$65="-"),"-",AK79/AK75)</f>
        <v>-</v>
      </c>
      <c r="AL80" s="220" t="str">
        <f aca="false">IF(OR(AL$65=0,AL$65="-"),"-",AL79/AL75)</f>
        <v>-</v>
      </c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201"/>
      <c r="FK80" s="203"/>
      <c r="FL80" s="216" t="s">
        <v>108</v>
      </c>
      <c r="FM80" s="219"/>
      <c r="FN80" s="219"/>
      <c r="FO80" s="221" t="n">
        <f aca="false">IF(FO$65=0,"-",FO79/FO75)</f>
        <v>0.0909090909090909</v>
      </c>
      <c r="FP80" s="221" t="e">
        <f aca="false">IF(FP$65=0,"-",FP79/FP75)</f>
        <v>#DIV/0!</v>
      </c>
      <c r="FQ80" s="221" t="n">
        <f aca="false">IF(FQ$65=0,"-",FQ79/FQ75)</f>
        <v>0.235294117647059</v>
      </c>
      <c r="FR80" s="221" t="n">
        <f aca="false">IF(FR$65=0,"-",FR79/FR75)</f>
        <v>0.625</v>
      </c>
      <c r="FS80" s="221" t="e">
        <f aca="false">IF(FS$65=0,"-",FS79/FS75)</f>
        <v>#DIV/0!</v>
      </c>
      <c r="FT80" s="221" t="e">
        <f aca="false">IF(FT$65=0,"-",FT79/FT75)</f>
        <v>#DIV/0!</v>
      </c>
      <c r="FU80" s="221" t="n">
        <f aca="false">IF(FU$65=0,"-",FU79/FU75)</f>
        <v>0.0952380952380952</v>
      </c>
      <c r="FV80" s="221" t="n">
        <f aca="false">IF(FV$65=0,"-",FV79/FV75)</f>
        <v>0.0465116279069767</v>
      </c>
      <c r="FW80" s="221" t="n">
        <f aca="false">IF(FW$65=0,"-",FW79/FW75)</f>
        <v>0.0952380952380952</v>
      </c>
      <c r="FX80" s="221" t="n">
        <f aca="false">IF(FX$65=0,"-",FX79/FX75)</f>
        <v>0.0952380952380952</v>
      </c>
      <c r="FY80" s="221" t="n">
        <f aca="false">IF(FY$65=0,"-",FY79/FY75)</f>
        <v>0.875</v>
      </c>
      <c r="FZ80" s="221" t="n">
        <f aca="false">IF(FZ$65=0,"-",FZ79/FZ75)</f>
        <v>0.125</v>
      </c>
      <c r="GA80" s="221" t="n">
        <f aca="false">IF(GA$65=0,"-",GA79/GA75)</f>
        <v>0.037037037037037</v>
      </c>
      <c r="GB80" s="221" t="e">
        <f aca="false">IF(GB$65=0,"-",GB79/GB75)</f>
        <v>#DIV/0!</v>
      </c>
      <c r="GC80" s="221" t="e">
        <f aca="false">IF(GC$65=0,"-",GC79/GC75)</f>
        <v>#DIV/0!</v>
      </c>
      <c r="GD80" s="221" t="e">
        <f aca="false">IF(GD$65=0,"-",GD79/GD75)</f>
        <v>#DIV/0!</v>
      </c>
      <c r="GE80" s="221" t="e">
        <f aca="false">IF(GE$65=0,"-",GE79/GE75)</f>
        <v>#DIV/0!</v>
      </c>
      <c r="GF80" s="221" t="e">
        <f aca="false">IF(GF$65=0,"-",GF79/GF75)</f>
        <v>#DIV/0!</v>
      </c>
      <c r="GG80" s="221" t="n">
        <f aca="false">IF(GG$65=0,"-",GG79/GG75)</f>
        <v>0</v>
      </c>
      <c r="GH80" s="221" t="n">
        <f aca="false">IF(GH$65=0,"-",GH79/GH75)</f>
        <v>0.333333333333333</v>
      </c>
      <c r="GI80" s="221" t="n">
        <f aca="false">IF(GI$65=0,"-",GI79/GI75)</f>
        <v>0.0714285714285714</v>
      </c>
      <c r="GJ80" s="221" t="e">
        <f aca="false">IF(GJ$65=0,"-",GJ79/GJ75)</f>
        <v>#DIV/0!</v>
      </c>
      <c r="GK80" s="221" t="e">
        <f aca="false">IF(GK$65=0,"-",GK79/GK75)</f>
        <v>#DIV/0!</v>
      </c>
      <c r="GL80" s="221" t="n">
        <f aca="false">IF(GL$65=0,"-",GL79/GL75)</f>
        <v>0</v>
      </c>
      <c r="GM80" s="221" t="e">
        <f aca="false">IF(GM$65=0,"-",GM79/GM75)</f>
        <v>#DIV/0!</v>
      </c>
      <c r="GN80" s="221" t="e">
        <f aca="false">IF(GN$65=0,"-",GN79/GN75)</f>
        <v>#DIV/0!</v>
      </c>
      <c r="GO80" s="221" t="n">
        <f aca="false">IF(GO$65=0,"-",GO79/GO75)</f>
        <v>0.0909090909090909</v>
      </c>
      <c r="GP80" s="221" t="n">
        <f aca="false">IF(GP$65=0,"-",GP79/GP75)</f>
        <v>0.166666666666667</v>
      </c>
      <c r="GQ80" s="221" t="e">
        <f aca="false">IF(GQ$65=0,"-",GQ79/GQ75)</f>
        <v>#DIV/0!</v>
      </c>
      <c r="GR80" s="221" t="n">
        <f aca="false">IF(GR$65=0,"-",GR79/GR75)</f>
        <v>0.363636363636364</v>
      </c>
      <c r="GS80" s="221" t="e">
        <f aca="false">IF(GS$65=0,"-",GS79/GS75)</f>
        <v>#DIV/0!</v>
      </c>
      <c r="GT80" s="221" t="e">
        <f aca="false">IF(GT$65=0,"-",GT79/GT75)</f>
        <v>#DIV/0!</v>
      </c>
      <c r="GU80" s="221" t="e">
        <f aca="false">IF(GU$65=0,"-",GU79/GU75)</f>
        <v>#DIV/0!</v>
      </c>
      <c r="GV80" s="221" t="e">
        <f aca="false">IF(GV$65=0,"-",GV79/GV75)</f>
        <v>#DIV/0!</v>
      </c>
      <c r="GW80" s="17"/>
      <c r="GX80" s="17"/>
      <c r="GY80" s="17"/>
      <c r="GZ80" s="17"/>
      <c r="HA80" s="17"/>
      <c r="HB80" s="17"/>
      <c r="HC80" s="17"/>
      <c r="HD80" s="17"/>
      <c r="HE80" s="17"/>
      <c r="HF80" s="17"/>
      <c r="HG80" s="17"/>
      <c r="HH80" s="17"/>
      <c r="HI80" s="17"/>
      <c r="HJ80" s="17"/>
      <c r="HK80" s="17"/>
      <c r="HL80" s="17"/>
      <c r="HM80" s="17"/>
      <c r="HN80" s="17"/>
      <c r="HO80" s="17"/>
      <c r="HP80" s="17"/>
      <c r="HQ80" s="17"/>
      <c r="HR80" s="17"/>
      <c r="HS80" s="17"/>
      <c r="HT80" s="17"/>
      <c r="HU80" s="17"/>
      <c r="HV80" s="17"/>
      <c r="HW80" s="17"/>
      <c r="HX80" s="17"/>
      <c r="HY80" s="17"/>
      <c r="HZ80" s="17"/>
      <c r="IA80" s="17"/>
      <c r="IB80" s="17"/>
      <c r="IC80" s="17"/>
      <c r="ID80" s="17"/>
      <c r="IE80" s="17"/>
      <c r="IF80" s="17"/>
      <c r="IG80" s="17"/>
      <c r="IH80" s="17"/>
      <c r="II80" s="17"/>
      <c r="IJ80" s="17"/>
      <c r="IK80" s="17"/>
      <c r="IL80" s="17"/>
      <c r="IM80" s="17"/>
      <c r="IN80" s="17"/>
      <c r="IO80" s="22"/>
    </row>
    <row r="81" customFormat="false" ht="15" hidden="false" customHeight="false" outlineLevel="0" collapsed="false">
      <c r="A81" s="203"/>
      <c r="B81" s="216" t="s">
        <v>109</v>
      </c>
      <c r="C81" s="217"/>
      <c r="D81" s="218"/>
      <c r="E81" s="171" t="n">
        <f aca="false">IF(E$65=0,"-",SUM(E70:E71))</f>
        <v>0</v>
      </c>
      <c r="F81" s="169" t="n">
        <f aca="false">IF(F$65=0,"-",SUM(F70:F71))</f>
        <v>0</v>
      </c>
      <c r="G81" s="171" t="n">
        <f aca="false">IF(G$65=0,"-",SUM(G70:G71))</f>
        <v>0</v>
      </c>
      <c r="H81" s="168" t="n">
        <f aca="false">IF(H$65=0,"-",SUM(H70:H71))</f>
        <v>0</v>
      </c>
      <c r="I81" s="168" t="n">
        <f aca="false">IF(I$65=0,"-",SUM(I70:I71))</f>
        <v>0</v>
      </c>
      <c r="J81" s="169" t="n">
        <f aca="false">IF(J$65=0,"-",SUM(J70:J71))</f>
        <v>0</v>
      </c>
      <c r="K81" s="171" t="n">
        <f aca="false">IF(K$65=0,"-",SUM(K70:K71))</f>
        <v>0</v>
      </c>
      <c r="L81" s="168" t="n">
        <f aca="false">IF(L$65=0,"-",SUM(L70:L71))</f>
        <v>0</v>
      </c>
      <c r="M81" s="168" t="n">
        <f aca="false">IF(M$65=0,"-",SUM(M70:M71))</f>
        <v>0</v>
      </c>
      <c r="N81" s="169" t="n">
        <f aca="false">IF(N$65=0,"-",SUM(N70:N71))</f>
        <v>0</v>
      </c>
      <c r="O81" s="171" t="n">
        <f aca="false">IF(O$65=0,"-",SUM(O70:O71))</f>
        <v>0</v>
      </c>
      <c r="P81" s="168" t="n">
        <f aca="false">IF(P$65=0,"-",SUM(P70:P71))</f>
        <v>0</v>
      </c>
      <c r="Q81" s="168" t="n">
        <f aca="false">IF(Q$65=0,"-",SUM(Q70:Q71))</f>
        <v>0</v>
      </c>
      <c r="R81" s="168" t="n">
        <f aca="false">IF(R$65=0,"-",SUM(R70:R71))</f>
        <v>0</v>
      </c>
      <c r="S81" s="168" t="n">
        <f aca="false">IF(S$65=0,"-",SUM(S70:S71))</f>
        <v>0</v>
      </c>
      <c r="T81" s="168" t="n">
        <f aca="false">IF(T$65=0,"-",SUM(T70:T71))</f>
        <v>0</v>
      </c>
      <c r="U81" s="168" t="n">
        <f aca="false">IF(U$65=0,"-",SUM(U70:U71))</f>
        <v>0</v>
      </c>
      <c r="V81" s="169" t="n">
        <f aca="false">IF(V$65=0,"-",SUM(V70:V71))</f>
        <v>0</v>
      </c>
      <c r="W81" s="171" t="n">
        <f aca="false">IF(W$65=0,"-",SUM(W70:W71))</f>
        <v>0</v>
      </c>
      <c r="X81" s="168" t="n">
        <f aca="false">IF(X$65=0,"-",SUM(X70:X71))</f>
        <v>0</v>
      </c>
      <c r="Y81" s="168" t="n">
        <f aca="false">IF(Y$65=0,"-",SUM(Y70:Y71))</f>
        <v>0</v>
      </c>
      <c r="Z81" s="168" t="n">
        <f aca="false">IF(Z$65=0,"-",SUM(Z70:Z71))</f>
        <v>0</v>
      </c>
      <c r="AA81" s="168" t="n">
        <f aca="false">IF(AA$65=0,"-",SUM(AA70:AA71))</f>
        <v>0</v>
      </c>
      <c r="AB81" s="168" t="n">
        <f aca="false">IF(AB$65=0,"-",SUM(AB70:AB71))</f>
        <v>0</v>
      </c>
      <c r="AC81" s="168" t="n">
        <f aca="false">IF(AC$65=0,"-",SUM(AC70:AC71))</f>
        <v>0</v>
      </c>
      <c r="AD81" s="169" t="n">
        <f aca="false">IF(AD$65=0,"-",SUM(AD70:AD71))</f>
        <v>0</v>
      </c>
      <c r="AE81" s="171" t="n">
        <f aca="false">IF(AE$65=0,"-",SUM(AE70:AE71))</f>
        <v>0</v>
      </c>
      <c r="AF81" s="168" t="n">
        <f aca="false">IF(AF$65=0,"-",SUM(AF70:AF71))</f>
        <v>0</v>
      </c>
      <c r="AG81" s="168" t="n">
        <f aca="false">IF(AG$65=0,"-",SUM(AG70:AG71))</f>
        <v>0</v>
      </c>
      <c r="AH81" s="168" t="n">
        <f aca="false">IF(AH$65=0,"-",SUM(AH70:AH71))</f>
        <v>0</v>
      </c>
      <c r="AI81" s="168" t="n">
        <f aca="false">IF(AI$65=0,"-",SUM(AI70:AI71))</f>
        <v>0</v>
      </c>
      <c r="AJ81" s="168" t="n">
        <f aca="false">IF(AJ$65=0,"-",SUM(AJ70:AJ71))</f>
        <v>0</v>
      </c>
      <c r="AK81" s="168" t="n">
        <f aca="false">IF(AK$65=0,"-",SUM(AK70:AK71))</f>
        <v>0</v>
      </c>
      <c r="AL81" s="169" t="n">
        <f aca="false">IF(AL$65=0,"-",SUM(AL70:AL71))</f>
        <v>0</v>
      </c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201"/>
      <c r="FK81" s="203"/>
      <c r="FL81" s="216" t="s">
        <v>109</v>
      </c>
      <c r="FM81" s="219"/>
      <c r="FN81" s="219"/>
      <c r="FO81" s="168" t="n">
        <f aca="false">IF(FO$65=0,"-",SUM(FO70:FO71))</f>
        <v>14</v>
      </c>
      <c r="FP81" s="168" t="n">
        <f aca="false">IF(FP$65=0,"-",SUM(FP70:FP71))</f>
        <v>0</v>
      </c>
      <c r="FQ81" s="168" t="n">
        <f aca="false">IF(FQ$65=0,"-",SUM(FQ70:FQ71))</f>
        <v>13</v>
      </c>
      <c r="FR81" s="168" t="n">
        <f aca="false">IF(FR$65=0,"-",SUM(FR70:FR71))</f>
        <v>2</v>
      </c>
      <c r="FS81" s="168" t="n">
        <f aca="false">IF(FS$65=0,"-",SUM(FS70:FS71))</f>
        <v>0</v>
      </c>
      <c r="FT81" s="168" t="n">
        <f aca="false">IF(FT$65=0,"-",SUM(FT70:FT71))</f>
        <v>0</v>
      </c>
      <c r="FU81" s="168" t="n">
        <f aca="false">IF(FU$65=0,"-",SUM(FU70:FU71))</f>
        <v>3</v>
      </c>
      <c r="FV81" s="168" t="n">
        <f aca="false">IF(FV$65=0,"-",SUM(FV70:FV71))</f>
        <v>7</v>
      </c>
      <c r="FW81" s="168" t="n">
        <f aca="false">IF(FW$65=0,"-",SUM(FW70:FW71))</f>
        <v>7</v>
      </c>
      <c r="FX81" s="168" t="n">
        <f aca="false">IF(FX$65=0,"-",SUM(FX70:FX71))</f>
        <v>6</v>
      </c>
      <c r="FY81" s="168" t="n">
        <f aca="false">IF(FY$65=0,"-",SUM(FY70:FY71))</f>
        <v>1</v>
      </c>
      <c r="FZ81" s="168" t="n">
        <f aca="false">IF(FZ$65=0,"-",SUM(FZ70:FZ71))</f>
        <v>0</v>
      </c>
      <c r="GA81" s="168" t="n">
        <f aca="false">IF(GA$65=0,"-",SUM(GA70:GA71))</f>
        <v>5</v>
      </c>
      <c r="GB81" s="168" t="n">
        <f aca="false">IF(GB$65=0,"-",SUM(GB70:GB71))</f>
        <v>0</v>
      </c>
      <c r="GC81" s="168" t="n">
        <f aca="false">IF(GC$65=0,"-",SUM(GC70:GC71))</f>
        <v>0</v>
      </c>
      <c r="GD81" s="168" t="n">
        <f aca="false">IF(GD$65=0,"-",SUM(GD70:GD71))</f>
        <v>0</v>
      </c>
      <c r="GE81" s="168" t="n">
        <f aca="false">IF(GE$65=0,"-",SUM(GE70:GE71))</f>
        <v>0</v>
      </c>
      <c r="GF81" s="168" t="n">
        <f aca="false">IF(GF$65=0,"-",SUM(GF70:GF71))</f>
        <v>0</v>
      </c>
      <c r="GG81" s="168" t="n">
        <f aca="false">IF(GG$65=0,"-",SUM(GG70:GG71))</f>
        <v>13</v>
      </c>
      <c r="GH81" s="168" t="n">
        <f aca="false">IF(GH$65=0,"-",SUM(GH70:GH71))</f>
        <v>9</v>
      </c>
      <c r="GI81" s="168" t="n">
        <f aca="false">IF(GI$65=0,"-",SUM(GI70:GI71))</f>
        <v>8</v>
      </c>
      <c r="GJ81" s="168" t="n">
        <f aca="false">IF(GJ$65=0,"-",SUM(GJ70:GJ71))</f>
        <v>0</v>
      </c>
      <c r="GK81" s="168" t="n">
        <f aca="false">IF(GK$65=0,"-",SUM(GK70:GK71))</f>
        <v>0</v>
      </c>
      <c r="GL81" s="168" t="n">
        <f aca="false">IF(GL$65=0,"-",SUM(GL70:GL71))</f>
        <v>4</v>
      </c>
      <c r="GM81" s="168" t="n">
        <f aca="false">IF(GM$65=0,"-",SUM(GM70:GM71))</f>
        <v>0</v>
      </c>
      <c r="GN81" s="168" t="n">
        <f aca="false">IF(GN$65=0,"-",SUM(GN70:GN71))</f>
        <v>0</v>
      </c>
      <c r="GO81" s="168" t="n">
        <f aca="false">IF(GO$65=0,"-",SUM(GO70:GO71))</f>
        <v>2</v>
      </c>
      <c r="GP81" s="168" t="n">
        <f aca="false">IF(GP$65=0,"-",SUM(GP70:GP71))</f>
        <v>0</v>
      </c>
      <c r="GQ81" s="168" t="n">
        <f aca="false">IF(GQ$65=0,"-",SUM(GQ70:GQ71))</f>
        <v>0</v>
      </c>
      <c r="GR81" s="168" t="n">
        <f aca="false">IF(GR$65=0,"-",SUM(GR70:GR71))</f>
        <v>6</v>
      </c>
      <c r="GS81" s="168" t="n">
        <f aca="false">IF(GS$65=0,"-",SUM(GS70:GS71))</f>
        <v>0</v>
      </c>
      <c r="GT81" s="168" t="n">
        <f aca="false">IF(GT$65=0,"-",SUM(GT70:GT71))</f>
        <v>0</v>
      </c>
      <c r="GU81" s="168" t="n">
        <f aca="false">IF(GU$65=0,"-",SUM(GU70:GU71))</f>
        <v>0</v>
      </c>
      <c r="GV81" s="168" t="n">
        <f aca="false">IF(GV$65=0,"-",SUM(GV70:GV71))</f>
        <v>0</v>
      </c>
      <c r="GW81" s="17"/>
      <c r="GX81" s="17"/>
      <c r="GY81" s="17"/>
      <c r="GZ81" s="17"/>
      <c r="HA81" s="17"/>
      <c r="HB81" s="17"/>
      <c r="HC81" s="17"/>
      <c r="HD81" s="17"/>
      <c r="HE81" s="17"/>
      <c r="HF81" s="17"/>
      <c r="HG81" s="17"/>
      <c r="HH81" s="17"/>
      <c r="HI81" s="17"/>
      <c r="HJ81" s="17"/>
      <c r="HK81" s="17"/>
      <c r="HL81" s="17"/>
      <c r="HM81" s="17"/>
      <c r="HN81" s="17"/>
      <c r="HO81" s="17"/>
      <c r="HP81" s="17"/>
      <c r="HQ81" s="17"/>
      <c r="HR81" s="17"/>
      <c r="HS81" s="17"/>
      <c r="HT81" s="17"/>
      <c r="HU81" s="17"/>
      <c r="HV81" s="17"/>
      <c r="HW81" s="17"/>
      <c r="HX81" s="17"/>
      <c r="HY81" s="17"/>
      <c r="HZ81" s="17"/>
      <c r="IA81" s="17"/>
      <c r="IB81" s="17"/>
      <c r="IC81" s="17"/>
      <c r="ID81" s="17"/>
      <c r="IE81" s="17"/>
      <c r="IF81" s="17"/>
      <c r="IG81" s="17"/>
      <c r="IH81" s="17"/>
      <c r="II81" s="17"/>
      <c r="IJ81" s="17"/>
      <c r="IK81" s="17"/>
      <c r="IL81" s="17"/>
      <c r="IM81" s="17"/>
      <c r="IN81" s="17"/>
      <c r="IO81" s="22"/>
    </row>
    <row r="82" customFormat="false" ht="15" hidden="false" customHeight="false" outlineLevel="0" collapsed="false">
      <c r="A82" s="203"/>
      <c r="B82" s="216" t="s">
        <v>110</v>
      </c>
      <c r="C82" s="217"/>
      <c r="D82" s="218"/>
      <c r="E82" s="171" t="n">
        <f aca="false">IF(E$65=0,"-",SUM(E72:E74))</f>
        <v>0</v>
      </c>
      <c r="F82" s="171" t="n">
        <f aca="false">IF(F$65=0,"-",SUM(F72:F74))</f>
        <v>0</v>
      </c>
      <c r="G82" s="171" t="n">
        <f aca="false">IF(G$65=0,"-",SUM(G72:G74))</f>
        <v>0</v>
      </c>
      <c r="H82" s="171" t="n">
        <f aca="false">IF(H$65=0,"-",SUM(H72:H74))</f>
        <v>0</v>
      </c>
      <c r="I82" s="171" t="n">
        <f aca="false">IF(I$65=0,"-",SUM(I72:I74))</f>
        <v>0</v>
      </c>
      <c r="J82" s="171" t="n">
        <f aca="false">IF(J$65=0,"-",SUM(J72:J74))</f>
        <v>0</v>
      </c>
      <c r="K82" s="171" t="n">
        <f aca="false">IF(K$65=0,"-",SUM(K72:K74))</f>
        <v>0</v>
      </c>
      <c r="L82" s="171" t="n">
        <f aca="false">IF(L$65=0,"-",SUM(L72:L74))</f>
        <v>0</v>
      </c>
      <c r="M82" s="171" t="n">
        <f aca="false">IF(M$65=0,"-",SUM(M72:M74))</f>
        <v>0</v>
      </c>
      <c r="N82" s="171" t="n">
        <f aca="false">IF(N$65=0,"-",SUM(N72:N74))</f>
        <v>0</v>
      </c>
      <c r="O82" s="171" t="n">
        <f aca="false">IF(O$65=0,"-",SUM(O72:O74))</f>
        <v>0</v>
      </c>
      <c r="P82" s="171" t="n">
        <f aca="false">IF(P$65=0,"-",SUM(P72:P74))</f>
        <v>0</v>
      </c>
      <c r="Q82" s="171" t="n">
        <f aca="false">IF(Q$65=0,"-",SUM(Q72:Q74))</f>
        <v>0</v>
      </c>
      <c r="R82" s="171" t="n">
        <f aca="false">IF(R$65=0,"-",SUM(R72:R74))</f>
        <v>0</v>
      </c>
      <c r="S82" s="171" t="n">
        <f aca="false">IF(S$65=0,"-",SUM(S72:S74))</f>
        <v>0</v>
      </c>
      <c r="T82" s="171" t="n">
        <f aca="false">IF(T$65=0,"-",SUM(T72:T74))</f>
        <v>0</v>
      </c>
      <c r="U82" s="171" t="n">
        <f aca="false">IF(U$65=0,"-",SUM(U72:U74))</f>
        <v>0</v>
      </c>
      <c r="V82" s="171" t="n">
        <f aca="false">IF(V$65=0,"-",SUM(V72:V74))</f>
        <v>0</v>
      </c>
      <c r="W82" s="171" t="n">
        <f aca="false">IF(W$65=0,"-",SUM(W72:W74))</f>
        <v>0</v>
      </c>
      <c r="X82" s="171" t="n">
        <f aca="false">IF(X$65=0,"-",SUM(X72:X74))</f>
        <v>0</v>
      </c>
      <c r="Y82" s="171" t="n">
        <f aca="false">IF(Y$65=0,"-",SUM(Y72:Y74))</f>
        <v>0</v>
      </c>
      <c r="Z82" s="171" t="n">
        <f aca="false">IF(Z$65=0,"-",SUM(Z72:Z74))</f>
        <v>0</v>
      </c>
      <c r="AA82" s="171" t="n">
        <f aca="false">IF(AA$65=0,"-",SUM(AA72:AA74))</f>
        <v>0</v>
      </c>
      <c r="AB82" s="171" t="n">
        <f aca="false">IF(AB$65=0,"-",SUM(AB72:AB74))</f>
        <v>0</v>
      </c>
      <c r="AC82" s="171" t="n">
        <f aca="false">IF(AC$65=0,"-",SUM(AC72:AC74))</f>
        <v>0</v>
      </c>
      <c r="AD82" s="171" t="n">
        <f aca="false">IF(AD$65=0,"-",SUM(AD72:AD74))</f>
        <v>0</v>
      </c>
      <c r="AE82" s="171" t="n">
        <f aca="false">IF(AE$65=0,"-",SUM(AE72:AE74))</f>
        <v>0</v>
      </c>
      <c r="AF82" s="171" t="n">
        <f aca="false">IF(AF$65=0,"-",SUM(AF72:AF74))</f>
        <v>0</v>
      </c>
      <c r="AG82" s="171" t="n">
        <f aca="false">IF(AG$65=0,"-",SUM(AG72:AG74))</f>
        <v>0</v>
      </c>
      <c r="AH82" s="171" t="n">
        <f aca="false">IF(AH$65=0,"-",SUM(AH72:AH74))</f>
        <v>0</v>
      </c>
      <c r="AI82" s="171" t="n">
        <f aca="false">IF(AI$65=0,"-",SUM(AI72:AI74))</f>
        <v>0</v>
      </c>
      <c r="AJ82" s="168" t="n">
        <f aca="false">IF(AJ$65=0,"-",SUM(AJ72:AJ74))</f>
        <v>0</v>
      </c>
      <c r="AK82" s="168" t="n">
        <f aca="false">IF(AK$65=0,"-",SUM(AK72:AK74))</f>
        <v>0</v>
      </c>
      <c r="AL82" s="169" t="n">
        <f aca="false">IF(AL$65=0,"-",SUM(AL72:AL74))</f>
        <v>0</v>
      </c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201"/>
      <c r="FK82" s="203"/>
      <c r="FL82" s="216" t="s">
        <v>110</v>
      </c>
      <c r="FM82" s="219"/>
      <c r="FN82" s="219"/>
      <c r="FO82" s="168" t="n">
        <f aca="false">IF(FO$65=0,"-",SUM(FO72:FO74))</f>
        <v>26</v>
      </c>
      <c r="FP82" s="168" t="n">
        <f aca="false">IF(FP$65=0,"-",SUM(FP72:FP74))</f>
        <v>0</v>
      </c>
      <c r="FQ82" s="168" t="n">
        <f aca="false">IF(FQ$65=0,"-",SUM(FQ72:FQ74))</f>
        <v>13</v>
      </c>
      <c r="FR82" s="168" t="n">
        <f aca="false">IF(FR$65=0,"-",SUM(FR72:FR74))</f>
        <v>1</v>
      </c>
      <c r="FS82" s="168" t="n">
        <f aca="false">IF(FS$65=0,"-",SUM(FS72:FS74))</f>
        <v>0</v>
      </c>
      <c r="FT82" s="168" t="n">
        <f aca="false">IF(FT$65=0,"-",SUM(FT72:FT74))</f>
        <v>0</v>
      </c>
      <c r="FU82" s="168" t="n">
        <f aca="false">IF(FU$65=0,"-",SUM(FU72:FU74))</f>
        <v>35</v>
      </c>
      <c r="FV82" s="168" t="n">
        <f aca="false">IF(FV$65=0,"-",SUM(FV72:FV74))</f>
        <v>34</v>
      </c>
      <c r="FW82" s="168" t="n">
        <f aca="false">IF(FW$65=0,"-",SUM(FW72:FW74))</f>
        <v>31</v>
      </c>
      <c r="FX82" s="168" t="n">
        <f aca="false">IF(FX$65=0,"-",SUM(FX72:FX74))</f>
        <v>32</v>
      </c>
      <c r="FY82" s="168" t="n">
        <f aca="false">IF(FY$65=0,"-",SUM(FY72:FY74))</f>
        <v>0</v>
      </c>
      <c r="FZ82" s="168" t="n">
        <f aca="false">IF(FZ$65=0,"-",SUM(FZ72:FZ74))</f>
        <v>7</v>
      </c>
      <c r="GA82" s="168" t="n">
        <f aca="false">IF(GA$65=0,"-",SUM(GA72:GA74))</f>
        <v>21</v>
      </c>
      <c r="GB82" s="168" t="n">
        <f aca="false">IF(GB$65=0,"-",SUM(GB72:GB74))</f>
        <v>0</v>
      </c>
      <c r="GC82" s="168" t="n">
        <f aca="false">IF(GC$65=0,"-",SUM(GC72:GC74))</f>
        <v>0</v>
      </c>
      <c r="GD82" s="168" t="n">
        <f aca="false">IF(GD$65=0,"-",SUM(GD72:GD74))</f>
        <v>0</v>
      </c>
      <c r="GE82" s="168" t="n">
        <f aca="false">IF(GE$65=0,"-",SUM(GE72:GE74))</f>
        <v>0</v>
      </c>
      <c r="GF82" s="168" t="n">
        <f aca="false">IF(GF$65=0,"-",SUM(GF72:GF74))</f>
        <v>0</v>
      </c>
      <c r="GG82" s="168" t="n">
        <f aca="false">IF(GG$65=0,"-",SUM(GG72:GG74))</f>
        <v>0</v>
      </c>
      <c r="GH82" s="168" t="n">
        <f aca="false">IF(GH$65=0,"-",SUM(GH72:GH74))</f>
        <v>1</v>
      </c>
      <c r="GI82" s="168" t="n">
        <f aca="false">IF(GI$65=0,"-",SUM(GI72:GI74))</f>
        <v>5</v>
      </c>
      <c r="GJ82" s="168" t="n">
        <f aca="false">IF(GJ$65=0,"-",SUM(GJ72:GJ74))</f>
        <v>0</v>
      </c>
      <c r="GK82" s="168" t="n">
        <f aca="false">IF(GK$65=0,"-",SUM(GK72:GK74))</f>
        <v>0</v>
      </c>
      <c r="GL82" s="168" t="n">
        <f aca="false">IF(GL$65=0,"-",SUM(GL72:GL74))</f>
        <v>7</v>
      </c>
      <c r="GM82" s="168" t="n">
        <f aca="false">IF(GM$65=0,"-",SUM(GM72:GM74))</f>
        <v>0</v>
      </c>
      <c r="GN82" s="168" t="n">
        <f aca="false">IF(GN$65=0,"-",SUM(GN72:GN74))</f>
        <v>0</v>
      </c>
      <c r="GO82" s="168" t="n">
        <f aca="false">IF(GO$65=0,"-",SUM(GO72:GO74))</f>
        <v>8</v>
      </c>
      <c r="GP82" s="168" t="n">
        <f aca="false">IF(GP$65=0,"-",SUM(GP72:GP74))</f>
        <v>5</v>
      </c>
      <c r="GQ82" s="168" t="n">
        <f aca="false">IF(GQ$65=0,"-",SUM(GQ72:GQ74))</f>
        <v>0</v>
      </c>
      <c r="GR82" s="168" t="n">
        <f aca="false">IF(GR$65=0,"-",SUM(GR72:GR74))</f>
        <v>1</v>
      </c>
      <c r="GS82" s="168" t="n">
        <f aca="false">IF(GS$65=0,"-",SUM(GS72:GS74))</f>
        <v>0</v>
      </c>
      <c r="GT82" s="168" t="n">
        <f aca="false">IF(GT$65=0,"-",SUM(GT72:GT74))</f>
        <v>0</v>
      </c>
      <c r="GU82" s="168" t="n">
        <f aca="false">IF(GU$65=0,"-",SUM(GU72:GU74))</f>
        <v>0</v>
      </c>
      <c r="GV82" s="168" t="n">
        <f aca="false">IF(GV$65=0,"-",SUM(GV72:GV74))</f>
        <v>0</v>
      </c>
      <c r="GW82" s="17"/>
      <c r="GX82" s="17"/>
      <c r="GY82" s="17"/>
      <c r="GZ82" s="17"/>
      <c r="HA82" s="17"/>
      <c r="HB82" s="17"/>
      <c r="HC82" s="17"/>
      <c r="HD82" s="17"/>
      <c r="HE82" s="17"/>
      <c r="HF82" s="17"/>
      <c r="HG82" s="17"/>
      <c r="HH82" s="17"/>
      <c r="HI82" s="17"/>
      <c r="HJ82" s="17"/>
      <c r="HK82" s="17"/>
      <c r="HL82" s="17"/>
      <c r="HM82" s="17"/>
      <c r="HN82" s="17"/>
      <c r="HO82" s="17"/>
      <c r="HP82" s="17"/>
      <c r="HQ82" s="17"/>
      <c r="HR82" s="17"/>
      <c r="HS82" s="17"/>
      <c r="HT82" s="17"/>
      <c r="HU82" s="17"/>
      <c r="HV82" s="17"/>
      <c r="HW82" s="17"/>
      <c r="HX82" s="17"/>
      <c r="HY82" s="17"/>
      <c r="HZ82" s="17"/>
      <c r="IA82" s="17"/>
      <c r="IB82" s="17"/>
      <c r="IC82" s="17"/>
      <c r="ID82" s="17"/>
      <c r="IE82" s="17"/>
      <c r="IF82" s="17"/>
      <c r="IG82" s="17"/>
      <c r="IH82" s="17"/>
      <c r="II82" s="17"/>
      <c r="IJ82" s="17"/>
      <c r="IK82" s="17"/>
      <c r="IL82" s="17"/>
      <c r="IM82" s="17"/>
      <c r="IN82" s="17"/>
      <c r="IO82" s="22"/>
    </row>
    <row r="83" customFormat="false" ht="13.8" hidden="false" customHeight="false" outlineLevel="0" collapsed="false">
      <c r="A83" s="203"/>
      <c r="B83" s="160" t="s">
        <v>111</v>
      </c>
      <c r="C83" s="199"/>
      <c r="D83" s="200"/>
      <c r="E83" s="220" t="str">
        <f aca="false">IF(OR(E$65=0,E$65="-"),"-",E82/E75)</f>
        <v>-</v>
      </c>
      <c r="F83" s="220" t="str">
        <f aca="false">IF(OR(F$65=0,F$65="-"),"-",F82/F75)</f>
        <v>-</v>
      </c>
      <c r="G83" s="220" t="str">
        <f aca="false">IF(OR(G$65=0,G$65="-"),"-",G82/G75)</f>
        <v>-</v>
      </c>
      <c r="H83" s="220" t="str">
        <f aca="false">IF(OR(H$65=0,H$65="-"),"-",H82/H75)</f>
        <v>-</v>
      </c>
      <c r="I83" s="220" t="str">
        <f aca="false">IF(OR(I$65=0,I$65="-"),"-",I82/I75)</f>
        <v>-</v>
      </c>
      <c r="J83" s="220" t="str">
        <f aca="false">IF(OR(J$65=0,J$65="-"),"-",J82/J75)</f>
        <v>-</v>
      </c>
      <c r="K83" s="220" t="str">
        <f aca="false">IF(OR(K$65=0,K$65="-"),"-",K82/K75)</f>
        <v>-</v>
      </c>
      <c r="L83" s="220" t="str">
        <f aca="false">IF(OR(L$65=0,L$65="-"),"-",L82/L75)</f>
        <v>-</v>
      </c>
      <c r="M83" s="220" t="str">
        <f aca="false">IF(OR(M$65=0,M$65="-"),"-",M82/M75)</f>
        <v>-</v>
      </c>
      <c r="N83" s="220" t="str">
        <f aca="false">IF(OR(N$65=0,N$65="-"),"-",N82/N75)</f>
        <v>-</v>
      </c>
      <c r="O83" s="220" t="str">
        <f aca="false">IF(OR(O$65=0,O$65="-"),"-",O82/O75)</f>
        <v>-</v>
      </c>
      <c r="P83" s="220" t="str">
        <f aca="false">IF(OR(P$65=0,P$65="-"),"-",P82/P75)</f>
        <v>-</v>
      </c>
      <c r="Q83" s="220" t="str">
        <f aca="false">IF(OR(Q$65=0,Q$65="-"),"-",Q82/Q75)</f>
        <v>-</v>
      </c>
      <c r="R83" s="220" t="str">
        <f aca="false">IF(OR(R$65=0,R$65="-"),"-",R82/R75)</f>
        <v>-</v>
      </c>
      <c r="S83" s="220" t="str">
        <f aca="false">IF(OR(S$65=0,S$65="-"),"-",S82/S75)</f>
        <v>-</v>
      </c>
      <c r="T83" s="220" t="str">
        <f aca="false">IF(OR(T$65=0,T$65="-"),"-",T82/T75)</f>
        <v>-</v>
      </c>
      <c r="U83" s="220" t="str">
        <f aca="false">IF(OR(U$65=0,U$65="-"),"-",U82/U75)</f>
        <v>-</v>
      </c>
      <c r="V83" s="220" t="str">
        <f aca="false">IF(OR(V$65=0,V$65="-"),"-",V82/V75)</f>
        <v>-</v>
      </c>
      <c r="W83" s="220" t="str">
        <f aca="false">IF(OR(W$65=0,W$65="-"),"-",W82/W75)</f>
        <v>-</v>
      </c>
      <c r="X83" s="220" t="str">
        <f aca="false">IF(OR(X$65=0,X$65="-"),"-",X82/X75)</f>
        <v>-</v>
      </c>
      <c r="Y83" s="220" t="str">
        <f aca="false">IF(OR(Y$65=0,Y$65="-"),"-",Y82/Y75)</f>
        <v>-</v>
      </c>
      <c r="Z83" s="220" t="str">
        <f aca="false">IF(OR(Z$65=0,Z$65="-"),"-",Z82/Z75)</f>
        <v>-</v>
      </c>
      <c r="AA83" s="220" t="str">
        <f aca="false">IF(OR(AA$65=0,AA$65="-"),"-",AA82/AA75)</f>
        <v>-</v>
      </c>
      <c r="AB83" s="220" t="str">
        <f aca="false">IF(OR(AB$65=0,AB$65="-"),"-",AB82/AB75)</f>
        <v>-</v>
      </c>
      <c r="AC83" s="220" t="str">
        <f aca="false">IF(OR(AC$65=0,AC$65="-"),"-",AC82/AC75)</f>
        <v>-</v>
      </c>
      <c r="AD83" s="220" t="str">
        <f aca="false">IF(OR(AD$65=0,AD$65="-"),"-",AD82/AD75)</f>
        <v>-</v>
      </c>
      <c r="AE83" s="220" t="str">
        <f aca="false">IF(OR(AE$65=0,AE$65="-"),"-",AE82/AE75)</f>
        <v>-</v>
      </c>
      <c r="AF83" s="220" t="str">
        <f aca="false">IF(OR(AF$65=0,AF$65="-"),"-",AF82/AF75)</f>
        <v>-</v>
      </c>
      <c r="AG83" s="220" t="str">
        <f aca="false">IF(OR(AG$65=0,AG$65="-"),"-",AG82/AG75)</f>
        <v>-</v>
      </c>
      <c r="AH83" s="220" t="str">
        <f aca="false">IF(OR(AH$65=0,AH$65="-"),"-",AH82/AH75)</f>
        <v>-</v>
      </c>
      <c r="AI83" s="220" t="str">
        <f aca="false">IF(OR(AI$65=0,AI$65="-"),"-",AI82/AI75)</f>
        <v>-</v>
      </c>
      <c r="AJ83" s="220" t="str">
        <f aca="false">IF(OR(AJ$65=0,AJ$65="-"),"-",AJ82/AJ75)</f>
        <v>-</v>
      </c>
      <c r="AK83" s="220" t="str">
        <f aca="false">IF(OR(AK$65=0,AK$65="-"),"-",AK82/AK75)</f>
        <v>-</v>
      </c>
      <c r="AL83" s="220" t="str">
        <f aca="false">IF(OR(AL$65=0,AL$65="-"),"-",AL82/AL75)</f>
        <v>-</v>
      </c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201"/>
      <c r="FK83" s="203"/>
      <c r="FL83" s="160" t="s">
        <v>111</v>
      </c>
      <c r="FM83" s="168"/>
      <c r="FN83" s="168"/>
      <c r="FO83" s="221" t="n">
        <f aca="false">IF(FO$65=0,"-",FO82/FO75)</f>
        <v>0.590909090909091</v>
      </c>
      <c r="FP83" s="221" t="e">
        <f aca="false">IF(FP$65=0,"-",FP82/FP75)</f>
        <v>#DIV/0!</v>
      </c>
      <c r="FQ83" s="221" t="n">
        <f aca="false">IF(FQ$65=0,"-",FQ82/FQ75)</f>
        <v>0.382352941176471</v>
      </c>
      <c r="FR83" s="221" t="n">
        <f aca="false">IF(FR$65=0,"-",FR82/FR75)</f>
        <v>0.125</v>
      </c>
      <c r="FS83" s="221" t="e">
        <f aca="false">IF(FS$65=0,"-",FS82/FS75)</f>
        <v>#DIV/0!</v>
      </c>
      <c r="FT83" s="221" t="e">
        <f aca="false">IF(FT$65=0,"-",FT82/FT75)</f>
        <v>#DIV/0!</v>
      </c>
      <c r="FU83" s="221" t="n">
        <f aca="false">IF(FU$65=0,"-",FU82/FU75)</f>
        <v>0.833333333333333</v>
      </c>
      <c r="FV83" s="221" t="n">
        <f aca="false">IF(FV$65=0,"-",FV82/FV75)</f>
        <v>0.790697674418605</v>
      </c>
      <c r="FW83" s="221" t="n">
        <f aca="false">IF(FW$65=0,"-",FW82/FW75)</f>
        <v>0.738095238095238</v>
      </c>
      <c r="FX83" s="221" t="n">
        <f aca="false">IF(FX$65=0,"-",FX82/FX75)</f>
        <v>0.761904761904762</v>
      </c>
      <c r="FY83" s="221" t="n">
        <f aca="false">IF(FY$65=0,"-",FY82/FY75)</f>
        <v>0</v>
      </c>
      <c r="FZ83" s="221" t="n">
        <f aca="false">IF(FZ$65=0,"-",FZ82/FZ75)</f>
        <v>0.875</v>
      </c>
      <c r="GA83" s="221" t="n">
        <f aca="false">IF(GA$65=0,"-",GA82/GA75)</f>
        <v>0.777777777777778</v>
      </c>
      <c r="GB83" s="221" t="e">
        <f aca="false">IF(GB$65=0,"-",GB82/GB75)</f>
        <v>#DIV/0!</v>
      </c>
      <c r="GC83" s="221" t="e">
        <f aca="false">IF(GC$65=0,"-",GC82/GC75)</f>
        <v>#DIV/0!</v>
      </c>
      <c r="GD83" s="221" t="e">
        <f aca="false">IF(GD$65=0,"-",GD82/GD75)</f>
        <v>#DIV/0!</v>
      </c>
      <c r="GE83" s="221" t="e">
        <f aca="false">IF(GE$65=0,"-",GE82/GE75)</f>
        <v>#DIV/0!</v>
      </c>
      <c r="GF83" s="221" t="e">
        <f aca="false">IF(GF$65=0,"-",GF82/GF75)</f>
        <v>#DIV/0!</v>
      </c>
      <c r="GG83" s="221" t="n">
        <f aca="false">IF(GG$65=0,"-",GG82/GG75)</f>
        <v>0</v>
      </c>
      <c r="GH83" s="221" t="n">
        <f aca="false">IF(GH$65=0,"-",GH82/GH75)</f>
        <v>0.0666666666666667</v>
      </c>
      <c r="GI83" s="221" t="n">
        <f aca="false">IF(GI$65=0,"-",GI82/GI75)</f>
        <v>0.357142857142857</v>
      </c>
      <c r="GJ83" s="221" t="e">
        <f aca="false">IF(GJ$65=0,"-",GJ82/GJ75)</f>
        <v>#DIV/0!</v>
      </c>
      <c r="GK83" s="221" t="e">
        <f aca="false">IF(GK$65=0,"-",GK82/GK75)</f>
        <v>#DIV/0!</v>
      </c>
      <c r="GL83" s="221" t="n">
        <f aca="false">IF(GL$65=0,"-",GL82/GL75)</f>
        <v>0.636363636363636</v>
      </c>
      <c r="GM83" s="221" t="e">
        <f aca="false">IF(GM$65=0,"-",GM82/GM75)</f>
        <v>#DIV/0!</v>
      </c>
      <c r="GN83" s="221" t="e">
        <f aca="false">IF(GN$65=0,"-",GN82/GN75)</f>
        <v>#DIV/0!</v>
      </c>
      <c r="GO83" s="221" t="n">
        <f aca="false">IF(GO$65=0,"-",GO82/GO75)</f>
        <v>0.727272727272727</v>
      </c>
      <c r="GP83" s="221" t="n">
        <f aca="false">IF(GP$65=0,"-",GP82/GP75)</f>
        <v>0.833333333333333</v>
      </c>
      <c r="GQ83" s="221" t="e">
        <f aca="false">IF(GQ$65=0,"-",GQ82/GQ75)</f>
        <v>#DIV/0!</v>
      </c>
      <c r="GR83" s="221" t="n">
        <f aca="false">IF(GR$65=0,"-",GR82/GR75)</f>
        <v>0.0909090909090909</v>
      </c>
      <c r="GS83" s="221" t="e">
        <f aca="false">IF(GS$65=0,"-",GS82/GS75)</f>
        <v>#DIV/0!</v>
      </c>
      <c r="GT83" s="221" t="e">
        <f aca="false">IF(GT$65=0,"-",GT82/GT75)</f>
        <v>#DIV/0!</v>
      </c>
      <c r="GU83" s="221" t="e">
        <f aca="false">IF(GU$65=0,"-",GU82/GU75)</f>
        <v>#DIV/0!</v>
      </c>
      <c r="GV83" s="221" t="e">
        <f aca="false">IF(GV$65=0,"-",GV82/GV75)</f>
        <v>#DIV/0!</v>
      </c>
      <c r="GW83" s="17"/>
      <c r="GX83" s="17"/>
      <c r="GY83" s="17"/>
      <c r="GZ83" s="17"/>
      <c r="HA83" s="17"/>
      <c r="HB83" s="17"/>
      <c r="HC83" s="17"/>
      <c r="HD83" s="17"/>
      <c r="HE83" s="17"/>
      <c r="HF83" s="17"/>
      <c r="HG83" s="17"/>
      <c r="HH83" s="17"/>
      <c r="HI83" s="17"/>
      <c r="HJ83" s="17"/>
      <c r="HK83" s="17"/>
      <c r="HL83" s="17"/>
      <c r="HM83" s="17"/>
      <c r="HN83" s="17"/>
      <c r="HO83" s="17"/>
      <c r="HP83" s="17"/>
      <c r="HQ83" s="17"/>
      <c r="HR83" s="17"/>
      <c r="HS83" s="17"/>
      <c r="HT83" s="17"/>
      <c r="HU83" s="17"/>
      <c r="HV83" s="17"/>
      <c r="HW83" s="17"/>
      <c r="HX83" s="17"/>
      <c r="HY83" s="17"/>
      <c r="HZ83" s="17"/>
      <c r="IA83" s="17"/>
      <c r="IB83" s="17"/>
      <c r="IC83" s="17"/>
      <c r="ID83" s="17"/>
      <c r="IE83" s="17"/>
      <c r="IF83" s="17"/>
      <c r="IG83" s="17"/>
      <c r="IH83" s="17"/>
      <c r="II83" s="17"/>
      <c r="IJ83" s="17"/>
      <c r="IK83" s="17"/>
      <c r="IL83" s="17"/>
      <c r="IM83" s="17"/>
      <c r="IN83" s="17"/>
      <c r="IO83" s="22"/>
    </row>
    <row r="84" customFormat="false" ht="13.4" hidden="false" customHeight="false" outlineLevel="0" collapsed="false">
      <c r="A84" s="203"/>
      <c r="B84" s="21" t="s">
        <v>112</v>
      </c>
      <c r="C84" s="222"/>
      <c r="D84" s="223"/>
      <c r="E84" s="171" t="n">
        <f aca="false">IF(E$65=0,"-",SUM(E67:E70))</f>
        <v>0</v>
      </c>
      <c r="F84" s="169" t="n">
        <f aca="false">IF(F$65=0,"-",SUM(F67:F70))</f>
        <v>0</v>
      </c>
      <c r="G84" s="171" t="n">
        <f aca="false">IF(G$65=0,"-",SUM(G67:G70))</f>
        <v>0</v>
      </c>
      <c r="H84" s="168" t="n">
        <f aca="false">IF(H$65=0,"-",SUM(H67:H70))</f>
        <v>0</v>
      </c>
      <c r="I84" s="168" t="n">
        <f aca="false">IF(I$65=0,"-",SUM(I67:I70))</f>
        <v>0</v>
      </c>
      <c r="J84" s="169" t="n">
        <f aca="false">IF(J$65=0,"-",SUM(J67:J70))</f>
        <v>0</v>
      </c>
      <c r="K84" s="171" t="n">
        <f aca="false">IF(K$65=0,"-",SUM(K67:K70))</f>
        <v>0</v>
      </c>
      <c r="L84" s="168" t="n">
        <f aca="false">IF(L$65=0,"-",SUM(L67:L70))</f>
        <v>0</v>
      </c>
      <c r="M84" s="168" t="n">
        <f aca="false">IF(M$65=0,"-",SUM(M67:M70))</f>
        <v>0</v>
      </c>
      <c r="N84" s="169" t="n">
        <f aca="false">IF(N$65=0,"-",SUM(N67:N70))</f>
        <v>0</v>
      </c>
      <c r="O84" s="171" t="n">
        <f aca="false">IF(O$65=0,"-",SUM(O67:O70))</f>
        <v>0</v>
      </c>
      <c r="P84" s="168" t="n">
        <f aca="false">IF(P$65=0,"-",SUM(P67:P70))</f>
        <v>0</v>
      </c>
      <c r="Q84" s="168" t="n">
        <f aca="false">IF(Q$65=0,"-",SUM(Q67:Q70))</f>
        <v>0</v>
      </c>
      <c r="R84" s="168" t="n">
        <f aca="false">IF(R$65=0,"-",SUM(R67:R70))</f>
        <v>0</v>
      </c>
      <c r="S84" s="168" t="n">
        <f aca="false">IF(S$65=0,"-",SUM(S67:S70))</f>
        <v>0</v>
      </c>
      <c r="T84" s="168" t="n">
        <f aca="false">IF(T$65=0,"-",SUM(T67:T70))</f>
        <v>0</v>
      </c>
      <c r="U84" s="168" t="n">
        <f aca="false">IF(U$65=0,"-",SUM(U67:U70))</f>
        <v>0</v>
      </c>
      <c r="V84" s="169" t="n">
        <f aca="false">IF(V$65=0,"-",SUM(V67:V70))</f>
        <v>0</v>
      </c>
      <c r="W84" s="171" t="n">
        <f aca="false">IF(W$65=0,"-",SUM(W67:W70))</f>
        <v>0</v>
      </c>
      <c r="X84" s="168" t="n">
        <f aca="false">IF(X$65=0,"-",SUM(X67:X70))</f>
        <v>0</v>
      </c>
      <c r="Y84" s="168" t="n">
        <f aca="false">IF(Y$65=0,"-",SUM(Y67:Y70))</f>
        <v>0</v>
      </c>
      <c r="Z84" s="168" t="n">
        <f aca="false">IF(Z$65=0,"-",SUM(Z67:Z70))</f>
        <v>0</v>
      </c>
      <c r="AA84" s="168" t="n">
        <f aca="false">IF(AA$65=0,"-",SUM(AA67:AA70))</f>
        <v>0</v>
      </c>
      <c r="AB84" s="168" t="n">
        <f aca="false">IF(AB$65=0,"-",SUM(AB67:AB70))</f>
        <v>0</v>
      </c>
      <c r="AC84" s="168" t="n">
        <f aca="false">IF(AC$65=0,"-",SUM(AC67:AC70))</f>
        <v>0</v>
      </c>
      <c r="AD84" s="169" t="n">
        <f aca="false">IF(AD$65=0,"-",SUM(AD67:AD70))</f>
        <v>0</v>
      </c>
      <c r="AE84" s="171" t="n">
        <f aca="false">IF(AE$65=0,"-",SUM(AE67:AE70))</f>
        <v>0</v>
      </c>
      <c r="AF84" s="168" t="n">
        <f aca="false">IF(AF$65=0,"-",SUM(AF67:AF70))</f>
        <v>0</v>
      </c>
      <c r="AG84" s="168" t="n">
        <f aca="false">IF(AG$65=0,"-",SUM(AG67:AG70))</f>
        <v>0</v>
      </c>
      <c r="AH84" s="168" t="n">
        <f aca="false">IF(AH$65=0,"-",SUM(AH67:AH70))</f>
        <v>0</v>
      </c>
      <c r="AI84" s="168" t="n">
        <f aca="false">IF(AI$65=0,"-",SUM(AI67:AI70))</f>
        <v>0</v>
      </c>
      <c r="AJ84" s="168" t="n">
        <f aca="false">IF(AJ$65=0,"-",SUM(AJ67:AJ70))</f>
        <v>0</v>
      </c>
      <c r="AK84" s="168" t="n">
        <f aca="false">IF(AK$65=0,"-",SUM(AK67:AK70))</f>
        <v>0</v>
      </c>
      <c r="AL84" s="169" t="n">
        <f aca="false">IF(AL$65=0,"-",SUM(AL67:AL70))</f>
        <v>0</v>
      </c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FK84" s="201"/>
      <c r="FL84" s="21" t="s">
        <v>112</v>
      </c>
      <c r="FM84" s="63"/>
      <c r="FN84" s="63"/>
      <c r="FO84" s="168" t="n">
        <f aca="false">IF(FO$65=0,"-",SUM(FO67:FO70))</f>
        <v>14</v>
      </c>
      <c r="FP84" s="168" t="n">
        <f aca="false">IF(FP$65=0,"-",SUM(FP67:FP70))</f>
        <v>0</v>
      </c>
      <c r="FQ84" s="168" t="n">
        <f aca="false">IF(FQ$65=0,"-",SUM(FQ67:FQ70))</f>
        <v>16</v>
      </c>
      <c r="FR84" s="168" t="n">
        <f aca="false">IF(FR$65=0,"-",SUM(FR67:FR70))</f>
        <v>7</v>
      </c>
      <c r="FS84" s="168" t="n">
        <f aca="false">IF(FS$65=0,"-",SUM(FS67:FS70))</f>
        <v>0</v>
      </c>
      <c r="FT84" s="168" t="n">
        <f aca="false">IF(FT$65=0,"-",SUM(FT67:FT70))</f>
        <v>0</v>
      </c>
      <c r="FU84" s="168" t="n">
        <f aca="false">IF(FU$65=0,"-",SUM(FU67:FU70))</f>
        <v>6</v>
      </c>
      <c r="FV84" s="168" t="n">
        <f aca="false">IF(FV$65=0,"-",SUM(FV67:FV70))</f>
        <v>5</v>
      </c>
      <c r="FW84" s="168" t="n">
        <f aca="false">IF(FW$65=0,"-",SUM(FW67:FW70))</f>
        <v>8</v>
      </c>
      <c r="FX84" s="168" t="n">
        <f aca="false">IF(FX$65=0,"-",SUM(FX67:FX70))</f>
        <v>7</v>
      </c>
      <c r="FY84" s="168" t="n">
        <f aca="false">IF(FY$65=0,"-",SUM(FY67:FY70))</f>
        <v>8</v>
      </c>
      <c r="FZ84" s="168" t="n">
        <f aca="false">IF(FZ$65=0,"-",SUM(FZ67:FZ70))</f>
        <v>1</v>
      </c>
      <c r="GA84" s="168" t="n">
        <f aca="false">IF(GA$65=0,"-",SUM(GA67:GA70))</f>
        <v>5</v>
      </c>
      <c r="GB84" s="168" t="n">
        <f aca="false">IF(GB$65=0,"-",SUM(GB67:GB70))</f>
        <v>0</v>
      </c>
      <c r="GC84" s="168" t="n">
        <f aca="false">IF(GC$65=0,"-",SUM(GC67:GC70))</f>
        <v>0</v>
      </c>
      <c r="GD84" s="168" t="n">
        <f aca="false">IF(GD$65=0,"-",SUM(GD67:GD70))</f>
        <v>0</v>
      </c>
      <c r="GE84" s="168" t="n">
        <f aca="false">IF(GE$65=0,"-",SUM(GE67:GE70))</f>
        <v>0</v>
      </c>
      <c r="GF84" s="168" t="n">
        <f aca="false">IF(GF$65=0,"-",SUM(GF67:GF70))</f>
        <v>0</v>
      </c>
      <c r="GG84" s="168" t="n">
        <f aca="false">IF(GG$65=0,"-",SUM(GG67:GG70))</f>
        <v>10</v>
      </c>
      <c r="GH84" s="168" t="n">
        <f aca="false">IF(GH$65=0,"-",SUM(GH67:GH70))</f>
        <v>13</v>
      </c>
      <c r="GI84" s="168" t="n">
        <f aca="false">IF(GI$65=0,"-",SUM(GI67:GI70))</f>
        <v>7</v>
      </c>
      <c r="GJ84" s="168" t="n">
        <f aca="false">IF(GJ$65=0,"-",SUM(GJ67:GJ70))</f>
        <v>0</v>
      </c>
      <c r="GK84" s="168" t="n">
        <f aca="false">IF(GK$65=0,"-",SUM(GK67:GK70))</f>
        <v>0</v>
      </c>
      <c r="GL84" s="168" t="n">
        <f aca="false">IF(GL$65=0,"-",SUM(GL67:GL70))</f>
        <v>2</v>
      </c>
      <c r="GM84" s="168" t="n">
        <f aca="false">IF(GM$65=0,"-",SUM(GM67:GM70))</f>
        <v>0</v>
      </c>
      <c r="GN84" s="168" t="n">
        <f aca="false">IF(GN$65=0,"-",SUM(GN67:GN70))</f>
        <v>0</v>
      </c>
      <c r="GO84" s="168" t="n">
        <f aca="false">IF(GO$65=0,"-",SUM(GO67:GO70))</f>
        <v>2</v>
      </c>
      <c r="GP84" s="168" t="n">
        <f aca="false">IF(GP$65=0,"-",SUM(GP67:GP70))</f>
        <v>1</v>
      </c>
      <c r="GQ84" s="168" t="n">
        <f aca="false">IF(GQ$65=0,"-",SUM(GQ67:GQ70))</f>
        <v>0</v>
      </c>
      <c r="GR84" s="168" t="n">
        <f aca="false">IF(GR$65=0,"-",SUM(GR67:GR70))</f>
        <v>8</v>
      </c>
      <c r="GS84" s="168" t="n">
        <f aca="false">IF(GS$65=0,"-",SUM(GS67:GS70))</f>
        <v>0</v>
      </c>
      <c r="GT84" s="168" t="n">
        <f aca="false">IF(GT$65=0,"-",SUM(GT67:GT70))</f>
        <v>0</v>
      </c>
      <c r="GU84" s="168" t="n">
        <f aca="false">IF(GU$65=0,"-",SUM(GU67:GU70))</f>
        <v>0</v>
      </c>
      <c r="GV84" s="168" t="n">
        <f aca="false">IF(GV$65=0,"-",SUM(GV67:GV70))</f>
        <v>0</v>
      </c>
      <c r="GW84" s="201"/>
      <c r="GX84" s="201"/>
      <c r="GY84" s="201"/>
      <c r="GZ84" s="201"/>
      <c r="HA84" s="201"/>
      <c r="HB84" s="201"/>
      <c r="HC84" s="201"/>
      <c r="HD84" s="201"/>
      <c r="HE84" s="201"/>
      <c r="HF84" s="201"/>
      <c r="HG84" s="201"/>
      <c r="HH84" s="201"/>
      <c r="HI84" s="201"/>
      <c r="HJ84" s="201"/>
      <c r="HK84" s="201"/>
      <c r="HL84" s="201"/>
      <c r="HM84" s="201"/>
      <c r="HN84" s="201"/>
      <c r="HO84" s="201"/>
      <c r="HP84" s="201"/>
      <c r="HQ84" s="201"/>
      <c r="HR84" s="201"/>
      <c r="HS84" s="201"/>
      <c r="HT84" s="201"/>
      <c r="HU84" s="201"/>
      <c r="HV84" s="201"/>
      <c r="HW84" s="201"/>
      <c r="HX84" s="201"/>
      <c r="HY84" s="201"/>
      <c r="HZ84" s="201"/>
      <c r="IA84" s="201"/>
      <c r="IB84" s="201"/>
      <c r="IC84" s="201"/>
      <c r="ID84" s="201"/>
      <c r="IE84" s="201"/>
      <c r="IF84" s="201"/>
      <c r="IG84" s="201"/>
      <c r="IH84" s="201"/>
      <c r="II84" s="201"/>
      <c r="IJ84" s="201"/>
      <c r="IK84" s="201"/>
      <c r="IL84" s="201"/>
      <c r="IM84" s="201"/>
      <c r="IN84" s="201"/>
      <c r="IO84" s="201"/>
    </row>
    <row r="85" customFormat="false" ht="14.15" hidden="false" customHeight="false" outlineLevel="0" collapsed="false">
      <c r="A85" s="202"/>
      <c r="B85" s="216" t="s">
        <v>113</v>
      </c>
      <c r="C85" s="222"/>
      <c r="D85" s="223"/>
      <c r="E85" s="224" t="str">
        <f aca="false">IF(OR(E$65=0,E$65="-"),"-",E84/E75)</f>
        <v>-</v>
      </c>
      <c r="F85" s="224" t="str">
        <f aca="false">IF(OR(F$65=0,F$65="-"),"-",F84/F75)</f>
        <v>-</v>
      </c>
      <c r="G85" s="224" t="str">
        <f aca="false">IF(OR(G$65=0,G$65="-"),"-",G84/G75)</f>
        <v>-</v>
      </c>
      <c r="H85" s="224" t="str">
        <f aca="false">IF(OR(H$65=0,H$65="-"),"-",H84/H75)</f>
        <v>-</v>
      </c>
      <c r="I85" s="224" t="str">
        <f aca="false">IF(OR(I$65=0,I$65="-"),"-",I84/I75)</f>
        <v>-</v>
      </c>
      <c r="J85" s="224" t="str">
        <f aca="false">IF(OR(J$65=0,J$65="-"),"-",J84/J75)</f>
        <v>-</v>
      </c>
      <c r="K85" s="224" t="str">
        <f aca="false">IF(OR(K$65=0,K$65="-"),"-",K84/K75)</f>
        <v>-</v>
      </c>
      <c r="L85" s="224" t="str">
        <f aca="false">IF(OR(L$65=0,L$65="-"),"-",L84/L75)</f>
        <v>-</v>
      </c>
      <c r="M85" s="224" t="str">
        <f aca="false">IF(OR(M$65=0,M$65="-"),"-",M84/M75)</f>
        <v>-</v>
      </c>
      <c r="N85" s="224" t="str">
        <f aca="false">IF(OR(N$65=0,N$65="-"),"-",N84/N75)</f>
        <v>-</v>
      </c>
      <c r="O85" s="224" t="str">
        <f aca="false">IF(OR(O$65=0,O$65="-"),"-",O84/O75)</f>
        <v>-</v>
      </c>
      <c r="P85" s="224" t="str">
        <f aca="false">IF(OR(P$65=0,P$65="-"),"-",P84/P75)</f>
        <v>-</v>
      </c>
      <c r="Q85" s="224" t="str">
        <f aca="false">IF(OR(Q$65=0,Q$65="-"),"-",Q84/Q75)</f>
        <v>-</v>
      </c>
      <c r="R85" s="224" t="str">
        <f aca="false">IF(OR(R$65=0,R$65="-"),"-",R84/R75)</f>
        <v>-</v>
      </c>
      <c r="S85" s="224" t="str">
        <f aca="false">IF(OR(S$65=0,S$65="-"),"-",S84/S75)</f>
        <v>-</v>
      </c>
      <c r="T85" s="224" t="str">
        <f aca="false">IF(OR(T$65=0,T$65="-"),"-",T84/T75)</f>
        <v>-</v>
      </c>
      <c r="U85" s="224" t="str">
        <f aca="false">IF(OR(U$65=0,U$65="-"),"-",U84/U75)</f>
        <v>-</v>
      </c>
      <c r="V85" s="224" t="str">
        <f aca="false">IF(OR(V$65=0,V$65="-"),"-",V84/V75)</f>
        <v>-</v>
      </c>
      <c r="W85" s="224" t="str">
        <f aca="false">IF(OR(W$65=0,W$65="-"),"-",W84/W75)</f>
        <v>-</v>
      </c>
      <c r="X85" s="224" t="str">
        <f aca="false">IF(OR(X$65=0,X$65="-"),"-",X84/X75)</f>
        <v>-</v>
      </c>
      <c r="Y85" s="224" t="str">
        <f aca="false">IF(OR(Y$65=0,Y$65="-"),"-",Y84/Y75)</f>
        <v>-</v>
      </c>
      <c r="Z85" s="224" t="str">
        <f aca="false">IF(OR(Z$65=0,Z$65="-"),"-",Z84/Z75)</f>
        <v>-</v>
      </c>
      <c r="AA85" s="224" t="str">
        <f aca="false">IF(OR(AA$65=0,AA$65="-"),"-",AA84/AA75)</f>
        <v>-</v>
      </c>
      <c r="AB85" s="224" t="str">
        <f aca="false">IF(OR(AB$65=0,AB$65="-"),"-",AB84/AB75)</f>
        <v>-</v>
      </c>
      <c r="AC85" s="224" t="str">
        <f aca="false">IF(OR(AC$65=0,AC$65="-"),"-",AC84/AC75)</f>
        <v>-</v>
      </c>
      <c r="AD85" s="224" t="str">
        <f aca="false">IF(OR(AD$65=0,AD$65="-"),"-",AD84/AD75)</f>
        <v>-</v>
      </c>
      <c r="AE85" s="224" t="str">
        <f aca="false">IF(OR(AE$65=0,AE$65="-"),"-",AE84/AE75)</f>
        <v>-</v>
      </c>
      <c r="AF85" s="224" t="str">
        <f aca="false">IF(OR(AF$65=0,AF$65="-"),"-",AF84/AF75)</f>
        <v>-</v>
      </c>
      <c r="AG85" s="224" t="str">
        <f aca="false">IF(OR(AG$65=0,AG$65="-"),"-",AG84/AG75)</f>
        <v>-</v>
      </c>
      <c r="AH85" s="224" t="str">
        <f aca="false">IF(OR(AH$65=0,AH$65="-"),"-",AH84/AH75)</f>
        <v>-</v>
      </c>
      <c r="AI85" s="224" t="str">
        <f aca="false">IF(OR(AI$65=0,AI$65="-"),"-",AI84/AI75)</f>
        <v>-</v>
      </c>
      <c r="AJ85" s="224" t="str">
        <f aca="false">IF(OR(AJ$65=0,AJ$65="-"),"-",AJ84/AJ75)</f>
        <v>-</v>
      </c>
      <c r="AK85" s="224" t="str">
        <f aca="false">IF(OR(AK$65=0,AK$65="-"),"-",AK84/AK75)</f>
        <v>-</v>
      </c>
      <c r="AL85" s="224" t="str">
        <f aca="false">IF(OR(AL$65=0,AL$65="-"),"-",AL84/AL75)</f>
        <v>-</v>
      </c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FK85" s="201"/>
      <c r="FL85" s="216" t="s">
        <v>113</v>
      </c>
      <c r="FM85" s="63"/>
      <c r="FN85" s="63"/>
      <c r="FO85" s="221" t="n">
        <f aca="false">IF(FO$65=0,"-",FO84/FO75)</f>
        <v>0.318181818181818</v>
      </c>
      <c r="FP85" s="221" t="e">
        <f aca="false">IF(FP$65=0,"-",FP84/FP75)</f>
        <v>#DIV/0!</v>
      </c>
      <c r="FQ85" s="221" t="n">
        <f aca="false">IF(FQ$65=0,"-",FQ84/FQ75)</f>
        <v>0.470588235294118</v>
      </c>
      <c r="FR85" s="221" t="n">
        <f aca="false">IF(FR$65=0,"-",FR84/FR75)</f>
        <v>0.875</v>
      </c>
      <c r="FS85" s="221" t="e">
        <f aca="false">IF(FS$65=0,"-",FS84/FS75)</f>
        <v>#DIV/0!</v>
      </c>
      <c r="FT85" s="221" t="e">
        <f aca="false">IF(FT$65=0,"-",FT84/FT75)</f>
        <v>#DIV/0!</v>
      </c>
      <c r="FU85" s="221" t="n">
        <f aca="false">IF(FU$65=0,"-",FU84/FU75)</f>
        <v>0.142857142857143</v>
      </c>
      <c r="FV85" s="221" t="n">
        <f aca="false">IF(FV$65=0,"-",FV84/FV75)</f>
        <v>0.116279069767442</v>
      </c>
      <c r="FW85" s="221" t="n">
        <f aca="false">IF(FW$65=0,"-",FW84/FW75)</f>
        <v>0.19047619047619</v>
      </c>
      <c r="FX85" s="221" t="n">
        <f aca="false">IF(FX$65=0,"-",FX84/FX75)</f>
        <v>0.166666666666667</v>
      </c>
      <c r="FY85" s="221" t="n">
        <f aca="false">IF(FY$65=0,"-",FY84/FY75)</f>
        <v>1</v>
      </c>
      <c r="FZ85" s="221" t="n">
        <f aca="false">IF(FZ$65=0,"-",FZ84/FZ75)</f>
        <v>0.125</v>
      </c>
      <c r="GA85" s="221" t="n">
        <f aca="false">IF(GA$65=0,"-",GA84/GA75)</f>
        <v>0.185185185185185</v>
      </c>
      <c r="GB85" s="221" t="e">
        <f aca="false">IF(GB$65=0,"-",GB84/GB75)</f>
        <v>#DIV/0!</v>
      </c>
      <c r="GC85" s="221" t="e">
        <f aca="false">IF(GC$65=0,"-",GC84/GC75)</f>
        <v>#DIV/0!</v>
      </c>
      <c r="GD85" s="221" t="e">
        <f aca="false">IF(GD$65=0,"-",GD84/GD75)</f>
        <v>#DIV/0!</v>
      </c>
      <c r="GE85" s="221" t="e">
        <f aca="false">IF(GE$65=0,"-",GE84/GE75)</f>
        <v>#DIV/0!</v>
      </c>
      <c r="GF85" s="221" t="e">
        <f aca="false">IF(GF$65=0,"-",GF84/GF75)</f>
        <v>#DIV/0!</v>
      </c>
      <c r="GG85" s="221" t="n">
        <f aca="false">IF(GG$65=0,"-",GG84/GG75)</f>
        <v>0.769230769230769</v>
      </c>
      <c r="GH85" s="221" t="n">
        <f aca="false">IF(GH$65=0,"-",GH84/GH75)</f>
        <v>0.866666666666667</v>
      </c>
      <c r="GI85" s="221" t="n">
        <f aca="false">IF(GI$65=0,"-",GI84/GI75)</f>
        <v>0.5</v>
      </c>
      <c r="GJ85" s="221" t="e">
        <f aca="false">IF(GJ$65=0,"-",GJ84/GJ75)</f>
        <v>#DIV/0!</v>
      </c>
      <c r="GK85" s="221" t="e">
        <f aca="false">IF(GK$65=0,"-",GK84/GK75)</f>
        <v>#DIV/0!</v>
      </c>
      <c r="GL85" s="221" t="n">
        <f aca="false">IF(GL$65=0,"-",GL84/GL75)</f>
        <v>0.181818181818182</v>
      </c>
      <c r="GM85" s="221" t="e">
        <f aca="false">IF(GM$65=0,"-",GM84/GM75)</f>
        <v>#DIV/0!</v>
      </c>
      <c r="GN85" s="221" t="e">
        <f aca="false">IF(GN$65=0,"-",GN84/GN75)</f>
        <v>#DIV/0!</v>
      </c>
      <c r="GO85" s="221" t="n">
        <f aca="false">IF(GO$65=0,"-",GO84/GO75)</f>
        <v>0.181818181818182</v>
      </c>
      <c r="GP85" s="221" t="n">
        <f aca="false">IF(GP$65=0,"-",GP84/GP75)</f>
        <v>0.166666666666667</v>
      </c>
      <c r="GQ85" s="221" t="e">
        <f aca="false">IF(GQ$65=0,"-",GQ84/GQ75)</f>
        <v>#DIV/0!</v>
      </c>
      <c r="GR85" s="221" t="n">
        <f aca="false">IF(GR$65=0,"-",GR84/GR75)</f>
        <v>0.727272727272727</v>
      </c>
      <c r="GS85" s="221" t="e">
        <f aca="false">IF(GS$65=0,"-",GS84/GS75)</f>
        <v>#DIV/0!</v>
      </c>
      <c r="GT85" s="221" t="e">
        <f aca="false">IF(GT$65=0,"-",GT84/GT75)</f>
        <v>#DIV/0!</v>
      </c>
      <c r="GU85" s="221" t="e">
        <f aca="false">IF(GU$65=0,"-",GU84/GU75)</f>
        <v>#DIV/0!</v>
      </c>
      <c r="GV85" s="221" t="e">
        <f aca="false">IF(GV$65=0,"-",GV84/GV75)</f>
        <v>#DIV/0!</v>
      </c>
      <c r="GW85" s="201"/>
      <c r="GX85" s="201"/>
      <c r="GY85" s="201"/>
      <c r="GZ85" s="201"/>
      <c r="HA85" s="201"/>
      <c r="HB85" s="201"/>
      <c r="HC85" s="201"/>
      <c r="HD85" s="201"/>
      <c r="HE85" s="201"/>
      <c r="HF85" s="201"/>
      <c r="HG85" s="201"/>
      <c r="HH85" s="201"/>
      <c r="HI85" s="201"/>
      <c r="HJ85" s="201"/>
      <c r="HK85" s="201"/>
      <c r="HL85" s="201"/>
      <c r="HM85" s="201"/>
      <c r="HN85" s="201"/>
      <c r="HO85" s="201"/>
      <c r="HP85" s="201"/>
      <c r="HQ85" s="201"/>
      <c r="HR85" s="201"/>
      <c r="HS85" s="201"/>
      <c r="HT85" s="201"/>
      <c r="HU85" s="201"/>
      <c r="HV85" s="201"/>
      <c r="HW85" s="201"/>
      <c r="HX85" s="201"/>
      <c r="HY85" s="201"/>
      <c r="HZ85" s="201"/>
      <c r="IA85" s="201"/>
      <c r="IB85" s="201"/>
      <c r="IC85" s="201"/>
      <c r="ID85" s="201"/>
      <c r="IE85" s="201"/>
      <c r="IF85" s="201"/>
      <c r="IG85" s="201"/>
      <c r="IH85" s="201"/>
      <c r="II85" s="201"/>
      <c r="IJ85" s="201"/>
      <c r="IK85" s="201"/>
      <c r="IL85" s="201"/>
      <c r="IM85" s="201"/>
      <c r="IN85" s="201"/>
      <c r="IO85" s="201"/>
    </row>
    <row r="86" customFormat="false" ht="15" hidden="false" customHeight="true" outlineLevel="0" collapsed="false"/>
    <row r="87" customFormat="false" ht="15" hidden="false" customHeight="true" outlineLevel="0" collapsed="false">
      <c r="A87" s="225"/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5"/>
      <c r="AC87" s="225"/>
      <c r="AD87" s="225"/>
      <c r="AE87" s="225"/>
      <c r="AF87" s="225"/>
      <c r="AG87" s="225"/>
      <c r="AH87" s="225"/>
      <c r="AI87" s="225"/>
      <c r="AJ87" s="225"/>
      <c r="AK87" s="225"/>
      <c r="AL87" s="225"/>
      <c r="AM87" s="225"/>
      <c r="AN87" s="225"/>
      <c r="AO87" s="225"/>
      <c r="AP87" s="225"/>
      <c r="AQ87" s="225"/>
      <c r="AR87" s="225"/>
      <c r="AS87" s="225"/>
      <c r="AT87" s="225"/>
      <c r="AU87" s="225"/>
      <c r="AV87" s="225"/>
      <c r="AW87" s="225"/>
      <c r="AX87" s="225"/>
      <c r="AY87" s="225"/>
      <c r="AZ87" s="225"/>
      <c r="BA87" s="225"/>
      <c r="BB87" s="225"/>
      <c r="BC87" s="225"/>
      <c r="BD87" s="225"/>
      <c r="BE87" s="225"/>
      <c r="BF87" s="225"/>
      <c r="BG87" s="225"/>
      <c r="BH87" s="225"/>
      <c r="BI87" s="225"/>
      <c r="BJ87" s="225"/>
      <c r="BK87" s="225"/>
      <c r="BL87" s="225"/>
      <c r="BM87" s="225"/>
      <c r="BN87" s="225"/>
      <c r="BO87" s="225"/>
      <c r="BP87" s="225"/>
      <c r="BQ87" s="225"/>
      <c r="BR87" s="225"/>
      <c r="BS87" s="225"/>
      <c r="BT87" s="225"/>
      <c r="BU87" s="225"/>
      <c r="BV87" s="225"/>
      <c r="BW87" s="225"/>
      <c r="BX87" s="225"/>
      <c r="BY87" s="225"/>
      <c r="BZ87" s="225"/>
      <c r="CA87" s="225"/>
      <c r="CB87" s="225"/>
      <c r="CC87" s="225"/>
      <c r="CD87" s="225"/>
      <c r="CE87" s="225"/>
    </row>
    <row r="88" customFormat="false" ht="60" hidden="false" customHeight="true" outlineLevel="0" collapsed="false">
      <c r="A88" s="226"/>
      <c r="B88" s="226"/>
      <c r="C88" s="226"/>
      <c r="D88" s="226"/>
      <c r="E88" s="226"/>
      <c r="F88" s="226"/>
      <c r="G88" s="226"/>
      <c r="H88" s="226"/>
      <c r="I88" s="226"/>
      <c r="J88" s="226"/>
      <c r="K88" s="226"/>
      <c r="L88" s="226"/>
      <c r="M88" s="226"/>
      <c r="N88" s="226"/>
      <c r="O88" s="226"/>
      <c r="P88" s="226"/>
      <c r="Q88" s="226"/>
      <c r="R88" s="226"/>
      <c r="S88" s="226"/>
      <c r="T88" s="226"/>
      <c r="U88" s="226"/>
      <c r="V88" s="226"/>
      <c r="W88" s="226"/>
      <c r="X88" s="226"/>
      <c r="Y88" s="226"/>
      <c r="Z88" s="226"/>
      <c r="AA88" s="226"/>
      <c r="AB88" s="226"/>
      <c r="AC88" s="226"/>
      <c r="AD88" s="226"/>
      <c r="AE88" s="226"/>
      <c r="AF88" s="226"/>
      <c r="AG88" s="226"/>
      <c r="AH88" s="226"/>
      <c r="AI88" s="226"/>
      <c r="AJ88" s="226"/>
      <c r="AK88" s="226"/>
      <c r="AL88" s="226"/>
      <c r="AM88" s="226"/>
      <c r="AN88" s="226"/>
      <c r="AO88" s="226"/>
      <c r="AP88" s="226"/>
      <c r="AQ88" s="226"/>
      <c r="AR88" s="226"/>
      <c r="AS88" s="226"/>
      <c r="AT88" s="226"/>
      <c r="AU88" s="226"/>
      <c r="AV88" s="226"/>
      <c r="AW88" s="226"/>
      <c r="AX88" s="226"/>
      <c r="AY88" s="226"/>
      <c r="AZ88" s="226"/>
      <c r="BA88" s="226"/>
      <c r="BB88" s="226"/>
      <c r="BC88" s="226"/>
      <c r="BD88" s="226"/>
      <c r="BE88" s="226"/>
      <c r="BF88" s="226"/>
      <c r="BG88" s="226"/>
      <c r="BH88" s="226"/>
      <c r="BI88" s="226"/>
      <c r="BJ88" s="226"/>
      <c r="BK88" s="226"/>
      <c r="BL88" s="226"/>
      <c r="BM88" s="226"/>
      <c r="BN88" s="226"/>
      <c r="BO88" s="226"/>
      <c r="BP88" s="226"/>
      <c r="BQ88" s="226"/>
      <c r="BR88" s="226"/>
      <c r="BS88" s="226"/>
      <c r="BT88" s="226"/>
      <c r="BU88" s="226"/>
      <c r="BV88" s="226"/>
      <c r="BW88" s="226"/>
      <c r="BX88" s="226"/>
      <c r="BY88" s="226"/>
      <c r="BZ88" s="226"/>
      <c r="CA88" s="226"/>
      <c r="CB88" s="226"/>
      <c r="CC88" s="226"/>
      <c r="CD88" s="226"/>
      <c r="CE88" s="226"/>
    </row>
    <row r="89" customFormat="false" ht="15" hidden="false" customHeight="tru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8"/>
    </row>
    <row r="90" customFormat="false" ht="15" hidden="false" customHeight="true" outlineLevel="0" collapsed="false">
      <c r="A90" s="9"/>
      <c r="B90" s="9"/>
      <c r="C90" s="9"/>
      <c r="D90" s="9"/>
      <c r="E90" s="227" t="s">
        <v>0</v>
      </c>
      <c r="F90" s="227"/>
      <c r="G90" s="227"/>
      <c r="H90" s="228" t="e">
        <f aca="false">'විෂය තොරතුරු'!J5</f>
        <v>#N/A</v>
      </c>
      <c r="I90" s="228"/>
      <c r="J90" s="228"/>
      <c r="K90" s="228"/>
      <c r="L90" s="228"/>
      <c r="M90" s="228"/>
      <c r="N90" s="228"/>
      <c r="O90" s="228"/>
      <c r="P90" s="229"/>
      <c r="Q90" s="9"/>
      <c r="R90" s="9"/>
      <c r="S90" s="13" t="s">
        <v>1</v>
      </c>
      <c r="T90" s="9"/>
      <c r="U90" s="9"/>
      <c r="V90" s="9"/>
      <c r="W90" s="9"/>
      <c r="X90" s="9"/>
      <c r="Y90" s="9"/>
      <c r="Z90" s="230"/>
      <c r="AA90" s="230"/>
      <c r="AB90" s="230"/>
      <c r="AC90" s="230"/>
      <c r="AD90" s="230"/>
      <c r="AE90" s="230"/>
      <c r="AF90" s="230"/>
      <c r="AG90" s="231" t="s">
        <v>2</v>
      </c>
      <c r="AH90" s="231"/>
      <c r="AI90" s="232" t="s">
        <v>3</v>
      </c>
      <c r="AJ90" s="232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16"/>
    </row>
    <row r="91" customFormat="false" ht="17.35" hidden="false" customHeight="false" outlineLevel="0" collapsed="false">
      <c r="A91" s="9"/>
      <c r="B91" s="233" t="s">
        <v>114</v>
      </c>
      <c r="C91" s="9"/>
      <c r="D91" s="9"/>
      <c r="E91" s="227" t="s">
        <v>5</v>
      </c>
      <c r="F91" s="227"/>
      <c r="G91" s="227"/>
      <c r="H91" s="234" t="n">
        <f aca="false">'විෂය තොරතුරු'!J6</f>
        <v>11</v>
      </c>
      <c r="I91" s="234" t="str">
        <f aca="false">I6</f>
        <v>G</v>
      </c>
      <c r="J91" s="234"/>
      <c r="K91" s="234"/>
      <c r="L91" s="229"/>
      <c r="M91" s="229"/>
      <c r="N91" s="229"/>
      <c r="O91" s="229"/>
      <c r="P91" s="229"/>
      <c r="Q91" s="9"/>
      <c r="R91" s="9"/>
      <c r="S91" s="26" t="s">
        <v>6</v>
      </c>
      <c r="T91" s="9"/>
      <c r="U91" s="27" t="s">
        <v>7</v>
      </c>
      <c r="V91" s="27"/>
      <c r="W91" s="27"/>
      <c r="X91" s="27"/>
      <c r="Y91" s="9"/>
      <c r="Z91" s="235" t="s">
        <v>8</v>
      </c>
      <c r="AA91" s="235"/>
      <c r="AB91" s="235"/>
      <c r="AC91" s="235"/>
      <c r="AD91" s="235"/>
      <c r="AE91" s="235"/>
      <c r="AF91" s="235"/>
      <c r="AG91" s="286" t="str">
        <f aca="false">IF($B$100="","",COUNTIF($CE$100:$CE$149,"6/3 සමත්"))</f>
        <v/>
      </c>
      <c r="AH91" s="286"/>
      <c r="AI91" s="237" t="str">
        <f aca="false">IF($B$100="","",(AG91/$U$92)*100)</f>
        <v/>
      </c>
      <c r="AJ91" s="237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16"/>
    </row>
    <row r="92" customFormat="false" ht="17.35" hidden="false" customHeight="false" outlineLevel="0" collapsed="false">
      <c r="A92" s="9"/>
      <c r="B92" s="233"/>
      <c r="C92" s="9"/>
      <c r="D92" s="9"/>
      <c r="E92" s="227" t="s">
        <v>9</v>
      </c>
      <c r="F92" s="227"/>
      <c r="G92" s="227"/>
      <c r="H92" s="228" t="str">
        <f aca="false">'විෂය තොරතුරු'!J9</f>
        <v/>
      </c>
      <c r="I92" s="228"/>
      <c r="J92" s="234"/>
      <c r="K92" s="234"/>
      <c r="L92" s="229"/>
      <c r="M92" s="229"/>
      <c r="N92" s="229"/>
      <c r="O92" s="229"/>
      <c r="P92" s="229"/>
      <c r="Q92" s="9"/>
      <c r="R92" s="9"/>
      <c r="S92" s="34" t="s">
        <v>10</v>
      </c>
      <c r="T92" s="9"/>
      <c r="U92" s="27" t="n">
        <f aca="false">IF($B$186="",0,50-COUNTIF($B$100:$B$149,""))</f>
        <v>0</v>
      </c>
      <c r="V92" s="27"/>
      <c r="W92" s="27"/>
      <c r="X92" s="27"/>
      <c r="Y92" s="9"/>
      <c r="Z92" s="235" t="s">
        <v>11</v>
      </c>
      <c r="AA92" s="235"/>
      <c r="AB92" s="235"/>
      <c r="AC92" s="235"/>
      <c r="AD92" s="235"/>
      <c r="AE92" s="235"/>
      <c r="AF92" s="235"/>
      <c r="AG92" s="35" t="str">
        <f aca="false">IF($B$100="","",COUNTIF($CE$100:$CE$149,"5/3 සමත්"))</f>
        <v/>
      </c>
      <c r="AH92" s="35"/>
      <c r="AI92" s="36" t="str">
        <f aca="false">IF($B$100="","",(AG92/$U$92)*100)</f>
        <v/>
      </c>
      <c r="AJ92" s="36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16"/>
    </row>
    <row r="93" customFormat="false" ht="15" hidden="false" customHeight="false" outlineLevel="0" collapsed="false">
      <c r="A93" s="9"/>
      <c r="B93" s="233"/>
      <c r="C93" s="9"/>
      <c r="D93" s="9"/>
      <c r="E93" s="227" t="s">
        <v>12</v>
      </c>
      <c r="F93" s="227"/>
      <c r="G93" s="227"/>
      <c r="H93" s="228" t="s">
        <v>13</v>
      </c>
      <c r="I93" s="228"/>
      <c r="J93" s="234"/>
      <c r="K93" s="234"/>
      <c r="L93" s="229"/>
      <c r="M93" s="229"/>
      <c r="N93" s="229"/>
      <c r="O93" s="229"/>
      <c r="P93" s="229"/>
      <c r="Q93" s="9"/>
      <c r="R93" s="9"/>
      <c r="S93" s="37" t="s">
        <v>14</v>
      </c>
      <c r="T93" s="9"/>
      <c r="U93" s="9"/>
      <c r="V93" s="9"/>
      <c r="W93" s="9"/>
      <c r="X93" s="9"/>
      <c r="Y93" s="9"/>
      <c r="Z93" s="239" t="s">
        <v>15</v>
      </c>
      <c r="AA93" s="239"/>
      <c r="AB93" s="239"/>
      <c r="AC93" s="239"/>
      <c r="AD93" s="239"/>
      <c r="AE93" s="239"/>
      <c r="AF93" s="239"/>
      <c r="AG93" s="369" t="str">
        <f aca="false">IF($B$100="","",SUM(AG91:AG92))</f>
        <v/>
      </c>
      <c r="AH93" s="369"/>
      <c r="AI93" s="241" t="str">
        <f aca="false">IF($B$100="","",(AG93/$U$92)*100)</f>
        <v/>
      </c>
      <c r="AJ93" s="241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16"/>
    </row>
    <row r="94" customFormat="false" ht="15" hidden="false" customHeight="false" outlineLevel="0" collapsed="false">
      <c r="A94" s="9"/>
      <c r="B94" s="242" t="n">
        <f aca="false">B9</f>
        <v>2025</v>
      </c>
      <c r="C94" s="9"/>
      <c r="D94" s="9"/>
      <c r="E94" s="227" t="s">
        <v>16</v>
      </c>
      <c r="F94" s="227"/>
      <c r="G94" s="227"/>
      <c r="H94" s="228" t="s">
        <v>115</v>
      </c>
      <c r="I94" s="228"/>
      <c r="J94" s="228"/>
      <c r="K94" s="228"/>
      <c r="L94" s="228"/>
      <c r="M94" s="228"/>
      <c r="N94" s="243" t="s">
        <v>18</v>
      </c>
      <c r="O94" s="244" t="n">
        <f aca="false">O9</f>
        <v>2025</v>
      </c>
      <c r="P94" s="244"/>
      <c r="Q94" s="9"/>
      <c r="R94" s="9"/>
      <c r="S94" s="46" t="s">
        <v>19</v>
      </c>
      <c r="T94" s="9"/>
      <c r="U94" s="9"/>
      <c r="V94" s="9"/>
      <c r="W94" s="9"/>
      <c r="X94" s="9"/>
      <c r="Y94" s="9"/>
      <c r="Z94" s="235" t="s">
        <v>20</v>
      </c>
      <c r="AA94" s="235"/>
      <c r="AB94" s="235"/>
      <c r="AC94" s="235"/>
      <c r="AD94" s="235"/>
      <c r="AE94" s="235"/>
      <c r="AF94" s="235"/>
      <c r="AG94" s="55" t="str">
        <f aca="false">IF($B$100="","",COUNTIF($CE$100:$CE$149,"සමත් කළ හැකි"))</f>
        <v/>
      </c>
      <c r="AH94" s="55"/>
      <c r="AI94" s="56" t="str">
        <f aca="false">IF($B$100="","",(AG94/$U$92)*100)</f>
        <v/>
      </c>
      <c r="AJ94" s="56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16"/>
    </row>
    <row r="95" customFormat="false" ht="15" hidden="false" customHeight="false" outlineLevel="0" collapsed="false">
      <c r="A95" s="9"/>
      <c r="B95" s="242"/>
      <c r="C95" s="9"/>
      <c r="D95" s="9"/>
      <c r="E95" s="245" t="s">
        <v>22</v>
      </c>
      <c r="F95" s="246"/>
      <c r="G95" s="246"/>
      <c r="H95" s="229"/>
      <c r="I95" s="229"/>
      <c r="J95" s="229"/>
      <c r="K95" s="229"/>
      <c r="L95" s="229"/>
      <c r="M95" s="247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235" t="s">
        <v>23</v>
      </c>
      <c r="AA95" s="235"/>
      <c r="AB95" s="235"/>
      <c r="AC95" s="235"/>
      <c r="AD95" s="235"/>
      <c r="AE95" s="235"/>
      <c r="AF95" s="235"/>
      <c r="AG95" s="248" t="str">
        <f aca="false">IF($B$100="","",(+AG91+AG92+AG94))</f>
        <v/>
      </c>
      <c r="AH95" s="248"/>
      <c r="AI95" s="249" t="str">
        <f aca="false">IF($B$100="","",(AG95/$U$92)*100)</f>
        <v/>
      </c>
      <c r="AJ95" s="24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16"/>
    </row>
    <row r="96" customFormat="false" ht="15" hidden="false" customHeight="false" outlineLevel="0" collapsed="false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250" t="s">
        <v>24</v>
      </c>
      <c r="AA96" s="251"/>
      <c r="AB96" s="251"/>
      <c r="AC96" s="251"/>
      <c r="AD96" s="251"/>
      <c r="AE96" s="251"/>
      <c r="AF96" s="251"/>
      <c r="AG96" s="252" t="str">
        <f aca="false">IF(B100="","",COUNTIF($CE$100:$CE$149,"W9"))</f>
        <v/>
      </c>
      <c r="AH96" s="252"/>
      <c r="AI96" s="253" t="str">
        <f aca="false">IF($B$100="","",(AG96/$U$92)*100)</f>
        <v/>
      </c>
      <c r="AJ96" s="253"/>
      <c r="AK96" s="9"/>
      <c r="AL96" s="254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16"/>
    </row>
    <row r="97" customFormat="false" ht="14.25" hidden="false" customHeight="true" outlineLevel="0" collapsed="false">
      <c r="A97" s="65" t="s">
        <v>25</v>
      </c>
      <c r="B97" s="66" t="s">
        <v>26</v>
      </c>
      <c r="C97" s="67" t="s">
        <v>27</v>
      </c>
      <c r="D97" s="68" t="s">
        <v>28</v>
      </c>
      <c r="E97" s="255" t="s">
        <v>29</v>
      </c>
      <c r="F97" s="255"/>
      <c r="G97" s="256" t="s">
        <v>30</v>
      </c>
      <c r="H97" s="256"/>
      <c r="I97" s="256"/>
      <c r="J97" s="256"/>
      <c r="K97" s="71" t="s">
        <v>31</v>
      </c>
      <c r="L97" s="72" t="s">
        <v>32</v>
      </c>
      <c r="M97" s="72" t="s">
        <v>33</v>
      </c>
      <c r="N97" s="73" t="s">
        <v>34</v>
      </c>
      <c r="O97" s="257" t="s">
        <v>35</v>
      </c>
      <c r="P97" s="257"/>
      <c r="Q97" s="257"/>
      <c r="R97" s="257"/>
      <c r="S97" s="257"/>
      <c r="T97" s="257"/>
      <c r="U97" s="257"/>
      <c r="V97" s="257"/>
      <c r="W97" s="256" t="s">
        <v>36</v>
      </c>
      <c r="X97" s="256"/>
      <c r="Y97" s="256"/>
      <c r="Z97" s="256"/>
      <c r="AA97" s="256"/>
      <c r="AB97" s="256"/>
      <c r="AC97" s="256"/>
      <c r="AD97" s="256"/>
      <c r="AE97" s="256" t="s">
        <v>37</v>
      </c>
      <c r="AF97" s="256"/>
      <c r="AG97" s="256"/>
      <c r="AH97" s="256"/>
      <c r="AI97" s="256"/>
      <c r="AJ97" s="256"/>
      <c r="AK97" s="256"/>
      <c r="AL97" s="256"/>
      <c r="AM97" s="75" t="s">
        <v>38</v>
      </c>
      <c r="AN97" s="76" t="s">
        <v>39</v>
      </c>
      <c r="AO97" s="77" t="s">
        <v>40</v>
      </c>
      <c r="AP97" s="78" t="s">
        <v>29</v>
      </c>
      <c r="AQ97" s="78"/>
      <c r="AR97" s="79" t="s">
        <v>30</v>
      </c>
      <c r="AS97" s="79"/>
      <c r="AT97" s="79"/>
      <c r="AU97" s="79"/>
      <c r="AV97" s="71" t="s">
        <v>31</v>
      </c>
      <c r="AW97" s="72" t="s">
        <v>32</v>
      </c>
      <c r="AX97" s="72" t="s">
        <v>33</v>
      </c>
      <c r="AY97" s="73" t="s">
        <v>34</v>
      </c>
      <c r="AZ97" s="80" t="s">
        <v>35</v>
      </c>
      <c r="BA97" s="80"/>
      <c r="BB97" s="80"/>
      <c r="BC97" s="80"/>
      <c r="BD97" s="80"/>
      <c r="BE97" s="80"/>
      <c r="BF97" s="80"/>
      <c r="BG97" s="80"/>
      <c r="BH97" s="81" t="s">
        <v>36</v>
      </c>
      <c r="BI97" s="81"/>
      <c r="BJ97" s="81"/>
      <c r="BK97" s="81"/>
      <c r="BL97" s="81"/>
      <c r="BM97" s="81"/>
      <c r="BN97" s="81"/>
      <c r="BO97" s="81"/>
      <c r="BP97" s="81" t="s">
        <v>37</v>
      </c>
      <c r="BQ97" s="81"/>
      <c r="BR97" s="81"/>
      <c r="BS97" s="81"/>
      <c r="BT97" s="81"/>
      <c r="BU97" s="81"/>
      <c r="BV97" s="81"/>
      <c r="BW97" s="81"/>
      <c r="BX97" s="256"/>
      <c r="BY97" s="256"/>
      <c r="BZ97" s="256"/>
      <c r="CA97" s="256"/>
      <c r="CB97" s="256"/>
      <c r="CC97" s="256"/>
      <c r="CD97" s="256"/>
      <c r="CE97" s="258"/>
    </row>
    <row r="98" customFormat="false" ht="93.75" hidden="false" customHeight="true" outlineLevel="0" collapsed="false">
      <c r="A98" s="65"/>
      <c r="B98" s="66"/>
      <c r="C98" s="67"/>
      <c r="D98" s="68"/>
      <c r="E98" s="102" t="str">
        <f aca="false">'විෂය තොරතුරු'!M13</f>
        <v>සිංහල භාෂාව හා සාහිත්‍යය</v>
      </c>
      <c r="F98" s="103" t="str">
        <f aca="false">'විෂය තොරතුරු'!N13</f>
        <v/>
      </c>
      <c r="G98" s="102" t="str">
        <f aca="false">'විෂය තොරතුරු'!O13</f>
        <v>බුද්ධ ධර්මය</v>
      </c>
      <c r="H98" s="104" t="str">
        <f aca="false">'විෂය තොරතුරු'!P13</f>
        <v>කතෝලික ධර්මය</v>
      </c>
      <c r="I98" s="104" t="str">
        <f aca="false">'විෂය තොරතුරු'!Q13</f>
        <v>ක්‍රිස්තියානි ධර්මය (ඉංග්‍රීසි)</v>
      </c>
      <c r="J98" s="103" t="str">
        <f aca="false">'විෂය තොරතුරු'!R13</f>
        <v/>
      </c>
      <c r="K98" s="71"/>
      <c r="L98" s="72"/>
      <c r="M98" s="72"/>
      <c r="N98" s="73"/>
      <c r="O98" s="102" t="str">
        <f aca="false">'විෂය තොරතුරු'!W13</f>
        <v>ව්‍යාපාර හා ගිණුම්කරණ අධ්‍යයනය</v>
      </c>
      <c r="P98" s="104" t="str">
        <f aca="false">'විෂය තොරතුරු'!X13</f>
        <v>පුරවැසි අධ්‍යාපනය</v>
      </c>
      <c r="Q98" s="104" t="str">
        <f aca="false">'විෂය තොරතුරු'!Y13</f>
        <v>දෙවන භාෂාවක් ලෙස (දෙමල)</v>
      </c>
      <c r="R98" s="104" t="str">
        <f aca="false">'විෂය තොරතුරු'!Z13</f>
        <v>භුගෝල විද්‍යාව</v>
      </c>
      <c r="S98" s="104" t="str">
        <f aca="false">'විෂය තොරතුරු'!AA13</f>
        <v/>
      </c>
      <c r="T98" s="104" t="str">
        <f aca="false">'විෂය තොරතුරු'!AB13</f>
        <v/>
      </c>
      <c r="U98" s="104" t="str">
        <f aca="false">'විෂය තොරතුරු'!AC13</f>
        <v/>
      </c>
      <c r="V98" s="103" t="str">
        <f aca="false">'විෂය තොරතුරු'!AD13</f>
        <v/>
      </c>
      <c r="W98" s="102" t="str">
        <f aca="false">'විෂය තොරතුරු'!AE13</f>
        <v>චිත්‍ර</v>
      </c>
      <c r="X98" s="104" t="str">
        <f aca="false">'විෂය තොරතුරු'!AF13</f>
        <v>නැටුම් (දේශීය)</v>
      </c>
      <c r="Y98" s="104" t="str">
        <f aca="false">'විෂය තොරතුරු'!AG13</f>
        <v>සංගීතය (පෙරදිග)</v>
      </c>
      <c r="Z98" s="104" t="str">
        <f aca="false">'විෂය තොරතුරු'!AH13</f>
        <v>සංගීතය (අපරදිග)</v>
      </c>
      <c r="AA98" s="104" t="str">
        <f aca="false">'විෂය තොරතුරු'!AI13</f>
        <v>නාට්‍ය හා රංග කලාව (සිංහල)</v>
      </c>
      <c r="AB98" s="104" t="str">
        <f aca="false">'විෂය තොරතුරු'!AJ13</f>
        <v>සාහිත්‍ය රසාස්වාදය (ඉංග්‍රිසි)</v>
      </c>
      <c r="AC98" s="104" t="str">
        <f aca="false">'විෂය තොරතුරු'!AK13</f>
        <v/>
      </c>
      <c r="AD98" s="103" t="str">
        <f aca="false">'විෂය තොරතුරු'!AL13</f>
        <v/>
      </c>
      <c r="AE98" s="102" t="str">
        <f aca="false">'විෂය තොරතුරු'!AM13</f>
        <v>තොරතුරු සන්නිවේදන තාක්ෂණය</v>
      </c>
      <c r="AF98" s="104" t="str">
        <f aca="false">'විෂය තොරතුරු'!AN13</f>
        <v>සන්නිවේදන මාධ්‍ය අධ්‍ය්‍යනය</v>
      </c>
      <c r="AG98" s="104" t="str">
        <f aca="false">'විෂය තොරතුරු'!AO13</f>
        <v>සෞඛ්‍ය හා ශාරීරික අධ්‍යාපනය</v>
      </c>
      <c r="AH98" s="104" t="str">
        <f aca="false">'විෂය තොරතුරු'!AP13</f>
        <v/>
      </c>
      <c r="AI98" s="104" t="str">
        <f aca="false">'විෂය තොරතුරු'!AQ13</f>
        <v/>
      </c>
      <c r="AJ98" s="104" t="str">
        <f aca="false">'විෂය තොරතුරු'!AR13</f>
        <v/>
      </c>
      <c r="AK98" s="104" t="str">
        <f aca="false">'විෂය තොරතුරු'!AS13</f>
        <v/>
      </c>
      <c r="AL98" s="103" t="str">
        <f aca="false">'විෂය තොරතුරු'!AT13</f>
        <v/>
      </c>
      <c r="AM98" s="75"/>
      <c r="AN98" s="76"/>
      <c r="AO98" s="77"/>
      <c r="AP98" s="105" t="str">
        <f aca="false">E98</f>
        <v>සිංහල භාෂාව හා සාහිත්‍යය</v>
      </c>
      <c r="AQ98" s="104" t="str">
        <f aca="false">F98</f>
        <v/>
      </c>
      <c r="AR98" s="104" t="str">
        <f aca="false">G98</f>
        <v>බුද්ධ ධර්මය</v>
      </c>
      <c r="AS98" s="104" t="str">
        <f aca="false">H98</f>
        <v>කතෝලික ධර්මය</v>
      </c>
      <c r="AT98" s="104" t="str">
        <f aca="false">I98</f>
        <v>ක්‍රිස්තියානි ධර්මය (ඉංග්‍රීසි)</v>
      </c>
      <c r="AU98" s="106" t="str">
        <f aca="false">J98</f>
        <v/>
      </c>
      <c r="AV98" s="71"/>
      <c r="AW98" s="72"/>
      <c r="AX98" s="72"/>
      <c r="AY98" s="73"/>
      <c r="AZ98" s="105" t="str">
        <f aca="false">O98</f>
        <v>ව්‍යාපාර හා ගිණුම්කරණ අධ්‍යයනය</v>
      </c>
      <c r="BA98" s="104" t="str">
        <f aca="false">P98</f>
        <v>පුරවැසි අධ්‍යාපනය</v>
      </c>
      <c r="BB98" s="104" t="str">
        <f aca="false">Q98</f>
        <v>දෙවන භාෂාවක් ලෙස (දෙමල)</v>
      </c>
      <c r="BC98" s="104" t="str">
        <f aca="false">R98</f>
        <v>භුගෝල විද්‍යාව</v>
      </c>
      <c r="BD98" s="104" t="str">
        <f aca="false">S98</f>
        <v/>
      </c>
      <c r="BE98" s="104" t="str">
        <f aca="false">T98</f>
        <v/>
      </c>
      <c r="BF98" s="104" t="str">
        <f aca="false">U98</f>
        <v/>
      </c>
      <c r="BG98" s="106" t="str">
        <f aca="false">V98</f>
        <v/>
      </c>
      <c r="BH98" s="102" t="str">
        <f aca="false">W98</f>
        <v>චිත්‍ර</v>
      </c>
      <c r="BI98" s="104" t="str">
        <f aca="false">X98</f>
        <v>නැටුම් (දේශීය)</v>
      </c>
      <c r="BJ98" s="104" t="str">
        <f aca="false">Y98</f>
        <v>සංගීතය (පෙරදිග)</v>
      </c>
      <c r="BK98" s="104" t="str">
        <f aca="false">Z98</f>
        <v>සංගීතය (අපරදිග)</v>
      </c>
      <c r="BL98" s="104" t="str">
        <f aca="false">AA98</f>
        <v>නාට්‍ය හා රංග කලාව (සිංහල)</v>
      </c>
      <c r="BM98" s="104" t="str">
        <f aca="false">AB98</f>
        <v>සාහිත්‍ය රසාස්වාදය (ඉංග්‍රිසි)</v>
      </c>
      <c r="BN98" s="104" t="str">
        <f aca="false">AC98</f>
        <v/>
      </c>
      <c r="BO98" s="103" t="str">
        <f aca="false">AD98</f>
        <v/>
      </c>
      <c r="BP98" s="102" t="str">
        <f aca="false">AE98</f>
        <v>තොරතුරු සන්නිවේදන තාක්ෂණය</v>
      </c>
      <c r="BQ98" s="104" t="str">
        <f aca="false">AF98</f>
        <v>සන්නිවේදන මාධ්‍ය අධ්‍ය්‍යනය</v>
      </c>
      <c r="BR98" s="104" t="str">
        <f aca="false">AG98</f>
        <v>සෞඛ්‍ය හා ශාරීරික අධ්‍යාපනය</v>
      </c>
      <c r="BS98" s="104" t="str">
        <f aca="false">AH98</f>
        <v/>
      </c>
      <c r="BT98" s="104" t="str">
        <f aca="false">AI98</f>
        <v/>
      </c>
      <c r="BU98" s="104" t="str">
        <f aca="false">AJ98</f>
        <v/>
      </c>
      <c r="BV98" s="104" t="str">
        <f aca="false">AK98</f>
        <v/>
      </c>
      <c r="BW98" s="103" t="str">
        <f aca="false">AL98</f>
        <v/>
      </c>
      <c r="BX98" s="107" t="s">
        <v>1</v>
      </c>
      <c r="BY98" s="108" t="s">
        <v>6</v>
      </c>
      <c r="BZ98" s="108" t="s">
        <v>10</v>
      </c>
      <c r="CA98" s="108" t="s">
        <v>14</v>
      </c>
      <c r="CB98" s="109" t="s">
        <v>19</v>
      </c>
      <c r="CC98" s="102" t="s">
        <v>41</v>
      </c>
      <c r="CD98" s="103" t="s">
        <v>42</v>
      </c>
      <c r="CE98" s="110" t="s">
        <v>43</v>
      </c>
    </row>
    <row r="99" customFormat="false" ht="17.25" hidden="false" customHeight="true" outlineLevel="0" collapsed="false">
      <c r="A99" s="122"/>
      <c r="B99" s="123"/>
      <c r="C99" s="124"/>
      <c r="D99" s="125"/>
      <c r="E99" s="126"/>
      <c r="F99" s="127"/>
      <c r="G99" s="126"/>
      <c r="H99" s="128"/>
      <c r="I99" s="128"/>
      <c r="J99" s="127"/>
      <c r="K99" s="129"/>
      <c r="L99" s="130"/>
      <c r="M99" s="130"/>
      <c r="N99" s="131"/>
      <c r="O99" s="126"/>
      <c r="P99" s="128"/>
      <c r="Q99" s="128"/>
      <c r="R99" s="128"/>
      <c r="S99" s="128"/>
      <c r="T99" s="128"/>
      <c r="U99" s="128"/>
      <c r="V99" s="127"/>
      <c r="W99" s="126"/>
      <c r="X99" s="128"/>
      <c r="Y99" s="128"/>
      <c r="Z99" s="128"/>
      <c r="AA99" s="128"/>
      <c r="AB99" s="128"/>
      <c r="AC99" s="128"/>
      <c r="AD99" s="127"/>
      <c r="AE99" s="126"/>
      <c r="AF99" s="128"/>
      <c r="AG99" s="128"/>
      <c r="AH99" s="128"/>
      <c r="AI99" s="128"/>
      <c r="AJ99" s="128"/>
      <c r="AK99" s="128"/>
      <c r="AL99" s="127"/>
      <c r="AM99" s="132"/>
      <c r="AN99" s="133"/>
      <c r="AO99" s="134"/>
      <c r="AP99" s="112"/>
      <c r="AQ99" s="111"/>
      <c r="AR99" s="111"/>
      <c r="AS99" s="111"/>
      <c r="AT99" s="111"/>
      <c r="AU99" s="113"/>
      <c r="AV99" s="135"/>
      <c r="AW99" s="86"/>
      <c r="AX99" s="86"/>
      <c r="AY99" s="136"/>
      <c r="AZ99" s="112"/>
      <c r="BA99" s="111"/>
      <c r="BB99" s="111"/>
      <c r="BC99" s="111"/>
      <c r="BD99" s="111"/>
      <c r="BE99" s="111"/>
      <c r="BF99" s="111"/>
      <c r="BG99" s="113"/>
      <c r="BH99" s="114"/>
      <c r="BI99" s="111"/>
      <c r="BJ99" s="111"/>
      <c r="BK99" s="111"/>
      <c r="BL99" s="111"/>
      <c r="BM99" s="111"/>
      <c r="BN99" s="111"/>
      <c r="BO99" s="115"/>
      <c r="BP99" s="114"/>
      <c r="BQ99" s="111"/>
      <c r="BR99" s="111"/>
      <c r="BS99" s="111"/>
      <c r="BT99" s="111"/>
      <c r="BU99" s="111"/>
      <c r="BV99" s="111"/>
      <c r="BW99" s="115"/>
      <c r="BX99" s="137"/>
      <c r="BY99" s="259"/>
      <c r="BZ99" s="259"/>
      <c r="CA99" s="259"/>
      <c r="CB99" s="260"/>
      <c r="CC99" s="126"/>
      <c r="CD99" s="127"/>
      <c r="CE99" s="140"/>
    </row>
    <row r="100" customFormat="false" ht="13.8" hidden="false" customHeight="false" outlineLevel="0" collapsed="false">
      <c r="A100" s="160" t="n">
        <v>1</v>
      </c>
      <c r="B100" s="161"/>
      <c r="C100" s="161"/>
      <c r="D100" s="162"/>
      <c r="E100" s="163"/>
      <c r="F100" s="164"/>
      <c r="G100" s="163"/>
      <c r="H100" s="165"/>
      <c r="I100" s="165"/>
      <c r="J100" s="164"/>
      <c r="K100" s="163"/>
      <c r="L100" s="165"/>
      <c r="M100" s="165"/>
      <c r="N100" s="164"/>
      <c r="O100" s="163"/>
      <c r="P100" s="165"/>
      <c r="Q100" s="165"/>
      <c r="R100" s="165"/>
      <c r="S100" s="165"/>
      <c r="T100" s="165"/>
      <c r="U100" s="165"/>
      <c r="V100" s="164"/>
      <c r="W100" s="163"/>
      <c r="X100" s="165"/>
      <c r="Y100" s="165"/>
      <c r="Z100" s="165"/>
      <c r="AA100" s="165"/>
      <c r="AB100" s="165"/>
      <c r="AC100" s="165"/>
      <c r="AD100" s="164"/>
      <c r="AE100" s="163"/>
      <c r="AF100" s="165"/>
      <c r="AG100" s="165"/>
      <c r="AH100" s="165"/>
      <c r="AI100" s="165"/>
      <c r="AJ100" s="165"/>
      <c r="AK100" s="165"/>
      <c r="AL100" s="166"/>
      <c r="AM100" s="167" t="str">
        <f aca="false">IF(B100="","",SUM(E100:AL100))</f>
        <v/>
      </c>
      <c r="AN100" s="168" t="str">
        <f aca="false">IF(B100="","",AM100/9)</f>
        <v/>
      </c>
      <c r="AO100" s="169" t="str">
        <f aca="false">IF(B100="","",IF(AM100=0,"-",RANK(AM100,$AM$100:$AM$149,0)))</f>
        <v/>
      </c>
      <c r="AP100" s="167" t="str">
        <f aca="false">IF(E100="","",IF(E100="-","-",IF(UPPER(E100)="AB","+",VLOOKUP(E100,'විෂය තොරතුරු'!$P$24:$Q$28,2))))</f>
        <v/>
      </c>
      <c r="AQ100" s="168" t="str">
        <f aca="false">IF(F100="","",IF(F100="-","-",IF(UPPER(F100)="AB","+",VLOOKUP(F100,'විෂය තොරතුරු'!$P$24:$Q$28,2))))</f>
        <v/>
      </c>
      <c r="AR100" s="168" t="str">
        <f aca="false">IF(G100="","",IF(G100="-","-",IF(UPPER(G100)="AB","+",VLOOKUP(G100,'විෂය තොරතුරු'!$P$24:$Q$28,2))))</f>
        <v/>
      </c>
      <c r="AS100" s="168" t="str">
        <f aca="false">IF(H100="","",IF(H100="-","-",IF(UPPER(H100)="AB","+",VLOOKUP(H100,'විෂය තොරතුරු'!$P$24:$Q$28,2))))</f>
        <v/>
      </c>
      <c r="AT100" s="168" t="str">
        <f aca="false">IF(I100="","",IF(I100="-","-",IF(UPPER(I100)="AB","+",VLOOKUP(I100,'විෂය තොරතුරු'!$P$24:$Q$28,2))))</f>
        <v/>
      </c>
      <c r="AU100" s="170" t="str">
        <f aca="false">IF(J100="","",IF(J100="-","-",IF(UPPER(J100)="AB","+",VLOOKUP(J100,'විෂය තොරතුරු'!$P$24:$Q$28,2))))</f>
        <v/>
      </c>
      <c r="AV100" s="171" t="str">
        <f aca="false">IF(K100="","",IF(K100="-","-",IF(UPPER(K100)="AB","+",VLOOKUP(K100,'විෂය තොරතුරු'!$P$24:$Q$28,2))))</f>
        <v/>
      </c>
      <c r="AW100" s="168" t="str">
        <f aca="false">IF(L100="","",IF(L100="-","-",IF(UPPER(L100)="AB","+",VLOOKUP(L100,'විෂය තොරතුරු'!$P$24:$Q$28,2))))</f>
        <v/>
      </c>
      <c r="AX100" s="168" t="str">
        <f aca="false">IF(M100="","",IF(M100="-","-",IF(UPPER(M100)="AB","+",VLOOKUP(M100,'විෂය තොරතුරු'!$P$24:$Q$28,2))))</f>
        <v/>
      </c>
      <c r="AY100" s="169" t="str">
        <f aca="false">IF(N100="","",IF(N100="-","-",IF(UPPER(N100)="AB","+",VLOOKUP(N100,'විෂය තොරතුරු'!$P$24:$Q$28,2))))</f>
        <v/>
      </c>
      <c r="AZ100" s="167" t="str">
        <f aca="false">IF(O100="","",IF(O100="-","-",IF(UPPER(O100)="AB","+",VLOOKUP(O100,'විෂය තොරතුරු'!$P$24:$Q$28,2))))</f>
        <v/>
      </c>
      <c r="BA100" s="168" t="str">
        <f aca="false">IF(P100="","",IF(P100="-","-",IF(UPPER(P100)="AB","+",VLOOKUP(P100,'විෂය තොරතුරු'!$P$24:$Q$28,2))))</f>
        <v/>
      </c>
      <c r="BB100" s="168" t="str">
        <f aca="false">IF(Q100="","",IF(Q100="-","-",IF(UPPER(Q100)="AB","+",VLOOKUP(Q100,'විෂය තොරතුරු'!$P$24:$Q$28,2))))</f>
        <v/>
      </c>
      <c r="BC100" s="168" t="str">
        <f aca="false">IF(R100="","",IF(R100="-","-",IF(UPPER(R100)="AB","+",VLOOKUP(R100,'විෂය තොරතුරු'!$P$24:$Q$28,2))))</f>
        <v/>
      </c>
      <c r="BD100" s="168" t="str">
        <f aca="false">IF(S100="","",IF(S100="-","-",IF(UPPER(S100)="AB","+",VLOOKUP(S100,'විෂය තොරතුරු'!$P$24:$Q$28,2))))</f>
        <v/>
      </c>
      <c r="BE100" s="168" t="str">
        <f aca="false">IF(T100="","",IF(T100="-","-",IF(UPPER(T100)="AB","+",VLOOKUP(T100,'විෂය තොරතුරු'!$P$24:$Q$28,2))))</f>
        <v/>
      </c>
      <c r="BF100" s="168" t="str">
        <f aca="false">IF(U100="","",IF(U100="-","-",IF(UPPER(U100)="AB","+",VLOOKUP(U100,'විෂය තොරතුරු'!$P$24:$Q$28,2))))</f>
        <v/>
      </c>
      <c r="BG100" s="170" t="str">
        <f aca="false">IF(V100="","",IF(V100="-","-",IF(UPPER(V100)="AB","+",VLOOKUP(V100,'විෂය තොරතුරු'!$P$24:$Q$28,2))))</f>
        <v/>
      </c>
      <c r="BH100" s="171" t="str">
        <f aca="false">IF(W100="","",IF(W100="-","-",IF(UPPER(W100)="AB","+",VLOOKUP(W100,'විෂය තොරතුරු'!$P$24:$Q$28,2))))</f>
        <v/>
      </c>
      <c r="BI100" s="168" t="str">
        <f aca="false">IF(X100="","",IF(X100="-","-",IF(UPPER(X100)="AB","+",VLOOKUP(X100,'විෂය තොරතුරු'!$P$24:$Q$28,2))))</f>
        <v/>
      </c>
      <c r="BJ100" s="168" t="str">
        <f aca="false">IF(Y100="","",IF(Y100="-","-",IF(UPPER(Y100)="AB","+",VLOOKUP(Y100,'විෂය තොරතුරු'!$P$24:$Q$28,2))))</f>
        <v/>
      </c>
      <c r="BK100" s="168" t="str">
        <f aca="false">IF(Z100="","",IF(Z100="-","-",IF(UPPER(Z100)="AB","+",VLOOKUP(Z100,'විෂය තොරතුරු'!$P$24:$Q$28,2))))</f>
        <v/>
      </c>
      <c r="BL100" s="168" t="str">
        <f aca="false">IF(AA100="","",IF(AA100="-","-",IF(UPPER(AA100)="AB","+",VLOOKUP(AA100,'විෂය තොරතුරු'!$P$24:$Q$28,2))))</f>
        <v/>
      </c>
      <c r="BM100" s="168" t="str">
        <f aca="false">IF(AB100="","",IF(AB100="-","-",IF(UPPER(AB100)="AB","+",VLOOKUP(AB100,'විෂය තොරතුරු'!$P$24:$Q$28,2))))</f>
        <v/>
      </c>
      <c r="BN100" s="168" t="str">
        <f aca="false">IF(AC100="","",IF(AC100="-","-",IF(UPPER(AC100)="AB","+",VLOOKUP(AC100,'විෂය තොරතුරු'!$P$24:$Q$28,2))))</f>
        <v/>
      </c>
      <c r="BO100" s="169" t="str">
        <f aca="false">IF(AD100="","",IF(AD100="-","-",IF(UPPER(AD100)="AB","+",VLOOKUP(AD100,'විෂය තොරතුරු'!$P$24:$Q$28,2))))</f>
        <v/>
      </c>
      <c r="BP100" s="171" t="str">
        <f aca="false">IF(AE100="","",IF(AE100="-","-",IF(UPPER(AE100)="AB","+",VLOOKUP(AE100,'විෂය තොරතුරු'!$P$24:$Q$28,2))))</f>
        <v/>
      </c>
      <c r="BQ100" s="168" t="str">
        <f aca="false">IF(AF100="","",IF(AF100="-","-",IF(UPPER(AF100)="AB","+",VLOOKUP(AF100,'විෂය තොරතුරු'!$P$24:$Q$28,2))))</f>
        <v/>
      </c>
      <c r="BR100" s="168" t="str">
        <f aca="false">IF(AG100="","",IF(AG100="-","-",IF(UPPER(AG100)="AB","+",VLOOKUP(AG100,'විෂය තොරතුරු'!$P$24:$Q$28,2))))</f>
        <v/>
      </c>
      <c r="BS100" s="168" t="str">
        <f aca="false">IF(AH100="","",IF(AH100="-","-",IF(UPPER(AH100)="AB","+",VLOOKUP(AH100,'විෂය තොරතුරු'!$P$24:$Q$28,2))))</f>
        <v/>
      </c>
      <c r="BT100" s="168" t="str">
        <f aca="false">IF(AI100="","",IF(AI100="-","-",IF(UPPER(AI100)="AB","+",VLOOKUP(AI100,'විෂය තොරතුරු'!$P$24:$Q$28,2))))</f>
        <v/>
      </c>
      <c r="BU100" s="168" t="str">
        <f aca="false">IF(AJ100="","",IF(AJ100="-","-",IF(UPPER(AJ100)="AB","+",VLOOKUP(AJ100,'විෂය තොරතුරු'!$P$24:$Q$28,2))))</f>
        <v/>
      </c>
      <c r="BV100" s="168" t="str">
        <f aca="false">IF(AK100="","",IF(AK100="-","-",IF(UPPER(AK100)="AB","+",VLOOKUP(AK100,'විෂය තොරතුරු'!$P$24:$Q$28,2))))</f>
        <v/>
      </c>
      <c r="BW100" s="169" t="str">
        <f aca="false">IF(AL100="","",IF(AL100="-","-",IF(UPPER(AL100)="AB","+",VLOOKUP(AL100,'විෂය තොරතුරු'!$P$24:$Q$28,2))))</f>
        <v/>
      </c>
      <c r="BX100" s="171" t="str">
        <f aca="false">IF($B100="","",COUNTIF($AP100:$BW100,"A"))</f>
        <v/>
      </c>
      <c r="BY100" s="171" t="str">
        <f aca="false">IF($B100="","",COUNTIF($AP100:$BW100,"B"))</f>
        <v/>
      </c>
      <c r="BZ100" s="171" t="str">
        <f aca="false">IF($B100="","",COUNTIF($AP100:$BW100,"C"))</f>
        <v/>
      </c>
      <c r="CA100" s="171" t="str">
        <f aca="false">IF($B100="","",COUNTIF($AP100:$BW100,"S"))</f>
        <v/>
      </c>
      <c r="CB100" s="171" t="str">
        <f aca="false">IF($B100="","",COUNTIF($AP100:$BW100,"W"))</f>
        <v/>
      </c>
      <c r="CC100" s="171" t="str">
        <f aca="false">IF(B100="","",SUM(BX100:CA100))</f>
        <v/>
      </c>
      <c r="CD100" s="169" t="str">
        <f aca="false">IF(B100="","",SUM(BX100:BZ100))</f>
        <v/>
      </c>
      <c r="CE100" s="172" t="str">
        <f aca="false">IF(B100="","",IF(AND(CC100&gt;=6,CD100&gt;=3,OR(E100&gt;=35,F100&gt;=35),L100&gt;=35),"6/3 සමත්",IF(AND(CC100&gt;=5,CD100&gt;=3,OR(E100&gt;=35,F100&gt;=35,L100&gt;=35)),"5/3 සමත්",IF(AND(CC100&gt;=4,CD100&gt;=1,OR(E100&gt;=20,F100&gt;=20,L100&gt;=20)),"සමත් කළ හැකි",IF(CB100=9,"W9","අසමත් ?")))))</f>
        <v/>
      </c>
    </row>
    <row r="101" customFormat="false" ht="13.8" hidden="false" customHeight="false" outlineLevel="0" collapsed="false">
      <c r="A101" s="160" t="n">
        <v>2</v>
      </c>
      <c r="B101" s="161"/>
      <c r="C101" s="161"/>
      <c r="D101" s="162"/>
      <c r="E101" s="163"/>
      <c r="F101" s="164"/>
      <c r="G101" s="163"/>
      <c r="H101" s="165"/>
      <c r="I101" s="165"/>
      <c r="J101" s="164"/>
      <c r="K101" s="163"/>
      <c r="L101" s="165"/>
      <c r="M101" s="165"/>
      <c r="N101" s="164"/>
      <c r="O101" s="163"/>
      <c r="P101" s="165"/>
      <c r="Q101" s="165"/>
      <c r="R101" s="165"/>
      <c r="S101" s="165"/>
      <c r="T101" s="165"/>
      <c r="U101" s="165"/>
      <c r="V101" s="164"/>
      <c r="W101" s="163"/>
      <c r="X101" s="165"/>
      <c r="Y101" s="165"/>
      <c r="Z101" s="165"/>
      <c r="AA101" s="165"/>
      <c r="AB101" s="165"/>
      <c r="AC101" s="165"/>
      <c r="AD101" s="164"/>
      <c r="AE101" s="163"/>
      <c r="AF101" s="165"/>
      <c r="AG101" s="165"/>
      <c r="AH101" s="165"/>
      <c r="AI101" s="165"/>
      <c r="AJ101" s="165"/>
      <c r="AK101" s="165"/>
      <c r="AL101" s="166"/>
      <c r="AM101" s="167" t="str">
        <f aca="false">IF(B101="","",SUM(E101:AL101))</f>
        <v/>
      </c>
      <c r="AN101" s="168" t="str">
        <f aca="false">IF(B101="","",AM101/9)</f>
        <v/>
      </c>
      <c r="AO101" s="169" t="str">
        <f aca="false">IF(B101="","",IF(AM101=0,"-",RANK(AM101,$AM$100:$AM$149,0)))</f>
        <v/>
      </c>
      <c r="AP101" s="167" t="str">
        <f aca="false">IF(E101="","",IF(E101="-","-",IF(UPPER(E101)="AB","+",VLOOKUP(E101,'විෂය තොරතුරු'!$P$24:$Q$28,2))))</f>
        <v/>
      </c>
      <c r="AQ101" s="168" t="str">
        <f aca="false">IF(F101="","",IF(F101="-","-",IF(UPPER(F101)="AB","+",VLOOKUP(F101,'විෂය තොරතුරු'!$P$24:$Q$28,2))))</f>
        <v/>
      </c>
      <c r="AR101" s="168" t="str">
        <f aca="false">IF(G101="","",IF(G101="-","-",IF(UPPER(G101)="AB","+",VLOOKUP(G101,'විෂය තොරතුරු'!$P$24:$Q$28,2))))</f>
        <v/>
      </c>
      <c r="AS101" s="168" t="str">
        <f aca="false">IF(H101="","",IF(H101="-","-",IF(UPPER(H101)="AB","+",VLOOKUP(H101,'විෂය තොරතුරු'!$P$24:$Q$28,2))))</f>
        <v/>
      </c>
      <c r="AT101" s="168" t="str">
        <f aca="false">IF(I101="","",IF(I101="-","-",IF(UPPER(I101)="AB","+",VLOOKUP(I101,'විෂය තොරතුරු'!$P$24:$Q$28,2))))</f>
        <v/>
      </c>
      <c r="AU101" s="170" t="str">
        <f aca="false">IF(J101="","",IF(J101="-","-",IF(UPPER(J101)="AB","+",VLOOKUP(J101,'විෂය තොරතුරු'!$P$24:$Q$28,2))))</f>
        <v/>
      </c>
      <c r="AV101" s="171" t="str">
        <f aca="false">IF(K101="","",IF(K101="-","-",IF(UPPER(K101)="AB","+",VLOOKUP(K101,'විෂය තොරතුරු'!$P$24:$Q$28,2))))</f>
        <v/>
      </c>
      <c r="AW101" s="168" t="str">
        <f aca="false">IF(L101="","",IF(L101="-","-",IF(UPPER(L101)="AB","+",VLOOKUP(L101,'විෂය තොරතුරු'!$P$24:$Q$28,2))))</f>
        <v/>
      </c>
      <c r="AX101" s="168" t="str">
        <f aca="false">IF(M101="","",IF(M101="-","-",IF(UPPER(M101)="AB","+",VLOOKUP(M101,'විෂය තොරතුරු'!$P$24:$Q$28,2))))</f>
        <v/>
      </c>
      <c r="AY101" s="169" t="str">
        <f aca="false">IF(N101="","",IF(N101="-","-",IF(UPPER(N101)="AB","+",VLOOKUP(N101,'විෂය තොරතුරු'!$P$24:$Q$28,2))))</f>
        <v/>
      </c>
      <c r="AZ101" s="167" t="str">
        <f aca="false">IF(O101="","",IF(O101="-","-",IF(UPPER(O101)="AB","+",VLOOKUP(O101,'විෂය තොරතුරු'!$P$24:$Q$28,2))))</f>
        <v/>
      </c>
      <c r="BA101" s="168" t="str">
        <f aca="false">IF(P101="","",IF(P101="-","-",IF(UPPER(P101)="AB","+",VLOOKUP(P101,'විෂය තොරතුරු'!$P$24:$Q$28,2))))</f>
        <v/>
      </c>
      <c r="BB101" s="168" t="str">
        <f aca="false">IF(Q101="","",IF(Q101="-","-",IF(UPPER(Q101)="AB","+",VLOOKUP(Q101,'විෂය තොරතුරු'!$P$24:$Q$28,2))))</f>
        <v/>
      </c>
      <c r="BC101" s="168" t="str">
        <f aca="false">IF(R101="","",IF(R101="-","-",IF(UPPER(R101)="AB","+",VLOOKUP(R101,'විෂය තොරතුරු'!$P$24:$Q$28,2))))</f>
        <v/>
      </c>
      <c r="BD101" s="168" t="str">
        <f aca="false">IF(S101="","",IF(S101="-","-",IF(UPPER(S101)="AB","+",VLOOKUP(S101,'විෂය තොරතුරු'!$P$24:$Q$28,2))))</f>
        <v/>
      </c>
      <c r="BE101" s="168" t="str">
        <f aca="false">IF(T101="","",IF(T101="-","-",IF(UPPER(T101)="AB","+",VLOOKUP(T101,'විෂය තොරතුරු'!$P$24:$Q$28,2))))</f>
        <v/>
      </c>
      <c r="BF101" s="168" t="str">
        <f aca="false">IF(U101="","",IF(U101="-","-",IF(UPPER(U101)="AB","+",VLOOKUP(U101,'විෂය තොරතුරු'!$P$24:$Q$28,2))))</f>
        <v/>
      </c>
      <c r="BG101" s="170" t="str">
        <f aca="false">IF(V101="","",IF(V101="-","-",IF(UPPER(V101)="AB","+",VLOOKUP(V101,'විෂය තොරතුරු'!$P$24:$Q$28,2))))</f>
        <v/>
      </c>
      <c r="BH101" s="171" t="str">
        <f aca="false">IF(W101="","",IF(W101="-","-",IF(UPPER(W101)="AB","+",VLOOKUP(W101,'විෂය තොරතුරු'!$P$24:$Q$28,2))))</f>
        <v/>
      </c>
      <c r="BI101" s="168" t="str">
        <f aca="false">IF(X101="","",IF(X101="-","-",IF(UPPER(X101)="AB","+",VLOOKUP(X101,'විෂය තොරතුරු'!$P$24:$Q$28,2))))</f>
        <v/>
      </c>
      <c r="BJ101" s="168" t="str">
        <f aca="false">IF(Y101="","",IF(Y101="-","-",IF(UPPER(Y101)="AB","+",VLOOKUP(Y101,'විෂය තොරතුරු'!$P$24:$Q$28,2))))</f>
        <v/>
      </c>
      <c r="BK101" s="168" t="str">
        <f aca="false">IF(Z101="","",IF(Z101="-","-",IF(UPPER(Z101)="AB","+",VLOOKUP(Z101,'විෂය තොරතුරු'!$P$24:$Q$28,2))))</f>
        <v/>
      </c>
      <c r="BL101" s="168" t="str">
        <f aca="false">IF(AA101="","",IF(AA101="-","-",IF(UPPER(AA101)="AB","+",VLOOKUP(AA101,'විෂය තොරතුරු'!$P$24:$Q$28,2))))</f>
        <v/>
      </c>
      <c r="BM101" s="168" t="str">
        <f aca="false">IF(AB101="","",IF(AB101="-","-",IF(UPPER(AB101)="AB","+",VLOOKUP(AB101,'විෂය තොරතුරු'!$P$24:$Q$28,2))))</f>
        <v/>
      </c>
      <c r="BN101" s="168" t="str">
        <f aca="false">IF(AC101="","",IF(AC101="-","-",IF(UPPER(AC101)="AB","+",VLOOKUP(AC101,'විෂය තොරතුරු'!$P$24:$Q$28,2))))</f>
        <v/>
      </c>
      <c r="BO101" s="169" t="str">
        <f aca="false">IF(AD101="","",IF(AD101="-","-",IF(UPPER(AD101)="AB","+",VLOOKUP(AD101,'විෂය තොරතුරු'!$P$24:$Q$28,2))))</f>
        <v/>
      </c>
      <c r="BP101" s="171" t="str">
        <f aca="false">IF(AE101="","",IF(AE101="-","-",IF(UPPER(AE101)="AB","+",VLOOKUP(AE101,'විෂය තොරතුරු'!$P$24:$Q$28,2))))</f>
        <v/>
      </c>
      <c r="BQ101" s="168" t="str">
        <f aca="false">IF(AF101="","",IF(AF101="-","-",IF(UPPER(AF101)="AB","+",VLOOKUP(AF101,'විෂය තොරතුරු'!$P$24:$Q$28,2))))</f>
        <v/>
      </c>
      <c r="BR101" s="168" t="str">
        <f aca="false">IF(AG101="","",IF(AG101="-","-",IF(UPPER(AG101)="AB","+",VLOOKUP(AG101,'විෂය තොරතුරු'!$P$24:$Q$28,2))))</f>
        <v/>
      </c>
      <c r="BS101" s="168" t="str">
        <f aca="false">IF(AH101="","",IF(AH101="-","-",IF(UPPER(AH101)="AB","+",VLOOKUP(AH101,'විෂය තොරතුරු'!$P$24:$Q$28,2))))</f>
        <v/>
      </c>
      <c r="BT101" s="168" t="str">
        <f aca="false">IF(AI101="","",IF(AI101="-","-",IF(UPPER(AI101)="AB","+",VLOOKUP(AI101,'විෂය තොරතුරු'!$P$24:$Q$28,2))))</f>
        <v/>
      </c>
      <c r="BU101" s="168" t="str">
        <f aca="false">IF(AJ101="","",IF(AJ101="-","-",IF(UPPER(AJ101)="AB","+",VLOOKUP(AJ101,'විෂය තොරතුරු'!$P$24:$Q$28,2))))</f>
        <v/>
      </c>
      <c r="BV101" s="168" t="str">
        <f aca="false">IF(AK101="","",IF(AK101="-","-",IF(UPPER(AK101)="AB","+",VLOOKUP(AK101,'විෂය තොරතුරු'!$P$24:$Q$28,2))))</f>
        <v/>
      </c>
      <c r="BW101" s="169" t="str">
        <f aca="false">IF(AL101="","",IF(AL101="-","-",IF(UPPER(AL101)="AB","+",VLOOKUP(AL101,'විෂය තොරතුරු'!$P$24:$Q$28,2))))</f>
        <v/>
      </c>
      <c r="BX101" s="171" t="str">
        <f aca="false">IF($B101="","",COUNTIF($AP101:$BW101,"A"))</f>
        <v/>
      </c>
      <c r="BY101" s="171" t="str">
        <f aca="false">IF($B101="","",COUNTIF($AP101:$BW101,"B"))</f>
        <v/>
      </c>
      <c r="BZ101" s="171" t="str">
        <f aca="false">IF($B101="","",COUNTIF($AP101:$BW101,"C"))</f>
        <v/>
      </c>
      <c r="CA101" s="171" t="str">
        <f aca="false">IF($B101="","",COUNTIF($AP101:$BW101,"S"))</f>
        <v/>
      </c>
      <c r="CB101" s="171" t="str">
        <f aca="false">IF($B101="","",COUNTIF($AP101:$BW101,"W"))</f>
        <v/>
      </c>
      <c r="CC101" s="171" t="str">
        <f aca="false">IF(B101="","",SUM(BX101:CA101))</f>
        <v/>
      </c>
      <c r="CD101" s="169" t="str">
        <f aca="false">IF(B101="","",SUM(BX101:BZ101))</f>
        <v/>
      </c>
      <c r="CE101" s="172" t="str">
        <f aca="false">IF(B101="","",IF(AND(CC101&gt;=6,CD101&gt;=3,OR(E101&gt;=35,F101&gt;=35),L101&gt;=35),"6/3 සමත්",IF(AND(CC101&gt;=5,CD101&gt;=3,OR(E101&gt;=35,F101&gt;=35,L101&gt;=35)),"5/3 සමත්",IF(AND(CC101&gt;=4,CD101&gt;=1,OR(E101&gt;=20,F101&gt;=20,L101&gt;=20)),"සමත් කළ හැකි",IF(CB101=9,"W9","අසමත් ?")))))</f>
        <v/>
      </c>
    </row>
    <row r="102" customFormat="false" ht="13.8" hidden="false" customHeight="false" outlineLevel="0" collapsed="false">
      <c r="A102" s="160" t="n">
        <v>3</v>
      </c>
      <c r="B102" s="161"/>
      <c r="C102" s="161"/>
      <c r="D102" s="162"/>
      <c r="E102" s="163"/>
      <c r="F102" s="164"/>
      <c r="G102" s="163"/>
      <c r="H102" s="165"/>
      <c r="I102" s="165"/>
      <c r="J102" s="164"/>
      <c r="K102" s="163"/>
      <c r="L102" s="165"/>
      <c r="M102" s="165"/>
      <c r="N102" s="164"/>
      <c r="O102" s="163"/>
      <c r="P102" s="165"/>
      <c r="Q102" s="165"/>
      <c r="R102" s="165"/>
      <c r="S102" s="165"/>
      <c r="T102" s="165"/>
      <c r="U102" s="165"/>
      <c r="V102" s="164"/>
      <c r="W102" s="163"/>
      <c r="X102" s="165"/>
      <c r="Y102" s="165"/>
      <c r="Z102" s="165"/>
      <c r="AA102" s="165"/>
      <c r="AB102" s="165"/>
      <c r="AC102" s="165"/>
      <c r="AD102" s="164"/>
      <c r="AE102" s="163"/>
      <c r="AF102" s="165"/>
      <c r="AG102" s="165"/>
      <c r="AH102" s="165"/>
      <c r="AI102" s="165"/>
      <c r="AJ102" s="165"/>
      <c r="AK102" s="165"/>
      <c r="AL102" s="166"/>
      <c r="AM102" s="167" t="str">
        <f aca="false">IF(B102="","",SUM(E102:AL102))</f>
        <v/>
      </c>
      <c r="AN102" s="168" t="str">
        <f aca="false">IF(B102="","",AM102/9)</f>
        <v/>
      </c>
      <c r="AO102" s="169" t="str">
        <f aca="false">IF(B102="","",IF(AM102=0,"-",RANK(AM102,$AM$100:$AM$149,0)))</f>
        <v/>
      </c>
      <c r="AP102" s="167" t="str">
        <f aca="false">IF(E102="","",IF(E102="-","-",IF(UPPER(E102)="AB","+",VLOOKUP(E102,'විෂය තොරතුරු'!$P$24:$Q$28,2))))</f>
        <v/>
      </c>
      <c r="AQ102" s="168" t="str">
        <f aca="false">IF(F102="","",IF(F102="-","-",IF(UPPER(F102)="AB","+",VLOOKUP(F102,'විෂය තොරතුරු'!$P$24:$Q$28,2))))</f>
        <v/>
      </c>
      <c r="AR102" s="168" t="str">
        <f aca="false">IF(G102="","",IF(G102="-","-",IF(UPPER(G102)="AB","+",VLOOKUP(G102,'විෂය තොරතුරු'!$P$24:$Q$28,2))))</f>
        <v/>
      </c>
      <c r="AS102" s="168" t="str">
        <f aca="false">IF(H102="","",IF(H102="-","-",IF(UPPER(H102)="AB","+",VLOOKUP(H102,'විෂය තොරතුරු'!$P$24:$Q$28,2))))</f>
        <v/>
      </c>
      <c r="AT102" s="168" t="str">
        <f aca="false">IF(I102="","",IF(I102="-","-",IF(UPPER(I102)="AB","+",VLOOKUP(I102,'විෂය තොරතුරු'!$P$24:$Q$28,2))))</f>
        <v/>
      </c>
      <c r="AU102" s="170" t="str">
        <f aca="false">IF(J102="","",IF(J102="-","-",IF(UPPER(J102)="AB","+",VLOOKUP(J102,'විෂය තොරතුරු'!$P$24:$Q$28,2))))</f>
        <v/>
      </c>
      <c r="AV102" s="171" t="str">
        <f aca="false">IF(K102="","",IF(K102="-","-",IF(UPPER(K102)="AB","+",VLOOKUP(K102,'විෂය තොරතුරු'!$P$24:$Q$28,2))))</f>
        <v/>
      </c>
      <c r="AW102" s="168" t="str">
        <f aca="false">IF(L102="","",IF(L102="-","-",IF(UPPER(L102)="AB","+",VLOOKUP(L102,'විෂය තොරතුරු'!$P$24:$Q$28,2))))</f>
        <v/>
      </c>
      <c r="AX102" s="168" t="str">
        <f aca="false">IF(M102="","",IF(M102="-","-",IF(UPPER(M102)="AB","+",VLOOKUP(M102,'විෂය තොරතුරු'!$P$24:$Q$28,2))))</f>
        <v/>
      </c>
      <c r="AY102" s="169" t="str">
        <f aca="false">IF(N102="","",IF(N102="-","-",IF(UPPER(N102)="AB","+",VLOOKUP(N102,'විෂය තොරතුරු'!$P$24:$Q$28,2))))</f>
        <v/>
      </c>
      <c r="AZ102" s="167" t="str">
        <f aca="false">IF(O102="","",IF(O102="-","-",IF(UPPER(O102)="AB","+",VLOOKUP(O102,'විෂය තොරතුරු'!$P$24:$Q$28,2))))</f>
        <v/>
      </c>
      <c r="BA102" s="168" t="str">
        <f aca="false">IF(P102="","",IF(P102="-","-",IF(UPPER(P102)="AB","+",VLOOKUP(P102,'විෂය තොරතුරු'!$P$24:$Q$28,2))))</f>
        <v/>
      </c>
      <c r="BB102" s="168" t="str">
        <f aca="false">IF(Q102="","",IF(Q102="-","-",IF(UPPER(Q102)="AB","+",VLOOKUP(Q102,'විෂය තොරතුරු'!$P$24:$Q$28,2))))</f>
        <v/>
      </c>
      <c r="BC102" s="168" t="str">
        <f aca="false">IF(R102="","",IF(R102="-","-",IF(UPPER(R102)="AB","+",VLOOKUP(R102,'විෂය තොරතුරු'!$P$24:$Q$28,2))))</f>
        <v/>
      </c>
      <c r="BD102" s="168" t="str">
        <f aca="false">IF(S102="","",IF(S102="-","-",IF(UPPER(S102)="AB","+",VLOOKUP(S102,'විෂය තොරතුරු'!$P$24:$Q$28,2))))</f>
        <v/>
      </c>
      <c r="BE102" s="168" t="str">
        <f aca="false">IF(T102="","",IF(T102="-","-",IF(UPPER(T102)="AB","+",VLOOKUP(T102,'විෂය තොරතුරු'!$P$24:$Q$28,2))))</f>
        <v/>
      </c>
      <c r="BF102" s="168" t="str">
        <f aca="false">IF(U102="","",IF(U102="-","-",IF(UPPER(U102)="AB","+",VLOOKUP(U102,'විෂය තොරතුරු'!$P$24:$Q$28,2))))</f>
        <v/>
      </c>
      <c r="BG102" s="170" t="str">
        <f aca="false">IF(V102="","",IF(V102="-","-",IF(UPPER(V102)="AB","+",VLOOKUP(V102,'විෂය තොරතුරු'!$P$24:$Q$28,2))))</f>
        <v/>
      </c>
      <c r="BH102" s="171" t="str">
        <f aca="false">IF(W102="","",IF(W102="-","-",IF(UPPER(W102)="AB","+",VLOOKUP(W102,'විෂය තොරතුරු'!$P$24:$Q$28,2))))</f>
        <v/>
      </c>
      <c r="BI102" s="168" t="str">
        <f aca="false">IF(X102="","",IF(X102="-","-",IF(UPPER(X102)="AB","+",VLOOKUP(X102,'විෂය තොරතුරු'!$P$24:$Q$28,2))))</f>
        <v/>
      </c>
      <c r="BJ102" s="168" t="str">
        <f aca="false">IF(Y102="","",IF(Y102="-","-",IF(UPPER(Y102)="AB","+",VLOOKUP(Y102,'විෂය තොරතුරු'!$P$24:$Q$28,2))))</f>
        <v/>
      </c>
      <c r="BK102" s="168" t="str">
        <f aca="false">IF(Z102="","",IF(Z102="-","-",IF(UPPER(Z102)="AB","+",VLOOKUP(Z102,'විෂය තොරතුරු'!$P$24:$Q$28,2))))</f>
        <v/>
      </c>
      <c r="BL102" s="168" t="str">
        <f aca="false">IF(AA102="","",IF(AA102="-","-",IF(UPPER(AA102)="AB","+",VLOOKUP(AA102,'විෂය තොරතුරු'!$P$24:$Q$28,2))))</f>
        <v/>
      </c>
      <c r="BM102" s="168" t="str">
        <f aca="false">IF(AB102="","",IF(AB102="-","-",IF(UPPER(AB102)="AB","+",VLOOKUP(AB102,'විෂය තොරතුරු'!$P$24:$Q$28,2))))</f>
        <v/>
      </c>
      <c r="BN102" s="168" t="str">
        <f aca="false">IF(AC102="","",IF(AC102="-","-",IF(UPPER(AC102)="AB","+",VLOOKUP(AC102,'විෂය තොරතුරු'!$P$24:$Q$28,2))))</f>
        <v/>
      </c>
      <c r="BO102" s="169" t="str">
        <f aca="false">IF(AD102="","",IF(AD102="-","-",IF(UPPER(AD102)="AB","+",VLOOKUP(AD102,'විෂය තොරතුරු'!$P$24:$Q$28,2))))</f>
        <v/>
      </c>
      <c r="BP102" s="171" t="str">
        <f aca="false">IF(AE102="","",IF(AE102="-","-",IF(UPPER(AE102)="AB","+",VLOOKUP(AE102,'විෂය තොරතුරු'!$P$24:$Q$28,2))))</f>
        <v/>
      </c>
      <c r="BQ102" s="168" t="str">
        <f aca="false">IF(AF102="","",IF(AF102="-","-",IF(UPPER(AF102)="AB","+",VLOOKUP(AF102,'විෂය තොරතුරු'!$P$24:$Q$28,2))))</f>
        <v/>
      </c>
      <c r="BR102" s="168" t="str">
        <f aca="false">IF(AG102="","",IF(AG102="-","-",IF(UPPER(AG102)="AB","+",VLOOKUP(AG102,'විෂය තොරතුරු'!$P$24:$Q$28,2))))</f>
        <v/>
      </c>
      <c r="BS102" s="168" t="str">
        <f aca="false">IF(AH102="","",IF(AH102="-","-",IF(UPPER(AH102)="AB","+",VLOOKUP(AH102,'විෂය තොරතුරු'!$P$24:$Q$28,2))))</f>
        <v/>
      </c>
      <c r="BT102" s="168" t="str">
        <f aca="false">IF(AI102="","",IF(AI102="-","-",IF(UPPER(AI102)="AB","+",VLOOKUP(AI102,'විෂය තොරතුරු'!$P$24:$Q$28,2))))</f>
        <v/>
      </c>
      <c r="BU102" s="168" t="str">
        <f aca="false">IF(AJ102="","",IF(AJ102="-","-",IF(UPPER(AJ102)="AB","+",VLOOKUP(AJ102,'විෂය තොරතුරු'!$P$24:$Q$28,2))))</f>
        <v/>
      </c>
      <c r="BV102" s="168" t="str">
        <f aca="false">IF(AK102="","",IF(AK102="-","-",IF(UPPER(AK102)="AB","+",VLOOKUP(AK102,'විෂය තොරතුරු'!$P$24:$Q$28,2))))</f>
        <v/>
      </c>
      <c r="BW102" s="169" t="str">
        <f aca="false">IF(AL102="","",IF(AL102="-","-",IF(UPPER(AL102)="AB","+",VLOOKUP(AL102,'විෂය තොරතුරු'!$P$24:$Q$28,2))))</f>
        <v/>
      </c>
      <c r="BX102" s="171" t="str">
        <f aca="false">IF($B102="","",COUNTIF($AP102:$BW102,"A"))</f>
        <v/>
      </c>
      <c r="BY102" s="171" t="str">
        <f aca="false">IF($B102="","",COUNTIF($AP102:$BW102,"B"))</f>
        <v/>
      </c>
      <c r="BZ102" s="171" t="str">
        <f aca="false">IF($B102="","",COUNTIF($AP102:$BW102,"C"))</f>
        <v/>
      </c>
      <c r="CA102" s="171" t="str">
        <f aca="false">IF($B102="","",COUNTIF($AP102:$BW102,"S"))</f>
        <v/>
      </c>
      <c r="CB102" s="171" t="str">
        <f aca="false">IF($B102="","",COUNTIF($AP102:$BW102,"W"))</f>
        <v/>
      </c>
      <c r="CC102" s="171" t="str">
        <f aca="false">IF(B102="","",SUM(BX102:CA102))</f>
        <v/>
      </c>
      <c r="CD102" s="169" t="str">
        <f aca="false">IF(B102="","",SUM(BX102:BZ102))</f>
        <v/>
      </c>
      <c r="CE102" s="172" t="str">
        <f aca="false">IF(B102="","",IF(AND(CC102&gt;=6,CD102&gt;=3,OR(E102&gt;=35,F102&gt;=35),L102&gt;=35),"6/3 සමත්",IF(AND(CC102&gt;=5,CD102&gt;=3,OR(E102&gt;=35,F102&gt;=35,L102&gt;=35)),"5/3 සමත්",IF(AND(CC102&gt;=4,CD102&gt;=1,OR(E102&gt;=20,F102&gt;=20,L102&gt;=20)),"සමත් කළ හැකි",IF(CB102=9,"W9","අසමත් ?")))))</f>
        <v/>
      </c>
    </row>
    <row r="103" customFormat="false" ht="13.8" hidden="false" customHeight="false" outlineLevel="0" collapsed="false">
      <c r="A103" s="160" t="n">
        <v>4</v>
      </c>
      <c r="B103" s="161"/>
      <c r="C103" s="161"/>
      <c r="D103" s="162"/>
      <c r="E103" s="163"/>
      <c r="F103" s="164"/>
      <c r="G103" s="163"/>
      <c r="H103" s="165"/>
      <c r="I103" s="165"/>
      <c r="J103" s="164"/>
      <c r="K103" s="163"/>
      <c r="L103" s="165"/>
      <c r="M103" s="165"/>
      <c r="N103" s="164"/>
      <c r="O103" s="163"/>
      <c r="P103" s="165"/>
      <c r="Q103" s="165"/>
      <c r="R103" s="165"/>
      <c r="S103" s="165"/>
      <c r="T103" s="165"/>
      <c r="U103" s="165"/>
      <c r="V103" s="164"/>
      <c r="W103" s="163"/>
      <c r="X103" s="165"/>
      <c r="Y103" s="165"/>
      <c r="Z103" s="165"/>
      <c r="AA103" s="165"/>
      <c r="AB103" s="165"/>
      <c r="AC103" s="165"/>
      <c r="AD103" s="164"/>
      <c r="AE103" s="163"/>
      <c r="AF103" s="165"/>
      <c r="AG103" s="165"/>
      <c r="AH103" s="165"/>
      <c r="AI103" s="165"/>
      <c r="AJ103" s="165"/>
      <c r="AK103" s="165"/>
      <c r="AL103" s="166"/>
      <c r="AM103" s="167" t="str">
        <f aca="false">IF(B103="","",SUM(E103:AL103))</f>
        <v/>
      </c>
      <c r="AN103" s="168" t="str">
        <f aca="false">IF(B103="","",AM103/9)</f>
        <v/>
      </c>
      <c r="AO103" s="169" t="str">
        <f aca="false">IF(B103="","",IF(AM103=0,"-",RANK(AM103,$AM$100:$AM$149,0)))</f>
        <v/>
      </c>
      <c r="AP103" s="167" t="str">
        <f aca="false">IF(E103="","",IF(E103="-","-",IF(UPPER(E103)="AB","+",VLOOKUP(E103,'විෂය තොරතුරු'!$P$24:$Q$28,2))))</f>
        <v/>
      </c>
      <c r="AQ103" s="168" t="str">
        <f aca="false">IF(F103="","",IF(F103="-","-",IF(UPPER(F103)="AB","+",VLOOKUP(F103,'විෂය තොරතුරු'!$P$24:$Q$28,2))))</f>
        <v/>
      </c>
      <c r="AR103" s="168" t="str">
        <f aca="false">IF(G103="","",IF(G103="-","-",IF(UPPER(G103)="AB","+",VLOOKUP(G103,'විෂය තොරතුරු'!$P$24:$Q$28,2))))</f>
        <v/>
      </c>
      <c r="AS103" s="168" t="str">
        <f aca="false">IF(H103="","",IF(H103="-","-",IF(UPPER(H103)="AB","+",VLOOKUP(H103,'විෂය තොරතුරු'!$P$24:$Q$28,2))))</f>
        <v/>
      </c>
      <c r="AT103" s="168" t="str">
        <f aca="false">IF(I103="","",IF(I103="-","-",IF(UPPER(I103)="AB","+",VLOOKUP(I103,'විෂය තොරතුරු'!$P$24:$Q$28,2))))</f>
        <v/>
      </c>
      <c r="AU103" s="170" t="str">
        <f aca="false">IF(J103="","",IF(J103="-","-",IF(UPPER(J103)="AB","+",VLOOKUP(J103,'විෂය තොරතුරු'!$P$24:$Q$28,2))))</f>
        <v/>
      </c>
      <c r="AV103" s="171" t="str">
        <f aca="false">IF(K103="","",IF(K103="-","-",IF(UPPER(K103)="AB","+",VLOOKUP(K103,'විෂය තොරතුරු'!$P$24:$Q$28,2))))</f>
        <v/>
      </c>
      <c r="AW103" s="168" t="str">
        <f aca="false">IF(L103="","",IF(L103="-","-",IF(UPPER(L103)="AB","+",VLOOKUP(L103,'විෂය තොරතුරු'!$P$24:$Q$28,2))))</f>
        <v/>
      </c>
      <c r="AX103" s="168" t="str">
        <f aca="false">IF(M103="","",IF(M103="-","-",IF(UPPER(M103)="AB","+",VLOOKUP(M103,'විෂය තොරතුරු'!$P$24:$Q$28,2))))</f>
        <v/>
      </c>
      <c r="AY103" s="169" t="str">
        <f aca="false">IF(N103="","",IF(N103="-","-",IF(UPPER(N103)="AB","+",VLOOKUP(N103,'විෂය තොරතුරු'!$P$24:$Q$28,2))))</f>
        <v/>
      </c>
      <c r="AZ103" s="167" t="str">
        <f aca="false">IF(O103="","",IF(O103="-","-",IF(UPPER(O103)="AB","+",VLOOKUP(O103,'විෂය තොරතුරු'!$P$24:$Q$28,2))))</f>
        <v/>
      </c>
      <c r="BA103" s="168" t="str">
        <f aca="false">IF(P103="","",IF(P103="-","-",IF(UPPER(P103)="AB","+",VLOOKUP(P103,'විෂය තොරතුරු'!$P$24:$Q$28,2))))</f>
        <v/>
      </c>
      <c r="BB103" s="168" t="str">
        <f aca="false">IF(Q103="","",IF(Q103="-","-",IF(UPPER(Q103)="AB","+",VLOOKUP(Q103,'විෂය තොරතුරු'!$P$24:$Q$28,2))))</f>
        <v/>
      </c>
      <c r="BC103" s="168" t="str">
        <f aca="false">IF(R103="","",IF(R103="-","-",IF(UPPER(R103)="AB","+",VLOOKUP(R103,'විෂය තොරතුරු'!$P$24:$Q$28,2))))</f>
        <v/>
      </c>
      <c r="BD103" s="168" t="str">
        <f aca="false">IF(S103="","",IF(S103="-","-",IF(UPPER(S103)="AB","+",VLOOKUP(S103,'විෂය තොරතුරු'!$P$24:$Q$28,2))))</f>
        <v/>
      </c>
      <c r="BE103" s="168" t="str">
        <f aca="false">IF(T103="","",IF(T103="-","-",IF(UPPER(T103)="AB","+",VLOOKUP(T103,'විෂය තොරතුරු'!$P$24:$Q$28,2))))</f>
        <v/>
      </c>
      <c r="BF103" s="168" t="str">
        <f aca="false">IF(U103="","",IF(U103="-","-",IF(UPPER(U103)="AB","+",VLOOKUP(U103,'විෂය තොරතුරු'!$P$24:$Q$28,2))))</f>
        <v/>
      </c>
      <c r="BG103" s="170" t="str">
        <f aca="false">IF(V103="","",IF(V103="-","-",IF(UPPER(V103)="AB","+",VLOOKUP(V103,'විෂය තොරතුරු'!$P$24:$Q$28,2))))</f>
        <v/>
      </c>
      <c r="BH103" s="171" t="str">
        <f aca="false">IF(W103="","",IF(W103="-","-",IF(UPPER(W103)="AB","+",VLOOKUP(W103,'විෂය තොරතුරු'!$P$24:$Q$28,2))))</f>
        <v/>
      </c>
      <c r="BI103" s="168" t="str">
        <f aca="false">IF(X103="","",IF(X103="-","-",IF(UPPER(X103)="AB","+",VLOOKUP(X103,'විෂය තොරතුරු'!$P$24:$Q$28,2))))</f>
        <v/>
      </c>
      <c r="BJ103" s="168" t="str">
        <f aca="false">IF(Y103="","",IF(Y103="-","-",IF(UPPER(Y103)="AB","+",VLOOKUP(Y103,'විෂය තොරතුරු'!$P$24:$Q$28,2))))</f>
        <v/>
      </c>
      <c r="BK103" s="168" t="str">
        <f aca="false">IF(Z103="","",IF(Z103="-","-",IF(UPPER(Z103)="AB","+",VLOOKUP(Z103,'විෂය තොරතුරු'!$P$24:$Q$28,2))))</f>
        <v/>
      </c>
      <c r="BL103" s="168" t="str">
        <f aca="false">IF(AA103="","",IF(AA103="-","-",IF(UPPER(AA103)="AB","+",VLOOKUP(AA103,'විෂය තොරතුරු'!$P$24:$Q$28,2))))</f>
        <v/>
      </c>
      <c r="BM103" s="168" t="str">
        <f aca="false">IF(AB103="","",IF(AB103="-","-",IF(UPPER(AB103)="AB","+",VLOOKUP(AB103,'විෂය තොරතුරු'!$P$24:$Q$28,2))))</f>
        <v/>
      </c>
      <c r="BN103" s="168" t="str">
        <f aca="false">IF(AC103="","",IF(AC103="-","-",IF(UPPER(AC103)="AB","+",VLOOKUP(AC103,'විෂය තොරතුරු'!$P$24:$Q$28,2))))</f>
        <v/>
      </c>
      <c r="BO103" s="169" t="str">
        <f aca="false">IF(AD103="","",IF(AD103="-","-",IF(UPPER(AD103)="AB","+",VLOOKUP(AD103,'විෂය තොරතුරු'!$P$24:$Q$28,2))))</f>
        <v/>
      </c>
      <c r="BP103" s="171" t="str">
        <f aca="false">IF(AE103="","",IF(AE103="-","-",IF(UPPER(AE103)="AB","+",VLOOKUP(AE103,'විෂය තොරතුරු'!$P$24:$Q$28,2))))</f>
        <v/>
      </c>
      <c r="BQ103" s="168" t="str">
        <f aca="false">IF(AF103="","",IF(AF103="-","-",IF(UPPER(AF103)="AB","+",VLOOKUP(AF103,'විෂය තොරතුරු'!$P$24:$Q$28,2))))</f>
        <v/>
      </c>
      <c r="BR103" s="168" t="str">
        <f aca="false">IF(AG103="","",IF(AG103="-","-",IF(UPPER(AG103)="AB","+",VLOOKUP(AG103,'විෂය තොරතුරු'!$P$24:$Q$28,2))))</f>
        <v/>
      </c>
      <c r="BS103" s="168" t="str">
        <f aca="false">IF(AH103="","",IF(AH103="-","-",IF(UPPER(AH103)="AB","+",VLOOKUP(AH103,'විෂය තොරතුරු'!$P$24:$Q$28,2))))</f>
        <v/>
      </c>
      <c r="BT103" s="168" t="str">
        <f aca="false">IF(AI103="","",IF(AI103="-","-",IF(UPPER(AI103)="AB","+",VLOOKUP(AI103,'විෂය තොරතුරු'!$P$24:$Q$28,2))))</f>
        <v/>
      </c>
      <c r="BU103" s="168" t="str">
        <f aca="false">IF(AJ103="","",IF(AJ103="-","-",IF(UPPER(AJ103)="AB","+",VLOOKUP(AJ103,'විෂය තොරතුරු'!$P$24:$Q$28,2))))</f>
        <v/>
      </c>
      <c r="BV103" s="168" t="str">
        <f aca="false">IF(AK103="","",IF(AK103="-","-",IF(UPPER(AK103)="AB","+",VLOOKUP(AK103,'විෂය තොරතුරු'!$P$24:$Q$28,2))))</f>
        <v/>
      </c>
      <c r="BW103" s="169" t="str">
        <f aca="false">IF(AL103="","",IF(AL103="-","-",IF(UPPER(AL103)="AB","+",VLOOKUP(AL103,'විෂය තොරතුරු'!$P$24:$Q$28,2))))</f>
        <v/>
      </c>
      <c r="BX103" s="171" t="str">
        <f aca="false">IF($B103="","",COUNTIF($AP103:$BW103,"A"))</f>
        <v/>
      </c>
      <c r="BY103" s="171" t="str">
        <f aca="false">IF($B103="","",COUNTIF($AP103:$BW103,"B"))</f>
        <v/>
      </c>
      <c r="BZ103" s="171" t="str">
        <f aca="false">IF($B103="","",COUNTIF($AP103:$BW103,"C"))</f>
        <v/>
      </c>
      <c r="CA103" s="171" t="str">
        <f aca="false">IF($B103="","",COUNTIF($AP103:$BW103,"S"))</f>
        <v/>
      </c>
      <c r="CB103" s="171" t="str">
        <f aca="false">IF($B103="","",COUNTIF($AP103:$BW103,"W"))</f>
        <v/>
      </c>
      <c r="CC103" s="171" t="str">
        <f aca="false">IF(B103="","",SUM(BX103:CA103))</f>
        <v/>
      </c>
      <c r="CD103" s="169" t="str">
        <f aca="false">IF(B103="","",SUM(BX103:BZ103))</f>
        <v/>
      </c>
      <c r="CE103" s="172" t="str">
        <f aca="false">IF(B103="","",IF(AND(CC103&gt;=6,CD103&gt;=3,OR(E103&gt;=35,F103&gt;=35),L103&gt;=35),"6/3 සමත්",IF(AND(CC103&gt;=5,CD103&gt;=3,OR(E103&gt;=35,F103&gt;=35,L103&gt;=35)),"5/3 සමත්",IF(AND(CC103&gt;=4,CD103&gt;=1,OR(E103&gt;=20,F103&gt;=20,L103&gt;=20)),"සමත් කළ හැකි",IF(CB103=9,"W9","අසමත් ?")))))</f>
        <v/>
      </c>
    </row>
    <row r="104" customFormat="false" ht="13.8" hidden="false" customHeight="false" outlineLevel="0" collapsed="false">
      <c r="A104" s="160" t="n">
        <v>5</v>
      </c>
      <c r="B104" s="161"/>
      <c r="C104" s="161"/>
      <c r="D104" s="162"/>
      <c r="E104" s="163"/>
      <c r="F104" s="164"/>
      <c r="G104" s="163"/>
      <c r="H104" s="165"/>
      <c r="I104" s="165"/>
      <c r="J104" s="164"/>
      <c r="K104" s="163"/>
      <c r="L104" s="165"/>
      <c r="M104" s="165"/>
      <c r="N104" s="164"/>
      <c r="O104" s="163"/>
      <c r="P104" s="165"/>
      <c r="Q104" s="165"/>
      <c r="R104" s="165"/>
      <c r="S104" s="165"/>
      <c r="T104" s="165"/>
      <c r="U104" s="165"/>
      <c r="V104" s="164"/>
      <c r="W104" s="163"/>
      <c r="X104" s="165"/>
      <c r="Y104" s="165"/>
      <c r="Z104" s="165"/>
      <c r="AA104" s="165"/>
      <c r="AB104" s="165"/>
      <c r="AC104" s="165"/>
      <c r="AD104" s="164"/>
      <c r="AE104" s="163"/>
      <c r="AF104" s="165"/>
      <c r="AG104" s="165"/>
      <c r="AH104" s="165"/>
      <c r="AI104" s="165"/>
      <c r="AJ104" s="165"/>
      <c r="AK104" s="165"/>
      <c r="AL104" s="166"/>
      <c r="AM104" s="167" t="str">
        <f aca="false">IF(B104="","",SUM(E104:AL104))</f>
        <v/>
      </c>
      <c r="AN104" s="168" t="str">
        <f aca="false">IF(B104="","",AM104/9)</f>
        <v/>
      </c>
      <c r="AO104" s="169" t="str">
        <f aca="false">IF(B104="","",IF(AM104=0,"-",RANK(AM104,$AM$100:$AM$149,0)))</f>
        <v/>
      </c>
      <c r="AP104" s="167" t="str">
        <f aca="false">IF(E104="","",IF(E104="-","-",IF(UPPER(E104)="AB","+",VLOOKUP(E104,'විෂය තොරතුරු'!$P$24:$Q$28,2))))</f>
        <v/>
      </c>
      <c r="AQ104" s="168" t="str">
        <f aca="false">IF(F104="","",IF(F104="-","-",IF(UPPER(F104)="AB","+",VLOOKUP(F104,'විෂය තොරතුරු'!$P$24:$Q$28,2))))</f>
        <v/>
      </c>
      <c r="AR104" s="168" t="str">
        <f aca="false">IF(G104="","",IF(G104="-","-",IF(UPPER(G104)="AB","+",VLOOKUP(G104,'විෂය තොරතුරු'!$P$24:$Q$28,2))))</f>
        <v/>
      </c>
      <c r="AS104" s="168" t="str">
        <f aca="false">IF(H104="","",IF(H104="-","-",IF(UPPER(H104)="AB","+",VLOOKUP(H104,'විෂය තොරතුරු'!$P$24:$Q$28,2))))</f>
        <v/>
      </c>
      <c r="AT104" s="168" t="str">
        <f aca="false">IF(I104="","",IF(I104="-","-",IF(UPPER(I104)="AB","+",VLOOKUP(I104,'විෂය තොරතුරු'!$P$24:$Q$28,2))))</f>
        <v/>
      </c>
      <c r="AU104" s="170" t="str">
        <f aca="false">IF(J104="","",IF(J104="-","-",IF(UPPER(J104)="AB","+",VLOOKUP(J104,'විෂය තොරතුරු'!$P$24:$Q$28,2))))</f>
        <v/>
      </c>
      <c r="AV104" s="171" t="str">
        <f aca="false">IF(K104="","",IF(K104="-","-",IF(UPPER(K104)="AB","+",VLOOKUP(K104,'විෂය තොරතුරු'!$P$24:$Q$28,2))))</f>
        <v/>
      </c>
      <c r="AW104" s="168" t="str">
        <f aca="false">IF(L104="","",IF(L104="-","-",IF(UPPER(L104)="AB","+",VLOOKUP(L104,'විෂය තොරතුරු'!$P$24:$Q$28,2))))</f>
        <v/>
      </c>
      <c r="AX104" s="168" t="str">
        <f aca="false">IF(M104="","",IF(M104="-","-",IF(UPPER(M104)="AB","+",VLOOKUP(M104,'විෂය තොරතුරු'!$P$24:$Q$28,2))))</f>
        <v/>
      </c>
      <c r="AY104" s="169" t="str">
        <f aca="false">IF(N104="","",IF(N104="-","-",IF(UPPER(N104)="AB","+",VLOOKUP(N104,'විෂය තොරතුරු'!$P$24:$Q$28,2))))</f>
        <v/>
      </c>
      <c r="AZ104" s="167" t="str">
        <f aca="false">IF(O104="","",IF(O104="-","-",IF(UPPER(O104)="AB","+",VLOOKUP(O104,'විෂය තොරතුරු'!$P$24:$Q$28,2))))</f>
        <v/>
      </c>
      <c r="BA104" s="168" t="str">
        <f aca="false">IF(P104="","",IF(P104="-","-",IF(UPPER(P104)="AB","+",VLOOKUP(P104,'විෂය තොරතුරු'!$P$24:$Q$28,2))))</f>
        <v/>
      </c>
      <c r="BB104" s="168" t="str">
        <f aca="false">IF(Q104="","",IF(Q104="-","-",IF(UPPER(Q104)="AB","+",VLOOKUP(Q104,'විෂය තොරතුරු'!$P$24:$Q$28,2))))</f>
        <v/>
      </c>
      <c r="BC104" s="168" t="str">
        <f aca="false">IF(R104="","",IF(R104="-","-",IF(UPPER(R104)="AB","+",VLOOKUP(R104,'විෂය තොරතුරු'!$P$24:$Q$28,2))))</f>
        <v/>
      </c>
      <c r="BD104" s="168" t="str">
        <f aca="false">IF(S104="","",IF(S104="-","-",IF(UPPER(S104)="AB","+",VLOOKUP(S104,'විෂය තොරතුරු'!$P$24:$Q$28,2))))</f>
        <v/>
      </c>
      <c r="BE104" s="168" t="str">
        <f aca="false">IF(T104="","",IF(T104="-","-",IF(UPPER(T104)="AB","+",VLOOKUP(T104,'විෂය තොරතුරු'!$P$24:$Q$28,2))))</f>
        <v/>
      </c>
      <c r="BF104" s="168" t="str">
        <f aca="false">IF(U104="","",IF(U104="-","-",IF(UPPER(U104)="AB","+",VLOOKUP(U104,'විෂය තොරතුරු'!$P$24:$Q$28,2))))</f>
        <v/>
      </c>
      <c r="BG104" s="170" t="str">
        <f aca="false">IF(V104="","",IF(V104="-","-",IF(UPPER(V104)="AB","+",VLOOKUP(V104,'විෂය තොරතුරු'!$P$24:$Q$28,2))))</f>
        <v/>
      </c>
      <c r="BH104" s="171" t="str">
        <f aca="false">IF(W104="","",IF(W104="-","-",IF(UPPER(W104)="AB","+",VLOOKUP(W104,'විෂය තොරතුරු'!$P$24:$Q$28,2))))</f>
        <v/>
      </c>
      <c r="BI104" s="168" t="str">
        <f aca="false">IF(X104="","",IF(X104="-","-",IF(UPPER(X104)="AB","+",VLOOKUP(X104,'විෂය තොරතුරු'!$P$24:$Q$28,2))))</f>
        <v/>
      </c>
      <c r="BJ104" s="168" t="str">
        <f aca="false">IF(Y104="","",IF(Y104="-","-",IF(UPPER(Y104)="AB","+",VLOOKUP(Y104,'විෂය තොරතුරු'!$P$24:$Q$28,2))))</f>
        <v/>
      </c>
      <c r="BK104" s="168" t="str">
        <f aca="false">IF(Z104="","",IF(Z104="-","-",IF(UPPER(Z104)="AB","+",VLOOKUP(Z104,'විෂය තොරතුරු'!$P$24:$Q$28,2))))</f>
        <v/>
      </c>
      <c r="BL104" s="168" t="str">
        <f aca="false">IF(AA104="","",IF(AA104="-","-",IF(UPPER(AA104)="AB","+",VLOOKUP(AA104,'විෂය තොරතුරු'!$P$24:$Q$28,2))))</f>
        <v/>
      </c>
      <c r="BM104" s="168" t="str">
        <f aca="false">IF(AB104="","",IF(AB104="-","-",IF(UPPER(AB104)="AB","+",VLOOKUP(AB104,'විෂය තොරතුරු'!$P$24:$Q$28,2))))</f>
        <v/>
      </c>
      <c r="BN104" s="168" t="str">
        <f aca="false">IF(AC104="","",IF(AC104="-","-",IF(UPPER(AC104)="AB","+",VLOOKUP(AC104,'විෂය තොරතුරු'!$P$24:$Q$28,2))))</f>
        <v/>
      </c>
      <c r="BO104" s="169" t="str">
        <f aca="false">IF(AD104="","",IF(AD104="-","-",IF(UPPER(AD104)="AB","+",VLOOKUP(AD104,'විෂය තොරතුරු'!$P$24:$Q$28,2))))</f>
        <v/>
      </c>
      <c r="BP104" s="171" t="str">
        <f aca="false">IF(AE104="","",IF(AE104="-","-",IF(UPPER(AE104)="AB","+",VLOOKUP(AE104,'විෂය තොරතුරු'!$P$24:$Q$28,2))))</f>
        <v/>
      </c>
      <c r="BQ104" s="168" t="str">
        <f aca="false">IF(AF104="","",IF(AF104="-","-",IF(UPPER(AF104)="AB","+",VLOOKUP(AF104,'විෂය තොරතුරු'!$P$24:$Q$28,2))))</f>
        <v/>
      </c>
      <c r="BR104" s="168" t="str">
        <f aca="false">IF(AG104="","",IF(AG104="-","-",IF(UPPER(AG104)="AB","+",VLOOKUP(AG104,'විෂය තොරතුරු'!$P$24:$Q$28,2))))</f>
        <v/>
      </c>
      <c r="BS104" s="168" t="str">
        <f aca="false">IF(AH104="","",IF(AH104="-","-",IF(UPPER(AH104)="AB","+",VLOOKUP(AH104,'විෂය තොරතුරු'!$P$24:$Q$28,2))))</f>
        <v/>
      </c>
      <c r="BT104" s="168" t="str">
        <f aca="false">IF(AI104="","",IF(AI104="-","-",IF(UPPER(AI104)="AB","+",VLOOKUP(AI104,'විෂය තොරතුරු'!$P$24:$Q$28,2))))</f>
        <v/>
      </c>
      <c r="BU104" s="168" t="str">
        <f aca="false">IF(AJ104="","",IF(AJ104="-","-",IF(UPPER(AJ104)="AB","+",VLOOKUP(AJ104,'විෂය තොරතුරු'!$P$24:$Q$28,2))))</f>
        <v/>
      </c>
      <c r="BV104" s="168" t="str">
        <f aca="false">IF(AK104="","",IF(AK104="-","-",IF(UPPER(AK104)="AB","+",VLOOKUP(AK104,'විෂය තොරතුරු'!$P$24:$Q$28,2))))</f>
        <v/>
      </c>
      <c r="BW104" s="169" t="str">
        <f aca="false">IF(AL104="","",IF(AL104="-","-",IF(UPPER(AL104)="AB","+",VLOOKUP(AL104,'විෂය තොරතුරු'!$P$24:$Q$28,2))))</f>
        <v/>
      </c>
      <c r="BX104" s="171" t="str">
        <f aca="false">IF($B104="","",COUNTIF($AP104:$BW104,"A"))</f>
        <v/>
      </c>
      <c r="BY104" s="171" t="str">
        <f aca="false">IF($B104="","",COUNTIF($AP104:$BW104,"B"))</f>
        <v/>
      </c>
      <c r="BZ104" s="171" t="str">
        <f aca="false">IF($B104="","",COUNTIF($AP104:$BW104,"C"))</f>
        <v/>
      </c>
      <c r="CA104" s="171" t="str">
        <f aca="false">IF($B104="","",COUNTIF($AP104:$BW104,"S"))</f>
        <v/>
      </c>
      <c r="CB104" s="171" t="str">
        <f aca="false">IF($B104="","",COUNTIF($AP104:$BW104,"W"))</f>
        <v/>
      </c>
      <c r="CC104" s="171" t="str">
        <f aca="false">IF(B104="","",SUM(BX104:CA104))</f>
        <v/>
      </c>
      <c r="CD104" s="169" t="str">
        <f aca="false">IF(B104="","",SUM(BX104:BZ104))</f>
        <v/>
      </c>
      <c r="CE104" s="172" t="str">
        <f aca="false">IF(B104="","",IF(AND(CC104&gt;=6,CD104&gt;=3,OR(E104&gt;=35,F104&gt;=35),L104&gt;=35),"6/3 සමත්",IF(AND(CC104&gt;=5,CD104&gt;=3,OR(E104&gt;=35,F104&gt;=35,L104&gt;=35)),"5/3 සමත්",IF(AND(CC104&gt;=4,CD104&gt;=1,OR(E104&gt;=20,F104&gt;=20,L104&gt;=20)),"සමත් කළ හැකි",IF(CB104=9,"W9","අසමත් ?")))))</f>
        <v/>
      </c>
    </row>
    <row r="105" customFormat="false" ht="13.8" hidden="false" customHeight="false" outlineLevel="0" collapsed="false">
      <c r="A105" s="160" t="n">
        <v>6</v>
      </c>
      <c r="B105" s="175"/>
      <c r="C105" s="161"/>
      <c r="D105" s="162"/>
      <c r="E105" s="163"/>
      <c r="F105" s="164"/>
      <c r="G105" s="163"/>
      <c r="H105" s="165"/>
      <c r="I105" s="165"/>
      <c r="J105" s="164"/>
      <c r="K105" s="163"/>
      <c r="L105" s="165"/>
      <c r="M105" s="165"/>
      <c r="N105" s="164"/>
      <c r="O105" s="163"/>
      <c r="P105" s="165"/>
      <c r="Q105" s="165"/>
      <c r="R105" s="165"/>
      <c r="S105" s="165"/>
      <c r="T105" s="165"/>
      <c r="U105" s="165"/>
      <c r="V105" s="164"/>
      <c r="W105" s="163"/>
      <c r="X105" s="165"/>
      <c r="Y105" s="165"/>
      <c r="Z105" s="165"/>
      <c r="AA105" s="165"/>
      <c r="AB105" s="165"/>
      <c r="AC105" s="165"/>
      <c r="AD105" s="164"/>
      <c r="AE105" s="163"/>
      <c r="AF105" s="165"/>
      <c r="AG105" s="165"/>
      <c r="AH105" s="165"/>
      <c r="AI105" s="165"/>
      <c r="AJ105" s="165"/>
      <c r="AK105" s="165"/>
      <c r="AL105" s="166"/>
      <c r="AM105" s="167" t="str">
        <f aca="false">IF(B105="","",SUM(E105:AL105))</f>
        <v/>
      </c>
      <c r="AN105" s="168" t="str">
        <f aca="false">IF(B105="","",AM105/9)</f>
        <v/>
      </c>
      <c r="AO105" s="169" t="str">
        <f aca="false">IF(B105="","",IF(AM105=0,"-",RANK(AM105,$AM$100:$AM$149,0)))</f>
        <v/>
      </c>
      <c r="AP105" s="167" t="str">
        <f aca="false">IF(E105="","",IF(E105="-","-",IF(UPPER(E105)="AB","+",VLOOKUP(E105,'විෂය තොරතුරු'!$P$24:$Q$28,2))))</f>
        <v/>
      </c>
      <c r="AQ105" s="168" t="str">
        <f aca="false">IF(F105="","",IF(F105="-","-",IF(UPPER(F105)="AB","+",VLOOKUP(F105,'විෂය තොරතුරු'!$P$24:$Q$28,2))))</f>
        <v/>
      </c>
      <c r="AR105" s="168" t="str">
        <f aca="false">IF(G105="","",IF(G105="-","-",IF(UPPER(G105)="AB","+",VLOOKUP(G105,'විෂය තොරතුරු'!$P$24:$Q$28,2))))</f>
        <v/>
      </c>
      <c r="AS105" s="168" t="str">
        <f aca="false">IF(H105="","",IF(H105="-","-",IF(UPPER(H105)="AB","+",VLOOKUP(H105,'විෂය තොරතුරු'!$P$24:$Q$28,2))))</f>
        <v/>
      </c>
      <c r="AT105" s="168" t="str">
        <f aca="false">IF(I105="","",IF(I105="-","-",IF(UPPER(I105)="AB","+",VLOOKUP(I105,'විෂය තොරතුරු'!$P$24:$Q$28,2))))</f>
        <v/>
      </c>
      <c r="AU105" s="170" t="str">
        <f aca="false">IF(J105="","",IF(J105="-","-",IF(UPPER(J105)="AB","+",VLOOKUP(J105,'විෂය තොරතුරු'!$P$24:$Q$28,2))))</f>
        <v/>
      </c>
      <c r="AV105" s="171" t="str">
        <f aca="false">IF(K105="","",IF(K105="-","-",IF(UPPER(K105)="AB","+",VLOOKUP(K105,'විෂය තොරතුරු'!$P$24:$Q$28,2))))</f>
        <v/>
      </c>
      <c r="AW105" s="168" t="str">
        <f aca="false">IF(L105="","",IF(L105="-","-",IF(UPPER(L105)="AB","+",VLOOKUP(L105,'විෂය තොරතුරු'!$P$24:$Q$28,2))))</f>
        <v/>
      </c>
      <c r="AX105" s="168" t="str">
        <f aca="false">IF(M105="","",IF(M105="-","-",IF(UPPER(M105)="AB","+",VLOOKUP(M105,'විෂය තොරතුරු'!$P$24:$Q$28,2))))</f>
        <v/>
      </c>
      <c r="AY105" s="169" t="str">
        <f aca="false">IF(N105="","",IF(N105="-","-",IF(UPPER(N105)="AB","+",VLOOKUP(N105,'විෂය තොරතුරු'!$P$24:$Q$28,2))))</f>
        <v/>
      </c>
      <c r="AZ105" s="167" t="str">
        <f aca="false">IF(O105="","",IF(O105="-","-",IF(UPPER(O105)="AB","+",VLOOKUP(O105,'විෂය තොරතුරු'!$P$24:$Q$28,2))))</f>
        <v/>
      </c>
      <c r="BA105" s="168" t="str">
        <f aca="false">IF(P105="","",IF(P105="-","-",IF(UPPER(P105)="AB","+",VLOOKUP(P105,'විෂය තොරතුරු'!$P$24:$Q$28,2))))</f>
        <v/>
      </c>
      <c r="BB105" s="168" t="str">
        <f aca="false">IF(Q105="","",IF(Q105="-","-",IF(UPPER(Q105)="AB","+",VLOOKUP(Q105,'විෂය තොරතුරු'!$P$24:$Q$28,2))))</f>
        <v/>
      </c>
      <c r="BC105" s="168" t="str">
        <f aca="false">IF(R105="","",IF(R105="-","-",IF(UPPER(R105)="AB","+",VLOOKUP(R105,'විෂය තොරතුරු'!$P$24:$Q$28,2))))</f>
        <v/>
      </c>
      <c r="BD105" s="168" t="str">
        <f aca="false">IF(S105="","",IF(S105="-","-",IF(UPPER(S105)="AB","+",VLOOKUP(S105,'විෂය තොරතුරු'!$P$24:$Q$28,2))))</f>
        <v/>
      </c>
      <c r="BE105" s="168" t="str">
        <f aca="false">IF(T105="","",IF(T105="-","-",IF(UPPER(T105)="AB","+",VLOOKUP(T105,'විෂය තොරතුරු'!$P$24:$Q$28,2))))</f>
        <v/>
      </c>
      <c r="BF105" s="168" t="str">
        <f aca="false">IF(U105="","",IF(U105="-","-",IF(UPPER(U105)="AB","+",VLOOKUP(U105,'විෂය තොරතුරු'!$P$24:$Q$28,2))))</f>
        <v/>
      </c>
      <c r="BG105" s="170" t="str">
        <f aca="false">IF(V105="","",IF(V105="-","-",IF(UPPER(V105)="AB","+",VLOOKUP(V105,'විෂය තොරතුරු'!$P$24:$Q$28,2))))</f>
        <v/>
      </c>
      <c r="BH105" s="171" t="str">
        <f aca="false">IF(W105="","",IF(W105="-","-",IF(UPPER(W105)="AB","+",VLOOKUP(W105,'විෂය තොරතුරු'!$P$24:$Q$28,2))))</f>
        <v/>
      </c>
      <c r="BI105" s="168" t="str">
        <f aca="false">IF(X105="","",IF(X105="-","-",IF(UPPER(X105)="AB","+",VLOOKUP(X105,'විෂය තොරතුරු'!$P$24:$Q$28,2))))</f>
        <v/>
      </c>
      <c r="BJ105" s="168" t="str">
        <f aca="false">IF(Y105="","",IF(Y105="-","-",IF(UPPER(Y105)="AB","+",VLOOKUP(Y105,'විෂය තොරතුරු'!$P$24:$Q$28,2))))</f>
        <v/>
      </c>
      <c r="BK105" s="168" t="str">
        <f aca="false">IF(Z105="","",IF(Z105="-","-",IF(UPPER(Z105)="AB","+",VLOOKUP(Z105,'විෂය තොරතුරු'!$P$24:$Q$28,2))))</f>
        <v/>
      </c>
      <c r="BL105" s="168" t="str">
        <f aca="false">IF(AA105="","",IF(AA105="-","-",IF(UPPER(AA105)="AB","+",VLOOKUP(AA105,'විෂය තොරතුරු'!$P$24:$Q$28,2))))</f>
        <v/>
      </c>
      <c r="BM105" s="168" t="str">
        <f aca="false">IF(AB105="","",IF(AB105="-","-",IF(UPPER(AB105)="AB","+",VLOOKUP(AB105,'විෂය තොරතුරු'!$P$24:$Q$28,2))))</f>
        <v/>
      </c>
      <c r="BN105" s="168" t="str">
        <f aca="false">IF(AC105="","",IF(AC105="-","-",IF(UPPER(AC105)="AB","+",VLOOKUP(AC105,'විෂය තොරතුරු'!$P$24:$Q$28,2))))</f>
        <v/>
      </c>
      <c r="BO105" s="169" t="str">
        <f aca="false">IF(AD105="","",IF(AD105="-","-",IF(UPPER(AD105)="AB","+",VLOOKUP(AD105,'විෂය තොරතුරු'!$P$24:$Q$28,2))))</f>
        <v/>
      </c>
      <c r="BP105" s="171" t="str">
        <f aca="false">IF(AE105="","",IF(AE105="-","-",IF(UPPER(AE105)="AB","+",VLOOKUP(AE105,'විෂය තොරතුරු'!$P$24:$Q$28,2))))</f>
        <v/>
      </c>
      <c r="BQ105" s="168" t="str">
        <f aca="false">IF(AF105="","",IF(AF105="-","-",IF(UPPER(AF105)="AB","+",VLOOKUP(AF105,'විෂය තොරතුරු'!$P$24:$Q$28,2))))</f>
        <v/>
      </c>
      <c r="BR105" s="168" t="str">
        <f aca="false">IF(AG105="","",IF(AG105="-","-",IF(UPPER(AG105)="AB","+",VLOOKUP(AG105,'විෂය තොරතුරු'!$P$24:$Q$28,2))))</f>
        <v/>
      </c>
      <c r="BS105" s="168" t="str">
        <f aca="false">IF(AH105="","",IF(AH105="-","-",IF(UPPER(AH105)="AB","+",VLOOKUP(AH105,'විෂය තොරතුරු'!$P$24:$Q$28,2))))</f>
        <v/>
      </c>
      <c r="BT105" s="168" t="str">
        <f aca="false">IF(AI105="","",IF(AI105="-","-",IF(UPPER(AI105)="AB","+",VLOOKUP(AI105,'විෂය තොරතුරු'!$P$24:$Q$28,2))))</f>
        <v/>
      </c>
      <c r="BU105" s="168" t="str">
        <f aca="false">IF(AJ105="","",IF(AJ105="-","-",IF(UPPER(AJ105)="AB","+",VLOOKUP(AJ105,'විෂය තොරතුරු'!$P$24:$Q$28,2))))</f>
        <v/>
      </c>
      <c r="BV105" s="168" t="str">
        <f aca="false">IF(AK105="","",IF(AK105="-","-",IF(UPPER(AK105)="AB","+",VLOOKUP(AK105,'විෂය තොරතුරු'!$P$24:$Q$28,2))))</f>
        <v/>
      </c>
      <c r="BW105" s="169" t="str">
        <f aca="false">IF(AL105="","",IF(AL105="-","-",IF(UPPER(AL105)="AB","+",VLOOKUP(AL105,'විෂය තොරතුරු'!$P$24:$Q$28,2))))</f>
        <v/>
      </c>
      <c r="BX105" s="171" t="str">
        <f aca="false">IF($B105="","",COUNTIF($AP105:$BW105,"A"))</f>
        <v/>
      </c>
      <c r="BY105" s="171" t="str">
        <f aca="false">IF($B105="","",COUNTIF($AP105:$BW105,"B"))</f>
        <v/>
      </c>
      <c r="BZ105" s="171" t="str">
        <f aca="false">IF($B105="","",COUNTIF($AP105:$BW105,"C"))</f>
        <v/>
      </c>
      <c r="CA105" s="171" t="str">
        <f aca="false">IF($B105="","",COUNTIF($AP105:$BW105,"S"))</f>
        <v/>
      </c>
      <c r="CB105" s="171" t="str">
        <f aca="false">IF($B105="","",COUNTIF($AP105:$BW105,"W"))</f>
        <v/>
      </c>
      <c r="CC105" s="171" t="str">
        <f aca="false">IF(B105="","",SUM(BX105:CA105))</f>
        <v/>
      </c>
      <c r="CD105" s="169" t="str">
        <f aca="false">IF(B105="","",SUM(BX105:BZ105))</f>
        <v/>
      </c>
      <c r="CE105" s="172" t="str">
        <f aca="false">IF(B105="","",IF(AND(CC105&gt;=6,CD105&gt;=3,OR(E105&gt;=35,F105&gt;=35),L105&gt;=35),"6/3 සමත්",IF(AND(CC105&gt;=5,CD105&gt;=3,OR(E105&gt;=35,F105&gt;=35,L105&gt;=35)),"5/3 සමත්",IF(AND(CC105&gt;=4,CD105&gt;=1,OR(E105&gt;=20,F105&gt;=20,L105&gt;=20)),"සමත් කළ හැකි",IF(CB105=9,"W9","අසමත් ?")))))</f>
        <v/>
      </c>
    </row>
    <row r="106" customFormat="false" ht="13.8" hidden="false" customHeight="false" outlineLevel="0" collapsed="false">
      <c r="A106" s="160" t="n">
        <v>7</v>
      </c>
      <c r="B106" s="161"/>
      <c r="C106" s="161"/>
      <c r="D106" s="162"/>
      <c r="E106" s="163"/>
      <c r="F106" s="164"/>
      <c r="G106" s="163"/>
      <c r="H106" s="165"/>
      <c r="I106" s="165"/>
      <c r="J106" s="164"/>
      <c r="K106" s="163"/>
      <c r="L106" s="165"/>
      <c r="M106" s="165"/>
      <c r="N106" s="164"/>
      <c r="O106" s="163"/>
      <c r="P106" s="165"/>
      <c r="Q106" s="165"/>
      <c r="R106" s="165"/>
      <c r="S106" s="165"/>
      <c r="T106" s="165"/>
      <c r="U106" s="165"/>
      <c r="V106" s="164"/>
      <c r="W106" s="163"/>
      <c r="X106" s="165"/>
      <c r="Y106" s="165"/>
      <c r="Z106" s="165"/>
      <c r="AA106" s="165"/>
      <c r="AB106" s="165"/>
      <c r="AC106" s="165"/>
      <c r="AD106" s="164"/>
      <c r="AE106" s="163"/>
      <c r="AF106" s="165"/>
      <c r="AG106" s="165"/>
      <c r="AH106" s="165"/>
      <c r="AI106" s="165"/>
      <c r="AJ106" s="165"/>
      <c r="AK106" s="165"/>
      <c r="AL106" s="166"/>
      <c r="AM106" s="167" t="str">
        <f aca="false">IF(B106="","",SUM(E106:AL106))</f>
        <v/>
      </c>
      <c r="AN106" s="168" t="str">
        <f aca="false">IF(B106="","",AM106/9)</f>
        <v/>
      </c>
      <c r="AO106" s="169" t="str">
        <f aca="false">IF(B106="","",IF(AM106=0,"-",RANK(AM106,$AM$100:$AM$149,0)))</f>
        <v/>
      </c>
      <c r="AP106" s="167" t="str">
        <f aca="false">IF(E106="","",IF(E106="-","-",IF(UPPER(E106)="AB","+",VLOOKUP(E106,'විෂය තොරතුරු'!$P$24:$Q$28,2))))</f>
        <v/>
      </c>
      <c r="AQ106" s="168" t="str">
        <f aca="false">IF(F106="","",IF(F106="-","-",IF(UPPER(F106)="AB","+",VLOOKUP(F106,'විෂය තොරතුරු'!$P$24:$Q$28,2))))</f>
        <v/>
      </c>
      <c r="AR106" s="168" t="str">
        <f aca="false">IF(G106="","",IF(G106="-","-",IF(UPPER(G106)="AB","+",VLOOKUP(G106,'විෂය තොරතුරු'!$P$24:$Q$28,2))))</f>
        <v/>
      </c>
      <c r="AS106" s="168" t="str">
        <f aca="false">IF(H106="","",IF(H106="-","-",IF(UPPER(H106)="AB","+",VLOOKUP(H106,'විෂය තොරතුරු'!$P$24:$Q$28,2))))</f>
        <v/>
      </c>
      <c r="AT106" s="168" t="str">
        <f aca="false">IF(I106="","",IF(I106="-","-",IF(UPPER(I106)="AB","+",VLOOKUP(I106,'විෂය තොරතුරු'!$P$24:$Q$28,2))))</f>
        <v/>
      </c>
      <c r="AU106" s="170" t="str">
        <f aca="false">IF(J106="","",IF(J106="-","-",IF(UPPER(J106)="AB","+",VLOOKUP(J106,'විෂය තොරතුරු'!$P$24:$Q$28,2))))</f>
        <v/>
      </c>
      <c r="AV106" s="171" t="str">
        <f aca="false">IF(K106="","",IF(K106="-","-",IF(UPPER(K106)="AB","+",VLOOKUP(K106,'විෂය තොරතුරු'!$P$24:$Q$28,2))))</f>
        <v/>
      </c>
      <c r="AW106" s="168" t="str">
        <f aca="false">IF(L106="","",IF(L106="-","-",IF(UPPER(L106)="AB","+",VLOOKUP(L106,'විෂය තොරතුරු'!$P$24:$Q$28,2))))</f>
        <v/>
      </c>
      <c r="AX106" s="168" t="str">
        <f aca="false">IF(M106="","",IF(M106="-","-",IF(UPPER(M106)="AB","+",VLOOKUP(M106,'විෂය තොරතුරු'!$P$24:$Q$28,2))))</f>
        <v/>
      </c>
      <c r="AY106" s="169" t="str">
        <f aca="false">IF(N106="","",IF(N106="-","-",IF(UPPER(N106)="AB","+",VLOOKUP(N106,'විෂය තොරතුරු'!$P$24:$Q$28,2))))</f>
        <v/>
      </c>
      <c r="AZ106" s="167" t="str">
        <f aca="false">IF(O106="","",IF(O106="-","-",IF(UPPER(O106)="AB","+",VLOOKUP(O106,'විෂය තොරතුරු'!$P$24:$Q$28,2))))</f>
        <v/>
      </c>
      <c r="BA106" s="168" t="str">
        <f aca="false">IF(P106="","",IF(P106="-","-",IF(UPPER(P106)="AB","+",VLOOKUP(P106,'විෂය තොරතුරු'!$P$24:$Q$28,2))))</f>
        <v/>
      </c>
      <c r="BB106" s="168" t="str">
        <f aca="false">IF(Q106="","",IF(Q106="-","-",IF(UPPER(Q106)="AB","+",VLOOKUP(Q106,'විෂය තොරතුරු'!$P$24:$Q$28,2))))</f>
        <v/>
      </c>
      <c r="BC106" s="168" t="str">
        <f aca="false">IF(R106="","",IF(R106="-","-",IF(UPPER(R106)="AB","+",VLOOKUP(R106,'විෂය තොරතුරු'!$P$24:$Q$28,2))))</f>
        <v/>
      </c>
      <c r="BD106" s="168" t="str">
        <f aca="false">IF(S106="","",IF(S106="-","-",IF(UPPER(S106)="AB","+",VLOOKUP(S106,'විෂය තොරතුරු'!$P$24:$Q$28,2))))</f>
        <v/>
      </c>
      <c r="BE106" s="168" t="str">
        <f aca="false">IF(T106="","",IF(T106="-","-",IF(UPPER(T106)="AB","+",VLOOKUP(T106,'විෂය තොරතුරු'!$P$24:$Q$28,2))))</f>
        <v/>
      </c>
      <c r="BF106" s="168" t="str">
        <f aca="false">IF(U106="","",IF(U106="-","-",IF(UPPER(U106)="AB","+",VLOOKUP(U106,'විෂය තොරතුරු'!$P$24:$Q$28,2))))</f>
        <v/>
      </c>
      <c r="BG106" s="170" t="str">
        <f aca="false">IF(V106="","",IF(V106="-","-",IF(UPPER(V106)="AB","+",VLOOKUP(V106,'විෂය තොරතුරු'!$P$24:$Q$28,2))))</f>
        <v/>
      </c>
      <c r="BH106" s="171" t="str">
        <f aca="false">IF(W106="","",IF(W106="-","-",IF(UPPER(W106)="AB","+",VLOOKUP(W106,'විෂය තොරතුරු'!$P$24:$Q$28,2))))</f>
        <v/>
      </c>
      <c r="BI106" s="168" t="str">
        <f aca="false">IF(X106="","",IF(X106="-","-",IF(UPPER(X106)="AB","+",VLOOKUP(X106,'විෂය තොරතුරු'!$P$24:$Q$28,2))))</f>
        <v/>
      </c>
      <c r="BJ106" s="168" t="str">
        <f aca="false">IF(Y106="","",IF(Y106="-","-",IF(UPPER(Y106)="AB","+",VLOOKUP(Y106,'විෂය තොරතුරු'!$P$24:$Q$28,2))))</f>
        <v/>
      </c>
      <c r="BK106" s="168" t="str">
        <f aca="false">IF(Z106="","",IF(Z106="-","-",IF(UPPER(Z106)="AB","+",VLOOKUP(Z106,'විෂය තොරතුරු'!$P$24:$Q$28,2))))</f>
        <v/>
      </c>
      <c r="BL106" s="168" t="str">
        <f aca="false">IF(AA106="","",IF(AA106="-","-",IF(UPPER(AA106)="AB","+",VLOOKUP(AA106,'විෂය තොරතුරු'!$P$24:$Q$28,2))))</f>
        <v/>
      </c>
      <c r="BM106" s="168" t="str">
        <f aca="false">IF(AB106="","",IF(AB106="-","-",IF(UPPER(AB106)="AB","+",VLOOKUP(AB106,'විෂය තොරතුරු'!$P$24:$Q$28,2))))</f>
        <v/>
      </c>
      <c r="BN106" s="168" t="str">
        <f aca="false">IF(AC106="","",IF(AC106="-","-",IF(UPPER(AC106)="AB","+",VLOOKUP(AC106,'විෂය තොරතුරු'!$P$24:$Q$28,2))))</f>
        <v/>
      </c>
      <c r="BO106" s="169" t="str">
        <f aca="false">IF(AD106="","",IF(AD106="-","-",IF(UPPER(AD106)="AB","+",VLOOKUP(AD106,'විෂය තොරතුරු'!$P$24:$Q$28,2))))</f>
        <v/>
      </c>
      <c r="BP106" s="171" t="str">
        <f aca="false">IF(AE106="","",IF(AE106="-","-",IF(UPPER(AE106)="AB","+",VLOOKUP(AE106,'විෂය තොරතුරු'!$P$24:$Q$28,2))))</f>
        <v/>
      </c>
      <c r="BQ106" s="168" t="str">
        <f aca="false">IF(AF106="","",IF(AF106="-","-",IF(UPPER(AF106)="AB","+",VLOOKUP(AF106,'විෂය තොරතුරු'!$P$24:$Q$28,2))))</f>
        <v/>
      </c>
      <c r="BR106" s="168" t="str">
        <f aca="false">IF(AG106="","",IF(AG106="-","-",IF(UPPER(AG106)="AB","+",VLOOKUP(AG106,'විෂය තොරතුරු'!$P$24:$Q$28,2))))</f>
        <v/>
      </c>
      <c r="BS106" s="168" t="str">
        <f aca="false">IF(AH106="","",IF(AH106="-","-",IF(UPPER(AH106)="AB","+",VLOOKUP(AH106,'විෂය තොරතුරු'!$P$24:$Q$28,2))))</f>
        <v/>
      </c>
      <c r="BT106" s="168" t="str">
        <f aca="false">IF(AI106="","",IF(AI106="-","-",IF(UPPER(AI106)="AB","+",VLOOKUP(AI106,'විෂය තොරතුරු'!$P$24:$Q$28,2))))</f>
        <v/>
      </c>
      <c r="BU106" s="168" t="str">
        <f aca="false">IF(AJ106="","",IF(AJ106="-","-",IF(UPPER(AJ106)="AB","+",VLOOKUP(AJ106,'විෂය තොරතුරු'!$P$24:$Q$28,2))))</f>
        <v/>
      </c>
      <c r="BV106" s="168" t="str">
        <f aca="false">IF(AK106="","",IF(AK106="-","-",IF(UPPER(AK106)="AB","+",VLOOKUP(AK106,'විෂය තොරතුරු'!$P$24:$Q$28,2))))</f>
        <v/>
      </c>
      <c r="BW106" s="169" t="str">
        <f aca="false">IF(AL106="","",IF(AL106="-","-",IF(UPPER(AL106)="AB","+",VLOOKUP(AL106,'විෂය තොරතුරු'!$P$24:$Q$28,2))))</f>
        <v/>
      </c>
      <c r="BX106" s="171" t="str">
        <f aca="false">IF($B106="","",COUNTIF($AP106:$BW106,"A"))</f>
        <v/>
      </c>
      <c r="BY106" s="171" t="str">
        <f aca="false">IF($B106="","",COUNTIF($AP106:$BW106,"B"))</f>
        <v/>
      </c>
      <c r="BZ106" s="171" t="str">
        <f aca="false">IF($B106="","",COUNTIF($AP106:$BW106,"C"))</f>
        <v/>
      </c>
      <c r="CA106" s="171" t="str">
        <f aca="false">IF($B106="","",COUNTIF($AP106:$BW106,"S"))</f>
        <v/>
      </c>
      <c r="CB106" s="171" t="str">
        <f aca="false">IF($B106="","",COUNTIF($AP106:$BW106,"W"))</f>
        <v/>
      </c>
      <c r="CC106" s="171" t="str">
        <f aca="false">IF(B106="","",SUM(BX106:CA106))</f>
        <v/>
      </c>
      <c r="CD106" s="169" t="str">
        <f aca="false">IF(B106="","",SUM(BX106:BZ106))</f>
        <v/>
      </c>
      <c r="CE106" s="172" t="str">
        <f aca="false">IF(B106="","",IF(AND(CC106&gt;=6,CD106&gt;=3,OR(E106&gt;=35,F106&gt;=35),L106&gt;=35),"6/3 සමත්",IF(AND(CC106&gt;=5,CD106&gt;=3,OR(E106&gt;=35,F106&gt;=35,L106&gt;=35)),"5/3 සමත්",IF(AND(CC106&gt;=4,CD106&gt;=1,OR(E106&gt;=20,F106&gt;=20,L106&gt;=20)),"සමත් කළ හැකි",IF(CB106=9,"W9","අසමත් ?")))))</f>
        <v/>
      </c>
    </row>
    <row r="107" customFormat="false" ht="13.8" hidden="false" customHeight="false" outlineLevel="0" collapsed="false">
      <c r="A107" s="160" t="n">
        <v>8</v>
      </c>
      <c r="B107" s="161"/>
      <c r="C107" s="161"/>
      <c r="D107" s="162"/>
      <c r="E107" s="163"/>
      <c r="F107" s="164"/>
      <c r="G107" s="163"/>
      <c r="H107" s="165"/>
      <c r="I107" s="165"/>
      <c r="J107" s="164"/>
      <c r="K107" s="163"/>
      <c r="L107" s="165"/>
      <c r="M107" s="165"/>
      <c r="N107" s="164"/>
      <c r="O107" s="163"/>
      <c r="P107" s="165"/>
      <c r="Q107" s="165"/>
      <c r="R107" s="165"/>
      <c r="S107" s="165"/>
      <c r="T107" s="165"/>
      <c r="U107" s="165"/>
      <c r="V107" s="164"/>
      <c r="W107" s="163"/>
      <c r="X107" s="165"/>
      <c r="Y107" s="165"/>
      <c r="Z107" s="165"/>
      <c r="AA107" s="165"/>
      <c r="AB107" s="165"/>
      <c r="AC107" s="165"/>
      <c r="AD107" s="164"/>
      <c r="AE107" s="163"/>
      <c r="AF107" s="165"/>
      <c r="AG107" s="165"/>
      <c r="AH107" s="165"/>
      <c r="AI107" s="165"/>
      <c r="AJ107" s="165"/>
      <c r="AK107" s="165"/>
      <c r="AL107" s="166"/>
      <c r="AM107" s="167" t="str">
        <f aca="false">IF(B107="","",SUM(E107:AL107))</f>
        <v/>
      </c>
      <c r="AN107" s="168" t="str">
        <f aca="false">IF(B107="","",AM107/9)</f>
        <v/>
      </c>
      <c r="AO107" s="169" t="str">
        <f aca="false">IF(B107="","",IF(AM107=0,"-",RANK(AM107,$AM$100:$AM$149,0)))</f>
        <v/>
      </c>
      <c r="AP107" s="167" t="str">
        <f aca="false">IF(E107="","",IF(E107="-","-",IF(UPPER(E107)="AB","+",VLOOKUP(E107,'විෂය තොරතුරු'!$P$24:$Q$28,2))))</f>
        <v/>
      </c>
      <c r="AQ107" s="168" t="str">
        <f aca="false">IF(F107="","",IF(F107="-","-",IF(UPPER(F107)="AB","+",VLOOKUP(F107,'විෂය තොරතුරු'!$P$24:$Q$28,2))))</f>
        <v/>
      </c>
      <c r="AR107" s="168" t="str">
        <f aca="false">IF(G107="","",IF(G107="-","-",IF(UPPER(G107)="AB","+",VLOOKUP(G107,'විෂය තොරතුරු'!$P$24:$Q$28,2))))</f>
        <v/>
      </c>
      <c r="AS107" s="168" t="str">
        <f aca="false">IF(H107="","",IF(H107="-","-",IF(UPPER(H107)="AB","+",VLOOKUP(H107,'විෂය තොරතුරු'!$P$24:$Q$28,2))))</f>
        <v/>
      </c>
      <c r="AT107" s="168" t="str">
        <f aca="false">IF(I107="","",IF(I107="-","-",IF(UPPER(I107)="AB","+",VLOOKUP(I107,'විෂය තොරතුරු'!$P$24:$Q$28,2))))</f>
        <v/>
      </c>
      <c r="AU107" s="170" t="str">
        <f aca="false">IF(J107="","",IF(J107="-","-",IF(UPPER(J107)="AB","+",VLOOKUP(J107,'විෂය තොරතුරු'!$P$24:$Q$28,2))))</f>
        <v/>
      </c>
      <c r="AV107" s="171" t="str">
        <f aca="false">IF(K107="","",IF(K107="-","-",IF(UPPER(K107)="AB","+",VLOOKUP(K107,'විෂය තොරතුරු'!$P$24:$Q$28,2))))</f>
        <v/>
      </c>
      <c r="AW107" s="168" t="str">
        <f aca="false">IF(L107="","",IF(L107="-","-",IF(UPPER(L107)="AB","+",VLOOKUP(L107,'විෂය තොරතුරු'!$P$24:$Q$28,2))))</f>
        <v/>
      </c>
      <c r="AX107" s="168" t="str">
        <f aca="false">IF(M107="","",IF(M107="-","-",IF(UPPER(M107)="AB","+",VLOOKUP(M107,'විෂය තොරතුරු'!$P$24:$Q$28,2))))</f>
        <v/>
      </c>
      <c r="AY107" s="169" t="str">
        <f aca="false">IF(N107="","",IF(N107="-","-",IF(UPPER(N107)="AB","+",VLOOKUP(N107,'විෂය තොරතුරු'!$P$24:$Q$28,2))))</f>
        <v/>
      </c>
      <c r="AZ107" s="167" t="str">
        <f aca="false">IF(O107="","",IF(O107="-","-",IF(UPPER(O107)="AB","+",VLOOKUP(O107,'විෂය තොරතුරු'!$P$24:$Q$28,2))))</f>
        <v/>
      </c>
      <c r="BA107" s="168" t="str">
        <f aca="false">IF(P107="","",IF(P107="-","-",IF(UPPER(P107)="AB","+",VLOOKUP(P107,'විෂය තොරතුරු'!$P$24:$Q$28,2))))</f>
        <v/>
      </c>
      <c r="BB107" s="168" t="str">
        <f aca="false">IF(Q107="","",IF(Q107="-","-",IF(UPPER(Q107)="AB","+",VLOOKUP(Q107,'විෂය තොරතුරු'!$P$24:$Q$28,2))))</f>
        <v/>
      </c>
      <c r="BC107" s="168" t="str">
        <f aca="false">IF(R107="","",IF(R107="-","-",IF(UPPER(R107)="AB","+",VLOOKUP(R107,'විෂය තොරතුරු'!$P$24:$Q$28,2))))</f>
        <v/>
      </c>
      <c r="BD107" s="168" t="str">
        <f aca="false">IF(S107="","",IF(S107="-","-",IF(UPPER(S107)="AB","+",VLOOKUP(S107,'විෂය තොරතුරු'!$P$24:$Q$28,2))))</f>
        <v/>
      </c>
      <c r="BE107" s="168" t="str">
        <f aca="false">IF(T107="","",IF(T107="-","-",IF(UPPER(T107)="AB","+",VLOOKUP(T107,'විෂය තොරතුරු'!$P$24:$Q$28,2))))</f>
        <v/>
      </c>
      <c r="BF107" s="168" t="str">
        <f aca="false">IF(U107="","",IF(U107="-","-",IF(UPPER(U107)="AB","+",VLOOKUP(U107,'විෂය තොරතුරු'!$P$24:$Q$28,2))))</f>
        <v/>
      </c>
      <c r="BG107" s="170" t="str">
        <f aca="false">IF(V107="","",IF(V107="-","-",IF(UPPER(V107)="AB","+",VLOOKUP(V107,'විෂය තොරතුරු'!$P$24:$Q$28,2))))</f>
        <v/>
      </c>
      <c r="BH107" s="171" t="str">
        <f aca="false">IF(W107="","",IF(W107="-","-",IF(UPPER(W107)="AB","+",VLOOKUP(W107,'විෂය තොරතුරු'!$P$24:$Q$28,2))))</f>
        <v/>
      </c>
      <c r="BI107" s="168" t="str">
        <f aca="false">IF(X107="","",IF(X107="-","-",IF(UPPER(X107)="AB","+",VLOOKUP(X107,'විෂය තොරතුරු'!$P$24:$Q$28,2))))</f>
        <v/>
      </c>
      <c r="BJ107" s="168" t="str">
        <f aca="false">IF(Y107="","",IF(Y107="-","-",IF(UPPER(Y107)="AB","+",VLOOKUP(Y107,'විෂය තොරතුරු'!$P$24:$Q$28,2))))</f>
        <v/>
      </c>
      <c r="BK107" s="168" t="str">
        <f aca="false">IF(Z107="","",IF(Z107="-","-",IF(UPPER(Z107)="AB","+",VLOOKUP(Z107,'විෂය තොරතුරු'!$P$24:$Q$28,2))))</f>
        <v/>
      </c>
      <c r="BL107" s="168" t="str">
        <f aca="false">IF(AA107="","",IF(AA107="-","-",IF(UPPER(AA107)="AB","+",VLOOKUP(AA107,'විෂය තොරතුරු'!$P$24:$Q$28,2))))</f>
        <v/>
      </c>
      <c r="BM107" s="168" t="str">
        <f aca="false">IF(AB107="","",IF(AB107="-","-",IF(UPPER(AB107)="AB","+",VLOOKUP(AB107,'විෂය තොරතුරු'!$P$24:$Q$28,2))))</f>
        <v/>
      </c>
      <c r="BN107" s="168" t="str">
        <f aca="false">IF(AC107="","",IF(AC107="-","-",IF(UPPER(AC107)="AB","+",VLOOKUP(AC107,'විෂය තොරතුරු'!$P$24:$Q$28,2))))</f>
        <v/>
      </c>
      <c r="BO107" s="169" t="str">
        <f aca="false">IF(AD107="","",IF(AD107="-","-",IF(UPPER(AD107)="AB","+",VLOOKUP(AD107,'විෂය තොරතුරු'!$P$24:$Q$28,2))))</f>
        <v/>
      </c>
      <c r="BP107" s="171" t="str">
        <f aca="false">IF(AE107="","",IF(AE107="-","-",IF(UPPER(AE107)="AB","+",VLOOKUP(AE107,'විෂය තොරතුරු'!$P$24:$Q$28,2))))</f>
        <v/>
      </c>
      <c r="BQ107" s="168" t="str">
        <f aca="false">IF(AF107="","",IF(AF107="-","-",IF(UPPER(AF107)="AB","+",VLOOKUP(AF107,'විෂය තොරතුරු'!$P$24:$Q$28,2))))</f>
        <v/>
      </c>
      <c r="BR107" s="168" t="str">
        <f aca="false">IF(AG107="","",IF(AG107="-","-",IF(UPPER(AG107)="AB","+",VLOOKUP(AG107,'විෂය තොරතුරු'!$P$24:$Q$28,2))))</f>
        <v/>
      </c>
      <c r="BS107" s="168" t="str">
        <f aca="false">IF(AH107="","",IF(AH107="-","-",IF(UPPER(AH107)="AB","+",VLOOKUP(AH107,'විෂය තොරතුරු'!$P$24:$Q$28,2))))</f>
        <v/>
      </c>
      <c r="BT107" s="168" t="str">
        <f aca="false">IF(AI107="","",IF(AI107="-","-",IF(UPPER(AI107)="AB","+",VLOOKUP(AI107,'විෂය තොරතුරු'!$P$24:$Q$28,2))))</f>
        <v/>
      </c>
      <c r="BU107" s="168" t="str">
        <f aca="false">IF(AJ107="","",IF(AJ107="-","-",IF(UPPER(AJ107)="AB","+",VLOOKUP(AJ107,'විෂය තොරතුරු'!$P$24:$Q$28,2))))</f>
        <v/>
      </c>
      <c r="BV107" s="168" t="str">
        <f aca="false">IF(AK107="","",IF(AK107="-","-",IF(UPPER(AK107)="AB","+",VLOOKUP(AK107,'විෂය තොරතුරු'!$P$24:$Q$28,2))))</f>
        <v/>
      </c>
      <c r="BW107" s="169" t="str">
        <f aca="false">IF(AL107="","",IF(AL107="-","-",IF(UPPER(AL107)="AB","+",VLOOKUP(AL107,'විෂය තොරතුරු'!$P$24:$Q$28,2))))</f>
        <v/>
      </c>
      <c r="BX107" s="171" t="str">
        <f aca="false">IF($B107="","",COUNTIF($AP107:$BW107,"A"))</f>
        <v/>
      </c>
      <c r="BY107" s="171" t="str">
        <f aca="false">IF($B107="","",COUNTIF($AP107:$BW107,"B"))</f>
        <v/>
      </c>
      <c r="BZ107" s="171" t="str">
        <f aca="false">IF($B107="","",COUNTIF($AP107:$BW107,"C"))</f>
        <v/>
      </c>
      <c r="CA107" s="171" t="str">
        <f aca="false">IF($B107="","",COUNTIF($AP107:$BW107,"S"))</f>
        <v/>
      </c>
      <c r="CB107" s="171" t="str">
        <f aca="false">IF($B107="","",COUNTIF($AP107:$BW107,"W"))</f>
        <v/>
      </c>
      <c r="CC107" s="171" t="str">
        <f aca="false">IF(B107="","",SUM(BX107:CA107))</f>
        <v/>
      </c>
      <c r="CD107" s="169" t="str">
        <f aca="false">IF(B107="","",SUM(BX107:BZ107))</f>
        <v/>
      </c>
      <c r="CE107" s="172" t="str">
        <f aca="false">IF(B107="","",IF(AND(CC107&gt;=6,CD107&gt;=3,OR(E107&gt;=35,F107&gt;=35),L107&gt;=35),"6/3 සමත්",IF(AND(CC107&gt;=5,CD107&gt;=3,OR(E107&gt;=35,F107&gt;=35,L107&gt;=35)),"5/3 සමත්",IF(AND(CC107&gt;=4,CD107&gt;=1,OR(E107&gt;=20,F107&gt;=20,L107&gt;=20)),"සමත් කළ හැකි",IF(CB107=9,"W9","අසමත් ?")))))</f>
        <v/>
      </c>
    </row>
    <row r="108" customFormat="false" ht="13.8" hidden="false" customHeight="false" outlineLevel="0" collapsed="false">
      <c r="A108" s="160" t="n">
        <v>9</v>
      </c>
      <c r="B108" s="161"/>
      <c r="C108" s="161"/>
      <c r="D108" s="162"/>
      <c r="E108" s="163"/>
      <c r="F108" s="164"/>
      <c r="G108" s="163"/>
      <c r="H108" s="165"/>
      <c r="I108" s="165"/>
      <c r="J108" s="164"/>
      <c r="K108" s="163"/>
      <c r="L108" s="165"/>
      <c r="M108" s="165"/>
      <c r="N108" s="164"/>
      <c r="O108" s="163"/>
      <c r="P108" s="165"/>
      <c r="Q108" s="165"/>
      <c r="R108" s="165"/>
      <c r="S108" s="165"/>
      <c r="T108" s="165"/>
      <c r="U108" s="165"/>
      <c r="V108" s="164"/>
      <c r="W108" s="163"/>
      <c r="X108" s="165"/>
      <c r="Y108" s="165"/>
      <c r="Z108" s="165"/>
      <c r="AA108" s="165"/>
      <c r="AB108" s="165"/>
      <c r="AC108" s="165"/>
      <c r="AD108" s="164"/>
      <c r="AE108" s="163"/>
      <c r="AF108" s="165"/>
      <c r="AG108" s="165"/>
      <c r="AH108" s="165"/>
      <c r="AI108" s="165"/>
      <c r="AJ108" s="165"/>
      <c r="AK108" s="165"/>
      <c r="AL108" s="166"/>
      <c r="AM108" s="167" t="str">
        <f aca="false">IF(B108="","",SUM(E108:AL108))</f>
        <v/>
      </c>
      <c r="AN108" s="168" t="str">
        <f aca="false">IF(B108="","",AM108/9)</f>
        <v/>
      </c>
      <c r="AO108" s="169" t="str">
        <f aca="false">IF(B108="","",IF(AM108=0,"-",RANK(AM108,$AM$100:$AM$149,0)))</f>
        <v/>
      </c>
      <c r="AP108" s="167" t="str">
        <f aca="false">IF(E108="","",IF(E108="-","-",IF(UPPER(E108)="AB","+",VLOOKUP(E108,'විෂය තොරතුරු'!$P$24:$Q$28,2))))</f>
        <v/>
      </c>
      <c r="AQ108" s="168" t="str">
        <f aca="false">IF(F108="","",IF(F108="-","-",IF(UPPER(F108)="AB","+",VLOOKUP(F108,'විෂය තොරතුරු'!$P$24:$Q$28,2))))</f>
        <v/>
      </c>
      <c r="AR108" s="168" t="str">
        <f aca="false">IF(G108="","",IF(G108="-","-",IF(UPPER(G108)="AB","+",VLOOKUP(G108,'විෂය තොරතුරු'!$P$24:$Q$28,2))))</f>
        <v/>
      </c>
      <c r="AS108" s="168" t="str">
        <f aca="false">IF(H108="","",IF(H108="-","-",IF(UPPER(H108)="AB","+",VLOOKUP(H108,'විෂය තොරතුරු'!$P$24:$Q$28,2))))</f>
        <v/>
      </c>
      <c r="AT108" s="168" t="str">
        <f aca="false">IF(I108="","",IF(I108="-","-",IF(UPPER(I108)="AB","+",VLOOKUP(I108,'විෂය තොරතුරු'!$P$24:$Q$28,2))))</f>
        <v/>
      </c>
      <c r="AU108" s="170" t="str">
        <f aca="false">IF(J108="","",IF(J108="-","-",IF(UPPER(J108)="AB","+",VLOOKUP(J108,'විෂය තොරතුරු'!$P$24:$Q$28,2))))</f>
        <v/>
      </c>
      <c r="AV108" s="171" t="str">
        <f aca="false">IF(K108="","",IF(K108="-","-",IF(UPPER(K108)="AB","+",VLOOKUP(K108,'විෂය තොරතුරු'!$P$24:$Q$28,2))))</f>
        <v/>
      </c>
      <c r="AW108" s="168" t="str">
        <f aca="false">IF(L108="","",IF(L108="-","-",IF(UPPER(L108)="AB","+",VLOOKUP(L108,'විෂය තොරතුරු'!$P$24:$Q$28,2))))</f>
        <v/>
      </c>
      <c r="AX108" s="168" t="str">
        <f aca="false">IF(M108="","",IF(M108="-","-",IF(UPPER(M108)="AB","+",VLOOKUP(M108,'විෂය තොරතුරු'!$P$24:$Q$28,2))))</f>
        <v/>
      </c>
      <c r="AY108" s="169" t="str">
        <f aca="false">IF(N108="","",IF(N108="-","-",IF(UPPER(N108)="AB","+",VLOOKUP(N108,'විෂය තොරතුරු'!$P$24:$Q$28,2))))</f>
        <v/>
      </c>
      <c r="AZ108" s="167" t="str">
        <f aca="false">IF(O108="","",IF(O108="-","-",IF(UPPER(O108)="AB","+",VLOOKUP(O108,'විෂය තොරතුරු'!$P$24:$Q$28,2))))</f>
        <v/>
      </c>
      <c r="BA108" s="168" t="str">
        <f aca="false">IF(P108="","",IF(P108="-","-",IF(UPPER(P108)="AB","+",VLOOKUP(P108,'විෂය තොරතුරු'!$P$24:$Q$28,2))))</f>
        <v/>
      </c>
      <c r="BB108" s="168" t="str">
        <f aca="false">IF(Q108="","",IF(Q108="-","-",IF(UPPER(Q108)="AB","+",VLOOKUP(Q108,'විෂය තොරතුරු'!$P$24:$Q$28,2))))</f>
        <v/>
      </c>
      <c r="BC108" s="168" t="str">
        <f aca="false">IF(R108="","",IF(R108="-","-",IF(UPPER(R108)="AB","+",VLOOKUP(R108,'විෂය තොරතුරු'!$P$24:$Q$28,2))))</f>
        <v/>
      </c>
      <c r="BD108" s="168" t="str">
        <f aca="false">IF(S108="","",IF(S108="-","-",IF(UPPER(S108)="AB","+",VLOOKUP(S108,'විෂය තොරතුරු'!$P$24:$Q$28,2))))</f>
        <v/>
      </c>
      <c r="BE108" s="168" t="str">
        <f aca="false">IF(T108="","",IF(T108="-","-",IF(UPPER(T108)="AB","+",VLOOKUP(T108,'විෂය තොරතුරු'!$P$24:$Q$28,2))))</f>
        <v/>
      </c>
      <c r="BF108" s="168" t="str">
        <f aca="false">IF(U108="","",IF(U108="-","-",IF(UPPER(U108)="AB","+",VLOOKUP(U108,'විෂය තොරතුරු'!$P$24:$Q$28,2))))</f>
        <v/>
      </c>
      <c r="BG108" s="170" t="str">
        <f aca="false">IF(V108="","",IF(V108="-","-",IF(UPPER(V108)="AB","+",VLOOKUP(V108,'විෂය තොරතුරු'!$P$24:$Q$28,2))))</f>
        <v/>
      </c>
      <c r="BH108" s="171" t="str">
        <f aca="false">IF(W108="","",IF(W108="-","-",IF(UPPER(W108)="AB","+",VLOOKUP(W108,'විෂය තොරතුරු'!$P$24:$Q$28,2))))</f>
        <v/>
      </c>
      <c r="BI108" s="168" t="str">
        <f aca="false">IF(X108="","",IF(X108="-","-",IF(UPPER(X108)="AB","+",VLOOKUP(X108,'විෂය තොරතුරු'!$P$24:$Q$28,2))))</f>
        <v/>
      </c>
      <c r="BJ108" s="168" t="str">
        <f aca="false">IF(Y108="","",IF(Y108="-","-",IF(UPPER(Y108)="AB","+",VLOOKUP(Y108,'විෂය තොරතුරු'!$P$24:$Q$28,2))))</f>
        <v/>
      </c>
      <c r="BK108" s="168" t="str">
        <f aca="false">IF(Z108="","",IF(Z108="-","-",IF(UPPER(Z108)="AB","+",VLOOKUP(Z108,'විෂය තොරතුරු'!$P$24:$Q$28,2))))</f>
        <v/>
      </c>
      <c r="BL108" s="168" t="str">
        <f aca="false">IF(AA108="","",IF(AA108="-","-",IF(UPPER(AA108)="AB","+",VLOOKUP(AA108,'විෂය තොරතුරු'!$P$24:$Q$28,2))))</f>
        <v/>
      </c>
      <c r="BM108" s="168" t="str">
        <f aca="false">IF(AB108="","",IF(AB108="-","-",IF(UPPER(AB108)="AB","+",VLOOKUP(AB108,'විෂය තොරතුරු'!$P$24:$Q$28,2))))</f>
        <v/>
      </c>
      <c r="BN108" s="168" t="str">
        <f aca="false">IF(AC108="","",IF(AC108="-","-",IF(UPPER(AC108)="AB","+",VLOOKUP(AC108,'විෂය තොරතුරු'!$P$24:$Q$28,2))))</f>
        <v/>
      </c>
      <c r="BO108" s="169" t="str">
        <f aca="false">IF(AD108="","",IF(AD108="-","-",IF(UPPER(AD108)="AB","+",VLOOKUP(AD108,'විෂය තොරතුරු'!$P$24:$Q$28,2))))</f>
        <v/>
      </c>
      <c r="BP108" s="171" t="str">
        <f aca="false">IF(AE108="","",IF(AE108="-","-",IF(UPPER(AE108)="AB","+",VLOOKUP(AE108,'විෂය තොරතුරු'!$P$24:$Q$28,2))))</f>
        <v/>
      </c>
      <c r="BQ108" s="168" t="str">
        <f aca="false">IF(AF108="","",IF(AF108="-","-",IF(UPPER(AF108)="AB","+",VLOOKUP(AF108,'විෂය තොරතුරු'!$P$24:$Q$28,2))))</f>
        <v/>
      </c>
      <c r="BR108" s="168" t="str">
        <f aca="false">IF(AG108="","",IF(AG108="-","-",IF(UPPER(AG108)="AB","+",VLOOKUP(AG108,'විෂය තොරතුරු'!$P$24:$Q$28,2))))</f>
        <v/>
      </c>
      <c r="BS108" s="168" t="str">
        <f aca="false">IF(AH108="","",IF(AH108="-","-",IF(UPPER(AH108)="AB","+",VLOOKUP(AH108,'විෂය තොරතුරු'!$P$24:$Q$28,2))))</f>
        <v/>
      </c>
      <c r="BT108" s="168" t="str">
        <f aca="false">IF(AI108="","",IF(AI108="-","-",IF(UPPER(AI108)="AB","+",VLOOKUP(AI108,'විෂය තොරතුරු'!$P$24:$Q$28,2))))</f>
        <v/>
      </c>
      <c r="BU108" s="168" t="str">
        <f aca="false">IF(AJ108="","",IF(AJ108="-","-",IF(UPPER(AJ108)="AB","+",VLOOKUP(AJ108,'විෂය තොරතුරු'!$P$24:$Q$28,2))))</f>
        <v/>
      </c>
      <c r="BV108" s="168" t="str">
        <f aca="false">IF(AK108="","",IF(AK108="-","-",IF(UPPER(AK108)="AB","+",VLOOKUP(AK108,'විෂය තොරතුරු'!$P$24:$Q$28,2))))</f>
        <v/>
      </c>
      <c r="BW108" s="169" t="str">
        <f aca="false">IF(AL108="","",IF(AL108="-","-",IF(UPPER(AL108)="AB","+",VLOOKUP(AL108,'විෂය තොරතුරු'!$P$24:$Q$28,2))))</f>
        <v/>
      </c>
      <c r="BX108" s="171" t="str">
        <f aca="false">IF($B108="","",COUNTIF($AP108:$BW108,"A"))</f>
        <v/>
      </c>
      <c r="BY108" s="171" t="str">
        <f aca="false">IF($B108="","",COUNTIF($AP108:$BW108,"B"))</f>
        <v/>
      </c>
      <c r="BZ108" s="171" t="str">
        <f aca="false">IF($B108="","",COUNTIF($AP108:$BW108,"C"))</f>
        <v/>
      </c>
      <c r="CA108" s="171" t="str">
        <f aca="false">IF($B108="","",COUNTIF($AP108:$BW108,"S"))</f>
        <v/>
      </c>
      <c r="CB108" s="171" t="str">
        <f aca="false">IF($B108="","",COUNTIF($AP108:$BW108,"W"))</f>
        <v/>
      </c>
      <c r="CC108" s="171" t="str">
        <f aca="false">IF(B108="","",SUM(BX108:CA108))</f>
        <v/>
      </c>
      <c r="CD108" s="169" t="str">
        <f aca="false">IF(B108="","",SUM(BX108:BZ108))</f>
        <v/>
      </c>
      <c r="CE108" s="172" t="str">
        <f aca="false">IF(B108="","",IF(AND(CC108&gt;=6,CD108&gt;=3,OR(E108&gt;=35,F108&gt;=35),L108&gt;=35),"6/3 සමත්",IF(AND(CC108&gt;=5,CD108&gt;=3,OR(E108&gt;=35,F108&gt;=35,L108&gt;=35)),"5/3 සමත්",IF(AND(CC108&gt;=4,CD108&gt;=1,OR(E108&gt;=20,F108&gt;=20,L108&gt;=20)),"සමත් කළ හැකි",IF(CB108=9,"W9","අසමත් ?")))))</f>
        <v/>
      </c>
    </row>
    <row r="109" customFormat="false" ht="13.8" hidden="false" customHeight="false" outlineLevel="0" collapsed="false">
      <c r="A109" s="160" t="n">
        <v>10</v>
      </c>
      <c r="B109" s="161"/>
      <c r="C109" s="161"/>
      <c r="D109" s="162"/>
      <c r="E109" s="163"/>
      <c r="F109" s="164"/>
      <c r="G109" s="163"/>
      <c r="H109" s="165"/>
      <c r="I109" s="165"/>
      <c r="J109" s="164"/>
      <c r="K109" s="163"/>
      <c r="L109" s="165"/>
      <c r="M109" s="165"/>
      <c r="N109" s="164"/>
      <c r="O109" s="163"/>
      <c r="P109" s="165"/>
      <c r="Q109" s="165"/>
      <c r="R109" s="165"/>
      <c r="S109" s="165"/>
      <c r="T109" s="165"/>
      <c r="U109" s="165"/>
      <c r="V109" s="164"/>
      <c r="W109" s="163"/>
      <c r="X109" s="165"/>
      <c r="Y109" s="165"/>
      <c r="Z109" s="165"/>
      <c r="AA109" s="165"/>
      <c r="AB109" s="165"/>
      <c r="AC109" s="165"/>
      <c r="AD109" s="164"/>
      <c r="AE109" s="163"/>
      <c r="AF109" s="165"/>
      <c r="AG109" s="165"/>
      <c r="AH109" s="165"/>
      <c r="AI109" s="165"/>
      <c r="AJ109" s="165"/>
      <c r="AK109" s="165"/>
      <c r="AL109" s="166"/>
      <c r="AM109" s="167" t="str">
        <f aca="false">IF(B109="","",SUM(E109:AL109))</f>
        <v/>
      </c>
      <c r="AN109" s="168" t="str">
        <f aca="false">IF(B109="","",AM109/9)</f>
        <v/>
      </c>
      <c r="AO109" s="169" t="str">
        <f aca="false">IF(B109="","",IF(AM109=0,"-",RANK(AM109,$AM$100:$AM$149,0)))</f>
        <v/>
      </c>
      <c r="AP109" s="167" t="str">
        <f aca="false">IF(E109="","",IF(E109="-","-",IF(UPPER(E109)="AB","+",VLOOKUP(E109,'විෂය තොරතුරු'!$P$24:$Q$28,2))))</f>
        <v/>
      </c>
      <c r="AQ109" s="168" t="str">
        <f aca="false">IF(F109="","",IF(F109="-","-",IF(UPPER(F109)="AB","+",VLOOKUP(F109,'විෂය තොරතුරු'!$P$24:$Q$28,2))))</f>
        <v/>
      </c>
      <c r="AR109" s="168" t="str">
        <f aca="false">IF(G109="","",IF(G109="-","-",IF(UPPER(G109)="AB","+",VLOOKUP(G109,'විෂය තොරතුරු'!$P$24:$Q$28,2))))</f>
        <v/>
      </c>
      <c r="AS109" s="168" t="str">
        <f aca="false">IF(H109="","",IF(H109="-","-",IF(UPPER(H109)="AB","+",VLOOKUP(H109,'විෂය තොරතුරු'!$P$24:$Q$28,2))))</f>
        <v/>
      </c>
      <c r="AT109" s="168" t="str">
        <f aca="false">IF(I109="","",IF(I109="-","-",IF(UPPER(I109)="AB","+",VLOOKUP(I109,'විෂය තොරතුරු'!$P$24:$Q$28,2))))</f>
        <v/>
      </c>
      <c r="AU109" s="170" t="str">
        <f aca="false">IF(J109="","",IF(J109="-","-",IF(UPPER(J109)="AB","+",VLOOKUP(J109,'විෂය තොරතුරු'!$P$24:$Q$28,2))))</f>
        <v/>
      </c>
      <c r="AV109" s="171" t="str">
        <f aca="false">IF(K109="","",IF(K109="-","-",IF(UPPER(K109)="AB","+",VLOOKUP(K109,'විෂය තොරතුරු'!$P$24:$Q$28,2))))</f>
        <v/>
      </c>
      <c r="AW109" s="168" t="str">
        <f aca="false">IF(L109="","",IF(L109="-","-",IF(UPPER(L109)="AB","+",VLOOKUP(L109,'විෂය තොරතුරු'!$P$24:$Q$28,2))))</f>
        <v/>
      </c>
      <c r="AX109" s="168" t="str">
        <f aca="false">IF(M109="","",IF(M109="-","-",IF(UPPER(M109)="AB","+",VLOOKUP(M109,'විෂය තොරතුරු'!$P$24:$Q$28,2))))</f>
        <v/>
      </c>
      <c r="AY109" s="169" t="str">
        <f aca="false">IF(N109="","",IF(N109="-","-",IF(UPPER(N109)="AB","+",VLOOKUP(N109,'විෂය තොරතුරු'!$P$24:$Q$28,2))))</f>
        <v/>
      </c>
      <c r="AZ109" s="167" t="str">
        <f aca="false">IF(O109="","",IF(O109="-","-",IF(UPPER(O109)="AB","+",VLOOKUP(O109,'විෂය තොරතුරු'!$P$24:$Q$28,2))))</f>
        <v/>
      </c>
      <c r="BA109" s="168" t="str">
        <f aca="false">IF(P109="","",IF(P109="-","-",IF(UPPER(P109)="AB","+",VLOOKUP(P109,'විෂය තොරතුරු'!$P$24:$Q$28,2))))</f>
        <v/>
      </c>
      <c r="BB109" s="168" t="str">
        <f aca="false">IF(Q109="","",IF(Q109="-","-",IF(UPPER(Q109)="AB","+",VLOOKUP(Q109,'විෂය තොරතුරු'!$P$24:$Q$28,2))))</f>
        <v/>
      </c>
      <c r="BC109" s="168" t="str">
        <f aca="false">IF(R109="","",IF(R109="-","-",IF(UPPER(R109)="AB","+",VLOOKUP(R109,'විෂය තොරතුරු'!$P$24:$Q$28,2))))</f>
        <v/>
      </c>
      <c r="BD109" s="168" t="str">
        <f aca="false">IF(S109="","",IF(S109="-","-",IF(UPPER(S109)="AB","+",VLOOKUP(S109,'විෂය තොරතුරු'!$P$24:$Q$28,2))))</f>
        <v/>
      </c>
      <c r="BE109" s="168" t="str">
        <f aca="false">IF(T109="","",IF(T109="-","-",IF(UPPER(T109)="AB","+",VLOOKUP(T109,'විෂය තොරතුරු'!$P$24:$Q$28,2))))</f>
        <v/>
      </c>
      <c r="BF109" s="168" t="str">
        <f aca="false">IF(U109="","",IF(U109="-","-",IF(UPPER(U109)="AB","+",VLOOKUP(U109,'විෂය තොරතුරු'!$P$24:$Q$28,2))))</f>
        <v/>
      </c>
      <c r="BG109" s="170" t="str">
        <f aca="false">IF(V109="","",IF(V109="-","-",IF(UPPER(V109)="AB","+",VLOOKUP(V109,'විෂය තොරතුරු'!$P$24:$Q$28,2))))</f>
        <v/>
      </c>
      <c r="BH109" s="171" t="str">
        <f aca="false">IF(W109="","",IF(W109="-","-",IF(UPPER(W109)="AB","+",VLOOKUP(W109,'විෂය තොරතුරු'!$P$24:$Q$28,2))))</f>
        <v/>
      </c>
      <c r="BI109" s="168" t="str">
        <f aca="false">IF(X109="","",IF(X109="-","-",IF(UPPER(X109)="AB","+",VLOOKUP(X109,'විෂය තොරතුරු'!$P$24:$Q$28,2))))</f>
        <v/>
      </c>
      <c r="BJ109" s="168" t="str">
        <f aca="false">IF(Y109="","",IF(Y109="-","-",IF(UPPER(Y109)="AB","+",VLOOKUP(Y109,'විෂය තොරතුරු'!$P$24:$Q$28,2))))</f>
        <v/>
      </c>
      <c r="BK109" s="168" t="str">
        <f aca="false">IF(Z109="","",IF(Z109="-","-",IF(UPPER(Z109)="AB","+",VLOOKUP(Z109,'විෂය තොරතුරු'!$P$24:$Q$28,2))))</f>
        <v/>
      </c>
      <c r="BL109" s="168" t="str">
        <f aca="false">IF(AA109="","",IF(AA109="-","-",IF(UPPER(AA109)="AB","+",VLOOKUP(AA109,'විෂය තොරතුරු'!$P$24:$Q$28,2))))</f>
        <v/>
      </c>
      <c r="BM109" s="168" t="str">
        <f aca="false">IF(AB109="","",IF(AB109="-","-",IF(UPPER(AB109)="AB","+",VLOOKUP(AB109,'විෂය තොරතුරු'!$P$24:$Q$28,2))))</f>
        <v/>
      </c>
      <c r="BN109" s="168" t="str">
        <f aca="false">IF(AC109="","",IF(AC109="-","-",IF(UPPER(AC109)="AB","+",VLOOKUP(AC109,'විෂය තොරතුරු'!$P$24:$Q$28,2))))</f>
        <v/>
      </c>
      <c r="BO109" s="169" t="str">
        <f aca="false">IF(AD109="","",IF(AD109="-","-",IF(UPPER(AD109)="AB","+",VLOOKUP(AD109,'විෂය තොරතුරු'!$P$24:$Q$28,2))))</f>
        <v/>
      </c>
      <c r="BP109" s="171" t="str">
        <f aca="false">IF(AE109="","",IF(AE109="-","-",IF(UPPER(AE109)="AB","+",VLOOKUP(AE109,'විෂය තොරතුරු'!$P$24:$Q$28,2))))</f>
        <v/>
      </c>
      <c r="BQ109" s="168" t="str">
        <f aca="false">IF(AF109="","",IF(AF109="-","-",IF(UPPER(AF109)="AB","+",VLOOKUP(AF109,'විෂය තොරතුරු'!$P$24:$Q$28,2))))</f>
        <v/>
      </c>
      <c r="BR109" s="168" t="str">
        <f aca="false">IF(AG109="","",IF(AG109="-","-",IF(UPPER(AG109)="AB","+",VLOOKUP(AG109,'විෂය තොරතුරු'!$P$24:$Q$28,2))))</f>
        <v/>
      </c>
      <c r="BS109" s="168" t="str">
        <f aca="false">IF(AH109="","",IF(AH109="-","-",IF(UPPER(AH109)="AB","+",VLOOKUP(AH109,'විෂය තොරතුරු'!$P$24:$Q$28,2))))</f>
        <v/>
      </c>
      <c r="BT109" s="168" t="str">
        <f aca="false">IF(AI109="","",IF(AI109="-","-",IF(UPPER(AI109)="AB","+",VLOOKUP(AI109,'විෂය තොරතුරු'!$P$24:$Q$28,2))))</f>
        <v/>
      </c>
      <c r="BU109" s="168" t="str">
        <f aca="false">IF(AJ109="","",IF(AJ109="-","-",IF(UPPER(AJ109)="AB","+",VLOOKUP(AJ109,'විෂය තොරතුරු'!$P$24:$Q$28,2))))</f>
        <v/>
      </c>
      <c r="BV109" s="168" t="str">
        <f aca="false">IF(AK109="","",IF(AK109="-","-",IF(UPPER(AK109)="AB","+",VLOOKUP(AK109,'විෂය තොරතුරු'!$P$24:$Q$28,2))))</f>
        <v/>
      </c>
      <c r="BW109" s="169" t="str">
        <f aca="false">IF(AL109="","",IF(AL109="-","-",IF(UPPER(AL109)="AB","+",VLOOKUP(AL109,'විෂය තොරතුරු'!$P$24:$Q$28,2))))</f>
        <v/>
      </c>
      <c r="BX109" s="171" t="str">
        <f aca="false">IF($B109="","",COUNTIF($AP109:$BW109,"A"))</f>
        <v/>
      </c>
      <c r="BY109" s="171" t="str">
        <f aca="false">IF($B109="","",COUNTIF($AP109:$BW109,"B"))</f>
        <v/>
      </c>
      <c r="BZ109" s="171" t="str">
        <f aca="false">IF($B109="","",COUNTIF($AP109:$BW109,"C"))</f>
        <v/>
      </c>
      <c r="CA109" s="171" t="str">
        <f aca="false">IF($B109="","",COUNTIF($AP109:$BW109,"S"))</f>
        <v/>
      </c>
      <c r="CB109" s="171" t="str">
        <f aca="false">IF($B109="","",COUNTIF($AP109:$BW109,"W"))</f>
        <v/>
      </c>
      <c r="CC109" s="171" t="str">
        <f aca="false">IF(B109="","",SUM(BX109:CA109))</f>
        <v/>
      </c>
      <c r="CD109" s="169" t="str">
        <f aca="false">IF(B109="","",SUM(BX109:BZ109))</f>
        <v/>
      </c>
      <c r="CE109" s="172" t="str">
        <f aca="false">IF(B109="","",IF(AND(CC109&gt;=6,CD109&gt;=3,OR(E109&gt;=35,F109&gt;=35),L109&gt;=35),"6/3 සමත්",IF(AND(CC109&gt;=5,CD109&gt;=3,OR(E109&gt;=35,F109&gt;=35,L109&gt;=35)),"5/3 සමත්",IF(AND(CC109&gt;=4,CD109&gt;=1,OR(E109&gt;=20,F109&gt;=20,L109&gt;=20)),"සමත් කළ හැකි",IF(CB109=9,"W9","අසමත් ?")))))</f>
        <v/>
      </c>
    </row>
    <row r="110" customFormat="false" ht="13.8" hidden="false" customHeight="false" outlineLevel="0" collapsed="false">
      <c r="A110" s="160" t="n">
        <v>11</v>
      </c>
      <c r="B110" s="161"/>
      <c r="C110" s="161"/>
      <c r="D110" s="162"/>
      <c r="E110" s="163"/>
      <c r="F110" s="164"/>
      <c r="G110" s="163"/>
      <c r="H110" s="165"/>
      <c r="I110" s="165"/>
      <c r="J110" s="164"/>
      <c r="K110" s="163"/>
      <c r="L110" s="165"/>
      <c r="M110" s="165"/>
      <c r="N110" s="164"/>
      <c r="O110" s="163"/>
      <c r="P110" s="165"/>
      <c r="Q110" s="165"/>
      <c r="R110" s="165"/>
      <c r="S110" s="165"/>
      <c r="T110" s="165"/>
      <c r="U110" s="165"/>
      <c r="V110" s="164"/>
      <c r="W110" s="163"/>
      <c r="X110" s="165"/>
      <c r="Y110" s="165"/>
      <c r="Z110" s="165"/>
      <c r="AA110" s="165"/>
      <c r="AB110" s="165"/>
      <c r="AC110" s="165"/>
      <c r="AD110" s="164"/>
      <c r="AE110" s="163"/>
      <c r="AF110" s="165"/>
      <c r="AG110" s="165"/>
      <c r="AH110" s="165"/>
      <c r="AI110" s="165"/>
      <c r="AJ110" s="165"/>
      <c r="AK110" s="165"/>
      <c r="AL110" s="166"/>
      <c r="AM110" s="167" t="str">
        <f aca="false">IF(B110="","",SUM(E110:AL110))</f>
        <v/>
      </c>
      <c r="AN110" s="168" t="str">
        <f aca="false">IF(B110="","",AM110/9)</f>
        <v/>
      </c>
      <c r="AO110" s="169" t="str">
        <f aca="false">IF(B110="","",IF(AM110=0,"-",RANK(AM110,$AM$100:$AM$149,0)))</f>
        <v/>
      </c>
      <c r="AP110" s="167" t="str">
        <f aca="false">IF(E110="","",IF(E110="-","-",IF(UPPER(E110)="AB","+",VLOOKUP(E110,'විෂය තොරතුරු'!$P$24:$Q$28,2))))</f>
        <v/>
      </c>
      <c r="AQ110" s="168" t="str">
        <f aca="false">IF(F110="","",IF(F110="-","-",IF(UPPER(F110)="AB","+",VLOOKUP(F110,'විෂය තොරතුරු'!$P$24:$Q$28,2))))</f>
        <v/>
      </c>
      <c r="AR110" s="168" t="str">
        <f aca="false">IF(G110="","",IF(G110="-","-",IF(UPPER(G110)="AB","+",VLOOKUP(G110,'විෂය තොරතුරු'!$P$24:$Q$28,2))))</f>
        <v/>
      </c>
      <c r="AS110" s="168" t="str">
        <f aca="false">IF(H110="","",IF(H110="-","-",IF(UPPER(H110)="AB","+",VLOOKUP(H110,'විෂය තොරතුරු'!$P$24:$Q$28,2))))</f>
        <v/>
      </c>
      <c r="AT110" s="168" t="str">
        <f aca="false">IF(I110="","",IF(I110="-","-",IF(UPPER(I110)="AB","+",VLOOKUP(I110,'විෂය තොරතුරු'!$P$24:$Q$28,2))))</f>
        <v/>
      </c>
      <c r="AU110" s="170" t="str">
        <f aca="false">IF(J110="","",IF(J110="-","-",IF(UPPER(J110)="AB","+",VLOOKUP(J110,'විෂය තොරතුරු'!$P$24:$Q$28,2))))</f>
        <v/>
      </c>
      <c r="AV110" s="171" t="str">
        <f aca="false">IF(K110="","",IF(K110="-","-",IF(UPPER(K110)="AB","+",VLOOKUP(K110,'විෂය තොරතුරු'!$P$24:$Q$28,2))))</f>
        <v/>
      </c>
      <c r="AW110" s="168" t="str">
        <f aca="false">IF(L110="","",IF(L110="-","-",IF(UPPER(L110)="AB","+",VLOOKUP(L110,'විෂය තොරතුරු'!$P$24:$Q$28,2))))</f>
        <v/>
      </c>
      <c r="AX110" s="168" t="str">
        <f aca="false">IF(M110="","",IF(M110="-","-",IF(UPPER(M110)="AB","+",VLOOKUP(M110,'විෂය තොරතුරු'!$P$24:$Q$28,2))))</f>
        <v/>
      </c>
      <c r="AY110" s="169" t="str">
        <f aca="false">IF(N110="","",IF(N110="-","-",IF(UPPER(N110)="AB","+",VLOOKUP(N110,'විෂය තොරතුරු'!$P$24:$Q$28,2))))</f>
        <v/>
      </c>
      <c r="AZ110" s="167" t="str">
        <f aca="false">IF(O110="","",IF(O110="-","-",IF(UPPER(O110)="AB","+",VLOOKUP(O110,'විෂය තොරතුරු'!$P$24:$Q$28,2))))</f>
        <v/>
      </c>
      <c r="BA110" s="168" t="str">
        <f aca="false">IF(P110="","",IF(P110="-","-",IF(UPPER(P110)="AB","+",VLOOKUP(P110,'විෂය තොරතුරු'!$P$24:$Q$28,2))))</f>
        <v/>
      </c>
      <c r="BB110" s="168" t="str">
        <f aca="false">IF(Q110="","",IF(Q110="-","-",IF(UPPER(Q110)="AB","+",VLOOKUP(Q110,'විෂය තොරතුරු'!$P$24:$Q$28,2))))</f>
        <v/>
      </c>
      <c r="BC110" s="168" t="str">
        <f aca="false">IF(R110="","",IF(R110="-","-",IF(UPPER(R110)="AB","+",VLOOKUP(R110,'විෂය තොරතුරු'!$P$24:$Q$28,2))))</f>
        <v/>
      </c>
      <c r="BD110" s="168" t="str">
        <f aca="false">IF(S110="","",IF(S110="-","-",IF(UPPER(S110)="AB","+",VLOOKUP(S110,'විෂය තොරතුරු'!$P$24:$Q$28,2))))</f>
        <v/>
      </c>
      <c r="BE110" s="168" t="str">
        <f aca="false">IF(T110="","",IF(T110="-","-",IF(UPPER(T110)="AB","+",VLOOKUP(T110,'විෂය තොරතුරු'!$P$24:$Q$28,2))))</f>
        <v/>
      </c>
      <c r="BF110" s="168" t="str">
        <f aca="false">IF(U110="","",IF(U110="-","-",IF(UPPER(U110)="AB","+",VLOOKUP(U110,'විෂය තොරතුරු'!$P$24:$Q$28,2))))</f>
        <v/>
      </c>
      <c r="BG110" s="170" t="str">
        <f aca="false">IF(V110="","",IF(V110="-","-",IF(UPPER(V110)="AB","+",VLOOKUP(V110,'විෂය තොරතුරු'!$P$24:$Q$28,2))))</f>
        <v/>
      </c>
      <c r="BH110" s="171" t="str">
        <f aca="false">IF(W110="","",IF(W110="-","-",IF(UPPER(W110)="AB","+",VLOOKUP(W110,'විෂය තොරතුරු'!$P$24:$Q$28,2))))</f>
        <v/>
      </c>
      <c r="BI110" s="168" t="str">
        <f aca="false">IF(X110="","",IF(X110="-","-",IF(UPPER(X110)="AB","+",VLOOKUP(X110,'විෂය තොරතුරු'!$P$24:$Q$28,2))))</f>
        <v/>
      </c>
      <c r="BJ110" s="168" t="str">
        <f aca="false">IF(Y110="","",IF(Y110="-","-",IF(UPPER(Y110)="AB","+",VLOOKUP(Y110,'විෂය තොරතුරු'!$P$24:$Q$28,2))))</f>
        <v/>
      </c>
      <c r="BK110" s="168" t="str">
        <f aca="false">IF(Z110="","",IF(Z110="-","-",IF(UPPER(Z110)="AB","+",VLOOKUP(Z110,'විෂය තොරතුරු'!$P$24:$Q$28,2))))</f>
        <v/>
      </c>
      <c r="BL110" s="168" t="str">
        <f aca="false">IF(AA110="","",IF(AA110="-","-",IF(UPPER(AA110)="AB","+",VLOOKUP(AA110,'විෂය තොරතුරු'!$P$24:$Q$28,2))))</f>
        <v/>
      </c>
      <c r="BM110" s="168" t="str">
        <f aca="false">IF(AB110="","",IF(AB110="-","-",IF(UPPER(AB110)="AB","+",VLOOKUP(AB110,'විෂය තොරතුරු'!$P$24:$Q$28,2))))</f>
        <v/>
      </c>
      <c r="BN110" s="168" t="str">
        <f aca="false">IF(AC110="","",IF(AC110="-","-",IF(UPPER(AC110)="AB","+",VLOOKUP(AC110,'විෂය තොරතුරු'!$P$24:$Q$28,2))))</f>
        <v/>
      </c>
      <c r="BO110" s="169" t="str">
        <f aca="false">IF(AD110="","",IF(AD110="-","-",IF(UPPER(AD110)="AB","+",VLOOKUP(AD110,'විෂය තොරතුරු'!$P$24:$Q$28,2))))</f>
        <v/>
      </c>
      <c r="BP110" s="171" t="str">
        <f aca="false">IF(AE110="","",IF(AE110="-","-",IF(UPPER(AE110)="AB","+",VLOOKUP(AE110,'විෂය තොරතුරු'!$P$24:$Q$28,2))))</f>
        <v/>
      </c>
      <c r="BQ110" s="168" t="str">
        <f aca="false">IF(AF110="","",IF(AF110="-","-",IF(UPPER(AF110)="AB","+",VLOOKUP(AF110,'විෂය තොරතුරු'!$P$24:$Q$28,2))))</f>
        <v/>
      </c>
      <c r="BR110" s="168" t="str">
        <f aca="false">IF(AG110="","",IF(AG110="-","-",IF(UPPER(AG110)="AB","+",VLOOKUP(AG110,'විෂය තොරතුරු'!$P$24:$Q$28,2))))</f>
        <v/>
      </c>
      <c r="BS110" s="168" t="str">
        <f aca="false">IF(AH110="","",IF(AH110="-","-",IF(UPPER(AH110)="AB","+",VLOOKUP(AH110,'විෂය තොරතුරු'!$P$24:$Q$28,2))))</f>
        <v/>
      </c>
      <c r="BT110" s="168" t="str">
        <f aca="false">IF(AI110="","",IF(AI110="-","-",IF(UPPER(AI110)="AB","+",VLOOKUP(AI110,'විෂය තොරතුරු'!$P$24:$Q$28,2))))</f>
        <v/>
      </c>
      <c r="BU110" s="168" t="str">
        <f aca="false">IF(AJ110="","",IF(AJ110="-","-",IF(UPPER(AJ110)="AB","+",VLOOKUP(AJ110,'විෂය තොරතුරු'!$P$24:$Q$28,2))))</f>
        <v/>
      </c>
      <c r="BV110" s="168" t="str">
        <f aca="false">IF(AK110="","",IF(AK110="-","-",IF(UPPER(AK110)="AB","+",VLOOKUP(AK110,'විෂය තොරතුරු'!$P$24:$Q$28,2))))</f>
        <v/>
      </c>
      <c r="BW110" s="169" t="str">
        <f aca="false">IF(AL110="","",IF(AL110="-","-",IF(UPPER(AL110)="AB","+",VLOOKUP(AL110,'විෂය තොරතුරු'!$P$24:$Q$28,2))))</f>
        <v/>
      </c>
      <c r="BX110" s="171" t="str">
        <f aca="false">IF($B110="","",COUNTIF($AP110:$BW110,"A"))</f>
        <v/>
      </c>
      <c r="BY110" s="171" t="str">
        <f aca="false">IF($B110="","",COUNTIF($AP110:$BW110,"B"))</f>
        <v/>
      </c>
      <c r="BZ110" s="171" t="str">
        <f aca="false">IF($B110="","",COUNTIF($AP110:$BW110,"C"))</f>
        <v/>
      </c>
      <c r="CA110" s="171" t="str">
        <f aca="false">IF($B110="","",COUNTIF($AP110:$BW110,"S"))</f>
        <v/>
      </c>
      <c r="CB110" s="171" t="str">
        <f aca="false">IF($B110="","",COUNTIF($AP110:$BW110,"W"))</f>
        <v/>
      </c>
      <c r="CC110" s="171" t="str">
        <f aca="false">IF(B110="","",SUM(BX110:CA110))</f>
        <v/>
      </c>
      <c r="CD110" s="169" t="str">
        <f aca="false">IF(B110="","",SUM(BX110:BZ110))</f>
        <v/>
      </c>
      <c r="CE110" s="172" t="str">
        <f aca="false">IF(B110="","",IF(AND(CC110&gt;=6,CD110&gt;=3,OR(E110&gt;=35,F110&gt;=35),L110&gt;=35),"6/3 සමත්",IF(AND(CC110&gt;=5,CD110&gt;=3,OR(E110&gt;=35,F110&gt;=35,L110&gt;=35)),"5/3 සමත්",IF(AND(CC110&gt;=4,CD110&gt;=1,OR(E110&gt;=20,F110&gt;=20,L110&gt;=20)),"සමත් කළ හැකි",IF(CB110=9,"W9","අසමත් ?")))))</f>
        <v/>
      </c>
    </row>
    <row r="111" customFormat="false" ht="13.8" hidden="false" customHeight="false" outlineLevel="0" collapsed="false">
      <c r="A111" s="160" t="n">
        <v>12</v>
      </c>
      <c r="B111" s="161"/>
      <c r="C111" s="161"/>
      <c r="D111" s="162"/>
      <c r="E111" s="163"/>
      <c r="F111" s="164"/>
      <c r="G111" s="163"/>
      <c r="H111" s="165"/>
      <c r="I111" s="165"/>
      <c r="J111" s="164"/>
      <c r="K111" s="163"/>
      <c r="L111" s="165"/>
      <c r="M111" s="165"/>
      <c r="N111" s="164"/>
      <c r="O111" s="163"/>
      <c r="P111" s="165"/>
      <c r="Q111" s="165"/>
      <c r="R111" s="165"/>
      <c r="S111" s="165"/>
      <c r="T111" s="165"/>
      <c r="U111" s="165"/>
      <c r="V111" s="164"/>
      <c r="W111" s="163"/>
      <c r="X111" s="165"/>
      <c r="Y111" s="165"/>
      <c r="Z111" s="165"/>
      <c r="AA111" s="165"/>
      <c r="AB111" s="165"/>
      <c r="AC111" s="165"/>
      <c r="AD111" s="164"/>
      <c r="AE111" s="163"/>
      <c r="AF111" s="165"/>
      <c r="AG111" s="165"/>
      <c r="AH111" s="165"/>
      <c r="AI111" s="165"/>
      <c r="AJ111" s="165"/>
      <c r="AK111" s="165"/>
      <c r="AL111" s="166"/>
      <c r="AM111" s="167" t="str">
        <f aca="false">IF(B111="","",SUM(E111:AL111))</f>
        <v/>
      </c>
      <c r="AN111" s="168" t="str">
        <f aca="false">IF(B111="","",AM111/9)</f>
        <v/>
      </c>
      <c r="AO111" s="169" t="str">
        <f aca="false">IF(B111="","",IF(AM111=0,"-",RANK(AM111,$AM$100:$AM$149,0)))</f>
        <v/>
      </c>
      <c r="AP111" s="167" t="str">
        <f aca="false">IF(E111="","",IF(E111="-","-",IF(UPPER(E111)="AB","+",VLOOKUP(E111,'විෂය තොරතුරු'!$P$24:$Q$28,2))))</f>
        <v/>
      </c>
      <c r="AQ111" s="168" t="str">
        <f aca="false">IF(F111="","",IF(F111="-","-",IF(UPPER(F111)="AB","+",VLOOKUP(F111,'විෂය තොරතුරු'!$P$24:$Q$28,2))))</f>
        <v/>
      </c>
      <c r="AR111" s="168" t="str">
        <f aca="false">IF(G111="","",IF(G111="-","-",IF(UPPER(G111)="AB","+",VLOOKUP(G111,'විෂය තොරතුරු'!$P$24:$Q$28,2))))</f>
        <v/>
      </c>
      <c r="AS111" s="168" t="str">
        <f aca="false">IF(H111="","",IF(H111="-","-",IF(UPPER(H111)="AB","+",VLOOKUP(H111,'විෂය තොරතුරු'!$P$24:$Q$28,2))))</f>
        <v/>
      </c>
      <c r="AT111" s="168" t="str">
        <f aca="false">IF(I111="","",IF(I111="-","-",IF(UPPER(I111)="AB","+",VLOOKUP(I111,'විෂය තොරතුරු'!$P$24:$Q$28,2))))</f>
        <v/>
      </c>
      <c r="AU111" s="170" t="str">
        <f aca="false">IF(J111="","",IF(J111="-","-",IF(UPPER(J111)="AB","+",VLOOKUP(J111,'විෂය තොරතුරු'!$P$24:$Q$28,2))))</f>
        <v/>
      </c>
      <c r="AV111" s="171" t="str">
        <f aca="false">IF(K111="","",IF(K111="-","-",IF(UPPER(K111)="AB","+",VLOOKUP(K111,'විෂය තොරතුරු'!$P$24:$Q$28,2))))</f>
        <v/>
      </c>
      <c r="AW111" s="168" t="str">
        <f aca="false">IF(L111="","",IF(L111="-","-",IF(UPPER(L111)="AB","+",VLOOKUP(L111,'විෂය තොරතුරු'!$P$24:$Q$28,2))))</f>
        <v/>
      </c>
      <c r="AX111" s="168" t="str">
        <f aca="false">IF(M111="","",IF(M111="-","-",IF(UPPER(M111)="AB","+",VLOOKUP(M111,'විෂය තොරතුරු'!$P$24:$Q$28,2))))</f>
        <v/>
      </c>
      <c r="AY111" s="169" t="str">
        <f aca="false">IF(N111="","",IF(N111="-","-",IF(UPPER(N111)="AB","+",VLOOKUP(N111,'විෂය තොරතුරු'!$P$24:$Q$28,2))))</f>
        <v/>
      </c>
      <c r="AZ111" s="167" t="str">
        <f aca="false">IF(O111="","",IF(O111="-","-",IF(UPPER(O111)="AB","+",VLOOKUP(O111,'විෂය තොරතුරු'!$P$24:$Q$28,2))))</f>
        <v/>
      </c>
      <c r="BA111" s="168" t="str">
        <f aca="false">IF(P111="","",IF(P111="-","-",IF(UPPER(P111)="AB","+",VLOOKUP(P111,'විෂය තොරතුරු'!$P$24:$Q$28,2))))</f>
        <v/>
      </c>
      <c r="BB111" s="168" t="str">
        <f aca="false">IF(Q111="","",IF(Q111="-","-",IF(UPPER(Q111)="AB","+",VLOOKUP(Q111,'විෂය තොරතුරු'!$P$24:$Q$28,2))))</f>
        <v/>
      </c>
      <c r="BC111" s="168" t="str">
        <f aca="false">IF(R111="","",IF(R111="-","-",IF(UPPER(R111)="AB","+",VLOOKUP(R111,'විෂය තොරතුරු'!$P$24:$Q$28,2))))</f>
        <v/>
      </c>
      <c r="BD111" s="168" t="str">
        <f aca="false">IF(S111="","",IF(S111="-","-",IF(UPPER(S111)="AB","+",VLOOKUP(S111,'විෂය තොරතුරු'!$P$24:$Q$28,2))))</f>
        <v/>
      </c>
      <c r="BE111" s="168" t="str">
        <f aca="false">IF(T111="","",IF(T111="-","-",IF(UPPER(T111)="AB","+",VLOOKUP(T111,'විෂය තොරතුරු'!$P$24:$Q$28,2))))</f>
        <v/>
      </c>
      <c r="BF111" s="168" t="str">
        <f aca="false">IF(U111="","",IF(U111="-","-",IF(UPPER(U111)="AB","+",VLOOKUP(U111,'විෂය තොරතුරු'!$P$24:$Q$28,2))))</f>
        <v/>
      </c>
      <c r="BG111" s="170" t="str">
        <f aca="false">IF(V111="","",IF(V111="-","-",IF(UPPER(V111)="AB","+",VLOOKUP(V111,'විෂය තොරතුරු'!$P$24:$Q$28,2))))</f>
        <v/>
      </c>
      <c r="BH111" s="171" t="str">
        <f aca="false">IF(W111="","",IF(W111="-","-",IF(UPPER(W111)="AB","+",VLOOKUP(W111,'විෂය තොරතුරු'!$P$24:$Q$28,2))))</f>
        <v/>
      </c>
      <c r="BI111" s="168" t="str">
        <f aca="false">IF(X111="","",IF(X111="-","-",IF(UPPER(X111)="AB","+",VLOOKUP(X111,'විෂය තොරතුරු'!$P$24:$Q$28,2))))</f>
        <v/>
      </c>
      <c r="BJ111" s="168" t="str">
        <f aca="false">IF(Y111="","",IF(Y111="-","-",IF(UPPER(Y111)="AB","+",VLOOKUP(Y111,'විෂය තොරතුරු'!$P$24:$Q$28,2))))</f>
        <v/>
      </c>
      <c r="BK111" s="168" t="str">
        <f aca="false">IF(Z111="","",IF(Z111="-","-",IF(UPPER(Z111)="AB","+",VLOOKUP(Z111,'විෂය තොරතුරු'!$P$24:$Q$28,2))))</f>
        <v/>
      </c>
      <c r="BL111" s="168" t="str">
        <f aca="false">IF(AA111="","",IF(AA111="-","-",IF(UPPER(AA111)="AB","+",VLOOKUP(AA111,'විෂය තොරතුරු'!$P$24:$Q$28,2))))</f>
        <v/>
      </c>
      <c r="BM111" s="168" t="str">
        <f aca="false">IF(AB111="","",IF(AB111="-","-",IF(UPPER(AB111)="AB","+",VLOOKUP(AB111,'විෂය තොරතුරු'!$P$24:$Q$28,2))))</f>
        <v/>
      </c>
      <c r="BN111" s="168" t="str">
        <f aca="false">IF(AC111="","",IF(AC111="-","-",IF(UPPER(AC111)="AB","+",VLOOKUP(AC111,'විෂය තොරතුරු'!$P$24:$Q$28,2))))</f>
        <v/>
      </c>
      <c r="BO111" s="169" t="str">
        <f aca="false">IF(AD111="","",IF(AD111="-","-",IF(UPPER(AD111)="AB","+",VLOOKUP(AD111,'විෂය තොරතුරු'!$P$24:$Q$28,2))))</f>
        <v/>
      </c>
      <c r="BP111" s="171" t="str">
        <f aca="false">IF(AE111="","",IF(AE111="-","-",IF(UPPER(AE111)="AB","+",VLOOKUP(AE111,'විෂය තොරතුරු'!$P$24:$Q$28,2))))</f>
        <v/>
      </c>
      <c r="BQ111" s="168" t="str">
        <f aca="false">IF(AF111="","",IF(AF111="-","-",IF(UPPER(AF111)="AB","+",VLOOKUP(AF111,'විෂය තොරතුරු'!$P$24:$Q$28,2))))</f>
        <v/>
      </c>
      <c r="BR111" s="168" t="str">
        <f aca="false">IF(AG111="","",IF(AG111="-","-",IF(UPPER(AG111)="AB","+",VLOOKUP(AG111,'විෂය තොරතුරු'!$P$24:$Q$28,2))))</f>
        <v/>
      </c>
      <c r="BS111" s="168" t="str">
        <f aca="false">IF(AH111="","",IF(AH111="-","-",IF(UPPER(AH111)="AB","+",VLOOKUP(AH111,'විෂය තොරතුරු'!$P$24:$Q$28,2))))</f>
        <v/>
      </c>
      <c r="BT111" s="168" t="str">
        <f aca="false">IF(AI111="","",IF(AI111="-","-",IF(UPPER(AI111)="AB","+",VLOOKUP(AI111,'විෂය තොරතුරු'!$P$24:$Q$28,2))))</f>
        <v/>
      </c>
      <c r="BU111" s="168" t="str">
        <f aca="false">IF(AJ111="","",IF(AJ111="-","-",IF(UPPER(AJ111)="AB","+",VLOOKUP(AJ111,'විෂය තොරතුරු'!$P$24:$Q$28,2))))</f>
        <v/>
      </c>
      <c r="BV111" s="168" t="str">
        <f aca="false">IF(AK111="","",IF(AK111="-","-",IF(UPPER(AK111)="AB","+",VLOOKUP(AK111,'විෂය තොරතුරු'!$P$24:$Q$28,2))))</f>
        <v/>
      </c>
      <c r="BW111" s="169" t="str">
        <f aca="false">IF(AL111="","",IF(AL111="-","-",IF(UPPER(AL111)="AB","+",VLOOKUP(AL111,'විෂය තොරතුරු'!$P$24:$Q$28,2))))</f>
        <v/>
      </c>
      <c r="BX111" s="171" t="str">
        <f aca="false">IF($B111="","",COUNTIF($AP111:$BW111,"A"))</f>
        <v/>
      </c>
      <c r="BY111" s="171" t="str">
        <f aca="false">IF($B111="","",COUNTIF($AP111:$BW111,"B"))</f>
        <v/>
      </c>
      <c r="BZ111" s="171" t="str">
        <f aca="false">IF($B111="","",COUNTIF($AP111:$BW111,"C"))</f>
        <v/>
      </c>
      <c r="CA111" s="171" t="str">
        <f aca="false">IF($B111="","",COUNTIF($AP111:$BW111,"S"))</f>
        <v/>
      </c>
      <c r="CB111" s="171" t="str">
        <f aca="false">IF($B111="","",COUNTIF($AP111:$BW111,"W"))</f>
        <v/>
      </c>
      <c r="CC111" s="171" t="str">
        <f aca="false">IF(B111="","",SUM(BX111:CA111))</f>
        <v/>
      </c>
      <c r="CD111" s="169" t="str">
        <f aca="false">IF(B111="","",SUM(BX111:BZ111))</f>
        <v/>
      </c>
      <c r="CE111" s="172" t="str">
        <f aca="false">IF(B111="","",IF(AND(CC111&gt;=6,CD111&gt;=3,OR(E111&gt;=35,F111&gt;=35),L111&gt;=35),"6/3 සමත්",IF(AND(CC111&gt;=5,CD111&gt;=3,OR(E111&gt;=35,F111&gt;=35,L111&gt;=35)),"5/3 සමත්",IF(AND(CC111&gt;=4,CD111&gt;=1,OR(E111&gt;=20,F111&gt;=20,L111&gt;=20)),"සමත් කළ හැකි",IF(CB111=9,"W9","අසමත් ?")))))</f>
        <v/>
      </c>
    </row>
    <row r="112" customFormat="false" ht="13.8" hidden="false" customHeight="false" outlineLevel="0" collapsed="false">
      <c r="A112" s="160" t="n">
        <v>13</v>
      </c>
      <c r="B112" s="161"/>
      <c r="C112" s="161"/>
      <c r="D112" s="162"/>
      <c r="E112" s="163"/>
      <c r="F112" s="164"/>
      <c r="G112" s="163"/>
      <c r="H112" s="165"/>
      <c r="I112" s="165"/>
      <c r="J112" s="164"/>
      <c r="K112" s="163"/>
      <c r="L112" s="165"/>
      <c r="M112" s="165"/>
      <c r="N112" s="164"/>
      <c r="O112" s="163"/>
      <c r="P112" s="165"/>
      <c r="Q112" s="165"/>
      <c r="R112" s="165"/>
      <c r="S112" s="165"/>
      <c r="T112" s="165"/>
      <c r="U112" s="165"/>
      <c r="V112" s="164"/>
      <c r="W112" s="163"/>
      <c r="X112" s="165"/>
      <c r="Y112" s="165"/>
      <c r="Z112" s="165"/>
      <c r="AA112" s="165"/>
      <c r="AB112" s="165"/>
      <c r="AC112" s="165"/>
      <c r="AD112" s="164"/>
      <c r="AE112" s="163"/>
      <c r="AF112" s="165"/>
      <c r="AG112" s="165"/>
      <c r="AH112" s="165"/>
      <c r="AI112" s="165"/>
      <c r="AJ112" s="165"/>
      <c r="AK112" s="165"/>
      <c r="AL112" s="166"/>
      <c r="AM112" s="167" t="str">
        <f aca="false">IF(B112="","",SUM(E112:AL112))</f>
        <v/>
      </c>
      <c r="AN112" s="168" t="str">
        <f aca="false">IF(B112="","",AM112/9)</f>
        <v/>
      </c>
      <c r="AO112" s="169" t="str">
        <f aca="false">IF(B112="","",IF(AM112=0,"-",RANK(AM112,$AM$100:$AM$149,0)))</f>
        <v/>
      </c>
      <c r="AP112" s="167" t="str">
        <f aca="false">IF(E112="","",IF(E112="-","-",IF(UPPER(E112)="AB","+",VLOOKUP(E112,'විෂය තොරතුරු'!$P$24:$Q$28,2))))</f>
        <v/>
      </c>
      <c r="AQ112" s="168" t="str">
        <f aca="false">IF(F112="","",IF(F112="-","-",IF(UPPER(F112)="AB","+",VLOOKUP(F112,'විෂය තොරතුරු'!$P$24:$Q$28,2))))</f>
        <v/>
      </c>
      <c r="AR112" s="168" t="str">
        <f aca="false">IF(G112="","",IF(G112="-","-",IF(UPPER(G112)="AB","+",VLOOKUP(G112,'විෂය තොරතුරු'!$P$24:$Q$28,2))))</f>
        <v/>
      </c>
      <c r="AS112" s="168" t="str">
        <f aca="false">IF(H112="","",IF(H112="-","-",IF(UPPER(H112)="AB","+",VLOOKUP(H112,'විෂය තොරතුරු'!$P$24:$Q$28,2))))</f>
        <v/>
      </c>
      <c r="AT112" s="168" t="str">
        <f aca="false">IF(I112="","",IF(I112="-","-",IF(UPPER(I112)="AB","+",VLOOKUP(I112,'විෂය තොරතුරු'!$P$24:$Q$28,2))))</f>
        <v/>
      </c>
      <c r="AU112" s="170" t="str">
        <f aca="false">IF(J112="","",IF(J112="-","-",IF(UPPER(J112)="AB","+",VLOOKUP(J112,'විෂය තොරතුරු'!$P$24:$Q$28,2))))</f>
        <v/>
      </c>
      <c r="AV112" s="171" t="str">
        <f aca="false">IF(K112="","",IF(K112="-","-",IF(UPPER(K112)="AB","+",VLOOKUP(K112,'විෂය තොරතුරු'!$P$24:$Q$28,2))))</f>
        <v/>
      </c>
      <c r="AW112" s="168" t="str">
        <f aca="false">IF(L112="","",IF(L112="-","-",IF(UPPER(L112)="AB","+",VLOOKUP(L112,'විෂය තොරතුරු'!$P$24:$Q$28,2))))</f>
        <v/>
      </c>
      <c r="AX112" s="168" t="str">
        <f aca="false">IF(M112="","",IF(M112="-","-",IF(UPPER(M112)="AB","+",VLOOKUP(M112,'විෂය තොරතුරු'!$P$24:$Q$28,2))))</f>
        <v/>
      </c>
      <c r="AY112" s="169" t="str">
        <f aca="false">IF(N112="","",IF(N112="-","-",IF(UPPER(N112)="AB","+",VLOOKUP(N112,'විෂය තොරතුරු'!$P$24:$Q$28,2))))</f>
        <v/>
      </c>
      <c r="AZ112" s="167" t="str">
        <f aca="false">IF(O112="","",IF(O112="-","-",IF(UPPER(O112)="AB","+",VLOOKUP(O112,'විෂය තොරතුරු'!$P$24:$Q$28,2))))</f>
        <v/>
      </c>
      <c r="BA112" s="168" t="str">
        <f aca="false">IF(P112="","",IF(P112="-","-",IF(UPPER(P112)="AB","+",VLOOKUP(P112,'විෂය තොරතුරු'!$P$24:$Q$28,2))))</f>
        <v/>
      </c>
      <c r="BB112" s="168" t="str">
        <f aca="false">IF(Q112="","",IF(Q112="-","-",IF(UPPER(Q112)="AB","+",VLOOKUP(Q112,'විෂය තොරතුරු'!$P$24:$Q$28,2))))</f>
        <v/>
      </c>
      <c r="BC112" s="168" t="str">
        <f aca="false">IF(R112="","",IF(R112="-","-",IF(UPPER(R112)="AB","+",VLOOKUP(R112,'විෂය තොරතුරු'!$P$24:$Q$28,2))))</f>
        <v/>
      </c>
      <c r="BD112" s="168" t="str">
        <f aca="false">IF(S112="","",IF(S112="-","-",IF(UPPER(S112)="AB","+",VLOOKUP(S112,'විෂය තොරතුරු'!$P$24:$Q$28,2))))</f>
        <v/>
      </c>
      <c r="BE112" s="168" t="str">
        <f aca="false">IF(T112="","",IF(T112="-","-",IF(UPPER(T112)="AB","+",VLOOKUP(T112,'විෂය තොරතුරු'!$P$24:$Q$28,2))))</f>
        <v/>
      </c>
      <c r="BF112" s="168" t="str">
        <f aca="false">IF(U112="","",IF(U112="-","-",IF(UPPER(U112)="AB","+",VLOOKUP(U112,'විෂය තොරතුරු'!$P$24:$Q$28,2))))</f>
        <v/>
      </c>
      <c r="BG112" s="170" t="str">
        <f aca="false">IF(V112="","",IF(V112="-","-",IF(UPPER(V112)="AB","+",VLOOKUP(V112,'විෂය තොරතුරු'!$P$24:$Q$28,2))))</f>
        <v/>
      </c>
      <c r="BH112" s="171" t="str">
        <f aca="false">IF(W112="","",IF(W112="-","-",IF(UPPER(W112)="AB","+",VLOOKUP(W112,'විෂය තොරතුරු'!$P$24:$Q$28,2))))</f>
        <v/>
      </c>
      <c r="BI112" s="168" t="str">
        <f aca="false">IF(X112="","",IF(X112="-","-",IF(UPPER(X112)="AB","+",VLOOKUP(X112,'විෂය තොරතුරු'!$P$24:$Q$28,2))))</f>
        <v/>
      </c>
      <c r="BJ112" s="168" t="str">
        <f aca="false">IF(Y112="","",IF(Y112="-","-",IF(UPPER(Y112)="AB","+",VLOOKUP(Y112,'විෂය තොරතුරු'!$P$24:$Q$28,2))))</f>
        <v/>
      </c>
      <c r="BK112" s="168" t="str">
        <f aca="false">IF(Z112="","",IF(Z112="-","-",IF(UPPER(Z112)="AB","+",VLOOKUP(Z112,'විෂය තොරතුරු'!$P$24:$Q$28,2))))</f>
        <v/>
      </c>
      <c r="BL112" s="168" t="str">
        <f aca="false">IF(AA112="","",IF(AA112="-","-",IF(UPPER(AA112)="AB","+",VLOOKUP(AA112,'විෂය තොරතුරු'!$P$24:$Q$28,2))))</f>
        <v/>
      </c>
      <c r="BM112" s="168" t="str">
        <f aca="false">IF(AB112="","",IF(AB112="-","-",IF(UPPER(AB112)="AB","+",VLOOKUP(AB112,'විෂය තොරතුරු'!$P$24:$Q$28,2))))</f>
        <v/>
      </c>
      <c r="BN112" s="168" t="str">
        <f aca="false">IF(AC112="","",IF(AC112="-","-",IF(UPPER(AC112)="AB","+",VLOOKUP(AC112,'විෂය තොරතුරු'!$P$24:$Q$28,2))))</f>
        <v/>
      </c>
      <c r="BO112" s="169" t="str">
        <f aca="false">IF(AD112="","",IF(AD112="-","-",IF(UPPER(AD112)="AB","+",VLOOKUP(AD112,'විෂය තොරතුරු'!$P$24:$Q$28,2))))</f>
        <v/>
      </c>
      <c r="BP112" s="171" t="str">
        <f aca="false">IF(AE112="","",IF(AE112="-","-",IF(UPPER(AE112)="AB","+",VLOOKUP(AE112,'විෂය තොරතුරු'!$P$24:$Q$28,2))))</f>
        <v/>
      </c>
      <c r="BQ112" s="168" t="str">
        <f aca="false">IF(AF112="","",IF(AF112="-","-",IF(UPPER(AF112)="AB","+",VLOOKUP(AF112,'විෂය තොරතුරු'!$P$24:$Q$28,2))))</f>
        <v/>
      </c>
      <c r="BR112" s="168" t="str">
        <f aca="false">IF(AG112="","",IF(AG112="-","-",IF(UPPER(AG112)="AB","+",VLOOKUP(AG112,'විෂය තොරතුරු'!$P$24:$Q$28,2))))</f>
        <v/>
      </c>
      <c r="BS112" s="168" t="str">
        <f aca="false">IF(AH112="","",IF(AH112="-","-",IF(UPPER(AH112)="AB","+",VLOOKUP(AH112,'විෂය තොරතුරු'!$P$24:$Q$28,2))))</f>
        <v/>
      </c>
      <c r="BT112" s="168" t="str">
        <f aca="false">IF(AI112="","",IF(AI112="-","-",IF(UPPER(AI112)="AB","+",VLOOKUP(AI112,'විෂය තොරතුරු'!$P$24:$Q$28,2))))</f>
        <v/>
      </c>
      <c r="BU112" s="168" t="str">
        <f aca="false">IF(AJ112="","",IF(AJ112="-","-",IF(UPPER(AJ112)="AB","+",VLOOKUP(AJ112,'විෂය තොරතුරු'!$P$24:$Q$28,2))))</f>
        <v/>
      </c>
      <c r="BV112" s="168" t="str">
        <f aca="false">IF(AK112="","",IF(AK112="-","-",IF(UPPER(AK112)="AB","+",VLOOKUP(AK112,'විෂය තොරතුරු'!$P$24:$Q$28,2))))</f>
        <v/>
      </c>
      <c r="BW112" s="169" t="str">
        <f aca="false">IF(AL112="","",IF(AL112="-","-",IF(UPPER(AL112)="AB","+",VLOOKUP(AL112,'විෂය තොරතුරු'!$P$24:$Q$28,2))))</f>
        <v/>
      </c>
      <c r="BX112" s="171" t="str">
        <f aca="false">IF($B112="","",COUNTIF($AP112:$BW112,"A"))</f>
        <v/>
      </c>
      <c r="BY112" s="171" t="str">
        <f aca="false">IF($B112="","",COUNTIF($AP112:$BW112,"B"))</f>
        <v/>
      </c>
      <c r="BZ112" s="171" t="str">
        <f aca="false">IF($B112="","",COUNTIF($AP112:$BW112,"C"))</f>
        <v/>
      </c>
      <c r="CA112" s="171" t="str">
        <f aca="false">IF($B112="","",COUNTIF($AP112:$BW112,"S"))</f>
        <v/>
      </c>
      <c r="CB112" s="171" t="str">
        <f aca="false">IF($B112="","",COUNTIF($AP112:$BW112,"W"))</f>
        <v/>
      </c>
      <c r="CC112" s="171" t="str">
        <f aca="false">IF(B112="","",SUM(BX112:CA112))</f>
        <v/>
      </c>
      <c r="CD112" s="169" t="str">
        <f aca="false">IF(B112="","",SUM(BX112:BZ112))</f>
        <v/>
      </c>
      <c r="CE112" s="172" t="str">
        <f aca="false">IF(B112="","",IF(AND(CC112&gt;=6,CD112&gt;=3,OR(E112&gt;=35,F112&gt;=35),L112&gt;=35),"6/3 සමත්",IF(AND(CC112&gt;=5,CD112&gt;=3,OR(E112&gt;=35,F112&gt;=35,L112&gt;=35)),"5/3 සමත්",IF(AND(CC112&gt;=4,CD112&gt;=1,OR(E112&gt;=20,F112&gt;=20,L112&gt;=20)),"සමත් කළ හැකි",IF(CB112=9,"W9","අසමත් ?")))))</f>
        <v/>
      </c>
    </row>
    <row r="113" customFormat="false" ht="13.8" hidden="false" customHeight="false" outlineLevel="0" collapsed="false">
      <c r="A113" s="160" t="n">
        <v>14</v>
      </c>
      <c r="B113" s="161"/>
      <c r="C113" s="161"/>
      <c r="D113" s="162"/>
      <c r="E113" s="163"/>
      <c r="F113" s="164"/>
      <c r="G113" s="163"/>
      <c r="H113" s="165"/>
      <c r="I113" s="165"/>
      <c r="J113" s="164"/>
      <c r="K113" s="163"/>
      <c r="L113" s="165"/>
      <c r="M113" s="165"/>
      <c r="N113" s="164"/>
      <c r="O113" s="163"/>
      <c r="P113" s="165"/>
      <c r="Q113" s="165"/>
      <c r="R113" s="165"/>
      <c r="S113" s="165"/>
      <c r="T113" s="165"/>
      <c r="U113" s="165"/>
      <c r="V113" s="164"/>
      <c r="W113" s="163"/>
      <c r="X113" s="165"/>
      <c r="Y113" s="165"/>
      <c r="Z113" s="165"/>
      <c r="AA113" s="165"/>
      <c r="AB113" s="165"/>
      <c r="AC113" s="165"/>
      <c r="AD113" s="164"/>
      <c r="AE113" s="163"/>
      <c r="AF113" s="165"/>
      <c r="AG113" s="165"/>
      <c r="AH113" s="165"/>
      <c r="AI113" s="165"/>
      <c r="AJ113" s="165"/>
      <c r="AK113" s="165"/>
      <c r="AL113" s="166"/>
      <c r="AM113" s="167" t="str">
        <f aca="false">IF(B113="","",SUM(E113:AL113))</f>
        <v/>
      </c>
      <c r="AN113" s="168" t="str">
        <f aca="false">IF(B113="","",AM113/9)</f>
        <v/>
      </c>
      <c r="AO113" s="169" t="str">
        <f aca="false">IF(B113="","",IF(AM113=0,"-",RANK(AM113,$AM$100:$AM$149,0)))</f>
        <v/>
      </c>
      <c r="AP113" s="167" t="str">
        <f aca="false">IF(E113="","",IF(E113="-","-",IF(UPPER(E113)="AB","+",VLOOKUP(E113,'විෂය තොරතුරු'!$P$24:$Q$28,2))))</f>
        <v/>
      </c>
      <c r="AQ113" s="168" t="str">
        <f aca="false">IF(F113="","",IF(F113="-","-",IF(UPPER(F113)="AB","+",VLOOKUP(F113,'විෂය තොරතුරු'!$P$24:$Q$28,2))))</f>
        <v/>
      </c>
      <c r="AR113" s="168" t="str">
        <f aca="false">IF(G113="","",IF(G113="-","-",IF(UPPER(G113)="AB","+",VLOOKUP(G113,'විෂය තොරතුරු'!$P$24:$Q$28,2))))</f>
        <v/>
      </c>
      <c r="AS113" s="168" t="str">
        <f aca="false">IF(H113="","",IF(H113="-","-",IF(UPPER(H113)="AB","+",VLOOKUP(H113,'විෂය තොරතුරු'!$P$24:$Q$28,2))))</f>
        <v/>
      </c>
      <c r="AT113" s="168" t="str">
        <f aca="false">IF(I113="","",IF(I113="-","-",IF(UPPER(I113)="AB","+",VLOOKUP(I113,'විෂය තොරතුරු'!$P$24:$Q$28,2))))</f>
        <v/>
      </c>
      <c r="AU113" s="170" t="str">
        <f aca="false">IF(J113="","",IF(J113="-","-",IF(UPPER(J113)="AB","+",VLOOKUP(J113,'විෂය තොරතුරු'!$P$24:$Q$28,2))))</f>
        <v/>
      </c>
      <c r="AV113" s="171" t="str">
        <f aca="false">IF(K113="","",IF(K113="-","-",IF(UPPER(K113)="AB","+",VLOOKUP(K113,'විෂය තොරතුරු'!$P$24:$Q$28,2))))</f>
        <v/>
      </c>
      <c r="AW113" s="168" t="str">
        <f aca="false">IF(L113="","",IF(L113="-","-",IF(UPPER(L113)="AB","+",VLOOKUP(L113,'විෂය තොරතුරු'!$P$24:$Q$28,2))))</f>
        <v/>
      </c>
      <c r="AX113" s="168" t="str">
        <f aca="false">IF(M113="","",IF(M113="-","-",IF(UPPER(M113)="AB","+",VLOOKUP(M113,'විෂය තොරතුරු'!$P$24:$Q$28,2))))</f>
        <v/>
      </c>
      <c r="AY113" s="169" t="str">
        <f aca="false">IF(N113="","",IF(N113="-","-",IF(UPPER(N113)="AB","+",VLOOKUP(N113,'විෂය තොරතුරු'!$P$24:$Q$28,2))))</f>
        <v/>
      </c>
      <c r="AZ113" s="167" t="str">
        <f aca="false">IF(O113="","",IF(O113="-","-",IF(UPPER(O113)="AB","+",VLOOKUP(O113,'විෂය තොරතුරු'!$P$24:$Q$28,2))))</f>
        <v/>
      </c>
      <c r="BA113" s="168" t="str">
        <f aca="false">IF(P113="","",IF(P113="-","-",IF(UPPER(P113)="AB","+",VLOOKUP(P113,'විෂය තොරතුරු'!$P$24:$Q$28,2))))</f>
        <v/>
      </c>
      <c r="BB113" s="168" t="str">
        <f aca="false">IF(Q113="","",IF(Q113="-","-",IF(UPPER(Q113)="AB","+",VLOOKUP(Q113,'විෂය තොරතුරු'!$P$24:$Q$28,2))))</f>
        <v/>
      </c>
      <c r="BC113" s="168" t="str">
        <f aca="false">IF(R113="","",IF(R113="-","-",IF(UPPER(R113)="AB","+",VLOOKUP(R113,'විෂය තොරතුරු'!$P$24:$Q$28,2))))</f>
        <v/>
      </c>
      <c r="BD113" s="168" t="str">
        <f aca="false">IF(S113="","",IF(S113="-","-",IF(UPPER(S113)="AB","+",VLOOKUP(S113,'විෂය තොරතුරු'!$P$24:$Q$28,2))))</f>
        <v/>
      </c>
      <c r="BE113" s="168" t="str">
        <f aca="false">IF(T113="","",IF(T113="-","-",IF(UPPER(T113)="AB","+",VLOOKUP(T113,'විෂය තොරතුරු'!$P$24:$Q$28,2))))</f>
        <v/>
      </c>
      <c r="BF113" s="168" t="str">
        <f aca="false">IF(U113="","",IF(U113="-","-",IF(UPPER(U113)="AB","+",VLOOKUP(U113,'විෂය තොරතුරු'!$P$24:$Q$28,2))))</f>
        <v/>
      </c>
      <c r="BG113" s="170" t="str">
        <f aca="false">IF(V113="","",IF(V113="-","-",IF(UPPER(V113)="AB","+",VLOOKUP(V113,'විෂය තොරතුරු'!$P$24:$Q$28,2))))</f>
        <v/>
      </c>
      <c r="BH113" s="171" t="str">
        <f aca="false">IF(W113="","",IF(W113="-","-",IF(UPPER(W113)="AB","+",VLOOKUP(W113,'විෂය තොරතුරු'!$P$24:$Q$28,2))))</f>
        <v/>
      </c>
      <c r="BI113" s="168" t="str">
        <f aca="false">IF(X113="","",IF(X113="-","-",IF(UPPER(X113)="AB","+",VLOOKUP(X113,'විෂය තොරතුරු'!$P$24:$Q$28,2))))</f>
        <v/>
      </c>
      <c r="BJ113" s="168" t="str">
        <f aca="false">IF(Y113="","",IF(Y113="-","-",IF(UPPER(Y113)="AB","+",VLOOKUP(Y113,'විෂය තොරතුරු'!$P$24:$Q$28,2))))</f>
        <v/>
      </c>
      <c r="BK113" s="168" t="str">
        <f aca="false">IF(Z113="","",IF(Z113="-","-",IF(UPPER(Z113)="AB","+",VLOOKUP(Z113,'විෂය තොරතුරු'!$P$24:$Q$28,2))))</f>
        <v/>
      </c>
      <c r="BL113" s="168" t="str">
        <f aca="false">IF(AA113="","",IF(AA113="-","-",IF(UPPER(AA113)="AB","+",VLOOKUP(AA113,'විෂය තොරතුරු'!$P$24:$Q$28,2))))</f>
        <v/>
      </c>
      <c r="BM113" s="168" t="str">
        <f aca="false">IF(AB113="","",IF(AB113="-","-",IF(UPPER(AB113)="AB","+",VLOOKUP(AB113,'විෂය තොරතුරු'!$P$24:$Q$28,2))))</f>
        <v/>
      </c>
      <c r="BN113" s="168" t="str">
        <f aca="false">IF(AC113="","",IF(AC113="-","-",IF(UPPER(AC113)="AB","+",VLOOKUP(AC113,'විෂය තොරතුරු'!$P$24:$Q$28,2))))</f>
        <v/>
      </c>
      <c r="BO113" s="169" t="str">
        <f aca="false">IF(AD113="","",IF(AD113="-","-",IF(UPPER(AD113)="AB","+",VLOOKUP(AD113,'විෂය තොරතුරු'!$P$24:$Q$28,2))))</f>
        <v/>
      </c>
      <c r="BP113" s="171" t="str">
        <f aca="false">IF(AE113="","",IF(AE113="-","-",IF(UPPER(AE113)="AB","+",VLOOKUP(AE113,'විෂය තොරතුරු'!$P$24:$Q$28,2))))</f>
        <v/>
      </c>
      <c r="BQ113" s="168" t="str">
        <f aca="false">IF(AF113="","",IF(AF113="-","-",IF(UPPER(AF113)="AB","+",VLOOKUP(AF113,'විෂය තොරතුරු'!$P$24:$Q$28,2))))</f>
        <v/>
      </c>
      <c r="BR113" s="168" t="str">
        <f aca="false">IF(AG113="","",IF(AG113="-","-",IF(UPPER(AG113)="AB","+",VLOOKUP(AG113,'විෂය තොරතුරු'!$P$24:$Q$28,2))))</f>
        <v/>
      </c>
      <c r="BS113" s="168" t="str">
        <f aca="false">IF(AH113="","",IF(AH113="-","-",IF(UPPER(AH113)="AB","+",VLOOKUP(AH113,'විෂය තොරතුරු'!$P$24:$Q$28,2))))</f>
        <v/>
      </c>
      <c r="BT113" s="168" t="str">
        <f aca="false">IF(AI113="","",IF(AI113="-","-",IF(UPPER(AI113)="AB","+",VLOOKUP(AI113,'විෂය තොරතුරු'!$P$24:$Q$28,2))))</f>
        <v/>
      </c>
      <c r="BU113" s="168" t="str">
        <f aca="false">IF(AJ113="","",IF(AJ113="-","-",IF(UPPER(AJ113)="AB","+",VLOOKUP(AJ113,'විෂය තොරතුරු'!$P$24:$Q$28,2))))</f>
        <v/>
      </c>
      <c r="BV113" s="168" t="str">
        <f aca="false">IF(AK113="","",IF(AK113="-","-",IF(UPPER(AK113)="AB","+",VLOOKUP(AK113,'විෂය තොරතුරු'!$P$24:$Q$28,2))))</f>
        <v/>
      </c>
      <c r="BW113" s="169" t="str">
        <f aca="false">IF(AL113="","",IF(AL113="-","-",IF(UPPER(AL113)="AB","+",VLOOKUP(AL113,'විෂය තොරතුරු'!$P$24:$Q$28,2))))</f>
        <v/>
      </c>
      <c r="BX113" s="171" t="str">
        <f aca="false">IF($B113="","",COUNTIF($AP113:$BW113,"A"))</f>
        <v/>
      </c>
      <c r="BY113" s="171" t="str">
        <f aca="false">IF($B113="","",COUNTIF($AP113:$BW113,"B"))</f>
        <v/>
      </c>
      <c r="BZ113" s="171" t="str">
        <f aca="false">IF($B113="","",COUNTIF($AP113:$BW113,"C"))</f>
        <v/>
      </c>
      <c r="CA113" s="171" t="str">
        <f aca="false">IF($B113="","",COUNTIF($AP113:$BW113,"S"))</f>
        <v/>
      </c>
      <c r="CB113" s="171" t="str">
        <f aca="false">IF($B113="","",COUNTIF($AP113:$BW113,"W"))</f>
        <v/>
      </c>
      <c r="CC113" s="171" t="str">
        <f aca="false">IF(B113="","",SUM(BX113:CA113))</f>
        <v/>
      </c>
      <c r="CD113" s="169" t="str">
        <f aca="false">IF(B113="","",SUM(BX113:BZ113))</f>
        <v/>
      </c>
      <c r="CE113" s="172" t="str">
        <f aca="false">IF(B113="","",IF(AND(CC113&gt;=6,CD113&gt;=3,OR(E113&gt;=35,F113&gt;=35),L113&gt;=35),"6/3 සමත්",IF(AND(CC113&gt;=5,CD113&gt;=3,OR(E113&gt;=35,F113&gt;=35,L113&gt;=35)),"5/3 සමත්",IF(AND(CC113&gt;=4,CD113&gt;=1,OR(E113&gt;=20,F113&gt;=20,L113&gt;=20)),"සමත් කළ හැකි",IF(CB113=9,"W9","අසමත් ?")))))</f>
        <v/>
      </c>
    </row>
    <row r="114" customFormat="false" ht="13.8" hidden="false" customHeight="false" outlineLevel="0" collapsed="false">
      <c r="A114" s="160" t="n">
        <v>15</v>
      </c>
      <c r="B114" s="161"/>
      <c r="C114" s="161"/>
      <c r="D114" s="162"/>
      <c r="E114" s="163"/>
      <c r="F114" s="164"/>
      <c r="G114" s="163"/>
      <c r="H114" s="165"/>
      <c r="I114" s="165"/>
      <c r="J114" s="164"/>
      <c r="K114" s="163"/>
      <c r="L114" s="165"/>
      <c r="M114" s="165"/>
      <c r="N114" s="164"/>
      <c r="O114" s="163"/>
      <c r="P114" s="165"/>
      <c r="Q114" s="165"/>
      <c r="R114" s="165"/>
      <c r="S114" s="165"/>
      <c r="T114" s="165"/>
      <c r="U114" s="165"/>
      <c r="V114" s="164"/>
      <c r="W114" s="163"/>
      <c r="X114" s="165"/>
      <c r="Y114" s="165"/>
      <c r="Z114" s="165"/>
      <c r="AA114" s="165"/>
      <c r="AB114" s="165"/>
      <c r="AC114" s="165"/>
      <c r="AD114" s="164"/>
      <c r="AE114" s="163"/>
      <c r="AF114" s="165"/>
      <c r="AG114" s="165"/>
      <c r="AH114" s="165"/>
      <c r="AI114" s="165"/>
      <c r="AJ114" s="165"/>
      <c r="AK114" s="165"/>
      <c r="AL114" s="166"/>
      <c r="AM114" s="167" t="str">
        <f aca="false">IF(B114="","",SUM(E114:AL114))</f>
        <v/>
      </c>
      <c r="AN114" s="168" t="str">
        <f aca="false">IF(B114="","",AM114/9)</f>
        <v/>
      </c>
      <c r="AO114" s="169" t="str">
        <f aca="false">IF(B114="","",IF(AM114=0,"-",RANK(AM114,$AM$100:$AM$149,0)))</f>
        <v/>
      </c>
      <c r="AP114" s="167" t="str">
        <f aca="false">IF(E114="","",IF(E114="-","-",IF(UPPER(E114)="AB","+",VLOOKUP(E114,'විෂය තොරතුරු'!$P$24:$Q$28,2))))</f>
        <v/>
      </c>
      <c r="AQ114" s="168" t="str">
        <f aca="false">IF(F114="","",IF(F114="-","-",IF(UPPER(F114)="AB","+",VLOOKUP(F114,'විෂය තොරතුරු'!$P$24:$Q$28,2))))</f>
        <v/>
      </c>
      <c r="AR114" s="168" t="str">
        <f aca="false">IF(G114="","",IF(G114="-","-",IF(UPPER(G114)="AB","+",VLOOKUP(G114,'විෂය තොරතුරු'!$P$24:$Q$28,2))))</f>
        <v/>
      </c>
      <c r="AS114" s="168" t="str">
        <f aca="false">IF(H114="","",IF(H114="-","-",IF(UPPER(H114)="AB","+",VLOOKUP(H114,'විෂය තොරතුරු'!$P$24:$Q$28,2))))</f>
        <v/>
      </c>
      <c r="AT114" s="168" t="str">
        <f aca="false">IF(I114="","",IF(I114="-","-",IF(UPPER(I114)="AB","+",VLOOKUP(I114,'විෂය තොරතුරු'!$P$24:$Q$28,2))))</f>
        <v/>
      </c>
      <c r="AU114" s="170" t="str">
        <f aca="false">IF(J114="","",IF(J114="-","-",IF(UPPER(J114)="AB","+",VLOOKUP(J114,'විෂය තොරතුරු'!$P$24:$Q$28,2))))</f>
        <v/>
      </c>
      <c r="AV114" s="171" t="str">
        <f aca="false">IF(K114="","",IF(K114="-","-",IF(UPPER(K114)="AB","+",VLOOKUP(K114,'විෂය තොරතුරු'!$P$24:$Q$28,2))))</f>
        <v/>
      </c>
      <c r="AW114" s="168" t="str">
        <f aca="false">IF(L114="","",IF(L114="-","-",IF(UPPER(L114)="AB","+",VLOOKUP(L114,'විෂය තොරතුරු'!$P$24:$Q$28,2))))</f>
        <v/>
      </c>
      <c r="AX114" s="168" t="str">
        <f aca="false">IF(M114="","",IF(M114="-","-",IF(UPPER(M114)="AB","+",VLOOKUP(M114,'විෂය තොරතුරු'!$P$24:$Q$28,2))))</f>
        <v/>
      </c>
      <c r="AY114" s="169" t="str">
        <f aca="false">IF(N114="","",IF(N114="-","-",IF(UPPER(N114)="AB","+",VLOOKUP(N114,'විෂය තොරතුරු'!$P$24:$Q$28,2))))</f>
        <v/>
      </c>
      <c r="AZ114" s="167" t="str">
        <f aca="false">IF(O114="","",IF(O114="-","-",IF(UPPER(O114)="AB","+",VLOOKUP(O114,'විෂය තොරතුරු'!$P$24:$Q$28,2))))</f>
        <v/>
      </c>
      <c r="BA114" s="168" t="str">
        <f aca="false">IF(P114="","",IF(P114="-","-",IF(UPPER(P114)="AB","+",VLOOKUP(P114,'විෂය තොරතුරු'!$P$24:$Q$28,2))))</f>
        <v/>
      </c>
      <c r="BB114" s="168" t="str">
        <f aca="false">IF(Q114="","",IF(Q114="-","-",IF(UPPER(Q114)="AB","+",VLOOKUP(Q114,'විෂය තොරතුරු'!$P$24:$Q$28,2))))</f>
        <v/>
      </c>
      <c r="BC114" s="168" t="str">
        <f aca="false">IF(R114="","",IF(R114="-","-",IF(UPPER(R114)="AB","+",VLOOKUP(R114,'විෂය තොරතුරු'!$P$24:$Q$28,2))))</f>
        <v/>
      </c>
      <c r="BD114" s="168" t="str">
        <f aca="false">IF(S114="","",IF(S114="-","-",IF(UPPER(S114)="AB","+",VLOOKUP(S114,'විෂය තොරතුරු'!$P$24:$Q$28,2))))</f>
        <v/>
      </c>
      <c r="BE114" s="168" t="str">
        <f aca="false">IF(T114="","",IF(T114="-","-",IF(UPPER(T114)="AB","+",VLOOKUP(T114,'විෂය තොරතුරු'!$P$24:$Q$28,2))))</f>
        <v/>
      </c>
      <c r="BF114" s="168" t="str">
        <f aca="false">IF(U114="","",IF(U114="-","-",IF(UPPER(U114)="AB","+",VLOOKUP(U114,'විෂය තොරතුරු'!$P$24:$Q$28,2))))</f>
        <v/>
      </c>
      <c r="BG114" s="170" t="str">
        <f aca="false">IF(V114="","",IF(V114="-","-",IF(UPPER(V114)="AB","+",VLOOKUP(V114,'විෂය තොරතුරු'!$P$24:$Q$28,2))))</f>
        <v/>
      </c>
      <c r="BH114" s="171" t="str">
        <f aca="false">IF(W114="","",IF(W114="-","-",IF(UPPER(W114)="AB","+",VLOOKUP(W114,'විෂය තොරතුරු'!$P$24:$Q$28,2))))</f>
        <v/>
      </c>
      <c r="BI114" s="168" t="str">
        <f aca="false">IF(X114="","",IF(X114="-","-",IF(UPPER(X114)="AB","+",VLOOKUP(X114,'විෂය තොරතුරු'!$P$24:$Q$28,2))))</f>
        <v/>
      </c>
      <c r="BJ114" s="168" t="str">
        <f aca="false">IF(Y114="","",IF(Y114="-","-",IF(UPPER(Y114)="AB","+",VLOOKUP(Y114,'විෂය තොරතුරු'!$P$24:$Q$28,2))))</f>
        <v/>
      </c>
      <c r="BK114" s="168" t="str">
        <f aca="false">IF(Z114="","",IF(Z114="-","-",IF(UPPER(Z114)="AB","+",VLOOKUP(Z114,'විෂය තොරතුරු'!$P$24:$Q$28,2))))</f>
        <v/>
      </c>
      <c r="BL114" s="168" t="str">
        <f aca="false">IF(AA114="","",IF(AA114="-","-",IF(UPPER(AA114)="AB","+",VLOOKUP(AA114,'විෂය තොරතුරු'!$P$24:$Q$28,2))))</f>
        <v/>
      </c>
      <c r="BM114" s="168" t="str">
        <f aca="false">IF(AB114="","",IF(AB114="-","-",IF(UPPER(AB114)="AB","+",VLOOKUP(AB114,'විෂය තොරතුරු'!$P$24:$Q$28,2))))</f>
        <v/>
      </c>
      <c r="BN114" s="168" t="str">
        <f aca="false">IF(AC114="","",IF(AC114="-","-",IF(UPPER(AC114)="AB","+",VLOOKUP(AC114,'විෂය තොරතුරු'!$P$24:$Q$28,2))))</f>
        <v/>
      </c>
      <c r="BO114" s="169" t="str">
        <f aca="false">IF(AD114="","",IF(AD114="-","-",IF(UPPER(AD114)="AB","+",VLOOKUP(AD114,'විෂය තොරතුරු'!$P$24:$Q$28,2))))</f>
        <v/>
      </c>
      <c r="BP114" s="171" t="str">
        <f aca="false">IF(AE114="","",IF(AE114="-","-",IF(UPPER(AE114)="AB","+",VLOOKUP(AE114,'විෂය තොරතුරු'!$P$24:$Q$28,2))))</f>
        <v/>
      </c>
      <c r="BQ114" s="168" t="str">
        <f aca="false">IF(AF114="","",IF(AF114="-","-",IF(UPPER(AF114)="AB","+",VLOOKUP(AF114,'විෂය තොරතුරු'!$P$24:$Q$28,2))))</f>
        <v/>
      </c>
      <c r="BR114" s="168" t="str">
        <f aca="false">IF(AG114="","",IF(AG114="-","-",IF(UPPER(AG114)="AB","+",VLOOKUP(AG114,'විෂය තොරතුරු'!$P$24:$Q$28,2))))</f>
        <v/>
      </c>
      <c r="BS114" s="168" t="str">
        <f aca="false">IF(AH114="","",IF(AH114="-","-",IF(UPPER(AH114)="AB","+",VLOOKUP(AH114,'විෂය තොරතුරු'!$P$24:$Q$28,2))))</f>
        <v/>
      </c>
      <c r="BT114" s="168" t="str">
        <f aca="false">IF(AI114="","",IF(AI114="-","-",IF(UPPER(AI114)="AB","+",VLOOKUP(AI114,'විෂය තොරතුරු'!$P$24:$Q$28,2))))</f>
        <v/>
      </c>
      <c r="BU114" s="168" t="str">
        <f aca="false">IF(AJ114="","",IF(AJ114="-","-",IF(UPPER(AJ114)="AB","+",VLOOKUP(AJ114,'විෂය තොරතුරු'!$P$24:$Q$28,2))))</f>
        <v/>
      </c>
      <c r="BV114" s="168" t="str">
        <f aca="false">IF(AK114="","",IF(AK114="-","-",IF(UPPER(AK114)="AB","+",VLOOKUP(AK114,'විෂය තොරතුරු'!$P$24:$Q$28,2))))</f>
        <v/>
      </c>
      <c r="BW114" s="169" t="str">
        <f aca="false">IF(AL114="","",IF(AL114="-","-",IF(UPPER(AL114)="AB","+",VLOOKUP(AL114,'විෂය තොරතුරු'!$P$24:$Q$28,2))))</f>
        <v/>
      </c>
      <c r="BX114" s="171" t="str">
        <f aca="false">IF($B114="","",COUNTIF($AP114:$BW114,"A"))</f>
        <v/>
      </c>
      <c r="BY114" s="171" t="str">
        <f aca="false">IF($B114="","",COUNTIF($AP114:$BW114,"B"))</f>
        <v/>
      </c>
      <c r="BZ114" s="171" t="str">
        <f aca="false">IF($B114="","",COUNTIF($AP114:$BW114,"C"))</f>
        <v/>
      </c>
      <c r="CA114" s="171" t="str">
        <f aca="false">IF($B114="","",COUNTIF($AP114:$BW114,"S"))</f>
        <v/>
      </c>
      <c r="CB114" s="171" t="str">
        <f aca="false">IF($B114="","",COUNTIF($AP114:$BW114,"W"))</f>
        <v/>
      </c>
      <c r="CC114" s="171" t="str">
        <f aca="false">IF(B114="","",SUM(BX114:CA114))</f>
        <v/>
      </c>
      <c r="CD114" s="169" t="str">
        <f aca="false">IF(B114="","",SUM(BX114:BZ114))</f>
        <v/>
      </c>
      <c r="CE114" s="172" t="str">
        <f aca="false">IF(B114="","",IF(AND(CC114&gt;=6,CD114&gt;=3,OR(E114&gt;=35,F114&gt;=35),L114&gt;=35),"6/3 සමත්",IF(AND(CC114&gt;=5,CD114&gt;=3,OR(E114&gt;=35,F114&gt;=35,L114&gt;=35)),"5/3 සමත්",IF(AND(CC114&gt;=4,CD114&gt;=1,OR(E114&gt;=20,F114&gt;=20,L114&gt;=20)),"සමත් කළ හැකි",IF(CB114=9,"W9","අසමත් ?")))))</f>
        <v/>
      </c>
    </row>
    <row r="115" customFormat="false" ht="13.8" hidden="false" customHeight="false" outlineLevel="0" collapsed="false">
      <c r="A115" s="160" t="n">
        <v>16</v>
      </c>
      <c r="B115" s="161"/>
      <c r="C115" s="161"/>
      <c r="D115" s="162"/>
      <c r="E115" s="163"/>
      <c r="F115" s="164"/>
      <c r="G115" s="163"/>
      <c r="H115" s="165"/>
      <c r="I115" s="165"/>
      <c r="J115" s="164"/>
      <c r="K115" s="163"/>
      <c r="L115" s="165"/>
      <c r="M115" s="165"/>
      <c r="N115" s="164"/>
      <c r="O115" s="163"/>
      <c r="P115" s="165"/>
      <c r="Q115" s="165"/>
      <c r="R115" s="165"/>
      <c r="S115" s="165"/>
      <c r="T115" s="165"/>
      <c r="U115" s="165"/>
      <c r="V115" s="164"/>
      <c r="W115" s="163"/>
      <c r="X115" s="165"/>
      <c r="Y115" s="165"/>
      <c r="Z115" s="165"/>
      <c r="AA115" s="165"/>
      <c r="AB115" s="165"/>
      <c r="AC115" s="165"/>
      <c r="AD115" s="164"/>
      <c r="AE115" s="163"/>
      <c r="AF115" s="165"/>
      <c r="AG115" s="165"/>
      <c r="AH115" s="165"/>
      <c r="AI115" s="165"/>
      <c r="AJ115" s="165"/>
      <c r="AK115" s="165"/>
      <c r="AL115" s="166"/>
      <c r="AM115" s="167" t="str">
        <f aca="false">IF(B115="","",SUM(E115:AL115))</f>
        <v/>
      </c>
      <c r="AN115" s="168" t="str">
        <f aca="false">IF(B115="","",AM115/9)</f>
        <v/>
      </c>
      <c r="AO115" s="169" t="str">
        <f aca="false">IF(B115="","",IF(AM115=0,"-",RANK(AM115,$AM$100:$AM$149,0)))</f>
        <v/>
      </c>
      <c r="AP115" s="167" t="str">
        <f aca="false">IF(E115="","",IF(E115="-","-",IF(UPPER(E115)="AB","+",VLOOKUP(E115,'විෂය තොරතුරු'!$P$24:$Q$28,2))))</f>
        <v/>
      </c>
      <c r="AQ115" s="168" t="str">
        <f aca="false">IF(F115="","",IF(F115="-","-",IF(UPPER(F115)="AB","+",VLOOKUP(F115,'විෂය තොරතුරු'!$P$24:$Q$28,2))))</f>
        <v/>
      </c>
      <c r="AR115" s="168" t="str">
        <f aca="false">IF(G115="","",IF(G115="-","-",IF(UPPER(G115)="AB","+",VLOOKUP(G115,'විෂය තොරතුරු'!$P$24:$Q$28,2))))</f>
        <v/>
      </c>
      <c r="AS115" s="168" t="str">
        <f aca="false">IF(H115="","",IF(H115="-","-",IF(UPPER(H115)="AB","+",VLOOKUP(H115,'විෂය තොරතුරු'!$P$24:$Q$28,2))))</f>
        <v/>
      </c>
      <c r="AT115" s="168" t="str">
        <f aca="false">IF(I115="","",IF(I115="-","-",IF(UPPER(I115)="AB","+",VLOOKUP(I115,'විෂය තොරතුරු'!$P$24:$Q$28,2))))</f>
        <v/>
      </c>
      <c r="AU115" s="170" t="str">
        <f aca="false">IF(J115="","",IF(J115="-","-",IF(UPPER(J115)="AB","+",VLOOKUP(J115,'විෂය තොරතුරු'!$P$24:$Q$28,2))))</f>
        <v/>
      </c>
      <c r="AV115" s="171" t="str">
        <f aca="false">IF(K115="","",IF(K115="-","-",IF(UPPER(K115)="AB","+",VLOOKUP(K115,'විෂය තොරතුරු'!$P$24:$Q$28,2))))</f>
        <v/>
      </c>
      <c r="AW115" s="168" t="str">
        <f aca="false">IF(L115="","",IF(L115="-","-",IF(UPPER(L115)="AB","+",VLOOKUP(L115,'විෂය තොරතුරු'!$P$24:$Q$28,2))))</f>
        <v/>
      </c>
      <c r="AX115" s="168" t="str">
        <f aca="false">IF(M115="","",IF(M115="-","-",IF(UPPER(M115)="AB","+",VLOOKUP(M115,'විෂය තොරතුරු'!$P$24:$Q$28,2))))</f>
        <v/>
      </c>
      <c r="AY115" s="169" t="str">
        <f aca="false">IF(N115="","",IF(N115="-","-",IF(UPPER(N115)="AB","+",VLOOKUP(N115,'විෂය තොරතුරු'!$P$24:$Q$28,2))))</f>
        <v/>
      </c>
      <c r="AZ115" s="167" t="str">
        <f aca="false">IF(O115="","",IF(O115="-","-",IF(UPPER(O115)="AB","+",VLOOKUP(O115,'විෂය තොරතුරු'!$P$24:$Q$28,2))))</f>
        <v/>
      </c>
      <c r="BA115" s="168" t="str">
        <f aca="false">IF(P115="","",IF(P115="-","-",IF(UPPER(P115)="AB","+",VLOOKUP(P115,'විෂය තොරතුරු'!$P$24:$Q$28,2))))</f>
        <v/>
      </c>
      <c r="BB115" s="168" t="str">
        <f aca="false">IF(Q115="","",IF(Q115="-","-",IF(UPPER(Q115)="AB","+",VLOOKUP(Q115,'විෂය තොරතුරු'!$P$24:$Q$28,2))))</f>
        <v/>
      </c>
      <c r="BC115" s="168" t="str">
        <f aca="false">IF(R115="","",IF(R115="-","-",IF(UPPER(R115)="AB","+",VLOOKUP(R115,'විෂය තොරතුරු'!$P$24:$Q$28,2))))</f>
        <v/>
      </c>
      <c r="BD115" s="168" t="str">
        <f aca="false">IF(S115="","",IF(S115="-","-",IF(UPPER(S115)="AB","+",VLOOKUP(S115,'විෂය තොරතුරු'!$P$24:$Q$28,2))))</f>
        <v/>
      </c>
      <c r="BE115" s="168" t="str">
        <f aca="false">IF(T115="","",IF(T115="-","-",IF(UPPER(T115)="AB","+",VLOOKUP(T115,'විෂය තොරතුරු'!$P$24:$Q$28,2))))</f>
        <v/>
      </c>
      <c r="BF115" s="168" t="str">
        <f aca="false">IF(U115="","",IF(U115="-","-",IF(UPPER(U115)="AB","+",VLOOKUP(U115,'විෂය තොරතුරු'!$P$24:$Q$28,2))))</f>
        <v/>
      </c>
      <c r="BG115" s="170" t="str">
        <f aca="false">IF(V115="","",IF(V115="-","-",IF(UPPER(V115)="AB","+",VLOOKUP(V115,'විෂය තොරතුරු'!$P$24:$Q$28,2))))</f>
        <v/>
      </c>
      <c r="BH115" s="171" t="str">
        <f aca="false">IF(W115="","",IF(W115="-","-",IF(UPPER(W115)="AB","+",VLOOKUP(W115,'විෂය තොරතුරු'!$P$24:$Q$28,2))))</f>
        <v/>
      </c>
      <c r="BI115" s="168" t="str">
        <f aca="false">IF(X115="","",IF(X115="-","-",IF(UPPER(X115)="AB","+",VLOOKUP(X115,'විෂය තොරතුරු'!$P$24:$Q$28,2))))</f>
        <v/>
      </c>
      <c r="BJ115" s="168" t="str">
        <f aca="false">IF(Y115="","",IF(Y115="-","-",IF(UPPER(Y115)="AB","+",VLOOKUP(Y115,'විෂය තොරතුරු'!$P$24:$Q$28,2))))</f>
        <v/>
      </c>
      <c r="BK115" s="168" t="str">
        <f aca="false">IF(Z115="","",IF(Z115="-","-",IF(UPPER(Z115)="AB","+",VLOOKUP(Z115,'විෂය තොරතුරු'!$P$24:$Q$28,2))))</f>
        <v/>
      </c>
      <c r="BL115" s="168" t="str">
        <f aca="false">IF(AA115="","",IF(AA115="-","-",IF(UPPER(AA115)="AB","+",VLOOKUP(AA115,'විෂය තොරතුරු'!$P$24:$Q$28,2))))</f>
        <v/>
      </c>
      <c r="BM115" s="168" t="str">
        <f aca="false">IF(AB115="","",IF(AB115="-","-",IF(UPPER(AB115)="AB","+",VLOOKUP(AB115,'විෂය තොරතුරු'!$P$24:$Q$28,2))))</f>
        <v/>
      </c>
      <c r="BN115" s="168" t="str">
        <f aca="false">IF(AC115="","",IF(AC115="-","-",IF(UPPER(AC115)="AB","+",VLOOKUP(AC115,'විෂය තොරතුරු'!$P$24:$Q$28,2))))</f>
        <v/>
      </c>
      <c r="BO115" s="169" t="str">
        <f aca="false">IF(AD115="","",IF(AD115="-","-",IF(UPPER(AD115)="AB","+",VLOOKUP(AD115,'විෂය තොරතුරු'!$P$24:$Q$28,2))))</f>
        <v/>
      </c>
      <c r="BP115" s="171" t="str">
        <f aca="false">IF(AE115="","",IF(AE115="-","-",IF(UPPER(AE115)="AB","+",VLOOKUP(AE115,'විෂය තොරතුරු'!$P$24:$Q$28,2))))</f>
        <v/>
      </c>
      <c r="BQ115" s="168" t="str">
        <f aca="false">IF(AF115="","",IF(AF115="-","-",IF(UPPER(AF115)="AB","+",VLOOKUP(AF115,'විෂය තොරතුරු'!$P$24:$Q$28,2))))</f>
        <v/>
      </c>
      <c r="BR115" s="168" t="str">
        <f aca="false">IF(AG115="","",IF(AG115="-","-",IF(UPPER(AG115)="AB","+",VLOOKUP(AG115,'විෂය තොරතුරු'!$P$24:$Q$28,2))))</f>
        <v/>
      </c>
      <c r="BS115" s="168" t="str">
        <f aca="false">IF(AH115="","",IF(AH115="-","-",IF(UPPER(AH115)="AB","+",VLOOKUP(AH115,'විෂය තොරතුරු'!$P$24:$Q$28,2))))</f>
        <v/>
      </c>
      <c r="BT115" s="168" t="str">
        <f aca="false">IF(AI115="","",IF(AI115="-","-",IF(UPPER(AI115)="AB","+",VLOOKUP(AI115,'විෂය තොරතුරු'!$P$24:$Q$28,2))))</f>
        <v/>
      </c>
      <c r="BU115" s="168" t="str">
        <f aca="false">IF(AJ115="","",IF(AJ115="-","-",IF(UPPER(AJ115)="AB","+",VLOOKUP(AJ115,'විෂය තොරතුරු'!$P$24:$Q$28,2))))</f>
        <v/>
      </c>
      <c r="BV115" s="168" t="str">
        <f aca="false">IF(AK115="","",IF(AK115="-","-",IF(UPPER(AK115)="AB","+",VLOOKUP(AK115,'විෂය තොරතුරු'!$P$24:$Q$28,2))))</f>
        <v/>
      </c>
      <c r="BW115" s="169" t="str">
        <f aca="false">IF(AL115="","",IF(AL115="-","-",IF(UPPER(AL115)="AB","+",VLOOKUP(AL115,'විෂය තොරතුරු'!$P$24:$Q$28,2))))</f>
        <v/>
      </c>
      <c r="BX115" s="171" t="str">
        <f aca="false">IF($B115="","",COUNTIF($AP115:$BW115,"A"))</f>
        <v/>
      </c>
      <c r="BY115" s="171" t="str">
        <f aca="false">IF($B115="","",COUNTIF($AP115:$BW115,"B"))</f>
        <v/>
      </c>
      <c r="BZ115" s="171" t="str">
        <f aca="false">IF($B115="","",COUNTIF($AP115:$BW115,"C"))</f>
        <v/>
      </c>
      <c r="CA115" s="171" t="str">
        <f aca="false">IF($B115="","",COUNTIF($AP115:$BW115,"S"))</f>
        <v/>
      </c>
      <c r="CB115" s="171" t="str">
        <f aca="false">IF($B115="","",COUNTIF($AP115:$BW115,"W"))</f>
        <v/>
      </c>
      <c r="CC115" s="171" t="str">
        <f aca="false">IF(B115="","",SUM(BX115:CA115))</f>
        <v/>
      </c>
      <c r="CD115" s="169" t="str">
        <f aca="false">IF(B115="","",SUM(BX115:BZ115))</f>
        <v/>
      </c>
      <c r="CE115" s="172" t="str">
        <f aca="false">IF(B115="","",IF(AND(CC115&gt;=6,CD115&gt;=3,OR(E115&gt;=35,F115&gt;=35),L115&gt;=35),"6/3 සමත්",IF(AND(CC115&gt;=5,CD115&gt;=3,OR(E115&gt;=35,F115&gt;=35,L115&gt;=35)),"5/3 සමත්",IF(AND(CC115&gt;=4,CD115&gt;=1,OR(E115&gt;=20,F115&gt;=20,L115&gt;=20)),"සමත් කළ හැකි",IF(CB115=9,"W9","අසමත් ?")))))</f>
        <v/>
      </c>
    </row>
    <row r="116" customFormat="false" ht="13.8" hidden="false" customHeight="false" outlineLevel="0" collapsed="false">
      <c r="A116" s="160" t="n">
        <v>17</v>
      </c>
      <c r="B116" s="161"/>
      <c r="C116" s="161"/>
      <c r="D116" s="162"/>
      <c r="E116" s="163"/>
      <c r="F116" s="164"/>
      <c r="G116" s="163"/>
      <c r="H116" s="165"/>
      <c r="I116" s="165"/>
      <c r="J116" s="164"/>
      <c r="K116" s="163"/>
      <c r="L116" s="165"/>
      <c r="M116" s="165"/>
      <c r="N116" s="164"/>
      <c r="O116" s="163"/>
      <c r="P116" s="165"/>
      <c r="Q116" s="165"/>
      <c r="R116" s="165"/>
      <c r="S116" s="165"/>
      <c r="T116" s="165"/>
      <c r="U116" s="165"/>
      <c r="V116" s="164"/>
      <c r="W116" s="163"/>
      <c r="X116" s="165"/>
      <c r="Y116" s="165"/>
      <c r="Z116" s="165"/>
      <c r="AA116" s="165"/>
      <c r="AB116" s="165"/>
      <c r="AC116" s="165"/>
      <c r="AD116" s="164"/>
      <c r="AE116" s="163"/>
      <c r="AF116" s="165"/>
      <c r="AG116" s="165"/>
      <c r="AH116" s="165"/>
      <c r="AI116" s="165"/>
      <c r="AJ116" s="165"/>
      <c r="AK116" s="165"/>
      <c r="AL116" s="166"/>
      <c r="AM116" s="167" t="str">
        <f aca="false">IF(B116="","",SUM(E116:AL116))</f>
        <v/>
      </c>
      <c r="AN116" s="168" t="str">
        <f aca="false">IF(B116="","",AM116/9)</f>
        <v/>
      </c>
      <c r="AO116" s="169" t="str">
        <f aca="false">IF(B116="","",IF(AM116=0,"-",RANK(AM116,$AM$100:$AM$149,0)))</f>
        <v/>
      </c>
      <c r="AP116" s="167" t="str">
        <f aca="false">IF(E116="","",IF(E116="-","-",IF(UPPER(E116)="AB","+",VLOOKUP(E116,'විෂය තොරතුරු'!$P$24:$Q$28,2))))</f>
        <v/>
      </c>
      <c r="AQ116" s="168" t="str">
        <f aca="false">IF(F116="","",IF(F116="-","-",IF(UPPER(F116)="AB","+",VLOOKUP(F116,'විෂය තොරතුරු'!$P$24:$Q$28,2))))</f>
        <v/>
      </c>
      <c r="AR116" s="168" t="str">
        <f aca="false">IF(G116="","",IF(G116="-","-",IF(UPPER(G116)="AB","+",VLOOKUP(G116,'විෂය තොරතුරු'!$P$24:$Q$28,2))))</f>
        <v/>
      </c>
      <c r="AS116" s="168" t="str">
        <f aca="false">IF(H116="","",IF(H116="-","-",IF(UPPER(H116)="AB","+",VLOOKUP(H116,'විෂය තොරතුරු'!$P$24:$Q$28,2))))</f>
        <v/>
      </c>
      <c r="AT116" s="168" t="str">
        <f aca="false">IF(I116="","",IF(I116="-","-",IF(UPPER(I116)="AB","+",VLOOKUP(I116,'විෂය තොරතුරු'!$P$24:$Q$28,2))))</f>
        <v/>
      </c>
      <c r="AU116" s="170" t="str">
        <f aca="false">IF(J116="","",IF(J116="-","-",IF(UPPER(J116)="AB","+",VLOOKUP(J116,'විෂය තොරතුරු'!$P$24:$Q$28,2))))</f>
        <v/>
      </c>
      <c r="AV116" s="171" t="str">
        <f aca="false">IF(K116="","",IF(K116="-","-",IF(UPPER(K116)="AB","+",VLOOKUP(K116,'විෂය තොරතුරු'!$P$24:$Q$28,2))))</f>
        <v/>
      </c>
      <c r="AW116" s="168" t="str">
        <f aca="false">IF(L116="","",IF(L116="-","-",IF(UPPER(L116)="AB","+",VLOOKUP(L116,'විෂය තොරතුරු'!$P$24:$Q$28,2))))</f>
        <v/>
      </c>
      <c r="AX116" s="168" t="str">
        <f aca="false">IF(M116="","",IF(M116="-","-",IF(UPPER(M116)="AB","+",VLOOKUP(M116,'විෂය තොරතුරු'!$P$24:$Q$28,2))))</f>
        <v/>
      </c>
      <c r="AY116" s="169" t="str">
        <f aca="false">IF(N116="","",IF(N116="-","-",IF(UPPER(N116)="AB","+",VLOOKUP(N116,'විෂය තොරතුරු'!$P$24:$Q$28,2))))</f>
        <v/>
      </c>
      <c r="AZ116" s="167" t="str">
        <f aca="false">IF(O116="","",IF(O116="-","-",IF(UPPER(O116)="AB","+",VLOOKUP(O116,'විෂය තොරතුරු'!$P$24:$Q$28,2))))</f>
        <v/>
      </c>
      <c r="BA116" s="168" t="str">
        <f aca="false">IF(P116="","",IF(P116="-","-",IF(UPPER(P116)="AB","+",VLOOKUP(P116,'විෂය තොරතුරු'!$P$24:$Q$28,2))))</f>
        <v/>
      </c>
      <c r="BB116" s="168" t="str">
        <f aca="false">IF(Q116="","",IF(Q116="-","-",IF(UPPER(Q116)="AB","+",VLOOKUP(Q116,'විෂය තොරතුරු'!$P$24:$Q$28,2))))</f>
        <v/>
      </c>
      <c r="BC116" s="168" t="str">
        <f aca="false">IF(R116="","",IF(R116="-","-",IF(UPPER(R116)="AB","+",VLOOKUP(R116,'විෂය තොරතුරු'!$P$24:$Q$28,2))))</f>
        <v/>
      </c>
      <c r="BD116" s="168" t="str">
        <f aca="false">IF(S116="","",IF(S116="-","-",IF(UPPER(S116)="AB","+",VLOOKUP(S116,'විෂය තොරතුරු'!$P$24:$Q$28,2))))</f>
        <v/>
      </c>
      <c r="BE116" s="168" t="str">
        <f aca="false">IF(T116="","",IF(T116="-","-",IF(UPPER(T116)="AB","+",VLOOKUP(T116,'විෂය තොරතුරු'!$P$24:$Q$28,2))))</f>
        <v/>
      </c>
      <c r="BF116" s="168" t="str">
        <f aca="false">IF(U116="","",IF(U116="-","-",IF(UPPER(U116)="AB","+",VLOOKUP(U116,'විෂය තොරතුරු'!$P$24:$Q$28,2))))</f>
        <v/>
      </c>
      <c r="BG116" s="170" t="str">
        <f aca="false">IF(V116="","",IF(V116="-","-",IF(UPPER(V116)="AB","+",VLOOKUP(V116,'විෂය තොරතුරු'!$P$24:$Q$28,2))))</f>
        <v/>
      </c>
      <c r="BH116" s="171" t="str">
        <f aca="false">IF(W116="","",IF(W116="-","-",IF(UPPER(W116)="AB","+",VLOOKUP(W116,'විෂය තොරතුරු'!$P$24:$Q$28,2))))</f>
        <v/>
      </c>
      <c r="BI116" s="168" t="str">
        <f aca="false">IF(X116="","",IF(X116="-","-",IF(UPPER(X116)="AB","+",VLOOKUP(X116,'විෂය තොරතුරු'!$P$24:$Q$28,2))))</f>
        <v/>
      </c>
      <c r="BJ116" s="168" t="str">
        <f aca="false">IF(Y116="","",IF(Y116="-","-",IF(UPPER(Y116)="AB","+",VLOOKUP(Y116,'විෂය තොරතුරු'!$P$24:$Q$28,2))))</f>
        <v/>
      </c>
      <c r="BK116" s="168" t="str">
        <f aca="false">IF(Z116="","",IF(Z116="-","-",IF(UPPER(Z116)="AB","+",VLOOKUP(Z116,'විෂය තොරතුරු'!$P$24:$Q$28,2))))</f>
        <v/>
      </c>
      <c r="BL116" s="168" t="str">
        <f aca="false">IF(AA116="","",IF(AA116="-","-",IF(UPPER(AA116)="AB","+",VLOOKUP(AA116,'විෂය තොරතුරු'!$P$24:$Q$28,2))))</f>
        <v/>
      </c>
      <c r="BM116" s="168" t="str">
        <f aca="false">IF(AB116="","",IF(AB116="-","-",IF(UPPER(AB116)="AB","+",VLOOKUP(AB116,'විෂය තොරතුරු'!$P$24:$Q$28,2))))</f>
        <v/>
      </c>
      <c r="BN116" s="168" t="str">
        <f aca="false">IF(AC116="","",IF(AC116="-","-",IF(UPPER(AC116)="AB","+",VLOOKUP(AC116,'විෂය තොරතුරු'!$P$24:$Q$28,2))))</f>
        <v/>
      </c>
      <c r="BO116" s="169" t="str">
        <f aca="false">IF(AD116="","",IF(AD116="-","-",IF(UPPER(AD116)="AB","+",VLOOKUP(AD116,'විෂය තොරතුරු'!$P$24:$Q$28,2))))</f>
        <v/>
      </c>
      <c r="BP116" s="171" t="str">
        <f aca="false">IF(AE116="","",IF(AE116="-","-",IF(UPPER(AE116)="AB","+",VLOOKUP(AE116,'විෂය තොරතුරු'!$P$24:$Q$28,2))))</f>
        <v/>
      </c>
      <c r="BQ116" s="168" t="str">
        <f aca="false">IF(AF116="","",IF(AF116="-","-",IF(UPPER(AF116)="AB","+",VLOOKUP(AF116,'විෂය තොරතුරු'!$P$24:$Q$28,2))))</f>
        <v/>
      </c>
      <c r="BR116" s="168" t="str">
        <f aca="false">IF(AG116="","",IF(AG116="-","-",IF(UPPER(AG116)="AB","+",VLOOKUP(AG116,'විෂය තොරතුරු'!$P$24:$Q$28,2))))</f>
        <v/>
      </c>
      <c r="BS116" s="168" t="str">
        <f aca="false">IF(AH116="","",IF(AH116="-","-",IF(UPPER(AH116)="AB","+",VLOOKUP(AH116,'විෂය තොරතුරු'!$P$24:$Q$28,2))))</f>
        <v/>
      </c>
      <c r="BT116" s="168" t="str">
        <f aca="false">IF(AI116="","",IF(AI116="-","-",IF(UPPER(AI116)="AB","+",VLOOKUP(AI116,'විෂය තොරතුරු'!$P$24:$Q$28,2))))</f>
        <v/>
      </c>
      <c r="BU116" s="168" t="str">
        <f aca="false">IF(AJ116="","",IF(AJ116="-","-",IF(UPPER(AJ116)="AB","+",VLOOKUP(AJ116,'විෂය තොරතුරු'!$P$24:$Q$28,2))))</f>
        <v/>
      </c>
      <c r="BV116" s="168" t="str">
        <f aca="false">IF(AK116="","",IF(AK116="-","-",IF(UPPER(AK116)="AB","+",VLOOKUP(AK116,'විෂය තොරතුරු'!$P$24:$Q$28,2))))</f>
        <v/>
      </c>
      <c r="BW116" s="169" t="str">
        <f aca="false">IF(AL116="","",IF(AL116="-","-",IF(UPPER(AL116)="AB","+",VLOOKUP(AL116,'විෂය තොරතුරු'!$P$24:$Q$28,2))))</f>
        <v/>
      </c>
      <c r="BX116" s="171" t="str">
        <f aca="false">IF($B116="","",COUNTIF($AP116:$BW116,"A"))</f>
        <v/>
      </c>
      <c r="BY116" s="171" t="str">
        <f aca="false">IF($B116="","",COUNTIF($AP116:$BW116,"B"))</f>
        <v/>
      </c>
      <c r="BZ116" s="171" t="str">
        <f aca="false">IF($B116="","",COUNTIF($AP116:$BW116,"C"))</f>
        <v/>
      </c>
      <c r="CA116" s="171" t="str">
        <f aca="false">IF($B116="","",COUNTIF($AP116:$BW116,"S"))</f>
        <v/>
      </c>
      <c r="CB116" s="171" t="str">
        <f aca="false">IF($B116="","",COUNTIF($AP116:$BW116,"W"))</f>
        <v/>
      </c>
      <c r="CC116" s="171" t="str">
        <f aca="false">IF(B116="","",SUM(BX116:CA116))</f>
        <v/>
      </c>
      <c r="CD116" s="169" t="str">
        <f aca="false">IF(B116="","",SUM(BX116:BZ116))</f>
        <v/>
      </c>
      <c r="CE116" s="172" t="str">
        <f aca="false">IF(B116="","",IF(AND(CC116&gt;=6,CD116&gt;=3,OR(E116&gt;=35,F116&gt;=35),L116&gt;=35),"6/3 සමත්",IF(AND(CC116&gt;=5,CD116&gt;=3,OR(E116&gt;=35,F116&gt;=35,L116&gt;=35)),"5/3 සමත්",IF(AND(CC116&gt;=4,CD116&gt;=1,OR(E116&gt;=20,F116&gt;=20,L116&gt;=20)),"සමත් කළ හැකි",IF(CB116=9,"W9","අසමත් ?")))))</f>
        <v/>
      </c>
    </row>
    <row r="117" customFormat="false" ht="13.8" hidden="false" customHeight="false" outlineLevel="0" collapsed="false">
      <c r="A117" s="160" t="n">
        <v>18</v>
      </c>
      <c r="B117" s="161"/>
      <c r="C117" s="161"/>
      <c r="D117" s="162"/>
      <c r="E117" s="163"/>
      <c r="F117" s="164"/>
      <c r="G117" s="163"/>
      <c r="H117" s="165"/>
      <c r="I117" s="165"/>
      <c r="J117" s="164"/>
      <c r="K117" s="163"/>
      <c r="L117" s="165"/>
      <c r="M117" s="165"/>
      <c r="N117" s="164"/>
      <c r="O117" s="163"/>
      <c r="P117" s="165"/>
      <c r="Q117" s="165"/>
      <c r="R117" s="165"/>
      <c r="S117" s="165"/>
      <c r="T117" s="165"/>
      <c r="U117" s="165"/>
      <c r="V117" s="164"/>
      <c r="W117" s="163"/>
      <c r="X117" s="165"/>
      <c r="Y117" s="165"/>
      <c r="Z117" s="165"/>
      <c r="AA117" s="165"/>
      <c r="AB117" s="165"/>
      <c r="AC117" s="165"/>
      <c r="AD117" s="164"/>
      <c r="AE117" s="163"/>
      <c r="AF117" s="165"/>
      <c r="AG117" s="165"/>
      <c r="AH117" s="165"/>
      <c r="AI117" s="165"/>
      <c r="AJ117" s="165"/>
      <c r="AK117" s="165"/>
      <c r="AL117" s="166"/>
      <c r="AM117" s="167" t="str">
        <f aca="false">IF(B117="","",SUM(E117:AL117))</f>
        <v/>
      </c>
      <c r="AN117" s="168" t="str">
        <f aca="false">IF(B117="","",AM117/9)</f>
        <v/>
      </c>
      <c r="AO117" s="169" t="str">
        <f aca="false">IF(B117="","",IF(AM117=0,"-",RANK(AM117,$AM$100:$AM$149,0)))</f>
        <v/>
      </c>
      <c r="AP117" s="167" t="str">
        <f aca="false">IF(E117="","",IF(E117="-","-",IF(UPPER(E117)="AB","+",VLOOKUP(E117,'විෂය තොරතුරු'!$P$24:$Q$28,2))))</f>
        <v/>
      </c>
      <c r="AQ117" s="168" t="str">
        <f aca="false">IF(F117="","",IF(F117="-","-",IF(UPPER(F117)="AB","+",VLOOKUP(F117,'විෂය තොරතුරු'!$P$24:$Q$28,2))))</f>
        <v/>
      </c>
      <c r="AR117" s="168" t="str">
        <f aca="false">IF(G117="","",IF(G117="-","-",IF(UPPER(G117)="AB","+",VLOOKUP(G117,'විෂය තොරතුරු'!$P$24:$Q$28,2))))</f>
        <v/>
      </c>
      <c r="AS117" s="168" t="str">
        <f aca="false">IF(H117="","",IF(H117="-","-",IF(UPPER(H117)="AB","+",VLOOKUP(H117,'විෂය තොරතුරු'!$P$24:$Q$28,2))))</f>
        <v/>
      </c>
      <c r="AT117" s="168" t="str">
        <f aca="false">IF(I117="","",IF(I117="-","-",IF(UPPER(I117)="AB","+",VLOOKUP(I117,'විෂය තොරතුරු'!$P$24:$Q$28,2))))</f>
        <v/>
      </c>
      <c r="AU117" s="170" t="str">
        <f aca="false">IF(J117="","",IF(J117="-","-",IF(UPPER(J117)="AB","+",VLOOKUP(J117,'විෂය තොරතුරු'!$P$24:$Q$28,2))))</f>
        <v/>
      </c>
      <c r="AV117" s="171" t="str">
        <f aca="false">IF(K117="","",IF(K117="-","-",IF(UPPER(K117)="AB","+",VLOOKUP(K117,'විෂය තොරතුරු'!$P$24:$Q$28,2))))</f>
        <v/>
      </c>
      <c r="AW117" s="168" t="str">
        <f aca="false">IF(L117="","",IF(L117="-","-",IF(UPPER(L117)="AB","+",VLOOKUP(L117,'විෂය තොරතුරු'!$P$24:$Q$28,2))))</f>
        <v/>
      </c>
      <c r="AX117" s="168" t="str">
        <f aca="false">IF(M117="","",IF(M117="-","-",IF(UPPER(M117)="AB","+",VLOOKUP(M117,'විෂය තොරතුරු'!$P$24:$Q$28,2))))</f>
        <v/>
      </c>
      <c r="AY117" s="169" t="str">
        <f aca="false">IF(N117="","",IF(N117="-","-",IF(UPPER(N117)="AB","+",VLOOKUP(N117,'විෂය තොරතුරු'!$P$24:$Q$28,2))))</f>
        <v/>
      </c>
      <c r="AZ117" s="167" t="str">
        <f aca="false">IF(O117="","",IF(O117="-","-",IF(UPPER(O117)="AB","+",VLOOKUP(O117,'විෂය තොරතුරු'!$P$24:$Q$28,2))))</f>
        <v/>
      </c>
      <c r="BA117" s="168" t="str">
        <f aca="false">IF(P117="","",IF(P117="-","-",IF(UPPER(P117)="AB","+",VLOOKUP(P117,'විෂය තොරතුරු'!$P$24:$Q$28,2))))</f>
        <v/>
      </c>
      <c r="BB117" s="168" t="str">
        <f aca="false">IF(Q117="","",IF(Q117="-","-",IF(UPPER(Q117)="AB","+",VLOOKUP(Q117,'විෂය තොරතුරු'!$P$24:$Q$28,2))))</f>
        <v/>
      </c>
      <c r="BC117" s="168" t="str">
        <f aca="false">IF(R117="","",IF(R117="-","-",IF(UPPER(R117)="AB","+",VLOOKUP(R117,'විෂය තොරතුරු'!$P$24:$Q$28,2))))</f>
        <v/>
      </c>
      <c r="BD117" s="168" t="str">
        <f aca="false">IF(S117="","",IF(S117="-","-",IF(UPPER(S117)="AB","+",VLOOKUP(S117,'විෂය තොරතුරු'!$P$24:$Q$28,2))))</f>
        <v/>
      </c>
      <c r="BE117" s="168" t="str">
        <f aca="false">IF(T117="","",IF(T117="-","-",IF(UPPER(T117)="AB","+",VLOOKUP(T117,'විෂය තොරතුරු'!$P$24:$Q$28,2))))</f>
        <v/>
      </c>
      <c r="BF117" s="168" t="str">
        <f aca="false">IF(U117="","",IF(U117="-","-",IF(UPPER(U117)="AB","+",VLOOKUP(U117,'විෂය තොරතුරු'!$P$24:$Q$28,2))))</f>
        <v/>
      </c>
      <c r="BG117" s="170" t="str">
        <f aca="false">IF(V117="","",IF(V117="-","-",IF(UPPER(V117)="AB","+",VLOOKUP(V117,'විෂය තොරතුරු'!$P$24:$Q$28,2))))</f>
        <v/>
      </c>
      <c r="BH117" s="171" t="str">
        <f aca="false">IF(W117="","",IF(W117="-","-",IF(UPPER(W117)="AB","+",VLOOKUP(W117,'විෂය තොරතුරු'!$P$24:$Q$28,2))))</f>
        <v/>
      </c>
      <c r="BI117" s="168" t="str">
        <f aca="false">IF(X117="","",IF(X117="-","-",IF(UPPER(X117)="AB","+",VLOOKUP(X117,'විෂය තොරතුරු'!$P$24:$Q$28,2))))</f>
        <v/>
      </c>
      <c r="BJ117" s="168" t="str">
        <f aca="false">IF(Y117="","",IF(Y117="-","-",IF(UPPER(Y117)="AB","+",VLOOKUP(Y117,'විෂය තොරතුරු'!$P$24:$Q$28,2))))</f>
        <v/>
      </c>
      <c r="BK117" s="168" t="str">
        <f aca="false">IF(Z117="","",IF(Z117="-","-",IF(UPPER(Z117)="AB","+",VLOOKUP(Z117,'විෂය තොරතුරු'!$P$24:$Q$28,2))))</f>
        <v/>
      </c>
      <c r="BL117" s="168" t="str">
        <f aca="false">IF(AA117="","",IF(AA117="-","-",IF(UPPER(AA117)="AB","+",VLOOKUP(AA117,'විෂය තොරතුරු'!$P$24:$Q$28,2))))</f>
        <v/>
      </c>
      <c r="BM117" s="168" t="str">
        <f aca="false">IF(AB117="","",IF(AB117="-","-",IF(UPPER(AB117)="AB","+",VLOOKUP(AB117,'විෂය තොරතුරු'!$P$24:$Q$28,2))))</f>
        <v/>
      </c>
      <c r="BN117" s="168" t="str">
        <f aca="false">IF(AC117="","",IF(AC117="-","-",IF(UPPER(AC117)="AB","+",VLOOKUP(AC117,'විෂය තොරතුරු'!$P$24:$Q$28,2))))</f>
        <v/>
      </c>
      <c r="BO117" s="169" t="str">
        <f aca="false">IF(AD117="","",IF(AD117="-","-",IF(UPPER(AD117)="AB","+",VLOOKUP(AD117,'විෂය තොරතුරු'!$P$24:$Q$28,2))))</f>
        <v/>
      </c>
      <c r="BP117" s="171" t="str">
        <f aca="false">IF(AE117="","",IF(AE117="-","-",IF(UPPER(AE117)="AB","+",VLOOKUP(AE117,'විෂය තොරතුරු'!$P$24:$Q$28,2))))</f>
        <v/>
      </c>
      <c r="BQ117" s="168" t="str">
        <f aca="false">IF(AF117="","",IF(AF117="-","-",IF(UPPER(AF117)="AB","+",VLOOKUP(AF117,'විෂය තොරතුරු'!$P$24:$Q$28,2))))</f>
        <v/>
      </c>
      <c r="BR117" s="168" t="str">
        <f aca="false">IF(AG117="","",IF(AG117="-","-",IF(UPPER(AG117)="AB","+",VLOOKUP(AG117,'විෂය තොරතුරු'!$P$24:$Q$28,2))))</f>
        <v/>
      </c>
      <c r="BS117" s="168" t="str">
        <f aca="false">IF(AH117="","",IF(AH117="-","-",IF(UPPER(AH117)="AB","+",VLOOKUP(AH117,'විෂය තොරතුරු'!$P$24:$Q$28,2))))</f>
        <v/>
      </c>
      <c r="BT117" s="168" t="str">
        <f aca="false">IF(AI117="","",IF(AI117="-","-",IF(UPPER(AI117)="AB","+",VLOOKUP(AI117,'විෂය තොරතුරු'!$P$24:$Q$28,2))))</f>
        <v/>
      </c>
      <c r="BU117" s="168" t="str">
        <f aca="false">IF(AJ117="","",IF(AJ117="-","-",IF(UPPER(AJ117)="AB","+",VLOOKUP(AJ117,'විෂය තොරතුරු'!$P$24:$Q$28,2))))</f>
        <v/>
      </c>
      <c r="BV117" s="168" t="str">
        <f aca="false">IF(AK117="","",IF(AK117="-","-",IF(UPPER(AK117)="AB","+",VLOOKUP(AK117,'විෂය තොරතුරු'!$P$24:$Q$28,2))))</f>
        <v/>
      </c>
      <c r="BW117" s="169" t="str">
        <f aca="false">IF(AL117="","",IF(AL117="-","-",IF(UPPER(AL117)="AB","+",VLOOKUP(AL117,'විෂය තොරතුරු'!$P$24:$Q$28,2))))</f>
        <v/>
      </c>
      <c r="BX117" s="171" t="str">
        <f aca="false">IF($B117="","",COUNTIF($AP117:$BW117,"A"))</f>
        <v/>
      </c>
      <c r="BY117" s="171" t="str">
        <f aca="false">IF($B117="","",COUNTIF($AP117:$BW117,"B"))</f>
        <v/>
      </c>
      <c r="BZ117" s="171" t="str">
        <f aca="false">IF($B117="","",COUNTIF($AP117:$BW117,"C"))</f>
        <v/>
      </c>
      <c r="CA117" s="171" t="str">
        <f aca="false">IF($B117="","",COUNTIF($AP117:$BW117,"S"))</f>
        <v/>
      </c>
      <c r="CB117" s="171" t="str">
        <f aca="false">IF($B117="","",COUNTIF($AP117:$BW117,"W"))</f>
        <v/>
      </c>
      <c r="CC117" s="171" t="str">
        <f aca="false">IF(B117="","",SUM(BX117:CA117))</f>
        <v/>
      </c>
      <c r="CD117" s="169" t="str">
        <f aca="false">IF(B117="","",SUM(BX117:BZ117))</f>
        <v/>
      </c>
      <c r="CE117" s="172" t="str">
        <f aca="false">IF(B117="","",IF(AND(CC117&gt;=6,CD117&gt;=3,OR(E117&gt;=35,F117&gt;=35),L117&gt;=35),"6/3 සමත්",IF(AND(CC117&gt;=5,CD117&gt;=3,OR(E117&gt;=35,F117&gt;=35,L117&gt;=35)),"5/3 සමත්",IF(AND(CC117&gt;=4,CD117&gt;=1,OR(E117&gt;=20,F117&gt;=20,L117&gt;=20)),"සමත් කළ හැකි",IF(CB117=9,"W9","අසමත් ?")))))</f>
        <v/>
      </c>
    </row>
    <row r="118" customFormat="false" ht="13.8" hidden="false" customHeight="false" outlineLevel="0" collapsed="false">
      <c r="A118" s="160" t="n">
        <v>19</v>
      </c>
      <c r="B118" s="175"/>
      <c r="C118" s="161"/>
      <c r="D118" s="162"/>
      <c r="E118" s="163"/>
      <c r="F118" s="164"/>
      <c r="G118" s="163"/>
      <c r="H118" s="165"/>
      <c r="I118" s="165"/>
      <c r="J118" s="164"/>
      <c r="K118" s="163"/>
      <c r="L118" s="165"/>
      <c r="M118" s="165"/>
      <c r="N118" s="164"/>
      <c r="O118" s="163"/>
      <c r="P118" s="165"/>
      <c r="Q118" s="165"/>
      <c r="R118" s="165"/>
      <c r="S118" s="165"/>
      <c r="T118" s="165"/>
      <c r="U118" s="165"/>
      <c r="V118" s="164"/>
      <c r="W118" s="163"/>
      <c r="X118" s="165"/>
      <c r="Y118" s="165"/>
      <c r="Z118" s="165"/>
      <c r="AA118" s="165"/>
      <c r="AB118" s="165"/>
      <c r="AC118" s="165"/>
      <c r="AD118" s="164"/>
      <c r="AE118" s="163"/>
      <c r="AF118" s="165"/>
      <c r="AG118" s="165"/>
      <c r="AH118" s="165"/>
      <c r="AI118" s="165"/>
      <c r="AJ118" s="165"/>
      <c r="AK118" s="165"/>
      <c r="AL118" s="166"/>
      <c r="AM118" s="167" t="str">
        <f aca="false">IF(B118="","",SUM(E118:AL118))</f>
        <v/>
      </c>
      <c r="AN118" s="168" t="str">
        <f aca="false">IF(B118="","",AM118/9)</f>
        <v/>
      </c>
      <c r="AO118" s="169" t="str">
        <f aca="false">IF(B118="","",IF(AM118=0,"-",RANK(AM118,$AM$100:$AM$149,0)))</f>
        <v/>
      </c>
      <c r="AP118" s="167" t="str">
        <f aca="false">IF(E118="","",IF(E118="-","-",IF(UPPER(E118)="AB","+",VLOOKUP(E118,'විෂය තොරතුරු'!$P$24:$Q$28,2))))</f>
        <v/>
      </c>
      <c r="AQ118" s="168" t="str">
        <f aca="false">IF(F118="","",IF(F118="-","-",IF(UPPER(F118)="AB","+",VLOOKUP(F118,'විෂය තොරතුරු'!$P$24:$Q$28,2))))</f>
        <v/>
      </c>
      <c r="AR118" s="168" t="str">
        <f aca="false">IF(G118="","",IF(G118="-","-",IF(UPPER(G118)="AB","+",VLOOKUP(G118,'විෂය තොරතුරු'!$P$24:$Q$28,2))))</f>
        <v/>
      </c>
      <c r="AS118" s="168" t="str">
        <f aca="false">IF(H118="","",IF(H118="-","-",IF(UPPER(H118)="AB","+",VLOOKUP(H118,'විෂය තොරතුරු'!$P$24:$Q$28,2))))</f>
        <v/>
      </c>
      <c r="AT118" s="168" t="str">
        <f aca="false">IF(I118="","",IF(I118="-","-",IF(UPPER(I118)="AB","+",VLOOKUP(I118,'විෂය තොරතුරු'!$P$24:$Q$28,2))))</f>
        <v/>
      </c>
      <c r="AU118" s="170" t="str">
        <f aca="false">IF(J118="","",IF(J118="-","-",IF(UPPER(J118)="AB","+",VLOOKUP(J118,'විෂය තොරතුරු'!$P$24:$Q$28,2))))</f>
        <v/>
      </c>
      <c r="AV118" s="171" t="str">
        <f aca="false">IF(K118="","",IF(K118="-","-",IF(UPPER(K118)="AB","+",VLOOKUP(K118,'විෂය තොරතුරු'!$P$24:$Q$28,2))))</f>
        <v/>
      </c>
      <c r="AW118" s="168" t="str">
        <f aca="false">IF(L118="","",IF(L118="-","-",IF(UPPER(L118)="AB","+",VLOOKUP(L118,'විෂය තොරතුරු'!$P$24:$Q$28,2))))</f>
        <v/>
      </c>
      <c r="AX118" s="168" t="str">
        <f aca="false">IF(M118="","",IF(M118="-","-",IF(UPPER(M118)="AB","+",VLOOKUP(M118,'විෂය තොරතුරු'!$P$24:$Q$28,2))))</f>
        <v/>
      </c>
      <c r="AY118" s="169" t="str">
        <f aca="false">IF(N118="","",IF(N118="-","-",IF(UPPER(N118)="AB","+",VLOOKUP(N118,'විෂය තොරතුරු'!$P$24:$Q$28,2))))</f>
        <v/>
      </c>
      <c r="AZ118" s="167" t="str">
        <f aca="false">IF(O118="","",IF(O118="-","-",IF(UPPER(O118)="AB","+",VLOOKUP(O118,'විෂය තොරතුරු'!$P$24:$Q$28,2))))</f>
        <v/>
      </c>
      <c r="BA118" s="168" t="str">
        <f aca="false">IF(P118="","",IF(P118="-","-",IF(UPPER(P118)="AB","+",VLOOKUP(P118,'විෂය තොරතුරු'!$P$24:$Q$28,2))))</f>
        <v/>
      </c>
      <c r="BB118" s="168" t="str">
        <f aca="false">IF(Q118="","",IF(Q118="-","-",IF(UPPER(Q118)="AB","+",VLOOKUP(Q118,'විෂය තොරතුරු'!$P$24:$Q$28,2))))</f>
        <v/>
      </c>
      <c r="BC118" s="168" t="str">
        <f aca="false">IF(R118="","",IF(R118="-","-",IF(UPPER(R118)="AB","+",VLOOKUP(R118,'විෂය තොරතුරු'!$P$24:$Q$28,2))))</f>
        <v/>
      </c>
      <c r="BD118" s="168" t="str">
        <f aca="false">IF(S118="","",IF(S118="-","-",IF(UPPER(S118)="AB","+",VLOOKUP(S118,'විෂය තොරතුරු'!$P$24:$Q$28,2))))</f>
        <v/>
      </c>
      <c r="BE118" s="168" t="str">
        <f aca="false">IF(T118="","",IF(T118="-","-",IF(UPPER(T118)="AB","+",VLOOKUP(T118,'විෂය තොරතුරු'!$P$24:$Q$28,2))))</f>
        <v/>
      </c>
      <c r="BF118" s="168" t="str">
        <f aca="false">IF(U118="","",IF(U118="-","-",IF(UPPER(U118)="AB","+",VLOOKUP(U118,'විෂය තොරතුරු'!$P$24:$Q$28,2))))</f>
        <v/>
      </c>
      <c r="BG118" s="170" t="str">
        <f aca="false">IF(V118="","",IF(V118="-","-",IF(UPPER(V118)="AB","+",VLOOKUP(V118,'විෂය තොරතුරු'!$P$24:$Q$28,2))))</f>
        <v/>
      </c>
      <c r="BH118" s="171" t="str">
        <f aca="false">IF(W118="","",IF(W118="-","-",IF(UPPER(W118)="AB","+",VLOOKUP(W118,'විෂය තොරතුරු'!$P$24:$Q$28,2))))</f>
        <v/>
      </c>
      <c r="BI118" s="168" t="str">
        <f aca="false">IF(X118="","",IF(X118="-","-",IF(UPPER(X118)="AB","+",VLOOKUP(X118,'විෂය තොරතුරු'!$P$24:$Q$28,2))))</f>
        <v/>
      </c>
      <c r="BJ118" s="168" t="str">
        <f aca="false">IF(Y118="","",IF(Y118="-","-",IF(UPPER(Y118)="AB","+",VLOOKUP(Y118,'විෂය තොරතුරු'!$P$24:$Q$28,2))))</f>
        <v/>
      </c>
      <c r="BK118" s="168" t="str">
        <f aca="false">IF(Z118="","",IF(Z118="-","-",IF(UPPER(Z118)="AB","+",VLOOKUP(Z118,'විෂය තොරතුරු'!$P$24:$Q$28,2))))</f>
        <v/>
      </c>
      <c r="BL118" s="168" t="str">
        <f aca="false">IF(AA118="","",IF(AA118="-","-",IF(UPPER(AA118)="AB","+",VLOOKUP(AA118,'විෂය තොරතුරු'!$P$24:$Q$28,2))))</f>
        <v/>
      </c>
      <c r="BM118" s="168" t="str">
        <f aca="false">IF(AB118="","",IF(AB118="-","-",IF(UPPER(AB118)="AB","+",VLOOKUP(AB118,'විෂය තොරතුරු'!$P$24:$Q$28,2))))</f>
        <v/>
      </c>
      <c r="BN118" s="168" t="str">
        <f aca="false">IF(AC118="","",IF(AC118="-","-",IF(UPPER(AC118)="AB","+",VLOOKUP(AC118,'විෂය තොරතුරු'!$P$24:$Q$28,2))))</f>
        <v/>
      </c>
      <c r="BO118" s="169" t="str">
        <f aca="false">IF(AD118="","",IF(AD118="-","-",IF(UPPER(AD118)="AB","+",VLOOKUP(AD118,'විෂය තොරතුරු'!$P$24:$Q$28,2))))</f>
        <v/>
      </c>
      <c r="BP118" s="171" t="str">
        <f aca="false">IF(AE118="","",IF(AE118="-","-",IF(UPPER(AE118)="AB","+",VLOOKUP(AE118,'විෂය තොරතුරු'!$P$24:$Q$28,2))))</f>
        <v/>
      </c>
      <c r="BQ118" s="168" t="str">
        <f aca="false">IF(AF118="","",IF(AF118="-","-",IF(UPPER(AF118)="AB","+",VLOOKUP(AF118,'විෂය තොරතුරු'!$P$24:$Q$28,2))))</f>
        <v/>
      </c>
      <c r="BR118" s="168" t="str">
        <f aca="false">IF(AG118="","",IF(AG118="-","-",IF(UPPER(AG118)="AB","+",VLOOKUP(AG118,'විෂය තොරතුරු'!$P$24:$Q$28,2))))</f>
        <v/>
      </c>
      <c r="BS118" s="168" t="str">
        <f aca="false">IF(AH118="","",IF(AH118="-","-",IF(UPPER(AH118)="AB","+",VLOOKUP(AH118,'විෂය තොරතුරු'!$P$24:$Q$28,2))))</f>
        <v/>
      </c>
      <c r="BT118" s="168" t="str">
        <f aca="false">IF(AI118="","",IF(AI118="-","-",IF(UPPER(AI118)="AB","+",VLOOKUP(AI118,'විෂය තොරතුරු'!$P$24:$Q$28,2))))</f>
        <v/>
      </c>
      <c r="BU118" s="168" t="str">
        <f aca="false">IF(AJ118="","",IF(AJ118="-","-",IF(UPPER(AJ118)="AB","+",VLOOKUP(AJ118,'විෂය තොරතුරු'!$P$24:$Q$28,2))))</f>
        <v/>
      </c>
      <c r="BV118" s="168" t="str">
        <f aca="false">IF(AK118="","",IF(AK118="-","-",IF(UPPER(AK118)="AB","+",VLOOKUP(AK118,'විෂය තොරතුරු'!$P$24:$Q$28,2))))</f>
        <v/>
      </c>
      <c r="BW118" s="169" t="str">
        <f aca="false">IF(AL118="","",IF(AL118="-","-",IF(UPPER(AL118)="AB","+",VLOOKUP(AL118,'විෂය තොරතුරු'!$P$24:$Q$28,2))))</f>
        <v/>
      </c>
      <c r="BX118" s="171" t="str">
        <f aca="false">IF($B118="","",COUNTIF($AP118:$BW118,"A"))</f>
        <v/>
      </c>
      <c r="BY118" s="171" t="str">
        <f aca="false">IF($B118="","",COUNTIF($AP118:$BW118,"B"))</f>
        <v/>
      </c>
      <c r="BZ118" s="171" t="str">
        <f aca="false">IF($B118="","",COUNTIF($AP118:$BW118,"C"))</f>
        <v/>
      </c>
      <c r="CA118" s="171" t="str">
        <f aca="false">IF($B118="","",COUNTIF($AP118:$BW118,"S"))</f>
        <v/>
      </c>
      <c r="CB118" s="171" t="str">
        <f aca="false">IF($B118="","",COUNTIF($AP118:$BW118,"W"))</f>
        <v/>
      </c>
      <c r="CC118" s="171" t="str">
        <f aca="false">IF(B118="","",SUM(BX118:CA118))</f>
        <v/>
      </c>
      <c r="CD118" s="169" t="str">
        <f aca="false">IF(B118="","",SUM(BX118:BZ118))</f>
        <v/>
      </c>
      <c r="CE118" s="172" t="str">
        <f aca="false">IF(B118="","",IF(AND(CC118&gt;=6,CD118&gt;=3,OR(E118&gt;=35,F118&gt;=35),L118&gt;=35),"6/3 සමත්",IF(AND(CC118&gt;=5,CD118&gt;=3,OR(E118&gt;=35,F118&gt;=35,L118&gt;=35)),"5/3 සමත්",IF(AND(CC118&gt;=4,CD118&gt;=1,OR(E118&gt;=20,F118&gt;=20,L118&gt;=20)),"සමත් කළ හැකි",IF(CB118=9,"W9","අසමත් ?")))))</f>
        <v/>
      </c>
    </row>
    <row r="119" customFormat="false" ht="13.8" hidden="false" customHeight="false" outlineLevel="0" collapsed="false">
      <c r="A119" s="160" t="n">
        <v>20</v>
      </c>
      <c r="B119" s="161"/>
      <c r="C119" s="161"/>
      <c r="D119" s="162"/>
      <c r="E119" s="163"/>
      <c r="F119" s="164"/>
      <c r="G119" s="163"/>
      <c r="H119" s="165"/>
      <c r="I119" s="165"/>
      <c r="J119" s="164"/>
      <c r="K119" s="163"/>
      <c r="L119" s="165"/>
      <c r="M119" s="165"/>
      <c r="N119" s="164"/>
      <c r="O119" s="163"/>
      <c r="P119" s="165"/>
      <c r="Q119" s="165"/>
      <c r="R119" s="165"/>
      <c r="S119" s="165"/>
      <c r="T119" s="165"/>
      <c r="U119" s="165"/>
      <c r="V119" s="164"/>
      <c r="W119" s="163"/>
      <c r="X119" s="165"/>
      <c r="Y119" s="165"/>
      <c r="Z119" s="165"/>
      <c r="AA119" s="165"/>
      <c r="AB119" s="165"/>
      <c r="AC119" s="165"/>
      <c r="AD119" s="164"/>
      <c r="AE119" s="163"/>
      <c r="AF119" s="165"/>
      <c r="AG119" s="165"/>
      <c r="AH119" s="165"/>
      <c r="AI119" s="165"/>
      <c r="AJ119" s="165"/>
      <c r="AK119" s="165"/>
      <c r="AL119" s="166"/>
      <c r="AM119" s="167" t="str">
        <f aca="false">IF(B119="","",SUM(E119:AL119))</f>
        <v/>
      </c>
      <c r="AN119" s="168" t="str">
        <f aca="false">IF(B119="","",AM119/9)</f>
        <v/>
      </c>
      <c r="AO119" s="169" t="str">
        <f aca="false">IF(B119="","",IF(AM119=0,"-",RANK(AM119,$AM$100:$AM$149,0)))</f>
        <v/>
      </c>
      <c r="AP119" s="167" t="str">
        <f aca="false">IF(E119="","",IF(E119="-","-",IF(UPPER(E119)="AB","+",VLOOKUP(E119,'විෂය තොරතුරු'!$P$24:$Q$28,2))))</f>
        <v/>
      </c>
      <c r="AQ119" s="168" t="str">
        <f aca="false">IF(F119="","",IF(F119="-","-",IF(UPPER(F119)="AB","+",VLOOKUP(F119,'විෂය තොරතුරු'!$P$24:$Q$28,2))))</f>
        <v/>
      </c>
      <c r="AR119" s="168" t="str">
        <f aca="false">IF(G119="","",IF(G119="-","-",IF(UPPER(G119)="AB","+",VLOOKUP(G119,'විෂය තොරතුරු'!$P$24:$Q$28,2))))</f>
        <v/>
      </c>
      <c r="AS119" s="168" t="str">
        <f aca="false">IF(H119="","",IF(H119="-","-",IF(UPPER(H119)="AB","+",VLOOKUP(H119,'විෂය තොරතුරු'!$P$24:$Q$28,2))))</f>
        <v/>
      </c>
      <c r="AT119" s="168" t="str">
        <f aca="false">IF(I119="","",IF(I119="-","-",IF(UPPER(I119)="AB","+",VLOOKUP(I119,'විෂය තොරතුරු'!$P$24:$Q$28,2))))</f>
        <v/>
      </c>
      <c r="AU119" s="170" t="str">
        <f aca="false">IF(J119="","",IF(J119="-","-",IF(UPPER(J119)="AB","+",VLOOKUP(J119,'විෂය තොරතුරු'!$P$24:$Q$28,2))))</f>
        <v/>
      </c>
      <c r="AV119" s="171" t="str">
        <f aca="false">IF(K119="","",IF(K119="-","-",IF(UPPER(K119)="AB","+",VLOOKUP(K119,'විෂය තොරතුරු'!$P$24:$Q$28,2))))</f>
        <v/>
      </c>
      <c r="AW119" s="168" t="str">
        <f aca="false">IF(L119="","",IF(L119="-","-",IF(UPPER(L119)="AB","+",VLOOKUP(L119,'විෂය තොරතුරු'!$P$24:$Q$28,2))))</f>
        <v/>
      </c>
      <c r="AX119" s="168" t="str">
        <f aca="false">IF(M119="","",IF(M119="-","-",IF(UPPER(M119)="AB","+",VLOOKUP(M119,'විෂය තොරතුරු'!$P$24:$Q$28,2))))</f>
        <v/>
      </c>
      <c r="AY119" s="169" t="str">
        <f aca="false">IF(N119="","",IF(N119="-","-",IF(UPPER(N119)="AB","+",VLOOKUP(N119,'විෂය තොරතුරු'!$P$24:$Q$28,2))))</f>
        <v/>
      </c>
      <c r="AZ119" s="167" t="str">
        <f aca="false">IF(O119="","",IF(O119="-","-",IF(UPPER(O119)="AB","+",VLOOKUP(O119,'විෂය තොරතුරු'!$P$24:$Q$28,2))))</f>
        <v/>
      </c>
      <c r="BA119" s="168" t="str">
        <f aca="false">IF(P119="","",IF(P119="-","-",IF(UPPER(P119)="AB","+",VLOOKUP(P119,'විෂය තොරතුරු'!$P$24:$Q$28,2))))</f>
        <v/>
      </c>
      <c r="BB119" s="168" t="str">
        <f aca="false">IF(Q119="","",IF(Q119="-","-",IF(UPPER(Q119)="AB","+",VLOOKUP(Q119,'විෂය තොරතුරු'!$P$24:$Q$28,2))))</f>
        <v/>
      </c>
      <c r="BC119" s="168" t="str">
        <f aca="false">IF(R119="","",IF(R119="-","-",IF(UPPER(R119)="AB","+",VLOOKUP(R119,'විෂය තොරතුරු'!$P$24:$Q$28,2))))</f>
        <v/>
      </c>
      <c r="BD119" s="168" t="str">
        <f aca="false">IF(S119="","",IF(S119="-","-",IF(UPPER(S119)="AB","+",VLOOKUP(S119,'විෂය තොරතුරු'!$P$24:$Q$28,2))))</f>
        <v/>
      </c>
      <c r="BE119" s="168" t="str">
        <f aca="false">IF(T119="","",IF(T119="-","-",IF(UPPER(T119)="AB","+",VLOOKUP(T119,'විෂය තොරතුරු'!$P$24:$Q$28,2))))</f>
        <v/>
      </c>
      <c r="BF119" s="168" t="str">
        <f aca="false">IF(U119="","",IF(U119="-","-",IF(UPPER(U119)="AB","+",VLOOKUP(U119,'විෂය තොරතුරු'!$P$24:$Q$28,2))))</f>
        <v/>
      </c>
      <c r="BG119" s="170" t="str">
        <f aca="false">IF(V119="","",IF(V119="-","-",IF(UPPER(V119)="AB","+",VLOOKUP(V119,'විෂය තොරතුරු'!$P$24:$Q$28,2))))</f>
        <v/>
      </c>
      <c r="BH119" s="171" t="str">
        <f aca="false">IF(W119="","",IF(W119="-","-",IF(UPPER(W119)="AB","+",VLOOKUP(W119,'විෂය තොරතුරු'!$P$24:$Q$28,2))))</f>
        <v/>
      </c>
      <c r="BI119" s="168" t="str">
        <f aca="false">IF(X119="","",IF(X119="-","-",IF(UPPER(X119)="AB","+",VLOOKUP(X119,'විෂය තොරතුරු'!$P$24:$Q$28,2))))</f>
        <v/>
      </c>
      <c r="BJ119" s="168" t="str">
        <f aca="false">IF(Y119="","",IF(Y119="-","-",IF(UPPER(Y119)="AB","+",VLOOKUP(Y119,'විෂය තොරතුරු'!$P$24:$Q$28,2))))</f>
        <v/>
      </c>
      <c r="BK119" s="168" t="str">
        <f aca="false">IF(Z119="","",IF(Z119="-","-",IF(UPPER(Z119)="AB","+",VLOOKUP(Z119,'විෂය තොරතුරු'!$P$24:$Q$28,2))))</f>
        <v/>
      </c>
      <c r="BL119" s="168" t="str">
        <f aca="false">IF(AA119="","",IF(AA119="-","-",IF(UPPER(AA119)="AB","+",VLOOKUP(AA119,'විෂය තොරතුරු'!$P$24:$Q$28,2))))</f>
        <v/>
      </c>
      <c r="BM119" s="168" t="str">
        <f aca="false">IF(AB119="","",IF(AB119="-","-",IF(UPPER(AB119)="AB","+",VLOOKUP(AB119,'විෂය තොරතුරු'!$P$24:$Q$28,2))))</f>
        <v/>
      </c>
      <c r="BN119" s="168" t="str">
        <f aca="false">IF(AC119="","",IF(AC119="-","-",IF(UPPER(AC119)="AB","+",VLOOKUP(AC119,'විෂය තොරතුරු'!$P$24:$Q$28,2))))</f>
        <v/>
      </c>
      <c r="BO119" s="169" t="str">
        <f aca="false">IF(AD119="","",IF(AD119="-","-",IF(UPPER(AD119)="AB","+",VLOOKUP(AD119,'විෂය තොරතුරු'!$P$24:$Q$28,2))))</f>
        <v/>
      </c>
      <c r="BP119" s="171" t="str">
        <f aca="false">IF(AE119="","",IF(AE119="-","-",IF(UPPER(AE119)="AB","+",VLOOKUP(AE119,'විෂය තොරතුරු'!$P$24:$Q$28,2))))</f>
        <v/>
      </c>
      <c r="BQ119" s="168" t="str">
        <f aca="false">IF(AF119="","",IF(AF119="-","-",IF(UPPER(AF119)="AB","+",VLOOKUP(AF119,'විෂය තොරතුරු'!$P$24:$Q$28,2))))</f>
        <v/>
      </c>
      <c r="BR119" s="168" t="str">
        <f aca="false">IF(AG119="","",IF(AG119="-","-",IF(UPPER(AG119)="AB","+",VLOOKUP(AG119,'විෂය තොරතුරු'!$P$24:$Q$28,2))))</f>
        <v/>
      </c>
      <c r="BS119" s="168" t="str">
        <f aca="false">IF(AH119="","",IF(AH119="-","-",IF(UPPER(AH119)="AB","+",VLOOKUP(AH119,'විෂය තොරතුරු'!$P$24:$Q$28,2))))</f>
        <v/>
      </c>
      <c r="BT119" s="168" t="str">
        <f aca="false">IF(AI119="","",IF(AI119="-","-",IF(UPPER(AI119)="AB","+",VLOOKUP(AI119,'විෂය තොරතුරු'!$P$24:$Q$28,2))))</f>
        <v/>
      </c>
      <c r="BU119" s="168" t="str">
        <f aca="false">IF(AJ119="","",IF(AJ119="-","-",IF(UPPER(AJ119)="AB","+",VLOOKUP(AJ119,'විෂය තොරතුරු'!$P$24:$Q$28,2))))</f>
        <v/>
      </c>
      <c r="BV119" s="168" t="str">
        <f aca="false">IF(AK119="","",IF(AK119="-","-",IF(UPPER(AK119)="AB","+",VLOOKUP(AK119,'විෂය තොරතුරු'!$P$24:$Q$28,2))))</f>
        <v/>
      </c>
      <c r="BW119" s="169" t="str">
        <f aca="false">IF(AL119="","",IF(AL119="-","-",IF(UPPER(AL119)="AB","+",VLOOKUP(AL119,'විෂය තොරතුරු'!$P$24:$Q$28,2))))</f>
        <v/>
      </c>
      <c r="BX119" s="171" t="str">
        <f aca="false">IF($B119="","",COUNTIF($AP119:$BW119,"A"))</f>
        <v/>
      </c>
      <c r="BY119" s="171" t="str">
        <f aca="false">IF($B119="","",COUNTIF($AP119:$BW119,"B"))</f>
        <v/>
      </c>
      <c r="BZ119" s="171" t="str">
        <f aca="false">IF($B119="","",COUNTIF($AP119:$BW119,"C"))</f>
        <v/>
      </c>
      <c r="CA119" s="171" t="str">
        <f aca="false">IF($B119="","",COUNTIF($AP119:$BW119,"S"))</f>
        <v/>
      </c>
      <c r="CB119" s="171" t="str">
        <f aca="false">IF($B119="","",COUNTIF($AP119:$BW119,"W"))</f>
        <v/>
      </c>
      <c r="CC119" s="171" t="str">
        <f aca="false">IF(B119="","",SUM(BX119:CA119))</f>
        <v/>
      </c>
      <c r="CD119" s="169" t="str">
        <f aca="false">IF(B119="","",SUM(BX119:BZ119))</f>
        <v/>
      </c>
      <c r="CE119" s="172" t="str">
        <f aca="false">IF(B119="","",IF(AND(CC119&gt;=6,CD119&gt;=3,OR(E119&gt;=35,F119&gt;=35),L119&gt;=35),"6/3 සමත්",IF(AND(CC119&gt;=5,CD119&gt;=3,OR(E119&gt;=35,F119&gt;=35,L119&gt;=35)),"5/3 සමත්",IF(AND(CC119&gt;=4,CD119&gt;=1,OR(E119&gt;=20,F119&gt;=20,L119&gt;=20)),"සමත් කළ හැකි",IF(CB119=9,"W9","අසමත් ?")))))</f>
        <v/>
      </c>
    </row>
    <row r="120" customFormat="false" ht="13.8" hidden="false" customHeight="false" outlineLevel="0" collapsed="false">
      <c r="A120" s="160" t="n">
        <v>21</v>
      </c>
      <c r="B120" s="161"/>
      <c r="C120" s="161"/>
      <c r="D120" s="162"/>
      <c r="E120" s="163"/>
      <c r="F120" s="164"/>
      <c r="G120" s="163"/>
      <c r="H120" s="165"/>
      <c r="I120" s="165"/>
      <c r="J120" s="164"/>
      <c r="K120" s="163"/>
      <c r="L120" s="165"/>
      <c r="M120" s="165"/>
      <c r="N120" s="164"/>
      <c r="O120" s="163"/>
      <c r="P120" s="165"/>
      <c r="Q120" s="165"/>
      <c r="R120" s="165"/>
      <c r="S120" s="165"/>
      <c r="T120" s="165"/>
      <c r="U120" s="165"/>
      <c r="V120" s="164"/>
      <c r="W120" s="163"/>
      <c r="X120" s="165"/>
      <c r="Y120" s="165"/>
      <c r="Z120" s="165"/>
      <c r="AA120" s="165"/>
      <c r="AB120" s="165"/>
      <c r="AC120" s="165"/>
      <c r="AD120" s="164"/>
      <c r="AE120" s="163"/>
      <c r="AF120" s="165"/>
      <c r="AG120" s="165"/>
      <c r="AH120" s="165"/>
      <c r="AI120" s="165"/>
      <c r="AJ120" s="165"/>
      <c r="AK120" s="165"/>
      <c r="AL120" s="166"/>
      <c r="AM120" s="167" t="str">
        <f aca="false">IF(B120="","",SUM(E120:AL120))</f>
        <v/>
      </c>
      <c r="AN120" s="168" t="str">
        <f aca="false">IF(B120="","",AM120/9)</f>
        <v/>
      </c>
      <c r="AO120" s="169" t="str">
        <f aca="false">IF(B120="","",IF(AM120=0,"-",RANK(AM120,$AM$100:$AM$149,0)))</f>
        <v/>
      </c>
      <c r="AP120" s="167" t="str">
        <f aca="false">IF(E120="","",IF(E120="-","-",IF(UPPER(E120)="AB","+",VLOOKUP(E120,'විෂය තොරතුරු'!$P$24:$Q$28,2))))</f>
        <v/>
      </c>
      <c r="AQ120" s="168" t="str">
        <f aca="false">IF(F120="","",IF(F120="-","-",IF(UPPER(F120)="AB","+",VLOOKUP(F120,'විෂය තොරතුරු'!$P$24:$Q$28,2))))</f>
        <v/>
      </c>
      <c r="AR120" s="168" t="str">
        <f aca="false">IF(G120="","",IF(G120="-","-",IF(UPPER(G120)="AB","+",VLOOKUP(G120,'විෂය තොරතුරු'!$P$24:$Q$28,2))))</f>
        <v/>
      </c>
      <c r="AS120" s="168" t="str">
        <f aca="false">IF(H120="","",IF(H120="-","-",IF(UPPER(H120)="AB","+",VLOOKUP(H120,'විෂය තොරතුරු'!$P$24:$Q$28,2))))</f>
        <v/>
      </c>
      <c r="AT120" s="168" t="str">
        <f aca="false">IF(I120="","",IF(I120="-","-",IF(UPPER(I120)="AB","+",VLOOKUP(I120,'විෂය තොරතුරු'!$P$24:$Q$28,2))))</f>
        <v/>
      </c>
      <c r="AU120" s="170" t="str">
        <f aca="false">IF(J120="","",IF(J120="-","-",IF(UPPER(J120)="AB","+",VLOOKUP(J120,'විෂය තොරතුරු'!$P$24:$Q$28,2))))</f>
        <v/>
      </c>
      <c r="AV120" s="171" t="str">
        <f aca="false">IF(K120="","",IF(K120="-","-",IF(UPPER(K120)="AB","+",VLOOKUP(K120,'විෂය තොරතුරු'!$P$24:$Q$28,2))))</f>
        <v/>
      </c>
      <c r="AW120" s="168" t="str">
        <f aca="false">IF(L120="","",IF(L120="-","-",IF(UPPER(L120)="AB","+",VLOOKUP(L120,'විෂය තොරතුරු'!$P$24:$Q$28,2))))</f>
        <v/>
      </c>
      <c r="AX120" s="168" t="str">
        <f aca="false">IF(M120="","",IF(M120="-","-",IF(UPPER(M120)="AB","+",VLOOKUP(M120,'විෂය තොරතුරු'!$P$24:$Q$28,2))))</f>
        <v/>
      </c>
      <c r="AY120" s="169" t="str">
        <f aca="false">IF(N120="","",IF(N120="-","-",IF(UPPER(N120)="AB","+",VLOOKUP(N120,'විෂය තොරතුරු'!$P$24:$Q$28,2))))</f>
        <v/>
      </c>
      <c r="AZ120" s="167" t="str">
        <f aca="false">IF(O120="","",IF(O120="-","-",IF(UPPER(O120)="AB","+",VLOOKUP(O120,'විෂය තොරතුරු'!$P$24:$Q$28,2))))</f>
        <v/>
      </c>
      <c r="BA120" s="168" t="str">
        <f aca="false">IF(P120="","",IF(P120="-","-",IF(UPPER(P120)="AB","+",VLOOKUP(P120,'විෂය තොරතුරු'!$P$24:$Q$28,2))))</f>
        <v/>
      </c>
      <c r="BB120" s="168" t="str">
        <f aca="false">IF(Q120="","",IF(Q120="-","-",IF(UPPER(Q120)="AB","+",VLOOKUP(Q120,'විෂය තොරතුරු'!$P$24:$Q$28,2))))</f>
        <v/>
      </c>
      <c r="BC120" s="168" t="str">
        <f aca="false">IF(R120="","",IF(R120="-","-",IF(UPPER(R120)="AB","+",VLOOKUP(R120,'විෂය තොරතුරු'!$P$24:$Q$28,2))))</f>
        <v/>
      </c>
      <c r="BD120" s="168" t="str">
        <f aca="false">IF(S120="","",IF(S120="-","-",IF(UPPER(S120)="AB","+",VLOOKUP(S120,'විෂය තොරතුරු'!$P$24:$Q$28,2))))</f>
        <v/>
      </c>
      <c r="BE120" s="168" t="str">
        <f aca="false">IF(T120="","",IF(T120="-","-",IF(UPPER(T120)="AB","+",VLOOKUP(T120,'විෂය තොරතුරු'!$P$24:$Q$28,2))))</f>
        <v/>
      </c>
      <c r="BF120" s="168" t="str">
        <f aca="false">IF(U120="","",IF(U120="-","-",IF(UPPER(U120)="AB","+",VLOOKUP(U120,'විෂය තොරතුරු'!$P$24:$Q$28,2))))</f>
        <v/>
      </c>
      <c r="BG120" s="170" t="str">
        <f aca="false">IF(V120="","",IF(V120="-","-",IF(UPPER(V120)="AB","+",VLOOKUP(V120,'විෂය තොරතුරු'!$P$24:$Q$28,2))))</f>
        <v/>
      </c>
      <c r="BH120" s="171" t="str">
        <f aca="false">IF(W120="","",IF(W120="-","-",IF(UPPER(W120)="AB","+",VLOOKUP(W120,'විෂය තොරතුරු'!$P$24:$Q$28,2))))</f>
        <v/>
      </c>
      <c r="BI120" s="168" t="str">
        <f aca="false">IF(X120="","",IF(X120="-","-",IF(UPPER(X120)="AB","+",VLOOKUP(X120,'විෂය තොරතුරු'!$P$24:$Q$28,2))))</f>
        <v/>
      </c>
      <c r="BJ120" s="168" t="str">
        <f aca="false">IF(Y120="","",IF(Y120="-","-",IF(UPPER(Y120)="AB","+",VLOOKUP(Y120,'විෂය තොරතුරු'!$P$24:$Q$28,2))))</f>
        <v/>
      </c>
      <c r="BK120" s="168" t="str">
        <f aca="false">IF(Z120="","",IF(Z120="-","-",IF(UPPER(Z120)="AB","+",VLOOKUP(Z120,'විෂය තොරතුරු'!$P$24:$Q$28,2))))</f>
        <v/>
      </c>
      <c r="BL120" s="168" t="str">
        <f aca="false">IF(AA120="","",IF(AA120="-","-",IF(UPPER(AA120)="AB","+",VLOOKUP(AA120,'විෂය තොරතුරු'!$P$24:$Q$28,2))))</f>
        <v/>
      </c>
      <c r="BM120" s="168" t="str">
        <f aca="false">IF(AB120="","",IF(AB120="-","-",IF(UPPER(AB120)="AB","+",VLOOKUP(AB120,'විෂය තොරතුරු'!$P$24:$Q$28,2))))</f>
        <v/>
      </c>
      <c r="BN120" s="168" t="str">
        <f aca="false">IF(AC120="","",IF(AC120="-","-",IF(UPPER(AC120)="AB","+",VLOOKUP(AC120,'විෂය තොරතුරු'!$P$24:$Q$28,2))))</f>
        <v/>
      </c>
      <c r="BO120" s="169" t="str">
        <f aca="false">IF(AD120="","",IF(AD120="-","-",IF(UPPER(AD120)="AB","+",VLOOKUP(AD120,'විෂය තොරතුරු'!$P$24:$Q$28,2))))</f>
        <v/>
      </c>
      <c r="BP120" s="171" t="str">
        <f aca="false">IF(AE120="","",IF(AE120="-","-",IF(UPPER(AE120)="AB","+",VLOOKUP(AE120,'විෂය තොරතුරු'!$P$24:$Q$28,2))))</f>
        <v/>
      </c>
      <c r="BQ120" s="168" t="str">
        <f aca="false">IF(AF120="","",IF(AF120="-","-",IF(UPPER(AF120)="AB","+",VLOOKUP(AF120,'විෂය තොරතුරු'!$P$24:$Q$28,2))))</f>
        <v/>
      </c>
      <c r="BR120" s="168" t="str">
        <f aca="false">IF(AG120="","",IF(AG120="-","-",IF(UPPER(AG120)="AB","+",VLOOKUP(AG120,'විෂය තොරතුරු'!$P$24:$Q$28,2))))</f>
        <v/>
      </c>
      <c r="BS120" s="168" t="str">
        <f aca="false">IF(AH120="","",IF(AH120="-","-",IF(UPPER(AH120)="AB","+",VLOOKUP(AH120,'විෂය තොරතුරු'!$P$24:$Q$28,2))))</f>
        <v/>
      </c>
      <c r="BT120" s="168" t="str">
        <f aca="false">IF(AI120="","",IF(AI120="-","-",IF(UPPER(AI120)="AB","+",VLOOKUP(AI120,'විෂය තොරතුරු'!$P$24:$Q$28,2))))</f>
        <v/>
      </c>
      <c r="BU120" s="168" t="str">
        <f aca="false">IF(AJ120="","",IF(AJ120="-","-",IF(UPPER(AJ120)="AB","+",VLOOKUP(AJ120,'විෂය තොරතුරු'!$P$24:$Q$28,2))))</f>
        <v/>
      </c>
      <c r="BV120" s="168" t="str">
        <f aca="false">IF(AK120="","",IF(AK120="-","-",IF(UPPER(AK120)="AB","+",VLOOKUP(AK120,'විෂය තොරතුරු'!$P$24:$Q$28,2))))</f>
        <v/>
      </c>
      <c r="BW120" s="169" t="str">
        <f aca="false">IF(AL120="","",IF(AL120="-","-",IF(UPPER(AL120)="AB","+",VLOOKUP(AL120,'විෂය තොරතුරු'!$P$24:$Q$28,2))))</f>
        <v/>
      </c>
      <c r="BX120" s="171" t="str">
        <f aca="false">IF($B120="","",COUNTIF($AP120:$BW120,"A"))</f>
        <v/>
      </c>
      <c r="BY120" s="171" t="str">
        <f aca="false">IF($B120="","",COUNTIF($AP120:$BW120,"B"))</f>
        <v/>
      </c>
      <c r="BZ120" s="171" t="str">
        <f aca="false">IF($B120="","",COUNTIF($AP120:$BW120,"C"))</f>
        <v/>
      </c>
      <c r="CA120" s="171" t="str">
        <f aca="false">IF($B120="","",COUNTIF($AP120:$BW120,"S"))</f>
        <v/>
      </c>
      <c r="CB120" s="171" t="str">
        <f aca="false">IF($B120="","",COUNTIF($AP120:$BW120,"W"))</f>
        <v/>
      </c>
      <c r="CC120" s="171" t="str">
        <f aca="false">IF(B120="","",SUM(BX120:CA120))</f>
        <v/>
      </c>
      <c r="CD120" s="169" t="str">
        <f aca="false">IF(B120="","",SUM(BX120:BZ120))</f>
        <v/>
      </c>
      <c r="CE120" s="172" t="str">
        <f aca="false">IF(B120="","",IF(AND(CC120&gt;=6,CD120&gt;=3,OR(E120&gt;=35,F120&gt;=35),L120&gt;=35),"6/3 සමත්",IF(AND(CC120&gt;=5,CD120&gt;=3,OR(E120&gt;=35,F120&gt;=35,L120&gt;=35)),"5/3 සමත්",IF(AND(CC120&gt;=4,CD120&gt;=1,OR(E120&gt;=20,F120&gt;=20,L120&gt;=20)),"සමත් කළ හැකි",IF(CB120=9,"W9","අසමත් ?")))))</f>
        <v/>
      </c>
    </row>
    <row r="121" customFormat="false" ht="13.8" hidden="false" customHeight="false" outlineLevel="0" collapsed="false">
      <c r="A121" s="160" t="n">
        <v>22</v>
      </c>
      <c r="B121" s="161"/>
      <c r="C121" s="161"/>
      <c r="D121" s="162"/>
      <c r="E121" s="163"/>
      <c r="F121" s="164"/>
      <c r="G121" s="163"/>
      <c r="H121" s="165"/>
      <c r="I121" s="165"/>
      <c r="J121" s="164"/>
      <c r="K121" s="163"/>
      <c r="L121" s="165"/>
      <c r="M121" s="165"/>
      <c r="N121" s="164"/>
      <c r="O121" s="163"/>
      <c r="P121" s="165"/>
      <c r="Q121" s="165"/>
      <c r="R121" s="165"/>
      <c r="S121" s="165"/>
      <c r="T121" s="165"/>
      <c r="U121" s="165"/>
      <c r="V121" s="164"/>
      <c r="W121" s="163"/>
      <c r="X121" s="165"/>
      <c r="Y121" s="165"/>
      <c r="Z121" s="165"/>
      <c r="AA121" s="165"/>
      <c r="AB121" s="165"/>
      <c r="AC121" s="165"/>
      <c r="AD121" s="164"/>
      <c r="AE121" s="163"/>
      <c r="AF121" s="165"/>
      <c r="AG121" s="165"/>
      <c r="AH121" s="165"/>
      <c r="AI121" s="165"/>
      <c r="AJ121" s="165"/>
      <c r="AK121" s="165"/>
      <c r="AL121" s="166"/>
      <c r="AM121" s="167" t="str">
        <f aca="false">IF(B121="","",SUM(E121:AL121))</f>
        <v/>
      </c>
      <c r="AN121" s="168" t="str">
        <f aca="false">IF(B121="","",AM121/9)</f>
        <v/>
      </c>
      <c r="AO121" s="169" t="str">
        <f aca="false">IF(B121="","",IF(AM121=0,"-",RANK(AM121,$AM$100:$AM$149,0)))</f>
        <v/>
      </c>
      <c r="AP121" s="167" t="str">
        <f aca="false">IF(E121="","",IF(E121="-","-",IF(UPPER(E121)="AB","+",VLOOKUP(E121,'විෂය තොරතුරු'!$P$24:$Q$28,2))))</f>
        <v/>
      </c>
      <c r="AQ121" s="168" t="str">
        <f aca="false">IF(F121="","",IF(F121="-","-",IF(UPPER(F121)="AB","+",VLOOKUP(F121,'විෂය තොරතුරු'!$P$24:$Q$28,2))))</f>
        <v/>
      </c>
      <c r="AR121" s="168" t="str">
        <f aca="false">IF(G121="","",IF(G121="-","-",IF(UPPER(G121)="AB","+",VLOOKUP(G121,'විෂය තොරතුරු'!$P$24:$Q$28,2))))</f>
        <v/>
      </c>
      <c r="AS121" s="168" t="str">
        <f aca="false">IF(H121="","",IF(H121="-","-",IF(UPPER(H121)="AB","+",VLOOKUP(H121,'විෂය තොරතුරු'!$P$24:$Q$28,2))))</f>
        <v/>
      </c>
      <c r="AT121" s="168" t="str">
        <f aca="false">IF(I121="","",IF(I121="-","-",IF(UPPER(I121)="AB","+",VLOOKUP(I121,'විෂය තොරතුරු'!$P$24:$Q$28,2))))</f>
        <v/>
      </c>
      <c r="AU121" s="170" t="str">
        <f aca="false">IF(J121="","",IF(J121="-","-",IF(UPPER(J121)="AB","+",VLOOKUP(J121,'විෂය තොරතුරු'!$P$24:$Q$28,2))))</f>
        <v/>
      </c>
      <c r="AV121" s="171" t="str">
        <f aca="false">IF(K121="","",IF(K121="-","-",IF(UPPER(K121)="AB","+",VLOOKUP(K121,'විෂය තොරතුරු'!$P$24:$Q$28,2))))</f>
        <v/>
      </c>
      <c r="AW121" s="168" t="str">
        <f aca="false">IF(L121="","",IF(L121="-","-",IF(UPPER(L121)="AB","+",VLOOKUP(L121,'විෂය තොරතුරු'!$P$24:$Q$28,2))))</f>
        <v/>
      </c>
      <c r="AX121" s="168" t="str">
        <f aca="false">IF(M121="","",IF(M121="-","-",IF(UPPER(M121)="AB","+",VLOOKUP(M121,'විෂය තොරතුරු'!$P$24:$Q$28,2))))</f>
        <v/>
      </c>
      <c r="AY121" s="169" t="str">
        <f aca="false">IF(N121="","",IF(N121="-","-",IF(UPPER(N121)="AB","+",VLOOKUP(N121,'විෂය තොරතුරු'!$P$24:$Q$28,2))))</f>
        <v/>
      </c>
      <c r="AZ121" s="167" t="str">
        <f aca="false">IF(O121="","",IF(O121="-","-",IF(UPPER(O121)="AB","+",VLOOKUP(O121,'විෂය තොරතුරු'!$P$24:$Q$28,2))))</f>
        <v/>
      </c>
      <c r="BA121" s="168" t="str">
        <f aca="false">IF(P121="","",IF(P121="-","-",IF(UPPER(P121)="AB","+",VLOOKUP(P121,'විෂය තොරතුරු'!$P$24:$Q$28,2))))</f>
        <v/>
      </c>
      <c r="BB121" s="168" t="str">
        <f aca="false">IF(Q121="","",IF(Q121="-","-",IF(UPPER(Q121)="AB","+",VLOOKUP(Q121,'විෂය තොරතුරු'!$P$24:$Q$28,2))))</f>
        <v/>
      </c>
      <c r="BC121" s="168" t="str">
        <f aca="false">IF(R121="","",IF(R121="-","-",IF(UPPER(R121)="AB","+",VLOOKUP(R121,'විෂය තොරතුරු'!$P$24:$Q$28,2))))</f>
        <v/>
      </c>
      <c r="BD121" s="168" t="str">
        <f aca="false">IF(S121="","",IF(S121="-","-",IF(UPPER(S121)="AB","+",VLOOKUP(S121,'විෂය තොරතුරු'!$P$24:$Q$28,2))))</f>
        <v/>
      </c>
      <c r="BE121" s="168" t="str">
        <f aca="false">IF(T121="","",IF(T121="-","-",IF(UPPER(T121)="AB","+",VLOOKUP(T121,'විෂය තොරතුරු'!$P$24:$Q$28,2))))</f>
        <v/>
      </c>
      <c r="BF121" s="168" t="str">
        <f aca="false">IF(U121="","",IF(U121="-","-",IF(UPPER(U121)="AB","+",VLOOKUP(U121,'විෂය තොරතුරු'!$P$24:$Q$28,2))))</f>
        <v/>
      </c>
      <c r="BG121" s="170" t="str">
        <f aca="false">IF(V121="","",IF(V121="-","-",IF(UPPER(V121)="AB","+",VLOOKUP(V121,'විෂය තොරතුරු'!$P$24:$Q$28,2))))</f>
        <v/>
      </c>
      <c r="BH121" s="171" t="str">
        <f aca="false">IF(W121="","",IF(W121="-","-",IF(UPPER(W121)="AB","+",VLOOKUP(W121,'විෂය තොරතුරු'!$P$24:$Q$28,2))))</f>
        <v/>
      </c>
      <c r="BI121" s="168" t="str">
        <f aca="false">IF(X121="","",IF(X121="-","-",IF(UPPER(X121)="AB","+",VLOOKUP(X121,'විෂය තොරතුරු'!$P$24:$Q$28,2))))</f>
        <v/>
      </c>
      <c r="BJ121" s="168" t="str">
        <f aca="false">IF(Y121="","",IF(Y121="-","-",IF(UPPER(Y121)="AB","+",VLOOKUP(Y121,'විෂය තොරතුරු'!$P$24:$Q$28,2))))</f>
        <v/>
      </c>
      <c r="BK121" s="168" t="str">
        <f aca="false">IF(Z121="","",IF(Z121="-","-",IF(UPPER(Z121)="AB","+",VLOOKUP(Z121,'විෂය තොරතුරු'!$P$24:$Q$28,2))))</f>
        <v/>
      </c>
      <c r="BL121" s="168" t="str">
        <f aca="false">IF(AA121="","",IF(AA121="-","-",IF(UPPER(AA121)="AB","+",VLOOKUP(AA121,'විෂය තොරතුරු'!$P$24:$Q$28,2))))</f>
        <v/>
      </c>
      <c r="BM121" s="168" t="str">
        <f aca="false">IF(AB121="","",IF(AB121="-","-",IF(UPPER(AB121)="AB","+",VLOOKUP(AB121,'විෂය තොරතුරු'!$P$24:$Q$28,2))))</f>
        <v/>
      </c>
      <c r="BN121" s="168" t="str">
        <f aca="false">IF(AC121="","",IF(AC121="-","-",IF(UPPER(AC121)="AB","+",VLOOKUP(AC121,'විෂය තොරතුරු'!$P$24:$Q$28,2))))</f>
        <v/>
      </c>
      <c r="BO121" s="169" t="str">
        <f aca="false">IF(AD121="","",IF(AD121="-","-",IF(UPPER(AD121)="AB","+",VLOOKUP(AD121,'විෂය තොරතුරු'!$P$24:$Q$28,2))))</f>
        <v/>
      </c>
      <c r="BP121" s="171" t="str">
        <f aca="false">IF(AE121="","",IF(AE121="-","-",IF(UPPER(AE121)="AB","+",VLOOKUP(AE121,'විෂය තොරතුරු'!$P$24:$Q$28,2))))</f>
        <v/>
      </c>
      <c r="BQ121" s="168" t="str">
        <f aca="false">IF(AF121="","",IF(AF121="-","-",IF(UPPER(AF121)="AB","+",VLOOKUP(AF121,'විෂය තොරතුරු'!$P$24:$Q$28,2))))</f>
        <v/>
      </c>
      <c r="BR121" s="168" t="str">
        <f aca="false">IF(AG121="","",IF(AG121="-","-",IF(UPPER(AG121)="AB","+",VLOOKUP(AG121,'විෂය තොරතුරු'!$P$24:$Q$28,2))))</f>
        <v/>
      </c>
      <c r="BS121" s="168" t="str">
        <f aca="false">IF(AH121="","",IF(AH121="-","-",IF(UPPER(AH121)="AB","+",VLOOKUP(AH121,'විෂය තොරතුරු'!$P$24:$Q$28,2))))</f>
        <v/>
      </c>
      <c r="BT121" s="168" t="str">
        <f aca="false">IF(AI121="","",IF(AI121="-","-",IF(UPPER(AI121)="AB","+",VLOOKUP(AI121,'විෂය තොරතුරු'!$P$24:$Q$28,2))))</f>
        <v/>
      </c>
      <c r="BU121" s="168" t="str">
        <f aca="false">IF(AJ121="","",IF(AJ121="-","-",IF(UPPER(AJ121)="AB","+",VLOOKUP(AJ121,'විෂය තොරතුරු'!$P$24:$Q$28,2))))</f>
        <v/>
      </c>
      <c r="BV121" s="168" t="str">
        <f aca="false">IF(AK121="","",IF(AK121="-","-",IF(UPPER(AK121)="AB","+",VLOOKUP(AK121,'විෂය තොරතුරු'!$P$24:$Q$28,2))))</f>
        <v/>
      </c>
      <c r="BW121" s="169" t="str">
        <f aca="false">IF(AL121="","",IF(AL121="-","-",IF(UPPER(AL121)="AB","+",VLOOKUP(AL121,'විෂය තොරතුරු'!$P$24:$Q$28,2))))</f>
        <v/>
      </c>
      <c r="BX121" s="171" t="str">
        <f aca="false">IF($B121="","",COUNTIF($AP121:$BW121,"A"))</f>
        <v/>
      </c>
      <c r="BY121" s="171" t="str">
        <f aca="false">IF($B121="","",COUNTIF($AP121:$BW121,"B"))</f>
        <v/>
      </c>
      <c r="BZ121" s="171" t="str">
        <f aca="false">IF($B121="","",COUNTIF($AP121:$BW121,"C"))</f>
        <v/>
      </c>
      <c r="CA121" s="171" t="str">
        <f aca="false">IF($B121="","",COUNTIF($AP121:$BW121,"S"))</f>
        <v/>
      </c>
      <c r="CB121" s="171" t="str">
        <f aca="false">IF($B121="","",COUNTIF($AP121:$BW121,"W"))</f>
        <v/>
      </c>
      <c r="CC121" s="171" t="str">
        <f aca="false">IF(B121="","",SUM(BX121:CA121))</f>
        <v/>
      </c>
      <c r="CD121" s="169" t="str">
        <f aca="false">IF(B121="","",SUM(BX121:BZ121))</f>
        <v/>
      </c>
      <c r="CE121" s="172" t="str">
        <f aca="false">IF(B121="","",IF(AND(CC121&gt;=6,CD121&gt;=3,OR(E121&gt;=35,F121&gt;=35),L121&gt;=35),"6/3 සමත්",IF(AND(CC121&gt;=5,CD121&gt;=3,OR(E121&gt;=35,F121&gt;=35,L121&gt;=35)),"5/3 සමත්",IF(AND(CC121&gt;=4,CD121&gt;=1,OR(E121&gt;=20,F121&gt;=20,L121&gt;=20)),"සමත් කළ හැකි",IF(CB121=9,"W9","අසමත් ?")))))</f>
        <v/>
      </c>
    </row>
    <row r="122" customFormat="false" ht="13.8" hidden="false" customHeight="false" outlineLevel="0" collapsed="false">
      <c r="A122" s="160" t="n">
        <v>23</v>
      </c>
      <c r="B122" s="161"/>
      <c r="C122" s="161"/>
      <c r="D122" s="162"/>
      <c r="E122" s="163"/>
      <c r="F122" s="164"/>
      <c r="G122" s="163"/>
      <c r="H122" s="165"/>
      <c r="I122" s="165"/>
      <c r="J122" s="164"/>
      <c r="K122" s="163"/>
      <c r="L122" s="165"/>
      <c r="M122" s="165"/>
      <c r="N122" s="164"/>
      <c r="O122" s="163"/>
      <c r="P122" s="165"/>
      <c r="Q122" s="165"/>
      <c r="R122" s="165"/>
      <c r="S122" s="165"/>
      <c r="T122" s="165"/>
      <c r="U122" s="165"/>
      <c r="V122" s="164"/>
      <c r="W122" s="163"/>
      <c r="X122" s="165"/>
      <c r="Y122" s="165"/>
      <c r="Z122" s="165"/>
      <c r="AA122" s="165"/>
      <c r="AB122" s="165"/>
      <c r="AC122" s="165"/>
      <c r="AD122" s="164"/>
      <c r="AE122" s="163"/>
      <c r="AF122" s="165"/>
      <c r="AG122" s="165"/>
      <c r="AH122" s="165"/>
      <c r="AI122" s="165"/>
      <c r="AJ122" s="165"/>
      <c r="AK122" s="165"/>
      <c r="AL122" s="166"/>
      <c r="AM122" s="167" t="str">
        <f aca="false">IF(B122="","",SUM(E122:AL122))</f>
        <v/>
      </c>
      <c r="AN122" s="168" t="str">
        <f aca="false">IF(B122="","",AM122/9)</f>
        <v/>
      </c>
      <c r="AO122" s="169" t="str">
        <f aca="false">IF(B122="","",IF(AM122=0,"-",RANK(AM122,$AM$100:$AM$149,0)))</f>
        <v/>
      </c>
      <c r="AP122" s="167" t="str">
        <f aca="false">IF(E122="","",IF(E122="-","-",IF(UPPER(E122)="AB","+",VLOOKUP(E122,'විෂය තොරතුරු'!$P$24:$Q$28,2))))</f>
        <v/>
      </c>
      <c r="AQ122" s="168" t="str">
        <f aca="false">IF(F122="","",IF(F122="-","-",IF(UPPER(F122)="AB","+",VLOOKUP(F122,'විෂය තොරතුරු'!$P$24:$Q$28,2))))</f>
        <v/>
      </c>
      <c r="AR122" s="168" t="str">
        <f aca="false">IF(G122="","",IF(G122="-","-",IF(UPPER(G122)="AB","+",VLOOKUP(G122,'විෂය තොරතුරු'!$P$24:$Q$28,2))))</f>
        <v/>
      </c>
      <c r="AS122" s="168" t="str">
        <f aca="false">IF(H122="","",IF(H122="-","-",IF(UPPER(H122)="AB","+",VLOOKUP(H122,'විෂය තොරතුරු'!$P$24:$Q$28,2))))</f>
        <v/>
      </c>
      <c r="AT122" s="168" t="str">
        <f aca="false">IF(I122="","",IF(I122="-","-",IF(UPPER(I122)="AB","+",VLOOKUP(I122,'විෂය තොරතුරු'!$P$24:$Q$28,2))))</f>
        <v/>
      </c>
      <c r="AU122" s="170" t="str">
        <f aca="false">IF(J122="","",IF(J122="-","-",IF(UPPER(J122)="AB","+",VLOOKUP(J122,'විෂය තොරතුරු'!$P$24:$Q$28,2))))</f>
        <v/>
      </c>
      <c r="AV122" s="171" t="str">
        <f aca="false">IF(K122="","",IF(K122="-","-",IF(UPPER(K122)="AB","+",VLOOKUP(K122,'විෂය තොරතුරු'!$P$24:$Q$28,2))))</f>
        <v/>
      </c>
      <c r="AW122" s="168" t="str">
        <f aca="false">IF(L122="","",IF(L122="-","-",IF(UPPER(L122)="AB","+",VLOOKUP(L122,'විෂය තොරතුරු'!$P$24:$Q$28,2))))</f>
        <v/>
      </c>
      <c r="AX122" s="168" t="str">
        <f aca="false">IF(M122="","",IF(M122="-","-",IF(UPPER(M122)="AB","+",VLOOKUP(M122,'විෂය තොරතුරු'!$P$24:$Q$28,2))))</f>
        <v/>
      </c>
      <c r="AY122" s="169" t="str">
        <f aca="false">IF(N122="","",IF(N122="-","-",IF(UPPER(N122)="AB","+",VLOOKUP(N122,'විෂය තොරතුරු'!$P$24:$Q$28,2))))</f>
        <v/>
      </c>
      <c r="AZ122" s="167" t="str">
        <f aca="false">IF(O122="","",IF(O122="-","-",IF(UPPER(O122)="AB","+",VLOOKUP(O122,'විෂය තොරතුරු'!$P$24:$Q$28,2))))</f>
        <v/>
      </c>
      <c r="BA122" s="168" t="str">
        <f aca="false">IF(P122="","",IF(P122="-","-",IF(UPPER(P122)="AB","+",VLOOKUP(P122,'විෂය තොරතුරු'!$P$24:$Q$28,2))))</f>
        <v/>
      </c>
      <c r="BB122" s="168" t="str">
        <f aca="false">IF(Q122="","",IF(Q122="-","-",IF(UPPER(Q122)="AB","+",VLOOKUP(Q122,'විෂය තොරතුරු'!$P$24:$Q$28,2))))</f>
        <v/>
      </c>
      <c r="BC122" s="168" t="str">
        <f aca="false">IF(R122="","",IF(R122="-","-",IF(UPPER(R122)="AB","+",VLOOKUP(R122,'විෂය තොරතුරු'!$P$24:$Q$28,2))))</f>
        <v/>
      </c>
      <c r="BD122" s="168" t="str">
        <f aca="false">IF(S122="","",IF(S122="-","-",IF(UPPER(S122)="AB","+",VLOOKUP(S122,'විෂය තොරතුරු'!$P$24:$Q$28,2))))</f>
        <v/>
      </c>
      <c r="BE122" s="168" t="str">
        <f aca="false">IF(T122="","",IF(T122="-","-",IF(UPPER(T122)="AB","+",VLOOKUP(T122,'විෂය තොරතුරු'!$P$24:$Q$28,2))))</f>
        <v/>
      </c>
      <c r="BF122" s="168" t="str">
        <f aca="false">IF(U122="","",IF(U122="-","-",IF(UPPER(U122)="AB","+",VLOOKUP(U122,'විෂය තොරතුරු'!$P$24:$Q$28,2))))</f>
        <v/>
      </c>
      <c r="BG122" s="170" t="str">
        <f aca="false">IF(V122="","",IF(V122="-","-",IF(UPPER(V122)="AB","+",VLOOKUP(V122,'විෂය තොරතුරු'!$P$24:$Q$28,2))))</f>
        <v/>
      </c>
      <c r="BH122" s="171" t="str">
        <f aca="false">IF(W122="","",IF(W122="-","-",IF(UPPER(W122)="AB","+",VLOOKUP(W122,'විෂය තොරතුරු'!$P$24:$Q$28,2))))</f>
        <v/>
      </c>
      <c r="BI122" s="168" t="str">
        <f aca="false">IF(X122="","",IF(X122="-","-",IF(UPPER(X122)="AB","+",VLOOKUP(X122,'විෂය තොරතුරු'!$P$24:$Q$28,2))))</f>
        <v/>
      </c>
      <c r="BJ122" s="168" t="str">
        <f aca="false">IF(Y122="","",IF(Y122="-","-",IF(UPPER(Y122)="AB","+",VLOOKUP(Y122,'විෂය තොරතුරු'!$P$24:$Q$28,2))))</f>
        <v/>
      </c>
      <c r="BK122" s="168" t="str">
        <f aca="false">IF(Z122="","",IF(Z122="-","-",IF(UPPER(Z122)="AB","+",VLOOKUP(Z122,'විෂය තොරතුරු'!$P$24:$Q$28,2))))</f>
        <v/>
      </c>
      <c r="BL122" s="168" t="str">
        <f aca="false">IF(AA122="","",IF(AA122="-","-",IF(UPPER(AA122)="AB","+",VLOOKUP(AA122,'විෂය තොරතුරු'!$P$24:$Q$28,2))))</f>
        <v/>
      </c>
      <c r="BM122" s="168" t="str">
        <f aca="false">IF(AB122="","",IF(AB122="-","-",IF(UPPER(AB122)="AB","+",VLOOKUP(AB122,'විෂය තොරතුරු'!$P$24:$Q$28,2))))</f>
        <v/>
      </c>
      <c r="BN122" s="168" t="str">
        <f aca="false">IF(AC122="","",IF(AC122="-","-",IF(UPPER(AC122)="AB","+",VLOOKUP(AC122,'විෂය තොරතුරු'!$P$24:$Q$28,2))))</f>
        <v/>
      </c>
      <c r="BO122" s="169" t="str">
        <f aca="false">IF(AD122="","",IF(AD122="-","-",IF(UPPER(AD122)="AB","+",VLOOKUP(AD122,'විෂය තොරතුරු'!$P$24:$Q$28,2))))</f>
        <v/>
      </c>
      <c r="BP122" s="171" t="str">
        <f aca="false">IF(AE122="","",IF(AE122="-","-",IF(UPPER(AE122)="AB","+",VLOOKUP(AE122,'විෂය තොරතුරු'!$P$24:$Q$28,2))))</f>
        <v/>
      </c>
      <c r="BQ122" s="168" t="str">
        <f aca="false">IF(AF122="","",IF(AF122="-","-",IF(UPPER(AF122)="AB","+",VLOOKUP(AF122,'විෂය තොරතුරු'!$P$24:$Q$28,2))))</f>
        <v/>
      </c>
      <c r="BR122" s="168" t="str">
        <f aca="false">IF(AG122="","",IF(AG122="-","-",IF(UPPER(AG122)="AB","+",VLOOKUP(AG122,'විෂය තොරතුරු'!$P$24:$Q$28,2))))</f>
        <v/>
      </c>
      <c r="BS122" s="168" t="str">
        <f aca="false">IF(AH122="","",IF(AH122="-","-",IF(UPPER(AH122)="AB","+",VLOOKUP(AH122,'විෂය තොරතුරු'!$P$24:$Q$28,2))))</f>
        <v/>
      </c>
      <c r="BT122" s="168" t="str">
        <f aca="false">IF(AI122="","",IF(AI122="-","-",IF(UPPER(AI122)="AB","+",VLOOKUP(AI122,'විෂය තොරතුරු'!$P$24:$Q$28,2))))</f>
        <v/>
      </c>
      <c r="BU122" s="168" t="str">
        <f aca="false">IF(AJ122="","",IF(AJ122="-","-",IF(UPPER(AJ122)="AB","+",VLOOKUP(AJ122,'විෂය තොරතුරු'!$P$24:$Q$28,2))))</f>
        <v/>
      </c>
      <c r="BV122" s="168" t="str">
        <f aca="false">IF(AK122="","",IF(AK122="-","-",IF(UPPER(AK122)="AB","+",VLOOKUP(AK122,'විෂය තොරතුරු'!$P$24:$Q$28,2))))</f>
        <v/>
      </c>
      <c r="BW122" s="169" t="str">
        <f aca="false">IF(AL122="","",IF(AL122="-","-",IF(UPPER(AL122)="AB","+",VLOOKUP(AL122,'විෂය තොරතුරු'!$P$24:$Q$28,2))))</f>
        <v/>
      </c>
      <c r="BX122" s="171" t="str">
        <f aca="false">IF($B122="","",COUNTIF($AP122:$BW122,"A"))</f>
        <v/>
      </c>
      <c r="BY122" s="171" t="str">
        <f aca="false">IF($B122="","",COUNTIF($AP122:$BW122,"B"))</f>
        <v/>
      </c>
      <c r="BZ122" s="171" t="str">
        <f aca="false">IF($B122="","",COUNTIF($AP122:$BW122,"C"))</f>
        <v/>
      </c>
      <c r="CA122" s="171" t="str">
        <f aca="false">IF($B122="","",COUNTIF($AP122:$BW122,"S"))</f>
        <v/>
      </c>
      <c r="CB122" s="171" t="str">
        <f aca="false">IF($B122="","",COUNTIF($AP122:$BW122,"W"))</f>
        <v/>
      </c>
      <c r="CC122" s="171" t="str">
        <f aca="false">IF(B122="","",SUM(BX122:CA122))</f>
        <v/>
      </c>
      <c r="CD122" s="169" t="str">
        <f aca="false">IF(B122="","",SUM(BX122:BZ122))</f>
        <v/>
      </c>
      <c r="CE122" s="172" t="str">
        <f aca="false">IF(B122="","",IF(AND(CC122&gt;=6,CD122&gt;=3,OR(E122&gt;=35,F122&gt;=35),L122&gt;=35),"6/3 සමත්",IF(AND(CC122&gt;=5,CD122&gt;=3,OR(E122&gt;=35,F122&gt;=35,L122&gt;=35)),"5/3 සමත්",IF(AND(CC122&gt;=4,CD122&gt;=1,OR(E122&gt;=20,F122&gt;=20,L122&gt;=20)),"සමත් කළ හැකි",IF(CB122=9,"W9","අසමත් ?")))))</f>
        <v/>
      </c>
    </row>
    <row r="123" customFormat="false" ht="13.8" hidden="false" customHeight="false" outlineLevel="0" collapsed="false">
      <c r="A123" s="160" t="n">
        <v>24</v>
      </c>
      <c r="B123" s="161"/>
      <c r="C123" s="161"/>
      <c r="D123" s="162"/>
      <c r="E123" s="163"/>
      <c r="F123" s="164"/>
      <c r="G123" s="163"/>
      <c r="H123" s="165"/>
      <c r="I123" s="165"/>
      <c r="J123" s="164"/>
      <c r="K123" s="163"/>
      <c r="L123" s="165"/>
      <c r="M123" s="165"/>
      <c r="N123" s="164"/>
      <c r="O123" s="163"/>
      <c r="P123" s="165"/>
      <c r="Q123" s="165"/>
      <c r="R123" s="165"/>
      <c r="S123" s="165"/>
      <c r="T123" s="165"/>
      <c r="U123" s="165"/>
      <c r="V123" s="164"/>
      <c r="W123" s="163"/>
      <c r="X123" s="165"/>
      <c r="Y123" s="165"/>
      <c r="Z123" s="165"/>
      <c r="AA123" s="165"/>
      <c r="AB123" s="165"/>
      <c r="AC123" s="165"/>
      <c r="AD123" s="164"/>
      <c r="AE123" s="163"/>
      <c r="AF123" s="165"/>
      <c r="AG123" s="165"/>
      <c r="AH123" s="165"/>
      <c r="AI123" s="165"/>
      <c r="AJ123" s="165"/>
      <c r="AK123" s="165"/>
      <c r="AL123" s="166"/>
      <c r="AM123" s="167" t="str">
        <f aca="false">IF(B123="","",SUM(E123:AL123))</f>
        <v/>
      </c>
      <c r="AN123" s="168" t="str">
        <f aca="false">IF(B123="","",AM123/9)</f>
        <v/>
      </c>
      <c r="AO123" s="169" t="str">
        <f aca="false">IF(B123="","",IF(AM123=0,"-",RANK(AM123,$AM$100:$AM$149,0)))</f>
        <v/>
      </c>
      <c r="AP123" s="167" t="str">
        <f aca="false">IF(E123="","",IF(E123="-","-",IF(UPPER(E123)="AB","+",VLOOKUP(E123,'විෂය තොරතුරු'!$P$24:$Q$28,2))))</f>
        <v/>
      </c>
      <c r="AQ123" s="168" t="str">
        <f aca="false">IF(F123="","",IF(F123="-","-",IF(UPPER(F123)="AB","+",VLOOKUP(F123,'විෂය තොරතුරු'!$P$24:$Q$28,2))))</f>
        <v/>
      </c>
      <c r="AR123" s="168" t="str">
        <f aca="false">IF(G123="","",IF(G123="-","-",IF(UPPER(G123)="AB","+",VLOOKUP(G123,'විෂය තොරතුරු'!$P$24:$Q$28,2))))</f>
        <v/>
      </c>
      <c r="AS123" s="168" t="str">
        <f aca="false">IF(H123="","",IF(H123="-","-",IF(UPPER(H123)="AB","+",VLOOKUP(H123,'විෂය තොරතුරු'!$P$24:$Q$28,2))))</f>
        <v/>
      </c>
      <c r="AT123" s="168" t="str">
        <f aca="false">IF(I123="","",IF(I123="-","-",IF(UPPER(I123)="AB","+",VLOOKUP(I123,'විෂය තොරතුරු'!$P$24:$Q$28,2))))</f>
        <v/>
      </c>
      <c r="AU123" s="170" t="str">
        <f aca="false">IF(J123="","",IF(J123="-","-",IF(UPPER(J123)="AB","+",VLOOKUP(J123,'විෂය තොරතුරු'!$P$24:$Q$28,2))))</f>
        <v/>
      </c>
      <c r="AV123" s="171" t="str">
        <f aca="false">IF(K123="","",IF(K123="-","-",IF(UPPER(K123)="AB","+",VLOOKUP(K123,'විෂය තොරතුරු'!$P$24:$Q$28,2))))</f>
        <v/>
      </c>
      <c r="AW123" s="168" t="str">
        <f aca="false">IF(L123="","",IF(L123="-","-",IF(UPPER(L123)="AB","+",VLOOKUP(L123,'විෂය තොරතුරු'!$P$24:$Q$28,2))))</f>
        <v/>
      </c>
      <c r="AX123" s="168" t="str">
        <f aca="false">IF(M123="","",IF(M123="-","-",IF(UPPER(M123)="AB","+",VLOOKUP(M123,'විෂය තොරතුරු'!$P$24:$Q$28,2))))</f>
        <v/>
      </c>
      <c r="AY123" s="169" t="str">
        <f aca="false">IF(N123="","",IF(N123="-","-",IF(UPPER(N123)="AB","+",VLOOKUP(N123,'විෂය තොරතුරු'!$P$24:$Q$28,2))))</f>
        <v/>
      </c>
      <c r="AZ123" s="167" t="str">
        <f aca="false">IF(O123="","",IF(O123="-","-",IF(UPPER(O123)="AB","+",VLOOKUP(O123,'විෂය තොරතුරු'!$P$24:$Q$28,2))))</f>
        <v/>
      </c>
      <c r="BA123" s="168" t="str">
        <f aca="false">IF(P123="","",IF(P123="-","-",IF(UPPER(P123)="AB","+",VLOOKUP(P123,'විෂය තොරතුරු'!$P$24:$Q$28,2))))</f>
        <v/>
      </c>
      <c r="BB123" s="168" t="str">
        <f aca="false">IF(Q123="","",IF(Q123="-","-",IF(UPPER(Q123)="AB","+",VLOOKUP(Q123,'විෂය තොරතුරු'!$P$24:$Q$28,2))))</f>
        <v/>
      </c>
      <c r="BC123" s="168" t="str">
        <f aca="false">IF(R123="","",IF(R123="-","-",IF(UPPER(R123)="AB","+",VLOOKUP(R123,'විෂය තොරතුරු'!$P$24:$Q$28,2))))</f>
        <v/>
      </c>
      <c r="BD123" s="168" t="str">
        <f aca="false">IF(S123="","",IF(S123="-","-",IF(UPPER(S123)="AB","+",VLOOKUP(S123,'විෂය තොරතුරු'!$P$24:$Q$28,2))))</f>
        <v/>
      </c>
      <c r="BE123" s="168" t="str">
        <f aca="false">IF(T123="","",IF(T123="-","-",IF(UPPER(T123)="AB","+",VLOOKUP(T123,'විෂය තොරතුරු'!$P$24:$Q$28,2))))</f>
        <v/>
      </c>
      <c r="BF123" s="168" t="str">
        <f aca="false">IF(U123="","",IF(U123="-","-",IF(UPPER(U123)="AB","+",VLOOKUP(U123,'විෂය තොරතුරු'!$P$24:$Q$28,2))))</f>
        <v/>
      </c>
      <c r="BG123" s="170" t="str">
        <f aca="false">IF(V123="","",IF(V123="-","-",IF(UPPER(V123)="AB","+",VLOOKUP(V123,'විෂය තොරතුරු'!$P$24:$Q$28,2))))</f>
        <v/>
      </c>
      <c r="BH123" s="171" t="str">
        <f aca="false">IF(W123="","",IF(W123="-","-",IF(UPPER(W123)="AB","+",VLOOKUP(W123,'විෂය තොරතුරු'!$P$24:$Q$28,2))))</f>
        <v/>
      </c>
      <c r="BI123" s="168" t="str">
        <f aca="false">IF(X123="","",IF(X123="-","-",IF(UPPER(X123)="AB","+",VLOOKUP(X123,'විෂය තොරතුරු'!$P$24:$Q$28,2))))</f>
        <v/>
      </c>
      <c r="BJ123" s="168" t="str">
        <f aca="false">IF(Y123="","",IF(Y123="-","-",IF(UPPER(Y123)="AB","+",VLOOKUP(Y123,'විෂය තොරතුරු'!$P$24:$Q$28,2))))</f>
        <v/>
      </c>
      <c r="BK123" s="168" t="str">
        <f aca="false">IF(Z123="","",IF(Z123="-","-",IF(UPPER(Z123)="AB","+",VLOOKUP(Z123,'විෂය තොරතුරු'!$P$24:$Q$28,2))))</f>
        <v/>
      </c>
      <c r="BL123" s="168" t="str">
        <f aca="false">IF(AA123="","",IF(AA123="-","-",IF(UPPER(AA123)="AB","+",VLOOKUP(AA123,'විෂය තොරතුරු'!$P$24:$Q$28,2))))</f>
        <v/>
      </c>
      <c r="BM123" s="168" t="str">
        <f aca="false">IF(AB123="","",IF(AB123="-","-",IF(UPPER(AB123)="AB","+",VLOOKUP(AB123,'විෂය තොරතුරු'!$P$24:$Q$28,2))))</f>
        <v/>
      </c>
      <c r="BN123" s="168" t="str">
        <f aca="false">IF(AC123="","",IF(AC123="-","-",IF(UPPER(AC123)="AB","+",VLOOKUP(AC123,'විෂය තොරතුරු'!$P$24:$Q$28,2))))</f>
        <v/>
      </c>
      <c r="BO123" s="169" t="str">
        <f aca="false">IF(AD123="","",IF(AD123="-","-",IF(UPPER(AD123)="AB","+",VLOOKUP(AD123,'විෂය තොරතුරු'!$P$24:$Q$28,2))))</f>
        <v/>
      </c>
      <c r="BP123" s="171" t="str">
        <f aca="false">IF(AE123="","",IF(AE123="-","-",IF(UPPER(AE123)="AB","+",VLOOKUP(AE123,'විෂය තොරතුරු'!$P$24:$Q$28,2))))</f>
        <v/>
      </c>
      <c r="BQ123" s="168" t="str">
        <f aca="false">IF(AF123="","",IF(AF123="-","-",IF(UPPER(AF123)="AB","+",VLOOKUP(AF123,'විෂය තොරතුරු'!$P$24:$Q$28,2))))</f>
        <v/>
      </c>
      <c r="BR123" s="168" t="str">
        <f aca="false">IF(AG123="","",IF(AG123="-","-",IF(UPPER(AG123)="AB","+",VLOOKUP(AG123,'විෂය තොරතුරු'!$P$24:$Q$28,2))))</f>
        <v/>
      </c>
      <c r="BS123" s="168" t="str">
        <f aca="false">IF(AH123="","",IF(AH123="-","-",IF(UPPER(AH123)="AB","+",VLOOKUP(AH123,'විෂය තොරතුරු'!$P$24:$Q$28,2))))</f>
        <v/>
      </c>
      <c r="BT123" s="168" t="str">
        <f aca="false">IF(AI123="","",IF(AI123="-","-",IF(UPPER(AI123)="AB","+",VLOOKUP(AI123,'විෂය තොරතුරු'!$P$24:$Q$28,2))))</f>
        <v/>
      </c>
      <c r="BU123" s="168" t="str">
        <f aca="false">IF(AJ123="","",IF(AJ123="-","-",IF(UPPER(AJ123)="AB","+",VLOOKUP(AJ123,'විෂය තොරතුරු'!$P$24:$Q$28,2))))</f>
        <v/>
      </c>
      <c r="BV123" s="168" t="str">
        <f aca="false">IF(AK123="","",IF(AK123="-","-",IF(UPPER(AK123)="AB","+",VLOOKUP(AK123,'විෂය තොරතුරු'!$P$24:$Q$28,2))))</f>
        <v/>
      </c>
      <c r="BW123" s="169" t="str">
        <f aca="false">IF(AL123="","",IF(AL123="-","-",IF(UPPER(AL123)="AB","+",VLOOKUP(AL123,'විෂය තොරතුරු'!$P$24:$Q$28,2))))</f>
        <v/>
      </c>
      <c r="BX123" s="171" t="str">
        <f aca="false">IF($B123="","",COUNTIF($AP123:$BW123,"A"))</f>
        <v/>
      </c>
      <c r="BY123" s="171" t="str">
        <f aca="false">IF($B123="","",COUNTIF($AP123:$BW123,"B"))</f>
        <v/>
      </c>
      <c r="BZ123" s="171" t="str">
        <f aca="false">IF($B123="","",COUNTIF($AP123:$BW123,"C"))</f>
        <v/>
      </c>
      <c r="CA123" s="171" t="str">
        <f aca="false">IF($B123="","",COUNTIF($AP123:$BW123,"S"))</f>
        <v/>
      </c>
      <c r="CB123" s="171" t="str">
        <f aca="false">IF($B123="","",COUNTIF($AP123:$BW123,"W"))</f>
        <v/>
      </c>
      <c r="CC123" s="171" t="str">
        <f aca="false">IF(B123="","",SUM(BX123:CA123))</f>
        <v/>
      </c>
      <c r="CD123" s="169" t="str">
        <f aca="false">IF(B123="","",SUM(BX123:BZ123))</f>
        <v/>
      </c>
      <c r="CE123" s="172" t="str">
        <f aca="false">IF(B123="","",IF(AND(CC123&gt;=6,CD123&gt;=3,OR(E123&gt;=35,F123&gt;=35),L123&gt;=35),"6/3 සමත්",IF(AND(CC123&gt;=5,CD123&gt;=3,OR(E123&gt;=35,F123&gt;=35,L123&gt;=35)),"5/3 සමත්",IF(AND(CC123&gt;=4,CD123&gt;=1,OR(E123&gt;=20,F123&gt;=20,L123&gt;=20)),"සමත් කළ හැකි",IF(CB123=9,"W9","අසමත් ?")))))</f>
        <v/>
      </c>
    </row>
    <row r="124" customFormat="false" ht="13.8" hidden="false" customHeight="false" outlineLevel="0" collapsed="false">
      <c r="A124" s="160" t="n">
        <v>25</v>
      </c>
      <c r="B124" s="161"/>
      <c r="C124" s="161"/>
      <c r="D124" s="162"/>
      <c r="E124" s="163"/>
      <c r="F124" s="164"/>
      <c r="G124" s="163"/>
      <c r="H124" s="165"/>
      <c r="I124" s="165"/>
      <c r="J124" s="164"/>
      <c r="K124" s="163"/>
      <c r="L124" s="165"/>
      <c r="M124" s="165"/>
      <c r="N124" s="164"/>
      <c r="O124" s="163"/>
      <c r="P124" s="165"/>
      <c r="Q124" s="165"/>
      <c r="R124" s="165"/>
      <c r="S124" s="165"/>
      <c r="T124" s="165"/>
      <c r="U124" s="165"/>
      <c r="V124" s="164"/>
      <c r="W124" s="163"/>
      <c r="X124" s="165"/>
      <c r="Y124" s="165"/>
      <c r="Z124" s="165"/>
      <c r="AA124" s="165"/>
      <c r="AB124" s="165"/>
      <c r="AC124" s="165"/>
      <c r="AD124" s="164"/>
      <c r="AE124" s="163"/>
      <c r="AF124" s="165"/>
      <c r="AG124" s="165"/>
      <c r="AH124" s="165"/>
      <c r="AI124" s="165"/>
      <c r="AJ124" s="165"/>
      <c r="AK124" s="165"/>
      <c r="AL124" s="166"/>
      <c r="AM124" s="167" t="str">
        <f aca="false">IF(B124="","",SUM(E124:AL124))</f>
        <v/>
      </c>
      <c r="AN124" s="168" t="str">
        <f aca="false">IF(B124="","",AM124/9)</f>
        <v/>
      </c>
      <c r="AO124" s="169" t="str">
        <f aca="false">IF(B124="","",IF(AM124=0,"-",RANK(AM124,$AM$100:$AM$149,0)))</f>
        <v/>
      </c>
      <c r="AP124" s="167" t="str">
        <f aca="false">IF(E124="","",IF(E124="-","-",IF(UPPER(E124)="AB","+",VLOOKUP(E124,'විෂය තොරතුරු'!$P$24:$Q$28,2))))</f>
        <v/>
      </c>
      <c r="AQ124" s="168" t="str">
        <f aca="false">IF(F124="","",IF(F124="-","-",IF(UPPER(F124)="AB","+",VLOOKUP(F124,'විෂය තොරතුරු'!$P$24:$Q$28,2))))</f>
        <v/>
      </c>
      <c r="AR124" s="168" t="str">
        <f aca="false">IF(G124="","",IF(G124="-","-",IF(UPPER(G124)="AB","+",VLOOKUP(G124,'විෂය තොරතුරු'!$P$24:$Q$28,2))))</f>
        <v/>
      </c>
      <c r="AS124" s="168" t="str">
        <f aca="false">IF(H124="","",IF(H124="-","-",IF(UPPER(H124)="AB","+",VLOOKUP(H124,'විෂය තොරතුරු'!$P$24:$Q$28,2))))</f>
        <v/>
      </c>
      <c r="AT124" s="168" t="str">
        <f aca="false">IF(I124="","",IF(I124="-","-",IF(UPPER(I124)="AB","+",VLOOKUP(I124,'විෂය තොරතුරු'!$P$24:$Q$28,2))))</f>
        <v/>
      </c>
      <c r="AU124" s="170" t="str">
        <f aca="false">IF(J124="","",IF(J124="-","-",IF(UPPER(J124)="AB","+",VLOOKUP(J124,'විෂය තොරතුරු'!$P$24:$Q$28,2))))</f>
        <v/>
      </c>
      <c r="AV124" s="171" t="str">
        <f aca="false">IF(K124="","",IF(K124="-","-",IF(UPPER(K124)="AB","+",VLOOKUP(K124,'විෂය තොරතුරු'!$P$24:$Q$28,2))))</f>
        <v/>
      </c>
      <c r="AW124" s="168" t="str">
        <f aca="false">IF(L124="","",IF(L124="-","-",IF(UPPER(L124)="AB","+",VLOOKUP(L124,'විෂය තොරතුරු'!$P$24:$Q$28,2))))</f>
        <v/>
      </c>
      <c r="AX124" s="168" t="str">
        <f aca="false">IF(M124="","",IF(M124="-","-",IF(UPPER(M124)="AB","+",VLOOKUP(M124,'විෂය තොරතුරු'!$P$24:$Q$28,2))))</f>
        <v/>
      </c>
      <c r="AY124" s="169" t="str">
        <f aca="false">IF(N124="","",IF(N124="-","-",IF(UPPER(N124)="AB","+",VLOOKUP(N124,'විෂය තොරතුරු'!$P$24:$Q$28,2))))</f>
        <v/>
      </c>
      <c r="AZ124" s="167" t="str">
        <f aca="false">IF(O124="","",IF(O124="-","-",IF(UPPER(O124)="AB","+",VLOOKUP(O124,'විෂය තොරතුරු'!$P$24:$Q$28,2))))</f>
        <v/>
      </c>
      <c r="BA124" s="168" t="str">
        <f aca="false">IF(P124="","",IF(P124="-","-",IF(UPPER(P124)="AB","+",VLOOKUP(P124,'විෂය තොරතුරු'!$P$24:$Q$28,2))))</f>
        <v/>
      </c>
      <c r="BB124" s="168" t="str">
        <f aca="false">IF(Q124="","",IF(Q124="-","-",IF(UPPER(Q124)="AB","+",VLOOKUP(Q124,'විෂය තොරතුරු'!$P$24:$Q$28,2))))</f>
        <v/>
      </c>
      <c r="BC124" s="168" t="str">
        <f aca="false">IF(R124="","",IF(R124="-","-",IF(UPPER(R124)="AB","+",VLOOKUP(R124,'විෂය තොරතුරු'!$P$24:$Q$28,2))))</f>
        <v/>
      </c>
      <c r="BD124" s="168" t="str">
        <f aca="false">IF(S124="","",IF(S124="-","-",IF(UPPER(S124)="AB","+",VLOOKUP(S124,'විෂය තොරතුරු'!$P$24:$Q$28,2))))</f>
        <v/>
      </c>
      <c r="BE124" s="168" t="str">
        <f aca="false">IF(T124="","",IF(T124="-","-",IF(UPPER(T124)="AB","+",VLOOKUP(T124,'විෂය තොරතුරු'!$P$24:$Q$28,2))))</f>
        <v/>
      </c>
      <c r="BF124" s="168" t="str">
        <f aca="false">IF(U124="","",IF(U124="-","-",IF(UPPER(U124)="AB","+",VLOOKUP(U124,'විෂය තොරතුරු'!$P$24:$Q$28,2))))</f>
        <v/>
      </c>
      <c r="BG124" s="170" t="str">
        <f aca="false">IF(V124="","",IF(V124="-","-",IF(UPPER(V124)="AB","+",VLOOKUP(V124,'විෂය තොරතුරු'!$P$24:$Q$28,2))))</f>
        <v/>
      </c>
      <c r="BH124" s="171" t="str">
        <f aca="false">IF(W124="","",IF(W124="-","-",IF(UPPER(W124)="AB","+",VLOOKUP(W124,'විෂය තොරතුරු'!$P$24:$Q$28,2))))</f>
        <v/>
      </c>
      <c r="BI124" s="168" t="str">
        <f aca="false">IF(X124="","",IF(X124="-","-",IF(UPPER(X124)="AB","+",VLOOKUP(X124,'විෂය තොරතුරු'!$P$24:$Q$28,2))))</f>
        <v/>
      </c>
      <c r="BJ124" s="168" t="str">
        <f aca="false">IF(Y124="","",IF(Y124="-","-",IF(UPPER(Y124)="AB","+",VLOOKUP(Y124,'විෂය තොරතුරු'!$P$24:$Q$28,2))))</f>
        <v/>
      </c>
      <c r="BK124" s="168" t="str">
        <f aca="false">IF(Z124="","",IF(Z124="-","-",IF(UPPER(Z124)="AB","+",VLOOKUP(Z124,'විෂය තොරතුරු'!$P$24:$Q$28,2))))</f>
        <v/>
      </c>
      <c r="BL124" s="168" t="str">
        <f aca="false">IF(AA124="","",IF(AA124="-","-",IF(UPPER(AA124)="AB","+",VLOOKUP(AA124,'විෂය තොරතුරු'!$P$24:$Q$28,2))))</f>
        <v/>
      </c>
      <c r="BM124" s="168" t="str">
        <f aca="false">IF(AB124="","",IF(AB124="-","-",IF(UPPER(AB124)="AB","+",VLOOKUP(AB124,'විෂය තොරතුරු'!$P$24:$Q$28,2))))</f>
        <v/>
      </c>
      <c r="BN124" s="168" t="str">
        <f aca="false">IF(AC124="","",IF(AC124="-","-",IF(UPPER(AC124)="AB","+",VLOOKUP(AC124,'විෂය තොරතුරු'!$P$24:$Q$28,2))))</f>
        <v/>
      </c>
      <c r="BO124" s="169" t="str">
        <f aca="false">IF(AD124="","",IF(AD124="-","-",IF(UPPER(AD124)="AB","+",VLOOKUP(AD124,'විෂය තොරතුරු'!$P$24:$Q$28,2))))</f>
        <v/>
      </c>
      <c r="BP124" s="171" t="str">
        <f aca="false">IF(AE124="","",IF(AE124="-","-",IF(UPPER(AE124)="AB","+",VLOOKUP(AE124,'විෂය තොරතුරු'!$P$24:$Q$28,2))))</f>
        <v/>
      </c>
      <c r="BQ124" s="168" t="str">
        <f aca="false">IF(AF124="","",IF(AF124="-","-",IF(UPPER(AF124)="AB","+",VLOOKUP(AF124,'විෂය තොරතුරු'!$P$24:$Q$28,2))))</f>
        <v/>
      </c>
      <c r="BR124" s="168" t="str">
        <f aca="false">IF(AG124="","",IF(AG124="-","-",IF(UPPER(AG124)="AB","+",VLOOKUP(AG124,'විෂය තොරතුරු'!$P$24:$Q$28,2))))</f>
        <v/>
      </c>
      <c r="BS124" s="168" t="str">
        <f aca="false">IF(AH124="","",IF(AH124="-","-",IF(UPPER(AH124)="AB","+",VLOOKUP(AH124,'විෂය තොරතුරු'!$P$24:$Q$28,2))))</f>
        <v/>
      </c>
      <c r="BT124" s="168" t="str">
        <f aca="false">IF(AI124="","",IF(AI124="-","-",IF(UPPER(AI124)="AB","+",VLOOKUP(AI124,'විෂය තොරතුරු'!$P$24:$Q$28,2))))</f>
        <v/>
      </c>
      <c r="BU124" s="168" t="str">
        <f aca="false">IF(AJ124="","",IF(AJ124="-","-",IF(UPPER(AJ124)="AB","+",VLOOKUP(AJ124,'විෂය තොරතුරු'!$P$24:$Q$28,2))))</f>
        <v/>
      </c>
      <c r="BV124" s="168" t="str">
        <f aca="false">IF(AK124="","",IF(AK124="-","-",IF(UPPER(AK124)="AB","+",VLOOKUP(AK124,'විෂය තොරතුරු'!$P$24:$Q$28,2))))</f>
        <v/>
      </c>
      <c r="BW124" s="169" t="str">
        <f aca="false">IF(AL124="","",IF(AL124="-","-",IF(UPPER(AL124)="AB","+",VLOOKUP(AL124,'විෂය තොරතුරු'!$P$24:$Q$28,2))))</f>
        <v/>
      </c>
      <c r="BX124" s="171" t="str">
        <f aca="false">IF($B124="","",COUNTIF($AP124:$BW124,"A"))</f>
        <v/>
      </c>
      <c r="BY124" s="171" t="str">
        <f aca="false">IF($B124="","",COUNTIF($AP124:$BW124,"B"))</f>
        <v/>
      </c>
      <c r="BZ124" s="171" t="str">
        <f aca="false">IF($B124="","",COUNTIF($AP124:$BW124,"C"))</f>
        <v/>
      </c>
      <c r="CA124" s="171" t="str">
        <f aca="false">IF($B124="","",COUNTIF($AP124:$BW124,"S"))</f>
        <v/>
      </c>
      <c r="CB124" s="171" t="str">
        <f aca="false">IF($B124="","",COUNTIF($AP124:$BW124,"W"))</f>
        <v/>
      </c>
      <c r="CC124" s="171" t="str">
        <f aca="false">IF(B124="","",SUM(BX124:CA124))</f>
        <v/>
      </c>
      <c r="CD124" s="169" t="str">
        <f aca="false">IF(B124="","",SUM(BX124:BZ124))</f>
        <v/>
      </c>
      <c r="CE124" s="172" t="str">
        <f aca="false">IF(B124="","",IF(AND(CC124&gt;=6,CD124&gt;=3,OR(E124&gt;=35,F124&gt;=35),L124&gt;=35),"6/3 සමත්",IF(AND(CC124&gt;=5,CD124&gt;=3,OR(E124&gt;=35,F124&gt;=35,L124&gt;=35)),"5/3 සමත්",IF(AND(CC124&gt;=4,CD124&gt;=1,OR(E124&gt;=20,F124&gt;=20,L124&gt;=20)),"සමත් කළ හැකි",IF(CB124=9,"W9","අසමත් ?")))))</f>
        <v/>
      </c>
    </row>
    <row r="125" customFormat="false" ht="13.8" hidden="false" customHeight="false" outlineLevel="0" collapsed="false">
      <c r="A125" s="160" t="n">
        <v>26</v>
      </c>
      <c r="B125" s="161"/>
      <c r="C125" s="161"/>
      <c r="D125" s="162"/>
      <c r="E125" s="163"/>
      <c r="F125" s="164"/>
      <c r="G125" s="163"/>
      <c r="H125" s="165"/>
      <c r="I125" s="165"/>
      <c r="J125" s="164"/>
      <c r="K125" s="163"/>
      <c r="L125" s="165"/>
      <c r="M125" s="165"/>
      <c r="N125" s="164"/>
      <c r="O125" s="163"/>
      <c r="P125" s="165"/>
      <c r="Q125" s="165"/>
      <c r="R125" s="165"/>
      <c r="S125" s="165"/>
      <c r="T125" s="165"/>
      <c r="U125" s="165"/>
      <c r="V125" s="164"/>
      <c r="W125" s="163"/>
      <c r="X125" s="165"/>
      <c r="Y125" s="165"/>
      <c r="Z125" s="165"/>
      <c r="AA125" s="165"/>
      <c r="AB125" s="165"/>
      <c r="AC125" s="165"/>
      <c r="AD125" s="164"/>
      <c r="AE125" s="163"/>
      <c r="AF125" s="165"/>
      <c r="AG125" s="165"/>
      <c r="AH125" s="165"/>
      <c r="AI125" s="165"/>
      <c r="AJ125" s="165"/>
      <c r="AK125" s="165"/>
      <c r="AL125" s="166"/>
      <c r="AM125" s="167" t="str">
        <f aca="false">IF(B125="","",SUM(E125:AL125))</f>
        <v/>
      </c>
      <c r="AN125" s="168" t="str">
        <f aca="false">IF(B125="","",AM125/9)</f>
        <v/>
      </c>
      <c r="AO125" s="169" t="str">
        <f aca="false">IF(B125="","",IF(AM125=0,"-",RANK(AM125,$AM$100:$AM$149,0)))</f>
        <v/>
      </c>
      <c r="AP125" s="167" t="str">
        <f aca="false">IF(E125="","",IF(E125="-","-",IF(UPPER(E125)="AB","+",VLOOKUP(E125,'විෂය තොරතුරු'!$P$24:$Q$28,2))))</f>
        <v/>
      </c>
      <c r="AQ125" s="168" t="str">
        <f aca="false">IF(F125="","",IF(F125="-","-",IF(UPPER(F125)="AB","+",VLOOKUP(F125,'විෂය තොරතුරු'!$P$24:$Q$28,2))))</f>
        <v/>
      </c>
      <c r="AR125" s="168" t="str">
        <f aca="false">IF(G125="","",IF(G125="-","-",IF(UPPER(G125)="AB","+",VLOOKUP(G125,'විෂය තොරතුරු'!$P$24:$Q$28,2))))</f>
        <v/>
      </c>
      <c r="AS125" s="168" t="str">
        <f aca="false">IF(H125="","",IF(H125="-","-",IF(UPPER(H125)="AB","+",VLOOKUP(H125,'විෂය තොරතුරු'!$P$24:$Q$28,2))))</f>
        <v/>
      </c>
      <c r="AT125" s="168" t="str">
        <f aca="false">IF(I125="","",IF(I125="-","-",IF(UPPER(I125)="AB","+",VLOOKUP(I125,'විෂය තොරතුරු'!$P$24:$Q$28,2))))</f>
        <v/>
      </c>
      <c r="AU125" s="170" t="str">
        <f aca="false">IF(J125="","",IF(J125="-","-",IF(UPPER(J125)="AB","+",VLOOKUP(J125,'විෂය තොරතුරු'!$P$24:$Q$28,2))))</f>
        <v/>
      </c>
      <c r="AV125" s="171" t="str">
        <f aca="false">IF(K125="","",IF(K125="-","-",IF(UPPER(K125)="AB","+",VLOOKUP(K125,'විෂය තොරතුරු'!$P$24:$Q$28,2))))</f>
        <v/>
      </c>
      <c r="AW125" s="168" t="str">
        <f aca="false">IF(L125="","",IF(L125="-","-",IF(UPPER(L125)="AB","+",VLOOKUP(L125,'විෂය තොරතුරු'!$P$24:$Q$28,2))))</f>
        <v/>
      </c>
      <c r="AX125" s="168" t="str">
        <f aca="false">IF(M125="","",IF(M125="-","-",IF(UPPER(M125)="AB","+",VLOOKUP(M125,'විෂය තොරතුරු'!$P$24:$Q$28,2))))</f>
        <v/>
      </c>
      <c r="AY125" s="169" t="str">
        <f aca="false">IF(N125="","",IF(N125="-","-",IF(UPPER(N125)="AB","+",VLOOKUP(N125,'විෂය තොරතුරු'!$P$24:$Q$28,2))))</f>
        <v/>
      </c>
      <c r="AZ125" s="167" t="str">
        <f aca="false">IF(O125="","",IF(O125="-","-",IF(UPPER(O125)="AB","+",VLOOKUP(O125,'විෂය තොරතුරු'!$P$24:$Q$28,2))))</f>
        <v/>
      </c>
      <c r="BA125" s="168" t="str">
        <f aca="false">IF(P125="","",IF(P125="-","-",IF(UPPER(P125)="AB","+",VLOOKUP(P125,'විෂය තොරතුරු'!$P$24:$Q$28,2))))</f>
        <v/>
      </c>
      <c r="BB125" s="168" t="str">
        <f aca="false">IF(Q125="","",IF(Q125="-","-",IF(UPPER(Q125)="AB","+",VLOOKUP(Q125,'විෂය තොරතුරු'!$P$24:$Q$28,2))))</f>
        <v/>
      </c>
      <c r="BC125" s="168" t="str">
        <f aca="false">IF(R125="","",IF(R125="-","-",IF(UPPER(R125)="AB","+",VLOOKUP(R125,'විෂය තොරතුරු'!$P$24:$Q$28,2))))</f>
        <v/>
      </c>
      <c r="BD125" s="168" t="str">
        <f aca="false">IF(S125="","",IF(S125="-","-",IF(UPPER(S125)="AB","+",VLOOKUP(S125,'විෂය තොරතුරු'!$P$24:$Q$28,2))))</f>
        <v/>
      </c>
      <c r="BE125" s="168" t="str">
        <f aca="false">IF(T125="","",IF(T125="-","-",IF(UPPER(T125)="AB","+",VLOOKUP(T125,'විෂය තොරතුරු'!$P$24:$Q$28,2))))</f>
        <v/>
      </c>
      <c r="BF125" s="168" t="str">
        <f aca="false">IF(U125="","",IF(U125="-","-",IF(UPPER(U125)="AB","+",VLOOKUP(U125,'විෂය තොරතුරු'!$P$24:$Q$28,2))))</f>
        <v/>
      </c>
      <c r="BG125" s="170" t="str">
        <f aca="false">IF(V125="","",IF(V125="-","-",IF(UPPER(V125)="AB","+",VLOOKUP(V125,'විෂය තොරතුරු'!$P$24:$Q$28,2))))</f>
        <v/>
      </c>
      <c r="BH125" s="171" t="str">
        <f aca="false">IF(W125="","",IF(W125="-","-",IF(UPPER(W125)="AB","+",VLOOKUP(W125,'විෂය තොරතුරු'!$P$24:$Q$28,2))))</f>
        <v/>
      </c>
      <c r="BI125" s="168" t="str">
        <f aca="false">IF(X125="","",IF(X125="-","-",IF(UPPER(X125)="AB","+",VLOOKUP(X125,'විෂය තොරතුරු'!$P$24:$Q$28,2))))</f>
        <v/>
      </c>
      <c r="BJ125" s="168" t="str">
        <f aca="false">IF(Y125="","",IF(Y125="-","-",IF(UPPER(Y125)="AB","+",VLOOKUP(Y125,'විෂය තොරතුරු'!$P$24:$Q$28,2))))</f>
        <v/>
      </c>
      <c r="BK125" s="168" t="str">
        <f aca="false">IF(Z125="","",IF(Z125="-","-",IF(UPPER(Z125)="AB","+",VLOOKUP(Z125,'විෂය තොරතුරු'!$P$24:$Q$28,2))))</f>
        <v/>
      </c>
      <c r="BL125" s="168" t="str">
        <f aca="false">IF(AA125="","",IF(AA125="-","-",IF(UPPER(AA125)="AB","+",VLOOKUP(AA125,'විෂය තොරතුරු'!$P$24:$Q$28,2))))</f>
        <v/>
      </c>
      <c r="BM125" s="168" t="str">
        <f aca="false">IF(AB125="","",IF(AB125="-","-",IF(UPPER(AB125)="AB","+",VLOOKUP(AB125,'විෂය තොරතුරු'!$P$24:$Q$28,2))))</f>
        <v/>
      </c>
      <c r="BN125" s="168" t="str">
        <f aca="false">IF(AC125="","",IF(AC125="-","-",IF(UPPER(AC125)="AB","+",VLOOKUP(AC125,'විෂය තොරතුරු'!$P$24:$Q$28,2))))</f>
        <v/>
      </c>
      <c r="BO125" s="169" t="str">
        <f aca="false">IF(AD125="","",IF(AD125="-","-",IF(UPPER(AD125)="AB","+",VLOOKUP(AD125,'විෂය තොරතුරු'!$P$24:$Q$28,2))))</f>
        <v/>
      </c>
      <c r="BP125" s="171" t="str">
        <f aca="false">IF(AE125="","",IF(AE125="-","-",IF(UPPER(AE125)="AB","+",VLOOKUP(AE125,'විෂය තොරතුරු'!$P$24:$Q$28,2))))</f>
        <v/>
      </c>
      <c r="BQ125" s="168" t="str">
        <f aca="false">IF(AF125="","",IF(AF125="-","-",IF(UPPER(AF125)="AB","+",VLOOKUP(AF125,'විෂය තොරතුරු'!$P$24:$Q$28,2))))</f>
        <v/>
      </c>
      <c r="BR125" s="168" t="str">
        <f aca="false">IF(AG125="","",IF(AG125="-","-",IF(UPPER(AG125)="AB","+",VLOOKUP(AG125,'විෂය තොරතුරු'!$P$24:$Q$28,2))))</f>
        <v/>
      </c>
      <c r="BS125" s="168" t="str">
        <f aca="false">IF(AH125="","",IF(AH125="-","-",IF(UPPER(AH125)="AB","+",VLOOKUP(AH125,'විෂය තොරතුරු'!$P$24:$Q$28,2))))</f>
        <v/>
      </c>
      <c r="BT125" s="168" t="str">
        <f aca="false">IF(AI125="","",IF(AI125="-","-",IF(UPPER(AI125)="AB","+",VLOOKUP(AI125,'විෂය තොරතුරු'!$P$24:$Q$28,2))))</f>
        <v/>
      </c>
      <c r="BU125" s="168" t="str">
        <f aca="false">IF(AJ125="","",IF(AJ125="-","-",IF(UPPER(AJ125)="AB","+",VLOOKUP(AJ125,'විෂය තොරතුරු'!$P$24:$Q$28,2))))</f>
        <v/>
      </c>
      <c r="BV125" s="168" t="str">
        <f aca="false">IF(AK125="","",IF(AK125="-","-",IF(UPPER(AK125)="AB","+",VLOOKUP(AK125,'විෂය තොරතුරු'!$P$24:$Q$28,2))))</f>
        <v/>
      </c>
      <c r="BW125" s="169" t="str">
        <f aca="false">IF(AL125="","",IF(AL125="-","-",IF(UPPER(AL125)="AB","+",VLOOKUP(AL125,'විෂය තොරතුරු'!$P$24:$Q$28,2))))</f>
        <v/>
      </c>
      <c r="BX125" s="171" t="str">
        <f aca="false">IF($B125="","",COUNTIF($AP125:$BW125,"A"))</f>
        <v/>
      </c>
      <c r="BY125" s="171" t="str">
        <f aca="false">IF($B125="","",COUNTIF($AP125:$BW125,"B"))</f>
        <v/>
      </c>
      <c r="BZ125" s="171" t="str">
        <f aca="false">IF($B125="","",COUNTIF($AP125:$BW125,"C"))</f>
        <v/>
      </c>
      <c r="CA125" s="171" t="str">
        <f aca="false">IF($B125="","",COUNTIF($AP125:$BW125,"S"))</f>
        <v/>
      </c>
      <c r="CB125" s="171" t="str">
        <f aca="false">IF($B125="","",COUNTIF($AP125:$BW125,"W"))</f>
        <v/>
      </c>
      <c r="CC125" s="171" t="str">
        <f aca="false">IF(B125="","",SUM(BX125:CA125))</f>
        <v/>
      </c>
      <c r="CD125" s="169" t="str">
        <f aca="false">IF(B125="","",SUM(BX125:BZ125))</f>
        <v/>
      </c>
      <c r="CE125" s="172" t="str">
        <f aca="false">IF(B125="","",IF(AND(CC125&gt;=6,CD125&gt;=3,OR(E125&gt;=35,F125&gt;=35),L125&gt;=35),"6/3 සමත්",IF(AND(CC125&gt;=5,CD125&gt;=3,OR(E125&gt;=35,F125&gt;=35,L125&gt;=35)),"5/3 සමත්",IF(AND(CC125&gt;=4,CD125&gt;=1,OR(E125&gt;=20,F125&gt;=20,L125&gt;=20)),"සමත් කළ හැකි",IF(CB125=9,"W9","අසමත් ?")))))</f>
        <v/>
      </c>
    </row>
    <row r="126" customFormat="false" ht="13.8" hidden="false" customHeight="false" outlineLevel="0" collapsed="false">
      <c r="A126" s="160" t="n">
        <v>27</v>
      </c>
      <c r="B126" s="187"/>
      <c r="C126" s="161"/>
      <c r="D126" s="162"/>
      <c r="E126" s="163"/>
      <c r="F126" s="164"/>
      <c r="G126" s="163"/>
      <c r="H126" s="165"/>
      <c r="I126" s="165"/>
      <c r="J126" s="164"/>
      <c r="K126" s="163"/>
      <c r="L126" s="165"/>
      <c r="M126" s="165"/>
      <c r="N126" s="164"/>
      <c r="O126" s="163"/>
      <c r="P126" s="165"/>
      <c r="Q126" s="165"/>
      <c r="R126" s="165"/>
      <c r="S126" s="165"/>
      <c r="T126" s="165"/>
      <c r="U126" s="165"/>
      <c r="V126" s="164"/>
      <c r="W126" s="163"/>
      <c r="X126" s="165"/>
      <c r="Y126" s="165"/>
      <c r="Z126" s="165"/>
      <c r="AA126" s="165"/>
      <c r="AB126" s="165"/>
      <c r="AC126" s="165"/>
      <c r="AD126" s="164"/>
      <c r="AE126" s="163"/>
      <c r="AF126" s="165"/>
      <c r="AG126" s="165"/>
      <c r="AH126" s="165"/>
      <c r="AI126" s="165"/>
      <c r="AJ126" s="165"/>
      <c r="AK126" s="165"/>
      <c r="AL126" s="166"/>
      <c r="AM126" s="167" t="str">
        <f aca="false">IF(B126="","",SUM(E126:AL126))</f>
        <v/>
      </c>
      <c r="AN126" s="168" t="str">
        <f aca="false">IF(B126="","",AM126/9)</f>
        <v/>
      </c>
      <c r="AO126" s="169" t="str">
        <f aca="false">IF(B126="","",IF(AM126=0,"-",RANK(AM126,$AM$100:$AM$149,0)))</f>
        <v/>
      </c>
      <c r="AP126" s="167" t="str">
        <f aca="false">IF(E126="","",IF(E126="-","-",IF(UPPER(E126)="AB","+",VLOOKUP(E126,'විෂය තොරතුරු'!$P$24:$Q$28,2))))</f>
        <v/>
      </c>
      <c r="AQ126" s="168" t="str">
        <f aca="false">IF(F126="","",IF(F126="-","-",IF(UPPER(F126)="AB","+",VLOOKUP(F126,'විෂය තොරතුරු'!$P$24:$Q$28,2))))</f>
        <v/>
      </c>
      <c r="AR126" s="168" t="str">
        <f aca="false">IF(G126="","",IF(G126="-","-",IF(UPPER(G126)="AB","+",VLOOKUP(G126,'විෂය තොරතුරු'!$P$24:$Q$28,2))))</f>
        <v/>
      </c>
      <c r="AS126" s="168" t="str">
        <f aca="false">IF(H126="","",IF(H126="-","-",IF(UPPER(H126)="AB","+",VLOOKUP(H126,'විෂය තොරතුරු'!$P$24:$Q$28,2))))</f>
        <v/>
      </c>
      <c r="AT126" s="168" t="str">
        <f aca="false">IF(I126="","",IF(I126="-","-",IF(UPPER(I126)="AB","+",VLOOKUP(I126,'විෂය තොරතුරු'!$P$24:$Q$28,2))))</f>
        <v/>
      </c>
      <c r="AU126" s="170" t="str">
        <f aca="false">IF(J126="","",IF(J126="-","-",IF(UPPER(J126)="AB","+",VLOOKUP(J126,'විෂය තොරතුරු'!$P$24:$Q$28,2))))</f>
        <v/>
      </c>
      <c r="AV126" s="171" t="str">
        <f aca="false">IF(K126="","",IF(K126="-","-",IF(UPPER(K126)="AB","+",VLOOKUP(K126,'විෂය තොරතුරු'!$P$24:$Q$28,2))))</f>
        <v/>
      </c>
      <c r="AW126" s="168" t="str">
        <f aca="false">IF(L126="","",IF(L126="-","-",IF(UPPER(L126)="AB","+",VLOOKUP(L126,'විෂය තොරතුරු'!$P$24:$Q$28,2))))</f>
        <v/>
      </c>
      <c r="AX126" s="168" t="str">
        <f aca="false">IF(M126="","",IF(M126="-","-",IF(UPPER(M126)="AB","+",VLOOKUP(M126,'විෂය තොරතුරු'!$P$24:$Q$28,2))))</f>
        <v/>
      </c>
      <c r="AY126" s="169" t="str">
        <f aca="false">IF(N126="","",IF(N126="-","-",IF(UPPER(N126)="AB","+",VLOOKUP(N126,'විෂය තොරතුරු'!$P$24:$Q$28,2))))</f>
        <v/>
      </c>
      <c r="AZ126" s="167" t="str">
        <f aca="false">IF(O126="","",IF(O126="-","-",IF(UPPER(O126)="AB","+",VLOOKUP(O126,'විෂය තොරතුරු'!$P$24:$Q$28,2))))</f>
        <v/>
      </c>
      <c r="BA126" s="168" t="str">
        <f aca="false">IF(P126="","",IF(P126="-","-",IF(UPPER(P126)="AB","+",VLOOKUP(P126,'විෂය තොරතුරු'!$P$24:$Q$28,2))))</f>
        <v/>
      </c>
      <c r="BB126" s="168" t="str">
        <f aca="false">IF(Q126="","",IF(Q126="-","-",IF(UPPER(Q126)="AB","+",VLOOKUP(Q126,'විෂය තොරතුරු'!$P$24:$Q$28,2))))</f>
        <v/>
      </c>
      <c r="BC126" s="168" t="str">
        <f aca="false">IF(R126="","",IF(R126="-","-",IF(UPPER(R126)="AB","+",VLOOKUP(R126,'විෂය තොරතුරු'!$P$24:$Q$28,2))))</f>
        <v/>
      </c>
      <c r="BD126" s="168" t="str">
        <f aca="false">IF(S126="","",IF(S126="-","-",IF(UPPER(S126)="AB","+",VLOOKUP(S126,'විෂය තොරතුරු'!$P$24:$Q$28,2))))</f>
        <v/>
      </c>
      <c r="BE126" s="168" t="str">
        <f aca="false">IF(T126="","",IF(T126="-","-",IF(UPPER(T126)="AB","+",VLOOKUP(T126,'විෂය තොරතුරු'!$P$24:$Q$28,2))))</f>
        <v/>
      </c>
      <c r="BF126" s="168" t="str">
        <f aca="false">IF(U126="","",IF(U126="-","-",IF(UPPER(U126)="AB","+",VLOOKUP(U126,'විෂය තොරතුරු'!$P$24:$Q$28,2))))</f>
        <v/>
      </c>
      <c r="BG126" s="170" t="str">
        <f aca="false">IF(V126="","",IF(V126="-","-",IF(UPPER(V126)="AB","+",VLOOKUP(V126,'විෂය තොරතුරු'!$P$24:$Q$28,2))))</f>
        <v/>
      </c>
      <c r="BH126" s="171" t="str">
        <f aca="false">IF(W126="","",IF(W126="-","-",IF(UPPER(W126)="AB","+",VLOOKUP(W126,'විෂය තොරතුරු'!$P$24:$Q$28,2))))</f>
        <v/>
      </c>
      <c r="BI126" s="168" t="str">
        <f aca="false">IF(X126="","",IF(X126="-","-",IF(UPPER(X126)="AB","+",VLOOKUP(X126,'විෂය තොරතුරු'!$P$24:$Q$28,2))))</f>
        <v/>
      </c>
      <c r="BJ126" s="168" t="str">
        <f aca="false">IF(Y126="","",IF(Y126="-","-",IF(UPPER(Y126)="AB","+",VLOOKUP(Y126,'විෂය තොරතුරු'!$P$24:$Q$28,2))))</f>
        <v/>
      </c>
      <c r="BK126" s="168" t="str">
        <f aca="false">IF(Z126="","",IF(Z126="-","-",IF(UPPER(Z126)="AB","+",VLOOKUP(Z126,'විෂය තොරතුරු'!$P$24:$Q$28,2))))</f>
        <v/>
      </c>
      <c r="BL126" s="168" t="str">
        <f aca="false">IF(AA126="","",IF(AA126="-","-",IF(UPPER(AA126)="AB","+",VLOOKUP(AA126,'විෂය තොරතුරු'!$P$24:$Q$28,2))))</f>
        <v/>
      </c>
      <c r="BM126" s="168" t="str">
        <f aca="false">IF(AB126="","",IF(AB126="-","-",IF(UPPER(AB126)="AB","+",VLOOKUP(AB126,'විෂය තොරතුරු'!$P$24:$Q$28,2))))</f>
        <v/>
      </c>
      <c r="BN126" s="168" t="str">
        <f aca="false">IF(AC126="","",IF(AC126="-","-",IF(UPPER(AC126)="AB","+",VLOOKUP(AC126,'විෂය තොරතුරු'!$P$24:$Q$28,2))))</f>
        <v/>
      </c>
      <c r="BO126" s="169" t="str">
        <f aca="false">IF(AD126="","",IF(AD126="-","-",IF(UPPER(AD126)="AB","+",VLOOKUP(AD126,'විෂය තොරතුරු'!$P$24:$Q$28,2))))</f>
        <v/>
      </c>
      <c r="BP126" s="171" t="str">
        <f aca="false">IF(AE126="","",IF(AE126="-","-",IF(UPPER(AE126)="AB","+",VLOOKUP(AE126,'විෂය තොරතුරු'!$P$24:$Q$28,2))))</f>
        <v/>
      </c>
      <c r="BQ126" s="168" t="str">
        <f aca="false">IF(AF126="","",IF(AF126="-","-",IF(UPPER(AF126)="AB","+",VLOOKUP(AF126,'විෂය තොරතුරු'!$P$24:$Q$28,2))))</f>
        <v/>
      </c>
      <c r="BR126" s="168" t="str">
        <f aca="false">IF(AG126="","",IF(AG126="-","-",IF(UPPER(AG126)="AB","+",VLOOKUP(AG126,'විෂය තොරතුරු'!$P$24:$Q$28,2))))</f>
        <v/>
      </c>
      <c r="BS126" s="168" t="str">
        <f aca="false">IF(AH126="","",IF(AH126="-","-",IF(UPPER(AH126)="AB","+",VLOOKUP(AH126,'විෂය තොරතුරු'!$P$24:$Q$28,2))))</f>
        <v/>
      </c>
      <c r="BT126" s="168" t="str">
        <f aca="false">IF(AI126="","",IF(AI126="-","-",IF(UPPER(AI126)="AB","+",VLOOKUP(AI126,'විෂය තොරතුරු'!$P$24:$Q$28,2))))</f>
        <v/>
      </c>
      <c r="BU126" s="168" t="str">
        <f aca="false">IF(AJ126="","",IF(AJ126="-","-",IF(UPPER(AJ126)="AB","+",VLOOKUP(AJ126,'විෂය තොරතුරු'!$P$24:$Q$28,2))))</f>
        <v/>
      </c>
      <c r="BV126" s="168" t="str">
        <f aca="false">IF(AK126="","",IF(AK126="-","-",IF(UPPER(AK126)="AB","+",VLOOKUP(AK126,'විෂය තොරතුරු'!$P$24:$Q$28,2))))</f>
        <v/>
      </c>
      <c r="BW126" s="169" t="str">
        <f aca="false">IF(AL126="","",IF(AL126="-","-",IF(UPPER(AL126)="AB","+",VLOOKUP(AL126,'විෂය තොරතුරු'!$P$24:$Q$28,2))))</f>
        <v/>
      </c>
      <c r="BX126" s="171" t="str">
        <f aca="false">IF($B126="","",COUNTIF($AP126:$BW126,"A"))</f>
        <v/>
      </c>
      <c r="BY126" s="171" t="str">
        <f aca="false">IF($B126="","",COUNTIF($AP126:$BW126,"B"))</f>
        <v/>
      </c>
      <c r="BZ126" s="171" t="str">
        <f aca="false">IF($B126="","",COUNTIF($AP126:$BW126,"C"))</f>
        <v/>
      </c>
      <c r="CA126" s="171" t="str">
        <f aca="false">IF($B126="","",COUNTIF($AP126:$BW126,"S"))</f>
        <v/>
      </c>
      <c r="CB126" s="171" t="str">
        <f aca="false">IF($B126="","",COUNTIF($AP126:$BW126,"W"))</f>
        <v/>
      </c>
      <c r="CC126" s="171" t="str">
        <f aca="false">IF(B126="","",SUM(BX126:CA126))</f>
        <v/>
      </c>
      <c r="CD126" s="169" t="str">
        <f aca="false">IF(B126="","",SUM(BX126:BZ126))</f>
        <v/>
      </c>
      <c r="CE126" s="172" t="str">
        <f aca="false">IF(B126="","",IF(AND(CC126&gt;=6,CD126&gt;=3,OR(E126&gt;=35,F126&gt;=35),L126&gt;=35),"6/3 සමත්",IF(AND(CC126&gt;=5,CD126&gt;=3,OR(E126&gt;=35,F126&gt;=35,L126&gt;=35)),"5/3 සමත්",IF(AND(CC126&gt;=4,CD126&gt;=1,OR(E126&gt;=20,F126&gt;=20,L126&gt;=20)),"සමත් කළ හැකි",IF(CB126=9,"W9","අසමත් ?")))))</f>
        <v/>
      </c>
    </row>
    <row r="127" customFormat="false" ht="13.8" hidden="false" customHeight="false" outlineLevel="0" collapsed="false">
      <c r="A127" s="160" t="n">
        <v>28</v>
      </c>
      <c r="B127" s="161"/>
      <c r="C127" s="161"/>
      <c r="D127" s="162"/>
      <c r="E127" s="163"/>
      <c r="F127" s="164"/>
      <c r="G127" s="163"/>
      <c r="H127" s="165"/>
      <c r="I127" s="165"/>
      <c r="J127" s="164"/>
      <c r="K127" s="163"/>
      <c r="L127" s="165"/>
      <c r="M127" s="165"/>
      <c r="N127" s="164"/>
      <c r="O127" s="163"/>
      <c r="P127" s="165"/>
      <c r="Q127" s="165"/>
      <c r="R127" s="165"/>
      <c r="S127" s="165"/>
      <c r="T127" s="165"/>
      <c r="U127" s="165"/>
      <c r="V127" s="164"/>
      <c r="W127" s="163"/>
      <c r="X127" s="165"/>
      <c r="Y127" s="165"/>
      <c r="Z127" s="165"/>
      <c r="AA127" s="165"/>
      <c r="AB127" s="165"/>
      <c r="AC127" s="165"/>
      <c r="AD127" s="164"/>
      <c r="AE127" s="163"/>
      <c r="AF127" s="165"/>
      <c r="AG127" s="165"/>
      <c r="AH127" s="165"/>
      <c r="AI127" s="165"/>
      <c r="AJ127" s="165"/>
      <c r="AK127" s="165"/>
      <c r="AL127" s="166"/>
      <c r="AM127" s="167" t="str">
        <f aca="false">IF(B127="","",SUM(E127:AL127))</f>
        <v/>
      </c>
      <c r="AN127" s="168" t="str">
        <f aca="false">IF(B127="","",AM127/9)</f>
        <v/>
      </c>
      <c r="AO127" s="169" t="str">
        <f aca="false">IF(B127="","",IF(AM127=0,"-",RANK(AM127,$AM$100:$AM$149,0)))</f>
        <v/>
      </c>
      <c r="AP127" s="167" t="str">
        <f aca="false">IF(E127="","",IF(E127="-","-",IF(UPPER(E127)="AB","+",VLOOKUP(E127,'විෂය තොරතුරු'!$P$24:$Q$28,2))))</f>
        <v/>
      </c>
      <c r="AQ127" s="168" t="str">
        <f aca="false">IF(F127="","",IF(F127="-","-",IF(UPPER(F127)="AB","+",VLOOKUP(F127,'විෂය තොරතුරු'!$P$24:$Q$28,2))))</f>
        <v/>
      </c>
      <c r="AR127" s="168" t="str">
        <f aca="false">IF(G127="","",IF(G127="-","-",IF(UPPER(G127)="AB","+",VLOOKUP(G127,'විෂය තොරතුරු'!$P$24:$Q$28,2))))</f>
        <v/>
      </c>
      <c r="AS127" s="168" t="str">
        <f aca="false">IF(H127="","",IF(H127="-","-",IF(UPPER(H127)="AB","+",VLOOKUP(H127,'විෂය තොරතුරු'!$P$24:$Q$28,2))))</f>
        <v/>
      </c>
      <c r="AT127" s="168" t="str">
        <f aca="false">IF(I127="","",IF(I127="-","-",IF(UPPER(I127)="AB","+",VLOOKUP(I127,'විෂය තොරතුරු'!$P$24:$Q$28,2))))</f>
        <v/>
      </c>
      <c r="AU127" s="170" t="str">
        <f aca="false">IF(J127="","",IF(J127="-","-",IF(UPPER(J127)="AB","+",VLOOKUP(J127,'විෂය තොරතුරු'!$P$24:$Q$28,2))))</f>
        <v/>
      </c>
      <c r="AV127" s="171" t="str">
        <f aca="false">IF(K127="","",IF(K127="-","-",IF(UPPER(K127)="AB","+",VLOOKUP(K127,'විෂය තොරතුරු'!$P$24:$Q$28,2))))</f>
        <v/>
      </c>
      <c r="AW127" s="168" t="str">
        <f aca="false">IF(L127="","",IF(L127="-","-",IF(UPPER(L127)="AB","+",VLOOKUP(L127,'විෂය තොරතුරු'!$P$24:$Q$28,2))))</f>
        <v/>
      </c>
      <c r="AX127" s="168" t="str">
        <f aca="false">IF(M127="","",IF(M127="-","-",IF(UPPER(M127)="AB","+",VLOOKUP(M127,'විෂය තොරතුරු'!$P$24:$Q$28,2))))</f>
        <v/>
      </c>
      <c r="AY127" s="169" t="str">
        <f aca="false">IF(N127="","",IF(N127="-","-",IF(UPPER(N127)="AB","+",VLOOKUP(N127,'විෂය තොරතුරු'!$P$24:$Q$28,2))))</f>
        <v/>
      </c>
      <c r="AZ127" s="167" t="str">
        <f aca="false">IF(O127="","",IF(O127="-","-",IF(UPPER(O127)="AB","+",VLOOKUP(O127,'විෂය තොරතුරු'!$P$24:$Q$28,2))))</f>
        <v/>
      </c>
      <c r="BA127" s="168" t="str">
        <f aca="false">IF(P127="","",IF(P127="-","-",IF(UPPER(P127)="AB","+",VLOOKUP(P127,'විෂය තොරතුරු'!$P$24:$Q$28,2))))</f>
        <v/>
      </c>
      <c r="BB127" s="168" t="str">
        <f aca="false">IF(Q127="","",IF(Q127="-","-",IF(UPPER(Q127)="AB","+",VLOOKUP(Q127,'විෂය තොරතුරු'!$P$24:$Q$28,2))))</f>
        <v/>
      </c>
      <c r="BC127" s="168" t="str">
        <f aca="false">IF(R127="","",IF(R127="-","-",IF(UPPER(R127)="AB","+",VLOOKUP(R127,'විෂය තොරතුරු'!$P$24:$Q$28,2))))</f>
        <v/>
      </c>
      <c r="BD127" s="168" t="str">
        <f aca="false">IF(S127="","",IF(S127="-","-",IF(UPPER(S127)="AB","+",VLOOKUP(S127,'විෂය තොරතුරු'!$P$24:$Q$28,2))))</f>
        <v/>
      </c>
      <c r="BE127" s="168" t="str">
        <f aca="false">IF(T127="","",IF(T127="-","-",IF(UPPER(T127)="AB","+",VLOOKUP(T127,'විෂය තොරතුරු'!$P$24:$Q$28,2))))</f>
        <v/>
      </c>
      <c r="BF127" s="168" t="str">
        <f aca="false">IF(U127="","",IF(U127="-","-",IF(UPPER(U127)="AB","+",VLOOKUP(U127,'විෂය තොරතුරු'!$P$24:$Q$28,2))))</f>
        <v/>
      </c>
      <c r="BG127" s="170" t="str">
        <f aca="false">IF(V127="","",IF(V127="-","-",IF(UPPER(V127)="AB","+",VLOOKUP(V127,'විෂය තොරතුරු'!$P$24:$Q$28,2))))</f>
        <v/>
      </c>
      <c r="BH127" s="171" t="str">
        <f aca="false">IF(W127="","",IF(W127="-","-",IF(UPPER(W127)="AB","+",VLOOKUP(W127,'විෂය තොරතුරු'!$P$24:$Q$28,2))))</f>
        <v/>
      </c>
      <c r="BI127" s="168" t="str">
        <f aca="false">IF(X127="","",IF(X127="-","-",IF(UPPER(X127)="AB","+",VLOOKUP(X127,'විෂය තොරතුරු'!$P$24:$Q$28,2))))</f>
        <v/>
      </c>
      <c r="BJ127" s="168" t="str">
        <f aca="false">IF(Y127="","",IF(Y127="-","-",IF(UPPER(Y127)="AB","+",VLOOKUP(Y127,'විෂය තොරතුරු'!$P$24:$Q$28,2))))</f>
        <v/>
      </c>
      <c r="BK127" s="168" t="str">
        <f aca="false">IF(Z127="","",IF(Z127="-","-",IF(UPPER(Z127)="AB","+",VLOOKUP(Z127,'විෂය තොරතුරු'!$P$24:$Q$28,2))))</f>
        <v/>
      </c>
      <c r="BL127" s="168" t="str">
        <f aca="false">IF(AA127="","",IF(AA127="-","-",IF(UPPER(AA127)="AB","+",VLOOKUP(AA127,'විෂය තොරතුරු'!$P$24:$Q$28,2))))</f>
        <v/>
      </c>
      <c r="BM127" s="168" t="str">
        <f aca="false">IF(AB127="","",IF(AB127="-","-",IF(UPPER(AB127)="AB","+",VLOOKUP(AB127,'විෂය තොරතුරු'!$P$24:$Q$28,2))))</f>
        <v/>
      </c>
      <c r="BN127" s="168" t="str">
        <f aca="false">IF(AC127="","",IF(AC127="-","-",IF(UPPER(AC127)="AB","+",VLOOKUP(AC127,'විෂය තොරතුරු'!$P$24:$Q$28,2))))</f>
        <v/>
      </c>
      <c r="BO127" s="169" t="str">
        <f aca="false">IF(AD127="","",IF(AD127="-","-",IF(UPPER(AD127)="AB","+",VLOOKUP(AD127,'විෂය තොරතුරු'!$P$24:$Q$28,2))))</f>
        <v/>
      </c>
      <c r="BP127" s="171" t="str">
        <f aca="false">IF(AE127="","",IF(AE127="-","-",IF(UPPER(AE127)="AB","+",VLOOKUP(AE127,'විෂය තොරතුරු'!$P$24:$Q$28,2))))</f>
        <v/>
      </c>
      <c r="BQ127" s="168" t="str">
        <f aca="false">IF(AF127="","",IF(AF127="-","-",IF(UPPER(AF127)="AB","+",VLOOKUP(AF127,'විෂය තොරතුරු'!$P$24:$Q$28,2))))</f>
        <v/>
      </c>
      <c r="BR127" s="168" t="str">
        <f aca="false">IF(AG127="","",IF(AG127="-","-",IF(UPPER(AG127)="AB","+",VLOOKUP(AG127,'විෂය තොරතුරු'!$P$24:$Q$28,2))))</f>
        <v/>
      </c>
      <c r="BS127" s="168" t="str">
        <f aca="false">IF(AH127="","",IF(AH127="-","-",IF(UPPER(AH127)="AB","+",VLOOKUP(AH127,'විෂය තොරතුරු'!$P$24:$Q$28,2))))</f>
        <v/>
      </c>
      <c r="BT127" s="168" t="str">
        <f aca="false">IF(AI127="","",IF(AI127="-","-",IF(UPPER(AI127)="AB","+",VLOOKUP(AI127,'විෂය තොරතුරු'!$P$24:$Q$28,2))))</f>
        <v/>
      </c>
      <c r="BU127" s="168" t="str">
        <f aca="false">IF(AJ127="","",IF(AJ127="-","-",IF(UPPER(AJ127)="AB","+",VLOOKUP(AJ127,'විෂය තොරතුරු'!$P$24:$Q$28,2))))</f>
        <v/>
      </c>
      <c r="BV127" s="168" t="str">
        <f aca="false">IF(AK127="","",IF(AK127="-","-",IF(UPPER(AK127)="AB","+",VLOOKUP(AK127,'විෂය තොරතුරු'!$P$24:$Q$28,2))))</f>
        <v/>
      </c>
      <c r="BW127" s="169" t="str">
        <f aca="false">IF(AL127="","",IF(AL127="-","-",IF(UPPER(AL127)="AB","+",VLOOKUP(AL127,'විෂය තොරතුරු'!$P$24:$Q$28,2))))</f>
        <v/>
      </c>
      <c r="BX127" s="171" t="str">
        <f aca="false">IF($B127="","",COUNTIF($AP127:$BW127,"A"))</f>
        <v/>
      </c>
      <c r="BY127" s="171" t="str">
        <f aca="false">IF($B127="","",COUNTIF($AP127:$BW127,"B"))</f>
        <v/>
      </c>
      <c r="BZ127" s="171" t="str">
        <f aca="false">IF($B127="","",COUNTIF($AP127:$BW127,"C"))</f>
        <v/>
      </c>
      <c r="CA127" s="171" t="str">
        <f aca="false">IF($B127="","",COUNTIF($AP127:$BW127,"S"))</f>
        <v/>
      </c>
      <c r="CB127" s="171" t="str">
        <f aca="false">IF($B127="","",COUNTIF($AP127:$BW127,"W"))</f>
        <v/>
      </c>
      <c r="CC127" s="171" t="str">
        <f aca="false">IF(B127="","",SUM(BX127:CA127))</f>
        <v/>
      </c>
      <c r="CD127" s="169" t="str">
        <f aca="false">IF(B127="","",SUM(BX127:BZ127))</f>
        <v/>
      </c>
      <c r="CE127" s="172" t="str">
        <f aca="false">IF(B127="","",IF(AND(CC127&gt;=6,CD127&gt;=3,OR(E127&gt;=35,F127&gt;=35),L127&gt;=35),"6/3 සමත්",IF(AND(CC127&gt;=5,CD127&gt;=3,OR(E127&gt;=35,F127&gt;=35,L127&gt;=35)),"5/3 සමත්",IF(AND(CC127&gt;=4,CD127&gt;=1,OR(E127&gt;=20,F127&gt;=20,L127&gt;=20)),"සමත් කළ හැකි",IF(CB127=9,"W9","අසමත් ?")))))</f>
        <v/>
      </c>
    </row>
    <row r="128" customFormat="false" ht="13.8" hidden="false" customHeight="false" outlineLevel="0" collapsed="false">
      <c r="A128" s="160" t="n">
        <v>29</v>
      </c>
      <c r="B128" s="161"/>
      <c r="C128" s="161"/>
      <c r="D128" s="162"/>
      <c r="E128" s="163"/>
      <c r="F128" s="164"/>
      <c r="G128" s="163"/>
      <c r="H128" s="165"/>
      <c r="I128" s="165"/>
      <c r="J128" s="164"/>
      <c r="K128" s="163"/>
      <c r="L128" s="165"/>
      <c r="M128" s="165"/>
      <c r="N128" s="164"/>
      <c r="O128" s="163"/>
      <c r="P128" s="165"/>
      <c r="Q128" s="165"/>
      <c r="R128" s="165"/>
      <c r="S128" s="165"/>
      <c r="T128" s="165"/>
      <c r="U128" s="165"/>
      <c r="V128" s="164"/>
      <c r="W128" s="163"/>
      <c r="X128" s="165"/>
      <c r="Y128" s="165"/>
      <c r="Z128" s="165"/>
      <c r="AA128" s="165"/>
      <c r="AB128" s="165"/>
      <c r="AC128" s="165"/>
      <c r="AD128" s="164"/>
      <c r="AE128" s="163"/>
      <c r="AF128" s="165"/>
      <c r="AG128" s="165"/>
      <c r="AH128" s="165"/>
      <c r="AI128" s="165"/>
      <c r="AJ128" s="165"/>
      <c r="AK128" s="165"/>
      <c r="AL128" s="166"/>
      <c r="AM128" s="167" t="str">
        <f aca="false">IF(B128="","",SUM(E128:AL128))</f>
        <v/>
      </c>
      <c r="AN128" s="168" t="str">
        <f aca="false">IF(B128="","",AM128/9)</f>
        <v/>
      </c>
      <c r="AO128" s="169" t="str">
        <f aca="false">IF(B128="","",IF(AM128=0,"-",RANK(AM128,$AM$100:$AM$149,0)))</f>
        <v/>
      </c>
      <c r="AP128" s="167" t="str">
        <f aca="false">IF(E128="","",IF(E128="-","-",IF(UPPER(E128)="AB","+",VLOOKUP(E128,'විෂය තොරතුරු'!$P$24:$Q$28,2))))</f>
        <v/>
      </c>
      <c r="AQ128" s="168" t="str">
        <f aca="false">IF(F128="","",IF(F128="-","-",IF(UPPER(F128)="AB","+",VLOOKUP(F128,'විෂය තොරතුරු'!$P$24:$Q$28,2))))</f>
        <v/>
      </c>
      <c r="AR128" s="168" t="str">
        <f aca="false">IF(G128="","",IF(G128="-","-",IF(UPPER(G128)="AB","+",VLOOKUP(G128,'විෂය තොරතුරු'!$P$24:$Q$28,2))))</f>
        <v/>
      </c>
      <c r="AS128" s="168" t="str">
        <f aca="false">IF(H128="","",IF(H128="-","-",IF(UPPER(H128)="AB","+",VLOOKUP(H128,'විෂය තොරතුරු'!$P$24:$Q$28,2))))</f>
        <v/>
      </c>
      <c r="AT128" s="168" t="str">
        <f aca="false">IF(I128="","",IF(I128="-","-",IF(UPPER(I128)="AB","+",VLOOKUP(I128,'විෂය තොරතුරු'!$P$24:$Q$28,2))))</f>
        <v/>
      </c>
      <c r="AU128" s="170" t="str">
        <f aca="false">IF(J128="","",IF(J128="-","-",IF(UPPER(J128)="AB","+",VLOOKUP(J128,'විෂය තොරතුරු'!$P$24:$Q$28,2))))</f>
        <v/>
      </c>
      <c r="AV128" s="171" t="str">
        <f aca="false">IF(K128="","",IF(K128="-","-",IF(UPPER(K128)="AB","+",VLOOKUP(K128,'විෂය තොරතුරු'!$P$24:$Q$28,2))))</f>
        <v/>
      </c>
      <c r="AW128" s="168" t="str">
        <f aca="false">IF(L128="","",IF(L128="-","-",IF(UPPER(L128)="AB","+",VLOOKUP(L128,'විෂය තොරතුරු'!$P$24:$Q$28,2))))</f>
        <v/>
      </c>
      <c r="AX128" s="168" t="str">
        <f aca="false">IF(M128="","",IF(M128="-","-",IF(UPPER(M128)="AB","+",VLOOKUP(M128,'විෂය තොරතුරු'!$P$24:$Q$28,2))))</f>
        <v/>
      </c>
      <c r="AY128" s="169" t="str">
        <f aca="false">IF(N128="","",IF(N128="-","-",IF(UPPER(N128)="AB","+",VLOOKUP(N128,'විෂය තොරතුරු'!$P$24:$Q$28,2))))</f>
        <v/>
      </c>
      <c r="AZ128" s="167" t="str">
        <f aca="false">IF(O128="","",IF(O128="-","-",IF(UPPER(O128)="AB","+",VLOOKUP(O128,'විෂය තොරතුරු'!$P$24:$Q$28,2))))</f>
        <v/>
      </c>
      <c r="BA128" s="168" t="str">
        <f aca="false">IF(P128="","",IF(P128="-","-",IF(UPPER(P128)="AB","+",VLOOKUP(P128,'විෂය තොරතුරු'!$P$24:$Q$28,2))))</f>
        <v/>
      </c>
      <c r="BB128" s="168" t="str">
        <f aca="false">IF(Q128="","",IF(Q128="-","-",IF(UPPER(Q128)="AB","+",VLOOKUP(Q128,'විෂය තොරතුරු'!$P$24:$Q$28,2))))</f>
        <v/>
      </c>
      <c r="BC128" s="168" t="str">
        <f aca="false">IF(R128="","",IF(R128="-","-",IF(UPPER(R128)="AB","+",VLOOKUP(R128,'විෂය තොරතුරු'!$P$24:$Q$28,2))))</f>
        <v/>
      </c>
      <c r="BD128" s="168" t="str">
        <f aca="false">IF(S128="","",IF(S128="-","-",IF(UPPER(S128)="AB","+",VLOOKUP(S128,'විෂය තොරතුරු'!$P$24:$Q$28,2))))</f>
        <v/>
      </c>
      <c r="BE128" s="168" t="str">
        <f aca="false">IF(T128="","",IF(T128="-","-",IF(UPPER(T128)="AB","+",VLOOKUP(T128,'විෂය තොරතුරු'!$P$24:$Q$28,2))))</f>
        <v/>
      </c>
      <c r="BF128" s="168" t="str">
        <f aca="false">IF(U128="","",IF(U128="-","-",IF(UPPER(U128)="AB","+",VLOOKUP(U128,'විෂය තොරතුරු'!$P$24:$Q$28,2))))</f>
        <v/>
      </c>
      <c r="BG128" s="170" t="str">
        <f aca="false">IF(V128="","",IF(V128="-","-",IF(UPPER(V128)="AB","+",VLOOKUP(V128,'විෂය තොරතුරු'!$P$24:$Q$28,2))))</f>
        <v/>
      </c>
      <c r="BH128" s="171" t="str">
        <f aca="false">IF(W128="","",IF(W128="-","-",IF(UPPER(W128)="AB","+",VLOOKUP(W128,'විෂය තොරතුරු'!$P$24:$Q$28,2))))</f>
        <v/>
      </c>
      <c r="BI128" s="168" t="str">
        <f aca="false">IF(X128="","",IF(X128="-","-",IF(UPPER(X128)="AB","+",VLOOKUP(X128,'විෂය තොරතුරු'!$P$24:$Q$28,2))))</f>
        <v/>
      </c>
      <c r="BJ128" s="168" t="str">
        <f aca="false">IF(Y128="","",IF(Y128="-","-",IF(UPPER(Y128)="AB","+",VLOOKUP(Y128,'විෂය තොරතුරු'!$P$24:$Q$28,2))))</f>
        <v/>
      </c>
      <c r="BK128" s="168" t="str">
        <f aca="false">IF(Z128="","",IF(Z128="-","-",IF(UPPER(Z128)="AB","+",VLOOKUP(Z128,'විෂය තොරතුරු'!$P$24:$Q$28,2))))</f>
        <v/>
      </c>
      <c r="BL128" s="168" t="str">
        <f aca="false">IF(AA128="","",IF(AA128="-","-",IF(UPPER(AA128)="AB","+",VLOOKUP(AA128,'විෂය තොරතුරු'!$P$24:$Q$28,2))))</f>
        <v/>
      </c>
      <c r="BM128" s="168" t="str">
        <f aca="false">IF(AB128="","",IF(AB128="-","-",IF(UPPER(AB128)="AB","+",VLOOKUP(AB128,'විෂය තොරතුරු'!$P$24:$Q$28,2))))</f>
        <v/>
      </c>
      <c r="BN128" s="168" t="str">
        <f aca="false">IF(AC128="","",IF(AC128="-","-",IF(UPPER(AC128)="AB","+",VLOOKUP(AC128,'විෂය තොරතුරු'!$P$24:$Q$28,2))))</f>
        <v/>
      </c>
      <c r="BO128" s="169" t="str">
        <f aca="false">IF(AD128="","",IF(AD128="-","-",IF(UPPER(AD128)="AB","+",VLOOKUP(AD128,'විෂය තොරතුරු'!$P$24:$Q$28,2))))</f>
        <v/>
      </c>
      <c r="BP128" s="171" t="str">
        <f aca="false">IF(AE128="","",IF(AE128="-","-",IF(UPPER(AE128)="AB","+",VLOOKUP(AE128,'විෂය තොරතුරු'!$P$24:$Q$28,2))))</f>
        <v/>
      </c>
      <c r="BQ128" s="168" t="str">
        <f aca="false">IF(AF128="","",IF(AF128="-","-",IF(UPPER(AF128)="AB","+",VLOOKUP(AF128,'විෂය තොරතුරු'!$P$24:$Q$28,2))))</f>
        <v/>
      </c>
      <c r="BR128" s="168" t="str">
        <f aca="false">IF(AG128="","",IF(AG128="-","-",IF(UPPER(AG128)="AB","+",VLOOKUP(AG128,'විෂය තොරතුරු'!$P$24:$Q$28,2))))</f>
        <v/>
      </c>
      <c r="BS128" s="168" t="str">
        <f aca="false">IF(AH128="","",IF(AH128="-","-",IF(UPPER(AH128)="AB","+",VLOOKUP(AH128,'විෂය තොරතුරු'!$P$24:$Q$28,2))))</f>
        <v/>
      </c>
      <c r="BT128" s="168" t="str">
        <f aca="false">IF(AI128="","",IF(AI128="-","-",IF(UPPER(AI128)="AB","+",VLOOKUP(AI128,'විෂය තොරතුරු'!$P$24:$Q$28,2))))</f>
        <v/>
      </c>
      <c r="BU128" s="168" t="str">
        <f aca="false">IF(AJ128="","",IF(AJ128="-","-",IF(UPPER(AJ128)="AB","+",VLOOKUP(AJ128,'විෂය තොරතුරු'!$P$24:$Q$28,2))))</f>
        <v/>
      </c>
      <c r="BV128" s="168" t="str">
        <f aca="false">IF(AK128="","",IF(AK128="-","-",IF(UPPER(AK128)="AB","+",VLOOKUP(AK128,'විෂය තොරතුරු'!$P$24:$Q$28,2))))</f>
        <v/>
      </c>
      <c r="BW128" s="169" t="str">
        <f aca="false">IF(AL128="","",IF(AL128="-","-",IF(UPPER(AL128)="AB","+",VLOOKUP(AL128,'විෂය තොරතුරු'!$P$24:$Q$28,2))))</f>
        <v/>
      </c>
      <c r="BX128" s="171" t="str">
        <f aca="false">IF($B128="","",COUNTIF($AP128:$BW128,"A"))</f>
        <v/>
      </c>
      <c r="BY128" s="171" t="str">
        <f aca="false">IF($B128="","",COUNTIF($AP128:$BW128,"B"))</f>
        <v/>
      </c>
      <c r="BZ128" s="171" t="str">
        <f aca="false">IF($B128="","",COUNTIF($AP128:$BW128,"C"))</f>
        <v/>
      </c>
      <c r="CA128" s="171" t="str">
        <f aca="false">IF($B128="","",COUNTIF($AP128:$BW128,"S"))</f>
        <v/>
      </c>
      <c r="CB128" s="171" t="str">
        <f aca="false">IF($B128="","",COUNTIF($AP128:$BW128,"W"))</f>
        <v/>
      </c>
      <c r="CC128" s="171" t="str">
        <f aca="false">IF(B128="","",SUM(BX128:CA128))</f>
        <v/>
      </c>
      <c r="CD128" s="169" t="str">
        <f aca="false">IF(B128="","",SUM(BX128:BZ128))</f>
        <v/>
      </c>
      <c r="CE128" s="172" t="str">
        <f aca="false">IF(B128="","",IF(AND(CC128&gt;=6,CD128&gt;=3,OR(E128&gt;=35,F128&gt;=35),L128&gt;=35),"6/3 සමත්",IF(AND(CC128&gt;=5,CD128&gt;=3,OR(E128&gt;=35,F128&gt;=35,L128&gt;=35)),"5/3 සමත්",IF(AND(CC128&gt;=4,CD128&gt;=1,OR(E128&gt;=20,F128&gt;=20,L128&gt;=20)),"සමත් කළ හැකි",IF(CB128=9,"W9","අසමත් ?")))))</f>
        <v/>
      </c>
    </row>
    <row r="129" customFormat="false" ht="13.8" hidden="false" customHeight="false" outlineLevel="0" collapsed="false">
      <c r="A129" s="160" t="n">
        <v>30</v>
      </c>
      <c r="B129" s="161"/>
      <c r="C129" s="161"/>
      <c r="D129" s="162"/>
      <c r="E129" s="163"/>
      <c r="F129" s="164"/>
      <c r="G129" s="163"/>
      <c r="H129" s="165"/>
      <c r="I129" s="165"/>
      <c r="J129" s="164"/>
      <c r="K129" s="163"/>
      <c r="L129" s="165"/>
      <c r="M129" s="165"/>
      <c r="N129" s="164"/>
      <c r="O129" s="163"/>
      <c r="P129" s="165"/>
      <c r="Q129" s="165"/>
      <c r="R129" s="165"/>
      <c r="S129" s="165"/>
      <c r="T129" s="165"/>
      <c r="U129" s="165"/>
      <c r="V129" s="164"/>
      <c r="W129" s="163"/>
      <c r="X129" s="165"/>
      <c r="Y129" s="165"/>
      <c r="Z129" s="165"/>
      <c r="AA129" s="165"/>
      <c r="AB129" s="165"/>
      <c r="AC129" s="165"/>
      <c r="AD129" s="164"/>
      <c r="AE129" s="163"/>
      <c r="AF129" s="165"/>
      <c r="AG129" s="165"/>
      <c r="AH129" s="165"/>
      <c r="AI129" s="165"/>
      <c r="AJ129" s="165"/>
      <c r="AK129" s="165"/>
      <c r="AL129" s="166"/>
      <c r="AM129" s="167" t="str">
        <f aca="false">IF(B129="","",SUM(E129:AL129))</f>
        <v/>
      </c>
      <c r="AN129" s="168" t="str">
        <f aca="false">IF(B129="","",AM129/9)</f>
        <v/>
      </c>
      <c r="AO129" s="169" t="str">
        <f aca="false">IF(B129="","",IF(AM129=0,"-",RANK(AM129,$AM$100:$AM$149,0)))</f>
        <v/>
      </c>
      <c r="AP129" s="167" t="str">
        <f aca="false">IF(E129="","",IF(E129="-","-",IF(UPPER(E129)="AB","+",VLOOKUP(E129,'විෂය තොරතුරු'!$P$24:$Q$28,2))))</f>
        <v/>
      </c>
      <c r="AQ129" s="168" t="str">
        <f aca="false">IF(F129="","",IF(F129="-","-",IF(UPPER(F129)="AB","+",VLOOKUP(F129,'විෂය තොරතුරු'!$P$24:$Q$28,2))))</f>
        <v/>
      </c>
      <c r="AR129" s="168" t="str">
        <f aca="false">IF(G129="","",IF(G129="-","-",IF(UPPER(G129)="AB","+",VLOOKUP(G129,'විෂය තොරතුරු'!$P$24:$Q$28,2))))</f>
        <v/>
      </c>
      <c r="AS129" s="168" t="str">
        <f aca="false">IF(H129="","",IF(H129="-","-",IF(UPPER(H129)="AB","+",VLOOKUP(H129,'විෂය තොරතුරු'!$P$24:$Q$28,2))))</f>
        <v/>
      </c>
      <c r="AT129" s="168" t="str">
        <f aca="false">IF(I129="","",IF(I129="-","-",IF(UPPER(I129)="AB","+",VLOOKUP(I129,'විෂය තොරතුරු'!$P$24:$Q$28,2))))</f>
        <v/>
      </c>
      <c r="AU129" s="170" t="str">
        <f aca="false">IF(J129="","",IF(J129="-","-",IF(UPPER(J129)="AB","+",VLOOKUP(J129,'විෂය තොරතුරු'!$P$24:$Q$28,2))))</f>
        <v/>
      </c>
      <c r="AV129" s="171" t="str">
        <f aca="false">IF(K129="","",IF(K129="-","-",IF(UPPER(K129)="AB","+",VLOOKUP(K129,'විෂය තොරතුරු'!$P$24:$Q$28,2))))</f>
        <v/>
      </c>
      <c r="AW129" s="168" t="str">
        <f aca="false">IF(L129="","",IF(L129="-","-",IF(UPPER(L129)="AB","+",VLOOKUP(L129,'විෂය තොරතුරු'!$P$24:$Q$28,2))))</f>
        <v/>
      </c>
      <c r="AX129" s="168" t="str">
        <f aca="false">IF(M129="","",IF(M129="-","-",IF(UPPER(M129)="AB","+",VLOOKUP(M129,'විෂය තොරතුරු'!$P$24:$Q$28,2))))</f>
        <v/>
      </c>
      <c r="AY129" s="169" t="str">
        <f aca="false">IF(N129="","",IF(N129="-","-",IF(UPPER(N129)="AB","+",VLOOKUP(N129,'විෂය තොරතුරු'!$P$24:$Q$28,2))))</f>
        <v/>
      </c>
      <c r="AZ129" s="167" t="str">
        <f aca="false">IF(O129="","",IF(O129="-","-",IF(UPPER(O129)="AB","+",VLOOKUP(O129,'විෂය තොරතුරු'!$P$24:$Q$28,2))))</f>
        <v/>
      </c>
      <c r="BA129" s="168" t="str">
        <f aca="false">IF(P129="","",IF(P129="-","-",IF(UPPER(P129)="AB","+",VLOOKUP(P129,'විෂය තොරතුරු'!$P$24:$Q$28,2))))</f>
        <v/>
      </c>
      <c r="BB129" s="168" t="str">
        <f aca="false">IF(Q129="","",IF(Q129="-","-",IF(UPPER(Q129)="AB","+",VLOOKUP(Q129,'විෂය තොරතුරු'!$P$24:$Q$28,2))))</f>
        <v/>
      </c>
      <c r="BC129" s="168" t="str">
        <f aca="false">IF(R129="","",IF(R129="-","-",IF(UPPER(R129)="AB","+",VLOOKUP(R129,'විෂය තොරතුරු'!$P$24:$Q$28,2))))</f>
        <v/>
      </c>
      <c r="BD129" s="168" t="str">
        <f aca="false">IF(S129="","",IF(S129="-","-",IF(UPPER(S129)="AB","+",VLOOKUP(S129,'විෂය තොරතුරු'!$P$24:$Q$28,2))))</f>
        <v/>
      </c>
      <c r="BE129" s="168" t="str">
        <f aca="false">IF(T129="","",IF(T129="-","-",IF(UPPER(T129)="AB","+",VLOOKUP(T129,'විෂය තොරතුරු'!$P$24:$Q$28,2))))</f>
        <v/>
      </c>
      <c r="BF129" s="168" t="str">
        <f aca="false">IF(U129="","",IF(U129="-","-",IF(UPPER(U129)="AB","+",VLOOKUP(U129,'විෂය තොරතුරු'!$P$24:$Q$28,2))))</f>
        <v/>
      </c>
      <c r="BG129" s="170" t="str">
        <f aca="false">IF(V129="","",IF(V129="-","-",IF(UPPER(V129)="AB","+",VLOOKUP(V129,'විෂය තොරතුරු'!$P$24:$Q$28,2))))</f>
        <v/>
      </c>
      <c r="BH129" s="171" t="str">
        <f aca="false">IF(W129="","",IF(W129="-","-",IF(UPPER(W129)="AB","+",VLOOKUP(W129,'විෂය තොරතුරු'!$P$24:$Q$28,2))))</f>
        <v/>
      </c>
      <c r="BI129" s="168" t="str">
        <f aca="false">IF(X129="","",IF(X129="-","-",IF(UPPER(X129)="AB","+",VLOOKUP(X129,'විෂය තොරතුරු'!$P$24:$Q$28,2))))</f>
        <v/>
      </c>
      <c r="BJ129" s="168" t="str">
        <f aca="false">IF(Y129="","",IF(Y129="-","-",IF(UPPER(Y129)="AB","+",VLOOKUP(Y129,'විෂය තොරතුරු'!$P$24:$Q$28,2))))</f>
        <v/>
      </c>
      <c r="BK129" s="168" t="str">
        <f aca="false">IF(Z129="","",IF(Z129="-","-",IF(UPPER(Z129)="AB","+",VLOOKUP(Z129,'විෂය තොරතුරු'!$P$24:$Q$28,2))))</f>
        <v/>
      </c>
      <c r="BL129" s="168" t="str">
        <f aca="false">IF(AA129="","",IF(AA129="-","-",IF(UPPER(AA129)="AB","+",VLOOKUP(AA129,'විෂය තොරතුරු'!$P$24:$Q$28,2))))</f>
        <v/>
      </c>
      <c r="BM129" s="168" t="str">
        <f aca="false">IF(AB129="","",IF(AB129="-","-",IF(UPPER(AB129)="AB","+",VLOOKUP(AB129,'විෂය තොරතුරු'!$P$24:$Q$28,2))))</f>
        <v/>
      </c>
      <c r="BN129" s="168" t="str">
        <f aca="false">IF(AC129="","",IF(AC129="-","-",IF(UPPER(AC129)="AB","+",VLOOKUP(AC129,'විෂය තොරතුරු'!$P$24:$Q$28,2))))</f>
        <v/>
      </c>
      <c r="BO129" s="169" t="str">
        <f aca="false">IF(AD129="","",IF(AD129="-","-",IF(UPPER(AD129)="AB","+",VLOOKUP(AD129,'විෂය තොරතුරු'!$P$24:$Q$28,2))))</f>
        <v/>
      </c>
      <c r="BP129" s="171" t="str">
        <f aca="false">IF(AE129="","",IF(AE129="-","-",IF(UPPER(AE129)="AB","+",VLOOKUP(AE129,'විෂය තොරතුරු'!$P$24:$Q$28,2))))</f>
        <v/>
      </c>
      <c r="BQ129" s="168" t="str">
        <f aca="false">IF(AF129="","",IF(AF129="-","-",IF(UPPER(AF129)="AB","+",VLOOKUP(AF129,'විෂය තොරතුරු'!$P$24:$Q$28,2))))</f>
        <v/>
      </c>
      <c r="BR129" s="168" t="str">
        <f aca="false">IF(AG129="","",IF(AG129="-","-",IF(UPPER(AG129)="AB","+",VLOOKUP(AG129,'විෂය තොරතුරු'!$P$24:$Q$28,2))))</f>
        <v/>
      </c>
      <c r="BS129" s="168" t="str">
        <f aca="false">IF(AH129="","",IF(AH129="-","-",IF(UPPER(AH129)="AB","+",VLOOKUP(AH129,'විෂය තොරතුරු'!$P$24:$Q$28,2))))</f>
        <v/>
      </c>
      <c r="BT129" s="168" t="str">
        <f aca="false">IF(AI129="","",IF(AI129="-","-",IF(UPPER(AI129)="AB","+",VLOOKUP(AI129,'විෂය තොරතුරු'!$P$24:$Q$28,2))))</f>
        <v/>
      </c>
      <c r="BU129" s="168" t="str">
        <f aca="false">IF(AJ129="","",IF(AJ129="-","-",IF(UPPER(AJ129)="AB","+",VLOOKUP(AJ129,'විෂය තොරතුරු'!$P$24:$Q$28,2))))</f>
        <v/>
      </c>
      <c r="BV129" s="168" t="str">
        <f aca="false">IF(AK129="","",IF(AK129="-","-",IF(UPPER(AK129)="AB","+",VLOOKUP(AK129,'විෂය තොරතුරු'!$P$24:$Q$28,2))))</f>
        <v/>
      </c>
      <c r="BW129" s="169" t="str">
        <f aca="false">IF(AL129="","",IF(AL129="-","-",IF(UPPER(AL129)="AB","+",VLOOKUP(AL129,'විෂය තොරතුරු'!$P$24:$Q$28,2))))</f>
        <v/>
      </c>
      <c r="BX129" s="171" t="str">
        <f aca="false">IF($B129="","",COUNTIF($AP129:$BW129,"A"))</f>
        <v/>
      </c>
      <c r="BY129" s="171" t="str">
        <f aca="false">IF($B129="","",COUNTIF($AP129:$BW129,"B"))</f>
        <v/>
      </c>
      <c r="BZ129" s="171" t="str">
        <f aca="false">IF($B129="","",COUNTIF($AP129:$BW129,"C"))</f>
        <v/>
      </c>
      <c r="CA129" s="171" t="str">
        <f aca="false">IF($B129="","",COUNTIF($AP129:$BW129,"S"))</f>
        <v/>
      </c>
      <c r="CB129" s="171" t="str">
        <f aca="false">IF($B129="","",COUNTIF($AP129:$BW129,"W"))</f>
        <v/>
      </c>
      <c r="CC129" s="171" t="str">
        <f aca="false">IF(B129="","",SUM(BX129:CA129))</f>
        <v/>
      </c>
      <c r="CD129" s="169" t="str">
        <f aca="false">IF(B129="","",SUM(BX129:BZ129))</f>
        <v/>
      </c>
      <c r="CE129" s="172" t="str">
        <f aca="false">IF(B129="","",IF(AND(CC129&gt;=6,CD129&gt;=3,OR(E129&gt;=35,F129&gt;=35),L129&gt;=35),"6/3 සමත්",IF(AND(CC129&gt;=5,CD129&gt;=3,OR(E129&gt;=35,F129&gt;=35,L129&gt;=35)),"5/3 සමත්",IF(AND(CC129&gt;=4,CD129&gt;=1,OR(E129&gt;=20,F129&gt;=20,L129&gt;=20)),"සමත් කළ හැකි",IF(CB129=9,"W9","අසමත් ?")))))</f>
        <v/>
      </c>
    </row>
    <row r="130" customFormat="false" ht="13.8" hidden="false" customHeight="false" outlineLevel="0" collapsed="false">
      <c r="A130" s="160" t="n">
        <v>31</v>
      </c>
      <c r="B130" s="187"/>
      <c r="C130" s="161"/>
      <c r="D130" s="162"/>
      <c r="E130" s="163"/>
      <c r="F130" s="164"/>
      <c r="G130" s="163"/>
      <c r="H130" s="165"/>
      <c r="I130" s="165"/>
      <c r="J130" s="164"/>
      <c r="K130" s="163"/>
      <c r="L130" s="165"/>
      <c r="M130" s="165"/>
      <c r="N130" s="164"/>
      <c r="O130" s="163"/>
      <c r="P130" s="165"/>
      <c r="Q130" s="165"/>
      <c r="R130" s="165"/>
      <c r="S130" s="165"/>
      <c r="T130" s="165"/>
      <c r="U130" s="165"/>
      <c r="V130" s="164"/>
      <c r="W130" s="163"/>
      <c r="X130" s="165"/>
      <c r="Y130" s="165"/>
      <c r="Z130" s="165"/>
      <c r="AA130" s="165"/>
      <c r="AB130" s="165"/>
      <c r="AC130" s="165"/>
      <c r="AD130" s="164"/>
      <c r="AE130" s="163"/>
      <c r="AF130" s="165"/>
      <c r="AG130" s="165"/>
      <c r="AH130" s="165"/>
      <c r="AI130" s="165"/>
      <c r="AJ130" s="165"/>
      <c r="AK130" s="165"/>
      <c r="AL130" s="166"/>
      <c r="AM130" s="167" t="str">
        <f aca="false">IF(B130="","",SUM(E130:AL130))</f>
        <v/>
      </c>
      <c r="AN130" s="168" t="str">
        <f aca="false">IF(B130="","",AM130/9)</f>
        <v/>
      </c>
      <c r="AO130" s="169" t="str">
        <f aca="false">IF(B130="","",IF(AM130=0,"-",RANK(AM130,$AM$100:$AM$149,0)))</f>
        <v/>
      </c>
      <c r="AP130" s="167" t="str">
        <f aca="false">IF(E130="","",IF(E130="-","-",IF(UPPER(E130)="AB","+",VLOOKUP(E130,'විෂය තොරතුරු'!$P$24:$Q$28,2))))</f>
        <v/>
      </c>
      <c r="AQ130" s="168" t="str">
        <f aca="false">IF(F130="","",IF(F130="-","-",IF(UPPER(F130)="AB","+",VLOOKUP(F130,'විෂය තොරතුරු'!$P$24:$Q$28,2))))</f>
        <v/>
      </c>
      <c r="AR130" s="168" t="str">
        <f aca="false">IF(G130="","",IF(G130="-","-",IF(UPPER(G130)="AB","+",VLOOKUP(G130,'විෂය තොරතුරු'!$P$24:$Q$28,2))))</f>
        <v/>
      </c>
      <c r="AS130" s="168" t="str">
        <f aca="false">IF(H130="","",IF(H130="-","-",IF(UPPER(H130)="AB","+",VLOOKUP(H130,'විෂය තොරතුරු'!$P$24:$Q$28,2))))</f>
        <v/>
      </c>
      <c r="AT130" s="168" t="str">
        <f aca="false">IF(I130="","",IF(I130="-","-",IF(UPPER(I130)="AB","+",VLOOKUP(I130,'විෂය තොරතුරු'!$P$24:$Q$28,2))))</f>
        <v/>
      </c>
      <c r="AU130" s="170" t="str">
        <f aca="false">IF(J130="","",IF(J130="-","-",IF(UPPER(J130)="AB","+",VLOOKUP(J130,'විෂය තොරතුරු'!$P$24:$Q$28,2))))</f>
        <v/>
      </c>
      <c r="AV130" s="171" t="str">
        <f aca="false">IF(K130="","",IF(K130="-","-",IF(UPPER(K130)="AB","+",VLOOKUP(K130,'විෂය තොරතුරු'!$P$24:$Q$28,2))))</f>
        <v/>
      </c>
      <c r="AW130" s="168" t="str">
        <f aca="false">IF(L130="","",IF(L130="-","-",IF(UPPER(L130)="AB","+",VLOOKUP(L130,'විෂය තොරතුරු'!$P$24:$Q$28,2))))</f>
        <v/>
      </c>
      <c r="AX130" s="168" t="str">
        <f aca="false">IF(M130="","",IF(M130="-","-",IF(UPPER(M130)="AB","+",VLOOKUP(M130,'විෂය තොරතුරු'!$P$24:$Q$28,2))))</f>
        <v/>
      </c>
      <c r="AY130" s="169" t="str">
        <f aca="false">IF(N130="","",IF(N130="-","-",IF(UPPER(N130)="AB","+",VLOOKUP(N130,'විෂය තොරතුරු'!$P$24:$Q$28,2))))</f>
        <v/>
      </c>
      <c r="AZ130" s="167" t="str">
        <f aca="false">IF(O130="","",IF(O130="-","-",IF(UPPER(O130)="AB","+",VLOOKUP(O130,'විෂය තොරතුරු'!$P$24:$Q$28,2))))</f>
        <v/>
      </c>
      <c r="BA130" s="168" t="str">
        <f aca="false">IF(P130="","",IF(P130="-","-",IF(UPPER(P130)="AB","+",VLOOKUP(P130,'විෂය තොරතුරු'!$P$24:$Q$28,2))))</f>
        <v/>
      </c>
      <c r="BB130" s="168" t="str">
        <f aca="false">IF(Q130="","",IF(Q130="-","-",IF(UPPER(Q130)="AB","+",VLOOKUP(Q130,'විෂය තොරතුරු'!$P$24:$Q$28,2))))</f>
        <v/>
      </c>
      <c r="BC130" s="168" t="str">
        <f aca="false">IF(R130="","",IF(R130="-","-",IF(UPPER(R130)="AB","+",VLOOKUP(R130,'විෂය තොරතුරු'!$P$24:$Q$28,2))))</f>
        <v/>
      </c>
      <c r="BD130" s="168" t="str">
        <f aca="false">IF(S130="","",IF(S130="-","-",IF(UPPER(S130)="AB","+",VLOOKUP(S130,'විෂය තොරතුරු'!$P$24:$Q$28,2))))</f>
        <v/>
      </c>
      <c r="BE130" s="168" t="str">
        <f aca="false">IF(T130="","",IF(T130="-","-",IF(UPPER(T130)="AB","+",VLOOKUP(T130,'විෂය තොරතුරු'!$P$24:$Q$28,2))))</f>
        <v/>
      </c>
      <c r="BF130" s="168" t="str">
        <f aca="false">IF(U130="","",IF(U130="-","-",IF(UPPER(U130)="AB","+",VLOOKUP(U130,'විෂය තොරතුරු'!$P$24:$Q$28,2))))</f>
        <v/>
      </c>
      <c r="BG130" s="170" t="str">
        <f aca="false">IF(V130="","",IF(V130="-","-",IF(UPPER(V130)="AB","+",VLOOKUP(V130,'විෂය තොරතුරු'!$P$24:$Q$28,2))))</f>
        <v/>
      </c>
      <c r="BH130" s="171" t="str">
        <f aca="false">IF(W130="","",IF(W130="-","-",IF(UPPER(W130)="AB","+",VLOOKUP(W130,'විෂය තොරතුරු'!$P$24:$Q$28,2))))</f>
        <v/>
      </c>
      <c r="BI130" s="168" t="str">
        <f aca="false">IF(X130="","",IF(X130="-","-",IF(UPPER(X130)="AB","+",VLOOKUP(X130,'විෂය තොරතුරු'!$P$24:$Q$28,2))))</f>
        <v/>
      </c>
      <c r="BJ130" s="168" t="str">
        <f aca="false">IF(Y130="","",IF(Y130="-","-",IF(UPPER(Y130)="AB","+",VLOOKUP(Y130,'විෂය තොරතුරු'!$P$24:$Q$28,2))))</f>
        <v/>
      </c>
      <c r="BK130" s="168" t="str">
        <f aca="false">IF(Z130="","",IF(Z130="-","-",IF(UPPER(Z130)="AB","+",VLOOKUP(Z130,'විෂය තොරතුරු'!$P$24:$Q$28,2))))</f>
        <v/>
      </c>
      <c r="BL130" s="168" t="str">
        <f aca="false">IF(AA130="","",IF(AA130="-","-",IF(UPPER(AA130)="AB","+",VLOOKUP(AA130,'විෂය තොරතුරු'!$P$24:$Q$28,2))))</f>
        <v/>
      </c>
      <c r="BM130" s="168" t="str">
        <f aca="false">IF(AB130="","",IF(AB130="-","-",IF(UPPER(AB130)="AB","+",VLOOKUP(AB130,'විෂය තොරතුරු'!$P$24:$Q$28,2))))</f>
        <v/>
      </c>
      <c r="BN130" s="168" t="str">
        <f aca="false">IF(AC130="","",IF(AC130="-","-",IF(UPPER(AC130)="AB","+",VLOOKUP(AC130,'විෂය තොරතුරු'!$P$24:$Q$28,2))))</f>
        <v/>
      </c>
      <c r="BO130" s="169" t="str">
        <f aca="false">IF(AD130="","",IF(AD130="-","-",IF(UPPER(AD130)="AB","+",VLOOKUP(AD130,'විෂය තොරතුරු'!$P$24:$Q$28,2))))</f>
        <v/>
      </c>
      <c r="BP130" s="171" t="str">
        <f aca="false">IF(AE130="","",IF(AE130="-","-",IF(UPPER(AE130)="AB","+",VLOOKUP(AE130,'විෂය තොරතුරු'!$P$24:$Q$28,2))))</f>
        <v/>
      </c>
      <c r="BQ130" s="168" t="str">
        <f aca="false">IF(AF130="","",IF(AF130="-","-",IF(UPPER(AF130)="AB","+",VLOOKUP(AF130,'විෂය තොරතුරු'!$P$24:$Q$28,2))))</f>
        <v/>
      </c>
      <c r="BR130" s="168" t="str">
        <f aca="false">IF(AG130="","",IF(AG130="-","-",IF(UPPER(AG130)="AB","+",VLOOKUP(AG130,'විෂය තොරතුරු'!$P$24:$Q$28,2))))</f>
        <v/>
      </c>
      <c r="BS130" s="168" t="str">
        <f aca="false">IF(AH130="","",IF(AH130="-","-",IF(UPPER(AH130)="AB","+",VLOOKUP(AH130,'විෂය තොරතුරු'!$P$24:$Q$28,2))))</f>
        <v/>
      </c>
      <c r="BT130" s="168" t="str">
        <f aca="false">IF(AI130="","",IF(AI130="-","-",IF(UPPER(AI130)="AB","+",VLOOKUP(AI130,'විෂය තොරතුරු'!$P$24:$Q$28,2))))</f>
        <v/>
      </c>
      <c r="BU130" s="168" t="str">
        <f aca="false">IF(AJ130="","",IF(AJ130="-","-",IF(UPPER(AJ130)="AB","+",VLOOKUP(AJ130,'විෂය තොරතුරු'!$P$24:$Q$28,2))))</f>
        <v/>
      </c>
      <c r="BV130" s="168" t="str">
        <f aca="false">IF(AK130="","",IF(AK130="-","-",IF(UPPER(AK130)="AB","+",VLOOKUP(AK130,'විෂය තොරතුරු'!$P$24:$Q$28,2))))</f>
        <v/>
      </c>
      <c r="BW130" s="169" t="str">
        <f aca="false">IF(AL130="","",IF(AL130="-","-",IF(UPPER(AL130)="AB","+",VLOOKUP(AL130,'විෂය තොරතුරු'!$P$24:$Q$28,2))))</f>
        <v/>
      </c>
      <c r="BX130" s="171" t="str">
        <f aca="false">IF($B130="","",COUNTIF($AP130:$BW130,"A"))</f>
        <v/>
      </c>
      <c r="BY130" s="171" t="str">
        <f aca="false">IF($B130="","",COUNTIF($AP130:$BW130,"B"))</f>
        <v/>
      </c>
      <c r="BZ130" s="171" t="str">
        <f aca="false">IF($B130="","",COUNTIF($AP130:$BW130,"C"))</f>
        <v/>
      </c>
      <c r="CA130" s="171" t="str">
        <f aca="false">IF($B130="","",COUNTIF($AP130:$BW130,"S"))</f>
        <v/>
      </c>
      <c r="CB130" s="171" t="str">
        <f aca="false">IF($B130="","",COUNTIF($AP130:$BW130,"W"))</f>
        <v/>
      </c>
      <c r="CC130" s="171" t="str">
        <f aca="false">IF(B130="","",SUM(BX130:CA130))</f>
        <v/>
      </c>
      <c r="CD130" s="169" t="str">
        <f aca="false">IF(B130="","",SUM(BX130:BZ130))</f>
        <v/>
      </c>
      <c r="CE130" s="172" t="str">
        <f aca="false">IF(B130="","",IF(AND(CC130&gt;=6,CD130&gt;=3,OR(E130&gt;=35,F130&gt;=35),L130&gt;=35),"6/3 සමත්",IF(AND(CC130&gt;=5,CD130&gt;=3,OR(E130&gt;=35,F130&gt;=35,L130&gt;=35)),"5/3 සමත්",IF(AND(CC130&gt;=4,CD130&gt;=1,OR(E130&gt;=20,F130&gt;=20,L130&gt;=20)),"සමත් කළ හැකි",IF(CB130=9,"W9","අසමත් ?")))))</f>
        <v/>
      </c>
    </row>
    <row r="131" customFormat="false" ht="13.8" hidden="false" customHeight="false" outlineLevel="0" collapsed="false">
      <c r="A131" s="160" t="n">
        <v>32</v>
      </c>
      <c r="B131" s="161"/>
      <c r="C131" s="161"/>
      <c r="D131" s="162"/>
      <c r="E131" s="163"/>
      <c r="F131" s="164"/>
      <c r="G131" s="163"/>
      <c r="H131" s="165"/>
      <c r="I131" s="165"/>
      <c r="J131" s="164"/>
      <c r="K131" s="163"/>
      <c r="L131" s="165"/>
      <c r="M131" s="165"/>
      <c r="N131" s="164"/>
      <c r="O131" s="163"/>
      <c r="P131" s="165"/>
      <c r="Q131" s="165"/>
      <c r="R131" s="165"/>
      <c r="S131" s="165"/>
      <c r="T131" s="165"/>
      <c r="U131" s="165"/>
      <c r="V131" s="164"/>
      <c r="W131" s="163"/>
      <c r="X131" s="165"/>
      <c r="Y131" s="165"/>
      <c r="Z131" s="165"/>
      <c r="AA131" s="165"/>
      <c r="AB131" s="165"/>
      <c r="AC131" s="165"/>
      <c r="AD131" s="164"/>
      <c r="AE131" s="163"/>
      <c r="AF131" s="165"/>
      <c r="AG131" s="165"/>
      <c r="AH131" s="165"/>
      <c r="AI131" s="165"/>
      <c r="AJ131" s="165"/>
      <c r="AK131" s="165"/>
      <c r="AL131" s="166"/>
      <c r="AM131" s="167" t="str">
        <f aca="false">IF(B131="","",SUM(E131:AL131))</f>
        <v/>
      </c>
      <c r="AN131" s="168" t="str">
        <f aca="false">IF(B131="","",AM131/9)</f>
        <v/>
      </c>
      <c r="AO131" s="169" t="str">
        <f aca="false">IF(B131="","",IF(AM131=0,"-",RANK(AM131,$AM$100:$AM$149,0)))</f>
        <v/>
      </c>
      <c r="AP131" s="167" t="str">
        <f aca="false">IF(E131="","",IF(E131="-","-",IF(UPPER(E131)="AB","+",VLOOKUP(E131,'විෂය තොරතුරු'!$P$24:$Q$28,2))))</f>
        <v/>
      </c>
      <c r="AQ131" s="168" t="str">
        <f aca="false">IF(F131="","",IF(F131="-","-",IF(UPPER(F131)="AB","+",VLOOKUP(F131,'විෂය තොරතුරු'!$P$24:$Q$28,2))))</f>
        <v/>
      </c>
      <c r="AR131" s="168" t="str">
        <f aca="false">IF(G131="","",IF(G131="-","-",IF(UPPER(G131)="AB","+",VLOOKUP(G131,'විෂය තොරතුරු'!$P$24:$Q$28,2))))</f>
        <v/>
      </c>
      <c r="AS131" s="168" t="str">
        <f aca="false">IF(H131="","",IF(H131="-","-",IF(UPPER(H131)="AB","+",VLOOKUP(H131,'විෂය තොරතුරු'!$P$24:$Q$28,2))))</f>
        <v/>
      </c>
      <c r="AT131" s="168" t="str">
        <f aca="false">IF(I131="","",IF(I131="-","-",IF(UPPER(I131)="AB","+",VLOOKUP(I131,'විෂය තොරතුරු'!$P$24:$Q$28,2))))</f>
        <v/>
      </c>
      <c r="AU131" s="170" t="str">
        <f aca="false">IF(J131="","",IF(J131="-","-",IF(UPPER(J131)="AB","+",VLOOKUP(J131,'විෂය තොරතුරු'!$P$24:$Q$28,2))))</f>
        <v/>
      </c>
      <c r="AV131" s="171" t="str">
        <f aca="false">IF(K131="","",IF(K131="-","-",IF(UPPER(K131)="AB","+",VLOOKUP(K131,'විෂය තොරතුරු'!$P$24:$Q$28,2))))</f>
        <v/>
      </c>
      <c r="AW131" s="168" t="str">
        <f aca="false">IF(L131="","",IF(L131="-","-",IF(UPPER(L131)="AB","+",VLOOKUP(L131,'විෂය තොරතුරු'!$P$24:$Q$28,2))))</f>
        <v/>
      </c>
      <c r="AX131" s="168" t="str">
        <f aca="false">IF(M131="","",IF(M131="-","-",IF(UPPER(M131)="AB","+",VLOOKUP(M131,'විෂය තොරතුරු'!$P$24:$Q$28,2))))</f>
        <v/>
      </c>
      <c r="AY131" s="169" t="str">
        <f aca="false">IF(N131="","",IF(N131="-","-",IF(UPPER(N131)="AB","+",VLOOKUP(N131,'විෂය තොරතුරු'!$P$24:$Q$28,2))))</f>
        <v/>
      </c>
      <c r="AZ131" s="167" t="str">
        <f aca="false">IF(O131="","",IF(O131="-","-",IF(UPPER(O131)="AB","+",VLOOKUP(O131,'විෂය තොරතුරු'!$P$24:$Q$28,2))))</f>
        <v/>
      </c>
      <c r="BA131" s="168" t="str">
        <f aca="false">IF(P131="","",IF(P131="-","-",IF(UPPER(P131)="AB","+",VLOOKUP(P131,'විෂය තොරතුරු'!$P$24:$Q$28,2))))</f>
        <v/>
      </c>
      <c r="BB131" s="168" t="str">
        <f aca="false">IF(Q131="","",IF(Q131="-","-",IF(UPPER(Q131)="AB","+",VLOOKUP(Q131,'විෂය තොරතුරු'!$P$24:$Q$28,2))))</f>
        <v/>
      </c>
      <c r="BC131" s="168" t="str">
        <f aca="false">IF(R131="","",IF(R131="-","-",IF(UPPER(R131)="AB","+",VLOOKUP(R131,'විෂය තොරතුරු'!$P$24:$Q$28,2))))</f>
        <v/>
      </c>
      <c r="BD131" s="168" t="str">
        <f aca="false">IF(S131="","",IF(S131="-","-",IF(UPPER(S131)="AB","+",VLOOKUP(S131,'විෂය තොරතුරු'!$P$24:$Q$28,2))))</f>
        <v/>
      </c>
      <c r="BE131" s="168" t="str">
        <f aca="false">IF(T131="","",IF(T131="-","-",IF(UPPER(T131)="AB","+",VLOOKUP(T131,'විෂය තොරතුරු'!$P$24:$Q$28,2))))</f>
        <v/>
      </c>
      <c r="BF131" s="168" t="str">
        <f aca="false">IF(U131="","",IF(U131="-","-",IF(UPPER(U131)="AB","+",VLOOKUP(U131,'විෂය තොරතුරු'!$P$24:$Q$28,2))))</f>
        <v/>
      </c>
      <c r="BG131" s="170" t="str">
        <f aca="false">IF(V131="","",IF(V131="-","-",IF(UPPER(V131)="AB","+",VLOOKUP(V131,'විෂය තොරතුරු'!$P$24:$Q$28,2))))</f>
        <v/>
      </c>
      <c r="BH131" s="171" t="str">
        <f aca="false">IF(W131="","",IF(W131="-","-",IF(UPPER(W131)="AB","+",VLOOKUP(W131,'විෂය තොරතුරු'!$P$24:$Q$28,2))))</f>
        <v/>
      </c>
      <c r="BI131" s="168" t="str">
        <f aca="false">IF(X131="","",IF(X131="-","-",IF(UPPER(X131)="AB","+",VLOOKUP(X131,'විෂය තොරතුරු'!$P$24:$Q$28,2))))</f>
        <v/>
      </c>
      <c r="BJ131" s="168" t="str">
        <f aca="false">IF(Y131="","",IF(Y131="-","-",IF(UPPER(Y131)="AB","+",VLOOKUP(Y131,'විෂය තොරතුරු'!$P$24:$Q$28,2))))</f>
        <v/>
      </c>
      <c r="BK131" s="168" t="str">
        <f aca="false">IF(Z131="","",IF(Z131="-","-",IF(UPPER(Z131)="AB","+",VLOOKUP(Z131,'විෂය තොරතුරු'!$P$24:$Q$28,2))))</f>
        <v/>
      </c>
      <c r="BL131" s="168" t="str">
        <f aca="false">IF(AA131="","",IF(AA131="-","-",IF(UPPER(AA131)="AB","+",VLOOKUP(AA131,'විෂය තොරතුරු'!$P$24:$Q$28,2))))</f>
        <v/>
      </c>
      <c r="BM131" s="168" t="str">
        <f aca="false">IF(AB131="","",IF(AB131="-","-",IF(UPPER(AB131)="AB","+",VLOOKUP(AB131,'විෂය තොරතුරු'!$P$24:$Q$28,2))))</f>
        <v/>
      </c>
      <c r="BN131" s="168" t="str">
        <f aca="false">IF(AC131="","",IF(AC131="-","-",IF(UPPER(AC131)="AB","+",VLOOKUP(AC131,'විෂය තොරතුරු'!$P$24:$Q$28,2))))</f>
        <v/>
      </c>
      <c r="BO131" s="169" t="str">
        <f aca="false">IF(AD131="","",IF(AD131="-","-",IF(UPPER(AD131)="AB","+",VLOOKUP(AD131,'විෂය තොරතුරු'!$P$24:$Q$28,2))))</f>
        <v/>
      </c>
      <c r="BP131" s="171" t="str">
        <f aca="false">IF(AE131="","",IF(AE131="-","-",IF(UPPER(AE131)="AB","+",VLOOKUP(AE131,'විෂය තොරතුරු'!$P$24:$Q$28,2))))</f>
        <v/>
      </c>
      <c r="BQ131" s="168" t="str">
        <f aca="false">IF(AF131="","",IF(AF131="-","-",IF(UPPER(AF131)="AB","+",VLOOKUP(AF131,'විෂය තොරතුරු'!$P$24:$Q$28,2))))</f>
        <v/>
      </c>
      <c r="BR131" s="168" t="str">
        <f aca="false">IF(AG131="","",IF(AG131="-","-",IF(UPPER(AG131)="AB","+",VLOOKUP(AG131,'විෂය තොරතුරු'!$P$24:$Q$28,2))))</f>
        <v/>
      </c>
      <c r="BS131" s="168" t="str">
        <f aca="false">IF(AH131="","",IF(AH131="-","-",IF(UPPER(AH131)="AB","+",VLOOKUP(AH131,'විෂය තොරතුරු'!$P$24:$Q$28,2))))</f>
        <v/>
      </c>
      <c r="BT131" s="168" t="str">
        <f aca="false">IF(AI131="","",IF(AI131="-","-",IF(UPPER(AI131)="AB","+",VLOOKUP(AI131,'විෂය තොරතුරු'!$P$24:$Q$28,2))))</f>
        <v/>
      </c>
      <c r="BU131" s="168" t="str">
        <f aca="false">IF(AJ131="","",IF(AJ131="-","-",IF(UPPER(AJ131)="AB","+",VLOOKUP(AJ131,'විෂය තොරතුරු'!$P$24:$Q$28,2))))</f>
        <v/>
      </c>
      <c r="BV131" s="168" t="str">
        <f aca="false">IF(AK131="","",IF(AK131="-","-",IF(UPPER(AK131)="AB","+",VLOOKUP(AK131,'විෂය තොරතුරු'!$P$24:$Q$28,2))))</f>
        <v/>
      </c>
      <c r="BW131" s="169" t="str">
        <f aca="false">IF(AL131="","",IF(AL131="-","-",IF(UPPER(AL131)="AB","+",VLOOKUP(AL131,'විෂය තොරතුරු'!$P$24:$Q$28,2))))</f>
        <v/>
      </c>
      <c r="BX131" s="171" t="str">
        <f aca="false">IF($B131="","",COUNTIF($AP131:$BW131,"A"))</f>
        <v/>
      </c>
      <c r="BY131" s="171" t="str">
        <f aca="false">IF($B131="","",COUNTIF($AP131:$BW131,"B"))</f>
        <v/>
      </c>
      <c r="BZ131" s="171" t="str">
        <f aca="false">IF($B131="","",COUNTIF($AP131:$BW131,"C"))</f>
        <v/>
      </c>
      <c r="CA131" s="171" t="str">
        <f aca="false">IF($B131="","",COUNTIF($AP131:$BW131,"S"))</f>
        <v/>
      </c>
      <c r="CB131" s="171" t="str">
        <f aca="false">IF($B131="","",COUNTIF($AP131:$BW131,"W"))</f>
        <v/>
      </c>
      <c r="CC131" s="171" t="str">
        <f aca="false">IF(B131="","",SUM(BX131:CA131))</f>
        <v/>
      </c>
      <c r="CD131" s="169" t="str">
        <f aca="false">IF(B131="","",SUM(BX131:BZ131))</f>
        <v/>
      </c>
      <c r="CE131" s="172" t="str">
        <f aca="false">IF(B131="","",IF(AND(CC131&gt;=6,CD131&gt;=3,OR(E131&gt;=35,F131&gt;=35),L131&gt;=35),"6/3 සමත්",IF(AND(CC131&gt;=5,CD131&gt;=3,OR(E131&gt;=35,F131&gt;=35,L131&gt;=35)),"5/3 සමත්",IF(AND(CC131&gt;=4,CD131&gt;=1,OR(E131&gt;=20,F131&gt;=20,L131&gt;=20)),"සමත් කළ හැකි",IF(CB131=9,"W9","අසමත් ?")))))</f>
        <v/>
      </c>
    </row>
    <row r="132" customFormat="false" ht="13.8" hidden="false" customHeight="false" outlineLevel="0" collapsed="false">
      <c r="A132" s="160" t="n">
        <v>33</v>
      </c>
      <c r="B132" s="161"/>
      <c r="C132" s="161"/>
      <c r="D132" s="162"/>
      <c r="E132" s="163"/>
      <c r="F132" s="164"/>
      <c r="G132" s="163"/>
      <c r="H132" s="165"/>
      <c r="I132" s="165"/>
      <c r="J132" s="164"/>
      <c r="K132" s="163"/>
      <c r="L132" s="165"/>
      <c r="M132" s="165"/>
      <c r="N132" s="164"/>
      <c r="O132" s="163"/>
      <c r="P132" s="165"/>
      <c r="Q132" s="165"/>
      <c r="R132" s="165"/>
      <c r="S132" s="165"/>
      <c r="T132" s="165"/>
      <c r="U132" s="165"/>
      <c r="V132" s="164"/>
      <c r="W132" s="163"/>
      <c r="X132" s="165"/>
      <c r="Y132" s="165"/>
      <c r="Z132" s="165"/>
      <c r="AA132" s="165"/>
      <c r="AB132" s="165"/>
      <c r="AC132" s="165"/>
      <c r="AD132" s="164"/>
      <c r="AE132" s="163"/>
      <c r="AF132" s="165"/>
      <c r="AG132" s="165"/>
      <c r="AH132" s="165"/>
      <c r="AI132" s="165"/>
      <c r="AJ132" s="165"/>
      <c r="AK132" s="165"/>
      <c r="AL132" s="166"/>
      <c r="AM132" s="167" t="str">
        <f aca="false">IF(B132="","",SUM(E132:AL132))</f>
        <v/>
      </c>
      <c r="AN132" s="168" t="str">
        <f aca="false">IF(B132="","",AM132/9)</f>
        <v/>
      </c>
      <c r="AO132" s="169" t="str">
        <f aca="false">IF(B132="","",IF(AM132=0,"-",RANK(AM132,$AM$100:$AM$149,0)))</f>
        <v/>
      </c>
      <c r="AP132" s="167" t="str">
        <f aca="false">IF(E132="","",IF(E132="-","-",IF(UPPER(E132)="AB","+",VLOOKUP(E132,'විෂය තොරතුරු'!$P$24:$Q$28,2))))</f>
        <v/>
      </c>
      <c r="AQ132" s="168" t="str">
        <f aca="false">IF(F132="","",IF(F132="-","-",IF(UPPER(F132)="AB","+",VLOOKUP(F132,'විෂය තොරතුරු'!$P$24:$Q$28,2))))</f>
        <v/>
      </c>
      <c r="AR132" s="168" t="str">
        <f aca="false">IF(G132="","",IF(G132="-","-",IF(UPPER(G132)="AB","+",VLOOKUP(G132,'විෂය තොරතුරු'!$P$24:$Q$28,2))))</f>
        <v/>
      </c>
      <c r="AS132" s="168" t="str">
        <f aca="false">IF(H132="","",IF(H132="-","-",IF(UPPER(H132)="AB","+",VLOOKUP(H132,'විෂය තොරතුරු'!$P$24:$Q$28,2))))</f>
        <v/>
      </c>
      <c r="AT132" s="168" t="str">
        <f aca="false">IF(I132="","",IF(I132="-","-",IF(UPPER(I132)="AB","+",VLOOKUP(I132,'විෂය තොරතුරු'!$P$24:$Q$28,2))))</f>
        <v/>
      </c>
      <c r="AU132" s="170" t="str">
        <f aca="false">IF(J132="","",IF(J132="-","-",IF(UPPER(J132)="AB","+",VLOOKUP(J132,'විෂය තොරතුරු'!$P$24:$Q$28,2))))</f>
        <v/>
      </c>
      <c r="AV132" s="171" t="str">
        <f aca="false">IF(K132="","",IF(K132="-","-",IF(UPPER(K132)="AB","+",VLOOKUP(K132,'විෂය තොරතුරු'!$P$24:$Q$28,2))))</f>
        <v/>
      </c>
      <c r="AW132" s="168" t="str">
        <f aca="false">IF(L132="","",IF(L132="-","-",IF(UPPER(L132)="AB","+",VLOOKUP(L132,'විෂය තොරතුරු'!$P$24:$Q$28,2))))</f>
        <v/>
      </c>
      <c r="AX132" s="168" t="str">
        <f aca="false">IF(M132="","",IF(M132="-","-",IF(UPPER(M132)="AB","+",VLOOKUP(M132,'විෂය තොරතුරු'!$P$24:$Q$28,2))))</f>
        <v/>
      </c>
      <c r="AY132" s="169" t="str">
        <f aca="false">IF(N132="","",IF(N132="-","-",IF(UPPER(N132)="AB","+",VLOOKUP(N132,'විෂය තොරතුරු'!$P$24:$Q$28,2))))</f>
        <v/>
      </c>
      <c r="AZ132" s="167" t="str">
        <f aca="false">IF(O132="","",IF(O132="-","-",IF(UPPER(O132)="AB","+",VLOOKUP(O132,'විෂය තොරතුරු'!$P$24:$Q$28,2))))</f>
        <v/>
      </c>
      <c r="BA132" s="168" t="str">
        <f aca="false">IF(P132="","",IF(P132="-","-",IF(UPPER(P132)="AB","+",VLOOKUP(P132,'විෂය තොරතුරු'!$P$24:$Q$28,2))))</f>
        <v/>
      </c>
      <c r="BB132" s="168" t="str">
        <f aca="false">IF(Q132="","",IF(Q132="-","-",IF(UPPER(Q132)="AB","+",VLOOKUP(Q132,'විෂය තොරතුරු'!$P$24:$Q$28,2))))</f>
        <v/>
      </c>
      <c r="BC132" s="168" t="str">
        <f aca="false">IF(R132="","",IF(R132="-","-",IF(UPPER(R132)="AB","+",VLOOKUP(R132,'විෂය තොරතුරු'!$P$24:$Q$28,2))))</f>
        <v/>
      </c>
      <c r="BD132" s="168" t="str">
        <f aca="false">IF(S132="","",IF(S132="-","-",IF(UPPER(S132)="AB","+",VLOOKUP(S132,'විෂය තොරතුරු'!$P$24:$Q$28,2))))</f>
        <v/>
      </c>
      <c r="BE132" s="168" t="str">
        <f aca="false">IF(T132="","",IF(T132="-","-",IF(UPPER(T132)="AB","+",VLOOKUP(T132,'විෂය තොරතුරු'!$P$24:$Q$28,2))))</f>
        <v/>
      </c>
      <c r="BF132" s="168" t="str">
        <f aca="false">IF(U132="","",IF(U132="-","-",IF(UPPER(U132)="AB","+",VLOOKUP(U132,'විෂය තොරතුරු'!$P$24:$Q$28,2))))</f>
        <v/>
      </c>
      <c r="BG132" s="170" t="str">
        <f aca="false">IF(V132="","",IF(V132="-","-",IF(UPPER(V132)="AB","+",VLOOKUP(V132,'විෂය තොරතුරු'!$P$24:$Q$28,2))))</f>
        <v/>
      </c>
      <c r="BH132" s="171" t="str">
        <f aca="false">IF(W132="","",IF(W132="-","-",IF(UPPER(W132)="AB","+",VLOOKUP(W132,'විෂය තොරතුරු'!$P$24:$Q$28,2))))</f>
        <v/>
      </c>
      <c r="BI132" s="168" t="str">
        <f aca="false">IF(X132="","",IF(X132="-","-",IF(UPPER(X132)="AB","+",VLOOKUP(X132,'විෂය තොරතුරු'!$P$24:$Q$28,2))))</f>
        <v/>
      </c>
      <c r="BJ132" s="168" t="str">
        <f aca="false">IF(Y132="","",IF(Y132="-","-",IF(UPPER(Y132)="AB","+",VLOOKUP(Y132,'විෂය තොරතුරු'!$P$24:$Q$28,2))))</f>
        <v/>
      </c>
      <c r="BK132" s="168" t="str">
        <f aca="false">IF(Z132="","",IF(Z132="-","-",IF(UPPER(Z132)="AB","+",VLOOKUP(Z132,'විෂය තොරතුරු'!$P$24:$Q$28,2))))</f>
        <v/>
      </c>
      <c r="BL132" s="168" t="str">
        <f aca="false">IF(AA132="","",IF(AA132="-","-",IF(UPPER(AA132)="AB","+",VLOOKUP(AA132,'විෂය තොරතුරු'!$P$24:$Q$28,2))))</f>
        <v/>
      </c>
      <c r="BM132" s="168" t="str">
        <f aca="false">IF(AB132="","",IF(AB132="-","-",IF(UPPER(AB132)="AB","+",VLOOKUP(AB132,'විෂය තොරතුරු'!$P$24:$Q$28,2))))</f>
        <v/>
      </c>
      <c r="BN132" s="168" t="str">
        <f aca="false">IF(AC132="","",IF(AC132="-","-",IF(UPPER(AC132)="AB","+",VLOOKUP(AC132,'විෂය තොරතුරු'!$P$24:$Q$28,2))))</f>
        <v/>
      </c>
      <c r="BO132" s="169" t="str">
        <f aca="false">IF(AD132="","",IF(AD132="-","-",IF(UPPER(AD132)="AB","+",VLOOKUP(AD132,'විෂය තොරතුරු'!$P$24:$Q$28,2))))</f>
        <v/>
      </c>
      <c r="BP132" s="171" t="str">
        <f aca="false">IF(AE132="","",IF(AE132="-","-",IF(UPPER(AE132)="AB","+",VLOOKUP(AE132,'විෂය තොරතුරු'!$P$24:$Q$28,2))))</f>
        <v/>
      </c>
      <c r="BQ132" s="168" t="str">
        <f aca="false">IF(AF132="","",IF(AF132="-","-",IF(UPPER(AF132)="AB","+",VLOOKUP(AF132,'විෂය තොරතුරු'!$P$24:$Q$28,2))))</f>
        <v/>
      </c>
      <c r="BR132" s="168" t="str">
        <f aca="false">IF(AG132="","",IF(AG132="-","-",IF(UPPER(AG132)="AB","+",VLOOKUP(AG132,'විෂය තොරතුරු'!$P$24:$Q$28,2))))</f>
        <v/>
      </c>
      <c r="BS132" s="168" t="str">
        <f aca="false">IF(AH132="","",IF(AH132="-","-",IF(UPPER(AH132)="AB","+",VLOOKUP(AH132,'විෂය තොරතුරු'!$P$24:$Q$28,2))))</f>
        <v/>
      </c>
      <c r="BT132" s="168" t="str">
        <f aca="false">IF(AI132="","",IF(AI132="-","-",IF(UPPER(AI132)="AB","+",VLOOKUP(AI132,'විෂය තොරතුරු'!$P$24:$Q$28,2))))</f>
        <v/>
      </c>
      <c r="BU132" s="168" t="str">
        <f aca="false">IF(AJ132="","",IF(AJ132="-","-",IF(UPPER(AJ132)="AB","+",VLOOKUP(AJ132,'විෂය තොරතුරු'!$P$24:$Q$28,2))))</f>
        <v/>
      </c>
      <c r="BV132" s="168" t="str">
        <f aca="false">IF(AK132="","",IF(AK132="-","-",IF(UPPER(AK132)="AB","+",VLOOKUP(AK132,'විෂය තොරතුරු'!$P$24:$Q$28,2))))</f>
        <v/>
      </c>
      <c r="BW132" s="169" t="str">
        <f aca="false">IF(AL132="","",IF(AL132="-","-",IF(UPPER(AL132)="AB","+",VLOOKUP(AL132,'විෂය තොරතුරු'!$P$24:$Q$28,2))))</f>
        <v/>
      </c>
      <c r="BX132" s="171" t="str">
        <f aca="false">IF($B132="","",COUNTIF($AP132:$BW132,"A"))</f>
        <v/>
      </c>
      <c r="BY132" s="171" t="str">
        <f aca="false">IF($B132="","",COUNTIF($AP132:$BW132,"B"))</f>
        <v/>
      </c>
      <c r="BZ132" s="171" t="str">
        <f aca="false">IF($B132="","",COUNTIF($AP132:$BW132,"C"))</f>
        <v/>
      </c>
      <c r="CA132" s="171" t="str">
        <f aca="false">IF($B132="","",COUNTIF($AP132:$BW132,"S"))</f>
        <v/>
      </c>
      <c r="CB132" s="171" t="str">
        <f aca="false">IF($B132="","",COUNTIF($AP132:$BW132,"W"))</f>
        <v/>
      </c>
      <c r="CC132" s="171" t="str">
        <f aca="false">IF(B132="","",SUM(BX132:CA132))</f>
        <v/>
      </c>
      <c r="CD132" s="169" t="str">
        <f aca="false">IF(B132="","",SUM(BX132:BZ132))</f>
        <v/>
      </c>
      <c r="CE132" s="172" t="str">
        <f aca="false">IF(B132="","",IF(AND(CC132&gt;=6,CD132&gt;=3,OR(E132&gt;=35,F132&gt;=35),L132&gt;=35),"6/3 සමත්",IF(AND(CC132&gt;=5,CD132&gt;=3,OR(E132&gt;=35,F132&gt;=35,L132&gt;=35)),"5/3 සමත්",IF(AND(CC132&gt;=4,CD132&gt;=1,OR(E132&gt;=20,F132&gt;=20,L132&gt;=20)),"සමත් කළ හැකි",IF(CB132=9,"W9","අසමත් ?")))))</f>
        <v/>
      </c>
    </row>
    <row r="133" customFormat="false" ht="13.8" hidden="false" customHeight="false" outlineLevel="0" collapsed="false">
      <c r="A133" s="160" t="n">
        <v>34</v>
      </c>
      <c r="B133" s="161"/>
      <c r="C133" s="161"/>
      <c r="D133" s="162"/>
      <c r="E133" s="163"/>
      <c r="F133" s="164"/>
      <c r="G133" s="163"/>
      <c r="H133" s="165"/>
      <c r="I133" s="165"/>
      <c r="J133" s="164"/>
      <c r="K133" s="163"/>
      <c r="L133" s="165"/>
      <c r="M133" s="165"/>
      <c r="N133" s="164"/>
      <c r="O133" s="163"/>
      <c r="P133" s="165"/>
      <c r="Q133" s="165"/>
      <c r="R133" s="165"/>
      <c r="S133" s="165"/>
      <c r="T133" s="165"/>
      <c r="U133" s="165"/>
      <c r="V133" s="164"/>
      <c r="W133" s="163"/>
      <c r="X133" s="165"/>
      <c r="Y133" s="165"/>
      <c r="Z133" s="165"/>
      <c r="AA133" s="165"/>
      <c r="AB133" s="165"/>
      <c r="AC133" s="165"/>
      <c r="AD133" s="164"/>
      <c r="AE133" s="163"/>
      <c r="AF133" s="165"/>
      <c r="AG133" s="165"/>
      <c r="AH133" s="165"/>
      <c r="AI133" s="165"/>
      <c r="AJ133" s="165"/>
      <c r="AK133" s="165"/>
      <c r="AL133" s="166"/>
      <c r="AM133" s="167" t="str">
        <f aca="false">IF(B133="","",SUM(E133:AL133))</f>
        <v/>
      </c>
      <c r="AN133" s="168" t="str">
        <f aca="false">IF(B133="","",AM133/9)</f>
        <v/>
      </c>
      <c r="AO133" s="169" t="str">
        <f aca="false">IF(B133="","",IF(AM133=0,"-",RANK(AM133,$AM$100:$AM$149,0)))</f>
        <v/>
      </c>
      <c r="AP133" s="167" t="str">
        <f aca="false">IF(E133="","",IF(E133="-","-",IF(UPPER(E133)="AB","+",VLOOKUP(E133,'විෂය තොරතුරු'!$P$24:$Q$28,2))))</f>
        <v/>
      </c>
      <c r="AQ133" s="168" t="str">
        <f aca="false">IF(F133="","",IF(F133="-","-",IF(UPPER(F133)="AB","+",VLOOKUP(F133,'විෂය තොරතුරු'!$P$24:$Q$28,2))))</f>
        <v/>
      </c>
      <c r="AR133" s="168" t="str">
        <f aca="false">IF(G133="","",IF(G133="-","-",IF(UPPER(G133)="AB","+",VLOOKUP(G133,'විෂය තොරතුරු'!$P$24:$Q$28,2))))</f>
        <v/>
      </c>
      <c r="AS133" s="168" t="str">
        <f aca="false">IF(H133="","",IF(H133="-","-",IF(UPPER(H133)="AB","+",VLOOKUP(H133,'විෂය තොරතුරු'!$P$24:$Q$28,2))))</f>
        <v/>
      </c>
      <c r="AT133" s="168" t="str">
        <f aca="false">IF(I133="","",IF(I133="-","-",IF(UPPER(I133)="AB","+",VLOOKUP(I133,'විෂය තොරතුරු'!$P$24:$Q$28,2))))</f>
        <v/>
      </c>
      <c r="AU133" s="170" t="str">
        <f aca="false">IF(J133="","",IF(J133="-","-",IF(UPPER(J133)="AB","+",VLOOKUP(J133,'විෂය තොරතුරු'!$P$24:$Q$28,2))))</f>
        <v/>
      </c>
      <c r="AV133" s="171" t="str">
        <f aca="false">IF(K133="","",IF(K133="-","-",IF(UPPER(K133)="AB","+",VLOOKUP(K133,'විෂය තොරතුරු'!$P$24:$Q$28,2))))</f>
        <v/>
      </c>
      <c r="AW133" s="168" t="str">
        <f aca="false">IF(L133="","",IF(L133="-","-",IF(UPPER(L133)="AB","+",VLOOKUP(L133,'විෂය තොරතුරු'!$P$24:$Q$28,2))))</f>
        <v/>
      </c>
      <c r="AX133" s="168" t="str">
        <f aca="false">IF(M133="","",IF(M133="-","-",IF(UPPER(M133)="AB","+",VLOOKUP(M133,'විෂය තොරතුරු'!$P$24:$Q$28,2))))</f>
        <v/>
      </c>
      <c r="AY133" s="169" t="str">
        <f aca="false">IF(N133="","",IF(N133="-","-",IF(UPPER(N133)="AB","+",VLOOKUP(N133,'විෂය තොරතුරු'!$P$24:$Q$28,2))))</f>
        <v/>
      </c>
      <c r="AZ133" s="167" t="str">
        <f aca="false">IF(O133="","",IF(O133="-","-",IF(UPPER(O133)="AB","+",VLOOKUP(O133,'විෂය තොරතුරු'!$P$24:$Q$28,2))))</f>
        <v/>
      </c>
      <c r="BA133" s="168" t="str">
        <f aca="false">IF(P133="","",IF(P133="-","-",IF(UPPER(P133)="AB","+",VLOOKUP(P133,'විෂය තොරතුරු'!$P$24:$Q$28,2))))</f>
        <v/>
      </c>
      <c r="BB133" s="168" t="str">
        <f aca="false">IF(Q133="","",IF(Q133="-","-",IF(UPPER(Q133)="AB","+",VLOOKUP(Q133,'විෂය තොරතුරු'!$P$24:$Q$28,2))))</f>
        <v/>
      </c>
      <c r="BC133" s="168" t="str">
        <f aca="false">IF(R133="","",IF(R133="-","-",IF(UPPER(R133)="AB","+",VLOOKUP(R133,'විෂය තොරතුරු'!$P$24:$Q$28,2))))</f>
        <v/>
      </c>
      <c r="BD133" s="168" t="str">
        <f aca="false">IF(S133="","",IF(S133="-","-",IF(UPPER(S133)="AB","+",VLOOKUP(S133,'විෂය තොරතුරු'!$P$24:$Q$28,2))))</f>
        <v/>
      </c>
      <c r="BE133" s="168" t="str">
        <f aca="false">IF(T133="","",IF(T133="-","-",IF(UPPER(T133)="AB","+",VLOOKUP(T133,'විෂය තොරතුරු'!$P$24:$Q$28,2))))</f>
        <v/>
      </c>
      <c r="BF133" s="168" t="str">
        <f aca="false">IF(U133="","",IF(U133="-","-",IF(UPPER(U133)="AB","+",VLOOKUP(U133,'විෂය තොරතුරු'!$P$24:$Q$28,2))))</f>
        <v/>
      </c>
      <c r="BG133" s="170" t="str">
        <f aca="false">IF(V133="","",IF(V133="-","-",IF(UPPER(V133)="AB","+",VLOOKUP(V133,'විෂය තොරතුරු'!$P$24:$Q$28,2))))</f>
        <v/>
      </c>
      <c r="BH133" s="171" t="str">
        <f aca="false">IF(W133="","",IF(W133="-","-",IF(UPPER(W133)="AB","+",VLOOKUP(W133,'විෂය තොරතුරු'!$P$24:$Q$28,2))))</f>
        <v/>
      </c>
      <c r="BI133" s="168" t="str">
        <f aca="false">IF(X133="","",IF(X133="-","-",IF(UPPER(X133)="AB","+",VLOOKUP(X133,'විෂය තොරතුරු'!$P$24:$Q$28,2))))</f>
        <v/>
      </c>
      <c r="BJ133" s="168" t="str">
        <f aca="false">IF(Y133="","",IF(Y133="-","-",IF(UPPER(Y133)="AB","+",VLOOKUP(Y133,'විෂය තොරතුරු'!$P$24:$Q$28,2))))</f>
        <v/>
      </c>
      <c r="BK133" s="168" t="str">
        <f aca="false">IF(Z133="","",IF(Z133="-","-",IF(UPPER(Z133)="AB","+",VLOOKUP(Z133,'විෂය තොරතුරු'!$P$24:$Q$28,2))))</f>
        <v/>
      </c>
      <c r="BL133" s="168" t="str">
        <f aca="false">IF(AA133="","",IF(AA133="-","-",IF(UPPER(AA133)="AB","+",VLOOKUP(AA133,'විෂය තොරතුරු'!$P$24:$Q$28,2))))</f>
        <v/>
      </c>
      <c r="BM133" s="168" t="str">
        <f aca="false">IF(AB133="","",IF(AB133="-","-",IF(UPPER(AB133)="AB","+",VLOOKUP(AB133,'විෂය තොරතුරු'!$P$24:$Q$28,2))))</f>
        <v/>
      </c>
      <c r="BN133" s="168" t="str">
        <f aca="false">IF(AC133="","",IF(AC133="-","-",IF(UPPER(AC133)="AB","+",VLOOKUP(AC133,'විෂය තොරතුරු'!$P$24:$Q$28,2))))</f>
        <v/>
      </c>
      <c r="BO133" s="169" t="str">
        <f aca="false">IF(AD133="","",IF(AD133="-","-",IF(UPPER(AD133)="AB","+",VLOOKUP(AD133,'විෂය තොරතුරු'!$P$24:$Q$28,2))))</f>
        <v/>
      </c>
      <c r="BP133" s="171" t="str">
        <f aca="false">IF(AE133="","",IF(AE133="-","-",IF(UPPER(AE133)="AB","+",VLOOKUP(AE133,'විෂය තොරතුරු'!$P$24:$Q$28,2))))</f>
        <v/>
      </c>
      <c r="BQ133" s="168" t="str">
        <f aca="false">IF(AF133="","",IF(AF133="-","-",IF(UPPER(AF133)="AB","+",VLOOKUP(AF133,'විෂය තොරතුරු'!$P$24:$Q$28,2))))</f>
        <v/>
      </c>
      <c r="BR133" s="168" t="str">
        <f aca="false">IF(AG133="","",IF(AG133="-","-",IF(UPPER(AG133)="AB","+",VLOOKUP(AG133,'විෂය තොරතුරු'!$P$24:$Q$28,2))))</f>
        <v/>
      </c>
      <c r="BS133" s="168" t="str">
        <f aca="false">IF(AH133="","",IF(AH133="-","-",IF(UPPER(AH133)="AB","+",VLOOKUP(AH133,'විෂය තොරතුරු'!$P$24:$Q$28,2))))</f>
        <v/>
      </c>
      <c r="BT133" s="168" t="str">
        <f aca="false">IF(AI133="","",IF(AI133="-","-",IF(UPPER(AI133)="AB","+",VLOOKUP(AI133,'විෂය තොරතුරු'!$P$24:$Q$28,2))))</f>
        <v/>
      </c>
      <c r="BU133" s="168" t="str">
        <f aca="false">IF(AJ133="","",IF(AJ133="-","-",IF(UPPER(AJ133)="AB","+",VLOOKUP(AJ133,'විෂය තොරතුරු'!$P$24:$Q$28,2))))</f>
        <v/>
      </c>
      <c r="BV133" s="168" t="str">
        <f aca="false">IF(AK133="","",IF(AK133="-","-",IF(UPPER(AK133)="AB","+",VLOOKUP(AK133,'විෂය තොරතුරු'!$P$24:$Q$28,2))))</f>
        <v/>
      </c>
      <c r="BW133" s="169" t="str">
        <f aca="false">IF(AL133="","",IF(AL133="-","-",IF(UPPER(AL133)="AB","+",VLOOKUP(AL133,'විෂය තොරතුරු'!$P$24:$Q$28,2))))</f>
        <v/>
      </c>
      <c r="BX133" s="171" t="str">
        <f aca="false">IF($B133="","",COUNTIF($AP133:$BW133,"A"))</f>
        <v/>
      </c>
      <c r="BY133" s="171" t="str">
        <f aca="false">IF($B133="","",COUNTIF($AP133:$BW133,"B"))</f>
        <v/>
      </c>
      <c r="BZ133" s="171" t="str">
        <f aca="false">IF($B133="","",COUNTIF($AP133:$BW133,"C"))</f>
        <v/>
      </c>
      <c r="CA133" s="171" t="str">
        <f aca="false">IF($B133="","",COUNTIF($AP133:$BW133,"S"))</f>
        <v/>
      </c>
      <c r="CB133" s="171" t="str">
        <f aca="false">IF($B133="","",COUNTIF($AP133:$BW133,"W"))</f>
        <v/>
      </c>
      <c r="CC133" s="171" t="str">
        <f aca="false">IF(B133="","",SUM(BX133:CA133))</f>
        <v/>
      </c>
      <c r="CD133" s="169" t="str">
        <f aca="false">IF(B133="","",SUM(BX133:BZ133))</f>
        <v/>
      </c>
      <c r="CE133" s="172" t="str">
        <f aca="false">IF(B133="","",IF(AND(CC133&gt;=6,CD133&gt;=3,OR(E133&gt;=35,F133&gt;=35),L133&gt;=35),"6/3 සමත්",IF(AND(CC133&gt;=5,CD133&gt;=3,OR(E133&gt;=35,F133&gt;=35,L133&gt;=35)),"5/3 සමත්",IF(AND(CC133&gt;=4,CD133&gt;=1,OR(E133&gt;=20,F133&gt;=20,L133&gt;=20)),"සමත් කළ හැකි",IF(CB133=9,"W9","අසමත් ?")))))</f>
        <v/>
      </c>
    </row>
    <row r="134" customFormat="false" ht="13.8" hidden="false" customHeight="false" outlineLevel="0" collapsed="false">
      <c r="A134" s="160" t="n">
        <v>35</v>
      </c>
      <c r="B134" s="161"/>
      <c r="C134" s="161"/>
      <c r="D134" s="162"/>
      <c r="E134" s="163"/>
      <c r="F134" s="164"/>
      <c r="G134" s="163"/>
      <c r="H134" s="165"/>
      <c r="I134" s="165"/>
      <c r="J134" s="164"/>
      <c r="K134" s="163"/>
      <c r="L134" s="165"/>
      <c r="M134" s="165"/>
      <c r="N134" s="164"/>
      <c r="O134" s="163"/>
      <c r="P134" s="165"/>
      <c r="Q134" s="165"/>
      <c r="R134" s="165"/>
      <c r="S134" s="165"/>
      <c r="T134" s="165"/>
      <c r="U134" s="165"/>
      <c r="V134" s="164"/>
      <c r="W134" s="163"/>
      <c r="X134" s="165"/>
      <c r="Y134" s="165"/>
      <c r="Z134" s="165"/>
      <c r="AA134" s="165"/>
      <c r="AB134" s="165"/>
      <c r="AC134" s="165"/>
      <c r="AD134" s="164"/>
      <c r="AE134" s="163"/>
      <c r="AF134" s="165"/>
      <c r="AG134" s="165"/>
      <c r="AH134" s="165"/>
      <c r="AI134" s="165"/>
      <c r="AJ134" s="165"/>
      <c r="AK134" s="165"/>
      <c r="AL134" s="166"/>
      <c r="AM134" s="167" t="str">
        <f aca="false">IF(B134="","",SUM(E134:AL134))</f>
        <v/>
      </c>
      <c r="AN134" s="168" t="str">
        <f aca="false">IF(B134="","",AM134/9)</f>
        <v/>
      </c>
      <c r="AO134" s="169" t="str">
        <f aca="false">IF(B134="","",IF(AM134=0,"-",RANK(AM134,$AM$100:$AM$149,0)))</f>
        <v/>
      </c>
      <c r="AP134" s="167" t="str">
        <f aca="false">IF(E134="","",IF(E134="-","-",IF(UPPER(E134)="AB","+",VLOOKUP(E134,'විෂය තොරතුරු'!$P$24:$Q$28,2))))</f>
        <v/>
      </c>
      <c r="AQ134" s="168" t="str">
        <f aca="false">IF(F134="","",IF(F134="-","-",IF(UPPER(F134)="AB","+",VLOOKUP(F134,'විෂය තොරතුරු'!$P$24:$Q$28,2))))</f>
        <v/>
      </c>
      <c r="AR134" s="168" t="str">
        <f aca="false">IF(G134="","",IF(G134="-","-",IF(UPPER(G134)="AB","+",VLOOKUP(G134,'විෂය තොරතුරු'!$P$24:$Q$28,2))))</f>
        <v/>
      </c>
      <c r="AS134" s="168" t="str">
        <f aca="false">IF(H134="","",IF(H134="-","-",IF(UPPER(H134)="AB","+",VLOOKUP(H134,'විෂය තොරතුරු'!$P$24:$Q$28,2))))</f>
        <v/>
      </c>
      <c r="AT134" s="168" t="str">
        <f aca="false">IF(I134="","",IF(I134="-","-",IF(UPPER(I134)="AB","+",VLOOKUP(I134,'විෂය තොරතුරු'!$P$24:$Q$28,2))))</f>
        <v/>
      </c>
      <c r="AU134" s="170" t="str">
        <f aca="false">IF(J134="","",IF(J134="-","-",IF(UPPER(J134)="AB","+",VLOOKUP(J134,'විෂය තොරතුරු'!$P$24:$Q$28,2))))</f>
        <v/>
      </c>
      <c r="AV134" s="171" t="str">
        <f aca="false">IF(K134="","",IF(K134="-","-",IF(UPPER(K134)="AB","+",VLOOKUP(K134,'විෂය තොරතුරු'!$P$24:$Q$28,2))))</f>
        <v/>
      </c>
      <c r="AW134" s="168" t="str">
        <f aca="false">IF(L134="","",IF(L134="-","-",IF(UPPER(L134)="AB","+",VLOOKUP(L134,'විෂය තොරතුරු'!$P$24:$Q$28,2))))</f>
        <v/>
      </c>
      <c r="AX134" s="168" t="str">
        <f aca="false">IF(M134="","",IF(M134="-","-",IF(UPPER(M134)="AB","+",VLOOKUP(M134,'විෂය තොරතුරු'!$P$24:$Q$28,2))))</f>
        <v/>
      </c>
      <c r="AY134" s="169" t="str">
        <f aca="false">IF(N134="","",IF(N134="-","-",IF(UPPER(N134)="AB","+",VLOOKUP(N134,'විෂය තොරතුරු'!$P$24:$Q$28,2))))</f>
        <v/>
      </c>
      <c r="AZ134" s="167" t="str">
        <f aca="false">IF(O134="","",IF(O134="-","-",IF(UPPER(O134)="AB","+",VLOOKUP(O134,'විෂය තොරතුරු'!$P$24:$Q$28,2))))</f>
        <v/>
      </c>
      <c r="BA134" s="168" t="str">
        <f aca="false">IF(P134="","",IF(P134="-","-",IF(UPPER(P134)="AB","+",VLOOKUP(P134,'විෂය තොරතුරු'!$P$24:$Q$28,2))))</f>
        <v/>
      </c>
      <c r="BB134" s="168" t="str">
        <f aca="false">IF(Q134="","",IF(Q134="-","-",IF(UPPER(Q134)="AB","+",VLOOKUP(Q134,'විෂය තොරතුරු'!$P$24:$Q$28,2))))</f>
        <v/>
      </c>
      <c r="BC134" s="168" t="str">
        <f aca="false">IF(R134="","",IF(R134="-","-",IF(UPPER(R134)="AB","+",VLOOKUP(R134,'විෂය තොරතුරු'!$P$24:$Q$28,2))))</f>
        <v/>
      </c>
      <c r="BD134" s="168" t="str">
        <f aca="false">IF(S134="","",IF(S134="-","-",IF(UPPER(S134)="AB","+",VLOOKUP(S134,'විෂය තොරතුරු'!$P$24:$Q$28,2))))</f>
        <v/>
      </c>
      <c r="BE134" s="168" t="str">
        <f aca="false">IF(T134="","",IF(T134="-","-",IF(UPPER(T134)="AB","+",VLOOKUP(T134,'විෂය තොරතුරු'!$P$24:$Q$28,2))))</f>
        <v/>
      </c>
      <c r="BF134" s="168" t="str">
        <f aca="false">IF(U134="","",IF(U134="-","-",IF(UPPER(U134)="AB","+",VLOOKUP(U134,'විෂය තොරතුරු'!$P$24:$Q$28,2))))</f>
        <v/>
      </c>
      <c r="BG134" s="170" t="str">
        <f aca="false">IF(V134="","",IF(V134="-","-",IF(UPPER(V134)="AB","+",VLOOKUP(V134,'විෂය තොරතුරු'!$P$24:$Q$28,2))))</f>
        <v/>
      </c>
      <c r="BH134" s="171" t="str">
        <f aca="false">IF(W134="","",IF(W134="-","-",IF(UPPER(W134)="AB","+",VLOOKUP(W134,'විෂය තොරතුරු'!$P$24:$Q$28,2))))</f>
        <v/>
      </c>
      <c r="BI134" s="168" t="str">
        <f aca="false">IF(X134="","",IF(X134="-","-",IF(UPPER(X134)="AB","+",VLOOKUP(X134,'විෂය තොරතුරු'!$P$24:$Q$28,2))))</f>
        <v/>
      </c>
      <c r="BJ134" s="168" t="str">
        <f aca="false">IF(Y134="","",IF(Y134="-","-",IF(UPPER(Y134)="AB","+",VLOOKUP(Y134,'විෂය තොරතුරු'!$P$24:$Q$28,2))))</f>
        <v/>
      </c>
      <c r="BK134" s="168" t="str">
        <f aca="false">IF(Z134="","",IF(Z134="-","-",IF(UPPER(Z134)="AB","+",VLOOKUP(Z134,'විෂය තොරතුරු'!$P$24:$Q$28,2))))</f>
        <v/>
      </c>
      <c r="BL134" s="168" t="str">
        <f aca="false">IF(AA134="","",IF(AA134="-","-",IF(UPPER(AA134)="AB","+",VLOOKUP(AA134,'විෂය තොරතුරු'!$P$24:$Q$28,2))))</f>
        <v/>
      </c>
      <c r="BM134" s="168" t="str">
        <f aca="false">IF(AB134="","",IF(AB134="-","-",IF(UPPER(AB134)="AB","+",VLOOKUP(AB134,'විෂය තොරතුරු'!$P$24:$Q$28,2))))</f>
        <v/>
      </c>
      <c r="BN134" s="168" t="str">
        <f aca="false">IF(AC134="","",IF(AC134="-","-",IF(UPPER(AC134)="AB","+",VLOOKUP(AC134,'විෂය තොරතුරු'!$P$24:$Q$28,2))))</f>
        <v/>
      </c>
      <c r="BO134" s="169" t="str">
        <f aca="false">IF(AD134="","",IF(AD134="-","-",IF(UPPER(AD134)="AB","+",VLOOKUP(AD134,'විෂය තොරතුරු'!$P$24:$Q$28,2))))</f>
        <v/>
      </c>
      <c r="BP134" s="171" t="str">
        <f aca="false">IF(AE134="","",IF(AE134="-","-",IF(UPPER(AE134)="AB","+",VLOOKUP(AE134,'විෂය තොරතුරු'!$P$24:$Q$28,2))))</f>
        <v/>
      </c>
      <c r="BQ134" s="168" t="str">
        <f aca="false">IF(AF134="","",IF(AF134="-","-",IF(UPPER(AF134)="AB","+",VLOOKUP(AF134,'විෂය තොරතුරු'!$P$24:$Q$28,2))))</f>
        <v/>
      </c>
      <c r="BR134" s="168" t="str">
        <f aca="false">IF(AG134="","",IF(AG134="-","-",IF(UPPER(AG134)="AB","+",VLOOKUP(AG134,'විෂය තොරතුරු'!$P$24:$Q$28,2))))</f>
        <v/>
      </c>
      <c r="BS134" s="168" t="str">
        <f aca="false">IF(AH134="","",IF(AH134="-","-",IF(UPPER(AH134)="AB","+",VLOOKUP(AH134,'විෂය තොරතුරු'!$P$24:$Q$28,2))))</f>
        <v/>
      </c>
      <c r="BT134" s="168" t="str">
        <f aca="false">IF(AI134="","",IF(AI134="-","-",IF(UPPER(AI134)="AB","+",VLOOKUP(AI134,'විෂය තොරතුරු'!$P$24:$Q$28,2))))</f>
        <v/>
      </c>
      <c r="BU134" s="168" t="str">
        <f aca="false">IF(AJ134="","",IF(AJ134="-","-",IF(UPPER(AJ134)="AB","+",VLOOKUP(AJ134,'විෂය තොරතුරු'!$P$24:$Q$28,2))))</f>
        <v/>
      </c>
      <c r="BV134" s="168" t="str">
        <f aca="false">IF(AK134="","",IF(AK134="-","-",IF(UPPER(AK134)="AB","+",VLOOKUP(AK134,'විෂය තොරතුරු'!$P$24:$Q$28,2))))</f>
        <v/>
      </c>
      <c r="BW134" s="169" t="str">
        <f aca="false">IF(AL134="","",IF(AL134="-","-",IF(UPPER(AL134)="AB","+",VLOOKUP(AL134,'විෂය තොරතුරු'!$P$24:$Q$28,2))))</f>
        <v/>
      </c>
      <c r="BX134" s="171" t="str">
        <f aca="false">IF($B134="","",COUNTIF($AP134:$BW134,"A"))</f>
        <v/>
      </c>
      <c r="BY134" s="171" t="str">
        <f aca="false">IF($B134="","",COUNTIF($AP134:$BW134,"B"))</f>
        <v/>
      </c>
      <c r="BZ134" s="171" t="str">
        <f aca="false">IF($B134="","",COUNTIF($AP134:$BW134,"C"))</f>
        <v/>
      </c>
      <c r="CA134" s="171" t="str">
        <f aca="false">IF($B134="","",COUNTIF($AP134:$BW134,"S"))</f>
        <v/>
      </c>
      <c r="CB134" s="171" t="str">
        <f aca="false">IF($B134="","",COUNTIF($AP134:$BW134,"W"))</f>
        <v/>
      </c>
      <c r="CC134" s="171" t="str">
        <f aca="false">IF(B134="","",SUM(BX134:CA134))</f>
        <v/>
      </c>
      <c r="CD134" s="169" t="str">
        <f aca="false">IF(B134="","",SUM(BX134:BZ134))</f>
        <v/>
      </c>
      <c r="CE134" s="172" t="str">
        <f aca="false">IF(B134="","",IF(AND(CC134&gt;=6,CD134&gt;=3,OR(E134&gt;=35,F134&gt;=35),L134&gt;=35),"6/3 සමත්",IF(AND(CC134&gt;=5,CD134&gt;=3,OR(E134&gt;=35,F134&gt;=35,L134&gt;=35)),"5/3 සමත්",IF(AND(CC134&gt;=4,CD134&gt;=1,OR(E134&gt;=20,F134&gt;=20,L134&gt;=20)),"සමත් කළ හැකි",IF(CB134=9,"W9","අසමත් ?")))))</f>
        <v/>
      </c>
    </row>
    <row r="135" customFormat="false" ht="13.8" hidden="false" customHeight="false" outlineLevel="0" collapsed="false">
      <c r="A135" s="160" t="n">
        <v>36</v>
      </c>
      <c r="B135" s="161"/>
      <c r="C135" s="161"/>
      <c r="D135" s="162"/>
      <c r="E135" s="163"/>
      <c r="F135" s="164"/>
      <c r="G135" s="163"/>
      <c r="H135" s="165"/>
      <c r="I135" s="165"/>
      <c r="J135" s="164"/>
      <c r="K135" s="163"/>
      <c r="L135" s="165"/>
      <c r="M135" s="165"/>
      <c r="N135" s="164"/>
      <c r="O135" s="163"/>
      <c r="P135" s="165"/>
      <c r="Q135" s="165"/>
      <c r="R135" s="165"/>
      <c r="S135" s="165"/>
      <c r="T135" s="165"/>
      <c r="U135" s="165"/>
      <c r="V135" s="164"/>
      <c r="W135" s="163"/>
      <c r="X135" s="165"/>
      <c r="Y135" s="165"/>
      <c r="Z135" s="165"/>
      <c r="AA135" s="165"/>
      <c r="AB135" s="165"/>
      <c r="AC135" s="165"/>
      <c r="AD135" s="164"/>
      <c r="AE135" s="163"/>
      <c r="AF135" s="165"/>
      <c r="AG135" s="165"/>
      <c r="AH135" s="165"/>
      <c r="AI135" s="165"/>
      <c r="AJ135" s="165"/>
      <c r="AK135" s="165"/>
      <c r="AL135" s="166"/>
      <c r="AM135" s="167" t="str">
        <f aca="false">IF(B135="","",SUM(E135:AL135))</f>
        <v/>
      </c>
      <c r="AN135" s="168" t="str">
        <f aca="false">IF(B135="","",AM135/9)</f>
        <v/>
      </c>
      <c r="AO135" s="169" t="str">
        <f aca="false">IF(B135="","",IF(AM135=0,"-",RANK(AM135,$AM$100:$AM$149,0)))</f>
        <v/>
      </c>
      <c r="AP135" s="167" t="str">
        <f aca="false">IF(E135="","",IF(E135="-","-",IF(UPPER(E135)="AB","+",VLOOKUP(E135,'විෂය තොරතුරු'!$P$24:$Q$28,2))))</f>
        <v/>
      </c>
      <c r="AQ135" s="168" t="str">
        <f aca="false">IF(F135="","",IF(F135="-","-",IF(UPPER(F135)="AB","+",VLOOKUP(F135,'විෂය තොරතුරු'!$P$24:$Q$28,2))))</f>
        <v/>
      </c>
      <c r="AR135" s="168" t="str">
        <f aca="false">IF(G135="","",IF(G135="-","-",IF(UPPER(G135)="AB","+",VLOOKUP(G135,'විෂය තොරතුරු'!$P$24:$Q$28,2))))</f>
        <v/>
      </c>
      <c r="AS135" s="168" t="str">
        <f aca="false">IF(H135="","",IF(H135="-","-",IF(UPPER(H135)="AB","+",VLOOKUP(H135,'විෂය තොරතුරු'!$P$24:$Q$28,2))))</f>
        <v/>
      </c>
      <c r="AT135" s="168" t="str">
        <f aca="false">IF(I135="","",IF(I135="-","-",IF(UPPER(I135)="AB","+",VLOOKUP(I135,'විෂය තොරතුරු'!$P$24:$Q$28,2))))</f>
        <v/>
      </c>
      <c r="AU135" s="170" t="str">
        <f aca="false">IF(J135="","",IF(J135="-","-",IF(UPPER(J135)="AB","+",VLOOKUP(J135,'විෂය තොරතුරු'!$P$24:$Q$28,2))))</f>
        <v/>
      </c>
      <c r="AV135" s="171" t="str">
        <f aca="false">IF(K135="","",IF(K135="-","-",IF(UPPER(K135)="AB","+",VLOOKUP(K135,'විෂය තොරතුරු'!$P$24:$Q$28,2))))</f>
        <v/>
      </c>
      <c r="AW135" s="168" t="str">
        <f aca="false">IF(L135="","",IF(L135="-","-",IF(UPPER(L135)="AB","+",VLOOKUP(L135,'විෂය තොරතුරු'!$P$24:$Q$28,2))))</f>
        <v/>
      </c>
      <c r="AX135" s="168" t="str">
        <f aca="false">IF(M135="","",IF(M135="-","-",IF(UPPER(M135)="AB","+",VLOOKUP(M135,'විෂය තොරතුරු'!$P$24:$Q$28,2))))</f>
        <v/>
      </c>
      <c r="AY135" s="169" t="str">
        <f aca="false">IF(N135="","",IF(N135="-","-",IF(UPPER(N135)="AB","+",VLOOKUP(N135,'විෂය තොරතුරු'!$P$24:$Q$28,2))))</f>
        <v/>
      </c>
      <c r="AZ135" s="167" t="str">
        <f aca="false">IF(O135="","",IF(O135="-","-",IF(UPPER(O135)="AB","+",VLOOKUP(O135,'විෂය තොරතුරු'!$P$24:$Q$28,2))))</f>
        <v/>
      </c>
      <c r="BA135" s="168" t="str">
        <f aca="false">IF(P135="","",IF(P135="-","-",IF(UPPER(P135)="AB","+",VLOOKUP(P135,'විෂය තොරතුරු'!$P$24:$Q$28,2))))</f>
        <v/>
      </c>
      <c r="BB135" s="168" t="str">
        <f aca="false">IF(Q135="","",IF(Q135="-","-",IF(UPPER(Q135)="AB","+",VLOOKUP(Q135,'විෂය තොරතුරු'!$P$24:$Q$28,2))))</f>
        <v/>
      </c>
      <c r="BC135" s="168" t="str">
        <f aca="false">IF(R135="","",IF(R135="-","-",IF(UPPER(R135)="AB","+",VLOOKUP(R135,'විෂය තොරතුරු'!$P$24:$Q$28,2))))</f>
        <v/>
      </c>
      <c r="BD135" s="168" t="str">
        <f aca="false">IF(S135="","",IF(S135="-","-",IF(UPPER(S135)="AB","+",VLOOKUP(S135,'විෂය තොරතුරු'!$P$24:$Q$28,2))))</f>
        <v/>
      </c>
      <c r="BE135" s="168" t="str">
        <f aca="false">IF(T135="","",IF(T135="-","-",IF(UPPER(T135)="AB","+",VLOOKUP(T135,'විෂය තොරතුරු'!$P$24:$Q$28,2))))</f>
        <v/>
      </c>
      <c r="BF135" s="168" t="str">
        <f aca="false">IF(U135="","",IF(U135="-","-",IF(UPPER(U135)="AB","+",VLOOKUP(U135,'විෂය තොරතුරු'!$P$24:$Q$28,2))))</f>
        <v/>
      </c>
      <c r="BG135" s="170" t="str">
        <f aca="false">IF(V135="","",IF(V135="-","-",IF(UPPER(V135)="AB","+",VLOOKUP(V135,'විෂය තොරතුරු'!$P$24:$Q$28,2))))</f>
        <v/>
      </c>
      <c r="BH135" s="171" t="str">
        <f aca="false">IF(W135="","",IF(W135="-","-",IF(UPPER(W135)="AB","+",VLOOKUP(W135,'විෂය තොරතුරු'!$P$24:$Q$28,2))))</f>
        <v/>
      </c>
      <c r="BI135" s="168" t="str">
        <f aca="false">IF(X135="","",IF(X135="-","-",IF(UPPER(X135)="AB","+",VLOOKUP(X135,'විෂය තොරතුරු'!$P$24:$Q$28,2))))</f>
        <v/>
      </c>
      <c r="BJ135" s="168" t="str">
        <f aca="false">IF(Y135="","",IF(Y135="-","-",IF(UPPER(Y135)="AB","+",VLOOKUP(Y135,'විෂය තොරතුරු'!$P$24:$Q$28,2))))</f>
        <v/>
      </c>
      <c r="BK135" s="168" t="str">
        <f aca="false">IF(Z135="","",IF(Z135="-","-",IF(UPPER(Z135)="AB","+",VLOOKUP(Z135,'විෂය තොරතුරු'!$P$24:$Q$28,2))))</f>
        <v/>
      </c>
      <c r="BL135" s="168" t="str">
        <f aca="false">IF(AA135="","",IF(AA135="-","-",IF(UPPER(AA135)="AB","+",VLOOKUP(AA135,'විෂය තොරතුරු'!$P$24:$Q$28,2))))</f>
        <v/>
      </c>
      <c r="BM135" s="168" t="str">
        <f aca="false">IF(AB135="","",IF(AB135="-","-",IF(UPPER(AB135)="AB","+",VLOOKUP(AB135,'විෂය තොරතුරු'!$P$24:$Q$28,2))))</f>
        <v/>
      </c>
      <c r="BN135" s="168" t="str">
        <f aca="false">IF(AC135="","",IF(AC135="-","-",IF(UPPER(AC135)="AB","+",VLOOKUP(AC135,'විෂය තොරතුරු'!$P$24:$Q$28,2))))</f>
        <v/>
      </c>
      <c r="BO135" s="169" t="str">
        <f aca="false">IF(AD135="","",IF(AD135="-","-",IF(UPPER(AD135)="AB","+",VLOOKUP(AD135,'විෂය තොරතුරු'!$P$24:$Q$28,2))))</f>
        <v/>
      </c>
      <c r="BP135" s="171" t="str">
        <f aca="false">IF(AE135="","",IF(AE135="-","-",IF(UPPER(AE135)="AB","+",VLOOKUP(AE135,'විෂය තොරතුරු'!$P$24:$Q$28,2))))</f>
        <v/>
      </c>
      <c r="BQ135" s="168" t="str">
        <f aca="false">IF(AF135="","",IF(AF135="-","-",IF(UPPER(AF135)="AB","+",VLOOKUP(AF135,'විෂය තොරතුරු'!$P$24:$Q$28,2))))</f>
        <v/>
      </c>
      <c r="BR135" s="168" t="str">
        <f aca="false">IF(AG135="","",IF(AG135="-","-",IF(UPPER(AG135)="AB","+",VLOOKUP(AG135,'විෂය තොරතුරු'!$P$24:$Q$28,2))))</f>
        <v/>
      </c>
      <c r="BS135" s="168" t="str">
        <f aca="false">IF(AH135="","",IF(AH135="-","-",IF(UPPER(AH135)="AB","+",VLOOKUP(AH135,'විෂය තොරතුරු'!$P$24:$Q$28,2))))</f>
        <v/>
      </c>
      <c r="BT135" s="168" t="str">
        <f aca="false">IF(AI135="","",IF(AI135="-","-",IF(UPPER(AI135)="AB","+",VLOOKUP(AI135,'විෂය තොරතුරු'!$P$24:$Q$28,2))))</f>
        <v/>
      </c>
      <c r="BU135" s="168" t="str">
        <f aca="false">IF(AJ135="","",IF(AJ135="-","-",IF(UPPER(AJ135)="AB","+",VLOOKUP(AJ135,'විෂය තොරතුරු'!$P$24:$Q$28,2))))</f>
        <v/>
      </c>
      <c r="BV135" s="168" t="str">
        <f aca="false">IF(AK135="","",IF(AK135="-","-",IF(UPPER(AK135)="AB","+",VLOOKUP(AK135,'විෂය තොරතුරු'!$P$24:$Q$28,2))))</f>
        <v/>
      </c>
      <c r="BW135" s="169" t="str">
        <f aca="false">IF(AL135="","",IF(AL135="-","-",IF(UPPER(AL135)="AB","+",VLOOKUP(AL135,'විෂය තොරතුරු'!$P$24:$Q$28,2))))</f>
        <v/>
      </c>
      <c r="BX135" s="171" t="str">
        <f aca="false">IF($B135="","",COUNTIF($AP135:$BW135,"A"))</f>
        <v/>
      </c>
      <c r="BY135" s="171" t="str">
        <f aca="false">IF($B135="","",COUNTIF($AP135:$BW135,"B"))</f>
        <v/>
      </c>
      <c r="BZ135" s="171" t="str">
        <f aca="false">IF($B135="","",COUNTIF($AP135:$BW135,"C"))</f>
        <v/>
      </c>
      <c r="CA135" s="171" t="str">
        <f aca="false">IF($B135="","",COUNTIF($AP135:$BW135,"S"))</f>
        <v/>
      </c>
      <c r="CB135" s="171" t="str">
        <f aca="false">IF($B135="","",COUNTIF($AP135:$BW135,"W"))</f>
        <v/>
      </c>
      <c r="CC135" s="171" t="str">
        <f aca="false">IF(B135="","",SUM(BX135:CA135))</f>
        <v/>
      </c>
      <c r="CD135" s="169" t="str">
        <f aca="false">IF(B135="","",SUM(BX135:BZ135))</f>
        <v/>
      </c>
      <c r="CE135" s="172" t="str">
        <f aca="false">IF(B135="","",IF(AND(CC135&gt;=6,CD135&gt;=3,OR(E135&gt;=35,F135&gt;=35),L135&gt;=35),"6/3 සමත්",IF(AND(CC135&gt;=5,CD135&gt;=3,OR(E135&gt;=35,F135&gt;=35,L135&gt;=35)),"5/3 සමත්",IF(AND(CC135&gt;=4,CD135&gt;=1,OR(E135&gt;=20,F135&gt;=20,L135&gt;=20)),"සමත් කළ හැකි",IF(CB135=9,"W9","අසමත් ?")))))</f>
        <v/>
      </c>
    </row>
    <row r="136" customFormat="false" ht="13.8" hidden="false" customHeight="false" outlineLevel="0" collapsed="false">
      <c r="A136" s="160" t="n">
        <v>37</v>
      </c>
      <c r="B136" s="161"/>
      <c r="C136" s="161"/>
      <c r="D136" s="162"/>
      <c r="E136" s="163"/>
      <c r="F136" s="164"/>
      <c r="G136" s="163"/>
      <c r="H136" s="165"/>
      <c r="I136" s="165"/>
      <c r="J136" s="164"/>
      <c r="K136" s="163"/>
      <c r="L136" s="165"/>
      <c r="M136" s="165"/>
      <c r="N136" s="164"/>
      <c r="O136" s="163"/>
      <c r="P136" s="165"/>
      <c r="Q136" s="165"/>
      <c r="R136" s="165"/>
      <c r="S136" s="165"/>
      <c r="T136" s="165"/>
      <c r="U136" s="165"/>
      <c r="V136" s="164"/>
      <c r="W136" s="163"/>
      <c r="X136" s="165"/>
      <c r="Y136" s="165"/>
      <c r="Z136" s="165"/>
      <c r="AA136" s="165"/>
      <c r="AB136" s="165"/>
      <c r="AC136" s="165"/>
      <c r="AD136" s="164"/>
      <c r="AE136" s="163"/>
      <c r="AF136" s="165"/>
      <c r="AG136" s="165"/>
      <c r="AH136" s="165"/>
      <c r="AI136" s="165"/>
      <c r="AJ136" s="165"/>
      <c r="AK136" s="165"/>
      <c r="AL136" s="166"/>
      <c r="AM136" s="167" t="str">
        <f aca="false">IF(B136="","",SUM(E136:AL136))</f>
        <v/>
      </c>
      <c r="AN136" s="168" t="str">
        <f aca="false">IF(B136="","",AM136/9)</f>
        <v/>
      </c>
      <c r="AO136" s="169" t="str">
        <f aca="false">IF(B136="","",IF(AM136=0,"-",RANK(AM136,$AM$100:$AM$149,0)))</f>
        <v/>
      </c>
      <c r="AP136" s="167" t="str">
        <f aca="false">IF(E136="","",IF(E136="-","-",IF(UPPER(E136)="AB","+",VLOOKUP(E136,'විෂය තොරතුරු'!$P$24:$Q$28,2))))</f>
        <v/>
      </c>
      <c r="AQ136" s="168" t="str">
        <f aca="false">IF(F136="","",IF(F136="-","-",IF(UPPER(F136)="AB","+",VLOOKUP(F136,'විෂය තොරතුරු'!$P$24:$Q$28,2))))</f>
        <v/>
      </c>
      <c r="AR136" s="168" t="str">
        <f aca="false">IF(G136="","",IF(G136="-","-",IF(UPPER(G136)="AB","+",VLOOKUP(G136,'විෂය තොරතුරු'!$P$24:$Q$28,2))))</f>
        <v/>
      </c>
      <c r="AS136" s="168" t="str">
        <f aca="false">IF(H136="","",IF(H136="-","-",IF(UPPER(H136)="AB","+",VLOOKUP(H136,'විෂය තොරතුරු'!$P$24:$Q$28,2))))</f>
        <v/>
      </c>
      <c r="AT136" s="168" t="str">
        <f aca="false">IF(I136="","",IF(I136="-","-",IF(UPPER(I136)="AB","+",VLOOKUP(I136,'විෂය තොරතුරු'!$P$24:$Q$28,2))))</f>
        <v/>
      </c>
      <c r="AU136" s="170" t="str">
        <f aca="false">IF(J136="","",IF(J136="-","-",IF(UPPER(J136)="AB","+",VLOOKUP(J136,'විෂය තොරතුරු'!$P$24:$Q$28,2))))</f>
        <v/>
      </c>
      <c r="AV136" s="171" t="str">
        <f aca="false">IF(K136="","",IF(K136="-","-",IF(UPPER(K136)="AB","+",VLOOKUP(K136,'විෂය තොරතුරු'!$P$24:$Q$28,2))))</f>
        <v/>
      </c>
      <c r="AW136" s="168" t="str">
        <f aca="false">IF(L136="","",IF(L136="-","-",IF(UPPER(L136)="AB","+",VLOOKUP(L136,'විෂය තොරතුරු'!$P$24:$Q$28,2))))</f>
        <v/>
      </c>
      <c r="AX136" s="168" t="str">
        <f aca="false">IF(M136="","",IF(M136="-","-",IF(UPPER(M136)="AB","+",VLOOKUP(M136,'විෂය තොරතුරු'!$P$24:$Q$28,2))))</f>
        <v/>
      </c>
      <c r="AY136" s="169" t="str">
        <f aca="false">IF(N136="","",IF(N136="-","-",IF(UPPER(N136)="AB","+",VLOOKUP(N136,'විෂය තොරතුරු'!$P$24:$Q$28,2))))</f>
        <v/>
      </c>
      <c r="AZ136" s="167" t="str">
        <f aca="false">IF(O136="","",IF(O136="-","-",IF(UPPER(O136)="AB","+",VLOOKUP(O136,'විෂය තොරතුරු'!$P$24:$Q$28,2))))</f>
        <v/>
      </c>
      <c r="BA136" s="168" t="str">
        <f aca="false">IF(P136="","",IF(P136="-","-",IF(UPPER(P136)="AB","+",VLOOKUP(P136,'විෂය තොරතුරු'!$P$24:$Q$28,2))))</f>
        <v/>
      </c>
      <c r="BB136" s="168" t="str">
        <f aca="false">IF(Q136="","",IF(Q136="-","-",IF(UPPER(Q136)="AB","+",VLOOKUP(Q136,'විෂය තොරතුරු'!$P$24:$Q$28,2))))</f>
        <v/>
      </c>
      <c r="BC136" s="168" t="str">
        <f aca="false">IF(R136="","",IF(R136="-","-",IF(UPPER(R136)="AB","+",VLOOKUP(R136,'විෂය තොරතුරු'!$P$24:$Q$28,2))))</f>
        <v/>
      </c>
      <c r="BD136" s="168" t="str">
        <f aca="false">IF(S136="","",IF(S136="-","-",IF(UPPER(S136)="AB","+",VLOOKUP(S136,'විෂය තොරතුරු'!$P$24:$Q$28,2))))</f>
        <v/>
      </c>
      <c r="BE136" s="168" t="str">
        <f aca="false">IF(T136="","",IF(T136="-","-",IF(UPPER(T136)="AB","+",VLOOKUP(T136,'විෂය තොරතුරු'!$P$24:$Q$28,2))))</f>
        <v/>
      </c>
      <c r="BF136" s="168" t="str">
        <f aca="false">IF(U136="","",IF(U136="-","-",IF(UPPER(U136)="AB","+",VLOOKUP(U136,'විෂය තොරතුරු'!$P$24:$Q$28,2))))</f>
        <v/>
      </c>
      <c r="BG136" s="170" t="str">
        <f aca="false">IF(V136="","",IF(V136="-","-",IF(UPPER(V136)="AB","+",VLOOKUP(V136,'විෂය තොරතුරු'!$P$24:$Q$28,2))))</f>
        <v/>
      </c>
      <c r="BH136" s="171" t="str">
        <f aca="false">IF(W136="","",IF(W136="-","-",IF(UPPER(W136)="AB","+",VLOOKUP(W136,'විෂය තොරතුරු'!$P$24:$Q$28,2))))</f>
        <v/>
      </c>
      <c r="BI136" s="168" t="str">
        <f aca="false">IF(X136="","",IF(X136="-","-",IF(UPPER(X136)="AB","+",VLOOKUP(X136,'විෂය තොරතුරු'!$P$24:$Q$28,2))))</f>
        <v/>
      </c>
      <c r="BJ136" s="168" t="str">
        <f aca="false">IF(Y136="","",IF(Y136="-","-",IF(UPPER(Y136)="AB","+",VLOOKUP(Y136,'විෂය තොරතුරු'!$P$24:$Q$28,2))))</f>
        <v/>
      </c>
      <c r="BK136" s="168" t="str">
        <f aca="false">IF(Z136="","",IF(Z136="-","-",IF(UPPER(Z136)="AB","+",VLOOKUP(Z136,'විෂය තොරතුරු'!$P$24:$Q$28,2))))</f>
        <v/>
      </c>
      <c r="BL136" s="168" t="str">
        <f aca="false">IF(AA136="","",IF(AA136="-","-",IF(UPPER(AA136)="AB","+",VLOOKUP(AA136,'විෂය තොරතුරු'!$P$24:$Q$28,2))))</f>
        <v/>
      </c>
      <c r="BM136" s="168" t="str">
        <f aca="false">IF(AB136="","",IF(AB136="-","-",IF(UPPER(AB136)="AB","+",VLOOKUP(AB136,'විෂය තොරතුරු'!$P$24:$Q$28,2))))</f>
        <v/>
      </c>
      <c r="BN136" s="168" t="str">
        <f aca="false">IF(AC136="","",IF(AC136="-","-",IF(UPPER(AC136)="AB","+",VLOOKUP(AC136,'විෂය තොරතුරු'!$P$24:$Q$28,2))))</f>
        <v/>
      </c>
      <c r="BO136" s="169" t="str">
        <f aca="false">IF(AD136="","",IF(AD136="-","-",IF(UPPER(AD136)="AB","+",VLOOKUP(AD136,'විෂය තොරතුරු'!$P$24:$Q$28,2))))</f>
        <v/>
      </c>
      <c r="BP136" s="171" t="str">
        <f aca="false">IF(AE136="","",IF(AE136="-","-",IF(UPPER(AE136)="AB","+",VLOOKUP(AE136,'විෂය තොරතුරු'!$P$24:$Q$28,2))))</f>
        <v/>
      </c>
      <c r="BQ136" s="168" t="str">
        <f aca="false">IF(AF136="","",IF(AF136="-","-",IF(UPPER(AF136)="AB","+",VLOOKUP(AF136,'විෂය තොරතුරු'!$P$24:$Q$28,2))))</f>
        <v/>
      </c>
      <c r="BR136" s="168" t="str">
        <f aca="false">IF(AG136="","",IF(AG136="-","-",IF(UPPER(AG136)="AB","+",VLOOKUP(AG136,'විෂය තොරතුරු'!$P$24:$Q$28,2))))</f>
        <v/>
      </c>
      <c r="BS136" s="168" t="str">
        <f aca="false">IF(AH136="","",IF(AH136="-","-",IF(UPPER(AH136)="AB","+",VLOOKUP(AH136,'විෂය තොරතුරු'!$P$24:$Q$28,2))))</f>
        <v/>
      </c>
      <c r="BT136" s="168" t="str">
        <f aca="false">IF(AI136="","",IF(AI136="-","-",IF(UPPER(AI136)="AB","+",VLOOKUP(AI136,'විෂය තොරතුරු'!$P$24:$Q$28,2))))</f>
        <v/>
      </c>
      <c r="BU136" s="168" t="str">
        <f aca="false">IF(AJ136="","",IF(AJ136="-","-",IF(UPPER(AJ136)="AB","+",VLOOKUP(AJ136,'විෂය තොරතුරු'!$P$24:$Q$28,2))))</f>
        <v/>
      </c>
      <c r="BV136" s="168" t="str">
        <f aca="false">IF(AK136="","",IF(AK136="-","-",IF(UPPER(AK136)="AB","+",VLOOKUP(AK136,'විෂය තොරතුරු'!$P$24:$Q$28,2))))</f>
        <v/>
      </c>
      <c r="BW136" s="169" t="str">
        <f aca="false">IF(AL136="","",IF(AL136="-","-",IF(UPPER(AL136)="AB","+",VLOOKUP(AL136,'විෂය තොරතුරු'!$P$24:$Q$28,2))))</f>
        <v/>
      </c>
      <c r="BX136" s="171" t="str">
        <f aca="false">IF($B136="","",COUNTIF($AP136:$BW136,"A"))</f>
        <v/>
      </c>
      <c r="BY136" s="171" t="str">
        <f aca="false">IF($B136="","",COUNTIF($AP136:$BW136,"B"))</f>
        <v/>
      </c>
      <c r="BZ136" s="171" t="str">
        <f aca="false">IF($B136="","",COUNTIF($AP136:$BW136,"C"))</f>
        <v/>
      </c>
      <c r="CA136" s="171" t="str">
        <f aca="false">IF($B136="","",COUNTIF($AP136:$BW136,"S"))</f>
        <v/>
      </c>
      <c r="CB136" s="171" t="str">
        <f aca="false">IF($B136="","",COUNTIF($AP136:$BW136,"W"))</f>
        <v/>
      </c>
      <c r="CC136" s="171" t="str">
        <f aca="false">IF(B136="","",SUM(BX136:CA136))</f>
        <v/>
      </c>
      <c r="CD136" s="169" t="str">
        <f aca="false">IF(B136="","",SUM(BX136:BZ136))</f>
        <v/>
      </c>
      <c r="CE136" s="172" t="str">
        <f aca="false">IF(B136="","",IF(AND(CC136&gt;=6,CD136&gt;=3,OR(E136&gt;=35,F136&gt;=35),L136&gt;=35),"6/3 සමත්",IF(AND(CC136&gt;=5,CD136&gt;=3,OR(E136&gt;=35,F136&gt;=35,L136&gt;=35)),"5/3 සමත්",IF(AND(CC136&gt;=4,CD136&gt;=1,OR(E136&gt;=20,F136&gt;=20,L136&gt;=20)),"සමත් කළ හැකි",IF(CB136=9,"W9","අසමත් ?")))))</f>
        <v/>
      </c>
    </row>
    <row r="137" customFormat="false" ht="13.8" hidden="false" customHeight="false" outlineLevel="0" collapsed="false">
      <c r="A137" s="160" t="n">
        <v>38</v>
      </c>
      <c r="B137" s="161"/>
      <c r="C137" s="161"/>
      <c r="D137" s="162"/>
      <c r="E137" s="163"/>
      <c r="F137" s="164"/>
      <c r="G137" s="163"/>
      <c r="H137" s="165"/>
      <c r="I137" s="165"/>
      <c r="J137" s="164"/>
      <c r="K137" s="163"/>
      <c r="L137" s="165"/>
      <c r="M137" s="165"/>
      <c r="N137" s="164"/>
      <c r="O137" s="163"/>
      <c r="P137" s="165"/>
      <c r="Q137" s="165"/>
      <c r="R137" s="165"/>
      <c r="S137" s="165"/>
      <c r="T137" s="165"/>
      <c r="U137" s="165"/>
      <c r="V137" s="164"/>
      <c r="W137" s="163"/>
      <c r="X137" s="165"/>
      <c r="Y137" s="165"/>
      <c r="Z137" s="165"/>
      <c r="AA137" s="165"/>
      <c r="AB137" s="165"/>
      <c r="AC137" s="165"/>
      <c r="AD137" s="164"/>
      <c r="AE137" s="163"/>
      <c r="AF137" s="165"/>
      <c r="AG137" s="165"/>
      <c r="AH137" s="165"/>
      <c r="AI137" s="165"/>
      <c r="AJ137" s="165"/>
      <c r="AK137" s="165"/>
      <c r="AL137" s="166"/>
      <c r="AM137" s="167" t="str">
        <f aca="false">IF(B137="","",SUM(E137:AL137))</f>
        <v/>
      </c>
      <c r="AN137" s="168" t="str">
        <f aca="false">IF(B137="","",AM137/9)</f>
        <v/>
      </c>
      <c r="AO137" s="169" t="str">
        <f aca="false">IF(B137="","",IF(AM137=0,"-",RANK(AM137,$AM$100:$AM$149,0)))</f>
        <v/>
      </c>
      <c r="AP137" s="167" t="str">
        <f aca="false">IF(E137="","",IF(E137="-","-",IF(UPPER(E137)="AB","+",VLOOKUP(E137,'විෂය තොරතුරු'!$P$24:$Q$28,2))))</f>
        <v/>
      </c>
      <c r="AQ137" s="168" t="str">
        <f aca="false">IF(F137="","",IF(F137="-","-",IF(UPPER(F137)="AB","+",VLOOKUP(F137,'විෂය තොරතුරු'!$P$24:$Q$28,2))))</f>
        <v/>
      </c>
      <c r="AR137" s="168" t="str">
        <f aca="false">IF(G137="","",IF(G137="-","-",IF(UPPER(G137)="AB","+",VLOOKUP(G137,'විෂය තොරතුරු'!$P$24:$Q$28,2))))</f>
        <v/>
      </c>
      <c r="AS137" s="168" t="str">
        <f aca="false">IF(H137="","",IF(H137="-","-",IF(UPPER(H137)="AB","+",VLOOKUP(H137,'විෂය තොරතුරු'!$P$24:$Q$28,2))))</f>
        <v/>
      </c>
      <c r="AT137" s="168" t="str">
        <f aca="false">IF(I137="","",IF(I137="-","-",IF(UPPER(I137)="AB","+",VLOOKUP(I137,'විෂය තොරතුරු'!$P$24:$Q$28,2))))</f>
        <v/>
      </c>
      <c r="AU137" s="170" t="str">
        <f aca="false">IF(J137="","",IF(J137="-","-",IF(UPPER(J137)="AB","+",VLOOKUP(J137,'විෂය තොරතුරු'!$P$24:$Q$28,2))))</f>
        <v/>
      </c>
      <c r="AV137" s="171" t="str">
        <f aca="false">IF(K137="","",IF(K137="-","-",IF(UPPER(K137)="AB","+",VLOOKUP(K137,'විෂය තොරතුරු'!$P$24:$Q$28,2))))</f>
        <v/>
      </c>
      <c r="AW137" s="168" t="str">
        <f aca="false">IF(L137="","",IF(L137="-","-",IF(UPPER(L137)="AB","+",VLOOKUP(L137,'විෂය තොරතුරු'!$P$24:$Q$28,2))))</f>
        <v/>
      </c>
      <c r="AX137" s="168" t="str">
        <f aca="false">IF(M137="","",IF(M137="-","-",IF(UPPER(M137)="AB","+",VLOOKUP(M137,'විෂය තොරතුරු'!$P$24:$Q$28,2))))</f>
        <v/>
      </c>
      <c r="AY137" s="169" t="str">
        <f aca="false">IF(N137="","",IF(N137="-","-",IF(UPPER(N137)="AB","+",VLOOKUP(N137,'විෂය තොරතුරු'!$P$24:$Q$28,2))))</f>
        <v/>
      </c>
      <c r="AZ137" s="167" t="str">
        <f aca="false">IF(O137="","",IF(O137="-","-",IF(UPPER(O137)="AB","+",VLOOKUP(O137,'විෂය තොරතුරු'!$P$24:$Q$28,2))))</f>
        <v/>
      </c>
      <c r="BA137" s="168" t="str">
        <f aca="false">IF(P137="","",IF(P137="-","-",IF(UPPER(P137)="AB","+",VLOOKUP(P137,'විෂය තොරතුරු'!$P$24:$Q$28,2))))</f>
        <v/>
      </c>
      <c r="BB137" s="168" t="str">
        <f aca="false">IF(Q137="","",IF(Q137="-","-",IF(UPPER(Q137)="AB","+",VLOOKUP(Q137,'විෂය තොරතුරු'!$P$24:$Q$28,2))))</f>
        <v/>
      </c>
      <c r="BC137" s="168" t="str">
        <f aca="false">IF(R137="","",IF(R137="-","-",IF(UPPER(R137)="AB","+",VLOOKUP(R137,'විෂය තොරතුරු'!$P$24:$Q$28,2))))</f>
        <v/>
      </c>
      <c r="BD137" s="168" t="str">
        <f aca="false">IF(S137="","",IF(S137="-","-",IF(UPPER(S137)="AB","+",VLOOKUP(S137,'විෂය තොරතුරු'!$P$24:$Q$28,2))))</f>
        <v/>
      </c>
      <c r="BE137" s="168" t="str">
        <f aca="false">IF(T137="","",IF(T137="-","-",IF(UPPER(T137)="AB","+",VLOOKUP(T137,'විෂය තොරතුරු'!$P$24:$Q$28,2))))</f>
        <v/>
      </c>
      <c r="BF137" s="168" t="str">
        <f aca="false">IF(U137="","",IF(U137="-","-",IF(UPPER(U137)="AB","+",VLOOKUP(U137,'විෂය තොරතුරු'!$P$24:$Q$28,2))))</f>
        <v/>
      </c>
      <c r="BG137" s="170" t="str">
        <f aca="false">IF(V137="","",IF(V137="-","-",IF(UPPER(V137)="AB","+",VLOOKUP(V137,'විෂය තොරතුරු'!$P$24:$Q$28,2))))</f>
        <v/>
      </c>
      <c r="BH137" s="171" t="str">
        <f aca="false">IF(W137="","",IF(W137="-","-",IF(UPPER(W137)="AB","+",VLOOKUP(W137,'විෂය තොරතුරු'!$P$24:$Q$28,2))))</f>
        <v/>
      </c>
      <c r="BI137" s="168" t="str">
        <f aca="false">IF(X137="","",IF(X137="-","-",IF(UPPER(X137)="AB","+",VLOOKUP(X137,'විෂය තොරතුරු'!$P$24:$Q$28,2))))</f>
        <v/>
      </c>
      <c r="BJ137" s="168" t="str">
        <f aca="false">IF(Y137="","",IF(Y137="-","-",IF(UPPER(Y137)="AB","+",VLOOKUP(Y137,'විෂය තොරතුරු'!$P$24:$Q$28,2))))</f>
        <v/>
      </c>
      <c r="BK137" s="168" t="str">
        <f aca="false">IF(Z137="","",IF(Z137="-","-",IF(UPPER(Z137)="AB","+",VLOOKUP(Z137,'විෂය තොරතුරු'!$P$24:$Q$28,2))))</f>
        <v/>
      </c>
      <c r="BL137" s="168" t="str">
        <f aca="false">IF(AA137="","",IF(AA137="-","-",IF(UPPER(AA137)="AB","+",VLOOKUP(AA137,'විෂය තොරතුරු'!$P$24:$Q$28,2))))</f>
        <v/>
      </c>
      <c r="BM137" s="168" t="str">
        <f aca="false">IF(AB137="","",IF(AB137="-","-",IF(UPPER(AB137)="AB","+",VLOOKUP(AB137,'විෂය තොරතුරු'!$P$24:$Q$28,2))))</f>
        <v/>
      </c>
      <c r="BN137" s="168" t="str">
        <f aca="false">IF(AC137="","",IF(AC137="-","-",IF(UPPER(AC137)="AB","+",VLOOKUP(AC137,'විෂය තොරතුරු'!$P$24:$Q$28,2))))</f>
        <v/>
      </c>
      <c r="BO137" s="169" t="str">
        <f aca="false">IF(AD137="","",IF(AD137="-","-",IF(UPPER(AD137)="AB","+",VLOOKUP(AD137,'විෂය තොරතුරු'!$P$24:$Q$28,2))))</f>
        <v/>
      </c>
      <c r="BP137" s="171" t="str">
        <f aca="false">IF(AE137="","",IF(AE137="-","-",IF(UPPER(AE137)="AB","+",VLOOKUP(AE137,'විෂය තොරතුරු'!$P$24:$Q$28,2))))</f>
        <v/>
      </c>
      <c r="BQ137" s="168" t="str">
        <f aca="false">IF(AF137="","",IF(AF137="-","-",IF(UPPER(AF137)="AB","+",VLOOKUP(AF137,'විෂය තොරතුරු'!$P$24:$Q$28,2))))</f>
        <v/>
      </c>
      <c r="BR137" s="168" t="str">
        <f aca="false">IF(AG137="","",IF(AG137="-","-",IF(UPPER(AG137)="AB","+",VLOOKUP(AG137,'විෂය තොරතුරු'!$P$24:$Q$28,2))))</f>
        <v/>
      </c>
      <c r="BS137" s="168" t="str">
        <f aca="false">IF(AH137="","",IF(AH137="-","-",IF(UPPER(AH137)="AB","+",VLOOKUP(AH137,'විෂය තොරතුරු'!$P$24:$Q$28,2))))</f>
        <v/>
      </c>
      <c r="BT137" s="168" t="str">
        <f aca="false">IF(AI137="","",IF(AI137="-","-",IF(UPPER(AI137)="AB","+",VLOOKUP(AI137,'විෂය තොරතුරු'!$P$24:$Q$28,2))))</f>
        <v/>
      </c>
      <c r="BU137" s="168" t="str">
        <f aca="false">IF(AJ137="","",IF(AJ137="-","-",IF(UPPER(AJ137)="AB","+",VLOOKUP(AJ137,'විෂය තොරතුරු'!$P$24:$Q$28,2))))</f>
        <v/>
      </c>
      <c r="BV137" s="168" t="str">
        <f aca="false">IF(AK137="","",IF(AK137="-","-",IF(UPPER(AK137)="AB","+",VLOOKUP(AK137,'විෂය තොරතුරු'!$P$24:$Q$28,2))))</f>
        <v/>
      </c>
      <c r="BW137" s="169" t="str">
        <f aca="false">IF(AL137="","",IF(AL137="-","-",IF(UPPER(AL137)="AB","+",VLOOKUP(AL137,'විෂය තොරතුරු'!$P$24:$Q$28,2))))</f>
        <v/>
      </c>
      <c r="BX137" s="171" t="str">
        <f aca="false">IF($B137="","",COUNTIF($AP137:$BW137,"A"))</f>
        <v/>
      </c>
      <c r="BY137" s="171" t="str">
        <f aca="false">IF($B137="","",COUNTIF($AP137:$BW137,"B"))</f>
        <v/>
      </c>
      <c r="BZ137" s="171" t="str">
        <f aca="false">IF($B137="","",COUNTIF($AP137:$BW137,"C"))</f>
        <v/>
      </c>
      <c r="CA137" s="171" t="str">
        <f aca="false">IF($B137="","",COUNTIF($AP137:$BW137,"S"))</f>
        <v/>
      </c>
      <c r="CB137" s="171" t="str">
        <f aca="false">IF($B137="","",COUNTIF($AP137:$BW137,"W"))</f>
        <v/>
      </c>
      <c r="CC137" s="171" t="str">
        <f aca="false">IF(B137="","",SUM(BX137:CA137))</f>
        <v/>
      </c>
      <c r="CD137" s="169" t="str">
        <f aca="false">IF(B137="","",SUM(BX137:BZ137))</f>
        <v/>
      </c>
      <c r="CE137" s="172" t="str">
        <f aca="false">IF(B137="","",IF(AND(CC137&gt;=6,CD137&gt;=3,OR(E137&gt;=35,F137&gt;=35),L137&gt;=35),"6/3 සමත්",IF(AND(CC137&gt;=5,CD137&gt;=3,OR(E137&gt;=35,F137&gt;=35,L137&gt;=35)),"5/3 සමත්",IF(AND(CC137&gt;=4,CD137&gt;=1,OR(E137&gt;=20,F137&gt;=20,L137&gt;=20)),"සමත් කළ හැකි",IF(CB137=9,"W9","අසමත් ?")))))</f>
        <v/>
      </c>
    </row>
    <row r="138" customFormat="false" ht="13.8" hidden="false" customHeight="false" outlineLevel="0" collapsed="false">
      <c r="A138" s="160" t="n">
        <v>39</v>
      </c>
      <c r="B138" s="161"/>
      <c r="C138" s="161"/>
      <c r="D138" s="162"/>
      <c r="E138" s="163"/>
      <c r="F138" s="164"/>
      <c r="G138" s="163"/>
      <c r="H138" s="165"/>
      <c r="I138" s="165"/>
      <c r="J138" s="164"/>
      <c r="K138" s="163"/>
      <c r="L138" s="165"/>
      <c r="M138" s="165"/>
      <c r="N138" s="164"/>
      <c r="O138" s="163"/>
      <c r="P138" s="165"/>
      <c r="Q138" s="165"/>
      <c r="R138" s="165"/>
      <c r="S138" s="165"/>
      <c r="T138" s="165"/>
      <c r="U138" s="165"/>
      <c r="V138" s="164"/>
      <c r="W138" s="163"/>
      <c r="X138" s="165"/>
      <c r="Y138" s="165"/>
      <c r="Z138" s="165"/>
      <c r="AA138" s="165"/>
      <c r="AB138" s="165"/>
      <c r="AC138" s="165"/>
      <c r="AD138" s="164"/>
      <c r="AE138" s="163"/>
      <c r="AF138" s="165"/>
      <c r="AG138" s="165"/>
      <c r="AH138" s="165"/>
      <c r="AI138" s="165"/>
      <c r="AJ138" s="165"/>
      <c r="AK138" s="165"/>
      <c r="AL138" s="166"/>
      <c r="AM138" s="167" t="str">
        <f aca="false">IF(B138="","",SUM(E138:AL138))</f>
        <v/>
      </c>
      <c r="AN138" s="168" t="str">
        <f aca="false">IF(B138="","",AM138/9)</f>
        <v/>
      </c>
      <c r="AO138" s="169" t="str">
        <f aca="false">IF(B138="","",IF(AM138=0,"-",RANK(AM138,$AM$100:$AM$149,0)))</f>
        <v/>
      </c>
      <c r="AP138" s="167" t="str">
        <f aca="false">IF(E138="","",IF(E138="-","-",IF(UPPER(E138)="AB","+",VLOOKUP(E138,'විෂය තොරතුරු'!$P$24:$Q$28,2))))</f>
        <v/>
      </c>
      <c r="AQ138" s="168" t="str">
        <f aca="false">IF(F138="","",IF(F138="-","-",IF(UPPER(F138)="AB","+",VLOOKUP(F138,'විෂය තොරතුරු'!$P$24:$Q$28,2))))</f>
        <v/>
      </c>
      <c r="AR138" s="168" t="str">
        <f aca="false">IF(G138="","",IF(G138="-","-",IF(UPPER(G138)="AB","+",VLOOKUP(G138,'විෂය තොරතුරු'!$P$24:$Q$28,2))))</f>
        <v/>
      </c>
      <c r="AS138" s="168" t="str">
        <f aca="false">IF(H138="","",IF(H138="-","-",IF(UPPER(H138)="AB","+",VLOOKUP(H138,'විෂය තොරතුරු'!$P$24:$Q$28,2))))</f>
        <v/>
      </c>
      <c r="AT138" s="168" t="str">
        <f aca="false">IF(I138="","",IF(I138="-","-",IF(UPPER(I138)="AB","+",VLOOKUP(I138,'විෂය තොරතුරු'!$P$24:$Q$28,2))))</f>
        <v/>
      </c>
      <c r="AU138" s="170" t="str">
        <f aca="false">IF(J138="","",IF(J138="-","-",IF(UPPER(J138)="AB","+",VLOOKUP(J138,'විෂය තොරතුරු'!$P$24:$Q$28,2))))</f>
        <v/>
      </c>
      <c r="AV138" s="171" t="str">
        <f aca="false">IF(K138="","",IF(K138="-","-",IF(UPPER(K138)="AB","+",VLOOKUP(K138,'විෂය තොරතුරු'!$P$24:$Q$28,2))))</f>
        <v/>
      </c>
      <c r="AW138" s="168" t="str">
        <f aca="false">IF(L138="","",IF(L138="-","-",IF(UPPER(L138)="AB","+",VLOOKUP(L138,'විෂය තොරතුරු'!$P$24:$Q$28,2))))</f>
        <v/>
      </c>
      <c r="AX138" s="168" t="str">
        <f aca="false">IF(M138="","",IF(M138="-","-",IF(UPPER(M138)="AB","+",VLOOKUP(M138,'විෂය තොරතුරු'!$P$24:$Q$28,2))))</f>
        <v/>
      </c>
      <c r="AY138" s="169" t="str">
        <f aca="false">IF(N138="","",IF(N138="-","-",IF(UPPER(N138)="AB","+",VLOOKUP(N138,'විෂය තොරතුරු'!$P$24:$Q$28,2))))</f>
        <v/>
      </c>
      <c r="AZ138" s="167" t="str">
        <f aca="false">IF(O138="","",IF(O138="-","-",IF(UPPER(O138)="AB","+",VLOOKUP(O138,'විෂය තොරතුරු'!$P$24:$Q$28,2))))</f>
        <v/>
      </c>
      <c r="BA138" s="168" t="str">
        <f aca="false">IF(P138="","",IF(P138="-","-",IF(UPPER(P138)="AB","+",VLOOKUP(P138,'විෂය තොරතුරු'!$P$24:$Q$28,2))))</f>
        <v/>
      </c>
      <c r="BB138" s="168" t="str">
        <f aca="false">IF(Q138="","",IF(Q138="-","-",IF(UPPER(Q138)="AB","+",VLOOKUP(Q138,'විෂය තොරතුරු'!$P$24:$Q$28,2))))</f>
        <v/>
      </c>
      <c r="BC138" s="168" t="str">
        <f aca="false">IF(R138="","",IF(R138="-","-",IF(UPPER(R138)="AB","+",VLOOKUP(R138,'විෂය තොරතුරු'!$P$24:$Q$28,2))))</f>
        <v/>
      </c>
      <c r="BD138" s="168" t="str">
        <f aca="false">IF(S138="","",IF(S138="-","-",IF(UPPER(S138)="AB","+",VLOOKUP(S138,'විෂය තොරතුරු'!$P$24:$Q$28,2))))</f>
        <v/>
      </c>
      <c r="BE138" s="168" t="str">
        <f aca="false">IF(T138="","",IF(T138="-","-",IF(UPPER(T138)="AB","+",VLOOKUP(T138,'විෂය තොරතුරු'!$P$24:$Q$28,2))))</f>
        <v/>
      </c>
      <c r="BF138" s="168" t="str">
        <f aca="false">IF(U138="","",IF(U138="-","-",IF(UPPER(U138)="AB","+",VLOOKUP(U138,'විෂය තොරතුරු'!$P$24:$Q$28,2))))</f>
        <v/>
      </c>
      <c r="BG138" s="170" t="str">
        <f aca="false">IF(V138="","",IF(V138="-","-",IF(UPPER(V138)="AB","+",VLOOKUP(V138,'විෂය තොරතුරු'!$P$24:$Q$28,2))))</f>
        <v/>
      </c>
      <c r="BH138" s="171" t="str">
        <f aca="false">IF(W138="","",IF(W138="-","-",IF(UPPER(W138)="AB","+",VLOOKUP(W138,'විෂය තොරතුරු'!$P$24:$Q$28,2))))</f>
        <v/>
      </c>
      <c r="BI138" s="168" t="str">
        <f aca="false">IF(X138="","",IF(X138="-","-",IF(UPPER(X138)="AB","+",VLOOKUP(X138,'විෂය තොරතුරු'!$P$24:$Q$28,2))))</f>
        <v/>
      </c>
      <c r="BJ138" s="168" t="str">
        <f aca="false">IF(Y138="","",IF(Y138="-","-",IF(UPPER(Y138)="AB","+",VLOOKUP(Y138,'විෂය තොරතුරු'!$P$24:$Q$28,2))))</f>
        <v/>
      </c>
      <c r="BK138" s="168" t="str">
        <f aca="false">IF(Z138="","",IF(Z138="-","-",IF(UPPER(Z138)="AB","+",VLOOKUP(Z138,'විෂය තොරතුරු'!$P$24:$Q$28,2))))</f>
        <v/>
      </c>
      <c r="BL138" s="168" t="str">
        <f aca="false">IF(AA138="","",IF(AA138="-","-",IF(UPPER(AA138)="AB","+",VLOOKUP(AA138,'විෂය තොරතුරු'!$P$24:$Q$28,2))))</f>
        <v/>
      </c>
      <c r="BM138" s="168" t="str">
        <f aca="false">IF(AB138="","",IF(AB138="-","-",IF(UPPER(AB138)="AB","+",VLOOKUP(AB138,'විෂය තොරතුරු'!$P$24:$Q$28,2))))</f>
        <v/>
      </c>
      <c r="BN138" s="168" t="str">
        <f aca="false">IF(AC138="","",IF(AC138="-","-",IF(UPPER(AC138)="AB","+",VLOOKUP(AC138,'විෂය තොරතුරු'!$P$24:$Q$28,2))))</f>
        <v/>
      </c>
      <c r="BO138" s="169" t="str">
        <f aca="false">IF(AD138="","",IF(AD138="-","-",IF(UPPER(AD138)="AB","+",VLOOKUP(AD138,'විෂය තොරතුරු'!$P$24:$Q$28,2))))</f>
        <v/>
      </c>
      <c r="BP138" s="171" t="str">
        <f aca="false">IF(AE138="","",IF(AE138="-","-",IF(UPPER(AE138)="AB","+",VLOOKUP(AE138,'විෂය තොරතුරු'!$P$24:$Q$28,2))))</f>
        <v/>
      </c>
      <c r="BQ138" s="168" t="str">
        <f aca="false">IF(AF138="","",IF(AF138="-","-",IF(UPPER(AF138)="AB","+",VLOOKUP(AF138,'විෂය තොරතුරු'!$P$24:$Q$28,2))))</f>
        <v/>
      </c>
      <c r="BR138" s="168" t="str">
        <f aca="false">IF(AG138="","",IF(AG138="-","-",IF(UPPER(AG138)="AB","+",VLOOKUP(AG138,'විෂය තොරතුරු'!$P$24:$Q$28,2))))</f>
        <v/>
      </c>
      <c r="BS138" s="168" t="str">
        <f aca="false">IF(AH138="","",IF(AH138="-","-",IF(UPPER(AH138)="AB","+",VLOOKUP(AH138,'විෂය තොරතුරු'!$P$24:$Q$28,2))))</f>
        <v/>
      </c>
      <c r="BT138" s="168" t="str">
        <f aca="false">IF(AI138="","",IF(AI138="-","-",IF(UPPER(AI138)="AB","+",VLOOKUP(AI138,'විෂය තොරතුරු'!$P$24:$Q$28,2))))</f>
        <v/>
      </c>
      <c r="BU138" s="168" t="str">
        <f aca="false">IF(AJ138="","",IF(AJ138="-","-",IF(UPPER(AJ138)="AB","+",VLOOKUP(AJ138,'විෂය තොරතුරු'!$P$24:$Q$28,2))))</f>
        <v/>
      </c>
      <c r="BV138" s="168" t="str">
        <f aca="false">IF(AK138="","",IF(AK138="-","-",IF(UPPER(AK138)="AB","+",VLOOKUP(AK138,'විෂය තොරතුරු'!$P$24:$Q$28,2))))</f>
        <v/>
      </c>
      <c r="BW138" s="169" t="str">
        <f aca="false">IF(AL138="","",IF(AL138="-","-",IF(UPPER(AL138)="AB","+",VLOOKUP(AL138,'විෂය තොරතුරු'!$P$24:$Q$28,2))))</f>
        <v/>
      </c>
      <c r="BX138" s="171" t="str">
        <f aca="false">IF($B138="","",COUNTIF($AP138:$BW138,"A"))</f>
        <v/>
      </c>
      <c r="BY138" s="171" t="str">
        <f aca="false">IF($B138="","",COUNTIF($AP138:$BW138,"B"))</f>
        <v/>
      </c>
      <c r="BZ138" s="171" t="str">
        <f aca="false">IF($B138="","",COUNTIF($AP138:$BW138,"C"))</f>
        <v/>
      </c>
      <c r="CA138" s="171" t="str">
        <f aca="false">IF($B138="","",COUNTIF($AP138:$BW138,"S"))</f>
        <v/>
      </c>
      <c r="CB138" s="171" t="str">
        <f aca="false">IF($B138="","",COUNTIF($AP138:$BW138,"W"))</f>
        <v/>
      </c>
      <c r="CC138" s="171" t="str">
        <f aca="false">IF(B138="","",SUM(BX138:CA138))</f>
        <v/>
      </c>
      <c r="CD138" s="169" t="str">
        <f aca="false">IF(B138="","",SUM(BX138:BZ138))</f>
        <v/>
      </c>
      <c r="CE138" s="172" t="str">
        <f aca="false">IF(B138="","",IF(AND(CC138&gt;=6,CD138&gt;=3,OR(E138&gt;=35,F138&gt;=35),L138&gt;=35),"6/3 සමත්",IF(AND(CC138&gt;=5,CD138&gt;=3,OR(E138&gt;=35,F138&gt;=35,L138&gt;=35)),"5/3 සමත්",IF(AND(CC138&gt;=4,CD138&gt;=1,OR(E138&gt;=20,F138&gt;=20,L138&gt;=20)),"සමත් කළ හැකි",IF(CB138=9,"W9","අසමත් ?")))))</f>
        <v/>
      </c>
    </row>
    <row r="139" customFormat="false" ht="13.8" hidden="false" customHeight="false" outlineLevel="0" collapsed="false">
      <c r="A139" s="160" t="n">
        <v>40</v>
      </c>
      <c r="B139" s="161"/>
      <c r="C139" s="161"/>
      <c r="D139" s="162"/>
      <c r="E139" s="163"/>
      <c r="F139" s="164"/>
      <c r="G139" s="163"/>
      <c r="H139" s="165"/>
      <c r="I139" s="165"/>
      <c r="J139" s="164"/>
      <c r="K139" s="163"/>
      <c r="L139" s="165"/>
      <c r="M139" s="165"/>
      <c r="N139" s="164"/>
      <c r="O139" s="163"/>
      <c r="P139" s="165"/>
      <c r="Q139" s="165"/>
      <c r="R139" s="165"/>
      <c r="S139" s="165"/>
      <c r="T139" s="165"/>
      <c r="U139" s="165"/>
      <c r="V139" s="164"/>
      <c r="W139" s="163"/>
      <c r="X139" s="165"/>
      <c r="Y139" s="165"/>
      <c r="Z139" s="165"/>
      <c r="AA139" s="165"/>
      <c r="AB139" s="165"/>
      <c r="AC139" s="165"/>
      <c r="AD139" s="164"/>
      <c r="AE139" s="163"/>
      <c r="AF139" s="165"/>
      <c r="AG139" s="165"/>
      <c r="AH139" s="165"/>
      <c r="AI139" s="165"/>
      <c r="AJ139" s="165"/>
      <c r="AK139" s="165"/>
      <c r="AL139" s="166"/>
      <c r="AM139" s="167" t="str">
        <f aca="false">IF(B139="","",SUM(E139:AL139))</f>
        <v/>
      </c>
      <c r="AN139" s="168" t="str">
        <f aca="false">IF(B139="","",AM139/9)</f>
        <v/>
      </c>
      <c r="AO139" s="169" t="str">
        <f aca="false">IF(B139="","",IF(AM139=0,"-",RANK(AM139,$AM$100:$AM$149,0)))</f>
        <v/>
      </c>
      <c r="AP139" s="167" t="str">
        <f aca="false">IF(E139="","",IF(E139="-","-",IF(UPPER(E139)="AB","+",VLOOKUP(E139,'විෂය තොරතුරු'!$P$24:$Q$28,2))))</f>
        <v/>
      </c>
      <c r="AQ139" s="168" t="str">
        <f aca="false">IF(F139="","",IF(F139="-","-",IF(UPPER(F139)="AB","+",VLOOKUP(F139,'විෂය තොරතුරු'!$P$24:$Q$28,2))))</f>
        <v/>
      </c>
      <c r="AR139" s="168" t="str">
        <f aca="false">IF(G139="","",IF(G139="-","-",IF(UPPER(G139)="AB","+",VLOOKUP(G139,'විෂය තොරතුරු'!$P$24:$Q$28,2))))</f>
        <v/>
      </c>
      <c r="AS139" s="168" t="str">
        <f aca="false">IF(H139="","",IF(H139="-","-",IF(UPPER(H139)="AB","+",VLOOKUP(H139,'විෂය තොරතුරු'!$P$24:$Q$28,2))))</f>
        <v/>
      </c>
      <c r="AT139" s="168" t="str">
        <f aca="false">IF(I139="","",IF(I139="-","-",IF(UPPER(I139)="AB","+",VLOOKUP(I139,'විෂය තොරතුරු'!$P$24:$Q$28,2))))</f>
        <v/>
      </c>
      <c r="AU139" s="170" t="str">
        <f aca="false">IF(J139="","",IF(J139="-","-",IF(UPPER(J139)="AB","+",VLOOKUP(J139,'විෂය තොරතුරු'!$P$24:$Q$28,2))))</f>
        <v/>
      </c>
      <c r="AV139" s="171" t="str">
        <f aca="false">IF(K139="","",IF(K139="-","-",IF(UPPER(K139)="AB","+",VLOOKUP(K139,'විෂය තොරතුරු'!$P$24:$Q$28,2))))</f>
        <v/>
      </c>
      <c r="AW139" s="168" t="str">
        <f aca="false">IF(L139="","",IF(L139="-","-",IF(UPPER(L139)="AB","+",VLOOKUP(L139,'විෂය තොරතුරු'!$P$24:$Q$28,2))))</f>
        <v/>
      </c>
      <c r="AX139" s="168" t="str">
        <f aca="false">IF(M139="","",IF(M139="-","-",IF(UPPER(M139)="AB","+",VLOOKUP(M139,'විෂය තොරතුරු'!$P$24:$Q$28,2))))</f>
        <v/>
      </c>
      <c r="AY139" s="169" t="str">
        <f aca="false">IF(N139="","",IF(N139="-","-",IF(UPPER(N139)="AB","+",VLOOKUP(N139,'විෂය තොරතුරු'!$P$24:$Q$28,2))))</f>
        <v/>
      </c>
      <c r="AZ139" s="167" t="str">
        <f aca="false">IF(O139="","",IF(O139="-","-",IF(UPPER(O139)="AB","+",VLOOKUP(O139,'විෂය තොරතුරු'!$P$24:$Q$28,2))))</f>
        <v/>
      </c>
      <c r="BA139" s="168" t="str">
        <f aca="false">IF(P139="","",IF(P139="-","-",IF(UPPER(P139)="AB","+",VLOOKUP(P139,'විෂය තොරතුරු'!$P$24:$Q$28,2))))</f>
        <v/>
      </c>
      <c r="BB139" s="168" t="str">
        <f aca="false">IF(Q139="","",IF(Q139="-","-",IF(UPPER(Q139)="AB","+",VLOOKUP(Q139,'විෂය තොරතුරු'!$P$24:$Q$28,2))))</f>
        <v/>
      </c>
      <c r="BC139" s="168" t="str">
        <f aca="false">IF(R139="","",IF(R139="-","-",IF(UPPER(R139)="AB","+",VLOOKUP(R139,'විෂය තොරතුරු'!$P$24:$Q$28,2))))</f>
        <v/>
      </c>
      <c r="BD139" s="168" t="str">
        <f aca="false">IF(S139="","",IF(S139="-","-",IF(UPPER(S139)="AB","+",VLOOKUP(S139,'විෂය තොරතුරු'!$P$24:$Q$28,2))))</f>
        <v/>
      </c>
      <c r="BE139" s="168" t="str">
        <f aca="false">IF(T139="","",IF(T139="-","-",IF(UPPER(T139)="AB","+",VLOOKUP(T139,'විෂය තොරතුරු'!$P$24:$Q$28,2))))</f>
        <v/>
      </c>
      <c r="BF139" s="168" t="str">
        <f aca="false">IF(U139="","",IF(U139="-","-",IF(UPPER(U139)="AB","+",VLOOKUP(U139,'විෂය තොරතුරු'!$P$24:$Q$28,2))))</f>
        <v/>
      </c>
      <c r="BG139" s="170" t="str">
        <f aca="false">IF(V139="","",IF(V139="-","-",IF(UPPER(V139)="AB","+",VLOOKUP(V139,'විෂය තොරතුරු'!$P$24:$Q$28,2))))</f>
        <v/>
      </c>
      <c r="BH139" s="171" t="str">
        <f aca="false">IF(W139="","",IF(W139="-","-",IF(UPPER(W139)="AB","+",VLOOKUP(W139,'විෂය තොරතුරු'!$P$24:$Q$28,2))))</f>
        <v/>
      </c>
      <c r="BI139" s="168" t="str">
        <f aca="false">IF(X139="","",IF(X139="-","-",IF(UPPER(X139)="AB","+",VLOOKUP(X139,'විෂය තොරතුරු'!$P$24:$Q$28,2))))</f>
        <v/>
      </c>
      <c r="BJ139" s="168" t="str">
        <f aca="false">IF(Y139="","",IF(Y139="-","-",IF(UPPER(Y139)="AB","+",VLOOKUP(Y139,'විෂය තොරතුරු'!$P$24:$Q$28,2))))</f>
        <v/>
      </c>
      <c r="BK139" s="168" t="str">
        <f aca="false">IF(Z139="","",IF(Z139="-","-",IF(UPPER(Z139)="AB","+",VLOOKUP(Z139,'විෂය තොරතුරු'!$P$24:$Q$28,2))))</f>
        <v/>
      </c>
      <c r="BL139" s="168" t="str">
        <f aca="false">IF(AA139="","",IF(AA139="-","-",IF(UPPER(AA139)="AB","+",VLOOKUP(AA139,'විෂය තොරතුරු'!$P$24:$Q$28,2))))</f>
        <v/>
      </c>
      <c r="BM139" s="168" t="str">
        <f aca="false">IF(AB139="","",IF(AB139="-","-",IF(UPPER(AB139)="AB","+",VLOOKUP(AB139,'විෂය තොරතුරු'!$P$24:$Q$28,2))))</f>
        <v/>
      </c>
      <c r="BN139" s="168" t="str">
        <f aca="false">IF(AC139="","",IF(AC139="-","-",IF(UPPER(AC139)="AB","+",VLOOKUP(AC139,'විෂය තොරතුරු'!$P$24:$Q$28,2))))</f>
        <v/>
      </c>
      <c r="BO139" s="169" t="str">
        <f aca="false">IF(AD139="","",IF(AD139="-","-",IF(UPPER(AD139)="AB","+",VLOOKUP(AD139,'විෂය තොරතුරු'!$P$24:$Q$28,2))))</f>
        <v/>
      </c>
      <c r="BP139" s="171" t="str">
        <f aca="false">IF(AE139="","",IF(AE139="-","-",IF(UPPER(AE139)="AB","+",VLOOKUP(AE139,'විෂය තොරතුරු'!$P$24:$Q$28,2))))</f>
        <v/>
      </c>
      <c r="BQ139" s="168" t="str">
        <f aca="false">IF(AF139="","",IF(AF139="-","-",IF(UPPER(AF139)="AB","+",VLOOKUP(AF139,'විෂය තොරතුරු'!$P$24:$Q$28,2))))</f>
        <v/>
      </c>
      <c r="BR139" s="168" t="str">
        <f aca="false">IF(AG139="","",IF(AG139="-","-",IF(UPPER(AG139)="AB","+",VLOOKUP(AG139,'විෂය තොරතුරු'!$P$24:$Q$28,2))))</f>
        <v/>
      </c>
      <c r="BS139" s="168" t="str">
        <f aca="false">IF(AH139="","",IF(AH139="-","-",IF(UPPER(AH139)="AB","+",VLOOKUP(AH139,'විෂය තොරතුරු'!$P$24:$Q$28,2))))</f>
        <v/>
      </c>
      <c r="BT139" s="168" t="str">
        <f aca="false">IF(AI139="","",IF(AI139="-","-",IF(UPPER(AI139)="AB","+",VLOOKUP(AI139,'විෂය තොරතුරු'!$P$24:$Q$28,2))))</f>
        <v/>
      </c>
      <c r="BU139" s="168" t="str">
        <f aca="false">IF(AJ139="","",IF(AJ139="-","-",IF(UPPER(AJ139)="AB","+",VLOOKUP(AJ139,'විෂය තොරතුරු'!$P$24:$Q$28,2))))</f>
        <v/>
      </c>
      <c r="BV139" s="168" t="str">
        <f aca="false">IF(AK139="","",IF(AK139="-","-",IF(UPPER(AK139)="AB","+",VLOOKUP(AK139,'විෂය තොරතුරු'!$P$24:$Q$28,2))))</f>
        <v/>
      </c>
      <c r="BW139" s="169" t="str">
        <f aca="false">IF(AL139="","",IF(AL139="-","-",IF(UPPER(AL139)="AB","+",VLOOKUP(AL139,'විෂය තොරතුරු'!$P$24:$Q$28,2))))</f>
        <v/>
      </c>
      <c r="BX139" s="171" t="str">
        <f aca="false">IF($B139="","",COUNTIF($AP139:$BW139,"A"))</f>
        <v/>
      </c>
      <c r="BY139" s="171" t="str">
        <f aca="false">IF($B139="","",COUNTIF($AP139:$BW139,"B"))</f>
        <v/>
      </c>
      <c r="BZ139" s="171" t="str">
        <f aca="false">IF($B139="","",COUNTIF($AP139:$BW139,"C"))</f>
        <v/>
      </c>
      <c r="CA139" s="171" t="str">
        <f aca="false">IF($B139="","",COUNTIF($AP139:$BW139,"S"))</f>
        <v/>
      </c>
      <c r="CB139" s="171" t="str">
        <f aca="false">IF($B139="","",COUNTIF($AP139:$BW139,"W"))</f>
        <v/>
      </c>
      <c r="CC139" s="171" t="str">
        <f aca="false">IF(B139="","",SUM(BX139:CA139))</f>
        <v/>
      </c>
      <c r="CD139" s="169" t="str">
        <f aca="false">IF(B139="","",SUM(BX139:BZ139))</f>
        <v/>
      </c>
      <c r="CE139" s="172" t="str">
        <f aca="false">IF(B139="","",IF(AND(CC139&gt;=6,CD139&gt;=3,OR(E139&gt;=35,F139&gt;=35),L139&gt;=35),"6/3 සමත්",IF(AND(CC139&gt;=5,CD139&gt;=3,OR(E139&gt;=35,F139&gt;=35,L139&gt;=35)),"5/3 සමත්",IF(AND(CC139&gt;=4,CD139&gt;=1,OR(E139&gt;=20,F139&gt;=20,L139&gt;=20)),"සමත් කළ හැකි",IF(CB139=9,"W9","අසමත් ?")))))</f>
        <v/>
      </c>
    </row>
    <row r="140" customFormat="false" ht="13.8" hidden="false" customHeight="false" outlineLevel="0" collapsed="false">
      <c r="A140" s="160" t="n">
        <v>41</v>
      </c>
      <c r="B140" s="161"/>
      <c r="C140" s="161"/>
      <c r="D140" s="162"/>
      <c r="E140" s="163"/>
      <c r="F140" s="164"/>
      <c r="G140" s="163"/>
      <c r="H140" s="165"/>
      <c r="I140" s="165"/>
      <c r="J140" s="164"/>
      <c r="K140" s="163"/>
      <c r="L140" s="165"/>
      <c r="M140" s="165"/>
      <c r="N140" s="164"/>
      <c r="O140" s="163"/>
      <c r="P140" s="165"/>
      <c r="Q140" s="165"/>
      <c r="R140" s="165"/>
      <c r="S140" s="165"/>
      <c r="T140" s="165"/>
      <c r="U140" s="165"/>
      <c r="V140" s="164"/>
      <c r="W140" s="163"/>
      <c r="X140" s="165"/>
      <c r="Y140" s="165"/>
      <c r="Z140" s="165"/>
      <c r="AA140" s="165"/>
      <c r="AB140" s="165"/>
      <c r="AC140" s="165"/>
      <c r="AD140" s="164"/>
      <c r="AE140" s="163"/>
      <c r="AF140" s="165"/>
      <c r="AG140" s="165"/>
      <c r="AH140" s="165"/>
      <c r="AI140" s="165"/>
      <c r="AJ140" s="165"/>
      <c r="AK140" s="165"/>
      <c r="AL140" s="166"/>
      <c r="AM140" s="167" t="str">
        <f aca="false">IF(B140="","",SUM(E140:AL140))</f>
        <v/>
      </c>
      <c r="AN140" s="168" t="str">
        <f aca="false">IF(B140="","",AM140/9)</f>
        <v/>
      </c>
      <c r="AO140" s="169" t="str">
        <f aca="false">IF(B140="","",IF(AM140=0,"-",RANK(AM140,$AM$100:$AM$149,0)))</f>
        <v/>
      </c>
      <c r="AP140" s="167" t="str">
        <f aca="false">IF(E140="","",IF(E140="-","-",IF(UPPER(E140)="AB","+",VLOOKUP(E140,'විෂය තොරතුරු'!$P$24:$Q$28,2))))</f>
        <v/>
      </c>
      <c r="AQ140" s="168" t="str">
        <f aca="false">IF(F140="","",IF(F140="-","-",IF(UPPER(F140)="AB","+",VLOOKUP(F140,'විෂය තොරතුරු'!$P$24:$Q$28,2))))</f>
        <v/>
      </c>
      <c r="AR140" s="168" t="str">
        <f aca="false">IF(G140="","",IF(G140="-","-",IF(UPPER(G140)="AB","+",VLOOKUP(G140,'විෂය තොරතුරු'!$P$24:$Q$28,2))))</f>
        <v/>
      </c>
      <c r="AS140" s="168" t="str">
        <f aca="false">IF(H140="","",IF(H140="-","-",IF(UPPER(H140)="AB","+",VLOOKUP(H140,'විෂය තොරතුරු'!$P$24:$Q$28,2))))</f>
        <v/>
      </c>
      <c r="AT140" s="168" t="str">
        <f aca="false">IF(I140="","",IF(I140="-","-",IF(UPPER(I140)="AB","+",VLOOKUP(I140,'විෂය තොරතුරු'!$P$24:$Q$28,2))))</f>
        <v/>
      </c>
      <c r="AU140" s="170" t="str">
        <f aca="false">IF(J140="","",IF(J140="-","-",IF(UPPER(J140)="AB","+",VLOOKUP(J140,'විෂය තොරතුරු'!$P$24:$Q$28,2))))</f>
        <v/>
      </c>
      <c r="AV140" s="171" t="str">
        <f aca="false">IF(K140="","",IF(K140="-","-",IF(UPPER(K140)="AB","+",VLOOKUP(K140,'විෂය තොරතුරු'!$P$24:$Q$28,2))))</f>
        <v/>
      </c>
      <c r="AW140" s="168" t="str">
        <f aca="false">IF(L140="","",IF(L140="-","-",IF(UPPER(L140)="AB","+",VLOOKUP(L140,'විෂය තොරතුරු'!$P$24:$Q$28,2))))</f>
        <v/>
      </c>
      <c r="AX140" s="168" t="str">
        <f aca="false">IF(M140="","",IF(M140="-","-",IF(UPPER(M140)="AB","+",VLOOKUP(M140,'විෂය තොරතුරු'!$P$24:$Q$28,2))))</f>
        <v/>
      </c>
      <c r="AY140" s="169" t="str">
        <f aca="false">IF(N140="","",IF(N140="-","-",IF(UPPER(N140)="AB","+",VLOOKUP(N140,'විෂය තොරතුරු'!$P$24:$Q$28,2))))</f>
        <v/>
      </c>
      <c r="AZ140" s="167" t="str">
        <f aca="false">IF(O140="","",IF(O140="-","-",IF(UPPER(O140)="AB","+",VLOOKUP(O140,'විෂය තොරතුරු'!$P$24:$Q$28,2))))</f>
        <v/>
      </c>
      <c r="BA140" s="168" t="str">
        <f aca="false">IF(P140="","",IF(P140="-","-",IF(UPPER(P140)="AB","+",VLOOKUP(P140,'විෂය තොරතුරු'!$P$24:$Q$28,2))))</f>
        <v/>
      </c>
      <c r="BB140" s="168" t="str">
        <f aca="false">IF(Q140="","",IF(Q140="-","-",IF(UPPER(Q140)="AB","+",VLOOKUP(Q140,'විෂය තොරතුරු'!$P$24:$Q$28,2))))</f>
        <v/>
      </c>
      <c r="BC140" s="168" t="str">
        <f aca="false">IF(R140="","",IF(R140="-","-",IF(UPPER(R140)="AB","+",VLOOKUP(R140,'විෂය තොරතුරු'!$P$24:$Q$28,2))))</f>
        <v/>
      </c>
      <c r="BD140" s="168" t="str">
        <f aca="false">IF(S140="","",IF(S140="-","-",IF(UPPER(S140)="AB","+",VLOOKUP(S140,'විෂය තොරතුරු'!$P$24:$Q$28,2))))</f>
        <v/>
      </c>
      <c r="BE140" s="168" t="str">
        <f aca="false">IF(T140="","",IF(T140="-","-",IF(UPPER(T140)="AB","+",VLOOKUP(T140,'විෂය තොරතුරු'!$P$24:$Q$28,2))))</f>
        <v/>
      </c>
      <c r="BF140" s="168" t="str">
        <f aca="false">IF(U140="","",IF(U140="-","-",IF(UPPER(U140)="AB","+",VLOOKUP(U140,'විෂය තොරතුරු'!$P$24:$Q$28,2))))</f>
        <v/>
      </c>
      <c r="BG140" s="170" t="str">
        <f aca="false">IF(V140="","",IF(V140="-","-",IF(UPPER(V140)="AB","+",VLOOKUP(V140,'විෂය තොරතුරු'!$P$24:$Q$28,2))))</f>
        <v/>
      </c>
      <c r="BH140" s="171" t="str">
        <f aca="false">IF(W140="","",IF(W140="-","-",IF(UPPER(W140)="AB","+",VLOOKUP(W140,'විෂය තොරතුරු'!$P$24:$Q$28,2))))</f>
        <v/>
      </c>
      <c r="BI140" s="168" t="str">
        <f aca="false">IF(X140="","",IF(X140="-","-",IF(UPPER(X140)="AB","+",VLOOKUP(X140,'විෂය තොරතුරු'!$P$24:$Q$28,2))))</f>
        <v/>
      </c>
      <c r="BJ140" s="168" t="str">
        <f aca="false">IF(Y140="","",IF(Y140="-","-",IF(UPPER(Y140)="AB","+",VLOOKUP(Y140,'විෂය තොරතුරු'!$P$24:$Q$28,2))))</f>
        <v/>
      </c>
      <c r="BK140" s="168" t="str">
        <f aca="false">IF(Z140="","",IF(Z140="-","-",IF(UPPER(Z140)="AB","+",VLOOKUP(Z140,'විෂය තොරතුරු'!$P$24:$Q$28,2))))</f>
        <v/>
      </c>
      <c r="BL140" s="168" t="str">
        <f aca="false">IF(AA140="","",IF(AA140="-","-",IF(UPPER(AA140)="AB","+",VLOOKUP(AA140,'විෂය තොරතුරු'!$P$24:$Q$28,2))))</f>
        <v/>
      </c>
      <c r="BM140" s="168" t="str">
        <f aca="false">IF(AB140="","",IF(AB140="-","-",IF(UPPER(AB140)="AB","+",VLOOKUP(AB140,'විෂය තොරතුරු'!$P$24:$Q$28,2))))</f>
        <v/>
      </c>
      <c r="BN140" s="168" t="str">
        <f aca="false">IF(AC140="","",IF(AC140="-","-",IF(UPPER(AC140)="AB","+",VLOOKUP(AC140,'විෂය තොරතුරු'!$P$24:$Q$28,2))))</f>
        <v/>
      </c>
      <c r="BO140" s="169" t="str">
        <f aca="false">IF(AD140="","",IF(AD140="-","-",IF(UPPER(AD140)="AB","+",VLOOKUP(AD140,'විෂය තොරතුරු'!$P$24:$Q$28,2))))</f>
        <v/>
      </c>
      <c r="BP140" s="171" t="str">
        <f aca="false">IF(AE140="","",IF(AE140="-","-",IF(UPPER(AE140)="AB","+",VLOOKUP(AE140,'විෂය තොරතුරු'!$P$24:$Q$28,2))))</f>
        <v/>
      </c>
      <c r="BQ140" s="168" t="str">
        <f aca="false">IF(AF140="","",IF(AF140="-","-",IF(UPPER(AF140)="AB","+",VLOOKUP(AF140,'විෂය තොරතුරු'!$P$24:$Q$28,2))))</f>
        <v/>
      </c>
      <c r="BR140" s="168" t="str">
        <f aca="false">IF(AG140="","",IF(AG140="-","-",IF(UPPER(AG140)="AB","+",VLOOKUP(AG140,'විෂය තොරතුරු'!$P$24:$Q$28,2))))</f>
        <v/>
      </c>
      <c r="BS140" s="168" t="str">
        <f aca="false">IF(AH140="","",IF(AH140="-","-",IF(UPPER(AH140)="AB","+",VLOOKUP(AH140,'විෂය තොරතුරු'!$P$24:$Q$28,2))))</f>
        <v/>
      </c>
      <c r="BT140" s="168" t="str">
        <f aca="false">IF(AI140="","",IF(AI140="-","-",IF(UPPER(AI140)="AB","+",VLOOKUP(AI140,'විෂය තොරතුරු'!$P$24:$Q$28,2))))</f>
        <v/>
      </c>
      <c r="BU140" s="168" t="str">
        <f aca="false">IF(AJ140="","",IF(AJ140="-","-",IF(UPPER(AJ140)="AB","+",VLOOKUP(AJ140,'විෂය තොරතුරු'!$P$24:$Q$28,2))))</f>
        <v/>
      </c>
      <c r="BV140" s="168" t="str">
        <f aca="false">IF(AK140="","",IF(AK140="-","-",IF(UPPER(AK140)="AB","+",VLOOKUP(AK140,'විෂය තොරතුරු'!$P$24:$Q$28,2))))</f>
        <v/>
      </c>
      <c r="BW140" s="169" t="str">
        <f aca="false">IF(AL140="","",IF(AL140="-","-",IF(UPPER(AL140)="AB","+",VLOOKUP(AL140,'විෂය තොරතුරු'!$P$24:$Q$28,2))))</f>
        <v/>
      </c>
      <c r="BX140" s="171" t="str">
        <f aca="false">IF($B140="","",COUNTIF($AP140:$BW140,"A"))</f>
        <v/>
      </c>
      <c r="BY140" s="171" t="str">
        <f aca="false">IF($B140="","",COUNTIF($AP140:$BW140,"B"))</f>
        <v/>
      </c>
      <c r="BZ140" s="171" t="str">
        <f aca="false">IF($B140="","",COUNTIF($AP140:$BW140,"C"))</f>
        <v/>
      </c>
      <c r="CA140" s="171" t="str">
        <f aca="false">IF($B140="","",COUNTIF($AP140:$BW140,"S"))</f>
        <v/>
      </c>
      <c r="CB140" s="171" t="str">
        <f aca="false">IF($B140="","",COUNTIF($AP140:$BW140,"W"))</f>
        <v/>
      </c>
      <c r="CC140" s="171" t="str">
        <f aca="false">IF(B140="","",SUM(BX140:CA140))</f>
        <v/>
      </c>
      <c r="CD140" s="169" t="str">
        <f aca="false">IF(B140="","",SUM(BX140:BZ140))</f>
        <v/>
      </c>
      <c r="CE140" s="172" t="str">
        <f aca="false">IF(B140="","",IF(AND(CC140&gt;=6,CD140&gt;=3,OR(E140&gt;=35,F140&gt;=35),L140&gt;=35),"6/3 සමත්",IF(AND(CC140&gt;=5,CD140&gt;=3,OR(E140&gt;=35,F140&gt;=35,L140&gt;=35)),"5/3 සමත්",IF(AND(CC140&gt;=4,CD140&gt;=1,OR(E140&gt;=20,F140&gt;=20,L140&gt;=20)),"සමත් කළ හැකි",IF(CB140=9,"W9","අසමත් ?")))))</f>
        <v/>
      </c>
    </row>
    <row r="141" customFormat="false" ht="13.8" hidden="false" customHeight="false" outlineLevel="0" collapsed="false">
      <c r="A141" s="160" t="n">
        <v>42</v>
      </c>
      <c r="B141" s="175"/>
      <c r="C141" s="161"/>
      <c r="D141" s="162"/>
      <c r="E141" s="163"/>
      <c r="F141" s="164"/>
      <c r="G141" s="163"/>
      <c r="H141" s="165"/>
      <c r="I141" s="165"/>
      <c r="J141" s="164"/>
      <c r="K141" s="163"/>
      <c r="L141" s="165"/>
      <c r="M141" s="165"/>
      <c r="N141" s="164"/>
      <c r="O141" s="163"/>
      <c r="P141" s="165"/>
      <c r="Q141" s="165"/>
      <c r="R141" s="165"/>
      <c r="S141" s="165"/>
      <c r="T141" s="165"/>
      <c r="U141" s="165"/>
      <c r="V141" s="164"/>
      <c r="W141" s="163"/>
      <c r="X141" s="165"/>
      <c r="Y141" s="165"/>
      <c r="Z141" s="165"/>
      <c r="AA141" s="165"/>
      <c r="AB141" s="165"/>
      <c r="AC141" s="165"/>
      <c r="AD141" s="164"/>
      <c r="AE141" s="163"/>
      <c r="AF141" s="165"/>
      <c r="AG141" s="165"/>
      <c r="AH141" s="165"/>
      <c r="AI141" s="165"/>
      <c r="AJ141" s="165"/>
      <c r="AK141" s="165"/>
      <c r="AL141" s="166"/>
      <c r="AM141" s="167" t="str">
        <f aca="false">IF(B141="","",SUM(E141:AL141))</f>
        <v/>
      </c>
      <c r="AN141" s="168" t="str">
        <f aca="false">IF(B141="","",AM141/9)</f>
        <v/>
      </c>
      <c r="AO141" s="169" t="str">
        <f aca="false">IF(B141="","",IF(AM141=0,"-",RANK(AM141,$AM$100:$AM$149,0)))</f>
        <v/>
      </c>
      <c r="AP141" s="167" t="str">
        <f aca="false">IF(E141="","",IF(E141="-","-",IF(UPPER(E141)="AB","+",VLOOKUP(E141,'විෂය තොරතුරු'!$P$24:$Q$28,2))))</f>
        <v/>
      </c>
      <c r="AQ141" s="168" t="str">
        <f aca="false">IF(F141="","",IF(F141="-","-",IF(UPPER(F141)="AB","+",VLOOKUP(F141,'විෂය තොරතුරු'!$P$24:$Q$28,2))))</f>
        <v/>
      </c>
      <c r="AR141" s="168" t="str">
        <f aca="false">IF(G141="","",IF(G141="-","-",IF(UPPER(G141)="AB","+",VLOOKUP(G141,'විෂය තොරතුරු'!$P$24:$Q$28,2))))</f>
        <v/>
      </c>
      <c r="AS141" s="168" t="str">
        <f aca="false">IF(H141="","",IF(H141="-","-",IF(UPPER(H141)="AB","+",VLOOKUP(H141,'විෂය තොරතුරු'!$P$24:$Q$28,2))))</f>
        <v/>
      </c>
      <c r="AT141" s="168" t="str">
        <f aca="false">IF(I141="","",IF(I141="-","-",IF(UPPER(I141)="AB","+",VLOOKUP(I141,'විෂය තොරතුරු'!$P$24:$Q$28,2))))</f>
        <v/>
      </c>
      <c r="AU141" s="170" t="str">
        <f aca="false">IF(J141="","",IF(J141="-","-",IF(UPPER(J141)="AB","+",VLOOKUP(J141,'විෂය තොරතුරු'!$P$24:$Q$28,2))))</f>
        <v/>
      </c>
      <c r="AV141" s="171" t="str">
        <f aca="false">IF(K141="","",IF(K141="-","-",IF(UPPER(K141)="AB","+",VLOOKUP(K141,'විෂය තොරතුරු'!$P$24:$Q$28,2))))</f>
        <v/>
      </c>
      <c r="AW141" s="168" t="str">
        <f aca="false">IF(L141="","",IF(L141="-","-",IF(UPPER(L141)="AB","+",VLOOKUP(L141,'විෂය තොරතුරු'!$P$24:$Q$28,2))))</f>
        <v/>
      </c>
      <c r="AX141" s="168" t="str">
        <f aca="false">IF(M141="","",IF(M141="-","-",IF(UPPER(M141)="AB","+",VLOOKUP(M141,'විෂය තොරතුරු'!$P$24:$Q$28,2))))</f>
        <v/>
      </c>
      <c r="AY141" s="169" t="str">
        <f aca="false">IF(N141="","",IF(N141="-","-",IF(UPPER(N141)="AB","+",VLOOKUP(N141,'විෂය තොරතුරු'!$P$24:$Q$28,2))))</f>
        <v/>
      </c>
      <c r="AZ141" s="167" t="str">
        <f aca="false">IF(O141="","",IF(O141="-","-",IF(UPPER(O141)="AB","+",VLOOKUP(O141,'විෂය තොරතුරු'!$P$24:$Q$28,2))))</f>
        <v/>
      </c>
      <c r="BA141" s="168" t="str">
        <f aca="false">IF(P141="","",IF(P141="-","-",IF(UPPER(P141)="AB","+",VLOOKUP(P141,'විෂය තොරතුරු'!$P$24:$Q$28,2))))</f>
        <v/>
      </c>
      <c r="BB141" s="168" t="str">
        <f aca="false">IF(Q141="","",IF(Q141="-","-",IF(UPPER(Q141)="AB","+",VLOOKUP(Q141,'විෂය තොරතුරු'!$P$24:$Q$28,2))))</f>
        <v/>
      </c>
      <c r="BC141" s="168" t="str">
        <f aca="false">IF(R141="","",IF(R141="-","-",IF(UPPER(R141)="AB","+",VLOOKUP(R141,'විෂය තොරතුරු'!$P$24:$Q$28,2))))</f>
        <v/>
      </c>
      <c r="BD141" s="168" t="str">
        <f aca="false">IF(S141="","",IF(S141="-","-",IF(UPPER(S141)="AB","+",VLOOKUP(S141,'විෂය තොරතුරු'!$P$24:$Q$28,2))))</f>
        <v/>
      </c>
      <c r="BE141" s="168" t="str">
        <f aca="false">IF(T141="","",IF(T141="-","-",IF(UPPER(T141)="AB","+",VLOOKUP(T141,'විෂය තොරතුරු'!$P$24:$Q$28,2))))</f>
        <v/>
      </c>
      <c r="BF141" s="168" t="str">
        <f aca="false">IF(U141="","",IF(U141="-","-",IF(UPPER(U141)="AB","+",VLOOKUP(U141,'විෂය තොරතුරු'!$P$24:$Q$28,2))))</f>
        <v/>
      </c>
      <c r="BG141" s="170" t="str">
        <f aca="false">IF(V141="","",IF(V141="-","-",IF(UPPER(V141)="AB","+",VLOOKUP(V141,'විෂය තොරතුරු'!$P$24:$Q$28,2))))</f>
        <v/>
      </c>
      <c r="BH141" s="171" t="str">
        <f aca="false">IF(W141="","",IF(W141="-","-",IF(UPPER(W141)="AB","+",VLOOKUP(W141,'විෂය තොරතුරු'!$P$24:$Q$28,2))))</f>
        <v/>
      </c>
      <c r="BI141" s="168" t="str">
        <f aca="false">IF(X141="","",IF(X141="-","-",IF(UPPER(X141)="AB","+",VLOOKUP(X141,'විෂය තොරතුරු'!$P$24:$Q$28,2))))</f>
        <v/>
      </c>
      <c r="BJ141" s="168" t="str">
        <f aca="false">IF(Y141="","",IF(Y141="-","-",IF(UPPER(Y141)="AB","+",VLOOKUP(Y141,'විෂය තොරතුරු'!$P$24:$Q$28,2))))</f>
        <v/>
      </c>
      <c r="BK141" s="168" t="str">
        <f aca="false">IF(Z141="","",IF(Z141="-","-",IF(UPPER(Z141)="AB","+",VLOOKUP(Z141,'විෂය තොරතුරු'!$P$24:$Q$28,2))))</f>
        <v/>
      </c>
      <c r="BL141" s="168" t="str">
        <f aca="false">IF(AA141="","",IF(AA141="-","-",IF(UPPER(AA141)="AB","+",VLOOKUP(AA141,'විෂය තොරතුරු'!$P$24:$Q$28,2))))</f>
        <v/>
      </c>
      <c r="BM141" s="168" t="str">
        <f aca="false">IF(AB141="","",IF(AB141="-","-",IF(UPPER(AB141)="AB","+",VLOOKUP(AB141,'විෂය තොරතුරු'!$P$24:$Q$28,2))))</f>
        <v/>
      </c>
      <c r="BN141" s="168" t="str">
        <f aca="false">IF(AC141="","",IF(AC141="-","-",IF(UPPER(AC141)="AB","+",VLOOKUP(AC141,'විෂය තොරතුරු'!$P$24:$Q$28,2))))</f>
        <v/>
      </c>
      <c r="BO141" s="169" t="str">
        <f aca="false">IF(AD141="","",IF(AD141="-","-",IF(UPPER(AD141)="AB","+",VLOOKUP(AD141,'විෂය තොරතුරු'!$P$24:$Q$28,2))))</f>
        <v/>
      </c>
      <c r="BP141" s="171" t="str">
        <f aca="false">IF(AE141="","",IF(AE141="-","-",IF(UPPER(AE141)="AB","+",VLOOKUP(AE141,'විෂය තොරතුරු'!$P$24:$Q$28,2))))</f>
        <v/>
      </c>
      <c r="BQ141" s="168" t="str">
        <f aca="false">IF(AF141="","",IF(AF141="-","-",IF(UPPER(AF141)="AB","+",VLOOKUP(AF141,'විෂය තොරතුරු'!$P$24:$Q$28,2))))</f>
        <v/>
      </c>
      <c r="BR141" s="168" t="str">
        <f aca="false">IF(AG141="","",IF(AG141="-","-",IF(UPPER(AG141)="AB","+",VLOOKUP(AG141,'විෂය තොරතුරු'!$P$24:$Q$28,2))))</f>
        <v/>
      </c>
      <c r="BS141" s="168" t="str">
        <f aca="false">IF(AH141="","",IF(AH141="-","-",IF(UPPER(AH141)="AB","+",VLOOKUP(AH141,'විෂය තොරතුරු'!$P$24:$Q$28,2))))</f>
        <v/>
      </c>
      <c r="BT141" s="168" t="str">
        <f aca="false">IF(AI141="","",IF(AI141="-","-",IF(UPPER(AI141)="AB","+",VLOOKUP(AI141,'විෂය තොරතුරු'!$P$24:$Q$28,2))))</f>
        <v/>
      </c>
      <c r="BU141" s="168" t="str">
        <f aca="false">IF(AJ141="","",IF(AJ141="-","-",IF(UPPER(AJ141)="AB","+",VLOOKUP(AJ141,'විෂය තොරතුරු'!$P$24:$Q$28,2))))</f>
        <v/>
      </c>
      <c r="BV141" s="168" t="str">
        <f aca="false">IF(AK141="","",IF(AK141="-","-",IF(UPPER(AK141)="AB","+",VLOOKUP(AK141,'විෂය තොරතුරු'!$P$24:$Q$28,2))))</f>
        <v/>
      </c>
      <c r="BW141" s="169" t="str">
        <f aca="false">IF(AL141="","",IF(AL141="-","-",IF(UPPER(AL141)="AB","+",VLOOKUP(AL141,'විෂය තොරතුරු'!$P$24:$Q$28,2))))</f>
        <v/>
      </c>
      <c r="BX141" s="171" t="str">
        <f aca="false">IF($B141="","",COUNTIF($AP141:$BW141,"A"))</f>
        <v/>
      </c>
      <c r="BY141" s="171" t="str">
        <f aca="false">IF($B141="","",COUNTIF($AP141:$BW141,"B"))</f>
        <v/>
      </c>
      <c r="BZ141" s="171" t="str">
        <f aca="false">IF($B141="","",COUNTIF($AP141:$BW141,"C"))</f>
        <v/>
      </c>
      <c r="CA141" s="171" t="str">
        <f aca="false">IF($B141="","",COUNTIF($AP141:$BW141,"S"))</f>
        <v/>
      </c>
      <c r="CB141" s="171" t="str">
        <f aca="false">IF($B141="","",COUNTIF($AP141:$BW141,"W"))</f>
        <v/>
      </c>
      <c r="CC141" s="171" t="str">
        <f aca="false">IF(B141="","",SUM(BX141:CA141))</f>
        <v/>
      </c>
      <c r="CD141" s="169" t="str">
        <f aca="false">IF(B141="","",SUM(BX141:BZ141))</f>
        <v/>
      </c>
      <c r="CE141" s="172" t="str">
        <f aca="false">IF(B141="","",IF(AND(CC141&gt;=6,CD141&gt;=3,OR(E141&gt;=35,F141&gt;=35),L141&gt;=35),"6/3 සමත්",IF(AND(CC141&gt;=5,CD141&gt;=3,OR(E141&gt;=35,F141&gt;=35,L141&gt;=35)),"5/3 සමත්",IF(AND(CC141&gt;=4,CD141&gt;=1,OR(E141&gt;=20,F141&gt;=20,L141&gt;=20)),"සමත් කළ හැකි",IF(CB141=9,"W9","අසමත් ?")))))</f>
        <v/>
      </c>
    </row>
    <row r="142" customFormat="false" ht="13.8" hidden="false" customHeight="false" outlineLevel="0" collapsed="false">
      <c r="A142" s="160" t="n">
        <v>43</v>
      </c>
      <c r="B142" s="161"/>
      <c r="C142" s="161"/>
      <c r="D142" s="162"/>
      <c r="E142" s="163"/>
      <c r="F142" s="164"/>
      <c r="G142" s="163"/>
      <c r="H142" s="165"/>
      <c r="I142" s="165"/>
      <c r="J142" s="164"/>
      <c r="K142" s="163"/>
      <c r="L142" s="165"/>
      <c r="M142" s="165"/>
      <c r="N142" s="164"/>
      <c r="O142" s="163"/>
      <c r="P142" s="165"/>
      <c r="Q142" s="165"/>
      <c r="R142" s="165"/>
      <c r="S142" s="165"/>
      <c r="T142" s="165"/>
      <c r="U142" s="165"/>
      <c r="V142" s="164"/>
      <c r="W142" s="163"/>
      <c r="X142" s="165"/>
      <c r="Y142" s="165"/>
      <c r="Z142" s="165"/>
      <c r="AA142" s="165"/>
      <c r="AB142" s="165"/>
      <c r="AC142" s="165"/>
      <c r="AD142" s="164"/>
      <c r="AE142" s="163"/>
      <c r="AF142" s="165"/>
      <c r="AG142" s="165"/>
      <c r="AH142" s="165"/>
      <c r="AI142" s="165"/>
      <c r="AJ142" s="165"/>
      <c r="AK142" s="165"/>
      <c r="AL142" s="166"/>
      <c r="AM142" s="167" t="str">
        <f aca="false">IF(B142="","",SUM(E142:AL142))</f>
        <v/>
      </c>
      <c r="AN142" s="168" t="str">
        <f aca="false">IF(B142="","",AM142/9)</f>
        <v/>
      </c>
      <c r="AO142" s="169" t="str">
        <f aca="false">IF(B142="","",IF(AM142=0,"-",RANK(AM142,$AM$100:$AM$149,0)))</f>
        <v/>
      </c>
      <c r="AP142" s="167" t="str">
        <f aca="false">IF(E142="","",IF(E142="-","-",IF(UPPER(E142)="AB","+",VLOOKUP(E142,'විෂය තොරතුරු'!$P$24:$Q$28,2))))</f>
        <v/>
      </c>
      <c r="AQ142" s="168" t="str">
        <f aca="false">IF(F142="","",IF(F142="-","-",IF(UPPER(F142)="AB","+",VLOOKUP(F142,'විෂය තොරතුරු'!$P$24:$Q$28,2))))</f>
        <v/>
      </c>
      <c r="AR142" s="168" t="str">
        <f aca="false">IF(G142="","",IF(G142="-","-",IF(UPPER(G142)="AB","+",VLOOKUP(G142,'විෂය තොරතුරු'!$P$24:$Q$28,2))))</f>
        <v/>
      </c>
      <c r="AS142" s="168" t="str">
        <f aca="false">IF(H142="","",IF(H142="-","-",IF(UPPER(H142)="AB","+",VLOOKUP(H142,'විෂය තොරතුරු'!$P$24:$Q$28,2))))</f>
        <v/>
      </c>
      <c r="AT142" s="168" t="str">
        <f aca="false">IF(I142="","",IF(I142="-","-",IF(UPPER(I142)="AB","+",VLOOKUP(I142,'විෂය තොරතුරු'!$P$24:$Q$28,2))))</f>
        <v/>
      </c>
      <c r="AU142" s="170" t="str">
        <f aca="false">IF(J142="","",IF(J142="-","-",IF(UPPER(J142)="AB","+",VLOOKUP(J142,'විෂය තොරතුරු'!$P$24:$Q$28,2))))</f>
        <v/>
      </c>
      <c r="AV142" s="171" t="str">
        <f aca="false">IF(K142="","",IF(K142="-","-",IF(UPPER(K142)="AB","+",VLOOKUP(K142,'විෂය තොරතුරු'!$P$24:$Q$28,2))))</f>
        <v/>
      </c>
      <c r="AW142" s="168" t="str">
        <f aca="false">IF(L142="","",IF(L142="-","-",IF(UPPER(L142)="AB","+",VLOOKUP(L142,'විෂය තොරතුරු'!$P$24:$Q$28,2))))</f>
        <v/>
      </c>
      <c r="AX142" s="168" t="str">
        <f aca="false">IF(M142="","",IF(M142="-","-",IF(UPPER(M142)="AB","+",VLOOKUP(M142,'විෂය තොරතුරු'!$P$24:$Q$28,2))))</f>
        <v/>
      </c>
      <c r="AY142" s="169" t="str">
        <f aca="false">IF(N142="","",IF(N142="-","-",IF(UPPER(N142)="AB","+",VLOOKUP(N142,'විෂය තොරතුරු'!$P$24:$Q$28,2))))</f>
        <v/>
      </c>
      <c r="AZ142" s="167" t="str">
        <f aca="false">IF(O142="","",IF(O142="-","-",IF(UPPER(O142)="AB","+",VLOOKUP(O142,'විෂය තොරතුරු'!$P$24:$Q$28,2))))</f>
        <v/>
      </c>
      <c r="BA142" s="168" t="str">
        <f aca="false">IF(P142="","",IF(P142="-","-",IF(UPPER(P142)="AB","+",VLOOKUP(P142,'විෂය තොරතුරු'!$P$24:$Q$28,2))))</f>
        <v/>
      </c>
      <c r="BB142" s="168" t="str">
        <f aca="false">IF(Q142="","",IF(Q142="-","-",IF(UPPER(Q142)="AB","+",VLOOKUP(Q142,'විෂය තොරතුරු'!$P$24:$Q$28,2))))</f>
        <v/>
      </c>
      <c r="BC142" s="168" t="str">
        <f aca="false">IF(R142="","",IF(R142="-","-",IF(UPPER(R142)="AB","+",VLOOKUP(R142,'විෂය තොරතුරු'!$P$24:$Q$28,2))))</f>
        <v/>
      </c>
      <c r="BD142" s="168" t="str">
        <f aca="false">IF(S142="","",IF(S142="-","-",IF(UPPER(S142)="AB","+",VLOOKUP(S142,'විෂය තොරතුරු'!$P$24:$Q$28,2))))</f>
        <v/>
      </c>
      <c r="BE142" s="168" t="str">
        <f aca="false">IF(T142="","",IF(T142="-","-",IF(UPPER(T142)="AB","+",VLOOKUP(T142,'විෂය තොරතුරු'!$P$24:$Q$28,2))))</f>
        <v/>
      </c>
      <c r="BF142" s="168" t="str">
        <f aca="false">IF(U142="","",IF(U142="-","-",IF(UPPER(U142)="AB","+",VLOOKUP(U142,'විෂය තොරතුරු'!$P$24:$Q$28,2))))</f>
        <v/>
      </c>
      <c r="BG142" s="170" t="str">
        <f aca="false">IF(V142="","",IF(V142="-","-",IF(UPPER(V142)="AB","+",VLOOKUP(V142,'විෂය තොරතුරු'!$P$24:$Q$28,2))))</f>
        <v/>
      </c>
      <c r="BH142" s="171" t="str">
        <f aca="false">IF(W142="","",IF(W142="-","-",IF(UPPER(W142)="AB","+",VLOOKUP(W142,'විෂය තොරතුරු'!$P$24:$Q$28,2))))</f>
        <v/>
      </c>
      <c r="BI142" s="168" t="str">
        <f aca="false">IF(X142="","",IF(X142="-","-",IF(UPPER(X142)="AB","+",VLOOKUP(X142,'විෂය තොරතුරු'!$P$24:$Q$28,2))))</f>
        <v/>
      </c>
      <c r="BJ142" s="168" t="str">
        <f aca="false">IF(Y142="","",IF(Y142="-","-",IF(UPPER(Y142)="AB","+",VLOOKUP(Y142,'විෂය තොරතුරු'!$P$24:$Q$28,2))))</f>
        <v/>
      </c>
      <c r="BK142" s="168" t="str">
        <f aca="false">IF(Z142="","",IF(Z142="-","-",IF(UPPER(Z142)="AB","+",VLOOKUP(Z142,'විෂය තොරතුරු'!$P$24:$Q$28,2))))</f>
        <v/>
      </c>
      <c r="BL142" s="168" t="str">
        <f aca="false">IF(AA142="","",IF(AA142="-","-",IF(UPPER(AA142)="AB","+",VLOOKUP(AA142,'විෂය තොරතුරු'!$P$24:$Q$28,2))))</f>
        <v/>
      </c>
      <c r="BM142" s="168" t="str">
        <f aca="false">IF(AB142="","",IF(AB142="-","-",IF(UPPER(AB142)="AB","+",VLOOKUP(AB142,'විෂය තොරතුරු'!$P$24:$Q$28,2))))</f>
        <v/>
      </c>
      <c r="BN142" s="168" t="str">
        <f aca="false">IF(AC142="","",IF(AC142="-","-",IF(UPPER(AC142)="AB","+",VLOOKUP(AC142,'විෂය තොරතුරු'!$P$24:$Q$28,2))))</f>
        <v/>
      </c>
      <c r="BO142" s="169" t="str">
        <f aca="false">IF(AD142="","",IF(AD142="-","-",IF(UPPER(AD142)="AB","+",VLOOKUP(AD142,'විෂය තොරතුරු'!$P$24:$Q$28,2))))</f>
        <v/>
      </c>
      <c r="BP142" s="171" t="str">
        <f aca="false">IF(AE142="","",IF(AE142="-","-",IF(UPPER(AE142)="AB","+",VLOOKUP(AE142,'විෂය තොරතුරු'!$P$24:$Q$28,2))))</f>
        <v/>
      </c>
      <c r="BQ142" s="168" t="str">
        <f aca="false">IF(AF142="","",IF(AF142="-","-",IF(UPPER(AF142)="AB","+",VLOOKUP(AF142,'විෂය තොරතුරු'!$P$24:$Q$28,2))))</f>
        <v/>
      </c>
      <c r="BR142" s="168" t="str">
        <f aca="false">IF(AG142="","",IF(AG142="-","-",IF(UPPER(AG142)="AB","+",VLOOKUP(AG142,'විෂය තොරතුරු'!$P$24:$Q$28,2))))</f>
        <v/>
      </c>
      <c r="BS142" s="168" t="str">
        <f aca="false">IF(AH142="","",IF(AH142="-","-",IF(UPPER(AH142)="AB","+",VLOOKUP(AH142,'විෂය තොරතුරු'!$P$24:$Q$28,2))))</f>
        <v/>
      </c>
      <c r="BT142" s="168" t="str">
        <f aca="false">IF(AI142="","",IF(AI142="-","-",IF(UPPER(AI142)="AB","+",VLOOKUP(AI142,'විෂය තොරතුරු'!$P$24:$Q$28,2))))</f>
        <v/>
      </c>
      <c r="BU142" s="168" t="str">
        <f aca="false">IF(AJ142="","",IF(AJ142="-","-",IF(UPPER(AJ142)="AB","+",VLOOKUP(AJ142,'විෂය තොරතුරු'!$P$24:$Q$28,2))))</f>
        <v/>
      </c>
      <c r="BV142" s="168" t="str">
        <f aca="false">IF(AK142="","",IF(AK142="-","-",IF(UPPER(AK142)="AB","+",VLOOKUP(AK142,'විෂය තොරතුරු'!$P$24:$Q$28,2))))</f>
        <v/>
      </c>
      <c r="BW142" s="169" t="str">
        <f aca="false">IF(AL142="","",IF(AL142="-","-",IF(UPPER(AL142)="AB","+",VLOOKUP(AL142,'විෂය තොරතුරු'!$P$24:$Q$28,2))))</f>
        <v/>
      </c>
      <c r="BX142" s="171" t="str">
        <f aca="false">IF($B142="","",COUNTIF($AP142:$BW142,"A"))</f>
        <v/>
      </c>
      <c r="BY142" s="171" t="str">
        <f aca="false">IF($B142="","",COUNTIF($AP142:$BW142,"B"))</f>
        <v/>
      </c>
      <c r="BZ142" s="171" t="str">
        <f aca="false">IF($B142="","",COUNTIF($AP142:$BW142,"C"))</f>
        <v/>
      </c>
      <c r="CA142" s="171" t="str">
        <f aca="false">IF($B142="","",COUNTIF($AP142:$BW142,"S"))</f>
        <v/>
      </c>
      <c r="CB142" s="171" t="str">
        <f aca="false">IF($B142="","",COUNTIF($AP142:$BW142,"W"))</f>
        <v/>
      </c>
      <c r="CC142" s="171" t="str">
        <f aca="false">IF(B142="","",SUM(BX142:CA142))</f>
        <v/>
      </c>
      <c r="CD142" s="169" t="str">
        <f aca="false">IF(B142="","",SUM(BX142:BZ142))</f>
        <v/>
      </c>
      <c r="CE142" s="172" t="str">
        <f aca="false">IF(B142="","",IF(AND(CC142&gt;=6,CD142&gt;=3,OR(E142&gt;=35,F142&gt;=35),L142&gt;=35),"6/3 සමත්",IF(AND(CC142&gt;=5,CD142&gt;=3,OR(E142&gt;=35,F142&gt;=35,L142&gt;=35)),"5/3 සමත්",IF(AND(CC142&gt;=4,CD142&gt;=1,OR(E142&gt;=20,F142&gt;=20,L142&gt;=20)),"සමත් කළ හැකි",IF(CB142=9,"W9","අසමත් ?")))))</f>
        <v/>
      </c>
    </row>
    <row r="143" customFormat="false" ht="13.8" hidden="false" customHeight="false" outlineLevel="0" collapsed="false">
      <c r="A143" s="160" t="n">
        <v>44</v>
      </c>
      <c r="B143" s="188"/>
      <c r="C143" s="161"/>
      <c r="D143" s="162"/>
      <c r="E143" s="163"/>
      <c r="F143" s="164"/>
      <c r="G143" s="163"/>
      <c r="H143" s="165"/>
      <c r="I143" s="165"/>
      <c r="J143" s="164"/>
      <c r="K143" s="163"/>
      <c r="L143" s="165"/>
      <c r="M143" s="165"/>
      <c r="N143" s="164"/>
      <c r="O143" s="163"/>
      <c r="P143" s="165"/>
      <c r="Q143" s="165"/>
      <c r="R143" s="165"/>
      <c r="S143" s="165"/>
      <c r="T143" s="165"/>
      <c r="U143" s="165"/>
      <c r="V143" s="164"/>
      <c r="W143" s="163"/>
      <c r="X143" s="165"/>
      <c r="Y143" s="165"/>
      <c r="Z143" s="165"/>
      <c r="AA143" s="165"/>
      <c r="AB143" s="165"/>
      <c r="AC143" s="165"/>
      <c r="AD143" s="164"/>
      <c r="AE143" s="163"/>
      <c r="AF143" s="165"/>
      <c r="AG143" s="165"/>
      <c r="AH143" s="165"/>
      <c r="AI143" s="165"/>
      <c r="AJ143" s="165"/>
      <c r="AK143" s="165"/>
      <c r="AL143" s="166"/>
      <c r="AM143" s="167" t="str">
        <f aca="false">IF(B143="","",SUM(E143:AL143))</f>
        <v/>
      </c>
      <c r="AN143" s="168" t="str">
        <f aca="false">IF(B143="","",AM143/9)</f>
        <v/>
      </c>
      <c r="AO143" s="169" t="str">
        <f aca="false">IF(B143="","",IF(AM143=0,"-",RANK(AM143,$AM$100:$AM$149,0)))</f>
        <v/>
      </c>
      <c r="AP143" s="167" t="str">
        <f aca="false">IF(E143="","",IF(E143="-","-",IF(UPPER(E143)="AB","+",VLOOKUP(E143,'විෂය තොරතුරු'!$P$24:$Q$28,2))))</f>
        <v/>
      </c>
      <c r="AQ143" s="168" t="str">
        <f aca="false">IF(F143="","",IF(F143="-","-",IF(UPPER(F143)="AB","+",VLOOKUP(F143,'විෂය තොරතුරු'!$P$24:$Q$28,2))))</f>
        <v/>
      </c>
      <c r="AR143" s="168" t="str">
        <f aca="false">IF(G143="","",IF(G143="-","-",IF(UPPER(G143)="AB","+",VLOOKUP(G143,'විෂය තොරතුරු'!$P$24:$Q$28,2))))</f>
        <v/>
      </c>
      <c r="AS143" s="168" t="str">
        <f aca="false">IF(H143="","",IF(H143="-","-",IF(UPPER(H143)="AB","+",VLOOKUP(H143,'විෂය තොරතුරු'!$P$24:$Q$28,2))))</f>
        <v/>
      </c>
      <c r="AT143" s="168" t="str">
        <f aca="false">IF(I143="","",IF(I143="-","-",IF(UPPER(I143)="AB","+",VLOOKUP(I143,'විෂය තොරතුරු'!$P$24:$Q$28,2))))</f>
        <v/>
      </c>
      <c r="AU143" s="170" t="str">
        <f aca="false">IF(J143="","",IF(J143="-","-",IF(UPPER(J143)="AB","+",VLOOKUP(J143,'විෂය තොරතුරු'!$P$24:$Q$28,2))))</f>
        <v/>
      </c>
      <c r="AV143" s="171" t="str">
        <f aca="false">IF(K143="","",IF(K143="-","-",IF(UPPER(K143)="AB","+",VLOOKUP(K143,'විෂය තොරතුරු'!$P$24:$Q$28,2))))</f>
        <v/>
      </c>
      <c r="AW143" s="168" t="str">
        <f aca="false">IF(L143="","",IF(L143="-","-",IF(UPPER(L143)="AB","+",VLOOKUP(L143,'විෂය තොරතුරු'!$P$24:$Q$28,2))))</f>
        <v/>
      </c>
      <c r="AX143" s="168" t="str">
        <f aca="false">IF(M143="","",IF(M143="-","-",IF(UPPER(M143)="AB","+",VLOOKUP(M143,'විෂය තොරතුරු'!$P$24:$Q$28,2))))</f>
        <v/>
      </c>
      <c r="AY143" s="169" t="str">
        <f aca="false">IF(N143="","",IF(N143="-","-",IF(UPPER(N143)="AB","+",VLOOKUP(N143,'විෂය තොරතුරු'!$P$24:$Q$28,2))))</f>
        <v/>
      </c>
      <c r="AZ143" s="167" t="str">
        <f aca="false">IF(O143="","",IF(O143="-","-",IF(UPPER(O143)="AB","+",VLOOKUP(O143,'විෂය තොරතුරු'!$P$24:$Q$28,2))))</f>
        <v/>
      </c>
      <c r="BA143" s="168" t="str">
        <f aca="false">IF(P143="","",IF(P143="-","-",IF(UPPER(P143)="AB","+",VLOOKUP(P143,'විෂය තොරතුරු'!$P$24:$Q$28,2))))</f>
        <v/>
      </c>
      <c r="BB143" s="168" t="str">
        <f aca="false">IF(Q143="","",IF(Q143="-","-",IF(UPPER(Q143)="AB","+",VLOOKUP(Q143,'විෂය තොරතුරු'!$P$24:$Q$28,2))))</f>
        <v/>
      </c>
      <c r="BC143" s="168" t="str">
        <f aca="false">IF(R143="","",IF(R143="-","-",IF(UPPER(R143)="AB","+",VLOOKUP(R143,'විෂය තොරතුරු'!$P$24:$Q$28,2))))</f>
        <v/>
      </c>
      <c r="BD143" s="168" t="str">
        <f aca="false">IF(S143="","",IF(S143="-","-",IF(UPPER(S143)="AB","+",VLOOKUP(S143,'විෂය තොරතුරු'!$P$24:$Q$28,2))))</f>
        <v/>
      </c>
      <c r="BE143" s="168" t="str">
        <f aca="false">IF(T143="","",IF(T143="-","-",IF(UPPER(T143)="AB","+",VLOOKUP(T143,'විෂය තොරතුරු'!$P$24:$Q$28,2))))</f>
        <v/>
      </c>
      <c r="BF143" s="168" t="str">
        <f aca="false">IF(U143="","",IF(U143="-","-",IF(UPPER(U143)="AB","+",VLOOKUP(U143,'විෂය තොරතුරු'!$P$24:$Q$28,2))))</f>
        <v/>
      </c>
      <c r="BG143" s="170" t="str">
        <f aca="false">IF(V143="","",IF(V143="-","-",IF(UPPER(V143)="AB","+",VLOOKUP(V143,'විෂය තොරතුරු'!$P$24:$Q$28,2))))</f>
        <v/>
      </c>
      <c r="BH143" s="171" t="str">
        <f aca="false">IF(W143="","",IF(W143="-","-",IF(UPPER(W143)="AB","+",VLOOKUP(W143,'විෂය තොරතුරු'!$P$24:$Q$28,2))))</f>
        <v/>
      </c>
      <c r="BI143" s="168" t="str">
        <f aca="false">IF(X143="","",IF(X143="-","-",IF(UPPER(X143)="AB","+",VLOOKUP(X143,'විෂය තොරතුරු'!$P$24:$Q$28,2))))</f>
        <v/>
      </c>
      <c r="BJ143" s="168" t="str">
        <f aca="false">IF(Y143="","",IF(Y143="-","-",IF(UPPER(Y143)="AB","+",VLOOKUP(Y143,'විෂය තොරතුරු'!$P$24:$Q$28,2))))</f>
        <v/>
      </c>
      <c r="BK143" s="168" t="str">
        <f aca="false">IF(Z143="","",IF(Z143="-","-",IF(UPPER(Z143)="AB","+",VLOOKUP(Z143,'විෂය තොරතුරු'!$P$24:$Q$28,2))))</f>
        <v/>
      </c>
      <c r="BL143" s="168" t="str">
        <f aca="false">IF(AA143="","",IF(AA143="-","-",IF(UPPER(AA143)="AB","+",VLOOKUP(AA143,'විෂය තොරතුරු'!$P$24:$Q$28,2))))</f>
        <v/>
      </c>
      <c r="BM143" s="168" t="str">
        <f aca="false">IF(AB143="","",IF(AB143="-","-",IF(UPPER(AB143)="AB","+",VLOOKUP(AB143,'විෂය තොරතුරු'!$P$24:$Q$28,2))))</f>
        <v/>
      </c>
      <c r="BN143" s="168" t="str">
        <f aca="false">IF(AC143="","",IF(AC143="-","-",IF(UPPER(AC143)="AB","+",VLOOKUP(AC143,'විෂය තොරතුරු'!$P$24:$Q$28,2))))</f>
        <v/>
      </c>
      <c r="BO143" s="169" t="str">
        <f aca="false">IF(AD143="","",IF(AD143="-","-",IF(UPPER(AD143)="AB","+",VLOOKUP(AD143,'විෂය තොරතුරු'!$P$24:$Q$28,2))))</f>
        <v/>
      </c>
      <c r="BP143" s="171" t="str">
        <f aca="false">IF(AE143="","",IF(AE143="-","-",IF(UPPER(AE143)="AB","+",VLOOKUP(AE143,'විෂය තොරතුරු'!$P$24:$Q$28,2))))</f>
        <v/>
      </c>
      <c r="BQ143" s="168" t="str">
        <f aca="false">IF(AF143="","",IF(AF143="-","-",IF(UPPER(AF143)="AB","+",VLOOKUP(AF143,'විෂය තොරතුරු'!$P$24:$Q$28,2))))</f>
        <v/>
      </c>
      <c r="BR143" s="168" t="str">
        <f aca="false">IF(AG143="","",IF(AG143="-","-",IF(UPPER(AG143)="AB","+",VLOOKUP(AG143,'විෂය තොරතුරු'!$P$24:$Q$28,2))))</f>
        <v/>
      </c>
      <c r="BS143" s="168" t="str">
        <f aca="false">IF(AH143="","",IF(AH143="-","-",IF(UPPER(AH143)="AB","+",VLOOKUP(AH143,'විෂය තොරතුරු'!$P$24:$Q$28,2))))</f>
        <v/>
      </c>
      <c r="BT143" s="168" t="str">
        <f aca="false">IF(AI143="","",IF(AI143="-","-",IF(UPPER(AI143)="AB","+",VLOOKUP(AI143,'විෂය තොරතුරු'!$P$24:$Q$28,2))))</f>
        <v/>
      </c>
      <c r="BU143" s="168" t="str">
        <f aca="false">IF(AJ143="","",IF(AJ143="-","-",IF(UPPER(AJ143)="AB","+",VLOOKUP(AJ143,'විෂය තොරතුරු'!$P$24:$Q$28,2))))</f>
        <v/>
      </c>
      <c r="BV143" s="168" t="str">
        <f aca="false">IF(AK143="","",IF(AK143="-","-",IF(UPPER(AK143)="AB","+",VLOOKUP(AK143,'විෂය තොරතුරු'!$P$24:$Q$28,2))))</f>
        <v/>
      </c>
      <c r="BW143" s="169" t="str">
        <f aca="false">IF(AL143="","",IF(AL143="-","-",IF(UPPER(AL143)="AB","+",VLOOKUP(AL143,'විෂය තොරතුරු'!$P$24:$Q$28,2))))</f>
        <v/>
      </c>
      <c r="BX143" s="171" t="str">
        <f aca="false">IF($B143="","",COUNTIF($AP143:$BW143,"A"))</f>
        <v/>
      </c>
      <c r="BY143" s="171" t="str">
        <f aca="false">IF($B143="","",COUNTIF($AP143:$BW143,"B"))</f>
        <v/>
      </c>
      <c r="BZ143" s="171" t="str">
        <f aca="false">IF($B143="","",COUNTIF($AP143:$BW143,"C"))</f>
        <v/>
      </c>
      <c r="CA143" s="171" t="str">
        <f aca="false">IF($B143="","",COUNTIF($AP143:$BW143,"S"))</f>
        <v/>
      </c>
      <c r="CB143" s="171" t="str">
        <f aca="false">IF($B143="","",COUNTIF($AP143:$BW143,"W"))</f>
        <v/>
      </c>
      <c r="CC143" s="171" t="str">
        <f aca="false">IF(B143="","",SUM(BX143:CA143))</f>
        <v/>
      </c>
      <c r="CD143" s="169" t="str">
        <f aca="false">IF(B143="","",SUM(BX143:BZ143))</f>
        <v/>
      </c>
      <c r="CE143" s="172" t="str">
        <f aca="false">IF(B143="","",IF(AND(CC143&gt;=6,CD143&gt;=3,OR(E143&gt;=35,F143&gt;=35),L143&gt;=35),"6/3 සමත්",IF(AND(CC143&gt;=5,CD143&gt;=3,OR(E143&gt;=35,F143&gt;=35,L143&gt;=35)),"5/3 සමත්",IF(AND(CC143&gt;=4,CD143&gt;=1,OR(E143&gt;=20,F143&gt;=20,L143&gt;=20)),"සමත් කළ හැකි",IF(CB143=9,"W9","අසමත් ?")))))</f>
        <v/>
      </c>
    </row>
    <row r="144" customFormat="false" ht="13.8" hidden="false" customHeight="false" outlineLevel="0" collapsed="false">
      <c r="A144" s="160" t="n">
        <v>45</v>
      </c>
      <c r="B144" s="188"/>
      <c r="C144" s="161"/>
      <c r="D144" s="162"/>
      <c r="E144" s="163"/>
      <c r="F144" s="164"/>
      <c r="G144" s="163"/>
      <c r="H144" s="165"/>
      <c r="I144" s="165"/>
      <c r="J144" s="164"/>
      <c r="K144" s="163"/>
      <c r="L144" s="165"/>
      <c r="M144" s="165"/>
      <c r="N144" s="164"/>
      <c r="O144" s="163"/>
      <c r="P144" s="165"/>
      <c r="Q144" s="165"/>
      <c r="R144" s="165"/>
      <c r="S144" s="165"/>
      <c r="T144" s="165"/>
      <c r="U144" s="165"/>
      <c r="V144" s="164"/>
      <c r="W144" s="163"/>
      <c r="X144" s="165"/>
      <c r="Y144" s="165"/>
      <c r="Z144" s="165"/>
      <c r="AA144" s="165"/>
      <c r="AB144" s="165"/>
      <c r="AC144" s="165"/>
      <c r="AD144" s="164"/>
      <c r="AE144" s="163"/>
      <c r="AF144" s="165"/>
      <c r="AG144" s="165"/>
      <c r="AH144" s="165"/>
      <c r="AI144" s="165"/>
      <c r="AJ144" s="165"/>
      <c r="AK144" s="165"/>
      <c r="AL144" s="166"/>
      <c r="AM144" s="167" t="str">
        <f aca="false">IF(B144="","",SUM(E144:AL144))</f>
        <v/>
      </c>
      <c r="AN144" s="168" t="str">
        <f aca="false">IF(B144="","",AM144/9)</f>
        <v/>
      </c>
      <c r="AO144" s="169" t="str">
        <f aca="false">IF(B144="","",IF(AM144=0,"-",RANK(AM144,$AM$100:$AM$149,0)))</f>
        <v/>
      </c>
      <c r="AP144" s="167" t="str">
        <f aca="false">IF(E144="","",IF(E144="-","-",IF(UPPER(E144)="AB","+",VLOOKUP(E144,'විෂය තොරතුරු'!$P$24:$Q$28,2))))</f>
        <v/>
      </c>
      <c r="AQ144" s="168" t="str">
        <f aca="false">IF(F144="","",IF(F144="-","-",IF(UPPER(F144)="AB","+",VLOOKUP(F144,'විෂය තොරතුරු'!$P$24:$Q$28,2))))</f>
        <v/>
      </c>
      <c r="AR144" s="168" t="str">
        <f aca="false">IF(G144="","",IF(G144="-","-",IF(UPPER(G144)="AB","+",VLOOKUP(G144,'විෂය තොරතුරු'!$P$24:$Q$28,2))))</f>
        <v/>
      </c>
      <c r="AS144" s="168" t="str">
        <f aca="false">IF(H144="","",IF(H144="-","-",IF(UPPER(H144)="AB","+",VLOOKUP(H144,'විෂය තොරතුරු'!$P$24:$Q$28,2))))</f>
        <v/>
      </c>
      <c r="AT144" s="168" t="str">
        <f aca="false">IF(I144="","",IF(I144="-","-",IF(UPPER(I144)="AB","+",VLOOKUP(I144,'විෂය තොරතුරු'!$P$24:$Q$28,2))))</f>
        <v/>
      </c>
      <c r="AU144" s="170" t="str">
        <f aca="false">IF(J144="","",IF(J144="-","-",IF(UPPER(J144)="AB","+",VLOOKUP(J144,'විෂය තොරතුරු'!$P$24:$Q$28,2))))</f>
        <v/>
      </c>
      <c r="AV144" s="171" t="str">
        <f aca="false">IF(K144="","",IF(K144="-","-",IF(UPPER(K144)="AB","+",VLOOKUP(K144,'විෂය තොරතුරු'!$P$24:$Q$28,2))))</f>
        <v/>
      </c>
      <c r="AW144" s="168" t="str">
        <f aca="false">IF(L144="","",IF(L144="-","-",IF(UPPER(L144)="AB","+",VLOOKUP(L144,'විෂය තොරතුරු'!$P$24:$Q$28,2))))</f>
        <v/>
      </c>
      <c r="AX144" s="168" t="str">
        <f aca="false">IF(M144="","",IF(M144="-","-",IF(UPPER(M144)="AB","+",VLOOKUP(M144,'විෂය තොරතුරු'!$P$24:$Q$28,2))))</f>
        <v/>
      </c>
      <c r="AY144" s="169" t="str">
        <f aca="false">IF(N144="","",IF(N144="-","-",IF(UPPER(N144)="AB","+",VLOOKUP(N144,'විෂය තොරතුරු'!$P$24:$Q$28,2))))</f>
        <v/>
      </c>
      <c r="AZ144" s="167" t="str">
        <f aca="false">IF(O144="","",IF(O144="-","-",IF(UPPER(O144)="AB","+",VLOOKUP(O144,'විෂය තොරතුරු'!$P$24:$Q$28,2))))</f>
        <v/>
      </c>
      <c r="BA144" s="168" t="str">
        <f aca="false">IF(P144="","",IF(P144="-","-",IF(UPPER(P144)="AB","+",VLOOKUP(P144,'විෂය තොරතුරු'!$P$24:$Q$28,2))))</f>
        <v/>
      </c>
      <c r="BB144" s="168" t="str">
        <f aca="false">IF(Q144="","",IF(Q144="-","-",IF(UPPER(Q144)="AB","+",VLOOKUP(Q144,'විෂය තොරතුරු'!$P$24:$Q$28,2))))</f>
        <v/>
      </c>
      <c r="BC144" s="168" t="str">
        <f aca="false">IF(R144="","",IF(R144="-","-",IF(UPPER(R144)="AB","+",VLOOKUP(R144,'විෂය තොරතුරු'!$P$24:$Q$28,2))))</f>
        <v/>
      </c>
      <c r="BD144" s="168" t="str">
        <f aca="false">IF(S144="","",IF(S144="-","-",IF(UPPER(S144)="AB","+",VLOOKUP(S144,'විෂය තොරතුරු'!$P$24:$Q$28,2))))</f>
        <v/>
      </c>
      <c r="BE144" s="168" t="str">
        <f aca="false">IF(T144="","",IF(T144="-","-",IF(UPPER(T144)="AB","+",VLOOKUP(T144,'විෂය තොරතුරු'!$P$24:$Q$28,2))))</f>
        <v/>
      </c>
      <c r="BF144" s="168" t="str">
        <f aca="false">IF(U144="","",IF(U144="-","-",IF(UPPER(U144)="AB","+",VLOOKUP(U144,'විෂය තොරතුරු'!$P$24:$Q$28,2))))</f>
        <v/>
      </c>
      <c r="BG144" s="170" t="str">
        <f aca="false">IF(V144="","",IF(V144="-","-",IF(UPPER(V144)="AB","+",VLOOKUP(V144,'විෂය තොරතුරු'!$P$24:$Q$28,2))))</f>
        <v/>
      </c>
      <c r="BH144" s="171" t="str">
        <f aca="false">IF(W144="","",IF(W144="-","-",IF(UPPER(W144)="AB","+",VLOOKUP(W144,'විෂය තොරතුරු'!$P$24:$Q$28,2))))</f>
        <v/>
      </c>
      <c r="BI144" s="168" t="str">
        <f aca="false">IF(X144="","",IF(X144="-","-",IF(UPPER(X144)="AB","+",VLOOKUP(X144,'විෂය තොරතුරු'!$P$24:$Q$28,2))))</f>
        <v/>
      </c>
      <c r="BJ144" s="168" t="str">
        <f aca="false">IF(Y144="","",IF(Y144="-","-",IF(UPPER(Y144)="AB","+",VLOOKUP(Y144,'විෂය තොරතුරු'!$P$24:$Q$28,2))))</f>
        <v/>
      </c>
      <c r="BK144" s="168" t="str">
        <f aca="false">IF(Z144="","",IF(Z144="-","-",IF(UPPER(Z144)="AB","+",VLOOKUP(Z144,'විෂය තොරතුරු'!$P$24:$Q$28,2))))</f>
        <v/>
      </c>
      <c r="BL144" s="168" t="str">
        <f aca="false">IF(AA144="","",IF(AA144="-","-",IF(UPPER(AA144)="AB","+",VLOOKUP(AA144,'විෂය තොරතුරු'!$P$24:$Q$28,2))))</f>
        <v/>
      </c>
      <c r="BM144" s="168" t="str">
        <f aca="false">IF(AB144="","",IF(AB144="-","-",IF(UPPER(AB144)="AB","+",VLOOKUP(AB144,'විෂය තොරතුරු'!$P$24:$Q$28,2))))</f>
        <v/>
      </c>
      <c r="BN144" s="168" t="str">
        <f aca="false">IF(AC144="","",IF(AC144="-","-",IF(UPPER(AC144)="AB","+",VLOOKUP(AC144,'විෂය තොරතුරු'!$P$24:$Q$28,2))))</f>
        <v/>
      </c>
      <c r="BO144" s="169" t="str">
        <f aca="false">IF(AD144="","",IF(AD144="-","-",IF(UPPER(AD144)="AB","+",VLOOKUP(AD144,'විෂය තොරතුරු'!$P$24:$Q$28,2))))</f>
        <v/>
      </c>
      <c r="BP144" s="171" t="str">
        <f aca="false">IF(AE144="","",IF(AE144="-","-",IF(UPPER(AE144)="AB","+",VLOOKUP(AE144,'විෂය තොරතුරු'!$P$24:$Q$28,2))))</f>
        <v/>
      </c>
      <c r="BQ144" s="168" t="str">
        <f aca="false">IF(AF144="","",IF(AF144="-","-",IF(UPPER(AF144)="AB","+",VLOOKUP(AF144,'විෂය තොරතුරු'!$P$24:$Q$28,2))))</f>
        <v/>
      </c>
      <c r="BR144" s="168" t="str">
        <f aca="false">IF(AG144="","",IF(AG144="-","-",IF(UPPER(AG144)="AB","+",VLOOKUP(AG144,'විෂය තොරතුරු'!$P$24:$Q$28,2))))</f>
        <v/>
      </c>
      <c r="BS144" s="168" t="str">
        <f aca="false">IF(AH144="","",IF(AH144="-","-",IF(UPPER(AH144)="AB","+",VLOOKUP(AH144,'විෂය තොරතුරු'!$P$24:$Q$28,2))))</f>
        <v/>
      </c>
      <c r="BT144" s="168" t="str">
        <f aca="false">IF(AI144="","",IF(AI144="-","-",IF(UPPER(AI144)="AB","+",VLOOKUP(AI144,'විෂය තොරතුරු'!$P$24:$Q$28,2))))</f>
        <v/>
      </c>
      <c r="BU144" s="168" t="str">
        <f aca="false">IF(AJ144="","",IF(AJ144="-","-",IF(UPPER(AJ144)="AB","+",VLOOKUP(AJ144,'විෂය තොරතුරු'!$P$24:$Q$28,2))))</f>
        <v/>
      </c>
      <c r="BV144" s="168" t="str">
        <f aca="false">IF(AK144="","",IF(AK144="-","-",IF(UPPER(AK144)="AB","+",VLOOKUP(AK144,'විෂය තොරතුරු'!$P$24:$Q$28,2))))</f>
        <v/>
      </c>
      <c r="BW144" s="169" t="str">
        <f aca="false">IF(AL144="","",IF(AL144="-","-",IF(UPPER(AL144)="AB","+",VLOOKUP(AL144,'විෂය තොරතුරු'!$P$24:$Q$28,2))))</f>
        <v/>
      </c>
      <c r="BX144" s="171" t="str">
        <f aca="false">IF($B144="","",COUNTIF($AP144:$BW144,"A"))</f>
        <v/>
      </c>
      <c r="BY144" s="171" t="str">
        <f aca="false">IF($B144="","",COUNTIF($AP144:$BW144,"B"))</f>
        <v/>
      </c>
      <c r="BZ144" s="171" t="str">
        <f aca="false">IF($B144="","",COUNTIF($AP144:$BW144,"C"))</f>
        <v/>
      </c>
      <c r="CA144" s="171" t="str">
        <f aca="false">IF($B144="","",COUNTIF($AP144:$BW144,"S"))</f>
        <v/>
      </c>
      <c r="CB144" s="171" t="str">
        <f aca="false">IF($B144="","",COUNTIF($AP144:$BW144,"W"))</f>
        <v/>
      </c>
      <c r="CC144" s="171" t="str">
        <f aca="false">IF(B144="","",SUM(BX144:CA144))</f>
        <v/>
      </c>
      <c r="CD144" s="169" t="str">
        <f aca="false">IF(B144="","",SUM(BX144:BZ144))</f>
        <v/>
      </c>
      <c r="CE144" s="172" t="str">
        <f aca="false">IF(B144="","",IF(AND(CC144&gt;=6,CD144&gt;=3,OR(E144&gt;=35,F144&gt;=35),L144&gt;=35),"6/3 සමත්",IF(AND(CC144&gt;=5,CD144&gt;=3,OR(E144&gt;=35,F144&gt;=35,L144&gt;=35)),"5/3 සමත්",IF(AND(CC144&gt;=4,CD144&gt;=1,OR(E144&gt;=20,F144&gt;=20,L144&gt;=20)),"සමත් කළ හැකි",IF(CB144=9,"W9","අසමත් ?")))))</f>
        <v/>
      </c>
    </row>
    <row r="145" customFormat="false" ht="13.8" hidden="false" customHeight="false" outlineLevel="0" collapsed="false">
      <c r="A145" s="160" t="n">
        <v>46</v>
      </c>
      <c r="B145" s="189"/>
      <c r="C145" s="161"/>
      <c r="D145" s="162"/>
      <c r="E145" s="163"/>
      <c r="F145" s="164"/>
      <c r="G145" s="163"/>
      <c r="H145" s="165"/>
      <c r="I145" s="165"/>
      <c r="J145" s="164"/>
      <c r="K145" s="163"/>
      <c r="L145" s="165"/>
      <c r="M145" s="165"/>
      <c r="N145" s="164"/>
      <c r="O145" s="163"/>
      <c r="P145" s="165"/>
      <c r="Q145" s="165"/>
      <c r="R145" s="165"/>
      <c r="S145" s="165"/>
      <c r="T145" s="165"/>
      <c r="U145" s="165"/>
      <c r="V145" s="164"/>
      <c r="W145" s="163"/>
      <c r="X145" s="165"/>
      <c r="Y145" s="165"/>
      <c r="Z145" s="165"/>
      <c r="AA145" s="165"/>
      <c r="AB145" s="165"/>
      <c r="AC145" s="165"/>
      <c r="AD145" s="164"/>
      <c r="AE145" s="163"/>
      <c r="AF145" s="165"/>
      <c r="AG145" s="165"/>
      <c r="AH145" s="165"/>
      <c r="AI145" s="165"/>
      <c r="AJ145" s="165"/>
      <c r="AK145" s="165"/>
      <c r="AL145" s="166"/>
      <c r="AM145" s="167" t="str">
        <f aca="false">IF(B145="","",SUM(E145:AL145))</f>
        <v/>
      </c>
      <c r="AN145" s="168" t="str">
        <f aca="false">IF(B145="","",AM145/9)</f>
        <v/>
      </c>
      <c r="AO145" s="169" t="str">
        <f aca="false">IF(B145="","",IF(AM145=0,"-",RANK(AM145,$AM$100:$AM$149,0)))</f>
        <v/>
      </c>
      <c r="AP145" s="167" t="str">
        <f aca="false">IF(E145="","",IF(E145="-","-",IF(UPPER(E145)="AB","+",VLOOKUP(E145,'විෂය තොරතුරු'!$P$24:$Q$28,2))))</f>
        <v/>
      </c>
      <c r="AQ145" s="168" t="str">
        <f aca="false">IF(F145="","",IF(F145="-","-",IF(UPPER(F145)="AB","+",VLOOKUP(F145,'විෂය තොරතුරු'!$P$24:$Q$28,2))))</f>
        <v/>
      </c>
      <c r="AR145" s="168" t="str">
        <f aca="false">IF(G145="","",IF(G145="-","-",IF(UPPER(G145)="AB","+",VLOOKUP(G145,'විෂය තොරතුරු'!$P$24:$Q$28,2))))</f>
        <v/>
      </c>
      <c r="AS145" s="168" t="str">
        <f aca="false">IF(H145="","",IF(H145="-","-",IF(UPPER(H145)="AB","+",VLOOKUP(H145,'විෂය තොරතුරු'!$P$24:$Q$28,2))))</f>
        <v/>
      </c>
      <c r="AT145" s="168" t="str">
        <f aca="false">IF(I145="","",IF(I145="-","-",IF(UPPER(I145)="AB","+",VLOOKUP(I145,'විෂය තොරතුරු'!$P$24:$Q$28,2))))</f>
        <v/>
      </c>
      <c r="AU145" s="170" t="str">
        <f aca="false">IF(J145="","",IF(J145="-","-",IF(UPPER(J145)="AB","+",VLOOKUP(J145,'විෂය තොරතුරු'!$P$24:$Q$28,2))))</f>
        <v/>
      </c>
      <c r="AV145" s="171" t="str">
        <f aca="false">IF(K145="","",IF(K145="-","-",IF(UPPER(K145)="AB","+",VLOOKUP(K145,'විෂය තොරතුරු'!$P$24:$Q$28,2))))</f>
        <v/>
      </c>
      <c r="AW145" s="168" t="str">
        <f aca="false">IF(L145="","",IF(L145="-","-",IF(UPPER(L145)="AB","+",VLOOKUP(L145,'විෂය තොරතුරු'!$P$24:$Q$28,2))))</f>
        <v/>
      </c>
      <c r="AX145" s="168" t="str">
        <f aca="false">IF(M145="","",IF(M145="-","-",IF(UPPER(M145)="AB","+",VLOOKUP(M145,'විෂය තොරතුරු'!$P$24:$Q$28,2))))</f>
        <v/>
      </c>
      <c r="AY145" s="169" t="str">
        <f aca="false">IF(N145="","",IF(N145="-","-",IF(UPPER(N145)="AB","+",VLOOKUP(N145,'විෂය තොරතුරු'!$P$24:$Q$28,2))))</f>
        <v/>
      </c>
      <c r="AZ145" s="167" t="str">
        <f aca="false">IF(O145="","",IF(O145="-","-",IF(UPPER(O145)="AB","+",VLOOKUP(O145,'විෂය තොරතුරු'!$P$24:$Q$28,2))))</f>
        <v/>
      </c>
      <c r="BA145" s="168" t="str">
        <f aca="false">IF(P145="","",IF(P145="-","-",IF(UPPER(P145)="AB","+",VLOOKUP(P145,'විෂය තොරතුරු'!$P$24:$Q$28,2))))</f>
        <v/>
      </c>
      <c r="BB145" s="168" t="str">
        <f aca="false">IF(Q145="","",IF(Q145="-","-",IF(UPPER(Q145)="AB","+",VLOOKUP(Q145,'විෂය තොරතුරු'!$P$24:$Q$28,2))))</f>
        <v/>
      </c>
      <c r="BC145" s="168" t="str">
        <f aca="false">IF(R145="","",IF(R145="-","-",IF(UPPER(R145)="AB","+",VLOOKUP(R145,'විෂය තොරතුරු'!$P$24:$Q$28,2))))</f>
        <v/>
      </c>
      <c r="BD145" s="168" t="str">
        <f aca="false">IF(S145="","",IF(S145="-","-",IF(UPPER(S145)="AB","+",VLOOKUP(S145,'විෂය තොරතුරු'!$P$24:$Q$28,2))))</f>
        <v/>
      </c>
      <c r="BE145" s="168" t="str">
        <f aca="false">IF(T145="","",IF(T145="-","-",IF(UPPER(T145)="AB","+",VLOOKUP(T145,'විෂය තොරතුරු'!$P$24:$Q$28,2))))</f>
        <v/>
      </c>
      <c r="BF145" s="168" t="str">
        <f aca="false">IF(U145="","",IF(U145="-","-",IF(UPPER(U145)="AB","+",VLOOKUP(U145,'විෂය තොරතුරු'!$P$24:$Q$28,2))))</f>
        <v/>
      </c>
      <c r="BG145" s="170" t="str">
        <f aca="false">IF(V145="","",IF(V145="-","-",IF(UPPER(V145)="AB","+",VLOOKUP(V145,'විෂය තොරතුරු'!$P$24:$Q$28,2))))</f>
        <v/>
      </c>
      <c r="BH145" s="171" t="str">
        <f aca="false">IF(W145="","",IF(W145="-","-",IF(UPPER(W145)="AB","+",VLOOKUP(W145,'විෂය තොරතුරු'!$P$24:$Q$28,2))))</f>
        <v/>
      </c>
      <c r="BI145" s="168" t="str">
        <f aca="false">IF(X145="","",IF(X145="-","-",IF(UPPER(X145)="AB","+",VLOOKUP(X145,'විෂය තොරතුරු'!$P$24:$Q$28,2))))</f>
        <v/>
      </c>
      <c r="BJ145" s="168" t="str">
        <f aca="false">IF(Y145="","",IF(Y145="-","-",IF(UPPER(Y145)="AB","+",VLOOKUP(Y145,'විෂය තොරතුරු'!$P$24:$Q$28,2))))</f>
        <v/>
      </c>
      <c r="BK145" s="168" t="str">
        <f aca="false">IF(Z145="","",IF(Z145="-","-",IF(UPPER(Z145)="AB","+",VLOOKUP(Z145,'විෂය තොරතුරු'!$P$24:$Q$28,2))))</f>
        <v/>
      </c>
      <c r="BL145" s="168" t="str">
        <f aca="false">IF(AA145="","",IF(AA145="-","-",IF(UPPER(AA145)="AB","+",VLOOKUP(AA145,'විෂය තොරතුරු'!$P$24:$Q$28,2))))</f>
        <v/>
      </c>
      <c r="BM145" s="168" t="str">
        <f aca="false">IF(AB145="","",IF(AB145="-","-",IF(UPPER(AB145)="AB","+",VLOOKUP(AB145,'විෂය තොරතුරු'!$P$24:$Q$28,2))))</f>
        <v/>
      </c>
      <c r="BN145" s="168" t="str">
        <f aca="false">IF(AC145="","",IF(AC145="-","-",IF(UPPER(AC145)="AB","+",VLOOKUP(AC145,'විෂය තොරතුරු'!$P$24:$Q$28,2))))</f>
        <v/>
      </c>
      <c r="BO145" s="169" t="str">
        <f aca="false">IF(AD145="","",IF(AD145="-","-",IF(UPPER(AD145)="AB","+",VLOOKUP(AD145,'විෂය තොරතුරු'!$P$24:$Q$28,2))))</f>
        <v/>
      </c>
      <c r="BP145" s="171" t="str">
        <f aca="false">IF(AE145="","",IF(AE145="-","-",IF(UPPER(AE145)="AB","+",VLOOKUP(AE145,'විෂය තොරතුරු'!$P$24:$Q$28,2))))</f>
        <v/>
      </c>
      <c r="BQ145" s="168" t="str">
        <f aca="false">IF(AF145="","",IF(AF145="-","-",IF(UPPER(AF145)="AB","+",VLOOKUP(AF145,'විෂය තොරතුරු'!$P$24:$Q$28,2))))</f>
        <v/>
      </c>
      <c r="BR145" s="168" t="str">
        <f aca="false">IF(AG145="","",IF(AG145="-","-",IF(UPPER(AG145)="AB","+",VLOOKUP(AG145,'විෂය තොරතුරු'!$P$24:$Q$28,2))))</f>
        <v/>
      </c>
      <c r="BS145" s="168" t="str">
        <f aca="false">IF(AH145="","",IF(AH145="-","-",IF(UPPER(AH145)="AB","+",VLOOKUP(AH145,'විෂය තොරතුරු'!$P$24:$Q$28,2))))</f>
        <v/>
      </c>
      <c r="BT145" s="168" t="str">
        <f aca="false">IF(AI145="","",IF(AI145="-","-",IF(UPPER(AI145)="AB","+",VLOOKUP(AI145,'විෂය තොරතුරු'!$P$24:$Q$28,2))))</f>
        <v/>
      </c>
      <c r="BU145" s="168" t="str">
        <f aca="false">IF(AJ145="","",IF(AJ145="-","-",IF(UPPER(AJ145)="AB","+",VLOOKUP(AJ145,'විෂය තොරතුරු'!$P$24:$Q$28,2))))</f>
        <v/>
      </c>
      <c r="BV145" s="168" t="str">
        <f aca="false">IF(AK145="","",IF(AK145="-","-",IF(UPPER(AK145)="AB","+",VLOOKUP(AK145,'විෂය තොරතුරු'!$P$24:$Q$28,2))))</f>
        <v/>
      </c>
      <c r="BW145" s="169" t="str">
        <f aca="false">IF(AL145="","",IF(AL145="-","-",IF(UPPER(AL145)="AB","+",VLOOKUP(AL145,'විෂය තොරතුරු'!$P$24:$Q$28,2))))</f>
        <v/>
      </c>
      <c r="BX145" s="171" t="str">
        <f aca="false">IF($B145="","",COUNTIF($AP145:$BW145,"A"))</f>
        <v/>
      </c>
      <c r="BY145" s="171" t="str">
        <f aca="false">IF($B145="","",COUNTIF($AP145:$BW145,"B"))</f>
        <v/>
      </c>
      <c r="BZ145" s="171" t="str">
        <f aca="false">IF($B145="","",COUNTIF($AP145:$BW145,"C"))</f>
        <v/>
      </c>
      <c r="CA145" s="171" t="str">
        <f aca="false">IF($B145="","",COUNTIF($AP145:$BW145,"S"))</f>
        <v/>
      </c>
      <c r="CB145" s="171" t="str">
        <f aca="false">IF($B145="","",COUNTIF($AP145:$BW145,"W"))</f>
        <v/>
      </c>
      <c r="CC145" s="171" t="str">
        <f aca="false">IF(B145="","",SUM(BX145:CA145))</f>
        <v/>
      </c>
      <c r="CD145" s="169" t="str">
        <f aca="false">IF(B145="","",SUM(BX145:BZ145))</f>
        <v/>
      </c>
      <c r="CE145" s="172" t="str">
        <f aca="false">IF(B145="","",IF(AND(CC145&gt;=6,CD145&gt;=3,OR(E145&gt;=35,F145&gt;=35),L145&gt;=35),"6/3 සමත්",IF(AND(CC145&gt;=5,CD145&gt;=3,OR(E145&gt;=35,F145&gt;=35,L145&gt;=35)),"5/3 සමත්",IF(AND(CC145&gt;=4,CD145&gt;=1,OR(E145&gt;=20,F145&gt;=20,L145&gt;=20)),"සමත් කළ හැකි",IF(CB145=9,"W9","අසමත් ?")))))</f>
        <v/>
      </c>
    </row>
    <row r="146" customFormat="false" ht="13.8" hidden="false" customHeight="false" outlineLevel="0" collapsed="false">
      <c r="A146" s="160" t="n">
        <v>47</v>
      </c>
      <c r="B146" s="189"/>
      <c r="C146" s="161"/>
      <c r="D146" s="162"/>
      <c r="E146" s="163"/>
      <c r="F146" s="164"/>
      <c r="G146" s="163"/>
      <c r="H146" s="165"/>
      <c r="I146" s="165"/>
      <c r="J146" s="164"/>
      <c r="K146" s="163"/>
      <c r="L146" s="165"/>
      <c r="M146" s="165"/>
      <c r="N146" s="164"/>
      <c r="O146" s="163"/>
      <c r="P146" s="165"/>
      <c r="Q146" s="165"/>
      <c r="R146" s="165"/>
      <c r="S146" s="165"/>
      <c r="T146" s="165"/>
      <c r="U146" s="165"/>
      <c r="V146" s="164"/>
      <c r="W146" s="163"/>
      <c r="X146" s="165"/>
      <c r="Y146" s="165"/>
      <c r="Z146" s="165"/>
      <c r="AA146" s="165"/>
      <c r="AB146" s="165"/>
      <c r="AC146" s="165"/>
      <c r="AD146" s="164"/>
      <c r="AE146" s="163"/>
      <c r="AF146" s="165"/>
      <c r="AG146" s="165"/>
      <c r="AH146" s="165"/>
      <c r="AI146" s="165"/>
      <c r="AJ146" s="165"/>
      <c r="AK146" s="165"/>
      <c r="AL146" s="166"/>
      <c r="AM146" s="167" t="str">
        <f aca="false">IF(B146="","",SUM(E146:AL146))</f>
        <v/>
      </c>
      <c r="AN146" s="168" t="str">
        <f aca="false">IF(B146="","",AM146/9)</f>
        <v/>
      </c>
      <c r="AO146" s="169" t="str">
        <f aca="false">IF(B146="","",IF(AM146=0,"-",RANK(AM146,$AM$100:$AM$149,0)))</f>
        <v/>
      </c>
      <c r="AP146" s="167" t="str">
        <f aca="false">IF(E146="","",IF(E146="-","-",IF(UPPER(E146)="AB","+",VLOOKUP(E146,'විෂය තොරතුරු'!$P$24:$Q$28,2))))</f>
        <v/>
      </c>
      <c r="AQ146" s="168" t="str">
        <f aca="false">IF(F146="","",IF(F146="-","-",IF(UPPER(F146)="AB","+",VLOOKUP(F146,'විෂය තොරතුරු'!$P$24:$Q$28,2))))</f>
        <v/>
      </c>
      <c r="AR146" s="168" t="str">
        <f aca="false">IF(G146="","",IF(G146="-","-",IF(UPPER(G146)="AB","+",VLOOKUP(G146,'විෂය තොරතුරු'!$P$24:$Q$28,2))))</f>
        <v/>
      </c>
      <c r="AS146" s="168" t="str">
        <f aca="false">IF(H146="","",IF(H146="-","-",IF(UPPER(H146)="AB","+",VLOOKUP(H146,'විෂය තොරතුරු'!$P$24:$Q$28,2))))</f>
        <v/>
      </c>
      <c r="AT146" s="168" t="str">
        <f aca="false">IF(I146="","",IF(I146="-","-",IF(UPPER(I146)="AB","+",VLOOKUP(I146,'විෂය තොරතුරු'!$P$24:$Q$28,2))))</f>
        <v/>
      </c>
      <c r="AU146" s="170" t="str">
        <f aca="false">IF(J146="","",IF(J146="-","-",IF(UPPER(J146)="AB","+",VLOOKUP(J146,'විෂය තොරතුරු'!$P$24:$Q$28,2))))</f>
        <v/>
      </c>
      <c r="AV146" s="171" t="str">
        <f aca="false">IF(K146="","",IF(K146="-","-",IF(UPPER(K146)="AB","+",VLOOKUP(K146,'විෂය තොරතුරු'!$P$24:$Q$28,2))))</f>
        <v/>
      </c>
      <c r="AW146" s="168" t="str">
        <f aca="false">IF(L146="","",IF(L146="-","-",IF(UPPER(L146)="AB","+",VLOOKUP(L146,'විෂය තොරතුරු'!$P$24:$Q$28,2))))</f>
        <v/>
      </c>
      <c r="AX146" s="168" t="str">
        <f aca="false">IF(M146="","",IF(M146="-","-",IF(UPPER(M146)="AB","+",VLOOKUP(M146,'විෂය තොරතුරු'!$P$24:$Q$28,2))))</f>
        <v/>
      </c>
      <c r="AY146" s="169" t="str">
        <f aca="false">IF(N146="","",IF(N146="-","-",IF(UPPER(N146)="AB","+",VLOOKUP(N146,'විෂය තොරතුරු'!$P$24:$Q$28,2))))</f>
        <v/>
      </c>
      <c r="AZ146" s="167" t="str">
        <f aca="false">IF(O146="","",IF(O146="-","-",IF(UPPER(O146)="AB","+",VLOOKUP(O146,'විෂය තොරතුරු'!$P$24:$Q$28,2))))</f>
        <v/>
      </c>
      <c r="BA146" s="168" t="str">
        <f aca="false">IF(P146="","",IF(P146="-","-",IF(UPPER(P146)="AB","+",VLOOKUP(P146,'විෂය තොරතුරු'!$P$24:$Q$28,2))))</f>
        <v/>
      </c>
      <c r="BB146" s="168" t="str">
        <f aca="false">IF(Q146="","",IF(Q146="-","-",IF(UPPER(Q146)="AB","+",VLOOKUP(Q146,'විෂය තොරතුරු'!$P$24:$Q$28,2))))</f>
        <v/>
      </c>
      <c r="BC146" s="168" t="str">
        <f aca="false">IF(R146="","",IF(R146="-","-",IF(UPPER(R146)="AB","+",VLOOKUP(R146,'විෂය තොරතුරු'!$P$24:$Q$28,2))))</f>
        <v/>
      </c>
      <c r="BD146" s="168" t="str">
        <f aca="false">IF(S146="","",IF(S146="-","-",IF(UPPER(S146)="AB","+",VLOOKUP(S146,'විෂය තොරතුරු'!$P$24:$Q$28,2))))</f>
        <v/>
      </c>
      <c r="BE146" s="168" t="str">
        <f aca="false">IF(T146="","",IF(T146="-","-",IF(UPPER(T146)="AB","+",VLOOKUP(T146,'විෂය තොරතුරු'!$P$24:$Q$28,2))))</f>
        <v/>
      </c>
      <c r="BF146" s="168" t="str">
        <f aca="false">IF(U146="","",IF(U146="-","-",IF(UPPER(U146)="AB","+",VLOOKUP(U146,'විෂය තොරතුරු'!$P$24:$Q$28,2))))</f>
        <v/>
      </c>
      <c r="BG146" s="170" t="str">
        <f aca="false">IF(V146="","",IF(V146="-","-",IF(UPPER(V146)="AB","+",VLOOKUP(V146,'විෂය තොරතුරු'!$P$24:$Q$28,2))))</f>
        <v/>
      </c>
      <c r="BH146" s="171" t="str">
        <f aca="false">IF(W146="","",IF(W146="-","-",IF(UPPER(W146)="AB","+",VLOOKUP(W146,'විෂය තොරතුරු'!$P$24:$Q$28,2))))</f>
        <v/>
      </c>
      <c r="BI146" s="168" t="str">
        <f aca="false">IF(X146="","",IF(X146="-","-",IF(UPPER(X146)="AB","+",VLOOKUP(X146,'විෂය තොරතුරු'!$P$24:$Q$28,2))))</f>
        <v/>
      </c>
      <c r="BJ146" s="168" t="str">
        <f aca="false">IF(Y146="","",IF(Y146="-","-",IF(UPPER(Y146)="AB","+",VLOOKUP(Y146,'විෂය තොරතුරු'!$P$24:$Q$28,2))))</f>
        <v/>
      </c>
      <c r="BK146" s="168" t="str">
        <f aca="false">IF(Z146="","",IF(Z146="-","-",IF(UPPER(Z146)="AB","+",VLOOKUP(Z146,'විෂය තොරතුරු'!$P$24:$Q$28,2))))</f>
        <v/>
      </c>
      <c r="BL146" s="168" t="str">
        <f aca="false">IF(AA146="","",IF(AA146="-","-",IF(UPPER(AA146)="AB","+",VLOOKUP(AA146,'විෂය තොරතුරු'!$P$24:$Q$28,2))))</f>
        <v/>
      </c>
      <c r="BM146" s="168" t="str">
        <f aca="false">IF(AB146="","",IF(AB146="-","-",IF(UPPER(AB146)="AB","+",VLOOKUP(AB146,'විෂය තොරතුරු'!$P$24:$Q$28,2))))</f>
        <v/>
      </c>
      <c r="BN146" s="168" t="str">
        <f aca="false">IF(AC146="","",IF(AC146="-","-",IF(UPPER(AC146)="AB","+",VLOOKUP(AC146,'විෂය තොරතුරු'!$P$24:$Q$28,2))))</f>
        <v/>
      </c>
      <c r="BO146" s="169" t="str">
        <f aca="false">IF(AD146="","",IF(AD146="-","-",IF(UPPER(AD146)="AB","+",VLOOKUP(AD146,'විෂය තොරතුරු'!$P$24:$Q$28,2))))</f>
        <v/>
      </c>
      <c r="BP146" s="171" t="str">
        <f aca="false">IF(AE146="","",IF(AE146="-","-",IF(UPPER(AE146)="AB","+",VLOOKUP(AE146,'විෂය තොරතුරු'!$P$24:$Q$28,2))))</f>
        <v/>
      </c>
      <c r="BQ146" s="168" t="str">
        <f aca="false">IF(AF146="","",IF(AF146="-","-",IF(UPPER(AF146)="AB","+",VLOOKUP(AF146,'විෂය තොරතුරු'!$P$24:$Q$28,2))))</f>
        <v/>
      </c>
      <c r="BR146" s="168" t="str">
        <f aca="false">IF(AG146="","",IF(AG146="-","-",IF(UPPER(AG146)="AB","+",VLOOKUP(AG146,'විෂය තොරතුරු'!$P$24:$Q$28,2))))</f>
        <v/>
      </c>
      <c r="BS146" s="168" t="str">
        <f aca="false">IF(AH146="","",IF(AH146="-","-",IF(UPPER(AH146)="AB","+",VLOOKUP(AH146,'විෂය තොරතුරු'!$P$24:$Q$28,2))))</f>
        <v/>
      </c>
      <c r="BT146" s="168" t="str">
        <f aca="false">IF(AI146="","",IF(AI146="-","-",IF(UPPER(AI146)="AB","+",VLOOKUP(AI146,'විෂය තොරතුරු'!$P$24:$Q$28,2))))</f>
        <v/>
      </c>
      <c r="BU146" s="168" t="str">
        <f aca="false">IF(AJ146="","",IF(AJ146="-","-",IF(UPPER(AJ146)="AB","+",VLOOKUP(AJ146,'විෂය තොරතුරු'!$P$24:$Q$28,2))))</f>
        <v/>
      </c>
      <c r="BV146" s="168" t="str">
        <f aca="false">IF(AK146="","",IF(AK146="-","-",IF(UPPER(AK146)="AB","+",VLOOKUP(AK146,'විෂය තොරතුරු'!$P$24:$Q$28,2))))</f>
        <v/>
      </c>
      <c r="BW146" s="169" t="str">
        <f aca="false">IF(AL146="","",IF(AL146="-","-",IF(UPPER(AL146)="AB","+",VLOOKUP(AL146,'විෂය තොරතුරු'!$P$24:$Q$28,2))))</f>
        <v/>
      </c>
      <c r="BX146" s="171" t="str">
        <f aca="false">IF($B146="","",COUNTIF($AP146:$BW146,"A"))</f>
        <v/>
      </c>
      <c r="BY146" s="171" t="str">
        <f aca="false">IF($B146="","",COUNTIF($AP146:$BW146,"B"))</f>
        <v/>
      </c>
      <c r="BZ146" s="171" t="str">
        <f aca="false">IF($B146="","",COUNTIF($AP146:$BW146,"C"))</f>
        <v/>
      </c>
      <c r="CA146" s="171" t="str">
        <f aca="false">IF($B146="","",COUNTIF($AP146:$BW146,"S"))</f>
        <v/>
      </c>
      <c r="CB146" s="171" t="str">
        <f aca="false">IF($B146="","",COUNTIF($AP146:$BW146,"W"))</f>
        <v/>
      </c>
      <c r="CC146" s="171" t="str">
        <f aca="false">IF(B146="","",SUM(BX146:CA146))</f>
        <v/>
      </c>
      <c r="CD146" s="169" t="str">
        <f aca="false">IF(B146="","",SUM(BX146:BZ146))</f>
        <v/>
      </c>
      <c r="CE146" s="172" t="str">
        <f aca="false">IF(B146="","",IF(AND(CC146&gt;=6,CD146&gt;=3,OR(E146&gt;=35,F146&gt;=35),L146&gt;=35),"6/3 සමත්",IF(AND(CC146&gt;=5,CD146&gt;=3,OR(E146&gt;=35,F146&gt;=35,L146&gt;=35)),"5/3 සමත්",IF(AND(CC146&gt;=4,CD146&gt;=1,OR(E146&gt;=20,F146&gt;=20,L146&gt;=20)),"සමත් කළ හැකි",IF(CB146=9,"W9","අසමත් ?")))))</f>
        <v/>
      </c>
    </row>
    <row r="147" customFormat="false" ht="13.8" hidden="false" customHeight="false" outlineLevel="0" collapsed="false">
      <c r="A147" s="160" t="n">
        <v>48</v>
      </c>
      <c r="B147" s="189"/>
      <c r="C147" s="161"/>
      <c r="D147" s="162"/>
      <c r="E147" s="163"/>
      <c r="F147" s="164"/>
      <c r="G147" s="163"/>
      <c r="H147" s="165"/>
      <c r="I147" s="165"/>
      <c r="J147" s="164"/>
      <c r="K147" s="163"/>
      <c r="L147" s="165"/>
      <c r="M147" s="165"/>
      <c r="N147" s="164"/>
      <c r="O147" s="163"/>
      <c r="P147" s="165"/>
      <c r="Q147" s="165"/>
      <c r="R147" s="165"/>
      <c r="S147" s="165"/>
      <c r="T147" s="165"/>
      <c r="U147" s="165"/>
      <c r="V147" s="164"/>
      <c r="W147" s="163"/>
      <c r="X147" s="165"/>
      <c r="Y147" s="165"/>
      <c r="Z147" s="165"/>
      <c r="AA147" s="165"/>
      <c r="AB147" s="165"/>
      <c r="AC147" s="165"/>
      <c r="AD147" s="164"/>
      <c r="AE147" s="163"/>
      <c r="AF147" s="165"/>
      <c r="AG147" s="165"/>
      <c r="AH147" s="165"/>
      <c r="AI147" s="165"/>
      <c r="AJ147" s="165"/>
      <c r="AK147" s="165"/>
      <c r="AL147" s="166"/>
      <c r="AM147" s="167" t="str">
        <f aca="false">IF(B147="","",SUM(E147:AL147))</f>
        <v/>
      </c>
      <c r="AN147" s="168" t="str">
        <f aca="false">IF(B147="","",AM147/9)</f>
        <v/>
      </c>
      <c r="AO147" s="169" t="str">
        <f aca="false">IF(B147="","",IF(AM147=0,"-",RANK(AM147,$AM$100:$AM$149,0)))</f>
        <v/>
      </c>
      <c r="AP147" s="167" t="str">
        <f aca="false">IF(E147="","",IF(E147="-","-",IF(UPPER(E147)="AB","+",VLOOKUP(E147,'විෂය තොරතුරු'!$P$24:$Q$28,2))))</f>
        <v/>
      </c>
      <c r="AQ147" s="168" t="str">
        <f aca="false">IF(F147="","",IF(F147="-","-",IF(UPPER(F147)="AB","+",VLOOKUP(F147,'විෂය තොරතුරු'!$P$24:$Q$28,2))))</f>
        <v/>
      </c>
      <c r="AR147" s="168" t="str">
        <f aca="false">IF(G147="","",IF(G147="-","-",IF(UPPER(G147)="AB","+",VLOOKUP(G147,'විෂය තොරතුරු'!$P$24:$Q$28,2))))</f>
        <v/>
      </c>
      <c r="AS147" s="168" t="str">
        <f aca="false">IF(H147="","",IF(H147="-","-",IF(UPPER(H147)="AB","+",VLOOKUP(H147,'විෂය තොරතුරු'!$P$24:$Q$28,2))))</f>
        <v/>
      </c>
      <c r="AT147" s="168" t="str">
        <f aca="false">IF(I147="","",IF(I147="-","-",IF(UPPER(I147)="AB","+",VLOOKUP(I147,'විෂය තොරතුරු'!$P$24:$Q$28,2))))</f>
        <v/>
      </c>
      <c r="AU147" s="170" t="str">
        <f aca="false">IF(J147="","",IF(J147="-","-",IF(UPPER(J147)="AB","+",VLOOKUP(J147,'විෂය තොරතුරු'!$P$24:$Q$28,2))))</f>
        <v/>
      </c>
      <c r="AV147" s="171" t="str">
        <f aca="false">IF(K147="","",IF(K147="-","-",IF(UPPER(K147)="AB","+",VLOOKUP(K147,'විෂය තොරතුරු'!$P$24:$Q$28,2))))</f>
        <v/>
      </c>
      <c r="AW147" s="168" t="str">
        <f aca="false">IF(L147="","",IF(L147="-","-",IF(UPPER(L147)="AB","+",VLOOKUP(L147,'විෂය තොරතුරු'!$P$24:$Q$28,2))))</f>
        <v/>
      </c>
      <c r="AX147" s="168" t="str">
        <f aca="false">IF(M147="","",IF(M147="-","-",IF(UPPER(M147)="AB","+",VLOOKUP(M147,'විෂය තොරතුරු'!$P$24:$Q$28,2))))</f>
        <v/>
      </c>
      <c r="AY147" s="169" t="str">
        <f aca="false">IF(N147="","",IF(N147="-","-",IF(UPPER(N147)="AB","+",VLOOKUP(N147,'විෂය තොරතුරු'!$P$24:$Q$28,2))))</f>
        <v/>
      </c>
      <c r="AZ147" s="167" t="str">
        <f aca="false">IF(O147="","",IF(O147="-","-",IF(UPPER(O147)="AB","+",VLOOKUP(O147,'විෂය තොරතුරු'!$P$24:$Q$28,2))))</f>
        <v/>
      </c>
      <c r="BA147" s="168" t="str">
        <f aca="false">IF(P147="","",IF(P147="-","-",IF(UPPER(P147)="AB","+",VLOOKUP(P147,'විෂය තොරතුරු'!$P$24:$Q$28,2))))</f>
        <v/>
      </c>
      <c r="BB147" s="168" t="str">
        <f aca="false">IF(Q147="","",IF(Q147="-","-",IF(UPPER(Q147)="AB","+",VLOOKUP(Q147,'විෂය තොරතුරු'!$P$24:$Q$28,2))))</f>
        <v/>
      </c>
      <c r="BC147" s="168" t="str">
        <f aca="false">IF(R147="","",IF(R147="-","-",IF(UPPER(R147)="AB","+",VLOOKUP(R147,'විෂය තොරතුරු'!$P$24:$Q$28,2))))</f>
        <v/>
      </c>
      <c r="BD147" s="168" t="str">
        <f aca="false">IF(S147="","",IF(S147="-","-",IF(UPPER(S147)="AB","+",VLOOKUP(S147,'විෂය තොරතුරු'!$P$24:$Q$28,2))))</f>
        <v/>
      </c>
      <c r="BE147" s="168" t="str">
        <f aca="false">IF(T147="","",IF(T147="-","-",IF(UPPER(T147)="AB","+",VLOOKUP(T147,'විෂය තොරතුරු'!$P$24:$Q$28,2))))</f>
        <v/>
      </c>
      <c r="BF147" s="168" t="str">
        <f aca="false">IF(U147="","",IF(U147="-","-",IF(UPPER(U147)="AB","+",VLOOKUP(U147,'විෂය තොරතුරු'!$P$24:$Q$28,2))))</f>
        <v/>
      </c>
      <c r="BG147" s="170" t="str">
        <f aca="false">IF(V147="","",IF(V147="-","-",IF(UPPER(V147)="AB","+",VLOOKUP(V147,'විෂය තොරතුරු'!$P$24:$Q$28,2))))</f>
        <v/>
      </c>
      <c r="BH147" s="171" t="str">
        <f aca="false">IF(W147="","",IF(W147="-","-",IF(UPPER(W147)="AB","+",VLOOKUP(W147,'විෂය තොරතුරු'!$P$24:$Q$28,2))))</f>
        <v/>
      </c>
      <c r="BI147" s="168" t="str">
        <f aca="false">IF(X147="","",IF(X147="-","-",IF(UPPER(X147)="AB","+",VLOOKUP(X147,'විෂය තොරතුරු'!$P$24:$Q$28,2))))</f>
        <v/>
      </c>
      <c r="BJ147" s="168" t="str">
        <f aca="false">IF(Y147="","",IF(Y147="-","-",IF(UPPER(Y147)="AB","+",VLOOKUP(Y147,'විෂය තොරතුරු'!$P$24:$Q$28,2))))</f>
        <v/>
      </c>
      <c r="BK147" s="168" t="str">
        <f aca="false">IF(Z147="","",IF(Z147="-","-",IF(UPPER(Z147)="AB","+",VLOOKUP(Z147,'විෂය තොරතුරු'!$P$24:$Q$28,2))))</f>
        <v/>
      </c>
      <c r="BL147" s="168" t="str">
        <f aca="false">IF(AA147="","",IF(AA147="-","-",IF(UPPER(AA147)="AB","+",VLOOKUP(AA147,'විෂය තොරතුරු'!$P$24:$Q$28,2))))</f>
        <v/>
      </c>
      <c r="BM147" s="168" t="str">
        <f aca="false">IF(AB147="","",IF(AB147="-","-",IF(UPPER(AB147)="AB","+",VLOOKUP(AB147,'විෂය තොරතුරු'!$P$24:$Q$28,2))))</f>
        <v/>
      </c>
      <c r="BN147" s="168" t="str">
        <f aca="false">IF(AC147="","",IF(AC147="-","-",IF(UPPER(AC147)="AB","+",VLOOKUP(AC147,'විෂය තොරතුරු'!$P$24:$Q$28,2))))</f>
        <v/>
      </c>
      <c r="BO147" s="169" t="str">
        <f aca="false">IF(AD147="","",IF(AD147="-","-",IF(UPPER(AD147)="AB","+",VLOOKUP(AD147,'විෂය තොරතුරු'!$P$24:$Q$28,2))))</f>
        <v/>
      </c>
      <c r="BP147" s="171" t="str">
        <f aca="false">IF(AE147="","",IF(AE147="-","-",IF(UPPER(AE147)="AB","+",VLOOKUP(AE147,'විෂය තොරතුරු'!$P$24:$Q$28,2))))</f>
        <v/>
      </c>
      <c r="BQ147" s="168" t="str">
        <f aca="false">IF(AF147="","",IF(AF147="-","-",IF(UPPER(AF147)="AB","+",VLOOKUP(AF147,'විෂය තොරතුරු'!$P$24:$Q$28,2))))</f>
        <v/>
      </c>
      <c r="BR147" s="168" t="str">
        <f aca="false">IF(AG147="","",IF(AG147="-","-",IF(UPPER(AG147)="AB","+",VLOOKUP(AG147,'විෂය තොරතුරු'!$P$24:$Q$28,2))))</f>
        <v/>
      </c>
      <c r="BS147" s="168" t="str">
        <f aca="false">IF(AH147="","",IF(AH147="-","-",IF(UPPER(AH147)="AB","+",VLOOKUP(AH147,'විෂය තොරතුරු'!$P$24:$Q$28,2))))</f>
        <v/>
      </c>
      <c r="BT147" s="168" t="str">
        <f aca="false">IF(AI147="","",IF(AI147="-","-",IF(UPPER(AI147)="AB","+",VLOOKUP(AI147,'විෂය තොරතුරු'!$P$24:$Q$28,2))))</f>
        <v/>
      </c>
      <c r="BU147" s="168" t="str">
        <f aca="false">IF(AJ147="","",IF(AJ147="-","-",IF(UPPER(AJ147)="AB","+",VLOOKUP(AJ147,'විෂය තොරතුරු'!$P$24:$Q$28,2))))</f>
        <v/>
      </c>
      <c r="BV147" s="168" t="str">
        <f aca="false">IF(AK147="","",IF(AK147="-","-",IF(UPPER(AK147)="AB","+",VLOOKUP(AK147,'විෂය තොරතුරු'!$P$24:$Q$28,2))))</f>
        <v/>
      </c>
      <c r="BW147" s="169" t="str">
        <f aca="false">IF(AL147="","",IF(AL147="-","-",IF(UPPER(AL147)="AB","+",VLOOKUP(AL147,'විෂය තොරතුරු'!$P$24:$Q$28,2))))</f>
        <v/>
      </c>
      <c r="BX147" s="171" t="str">
        <f aca="false">IF($B147="","",COUNTIF($AP147:$BW147,"A"))</f>
        <v/>
      </c>
      <c r="BY147" s="171" t="str">
        <f aca="false">IF($B147="","",COUNTIF($AP147:$BW147,"B"))</f>
        <v/>
      </c>
      <c r="BZ147" s="171" t="str">
        <f aca="false">IF($B147="","",COUNTIF($AP147:$BW147,"C"))</f>
        <v/>
      </c>
      <c r="CA147" s="171" t="str">
        <f aca="false">IF($B147="","",COUNTIF($AP147:$BW147,"S"))</f>
        <v/>
      </c>
      <c r="CB147" s="171" t="str">
        <f aca="false">IF($B147="","",COUNTIF($AP147:$BW147,"W"))</f>
        <v/>
      </c>
      <c r="CC147" s="171" t="str">
        <f aca="false">IF(B147="","",SUM(BX147:CA147))</f>
        <v/>
      </c>
      <c r="CD147" s="169" t="str">
        <f aca="false">IF(B147="","",SUM(BX147:BZ147))</f>
        <v/>
      </c>
      <c r="CE147" s="172" t="str">
        <f aca="false">IF(B147="","",IF(AND(CC147&gt;=6,CD147&gt;=3,OR(E147&gt;=35,F147&gt;=35),L147&gt;=35),"6/3 සමත්",IF(AND(CC147&gt;=5,CD147&gt;=3,OR(E147&gt;=35,F147&gt;=35,L147&gt;=35)),"5/3 සමත්",IF(AND(CC147&gt;=4,CD147&gt;=1,OR(E147&gt;=20,F147&gt;=20,L147&gt;=20)),"සමත් කළ හැකි",IF(CB147=9,"W9","අසමත් ?")))))</f>
        <v/>
      </c>
    </row>
    <row r="148" customFormat="false" ht="13.8" hidden="false" customHeight="false" outlineLevel="0" collapsed="false">
      <c r="A148" s="160" t="n">
        <v>49</v>
      </c>
      <c r="B148" s="189"/>
      <c r="C148" s="161"/>
      <c r="D148" s="162"/>
      <c r="E148" s="163"/>
      <c r="F148" s="164"/>
      <c r="G148" s="163"/>
      <c r="H148" s="165"/>
      <c r="I148" s="165"/>
      <c r="J148" s="164"/>
      <c r="K148" s="163"/>
      <c r="L148" s="165"/>
      <c r="M148" s="165"/>
      <c r="N148" s="164"/>
      <c r="O148" s="163"/>
      <c r="P148" s="165"/>
      <c r="Q148" s="165"/>
      <c r="R148" s="165"/>
      <c r="S148" s="165"/>
      <c r="T148" s="165"/>
      <c r="U148" s="165"/>
      <c r="V148" s="164"/>
      <c r="W148" s="163"/>
      <c r="X148" s="165"/>
      <c r="Y148" s="165"/>
      <c r="Z148" s="165"/>
      <c r="AA148" s="165"/>
      <c r="AB148" s="165"/>
      <c r="AC148" s="165"/>
      <c r="AD148" s="164"/>
      <c r="AE148" s="163"/>
      <c r="AF148" s="165"/>
      <c r="AG148" s="165"/>
      <c r="AH148" s="165"/>
      <c r="AI148" s="165"/>
      <c r="AJ148" s="165"/>
      <c r="AK148" s="165"/>
      <c r="AL148" s="166"/>
      <c r="AM148" s="167" t="str">
        <f aca="false">IF(B148="","",SUM(E148:AL148))</f>
        <v/>
      </c>
      <c r="AN148" s="168" t="str">
        <f aca="false">IF(B148="","",AM148/9)</f>
        <v/>
      </c>
      <c r="AO148" s="169" t="str">
        <f aca="false">IF(B148="","",IF(AM148=0,"-",RANK(AM148,$AM$100:$AM$149,0)))</f>
        <v/>
      </c>
      <c r="AP148" s="167" t="str">
        <f aca="false">IF(E148="","",IF(E148="-","-",IF(UPPER(E148)="AB","+",VLOOKUP(E148,'විෂය තොරතුරු'!$P$24:$Q$28,2))))</f>
        <v/>
      </c>
      <c r="AQ148" s="168" t="str">
        <f aca="false">IF(F148="","",IF(F148="-","-",IF(UPPER(F148)="AB","+",VLOOKUP(F148,'විෂය තොරතුරු'!$P$24:$Q$28,2))))</f>
        <v/>
      </c>
      <c r="AR148" s="168" t="str">
        <f aca="false">IF(G148="","",IF(G148="-","-",IF(UPPER(G148)="AB","+",VLOOKUP(G148,'විෂය තොරතුරු'!$P$24:$Q$28,2))))</f>
        <v/>
      </c>
      <c r="AS148" s="168" t="str">
        <f aca="false">IF(H148="","",IF(H148="-","-",IF(UPPER(H148)="AB","+",VLOOKUP(H148,'විෂය තොරතුරු'!$P$24:$Q$28,2))))</f>
        <v/>
      </c>
      <c r="AT148" s="168" t="str">
        <f aca="false">IF(I148="","",IF(I148="-","-",IF(UPPER(I148)="AB","+",VLOOKUP(I148,'විෂය තොරතුරු'!$P$24:$Q$28,2))))</f>
        <v/>
      </c>
      <c r="AU148" s="170" t="str">
        <f aca="false">IF(J148="","",IF(J148="-","-",IF(UPPER(J148)="AB","+",VLOOKUP(J148,'විෂය තොරතුරු'!$P$24:$Q$28,2))))</f>
        <v/>
      </c>
      <c r="AV148" s="171" t="str">
        <f aca="false">IF(K148="","",IF(K148="-","-",IF(UPPER(K148)="AB","+",VLOOKUP(K148,'විෂය තොරතුරු'!$P$24:$Q$28,2))))</f>
        <v/>
      </c>
      <c r="AW148" s="168" t="str">
        <f aca="false">IF(L148="","",IF(L148="-","-",IF(UPPER(L148)="AB","+",VLOOKUP(L148,'විෂය තොරතුරු'!$P$24:$Q$28,2))))</f>
        <v/>
      </c>
      <c r="AX148" s="168" t="str">
        <f aca="false">IF(M148="","",IF(M148="-","-",IF(UPPER(M148)="AB","+",VLOOKUP(M148,'විෂය තොරතුරු'!$P$24:$Q$28,2))))</f>
        <v/>
      </c>
      <c r="AY148" s="169" t="str">
        <f aca="false">IF(N148="","",IF(N148="-","-",IF(UPPER(N148)="AB","+",VLOOKUP(N148,'විෂය තොරතුරු'!$P$24:$Q$28,2))))</f>
        <v/>
      </c>
      <c r="AZ148" s="167" t="str">
        <f aca="false">IF(O148="","",IF(O148="-","-",IF(UPPER(O148)="AB","+",VLOOKUP(O148,'විෂය තොරතුරු'!$P$24:$Q$28,2))))</f>
        <v/>
      </c>
      <c r="BA148" s="168" t="str">
        <f aca="false">IF(P148="","",IF(P148="-","-",IF(UPPER(P148)="AB","+",VLOOKUP(P148,'විෂය තොරතුරු'!$P$24:$Q$28,2))))</f>
        <v/>
      </c>
      <c r="BB148" s="168" t="str">
        <f aca="false">IF(Q148="","",IF(Q148="-","-",IF(UPPER(Q148)="AB","+",VLOOKUP(Q148,'විෂය තොරතුරු'!$P$24:$Q$28,2))))</f>
        <v/>
      </c>
      <c r="BC148" s="168" t="str">
        <f aca="false">IF(R148="","",IF(R148="-","-",IF(UPPER(R148)="AB","+",VLOOKUP(R148,'විෂය තොරතුරු'!$P$24:$Q$28,2))))</f>
        <v/>
      </c>
      <c r="BD148" s="168" t="str">
        <f aca="false">IF(S148="","",IF(S148="-","-",IF(UPPER(S148)="AB","+",VLOOKUP(S148,'විෂය තොරතුරු'!$P$24:$Q$28,2))))</f>
        <v/>
      </c>
      <c r="BE148" s="168" t="str">
        <f aca="false">IF(T148="","",IF(T148="-","-",IF(UPPER(T148)="AB","+",VLOOKUP(T148,'විෂය තොරතුරු'!$P$24:$Q$28,2))))</f>
        <v/>
      </c>
      <c r="BF148" s="168" t="str">
        <f aca="false">IF(U148="","",IF(U148="-","-",IF(UPPER(U148)="AB","+",VLOOKUP(U148,'විෂය තොරතුරු'!$P$24:$Q$28,2))))</f>
        <v/>
      </c>
      <c r="BG148" s="170" t="str">
        <f aca="false">IF(V148="","",IF(V148="-","-",IF(UPPER(V148)="AB","+",VLOOKUP(V148,'විෂය තොරතුරු'!$P$24:$Q$28,2))))</f>
        <v/>
      </c>
      <c r="BH148" s="171" t="str">
        <f aca="false">IF(W148="","",IF(W148="-","-",IF(UPPER(W148)="AB","+",VLOOKUP(W148,'විෂය තොරතුරු'!$P$24:$Q$28,2))))</f>
        <v/>
      </c>
      <c r="BI148" s="168" t="str">
        <f aca="false">IF(X148="","",IF(X148="-","-",IF(UPPER(X148)="AB","+",VLOOKUP(X148,'විෂය තොරතුරු'!$P$24:$Q$28,2))))</f>
        <v/>
      </c>
      <c r="BJ148" s="168" t="str">
        <f aca="false">IF(Y148="","",IF(Y148="-","-",IF(UPPER(Y148)="AB","+",VLOOKUP(Y148,'විෂය තොරතුරු'!$P$24:$Q$28,2))))</f>
        <v/>
      </c>
      <c r="BK148" s="168" t="str">
        <f aca="false">IF(Z148="","",IF(Z148="-","-",IF(UPPER(Z148)="AB","+",VLOOKUP(Z148,'විෂය තොරතුරු'!$P$24:$Q$28,2))))</f>
        <v/>
      </c>
      <c r="BL148" s="168" t="str">
        <f aca="false">IF(AA148="","",IF(AA148="-","-",IF(UPPER(AA148)="AB","+",VLOOKUP(AA148,'විෂය තොරතුරු'!$P$24:$Q$28,2))))</f>
        <v/>
      </c>
      <c r="BM148" s="168" t="str">
        <f aca="false">IF(AB148="","",IF(AB148="-","-",IF(UPPER(AB148)="AB","+",VLOOKUP(AB148,'විෂය තොරතුරු'!$P$24:$Q$28,2))))</f>
        <v/>
      </c>
      <c r="BN148" s="168" t="str">
        <f aca="false">IF(AC148="","",IF(AC148="-","-",IF(UPPER(AC148)="AB","+",VLOOKUP(AC148,'විෂය තොරතුරු'!$P$24:$Q$28,2))))</f>
        <v/>
      </c>
      <c r="BO148" s="169" t="str">
        <f aca="false">IF(AD148="","",IF(AD148="-","-",IF(UPPER(AD148)="AB","+",VLOOKUP(AD148,'විෂය තොරතුරු'!$P$24:$Q$28,2))))</f>
        <v/>
      </c>
      <c r="BP148" s="171" t="str">
        <f aca="false">IF(AE148="","",IF(AE148="-","-",IF(UPPER(AE148)="AB","+",VLOOKUP(AE148,'විෂය තොරතුරු'!$P$24:$Q$28,2))))</f>
        <v/>
      </c>
      <c r="BQ148" s="168" t="str">
        <f aca="false">IF(AF148="","",IF(AF148="-","-",IF(UPPER(AF148)="AB","+",VLOOKUP(AF148,'විෂය තොරතුරු'!$P$24:$Q$28,2))))</f>
        <v/>
      </c>
      <c r="BR148" s="168" t="str">
        <f aca="false">IF(AG148="","",IF(AG148="-","-",IF(UPPER(AG148)="AB","+",VLOOKUP(AG148,'විෂය තොරතුරු'!$P$24:$Q$28,2))))</f>
        <v/>
      </c>
      <c r="BS148" s="168" t="str">
        <f aca="false">IF(AH148="","",IF(AH148="-","-",IF(UPPER(AH148)="AB","+",VLOOKUP(AH148,'විෂය තොරතුරු'!$P$24:$Q$28,2))))</f>
        <v/>
      </c>
      <c r="BT148" s="168" t="str">
        <f aca="false">IF(AI148="","",IF(AI148="-","-",IF(UPPER(AI148)="AB","+",VLOOKUP(AI148,'විෂය තොරතුරු'!$P$24:$Q$28,2))))</f>
        <v/>
      </c>
      <c r="BU148" s="168" t="str">
        <f aca="false">IF(AJ148="","",IF(AJ148="-","-",IF(UPPER(AJ148)="AB","+",VLOOKUP(AJ148,'විෂය තොරතුරු'!$P$24:$Q$28,2))))</f>
        <v/>
      </c>
      <c r="BV148" s="168" t="str">
        <f aca="false">IF(AK148="","",IF(AK148="-","-",IF(UPPER(AK148)="AB","+",VLOOKUP(AK148,'විෂය තොරතුරු'!$P$24:$Q$28,2))))</f>
        <v/>
      </c>
      <c r="BW148" s="169" t="str">
        <f aca="false">IF(AL148="","",IF(AL148="-","-",IF(UPPER(AL148)="AB","+",VLOOKUP(AL148,'විෂය තොරතුරු'!$P$24:$Q$28,2))))</f>
        <v/>
      </c>
      <c r="BX148" s="171" t="str">
        <f aca="false">IF($B148="","",COUNTIF($AP148:$BW148,"A"))</f>
        <v/>
      </c>
      <c r="BY148" s="171" t="str">
        <f aca="false">IF($B148="","",COUNTIF($AP148:$BW148,"B"))</f>
        <v/>
      </c>
      <c r="BZ148" s="171" t="str">
        <f aca="false">IF($B148="","",COUNTIF($AP148:$BW148,"C"))</f>
        <v/>
      </c>
      <c r="CA148" s="171" t="str">
        <f aca="false">IF($B148="","",COUNTIF($AP148:$BW148,"S"))</f>
        <v/>
      </c>
      <c r="CB148" s="171" t="str">
        <f aca="false">IF($B148="","",COUNTIF($AP148:$BW148,"W"))</f>
        <v/>
      </c>
      <c r="CC148" s="171" t="str">
        <f aca="false">IF(B148="","",SUM(BX148:CA148))</f>
        <v/>
      </c>
      <c r="CD148" s="169" t="str">
        <f aca="false">IF(B148="","",SUM(BX148:BZ148))</f>
        <v/>
      </c>
      <c r="CE148" s="172" t="str">
        <f aca="false">IF(B148="","",IF(AND(CC148&gt;=6,CD148&gt;=3,OR(E148&gt;=35,F148&gt;=35),L148&gt;=35),"6/3 සමත්",IF(AND(CC148&gt;=5,CD148&gt;=3,OR(E148&gt;=35,F148&gt;=35,L148&gt;=35)),"5/3 සමත්",IF(AND(CC148&gt;=4,CD148&gt;=1,OR(E148&gt;=20,F148&gt;=20,L148&gt;=20)),"සමත් කළ හැකි",IF(CB148=9,"W9","අසමත් ?")))))</f>
        <v/>
      </c>
    </row>
    <row r="149" customFormat="false" ht="13.8" hidden="false" customHeight="false" outlineLevel="0" collapsed="false">
      <c r="A149" s="160" t="n">
        <v>50</v>
      </c>
      <c r="B149" s="174"/>
      <c r="C149" s="161"/>
      <c r="D149" s="162"/>
      <c r="E149" s="269"/>
      <c r="F149" s="166"/>
      <c r="G149" s="269"/>
      <c r="H149" s="174"/>
      <c r="I149" s="174"/>
      <c r="J149" s="166"/>
      <c r="K149" s="269"/>
      <c r="L149" s="174"/>
      <c r="M149" s="174"/>
      <c r="N149" s="166"/>
      <c r="O149" s="269"/>
      <c r="P149" s="174"/>
      <c r="Q149" s="174"/>
      <c r="R149" s="174"/>
      <c r="S149" s="174"/>
      <c r="T149" s="174"/>
      <c r="U149" s="174"/>
      <c r="V149" s="166"/>
      <c r="W149" s="269"/>
      <c r="X149" s="174"/>
      <c r="Y149" s="174"/>
      <c r="Z149" s="174"/>
      <c r="AA149" s="174"/>
      <c r="AB149" s="174"/>
      <c r="AC149" s="174"/>
      <c r="AD149" s="166"/>
      <c r="AE149" s="269"/>
      <c r="AF149" s="174"/>
      <c r="AG149" s="174"/>
      <c r="AH149" s="174"/>
      <c r="AI149" s="174"/>
      <c r="AJ149" s="174"/>
      <c r="AK149" s="174"/>
      <c r="AL149" s="166"/>
      <c r="AM149" s="193" t="str">
        <f aca="false">IF(B149="","",SUM(E149:AL149))</f>
        <v/>
      </c>
      <c r="AN149" s="194" t="str">
        <f aca="false">IF(B149="","",AM149/9)</f>
        <v/>
      </c>
      <c r="AO149" s="169" t="str">
        <f aca="false">IF(B149="","",IF(AM149=0,"-",RANK(AM149,$AM$100:$AM$149,0)))</f>
        <v/>
      </c>
      <c r="AP149" s="193" t="str">
        <f aca="false">IF(E149="","",IF(E149="-","-",IF(UPPER(E149)="AB","+",VLOOKUP(E149,'විෂය තොරතුරු'!$P$24:$Q$28,2))))</f>
        <v/>
      </c>
      <c r="AQ149" s="194" t="str">
        <f aca="false">IF(F149="","",IF(F149="-","-",IF(UPPER(F149)="AB","+",VLOOKUP(F149,'විෂය තොරතුරු'!$P$24:$Q$28,2))))</f>
        <v/>
      </c>
      <c r="AR149" s="194" t="str">
        <f aca="false">IF(G149="","",IF(G149="-","-",IF(UPPER(G149)="AB","+",VLOOKUP(G149,'විෂය තොරතුරු'!$P$24:$Q$28,2))))</f>
        <v/>
      </c>
      <c r="AS149" s="194" t="str">
        <f aca="false">IF(H149="","",IF(H149="-","-",IF(UPPER(H149)="AB","+",VLOOKUP(H149,'විෂය තොරතුරු'!$P$24:$Q$28,2))))</f>
        <v/>
      </c>
      <c r="AT149" s="194" t="str">
        <f aca="false">IF(I149="","",IF(I149="-","-",IF(UPPER(I149)="AB","+",VLOOKUP(I149,'විෂය තොරතුරු'!$P$24:$Q$28,2))))</f>
        <v/>
      </c>
      <c r="AU149" s="196" t="str">
        <f aca="false">IF(J149="","",IF(J149="-","-",IF(UPPER(J149)="AB","+",VLOOKUP(J149,'විෂය තොරතුරු'!$P$24:$Q$28,2))))</f>
        <v/>
      </c>
      <c r="AV149" s="197" t="str">
        <f aca="false">IF(K149="","",IF(K149="-","-",IF(UPPER(K149)="AB","+",VLOOKUP(K149,'විෂය තොරතුරු'!$P$24:$Q$28,2))))</f>
        <v/>
      </c>
      <c r="AW149" s="194" t="str">
        <f aca="false">IF(L149="","",IF(L149="-","-",IF(UPPER(L149)="AB","+",VLOOKUP(L149,'විෂය තොරතුරු'!$P$24:$Q$28,2))))</f>
        <v/>
      </c>
      <c r="AX149" s="194" t="str">
        <f aca="false">IF(M149="","",IF(M149="-","-",IF(UPPER(M149)="AB","+",VLOOKUP(M149,'විෂය තොරතුරු'!$P$24:$Q$28,2))))</f>
        <v/>
      </c>
      <c r="AY149" s="195" t="str">
        <f aca="false">IF(N149="","",IF(N149="-","-",IF(UPPER(N149)="AB","+",VLOOKUP(N149,'විෂය තොරතුරු'!$P$24:$Q$28,2))))</f>
        <v/>
      </c>
      <c r="AZ149" s="193" t="str">
        <f aca="false">IF(O149="","",IF(O149="-","-",IF(UPPER(O149)="AB","+",VLOOKUP(O149,'විෂය තොරතුරු'!$P$24:$Q$28,2))))</f>
        <v/>
      </c>
      <c r="BA149" s="194" t="str">
        <f aca="false">IF(P149="","",IF(P149="-","-",IF(UPPER(P149)="AB","+",VLOOKUP(P149,'විෂය තොරතුරු'!$P$24:$Q$28,2))))</f>
        <v/>
      </c>
      <c r="BB149" s="194" t="str">
        <f aca="false">IF(Q149="","",IF(Q149="-","-",IF(UPPER(Q149)="AB","+",VLOOKUP(Q149,'විෂය තොරතුරු'!$P$24:$Q$28,2))))</f>
        <v/>
      </c>
      <c r="BC149" s="194" t="str">
        <f aca="false">IF(R149="","",IF(R149="-","-",IF(UPPER(R149)="AB","+",VLOOKUP(R149,'විෂය තොරතුරු'!$P$24:$Q$28,2))))</f>
        <v/>
      </c>
      <c r="BD149" s="194" t="str">
        <f aca="false">IF(S149="","",IF(S149="-","-",IF(UPPER(S149)="AB","+",VLOOKUP(S149,'විෂය තොරතුරු'!$P$24:$Q$28,2))))</f>
        <v/>
      </c>
      <c r="BE149" s="194" t="str">
        <f aca="false">IF(T149="","",IF(T149="-","-",IF(UPPER(T149)="AB","+",VLOOKUP(T149,'විෂය තොරතුරු'!$P$24:$Q$28,2))))</f>
        <v/>
      </c>
      <c r="BF149" s="194" t="str">
        <f aca="false">IF(U149="","",IF(U149="-","-",IF(UPPER(U149)="AB","+",VLOOKUP(U149,'විෂය තොරතුරු'!$P$24:$Q$28,2))))</f>
        <v/>
      </c>
      <c r="BG149" s="196" t="str">
        <f aca="false">IF(V149="","",IF(V149="-","-",IF(UPPER(V149)="AB","+",VLOOKUP(V149,'විෂය තොරතුරු'!$P$24:$Q$28,2))))</f>
        <v/>
      </c>
      <c r="BH149" s="197" t="str">
        <f aca="false">IF(W149="","",IF(W149="-","-",IF(UPPER(W149)="AB","+",VLOOKUP(W149,'විෂය තොරතුරු'!$P$24:$Q$28,2))))</f>
        <v/>
      </c>
      <c r="BI149" s="194" t="str">
        <f aca="false">IF(X149="","",IF(X149="-","-",IF(UPPER(X149)="AB","+",VLOOKUP(X149,'විෂය තොරතුරු'!$P$24:$Q$28,2))))</f>
        <v/>
      </c>
      <c r="BJ149" s="194" t="str">
        <f aca="false">IF(Y149="","",IF(Y149="-","-",IF(UPPER(Y149)="AB","+",VLOOKUP(Y149,'විෂය තොරතුරු'!$P$24:$Q$28,2))))</f>
        <v/>
      </c>
      <c r="BK149" s="194" t="str">
        <f aca="false">IF(Z149="","",IF(Z149="-","-",IF(UPPER(Z149)="AB","+",VLOOKUP(Z149,'විෂය තොරතුරු'!$P$24:$Q$28,2))))</f>
        <v/>
      </c>
      <c r="BL149" s="194" t="str">
        <f aca="false">IF(AA149="","",IF(AA149="-","-",IF(UPPER(AA149)="AB","+",VLOOKUP(AA149,'විෂය තොරතුරු'!$P$24:$Q$28,2))))</f>
        <v/>
      </c>
      <c r="BM149" s="194" t="str">
        <f aca="false">IF(AB149="","",IF(AB149="-","-",IF(UPPER(AB149)="AB","+",VLOOKUP(AB149,'විෂය තොරතුරු'!$P$24:$Q$28,2))))</f>
        <v/>
      </c>
      <c r="BN149" s="194" t="str">
        <f aca="false">IF(AC149="","",IF(AC149="-","-",IF(UPPER(AC149)="AB","+",VLOOKUP(AC149,'විෂය තොරතුරු'!$P$24:$Q$28,2))))</f>
        <v/>
      </c>
      <c r="BO149" s="195" t="str">
        <f aca="false">IF(AD149="","",IF(AD149="-","-",IF(UPPER(AD149)="AB","+",VLOOKUP(AD149,'විෂය තොරතුරු'!$P$24:$Q$28,2))))</f>
        <v/>
      </c>
      <c r="BP149" s="197" t="str">
        <f aca="false">IF(AE149="","",IF(AE149="-","-",IF(UPPER(AE149)="AB","+",VLOOKUP(AE149,'විෂය තොරතුරු'!$P$24:$Q$28,2))))</f>
        <v/>
      </c>
      <c r="BQ149" s="194" t="str">
        <f aca="false">IF(AF149="","",IF(AF149="-","-",IF(UPPER(AF149)="AB","+",VLOOKUP(AF149,'විෂය තොරතුරු'!$P$24:$Q$28,2))))</f>
        <v/>
      </c>
      <c r="BR149" s="194" t="str">
        <f aca="false">IF(AG149="","",IF(AG149="-","-",IF(UPPER(AG149)="AB","+",VLOOKUP(AG149,'විෂය තොරතුරු'!$P$24:$Q$28,2))))</f>
        <v/>
      </c>
      <c r="BS149" s="194" t="str">
        <f aca="false">IF(AH149="","",IF(AH149="-","-",IF(UPPER(AH149)="AB","+",VLOOKUP(AH149,'විෂය තොරතුරු'!$P$24:$Q$28,2))))</f>
        <v/>
      </c>
      <c r="BT149" s="194" t="str">
        <f aca="false">IF(AI149="","",IF(AI149="-","-",IF(UPPER(AI149)="AB","+",VLOOKUP(AI149,'විෂය තොරතුරු'!$P$24:$Q$28,2))))</f>
        <v/>
      </c>
      <c r="BU149" s="194" t="str">
        <f aca="false">IF(AJ149="","",IF(AJ149="-","-",IF(UPPER(AJ149)="AB","+",VLOOKUP(AJ149,'විෂය තොරතුරු'!$P$24:$Q$28,2))))</f>
        <v/>
      </c>
      <c r="BV149" s="194" t="str">
        <f aca="false">IF(AK149="","",IF(AK149="-","-",IF(UPPER(AK149)="AB","+",VLOOKUP(AK149,'විෂය තොරතුරු'!$P$24:$Q$28,2))))</f>
        <v/>
      </c>
      <c r="BW149" s="195" t="str">
        <f aca="false">IF(AL149="","",IF(AL149="-","-",IF(UPPER(AL149)="AB","+",VLOOKUP(AL149,'විෂය තොරතුරු'!$P$24:$Q$28,2))))</f>
        <v/>
      </c>
      <c r="BX149" s="171" t="str">
        <f aca="false">IF($B149="","",COUNTIF($AP149:$BW149,"A"))</f>
        <v/>
      </c>
      <c r="BY149" s="171" t="str">
        <f aca="false">IF($B149="","",COUNTIF($AP149:$BW149,"B"))</f>
        <v/>
      </c>
      <c r="BZ149" s="171" t="str">
        <f aca="false">IF($B149="","",COUNTIF($AP149:$BW149,"C"))</f>
        <v/>
      </c>
      <c r="CA149" s="171" t="str">
        <f aca="false">IF($B149="","",COUNTIF($AP149:$BW149,"S"))</f>
        <v/>
      </c>
      <c r="CB149" s="171" t="str">
        <f aca="false">IF($B149="","",COUNTIF($AP149:$BW149,"W"))</f>
        <v/>
      </c>
      <c r="CC149" s="197" t="str">
        <f aca="false">IF(B149="","",SUM(BX149:CA149))</f>
        <v/>
      </c>
      <c r="CD149" s="195" t="str">
        <f aca="false">IF(B149="","",SUM(BX149:BZ149))</f>
        <v/>
      </c>
      <c r="CE149" s="172" t="str">
        <f aca="false">IF(B149="","",IF(AND(CC149&gt;=6,CD149&gt;=3,OR(E149&gt;=35,F149&gt;=35),L149&gt;=35),"6/3 සමත්",IF(AND(CC149&gt;=5,CD149&gt;=3,OR(E149&gt;=35,F149&gt;=35,L149&gt;=35)),"5/3 සමත්",IF(AND(CC149&gt;=4,CD149&gt;=1,OR(E149&gt;=20,F149&gt;=20,L149&gt;=20)),"සමත් කළ හැකි",IF(CB149=9,"W9","අසමත් ?")))))</f>
        <v/>
      </c>
    </row>
    <row r="150" customFormat="false" ht="12.8" hidden="false" customHeight="false" outlineLevel="0" collapsed="false">
      <c r="A150" s="202"/>
      <c r="B150" s="63" t="s">
        <v>93</v>
      </c>
      <c r="C150" s="168"/>
      <c r="D150" s="170"/>
      <c r="E150" s="171" t="str">
        <f aca="false">IF($B100="","-",SUM(E100:E149))</f>
        <v>-</v>
      </c>
      <c r="F150" s="169" t="str">
        <f aca="false">IF($B100="","-",SUM(F100:F149))</f>
        <v>-</v>
      </c>
      <c r="G150" s="171" t="str">
        <f aca="false">IF($B100="","-",SUM(G100:G149))</f>
        <v>-</v>
      </c>
      <c r="H150" s="168" t="str">
        <f aca="false">IF($B100="","-",SUM(H100:H149))</f>
        <v>-</v>
      </c>
      <c r="I150" s="168" t="str">
        <f aca="false">IF($B100="","-",SUM(I100:I149))</f>
        <v>-</v>
      </c>
      <c r="J150" s="169" t="str">
        <f aca="false">IF($B100="","-",SUM(J100:J149))</f>
        <v>-</v>
      </c>
      <c r="K150" s="171" t="str">
        <f aca="false">IF($B100="","-",SUM(K100:K149))</f>
        <v>-</v>
      </c>
      <c r="L150" s="168" t="str">
        <f aca="false">IF($B100="","-",SUM(L100:L149))</f>
        <v>-</v>
      </c>
      <c r="M150" s="168" t="str">
        <f aca="false">IF($B100="","-",SUM(M100:M149))</f>
        <v>-</v>
      </c>
      <c r="N150" s="169" t="str">
        <f aca="false">IF($B100="","-",SUM(N100:N149))</f>
        <v>-</v>
      </c>
      <c r="O150" s="171" t="str">
        <f aca="false">IF($B100="","-",SUM(O100:O149))</f>
        <v>-</v>
      </c>
      <c r="P150" s="168" t="str">
        <f aca="false">IF($B100="","-",SUM(P100:P149))</f>
        <v>-</v>
      </c>
      <c r="Q150" s="168" t="str">
        <f aca="false">IF($B100="","-",SUM(Q100:Q149))</f>
        <v>-</v>
      </c>
      <c r="R150" s="168" t="str">
        <f aca="false">IF($B100="","-",SUM(R100:R149))</f>
        <v>-</v>
      </c>
      <c r="S150" s="168" t="str">
        <f aca="false">IF($B100="","-",SUM(S100:S149))</f>
        <v>-</v>
      </c>
      <c r="T150" s="168" t="str">
        <f aca="false">IF($B100="","-",SUM(T100:T149))</f>
        <v>-</v>
      </c>
      <c r="U150" s="168" t="str">
        <f aca="false">IF($B100="","-",SUM(U100:U149))</f>
        <v>-</v>
      </c>
      <c r="V150" s="169" t="str">
        <f aca="false">IF($B100="","-",SUM(V100:V149))</f>
        <v>-</v>
      </c>
      <c r="W150" s="171" t="str">
        <f aca="false">IF($B100="","-",SUM(W100:W149))</f>
        <v>-</v>
      </c>
      <c r="X150" s="168" t="str">
        <f aca="false">IF($B100="","-",SUM(X100:X149))</f>
        <v>-</v>
      </c>
      <c r="Y150" s="168" t="str">
        <f aca="false">IF($B100="","-",SUM(Y100:Y149))</f>
        <v>-</v>
      </c>
      <c r="Z150" s="168" t="str">
        <f aca="false">IF($B100="","-",SUM(Z100:Z149))</f>
        <v>-</v>
      </c>
      <c r="AA150" s="168" t="str">
        <f aca="false">IF($B100="","-",SUM(AA100:AA149))</f>
        <v>-</v>
      </c>
      <c r="AB150" s="168" t="str">
        <f aca="false">IF($B100="","-",SUM(AB100:AB149))</f>
        <v>-</v>
      </c>
      <c r="AC150" s="168" t="str">
        <f aca="false">IF($B100="","-",SUM(AC100:AC149))</f>
        <v>-</v>
      </c>
      <c r="AD150" s="169" t="str">
        <f aca="false">IF($B100="","-",SUM(AD100:AD149))</f>
        <v>-</v>
      </c>
      <c r="AE150" s="171" t="str">
        <f aca="false">IF($B100="","-",SUM(AE100:AE149))</f>
        <v>-</v>
      </c>
      <c r="AF150" s="168" t="str">
        <f aca="false">IF($B100="","-",SUM(AF100:AF149))</f>
        <v>-</v>
      </c>
      <c r="AG150" s="168" t="str">
        <f aca="false">IF($B100="","-",SUM(AG100:AG149))</f>
        <v>-</v>
      </c>
      <c r="AH150" s="168" t="str">
        <f aca="false">IF($B100="","-",SUM(AH100:AH149))</f>
        <v>-</v>
      </c>
      <c r="AI150" s="168" t="str">
        <f aca="false">IF($B100="","-",SUM(AI100:AI149))</f>
        <v>-</v>
      </c>
      <c r="AJ150" s="168" t="str">
        <f aca="false">IF($B100="","-",SUM(AJ100:AJ149))</f>
        <v>-</v>
      </c>
      <c r="AK150" s="168" t="str">
        <f aca="false">IF($B100="","-",SUM(AK100:AK149))</f>
        <v>-</v>
      </c>
      <c r="AL150" s="169" t="str">
        <f aca="false">IF($B100="","-",SUM(AL100:AL149))</f>
        <v>-</v>
      </c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201"/>
    </row>
    <row r="151" customFormat="false" ht="12.8" hidden="false" customHeight="false" outlineLevel="0" collapsed="false">
      <c r="A151" s="203"/>
      <c r="B151" s="63" t="s">
        <v>94</v>
      </c>
      <c r="C151" s="168"/>
      <c r="D151" s="170"/>
      <c r="E151" s="171" t="str">
        <f aca="false">IF(OR(E$150=0,E$150="-"),"-",E150/E160)</f>
        <v>-</v>
      </c>
      <c r="F151" s="171" t="str">
        <f aca="false">IF(OR(F$150=0,F$150="-"),"-",F150/F160)</f>
        <v>-</v>
      </c>
      <c r="G151" s="171" t="str">
        <f aca="false">IF(OR(G$150=0,G$150="-"),"-",G150/G160)</f>
        <v>-</v>
      </c>
      <c r="H151" s="171" t="str">
        <f aca="false">IF(OR(H$150=0,H$150="-"),"-",H150/H160)</f>
        <v>-</v>
      </c>
      <c r="I151" s="171" t="str">
        <f aca="false">IF(OR(I$150=0,I$150="-"),"-",I150/I160)</f>
        <v>-</v>
      </c>
      <c r="J151" s="171" t="str">
        <f aca="false">IF(OR(J$150=0,J$150="-"),"-",J150/J160)</f>
        <v>-</v>
      </c>
      <c r="K151" s="171" t="str">
        <f aca="false">IF(OR(K$150=0,K$150="-"),"-",K150/K160)</f>
        <v>-</v>
      </c>
      <c r="L151" s="171" t="str">
        <f aca="false">IF(OR(L$150=0,L$150="-"),"-",L150/L160)</f>
        <v>-</v>
      </c>
      <c r="M151" s="171" t="str">
        <f aca="false">IF(OR(M$150=0,M$150="-"),"-",M150/M160)</f>
        <v>-</v>
      </c>
      <c r="N151" s="171" t="str">
        <f aca="false">IF(OR(N$150=0,N$150="-"),"-",N150/N160)</f>
        <v>-</v>
      </c>
      <c r="O151" s="171" t="str">
        <f aca="false">IF(OR(O$150=0,O$150="-"),"-",O150/O160)</f>
        <v>-</v>
      </c>
      <c r="P151" s="171" t="str">
        <f aca="false">IF(OR(P$150=0,P$150="-"),"-",P150/P160)</f>
        <v>-</v>
      </c>
      <c r="Q151" s="171" t="str">
        <f aca="false">IF(OR(Q$150=0,Q$150="-"),"-",Q150/Q160)</f>
        <v>-</v>
      </c>
      <c r="R151" s="171" t="str">
        <f aca="false">IF(OR(R$150=0,R$150="-"),"-",R150/R160)</f>
        <v>-</v>
      </c>
      <c r="S151" s="171" t="str">
        <f aca="false">IF(OR(S$150=0,S$150="-"),"-",S150/S160)</f>
        <v>-</v>
      </c>
      <c r="T151" s="171" t="str">
        <f aca="false">IF(OR(T$150=0,T$150="-"),"-",T150/T160)</f>
        <v>-</v>
      </c>
      <c r="U151" s="171" t="str">
        <f aca="false">IF(OR(U$150=0,U$150="-"),"-",U150/U160)</f>
        <v>-</v>
      </c>
      <c r="V151" s="171" t="str">
        <f aca="false">IF(OR(V$150=0,V$150="-"),"-",V150/V160)</f>
        <v>-</v>
      </c>
      <c r="W151" s="171" t="str">
        <f aca="false">IF(OR(W$150=0,W$150="-"),"-",W150/W160)</f>
        <v>-</v>
      </c>
      <c r="X151" s="171" t="str">
        <f aca="false">IF(OR(X$150=0,X$150="-"),"-",X150/X160)</f>
        <v>-</v>
      </c>
      <c r="Y151" s="171" t="str">
        <f aca="false">IF(OR(Y$150=0,Y$150="-"),"-",Y150/Y160)</f>
        <v>-</v>
      </c>
      <c r="Z151" s="171" t="str">
        <f aca="false">IF(OR(Z$150=0,Z$150="-"),"-",Z150/Z160)</f>
        <v>-</v>
      </c>
      <c r="AA151" s="171" t="str">
        <f aca="false">IF(OR(AA$150=0,AA$150="-"),"-",AA150/AA160)</f>
        <v>-</v>
      </c>
      <c r="AB151" s="171" t="str">
        <f aca="false">IF(OR(AB$150=0,AB$150="-"),"-",AB150/AB160)</f>
        <v>-</v>
      </c>
      <c r="AC151" s="171" t="str">
        <f aca="false">IF(OR(AC$150=0,AC$150="-"),"-",AC150/AC160)</f>
        <v>-</v>
      </c>
      <c r="AD151" s="171" t="str">
        <f aca="false">IF(OR(AD$150=0,AD$150="-"),"-",AD150/AD160)</f>
        <v>-</v>
      </c>
      <c r="AE151" s="171" t="str">
        <f aca="false">IF(OR(AE$150=0,AE$150="-"),"-",AE150/AE160)</f>
        <v>-</v>
      </c>
      <c r="AF151" s="171" t="str">
        <f aca="false">IF(OR(AF$150=0,AF$150="-"),"-",AF150/AF160)</f>
        <v>-</v>
      </c>
      <c r="AG151" s="171" t="str">
        <f aca="false">IF(OR(AG$150=0,AG$150="-"),"-",AG150/AG160)</f>
        <v>-</v>
      </c>
      <c r="AH151" s="171" t="str">
        <f aca="false">IF(OR(AH$150=0,AH$150="-"),"-",AH150/AH160)</f>
        <v>-</v>
      </c>
      <c r="AI151" s="171" t="str">
        <f aca="false">IF(OR(AI$150=0,AI$150="-"),"-",AI150/AI160)</f>
        <v>-</v>
      </c>
      <c r="AJ151" s="171" t="str">
        <f aca="false">IF(OR(AJ$150=0,AJ$150="-"),"-",AJ150/AJ160)</f>
        <v>-</v>
      </c>
      <c r="AK151" s="171" t="str">
        <f aca="false">IF(OR(AK$150=0,AK$150="-"),"-",AK150/AK160)</f>
        <v>-</v>
      </c>
      <c r="AL151" s="171" t="str">
        <f aca="false">IF(OR(AL$150=0,AL$150="-"),"-",AL150/AL160)</f>
        <v>-</v>
      </c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201"/>
    </row>
    <row r="152" customFormat="false" ht="12.8" hidden="false" customHeight="false" outlineLevel="0" collapsed="false">
      <c r="A152" s="203"/>
      <c r="B152" s="204" t="s">
        <v>95</v>
      </c>
      <c r="C152" s="207"/>
      <c r="D152" s="270"/>
      <c r="E152" s="171" t="n">
        <f aca="false">IF(E$150=0,"-",COUNTIFS(E$100:E$149,"&gt;74"))</f>
        <v>0</v>
      </c>
      <c r="F152" s="169" t="n">
        <f aca="false">IF(F$150=0,"-",COUNTIFS(F$100:F$149,"&gt;74"))</f>
        <v>0</v>
      </c>
      <c r="G152" s="171" t="n">
        <f aca="false">IF(G$150=0,"-",COUNTIFS(G$100:G$149,"&gt;74"))</f>
        <v>0</v>
      </c>
      <c r="H152" s="168" t="n">
        <f aca="false">IF(H$150=0,"-",COUNTIFS(H$100:H$149,"&gt;74"))</f>
        <v>0</v>
      </c>
      <c r="I152" s="168" t="n">
        <f aca="false">IF(I$150=0,"-",COUNTIFS(I$100:I$149,"&gt;74"))</f>
        <v>0</v>
      </c>
      <c r="J152" s="169" t="n">
        <f aca="false">IF(J$150=0,"-",COUNTIFS(J$100:J$149,"&gt;74"))</f>
        <v>0</v>
      </c>
      <c r="K152" s="171" t="n">
        <f aca="false">IF(K$150=0,"-",COUNTIFS(K$100:K$149,"&gt;74"))</f>
        <v>0</v>
      </c>
      <c r="L152" s="168" t="n">
        <f aca="false">IF(L$150=0,"-",COUNTIFS(L$100:L$149,"&gt;74"))</f>
        <v>0</v>
      </c>
      <c r="M152" s="168" t="n">
        <f aca="false">IF(M$150=0,"-",COUNTIFS(M$100:M$149,"&gt;74"))</f>
        <v>0</v>
      </c>
      <c r="N152" s="169" t="n">
        <f aca="false">IF(N$150=0,"-",COUNTIFS(N$100:N$149,"&gt;74"))</f>
        <v>0</v>
      </c>
      <c r="O152" s="171" t="n">
        <f aca="false">IF(O$150=0,"-",COUNTIFS(O$100:O$149,"&gt;74"))</f>
        <v>0</v>
      </c>
      <c r="P152" s="168" t="n">
        <f aca="false">IF(P$150=0,"-",COUNTIFS(P$100:P$149,"&gt;74"))</f>
        <v>0</v>
      </c>
      <c r="Q152" s="168" t="n">
        <f aca="false">IF(Q$150=0,"-",COUNTIFS(Q$100:Q$149,"&gt;74"))</f>
        <v>0</v>
      </c>
      <c r="R152" s="168" t="n">
        <f aca="false">IF(R$150=0,"-",COUNTIFS(R$100:R$149,"&gt;74"))</f>
        <v>0</v>
      </c>
      <c r="S152" s="168" t="n">
        <f aca="false">IF(S$150=0,"-",COUNTIFS(S$100:S$149,"&gt;74"))</f>
        <v>0</v>
      </c>
      <c r="T152" s="168" t="n">
        <f aca="false">IF(T$150=0,"-",COUNTIFS(T$100:T$149,"&gt;74"))</f>
        <v>0</v>
      </c>
      <c r="U152" s="168" t="n">
        <f aca="false">IF(U$150=0,"-",COUNTIFS(U$100:U$149,"&gt;74"))</f>
        <v>0</v>
      </c>
      <c r="V152" s="169" t="n">
        <f aca="false">IF(V$150=0,"-",COUNTIFS(V$100:V$149,"&gt;74"))</f>
        <v>0</v>
      </c>
      <c r="W152" s="171" t="n">
        <f aca="false">IF(W$150=0,"-",COUNTIFS(W$100:W$149,"&gt;74"))</f>
        <v>0</v>
      </c>
      <c r="X152" s="168" t="n">
        <f aca="false">IF(X$150=0,"-",COUNTIFS(X$100:X$149,"&gt;74"))</f>
        <v>0</v>
      </c>
      <c r="Y152" s="168" t="n">
        <f aca="false">IF(Y$150=0,"-",COUNTIFS(Y$100:Y$149,"&gt;74"))</f>
        <v>0</v>
      </c>
      <c r="Z152" s="168" t="n">
        <f aca="false">IF(Z$150=0,"-",COUNTIFS(Z$100:Z$149,"&gt;74"))</f>
        <v>0</v>
      </c>
      <c r="AA152" s="168" t="n">
        <f aca="false">IF(AA$150=0,"-",COUNTIFS(AA$100:AA$149,"&gt;74"))</f>
        <v>0</v>
      </c>
      <c r="AB152" s="168" t="n">
        <f aca="false">IF(AB$150=0,"-",COUNTIFS(AB$100:AB$149,"&gt;74"))</f>
        <v>0</v>
      </c>
      <c r="AC152" s="168" t="n">
        <f aca="false">IF(AC$150=0,"-",COUNTIFS(AC$100:AC$149,"&gt;74"))</f>
        <v>0</v>
      </c>
      <c r="AD152" s="169" t="n">
        <f aca="false">IF(AD$150=0,"-",COUNTIFS(AD$100:AD$149,"&gt;74"))</f>
        <v>0</v>
      </c>
      <c r="AE152" s="171" t="n">
        <f aca="false">IF(AE$150=0,"-",COUNTIFS(AE$100:AE$149,"&gt;74"))</f>
        <v>0</v>
      </c>
      <c r="AF152" s="168" t="n">
        <f aca="false">IF(AF$150=0,"-",COUNTIFS(AF$100:AF$149,"&gt;74"))</f>
        <v>0</v>
      </c>
      <c r="AG152" s="168" t="n">
        <f aca="false">IF(AG$150=0,"-",COUNTIFS(AG$100:AG$149,"&gt;74"))</f>
        <v>0</v>
      </c>
      <c r="AH152" s="168" t="n">
        <f aca="false">IF(AH$150=0,"-",COUNTIFS(AH$100:AH$149,"&gt;74"))</f>
        <v>0</v>
      </c>
      <c r="AI152" s="168" t="n">
        <f aca="false">IF(AI$150=0,"-",COUNTIFS(AI$100:AI$149,"&gt;74"))</f>
        <v>0</v>
      </c>
      <c r="AJ152" s="168" t="n">
        <f aca="false">IF(AJ$150=0,"-",COUNTIFS(AJ$100:AJ$149,"&gt;74"))</f>
        <v>0</v>
      </c>
      <c r="AK152" s="168" t="n">
        <f aca="false">IF(AK$150=0,"-",COUNTIFS(AK$100:AK$149,"&gt;74"))</f>
        <v>0</v>
      </c>
      <c r="AL152" s="169" t="n">
        <f aca="false">IF(AL$150=0,"-",COUNTIFS(AL$100:AL$149,"&gt;74"))</f>
        <v>0</v>
      </c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201"/>
    </row>
    <row r="153" customFormat="false" ht="12.8" hidden="false" customHeight="false" outlineLevel="0" collapsed="false">
      <c r="A153" s="203"/>
      <c r="B153" s="204" t="s">
        <v>96</v>
      </c>
      <c r="C153" s="207"/>
      <c r="D153" s="270"/>
      <c r="E153" s="171" t="n">
        <f aca="false">IF(E$150=0,"-",COUNTIFS(E$100:E$149,"&gt;64",E$100:E$149,"&lt;75"))</f>
        <v>0</v>
      </c>
      <c r="F153" s="169" t="n">
        <f aca="false">IF(F$150=0,"-",COUNTIFS(F$100:F$149,"&gt;64",F$100:F$149,"&lt;75"))</f>
        <v>0</v>
      </c>
      <c r="G153" s="171" t="n">
        <f aca="false">IF(G$150=0,"-",COUNTIFS(G$100:G$149,"&gt;64",G$100:G$149,"&lt;75"))</f>
        <v>0</v>
      </c>
      <c r="H153" s="168" t="n">
        <f aca="false">IF(H$150=0,"-",COUNTIFS(H$100:H$149,"&gt;64",H$100:H$149,"&lt;75"))</f>
        <v>0</v>
      </c>
      <c r="I153" s="168" t="n">
        <f aca="false">IF(I$150=0,"-",COUNTIFS(I$100:I$149,"&gt;64",I$100:I$149,"&lt;75"))</f>
        <v>0</v>
      </c>
      <c r="J153" s="169" t="n">
        <f aca="false">IF(J$150=0,"-",COUNTIFS(J$100:J$149,"&gt;64",J$100:J$149,"&lt;75"))</f>
        <v>0</v>
      </c>
      <c r="K153" s="171" t="n">
        <f aca="false">IF(K$150=0,"-",COUNTIFS(K$100:K$149,"&gt;64",K$100:K$149,"&lt;75"))</f>
        <v>0</v>
      </c>
      <c r="L153" s="168" t="n">
        <f aca="false">IF(L$150=0,"-",COUNTIFS(L$100:L$149,"&gt;64",L$100:L$149,"&lt;75"))</f>
        <v>0</v>
      </c>
      <c r="M153" s="168" t="n">
        <f aca="false">IF(M$150=0,"-",COUNTIFS(M$100:M$149,"&gt;64",M$100:M$149,"&lt;75"))</f>
        <v>0</v>
      </c>
      <c r="N153" s="169" t="n">
        <f aca="false">IF(N$150=0,"-",COUNTIFS(N$100:N$149,"&gt;64",N$100:N$149,"&lt;75"))</f>
        <v>0</v>
      </c>
      <c r="O153" s="171" t="n">
        <f aca="false">IF(O$150=0,"-",COUNTIFS(O$100:O$149,"&gt;64",O$100:O$149,"&lt;75"))</f>
        <v>0</v>
      </c>
      <c r="P153" s="168" t="n">
        <f aca="false">IF(P$150=0,"-",COUNTIFS(P$100:P$149,"&gt;64",P$100:P$149,"&lt;75"))</f>
        <v>0</v>
      </c>
      <c r="Q153" s="168" t="n">
        <f aca="false">IF(Q$150=0,"-",COUNTIFS(Q$100:Q$149,"&gt;64",Q$100:Q$149,"&lt;75"))</f>
        <v>0</v>
      </c>
      <c r="R153" s="168" t="n">
        <f aca="false">IF(R$150=0,"-",COUNTIFS(R$100:R$149,"&gt;64",R$100:R$149,"&lt;75"))</f>
        <v>0</v>
      </c>
      <c r="S153" s="168" t="n">
        <f aca="false">IF(S$150=0,"-",COUNTIFS(S$100:S$149,"&gt;64",S$100:S$149,"&lt;75"))</f>
        <v>0</v>
      </c>
      <c r="T153" s="168" t="n">
        <f aca="false">IF(T$150=0,"-",COUNTIFS(T$100:T$149,"&gt;64",T$100:T$149,"&lt;75"))</f>
        <v>0</v>
      </c>
      <c r="U153" s="168" t="n">
        <f aca="false">IF(U$150=0,"-",COUNTIFS(U$100:U$149,"&gt;64",U$100:U$149,"&lt;75"))</f>
        <v>0</v>
      </c>
      <c r="V153" s="169" t="n">
        <f aca="false">IF(V$150=0,"-",COUNTIFS(V$100:V$149,"&gt;64",V$100:V$149,"&lt;75"))</f>
        <v>0</v>
      </c>
      <c r="W153" s="171" t="n">
        <f aca="false">IF(W$150=0,"-",COUNTIFS(W$100:W$149,"&gt;64",W$100:W$149,"&lt;75"))</f>
        <v>0</v>
      </c>
      <c r="X153" s="168" t="n">
        <f aca="false">IF(X$150=0,"-",COUNTIFS(X$100:X$149,"&gt;64",X$100:X$149,"&lt;75"))</f>
        <v>0</v>
      </c>
      <c r="Y153" s="168" t="n">
        <f aca="false">IF(Y$150=0,"-",COUNTIFS(Y$100:Y$149,"&gt;64",Y$100:Y$149,"&lt;75"))</f>
        <v>0</v>
      </c>
      <c r="Z153" s="168" t="n">
        <f aca="false">IF(Z$150=0,"-",COUNTIFS(Z$100:Z$149,"&gt;64",Z$100:Z$149,"&lt;75"))</f>
        <v>0</v>
      </c>
      <c r="AA153" s="168" t="n">
        <f aca="false">IF(AA$150=0,"-",COUNTIFS(AA$100:AA$149,"&gt;64",AA$100:AA$149,"&lt;75"))</f>
        <v>0</v>
      </c>
      <c r="AB153" s="168" t="n">
        <f aca="false">IF(AB$150=0,"-",COUNTIFS(AB$100:AB$149,"&gt;64",AB$100:AB$149,"&lt;75"))</f>
        <v>0</v>
      </c>
      <c r="AC153" s="168" t="n">
        <f aca="false">IF(AC$150=0,"-",COUNTIFS(AC$100:AC$149,"&gt;64",AC$100:AC$149,"&lt;75"))</f>
        <v>0</v>
      </c>
      <c r="AD153" s="169" t="n">
        <f aca="false">IF(AD$150=0,"-",COUNTIFS(AD$100:AD$149,"&gt;64",AD$100:AD$149,"&lt;75"))</f>
        <v>0</v>
      </c>
      <c r="AE153" s="171" t="n">
        <f aca="false">IF(AE$150=0,"-",COUNTIFS(AE$100:AE$149,"&gt;64",AE$100:AE$149,"&lt;75"))</f>
        <v>0</v>
      </c>
      <c r="AF153" s="168" t="n">
        <f aca="false">IF(AF$150=0,"-",COUNTIFS(AF$100:AF$149,"&gt;64",AF$100:AF$149,"&lt;75"))</f>
        <v>0</v>
      </c>
      <c r="AG153" s="168" t="n">
        <f aca="false">IF(AG$150=0,"-",COUNTIFS(AG$100:AG$149,"&gt;64",AG$100:AG$149,"&lt;75"))</f>
        <v>0</v>
      </c>
      <c r="AH153" s="168" t="n">
        <f aca="false">IF(AH$150=0,"-",COUNTIFS(AH$100:AH$149,"&gt;64",AH$100:AH$149,"&lt;75"))</f>
        <v>0</v>
      </c>
      <c r="AI153" s="168" t="n">
        <f aca="false">IF(AI$150=0,"-",COUNTIFS(AI$100:AI$149,"&gt;64",AI$100:AI$149,"&lt;75"))</f>
        <v>0</v>
      </c>
      <c r="AJ153" s="168" t="n">
        <f aca="false">IF(AJ$150=0,"-",COUNTIFS(AJ$100:AJ$149,"&gt;64",AJ$100:AJ$149,"&lt;75"))</f>
        <v>0</v>
      </c>
      <c r="AK153" s="168" t="n">
        <f aca="false">IF(AK$150=0,"-",COUNTIFS(AK$100:AK$149,"&gt;64",AK$100:AK$149,"&lt;75"))</f>
        <v>0</v>
      </c>
      <c r="AL153" s="169" t="n">
        <f aca="false">IF(AL$150=0,"-",COUNTIFS(AL$100:AL$149,"&gt;64",AL$100:AL$149,"&lt;75"))</f>
        <v>0</v>
      </c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201"/>
    </row>
    <row r="154" customFormat="false" ht="12.8" hidden="false" customHeight="false" outlineLevel="0" collapsed="false">
      <c r="A154" s="203"/>
      <c r="B154" s="204" t="s">
        <v>97</v>
      </c>
      <c r="C154" s="207"/>
      <c r="D154" s="270"/>
      <c r="E154" s="171" t="n">
        <f aca="false">IF(E$150=0,"-",COUNTIFS(E$100:E$149,"&gt;49",E$100:E$149,"&lt;65"))</f>
        <v>0</v>
      </c>
      <c r="F154" s="171" t="n">
        <f aca="false">IF(F$150=0,"-",COUNTIFS(F$100:F$149,"&gt;49",F$100:F$149,"&lt;65"))</f>
        <v>0</v>
      </c>
      <c r="G154" s="171" t="n">
        <f aca="false">IF(G$150=0,"-",COUNTIFS(G$100:G$149,"&gt;49",G$100:G$149,"&lt;65"))</f>
        <v>0</v>
      </c>
      <c r="H154" s="171" t="n">
        <f aca="false">IF(H$150=0,"-",COUNTIFS(H$100:H$149,"&gt;49",H$100:H$149,"&lt;65"))</f>
        <v>0</v>
      </c>
      <c r="I154" s="171" t="n">
        <f aca="false">IF(I$150=0,"-",COUNTIFS(I$100:I$149,"&gt;49",I$100:I$149,"&lt;65"))</f>
        <v>0</v>
      </c>
      <c r="J154" s="171" t="n">
        <f aca="false">IF(J$150=0,"-",COUNTIFS(J$100:J$149,"&gt;49",J$100:J$149,"&lt;65"))</f>
        <v>0</v>
      </c>
      <c r="K154" s="171" t="n">
        <f aca="false">IF(K$150=0,"-",COUNTIFS(K$100:K$149,"&gt;49",K$100:K$149,"&lt;65"))</f>
        <v>0</v>
      </c>
      <c r="L154" s="171" t="n">
        <f aca="false">IF(L$150=0,"-",COUNTIFS(L$100:L$149,"&gt;49",L$100:L$149,"&lt;65"))</f>
        <v>0</v>
      </c>
      <c r="M154" s="171" t="n">
        <f aca="false">IF(M$150=0,"-",COUNTIFS(M$100:M$149,"&gt;49",M$100:M$149,"&lt;65"))</f>
        <v>0</v>
      </c>
      <c r="N154" s="171" t="n">
        <f aca="false">IF(N$150=0,"-",COUNTIFS(N$100:N$149,"&gt;49",N$100:N$149,"&lt;65"))</f>
        <v>0</v>
      </c>
      <c r="O154" s="171" t="n">
        <f aca="false">IF(O$150=0,"-",COUNTIFS(O$100:O$149,"&gt;49",O$100:O$149,"&lt;65"))</f>
        <v>0</v>
      </c>
      <c r="P154" s="171" t="n">
        <f aca="false">IF(P$150=0,"-",COUNTIFS(P$100:P$149,"&gt;49",P$100:P$149,"&lt;65"))</f>
        <v>0</v>
      </c>
      <c r="Q154" s="171" t="n">
        <f aca="false">IF(Q$150=0,"-",COUNTIFS(Q$100:Q$149,"&gt;49",Q$100:Q$149,"&lt;65"))</f>
        <v>0</v>
      </c>
      <c r="R154" s="171" t="n">
        <f aca="false">IF(R$150=0,"-",COUNTIFS(R$100:R$149,"&gt;49",R$100:R$149,"&lt;65"))</f>
        <v>0</v>
      </c>
      <c r="S154" s="171" t="n">
        <f aca="false">IF(S$150=0,"-",COUNTIFS(S$100:S$149,"&gt;49",S$100:S$149,"&lt;65"))</f>
        <v>0</v>
      </c>
      <c r="T154" s="171" t="n">
        <f aca="false">IF(T$150=0,"-",COUNTIFS(T$100:T$149,"&gt;49",T$100:T$149,"&lt;65"))</f>
        <v>0</v>
      </c>
      <c r="U154" s="171" t="n">
        <f aca="false">IF(U$150=0,"-",COUNTIFS(U$100:U$149,"&gt;49",U$100:U$149,"&lt;65"))</f>
        <v>0</v>
      </c>
      <c r="V154" s="171" t="n">
        <f aca="false">IF(V$150=0,"-",COUNTIFS(V$100:V$149,"&gt;49",V$100:V$149,"&lt;65"))</f>
        <v>0</v>
      </c>
      <c r="W154" s="171" t="n">
        <f aca="false">IF(W$150=0,"-",COUNTIFS(W$100:W$149,"&gt;49",W$100:W$149,"&lt;65"))</f>
        <v>0</v>
      </c>
      <c r="X154" s="171" t="n">
        <f aca="false">IF(X$150=0,"-",COUNTIFS(X$100:X$149,"&gt;49",X$100:X$149,"&lt;65"))</f>
        <v>0</v>
      </c>
      <c r="Y154" s="171" t="n">
        <f aca="false">IF(Y$150=0,"-",COUNTIFS(Y$100:Y$149,"&gt;49",Y$100:Y$149,"&lt;65"))</f>
        <v>0</v>
      </c>
      <c r="Z154" s="171" t="n">
        <f aca="false">IF(Z$150=0,"-",COUNTIFS(Z$100:Z$149,"&gt;49",Z$100:Z$149,"&lt;65"))</f>
        <v>0</v>
      </c>
      <c r="AA154" s="171" t="n">
        <f aca="false">IF(AA$150=0,"-",COUNTIFS(AA$100:AA$149,"&gt;49",AA$100:AA$149,"&lt;65"))</f>
        <v>0</v>
      </c>
      <c r="AB154" s="171" t="n">
        <f aca="false">IF(AB$150=0,"-",COUNTIFS(AB$100:AB$149,"&gt;49",AB$100:AB$149,"&lt;65"))</f>
        <v>0</v>
      </c>
      <c r="AC154" s="171" t="n">
        <f aca="false">IF(AC$150=0,"-",COUNTIFS(AC$100:AC$149,"&gt;49",AC$100:AC$149,"&lt;65"))</f>
        <v>0</v>
      </c>
      <c r="AD154" s="171" t="n">
        <f aca="false">IF(AD$150=0,"-",COUNTIFS(AD$100:AD$149,"&gt;49",AD$100:AD$149,"&lt;65"))</f>
        <v>0</v>
      </c>
      <c r="AE154" s="171" t="n">
        <f aca="false">IF(AE$150=0,"-",COUNTIFS(AE$100:AE$149,"&gt;49",AE$100:AE$149,"&lt;65"))</f>
        <v>0</v>
      </c>
      <c r="AF154" s="171" t="n">
        <f aca="false">IF(AF$150=0,"-",COUNTIFS(AF$100:AF$149,"&gt;49",AF$100:AF$149,"&lt;65"))</f>
        <v>0</v>
      </c>
      <c r="AG154" s="171" t="n">
        <f aca="false">IF(AG$150=0,"-",COUNTIFS(AG$100:AG$149,"&gt;49",AG$100:AG$149,"&lt;65"))</f>
        <v>0</v>
      </c>
      <c r="AH154" s="171" t="n">
        <f aca="false">IF(AH$150=0,"-",COUNTIFS(AH$100:AH$149,"&gt;49",AH$100:AH$149,"&lt;65"))</f>
        <v>0</v>
      </c>
      <c r="AI154" s="171" t="n">
        <f aca="false">IF(AI$150=0,"-",COUNTIFS(AI$100:AI$149,"&gt;49",AI$100:AI$149,"&lt;65"))</f>
        <v>0</v>
      </c>
      <c r="AJ154" s="171" t="n">
        <f aca="false">IF(AJ$150=0,"-",COUNTIFS(AJ$100:AJ$149,"&gt;49",AJ$100:AJ$149,"&lt;65"))</f>
        <v>0</v>
      </c>
      <c r="AK154" s="171" t="n">
        <f aca="false">IF(AK$150=0,"-",COUNTIFS(AK$100:AK$149,"&gt;49",AK$100:AK$149,"&lt;65"))</f>
        <v>0</v>
      </c>
      <c r="AL154" s="171" t="n">
        <f aca="false">IF(AL$150=0,"-",COUNTIFS(AL$100:AL$149,"&gt;49",AL$100:AL$149,"&lt;65"))</f>
        <v>0</v>
      </c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201"/>
    </row>
    <row r="155" customFormat="false" ht="12.8" hidden="false" customHeight="false" outlineLevel="0" collapsed="false">
      <c r="A155" s="203"/>
      <c r="B155" s="204" t="s">
        <v>99</v>
      </c>
      <c r="C155" s="207"/>
      <c r="D155" s="270"/>
      <c r="E155" s="171" t="n">
        <f aca="false">IF(E$150=0,"-",COUNTIFS(E$100:E$149,"&gt;39",E$100:E$149,"&lt;50"))</f>
        <v>0</v>
      </c>
      <c r="F155" s="171" t="n">
        <f aca="false">IF(F$150=0,"-",COUNTIFS(F$100:F$149,"&gt;39",F$100:F$149,"&lt;50"))</f>
        <v>0</v>
      </c>
      <c r="G155" s="171" t="n">
        <f aca="false">IF(G$150=0,"-",COUNTIFS(G$100:G$149,"&gt;39",G$100:G$149,"&lt;50"))</f>
        <v>0</v>
      </c>
      <c r="H155" s="171" t="n">
        <f aca="false">IF(H$150=0,"-",COUNTIFS(H$100:H$149,"&gt;39",H$100:H$149,"&lt;50"))</f>
        <v>0</v>
      </c>
      <c r="I155" s="171" t="n">
        <f aca="false">IF(I$150=0,"-",COUNTIFS(I$100:I$149,"&gt;39",I$100:I$149,"&lt;50"))</f>
        <v>0</v>
      </c>
      <c r="J155" s="171" t="n">
        <f aca="false">IF(J$150=0,"-",COUNTIFS(J$100:J$149,"&gt;39",J$100:J$149,"&lt;50"))</f>
        <v>0</v>
      </c>
      <c r="K155" s="171" t="n">
        <f aca="false">IF(K$150=0,"-",COUNTIFS(K$100:K$149,"&gt;39",K$100:K$149,"&lt;50"))</f>
        <v>0</v>
      </c>
      <c r="L155" s="171" t="n">
        <f aca="false">IF(L$150=0,"-",COUNTIFS(L$100:L$149,"&gt;39",L$100:L$149,"&lt;50"))</f>
        <v>0</v>
      </c>
      <c r="M155" s="171" t="n">
        <f aca="false">IF(M$150=0,"-",COUNTIFS(M$100:M$149,"&gt;39",M$100:M$149,"&lt;50"))</f>
        <v>0</v>
      </c>
      <c r="N155" s="171" t="n">
        <f aca="false">IF(N$150=0,"-",COUNTIFS(N$100:N$149,"&gt;39",N$100:N$149,"&lt;50"))</f>
        <v>0</v>
      </c>
      <c r="O155" s="171" t="n">
        <f aca="false">IF(O$150=0,"-",COUNTIFS(O$100:O$149,"&gt;39",O$100:O$149,"&lt;50"))</f>
        <v>0</v>
      </c>
      <c r="P155" s="171" t="n">
        <f aca="false">IF(P$150=0,"-",COUNTIFS(P$100:P$149,"&gt;39",P$100:P$149,"&lt;50"))</f>
        <v>0</v>
      </c>
      <c r="Q155" s="171" t="n">
        <f aca="false">IF(Q$150=0,"-",COUNTIFS(Q$100:Q$149,"&gt;39",Q$100:Q$149,"&lt;50"))</f>
        <v>0</v>
      </c>
      <c r="R155" s="171" t="n">
        <f aca="false">IF(R$150=0,"-",COUNTIFS(R$100:R$149,"&gt;39",R$100:R$149,"&lt;50"))</f>
        <v>0</v>
      </c>
      <c r="S155" s="171" t="n">
        <f aca="false">IF(S$150=0,"-",COUNTIFS(S$100:S$149,"&gt;39",S$100:S$149,"&lt;50"))</f>
        <v>0</v>
      </c>
      <c r="T155" s="171" t="n">
        <f aca="false">IF(T$150=0,"-",COUNTIFS(T$100:T$149,"&gt;39",T$100:T$149,"&lt;50"))</f>
        <v>0</v>
      </c>
      <c r="U155" s="171" t="n">
        <f aca="false">IF(U$150=0,"-",COUNTIFS(U$100:U$149,"&gt;39",U$100:U$149,"&lt;50"))</f>
        <v>0</v>
      </c>
      <c r="V155" s="171" t="n">
        <f aca="false">IF(V$150=0,"-",COUNTIFS(V$100:V$149,"&gt;39",V$100:V$149,"&lt;50"))</f>
        <v>0</v>
      </c>
      <c r="W155" s="171" t="n">
        <f aca="false">IF(W$150=0,"-",COUNTIFS(W$100:W$149,"&gt;39",W$100:W$149,"&lt;50"))</f>
        <v>0</v>
      </c>
      <c r="X155" s="171" t="n">
        <f aca="false">IF(X$150=0,"-",COUNTIFS(X$100:X$149,"&gt;39",X$100:X$149,"&lt;50"))</f>
        <v>0</v>
      </c>
      <c r="Y155" s="171" t="n">
        <f aca="false">IF(Y$150=0,"-",COUNTIFS(Y$100:Y$149,"&gt;39",Y$100:Y$149,"&lt;50"))</f>
        <v>0</v>
      </c>
      <c r="Z155" s="171" t="n">
        <f aca="false">IF(Z$150=0,"-",COUNTIFS(Z$100:Z$149,"&gt;39",Z$100:Z$149,"&lt;50"))</f>
        <v>0</v>
      </c>
      <c r="AA155" s="171" t="n">
        <f aca="false">IF(AA$150=0,"-",COUNTIFS(AA$100:AA$149,"&gt;39",AA$100:AA$149,"&lt;50"))</f>
        <v>0</v>
      </c>
      <c r="AB155" s="171" t="n">
        <f aca="false">IF(AB$150=0,"-",COUNTIFS(AB$100:AB$149,"&gt;39",AB$100:AB$149,"&lt;50"))</f>
        <v>0</v>
      </c>
      <c r="AC155" s="171" t="n">
        <f aca="false">IF(AC$150=0,"-",COUNTIFS(AC$100:AC$149,"&gt;39",AC$100:AC$149,"&lt;50"))</f>
        <v>0</v>
      </c>
      <c r="AD155" s="171" t="n">
        <f aca="false">IF(AD$150=0,"-",COUNTIFS(AD$100:AD$149,"&gt;39",AD$100:AD$149,"&lt;50"))</f>
        <v>0</v>
      </c>
      <c r="AE155" s="171" t="n">
        <f aca="false">IF(AE$150=0,"-",COUNTIFS(AE$100:AE$149,"&gt;39",AE$100:AE$149,"&lt;50"))</f>
        <v>0</v>
      </c>
      <c r="AF155" s="171" t="n">
        <f aca="false">IF(AF$150=0,"-",COUNTIFS(AF$100:AF$149,"&gt;39",AF$100:AF$149,"&lt;50"))</f>
        <v>0</v>
      </c>
      <c r="AG155" s="171" t="n">
        <f aca="false">IF(AG$150=0,"-",COUNTIFS(AG$100:AG$149,"&gt;39",AG$100:AG$149,"&lt;50"))</f>
        <v>0</v>
      </c>
      <c r="AH155" s="171" t="n">
        <f aca="false">IF(AH$150=0,"-",COUNTIFS(AH$100:AH$149,"&gt;39",AH$100:AH$149,"&lt;50"))</f>
        <v>0</v>
      </c>
      <c r="AI155" s="171" t="n">
        <f aca="false">IF(AI$150=0,"-",COUNTIFS(AI$100:AI$149,"&gt;39",AI$100:AI$149,"&lt;50"))</f>
        <v>0</v>
      </c>
      <c r="AJ155" s="171" t="n">
        <f aca="false">IF(AJ$150=0,"-",COUNTIFS(AJ$100:AJ$149,"&gt;39",AJ$100:AJ$149,"&lt;50"))</f>
        <v>0</v>
      </c>
      <c r="AK155" s="171" t="n">
        <f aca="false">IF(AK$150=0,"-",COUNTIFS(AK$100:AK$149,"&gt;39",AK$100:AK$149,"&lt;50"))</f>
        <v>0</v>
      </c>
      <c r="AL155" s="171" t="n">
        <f aca="false">IF(AL$150=0,"-",COUNTIFS(AL$100:AL$149,"&gt;39",AL$100:AL$149,"&lt;50"))</f>
        <v>0</v>
      </c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201"/>
    </row>
    <row r="156" customFormat="false" ht="12.8" hidden="false" customHeight="false" outlineLevel="0" collapsed="false">
      <c r="A156" s="203"/>
      <c r="B156" s="204" t="s">
        <v>101</v>
      </c>
      <c r="C156" s="207"/>
      <c r="D156" s="270"/>
      <c r="E156" s="171" t="n">
        <f aca="false">IF(E$150=0,"-",COUNTIFS(E$100:E$149,"&gt;34",E$100:E$149,"&lt;40"))</f>
        <v>0</v>
      </c>
      <c r="F156" s="169" t="n">
        <f aca="false">IF(F$150=0,"-",COUNTIFS(F$100:F$149,"&gt;34",F$100:F$149,"&lt;40"))</f>
        <v>0</v>
      </c>
      <c r="G156" s="171" t="n">
        <f aca="false">IF(G$150=0,"-",COUNTIFS(G$100:G$149,"&gt;34",G$100:G$149,"&lt;40"))</f>
        <v>0</v>
      </c>
      <c r="H156" s="168" t="n">
        <f aca="false">IF(H$150=0,"-",COUNTIFS(H$100:H$149,"&gt;34",H$100:H$149,"&lt;40"))</f>
        <v>0</v>
      </c>
      <c r="I156" s="168" t="n">
        <f aca="false">IF(I$150=0,"-",COUNTIFS(I$100:I$149,"&gt;34",I$100:I$149,"&lt;40"))</f>
        <v>0</v>
      </c>
      <c r="J156" s="169" t="n">
        <f aca="false">IF(J$150=0,"-",COUNTIFS(J$100:J$149,"&gt;34",J$100:J$149,"&lt;40"))</f>
        <v>0</v>
      </c>
      <c r="K156" s="171" t="n">
        <f aca="false">IF(K$150=0,"-",COUNTIFS(K$100:K$149,"&gt;34",K$100:K$149,"&lt;40"))</f>
        <v>0</v>
      </c>
      <c r="L156" s="168" t="n">
        <f aca="false">IF(L$150=0,"-",COUNTIFS(L$100:L$149,"&gt;34",L$100:L$149,"&lt;40"))</f>
        <v>0</v>
      </c>
      <c r="M156" s="168" t="n">
        <f aca="false">IF(M$150=0,"-",COUNTIFS(M$100:M$149,"&gt;34",M$100:M$149,"&lt;40"))</f>
        <v>0</v>
      </c>
      <c r="N156" s="169" t="n">
        <f aca="false">IF(N$150=0,"-",COUNTIFS(N$100:N$149,"&gt;34",N$100:N$149,"&lt;40"))</f>
        <v>0</v>
      </c>
      <c r="O156" s="171" t="n">
        <f aca="false">IF(O$150=0,"-",COUNTIFS(O$100:O$149,"&gt;34",O$100:O$149,"&lt;40"))</f>
        <v>0</v>
      </c>
      <c r="P156" s="168" t="n">
        <f aca="false">IF(P$150=0,"-",COUNTIFS(P$100:P$149,"&gt;34",P$100:P$149,"&lt;40"))</f>
        <v>0</v>
      </c>
      <c r="Q156" s="168" t="n">
        <f aca="false">IF(Q$150=0,"-",COUNTIFS(Q$100:Q$149,"&gt;34",Q$100:Q$149,"&lt;40"))</f>
        <v>0</v>
      </c>
      <c r="R156" s="168" t="n">
        <f aca="false">IF(R$150=0,"-",COUNTIFS(R$100:R$149,"&gt;34",R$100:R$149,"&lt;40"))</f>
        <v>0</v>
      </c>
      <c r="S156" s="168" t="n">
        <f aca="false">IF(S$150=0,"-",COUNTIFS(S$100:S$149,"&gt;34",S$100:S$149,"&lt;40"))</f>
        <v>0</v>
      </c>
      <c r="T156" s="168" t="n">
        <f aca="false">IF(T$150=0,"-",COUNTIFS(T$100:T$149,"&gt;34",T$100:T$149,"&lt;40"))</f>
        <v>0</v>
      </c>
      <c r="U156" s="168" t="n">
        <f aca="false">IF(U$150=0,"-",COUNTIFS(U$100:U$149,"&gt;34",U$100:U$149,"&lt;40"))</f>
        <v>0</v>
      </c>
      <c r="V156" s="169" t="n">
        <f aca="false">IF(V$150=0,"-",COUNTIFS(V$100:V$149,"&gt;34",V$100:V$149,"&lt;40"))</f>
        <v>0</v>
      </c>
      <c r="W156" s="171" t="n">
        <f aca="false">IF(W$150=0,"-",COUNTIFS(W$100:W$149,"&gt;34",W$100:W$149,"&lt;40"))</f>
        <v>0</v>
      </c>
      <c r="X156" s="168" t="n">
        <f aca="false">IF(X$150=0,"-",COUNTIFS(X$100:X$149,"&gt;34",X$100:X$149,"&lt;40"))</f>
        <v>0</v>
      </c>
      <c r="Y156" s="168" t="n">
        <f aca="false">IF(Y$150=0,"-",COUNTIFS(Y$100:Y$149,"&gt;34",Y$100:Y$149,"&lt;40"))</f>
        <v>0</v>
      </c>
      <c r="Z156" s="168" t="n">
        <f aca="false">IF(Z$150=0,"-",COUNTIFS(Z$100:Z$149,"&gt;34",Z$100:Z$149,"&lt;40"))</f>
        <v>0</v>
      </c>
      <c r="AA156" s="168" t="n">
        <f aca="false">IF(AA$150=0,"-",COUNTIFS(AA$100:AA$149,"&gt;34",AA$100:AA$149,"&lt;40"))</f>
        <v>0</v>
      </c>
      <c r="AB156" s="168" t="n">
        <f aca="false">IF(AB$150=0,"-",COUNTIFS(AB$100:AB$149,"&gt;34",AB$100:AB$149,"&lt;40"))</f>
        <v>0</v>
      </c>
      <c r="AC156" s="168" t="n">
        <f aca="false">IF(AC$150=0,"-",COUNTIFS(AC$100:AC$149,"&gt;34",AC$100:AC$149,"&lt;40"))</f>
        <v>0</v>
      </c>
      <c r="AD156" s="169" t="n">
        <f aca="false">IF(AD$150=0,"-",COUNTIFS(AD$100:AD$149,"&gt;34",AD$100:AD$149,"&lt;40"))</f>
        <v>0</v>
      </c>
      <c r="AE156" s="171" t="n">
        <f aca="false">IF(AE$150=0,"-",COUNTIFS(AE$100:AE$149,"&gt;34",AE$100:AE$149,"&lt;40"))</f>
        <v>0</v>
      </c>
      <c r="AF156" s="168" t="n">
        <f aca="false">IF(AF$150=0,"-",COUNTIFS(AF$100:AF$149,"&gt;34",AF$100:AF$149,"&lt;40"))</f>
        <v>0</v>
      </c>
      <c r="AG156" s="168" t="n">
        <f aca="false">IF(AG$150=0,"-",COUNTIFS(AG$100:AG$149,"&gt;34",AG$100:AG$149,"&lt;40"))</f>
        <v>0</v>
      </c>
      <c r="AH156" s="168" t="n">
        <f aca="false">IF(AH$150=0,"-",COUNTIFS(AH$100:AH$149,"&gt;34",AH$100:AH$149,"&lt;40"))</f>
        <v>0</v>
      </c>
      <c r="AI156" s="168" t="n">
        <f aca="false">IF(AI$150=0,"-",COUNTIFS(AI$100:AI$149,"&gt;34",AI$100:AI$149,"&lt;40"))</f>
        <v>0</v>
      </c>
      <c r="AJ156" s="168" t="n">
        <f aca="false">IF(AJ$150=0,"-",COUNTIFS(AJ$100:AJ$149,"&gt;34",AJ$100:AJ$149,"&lt;40"))</f>
        <v>0</v>
      </c>
      <c r="AK156" s="168" t="n">
        <f aca="false">IF(AK$150=0,"-",COUNTIFS(AK$100:AK$149,"&gt;34",AK$100:AK$149,"&lt;40"))</f>
        <v>0</v>
      </c>
      <c r="AL156" s="169" t="n">
        <f aca="false">IF(AL$150=0,"-",COUNTIFS(AL$100:AL$149,"&gt;34",AL$100:AL$149,"&lt;40"))</f>
        <v>0</v>
      </c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201"/>
    </row>
    <row r="157" customFormat="false" ht="12.8" hidden="false" customHeight="false" outlineLevel="0" collapsed="false">
      <c r="A157" s="203"/>
      <c r="B157" s="208" t="s">
        <v>102</v>
      </c>
      <c r="C157" s="211"/>
      <c r="D157" s="271"/>
      <c r="E157" s="171" t="n">
        <f aca="false">IF(E$150=0,"-",COUNTIFS(E$100:E$149,"&gt;19",E$100:E$149,"&lt;35"))</f>
        <v>0</v>
      </c>
      <c r="F157" s="169" t="n">
        <f aca="false">IF(F$150=0,"-",COUNTIFS(F$100:F$149,"&gt;19",F$100:F$149,"&lt;35"))</f>
        <v>0</v>
      </c>
      <c r="G157" s="171" t="n">
        <f aca="false">IF(G$150=0,"-",COUNTIFS(G$100:G$149,"&gt;19",G$100:G$149,"&lt;35"))</f>
        <v>0</v>
      </c>
      <c r="H157" s="168" t="n">
        <f aca="false">IF(H$150=0,"-",COUNTIFS(H$100:H$149,"&gt;19",H$100:H$149,"&lt;35"))</f>
        <v>0</v>
      </c>
      <c r="I157" s="168" t="n">
        <f aca="false">IF(I$150=0,"-",COUNTIFS(I$100:I$149,"&gt;19",I$100:I$149,"&lt;35"))</f>
        <v>0</v>
      </c>
      <c r="J157" s="169" t="n">
        <f aca="false">IF(J$150=0,"-",COUNTIFS(J$100:J$149,"&gt;19",J$100:J$149,"&lt;35"))</f>
        <v>0</v>
      </c>
      <c r="K157" s="171" t="n">
        <f aca="false">IF(K$150=0,"-",COUNTIFS(K$100:K$149,"&gt;19",K$100:K$149,"&lt;35"))</f>
        <v>0</v>
      </c>
      <c r="L157" s="168" t="n">
        <f aca="false">IF(L$150=0,"-",COUNTIFS(L$100:L$149,"&gt;19",L$100:L$149,"&lt;35"))</f>
        <v>0</v>
      </c>
      <c r="M157" s="168" t="n">
        <f aca="false">IF(M$150=0,"-",COUNTIFS(M$100:M$149,"&gt;19",M$100:M$149,"&lt;35"))</f>
        <v>0</v>
      </c>
      <c r="N157" s="169" t="n">
        <f aca="false">IF(N$150=0,"-",COUNTIFS(N$100:N$149,"&gt;19",N$100:N$149,"&lt;35"))</f>
        <v>0</v>
      </c>
      <c r="O157" s="171" t="n">
        <f aca="false">IF(O$150=0,"-",COUNTIFS(O$100:O$149,"&gt;19",O$100:O$149,"&lt;35"))</f>
        <v>0</v>
      </c>
      <c r="P157" s="168" t="n">
        <f aca="false">IF(P$150=0,"-",COUNTIFS(P$100:P$149,"&gt;19",P$100:P$149,"&lt;35"))</f>
        <v>0</v>
      </c>
      <c r="Q157" s="168" t="n">
        <f aca="false">IF(Q$150=0,"-",COUNTIFS(Q$100:Q$149,"&gt;19",Q$100:Q$149,"&lt;35"))</f>
        <v>0</v>
      </c>
      <c r="R157" s="168" t="n">
        <f aca="false">IF(R$150=0,"-",COUNTIFS(R$100:R$149,"&gt;19",R$100:R$149,"&lt;35"))</f>
        <v>0</v>
      </c>
      <c r="S157" s="168" t="n">
        <f aca="false">IF(S$150=0,"-",COUNTIFS(S$100:S$149,"&gt;19",S$100:S$149,"&lt;35"))</f>
        <v>0</v>
      </c>
      <c r="T157" s="168" t="n">
        <f aca="false">IF(T$150=0,"-",COUNTIFS(T$100:T$149,"&gt;19",T$100:T$149,"&lt;35"))</f>
        <v>0</v>
      </c>
      <c r="U157" s="168" t="n">
        <f aca="false">IF(U$150=0,"-",COUNTIFS(U$100:U$149,"&gt;19",U$100:U$149,"&lt;35"))</f>
        <v>0</v>
      </c>
      <c r="V157" s="169" t="n">
        <f aca="false">IF(V$150=0,"-",COUNTIFS(V$100:V$149,"&gt;19",V$100:V$149,"&lt;35"))</f>
        <v>0</v>
      </c>
      <c r="W157" s="171" t="n">
        <f aca="false">IF(W$150=0,"-",COUNTIFS(W$100:W$149,"&gt;19",W$100:W$149,"&lt;35"))</f>
        <v>0</v>
      </c>
      <c r="X157" s="168" t="n">
        <f aca="false">IF(X$150=0,"-",COUNTIFS(X$100:X$149,"&gt;19",X$100:X$149,"&lt;35"))</f>
        <v>0</v>
      </c>
      <c r="Y157" s="168" t="n">
        <f aca="false">IF(Y$150=0,"-",COUNTIFS(Y$100:Y$149,"&gt;19",Y$100:Y$149,"&lt;35"))</f>
        <v>0</v>
      </c>
      <c r="Z157" s="168" t="n">
        <f aca="false">IF(Z$150=0,"-",COUNTIFS(Z$100:Z$149,"&gt;19",Z$100:Z$149,"&lt;35"))</f>
        <v>0</v>
      </c>
      <c r="AA157" s="168" t="n">
        <f aca="false">IF(AA$150=0,"-",COUNTIFS(AA$100:AA$149,"&gt;19",AA$100:AA$149,"&lt;35"))</f>
        <v>0</v>
      </c>
      <c r="AB157" s="168" t="n">
        <f aca="false">IF(AB$150=0,"-",COUNTIFS(AB$100:AB$149,"&gt;19",AB$100:AB$149,"&lt;35"))</f>
        <v>0</v>
      </c>
      <c r="AC157" s="168" t="n">
        <f aca="false">IF(AC$150=0,"-",COUNTIFS(AC$100:AC$149,"&gt;19",AC$100:AC$149,"&lt;35"))</f>
        <v>0</v>
      </c>
      <c r="AD157" s="169" t="n">
        <f aca="false">IF(AD$150=0,"-",COUNTIFS(AD$100:AD$149,"&gt;19",AD$100:AD$149,"&lt;35"))</f>
        <v>0</v>
      </c>
      <c r="AE157" s="171" t="n">
        <f aca="false">IF(AE$150=0,"-",COUNTIFS(AE$100:AE$149,"&gt;19",AE$100:AE$149,"&lt;35"))</f>
        <v>0</v>
      </c>
      <c r="AF157" s="168" t="n">
        <f aca="false">IF(AF$150=0,"-",COUNTIFS(AF$100:AF$149,"&gt;19",AF$100:AF$149,"&lt;35"))</f>
        <v>0</v>
      </c>
      <c r="AG157" s="168" t="n">
        <f aca="false">IF(AG$150=0,"-",COUNTIFS(AG$100:AG$149,"&gt;19",AG$100:AG$149,"&lt;35"))</f>
        <v>0</v>
      </c>
      <c r="AH157" s="168" t="n">
        <f aca="false">IF(AH$150=0,"-",COUNTIFS(AH$100:AH$149,"&gt;19",AH$100:AH$149,"&lt;35"))</f>
        <v>0</v>
      </c>
      <c r="AI157" s="168" t="n">
        <f aca="false">IF(AI$150=0,"-",COUNTIFS(AI$100:AI$149,"&gt;19",AI$100:AI$149,"&lt;35"))</f>
        <v>0</v>
      </c>
      <c r="AJ157" s="168" t="n">
        <f aca="false">IF(AJ$150=0,"-",COUNTIFS(AJ$100:AJ$149,"&gt;19",AJ$100:AJ$149,"&lt;35"))</f>
        <v>0</v>
      </c>
      <c r="AK157" s="168" t="n">
        <f aca="false">IF(AK$150=0,"-",COUNTIFS(AK$100:AK$149,"&gt;19",AK$100:AK$149,"&lt;35"))</f>
        <v>0</v>
      </c>
      <c r="AL157" s="169" t="n">
        <f aca="false">IF(AL$150=0,"-",COUNTIFS(AL$100:AL$149,"&gt;19",AL$100:AL$149,"&lt;35"))</f>
        <v>0</v>
      </c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201"/>
    </row>
    <row r="158" customFormat="false" ht="12.8" hidden="false" customHeight="false" outlineLevel="0" collapsed="false">
      <c r="A158" s="203"/>
      <c r="B158" s="212" t="s">
        <v>103</v>
      </c>
      <c r="C158" s="215"/>
      <c r="D158" s="272"/>
      <c r="E158" s="171" t="n">
        <f aca="false">IF(E$150=0,"-",COUNTIFS(E$100:E$149,"&gt;9",E$100:E$149,"&lt;20"))</f>
        <v>0</v>
      </c>
      <c r="F158" s="169" t="n">
        <f aca="false">IF(F$150=0,"-",COUNTIFS(F$100:F$149,"&gt;9",F$100:F$149,"&lt;20"))</f>
        <v>0</v>
      </c>
      <c r="G158" s="171" t="n">
        <f aca="false">IF(G$150=0,"-",COUNTIFS(G$100:G$149,"&gt;9",G$100:G$149,"&lt;20"))</f>
        <v>0</v>
      </c>
      <c r="H158" s="168" t="n">
        <f aca="false">IF(H$150=0,"-",COUNTIFS(H$100:H$149,"&gt;9",H$100:H$149,"&lt;20"))</f>
        <v>0</v>
      </c>
      <c r="I158" s="168" t="n">
        <f aca="false">IF(I$150=0,"-",COUNTIFS(I$100:I$149,"&gt;9",I$100:I$149,"&lt;20"))</f>
        <v>0</v>
      </c>
      <c r="J158" s="169" t="n">
        <f aca="false">IF(J$150=0,"-",COUNTIFS(J$100:J$149,"&gt;9",J$100:J$149,"&lt;20"))</f>
        <v>0</v>
      </c>
      <c r="K158" s="171" t="n">
        <f aca="false">IF(K$150=0,"-",COUNTIFS(K$100:K$149,"&gt;9",K$100:K$149,"&lt;20"))</f>
        <v>0</v>
      </c>
      <c r="L158" s="168" t="n">
        <f aca="false">IF(L$150=0,"-",COUNTIFS(L$100:L$149,"&gt;9",L$100:L$149,"&lt;20"))</f>
        <v>0</v>
      </c>
      <c r="M158" s="168" t="n">
        <f aca="false">IF(M$150=0,"-",COUNTIFS(M$100:M$149,"&gt;9",M$100:M$149,"&lt;20"))</f>
        <v>0</v>
      </c>
      <c r="N158" s="169" t="n">
        <f aca="false">IF(N$150=0,"-",COUNTIFS(N$100:N$149,"&gt;9",N$100:N$149,"&lt;20"))</f>
        <v>0</v>
      </c>
      <c r="O158" s="171" t="n">
        <f aca="false">IF(O$150=0,"-",COUNTIFS(O$100:O$149,"&gt;9",O$100:O$149,"&lt;20"))</f>
        <v>0</v>
      </c>
      <c r="P158" s="168" t="n">
        <f aca="false">IF(P$150=0,"-",COUNTIFS(P$100:P$149,"&gt;9",P$100:P$149,"&lt;20"))</f>
        <v>0</v>
      </c>
      <c r="Q158" s="168" t="n">
        <f aca="false">IF(Q$150=0,"-",COUNTIFS(Q$100:Q$149,"&gt;9",Q$100:Q$149,"&lt;20"))</f>
        <v>0</v>
      </c>
      <c r="R158" s="168" t="n">
        <f aca="false">IF(R$150=0,"-",COUNTIFS(R$100:R$149,"&gt;9",R$100:R$149,"&lt;20"))</f>
        <v>0</v>
      </c>
      <c r="S158" s="168" t="n">
        <f aca="false">IF(S$150=0,"-",COUNTIFS(S$100:S$149,"&gt;9",S$100:S$149,"&lt;20"))</f>
        <v>0</v>
      </c>
      <c r="T158" s="168" t="n">
        <f aca="false">IF(T$150=0,"-",COUNTIFS(T$100:T$149,"&gt;9",T$100:T$149,"&lt;20"))</f>
        <v>0</v>
      </c>
      <c r="U158" s="168" t="n">
        <f aca="false">IF(U$150=0,"-",COUNTIFS(U$100:U$149,"&gt;9",U$100:U$149,"&lt;20"))</f>
        <v>0</v>
      </c>
      <c r="V158" s="169" t="n">
        <f aca="false">IF(V$150=0,"-",COUNTIFS(V$100:V$149,"&gt;9",V$100:V$149,"&lt;20"))</f>
        <v>0</v>
      </c>
      <c r="W158" s="171" t="n">
        <f aca="false">IF(W$150=0,"-",COUNTIFS(W$100:W$149,"&gt;9",W$100:W$149,"&lt;20"))</f>
        <v>0</v>
      </c>
      <c r="X158" s="168" t="n">
        <f aca="false">IF(X$150=0,"-",COUNTIFS(X$100:X$149,"&gt;9",X$100:X$149,"&lt;20"))</f>
        <v>0</v>
      </c>
      <c r="Y158" s="168" t="n">
        <f aca="false">IF(Y$150=0,"-",COUNTIFS(Y$100:Y$149,"&gt;9",Y$100:Y$149,"&lt;20"))</f>
        <v>0</v>
      </c>
      <c r="Z158" s="168" t="n">
        <f aca="false">IF(Z$150=0,"-",COUNTIFS(Z$100:Z$149,"&gt;9",Z$100:Z$149,"&lt;20"))</f>
        <v>0</v>
      </c>
      <c r="AA158" s="168" t="n">
        <f aca="false">IF(AA$150=0,"-",COUNTIFS(AA$100:AA$149,"&gt;9",AA$100:AA$149,"&lt;20"))</f>
        <v>0</v>
      </c>
      <c r="AB158" s="168" t="n">
        <f aca="false">IF(AB$150=0,"-",COUNTIFS(AB$100:AB$149,"&gt;9",AB$100:AB$149,"&lt;20"))</f>
        <v>0</v>
      </c>
      <c r="AC158" s="168" t="n">
        <f aca="false">IF(AC$150=0,"-",COUNTIFS(AC$100:AC$149,"&gt;9",AC$100:AC$149,"&lt;20"))</f>
        <v>0</v>
      </c>
      <c r="AD158" s="169" t="n">
        <f aca="false">IF(AD$150=0,"-",COUNTIFS(AD$100:AD$149,"&gt;9",AD$100:AD$149,"&lt;20"))</f>
        <v>0</v>
      </c>
      <c r="AE158" s="171" t="n">
        <f aca="false">IF(AE$150=0,"-",COUNTIFS(AE$100:AE$149,"&gt;9",AE$100:AE$149,"&lt;20"))</f>
        <v>0</v>
      </c>
      <c r="AF158" s="168" t="n">
        <f aca="false">IF(AF$150=0,"-",COUNTIFS(AF$100:AF$149,"&gt;9",AF$100:AF$149,"&lt;20"))</f>
        <v>0</v>
      </c>
      <c r="AG158" s="168" t="n">
        <f aca="false">IF(AG$150=0,"-",COUNTIFS(AG$100:AG$149,"&gt;9",AG$100:AG$149,"&lt;20"))</f>
        <v>0</v>
      </c>
      <c r="AH158" s="168" t="n">
        <f aca="false">IF(AH$150=0,"-",COUNTIFS(AH$100:AH$149,"&gt;9",AH$100:AH$149,"&lt;20"))</f>
        <v>0</v>
      </c>
      <c r="AI158" s="168" t="n">
        <f aca="false">IF(AI$150=0,"-",COUNTIFS(AI$100:AI$149,"&gt;9",AI$100:AI$149,"&lt;20"))</f>
        <v>0</v>
      </c>
      <c r="AJ158" s="168" t="n">
        <f aca="false">IF(AJ$150=0,"-",COUNTIFS(AJ$100:AJ$149,"&gt;9",AJ$100:AJ$149,"&lt;20"))</f>
        <v>0</v>
      </c>
      <c r="AK158" s="168" t="n">
        <f aca="false">IF(AK$150=0,"-",COUNTIFS(AK$100:AK$149,"&gt;9",AK$100:AK$149,"&lt;20"))</f>
        <v>0</v>
      </c>
      <c r="AL158" s="169" t="n">
        <f aca="false">IF(AL$150=0,"-",COUNTIFS(AL$100:AL$149,"&gt;9",AL$100:AL$149,"&lt;20"))</f>
        <v>0</v>
      </c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201"/>
    </row>
    <row r="159" customFormat="false" ht="12.8" hidden="false" customHeight="false" outlineLevel="0" collapsed="false">
      <c r="A159" s="203"/>
      <c r="B159" s="204" t="s">
        <v>104</v>
      </c>
      <c r="C159" s="207"/>
      <c r="D159" s="270"/>
      <c r="E159" s="171" t="n">
        <f aca="false">IF(E$150=0,"-",COUNTIFS(E$100:E$149,"&gt;=0",E$100:E$149,"&lt;10"))</f>
        <v>0</v>
      </c>
      <c r="F159" s="169" t="n">
        <f aca="false">IF(F$150=0,"-",COUNTIFS(F$100:F$149,"&gt;=0",F$100:F$149,"&lt;10"))</f>
        <v>0</v>
      </c>
      <c r="G159" s="171" t="n">
        <f aca="false">IF(G$150=0,"-",COUNTIFS(G$100:G$149,"&gt;=0",G$100:G$149,"&lt;10"))</f>
        <v>0</v>
      </c>
      <c r="H159" s="168" t="n">
        <f aca="false">IF(H$150=0,"-",COUNTIFS(H$100:H$149,"&gt;=0",H$100:H$149,"&lt;10"))</f>
        <v>0</v>
      </c>
      <c r="I159" s="168" t="n">
        <f aca="false">IF(I$150=0,"-",COUNTIFS(I$100:I$149,"&gt;=0",I$100:I$149,"&lt;10"))</f>
        <v>0</v>
      </c>
      <c r="J159" s="169" t="n">
        <f aca="false">IF(J$150=0,"-",COUNTIFS(J$100:J$149,"&gt;=0",J$100:J$149,"&lt;10"))</f>
        <v>0</v>
      </c>
      <c r="K159" s="171" t="n">
        <f aca="false">IF(K$150=0,"-",COUNTIFS(K$100:K$149,"&gt;=0",K$100:K$149,"&lt;10"))</f>
        <v>0</v>
      </c>
      <c r="L159" s="168" t="n">
        <f aca="false">IF(L$150=0,"-",COUNTIFS(L$100:L$149,"&gt;=0",L$100:L$149,"&lt;10"))</f>
        <v>0</v>
      </c>
      <c r="M159" s="168" t="n">
        <f aca="false">IF(M$150=0,"-",COUNTIFS(M$100:M$149,"&gt;=0",M$100:M$149,"&lt;10"))</f>
        <v>0</v>
      </c>
      <c r="N159" s="169" t="n">
        <f aca="false">IF(N$150=0,"-",COUNTIFS(N$100:N$149,"&gt;=0",N$100:N$149,"&lt;10"))</f>
        <v>0</v>
      </c>
      <c r="O159" s="171" t="n">
        <f aca="false">IF(O$150=0,"-",COUNTIFS(O$100:O$149,"&gt;=0",O$100:O$149,"&lt;10"))</f>
        <v>0</v>
      </c>
      <c r="P159" s="168" t="n">
        <f aca="false">IF(P$150=0,"-",COUNTIFS(P$100:P$149,"&gt;=0",P$100:P$149,"&lt;10"))</f>
        <v>0</v>
      </c>
      <c r="Q159" s="168" t="n">
        <f aca="false">IF(Q$150=0,"-",COUNTIFS(Q$100:Q$149,"&gt;=0",Q$100:Q$149,"&lt;10"))</f>
        <v>0</v>
      </c>
      <c r="R159" s="168" t="n">
        <f aca="false">IF(R$150=0,"-",COUNTIFS(R$100:R$149,"&gt;=0",R$100:R$149,"&lt;10"))</f>
        <v>0</v>
      </c>
      <c r="S159" s="168" t="n">
        <f aca="false">IF(S$150=0,"-",COUNTIFS(S$100:S$149,"&gt;=0",S$100:S$149,"&lt;10"))</f>
        <v>0</v>
      </c>
      <c r="T159" s="168" t="n">
        <f aca="false">IF(T$150=0,"-",COUNTIFS(T$100:T$149,"&gt;=0",T$100:T$149,"&lt;10"))</f>
        <v>0</v>
      </c>
      <c r="U159" s="168" t="n">
        <f aca="false">IF(U$150=0,"-",COUNTIFS(U$100:U$149,"&gt;=0",U$100:U$149,"&lt;10"))</f>
        <v>0</v>
      </c>
      <c r="V159" s="169" t="n">
        <f aca="false">IF(V$150=0,"-",COUNTIFS(V$100:V$149,"&gt;=0",V$100:V$149,"&lt;10"))</f>
        <v>0</v>
      </c>
      <c r="W159" s="171" t="n">
        <f aca="false">IF(W$150=0,"-",COUNTIFS(W$100:W$149,"&gt;=0",W$100:W$149,"&lt;10"))</f>
        <v>0</v>
      </c>
      <c r="X159" s="168" t="n">
        <f aca="false">IF(X$150=0,"-",COUNTIFS(X$100:X$149,"&gt;=0",X$100:X$149,"&lt;10"))</f>
        <v>0</v>
      </c>
      <c r="Y159" s="168" t="n">
        <f aca="false">IF(Y$150=0,"-",COUNTIFS(Y$100:Y$149,"&gt;=0",Y$100:Y$149,"&lt;10"))</f>
        <v>0</v>
      </c>
      <c r="Z159" s="168" t="n">
        <f aca="false">IF(Z$150=0,"-",COUNTIFS(Z$100:Z$149,"&gt;=0",Z$100:Z$149,"&lt;10"))</f>
        <v>0</v>
      </c>
      <c r="AA159" s="168" t="n">
        <f aca="false">IF(AA$150=0,"-",COUNTIFS(AA$100:AA$149,"&gt;=0",AA$100:AA$149,"&lt;10"))</f>
        <v>0</v>
      </c>
      <c r="AB159" s="168" t="n">
        <f aca="false">IF(AB$150=0,"-",COUNTIFS(AB$100:AB$149,"&gt;=0",AB$100:AB$149,"&lt;10"))</f>
        <v>0</v>
      </c>
      <c r="AC159" s="168" t="n">
        <f aca="false">IF(AC$150=0,"-",COUNTIFS(AC$100:AC$149,"&gt;=0",AC$100:AC$149,"&lt;10"))</f>
        <v>0</v>
      </c>
      <c r="AD159" s="169" t="n">
        <f aca="false">IF(AD$150=0,"-",COUNTIFS(AD$100:AD$149,"&gt;=0",AD$100:AD$149,"&lt;10"))</f>
        <v>0</v>
      </c>
      <c r="AE159" s="171" t="n">
        <f aca="false">IF(AE$150=0,"-",COUNTIFS(AE$100:AE$149,"&gt;=0",AE$100:AE$149,"&lt;10"))</f>
        <v>0</v>
      </c>
      <c r="AF159" s="168" t="n">
        <f aca="false">IF(AF$150=0,"-",COUNTIFS(AF$100:AF$149,"&gt;=0",AF$100:AF$149,"&lt;10"))</f>
        <v>0</v>
      </c>
      <c r="AG159" s="168" t="n">
        <f aca="false">IF(AG$150=0,"-",COUNTIFS(AG$100:AG$149,"&gt;=0",AG$100:AG$149,"&lt;10"))</f>
        <v>0</v>
      </c>
      <c r="AH159" s="168" t="n">
        <f aca="false">IF(AH$150=0,"-",COUNTIFS(AH$100:AH$149,"&gt;=0",AH$100:AH$149,"&lt;10"))</f>
        <v>0</v>
      </c>
      <c r="AI159" s="168" t="n">
        <f aca="false">IF(AI$150=0,"-",COUNTIFS(AI$100:AI$149,"&gt;=0",AI$100:AI$149,"&lt;10"))</f>
        <v>0</v>
      </c>
      <c r="AJ159" s="168" t="n">
        <f aca="false">IF(AJ$150=0,"-",COUNTIFS(AJ$100:AJ$149,"&gt;=0",AJ$100:AJ$149,"&lt;10"))</f>
        <v>0</v>
      </c>
      <c r="AK159" s="168" t="n">
        <f aca="false">IF(AK$150=0,"-",COUNTIFS(AK$100:AK$149,"&gt;=0",AK$100:AK$149,"&lt;10"))</f>
        <v>0</v>
      </c>
      <c r="AL159" s="169" t="n">
        <f aca="false">IF(AL$150=0,"-",COUNTIFS(AL$100:AL$149,"&gt;=0",AL$100:AL$149,"&lt;10"))</f>
        <v>0</v>
      </c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201"/>
    </row>
    <row r="160" customFormat="false" ht="15" hidden="false" customHeight="false" outlineLevel="0" collapsed="false">
      <c r="A160" s="203"/>
      <c r="B160" s="216" t="s">
        <v>105</v>
      </c>
      <c r="C160" s="219"/>
      <c r="D160" s="273"/>
      <c r="E160" s="171" t="n">
        <f aca="false">IF(E$150=0,"-",SUM(E152:E159))</f>
        <v>0</v>
      </c>
      <c r="F160" s="169" t="n">
        <f aca="false">IF(F$150=0,"-",SUM(F152:F159))</f>
        <v>0</v>
      </c>
      <c r="G160" s="171" t="n">
        <f aca="false">IF(G$150=0,"-",SUM(G152:G159))</f>
        <v>0</v>
      </c>
      <c r="H160" s="168" t="n">
        <f aca="false">IF(H$150=0,"-",SUM(H152:H159))</f>
        <v>0</v>
      </c>
      <c r="I160" s="168" t="n">
        <f aca="false">IF(I$150=0,"-",SUM(I152:I159))</f>
        <v>0</v>
      </c>
      <c r="J160" s="169" t="n">
        <f aca="false">IF(J$150=0,"-",SUM(J152:J159))</f>
        <v>0</v>
      </c>
      <c r="K160" s="171" t="n">
        <f aca="false">IF(K$150=0,"-",SUM(K152:K159))</f>
        <v>0</v>
      </c>
      <c r="L160" s="168" t="n">
        <f aca="false">IF(L$150=0,"-",SUM(L152:L159))</f>
        <v>0</v>
      </c>
      <c r="M160" s="168" t="n">
        <f aca="false">IF(M$150=0,"-",SUM(M152:M159))</f>
        <v>0</v>
      </c>
      <c r="N160" s="169" t="n">
        <f aca="false">IF(N$150=0,"-",SUM(N152:N159))</f>
        <v>0</v>
      </c>
      <c r="O160" s="171" t="n">
        <f aca="false">IF(O$150=0,"-",SUM(O152:O159))</f>
        <v>0</v>
      </c>
      <c r="P160" s="168" t="n">
        <f aca="false">IF(P$150=0,"-",SUM(P152:P159))</f>
        <v>0</v>
      </c>
      <c r="Q160" s="168" t="n">
        <f aca="false">IF(Q$150=0,"-",SUM(Q152:Q159))</f>
        <v>0</v>
      </c>
      <c r="R160" s="168" t="n">
        <f aca="false">IF(R$150=0,"-",SUM(R152:R159))</f>
        <v>0</v>
      </c>
      <c r="S160" s="168" t="n">
        <f aca="false">IF(S$150=0,"-",SUM(S152:S159))</f>
        <v>0</v>
      </c>
      <c r="T160" s="168" t="n">
        <f aca="false">IF(T$150=0,"-",SUM(T152:T159))</f>
        <v>0</v>
      </c>
      <c r="U160" s="168" t="n">
        <f aca="false">IF(U$150=0,"-",SUM(U152:U159))</f>
        <v>0</v>
      </c>
      <c r="V160" s="169" t="n">
        <f aca="false">IF(V$150=0,"-",SUM(V152:V159))</f>
        <v>0</v>
      </c>
      <c r="W160" s="171" t="n">
        <f aca="false">IF(W$150=0,"-",SUM(W152:W159))</f>
        <v>0</v>
      </c>
      <c r="X160" s="168" t="n">
        <f aca="false">IF(X$150=0,"-",SUM(X152:X159))</f>
        <v>0</v>
      </c>
      <c r="Y160" s="168" t="n">
        <f aca="false">IF(Y$150=0,"-",SUM(Y152:Y159))</f>
        <v>0</v>
      </c>
      <c r="Z160" s="168" t="n">
        <f aca="false">IF(Z$150=0,"-",SUM(Z152:Z159))</f>
        <v>0</v>
      </c>
      <c r="AA160" s="168" t="n">
        <f aca="false">IF(AA$150=0,"-",SUM(AA152:AA159))</f>
        <v>0</v>
      </c>
      <c r="AB160" s="168" t="n">
        <f aca="false">IF(AB$150=0,"-",SUM(AB152:AB159))</f>
        <v>0</v>
      </c>
      <c r="AC160" s="168" t="n">
        <f aca="false">IF(AC$150=0,"-",SUM(AC152:AC159))</f>
        <v>0</v>
      </c>
      <c r="AD160" s="169" t="n">
        <f aca="false">IF(AD$150=0,"-",SUM(AD152:AD159))</f>
        <v>0</v>
      </c>
      <c r="AE160" s="171" t="n">
        <f aca="false">IF(AE$150=0,"-",SUM(AE152:AE159))</f>
        <v>0</v>
      </c>
      <c r="AF160" s="168" t="n">
        <f aca="false">IF(AF$150=0,"-",SUM(AF152:AF159))</f>
        <v>0</v>
      </c>
      <c r="AG160" s="168" t="n">
        <f aca="false">IF(AG$150=0,"-",SUM(AG152:AG159))</f>
        <v>0</v>
      </c>
      <c r="AH160" s="168" t="n">
        <f aca="false">IF(AH$150=0,"-",SUM(AH152:AH159))</f>
        <v>0</v>
      </c>
      <c r="AI160" s="168" t="n">
        <f aca="false">IF(AI$150=0,"-",SUM(AI152:AI159))</f>
        <v>0</v>
      </c>
      <c r="AJ160" s="168" t="n">
        <f aca="false">IF(AJ$150=0,"-",SUM(AJ152:AJ159))</f>
        <v>0</v>
      </c>
      <c r="AK160" s="168" t="n">
        <f aca="false">IF(AK$150=0,"-",SUM(AK152:AK159))</f>
        <v>0</v>
      </c>
      <c r="AL160" s="169" t="n">
        <f aca="false">IF(AL$150=0,"-",SUM(AL152:AL159))</f>
        <v>0</v>
      </c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201"/>
    </row>
    <row r="161" customFormat="false" ht="15" hidden="false" customHeight="false" outlineLevel="0" collapsed="false">
      <c r="A161" s="203"/>
      <c r="B161" s="216" t="s">
        <v>7</v>
      </c>
      <c r="C161" s="219"/>
      <c r="D161" s="273"/>
      <c r="E161" s="171" t="str">
        <f aca="false">IF(OR($B$100="",E150=0),"-",50-COUNTIF($B$100:$B$149,""))</f>
        <v>-</v>
      </c>
      <c r="F161" s="171" t="str">
        <f aca="false">IF(OR($B$100="",F150=0),"-",50-COUNTIF($B$100:$B$149,""))</f>
        <v>-</v>
      </c>
      <c r="G161" s="171" t="str">
        <f aca="false">IF(OR($B$100="",G150=0),"-",50-COUNTIF($B$100:$B$149,""))</f>
        <v>-</v>
      </c>
      <c r="H161" s="171" t="str">
        <f aca="false">IF(OR($B$100="",H150=0),"-",50-COUNTIF($B$100:$B$149,""))</f>
        <v>-</v>
      </c>
      <c r="I161" s="171" t="str">
        <f aca="false">IF(OR($B$100="",I150=0),"-",50-COUNTIF($B$100:$B$149,""))</f>
        <v>-</v>
      </c>
      <c r="J161" s="171" t="str">
        <f aca="false">IF(OR($B$100="",J150=0),"-",50-COUNTIF($B$100:$B$149,""))</f>
        <v>-</v>
      </c>
      <c r="K161" s="171" t="str">
        <f aca="false">IF(OR($B$100="",K150=0),"-",50-COUNTIF($B$100:$B$149,""))</f>
        <v>-</v>
      </c>
      <c r="L161" s="171" t="str">
        <f aca="false">IF(OR($B$100="",L150=0),"-",50-COUNTIF($B$100:$B$149,""))</f>
        <v>-</v>
      </c>
      <c r="M161" s="171" t="str">
        <f aca="false">IF(OR($B$100="",M150=0),"-",50-COUNTIF($B$100:$B$149,""))</f>
        <v>-</v>
      </c>
      <c r="N161" s="171" t="str">
        <f aca="false">IF(OR($B$100="",N150=0),"-",50-COUNTIF($B$100:$B$149,""))</f>
        <v>-</v>
      </c>
      <c r="O161" s="171" t="str">
        <f aca="false">IF(OR($B$100="",O150=0),"-",50-COUNTIF($B$100:$B$149,""))</f>
        <v>-</v>
      </c>
      <c r="P161" s="171" t="str">
        <f aca="false">IF(OR($B$100="",P150=0),"-",50-COUNTIF($B$100:$B$149,""))</f>
        <v>-</v>
      </c>
      <c r="Q161" s="171" t="str">
        <f aca="false">IF(OR($B$100="",Q150=0),"-",50-COUNTIF($B$100:$B$149,""))</f>
        <v>-</v>
      </c>
      <c r="R161" s="171" t="str">
        <f aca="false">IF(OR($B$100="",R150=0),"-",50-COUNTIF($B$100:$B$149,""))</f>
        <v>-</v>
      </c>
      <c r="S161" s="171" t="str">
        <f aca="false">IF(OR($B$100="",S150=0),"-",50-COUNTIF($B$100:$B$149,""))</f>
        <v>-</v>
      </c>
      <c r="T161" s="171" t="str">
        <f aca="false">IF(OR($B$100="",T150=0),"-",50-COUNTIF($B$100:$B$149,""))</f>
        <v>-</v>
      </c>
      <c r="U161" s="171" t="str">
        <f aca="false">IF(OR($B$100="",U150=0),"-",50-COUNTIF($B$100:$B$149,""))</f>
        <v>-</v>
      </c>
      <c r="V161" s="171" t="str">
        <f aca="false">IF(OR($B$100="",V150=0),"-",50-COUNTIF($B$100:$B$149,""))</f>
        <v>-</v>
      </c>
      <c r="W161" s="171" t="str">
        <f aca="false">IF(OR($B$100="",W150=0),"-",50-COUNTIF($B$100:$B$149,""))</f>
        <v>-</v>
      </c>
      <c r="X161" s="171" t="str">
        <f aca="false">IF(OR($B$100="",X150=0),"-",50-COUNTIF($B$100:$B$149,""))</f>
        <v>-</v>
      </c>
      <c r="Y161" s="171" t="str">
        <f aca="false">IF(OR($B$100="",Y150=0),"-",50-COUNTIF($B$100:$B$149,""))</f>
        <v>-</v>
      </c>
      <c r="Z161" s="171" t="str">
        <f aca="false">IF(OR($B$100="",Z150=0),"-",50-COUNTIF($B$100:$B$149,""))</f>
        <v>-</v>
      </c>
      <c r="AA161" s="171" t="str">
        <f aca="false">IF(OR($B$100="",AA150=0),"-",50-COUNTIF($B$100:$B$149,""))</f>
        <v>-</v>
      </c>
      <c r="AB161" s="171" t="str">
        <f aca="false">IF(OR($B$100="",AB150=0),"-",50-COUNTIF($B$100:$B$149,""))</f>
        <v>-</v>
      </c>
      <c r="AC161" s="171" t="str">
        <f aca="false">IF(OR($B$100="",AC150=0),"-",50-COUNTIF($B$100:$B$149,""))</f>
        <v>-</v>
      </c>
      <c r="AD161" s="171" t="str">
        <f aca="false">IF(OR($B$100="",AD150=0),"-",50-COUNTIF($B$100:$B$149,""))</f>
        <v>-</v>
      </c>
      <c r="AE161" s="171" t="str">
        <f aca="false">IF(OR($B$100="",AE150=0),"-",50-COUNTIF($B$100:$B$149,""))</f>
        <v>-</v>
      </c>
      <c r="AF161" s="171" t="str">
        <f aca="false">IF(OR($B$100="",AF150=0),"-",50-COUNTIF($B$100:$B$149,""))</f>
        <v>-</v>
      </c>
      <c r="AG161" s="171" t="str">
        <f aca="false">IF(OR($B$100="",AG150=0),"-",50-COUNTIF($B$100:$B$149,""))</f>
        <v>-</v>
      </c>
      <c r="AH161" s="171" t="str">
        <f aca="false">IF(OR($B$100="",AH150=0),"-",50-COUNTIF($B$100:$B$149,""))</f>
        <v>-</v>
      </c>
      <c r="AI161" s="171" t="str">
        <f aca="false">IF(OR($B$100="",AI150=0),"-",50-COUNTIF($B$100:$B$149,""))</f>
        <v>-</v>
      </c>
      <c r="AJ161" s="171" t="str">
        <f aca="false">IF(OR($B$100="",AJ150=0),"-",50-COUNTIF($B$100:$B$149,""))</f>
        <v>-</v>
      </c>
      <c r="AK161" s="171" t="str">
        <f aca="false">IF(OR($B$100="",AK150=0),"-",50-COUNTIF($B$100:$B$149,""))</f>
        <v>-</v>
      </c>
      <c r="AL161" s="171" t="str">
        <f aca="false">IF(OR($B$100="",AL150=0),"-",50-COUNTIF($B$100:$B$149,""))</f>
        <v>-</v>
      </c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201"/>
    </row>
    <row r="162" customFormat="false" ht="14.15" hidden="false" customHeight="false" outlineLevel="0" collapsed="false">
      <c r="A162" s="203"/>
      <c r="B162" s="216" t="s">
        <v>106</v>
      </c>
      <c r="C162" s="219"/>
      <c r="D162" s="273"/>
      <c r="E162" s="171" t="n">
        <f aca="false">IF(E$150=0,"-",SUM(E152:E156))</f>
        <v>0</v>
      </c>
      <c r="F162" s="169" t="n">
        <f aca="false">IF(F$150=0,"-",SUM(F152:F156))</f>
        <v>0</v>
      </c>
      <c r="G162" s="171" t="n">
        <f aca="false">IF(G$150=0,"-",SUM(G152:G156))</f>
        <v>0</v>
      </c>
      <c r="H162" s="168" t="n">
        <f aca="false">IF(H$150=0,"-",SUM(H152:H156))</f>
        <v>0</v>
      </c>
      <c r="I162" s="168" t="n">
        <f aca="false">IF(I$150=0,"-",SUM(I152:I156))</f>
        <v>0</v>
      </c>
      <c r="J162" s="169" t="n">
        <f aca="false">IF(J$150=0,"-",SUM(J152:J156))</f>
        <v>0</v>
      </c>
      <c r="K162" s="171" t="n">
        <f aca="false">IF(K$150=0,"-",SUM(K152:K156))</f>
        <v>0</v>
      </c>
      <c r="L162" s="168" t="n">
        <f aca="false">IF(L$150=0,"-",SUM(L152:L156))</f>
        <v>0</v>
      </c>
      <c r="M162" s="168" t="n">
        <f aca="false">IF(M$150=0,"-",SUM(M152:M156))</f>
        <v>0</v>
      </c>
      <c r="N162" s="169" t="n">
        <f aca="false">IF(N$150=0,"-",SUM(N152:N156))</f>
        <v>0</v>
      </c>
      <c r="O162" s="171" t="n">
        <f aca="false">IF(O$150=0,"-",SUM(O152:O156))</f>
        <v>0</v>
      </c>
      <c r="P162" s="168" t="n">
        <f aca="false">IF(P$150=0,"-",SUM(P152:P156))</f>
        <v>0</v>
      </c>
      <c r="Q162" s="168" t="n">
        <f aca="false">IF(Q$150=0,"-",SUM(Q152:Q156))</f>
        <v>0</v>
      </c>
      <c r="R162" s="168" t="n">
        <f aca="false">IF(R$150=0,"-",SUM(R152:R156))</f>
        <v>0</v>
      </c>
      <c r="S162" s="168" t="n">
        <f aca="false">IF(S$150=0,"-",SUM(S152:S156))</f>
        <v>0</v>
      </c>
      <c r="T162" s="168" t="n">
        <f aca="false">IF(T$150=0,"-",SUM(T152:T156))</f>
        <v>0</v>
      </c>
      <c r="U162" s="168" t="n">
        <f aca="false">IF(U$150=0,"-",SUM(U152:U156))</f>
        <v>0</v>
      </c>
      <c r="V162" s="169" t="n">
        <f aca="false">IF(V$150=0,"-",SUM(V152:V156))</f>
        <v>0</v>
      </c>
      <c r="W162" s="171" t="n">
        <f aca="false">IF(W$150=0,"-",SUM(W152:W156))</f>
        <v>0</v>
      </c>
      <c r="X162" s="168" t="n">
        <f aca="false">IF(X$150=0,"-",SUM(X152:X156))</f>
        <v>0</v>
      </c>
      <c r="Y162" s="168" t="n">
        <f aca="false">IF(Y$150=0,"-",SUM(Y152:Y156))</f>
        <v>0</v>
      </c>
      <c r="Z162" s="168" t="n">
        <f aca="false">IF(Z$150=0,"-",SUM(Z152:Z156))</f>
        <v>0</v>
      </c>
      <c r="AA162" s="168" t="n">
        <f aca="false">IF(AA$150=0,"-",SUM(AA152:AA156))</f>
        <v>0</v>
      </c>
      <c r="AB162" s="168" t="n">
        <f aca="false">IF(AB$150=0,"-",SUM(AB152:AB156))</f>
        <v>0</v>
      </c>
      <c r="AC162" s="168" t="n">
        <f aca="false">IF(AC$150=0,"-",SUM(AC152:AC156))</f>
        <v>0</v>
      </c>
      <c r="AD162" s="169" t="n">
        <f aca="false">IF(AD$150=0,"-",SUM(AD152:AD156))</f>
        <v>0</v>
      </c>
      <c r="AE162" s="171" t="n">
        <f aca="false">IF(AE$150=0,"-",SUM(AE152:AE156))</f>
        <v>0</v>
      </c>
      <c r="AF162" s="168" t="n">
        <f aca="false">IF(AF$150=0,"-",SUM(AF152:AF156))</f>
        <v>0</v>
      </c>
      <c r="AG162" s="168" t="n">
        <f aca="false">IF(AG$150=0,"-",SUM(AG152:AG156))</f>
        <v>0</v>
      </c>
      <c r="AH162" s="168" t="n">
        <f aca="false">IF(AH$150=0,"-",SUM(AH152:AH156))</f>
        <v>0</v>
      </c>
      <c r="AI162" s="168" t="n">
        <f aca="false">IF(AI$150=0,"-",SUM(AI152:AI156))</f>
        <v>0</v>
      </c>
      <c r="AJ162" s="168" t="n">
        <f aca="false">IF(AJ$150=0,"-",SUM(AJ152:AJ156))</f>
        <v>0</v>
      </c>
      <c r="AK162" s="168" t="n">
        <f aca="false">IF(AK$150=0,"-",SUM(AK152:AK156))</f>
        <v>0</v>
      </c>
      <c r="AL162" s="169" t="n">
        <f aca="false">IF(AL$150=0,"-",SUM(AL152:AL156))</f>
        <v>0</v>
      </c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201"/>
    </row>
    <row r="163" customFormat="false" ht="14.15" hidden="false" customHeight="false" outlineLevel="0" collapsed="false">
      <c r="A163" s="203"/>
      <c r="B163" s="216" t="s">
        <v>107</v>
      </c>
      <c r="C163" s="219"/>
      <c r="D163" s="273"/>
      <c r="E163" s="220" t="str">
        <f aca="false">IF(OR(E$150=0,E$150="-"),"-",E162/E160)</f>
        <v>-</v>
      </c>
      <c r="F163" s="220" t="str">
        <f aca="false">IF(OR(F$150=0,F$150="-"),"-",F162/F160)</f>
        <v>-</v>
      </c>
      <c r="G163" s="220" t="str">
        <f aca="false">IF(OR(G$150=0,G$150="-"),"-",G162/G160)</f>
        <v>-</v>
      </c>
      <c r="H163" s="220" t="str">
        <f aca="false">IF(OR(H$150=0,H$150="-"),"-",H162/H160)</f>
        <v>-</v>
      </c>
      <c r="I163" s="220" t="str">
        <f aca="false">IF(OR(I$150=0,I$150="-"),"-",I162/I160)</f>
        <v>-</v>
      </c>
      <c r="J163" s="220" t="str">
        <f aca="false">IF(OR(J$150=0,J$150="-"),"-",J162/J160)</f>
        <v>-</v>
      </c>
      <c r="K163" s="220" t="str">
        <f aca="false">IF(OR(K$150=0,K$150="-"),"-",K162/K160)</f>
        <v>-</v>
      </c>
      <c r="L163" s="220" t="str">
        <f aca="false">IF(OR(L$150=0,L$150="-"),"-",L162/L160)</f>
        <v>-</v>
      </c>
      <c r="M163" s="220" t="str">
        <f aca="false">IF(OR(M$150=0,M$150="-"),"-",M162/M160)</f>
        <v>-</v>
      </c>
      <c r="N163" s="220" t="str">
        <f aca="false">IF(OR(N$150=0,N$150="-"),"-",N162/N160)</f>
        <v>-</v>
      </c>
      <c r="O163" s="220" t="str">
        <f aca="false">IF(OR(O$150=0,O$150="-"),"-",O162/O160)</f>
        <v>-</v>
      </c>
      <c r="P163" s="220" t="str">
        <f aca="false">IF(OR(P$150=0,P$150="-"),"-",P162/P160)</f>
        <v>-</v>
      </c>
      <c r="Q163" s="220" t="str">
        <f aca="false">IF(OR(Q$150=0,Q$150="-"),"-",Q162/Q160)</f>
        <v>-</v>
      </c>
      <c r="R163" s="220" t="str">
        <f aca="false">IF(OR(R$150=0,R$150="-"),"-",R162/R160)</f>
        <v>-</v>
      </c>
      <c r="S163" s="220" t="str">
        <f aca="false">IF(OR(S$150=0,S$150="-"),"-",S162/S160)</f>
        <v>-</v>
      </c>
      <c r="T163" s="220" t="str">
        <f aca="false">IF(OR(T$150=0,T$150="-"),"-",T162/T160)</f>
        <v>-</v>
      </c>
      <c r="U163" s="220" t="str">
        <f aca="false">IF(OR(U$150=0,U$150="-"),"-",U162/U160)</f>
        <v>-</v>
      </c>
      <c r="V163" s="220" t="str">
        <f aca="false">IF(OR(V$150=0,V$150="-"),"-",V162/V160)</f>
        <v>-</v>
      </c>
      <c r="W163" s="220" t="str">
        <f aca="false">IF(OR(W$150=0,W$150="-"),"-",W162/W160)</f>
        <v>-</v>
      </c>
      <c r="X163" s="220" t="str">
        <f aca="false">IF(OR(X$150=0,X$150="-"),"-",X162/X160)</f>
        <v>-</v>
      </c>
      <c r="Y163" s="220" t="str">
        <f aca="false">IF(OR(Y$150=0,Y$150="-"),"-",Y162/Y160)</f>
        <v>-</v>
      </c>
      <c r="Z163" s="220" t="str">
        <f aca="false">IF(OR(Z$150=0,Z$150="-"),"-",Z162/Z160)</f>
        <v>-</v>
      </c>
      <c r="AA163" s="220" t="str">
        <f aca="false">IF(OR(AA$150=0,AA$150="-"),"-",AA162/AA160)</f>
        <v>-</v>
      </c>
      <c r="AB163" s="220" t="str">
        <f aca="false">IF(OR(AB$150=0,AB$150="-"),"-",AB162/AB160)</f>
        <v>-</v>
      </c>
      <c r="AC163" s="220" t="str">
        <f aca="false">IF(OR(AC$150=0,AC$150="-"),"-",AC162/AC160)</f>
        <v>-</v>
      </c>
      <c r="AD163" s="220" t="str">
        <f aca="false">IF(OR(AD$150=0,AD$150="-"),"-",AD162/AD160)</f>
        <v>-</v>
      </c>
      <c r="AE163" s="220" t="str">
        <f aca="false">IF(OR(AE$150=0,AE$150="-"),"-",AE162/AE160)</f>
        <v>-</v>
      </c>
      <c r="AF163" s="220" t="str">
        <f aca="false">IF(OR(AF$150=0,AF$150="-"),"-",AF162/AF160)</f>
        <v>-</v>
      </c>
      <c r="AG163" s="220" t="str">
        <f aca="false">IF(OR(AG$150=0,AG$150="-"),"-",AG162/AG160)</f>
        <v>-</v>
      </c>
      <c r="AH163" s="220" t="str">
        <f aca="false">IF(OR(AH$150=0,AH$150="-"),"-",AH162/AH160)</f>
        <v>-</v>
      </c>
      <c r="AI163" s="220" t="str">
        <f aca="false">IF(OR(AI$150=0,AI$150="-"),"-",AI162/AI160)</f>
        <v>-</v>
      </c>
      <c r="AJ163" s="220" t="str">
        <f aca="false">IF(OR(AJ$150=0,AJ$150="-"),"-",AJ162/AJ160)</f>
        <v>-</v>
      </c>
      <c r="AK163" s="220" t="str">
        <f aca="false">IF(OR(AK$150=0,AK$150="-"),"-",AK162/AK160)</f>
        <v>-</v>
      </c>
      <c r="AL163" s="220" t="str">
        <f aca="false">IF(OR(AL$150=0,AL$150="-"),"-",AL162/AL160)</f>
        <v>-</v>
      </c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201"/>
    </row>
    <row r="164" customFormat="false" ht="15" hidden="false" customHeight="false" outlineLevel="0" collapsed="false">
      <c r="A164" s="203"/>
      <c r="B164" s="216" t="s">
        <v>42</v>
      </c>
      <c r="C164" s="219"/>
      <c r="D164" s="273"/>
      <c r="E164" s="171" t="n">
        <f aca="false">IF(E$150=0,"-",SUM(E152:E154))</f>
        <v>0</v>
      </c>
      <c r="F164" s="169" t="n">
        <f aca="false">IF(F$150=0,"-",SUM(F152:F154))</f>
        <v>0</v>
      </c>
      <c r="G164" s="171" t="n">
        <f aca="false">IF(G$150=0,"-",SUM(G152:G154))</f>
        <v>0</v>
      </c>
      <c r="H164" s="168" t="n">
        <f aca="false">IF(H$150=0,"-",SUM(H152:H154))</f>
        <v>0</v>
      </c>
      <c r="I164" s="168" t="n">
        <f aca="false">IF(I$150=0,"-",SUM(I152:I154))</f>
        <v>0</v>
      </c>
      <c r="J164" s="169" t="n">
        <f aca="false">IF(J$150=0,"-",SUM(J152:J154))</f>
        <v>0</v>
      </c>
      <c r="K164" s="171" t="n">
        <f aca="false">IF(K$150=0,"-",SUM(K152:K154))</f>
        <v>0</v>
      </c>
      <c r="L164" s="168" t="n">
        <f aca="false">IF(L$150=0,"-",SUM(L152:L154))</f>
        <v>0</v>
      </c>
      <c r="M164" s="168" t="n">
        <f aca="false">IF(M$150=0,"-",SUM(M152:M154))</f>
        <v>0</v>
      </c>
      <c r="N164" s="169" t="n">
        <f aca="false">IF(N$150=0,"-",SUM(N152:N154))</f>
        <v>0</v>
      </c>
      <c r="O164" s="171" t="n">
        <f aca="false">IF(O$150=0,"-",SUM(O152:O154))</f>
        <v>0</v>
      </c>
      <c r="P164" s="168" t="n">
        <f aca="false">IF(P$150=0,"-",SUM(P152:P154))</f>
        <v>0</v>
      </c>
      <c r="Q164" s="168" t="n">
        <f aca="false">IF(Q$150=0,"-",SUM(Q152:Q154))</f>
        <v>0</v>
      </c>
      <c r="R164" s="168" t="n">
        <f aca="false">IF(R$150=0,"-",SUM(R152:R154))</f>
        <v>0</v>
      </c>
      <c r="S164" s="168" t="n">
        <f aca="false">IF(S$150=0,"-",SUM(S152:S154))</f>
        <v>0</v>
      </c>
      <c r="T164" s="168" t="n">
        <f aca="false">IF(T$150=0,"-",SUM(T152:T154))</f>
        <v>0</v>
      </c>
      <c r="U164" s="168" t="n">
        <f aca="false">IF(U$150=0,"-",SUM(U152:U154))</f>
        <v>0</v>
      </c>
      <c r="V164" s="169" t="n">
        <f aca="false">IF(V$150=0,"-",SUM(V152:V154))</f>
        <v>0</v>
      </c>
      <c r="W164" s="171" t="n">
        <f aca="false">IF(W$150=0,"-",SUM(W152:W154))</f>
        <v>0</v>
      </c>
      <c r="X164" s="168" t="n">
        <f aca="false">IF(X$150=0,"-",SUM(X152:X154))</f>
        <v>0</v>
      </c>
      <c r="Y164" s="168" t="n">
        <f aca="false">IF(Y$150=0,"-",SUM(Y152:Y154))</f>
        <v>0</v>
      </c>
      <c r="Z164" s="168" t="n">
        <f aca="false">IF(Z$150=0,"-",SUM(Z152:Z154))</f>
        <v>0</v>
      </c>
      <c r="AA164" s="168" t="n">
        <f aca="false">IF(AA$150=0,"-",SUM(AA152:AA154))</f>
        <v>0</v>
      </c>
      <c r="AB164" s="168" t="n">
        <f aca="false">IF(AB$150=0,"-",SUM(AB152:AB154))</f>
        <v>0</v>
      </c>
      <c r="AC164" s="168" t="n">
        <f aca="false">IF(AC$150=0,"-",SUM(AC152:AC154))</f>
        <v>0</v>
      </c>
      <c r="AD164" s="169" t="n">
        <f aca="false">IF(AD$150=0,"-",SUM(AD152:AD154))</f>
        <v>0</v>
      </c>
      <c r="AE164" s="171" t="n">
        <f aca="false">IF(AE$150=0,"-",SUM(AE152:AE154))</f>
        <v>0</v>
      </c>
      <c r="AF164" s="168" t="n">
        <f aca="false">IF(AF$150=0,"-",SUM(AF152:AF154))</f>
        <v>0</v>
      </c>
      <c r="AG164" s="168" t="n">
        <f aca="false">IF(AG$150=0,"-",SUM(AG152:AG154))</f>
        <v>0</v>
      </c>
      <c r="AH164" s="168" t="n">
        <f aca="false">IF(AH$150=0,"-",SUM(AH152:AH154))</f>
        <v>0</v>
      </c>
      <c r="AI164" s="168" t="n">
        <f aca="false">IF(AI$150=0,"-",SUM(AI152:AI154))</f>
        <v>0</v>
      </c>
      <c r="AJ164" s="168" t="n">
        <f aca="false">IF(AJ$150=0,"-",SUM(AJ152:AJ154))</f>
        <v>0</v>
      </c>
      <c r="AK164" s="168" t="n">
        <f aca="false">IF(AK$150=0,"-",SUM(AK152:AK154))</f>
        <v>0</v>
      </c>
      <c r="AL164" s="169" t="n">
        <f aca="false">IF(AL$150=0,"-",SUM(AL152:AL154))</f>
        <v>0</v>
      </c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201"/>
    </row>
    <row r="165" customFormat="false" ht="15" hidden="false" customHeight="false" outlineLevel="0" collapsed="false">
      <c r="A165" s="203"/>
      <c r="B165" s="216" t="s">
        <v>108</v>
      </c>
      <c r="C165" s="219"/>
      <c r="D165" s="273"/>
      <c r="E165" s="220" t="str">
        <f aca="false">IF(OR(E$150=0,E$150="-"),"-",E164/E160)</f>
        <v>-</v>
      </c>
      <c r="F165" s="220" t="str">
        <f aca="false">IF(OR(F$150=0,F$150="-"),"-",F164/F160)</f>
        <v>-</v>
      </c>
      <c r="G165" s="220" t="str">
        <f aca="false">IF(OR(G$150=0,G$150="-"),"-",G164/G160)</f>
        <v>-</v>
      </c>
      <c r="H165" s="220" t="str">
        <f aca="false">IF(OR(H$150=0,H$150="-"),"-",H164/H160)</f>
        <v>-</v>
      </c>
      <c r="I165" s="220" t="str">
        <f aca="false">IF(OR(I$150=0,I$150="-"),"-",I164/I160)</f>
        <v>-</v>
      </c>
      <c r="J165" s="220" t="str">
        <f aca="false">IF(OR(J$150=0,J$150="-"),"-",J164/J160)</f>
        <v>-</v>
      </c>
      <c r="K165" s="220" t="str">
        <f aca="false">IF(OR(K$150=0,K$150="-"),"-",K164/K160)</f>
        <v>-</v>
      </c>
      <c r="L165" s="220" t="str">
        <f aca="false">IF(OR(L$150=0,L$150="-"),"-",L164/L160)</f>
        <v>-</v>
      </c>
      <c r="M165" s="220" t="str">
        <f aca="false">IF(OR(M$150=0,M$150="-"),"-",M164/M160)</f>
        <v>-</v>
      </c>
      <c r="N165" s="220" t="str">
        <f aca="false">IF(OR(N$150=0,N$150="-"),"-",N164/N160)</f>
        <v>-</v>
      </c>
      <c r="O165" s="220" t="str">
        <f aca="false">IF(OR(O$150=0,O$150="-"),"-",O164/O160)</f>
        <v>-</v>
      </c>
      <c r="P165" s="220" t="str">
        <f aca="false">IF(OR(P$150=0,P$150="-"),"-",P164/P160)</f>
        <v>-</v>
      </c>
      <c r="Q165" s="220" t="str">
        <f aca="false">IF(OR(Q$150=0,Q$150="-"),"-",Q164/Q160)</f>
        <v>-</v>
      </c>
      <c r="R165" s="220" t="str">
        <f aca="false">IF(OR(R$150=0,R$150="-"),"-",R164/R160)</f>
        <v>-</v>
      </c>
      <c r="S165" s="220" t="str">
        <f aca="false">IF(OR(S$150=0,S$150="-"),"-",S164/S160)</f>
        <v>-</v>
      </c>
      <c r="T165" s="220" t="str">
        <f aca="false">IF(OR(T$150=0,T$150="-"),"-",T164/T160)</f>
        <v>-</v>
      </c>
      <c r="U165" s="220" t="str">
        <f aca="false">IF(OR(U$150=0,U$150="-"),"-",U164/U160)</f>
        <v>-</v>
      </c>
      <c r="V165" s="220" t="str">
        <f aca="false">IF(OR(V$150=0,V$150="-"),"-",V164/V160)</f>
        <v>-</v>
      </c>
      <c r="W165" s="220" t="str">
        <f aca="false">IF(OR(W$150=0,W$150="-"),"-",W164/W160)</f>
        <v>-</v>
      </c>
      <c r="X165" s="220" t="str">
        <f aca="false">IF(OR(X$150=0,X$150="-"),"-",X164/X160)</f>
        <v>-</v>
      </c>
      <c r="Y165" s="220" t="str">
        <f aca="false">IF(OR(Y$150=0,Y$150="-"),"-",Y164/Y160)</f>
        <v>-</v>
      </c>
      <c r="Z165" s="220" t="str">
        <f aca="false">IF(OR(Z$150=0,Z$150="-"),"-",Z164/Z160)</f>
        <v>-</v>
      </c>
      <c r="AA165" s="220" t="str">
        <f aca="false">IF(OR(AA$150=0,AA$150="-"),"-",AA164/AA160)</f>
        <v>-</v>
      </c>
      <c r="AB165" s="220" t="str">
        <f aca="false">IF(OR(AB$150=0,AB$150="-"),"-",AB164/AB160)</f>
        <v>-</v>
      </c>
      <c r="AC165" s="220" t="str">
        <f aca="false">IF(OR(AC$150=0,AC$150="-"),"-",AC164/AC160)</f>
        <v>-</v>
      </c>
      <c r="AD165" s="220" t="str">
        <f aca="false">IF(OR(AD$150=0,AD$150="-"),"-",AD164/AD160)</f>
        <v>-</v>
      </c>
      <c r="AE165" s="220" t="str">
        <f aca="false">IF(OR(AE$150=0,AE$150="-"),"-",AE164/AE160)</f>
        <v>-</v>
      </c>
      <c r="AF165" s="220" t="str">
        <f aca="false">IF(OR(AF$150=0,AF$150="-"),"-",AF164/AF160)</f>
        <v>-</v>
      </c>
      <c r="AG165" s="220" t="str">
        <f aca="false">IF(OR(AG$150=0,AG$150="-"),"-",AG164/AG160)</f>
        <v>-</v>
      </c>
      <c r="AH165" s="220" t="str">
        <f aca="false">IF(OR(AH$150=0,AH$150="-"),"-",AH164/AH160)</f>
        <v>-</v>
      </c>
      <c r="AI165" s="220" t="str">
        <f aca="false">IF(OR(AI$150=0,AI$150="-"),"-",AI164/AI160)</f>
        <v>-</v>
      </c>
      <c r="AJ165" s="220" t="str">
        <f aca="false">IF(OR(AJ$150=0,AJ$150="-"),"-",AJ164/AJ160)</f>
        <v>-</v>
      </c>
      <c r="AK165" s="220" t="str">
        <f aca="false">IF(OR(AK$150=0,AK$150="-"),"-",AK164/AK160)</f>
        <v>-</v>
      </c>
      <c r="AL165" s="220" t="str">
        <f aca="false">IF(OR(AL$150=0,AL$150="-"),"-",AL164/AL160)</f>
        <v>-</v>
      </c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201"/>
    </row>
    <row r="166" customFormat="false" ht="15" hidden="false" customHeight="false" outlineLevel="0" collapsed="false">
      <c r="A166" s="203"/>
      <c r="B166" s="216" t="s">
        <v>109</v>
      </c>
      <c r="C166" s="219"/>
      <c r="D166" s="273"/>
      <c r="E166" s="171" t="n">
        <f aca="false">IF(E$150=0,"-",SUM(E155:E156))</f>
        <v>0</v>
      </c>
      <c r="F166" s="169" t="n">
        <f aca="false">IF(F$150=0,"-",SUM(F155:F156))</f>
        <v>0</v>
      </c>
      <c r="G166" s="171" t="n">
        <f aca="false">IF(G$150=0,"-",SUM(G155:G156))</f>
        <v>0</v>
      </c>
      <c r="H166" s="168" t="n">
        <f aca="false">IF(H$150=0,"-",SUM(H155:H156))</f>
        <v>0</v>
      </c>
      <c r="I166" s="168" t="n">
        <f aca="false">IF(I$150=0,"-",SUM(I155:I156))</f>
        <v>0</v>
      </c>
      <c r="J166" s="169" t="n">
        <f aca="false">IF(J$150=0,"-",SUM(J155:J156))</f>
        <v>0</v>
      </c>
      <c r="K166" s="171" t="n">
        <f aca="false">IF(K$150=0,"-",SUM(K155:K156))</f>
        <v>0</v>
      </c>
      <c r="L166" s="168" t="n">
        <f aca="false">IF(L$150=0,"-",SUM(L155:L156))</f>
        <v>0</v>
      </c>
      <c r="M166" s="168" t="n">
        <f aca="false">IF(M$150=0,"-",SUM(M155:M156))</f>
        <v>0</v>
      </c>
      <c r="N166" s="169" t="n">
        <f aca="false">IF(N$150=0,"-",SUM(N155:N156))</f>
        <v>0</v>
      </c>
      <c r="O166" s="171" t="n">
        <f aca="false">IF(O$150=0,"-",SUM(O155:O156))</f>
        <v>0</v>
      </c>
      <c r="P166" s="168" t="n">
        <f aca="false">IF(P$150=0,"-",SUM(P155:P156))</f>
        <v>0</v>
      </c>
      <c r="Q166" s="168" t="n">
        <f aca="false">IF(Q$150=0,"-",SUM(Q155:Q156))</f>
        <v>0</v>
      </c>
      <c r="R166" s="168" t="n">
        <f aca="false">IF(R$150=0,"-",SUM(R155:R156))</f>
        <v>0</v>
      </c>
      <c r="S166" s="168" t="n">
        <f aca="false">IF(S$150=0,"-",SUM(S155:S156))</f>
        <v>0</v>
      </c>
      <c r="T166" s="168" t="n">
        <f aca="false">IF(T$150=0,"-",SUM(T155:T156))</f>
        <v>0</v>
      </c>
      <c r="U166" s="168" t="n">
        <f aca="false">IF(U$150=0,"-",SUM(U155:U156))</f>
        <v>0</v>
      </c>
      <c r="V166" s="169" t="n">
        <f aca="false">IF(V$150=0,"-",SUM(V155:V156))</f>
        <v>0</v>
      </c>
      <c r="W166" s="171" t="n">
        <f aca="false">IF(W$150=0,"-",SUM(W155:W156))</f>
        <v>0</v>
      </c>
      <c r="X166" s="168" t="n">
        <f aca="false">IF(X$150=0,"-",SUM(X155:X156))</f>
        <v>0</v>
      </c>
      <c r="Y166" s="168" t="n">
        <f aca="false">IF(Y$150=0,"-",SUM(Y155:Y156))</f>
        <v>0</v>
      </c>
      <c r="Z166" s="168" t="n">
        <f aca="false">IF(Z$150=0,"-",SUM(Z155:Z156))</f>
        <v>0</v>
      </c>
      <c r="AA166" s="168" t="n">
        <f aca="false">IF(AA$150=0,"-",SUM(AA155:AA156))</f>
        <v>0</v>
      </c>
      <c r="AB166" s="168" t="n">
        <f aca="false">IF(AB$150=0,"-",SUM(AB155:AB156))</f>
        <v>0</v>
      </c>
      <c r="AC166" s="168" t="n">
        <f aca="false">IF(AC$150=0,"-",SUM(AC155:AC156))</f>
        <v>0</v>
      </c>
      <c r="AD166" s="169" t="n">
        <f aca="false">IF(AD$150=0,"-",SUM(AD155:AD156))</f>
        <v>0</v>
      </c>
      <c r="AE166" s="171" t="n">
        <f aca="false">IF(AE$150=0,"-",SUM(AE155:AE156))</f>
        <v>0</v>
      </c>
      <c r="AF166" s="168" t="n">
        <f aca="false">IF(AF$150=0,"-",SUM(AF155:AF156))</f>
        <v>0</v>
      </c>
      <c r="AG166" s="168" t="n">
        <f aca="false">IF(AG$150=0,"-",SUM(AG155:AG156))</f>
        <v>0</v>
      </c>
      <c r="AH166" s="168" t="n">
        <f aca="false">IF(AH$150=0,"-",SUM(AH155:AH156))</f>
        <v>0</v>
      </c>
      <c r="AI166" s="168" t="n">
        <f aca="false">IF(AI$150=0,"-",SUM(AI155:AI156))</f>
        <v>0</v>
      </c>
      <c r="AJ166" s="168" t="n">
        <f aca="false">IF(AJ$150=0,"-",SUM(AJ155:AJ156))</f>
        <v>0</v>
      </c>
      <c r="AK166" s="168" t="n">
        <f aca="false">IF(AK$150=0,"-",SUM(AK155:AK156))</f>
        <v>0</v>
      </c>
      <c r="AL166" s="169" t="n">
        <f aca="false">IF(AL$150=0,"-",SUM(AL155:AL156))</f>
        <v>0</v>
      </c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201"/>
    </row>
    <row r="167" customFormat="false" ht="15" hidden="false" customHeight="false" outlineLevel="0" collapsed="false">
      <c r="A167" s="203"/>
      <c r="B167" s="216" t="s">
        <v>110</v>
      </c>
      <c r="C167" s="219"/>
      <c r="D167" s="273"/>
      <c r="E167" s="171" t="n">
        <f aca="false">IF(E$150=0,"-",SUM(E157:E159))</f>
        <v>0</v>
      </c>
      <c r="F167" s="169" t="n">
        <f aca="false">IF(F$150=0,"-",SUM(F157:F159))</f>
        <v>0</v>
      </c>
      <c r="G167" s="171" t="n">
        <f aca="false">IF(G$150=0,"-",SUM(G157:G159))</f>
        <v>0</v>
      </c>
      <c r="H167" s="168" t="n">
        <f aca="false">IF(H$150=0,"-",SUM(H157:H159))</f>
        <v>0</v>
      </c>
      <c r="I167" s="168" t="n">
        <f aca="false">IF(I$150=0,"-",SUM(I157:I159))</f>
        <v>0</v>
      </c>
      <c r="J167" s="169" t="n">
        <f aca="false">IF(J$150=0,"-",SUM(J157:J159))</f>
        <v>0</v>
      </c>
      <c r="K167" s="171" t="n">
        <f aca="false">IF(K$150=0,"-",SUM(K157:K159))</f>
        <v>0</v>
      </c>
      <c r="L167" s="168" t="n">
        <f aca="false">IF(L$150=0,"-",SUM(L157:L159))</f>
        <v>0</v>
      </c>
      <c r="M167" s="168" t="n">
        <f aca="false">IF(M$150=0,"-",SUM(M157:M159))</f>
        <v>0</v>
      </c>
      <c r="N167" s="169" t="n">
        <f aca="false">IF(N$150=0,"-",SUM(N157:N159))</f>
        <v>0</v>
      </c>
      <c r="O167" s="171" t="n">
        <f aca="false">IF(O$150=0,"-",SUM(O157:O159))</f>
        <v>0</v>
      </c>
      <c r="P167" s="168" t="n">
        <f aca="false">IF(P$150=0,"-",SUM(P157:P159))</f>
        <v>0</v>
      </c>
      <c r="Q167" s="168" t="n">
        <f aca="false">IF(Q$150=0,"-",SUM(Q157:Q159))</f>
        <v>0</v>
      </c>
      <c r="R167" s="168" t="n">
        <f aca="false">IF(R$150=0,"-",SUM(R157:R159))</f>
        <v>0</v>
      </c>
      <c r="S167" s="168" t="n">
        <f aca="false">IF(S$150=0,"-",SUM(S157:S159))</f>
        <v>0</v>
      </c>
      <c r="T167" s="168" t="n">
        <f aca="false">IF(T$150=0,"-",SUM(T157:T159))</f>
        <v>0</v>
      </c>
      <c r="U167" s="168" t="n">
        <f aca="false">IF(U$150=0,"-",SUM(U157:U159))</f>
        <v>0</v>
      </c>
      <c r="V167" s="169" t="n">
        <f aca="false">IF(V$150=0,"-",SUM(V157:V159))</f>
        <v>0</v>
      </c>
      <c r="W167" s="171" t="n">
        <f aca="false">IF(W$150=0,"-",SUM(W157:W159))</f>
        <v>0</v>
      </c>
      <c r="X167" s="168" t="n">
        <f aca="false">IF(X$150=0,"-",SUM(X157:X159))</f>
        <v>0</v>
      </c>
      <c r="Y167" s="168" t="n">
        <f aca="false">IF(Y$150=0,"-",SUM(Y157:Y159))</f>
        <v>0</v>
      </c>
      <c r="Z167" s="168" t="n">
        <f aca="false">IF(Z$150=0,"-",SUM(Z157:Z159))</f>
        <v>0</v>
      </c>
      <c r="AA167" s="168" t="n">
        <f aca="false">IF(AA$150=0,"-",SUM(AA157:AA159))</f>
        <v>0</v>
      </c>
      <c r="AB167" s="168" t="n">
        <f aca="false">IF(AB$150=0,"-",SUM(AB157:AB159))</f>
        <v>0</v>
      </c>
      <c r="AC167" s="168" t="n">
        <f aca="false">IF(AC$150=0,"-",SUM(AC157:AC159))</f>
        <v>0</v>
      </c>
      <c r="AD167" s="169" t="n">
        <f aca="false">IF(AD$150=0,"-",SUM(AD157:AD159))</f>
        <v>0</v>
      </c>
      <c r="AE167" s="171" t="n">
        <f aca="false">IF(AE$150=0,"-",SUM(AE157:AE159))</f>
        <v>0</v>
      </c>
      <c r="AF167" s="168" t="n">
        <f aca="false">IF(AF$150=0,"-",SUM(AF157:AF159))</f>
        <v>0</v>
      </c>
      <c r="AG167" s="168" t="n">
        <f aca="false">IF(AG$150=0,"-",SUM(AG157:AG159))</f>
        <v>0</v>
      </c>
      <c r="AH167" s="168" t="n">
        <f aca="false">IF(AH$150=0,"-",SUM(AH157:AH159))</f>
        <v>0</v>
      </c>
      <c r="AI167" s="168" t="n">
        <f aca="false">IF(AI$150=0,"-",SUM(AI157:AI159))</f>
        <v>0</v>
      </c>
      <c r="AJ167" s="168" t="n">
        <f aca="false">IF(AJ$150=0,"-",SUM(AJ157:AJ159))</f>
        <v>0</v>
      </c>
      <c r="AK167" s="168" t="n">
        <f aca="false">IF(AK$150=0,"-",SUM(AK157:AK159))</f>
        <v>0</v>
      </c>
      <c r="AL167" s="169" t="n">
        <f aca="false">IF(AL$150=0,"-",SUM(AL157:AL159))</f>
        <v>0</v>
      </c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201"/>
    </row>
    <row r="168" customFormat="false" ht="13.8" hidden="false" customHeight="false" outlineLevel="0" collapsed="false">
      <c r="A168" s="203"/>
      <c r="B168" s="160" t="s">
        <v>111</v>
      </c>
      <c r="C168" s="168"/>
      <c r="D168" s="170"/>
      <c r="E168" s="220" t="str">
        <f aca="false">IF(OR(E$150=0,E$150="-"),"-",E167/E160)</f>
        <v>-</v>
      </c>
      <c r="F168" s="220" t="str">
        <f aca="false">IF(OR(F$150=0,F$150="-"),"-",F167/F160)</f>
        <v>-</v>
      </c>
      <c r="G168" s="220" t="str">
        <f aca="false">IF(OR(G$150=0,G$150="-"),"-",G167/G160)</f>
        <v>-</v>
      </c>
      <c r="H168" s="220" t="str">
        <f aca="false">IF(OR(H$150=0,H$150="-"),"-",H167/H160)</f>
        <v>-</v>
      </c>
      <c r="I168" s="220" t="str">
        <f aca="false">IF(OR(I$150=0,I$150="-"),"-",I167/I160)</f>
        <v>-</v>
      </c>
      <c r="J168" s="220" t="str">
        <f aca="false">IF(OR(J$150=0,J$150="-"),"-",J167/J160)</f>
        <v>-</v>
      </c>
      <c r="K168" s="220" t="str">
        <f aca="false">IF(OR(K$150=0,K$150="-"),"-",K167/K160)</f>
        <v>-</v>
      </c>
      <c r="L168" s="220" t="str">
        <f aca="false">IF(OR(L$150=0,L$150="-"),"-",L167/L160)</f>
        <v>-</v>
      </c>
      <c r="M168" s="220" t="str">
        <f aca="false">IF(OR(M$150=0,M$150="-"),"-",M167/M160)</f>
        <v>-</v>
      </c>
      <c r="N168" s="220" t="str">
        <f aca="false">IF(OR(N$150=0,N$150="-"),"-",N167/N160)</f>
        <v>-</v>
      </c>
      <c r="O168" s="220" t="str">
        <f aca="false">IF(OR(O$150=0,O$150="-"),"-",O167/O160)</f>
        <v>-</v>
      </c>
      <c r="P168" s="220" t="str">
        <f aca="false">IF(OR(P$150=0,P$150="-"),"-",P167/P160)</f>
        <v>-</v>
      </c>
      <c r="Q168" s="220" t="str">
        <f aca="false">IF(OR(Q$150=0,Q$150="-"),"-",Q167/Q160)</f>
        <v>-</v>
      </c>
      <c r="R168" s="220" t="str">
        <f aca="false">IF(OR(R$150=0,R$150="-"),"-",R167/R160)</f>
        <v>-</v>
      </c>
      <c r="S168" s="220" t="str">
        <f aca="false">IF(OR(S$150=0,S$150="-"),"-",S167/S160)</f>
        <v>-</v>
      </c>
      <c r="T168" s="220" t="str">
        <f aca="false">IF(OR(T$150=0,T$150="-"),"-",T167/T160)</f>
        <v>-</v>
      </c>
      <c r="U168" s="220" t="str">
        <f aca="false">IF(OR(U$150=0,U$150="-"),"-",U167/U160)</f>
        <v>-</v>
      </c>
      <c r="V168" s="220" t="str">
        <f aca="false">IF(OR(V$150=0,V$150="-"),"-",V167/V160)</f>
        <v>-</v>
      </c>
      <c r="W168" s="220" t="str">
        <f aca="false">IF(OR(W$150=0,W$150="-"),"-",W167/W160)</f>
        <v>-</v>
      </c>
      <c r="X168" s="220" t="str">
        <f aca="false">IF(OR(X$150=0,X$150="-"),"-",X167/X160)</f>
        <v>-</v>
      </c>
      <c r="Y168" s="220" t="str">
        <f aca="false">IF(OR(Y$150=0,Y$150="-"),"-",Y167/Y160)</f>
        <v>-</v>
      </c>
      <c r="Z168" s="220" t="str">
        <f aca="false">IF(OR(Z$150=0,Z$150="-"),"-",Z167/Z160)</f>
        <v>-</v>
      </c>
      <c r="AA168" s="220" t="str">
        <f aca="false">IF(OR(AA$150=0,AA$150="-"),"-",AA167/AA160)</f>
        <v>-</v>
      </c>
      <c r="AB168" s="220" t="str">
        <f aca="false">IF(OR(AB$150=0,AB$150="-"),"-",AB167/AB160)</f>
        <v>-</v>
      </c>
      <c r="AC168" s="220" t="str">
        <f aca="false">IF(OR(AC$150=0,AC$150="-"),"-",AC167/AC160)</f>
        <v>-</v>
      </c>
      <c r="AD168" s="220" t="str">
        <f aca="false">IF(OR(AD$150=0,AD$150="-"),"-",AD167/AD160)</f>
        <v>-</v>
      </c>
      <c r="AE168" s="220" t="str">
        <f aca="false">IF(OR(AE$150=0,AE$150="-"),"-",AE167/AE160)</f>
        <v>-</v>
      </c>
      <c r="AF168" s="220" t="str">
        <f aca="false">IF(OR(AF$150=0,AF$150="-"),"-",AF167/AF160)</f>
        <v>-</v>
      </c>
      <c r="AG168" s="220" t="str">
        <f aca="false">IF(OR(AG$150=0,AG$150="-"),"-",AG167/AG160)</f>
        <v>-</v>
      </c>
      <c r="AH168" s="220" t="str">
        <f aca="false">IF(OR(AH$150=0,AH$150="-"),"-",AH167/AH160)</f>
        <v>-</v>
      </c>
      <c r="AI168" s="220" t="str">
        <f aca="false">IF(OR(AI$150=0,AI$150="-"),"-",AI167/AI160)</f>
        <v>-</v>
      </c>
      <c r="AJ168" s="220" t="str">
        <f aca="false">IF(OR(AJ$150=0,AJ$150="-"),"-",AJ167/AJ160)</f>
        <v>-</v>
      </c>
      <c r="AK168" s="220" t="str">
        <f aca="false">IF(OR(AK$150=0,AK$150="-"),"-",AK167/AK160)</f>
        <v>-</v>
      </c>
      <c r="AL168" s="220" t="str">
        <f aca="false">IF(OR(AL$150=0,AL$150="-"),"-",AL167/AL160)</f>
        <v>-</v>
      </c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201"/>
    </row>
    <row r="169" customFormat="false" ht="13.4" hidden="false" customHeight="false" outlineLevel="0" collapsed="false">
      <c r="A169" s="201"/>
      <c r="B169" s="21" t="s">
        <v>112</v>
      </c>
      <c r="C169" s="63"/>
      <c r="D169" s="274"/>
      <c r="E169" s="171" t="n">
        <f aca="false">IF(E$150=0,"-",SUM(E152:E155))</f>
        <v>0</v>
      </c>
      <c r="F169" s="169" t="n">
        <f aca="false">IF(F$150=0,"-",SUM(F152:F155))</f>
        <v>0</v>
      </c>
      <c r="G169" s="171" t="n">
        <f aca="false">IF(G$150=0,"-",SUM(G152:G155))</f>
        <v>0</v>
      </c>
      <c r="H169" s="168" t="n">
        <f aca="false">IF(H$150=0,"-",SUM(H152:H155))</f>
        <v>0</v>
      </c>
      <c r="I169" s="168" t="n">
        <f aca="false">IF(I$150=0,"-",SUM(I152:I155))</f>
        <v>0</v>
      </c>
      <c r="J169" s="169" t="n">
        <f aca="false">IF(J$150=0,"-",SUM(J152:J155))</f>
        <v>0</v>
      </c>
      <c r="K169" s="171" t="n">
        <f aca="false">IF(K$150=0,"-",SUM(K152:K155))</f>
        <v>0</v>
      </c>
      <c r="L169" s="168" t="n">
        <f aca="false">IF(L$150=0,"-",SUM(L152:L155))</f>
        <v>0</v>
      </c>
      <c r="M169" s="168" t="n">
        <f aca="false">IF(M$150=0,"-",SUM(M152:M155))</f>
        <v>0</v>
      </c>
      <c r="N169" s="169" t="n">
        <f aca="false">IF(N$150=0,"-",SUM(N152:N155))</f>
        <v>0</v>
      </c>
      <c r="O169" s="171" t="n">
        <f aca="false">IF(O$150=0,"-",SUM(O152:O155))</f>
        <v>0</v>
      </c>
      <c r="P169" s="168" t="n">
        <f aca="false">IF(P$150=0,"-",SUM(P152:P155))</f>
        <v>0</v>
      </c>
      <c r="Q169" s="168" t="n">
        <f aca="false">IF(Q$150=0,"-",SUM(Q152:Q155))</f>
        <v>0</v>
      </c>
      <c r="R169" s="168" t="n">
        <f aca="false">IF(R$150=0,"-",SUM(R152:R155))</f>
        <v>0</v>
      </c>
      <c r="S169" s="168" t="n">
        <f aca="false">IF(S$150=0,"-",SUM(S152:S155))</f>
        <v>0</v>
      </c>
      <c r="T169" s="168" t="n">
        <f aca="false">IF(T$150=0,"-",SUM(T152:T155))</f>
        <v>0</v>
      </c>
      <c r="U169" s="168" t="n">
        <f aca="false">IF(U$150=0,"-",SUM(U152:U155))</f>
        <v>0</v>
      </c>
      <c r="V169" s="169" t="n">
        <f aca="false">IF(V$150=0,"-",SUM(V152:V155))</f>
        <v>0</v>
      </c>
      <c r="W169" s="171" t="n">
        <f aca="false">IF(W$150=0,"-",SUM(W152:W155))</f>
        <v>0</v>
      </c>
      <c r="X169" s="168" t="n">
        <f aca="false">IF(X$150=0,"-",SUM(X152:X155))</f>
        <v>0</v>
      </c>
      <c r="Y169" s="168" t="n">
        <f aca="false">IF(Y$150=0,"-",SUM(Y152:Y155))</f>
        <v>0</v>
      </c>
      <c r="Z169" s="168" t="n">
        <f aca="false">IF(Z$150=0,"-",SUM(Z152:Z155))</f>
        <v>0</v>
      </c>
      <c r="AA169" s="168" t="n">
        <f aca="false">IF(AA$150=0,"-",SUM(AA152:AA155))</f>
        <v>0</v>
      </c>
      <c r="AB169" s="168" t="n">
        <f aca="false">IF(AB$150=0,"-",SUM(AB152:AB155))</f>
        <v>0</v>
      </c>
      <c r="AC169" s="168" t="n">
        <f aca="false">IF(AC$150=0,"-",SUM(AC152:AC155))</f>
        <v>0</v>
      </c>
      <c r="AD169" s="169" t="n">
        <f aca="false">IF(AD$150=0,"-",SUM(AD152:AD155))</f>
        <v>0</v>
      </c>
      <c r="AE169" s="171" t="n">
        <f aca="false">IF(AE$150=0,"-",SUM(AE152:AE155))</f>
        <v>0</v>
      </c>
      <c r="AF169" s="168" t="n">
        <f aca="false">IF(AF$150=0,"-",SUM(AF152:AF155))</f>
        <v>0</v>
      </c>
      <c r="AG169" s="168" t="n">
        <f aca="false">IF(AG$150=0,"-",SUM(AG152:AG155))</f>
        <v>0</v>
      </c>
      <c r="AH169" s="168" t="n">
        <f aca="false">IF(AH$150=0,"-",SUM(AH152:AH155))</f>
        <v>0</v>
      </c>
      <c r="AI169" s="168" t="n">
        <f aca="false">IF(AI$150=0,"-",SUM(AI152:AI155))</f>
        <v>0</v>
      </c>
      <c r="AJ169" s="168" t="n">
        <f aca="false">IF(AJ$150=0,"-",SUM(AJ152:AJ155))</f>
        <v>0</v>
      </c>
      <c r="AK169" s="168" t="n">
        <f aca="false">IF(AK$150=0,"-",SUM(AK152:AK155))</f>
        <v>0</v>
      </c>
      <c r="AL169" s="169" t="n">
        <f aca="false">IF(AL$150=0,"-",SUM(AL152:AL155))</f>
        <v>0</v>
      </c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  <c r="BY169" s="201"/>
      <c r="BZ169" s="201"/>
      <c r="CA169" s="201"/>
      <c r="CB169" s="201"/>
      <c r="CC169" s="201"/>
      <c r="CD169" s="201"/>
      <c r="CE169" s="201"/>
    </row>
    <row r="170" customFormat="false" ht="14.15" hidden="false" customHeight="false" outlineLevel="0" collapsed="false">
      <c r="A170" s="201"/>
      <c r="B170" s="216" t="s">
        <v>113</v>
      </c>
      <c r="C170" s="63"/>
      <c r="D170" s="274"/>
      <c r="E170" s="224" t="str">
        <f aca="false">IF(OR(E$150=0,E$150="-"),"-",E169/E160)</f>
        <v>-</v>
      </c>
      <c r="F170" s="224" t="str">
        <f aca="false">IF(OR(F$150=0,F$150="-"),"-",F169/F160)</f>
        <v>-</v>
      </c>
      <c r="G170" s="224" t="str">
        <f aca="false">IF(OR(G$150=0,G$150="-"),"-",G169/G160)</f>
        <v>-</v>
      </c>
      <c r="H170" s="224" t="str">
        <f aca="false">IF(OR(H$150=0,H$150="-"),"-",H169/H160)</f>
        <v>-</v>
      </c>
      <c r="I170" s="224" t="str">
        <f aca="false">IF(OR(I$150=0,I$150="-"),"-",I169/I160)</f>
        <v>-</v>
      </c>
      <c r="J170" s="224" t="str">
        <f aca="false">IF(OR(J$150=0,J$150="-"),"-",J169/J160)</f>
        <v>-</v>
      </c>
      <c r="K170" s="224" t="str">
        <f aca="false">IF(OR(K$150=0,K$150="-"),"-",K169/K160)</f>
        <v>-</v>
      </c>
      <c r="L170" s="224" t="str">
        <f aca="false">IF(OR(L$150=0,L$150="-"),"-",L169/L160)</f>
        <v>-</v>
      </c>
      <c r="M170" s="224" t="str">
        <f aca="false">IF(OR(M$150=0,M$150="-"),"-",M169/M160)</f>
        <v>-</v>
      </c>
      <c r="N170" s="224" t="str">
        <f aca="false">IF(OR(N$150=0,N$150="-"),"-",N169/N160)</f>
        <v>-</v>
      </c>
      <c r="O170" s="224" t="str">
        <f aca="false">IF(OR(O$150=0,O$150="-"),"-",O169/O160)</f>
        <v>-</v>
      </c>
      <c r="P170" s="224" t="str">
        <f aca="false">IF(OR(P$150=0,P$150="-"),"-",P169/P160)</f>
        <v>-</v>
      </c>
      <c r="Q170" s="224" t="str">
        <f aca="false">IF(OR(Q$150=0,Q$150="-"),"-",Q169/Q160)</f>
        <v>-</v>
      </c>
      <c r="R170" s="224" t="str">
        <f aca="false">IF(OR(R$150=0,R$150="-"),"-",R169/R160)</f>
        <v>-</v>
      </c>
      <c r="S170" s="224" t="str">
        <f aca="false">IF(OR(S$150=0,S$150="-"),"-",S169/S160)</f>
        <v>-</v>
      </c>
      <c r="T170" s="224" t="str">
        <f aca="false">IF(OR(T$150=0,T$150="-"),"-",T169/T160)</f>
        <v>-</v>
      </c>
      <c r="U170" s="224" t="str">
        <f aca="false">IF(OR(U$150=0,U$150="-"),"-",U169/U160)</f>
        <v>-</v>
      </c>
      <c r="V170" s="224" t="str">
        <f aca="false">IF(OR(V$150=0,V$150="-"),"-",V169/V160)</f>
        <v>-</v>
      </c>
      <c r="W170" s="224" t="str">
        <f aca="false">IF(OR(W$150=0,W$150="-"),"-",W169/W160)</f>
        <v>-</v>
      </c>
      <c r="X170" s="224" t="str">
        <f aca="false">IF(OR(X$150=0,X$150="-"),"-",X169/X160)</f>
        <v>-</v>
      </c>
      <c r="Y170" s="224" t="str">
        <f aca="false">IF(OR(Y$150=0,Y$150="-"),"-",Y169/Y160)</f>
        <v>-</v>
      </c>
      <c r="Z170" s="224" t="str">
        <f aca="false">IF(OR(Z$150=0,Z$150="-"),"-",Z169/Z160)</f>
        <v>-</v>
      </c>
      <c r="AA170" s="224" t="str">
        <f aca="false">IF(OR(AA$150=0,AA$150="-"),"-",AA169/AA160)</f>
        <v>-</v>
      </c>
      <c r="AB170" s="224" t="str">
        <f aca="false">IF(OR(AB$150=0,AB$150="-"),"-",AB169/AB160)</f>
        <v>-</v>
      </c>
      <c r="AC170" s="224" t="str">
        <f aca="false">IF(OR(AC$150=0,AC$150="-"),"-",AC169/AC160)</f>
        <v>-</v>
      </c>
      <c r="AD170" s="224" t="str">
        <f aca="false">IF(OR(AD$150=0,AD$150="-"),"-",AD169/AD160)</f>
        <v>-</v>
      </c>
      <c r="AE170" s="224" t="str">
        <f aca="false">IF(OR(AE$150=0,AE$150="-"),"-",AE169/AE160)</f>
        <v>-</v>
      </c>
      <c r="AF170" s="224" t="str">
        <f aca="false">IF(OR(AF$150=0,AF$150="-"),"-",AF169/AF160)</f>
        <v>-</v>
      </c>
      <c r="AG170" s="224" t="str">
        <f aca="false">IF(OR(AG$150=0,AG$150="-"),"-",AG169/AG160)</f>
        <v>-</v>
      </c>
      <c r="AH170" s="224" t="str">
        <f aca="false">IF(OR(AH$150=0,AH$150="-"),"-",AH169/AH160)</f>
        <v>-</v>
      </c>
      <c r="AI170" s="224" t="str">
        <f aca="false">IF(OR(AI$150=0,AI$150="-"),"-",AI169/AI160)</f>
        <v>-</v>
      </c>
      <c r="AJ170" s="224" t="str">
        <f aca="false">IF(OR(AJ$150=0,AJ$150="-"),"-",AJ169/AJ160)</f>
        <v>-</v>
      </c>
      <c r="AK170" s="224" t="str">
        <f aca="false">IF(OR(AK$150=0,AK$150="-"),"-",AK169/AK160)</f>
        <v>-</v>
      </c>
      <c r="AL170" s="224" t="str">
        <f aca="false">IF(OR(AL$150=0,AL$150="-"),"-",AL169/AL160)</f>
        <v>-</v>
      </c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  <c r="BY170" s="201"/>
      <c r="BZ170" s="201"/>
      <c r="CA170" s="201"/>
      <c r="CB170" s="201"/>
      <c r="CC170" s="201"/>
      <c r="CD170" s="201"/>
      <c r="CE170" s="201"/>
    </row>
    <row r="171" customFormat="false" ht="15" hidden="false" customHeight="true" outlineLevel="0" collapsed="false"/>
    <row r="172" customFormat="false" ht="15" hidden="false" customHeight="true" outlineLevel="0" collapsed="false">
      <c r="A172" s="225"/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25"/>
      <c r="S172" s="225"/>
      <c r="T172" s="225"/>
      <c r="U172" s="225"/>
      <c r="V172" s="225"/>
      <c r="W172" s="225"/>
      <c r="X172" s="225"/>
      <c r="Y172" s="225"/>
      <c r="Z172" s="225"/>
      <c r="AA172" s="225"/>
      <c r="AB172" s="225"/>
      <c r="AC172" s="225"/>
      <c r="AD172" s="225"/>
      <c r="AE172" s="225"/>
      <c r="AF172" s="225"/>
      <c r="AG172" s="225"/>
      <c r="AH172" s="225"/>
      <c r="AI172" s="225"/>
      <c r="AJ172" s="225"/>
      <c r="AK172" s="225"/>
      <c r="AL172" s="225"/>
      <c r="AM172" s="225"/>
      <c r="AN172" s="225"/>
      <c r="AO172" s="225"/>
      <c r="AP172" s="225"/>
      <c r="AQ172" s="225"/>
      <c r="AR172" s="225"/>
      <c r="AS172" s="225"/>
      <c r="AT172" s="225"/>
      <c r="AU172" s="225"/>
      <c r="AV172" s="225"/>
      <c r="AW172" s="225"/>
      <c r="AX172" s="225"/>
      <c r="AY172" s="225"/>
      <c r="AZ172" s="225"/>
      <c r="BA172" s="225"/>
      <c r="BB172" s="225"/>
      <c r="BC172" s="225"/>
      <c r="BD172" s="225"/>
      <c r="BE172" s="225"/>
      <c r="BF172" s="225"/>
      <c r="BG172" s="225"/>
      <c r="BH172" s="225"/>
      <c r="BI172" s="225"/>
      <c r="BJ172" s="225"/>
      <c r="BK172" s="225"/>
      <c r="BL172" s="225"/>
      <c r="BM172" s="225"/>
      <c r="BN172" s="225"/>
      <c r="BO172" s="225"/>
      <c r="BP172" s="225"/>
      <c r="BQ172" s="225"/>
      <c r="BR172" s="225"/>
      <c r="BS172" s="225"/>
      <c r="BT172" s="225"/>
      <c r="BU172" s="225"/>
      <c r="BV172" s="225"/>
      <c r="BW172" s="225"/>
      <c r="BX172" s="225"/>
      <c r="BY172" s="225"/>
      <c r="BZ172" s="225"/>
      <c r="CA172" s="225"/>
      <c r="CB172" s="225"/>
      <c r="CC172" s="225"/>
      <c r="CD172" s="225"/>
      <c r="CE172" s="225"/>
    </row>
    <row r="173" customFormat="false" ht="12.8" hidden="false" customHeight="false" outlineLevel="0" collapsed="false">
      <c r="A173" s="225"/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25"/>
      <c r="S173" s="225"/>
      <c r="T173" s="225"/>
      <c r="U173" s="225"/>
      <c r="V173" s="225"/>
      <c r="W173" s="225"/>
      <c r="X173" s="225"/>
      <c r="Y173" s="225"/>
      <c r="Z173" s="225"/>
      <c r="AA173" s="225"/>
      <c r="AB173" s="225"/>
      <c r="AC173" s="225"/>
      <c r="AD173" s="225"/>
      <c r="AE173" s="225"/>
      <c r="AF173" s="225"/>
      <c r="AG173" s="225"/>
      <c r="AH173" s="225"/>
      <c r="AI173" s="225"/>
      <c r="AJ173" s="225"/>
      <c r="AK173" s="225"/>
      <c r="AL173" s="225"/>
      <c r="AM173" s="225"/>
      <c r="AN173" s="225"/>
      <c r="AO173" s="225"/>
      <c r="AP173" s="225"/>
      <c r="AQ173" s="225"/>
      <c r="AR173" s="225"/>
      <c r="AS173" s="225"/>
      <c r="AT173" s="225"/>
      <c r="AU173" s="225"/>
      <c r="AV173" s="225"/>
      <c r="AW173" s="225"/>
      <c r="AX173" s="225"/>
      <c r="AY173" s="225"/>
      <c r="AZ173" s="225"/>
      <c r="BA173" s="225"/>
      <c r="BB173" s="225"/>
      <c r="BC173" s="225"/>
      <c r="BD173" s="225"/>
      <c r="BE173" s="225"/>
      <c r="BF173" s="225"/>
      <c r="BG173" s="225"/>
      <c r="BH173" s="225"/>
      <c r="BI173" s="225"/>
      <c r="BJ173" s="225"/>
      <c r="BK173" s="225"/>
      <c r="BL173" s="225"/>
      <c r="BM173" s="225"/>
      <c r="BN173" s="225"/>
      <c r="BO173" s="225"/>
      <c r="BP173" s="225"/>
      <c r="BQ173" s="225"/>
      <c r="BR173" s="225"/>
      <c r="BS173" s="225"/>
      <c r="BT173" s="225"/>
      <c r="BU173" s="225"/>
      <c r="BV173" s="225"/>
      <c r="BW173" s="225"/>
      <c r="BX173" s="225"/>
      <c r="BY173" s="225"/>
      <c r="BZ173" s="225"/>
      <c r="CA173" s="225"/>
      <c r="CB173" s="225"/>
      <c r="CC173" s="225"/>
      <c r="CD173" s="225"/>
      <c r="CE173" s="225"/>
    </row>
    <row r="174" customFormat="false" ht="60" hidden="false" customHeight="true" outlineLevel="0" collapsed="false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275"/>
      <c r="BX174" s="4"/>
      <c r="BY174" s="4"/>
      <c r="BZ174" s="4"/>
      <c r="CA174" s="4"/>
      <c r="CB174" s="4"/>
      <c r="CC174" s="4"/>
      <c r="CD174" s="4"/>
      <c r="CE174" s="4"/>
    </row>
    <row r="175" customFormat="false" ht="12.8" hidden="false" customHeight="false" outlineLevel="0" collapsed="false">
      <c r="A175" s="276"/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  <c r="AF175" s="276"/>
      <c r="AG175" s="276"/>
      <c r="AH175" s="276"/>
      <c r="AI175" s="276"/>
      <c r="AJ175" s="276"/>
      <c r="AK175" s="276"/>
      <c r="AL175" s="276"/>
      <c r="AM175" s="276"/>
      <c r="AN175" s="276"/>
      <c r="AO175" s="276"/>
      <c r="AP175" s="225"/>
      <c r="AQ175" s="225"/>
      <c r="AR175" s="225"/>
      <c r="AS175" s="225"/>
      <c r="AT175" s="225"/>
      <c r="AU175" s="225"/>
      <c r="AV175" s="225"/>
      <c r="AW175" s="225"/>
      <c r="AX175" s="225"/>
      <c r="AY175" s="225"/>
      <c r="AZ175" s="225"/>
      <c r="BA175" s="225"/>
      <c r="BB175" s="225"/>
      <c r="BC175" s="225"/>
      <c r="BD175" s="225"/>
      <c r="BE175" s="225"/>
      <c r="BF175" s="225"/>
      <c r="BG175" s="225"/>
      <c r="BH175" s="225"/>
      <c r="BI175" s="225"/>
      <c r="BJ175" s="225"/>
      <c r="BK175" s="225"/>
      <c r="BL175" s="225"/>
      <c r="BM175" s="225"/>
      <c r="BN175" s="225"/>
      <c r="BO175" s="225"/>
      <c r="BP175" s="225"/>
      <c r="BQ175" s="225"/>
      <c r="BR175" s="225"/>
      <c r="BS175" s="225"/>
      <c r="BT175" s="225"/>
      <c r="BU175" s="225"/>
      <c r="BV175" s="225"/>
      <c r="BW175" s="225"/>
      <c r="BX175" s="276"/>
      <c r="BY175" s="276"/>
      <c r="BZ175" s="276"/>
      <c r="CA175" s="276"/>
      <c r="CB175" s="276"/>
      <c r="CC175" s="276"/>
      <c r="CD175" s="276"/>
      <c r="CE175" s="276"/>
    </row>
    <row r="176" customFormat="false" ht="15" hidden="false" customHeight="false" outlineLevel="0" collapsed="false">
      <c r="A176" s="277"/>
      <c r="B176" s="277"/>
      <c r="C176" s="277"/>
      <c r="D176" s="277"/>
      <c r="E176" s="227" t="s">
        <v>0</v>
      </c>
      <c r="F176" s="227"/>
      <c r="G176" s="227"/>
      <c r="H176" s="278" t="e">
        <f aca="false">H90</f>
        <v>#N/A</v>
      </c>
      <c r="I176" s="278"/>
      <c r="J176" s="278"/>
      <c r="K176" s="278"/>
      <c r="L176" s="278"/>
      <c r="M176" s="278"/>
      <c r="N176" s="278"/>
      <c r="O176" s="278"/>
      <c r="P176" s="53"/>
      <c r="Q176" s="277"/>
      <c r="R176" s="277"/>
      <c r="S176" s="13" t="s">
        <v>1</v>
      </c>
      <c r="T176" s="277"/>
      <c r="U176" s="277"/>
      <c r="V176" s="277"/>
      <c r="W176" s="277"/>
      <c r="X176" s="277"/>
      <c r="Y176" s="277"/>
      <c r="Z176" s="230"/>
      <c r="AA176" s="230"/>
      <c r="AB176" s="230"/>
      <c r="AC176" s="230"/>
      <c r="AD176" s="230"/>
      <c r="AE176" s="230"/>
      <c r="AF176" s="230"/>
      <c r="AG176" s="279" t="s">
        <v>2</v>
      </c>
      <c r="AH176" s="279"/>
      <c r="AI176" s="280" t="s">
        <v>3</v>
      </c>
      <c r="AJ176" s="280"/>
      <c r="AK176" s="277"/>
      <c r="AL176" s="277"/>
      <c r="AM176" s="277"/>
      <c r="AN176" s="277"/>
      <c r="AO176" s="277"/>
      <c r="AP176" s="281"/>
      <c r="AQ176" s="281"/>
      <c r="AR176" s="281"/>
      <c r="AS176" s="281"/>
      <c r="AT176" s="281"/>
      <c r="AU176" s="281"/>
      <c r="AV176" s="281"/>
      <c r="AW176" s="281"/>
      <c r="AX176" s="281"/>
      <c r="AY176" s="281"/>
      <c r="AZ176" s="281"/>
      <c r="BA176" s="281"/>
      <c r="BB176" s="281"/>
      <c r="BC176" s="281"/>
      <c r="BD176" s="281"/>
      <c r="BE176" s="281"/>
      <c r="BF176" s="281"/>
      <c r="BG176" s="281"/>
      <c r="BH176" s="281"/>
      <c r="BI176" s="281"/>
      <c r="BJ176" s="281"/>
      <c r="BK176" s="281"/>
      <c r="BL176" s="281"/>
      <c r="BM176" s="281"/>
      <c r="BN176" s="281"/>
      <c r="BO176" s="281"/>
      <c r="BP176" s="281"/>
      <c r="BQ176" s="281"/>
      <c r="BR176" s="281"/>
      <c r="BS176" s="281"/>
      <c r="BT176" s="281"/>
      <c r="BU176" s="281"/>
      <c r="BV176" s="281"/>
      <c r="BW176" s="281"/>
      <c r="BX176" s="277"/>
      <c r="BY176" s="277"/>
      <c r="BZ176" s="277"/>
      <c r="CA176" s="277"/>
      <c r="CB176" s="277"/>
      <c r="CC176" s="277"/>
      <c r="CD176" s="277"/>
      <c r="CE176" s="282"/>
    </row>
    <row r="177" customFormat="false" ht="17.35" hidden="false" customHeight="false" outlineLevel="0" collapsed="false">
      <c r="A177" s="277"/>
      <c r="B177" s="283" t="s">
        <v>153</v>
      </c>
      <c r="C177" s="277"/>
      <c r="D177" s="277"/>
      <c r="E177" s="227" t="s">
        <v>5</v>
      </c>
      <c r="F177" s="227"/>
      <c r="G177" s="227"/>
      <c r="H177" s="284" t="n">
        <f aca="false">H91</f>
        <v>11</v>
      </c>
      <c r="I177" s="284" t="str">
        <f aca="false">I6</f>
        <v>G</v>
      </c>
      <c r="J177" s="284"/>
      <c r="K177" s="284"/>
      <c r="L177" s="53"/>
      <c r="M177" s="53"/>
      <c r="N177" s="53"/>
      <c r="O177" s="53"/>
      <c r="P177" s="53"/>
      <c r="Q177" s="277"/>
      <c r="R177" s="277"/>
      <c r="S177" s="26" t="s">
        <v>6</v>
      </c>
      <c r="T177" s="277"/>
      <c r="U177" s="27" t="s">
        <v>7</v>
      </c>
      <c r="V177" s="27"/>
      <c r="W177" s="27"/>
      <c r="X177" s="27"/>
      <c r="Y177" s="277"/>
      <c r="Z177" s="285" t="s">
        <v>8</v>
      </c>
      <c r="AA177" s="285"/>
      <c r="AB177" s="285"/>
      <c r="AC177" s="285"/>
      <c r="AD177" s="285"/>
      <c r="AE177" s="285"/>
      <c r="AF177" s="285"/>
      <c r="AG177" s="286" t="str">
        <f aca="false">IF($B$186="","",COUNTIF($CE$186:$CE$235,"6/3 සමත්"))</f>
        <v/>
      </c>
      <c r="AH177" s="286"/>
      <c r="AI177" s="237" t="str">
        <f aca="false">IF($B$186="","",(AG177/$U$178)*100)</f>
        <v/>
      </c>
      <c r="AJ177" s="237"/>
      <c r="AK177" s="277"/>
      <c r="AL177" s="277"/>
      <c r="AM177" s="277"/>
      <c r="AN177" s="277"/>
      <c r="AO177" s="277"/>
      <c r="AP177" s="281"/>
      <c r="AQ177" s="281"/>
      <c r="AR177" s="281"/>
      <c r="AS177" s="281"/>
      <c r="AT177" s="281"/>
      <c r="AU177" s="281"/>
      <c r="AV177" s="281"/>
      <c r="AW177" s="281"/>
      <c r="AX177" s="281"/>
      <c r="AY177" s="281"/>
      <c r="AZ177" s="281"/>
      <c r="BA177" s="281"/>
      <c r="BB177" s="281"/>
      <c r="BC177" s="281"/>
      <c r="BD177" s="281"/>
      <c r="BE177" s="281"/>
      <c r="BF177" s="281"/>
      <c r="BG177" s="281"/>
      <c r="BH177" s="281"/>
      <c r="BI177" s="281"/>
      <c r="BJ177" s="281"/>
      <c r="BK177" s="281"/>
      <c r="BL177" s="281"/>
      <c r="BM177" s="281"/>
      <c r="BN177" s="281"/>
      <c r="BO177" s="281"/>
      <c r="BP177" s="281"/>
      <c r="BQ177" s="281"/>
      <c r="BR177" s="281"/>
      <c r="BS177" s="281"/>
      <c r="BT177" s="281"/>
      <c r="BU177" s="281"/>
      <c r="BV177" s="281"/>
      <c r="BW177" s="281"/>
      <c r="BX177" s="277"/>
      <c r="BY177" s="277"/>
      <c r="BZ177" s="277"/>
      <c r="CA177" s="277"/>
      <c r="CB177" s="277"/>
      <c r="CC177" s="277"/>
      <c r="CD177" s="277"/>
      <c r="CE177" s="282"/>
    </row>
    <row r="178" customFormat="false" ht="17.35" hidden="false" customHeight="false" outlineLevel="0" collapsed="false">
      <c r="A178" s="277"/>
      <c r="B178" s="283"/>
      <c r="C178" s="277"/>
      <c r="D178" s="277"/>
      <c r="E178" s="227" t="s">
        <v>9</v>
      </c>
      <c r="F178" s="227"/>
      <c r="G178" s="227"/>
      <c r="H178" s="278" t="str">
        <f aca="false">H92</f>
        <v/>
      </c>
      <c r="I178" s="278"/>
      <c r="J178" s="284"/>
      <c r="K178" s="284"/>
      <c r="L178" s="53"/>
      <c r="M178" s="53"/>
      <c r="N178" s="53"/>
      <c r="O178" s="53"/>
      <c r="P178" s="53"/>
      <c r="Q178" s="277"/>
      <c r="R178" s="277"/>
      <c r="S178" s="34" t="s">
        <v>10</v>
      </c>
      <c r="T178" s="277"/>
      <c r="U178" s="27" t="n">
        <f aca="false">IF($B$186="",0,50-COUNTIF($B$186:$B$235,""))</f>
        <v>0</v>
      </c>
      <c r="V178" s="27"/>
      <c r="W178" s="27"/>
      <c r="X178" s="27"/>
      <c r="Y178" s="277"/>
      <c r="Z178" s="285" t="s">
        <v>11</v>
      </c>
      <c r="AA178" s="285"/>
      <c r="AB178" s="285"/>
      <c r="AC178" s="285"/>
      <c r="AD178" s="285"/>
      <c r="AE178" s="285"/>
      <c r="AF178" s="285"/>
      <c r="AG178" s="35" t="str">
        <f aca="false">IF($B$186="","",COUNTIF($CE$186:$CE$235,"5/3 සමත්"))</f>
        <v/>
      </c>
      <c r="AH178" s="35"/>
      <c r="AI178" s="36" t="str">
        <f aca="false">IF($B$186="","",(AG178/$U$178)*100)</f>
        <v/>
      </c>
      <c r="AJ178" s="36"/>
      <c r="AK178" s="277"/>
      <c r="AL178" s="277"/>
      <c r="AM178" s="277"/>
      <c r="AN178" s="277"/>
      <c r="AO178" s="277"/>
      <c r="AP178" s="281"/>
      <c r="AQ178" s="281"/>
      <c r="AR178" s="281"/>
      <c r="AS178" s="281"/>
      <c r="AT178" s="281"/>
      <c r="AU178" s="281"/>
      <c r="AV178" s="281"/>
      <c r="AW178" s="281"/>
      <c r="AX178" s="281"/>
      <c r="AY178" s="281"/>
      <c r="AZ178" s="281"/>
      <c r="BA178" s="281"/>
      <c r="BB178" s="281"/>
      <c r="BC178" s="281"/>
      <c r="BD178" s="281"/>
      <c r="BE178" s="281"/>
      <c r="BF178" s="281"/>
      <c r="BG178" s="281"/>
      <c r="BH178" s="281"/>
      <c r="BI178" s="281"/>
      <c r="BJ178" s="281"/>
      <c r="BK178" s="281"/>
      <c r="BL178" s="281"/>
      <c r="BM178" s="281"/>
      <c r="BN178" s="281"/>
      <c r="BO178" s="281"/>
      <c r="BP178" s="281"/>
      <c r="BQ178" s="281"/>
      <c r="BR178" s="281"/>
      <c r="BS178" s="281"/>
      <c r="BT178" s="281"/>
      <c r="BU178" s="281"/>
      <c r="BV178" s="281"/>
      <c r="BW178" s="281"/>
      <c r="BX178" s="277"/>
      <c r="BY178" s="277"/>
      <c r="BZ178" s="277"/>
      <c r="CA178" s="277"/>
      <c r="CB178" s="277"/>
      <c r="CC178" s="277"/>
      <c r="CD178" s="277"/>
      <c r="CE178" s="282"/>
    </row>
    <row r="179" customFormat="false" ht="15" hidden="false" customHeight="false" outlineLevel="0" collapsed="false">
      <c r="A179" s="277"/>
      <c r="B179" s="283"/>
      <c r="C179" s="277"/>
      <c r="D179" s="277"/>
      <c r="E179" s="227" t="s">
        <v>12</v>
      </c>
      <c r="F179" s="227"/>
      <c r="G179" s="227"/>
      <c r="H179" s="278" t="s">
        <v>13</v>
      </c>
      <c r="I179" s="278"/>
      <c r="J179" s="284"/>
      <c r="K179" s="284"/>
      <c r="L179" s="53"/>
      <c r="M179" s="53"/>
      <c r="N179" s="53"/>
      <c r="O179" s="53"/>
      <c r="P179" s="53"/>
      <c r="Q179" s="277"/>
      <c r="R179" s="277"/>
      <c r="S179" s="37" t="s">
        <v>14</v>
      </c>
      <c r="T179" s="277"/>
      <c r="U179" s="277"/>
      <c r="V179" s="277"/>
      <c r="W179" s="277"/>
      <c r="X179" s="277"/>
      <c r="Y179" s="277"/>
      <c r="Z179" s="287" t="s">
        <v>15</v>
      </c>
      <c r="AA179" s="287"/>
      <c r="AB179" s="287"/>
      <c r="AC179" s="287"/>
      <c r="AD179" s="287"/>
      <c r="AE179" s="287"/>
      <c r="AF179" s="287"/>
      <c r="AG179" s="231" t="str">
        <f aca="false">IF($B$186="","",SUM(AG177:AG178))</f>
        <v/>
      </c>
      <c r="AH179" s="231"/>
      <c r="AI179" s="288" t="str">
        <f aca="false">IF($B$186="","",(AG179/$U$178)*100)</f>
        <v/>
      </c>
      <c r="AJ179" s="288"/>
      <c r="AK179" s="277"/>
      <c r="AL179" s="277"/>
      <c r="AM179" s="277"/>
      <c r="AN179" s="277"/>
      <c r="AO179" s="277"/>
      <c r="AP179" s="281"/>
      <c r="AQ179" s="281"/>
      <c r="AR179" s="281"/>
      <c r="AS179" s="281"/>
      <c r="AT179" s="281"/>
      <c r="AU179" s="281"/>
      <c r="AV179" s="281"/>
      <c r="AW179" s="281"/>
      <c r="AX179" s="281"/>
      <c r="AY179" s="281"/>
      <c r="AZ179" s="281"/>
      <c r="BA179" s="281"/>
      <c r="BB179" s="281"/>
      <c r="BC179" s="281"/>
      <c r="BD179" s="281"/>
      <c r="BE179" s="281"/>
      <c r="BF179" s="281"/>
      <c r="BG179" s="281"/>
      <c r="BH179" s="281"/>
      <c r="BI179" s="281"/>
      <c r="BJ179" s="281"/>
      <c r="BK179" s="281"/>
      <c r="BL179" s="281"/>
      <c r="BM179" s="281"/>
      <c r="BN179" s="281"/>
      <c r="BO179" s="281"/>
      <c r="BP179" s="281"/>
      <c r="BQ179" s="281"/>
      <c r="BR179" s="281"/>
      <c r="BS179" s="281"/>
      <c r="BT179" s="281"/>
      <c r="BU179" s="281"/>
      <c r="BV179" s="281"/>
      <c r="BW179" s="281"/>
      <c r="BX179" s="277"/>
      <c r="BY179" s="277"/>
      <c r="BZ179" s="277"/>
      <c r="CA179" s="277"/>
      <c r="CB179" s="277"/>
      <c r="CC179" s="277"/>
      <c r="CD179" s="277"/>
      <c r="CE179" s="282"/>
    </row>
    <row r="180" customFormat="false" ht="15" hidden="false" customHeight="false" outlineLevel="0" collapsed="false">
      <c r="A180" s="277"/>
      <c r="B180" s="289" t="n">
        <f aca="false">B94</f>
        <v>2025</v>
      </c>
      <c r="C180" s="277"/>
      <c r="D180" s="277"/>
      <c r="E180" s="227" t="s">
        <v>16</v>
      </c>
      <c r="F180" s="227"/>
      <c r="G180" s="227"/>
      <c r="H180" s="278" t="s">
        <v>21</v>
      </c>
      <c r="I180" s="278"/>
      <c r="J180" s="278"/>
      <c r="K180" s="278"/>
      <c r="L180" s="278"/>
      <c r="M180" s="278"/>
      <c r="N180" s="290" t="s">
        <v>18</v>
      </c>
      <c r="O180" s="291" t="n">
        <f aca="false">O94</f>
        <v>2025</v>
      </c>
      <c r="P180" s="291"/>
      <c r="Q180" s="277"/>
      <c r="R180" s="277"/>
      <c r="S180" s="46" t="s">
        <v>19</v>
      </c>
      <c r="T180" s="277"/>
      <c r="U180" s="277"/>
      <c r="V180" s="277"/>
      <c r="W180" s="277"/>
      <c r="X180" s="277"/>
      <c r="Y180" s="277"/>
      <c r="Z180" s="285" t="s">
        <v>20</v>
      </c>
      <c r="AA180" s="285"/>
      <c r="AB180" s="285"/>
      <c r="AC180" s="285"/>
      <c r="AD180" s="285"/>
      <c r="AE180" s="285"/>
      <c r="AF180" s="285"/>
      <c r="AG180" s="47" t="str">
        <f aca="false">IF($B$186="","",COUNTIF($CE$186:$CE$235,"සමත් කළ හැකි"))</f>
        <v/>
      </c>
      <c r="AH180" s="47"/>
      <c r="AI180" s="48" t="str">
        <f aca="false">IF($B$186="","",(AG180/$U$178)*100)</f>
        <v/>
      </c>
      <c r="AJ180" s="48"/>
      <c r="AK180" s="277"/>
      <c r="AL180" s="277"/>
      <c r="AM180" s="277"/>
      <c r="AN180" s="277"/>
      <c r="AO180" s="277"/>
      <c r="AP180" s="281"/>
      <c r="AQ180" s="281"/>
      <c r="AR180" s="281"/>
      <c r="AS180" s="281"/>
      <c r="AT180" s="281"/>
      <c r="AU180" s="281"/>
      <c r="AV180" s="281"/>
      <c r="AW180" s="281"/>
      <c r="AX180" s="281"/>
      <c r="AY180" s="281"/>
      <c r="AZ180" s="281"/>
      <c r="BA180" s="281"/>
      <c r="BB180" s="281"/>
      <c r="BC180" s="281"/>
      <c r="BD180" s="281"/>
      <c r="BE180" s="281"/>
      <c r="BF180" s="281"/>
      <c r="BG180" s="281"/>
      <c r="BH180" s="281"/>
      <c r="BI180" s="281"/>
      <c r="BJ180" s="281"/>
      <c r="BK180" s="281"/>
      <c r="BL180" s="281"/>
      <c r="BM180" s="281"/>
      <c r="BN180" s="281"/>
      <c r="BO180" s="281"/>
      <c r="BP180" s="281"/>
      <c r="BQ180" s="281"/>
      <c r="BR180" s="281"/>
      <c r="BS180" s="281"/>
      <c r="BT180" s="281"/>
      <c r="BU180" s="281"/>
      <c r="BV180" s="281"/>
      <c r="BW180" s="281"/>
      <c r="BX180" s="277"/>
      <c r="BY180" s="277"/>
      <c r="BZ180" s="277"/>
      <c r="CA180" s="277"/>
      <c r="CB180" s="277"/>
      <c r="CC180" s="277"/>
      <c r="CD180" s="277"/>
      <c r="CE180" s="282"/>
    </row>
    <row r="181" customFormat="false" ht="15" hidden="false" customHeight="false" outlineLevel="0" collapsed="false">
      <c r="A181" s="277"/>
      <c r="B181" s="289"/>
      <c r="C181" s="277"/>
      <c r="D181" s="277"/>
      <c r="E181" s="245" t="s">
        <v>22</v>
      </c>
      <c r="F181" s="246"/>
      <c r="G181" s="246"/>
      <c r="H181" s="53"/>
      <c r="I181" s="53"/>
      <c r="J181" s="53"/>
      <c r="K181" s="53"/>
      <c r="L181" s="53"/>
      <c r="M181" s="247"/>
      <c r="N181" s="277"/>
      <c r="O181" s="277"/>
      <c r="P181" s="277"/>
      <c r="Q181" s="277"/>
      <c r="R181" s="277"/>
      <c r="S181" s="277"/>
      <c r="T181" s="277"/>
      <c r="U181" s="277"/>
      <c r="V181" s="277"/>
      <c r="W181" s="277"/>
      <c r="X181" s="277"/>
      <c r="Y181" s="277"/>
      <c r="Z181" s="285" t="s">
        <v>23</v>
      </c>
      <c r="AA181" s="285"/>
      <c r="AB181" s="285"/>
      <c r="AC181" s="285"/>
      <c r="AD181" s="285"/>
      <c r="AE181" s="285"/>
      <c r="AF181" s="285"/>
      <c r="AG181" s="55" t="str">
        <f aca="false">IF($B$186="","",(+AG177+AG178+AG180))</f>
        <v/>
      </c>
      <c r="AH181" s="55"/>
      <c r="AI181" s="56" t="str">
        <f aca="false">IF($B$186="","",(AG181/$U$178)*100)</f>
        <v/>
      </c>
      <c r="AJ181" s="56"/>
      <c r="AK181" s="277"/>
      <c r="AL181" s="277"/>
      <c r="AM181" s="277"/>
      <c r="AN181" s="277"/>
      <c r="AO181" s="277"/>
      <c r="AP181" s="281"/>
      <c r="AQ181" s="281"/>
      <c r="AR181" s="281"/>
      <c r="AS181" s="281"/>
      <c r="AT181" s="281"/>
      <c r="AU181" s="281"/>
      <c r="AV181" s="281"/>
      <c r="AW181" s="281"/>
      <c r="AX181" s="281"/>
      <c r="AY181" s="281"/>
      <c r="AZ181" s="281"/>
      <c r="BA181" s="281"/>
      <c r="BB181" s="281"/>
      <c r="BC181" s="281"/>
      <c r="BD181" s="281"/>
      <c r="BE181" s="281"/>
      <c r="BF181" s="281"/>
      <c r="BG181" s="281"/>
      <c r="BH181" s="281"/>
      <c r="BI181" s="281"/>
      <c r="BJ181" s="281"/>
      <c r="BK181" s="281"/>
      <c r="BL181" s="281"/>
      <c r="BM181" s="281"/>
      <c r="BN181" s="281"/>
      <c r="BO181" s="281"/>
      <c r="BP181" s="281"/>
      <c r="BQ181" s="281"/>
      <c r="BR181" s="281"/>
      <c r="BS181" s="281"/>
      <c r="BT181" s="281"/>
      <c r="BU181" s="281"/>
      <c r="BV181" s="281"/>
      <c r="BW181" s="281"/>
      <c r="BX181" s="277"/>
      <c r="BY181" s="277"/>
      <c r="BZ181" s="277"/>
      <c r="CA181" s="277"/>
      <c r="CB181" s="277"/>
      <c r="CC181" s="277"/>
      <c r="CD181" s="277"/>
      <c r="CE181" s="282"/>
    </row>
    <row r="182" customFormat="false" ht="15" hidden="false" customHeight="false" outlineLevel="0" collapsed="false">
      <c r="A182" s="277"/>
      <c r="B182" s="277"/>
      <c r="C182" s="277"/>
      <c r="D182" s="277"/>
      <c r="E182" s="277"/>
      <c r="F182" s="277"/>
      <c r="G182" s="277"/>
      <c r="H182" s="277"/>
      <c r="I182" s="277"/>
      <c r="J182" s="277"/>
      <c r="K182" s="277"/>
      <c r="L182" s="277"/>
      <c r="M182" s="277"/>
      <c r="N182" s="277"/>
      <c r="O182" s="277"/>
      <c r="P182" s="277"/>
      <c r="Q182" s="277"/>
      <c r="R182" s="277"/>
      <c r="S182" s="277"/>
      <c r="T182" s="277"/>
      <c r="U182" s="277"/>
      <c r="V182" s="277"/>
      <c r="W182" s="277"/>
      <c r="X182" s="277"/>
      <c r="Y182" s="277"/>
      <c r="Z182" s="292" t="s">
        <v>24</v>
      </c>
      <c r="AA182" s="293"/>
      <c r="AB182" s="293"/>
      <c r="AC182" s="293"/>
      <c r="AD182" s="293"/>
      <c r="AE182" s="293"/>
      <c r="AF182" s="293"/>
      <c r="AG182" s="294" t="str">
        <f aca="false">IF(B186="","",COUNTIF($CE$186:$CE$235,"W9"))</f>
        <v/>
      </c>
      <c r="AH182" s="294"/>
      <c r="AI182" s="295" t="str">
        <f aca="false">IF($B$186="","",(AG182/$U$178)*100)</f>
        <v/>
      </c>
      <c r="AJ182" s="295"/>
      <c r="AK182" s="277"/>
      <c r="AL182" s="296"/>
      <c r="AM182" s="277"/>
      <c r="AN182" s="277"/>
      <c r="AO182" s="277"/>
      <c r="AP182" s="281"/>
      <c r="AQ182" s="281"/>
      <c r="AR182" s="281"/>
      <c r="AS182" s="281"/>
      <c r="AT182" s="281"/>
      <c r="AU182" s="281"/>
      <c r="AV182" s="281"/>
      <c r="AW182" s="281"/>
      <c r="AX182" s="281"/>
      <c r="AY182" s="281"/>
      <c r="AZ182" s="281"/>
      <c r="BA182" s="281"/>
      <c r="BB182" s="281"/>
      <c r="BC182" s="281"/>
      <c r="BD182" s="281"/>
      <c r="BE182" s="281"/>
      <c r="BF182" s="281"/>
      <c r="BG182" s="281"/>
      <c r="BH182" s="281"/>
      <c r="BI182" s="281"/>
      <c r="BJ182" s="281"/>
      <c r="BK182" s="281"/>
      <c r="BL182" s="281"/>
      <c r="BM182" s="281"/>
      <c r="BN182" s="281"/>
      <c r="BO182" s="281"/>
      <c r="BP182" s="281"/>
      <c r="BQ182" s="281"/>
      <c r="BR182" s="281"/>
      <c r="BS182" s="281"/>
      <c r="BT182" s="281"/>
      <c r="BU182" s="281"/>
      <c r="BV182" s="281"/>
      <c r="BW182" s="281"/>
      <c r="BX182" s="277"/>
      <c r="BY182" s="277"/>
      <c r="BZ182" s="277"/>
      <c r="CA182" s="277"/>
      <c r="CB182" s="277"/>
      <c r="CC182" s="277"/>
      <c r="CD182" s="277"/>
      <c r="CE182" s="282"/>
    </row>
    <row r="183" customFormat="false" ht="14.25" hidden="false" customHeight="true" outlineLevel="0" collapsed="false">
      <c r="A183" s="65" t="s">
        <v>25</v>
      </c>
      <c r="B183" s="66" t="s">
        <v>26</v>
      </c>
      <c r="C183" s="297" t="s">
        <v>27</v>
      </c>
      <c r="D183" s="298" t="s">
        <v>28</v>
      </c>
      <c r="E183" s="69" t="s">
        <v>29</v>
      </c>
      <c r="F183" s="69"/>
      <c r="G183" s="70" t="s">
        <v>30</v>
      </c>
      <c r="H183" s="70"/>
      <c r="I183" s="70"/>
      <c r="J183" s="70"/>
      <c r="K183" s="71" t="s">
        <v>31</v>
      </c>
      <c r="L183" s="72" t="s">
        <v>32</v>
      </c>
      <c r="M183" s="72" t="s">
        <v>33</v>
      </c>
      <c r="N183" s="73" t="s">
        <v>34</v>
      </c>
      <c r="O183" s="74" t="s">
        <v>35</v>
      </c>
      <c r="P183" s="74"/>
      <c r="Q183" s="74"/>
      <c r="R183" s="74"/>
      <c r="S183" s="74"/>
      <c r="T183" s="74"/>
      <c r="U183" s="74"/>
      <c r="V183" s="74"/>
      <c r="W183" s="70" t="s">
        <v>36</v>
      </c>
      <c r="X183" s="70"/>
      <c r="Y183" s="70"/>
      <c r="Z183" s="70"/>
      <c r="AA183" s="70"/>
      <c r="AB183" s="70"/>
      <c r="AC183" s="70"/>
      <c r="AD183" s="70"/>
      <c r="AE183" s="70" t="s">
        <v>37</v>
      </c>
      <c r="AF183" s="70"/>
      <c r="AG183" s="70"/>
      <c r="AH183" s="70"/>
      <c r="AI183" s="70"/>
      <c r="AJ183" s="70"/>
      <c r="AK183" s="70"/>
      <c r="AL183" s="70"/>
      <c r="AM183" s="75" t="s">
        <v>38</v>
      </c>
      <c r="AN183" s="76" t="s">
        <v>39</v>
      </c>
      <c r="AO183" s="77" t="s">
        <v>40</v>
      </c>
      <c r="AP183" s="78" t="s">
        <v>29</v>
      </c>
      <c r="AQ183" s="78"/>
      <c r="AR183" s="79" t="s">
        <v>30</v>
      </c>
      <c r="AS183" s="79"/>
      <c r="AT183" s="79"/>
      <c r="AU183" s="79"/>
      <c r="AV183" s="71" t="s">
        <v>31</v>
      </c>
      <c r="AW183" s="72" t="s">
        <v>32</v>
      </c>
      <c r="AX183" s="72" t="s">
        <v>33</v>
      </c>
      <c r="AY183" s="73" t="s">
        <v>34</v>
      </c>
      <c r="AZ183" s="80" t="s">
        <v>35</v>
      </c>
      <c r="BA183" s="80"/>
      <c r="BB183" s="80"/>
      <c r="BC183" s="80"/>
      <c r="BD183" s="80"/>
      <c r="BE183" s="80"/>
      <c r="BF183" s="80"/>
      <c r="BG183" s="80"/>
      <c r="BH183" s="81" t="s">
        <v>36</v>
      </c>
      <c r="BI183" s="81"/>
      <c r="BJ183" s="81"/>
      <c r="BK183" s="81"/>
      <c r="BL183" s="81"/>
      <c r="BM183" s="81"/>
      <c r="BN183" s="81"/>
      <c r="BO183" s="81"/>
      <c r="BP183" s="81" t="s">
        <v>37</v>
      </c>
      <c r="BQ183" s="81"/>
      <c r="BR183" s="81"/>
      <c r="BS183" s="81"/>
      <c r="BT183" s="81"/>
      <c r="BU183" s="81"/>
      <c r="BV183" s="81"/>
      <c r="BW183" s="81"/>
      <c r="BX183" s="70"/>
      <c r="BY183" s="70"/>
      <c r="BZ183" s="70"/>
      <c r="CA183" s="70"/>
      <c r="CB183" s="70"/>
      <c r="CC183" s="70"/>
      <c r="CD183" s="70"/>
      <c r="CE183" s="82"/>
    </row>
    <row r="184" customFormat="false" ht="104.25" hidden="false" customHeight="true" outlineLevel="0" collapsed="false">
      <c r="A184" s="65"/>
      <c r="B184" s="66"/>
      <c r="C184" s="297"/>
      <c r="D184" s="298"/>
      <c r="E184" s="102" t="str">
        <f aca="false">'විෂය තොරතුරු'!M13</f>
        <v>සිංහල භාෂාව හා සාහිත්‍යය</v>
      </c>
      <c r="F184" s="103" t="str">
        <f aca="false">'විෂය තොරතුරු'!N13</f>
        <v/>
      </c>
      <c r="G184" s="102" t="str">
        <f aca="false">'විෂය තොරතුරු'!O13</f>
        <v>බුද්ධ ධර්මය</v>
      </c>
      <c r="H184" s="104" t="str">
        <f aca="false">'විෂය තොරතුරු'!P13</f>
        <v>කතෝලික ධර්මය</v>
      </c>
      <c r="I184" s="104" t="str">
        <f aca="false">'විෂය තොරතුරු'!Q13</f>
        <v>ක්‍රිස්තියානි ධර්මය (ඉංග්‍රීසි)</v>
      </c>
      <c r="J184" s="103" t="str">
        <f aca="false">'විෂය තොරතුරු'!R13</f>
        <v/>
      </c>
      <c r="K184" s="71"/>
      <c r="L184" s="72"/>
      <c r="M184" s="72"/>
      <c r="N184" s="73"/>
      <c r="O184" s="102" t="str">
        <f aca="false">'විෂය තොරතුරු'!W13</f>
        <v>ව්‍යාපාර හා ගිණුම්කරණ අධ්‍යයනය</v>
      </c>
      <c r="P184" s="104" t="str">
        <f aca="false">'විෂය තොරතුරු'!X13</f>
        <v>පුරවැසි අධ්‍යාපනය</v>
      </c>
      <c r="Q184" s="104" t="str">
        <f aca="false">'විෂය තොරතුරු'!Y13</f>
        <v>දෙවන භාෂාවක් ලෙස (දෙමල)</v>
      </c>
      <c r="R184" s="104" t="str">
        <f aca="false">'විෂය තොරතුරු'!Z13</f>
        <v>භුගෝල විද්‍යාව</v>
      </c>
      <c r="S184" s="104" t="str">
        <f aca="false">'විෂය තොරතුරු'!AA13</f>
        <v/>
      </c>
      <c r="T184" s="104" t="str">
        <f aca="false">'විෂය තොරතුරු'!AB13</f>
        <v/>
      </c>
      <c r="U184" s="104" t="str">
        <f aca="false">'විෂය තොරතුරු'!AC13</f>
        <v/>
      </c>
      <c r="V184" s="103" t="str">
        <f aca="false">'විෂය තොරතුරු'!AD13</f>
        <v/>
      </c>
      <c r="W184" s="102" t="str">
        <f aca="false">'විෂය තොරතුරු'!AE13</f>
        <v>චිත්‍ර</v>
      </c>
      <c r="X184" s="104" t="str">
        <f aca="false">'විෂය තොරතුරු'!AF13</f>
        <v>නැටුම් (දේශීය)</v>
      </c>
      <c r="Y184" s="104" t="str">
        <f aca="false">'විෂය තොරතුරු'!AG13</f>
        <v>සංගීතය (පෙරදිග)</v>
      </c>
      <c r="Z184" s="104" t="str">
        <f aca="false">'විෂය තොරතුරු'!AH13</f>
        <v>සංගීතය (අපරදිග)</v>
      </c>
      <c r="AA184" s="104" t="str">
        <f aca="false">'විෂය තොරතුරු'!AI13</f>
        <v>නාට්‍ය හා රංග කලාව (සිංහල)</v>
      </c>
      <c r="AB184" s="104" t="str">
        <f aca="false">'විෂය තොරතුරු'!AJ13</f>
        <v>සාහිත්‍ය රසාස්වාදය (ඉංග්‍රිසි)</v>
      </c>
      <c r="AC184" s="104" t="str">
        <f aca="false">'විෂය තොරතුරු'!AK13</f>
        <v/>
      </c>
      <c r="AD184" s="103" t="str">
        <f aca="false">'විෂය තොරතුරු'!AL13</f>
        <v/>
      </c>
      <c r="AE184" s="102" t="str">
        <f aca="false">'විෂය තොරතුරු'!AM13</f>
        <v>තොරතුරු සන්නිවේදන තාක්ෂණය</v>
      </c>
      <c r="AF184" s="104" t="str">
        <f aca="false">'විෂය තොරතුරු'!AN13</f>
        <v>සන්නිවේදන මාධ්‍ය අධ්‍ය්‍යනය</v>
      </c>
      <c r="AG184" s="104" t="str">
        <f aca="false">'විෂය තොරතුරු'!AO13</f>
        <v>සෞඛ්‍ය හා ශාරීරික අධ්‍යාපනය</v>
      </c>
      <c r="AH184" s="104" t="str">
        <f aca="false">'විෂය තොරතුරු'!AP13</f>
        <v/>
      </c>
      <c r="AI184" s="104" t="str">
        <f aca="false">'විෂය තොරතුරු'!AQ13</f>
        <v/>
      </c>
      <c r="AJ184" s="104" t="str">
        <f aca="false">'විෂය තොරතුරු'!AR13</f>
        <v/>
      </c>
      <c r="AK184" s="104" t="str">
        <f aca="false">'විෂය තොරතුරු'!AS13</f>
        <v/>
      </c>
      <c r="AL184" s="103" t="str">
        <f aca="false">'විෂය තොරතුරු'!AT13</f>
        <v/>
      </c>
      <c r="AM184" s="75"/>
      <c r="AN184" s="76"/>
      <c r="AO184" s="77"/>
      <c r="AP184" s="105" t="str">
        <f aca="false">E184</f>
        <v>සිංහල භාෂාව හා සාහිත්‍යය</v>
      </c>
      <c r="AQ184" s="104" t="str">
        <f aca="false">F184</f>
        <v/>
      </c>
      <c r="AR184" s="104" t="str">
        <f aca="false">G184</f>
        <v>බුද්ධ ධර්මය</v>
      </c>
      <c r="AS184" s="104" t="str">
        <f aca="false">H184</f>
        <v>කතෝලික ධර්මය</v>
      </c>
      <c r="AT184" s="104" t="str">
        <f aca="false">I184</f>
        <v>ක්‍රිස්තියානි ධර්මය (ඉංග්‍රීසි)</v>
      </c>
      <c r="AU184" s="106" t="str">
        <f aca="false">J184</f>
        <v/>
      </c>
      <c r="AV184" s="71"/>
      <c r="AW184" s="72"/>
      <c r="AX184" s="72"/>
      <c r="AY184" s="73"/>
      <c r="AZ184" s="105" t="str">
        <f aca="false">O184</f>
        <v>ව්‍යාපාර හා ගිණුම්කරණ අධ්‍යයනය</v>
      </c>
      <c r="BA184" s="104" t="str">
        <f aca="false">P184</f>
        <v>පුරවැසි අධ්‍යාපනය</v>
      </c>
      <c r="BB184" s="104" t="str">
        <f aca="false">Q184</f>
        <v>දෙවන භාෂාවක් ලෙස (දෙමල)</v>
      </c>
      <c r="BC184" s="104" t="str">
        <f aca="false">R184</f>
        <v>භුගෝල විද්‍යාව</v>
      </c>
      <c r="BD184" s="104" t="str">
        <f aca="false">S184</f>
        <v/>
      </c>
      <c r="BE184" s="104" t="str">
        <f aca="false">T184</f>
        <v/>
      </c>
      <c r="BF184" s="104" t="str">
        <f aca="false">U184</f>
        <v/>
      </c>
      <c r="BG184" s="106" t="str">
        <f aca="false">V184</f>
        <v/>
      </c>
      <c r="BH184" s="102" t="str">
        <f aca="false">W184</f>
        <v>චිත්‍ර</v>
      </c>
      <c r="BI184" s="104" t="str">
        <f aca="false">X184</f>
        <v>නැටුම් (දේශීය)</v>
      </c>
      <c r="BJ184" s="104" t="str">
        <f aca="false">Y184</f>
        <v>සංගීතය (පෙරදිග)</v>
      </c>
      <c r="BK184" s="104" t="str">
        <f aca="false">Z184</f>
        <v>සංගීතය (අපරදිග)</v>
      </c>
      <c r="BL184" s="104" t="str">
        <f aca="false">AA184</f>
        <v>නාට්‍ය හා රංග කලාව (සිංහල)</v>
      </c>
      <c r="BM184" s="104" t="str">
        <f aca="false">AB184</f>
        <v>සාහිත්‍ය රසාස්වාදය (ඉංග්‍රිසි)</v>
      </c>
      <c r="BN184" s="104" t="str">
        <f aca="false">AC184</f>
        <v/>
      </c>
      <c r="BO184" s="103" t="str">
        <f aca="false">AD184</f>
        <v/>
      </c>
      <c r="BP184" s="102" t="str">
        <f aca="false">AE184</f>
        <v>තොරතුරු සන්නිවේදන තාක්ෂණය</v>
      </c>
      <c r="BQ184" s="104" t="str">
        <f aca="false">AF184</f>
        <v>සන්නිවේදන මාධ්‍ය අධ්‍ය්‍යනය</v>
      </c>
      <c r="BR184" s="104" t="str">
        <f aca="false">AG184</f>
        <v>සෞඛ්‍ය හා ශාරීරික අධ්‍යාපනය</v>
      </c>
      <c r="BS184" s="104" t="str">
        <f aca="false">AH184</f>
        <v/>
      </c>
      <c r="BT184" s="104" t="str">
        <f aca="false">AI184</f>
        <v/>
      </c>
      <c r="BU184" s="104" t="str">
        <f aca="false">AJ184</f>
        <v/>
      </c>
      <c r="BV184" s="104" t="str">
        <f aca="false">AK184</f>
        <v/>
      </c>
      <c r="BW184" s="103" t="str">
        <f aca="false">AL184</f>
        <v/>
      </c>
      <c r="BX184" s="107" t="s">
        <v>1</v>
      </c>
      <c r="BY184" s="108" t="s">
        <v>6</v>
      </c>
      <c r="BZ184" s="108" t="s">
        <v>10</v>
      </c>
      <c r="CA184" s="108" t="s">
        <v>14</v>
      </c>
      <c r="CB184" s="109" t="s">
        <v>19</v>
      </c>
      <c r="CC184" s="102" t="s">
        <v>41</v>
      </c>
      <c r="CD184" s="103" t="s">
        <v>42</v>
      </c>
      <c r="CE184" s="110" t="s">
        <v>43</v>
      </c>
    </row>
    <row r="185" customFormat="false" ht="15" hidden="false" customHeight="false" outlineLevel="0" collapsed="false">
      <c r="A185" s="122"/>
      <c r="B185" s="123"/>
      <c r="C185" s="124"/>
      <c r="D185" s="125"/>
      <c r="E185" s="126"/>
      <c r="F185" s="127"/>
      <c r="G185" s="126"/>
      <c r="H185" s="128"/>
      <c r="I185" s="128"/>
      <c r="J185" s="127"/>
      <c r="K185" s="129"/>
      <c r="L185" s="130"/>
      <c r="M185" s="130"/>
      <c r="N185" s="131"/>
      <c r="O185" s="126"/>
      <c r="P185" s="128"/>
      <c r="Q185" s="128"/>
      <c r="R185" s="128"/>
      <c r="S185" s="128"/>
      <c r="T185" s="128"/>
      <c r="U185" s="128"/>
      <c r="V185" s="127"/>
      <c r="W185" s="126"/>
      <c r="X185" s="128"/>
      <c r="Y185" s="128"/>
      <c r="Z185" s="128"/>
      <c r="AA185" s="128"/>
      <c r="AB185" s="128"/>
      <c r="AC185" s="128"/>
      <c r="AD185" s="127"/>
      <c r="AE185" s="126"/>
      <c r="AF185" s="128"/>
      <c r="AG185" s="128"/>
      <c r="AH185" s="128"/>
      <c r="AI185" s="128"/>
      <c r="AJ185" s="128"/>
      <c r="AK185" s="128"/>
      <c r="AL185" s="127"/>
      <c r="AM185" s="132"/>
      <c r="AN185" s="133"/>
      <c r="AO185" s="134"/>
      <c r="AP185" s="112"/>
      <c r="AQ185" s="111"/>
      <c r="AR185" s="111"/>
      <c r="AS185" s="111"/>
      <c r="AT185" s="111"/>
      <c r="AU185" s="113"/>
      <c r="AV185" s="135"/>
      <c r="AW185" s="86"/>
      <c r="AX185" s="86"/>
      <c r="AY185" s="136"/>
      <c r="AZ185" s="112"/>
      <c r="BA185" s="111"/>
      <c r="BB185" s="111"/>
      <c r="BC185" s="111"/>
      <c r="BD185" s="111"/>
      <c r="BE185" s="111"/>
      <c r="BF185" s="111"/>
      <c r="BG185" s="113"/>
      <c r="BH185" s="114"/>
      <c r="BI185" s="111"/>
      <c r="BJ185" s="111"/>
      <c r="BK185" s="111"/>
      <c r="BL185" s="111"/>
      <c r="BM185" s="111"/>
      <c r="BN185" s="111"/>
      <c r="BO185" s="115"/>
      <c r="BP185" s="114"/>
      <c r="BQ185" s="111"/>
      <c r="BR185" s="111"/>
      <c r="BS185" s="111"/>
      <c r="BT185" s="111"/>
      <c r="BU185" s="111"/>
      <c r="BV185" s="111"/>
      <c r="BW185" s="115"/>
      <c r="BX185" s="137"/>
      <c r="BY185" s="259"/>
      <c r="BZ185" s="259"/>
      <c r="CA185" s="259"/>
      <c r="CB185" s="260"/>
      <c r="CC185" s="126"/>
      <c r="CD185" s="127"/>
      <c r="CE185" s="140"/>
    </row>
    <row r="186" customFormat="false" ht="13.8" hidden="false" customHeight="false" outlineLevel="0" collapsed="false">
      <c r="A186" s="160" t="n">
        <v>1</v>
      </c>
      <c r="B186" s="161"/>
      <c r="C186" s="161"/>
      <c r="D186" s="162"/>
      <c r="E186" s="163"/>
      <c r="F186" s="164"/>
      <c r="G186" s="163"/>
      <c r="H186" s="165"/>
      <c r="I186" s="165"/>
      <c r="J186" s="164"/>
      <c r="K186" s="163"/>
      <c r="L186" s="165"/>
      <c r="M186" s="165"/>
      <c r="N186" s="164"/>
      <c r="O186" s="163"/>
      <c r="P186" s="165"/>
      <c r="Q186" s="165"/>
      <c r="R186" s="165"/>
      <c r="S186" s="165"/>
      <c r="T186" s="165"/>
      <c r="U186" s="165"/>
      <c r="V186" s="164"/>
      <c r="W186" s="163"/>
      <c r="X186" s="165"/>
      <c r="Y186" s="165"/>
      <c r="Z186" s="165"/>
      <c r="AA186" s="165"/>
      <c r="AB186" s="165"/>
      <c r="AC186" s="165"/>
      <c r="AD186" s="164"/>
      <c r="AE186" s="163"/>
      <c r="AF186" s="165"/>
      <c r="AG186" s="165"/>
      <c r="AH186" s="165"/>
      <c r="AI186" s="165"/>
      <c r="AJ186" s="165"/>
      <c r="AK186" s="165"/>
      <c r="AL186" s="166"/>
      <c r="AM186" s="167" t="str">
        <f aca="false">IF(B186="","",SUM(E186:AL186))</f>
        <v/>
      </c>
      <c r="AN186" s="168" t="str">
        <f aca="false">IF(B186="","",AM186/9)</f>
        <v/>
      </c>
      <c r="AO186" s="169" t="str">
        <f aca="false">IF(B186="","",IF(AM186=0,"-",RANK(AM186,$AM$186:$AM$235,0)))</f>
        <v/>
      </c>
      <c r="AP186" s="167" t="str">
        <f aca="false">IF(E186="","",IF(E186="-","-",IF(UPPER(E186)="AB","+",VLOOKUP(E186,'විෂය තොරතුරු'!$P$24:$Q$28,2))))</f>
        <v/>
      </c>
      <c r="AQ186" s="168" t="str">
        <f aca="false">IF(F186="","",IF(F186="-","-",IF(UPPER(F186)="AB","+",VLOOKUP(F186,'විෂය තොරතුරු'!$P$24:$Q$28,2))))</f>
        <v/>
      </c>
      <c r="AR186" s="168" t="str">
        <f aca="false">IF(G186="","",IF(G186="-","-",IF(UPPER(G186)="AB","+",VLOOKUP(G186,'විෂය තොරතුරු'!$P$24:$Q$28,2))))</f>
        <v/>
      </c>
      <c r="AS186" s="168" t="str">
        <f aca="false">IF(H186="","",IF(H186="-","-",IF(UPPER(H186)="AB","+",VLOOKUP(H186,'විෂය තොරතුරු'!$P$24:$Q$28,2))))</f>
        <v/>
      </c>
      <c r="AT186" s="168" t="str">
        <f aca="false">IF(I186="","",IF(I186="-","-",IF(UPPER(I186)="AB","+",VLOOKUP(I186,'විෂය තොරතුරු'!$P$24:$Q$28,2))))</f>
        <v/>
      </c>
      <c r="AU186" s="170" t="str">
        <f aca="false">IF(J186="","",IF(J186="-","-",IF(UPPER(J186)="AB","+",VLOOKUP(J186,'විෂය තොරතුරු'!$P$24:$Q$28,2))))</f>
        <v/>
      </c>
      <c r="AV186" s="171" t="str">
        <f aca="false">IF(K186="","",IF(K186="-","-",IF(UPPER(K186)="AB","+",VLOOKUP(K186,'විෂය තොරතුරු'!$P$24:$Q$28,2))))</f>
        <v/>
      </c>
      <c r="AW186" s="168" t="str">
        <f aca="false">IF(L186="","",IF(L186="-","-",IF(UPPER(L186)="AB","+",VLOOKUP(L186,'විෂය තොරතුරු'!$P$24:$Q$28,2))))</f>
        <v/>
      </c>
      <c r="AX186" s="168" t="str">
        <f aca="false">IF(M186="","",IF(M186="-","-",IF(UPPER(M186)="AB","+",VLOOKUP(M186,'විෂය තොරතුරු'!$P$24:$Q$28,2))))</f>
        <v/>
      </c>
      <c r="AY186" s="169" t="str">
        <f aca="false">IF(N186="","",IF(N186="-","-",IF(UPPER(N186)="AB","+",VLOOKUP(N186,'විෂය තොරතුරු'!$P$24:$Q$28,2))))</f>
        <v/>
      </c>
      <c r="AZ186" s="167" t="str">
        <f aca="false">IF(O186="","",IF(O186="-","-",IF(UPPER(O186)="AB","+",VLOOKUP(O186,'විෂය තොරතුරු'!$P$24:$Q$28,2))))</f>
        <v/>
      </c>
      <c r="BA186" s="168" t="str">
        <f aca="false">IF(P186="","",IF(P186="-","-",IF(UPPER(P186)="AB","+",VLOOKUP(P186,'විෂය තොරතුරු'!$P$24:$Q$28,2))))</f>
        <v/>
      </c>
      <c r="BB186" s="168" t="str">
        <f aca="false">IF(Q186="","",IF(Q186="-","-",IF(UPPER(Q186)="AB","+",VLOOKUP(Q186,'විෂය තොරතුරු'!$P$24:$Q$28,2))))</f>
        <v/>
      </c>
      <c r="BC186" s="168" t="str">
        <f aca="false">IF(R186="","",IF(R186="-","-",IF(UPPER(R186)="AB","+",VLOOKUP(R186,'විෂය තොරතුරු'!$P$24:$Q$28,2))))</f>
        <v/>
      </c>
      <c r="BD186" s="168" t="str">
        <f aca="false">IF(S186="","",IF(S186="-","-",IF(UPPER(S186)="AB","+",VLOOKUP(S186,'විෂය තොරතුරු'!$P$24:$Q$28,2))))</f>
        <v/>
      </c>
      <c r="BE186" s="168" t="str">
        <f aca="false">IF(T186="","",IF(T186="-","-",IF(UPPER(T186)="AB","+",VLOOKUP(T186,'විෂය තොරතුරු'!$P$24:$Q$28,2))))</f>
        <v/>
      </c>
      <c r="BF186" s="168" t="str">
        <f aca="false">IF(U186="","",IF(U186="-","-",IF(UPPER(U186)="AB","+",VLOOKUP(U186,'විෂය තොරතුරු'!$P$24:$Q$28,2))))</f>
        <v/>
      </c>
      <c r="BG186" s="170" t="str">
        <f aca="false">IF(V186="","",IF(V186="-","-",IF(UPPER(V186)="AB","+",VLOOKUP(V186,'විෂය තොරතුරු'!$P$24:$Q$28,2))))</f>
        <v/>
      </c>
      <c r="BH186" s="171" t="str">
        <f aca="false">IF(W186="","",IF(W186="-","-",IF(UPPER(W186)="AB","+",VLOOKUP(W186,'විෂය තොරතුරු'!$P$24:$Q$28,2))))</f>
        <v/>
      </c>
      <c r="BI186" s="168" t="str">
        <f aca="false">IF(X186="","",IF(X186="-","-",IF(UPPER(X186)="AB","+",VLOOKUP(X186,'විෂය තොරතුරු'!$P$24:$Q$28,2))))</f>
        <v/>
      </c>
      <c r="BJ186" s="168" t="str">
        <f aca="false">IF(Y186="","",IF(Y186="-","-",IF(UPPER(Y186)="AB","+",VLOOKUP(Y186,'විෂය තොරතුරු'!$P$24:$Q$28,2))))</f>
        <v/>
      </c>
      <c r="BK186" s="168" t="str">
        <f aca="false">IF(Z186="","",IF(Z186="-","-",IF(UPPER(Z186)="AB","+",VLOOKUP(Z186,'විෂය තොරතුරු'!$P$24:$Q$28,2))))</f>
        <v/>
      </c>
      <c r="BL186" s="168" t="str">
        <f aca="false">IF(AA186="","",IF(AA186="-","-",IF(UPPER(AA186)="AB","+",VLOOKUP(AA186,'විෂය තොරතුරු'!$P$24:$Q$28,2))))</f>
        <v/>
      </c>
      <c r="BM186" s="168" t="str">
        <f aca="false">IF(AB186="","",IF(AB186="-","-",IF(UPPER(AB186)="AB","+",VLOOKUP(AB186,'විෂය තොරතුරු'!$P$24:$Q$28,2))))</f>
        <v/>
      </c>
      <c r="BN186" s="168" t="str">
        <f aca="false">IF(AC186="","",IF(AC186="-","-",IF(UPPER(AC186)="AB","+",VLOOKUP(AC186,'විෂය තොරතුරු'!$P$24:$Q$28,2))))</f>
        <v/>
      </c>
      <c r="BO186" s="169" t="str">
        <f aca="false">IF(AD186="","",IF(AD186="-","-",IF(UPPER(AD186)="AB","+",VLOOKUP(AD186,'විෂය තොරතුරු'!$P$24:$Q$28,2))))</f>
        <v/>
      </c>
      <c r="BP186" s="171" t="str">
        <f aca="false">IF(AE186="","",IF(AE186="-","-",IF(UPPER(AE186)="AB","+",VLOOKUP(AE186,'විෂය තොරතුරු'!$P$24:$Q$28,2))))</f>
        <v/>
      </c>
      <c r="BQ186" s="168" t="str">
        <f aca="false">IF(AF186="","",IF(AF186="-","-",IF(UPPER(AF186)="AB","+",VLOOKUP(AF186,'විෂය තොරතුරු'!$P$24:$Q$28,2))))</f>
        <v/>
      </c>
      <c r="BR186" s="168" t="str">
        <f aca="false">IF(AG186="","",IF(AG186="-","-",IF(UPPER(AG186)="AB","+",VLOOKUP(AG186,'විෂය තොරතුරු'!$P$24:$Q$28,2))))</f>
        <v/>
      </c>
      <c r="BS186" s="168" t="str">
        <f aca="false">IF(AH186="","",IF(AH186="-","-",IF(UPPER(AH186)="AB","+",VLOOKUP(AH186,'විෂය තොරතුරු'!$P$24:$Q$28,2))))</f>
        <v/>
      </c>
      <c r="BT186" s="168" t="str">
        <f aca="false">IF(AI186="","",IF(AI186="-","-",IF(UPPER(AI186)="AB","+",VLOOKUP(AI186,'විෂය තොරතුරු'!$P$24:$Q$28,2))))</f>
        <v/>
      </c>
      <c r="BU186" s="168" t="str">
        <f aca="false">IF(AJ186="","",IF(AJ186="-","-",IF(UPPER(AJ186)="AB","+",VLOOKUP(AJ186,'විෂය තොරතුරු'!$P$24:$Q$28,2))))</f>
        <v/>
      </c>
      <c r="BV186" s="168" t="str">
        <f aca="false">IF(AK186="","",IF(AK186="-","-",IF(UPPER(AK186)="AB","+",VLOOKUP(AK186,'විෂය තොරතුරු'!$P$24:$Q$28,2))))</f>
        <v/>
      </c>
      <c r="BW186" s="169" t="str">
        <f aca="false">IF(AL186="","",IF(AL186="-","-",IF(UPPER(AL186)="AB","+",VLOOKUP(AL186,'විෂය තොරතුරු'!$P$24:$Q$28,2))))</f>
        <v/>
      </c>
      <c r="BX186" s="171" t="str">
        <f aca="false">IF($B186="","",COUNTIF($AP186:$BW186,"A"))</f>
        <v/>
      </c>
      <c r="BY186" s="171" t="str">
        <f aca="false">IF($B186="","",COUNTIF($AP186:$BW186,"B"))</f>
        <v/>
      </c>
      <c r="BZ186" s="171" t="str">
        <f aca="false">IF($B186="","",COUNTIF($AP186:$BW186,"C"))</f>
        <v/>
      </c>
      <c r="CA186" s="171" t="str">
        <f aca="false">IF($B186="","",COUNTIF($AP186:$BW186,"S"))</f>
        <v/>
      </c>
      <c r="CB186" s="171" t="str">
        <f aca="false">IF($B186="","",COUNTIF($AP186:$BW186,"W"))</f>
        <v/>
      </c>
      <c r="CC186" s="171" t="str">
        <f aca="false">IF(B186="","",SUM(BX186:CA186))</f>
        <v/>
      </c>
      <c r="CD186" s="169" t="str">
        <f aca="false">IF(B186="","",SUM(BX186:BZ186))</f>
        <v/>
      </c>
      <c r="CE186" s="172" t="str">
        <f aca="false">IF(B186="","",IF(AND(CC186&gt;=6,CD186&gt;=3,OR(E186&gt;=35,F186&gt;=35),L186&gt;=35),"6/3 සමත්",IF(AND(CC186&gt;=5,CD186&gt;=3,OR(E186&gt;=35,F186&gt;=35,L186&gt;=35)),"5/3 සමත්",IF(AND(CC186&gt;=4,CD186&gt;=1,OR(E186&gt;=20,F186&gt;=20,L186&gt;=20)),"සමත් කළ හැකි",IF(CB186=9,"W9","අසමත් ?")))))</f>
        <v/>
      </c>
      <c r="CG186" s="2" t="n">
        <f aca="false">50-COUNTIF($CE$186:$CE$235,"")</f>
        <v>0</v>
      </c>
    </row>
    <row r="187" customFormat="false" ht="13.8" hidden="false" customHeight="false" outlineLevel="0" collapsed="false">
      <c r="A187" s="160" t="n">
        <v>2</v>
      </c>
      <c r="B187" s="161"/>
      <c r="C187" s="161"/>
      <c r="D187" s="162"/>
      <c r="E187" s="163"/>
      <c r="F187" s="164"/>
      <c r="G187" s="163"/>
      <c r="H187" s="165"/>
      <c r="I187" s="165"/>
      <c r="J187" s="164"/>
      <c r="K187" s="163"/>
      <c r="L187" s="165"/>
      <c r="M187" s="165"/>
      <c r="N187" s="164"/>
      <c r="O187" s="163"/>
      <c r="P187" s="165"/>
      <c r="Q187" s="165"/>
      <c r="R187" s="165"/>
      <c r="S187" s="165"/>
      <c r="T187" s="165"/>
      <c r="U187" s="165"/>
      <c r="V187" s="164"/>
      <c r="W187" s="163"/>
      <c r="X187" s="165"/>
      <c r="Y187" s="165"/>
      <c r="Z187" s="165"/>
      <c r="AA187" s="165"/>
      <c r="AB187" s="165"/>
      <c r="AC187" s="165"/>
      <c r="AD187" s="164"/>
      <c r="AE187" s="163"/>
      <c r="AF187" s="165"/>
      <c r="AG187" s="165"/>
      <c r="AH187" s="165"/>
      <c r="AI187" s="165"/>
      <c r="AJ187" s="165"/>
      <c r="AK187" s="165"/>
      <c r="AL187" s="166"/>
      <c r="AM187" s="167" t="str">
        <f aca="false">IF(B187="","",SUM(E187:AL187))</f>
        <v/>
      </c>
      <c r="AN187" s="168" t="str">
        <f aca="false">IF(B187="","",AM187/9)</f>
        <v/>
      </c>
      <c r="AO187" s="169" t="str">
        <f aca="false">IF(B187="","",IF(AM187=0,"-",RANK(AM187,$AM$186:$AM$235,0)))</f>
        <v/>
      </c>
      <c r="AP187" s="167" t="str">
        <f aca="false">IF(E187="","",IF(E187="-","-",IF(UPPER(E187)="AB","+",VLOOKUP(E187,'විෂය තොරතුරු'!$P$24:$Q$28,2))))</f>
        <v/>
      </c>
      <c r="AQ187" s="168" t="str">
        <f aca="false">IF(F187="","",IF(F187="-","-",IF(UPPER(F187)="AB","+",VLOOKUP(F187,'විෂය තොරතුරු'!$P$24:$Q$28,2))))</f>
        <v/>
      </c>
      <c r="AR187" s="168" t="str">
        <f aca="false">IF(G187="","",IF(G187="-","-",IF(UPPER(G187)="AB","+",VLOOKUP(G187,'විෂය තොරතුරු'!$P$24:$Q$28,2))))</f>
        <v/>
      </c>
      <c r="AS187" s="168" t="str">
        <f aca="false">IF(H187="","",IF(H187="-","-",IF(UPPER(H187)="AB","+",VLOOKUP(H187,'විෂය තොරතුරු'!$P$24:$Q$28,2))))</f>
        <v/>
      </c>
      <c r="AT187" s="168" t="str">
        <f aca="false">IF(I187="","",IF(I187="-","-",IF(UPPER(I187)="AB","+",VLOOKUP(I187,'විෂය තොරතුරු'!$P$24:$Q$28,2))))</f>
        <v/>
      </c>
      <c r="AU187" s="170" t="str">
        <f aca="false">IF(J187="","",IF(J187="-","-",IF(UPPER(J187)="AB","+",VLOOKUP(J187,'විෂය තොරතුරු'!$P$24:$Q$28,2))))</f>
        <v/>
      </c>
      <c r="AV187" s="171" t="str">
        <f aca="false">IF(K187="","",IF(K187="-","-",IF(UPPER(K187)="AB","+",VLOOKUP(K187,'විෂය තොරතුරු'!$P$24:$Q$28,2))))</f>
        <v/>
      </c>
      <c r="AW187" s="168" t="str">
        <f aca="false">IF(L187="","",IF(L187="-","-",IF(UPPER(L187)="AB","+",VLOOKUP(L187,'විෂය තොරතුරු'!$P$24:$Q$28,2))))</f>
        <v/>
      </c>
      <c r="AX187" s="168" t="str">
        <f aca="false">IF(M187="","",IF(M187="-","-",IF(UPPER(M187)="AB","+",VLOOKUP(M187,'විෂය තොරතුරු'!$P$24:$Q$28,2))))</f>
        <v/>
      </c>
      <c r="AY187" s="169" t="str">
        <f aca="false">IF(N187="","",IF(N187="-","-",IF(UPPER(N187)="AB","+",VLOOKUP(N187,'විෂය තොරතුරු'!$P$24:$Q$28,2))))</f>
        <v/>
      </c>
      <c r="AZ187" s="167" t="str">
        <f aca="false">IF(O187="","",IF(O187="-","-",IF(UPPER(O187)="AB","+",VLOOKUP(O187,'විෂය තොරතුරු'!$P$24:$Q$28,2))))</f>
        <v/>
      </c>
      <c r="BA187" s="168" t="str">
        <f aca="false">IF(P187="","",IF(P187="-","-",IF(UPPER(P187)="AB","+",VLOOKUP(P187,'විෂය තොරතුරු'!$P$24:$Q$28,2))))</f>
        <v/>
      </c>
      <c r="BB187" s="168" t="str">
        <f aca="false">IF(Q187="","",IF(Q187="-","-",IF(UPPER(Q187)="AB","+",VLOOKUP(Q187,'විෂය තොරතුරු'!$P$24:$Q$28,2))))</f>
        <v/>
      </c>
      <c r="BC187" s="168" t="str">
        <f aca="false">IF(R187="","",IF(R187="-","-",IF(UPPER(R187)="AB","+",VLOOKUP(R187,'විෂය තොරතුරු'!$P$24:$Q$28,2))))</f>
        <v/>
      </c>
      <c r="BD187" s="168" t="str">
        <f aca="false">IF(S187="","",IF(S187="-","-",IF(UPPER(S187)="AB","+",VLOOKUP(S187,'විෂය තොරතුරු'!$P$24:$Q$28,2))))</f>
        <v/>
      </c>
      <c r="BE187" s="168" t="str">
        <f aca="false">IF(T187="","",IF(T187="-","-",IF(UPPER(T187)="AB","+",VLOOKUP(T187,'විෂය තොරතුරු'!$P$24:$Q$28,2))))</f>
        <v/>
      </c>
      <c r="BF187" s="168" t="str">
        <f aca="false">IF(U187="","",IF(U187="-","-",IF(UPPER(U187)="AB","+",VLOOKUP(U187,'විෂය තොරතුරු'!$P$24:$Q$28,2))))</f>
        <v/>
      </c>
      <c r="BG187" s="170" t="str">
        <f aca="false">IF(V187="","",IF(V187="-","-",IF(UPPER(V187)="AB","+",VLOOKUP(V187,'විෂය තොරතුරු'!$P$24:$Q$28,2))))</f>
        <v/>
      </c>
      <c r="BH187" s="171" t="str">
        <f aca="false">IF(W187="","",IF(W187="-","-",IF(UPPER(W187)="AB","+",VLOOKUP(W187,'විෂය තොරතුරු'!$P$24:$Q$28,2))))</f>
        <v/>
      </c>
      <c r="BI187" s="168" t="str">
        <f aca="false">IF(X187="","",IF(X187="-","-",IF(UPPER(X187)="AB","+",VLOOKUP(X187,'විෂය තොරතුරු'!$P$24:$Q$28,2))))</f>
        <v/>
      </c>
      <c r="BJ187" s="168" t="str">
        <f aca="false">IF(Y187="","",IF(Y187="-","-",IF(UPPER(Y187)="AB","+",VLOOKUP(Y187,'විෂය තොරතුරු'!$P$24:$Q$28,2))))</f>
        <v/>
      </c>
      <c r="BK187" s="168" t="str">
        <f aca="false">IF(Z187="","",IF(Z187="-","-",IF(UPPER(Z187)="AB","+",VLOOKUP(Z187,'විෂය තොරතුරු'!$P$24:$Q$28,2))))</f>
        <v/>
      </c>
      <c r="BL187" s="168" t="str">
        <f aca="false">IF(AA187="","",IF(AA187="-","-",IF(UPPER(AA187)="AB","+",VLOOKUP(AA187,'විෂය තොරතුරු'!$P$24:$Q$28,2))))</f>
        <v/>
      </c>
      <c r="BM187" s="168" t="str">
        <f aca="false">IF(AB187="","",IF(AB187="-","-",IF(UPPER(AB187)="AB","+",VLOOKUP(AB187,'විෂය තොරතුරු'!$P$24:$Q$28,2))))</f>
        <v/>
      </c>
      <c r="BN187" s="168" t="str">
        <f aca="false">IF(AC187="","",IF(AC187="-","-",IF(UPPER(AC187)="AB","+",VLOOKUP(AC187,'විෂය තොරතුරු'!$P$24:$Q$28,2))))</f>
        <v/>
      </c>
      <c r="BO187" s="169" t="str">
        <f aca="false">IF(AD187="","",IF(AD187="-","-",IF(UPPER(AD187)="AB","+",VLOOKUP(AD187,'විෂය තොරතුරු'!$P$24:$Q$28,2))))</f>
        <v/>
      </c>
      <c r="BP187" s="171" t="str">
        <f aca="false">IF(AE187="","",IF(AE187="-","-",IF(UPPER(AE187)="AB","+",VLOOKUP(AE187,'විෂය තොරතුරු'!$P$24:$Q$28,2))))</f>
        <v/>
      </c>
      <c r="BQ187" s="168" t="str">
        <f aca="false">IF(AF187="","",IF(AF187="-","-",IF(UPPER(AF187)="AB","+",VLOOKUP(AF187,'විෂය තොරතුරු'!$P$24:$Q$28,2))))</f>
        <v/>
      </c>
      <c r="BR187" s="168" t="str">
        <f aca="false">IF(AG187="","",IF(AG187="-","-",IF(UPPER(AG187)="AB","+",VLOOKUP(AG187,'විෂය තොරතුරු'!$P$24:$Q$28,2))))</f>
        <v/>
      </c>
      <c r="BS187" s="168" t="str">
        <f aca="false">IF(AH187="","",IF(AH187="-","-",IF(UPPER(AH187)="AB","+",VLOOKUP(AH187,'විෂය තොරතුරු'!$P$24:$Q$28,2))))</f>
        <v/>
      </c>
      <c r="BT187" s="168" t="str">
        <f aca="false">IF(AI187="","",IF(AI187="-","-",IF(UPPER(AI187)="AB","+",VLOOKUP(AI187,'විෂය තොරතුරු'!$P$24:$Q$28,2))))</f>
        <v/>
      </c>
      <c r="BU187" s="168" t="str">
        <f aca="false">IF(AJ187="","",IF(AJ187="-","-",IF(UPPER(AJ187)="AB","+",VLOOKUP(AJ187,'විෂය තොරතුරු'!$P$24:$Q$28,2))))</f>
        <v/>
      </c>
      <c r="BV187" s="168" t="str">
        <f aca="false">IF(AK187="","",IF(AK187="-","-",IF(UPPER(AK187)="AB","+",VLOOKUP(AK187,'විෂය තොරතුරු'!$P$24:$Q$28,2))))</f>
        <v/>
      </c>
      <c r="BW187" s="169" t="str">
        <f aca="false">IF(AL187="","",IF(AL187="-","-",IF(UPPER(AL187)="AB","+",VLOOKUP(AL187,'විෂය තොරතුරු'!$P$24:$Q$28,2))))</f>
        <v/>
      </c>
      <c r="BX187" s="171" t="str">
        <f aca="false">IF($B187="","",COUNTIF($AP187:$BW187,"A"))</f>
        <v/>
      </c>
      <c r="BY187" s="171" t="str">
        <f aca="false">IF($B187="","",COUNTIF($AP187:$BW187,"B"))</f>
        <v/>
      </c>
      <c r="BZ187" s="171" t="str">
        <f aca="false">IF($B187="","",COUNTIF($AP187:$BW187,"C"))</f>
        <v/>
      </c>
      <c r="CA187" s="171" t="str">
        <f aca="false">IF($B187="","",COUNTIF($AP187:$BW187,"S"))</f>
        <v/>
      </c>
      <c r="CB187" s="171" t="str">
        <f aca="false">IF($B187="","",COUNTIF($AP187:$BW187,"W"))</f>
        <v/>
      </c>
      <c r="CC187" s="171" t="str">
        <f aca="false">IF(B187="","",SUM(BX187:CA187))</f>
        <v/>
      </c>
      <c r="CD187" s="169" t="str">
        <f aca="false">IF(B187="","",SUM(BX187:BZ187))</f>
        <v/>
      </c>
      <c r="CE187" s="172" t="str">
        <f aca="false">IF(B187="","",IF(AND(CC187&gt;=6,CD187&gt;=3,OR(E187&gt;=35,F187&gt;=35),L187&gt;=35),"6/3 සමත්",IF(AND(CC187&gt;=5,CD187&gt;=3,OR(E187&gt;=35,F187&gt;=35,L187&gt;=35)),"5/3 සමත්",IF(AND(CC187&gt;=4,CD187&gt;=1,OR(E187&gt;=20,F187&gt;=20,L187&gt;=20)),"සමත් කළ හැකි",IF(CB187=9,"W9","අසමත් ?")))))</f>
        <v/>
      </c>
      <c r="CG187" s="2" t="e">
        <f aca="false">AG177/CG186</f>
        <v>#VALUE!</v>
      </c>
    </row>
    <row r="188" customFormat="false" ht="13.8" hidden="false" customHeight="false" outlineLevel="0" collapsed="false">
      <c r="A188" s="160" t="n">
        <v>3</v>
      </c>
      <c r="B188" s="161"/>
      <c r="C188" s="161"/>
      <c r="D188" s="162"/>
      <c r="E188" s="163"/>
      <c r="F188" s="164"/>
      <c r="G188" s="163"/>
      <c r="H188" s="165"/>
      <c r="I188" s="165"/>
      <c r="J188" s="164"/>
      <c r="K188" s="163"/>
      <c r="L188" s="165"/>
      <c r="M188" s="165"/>
      <c r="N188" s="164"/>
      <c r="O188" s="163"/>
      <c r="P188" s="165"/>
      <c r="Q188" s="165"/>
      <c r="R188" s="165"/>
      <c r="S188" s="165"/>
      <c r="T188" s="165"/>
      <c r="U188" s="165"/>
      <c r="V188" s="164"/>
      <c r="W188" s="163"/>
      <c r="X188" s="165"/>
      <c r="Y188" s="165"/>
      <c r="Z188" s="165"/>
      <c r="AA188" s="165"/>
      <c r="AB188" s="165"/>
      <c r="AC188" s="165"/>
      <c r="AD188" s="164"/>
      <c r="AE188" s="163"/>
      <c r="AF188" s="165"/>
      <c r="AG188" s="165"/>
      <c r="AH188" s="165"/>
      <c r="AI188" s="165"/>
      <c r="AJ188" s="165"/>
      <c r="AK188" s="165"/>
      <c r="AL188" s="166"/>
      <c r="AM188" s="167" t="str">
        <f aca="false">IF(B188="","",SUM(E188:AL188))</f>
        <v/>
      </c>
      <c r="AN188" s="168" t="str">
        <f aca="false">IF(B188="","",AM188/9)</f>
        <v/>
      </c>
      <c r="AO188" s="169" t="str">
        <f aca="false">IF(B188="","",IF(AM188=0,"-",RANK(AM188,$AM$186:$AM$235,0)))</f>
        <v/>
      </c>
      <c r="AP188" s="167" t="str">
        <f aca="false">IF(E188="","",IF(E188="-","-",IF(UPPER(E188)="AB","+",VLOOKUP(E188,'විෂය තොරතුරු'!$P$24:$Q$28,2))))</f>
        <v/>
      </c>
      <c r="AQ188" s="168" t="str">
        <f aca="false">IF(F188="","",IF(F188="-","-",IF(UPPER(F188)="AB","+",VLOOKUP(F188,'විෂය තොරතුරු'!$P$24:$Q$28,2))))</f>
        <v/>
      </c>
      <c r="AR188" s="168" t="str">
        <f aca="false">IF(G188="","",IF(G188="-","-",IF(UPPER(G188)="AB","+",VLOOKUP(G188,'විෂය තොරතුරු'!$P$24:$Q$28,2))))</f>
        <v/>
      </c>
      <c r="AS188" s="168" t="str">
        <f aca="false">IF(H188="","",IF(H188="-","-",IF(UPPER(H188)="AB","+",VLOOKUP(H188,'විෂය තොරතුරු'!$P$24:$Q$28,2))))</f>
        <v/>
      </c>
      <c r="AT188" s="168" t="str">
        <f aca="false">IF(I188="","",IF(I188="-","-",IF(UPPER(I188)="AB","+",VLOOKUP(I188,'විෂය තොරතුරු'!$P$24:$Q$28,2))))</f>
        <v/>
      </c>
      <c r="AU188" s="170" t="str">
        <f aca="false">IF(J188="","",IF(J188="-","-",IF(UPPER(J188)="AB","+",VLOOKUP(J188,'විෂය තොරතුරු'!$P$24:$Q$28,2))))</f>
        <v/>
      </c>
      <c r="AV188" s="171" t="str">
        <f aca="false">IF(K188="","",IF(K188="-","-",IF(UPPER(K188)="AB","+",VLOOKUP(K188,'විෂය තොරතුරු'!$P$24:$Q$28,2))))</f>
        <v/>
      </c>
      <c r="AW188" s="168" t="str">
        <f aca="false">IF(L188="","",IF(L188="-","-",IF(UPPER(L188)="AB","+",VLOOKUP(L188,'විෂය තොරතුරු'!$P$24:$Q$28,2))))</f>
        <v/>
      </c>
      <c r="AX188" s="168" t="str">
        <f aca="false">IF(M188="","",IF(M188="-","-",IF(UPPER(M188)="AB","+",VLOOKUP(M188,'විෂය තොරතුරු'!$P$24:$Q$28,2))))</f>
        <v/>
      </c>
      <c r="AY188" s="169" t="str">
        <f aca="false">IF(N188="","",IF(N188="-","-",IF(UPPER(N188)="AB","+",VLOOKUP(N188,'විෂය තොරතුරු'!$P$24:$Q$28,2))))</f>
        <v/>
      </c>
      <c r="AZ188" s="167" t="str">
        <f aca="false">IF(O188="","",IF(O188="-","-",IF(UPPER(O188)="AB","+",VLOOKUP(O188,'විෂය තොරතුරු'!$P$24:$Q$28,2))))</f>
        <v/>
      </c>
      <c r="BA188" s="168" t="str">
        <f aca="false">IF(P188="","",IF(P188="-","-",IF(UPPER(P188)="AB","+",VLOOKUP(P188,'විෂය තොරතුරු'!$P$24:$Q$28,2))))</f>
        <v/>
      </c>
      <c r="BB188" s="168" t="str">
        <f aca="false">IF(Q188="","",IF(Q188="-","-",IF(UPPER(Q188)="AB","+",VLOOKUP(Q188,'විෂය තොරතුරු'!$P$24:$Q$28,2))))</f>
        <v/>
      </c>
      <c r="BC188" s="168" t="str">
        <f aca="false">IF(R188="","",IF(R188="-","-",IF(UPPER(R188)="AB","+",VLOOKUP(R188,'විෂය තොරතුරු'!$P$24:$Q$28,2))))</f>
        <v/>
      </c>
      <c r="BD188" s="168" t="str">
        <f aca="false">IF(S188="","",IF(S188="-","-",IF(UPPER(S188)="AB","+",VLOOKUP(S188,'විෂය තොරතුරු'!$P$24:$Q$28,2))))</f>
        <v/>
      </c>
      <c r="BE188" s="168" t="str">
        <f aca="false">IF(T188="","",IF(T188="-","-",IF(UPPER(T188)="AB","+",VLOOKUP(T188,'විෂය තොරතුරු'!$P$24:$Q$28,2))))</f>
        <v/>
      </c>
      <c r="BF188" s="168" t="str">
        <f aca="false">IF(U188="","",IF(U188="-","-",IF(UPPER(U188)="AB","+",VLOOKUP(U188,'විෂය තොරතුරු'!$P$24:$Q$28,2))))</f>
        <v/>
      </c>
      <c r="BG188" s="170" t="str">
        <f aca="false">IF(V188="","",IF(V188="-","-",IF(UPPER(V188)="AB","+",VLOOKUP(V188,'විෂය තොරතුරු'!$P$24:$Q$28,2))))</f>
        <v/>
      </c>
      <c r="BH188" s="171" t="str">
        <f aca="false">IF(W188="","",IF(W188="-","-",IF(UPPER(W188)="AB","+",VLOOKUP(W188,'විෂය තොරතුරු'!$P$24:$Q$28,2))))</f>
        <v/>
      </c>
      <c r="BI188" s="168" t="str">
        <f aca="false">IF(X188="","",IF(X188="-","-",IF(UPPER(X188)="AB","+",VLOOKUP(X188,'විෂය තොරතුරු'!$P$24:$Q$28,2))))</f>
        <v/>
      </c>
      <c r="BJ188" s="168" t="str">
        <f aca="false">IF(Y188="","",IF(Y188="-","-",IF(UPPER(Y188)="AB","+",VLOOKUP(Y188,'විෂය තොරතුරු'!$P$24:$Q$28,2))))</f>
        <v/>
      </c>
      <c r="BK188" s="168" t="str">
        <f aca="false">IF(Z188="","",IF(Z188="-","-",IF(UPPER(Z188)="AB","+",VLOOKUP(Z188,'විෂය තොරතුරු'!$P$24:$Q$28,2))))</f>
        <v/>
      </c>
      <c r="BL188" s="168" t="str">
        <f aca="false">IF(AA188="","",IF(AA188="-","-",IF(UPPER(AA188)="AB","+",VLOOKUP(AA188,'විෂය තොරතුරු'!$P$24:$Q$28,2))))</f>
        <v/>
      </c>
      <c r="BM188" s="168" t="str">
        <f aca="false">IF(AB188="","",IF(AB188="-","-",IF(UPPER(AB188)="AB","+",VLOOKUP(AB188,'විෂය තොරතුරු'!$P$24:$Q$28,2))))</f>
        <v/>
      </c>
      <c r="BN188" s="168" t="str">
        <f aca="false">IF(AC188="","",IF(AC188="-","-",IF(UPPER(AC188)="AB","+",VLOOKUP(AC188,'විෂය තොරතුරු'!$P$24:$Q$28,2))))</f>
        <v/>
      </c>
      <c r="BO188" s="169" t="str">
        <f aca="false">IF(AD188="","",IF(AD188="-","-",IF(UPPER(AD188)="AB","+",VLOOKUP(AD188,'විෂය තොරතුරු'!$P$24:$Q$28,2))))</f>
        <v/>
      </c>
      <c r="BP188" s="171" t="str">
        <f aca="false">IF(AE188="","",IF(AE188="-","-",IF(UPPER(AE188)="AB","+",VLOOKUP(AE188,'විෂය තොරතුරු'!$P$24:$Q$28,2))))</f>
        <v/>
      </c>
      <c r="BQ188" s="168" t="str">
        <f aca="false">IF(AF188="","",IF(AF188="-","-",IF(UPPER(AF188)="AB","+",VLOOKUP(AF188,'විෂය තොරතුරු'!$P$24:$Q$28,2))))</f>
        <v/>
      </c>
      <c r="BR188" s="168" t="str">
        <f aca="false">IF(AG188="","",IF(AG188="-","-",IF(UPPER(AG188)="AB","+",VLOOKUP(AG188,'විෂය තොරතුරු'!$P$24:$Q$28,2))))</f>
        <v/>
      </c>
      <c r="BS188" s="168" t="str">
        <f aca="false">IF(AH188="","",IF(AH188="-","-",IF(UPPER(AH188)="AB","+",VLOOKUP(AH188,'විෂය තොරතුරු'!$P$24:$Q$28,2))))</f>
        <v/>
      </c>
      <c r="BT188" s="168" t="str">
        <f aca="false">IF(AI188="","",IF(AI188="-","-",IF(UPPER(AI188)="AB","+",VLOOKUP(AI188,'විෂය තොරතුරු'!$P$24:$Q$28,2))))</f>
        <v/>
      </c>
      <c r="BU188" s="168" t="str">
        <f aca="false">IF(AJ188="","",IF(AJ188="-","-",IF(UPPER(AJ188)="AB","+",VLOOKUP(AJ188,'විෂය තොරතුරු'!$P$24:$Q$28,2))))</f>
        <v/>
      </c>
      <c r="BV188" s="168" t="str">
        <f aca="false">IF(AK188="","",IF(AK188="-","-",IF(UPPER(AK188)="AB","+",VLOOKUP(AK188,'විෂය තොරතුරු'!$P$24:$Q$28,2))))</f>
        <v/>
      </c>
      <c r="BW188" s="169" t="str">
        <f aca="false">IF(AL188="","",IF(AL188="-","-",IF(UPPER(AL188)="AB","+",VLOOKUP(AL188,'විෂය තොරතුරු'!$P$24:$Q$28,2))))</f>
        <v/>
      </c>
      <c r="BX188" s="171" t="str">
        <f aca="false">IF($B188="","",COUNTIF($AP188:$BW188,"A"))</f>
        <v/>
      </c>
      <c r="BY188" s="171" t="str">
        <f aca="false">IF($B188="","",COUNTIF($AP188:$BW188,"B"))</f>
        <v/>
      </c>
      <c r="BZ188" s="171" t="str">
        <f aca="false">IF($B188="","",COUNTIF($AP188:$BW188,"C"))</f>
        <v/>
      </c>
      <c r="CA188" s="171" t="str">
        <f aca="false">IF($B188="","",COUNTIF($AP188:$BW188,"S"))</f>
        <v/>
      </c>
      <c r="CB188" s="171" t="str">
        <f aca="false">IF($B188="","",COUNTIF($AP188:$BW188,"W"))</f>
        <v/>
      </c>
      <c r="CC188" s="171" t="str">
        <f aca="false">IF(B188="","",SUM(BX188:CA188))</f>
        <v/>
      </c>
      <c r="CD188" s="169" t="str">
        <f aca="false">IF(B188="","",SUM(BX188:BZ188))</f>
        <v/>
      </c>
      <c r="CE188" s="172" t="str">
        <f aca="false">IF(B188="","",IF(AND(CC188&gt;=6,CD188&gt;=3,OR(E188&gt;=35,F188&gt;=35),L188&gt;=35),"6/3 සමත්",IF(AND(CC188&gt;=5,CD188&gt;=3,OR(E188&gt;=35,F188&gt;=35,L188&gt;=35)),"5/3 සමත්",IF(AND(CC188&gt;=4,CD188&gt;=1,OR(E188&gt;=20,F188&gt;=20,L188&gt;=20)),"සමත් කළ හැකි",IF(CB188=9,"W9","අසමත් ?")))))</f>
        <v/>
      </c>
    </row>
    <row r="189" customFormat="false" ht="13.8" hidden="false" customHeight="false" outlineLevel="0" collapsed="false">
      <c r="A189" s="160" t="n">
        <v>4</v>
      </c>
      <c r="B189" s="161"/>
      <c r="C189" s="161"/>
      <c r="D189" s="162"/>
      <c r="E189" s="163"/>
      <c r="F189" s="164"/>
      <c r="G189" s="163"/>
      <c r="H189" s="165"/>
      <c r="I189" s="165"/>
      <c r="J189" s="164"/>
      <c r="K189" s="163"/>
      <c r="L189" s="165"/>
      <c r="M189" s="165"/>
      <c r="N189" s="164"/>
      <c r="O189" s="163"/>
      <c r="P189" s="165"/>
      <c r="Q189" s="165"/>
      <c r="R189" s="165"/>
      <c r="S189" s="165"/>
      <c r="T189" s="165"/>
      <c r="U189" s="165"/>
      <c r="V189" s="164"/>
      <c r="W189" s="163"/>
      <c r="X189" s="165"/>
      <c r="Y189" s="165"/>
      <c r="Z189" s="165"/>
      <c r="AA189" s="165"/>
      <c r="AB189" s="165"/>
      <c r="AC189" s="165"/>
      <c r="AD189" s="164"/>
      <c r="AE189" s="163"/>
      <c r="AF189" s="165"/>
      <c r="AG189" s="165"/>
      <c r="AH189" s="165"/>
      <c r="AI189" s="165"/>
      <c r="AJ189" s="165"/>
      <c r="AK189" s="165"/>
      <c r="AL189" s="166"/>
      <c r="AM189" s="167" t="str">
        <f aca="false">IF(B189="","",SUM(E189:AL189))</f>
        <v/>
      </c>
      <c r="AN189" s="168" t="str">
        <f aca="false">IF(B189="","",AM189/9)</f>
        <v/>
      </c>
      <c r="AO189" s="169" t="str">
        <f aca="false">IF(B189="","",IF(AM189=0,"-",RANK(AM189,$AM$186:$AM$235,0)))</f>
        <v/>
      </c>
      <c r="AP189" s="167" t="str">
        <f aca="false">IF(E189="","",IF(E189="-","-",IF(UPPER(E189)="AB","+",VLOOKUP(E189,'විෂය තොරතුරු'!$P$24:$Q$28,2))))</f>
        <v/>
      </c>
      <c r="AQ189" s="168" t="str">
        <f aca="false">IF(F189="","",IF(F189="-","-",IF(UPPER(F189)="AB","+",VLOOKUP(F189,'විෂය තොරතුරු'!$P$24:$Q$28,2))))</f>
        <v/>
      </c>
      <c r="AR189" s="168" t="str">
        <f aca="false">IF(G189="","",IF(G189="-","-",IF(UPPER(G189)="AB","+",VLOOKUP(G189,'විෂය තොරතුරු'!$P$24:$Q$28,2))))</f>
        <v/>
      </c>
      <c r="AS189" s="168" t="str">
        <f aca="false">IF(H189="","",IF(H189="-","-",IF(UPPER(H189)="AB","+",VLOOKUP(H189,'විෂය තොරතුරු'!$P$24:$Q$28,2))))</f>
        <v/>
      </c>
      <c r="AT189" s="168" t="str">
        <f aca="false">IF(I189="","",IF(I189="-","-",IF(UPPER(I189)="AB","+",VLOOKUP(I189,'විෂය තොරතුරු'!$P$24:$Q$28,2))))</f>
        <v/>
      </c>
      <c r="AU189" s="170" t="str">
        <f aca="false">IF(J189="","",IF(J189="-","-",IF(UPPER(J189)="AB","+",VLOOKUP(J189,'විෂය තොරතුරු'!$P$24:$Q$28,2))))</f>
        <v/>
      </c>
      <c r="AV189" s="171" t="str">
        <f aca="false">IF(K189="","",IF(K189="-","-",IF(UPPER(K189)="AB","+",VLOOKUP(K189,'විෂය තොරතුරු'!$P$24:$Q$28,2))))</f>
        <v/>
      </c>
      <c r="AW189" s="168" t="str">
        <f aca="false">IF(L189="","",IF(L189="-","-",IF(UPPER(L189)="AB","+",VLOOKUP(L189,'විෂය තොරතුරු'!$P$24:$Q$28,2))))</f>
        <v/>
      </c>
      <c r="AX189" s="168" t="str">
        <f aca="false">IF(M189="","",IF(M189="-","-",IF(UPPER(M189)="AB","+",VLOOKUP(M189,'විෂය තොරතුරු'!$P$24:$Q$28,2))))</f>
        <v/>
      </c>
      <c r="AY189" s="169" t="str">
        <f aca="false">IF(N189="","",IF(N189="-","-",IF(UPPER(N189)="AB","+",VLOOKUP(N189,'විෂය තොරතුරු'!$P$24:$Q$28,2))))</f>
        <v/>
      </c>
      <c r="AZ189" s="167" t="str">
        <f aca="false">IF(O189="","",IF(O189="-","-",IF(UPPER(O189)="AB","+",VLOOKUP(O189,'විෂය තොරතුරු'!$P$24:$Q$28,2))))</f>
        <v/>
      </c>
      <c r="BA189" s="168" t="str">
        <f aca="false">IF(P189="","",IF(P189="-","-",IF(UPPER(P189)="AB","+",VLOOKUP(P189,'විෂය තොරතුරු'!$P$24:$Q$28,2))))</f>
        <v/>
      </c>
      <c r="BB189" s="168" t="str">
        <f aca="false">IF(Q189="","",IF(Q189="-","-",IF(UPPER(Q189)="AB","+",VLOOKUP(Q189,'විෂය තොරතුරු'!$P$24:$Q$28,2))))</f>
        <v/>
      </c>
      <c r="BC189" s="168" t="str">
        <f aca="false">IF(R189="","",IF(R189="-","-",IF(UPPER(R189)="AB","+",VLOOKUP(R189,'විෂය තොරතුරු'!$P$24:$Q$28,2))))</f>
        <v/>
      </c>
      <c r="BD189" s="168" t="str">
        <f aca="false">IF(S189="","",IF(S189="-","-",IF(UPPER(S189)="AB","+",VLOOKUP(S189,'විෂය තොරතුරු'!$P$24:$Q$28,2))))</f>
        <v/>
      </c>
      <c r="BE189" s="168" t="str">
        <f aca="false">IF(T189="","",IF(T189="-","-",IF(UPPER(T189)="AB","+",VLOOKUP(T189,'විෂය තොරතුරු'!$P$24:$Q$28,2))))</f>
        <v/>
      </c>
      <c r="BF189" s="168" t="str">
        <f aca="false">IF(U189="","",IF(U189="-","-",IF(UPPER(U189)="AB","+",VLOOKUP(U189,'විෂය තොරතුරු'!$P$24:$Q$28,2))))</f>
        <v/>
      </c>
      <c r="BG189" s="170" t="str">
        <f aca="false">IF(V189="","",IF(V189="-","-",IF(UPPER(V189)="AB","+",VLOOKUP(V189,'විෂය තොරතුරු'!$P$24:$Q$28,2))))</f>
        <v/>
      </c>
      <c r="BH189" s="171" t="str">
        <f aca="false">IF(W189="","",IF(W189="-","-",IF(UPPER(W189)="AB","+",VLOOKUP(W189,'විෂය තොරතුරු'!$P$24:$Q$28,2))))</f>
        <v/>
      </c>
      <c r="BI189" s="168" t="str">
        <f aca="false">IF(X189="","",IF(X189="-","-",IF(UPPER(X189)="AB","+",VLOOKUP(X189,'විෂය තොරතුරු'!$P$24:$Q$28,2))))</f>
        <v/>
      </c>
      <c r="BJ189" s="168" t="str">
        <f aca="false">IF(Y189="","",IF(Y189="-","-",IF(UPPER(Y189)="AB","+",VLOOKUP(Y189,'විෂය තොරතුරු'!$P$24:$Q$28,2))))</f>
        <v/>
      </c>
      <c r="BK189" s="168" t="str">
        <f aca="false">IF(Z189="","",IF(Z189="-","-",IF(UPPER(Z189)="AB","+",VLOOKUP(Z189,'විෂය තොරතුරු'!$P$24:$Q$28,2))))</f>
        <v/>
      </c>
      <c r="BL189" s="168" t="str">
        <f aca="false">IF(AA189="","",IF(AA189="-","-",IF(UPPER(AA189)="AB","+",VLOOKUP(AA189,'විෂය තොරතුරු'!$P$24:$Q$28,2))))</f>
        <v/>
      </c>
      <c r="BM189" s="168" t="str">
        <f aca="false">IF(AB189="","",IF(AB189="-","-",IF(UPPER(AB189)="AB","+",VLOOKUP(AB189,'විෂය තොරතුරු'!$P$24:$Q$28,2))))</f>
        <v/>
      </c>
      <c r="BN189" s="168" t="str">
        <f aca="false">IF(AC189="","",IF(AC189="-","-",IF(UPPER(AC189)="AB","+",VLOOKUP(AC189,'විෂය තොරතුරු'!$P$24:$Q$28,2))))</f>
        <v/>
      </c>
      <c r="BO189" s="169" t="str">
        <f aca="false">IF(AD189="","",IF(AD189="-","-",IF(UPPER(AD189)="AB","+",VLOOKUP(AD189,'විෂය තොරතුරු'!$P$24:$Q$28,2))))</f>
        <v/>
      </c>
      <c r="BP189" s="171" t="str">
        <f aca="false">IF(AE189="","",IF(AE189="-","-",IF(UPPER(AE189)="AB","+",VLOOKUP(AE189,'විෂය තොරතුරු'!$P$24:$Q$28,2))))</f>
        <v/>
      </c>
      <c r="BQ189" s="168" t="str">
        <f aca="false">IF(AF189="","",IF(AF189="-","-",IF(UPPER(AF189)="AB","+",VLOOKUP(AF189,'විෂය තොරතුරු'!$P$24:$Q$28,2))))</f>
        <v/>
      </c>
      <c r="BR189" s="168" t="str">
        <f aca="false">IF(AG189="","",IF(AG189="-","-",IF(UPPER(AG189)="AB","+",VLOOKUP(AG189,'විෂය තොරතුරු'!$P$24:$Q$28,2))))</f>
        <v/>
      </c>
      <c r="BS189" s="168" t="str">
        <f aca="false">IF(AH189="","",IF(AH189="-","-",IF(UPPER(AH189)="AB","+",VLOOKUP(AH189,'විෂය තොරතුරු'!$P$24:$Q$28,2))))</f>
        <v/>
      </c>
      <c r="BT189" s="168" t="str">
        <f aca="false">IF(AI189="","",IF(AI189="-","-",IF(UPPER(AI189)="AB","+",VLOOKUP(AI189,'විෂය තොරතුරු'!$P$24:$Q$28,2))))</f>
        <v/>
      </c>
      <c r="BU189" s="168" t="str">
        <f aca="false">IF(AJ189="","",IF(AJ189="-","-",IF(UPPER(AJ189)="AB","+",VLOOKUP(AJ189,'විෂය තොරතුරු'!$P$24:$Q$28,2))))</f>
        <v/>
      </c>
      <c r="BV189" s="168" t="str">
        <f aca="false">IF(AK189="","",IF(AK189="-","-",IF(UPPER(AK189)="AB","+",VLOOKUP(AK189,'විෂය තොරතුරු'!$P$24:$Q$28,2))))</f>
        <v/>
      </c>
      <c r="BW189" s="169" t="str">
        <f aca="false">IF(AL189="","",IF(AL189="-","-",IF(UPPER(AL189)="AB","+",VLOOKUP(AL189,'විෂය තොරතුරු'!$P$24:$Q$28,2))))</f>
        <v/>
      </c>
      <c r="BX189" s="171" t="str">
        <f aca="false">IF($B189="","",COUNTIF($AP189:$BW189,"A"))</f>
        <v/>
      </c>
      <c r="BY189" s="171" t="str">
        <f aca="false">IF($B189="","",COUNTIF($AP189:$BW189,"B"))</f>
        <v/>
      </c>
      <c r="BZ189" s="171" t="str">
        <f aca="false">IF($B189="","",COUNTIF($AP189:$BW189,"C"))</f>
        <v/>
      </c>
      <c r="CA189" s="171" t="str">
        <f aca="false">IF($B189="","",COUNTIF($AP189:$BW189,"S"))</f>
        <v/>
      </c>
      <c r="CB189" s="171" t="str">
        <f aca="false">IF($B189="","",COUNTIF($AP189:$BW189,"W"))</f>
        <v/>
      </c>
      <c r="CC189" s="171" t="str">
        <f aca="false">IF(B189="","",SUM(BX189:CA189))</f>
        <v/>
      </c>
      <c r="CD189" s="169" t="str">
        <f aca="false">IF(B189="","",SUM(BX189:BZ189))</f>
        <v/>
      </c>
      <c r="CE189" s="172" t="str">
        <f aca="false">IF(B189="","",IF(AND(CC189&gt;=6,CD189&gt;=3,OR(E189&gt;=35,F189&gt;=35),L189&gt;=35),"6/3 සමත්",IF(AND(CC189&gt;=5,CD189&gt;=3,OR(E189&gt;=35,F189&gt;=35,L189&gt;=35)),"5/3 සමත්",IF(AND(CC189&gt;=4,CD189&gt;=1,OR(E189&gt;=20,F189&gt;=20,L189&gt;=20)),"සමත් කළ හැකි",IF(CB189=9,"W9","අසමත් ?")))))</f>
        <v/>
      </c>
    </row>
    <row r="190" customFormat="false" ht="13.8" hidden="false" customHeight="false" outlineLevel="0" collapsed="false">
      <c r="A190" s="160" t="n">
        <v>5</v>
      </c>
      <c r="B190" s="161"/>
      <c r="C190" s="161"/>
      <c r="D190" s="162"/>
      <c r="E190" s="163"/>
      <c r="F190" s="164"/>
      <c r="G190" s="163"/>
      <c r="H190" s="165"/>
      <c r="I190" s="165"/>
      <c r="J190" s="164"/>
      <c r="K190" s="163"/>
      <c r="L190" s="165"/>
      <c r="M190" s="165"/>
      <c r="N190" s="164"/>
      <c r="O190" s="163"/>
      <c r="P190" s="165"/>
      <c r="Q190" s="165"/>
      <c r="R190" s="165"/>
      <c r="S190" s="165"/>
      <c r="T190" s="165"/>
      <c r="U190" s="165"/>
      <c r="V190" s="164"/>
      <c r="W190" s="163"/>
      <c r="X190" s="165"/>
      <c r="Y190" s="165"/>
      <c r="Z190" s="165"/>
      <c r="AA190" s="165"/>
      <c r="AB190" s="165"/>
      <c r="AC190" s="165"/>
      <c r="AD190" s="164"/>
      <c r="AE190" s="163"/>
      <c r="AF190" s="165"/>
      <c r="AG190" s="165"/>
      <c r="AH190" s="165"/>
      <c r="AI190" s="165"/>
      <c r="AJ190" s="165"/>
      <c r="AK190" s="165"/>
      <c r="AL190" s="166"/>
      <c r="AM190" s="167" t="str">
        <f aca="false">IF(B190="","",SUM(E190:AL190))</f>
        <v/>
      </c>
      <c r="AN190" s="168" t="str">
        <f aca="false">IF(B190="","",AM190/9)</f>
        <v/>
      </c>
      <c r="AO190" s="169" t="str">
        <f aca="false">IF(B190="","",IF(AM190=0,"-",RANK(AM190,$AM$186:$AM$235,0)))</f>
        <v/>
      </c>
      <c r="AP190" s="167" t="str">
        <f aca="false">IF(E190="","",IF(E190="-","-",IF(UPPER(E190)="AB","+",VLOOKUP(E190,'විෂය තොරතුරු'!$P$24:$Q$28,2))))</f>
        <v/>
      </c>
      <c r="AQ190" s="168" t="str">
        <f aca="false">IF(F190="","",IF(F190="-","-",IF(UPPER(F190)="AB","+",VLOOKUP(F190,'විෂය තොරතුරු'!$P$24:$Q$28,2))))</f>
        <v/>
      </c>
      <c r="AR190" s="168" t="str">
        <f aca="false">IF(G190="","",IF(G190="-","-",IF(UPPER(G190)="AB","+",VLOOKUP(G190,'විෂය තොරතුරු'!$P$24:$Q$28,2))))</f>
        <v/>
      </c>
      <c r="AS190" s="168" t="str">
        <f aca="false">IF(H190="","",IF(H190="-","-",IF(UPPER(H190)="AB","+",VLOOKUP(H190,'විෂය තොරතුරු'!$P$24:$Q$28,2))))</f>
        <v/>
      </c>
      <c r="AT190" s="168" t="str">
        <f aca="false">IF(I190="","",IF(I190="-","-",IF(UPPER(I190)="AB","+",VLOOKUP(I190,'විෂය තොරතුරු'!$P$24:$Q$28,2))))</f>
        <v/>
      </c>
      <c r="AU190" s="170" t="str">
        <f aca="false">IF(J190="","",IF(J190="-","-",IF(UPPER(J190)="AB","+",VLOOKUP(J190,'විෂය තොරතුරු'!$P$24:$Q$28,2))))</f>
        <v/>
      </c>
      <c r="AV190" s="171" t="str">
        <f aca="false">IF(K190="","",IF(K190="-","-",IF(UPPER(K190)="AB","+",VLOOKUP(K190,'විෂය තොරතුරු'!$P$24:$Q$28,2))))</f>
        <v/>
      </c>
      <c r="AW190" s="168" t="str">
        <f aca="false">IF(L190="","",IF(L190="-","-",IF(UPPER(L190)="AB","+",VLOOKUP(L190,'විෂය තොරතුරු'!$P$24:$Q$28,2))))</f>
        <v/>
      </c>
      <c r="AX190" s="168" t="str">
        <f aca="false">IF(M190="","",IF(M190="-","-",IF(UPPER(M190)="AB","+",VLOOKUP(M190,'විෂය තොරතුරු'!$P$24:$Q$28,2))))</f>
        <v/>
      </c>
      <c r="AY190" s="169" t="str">
        <f aca="false">IF(N190="","",IF(N190="-","-",IF(UPPER(N190)="AB","+",VLOOKUP(N190,'විෂය තොරතුරු'!$P$24:$Q$28,2))))</f>
        <v/>
      </c>
      <c r="AZ190" s="167" t="str">
        <f aca="false">IF(O190="","",IF(O190="-","-",IF(UPPER(O190)="AB","+",VLOOKUP(O190,'විෂය තොරතුරු'!$P$24:$Q$28,2))))</f>
        <v/>
      </c>
      <c r="BA190" s="168" t="str">
        <f aca="false">IF(P190="","",IF(P190="-","-",IF(UPPER(P190)="AB","+",VLOOKUP(P190,'විෂය තොරතුරු'!$P$24:$Q$28,2))))</f>
        <v/>
      </c>
      <c r="BB190" s="168" t="str">
        <f aca="false">IF(Q190="","",IF(Q190="-","-",IF(UPPER(Q190)="AB","+",VLOOKUP(Q190,'විෂය තොරතුරු'!$P$24:$Q$28,2))))</f>
        <v/>
      </c>
      <c r="BC190" s="168" t="str">
        <f aca="false">IF(R190="","",IF(R190="-","-",IF(UPPER(R190)="AB","+",VLOOKUP(R190,'විෂය තොරතුරු'!$P$24:$Q$28,2))))</f>
        <v/>
      </c>
      <c r="BD190" s="168" t="str">
        <f aca="false">IF(S190="","",IF(S190="-","-",IF(UPPER(S190)="AB","+",VLOOKUP(S190,'විෂය තොරතුරු'!$P$24:$Q$28,2))))</f>
        <v/>
      </c>
      <c r="BE190" s="168" t="str">
        <f aca="false">IF(T190="","",IF(T190="-","-",IF(UPPER(T190)="AB","+",VLOOKUP(T190,'විෂය තොරතුරු'!$P$24:$Q$28,2))))</f>
        <v/>
      </c>
      <c r="BF190" s="168" t="str">
        <f aca="false">IF(U190="","",IF(U190="-","-",IF(UPPER(U190)="AB","+",VLOOKUP(U190,'විෂය තොරතුරු'!$P$24:$Q$28,2))))</f>
        <v/>
      </c>
      <c r="BG190" s="170" t="str">
        <f aca="false">IF(V190="","",IF(V190="-","-",IF(UPPER(V190)="AB","+",VLOOKUP(V190,'විෂය තොරතුරු'!$P$24:$Q$28,2))))</f>
        <v/>
      </c>
      <c r="BH190" s="171" t="str">
        <f aca="false">IF(W190="","",IF(W190="-","-",IF(UPPER(W190)="AB","+",VLOOKUP(W190,'විෂය තොරතුරු'!$P$24:$Q$28,2))))</f>
        <v/>
      </c>
      <c r="BI190" s="168" t="str">
        <f aca="false">IF(X190="","",IF(X190="-","-",IF(UPPER(X190)="AB","+",VLOOKUP(X190,'විෂය තොරතුරු'!$P$24:$Q$28,2))))</f>
        <v/>
      </c>
      <c r="BJ190" s="168" t="str">
        <f aca="false">IF(Y190="","",IF(Y190="-","-",IF(UPPER(Y190)="AB","+",VLOOKUP(Y190,'විෂය තොරතුරු'!$P$24:$Q$28,2))))</f>
        <v/>
      </c>
      <c r="BK190" s="168" t="str">
        <f aca="false">IF(Z190="","",IF(Z190="-","-",IF(UPPER(Z190)="AB","+",VLOOKUP(Z190,'විෂය තොරතුරු'!$P$24:$Q$28,2))))</f>
        <v/>
      </c>
      <c r="BL190" s="168" t="str">
        <f aca="false">IF(AA190="","",IF(AA190="-","-",IF(UPPER(AA190)="AB","+",VLOOKUP(AA190,'විෂය තොරතුරු'!$P$24:$Q$28,2))))</f>
        <v/>
      </c>
      <c r="BM190" s="168" t="str">
        <f aca="false">IF(AB190="","",IF(AB190="-","-",IF(UPPER(AB190)="AB","+",VLOOKUP(AB190,'විෂය තොරතුරු'!$P$24:$Q$28,2))))</f>
        <v/>
      </c>
      <c r="BN190" s="168" t="str">
        <f aca="false">IF(AC190="","",IF(AC190="-","-",IF(UPPER(AC190)="AB","+",VLOOKUP(AC190,'විෂය තොරතුරු'!$P$24:$Q$28,2))))</f>
        <v/>
      </c>
      <c r="BO190" s="169" t="str">
        <f aca="false">IF(AD190="","",IF(AD190="-","-",IF(UPPER(AD190)="AB","+",VLOOKUP(AD190,'විෂය තොරතුරු'!$P$24:$Q$28,2))))</f>
        <v/>
      </c>
      <c r="BP190" s="171" t="str">
        <f aca="false">IF(AE190="","",IF(AE190="-","-",IF(UPPER(AE190)="AB","+",VLOOKUP(AE190,'විෂය තොරතුරු'!$P$24:$Q$28,2))))</f>
        <v/>
      </c>
      <c r="BQ190" s="168" t="str">
        <f aca="false">IF(AF190="","",IF(AF190="-","-",IF(UPPER(AF190)="AB","+",VLOOKUP(AF190,'විෂය තොරතුරු'!$P$24:$Q$28,2))))</f>
        <v/>
      </c>
      <c r="BR190" s="168" t="str">
        <f aca="false">IF(AG190="","",IF(AG190="-","-",IF(UPPER(AG190)="AB","+",VLOOKUP(AG190,'විෂය තොරතුරු'!$P$24:$Q$28,2))))</f>
        <v/>
      </c>
      <c r="BS190" s="168" t="str">
        <f aca="false">IF(AH190="","",IF(AH190="-","-",IF(UPPER(AH190)="AB","+",VLOOKUP(AH190,'විෂය තොරතුරු'!$P$24:$Q$28,2))))</f>
        <v/>
      </c>
      <c r="BT190" s="168" t="str">
        <f aca="false">IF(AI190="","",IF(AI190="-","-",IF(UPPER(AI190)="AB","+",VLOOKUP(AI190,'විෂය තොරතුරු'!$P$24:$Q$28,2))))</f>
        <v/>
      </c>
      <c r="BU190" s="168" t="str">
        <f aca="false">IF(AJ190="","",IF(AJ190="-","-",IF(UPPER(AJ190)="AB","+",VLOOKUP(AJ190,'විෂය තොරතුරු'!$P$24:$Q$28,2))))</f>
        <v/>
      </c>
      <c r="BV190" s="168" t="str">
        <f aca="false">IF(AK190="","",IF(AK190="-","-",IF(UPPER(AK190)="AB","+",VLOOKUP(AK190,'විෂය තොරතුරු'!$P$24:$Q$28,2))))</f>
        <v/>
      </c>
      <c r="BW190" s="169" t="str">
        <f aca="false">IF(AL190="","",IF(AL190="-","-",IF(UPPER(AL190)="AB","+",VLOOKUP(AL190,'විෂය තොරතුරු'!$P$24:$Q$28,2))))</f>
        <v/>
      </c>
      <c r="BX190" s="171" t="str">
        <f aca="false">IF($B190="","",COUNTIF($AP190:$BW190,"A"))</f>
        <v/>
      </c>
      <c r="BY190" s="171" t="str">
        <f aca="false">IF($B190="","",COUNTIF($AP190:$BW190,"B"))</f>
        <v/>
      </c>
      <c r="BZ190" s="171" t="str">
        <f aca="false">IF($B190="","",COUNTIF($AP190:$BW190,"C"))</f>
        <v/>
      </c>
      <c r="CA190" s="171" t="str">
        <f aca="false">IF($B190="","",COUNTIF($AP190:$BW190,"S"))</f>
        <v/>
      </c>
      <c r="CB190" s="171" t="str">
        <f aca="false">IF($B190="","",COUNTIF($AP190:$BW190,"W"))</f>
        <v/>
      </c>
      <c r="CC190" s="171" t="str">
        <f aca="false">IF(B190="","",SUM(BX190:CA190))</f>
        <v/>
      </c>
      <c r="CD190" s="169" t="str">
        <f aca="false">IF(B190="","",SUM(BX190:BZ190))</f>
        <v/>
      </c>
      <c r="CE190" s="172" t="str">
        <f aca="false">IF(B190="","",IF(AND(CC190&gt;=6,CD190&gt;=3,OR(E190&gt;=35,F190&gt;=35),L190&gt;=35),"6/3 සමත්",IF(AND(CC190&gt;=5,CD190&gt;=3,OR(E190&gt;=35,F190&gt;=35,L190&gt;=35)),"5/3 සමත්",IF(AND(CC190&gt;=4,CD190&gt;=1,OR(E190&gt;=20,F190&gt;=20,L190&gt;=20)),"සමත් කළ හැකි",IF(CB190=9,"W9","අසමත් ?")))))</f>
        <v/>
      </c>
    </row>
    <row r="191" customFormat="false" ht="13.8" hidden="false" customHeight="false" outlineLevel="0" collapsed="false">
      <c r="A191" s="160" t="n">
        <v>6</v>
      </c>
      <c r="B191" s="175"/>
      <c r="C191" s="161"/>
      <c r="D191" s="162"/>
      <c r="E191" s="163"/>
      <c r="F191" s="164"/>
      <c r="G191" s="163"/>
      <c r="H191" s="165"/>
      <c r="I191" s="165"/>
      <c r="J191" s="164"/>
      <c r="K191" s="163"/>
      <c r="L191" s="165"/>
      <c r="M191" s="165"/>
      <c r="N191" s="164"/>
      <c r="O191" s="163"/>
      <c r="P191" s="165"/>
      <c r="Q191" s="165"/>
      <c r="R191" s="165"/>
      <c r="S191" s="165"/>
      <c r="T191" s="165"/>
      <c r="U191" s="165"/>
      <c r="V191" s="164"/>
      <c r="W191" s="163"/>
      <c r="X191" s="165"/>
      <c r="Y191" s="165"/>
      <c r="Z191" s="165"/>
      <c r="AA191" s="165"/>
      <c r="AB191" s="165"/>
      <c r="AC191" s="165"/>
      <c r="AD191" s="164"/>
      <c r="AE191" s="163"/>
      <c r="AF191" s="165"/>
      <c r="AG191" s="165"/>
      <c r="AH191" s="165"/>
      <c r="AI191" s="165"/>
      <c r="AJ191" s="165"/>
      <c r="AK191" s="165"/>
      <c r="AL191" s="166"/>
      <c r="AM191" s="167" t="str">
        <f aca="false">IF(B191="","",SUM(E191:AL191))</f>
        <v/>
      </c>
      <c r="AN191" s="168" t="str">
        <f aca="false">IF(B191="","",AM191/9)</f>
        <v/>
      </c>
      <c r="AO191" s="169" t="str">
        <f aca="false">IF(B191="","",IF(AM191=0,"-",RANK(AM191,$AM$186:$AM$235,0)))</f>
        <v/>
      </c>
      <c r="AP191" s="167" t="str">
        <f aca="false">IF(E191="","",IF(E191="-","-",IF(UPPER(E191)="AB","+",VLOOKUP(E191,'විෂය තොරතුරු'!$P$24:$Q$28,2))))</f>
        <v/>
      </c>
      <c r="AQ191" s="168" t="str">
        <f aca="false">IF(F191="","",IF(F191="-","-",IF(UPPER(F191)="AB","+",VLOOKUP(F191,'විෂය තොරතුරු'!$P$24:$Q$28,2))))</f>
        <v/>
      </c>
      <c r="AR191" s="168" t="str">
        <f aca="false">IF(G191="","",IF(G191="-","-",IF(UPPER(G191)="AB","+",VLOOKUP(G191,'විෂය තොරතුරු'!$P$24:$Q$28,2))))</f>
        <v/>
      </c>
      <c r="AS191" s="168" t="str">
        <f aca="false">IF(H191="","",IF(H191="-","-",IF(UPPER(H191)="AB","+",VLOOKUP(H191,'විෂය තොරතුරු'!$P$24:$Q$28,2))))</f>
        <v/>
      </c>
      <c r="AT191" s="168" t="str">
        <f aca="false">IF(I191="","",IF(I191="-","-",IF(UPPER(I191)="AB","+",VLOOKUP(I191,'විෂය තොරතුරු'!$P$24:$Q$28,2))))</f>
        <v/>
      </c>
      <c r="AU191" s="170" t="str">
        <f aca="false">IF(J191="","",IF(J191="-","-",IF(UPPER(J191)="AB","+",VLOOKUP(J191,'විෂය තොරතුරු'!$P$24:$Q$28,2))))</f>
        <v/>
      </c>
      <c r="AV191" s="171" t="str">
        <f aca="false">IF(K191="","",IF(K191="-","-",IF(UPPER(K191)="AB","+",VLOOKUP(K191,'විෂය තොරතුරු'!$P$24:$Q$28,2))))</f>
        <v/>
      </c>
      <c r="AW191" s="168" t="str">
        <f aca="false">IF(L191="","",IF(L191="-","-",IF(UPPER(L191)="AB","+",VLOOKUP(L191,'විෂය තොරතුරු'!$P$24:$Q$28,2))))</f>
        <v/>
      </c>
      <c r="AX191" s="168" t="str">
        <f aca="false">IF(M191="","",IF(M191="-","-",IF(UPPER(M191)="AB","+",VLOOKUP(M191,'විෂය තොරතුරු'!$P$24:$Q$28,2))))</f>
        <v/>
      </c>
      <c r="AY191" s="169" t="str">
        <f aca="false">IF(N191="","",IF(N191="-","-",IF(UPPER(N191)="AB","+",VLOOKUP(N191,'විෂය තොරතුරු'!$P$24:$Q$28,2))))</f>
        <v/>
      </c>
      <c r="AZ191" s="167" t="str">
        <f aca="false">IF(O191="","",IF(O191="-","-",IF(UPPER(O191)="AB","+",VLOOKUP(O191,'විෂය තොරතුරු'!$P$24:$Q$28,2))))</f>
        <v/>
      </c>
      <c r="BA191" s="168" t="str">
        <f aca="false">IF(P191="","",IF(P191="-","-",IF(UPPER(P191)="AB","+",VLOOKUP(P191,'විෂය තොරතුරු'!$P$24:$Q$28,2))))</f>
        <v/>
      </c>
      <c r="BB191" s="168" t="str">
        <f aca="false">IF(Q191="","",IF(Q191="-","-",IF(UPPER(Q191)="AB","+",VLOOKUP(Q191,'විෂය තොරතුරු'!$P$24:$Q$28,2))))</f>
        <v/>
      </c>
      <c r="BC191" s="168" t="str">
        <f aca="false">IF(R191="","",IF(R191="-","-",IF(UPPER(R191)="AB","+",VLOOKUP(R191,'විෂය තොරතුරු'!$P$24:$Q$28,2))))</f>
        <v/>
      </c>
      <c r="BD191" s="168" t="str">
        <f aca="false">IF(S191="","",IF(S191="-","-",IF(UPPER(S191)="AB","+",VLOOKUP(S191,'විෂය තොරතුරු'!$P$24:$Q$28,2))))</f>
        <v/>
      </c>
      <c r="BE191" s="168" t="str">
        <f aca="false">IF(T191="","",IF(T191="-","-",IF(UPPER(T191)="AB","+",VLOOKUP(T191,'විෂය තොරතුරු'!$P$24:$Q$28,2))))</f>
        <v/>
      </c>
      <c r="BF191" s="168" t="str">
        <f aca="false">IF(U191="","",IF(U191="-","-",IF(UPPER(U191)="AB","+",VLOOKUP(U191,'විෂය තොරතුරු'!$P$24:$Q$28,2))))</f>
        <v/>
      </c>
      <c r="BG191" s="170" t="str">
        <f aca="false">IF(V191="","",IF(V191="-","-",IF(UPPER(V191)="AB","+",VLOOKUP(V191,'විෂය තොරතුරු'!$P$24:$Q$28,2))))</f>
        <v/>
      </c>
      <c r="BH191" s="171" t="str">
        <f aca="false">IF(W191="","",IF(W191="-","-",IF(UPPER(W191)="AB","+",VLOOKUP(W191,'විෂය තොරතුරු'!$P$24:$Q$28,2))))</f>
        <v/>
      </c>
      <c r="BI191" s="168" t="str">
        <f aca="false">IF(X191="","",IF(X191="-","-",IF(UPPER(X191)="AB","+",VLOOKUP(X191,'විෂය තොරතුරු'!$P$24:$Q$28,2))))</f>
        <v/>
      </c>
      <c r="BJ191" s="168" t="str">
        <f aca="false">IF(Y191="","",IF(Y191="-","-",IF(UPPER(Y191)="AB","+",VLOOKUP(Y191,'විෂය තොරතුරු'!$P$24:$Q$28,2))))</f>
        <v/>
      </c>
      <c r="BK191" s="168" t="str">
        <f aca="false">IF(Z191="","",IF(Z191="-","-",IF(UPPER(Z191)="AB","+",VLOOKUP(Z191,'විෂය තොරතුරු'!$P$24:$Q$28,2))))</f>
        <v/>
      </c>
      <c r="BL191" s="168" t="str">
        <f aca="false">IF(AA191="","",IF(AA191="-","-",IF(UPPER(AA191)="AB","+",VLOOKUP(AA191,'විෂය තොරතුරු'!$P$24:$Q$28,2))))</f>
        <v/>
      </c>
      <c r="BM191" s="168" t="str">
        <f aca="false">IF(AB191="","",IF(AB191="-","-",IF(UPPER(AB191)="AB","+",VLOOKUP(AB191,'විෂය තොරතුරු'!$P$24:$Q$28,2))))</f>
        <v/>
      </c>
      <c r="BN191" s="168" t="str">
        <f aca="false">IF(AC191="","",IF(AC191="-","-",IF(UPPER(AC191)="AB","+",VLOOKUP(AC191,'විෂය තොරතුරු'!$P$24:$Q$28,2))))</f>
        <v/>
      </c>
      <c r="BO191" s="169" t="str">
        <f aca="false">IF(AD191="","",IF(AD191="-","-",IF(UPPER(AD191)="AB","+",VLOOKUP(AD191,'විෂය තොරතුරු'!$P$24:$Q$28,2))))</f>
        <v/>
      </c>
      <c r="BP191" s="171" t="str">
        <f aca="false">IF(AE191="","",IF(AE191="-","-",IF(UPPER(AE191)="AB","+",VLOOKUP(AE191,'විෂය තොරතුරු'!$P$24:$Q$28,2))))</f>
        <v/>
      </c>
      <c r="BQ191" s="168" t="str">
        <f aca="false">IF(AF191="","",IF(AF191="-","-",IF(UPPER(AF191)="AB","+",VLOOKUP(AF191,'විෂය තොරතුරු'!$P$24:$Q$28,2))))</f>
        <v/>
      </c>
      <c r="BR191" s="168" t="str">
        <f aca="false">IF(AG191="","",IF(AG191="-","-",IF(UPPER(AG191)="AB","+",VLOOKUP(AG191,'විෂය තොරතුරු'!$P$24:$Q$28,2))))</f>
        <v/>
      </c>
      <c r="BS191" s="168" t="str">
        <f aca="false">IF(AH191="","",IF(AH191="-","-",IF(UPPER(AH191)="AB","+",VLOOKUP(AH191,'විෂය තොරතුරු'!$P$24:$Q$28,2))))</f>
        <v/>
      </c>
      <c r="BT191" s="168" t="str">
        <f aca="false">IF(AI191="","",IF(AI191="-","-",IF(UPPER(AI191)="AB","+",VLOOKUP(AI191,'විෂය තොරතුරු'!$P$24:$Q$28,2))))</f>
        <v/>
      </c>
      <c r="BU191" s="168" t="str">
        <f aca="false">IF(AJ191="","",IF(AJ191="-","-",IF(UPPER(AJ191)="AB","+",VLOOKUP(AJ191,'විෂය තොරතුරු'!$P$24:$Q$28,2))))</f>
        <v/>
      </c>
      <c r="BV191" s="168" t="str">
        <f aca="false">IF(AK191="","",IF(AK191="-","-",IF(UPPER(AK191)="AB","+",VLOOKUP(AK191,'විෂය තොරතුරු'!$P$24:$Q$28,2))))</f>
        <v/>
      </c>
      <c r="BW191" s="169" t="str">
        <f aca="false">IF(AL191="","",IF(AL191="-","-",IF(UPPER(AL191)="AB","+",VLOOKUP(AL191,'විෂය තොරතුරු'!$P$24:$Q$28,2))))</f>
        <v/>
      </c>
      <c r="BX191" s="171" t="str">
        <f aca="false">IF($B191="","",COUNTIF($AP191:$BW191,"A"))</f>
        <v/>
      </c>
      <c r="BY191" s="171" t="str">
        <f aca="false">IF($B191="","",COUNTIF($AP191:$BW191,"B"))</f>
        <v/>
      </c>
      <c r="BZ191" s="171" t="str">
        <f aca="false">IF($B191="","",COUNTIF($AP191:$BW191,"C"))</f>
        <v/>
      </c>
      <c r="CA191" s="171" t="str">
        <f aca="false">IF($B191="","",COUNTIF($AP191:$BW191,"S"))</f>
        <v/>
      </c>
      <c r="CB191" s="171" t="str">
        <f aca="false">IF($B191="","",COUNTIF($AP191:$BW191,"W"))</f>
        <v/>
      </c>
      <c r="CC191" s="171" t="str">
        <f aca="false">IF(B191="","",SUM(BX191:CA191))</f>
        <v/>
      </c>
      <c r="CD191" s="169" t="str">
        <f aca="false">IF(B191="","",SUM(BX191:BZ191))</f>
        <v/>
      </c>
      <c r="CE191" s="172" t="str">
        <f aca="false">IF(B191="","",IF(AND(CC191&gt;=6,CD191&gt;=3,OR(E191&gt;=35,F191&gt;=35),L191&gt;=35),"6/3 සමත්",IF(AND(CC191&gt;=5,CD191&gt;=3,OR(E191&gt;=35,F191&gt;=35,L191&gt;=35)),"5/3 සමත්",IF(AND(CC191&gt;=4,CD191&gt;=1,OR(E191&gt;=20,F191&gt;=20,L191&gt;=20)),"සමත් කළ හැකි",IF(CB191=9,"W9","අසමත් ?")))))</f>
        <v/>
      </c>
    </row>
    <row r="192" customFormat="false" ht="13.8" hidden="false" customHeight="false" outlineLevel="0" collapsed="false">
      <c r="A192" s="160" t="n">
        <v>7</v>
      </c>
      <c r="B192" s="161"/>
      <c r="C192" s="161"/>
      <c r="D192" s="162"/>
      <c r="E192" s="163"/>
      <c r="F192" s="164"/>
      <c r="G192" s="163"/>
      <c r="H192" s="165"/>
      <c r="I192" s="165"/>
      <c r="J192" s="164"/>
      <c r="K192" s="163"/>
      <c r="L192" s="165"/>
      <c r="M192" s="165"/>
      <c r="N192" s="164"/>
      <c r="O192" s="163"/>
      <c r="P192" s="165"/>
      <c r="Q192" s="165"/>
      <c r="R192" s="165"/>
      <c r="S192" s="165"/>
      <c r="T192" s="165"/>
      <c r="U192" s="165"/>
      <c r="V192" s="164"/>
      <c r="W192" s="163"/>
      <c r="X192" s="165"/>
      <c r="Y192" s="165"/>
      <c r="Z192" s="165"/>
      <c r="AA192" s="165"/>
      <c r="AB192" s="165"/>
      <c r="AC192" s="165"/>
      <c r="AD192" s="164"/>
      <c r="AE192" s="163"/>
      <c r="AF192" s="165"/>
      <c r="AG192" s="165"/>
      <c r="AH192" s="165"/>
      <c r="AI192" s="165"/>
      <c r="AJ192" s="165"/>
      <c r="AK192" s="165"/>
      <c r="AL192" s="166"/>
      <c r="AM192" s="167" t="str">
        <f aca="false">IF(B192="","",SUM(E192:AL192))</f>
        <v/>
      </c>
      <c r="AN192" s="168" t="str">
        <f aca="false">IF(B192="","",AM192/9)</f>
        <v/>
      </c>
      <c r="AO192" s="169" t="str">
        <f aca="false">IF(B192="","",IF(AM192=0,"-",RANK(AM192,$AM$186:$AM$235,0)))</f>
        <v/>
      </c>
      <c r="AP192" s="167" t="str">
        <f aca="false">IF(E192="","",IF(E192="-","-",IF(UPPER(E192)="AB","+",VLOOKUP(E192,'විෂය තොරතුරු'!$P$24:$Q$28,2))))</f>
        <v/>
      </c>
      <c r="AQ192" s="168" t="str">
        <f aca="false">IF(F192="","",IF(F192="-","-",IF(UPPER(F192)="AB","+",VLOOKUP(F192,'විෂය තොරතුරු'!$P$24:$Q$28,2))))</f>
        <v/>
      </c>
      <c r="AR192" s="168" t="str">
        <f aca="false">IF(G192="","",IF(G192="-","-",IF(UPPER(G192)="AB","+",VLOOKUP(G192,'විෂය තොරතුරු'!$P$24:$Q$28,2))))</f>
        <v/>
      </c>
      <c r="AS192" s="168" t="str">
        <f aca="false">IF(H192="","",IF(H192="-","-",IF(UPPER(H192)="AB","+",VLOOKUP(H192,'විෂය තොරතුරු'!$P$24:$Q$28,2))))</f>
        <v/>
      </c>
      <c r="AT192" s="168" t="str">
        <f aca="false">IF(I192="","",IF(I192="-","-",IF(UPPER(I192)="AB","+",VLOOKUP(I192,'විෂය තොරතුරු'!$P$24:$Q$28,2))))</f>
        <v/>
      </c>
      <c r="AU192" s="170" t="str">
        <f aca="false">IF(J192="","",IF(J192="-","-",IF(UPPER(J192)="AB","+",VLOOKUP(J192,'විෂය තොරතුරු'!$P$24:$Q$28,2))))</f>
        <v/>
      </c>
      <c r="AV192" s="171" t="str">
        <f aca="false">IF(K192="","",IF(K192="-","-",IF(UPPER(K192)="AB","+",VLOOKUP(K192,'විෂය තොරතුරු'!$P$24:$Q$28,2))))</f>
        <v/>
      </c>
      <c r="AW192" s="168" t="str">
        <f aca="false">IF(L192="","",IF(L192="-","-",IF(UPPER(L192)="AB","+",VLOOKUP(L192,'විෂය තොරතුරු'!$P$24:$Q$28,2))))</f>
        <v/>
      </c>
      <c r="AX192" s="168" t="str">
        <f aca="false">IF(M192="","",IF(M192="-","-",IF(UPPER(M192)="AB","+",VLOOKUP(M192,'විෂය තොරතුරු'!$P$24:$Q$28,2))))</f>
        <v/>
      </c>
      <c r="AY192" s="169" t="str">
        <f aca="false">IF(N192="","",IF(N192="-","-",IF(UPPER(N192)="AB","+",VLOOKUP(N192,'විෂය තොරතුරු'!$P$24:$Q$28,2))))</f>
        <v/>
      </c>
      <c r="AZ192" s="167" t="str">
        <f aca="false">IF(O192="","",IF(O192="-","-",IF(UPPER(O192)="AB","+",VLOOKUP(O192,'විෂය තොරතුරු'!$P$24:$Q$28,2))))</f>
        <v/>
      </c>
      <c r="BA192" s="168" t="str">
        <f aca="false">IF(P192="","",IF(P192="-","-",IF(UPPER(P192)="AB","+",VLOOKUP(P192,'විෂය තොරතුරු'!$P$24:$Q$28,2))))</f>
        <v/>
      </c>
      <c r="BB192" s="168" t="str">
        <f aca="false">IF(Q192="","",IF(Q192="-","-",IF(UPPER(Q192)="AB","+",VLOOKUP(Q192,'විෂය තොරතුරු'!$P$24:$Q$28,2))))</f>
        <v/>
      </c>
      <c r="BC192" s="168" t="str">
        <f aca="false">IF(R192="","",IF(R192="-","-",IF(UPPER(R192)="AB","+",VLOOKUP(R192,'විෂය තොරතුරු'!$P$24:$Q$28,2))))</f>
        <v/>
      </c>
      <c r="BD192" s="168" t="str">
        <f aca="false">IF(S192="","",IF(S192="-","-",IF(UPPER(S192)="AB","+",VLOOKUP(S192,'විෂය තොරතුරු'!$P$24:$Q$28,2))))</f>
        <v/>
      </c>
      <c r="BE192" s="168" t="str">
        <f aca="false">IF(T192="","",IF(T192="-","-",IF(UPPER(T192)="AB","+",VLOOKUP(T192,'විෂය තොරතුරු'!$P$24:$Q$28,2))))</f>
        <v/>
      </c>
      <c r="BF192" s="168" t="str">
        <f aca="false">IF(U192="","",IF(U192="-","-",IF(UPPER(U192)="AB","+",VLOOKUP(U192,'විෂය තොරතුරු'!$P$24:$Q$28,2))))</f>
        <v/>
      </c>
      <c r="BG192" s="170" t="str">
        <f aca="false">IF(V192="","",IF(V192="-","-",IF(UPPER(V192)="AB","+",VLOOKUP(V192,'විෂය තොරතුරු'!$P$24:$Q$28,2))))</f>
        <v/>
      </c>
      <c r="BH192" s="171" t="str">
        <f aca="false">IF(W192="","",IF(W192="-","-",IF(UPPER(W192)="AB","+",VLOOKUP(W192,'විෂය තොරතුරු'!$P$24:$Q$28,2))))</f>
        <v/>
      </c>
      <c r="BI192" s="168" t="str">
        <f aca="false">IF(X192="","",IF(X192="-","-",IF(UPPER(X192)="AB","+",VLOOKUP(X192,'විෂය තොරතුරු'!$P$24:$Q$28,2))))</f>
        <v/>
      </c>
      <c r="BJ192" s="168" t="str">
        <f aca="false">IF(Y192="","",IF(Y192="-","-",IF(UPPER(Y192)="AB","+",VLOOKUP(Y192,'විෂය තොරතුරු'!$P$24:$Q$28,2))))</f>
        <v/>
      </c>
      <c r="BK192" s="168" t="str">
        <f aca="false">IF(Z192="","",IF(Z192="-","-",IF(UPPER(Z192)="AB","+",VLOOKUP(Z192,'විෂය තොරතුරු'!$P$24:$Q$28,2))))</f>
        <v/>
      </c>
      <c r="BL192" s="168" t="str">
        <f aca="false">IF(AA192="","",IF(AA192="-","-",IF(UPPER(AA192)="AB","+",VLOOKUP(AA192,'විෂය තොරතුරු'!$P$24:$Q$28,2))))</f>
        <v/>
      </c>
      <c r="BM192" s="168" t="str">
        <f aca="false">IF(AB192="","",IF(AB192="-","-",IF(UPPER(AB192)="AB","+",VLOOKUP(AB192,'විෂය තොරතුරු'!$P$24:$Q$28,2))))</f>
        <v/>
      </c>
      <c r="BN192" s="168" t="str">
        <f aca="false">IF(AC192="","",IF(AC192="-","-",IF(UPPER(AC192)="AB","+",VLOOKUP(AC192,'විෂය තොරතුරු'!$P$24:$Q$28,2))))</f>
        <v/>
      </c>
      <c r="BO192" s="169" t="str">
        <f aca="false">IF(AD192="","",IF(AD192="-","-",IF(UPPER(AD192)="AB","+",VLOOKUP(AD192,'විෂය තොරතුරු'!$P$24:$Q$28,2))))</f>
        <v/>
      </c>
      <c r="BP192" s="171" t="str">
        <f aca="false">IF(AE192="","",IF(AE192="-","-",IF(UPPER(AE192)="AB","+",VLOOKUP(AE192,'විෂය තොරතුරු'!$P$24:$Q$28,2))))</f>
        <v/>
      </c>
      <c r="BQ192" s="168" t="str">
        <f aca="false">IF(AF192="","",IF(AF192="-","-",IF(UPPER(AF192)="AB","+",VLOOKUP(AF192,'විෂය තොරතුරු'!$P$24:$Q$28,2))))</f>
        <v/>
      </c>
      <c r="BR192" s="168" t="str">
        <f aca="false">IF(AG192="","",IF(AG192="-","-",IF(UPPER(AG192)="AB","+",VLOOKUP(AG192,'විෂය තොරතුරු'!$P$24:$Q$28,2))))</f>
        <v/>
      </c>
      <c r="BS192" s="168" t="str">
        <f aca="false">IF(AH192="","",IF(AH192="-","-",IF(UPPER(AH192)="AB","+",VLOOKUP(AH192,'විෂය තොරතුරු'!$P$24:$Q$28,2))))</f>
        <v/>
      </c>
      <c r="BT192" s="168" t="str">
        <f aca="false">IF(AI192="","",IF(AI192="-","-",IF(UPPER(AI192)="AB","+",VLOOKUP(AI192,'විෂය තොරතුරු'!$P$24:$Q$28,2))))</f>
        <v/>
      </c>
      <c r="BU192" s="168" t="str">
        <f aca="false">IF(AJ192="","",IF(AJ192="-","-",IF(UPPER(AJ192)="AB","+",VLOOKUP(AJ192,'විෂය තොරතුරු'!$P$24:$Q$28,2))))</f>
        <v/>
      </c>
      <c r="BV192" s="168" t="str">
        <f aca="false">IF(AK192="","",IF(AK192="-","-",IF(UPPER(AK192)="AB","+",VLOOKUP(AK192,'විෂය තොරතුරු'!$P$24:$Q$28,2))))</f>
        <v/>
      </c>
      <c r="BW192" s="169" t="str">
        <f aca="false">IF(AL192="","",IF(AL192="-","-",IF(UPPER(AL192)="AB","+",VLOOKUP(AL192,'විෂය තොරතුරු'!$P$24:$Q$28,2))))</f>
        <v/>
      </c>
      <c r="BX192" s="171" t="str">
        <f aca="false">IF($B192="","",COUNTIF($AP192:$BW192,"A"))</f>
        <v/>
      </c>
      <c r="BY192" s="171" t="str">
        <f aca="false">IF($B192="","",COUNTIF($AP192:$BW192,"B"))</f>
        <v/>
      </c>
      <c r="BZ192" s="171" t="str">
        <f aca="false">IF($B192="","",COUNTIF($AP192:$BW192,"C"))</f>
        <v/>
      </c>
      <c r="CA192" s="171" t="str">
        <f aca="false">IF($B192="","",COUNTIF($AP192:$BW192,"S"))</f>
        <v/>
      </c>
      <c r="CB192" s="171" t="str">
        <f aca="false">IF($B192="","",COUNTIF($AP192:$BW192,"W"))</f>
        <v/>
      </c>
      <c r="CC192" s="171" t="str">
        <f aca="false">IF(B192="","",SUM(BX192:CA192))</f>
        <v/>
      </c>
      <c r="CD192" s="169" t="str">
        <f aca="false">IF(B192="","",SUM(BX192:BZ192))</f>
        <v/>
      </c>
      <c r="CE192" s="172" t="str">
        <f aca="false">IF(B192="","",IF(AND(CC192&gt;=6,CD192&gt;=3,OR(E192&gt;=35,F192&gt;=35),L192&gt;=35),"6/3 සමත්",IF(AND(CC192&gt;=5,CD192&gt;=3,OR(E192&gt;=35,F192&gt;=35,L192&gt;=35)),"5/3 සමත්",IF(AND(CC192&gt;=4,CD192&gt;=1,OR(E192&gt;=20,F192&gt;=20,L192&gt;=20)),"සමත් කළ හැකි",IF(CB192=9,"W9","අසමත් ?")))))</f>
        <v/>
      </c>
    </row>
    <row r="193" customFormat="false" ht="13.8" hidden="false" customHeight="false" outlineLevel="0" collapsed="false">
      <c r="A193" s="160" t="n">
        <v>8</v>
      </c>
      <c r="B193" s="161"/>
      <c r="C193" s="161"/>
      <c r="D193" s="162"/>
      <c r="E193" s="163"/>
      <c r="F193" s="164"/>
      <c r="G193" s="163"/>
      <c r="H193" s="165"/>
      <c r="I193" s="165"/>
      <c r="J193" s="164"/>
      <c r="K193" s="163"/>
      <c r="L193" s="165"/>
      <c r="M193" s="165"/>
      <c r="N193" s="164"/>
      <c r="O193" s="163"/>
      <c r="P193" s="165"/>
      <c r="Q193" s="165"/>
      <c r="R193" s="165"/>
      <c r="S193" s="165"/>
      <c r="T193" s="165"/>
      <c r="U193" s="165"/>
      <c r="V193" s="164"/>
      <c r="W193" s="163"/>
      <c r="X193" s="165"/>
      <c r="Y193" s="165"/>
      <c r="Z193" s="165"/>
      <c r="AA193" s="165"/>
      <c r="AB193" s="165"/>
      <c r="AC193" s="165"/>
      <c r="AD193" s="164"/>
      <c r="AE193" s="163"/>
      <c r="AF193" s="165"/>
      <c r="AG193" s="165"/>
      <c r="AH193" s="165"/>
      <c r="AI193" s="165"/>
      <c r="AJ193" s="165"/>
      <c r="AK193" s="165"/>
      <c r="AL193" s="166"/>
      <c r="AM193" s="167" t="str">
        <f aca="false">IF(B193="","",SUM(E193:AL193))</f>
        <v/>
      </c>
      <c r="AN193" s="168" t="str">
        <f aca="false">IF(B193="","",AM193/9)</f>
        <v/>
      </c>
      <c r="AO193" s="169" t="str">
        <f aca="false">IF(B193="","",IF(AM193=0,"-",RANK(AM193,$AM$186:$AM$235,0)))</f>
        <v/>
      </c>
      <c r="AP193" s="167" t="str">
        <f aca="false">IF(E193="","",IF(E193="-","-",IF(UPPER(E193)="AB","+",VLOOKUP(E193,'විෂය තොරතුරු'!$P$24:$Q$28,2))))</f>
        <v/>
      </c>
      <c r="AQ193" s="168" t="str">
        <f aca="false">IF(F193="","",IF(F193="-","-",IF(UPPER(F193)="AB","+",VLOOKUP(F193,'විෂය තොරතුරු'!$P$24:$Q$28,2))))</f>
        <v/>
      </c>
      <c r="AR193" s="168" t="str">
        <f aca="false">IF(G193="","",IF(G193="-","-",IF(UPPER(G193)="AB","+",VLOOKUP(G193,'විෂය තොරතුරු'!$P$24:$Q$28,2))))</f>
        <v/>
      </c>
      <c r="AS193" s="168" t="str">
        <f aca="false">IF(H193="","",IF(H193="-","-",IF(UPPER(H193)="AB","+",VLOOKUP(H193,'විෂය තොරතුරු'!$P$24:$Q$28,2))))</f>
        <v/>
      </c>
      <c r="AT193" s="168" t="str">
        <f aca="false">IF(I193="","",IF(I193="-","-",IF(UPPER(I193)="AB","+",VLOOKUP(I193,'විෂය තොරතුරු'!$P$24:$Q$28,2))))</f>
        <v/>
      </c>
      <c r="AU193" s="170" t="str">
        <f aca="false">IF(J193="","",IF(J193="-","-",IF(UPPER(J193)="AB","+",VLOOKUP(J193,'විෂය තොරතුරු'!$P$24:$Q$28,2))))</f>
        <v/>
      </c>
      <c r="AV193" s="171" t="str">
        <f aca="false">IF(K193="","",IF(K193="-","-",IF(UPPER(K193)="AB","+",VLOOKUP(K193,'විෂය තොරතුරු'!$P$24:$Q$28,2))))</f>
        <v/>
      </c>
      <c r="AW193" s="168" t="str">
        <f aca="false">IF(L193="","",IF(L193="-","-",IF(UPPER(L193)="AB","+",VLOOKUP(L193,'විෂය තොරතුරු'!$P$24:$Q$28,2))))</f>
        <v/>
      </c>
      <c r="AX193" s="168" t="str">
        <f aca="false">IF(M193="","",IF(M193="-","-",IF(UPPER(M193)="AB","+",VLOOKUP(M193,'විෂය තොරතුරු'!$P$24:$Q$28,2))))</f>
        <v/>
      </c>
      <c r="AY193" s="169" t="str">
        <f aca="false">IF(N193="","",IF(N193="-","-",IF(UPPER(N193)="AB","+",VLOOKUP(N193,'විෂය තොරතුරු'!$P$24:$Q$28,2))))</f>
        <v/>
      </c>
      <c r="AZ193" s="167" t="str">
        <f aca="false">IF(O193="","",IF(O193="-","-",IF(UPPER(O193)="AB","+",VLOOKUP(O193,'විෂය තොරතුරු'!$P$24:$Q$28,2))))</f>
        <v/>
      </c>
      <c r="BA193" s="168" t="str">
        <f aca="false">IF(P193="","",IF(P193="-","-",IF(UPPER(P193)="AB","+",VLOOKUP(P193,'විෂය තොරතුරු'!$P$24:$Q$28,2))))</f>
        <v/>
      </c>
      <c r="BB193" s="168" t="str">
        <f aca="false">IF(Q193="","",IF(Q193="-","-",IF(UPPER(Q193)="AB","+",VLOOKUP(Q193,'විෂය තොරතුරු'!$P$24:$Q$28,2))))</f>
        <v/>
      </c>
      <c r="BC193" s="168" t="str">
        <f aca="false">IF(R193="","",IF(R193="-","-",IF(UPPER(R193)="AB","+",VLOOKUP(R193,'විෂය තොරතුරු'!$P$24:$Q$28,2))))</f>
        <v/>
      </c>
      <c r="BD193" s="168" t="str">
        <f aca="false">IF(S193="","",IF(S193="-","-",IF(UPPER(S193)="AB","+",VLOOKUP(S193,'විෂය තොරතුරු'!$P$24:$Q$28,2))))</f>
        <v/>
      </c>
      <c r="BE193" s="168" t="str">
        <f aca="false">IF(T193="","",IF(T193="-","-",IF(UPPER(T193)="AB","+",VLOOKUP(T193,'විෂය තොරතුරු'!$P$24:$Q$28,2))))</f>
        <v/>
      </c>
      <c r="BF193" s="168" t="str">
        <f aca="false">IF(U193="","",IF(U193="-","-",IF(UPPER(U193)="AB","+",VLOOKUP(U193,'විෂය තොරතුරු'!$P$24:$Q$28,2))))</f>
        <v/>
      </c>
      <c r="BG193" s="170" t="str">
        <f aca="false">IF(V193="","",IF(V193="-","-",IF(UPPER(V193)="AB","+",VLOOKUP(V193,'විෂය තොරතුරු'!$P$24:$Q$28,2))))</f>
        <v/>
      </c>
      <c r="BH193" s="171" t="str">
        <f aca="false">IF(W193="","",IF(W193="-","-",IF(UPPER(W193)="AB","+",VLOOKUP(W193,'විෂය තොරතුරු'!$P$24:$Q$28,2))))</f>
        <v/>
      </c>
      <c r="BI193" s="168" t="str">
        <f aca="false">IF(X193="","",IF(X193="-","-",IF(UPPER(X193)="AB","+",VLOOKUP(X193,'විෂය තොරතුරු'!$P$24:$Q$28,2))))</f>
        <v/>
      </c>
      <c r="BJ193" s="168" t="str">
        <f aca="false">IF(Y193="","",IF(Y193="-","-",IF(UPPER(Y193)="AB","+",VLOOKUP(Y193,'විෂය තොරතුරු'!$P$24:$Q$28,2))))</f>
        <v/>
      </c>
      <c r="BK193" s="168" t="str">
        <f aca="false">IF(Z193="","",IF(Z193="-","-",IF(UPPER(Z193)="AB","+",VLOOKUP(Z193,'විෂය තොරතුරු'!$P$24:$Q$28,2))))</f>
        <v/>
      </c>
      <c r="BL193" s="168" t="str">
        <f aca="false">IF(AA193="","",IF(AA193="-","-",IF(UPPER(AA193)="AB","+",VLOOKUP(AA193,'විෂය තොරතුරු'!$P$24:$Q$28,2))))</f>
        <v/>
      </c>
      <c r="BM193" s="168" t="str">
        <f aca="false">IF(AB193="","",IF(AB193="-","-",IF(UPPER(AB193)="AB","+",VLOOKUP(AB193,'විෂය තොරතුරු'!$P$24:$Q$28,2))))</f>
        <v/>
      </c>
      <c r="BN193" s="168" t="str">
        <f aca="false">IF(AC193="","",IF(AC193="-","-",IF(UPPER(AC193)="AB","+",VLOOKUP(AC193,'විෂය තොරතුරු'!$P$24:$Q$28,2))))</f>
        <v/>
      </c>
      <c r="BO193" s="169" t="str">
        <f aca="false">IF(AD193="","",IF(AD193="-","-",IF(UPPER(AD193)="AB","+",VLOOKUP(AD193,'විෂය තොරතුරු'!$P$24:$Q$28,2))))</f>
        <v/>
      </c>
      <c r="BP193" s="171" t="str">
        <f aca="false">IF(AE193="","",IF(AE193="-","-",IF(UPPER(AE193)="AB","+",VLOOKUP(AE193,'විෂය තොරතුරු'!$P$24:$Q$28,2))))</f>
        <v/>
      </c>
      <c r="BQ193" s="168" t="str">
        <f aca="false">IF(AF193="","",IF(AF193="-","-",IF(UPPER(AF193)="AB","+",VLOOKUP(AF193,'විෂය තොරතුරු'!$P$24:$Q$28,2))))</f>
        <v/>
      </c>
      <c r="BR193" s="168" t="str">
        <f aca="false">IF(AG193="","",IF(AG193="-","-",IF(UPPER(AG193)="AB","+",VLOOKUP(AG193,'විෂය තොරතුරු'!$P$24:$Q$28,2))))</f>
        <v/>
      </c>
      <c r="BS193" s="168" t="str">
        <f aca="false">IF(AH193="","",IF(AH193="-","-",IF(UPPER(AH193)="AB","+",VLOOKUP(AH193,'විෂය තොරතුරු'!$P$24:$Q$28,2))))</f>
        <v/>
      </c>
      <c r="BT193" s="168" t="str">
        <f aca="false">IF(AI193="","",IF(AI193="-","-",IF(UPPER(AI193)="AB","+",VLOOKUP(AI193,'විෂය තොරතුරු'!$P$24:$Q$28,2))))</f>
        <v/>
      </c>
      <c r="BU193" s="168" t="str">
        <f aca="false">IF(AJ193="","",IF(AJ193="-","-",IF(UPPER(AJ193)="AB","+",VLOOKUP(AJ193,'විෂය තොරතුරු'!$P$24:$Q$28,2))))</f>
        <v/>
      </c>
      <c r="BV193" s="168" t="str">
        <f aca="false">IF(AK193="","",IF(AK193="-","-",IF(UPPER(AK193)="AB","+",VLOOKUP(AK193,'විෂය තොරතුරු'!$P$24:$Q$28,2))))</f>
        <v/>
      </c>
      <c r="BW193" s="169" t="str">
        <f aca="false">IF(AL193="","",IF(AL193="-","-",IF(UPPER(AL193)="AB","+",VLOOKUP(AL193,'විෂය තොරතුරු'!$P$24:$Q$28,2))))</f>
        <v/>
      </c>
      <c r="BX193" s="171" t="str">
        <f aca="false">IF($B193="","",COUNTIF($AP193:$BW193,"A"))</f>
        <v/>
      </c>
      <c r="BY193" s="171" t="str">
        <f aca="false">IF($B193="","",COUNTIF($AP193:$BW193,"B"))</f>
        <v/>
      </c>
      <c r="BZ193" s="171" t="str">
        <f aca="false">IF($B193="","",COUNTIF($AP193:$BW193,"C"))</f>
        <v/>
      </c>
      <c r="CA193" s="171" t="str">
        <f aca="false">IF($B193="","",COUNTIF($AP193:$BW193,"S"))</f>
        <v/>
      </c>
      <c r="CB193" s="171" t="str">
        <f aca="false">IF($B193="","",COUNTIF($AP193:$BW193,"W"))</f>
        <v/>
      </c>
      <c r="CC193" s="171" t="str">
        <f aca="false">IF(B193="","",SUM(BX193:CA193))</f>
        <v/>
      </c>
      <c r="CD193" s="169" t="str">
        <f aca="false">IF(B193="","",SUM(BX193:BZ193))</f>
        <v/>
      </c>
      <c r="CE193" s="172" t="str">
        <f aca="false">IF(B193="","",IF(AND(CC193&gt;=6,CD193&gt;=3,OR(E193&gt;=35,F193&gt;=35),L193&gt;=35),"6/3 සමත්",IF(AND(CC193&gt;=5,CD193&gt;=3,OR(E193&gt;=35,F193&gt;=35,L193&gt;=35)),"5/3 සමත්",IF(AND(CC193&gt;=4,CD193&gt;=1,OR(E193&gt;=20,F193&gt;=20,L193&gt;=20)),"සමත් කළ හැකි",IF(CB193=9,"W9","අසමත් ?")))))</f>
        <v/>
      </c>
    </row>
    <row r="194" customFormat="false" ht="13.8" hidden="false" customHeight="false" outlineLevel="0" collapsed="false">
      <c r="A194" s="160" t="n">
        <v>9</v>
      </c>
      <c r="B194" s="161"/>
      <c r="C194" s="161"/>
      <c r="D194" s="162"/>
      <c r="E194" s="163"/>
      <c r="F194" s="164"/>
      <c r="G194" s="163"/>
      <c r="H194" s="165"/>
      <c r="I194" s="165"/>
      <c r="J194" s="164"/>
      <c r="K194" s="163"/>
      <c r="L194" s="165"/>
      <c r="M194" s="165"/>
      <c r="N194" s="164"/>
      <c r="O194" s="163"/>
      <c r="P194" s="165"/>
      <c r="Q194" s="165"/>
      <c r="R194" s="165"/>
      <c r="S194" s="165"/>
      <c r="T194" s="165"/>
      <c r="U194" s="165"/>
      <c r="V194" s="164"/>
      <c r="W194" s="163"/>
      <c r="X194" s="165"/>
      <c r="Y194" s="165"/>
      <c r="Z194" s="165"/>
      <c r="AA194" s="165"/>
      <c r="AB194" s="165"/>
      <c r="AC194" s="165"/>
      <c r="AD194" s="164"/>
      <c r="AE194" s="163"/>
      <c r="AF194" s="165"/>
      <c r="AG194" s="165"/>
      <c r="AH194" s="165"/>
      <c r="AI194" s="165"/>
      <c r="AJ194" s="165"/>
      <c r="AK194" s="165"/>
      <c r="AL194" s="166"/>
      <c r="AM194" s="167" t="str">
        <f aca="false">IF(B194="","",SUM(E194:AL194))</f>
        <v/>
      </c>
      <c r="AN194" s="168" t="str">
        <f aca="false">IF(B194="","",AM194/9)</f>
        <v/>
      </c>
      <c r="AO194" s="169" t="str">
        <f aca="false">IF(B194="","",IF(AM194=0,"-",RANK(AM194,$AM$186:$AM$235,0)))</f>
        <v/>
      </c>
      <c r="AP194" s="167" t="str">
        <f aca="false">IF(E194="","",IF(E194="-","-",IF(UPPER(E194)="AB","+",VLOOKUP(E194,'විෂය තොරතුරු'!$P$24:$Q$28,2))))</f>
        <v/>
      </c>
      <c r="AQ194" s="168" t="str">
        <f aca="false">IF(F194="","",IF(F194="-","-",IF(UPPER(F194)="AB","+",VLOOKUP(F194,'විෂය තොරතුරු'!$P$24:$Q$28,2))))</f>
        <v/>
      </c>
      <c r="AR194" s="168" t="str">
        <f aca="false">IF(G194="","",IF(G194="-","-",IF(UPPER(G194)="AB","+",VLOOKUP(G194,'විෂය තොරතුරු'!$P$24:$Q$28,2))))</f>
        <v/>
      </c>
      <c r="AS194" s="168" t="str">
        <f aca="false">IF(H194="","",IF(H194="-","-",IF(UPPER(H194)="AB","+",VLOOKUP(H194,'විෂය තොරතුරු'!$P$24:$Q$28,2))))</f>
        <v/>
      </c>
      <c r="AT194" s="168" t="str">
        <f aca="false">IF(I194="","",IF(I194="-","-",IF(UPPER(I194)="AB","+",VLOOKUP(I194,'විෂය තොරතුරු'!$P$24:$Q$28,2))))</f>
        <v/>
      </c>
      <c r="AU194" s="170" t="str">
        <f aca="false">IF(J194="","",IF(J194="-","-",IF(UPPER(J194)="AB","+",VLOOKUP(J194,'විෂය තොරතුරු'!$P$24:$Q$28,2))))</f>
        <v/>
      </c>
      <c r="AV194" s="171" t="str">
        <f aca="false">IF(K194="","",IF(K194="-","-",IF(UPPER(K194)="AB","+",VLOOKUP(K194,'විෂය තොරතුරු'!$P$24:$Q$28,2))))</f>
        <v/>
      </c>
      <c r="AW194" s="168" t="str">
        <f aca="false">IF(L194="","",IF(L194="-","-",IF(UPPER(L194)="AB","+",VLOOKUP(L194,'විෂය තොරතුරු'!$P$24:$Q$28,2))))</f>
        <v/>
      </c>
      <c r="AX194" s="168" t="str">
        <f aca="false">IF(M194="","",IF(M194="-","-",IF(UPPER(M194)="AB","+",VLOOKUP(M194,'විෂය තොරතුරු'!$P$24:$Q$28,2))))</f>
        <v/>
      </c>
      <c r="AY194" s="169" t="str">
        <f aca="false">IF(N194="","",IF(N194="-","-",IF(UPPER(N194)="AB","+",VLOOKUP(N194,'විෂය තොරතුරු'!$P$24:$Q$28,2))))</f>
        <v/>
      </c>
      <c r="AZ194" s="167" t="str">
        <f aca="false">IF(O194="","",IF(O194="-","-",IF(UPPER(O194)="AB","+",VLOOKUP(O194,'විෂය තොරතුරු'!$P$24:$Q$28,2))))</f>
        <v/>
      </c>
      <c r="BA194" s="168" t="str">
        <f aca="false">IF(P194="","",IF(P194="-","-",IF(UPPER(P194)="AB","+",VLOOKUP(P194,'විෂය තොරතුරු'!$P$24:$Q$28,2))))</f>
        <v/>
      </c>
      <c r="BB194" s="168" t="str">
        <f aca="false">IF(Q194="","",IF(Q194="-","-",IF(UPPER(Q194)="AB","+",VLOOKUP(Q194,'විෂය තොරතුරු'!$P$24:$Q$28,2))))</f>
        <v/>
      </c>
      <c r="BC194" s="168" t="str">
        <f aca="false">IF(R194="","",IF(R194="-","-",IF(UPPER(R194)="AB","+",VLOOKUP(R194,'විෂය තොරතුරු'!$P$24:$Q$28,2))))</f>
        <v/>
      </c>
      <c r="BD194" s="168" t="str">
        <f aca="false">IF(S194="","",IF(S194="-","-",IF(UPPER(S194)="AB","+",VLOOKUP(S194,'විෂය තොරතුරු'!$P$24:$Q$28,2))))</f>
        <v/>
      </c>
      <c r="BE194" s="168" t="str">
        <f aca="false">IF(T194="","",IF(T194="-","-",IF(UPPER(T194)="AB","+",VLOOKUP(T194,'විෂය තොරතුරු'!$P$24:$Q$28,2))))</f>
        <v/>
      </c>
      <c r="BF194" s="168" t="str">
        <f aca="false">IF(U194="","",IF(U194="-","-",IF(UPPER(U194)="AB","+",VLOOKUP(U194,'විෂය තොරතුරු'!$P$24:$Q$28,2))))</f>
        <v/>
      </c>
      <c r="BG194" s="170" t="str">
        <f aca="false">IF(V194="","",IF(V194="-","-",IF(UPPER(V194)="AB","+",VLOOKUP(V194,'විෂය තොරතුරු'!$P$24:$Q$28,2))))</f>
        <v/>
      </c>
      <c r="BH194" s="171" t="str">
        <f aca="false">IF(W194="","",IF(W194="-","-",IF(UPPER(W194)="AB","+",VLOOKUP(W194,'විෂය තොරතුරු'!$P$24:$Q$28,2))))</f>
        <v/>
      </c>
      <c r="BI194" s="168" t="str">
        <f aca="false">IF(X194="","",IF(X194="-","-",IF(UPPER(X194)="AB","+",VLOOKUP(X194,'විෂය තොරතුරු'!$P$24:$Q$28,2))))</f>
        <v/>
      </c>
      <c r="BJ194" s="168" t="str">
        <f aca="false">IF(Y194="","",IF(Y194="-","-",IF(UPPER(Y194)="AB","+",VLOOKUP(Y194,'විෂය තොරතුරු'!$P$24:$Q$28,2))))</f>
        <v/>
      </c>
      <c r="BK194" s="168" t="str">
        <f aca="false">IF(Z194="","",IF(Z194="-","-",IF(UPPER(Z194)="AB","+",VLOOKUP(Z194,'විෂය තොරතුරු'!$P$24:$Q$28,2))))</f>
        <v/>
      </c>
      <c r="BL194" s="168" t="str">
        <f aca="false">IF(AA194="","",IF(AA194="-","-",IF(UPPER(AA194)="AB","+",VLOOKUP(AA194,'විෂය තොරතුරු'!$P$24:$Q$28,2))))</f>
        <v/>
      </c>
      <c r="BM194" s="168" t="str">
        <f aca="false">IF(AB194="","",IF(AB194="-","-",IF(UPPER(AB194)="AB","+",VLOOKUP(AB194,'විෂය තොරතුරු'!$P$24:$Q$28,2))))</f>
        <v/>
      </c>
      <c r="BN194" s="168" t="str">
        <f aca="false">IF(AC194="","",IF(AC194="-","-",IF(UPPER(AC194)="AB","+",VLOOKUP(AC194,'විෂය තොරතුරු'!$P$24:$Q$28,2))))</f>
        <v/>
      </c>
      <c r="BO194" s="169" t="str">
        <f aca="false">IF(AD194="","",IF(AD194="-","-",IF(UPPER(AD194)="AB","+",VLOOKUP(AD194,'විෂය තොරතුරු'!$P$24:$Q$28,2))))</f>
        <v/>
      </c>
      <c r="BP194" s="171" t="str">
        <f aca="false">IF(AE194="","",IF(AE194="-","-",IF(UPPER(AE194)="AB","+",VLOOKUP(AE194,'විෂය තොරතුරු'!$P$24:$Q$28,2))))</f>
        <v/>
      </c>
      <c r="BQ194" s="168" t="str">
        <f aca="false">IF(AF194="","",IF(AF194="-","-",IF(UPPER(AF194)="AB","+",VLOOKUP(AF194,'විෂය තොරතුරු'!$P$24:$Q$28,2))))</f>
        <v/>
      </c>
      <c r="BR194" s="168" t="str">
        <f aca="false">IF(AG194="","",IF(AG194="-","-",IF(UPPER(AG194)="AB","+",VLOOKUP(AG194,'විෂය තොරතුරු'!$P$24:$Q$28,2))))</f>
        <v/>
      </c>
      <c r="BS194" s="168" t="str">
        <f aca="false">IF(AH194="","",IF(AH194="-","-",IF(UPPER(AH194)="AB","+",VLOOKUP(AH194,'විෂය තොරතුරු'!$P$24:$Q$28,2))))</f>
        <v/>
      </c>
      <c r="BT194" s="168" t="str">
        <f aca="false">IF(AI194="","",IF(AI194="-","-",IF(UPPER(AI194)="AB","+",VLOOKUP(AI194,'විෂය තොරතුරු'!$P$24:$Q$28,2))))</f>
        <v/>
      </c>
      <c r="BU194" s="168" t="str">
        <f aca="false">IF(AJ194="","",IF(AJ194="-","-",IF(UPPER(AJ194)="AB","+",VLOOKUP(AJ194,'විෂය තොරතුරු'!$P$24:$Q$28,2))))</f>
        <v/>
      </c>
      <c r="BV194" s="168" t="str">
        <f aca="false">IF(AK194="","",IF(AK194="-","-",IF(UPPER(AK194)="AB","+",VLOOKUP(AK194,'විෂය තොරතුරු'!$P$24:$Q$28,2))))</f>
        <v/>
      </c>
      <c r="BW194" s="169" t="str">
        <f aca="false">IF(AL194="","",IF(AL194="-","-",IF(UPPER(AL194)="AB","+",VLOOKUP(AL194,'විෂය තොරතුරු'!$P$24:$Q$28,2))))</f>
        <v/>
      </c>
      <c r="BX194" s="171" t="str">
        <f aca="false">IF($B194="","",COUNTIF($AP194:$BW194,"A"))</f>
        <v/>
      </c>
      <c r="BY194" s="171" t="str">
        <f aca="false">IF($B194="","",COUNTIF($AP194:$BW194,"B"))</f>
        <v/>
      </c>
      <c r="BZ194" s="171" t="str">
        <f aca="false">IF($B194="","",COUNTIF($AP194:$BW194,"C"))</f>
        <v/>
      </c>
      <c r="CA194" s="171" t="str">
        <f aca="false">IF($B194="","",COUNTIF($AP194:$BW194,"S"))</f>
        <v/>
      </c>
      <c r="CB194" s="171" t="str">
        <f aca="false">IF($B194="","",COUNTIF($AP194:$BW194,"W"))</f>
        <v/>
      </c>
      <c r="CC194" s="171" t="str">
        <f aca="false">IF(B194="","",SUM(BX194:CA194))</f>
        <v/>
      </c>
      <c r="CD194" s="169" t="str">
        <f aca="false">IF(B194="","",SUM(BX194:BZ194))</f>
        <v/>
      </c>
      <c r="CE194" s="172" t="str">
        <f aca="false">IF(B194="","",IF(AND(CC194&gt;=6,CD194&gt;=3,OR(E194&gt;=35,F194&gt;=35),L194&gt;=35),"6/3 සමත්",IF(AND(CC194&gt;=5,CD194&gt;=3,OR(E194&gt;=35,F194&gt;=35,L194&gt;=35)),"5/3 සමත්",IF(AND(CC194&gt;=4,CD194&gt;=1,OR(E194&gt;=20,F194&gt;=20,L194&gt;=20)),"සමත් කළ හැකි",IF(CB194=9,"W9","අසමත් ?")))))</f>
        <v/>
      </c>
    </row>
    <row r="195" customFormat="false" ht="13.8" hidden="false" customHeight="false" outlineLevel="0" collapsed="false">
      <c r="A195" s="160" t="n">
        <v>10</v>
      </c>
      <c r="B195" s="161"/>
      <c r="C195" s="161"/>
      <c r="D195" s="162"/>
      <c r="E195" s="163"/>
      <c r="F195" s="164"/>
      <c r="G195" s="163"/>
      <c r="H195" s="165"/>
      <c r="I195" s="165"/>
      <c r="J195" s="164"/>
      <c r="K195" s="163"/>
      <c r="L195" s="165"/>
      <c r="M195" s="165"/>
      <c r="N195" s="164"/>
      <c r="O195" s="163"/>
      <c r="P195" s="165"/>
      <c r="Q195" s="165"/>
      <c r="R195" s="165"/>
      <c r="S195" s="165"/>
      <c r="T195" s="165"/>
      <c r="U195" s="165"/>
      <c r="V195" s="164"/>
      <c r="W195" s="163"/>
      <c r="X195" s="165"/>
      <c r="Y195" s="165"/>
      <c r="Z195" s="165"/>
      <c r="AA195" s="165"/>
      <c r="AB195" s="165"/>
      <c r="AC195" s="165"/>
      <c r="AD195" s="164"/>
      <c r="AE195" s="163"/>
      <c r="AF195" s="165"/>
      <c r="AG195" s="165"/>
      <c r="AH195" s="165"/>
      <c r="AI195" s="165"/>
      <c r="AJ195" s="165"/>
      <c r="AK195" s="165"/>
      <c r="AL195" s="166"/>
      <c r="AM195" s="167" t="str">
        <f aca="false">IF(B195="","",SUM(E195:AL195))</f>
        <v/>
      </c>
      <c r="AN195" s="168" t="str">
        <f aca="false">IF(B195="","",AM195/9)</f>
        <v/>
      </c>
      <c r="AO195" s="169" t="str">
        <f aca="false">IF(B195="","",IF(AM195=0,"-",RANK(AM195,$AM$186:$AM$235,0)))</f>
        <v/>
      </c>
      <c r="AP195" s="167" t="str">
        <f aca="false">IF(E195="","",IF(E195="-","-",IF(UPPER(E195)="AB","+",VLOOKUP(E195,'විෂය තොරතුරු'!$P$24:$Q$28,2))))</f>
        <v/>
      </c>
      <c r="AQ195" s="168" t="str">
        <f aca="false">IF(F195="","",IF(F195="-","-",IF(UPPER(F195)="AB","+",VLOOKUP(F195,'විෂය තොරතුරු'!$P$24:$Q$28,2))))</f>
        <v/>
      </c>
      <c r="AR195" s="168" t="str">
        <f aca="false">IF(G195="","",IF(G195="-","-",IF(UPPER(G195)="AB","+",VLOOKUP(G195,'විෂය තොරතුරු'!$P$24:$Q$28,2))))</f>
        <v/>
      </c>
      <c r="AS195" s="168" t="str">
        <f aca="false">IF(H195="","",IF(H195="-","-",IF(UPPER(H195)="AB","+",VLOOKUP(H195,'විෂය තොරතුරු'!$P$24:$Q$28,2))))</f>
        <v/>
      </c>
      <c r="AT195" s="168" t="str">
        <f aca="false">IF(I195="","",IF(I195="-","-",IF(UPPER(I195)="AB","+",VLOOKUP(I195,'විෂය තොරතුරු'!$P$24:$Q$28,2))))</f>
        <v/>
      </c>
      <c r="AU195" s="170" t="str">
        <f aca="false">IF(J195="","",IF(J195="-","-",IF(UPPER(J195)="AB","+",VLOOKUP(J195,'විෂය තොරතුරු'!$P$24:$Q$28,2))))</f>
        <v/>
      </c>
      <c r="AV195" s="171" t="str">
        <f aca="false">IF(K195="","",IF(K195="-","-",IF(UPPER(K195)="AB","+",VLOOKUP(K195,'විෂය තොරතුරු'!$P$24:$Q$28,2))))</f>
        <v/>
      </c>
      <c r="AW195" s="168" t="str">
        <f aca="false">IF(L195="","",IF(L195="-","-",IF(UPPER(L195)="AB","+",VLOOKUP(L195,'විෂය තොරතුරු'!$P$24:$Q$28,2))))</f>
        <v/>
      </c>
      <c r="AX195" s="168" t="str">
        <f aca="false">IF(M195="","",IF(M195="-","-",IF(UPPER(M195)="AB","+",VLOOKUP(M195,'විෂය තොරතුරු'!$P$24:$Q$28,2))))</f>
        <v/>
      </c>
      <c r="AY195" s="169" t="str">
        <f aca="false">IF(N195="","",IF(N195="-","-",IF(UPPER(N195)="AB","+",VLOOKUP(N195,'විෂය තොරතුරු'!$P$24:$Q$28,2))))</f>
        <v/>
      </c>
      <c r="AZ195" s="167" t="str">
        <f aca="false">IF(O195="","",IF(O195="-","-",IF(UPPER(O195)="AB","+",VLOOKUP(O195,'විෂය තොරතුරු'!$P$24:$Q$28,2))))</f>
        <v/>
      </c>
      <c r="BA195" s="168" t="str">
        <f aca="false">IF(P195="","",IF(P195="-","-",IF(UPPER(P195)="AB","+",VLOOKUP(P195,'විෂය තොරතුරු'!$P$24:$Q$28,2))))</f>
        <v/>
      </c>
      <c r="BB195" s="168" t="str">
        <f aca="false">IF(Q195="","",IF(Q195="-","-",IF(UPPER(Q195)="AB","+",VLOOKUP(Q195,'විෂය තොරතුරු'!$P$24:$Q$28,2))))</f>
        <v/>
      </c>
      <c r="BC195" s="168" t="str">
        <f aca="false">IF(R195="","",IF(R195="-","-",IF(UPPER(R195)="AB","+",VLOOKUP(R195,'විෂය තොරතුරු'!$P$24:$Q$28,2))))</f>
        <v/>
      </c>
      <c r="BD195" s="168" t="str">
        <f aca="false">IF(S195="","",IF(S195="-","-",IF(UPPER(S195)="AB","+",VLOOKUP(S195,'විෂය තොරතුරු'!$P$24:$Q$28,2))))</f>
        <v/>
      </c>
      <c r="BE195" s="168" t="str">
        <f aca="false">IF(T195="","",IF(T195="-","-",IF(UPPER(T195)="AB","+",VLOOKUP(T195,'විෂය තොරතුරු'!$P$24:$Q$28,2))))</f>
        <v/>
      </c>
      <c r="BF195" s="168" t="str">
        <f aca="false">IF(U195="","",IF(U195="-","-",IF(UPPER(U195)="AB","+",VLOOKUP(U195,'විෂය තොරතුරු'!$P$24:$Q$28,2))))</f>
        <v/>
      </c>
      <c r="BG195" s="170" t="str">
        <f aca="false">IF(V195="","",IF(V195="-","-",IF(UPPER(V195)="AB","+",VLOOKUP(V195,'විෂය තොරතුරු'!$P$24:$Q$28,2))))</f>
        <v/>
      </c>
      <c r="BH195" s="171" t="str">
        <f aca="false">IF(W195="","",IF(W195="-","-",IF(UPPER(W195)="AB","+",VLOOKUP(W195,'විෂය තොරතුරු'!$P$24:$Q$28,2))))</f>
        <v/>
      </c>
      <c r="BI195" s="168" t="str">
        <f aca="false">IF(X195="","",IF(X195="-","-",IF(UPPER(X195)="AB","+",VLOOKUP(X195,'විෂය තොරතුරු'!$P$24:$Q$28,2))))</f>
        <v/>
      </c>
      <c r="BJ195" s="168" t="str">
        <f aca="false">IF(Y195="","",IF(Y195="-","-",IF(UPPER(Y195)="AB","+",VLOOKUP(Y195,'විෂය තොරතුරු'!$P$24:$Q$28,2))))</f>
        <v/>
      </c>
      <c r="BK195" s="168" t="str">
        <f aca="false">IF(Z195="","",IF(Z195="-","-",IF(UPPER(Z195)="AB","+",VLOOKUP(Z195,'විෂය තොරතුරු'!$P$24:$Q$28,2))))</f>
        <v/>
      </c>
      <c r="BL195" s="168" t="str">
        <f aca="false">IF(AA195="","",IF(AA195="-","-",IF(UPPER(AA195)="AB","+",VLOOKUP(AA195,'විෂය තොරතුරු'!$P$24:$Q$28,2))))</f>
        <v/>
      </c>
      <c r="BM195" s="168" t="str">
        <f aca="false">IF(AB195="","",IF(AB195="-","-",IF(UPPER(AB195)="AB","+",VLOOKUP(AB195,'විෂය තොරතුරු'!$P$24:$Q$28,2))))</f>
        <v/>
      </c>
      <c r="BN195" s="168" t="str">
        <f aca="false">IF(AC195="","",IF(AC195="-","-",IF(UPPER(AC195)="AB","+",VLOOKUP(AC195,'විෂය තොරතුරු'!$P$24:$Q$28,2))))</f>
        <v/>
      </c>
      <c r="BO195" s="169" t="str">
        <f aca="false">IF(AD195="","",IF(AD195="-","-",IF(UPPER(AD195)="AB","+",VLOOKUP(AD195,'විෂය තොරතුරු'!$P$24:$Q$28,2))))</f>
        <v/>
      </c>
      <c r="BP195" s="171" t="str">
        <f aca="false">IF(AE195="","",IF(AE195="-","-",IF(UPPER(AE195)="AB","+",VLOOKUP(AE195,'විෂය තොරතුරු'!$P$24:$Q$28,2))))</f>
        <v/>
      </c>
      <c r="BQ195" s="168" t="str">
        <f aca="false">IF(AF195="","",IF(AF195="-","-",IF(UPPER(AF195)="AB","+",VLOOKUP(AF195,'විෂය තොරතුරු'!$P$24:$Q$28,2))))</f>
        <v/>
      </c>
      <c r="BR195" s="168" t="str">
        <f aca="false">IF(AG195="","",IF(AG195="-","-",IF(UPPER(AG195)="AB","+",VLOOKUP(AG195,'විෂය තොරතුරු'!$P$24:$Q$28,2))))</f>
        <v/>
      </c>
      <c r="BS195" s="168" t="str">
        <f aca="false">IF(AH195="","",IF(AH195="-","-",IF(UPPER(AH195)="AB","+",VLOOKUP(AH195,'විෂය තොරතුරු'!$P$24:$Q$28,2))))</f>
        <v/>
      </c>
      <c r="BT195" s="168" t="str">
        <f aca="false">IF(AI195="","",IF(AI195="-","-",IF(UPPER(AI195)="AB","+",VLOOKUP(AI195,'විෂය තොරතුරු'!$P$24:$Q$28,2))))</f>
        <v/>
      </c>
      <c r="BU195" s="168" t="str">
        <f aca="false">IF(AJ195="","",IF(AJ195="-","-",IF(UPPER(AJ195)="AB","+",VLOOKUP(AJ195,'විෂය තොරතුරු'!$P$24:$Q$28,2))))</f>
        <v/>
      </c>
      <c r="BV195" s="168" t="str">
        <f aca="false">IF(AK195="","",IF(AK195="-","-",IF(UPPER(AK195)="AB","+",VLOOKUP(AK195,'විෂය තොරතුරු'!$P$24:$Q$28,2))))</f>
        <v/>
      </c>
      <c r="BW195" s="169" t="str">
        <f aca="false">IF(AL195="","",IF(AL195="-","-",IF(UPPER(AL195)="AB","+",VLOOKUP(AL195,'විෂය තොරතුරු'!$P$24:$Q$28,2))))</f>
        <v/>
      </c>
      <c r="BX195" s="171" t="str">
        <f aca="false">IF($B195="","",COUNTIF($AP195:$BW195,"A"))</f>
        <v/>
      </c>
      <c r="BY195" s="171" t="str">
        <f aca="false">IF($B195="","",COUNTIF($AP195:$BW195,"B"))</f>
        <v/>
      </c>
      <c r="BZ195" s="171" t="str">
        <f aca="false">IF($B195="","",COUNTIF($AP195:$BW195,"C"))</f>
        <v/>
      </c>
      <c r="CA195" s="171" t="str">
        <f aca="false">IF($B195="","",COUNTIF($AP195:$BW195,"S"))</f>
        <v/>
      </c>
      <c r="CB195" s="171" t="str">
        <f aca="false">IF($B195="","",COUNTIF($AP195:$BW195,"W"))</f>
        <v/>
      </c>
      <c r="CC195" s="171" t="str">
        <f aca="false">IF(B195="","",SUM(BX195:CA195))</f>
        <v/>
      </c>
      <c r="CD195" s="169" t="str">
        <f aca="false">IF(B195="","",SUM(BX195:BZ195))</f>
        <v/>
      </c>
      <c r="CE195" s="172" t="str">
        <f aca="false">IF(B195="","",IF(AND(CC195&gt;=6,CD195&gt;=3,OR(E195&gt;=35,F195&gt;=35),L195&gt;=35),"6/3 සමත්",IF(AND(CC195&gt;=5,CD195&gt;=3,OR(E195&gt;=35,F195&gt;=35,L195&gt;=35)),"5/3 සමත්",IF(AND(CC195&gt;=4,CD195&gt;=1,OR(E195&gt;=20,F195&gt;=20,L195&gt;=20)),"සමත් කළ හැකි",IF(CB195=9,"W9","අසමත් ?")))))</f>
        <v/>
      </c>
    </row>
    <row r="196" customFormat="false" ht="13.8" hidden="false" customHeight="false" outlineLevel="0" collapsed="false">
      <c r="A196" s="160" t="n">
        <v>11</v>
      </c>
      <c r="B196" s="161"/>
      <c r="C196" s="161"/>
      <c r="D196" s="162"/>
      <c r="E196" s="163"/>
      <c r="F196" s="164"/>
      <c r="G196" s="163"/>
      <c r="H196" s="165"/>
      <c r="I196" s="165"/>
      <c r="J196" s="164"/>
      <c r="K196" s="163"/>
      <c r="L196" s="165"/>
      <c r="M196" s="165"/>
      <c r="N196" s="164"/>
      <c r="O196" s="163"/>
      <c r="P196" s="165"/>
      <c r="Q196" s="165"/>
      <c r="R196" s="165"/>
      <c r="S196" s="165"/>
      <c r="T196" s="165"/>
      <c r="U196" s="165"/>
      <c r="V196" s="164"/>
      <c r="W196" s="163"/>
      <c r="X196" s="165"/>
      <c r="Y196" s="165"/>
      <c r="Z196" s="165"/>
      <c r="AA196" s="165"/>
      <c r="AB196" s="165"/>
      <c r="AC196" s="165"/>
      <c r="AD196" s="164"/>
      <c r="AE196" s="163"/>
      <c r="AF196" s="165"/>
      <c r="AG196" s="165"/>
      <c r="AH196" s="165"/>
      <c r="AI196" s="165"/>
      <c r="AJ196" s="165"/>
      <c r="AK196" s="165"/>
      <c r="AL196" s="166"/>
      <c r="AM196" s="167" t="str">
        <f aca="false">IF(B196="","",SUM(E196:AL196))</f>
        <v/>
      </c>
      <c r="AN196" s="168" t="str">
        <f aca="false">IF(B196="","",AM196/9)</f>
        <v/>
      </c>
      <c r="AO196" s="169" t="str">
        <f aca="false">IF(B196="","",IF(AM196=0,"-",RANK(AM196,$AM$186:$AM$235,0)))</f>
        <v/>
      </c>
      <c r="AP196" s="167" t="str">
        <f aca="false">IF(E196="","",IF(E196="-","-",IF(UPPER(E196)="AB","+",VLOOKUP(E196,'විෂය තොරතුරු'!$P$24:$Q$28,2))))</f>
        <v/>
      </c>
      <c r="AQ196" s="168" t="str">
        <f aca="false">IF(F196="","",IF(F196="-","-",IF(UPPER(F196)="AB","+",VLOOKUP(F196,'විෂය තොරතුරු'!$P$24:$Q$28,2))))</f>
        <v/>
      </c>
      <c r="AR196" s="168" t="str">
        <f aca="false">IF(G196="","",IF(G196="-","-",IF(UPPER(G196)="AB","+",VLOOKUP(G196,'විෂය තොරතුරු'!$P$24:$Q$28,2))))</f>
        <v/>
      </c>
      <c r="AS196" s="168" t="str">
        <f aca="false">IF(H196="","",IF(H196="-","-",IF(UPPER(H196)="AB","+",VLOOKUP(H196,'විෂය තොරතුරු'!$P$24:$Q$28,2))))</f>
        <v/>
      </c>
      <c r="AT196" s="168" t="str">
        <f aca="false">IF(I196="","",IF(I196="-","-",IF(UPPER(I196)="AB","+",VLOOKUP(I196,'විෂය තොරතුරු'!$P$24:$Q$28,2))))</f>
        <v/>
      </c>
      <c r="AU196" s="170" t="str">
        <f aca="false">IF(J196="","",IF(J196="-","-",IF(UPPER(J196)="AB","+",VLOOKUP(J196,'විෂය තොරතුරු'!$P$24:$Q$28,2))))</f>
        <v/>
      </c>
      <c r="AV196" s="171" t="str">
        <f aca="false">IF(K196="","",IF(K196="-","-",IF(UPPER(K196)="AB","+",VLOOKUP(K196,'විෂය තොරතුරු'!$P$24:$Q$28,2))))</f>
        <v/>
      </c>
      <c r="AW196" s="168" t="str">
        <f aca="false">IF(L196="","",IF(L196="-","-",IF(UPPER(L196)="AB","+",VLOOKUP(L196,'විෂය තොරතුරු'!$P$24:$Q$28,2))))</f>
        <v/>
      </c>
      <c r="AX196" s="168" t="str">
        <f aca="false">IF(M196="","",IF(M196="-","-",IF(UPPER(M196)="AB","+",VLOOKUP(M196,'විෂය තොරතුරු'!$P$24:$Q$28,2))))</f>
        <v/>
      </c>
      <c r="AY196" s="169" t="str">
        <f aca="false">IF(N196="","",IF(N196="-","-",IF(UPPER(N196)="AB","+",VLOOKUP(N196,'විෂය තොරතුරු'!$P$24:$Q$28,2))))</f>
        <v/>
      </c>
      <c r="AZ196" s="167" t="str">
        <f aca="false">IF(O196="","",IF(O196="-","-",IF(UPPER(O196)="AB","+",VLOOKUP(O196,'විෂය තොරතුරු'!$P$24:$Q$28,2))))</f>
        <v/>
      </c>
      <c r="BA196" s="168" t="str">
        <f aca="false">IF(P196="","",IF(P196="-","-",IF(UPPER(P196)="AB","+",VLOOKUP(P196,'විෂය තොරතුරු'!$P$24:$Q$28,2))))</f>
        <v/>
      </c>
      <c r="BB196" s="168" t="str">
        <f aca="false">IF(Q196="","",IF(Q196="-","-",IF(UPPER(Q196)="AB","+",VLOOKUP(Q196,'විෂය තොරතුරු'!$P$24:$Q$28,2))))</f>
        <v/>
      </c>
      <c r="BC196" s="168" t="str">
        <f aca="false">IF(R196="","",IF(R196="-","-",IF(UPPER(R196)="AB","+",VLOOKUP(R196,'විෂය තොරතුරු'!$P$24:$Q$28,2))))</f>
        <v/>
      </c>
      <c r="BD196" s="168" t="str">
        <f aca="false">IF(S196="","",IF(S196="-","-",IF(UPPER(S196)="AB","+",VLOOKUP(S196,'විෂය තොරතුරු'!$P$24:$Q$28,2))))</f>
        <v/>
      </c>
      <c r="BE196" s="168" t="str">
        <f aca="false">IF(T196="","",IF(T196="-","-",IF(UPPER(T196)="AB","+",VLOOKUP(T196,'විෂය තොරතුරු'!$P$24:$Q$28,2))))</f>
        <v/>
      </c>
      <c r="BF196" s="168" t="str">
        <f aca="false">IF(U196="","",IF(U196="-","-",IF(UPPER(U196)="AB","+",VLOOKUP(U196,'විෂය තොරතුරු'!$P$24:$Q$28,2))))</f>
        <v/>
      </c>
      <c r="BG196" s="170" t="str">
        <f aca="false">IF(V196="","",IF(V196="-","-",IF(UPPER(V196)="AB","+",VLOOKUP(V196,'විෂය තොරතුරු'!$P$24:$Q$28,2))))</f>
        <v/>
      </c>
      <c r="BH196" s="171" t="str">
        <f aca="false">IF(W196="","",IF(W196="-","-",IF(UPPER(W196)="AB","+",VLOOKUP(W196,'විෂය තොරතුරු'!$P$24:$Q$28,2))))</f>
        <v/>
      </c>
      <c r="BI196" s="168" t="str">
        <f aca="false">IF(X196="","",IF(X196="-","-",IF(UPPER(X196)="AB","+",VLOOKUP(X196,'විෂය තොරතුරු'!$P$24:$Q$28,2))))</f>
        <v/>
      </c>
      <c r="BJ196" s="168" t="str">
        <f aca="false">IF(Y196="","",IF(Y196="-","-",IF(UPPER(Y196)="AB","+",VLOOKUP(Y196,'විෂය තොරතුරු'!$P$24:$Q$28,2))))</f>
        <v/>
      </c>
      <c r="BK196" s="168" t="str">
        <f aca="false">IF(Z196="","",IF(Z196="-","-",IF(UPPER(Z196)="AB","+",VLOOKUP(Z196,'විෂය තොරතුරු'!$P$24:$Q$28,2))))</f>
        <v/>
      </c>
      <c r="BL196" s="168" t="str">
        <f aca="false">IF(AA196="","",IF(AA196="-","-",IF(UPPER(AA196)="AB","+",VLOOKUP(AA196,'විෂය තොරතුරු'!$P$24:$Q$28,2))))</f>
        <v/>
      </c>
      <c r="BM196" s="168" t="str">
        <f aca="false">IF(AB196="","",IF(AB196="-","-",IF(UPPER(AB196)="AB","+",VLOOKUP(AB196,'විෂය තොරතුරු'!$P$24:$Q$28,2))))</f>
        <v/>
      </c>
      <c r="BN196" s="168" t="str">
        <f aca="false">IF(AC196="","",IF(AC196="-","-",IF(UPPER(AC196)="AB","+",VLOOKUP(AC196,'විෂය තොරතුරු'!$P$24:$Q$28,2))))</f>
        <v/>
      </c>
      <c r="BO196" s="169" t="str">
        <f aca="false">IF(AD196="","",IF(AD196="-","-",IF(UPPER(AD196)="AB","+",VLOOKUP(AD196,'විෂය තොරතුරු'!$P$24:$Q$28,2))))</f>
        <v/>
      </c>
      <c r="BP196" s="171" t="str">
        <f aca="false">IF(AE196="","",IF(AE196="-","-",IF(UPPER(AE196)="AB","+",VLOOKUP(AE196,'විෂය තොරතුරු'!$P$24:$Q$28,2))))</f>
        <v/>
      </c>
      <c r="BQ196" s="168" t="str">
        <f aca="false">IF(AF196="","",IF(AF196="-","-",IF(UPPER(AF196)="AB","+",VLOOKUP(AF196,'විෂය තොරතුරු'!$P$24:$Q$28,2))))</f>
        <v/>
      </c>
      <c r="BR196" s="168" t="str">
        <f aca="false">IF(AG196="","",IF(AG196="-","-",IF(UPPER(AG196)="AB","+",VLOOKUP(AG196,'විෂය තොරතුරු'!$P$24:$Q$28,2))))</f>
        <v/>
      </c>
      <c r="BS196" s="168" t="str">
        <f aca="false">IF(AH196="","",IF(AH196="-","-",IF(UPPER(AH196)="AB","+",VLOOKUP(AH196,'විෂය තොරතුරු'!$P$24:$Q$28,2))))</f>
        <v/>
      </c>
      <c r="BT196" s="168" t="str">
        <f aca="false">IF(AI196="","",IF(AI196="-","-",IF(UPPER(AI196)="AB","+",VLOOKUP(AI196,'විෂය තොරතුරු'!$P$24:$Q$28,2))))</f>
        <v/>
      </c>
      <c r="BU196" s="168" t="str">
        <f aca="false">IF(AJ196="","",IF(AJ196="-","-",IF(UPPER(AJ196)="AB","+",VLOOKUP(AJ196,'විෂය තොරතුරු'!$P$24:$Q$28,2))))</f>
        <v/>
      </c>
      <c r="BV196" s="168" t="str">
        <f aca="false">IF(AK196="","",IF(AK196="-","-",IF(UPPER(AK196)="AB","+",VLOOKUP(AK196,'විෂය තොරතුරු'!$P$24:$Q$28,2))))</f>
        <v/>
      </c>
      <c r="BW196" s="169" t="str">
        <f aca="false">IF(AL196="","",IF(AL196="-","-",IF(UPPER(AL196)="AB","+",VLOOKUP(AL196,'විෂය තොරතුරු'!$P$24:$Q$28,2))))</f>
        <v/>
      </c>
      <c r="BX196" s="171" t="str">
        <f aca="false">IF($B196="","",COUNTIF($AP196:$BW196,"A"))</f>
        <v/>
      </c>
      <c r="BY196" s="171" t="str">
        <f aca="false">IF($B196="","",COUNTIF($AP196:$BW196,"B"))</f>
        <v/>
      </c>
      <c r="BZ196" s="171" t="str">
        <f aca="false">IF($B196="","",COUNTIF($AP196:$BW196,"C"))</f>
        <v/>
      </c>
      <c r="CA196" s="171" t="str">
        <f aca="false">IF($B196="","",COUNTIF($AP196:$BW196,"S"))</f>
        <v/>
      </c>
      <c r="CB196" s="171" t="str">
        <f aca="false">IF($B196="","",COUNTIF($AP196:$BW196,"W"))</f>
        <v/>
      </c>
      <c r="CC196" s="171" t="str">
        <f aca="false">IF(B196="","",SUM(BX196:CA196))</f>
        <v/>
      </c>
      <c r="CD196" s="169" t="str">
        <f aca="false">IF(B196="","",SUM(BX196:BZ196))</f>
        <v/>
      </c>
      <c r="CE196" s="172" t="str">
        <f aca="false">IF(B196="","",IF(AND(CC196&gt;=6,CD196&gt;=3,OR(E196&gt;=35,F196&gt;=35),L196&gt;=35),"6/3 සමත්",IF(AND(CC196&gt;=5,CD196&gt;=3,OR(E196&gt;=35,F196&gt;=35,L196&gt;=35)),"5/3 සමත්",IF(AND(CC196&gt;=4,CD196&gt;=1,OR(E196&gt;=20,F196&gt;=20,L196&gt;=20)),"සමත් කළ හැකි",IF(CB196=9,"W9","අසමත් ?")))))</f>
        <v/>
      </c>
    </row>
    <row r="197" customFormat="false" ht="13.8" hidden="false" customHeight="false" outlineLevel="0" collapsed="false">
      <c r="A197" s="160" t="n">
        <v>12</v>
      </c>
      <c r="B197" s="161"/>
      <c r="C197" s="161"/>
      <c r="D197" s="162"/>
      <c r="E197" s="163"/>
      <c r="F197" s="164"/>
      <c r="G197" s="163"/>
      <c r="H197" s="165"/>
      <c r="I197" s="165"/>
      <c r="J197" s="164"/>
      <c r="K197" s="163"/>
      <c r="L197" s="165"/>
      <c r="M197" s="165"/>
      <c r="N197" s="164"/>
      <c r="O197" s="163"/>
      <c r="P197" s="165"/>
      <c r="Q197" s="165"/>
      <c r="R197" s="165"/>
      <c r="S197" s="165"/>
      <c r="T197" s="165"/>
      <c r="U197" s="165"/>
      <c r="V197" s="164"/>
      <c r="W197" s="163"/>
      <c r="X197" s="165"/>
      <c r="Y197" s="165"/>
      <c r="Z197" s="165"/>
      <c r="AA197" s="165"/>
      <c r="AB197" s="165"/>
      <c r="AC197" s="165"/>
      <c r="AD197" s="164"/>
      <c r="AE197" s="163"/>
      <c r="AF197" s="165"/>
      <c r="AG197" s="165"/>
      <c r="AH197" s="165"/>
      <c r="AI197" s="165"/>
      <c r="AJ197" s="165"/>
      <c r="AK197" s="165"/>
      <c r="AL197" s="166"/>
      <c r="AM197" s="167" t="str">
        <f aca="false">IF(B197="","",SUM(E197:AL197))</f>
        <v/>
      </c>
      <c r="AN197" s="168" t="str">
        <f aca="false">IF(B197="","",AM197/9)</f>
        <v/>
      </c>
      <c r="AO197" s="169" t="str">
        <f aca="false">IF(B197="","",IF(AM197=0,"-",RANK(AM197,$AM$186:$AM$235,0)))</f>
        <v/>
      </c>
      <c r="AP197" s="167" t="str">
        <f aca="false">IF(E197="","",IF(E197="-","-",IF(UPPER(E197)="AB","+",VLOOKUP(E197,'විෂය තොරතුරු'!$P$24:$Q$28,2))))</f>
        <v/>
      </c>
      <c r="AQ197" s="168" t="str">
        <f aca="false">IF(F197="","",IF(F197="-","-",IF(UPPER(F197)="AB","+",VLOOKUP(F197,'විෂය තොරතුරු'!$P$24:$Q$28,2))))</f>
        <v/>
      </c>
      <c r="AR197" s="168" t="str">
        <f aca="false">IF(G197="","",IF(G197="-","-",IF(UPPER(G197)="AB","+",VLOOKUP(G197,'විෂය තොරතුරු'!$P$24:$Q$28,2))))</f>
        <v/>
      </c>
      <c r="AS197" s="168" t="str">
        <f aca="false">IF(H197="","",IF(H197="-","-",IF(UPPER(H197)="AB","+",VLOOKUP(H197,'විෂය තොරතුරු'!$P$24:$Q$28,2))))</f>
        <v/>
      </c>
      <c r="AT197" s="168" t="str">
        <f aca="false">IF(I197="","",IF(I197="-","-",IF(UPPER(I197)="AB","+",VLOOKUP(I197,'විෂය තොරතුරු'!$P$24:$Q$28,2))))</f>
        <v/>
      </c>
      <c r="AU197" s="170" t="str">
        <f aca="false">IF(J197="","",IF(J197="-","-",IF(UPPER(J197)="AB","+",VLOOKUP(J197,'විෂය තොරතුරු'!$P$24:$Q$28,2))))</f>
        <v/>
      </c>
      <c r="AV197" s="171" t="str">
        <f aca="false">IF(K197="","",IF(K197="-","-",IF(UPPER(K197)="AB","+",VLOOKUP(K197,'විෂය තොරතුරු'!$P$24:$Q$28,2))))</f>
        <v/>
      </c>
      <c r="AW197" s="168" t="str">
        <f aca="false">IF(L197="","",IF(L197="-","-",IF(UPPER(L197)="AB","+",VLOOKUP(L197,'විෂය තොරතුරු'!$P$24:$Q$28,2))))</f>
        <v/>
      </c>
      <c r="AX197" s="168" t="str">
        <f aca="false">IF(M197="","",IF(M197="-","-",IF(UPPER(M197)="AB","+",VLOOKUP(M197,'විෂය තොරතුරු'!$P$24:$Q$28,2))))</f>
        <v/>
      </c>
      <c r="AY197" s="169" t="str">
        <f aca="false">IF(N197="","",IF(N197="-","-",IF(UPPER(N197)="AB","+",VLOOKUP(N197,'විෂය තොරතුරු'!$P$24:$Q$28,2))))</f>
        <v/>
      </c>
      <c r="AZ197" s="167" t="str">
        <f aca="false">IF(O197="","",IF(O197="-","-",IF(UPPER(O197)="AB","+",VLOOKUP(O197,'විෂය තොරතුරු'!$P$24:$Q$28,2))))</f>
        <v/>
      </c>
      <c r="BA197" s="168" t="str">
        <f aca="false">IF(P197="","",IF(P197="-","-",IF(UPPER(P197)="AB","+",VLOOKUP(P197,'විෂය තොරතුරු'!$P$24:$Q$28,2))))</f>
        <v/>
      </c>
      <c r="BB197" s="168" t="str">
        <f aca="false">IF(Q197="","",IF(Q197="-","-",IF(UPPER(Q197)="AB","+",VLOOKUP(Q197,'විෂය තොරතුරු'!$P$24:$Q$28,2))))</f>
        <v/>
      </c>
      <c r="BC197" s="168" t="str">
        <f aca="false">IF(R197="","",IF(R197="-","-",IF(UPPER(R197)="AB","+",VLOOKUP(R197,'විෂය තොරතුරු'!$P$24:$Q$28,2))))</f>
        <v/>
      </c>
      <c r="BD197" s="168" t="str">
        <f aca="false">IF(S197="","",IF(S197="-","-",IF(UPPER(S197)="AB","+",VLOOKUP(S197,'විෂය තොරතුරු'!$P$24:$Q$28,2))))</f>
        <v/>
      </c>
      <c r="BE197" s="168" t="str">
        <f aca="false">IF(T197="","",IF(T197="-","-",IF(UPPER(T197)="AB","+",VLOOKUP(T197,'විෂය තොරතුරු'!$P$24:$Q$28,2))))</f>
        <v/>
      </c>
      <c r="BF197" s="168" t="str">
        <f aca="false">IF(U197="","",IF(U197="-","-",IF(UPPER(U197)="AB","+",VLOOKUP(U197,'විෂය තොරතුරු'!$P$24:$Q$28,2))))</f>
        <v/>
      </c>
      <c r="BG197" s="170" t="str">
        <f aca="false">IF(V197="","",IF(V197="-","-",IF(UPPER(V197)="AB","+",VLOOKUP(V197,'විෂය තොරතුරු'!$P$24:$Q$28,2))))</f>
        <v/>
      </c>
      <c r="BH197" s="171" t="str">
        <f aca="false">IF(W197="","",IF(W197="-","-",IF(UPPER(W197)="AB","+",VLOOKUP(W197,'විෂය තොරතුරු'!$P$24:$Q$28,2))))</f>
        <v/>
      </c>
      <c r="BI197" s="168" t="str">
        <f aca="false">IF(X197="","",IF(X197="-","-",IF(UPPER(X197)="AB","+",VLOOKUP(X197,'විෂය තොරතුරු'!$P$24:$Q$28,2))))</f>
        <v/>
      </c>
      <c r="BJ197" s="168" t="str">
        <f aca="false">IF(Y197="","",IF(Y197="-","-",IF(UPPER(Y197)="AB","+",VLOOKUP(Y197,'විෂය තොරතුරු'!$P$24:$Q$28,2))))</f>
        <v/>
      </c>
      <c r="BK197" s="168" t="str">
        <f aca="false">IF(Z197="","",IF(Z197="-","-",IF(UPPER(Z197)="AB","+",VLOOKUP(Z197,'විෂය තොරතුරු'!$P$24:$Q$28,2))))</f>
        <v/>
      </c>
      <c r="BL197" s="168" t="str">
        <f aca="false">IF(AA197="","",IF(AA197="-","-",IF(UPPER(AA197)="AB","+",VLOOKUP(AA197,'විෂය තොරතුරු'!$P$24:$Q$28,2))))</f>
        <v/>
      </c>
      <c r="BM197" s="168" t="str">
        <f aca="false">IF(AB197="","",IF(AB197="-","-",IF(UPPER(AB197)="AB","+",VLOOKUP(AB197,'විෂය තොරතුරු'!$P$24:$Q$28,2))))</f>
        <v/>
      </c>
      <c r="BN197" s="168" t="str">
        <f aca="false">IF(AC197="","",IF(AC197="-","-",IF(UPPER(AC197)="AB","+",VLOOKUP(AC197,'විෂය තොරතුරු'!$P$24:$Q$28,2))))</f>
        <v/>
      </c>
      <c r="BO197" s="169" t="str">
        <f aca="false">IF(AD197="","",IF(AD197="-","-",IF(UPPER(AD197)="AB","+",VLOOKUP(AD197,'විෂය තොරතුරු'!$P$24:$Q$28,2))))</f>
        <v/>
      </c>
      <c r="BP197" s="171" t="str">
        <f aca="false">IF(AE197="","",IF(AE197="-","-",IF(UPPER(AE197)="AB","+",VLOOKUP(AE197,'විෂය තොරතුරු'!$P$24:$Q$28,2))))</f>
        <v/>
      </c>
      <c r="BQ197" s="168" t="str">
        <f aca="false">IF(AF197="","",IF(AF197="-","-",IF(UPPER(AF197)="AB","+",VLOOKUP(AF197,'විෂය තොරතුරු'!$P$24:$Q$28,2))))</f>
        <v/>
      </c>
      <c r="BR197" s="168" t="str">
        <f aca="false">IF(AG197="","",IF(AG197="-","-",IF(UPPER(AG197)="AB","+",VLOOKUP(AG197,'විෂය තොරතුරු'!$P$24:$Q$28,2))))</f>
        <v/>
      </c>
      <c r="BS197" s="168" t="str">
        <f aca="false">IF(AH197="","",IF(AH197="-","-",IF(UPPER(AH197)="AB","+",VLOOKUP(AH197,'විෂය තොරතුරු'!$P$24:$Q$28,2))))</f>
        <v/>
      </c>
      <c r="BT197" s="168" t="str">
        <f aca="false">IF(AI197="","",IF(AI197="-","-",IF(UPPER(AI197)="AB","+",VLOOKUP(AI197,'විෂය තොරතුරු'!$P$24:$Q$28,2))))</f>
        <v/>
      </c>
      <c r="BU197" s="168" t="str">
        <f aca="false">IF(AJ197="","",IF(AJ197="-","-",IF(UPPER(AJ197)="AB","+",VLOOKUP(AJ197,'විෂය තොරතුරු'!$P$24:$Q$28,2))))</f>
        <v/>
      </c>
      <c r="BV197" s="168" t="str">
        <f aca="false">IF(AK197="","",IF(AK197="-","-",IF(UPPER(AK197)="AB","+",VLOOKUP(AK197,'විෂය තොරතුරු'!$P$24:$Q$28,2))))</f>
        <v/>
      </c>
      <c r="BW197" s="169" t="str">
        <f aca="false">IF(AL197="","",IF(AL197="-","-",IF(UPPER(AL197)="AB","+",VLOOKUP(AL197,'විෂය තොරතුරු'!$P$24:$Q$28,2))))</f>
        <v/>
      </c>
      <c r="BX197" s="171" t="str">
        <f aca="false">IF($B197="","",COUNTIF($AP197:$BW197,"A"))</f>
        <v/>
      </c>
      <c r="BY197" s="171" t="str">
        <f aca="false">IF($B197="","",COUNTIF($AP197:$BW197,"B"))</f>
        <v/>
      </c>
      <c r="BZ197" s="171" t="str">
        <f aca="false">IF($B197="","",COUNTIF($AP197:$BW197,"C"))</f>
        <v/>
      </c>
      <c r="CA197" s="171" t="str">
        <f aca="false">IF($B197="","",COUNTIF($AP197:$BW197,"S"))</f>
        <v/>
      </c>
      <c r="CB197" s="171" t="str">
        <f aca="false">IF($B197="","",COUNTIF($AP197:$BW197,"W"))</f>
        <v/>
      </c>
      <c r="CC197" s="171" t="str">
        <f aca="false">IF(B197="","",SUM(BX197:CA197))</f>
        <v/>
      </c>
      <c r="CD197" s="169" t="str">
        <f aca="false">IF(B197="","",SUM(BX197:BZ197))</f>
        <v/>
      </c>
      <c r="CE197" s="172" t="str">
        <f aca="false">IF(B197="","",IF(AND(CC197&gt;=6,CD197&gt;=3,OR(E197&gt;=35,F197&gt;=35),L197&gt;=35),"6/3 සමත්",IF(AND(CC197&gt;=5,CD197&gt;=3,OR(E197&gt;=35,F197&gt;=35,L197&gt;=35)),"5/3 සමත්",IF(AND(CC197&gt;=4,CD197&gt;=1,OR(E197&gt;=20,F197&gt;=20,L197&gt;=20)),"සමත් කළ හැකි",IF(CB197=9,"W9","අසමත් ?")))))</f>
        <v/>
      </c>
    </row>
    <row r="198" customFormat="false" ht="13.8" hidden="false" customHeight="false" outlineLevel="0" collapsed="false">
      <c r="A198" s="160" t="n">
        <v>13</v>
      </c>
      <c r="B198" s="161"/>
      <c r="C198" s="161"/>
      <c r="D198" s="162"/>
      <c r="E198" s="163"/>
      <c r="F198" s="164"/>
      <c r="G198" s="163"/>
      <c r="H198" s="165"/>
      <c r="I198" s="165"/>
      <c r="J198" s="164"/>
      <c r="K198" s="163"/>
      <c r="L198" s="165"/>
      <c r="M198" s="165"/>
      <c r="N198" s="164"/>
      <c r="O198" s="163"/>
      <c r="P198" s="165"/>
      <c r="Q198" s="165"/>
      <c r="R198" s="165"/>
      <c r="S198" s="165"/>
      <c r="T198" s="165"/>
      <c r="U198" s="165"/>
      <c r="V198" s="164"/>
      <c r="W198" s="163"/>
      <c r="X198" s="165"/>
      <c r="Y198" s="165"/>
      <c r="Z198" s="165"/>
      <c r="AA198" s="165"/>
      <c r="AB198" s="165"/>
      <c r="AC198" s="165"/>
      <c r="AD198" s="164"/>
      <c r="AE198" s="163"/>
      <c r="AF198" s="165"/>
      <c r="AG198" s="165"/>
      <c r="AH198" s="165"/>
      <c r="AI198" s="165"/>
      <c r="AJ198" s="165"/>
      <c r="AK198" s="165"/>
      <c r="AL198" s="166"/>
      <c r="AM198" s="167" t="str">
        <f aca="false">IF(B198="","",SUM(E198:AL198))</f>
        <v/>
      </c>
      <c r="AN198" s="168" t="str">
        <f aca="false">IF(B198="","",AM198/9)</f>
        <v/>
      </c>
      <c r="AO198" s="169" t="str">
        <f aca="false">IF(B198="","",IF(AM198=0,"-",RANK(AM198,$AM$186:$AM$235,0)))</f>
        <v/>
      </c>
      <c r="AP198" s="167" t="str">
        <f aca="false">IF(E198="","",IF(E198="-","-",IF(UPPER(E198)="AB","+",VLOOKUP(E198,'විෂය තොරතුරු'!$P$24:$Q$28,2))))</f>
        <v/>
      </c>
      <c r="AQ198" s="168" t="str">
        <f aca="false">IF(F198="","",IF(F198="-","-",IF(UPPER(F198)="AB","+",VLOOKUP(F198,'විෂය තොරතුරු'!$P$24:$Q$28,2))))</f>
        <v/>
      </c>
      <c r="AR198" s="168" t="str">
        <f aca="false">IF(G198="","",IF(G198="-","-",IF(UPPER(G198)="AB","+",VLOOKUP(G198,'විෂය තොරතුරු'!$P$24:$Q$28,2))))</f>
        <v/>
      </c>
      <c r="AS198" s="168" t="str">
        <f aca="false">IF(H198="","",IF(H198="-","-",IF(UPPER(H198)="AB","+",VLOOKUP(H198,'විෂය තොරතුරු'!$P$24:$Q$28,2))))</f>
        <v/>
      </c>
      <c r="AT198" s="168" t="str">
        <f aca="false">IF(I198="","",IF(I198="-","-",IF(UPPER(I198)="AB","+",VLOOKUP(I198,'විෂය තොරතුරු'!$P$24:$Q$28,2))))</f>
        <v/>
      </c>
      <c r="AU198" s="170" t="str">
        <f aca="false">IF(J198="","",IF(J198="-","-",IF(UPPER(J198)="AB","+",VLOOKUP(J198,'විෂය තොරතුරු'!$P$24:$Q$28,2))))</f>
        <v/>
      </c>
      <c r="AV198" s="171" t="str">
        <f aca="false">IF(K198="","",IF(K198="-","-",IF(UPPER(K198)="AB","+",VLOOKUP(K198,'විෂය තොරතුරු'!$P$24:$Q$28,2))))</f>
        <v/>
      </c>
      <c r="AW198" s="168" t="str">
        <f aca="false">IF(L198="","",IF(L198="-","-",IF(UPPER(L198)="AB","+",VLOOKUP(L198,'විෂය තොරතුරු'!$P$24:$Q$28,2))))</f>
        <v/>
      </c>
      <c r="AX198" s="168" t="str">
        <f aca="false">IF(M198="","",IF(M198="-","-",IF(UPPER(M198)="AB","+",VLOOKUP(M198,'විෂය තොරතුරු'!$P$24:$Q$28,2))))</f>
        <v/>
      </c>
      <c r="AY198" s="169" t="str">
        <f aca="false">IF(N198="","",IF(N198="-","-",IF(UPPER(N198)="AB","+",VLOOKUP(N198,'විෂය තොරතුරු'!$P$24:$Q$28,2))))</f>
        <v/>
      </c>
      <c r="AZ198" s="167" t="str">
        <f aca="false">IF(O198="","",IF(O198="-","-",IF(UPPER(O198)="AB","+",VLOOKUP(O198,'විෂය තොරතුරු'!$P$24:$Q$28,2))))</f>
        <v/>
      </c>
      <c r="BA198" s="168" t="str">
        <f aca="false">IF(P198="","",IF(P198="-","-",IF(UPPER(P198)="AB","+",VLOOKUP(P198,'විෂය තොරතුරු'!$P$24:$Q$28,2))))</f>
        <v/>
      </c>
      <c r="BB198" s="168" t="str">
        <f aca="false">IF(Q198="","",IF(Q198="-","-",IF(UPPER(Q198)="AB","+",VLOOKUP(Q198,'විෂය තොරතුරු'!$P$24:$Q$28,2))))</f>
        <v/>
      </c>
      <c r="BC198" s="168" t="str">
        <f aca="false">IF(R198="","",IF(R198="-","-",IF(UPPER(R198)="AB","+",VLOOKUP(R198,'විෂය තොරතුරු'!$P$24:$Q$28,2))))</f>
        <v/>
      </c>
      <c r="BD198" s="168" t="str">
        <f aca="false">IF(S198="","",IF(S198="-","-",IF(UPPER(S198)="AB","+",VLOOKUP(S198,'විෂය තොරතුරු'!$P$24:$Q$28,2))))</f>
        <v/>
      </c>
      <c r="BE198" s="168" t="str">
        <f aca="false">IF(T198="","",IF(T198="-","-",IF(UPPER(T198)="AB","+",VLOOKUP(T198,'විෂය තොරතුරු'!$P$24:$Q$28,2))))</f>
        <v/>
      </c>
      <c r="BF198" s="168" t="str">
        <f aca="false">IF(U198="","",IF(U198="-","-",IF(UPPER(U198)="AB","+",VLOOKUP(U198,'විෂය තොරතුරු'!$P$24:$Q$28,2))))</f>
        <v/>
      </c>
      <c r="BG198" s="170" t="str">
        <f aca="false">IF(V198="","",IF(V198="-","-",IF(UPPER(V198)="AB","+",VLOOKUP(V198,'විෂය තොරතුරු'!$P$24:$Q$28,2))))</f>
        <v/>
      </c>
      <c r="BH198" s="171" t="str">
        <f aca="false">IF(W198="","",IF(W198="-","-",IF(UPPER(W198)="AB","+",VLOOKUP(W198,'විෂය තොරතුරු'!$P$24:$Q$28,2))))</f>
        <v/>
      </c>
      <c r="BI198" s="168" t="str">
        <f aca="false">IF(X198="","",IF(X198="-","-",IF(UPPER(X198)="AB","+",VLOOKUP(X198,'විෂය තොරතුරු'!$P$24:$Q$28,2))))</f>
        <v/>
      </c>
      <c r="BJ198" s="168" t="str">
        <f aca="false">IF(Y198="","",IF(Y198="-","-",IF(UPPER(Y198)="AB","+",VLOOKUP(Y198,'විෂය තොරතුරු'!$P$24:$Q$28,2))))</f>
        <v/>
      </c>
      <c r="BK198" s="168" t="str">
        <f aca="false">IF(Z198="","",IF(Z198="-","-",IF(UPPER(Z198)="AB","+",VLOOKUP(Z198,'විෂය තොරතුරු'!$P$24:$Q$28,2))))</f>
        <v/>
      </c>
      <c r="BL198" s="168" t="str">
        <f aca="false">IF(AA198="","",IF(AA198="-","-",IF(UPPER(AA198)="AB","+",VLOOKUP(AA198,'විෂය තොරතුරු'!$P$24:$Q$28,2))))</f>
        <v/>
      </c>
      <c r="BM198" s="168" t="str">
        <f aca="false">IF(AB198="","",IF(AB198="-","-",IF(UPPER(AB198)="AB","+",VLOOKUP(AB198,'විෂය තොරතුරු'!$P$24:$Q$28,2))))</f>
        <v/>
      </c>
      <c r="BN198" s="168" t="str">
        <f aca="false">IF(AC198="","",IF(AC198="-","-",IF(UPPER(AC198)="AB","+",VLOOKUP(AC198,'විෂය තොරතුරු'!$P$24:$Q$28,2))))</f>
        <v/>
      </c>
      <c r="BO198" s="169" t="str">
        <f aca="false">IF(AD198="","",IF(AD198="-","-",IF(UPPER(AD198)="AB","+",VLOOKUP(AD198,'විෂය තොරතුරු'!$P$24:$Q$28,2))))</f>
        <v/>
      </c>
      <c r="BP198" s="171" t="str">
        <f aca="false">IF(AE198="","",IF(AE198="-","-",IF(UPPER(AE198)="AB","+",VLOOKUP(AE198,'විෂය තොරතුරු'!$P$24:$Q$28,2))))</f>
        <v/>
      </c>
      <c r="BQ198" s="168" t="str">
        <f aca="false">IF(AF198="","",IF(AF198="-","-",IF(UPPER(AF198)="AB","+",VLOOKUP(AF198,'විෂය තොරතුරු'!$P$24:$Q$28,2))))</f>
        <v/>
      </c>
      <c r="BR198" s="168" t="str">
        <f aca="false">IF(AG198="","",IF(AG198="-","-",IF(UPPER(AG198)="AB","+",VLOOKUP(AG198,'විෂය තොරතුරු'!$P$24:$Q$28,2))))</f>
        <v/>
      </c>
      <c r="BS198" s="168" t="str">
        <f aca="false">IF(AH198="","",IF(AH198="-","-",IF(UPPER(AH198)="AB","+",VLOOKUP(AH198,'විෂය තොරතුරු'!$P$24:$Q$28,2))))</f>
        <v/>
      </c>
      <c r="BT198" s="168" t="str">
        <f aca="false">IF(AI198="","",IF(AI198="-","-",IF(UPPER(AI198)="AB","+",VLOOKUP(AI198,'විෂය තොරතුරු'!$P$24:$Q$28,2))))</f>
        <v/>
      </c>
      <c r="BU198" s="168" t="str">
        <f aca="false">IF(AJ198="","",IF(AJ198="-","-",IF(UPPER(AJ198)="AB","+",VLOOKUP(AJ198,'විෂය තොරතුරු'!$P$24:$Q$28,2))))</f>
        <v/>
      </c>
      <c r="BV198" s="168" t="str">
        <f aca="false">IF(AK198="","",IF(AK198="-","-",IF(UPPER(AK198)="AB","+",VLOOKUP(AK198,'විෂය තොරතුරු'!$P$24:$Q$28,2))))</f>
        <v/>
      </c>
      <c r="BW198" s="169" t="str">
        <f aca="false">IF(AL198="","",IF(AL198="-","-",IF(UPPER(AL198)="AB","+",VLOOKUP(AL198,'විෂය තොරතුරු'!$P$24:$Q$28,2))))</f>
        <v/>
      </c>
      <c r="BX198" s="171" t="str">
        <f aca="false">IF($B198="","",COUNTIF($AP198:$BW198,"A"))</f>
        <v/>
      </c>
      <c r="BY198" s="171" t="str">
        <f aca="false">IF($B198="","",COUNTIF($AP198:$BW198,"B"))</f>
        <v/>
      </c>
      <c r="BZ198" s="171" t="str">
        <f aca="false">IF($B198="","",COUNTIF($AP198:$BW198,"C"))</f>
        <v/>
      </c>
      <c r="CA198" s="171" t="str">
        <f aca="false">IF($B198="","",COUNTIF($AP198:$BW198,"S"))</f>
        <v/>
      </c>
      <c r="CB198" s="171" t="str">
        <f aca="false">IF($B198="","",COUNTIF($AP198:$BW198,"W"))</f>
        <v/>
      </c>
      <c r="CC198" s="171" t="str">
        <f aca="false">IF(B198="","",SUM(BX198:CA198))</f>
        <v/>
      </c>
      <c r="CD198" s="169" t="str">
        <f aca="false">IF(B198="","",SUM(BX198:BZ198))</f>
        <v/>
      </c>
      <c r="CE198" s="172" t="str">
        <f aca="false">IF(B198="","",IF(AND(CC198&gt;=6,CD198&gt;=3,OR(E198&gt;=35,F198&gt;=35),L198&gt;=35),"6/3 සමත්",IF(AND(CC198&gt;=5,CD198&gt;=3,OR(E198&gt;=35,F198&gt;=35,L198&gt;=35)),"5/3 සමත්",IF(AND(CC198&gt;=4,CD198&gt;=1,OR(E198&gt;=20,F198&gt;=20,L198&gt;=20)),"සමත් කළ හැකි",IF(CB198=9,"W9","අසමත් ?")))))</f>
        <v/>
      </c>
    </row>
    <row r="199" customFormat="false" ht="13.8" hidden="false" customHeight="false" outlineLevel="0" collapsed="false">
      <c r="A199" s="160" t="n">
        <v>14</v>
      </c>
      <c r="B199" s="161"/>
      <c r="C199" s="161"/>
      <c r="D199" s="162"/>
      <c r="E199" s="163"/>
      <c r="F199" s="164"/>
      <c r="G199" s="163"/>
      <c r="H199" s="165"/>
      <c r="I199" s="165"/>
      <c r="J199" s="164"/>
      <c r="K199" s="163"/>
      <c r="L199" s="165"/>
      <c r="M199" s="165"/>
      <c r="N199" s="164"/>
      <c r="O199" s="163"/>
      <c r="P199" s="165"/>
      <c r="Q199" s="165"/>
      <c r="R199" s="165"/>
      <c r="S199" s="165"/>
      <c r="T199" s="165"/>
      <c r="U199" s="165"/>
      <c r="V199" s="164"/>
      <c r="W199" s="163"/>
      <c r="X199" s="165"/>
      <c r="Y199" s="165"/>
      <c r="Z199" s="165"/>
      <c r="AA199" s="165"/>
      <c r="AB199" s="165"/>
      <c r="AC199" s="165"/>
      <c r="AD199" s="164"/>
      <c r="AE199" s="163"/>
      <c r="AF199" s="165"/>
      <c r="AG199" s="165"/>
      <c r="AH199" s="165"/>
      <c r="AI199" s="165"/>
      <c r="AJ199" s="165"/>
      <c r="AK199" s="165"/>
      <c r="AL199" s="166"/>
      <c r="AM199" s="167" t="str">
        <f aca="false">IF(B199="","",SUM(E199:AL199))</f>
        <v/>
      </c>
      <c r="AN199" s="168" t="str">
        <f aca="false">IF(B199="","",AM199/9)</f>
        <v/>
      </c>
      <c r="AO199" s="169" t="str">
        <f aca="false">IF(B199="","",IF(AM199=0,"-",RANK(AM199,$AM$186:$AM$235,0)))</f>
        <v/>
      </c>
      <c r="AP199" s="167" t="str">
        <f aca="false">IF(E199="","",IF(E199="-","-",IF(UPPER(E199)="AB","+",VLOOKUP(E199,'විෂය තොරතුරු'!$P$24:$Q$28,2))))</f>
        <v/>
      </c>
      <c r="AQ199" s="168" t="str">
        <f aca="false">IF(F199="","",IF(F199="-","-",IF(UPPER(F199)="AB","+",VLOOKUP(F199,'විෂය තොරතුරු'!$P$24:$Q$28,2))))</f>
        <v/>
      </c>
      <c r="AR199" s="168" t="str">
        <f aca="false">IF(G199="","",IF(G199="-","-",IF(UPPER(G199)="AB","+",VLOOKUP(G199,'විෂය තොරතුරු'!$P$24:$Q$28,2))))</f>
        <v/>
      </c>
      <c r="AS199" s="168" t="str">
        <f aca="false">IF(H199="","",IF(H199="-","-",IF(UPPER(H199)="AB","+",VLOOKUP(H199,'විෂය තොරතුරු'!$P$24:$Q$28,2))))</f>
        <v/>
      </c>
      <c r="AT199" s="168" t="str">
        <f aca="false">IF(I199="","",IF(I199="-","-",IF(UPPER(I199)="AB","+",VLOOKUP(I199,'විෂය තොරතුරු'!$P$24:$Q$28,2))))</f>
        <v/>
      </c>
      <c r="AU199" s="170" t="str">
        <f aca="false">IF(J199="","",IF(J199="-","-",IF(UPPER(J199)="AB","+",VLOOKUP(J199,'විෂය තොරතුරු'!$P$24:$Q$28,2))))</f>
        <v/>
      </c>
      <c r="AV199" s="171" t="str">
        <f aca="false">IF(K199="","",IF(K199="-","-",IF(UPPER(K199)="AB","+",VLOOKUP(K199,'විෂය තොරතුරු'!$P$24:$Q$28,2))))</f>
        <v/>
      </c>
      <c r="AW199" s="168" t="str">
        <f aca="false">IF(L199="","",IF(L199="-","-",IF(UPPER(L199)="AB","+",VLOOKUP(L199,'විෂය තොරතුරු'!$P$24:$Q$28,2))))</f>
        <v/>
      </c>
      <c r="AX199" s="168" t="str">
        <f aca="false">IF(M199="","",IF(M199="-","-",IF(UPPER(M199)="AB","+",VLOOKUP(M199,'විෂය තොරතුරු'!$P$24:$Q$28,2))))</f>
        <v/>
      </c>
      <c r="AY199" s="169" t="str">
        <f aca="false">IF(N199="","",IF(N199="-","-",IF(UPPER(N199)="AB","+",VLOOKUP(N199,'විෂය තොරතුරු'!$P$24:$Q$28,2))))</f>
        <v/>
      </c>
      <c r="AZ199" s="167" t="str">
        <f aca="false">IF(O199="","",IF(O199="-","-",IF(UPPER(O199)="AB","+",VLOOKUP(O199,'විෂය තොරතුරු'!$P$24:$Q$28,2))))</f>
        <v/>
      </c>
      <c r="BA199" s="168" t="str">
        <f aca="false">IF(P199="","",IF(P199="-","-",IF(UPPER(P199)="AB","+",VLOOKUP(P199,'විෂය තොරතුරු'!$P$24:$Q$28,2))))</f>
        <v/>
      </c>
      <c r="BB199" s="168" t="str">
        <f aca="false">IF(Q199="","",IF(Q199="-","-",IF(UPPER(Q199)="AB","+",VLOOKUP(Q199,'විෂය තොරතුරු'!$P$24:$Q$28,2))))</f>
        <v/>
      </c>
      <c r="BC199" s="168" t="str">
        <f aca="false">IF(R199="","",IF(R199="-","-",IF(UPPER(R199)="AB","+",VLOOKUP(R199,'විෂය තොරතුරු'!$P$24:$Q$28,2))))</f>
        <v/>
      </c>
      <c r="BD199" s="168" t="str">
        <f aca="false">IF(S199="","",IF(S199="-","-",IF(UPPER(S199)="AB","+",VLOOKUP(S199,'විෂය තොරතුරු'!$P$24:$Q$28,2))))</f>
        <v/>
      </c>
      <c r="BE199" s="168" t="str">
        <f aca="false">IF(T199="","",IF(T199="-","-",IF(UPPER(T199)="AB","+",VLOOKUP(T199,'විෂය තොරතුරු'!$P$24:$Q$28,2))))</f>
        <v/>
      </c>
      <c r="BF199" s="168" t="str">
        <f aca="false">IF(U199="","",IF(U199="-","-",IF(UPPER(U199)="AB","+",VLOOKUP(U199,'විෂය තොරතුරු'!$P$24:$Q$28,2))))</f>
        <v/>
      </c>
      <c r="BG199" s="170" t="str">
        <f aca="false">IF(V199="","",IF(V199="-","-",IF(UPPER(V199)="AB","+",VLOOKUP(V199,'විෂය තොරතුරු'!$P$24:$Q$28,2))))</f>
        <v/>
      </c>
      <c r="BH199" s="171" t="str">
        <f aca="false">IF(W199="","",IF(W199="-","-",IF(UPPER(W199)="AB","+",VLOOKUP(W199,'විෂය තොරතුරු'!$P$24:$Q$28,2))))</f>
        <v/>
      </c>
      <c r="BI199" s="168" t="str">
        <f aca="false">IF(X199="","",IF(X199="-","-",IF(UPPER(X199)="AB","+",VLOOKUP(X199,'විෂය තොරතුරු'!$P$24:$Q$28,2))))</f>
        <v/>
      </c>
      <c r="BJ199" s="168" t="str">
        <f aca="false">IF(Y199="","",IF(Y199="-","-",IF(UPPER(Y199)="AB","+",VLOOKUP(Y199,'විෂය තොරතුරු'!$P$24:$Q$28,2))))</f>
        <v/>
      </c>
      <c r="BK199" s="168" t="str">
        <f aca="false">IF(Z199="","",IF(Z199="-","-",IF(UPPER(Z199)="AB","+",VLOOKUP(Z199,'විෂය තොරතුරු'!$P$24:$Q$28,2))))</f>
        <v/>
      </c>
      <c r="BL199" s="168" t="str">
        <f aca="false">IF(AA199="","",IF(AA199="-","-",IF(UPPER(AA199)="AB","+",VLOOKUP(AA199,'විෂය තොරතුරු'!$P$24:$Q$28,2))))</f>
        <v/>
      </c>
      <c r="BM199" s="168" t="str">
        <f aca="false">IF(AB199="","",IF(AB199="-","-",IF(UPPER(AB199)="AB","+",VLOOKUP(AB199,'විෂය තොරතුරු'!$P$24:$Q$28,2))))</f>
        <v/>
      </c>
      <c r="BN199" s="168" t="str">
        <f aca="false">IF(AC199="","",IF(AC199="-","-",IF(UPPER(AC199)="AB","+",VLOOKUP(AC199,'විෂය තොරතුරු'!$P$24:$Q$28,2))))</f>
        <v/>
      </c>
      <c r="BO199" s="169" t="str">
        <f aca="false">IF(AD199="","",IF(AD199="-","-",IF(UPPER(AD199)="AB","+",VLOOKUP(AD199,'විෂය තොරතුරු'!$P$24:$Q$28,2))))</f>
        <v/>
      </c>
      <c r="BP199" s="171" t="str">
        <f aca="false">IF(AE199="","",IF(AE199="-","-",IF(UPPER(AE199)="AB","+",VLOOKUP(AE199,'විෂය තොරතුරු'!$P$24:$Q$28,2))))</f>
        <v/>
      </c>
      <c r="BQ199" s="168" t="str">
        <f aca="false">IF(AF199="","",IF(AF199="-","-",IF(UPPER(AF199)="AB","+",VLOOKUP(AF199,'විෂය තොරතුරු'!$P$24:$Q$28,2))))</f>
        <v/>
      </c>
      <c r="BR199" s="168" t="str">
        <f aca="false">IF(AG199="","",IF(AG199="-","-",IF(UPPER(AG199)="AB","+",VLOOKUP(AG199,'විෂය තොරතුරු'!$P$24:$Q$28,2))))</f>
        <v/>
      </c>
      <c r="BS199" s="168" t="str">
        <f aca="false">IF(AH199="","",IF(AH199="-","-",IF(UPPER(AH199)="AB","+",VLOOKUP(AH199,'විෂය තොරතුරු'!$P$24:$Q$28,2))))</f>
        <v/>
      </c>
      <c r="BT199" s="168" t="str">
        <f aca="false">IF(AI199="","",IF(AI199="-","-",IF(UPPER(AI199)="AB","+",VLOOKUP(AI199,'විෂය තොරතුරු'!$P$24:$Q$28,2))))</f>
        <v/>
      </c>
      <c r="BU199" s="168" t="str">
        <f aca="false">IF(AJ199="","",IF(AJ199="-","-",IF(UPPER(AJ199)="AB","+",VLOOKUP(AJ199,'විෂය තොරතුරු'!$P$24:$Q$28,2))))</f>
        <v/>
      </c>
      <c r="BV199" s="168" t="str">
        <f aca="false">IF(AK199="","",IF(AK199="-","-",IF(UPPER(AK199)="AB","+",VLOOKUP(AK199,'විෂය තොරතුරු'!$P$24:$Q$28,2))))</f>
        <v/>
      </c>
      <c r="BW199" s="169" t="str">
        <f aca="false">IF(AL199="","",IF(AL199="-","-",IF(UPPER(AL199)="AB","+",VLOOKUP(AL199,'විෂය තොරතුරු'!$P$24:$Q$28,2))))</f>
        <v/>
      </c>
      <c r="BX199" s="171" t="str">
        <f aca="false">IF($B199="","",COUNTIF($AP199:$BW199,"A"))</f>
        <v/>
      </c>
      <c r="BY199" s="171" t="str">
        <f aca="false">IF($B199="","",COUNTIF($AP199:$BW199,"B"))</f>
        <v/>
      </c>
      <c r="BZ199" s="171" t="str">
        <f aca="false">IF($B199="","",COUNTIF($AP199:$BW199,"C"))</f>
        <v/>
      </c>
      <c r="CA199" s="171" t="str">
        <f aca="false">IF($B199="","",COUNTIF($AP199:$BW199,"S"))</f>
        <v/>
      </c>
      <c r="CB199" s="171" t="str">
        <f aca="false">IF($B199="","",COUNTIF($AP199:$BW199,"W"))</f>
        <v/>
      </c>
      <c r="CC199" s="171" t="str">
        <f aca="false">IF(B199="","",SUM(BX199:CA199))</f>
        <v/>
      </c>
      <c r="CD199" s="169" t="str">
        <f aca="false">IF(B199="","",SUM(BX199:BZ199))</f>
        <v/>
      </c>
      <c r="CE199" s="172" t="str">
        <f aca="false">IF(B199="","",IF(AND(CC199&gt;=6,CD199&gt;=3,OR(E199&gt;=35,F199&gt;=35),L199&gt;=35),"6/3 සමත්",IF(AND(CC199&gt;=5,CD199&gt;=3,OR(E199&gt;=35,F199&gt;=35,L199&gt;=35)),"5/3 සමත්",IF(AND(CC199&gt;=4,CD199&gt;=1,OR(E199&gt;=20,F199&gt;=20,L199&gt;=20)),"සමත් කළ හැකි",IF(CB199=9,"W9","අසමත් ?")))))</f>
        <v/>
      </c>
    </row>
    <row r="200" customFormat="false" ht="13.8" hidden="false" customHeight="false" outlineLevel="0" collapsed="false">
      <c r="A200" s="160" t="n">
        <v>15</v>
      </c>
      <c r="B200" s="161"/>
      <c r="C200" s="161"/>
      <c r="D200" s="162"/>
      <c r="E200" s="163"/>
      <c r="F200" s="164"/>
      <c r="G200" s="163"/>
      <c r="H200" s="165"/>
      <c r="I200" s="165"/>
      <c r="J200" s="164"/>
      <c r="K200" s="163"/>
      <c r="L200" s="165"/>
      <c r="M200" s="165"/>
      <c r="N200" s="164"/>
      <c r="O200" s="163"/>
      <c r="P200" s="165"/>
      <c r="Q200" s="165"/>
      <c r="R200" s="165"/>
      <c r="S200" s="165"/>
      <c r="T200" s="165"/>
      <c r="U200" s="165"/>
      <c r="V200" s="164"/>
      <c r="W200" s="163"/>
      <c r="X200" s="165"/>
      <c r="Y200" s="165"/>
      <c r="Z200" s="165"/>
      <c r="AA200" s="165"/>
      <c r="AB200" s="165"/>
      <c r="AC200" s="165"/>
      <c r="AD200" s="164"/>
      <c r="AE200" s="163"/>
      <c r="AF200" s="165"/>
      <c r="AG200" s="165"/>
      <c r="AH200" s="165"/>
      <c r="AI200" s="165"/>
      <c r="AJ200" s="165"/>
      <c r="AK200" s="165"/>
      <c r="AL200" s="166"/>
      <c r="AM200" s="167" t="str">
        <f aca="false">IF(B200="","",SUM(E200:AL200))</f>
        <v/>
      </c>
      <c r="AN200" s="168" t="str">
        <f aca="false">IF(B200="","",AM200/9)</f>
        <v/>
      </c>
      <c r="AO200" s="169" t="str">
        <f aca="false">IF(B200="","",IF(AM200=0,"-",RANK(AM200,$AM$186:$AM$235,0)))</f>
        <v/>
      </c>
      <c r="AP200" s="167" t="str">
        <f aca="false">IF(E200="","",IF(E200="-","-",IF(UPPER(E200)="AB","+",VLOOKUP(E200,'විෂය තොරතුරු'!$P$24:$Q$28,2))))</f>
        <v/>
      </c>
      <c r="AQ200" s="168" t="str">
        <f aca="false">IF(F200="","",IF(F200="-","-",IF(UPPER(F200)="AB","+",VLOOKUP(F200,'විෂය තොරතුරු'!$P$24:$Q$28,2))))</f>
        <v/>
      </c>
      <c r="AR200" s="168" t="str">
        <f aca="false">IF(G200="","",IF(G200="-","-",IF(UPPER(G200)="AB","+",VLOOKUP(G200,'විෂය තොරතුරු'!$P$24:$Q$28,2))))</f>
        <v/>
      </c>
      <c r="AS200" s="168" t="str">
        <f aca="false">IF(H200="","",IF(H200="-","-",IF(UPPER(H200)="AB","+",VLOOKUP(H200,'විෂය තොරතුරු'!$P$24:$Q$28,2))))</f>
        <v/>
      </c>
      <c r="AT200" s="168" t="str">
        <f aca="false">IF(I200="","",IF(I200="-","-",IF(UPPER(I200)="AB","+",VLOOKUP(I200,'විෂය තොරතුරු'!$P$24:$Q$28,2))))</f>
        <v/>
      </c>
      <c r="AU200" s="170" t="str">
        <f aca="false">IF(J200="","",IF(J200="-","-",IF(UPPER(J200)="AB","+",VLOOKUP(J200,'විෂය තොරතුරු'!$P$24:$Q$28,2))))</f>
        <v/>
      </c>
      <c r="AV200" s="171" t="str">
        <f aca="false">IF(K200="","",IF(K200="-","-",IF(UPPER(K200)="AB","+",VLOOKUP(K200,'විෂය තොරතුරු'!$P$24:$Q$28,2))))</f>
        <v/>
      </c>
      <c r="AW200" s="168" t="str">
        <f aca="false">IF(L200="","",IF(L200="-","-",IF(UPPER(L200)="AB","+",VLOOKUP(L200,'විෂය තොරතුරු'!$P$24:$Q$28,2))))</f>
        <v/>
      </c>
      <c r="AX200" s="168" t="str">
        <f aca="false">IF(M200="","",IF(M200="-","-",IF(UPPER(M200)="AB","+",VLOOKUP(M200,'විෂය තොරතුරු'!$P$24:$Q$28,2))))</f>
        <v/>
      </c>
      <c r="AY200" s="169" t="str">
        <f aca="false">IF(N200="","",IF(N200="-","-",IF(UPPER(N200)="AB","+",VLOOKUP(N200,'විෂය තොරතුරු'!$P$24:$Q$28,2))))</f>
        <v/>
      </c>
      <c r="AZ200" s="167" t="str">
        <f aca="false">IF(O200="","",IF(O200="-","-",IF(UPPER(O200)="AB","+",VLOOKUP(O200,'විෂය තොරතුරු'!$P$24:$Q$28,2))))</f>
        <v/>
      </c>
      <c r="BA200" s="168" t="str">
        <f aca="false">IF(P200="","",IF(P200="-","-",IF(UPPER(P200)="AB","+",VLOOKUP(P200,'විෂය තොරතුරු'!$P$24:$Q$28,2))))</f>
        <v/>
      </c>
      <c r="BB200" s="168" t="str">
        <f aca="false">IF(Q200="","",IF(Q200="-","-",IF(UPPER(Q200)="AB","+",VLOOKUP(Q200,'විෂය තොරතුරු'!$P$24:$Q$28,2))))</f>
        <v/>
      </c>
      <c r="BC200" s="168" t="str">
        <f aca="false">IF(R200="","",IF(R200="-","-",IF(UPPER(R200)="AB","+",VLOOKUP(R200,'විෂය තොරතුරු'!$P$24:$Q$28,2))))</f>
        <v/>
      </c>
      <c r="BD200" s="168" t="str">
        <f aca="false">IF(S200="","",IF(S200="-","-",IF(UPPER(S200)="AB","+",VLOOKUP(S200,'විෂය තොරතුරු'!$P$24:$Q$28,2))))</f>
        <v/>
      </c>
      <c r="BE200" s="168" t="str">
        <f aca="false">IF(T200="","",IF(T200="-","-",IF(UPPER(T200)="AB","+",VLOOKUP(T200,'විෂය තොරතුරු'!$P$24:$Q$28,2))))</f>
        <v/>
      </c>
      <c r="BF200" s="168" t="str">
        <f aca="false">IF(U200="","",IF(U200="-","-",IF(UPPER(U200)="AB","+",VLOOKUP(U200,'විෂය තොරතුරු'!$P$24:$Q$28,2))))</f>
        <v/>
      </c>
      <c r="BG200" s="170" t="str">
        <f aca="false">IF(V200="","",IF(V200="-","-",IF(UPPER(V200)="AB","+",VLOOKUP(V200,'විෂය තොරතුරු'!$P$24:$Q$28,2))))</f>
        <v/>
      </c>
      <c r="BH200" s="171" t="str">
        <f aca="false">IF(W200="","",IF(W200="-","-",IF(UPPER(W200)="AB","+",VLOOKUP(W200,'විෂය තොරතුරු'!$P$24:$Q$28,2))))</f>
        <v/>
      </c>
      <c r="BI200" s="168" t="str">
        <f aca="false">IF(X200="","",IF(X200="-","-",IF(UPPER(X200)="AB","+",VLOOKUP(X200,'විෂය තොරතුරු'!$P$24:$Q$28,2))))</f>
        <v/>
      </c>
      <c r="BJ200" s="168" t="str">
        <f aca="false">IF(Y200="","",IF(Y200="-","-",IF(UPPER(Y200)="AB","+",VLOOKUP(Y200,'විෂය තොරතුරු'!$P$24:$Q$28,2))))</f>
        <v/>
      </c>
      <c r="BK200" s="168" t="str">
        <f aca="false">IF(Z200="","",IF(Z200="-","-",IF(UPPER(Z200)="AB","+",VLOOKUP(Z200,'විෂය තොරතුරු'!$P$24:$Q$28,2))))</f>
        <v/>
      </c>
      <c r="BL200" s="168" t="str">
        <f aca="false">IF(AA200="","",IF(AA200="-","-",IF(UPPER(AA200)="AB","+",VLOOKUP(AA200,'විෂය තොරතුරු'!$P$24:$Q$28,2))))</f>
        <v/>
      </c>
      <c r="BM200" s="168" t="str">
        <f aca="false">IF(AB200="","",IF(AB200="-","-",IF(UPPER(AB200)="AB","+",VLOOKUP(AB200,'විෂය තොරතුරු'!$P$24:$Q$28,2))))</f>
        <v/>
      </c>
      <c r="BN200" s="168" t="str">
        <f aca="false">IF(AC200="","",IF(AC200="-","-",IF(UPPER(AC200)="AB","+",VLOOKUP(AC200,'විෂය තොරතුරු'!$P$24:$Q$28,2))))</f>
        <v/>
      </c>
      <c r="BO200" s="169" t="str">
        <f aca="false">IF(AD200="","",IF(AD200="-","-",IF(UPPER(AD200)="AB","+",VLOOKUP(AD200,'විෂය තොරතුරු'!$P$24:$Q$28,2))))</f>
        <v/>
      </c>
      <c r="BP200" s="171" t="str">
        <f aca="false">IF(AE200="","",IF(AE200="-","-",IF(UPPER(AE200)="AB","+",VLOOKUP(AE200,'විෂය තොරතුරු'!$P$24:$Q$28,2))))</f>
        <v/>
      </c>
      <c r="BQ200" s="168" t="str">
        <f aca="false">IF(AF200="","",IF(AF200="-","-",IF(UPPER(AF200)="AB","+",VLOOKUP(AF200,'විෂය තොරතුරු'!$P$24:$Q$28,2))))</f>
        <v/>
      </c>
      <c r="BR200" s="168" t="str">
        <f aca="false">IF(AG200="","",IF(AG200="-","-",IF(UPPER(AG200)="AB","+",VLOOKUP(AG200,'විෂය තොරතුරු'!$P$24:$Q$28,2))))</f>
        <v/>
      </c>
      <c r="BS200" s="168" t="str">
        <f aca="false">IF(AH200="","",IF(AH200="-","-",IF(UPPER(AH200)="AB","+",VLOOKUP(AH200,'විෂය තොරතුරු'!$P$24:$Q$28,2))))</f>
        <v/>
      </c>
      <c r="BT200" s="168" t="str">
        <f aca="false">IF(AI200="","",IF(AI200="-","-",IF(UPPER(AI200)="AB","+",VLOOKUP(AI200,'විෂය තොරතුරු'!$P$24:$Q$28,2))))</f>
        <v/>
      </c>
      <c r="BU200" s="168" t="str">
        <f aca="false">IF(AJ200="","",IF(AJ200="-","-",IF(UPPER(AJ200)="AB","+",VLOOKUP(AJ200,'විෂය තොරතුරු'!$P$24:$Q$28,2))))</f>
        <v/>
      </c>
      <c r="BV200" s="168" t="str">
        <f aca="false">IF(AK200="","",IF(AK200="-","-",IF(UPPER(AK200)="AB","+",VLOOKUP(AK200,'විෂය තොරතුරු'!$P$24:$Q$28,2))))</f>
        <v/>
      </c>
      <c r="BW200" s="169" t="str">
        <f aca="false">IF(AL200="","",IF(AL200="-","-",IF(UPPER(AL200)="AB","+",VLOOKUP(AL200,'විෂය තොරතුරු'!$P$24:$Q$28,2))))</f>
        <v/>
      </c>
      <c r="BX200" s="171" t="str">
        <f aca="false">IF($B200="","",COUNTIF($AP200:$BW200,"A"))</f>
        <v/>
      </c>
      <c r="BY200" s="171" t="str">
        <f aca="false">IF($B200="","",COUNTIF($AP200:$BW200,"B"))</f>
        <v/>
      </c>
      <c r="BZ200" s="171" t="str">
        <f aca="false">IF($B200="","",COUNTIF($AP200:$BW200,"C"))</f>
        <v/>
      </c>
      <c r="CA200" s="171" t="str">
        <f aca="false">IF($B200="","",COUNTIF($AP200:$BW200,"S"))</f>
        <v/>
      </c>
      <c r="CB200" s="171" t="str">
        <f aca="false">IF($B200="","",COUNTIF($AP200:$BW200,"W"))</f>
        <v/>
      </c>
      <c r="CC200" s="171" t="str">
        <f aca="false">IF(B200="","",SUM(BX200:CA200))</f>
        <v/>
      </c>
      <c r="CD200" s="169" t="str">
        <f aca="false">IF(B200="","",SUM(BX200:BZ200))</f>
        <v/>
      </c>
      <c r="CE200" s="172" t="str">
        <f aca="false">IF(B200="","",IF(AND(CC200&gt;=6,CD200&gt;=3,OR(E200&gt;=35,F200&gt;=35),L200&gt;=35),"6/3 සමත්",IF(AND(CC200&gt;=5,CD200&gt;=3,OR(E200&gt;=35,F200&gt;=35,L200&gt;=35)),"5/3 සමත්",IF(AND(CC200&gt;=4,CD200&gt;=1,OR(E200&gt;=20,F200&gt;=20,L200&gt;=20)),"සමත් කළ හැකි",IF(CB200=9,"W9","අසමත් ?")))))</f>
        <v/>
      </c>
    </row>
    <row r="201" customFormat="false" ht="13.8" hidden="false" customHeight="false" outlineLevel="0" collapsed="false">
      <c r="A201" s="160" t="n">
        <v>16</v>
      </c>
      <c r="B201" s="161"/>
      <c r="C201" s="161"/>
      <c r="D201" s="162"/>
      <c r="E201" s="163"/>
      <c r="F201" s="164"/>
      <c r="G201" s="163"/>
      <c r="H201" s="165"/>
      <c r="I201" s="165"/>
      <c r="J201" s="164"/>
      <c r="K201" s="163"/>
      <c r="L201" s="165"/>
      <c r="M201" s="165"/>
      <c r="N201" s="164"/>
      <c r="O201" s="163"/>
      <c r="P201" s="165"/>
      <c r="Q201" s="165"/>
      <c r="R201" s="165"/>
      <c r="S201" s="165"/>
      <c r="T201" s="165"/>
      <c r="U201" s="165"/>
      <c r="V201" s="164"/>
      <c r="W201" s="163"/>
      <c r="X201" s="165"/>
      <c r="Y201" s="165"/>
      <c r="Z201" s="165"/>
      <c r="AA201" s="165"/>
      <c r="AB201" s="165"/>
      <c r="AC201" s="165"/>
      <c r="AD201" s="164"/>
      <c r="AE201" s="163"/>
      <c r="AF201" s="165"/>
      <c r="AG201" s="165"/>
      <c r="AH201" s="165"/>
      <c r="AI201" s="165"/>
      <c r="AJ201" s="165"/>
      <c r="AK201" s="165"/>
      <c r="AL201" s="166"/>
      <c r="AM201" s="167" t="str">
        <f aca="false">IF(B201="","",SUM(E201:AL201))</f>
        <v/>
      </c>
      <c r="AN201" s="168" t="str">
        <f aca="false">IF(B201="","",AM201/9)</f>
        <v/>
      </c>
      <c r="AO201" s="169" t="str">
        <f aca="false">IF(B201="","",IF(AM201=0,"-",RANK(AM201,$AM$186:$AM$235,0)))</f>
        <v/>
      </c>
      <c r="AP201" s="167" t="str">
        <f aca="false">IF(E201="","",IF(E201="-","-",IF(UPPER(E201)="AB","+",VLOOKUP(E201,'විෂය තොරතුරු'!$P$24:$Q$28,2))))</f>
        <v/>
      </c>
      <c r="AQ201" s="168" t="str">
        <f aca="false">IF(F201="","",IF(F201="-","-",IF(UPPER(F201)="AB","+",VLOOKUP(F201,'විෂය තොරතුරු'!$P$24:$Q$28,2))))</f>
        <v/>
      </c>
      <c r="AR201" s="168" t="str">
        <f aca="false">IF(G201="","",IF(G201="-","-",IF(UPPER(G201)="AB","+",VLOOKUP(G201,'විෂය තොරතුරු'!$P$24:$Q$28,2))))</f>
        <v/>
      </c>
      <c r="AS201" s="168" t="str">
        <f aca="false">IF(H201="","",IF(H201="-","-",IF(UPPER(H201)="AB","+",VLOOKUP(H201,'විෂය තොරතුරු'!$P$24:$Q$28,2))))</f>
        <v/>
      </c>
      <c r="AT201" s="168" t="str">
        <f aca="false">IF(I201="","",IF(I201="-","-",IF(UPPER(I201)="AB","+",VLOOKUP(I201,'විෂය තොරතුරු'!$P$24:$Q$28,2))))</f>
        <v/>
      </c>
      <c r="AU201" s="170" t="str">
        <f aca="false">IF(J201="","",IF(J201="-","-",IF(UPPER(J201)="AB","+",VLOOKUP(J201,'විෂය තොරතුරු'!$P$24:$Q$28,2))))</f>
        <v/>
      </c>
      <c r="AV201" s="171" t="str">
        <f aca="false">IF(K201="","",IF(K201="-","-",IF(UPPER(K201)="AB","+",VLOOKUP(K201,'විෂය තොරතුරු'!$P$24:$Q$28,2))))</f>
        <v/>
      </c>
      <c r="AW201" s="168" t="str">
        <f aca="false">IF(L201="","",IF(L201="-","-",IF(UPPER(L201)="AB","+",VLOOKUP(L201,'විෂය තොරතුරු'!$P$24:$Q$28,2))))</f>
        <v/>
      </c>
      <c r="AX201" s="168" t="str">
        <f aca="false">IF(M201="","",IF(M201="-","-",IF(UPPER(M201)="AB","+",VLOOKUP(M201,'විෂය තොරතුරු'!$P$24:$Q$28,2))))</f>
        <v/>
      </c>
      <c r="AY201" s="169" t="str">
        <f aca="false">IF(N201="","",IF(N201="-","-",IF(UPPER(N201)="AB","+",VLOOKUP(N201,'විෂය තොරතුරු'!$P$24:$Q$28,2))))</f>
        <v/>
      </c>
      <c r="AZ201" s="167" t="str">
        <f aca="false">IF(O201="","",IF(O201="-","-",IF(UPPER(O201)="AB","+",VLOOKUP(O201,'විෂය තොරතුරු'!$P$24:$Q$28,2))))</f>
        <v/>
      </c>
      <c r="BA201" s="168" t="str">
        <f aca="false">IF(P201="","",IF(P201="-","-",IF(UPPER(P201)="AB","+",VLOOKUP(P201,'විෂය තොරතුරු'!$P$24:$Q$28,2))))</f>
        <v/>
      </c>
      <c r="BB201" s="168" t="str">
        <f aca="false">IF(Q201="","",IF(Q201="-","-",IF(UPPER(Q201)="AB","+",VLOOKUP(Q201,'විෂය තොරතුරු'!$P$24:$Q$28,2))))</f>
        <v/>
      </c>
      <c r="BC201" s="168" t="str">
        <f aca="false">IF(R201="","",IF(R201="-","-",IF(UPPER(R201)="AB","+",VLOOKUP(R201,'විෂය තොරතුරු'!$P$24:$Q$28,2))))</f>
        <v/>
      </c>
      <c r="BD201" s="168" t="str">
        <f aca="false">IF(S201="","",IF(S201="-","-",IF(UPPER(S201)="AB","+",VLOOKUP(S201,'විෂය තොරතුරු'!$P$24:$Q$28,2))))</f>
        <v/>
      </c>
      <c r="BE201" s="168" t="str">
        <f aca="false">IF(T201="","",IF(T201="-","-",IF(UPPER(T201)="AB","+",VLOOKUP(T201,'විෂය තොරතුරු'!$P$24:$Q$28,2))))</f>
        <v/>
      </c>
      <c r="BF201" s="168" t="str">
        <f aca="false">IF(U201="","",IF(U201="-","-",IF(UPPER(U201)="AB","+",VLOOKUP(U201,'විෂය තොරතුරු'!$P$24:$Q$28,2))))</f>
        <v/>
      </c>
      <c r="BG201" s="170" t="str">
        <f aca="false">IF(V201="","",IF(V201="-","-",IF(UPPER(V201)="AB","+",VLOOKUP(V201,'විෂය තොරතුරු'!$P$24:$Q$28,2))))</f>
        <v/>
      </c>
      <c r="BH201" s="171" t="str">
        <f aca="false">IF(W201="","",IF(W201="-","-",IF(UPPER(W201)="AB","+",VLOOKUP(W201,'විෂය තොරතුරු'!$P$24:$Q$28,2))))</f>
        <v/>
      </c>
      <c r="BI201" s="168" t="str">
        <f aca="false">IF(X201="","",IF(X201="-","-",IF(UPPER(X201)="AB","+",VLOOKUP(X201,'විෂය තොරතුරු'!$P$24:$Q$28,2))))</f>
        <v/>
      </c>
      <c r="BJ201" s="168" t="str">
        <f aca="false">IF(Y201="","",IF(Y201="-","-",IF(UPPER(Y201)="AB","+",VLOOKUP(Y201,'විෂය තොරතුරු'!$P$24:$Q$28,2))))</f>
        <v/>
      </c>
      <c r="BK201" s="168" t="str">
        <f aca="false">IF(Z201="","",IF(Z201="-","-",IF(UPPER(Z201)="AB","+",VLOOKUP(Z201,'විෂය තොරතුරු'!$P$24:$Q$28,2))))</f>
        <v/>
      </c>
      <c r="BL201" s="168" t="str">
        <f aca="false">IF(AA201="","",IF(AA201="-","-",IF(UPPER(AA201)="AB","+",VLOOKUP(AA201,'විෂය තොරතුරු'!$P$24:$Q$28,2))))</f>
        <v/>
      </c>
      <c r="BM201" s="168" t="str">
        <f aca="false">IF(AB201="","",IF(AB201="-","-",IF(UPPER(AB201)="AB","+",VLOOKUP(AB201,'විෂය තොරතුරු'!$P$24:$Q$28,2))))</f>
        <v/>
      </c>
      <c r="BN201" s="168" t="str">
        <f aca="false">IF(AC201="","",IF(AC201="-","-",IF(UPPER(AC201)="AB","+",VLOOKUP(AC201,'විෂය තොරතුරු'!$P$24:$Q$28,2))))</f>
        <v/>
      </c>
      <c r="BO201" s="169" t="str">
        <f aca="false">IF(AD201="","",IF(AD201="-","-",IF(UPPER(AD201)="AB","+",VLOOKUP(AD201,'විෂය තොරතුරු'!$P$24:$Q$28,2))))</f>
        <v/>
      </c>
      <c r="BP201" s="171" t="str">
        <f aca="false">IF(AE201="","",IF(AE201="-","-",IF(UPPER(AE201)="AB","+",VLOOKUP(AE201,'විෂය තොරතුරු'!$P$24:$Q$28,2))))</f>
        <v/>
      </c>
      <c r="BQ201" s="168" t="str">
        <f aca="false">IF(AF201="","",IF(AF201="-","-",IF(UPPER(AF201)="AB","+",VLOOKUP(AF201,'විෂය තොරතුරු'!$P$24:$Q$28,2))))</f>
        <v/>
      </c>
      <c r="BR201" s="168" t="str">
        <f aca="false">IF(AG201="","",IF(AG201="-","-",IF(UPPER(AG201)="AB","+",VLOOKUP(AG201,'විෂය තොරතුරු'!$P$24:$Q$28,2))))</f>
        <v/>
      </c>
      <c r="BS201" s="168" t="str">
        <f aca="false">IF(AH201="","",IF(AH201="-","-",IF(UPPER(AH201)="AB","+",VLOOKUP(AH201,'විෂය තොරතුරු'!$P$24:$Q$28,2))))</f>
        <v/>
      </c>
      <c r="BT201" s="168" t="str">
        <f aca="false">IF(AI201="","",IF(AI201="-","-",IF(UPPER(AI201)="AB","+",VLOOKUP(AI201,'විෂය තොරතුරු'!$P$24:$Q$28,2))))</f>
        <v/>
      </c>
      <c r="BU201" s="168" t="str">
        <f aca="false">IF(AJ201="","",IF(AJ201="-","-",IF(UPPER(AJ201)="AB","+",VLOOKUP(AJ201,'විෂය තොරතුරු'!$P$24:$Q$28,2))))</f>
        <v/>
      </c>
      <c r="BV201" s="168" t="str">
        <f aca="false">IF(AK201="","",IF(AK201="-","-",IF(UPPER(AK201)="AB","+",VLOOKUP(AK201,'විෂය තොරතුරු'!$P$24:$Q$28,2))))</f>
        <v/>
      </c>
      <c r="BW201" s="169" t="str">
        <f aca="false">IF(AL201="","",IF(AL201="-","-",IF(UPPER(AL201)="AB","+",VLOOKUP(AL201,'විෂය තොරතුරු'!$P$24:$Q$28,2))))</f>
        <v/>
      </c>
      <c r="BX201" s="171" t="str">
        <f aca="false">IF($B201="","",COUNTIF($AP201:$BW201,"A"))</f>
        <v/>
      </c>
      <c r="BY201" s="171" t="str">
        <f aca="false">IF($B201="","",COUNTIF($AP201:$BW201,"B"))</f>
        <v/>
      </c>
      <c r="BZ201" s="171" t="str">
        <f aca="false">IF($B201="","",COUNTIF($AP201:$BW201,"C"))</f>
        <v/>
      </c>
      <c r="CA201" s="171" t="str">
        <f aca="false">IF($B201="","",COUNTIF($AP201:$BW201,"S"))</f>
        <v/>
      </c>
      <c r="CB201" s="171" t="str">
        <f aca="false">IF($B201="","",COUNTIF($AP201:$BW201,"W"))</f>
        <v/>
      </c>
      <c r="CC201" s="171" t="str">
        <f aca="false">IF(B201="","",SUM(BX201:CA201))</f>
        <v/>
      </c>
      <c r="CD201" s="169" t="str">
        <f aca="false">IF(B201="","",SUM(BX201:BZ201))</f>
        <v/>
      </c>
      <c r="CE201" s="172" t="str">
        <f aca="false">IF(B201="","",IF(AND(CC201&gt;=6,CD201&gt;=3,OR(E201&gt;=35,F201&gt;=35),L201&gt;=35),"6/3 සමත්",IF(AND(CC201&gt;=5,CD201&gt;=3,OR(E201&gt;=35,F201&gt;=35,L201&gt;=35)),"5/3 සමත්",IF(AND(CC201&gt;=4,CD201&gt;=1,OR(E201&gt;=20,F201&gt;=20,L201&gt;=20)),"සමත් කළ හැකි",IF(CB201=9,"W9","අසමත් ?")))))</f>
        <v/>
      </c>
    </row>
    <row r="202" customFormat="false" ht="13.8" hidden="false" customHeight="false" outlineLevel="0" collapsed="false">
      <c r="A202" s="160" t="n">
        <v>17</v>
      </c>
      <c r="B202" s="161"/>
      <c r="C202" s="161"/>
      <c r="D202" s="162"/>
      <c r="E202" s="163"/>
      <c r="F202" s="164"/>
      <c r="G202" s="163"/>
      <c r="H202" s="165"/>
      <c r="I202" s="165"/>
      <c r="J202" s="164"/>
      <c r="K202" s="163"/>
      <c r="L202" s="165"/>
      <c r="M202" s="165"/>
      <c r="N202" s="164"/>
      <c r="O202" s="163"/>
      <c r="P202" s="165"/>
      <c r="Q202" s="165"/>
      <c r="R202" s="165"/>
      <c r="S202" s="165"/>
      <c r="T202" s="165"/>
      <c r="U202" s="165"/>
      <c r="V202" s="164"/>
      <c r="W202" s="163"/>
      <c r="X202" s="165"/>
      <c r="Y202" s="165"/>
      <c r="Z202" s="165"/>
      <c r="AA202" s="165"/>
      <c r="AB202" s="165"/>
      <c r="AC202" s="165"/>
      <c r="AD202" s="164"/>
      <c r="AE202" s="163"/>
      <c r="AF202" s="165"/>
      <c r="AG202" s="165"/>
      <c r="AH202" s="165"/>
      <c r="AI202" s="165"/>
      <c r="AJ202" s="165"/>
      <c r="AK202" s="165"/>
      <c r="AL202" s="166"/>
      <c r="AM202" s="167" t="str">
        <f aca="false">IF(B202="","",SUM(E202:AL202))</f>
        <v/>
      </c>
      <c r="AN202" s="168" t="str">
        <f aca="false">IF(B202="","",AM202/9)</f>
        <v/>
      </c>
      <c r="AO202" s="169" t="str">
        <f aca="false">IF(B202="","",IF(AM202=0,"-",RANK(AM202,$AM$186:$AM$235,0)))</f>
        <v/>
      </c>
      <c r="AP202" s="167" t="str">
        <f aca="false">IF(E202="","",IF(E202="-","-",IF(UPPER(E202)="AB","+",VLOOKUP(E202,'විෂය තොරතුරු'!$P$24:$Q$28,2))))</f>
        <v/>
      </c>
      <c r="AQ202" s="168" t="str">
        <f aca="false">IF(F202="","",IF(F202="-","-",IF(UPPER(F202)="AB","+",VLOOKUP(F202,'විෂය තොරතුරු'!$P$24:$Q$28,2))))</f>
        <v/>
      </c>
      <c r="AR202" s="168" t="str">
        <f aca="false">IF(G202="","",IF(G202="-","-",IF(UPPER(G202)="AB","+",VLOOKUP(G202,'විෂය තොරතුරු'!$P$24:$Q$28,2))))</f>
        <v/>
      </c>
      <c r="AS202" s="168" t="str">
        <f aca="false">IF(H202="","",IF(H202="-","-",IF(UPPER(H202)="AB","+",VLOOKUP(H202,'විෂය තොරතුරු'!$P$24:$Q$28,2))))</f>
        <v/>
      </c>
      <c r="AT202" s="168" t="str">
        <f aca="false">IF(I202="","",IF(I202="-","-",IF(UPPER(I202)="AB","+",VLOOKUP(I202,'විෂය තොරතුරු'!$P$24:$Q$28,2))))</f>
        <v/>
      </c>
      <c r="AU202" s="170" t="str">
        <f aca="false">IF(J202="","",IF(J202="-","-",IF(UPPER(J202)="AB","+",VLOOKUP(J202,'විෂය තොරතුරු'!$P$24:$Q$28,2))))</f>
        <v/>
      </c>
      <c r="AV202" s="171" t="str">
        <f aca="false">IF(K202="","",IF(K202="-","-",IF(UPPER(K202)="AB","+",VLOOKUP(K202,'විෂය තොරතුරු'!$P$24:$Q$28,2))))</f>
        <v/>
      </c>
      <c r="AW202" s="168" t="str">
        <f aca="false">IF(L202="","",IF(L202="-","-",IF(UPPER(L202)="AB","+",VLOOKUP(L202,'විෂය තොරතුරු'!$P$24:$Q$28,2))))</f>
        <v/>
      </c>
      <c r="AX202" s="168" t="str">
        <f aca="false">IF(M202="","",IF(M202="-","-",IF(UPPER(M202)="AB","+",VLOOKUP(M202,'විෂය තොරතුරු'!$P$24:$Q$28,2))))</f>
        <v/>
      </c>
      <c r="AY202" s="169" t="str">
        <f aca="false">IF(N202="","",IF(N202="-","-",IF(UPPER(N202)="AB","+",VLOOKUP(N202,'විෂය තොරතුරු'!$P$24:$Q$28,2))))</f>
        <v/>
      </c>
      <c r="AZ202" s="167" t="str">
        <f aca="false">IF(O202="","",IF(O202="-","-",IF(UPPER(O202)="AB","+",VLOOKUP(O202,'විෂය තොරතුරු'!$P$24:$Q$28,2))))</f>
        <v/>
      </c>
      <c r="BA202" s="168" t="str">
        <f aca="false">IF(P202="","",IF(P202="-","-",IF(UPPER(P202)="AB","+",VLOOKUP(P202,'විෂය තොරතුරු'!$P$24:$Q$28,2))))</f>
        <v/>
      </c>
      <c r="BB202" s="168" t="str">
        <f aca="false">IF(Q202="","",IF(Q202="-","-",IF(UPPER(Q202)="AB","+",VLOOKUP(Q202,'විෂය තොරතුරු'!$P$24:$Q$28,2))))</f>
        <v/>
      </c>
      <c r="BC202" s="168" t="str">
        <f aca="false">IF(R202="","",IF(R202="-","-",IF(UPPER(R202)="AB","+",VLOOKUP(R202,'විෂය තොරතුරු'!$P$24:$Q$28,2))))</f>
        <v/>
      </c>
      <c r="BD202" s="168" t="str">
        <f aca="false">IF(S202="","",IF(S202="-","-",IF(UPPER(S202)="AB","+",VLOOKUP(S202,'විෂය තොරතුරු'!$P$24:$Q$28,2))))</f>
        <v/>
      </c>
      <c r="BE202" s="168" t="str">
        <f aca="false">IF(T202="","",IF(T202="-","-",IF(UPPER(T202)="AB","+",VLOOKUP(T202,'විෂය තොරතුරු'!$P$24:$Q$28,2))))</f>
        <v/>
      </c>
      <c r="BF202" s="168" t="str">
        <f aca="false">IF(U202="","",IF(U202="-","-",IF(UPPER(U202)="AB","+",VLOOKUP(U202,'විෂය තොරතුරු'!$P$24:$Q$28,2))))</f>
        <v/>
      </c>
      <c r="BG202" s="170" t="str">
        <f aca="false">IF(V202="","",IF(V202="-","-",IF(UPPER(V202)="AB","+",VLOOKUP(V202,'විෂය තොරතුරු'!$P$24:$Q$28,2))))</f>
        <v/>
      </c>
      <c r="BH202" s="171" t="str">
        <f aca="false">IF(W202="","",IF(W202="-","-",IF(UPPER(W202)="AB","+",VLOOKUP(W202,'විෂය තොරතුරු'!$P$24:$Q$28,2))))</f>
        <v/>
      </c>
      <c r="BI202" s="168" t="str">
        <f aca="false">IF(X202="","",IF(X202="-","-",IF(UPPER(X202)="AB","+",VLOOKUP(X202,'විෂය තොරතුරු'!$P$24:$Q$28,2))))</f>
        <v/>
      </c>
      <c r="BJ202" s="168" t="str">
        <f aca="false">IF(Y202="","",IF(Y202="-","-",IF(UPPER(Y202)="AB","+",VLOOKUP(Y202,'විෂය තොරතුරු'!$P$24:$Q$28,2))))</f>
        <v/>
      </c>
      <c r="BK202" s="168" t="str">
        <f aca="false">IF(Z202="","",IF(Z202="-","-",IF(UPPER(Z202)="AB","+",VLOOKUP(Z202,'විෂය තොරතුරු'!$P$24:$Q$28,2))))</f>
        <v/>
      </c>
      <c r="BL202" s="168" t="str">
        <f aca="false">IF(AA202="","",IF(AA202="-","-",IF(UPPER(AA202)="AB","+",VLOOKUP(AA202,'විෂය තොරතුරු'!$P$24:$Q$28,2))))</f>
        <v/>
      </c>
      <c r="BM202" s="168" t="str">
        <f aca="false">IF(AB202="","",IF(AB202="-","-",IF(UPPER(AB202)="AB","+",VLOOKUP(AB202,'විෂය තොරතුරු'!$P$24:$Q$28,2))))</f>
        <v/>
      </c>
      <c r="BN202" s="168" t="str">
        <f aca="false">IF(AC202="","",IF(AC202="-","-",IF(UPPER(AC202)="AB","+",VLOOKUP(AC202,'විෂය තොරතුරු'!$P$24:$Q$28,2))))</f>
        <v/>
      </c>
      <c r="BO202" s="169" t="str">
        <f aca="false">IF(AD202="","",IF(AD202="-","-",IF(UPPER(AD202)="AB","+",VLOOKUP(AD202,'විෂය තොරතුරු'!$P$24:$Q$28,2))))</f>
        <v/>
      </c>
      <c r="BP202" s="171" t="str">
        <f aca="false">IF(AE202="","",IF(AE202="-","-",IF(UPPER(AE202)="AB","+",VLOOKUP(AE202,'විෂය තොරතුරු'!$P$24:$Q$28,2))))</f>
        <v/>
      </c>
      <c r="BQ202" s="168" t="str">
        <f aca="false">IF(AF202="","",IF(AF202="-","-",IF(UPPER(AF202)="AB","+",VLOOKUP(AF202,'විෂය තොරතුරු'!$P$24:$Q$28,2))))</f>
        <v/>
      </c>
      <c r="BR202" s="168" t="str">
        <f aca="false">IF(AG202="","",IF(AG202="-","-",IF(UPPER(AG202)="AB","+",VLOOKUP(AG202,'විෂය තොරතුරු'!$P$24:$Q$28,2))))</f>
        <v/>
      </c>
      <c r="BS202" s="168" t="str">
        <f aca="false">IF(AH202="","",IF(AH202="-","-",IF(UPPER(AH202)="AB","+",VLOOKUP(AH202,'විෂය තොරතුරු'!$P$24:$Q$28,2))))</f>
        <v/>
      </c>
      <c r="BT202" s="168" t="str">
        <f aca="false">IF(AI202="","",IF(AI202="-","-",IF(UPPER(AI202)="AB","+",VLOOKUP(AI202,'විෂය තොරතුරු'!$P$24:$Q$28,2))))</f>
        <v/>
      </c>
      <c r="BU202" s="168" t="str">
        <f aca="false">IF(AJ202="","",IF(AJ202="-","-",IF(UPPER(AJ202)="AB","+",VLOOKUP(AJ202,'විෂය තොරතුරු'!$P$24:$Q$28,2))))</f>
        <v/>
      </c>
      <c r="BV202" s="168" t="str">
        <f aca="false">IF(AK202="","",IF(AK202="-","-",IF(UPPER(AK202)="AB","+",VLOOKUP(AK202,'විෂය තොරතුරු'!$P$24:$Q$28,2))))</f>
        <v/>
      </c>
      <c r="BW202" s="169" t="str">
        <f aca="false">IF(AL202="","",IF(AL202="-","-",IF(UPPER(AL202)="AB","+",VLOOKUP(AL202,'විෂය තොරතුරු'!$P$24:$Q$28,2))))</f>
        <v/>
      </c>
      <c r="BX202" s="171" t="str">
        <f aca="false">IF($B202="","",COUNTIF($AP202:$BW202,"A"))</f>
        <v/>
      </c>
      <c r="BY202" s="171" t="str">
        <f aca="false">IF($B202="","",COUNTIF($AP202:$BW202,"B"))</f>
        <v/>
      </c>
      <c r="BZ202" s="171" t="str">
        <f aca="false">IF($B202="","",COUNTIF($AP202:$BW202,"C"))</f>
        <v/>
      </c>
      <c r="CA202" s="171" t="str">
        <f aca="false">IF($B202="","",COUNTIF($AP202:$BW202,"S"))</f>
        <v/>
      </c>
      <c r="CB202" s="171" t="str">
        <f aca="false">IF($B202="","",COUNTIF($AP202:$BW202,"W"))</f>
        <v/>
      </c>
      <c r="CC202" s="171" t="str">
        <f aca="false">IF(B202="","",SUM(BX202:CA202))</f>
        <v/>
      </c>
      <c r="CD202" s="169" t="str">
        <f aca="false">IF(B202="","",SUM(BX202:BZ202))</f>
        <v/>
      </c>
      <c r="CE202" s="172" t="str">
        <f aca="false">IF(B202="","",IF(AND(CC202&gt;=6,CD202&gt;=3,OR(E202&gt;=35,F202&gt;=35),L202&gt;=35),"6/3 සමත්",IF(AND(CC202&gt;=5,CD202&gt;=3,OR(E202&gt;=35,F202&gt;=35,L202&gt;=35)),"5/3 සමත්",IF(AND(CC202&gt;=4,CD202&gt;=1,OR(E202&gt;=20,F202&gt;=20,L202&gt;=20)),"සමත් කළ හැකි",IF(CB202=9,"W9","අසමත් ?")))))</f>
        <v/>
      </c>
    </row>
    <row r="203" customFormat="false" ht="13.8" hidden="false" customHeight="false" outlineLevel="0" collapsed="false">
      <c r="A203" s="160" t="n">
        <v>18</v>
      </c>
      <c r="B203" s="161"/>
      <c r="C203" s="161"/>
      <c r="D203" s="162"/>
      <c r="E203" s="163"/>
      <c r="F203" s="164"/>
      <c r="G203" s="163"/>
      <c r="H203" s="165"/>
      <c r="I203" s="165"/>
      <c r="J203" s="164"/>
      <c r="K203" s="163"/>
      <c r="L203" s="165"/>
      <c r="M203" s="165"/>
      <c r="N203" s="164"/>
      <c r="O203" s="163"/>
      <c r="P203" s="165"/>
      <c r="Q203" s="165"/>
      <c r="R203" s="165"/>
      <c r="S203" s="165"/>
      <c r="T203" s="165"/>
      <c r="U203" s="165"/>
      <c r="V203" s="164"/>
      <c r="W203" s="163"/>
      <c r="X203" s="165"/>
      <c r="Y203" s="165"/>
      <c r="Z203" s="165"/>
      <c r="AA203" s="165"/>
      <c r="AB203" s="165"/>
      <c r="AC203" s="165"/>
      <c r="AD203" s="164"/>
      <c r="AE203" s="163"/>
      <c r="AF203" s="165"/>
      <c r="AG203" s="165"/>
      <c r="AH203" s="165"/>
      <c r="AI203" s="165"/>
      <c r="AJ203" s="165"/>
      <c r="AK203" s="165"/>
      <c r="AL203" s="166"/>
      <c r="AM203" s="167" t="str">
        <f aca="false">IF(B203="","",SUM(E203:AL203))</f>
        <v/>
      </c>
      <c r="AN203" s="168" t="str">
        <f aca="false">IF(B203="","",AM203/9)</f>
        <v/>
      </c>
      <c r="AO203" s="169" t="str">
        <f aca="false">IF(B203="","",IF(AM203=0,"-",RANK(AM203,$AM$186:$AM$235,0)))</f>
        <v/>
      </c>
      <c r="AP203" s="167" t="str">
        <f aca="false">IF(E203="","",IF(E203="-","-",IF(UPPER(E203)="AB","+",VLOOKUP(E203,'විෂය තොරතුරු'!$P$24:$Q$28,2))))</f>
        <v/>
      </c>
      <c r="AQ203" s="168" t="str">
        <f aca="false">IF(F203="","",IF(F203="-","-",IF(UPPER(F203)="AB","+",VLOOKUP(F203,'විෂය තොරතුරු'!$P$24:$Q$28,2))))</f>
        <v/>
      </c>
      <c r="AR203" s="168" t="str">
        <f aca="false">IF(G203="","",IF(G203="-","-",IF(UPPER(G203)="AB","+",VLOOKUP(G203,'විෂය තොරතුරු'!$P$24:$Q$28,2))))</f>
        <v/>
      </c>
      <c r="AS203" s="168" t="str">
        <f aca="false">IF(H203="","",IF(H203="-","-",IF(UPPER(H203)="AB","+",VLOOKUP(H203,'විෂය තොරතුරු'!$P$24:$Q$28,2))))</f>
        <v/>
      </c>
      <c r="AT203" s="168" t="str">
        <f aca="false">IF(I203="","",IF(I203="-","-",IF(UPPER(I203)="AB","+",VLOOKUP(I203,'විෂය තොරතුරු'!$P$24:$Q$28,2))))</f>
        <v/>
      </c>
      <c r="AU203" s="170" t="str">
        <f aca="false">IF(J203="","",IF(J203="-","-",IF(UPPER(J203)="AB","+",VLOOKUP(J203,'විෂය තොරතුරු'!$P$24:$Q$28,2))))</f>
        <v/>
      </c>
      <c r="AV203" s="171" t="str">
        <f aca="false">IF(K203="","",IF(K203="-","-",IF(UPPER(K203)="AB","+",VLOOKUP(K203,'විෂය තොරතුරු'!$P$24:$Q$28,2))))</f>
        <v/>
      </c>
      <c r="AW203" s="168" t="str">
        <f aca="false">IF(L203="","",IF(L203="-","-",IF(UPPER(L203)="AB","+",VLOOKUP(L203,'විෂය තොරතුරු'!$P$24:$Q$28,2))))</f>
        <v/>
      </c>
      <c r="AX203" s="168" t="str">
        <f aca="false">IF(M203="","",IF(M203="-","-",IF(UPPER(M203)="AB","+",VLOOKUP(M203,'විෂය තොරතුරු'!$P$24:$Q$28,2))))</f>
        <v/>
      </c>
      <c r="AY203" s="169" t="str">
        <f aca="false">IF(N203="","",IF(N203="-","-",IF(UPPER(N203)="AB","+",VLOOKUP(N203,'විෂය තොරතුරු'!$P$24:$Q$28,2))))</f>
        <v/>
      </c>
      <c r="AZ203" s="167" t="str">
        <f aca="false">IF(O203="","",IF(O203="-","-",IF(UPPER(O203)="AB","+",VLOOKUP(O203,'විෂය තොරතුරු'!$P$24:$Q$28,2))))</f>
        <v/>
      </c>
      <c r="BA203" s="168" t="str">
        <f aca="false">IF(P203="","",IF(P203="-","-",IF(UPPER(P203)="AB","+",VLOOKUP(P203,'විෂය තොරතුරු'!$P$24:$Q$28,2))))</f>
        <v/>
      </c>
      <c r="BB203" s="168" t="str">
        <f aca="false">IF(Q203="","",IF(Q203="-","-",IF(UPPER(Q203)="AB","+",VLOOKUP(Q203,'විෂය තොරතුරු'!$P$24:$Q$28,2))))</f>
        <v/>
      </c>
      <c r="BC203" s="168" t="str">
        <f aca="false">IF(R203="","",IF(R203="-","-",IF(UPPER(R203)="AB","+",VLOOKUP(R203,'විෂය තොරතුරු'!$P$24:$Q$28,2))))</f>
        <v/>
      </c>
      <c r="BD203" s="168" t="str">
        <f aca="false">IF(S203="","",IF(S203="-","-",IF(UPPER(S203)="AB","+",VLOOKUP(S203,'විෂය තොරතුරු'!$P$24:$Q$28,2))))</f>
        <v/>
      </c>
      <c r="BE203" s="168" t="str">
        <f aca="false">IF(T203="","",IF(T203="-","-",IF(UPPER(T203)="AB","+",VLOOKUP(T203,'විෂය තොරතුරු'!$P$24:$Q$28,2))))</f>
        <v/>
      </c>
      <c r="BF203" s="168" t="str">
        <f aca="false">IF(U203="","",IF(U203="-","-",IF(UPPER(U203)="AB","+",VLOOKUP(U203,'විෂය තොරතුරු'!$P$24:$Q$28,2))))</f>
        <v/>
      </c>
      <c r="BG203" s="170" t="str">
        <f aca="false">IF(V203="","",IF(V203="-","-",IF(UPPER(V203)="AB","+",VLOOKUP(V203,'විෂය තොරතුරු'!$P$24:$Q$28,2))))</f>
        <v/>
      </c>
      <c r="BH203" s="171" t="str">
        <f aca="false">IF(W203="","",IF(W203="-","-",IF(UPPER(W203)="AB","+",VLOOKUP(W203,'විෂය තොරතුරු'!$P$24:$Q$28,2))))</f>
        <v/>
      </c>
      <c r="BI203" s="168" t="str">
        <f aca="false">IF(X203="","",IF(X203="-","-",IF(UPPER(X203)="AB","+",VLOOKUP(X203,'විෂය තොරතුරු'!$P$24:$Q$28,2))))</f>
        <v/>
      </c>
      <c r="BJ203" s="168" t="str">
        <f aca="false">IF(Y203="","",IF(Y203="-","-",IF(UPPER(Y203)="AB","+",VLOOKUP(Y203,'විෂය තොරතුරු'!$P$24:$Q$28,2))))</f>
        <v/>
      </c>
      <c r="BK203" s="168" t="str">
        <f aca="false">IF(Z203="","",IF(Z203="-","-",IF(UPPER(Z203)="AB","+",VLOOKUP(Z203,'විෂය තොරතුරු'!$P$24:$Q$28,2))))</f>
        <v/>
      </c>
      <c r="BL203" s="168" t="str">
        <f aca="false">IF(AA203="","",IF(AA203="-","-",IF(UPPER(AA203)="AB","+",VLOOKUP(AA203,'විෂය තොරතුරු'!$P$24:$Q$28,2))))</f>
        <v/>
      </c>
      <c r="BM203" s="168" t="str">
        <f aca="false">IF(AB203="","",IF(AB203="-","-",IF(UPPER(AB203)="AB","+",VLOOKUP(AB203,'විෂය තොරතුරු'!$P$24:$Q$28,2))))</f>
        <v/>
      </c>
      <c r="BN203" s="168" t="str">
        <f aca="false">IF(AC203="","",IF(AC203="-","-",IF(UPPER(AC203)="AB","+",VLOOKUP(AC203,'විෂය තොරතුරු'!$P$24:$Q$28,2))))</f>
        <v/>
      </c>
      <c r="BO203" s="169" t="str">
        <f aca="false">IF(AD203="","",IF(AD203="-","-",IF(UPPER(AD203)="AB","+",VLOOKUP(AD203,'විෂය තොරතුරු'!$P$24:$Q$28,2))))</f>
        <v/>
      </c>
      <c r="BP203" s="171" t="str">
        <f aca="false">IF(AE203="","",IF(AE203="-","-",IF(UPPER(AE203)="AB","+",VLOOKUP(AE203,'විෂය තොරතුරු'!$P$24:$Q$28,2))))</f>
        <v/>
      </c>
      <c r="BQ203" s="168" t="str">
        <f aca="false">IF(AF203="","",IF(AF203="-","-",IF(UPPER(AF203)="AB","+",VLOOKUP(AF203,'විෂය තොරතුරු'!$P$24:$Q$28,2))))</f>
        <v/>
      </c>
      <c r="BR203" s="168" t="str">
        <f aca="false">IF(AG203="","",IF(AG203="-","-",IF(UPPER(AG203)="AB","+",VLOOKUP(AG203,'විෂය තොරතුරු'!$P$24:$Q$28,2))))</f>
        <v/>
      </c>
      <c r="BS203" s="168" t="str">
        <f aca="false">IF(AH203="","",IF(AH203="-","-",IF(UPPER(AH203)="AB","+",VLOOKUP(AH203,'විෂය තොරතුරු'!$P$24:$Q$28,2))))</f>
        <v/>
      </c>
      <c r="BT203" s="168" t="str">
        <f aca="false">IF(AI203="","",IF(AI203="-","-",IF(UPPER(AI203)="AB","+",VLOOKUP(AI203,'විෂය තොරතුරු'!$P$24:$Q$28,2))))</f>
        <v/>
      </c>
      <c r="BU203" s="168" t="str">
        <f aca="false">IF(AJ203="","",IF(AJ203="-","-",IF(UPPER(AJ203)="AB","+",VLOOKUP(AJ203,'විෂය තොරතුරු'!$P$24:$Q$28,2))))</f>
        <v/>
      </c>
      <c r="BV203" s="168" t="str">
        <f aca="false">IF(AK203="","",IF(AK203="-","-",IF(UPPER(AK203)="AB","+",VLOOKUP(AK203,'විෂය තොරතුරු'!$P$24:$Q$28,2))))</f>
        <v/>
      </c>
      <c r="BW203" s="169" t="str">
        <f aca="false">IF(AL203="","",IF(AL203="-","-",IF(UPPER(AL203)="AB","+",VLOOKUP(AL203,'විෂය තොරතුරු'!$P$24:$Q$28,2))))</f>
        <v/>
      </c>
      <c r="BX203" s="171" t="str">
        <f aca="false">IF($B203="","",COUNTIF($AP203:$BW203,"A"))</f>
        <v/>
      </c>
      <c r="BY203" s="171" t="str">
        <f aca="false">IF($B203="","",COUNTIF($AP203:$BW203,"B"))</f>
        <v/>
      </c>
      <c r="BZ203" s="171" t="str">
        <f aca="false">IF($B203="","",COUNTIF($AP203:$BW203,"C"))</f>
        <v/>
      </c>
      <c r="CA203" s="171" t="str">
        <f aca="false">IF($B203="","",COUNTIF($AP203:$BW203,"S"))</f>
        <v/>
      </c>
      <c r="CB203" s="171" t="str">
        <f aca="false">IF($B203="","",COUNTIF($AP203:$BW203,"W"))</f>
        <v/>
      </c>
      <c r="CC203" s="171" t="str">
        <f aca="false">IF(B203="","",SUM(BX203:CA203))</f>
        <v/>
      </c>
      <c r="CD203" s="169" t="str">
        <f aca="false">IF(B203="","",SUM(BX203:BZ203))</f>
        <v/>
      </c>
      <c r="CE203" s="172" t="str">
        <f aca="false">IF(B203="","",IF(AND(CC203&gt;=6,CD203&gt;=3,OR(E203&gt;=35,F203&gt;=35),L203&gt;=35),"6/3 සමත්",IF(AND(CC203&gt;=5,CD203&gt;=3,OR(E203&gt;=35,F203&gt;=35,L203&gt;=35)),"5/3 සමත්",IF(AND(CC203&gt;=4,CD203&gt;=1,OR(E203&gt;=20,F203&gt;=20,L203&gt;=20)),"සමත් කළ හැකි",IF(CB203=9,"W9","අසමත් ?")))))</f>
        <v/>
      </c>
    </row>
    <row r="204" customFormat="false" ht="13.8" hidden="false" customHeight="false" outlineLevel="0" collapsed="false">
      <c r="A204" s="160" t="n">
        <v>19</v>
      </c>
      <c r="B204" s="175"/>
      <c r="C204" s="161"/>
      <c r="D204" s="162"/>
      <c r="E204" s="163"/>
      <c r="F204" s="164"/>
      <c r="G204" s="163"/>
      <c r="H204" s="165"/>
      <c r="I204" s="165"/>
      <c r="J204" s="164"/>
      <c r="K204" s="163"/>
      <c r="L204" s="165"/>
      <c r="M204" s="165"/>
      <c r="N204" s="164"/>
      <c r="O204" s="163"/>
      <c r="P204" s="165"/>
      <c r="Q204" s="165"/>
      <c r="R204" s="165"/>
      <c r="S204" s="165"/>
      <c r="T204" s="165"/>
      <c r="U204" s="165"/>
      <c r="V204" s="164"/>
      <c r="W204" s="163"/>
      <c r="X204" s="165"/>
      <c r="Y204" s="165"/>
      <c r="Z204" s="165"/>
      <c r="AA204" s="165"/>
      <c r="AB204" s="165"/>
      <c r="AC204" s="165"/>
      <c r="AD204" s="164"/>
      <c r="AE204" s="163"/>
      <c r="AF204" s="165"/>
      <c r="AG204" s="165"/>
      <c r="AH204" s="165"/>
      <c r="AI204" s="165"/>
      <c r="AJ204" s="165"/>
      <c r="AK204" s="165"/>
      <c r="AL204" s="166"/>
      <c r="AM204" s="167" t="str">
        <f aca="false">IF(B204="","",SUM(E204:AL204))</f>
        <v/>
      </c>
      <c r="AN204" s="168" t="str">
        <f aca="false">IF(B204="","",AM204/9)</f>
        <v/>
      </c>
      <c r="AO204" s="169" t="str">
        <f aca="false">IF(B204="","",IF(AM204=0,"-",RANK(AM204,$AM$186:$AM$235,0)))</f>
        <v/>
      </c>
      <c r="AP204" s="167" t="str">
        <f aca="false">IF(E204="","",IF(E204="-","-",IF(UPPER(E204)="AB","+",VLOOKUP(E204,'විෂය තොරතුරු'!$P$24:$Q$28,2))))</f>
        <v/>
      </c>
      <c r="AQ204" s="168" t="str">
        <f aca="false">IF(F204="","",IF(F204="-","-",IF(UPPER(F204)="AB","+",VLOOKUP(F204,'විෂය තොරතුරු'!$P$24:$Q$28,2))))</f>
        <v/>
      </c>
      <c r="AR204" s="168" t="str">
        <f aca="false">IF(G204="","",IF(G204="-","-",IF(UPPER(G204)="AB","+",VLOOKUP(G204,'විෂය තොරතුරු'!$P$24:$Q$28,2))))</f>
        <v/>
      </c>
      <c r="AS204" s="168" t="str">
        <f aca="false">IF(H204="","",IF(H204="-","-",IF(UPPER(H204)="AB","+",VLOOKUP(H204,'විෂය තොරතුරු'!$P$24:$Q$28,2))))</f>
        <v/>
      </c>
      <c r="AT204" s="168" t="str">
        <f aca="false">IF(I204="","",IF(I204="-","-",IF(UPPER(I204)="AB","+",VLOOKUP(I204,'විෂය තොරතුරු'!$P$24:$Q$28,2))))</f>
        <v/>
      </c>
      <c r="AU204" s="170" t="str">
        <f aca="false">IF(J204="","",IF(J204="-","-",IF(UPPER(J204)="AB","+",VLOOKUP(J204,'විෂය තොරතුරු'!$P$24:$Q$28,2))))</f>
        <v/>
      </c>
      <c r="AV204" s="171" t="str">
        <f aca="false">IF(K204="","",IF(K204="-","-",IF(UPPER(K204)="AB","+",VLOOKUP(K204,'විෂය තොරතුරු'!$P$24:$Q$28,2))))</f>
        <v/>
      </c>
      <c r="AW204" s="168" t="str">
        <f aca="false">IF(L204="","",IF(L204="-","-",IF(UPPER(L204)="AB","+",VLOOKUP(L204,'විෂය තොරතුරු'!$P$24:$Q$28,2))))</f>
        <v/>
      </c>
      <c r="AX204" s="168" t="str">
        <f aca="false">IF(M204="","",IF(M204="-","-",IF(UPPER(M204)="AB","+",VLOOKUP(M204,'විෂය තොරතුරු'!$P$24:$Q$28,2))))</f>
        <v/>
      </c>
      <c r="AY204" s="169" t="str">
        <f aca="false">IF(N204="","",IF(N204="-","-",IF(UPPER(N204)="AB","+",VLOOKUP(N204,'විෂය තොරතුරු'!$P$24:$Q$28,2))))</f>
        <v/>
      </c>
      <c r="AZ204" s="167" t="str">
        <f aca="false">IF(O204="","",IF(O204="-","-",IF(UPPER(O204)="AB","+",VLOOKUP(O204,'විෂය තොරතුරු'!$P$24:$Q$28,2))))</f>
        <v/>
      </c>
      <c r="BA204" s="168" t="str">
        <f aca="false">IF(P204="","",IF(P204="-","-",IF(UPPER(P204)="AB","+",VLOOKUP(P204,'විෂය තොරතුරු'!$P$24:$Q$28,2))))</f>
        <v/>
      </c>
      <c r="BB204" s="168" t="str">
        <f aca="false">IF(Q204="","",IF(Q204="-","-",IF(UPPER(Q204)="AB","+",VLOOKUP(Q204,'විෂය තොරතුරු'!$P$24:$Q$28,2))))</f>
        <v/>
      </c>
      <c r="BC204" s="168" t="str">
        <f aca="false">IF(R204="","",IF(R204="-","-",IF(UPPER(R204)="AB","+",VLOOKUP(R204,'විෂය තොරතුරු'!$P$24:$Q$28,2))))</f>
        <v/>
      </c>
      <c r="BD204" s="168" t="str">
        <f aca="false">IF(S204="","",IF(S204="-","-",IF(UPPER(S204)="AB","+",VLOOKUP(S204,'විෂය තොරතුරු'!$P$24:$Q$28,2))))</f>
        <v/>
      </c>
      <c r="BE204" s="168" t="str">
        <f aca="false">IF(T204="","",IF(T204="-","-",IF(UPPER(T204)="AB","+",VLOOKUP(T204,'විෂය තොරතුරු'!$P$24:$Q$28,2))))</f>
        <v/>
      </c>
      <c r="BF204" s="168" t="str">
        <f aca="false">IF(U204="","",IF(U204="-","-",IF(UPPER(U204)="AB","+",VLOOKUP(U204,'විෂය තොරතුරු'!$P$24:$Q$28,2))))</f>
        <v/>
      </c>
      <c r="BG204" s="170" t="str">
        <f aca="false">IF(V204="","",IF(V204="-","-",IF(UPPER(V204)="AB","+",VLOOKUP(V204,'විෂය තොරතුරු'!$P$24:$Q$28,2))))</f>
        <v/>
      </c>
      <c r="BH204" s="171" t="str">
        <f aca="false">IF(W204="","",IF(W204="-","-",IF(UPPER(W204)="AB","+",VLOOKUP(W204,'විෂය තොරතුරු'!$P$24:$Q$28,2))))</f>
        <v/>
      </c>
      <c r="BI204" s="168" t="str">
        <f aca="false">IF(X204="","",IF(X204="-","-",IF(UPPER(X204)="AB","+",VLOOKUP(X204,'විෂය තොරතුරු'!$P$24:$Q$28,2))))</f>
        <v/>
      </c>
      <c r="BJ204" s="168" t="str">
        <f aca="false">IF(Y204="","",IF(Y204="-","-",IF(UPPER(Y204)="AB","+",VLOOKUP(Y204,'විෂය තොරතුරු'!$P$24:$Q$28,2))))</f>
        <v/>
      </c>
      <c r="BK204" s="168" t="str">
        <f aca="false">IF(Z204="","",IF(Z204="-","-",IF(UPPER(Z204)="AB","+",VLOOKUP(Z204,'විෂය තොරතුරු'!$P$24:$Q$28,2))))</f>
        <v/>
      </c>
      <c r="BL204" s="168" t="str">
        <f aca="false">IF(AA204="","",IF(AA204="-","-",IF(UPPER(AA204)="AB","+",VLOOKUP(AA204,'විෂය තොරතුරු'!$P$24:$Q$28,2))))</f>
        <v/>
      </c>
      <c r="BM204" s="168" t="str">
        <f aca="false">IF(AB204="","",IF(AB204="-","-",IF(UPPER(AB204)="AB","+",VLOOKUP(AB204,'විෂය තොරතුරු'!$P$24:$Q$28,2))))</f>
        <v/>
      </c>
      <c r="BN204" s="168" t="str">
        <f aca="false">IF(AC204="","",IF(AC204="-","-",IF(UPPER(AC204)="AB","+",VLOOKUP(AC204,'විෂය තොරතුරු'!$P$24:$Q$28,2))))</f>
        <v/>
      </c>
      <c r="BO204" s="169" t="str">
        <f aca="false">IF(AD204="","",IF(AD204="-","-",IF(UPPER(AD204)="AB","+",VLOOKUP(AD204,'විෂය තොරතුරු'!$P$24:$Q$28,2))))</f>
        <v/>
      </c>
      <c r="BP204" s="171" t="str">
        <f aca="false">IF(AE204="","",IF(AE204="-","-",IF(UPPER(AE204)="AB","+",VLOOKUP(AE204,'විෂය තොරතුරු'!$P$24:$Q$28,2))))</f>
        <v/>
      </c>
      <c r="BQ204" s="168" t="str">
        <f aca="false">IF(AF204="","",IF(AF204="-","-",IF(UPPER(AF204)="AB","+",VLOOKUP(AF204,'විෂය තොරතුරු'!$P$24:$Q$28,2))))</f>
        <v/>
      </c>
      <c r="BR204" s="168" t="str">
        <f aca="false">IF(AG204="","",IF(AG204="-","-",IF(UPPER(AG204)="AB","+",VLOOKUP(AG204,'විෂය තොරතුරු'!$P$24:$Q$28,2))))</f>
        <v/>
      </c>
      <c r="BS204" s="168" t="str">
        <f aca="false">IF(AH204="","",IF(AH204="-","-",IF(UPPER(AH204)="AB","+",VLOOKUP(AH204,'විෂය තොරතුරු'!$P$24:$Q$28,2))))</f>
        <v/>
      </c>
      <c r="BT204" s="168" t="str">
        <f aca="false">IF(AI204="","",IF(AI204="-","-",IF(UPPER(AI204)="AB","+",VLOOKUP(AI204,'විෂය තොරතුරු'!$P$24:$Q$28,2))))</f>
        <v/>
      </c>
      <c r="BU204" s="168" t="str">
        <f aca="false">IF(AJ204="","",IF(AJ204="-","-",IF(UPPER(AJ204)="AB","+",VLOOKUP(AJ204,'විෂය තොරතුරු'!$P$24:$Q$28,2))))</f>
        <v/>
      </c>
      <c r="BV204" s="168" t="str">
        <f aca="false">IF(AK204="","",IF(AK204="-","-",IF(UPPER(AK204)="AB","+",VLOOKUP(AK204,'විෂය තොරතුරු'!$P$24:$Q$28,2))))</f>
        <v/>
      </c>
      <c r="BW204" s="169" t="str">
        <f aca="false">IF(AL204="","",IF(AL204="-","-",IF(UPPER(AL204)="AB","+",VLOOKUP(AL204,'විෂය තොරතුරු'!$P$24:$Q$28,2))))</f>
        <v/>
      </c>
      <c r="BX204" s="171" t="str">
        <f aca="false">IF($B204="","",COUNTIF($AP204:$BW204,"A"))</f>
        <v/>
      </c>
      <c r="BY204" s="171" t="str">
        <f aca="false">IF($B204="","",COUNTIF($AP204:$BW204,"B"))</f>
        <v/>
      </c>
      <c r="BZ204" s="171" t="str">
        <f aca="false">IF($B204="","",COUNTIF($AP204:$BW204,"C"))</f>
        <v/>
      </c>
      <c r="CA204" s="171" t="str">
        <f aca="false">IF($B204="","",COUNTIF($AP204:$BW204,"S"))</f>
        <v/>
      </c>
      <c r="CB204" s="171" t="str">
        <f aca="false">IF($B204="","",COUNTIF($AP204:$BW204,"W"))</f>
        <v/>
      </c>
      <c r="CC204" s="171" t="str">
        <f aca="false">IF(B204="","",SUM(BX204:CA204))</f>
        <v/>
      </c>
      <c r="CD204" s="169" t="str">
        <f aca="false">IF(B204="","",SUM(BX204:BZ204))</f>
        <v/>
      </c>
      <c r="CE204" s="172" t="str">
        <f aca="false">IF(B204="","",IF(AND(CC204&gt;=6,CD204&gt;=3,OR(E204&gt;=35,F204&gt;=35),L204&gt;=35),"6/3 සමත්",IF(AND(CC204&gt;=5,CD204&gt;=3,OR(E204&gt;=35,F204&gt;=35,L204&gt;=35)),"5/3 සමත්",IF(AND(CC204&gt;=4,CD204&gt;=1,OR(E204&gt;=20,F204&gt;=20,L204&gt;=20)),"සමත් කළ හැකි",IF(CB204=9,"W9","අසමත් ?")))))</f>
        <v/>
      </c>
    </row>
    <row r="205" customFormat="false" ht="13.8" hidden="false" customHeight="false" outlineLevel="0" collapsed="false">
      <c r="A205" s="160" t="n">
        <v>20</v>
      </c>
      <c r="B205" s="161"/>
      <c r="C205" s="161"/>
      <c r="D205" s="162"/>
      <c r="E205" s="163"/>
      <c r="F205" s="164"/>
      <c r="G205" s="163"/>
      <c r="H205" s="165"/>
      <c r="I205" s="165"/>
      <c r="J205" s="164"/>
      <c r="K205" s="163"/>
      <c r="L205" s="165"/>
      <c r="M205" s="165"/>
      <c r="N205" s="164"/>
      <c r="O205" s="163"/>
      <c r="P205" s="165"/>
      <c r="Q205" s="165"/>
      <c r="R205" s="165"/>
      <c r="S205" s="165"/>
      <c r="T205" s="165"/>
      <c r="U205" s="165"/>
      <c r="V205" s="164"/>
      <c r="W205" s="163"/>
      <c r="X205" s="165"/>
      <c r="Y205" s="165"/>
      <c r="Z205" s="165"/>
      <c r="AA205" s="165"/>
      <c r="AB205" s="165"/>
      <c r="AC205" s="165"/>
      <c r="AD205" s="164"/>
      <c r="AE205" s="163"/>
      <c r="AF205" s="165"/>
      <c r="AG205" s="165"/>
      <c r="AH205" s="165"/>
      <c r="AI205" s="165"/>
      <c r="AJ205" s="165"/>
      <c r="AK205" s="165"/>
      <c r="AL205" s="166"/>
      <c r="AM205" s="167" t="str">
        <f aca="false">IF(B205="","",SUM(E205:AL205))</f>
        <v/>
      </c>
      <c r="AN205" s="168" t="str">
        <f aca="false">IF(B205="","",AM205/9)</f>
        <v/>
      </c>
      <c r="AO205" s="169" t="str">
        <f aca="false">IF(B205="","",IF(AM205=0,"-",RANK(AM205,$AM$186:$AM$235,0)))</f>
        <v/>
      </c>
      <c r="AP205" s="167" t="str">
        <f aca="false">IF(E205="","",IF(E205="-","-",IF(UPPER(E205)="AB","+",VLOOKUP(E205,'විෂය තොරතුරු'!$P$24:$Q$28,2))))</f>
        <v/>
      </c>
      <c r="AQ205" s="168" t="str">
        <f aca="false">IF(F205="","",IF(F205="-","-",IF(UPPER(F205)="AB","+",VLOOKUP(F205,'විෂය තොරතුරු'!$P$24:$Q$28,2))))</f>
        <v/>
      </c>
      <c r="AR205" s="168" t="str">
        <f aca="false">IF(G205="","",IF(G205="-","-",IF(UPPER(G205)="AB","+",VLOOKUP(G205,'විෂය තොරතුරු'!$P$24:$Q$28,2))))</f>
        <v/>
      </c>
      <c r="AS205" s="168" t="str">
        <f aca="false">IF(H205="","",IF(H205="-","-",IF(UPPER(H205)="AB","+",VLOOKUP(H205,'විෂය තොරතුරු'!$P$24:$Q$28,2))))</f>
        <v/>
      </c>
      <c r="AT205" s="168" t="str">
        <f aca="false">IF(I205="","",IF(I205="-","-",IF(UPPER(I205)="AB","+",VLOOKUP(I205,'විෂය තොරතුරු'!$P$24:$Q$28,2))))</f>
        <v/>
      </c>
      <c r="AU205" s="170" t="str">
        <f aca="false">IF(J205="","",IF(J205="-","-",IF(UPPER(J205)="AB","+",VLOOKUP(J205,'විෂය තොරතුරු'!$P$24:$Q$28,2))))</f>
        <v/>
      </c>
      <c r="AV205" s="171" t="str">
        <f aca="false">IF(K205="","",IF(K205="-","-",IF(UPPER(K205)="AB","+",VLOOKUP(K205,'විෂය තොරතුරු'!$P$24:$Q$28,2))))</f>
        <v/>
      </c>
      <c r="AW205" s="168" t="str">
        <f aca="false">IF(L205="","",IF(L205="-","-",IF(UPPER(L205)="AB","+",VLOOKUP(L205,'විෂය තොරතුරු'!$P$24:$Q$28,2))))</f>
        <v/>
      </c>
      <c r="AX205" s="168" t="str">
        <f aca="false">IF(M205="","",IF(M205="-","-",IF(UPPER(M205)="AB","+",VLOOKUP(M205,'විෂය තොරතුරු'!$P$24:$Q$28,2))))</f>
        <v/>
      </c>
      <c r="AY205" s="169" t="str">
        <f aca="false">IF(N205="","",IF(N205="-","-",IF(UPPER(N205)="AB","+",VLOOKUP(N205,'විෂය තොරතුරු'!$P$24:$Q$28,2))))</f>
        <v/>
      </c>
      <c r="AZ205" s="167" t="str">
        <f aca="false">IF(O205="","",IF(O205="-","-",IF(UPPER(O205)="AB","+",VLOOKUP(O205,'විෂය තොරතුරු'!$P$24:$Q$28,2))))</f>
        <v/>
      </c>
      <c r="BA205" s="168" t="str">
        <f aca="false">IF(P205="","",IF(P205="-","-",IF(UPPER(P205)="AB","+",VLOOKUP(P205,'විෂය තොරතුරු'!$P$24:$Q$28,2))))</f>
        <v/>
      </c>
      <c r="BB205" s="168" t="str">
        <f aca="false">IF(Q205="","",IF(Q205="-","-",IF(UPPER(Q205)="AB","+",VLOOKUP(Q205,'විෂය තොරතුරු'!$P$24:$Q$28,2))))</f>
        <v/>
      </c>
      <c r="BC205" s="168" t="str">
        <f aca="false">IF(R205="","",IF(R205="-","-",IF(UPPER(R205)="AB","+",VLOOKUP(R205,'විෂය තොරතුරු'!$P$24:$Q$28,2))))</f>
        <v/>
      </c>
      <c r="BD205" s="168" t="str">
        <f aca="false">IF(S205="","",IF(S205="-","-",IF(UPPER(S205)="AB","+",VLOOKUP(S205,'විෂය තොරතුරු'!$P$24:$Q$28,2))))</f>
        <v/>
      </c>
      <c r="BE205" s="168" t="str">
        <f aca="false">IF(T205="","",IF(T205="-","-",IF(UPPER(T205)="AB","+",VLOOKUP(T205,'විෂය තොරතුරු'!$P$24:$Q$28,2))))</f>
        <v/>
      </c>
      <c r="BF205" s="168" t="str">
        <f aca="false">IF(U205="","",IF(U205="-","-",IF(UPPER(U205)="AB","+",VLOOKUP(U205,'විෂය තොරතුරු'!$P$24:$Q$28,2))))</f>
        <v/>
      </c>
      <c r="BG205" s="170" t="str">
        <f aca="false">IF(V205="","",IF(V205="-","-",IF(UPPER(V205)="AB","+",VLOOKUP(V205,'විෂය තොරතුරු'!$P$24:$Q$28,2))))</f>
        <v/>
      </c>
      <c r="BH205" s="171" t="str">
        <f aca="false">IF(W205="","",IF(W205="-","-",IF(UPPER(W205)="AB","+",VLOOKUP(W205,'විෂය තොරතුරු'!$P$24:$Q$28,2))))</f>
        <v/>
      </c>
      <c r="BI205" s="168" t="str">
        <f aca="false">IF(X205="","",IF(X205="-","-",IF(UPPER(X205)="AB","+",VLOOKUP(X205,'විෂය තොරතුරු'!$P$24:$Q$28,2))))</f>
        <v/>
      </c>
      <c r="BJ205" s="168" t="str">
        <f aca="false">IF(Y205="","",IF(Y205="-","-",IF(UPPER(Y205)="AB","+",VLOOKUP(Y205,'විෂය තොරතුරු'!$P$24:$Q$28,2))))</f>
        <v/>
      </c>
      <c r="BK205" s="168" t="str">
        <f aca="false">IF(Z205="","",IF(Z205="-","-",IF(UPPER(Z205)="AB","+",VLOOKUP(Z205,'විෂය තොරතුරු'!$P$24:$Q$28,2))))</f>
        <v/>
      </c>
      <c r="BL205" s="168" t="str">
        <f aca="false">IF(AA205="","",IF(AA205="-","-",IF(UPPER(AA205)="AB","+",VLOOKUP(AA205,'විෂය තොරතුරු'!$P$24:$Q$28,2))))</f>
        <v/>
      </c>
      <c r="BM205" s="168" t="str">
        <f aca="false">IF(AB205="","",IF(AB205="-","-",IF(UPPER(AB205)="AB","+",VLOOKUP(AB205,'විෂය තොරතුරු'!$P$24:$Q$28,2))))</f>
        <v/>
      </c>
      <c r="BN205" s="168" t="str">
        <f aca="false">IF(AC205="","",IF(AC205="-","-",IF(UPPER(AC205)="AB","+",VLOOKUP(AC205,'විෂය තොරතුරු'!$P$24:$Q$28,2))))</f>
        <v/>
      </c>
      <c r="BO205" s="169" t="str">
        <f aca="false">IF(AD205="","",IF(AD205="-","-",IF(UPPER(AD205)="AB","+",VLOOKUP(AD205,'විෂය තොරතුරු'!$P$24:$Q$28,2))))</f>
        <v/>
      </c>
      <c r="BP205" s="171" t="str">
        <f aca="false">IF(AE205="","",IF(AE205="-","-",IF(UPPER(AE205)="AB","+",VLOOKUP(AE205,'විෂය තොරතුරු'!$P$24:$Q$28,2))))</f>
        <v/>
      </c>
      <c r="BQ205" s="168" t="str">
        <f aca="false">IF(AF205="","",IF(AF205="-","-",IF(UPPER(AF205)="AB","+",VLOOKUP(AF205,'විෂය තොරතුරු'!$P$24:$Q$28,2))))</f>
        <v/>
      </c>
      <c r="BR205" s="168" t="str">
        <f aca="false">IF(AG205="","",IF(AG205="-","-",IF(UPPER(AG205)="AB","+",VLOOKUP(AG205,'විෂය තොරතුරු'!$P$24:$Q$28,2))))</f>
        <v/>
      </c>
      <c r="BS205" s="168" t="str">
        <f aca="false">IF(AH205="","",IF(AH205="-","-",IF(UPPER(AH205)="AB","+",VLOOKUP(AH205,'විෂය තොරතුරු'!$P$24:$Q$28,2))))</f>
        <v/>
      </c>
      <c r="BT205" s="168" t="str">
        <f aca="false">IF(AI205="","",IF(AI205="-","-",IF(UPPER(AI205)="AB","+",VLOOKUP(AI205,'විෂය තොරතුරු'!$P$24:$Q$28,2))))</f>
        <v/>
      </c>
      <c r="BU205" s="168" t="str">
        <f aca="false">IF(AJ205="","",IF(AJ205="-","-",IF(UPPER(AJ205)="AB","+",VLOOKUP(AJ205,'විෂය තොරතුරු'!$P$24:$Q$28,2))))</f>
        <v/>
      </c>
      <c r="BV205" s="168" t="str">
        <f aca="false">IF(AK205="","",IF(AK205="-","-",IF(UPPER(AK205)="AB","+",VLOOKUP(AK205,'විෂය තොරතුරු'!$P$24:$Q$28,2))))</f>
        <v/>
      </c>
      <c r="BW205" s="169" t="str">
        <f aca="false">IF(AL205="","",IF(AL205="-","-",IF(UPPER(AL205)="AB","+",VLOOKUP(AL205,'විෂය තොරතුරු'!$P$24:$Q$28,2))))</f>
        <v/>
      </c>
      <c r="BX205" s="171" t="str">
        <f aca="false">IF($B205="","",COUNTIF($AP205:$BW205,"A"))</f>
        <v/>
      </c>
      <c r="BY205" s="171" t="str">
        <f aca="false">IF($B205="","",COUNTIF($AP205:$BW205,"B"))</f>
        <v/>
      </c>
      <c r="BZ205" s="171" t="str">
        <f aca="false">IF($B205="","",COUNTIF($AP205:$BW205,"C"))</f>
        <v/>
      </c>
      <c r="CA205" s="171" t="str">
        <f aca="false">IF($B205="","",COUNTIF($AP205:$BW205,"S"))</f>
        <v/>
      </c>
      <c r="CB205" s="171" t="str">
        <f aca="false">IF($B205="","",COUNTIF($AP205:$BW205,"W"))</f>
        <v/>
      </c>
      <c r="CC205" s="171" t="str">
        <f aca="false">IF(B205="","",SUM(BX205:CA205))</f>
        <v/>
      </c>
      <c r="CD205" s="169" t="str">
        <f aca="false">IF(B205="","",SUM(BX205:BZ205))</f>
        <v/>
      </c>
      <c r="CE205" s="172" t="str">
        <f aca="false">IF(B205="","",IF(AND(CC205&gt;=6,CD205&gt;=3,OR(E205&gt;=35,F205&gt;=35),L205&gt;=35),"6/3 සමත්",IF(AND(CC205&gt;=5,CD205&gt;=3,OR(E205&gt;=35,F205&gt;=35,L205&gt;=35)),"5/3 සමත්",IF(AND(CC205&gt;=4,CD205&gt;=1,OR(E205&gt;=20,F205&gt;=20,L205&gt;=20)),"සමත් කළ හැකි",IF(CB205=9,"W9","අසමත් ?")))))</f>
        <v/>
      </c>
    </row>
    <row r="206" customFormat="false" ht="13.8" hidden="false" customHeight="false" outlineLevel="0" collapsed="false">
      <c r="A206" s="160" t="n">
        <v>21</v>
      </c>
      <c r="B206" s="161"/>
      <c r="C206" s="161"/>
      <c r="D206" s="162"/>
      <c r="E206" s="163"/>
      <c r="F206" s="164"/>
      <c r="G206" s="163"/>
      <c r="H206" s="165"/>
      <c r="I206" s="165"/>
      <c r="J206" s="164"/>
      <c r="K206" s="163"/>
      <c r="L206" s="165"/>
      <c r="M206" s="165"/>
      <c r="N206" s="164"/>
      <c r="O206" s="163"/>
      <c r="P206" s="165"/>
      <c r="Q206" s="165"/>
      <c r="R206" s="165"/>
      <c r="S206" s="165"/>
      <c r="T206" s="165"/>
      <c r="U206" s="165"/>
      <c r="V206" s="164"/>
      <c r="W206" s="163"/>
      <c r="X206" s="165"/>
      <c r="Y206" s="165"/>
      <c r="Z206" s="165"/>
      <c r="AA206" s="165"/>
      <c r="AB206" s="165"/>
      <c r="AC206" s="165"/>
      <c r="AD206" s="164"/>
      <c r="AE206" s="163"/>
      <c r="AF206" s="165"/>
      <c r="AG206" s="165"/>
      <c r="AH206" s="165"/>
      <c r="AI206" s="165"/>
      <c r="AJ206" s="165"/>
      <c r="AK206" s="165"/>
      <c r="AL206" s="166"/>
      <c r="AM206" s="167" t="str">
        <f aca="false">IF(B206="","",SUM(E206:AL206))</f>
        <v/>
      </c>
      <c r="AN206" s="168" t="str">
        <f aca="false">IF(B206="","",AM206/9)</f>
        <v/>
      </c>
      <c r="AO206" s="169" t="str">
        <f aca="false">IF(B206="","",IF(AM206=0,"-",RANK(AM206,$AM$186:$AM$235,0)))</f>
        <v/>
      </c>
      <c r="AP206" s="167" t="str">
        <f aca="false">IF(E206="","",IF(E206="-","-",IF(UPPER(E206)="AB","+",VLOOKUP(E206,'විෂය තොරතුරු'!$P$24:$Q$28,2))))</f>
        <v/>
      </c>
      <c r="AQ206" s="168" t="str">
        <f aca="false">IF(F206="","",IF(F206="-","-",IF(UPPER(F206)="AB","+",VLOOKUP(F206,'විෂය තොරතුරු'!$P$24:$Q$28,2))))</f>
        <v/>
      </c>
      <c r="AR206" s="168" t="str">
        <f aca="false">IF(G206="","",IF(G206="-","-",IF(UPPER(G206)="AB","+",VLOOKUP(G206,'විෂය තොරතුරු'!$P$24:$Q$28,2))))</f>
        <v/>
      </c>
      <c r="AS206" s="168" t="str">
        <f aca="false">IF(H206="","",IF(H206="-","-",IF(UPPER(H206)="AB","+",VLOOKUP(H206,'විෂය තොරතුරු'!$P$24:$Q$28,2))))</f>
        <v/>
      </c>
      <c r="AT206" s="168" t="str">
        <f aca="false">IF(I206="","",IF(I206="-","-",IF(UPPER(I206)="AB","+",VLOOKUP(I206,'විෂය තොරතුරු'!$P$24:$Q$28,2))))</f>
        <v/>
      </c>
      <c r="AU206" s="170" t="str">
        <f aca="false">IF(J206="","",IF(J206="-","-",IF(UPPER(J206)="AB","+",VLOOKUP(J206,'විෂය තොරතුරු'!$P$24:$Q$28,2))))</f>
        <v/>
      </c>
      <c r="AV206" s="171" t="str">
        <f aca="false">IF(K206="","",IF(K206="-","-",IF(UPPER(K206)="AB","+",VLOOKUP(K206,'විෂය තොරතුරු'!$P$24:$Q$28,2))))</f>
        <v/>
      </c>
      <c r="AW206" s="168" t="str">
        <f aca="false">IF(L206="","",IF(L206="-","-",IF(UPPER(L206)="AB","+",VLOOKUP(L206,'විෂය තොරතුරු'!$P$24:$Q$28,2))))</f>
        <v/>
      </c>
      <c r="AX206" s="168" t="str">
        <f aca="false">IF(M206="","",IF(M206="-","-",IF(UPPER(M206)="AB","+",VLOOKUP(M206,'විෂය තොරතුරු'!$P$24:$Q$28,2))))</f>
        <v/>
      </c>
      <c r="AY206" s="169" t="str">
        <f aca="false">IF(N206="","",IF(N206="-","-",IF(UPPER(N206)="AB","+",VLOOKUP(N206,'විෂය තොරතුරු'!$P$24:$Q$28,2))))</f>
        <v/>
      </c>
      <c r="AZ206" s="167" t="str">
        <f aca="false">IF(O206="","",IF(O206="-","-",IF(UPPER(O206)="AB","+",VLOOKUP(O206,'විෂය තොරතුරු'!$P$24:$Q$28,2))))</f>
        <v/>
      </c>
      <c r="BA206" s="168" t="str">
        <f aca="false">IF(P206="","",IF(P206="-","-",IF(UPPER(P206)="AB","+",VLOOKUP(P206,'විෂය තොරතුරු'!$P$24:$Q$28,2))))</f>
        <v/>
      </c>
      <c r="BB206" s="168" t="str">
        <f aca="false">IF(Q206="","",IF(Q206="-","-",IF(UPPER(Q206)="AB","+",VLOOKUP(Q206,'විෂය තොරතුරු'!$P$24:$Q$28,2))))</f>
        <v/>
      </c>
      <c r="BC206" s="168" t="str">
        <f aca="false">IF(R206="","",IF(R206="-","-",IF(UPPER(R206)="AB","+",VLOOKUP(R206,'විෂය තොරතුරු'!$P$24:$Q$28,2))))</f>
        <v/>
      </c>
      <c r="BD206" s="168" t="str">
        <f aca="false">IF(S206="","",IF(S206="-","-",IF(UPPER(S206)="AB","+",VLOOKUP(S206,'විෂය තොරතුරු'!$P$24:$Q$28,2))))</f>
        <v/>
      </c>
      <c r="BE206" s="168" t="str">
        <f aca="false">IF(T206="","",IF(T206="-","-",IF(UPPER(T206)="AB","+",VLOOKUP(T206,'විෂය තොරතුරු'!$P$24:$Q$28,2))))</f>
        <v/>
      </c>
      <c r="BF206" s="168" t="str">
        <f aca="false">IF(U206="","",IF(U206="-","-",IF(UPPER(U206)="AB","+",VLOOKUP(U206,'විෂය තොරතුරු'!$P$24:$Q$28,2))))</f>
        <v/>
      </c>
      <c r="BG206" s="170" t="str">
        <f aca="false">IF(V206="","",IF(V206="-","-",IF(UPPER(V206)="AB","+",VLOOKUP(V206,'විෂය තොරතුරු'!$P$24:$Q$28,2))))</f>
        <v/>
      </c>
      <c r="BH206" s="171" t="str">
        <f aca="false">IF(W206="","",IF(W206="-","-",IF(UPPER(W206)="AB","+",VLOOKUP(W206,'විෂය තොරතුරු'!$P$24:$Q$28,2))))</f>
        <v/>
      </c>
      <c r="BI206" s="168" t="str">
        <f aca="false">IF(X206="","",IF(X206="-","-",IF(UPPER(X206)="AB","+",VLOOKUP(X206,'විෂය තොරතුරු'!$P$24:$Q$28,2))))</f>
        <v/>
      </c>
      <c r="BJ206" s="168" t="str">
        <f aca="false">IF(Y206="","",IF(Y206="-","-",IF(UPPER(Y206)="AB","+",VLOOKUP(Y206,'විෂය තොරතුරු'!$P$24:$Q$28,2))))</f>
        <v/>
      </c>
      <c r="BK206" s="168" t="str">
        <f aca="false">IF(Z206="","",IF(Z206="-","-",IF(UPPER(Z206)="AB","+",VLOOKUP(Z206,'විෂය තොරතුරු'!$P$24:$Q$28,2))))</f>
        <v/>
      </c>
      <c r="BL206" s="168" t="str">
        <f aca="false">IF(AA206="","",IF(AA206="-","-",IF(UPPER(AA206)="AB","+",VLOOKUP(AA206,'විෂය තොරතුරු'!$P$24:$Q$28,2))))</f>
        <v/>
      </c>
      <c r="BM206" s="168" t="str">
        <f aca="false">IF(AB206="","",IF(AB206="-","-",IF(UPPER(AB206)="AB","+",VLOOKUP(AB206,'විෂය තොරතුරු'!$P$24:$Q$28,2))))</f>
        <v/>
      </c>
      <c r="BN206" s="168" t="str">
        <f aca="false">IF(AC206="","",IF(AC206="-","-",IF(UPPER(AC206)="AB","+",VLOOKUP(AC206,'විෂය තොරතුරු'!$P$24:$Q$28,2))))</f>
        <v/>
      </c>
      <c r="BO206" s="169" t="str">
        <f aca="false">IF(AD206="","",IF(AD206="-","-",IF(UPPER(AD206)="AB","+",VLOOKUP(AD206,'විෂය තොරතුරු'!$P$24:$Q$28,2))))</f>
        <v/>
      </c>
      <c r="BP206" s="171" t="str">
        <f aca="false">IF(AE206="","",IF(AE206="-","-",IF(UPPER(AE206)="AB","+",VLOOKUP(AE206,'විෂය තොරතුරු'!$P$24:$Q$28,2))))</f>
        <v/>
      </c>
      <c r="BQ206" s="168" t="str">
        <f aca="false">IF(AF206="","",IF(AF206="-","-",IF(UPPER(AF206)="AB","+",VLOOKUP(AF206,'විෂය තොරතුරු'!$P$24:$Q$28,2))))</f>
        <v/>
      </c>
      <c r="BR206" s="168" t="str">
        <f aca="false">IF(AG206="","",IF(AG206="-","-",IF(UPPER(AG206)="AB","+",VLOOKUP(AG206,'විෂය තොරතුරු'!$P$24:$Q$28,2))))</f>
        <v/>
      </c>
      <c r="BS206" s="168" t="str">
        <f aca="false">IF(AH206="","",IF(AH206="-","-",IF(UPPER(AH206)="AB","+",VLOOKUP(AH206,'විෂය තොරතුරු'!$P$24:$Q$28,2))))</f>
        <v/>
      </c>
      <c r="BT206" s="168" t="str">
        <f aca="false">IF(AI206="","",IF(AI206="-","-",IF(UPPER(AI206)="AB","+",VLOOKUP(AI206,'විෂය තොරතුරු'!$P$24:$Q$28,2))))</f>
        <v/>
      </c>
      <c r="BU206" s="168" t="str">
        <f aca="false">IF(AJ206="","",IF(AJ206="-","-",IF(UPPER(AJ206)="AB","+",VLOOKUP(AJ206,'විෂය තොරතුරු'!$P$24:$Q$28,2))))</f>
        <v/>
      </c>
      <c r="BV206" s="168" t="str">
        <f aca="false">IF(AK206="","",IF(AK206="-","-",IF(UPPER(AK206)="AB","+",VLOOKUP(AK206,'විෂය තොරතුරු'!$P$24:$Q$28,2))))</f>
        <v/>
      </c>
      <c r="BW206" s="169" t="str">
        <f aca="false">IF(AL206="","",IF(AL206="-","-",IF(UPPER(AL206)="AB","+",VLOOKUP(AL206,'විෂය තොරතුරු'!$P$24:$Q$28,2))))</f>
        <v/>
      </c>
      <c r="BX206" s="171" t="str">
        <f aca="false">IF($B206="","",COUNTIF($AP206:$BW206,"A"))</f>
        <v/>
      </c>
      <c r="BY206" s="171" t="str">
        <f aca="false">IF($B206="","",COUNTIF($AP206:$BW206,"B"))</f>
        <v/>
      </c>
      <c r="BZ206" s="171" t="str">
        <f aca="false">IF($B206="","",COUNTIF($AP206:$BW206,"C"))</f>
        <v/>
      </c>
      <c r="CA206" s="171" t="str">
        <f aca="false">IF($B206="","",COUNTIF($AP206:$BW206,"S"))</f>
        <v/>
      </c>
      <c r="CB206" s="171" t="str">
        <f aca="false">IF($B206="","",COUNTIF($AP206:$BW206,"W"))</f>
        <v/>
      </c>
      <c r="CC206" s="171" t="str">
        <f aca="false">IF(B206="","",SUM(BX206:CA206))</f>
        <v/>
      </c>
      <c r="CD206" s="169" t="str">
        <f aca="false">IF(B206="","",SUM(BX206:BZ206))</f>
        <v/>
      </c>
      <c r="CE206" s="172" t="str">
        <f aca="false">IF(B206="","",IF(AND(CC206&gt;=6,CD206&gt;=3,OR(E206&gt;=35,F206&gt;=35),L206&gt;=35),"6/3 සමත්",IF(AND(CC206&gt;=5,CD206&gt;=3,OR(E206&gt;=35,F206&gt;=35,L206&gt;=35)),"5/3 සමත්",IF(AND(CC206&gt;=4,CD206&gt;=1,OR(E206&gt;=20,F206&gt;=20,L206&gt;=20)),"සමත් කළ හැකි",IF(CB206=9,"W9","අසමත් ?")))))</f>
        <v/>
      </c>
    </row>
    <row r="207" customFormat="false" ht="13.8" hidden="false" customHeight="false" outlineLevel="0" collapsed="false">
      <c r="A207" s="160" t="n">
        <v>22</v>
      </c>
      <c r="B207" s="161"/>
      <c r="C207" s="161"/>
      <c r="D207" s="162"/>
      <c r="E207" s="163"/>
      <c r="F207" s="164"/>
      <c r="G207" s="163"/>
      <c r="H207" s="165"/>
      <c r="I207" s="165"/>
      <c r="J207" s="164"/>
      <c r="K207" s="163"/>
      <c r="L207" s="165"/>
      <c r="M207" s="165"/>
      <c r="N207" s="164"/>
      <c r="O207" s="163"/>
      <c r="P207" s="165"/>
      <c r="Q207" s="165"/>
      <c r="R207" s="165"/>
      <c r="S207" s="165"/>
      <c r="T207" s="165"/>
      <c r="U207" s="165"/>
      <c r="V207" s="164"/>
      <c r="W207" s="163"/>
      <c r="X207" s="165"/>
      <c r="Y207" s="165"/>
      <c r="Z207" s="165"/>
      <c r="AA207" s="165"/>
      <c r="AB207" s="165"/>
      <c r="AC207" s="165"/>
      <c r="AD207" s="164"/>
      <c r="AE207" s="163"/>
      <c r="AF207" s="165"/>
      <c r="AG207" s="165"/>
      <c r="AH207" s="165"/>
      <c r="AI207" s="165"/>
      <c r="AJ207" s="165"/>
      <c r="AK207" s="165"/>
      <c r="AL207" s="166"/>
      <c r="AM207" s="167" t="str">
        <f aca="false">IF(B207="","",SUM(E207:AL207))</f>
        <v/>
      </c>
      <c r="AN207" s="168" t="str">
        <f aca="false">IF(B207="","",AM207/9)</f>
        <v/>
      </c>
      <c r="AO207" s="169" t="str">
        <f aca="false">IF(B207="","",IF(AM207=0,"-",RANK(AM207,$AM$186:$AM$235,0)))</f>
        <v/>
      </c>
      <c r="AP207" s="167" t="str">
        <f aca="false">IF(E207="","",IF(E207="-","-",IF(UPPER(E207)="AB","+",VLOOKUP(E207,'විෂය තොරතුරු'!$P$24:$Q$28,2))))</f>
        <v/>
      </c>
      <c r="AQ207" s="168" t="str">
        <f aca="false">IF(F207="","",IF(F207="-","-",IF(UPPER(F207)="AB","+",VLOOKUP(F207,'විෂය තොරතුරු'!$P$24:$Q$28,2))))</f>
        <v/>
      </c>
      <c r="AR207" s="168" t="str">
        <f aca="false">IF(G207="","",IF(G207="-","-",IF(UPPER(G207)="AB","+",VLOOKUP(G207,'විෂය තොරතුරු'!$P$24:$Q$28,2))))</f>
        <v/>
      </c>
      <c r="AS207" s="168" t="str">
        <f aca="false">IF(H207="","",IF(H207="-","-",IF(UPPER(H207)="AB","+",VLOOKUP(H207,'විෂය තොරතුරු'!$P$24:$Q$28,2))))</f>
        <v/>
      </c>
      <c r="AT207" s="168" t="str">
        <f aca="false">IF(I207="","",IF(I207="-","-",IF(UPPER(I207)="AB","+",VLOOKUP(I207,'විෂය තොරතුරු'!$P$24:$Q$28,2))))</f>
        <v/>
      </c>
      <c r="AU207" s="170" t="str">
        <f aca="false">IF(J207="","",IF(J207="-","-",IF(UPPER(J207)="AB","+",VLOOKUP(J207,'විෂය තොරතුරු'!$P$24:$Q$28,2))))</f>
        <v/>
      </c>
      <c r="AV207" s="171" t="str">
        <f aca="false">IF(K207="","",IF(K207="-","-",IF(UPPER(K207)="AB","+",VLOOKUP(K207,'විෂය තොරතුරු'!$P$24:$Q$28,2))))</f>
        <v/>
      </c>
      <c r="AW207" s="168" t="str">
        <f aca="false">IF(L207="","",IF(L207="-","-",IF(UPPER(L207)="AB","+",VLOOKUP(L207,'විෂය තොරතුරු'!$P$24:$Q$28,2))))</f>
        <v/>
      </c>
      <c r="AX207" s="168" t="str">
        <f aca="false">IF(M207="","",IF(M207="-","-",IF(UPPER(M207)="AB","+",VLOOKUP(M207,'විෂය තොරතුරු'!$P$24:$Q$28,2))))</f>
        <v/>
      </c>
      <c r="AY207" s="169" t="str">
        <f aca="false">IF(N207="","",IF(N207="-","-",IF(UPPER(N207)="AB","+",VLOOKUP(N207,'විෂය තොරතුරු'!$P$24:$Q$28,2))))</f>
        <v/>
      </c>
      <c r="AZ207" s="167" t="str">
        <f aca="false">IF(O207="","",IF(O207="-","-",IF(UPPER(O207)="AB","+",VLOOKUP(O207,'විෂය තොරතුරු'!$P$24:$Q$28,2))))</f>
        <v/>
      </c>
      <c r="BA207" s="168" t="str">
        <f aca="false">IF(P207="","",IF(P207="-","-",IF(UPPER(P207)="AB","+",VLOOKUP(P207,'විෂය තොරතුරු'!$P$24:$Q$28,2))))</f>
        <v/>
      </c>
      <c r="BB207" s="168" t="str">
        <f aca="false">IF(Q207="","",IF(Q207="-","-",IF(UPPER(Q207)="AB","+",VLOOKUP(Q207,'විෂය තොරතුරු'!$P$24:$Q$28,2))))</f>
        <v/>
      </c>
      <c r="BC207" s="168" t="str">
        <f aca="false">IF(R207="","",IF(R207="-","-",IF(UPPER(R207)="AB","+",VLOOKUP(R207,'විෂය තොරතුරු'!$P$24:$Q$28,2))))</f>
        <v/>
      </c>
      <c r="BD207" s="168" t="str">
        <f aca="false">IF(S207="","",IF(S207="-","-",IF(UPPER(S207)="AB","+",VLOOKUP(S207,'විෂය තොරතුරු'!$P$24:$Q$28,2))))</f>
        <v/>
      </c>
      <c r="BE207" s="168" t="str">
        <f aca="false">IF(T207="","",IF(T207="-","-",IF(UPPER(T207)="AB","+",VLOOKUP(T207,'විෂය තොරතුරු'!$P$24:$Q$28,2))))</f>
        <v/>
      </c>
      <c r="BF207" s="168" t="str">
        <f aca="false">IF(U207="","",IF(U207="-","-",IF(UPPER(U207)="AB","+",VLOOKUP(U207,'විෂය තොරතුරු'!$P$24:$Q$28,2))))</f>
        <v/>
      </c>
      <c r="BG207" s="170" t="str">
        <f aca="false">IF(V207="","",IF(V207="-","-",IF(UPPER(V207)="AB","+",VLOOKUP(V207,'විෂය තොරතුරු'!$P$24:$Q$28,2))))</f>
        <v/>
      </c>
      <c r="BH207" s="171" t="str">
        <f aca="false">IF(W207="","",IF(W207="-","-",IF(UPPER(W207)="AB","+",VLOOKUP(W207,'විෂය තොරතුරු'!$P$24:$Q$28,2))))</f>
        <v/>
      </c>
      <c r="BI207" s="168" t="str">
        <f aca="false">IF(X207="","",IF(X207="-","-",IF(UPPER(X207)="AB","+",VLOOKUP(X207,'විෂය තොරතුරු'!$P$24:$Q$28,2))))</f>
        <v/>
      </c>
      <c r="BJ207" s="168" t="str">
        <f aca="false">IF(Y207="","",IF(Y207="-","-",IF(UPPER(Y207)="AB","+",VLOOKUP(Y207,'විෂය තොරතුරු'!$P$24:$Q$28,2))))</f>
        <v/>
      </c>
      <c r="BK207" s="168" t="str">
        <f aca="false">IF(Z207="","",IF(Z207="-","-",IF(UPPER(Z207)="AB","+",VLOOKUP(Z207,'විෂය තොරතුරු'!$P$24:$Q$28,2))))</f>
        <v/>
      </c>
      <c r="BL207" s="168" t="str">
        <f aca="false">IF(AA207="","",IF(AA207="-","-",IF(UPPER(AA207)="AB","+",VLOOKUP(AA207,'විෂය තොරතුරු'!$P$24:$Q$28,2))))</f>
        <v/>
      </c>
      <c r="BM207" s="168" t="str">
        <f aca="false">IF(AB207="","",IF(AB207="-","-",IF(UPPER(AB207)="AB","+",VLOOKUP(AB207,'විෂය තොරතුරු'!$P$24:$Q$28,2))))</f>
        <v/>
      </c>
      <c r="BN207" s="168" t="str">
        <f aca="false">IF(AC207="","",IF(AC207="-","-",IF(UPPER(AC207)="AB","+",VLOOKUP(AC207,'විෂය තොරතුරු'!$P$24:$Q$28,2))))</f>
        <v/>
      </c>
      <c r="BO207" s="169" t="str">
        <f aca="false">IF(AD207="","",IF(AD207="-","-",IF(UPPER(AD207)="AB","+",VLOOKUP(AD207,'විෂය තොරතුරු'!$P$24:$Q$28,2))))</f>
        <v/>
      </c>
      <c r="BP207" s="171" t="str">
        <f aca="false">IF(AE207="","",IF(AE207="-","-",IF(UPPER(AE207)="AB","+",VLOOKUP(AE207,'විෂය තොරතුරු'!$P$24:$Q$28,2))))</f>
        <v/>
      </c>
      <c r="BQ207" s="168" t="str">
        <f aca="false">IF(AF207="","",IF(AF207="-","-",IF(UPPER(AF207)="AB","+",VLOOKUP(AF207,'විෂය තොරතුරු'!$P$24:$Q$28,2))))</f>
        <v/>
      </c>
      <c r="BR207" s="168" t="str">
        <f aca="false">IF(AG207="","",IF(AG207="-","-",IF(UPPER(AG207)="AB","+",VLOOKUP(AG207,'විෂය තොරතුරු'!$P$24:$Q$28,2))))</f>
        <v/>
      </c>
      <c r="BS207" s="168" t="str">
        <f aca="false">IF(AH207="","",IF(AH207="-","-",IF(UPPER(AH207)="AB","+",VLOOKUP(AH207,'විෂය තොරතුරු'!$P$24:$Q$28,2))))</f>
        <v/>
      </c>
      <c r="BT207" s="168" t="str">
        <f aca="false">IF(AI207="","",IF(AI207="-","-",IF(UPPER(AI207)="AB","+",VLOOKUP(AI207,'විෂය තොරතුරු'!$P$24:$Q$28,2))))</f>
        <v/>
      </c>
      <c r="BU207" s="168" t="str">
        <f aca="false">IF(AJ207="","",IF(AJ207="-","-",IF(UPPER(AJ207)="AB","+",VLOOKUP(AJ207,'විෂය තොරතුරු'!$P$24:$Q$28,2))))</f>
        <v/>
      </c>
      <c r="BV207" s="168" t="str">
        <f aca="false">IF(AK207="","",IF(AK207="-","-",IF(UPPER(AK207)="AB","+",VLOOKUP(AK207,'විෂය තොරතුරු'!$P$24:$Q$28,2))))</f>
        <v/>
      </c>
      <c r="BW207" s="169" t="str">
        <f aca="false">IF(AL207="","",IF(AL207="-","-",IF(UPPER(AL207)="AB","+",VLOOKUP(AL207,'විෂය තොරතුරු'!$P$24:$Q$28,2))))</f>
        <v/>
      </c>
      <c r="BX207" s="171" t="str">
        <f aca="false">IF($B207="","",COUNTIF($AP207:$BW207,"A"))</f>
        <v/>
      </c>
      <c r="BY207" s="171" t="str">
        <f aca="false">IF($B207="","",COUNTIF($AP207:$BW207,"B"))</f>
        <v/>
      </c>
      <c r="BZ207" s="171" t="str">
        <f aca="false">IF($B207="","",COUNTIF($AP207:$BW207,"C"))</f>
        <v/>
      </c>
      <c r="CA207" s="171" t="str">
        <f aca="false">IF($B207="","",COUNTIF($AP207:$BW207,"S"))</f>
        <v/>
      </c>
      <c r="CB207" s="171" t="str">
        <f aca="false">IF($B207="","",COUNTIF($AP207:$BW207,"W"))</f>
        <v/>
      </c>
      <c r="CC207" s="171" t="str">
        <f aca="false">IF(B207="","",SUM(BX207:CA207))</f>
        <v/>
      </c>
      <c r="CD207" s="169" t="str">
        <f aca="false">IF(B207="","",SUM(BX207:BZ207))</f>
        <v/>
      </c>
      <c r="CE207" s="172" t="str">
        <f aca="false">IF(B207="","",IF(AND(CC207&gt;=6,CD207&gt;=3,OR(E207&gt;=35,F207&gt;=35),L207&gt;=35),"6/3 සමත්",IF(AND(CC207&gt;=5,CD207&gt;=3,OR(E207&gt;=35,F207&gt;=35,L207&gt;=35)),"5/3 සමත්",IF(AND(CC207&gt;=4,CD207&gt;=1,OR(E207&gt;=20,F207&gt;=20,L207&gt;=20)),"සමත් කළ හැකි",IF(CB207=9,"W9","අසමත් ?")))))</f>
        <v/>
      </c>
    </row>
    <row r="208" customFormat="false" ht="13.8" hidden="false" customHeight="false" outlineLevel="0" collapsed="false">
      <c r="A208" s="160" t="n">
        <v>23</v>
      </c>
      <c r="B208" s="161"/>
      <c r="C208" s="161"/>
      <c r="D208" s="162"/>
      <c r="E208" s="163"/>
      <c r="F208" s="164"/>
      <c r="G208" s="163"/>
      <c r="H208" s="165"/>
      <c r="I208" s="165"/>
      <c r="J208" s="164"/>
      <c r="K208" s="163"/>
      <c r="L208" s="165"/>
      <c r="M208" s="165"/>
      <c r="N208" s="164"/>
      <c r="O208" s="163"/>
      <c r="P208" s="165"/>
      <c r="Q208" s="165"/>
      <c r="R208" s="165"/>
      <c r="S208" s="165"/>
      <c r="T208" s="165"/>
      <c r="U208" s="165"/>
      <c r="V208" s="164"/>
      <c r="W208" s="163"/>
      <c r="X208" s="165"/>
      <c r="Y208" s="165"/>
      <c r="Z208" s="165"/>
      <c r="AA208" s="165"/>
      <c r="AB208" s="165"/>
      <c r="AC208" s="165"/>
      <c r="AD208" s="164"/>
      <c r="AE208" s="163"/>
      <c r="AF208" s="165"/>
      <c r="AG208" s="165"/>
      <c r="AH208" s="165"/>
      <c r="AI208" s="165"/>
      <c r="AJ208" s="165"/>
      <c r="AK208" s="165"/>
      <c r="AL208" s="166"/>
      <c r="AM208" s="167" t="str">
        <f aca="false">IF(B208="","",SUM(E208:AL208))</f>
        <v/>
      </c>
      <c r="AN208" s="168" t="str">
        <f aca="false">IF(B208="","",AM208/9)</f>
        <v/>
      </c>
      <c r="AO208" s="169" t="str">
        <f aca="false">IF(B208="","",IF(AM208=0,"-",RANK(AM208,$AM$186:$AM$235,0)))</f>
        <v/>
      </c>
      <c r="AP208" s="167" t="str">
        <f aca="false">IF(E208="","",IF(E208="-","-",IF(UPPER(E208)="AB","+",VLOOKUP(E208,'විෂය තොරතුරු'!$P$24:$Q$28,2))))</f>
        <v/>
      </c>
      <c r="AQ208" s="168" t="str">
        <f aca="false">IF(F208="","",IF(F208="-","-",IF(UPPER(F208)="AB","+",VLOOKUP(F208,'විෂය තොරතුරු'!$P$24:$Q$28,2))))</f>
        <v/>
      </c>
      <c r="AR208" s="168" t="str">
        <f aca="false">IF(G208="","",IF(G208="-","-",IF(UPPER(G208)="AB","+",VLOOKUP(G208,'විෂය තොරතුරු'!$P$24:$Q$28,2))))</f>
        <v/>
      </c>
      <c r="AS208" s="168" t="str">
        <f aca="false">IF(H208="","",IF(H208="-","-",IF(UPPER(H208)="AB","+",VLOOKUP(H208,'විෂය තොරතුරු'!$P$24:$Q$28,2))))</f>
        <v/>
      </c>
      <c r="AT208" s="168" t="str">
        <f aca="false">IF(I208="","",IF(I208="-","-",IF(UPPER(I208)="AB","+",VLOOKUP(I208,'විෂය තොරතුරු'!$P$24:$Q$28,2))))</f>
        <v/>
      </c>
      <c r="AU208" s="170" t="str">
        <f aca="false">IF(J208="","",IF(J208="-","-",IF(UPPER(J208)="AB","+",VLOOKUP(J208,'විෂය තොරතුරු'!$P$24:$Q$28,2))))</f>
        <v/>
      </c>
      <c r="AV208" s="171" t="str">
        <f aca="false">IF(K208="","",IF(K208="-","-",IF(UPPER(K208)="AB","+",VLOOKUP(K208,'විෂය තොරතුරු'!$P$24:$Q$28,2))))</f>
        <v/>
      </c>
      <c r="AW208" s="168" t="str">
        <f aca="false">IF(L208="","",IF(L208="-","-",IF(UPPER(L208)="AB","+",VLOOKUP(L208,'විෂය තොරතුරු'!$P$24:$Q$28,2))))</f>
        <v/>
      </c>
      <c r="AX208" s="168" t="str">
        <f aca="false">IF(M208="","",IF(M208="-","-",IF(UPPER(M208)="AB","+",VLOOKUP(M208,'විෂය තොරතුරු'!$P$24:$Q$28,2))))</f>
        <v/>
      </c>
      <c r="AY208" s="169" t="str">
        <f aca="false">IF(N208="","",IF(N208="-","-",IF(UPPER(N208)="AB","+",VLOOKUP(N208,'විෂය තොරතුරු'!$P$24:$Q$28,2))))</f>
        <v/>
      </c>
      <c r="AZ208" s="167" t="str">
        <f aca="false">IF(O208="","",IF(O208="-","-",IF(UPPER(O208)="AB","+",VLOOKUP(O208,'විෂය තොරතුරු'!$P$24:$Q$28,2))))</f>
        <v/>
      </c>
      <c r="BA208" s="168" t="str">
        <f aca="false">IF(P208="","",IF(P208="-","-",IF(UPPER(P208)="AB","+",VLOOKUP(P208,'විෂය තොරතුරු'!$P$24:$Q$28,2))))</f>
        <v/>
      </c>
      <c r="BB208" s="168" t="str">
        <f aca="false">IF(Q208="","",IF(Q208="-","-",IF(UPPER(Q208)="AB","+",VLOOKUP(Q208,'විෂය තොරතුරු'!$P$24:$Q$28,2))))</f>
        <v/>
      </c>
      <c r="BC208" s="168" t="str">
        <f aca="false">IF(R208="","",IF(R208="-","-",IF(UPPER(R208)="AB","+",VLOOKUP(R208,'විෂය තොරතුරු'!$P$24:$Q$28,2))))</f>
        <v/>
      </c>
      <c r="BD208" s="168" t="str">
        <f aca="false">IF(S208="","",IF(S208="-","-",IF(UPPER(S208)="AB","+",VLOOKUP(S208,'විෂය තොරතුරු'!$P$24:$Q$28,2))))</f>
        <v/>
      </c>
      <c r="BE208" s="168" t="str">
        <f aca="false">IF(T208="","",IF(T208="-","-",IF(UPPER(T208)="AB","+",VLOOKUP(T208,'විෂය තොරතුරු'!$P$24:$Q$28,2))))</f>
        <v/>
      </c>
      <c r="BF208" s="168" t="str">
        <f aca="false">IF(U208="","",IF(U208="-","-",IF(UPPER(U208)="AB","+",VLOOKUP(U208,'විෂය තොරතුරු'!$P$24:$Q$28,2))))</f>
        <v/>
      </c>
      <c r="BG208" s="170" t="str">
        <f aca="false">IF(V208="","",IF(V208="-","-",IF(UPPER(V208)="AB","+",VLOOKUP(V208,'විෂය තොරතුරු'!$P$24:$Q$28,2))))</f>
        <v/>
      </c>
      <c r="BH208" s="171" t="str">
        <f aca="false">IF(W208="","",IF(W208="-","-",IF(UPPER(W208)="AB","+",VLOOKUP(W208,'විෂය තොරතුරු'!$P$24:$Q$28,2))))</f>
        <v/>
      </c>
      <c r="BI208" s="168" t="str">
        <f aca="false">IF(X208="","",IF(X208="-","-",IF(UPPER(X208)="AB","+",VLOOKUP(X208,'විෂය තොරතුරු'!$P$24:$Q$28,2))))</f>
        <v/>
      </c>
      <c r="BJ208" s="168" t="str">
        <f aca="false">IF(Y208="","",IF(Y208="-","-",IF(UPPER(Y208)="AB","+",VLOOKUP(Y208,'විෂය තොරතුරු'!$P$24:$Q$28,2))))</f>
        <v/>
      </c>
      <c r="BK208" s="168" t="str">
        <f aca="false">IF(Z208="","",IF(Z208="-","-",IF(UPPER(Z208)="AB","+",VLOOKUP(Z208,'විෂය තොරතුරු'!$P$24:$Q$28,2))))</f>
        <v/>
      </c>
      <c r="BL208" s="168" t="str">
        <f aca="false">IF(AA208="","",IF(AA208="-","-",IF(UPPER(AA208)="AB","+",VLOOKUP(AA208,'විෂය තොරතුරු'!$P$24:$Q$28,2))))</f>
        <v/>
      </c>
      <c r="BM208" s="168" t="str">
        <f aca="false">IF(AB208="","",IF(AB208="-","-",IF(UPPER(AB208)="AB","+",VLOOKUP(AB208,'විෂය තොරතුරු'!$P$24:$Q$28,2))))</f>
        <v/>
      </c>
      <c r="BN208" s="168" t="str">
        <f aca="false">IF(AC208="","",IF(AC208="-","-",IF(UPPER(AC208)="AB","+",VLOOKUP(AC208,'විෂය තොරතුරු'!$P$24:$Q$28,2))))</f>
        <v/>
      </c>
      <c r="BO208" s="169" t="str">
        <f aca="false">IF(AD208="","",IF(AD208="-","-",IF(UPPER(AD208)="AB","+",VLOOKUP(AD208,'විෂය තොරතුරු'!$P$24:$Q$28,2))))</f>
        <v/>
      </c>
      <c r="BP208" s="171" t="str">
        <f aca="false">IF(AE208="","",IF(AE208="-","-",IF(UPPER(AE208)="AB","+",VLOOKUP(AE208,'විෂය තොරතුරු'!$P$24:$Q$28,2))))</f>
        <v/>
      </c>
      <c r="BQ208" s="168" t="str">
        <f aca="false">IF(AF208="","",IF(AF208="-","-",IF(UPPER(AF208)="AB","+",VLOOKUP(AF208,'විෂය තොරතුරු'!$P$24:$Q$28,2))))</f>
        <v/>
      </c>
      <c r="BR208" s="168" t="str">
        <f aca="false">IF(AG208="","",IF(AG208="-","-",IF(UPPER(AG208)="AB","+",VLOOKUP(AG208,'විෂය තොරතුරු'!$P$24:$Q$28,2))))</f>
        <v/>
      </c>
      <c r="BS208" s="168" t="str">
        <f aca="false">IF(AH208="","",IF(AH208="-","-",IF(UPPER(AH208)="AB","+",VLOOKUP(AH208,'විෂය තොරතුරු'!$P$24:$Q$28,2))))</f>
        <v/>
      </c>
      <c r="BT208" s="168" t="str">
        <f aca="false">IF(AI208="","",IF(AI208="-","-",IF(UPPER(AI208)="AB","+",VLOOKUP(AI208,'විෂය තොරතුරු'!$P$24:$Q$28,2))))</f>
        <v/>
      </c>
      <c r="BU208" s="168" t="str">
        <f aca="false">IF(AJ208="","",IF(AJ208="-","-",IF(UPPER(AJ208)="AB","+",VLOOKUP(AJ208,'විෂය තොරතුරු'!$P$24:$Q$28,2))))</f>
        <v/>
      </c>
      <c r="BV208" s="168" t="str">
        <f aca="false">IF(AK208="","",IF(AK208="-","-",IF(UPPER(AK208)="AB","+",VLOOKUP(AK208,'විෂය තොරතුරු'!$P$24:$Q$28,2))))</f>
        <v/>
      </c>
      <c r="BW208" s="169" t="str">
        <f aca="false">IF(AL208="","",IF(AL208="-","-",IF(UPPER(AL208)="AB","+",VLOOKUP(AL208,'විෂය තොරතුරු'!$P$24:$Q$28,2))))</f>
        <v/>
      </c>
      <c r="BX208" s="171" t="str">
        <f aca="false">IF($B208="","",COUNTIF($AP208:$BW208,"A"))</f>
        <v/>
      </c>
      <c r="BY208" s="171" t="str">
        <f aca="false">IF($B208="","",COUNTIF($AP208:$BW208,"B"))</f>
        <v/>
      </c>
      <c r="BZ208" s="171" t="str">
        <f aca="false">IF($B208="","",COUNTIF($AP208:$BW208,"C"))</f>
        <v/>
      </c>
      <c r="CA208" s="171" t="str">
        <f aca="false">IF($B208="","",COUNTIF($AP208:$BW208,"S"))</f>
        <v/>
      </c>
      <c r="CB208" s="171" t="str">
        <f aca="false">IF($B208="","",COUNTIF($AP208:$BW208,"W"))</f>
        <v/>
      </c>
      <c r="CC208" s="171" t="str">
        <f aca="false">IF(B208="","",SUM(BX208:CA208))</f>
        <v/>
      </c>
      <c r="CD208" s="169" t="str">
        <f aca="false">IF(B208="","",SUM(BX208:BZ208))</f>
        <v/>
      </c>
      <c r="CE208" s="172" t="str">
        <f aca="false">IF(B208="","",IF(AND(CC208&gt;=6,CD208&gt;=3,OR(E208&gt;=35,F208&gt;=35),L208&gt;=35),"6/3 සමත්",IF(AND(CC208&gt;=5,CD208&gt;=3,OR(E208&gt;=35,F208&gt;=35,L208&gt;=35)),"5/3 සමත්",IF(AND(CC208&gt;=4,CD208&gt;=1,OR(E208&gt;=20,F208&gt;=20,L208&gt;=20)),"සමත් කළ හැකි",IF(CB208=9,"W9","අසමත් ?")))))</f>
        <v/>
      </c>
    </row>
    <row r="209" customFormat="false" ht="13.8" hidden="false" customHeight="false" outlineLevel="0" collapsed="false">
      <c r="A209" s="160" t="n">
        <v>24</v>
      </c>
      <c r="B209" s="161"/>
      <c r="C209" s="161"/>
      <c r="D209" s="162"/>
      <c r="E209" s="163"/>
      <c r="F209" s="164"/>
      <c r="G209" s="163"/>
      <c r="H209" s="165"/>
      <c r="I209" s="165"/>
      <c r="J209" s="164"/>
      <c r="K209" s="163"/>
      <c r="L209" s="165"/>
      <c r="M209" s="165"/>
      <c r="N209" s="164"/>
      <c r="O209" s="163"/>
      <c r="P209" s="165"/>
      <c r="Q209" s="165"/>
      <c r="R209" s="165"/>
      <c r="S209" s="165"/>
      <c r="T209" s="165"/>
      <c r="U209" s="165"/>
      <c r="V209" s="164"/>
      <c r="W209" s="163"/>
      <c r="X209" s="165"/>
      <c r="Y209" s="165"/>
      <c r="Z209" s="165"/>
      <c r="AA209" s="165"/>
      <c r="AB209" s="165"/>
      <c r="AC209" s="165"/>
      <c r="AD209" s="164"/>
      <c r="AE209" s="163"/>
      <c r="AF209" s="165"/>
      <c r="AG209" s="165"/>
      <c r="AH209" s="165"/>
      <c r="AI209" s="165"/>
      <c r="AJ209" s="165"/>
      <c r="AK209" s="165"/>
      <c r="AL209" s="166"/>
      <c r="AM209" s="167" t="str">
        <f aca="false">IF(B209="","",SUM(E209:AL209))</f>
        <v/>
      </c>
      <c r="AN209" s="168" t="str">
        <f aca="false">IF(B209="","",AM209/9)</f>
        <v/>
      </c>
      <c r="AO209" s="169" t="str">
        <f aca="false">IF(B209="","",IF(AM209=0,"-",RANK(AM209,$AM$186:$AM$235,0)))</f>
        <v/>
      </c>
      <c r="AP209" s="167" t="str">
        <f aca="false">IF(E209="","",IF(E209="-","-",IF(UPPER(E209)="AB","+",VLOOKUP(E209,'විෂය තොරතුරු'!$P$24:$Q$28,2))))</f>
        <v/>
      </c>
      <c r="AQ209" s="168" t="str">
        <f aca="false">IF(F209="","",IF(F209="-","-",IF(UPPER(F209)="AB","+",VLOOKUP(F209,'විෂය තොරතුරු'!$P$24:$Q$28,2))))</f>
        <v/>
      </c>
      <c r="AR209" s="168" t="str">
        <f aca="false">IF(G209="","",IF(G209="-","-",IF(UPPER(G209)="AB","+",VLOOKUP(G209,'විෂය තොරතුරු'!$P$24:$Q$28,2))))</f>
        <v/>
      </c>
      <c r="AS209" s="168" t="str">
        <f aca="false">IF(H209="","",IF(H209="-","-",IF(UPPER(H209)="AB","+",VLOOKUP(H209,'විෂය තොරතුරු'!$P$24:$Q$28,2))))</f>
        <v/>
      </c>
      <c r="AT209" s="168" t="str">
        <f aca="false">IF(I209="","",IF(I209="-","-",IF(UPPER(I209)="AB","+",VLOOKUP(I209,'විෂය තොරතුරු'!$P$24:$Q$28,2))))</f>
        <v/>
      </c>
      <c r="AU209" s="170" t="str">
        <f aca="false">IF(J209="","",IF(J209="-","-",IF(UPPER(J209)="AB","+",VLOOKUP(J209,'විෂය තොරතුරු'!$P$24:$Q$28,2))))</f>
        <v/>
      </c>
      <c r="AV209" s="171" t="str">
        <f aca="false">IF(K209="","",IF(K209="-","-",IF(UPPER(K209)="AB","+",VLOOKUP(K209,'විෂය තොරතුරු'!$P$24:$Q$28,2))))</f>
        <v/>
      </c>
      <c r="AW209" s="168" t="str">
        <f aca="false">IF(L209="","",IF(L209="-","-",IF(UPPER(L209)="AB","+",VLOOKUP(L209,'විෂය තොරතුරු'!$P$24:$Q$28,2))))</f>
        <v/>
      </c>
      <c r="AX209" s="168" t="str">
        <f aca="false">IF(M209="","",IF(M209="-","-",IF(UPPER(M209)="AB","+",VLOOKUP(M209,'විෂය තොරතුරු'!$P$24:$Q$28,2))))</f>
        <v/>
      </c>
      <c r="AY209" s="169" t="str">
        <f aca="false">IF(N209="","",IF(N209="-","-",IF(UPPER(N209)="AB","+",VLOOKUP(N209,'විෂය තොරතුරු'!$P$24:$Q$28,2))))</f>
        <v/>
      </c>
      <c r="AZ209" s="167" t="str">
        <f aca="false">IF(O209="","",IF(O209="-","-",IF(UPPER(O209)="AB","+",VLOOKUP(O209,'විෂය තොරතුරු'!$P$24:$Q$28,2))))</f>
        <v/>
      </c>
      <c r="BA209" s="168" t="str">
        <f aca="false">IF(P209="","",IF(P209="-","-",IF(UPPER(P209)="AB","+",VLOOKUP(P209,'විෂය තොරතුරු'!$P$24:$Q$28,2))))</f>
        <v/>
      </c>
      <c r="BB209" s="168" t="str">
        <f aca="false">IF(Q209="","",IF(Q209="-","-",IF(UPPER(Q209)="AB","+",VLOOKUP(Q209,'විෂය තොරතුරු'!$P$24:$Q$28,2))))</f>
        <v/>
      </c>
      <c r="BC209" s="168" t="str">
        <f aca="false">IF(R209="","",IF(R209="-","-",IF(UPPER(R209)="AB","+",VLOOKUP(R209,'විෂය තොරතුරු'!$P$24:$Q$28,2))))</f>
        <v/>
      </c>
      <c r="BD209" s="168" t="str">
        <f aca="false">IF(S209="","",IF(S209="-","-",IF(UPPER(S209)="AB","+",VLOOKUP(S209,'විෂය තොරතුරු'!$P$24:$Q$28,2))))</f>
        <v/>
      </c>
      <c r="BE209" s="168" t="str">
        <f aca="false">IF(T209="","",IF(T209="-","-",IF(UPPER(T209)="AB","+",VLOOKUP(T209,'විෂය තොරතුරු'!$P$24:$Q$28,2))))</f>
        <v/>
      </c>
      <c r="BF209" s="168" t="str">
        <f aca="false">IF(U209="","",IF(U209="-","-",IF(UPPER(U209)="AB","+",VLOOKUP(U209,'විෂය තොරතුරු'!$P$24:$Q$28,2))))</f>
        <v/>
      </c>
      <c r="BG209" s="170" t="str">
        <f aca="false">IF(V209="","",IF(V209="-","-",IF(UPPER(V209)="AB","+",VLOOKUP(V209,'විෂය තොරතුරු'!$P$24:$Q$28,2))))</f>
        <v/>
      </c>
      <c r="BH209" s="171" t="str">
        <f aca="false">IF(W209="","",IF(W209="-","-",IF(UPPER(W209)="AB","+",VLOOKUP(W209,'විෂය තොරතුරු'!$P$24:$Q$28,2))))</f>
        <v/>
      </c>
      <c r="BI209" s="168" t="str">
        <f aca="false">IF(X209="","",IF(X209="-","-",IF(UPPER(X209)="AB","+",VLOOKUP(X209,'විෂය තොරතුරු'!$P$24:$Q$28,2))))</f>
        <v/>
      </c>
      <c r="BJ209" s="168" t="str">
        <f aca="false">IF(Y209="","",IF(Y209="-","-",IF(UPPER(Y209)="AB","+",VLOOKUP(Y209,'විෂය තොරතුරු'!$P$24:$Q$28,2))))</f>
        <v/>
      </c>
      <c r="BK209" s="168" t="str">
        <f aca="false">IF(Z209="","",IF(Z209="-","-",IF(UPPER(Z209)="AB","+",VLOOKUP(Z209,'විෂය තොරතුරු'!$P$24:$Q$28,2))))</f>
        <v/>
      </c>
      <c r="BL209" s="168" t="str">
        <f aca="false">IF(AA209="","",IF(AA209="-","-",IF(UPPER(AA209)="AB","+",VLOOKUP(AA209,'විෂය තොරතුරු'!$P$24:$Q$28,2))))</f>
        <v/>
      </c>
      <c r="BM209" s="168" t="str">
        <f aca="false">IF(AB209="","",IF(AB209="-","-",IF(UPPER(AB209)="AB","+",VLOOKUP(AB209,'විෂය තොරතුරු'!$P$24:$Q$28,2))))</f>
        <v/>
      </c>
      <c r="BN209" s="168" t="str">
        <f aca="false">IF(AC209="","",IF(AC209="-","-",IF(UPPER(AC209)="AB","+",VLOOKUP(AC209,'විෂය තොරතුරු'!$P$24:$Q$28,2))))</f>
        <v/>
      </c>
      <c r="BO209" s="169" t="str">
        <f aca="false">IF(AD209="","",IF(AD209="-","-",IF(UPPER(AD209)="AB","+",VLOOKUP(AD209,'විෂය තොරතුරු'!$P$24:$Q$28,2))))</f>
        <v/>
      </c>
      <c r="BP209" s="171" t="str">
        <f aca="false">IF(AE209="","",IF(AE209="-","-",IF(UPPER(AE209)="AB","+",VLOOKUP(AE209,'විෂය තොරතුරු'!$P$24:$Q$28,2))))</f>
        <v/>
      </c>
      <c r="BQ209" s="168" t="str">
        <f aca="false">IF(AF209="","",IF(AF209="-","-",IF(UPPER(AF209)="AB","+",VLOOKUP(AF209,'විෂය තොරතුරු'!$P$24:$Q$28,2))))</f>
        <v/>
      </c>
      <c r="BR209" s="168" t="str">
        <f aca="false">IF(AG209="","",IF(AG209="-","-",IF(UPPER(AG209)="AB","+",VLOOKUP(AG209,'විෂය තොරතුරු'!$P$24:$Q$28,2))))</f>
        <v/>
      </c>
      <c r="BS209" s="168" t="str">
        <f aca="false">IF(AH209="","",IF(AH209="-","-",IF(UPPER(AH209)="AB","+",VLOOKUP(AH209,'විෂය තොරතුරු'!$P$24:$Q$28,2))))</f>
        <v/>
      </c>
      <c r="BT209" s="168" t="str">
        <f aca="false">IF(AI209="","",IF(AI209="-","-",IF(UPPER(AI209)="AB","+",VLOOKUP(AI209,'විෂය තොරතුරු'!$P$24:$Q$28,2))))</f>
        <v/>
      </c>
      <c r="BU209" s="168" t="str">
        <f aca="false">IF(AJ209="","",IF(AJ209="-","-",IF(UPPER(AJ209)="AB","+",VLOOKUP(AJ209,'විෂය තොරතුරු'!$P$24:$Q$28,2))))</f>
        <v/>
      </c>
      <c r="BV209" s="168" t="str">
        <f aca="false">IF(AK209="","",IF(AK209="-","-",IF(UPPER(AK209)="AB","+",VLOOKUP(AK209,'විෂය තොරතුරු'!$P$24:$Q$28,2))))</f>
        <v/>
      </c>
      <c r="BW209" s="169" t="str">
        <f aca="false">IF(AL209="","",IF(AL209="-","-",IF(UPPER(AL209)="AB","+",VLOOKUP(AL209,'විෂය තොරතුරු'!$P$24:$Q$28,2))))</f>
        <v/>
      </c>
      <c r="BX209" s="171" t="str">
        <f aca="false">IF($B209="","",COUNTIF($AP209:$BW209,"A"))</f>
        <v/>
      </c>
      <c r="BY209" s="171" t="str">
        <f aca="false">IF($B209="","",COUNTIF($AP209:$BW209,"B"))</f>
        <v/>
      </c>
      <c r="BZ209" s="171" t="str">
        <f aca="false">IF($B209="","",COUNTIF($AP209:$BW209,"C"))</f>
        <v/>
      </c>
      <c r="CA209" s="171" t="str">
        <f aca="false">IF($B209="","",COUNTIF($AP209:$BW209,"S"))</f>
        <v/>
      </c>
      <c r="CB209" s="171" t="str">
        <f aca="false">IF($B209="","",COUNTIF($AP209:$BW209,"W"))</f>
        <v/>
      </c>
      <c r="CC209" s="171" t="str">
        <f aca="false">IF(B209="","",SUM(BX209:CA209))</f>
        <v/>
      </c>
      <c r="CD209" s="169" t="str">
        <f aca="false">IF(B209="","",SUM(BX209:BZ209))</f>
        <v/>
      </c>
      <c r="CE209" s="172" t="str">
        <f aca="false">IF(B209="","",IF(AND(CC209&gt;=6,CD209&gt;=3,OR(E209&gt;=35,F209&gt;=35),L209&gt;=35),"6/3 සමත්",IF(AND(CC209&gt;=5,CD209&gt;=3,OR(E209&gt;=35,F209&gt;=35,L209&gt;=35)),"5/3 සමත්",IF(AND(CC209&gt;=4,CD209&gt;=1,OR(E209&gt;=20,F209&gt;=20,L209&gt;=20)),"සමත් කළ හැකි",IF(CB209=9,"W9","අසමත් ?")))))</f>
        <v/>
      </c>
    </row>
    <row r="210" customFormat="false" ht="13.8" hidden="false" customHeight="false" outlineLevel="0" collapsed="false">
      <c r="A210" s="160" t="n">
        <v>25</v>
      </c>
      <c r="B210" s="161"/>
      <c r="C210" s="161"/>
      <c r="D210" s="162"/>
      <c r="E210" s="163"/>
      <c r="F210" s="164"/>
      <c r="G210" s="163"/>
      <c r="H210" s="165"/>
      <c r="I210" s="165"/>
      <c r="J210" s="164"/>
      <c r="K210" s="163"/>
      <c r="L210" s="165"/>
      <c r="M210" s="165"/>
      <c r="N210" s="164"/>
      <c r="O210" s="163"/>
      <c r="P210" s="165"/>
      <c r="Q210" s="165"/>
      <c r="R210" s="165"/>
      <c r="S210" s="165"/>
      <c r="T210" s="165"/>
      <c r="U210" s="165"/>
      <c r="V210" s="164"/>
      <c r="W210" s="163"/>
      <c r="X210" s="165"/>
      <c r="Y210" s="165"/>
      <c r="Z210" s="165"/>
      <c r="AA210" s="165"/>
      <c r="AB210" s="165"/>
      <c r="AC210" s="165"/>
      <c r="AD210" s="164"/>
      <c r="AE210" s="163"/>
      <c r="AF210" s="165"/>
      <c r="AG210" s="165"/>
      <c r="AH210" s="165"/>
      <c r="AI210" s="165"/>
      <c r="AJ210" s="165"/>
      <c r="AK210" s="165"/>
      <c r="AL210" s="166"/>
      <c r="AM210" s="167" t="str">
        <f aca="false">IF(B210="","",SUM(E210:AL210))</f>
        <v/>
      </c>
      <c r="AN210" s="168" t="str">
        <f aca="false">IF(B210="","",AM210/9)</f>
        <v/>
      </c>
      <c r="AO210" s="169" t="str">
        <f aca="false">IF(B210="","",IF(AM210=0,"-",RANK(AM210,$AM$186:$AM$235,0)))</f>
        <v/>
      </c>
      <c r="AP210" s="167" t="str">
        <f aca="false">IF(E210="","",IF(E210="-","-",IF(UPPER(E210)="AB","+",VLOOKUP(E210,'විෂය තොරතුරු'!$P$24:$Q$28,2))))</f>
        <v/>
      </c>
      <c r="AQ210" s="168" t="str">
        <f aca="false">IF(F210="","",IF(F210="-","-",IF(UPPER(F210)="AB","+",VLOOKUP(F210,'විෂය තොරතුරු'!$P$24:$Q$28,2))))</f>
        <v/>
      </c>
      <c r="AR210" s="168" t="str">
        <f aca="false">IF(G210="","",IF(G210="-","-",IF(UPPER(G210)="AB","+",VLOOKUP(G210,'විෂය තොරතුරු'!$P$24:$Q$28,2))))</f>
        <v/>
      </c>
      <c r="AS210" s="168" t="str">
        <f aca="false">IF(H210="","",IF(H210="-","-",IF(UPPER(H210)="AB","+",VLOOKUP(H210,'විෂය තොරතුරු'!$P$24:$Q$28,2))))</f>
        <v/>
      </c>
      <c r="AT210" s="168" t="str">
        <f aca="false">IF(I210="","",IF(I210="-","-",IF(UPPER(I210)="AB","+",VLOOKUP(I210,'විෂය තොරතුරු'!$P$24:$Q$28,2))))</f>
        <v/>
      </c>
      <c r="AU210" s="170" t="str">
        <f aca="false">IF(J210="","",IF(J210="-","-",IF(UPPER(J210)="AB","+",VLOOKUP(J210,'විෂය තොරතුරු'!$P$24:$Q$28,2))))</f>
        <v/>
      </c>
      <c r="AV210" s="171" t="str">
        <f aca="false">IF(K210="","",IF(K210="-","-",IF(UPPER(K210)="AB","+",VLOOKUP(K210,'විෂය තොරතුරු'!$P$24:$Q$28,2))))</f>
        <v/>
      </c>
      <c r="AW210" s="168" t="str">
        <f aca="false">IF(L210="","",IF(L210="-","-",IF(UPPER(L210)="AB","+",VLOOKUP(L210,'විෂය තොරතුරු'!$P$24:$Q$28,2))))</f>
        <v/>
      </c>
      <c r="AX210" s="168" t="str">
        <f aca="false">IF(M210="","",IF(M210="-","-",IF(UPPER(M210)="AB","+",VLOOKUP(M210,'විෂය තොරතුරු'!$P$24:$Q$28,2))))</f>
        <v/>
      </c>
      <c r="AY210" s="169" t="str">
        <f aca="false">IF(N210="","",IF(N210="-","-",IF(UPPER(N210)="AB","+",VLOOKUP(N210,'විෂය තොරතුරු'!$P$24:$Q$28,2))))</f>
        <v/>
      </c>
      <c r="AZ210" s="167" t="str">
        <f aca="false">IF(O210="","",IF(O210="-","-",IF(UPPER(O210)="AB","+",VLOOKUP(O210,'විෂය තොරතුරු'!$P$24:$Q$28,2))))</f>
        <v/>
      </c>
      <c r="BA210" s="168" t="str">
        <f aca="false">IF(P210="","",IF(P210="-","-",IF(UPPER(P210)="AB","+",VLOOKUP(P210,'විෂය තොරතුරු'!$P$24:$Q$28,2))))</f>
        <v/>
      </c>
      <c r="BB210" s="168" t="str">
        <f aca="false">IF(Q210="","",IF(Q210="-","-",IF(UPPER(Q210)="AB","+",VLOOKUP(Q210,'විෂය තොරතුරු'!$P$24:$Q$28,2))))</f>
        <v/>
      </c>
      <c r="BC210" s="168" t="str">
        <f aca="false">IF(R210="","",IF(R210="-","-",IF(UPPER(R210)="AB","+",VLOOKUP(R210,'විෂය තොරතුරු'!$P$24:$Q$28,2))))</f>
        <v/>
      </c>
      <c r="BD210" s="168" t="str">
        <f aca="false">IF(S210="","",IF(S210="-","-",IF(UPPER(S210)="AB","+",VLOOKUP(S210,'විෂය තොරතුරු'!$P$24:$Q$28,2))))</f>
        <v/>
      </c>
      <c r="BE210" s="168" t="str">
        <f aca="false">IF(T210="","",IF(T210="-","-",IF(UPPER(T210)="AB","+",VLOOKUP(T210,'විෂය තොරතුරු'!$P$24:$Q$28,2))))</f>
        <v/>
      </c>
      <c r="BF210" s="168" t="str">
        <f aca="false">IF(U210="","",IF(U210="-","-",IF(UPPER(U210)="AB","+",VLOOKUP(U210,'විෂය තොරතුරු'!$P$24:$Q$28,2))))</f>
        <v/>
      </c>
      <c r="BG210" s="170" t="str">
        <f aca="false">IF(V210="","",IF(V210="-","-",IF(UPPER(V210)="AB","+",VLOOKUP(V210,'විෂය තොරතුරු'!$P$24:$Q$28,2))))</f>
        <v/>
      </c>
      <c r="BH210" s="171" t="str">
        <f aca="false">IF(W210="","",IF(W210="-","-",IF(UPPER(W210)="AB","+",VLOOKUP(W210,'විෂය තොරතුරු'!$P$24:$Q$28,2))))</f>
        <v/>
      </c>
      <c r="BI210" s="168" t="str">
        <f aca="false">IF(X210="","",IF(X210="-","-",IF(UPPER(X210)="AB","+",VLOOKUP(X210,'විෂය තොරතුරු'!$P$24:$Q$28,2))))</f>
        <v/>
      </c>
      <c r="BJ210" s="168" t="str">
        <f aca="false">IF(Y210="","",IF(Y210="-","-",IF(UPPER(Y210)="AB","+",VLOOKUP(Y210,'විෂය තොරතුරු'!$P$24:$Q$28,2))))</f>
        <v/>
      </c>
      <c r="BK210" s="168" t="str">
        <f aca="false">IF(Z210="","",IF(Z210="-","-",IF(UPPER(Z210)="AB","+",VLOOKUP(Z210,'විෂය තොරතුරු'!$P$24:$Q$28,2))))</f>
        <v/>
      </c>
      <c r="BL210" s="168" t="str">
        <f aca="false">IF(AA210="","",IF(AA210="-","-",IF(UPPER(AA210)="AB","+",VLOOKUP(AA210,'විෂය තොරතුරු'!$P$24:$Q$28,2))))</f>
        <v/>
      </c>
      <c r="BM210" s="168" t="str">
        <f aca="false">IF(AB210="","",IF(AB210="-","-",IF(UPPER(AB210)="AB","+",VLOOKUP(AB210,'විෂය තොරතුරු'!$P$24:$Q$28,2))))</f>
        <v/>
      </c>
      <c r="BN210" s="168" t="str">
        <f aca="false">IF(AC210="","",IF(AC210="-","-",IF(UPPER(AC210)="AB","+",VLOOKUP(AC210,'විෂය තොරතුරු'!$P$24:$Q$28,2))))</f>
        <v/>
      </c>
      <c r="BO210" s="169" t="str">
        <f aca="false">IF(AD210="","",IF(AD210="-","-",IF(UPPER(AD210)="AB","+",VLOOKUP(AD210,'විෂය තොරතුරු'!$P$24:$Q$28,2))))</f>
        <v/>
      </c>
      <c r="BP210" s="171" t="str">
        <f aca="false">IF(AE210="","",IF(AE210="-","-",IF(UPPER(AE210)="AB","+",VLOOKUP(AE210,'විෂය තොරතුරු'!$P$24:$Q$28,2))))</f>
        <v/>
      </c>
      <c r="BQ210" s="168" t="str">
        <f aca="false">IF(AF210="","",IF(AF210="-","-",IF(UPPER(AF210)="AB","+",VLOOKUP(AF210,'විෂය තොරතුරු'!$P$24:$Q$28,2))))</f>
        <v/>
      </c>
      <c r="BR210" s="168" t="str">
        <f aca="false">IF(AG210="","",IF(AG210="-","-",IF(UPPER(AG210)="AB","+",VLOOKUP(AG210,'විෂය තොරතුරු'!$P$24:$Q$28,2))))</f>
        <v/>
      </c>
      <c r="BS210" s="168" t="str">
        <f aca="false">IF(AH210="","",IF(AH210="-","-",IF(UPPER(AH210)="AB","+",VLOOKUP(AH210,'විෂය තොරතුරු'!$P$24:$Q$28,2))))</f>
        <v/>
      </c>
      <c r="BT210" s="168" t="str">
        <f aca="false">IF(AI210="","",IF(AI210="-","-",IF(UPPER(AI210)="AB","+",VLOOKUP(AI210,'විෂය තොරතුරු'!$P$24:$Q$28,2))))</f>
        <v/>
      </c>
      <c r="BU210" s="168" t="str">
        <f aca="false">IF(AJ210="","",IF(AJ210="-","-",IF(UPPER(AJ210)="AB","+",VLOOKUP(AJ210,'විෂය තොරතුරු'!$P$24:$Q$28,2))))</f>
        <v/>
      </c>
      <c r="BV210" s="168" t="str">
        <f aca="false">IF(AK210="","",IF(AK210="-","-",IF(UPPER(AK210)="AB","+",VLOOKUP(AK210,'විෂය තොරතුරු'!$P$24:$Q$28,2))))</f>
        <v/>
      </c>
      <c r="BW210" s="169" t="str">
        <f aca="false">IF(AL210="","",IF(AL210="-","-",IF(UPPER(AL210)="AB","+",VLOOKUP(AL210,'විෂය තොරතුරු'!$P$24:$Q$28,2))))</f>
        <v/>
      </c>
      <c r="BX210" s="171" t="str">
        <f aca="false">IF($B210="","",COUNTIF($AP210:$BW210,"A"))</f>
        <v/>
      </c>
      <c r="BY210" s="171" t="str">
        <f aca="false">IF($B210="","",COUNTIF($AP210:$BW210,"B"))</f>
        <v/>
      </c>
      <c r="BZ210" s="171" t="str">
        <f aca="false">IF($B210="","",COUNTIF($AP210:$BW210,"C"))</f>
        <v/>
      </c>
      <c r="CA210" s="171" t="str">
        <f aca="false">IF($B210="","",COUNTIF($AP210:$BW210,"S"))</f>
        <v/>
      </c>
      <c r="CB210" s="171" t="str">
        <f aca="false">IF($B210="","",COUNTIF($AP210:$BW210,"W"))</f>
        <v/>
      </c>
      <c r="CC210" s="171" t="str">
        <f aca="false">IF(B210="","",SUM(BX210:CA210))</f>
        <v/>
      </c>
      <c r="CD210" s="169" t="str">
        <f aca="false">IF(B210="","",SUM(BX210:BZ210))</f>
        <v/>
      </c>
      <c r="CE210" s="172" t="str">
        <f aca="false">IF(B210="","",IF(AND(CC210&gt;=6,CD210&gt;=3,OR(E210&gt;=35,F210&gt;=35),L210&gt;=35),"6/3 සමත්",IF(AND(CC210&gt;=5,CD210&gt;=3,OR(E210&gt;=35,F210&gt;=35,L210&gt;=35)),"5/3 සමත්",IF(AND(CC210&gt;=4,CD210&gt;=1,OR(E210&gt;=20,F210&gt;=20,L210&gt;=20)),"සමත් කළ හැකි",IF(CB210=9,"W9","අසමත් ?")))))</f>
        <v/>
      </c>
    </row>
    <row r="211" customFormat="false" ht="13.8" hidden="false" customHeight="false" outlineLevel="0" collapsed="false">
      <c r="A211" s="160" t="n">
        <v>26</v>
      </c>
      <c r="B211" s="161"/>
      <c r="C211" s="161"/>
      <c r="D211" s="162"/>
      <c r="E211" s="163"/>
      <c r="F211" s="164"/>
      <c r="G211" s="163"/>
      <c r="H211" s="165"/>
      <c r="I211" s="165"/>
      <c r="J211" s="164"/>
      <c r="K211" s="163"/>
      <c r="L211" s="165"/>
      <c r="M211" s="165"/>
      <c r="N211" s="164"/>
      <c r="O211" s="163"/>
      <c r="P211" s="165"/>
      <c r="Q211" s="165"/>
      <c r="R211" s="165"/>
      <c r="S211" s="165"/>
      <c r="T211" s="165"/>
      <c r="U211" s="165"/>
      <c r="V211" s="164"/>
      <c r="W211" s="163"/>
      <c r="X211" s="165"/>
      <c r="Y211" s="165"/>
      <c r="Z211" s="165"/>
      <c r="AA211" s="165"/>
      <c r="AB211" s="165"/>
      <c r="AC211" s="165"/>
      <c r="AD211" s="164"/>
      <c r="AE211" s="163"/>
      <c r="AF211" s="165"/>
      <c r="AG211" s="165"/>
      <c r="AH211" s="165"/>
      <c r="AI211" s="165"/>
      <c r="AJ211" s="165"/>
      <c r="AK211" s="165"/>
      <c r="AL211" s="166"/>
      <c r="AM211" s="167" t="str">
        <f aca="false">IF(B211="","",SUM(E211:AL211))</f>
        <v/>
      </c>
      <c r="AN211" s="168" t="str">
        <f aca="false">IF(B211="","",AM211/9)</f>
        <v/>
      </c>
      <c r="AO211" s="169" t="str">
        <f aca="false">IF(B211="","",IF(AM211=0,"-",RANK(AM211,$AM$186:$AM$235,0)))</f>
        <v/>
      </c>
      <c r="AP211" s="167" t="str">
        <f aca="false">IF(E211="","",IF(E211="-","-",IF(UPPER(E211)="AB","+",VLOOKUP(E211,'විෂය තොරතුරු'!$P$24:$Q$28,2))))</f>
        <v/>
      </c>
      <c r="AQ211" s="168" t="str">
        <f aca="false">IF(F211="","",IF(F211="-","-",IF(UPPER(F211)="AB","+",VLOOKUP(F211,'විෂය තොරතුරු'!$P$24:$Q$28,2))))</f>
        <v/>
      </c>
      <c r="AR211" s="168" t="str">
        <f aca="false">IF(G211="","",IF(G211="-","-",IF(UPPER(G211)="AB","+",VLOOKUP(G211,'විෂය තොරතුරු'!$P$24:$Q$28,2))))</f>
        <v/>
      </c>
      <c r="AS211" s="168" t="str">
        <f aca="false">IF(H211="","",IF(H211="-","-",IF(UPPER(H211)="AB","+",VLOOKUP(H211,'විෂය තොරතුරු'!$P$24:$Q$28,2))))</f>
        <v/>
      </c>
      <c r="AT211" s="168" t="str">
        <f aca="false">IF(I211="","",IF(I211="-","-",IF(UPPER(I211)="AB","+",VLOOKUP(I211,'විෂය තොරතුරු'!$P$24:$Q$28,2))))</f>
        <v/>
      </c>
      <c r="AU211" s="170" t="str">
        <f aca="false">IF(J211="","",IF(J211="-","-",IF(UPPER(J211)="AB","+",VLOOKUP(J211,'විෂය තොරතුරු'!$P$24:$Q$28,2))))</f>
        <v/>
      </c>
      <c r="AV211" s="171" t="str">
        <f aca="false">IF(K211="","",IF(K211="-","-",IF(UPPER(K211)="AB","+",VLOOKUP(K211,'විෂය තොරතුරු'!$P$24:$Q$28,2))))</f>
        <v/>
      </c>
      <c r="AW211" s="168" t="str">
        <f aca="false">IF(L211="","",IF(L211="-","-",IF(UPPER(L211)="AB","+",VLOOKUP(L211,'විෂය තොරතුරු'!$P$24:$Q$28,2))))</f>
        <v/>
      </c>
      <c r="AX211" s="168" t="str">
        <f aca="false">IF(M211="","",IF(M211="-","-",IF(UPPER(M211)="AB","+",VLOOKUP(M211,'විෂය තොරතුරු'!$P$24:$Q$28,2))))</f>
        <v/>
      </c>
      <c r="AY211" s="169" t="str">
        <f aca="false">IF(N211="","",IF(N211="-","-",IF(UPPER(N211)="AB","+",VLOOKUP(N211,'විෂය තොරතුරු'!$P$24:$Q$28,2))))</f>
        <v/>
      </c>
      <c r="AZ211" s="167" t="str">
        <f aca="false">IF(O211="","",IF(O211="-","-",IF(UPPER(O211)="AB","+",VLOOKUP(O211,'විෂය තොරතුරු'!$P$24:$Q$28,2))))</f>
        <v/>
      </c>
      <c r="BA211" s="168" t="str">
        <f aca="false">IF(P211="","",IF(P211="-","-",IF(UPPER(P211)="AB","+",VLOOKUP(P211,'විෂය තොරතුරු'!$P$24:$Q$28,2))))</f>
        <v/>
      </c>
      <c r="BB211" s="168" t="str">
        <f aca="false">IF(Q211="","",IF(Q211="-","-",IF(UPPER(Q211)="AB","+",VLOOKUP(Q211,'විෂය තොරතුරු'!$P$24:$Q$28,2))))</f>
        <v/>
      </c>
      <c r="BC211" s="168" t="str">
        <f aca="false">IF(R211="","",IF(R211="-","-",IF(UPPER(R211)="AB","+",VLOOKUP(R211,'විෂය තොරතුරු'!$P$24:$Q$28,2))))</f>
        <v/>
      </c>
      <c r="BD211" s="168" t="str">
        <f aca="false">IF(S211="","",IF(S211="-","-",IF(UPPER(S211)="AB","+",VLOOKUP(S211,'විෂය තොරතුරු'!$P$24:$Q$28,2))))</f>
        <v/>
      </c>
      <c r="BE211" s="168" t="str">
        <f aca="false">IF(T211="","",IF(T211="-","-",IF(UPPER(T211)="AB","+",VLOOKUP(T211,'විෂය තොරතුරු'!$P$24:$Q$28,2))))</f>
        <v/>
      </c>
      <c r="BF211" s="168" t="str">
        <f aca="false">IF(U211="","",IF(U211="-","-",IF(UPPER(U211)="AB","+",VLOOKUP(U211,'විෂය තොරතුරු'!$P$24:$Q$28,2))))</f>
        <v/>
      </c>
      <c r="BG211" s="170" t="str">
        <f aca="false">IF(V211="","",IF(V211="-","-",IF(UPPER(V211)="AB","+",VLOOKUP(V211,'විෂය තොරතුරු'!$P$24:$Q$28,2))))</f>
        <v/>
      </c>
      <c r="BH211" s="171" t="str">
        <f aca="false">IF(W211="","",IF(W211="-","-",IF(UPPER(W211)="AB","+",VLOOKUP(W211,'විෂය තොරතුරු'!$P$24:$Q$28,2))))</f>
        <v/>
      </c>
      <c r="BI211" s="168" t="str">
        <f aca="false">IF(X211="","",IF(X211="-","-",IF(UPPER(X211)="AB","+",VLOOKUP(X211,'විෂය තොරතුරු'!$P$24:$Q$28,2))))</f>
        <v/>
      </c>
      <c r="BJ211" s="168" t="str">
        <f aca="false">IF(Y211="","",IF(Y211="-","-",IF(UPPER(Y211)="AB","+",VLOOKUP(Y211,'විෂය තොරතුරු'!$P$24:$Q$28,2))))</f>
        <v/>
      </c>
      <c r="BK211" s="168" t="str">
        <f aca="false">IF(Z211="","",IF(Z211="-","-",IF(UPPER(Z211)="AB","+",VLOOKUP(Z211,'විෂය තොරතුරු'!$P$24:$Q$28,2))))</f>
        <v/>
      </c>
      <c r="BL211" s="168" t="str">
        <f aca="false">IF(AA211="","",IF(AA211="-","-",IF(UPPER(AA211)="AB","+",VLOOKUP(AA211,'විෂය තොරතුරු'!$P$24:$Q$28,2))))</f>
        <v/>
      </c>
      <c r="BM211" s="168" t="str">
        <f aca="false">IF(AB211="","",IF(AB211="-","-",IF(UPPER(AB211)="AB","+",VLOOKUP(AB211,'විෂය තොරතුරු'!$P$24:$Q$28,2))))</f>
        <v/>
      </c>
      <c r="BN211" s="168" t="str">
        <f aca="false">IF(AC211="","",IF(AC211="-","-",IF(UPPER(AC211)="AB","+",VLOOKUP(AC211,'විෂය තොරතුරු'!$P$24:$Q$28,2))))</f>
        <v/>
      </c>
      <c r="BO211" s="169" t="str">
        <f aca="false">IF(AD211="","",IF(AD211="-","-",IF(UPPER(AD211)="AB","+",VLOOKUP(AD211,'විෂය තොරතුරු'!$P$24:$Q$28,2))))</f>
        <v/>
      </c>
      <c r="BP211" s="171" t="str">
        <f aca="false">IF(AE211="","",IF(AE211="-","-",IF(UPPER(AE211)="AB","+",VLOOKUP(AE211,'විෂය තොරතුරු'!$P$24:$Q$28,2))))</f>
        <v/>
      </c>
      <c r="BQ211" s="168" t="str">
        <f aca="false">IF(AF211="","",IF(AF211="-","-",IF(UPPER(AF211)="AB","+",VLOOKUP(AF211,'විෂය තොරතුරු'!$P$24:$Q$28,2))))</f>
        <v/>
      </c>
      <c r="BR211" s="168" t="str">
        <f aca="false">IF(AG211="","",IF(AG211="-","-",IF(UPPER(AG211)="AB","+",VLOOKUP(AG211,'විෂය තොරතුරු'!$P$24:$Q$28,2))))</f>
        <v/>
      </c>
      <c r="BS211" s="168" t="str">
        <f aca="false">IF(AH211="","",IF(AH211="-","-",IF(UPPER(AH211)="AB","+",VLOOKUP(AH211,'විෂය තොරතුරු'!$P$24:$Q$28,2))))</f>
        <v/>
      </c>
      <c r="BT211" s="168" t="str">
        <f aca="false">IF(AI211="","",IF(AI211="-","-",IF(UPPER(AI211)="AB","+",VLOOKUP(AI211,'විෂය තොරතුරු'!$P$24:$Q$28,2))))</f>
        <v/>
      </c>
      <c r="BU211" s="168" t="str">
        <f aca="false">IF(AJ211="","",IF(AJ211="-","-",IF(UPPER(AJ211)="AB","+",VLOOKUP(AJ211,'විෂය තොරතුරු'!$P$24:$Q$28,2))))</f>
        <v/>
      </c>
      <c r="BV211" s="168" t="str">
        <f aca="false">IF(AK211="","",IF(AK211="-","-",IF(UPPER(AK211)="AB","+",VLOOKUP(AK211,'විෂය තොරතුරු'!$P$24:$Q$28,2))))</f>
        <v/>
      </c>
      <c r="BW211" s="169" t="str">
        <f aca="false">IF(AL211="","",IF(AL211="-","-",IF(UPPER(AL211)="AB","+",VLOOKUP(AL211,'විෂය තොරතුරු'!$P$24:$Q$28,2))))</f>
        <v/>
      </c>
      <c r="BX211" s="171" t="str">
        <f aca="false">IF($B211="","",COUNTIF($AP211:$BW211,"A"))</f>
        <v/>
      </c>
      <c r="BY211" s="171" t="str">
        <f aca="false">IF($B211="","",COUNTIF($AP211:$BW211,"B"))</f>
        <v/>
      </c>
      <c r="BZ211" s="171" t="str">
        <f aca="false">IF($B211="","",COUNTIF($AP211:$BW211,"C"))</f>
        <v/>
      </c>
      <c r="CA211" s="171" t="str">
        <f aca="false">IF($B211="","",COUNTIF($AP211:$BW211,"S"))</f>
        <v/>
      </c>
      <c r="CB211" s="171" t="str">
        <f aca="false">IF($B211="","",COUNTIF($AP211:$BW211,"W"))</f>
        <v/>
      </c>
      <c r="CC211" s="171" t="str">
        <f aca="false">IF(B211="","",SUM(BX211:CA211))</f>
        <v/>
      </c>
      <c r="CD211" s="169" t="str">
        <f aca="false">IF(B211="","",SUM(BX211:BZ211))</f>
        <v/>
      </c>
      <c r="CE211" s="172" t="str">
        <f aca="false">IF(B211="","",IF(AND(CC211&gt;=6,CD211&gt;=3,OR(E211&gt;=35,F211&gt;=35),L211&gt;=35),"6/3 සමත්",IF(AND(CC211&gt;=5,CD211&gt;=3,OR(E211&gt;=35,F211&gt;=35,L211&gt;=35)),"5/3 සමත්",IF(AND(CC211&gt;=4,CD211&gt;=1,OR(E211&gt;=20,F211&gt;=20,L211&gt;=20)),"සමත් කළ හැකි",IF(CB211=9,"W9","අසමත් ?")))))</f>
        <v/>
      </c>
    </row>
    <row r="212" customFormat="false" ht="13.8" hidden="false" customHeight="false" outlineLevel="0" collapsed="false">
      <c r="A212" s="160" t="n">
        <v>27</v>
      </c>
      <c r="B212" s="187"/>
      <c r="C212" s="161"/>
      <c r="D212" s="162"/>
      <c r="E212" s="163"/>
      <c r="F212" s="164"/>
      <c r="G212" s="163"/>
      <c r="H212" s="165"/>
      <c r="I212" s="165"/>
      <c r="J212" s="164"/>
      <c r="K212" s="163"/>
      <c r="L212" s="165"/>
      <c r="M212" s="165"/>
      <c r="N212" s="164"/>
      <c r="O212" s="163"/>
      <c r="P212" s="165"/>
      <c r="Q212" s="165"/>
      <c r="R212" s="165"/>
      <c r="S212" s="165"/>
      <c r="T212" s="165"/>
      <c r="U212" s="165"/>
      <c r="V212" s="164"/>
      <c r="W212" s="163"/>
      <c r="X212" s="165"/>
      <c r="Y212" s="165"/>
      <c r="Z212" s="165"/>
      <c r="AA212" s="165"/>
      <c r="AB212" s="165"/>
      <c r="AC212" s="165"/>
      <c r="AD212" s="164"/>
      <c r="AE212" s="163"/>
      <c r="AF212" s="165"/>
      <c r="AG212" s="165"/>
      <c r="AH212" s="165"/>
      <c r="AI212" s="165"/>
      <c r="AJ212" s="165"/>
      <c r="AK212" s="165"/>
      <c r="AL212" s="166"/>
      <c r="AM212" s="167" t="str">
        <f aca="false">IF(B212="","",SUM(E212:AL212))</f>
        <v/>
      </c>
      <c r="AN212" s="168" t="str">
        <f aca="false">IF(B212="","",AM212/9)</f>
        <v/>
      </c>
      <c r="AO212" s="169" t="str">
        <f aca="false">IF(B212="","",IF(AM212=0,"-",RANK(AM212,$AM$186:$AM$235,0)))</f>
        <v/>
      </c>
      <c r="AP212" s="167" t="str">
        <f aca="false">IF(E212="","",IF(E212="-","-",IF(UPPER(E212)="AB","+",VLOOKUP(E212,'විෂය තොරතුරු'!$P$24:$Q$28,2))))</f>
        <v/>
      </c>
      <c r="AQ212" s="168" t="str">
        <f aca="false">IF(F212="","",IF(F212="-","-",IF(UPPER(F212)="AB","+",VLOOKUP(F212,'විෂය තොරතුරු'!$P$24:$Q$28,2))))</f>
        <v/>
      </c>
      <c r="AR212" s="168" t="str">
        <f aca="false">IF(G212="","",IF(G212="-","-",IF(UPPER(G212)="AB","+",VLOOKUP(G212,'විෂය තොරතුරු'!$P$24:$Q$28,2))))</f>
        <v/>
      </c>
      <c r="AS212" s="168" t="str">
        <f aca="false">IF(H212="","",IF(H212="-","-",IF(UPPER(H212)="AB","+",VLOOKUP(H212,'විෂය තොරතුරු'!$P$24:$Q$28,2))))</f>
        <v/>
      </c>
      <c r="AT212" s="168" t="str">
        <f aca="false">IF(I212="","",IF(I212="-","-",IF(UPPER(I212)="AB","+",VLOOKUP(I212,'විෂය තොරතුරු'!$P$24:$Q$28,2))))</f>
        <v/>
      </c>
      <c r="AU212" s="170" t="str">
        <f aca="false">IF(J212="","",IF(J212="-","-",IF(UPPER(J212)="AB","+",VLOOKUP(J212,'විෂය තොරතුරු'!$P$24:$Q$28,2))))</f>
        <v/>
      </c>
      <c r="AV212" s="171" t="str">
        <f aca="false">IF(K212="","",IF(K212="-","-",IF(UPPER(K212)="AB","+",VLOOKUP(K212,'විෂය තොරතුරු'!$P$24:$Q$28,2))))</f>
        <v/>
      </c>
      <c r="AW212" s="168" t="str">
        <f aca="false">IF(L212="","",IF(L212="-","-",IF(UPPER(L212)="AB","+",VLOOKUP(L212,'විෂය තොරතුරු'!$P$24:$Q$28,2))))</f>
        <v/>
      </c>
      <c r="AX212" s="168" t="str">
        <f aca="false">IF(M212="","",IF(M212="-","-",IF(UPPER(M212)="AB","+",VLOOKUP(M212,'විෂය තොරතුරු'!$P$24:$Q$28,2))))</f>
        <v/>
      </c>
      <c r="AY212" s="169" t="str">
        <f aca="false">IF(N212="","",IF(N212="-","-",IF(UPPER(N212)="AB","+",VLOOKUP(N212,'විෂය තොරතුරු'!$P$24:$Q$28,2))))</f>
        <v/>
      </c>
      <c r="AZ212" s="167" t="str">
        <f aca="false">IF(O212="","",IF(O212="-","-",IF(UPPER(O212)="AB","+",VLOOKUP(O212,'විෂය තොරතුරු'!$P$24:$Q$28,2))))</f>
        <v/>
      </c>
      <c r="BA212" s="168" t="str">
        <f aca="false">IF(P212="","",IF(P212="-","-",IF(UPPER(P212)="AB","+",VLOOKUP(P212,'විෂය තොරතුරු'!$P$24:$Q$28,2))))</f>
        <v/>
      </c>
      <c r="BB212" s="168" t="str">
        <f aca="false">IF(Q212="","",IF(Q212="-","-",IF(UPPER(Q212)="AB","+",VLOOKUP(Q212,'විෂය තොරතුරු'!$P$24:$Q$28,2))))</f>
        <v/>
      </c>
      <c r="BC212" s="168" t="str">
        <f aca="false">IF(R212="","",IF(R212="-","-",IF(UPPER(R212)="AB","+",VLOOKUP(R212,'විෂය තොරතුරු'!$P$24:$Q$28,2))))</f>
        <v/>
      </c>
      <c r="BD212" s="168" t="str">
        <f aca="false">IF(S212="","",IF(S212="-","-",IF(UPPER(S212)="AB","+",VLOOKUP(S212,'විෂය තොරතුරු'!$P$24:$Q$28,2))))</f>
        <v/>
      </c>
      <c r="BE212" s="168" t="str">
        <f aca="false">IF(T212="","",IF(T212="-","-",IF(UPPER(T212)="AB","+",VLOOKUP(T212,'විෂය තොරතුරු'!$P$24:$Q$28,2))))</f>
        <v/>
      </c>
      <c r="BF212" s="168" t="str">
        <f aca="false">IF(U212="","",IF(U212="-","-",IF(UPPER(U212)="AB","+",VLOOKUP(U212,'විෂය තොරතුරු'!$P$24:$Q$28,2))))</f>
        <v/>
      </c>
      <c r="BG212" s="170" t="str">
        <f aca="false">IF(V212="","",IF(V212="-","-",IF(UPPER(V212)="AB","+",VLOOKUP(V212,'විෂය තොරතුරු'!$P$24:$Q$28,2))))</f>
        <v/>
      </c>
      <c r="BH212" s="171" t="str">
        <f aca="false">IF(W212="","",IF(W212="-","-",IF(UPPER(W212)="AB","+",VLOOKUP(W212,'විෂය තොරතුරු'!$P$24:$Q$28,2))))</f>
        <v/>
      </c>
      <c r="BI212" s="168" t="str">
        <f aca="false">IF(X212="","",IF(X212="-","-",IF(UPPER(X212)="AB","+",VLOOKUP(X212,'විෂය තොරතුරු'!$P$24:$Q$28,2))))</f>
        <v/>
      </c>
      <c r="BJ212" s="168" t="str">
        <f aca="false">IF(Y212="","",IF(Y212="-","-",IF(UPPER(Y212)="AB","+",VLOOKUP(Y212,'විෂය තොරතුරු'!$P$24:$Q$28,2))))</f>
        <v/>
      </c>
      <c r="BK212" s="168" t="str">
        <f aca="false">IF(Z212="","",IF(Z212="-","-",IF(UPPER(Z212)="AB","+",VLOOKUP(Z212,'විෂය තොරතුරු'!$P$24:$Q$28,2))))</f>
        <v/>
      </c>
      <c r="BL212" s="168" t="str">
        <f aca="false">IF(AA212="","",IF(AA212="-","-",IF(UPPER(AA212)="AB","+",VLOOKUP(AA212,'විෂය තොරතුරු'!$P$24:$Q$28,2))))</f>
        <v/>
      </c>
      <c r="BM212" s="168" t="str">
        <f aca="false">IF(AB212="","",IF(AB212="-","-",IF(UPPER(AB212)="AB","+",VLOOKUP(AB212,'විෂය තොරතුරු'!$P$24:$Q$28,2))))</f>
        <v/>
      </c>
      <c r="BN212" s="168" t="str">
        <f aca="false">IF(AC212="","",IF(AC212="-","-",IF(UPPER(AC212)="AB","+",VLOOKUP(AC212,'විෂය තොරතුරු'!$P$24:$Q$28,2))))</f>
        <v/>
      </c>
      <c r="BO212" s="169" t="str">
        <f aca="false">IF(AD212="","",IF(AD212="-","-",IF(UPPER(AD212)="AB","+",VLOOKUP(AD212,'විෂය තොරතුරු'!$P$24:$Q$28,2))))</f>
        <v/>
      </c>
      <c r="BP212" s="171" t="str">
        <f aca="false">IF(AE212="","",IF(AE212="-","-",IF(UPPER(AE212)="AB","+",VLOOKUP(AE212,'විෂය තොරතුරු'!$P$24:$Q$28,2))))</f>
        <v/>
      </c>
      <c r="BQ212" s="168" t="str">
        <f aca="false">IF(AF212="","",IF(AF212="-","-",IF(UPPER(AF212)="AB","+",VLOOKUP(AF212,'විෂය තොරතුරු'!$P$24:$Q$28,2))))</f>
        <v/>
      </c>
      <c r="BR212" s="168" t="str">
        <f aca="false">IF(AG212="","",IF(AG212="-","-",IF(UPPER(AG212)="AB","+",VLOOKUP(AG212,'විෂය තොරතුරු'!$P$24:$Q$28,2))))</f>
        <v/>
      </c>
      <c r="BS212" s="168" t="str">
        <f aca="false">IF(AH212="","",IF(AH212="-","-",IF(UPPER(AH212)="AB","+",VLOOKUP(AH212,'විෂය තොරතුරු'!$P$24:$Q$28,2))))</f>
        <v/>
      </c>
      <c r="BT212" s="168" t="str">
        <f aca="false">IF(AI212="","",IF(AI212="-","-",IF(UPPER(AI212)="AB","+",VLOOKUP(AI212,'විෂය තොරතුරු'!$P$24:$Q$28,2))))</f>
        <v/>
      </c>
      <c r="BU212" s="168" t="str">
        <f aca="false">IF(AJ212="","",IF(AJ212="-","-",IF(UPPER(AJ212)="AB","+",VLOOKUP(AJ212,'විෂය තොරතුරු'!$P$24:$Q$28,2))))</f>
        <v/>
      </c>
      <c r="BV212" s="168" t="str">
        <f aca="false">IF(AK212="","",IF(AK212="-","-",IF(UPPER(AK212)="AB","+",VLOOKUP(AK212,'විෂය තොරතුරු'!$P$24:$Q$28,2))))</f>
        <v/>
      </c>
      <c r="BW212" s="169" t="str">
        <f aca="false">IF(AL212="","",IF(AL212="-","-",IF(UPPER(AL212)="AB","+",VLOOKUP(AL212,'විෂය තොරතුරු'!$P$24:$Q$28,2))))</f>
        <v/>
      </c>
      <c r="BX212" s="171" t="str">
        <f aca="false">IF($B212="","",COUNTIF($AP212:$BW212,"A"))</f>
        <v/>
      </c>
      <c r="BY212" s="171" t="str">
        <f aca="false">IF($B212="","",COUNTIF($AP212:$BW212,"B"))</f>
        <v/>
      </c>
      <c r="BZ212" s="171" t="str">
        <f aca="false">IF($B212="","",COUNTIF($AP212:$BW212,"C"))</f>
        <v/>
      </c>
      <c r="CA212" s="171" t="str">
        <f aca="false">IF($B212="","",COUNTIF($AP212:$BW212,"S"))</f>
        <v/>
      </c>
      <c r="CB212" s="171" t="str">
        <f aca="false">IF($B212="","",COUNTIF($AP212:$BW212,"W"))</f>
        <v/>
      </c>
      <c r="CC212" s="171" t="str">
        <f aca="false">IF(B212="","",SUM(BX212:CA212))</f>
        <v/>
      </c>
      <c r="CD212" s="169" t="str">
        <f aca="false">IF(B212="","",SUM(BX212:BZ212))</f>
        <v/>
      </c>
      <c r="CE212" s="172" t="str">
        <f aca="false">IF(B212="","",IF(AND(CC212&gt;=6,CD212&gt;=3,OR(E212&gt;=35,F212&gt;=35),L212&gt;=35),"6/3 සමත්",IF(AND(CC212&gt;=5,CD212&gt;=3,OR(E212&gt;=35,F212&gt;=35,L212&gt;=35)),"5/3 සමත්",IF(AND(CC212&gt;=4,CD212&gt;=1,OR(E212&gt;=20,F212&gt;=20,L212&gt;=20)),"සමත් කළ හැකි",IF(CB212=9,"W9","අසමත් ?")))))</f>
        <v/>
      </c>
    </row>
    <row r="213" customFormat="false" ht="13.8" hidden="false" customHeight="false" outlineLevel="0" collapsed="false">
      <c r="A213" s="160" t="n">
        <v>28</v>
      </c>
      <c r="B213" s="161"/>
      <c r="C213" s="161"/>
      <c r="D213" s="162"/>
      <c r="E213" s="163"/>
      <c r="F213" s="164"/>
      <c r="G213" s="163"/>
      <c r="H213" s="165"/>
      <c r="I213" s="165"/>
      <c r="J213" s="164"/>
      <c r="K213" s="163"/>
      <c r="L213" s="165"/>
      <c r="M213" s="165"/>
      <c r="N213" s="164"/>
      <c r="O213" s="163"/>
      <c r="P213" s="165"/>
      <c r="Q213" s="165"/>
      <c r="R213" s="165"/>
      <c r="S213" s="165"/>
      <c r="T213" s="165"/>
      <c r="U213" s="165"/>
      <c r="V213" s="164"/>
      <c r="W213" s="163"/>
      <c r="X213" s="165"/>
      <c r="Y213" s="165"/>
      <c r="Z213" s="165"/>
      <c r="AA213" s="165"/>
      <c r="AB213" s="165"/>
      <c r="AC213" s="165"/>
      <c r="AD213" s="164"/>
      <c r="AE213" s="163"/>
      <c r="AF213" s="165"/>
      <c r="AG213" s="165"/>
      <c r="AH213" s="165"/>
      <c r="AI213" s="165"/>
      <c r="AJ213" s="165"/>
      <c r="AK213" s="165"/>
      <c r="AL213" s="166"/>
      <c r="AM213" s="167" t="str">
        <f aca="false">IF(B213="","",SUM(E213:AL213))</f>
        <v/>
      </c>
      <c r="AN213" s="168" t="str">
        <f aca="false">IF(B213="","",AM213/9)</f>
        <v/>
      </c>
      <c r="AO213" s="169" t="str">
        <f aca="false">IF(B213="","",IF(AM213=0,"-",RANK(AM213,$AM$186:$AM$235,0)))</f>
        <v/>
      </c>
      <c r="AP213" s="167" t="str">
        <f aca="false">IF(E213="","",IF(E213="-","-",IF(UPPER(E213)="AB","+",VLOOKUP(E213,'විෂය තොරතුරු'!$P$24:$Q$28,2))))</f>
        <v/>
      </c>
      <c r="AQ213" s="168" t="str">
        <f aca="false">IF(F213="","",IF(F213="-","-",IF(UPPER(F213)="AB","+",VLOOKUP(F213,'විෂය තොරතුරු'!$P$24:$Q$28,2))))</f>
        <v/>
      </c>
      <c r="AR213" s="168" t="str">
        <f aca="false">IF(G213="","",IF(G213="-","-",IF(UPPER(G213)="AB","+",VLOOKUP(G213,'විෂය තොරතුරු'!$P$24:$Q$28,2))))</f>
        <v/>
      </c>
      <c r="AS213" s="168" t="str">
        <f aca="false">IF(H213="","",IF(H213="-","-",IF(UPPER(H213)="AB","+",VLOOKUP(H213,'විෂය තොරතුරු'!$P$24:$Q$28,2))))</f>
        <v/>
      </c>
      <c r="AT213" s="168" t="str">
        <f aca="false">IF(I213="","",IF(I213="-","-",IF(UPPER(I213)="AB","+",VLOOKUP(I213,'විෂය තොරතුරු'!$P$24:$Q$28,2))))</f>
        <v/>
      </c>
      <c r="AU213" s="170" t="str">
        <f aca="false">IF(J213="","",IF(J213="-","-",IF(UPPER(J213)="AB","+",VLOOKUP(J213,'විෂය තොරතුරු'!$P$24:$Q$28,2))))</f>
        <v/>
      </c>
      <c r="AV213" s="171" t="str">
        <f aca="false">IF(K213="","",IF(K213="-","-",IF(UPPER(K213)="AB","+",VLOOKUP(K213,'විෂය තොරතුරු'!$P$24:$Q$28,2))))</f>
        <v/>
      </c>
      <c r="AW213" s="168" t="str">
        <f aca="false">IF(L213="","",IF(L213="-","-",IF(UPPER(L213)="AB","+",VLOOKUP(L213,'විෂය තොරතුරු'!$P$24:$Q$28,2))))</f>
        <v/>
      </c>
      <c r="AX213" s="168" t="str">
        <f aca="false">IF(M213="","",IF(M213="-","-",IF(UPPER(M213)="AB","+",VLOOKUP(M213,'විෂය තොරතුරු'!$P$24:$Q$28,2))))</f>
        <v/>
      </c>
      <c r="AY213" s="169" t="str">
        <f aca="false">IF(N213="","",IF(N213="-","-",IF(UPPER(N213)="AB","+",VLOOKUP(N213,'විෂය තොරතුරු'!$P$24:$Q$28,2))))</f>
        <v/>
      </c>
      <c r="AZ213" s="167" t="str">
        <f aca="false">IF(O213="","",IF(O213="-","-",IF(UPPER(O213)="AB","+",VLOOKUP(O213,'විෂය තොරතුරු'!$P$24:$Q$28,2))))</f>
        <v/>
      </c>
      <c r="BA213" s="168" t="str">
        <f aca="false">IF(P213="","",IF(P213="-","-",IF(UPPER(P213)="AB","+",VLOOKUP(P213,'විෂය තොරතුරු'!$P$24:$Q$28,2))))</f>
        <v/>
      </c>
      <c r="BB213" s="168" t="str">
        <f aca="false">IF(Q213="","",IF(Q213="-","-",IF(UPPER(Q213)="AB","+",VLOOKUP(Q213,'විෂය තොරතුරු'!$P$24:$Q$28,2))))</f>
        <v/>
      </c>
      <c r="BC213" s="168" t="str">
        <f aca="false">IF(R213="","",IF(R213="-","-",IF(UPPER(R213)="AB","+",VLOOKUP(R213,'විෂය තොරතුරු'!$P$24:$Q$28,2))))</f>
        <v/>
      </c>
      <c r="BD213" s="168" t="str">
        <f aca="false">IF(S213="","",IF(S213="-","-",IF(UPPER(S213)="AB","+",VLOOKUP(S213,'විෂය තොරතුරු'!$P$24:$Q$28,2))))</f>
        <v/>
      </c>
      <c r="BE213" s="168" t="str">
        <f aca="false">IF(T213="","",IF(T213="-","-",IF(UPPER(T213)="AB","+",VLOOKUP(T213,'විෂය තොරතුරු'!$P$24:$Q$28,2))))</f>
        <v/>
      </c>
      <c r="BF213" s="168" t="str">
        <f aca="false">IF(U213="","",IF(U213="-","-",IF(UPPER(U213)="AB","+",VLOOKUP(U213,'විෂය තොරතුරු'!$P$24:$Q$28,2))))</f>
        <v/>
      </c>
      <c r="BG213" s="170" t="str">
        <f aca="false">IF(V213="","",IF(V213="-","-",IF(UPPER(V213)="AB","+",VLOOKUP(V213,'විෂය තොරතුරු'!$P$24:$Q$28,2))))</f>
        <v/>
      </c>
      <c r="BH213" s="171" t="str">
        <f aca="false">IF(W213="","",IF(W213="-","-",IF(UPPER(W213)="AB","+",VLOOKUP(W213,'විෂය තොරතුරු'!$P$24:$Q$28,2))))</f>
        <v/>
      </c>
      <c r="BI213" s="168" t="str">
        <f aca="false">IF(X213="","",IF(X213="-","-",IF(UPPER(X213)="AB","+",VLOOKUP(X213,'විෂය තොරතුරු'!$P$24:$Q$28,2))))</f>
        <v/>
      </c>
      <c r="BJ213" s="168" t="str">
        <f aca="false">IF(Y213="","",IF(Y213="-","-",IF(UPPER(Y213)="AB","+",VLOOKUP(Y213,'විෂය තොරතුරු'!$P$24:$Q$28,2))))</f>
        <v/>
      </c>
      <c r="BK213" s="168" t="str">
        <f aca="false">IF(Z213="","",IF(Z213="-","-",IF(UPPER(Z213)="AB","+",VLOOKUP(Z213,'විෂය තොරතුරු'!$P$24:$Q$28,2))))</f>
        <v/>
      </c>
      <c r="BL213" s="168" t="str">
        <f aca="false">IF(AA213="","",IF(AA213="-","-",IF(UPPER(AA213)="AB","+",VLOOKUP(AA213,'විෂය තොරතුරු'!$P$24:$Q$28,2))))</f>
        <v/>
      </c>
      <c r="BM213" s="168" t="str">
        <f aca="false">IF(AB213="","",IF(AB213="-","-",IF(UPPER(AB213)="AB","+",VLOOKUP(AB213,'විෂය තොරතුරු'!$P$24:$Q$28,2))))</f>
        <v/>
      </c>
      <c r="BN213" s="168" t="str">
        <f aca="false">IF(AC213="","",IF(AC213="-","-",IF(UPPER(AC213)="AB","+",VLOOKUP(AC213,'විෂය තොරතුරු'!$P$24:$Q$28,2))))</f>
        <v/>
      </c>
      <c r="BO213" s="169" t="str">
        <f aca="false">IF(AD213="","",IF(AD213="-","-",IF(UPPER(AD213)="AB","+",VLOOKUP(AD213,'විෂය තොරතුරු'!$P$24:$Q$28,2))))</f>
        <v/>
      </c>
      <c r="BP213" s="171" t="str">
        <f aca="false">IF(AE213="","",IF(AE213="-","-",IF(UPPER(AE213)="AB","+",VLOOKUP(AE213,'විෂය තොරතුරු'!$P$24:$Q$28,2))))</f>
        <v/>
      </c>
      <c r="BQ213" s="168" t="str">
        <f aca="false">IF(AF213="","",IF(AF213="-","-",IF(UPPER(AF213)="AB","+",VLOOKUP(AF213,'විෂය තොරතුරු'!$P$24:$Q$28,2))))</f>
        <v/>
      </c>
      <c r="BR213" s="168" t="str">
        <f aca="false">IF(AG213="","",IF(AG213="-","-",IF(UPPER(AG213)="AB","+",VLOOKUP(AG213,'විෂය තොරතුරු'!$P$24:$Q$28,2))))</f>
        <v/>
      </c>
      <c r="BS213" s="168" t="str">
        <f aca="false">IF(AH213="","",IF(AH213="-","-",IF(UPPER(AH213)="AB","+",VLOOKUP(AH213,'විෂය තොරතුරු'!$P$24:$Q$28,2))))</f>
        <v/>
      </c>
      <c r="BT213" s="168" t="str">
        <f aca="false">IF(AI213="","",IF(AI213="-","-",IF(UPPER(AI213)="AB","+",VLOOKUP(AI213,'විෂය තොරතුරු'!$P$24:$Q$28,2))))</f>
        <v/>
      </c>
      <c r="BU213" s="168" t="str">
        <f aca="false">IF(AJ213="","",IF(AJ213="-","-",IF(UPPER(AJ213)="AB","+",VLOOKUP(AJ213,'විෂය තොරතුරු'!$P$24:$Q$28,2))))</f>
        <v/>
      </c>
      <c r="BV213" s="168" t="str">
        <f aca="false">IF(AK213="","",IF(AK213="-","-",IF(UPPER(AK213)="AB","+",VLOOKUP(AK213,'විෂය තොරතුරු'!$P$24:$Q$28,2))))</f>
        <v/>
      </c>
      <c r="BW213" s="169" t="str">
        <f aca="false">IF(AL213="","",IF(AL213="-","-",IF(UPPER(AL213)="AB","+",VLOOKUP(AL213,'විෂය තොරතුරු'!$P$24:$Q$28,2))))</f>
        <v/>
      </c>
      <c r="BX213" s="171" t="str">
        <f aca="false">IF($B213="","",COUNTIF($AP213:$BW213,"A"))</f>
        <v/>
      </c>
      <c r="BY213" s="171" t="str">
        <f aca="false">IF($B213="","",COUNTIF($AP213:$BW213,"B"))</f>
        <v/>
      </c>
      <c r="BZ213" s="171" t="str">
        <f aca="false">IF($B213="","",COUNTIF($AP213:$BW213,"C"))</f>
        <v/>
      </c>
      <c r="CA213" s="171" t="str">
        <f aca="false">IF($B213="","",COUNTIF($AP213:$BW213,"S"))</f>
        <v/>
      </c>
      <c r="CB213" s="171" t="str">
        <f aca="false">IF($B213="","",COUNTIF($AP213:$BW213,"W"))</f>
        <v/>
      </c>
      <c r="CC213" s="171" t="str">
        <f aca="false">IF(B213="","",SUM(BX213:CA213))</f>
        <v/>
      </c>
      <c r="CD213" s="169" t="str">
        <f aca="false">IF(B213="","",SUM(BX213:BZ213))</f>
        <v/>
      </c>
      <c r="CE213" s="172" t="str">
        <f aca="false">IF(B213="","",IF(AND(CC213&gt;=6,CD213&gt;=3,OR(E213&gt;=35,F213&gt;=35),L213&gt;=35),"6/3 සමත්",IF(AND(CC213&gt;=5,CD213&gt;=3,OR(E213&gt;=35,F213&gt;=35,L213&gt;=35)),"5/3 සමත්",IF(AND(CC213&gt;=4,CD213&gt;=1,OR(E213&gt;=20,F213&gt;=20,L213&gt;=20)),"සමත් කළ හැකි",IF(CB213=9,"W9","අසමත් ?")))))</f>
        <v/>
      </c>
    </row>
    <row r="214" customFormat="false" ht="13.8" hidden="false" customHeight="false" outlineLevel="0" collapsed="false">
      <c r="A214" s="160" t="n">
        <v>29</v>
      </c>
      <c r="B214" s="161"/>
      <c r="C214" s="161"/>
      <c r="D214" s="162"/>
      <c r="E214" s="163"/>
      <c r="F214" s="164"/>
      <c r="G214" s="163"/>
      <c r="H214" s="165"/>
      <c r="I214" s="165"/>
      <c r="J214" s="164"/>
      <c r="K214" s="163"/>
      <c r="L214" s="165"/>
      <c r="M214" s="165"/>
      <c r="N214" s="164"/>
      <c r="O214" s="163"/>
      <c r="P214" s="165"/>
      <c r="Q214" s="165"/>
      <c r="R214" s="165"/>
      <c r="S214" s="165"/>
      <c r="T214" s="165"/>
      <c r="U214" s="165"/>
      <c r="V214" s="164"/>
      <c r="W214" s="163"/>
      <c r="X214" s="165"/>
      <c r="Y214" s="165"/>
      <c r="Z214" s="165"/>
      <c r="AA214" s="165"/>
      <c r="AB214" s="165"/>
      <c r="AC214" s="165"/>
      <c r="AD214" s="164"/>
      <c r="AE214" s="163"/>
      <c r="AF214" s="165"/>
      <c r="AG214" s="165"/>
      <c r="AH214" s="165"/>
      <c r="AI214" s="165"/>
      <c r="AJ214" s="165"/>
      <c r="AK214" s="165"/>
      <c r="AL214" s="166"/>
      <c r="AM214" s="167" t="str">
        <f aca="false">IF(B214="","",SUM(E214:AL214))</f>
        <v/>
      </c>
      <c r="AN214" s="168" t="str">
        <f aca="false">IF(B214="","",AM214/9)</f>
        <v/>
      </c>
      <c r="AO214" s="169" t="str">
        <f aca="false">IF(B214="","",IF(AM214=0,"-",RANK(AM214,$AM$186:$AM$235,0)))</f>
        <v/>
      </c>
      <c r="AP214" s="167" t="str">
        <f aca="false">IF(E214="","",IF(E214="-","-",IF(UPPER(E214)="AB","+",VLOOKUP(E214,'විෂය තොරතුරු'!$P$24:$Q$28,2))))</f>
        <v/>
      </c>
      <c r="AQ214" s="168" t="str">
        <f aca="false">IF(F214="","",IF(F214="-","-",IF(UPPER(F214)="AB","+",VLOOKUP(F214,'විෂය තොරතුරු'!$P$24:$Q$28,2))))</f>
        <v/>
      </c>
      <c r="AR214" s="168" t="str">
        <f aca="false">IF(G214="","",IF(G214="-","-",IF(UPPER(G214)="AB","+",VLOOKUP(G214,'විෂය තොරතුරු'!$P$24:$Q$28,2))))</f>
        <v/>
      </c>
      <c r="AS214" s="168" t="str">
        <f aca="false">IF(H214="","",IF(H214="-","-",IF(UPPER(H214)="AB","+",VLOOKUP(H214,'විෂය තොරතුරු'!$P$24:$Q$28,2))))</f>
        <v/>
      </c>
      <c r="AT214" s="168" t="str">
        <f aca="false">IF(I214="","",IF(I214="-","-",IF(UPPER(I214)="AB","+",VLOOKUP(I214,'විෂය තොරතුරු'!$P$24:$Q$28,2))))</f>
        <v/>
      </c>
      <c r="AU214" s="170" t="str">
        <f aca="false">IF(J214="","",IF(J214="-","-",IF(UPPER(J214)="AB","+",VLOOKUP(J214,'විෂය තොරතුරු'!$P$24:$Q$28,2))))</f>
        <v/>
      </c>
      <c r="AV214" s="171" t="str">
        <f aca="false">IF(K214="","",IF(K214="-","-",IF(UPPER(K214)="AB","+",VLOOKUP(K214,'විෂය තොරතුරු'!$P$24:$Q$28,2))))</f>
        <v/>
      </c>
      <c r="AW214" s="168" t="str">
        <f aca="false">IF(L214="","",IF(L214="-","-",IF(UPPER(L214)="AB","+",VLOOKUP(L214,'විෂය තොරතුරු'!$P$24:$Q$28,2))))</f>
        <v/>
      </c>
      <c r="AX214" s="168" t="str">
        <f aca="false">IF(M214="","",IF(M214="-","-",IF(UPPER(M214)="AB","+",VLOOKUP(M214,'විෂය තොරතුරු'!$P$24:$Q$28,2))))</f>
        <v/>
      </c>
      <c r="AY214" s="169" t="str">
        <f aca="false">IF(N214="","",IF(N214="-","-",IF(UPPER(N214)="AB","+",VLOOKUP(N214,'විෂය තොරතුරු'!$P$24:$Q$28,2))))</f>
        <v/>
      </c>
      <c r="AZ214" s="167" t="str">
        <f aca="false">IF(O214="","",IF(O214="-","-",IF(UPPER(O214)="AB","+",VLOOKUP(O214,'විෂය තොරතුරු'!$P$24:$Q$28,2))))</f>
        <v/>
      </c>
      <c r="BA214" s="168" t="str">
        <f aca="false">IF(P214="","",IF(P214="-","-",IF(UPPER(P214)="AB","+",VLOOKUP(P214,'විෂය තොරතුරු'!$P$24:$Q$28,2))))</f>
        <v/>
      </c>
      <c r="BB214" s="168" t="str">
        <f aca="false">IF(Q214="","",IF(Q214="-","-",IF(UPPER(Q214)="AB","+",VLOOKUP(Q214,'විෂය තොරතුරු'!$P$24:$Q$28,2))))</f>
        <v/>
      </c>
      <c r="BC214" s="168" t="str">
        <f aca="false">IF(R214="","",IF(R214="-","-",IF(UPPER(R214)="AB","+",VLOOKUP(R214,'විෂය තොරතුරු'!$P$24:$Q$28,2))))</f>
        <v/>
      </c>
      <c r="BD214" s="168" t="str">
        <f aca="false">IF(S214="","",IF(S214="-","-",IF(UPPER(S214)="AB","+",VLOOKUP(S214,'විෂය තොරතුරු'!$P$24:$Q$28,2))))</f>
        <v/>
      </c>
      <c r="BE214" s="168" t="str">
        <f aca="false">IF(T214="","",IF(T214="-","-",IF(UPPER(T214)="AB","+",VLOOKUP(T214,'විෂය තොරතුරු'!$P$24:$Q$28,2))))</f>
        <v/>
      </c>
      <c r="BF214" s="168" t="str">
        <f aca="false">IF(U214="","",IF(U214="-","-",IF(UPPER(U214)="AB","+",VLOOKUP(U214,'විෂය තොරතුරු'!$P$24:$Q$28,2))))</f>
        <v/>
      </c>
      <c r="BG214" s="170" t="str">
        <f aca="false">IF(V214="","",IF(V214="-","-",IF(UPPER(V214)="AB","+",VLOOKUP(V214,'විෂය තොරතුරු'!$P$24:$Q$28,2))))</f>
        <v/>
      </c>
      <c r="BH214" s="171" t="str">
        <f aca="false">IF(W214="","",IF(W214="-","-",IF(UPPER(W214)="AB","+",VLOOKUP(W214,'විෂය තොරතුරු'!$P$24:$Q$28,2))))</f>
        <v/>
      </c>
      <c r="BI214" s="168" t="str">
        <f aca="false">IF(X214="","",IF(X214="-","-",IF(UPPER(X214)="AB","+",VLOOKUP(X214,'විෂය තොරතුරු'!$P$24:$Q$28,2))))</f>
        <v/>
      </c>
      <c r="BJ214" s="168" t="str">
        <f aca="false">IF(Y214="","",IF(Y214="-","-",IF(UPPER(Y214)="AB","+",VLOOKUP(Y214,'විෂය තොරතුරු'!$P$24:$Q$28,2))))</f>
        <v/>
      </c>
      <c r="BK214" s="168" t="str">
        <f aca="false">IF(Z214="","",IF(Z214="-","-",IF(UPPER(Z214)="AB","+",VLOOKUP(Z214,'විෂය තොරතුරු'!$P$24:$Q$28,2))))</f>
        <v/>
      </c>
      <c r="BL214" s="168" t="str">
        <f aca="false">IF(AA214="","",IF(AA214="-","-",IF(UPPER(AA214)="AB","+",VLOOKUP(AA214,'විෂය තොරතුරු'!$P$24:$Q$28,2))))</f>
        <v/>
      </c>
      <c r="BM214" s="168" t="str">
        <f aca="false">IF(AB214="","",IF(AB214="-","-",IF(UPPER(AB214)="AB","+",VLOOKUP(AB214,'විෂය තොරතුරු'!$P$24:$Q$28,2))))</f>
        <v/>
      </c>
      <c r="BN214" s="168" t="str">
        <f aca="false">IF(AC214="","",IF(AC214="-","-",IF(UPPER(AC214)="AB","+",VLOOKUP(AC214,'විෂය තොරතුරු'!$P$24:$Q$28,2))))</f>
        <v/>
      </c>
      <c r="BO214" s="169" t="str">
        <f aca="false">IF(AD214="","",IF(AD214="-","-",IF(UPPER(AD214)="AB","+",VLOOKUP(AD214,'විෂය තොරතුරු'!$P$24:$Q$28,2))))</f>
        <v/>
      </c>
      <c r="BP214" s="171" t="str">
        <f aca="false">IF(AE214="","",IF(AE214="-","-",IF(UPPER(AE214)="AB","+",VLOOKUP(AE214,'විෂය තොරතුරු'!$P$24:$Q$28,2))))</f>
        <v/>
      </c>
      <c r="BQ214" s="168" t="str">
        <f aca="false">IF(AF214="","",IF(AF214="-","-",IF(UPPER(AF214)="AB","+",VLOOKUP(AF214,'විෂය තොරතුරු'!$P$24:$Q$28,2))))</f>
        <v/>
      </c>
      <c r="BR214" s="168" t="str">
        <f aca="false">IF(AG214="","",IF(AG214="-","-",IF(UPPER(AG214)="AB","+",VLOOKUP(AG214,'විෂය තොරතුරු'!$P$24:$Q$28,2))))</f>
        <v/>
      </c>
      <c r="BS214" s="168" t="str">
        <f aca="false">IF(AH214="","",IF(AH214="-","-",IF(UPPER(AH214)="AB","+",VLOOKUP(AH214,'විෂය තොරතුරු'!$P$24:$Q$28,2))))</f>
        <v/>
      </c>
      <c r="BT214" s="168" t="str">
        <f aca="false">IF(AI214="","",IF(AI214="-","-",IF(UPPER(AI214)="AB","+",VLOOKUP(AI214,'විෂය තොරතුරු'!$P$24:$Q$28,2))))</f>
        <v/>
      </c>
      <c r="BU214" s="168" t="str">
        <f aca="false">IF(AJ214="","",IF(AJ214="-","-",IF(UPPER(AJ214)="AB","+",VLOOKUP(AJ214,'විෂය තොරතුරු'!$P$24:$Q$28,2))))</f>
        <v/>
      </c>
      <c r="BV214" s="168" t="str">
        <f aca="false">IF(AK214="","",IF(AK214="-","-",IF(UPPER(AK214)="AB","+",VLOOKUP(AK214,'විෂය තොරතුරු'!$P$24:$Q$28,2))))</f>
        <v/>
      </c>
      <c r="BW214" s="169" t="str">
        <f aca="false">IF(AL214="","",IF(AL214="-","-",IF(UPPER(AL214)="AB","+",VLOOKUP(AL214,'විෂය තොරතුරු'!$P$24:$Q$28,2))))</f>
        <v/>
      </c>
      <c r="BX214" s="171" t="str">
        <f aca="false">IF($B214="","",COUNTIF($AP214:$BW214,"A"))</f>
        <v/>
      </c>
      <c r="BY214" s="171" t="str">
        <f aca="false">IF($B214="","",COUNTIF($AP214:$BW214,"B"))</f>
        <v/>
      </c>
      <c r="BZ214" s="171" t="str">
        <f aca="false">IF($B214="","",COUNTIF($AP214:$BW214,"C"))</f>
        <v/>
      </c>
      <c r="CA214" s="171" t="str">
        <f aca="false">IF($B214="","",COUNTIF($AP214:$BW214,"S"))</f>
        <v/>
      </c>
      <c r="CB214" s="171" t="str">
        <f aca="false">IF($B214="","",COUNTIF($AP214:$BW214,"W"))</f>
        <v/>
      </c>
      <c r="CC214" s="171" t="str">
        <f aca="false">IF(B214="","",SUM(BX214:CA214))</f>
        <v/>
      </c>
      <c r="CD214" s="169" t="str">
        <f aca="false">IF(B214="","",SUM(BX214:BZ214))</f>
        <v/>
      </c>
      <c r="CE214" s="172" t="str">
        <f aca="false">IF(B214="","",IF(AND(CC214&gt;=6,CD214&gt;=3,OR(E214&gt;=35,F214&gt;=35),L214&gt;=35),"6/3 සමත්",IF(AND(CC214&gt;=5,CD214&gt;=3,OR(E214&gt;=35,F214&gt;=35,L214&gt;=35)),"5/3 සමත්",IF(AND(CC214&gt;=4,CD214&gt;=1,OR(E214&gt;=20,F214&gt;=20,L214&gt;=20)),"සමත් කළ හැකි",IF(CB214=9,"W9","අසමත් ?")))))</f>
        <v/>
      </c>
    </row>
    <row r="215" customFormat="false" ht="13.8" hidden="false" customHeight="false" outlineLevel="0" collapsed="false">
      <c r="A215" s="160" t="n">
        <v>30</v>
      </c>
      <c r="B215" s="161"/>
      <c r="C215" s="161"/>
      <c r="D215" s="162"/>
      <c r="E215" s="163"/>
      <c r="F215" s="164"/>
      <c r="G215" s="163"/>
      <c r="H215" s="165"/>
      <c r="I215" s="165"/>
      <c r="J215" s="164"/>
      <c r="K215" s="163"/>
      <c r="L215" s="165"/>
      <c r="M215" s="165"/>
      <c r="N215" s="164"/>
      <c r="O215" s="163"/>
      <c r="P215" s="165"/>
      <c r="Q215" s="165"/>
      <c r="R215" s="165"/>
      <c r="S215" s="165"/>
      <c r="T215" s="165"/>
      <c r="U215" s="165"/>
      <c r="V215" s="164"/>
      <c r="W215" s="163"/>
      <c r="X215" s="165"/>
      <c r="Y215" s="165"/>
      <c r="Z215" s="165"/>
      <c r="AA215" s="165"/>
      <c r="AB215" s="165"/>
      <c r="AC215" s="165"/>
      <c r="AD215" s="164"/>
      <c r="AE215" s="163"/>
      <c r="AF215" s="165"/>
      <c r="AG215" s="165"/>
      <c r="AH215" s="165"/>
      <c r="AI215" s="165"/>
      <c r="AJ215" s="165"/>
      <c r="AK215" s="165"/>
      <c r="AL215" s="166"/>
      <c r="AM215" s="167" t="str">
        <f aca="false">IF(B215="","",SUM(E215:AL215))</f>
        <v/>
      </c>
      <c r="AN215" s="168" t="str">
        <f aca="false">IF(B215="","",AM215/9)</f>
        <v/>
      </c>
      <c r="AO215" s="169" t="str">
        <f aca="false">IF(B215="","",IF(AM215=0,"-",RANK(AM215,$AM$186:$AM$235,0)))</f>
        <v/>
      </c>
      <c r="AP215" s="167" t="str">
        <f aca="false">IF(E215="","",IF(E215="-","-",IF(UPPER(E215)="AB","+",VLOOKUP(E215,'විෂය තොරතුරු'!$P$24:$Q$28,2))))</f>
        <v/>
      </c>
      <c r="AQ215" s="168" t="str">
        <f aca="false">IF(F215="","",IF(F215="-","-",IF(UPPER(F215)="AB","+",VLOOKUP(F215,'විෂය තොරතුරු'!$P$24:$Q$28,2))))</f>
        <v/>
      </c>
      <c r="AR215" s="168" t="str">
        <f aca="false">IF(G215="","",IF(G215="-","-",IF(UPPER(G215)="AB","+",VLOOKUP(G215,'විෂය තොරතුරු'!$P$24:$Q$28,2))))</f>
        <v/>
      </c>
      <c r="AS215" s="168" t="str">
        <f aca="false">IF(H215="","",IF(H215="-","-",IF(UPPER(H215)="AB","+",VLOOKUP(H215,'විෂය තොරතුරු'!$P$24:$Q$28,2))))</f>
        <v/>
      </c>
      <c r="AT215" s="168" t="str">
        <f aca="false">IF(I215="","",IF(I215="-","-",IF(UPPER(I215)="AB","+",VLOOKUP(I215,'විෂය තොරතුරු'!$P$24:$Q$28,2))))</f>
        <v/>
      </c>
      <c r="AU215" s="170" t="str">
        <f aca="false">IF(J215="","",IF(J215="-","-",IF(UPPER(J215)="AB","+",VLOOKUP(J215,'විෂය තොරතුරු'!$P$24:$Q$28,2))))</f>
        <v/>
      </c>
      <c r="AV215" s="171" t="str">
        <f aca="false">IF(K215="","",IF(K215="-","-",IF(UPPER(K215)="AB","+",VLOOKUP(K215,'විෂය තොරතුරු'!$P$24:$Q$28,2))))</f>
        <v/>
      </c>
      <c r="AW215" s="168" t="str">
        <f aca="false">IF(L215="","",IF(L215="-","-",IF(UPPER(L215)="AB","+",VLOOKUP(L215,'විෂය තොරතුරු'!$P$24:$Q$28,2))))</f>
        <v/>
      </c>
      <c r="AX215" s="168" t="str">
        <f aca="false">IF(M215="","",IF(M215="-","-",IF(UPPER(M215)="AB","+",VLOOKUP(M215,'විෂය තොරතුරු'!$P$24:$Q$28,2))))</f>
        <v/>
      </c>
      <c r="AY215" s="169" t="str">
        <f aca="false">IF(N215="","",IF(N215="-","-",IF(UPPER(N215)="AB","+",VLOOKUP(N215,'විෂය තොරතුරු'!$P$24:$Q$28,2))))</f>
        <v/>
      </c>
      <c r="AZ215" s="167" t="str">
        <f aca="false">IF(O215="","",IF(O215="-","-",IF(UPPER(O215)="AB","+",VLOOKUP(O215,'විෂය තොරතුරු'!$P$24:$Q$28,2))))</f>
        <v/>
      </c>
      <c r="BA215" s="168" t="str">
        <f aca="false">IF(P215="","",IF(P215="-","-",IF(UPPER(P215)="AB","+",VLOOKUP(P215,'විෂය තොරතුරු'!$P$24:$Q$28,2))))</f>
        <v/>
      </c>
      <c r="BB215" s="168" t="str">
        <f aca="false">IF(Q215="","",IF(Q215="-","-",IF(UPPER(Q215)="AB","+",VLOOKUP(Q215,'විෂය තොරතුරු'!$P$24:$Q$28,2))))</f>
        <v/>
      </c>
      <c r="BC215" s="168" t="str">
        <f aca="false">IF(R215="","",IF(R215="-","-",IF(UPPER(R215)="AB","+",VLOOKUP(R215,'විෂය තොරතුරු'!$P$24:$Q$28,2))))</f>
        <v/>
      </c>
      <c r="BD215" s="168" t="str">
        <f aca="false">IF(S215="","",IF(S215="-","-",IF(UPPER(S215)="AB","+",VLOOKUP(S215,'විෂය තොරතුරු'!$P$24:$Q$28,2))))</f>
        <v/>
      </c>
      <c r="BE215" s="168" t="str">
        <f aca="false">IF(T215="","",IF(T215="-","-",IF(UPPER(T215)="AB","+",VLOOKUP(T215,'විෂය තොරතුරු'!$P$24:$Q$28,2))))</f>
        <v/>
      </c>
      <c r="BF215" s="168" t="str">
        <f aca="false">IF(U215="","",IF(U215="-","-",IF(UPPER(U215)="AB","+",VLOOKUP(U215,'විෂය තොරතුරු'!$P$24:$Q$28,2))))</f>
        <v/>
      </c>
      <c r="BG215" s="170" t="str">
        <f aca="false">IF(V215="","",IF(V215="-","-",IF(UPPER(V215)="AB","+",VLOOKUP(V215,'විෂය තොරතුරු'!$P$24:$Q$28,2))))</f>
        <v/>
      </c>
      <c r="BH215" s="171" t="str">
        <f aca="false">IF(W215="","",IF(W215="-","-",IF(UPPER(W215)="AB","+",VLOOKUP(W215,'විෂය තොරතුරු'!$P$24:$Q$28,2))))</f>
        <v/>
      </c>
      <c r="BI215" s="168" t="str">
        <f aca="false">IF(X215="","",IF(X215="-","-",IF(UPPER(X215)="AB","+",VLOOKUP(X215,'විෂය තොරතුරු'!$P$24:$Q$28,2))))</f>
        <v/>
      </c>
      <c r="BJ215" s="168" t="str">
        <f aca="false">IF(Y215="","",IF(Y215="-","-",IF(UPPER(Y215)="AB","+",VLOOKUP(Y215,'විෂය තොරතුරු'!$P$24:$Q$28,2))))</f>
        <v/>
      </c>
      <c r="BK215" s="168" t="str">
        <f aca="false">IF(Z215="","",IF(Z215="-","-",IF(UPPER(Z215)="AB","+",VLOOKUP(Z215,'විෂය තොරතුරු'!$P$24:$Q$28,2))))</f>
        <v/>
      </c>
      <c r="BL215" s="168" t="str">
        <f aca="false">IF(AA215="","",IF(AA215="-","-",IF(UPPER(AA215)="AB","+",VLOOKUP(AA215,'විෂය තොරතුරු'!$P$24:$Q$28,2))))</f>
        <v/>
      </c>
      <c r="BM215" s="168" t="str">
        <f aca="false">IF(AB215="","",IF(AB215="-","-",IF(UPPER(AB215)="AB","+",VLOOKUP(AB215,'විෂය තොරතුරු'!$P$24:$Q$28,2))))</f>
        <v/>
      </c>
      <c r="BN215" s="168" t="str">
        <f aca="false">IF(AC215="","",IF(AC215="-","-",IF(UPPER(AC215)="AB","+",VLOOKUP(AC215,'විෂය තොරතුරු'!$P$24:$Q$28,2))))</f>
        <v/>
      </c>
      <c r="BO215" s="169" t="str">
        <f aca="false">IF(AD215="","",IF(AD215="-","-",IF(UPPER(AD215)="AB","+",VLOOKUP(AD215,'විෂය තොරතුරු'!$P$24:$Q$28,2))))</f>
        <v/>
      </c>
      <c r="BP215" s="171" t="str">
        <f aca="false">IF(AE215="","",IF(AE215="-","-",IF(UPPER(AE215)="AB","+",VLOOKUP(AE215,'විෂය තොරතුරු'!$P$24:$Q$28,2))))</f>
        <v/>
      </c>
      <c r="BQ215" s="168" t="str">
        <f aca="false">IF(AF215="","",IF(AF215="-","-",IF(UPPER(AF215)="AB","+",VLOOKUP(AF215,'විෂය තොරතුරු'!$P$24:$Q$28,2))))</f>
        <v/>
      </c>
      <c r="BR215" s="168" t="str">
        <f aca="false">IF(AG215="","",IF(AG215="-","-",IF(UPPER(AG215)="AB","+",VLOOKUP(AG215,'විෂය තොරතුරු'!$P$24:$Q$28,2))))</f>
        <v/>
      </c>
      <c r="BS215" s="168" t="str">
        <f aca="false">IF(AH215="","",IF(AH215="-","-",IF(UPPER(AH215)="AB","+",VLOOKUP(AH215,'විෂය තොරතුරු'!$P$24:$Q$28,2))))</f>
        <v/>
      </c>
      <c r="BT215" s="168" t="str">
        <f aca="false">IF(AI215="","",IF(AI215="-","-",IF(UPPER(AI215)="AB","+",VLOOKUP(AI215,'විෂය තොරතුරු'!$P$24:$Q$28,2))))</f>
        <v/>
      </c>
      <c r="BU215" s="168" t="str">
        <f aca="false">IF(AJ215="","",IF(AJ215="-","-",IF(UPPER(AJ215)="AB","+",VLOOKUP(AJ215,'විෂය තොරතුරු'!$P$24:$Q$28,2))))</f>
        <v/>
      </c>
      <c r="BV215" s="168" t="str">
        <f aca="false">IF(AK215="","",IF(AK215="-","-",IF(UPPER(AK215)="AB","+",VLOOKUP(AK215,'විෂය තොරතුරු'!$P$24:$Q$28,2))))</f>
        <v/>
      </c>
      <c r="BW215" s="169" t="str">
        <f aca="false">IF(AL215="","",IF(AL215="-","-",IF(UPPER(AL215)="AB","+",VLOOKUP(AL215,'විෂය තොරතුරු'!$P$24:$Q$28,2))))</f>
        <v/>
      </c>
      <c r="BX215" s="171" t="str">
        <f aca="false">IF($B215="","",COUNTIF($AP215:$BW215,"A"))</f>
        <v/>
      </c>
      <c r="BY215" s="171" t="str">
        <f aca="false">IF($B215="","",COUNTIF($AP215:$BW215,"B"))</f>
        <v/>
      </c>
      <c r="BZ215" s="171" t="str">
        <f aca="false">IF($B215="","",COUNTIF($AP215:$BW215,"C"))</f>
        <v/>
      </c>
      <c r="CA215" s="171" t="str">
        <f aca="false">IF($B215="","",COUNTIF($AP215:$BW215,"S"))</f>
        <v/>
      </c>
      <c r="CB215" s="171" t="str">
        <f aca="false">IF($B215="","",COUNTIF($AP215:$BW215,"W"))</f>
        <v/>
      </c>
      <c r="CC215" s="171" t="str">
        <f aca="false">IF(B215="","",SUM(BX215:CA215))</f>
        <v/>
      </c>
      <c r="CD215" s="169" t="str">
        <f aca="false">IF(B215="","",SUM(BX215:BZ215))</f>
        <v/>
      </c>
      <c r="CE215" s="172" t="str">
        <f aca="false">IF(B215="","",IF(AND(CC215&gt;=6,CD215&gt;=3,OR(E215&gt;=35,F215&gt;=35),L215&gt;=35),"6/3 සමත්",IF(AND(CC215&gt;=5,CD215&gt;=3,OR(E215&gt;=35,F215&gt;=35,L215&gt;=35)),"5/3 සමත්",IF(AND(CC215&gt;=4,CD215&gt;=1,OR(E215&gt;=20,F215&gt;=20,L215&gt;=20)),"සමත් කළ හැකි",IF(CB215=9,"W9","අසමත් ?")))))</f>
        <v/>
      </c>
    </row>
    <row r="216" customFormat="false" ht="13.8" hidden="false" customHeight="false" outlineLevel="0" collapsed="false">
      <c r="A216" s="160" t="n">
        <v>31</v>
      </c>
      <c r="B216" s="187"/>
      <c r="C216" s="161"/>
      <c r="D216" s="162"/>
      <c r="E216" s="163"/>
      <c r="F216" s="164"/>
      <c r="G216" s="163"/>
      <c r="H216" s="165"/>
      <c r="I216" s="165"/>
      <c r="J216" s="164"/>
      <c r="K216" s="163"/>
      <c r="L216" s="165"/>
      <c r="M216" s="165"/>
      <c r="N216" s="164"/>
      <c r="O216" s="163"/>
      <c r="P216" s="165"/>
      <c r="Q216" s="165"/>
      <c r="R216" s="165"/>
      <c r="S216" s="165"/>
      <c r="T216" s="165"/>
      <c r="U216" s="165"/>
      <c r="V216" s="164"/>
      <c r="W216" s="163"/>
      <c r="X216" s="165"/>
      <c r="Y216" s="165"/>
      <c r="Z216" s="165"/>
      <c r="AA216" s="165"/>
      <c r="AB216" s="165"/>
      <c r="AC216" s="165"/>
      <c r="AD216" s="164"/>
      <c r="AE216" s="163"/>
      <c r="AF216" s="165"/>
      <c r="AG216" s="165"/>
      <c r="AH216" s="165"/>
      <c r="AI216" s="165"/>
      <c r="AJ216" s="165"/>
      <c r="AK216" s="165"/>
      <c r="AL216" s="166"/>
      <c r="AM216" s="167" t="str">
        <f aca="false">IF(B216="","",SUM(E216:AL216))</f>
        <v/>
      </c>
      <c r="AN216" s="168" t="str">
        <f aca="false">IF(B216="","",AM216/9)</f>
        <v/>
      </c>
      <c r="AO216" s="169" t="str">
        <f aca="false">IF(B216="","",IF(AM216=0,"-",RANK(AM216,$AM$186:$AM$235,0)))</f>
        <v/>
      </c>
      <c r="AP216" s="167" t="str">
        <f aca="false">IF(E216="","",IF(E216="-","-",IF(UPPER(E216)="AB","+",VLOOKUP(E216,'විෂය තොරතුරු'!$P$24:$Q$28,2))))</f>
        <v/>
      </c>
      <c r="AQ216" s="168" t="str">
        <f aca="false">IF(F216="","",IF(F216="-","-",IF(UPPER(F216)="AB","+",VLOOKUP(F216,'විෂය තොරතුරු'!$P$24:$Q$28,2))))</f>
        <v/>
      </c>
      <c r="AR216" s="168" t="str">
        <f aca="false">IF(G216="","",IF(G216="-","-",IF(UPPER(G216)="AB","+",VLOOKUP(G216,'විෂය තොරතුරු'!$P$24:$Q$28,2))))</f>
        <v/>
      </c>
      <c r="AS216" s="168" t="str">
        <f aca="false">IF(H216="","",IF(H216="-","-",IF(UPPER(H216)="AB","+",VLOOKUP(H216,'විෂය තොරතුරු'!$P$24:$Q$28,2))))</f>
        <v/>
      </c>
      <c r="AT216" s="168" t="str">
        <f aca="false">IF(I216="","",IF(I216="-","-",IF(UPPER(I216)="AB","+",VLOOKUP(I216,'විෂය තොරතුරු'!$P$24:$Q$28,2))))</f>
        <v/>
      </c>
      <c r="AU216" s="170" t="str">
        <f aca="false">IF(J216="","",IF(J216="-","-",IF(UPPER(J216)="AB","+",VLOOKUP(J216,'විෂය තොරතුරු'!$P$24:$Q$28,2))))</f>
        <v/>
      </c>
      <c r="AV216" s="171" t="str">
        <f aca="false">IF(K216="","",IF(K216="-","-",IF(UPPER(K216)="AB","+",VLOOKUP(K216,'විෂය තොරතුරු'!$P$24:$Q$28,2))))</f>
        <v/>
      </c>
      <c r="AW216" s="168" t="str">
        <f aca="false">IF(L216="","",IF(L216="-","-",IF(UPPER(L216)="AB","+",VLOOKUP(L216,'විෂය තොරතුරු'!$P$24:$Q$28,2))))</f>
        <v/>
      </c>
      <c r="AX216" s="168" t="str">
        <f aca="false">IF(M216="","",IF(M216="-","-",IF(UPPER(M216)="AB","+",VLOOKUP(M216,'විෂය තොරතුරු'!$P$24:$Q$28,2))))</f>
        <v/>
      </c>
      <c r="AY216" s="169" t="str">
        <f aca="false">IF(N216="","",IF(N216="-","-",IF(UPPER(N216)="AB","+",VLOOKUP(N216,'විෂය තොරතුරු'!$P$24:$Q$28,2))))</f>
        <v/>
      </c>
      <c r="AZ216" s="167" t="str">
        <f aca="false">IF(O216="","",IF(O216="-","-",IF(UPPER(O216)="AB","+",VLOOKUP(O216,'විෂය තොරතුරු'!$P$24:$Q$28,2))))</f>
        <v/>
      </c>
      <c r="BA216" s="168" t="str">
        <f aca="false">IF(P216="","",IF(P216="-","-",IF(UPPER(P216)="AB","+",VLOOKUP(P216,'විෂය තොරතුරු'!$P$24:$Q$28,2))))</f>
        <v/>
      </c>
      <c r="BB216" s="168" t="str">
        <f aca="false">IF(Q216="","",IF(Q216="-","-",IF(UPPER(Q216)="AB","+",VLOOKUP(Q216,'විෂය තොරතුරු'!$P$24:$Q$28,2))))</f>
        <v/>
      </c>
      <c r="BC216" s="168" t="str">
        <f aca="false">IF(R216="","",IF(R216="-","-",IF(UPPER(R216)="AB","+",VLOOKUP(R216,'විෂය තොරතුරු'!$P$24:$Q$28,2))))</f>
        <v/>
      </c>
      <c r="BD216" s="168" t="str">
        <f aca="false">IF(S216="","",IF(S216="-","-",IF(UPPER(S216)="AB","+",VLOOKUP(S216,'විෂය තොරතුරු'!$P$24:$Q$28,2))))</f>
        <v/>
      </c>
      <c r="BE216" s="168" t="str">
        <f aca="false">IF(T216="","",IF(T216="-","-",IF(UPPER(T216)="AB","+",VLOOKUP(T216,'විෂය තොරතුරු'!$P$24:$Q$28,2))))</f>
        <v/>
      </c>
      <c r="BF216" s="168" t="str">
        <f aca="false">IF(U216="","",IF(U216="-","-",IF(UPPER(U216)="AB","+",VLOOKUP(U216,'විෂය තොරතුරු'!$P$24:$Q$28,2))))</f>
        <v/>
      </c>
      <c r="BG216" s="170" t="str">
        <f aca="false">IF(V216="","",IF(V216="-","-",IF(UPPER(V216)="AB","+",VLOOKUP(V216,'විෂය තොරතුරු'!$P$24:$Q$28,2))))</f>
        <v/>
      </c>
      <c r="BH216" s="171" t="str">
        <f aca="false">IF(W216="","",IF(W216="-","-",IF(UPPER(W216)="AB","+",VLOOKUP(W216,'විෂය තොරතුරු'!$P$24:$Q$28,2))))</f>
        <v/>
      </c>
      <c r="BI216" s="168" t="str">
        <f aca="false">IF(X216="","",IF(X216="-","-",IF(UPPER(X216)="AB","+",VLOOKUP(X216,'විෂය තොරතුරු'!$P$24:$Q$28,2))))</f>
        <v/>
      </c>
      <c r="BJ216" s="168" t="str">
        <f aca="false">IF(Y216="","",IF(Y216="-","-",IF(UPPER(Y216)="AB","+",VLOOKUP(Y216,'විෂය තොරතුරු'!$P$24:$Q$28,2))))</f>
        <v/>
      </c>
      <c r="BK216" s="168" t="str">
        <f aca="false">IF(Z216="","",IF(Z216="-","-",IF(UPPER(Z216)="AB","+",VLOOKUP(Z216,'විෂය තොරතුරු'!$P$24:$Q$28,2))))</f>
        <v/>
      </c>
      <c r="BL216" s="168" t="str">
        <f aca="false">IF(AA216="","",IF(AA216="-","-",IF(UPPER(AA216)="AB","+",VLOOKUP(AA216,'විෂය තොරතුරු'!$P$24:$Q$28,2))))</f>
        <v/>
      </c>
      <c r="BM216" s="168" t="str">
        <f aca="false">IF(AB216="","",IF(AB216="-","-",IF(UPPER(AB216)="AB","+",VLOOKUP(AB216,'විෂය තොරතුරු'!$P$24:$Q$28,2))))</f>
        <v/>
      </c>
      <c r="BN216" s="168" t="str">
        <f aca="false">IF(AC216="","",IF(AC216="-","-",IF(UPPER(AC216)="AB","+",VLOOKUP(AC216,'විෂය තොරතුරු'!$P$24:$Q$28,2))))</f>
        <v/>
      </c>
      <c r="BO216" s="169" t="str">
        <f aca="false">IF(AD216="","",IF(AD216="-","-",IF(UPPER(AD216)="AB","+",VLOOKUP(AD216,'විෂය තොරතුරු'!$P$24:$Q$28,2))))</f>
        <v/>
      </c>
      <c r="BP216" s="171" t="str">
        <f aca="false">IF(AE216="","",IF(AE216="-","-",IF(UPPER(AE216)="AB","+",VLOOKUP(AE216,'විෂය තොරතුරු'!$P$24:$Q$28,2))))</f>
        <v/>
      </c>
      <c r="BQ216" s="168" t="str">
        <f aca="false">IF(AF216="","",IF(AF216="-","-",IF(UPPER(AF216)="AB","+",VLOOKUP(AF216,'විෂය තොරතුරු'!$P$24:$Q$28,2))))</f>
        <v/>
      </c>
      <c r="BR216" s="168" t="str">
        <f aca="false">IF(AG216="","",IF(AG216="-","-",IF(UPPER(AG216)="AB","+",VLOOKUP(AG216,'විෂය තොරතුරු'!$P$24:$Q$28,2))))</f>
        <v/>
      </c>
      <c r="BS216" s="168" t="str">
        <f aca="false">IF(AH216="","",IF(AH216="-","-",IF(UPPER(AH216)="AB","+",VLOOKUP(AH216,'විෂය තොරතුරු'!$P$24:$Q$28,2))))</f>
        <v/>
      </c>
      <c r="BT216" s="168" t="str">
        <f aca="false">IF(AI216="","",IF(AI216="-","-",IF(UPPER(AI216)="AB","+",VLOOKUP(AI216,'විෂය තොරතුරු'!$P$24:$Q$28,2))))</f>
        <v/>
      </c>
      <c r="BU216" s="168" t="str">
        <f aca="false">IF(AJ216="","",IF(AJ216="-","-",IF(UPPER(AJ216)="AB","+",VLOOKUP(AJ216,'විෂය තොරතුරු'!$P$24:$Q$28,2))))</f>
        <v/>
      </c>
      <c r="BV216" s="168" t="str">
        <f aca="false">IF(AK216="","",IF(AK216="-","-",IF(UPPER(AK216)="AB","+",VLOOKUP(AK216,'විෂය තොරතුරු'!$P$24:$Q$28,2))))</f>
        <v/>
      </c>
      <c r="BW216" s="169" t="str">
        <f aca="false">IF(AL216="","",IF(AL216="-","-",IF(UPPER(AL216)="AB","+",VLOOKUP(AL216,'විෂය තොරතුරු'!$P$24:$Q$28,2))))</f>
        <v/>
      </c>
      <c r="BX216" s="171" t="str">
        <f aca="false">IF($B216="","",COUNTIF($AP216:$BW216,"A"))</f>
        <v/>
      </c>
      <c r="BY216" s="171" t="str">
        <f aca="false">IF($B216="","",COUNTIF($AP216:$BW216,"B"))</f>
        <v/>
      </c>
      <c r="BZ216" s="171" t="str">
        <f aca="false">IF($B216="","",COUNTIF($AP216:$BW216,"C"))</f>
        <v/>
      </c>
      <c r="CA216" s="171" t="str">
        <f aca="false">IF($B216="","",COUNTIF($AP216:$BW216,"S"))</f>
        <v/>
      </c>
      <c r="CB216" s="171" t="str">
        <f aca="false">IF($B216="","",COUNTIF($AP216:$BW216,"W"))</f>
        <v/>
      </c>
      <c r="CC216" s="171" t="str">
        <f aca="false">IF(B216="","",SUM(BX216:CA216))</f>
        <v/>
      </c>
      <c r="CD216" s="169" t="str">
        <f aca="false">IF(B216="","",SUM(BX216:BZ216))</f>
        <v/>
      </c>
      <c r="CE216" s="172" t="str">
        <f aca="false">IF(B216="","",IF(AND(CC216&gt;=6,CD216&gt;=3,OR(E216&gt;=35,F216&gt;=35),L216&gt;=35),"6/3 සමත්",IF(AND(CC216&gt;=5,CD216&gt;=3,OR(E216&gt;=35,F216&gt;=35,L216&gt;=35)),"5/3 සමත්",IF(AND(CC216&gt;=4,CD216&gt;=1,OR(E216&gt;=20,F216&gt;=20,L216&gt;=20)),"සමත් කළ හැකි",IF(CB216=9,"W9","අසමත් ?")))))</f>
        <v/>
      </c>
    </row>
    <row r="217" customFormat="false" ht="13.8" hidden="false" customHeight="false" outlineLevel="0" collapsed="false">
      <c r="A217" s="160" t="n">
        <v>32</v>
      </c>
      <c r="B217" s="161"/>
      <c r="C217" s="161"/>
      <c r="D217" s="162"/>
      <c r="E217" s="163"/>
      <c r="F217" s="164"/>
      <c r="G217" s="163"/>
      <c r="H217" s="165"/>
      <c r="I217" s="165"/>
      <c r="J217" s="164"/>
      <c r="K217" s="163"/>
      <c r="L217" s="165"/>
      <c r="M217" s="165"/>
      <c r="N217" s="164"/>
      <c r="O217" s="163"/>
      <c r="P217" s="165"/>
      <c r="Q217" s="165"/>
      <c r="R217" s="165"/>
      <c r="S217" s="165"/>
      <c r="T217" s="165"/>
      <c r="U217" s="165"/>
      <c r="V217" s="164"/>
      <c r="W217" s="163"/>
      <c r="X217" s="165"/>
      <c r="Y217" s="165"/>
      <c r="Z217" s="165"/>
      <c r="AA217" s="165"/>
      <c r="AB217" s="165"/>
      <c r="AC217" s="165"/>
      <c r="AD217" s="164"/>
      <c r="AE217" s="163"/>
      <c r="AF217" s="165"/>
      <c r="AG217" s="165"/>
      <c r="AH217" s="165"/>
      <c r="AI217" s="165"/>
      <c r="AJ217" s="165"/>
      <c r="AK217" s="165"/>
      <c r="AL217" s="166"/>
      <c r="AM217" s="167" t="str">
        <f aca="false">IF(B217="","",SUM(E217:AL217))</f>
        <v/>
      </c>
      <c r="AN217" s="168" t="str">
        <f aca="false">IF(B217="","",AM217/9)</f>
        <v/>
      </c>
      <c r="AO217" s="169" t="str">
        <f aca="false">IF(B217="","",IF(AM217=0,"-",RANK(AM217,$AM$186:$AM$235,0)))</f>
        <v/>
      </c>
      <c r="AP217" s="167" t="str">
        <f aca="false">IF(E217="","",IF(E217="-","-",IF(UPPER(E217)="AB","+",VLOOKUP(E217,'විෂය තොරතුරු'!$P$24:$Q$28,2))))</f>
        <v/>
      </c>
      <c r="AQ217" s="168" t="str">
        <f aca="false">IF(F217="","",IF(F217="-","-",IF(UPPER(F217)="AB","+",VLOOKUP(F217,'විෂය තොරතුරු'!$P$24:$Q$28,2))))</f>
        <v/>
      </c>
      <c r="AR217" s="168" t="str">
        <f aca="false">IF(G217="","",IF(G217="-","-",IF(UPPER(G217)="AB","+",VLOOKUP(G217,'විෂය තොරතුරු'!$P$24:$Q$28,2))))</f>
        <v/>
      </c>
      <c r="AS217" s="168" t="str">
        <f aca="false">IF(H217="","",IF(H217="-","-",IF(UPPER(H217)="AB","+",VLOOKUP(H217,'විෂය තොරතුරු'!$P$24:$Q$28,2))))</f>
        <v/>
      </c>
      <c r="AT217" s="168" t="str">
        <f aca="false">IF(I217="","",IF(I217="-","-",IF(UPPER(I217)="AB","+",VLOOKUP(I217,'විෂය තොරතුරු'!$P$24:$Q$28,2))))</f>
        <v/>
      </c>
      <c r="AU217" s="170" t="str">
        <f aca="false">IF(J217="","",IF(J217="-","-",IF(UPPER(J217)="AB","+",VLOOKUP(J217,'විෂය තොරතුරු'!$P$24:$Q$28,2))))</f>
        <v/>
      </c>
      <c r="AV217" s="171" t="str">
        <f aca="false">IF(K217="","",IF(K217="-","-",IF(UPPER(K217)="AB","+",VLOOKUP(K217,'විෂය තොරතුරු'!$P$24:$Q$28,2))))</f>
        <v/>
      </c>
      <c r="AW217" s="168" t="str">
        <f aca="false">IF(L217="","",IF(L217="-","-",IF(UPPER(L217)="AB","+",VLOOKUP(L217,'විෂය තොරතුරු'!$P$24:$Q$28,2))))</f>
        <v/>
      </c>
      <c r="AX217" s="168" t="str">
        <f aca="false">IF(M217="","",IF(M217="-","-",IF(UPPER(M217)="AB","+",VLOOKUP(M217,'විෂය තොරතුරු'!$P$24:$Q$28,2))))</f>
        <v/>
      </c>
      <c r="AY217" s="169" t="str">
        <f aca="false">IF(N217="","",IF(N217="-","-",IF(UPPER(N217)="AB","+",VLOOKUP(N217,'විෂය තොරතුරු'!$P$24:$Q$28,2))))</f>
        <v/>
      </c>
      <c r="AZ217" s="167" t="str">
        <f aca="false">IF(O217="","",IF(O217="-","-",IF(UPPER(O217)="AB","+",VLOOKUP(O217,'විෂය තොරතුරු'!$P$24:$Q$28,2))))</f>
        <v/>
      </c>
      <c r="BA217" s="168" t="str">
        <f aca="false">IF(P217="","",IF(P217="-","-",IF(UPPER(P217)="AB","+",VLOOKUP(P217,'විෂය තොරතුරු'!$P$24:$Q$28,2))))</f>
        <v/>
      </c>
      <c r="BB217" s="168" t="str">
        <f aca="false">IF(Q217="","",IF(Q217="-","-",IF(UPPER(Q217)="AB","+",VLOOKUP(Q217,'විෂය තොරතුරු'!$P$24:$Q$28,2))))</f>
        <v/>
      </c>
      <c r="BC217" s="168" t="str">
        <f aca="false">IF(R217="","",IF(R217="-","-",IF(UPPER(R217)="AB","+",VLOOKUP(R217,'විෂය තොරතුරු'!$P$24:$Q$28,2))))</f>
        <v/>
      </c>
      <c r="BD217" s="168" t="str">
        <f aca="false">IF(S217="","",IF(S217="-","-",IF(UPPER(S217)="AB","+",VLOOKUP(S217,'විෂය තොරතුරු'!$P$24:$Q$28,2))))</f>
        <v/>
      </c>
      <c r="BE217" s="168" t="str">
        <f aca="false">IF(T217="","",IF(T217="-","-",IF(UPPER(T217)="AB","+",VLOOKUP(T217,'විෂය තොරතුරු'!$P$24:$Q$28,2))))</f>
        <v/>
      </c>
      <c r="BF217" s="168" t="str">
        <f aca="false">IF(U217="","",IF(U217="-","-",IF(UPPER(U217)="AB","+",VLOOKUP(U217,'විෂය තොරතුරු'!$P$24:$Q$28,2))))</f>
        <v/>
      </c>
      <c r="BG217" s="170" t="str">
        <f aca="false">IF(V217="","",IF(V217="-","-",IF(UPPER(V217)="AB","+",VLOOKUP(V217,'විෂය තොරතුරු'!$P$24:$Q$28,2))))</f>
        <v/>
      </c>
      <c r="BH217" s="171" t="str">
        <f aca="false">IF(W217="","",IF(W217="-","-",IF(UPPER(W217)="AB","+",VLOOKUP(W217,'විෂය තොරතුරු'!$P$24:$Q$28,2))))</f>
        <v/>
      </c>
      <c r="BI217" s="168" t="str">
        <f aca="false">IF(X217="","",IF(X217="-","-",IF(UPPER(X217)="AB","+",VLOOKUP(X217,'විෂය තොරතුරු'!$P$24:$Q$28,2))))</f>
        <v/>
      </c>
      <c r="BJ217" s="168" t="str">
        <f aca="false">IF(Y217="","",IF(Y217="-","-",IF(UPPER(Y217)="AB","+",VLOOKUP(Y217,'විෂය තොරතුරු'!$P$24:$Q$28,2))))</f>
        <v/>
      </c>
      <c r="BK217" s="168" t="str">
        <f aca="false">IF(Z217="","",IF(Z217="-","-",IF(UPPER(Z217)="AB","+",VLOOKUP(Z217,'විෂය තොරතුරු'!$P$24:$Q$28,2))))</f>
        <v/>
      </c>
      <c r="BL217" s="168" t="str">
        <f aca="false">IF(AA217="","",IF(AA217="-","-",IF(UPPER(AA217)="AB","+",VLOOKUP(AA217,'විෂය තොරතුරු'!$P$24:$Q$28,2))))</f>
        <v/>
      </c>
      <c r="BM217" s="168" t="str">
        <f aca="false">IF(AB217="","",IF(AB217="-","-",IF(UPPER(AB217)="AB","+",VLOOKUP(AB217,'විෂය තොරතුරු'!$P$24:$Q$28,2))))</f>
        <v/>
      </c>
      <c r="BN217" s="168" t="str">
        <f aca="false">IF(AC217="","",IF(AC217="-","-",IF(UPPER(AC217)="AB","+",VLOOKUP(AC217,'විෂය තොරතුරු'!$P$24:$Q$28,2))))</f>
        <v/>
      </c>
      <c r="BO217" s="169" t="str">
        <f aca="false">IF(AD217="","",IF(AD217="-","-",IF(UPPER(AD217)="AB","+",VLOOKUP(AD217,'විෂය තොරතුරු'!$P$24:$Q$28,2))))</f>
        <v/>
      </c>
      <c r="BP217" s="171" t="str">
        <f aca="false">IF(AE217="","",IF(AE217="-","-",IF(UPPER(AE217)="AB","+",VLOOKUP(AE217,'විෂය තොරතුරු'!$P$24:$Q$28,2))))</f>
        <v/>
      </c>
      <c r="BQ217" s="168" t="str">
        <f aca="false">IF(AF217="","",IF(AF217="-","-",IF(UPPER(AF217)="AB","+",VLOOKUP(AF217,'විෂය තොරතුරු'!$P$24:$Q$28,2))))</f>
        <v/>
      </c>
      <c r="BR217" s="168" t="str">
        <f aca="false">IF(AG217="","",IF(AG217="-","-",IF(UPPER(AG217)="AB","+",VLOOKUP(AG217,'විෂය තොරතුරු'!$P$24:$Q$28,2))))</f>
        <v/>
      </c>
      <c r="BS217" s="168" t="str">
        <f aca="false">IF(AH217="","",IF(AH217="-","-",IF(UPPER(AH217)="AB","+",VLOOKUP(AH217,'විෂය තොරතුරු'!$P$24:$Q$28,2))))</f>
        <v/>
      </c>
      <c r="BT217" s="168" t="str">
        <f aca="false">IF(AI217="","",IF(AI217="-","-",IF(UPPER(AI217)="AB","+",VLOOKUP(AI217,'විෂය තොරතුරු'!$P$24:$Q$28,2))))</f>
        <v/>
      </c>
      <c r="BU217" s="168" t="str">
        <f aca="false">IF(AJ217="","",IF(AJ217="-","-",IF(UPPER(AJ217)="AB","+",VLOOKUP(AJ217,'විෂය තොරතුරු'!$P$24:$Q$28,2))))</f>
        <v/>
      </c>
      <c r="BV217" s="168" t="str">
        <f aca="false">IF(AK217="","",IF(AK217="-","-",IF(UPPER(AK217)="AB","+",VLOOKUP(AK217,'විෂය තොරතුරු'!$P$24:$Q$28,2))))</f>
        <v/>
      </c>
      <c r="BW217" s="169" t="str">
        <f aca="false">IF(AL217="","",IF(AL217="-","-",IF(UPPER(AL217)="AB","+",VLOOKUP(AL217,'විෂය තොරතුරු'!$P$24:$Q$28,2))))</f>
        <v/>
      </c>
      <c r="BX217" s="171" t="str">
        <f aca="false">IF($B217="","",COUNTIF($AP217:$BW217,"A"))</f>
        <v/>
      </c>
      <c r="BY217" s="171" t="str">
        <f aca="false">IF($B217="","",COUNTIF($AP217:$BW217,"B"))</f>
        <v/>
      </c>
      <c r="BZ217" s="171" t="str">
        <f aca="false">IF($B217="","",COUNTIF($AP217:$BW217,"C"))</f>
        <v/>
      </c>
      <c r="CA217" s="171" t="str">
        <f aca="false">IF($B217="","",COUNTIF($AP217:$BW217,"S"))</f>
        <v/>
      </c>
      <c r="CB217" s="171" t="str">
        <f aca="false">IF($B217="","",COUNTIF($AP217:$BW217,"W"))</f>
        <v/>
      </c>
      <c r="CC217" s="171" t="str">
        <f aca="false">IF(B217="","",SUM(BX217:CA217))</f>
        <v/>
      </c>
      <c r="CD217" s="169" t="str">
        <f aca="false">IF(B217="","",SUM(BX217:BZ217))</f>
        <v/>
      </c>
      <c r="CE217" s="172" t="str">
        <f aca="false">IF(B217="","",IF(AND(CC217&gt;=6,CD217&gt;=3,OR(E217&gt;=35,F217&gt;=35),L217&gt;=35),"6/3 සමත්",IF(AND(CC217&gt;=5,CD217&gt;=3,OR(E217&gt;=35,F217&gt;=35,L217&gt;=35)),"5/3 සමත්",IF(AND(CC217&gt;=4,CD217&gt;=1,OR(E217&gt;=20,F217&gt;=20,L217&gt;=20)),"සමත් කළ හැකි",IF(CB217=9,"W9","අසමත් ?")))))</f>
        <v/>
      </c>
    </row>
    <row r="218" customFormat="false" ht="13.8" hidden="false" customHeight="false" outlineLevel="0" collapsed="false">
      <c r="A218" s="160" t="n">
        <v>33</v>
      </c>
      <c r="B218" s="161"/>
      <c r="C218" s="161"/>
      <c r="D218" s="162"/>
      <c r="E218" s="163"/>
      <c r="F218" s="164"/>
      <c r="G218" s="163"/>
      <c r="H218" s="165"/>
      <c r="I218" s="165"/>
      <c r="J218" s="164"/>
      <c r="K218" s="163"/>
      <c r="L218" s="165"/>
      <c r="M218" s="165"/>
      <c r="N218" s="164"/>
      <c r="O218" s="163"/>
      <c r="P218" s="165"/>
      <c r="Q218" s="165"/>
      <c r="R218" s="165"/>
      <c r="S218" s="165"/>
      <c r="T218" s="165"/>
      <c r="U218" s="165"/>
      <c r="V218" s="164"/>
      <c r="W218" s="163"/>
      <c r="X218" s="165"/>
      <c r="Y218" s="165"/>
      <c r="Z218" s="165"/>
      <c r="AA218" s="165"/>
      <c r="AB218" s="165"/>
      <c r="AC218" s="165"/>
      <c r="AD218" s="164"/>
      <c r="AE218" s="163"/>
      <c r="AF218" s="165"/>
      <c r="AG218" s="165"/>
      <c r="AH218" s="165"/>
      <c r="AI218" s="165"/>
      <c r="AJ218" s="165"/>
      <c r="AK218" s="165"/>
      <c r="AL218" s="166"/>
      <c r="AM218" s="167" t="str">
        <f aca="false">IF(B218="","",SUM(E218:AL218))</f>
        <v/>
      </c>
      <c r="AN218" s="168" t="str">
        <f aca="false">IF(B218="","",AM218/9)</f>
        <v/>
      </c>
      <c r="AO218" s="169" t="str">
        <f aca="false">IF(B218="","",IF(AM218=0,"-",RANK(AM218,$AM$186:$AM$235,0)))</f>
        <v/>
      </c>
      <c r="AP218" s="167" t="str">
        <f aca="false">IF(E218="","",IF(E218="-","-",IF(UPPER(E218)="AB","+",VLOOKUP(E218,'විෂය තොරතුරු'!$P$24:$Q$28,2))))</f>
        <v/>
      </c>
      <c r="AQ218" s="168" t="str">
        <f aca="false">IF(F218="","",IF(F218="-","-",IF(UPPER(F218)="AB","+",VLOOKUP(F218,'විෂය තොරතුරු'!$P$24:$Q$28,2))))</f>
        <v/>
      </c>
      <c r="AR218" s="168" t="str">
        <f aca="false">IF(G218="","",IF(G218="-","-",IF(UPPER(G218)="AB","+",VLOOKUP(G218,'විෂය තොරතුරු'!$P$24:$Q$28,2))))</f>
        <v/>
      </c>
      <c r="AS218" s="168" t="str">
        <f aca="false">IF(H218="","",IF(H218="-","-",IF(UPPER(H218)="AB","+",VLOOKUP(H218,'විෂය තොරතුරු'!$P$24:$Q$28,2))))</f>
        <v/>
      </c>
      <c r="AT218" s="168" t="str">
        <f aca="false">IF(I218="","",IF(I218="-","-",IF(UPPER(I218)="AB","+",VLOOKUP(I218,'විෂය තොරතුරු'!$P$24:$Q$28,2))))</f>
        <v/>
      </c>
      <c r="AU218" s="170" t="str">
        <f aca="false">IF(J218="","",IF(J218="-","-",IF(UPPER(J218)="AB","+",VLOOKUP(J218,'විෂය තොරතුරු'!$P$24:$Q$28,2))))</f>
        <v/>
      </c>
      <c r="AV218" s="171" t="str">
        <f aca="false">IF(K218="","",IF(K218="-","-",IF(UPPER(K218)="AB","+",VLOOKUP(K218,'විෂය තොරතුරු'!$P$24:$Q$28,2))))</f>
        <v/>
      </c>
      <c r="AW218" s="168" t="str">
        <f aca="false">IF(L218="","",IF(L218="-","-",IF(UPPER(L218)="AB","+",VLOOKUP(L218,'විෂය තොරතුරු'!$P$24:$Q$28,2))))</f>
        <v/>
      </c>
      <c r="AX218" s="168" t="str">
        <f aca="false">IF(M218="","",IF(M218="-","-",IF(UPPER(M218)="AB","+",VLOOKUP(M218,'විෂය තොරතුරු'!$P$24:$Q$28,2))))</f>
        <v/>
      </c>
      <c r="AY218" s="169" t="str">
        <f aca="false">IF(N218="","",IF(N218="-","-",IF(UPPER(N218)="AB","+",VLOOKUP(N218,'විෂය තොරතුරු'!$P$24:$Q$28,2))))</f>
        <v/>
      </c>
      <c r="AZ218" s="167" t="str">
        <f aca="false">IF(O218="","",IF(O218="-","-",IF(UPPER(O218)="AB","+",VLOOKUP(O218,'විෂය තොරතුරු'!$P$24:$Q$28,2))))</f>
        <v/>
      </c>
      <c r="BA218" s="168" t="str">
        <f aca="false">IF(P218="","",IF(P218="-","-",IF(UPPER(P218)="AB","+",VLOOKUP(P218,'විෂය තොරතුරු'!$P$24:$Q$28,2))))</f>
        <v/>
      </c>
      <c r="BB218" s="168" t="str">
        <f aca="false">IF(Q218="","",IF(Q218="-","-",IF(UPPER(Q218)="AB","+",VLOOKUP(Q218,'විෂය තොරතුරු'!$P$24:$Q$28,2))))</f>
        <v/>
      </c>
      <c r="BC218" s="168" t="str">
        <f aca="false">IF(R218="","",IF(R218="-","-",IF(UPPER(R218)="AB","+",VLOOKUP(R218,'විෂය තොරතුරු'!$P$24:$Q$28,2))))</f>
        <v/>
      </c>
      <c r="BD218" s="168" t="str">
        <f aca="false">IF(S218="","",IF(S218="-","-",IF(UPPER(S218)="AB","+",VLOOKUP(S218,'විෂය තොරතුරු'!$P$24:$Q$28,2))))</f>
        <v/>
      </c>
      <c r="BE218" s="168" t="str">
        <f aca="false">IF(T218="","",IF(T218="-","-",IF(UPPER(T218)="AB","+",VLOOKUP(T218,'විෂය තොරතුරු'!$P$24:$Q$28,2))))</f>
        <v/>
      </c>
      <c r="BF218" s="168" t="str">
        <f aca="false">IF(U218="","",IF(U218="-","-",IF(UPPER(U218)="AB","+",VLOOKUP(U218,'විෂය තොරතුරු'!$P$24:$Q$28,2))))</f>
        <v/>
      </c>
      <c r="BG218" s="170" t="str">
        <f aca="false">IF(V218="","",IF(V218="-","-",IF(UPPER(V218)="AB","+",VLOOKUP(V218,'විෂය තොරතුරු'!$P$24:$Q$28,2))))</f>
        <v/>
      </c>
      <c r="BH218" s="171" t="str">
        <f aca="false">IF(W218="","",IF(W218="-","-",IF(UPPER(W218)="AB","+",VLOOKUP(W218,'විෂය තොරතුරු'!$P$24:$Q$28,2))))</f>
        <v/>
      </c>
      <c r="BI218" s="168" t="str">
        <f aca="false">IF(X218="","",IF(X218="-","-",IF(UPPER(X218)="AB","+",VLOOKUP(X218,'විෂය තොරතුරු'!$P$24:$Q$28,2))))</f>
        <v/>
      </c>
      <c r="BJ218" s="168" t="str">
        <f aca="false">IF(Y218="","",IF(Y218="-","-",IF(UPPER(Y218)="AB","+",VLOOKUP(Y218,'විෂය තොරතුරු'!$P$24:$Q$28,2))))</f>
        <v/>
      </c>
      <c r="BK218" s="168" t="str">
        <f aca="false">IF(Z218="","",IF(Z218="-","-",IF(UPPER(Z218)="AB","+",VLOOKUP(Z218,'විෂය තොරතුරු'!$P$24:$Q$28,2))))</f>
        <v/>
      </c>
      <c r="BL218" s="168" t="str">
        <f aca="false">IF(AA218="","",IF(AA218="-","-",IF(UPPER(AA218)="AB","+",VLOOKUP(AA218,'විෂය තොරතුරු'!$P$24:$Q$28,2))))</f>
        <v/>
      </c>
      <c r="BM218" s="168" t="str">
        <f aca="false">IF(AB218="","",IF(AB218="-","-",IF(UPPER(AB218)="AB","+",VLOOKUP(AB218,'විෂය තොරතුරු'!$P$24:$Q$28,2))))</f>
        <v/>
      </c>
      <c r="BN218" s="168" t="str">
        <f aca="false">IF(AC218="","",IF(AC218="-","-",IF(UPPER(AC218)="AB","+",VLOOKUP(AC218,'විෂය තොරතුරු'!$P$24:$Q$28,2))))</f>
        <v/>
      </c>
      <c r="BO218" s="169" t="str">
        <f aca="false">IF(AD218="","",IF(AD218="-","-",IF(UPPER(AD218)="AB","+",VLOOKUP(AD218,'විෂය තොරතුරු'!$P$24:$Q$28,2))))</f>
        <v/>
      </c>
      <c r="BP218" s="171" t="str">
        <f aca="false">IF(AE218="","",IF(AE218="-","-",IF(UPPER(AE218)="AB","+",VLOOKUP(AE218,'විෂය තොරතුරු'!$P$24:$Q$28,2))))</f>
        <v/>
      </c>
      <c r="BQ218" s="168" t="str">
        <f aca="false">IF(AF218="","",IF(AF218="-","-",IF(UPPER(AF218)="AB","+",VLOOKUP(AF218,'විෂය තොරතුරු'!$P$24:$Q$28,2))))</f>
        <v/>
      </c>
      <c r="BR218" s="168" t="str">
        <f aca="false">IF(AG218="","",IF(AG218="-","-",IF(UPPER(AG218)="AB","+",VLOOKUP(AG218,'විෂය තොරතුරු'!$P$24:$Q$28,2))))</f>
        <v/>
      </c>
      <c r="BS218" s="168" t="str">
        <f aca="false">IF(AH218="","",IF(AH218="-","-",IF(UPPER(AH218)="AB","+",VLOOKUP(AH218,'විෂය තොරතුරු'!$P$24:$Q$28,2))))</f>
        <v/>
      </c>
      <c r="BT218" s="168" t="str">
        <f aca="false">IF(AI218="","",IF(AI218="-","-",IF(UPPER(AI218)="AB","+",VLOOKUP(AI218,'විෂය තොරතුරු'!$P$24:$Q$28,2))))</f>
        <v/>
      </c>
      <c r="BU218" s="168" t="str">
        <f aca="false">IF(AJ218="","",IF(AJ218="-","-",IF(UPPER(AJ218)="AB","+",VLOOKUP(AJ218,'විෂය තොරතුරු'!$P$24:$Q$28,2))))</f>
        <v/>
      </c>
      <c r="BV218" s="168" t="str">
        <f aca="false">IF(AK218="","",IF(AK218="-","-",IF(UPPER(AK218)="AB","+",VLOOKUP(AK218,'විෂය තොරතුරු'!$P$24:$Q$28,2))))</f>
        <v/>
      </c>
      <c r="BW218" s="169" t="str">
        <f aca="false">IF(AL218="","",IF(AL218="-","-",IF(UPPER(AL218)="AB","+",VLOOKUP(AL218,'විෂය තොරතුරු'!$P$24:$Q$28,2))))</f>
        <v/>
      </c>
      <c r="BX218" s="171" t="str">
        <f aca="false">IF($B218="","",COUNTIF($AP218:$BW218,"A"))</f>
        <v/>
      </c>
      <c r="BY218" s="171" t="str">
        <f aca="false">IF($B218="","",COUNTIF($AP218:$BW218,"B"))</f>
        <v/>
      </c>
      <c r="BZ218" s="171" t="str">
        <f aca="false">IF($B218="","",COUNTIF($AP218:$BW218,"C"))</f>
        <v/>
      </c>
      <c r="CA218" s="171" t="str">
        <f aca="false">IF($B218="","",COUNTIF($AP218:$BW218,"S"))</f>
        <v/>
      </c>
      <c r="CB218" s="171" t="str">
        <f aca="false">IF($B218="","",COUNTIF($AP218:$BW218,"W"))</f>
        <v/>
      </c>
      <c r="CC218" s="171" t="str">
        <f aca="false">IF(B218="","",SUM(BX218:CA218))</f>
        <v/>
      </c>
      <c r="CD218" s="169" t="str">
        <f aca="false">IF(B218="","",SUM(BX218:BZ218))</f>
        <v/>
      </c>
      <c r="CE218" s="172" t="str">
        <f aca="false">IF(B218="","",IF(AND(CC218&gt;=6,CD218&gt;=3,OR(E218&gt;=35,F218&gt;=35),L218&gt;=35),"6/3 සමත්",IF(AND(CC218&gt;=5,CD218&gt;=3,OR(E218&gt;=35,F218&gt;=35,L218&gt;=35)),"5/3 සමත්",IF(AND(CC218&gt;=4,CD218&gt;=1,OR(E218&gt;=20,F218&gt;=20,L218&gt;=20)),"සමත් කළ හැකි",IF(CB218=9,"W9","අසමත් ?")))))</f>
        <v/>
      </c>
    </row>
    <row r="219" customFormat="false" ht="13.8" hidden="false" customHeight="false" outlineLevel="0" collapsed="false">
      <c r="A219" s="160" t="n">
        <v>34</v>
      </c>
      <c r="B219" s="161"/>
      <c r="C219" s="161"/>
      <c r="D219" s="162"/>
      <c r="E219" s="163"/>
      <c r="F219" s="164"/>
      <c r="G219" s="163"/>
      <c r="H219" s="165"/>
      <c r="I219" s="165"/>
      <c r="J219" s="164"/>
      <c r="K219" s="163"/>
      <c r="L219" s="165"/>
      <c r="M219" s="165"/>
      <c r="N219" s="164"/>
      <c r="O219" s="163"/>
      <c r="P219" s="165"/>
      <c r="Q219" s="165"/>
      <c r="R219" s="165"/>
      <c r="S219" s="165"/>
      <c r="T219" s="165"/>
      <c r="U219" s="165"/>
      <c r="V219" s="164"/>
      <c r="W219" s="163"/>
      <c r="X219" s="165"/>
      <c r="Y219" s="165"/>
      <c r="Z219" s="165"/>
      <c r="AA219" s="165"/>
      <c r="AB219" s="165"/>
      <c r="AC219" s="165"/>
      <c r="AD219" s="164"/>
      <c r="AE219" s="163"/>
      <c r="AF219" s="165"/>
      <c r="AG219" s="165"/>
      <c r="AH219" s="165"/>
      <c r="AI219" s="165"/>
      <c r="AJ219" s="165"/>
      <c r="AK219" s="165"/>
      <c r="AL219" s="166"/>
      <c r="AM219" s="167" t="str">
        <f aca="false">IF(B219="","",SUM(E219:AL219))</f>
        <v/>
      </c>
      <c r="AN219" s="168" t="str">
        <f aca="false">IF(B219="","",AM219/9)</f>
        <v/>
      </c>
      <c r="AO219" s="169" t="str">
        <f aca="false">IF(B219="","",IF(AM219=0,"-",RANK(AM219,$AM$186:$AM$235,0)))</f>
        <v/>
      </c>
      <c r="AP219" s="167" t="str">
        <f aca="false">IF(E219="","",IF(E219="-","-",IF(UPPER(E219)="AB","+",VLOOKUP(E219,'විෂය තොරතුරු'!$P$24:$Q$28,2))))</f>
        <v/>
      </c>
      <c r="AQ219" s="168" t="str">
        <f aca="false">IF(F219="","",IF(F219="-","-",IF(UPPER(F219)="AB","+",VLOOKUP(F219,'විෂය තොරතුරු'!$P$24:$Q$28,2))))</f>
        <v/>
      </c>
      <c r="AR219" s="168" t="str">
        <f aca="false">IF(G219="","",IF(G219="-","-",IF(UPPER(G219)="AB","+",VLOOKUP(G219,'විෂය තොරතුරු'!$P$24:$Q$28,2))))</f>
        <v/>
      </c>
      <c r="AS219" s="168" t="str">
        <f aca="false">IF(H219="","",IF(H219="-","-",IF(UPPER(H219)="AB","+",VLOOKUP(H219,'විෂය තොරතුරු'!$P$24:$Q$28,2))))</f>
        <v/>
      </c>
      <c r="AT219" s="168" t="str">
        <f aca="false">IF(I219="","",IF(I219="-","-",IF(UPPER(I219)="AB","+",VLOOKUP(I219,'විෂය තොරතුරු'!$P$24:$Q$28,2))))</f>
        <v/>
      </c>
      <c r="AU219" s="170" t="str">
        <f aca="false">IF(J219="","",IF(J219="-","-",IF(UPPER(J219)="AB","+",VLOOKUP(J219,'විෂය තොරතුරු'!$P$24:$Q$28,2))))</f>
        <v/>
      </c>
      <c r="AV219" s="171" t="str">
        <f aca="false">IF(K219="","",IF(K219="-","-",IF(UPPER(K219)="AB","+",VLOOKUP(K219,'විෂය තොරතුරු'!$P$24:$Q$28,2))))</f>
        <v/>
      </c>
      <c r="AW219" s="168" t="str">
        <f aca="false">IF(L219="","",IF(L219="-","-",IF(UPPER(L219)="AB","+",VLOOKUP(L219,'විෂය තොරතුරු'!$P$24:$Q$28,2))))</f>
        <v/>
      </c>
      <c r="AX219" s="168" t="str">
        <f aca="false">IF(M219="","",IF(M219="-","-",IF(UPPER(M219)="AB","+",VLOOKUP(M219,'විෂය තොරතුරු'!$P$24:$Q$28,2))))</f>
        <v/>
      </c>
      <c r="AY219" s="169" t="str">
        <f aca="false">IF(N219="","",IF(N219="-","-",IF(UPPER(N219)="AB","+",VLOOKUP(N219,'විෂය තොරතුරු'!$P$24:$Q$28,2))))</f>
        <v/>
      </c>
      <c r="AZ219" s="167" t="str">
        <f aca="false">IF(O219="","",IF(O219="-","-",IF(UPPER(O219)="AB","+",VLOOKUP(O219,'විෂය තොරතුරු'!$P$24:$Q$28,2))))</f>
        <v/>
      </c>
      <c r="BA219" s="168" t="str">
        <f aca="false">IF(P219="","",IF(P219="-","-",IF(UPPER(P219)="AB","+",VLOOKUP(P219,'විෂය තොරතුරු'!$P$24:$Q$28,2))))</f>
        <v/>
      </c>
      <c r="BB219" s="168" t="str">
        <f aca="false">IF(Q219="","",IF(Q219="-","-",IF(UPPER(Q219)="AB","+",VLOOKUP(Q219,'විෂය තොරතුරු'!$P$24:$Q$28,2))))</f>
        <v/>
      </c>
      <c r="BC219" s="168" t="str">
        <f aca="false">IF(R219="","",IF(R219="-","-",IF(UPPER(R219)="AB","+",VLOOKUP(R219,'විෂය තොරතුරු'!$P$24:$Q$28,2))))</f>
        <v/>
      </c>
      <c r="BD219" s="168" t="str">
        <f aca="false">IF(S219="","",IF(S219="-","-",IF(UPPER(S219)="AB","+",VLOOKUP(S219,'විෂය තොරතුරු'!$P$24:$Q$28,2))))</f>
        <v/>
      </c>
      <c r="BE219" s="168" t="str">
        <f aca="false">IF(T219="","",IF(T219="-","-",IF(UPPER(T219)="AB","+",VLOOKUP(T219,'විෂය තොරතුරු'!$P$24:$Q$28,2))))</f>
        <v/>
      </c>
      <c r="BF219" s="168" t="str">
        <f aca="false">IF(U219="","",IF(U219="-","-",IF(UPPER(U219)="AB","+",VLOOKUP(U219,'විෂය තොරතුරු'!$P$24:$Q$28,2))))</f>
        <v/>
      </c>
      <c r="BG219" s="170" t="str">
        <f aca="false">IF(V219="","",IF(V219="-","-",IF(UPPER(V219)="AB","+",VLOOKUP(V219,'විෂය තොරතුරු'!$P$24:$Q$28,2))))</f>
        <v/>
      </c>
      <c r="BH219" s="171" t="str">
        <f aca="false">IF(W219="","",IF(W219="-","-",IF(UPPER(W219)="AB","+",VLOOKUP(W219,'විෂය තොරතුරු'!$P$24:$Q$28,2))))</f>
        <v/>
      </c>
      <c r="BI219" s="168" t="str">
        <f aca="false">IF(X219="","",IF(X219="-","-",IF(UPPER(X219)="AB","+",VLOOKUP(X219,'විෂය තොරතුරු'!$P$24:$Q$28,2))))</f>
        <v/>
      </c>
      <c r="BJ219" s="168" t="str">
        <f aca="false">IF(Y219="","",IF(Y219="-","-",IF(UPPER(Y219)="AB","+",VLOOKUP(Y219,'විෂය තොරතුරු'!$P$24:$Q$28,2))))</f>
        <v/>
      </c>
      <c r="BK219" s="168" t="str">
        <f aca="false">IF(Z219="","",IF(Z219="-","-",IF(UPPER(Z219)="AB","+",VLOOKUP(Z219,'විෂය තොරතුරු'!$P$24:$Q$28,2))))</f>
        <v/>
      </c>
      <c r="BL219" s="168" t="str">
        <f aca="false">IF(AA219="","",IF(AA219="-","-",IF(UPPER(AA219)="AB","+",VLOOKUP(AA219,'විෂය තොරතුරු'!$P$24:$Q$28,2))))</f>
        <v/>
      </c>
      <c r="BM219" s="168" t="str">
        <f aca="false">IF(AB219="","",IF(AB219="-","-",IF(UPPER(AB219)="AB","+",VLOOKUP(AB219,'විෂය තොරතුරු'!$P$24:$Q$28,2))))</f>
        <v/>
      </c>
      <c r="BN219" s="168" t="str">
        <f aca="false">IF(AC219="","",IF(AC219="-","-",IF(UPPER(AC219)="AB","+",VLOOKUP(AC219,'විෂය තොරතුරු'!$P$24:$Q$28,2))))</f>
        <v/>
      </c>
      <c r="BO219" s="169" t="str">
        <f aca="false">IF(AD219="","",IF(AD219="-","-",IF(UPPER(AD219)="AB","+",VLOOKUP(AD219,'විෂය තොරතුරු'!$P$24:$Q$28,2))))</f>
        <v/>
      </c>
      <c r="BP219" s="171" t="str">
        <f aca="false">IF(AE219="","",IF(AE219="-","-",IF(UPPER(AE219)="AB","+",VLOOKUP(AE219,'විෂය තොරතුරු'!$P$24:$Q$28,2))))</f>
        <v/>
      </c>
      <c r="BQ219" s="168" t="str">
        <f aca="false">IF(AF219="","",IF(AF219="-","-",IF(UPPER(AF219)="AB","+",VLOOKUP(AF219,'විෂය තොරතුරු'!$P$24:$Q$28,2))))</f>
        <v/>
      </c>
      <c r="BR219" s="168" t="str">
        <f aca="false">IF(AG219="","",IF(AG219="-","-",IF(UPPER(AG219)="AB","+",VLOOKUP(AG219,'විෂය තොරතුරු'!$P$24:$Q$28,2))))</f>
        <v/>
      </c>
      <c r="BS219" s="168" t="str">
        <f aca="false">IF(AH219="","",IF(AH219="-","-",IF(UPPER(AH219)="AB","+",VLOOKUP(AH219,'විෂය තොරතුරු'!$P$24:$Q$28,2))))</f>
        <v/>
      </c>
      <c r="BT219" s="168" t="str">
        <f aca="false">IF(AI219="","",IF(AI219="-","-",IF(UPPER(AI219)="AB","+",VLOOKUP(AI219,'විෂය තොරතුරු'!$P$24:$Q$28,2))))</f>
        <v/>
      </c>
      <c r="BU219" s="168" t="str">
        <f aca="false">IF(AJ219="","",IF(AJ219="-","-",IF(UPPER(AJ219)="AB","+",VLOOKUP(AJ219,'විෂය තොරතුරු'!$P$24:$Q$28,2))))</f>
        <v/>
      </c>
      <c r="BV219" s="168" t="str">
        <f aca="false">IF(AK219="","",IF(AK219="-","-",IF(UPPER(AK219)="AB","+",VLOOKUP(AK219,'විෂය තොරතුරු'!$P$24:$Q$28,2))))</f>
        <v/>
      </c>
      <c r="BW219" s="169" t="str">
        <f aca="false">IF(AL219="","",IF(AL219="-","-",IF(UPPER(AL219)="AB","+",VLOOKUP(AL219,'විෂය තොරතුරු'!$P$24:$Q$28,2))))</f>
        <v/>
      </c>
      <c r="BX219" s="171" t="str">
        <f aca="false">IF($B219="","",COUNTIF($AP219:$BW219,"A"))</f>
        <v/>
      </c>
      <c r="BY219" s="171" t="str">
        <f aca="false">IF($B219="","",COUNTIF($AP219:$BW219,"B"))</f>
        <v/>
      </c>
      <c r="BZ219" s="171" t="str">
        <f aca="false">IF($B219="","",COUNTIF($AP219:$BW219,"C"))</f>
        <v/>
      </c>
      <c r="CA219" s="171" t="str">
        <f aca="false">IF($B219="","",COUNTIF($AP219:$BW219,"S"))</f>
        <v/>
      </c>
      <c r="CB219" s="171" t="str">
        <f aca="false">IF($B219="","",COUNTIF($AP219:$BW219,"W"))</f>
        <v/>
      </c>
      <c r="CC219" s="171" t="str">
        <f aca="false">IF(B219="","",SUM(BX219:CA219))</f>
        <v/>
      </c>
      <c r="CD219" s="169" t="str">
        <f aca="false">IF(B219="","",SUM(BX219:BZ219))</f>
        <v/>
      </c>
      <c r="CE219" s="172" t="str">
        <f aca="false">IF(B219="","",IF(AND(CC219&gt;=6,CD219&gt;=3,OR(E219&gt;=35,F219&gt;=35),L219&gt;=35),"6/3 සමත්",IF(AND(CC219&gt;=5,CD219&gt;=3,OR(E219&gt;=35,F219&gt;=35,L219&gt;=35)),"5/3 සමත්",IF(AND(CC219&gt;=4,CD219&gt;=1,OR(E219&gt;=20,F219&gt;=20,L219&gt;=20)),"සමත් කළ හැකි",IF(CB219=9,"W9","අසමත් ?")))))</f>
        <v/>
      </c>
    </row>
    <row r="220" customFormat="false" ht="13.8" hidden="false" customHeight="false" outlineLevel="0" collapsed="false">
      <c r="A220" s="160" t="n">
        <v>35</v>
      </c>
      <c r="B220" s="161"/>
      <c r="C220" s="161"/>
      <c r="D220" s="162"/>
      <c r="E220" s="163"/>
      <c r="F220" s="164"/>
      <c r="G220" s="163"/>
      <c r="H220" s="165"/>
      <c r="I220" s="165"/>
      <c r="J220" s="164"/>
      <c r="K220" s="163"/>
      <c r="L220" s="165"/>
      <c r="M220" s="165"/>
      <c r="N220" s="164"/>
      <c r="O220" s="163"/>
      <c r="P220" s="165"/>
      <c r="Q220" s="165"/>
      <c r="R220" s="165"/>
      <c r="S220" s="165"/>
      <c r="T220" s="165"/>
      <c r="U220" s="165"/>
      <c r="V220" s="164"/>
      <c r="W220" s="163"/>
      <c r="X220" s="165"/>
      <c r="Y220" s="165"/>
      <c r="Z220" s="165"/>
      <c r="AA220" s="165"/>
      <c r="AB220" s="165"/>
      <c r="AC220" s="165"/>
      <c r="AD220" s="164"/>
      <c r="AE220" s="163"/>
      <c r="AF220" s="165"/>
      <c r="AG220" s="165"/>
      <c r="AH220" s="165"/>
      <c r="AI220" s="165"/>
      <c r="AJ220" s="165"/>
      <c r="AK220" s="165"/>
      <c r="AL220" s="166"/>
      <c r="AM220" s="167" t="str">
        <f aca="false">IF(B220="","",SUM(E220:AL220))</f>
        <v/>
      </c>
      <c r="AN220" s="168" t="str">
        <f aca="false">IF(B220="","",AM220/9)</f>
        <v/>
      </c>
      <c r="AO220" s="169" t="str">
        <f aca="false">IF(B220="","",IF(AM220=0,"-",RANK(AM220,$AM$186:$AM$235,0)))</f>
        <v/>
      </c>
      <c r="AP220" s="167" t="str">
        <f aca="false">IF(E220="","",IF(E220="-","-",IF(UPPER(E220)="AB","+",VLOOKUP(E220,'විෂය තොරතුරු'!$P$24:$Q$28,2))))</f>
        <v/>
      </c>
      <c r="AQ220" s="168" t="str">
        <f aca="false">IF(F220="","",IF(F220="-","-",IF(UPPER(F220)="AB","+",VLOOKUP(F220,'විෂය තොරතුරු'!$P$24:$Q$28,2))))</f>
        <v/>
      </c>
      <c r="AR220" s="168" t="str">
        <f aca="false">IF(G220="","",IF(G220="-","-",IF(UPPER(G220)="AB","+",VLOOKUP(G220,'විෂය තොරතුරු'!$P$24:$Q$28,2))))</f>
        <v/>
      </c>
      <c r="AS220" s="168" t="str">
        <f aca="false">IF(H220="","",IF(H220="-","-",IF(UPPER(H220)="AB","+",VLOOKUP(H220,'විෂය තොරතුරු'!$P$24:$Q$28,2))))</f>
        <v/>
      </c>
      <c r="AT220" s="168" t="str">
        <f aca="false">IF(I220="","",IF(I220="-","-",IF(UPPER(I220)="AB","+",VLOOKUP(I220,'විෂය තොරතුරු'!$P$24:$Q$28,2))))</f>
        <v/>
      </c>
      <c r="AU220" s="170" t="str">
        <f aca="false">IF(J220="","",IF(J220="-","-",IF(UPPER(J220)="AB","+",VLOOKUP(J220,'විෂය තොරතුරු'!$P$24:$Q$28,2))))</f>
        <v/>
      </c>
      <c r="AV220" s="171" t="str">
        <f aca="false">IF(K220="","",IF(K220="-","-",IF(UPPER(K220)="AB","+",VLOOKUP(K220,'විෂය තොරතුරු'!$P$24:$Q$28,2))))</f>
        <v/>
      </c>
      <c r="AW220" s="168" t="str">
        <f aca="false">IF(L220="","",IF(L220="-","-",IF(UPPER(L220)="AB","+",VLOOKUP(L220,'විෂය තොරතුරු'!$P$24:$Q$28,2))))</f>
        <v/>
      </c>
      <c r="AX220" s="168" t="str">
        <f aca="false">IF(M220="","",IF(M220="-","-",IF(UPPER(M220)="AB","+",VLOOKUP(M220,'විෂය තොරතුරු'!$P$24:$Q$28,2))))</f>
        <v/>
      </c>
      <c r="AY220" s="169" t="str">
        <f aca="false">IF(N220="","",IF(N220="-","-",IF(UPPER(N220)="AB","+",VLOOKUP(N220,'විෂය තොරතුරු'!$P$24:$Q$28,2))))</f>
        <v/>
      </c>
      <c r="AZ220" s="167" t="str">
        <f aca="false">IF(O220="","",IF(O220="-","-",IF(UPPER(O220)="AB","+",VLOOKUP(O220,'විෂය තොරතුරු'!$P$24:$Q$28,2))))</f>
        <v/>
      </c>
      <c r="BA220" s="168" t="str">
        <f aca="false">IF(P220="","",IF(P220="-","-",IF(UPPER(P220)="AB","+",VLOOKUP(P220,'විෂය තොරතුරු'!$P$24:$Q$28,2))))</f>
        <v/>
      </c>
      <c r="BB220" s="168" t="str">
        <f aca="false">IF(Q220="","",IF(Q220="-","-",IF(UPPER(Q220)="AB","+",VLOOKUP(Q220,'විෂය තොරතුරු'!$P$24:$Q$28,2))))</f>
        <v/>
      </c>
      <c r="BC220" s="168" t="str">
        <f aca="false">IF(R220="","",IF(R220="-","-",IF(UPPER(R220)="AB","+",VLOOKUP(R220,'විෂය තොරතුරු'!$P$24:$Q$28,2))))</f>
        <v/>
      </c>
      <c r="BD220" s="168" t="str">
        <f aca="false">IF(S220="","",IF(S220="-","-",IF(UPPER(S220)="AB","+",VLOOKUP(S220,'විෂය තොරතුරු'!$P$24:$Q$28,2))))</f>
        <v/>
      </c>
      <c r="BE220" s="168" t="str">
        <f aca="false">IF(T220="","",IF(T220="-","-",IF(UPPER(T220)="AB","+",VLOOKUP(T220,'විෂය තොරතුරු'!$P$24:$Q$28,2))))</f>
        <v/>
      </c>
      <c r="BF220" s="168" t="str">
        <f aca="false">IF(U220="","",IF(U220="-","-",IF(UPPER(U220)="AB","+",VLOOKUP(U220,'විෂය තොරතුරු'!$P$24:$Q$28,2))))</f>
        <v/>
      </c>
      <c r="BG220" s="170" t="str">
        <f aca="false">IF(V220="","",IF(V220="-","-",IF(UPPER(V220)="AB","+",VLOOKUP(V220,'විෂය තොරතුරු'!$P$24:$Q$28,2))))</f>
        <v/>
      </c>
      <c r="BH220" s="171" t="str">
        <f aca="false">IF(W220="","",IF(W220="-","-",IF(UPPER(W220)="AB","+",VLOOKUP(W220,'විෂය තොරතුරු'!$P$24:$Q$28,2))))</f>
        <v/>
      </c>
      <c r="BI220" s="168" t="str">
        <f aca="false">IF(X220="","",IF(X220="-","-",IF(UPPER(X220)="AB","+",VLOOKUP(X220,'විෂය තොරතුරු'!$P$24:$Q$28,2))))</f>
        <v/>
      </c>
      <c r="BJ220" s="168" t="str">
        <f aca="false">IF(Y220="","",IF(Y220="-","-",IF(UPPER(Y220)="AB","+",VLOOKUP(Y220,'විෂය තොරතුරු'!$P$24:$Q$28,2))))</f>
        <v/>
      </c>
      <c r="BK220" s="168" t="str">
        <f aca="false">IF(Z220="","",IF(Z220="-","-",IF(UPPER(Z220)="AB","+",VLOOKUP(Z220,'විෂය තොරතුරු'!$P$24:$Q$28,2))))</f>
        <v/>
      </c>
      <c r="BL220" s="168" t="str">
        <f aca="false">IF(AA220="","",IF(AA220="-","-",IF(UPPER(AA220)="AB","+",VLOOKUP(AA220,'විෂය තොරතුරු'!$P$24:$Q$28,2))))</f>
        <v/>
      </c>
      <c r="BM220" s="168" t="str">
        <f aca="false">IF(AB220="","",IF(AB220="-","-",IF(UPPER(AB220)="AB","+",VLOOKUP(AB220,'විෂය තොරතුරු'!$P$24:$Q$28,2))))</f>
        <v/>
      </c>
      <c r="BN220" s="168" t="str">
        <f aca="false">IF(AC220="","",IF(AC220="-","-",IF(UPPER(AC220)="AB","+",VLOOKUP(AC220,'විෂය තොරතුරු'!$P$24:$Q$28,2))))</f>
        <v/>
      </c>
      <c r="BO220" s="169" t="str">
        <f aca="false">IF(AD220="","",IF(AD220="-","-",IF(UPPER(AD220)="AB","+",VLOOKUP(AD220,'විෂය තොරතුරු'!$P$24:$Q$28,2))))</f>
        <v/>
      </c>
      <c r="BP220" s="171" t="str">
        <f aca="false">IF(AE220="","",IF(AE220="-","-",IF(UPPER(AE220)="AB","+",VLOOKUP(AE220,'විෂය තොරතුරු'!$P$24:$Q$28,2))))</f>
        <v/>
      </c>
      <c r="BQ220" s="168" t="str">
        <f aca="false">IF(AF220="","",IF(AF220="-","-",IF(UPPER(AF220)="AB","+",VLOOKUP(AF220,'විෂය තොරතුරු'!$P$24:$Q$28,2))))</f>
        <v/>
      </c>
      <c r="BR220" s="168" t="str">
        <f aca="false">IF(AG220="","",IF(AG220="-","-",IF(UPPER(AG220)="AB","+",VLOOKUP(AG220,'විෂය තොරතුරු'!$P$24:$Q$28,2))))</f>
        <v/>
      </c>
      <c r="BS220" s="168" t="str">
        <f aca="false">IF(AH220="","",IF(AH220="-","-",IF(UPPER(AH220)="AB","+",VLOOKUP(AH220,'විෂය තොරතුරු'!$P$24:$Q$28,2))))</f>
        <v/>
      </c>
      <c r="BT220" s="168" t="str">
        <f aca="false">IF(AI220="","",IF(AI220="-","-",IF(UPPER(AI220)="AB","+",VLOOKUP(AI220,'විෂය තොරතුරු'!$P$24:$Q$28,2))))</f>
        <v/>
      </c>
      <c r="BU220" s="168" t="str">
        <f aca="false">IF(AJ220="","",IF(AJ220="-","-",IF(UPPER(AJ220)="AB","+",VLOOKUP(AJ220,'විෂය තොරතුරු'!$P$24:$Q$28,2))))</f>
        <v/>
      </c>
      <c r="BV220" s="168" t="str">
        <f aca="false">IF(AK220="","",IF(AK220="-","-",IF(UPPER(AK220)="AB","+",VLOOKUP(AK220,'විෂය තොරතුරු'!$P$24:$Q$28,2))))</f>
        <v/>
      </c>
      <c r="BW220" s="169" t="str">
        <f aca="false">IF(AL220="","",IF(AL220="-","-",IF(UPPER(AL220)="AB","+",VLOOKUP(AL220,'විෂය තොරතුරු'!$P$24:$Q$28,2))))</f>
        <v/>
      </c>
      <c r="BX220" s="171" t="str">
        <f aca="false">IF($B220="","",COUNTIF($AP220:$BW220,"A"))</f>
        <v/>
      </c>
      <c r="BY220" s="171" t="str">
        <f aca="false">IF($B220="","",COUNTIF($AP220:$BW220,"B"))</f>
        <v/>
      </c>
      <c r="BZ220" s="171" t="str">
        <f aca="false">IF($B220="","",COUNTIF($AP220:$BW220,"C"))</f>
        <v/>
      </c>
      <c r="CA220" s="171" t="str">
        <f aca="false">IF($B220="","",COUNTIF($AP220:$BW220,"S"))</f>
        <v/>
      </c>
      <c r="CB220" s="171" t="str">
        <f aca="false">IF($B220="","",COUNTIF($AP220:$BW220,"W"))</f>
        <v/>
      </c>
      <c r="CC220" s="171" t="str">
        <f aca="false">IF(B220="","",SUM(BX220:CA220))</f>
        <v/>
      </c>
      <c r="CD220" s="169" t="str">
        <f aca="false">IF(B220="","",SUM(BX220:BZ220))</f>
        <v/>
      </c>
      <c r="CE220" s="172" t="str">
        <f aca="false">IF(B220="","",IF(AND(CC220&gt;=6,CD220&gt;=3,OR(E220&gt;=35,F220&gt;=35),L220&gt;=35),"6/3 සමත්",IF(AND(CC220&gt;=5,CD220&gt;=3,OR(E220&gt;=35,F220&gt;=35,L220&gt;=35)),"5/3 සමත්",IF(AND(CC220&gt;=4,CD220&gt;=1,OR(E220&gt;=20,F220&gt;=20,L220&gt;=20)),"සමත් කළ හැකි",IF(CB220=9,"W9","අසමත් ?")))))</f>
        <v/>
      </c>
    </row>
    <row r="221" customFormat="false" ht="13.8" hidden="false" customHeight="false" outlineLevel="0" collapsed="false">
      <c r="A221" s="160" t="n">
        <v>36</v>
      </c>
      <c r="B221" s="161"/>
      <c r="C221" s="161"/>
      <c r="D221" s="162"/>
      <c r="E221" s="163"/>
      <c r="F221" s="164"/>
      <c r="G221" s="163"/>
      <c r="H221" s="165"/>
      <c r="I221" s="165"/>
      <c r="J221" s="164"/>
      <c r="K221" s="163"/>
      <c r="L221" s="165"/>
      <c r="M221" s="165"/>
      <c r="N221" s="164"/>
      <c r="O221" s="163"/>
      <c r="P221" s="165"/>
      <c r="Q221" s="165"/>
      <c r="R221" s="165"/>
      <c r="S221" s="165"/>
      <c r="T221" s="165"/>
      <c r="U221" s="165"/>
      <c r="V221" s="164"/>
      <c r="W221" s="163"/>
      <c r="X221" s="165"/>
      <c r="Y221" s="165"/>
      <c r="Z221" s="165"/>
      <c r="AA221" s="165"/>
      <c r="AB221" s="165"/>
      <c r="AC221" s="165"/>
      <c r="AD221" s="164"/>
      <c r="AE221" s="163"/>
      <c r="AF221" s="165"/>
      <c r="AG221" s="165"/>
      <c r="AH221" s="165"/>
      <c r="AI221" s="165"/>
      <c r="AJ221" s="165"/>
      <c r="AK221" s="165"/>
      <c r="AL221" s="166"/>
      <c r="AM221" s="167" t="str">
        <f aca="false">IF(B221="","",SUM(E221:AL221))</f>
        <v/>
      </c>
      <c r="AN221" s="168" t="str">
        <f aca="false">IF(B221="","",AM221/9)</f>
        <v/>
      </c>
      <c r="AO221" s="169" t="str">
        <f aca="false">IF(B221="","",IF(AM221=0,"-",RANK(AM221,$AM$186:$AM$235,0)))</f>
        <v/>
      </c>
      <c r="AP221" s="167" t="str">
        <f aca="false">IF(E221="","",IF(E221="-","-",IF(UPPER(E221)="AB","+",VLOOKUP(E221,'විෂය තොරතුරු'!$P$24:$Q$28,2))))</f>
        <v/>
      </c>
      <c r="AQ221" s="168" t="str">
        <f aca="false">IF(F221="","",IF(F221="-","-",IF(UPPER(F221)="AB","+",VLOOKUP(F221,'විෂය තොරතුරු'!$P$24:$Q$28,2))))</f>
        <v/>
      </c>
      <c r="AR221" s="168" t="str">
        <f aca="false">IF(G221="","",IF(G221="-","-",IF(UPPER(G221)="AB","+",VLOOKUP(G221,'විෂය තොරතුරු'!$P$24:$Q$28,2))))</f>
        <v/>
      </c>
      <c r="AS221" s="168" t="str">
        <f aca="false">IF(H221="","",IF(H221="-","-",IF(UPPER(H221)="AB","+",VLOOKUP(H221,'විෂය තොරතුරු'!$P$24:$Q$28,2))))</f>
        <v/>
      </c>
      <c r="AT221" s="168" t="str">
        <f aca="false">IF(I221="","",IF(I221="-","-",IF(UPPER(I221)="AB","+",VLOOKUP(I221,'විෂය තොරතුරු'!$P$24:$Q$28,2))))</f>
        <v/>
      </c>
      <c r="AU221" s="170" t="str">
        <f aca="false">IF(J221="","",IF(J221="-","-",IF(UPPER(J221)="AB","+",VLOOKUP(J221,'විෂය තොරතුරු'!$P$24:$Q$28,2))))</f>
        <v/>
      </c>
      <c r="AV221" s="171" t="str">
        <f aca="false">IF(K221="","",IF(K221="-","-",IF(UPPER(K221)="AB","+",VLOOKUP(K221,'විෂය තොරතුරු'!$P$24:$Q$28,2))))</f>
        <v/>
      </c>
      <c r="AW221" s="168" t="str">
        <f aca="false">IF(L221="","",IF(L221="-","-",IF(UPPER(L221)="AB","+",VLOOKUP(L221,'විෂය තොරතුරු'!$P$24:$Q$28,2))))</f>
        <v/>
      </c>
      <c r="AX221" s="168" t="str">
        <f aca="false">IF(M221="","",IF(M221="-","-",IF(UPPER(M221)="AB","+",VLOOKUP(M221,'විෂය තොරතුරු'!$P$24:$Q$28,2))))</f>
        <v/>
      </c>
      <c r="AY221" s="169" t="str">
        <f aca="false">IF(N221="","",IF(N221="-","-",IF(UPPER(N221)="AB","+",VLOOKUP(N221,'විෂය තොරතුරු'!$P$24:$Q$28,2))))</f>
        <v/>
      </c>
      <c r="AZ221" s="167" t="str">
        <f aca="false">IF(O221="","",IF(O221="-","-",IF(UPPER(O221)="AB","+",VLOOKUP(O221,'විෂය තොරතුරු'!$P$24:$Q$28,2))))</f>
        <v/>
      </c>
      <c r="BA221" s="168" t="str">
        <f aca="false">IF(P221="","",IF(P221="-","-",IF(UPPER(P221)="AB","+",VLOOKUP(P221,'විෂය තොරතුරු'!$P$24:$Q$28,2))))</f>
        <v/>
      </c>
      <c r="BB221" s="168" t="str">
        <f aca="false">IF(Q221="","",IF(Q221="-","-",IF(UPPER(Q221)="AB","+",VLOOKUP(Q221,'විෂය තොරතුරු'!$P$24:$Q$28,2))))</f>
        <v/>
      </c>
      <c r="BC221" s="168" t="str">
        <f aca="false">IF(R221="","",IF(R221="-","-",IF(UPPER(R221)="AB","+",VLOOKUP(R221,'විෂය තොරතුරු'!$P$24:$Q$28,2))))</f>
        <v/>
      </c>
      <c r="BD221" s="168" t="str">
        <f aca="false">IF(S221="","",IF(S221="-","-",IF(UPPER(S221)="AB","+",VLOOKUP(S221,'විෂය තොරතුරු'!$P$24:$Q$28,2))))</f>
        <v/>
      </c>
      <c r="BE221" s="168" t="str">
        <f aca="false">IF(T221="","",IF(T221="-","-",IF(UPPER(T221)="AB","+",VLOOKUP(T221,'විෂය තොරතුරු'!$P$24:$Q$28,2))))</f>
        <v/>
      </c>
      <c r="BF221" s="168" t="str">
        <f aca="false">IF(U221="","",IF(U221="-","-",IF(UPPER(U221)="AB","+",VLOOKUP(U221,'විෂය තොරතුරු'!$P$24:$Q$28,2))))</f>
        <v/>
      </c>
      <c r="BG221" s="170" t="str">
        <f aca="false">IF(V221="","",IF(V221="-","-",IF(UPPER(V221)="AB","+",VLOOKUP(V221,'විෂය තොරතුරු'!$P$24:$Q$28,2))))</f>
        <v/>
      </c>
      <c r="BH221" s="171" t="str">
        <f aca="false">IF(W221="","",IF(W221="-","-",IF(UPPER(W221)="AB","+",VLOOKUP(W221,'විෂය තොරතුරු'!$P$24:$Q$28,2))))</f>
        <v/>
      </c>
      <c r="BI221" s="168" t="str">
        <f aca="false">IF(X221="","",IF(X221="-","-",IF(UPPER(X221)="AB","+",VLOOKUP(X221,'විෂය තොරතුරු'!$P$24:$Q$28,2))))</f>
        <v/>
      </c>
      <c r="BJ221" s="168" t="str">
        <f aca="false">IF(Y221="","",IF(Y221="-","-",IF(UPPER(Y221)="AB","+",VLOOKUP(Y221,'විෂය තොරතුරු'!$P$24:$Q$28,2))))</f>
        <v/>
      </c>
      <c r="BK221" s="168" t="str">
        <f aca="false">IF(Z221="","",IF(Z221="-","-",IF(UPPER(Z221)="AB","+",VLOOKUP(Z221,'විෂය තොරතුරු'!$P$24:$Q$28,2))))</f>
        <v/>
      </c>
      <c r="BL221" s="168" t="str">
        <f aca="false">IF(AA221="","",IF(AA221="-","-",IF(UPPER(AA221)="AB","+",VLOOKUP(AA221,'විෂය තොරතුරු'!$P$24:$Q$28,2))))</f>
        <v/>
      </c>
      <c r="BM221" s="168" t="str">
        <f aca="false">IF(AB221="","",IF(AB221="-","-",IF(UPPER(AB221)="AB","+",VLOOKUP(AB221,'විෂය තොරතුරු'!$P$24:$Q$28,2))))</f>
        <v/>
      </c>
      <c r="BN221" s="168" t="str">
        <f aca="false">IF(AC221="","",IF(AC221="-","-",IF(UPPER(AC221)="AB","+",VLOOKUP(AC221,'විෂය තොරතුරු'!$P$24:$Q$28,2))))</f>
        <v/>
      </c>
      <c r="BO221" s="169" t="str">
        <f aca="false">IF(AD221="","",IF(AD221="-","-",IF(UPPER(AD221)="AB","+",VLOOKUP(AD221,'විෂය තොරතුරු'!$P$24:$Q$28,2))))</f>
        <v/>
      </c>
      <c r="BP221" s="171" t="str">
        <f aca="false">IF(AE221="","",IF(AE221="-","-",IF(UPPER(AE221)="AB","+",VLOOKUP(AE221,'විෂය තොරතුරු'!$P$24:$Q$28,2))))</f>
        <v/>
      </c>
      <c r="BQ221" s="168" t="str">
        <f aca="false">IF(AF221="","",IF(AF221="-","-",IF(UPPER(AF221)="AB","+",VLOOKUP(AF221,'විෂය තොරතුරු'!$P$24:$Q$28,2))))</f>
        <v/>
      </c>
      <c r="BR221" s="168" t="str">
        <f aca="false">IF(AG221="","",IF(AG221="-","-",IF(UPPER(AG221)="AB","+",VLOOKUP(AG221,'විෂය තොරතුරු'!$P$24:$Q$28,2))))</f>
        <v/>
      </c>
      <c r="BS221" s="168" t="str">
        <f aca="false">IF(AH221="","",IF(AH221="-","-",IF(UPPER(AH221)="AB","+",VLOOKUP(AH221,'විෂය තොරතුරු'!$P$24:$Q$28,2))))</f>
        <v/>
      </c>
      <c r="BT221" s="168" t="str">
        <f aca="false">IF(AI221="","",IF(AI221="-","-",IF(UPPER(AI221)="AB","+",VLOOKUP(AI221,'විෂය තොරතුරු'!$P$24:$Q$28,2))))</f>
        <v/>
      </c>
      <c r="BU221" s="168" t="str">
        <f aca="false">IF(AJ221="","",IF(AJ221="-","-",IF(UPPER(AJ221)="AB","+",VLOOKUP(AJ221,'විෂය තොරතුරු'!$P$24:$Q$28,2))))</f>
        <v/>
      </c>
      <c r="BV221" s="168" t="str">
        <f aca="false">IF(AK221="","",IF(AK221="-","-",IF(UPPER(AK221)="AB","+",VLOOKUP(AK221,'විෂය තොරතුරු'!$P$24:$Q$28,2))))</f>
        <v/>
      </c>
      <c r="BW221" s="169" t="str">
        <f aca="false">IF(AL221="","",IF(AL221="-","-",IF(UPPER(AL221)="AB","+",VLOOKUP(AL221,'විෂය තොරතුරු'!$P$24:$Q$28,2))))</f>
        <v/>
      </c>
      <c r="BX221" s="171" t="str">
        <f aca="false">IF($B221="","",COUNTIF($AP221:$BW221,"A"))</f>
        <v/>
      </c>
      <c r="BY221" s="171" t="str">
        <f aca="false">IF($B221="","",COUNTIF($AP221:$BW221,"B"))</f>
        <v/>
      </c>
      <c r="BZ221" s="171" t="str">
        <f aca="false">IF($B221="","",COUNTIF($AP221:$BW221,"C"))</f>
        <v/>
      </c>
      <c r="CA221" s="171" t="str">
        <f aca="false">IF($B221="","",COUNTIF($AP221:$BW221,"S"))</f>
        <v/>
      </c>
      <c r="CB221" s="171" t="str">
        <f aca="false">IF($B221="","",COUNTIF($AP221:$BW221,"W"))</f>
        <v/>
      </c>
      <c r="CC221" s="171" t="str">
        <f aca="false">IF(B221="","",SUM(BX221:CA221))</f>
        <v/>
      </c>
      <c r="CD221" s="169" t="str">
        <f aca="false">IF(B221="","",SUM(BX221:BZ221))</f>
        <v/>
      </c>
      <c r="CE221" s="172" t="str">
        <f aca="false">IF(B221="","",IF(AND(CC221&gt;=6,CD221&gt;=3,OR(E221&gt;=35,F221&gt;=35),L221&gt;=35),"6/3 සමත්",IF(AND(CC221&gt;=5,CD221&gt;=3,OR(E221&gt;=35,F221&gt;=35,L221&gt;=35)),"5/3 සමත්",IF(AND(CC221&gt;=4,CD221&gt;=1,OR(E221&gt;=20,F221&gt;=20,L221&gt;=20)),"සමත් කළ හැකි",IF(CB221=9,"W9","අසමත් ?")))))</f>
        <v/>
      </c>
    </row>
    <row r="222" customFormat="false" ht="13.8" hidden="false" customHeight="false" outlineLevel="0" collapsed="false">
      <c r="A222" s="160" t="n">
        <v>37</v>
      </c>
      <c r="B222" s="161"/>
      <c r="C222" s="161"/>
      <c r="D222" s="162"/>
      <c r="E222" s="163"/>
      <c r="F222" s="164"/>
      <c r="G222" s="163"/>
      <c r="H222" s="165"/>
      <c r="I222" s="165"/>
      <c r="J222" s="164"/>
      <c r="K222" s="163"/>
      <c r="L222" s="165"/>
      <c r="M222" s="165"/>
      <c r="N222" s="164"/>
      <c r="O222" s="163"/>
      <c r="P222" s="165"/>
      <c r="Q222" s="165"/>
      <c r="R222" s="165"/>
      <c r="S222" s="165"/>
      <c r="T222" s="165"/>
      <c r="U222" s="165"/>
      <c r="V222" s="164"/>
      <c r="W222" s="163"/>
      <c r="X222" s="165"/>
      <c r="Y222" s="165"/>
      <c r="Z222" s="165"/>
      <c r="AA222" s="165"/>
      <c r="AB222" s="165"/>
      <c r="AC222" s="165"/>
      <c r="AD222" s="164"/>
      <c r="AE222" s="163"/>
      <c r="AF222" s="165"/>
      <c r="AG222" s="165"/>
      <c r="AH222" s="165"/>
      <c r="AI222" s="165"/>
      <c r="AJ222" s="165"/>
      <c r="AK222" s="165"/>
      <c r="AL222" s="166"/>
      <c r="AM222" s="167" t="str">
        <f aca="false">IF(B222="","",SUM(E222:AL222))</f>
        <v/>
      </c>
      <c r="AN222" s="168" t="str">
        <f aca="false">IF(B222="","",AM222/9)</f>
        <v/>
      </c>
      <c r="AO222" s="169" t="str">
        <f aca="false">IF(B222="","",IF(AM222=0,"-",RANK(AM222,$AM$186:$AM$235,0)))</f>
        <v/>
      </c>
      <c r="AP222" s="167" t="str">
        <f aca="false">IF(E222="","",IF(E222="-","-",IF(UPPER(E222)="AB","+",VLOOKUP(E222,'විෂය තොරතුරු'!$P$24:$Q$28,2))))</f>
        <v/>
      </c>
      <c r="AQ222" s="168" t="str">
        <f aca="false">IF(F222="","",IF(F222="-","-",IF(UPPER(F222)="AB","+",VLOOKUP(F222,'විෂය තොරතුරු'!$P$24:$Q$28,2))))</f>
        <v/>
      </c>
      <c r="AR222" s="168" t="str">
        <f aca="false">IF(G222="","",IF(G222="-","-",IF(UPPER(G222)="AB","+",VLOOKUP(G222,'විෂය තොරතුරු'!$P$24:$Q$28,2))))</f>
        <v/>
      </c>
      <c r="AS222" s="168" t="str">
        <f aca="false">IF(H222="","",IF(H222="-","-",IF(UPPER(H222)="AB","+",VLOOKUP(H222,'විෂය තොරතුරු'!$P$24:$Q$28,2))))</f>
        <v/>
      </c>
      <c r="AT222" s="168" t="str">
        <f aca="false">IF(I222="","",IF(I222="-","-",IF(UPPER(I222)="AB","+",VLOOKUP(I222,'විෂය තොරතුරු'!$P$24:$Q$28,2))))</f>
        <v/>
      </c>
      <c r="AU222" s="170" t="str">
        <f aca="false">IF(J222="","",IF(J222="-","-",IF(UPPER(J222)="AB","+",VLOOKUP(J222,'විෂය තොරතුරු'!$P$24:$Q$28,2))))</f>
        <v/>
      </c>
      <c r="AV222" s="171" t="str">
        <f aca="false">IF(K222="","",IF(K222="-","-",IF(UPPER(K222)="AB","+",VLOOKUP(K222,'විෂය තොරතුරු'!$P$24:$Q$28,2))))</f>
        <v/>
      </c>
      <c r="AW222" s="168" t="str">
        <f aca="false">IF(L222="","",IF(L222="-","-",IF(UPPER(L222)="AB","+",VLOOKUP(L222,'විෂය තොරතුරු'!$P$24:$Q$28,2))))</f>
        <v/>
      </c>
      <c r="AX222" s="168" t="str">
        <f aca="false">IF(M222="","",IF(M222="-","-",IF(UPPER(M222)="AB","+",VLOOKUP(M222,'විෂය තොරතුරු'!$P$24:$Q$28,2))))</f>
        <v/>
      </c>
      <c r="AY222" s="169" t="str">
        <f aca="false">IF(N222="","",IF(N222="-","-",IF(UPPER(N222)="AB","+",VLOOKUP(N222,'විෂය තොරතුරු'!$P$24:$Q$28,2))))</f>
        <v/>
      </c>
      <c r="AZ222" s="167" t="str">
        <f aca="false">IF(O222="","",IF(O222="-","-",IF(UPPER(O222)="AB","+",VLOOKUP(O222,'විෂය තොරතුරු'!$P$24:$Q$28,2))))</f>
        <v/>
      </c>
      <c r="BA222" s="168" t="str">
        <f aca="false">IF(P222="","",IF(P222="-","-",IF(UPPER(P222)="AB","+",VLOOKUP(P222,'විෂය තොරතුරු'!$P$24:$Q$28,2))))</f>
        <v/>
      </c>
      <c r="BB222" s="168" t="str">
        <f aca="false">IF(Q222="","",IF(Q222="-","-",IF(UPPER(Q222)="AB","+",VLOOKUP(Q222,'විෂය තොරතුරු'!$P$24:$Q$28,2))))</f>
        <v/>
      </c>
      <c r="BC222" s="168" t="str">
        <f aca="false">IF(R222="","",IF(R222="-","-",IF(UPPER(R222)="AB","+",VLOOKUP(R222,'විෂය තොරතුරු'!$P$24:$Q$28,2))))</f>
        <v/>
      </c>
      <c r="BD222" s="168" t="str">
        <f aca="false">IF(S222="","",IF(S222="-","-",IF(UPPER(S222)="AB","+",VLOOKUP(S222,'විෂය තොරතුරු'!$P$24:$Q$28,2))))</f>
        <v/>
      </c>
      <c r="BE222" s="168" t="str">
        <f aca="false">IF(T222="","",IF(T222="-","-",IF(UPPER(T222)="AB","+",VLOOKUP(T222,'විෂය තොරතුරු'!$P$24:$Q$28,2))))</f>
        <v/>
      </c>
      <c r="BF222" s="168" t="str">
        <f aca="false">IF(U222="","",IF(U222="-","-",IF(UPPER(U222)="AB","+",VLOOKUP(U222,'විෂය තොරතුරු'!$P$24:$Q$28,2))))</f>
        <v/>
      </c>
      <c r="BG222" s="170" t="str">
        <f aca="false">IF(V222="","",IF(V222="-","-",IF(UPPER(V222)="AB","+",VLOOKUP(V222,'විෂය තොරතුරු'!$P$24:$Q$28,2))))</f>
        <v/>
      </c>
      <c r="BH222" s="171" t="str">
        <f aca="false">IF(W222="","",IF(W222="-","-",IF(UPPER(W222)="AB","+",VLOOKUP(W222,'විෂය තොරතුරු'!$P$24:$Q$28,2))))</f>
        <v/>
      </c>
      <c r="BI222" s="168" t="str">
        <f aca="false">IF(X222="","",IF(X222="-","-",IF(UPPER(X222)="AB","+",VLOOKUP(X222,'විෂය තොරතුරු'!$P$24:$Q$28,2))))</f>
        <v/>
      </c>
      <c r="BJ222" s="168" t="str">
        <f aca="false">IF(Y222="","",IF(Y222="-","-",IF(UPPER(Y222)="AB","+",VLOOKUP(Y222,'විෂය තොරතුරු'!$P$24:$Q$28,2))))</f>
        <v/>
      </c>
      <c r="BK222" s="168" t="str">
        <f aca="false">IF(Z222="","",IF(Z222="-","-",IF(UPPER(Z222)="AB","+",VLOOKUP(Z222,'විෂය තොරතුරු'!$P$24:$Q$28,2))))</f>
        <v/>
      </c>
      <c r="BL222" s="168" t="str">
        <f aca="false">IF(AA222="","",IF(AA222="-","-",IF(UPPER(AA222)="AB","+",VLOOKUP(AA222,'විෂය තොරතුරු'!$P$24:$Q$28,2))))</f>
        <v/>
      </c>
      <c r="BM222" s="168" t="str">
        <f aca="false">IF(AB222="","",IF(AB222="-","-",IF(UPPER(AB222)="AB","+",VLOOKUP(AB222,'විෂය තොරතුරු'!$P$24:$Q$28,2))))</f>
        <v/>
      </c>
      <c r="BN222" s="168" t="str">
        <f aca="false">IF(AC222="","",IF(AC222="-","-",IF(UPPER(AC222)="AB","+",VLOOKUP(AC222,'විෂය තොරතුරු'!$P$24:$Q$28,2))))</f>
        <v/>
      </c>
      <c r="BO222" s="169" t="str">
        <f aca="false">IF(AD222="","",IF(AD222="-","-",IF(UPPER(AD222)="AB","+",VLOOKUP(AD222,'විෂය තොරතුරු'!$P$24:$Q$28,2))))</f>
        <v/>
      </c>
      <c r="BP222" s="171" t="str">
        <f aca="false">IF(AE222="","",IF(AE222="-","-",IF(UPPER(AE222)="AB","+",VLOOKUP(AE222,'විෂය තොරතුරු'!$P$24:$Q$28,2))))</f>
        <v/>
      </c>
      <c r="BQ222" s="168" t="str">
        <f aca="false">IF(AF222="","",IF(AF222="-","-",IF(UPPER(AF222)="AB","+",VLOOKUP(AF222,'විෂය තොරතුරු'!$P$24:$Q$28,2))))</f>
        <v/>
      </c>
      <c r="BR222" s="168" t="str">
        <f aca="false">IF(AG222="","",IF(AG222="-","-",IF(UPPER(AG222)="AB","+",VLOOKUP(AG222,'විෂය තොරතුරු'!$P$24:$Q$28,2))))</f>
        <v/>
      </c>
      <c r="BS222" s="168" t="str">
        <f aca="false">IF(AH222="","",IF(AH222="-","-",IF(UPPER(AH222)="AB","+",VLOOKUP(AH222,'විෂය තොරතුරු'!$P$24:$Q$28,2))))</f>
        <v/>
      </c>
      <c r="BT222" s="168" t="str">
        <f aca="false">IF(AI222="","",IF(AI222="-","-",IF(UPPER(AI222)="AB","+",VLOOKUP(AI222,'විෂය තොරතුරු'!$P$24:$Q$28,2))))</f>
        <v/>
      </c>
      <c r="BU222" s="168" t="str">
        <f aca="false">IF(AJ222="","",IF(AJ222="-","-",IF(UPPER(AJ222)="AB","+",VLOOKUP(AJ222,'විෂය තොරතුරු'!$P$24:$Q$28,2))))</f>
        <v/>
      </c>
      <c r="BV222" s="168" t="str">
        <f aca="false">IF(AK222="","",IF(AK222="-","-",IF(UPPER(AK222)="AB","+",VLOOKUP(AK222,'විෂය තොරතුරු'!$P$24:$Q$28,2))))</f>
        <v/>
      </c>
      <c r="BW222" s="169" t="str">
        <f aca="false">IF(AL222="","",IF(AL222="-","-",IF(UPPER(AL222)="AB","+",VLOOKUP(AL222,'විෂය තොරතුරු'!$P$24:$Q$28,2))))</f>
        <v/>
      </c>
      <c r="BX222" s="171" t="str">
        <f aca="false">IF($B222="","",COUNTIF($AP222:$BW222,"A"))</f>
        <v/>
      </c>
      <c r="BY222" s="171" t="str">
        <f aca="false">IF($B222="","",COUNTIF($AP222:$BW222,"B"))</f>
        <v/>
      </c>
      <c r="BZ222" s="171" t="str">
        <f aca="false">IF($B222="","",COUNTIF($AP222:$BW222,"C"))</f>
        <v/>
      </c>
      <c r="CA222" s="171" t="str">
        <f aca="false">IF($B222="","",COUNTIF($AP222:$BW222,"S"))</f>
        <v/>
      </c>
      <c r="CB222" s="171" t="str">
        <f aca="false">IF($B222="","",COUNTIF($AP222:$BW222,"W"))</f>
        <v/>
      </c>
      <c r="CC222" s="171" t="str">
        <f aca="false">IF(B222="","",SUM(BX222:CA222))</f>
        <v/>
      </c>
      <c r="CD222" s="169" t="str">
        <f aca="false">IF(B222="","",SUM(BX222:BZ222))</f>
        <v/>
      </c>
      <c r="CE222" s="172" t="str">
        <f aca="false">IF(B222="","",IF(AND(CC222&gt;=6,CD222&gt;=3,OR(E222&gt;=35,F222&gt;=35),L222&gt;=35),"6/3 සමත්",IF(AND(CC222&gt;=5,CD222&gt;=3,OR(E222&gt;=35,F222&gt;=35,L222&gt;=35)),"5/3 සමත්",IF(AND(CC222&gt;=4,CD222&gt;=1,OR(E222&gt;=20,F222&gt;=20,L222&gt;=20)),"සමත් කළ හැකි",IF(CB222=9,"W9","අසමත් ?")))))</f>
        <v/>
      </c>
    </row>
    <row r="223" customFormat="false" ht="13.8" hidden="false" customHeight="false" outlineLevel="0" collapsed="false">
      <c r="A223" s="160" t="n">
        <v>38</v>
      </c>
      <c r="B223" s="161"/>
      <c r="C223" s="161"/>
      <c r="D223" s="162"/>
      <c r="E223" s="163"/>
      <c r="F223" s="164"/>
      <c r="G223" s="163"/>
      <c r="H223" s="165"/>
      <c r="I223" s="165"/>
      <c r="J223" s="164"/>
      <c r="K223" s="163"/>
      <c r="L223" s="165"/>
      <c r="M223" s="165"/>
      <c r="N223" s="164"/>
      <c r="O223" s="163"/>
      <c r="P223" s="165"/>
      <c r="Q223" s="165"/>
      <c r="R223" s="165"/>
      <c r="S223" s="165"/>
      <c r="T223" s="165"/>
      <c r="U223" s="165"/>
      <c r="V223" s="164"/>
      <c r="W223" s="163"/>
      <c r="X223" s="165"/>
      <c r="Y223" s="165"/>
      <c r="Z223" s="165"/>
      <c r="AA223" s="165"/>
      <c r="AB223" s="165"/>
      <c r="AC223" s="165"/>
      <c r="AD223" s="164"/>
      <c r="AE223" s="163"/>
      <c r="AF223" s="165"/>
      <c r="AG223" s="165"/>
      <c r="AH223" s="165"/>
      <c r="AI223" s="165"/>
      <c r="AJ223" s="165"/>
      <c r="AK223" s="165"/>
      <c r="AL223" s="166"/>
      <c r="AM223" s="167" t="str">
        <f aca="false">IF(B223="","",SUM(E223:AL223))</f>
        <v/>
      </c>
      <c r="AN223" s="168" t="str">
        <f aca="false">IF(B223="","",AM223/9)</f>
        <v/>
      </c>
      <c r="AO223" s="169" t="str">
        <f aca="false">IF(B223="","",IF(AM223=0,"-",RANK(AM223,$AM$186:$AM$235,0)))</f>
        <v/>
      </c>
      <c r="AP223" s="167" t="str">
        <f aca="false">IF(E223="","",IF(E223="-","-",IF(UPPER(E223)="AB","+",VLOOKUP(E223,'විෂය තොරතුරු'!$P$24:$Q$28,2))))</f>
        <v/>
      </c>
      <c r="AQ223" s="168" t="str">
        <f aca="false">IF(F223="","",IF(F223="-","-",IF(UPPER(F223)="AB","+",VLOOKUP(F223,'විෂය තොරතුරු'!$P$24:$Q$28,2))))</f>
        <v/>
      </c>
      <c r="AR223" s="168" t="str">
        <f aca="false">IF(G223="","",IF(G223="-","-",IF(UPPER(G223)="AB","+",VLOOKUP(G223,'විෂය තොරතුරු'!$P$24:$Q$28,2))))</f>
        <v/>
      </c>
      <c r="AS223" s="168" t="str">
        <f aca="false">IF(H223="","",IF(H223="-","-",IF(UPPER(H223)="AB","+",VLOOKUP(H223,'විෂය තොරතුරු'!$P$24:$Q$28,2))))</f>
        <v/>
      </c>
      <c r="AT223" s="168" t="str">
        <f aca="false">IF(I223="","",IF(I223="-","-",IF(UPPER(I223)="AB","+",VLOOKUP(I223,'විෂය තොරතුරු'!$P$24:$Q$28,2))))</f>
        <v/>
      </c>
      <c r="AU223" s="170" t="str">
        <f aca="false">IF(J223="","",IF(J223="-","-",IF(UPPER(J223)="AB","+",VLOOKUP(J223,'විෂය තොරතුරු'!$P$24:$Q$28,2))))</f>
        <v/>
      </c>
      <c r="AV223" s="171" t="str">
        <f aca="false">IF(K223="","",IF(K223="-","-",IF(UPPER(K223)="AB","+",VLOOKUP(K223,'විෂය තොරතුරු'!$P$24:$Q$28,2))))</f>
        <v/>
      </c>
      <c r="AW223" s="168" t="str">
        <f aca="false">IF(L223="","",IF(L223="-","-",IF(UPPER(L223)="AB","+",VLOOKUP(L223,'විෂය තොරතුරු'!$P$24:$Q$28,2))))</f>
        <v/>
      </c>
      <c r="AX223" s="168" t="str">
        <f aca="false">IF(M223="","",IF(M223="-","-",IF(UPPER(M223)="AB","+",VLOOKUP(M223,'විෂය තොරතුරු'!$P$24:$Q$28,2))))</f>
        <v/>
      </c>
      <c r="AY223" s="169" t="str">
        <f aca="false">IF(N223="","",IF(N223="-","-",IF(UPPER(N223)="AB","+",VLOOKUP(N223,'විෂය තොරතුරු'!$P$24:$Q$28,2))))</f>
        <v/>
      </c>
      <c r="AZ223" s="167" t="str">
        <f aca="false">IF(O223="","",IF(O223="-","-",IF(UPPER(O223)="AB","+",VLOOKUP(O223,'විෂය තොරතුරු'!$P$24:$Q$28,2))))</f>
        <v/>
      </c>
      <c r="BA223" s="168" t="str">
        <f aca="false">IF(P223="","",IF(P223="-","-",IF(UPPER(P223)="AB","+",VLOOKUP(P223,'විෂය තොරතුරු'!$P$24:$Q$28,2))))</f>
        <v/>
      </c>
      <c r="BB223" s="168" t="str">
        <f aca="false">IF(Q223="","",IF(Q223="-","-",IF(UPPER(Q223)="AB","+",VLOOKUP(Q223,'විෂය තොරතුරු'!$P$24:$Q$28,2))))</f>
        <v/>
      </c>
      <c r="BC223" s="168" t="str">
        <f aca="false">IF(R223="","",IF(R223="-","-",IF(UPPER(R223)="AB","+",VLOOKUP(R223,'විෂය තොරතුරු'!$P$24:$Q$28,2))))</f>
        <v/>
      </c>
      <c r="BD223" s="168" t="str">
        <f aca="false">IF(S223="","",IF(S223="-","-",IF(UPPER(S223)="AB","+",VLOOKUP(S223,'විෂය තොරතුරු'!$P$24:$Q$28,2))))</f>
        <v/>
      </c>
      <c r="BE223" s="168" t="str">
        <f aca="false">IF(T223="","",IF(T223="-","-",IF(UPPER(T223)="AB","+",VLOOKUP(T223,'විෂය තොරතුරු'!$P$24:$Q$28,2))))</f>
        <v/>
      </c>
      <c r="BF223" s="168" t="str">
        <f aca="false">IF(U223="","",IF(U223="-","-",IF(UPPER(U223)="AB","+",VLOOKUP(U223,'විෂය තොරතුරු'!$P$24:$Q$28,2))))</f>
        <v/>
      </c>
      <c r="BG223" s="170" t="str">
        <f aca="false">IF(V223="","",IF(V223="-","-",IF(UPPER(V223)="AB","+",VLOOKUP(V223,'විෂය තොරතුරු'!$P$24:$Q$28,2))))</f>
        <v/>
      </c>
      <c r="BH223" s="171" t="str">
        <f aca="false">IF(W223="","",IF(W223="-","-",IF(UPPER(W223)="AB","+",VLOOKUP(W223,'විෂය තොරතුරු'!$P$24:$Q$28,2))))</f>
        <v/>
      </c>
      <c r="BI223" s="168" t="str">
        <f aca="false">IF(X223="","",IF(X223="-","-",IF(UPPER(X223)="AB","+",VLOOKUP(X223,'විෂය තොරතුරු'!$P$24:$Q$28,2))))</f>
        <v/>
      </c>
      <c r="BJ223" s="168" t="str">
        <f aca="false">IF(Y223="","",IF(Y223="-","-",IF(UPPER(Y223)="AB","+",VLOOKUP(Y223,'විෂය තොරතුරු'!$P$24:$Q$28,2))))</f>
        <v/>
      </c>
      <c r="BK223" s="168" t="str">
        <f aca="false">IF(Z223="","",IF(Z223="-","-",IF(UPPER(Z223)="AB","+",VLOOKUP(Z223,'විෂය තොරතුරු'!$P$24:$Q$28,2))))</f>
        <v/>
      </c>
      <c r="BL223" s="168" t="str">
        <f aca="false">IF(AA223="","",IF(AA223="-","-",IF(UPPER(AA223)="AB","+",VLOOKUP(AA223,'විෂය තොරතුරු'!$P$24:$Q$28,2))))</f>
        <v/>
      </c>
      <c r="BM223" s="168" t="str">
        <f aca="false">IF(AB223="","",IF(AB223="-","-",IF(UPPER(AB223)="AB","+",VLOOKUP(AB223,'විෂය තොරතුරු'!$P$24:$Q$28,2))))</f>
        <v/>
      </c>
      <c r="BN223" s="168" t="str">
        <f aca="false">IF(AC223="","",IF(AC223="-","-",IF(UPPER(AC223)="AB","+",VLOOKUP(AC223,'විෂය තොරතුරු'!$P$24:$Q$28,2))))</f>
        <v/>
      </c>
      <c r="BO223" s="169" t="str">
        <f aca="false">IF(AD223="","",IF(AD223="-","-",IF(UPPER(AD223)="AB","+",VLOOKUP(AD223,'විෂය තොරතුරු'!$P$24:$Q$28,2))))</f>
        <v/>
      </c>
      <c r="BP223" s="171" t="str">
        <f aca="false">IF(AE223="","",IF(AE223="-","-",IF(UPPER(AE223)="AB","+",VLOOKUP(AE223,'විෂය තොරතුරු'!$P$24:$Q$28,2))))</f>
        <v/>
      </c>
      <c r="BQ223" s="168" t="str">
        <f aca="false">IF(AF223="","",IF(AF223="-","-",IF(UPPER(AF223)="AB","+",VLOOKUP(AF223,'විෂය තොරතුරු'!$P$24:$Q$28,2))))</f>
        <v/>
      </c>
      <c r="BR223" s="168" t="str">
        <f aca="false">IF(AG223="","",IF(AG223="-","-",IF(UPPER(AG223)="AB","+",VLOOKUP(AG223,'විෂය තොරතුරු'!$P$24:$Q$28,2))))</f>
        <v/>
      </c>
      <c r="BS223" s="168" t="str">
        <f aca="false">IF(AH223="","",IF(AH223="-","-",IF(UPPER(AH223)="AB","+",VLOOKUP(AH223,'විෂය තොරතුරු'!$P$24:$Q$28,2))))</f>
        <v/>
      </c>
      <c r="BT223" s="168" t="str">
        <f aca="false">IF(AI223="","",IF(AI223="-","-",IF(UPPER(AI223)="AB","+",VLOOKUP(AI223,'විෂය තොරතුරු'!$P$24:$Q$28,2))))</f>
        <v/>
      </c>
      <c r="BU223" s="168" t="str">
        <f aca="false">IF(AJ223="","",IF(AJ223="-","-",IF(UPPER(AJ223)="AB","+",VLOOKUP(AJ223,'විෂය තොරතුරු'!$P$24:$Q$28,2))))</f>
        <v/>
      </c>
      <c r="BV223" s="168" t="str">
        <f aca="false">IF(AK223="","",IF(AK223="-","-",IF(UPPER(AK223)="AB","+",VLOOKUP(AK223,'විෂය තොරතුරු'!$P$24:$Q$28,2))))</f>
        <v/>
      </c>
      <c r="BW223" s="169" t="str">
        <f aca="false">IF(AL223="","",IF(AL223="-","-",IF(UPPER(AL223)="AB","+",VLOOKUP(AL223,'විෂය තොරතුරු'!$P$24:$Q$28,2))))</f>
        <v/>
      </c>
      <c r="BX223" s="171" t="str">
        <f aca="false">IF($B223="","",COUNTIF($AP223:$BW223,"A"))</f>
        <v/>
      </c>
      <c r="BY223" s="171" t="str">
        <f aca="false">IF($B223="","",COUNTIF($AP223:$BW223,"B"))</f>
        <v/>
      </c>
      <c r="BZ223" s="171" t="str">
        <f aca="false">IF($B223="","",COUNTIF($AP223:$BW223,"C"))</f>
        <v/>
      </c>
      <c r="CA223" s="171" t="str">
        <f aca="false">IF($B223="","",COUNTIF($AP223:$BW223,"S"))</f>
        <v/>
      </c>
      <c r="CB223" s="171" t="str">
        <f aca="false">IF($B223="","",COUNTIF($AP223:$BW223,"W"))</f>
        <v/>
      </c>
      <c r="CC223" s="171" t="str">
        <f aca="false">IF(B223="","",SUM(BX223:CA223))</f>
        <v/>
      </c>
      <c r="CD223" s="169" t="str">
        <f aca="false">IF(B223="","",SUM(BX223:BZ223))</f>
        <v/>
      </c>
      <c r="CE223" s="172" t="str">
        <f aca="false">IF(B223="","",IF(AND(CC223&gt;=6,CD223&gt;=3,OR(E223&gt;=35,F223&gt;=35),L223&gt;=35),"6/3 සමත්",IF(AND(CC223&gt;=5,CD223&gt;=3,OR(E223&gt;=35,F223&gt;=35,L223&gt;=35)),"5/3 සමත්",IF(AND(CC223&gt;=4,CD223&gt;=1,OR(E223&gt;=20,F223&gt;=20,L223&gt;=20)),"සමත් කළ හැකි",IF(CB223=9,"W9","අසමත් ?")))))</f>
        <v/>
      </c>
    </row>
    <row r="224" customFormat="false" ht="13.8" hidden="false" customHeight="false" outlineLevel="0" collapsed="false">
      <c r="A224" s="160" t="n">
        <v>39</v>
      </c>
      <c r="B224" s="161"/>
      <c r="C224" s="161"/>
      <c r="D224" s="162"/>
      <c r="E224" s="163"/>
      <c r="F224" s="164"/>
      <c r="G224" s="163"/>
      <c r="H224" s="165"/>
      <c r="I224" s="165"/>
      <c r="J224" s="164"/>
      <c r="K224" s="163"/>
      <c r="L224" s="165"/>
      <c r="M224" s="165"/>
      <c r="N224" s="164"/>
      <c r="O224" s="163"/>
      <c r="P224" s="165"/>
      <c r="Q224" s="165"/>
      <c r="R224" s="165"/>
      <c r="S224" s="165"/>
      <c r="T224" s="165"/>
      <c r="U224" s="165"/>
      <c r="V224" s="164"/>
      <c r="W224" s="163"/>
      <c r="X224" s="165"/>
      <c r="Y224" s="165"/>
      <c r="Z224" s="165"/>
      <c r="AA224" s="165"/>
      <c r="AB224" s="165"/>
      <c r="AC224" s="165"/>
      <c r="AD224" s="164"/>
      <c r="AE224" s="163"/>
      <c r="AF224" s="165"/>
      <c r="AG224" s="165"/>
      <c r="AH224" s="165"/>
      <c r="AI224" s="165"/>
      <c r="AJ224" s="165"/>
      <c r="AK224" s="165"/>
      <c r="AL224" s="166"/>
      <c r="AM224" s="167" t="str">
        <f aca="false">IF(B224="","",SUM(E224:AL224))</f>
        <v/>
      </c>
      <c r="AN224" s="168" t="str">
        <f aca="false">IF(B224="","",AM224/9)</f>
        <v/>
      </c>
      <c r="AO224" s="169" t="str">
        <f aca="false">IF(B224="","",IF(AM224=0,"-",RANK(AM224,$AM$186:$AM$235,0)))</f>
        <v/>
      </c>
      <c r="AP224" s="167" t="str">
        <f aca="false">IF(E224="","",IF(E224="-","-",IF(UPPER(E224)="AB","+",VLOOKUP(E224,'විෂය තොරතුරු'!$P$24:$Q$28,2))))</f>
        <v/>
      </c>
      <c r="AQ224" s="168" t="str">
        <f aca="false">IF(F224="","",IF(F224="-","-",IF(UPPER(F224)="AB","+",VLOOKUP(F224,'විෂය තොරතුරු'!$P$24:$Q$28,2))))</f>
        <v/>
      </c>
      <c r="AR224" s="168" t="str">
        <f aca="false">IF(G224="","",IF(G224="-","-",IF(UPPER(G224)="AB","+",VLOOKUP(G224,'විෂය තොරතුරු'!$P$24:$Q$28,2))))</f>
        <v/>
      </c>
      <c r="AS224" s="168" t="str">
        <f aca="false">IF(H224="","",IF(H224="-","-",IF(UPPER(H224)="AB","+",VLOOKUP(H224,'විෂය තොරතුරු'!$P$24:$Q$28,2))))</f>
        <v/>
      </c>
      <c r="AT224" s="168" t="str">
        <f aca="false">IF(I224="","",IF(I224="-","-",IF(UPPER(I224)="AB","+",VLOOKUP(I224,'විෂය තොරතුරු'!$P$24:$Q$28,2))))</f>
        <v/>
      </c>
      <c r="AU224" s="170" t="str">
        <f aca="false">IF(J224="","",IF(J224="-","-",IF(UPPER(J224)="AB","+",VLOOKUP(J224,'විෂය තොරතුරු'!$P$24:$Q$28,2))))</f>
        <v/>
      </c>
      <c r="AV224" s="171" t="str">
        <f aca="false">IF(K224="","",IF(K224="-","-",IF(UPPER(K224)="AB","+",VLOOKUP(K224,'විෂය තොරතුරු'!$P$24:$Q$28,2))))</f>
        <v/>
      </c>
      <c r="AW224" s="168" t="str">
        <f aca="false">IF(L224="","",IF(L224="-","-",IF(UPPER(L224)="AB","+",VLOOKUP(L224,'විෂය තොරතුරු'!$P$24:$Q$28,2))))</f>
        <v/>
      </c>
      <c r="AX224" s="168" t="str">
        <f aca="false">IF(M224="","",IF(M224="-","-",IF(UPPER(M224)="AB","+",VLOOKUP(M224,'විෂය තොරතුරු'!$P$24:$Q$28,2))))</f>
        <v/>
      </c>
      <c r="AY224" s="169" t="str">
        <f aca="false">IF(N224="","",IF(N224="-","-",IF(UPPER(N224)="AB","+",VLOOKUP(N224,'විෂය තොරතුරු'!$P$24:$Q$28,2))))</f>
        <v/>
      </c>
      <c r="AZ224" s="167" t="str">
        <f aca="false">IF(O224="","",IF(O224="-","-",IF(UPPER(O224)="AB","+",VLOOKUP(O224,'විෂය තොරතුරු'!$P$24:$Q$28,2))))</f>
        <v/>
      </c>
      <c r="BA224" s="168" t="str">
        <f aca="false">IF(P224="","",IF(P224="-","-",IF(UPPER(P224)="AB","+",VLOOKUP(P224,'විෂය තොරතුරු'!$P$24:$Q$28,2))))</f>
        <v/>
      </c>
      <c r="BB224" s="168" t="str">
        <f aca="false">IF(Q224="","",IF(Q224="-","-",IF(UPPER(Q224)="AB","+",VLOOKUP(Q224,'විෂය තොරතුරු'!$P$24:$Q$28,2))))</f>
        <v/>
      </c>
      <c r="BC224" s="168" t="str">
        <f aca="false">IF(R224="","",IF(R224="-","-",IF(UPPER(R224)="AB","+",VLOOKUP(R224,'විෂය තොරතුරු'!$P$24:$Q$28,2))))</f>
        <v/>
      </c>
      <c r="BD224" s="168" t="str">
        <f aca="false">IF(S224="","",IF(S224="-","-",IF(UPPER(S224)="AB","+",VLOOKUP(S224,'විෂය තොරතුරු'!$P$24:$Q$28,2))))</f>
        <v/>
      </c>
      <c r="BE224" s="168" t="str">
        <f aca="false">IF(T224="","",IF(T224="-","-",IF(UPPER(T224)="AB","+",VLOOKUP(T224,'විෂය තොරතුරු'!$P$24:$Q$28,2))))</f>
        <v/>
      </c>
      <c r="BF224" s="168" t="str">
        <f aca="false">IF(U224="","",IF(U224="-","-",IF(UPPER(U224)="AB","+",VLOOKUP(U224,'විෂය තොරතුරු'!$P$24:$Q$28,2))))</f>
        <v/>
      </c>
      <c r="BG224" s="170" t="str">
        <f aca="false">IF(V224="","",IF(V224="-","-",IF(UPPER(V224)="AB","+",VLOOKUP(V224,'විෂය තොරතුරු'!$P$24:$Q$28,2))))</f>
        <v/>
      </c>
      <c r="BH224" s="171" t="str">
        <f aca="false">IF(W224="","",IF(W224="-","-",IF(UPPER(W224)="AB","+",VLOOKUP(W224,'විෂය තොරතුරු'!$P$24:$Q$28,2))))</f>
        <v/>
      </c>
      <c r="BI224" s="168" t="str">
        <f aca="false">IF(X224="","",IF(X224="-","-",IF(UPPER(X224)="AB","+",VLOOKUP(X224,'විෂය තොරතුරු'!$P$24:$Q$28,2))))</f>
        <v/>
      </c>
      <c r="BJ224" s="168" t="str">
        <f aca="false">IF(Y224="","",IF(Y224="-","-",IF(UPPER(Y224)="AB","+",VLOOKUP(Y224,'විෂය තොරතුරු'!$P$24:$Q$28,2))))</f>
        <v/>
      </c>
      <c r="BK224" s="168" t="str">
        <f aca="false">IF(Z224="","",IF(Z224="-","-",IF(UPPER(Z224)="AB","+",VLOOKUP(Z224,'විෂය තොරතුරු'!$P$24:$Q$28,2))))</f>
        <v/>
      </c>
      <c r="BL224" s="168" t="str">
        <f aca="false">IF(AA224="","",IF(AA224="-","-",IF(UPPER(AA224)="AB","+",VLOOKUP(AA224,'විෂය තොරතුරු'!$P$24:$Q$28,2))))</f>
        <v/>
      </c>
      <c r="BM224" s="168" t="str">
        <f aca="false">IF(AB224="","",IF(AB224="-","-",IF(UPPER(AB224)="AB","+",VLOOKUP(AB224,'විෂය තොරතුරු'!$P$24:$Q$28,2))))</f>
        <v/>
      </c>
      <c r="BN224" s="168" t="str">
        <f aca="false">IF(AC224="","",IF(AC224="-","-",IF(UPPER(AC224)="AB","+",VLOOKUP(AC224,'විෂය තොරතුරු'!$P$24:$Q$28,2))))</f>
        <v/>
      </c>
      <c r="BO224" s="169" t="str">
        <f aca="false">IF(AD224="","",IF(AD224="-","-",IF(UPPER(AD224)="AB","+",VLOOKUP(AD224,'විෂය තොරතුරු'!$P$24:$Q$28,2))))</f>
        <v/>
      </c>
      <c r="BP224" s="171" t="str">
        <f aca="false">IF(AE224="","",IF(AE224="-","-",IF(UPPER(AE224)="AB","+",VLOOKUP(AE224,'විෂය තොරතුරු'!$P$24:$Q$28,2))))</f>
        <v/>
      </c>
      <c r="BQ224" s="168" t="str">
        <f aca="false">IF(AF224="","",IF(AF224="-","-",IF(UPPER(AF224)="AB","+",VLOOKUP(AF224,'විෂය තොරතුරු'!$P$24:$Q$28,2))))</f>
        <v/>
      </c>
      <c r="BR224" s="168" t="str">
        <f aca="false">IF(AG224="","",IF(AG224="-","-",IF(UPPER(AG224)="AB","+",VLOOKUP(AG224,'විෂය තොරතුරු'!$P$24:$Q$28,2))))</f>
        <v/>
      </c>
      <c r="BS224" s="168" t="str">
        <f aca="false">IF(AH224="","",IF(AH224="-","-",IF(UPPER(AH224)="AB","+",VLOOKUP(AH224,'විෂය තොරතුරු'!$P$24:$Q$28,2))))</f>
        <v/>
      </c>
      <c r="BT224" s="168" t="str">
        <f aca="false">IF(AI224="","",IF(AI224="-","-",IF(UPPER(AI224)="AB","+",VLOOKUP(AI224,'විෂය තොරතුරු'!$P$24:$Q$28,2))))</f>
        <v/>
      </c>
      <c r="BU224" s="168" t="str">
        <f aca="false">IF(AJ224="","",IF(AJ224="-","-",IF(UPPER(AJ224)="AB","+",VLOOKUP(AJ224,'විෂය තොරතුරු'!$P$24:$Q$28,2))))</f>
        <v/>
      </c>
      <c r="BV224" s="168" t="str">
        <f aca="false">IF(AK224="","",IF(AK224="-","-",IF(UPPER(AK224)="AB","+",VLOOKUP(AK224,'විෂය තොරතුරු'!$P$24:$Q$28,2))))</f>
        <v/>
      </c>
      <c r="BW224" s="169" t="str">
        <f aca="false">IF(AL224="","",IF(AL224="-","-",IF(UPPER(AL224)="AB","+",VLOOKUP(AL224,'විෂය තොරතුරු'!$P$24:$Q$28,2))))</f>
        <v/>
      </c>
      <c r="BX224" s="171" t="str">
        <f aca="false">IF($B224="","",COUNTIF($AP224:$BW224,"A"))</f>
        <v/>
      </c>
      <c r="BY224" s="171" t="str">
        <f aca="false">IF($B224="","",COUNTIF($AP224:$BW224,"B"))</f>
        <v/>
      </c>
      <c r="BZ224" s="171" t="str">
        <f aca="false">IF($B224="","",COUNTIF($AP224:$BW224,"C"))</f>
        <v/>
      </c>
      <c r="CA224" s="171" t="str">
        <f aca="false">IF($B224="","",COUNTIF($AP224:$BW224,"S"))</f>
        <v/>
      </c>
      <c r="CB224" s="171" t="str">
        <f aca="false">IF($B224="","",COUNTIF($AP224:$BW224,"W"))</f>
        <v/>
      </c>
      <c r="CC224" s="171" t="str">
        <f aca="false">IF(B224="","",SUM(BX224:CA224))</f>
        <v/>
      </c>
      <c r="CD224" s="169" t="str">
        <f aca="false">IF(B224="","",SUM(BX224:BZ224))</f>
        <v/>
      </c>
      <c r="CE224" s="172" t="str">
        <f aca="false">IF(B224="","",IF(AND(CC224&gt;=6,CD224&gt;=3,OR(E224&gt;=35,F224&gt;=35),L224&gt;=35),"6/3 සමත්",IF(AND(CC224&gt;=5,CD224&gt;=3,OR(E224&gt;=35,F224&gt;=35,L224&gt;=35)),"5/3 සමත්",IF(AND(CC224&gt;=4,CD224&gt;=1,OR(E224&gt;=20,F224&gt;=20,L224&gt;=20)),"සමත් කළ හැකි",IF(CB224=9,"W9","අසමත් ?")))))</f>
        <v/>
      </c>
    </row>
    <row r="225" customFormat="false" ht="13.8" hidden="false" customHeight="false" outlineLevel="0" collapsed="false">
      <c r="A225" s="160" t="n">
        <v>40</v>
      </c>
      <c r="B225" s="161"/>
      <c r="C225" s="161"/>
      <c r="D225" s="162"/>
      <c r="E225" s="163"/>
      <c r="F225" s="164"/>
      <c r="G225" s="163"/>
      <c r="H225" s="165"/>
      <c r="I225" s="165"/>
      <c r="J225" s="164"/>
      <c r="K225" s="163"/>
      <c r="L225" s="165"/>
      <c r="M225" s="165"/>
      <c r="N225" s="164"/>
      <c r="O225" s="163"/>
      <c r="P225" s="165"/>
      <c r="Q225" s="165"/>
      <c r="R225" s="165"/>
      <c r="S225" s="165"/>
      <c r="T225" s="165"/>
      <c r="U225" s="165"/>
      <c r="V225" s="164"/>
      <c r="W225" s="163"/>
      <c r="X225" s="165"/>
      <c r="Y225" s="165"/>
      <c r="Z225" s="165"/>
      <c r="AA225" s="165"/>
      <c r="AB225" s="165"/>
      <c r="AC225" s="165"/>
      <c r="AD225" s="164"/>
      <c r="AE225" s="163"/>
      <c r="AF225" s="165"/>
      <c r="AG225" s="165"/>
      <c r="AH225" s="165"/>
      <c r="AI225" s="165"/>
      <c r="AJ225" s="165"/>
      <c r="AK225" s="165"/>
      <c r="AL225" s="166"/>
      <c r="AM225" s="167" t="str">
        <f aca="false">IF(B225="","",SUM(E225:AL225))</f>
        <v/>
      </c>
      <c r="AN225" s="168" t="str">
        <f aca="false">IF(B225="","",AM225/9)</f>
        <v/>
      </c>
      <c r="AO225" s="169" t="str">
        <f aca="false">IF(B225="","",IF(AM225=0,"-",RANK(AM225,$AM$186:$AM$235,0)))</f>
        <v/>
      </c>
      <c r="AP225" s="167" t="str">
        <f aca="false">IF(E225="","",IF(E225="-","-",IF(UPPER(E225)="AB","+",VLOOKUP(E225,'විෂය තොරතුරු'!$P$24:$Q$28,2))))</f>
        <v/>
      </c>
      <c r="AQ225" s="168" t="str">
        <f aca="false">IF(F225="","",IF(F225="-","-",IF(UPPER(F225)="AB","+",VLOOKUP(F225,'විෂය තොරතුරු'!$P$24:$Q$28,2))))</f>
        <v/>
      </c>
      <c r="AR225" s="168" t="str">
        <f aca="false">IF(G225="","",IF(G225="-","-",IF(UPPER(G225)="AB","+",VLOOKUP(G225,'විෂය තොරතුරු'!$P$24:$Q$28,2))))</f>
        <v/>
      </c>
      <c r="AS225" s="168" t="str">
        <f aca="false">IF(H225="","",IF(H225="-","-",IF(UPPER(H225)="AB","+",VLOOKUP(H225,'විෂය තොරතුරු'!$P$24:$Q$28,2))))</f>
        <v/>
      </c>
      <c r="AT225" s="168" t="str">
        <f aca="false">IF(I225="","",IF(I225="-","-",IF(UPPER(I225)="AB","+",VLOOKUP(I225,'විෂය තොරතුරු'!$P$24:$Q$28,2))))</f>
        <v/>
      </c>
      <c r="AU225" s="170" t="str">
        <f aca="false">IF(J225="","",IF(J225="-","-",IF(UPPER(J225)="AB","+",VLOOKUP(J225,'විෂය තොරතුරු'!$P$24:$Q$28,2))))</f>
        <v/>
      </c>
      <c r="AV225" s="171" t="str">
        <f aca="false">IF(K225="","",IF(K225="-","-",IF(UPPER(K225)="AB","+",VLOOKUP(K225,'විෂය තොරතුරු'!$P$24:$Q$28,2))))</f>
        <v/>
      </c>
      <c r="AW225" s="168" t="str">
        <f aca="false">IF(L225="","",IF(L225="-","-",IF(UPPER(L225)="AB","+",VLOOKUP(L225,'විෂය තොරතුරු'!$P$24:$Q$28,2))))</f>
        <v/>
      </c>
      <c r="AX225" s="168" t="str">
        <f aca="false">IF(M225="","",IF(M225="-","-",IF(UPPER(M225)="AB","+",VLOOKUP(M225,'විෂය තොරතුරු'!$P$24:$Q$28,2))))</f>
        <v/>
      </c>
      <c r="AY225" s="169" t="str">
        <f aca="false">IF(N225="","",IF(N225="-","-",IF(UPPER(N225)="AB","+",VLOOKUP(N225,'විෂය තොරතුරු'!$P$24:$Q$28,2))))</f>
        <v/>
      </c>
      <c r="AZ225" s="167" t="str">
        <f aca="false">IF(O225="","",IF(O225="-","-",IF(UPPER(O225)="AB","+",VLOOKUP(O225,'විෂය තොරතුරු'!$P$24:$Q$28,2))))</f>
        <v/>
      </c>
      <c r="BA225" s="168" t="str">
        <f aca="false">IF(P225="","",IF(P225="-","-",IF(UPPER(P225)="AB","+",VLOOKUP(P225,'විෂය තොරතුරු'!$P$24:$Q$28,2))))</f>
        <v/>
      </c>
      <c r="BB225" s="168" t="str">
        <f aca="false">IF(Q225="","",IF(Q225="-","-",IF(UPPER(Q225)="AB","+",VLOOKUP(Q225,'විෂය තොරතුරු'!$P$24:$Q$28,2))))</f>
        <v/>
      </c>
      <c r="BC225" s="168" t="str">
        <f aca="false">IF(R225="","",IF(R225="-","-",IF(UPPER(R225)="AB","+",VLOOKUP(R225,'විෂය තොරතුරු'!$P$24:$Q$28,2))))</f>
        <v/>
      </c>
      <c r="BD225" s="168" t="str">
        <f aca="false">IF(S225="","",IF(S225="-","-",IF(UPPER(S225)="AB","+",VLOOKUP(S225,'විෂය තොරතුරු'!$P$24:$Q$28,2))))</f>
        <v/>
      </c>
      <c r="BE225" s="168" t="str">
        <f aca="false">IF(T225="","",IF(T225="-","-",IF(UPPER(T225)="AB","+",VLOOKUP(T225,'විෂය තොරතුරු'!$P$24:$Q$28,2))))</f>
        <v/>
      </c>
      <c r="BF225" s="168" t="str">
        <f aca="false">IF(U225="","",IF(U225="-","-",IF(UPPER(U225)="AB","+",VLOOKUP(U225,'විෂය තොරතුරු'!$P$24:$Q$28,2))))</f>
        <v/>
      </c>
      <c r="BG225" s="170" t="str">
        <f aca="false">IF(V225="","",IF(V225="-","-",IF(UPPER(V225)="AB","+",VLOOKUP(V225,'විෂය තොරතුරු'!$P$24:$Q$28,2))))</f>
        <v/>
      </c>
      <c r="BH225" s="171" t="str">
        <f aca="false">IF(W225="","",IF(W225="-","-",IF(UPPER(W225)="AB","+",VLOOKUP(W225,'විෂය තොරතුරු'!$P$24:$Q$28,2))))</f>
        <v/>
      </c>
      <c r="BI225" s="168" t="str">
        <f aca="false">IF(X225="","",IF(X225="-","-",IF(UPPER(X225)="AB","+",VLOOKUP(X225,'විෂය තොරතුරු'!$P$24:$Q$28,2))))</f>
        <v/>
      </c>
      <c r="BJ225" s="168" t="str">
        <f aca="false">IF(Y225="","",IF(Y225="-","-",IF(UPPER(Y225)="AB","+",VLOOKUP(Y225,'විෂය තොරතුරු'!$P$24:$Q$28,2))))</f>
        <v/>
      </c>
      <c r="BK225" s="168" t="str">
        <f aca="false">IF(Z225="","",IF(Z225="-","-",IF(UPPER(Z225)="AB","+",VLOOKUP(Z225,'විෂය තොරතුරු'!$P$24:$Q$28,2))))</f>
        <v/>
      </c>
      <c r="BL225" s="168" t="str">
        <f aca="false">IF(AA225="","",IF(AA225="-","-",IF(UPPER(AA225)="AB","+",VLOOKUP(AA225,'විෂය තොරතුරු'!$P$24:$Q$28,2))))</f>
        <v/>
      </c>
      <c r="BM225" s="168" t="str">
        <f aca="false">IF(AB225="","",IF(AB225="-","-",IF(UPPER(AB225)="AB","+",VLOOKUP(AB225,'විෂය තොරතුරු'!$P$24:$Q$28,2))))</f>
        <v/>
      </c>
      <c r="BN225" s="168" t="str">
        <f aca="false">IF(AC225="","",IF(AC225="-","-",IF(UPPER(AC225)="AB","+",VLOOKUP(AC225,'විෂය තොරතුරු'!$P$24:$Q$28,2))))</f>
        <v/>
      </c>
      <c r="BO225" s="169" t="str">
        <f aca="false">IF(AD225="","",IF(AD225="-","-",IF(UPPER(AD225)="AB","+",VLOOKUP(AD225,'විෂය තොරතුරු'!$P$24:$Q$28,2))))</f>
        <v/>
      </c>
      <c r="BP225" s="171" t="str">
        <f aca="false">IF(AE225="","",IF(AE225="-","-",IF(UPPER(AE225)="AB","+",VLOOKUP(AE225,'විෂය තොරතුරු'!$P$24:$Q$28,2))))</f>
        <v/>
      </c>
      <c r="BQ225" s="168" t="str">
        <f aca="false">IF(AF225="","",IF(AF225="-","-",IF(UPPER(AF225)="AB","+",VLOOKUP(AF225,'විෂය තොරතුරු'!$P$24:$Q$28,2))))</f>
        <v/>
      </c>
      <c r="BR225" s="168" t="str">
        <f aca="false">IF(AG225="","",IF(AG225="-","-",IF(UPPER(AG225)="AB","+",VLOOKUP(AG225,'විෂය තොරතුරු'!$P$24:$Q$28,2))))</f>
        <v/>
      </c>
      <c r="BS225" s="168" t="str">
        <f aca="false">IF(AH225="","",IF(AH225="-","-",IF(UPPER(AH225)="AB","+",VLOOKUP(AH225,'විෂය තොරතුරු'!$P$24:$Q$28,2))))</f>
        <v/>
      </c>
      <c r="BT225" s="168" t="str">
        <f aca="false">IF(AI225="","",IF(AI225="-","-",IF(UPPER(AI225)="AB","+",VLOOKUP(AI225,'විෂය තොරතුරු'!$P$24:$Q$28,2))))</f>
        <v/>
      </c>
      <c r="BU225" s="168" t="str">
        <f aca="false">IF(AJ225="","",IF(AJ225="-","-",IF(UPPER(AJ225)="AB","+",VLOOKUP(AJ225,'විෂය තොරතුරු'!$P$24:$Q$28,2))))</f>
        <v/>
      </c>
      <c r="BV225" s="168" t="str">
        <f aca="false">IF(AK225="","",IF(AK225="-","-",IF(UPPER(AK225)="AB","+",VLOOKUP(AK225,'විෂය තොරතුරු'!$P$24:$Q$28,2))))</f>
        <v/>
      </c>
      <c r="BW225" s="169" t="str">
        <f aca="false">IF(AL225="","",IF(AL225="-","-",IF(UPPER(AL225)="AB","+",VLOOKUP(AL225,'විෂය තොරතුරු'!$P$24:$Q$28,2))))</f>
        <v/>
      </c>
      <c r="BX225" s="171" t="str">
        <f aca="false">IF($B225="","",COUNTIF($AP225:$BW225,"A"))</f>
        <v/>
      </c>
      <c r="BY225" s="171" t="str">
        <f aca="false">IF($B225="","",COUNTIF($AP225:$BW225,"B"))</f>
        <v/>
      </c>
      <c r="BZ225" s="171" t="str">
        <f aca="false">IF($B225="","",COUNTIF($AP225:$BW225,"C"))</f>
        <v/>
      </c>
      <c r="CA225" s="171" t="str">
        <f aca="false">IF($B225="","",COUNTIF($AP225:$BW225,"S"))</f>
        <v/>
      </c>
      <c r="CB225" s="171" t="str">
        <f aca="false">IF($B225="","",COUNTIF($AP225:$BW225,"W"))</f>
        <v/>
      </c>
      <c r="CC225" s="171" t="str">
        <f aca="false">IF(B225="","",SUM(BX225:CA225))</f>
        <v/>
      </c>
      <c r="CD225" s="169" t="str">
        <f aca="false">IF(B225="","",SUM(BX225:BZ225))</f>
        <v/>
      </c>
      <c r="CE225" s="172" t="str">
        <f aca="false">IF(B225="","",IF(AND(CC225&gt;=6,CD225&gt;=3,OR(E225&gt;=35,F225&gt;=35),L225&gt;=35),"6/3 සමත්",IF(AND(CC225&gt;=5,CD225&gt;=3,OR(E225&gt;=35,F225&gt;=35,L225&gt;=35)),"5/3 සමත්",IF(AND(CC225&gt;=4,CD225&gt;=1,OR(E225&gt;=20,F225&gt;=20,L225&gt;=20)),"සමත් කළ හැකි",IF(CB225=9,"W9","අසමත් ?")))))</f>
        <v/>
      </c>
    </row>
    <row r="226" customFormat="false" ht="13.8" hidden="false" customHeight="false" outlineLevel="0" collapsed="false">
      <c r="A226" s="160" t="n">
        <v>41</v>
      </c>
      <c r="B226" s="161"/>
      <c r="C226" s="161"/>
      <c r="D226" s="162"/>
      <c r="E226" s="163"/>
      <c r="F226" s="164"/>
      <c r="G226" s="163"/>
      <c r="H226" s="165"/>
      <c r="I226" s="165"/>
      <c r="J226" s="164"/>
      <c r="K226" s="163"/>
      <c r="L226" s="165"/>
      <c r="M226" s="165"/>
      <c r="N226" s="164"/>
      <c r="O226" s="163"/>
      <c r="P226" s="165"/>
      <c r="Q226" s="165"/>
      <c r="R226" s="165"/>
      <c r="S226" s="165"/>
      <c r="T226" s="165"/>
      <c r="U226" s="165"/>
      <c r="V226" s="164"/>
      <c r="W226" s="163"/>
      <c r="X226" s="165"/>
      <c r="Y226" s="165"/>
      <c r="Z226" s="165"/>
      <c r="AA226" s="165"/>
      <c r="AB226" s="165"/>
      <c r="AC226" s="165"/>
      <c r="AD226" s="164"/>
      <c r="AE226" s="163"/>
      <c r="AF226" s="165"/>
      <c r="AG226" s="165"/>
      <c r="AH226" s="165"/>
      <c r="AI226" s="165"/>
      <c r="AJ226" s="165"/>
      <c r="AK226" s="165"/>
      <c r="AL226" s="166"/>
      <c r="AM226" s="167" t="str">
        <f aca="false">IF(B226="","",SUM(E226:AL226))</f>
        <v/>
      </c>
      <c r="AN226" s="168" t="str">
        <f aca="false">IF(B226="","",AM226/9)</f>
        <v/>
      </c>
      <c r="AO226" s="169" t="str">
        <f aca="false">IF(B226="","",IF(AM226=0,"-",RANK(AM226,$AM$186:$AM$235,0)))</f>
        <v/>
      </c>
      <c r="AP226" s="167" t="str">
        <f aca="false">IF(E226="","",IF(E226="-","-",IF(UPPER(E226)="AB","+",VLOOKUP(E226,'විෂය තොරතුරු'!$P$24:$Q$28,2))))</f>
        <v/>
      </c>
      <c r="AQ226" s="168" t="str">
        <f aca="false">IF(F226="","",IF(F226="-","-",IF(UPPER(F226)="AB","+",VLOOKUP(F226,'විෂය තොරතුරු'!$P$24:$Q$28,2))))</f>
        <v/>
      </c>
      <c r="AR226" s="168" t="str">
        <f aca="false">IF(G226="","",IF(G226="-","-",IF(UPPER(G226)="AB","+",VLOOKUP(G226,'විෂය තොරතුරු'!$P$24:$Q$28,2))))</f>
        <v/>
      </c>
      <c r="AS226" s="168" t="str">
        <f aca="false">IF(H226="","",IF(H226="-","-",IF(UPPER(H226)="AB","+",VLOOKUP(H226,'විෂය තොරතුරු'!$P$24:$Q$28,2))))</f>
        <v/>
      </c>
      <c r="AT226" s="168" t="str">
        <f aca="false">IF(I226="","",IF(I226="-","-",IF(UPPER(I226)="AB","+",VLOOKUP(I226,'විෂය තොරතුරු'!$P$24:$Q$28,2))))</f>
        <v/>
      </c>
      <c r="AU226" s="170" t="str">
        <f aca="false">IF(J226="","",IF(J226="-","-",IF(UPPER(J226)="AB","+",VLOOKUP(J226,'විෂය තොරතුරු'!$P$24:$Q$28,2))))</f>
        <v/>
      </c>
      <c r="AV226" s="171" t="str">
        <f aca="false">IF(K226="","",IF(K226="-","-",IF(UPPER(K226)="AB","+",VLOOKUP(K226,'විෂය තොරතුරු'!$P$24:$Q$28,2))))</f>
        <v/>
      </c>
      <c r="AW226" s="168" t="str">
        <f aca="false">IF(L226="","",IF(L226="-","-",IF(UPPER(L226)="AB","+",VLOOKUP(L226,'විෂය තොරතුරු'!$P$24:$Q$28,2))))</f>
        <v/>
      </c>
      <c r="AX226" s="168" t="str">
        <f aca="false">IF(M226="","",IF(M226="-","-",IF(UPPER(M226)="AB","+",VLOOKUP(M226,'විෂය තොරතුරු'!$P$24:$Q$28,2))))</f>
        <v/>
      </c>
      <c r="AY226" s="169" t="str">
        <f aca="false">IF(N226="","",IF(N226="-","-",IF(UPPER(N226)="AB","+",VLOOKUP(N226,'විෂය තොරතුරු'!$P$24:$Q$28,2))))</f>
        <v/>
      </c>
      <c r="AZ226" s="167" t="str">
        <f aca="false">IF(O226="","",IF(O226="-","-",IF(UPPER(O226)="AB","+",VLOOKUP(O226,'විෂය තොරතුරු'!$P$24:$Q$28,2))))</f>
        <v/>
      </c>
      <c r="BA226" s="168" t="str">
        <f aca="false">IF(P226="","",IF(P226="-","-",IF(UPPER(P226)="AB","+",VLOOKUP(P226,'විෂය තොරතුරු'!$P$24:$Q$28,2))))</f>
        <v/>
      </c>
      <c r="BB226" s="168" t="str">
        <f aca="false">IF(Q226="","",IF(Q226="-","-",IF(UPPER(Q226)="AB","+",VLOOKUP(Q226,'විෂය තොරතුරු'!$P$24:$Q$28,2))))</f>
        <v/>
      </c>
      <c r="BC226" s="168" t="str">
        <f aca="false">IF(R226="","",IF(R226="-","-",IF(UPPER(R226)="AB","+",VLOOKUP(R226,'විෂය තොරතුරු'!$P$24:$Q$28,2))))</f>
        <v/>
      </c>
      <c r="BD226" s="168" t="str">
        <f aca="false">IF(S226="","",IF(S226="-","-",IF(UPPER(S226)="AB","+",VLOOKUP(S226,'විෂය තොරතුරු'!$P$24:$Q$28,2))))</f>
        <v/>
      </c>
      <c r="BE226" s="168" t="str">
        <f aca="false">IF(T226="","",IF(T226="-","-",IF(UPPER(T226)="AB","+",VLOOKUP(T226,'විෂය තොරතුරු'!$P$24:$Q$28,2))))</f>
        <v/>
      </c>
      <c r="BF226" s="168" t="str">
        <f aca="false">IF(U226="","",IF(U226="-","-",IF(UPPER(U226)="AB","+",VLOOKUP(U226,'විෂය තොරතුරු'!$P$24:$Q$28,2))))</f>
        <v/>
      </c>
      <c r="BG226" s="170" t="str">
        <f aca="false">IF(V226="","",IF(V226="-","-",IF(UPPER(V226)="AB","+",VLOOKUP(V226,'විෂය තොරතුරු'!$P$24:$Q$28,2))))</f>
        <v/>
      </c>
      <c r="BH226" s="171" t="str">
        <f aca="false">IF(W226="","",IF(W226="-","-",IF(UPPER(W226)="AB","+",VLOOKUP(W226,'විෂය තොරතුරු'!$P$24:$Q$28,2))))</f>
        <v/>
      </c>
      <c r="BI226" s="168" t="str">
        <f aca="false">IF(X226="","",IF(X226="-","-",IF(UPPER(X226)="AB","+",VLOOKUP(X226,'විෂය තොරතුරු'!$P$24:$Q$28,2))))</f>
        <v/>
      </c>
      <c r="BJ226" s="168" t="str">
        <f aca="false">IF(Y226="","",IF(Y226="-","-",IF(UPPER(Y226)="AB","+",VLOOKUP(Y226,'විෂය තොරතුරු'!$P$24:$Q$28,2))))</f>
        <v/>
      </c>
      <c r="BK226" s="168" t="str">
        <f aca="false">IF(Z226="","",IF(Z226="-","-",IF(UPPER(Z226)="AB","+",VLOOKUP(Z226,'විෂය තොරතුරු'!$P$24:$Q$28,2))))</f>
        <v/>
      </c>
      <c r="BL226" s="168" t="str">
        <f aca="false">IF(AA226="","",IF(AA226="-","-",IF(UPPER(AA226)="AB","+",VLOOKUP(AA226,'විෂය තොරතුරු'!$P$24:$Q$28,2))))</f>
        <v/>
      </c>
      <c r="BM226" s="168" t="str">
        <f aca="false">IF(AB226="","",IF(AB226="-","-",IF(UPPER(AB226)="AB","+",VLOOKUP(AB226,'විෂය තොරතුරු'!$P$24:$Q$28,2))))</f>
        <v/>
      </c>
      <c r="BN226" s="168" t="str">
        <f aca="false">IF(AC226="","",IF(AC226="-","-",IF(UPPER(AC226)="AB","+",VLOOKUP(AC226,'විෂය තොරතුරු'!$P$24:$Q$28,2))))</f>
        <v/>
      </c>
      <c r="BO226" s="169" t="str">
        <f aca="false">IF(AD226="","",IF(AD226="-","-",IF(UPPER(AD226)="AB","+",VLOOKUP(AD226,'විෂය තොරතුරු'!$P$24:$Q$28,2))))</f>
        <v/>
      </c>
      <c r="BP226" s="171" t="str">
        <f aca="false">IF(AE226="","",IF(AE226="-","-",IF(UPPER(AE226)="AB","+",VLOOKUP(AE226,'විෂය තොරතුරු'!$P$24:$Q$28,2))))</f>
        <v/>
      </c>
      <c r="BQ226" s="168" t="str">
        <f aca="false">IF(AF226="","",IF(AF226="-","-",IF(UPPER(AF226)="AB","+",VLOOKUP(AF226,'විෂය තොරතුරු'!$P$24:$Q$28,2))))</f>
        <v/>
      </c>
      <c r="BR226" s="168" t="str">
        <f aca="false">IF(AG226="","",IF(AG226="-","-",IF(UPPER(AG226)="AB","+",VLOOKUP(AG226,'විෂය තොරතුරු'!$P$24:$Q$28,2))))</f>
        <v/>
      </c>
      <c r="BS226" s="168" t="str">
        <f aca="false">IF(AH226="","",IF(AH226="-","-",IF(UPPER(AH226)="AB","+",VLOOKUP(AH226,'විෂය තොරතුරු'!$P$24:$Q$28,2))))</f>
        <v/>
      </c>
      <c r="BT226" s="168" t="str">
        <f aca="false">IF(AI226="","",IF(AI226="-","-",IF(UPPER(AI226)="AB","+",VLOOKUP(AI226,'විෂය තොරතුරු'!$P$24:$Q$28,2))))</f>
        <v/>
      </c>
      <c r="BU226" s="168" t="str">
        <f aca="false">IF(AJ226="","",IF(AJ226="-","-",IF(UPPER(AJ226)="AB","+",VLOOKUP(AJ226,'විෂය තොරතුරු'!$P$24:$Q$28,2))))</f>
        <v/>
      </c>
      <c r="BV226" s="168" t="str">
        <f aca="false">IF(AK226="","",IF(AK226="-","-",IF(UPPER(AK226)="AB","+",VLOOKUP(AK226,'විෂය තොරතුරු'!$P$24:$Q$28,2))))</f>
        <v/>
      </c>
      <c r="BW226" s="169" t="str">
        <f aca="false">IF(AL226="","",IF(AL226="-","-",IF(UPPER(AL226)="AB","+",VLOOKUP(AL226,'විෂය තොරතුරු'!$P$24:$Q$28,2))))</f>
        <v/>
      </c>
      <c r="BX226" s="171" t="str">
        <f aca="false">IF($B226="","",COUNTIF($AP226:$BW226,"A"))</f>
        <v/>
      </c>
      <c r="BY226" s="171" t="str">
        <f aca="false">IF($B226="","",COUNTIF($AP226:$BW226,"B"))</f>
        <v/>
      </c>
      <c r="BZ226" s="171" t="str">
        <f aca="false">IF($B226="","",COUNTIF($AP226:$BW226,"C"))</f>
        <v/>
      </c>
      <c r="CA226" s="171" t="str">
        <f aca="false">IF($B226="","",COUNTIF($AP226:$BW226,"S"))</f>
        <v/>
      </c>
      <c r="CB226" s="171" t="str">
        <f aca="false">IF($B226="","",COUNTIF($AP226:$BW226,"W"))</f>
        <v/>
      </c>
      <c r="CC226" s="171" t="str">
        <f aca="false">IF(B226="","",SUM(BX226:CA226))</f>
        <v/>
      </c>
      <c r="CD226" s="169" t="str">
        <f aca="false">IF(B226="","",SUM(BX226:BZ226))</f>
        <v/>
      </c>
      <c r="CE226" s="172" t="str">
        <f aca="false">IF(B226="","",IF(AND(CC226&gt;=6,CD226&gt;=3,OR(E226&gt;=35,F226&gt;=35),L226&gt;=35),"6/3 සමත්",IF(AND(CC226&gt;=5,CD226&gt;=3,OR(E226&gt;=35,F226&gt;=35,L226&gt;=35)),"5/3 සමත්",IF(AND(CC226&gt;=4,CD226&gt;=1,OR(E226&gt;=20,F226&gt;=20,L226&gt;=20)),"සමත් කළ හැකි",IF(CB226=9,"W9","අසමත් ?")))))</f>
        <v/>
      </c>
    </row>
    <row r="227" customFormat="false" ht="13.8" hidden="false" customHeight="false" outlineLevel="0" collapsed="false">
      <c r="A227" s="160" t="n">
        <v>42</v>
      </c>
      <c r="B227" s="175"/>
      <c r="C227" s="161"/>
      <c r="D227" s="162"/>
      <c r="E227" s="163"/>
      <c r="F227" s="164"/>
      <c r="G227" s="163"/>
      <c r="H227" s="165"/>
      <c r="I227" s="165"/>
      <c r="J227" s="164"/>
      <c r="K227" s="163"/>
      <c r="L227" s="165"/>
      <c r="M227" s="165"/>
      <c r="N227" s="164"/>
      <c r="O227" s="163"/>
      <c r="P227" s="165"/>
      <c r="Q227" s="165"/>
      <c r="R227" s="165"/>
      <c r="S227" s="165"/>
      <c r="T227" s="165"/>
      <c r="U227" s="165"/>
      <c r="V227" s="164"/>
      <c r="W227" s="163"/>
      <c r="X227" s="165"/>
      <c r="Y227" s="165"/>
      <c r="Z227" s="165"/>
      <c r="AA227" s="165"/>
      <c r="AB227" s="165"/>
      <c r="AC227" s="165"/>
      <c r="AD227" s="164"/>
      <c r="AE227" s="163"/>
      <c r="AF227" s="165"/>
      <c r="AG227" s="165"/>
      <c r="AH227" s="165"/>
      <c r="AI227" s="165"/>
      <c r="AJ227" s="165"/>
      <c r="AK227" s="165"/>
      <c r="AL227" s="166"/>
      <c r="AM227" s="167" t="str">
        <f aca="false">IF(B227="","",SUM(E227:AL227))</f>
        <v/>
      </c>
      <c r="AN227" s="168" t="str">
        <f aca="false">IF(B227="","",AM227/9)</f>
        <v/>
      </c>
      <c r="AO227" s="169" t="str">
        <f aca="false">IF(B227="","",IF(AM227=0,"-",RANK(AM227,$AM$186:$AM$235,0)))</f>
        <v/>
      </c>
      <c r="AP227" s="167" t="str">
        <f aca="false">IF(E227="","",IF(E227="-","-",IF(UPPER(E227)="AB","+",VLOOKUP(E227,'විෂය තොරතුරු'!$P$24:$Q$28,2))))</f>
        <v/>
      </c>
      <c r="AQ227" s="168" t="str">
        <f aca="false">IF(F227="","",IF(F227="-","-",IF(UPPER(F227)="AB","+",VLOOKUP(F227,'විෂය තොරතුරු'!$P$24:$Q$28,2))))</f>
        <v/>
      </c>
      <c r="AR227" s="168" t="str">
        <f aca="false">IF(G227="","",IF(G227="-","-",IF(UPPER(G227)="AB","+",VLOOKUP(G227,'විෂය තොරතුරු'!$P$24:$Q$28,2))))</f>
        <v/>
      </c>
      <c r="AS227" s="168" t="str">
        <f aca="false">IF(H227="","",IF(H227="-","-",IF(UPPER(H227)="AB","+",VLOOKUP(H227,'විෂය තොරතුරු'!$P$24:$Q$28,2))))</f>
        <v/>
      </c>
      <c r="AT227" s="168" t="str">
        <f aca="false">IF(I227="","",IF(I227="-","-",IF(UPPER(I227)="AB","+",VLOOKUP(I227,'විෂය තොරතුරු'!$P$24:$Q$28,2))))</f>
        <v/>
      </c>
      <c r="AU227" s="170" t="str">
        <f aca="false">IF(J227="","",IF(J227="-","-",IF(UPPER(J227)="AB","+",VLOOKUP(J227,'විෂය තොරතුරු'!$P$24:$Q$28,2))))</f>
        <v/>
      </c>
      <c r="AV227" s="171" t="str">
        <f aca="false">IF(K227="","",IF(K227="-","-",IF(UPPER(K227)="AB","+",VLOOKUP(K227,'විෂය තොරතුරු'!$P$24:$Q$28,2))))</f>
        <v/>
      </c>
      <c r="AW227" s="168" t="str">
        <f aca="false">IF(L227="","",IF(L227="-","-",IF(UPPER(L227)="AB","+",VLOOKUP(L227,'විෂය තොරතුරු'!$P$24:$Q$28,2))))</f>
        <v/>
      </c>
      <c r="AX227" s="168" t="str">
        <f aca="false">IF(M227="","",IF(M227="-","-",IF(UPPER(M227)="AB","+",VLOOKUP(M227,'විෂය තොරතුරු'!$P$24:$Q$28,2))))</f>
        <v/>
      </c>
      <c r="AY227" s="169" t="str">
        <f aca="false">IF(N227="","",IF(N227="-","-",IF(UPPER(N227)="AB","+",VLOOKUP(N227,'විෂය තොරතුරු'!$P$24:$Q$28,2))))</f>
        <v/>
      </c>
      <c r="AZ227" s="167" t="str">
        <f aca="false">IF(O227="","",IF(O227="-","-",IF(UPPER(O227)="AB","+",VLOOKUP(O227,'විෂය තොරතුරු'!$P$24:$Q$28,2))))</f>
        <v/>
      </c>
      <c r="BA227" s="168" t="str">
        <f aca="false">IF(P227="","",IF(P227="-","-",IF(UPPER(P227)="AB","+",VLOOKUP(P227,'විෂය තොරතුරු'!$P$24:$Q$28,2))))</f>
        <v/>
      </c>
      <c r="BB227" s="168" t="str">
        <f aca="false">IF(Q227="","",IF(Q227="-","-",IF(UPPER(Q227)="AB","+",VLOOKUP(Q227,'විෂය තොරතුරු'!$P$24:$Q$28,2))))</f>
        <v/>
      </c>
      <c r="BC227" s="168" t="str">
        <f aca="false">IF(R227="","",IF(R227="-","-",IF(UPPER(R227)="AB","+",VLOOKUP(R227,'විෂය තොරතුරු'!$P$24:$Q$28,2))))</f>
        <v/>
      </c>
      <c r="BD227" s="168" t="str">
        <f aca="false">IF(S227="","",IF(S227="-","-",IF(UPPER(S227)="AB","+",VLOOKUP(S227,'විෂය තොරතුරු'!$P$24:$Q$28,2))))</f>
        <v/>
      </c>
      <c r="BE227" s="168" t="str">
        <f aca="false">IF(T227="","",IF(T227="-","-",IF(UPPER(T227)="AB","+",VLOOKUP(T227,'විෂය තොරතුරු'!$P$24:$Q$28,2))))</f>
        <v/>
      </c>
      <c r="BF227" s="168" t="str">
        <f aca="false">IF(U227="","",IF(U227="-","-",IF(UPPER(U227)="AB","+",VLOOKUP(U227,'විෂය තොරතුරු'!$P$24:$Q$28,2))))</f>
        <v/>
      </c>
      <c r="BG227" s="170" t="str">
        <f aca="false">IF(V227="","",IF(V227="-","-",IF(UPPER(V227)="AB","+",VLOOKUP(V227,'විෂය තොරතුරු'!$P$24:$Q$28,2))))</f>
        <v/>
      </c>
      <c r="BH227" s="171" t="str">
        <f aca="false">IF(W227="","",IF(W227="-","-",IF(UPPER(W227)="AB","+",VLOOKUP(W227,'විෂය තොරතුරු'!$P$24:$Q$28,2))))</f>
        <v/>
      </c>
      <c r="BI227" s="168" t="str">
        <f aca="false">IF(X227="","",IF(X227="-","-",IF(UPPER(X227)="AB","+",VLOOKUP(X227,'විෂය තොරතුරු'!$P$24:$Q$28,2))))</f>
        <v/>
      </c>
      <c r="BJ227" s="168" t="str">
        <f aca="false">IF(Y227="","",IF(Y227="-","-",IF(UPPER(Y227)="AB","+",VLOOKUP(Y227,'විෂය තොරතුරු'!$P$24:$Q$28,2))))</f>
        <v/>
      </c>
      <c r="BK227" s="168" t="str">
        <f aca="false">IF(Z227="","",IF(Z227="-","-",IF(UPPER(Z227)="AB","+",VLOOKUP(Z227,'විෂය තොරතුරු'!$P$24:$Q$28,2))))</f>
        <v/>
      </c>
      <c r="BL227" s="168" t="str">
        <f aca="false">IF(AA227="","",IF(AA227="-","-",IF(UPPER(AA227)="AB","+",VLOOKUP(AA227,'විෂය තොරතුරු'!$P$24:$Q$28,2))))</f>
        <v/>
      </c>
      <c r="BM227" s="168" t="str">
        <f aca="false">IF(AB227="","",IF(AB227="-","-",IF(UPPER(AB227)="AB","+",VLOOKUP(AB227,'විෂය තොරතුරු'!$P$24:$Q$28,2))))</f>
        <v/>
      </c>
      <c r="BN227" s="168" t="str">
        <f aca="false">IF(AC227="","",IF(AC227="-","-",IF(UPPER(AC227)="AB","+",VLOOKUP(AC227,'විෂය තොරතුරු'!$P$24:$Q$28,2))))</f>
        <v/>
      </c>
      <c r="BO227" s="169" t="str">
        <f aca="false">IF(AD227="","",IF(AD227="-","-",IF(UPPER(AD227)="AB","+",VLOOKUP(AD227,'විෂය තොරතුරු'!$P$24:$Q$28,2))))</f>
        <v/>
      </c>
      <c r="BP227" s="171" t="str">
        <f aca="false">IF(AE227="","",IF(AE227="-","-",IF(UPPER(AE227)="AB","+",VLOOKUP(AE227,'විෂය තොරතුරු'!$P$24:$Q$28,2))))</f>
        <v/>
      </c>
      <c r="BQ227" s="168" t="str">
        <f aca="false">IF(AF227="","",IF(AF227="-","-",IF(UPPER(AF227)="AB","+",VLOOKUP(AF227,'විෂය තොරතුරු'!$P$24:$Q$28,2))))</f>
        <v/>
      </c>
      <c r="BR227" s="168" t="str">
        <f aca="false">IF(AG227="","",IF(AG227="-","-",IF(UPPER(AG227)="AB","+",VLOOKUP(AG227,'විෂය තොරතුරු'!$P$24:$Q$28,2))))</f>
        <v/>
      </c>
      <c r="BS227" s="168" t="str">
        <f aca="false">IF(AH227="","",IF(AH227="-","-",IF(UPPER(AH227)="AB","+",VLOOKUP(AH227,'විෂය තොරතුරු'!$P$24:$Q$28,2))))</f>
        <v/>
      </c>
      <c r="BT227" s="168" t="str">
        <f aca="false">IF(AI227="","",IF(AI227="-","-",IF(UPPER(AI227)="AB","+",VLOOKUP(AI227,'විෂය තොරතුරු'!$P$24:$Q$28,2))))</f>
        <v/>
      </c>
      <c r="BU227" s="168" t="str">
        <f aca="false">IF(AJ227="","",IF(AJ227="-","-",IF(UPPER(AJ227)="AB","+",VLOOKUP(AJ227,'විෂය තොරතුරු'!$P$24:$Q$28,2))))</f>
        <v/>
      </c>
      <c r="BV227" s="168" t="str">
        <f aca="false">IF(AK227="","",IF(AK227="-","-",IF(UPPER(AK227)="AB","+",VLOOKUP(AK227,'විෂය තොරතුරු'!$P$24:$Q$28,2))))</f>
        <v/>
      </c>
      <c r="BW227" s="169" t="str">
        <f aca="false">IF(AL227="","",IF(AL227="-","-",IF(UPPER(AL227)="AB","+",VLOOKUP(AL227,'විෂය තොරතුරු'!$P$24:$Q$28,2))))</f>
        <v/>
      </c>
      <c r="BX227" s="171" t="str">
        <f aca="false">IF($B227="","",COUNTIF($AP227:$BW227,"A"))</f>
        <v/>
      </c>
      <c r="BY227" s="171" t="str">
        <f aca="false">IF($B227="","",COUNTIF($AP227:$BW227,"B"))</f>
        <v/>
      </c>
      <c r="BZ227" s="171" t="str">
        <f aca="false">IF($B227="","",COUNTIF($AP227:$BW227,"C"))</f>
        <v/>
      </c>
      <c r="CA227" s="171" t="str">
        <f aca="false">IF($B227="","",COUNTIF($AP227:$BW227,"S"))</f>
        <v/>
      </c>
      <c r="CB227" s="171" t="str">
        <f aca="false">IF($B227="","",COUNTIF($AP227:$BW227,"W"))</f>
        <v/>
      </c>
      <c r="CC227" s="171" t="str">
        <f aca="false">IF(B227="","",SUM(BX227:CA227))</f>
        <v/>
      </c>
      <c r="CD227" s="169" t="str">
        <f aca="false">IF(B227="","",SUM(BX227:BZ227))</f>
        <v/>
      </c>
      <c r="CE227" s="172" t="str">
        <f aca="false">IF(B227="","",IF(AND(CC227&gt;=6,CD227&gt;=3,OR(E227&gt;=35,F227&gt;=35),L227&gt;=35),"6/3 සමත්",IF(AND(CC227&gt;=5,CD227&gt;=3,OR(E227&gt;=35,F227&gt;=35,L227&gt;=35)),"5/3 සමත්",IF(AND(CC227&gt;=4,CD227&gt;=1,OR(E227&gt;=20,F227&gt;=20,L227&gt;=20)),"සමත් කළ හැකි",IF(CB227=9,"W9","අසමත් ?")))))</f>
        <v/>
      </c>
    </row>
    <row r="228" customFormat="false" ht="13.8" hidden="false" customHeight="false" outlineLevel="0" collapsed="false">
      <c r="A228" s="160" t="n">
        <v>43</v>
      </c>
      <c r="B228" s="161"/>
      <c r="C228" s="161"/>
      <c r="D228" s="162"/>
      <c r="E228" s="163"/>
      <c r="F228" s="164"/>
      <c r="G228" s="163"/>
      <c r="H228" s="165"/>
      <c r="I228" s="165"/>
      <c r="J228" s="164"/>
      <c r="K228" s="163"/>
      <c r="L228" s="165"/>
      <c r="M228" s="165"/>
      <c r="N228" s="164"/>
      <c r="O228" s="163"/>
      <c r="P228" s="165"/>
      <c r="Q228" s="165"/>
      <c r="R228" s="165"/>
      <c r="S228" s="165"/>
      <c r="T228" s="165"/>
      <c r="U228" s="165"/>
      <c r="V228" s="164"/>
      <c r="W228" s="163"/>
      <c r="X228" s="165"/>
      <c r="Y228" s="165"/>
      <c r="Z228" s="165"/>
      <c r="AA228" s="165"/>
      <c r="AB228" s="165"/>
      <c r="AC228" s="165"/>
      <c r="AD228" s="164"/>
      <c r="AE228" s="163"/>
      <c r="AF228" s="165"/>
      <c r="AG228" s="165"/>
      <c r="AH228" s="165"/>
      <c r="AI228" s="165"/>
      <c r="AJ228" s="165"/>
      <c r="AK228" s="165"/>
      <c r="AL228" s="166"/>
      <c r="AM228" s="167" t="str">
        <f aca="false">IF(B228="","",SUM(E228:AL228))</f>
        <v/>
      </c>
      <c r="AN228" s="168" t="str">
        <f aca="false">IF(B228="","",AM228/9)</f>
        <v/>
      </c>
      <c r="AO228" s="169" t="str">
        <f aca="false">IF(B228="","",IF(AM228=0,"-",RANK(AM228,$AM$186:$AM$235,0)))</f>
        <v/>
      </c>
      <c r="AP228" s="167" t="str">
        <f aca="false">IF(E228="","",IF(E228="-","-",IF(UPPER(E228)="AB","+",VLOOKUP(E228,'විෂය තොරතුරු'!$P$24:$Q$28,2))))</f>
        <v/>
      </c>
      <c r="AQ228" s="168" t="str">
        <f aca="false">IF(F228="","",IF(F228="-","-",IF(UPPER(F228)="AB","+",VLOOKUP(F228,'විෂය තොරතුරු'!$P$24:$Q$28,2))))</f>
        <v/>
      </c>
      <c r="AR228" s="168" t="str">
        <f aca="false">IF(G228="","",IF(G228="-","-",IF(UPPER(G228)="AB","+",VLOOKUP(G228,'විෂය තොරතුරු'!$P$24:$Q$28,2))))</f>
        <v/>
      </c>
      <c r="AS228" s="168" t="str">
        <f aca="false">IF(H228="","",IF(H228="-","-",IF(UPPER(H228)="AB","+",VLOOKUP(H228,'විෂය තොරතුරු'!$P$24:$Q$28,2))))</f>
        <v/>
      </c>
      <c r="AT228" s="168" t="str">
        <f aca="false">IF(I228="","",IF(I228="-","-",IF(UPPER(I228)="AB","+",VLOOKUP(I228,'විෂය තොරතුරු'!$P$24:$Q$28,2))))</f>
        <v/>
      </c>
      <c r="AU228" s="170" t="str">
        <f aca="false">IF(J228="","",IF(J228="-","-",IF(UPPER(J228)="AB","+",VLOOKUP(J228,'විෂය තොරතුරු'!$P$24:$Q$28,2))))</f>
        <v/>
      </c>
      <c r="AV228" s="171" t="str">
        <f aca="false">IF(K228="","",IF(K228="-","-",IF(UPPER(K228)="AB","+",VLOOKUP(K228,'විෂය තොරතුරු'!$P$24:$Q$28,2))))</f>
        <v/>
      </c>
      <c r="AW228" s="168" t="str">
        <f aca="false">IF(L228="","",IF(L228="-","-",IF(UPPER(L228)="AB","+",VLOOKUP(L228,'විෂය තොරතුරු'!$P$24:$Q$28,2))))</f>
        <v/>
      </c>
      <c r="AX228" s="168" t="str">
        <f aca="false">IF(M228="","",IF(M228="-","-",IF(UPPER(M228)="AB","+",VLOOKUP(M228,'විෂය තොරතුරු'!$P$24:$Q$28,2))))</f>
        <v/>
      </c>
      <c r="AY228" s="169" t="str">
        <f aca="false">IF(N228="","",IF(N228="-","-",IF(UPPER(N228)="AB","+",VLOOKUP(N228,'විෂය තොරතුරු'!$P$24:$Q$28,2))))</f>
        <v/>
      </c>
      <c r="AZ228" s="167" t="str">
        <f aca="false">IF(O228="","",IF(O228="-","-",IF(UPPER(O228)="AB","+",VLOOKUP(O228,'විෂය තොරතුරු'!$P$24:$Q$28,2))))</f>
        <v/>
      </c>
      <c r="BA228" s="168" t="str">
        <f aca="false">IF(P228="","",IF(P228="-","-",IF(UPPER(P228)="AB","+",VLOOKUP(P228,'විෂය තොරතුරු'!$P$24:$Q$28,2))))</f>
        <v/>
      </c>
      <c r="BB228" s="168" t="str">
        <f aca="false">IF(Q228="","",IF(Q228="-","-",IF(UPPER(Q228)="AB","+",VLOOKUP(Q228,'විෂය තොරතුරු'!$P$24:$Q$28,2))))</f>
        <v/>
      </c>
      <c r="BC228" s="168" t="str">
        <f aca="false">IF(R228="","",IF(R228="-","-",IF(UPPER(R228)="AB","+",VLOOKUP(R228,'විෂය තොරතුරු'!$P$24:$Q$28,2))))</f>
        <v/>
      </c>
      <c r="BD228" s="168" t="str">
        <f aca="false">IF(S228="","",IF(S228="-","-",IF(UPPER(S228)="AB","+",VLOOKUP(S228,'විෂය තොරතුරු'!$P$24:$Q$28,2))))</f>
        <v/>
      </c>
      <c r="BE228" s="168" t="str">
        <f aca="false">IF(T228="","",IF(T228="-","-",IF(UPPER(T228)="AB","+",VLOOKUP(T228,'විෂය තොරතුරු'!$P$24:$Q$28,2))))</f>
        <v/>
      </c>
      <c r="BF228" s="168" t="str">
        <f aca="false">IF(U228="","",IF(U228="-","-",IF(UPPER(U228)="AB","+",VLOOKUP(U228,'විෂය තොරතුරු'!$P$24:$Q$28,2))))</f>
        <v/>
      </c>
      <c r="BG228" s="170" t="str">
        <f aca="false">IF(V228="","",IF(V228="-","-",IF(UPPER(V228)="AB","+",VLOOKUP(V228,'විෂය තොරතුරු'!$P$24:$Q$28,2))))</f>
        <v/>
      </c>
      <c r="BH228" s="171" t="str">
        <f aca="false">IF(W228="","",IF(W228="-","-",IF(UPPER(W228)="AB","+",VLOOKUP(W228,'විෂය තොරතුරු'!$P$24:$Q$28,2))))</f>
        <v/>
      </c>
      <c r="BI228" s="168" t="str">
        <f aca="false">IF(X228="","",IF(X228="-","-",IF(UPPER(X228)="AB","+",VLOOKUP(X228,'විෂය තොරතුරු'!$P$24:$Q$28,2))))</f>
        <v/>
      </c>
      <c r="BJ228" s="168" t="str">
        <f aca="false">IF(Y228="","",IF(Y228="-","-",IF(UPPER(Y228)="AB","+",VLOOKUP(Y228,'විෂය තොරතුරු'!$P$24:$Q$28,2))))</f>
        <v/>
      </c>
      <c r="BK228" s="168" t="str">
        <f aca="false">IF(Z228="","",IF(Z228="-","-",IF(UPPER(Z228)="AB","+",VLOOKUP(Z228,'විෂය තොරතුරු'!$P$24:$Q$28,2))))</f>
        <v/>
      </c>
      <c r="BL228" s="168" t="str">
        <f aca="false">IF(AA228="","",IF(AA228="-","-",IF(UPPER(AA228)="AB","+",VLOOKUP(AA228,'විෂය තොරතුරු'!$P$24:$Q$28,2))))</f>
        <v/>
      </c>
      <c r="BM228" s="168" t="str">
        <f aca="false">IF(AB228="","",IF(AB228="-","-",IF(UPPER(AB228)="AB","+",VLOOKUP(AB228,'විෂය තොරතුරු'!$P$24:$Q$28,2))))</f>
        <v/>
      </c>
      <c r="BN228" s="168" t="str">
        <f aca="false">IF(AC228="","",IF(AC228="-","-",IF(UPPER(AC228)="AB","+",VLOOKUP(AC228,'විෂය තොරතුරු'!$P$24:$Q$28,2))))</f>
        <v/>
      </c>
      <c r="BO228" s="169" t="str">
        <f aca="false">IF(AD228="","",IF(AD228="-","-",IF(UPPER(AD228)="AB","+",VLOOKUP(AD228,'විෂය තොරතුරු'!$P$24:$Q$28,2))))</f>
        <v/>
      </c>
      <c r="BP228" s="171" t="str">
        <f aca="false">IF(AE228="","",IF(AE228="-","-",IF(UPPER(AE228)="AB","+",VLOOKUP(AE228,'විෂය තොරතුරු'!$P$24:$Q$28,2))))</f>
        <v/>
      </c>
      <c r="BQ228" s="168" t="str">
        <f aca="false">IF(AF228="","",IF(AF228="-","-",IF(UPPER(AF228)="AB","+",VLOOKUP(AF228,'විෂය තොරතුරු'!$P$24:$Q$28,2))))</f>
        <v/>
      </c>
      <c r="BR228" s="168" t="str">
        <f aca="false">IF(AG228="","",IF(AG228="-","-",IF(UPPER(AG228)="AB","+",VLOOKUP(AG228,'විෂය තොරතුරු'!$P$24:$Q$28,2))))</f>
        <v/>
      </c>
      <c r="BS228" s="168" t="str">
        <f aca="false">IF(AH228="","",IF(AH228="-","-",IF(UPPER(AH228)="AB","+",VLOOKUP(AH228,'විෂය තොරතුරු'!$P$24:$Q$28,2))))</f>
        <v/>
      </c>
      <c r="BT228" s="168" t="str">
        <f aca="false">IF(AI228="","",IF(AI228="-","-",IF(UPPER(AI228)="AB","+",VLOOKUP(AI228,'විෂය තොරතුරු'!$P$24:$Q$28,2))))</f>
        <v/>
      </c>
      <c r="BU228" s="168" t="str">
        <f aca="false">IF(AJ228="","",IF(AJ228="-","-",IF(UPPER(AJ228)="AB","+",VLOOKUP(AJ228,'විෂය තොරතුරු'!$P$24:$Q$28,2))))</f>
        <v/>
      </c>
      <c r="BV228" s="168" t="str">
        <f aca="false">IF(AK228="","",IF(AK228="-","-",IF(UPPER(AK228)="AB","+",VLOOKUP(AK228,'විෂය තොරතුරු'!$P$24:$Q$28,2))))</f>
        <v/>
      </c>
      <c r="BW228" s="169" t="str">
        <f aca="false">IF(AL228="","",IF(AL228="-","-",IF(UPPER(AL228)="AB","+",VLOOKUP(AL228,'විෂය තොරතුරු'!$P$24:$Q$28,2))))</f>
        <v/>
      </c>
      <c r="BX228" s="171" t="str">
        <f aca="false">IF($B228="","",COUNTIF($AP228:$BW228,"A"))</f>
        <v/>
      </c>
      <c r="BY228" s="171" t="str">
        <f aca="false">IF($B228="","",COUNTIF($AP228:$BW228,"B"))</f>
        <v/>
      </c>
      <c r="BZ228" s="171" t="str">
        <f aca="false">IF($B228="","",COUNTIF($AP228:$BW228,"C"))</f>
        <v/>
      </c>
      <c r="CA228" s="171" t="str">
        <f aca="false">IF($B228="","",COUNTIF($AP228:$BW228,"S"))</f>
        <v/>
      </c>
      <c r="CB228" s="171" t="str">
        <f aca="false">IF($B228="","",COUNTIF($AP228:$BW228,"W"))</f>
        <v/>
      </c>
      <c r="CC228" s="171" t="str">
        <f aca="false">IF(B228="","",SUM(BX228:CA228))</f>
        <v/>
      </c>
      <c r="CD228" s="169" t="str">
        <f aca="false">IF(B228="","",SUM(BX228:BZ228))</f>
        <v/>
      </c>
      <c r="CE228" s="172" t="str">
        <f aca="false">IF(B228="","",IF(AND(CC228&gt;=6,CD228&gt;=3,OR(E228&gt;=35,F228&gt;=35),L228&gt;=35),"6/3 සමත්",IF(AND(CC228&gt;=5,CD228&gt;=3,OR(E228&gt;=35,F228&gt;=35,L228&gt;=35)),"5/3 සමත්",IF(AND(CC228&gt;=4,CD228&gt;=1,OR(E228&gt;=20,F228&gt;=20,L228&gt;=20)),"සමත් කළ හැකි",IF(CB228=9,"W9","අසමත් ?")))))</f>
        <v/>
      </c>
    </row>
    <row r="229" customFormat="false" ht="13.8" hidden="false" customHeight="false" outlineLevel="0" collapsed="false">
      <c r="A229" s="160" t="n">
        <v>44</v>
      </c>
      <c r="B229" s="188"/>
      <c r="C229" s="161"/>
      <c r="D229" s="162"/>
      <c r="E229" s="163"/>
      <c r="F229" s="164"/>
      <c r="G229" s="163"/>
      <c r="H229" s="165"/>
      <c r="I229" s="165"/>
      <c r="J229" s="164"/>
      <c r="K229" s="163"/>
      <c r="L229" s="165"/>
      <c r="M229" s="165"/>
      <c r="N229" s="164"/>
      <c r="O229" s="163"/>
      <c r="P229" s="165"/>
      <c r="Q229" s="165"/>
      <c r="R229" s="165"/>
      <c r="S229" s="165"/>
      <c r="T229" s="165"/>
      <c r="U229" s="165"/>
      <c r="V229" s="164"/>
      <c r="W229" s="163"/>
      <c r="X229" s="165"/>
      <c r="Y229" s="165"/>
      <c r="Z229" s="165"/>
      <c r="AA229" s="165"/>
      <c r="AB229" s="165"/>
      <c r="AC229" s="165"/>
      <c r="AD229" s="164"/>
      <c r="AE229" s="163"/>
      <c r="AF229" s="165"/>
      <c r="AG229" s="165"/>
      <c r="AH229" s="165"/>
      <c r="AI229" s="165"/>
      <c r="AJ229" s="165"/>
      <c r="AK229" s="165"/>
      <c r="AL229" s="166"/>
      <c r="AM229" s="167" t="str">
        <f aca="false">IF(B229="","",SUM(E229:AL229))</f>
        <v/>
      </c>
      <c r="AN229" s="168" t="str">
        <f aca="false">IF(B229="","",AM229/9)</f>
        <v/>
      </c>
      <c r="AO229" s="169" t="str">
        <f aca="false">IF(B229="","",IF(AM229=0,"-",RANK(AM229,$AM$186:$AM$235,0)))</f>
        <v/>
      </c>
      <c r="AP229" s="167" t="str">
        <f aca="false">IF(E229="","",IF(E229="-","-",IF(UPPER(E229)="AB","+",VLOOKUP(E229,'විෂය තොරතුරු'!$P$24:$Q$28,2))))</f>
        <v/>
      </c>
      <c r="AQ229" s="168" t="str">
        <f aca="false">IF(F229="","",IF(F229="-","-",IF(UPPER(F229)="AB","+",VLOOKUP(F229,'විෂය තොරතුරු'!$P$24:$Q$28,2))))</f>
        <v/>
      </c>
      <c r="AR229" s="168" t="str">
        <f aca="false">IF(G229="","",IF(G229="-","-",IF(UPPER(G229)="AB","+",VLOOKUP(G229,'විෂය තොරතුරු'!$P$24:$Q$28,2))))</f>
        <v/>
      </c>
      <c r="AS229" s="168" t="str">
        <f aca="false">IF(H229="","",IF(H229="-","-",IF(UPPER(H229)="AB","+",VLOOKUP(H229,'විෂය තොරතුරු'!$P$24:$Q$28,2))))</f>
        <v/>
      </c>
      <c r="AT229" s="168" t="str">
        <f aca="false">IF(I229="","",IF(I229="-","-",IF(UPPER(I229)="AB","+",VLOOKUP(I229,'විෂය තොරතුරු'!$P$24:$Q$28,2))))</f>
        <v/>
      </c>
      <c r="AU229" s="170" t="str">
        <f aca="false">IF(J229="","",IF(J229="-","-",IF(UPPER(J229)="AB","+",VLOOKUP(J229,'විෂය තොරතුරු'!$P$24:$Q$28,2))))</f>
        <v/>
      </c>
      <c r="AV229" s="171" t="str">
        <f aca="false">IF(K229="","",IF(K229="-","-",IF(UPPER(K229)="AB","+",VLOOKUP(K229,'විෂය තොරතුරු'!$P$24:$Q$28,2))))</f>
        <v/>
      </c>
      <c r="AW229" s="168" t="str">
        <f aca="false">IF(L229="","",IF(L229="-","-",IF(UPPER(L229)="AB","+",VLOOKUP(L229,'විෂය තොරතුරු'!$P$24:$Q$28,2))))</f>
        <v/>
      </c>
      <c r="AX229" s="168" t="str">
        <f aca="false">IF(M229="","",IF(M229="-","-",IF(UPPER(M229)="AB","+",VLOOKUP(M229,'විෂය තොරතුරු'!$P$24:$Q$28,2))))</f>
        <v/>
      </c>
      <c r="AY229" s="169" t="str">
        <f aca="false">IF(N229="","",IF(N229="-","-",IF(UPPER(N229)="AB","+",VLOOKUP(N229,'විෂය තොරතුරු'!$P$24:$Q$28,2))))</f>
        <v/>
      </c>
      <c r="AZ229" s="167" t="str">
        <f aca="false">IF(O229="","",IF(O229="-","-",IF(UPPER(O229)="AB","+",VLOOKUP(O229,'විෂය තොරතුරු'!$P$24:$Q$28,2))))</f>
        <v/>
      </c>
      <c r="BA229" s="168" t="str">
        <f aca="false">IF(P229="","",IF(P229="-","-",IF(UPPER(P229)="AB","+",VLOOKUP(P229,'විෂය තොරතුරු'!$P$24:$Q$28,2))))</f>
        <v/>
      </c>
      <c r="BB229" s="168" t="str">
        <f aca="false">IF(Q229="","",IF(Q229="-","-",IF(UPPER(Q229)="AB","+",VLOOKUP(Q229,'විෂය තොරතුරු'!$P$24:$Q$28,2))))</f>
        <v/>
      </c>
      <c r="BC229" s="168" t="str">
        <f aca="false">IF(R229="","",IF(R229="-","-",IF(UPPER(R229)="AB","+",VLOOKUP(R229,'විෂය තොරතුරු'!$P$24:$Q$28,2))))</f>
        <v/>
      </c>
      <c r="BD229" s="168" t="str">
        <f aca="false">IF(S229="","",IF(S229="-","-",IF(UPPER(S229)="AB","+",VLOOKUP(S229,'විෂය තොරතුරු'!$P$24:$Q$28,2))))</f>
        <v/>
      </c>
      <c r="BE229" s="168" t="str">
        <f aca="false">IF(T229="","",IF(T229="-","-",IF(UPPER(T229)="AB","+",VLOOKUP(T229,'විෂය තොරතුරු'!$P$24:$Q$28,2))))</f>
        <v/>
      </c>
      <c r="BF229" s="168" t="str">
        <f aca="false">IF(U229="","",IF(U229="-","-",IF(UPPER(U229)="AB","+",VLOOKUP(U229,'විෂය තොරතුරු'!$P$24:$Q$28,2))))</f>
        <v/>
      </c>
      <c r="BG229" s="170" t="str">
        <f aca="false">IF(V229="","",IF(V229="-","-",IF(UPPER(V229)="AB","+",VLOOKUP(V229,'විෂය තොරතුරු'!$P$24:$Q$28,2))))</f>
        <v/>
      </c>
      <c r="BH229" s="171" t="str">
        <f aca="false">IF(W229="","",IF(W229="-","-",IF(UPPER(W229)="AB","+",VLOOKUP(W229,'විෂය තොරතුරු'!$P$24:$Q$28,2))))</f>
        <v/>
      </c>
      <c r="BI229" s="168" t="str">
        <f aca="false">IF(X229="","",IF(X229="-","-",IF(UPPER(X229)="AB","+",VLOOKUP(X229,'විෂය තොරතුරු'!$P$24:$Q$28,2))))</f>
        <v/>
      </c>
      <c r="BJ229" s="168" t="str">
        <f aca="false">IF(Y229="","",IF(Y229="-","-",IF(UPPER(Y229)="AB","+",VLOOKUP(Y229,'විෂය තොරතුරු'!$P$24:$Q$28,2))))</f>
        <v/>
      </c>
      <c r="BK229" s="168" t="str">
        <f aca="false">IF(Z229="","",IF(Z229="-","-",IF(UPPER(Z229)="AB","+",VLOOKUP(Z229,'විෂය තොරතුරු'!$P$24:$Q$28,2))))</f>
        <v/>
      </c>
      <c r="BL229" s="168" t="str">
        <f aca="false">IF(AA229="","",IF(AA229="-","-",IF(UPPER(AA229)="AB","+",VLOOKUP(AA229,'විෂය තොරතුරු'!$P$24:$Q$28,2))))</f>
        <v/>
      </c>
      <c r="BM229" s="168" t="str">
        <f aca="false">IF(AB229="","",IF(AB229="-","-",IF(UPPER(AB229)="AB","+",VLOOKUP(AB229,'විෂය තොරතුරු'!$P$24:$Q$28,2))))</f>
        <v/>
      </c>
      <c r="BN229" s="168" t="str">
        <f aca="false">IF(AC229="","",IF(AC229="-","-",IF(UPPER(AC229)="AB","+",VLOOKUP(AC229,'විෂය තොරතුරු'!$P$24:$Q$28,2))))</f>
        <v/>
      </c>
      <c r="BO229" s="169" t="str">
        <f aca="false">IF(AD229="","",IF(AD229="-","-",IF(UPPER(AD229)="AB","+",VLOOKUP(AD229,'විෂය තොරතුරු'!$P$24:$Q$28,2))))</f>
        <v/>
      </c>
      <c r="BP229" s="171" t="str">
        <f aca="false">IF(AE229="","",IF(AE229="-","-",IF(UPPER(AE229)="AB","+",VLOOKUP(AE229,'විෂය තොරතුරු'!$P$24:$Q$28,2))))</f>
        <v/>
      </c>
      <c r="BQ229" s="168" t="str">
        <f aca="false">IF(AF229="","",IF(AF229="-","-",IF(UPPER(AF229)="AB","+",VLOOKUP(AF229,'විෂය තොරතුරු'!$P$24:$Q$28,2))))</f>
        <v/>
      </c>
      <c r="BR229" s="168" t="str">
        <f aca="false">IF(AG229="","",IF(AG229="-","-",IF(UPPER(AG229)="AB","+",VLOOKUP(AG229,'විෂය තොරතුරු'!$P$24:$Q$28,2))))</f>
        <v/>
      </c>
      <c r="BS229" s="168" t="str">
        <f aca="false">IF(AH229="","",IF(AH229="-","-",IF(UPPER(AH229)="AB","+",VLOOKUP(AH229,'විෂය තොරතුරු'!$P$24:$Q$28,2))))</f>
        <v/>
      </c>
      <c r="BT229" s="168" t="str">
        <f aca="false">IF(AI229="","",IF(AI229="-","-",IF(UPPER(AI229)="AB","+",VLOOKUP(AI229,'විෂය තොරතුරු'!$P$24:$Q$28,2))))</f>
        <v/>
      </c>
      <c r="BU229" s="168" t="str">
        <f aca="false">IF(AJ229="","",IF(AJ229="-","-",IF(UPPER(AJ229)="AB","+",VLOOKUP(AJ229,'විෂය තොරතුරු'!$P$24:$Q$28,2))))</f>
        <v/>
      </c>
      <c r="BV229" s="168" t="str">
        <f aca="false">IF(AK229="","",IF(AK229="-","-",IF(UPPER(AK229)="AB","+",VLOOKUP(AK229,'විෂය තොරතුරු'!$P$24:$Q$28,2))))</f>
        <v/>
      </c>
      <c r="BW229" s="169" t="str">
        <f aca="false">IF(AL229="","",IF(AL229="-","-",IF(UPPER(AL229)="AB","+",VLOOKUP(AL229,'විෂය තොරතුරු'!$P$24:$Q$28,2))))</f>
        <v/>
      </c>
      <c r="BX229" s="171" t="str">
        <f aca="false">IF($B229="","",COUNTIF($AP229:$BW229,"A"))</f>
        <v/>
      </c>
      <c r="BY229" s="171" t="str">
        <f aca="false">IF($B229="","",COUNTIF($AP229:$BW229,"B"))</f>
        <v/>
      </c>
      <c r="BZ229" s="171" t="str">
        <f aca="false">IF($B229="","",COUNTIF($AP229:$BW229,"C"))</f>
        <v/>
      </c>
      <c r="CA229" s="171" t="str">
        <f aca="false">IF($B229="","",COUNTIF($AP229:$BW229,"S"))</f>
        <v/>
      </c>
      <c r="CB229" s="171" t="str">
        <f aca="false">IF($B229="","",COUNTIF($AP229:$BW229,"W"))</f>
        <v/>
      </c>
      <c r="CC229" s="171" t="str">
        <f aca="false">IF(B229="","",SUM(BX229:CA229))</f>
        <v/>
      </c>
      <c r="CD229" s="169" t="str">
        <f aca="false">IF(B229="","",SUM(BX229:BZ229))</f>
        <v/>
      </c>
      <c r="CE229" s="172" t="str">
        <f aca="false">IF(B229="","",IF(AND(CC229&gt;=6,CD229&gt;=3,OR(E229&gt;=35,F229&gt;=35),L229&gt;=35),"6/3 සමත්",IF(AND(CC229&gt;=5,CD229&gt;=3,OR(E229&gt;=35,F229&gt;=35,L229&gt;=35)),"5/3 සමත්",IF(AND(CC229&gt;=4,CD229&gt;=1,OR(E229&gt;=20,F229&gt;=20,L229&gt;=20)),"සමත් කළ හැකි",IF(CB229=9,"W9","අසමත් ?")))))</f>
        <v/>
      </c>
    </row>
    <row r="230" customFormat="false" ht="13.8" hidden="false" customHeight="false" outlineLevel="0" collapsed="false">
      <c r="A230" s="160" t="n">
        <v>45</v>
      </c>
      <c r="B230" s="188"/>
      <c r="C230" s="161"/>
      <c r="D230" s="162"/>
      <c r="E230" s="163"/>
      <c r="F230" s="164"/>
      <c r="G230" s="163"/>
      <c r="H230" s="165"/>
      <c r="I230" s="165"/>
      <c r="J230" s="164"/>
      <c r="K230" s="163"/>
      <c r="L230" s="165"/>
      <c r="M230" s="165"/>
      <c r="N230" s="164"/>
      <c r="O230" s="163"/>
      <c r="P230" s="165"/>
      <c r="Q230" s="165"/>
      <c r="R230" s="165"/>
      <c r="S230" s="165"/>
      <c r="T230" s="165"/>
      <c r="U230" s="165"/>
      <c r="V230" s="164"/>
      <c r="W230" s="163"/>
      <c r="X230" s="165"/>
      <c r="Y230" s="165"/>
      <c r="Z230" s="165"/>
      <c r="AA230" s="165"/>
      <c r="AB230" s="165"/>
      <c r="AC230" s="165"/>
      <c r="AD230" s="164"/>
      <c r="AE230" s="163"/>
      <c r="AF230" s="165"/>
      <c r="AG230" s="165"/>
      <c r="AH230" s="165"/>
      <c r="AI230" s="165"/>
      <c r="AJ230" s="165"/>
      <c r="AK230" s="165"/>
      <c r="AL230" s="166"/>
      <c r="AM230" s="167" t="str">
        <f aca="false">IF(B230="","",SUM(E230:AL230))</f>
        <v/>
      </c>
      <c r="AN230" s="168" t="str">
        <f aca="false">IF(B230="","",AM230/9)</f>
        <v/>
      </c>
      <c r="AO230" s="169" t="str">
        <f aca="false">IF(B230="","",IF(AM230=0,"-",RANK(AM230,$AM$186:$AM$235,0)))</f>
        <v/>
      </c>
      <c r="AP230" s="167" t="str">
        <f aca="false">IF(E230="","",IF(E230="-","-",IF(UPPER(E230)="AB","+",VLOOKUP(E230,'විෂය තොරතුරු'!$P$24:$Q$28,2))))</f>
        <v/>
      </c>
      <c r="AQ230" s="168" t="str">
        <f aca="false">IF(F230="","",IF(F230="-","-",IF(UPPER(F230)="AB","+",VLOOKUP(F230,'විෂය තොරතුරු'!$P$24:$Q$28,2))))</f>
        <v/>
      </c>
      <c r="AR230" s="168" t="str">
        <f aca="false">IF(G230="","",IF(G230="-","-",IF(UPPER(G230)="AB","+",VLOOKUP(G230,'විෂය තොරතුරු'!$P$24:$Q$28,2))))</f>
        <v/>
      </c>
      <c r="AS230" s="168" t="str">
        <f aca="false">IF(H230="","",IF(H230="-","-",IF(UPPER(H230)="AB","+",VLOOKUP(H230,'විෂය තොරතුරු'!$P$24:$Q$28,2))))</f>
        <v/>
      </c>
      <c r="AT230" s="168" t="str">
        <f aca="false">IF(I230="","",IF(I230="-","-",IF(UPPER(I230)="AB","+",VLOOKUP(I230,'විෂය තොරතුරු'!$P$24:$Q$28,2))))</f>
        <v/>
      </c>
      <c r="AU230" s="170" t="str">
        <f aca="false">IF(J230="","",IF(J230="-","-",IF(UPPER(J230)="AB","+",VLOOKUP(J230,'විෂය තොරතුරු'!$P$24:$Q$28,2))))</f>
        <v/>
      </c>
      <c r="AV230" s="171" t="str">
        <f aca="false">IF(K230="","",IF(K230="-","-",IF(UPPER(K230)="AB","+",VLOOKUP(K230,'විෂය තොරතුරු'!$P$24:$Q$28,2))))</f>
        <v/>
      </c>
      <c r="AW230" s="168" t="str">
        <f aca="false">IF(L230="","",IF(L230="-","-",IF(UPPER(L230)="AB","+",VLOOKUP(L230,'විෂය තොරතුරු'!$P$24:$Q$28,2))))</f>
        <v/>
      </c>
      <c r="AX230" s="168" t="str">
        <f aca="false">IF(M230="","",IF(M230="-","-",IF(UPPER(M230)="AB","+",VLOOKUP(M230,'විෂය තොරතුරු'!$P$24:$Q$28,2))))</f>
        <v/>
      </c>
      <c r="AY230" s="169" t="str">
        <f aca="false">IF(N230="","",IF(N230="-","-",IF(UPPER(N230)="AB","+",VLOOKUP(N230,'විෂය තොරතුරු'!$P$24:$Q$28,2))))</f>
        <v/>
      </c>
      <c r="AZ230" s="167" t="str">
        <f aca="false">IF(O230="","",IF(O230="-","-",IF(UPPER(O230)="AB","+",VLOOKUP(O230,'විෂය තොරතුරු'!$P$24:$Q$28,2))))</f>
        <v/>
      </c>
      <c r="BA230" s="168" t="str">
        <f aca="false">IF(P230="","",IF(P230="-","-",IF(UPPER(P230)="AB","+",VLOOKUP(P230,'විෂය තොරතුරු'!$P$24:$Q$28,2))))</f>
        <v/>
      </c>
      <c r="BB230" s="168" t="str">
        <f aca="false">IF(Q230="","",IF(Q230="-","-",IF(UPPER(Q230)="AB","+",VLOOKUP(Q230,'විෂය තොරතුරු'!$P$24:$Q$28,2))))</f>
        <v/>
      </c>
      <c r="BC230" s="168" t="str">
        <f aca="false">IF(R230="","",IF(R230="-","-",IF(UPPER(R230)="AB","+",VLOOKUP(R230,'විෂය තොරතුරු'!$P$24:$Q$28,2))))</f>
        <v/>
      </c>
      <c r="BD230" s="168" t="str">
        <f aca="false">IF(S230="","",IF(S230="-","-",IF(UPPER(S230)="AB","+",VLOOKUP(S230,'විෂය තොරතුරු'!$P$24:$Q$28,2))))</f>
        <v/>
      </c>
      <c r="BE230" s="168" t="str">
        <f aca="false">IF(T230="","",IF(T230="-","-",IF(UPPER(T230)="AB","+",VLOOKUP(T230,'විෂය තොරතුරු'!$P$24:$Q$28,2))))</f>
        <v/>
      </c>
      <c r="BF230" s="168" t="str">
        <f aca="false">IF(U230="","",IF(U230="-","-",IF(UPPER(U230)="AB","+",VLOOKUP(U230,'විෂය තොරතුරු'!$P$24:$Q$28,2))))</f>
        <v/>
      </c>
      <c r="BG230" s="170" t="str">
        <f aca="false">IF(V230="","",IF(V230="-","-",IF(UPPER(V230)="AB","+",VLOOKUP(V230,'විෂය තොරතුරු'!$P$24:$Q$28,2))))</f>
        <v/>
      </c>
      <c r="BH230" s="171" t="str">
        <f aca="false">IF(W230="","",IF(W230="-","-",IF(UPPER(W230)="AB","+",VLOOKUP(W230,'විෂය තොරතුරු'!$P$24:$Q$28,2))))</f>
        <v/>
      </c>
      <c r="BI230" s="168" t="str">
        <f aca="false">IF(X230="","",IF(X230="-","-",IF(UPPER(X230)="AB","+",VLOOKUP(X230,'විෂය තොරතුරු'!$P$24:$Q$28,2))))</f>
        <v/>
      </c>
      <c r="BJ230" s="168" t="str">
        <f aca="false">IF(Y230="","",IF(Y230="-","-",IF(UPPER(Y230)="AB","+",VLOOKUP(Y230,'විෂය තොරතුරු'!$P$24:$Q$28,2))))</f>
        <v/>
      </c>
      <c r="BK230" s="168" t="str">
        <f aca="false">IF(Z230="","",IF(Z230="-","-",IF(UPPER(Z230)="AB","+",VLOOKUP(Z230,'විෂය තොරතුරු'!$P$24:$Q$28,2))))</f>
        <v/>
      </c>
      <c r="BL230" s="168" t="str">
        <f aca="false">IF(AA230="","",IF(AA230="-","-",IF(UPPER(AA230)="AB","+",VLOOKUP(AA230,'විෂය තොරතුරු'!$P$24:$Q$28,2))))</f>
        <v/>
      </c>
      <c r="BM230" s="168" t="str">
        <f aca="false">IF(AB230="","",IF(AB230="-","-",IF(UPPER(AB230)="AB","+",VLOOKUP(AB230,'විෂය තොරතුරු'!$P$24:$Q$28,2))))</f>
        <v/>
      </c>
      <c r="BN230" s="168" t="str">
        <f aca="false">IF(AC230="","",IF(AC230="-","-",IF(UPPER(AC230)="AB","+",VLOOKUP(AC230,'විෂය තොරතුරු'!$P$24:$Q$28,2))))</f>
        <v/>
      </c>
      <c r="BO230" s="169" t="str">
        <f aca="false">IF(AD230="","",IF(AD230="-","-",IF(UPPER(AD230)="AB","+",VLOOKUP(AD230,'විෂය තොරතුරු'!$P$24:$Q$28,2))))</f>
        <v/>
      </c>
      <c r="BP230" s="171" t="str">
        <f aca="false">IF(AE230="","",IF(AE230="-","-",IF(UPPER(AE230)="AB","+",VLOOKUP(AE230,'විෂය තොරතුරු'!$P$24:$Q$28,2))))</f>
        <v/>
      </c>
      <c r="BQ230" s="168" t="str">
        <f aca="false">IF(AF230="","",IF(AF230="-","-",IF(UPPER(AF230)="AB","+",VLOOKUP(AF230,'විෂය තොරතුරු'!$P$24:$Q$28,2))))</f>
        <v/>
      </c>
      <c r="BR230" s="168" t="str">
        <f aca="false">IF(AG230="","",IF(AG230="-","-",IF(UPPER(AG230)="AB","+",VLOOKUP(AG230,'විෂය තොරතුරු'!$P$24:$Q$28,2))))</f>
        <v/>
      </c>
      <c r="BS230" s="168" t="str">
        <f aca="false">IF(AH230="","",IF(AH230="-","-",IF(UPPER(AH230)="AB","+",VLOOKUP(AH230,'විෂය තොරතුරු'!$P$24:$Q$28,2))))</f>
        <v/>
      </c>
      <c r="BT230" s="168" t="str">
        <f aca="false">IF(AI230="","",IF(AI230="-","-",IF(UPPER(AI230)="AB","+",VLOOKUP(AI230,'විෂය තොරතුරු'!$P$24:$Q$28,2))))</f>
        <v/>
      </c>
      <c r="BU230" s="168" t="str">
        <f aca="false">IF(AJ230="","",IF(AJ230="-","-",IF(UPPER(AJ230)="AB","+",VLOOKUP(AJ230,'විෂය තොරතුරු'!$P$24:$Q$28,2))))</f>
        <v/>
      </c>
      <c r="BV230" s="168" t="str">
        <f aca="false">IF(AK230="","",IF(AK230="-","-",IF(UPPER(AK230)="AB","+",VLOOKUP(AK230,'විෂය තොරතුරු'!$P$24:$Q$28,2))))</f>
        <v/>
      </c>
      <c r="BW230" s="169" t="str">
        <f aca="false">IF(AL230="","",IF(AL230="-","-",IF(UPPER(AL230)="AB","+",VLOOKUP(AL230,'විෂය තොරතුරු'!$P$24:$Q$28,2))))</f>
        <v/>
      </c>
      <c r="BX230" s="171" t="str">
        <f aca="false">IF($B230="","",COUNTIF($AP230:$BW230,"A"))</f>
        <v/>
      </c>
      <c r="BY230" s="171" t="str">
        <f aca="false">IF($B230="","",COUNTIF($AP230:$BW230,"B"))</f>
        <v/>
      </c>
      <c r="BZ230" s="171" t="str">
        <f aca="false">IF($B230="","",COUNTIF($AP230:$BW230,"C"))</f>
        <v/>
      </c>
      <c r="CA230" s="171" t="str">
        <f aca="false">IF($B230="","",COUNTIF($AP230:$BW230,"S"))</f>
        <v/>
      </c>
      <c r="CB230" s="171" t="str">
        <f aca="false">IF($B230="","",COUNTIF($AP230:$BW230,"W"))</f>
        <v/>
      </c>
      <c r="CC230" s="171" t="str">
        <f aca="false">IF(B230="","",SUM(BX230:CA230))</f>
        <v/>
      </c>
      <c r="CD230" s="169" t="str">
        <f aca="false">IF(B230="","",SUM(BX230:BZ230))</f>
        <v/>
      </c>
      <c r="CE230" s="172" t="str">
        <f aca="false">IF(B230="","",IF(AND(CC230&gt;=6,CD230&gt;=3,OR(E230&gt;=35,F230&gt;=35),L230&gt;=35),"6/3 සමත්",IF(AND(CC230&gt;=5,CD230&gt;=3,OR(E230&gt;=35,F230&gt;=35,L230&gt;=35)),"5/3 සමත්",IF(AND(CC230&gt;=4,CD230&gt;=1,OR(E230&gt;=20,F230&gt;=20,L230&gt;=20)),"සමත් කළ හැකි",IF(CB230=9,"W9","අසමත් ?")))))</f>
        <v/>
      </c>
    </row>
    <row r="231" customFormat="false" ht="13.8" hidden="false" customHeight="false" outlineLevel="0" collapsed="false">
      <c r="A231" s="160" t="n">
        <v>46</v>
      </c>
      <c r="B231" s="189"/>
      <c r="C231" s="161"/>
      <c r="D231" s="162"/>
      <c r="E231" s="163"/>
      <c r="F231" s="164"/>
      <c r="G231" s="163"/>
      <c r="H231" s="165"/>
      <c r="I231" s="165"/>
      <c r="J231" s="164"/>
      <c r="K231" s="163"/>
      <c r="L231" s="165"/>
      <c r="M231" s="165"/>
      <c r="N231" s="164"/>
      <c r="O231" s="163"/>
      <c r="P231" s="165"/>
      <c r="Q231" s="165"/>
      <c r="R231" s="165"/>
      <c r="S231" s="165"/>
      <c r="T231" s="165"/>
      <c r="U231" s="165"/>
      <c r="V231" s="164"/>
      <c r="W231" s="163"/>
      <c r="X231" s="165"/>
      <c r="Y231" s="165"/>
      <c r="Z231" s="165"/>
      <c r="AA231" s="165"/>
      <c r="AB231" s="165"/>
      <c r="AC231" s="165"/>
      <c r="AD231" s="164"/>
      <c r="AE231" s="163"/>
      <c r="AF231" s="165"/>
      <c r="AG231" s="165"/>
      <c r="AH231" s="165"/>
      <c r="AI231" s="165"/>
      <c r="AJ231" s="165"/>
      <c r="AK231" s="165"/>
      <c r="AL231" s="166"/>
      <c r="AM231" s="167" t="str">
        <f aca="false">IF(B231="","",SUM(E231:AL231))</f>
        <v/>
      </c>
      <c r="AN231" s="168" t="str">
        <f aca="false">IF(B231="","",AM231/9)</f>
        <v/>
      </c>
      <c r="AO231" s="169" t="str">
        <f aca="false">IF(B231="","",IF(AM231=0,"-",RANK(AM231,$AM$186:$AM$235,0)))</f>
        <v/>
      </c>
      <c r="AP231" s="167" t="str">
        <f aca="false">IF(E231="","",IF(E231="-","-",IF(UPPER(E231)="AB","+",VLOOKUP(E231,'විෂය තොරතුරු'!$P$24:$Q$28,2))))</f>
        <v/>
      </c>
      <c r="AQ231" s="168" t="str">
        <f aca="false">IF(F231="","",IF(F231="-","-",IF(UPPER(F231)="AB","+",VLOOKUP(F231,'විෂය තොරතුරු'!$P$24:$Q$28,2))))</f>
        <v/>
      </c>
      <c r="AR231" s="168" t="str">
        <f aca="false">IF(G231="","",IF(G231="-","-",IF(UPPER(G231)="AB","+",VLOOKUP(G231,'විෂය තොරතුරු'!$P$24:$Q$28,2))))</f>
        <v/>
      </c>
      <c r="AS231" s="168" t="str">
        <f aca="false">IF(H231="","",IF(H231="-","-",IF(UPPER(H231)="AB","+",VLOOKUP(H231,'විෂය තොරතුරු'!$P$24:$Q$28,2))))</f>
        <v/>
      </c>
      <c r="AT231" s="168" t="str">
        <f aca="false">IF(I231="","",IF(I231="-","-",IF(UPPER(I231)="AB","+",VLOOKUP(I231,'විෂය තොරතුරු'!$P$24:$Q$28,2))))</f>
        <v/>
      </c>
      <c r="AU231" s="170" t="str">
        <f aca="false">IF(J231="","",IF(J231="-","-",IF(UPPER(J231)="AB","+",VLOOKUP(J231,'විෂය තොරතුරු'!$P$24:$Q$28,2))))</f>
        <v/>
      </c>
      <c r="AV231" s="171" t="str">
        <f aca="false">IF(K231="","",IF(K231="-","-",IF(UPPER(K231)="AB","+",VLOOKUP(K231,'විෂය තොරතුරු'!$P$24:$Q$28,2))))</f>
        <v/>
      </c>
      <c r="AW231" s="168" t="str">
        <f aca="false">IF(L231="","",IF(L231="-","-",IF(UPPER(L231)="AB","+",VLOOKUP(L231,'විෂය තොරතුරු'!$P$24:$Q$28,2))))</f>
        <v/>
      </c>
      <c r="AX231" s="168" t="str">
        <f aca="false">IF(M231="","",IF(M231="-","-",IF(UPPER(M231)="AB","+",VLOOKUP(M231,'විෂය තොරතුරු'!$P$24:$Q$28,2))))</f>
        <v/>
      </c>
      <c r="AY231" s="169" t="str">
        <f aca="false">IF(N231="","",IF(N231="-","-",IF(UPPER(N231)="AB","+",VLOOKUP(N231,'විෂය තොරතුරු'!$P$24:$Q$28,2))))</f>
        <v/>
      </c>
      <c r="AZ231" s="167" t="str">
        <f aca="false">IF(O231="","",IF(O231="-","-",IF(UPPER(O231)="AB","+",VLOOKUP(O231,'විෂය තොරතුරු'!$P$24:$Q$28,2))))</f>
        <v/>
      </c>
      <c r="BA231" s="168" t="str">
        <f aca="false">IF(P231="","",IF(P231="-","-",IF(UPPER(P231)="AB","+",VLOOKUP(P231,'විෂය තොරතුරු'!$P$24:$Q$28,2))))</f>
        <v/>
      </c>
      <c r="BB231" s="168" t="str">
        <f aca="false">IF(Q231="","",IF(Q231="-","-",IF(UPPER(Q231)="AB","+",VLOOKUP(Q231,'විෂය තොරතුරු'!$P$24:$Q$28,2))))</f>
        <v/>
      </c>
      <c r="BC231" s="168" t="str">
        <f aca="false">IF(R231="","",IF(R231="-","-",IF(UPPER(R231)="AB","+",VLOOKUP(R231,'විෂය තොරතුරු'!$P$24:$Q$28,2))))</f>
        <v/>
      </c>
      <c r="BD231" s="168" t="str">
        <f aca="false">IF(S231="","",IF(S231="-","-",IF(UPPER(S231)="AB","+",VLOOKUP(S231,'විෂය තොරතුරු'!$P$24:$Q$28,2))))</f>
        <v/>
      </c>
      <c r="BE231" s="168" t="str">
        <f aca="false">IF(T231="","",IF(T231="-","-",IF(UPPER(T231)="AB","+",VLOOKUP(T231,'විෂය තොරතුරු'!$P$24:$Q$28,2))))</f>
        <v/>
      </c>
      <c r="BF231" s="168" t="str">
        <f aca="false">IF(U231="","",IF(U231="-","-",IF(UPPER(U231)="AB","+",VLOOKUP(U231,'විෂය තොරතුරු'!$P$24:$Q$28,2))))</f>
        <v/>
      </c>
      <c r="BG231" s="170" t="str">
        <f aca="false">IF(V231="","",IF(V231="-","-",IF(UPPER(V231)="AB","+",VLOOKUP(V231,'විෂය තොරතුරු'!$P$24:$Q$28,2))))</f>
        <v/>
      </c>
      <c r="BH231" s="171" t="str">
        <f aca="false">IF(W231="","",IF(W231="-","-",IF(UPPER(W231)="AB","+",VLOOKUP(W231,'විෂය තොරතුරු'!$P$24:$Q$28,2))))</f>
        <v/>
      </c>
      <c r="BI231" s="168" t="str">
        <f aca="false">IF(X231="","",IF(X231="-","-",IF(UPPER(X231)="AB","+",VLOOKUP(X231,'විෂය තොරතුරු'!$P$24:$Q$28,2))))</f>
        <v/>
      </c>
      <c r="BJ231" s="168" t="str">
        <f aca="false">IF(Y231="","",IF(Y231="-","-",IF(UPPER(Y231)="AB","+",VLOOKUP(Y231,'විෂය තොරතුරු'!$P$24:$Q$28,2))))</f>
        <v/>
      </c>
      <c r="BK231" s="168" t="str">
        <f aca="false">IF(Z231="","",IF(Z231="-","-",IF(UPPER(Z231)="AB","+",VLOOKUP(Z231,'විෂය තොරතුරු'!$P$24:$Q$28,2))))</f>
        <v/>
      </c>
      <c r="BL231" s="168" t="str">
        <f aca="false">IF(AA231="","",IF(AA231="-","-",IF(UPPER(AA231)="AB","+",VLOOKUP(AA231,'විෂය තොරතුරු'!$P$24:$Q$28,2))))</f>
        <v/>
      </c>
      <c r="BM231" s="168" t="str">
        <f aca="false">IF(AB231="","",IF(AB231="-","-",IF(UPPER(AB231)="AB","+",VLOOKUP(AB231,'විෂය තොරතුරු'!$P$24:$Q$28,2))))</f>
        <v/>
      </c>
      <c r="BN231" s="168" t="str">
        <f aca="false">IF(AC231="","",IF(AC231="-","-",IF(UPPER(AC231)="AB","+",VLOOKUP(AC231,'විෂය තොරතුරු'!$P$24:$Q$28,2))))</f>
        <v/>
      </c>
      <c r="BO231" s="169" t="str">
        <f aca="false">IF(AD231="","",IF(AD231="-","-",IF(UPPER(AD231)="AB","+",VLOOKUP(AD231,'විෂය තොරතුරු'!$P$24:$Q$28,2))))</f>
        <v/>
      </c>
      <c r="BP231" s="171" t="str">
        <f aca="false">IF(AE231="","",IF(AE231="-","-",IF(UPPER(AE231)="AB","+",VLOOKUP(AE231,'විෂය තොරතුරු'!$P$24:$Q$28,2))))</f>
        <v/>
      </c>
      <c r="BQ231" s="168" t="str">
        <f aca="false">IF(AF231="","",IF(AF231="-","-",IF(UPPER(AF231)="AB","+",VLOOKUP(AF231,'විෂය තොරතුරු'!$P$24:$Q$28,2))))</f>
        <v/>
      </c>
      <c r="BR231" s="168" t="str">
        <f aca="false">IF(AG231="","",IF(AG231="-","-",IF(UPPER(AG231)="AB","+",VLOOKUP(AG231,'විෂය තොරතුරු'!$P$24:$Q$28,2))))</f>
        <v/>
      </c>
      <c r="BS231" s="168" t="str">
        <f aca="false">IF(AH231="","",IF(AH231="-","-",IF(UPPER(AH231)="AB","+",VLOOKUP(AH231,'විෂය තොරතුරු'!$P$24:$Q$28,2))))</f>
        <v/>
      </c>
      <c r="BT231" s="168" t="str">
        <f aca="false">IF(AI231="","",IF(AI231="-","-",IF(UPPER(AI231)="AB","+",VLOOKUP(AI231,'විෂය තොරතුරු'!$P$24:$Q$28,2))))</f>
        <v/>
      </c>
      <c r="BU231" s="168" t="str">
        <f aca="false">IF(AJ231="","",IF(AJ231="-","-",IF(UPPER(AJ231)="AB","+",VLOOKUP(AJ231,'විෂය තොරතුරු'!$P$24:$Q$28,2))))</f>
        <v/>
      </c>
      <c r="BV231" s="168" t="str">
        <f aca="false">IF(AK231="","",IF(AK231="-","-",IF(UPPER(AK231)="AB","+",VLOOKUP(AK231,'විෂය තොරතුරු'!$P$24:$Q$28,2))))</f>
        <v/>
      </c>
      <c r="BW231" s="169" t="str">
        <f aca="false">IF(AL231="","",IF(AL231="-","-",IF(UPPER(AL231)="AB","+",VLOOKUP(AL231,'විෂය තොරතුරු'!$P$24:$Q$28,2))))</f>
        <v/>
      </c>
      <c r="BX231" s="171" t="str">
        <f aca="false">IF($B231="","",COUNTIF($AP231:$BW231,"A"))</f>
        <v/>
      </c>
      <c r="BY231" s="171" t="str">
        <f aca="false">IF($B231="","",COUNTIF($AP231:$BW231,"B"))</f>
        <v/>
      </c>
      <c r="BZ231" s="171" t="str">
        <f aca="false">IF($B231="","",COUNTIF($AP231:$BW231,"C"))</f>
        <v/>
      </c>
      <c r="CA231" s="171" t="str">
        <f aca="false">IF($B231="","",COUNTIF($AP231:$BW231,"S"))</f>
        <v/>
      </c>
      <c r="CB231" s="171" t="str">
        <f aca="false">IF($B231="","",COUNTIF($AP231:$BW231,"W"))</f>
        <v/>
      </c>
      <c r="CC231" s="171" t="str">
        <f aca="false">IF(B231="","",SUM(BX231:CA231))</f>
        <v/>
      </c>
      <c r="CD231" s="169" t="str">
        <f aca="false">IF(B231="","",SUM(BX231:BZ231))</f>
        <v/>
      </c>
      <c r="CE231" s="172" t="str">
        <f aca="false">IF(B231="","",IF(AND(CC231&gt;=6,CD231&gt;=3,OR(E231&gt;=35,F231&gt;=35),L231&gt;=35),"6/3 සමත්",IF(AND(CC231&gt;=5,CD231&gt;=3,OR(E231&gt;=35,F231&gt;=35,L231&gt;=35)),"5/3 සමත්",IF(AND(CC231&gt;=4,CD231&gt;=1,OR(E231&gt;=20,F231&gt;=20,L231&gt;=20)),"සමත් කළ හැකි",IF(CB231=9,"W9","අසමත් ?")))))</f>
        <v/>
      </c>
    </row>
    <row r="232" customFormat="false" ht="13.8" hidden="false" customHeight="false" outlineLevel="0" collapsed="false">
      <c r="A232" s="160" t="n">
        <v>47</v>
      </c>
      <c r="B232" s="189"/>
      <c r="C232" s="161"/>
      <c r="D232" s="162"/>
      <c r="E232" s="163"/>
      <c r="F232" s="164"/>
      <c r="G232" s="163"/>
      <c r="H232" s="165"/>
      <c r="I232" s="165"/>
      <c r="J232" s="164"/>
      <c r="K232" s="163"/>
      <c r="L232" s="165"/>
      <c r="M232" s="165"/>
      <c r="N232" s="164"/>
      <c r="O232" s="163"/>
      <c r="P232" s="165"/>
      <c r="Q232" s="165"/>
      <c r="R232" s="165"/>
      <c r="S232" s="165"/>
      <c r="T232" s="165"/>
      <c r="U232" s="165"/>
      <c r="V232" s="164"/>
      <c r="W232" s="163"/>
      <c r="X232" s="165"/>
      <c r="Y232" s="165"/>
      <c r="Z232" s="165"/>
      <c r="AA232" s="165"/>
      <c r="AB232" s="165"/>
      <c r="AC232" s="165"/>
      <c r="AD232" s="164"/>
      <c r="AE232" s="163"/>
      <c r="AF232" s="165"/>
      <c r="AG232" s="165"/>
      <c r="AH232" s="165"/>
      <c r="AI232" s="165"/>
      <c r="AJ232" s="165"/>
      <c r="AK232" s="165"/>
      <c r="AL232" s="166"/>
      <c r="AM232" s="167" t="str">
        <f aca="false">IF(B232="","",SUM(E232:AL232))</f>
        <v/>
      </c>
      <c r="AN232" s="168" t="str">
        <f aca="false">IF(B232="","",AM232/9)</f>
        <v/>
      </c>
      <c r="AO232" s="169" t="str">
        <f aca="false">IF(B232="","",IF(AM232=0,"-",RANK(AM232,$AM$186:$AM$235,0)))</f>
        <v/>
      </c>
      <c r="AP232" s="167" t="str">
        <f aca="false">IF(E232="","",IF(E232="-","-",IF(UPPER(E232)="AB","+",VLOOKUP(E232,'විෂය තොරතුරු'!$P$24:$Q$28,2))))</f>
        <v/>
      </c>
      <c r="AQ232" s="168" t="str">
        <f aca="false">IF(F232="","",IF(F232="-","-",IF(UPPER(F232)="AB","+",VLOOKUP(F232,'විෂය තොරතුරු'!$P$24:$Q$28,2))))</f>
        <v/>
      </c>
      <c r="AR232" s="168" t="str">
        <f aca="false">IF(G232="","",IF(G232="-","-",IF(UPPER(G232)="AB","+",VLOOKUP(G232,'විෂය තොරතුරු'!$P$24:$Q$28,2))))</f>
        <v/>
      </c>
      <c r="AS232" s="168" t="str">
        <f aca="false">IF(H232="","",IF(H232="-","-",IF(UPPER(H232)="AB","+",VLOOKUP(H232,'විෂය තොරතුරු'!$P$24:$Q$28,2))))</f>
        <v/>
      </c>
      <c r="AT232" s="168" t="str">
        <f aca="false">IF(I232="","",IF(I232="-","-",IF(UPPER(I232)="AB","+",VLOOKUP(I232,'විෂය තොරතුරු'!$P$24:$Q$28,2))))</f>
        <v/>
      </c>
      <c r="AU232" s="170" t="str">
        <f aca="false">IF(J232="","",IF(J232="-","-",IF(UPPER(J232)="AB","+",VLOOKUP(J232,'විෂය තොරතුරු'!$P$24:$Q$28,2))))</f>
        <v/>
      </c>
      <c r="AV232" s="171" t="str">
        <f aca="false">IF(K232="","",IF(K232="-","-",IF(UPPER(K232)="AB","+",VLOOKUP(K232,'විෂය තොරතුරු'!$P$24:$Q$28,2))))</f>
        <v/>
      </c>
      <c r="AW232" s="168" t="str">
        <f aca="false">IF(L232="","",IF(L232="-","-",IF(UPPER(L232)="AB","+",VLOOKUP(L232,'විෂය තොරතුරු'!$P$24:$Q$28,2))))</f>
        <v/>
      </c>
      <c r="AX232" s="168" t="str">
        <f aca="false">IF(M232="","",IF(M232="-","-",IF(UPPER(M232)="AB","+",VLOOKUP(M232,'විෂය තොරතුරු'!$P$24:$Q$28,2))))</f>
        <v/>
      </c>
      <c r="AY232" s="169" t="str">
        <f aca="false">IF(N232="","",IF(N232="-","-",IF(UPPER(N232)="AB","+",VLOOKUP(N232,'විෂය තොරතුරු'!$P$24:$Q$28,2))))</f>
        <v/>
      </c>
      <c r="AZ232" s="167" t="str">
        <f aca="false">IF(O232="","",IF(O232="-","-",IF(UPPER(O232)="AB","+",VLOOKUP(O232,'විෂය තොරතුරු'!$P$24:$Q$28,2))))</f>
        <v/>
      </c>
      <c r="BA232" s="168" t="str">
        <f aca="false">IF(P232="","",IF(P232="-","-",IF(UPPER(P232)="AB","+",VLOOKUP(P232,'විෂය තොරතුරු'!$P$24:$Q$28,2))))</f>
        <v/>
      </c>
      <c r="BB232" s="168" t="str">
        <f aca="false">IF(Q232="","",IF(Q232="-","-",IF(UPPER(Q232)="AB","+",VLOOKUP(Q232,'විෂය තොරතුරු'!$P$24:$Q$28,2))))</f>
        <v/>
      </c>
      <c r="BC232" s="168" t="str">
        <f aca="false">IF(R232="","",IF(R232="-","-",IF(UPPER(R232)="AB","+",VLOOKUP(R232,'විෂය තොරතුරු'!$P$24:$Q$28,2))))</f>
        <v/>
      </c>
      <c r="BD232" s="168" t="str">
        <f aca="false">IF(S232="","",IF(S232="-","-",IF(UPPER(S232)="AB","+",VLOOKUP(S232,'විෂය තොරතුරු'!$P$24:$Q$28,2))))</f>
        <v/>
      </c>
      <c r="BE232" s="168" t="str">
        <f aca="false">IF(T232="","",IF(T232="-","-",IF(UPPER(T232)="AB","+",VLOOKUP(T232,'විෂය තොරතුරු'!$P$24:$Q$28,2))))</f>
        <v/>
      </c>
      <c r="BF232" s="168" t="str">
        <f aca="false">IF(U232="","",IF(U232="-","-",IF(UPPER(U232)="AB","+",VLOOKUP(U232,'විෂය තොරතුරු'!$P$24:$Q$28,2))))</f>
        <v/>
      </c>
      <c r="BG232" s="170" t="str">
        <f aca="false">IF(V232="","",IF(V232="-","-",IF(UPPER(V232)="AB","+",VLOOKUP(V232,'විෂය තොරතුරු'!$P$24:$Q$28,2))))</f>
        <v/>
      </c>
      <c r="BH232" s="171" t="str">
        <f aca="false">IF(W232="","",IF(W232="-","-",IF(UPPER(W232)="AB","+",VLOOKUP(W232,'විෂය තොරතුරු'!$P$24:$Q$28,2))))</f>
        <v/>
      </c>
      <c r="BI232" s="168" t="str">
        <f aca="false">IF(X232="","",IF(X232="-","-",IF(UPPER(X232)="AB","+",VLOOKUP(X232,'විෂය තොරතුරු'!$P$24:$Q$28,2))))</f>
        <v/>
      </c>
      <c r="BJ232" s="168" t="str">
        <f aca="false">IF(Y232="","",IF(Y232="-","-",IF(UPPER(Y232)="AB","+",VLOOKUP(Y232,'විෂය තොරතුරු'!$P$24:$Q$28,2))))</f>
        <v/>
      </c>
      <c r="BK232" s="168" t="str">
        <f aca="false">IF(Z232="","",IF(Z232="-","-",IF(UPPER(Z232)="AB","+",VLOOKUP(Z232,'විෂය තොරතුරු'!$P$24:$Q$28,2))))</f>
        <v/>
      </c>
      <c r="BL232" s="168" t="str">
        <f aca="false">IF(AA232="","",IF(AA232="-","-",IF(UPPER(AA232)="AB","+",VLOOKUP(AA232,'විෂය තොරතුරු'!$P$24:$Q$28,2))))</f>
        <v/>
      </c>
      <c r="BM232" s="168" t="str">
        <f aca="false">IF(AB232="","",IF(AB232="-","-",IF(UPPER(AB232)="AB","+",VLOOKUP(AB232,'විෂය තොරතුරු'!$P$24:$Q$28,2))))</f>
        <v/>
      </c>
      <c r="BN232" s="168" t="str">
        <f aca="false">IF(AC232="","",IF(AC232="-","-",IF(UPPER(AC232)="AB","+",VLOOKUP(AC232,'විෂය තොරතුරු'!$P$24:$Q$28,2))))</f>
        <v/>
      </c>
      <c r="BO232" s="169" t="str">
        <f aca="false">IF(AD232="","",IF(AD232="-","-",IF(UPPER(AD232)="AB","+",VLOOKUP(AD232,'විෂය තොරතුරු'!$P$24:$Q$28,2))))</f>
        <v/>
      </c>
      <c r="BP232" s="171" t="str">
        <f aca="false">IF(AE232="","",IF(AE232="-","-",IF(UPPER(AE232)="AB","+",VLOOKUP(AE232,'විෂය තොරතුරු'!$P$24:$Q$28,2))))</f>
        <v/>
      </c>
      <c r="BQ232" s="168" t="str">
        <f aca="false">IF(AF232="","",IF(AF232="-","-",IF(UPPER(AF232)="AB","+",VLOOKUP(AF232,'විෂය තොරතුරු'!$P$24:$Q$28,2))))</f>
        <v/>
      </c>
      <c r="BR232" s="168" t="str">
        <f aca="false">IF(AG232="","",IF(AG232="-","-",IF(UPPER(AG232)="AB","+",VLOOKUP(AG232,'විෂය තොරතුරු'!$P$24:$Q$28,2))))</f>
        <v/>
      </c>
      <c r="BS232" s="168" t="str">
        <f aca="false">IF(AH232="","",IF(AH232="-","-",IF(UPPER(AH232)="AB","+",VLOOKUP(AH232,'විෂය තොරතුරු'!$P$24:$Q$28,2))))</f>
        <v/>
      </c>
      <c r="BT232" s="168" t="str">
        <f aca="false">IF(AI232="","",IF(AI232="-","-",IF(UPPER(AI232)="AB","+",VLOOKUP(AI232,'විෂය තොරතුරු'!$P$24:$Q$28,2))))</f>
        <v/>
      </c>
      <c r="BU232" s="168" t="str">
        <f aca="false">IF(AJ232="","",IF(AJ232="-","-",IF(UPPER(AJ232)="AB","+",VLOOKUP(AJ232,'විෂය තොරතුරු'!$P$24:$Q$28,2))))</f>
        <v/>
      </c>
      <c r="BV232" s="168" t="str">
        <f aca="false">IF(AK232="","",IF(AK232="-","-",IF(UPPER(AK232)="AB","+",VLOOKUP(AK232,'විෂය තොරතුරු'!$P$24:$Q$28,2))))</f>
        <v/>
      </c>
      <c r="BW232" s="169" t="str">
        <f aca="false">IF(AL232="","",IF(AL232="-","-",IF(UPPER(AL232)="AB","+",VLOOKUP(AL232,'විෂය තොරතුරු'!$P$24:$Q$28,2))))</f>
        <v/>
      </c>
      <c r="BX232" s="171" t="str">
        <f aca="false">IF($B232="","",COUNTIF($AP232:$BW232,"A"))</f>
        <v/>
      </c>
      <c r="BY232" s="171" t="str">
        <f aca="false">IF($B232="","",COUNTIF($AP232:$BW232,"B"))</f>
        <v/>
      </c>
      <c r="BZ232" s="171" t="str">
        <f aca="false">IF($B232="","",COUNTIF($AP232:$BW232,"C"))</f>
        <v/>
      </c>
      <c r="CA232" s="171" t="str">
        <f aca="false">IF($B232="","",COUNTIF($AP232:$BW232,"S"))</f>
        <v/>
      </c>
      <c r="CB232" s="171" t="str">
        <f aca="false">IF($B232="","",COUNTIF($AP232:$BW232,"W"))</f>
        <v/>
      </c>
      <c r="CC232" s="171" t="str">
        <f aca="false">IF(B232="","",SUM(BX232:CA232))</f>
        <v/>
      </c>
      <c r="CD232" s="169" t="str">
        <f aca="false">IF(B232="","",SUM(BX232:BZ232))</f>
        <v/>
      </c>
      <c r="CE232" s="172" t="str">
        <f aca="false">IF(B232="","",IF(AND(CC232&gt;=6,CD232&gt;=3,OR(E232&gt;=35,F232&gt;=35),L232&gt;=35),"6/3 සමත්",IF(AND(CC232&gt;=5,CD232&gt;=3,OR(E232&gt;=35,F232&gt;=35,L232&gt;=35)),"5/3 සමත්",IF(AND(CC232&gt;=4,CD232&gt;=1,OR(E232&gt;=20,F232&gt;=20,L232&gt;=20)),"සමත් කළ හැකි",IF(CB232=9,"W9","අසමත් ?")))))</f>
        <v/>
      </c>
    </row>
    <row r="233" customFormat="false" ht="13.8" hidden="false" customHeight="false" outlineLevel="0" collapsed="false">
      <c r="A233" s="160" t="n">
        <v>48</v>
      </c>
      <c r="B233" s="189"/>
      <c r="C233" s="161"/>
      <c r="D233" s="162"/>
      <c r="E233" s="163"/>
      <c r="F233" s="164"/>
      <c r="G233" s="163"/>
      <c r="H233" s="165"/>
      <c r="I233" s="165"/>
      <c r="J233" s="164"/>
      <c r="K233" s="163"/>
      <c r="L233" s="165"/>
      <c r="M233" s="165"/>
      <c r="N233" s="164"/>
      <c r="O233" s="163"/>
      <c r="P233" s="165"/>
      <c r="Q233" s="165"/>
      <c r="R233" s="165"/>
      <c r="S233" s="165"/>
      <c r="T233" s="165"/>
      <c r="U233" s="165"/>
      <c r="V233" s="164"/>
      <c r="W233" s="163"/>
      <c r="X233" s="165"/>
      <c r="Y233" s="165"/>
      <c r="Z233" s="165"/>
      <c r="AA233" s="165"/>
      <c r="AB233" s="165"/>
      <c r="AC233" s="165"/>
      <c r="AD233" s="164"/>
      <c r="AE233" s="163"/>
      <c r="AF233" s="165"/>
      <c r="AG233" s="165"/>
      <c r="AH233" s="165"/>
      <c r="AI233" s="165"/>
      <c r="AJ233" s="165"/>
      <c r="AK233" s="165"/>
      <c r="AL233" s="166"/>
      <c r="AM233" s="167" t="str">
        <f aca="false">IF(B233="","",SUM(E233:AL233))</f>
        <v/>
      </c>
      <c r="AN233" s="168" t="str">
        <f aca="false">IF(B233="","",AM233/9)</f>
        <v/>
      </c>
      <c r="AO233" s="169" t="str">
        <f aca="false">IF(B233="","",IF(AM233=0,"-",RANK(AM233,$AM$186:$AM$235,0)))</f>
        <v/>
      </c>
      <c r="AP233" s="167" t="str">
        <f aca="false">IF(E233="","",IF(E233="-","-",IF(UPPER(E233)="AB","+",VLOOKUP(E233,'විෂය තොරතුරු'!$P$24:$Q$28,2))))</f>
        <v/>
      </c>
      <c r="AQ233" s="168" t="str">
        <f aca="false">IF(F233="","",IF(F233="-","-",IF(UPPER(F233)="AB","+",VLOOKUP(F233,'විෂය තොරතුරු'!$P$24:$Q$28,2))))</f>
        <v/>
      </c>
      <c r="AR233" s="168" t="str">
        <f aca="false">IF(G233="","",IF(G233="-","-",IF(UPPER(G233)="AB","+",VLOOKUP(G233,'විෂය තොරතුරු'!$P$24:$Q$28,2))))</f>
        <v/>
      </c>
      <c r="AS233" s="168" t="str">
        <f aca="false">IF(H233="","",IF(H233="-","-",IF(UPPER(H233)="AB","+",VLOOKUP(H233,'විෂය තොරතුරු'!$P$24:$Q$28,2))))</f>
        <v/>
      </c>
      <c r="AT233" s="168" t="str">
        <f aca="false">IF(I233="","",IF(I233="-","-",IF(UPPER(I233)="AB","+",VLOOKUP(I233,'විෂය තොරතුරු'!$P$24:$Q$28,2))))</f>
        <v/>
      </c>
      <c r="AU233" s="170" t="str">
        <f aca="false">IF(J233="","",IF(J233="-","-",IF(UPPER(J233)="AB","+",VLOOKUP(J233,'විෂය තොරතුරු'!$P$24:$Q$28,2))))</f>
        <v/>
      </c>
      <c r="AV233" s="171" t="str">
        <f aca="false">IF(K233="","",IF(K233="-","-",IF(UPPER(K233)="AB","+",VLOOKUP(K233,'විෂය තොරතුරු'!$P$24:$Q$28,2))))</f>
        <v/>
      </c>
      <c r="AW233" s="168" t="str">
        <f aca="false">IF(L233="","",IF(L233="-","-",IF(UPPER(L233)="AB","+",VLOOKUP(L233,'විෂය තොරතුරු'!$P$24:$Q$28,2))))</f>
        <v/>
      </c>
      <c r="AX233" s="168" t="str">
        <f aca="false">IF(M233="","",IF(M233="-","-",IF(UPPER(M233)="AB","+",VLOOKUP(M233,'විෂය තොරතුරු'!$P$24:$Q$28,2))))</f>
        <v/>
      </c>
      <c r="AY233" s="169" t="str">
        <f aca="false">IF(N233="","",IF(N233="-","-",IF(UPPER(N233)="AB","+",VLOOKUP(N233,'විෂය තොරතුරු'!$P$24:$Q$28,2))))</f>
        <v/>
      </c>
      <c r="AZ233" s="167" t="str">
        <f aca="false">IF(O233="","",IF(O233="-","-",IF(UPPER(O233)="AB","+",VLOOKUP(O233,'විෂය තොරතුරු'!$P$24:$Q$28,2))))</f>
        <v/>
      </c>
      <c r="BA233" s="168" t="str">
        <f aca="false">IF(P233="","",IF(P233="-","-",IF(UPPER(P233)="AB","+",VLOOKUP(P233,'විෂය තොරතුරු'!$P$24:$Q$28,2))))</f>
        <v/>
      </c>
      <c r="BB233" s="168" t="str">
        <f aca="false">IF(Q233="","",IF(Q233="-","-",IF(UPPER(Q233)="AB","+",VLOOKUP(Q233,'විෂය තොරතුරු'!$P$24:$Q$28,2))))</f>
        <v/>
      </c>
      <c r="BC233" s="168" t="str">
        <f aca="false">IF(R233="","",IF(R233="-","-",IF(UPPER(R233)="AB","+",VLOOKUP(R233,'විෂය තොරතුරු'!$P$24:$Q$28,2))))</f>
        <v/>
      </c>
      <c r="BD233" s="168" t="str">
        <f aca="false">IF(S233="","",IF(S233="-","-",IF(UPPER(S233)="AB","+",VLOOKUP(S233,'විෂය තොරතුරු'!$P$24:$Q$28,2))))</f>
        <v/>
      </c>
      <c r="BE233" s="168" t="str">
        <f aca="false">IF(T233="","",IF(T233="-","-",IF(UPPER(T233)="AB","+",VLOOKUP(T233,'විෂය තොරතුරු'!$P$24:$Q$28,2))))</f>
        <v/>
      </c>
      <c r="BF233" s="168" t="str">
        <f aca="false">IF(U233="","",IF(U233="-","-",IF(UPPER(U233)="AB","+",VLOOKUP(U233,'විෂය තොරතුරු'!$P$24:$Q$28,2))))</f>
        <v/>
      </c>
      <c r="BG233" s="170" t="str">
        <f aca="false">IF(V233="","",IF(V233="-","-",IF(UPPER(V233)="AB","+",VLOOKUP(V233,'විෂය තොරතුරු'!$P$24:$Q$28,2))))</f>
        <v/>
      </c>
      <c r="BH233" s="171" t="str">
        <f aca="false">IF(W233="","",IF(W233="-","-",IF(UPPER(W233)="AB","+",VLOOKUP(W233,'විෂය තොරතුරු'!$P$24:$Q$28,2))))</f>
        <v/>
      </c>
      <c r="BI233" s="168" t="str">
        <f aca="false">IF(X233="","",IF(X233="-","-",IF(UPPER(X233)="AB","+",VLOOKUP(X233,'විෂය තොරතුරු'!$P$24:$Q$28,2))))</f>
        <v/>
      </c>
      <c r="BJ233" s="168" t="str">
        <f aca="false">IF(Y233="","",IF(Y233="-","-",IF(UPPER(Y233)="AB","+",VLOOKUP(Y233,'විෂය තොරතුරු'!$P$24:$Q$28,2))))</f>
        <v/>
      </c>
      <c r="BK233" s="168" t="str">
        <f aca="false">IF(Z233="","",IF(Z233="-","-",IF(UPPER(Z233)="AB","+",VLOOKUP(Z233,'විෂය තොරතුරු'!$P$24:$Q$28,2))))</f>
        <v/>
      </c>
      <c r="BL233" s="168" t="str">
        <f aca="false">IF(AA233="","",IF(AA233="-","-",IF(UPPER(AA233)="AB","+",VLOOKUP(AA233,'විෂය තොරතුරු'!$P$24:$Q$28,2))))</f>
        <v/>
      </c>
      <c r="BM233" s="168" t="str">
        <f aca="false">IF(AB233="","",IF(AB233="-","-",IF(UPPER(AB233)="AB","+",VLOOKUP(AB233,'විෂය තොරතුරු'!$P$24:$Q$28,2))))</f>
        <v/>
      </c>
      <c r="BN233" s="168" t="str">
        <f aca="false">IF(AC233="","",IF(AC233="-","-",IF(UPPER(AC233)="AB","+",VLOOKUP(AC233,'විෂය තොරතුරු'!$P$24:$Q$28,2))))</f>
        <v/>
      </c>
      <c r="BO233" s="169" t="str">
        <f aca="false">IF(AD233="","",IF(AD233="-","-",IF(UPPER(AD233)="AB","+",VLOOKUP(AD233,'විෂය තොරතුරු'!$P$24:$Q$28,2))))</f>
        <v/>
      </c>
      <c r="BP233" s="171" t="str">
        <f aca="false">IF(AE233="","",IF(AE233="-","-",IF(UPPER(AE233)="AB","+",VLOOKUP(AE233,'විෂය තොරතුරු'!$P$24:$Q$28,2))))</f>
        <v/>
      </c>
      <c r="BQ233" s="168" t="str">
        <f aca="false">IF(AF233="","",IF(AF233="-","-",IF(UPPER(AF233)="AB","+",VLOOKUP(AF233,'විෂය තොරතුරු'!$P$24:$Q$28,2))))</f>
        <v/>
      </c>
      <c r="BR233" s="168" t="str">
        <f aca="false">IF(AG233="","",IF(AG233="-","-",IF(UPPER(AG233)="AB","+",VLOOKUP(AG233,'විෂය තොරතුරු'!$P$24:$Q$28,2))))</f>
        <v/>
      </c>
      <c r="BS233" s="168" t="str">
        <f aca="false">IF(AH233="","",IF(AH233="-","-",IF(UPPER(AH233)="AB","+",VLOOKUP(AH233,'විෂය තොරතුරු'!$P$24:$Q$28,2))))</f>
        <v/>
      </c>
      <c r="BT233" s="168" t="str">
        <f aca="false">IF(AI233="","",IF(AI233="-","-",IF(UPPER(AI233)="AB","+",VLOOKUP(AI233,'විෂය තොරතුරු'!$P$24:$Q$28,2))))</f>
        <v/>
      </c>
      <c r="BU233" s="168" t="str">
        <f aca="false">IF(AJ233="","",IF(AJ233="-","-",IF(UPPER(AJ233)="AB","+",VLOOKUP(AJ233,'විෂය තොරතුරු'!$P$24:$Q$28,2))))</f>
        <v/>
      </c>
      <c r="BV233" s="168" t="str">
        <f aca="false">IF(AK233="","",IF(AK233="-","-",IF(UPPER(AK233)="AB","+",VLOOKUP(AK233,'විෂය තොරතුරු'!$P$24:$Q$28,2))))</f>
        <v/>
      </c>
      <c r="BW233" s="169" t="str">
        <f aca="false">IF(AL233="","",IF(AL233="-","-",IF(UPPER(AL233)="AB","+",VLOOKUP(AL233,'විෂය තොරතුරු'!$P$24:$Q$28,2))))</f>
        <v/>
      </c>
      <c r="BX233" s="171" t="str">
        <f aca="false">IF($B233="","",COUNTIF($AP233:$BW233,"A"))</f>
        <v/>
      </c>
      <c r="BY233" s="171" t="str">
        <f aca="false">IF($B233="","",COUNTIF($AP233:$BW233,"B"))</f>
        <v/>
      </c>
      <c r="BZ233" s="171" t="str">
        <f aca="false">IF($B233="","",COUNTIF($AP233:$BW233,"C"))</f>
        <v/>
      </c>
      <c r="CA233" s="171" t="str">
        <f aca="false">IF($B233="","",COUNTIF($AP233:$BW233,"S"))</f>
        <v/>
      </c>
      <c r="CB233" s="171" t="str">
        <f aca="false">IF($B233="","",COUNTIF($AP233:$BW233,"W"))</f>
        <v/>
      </c>
      <c r="CC233" s="171" t="str">
        <f aca="false">IF(B233="","",SUM(BX233:CA233))</f>
        <v/>
      </c>
      <c r="CD233" s="169" t="str">
        <f aca="false">IF(B233="","",SUM(BX233:BZ233))</f>
        <v/>
      </c>
      <c r="CE233" s="172" t="str">
        <f aca="false">IF(B233="","",IF(AND(CC233&gt;=6,CD233&gt;=3,OR(E233&gt;=35,F233&gt;=35),L233&gt;=35),"6/3 සමත්",IF(AND(CC233&gt;=5,CD233&gt;=3,OR(E233&gt;=35,F233&gt;=35,L233&gt;=35)),"5/3 සමත්",IF(AND(CC233&gt;=4,CD233&gt;=1,OR(E233&gt;=20,F233&gt;=20,L233&gt;=20)),"සමත් කළ හැකි",IF(CB233=9,"W9","අසමත් ?")))))</f>
        <v/>
      </c>
    </row>
    <row r="234" customFormat="false" ht="13.8" hidden="false" customHeight="false" outlineLevel="0" collapsed="false">
      <c r="A234" s="160" t="n">
        <v>49</v>
      </c>
      <c r="B234" s="189"/>
      <c r="C234" s="161"/>
      <c r="D234" s="162"/>
      <c r="E234" s="163"/>
      <c r="F234" s="164"/>
      <c r="G234" s="163"/>
      <c r="H234" s="165"/>
      <c r="I234" s="165"/>
      <c r="J234" s="164"/>
      <c r="K234" s="163"/>
      <c r="L234" s="165"/>
      <c r="M234" s="165"/>
      <c r="N234" s="164"/>
      <c r="O234" s="163"/>
      <c r="P234" s="165"/>
      <c r="Q234" s="165"/>
      <c r="R234" s="165"/>
      <c r="S234" s="165"/>
      <c r="T234" s="165"/>
      <c r="U234" s="165"/>
      <c r="V234" s="164"/>
      <c r="W234" s="163"/>
      <c r="X234" s="165"/>
      <c r="Y234" s="165"/>
      <c r="Z234" s="165"/>
      <c r="AA234" s="165"/>
      <c r="AB234" s="165"/>
      <c r="AC234" s="165"/>
      <c r="AD234" s="164"/>
      <c r="AE234" s="163"/>
      <c r="AF234" s="165"/>
      <c r="AG234" s="165"/>
      <c r="AH234" s="165"/>
      <c r="AI234" s="165"/>
      <c r="AJ234" s="165"/>
      <c r="AK234" s="165"/>
      <c r="AL234" s="166"/>
      <c r="AM234" s="167" t="str">
        <f aca="false">IF(B234="","",SUM(E234:AL234))</f>
        <v/>
      </c>
      <c r="AN234" s="168" t="str">
        <f aca="false">IF(B234="","",AM234/9)</f>
        <v/>
      </c>
      <c r="AO234" s="169" t="str">
        <f aca="false">IF(B234="","",IF(AM234=0,"-",RANK(AM234,$AM$186:$AM$235,0)))</f>
        <v/>
      </c>
      <c r="AP234" s="167" t="str">
        <f aca="false">IF(E234="","",IF(E234="-","-",IF(UPPER(E234)="AB","+",VLOOKUP(E234,'විෂය තොරතුරු'!$P$24:$Q$28,2))))</f>
        <v/>
      </c>
      <c r="AQ234" s="168" t="str">
        <f aca="false">IF(F234="","",IF(F234="-","-",IF(UPPER(F234)="AB","+",VLOOKUP(F234,'විෂය තොරතුරු'!$P$24:$Q$28,2))))</f>
        <v/>
      </c>
      <c r="AR234" s="168" t="str">
        <f aca="false">IF(G234="","",IF(G234="-","-",IF(UPPER(G234)="AB","+",VLOOKUP(G234,'විෂය තොරතුරු'!$P$24:$Q$28,2))))</f>
        <v/>
      </c>
      <c r="AS234" s="168" t="str">
        <f aca="false">IF(H234="","",IF(H234="-","-",IF(UPPER(H234)="AB","+",VLOOKUP(H234,'විෂය තොරතුරු'!$P$24:$Q$28,2))))</f>
        <v/>
      </c>
      <c r="AT234" s="168" t="str">
        <f aca="false">IF(I234="","",IF(I234="-","-",IF(UPPER(I234)="AB","+",VLOOKUP(I234,'විෂය තොරතුරු'!$P$24:$Q$28,2))))</f>
        <v/>
      </c>
      <c r="AU234" s="170" t="str">
        <f aca="false">IF(J234="","",IF(J234="-","-",IF(UPPER(J234)="AB","+",VLOOKUP(J234,'විෂය තොරතුරු'!$P$24:$Q$28,2))))</f>
        <v/>
      </c>
      <c r="AV234" s="171" t="str">
        <f aca="false">IF(K234="","",IF(K234="-","-",IF(UPPER(K234)="AB","+",VLOOKUP(K234,'විෂය තොරතුරු'!$P$24:$Q$28,2))))</f>
        <v/>
      </c>
      <c r="AW234" s="168" t="str">
        <f aca="false">IF(L234="","",IF(L234="-","-",IF(UPPER(L234)="AB","+",VLOOKUP(L234,'විෂය තොරතුරු'!$P$24:$Q$28,2))))</f>
        <v/>
      </c>
      <c r="AX234" s="168" t="str">
        <f aca="false">IF(M234="","",IF(M234="-","-",IF(UPPER(M234)="AB","+",VLOOKUP(M234,'විෂය තොරතුරු'!$P$24:$Q$28,2))))</f>
        <v/>
      </c>
      <c r="AY234" s="169" t="str">
        <f aca="false">IF(N234="","",IF(N234="-","-",IF(UPPER(N234)="AB","+",VLOOKUP(N234,'විෂය තොරතුරු'!$P$24:$Q$28,2))))</f>
        <v/>
      </c>
      <c r="AZ234" s="167" t="str">
        <f aca="false">IF(O234="","",IF(O234="-","-",IF(UPPER(O234)="AB","+",VLOOKUP(O234,'විෂය තොරතුරු'!$P$24:$Q$28,2))))</f>
        <v/>
      </c>
      <c r="BA234" s="168" t="str">
        <f aca="false">IF(P234="","",IF(P234="-","-",IF(UPPER(P234)="AB","+",VLOOKUP(P234,'විෂය තොරතුරු'!$P$24:$Q$28,2))))</f>
        <v/>
      </c>
      <c r="BB234" s="168" t="str">
        <f aca="false">IF(Q234="","",IF(Q234="-","-",IF(UPPER(Q234)="AB","+",VLOOKUP(Q234,'විෂය තොරතුරු'!$P$24:$Q$28,2))))</f>
        <v/>
      </c>
      <c r="BC234" s="168" t="str">
        <f aca="false">IF(R234="","",IF(R234="-","-",IF(UPPER(R234)="AB","+",VLOOKUP(R234,'විෂය තොරතුරු'!$P$24:$Q$28,2))))</f>
        <v/>
      </c>
      <c r="BD234" s="168" t="str">
        <f aca="false">IF(S234="","",IF(S234="-","-",IF(UPPER(S234)="AB","+",VLOOKUP(S234,'විෂය තොරතුරු'!$P$24:$Q$28,2))))</f>
        <v/>
      </c>
      <c r="BE234" s="168" t="str">
        <f aca="false">IF(T234="","",IF(T234="-","-",IF(UPPER(T234)="AB","+",VLOOKUP(T234,'විෂය තොරතුරු'!$P$24:$Q$28,2))))</f>
        <v/>
      </c>
      <c r="BF234" s="168" t="str">
        <f aca="false">IF(U234="","",IF(U234="-","-",IF(UPPER(U234)="AB","+",VLOOKUP(U234,'විෂය තොරතුරු'!$P$24:$Q$28,2))))</f>
        <v/>
      </c>
      <c r="BG234" s="170" t="str">
        <f aca="false">IF(V234="","",IF(V234="-","-",IF(UPPER(V234)="AB","+",VLOOKUP(V234,'විෂය තොරතුරු'!$P$24:$Q$28,2))))</f>
        <v/>
      </c>
      <c r="BH234" s="171" t="str">
        <f aca="false">IF(W234="","",IF(W234="-","-",IF(UPPER(W234)="AB","+",VLOOKUP(W234,'විෂය තොරතුරු'!$P$24:$Q$28,2))))</f>
        <v/>
      </c>
      <c r="BI234" s="168" t="str">
        <f aca="false">IF(X234="","",IF(X234="-","-",IF(UPPER(X234)="AB","+",VLOOKUP(X234,'විෂය තොරතුරු'!$P$24:$Q$28,2))))</f>
        <v/>
      </c>
      <c r="BJ234" s="168" t="str">
        <f aca="false">IF(Y234="","",IF(Y234="-","-",IF(UPPER(Y234)="AB","+",VLOOKUP(Y234,'විෂය තොරතුරු'!$P$24:$Q$28,2))))</f>
        <v/>
      </c>
      <c r="BK234" s="168" t="str">
        <f aca="false">IF(Z234="","",IF(Z234="-","-",IF(UPPER(Z234)="AB","+",VLOOKUP(Z234,'විෂය තොරතුරු'!$P$24:$Q$28,2))))</f>
        <v/>
      </c>
      <c r="BL234" s="168" t="str">
        <f aca="false">IF(AA234="","",IF(AA234="-","-",IF(UPPER(AA234)="AB","+",VLOOKUP(AA234,'විෂය තොරතුරු'!$P$24:$Q$28,2))))</f>
        <v/>
      </c>
      <c r="BM234" s="168" t="str">
        <f aca="false">IF(AB234="","",IF(AB234="-","-",IF(UPPER(AB234)="AB","+",VLOOKUP(AB234,'විෂය තොරතුරු'!$P$24:$Q$28,2))))</f>
        <v/>
      </c>
      <c r="BN234" s="168" t="str">
        <f aca="false">IF(AC234="","",IF(AC234="-","-",IF(UPPER(AC234)="AB","+",VLOOKUP(AC234,'විෂය තොරතුරු'!$P$24:$Q$28,2))))</f>
        <v/>
      </c>
      <c r="BO234" s="169" t="str">
        <f aca="false">IF(AD234="","",IF(AD234="-","-",IF(UPPER(AD234)="AB","+",VLOOKUP(AD234,'විෂය තොරතුරු'!$P$24:$Q$28,2))))</f>
        <v/>
      </c>
      <c r="BP234" s="171" t="str">
        <f aca="false">IF(AE234="","",IF(AE234="-","-",IF(UPPER(AE234)="AB","+",VLOOKUP(AE234,'විෂය තොරතුරු'!$P$24:$Q$28,2))))</f>
        <v/>
      </c>
      <c r="BQ234" s="168" t="str">
        <f aca="false">IF(AF234="","",IF(AF234="-","-",IF(UPPER(AF234)="AB","+",VLOOKUP(AF234,'විෂය තොරතුරු'!$P$24:$Q$28,2))))</f>
        <v/>
      </c>
      <c r="BR234" s="168" t="str">
        <f aca="false">IF(AG234="","",IF(AG234="-","-",IF(UPPER(AG234)="AB","+",VLOOKUP(AG234,'විෂය තොරතුරු'!$P$24:$Q$28,2))))</f>
        <v/>
      </c>
      <c r="BS234" s="168" t="str">
        <f aca="false">IF(AH234="","",IF(AH234="-","-",IF(UPPER(AH234)="AB","+",VLOOKUP(AH234,'විෂය තොරතුරු'!$P$24:$Q$28,2))))</f>
        <v/>
      </c>
      <c r="BT234" s="168" t="str">
        <f aca="false">IF(AI234="","",IF(AI234="-","-",IF(UPPER(AI234)="AB","+",VLOOKUP(AI234,'විෂය තොරතුරු'!$P$24:$Q$28,2))))</f>
        <v/>
      </c>
      <c r="BU234" s="168" t="str">
        <f aca="false">IF(AJ234="","",IF(AJ234="-","-",IF(UPPER(AJ234)="AB","+",VLOOKUP(AJ234,'විෂය තොරතුරු'!$P$24:$Q$28,2))))</f>
        <v/>
      </c>
      <c r="BV234" s="168" t="str">
        <f aca="false">IF(AK234="","",IF(AK234="-","-",IF(UPPER(AK234)="AB","+",VLOOKUP(AK234,'විෂය තොරතුරු'!$P$24:$Q$28,2))))</f>
        <v/>
      </c>
      <c r="BW234" s="169" t="str">
        <f aca="false">IF(AL234="","",IF(AL234="-","-",IF(UPPER(AL234)="AB","+",VLOOKUP(AL234,'විෂය තොරතුරු'!$P$24:$Q$28,2))))</f>
        <v/>
      </c>
      <c r="BX234" s="171" t="str">
        <f aca="false">IF($B234="","",COUNTIF($AP234:$BW234,"A"))</f>
        <v/>
      </c>
      <c r="BY234" s="171" t="str">
        <f aca="false">IF($B234="","",COUNTIF($AP234:$BW234,"B"))</f>
        <v/>
      </c>
      <c r="BZ234" s="171" t="str">
        <f aca="false">IF($B234="","",COUNTIF($AP234:$BW234,"C"))</f>
        <v/>
      </c>
      <c r="CA234" s="171" t="str">
        <f aca="false">IF($B234="","",COUNTIF($AP234:$BW234,"S"))</f>
        <v/>
      </c>
      <c r="CB234" s="171" t="str">
        <f aca="false">IF($B234="","",COUNTIF($AP234:$BW234,"W"))</f>
        <v/>
      </c>
      <c r="CC234" s="171" t="str">
        <f aca="false">IF(B234="","",SUM(BX234:CA234))</f>
        <v/>
      </c>
      <c r="CD234" s="169" t="str">
        <f aca="false">IF(B234="","",SUM(BX234:BZ234))</f>
        <v/>
      </c>
      <c r="CE234" s="172" t="str">
        <f aca="false">IF(B234="","",IF(AND(CC234&gt;=6,CD234&gt;=3,OR(E234&gt;=35,F234&gt;=35),L234&gt;=35),"6/3 සමත්",IF(AND(CC234&gt;=5,CD234&gt;=3,OR(E234&gt;=35,F234&gt;=35,L234&gt;=35)),"5/3 සමත්",IF(AND(CC234&gt;=4,CD234&gt;=1,OR(E234&gt;=20,F234&gt;=20,L234&gt;=20)),"සමත් කළ හැකි",IF(CB234=9,"W9","අසමත් ?")))))</f>
        <v/>
      </c>
    </row>
    <row r="235" customFormat="false" ht="13.8" hidden="false" customHeight="false" outlineLevel="0" collapsed="false">
      <c r="A235" s="160" t="n">
        <v>50</v>
      </c>
      <c r="B235" s="174"/>
      <c r="C235" s="161"/>
      <c r="D235" s="162"/>
      <c r="E235" s="269"/>
      <c r="F235" s="166"/>
      <c r="G235" s="269"/>
      <c r="H235" s="174"/>
      <c r="I235" s="174"/>
      <c r="J235" s="166"/>
      <c r="K235" s="269"/>
      <c r="L235" s="174"/>
      <c r="M235" s="174"/>
      <c r="N235" s="166"/>
      <c r="O235" s="269"/>
      <c r="P235" s="174"/>
      <c r="Q235" s="174"/>
      <c r="R235" s="174"/>
      <c r="S235" s="174"/>
      <c r="T235" s="174"/>
      <c r="U235" s="174"/>
      <c r="V235" s="166"/>
      <c r="W235" s="269"/>
      <c r="X235" s="174"/>
      <c r="Y235" s="174"/>
      <c r="Z235" s="174"/>
      <c r="AA235" s="174"/>
      <c r="AB235" s="174"/>
      <c r="AC235" s="174"/>
      <c r="AD235" s="166"/>
      <c r="AE235" s="269"/>
      <c r="AF235" s="174"/>
      <c r="AG235" s="174"/>
      <c r="AH235" s="174"/>
      <c r="AI235" s="174"/>
      <c r="AJ235" s="174"/>
      <c r="AK235" s="174"/>
      <c r="AL235" s="166"/>
      <c r="AM235" s="193" t="str">
        <f aca="false">IF(B235="","",SUM(E235:AL235))</f>
        <v/>
      </c>
      <c r="AN235" s="194" t="str">
        <f aca="false">IF(B235="","",AM235/9)</f>
        <v/>
      </c>
      <c r="AO235" s="169" t="str">
        <f aca="false">IF(B235="","",IF(AM235=0,"-",RANK(AM235,$AM$186:$AM$235,0)))</f>
        <v/>
      </c>
      <c r="AP235" s="193" t="str">
        <f aca="false">IF(E235="","",IF(E235="-","-",IF(UPPER(E235)="AB","+",VLOOKUP(E235,'විෂය තොරතුරු'!$P$24:$Q$28,2))))</f>
        <v/>
      </c>
      <c r="AQ235" s="194" t="str">
        <f aca="false">IF(F235="","",IF(F235="-","-",IF(UPPER(F235)="AB","+",VLOOKUP(F235,'විෂය තොරතුරු'!$P$24:$Q$28,2))))</f>
        <v/>
      </c>
      <c r="AR235" s="194" t="str">
        <f aca="false">IF(G235="","",IF(G235="-","-",IF(UPPER(G235)="AB","+",VLOOKUP(G235,'විෂය තොරතුරු'!$P$24:$Q$28,2))))</f>
        <v/>
      </c>
      <c r="AS235" s="194" t="str">
        <f aca="false">IF(H235="","",IF(H235="-","-",IF(UPPER(H235)="AB","+",VLOOKUP(H235,'විෂය තොරතුරු'!$P$24:$Q$28,2))))</f>
        <v/>
      </c>
      <c r="AT235" s="194" t="str">
        <f aca="false">IF(I235="","",IF(I235="-","-",IF(UPPER(I235)="AB","+",VLOOKUP(I235,'විෂය තොරතුරු'!$P$24:$Q$28,2))))</f>
        <v/>
      </c>
      <c r="AU235" s="196" t="str">
        <f aca="false">IF(J235="","",IF(J235="-","-",IF(UPPER(J235)="AB","+",VLOOKUP(J235,'විෂය තොරතුරු'!$P$24:$Q$28,2))))</f>
        <v/>
      </c>
      <c r="AV235" s="197" t="str">
        <f aca="false">IF(K235="","",IF(K235="-","-",IF(UPPER(K235)="AB","+",VLOOKUP(K235,'විෂය තොරතුරු'!$P$24:$Q$28,2))))</f>
        <v/>
      </c>
      <c r="AW235" s="194" t="str">
        <f aca="false">IF(L235="","",IF(L235="-","-",IF(UPPER(L235)="AB","+",VLOOKUP(L235,'විෂය තොරතුරු'!$P$24:$Q$28,2))))</f>
        <v/>
      </c>
      <c r="AX235" s="194" t="str">
        <f aca="false">IF(M235="","",IF(M235="-","-",IF(UPPER(M235)="AB","+",VLOOKUP(M235,'විෂය තොරතුරු'!$P$24:$Q$28,2))))</f>
        <v/>
      </c>
      <c r="AY235" s="195" t="str">
        <f aca="false">IF(N235="","",IF(N235="-","-",IF(UPPER(N235)="AB","+",VLOOKUP(N235,'විෂය තොරතුරු'!$P$24:$Q$28,2))))</f>
        <v/>
      </c>
      <c r="AZ235" s="193" t="str">
        <f aca="false">IF(O235="","",IF(O235="-","-",IF(UPPER(O235)="AB","+",VLOOKUP(O235,'විෂය තොරතුරු'!$P$24:$Q$28,2))))</f>
        <v/>
      </c>
      <c r="BA235" s="194" t="str">
        <f aca="false">IF(P235="","",IF(P235="-","-",IF(UPPER(P235)="AB","+",VLOOKUP(P235,'විෂය තොරතුරු'!$P$24:$Q$28,2))))</f>
        <v/>
      </c>
      <c r="BB235" s="194" t="str">
        <f aca="false">IF(Q235="","",IF(Q235="-","-",IF(UPPER(Q235)="AB","+",VLOOKUP(Q235,'විෂය තොරතුරු'!$P$24:$Q$28,2))))</f>
        <v/>
      </c>
      <c r="BC235" s="194" t="str">
        <f aca="false">IF(R235="","",IF(R235="-","-",IF(UPPER(R235)="AB","+",VLOOKUP(R235,'විෂය තොරතුරු'!$P$24:$Q$28,2))))</f>
        <v/>
      </c>
      <c r="BD235" s="194" t="str">
        <f aca="false">IF(S235="","",IF(S235="-","-",IF(UPPER(S235)="AB","+",VLOOKUP(S235,'විෂය තොරතුරු'!$P$24:$Q$28,2))))</f>
        <v/>
      </c>
      <c r="BE235" s="194" t="str">
        <f aca="false">IF(T235="","",IF(T235="-","-",IF(UPPER(T235)="AB","+",VLOOKUP(T235,'විෂය තොරතුරු'!$P$24:$Q$28,2))))</f>
        <v/>
      </c>
      <c r="BF235" s="194" t="str">
        <f aca="false">IF(U235="","",IF(U235="-","-",IF(UPPER(U235)="AB","+",VLOOKUP(U235,'විෂය තොරතුරු'!$P$24:$Q$28,2))))</f>
        <v/>
      </c>
      <c r="BG235" s="196" t="str">
        <f aca="false">IF(V235="","",IF(V235="-","-",IF(UPPER(V235)="AB","+",VLOOKUP(V235,'විෂය තොරතුරු'!$P$24:$Q$28,2))))</f>
        <v/>
      </c>
      <c r="BH235" s="197" t="str">
        <f aca="false">IF(W235="","",IF(W235="-","-",IF(UPPER(W235)="AB","+",VLOOKUP(W235,'විෂය තොරතුරු'!$P$24:$Q$28,2))))</f>
        <v/>
      </c>
      <c r="BI235" s="194" t="str">
        <f aca="false">IF(X235="","",IF(X235="-","-",IF(UPPER(X235)="AB","+",VLOOKUP(X235,'විෂය තොරතුරු'!$P$24:$Q$28,2))))</f>
        <v/>
      </c>
      <c r="BJ235" s="194" t="str">
        <f aca="false">IF(Y235="","",IF(Y235="-","-",IF(UPPER(Y235)="AB","+",VLOOKUP(Y235,'විෂය තොරතුරු'!$P$24:$Q$28,2))))</f>
        <v/>
      </c>
      <c r="BK235" s="194" t="str">
        <f aca="false">IF(Z235="","",IF(Z235="-","-",IF(UPPER(Z235)="AB","+",VLOOKUP(Z235,'විෂය තොරතුරු'!$P$24:$Q$28,2))))</f>
        <v/>
      </c>
      <c r="BL235" s="194" t="str">
        <f aca="false">IF(AA235="","",IF(AA235="-","-",IF(UPPER(AA235)="AB","+",VLOOKUP(AA235,'විෂය තොරතුරු'!$P$24:$Q$28,2))))</f>
        <v/>
      </c>
      <c r="BM235" s="194" t="str">
        <f aca="false">IF(AB235="","",IF(AB235="-","-",IF(UPPER(AB235)="AB","+",VLOOKUP(AB235,'විෂය තොරතුරු'!$P$24:$Q$28,2))))</f>
        <v/>
      </c>
      <c r="BN235" s="194" t="str">
        <f aca="false">IF(AC235="","",IF(AC235="-","-",IF(UPPER(AC235)="AB","+",VLOOKUP(AC235,'විෂය තොරතුරු'!$P$24:$Q$28,2))))</f>
        <v/>
      </c>
      <c r="BO235" s="195" t="str">
        <f aca="false">IF(AD235="","",IF(AD235="-","-",IF(UPPER(AD235)="AB","+",VLOOKUP(AD235,'විෂය තොරතුරු'!$P$24:$Q$28,2))))</f>
        <v/>
      </c>
      <c r="BP235" s="197" t="str">
        <f aca="false">IF(AE235="","",IF(AE235="-","-",IF(UPPER(AE235)="AB","+",VLOOKUP(AE235,'විෂය තොරතුරු'!$P$24:$Q$28,2))))</f>
        <v/>
      </c>
      <c r="BQ235" s="194" t="str">
        <f aca="false">IF(AF235="","",IF(AF235="-","-",IF(UPPER(AF235)="AB","+",VLOOKUP(AF235,'විෂය තොරතුරු'!$P$24:$Q$28,2))))</f>
        <v/>
      </c>
      <c r="BR235" s="194" t="str">
        <f aca="false">IF(AG235="","",IF(AG235="-","-",IF(UPPER(AG235)="AB","+",VLOOKUP(AG235,'විෂය තොරතුරු'!$P$24:$Q$28,2))))</f>
        <v/>
      </c>
      <c r="BS235" s="194" t="str">
        <f aca="false">IF(AH235="","",IF(AH235="-","-",IF(UPPER(AH235)="AB","+",VLOOKUP(AH235,'විෂය තොරතුරු'!$P$24:$Q$28,2))))</f>
        <v/>
      </c>
      <c r="BT235" s="194" t="str">
        <f aca="false">IF(AI235="","",IF(AI235="-","-",IF(UPPER(AI235)="AB","+",VLOOKUP(AI235,'විෂය තොරතුරු'!$P$24:$Q$28,2))))</f>
        <v/>
      </c>
      <c r="BU235" s="194" t="str">
        <f aca="false">IF(AJ235="","",IF(AJ235="-","-",IF(UPPER(AJ235)="AB","+",VLOOKUP(AJ235,'විෂය තොරතුරු'!$P$24:$Q$28,2))))</f>
        <v/>
      </c>
      <c r="BV235" s="194" t="str">
        <f aca="false">IF(AK235="","",IF(AK235="-","-",IF(UPPER(AK235)="AB","+",VLOOKUP(AK235,'විෂය තොරතුරු'!$P$24:$Q$28,2))))</f>
        <v/>
      </c>
      <c r="BW235" s="195" t="str">
        <f aca="false">IF(AL235="","",IF(AL235="-","-",IF(UPPER(AL235)="AB","+",VLOOKUP(AL235,'විෂය තොරතුරු'!$P$24:$Q$28,2))))</f>
        <v/>
      </c>
      <c r="BX235" s="171" t="str">
        <f aca="false">IF($B235="","",COUNTIF($AP235:$BW235,"A"))</f>
        <v/>
      </c>
      <c r="BY235" s="171" t="str">
        <f aca="false">IF($B235="","",COUNTIF($AP235:$BW235,"B"))</f>
        <v/>
      </c>
      <c r="BZ235" s="171" t="str">
        <f aca="false">IF($B235="","",COUNTIF($AP235:$BW235,"C"))</f>
        <v/>
      </c>
      <c r="CA235" s="171" t="str">
        <f aca="false">IF($B235="","",COUNTIF($AP235:$BW235,"S"))</f>
        <v/>
      </c>
      <c r="CB235" s="171" t="str">
        <f aca="false">IF($B235="","",COUNTIF($AP235:$BW235,"W"))</f>
        <v/>
      </c>
      <c r="CC235" s="197" t="str">
        <f aca="false">IF(B235="","",SUM(BX235:CA235))</f>
        <v/>
      </c>
      <c r="CD235" s="195" t="str">
        <f aca="false">IF(B235="","",SUM(BX235:BZ235))</f>
        <v/>
      </c>
      <c r="CE235" s="172" t="str">
        <f aca="false">IF(B235="","",IF(AND(CC235&gt;=6,CD235&gt;=3,OR(E235&gt;=35,F235&gt;=35),L235&gt;=35),"6/3 සමත්",IF(AND(CC235&gt;=5,CD235&gt;=3,OR(E235&gt;=35,F235&gt;=35,L235&gt;=35)),"5/3 සමත්",IF(AND(CC235&gt;=4,CD235&gt;=1,OR(E235&gt;=20,F235&gt;=20,L235&gt;=20)),"සමත් කළ හැකි",IF(CB235=9,"W9","අසමත් ?")))))</f>
        <v/>
      </c>
    </row>
    <row r="236" customFormat="false" ht="11.45" hidden="false" customHeight="false" outlineLevel="0" collapsed="false">
      <c r="A236" s="202"/>
      <c r="B236" s="63" t="s">
        <v>93</v>
      </c>
      <c r="C236" s="168"/>
      <c r="D236" s="170"/>
      <c r="E236" s="171" t="str">
        <f aca="false">IF($B186="","-",SUM(E186:E235))</f>
        <v>-</v>
      </c>
      <c r="F236" s="169" t="str">
        <f aca="false">IF($B186="","-",SUM(F186:F235))</f>
        <v>-</v>
      </c>
      <c r="G236" s="171" t="str">
        <f aca="false">IF($B186="","-",SUM(G186:G235))</f>
        <v>-</v>
      </c>
      <c r="H236" s="168" t="str">
        <f aca="false">IF($B186="","-",SUM(H186:H235))</f>
        <v>-</v>
      </c>
      <c r="I236" s="168" t="str">
        <f aca="false">IF($B186="","-",SUM(I186:I235))</f>
        <v>-</v>
      </c>
      <c r="J236" s="169" t="str">
        <f aca="false">IF($B186="","-",SUM(J186:J235))</f>
        <v>-</v>
      </c>
      <c r="K236" s="171" t="str">
        <f aca="false">IF($B186="","-",SUM(K186:K235))</f>
        <v>-</v>
      </c>
      <c r="L236" s="168" t="str">
        <f aca="false">IF($B186="","-",SUM(L186:L235))</f>
        <v>-</v>
      </c>
      <c r="M236" s="168" t="str">
        <f aca="false">IF($B186="","-",SUM(M186:M235))</f>
        <v>-</v>
      </c>
      <c r="N236" s="169" t="str">
        <f aca="false">IF($B186="","-",SUM(N186:N235))</f>
        <v>-</v>
      </c>
      <c r="O236" s="171" t="str">
        <f aca="false">IF($B186="","-",SUM(O186:O235))</f>
        <v>-</v>
      </c>
      <c r="P236" s="168" t="str">
        <f aca="false">IF($B186="","-",SUM(P186:P235))</f>
        <v>-</v>
      </c>
      <c r="Q236" s="168" t="str">
        <f aca="false">IF($B186="","-",SUM(Q186:Q235))</f>
        <v>-</v>
      </c>
      <c r="R236" s="168" t="str">
        <f aca="false">IF($B186="","-",SUM(R186:R235))</f>
        <v>-</v>
      </c>
      <c r="S236" s="168" t="str">
        <f aca="false">IF($B186="","-",SUM(S186:S235))</f>
        <v>-</v>
      </c>
      <c r="T236" s="168" t="str">
        <f aca="false">IF($B186="","-",SUM(T186:T235))</f>
        <v>-</v>
      </c>
      <c r="U236" s="168" t="str">
        <f aca="false">IF($B186="","-",SUM(U186:U235))</f>
        <v>-</v>
      </c>
      <c r="V236" s="169" t="str">
        <f aca="false">IF($B186="","-",SUM(V186:V235))</f>
        <v>-</v>
      </c>
      <c r="W236" s="171" t="str">
        <f aca="false">IF($B186="","-",SUM(W186:W235))</f>
        <v>-</v>
      </c>
      <c r="X236" s="168" t="str">
        <f aca="false">IF($B186="","-",SUM(X186:X235))</f>
        <v>-</v>
      </c>
      <c r="Y236" s="168" t="str">
        <f aca="false">IF($B186="","-",SUM(Y186:Y235))</f>
        <v>-</v>
      </c>
      <c r="Z236" s="168" t="str">
        <f aca="false">IF($B186="","-",SUM(Z186:Z235))</f>
        <v>-</v>
      </c>
      <c r="AA236" s="168" t="str">
        <f aca="false">IF($B186="","-",SUM(AA186:AA235))</f>
        <v>-</v>
      </c>
      <c r="AB236" s="168" t="str">
        <f aca="false">IF($B186="","-",SUM(AB186:AB235))</f>
        <v>-</v>
      </c>
      <c r="AC236" s="168" t="str">
        <f aca="false">IF($B186="","-",SUM(AC186:AC235))</f>
        <v>-</v>
      </c>
      <c r="AD236" s="169" t="str">
        <f aca="false">IF($B186="","-",SUM(AD186:AD235))</f>
        <v>-</v>
      </c>
      <c r="AE236" s="171" t="str">
        <f aca="false">IF($B186="","-",SUM(AE186:AE235))</f>
        <v>-</v>
      </c>
      <c r="AF236" s="168" t="str">
        <f aca="false">IF($B186="","-",SUM(AF186:AF235))</f>
        <v>-</v>
      </c>
      <c r="AG236" s="168" t="str">
        <f aca="false">IF($B186="","-",SUM(AG186:AG235))</f>
        <v>-</v>
      </c>
      <c r="AH236" s="168" t="str">
        <f aca="false">IF($B186="","-",SUM(AH186:AH235))</f>
        <v>-</v>
      </c>
      <c r="AI236" s="168" t="str">
        <f aca="false">IF($B186="","-",SUM(AI186:AI235))</f>
        <v>-</v>
      </c>
      <c r="AJ236" s="168" t="str">
        <f aca="false">IF($B186="","-",SUM(AJ186:AJ235))</f>
        <v>-</v>
      </c>
      <c r="AK236" s="168" t="str">
        <f aca="false">IF($B186="","-",SUM(AK186:AK235))</f>
        <v>-</v>
      </c>
      <c r="AL236" s="169" t="str">
        <f aca="false">IF($B186="","-",SUM(AL186:AL235))</f>
        <v>-</v>
      </c>
      <c r="AM236" s="299"/>
      <c r="AN236" s="201"/>
      <c r="AO236" s="201"/>
      <c r="AP236" s="201"/>
      <c r="AQ236" s="201"/>
      <c r="AR236" s="201"/>
      <c r="AS236" s="201"/>
      <c r="AT236" s="201"/>
      <c r="AU236" s="201"/>
      <c r="AV236" s="201"/>
      <c r="AW236" s="201"/>
      <c r="AX236" s="201"/>
      <c r="AY236" s="201"/>
      <c r="AZ236" s="201"/>
      <c r="BA236" s="201"/>
      <c r="BB236" s="201"/>
      <c r="BC236" s="201"/>
      <c r="BD236" s="201"/>
      <c r="BE236" s="201"/>
      <c r="BF236" s="201"/>
      <c r="BG236" s="201"/>
      <c r="BH236" s="201"/>
      <c r="BI236" s="201"/>
      <c r="BJ236" s="201"/>
      <c r="BK236" s="201"/>
      <c r="BL236" s="201"/>
      <c r="BM236" s="201"/>
      <c r="BN236" s="201"/>
      <c r="BO236" s="201"/>
      <c r="BP236" s="201"/>
      <c r="BQ236" s="201"/>
      <c r="BR236" s="201"/>
      <c r="BS236" s="201"/>
      <c r="BT236" s="201"/>
      <c r="BU236" s="201"/>
      <c r="BV236" s="201"/>
      <c r="BW236" s="201"/>
      <c r="BX236" s="201"/>
      <c r="BY236" s="201"/>
      <c r="BZ236" s="201"/>
      <c r="CA236" s="201"/>
      <c r="CB236" s="201"/>
      <c r="CC236" s="201"/>
      <c r="CD236" s="201"/>
      <c r="CE236" s="201"/>
    </row>
    <row r="237" customFormat="false" ht="11.45" hidden="false" customHeight="false" outlineLevel="0" collapsed="false">
      <c r="A237" s="203"/>
      <c r="B237" s="63" t="s">
        <v>94</v>
      </c>
      <c r="C237" s="168"/>
      <c r="D237" s="170"/>
      <c r="E237" s="171" t="str">
        <f aca="false">IF(OR(E$236=0,E$236="-"),"-",E236/E246)</f>
        <v>-</v>
      </c>
      <c r="F237" s="171" t="str">
        <f aca="false">IF(OR(F$236=0,F$236="-"),"-",F236/F246)</f>
        <v>-</v>
      </c>
      <c r="G237" s="171" t="str">
        <f aca="false">IF(OR(G$236=0,G$236="-"),"-",G236/G246)</f>
        <v>-</v>
      </c>
      <c r="H237" s="171" t="str">
        <f aca="false">IF(OR(H$236=0,H$236="-"),"-",H236/H246)</f>
        <v>-</v>
      </c>
      <c r="I237" s="171" t="str">
        <f aca="false">IF(OR(I$236=0,I$236="-"),"-",I236/I246)</f>
        <v>-</v>
      </c>
      <c r="J237" s="171" t="str">
        <f aca="false">IF(OR(J$236=0,J$236="-"),"-",J236/J246)</f>
        <v>-</v>
      </c>
      <c r="K237" s="171" t="str">
        <f aca="false">IF(OR(K$236=0,K$236="-"),"-",K236/K246)</f>
        <v>-</v>
      </c>
      <c r="L237" s="171" t="str">
        <f aca="false">IF(OR(L$236=0,L$236="-"),"-",L236/L246)</f>
        <v>-</v>
      </c>
      <c r="M237" s="171" t="str">
        <f aca="false">IF(OR(M$236=0,M$236="-"),"-",M236/M246)</f>
        <v>-</v>
      </c>
      <c r="N237" s="171" t="str">
        <f aca="false">IF(OR(N$236=0,N$236="-"),"-",N236/N246)</f>
        <v>-</v>
      </c>
      <c r="O237" s="171" t="str">
        <f aca="false">IF(OR(O$236=0,O$236="-"),"-",O236/O246)</f>
        <v>-</v>
      </c>
      <c r="P237" s="171" t="str">
        <f aca="false">IF(OR(P$236=0,P$236="-"),"-",P236/P246)</f>
        <v>-</v>
      </c>
      <c r="Q237" s="171" t="str">
        <f aca="false">IF(OR(Q$236=0,Q$236="-"),"-",Q236/Q246)</f>
        <v>-</v>
      </c>
      <c r="R237" s="171" t="str">
        <f aca="false">IF(OR(R$236=0,R$236="-"),"-",R236/R246)</f>
        <v>-</v>
      </c>
      <c r="S237" s="171" t="str">
        <f aca="false">IF(OR(S$236=0,S$236="-"),"-",S236/S246)</f>
        <v>-</v>
      </c>
      <c r="T237" s="171" t="str">
        <f aca="false">IF(OR(T$236=0,T$236="-"),"-",T236/T246)</f>
        <v>-</v>
      </c>
      <c r="U237" s="171" t="str">
        <f aca="false">IF(OR(U$236=0,U$236="-"),"-",U236/U246)</f>
        <v>-</v>
      </c>
      <c r="V237" s="171" t="str">
        <f aca="false">IF(OR(V$236=0,V$236="-"),"-",V236/V246)</f>
        <v>-</v>
      </c>
      <c r="W237" s="171" t="str">
        <f aca="false">IF(OR(W$236=0,W$236="-"),"-",W236/W246)</f>
        <v>-</v>
      </c>
      <c r="X237" s="171" t="str">
        <f aca="false">IF(OR(X$236=0,X$236="-"),"-",X236/X246)</f>
        <v>-</v>
      </c>
      <c r="Y237" s="171" t="str">
        <f aca="false">IF(OR(Y$236=0,Y$236="-"),"-",Y236/Y246)</f>
        <v>-</v>
      </c>
      <c r="Z237" s="171" t="str">
        <f aca="false">IF(OR(Z$236=0,Z$236="-"),"-",Z236/Z246)</f>
        <v>-</v>
      </c>
      <c r="AA237" s="171" t="str">
        <f aca="false">IF(OR(AA$236=0,AA$236="-"),"-",AA236/AA246)</f>
        <v>-</v>
      </c>
      <c r="AB237" s="171" t="str">
        <f aca="false">IF(OR(AB$236=0,AB$236="-"),"-",AB236/AB246)</f>
        <v>-</v>
      </c>
      <c r="AC237" s="171" t="str">
        <f aca="false">IF(OR(AC$236=0,AC$236="-"),"-",AC236/AC246)</f>
        <v>-</v>
      </c>
      <c r="AD237" s="171" t="str">
        <f aca="false">IF(OR(AD$236=0,AD$236="-"),"-",AD236/AD246)</f>
        <v>-</v>
      </c>
      <c r="AE237" s="171" t="str">
        <f aca="false">IF(OR(AE$236=0,AE$236="-"),"-",AE236/AE246)</f>
        <v>-</v>
      </c>
      <c r="AF237" s="171" t="str">
        <f aca="false">IF(OR(AF$236=0,AF$236="-"),"-",AF236/AF246)</f>
        <v>-</v>
      </c>
      <c r="AG237" s="171" t="str">
        <f aca="false">IF(OR(AG$236=0,AG$236="-"),"-",AG236/AG246)</f>
        <v>-</v>
      </c>
      <c r="AH237" s="171" t="str">
        <f aca="false">IF(OR(AH$236=0,AH$236="-"),"-",AH236/AH246)</f>
        <v>-</v>
      </c>
      <c r="AI237" s="171" t="str">
        <f aca="false">IF(OR(AI$236=0,AI$236="-"),"-",AI236/AI246)</f>
        <v>-</v>
      </c>
      <c r="AJ237" s="171" t="str">
        <f aca="false">IF(OR(AJ$236=0,AJ$236="-"),"-",AJ236/AJ246)</f>
        <v>-</v>
      </c>
      <c r="AK237" s="171" t="str">
        <f aca="false">IF(OR(AK$236=0,AK$236="-"),"-",AK236/AK246)</f>
        <v>-</v>
      </c>
      <c r="AL237" s="171" t="str">
        <f aca="false">IF(OR(AL$236=0,AL$236="-"),"-",AL236/AL246)</f>
        <v>-</v>
      </c>
      <c r="AM237" s="299"/>
      <c r="AN237" s="201"/>
      <c r="AO237" s="201"/>
      <c r="AP237" s="201"/>
      <c r="AQ237" s="201"/>
      <c r="AR237" s="201"/>
      <c r="AS237" s="201"/>
      <c r="AT237" s="201"/>
      <c r="AU237" s="201"/>
      <c r="AV237" s="201"/>
      <c r="AW237" s="201"/>
      <c r="AX237" s="201"/>
      <c r="AY237" s="201"/>
      <c r="AZ237" s="201"/>
      <c r="BA237" s="201"/>
      <c r="BB237" s="201"/>
      <c r="BC237" s="201"/>
      <c r="BD237" s="201"/>
      <c r="BE237" s="201"/>
      <c r="BF237" s="201"/>
      <c r="BG237" s="201"/>
      <c r="BH237" s="201"/>
      <c r="BI237" s="201"/>
      <c r="BJ237" s="201"/>
      <c r="BK237" s="201"/>
      <c r="BL237" s="201"/>
      <c r="BM237" s="201"/>
      <c r="BN237" s="201"/>
      <c r="BO237" s="201"/>
      <c r="BP237" s="201"/>
      <c r="BQ237" s="201"/>
      <c r="BR237" s="201"/>
      <c r="BS237" s="201"/>
      <c r="BT237" s="201"/>
      <c r="BU237" s="201"/>
      <c r="BV237" s="201"/>
      <c r="BW237" s="201"/>
      <c r="BX237" s="201"/>
      <c r="BY237" s="201"/>
      <c r="BZ237" s="201"/>
      <c r="CA237" s="201"/>
      <c r="CB237" s="201"/>
      <c r="CC237" s="201"/>
      <c r="CD237" s="201"/>
      <c r="CE237" s="201"/>
    </row>
    <row r="238" customFormat="false" ht="12.65" hidden="false" customHeight="false" outlineLevel="0" collapsed="false">
      <c r="A238" s="203"/>
      <c r="B238" s="204" t="s">
        <v>95</v>
      </c>
      <c r="C238" s="207"/>
      <c r="D238" s="270"/>
      <c r="E238" s="171" t="n">
        <f aca="false">IF(E$236=0,"-",COUNTIFS(E$186:E$235,"&gt;74"))</f>
        <v>0</v>
      </c>
      <c r="F238" s="171" t="n">
        <f aca="false">IF(F$236=0,0,COUNTIFS(F$186:F$235,"&gt;74"))</f>
        <v>0</v>
      </c>
      <c r="G238" s="171" t="n">
        <f aca="false">IF(G$236=0,"-",COUNTIFS(G$186:G$235,"&gt;74"))</f>
        <v>0</v>
      </c>
      <c r="H238" s="171" t="n">
        <f aca="false">IF(H$236=0,"-",COUNTIFS(H$186:H$235,"&gt;74"))</f>
        <v>0</v>
      </c>
      <c r="I238" s="171" t="n">
        <f aca="false">IF(I$236=0,"-",COUNTIFS(I$186:I$235,"&gt;74"))</f>
        <v>0</v>
      </c>
      <c r="J238" s="171" t="n">
        <f aca="false">IF(J$236=0,"-",COUNTIFS(J$186:J$235,"&gt;74"))</f>
        <v>0</v>
      </c>
      <c r="K238" s="171" t="n">
        <f aca="false">IF(K$236=0,"-",COUNTIFS(K$186:K$235,"&gt;74"))</f>
        <v>0</v>
      </c>
      <c r="L238" s="171" t="n">
        <f aca="false">IF(L$236=0,"-",COUNTIFS(L$186:L$235,"&gt;74"))</f>
        <v>0</v>
      </c>
      <c r="M238" s="171" t="n">
        <f aca="false">IF(M$236=0,"-",COUNTIFS(M$186:M$235,"&gt;74"))</f>
        <v>0</v>
      </c>
      <c r="N238" s="171" t="n">
        <f aca="false">IF(N$236=0,"-",COUNTIFS(N$186:N$235,"&gt;74"))</f>
        <v>0</v>
      </c>
      <c r="O238" s="171" t="n">
        <f aca="false">IF(O$236=0,"-",COUNTIFS(O$186:O$235,"&gt;74"))</f>
        <v>0</v>
      </c>
      <c r="P238" s="171" t="n">
        <f aca="false">IF(P$236=0,"-",COUNTIFS(P$186:P$235,"&gt;74"))</f>
        <v>0</v>
      </c>
      <c r="Q238" s="171" t="n">
        <f aca="false">IF(Q$236=0,"-",COUNTIFS(Q$186:Q$235,"&gt;74"))</f>
        <v>0</v>
      </c>
      <c r="R238" s="171" t="n">
        <f aca="false">IF(R$236=0,"-",COUNTIFS(R$186:R$235,"&gt;74"))</f>
        <v>0</v>
      </c>
      <c r="S238" s="171" t="n">
        <f aca="false">IF(S$236=0,"-",COUNTIFS(S$186:S$235,"&gt;74"))</f>
        <v>0</v>
      </c>
      <c r="T238" s="171" t="n">
        <f aca="false">IF(T$236=0,"-",COUNTIFS(T$186:T$235,"&gt;74"))</f>
        <v>0</v>
      </c>
      <c r="U238" s="171" t="n">
        <f aca="false">IF(U$236=0,"-",COUNTIFS(U$186:U$235,"&gt;74"))</f>
        <v>0</v>
      </c>
      <c r="V238" s="171" t="n">
        <f aca="false">IF(V$236=0,"-",COUNTIFS(V$186:V$235,"&gt;74"))</f>
        <v>0</v>
      </c>
      <c r="W238" s="171" t="n">
        <f aca="false">IF(W$236=0,"-",COUNTIFS(W$186:W$235,"&gt;74"))</f>
        <v>0</v>
      </c>
      <c r="X238" s="171" t="n">
        <f aca="false">IF(X$236=0,"-",COUNTIFS(X$186:X$235,"&gt;74"))</f>
        <v>0</v>
      </c>
      <c r="Y238" s="171" t="n">
        <f aca="false">IF(Y$236=0,"-",COUNTIFS(Y$186:Y$235,"&gt;74"))</f>
        <v>0</v>
      </c>
      <c r="Z238" s="171" t="n">
        <f aca="false">IF(Z$236=0,"-",COUNTIFS(Z$186:Z$235,"&gt;74"))</f>
        <v>0</v>
      </c>
      <c r="AA238" s="171" t="n">
        <f aca="false">IF(AA$236=0,"-",COUNTIFS(AA$186:AA$235,"&gt;74"))</f>
        <v>0</v>
      </c>
      <c r="AB238" s="171" t="n">
        <f aca="false">IF(AB$236=0,"-",COUNTIFS(AB$186:AB$235,"&gt;74"))</f>
        <v>0</v>
      </c>
      <c r="AC238" s="171" t="n">
        <f aca="false">IF(AC$236=0,"-",COUNTIFS(AC$186:AC$235,"&gt;74"))</f>
        <v>0</v>
      </c>
      <c r="AD238" s="171" t="n">
        <f aca="false">IF(AD$236=0,"-",COUNTIFS(AD$186:AD$235,"&gt;74"))</f>
        <v>0</v>
      </c>
      <c r="AE238" s="171" t="n">
        <f aca="false">IF(AE$236=0,"-",COUNTIFS(AE$186:AE$235,"&gt;74"))</f>
        <v>0</v>
      </c>
      <c r="AF238" s="171" t="n">
        <f aca="false">IF(AF$236=0,"-",COUNTIFS(AF$186:AF$235,"&gt;74"))</f>
        <v>0</v>
      </c>
      <c r="AG238" s="171" t="n">
        <f aca="false">IF(AG$236=0,"-",COUNTIFS(AG$186:AG$235,"&gt;74"))</f>
        <v>0</v>
      </c>
      <c r="AH238" s="171" t="n">
        <f aca="false">IF(AH$236=0,"-",COUNTIFS(AH$186:AH$235,"&gt;74"))</f>
        <v>0</v>
      </c>
      <c r="AI238" s="171" t="n">
        <f aca="false">IF(AI$236=0,"-",COUNTIFS(AI$186:AI$235,"&gt;74"))</f>
        <v>0</v>
      </c>
      <c r="AJ238" s="171" t="n">
        <f aca="false">IF(AJ$236=0,"-",COUNTIFS(AJ$186:AJ$235,"&gt;74"))</f>
        <v>0</v>
      </c>
      <c r="AK238" s="171" t="n">
        <f aca="false">IF(AK$236=0,"-",COUNTIFS(AK$186:AK$235,"&gt;74"))</f>
        <v>0</v>
      </c>
      <c r="AL238" s="171" t="n">
        <f aca="false">IF(AL$236=0,"-",COUNTIFS(AL$186:AL$235,"&gt;74"))</f>
        <v>0</v>
      </c>
      <c r="AM238" s="299"/>
      <c r="AN238" s="201"/>
      <c r="AO238" s="201"/>
      <c r="AP238" s="201"/>
      <c r="AQ238" s="201"/>
      <c r="AR238" s="201"/>
      <c r="AS238" s="201"/>
      <c r="AT238" s="201"/>
      <c r="AU238" s="201"/>
      <c r="AV238" s="201"/>
      <c r="AW238" s="201"/>
      <c r="AX238" s="201"/>
      <c r="AY238" s="201"/>
      <c r="AZ238" s="201"/>
      <c r="BA238" s="201"/>
      <c r="BB238" s="201"/>
      <c r="BC238" s="201"/>
      <c r="BD238" s="201"/>
      <c r="BE238" s="201"/>
      <c r="BF238" s="201"/>
      <c r="BG238" s="201"/>
      <c r="BH238" s="201"/>
      <c r="BI238" s="201"/>
      <c r="BJ238" s="201"/>
      <c r="BK238" s="201"/>
      <c r="BL238" s="201"/>
      <c r="BM238" s="201"/>
      <c r="BN238" s="201"/>
      <c r="BO238" s="201"/>
      <c r="BP238" s="201"/>
      <c r="BQ238" s="201"/>
      <c r="BR238" s="201"/>
      <c r="BS238" s="201"/>
      <c r="BT238" s="201"/>
      <c r="BU238" s="201"/>
      <c r="BV238" s="201"/>
      <c r="BW238" s="201"/>
      <c r="BX238" s="201"/>
      <c r="BY238" s="201"/>
      <c r="BZ238" s="201"/>
      <c r="CA238" s="201"/>
      <c r="CB238" s="201"/>
      <c r="CC238" s="201"/>
      <c r="CD238" s="201"/>
      <c r="CE238" s="201"/>
    </row>
    <row r="239" customFormat="false" ht="12.65" hidden="false" customHeight="false" outlineLevel="0" collapsed="false">
      <c r="A239" s="203"/>
      <c r="B239" s="204" t="s">
        <v>96</v>
      </c>
      <c r="C239" s="207"/>
      <c r="D239" s="270"/>
      <c r="E239" s="171" t="n">
        <f aca="false">IF(E$236=0,"-",COUNTIFS(E$186:E$235,"&gt;64",E$186:E$235,"&lt;75"))</f>
        <v>0</v>
      </c>
      <c r="F239" s="171" t="n">
        <f aca="false">IF(F$236=0,"-",COUNTIFS(F$186:F$235,"&gt;64",F$186:F$235,"&lt;75"))</f>
        <v>0</v>
      </c>
      <c r="G239" s="171" t="n">
        <f aca="false">IF(G$236=0,"-",COUNTIFS(G$186:G$235,"&gt;64",G$186:G$235,"&lt;75"))</f>
        <v>0</v>
      </c>
      <c r="H239" s="171" t="n">
        <f aca="false">IF(H$236=0,"-",COUNTIFS(H$186:H$235,"&gt;64",H$186:H$235,"&lt;75"))</f>
        <v>0</v>
      </c>
      <c r="I239" s="171" t="n">
        <f aca="false">IF(I$236=0,"-",COUNTIFS(I$186:I$235,"&gt;64",I$186:I$235,"&lt;75"))</f>
        <v>0</v>
      </c>
      <c r="J239" s="171" t="n">
        <f aca="false">IF(J$236=0,"-",COUNTIFS(J$186:J$235,"&gt;64",J$186:J$235,"&lt;75"))</f>
        <v>0</v>
      </c>
      <c r="K239" s="171" t="n">
        <f aca="false">IF(K$236=0,"-",COUNTIFS(K$186:K$235,"&gt;64",K$186:K$235,"&lt;75"))</f>
        <v>0</v>
      </c>
      <c r="L239" s="171" t="n">
        <f aca="false">IF(L$236=0,"-",COUNTIFS(L$186:L$235,"&gt;64",L$186:L$235,"&lt;75"))</f>
        <v>0</v>
      </c>
      <c r="M239" s="171" t="n">
        <f aca="false">IF(M$236=0,"-",COUNTIFS(M$186:M$235,"&gt;64",M$186:M$235,"&lt;75"))</f>
        <v>0</v>
      </c>
      <c r="N239" s="171" t="n">
        <f aca="false">IF(N$236=0,"-",COUNTIFS(N$186:N$235,"&gt;64",N$186:N$235,"&lt;75"))</f>
        <v>0</v>
      </c>
      <c r="O239" s="171" t="n">
        <f aca="false">IF(O$236=0,"-",COUNTIFS(O$186:O$235,"&gt;64",O$186:O$235,"&lt;75"))</f>
        <v>0</v>
      </c>
      <c r="P239" s="171" t="n">
        <f aca="false">IF(P$236=0,"-",COUNTIFS(P$186:P$235,"&gt;64",P$186:P$235,"&lt;75"))</f>
        <v>0</v>
      </c>
      <c r="Q239" s="171" t="n">
        <f aca="false">IF(Q$236=0,"-",COUNTIFS(Q$186:Q$235,"&gt;64",Q$186:Q$235,"&lt;75"))</f>
        <v>0</v>
      </c>
      <c r="R239" s="171" t="n">
        <f aca="false">IF(R$236=0,"-",COUNTIFS(R$186:R$235,"&gt;64",R$186:R$235,"&lt;75"))</f>
        <v>0</v>
      </c>
      <c r="S239" s="171" t="n">
        <f aca="false">IF(S$236=0,"-",COUNTIFS(S$186:S$235,"&gt;64",S$186:S$235,"&lt;75"))</f>
        <v>0</v>
      </c>
      <c r="T239" s="171" t="n">
        <f aca="false">IF(T$236=0,"-",COUNTIFS(T$186:T$235,"&gt;64",T$186:T$235,"&lt;75"))</f>
        <v>0</v>
      </c>
      <c r="U239" s="171" t="n">
        <f aca="false">IF(U$236=0,"-",COUNTIFS(U$186:U$235,"&gt;64",U$186:U$235,"&lt;75"))</f>
        <v>0</v>
      </c>
      <c r="V239" s="171" t="n">
        <f aca="false">IF(V$236=0,"-",COUNTIFS(V$186:V$235,"&gt;64",V$186:V$235,"&lt;75"))</f>
        <v>0</v>
      </c>
      <c r="W239" s="171" t="n">
        <f aca="false">IF(W$236=0,"-",COUNTIFS(W$186:W$235,"&gt;64",W$186:W$235,"&lt;75"))</f>
        <v>0</v>
      </c>
      <c r="X239" s="171" t="n">
        <f aca="false">IF(X$236=0,"-",COUNTIFS(X$186:X$235,"&gt;64",X$186:X$235,"&lt;75"))</f>
        <v>0</v>
      </c>
      <c r="Y239" s="171" t="n">
        <f aca="false">IF(Y$236=0,"-",COUNTIFS(Y$186:Y$235,"&gt;64",Y$186:Y$235,"&lt;75"))</f>
        <v>0</v>
      </c>
      <c r="Z239" s="171" t="n">
        <f aca="false">IF(Z$236=0,"-",COUNTIFS(Z$186:Z$235,"&gt;64",Z$186:Z$235,"&lt;75"))</f>
        <v>0</v>
      </c>
      <c r="AA239" s="171" t="n">
        <f aca="false">IF(AA$236=0,"-",COUNTIFS(AA$186:AA$235,"&gt;64",AA$186:AA$235,"&lt;75"))</f>
        <v>0</v>
      </c>
      <c r="AB239" s="171" t="n">
        <f aca="false">IF(AB$236=0,"-",COUNTIFS(AB$186:AB$235,"&gt;64",AB$186:AB$235,"&lt;75"))</f>
        <v>0</v>
      </c>
      <c r="AC239" s="171" t="n">
        <f aca="false">IF(AC$236=0,"-",COUNTIFS(AC$186:AC$235,"&gt;64",AC$186:AC$235,"&lt;75"))</f>
        <v>0</v>
      </c>
      <c r="AD239" s="171" t="n">
        <f aca="false">IF(AD$236=0,"-",COUNTIFS(AD$186:AD$235,"&gt;64",AD$186:AD$235,"&lt;75"))</f>
        <v>0</v>
      </c>
      <c r="AE239" s="171" t="n">
        <f aca="false">IF(AE$236=0,"-",COUNTIFS(AE$186:AE$235,"&gt;64",AE$186:AE$235,"&lt;75"))</f>
        <v>0</v>
      </c>
      <c r="AF239" s="171" t="n">
        <f aca="false">IF(AF$236=0,"-",COUNTIFS(AF$186:AF$235,"&gt;64",AF$186:AF$235,"&lt;75"))</f>
        <v>0</v>
      </c>
      <c r="AG239" s="171" t="n">
        <f aca="false">IF(AG$236=0,"-",COUNTIFS(AG$186:AG$235,"&gt;64",AG$186:AG$235,"&lt;75"))</f>
        <v>0</v>
      </c>
      <c r="AH239" s="171" t="n">
        <f aca="false">IF(AH$236=0,"-",COUNTIFS(AH$186:AH$235,"&gt;64",AH$186:AH$235,"&lt;75"))</f>
        <v>0</v>
      </c>
      <c r="AI239" s="171" t="n">
        <f aca="false">IF(AI$236=0,"-",COUNTIFS(AI$186:AI$235,"&gt;64",AI$186:AI$235,"&lt;75"))</f>
        <v>0</v>
      </c>
      <c r="AJ239" s="171" t="n">
        <f aca="false">IF(AJ$236=0,"-",COUNTIFS(AJ$186:AJ$235,"&gt;64",AJ$186:AJ$235,"&lt;75"))</f>
        <v>0</v>
      </c>
      <c r="AK239" s="171" t="n">
        <f aca="false">IF(AK$236=0,"-",COUNTIFS(AK$186:AK$235,"&gt;64",AK$186:AK$235,"&lt;75"))</f>
        <v>0</v>
      </c>
      <c r="AL239" s="171" t="n">
        <f aca="false">IF(AL$236=0,"-",COUNTIFS(AL$186:AL$235,"&gt;64",AL$186:AL$235,"&lt;75"))</f>
        <v>0</v>
      </c>
      <c r="AM239" s="299"/>
      <c r="AN239" s="201"/>
      <c r="AO239" s="201"/>
      <c r="AP239" s="201"/>
      <c r="AQ239" s="201"/>
      <c r="AR239" s="201"/>
      <c r="AS239" s="201"/>
      <c r="AT239" s="201"/>
      <c r="AU239" s="201"/>
      <c r="AV239" s="201"/>
      <c r="AW239" s="201"/>
      <c r="AX239" s="201"/>
      <c r="AY239" s="201"/>
      <c r="AZ239" s="201"/>
      <c r="BA239" s="201"/>
      <c r="BB239" s="201"/>
      <c r="BC239" s="201"/>
      <c r="BD239" s="201"/>
      <c r="BE239" s="201"/>
      <c r="BF239" s="201"/>
      <c r="BG239" s="201"/>
      <c r="BH239" s="201"/>
      <c r="BI239" s="201"/>
      <c r="BJ239" s="201"/>
      <c r="BK239" s="201"/>
      <c r="BL239" s="201"/>
      <c r="BM239" s="201"/>
      <c r="BN239" s="201"/>
      <c r="BO239" s="201"/>
      <c r="BP239" s="201"/>
      <c r="BQ239" s="201"/>
      <c r="BR239" s="201"/>
      <c r="BS239" s="201"/>
      <c r="BT239" s="201"/>
      <c r="BU239" s="201"/>
      <c r="BV239" s="201"/>
      <c r="BW239" s="201"/>
      <c r="BX239" s="201"/>
      <c r="BY239" s="201"/>
      <c r="BZ239" s="201"/>
      <c r="CA239" s="201"/>
      <c r="CB239" s="201"/>
      <c r="CC239" s="201"/>
      <c r="CD239" s="201"/>
      <c r="CE239" s="201"/>
    </row>
    <row r="240" customFormat="false" ht="12.65" hidden="false" customHeight="false" outlineLevel="0" collapsed="false">
      <c r="A240" s="203"/>
      <c r="B240" s="204" t="s">
        <v>97</v>
      </c>
      <c r="C240" s="207"/>
      <c r="D240" s="270"/>
      <c r="E240" s="171" t="n">
        <f aca="false">IF(E$236=0,"-",COUNTIFS(E$186:E$235,"&gt;49",E$186:E$235,"&lt;65"))</f>
        <v>0</v>
      </c>
      <c r="F240" s="171" t="n">
        <f aca="false">IF(F$236=0,"-",COUNTIFS(F$186:F$235,"&gt;49",F$186:F$235,"&lt;65"))</f>
        <v>0</v>
      </c>
      <c r="G240" s="171" t="n">
        <f aca="false">IF(G$236=0,"-",COUNTIFS(G$186:G$235,"&gt;49",G$186:G$235,"&lt;65"))</f>
        <v>0</v>
      </c>
      <c r="H240" s="171" t="n">
        <f aca="false">IF(H$236=0,"-",COUNTIFS(H$186:H$235,"&gt;49",H$186:H$235,"&lt;65"))</f>
        <v>0</v>
      </c>
      <c r="I240" s="171" t="n">
        <f aca="false">IF(I$236=0,"-",COUNTIFS(I$186:I$235,"&gt;49",I$186:I$235,"&lt;65"))</f>
        <v>0</v>
      </c>
      <c r="J240" s="171" t="n">
        <f aca="false">IF(J$236=0,"-",COUNTIFS(J$186:J$235,"&gt;49",J$186:J$235,"&lt;65"))</f>
        <v>0</v>
      </c>
      <c r="K240" s="171" t="n">
        <f aca="false">IF(K$236=0,"-",COUNTIFS(K$186:K$235,"&gt;49",K$186:K$235,"&lt;65"))</f>
        <v>0</v>
      </c>
      <c r="L240" s="171" t="n">
        <f aca="false">IF(L$236=0,"-",COUNTIFS(L$186:L$235,"&gt;49",L$186:L$235,"&lt;65"))</f>
        <v>0</v>
      </c>
      <c r="M240" s="171" t="n">
        <f aca="false">IF(M$236=0,"-",COUNTIFS(M$186:M$235,"&gt;49",M$186:M$235,"&lt;65"))</f>
        <v>0</v>
      </c>
      <c r="N240" s="171" t="n">
        <f aca="false">IF(N$236=0,"-",COUNTIFS(N$186:N$235,"&gt;49",N$186:N$235,"&lt;65"))</f>
        <v>0</v>
      </c>
      <c r="O240" s="171" t="n">
        <f aca="false">IF(O$236=0,"-",COUNTIFS(O$186:O$235,"&gt;49",O$186:O$235,"&lt;65"))</f>
        <v>0</v>
      </c>
      <c r="P240" s="171" t="n">
        <f aca="false">IF(P$236=0,"-",COUNTIFS(P$186:P$235,"&gt;49",P$186:P$235,"&lt;65"))</f>
        <v>0</v>
      </c>
      <c r="Q240" s="171" t="n">
        <f aca="false">IF(Q$236=0,"-",COUNTIFS(Q$186:Q$235,"&gt;49",Q$186:Q$235,"&lt;65"))</f>
        <v>0</v>
      </c>
      <c r="R240" s="171" t="n">
        <f aca="false">IF(R$236=0,"-",COUNTIFS(R$186:R$235,"&gt;49",R$186:R$235,"&lt;65"))</f>
        <v>0</v>
      </c>
      <c r="S240" s="171" t="n">
        <f aca="false">IF(S$236=0,"-",COUNTIFS(S$186:S$235,"&gt;49",S$186:S$235,"&lt;65"))</f>
        <v>0</v>
      </c>
      <c r="T240" s="171" t="n">
        <f aca="false">IF(T$236=0,"-",COUNTIFS(T$186:T$235,"&gt;49",T$186:T$235,"&lt;65"))</f>
        <v>0</v>
      </c>
      <c r="U240" s="171" t="n">
        <f aca="false">IF(U$236=0,"-",COUNTIFS(U$186:U$235,"&gt;49",U$186:U$235,"&lt;65"))</f>
        <v>0</v>
      </c>
      <c r="V240" s="171" t="n">
        <f aca="false">IF(V$236=0,"-",COUNTIFS(V$186:V$235,"&gt;49",V$186:V$235,"&lt;65"))</f>
        <v>0</v>
      </c>
      <c r="W240" s="171" t="n">
        <f aca="false">IF(W$236=0,"-",COUNTIFS(W$186:W$235,"&gt;49",W$186:W$235,"&lt;65"))</f>
        <v>0</v>
      </c>
      <c r="X240" s="171" t="n">
        <f aca="false">IF(X$236=0,"-",COUNTIFS(X$186:X$235,"&gt;49",X$186:X$235,"&lt;65"))</f>
        <v>0</v>
      </c>
      <c r="Y240" s="171" t="n">
        <f aca="false">IF(Y$236=0,"-",COUNTIFS(Y$186:Y$235,"&gt;49",Y$186:Y$235,"&lt;65"))</f>
        <v>0</v>
      </c>
      <c r="Z240" s="171" t="n">
        <f aca="false">IF(Z$236=0,"-",COUNTIFS(Z$186:Z$235,"&gt;49",Z$186:Z$235,"&lt;65"))</f>
        <v>0</v>
      </c>
      <c r="AA240" s="171" t="n">
        <f aca="false">IF(AA$236=0,"-",COUNTIFS(AA$186:AA$235,"&gt;49",AA$186:AA$235,"&lt;65"))</f>
        <v>0</v>
      </c>
      <c r="AB240" s="171" t="n">
        <f aca="false">IF(AB$236=0,"-",COUNTIFS(AB$186:AB$235,"&gt;49",AB$186:AB$235,"&lt;65"))</f>
        <v>0</v>
      </c>
      <c r="AC240" s="171" t="n">
        <f aca="false">IF(AC$236=0,"-",COUNTIFS(AC$186:AC$235,"&gt;49",AC$186:AC$235,"&lt;65"))</f>
        <v>0</v>
      </c>
      <c r="AD240" s="171" t="n">
        <f aca="false">IF(AD$236=0,"-",COUNTIFS(AD$186:AD$235,"&gt;49",AD$186:AD$235,"&lt;65"))</f>
        <v>0</v>
      </c>
      <c r="AE240" s="171" t="n">
        <f aca="false">IF(AE$236=0,"-",COUNTIFS(AE$186:AE$235,"&gt;49",AE$186:AE$235,"&lt;65"))</f>
        <v>0</v>
      </c>
      <c r="AF240" s="171" t="n">
        <f aca="false">IF(AF$236=0,"-",COUNTIFS(AF$186:AF$235,"&gt;49",AF$186:AF$235,"&lt;65"))</f>
        <v>0</v>
      </c>
      <c r="AG240" s="171" t="n">
        <f aca="false">IF(AG$236=0,"-",COUNTIFS(AG$186:AG$235,"&gt;49",AG$186:AG$235,"&lt;65"))</f>
        <v>0</v>
      </c>
      <c r="AH240" s="171" t="n">
        <f aca="false">IF(AH$236=0,"-",COUNTIFS(AH$186:AH$235,"&gt;49",AH$186:AH$235,"&lt;65"))</f>
        <v>0</v>
      </c>
      <c r="AI240" s="171" t="n">
        <f aca="false">IF(AI$236=0,"-",COUNTIFS(AI$186:AI$235,"&gt;49",AI$186:AI$235,"&lt;65"))</f>
        <v>0</v>
      </c>
      <c r="AJ240" s="171" t="n">
        <f aca="false">IF(AJ$236=0,"-",COUNTIFS(AJ$186:AJ$235,"&gt;49",AJ$186:AJ$235,"&lt;65"))</f>
        <v>0</v>
      </c>
      <c r="AK240" s="171" t="n">
        <f aca="false">IF(AK$236=0,"-",COUNTIFS(AK$186:AK$235,"&gt;49",AK$186:AK$235,"&lt;65"))</f>
        <v>0</v>
      </c>
      <c r="AL240" s="171" t="n">
        <f aca="false">IF(AL$236=0,"-",COUNTIFS(AL$186:AL$235,"&gt;49",AL$186:AL$235,"&lt;65"))</f>
        <v>0</v>
      </c>
      <c r="AM240" s="299"/>
      <c r="AN240" s="201"/>
      <c r="AO240" s="201"/>
      <c r="AP240" s="201"/>
      <c r="AQ240" s="201"/>
      <c r="AR240" s="201"/>
      <c r="AS240" s="201"/>
      <c r="AT240" s="201"/>
      <c r="AU240" s="201"/>
      <c r="AV240" s="201"/>
      <c r="AW240" s="201"/>
      <c r="AX240" s="201"/>
      <c r="AY240" s="201"/>
      <c r="AZ240" s="201"/>
      <c r="BA240" s="201"/>
      <c r="BB240" s="201"/>
      <c r="BC240" s="201"/>
      <c r="BD240" s="201"/>
      <c r="BE240" s="201"/>
      <c r="BF240" s="201"/>
      <c r="BG240" s="201"/>
      <c r="BH240" s="201"/>
      <c r="BI240" s="201"/>
      <c r="BJ240" s="201"/>
      <c r="BK240" s="201"/>
      <c r="BL240" s="201"/>
      <c r="BM240" s="201"/>
      <c r="BN240" s="201"/>
      <c r="BO240" s="201"/>
      <c r="BP240" s="201"/>
      <c r="BQ240" s="201"/>
      <c r="BR240" s="201"/>
      <c r="BS240" s="201"/>
      <c r="BT240" s="201"/>
      <c r="BU240" s="201"/>
      <c r="BV240" s="201"/>
      <c r="BW240" s="201"/>
      <c r="BX240" s="201"/>
      <c r="BY240" s="201"/>
      <c r="BZ240" s="201"/>
      <c r="CA240" s="201"/>
      <c r="CB240" s="201"/>
      <c r="CC240" s="201"/>
      <c r="CD240" s="201"/>
      <c r="CE240" s="201"/>
    </row>
    <row r="241" customFormat="false" ht="12.65" hidden="false" customHeight="false" outlineLevel="0" collapsed="false">
      <c r="A241" s="203"/>
      <c r="B241" s="204" t="s">
        <v>99</v>
      </c>
      <c r="C241" s="207"/>
      <c r="D241" s="270"/>
      <c r="E241" s="171" t="n">
        <f aca="false">IF(E$236=0,"-",COUNTIFS(E$186:E$235,"&gt;39",E$186:E$235,"&lt;50"))</f>
        <v>0</v>
      </c>
      <c r="F241" s="171" t="n">
        <f aca="false">IF(F$236=0,"-",COUNTIFS(F$186:F$235,"&gt;39",F$186:F$235,"&lt;50"))</f>
        <v>0</v>
      </c>
      <c r="G241" s="171" t="n">
        <f aca="false">IF(G$236=0,"-",COUNTIFS(G$186:G$235,"&gt;39",G$186:G$235,"&lt;50"))</f>
        <v>0</v>
      </c>
      <c r="H241" s="171" t="n">
        <f aca="false">IF(H$236=0,"-",COUNTIFS(H$186:H$235,"&gt;39",H$186:H$235,"&lt;50"))</f>
        <v>0</v>
      </c>
      <c r="I241" s="171" t="n">
        <f aca="false">IF(I$236=0,"-",COUNTIFS(I$186:I$235,"&gt;39",I$186:I$235,"&lt;50"))</f>
        <v>0</v>
      </c>
      <c r="J241" s="171" t="n">
        <f aca="false">IF(J$236=0,"-",COUNTIFS(J$186:J$235,"&gt;39",J$186:J$235,"&lt;50"))</f>
        <v>0</v>
      </c>
      <c r="K241" s="171" t="n">
        <f aca="false">IF(K$236=0,"-",COUNTIFS(K$186:K$235,"&gt;39",K$186:K$235,"&lt;50"))</f>
        <v>0</v>
      </c>
      <c r="L241" s="171" t="n">
        <f aca="false">IF(L$236=0,"-",COUNTIFS(L$186:L$235,"&gt;39",L$186:L$235,"&lt;50"))</f>
        <v>0</v>
      </c>
      <c r="M241" s="171" t="n">
        <f aca="false">IF(M$236=0,"-",COUNTIFS(M$186:M$235,"&gt;39",M$186:M$235,"&lt;50"))</f>
        <v>0</v>
      </c>
      <c r="N241" s="171" t="n">
        <f aca="false">IF(N$236=0,"-",COUNTIFS(N$186:N$235,"&gt;39",N$186:N$235,"&lt;50"))</f>
        <v>0</v>
      </c>
      <c r="O241" s="171" t="n">
        <f aca="false">IF(O$236=0,"-",COUNTIFS(O$186:O$235,"&gt;39",O$186:O$235,"&lt;50"))</f>
        <v>0</v>
      </c>
      <c r="P241" s="171" t="n">
        <f aca="false">IF(P$236=0,"-",COUNTIFS(P$186:P$235,"&gt;39",P$186:P$235,"&lt;50"))</f>
        <v>0</v>
      </c>
      <c r="Q241" s="171" t="n">
        <f aca="false">IF(Q$236=0,"-",COUNTIFS(Q$186:Q$235,"&gt;39",Q$186:Q$235,"&lt;50"))</f>
        <v>0</v>
      </c>
      <c r="R241" s="171" t="n">
        <f aca="false">IF(R$236=0,"-",COUNTIFS(R$186:R$235,"&gt;39",R$186:R$235,"&lt;50"))</f>
        <v>0</v>
      </c>
      <c r="S241" s="171" t="n">
        <f aca="false">IF(S$236=0,"-",COUNTIFS(S$186:S$235,"&gt;39",S$186:S$235,"&lt;50"))</f>
        <v>0</v>
      </c>
      <c r="T241" s="171" t="n">
        <f aca="false">IF(T$236=0,"-",COUNTIFS(T$186:T$235,"&gt;39",T$186:T$235,"&lt;50"))</f>
        <v>0</v>
      </c>
      <c r="U241" s="171" t="n">
        <f aca="false">IF(U$236=0,"-",COUNTIFS(U$186:U$235,"&gt;39",U$186:U$235,"&lt;50"))</f>
        <v>0</v>
      </c>
      <c r="V241" s="171" t="n">
        <f aca="false">IF(V$236=0,"-",COUNTIFS(V$186:V$235,"&gt;39",V$186:V$235,"&lt;50"))</f>
        <v>0</v>
      </c>
      <c r="W241" s="171" t="n">
        <f aca="false">IF(W$236=0,"-",COUNTIFS(W$186:W$235,"&gt;39",W$186:W$235,"&lt;50"))</f>
        <v>0</v>
      </c>
      <c r="X241" s="171" t="n">
        <f aca="false">IF(X$236=0,"-",COUNTIFS(X$186:X$235,"&gt;39",X$186:X$235,"&lt;50"))</f>
        <v>0</v>
      </c>
      <c r="Y241" s="171" t="n">
        <f aca="false">IF(Y$236=0,"-",COUNTIFS(Y$186:Y$235,"&gt;39",Y$186:Y$235,"&lt;50"))</f>
        <v>0</v>
      </c>
      <c r="Z241" s="171" t="n">
        <f aca="false">IF(Z$236=0,"-",COUNTIFS(Z$186:Z$235,"&gt;39",Z$186:Z$235,"&lt;50"))</f>
        <v>0</v>
      </c>
      <c r="AA241" s="171" t="n">
        <f aca="false">IF(AA$236=0,"-",COUNTIFS(AA$186:AA$235,"&gt;39",AA$186:AA$235,"&lt;50"))</f>
        <v>0</v>
      </c>
      <c r="AB241" s="171" t="n">
        <f aca="false">IF(AB$236=0,"-",COUNTIFS(AB$186:AB$235,"&gt;39",AB$186:AB$235,"&lt;50"))</f>
        <v>0</v>
      </c>
      <c r="AC241" s="171" t="n">
        <f aca="false">IF(AC$236=0,"-",COUNTIFS(AC$186:AC$235,"&gt;39",AC$186:AC$235,"&lt;50"))</f>
        <v>0</v>
      </c>
      <c r="AD241" s="171" t="n">
        <f aca="false">IF(AD$236=0,"-",COUNTIFS(AD$186:AD$235,"&gt;39",AD$186:AD$235,"&lt;50"))</f>
        <v>0</v>
      </c>
      <c r="AE241" s="171" t="n">
        <f aca="false">IF(AE$236=0,"-",COUNTIFS(AE$186:AE$235,"&gt;39",AE$186:AE$235,"&lt;50"))</f>
        <v>0</v>
      </c>
      <c r="AF241" s="171" t="n">
        <f aca="false">IF(AF$236=0,"-",COUNTIFS(AF$186:AF$235,"&gt;39",AF$186:AF$235,"&lt;50"))</f>
        <v>0</v>
      </c>
      <c r="AG241" s="171" t="n">
        <f aca="false">IF(AG$236=0,"-",COUNTIFS(AG$186:AG$235,"&gt;39",AG$186:AG$235,"&lt;50"))</f>
        <v>0</v>
      </c>
      <c r="AH241" s="171" t="n">
        <f aca="false">IF(AH$236=0,"-",COUNTIFS(AH$186:AH$235,"&gt;39",AH$186:AH$235,"&lt;50"))</f>
        <v>0</v>
      </c>
      <c r="AI241" s="171" t="n">
        <f aca="false">IF(AI$236=0,"-",COUNTIFS(AI$186:AI$235,"&gt;39",AI$186:AI$235,"&lt;50"))</f>
        <v>0</v>
      </c>
      <c r="AJ241" s="171" t="n">
        <f aca="false">IF(AJ$236=0,"-",COUNTIFS(AJ$186:AJ$235,"&gt;39",AJ$186:AJ$235,"&lt;50"))</f>
        <v>0</v>
      </c>
      <c r="AK241" s="171" t="n">
        <f aca="false">IF(AK$236=0,"-",COUNTIFS(AK$186:AK$235,"&gt;39",AK$186:AK$235,"&lt;50"))</f>
        <v>0</v>
      </c>
      <c r="AL241" s="171" t="n">
        <f aca="false">IF(AL$236=0,"-",COUNTIFS(AL$186:AL$235,"&gt;39",AL$186:AL$235,"&lt;50"))</f>
        <v>0</v>
      </c>
      <c r="AM241" s="299"/>
      <c r="AN241" s="201"/>
      <c r="AO241" s="201"/>
      <c r="AP241" s="201"/>
      <c r="AQ241" s="201"/>
      <c r="AR241" s="201"/>
      <c r="AS241" s="201"/>
      <c r="AT241" s="201"/>
      <c r="AU241" s="201"/>
      <c r="AV241" s="201"/>
      <c r="AW241" s="201"/>
      <c r="AX241" s="201"/>
      <c r="AY241" s="201"/>
      <c r="AZ241" s="201"/>
      <c r="BA241" s="201"/>
      <c r="BB241" s="201"/>
      <c r="BC241" s="201"/>
      <c r="BD241" s="201"/>
      <c r="BE241" s="201"/>
      <c r="BF241" s="201"/>
      <c r="BG241" s="201"/>
      <c r="BH241" s="201"/>
      <c r="BI241" s="201"/>
      <c r="BJ241" s="201"/>
      <c r="BK241" s="201"/>
      <c r="BL241" s="201"/>
      <c r="BM241" s="201"/>
      <c r="BN241" s="201"/>
      <c r="BO241" s="201"/>
      <c r="BP241" s="201"/>
      <c r="BQ241" s="201"/>
      <c r="BR241" s="201"/>
      <c r="BS241" s="201"/>
      <c r="BT241" s="201"/>
      <c r="BU241" s="201"/>
      <c r="BV241" s="201"/>
      <c r="BW241" s="201"/>
      <c r="BX241" s="201"/>
      <c r="BY241" s="201"/>
      <c r="BZ241" s="201"/>
      <c r="CA241" s="201"/>
      <c r="CB241" s="201"/>
      <c r="CC241" s="201"/>
      <c r="CD241" s="201"/>
      <c r="CE241" s="201"/>
    </row>
    <row r="242" customFormat="false" ht="12.65" hidden="false" customHeight="false" outlineLevel="0" collapsed="false">
      <c r="A242" s="203"/>
      <c r="B242" s="204" t="s">
        <v>101</v>
      </c>
      <c r="C242" s="207"/>
      <c r="D242" s="270"/>
      <c r="E242" s="171" t="n">
        <f aca="false">IF(E$236=0,"-",COUNTIFS(E$186:E$235,"&gt;34",E$186:E$235,"&lt;40"))</f>
        <v>0</v>
      </c>
      <c r="F242" s="171" t="n">
        <f aca="false">IF(F$236=0,"-",COUNTIFS(F$186:F$235,"&gt;34",F$186:F$235,"&lt;40"))</f>
        <v>0</v>
      </c>
      <c r="G242" s="171" t="n">
        <f aca="false">IF(G$236=0,"-",COUNTIFS(G$186:G$235,"&gt;34",G$186:G$235,"&lt;40"))</f>
        <v>0</v>
      </c>
      <c r="H242" s="171" t="n">
        <f aca="false">IF(H$236=0,"-",COUNTIFS(H$186:H$235,"&gt;34",H$186:H$235,"&lt;40"))</f>
        <v>0</v>
      </c>
      <c r="I242" s="171" t="n">
        <f aca="false">IF(I$236=0,"-",COUNTIFS(I$186:I$235,"&gt;34",I$186:I$235,"&lt;40"))</f>
        <v>0</v>
      </c>
      <c r="J242" s="171" t="n">
        <f aca="false">IF(J$236=0,"-",COUNTIFS(J$186:J$235,"&gt;34",J$186:J$235,"&lt;40"))</f>
        <v>0</v>
      </c>
      <c r="K242" s="171" t="n">
        <f aca="false">IF(K$236=0,"-",COUNTIFS(K$186:K$235,"&gt;34",K$186:K$235,"&lt;40"))</f>
        <v>0</v>
      </c>
      <c r="L242" s="171" t="n">
        <f aca="false">IF(L$236=0,"-",COUNTIFS(L$186:L$235,"&gt;34",L$186:L$235,"&lt;40"))</f>
        <v>0</v>
      </c>
      <c r="M242" s="171" t="n">
        <f aca="false">IF(M$236=0,"-",COUNTIFS(M$186:M$235,"&gt;34",M$186:M$235,"&lt;40"))</f>
        <v>0</v>
      </c>
      <c r="N242" s="171" t="n">
        <f aca="false">IF(N$236=0,"-",COUNTIFS(N$186:N$235,"&gt;34",N$186:N$235,"&lt;40"))</f>
        <v>0</v>
      </c>
      <c r="O242" s="171" t="n">
        <f aca="false">IF(O$236=0,"-",COUNTIFS(O$186:O$235,"&gt;34",O$186:O$235,"&lt;40"))</f>
        <v>0</v>
      </c>
      <c r="P242" s="171" t="n">
        <f aca="false">IF(P$236=0,"-",COUNTIFS(P$186:P$235,"&gt;34",P$186:P$235,"&lt;40"))</f>
        <v>0</v>
      </c>
      <c r="Q242" s="171" t="n">
        <f aca="false">IF(Q$236=0,"-",COUNTIFS(Q$186:Q$235,"&gt;34",Q$186:Q$235,"&lt;40"))</f>
        <v>0</v>
      </c>
      <c r="R242" s="171" t="n">
        <f aca="false">IF(R$236=0,"-",COUNTIFS(R$186:R$235,"&gt;34",R$186:R$235,"&lt;40"))</f>
        <v>0</v>
      </c>
      <c r="S242" s="171" t="n">
        <f aca="false">IF(S$236=0,"-",COUNTIFS(S$186:S$235,"&gt;34",S$186:S$235,"&lt;40"))</f>
        <v>0</v>
      </c>
      <c r="T242" s="171" t="n">
        <f aca="false">IF(T$236=0,"-",COUNTIFS(T$186:T$235,"&gt;34",T$186:T$235,"&lt;40"))</f>
        <v>0</v>
      </c>
      <c r="U242" s="171" t="n">
        <f aca="false">IF(U$236=0,"-",COUNTIFS(U$186:U$235,"&gt;34",U$186:U$235,"&lt;40"))</f>
        <v>0</v>
      </c>
      <c r="V242" s="171" t="n">
        <f aca="false">IF(V$236=0,"-",COUNTIFS(V$186:V$235,"&gt;34",V$186:V$235,"&lt;40"))</f>
        <v>0</v>
      </c>
      <c r="W242" s="171" t="n">
        <f aca="false">IF(W$236=0,"-",COUNTIFS(W$186:W$235,"&gt;34",W$186:W$235,"&lt;40"))</f>
        <v>0</v>
      </c>
      <c r="X242" s="171" t="n">
        <f aca="false">IF(X$236=0,"-",COUNTIFS(X$186:X$235,"&gt;34",X$186:X$235,"&lt;40"))</f>
        <v>0</v>
      </c>
      <c r="Y242" s="171" t="n">
        <f aca="false">IF(Y$236=0,"-",COUNTIFS(Y$186:Y$235,"&gt;34",Y$186:Y$235,"&lt;40"))</f>
        <v>0</v>
      </c>
      <c r="Z242" s="171" t="n">
        <f aca="false">IF(Z$236=0,"-",COUNTIFS(Z$186:Z$235,"&gt;34",Z$186:Z$235,"&lt;40"))</f>
        <v>0</v>
      </c>
      <c r="AA242" s="171" t="n">
        <f aca="false">IF(AA$236=0,"-",COUNTIFS(AA$186:AA$235,"&gt;34",AA$186:AA$235,"&lt;40"))</f>
        <v>0</v>
      </c>
      <c r="AB242" s="171" t="n">
        <f aca="false">IF(AB$236=0,"-",COUNTIFS(AB$186:AB$235,"&gt;34",AB$186:AB$235,"&lt;40"))</f>
        <v>0</v>
      </c>
      <c r="AC242" s="171" t="n">
        <f aca="false">IF(AC$236=0,"-",COUNTIFS(AC$186:AC$235,"&gt;34",AC$186:AC$235,"&lt;40"))</f>
        <v>0</v>
      </c>
      <c r="AD242" s="171" t="n">
        <f aca="false">IF(AD$236=0,"-",COUNTIFS(AD$186:AD$235,"&gt;34",AD$186:AD$235,"&lt;40"))</f>
        <v>0</v>
      </c>
      <c r="AE242" s="171" t="n">
        <f aca="false">IF(AE$236=0,"-",COUNTIFS(AE$186:AE$235,"&gt;34",AE$186:AE$235,"&lt;40"))</f>
        <v>0</v>
      </c>
      <c r="AF242" s="171" t="n">
        <f aca="false">IF(AF$236=0,"-",COUNTIFS(AF$186:AF$235,"&gt;34",AF$186:AF$235,"&lt;40"))</f>
        <v>0</v>
      </c>
      <c r="AG242" s="171" t="n">
        <f aca="false">IF(AG$236=0,"-",COUNTIFS(AG$186:AG$235,"&gt;34",AG$186:AG$235,"&lt;40"))</f>
        <v>0</v>
      </c>
      <c r="AH242" s="171" t="n">
        <f aca="false">IF(AH$236=0,"-",COUNTIFS(AH$186:AH$235,"&gt;34",AH$186:AH$235,"&lt;40"))</f>
        <v>0</v>
      </c>
      <c r="AI242" s="171" t="n">
        <f aca="false">IF(AI$236=0,"-",COUNTIFS(AI$186:AI$235,"&gt;34",AI$186:AI$235,"&lt;40"))</f>
        <v>0</v>
      </c>
      <c r="AJ242" s="171" t="n">
        <f aca="false">IF(AJ$236=0,"-",COUNTIFS(AJ$186:AJ$235,"&gt;34",AJ$186:AJ$235,"&lt;40"))</f>
        <v>0</v>
      </c>
      <c r="AK242" s="171" t="n">
        <f aca="false">IF(AK$236=0,"-",COUNTIFS(AK$186:AK$235,"&gt;34",AK$186:AK$235,"&lt;40"))</f>
        <v>0</v>
      </c>
      <c r="AL242" s="171" t="n">
        <f aca="false">IF(AL$236=0,"-",COUNTIFS(AL$186:AL$235,"&gt;34",AL$186:AL$235,"&lt;40"))</f>
        <v>0</v>
      </c>
      <c r="AM242" s="299"/>
      <c r="AN242" s="201"/>
      <c r="AO242" s="201"/>
      <c r="AP242" s="201"/>
      <c r="AQ242" s="201"/>
      <c r="AR242" s="201"/>
      <c r="AS242" s="201"/>
      <c r="AT242" s="201"/>
      <c r="AU242" s="201"/>
      <c r="AV242" s="201"/>
      <c r="AW242" s="201"/>
      <c r="AX242" s="201"/>
      <c r="AY242" s="201"/>
      <c r="AZ242" s="201"/>
      <c r="BA242" s="201"/>
      <c r="BB242" s="201"/>
      <c r="BC242" s="201"/>
      <c r="BD242" s="201"/>
      <c r="BE242" s="201"/>
      <c r="BF242" s="201"/>
      <c r="BG242" s="201"/>
      <c r="BH242" s="201"/>
      <c r="BI242" s="201"/>
      <c r="BJ242" s="201"/>
      <c r="BK242" s="201"/>
      <c r="BL242" s="201"/>
      <c r="BM242" s="201"/>
      <c r="BN242" s="201"/>
      <c r="BO242" s="201"/>
      <c r="BP242" s="201"/>
      <c r="BQ242" s="201"/>
      <c r="BR242" s="201"/>
      <c r="BS242" s="201"/>
      <c r="BT242" s="201"/>
      <c r="BU242" s="201"/>
      <c r="BV242" s="201"/>
      <c r="BW242" s="201"/>
      <c r="BX242" s="201"/>
      <c r="BY242" s="201"/>
      <c r="BZ242" s="201"/>
      <c r="CA242" s="201"/>
      <c r="CB242" s="201"/>
      <c r="CC242" s="201"/>
      <c r="CD242" s="201"/>
      <c r="CE242" s="201"/>
    </row>
    <row r="243" customFormat="false" ht="12.65" hidden="false" customHeight="false" outlineLevel="0" collapsed="false">
      <c r="A243" s="203"/>
      <c r="B243" s="208" t="s">
        <v>102</v>
      </c>
      <c r="C243" s="211"/>
      <c r="D243" s="271"/>
      <c r="E243" s="171" t="n">
        <f aca="false">IF(E$236=0,"-",COUNTIFS(E$186:E$235,"&gt;19",E$186:E$235,"&lt;35"))</f>
        <v>0</v>
      </c>
      <c r="F243" s="171" t="n">
        <f aca="false">IF(F$236=0,"-",COUNTIFS(F$186:F$235,"&gt;19",F$186:F$235,"&lt;35"))</f>
        <v>0</v>
      </c>
      <c r="G243" s="171" t="n">
        <f aca="false">IF(G$236=0,"-",COUNTIFS(G$186:G$235,"&gt;19",G$186:G$235,"&lt;35"))</f>
        <v>0</v>
      </c>
      <c r="H243" s="171" t="n">
        <f aca="false">IF(H$236=0,"-",COUNTIFS(H$186:H$235,"&gt;19",H$186:H$235,"&lt;35"))</f>
        <v>0</v>
      </c>
      <c r="I243" s="171" t="n">
        <f aca="false">IF(I$236=0,"-",COUNTIFS(I$186:I$235,"&gt;19",I$186:I$235,"&lt;35"))</f>
        <v>0</v>
      </c>
      <c r="J243" s="171" t="n">
        <f aca="false">IF(J$236=0,"-",COUNTIFS(J$186:J$235,"&gt;19",J$186:J$235,"&lt;35"))</f>
        <v>0</v>
      </c>
      <c r="K243" s="171" t="n">
        <f aca="false">IF(K$236=0,"-",COUNTIFS(K$186:K$235,"&gt;19",K$186:K$235,"&lt;35"))</f>
        <v>0</v>
      </c>
      <c r="L243" s="171" t="n">
        <f aca="false">IF(L$236=0,"-",COUNTIFS(L$186:L$235,"&gt;19",L$186:L$235,"&lt;35"))</f>
        <v>0</v>
      </c>
      <c r="M243" s="171" t="n">
        <f aca="false">IF(M$236=0,"-",COUNTIFS(M$186:M$235,"&gt;19",M$186:M$235,"&lt;35"))</f>
        <v>0</v>
      </c>
      <c r="N243" s="171" t="n">
        <f aca="false">IF(N$236=0,"-",COUNTIFS(N$186:N$235,"&gt;19",N$186:N$235,"&lt;35"))</f>
        <v>0</v>
      </c>
      <c r="O243" s="171" t="n">
        <f aca="false">IF(O$236=0,"-",COUNTIFS(O$186:O$235,"&gt;19",O$186:O$235,"&lt;35"))</f>
        <v>0</v>
      </c>
      <c r="P243" s="171" t="n">
        <f aca="false">IF(P$236=0,"-",COUNTIFS(P$186:P$235,"&gt;19",P$186:P$235,"&lt;35"))</f>
        <v>0</v>
      </c>
      <c r="Q243" s="171" t="n">
        <f aca="false">IF(Q$236=0,"-",COUNTIFS(Q$186:Q$235,"&gt;19",Q$186:Q$235,"&lt;35"))</f>
        <v>0</v>
      </c>
      <c r="R243" s="171" t="n">
        <f aca="false">IF(R$236=0,"-",COUNTIFS(R$186:R$235,"&gt;19",R$186:R$235,"&lt;35"))</f>
        <v>0</v>
      </c>
      <c r="S243" s="171" t="n">
        <f aca="false">IF(S$236=0,"-",COUNTIFS(S$186:S$235,"&gt;19",S$186:S$235,"&lt;35"))</f>
        <v>0</v>
      </c>
      <c r="T243" s="171" t="n">
        <f aca="false">IF(T$236=0,"-",COUNTIFS(T$186:T$235,"&gt;19",T$186:T$235,"&lt;35"))</f>
        <v>0</v>
      </c>
      <c r="U243" s="171" t="n">
        <f aca="false">IF(U$236=0,"-",COUNTIFS(U$186:U$235,"&gt;19",U$186:U$235,"&lt;35"))</f>
        <v>0</v>
      </c>
      <c r="V243" s="171" t="n">
        <f aca="false">IF(V$236=0,"-",COUNTIFS(V$186:V$235,"&gt;19",V$186:V$235,"&lt;35"))</f>
        <v>0</v>
      </c>
      <c r="W243" s="171" t="n">
        <f aca="false">IF(W$236=0,"-",COUNTIFS(W$186:W$235,"&gt;19",W$186:W$235,"&lt;35"))</f>
        <v>0</v>
      </c>
      <c r="X243" s="171" t="n">
        <f aca="false">IF(X$236=0,"-",COUNTIFS(X$186:X$235,"&gt;19",X$186:X$235,"&lt;35"))</f>
        <v>0</v>
      </c>
      <c r="Y243" s="171" t="n">
        <f aca="false">IF(Y$236=0,"-",COUNTIFS(Y$186:Y$235,"&gt;19",Y$186:Y$235,"&lt;35"))</f>
        <v>0</v>
      </c>
      <c r="Z243" s="171" t="n">
        <f aca="false">IF(Z$236=0,"-",COUNTIFS(Z$186:Z$235,"&gt;19",Z$186:Z$235,"&lt;35"))</f>
        <v>0</v>
      </c>
      <c r="AA243" s="171" t="n">
        <f aca="false">IF(AA$236=0,"-",COUNTIFS(AA$186:AA$235,"&gt;19",AA$186:AA$235,"&lt;35"))</f>
        <v>0</v>
      </c>
      <c r="AB243" s="171" t="n">
        <f aca="false">IF(AB$236=0,"-",COUNTIFS(AB$186:AB$235,"&gt;19",AB$186:AB$235,"&lt;35"))</f>
        <v>0</v>
      </c>
      <c r="AC243" s="171" t="n">
        <f aca="false">IF(AC$236=0,"-",COUNTIFS(AC$186:AC$235,"&gt;19",AC$186:AC$235,"&lt;35"))</f>
        <v>0</v>
      </c>
      <c r="AD243" s="171" t="n">
        <f aca="false">IF(AD$236=0,"-",COUNTIFS(AD$186:AD$235,"&gt;19",AD$186:AD$235,"&lt;35"))</f>
        <v>0</v>
      </c>
      <c r="AE243" s="171" t="n">
        <f aca="false">IF(AE$236=0,"-",COUNTIFS(AE$186:AE$235,"&gt;19",AE$186:AE$235,"&lt;35"))</f>
        <v>0</v>
      </c>
      <c r="AF243" s="171" t="n">
        <f aca="false">IF(AF$236=0,"-",COUNTIFS(AF$186:AF$235,"&gt;19",AF$186:AF$235,"&lt;35"))</f>
        <v>0</v>
      </c>
      <c r="AG243" s="171" t="n">
        <f aca="false">IF(AG$236=0,"-",COUNTIFS(AG$186:AG$235,"&gt;19",AG$186:AG$235,"&lt;35"))</f>
        <v>0</v>
      </c>
      <c r="AH243" s="171" t="n">
        <f aca="false">IF(AH$236=0,"-",COUNTIFS(AH$186:AH$235,"&gt;19",AH$186:AH$235,"&lt;35"))</f>
        <v>0</v>
      </c>
      <c r="AI243" s="171" t="n">
        <f aca="false">IF(AI$236=0,"-",COUNTIFS(AI$186:AI$235,"&gt;19",AI$186:AI$235,"&lt;35"))</f>
        <v>0</v>
      </c>
      <c r="AJ243" s="171" t="n">
        <f aca="false">IF(AJ$236=0,"-",COUNTIFS(AJ$186:AJ$235,"&gt;19",AJ$186:AJ$235,"&lt;35"))</f>
        <v>0</v>
      </c>
      <c r="AK243" s="171" t="n">
        <f aca="false">IF(AK$236=0,"-",COUNTIFS(AK$186:AK$235,"&gt;19",AK$186:AK$235,"&lt;35"))</f>
        <v>0</v>
      </c>
      <c r="AL243" s="171" t="n">
        <f aca="false">IF(AL$236=0,"-",COUNTIFS(AL$186:AL$235,"&gt;19",AL$186:AL$235,"&lt;35"))</f>
        <v>0</v>
      </c>
      <c r="AM243" s="299"/>
      <c r="AN243" s="201"/>
      <c r="AO243" s="201"/>
      <c r="AP243" s="201"/>
      <c r="AQ243" s="201"/>
      <c r="AR243" s="201"/>
      <c r="AS243" s="201"/>
      <c r="AT243" s="201"/>
      <c r="AU243" s="201"/>
      <c r="AV243" s="201"/>
      <c r="AW243" s="201"/>
      <c r="AX243" s="201"/>
      <c r="AY243" s="201"/>
      <c r="AZ243" s="201"/>
      <c r="BA243" s="201"/>
      <c r="BB243" s="201"/>
      <c r="BC243" s="201"/>
      <c r="BD243" s="201"/>
      <c r="BE243" s="201"/>
      <c r="BF243" s="201"/>
      <c r="BG243" s="201"/>
      <c r="BH243" s="201"/>
      <c r="BI243" s="201"/>
      <c r="BJ243" s="201"/>
      <c r="BK243" s="201"/>
      <c r="BL243" s="201"/>
      <c r="BM243" s="201"/>
      <c r="BN243" s="201"/>
      <c r="BO243" s="201"/>
      <c r="BP243" s="201"/>
      <c r="BQ243" s="201"/>
      <c r="BR243" s="201"/>
      <c r="BS243" s="201"/>
      <c r="BT243" s="201"/>
      <c r="BU243" s="201"/>
      <c r="BV243" s="201"/>
      <c r="BW243" s="201"/>
      <c r="BX243" s="201"/>
      <c r="BY243" s="201"/>
      <c r="BZ243" s="201"/>
      <c r="CA243" s="201"/>
      <c r="CB243" s="201"/>
      <c r="CC243" s="201"/>
      <c r="CD243" s="201"/>
      <c r="CE243" s="201"/>
    </row>
    <row r="244" customFormat="false" ht="12.65" hidden="false" customHeight="false" outlineLevel="0" collapsed="false">
      <c r="A244" s="203"/>
      <c r="B244" s="212" t="s">
        <v>103</v>
      </c>
      <c r="C244" s="215"/>
      <c r="D244" s="272"/>
      <c r="E244" s="171" t="n">
        <f aca="false">IF(E$236=0,"-",COUNTIFS(E$186:E$235,"&gt;9",E$186:E$235,"&lt;20"))</f>
        <v>0</v>
      </c>
      <c r="F244" s="171" t="n">
        <f aca="false">IF(F$236=0,"-",COUNTIFS(F$186:F$235,"&gt;9",F$186:F$235,"&lt;20"))</f>
        <v>0</v>
      </c>
      <c r="G244" s="171" t="n">
        <f aca="false">IF(G$236=0,"-",COUNTIFS(G$186:G$235,"&gt;9",G$186:G$235,"&lt;20"))</f>
        <v>0</v>
      </c>
      <c r="H244" s="171" t="n">
        <f aca="false">IF(H$236=0,"-",COUNTIFS(H$186:H$235,"&gt;9",H$186:H$235,"&lt;20"))</f>
        <v>0</v>
      </c>
      <c r="I244" s="171" t="n">
        <f aca="false">IF(I$236=0,"-",COUNTIFS(I$186:I$235,"&gt;9",I$186:I$235,"&lt;20"))</f>
        <v>0</v>
      </c>
      <c r="J244" s="171" t="n">
        <f aca="false">IF(J$236=0,"-",COUNTIFS(J$186:J$235,"&gt;9",J$186:J$235,"&lt;20"))</f>
        <v>0</v>
      </c>
      <c r="K244" s="171" t="n">
        <f aca="false">IF(K$236=0,"-",COUNTIFS(K$186:K$235,"&gt;9",K$186:K$235,"&lt;20"))</f>
        <v>0</v>
      </c>
      <c r="L244" s="171" t="n">
        <f aca="false">IF(L$236=0,"-",COUNTIFS(L$186:L$235,"&gt;9",L$186:L$235,"&lt;20"))</f>
        <v>0</v>
      </c>
      <c r="M244" s="171" t="n">
        <f aca="false">IF(M$236=0,"-",COUNTIFS(M$186:M$235,"&gt;9",M$186:M$235,"&lt;20"))</f>
        <v>0</v>
      </c>
      <c r="N244" s="171" t="n">
        <f aca="false">IF(N$236=0,"-",COUNTIFS(N$186:N$235,"&gt;9",N$186:N$235,"&lt;20"))</f>
        <v>0</v>
      </c>
      <c r="O244" s="171" t="n">
        <f aca="false">IF(O$236=0,"-",COUNTIFS(O$186:O$235,"&gt;9",O$186:O$235,"&lt;20"))</f>
        <v>0</v>
      </c>
      <c r="P244" s="171" t="n">
        <f aca="false">IF(P$236=0,"-",COUNTIFS(P$186:P$235,"&gt;9",P$186:P$235,"&lt;20"))</f>
        <v>0</v>
      </c>
      <c r="Q244" s="171" t="n">
        <f aca="false">IF(Q$236=0,"-",COUNTIFS(Q$186:Q$235,"&gt;9",Q$186:Q$235,"&lt;20"))</f>
        <v>0</v>
      </c>
      <c r="R244" s="171" t="n">
        <f aca="false">IF(R$236=0,"-",COUNTIFS(R$186:R$235,"&gt;9",R$186:R$235,"&lt;20"))</f>
        <v>0</v>
      </c>
      <c r="S244" s="171" t="n">
        <f aca="false">IF(S$236=0,"-",COUNTIFS(S$186:S$235,"&gt;9",S$186:S$235,"&lt;20"))</f>
        <v>0</v>
      </c>
      <c r="T244" s="171" t="n">
        <f aca="false">IF(T$236=0,"-",COUNTIFS(T$186:T$235,"&gt;9",T$186:T$235,"&lt;20"))</f>
        <v>0</v>
      </c>
      <c r="U244" s="171" t="n">
        <f aca="false">IF(U$236=0,"-",COUNTIFS(U$186:U$235,"&gt;9",U$186:U$235,"&lt;20"))</f>
        <v>0</v>
      </c>
      <c r="V244" s="171" t="n">
        <f aca="false">IF(V$236=0,"-",COUNTIFS(V$186:V$235,"&gt;9",V$186:V$235,"&lt;20"))</f>
        <v>0</v>
      </c>
      <c r="W244" s="171" t="n">
        <f aca="false">IF(W$236=0,"-",COUNTIFS(W$186:W$235,"&gt;9",W$186:W$235,"&lt;20"))</f>
        <v>0</v>
      </c>
      <c r="X244" s="171" t="n">
        <f aca="false">IF(X$236=0,"-",COUNTIFS(X$186:X$235,"&gt;9",X$186:X$235,"&lt;20"))</f>
        <v>0</v>
      </c>
      <c r="Y244" s="171" t="n">
        <f aca="false">IF(Y$236=0,"-",COUNTIFS(Y$186:Y$235,"&gt;9",Y$186:Y$235,"&lt;20"))</f>
        <v>0</v>
      </c>
      <c r="Z244" s="171" t="n">
        <f aca="false">IF(Z$236=0,"-",COUNTIFS(Z$186:Z$235,"&gt;9",Z$186:Z$235,"&lt;20"))</f>
        <v>0</v>
      </c>
      <c r="AA244" s="171" t="n">
        <f aca="false">IF(AA$236=0,"-",COUNTIFS(AA$186:AA$235,"&gt;9",AA$186:AA$235,"&lt;20"))</f>
        <v>0</v>
      </c>
      <c r="AB244" s="171" t="n">
        <f aca="false">IF(AB$236=0,"-",COUNTIFS(AB$186:AB$235,"&gt;9",AB$186:AB$235,"&lt;20"))</f>
        <v>0</v>
      </c>
      <c r="AC244" s="171" t="n">
        <f aca="false">IF(AC$236=0,"-",COUNTIFS(AC$186:AC$235,"&gt;9",AC$186:AC$235,"&lt;20"))</f>
        <v>0</v>
      </c>
      <c r="AD244" s="171" t="n">
        <f aca="false">IF(AD$236=0,"-",COUNTIFS(AD$186:AD$235,"&gt;9",AD$186:AD$235,"&lt;20"))</f>
        <v>0</v>
      </c>
      <c r="AE244" s="171" t="n">
        <f aca="false">IF(AE$236=0,"-",COUNTIFS(AE$186:AE$235,"&gt;9",AE$186:AE$235,"&lt;20"))</f>
        <v>0</v>
      </c>
      <c r="AF244" s="171" t="n">
        <f aca="false">IF(AF$236=0,"-",COUNTIFS(AF$186:AF$235,"&gt;9",AF$186:AF$235,"&lt;20"))</f>
        <v>0</v>
      </c>
      <c r="AG244" s="171" t="n">
        <f aca="false">IF(AG$236=0,"-",COUNTIFS(AG$186:AG$235,"&gt;9",AG$186:AG$235,"&lt;20"))</f>
        <v>0</v>
      </c>
      <c r="AH244" s="171" t="n">
        <f aca="false">IF(AH$236=0,"-",COUNTIFS(AH$186:AH$235,"&gt;9",AH$186:AH$235,"&lt;20"))</f>
        <v>0</v>
      </c>
      <c r="AI244" s="171" t="n">
        <f aca="false">IF(AI$236=0,"-",COUNTIFS(AI$186:AI$235,"&gt;9",AI$186:AI$235,"&lt;20"))</f>
        <v>0</v>
      </c>
      <c r="AJ244" s="171" t="n">
        <f aca="false">IF(AJ$236=0,"-",COUNTIFS(AJ$186:AJ$235,"&gt;9",AJ$186:AJ$235,"&lt;20"))</f>
        <v>0</v>
      </c>
      <c r="AK244" s="171" t="n">
        <f aca="false">IF(AK$236=0,"-",COUNTIFS(AK$186:AK$235,"&gt;9",AK$186:AK$235,"&lt;20"))</f>
        <v>0</v>
      </c>
      <c r="AL244" s="171" t="n">
        <f aca="false">IF(AL$236=0,"-",COUNTIFS(AL$186:AL$235,"&gt;9",AL$186:AL$235,"&lt;20"))</f>
        <v>0</v>
      </c>
      <c r="AM244" s="299"/>
      <c r="AN244" s="201"/>
      <c r="AO244" s="201"/>
      <c r="AP244" s="201"/>
      <c r="AQ244" s="201"/>
      <c r="AR244" s="201"/>
      <c r="AS244" s="201"/>
      <c r="AT244" s="201"/>
      <c r="AU244" s="201"/>
      <c r="AV244" s="201"/>
      <c r="AW244" s="201"/>
      <c r="AX244" s="201"/>
      <c r="AY244" s="201"/>
      <c r="AZ244" s="201"/>
      <c r="BA244" s="201"/>
      <c r="BB244" s="201"/>
      <c r="BC244" s="201"/>
      <c r="BD244" s="201"/>
      <c r="BE244" s="201"/>
      <c r="BF244" s="201"/>
      <c r="BG244" s="201"/>
      <c r="BH244" s="201"/>
      <c r="BI244" s="201"/>
      <c r="BJ244" s="201"/>
      <c r="BK244" s="201"/>
      <c r="BL244" s="201"/>
      <c r="BM244" s="201"/>
      <c r="BN244" s="201"/>
      <c r="BO244" s="201"/>
      <c r="BP244" s="201"/>
      <c r="BQ244" s="201"/>
      <c r="BR244" s="201"/>
      <c r="BS244" s="201"/>
      <c r="BT244" s="201"/>
      <c r="BU244" s="201"/>
      <c r="BV244" s="201"/>
      <c r="BW244" s="201"/>
      <c r="BX244" s="201"/>
      <c r="BY244" s="201"/>
      <c r="BZ244" s="201"/>
      <c r="CA244" s="201"/>
      <c r="CB244" s="201"/>
      <c r="CC244" s="201"/>
      <c r="CD244" s="201"/>
      <c r="CE244" s="201"/>
    </row>
    <row r="245" customFormat="false" ht="12.65" hidden="false" customHeight="false" outlineLevel="0" collapsed="false">
      <c r="A245" s="203"/>
      <c r="B245" s="204" t="s">
        <v>104</v>
      </c>
      <c r="C245" s="207"/>
      <c r="D245" s="270"/>
      <c r="E245" s="171" t="n">
        <f aca="false">IF(E$236=0,"-",COUNTIFS(E$186:E$235,"&gt;=0",E$186:E$235,"&lt;10"))</f>
        <v>0</v>
      </c>
      <c r="F245" s="171" t="n">
        <f aca="false">IF(F$236=0,"-",COUNTIFS(F$186:F$235,"&gt;=0",F$186:F$235,"&lt;10"))</f>
        <v>0</v>
      </c>
      <c r="G245" s="171" t="n">
        <f aca="false">IF(G$236=0,"-",COUNTIFS(G$186:G$235,"&gt;=0",G$186:G$235,"&lt;10"))</f>
        <v>0</v>
      </c>
      <c r="H245" s="171" t="n">
        <f aca="false">IF(H$236=0,"-",COUNTIFS(H$186:H$235,"&gt;=0",H$186:H$235,"&lt;10"))</f>
        <v>0</v>
      </c>
      <c r="I245" s="171" t="n">
        <f aca="false">IF(I$236=0,"-",COUNTIFS(I$186:I$235,"&gt;=0",I$186:I$235,"&lt;10"))</f>
        <v>0</v>
      </c>
      <c r="J245" s="171" t="n">
        <f aca="false">IF(J$236=0,"-",COUNTIFS(J$186:J$235,"&gt;=0",J$186:J$235,"&lt;10"))</f>
        <v>0</v>
      </c>
      <c r="K245" s="171" t="n">
        <f aca="false">IF(K$236=0,"-",COUNTIFS(K$186:K$235,"&gt;=0",K$186:K$235,"&lt;10"))</f>
        <v>0</v>
      </c>
      <c r="L245" s="171" t="n">
        <f aca="false">IF(L$236=0,"-",COUNTIFS(L$186:L$235,"&gt;=0",L$186:L$235,"&lt;10"))</f>
        <v>0</v>
      </c>
      <c r="M245" s="171" t="n">
        <f aca="false">IF(M$236=0,"-",COUNTIFS(M$186:M$235,"&gt;=0",M$186:M$235,"&lt;10"))</f>
        <v>0</v>
      </c>
      <c r="N245" s="171" t="n">
        <f aca="false">IF(N$236=0,"-",COUNTIFS(N$186:N$235,"&gt;=0",N$186:N$235,"&lt;10"))</f>
        <v>0</v>
      </c>
      <c r="O245" s="171" t="n">
        <f aca="false">IF(O$236=0,"-",COUNTIFS(O$186:O$235,"&gt;=0",O$186:O$235,"&lt;10"))</f>
        <v>0</v>
      </c>
      <c r="P245" s="171" t="n">
        <f aca="false">IF(P$236=0,"-",COUNTIFS(P$186:P$235,"&gt;=0",P$186:P$235,"&lt;10"))</f>
        <v>0</v>
      </c>
      <c r="Q245" s="171" t="n">
        <f aca="false">IF(Q$236=0,"-",COUNTIFS(Q$186:Q$235,"&gt;=0",Q$186:Q$235,"&lt;10"))</f>
        <v>0</v>
      </c>
      <c r="R245" s="171" t="n">
        <f aca="false">IF(R$236=0,"-",COUNTIFS(R$186:R$235,"&gt;=0",R$186:R$235,"&lt;10"))</f>
        <v>0</v>
      </c>
      <c r="S245" s="171" t="n">
        <f aca="false">IF(S$236=0,"-",COUNTIFS(S$186:S$235,"&gt;=0",S$186:S$235,"&lt;10"))</f>
        <v>0</v>
      </c>
      <c r="T245" s="171" t="n">
        <f aca="false">IF(T$236=0,"-",COUNTIFS(T$186:T$235,"&gt;=0",T$186:T$235,"&lt;10"))</f>
        <v>0</v>
      </c>
      <c r="U245" s="171" t="n">
        <f aca="false">IF(U$236=0,"-",COUNTIFS(U$186:U$235,"&gt;=0",U$186:U$235,"&lt;10"))</f>
        <v>0</v>
      </c>
      <c r="V245" s="171" t="n">
        <f aca="false">IF(V$236=0,"-",COUNTIFS(V$186:V$235,"&gt;=0",V$186:V$235,"&lt;10"))</f>
        <v>0</v>
      </c>
      <c r="W245" s="171" t="n">
        <f aca="false">IF(W$236=0,"-",COUNTIFS(W$186:W$235,"&gt;=0",W$186:W$235,"&lt;10"))</f>
        <v>0</v>
      </c>
      <c r="X245" s="171" t="n">
        <f aca="false">IF(X$236=0,"-",COUNTIFS(X$186:X$235,"&gt;=0",X$186:X$235,"&lt;10"))</f>
        <v>0</v>
      </c>
      <c r="Y245" s="171" t="n">
        <f aca="false">IF(Y$236=0,"-",COUNTIFS(Y$186:Y$235,"&gt;=0",Y$186:Y$235,"&lt;10"))</f>
        <v>0</v>
      </c>
      <c r="Z245" s="171" t="n">
        <f aca="false">IF(Z$236=0,"-",COUNTIFS(Z$186:Z$235,"&gt;=0",Z$186:Z$235,"&lt;10"))</f>
        <v>0</v>
      </c>
      <c r="AA245" s="171" t="n">
        <f aca="false">IF(AA$236=0,"-",COUNTIFS(AA$186:AA$235,"&gt;=0",AA$186:AA$235,"&lt;10"))</f>
        <v>0</v>
      </c>
      <c r="AB245" s="171" t="n">
        <f aca="false">IF(AB$236=0,"-",COUNTIFS(AB$186:AB$235,"&gt;=0",AB$186:AB$235,"&lt;10"))</f>
        <v>0</v>
      </c>
      <c r="AC245" s="171" t="n">
        <f aca="false">IF(AC$236=0,"-",COUNTIFS(AC$186:AC$235,"&gt;=0",AC$186:AC$235,"&lt;10"))</f>
        <v>0</v>
      </c>
      <c r="AD245" s="171" t="n">
        <f aca="false">IF(AD$236=0,"-",COUNTIFS(AD$186:AD$235,"&gt;=0",AD$186:AD$235,"&lt;10"))</f>
        <v>0</v>
      </c>
      <c r="AE245" s="171" t="n">
        <f aca="false">IF(AE$236=0,"-",COUNTIFS(AE$186:AE$235,"&gt;=0",AE$186:AE$235,"&lt;10"))</f>
        <v>0</v>
      </c>
      <c r="AF245" s="171" t="n">
        <f aca="false">IF(AF$236=0,"-",COUNTIFS(AF$186:AF$235,"&gt;=0",AF$186:AF$235,"&lt;10"))</f>
        <v>0</v>
      </c>
      <c r="AG245" s="171" t="n">
        <f aca="false">IF(AG$236=0,"-",COUNTIFS(AG$186:AG$235,"&gt;=0",AG$186:AG$235,"&lt;10"))</f>
        <v>0</v>
      </c>
      <c r="AH245" s="171" t="n">
        <f aca="false">IF(AH$236=0,"-",COUNTIFS(AH$186:AH$235,"&gt;=0",AH$186:AH$235,"&lt;10"))</f>
        <v>0</v>
      </c>
      <c r="AI245" s="171" t="n">
        <f aca="false">IF(AI$236=0,"-",COUNTIFS(AI$186:AI$235,"&gt;=0",AI$186:AI$235,"&lt;10"))</f>
        <v>0</v>
      </c>
      <c r="AJ245" s="171" t="n">
        <f aca="false">IF(AJ$236=0,"-",COUNTIFS(AJ$186:AJ$235,"&gt;=0",AJ$186:AJ$235,"&lt;10"))</f>
        <v>0</v>
      </c>
      <c r="AK245" s="171" t="n">
        <f aca="false">IF(AK$236=0,"-",COUNTIFS(AK$186:AK$235,"&gt;=0",AK$186:AK$235,"&lt;10"))</f>
        <v>0</v>
      </c>
      <c r="AL245" s="171" t="n">
        <f aca="false">IF(AL$236=0,"-",COUNTIFS(AL$186:AL$235,"&gt;=0",AL$186:AL$235,"&lt;10"))</f>
        <v>0</v>
      </c>
      <c r="AM245" s="299"/>
      <c r="AN245" s="201"/>
      <c r="AO245" s="201"/>
      <c r="AP245" s="201"/>
      <c r="AQ245" s="201"/>
      <c r="AR245" s="201"/>
      <c r="AS245" s="201"/>
      <c r="AT245" s="201"/>
      <c r="AU245" s="201"/>
      <c r="AV245" s="201"/>
      <c r="AW245" s="201"/>
      <c r="AX245" s="201"/>
      <c r="AY245" s="201"/>
      <c r="AZ245" s="201"/>
      <c r="BA245" s="201"/>
      <c r="BB245" s="201"/>
      <c r="BC245" s="201"/>
      <c r="BD245" s="201"/>
      <c r="BE245" s="201"/>
      <c r="BF245" s="201"/>
      <c r="BG245" s="201"/>
      <c r="BH245" s="201"/>
      <c r="BI245" s="201"/>
      <c r="BJ245" s="201"/>
      <c r="BK245" s="201"/>
      <c r="BL245" s="201"/>
      <c r="BM245" s="201"/>
      <c r="BN245" s="201"/>
      <c r="BO245" s="201"/>
      <c r="BP245" s="201"/>
      <c r="BQ245" s="201"/>
      <c r="BR245" s="201"/>
      <c r="BS245" s="201"/>
      <c r="BT245" s="201"/>
      <c r="BU245" s="201"/>
      <c r="BV245" s="201"/>
      <c r="BW245" s="201"/>
      <c r="BX245" s="201"/>
      <c r="BY245" s="201"/>
      <c r="BZ245" s="201"/>
      <c r="CA245" s="201"/>
      <c r="CB245" s="201"/>
      <c r="CC245" s="201"/>
      <c r="CD245" s="201"/>
      <c r="CE245" s="201"/>
    </row>
    <row r="246" customFormat="false" ht="15" hidden="false" customHeight="false" outlineLevel="0" collapsed="false">
      <c r="A246" s="203"/>
      <c r="B246" s="216" t="s">
        <v>105</v>
      </c>
      <c r="C246" s="219"/>
      <c r="D246" s="273"/>
      <c r="E246" s="171" t="n">
        <f aca="false">IF(E$236=0,"-",SUM(E238:E245))</f>
        <v>0</v>
      </c>
      <c r="F246" s="171" t="n">
        <f aca="false">IF(F$236=0,"-",SUM(F238:F245))</f>
        <v>0</v>
      </c>
      <c r="G246" s="171" t="n">
        <f aca="false">IF(G$236=0,"-",SUM(G238:G245))</f>
        <v>0</v>
      </c>
      <c r="H246" s="171" t="n">
        <f aca="false">IF(H$236=0,"-",SUM(H238:H245))</f>
        <v>0</v>
      </c>
      <c r="I246" s="171" t="n">
        <f aca="false">IF(I$236=0,"-",SUM(I238:I245))</f>
        <v>0</v>
      </c>
      <c r="J246" s="171" t="n">
        <f aca="false">IF(J$236=0,"-",SUM(J238:J245))</f>
        <v>0</v>
      </c>
      <c r="K246" s="171" t="n">
        <f aca="false">IF(K$236=0,"-",SUM(K238:K245))</f>
        <v>0</v>
      </c>
      <c r="L246" s="171" t="n">
        <f aca="false">IF(L$236=0,"-",SUM(L238:L245))</f>
        <v>0</v>
      </c>
      <c r="M246" s="171" t="n">
        <f aca="false">IF(M$236=0,"-",SUM(M238:M245))</f>
        <v>0</v>
      </c>
      <c r="N246" s="171" t="n">
        <f aca="false">IF(N$236=0,"-",SUM(N238:N245))</f>
        <v>0</v>
      </c>
      <c r="O246" s="171" t="n">
        <f aca="false">IF(O$236=0,"-",SUM(O238:O245))</f>
        <v>0</v>
      </c>
      <c r="P246" s="171" t="n">
        <f aca="false">IF(P$236=0,"-",SUM(P238:P245))</f>
        <v>0</v>
      </c>
      <c r="Q246" s="171" t="n">
        <f aca="false">IF(Q$236=0,"-",SUM(Q238:Q245))</f>
        <v>0</v>
      </c>
      <c r="R246" s="171" t="n">
        <f aca="false">IF(R$236=0,"-",SUM(R238:R245))</f>
        <v>0</v>
      </c>
      <c r="S246" s="171" t="n">
        <f aca="false">IF(S$236=0,"-",SUM(S238:S245))</f>
        <v>0</v>
      </c>
      <c r="T246" s="171" t="n">
        <f aca="false">IF(T$236=0,"-",SUM(T238:T245))</f>
        <v>0</v>
      </c>
      <c r="U246" s="171" t="n">
        <f aca="false">IF(U$236=0,"-",SUM(U238:U245))</f>
        <v>0</v>
      </c>
      <c r="V246" s="171" t="n">
        <f aca="false">IF(V$236=0,"-",SUM(V238:V245))</f>
        <v>0</v>
      </c>
      <c r="W246" s="171" t="n">
        <f aca="false">IF(W$236=0,"-",SUM(W238:W245))</f>
        <v>0</v>
      </c>
      <c r="X246" s="171" t="n">
        <f aca="false">IF(X$236=0,"-",SUM(X238:X245))</f>
        <v>0</v>
      </c>
      <c r="Y246" s="171" t="n">
        <f aca="false">IF(Y$236=0,"-",SUM(Y238:Y245))</f>
        <v>0</v>
      </c>
      <c r="Z246" s="171" t="n">
        <f aca="false">IF(Z$236=0,"-",SUM(Z238:Z245))</f>
        <v>0</v>
      </c>
      <c r="AA246" s="171" t="n">
        <f aca="false">IF(AA$236=0,"-",SUM(AA238:AA245))</f>
        <v>0</v>
      </c>
      <c r="AB246" s="171" t="n">
        <f aca="false">IF(AB$236=0,"-",SUM(AB238:AB245))</f>
        <v>0</v>
      </c>
      <c r="AC246" s="171" t="n">
        <f aca="false">IF(AC$236=0,"-",SUM(AC238:AC245))</f>
        <v>0</v>
      </c>
      <c r="AD246" s="171" t="n">
        <f aca="false">IF(AD$236=0,"-",SUM(AD238:AD245))</f>
        <v>0</v>
      </c>
      <c r="AE246" s="171" t="n">
        <f aca="false">IF(AE$236=0,"-",SUM(AE238:AE245))</f>
        <v>0</v>
      </c>
      <c r="AF246" s="171" t="n">
        <f aca="false">IF(AF$236=0,"-",SUM(AF238:AF245))</f>
        <v>0</v>
      </c>
      <c r="AG246" s="171" t="n">
        <f aca="false">IF(AG$236=0,"-",SUM(AG238:AG245))</f>
        <v>0</v>
      </c>
      <c r="AH246" s="171" t="n">
        <f aca="false">IF(AH$236=0,"-",SUM(AH238:AH245))</f>
        <v>0</v>
      </c>
      <c r="AI246" s="171" t="n">
        <f aca="false">IF(AI$236=0,"-",SUM(AI238:AI245))</f>
        <v>0</v>
      </c>
      <c r="AJ246" s="171" t="n">
        <f aca="false">IF(AJ$236=0,"-",SUM(AJ238:AJ245))</f>
        <v>0</v>
      </c>
      <c r="AK246" s="171" t="n">
        <f aca="false">IF(AK$236=0,"-",SUM(AK238:AK245))</f>
        <v>0</v>
      </c>
      <c r="AL246" s="171" t="n">
        <f aca="false">IF(AL$236=0,"-",SUM(AL238:AL245))</f>
        <v>0</v>
      </c>
      <c r="AM246" s="299"/>
      <c r="AN246" s="201"/>
      <c r="AO246" s="201"/>
      <c r="AP246" s="201"/>
      <c r="AQ246" s="201"/>
      <c r="AR246" s="201"/>
      <c r="AS246" s="201"/>
      <c r="AT246" s="201"/>
      <c r="AU246" s="201"/>
      <c r="AV246" s="201"/>
      <c r="AW246" s="201"/>
      <c r="AX246" s="201"/>
      <c r="AY246" s="201"/>
      <c r="AZ246" s="201"/>
      <c r="BA246" s="201"/>
      <c r="BB246" s="201"/>
      <c r="BC246" s="201"/>
      <c r="BD246" s="201"/>
      <c r="BE246" s="201"/>
      <c r="BF246" s="201"/>
      <c r="BG246" s="201"/>
      <c r="BH246" s="201"/>
      <c r="BI246" s="201"/>
      <c r="BJ246" s="201"/>
      <c r="BK246" s="201"/>
      <c r="BL246" s="201"/>
      <c r="BM246" s="201"/>
      <c r="BN246" s="201"/>
      <c r="BO246" s="201"/>
      <c r="BP246" s="201"/>
      <c r="BQ246" s="201"/>
      <c r="BR246" s="201"/>
      <c r="BS246" s="201"/>
      <c r="BT246" s="201"/>
      <c r="BU246" s="201"/>
      <c r="BV246" s="201"/>
      <c r="BW246" s="201"/>
      <c r="BX246" s="201"/>
      <c r="BY246" s="201"/>
      <c r="BZ246" s="201"/>
      <c r="CA246" s="201"/>
      <c r="CB246" s="201"/>
      <c r="CC246" s="201"/>
      <c r="CD246" s="201"/>
      <c r="CE246" s="201"/>
    </row>
    <row r="247" customFormat="false" ht="15" hidden="false" customHeight="false" outlineLevel="0" collapsed="false">
      <c r="A247" s="203"/>
      <c r="B247" s="216" t="s">
        <v>7</v>
      </c>
      <c r="C247" s="219"/>
      <c r="D247" s="273"/>
      <c r="E247" s="171" t="str">
        <f aca="false">IF(OR($B$186="",E236=0),"-",50-COUNTIF($B$186:$B$235,""))</f>
        <v>-</v>
      </c>
      <c r="F247" s="171" t="str">
        <f aca="false">IF(OR($B$186="",F236=0),"-",50-COUNTIF($B$186:$B$235,""))</f>
        <v>-</v>
      </c>
      <c r="G247" s="171" t="str">
        <f aca="false">IF(OR($B$186="",G236=0),"-",50-COUNTIF($B$186:$B$235,""))</f>
        <v>-</v>
      </c>
      <c r="H247" s="171" t="str">
        <f aca="false">IF(OR($B$186="",H236=0),"-",50-COUNTIF($B$186:$B$235,""))</f>
        <v>-</v>
      </c>
      <c r="I247" s="171" t="str">
        <f aca="false">IF(OR($B$186="",I236=0),"-",50-COUNTIF($B$186:$B$235,""))</f>
        <v>-</v>
      </c>
      <c r="J247" s="171" t="str">
        <f aca="false">IF(OR($B$186="",J236=0),"-",50-COUNTIF($B$186:$B$235,""))</f>
        <v>-</v>
      </c>
      <c r="K247" s="171" t="str">
        <f aca="false">IF(OR($B$186="",K236=0),"-",50-COUNTIF($B$186:$B$235,""))</f>
        <v>-</v>
      </c>
      <c r="L247" s="171" t="str">
        <f aca="false">IF(OR($B$186="",L236=0),"-",50-COUNTIF($B$186:$B$235,""))</f>
        <v>-</v>
      </c>
      <c r="M247" s="171" t="str">
        <f aca="false">IF(OR($B$186="",M236=0),"-",50-COUNTIF($B$186:$B$235,""))</f>
        <v>-</v>
      </c>
      <c r="N247" s="171" t="str">
        <f aca="false">IF(OR($B$186="",N236=0),"-",50-COUNTIF($B$186:$B$235,""))</f>
        <v>-</v>
      </c>
      <c r="O247" s="171" t="str">
        <f aca="false">IF(OR($B$186="",O236=0),"-",50-COUNTIF($B$186:$B$235,""))</f>
        <v>-</v>
      </c>
      <c r="P247" s="171" t="str">
        <f aca="false">IF(OR($B$186="",P236=0),"-",50-COUNTIF($B$186:$B$235,""))</f>
        <v>-</v>
      </c>
      <c r="Q247" s="171" t="str">
        <f aca="false">IF(OR($B$186="",Q236=0),"-",50-COUNTIF($B$186:$B$235,""))</f>
        <v>-</v>
      </c>
      <c r="R247" s="171" t="str">
        <f aca="false">IF(OR($B$186="",R236=0),"-",50-COUNTIF($B$186:$B$235,""))</f>
        <v>-</v>
      </c>
      <c r="S247" s="171" t="str">
        <f aca="false">IF(OR($B$186="",S236=0),"-",50-COUNTIF($B$186:$B$235,""))</f>
        <v>-</v>
      </c>
      <c r="T247" s="171" t="str">
        <f aca="false">IF(OR($B$186="",T236=0),"-",50-COUNTIF($B$186:$B$235,""))</f>
        <v>-</v>
      </c>
      <c r="U247" s="171" t="str">
        <f aca="false">IF(OR($B$186="",U236=0),"-",50-COUNTIF($B$186:$B$235,""))</f>
        <v>-</v>
      </c>
      <c r="V247" s="171" t="str">
        <f aca="false">IF(OR($B$186="",V236=0),"-",50-COUNTIF($B$186:$B$235,""))</f>
        <v>-</v>
      </c>
      <c r="W247" s="171" t="str">
        <f aca="false">IF(OR($B$186="",W236=0),"-",50-COUNTIF($B$186:$B$235,""))</f>
        <v>-</v>
      </c>
      <c r="X247" s="171" t="str">
        <f aca="false">IF(OR($B$186="",X236=0),"-",50-COUNTIF($B$186:$B$235,""))</f>
        <v>-</v>
      </c>
      <c r="Y247" s="171" t="str">
        <f aca="false">IF(OR($B$186="",Y236=0),"-",50-COUNTIF($B$186:$B$235,""))</f>
        <v>-</v>
      </c>
      <c r="Z247" s="171" t="str">
        <f aca="false">IF(OR($B$186="",Z236=0),"-",50-COUNTIF($B$186:$B$235,""))</f>
        <v>-</v>
      </c>
      <c r="AA247" s="171" t="str">
        <f aca="false">IF(OR($B$186="",AA236=0),"-",50-COUNTIF($B$186:$B$235,""))</f>
        <v>-</v>
      </c>
      <c r="AB247" s="171" t="str">
        <f aca="false">IF(OR($B$186="",AB236=0),"-",50-COUNTIF($B$186:$B$235,""))</f>
        <v>-</v>
      </c>
      <c r="AC247" s="171" t="str">
        <f aca="false">IF(OR($B$186="",AC236=0),"-",50-COUNTIF($B$186:$B$235,""))</f>
        <v>-</v>
      </c>
      <c r="AD247" s="171" t="str">
        <f aca="false">IF(OR($B$186="",AD236=0),"-",50-COUNTIF($B$186:$B$235,""))</f>
        <v>-</v>
      </c>
      <c r="AE247" s="171" t="str">
        <f aca="false">IF(OR($B$186="",AE236=0),"-",50-COUNTIF($B$186:$B$235,""))</f>
        <v>-</v>
      </c>
      <c r="AF247" s="171" t="str">
        <f aca="false">IF(OR($B$186="",AF236=0),"-",50-COUNTIF($B$186:$B$235,""))</f>
        <v>-</v>
      </c>
      <c r="AG247" s="171" t="str">
        <f aca="false">IF(OR($B$186="",AG236=0),"-",50-COUNTIF($B$186:$B$235,""))</f>
        <v>-</v>
      </c>
      <c r="AH247" s="171" t="str">
        <f aca="false">IF(OR($B$186="",AH236=0),"-",50-COUNTIF($B$186:$B$235,""))</f>
        <v>-</v>
      </c>
      <c r="AI247" s="171" t="str">
        <f aca="false">IF(OR($B$186="",AI236=0),"-",50-COUNTIF($B$186:$B$235,""))</f>
        <v>-</v>
      </c>
      <c r="AJ247" s="171" t="str">
        <f aca="false">IF(OR($B$186="",AJ236=0),"-",50-COUNTIF($B$186:$B$235,""))</f>
        <v>-</v>
      </c>
      <c r="AK247" s="171" t="str">
        <f aca="false">IF(OR($B$186="",AK236=0),"-",50-COUNTIF($B$186:$B$235,""))</f>
        <v>-</v>
      </c>
      <c r="AL247" s="171" t="str">
        <f aca="false">IF(OR($B$186="",AL236=0),"-",50-COUNTIF($B$186:$B$235,""))</f>
        <v>-</v>
      </c>
      <c r="AM247" s="299"/>
      <c r="AN247" s="201"/>
      <c r="AO247" s="201"/>
      <c r="AP247" s="201"/>
      <c r="AQ247" s="201"/>
      <c r="AR247" s="201"/>
      <c r="AS247" s="201"/>
      <c r="AT247" s="201"/>
      <c r="AU247" s="201"/>
      <c r="AV247" s="201"/>
      <c r="AW247" s="201"/>
      <c r="AX247" s="201"/>
      <c r="AY247" s="201"/>
      <c r="AZ247" s="201"/>
      <c r="BA247" s="201"/>
      <c r="BB247" s="201"/>
      <c r="BC247" s="201"/>
      <c r="BD247" s="201"/>
      <c r="BE247" s="201"/>
      <c r="BF247" s="201"/>
      <c r="BG247" s="201"/>
      <c r="BH247" s="201"/>
      <c r="BI247" s="201"/>
      <c r="BJ247" s="201"/>
      <c r="BK247" s="201"/>
      <c r="BL247" s="201"/>
      <c r="BM247" s="201"/>
      <c r="BN247" s="201"/>
      <c r="BO247" s="201"/>
      <c r="BP247" s="201"/>
      <c r="BQ247" s="201"/>
      <c r="BR247" s="201"/>
      <c r="BS247" s="201"/>
      <c r="BT247" s="201"/>
      <c r="BU247" s="201"/>
      <c r="BV247" s="201"/>
      <c r="BW247" s="201"/>
      <c r="BX247" s="201"/>
      <c r="BY247" s="201"/>
      <c r="BZ247" s="201"/>
      <c r="CA247" s="201"/>
      <c r="CB247" s="201"/>
      <c r="CC247" s="201"/>
      <c r="CD247" s="201"/>
      <c r="CE247" s="201"/>
    </row>
    <row r="248" customFormat="false" ht="14.15" hidden="false" customHeight="false" outlineLevel="0" collapsed="false">
      <c r="A248" s="203"/>
      <c r="B248" s="216" t="s">
        <v>106</v>
      </c>
      <c r="C248" s="219"/>
      <c r="D248" s="273"/>
      <c r="E248" s="171" t="n">
        <f aca="false">IF(E$236=0,"-",SUM(E238:E242))</f>
        <v>0</v>
      </c>
      <c r="F248" s="171" t="n">
        <f aca="false">IF(F$236=0,"-",SUM(F238:F242))</f>
        <v>0</v>
      </c>
      <c r="G248" s="171" t="n">
        <f aca="false">IF(G$236=0,"-",SUM(G238:G242))</f>
        <v>0</v>
      </c>
      <c r="H248" s="171" t="n">
        <f aca="false">IF(H$236=0,"-",SUM(H238:H242))</f>
        <v>0</v>
      </c>
      <c r="I248" s="171" t="n">
        <f aca="false">IF(I$236=0,"-",SUM(I238:I242))</f>
        <v>0</v>
      </c>
      <c r="J248" s="171" t="n">
        <f aca="false">IF(J$236=0,"-",SUM(J238:J242))</f>
        <v>0</v>
      </c>
      <c r="K248" s="171" t="n">
        <f aca="false">IF(K$236=0,"-",SUM(K238:K242))</f>
        <v>0</v>
      </c>
      <c r="L248" s="171" t="n">
        <f aca="false">IF(L$236=0,"-",SUM(L238:L242))</f>
        <v>0</v>
      </c>
      <c r="M248" s="171" t="n">
        <f aca="false">IF(M$236=0,"-",SUM(M238:M242))</f>
        <v>0</v>
      </c>
      <c r="N248" s="171" t="n">
        <f aca="false">IF(N$236=0,"-",SUM(N238:N242))</f>
        <v>0</v>
      </c>
      <c r="O248" s="171" t="n">
        <f aca="false">IF(O$236=0,"-",SUM(O238:O242))</f>
        <v>0</v>
      </c>
      <c r="P248" s="171" t="n">
        <f aca="false">IF(P$236=0,"-",SUM(P238:P242))</f>
        <v>0</v>
      </c>
      <c r="Q248" s="171" t="n">
        <f aca="false">IF(Q$236=0,"-",SUM(Q238:Q242))</f>
        <v>0</v>
      </c>
      <c r="R248" s="171" t="n">
        <f aca="false">IF(R$236=0,"-",SUM(R238:R242))</f>
        <v>0</v>
      </c>
      <c r="S248" s="171" t="n">
        <f aca="false">IF(S$236=0,"-",SUM(S238:S242))</f>
        <v>0</v>
      </c>
      <c r="T248" s="171" t="n">
        <f aca="false">IF(T$236=0,"-",SUM(T238:T242))</f>
        <v>0</v>
      </c>
      <c r="U248" s="171" t="n">
        <f aca="false">IF(U$236=0,"-",SUM(U238:U242))</f>
        <v>0</v>
      </c>
      <c r="V248" s="171" t="n">
        <f aca="false">IF(V$236=0,"-",SUM(V238:V242))</f>
        <v>0</v>
      </c>
      <c r="W248" s="171" t="n">
        <f aca="false">IF(W$236=0,"-",SUM(W238:W242))</f>
        <v>0</v>
      </c>
      <c r="X248" s="171" t="n">
        <f aca="false">IF(X$236=0,"-",SUM(X238:X242))</f>
        <v>0</v>
      </c>
      <c r="Y248" s="171" t="n">
        <f aca="false">IF(Y$236=0,"-",SUM(Y238:Y242))</f>
        <v>0</v>
      </c>
      <c r="Z248" s="171" t="n">
        <f aca="false">IF(Z$236=0,"-",SUM(Z238:Z242))</f>
        <v>0</v>
      </c>
      <c r="AA248" s="171" t="n">
        <f aca="false">IF(AA$236=0,"-",SUM(AA238:AA242))</f>
        <v>0</v>
      </c>
      <c r="AB248" s="171" t="n">
        <f aca="false">IF(AB$236=0,"-",SUM(AB238:AB242))</f>
        <v>0</v>
      </c>
      <c r="AC248" s="171" t="n">
        <f aca="false">IF(AC$236=0,"-",SUM(AC238:AC242))</f>
        <v>0</v>
      </c>
      <c r="AD248" s="171" t="n">
        <f aca="false">IF(AD$236=0,"-",SUM(AD238:AD242))</f>
        <v>0</v>
      </c>
      <c r="AE248" s="171" t="n">
        <f aca="false">IF(AE$236=0,"-",SUM(AE238:AE242))</f>
        <v>0</v>
      </c>
      <c r="AF248" s="171" t="n">
        <f aca="false">IF(AF$236=0,"-",SUM(AF238:AF242))</f>
        <v>0</v>
      </c>
      <c r="AG248" s="171" t="n">
        <f aca="false">IF(AG$236=0,"-",SUM(AG238:AG242))</f>
        <v>0</v>
      </c>
      <c r="AH248" s="171" t="n">
        <f aca="false">IF(AH$236=0,"-",SUM(AH238:AH242))</f>
        <v>0</v>
      </c>
      <c r="AI248" s="171" t="n">
        <f aca="false">IF(AI$236=0,"-",SUM(AI238:AI242))</f>
        <v>0</v>
      </c>
      <c r="AJ248" s="171" t="n">
        <f aca="false">IF(AJ$236=0,"-",SUM(AJ238:AJ242))</f>
        <v>0</v>
      </c>
      <c r="AK248" s="171" t="n">
        <f aca="false">IF(AK$236=0,"-",SUM(AK238:AK242))</f>
        <v>0</v>
      </c>
      <c r="AL248" s="171" t="n">
        <f aca="false">IF(AL$236=0,"-",SUM(AL238:AL242))</f>
        <v>0</v>
      </c>
      <c r="AM248" s="299"/>
      <c r="AN248" s="201"/>
      <c r="AO248" s="201"/>
      <c r="AP248" s="201"/>
      <c r="AQ248" s="201"/>
      <c r="AR248" s="201"/>
      <c r="AS248" s="201"/>
      <c r="AT248" s="201"/>
      <c r="AU248" s="201"/>
      <c r="AV248" s="201"/>
      <c r="AW248" s="201"/>
      <c r="AX248" s="201"/>
      <c r="AY248" s="201"/>
      <c r="AZ248" s="201"/>
      <c r="BA248" s="201"/>
      <c r="BB248" s="201"/>
      <c r="BC248" s="201"/>
      <c r="BD248" s="201"/>
      <c r="BE248" s="201"/>
      <c r="BF248" s="201"/>
      <c r="BG248" s="201"/>
      <c r="BH248" s="201"/>
      <c r="BI248" s="201"/>
      <c r="BJ248" s="201"/>
      <c r="BK248" s="201"/>
      <c r="BL248" s="201"/>
      <c r="BM248" s="201"/>
      <c r="BN248" s="201"/>
      <c r="BO248" s="201"/>
      <c r="BP248" s="201"/>
      <c r="BQ248" s="201"/>
      <c r="BR248" s="201"/>
      <c r="BS248" s="201"/>
      <c r="BT248" s="201"/>
      <c r="BU248" s="201"/>
      <c r="BV248" s="201"/>
      <c r="BW248" s="201"/>
      <c r="BX248" s="201"/>
      <c r="BY248" s="201"/>
      <c r="BZ248" s="201"/>
      <c r="CA248" s="201"/>
      <c r="CB248" s="201"/>
      <c r="CC248" s="201"/>
      <c r="CD248" s="201"/>
      <c r="CE248" s="201"/>
    </row>
    <row r="249" customFormat="false" ht="14.15" hidden="false" customHeight="false" outlineLevel="0" collapsed="false">
      <c r="A249" s="203"/>
      <c r="B249" s="216" t="s">
        <v>107</v>
      </c>
      <c r="C249" s="219"/>
      <c r="D249" s="273"/>
      <c r="E249" s="220" t="str">
        <f aca="false">IF(OR(E$236=0,E$236="-"),"-",E248/E246)</f>
        <v>-</v>
      </c>
      <c r="F249" s="220" t="str">
        <f aca="false">IF(OR(F$236=0,F$236="-"),"-",F248/F246)</f>
        <v>-</v>
      </c>
      <c r="G249" s="220" t="str">
        <f aca="false">IF(OR(G$236=0,G$236="-"),"-",G248/G246)</f>
        <v>-</v>
      </c>
      <c r="H249" s="220" t="str">
        <f aca="false">IF(OR(H$236=0,H$236="-"),"-",H248/H246)</f>
        <v>-</v>
      </c>
      <c r="I249" s="220" t="str">
        <f aca="false">IF(OR(I$236=0,I$236="-"),"-",I248/I246)</f>
        <v>-</v>
      </c>
      <c r="J249" s="220" t="str">
        <f aca="false">IF(OR(J$236=0,J$236="-"),"-",J248/J246)</f>
        <v>-</v>
      </c>
      <c r="K249" s="220" t="str">
        <f aca="false">IF(OR(K$236=0,K$236="-"),"-",K248/K246)</f>
        <v>-</v>
      </c>
      <c r="L249" s="220" t="str">
        <f aca="false">IF(OR(L$236=0,L$236="-"),"-",L248/L246)</f>
        <v>-</v>
      </c>
      <c r="M249" s="220" t="str">
        <f aca="false">IF(OR(M$236=0,M$236="-"),"-",M248/M246)</f>
        <v>-</v>
      </c>
      <c r="N249" s="220" t="str">
        <f aca="false">IF(OR(N$236=0,N$236="-"),"-",N248/N246)</f>
        <v>-</v>
      </c>
      <c r="O249" s="220" t="str">
        <f aca="false">IF(OR(O$236=0,O$236="-"),"-",O248/O246)</f>
        <v>-</v>
      </c>
      <c r="P249" s="220" t="str">
        <f aca="false">IF(OR(P$236=0,P$236="-"),"-",P248/P246)</f>
        <v>-</v>
      </c>
      <c r="Q249" s="220" t="str">
        <f aca="false">IF(OR(Q$236=0,Q$236="-"),"-",Q248/Q246)</f>
        <v>-</v>
      </c>
      <c r="R249" s="220" t="str">
        <f aca="false">IF(OR(R$236=0,R$236="-"),"-",R248/R246)</f>
        <v>-</v>
      </c>
      <c r="S249" s="220" t="str">
        <f aca="false">IF(OR(S$236=0,S$236="-"),"-",S248/S246)</f>
        <v>-</v>
      </c>
      <c r="T249" s="220" t="str">
        <f aca="false">IF(OR(T$236=0,T$236="-"),"-",T248/T246)</f>
        <v>-</v>
      </c>
      <c r="U249" s="220" t="str">
        <f aca="false">IF(OR(U$236=0,U$236="-"),"-",U248/U246)</f>
        <v>-</v>
      </c>
      <c r="V249" s="220" t="str">
        <f aca="false">IF(OR(V$236=0,V$236="-"),"-",V248/V246)</f>
        <v>-</v>
      </c>
      <c r="W249" s="220" t="str">
        <f aca="false">IF(OR(W$236=0,W$236="-"),"-",W248/W246)</f>
        <v>-</v>
      </c>
      <c r="X249" s="220" t="str">
        <f aca="false">IF(OR(X$236=0,X$236="-"),"-",X248/X246)</f>
        <v>-</v>
      </c>
      <c r="Y249" s="220" t="str">
        <f aca="false">IF(OR(Y$236=0,Y$236="-"),"-",Y248/Y246)</f>
        <v>-</v>
      </c>
      <c r="Z249" s="220" t="str">
        <f aca="false">IF(OR(Z$236=0,Z$236="-"),"-",Z248/Z246)</f>
        <v>-</v>
      </c>
      <c r="AA249" s="220" t="str">
        <f aca="false">IF(OR(AA$236=0,AA$236="-"),"-",AA248/AA246)</f>
        <v>-</v>
      </c>
      <c r="AB249" s="220" t="str">
        <f aca="false">IF(OR(AB$236=0,AB$236="-"),"-",AB248/AB246)</f>
        <v>-</v>
      </c>
      <c r="AC249" s="220" t="str">
        <f aca="false">IF(OR(AC$236=0,AC$236="-"),"-",AC248/AC246)</f>
        <v>-</v>
      </c>
      <c r="AD249" s="220" t="str">
        <f aca="false">IF(OR(AD$236=0,AD$236="-"),"-",AD248/AD246)</f>
        <v>-</v>
      </c>
      <c r="AE249" s="220" t="str">
        <f aca="false">IF(OR(AE$236=0,AE$236="-"),"-",AE248/AE246)</f>
        <v>-</v>
      </c>
      <c r="AF249" s="220" t="str">
        <f aca="false">IF(OR(AF$236=0,AF$236="-"),"-",AF248/AF246)</f>
        <v>-</v>
      </c>
      <c r="AG249" s="220" t="str">
        <f aca="false">IF(OR(AG$236=0,AG$236="-"),"-",AG248/AG246)</f>
        <v>-</v>
      </c>
      <c r="AH249" s="220" t="str">
        <f aca="false">IF(OR(AH$236=0,AH$236="-"),"-",AH248/AH246)</f>
        <v>-</v>
      </c>
      <c r="AI249" s="220" t="str">
        <f aca="false">IF(OR(AI$236=0,AI$236="-"),"-",AI248/AI246)</f>
        <v>-</v>
      </c>
      <c r="AJ249" s="220" t="str">
        <f aca="false">IF(OR(AJ$236=0,AJ$236="-"),"-",AJ248/AJ246)</f>
        <v>-</v>
      </c>
      <c r="AK249" s="220" t="str">
        <f aca="false">IF(OR(AK$236=0,AK$236="-"),"-",AK248/AK246)</f>
        <v>-</v>
      </c>
      <c r="AL249" s="220" t="str">
        <f aca="false">IF(OR(AL$236=0,AL$236="-"),"-",AL248/AL246)</f>
        <v>-</v>
      </c>
      <c r="AM249" s="299"/>
      <c r="AN249" s="201"/>
      <c r="AO249" s="201"/>
      <c r="AP249" s="201"/>
      <c r="AQ249" s="201"/>
      <c r="AR249" s="201"/>
      <c r="AS249" s="201"/>
      <c r="AT249" s="201"/>
      <c r="AU249" s="201"/>
      <c r="AV249" s="201"/>
      <c r="AW249" s="201"/>
      <c r="AX249" s="201"/>
      <c r="AY249" s="201"/>
      <c r="AZ249" s="201"/>
      <c r="BA249" s="201"/>
      <c r="BB249" s="201"/>
      <c r="BC249" s="201"/>
      <c r="BD249" s="201"/>
      <c r="BE249" s="201"/>
      <c r="BF249" s="201"/>
      <c r="BG249" s="201"/>
      <c r="BH249" s="201"/>
      <c r="BI249" s="201"/>
      <c r="BJ249" s="201"/>
      <c r="BK249" s="201"/>
      <c r="BL249" s="201"/>
      <c r="BM249" s="201"/>
      <c r="BN249" s="201"/>
      <c r="BO249" s="201"/>
      <c r="BP249" s="201"/>
      <c r="BQ249" s="201"/>
      <c r="BR249" s="201"/>
      <c r="BS249" s="201"/>
      <c r="BT249" s="201"/>
      <c r="BU249" s="201"/>
      <c r="BV249" s="201"/>
      <c r="BW249" s="201"/>
      <c r="BX249" s="201"/>
      <c r="BY249" s="201"/>
      <c r="BZ249" s="201"/>
      <c r="CA249" s="201"/>
      <c r="CB249" s="201"/>
      <c r="CC249" s="201"/>
      <c r="CD249" s="201"/>
      <c r="CE249" s="201"/>
    </row>
    <row r="250" customFormat="false" ht="15" hidden="false" customHeight="false" outlineLevel="0" collapsed="false">
      <c r="A250" s="203"/>
      <c r="B250" s="216" t="s">
        <v>42</v>
      </c>
      <c r="C250" s="219"/>
      <c r="D250" s="273"/>
      <c r="E250" s="171" t="n">
        <f aca="false">IF(E$236=0,"-",SUM(E238:E240))</f>
        <v>0</v>
      </c>
      <c r="F250" s="171" t="n">
        <f aca="false">IF(F$236=0,"-",SUM(F238:F240))</f>
        <v>0</v>
      </c>
      <c r="G250" s="171" t="n">
        <f aca="false">IF(G$236=0,"-",SUM(G238:G240))</f>
        <v>0</v>
      </c>
      <c r="H250" s="171" t="n">
        <f aca="false">IF(H$236=0,"-",SUM(H238:H240))</f>
        <v>0</v>
      </c>
      <c r="I250" s="171" t="n">
        <f aca="false">IF(I$236=0,"-",SUM(I238:I240))</f>
        <v>0</v>
      </c>
      <c r="J250" s="171" t="n">
        <f aca="false">IF(J$236=0,"-",SUM(J238:J240))</f>
        <v>0</v>
      </c>
      <c r="K250" s="171" t="n">
        <f aca="false">IF(K$236=0,"-",SUM(K238:K240))</f>
        <v>0</v>
      </c>
      <c r="L250" s="171" t="n">
        <f aca="false">IF(L$236=0,"-",SUM(L238:L240))</f>
        <v>0</v>
      </c>
      <c r="M250" s="171" t="n">
        <f aca="false">IF(M$236=0,"-",SUM(M238:M240))</f>
        <v>0</v>
      </c>
      <c r="N250" s="171" t="n">
        <f aca="false">IF(N$236=0,"-",SUM(N238:N240))</f>
        <v>0</v>
      </c>
      <c r="O250" s="171" t="n">
        <f aca="false">IF(O$236=0,"-",SUM(O238:O240))</f>
        <v>0</v>
      </c>
      <c r="P250" s="171" t="n">
        <f aca="false">IF(P$236=0,"-",SUM(P238:P240))</f>
        <v>0</v>
      </c>
      <c r="Q250" s="171" t="n">
        <f aca="false">IF(Q$236=0,"-",SUM(Q238:Q240))</f>
        <v>0</v>
      </c>
      <c r="R250" s="171" t="n">
        <f aca="false">IF(R$236=0,"-",SUM(R238:R240))</f>
        <v>0</v>
      </c>
      <c r="S250" s="171" t="n">
        <f aca="false">IF(S$236=0,"-",SUM(S238:S240))</f>
        <v>0</v>
      </c>
      <c r="T250" s="171" t="n">
        <f aca="false">IF(T$236=0,"-",SUM(T238:T240))</f>
        <v>0</v>
      </c>
      <c r="U250" s="171" t="n">
        <f aca="false">IF(U$236=0,"-",SUM(U238:U240))</f>
        <v>0</v>
      </c>
      <c r="V250" s="171" t="n">
        <f aca="false">IF(V$236=0,"-",SUM(V238:V240))</f>
        <v>0</v>
      </c>
      <c r="W250" s="171" t="n">
        <f aca="false">IF(W$236=0,"-",SUM(W238:W240))</f>
        <v>0</v>
      </c>
      <c r="X250" s="171" t="n">
        <f aca="false">IF(X$236=0,"-",SUM(X238:X240))</f>
        <v>0</v>
      </c>
      <c r="Y250" s="171" t="n">
        <f aca="false">IF(Y$236=0,"-",SUM(Y238:Y240))</f>
        <v>0</v>
      </c>
      <c r="Z250" s="171" t="n">
        <f aca="false">IF(Z$236=0,"-",SUM(Z238:Z240))</f>
        <v>0</v>
      </c>
      <c r="AA250" s="171" t="n">
        <f aca="false">IF(AA$236=0,"-",SUM(AA238:AA240))</f>
        <v>0</v>
      </c>
      <c r="AB250" s="171" t="n">
        <f aca="false">IF(AB$236=0,"-",SUM(AB238:AB240))</f>
        <v>0</v>
      </c>
      <c r="AC250" s="171" t="n">
        <f aca="false">IF(AC$236=0,"-",SUM(AC238:AC240))</f>
        <v>0</v>
      </c>
      <c r="AD250" s="171" t="n">
        <f aca="false">IF(AD$236=0,"-",SUM(AD238:AD240))</f>
        <v>0</v>
      </c>
      <c r="AE250" s="171" t="n">
        <f aca="false">IF(AE$236=0,"-",SUM(AE238:AE240))</f>
        <v>0</v>
      </c>
      <c r="AF250" s="171" t="n">
        <f aca="false">IF(AF$236=0,"-",SUM(AF238:AF240))</f>
        <v>0</v>
      </c>
      <c r="AG250" s="171" t="n">
        <f aca="false">IF(AG$236=0,"-",SUM(AG238:AG240))</f>
        <v>0</v>
      </c>
      <c r="AH250" s="171" t="n">
        <f aca="false">IF(AH$236=0,"-",SUM(AH238:AH240))</f>
        <v>0</v>
      </c>
      <c r="AI250" s="171" t="n">
        <f aca="false">IF(AI$236=0,"-",SUM(AI238:AI240))</f>
        <v>0</v>
      </c>
      <c r="AJ250" s="171" t="n">
        <f aca="false">IF(AJ$236=0,"-",SUM(AJ238:AJ240))</f>
        <v>0</v>
      </c>
      <c r="AK250" s="171" t="n">
        <f aca="false">IF(AK$236=0,"-",SUM(AK238:AK240))</f>
        <v>0</v>
      </c>
      <c r="AL250" s="171" t="n">
        <f aca="false">IF(AL$236=0,"-",SUM(AL238:AL240))</f>
        <v>0</v>
      </c>
      <c r="AM250" s="299"/>
      <c r="AN250" s="201"/>
      <c r="AO250" s="201"/>
      <c r="AP250" s="201"/>
      <c r="AQ250" s="201"/>
      <c r="AR250" s="201"/>
      <c r="AS250" s="201"/>
      <c r="AT250" s="201"/>
      <c r="AU250" s="201"/>
      <c r="AV250" s="201"/>
      <c r="AW250" s="201"/>
      <c r="AX250" s="201"/>
      <c r="AY250" s="201"/>
      <c r="AZ250" s="201"/>
      <c r="BA250" s="201"/>
      <c r="BB250" s="201"/>
      <c r="BC250" s="201"/>
      <c r="BD250" s="201"/>
      <c r="BE250" s="201"/>
      <c r="BF250" s="201"/>
      <c r="BG250" s="201"/>
      <c r="BH250" s="201"/>
      <c r="BI250" s="201"/>
      <c r="BJ250" s="201"/>
      <c r="BK250" s="201"/>
      <c r="BL250" s="201"/>
      <c r="BM250" s="201"/>
      <c r="BN250" s="201"/>
      <c r="BO250" s="201"/>
      <c r="BP250" s="201"/>
      <c r="BQ250" s="201"/>
      <c r="BR250" s="201"/>
      <c r="BS250" s="201"/>
      <c r="BT250" s="201"/>
      <c r="BU250" s="201"/>
      <c r="BV250" s="201"/>
      <c r="BW250" s="201"/>
      <c r="BX250" s="201"/>
      <c r="BY250" s="201"/>
      <c r="BZ250" s="201"/>
      <c r="CA250" s="201"/>
      <c r="CB250" s="201"/>
      <c r="CC250" s="201"/>
      <c r="CD250" s="201"/>
      <c r="CE250" s="201"/>
    </row>
    <row r="251" customFormat="false" ht="15" hidden="false" customHeight="false" outlineLevel="0" collapsed="false">
      <c r="A251" s="203"/>
      <c r="B251" s="216" t="s">
        <v>108</v>
      </c>
      <c r="C251" s="219"/>
      <c r="D251" s="273"/>
      <c r="E251" s="220" t="str">
        <f aca="false">IF(OR(E$236=0,E$236="-"),"-",E250/E246)</f>
        <v>-</v>
      </c>
      <c r="F251" s="220" t="str">
        <f aca="false">IF(OR(F$236=0,F$236="-"),"-",F250/F246)</f>
        <v>-</v>
      </c>
      <c r="G251" s="220" t="str">
        <f aca="false">IF(OR(G$236=0,G$236="-"),"-",G250/G246)</f>
        <v>-</v>
      </c>
      <c r="H251" s="220" t="str">
        <f aca="false">IF(OR(H$236=0,H$236="-"),"-",H250/H246)</f>
        <v>-</v>
      </c>
      <c r="I251" s="220" t="str">
        <f aca="false">IF(OR(I$236=0,I$236="-"),"-",I250/I246)</f>
        <v>-</v>
      </c>
      <c r="J251" s="220" t="str">
        <f aca="false">IF(OR(J$236=0,J$236="-"),"-",J250/J246)</f>
        <v>-</v>
      </c>
      <c r="K251" s="220" t="str">
        <f aca="false">IF(OR(K$236=0,K$236="-"),"-",K250/K246)</f>
        <v>-</v>
      </c>
      <c r="L251" s="220" t="str">
        <f aca="false">IF(OR(L$236=0,L$236="-"),"-",L250/L246)</f>
        <v>-</v>
      </c>
      <c r="M251" s="220" t="str">
        <f aca="false">IF(OR(M$236=0,M$236="-"),"-",M250/M246)</f>
        <v>-</v>
      </c>
      <c r="N251" s="220" t="str">
        <f aca="false">IF(OR(N$236=0,N$236="-"),"-",N250/N246)</f>
        <v>-</v>
      </c>
      <c r="O251" s="220" t="str">
        <f aca="false">IF(OR(O$236=0,O$236="-"),"-",O250/O246)</f>
        <v>-</v>
      </c>
      <c r="P251" s="220" t="str">
        <f aca="false">IF(OR(P$236=0,P$236="-"),"-",P250/P246)</f>
        <v>-</v>
      </c>
      <c r="Q251" s="220" t="str">
        <f aca="false">IF(OR(Q$236=0,Q$236="-"),"-",Q250/Q246)</f>
        <v>-</v>
      </c>
      <c r="R251" s="220" t="str">
        <f aca="false">IF(OR(R$236=0,R$236="-"),"-",R250/R246)</f>
        <v>-</v>
      </c>
      <c r="S251" s="220" t="str">
        <f aca="false">IF(OR(S$236=0,S$236="-"),"-",S250/S246)</f>
        <v>-</v>
      </c>
      <c r="T251" s="220" t="str">
        <f aca="false">IF(OR(T$236=0,T$236="-"),"-",T250/T246)</f>
        <v>-</v>
      </c>
      <c r="U251" s="220" t="str">
        <f aca="false">IF(OR(U$236=0,U$236="-"),"-",U250/U246)</f>
        <v>-</v>
      </c>
      <c r="V251" s="220" t="str">
        <f aca="false">IF(OR(V$236=0,V$236="-"),"-",V250/V246)</f>
        <v>-</v>
      </c>
      <c r="W251" s="220" t="str">
        <f aca="false">IF(OR(W$236=0,W$236="-"),"-",W250/W246)</f>
        <v>-</v>
      </c>
      <c r="X251" s="220" t="str">
        <f aca="false">IF(OR(X$236=0,X$236="-"),"-",X250/X246)</f>
        <v>-</v>
      </c>
      <c r="Y251" s="220" t="str">
        <f aca="false">IF(OR(Y$236=0,Y$236="-"),"-",Y250/Y246)</f>
        <v>-</v>
      </c>
      <c r="Z251" s="220" t="str">
        <f aca="false">IF(OR(Z$236=0,Z$236="-"),"-",Z250/Z246)</f>
        <v>-</v>
      </c>
      <c r="AA251" s="220" t="str">
        <f aca="false">IF(OR(AA$236=0,AA$236="-"),"-",AA250/AA246)</f>
        <v>-</v>
      </c>
      <c r="AB251" s="220" t="str">
        <f aca="false">IF(OR(AB$236=0,AB$236="-"),"-",AB250/AB246)</f>
        <v>-</v>
      </c>
      <c r="AC251" s="220" t="str">
        <f aca="false">IF(OR(AC$236=0,AC$236="-"),"-",AC250/AC246)</f>
        <v>-</v>
      </c>
      <c r="AD251" s="220" t="str">
        <f aca="false">IF(OR(AD$236=0,AD$236="-"),"-",AD250/AD246)</f>
        <v>-</v>
      </c>
      <c r="AE251" s="220" t="str">
        <f aca="false">IF(OR(AE$236=0,AE$236="-"),"-",AE250/AE246)</f>
        <v>-</v>
      </c>
      <c r="AF251" s="220" t="str">
        <f aca="false">IF(OR(AF$236=0,AF$236="-"),"-",AF250/AF246)</f>
        <v>-</v>
      </c>
      <c r="AG251" s="220" t="str">
        <f aca="false">IF(OR(AG$236=0,AG$236="-"),"-",AG250/AG246)</f>
        <v>-</v>
      </c>
      <c r="AH251" s="220" t="str">
        <f aca="false">IF(OR(AH$236=0,AH$236="-"),"-",AH250/AH246)</f>
        <v>-</v>
      </c>
      <c r="AI251" s="220" t="str">
        <f aca="false">IF(OR(AI$236=0,AI$236="-"),"-",AI250/AI246)</f>
        <v>-</v>
      </c>
      <c r="AJ251" s="220" t="str">
        <f aca="false">IF(OR(AJ$236=0,AJ$236="-"),"-",AJ250/AJ246)</f>
        <v>-</v>
      </c>
      <c r="AK251" s="220" t="str">
        <f aca="false">IF(OR(AK$236=0,AK$236="-"),"-",AK250/AK246)</f>
        <v>-</v>
      </c>
      <c r="AL251" s="220" t="str">
        <f aca="false">IF(OR(AL$236=0,AL$236="-"),"-",AL250/AL246)</f>
        <v>-</v>
      </c>
      <c r="AM251" s="299"/>
      <c r="AN251" s="201"/>
      <c r="AO251" s="201"/>
      <c r="AP251" s="201"/>
      <c r="AQ251" s="201"/>
      <c r="AR251" s="201"/>
      <c r="AS251" s="201"/>
      <c r="AT251" s="201"/>
      <c r="AU251" s="201"/>
      <c r="AV251" s="201"/>
      <c r="AW251" s="201"/>
      <c r="AX251" s="201"/>
      <c r="AY251" s="201"/>
      <c r="AZ251" s="201"/>
      <c r="BA251" s="201"/>
      <c r="BB251" s="201"/>
      <c r="BC251" s="201"/>
      <c r="BD251" s="201"/>
      <c r="BE251" s="201"/>
      <c r="BF251" s="201"/>
      <c r="BG251" s="201"/>
      <c r="BH251" s="201"/>
      <c r="BI251" s="201"/>
      <c r="BJ251" s="201"/>
      <c r="BK251" s="201"/>
      <c r="BL251" s="201"/>
      <c r="BM251" s="201"/>
      <c r="BN251" s="201"/>
      <c r="BO251" s="201"/>
      <c r="BP251" s="201"/>
      <c r="BQ251" s="201"/>
      <c r="BR251" s="201"/>
      <c r="BS251" s="201"/>
      <c r="BT251" s="201"/>
      <c r="BU251" s="201"/>
      <c r="BV251" s="201"/>
      <c r="BW251" s="201"/>
      <c r="BX251" s="201"/>
      <c r="BY251" s="201"/>
      <c r="BZ251" s="201"/>
      <c r="CA251" s="201"/>
      <c r="CB251" s="201"/>
      <c r="CC251" s="201"/>
      <c r="CD251" s="201"/>
      <c r="CE251" s="201"/>
    </row>
    <row r="252" customFormat="false" ht="15" hidden="false" customHeight="false" outlineLevel="0" collapsed="false">
      <c r="A252" s="203"/>
      <c r="B252" s="216" t="s">
        <v>109</v>
      </c>
      <c r="C252" s="219"/>
      <c r="D252" s="273"/>
      <c r="E252" s="171" t="n">
        <f aca="false">IF(E$236=0,"-",SUM(E241:E242))</f>
        <v>0</v>
      </c>
      <c r="F252" s="171" t="n">
        <f aca="false">IF(F$236=0,"-",SUM(F241:F242))</f>
        <v>0</v>
      </c>
      <c r="G252" s="171" t="n">
        <f aca="false">IF(G$236=0,"-",SUM(G241:G242))</f>
        <v>0</v>
      </c>
      <c r="H252" s="171" t="n">
        <f aca="false">IF(H$236=0,"-",SUM(H241:H242))</f>
        <v>0</v>
      </c>
      <c r="I252" s="171" t="n">
        <f aca="false">IF(I$236=0,"-",SUM(I241:I242))</f>
        <v>0</v>
      </c>
      <c r="J252" s="171" t="n">
        <f aca="false">IF(J$236=0,"-",SUM(J241:J242))</f>
        <v>0</v>
      </c>
      <c r="K252" s="171" t="n">
        <f aca="false">IF(K$236=0,"-",SUM(K241:K242))</f>
        <v>0</v>
      </c>
      <c r="L252" s="171" t="n">
        <f aca="false">IF(L$236=0,"-",SUM(L241:L242))</f>
        <v>0</v>
      </c>
      <c r="M252" s="171" t="n">
        <f aca="false">IF(M$236=0,"-",SUM(M241:M242))</f>
        <v>0</v>
      </c>
      <c r="N252" s="171" t="n">
        <f aca="false">IF(N$236=0,"-",SUM(N241:N242))</f>
        <v>0</v>
      </c>
      <c r="O252" s="171" t="n">
        <f aca="false">IF(O$236=0,"-",SUM(O241:O242))</f>
        <v>0</v>
      </c>
      <c r="P252" s="171" t="n">
        <f aca="false">IF(P$236=0,"-",SUM(P241:P242))</f>
        <v>0</v>
      </c>
      <c r="Q252" s="171" t="n">
        <f aca="false">IF(Q$236=0,"-",SUM(Q241:Q242))</f>
        <v>0</v>
      </c>
      <c r="R252" s="171" t="n">
        <f aca="false">IF(R$236=0,"-",SUM(R241:R242))</f>
        <v>0</v>
      </c>
      <c r="S252" s="171" t="n">
        <f aca="false">IF(S$236=0,"-",SUM(S241:S242))</f>
        <v>0</v>
      </c>
      <c r="T252" s="171" t="n">
        <f aca="false">IF(T$236=0,"-",SUM(T241:T242))</f>
        <v>0</v>
      </c>
      <c r="U252" s="171" t="n">
        <f aca="false">IF(U$236=0,"-",SUM(U241:U242))</f>
        <v>0</v>
      </c>
      <c r="V252" s="171" t="n">
        <f aca="false">IF(V$236=0,"-",SUM(V241:V242))</f>
        <v>0</v>
      </c>
      <c r="W252" s="171" t="n">
        <f aca="false">IF(W$236=0,"-",SUM(W241:W242))</f>
        <v>0</v>
      </c>
      <c r="X252" s="171" t="n">
        <f aca="false">IF(X$236=0,"-",SUM(X241:X242))</f>
        <v>0</v>
      </c>
      <c r="Y252" s="171" t="n">
        <f aca="false">IF(Y$236=0,"-",SUM(Y241:Y242))</f>
        <v>0</v>
      </c>
      <c r="Z252" s="171" t="n">
        <f aca="false">IF(Z$236=0,"-",SUM(Z241:Z242))</f>
        <v>0</v>
      </c>
      <c r="AA252" s="171" t="n">
        <f aca="false">IF(AA$236=0,"-",SUM(AA241:AA242))</f>
        <v>0</v>
      </c>
      <c r="AB252" s="171" t="n">
        <f aca="false">IF(AB$236=0,"-",SUM(AB241:AB242))</f>
        <v>0</v>
      </c>
      <c r="AC252" s="171" t="n">
        <f aca="false">IF(AC$236=0,"-",SUM(AC241:AC242))</f>
        <v>0</v>
      </c>
      <c r="AD252" s="171" t="n">
        <f aca="false">IF(AD$236=0,"-",SUM(AD241:AD242))</f>
        <v>0</v>
      </c>
      <c r="AE252" s="171" t="n">
        <f aca="false">IF(AE$236=0,"-",SUM(AE241:AE242))</f>
        <v>0</v>
      </c>
      <c r="AF252" s="171" t="n">
        <f aca="false">IF(AF$236=0,"-",SUM(AF241:AF242))</f>
        <v>0</v>
      </c>
      <c r="AG252" s="171" t="n">
        <f aca="false">IF(AG$236=0,"-",SUM(AG241:AG242))</f>
        <v>0</v>
      </c>
      <c r="AH252" s="171" t="n">
        <f aca="false">IF(AH$236=0,"-",SUM(AH241:AH242))</f>
        <v>0</v>
      </c>
      <c r="AI252" s="171" t="n">
        <f aca="false">IF(AI$236=0,"-",SUM(AI241:AI242))</f>
        <v>0</v>
      </c>
      <c r="AJ252" s="171" t="n">
        <f aca="false">IF(AJ$236=0,"-",SUM(AJ241:AJ242))</f>
        <v>0</v>
      </c>
      <c r="AK252" s="171" t="n">
        <f aca="false">IF(AK$236=0,"-",SUM(AK241:AK242))</f>
        <v>0</v>
      </c>
      <c r="AL252" s="171" t="n">
        <f aca="false">IF(AL$236=0,"-",SUM(AL241:AL242))</f>
        <v>0</v>
      </c>
      <c r="AM252" s="299"/>
      <c r="AN252" s="201"/>
      <c r="AO252" s="201"/>
      <c r="AP252" s="201"/>
      <c r="AQ252" s="201"/>
      <c r="AR252" s="201"/>
      <c r="AS252" s="201"/>
      <c r="AT252" s="201"/>
      <c r="AU252" s="201"/>
      <c r="AV252" s="201"/>
      <c r="AW252" s="201"/>
      <c r="AX252" s="201"/>
      <c r="AY252" s="201"/>
      <c r="AZ252" s="201"/>
      <c r="BA252" s="201"/>
      <c r="BB252" s="201"/>
      <c r="BC252" s="201"/>
      <c r="BD252" s="201"/>
      <c r="BE252" s="201"/>
      <c r="BF252" s="201"/>
      <c r="BG252" s="201"/>
      <c r="BH252" s="201"/>
      <c r="BI252" s="201"/>
      <c r="BJ252" s="201"/>
      <c r="BK252" s="201"/>
      <c r="BL252" s="201"/>
      <c r="BM252" s="201"/>
      <c r="BN252" s="201"/>
      <c r="BO252" s="201"/>
      <c r="BP252" s="201"/>
      <c r="BQ252" s="201"/>
      <c r="BR252" s="201"/>
      <c r="BS252" s="201"/>
      <c r="BT252" s="201"/>
      <c r="BU252" s="201"/>
      <c r="BV252" s="201"/>
      <c r="BW252" s="201"/>
      <c r="BX252" s="201"/>
      <c r="BY252" s="201"/>
      <c r="BZ252" s="201"/>
      <c r="CA252" s="201"/>
      <c r="CB252" s="201"/>
      <c r="CC252" s="201"/>
      <c r="CD252" s="201"/>
      <c r="CE252" s="201"/>
    </row>
    <row r="253" customFormat="false" ht="15" hidden="false" customHeight="false" outlineLevel="0" collapsed="false">
      <c r="A253" s="203"/>
      <c r="B253" s="216" t="s">
        <v>110</v>
      </c>
      <c r="C253" s="219"/>
      <c r="D253" s="273"/>
      <c r="E253" s="171" t="n">
        <f aca="false">IF(E$236=0,"-",SUM(E243:E245))</f>
        <v>0</v>
      </c>
      <c r="F253" s="171" t="n">
        <f aca="false">IF(F$236=0,"-",SUM(F243:F245))</f>
        <v>0</v>
      </c>
      <c r="G253" s="171" t="n">
        <f aca="false">IF(G$236=0,"-",SUM(G243:G245))</f>
        <v>0</v>
      </c>
      <c r="H253" s="171" t="n">
        <f aca="false">IF(H$236=0,"-",SUM(H243:H245))</f>
        <v>0</v>
      </c>
      <c r="I253" s="171" t="n">
        <f aca="false">IF(I$236=0,"-",SUM(I243:I245))</f>
        <v>0</v>
      </c>
      <c r="J253" s="171" t="n">
        <f aca="false">IF(J$236=0,"-",SUM(J243:J245))</f>
        <v>0</v>
      </c>
      <c r="K253" s="171" t="n">
        <f aca="false">IF(K$236=0,"-",SUM(K243:K245))</f>
        <v>0</v>
      </c>
      <c r="L253" s="171" t="n">
        <f aca="false">IF(L$236=0,"-",SUM(L243:L245))</f>
        <v>0</v>
      </c>
      <c r="M253" s="171" t="n">
        <f aca="false">IF(M$236=0,"-",SUM(M243:M245))</f>
        <v>0</v>
      </c>
      <c r="N253" s="171" t="n">
        <f aca="false">IF(N$236=0,"-",SUM(N243:N245))</f>
        <v>0</v>
      </c>
      <c r="O253" s="171" t="n">
        <f aca="false">IF(O$236=0,"-",SUM(O243:O245))</f>
        <v>0</v>
      </c>
      <c r="P253" s="171" t="n">
        <f aca="false">IF(P$236=0,"-",SUM(P243:P245))</f>
        <v>0</v>
      </c>
      <c r="Q253" s="171" t="n">
        <f aca="false">IF(Q$236=0,"-",SUM(Q243:Q245))</f>
        <v>0</v>
      </c>
      <c r="R253" s="171" t="n">
        <f aca="false">IF(R$236=0,"-",SUM(R243:R245))</f>
        <v>0</v>
      </c>
      <c r="S253" s="171" t="n">
        <f aca="false">IF(S$236=0,"-",SUM(S243:S245))</f>
        <v>0</v>
      </c>
      <c r="T253" s="171" t="n">
        <f aca="false">IF(T$236=0,"-",SUM(T243:T245))</f>
        <v>0</v>
      </c>
      <c r="U253" s="171" t="n">
        <f aca="false">IF(U$236=0,"-",SUM(U243:U245))</f>
        <v>0</v>
      </c>
      <c r="V253" s="171" t="n">
        <f aca="false">IF(V$236=0,"-",SUM(V243:V245))</f>
        <v>0</v>
      </c>
      <c r="W253" s="171" t="n">
        <f aca="false">IF(W$236=0,"-",SUM(W243:W245))</f>
        <v>0</v>
      </c>
      <c r="X253" s="171" t="n">
        <f aca="false">IF(X$236=0,"-",SUM(X243:X245))</f>
        <v>0</v>
      </c>
      <c r="Y253" s="171" t="n">
        <f aca="false">IF(Y$236=0,"-",SUM(Y243:Y245))</f>
        <v>0</v>
      </c>
      <c r="Z253" s="171" t="n">
        <f aca="false">IF(Z$236=0,"-",SUM(Z243:Z245))</f>
        <v>0</v>
      </c>
      <c r="AA253" s="171" t="n">
        <f aca="false">IF(AA$236=0,"-",SUM(AA243:AA245))</f>
        <v>0</v>
      </c>
      <c r="AB253" s="171" t="n">
        <f aca="false">IF(AB$236=0,"-",SUM(AB243:AB245))</f>
        <v>0</v>
      </c>
      <c r="AC253" s="171" t="n">
        <f aca="false">IF(AC$236=0,"-",SUM(AC243:AC245))</f>
        <v>0</v>
      </c>
      <c r="AD253" s="171" t="n">
        <f aca="false">IF(AD$236=0,"-",SUM(AD243:AD245))</f>
        <v>0</v>
      </c>
      <c r="AE253" s="171" t="n">
        <f aca="false">IF(AE$236=0,"-",SUM(AE243:AE245))</f>
        <v>0</v>
      </c>
      <c r="AF253" s="171" t="n">
        <f aca="false">IF(AF$236=0,"-",SUM(AF243:AF245))</f>
        <v>0</v>
      </c>
      <c r="AG253" s="171" t="n">
        <f aca="false">IF(AG$236=0,"-",SUM(AG243:AG245))</f>
        <v>0</v>
      </c>
      <c r="AH253" s="171" t="n">
        <f aca="false">IF(AH$236=0,"-",SUM(AH243:AH245))</f>
        <v>0</v>
      </c>
      <c r="AI253" s="171" t="n">
        <f aca="false">IF(AI$236=0,"-",SUM(AI243:AI245))</f>
        <v>0</v>
      </c>
      <c r="AJ253" s="171" t="n">
        <f aca="false">IF(AJ$236=0,"-",SUM(AJ243:AJ245))</f>
        <v>0</v>
      </c>
      <c r="AK253" s="171" t="n">
        <f aca="false">IF(AK$236=0,"-",SUM(AK243:AK245))</f>
        <v>0</v>
      </c>
      <c r="AL253" s="171" t="n">
        <f aca="false">IF(AL$236=0,"-",SUM(AL243:AL245))</f>
        <v>0</v>
      </c>
      <c r="AM253" s="299"/>
      <c r="AN253" s="201"/>
      <c r="AO253" s="201"/>
      <c r="AP253" s="201"/>
      <c r="AQ253" s="201"/>
      <c r="AR253" s="201"/>
      <c r="AS253" s="201"/>
      <c r="AT253" s="201"/>
      <c r="AU253" s="201"/>
      <c r="AV253" s="201"/>
      <c r="AW253" s="201"/>
      <c r="AX253" s="201"/>
      <c r="AY253" s="201"/>
      <c r="AZ253" s="201"/>
      <c r="BA253" s="201"/>
      <c r="BB253" s="201"/>
      <c r="BC253" s="201"/>
      <c r="BD253" s="201"/>
      <c r="BE253" s="201"/>
      <c r="BF253" s="201"/>
      <c r="BG253" s="201"/>
      <c r="BH253" s="201"/>
      <c r="BI253" s="201"/>
      <c r="BJ253" s="201"/>
      <c r="BK253" s="201"/>
      <c r="BL253" s="201"/>
      <c r="BM253" s="201"/>
      <c r="BN253" s="201"/>
      <c r="BO253" s="201"/>
      <c r="BP253" s="201"/>
      <c r="BQ253" s="201"/>
      <c r="BR253" s="201"/>
      <c r="BS253" s="201"/>
      <c r="BT253" s="201"/>
      <c r="BU253" s="201"/>
      <c r="BV253" s="201"/>
      <c r="BW253" s="201"/>
      <c r="BX253" s="201"/>
      <c r="BY253" s="201"/>
      <c r="BZ253" s="201"/>
      <c r="CA253" s="201"/>
      <c r="CB253" s="201"/>
      <c r="CC253" s="201"/>
      <c r="CD253" s="201"/>
      <c r="CE253" s="201"/>
    </row>
    <row r="254" customFormat="false" ht="13.8" hidden="false" customHeight="false" outlineLevel="0" collapsed="false">
      <c r="A254" s="203"/>
      <c r="B254" s="160" t="s">
        <v>111</v>
      </c>
      <c r="C254" s="168"/>
      <c r="D254" s="170"/>
      <c r="E254" s="220" t="str">
        <f aca="false">IF(OR(E$236=0,E$236="-"),"-",E253/E246)</f>
        <v>-</v>
      </c>
      <c r="F254" s="220" t="str">
        <f aca="false">IF(OR(F$236=0,F$236="-"),"-",F253/F246)</f>
        <v>-</v>
      </c>
      <c r="G254" s="220" t="str">
        <f aca="false">IF(OR(G$236=0,G$236="-"),"-",G253/G246)</f>
        <v>-</v>
      </c>
      <c r="H254" s="220" t="str">
        <f aca="false">IF(OR(H$236=0,H$236="-"),"-",H253/H246)</f>
        <v>-</v>
      </c>
      <c r="I254" s="220" t="str">
        <f aca="false">IF(OR(I$236=0,I$236="-"),"-",I253/I246)</f>
        <v>-</v>
      </c>
      <c r="J254" s="220" t="str">
        <f aca="false">IF(OR(J$236=0,J$236="-"),"-",J253/J246)</f>
        <v>-</v>
      </c>
      <c r="K254" s="220" t="str">
        <f aca="false">IF(OR(K$236=0,K$236="-"),"-",K253/K246)</f>
        <v>-</v>
      </c>
      <c r="L254" s="220" t="str">
        <f aca="false">IF(OR(L$236=0,L$236="-"),"-",L253/L246)</f>
        <v>-</v>
      </c>
      <c r="M254" s="220" t="str">
        <f aca="false">IF(OR(M$236=0,M$236="-"),"-",M253/M246)</f>
        <v>-</v>
      </c>
      <c r="N254" s="220" t="str">
        <f aca="false">IF(OR(N$236=0,N$236="-"),"-",N253/N246)</f>
        <v>-</v>
      </c>
      <c r="O254" s="220" t="str">
        <f aca="false">IF(OR(O$236=0,O$236="-"),"-",O253/O246)</f>
        <v>-</v>
      </c>
      <c r="P254" s="220" t="str">
        <f aca="false">IF(OR(P$236=0,P$236="-"),"-",P253/P246)</f>
        <v>-</v>
      </c>
      <c r="Q254" s="220" t="str">
        <f aca="false">IF(OR(Q$236=0,Q$236="-"),"-",Q253/Q246)</f>
        <v>-</v>
      </c>
      <c r="R254" s="220" t="str">
        <f aca="false">IF(OR(R$236=0,R$236="-"),"-",R253/R246)</f>
        <v>-</v>
      </c>
      <c r="S254" s="220" t="str">
        <f aca="false">IF(OR(S$236=0,S$236="-"),"-",S253/S246)</f>
        <v>-</v>
      </c>
      <c r="T254" s="220" t="str">
        <f aca="false">IF(OR(T$236=0,T$236="-"),"-",T253/T246)</f>
        <v>-</v>
      </c>
      <c r="U254" s="220" t="str">
        <f aca="false">IF(OR(U$236=0,U$236="-"),"-",U253/U246)</f>
        <v>-</v>
      </c>
      <c r="V254" s="220" t="str">
        <f aca="false">IF(OR(V$236=0,V$236="-"),"-",V253/V246)</f>
        <v>-</v>
      </c>
      <c r="W254" s="220" t="str">
        <f aca="false">IF(OR(W$236=0,W$236="-"),"-",W253/W246)</f>
        <v>-</v>
      </c>
      <c r="X254" s="220" t="str">
        <f aca="false">IF(OR(X$236=0,X$236="-"),"-",X253/X246)</f>
        <v>-</v>
      </c>
      <c r="Y254" s="220" t="str">
        <f aca="false">IF(OR(Y$236=0,Y$236="-"),"-",Y253/Y246)</f>
        <v>-</v>
      </c>
      <c r="Z254" s="220" t="str">
        <f aca="false">IF(OR(Z$236=0,Z$236="-"),"-",Z253/Z246)</f>
        <v>-</v>
      </c>
      <c r="AA254" s="220" t="str">
        <f aca="false">IF(OR(AA$236=0,AA$236="-"),"-",AA253/AA246)</f>
        <v>-</v>
      </c>
      <c r="AB254" s="220" t="str">
        <f aca="false">IF(OR(AB$236=0,AB$236="-"),"-",AB253/AB246)</f>
        <v>-</v>
      </c>
      <c r="AC254" s="220" t="str">
        <f aca="false">IF(OR(AC$236=0,AC$236="-"),"-",AC253/AC246)</f>
        <v>-</v>
      </c>
      <c r="AD254" s="220" t="str">
        <f aca="false">IF(OR(AD$236=0,AD$236="-"),"-",AD253/AD246)</f>
        <v>-</v>
      </c>
      <c r="AE254" s="220" t="str">
        <f aca="false">IF(OR(AE$236=0,AE$236="-"),"-",AE253/AE246)</f>
        <v>-</v>
      </c>
      <c r="AF254" s="220" t="str">
        <f aca="false">IF(OR(AF$236=0,AF$236="-"),"-",AF253/AF246)</f>
        <v>-</v>
      </c>
      <c r="AG254" s="220" t="str">
        <f aca="false">IF(OR(AG$236=0,AG$236="-"),"-",AG253/AG246)</f>
        <v>-</v>
      </c>
      <c r="AH254" s="220" t="str">
        <f aca="false">IF(OR(AH$236=0,AH$236="-"),"-",AH253/AH246)</f>
        <v>-</v>
      </c>
      <c r="AI254" s="220" t="str">
        <f aca="false">IF(OR(AI$236=0,AI$236="-"),"-",AI253/AI246)</f>
        <v>-</v>
      </c>
      <c r="AJ254" s="220" t="str">
        <f aca="false">IF(OR(AJ$236=0,AJ$236="-"),"-",AJ253/AJ246)</f>
        <v>-</v>
      </c>
      <c r="AK254" s="220" t="str">
        <f aca="false">IF(OR(AK$236=0,AK$236="-"),"-",AK253/AK246)</f>
        <v>-</v>
      </c>
      <c r="AL254" s="220" t="str">
        <f aca="false">IF(OR(AL$236=0,AL$236="-"),"-",AL253/AL246)</f>
        <v>-</v>
      </c>
      <c r="AM254" s="299"/>
      <c r="AN254" s="201"/>
      <c r="AO254" s="201"/>
      <c r="AP254" s="201"/>
      <c r="AQ254" s="201"/>
      <c r="AR254" s="201"/>
      <c r="AS254" s="201"/>
      <c r="AT254" s="201"/>
      <c r="AU254" s="201"/>
      <c r="AV254" s="201"/>
      <c r="AW254" s="201"/>
      <c r="AX254" s="201"/>
      <c r="AY254" s="201"/>
      <c r="AZ254" s="201"/>
      <c r="BA254" s="201"/>
      <c r="BB254" s="201"/>
      <c r="BC254" s="201"/>
      <c r="BD254" s="201"/>
      <c r="BE254" s="201"/>
      <c r="BF254" s="201"/>
      <c r="BG254" s="201"/>
      <c r="BH254" s="201"/>
      <c r="BI254" s="201"/>
      <c r="BJ254" s="201"/>
      <c r="BK254" s="201"/>
      <c r="BL254" s="201"/>
      <c r="BM254" s="201"/>
      <c r="BN254" s="201"/>
      <c r="BO254" s="201"/>
      <c r="BP254" s="201"/>
      <c r="BQ254" s="201"/>
      <c r="BR254" s="201"/>
      <c r="BS254" s="201"/>
      <c r="BT254" s="201"/>
      <c r="BU254" s="201"/>
      <c r="BV254" s="201"/>
      <c r="BW254" s="201"/>
      <c r="BX254" s="201"/>
      <c r="BY254" s="201"/>
      <c r="BZ254" s="201"/>
      <c r="CA254" s="201"/>
      <c r="CB254" s="201"/>
      <c r="CC254" s="201"/>
      <c r="CD254" s="201"/>
      <c r="CE254" s="201"/>
    </row>
    <row r="255" customFormat="false" ht="13.4" hidden="false" customHeight="false" outlineLevel="0" collapsed="false">
      <c r="A255" s="203"/>
      <c r="B255" s="21" t="s">
        <v>112</v>
      </c>
      <c r="C255" s="63"/>
      <c r="D255" s="274"/>
      <c r="E255" s="171" t="n">
        <f aca="false">IF(E$236=0,"-",SUM(E238:E241))</f>
        <v>0</v>
      </c>
      <c r="F255" s="171" t="n">
        <f aca="false">IF(F$236=0,"-",SUM(F238:F241))</f>
        <v>0</v>
      </c>
      <c r="G255" s="171" t="n">
        <f aca="false">IF(G$236=0,"-",SUM(G238:G241))</f>
        <v>0</v>
      </c>
      <c r="H255" s="171" t="n">
        <f aca="false">IF(H$236=0,"-",SUM(H238:H241))</f>
        <v>0</v>
      </c>
      <c r="I255" s="171" t="n">
        <f aca="false">IF(I$236=0,"-",SUM(I238:I241))</f>
        <v>0</v>
      </c>
      <c r="J255" s="171" t="n">
        <f aca="false">IF(J$236=0,"-",SUM(J238:J241))</f>
        <v>0</v>
      </c>
      <c r="K255" s="171" t="n">
        <f aca="false">IF(K$236=0,"-",SUM(K238:K241))</f>
        <v>0</v>
      </c>
      <c r="L255" s="171" t="n">
        <f aca="false">IF(L$236=0,"-",SUM(L238:L241))</f>
        <v>0</v>
      </c>
      <c r="M255" s="171" t="n">
        <f aca="false">IF(M$236=0,"-",SUM(M238:M241))</f>
        <v>0</v>
      </c>
      <c r="N255" s="171" t="n">
        <f aca="false">IF(N$236=0,"-",SUM(N238:N241))</f>
        <v>0</v>
      </c>
      <c r="O255" s="171" t="n">
        <f aca="false">IF(O$236=0,"-",SUM(O238:O241))</f>
        <v>0</v>
      </c>
      <c r="P255" s="171" t="n">
        <f aca="false">IF(P$236=0,"-",SUM(P238:P241))</f>
        <v>0</v>
      </c>
      <c r="Q255" s="171" t="n">
        <f aca="false">IF(Q$236=0,"-",SUM(Q238:Q241))</f>
        <v>0</v>
      </c>
      <c r="R255" s="171" t="n">
        <f aca="false">IF(R$236=0,"-",SUM(R238:R241))</f>
        <v>0</v>
      </c>
      <c r="S255" s="171" t="n">
        <f aca="false">IF(S$236=0,"-",SUM(S238:S241))</f>
        <v>0</v>
      </c>
      <c r="T255" s="171" t="n">
        <f aca="false">IF(T$236=0,"-",SUM(T238:T241))</f>
        <v>0</v>
      </c>
      <c r="U255" s="171" t="n">
        <f aca="false">IF(U$236=0,"-",SUM(U238:U241))</f>
        <v>0</v>
      </c>
      <c r="V255" s="171" t="n">
        <f aca="false">IF(V$236=0,"-",SUM(V238:V241))</f>
        <v>0</v>
      </c>
      <c r="W255" s="171" t="n">
        <f aca="false">IF(W$236=0,"-",SUM(W238:W241))</f>
        <v>0</v>
      </c>
      <c r="X255" s="171" t="n">
        <f aca="false">IF(X$236=0,"-",SUM(X238:X241))</f>
        <v>0</v>
      </c>
      <c r="Y255" s="171" t="n">
        <f aca="false">IF(Y$236=0,"-",SUM(Y238:Y241))</f>
        <v>0</v>
      </c>
      <c r="Z255" s="171" t="n">
        <f aca="false">IF(Z$236=0,"-",SUM(Z238:Z241))</f>
        <v>0</v>
      </c>
      <c r="AA255" s="171" t="n">
        <f aca="false">IF(AA$236=0,"-",SUM(AA238:AA241))</f>
        <v>0</v>
      </c>
      <c r="AB255" s="171" t="n">
        <f aca="false">IF(AB$236=0,"-",SUM(AB238:AB241))</f>
        <v>0</v>
      </c>
      <c r="AC255" s="171" t="n">
        <f aca="false">IF(AC$236=0,"-",SUM(AC238:AC241))</f>
        <v>0</v>
      </c>
      <c r="AD255" s="171" t="n">
        <f aca="false">IF(AD$236=0,"-",SUM(AD238:AD241))</f>
        <v>0</v>
      </c>
      <c r="AE255" s="171" t="n">
        <f aca="false">IF(AE$236=0,"-",SUM(AE238:AE241))</f>
        <v>0</v>
      </c>
      <c r="AF255" s="171" t="n">
        <f aca="false">IF(AF$236=0,"-",SUM(AF238:AF241))</f>
        <v>0</v>
      </c>
      <c r="AG255" s="171" t="n">
        <f aca="false">IF(AG$236=0,"-",SUM(AG238:AG241))</f>
        <v>0</v>
      </c>
      <c r="AH255" s="171" t="n">
        <f aca="false">IF(AH$236=0,"-",SUM(AH238:AH241))</f>
        <v>0</v>
      </c>
      <c r="AI255" s="171" t="n">
        <f aca="false">IF(AI$236=0,"-",SUM(AI238:AI241))</f>
        <v>0</v>
      </c>
      <c r="AJ255" s="171" t="n">
        <f aca="false">IF(AJ$236=0,"-",SUM(AJ238:AJ241))</f>
        <v>0</v>
      </c>
      <c r="AK255" s="171" t="n">
        <f aca="false">IF(AK$236=0,"-",SUM(AK238:AK241))</f>
        <v>0</v>
      </c>
      <c r="AL255" s="171" t="n">
        <f aca="false">IF(AL$236=0,"-",SUM(AL238:AL241))</f>
        <v>0</v>
      </c>
      <c r="AM255" s="299"/>
      <c r="AN255" s="201"/>
      <c r="AO255" s="201"/>
      <c r="AP255" s="201"/>
      <c r="AQ255" s="201"/>
      <c r="AR255" s="201"/>
      <c r="AS255" s="201"/>
      <c r="AT255" s="201"/>
      <c r="AU255" s="201"/>
      <c r="AV255" s="201"/>
      <c r="AW255" s="201"/>
      <c r="AX255" s="201"/>
      <c r="AY255" s="201"/>
      <c r="AZ255" s="201"/>
      <c r="BA255" s="201"/>
      <c r="BB255" s="201"/>
      <c r="BC255" s="201"/>
      <c r="BD255" s="201"/>
      <c r="BE255" s="201"/>
      <c r="BF255" s="201"/>
      <c r="BG255" s="201"/>
      <c r="BH255" s="201"/>
      <c r="BI255" s="201"/>
      <c r="BJ255" s="201"/>
      <c r="BK255" s="201"/>
      <c r="BL255" s="201"/>
      <c r="BM255" s="201"/>
      <c r="BN255" s="201"/>
      <c r="BO255" s="201"/>
      <c r="BP255" s="201"/>
      <c r="BQ255" s="201"/>
      <c r="BR255" s="201"/>
      <c r="BS255" s="201"/>
      <c r="BT255" s="201"/>
      <c r="BU255" s="201"/>
      <c r="BV255" s="201"/>
      <c r="BW255" s="201"/>
      <c r="BX255" s="201"/>
      <c r="BY255" s="201"/>
      <c r="BZ255" s="201"/>
      <c r="CA255" s="201"/>
      <c r="CB255" s="201"/>
      <c r="CC255" s="201"/>
      <c r="CD255" s="201"/>
      <c r="CE255" s="201"/>
    </row>
    <row r="256" customFormat="false" ht="14.15" hidden="false" customHeight="false" outlineLevel="0" collapsed="false">
      <c r="A256" s="203"/>
      <c r="B256" s="216" t="s">
        <v>113</v>
      </c>
      <c r="C256" s="63"/>
      <c r="D256" s="274"/>
      <c r="E256" s="224" t="str">
        <f aca="false">IF(OR(E$236=0,E$236="-"),"-",E255/E246)</f>
        <v>-</v>
      </c>
      <c r="F256" s="224" t="str">
        <f aca="false">IF(OR(F$236=0,F$236="-"),"-",F255/F246)</f>
        <v>-</v>
      </c>
      <c r="G256" s="224" t="str">
        <f aca="false">IF(OR(G$236=0,G$236="-"),"-",G255/G246)</f>
        <v>-</v>
      </c>
      <c r="H256" s="224" t="str">
        <f aca="false">IF(OR(H$236=0,H$236="-"),"-",H255/H246)</f>
        <v>-</v>
      </c>
      <c r="I256" s="224" t="str">
        <f aca="false">IF(OR(I$236=0,I$236="-"),"-",I255/I246)</f>
        <v>-</v>
      </c>
      <c r="J256" s="224" t="str">
        <f aca="false">IF(OR(J$236=0,J$236="-"),"-",J255/J246)</f>
        <v>-</v>
      </c>
      <c r="K256" s="224" t="str">
        <f aca="false">IF(OR(K$236=0,K$236="-"),"-",K255/K246)</f>
        <v>-</v>
      </c>
      <c r="L256" s="224" t="str">
        <f aca="false">IF(OR(L$236=0,L$236="-"),"-",L255/L246)</f>
        <v>-</v>
      </c>
      <c r="M256" s="224" t="str">
        <f aca="false">IF(OR(M$236=0,M$236="-"),"-",M255/M246)</f>
        <v>-</v>
      </c>
      <c r="N256" s="224" t="str">
        <f aca="false">IF(OR(N$236=0,N$236="-"),"-",N255/N246)</f>
        <v>-</v>
      </c>
      <c r="O256" s="224" t="str">
        <f aca="false">IF(OR(O$236=0,O$236="-"),"-",O255/O246)</f>
        <v>-</v>
      </c>
      <c r="P256" s="224" t="str">
        <f aca="false">IF(OR(P$236=0,P$236="-"),"-",P255/P246)</f>
        <v>-</v>
      </c>
      <c r="Q256" s="224" t="str">
        <f aca="false">IF(OR(Q$236=0,Q$236="-"),"-",Q255/Q246)</f>
        <v>-</v>
      </c>
      <c r="R256" s="224" t="str">
        <f aca="false">IF(OR(R$236=0,R$236="-"),"-",R255/R246)</f>
        <v>-</v>
      </c>
      <c r="S256" s="224" t="str">
        <f aca="false">IF(OR(S$236=0,S$236="-"),"-",S255/S246)</f>
        <v>-</v>
      </c>
      <c r="T256" s="224" t="str">
        <f aca="false">IF(OR(T$236=0,T$236="-"),"-",T255/T246)</f>
        <v>-</v>
      </c>
      <c r="U256" s="224" t="str">
        <f aca="false">IF(OR(U$236=0,U$236="-"),"-",U255/U246)</f>
        <v>-</v>
      </c>
      <c r="V256" s="224" t="str">
        <f aca="false">IF(OR(V$236=0,V$236="-"),"-",V255/V246)</f>
        <v>-</v>
      </c>
      <c r="W256" s="224" t="str">
        <f aca="false">IF(OR(W$236=0,W$236="-"),"-",W255/W246)</f>
        <v>-</v>
      </c>
      <c r="X256" s="224" t="str">
        <f aca="false">IF(OR(X$236=0,X$236="-"),"-",X255/X246)</f>
        <v>-</v>
      </c>
      <c r="Y256" s="224" t="str">
        <f aca="false">IF(OR(Y$236=0,Y$236="-"),"-",Y255/Y246)</f>
        <v>-</v>
      </c>
      <c r="Z256" s="224" t="str">
        <f aca="false">IF(OR(Z$236=0,Z$236="-"),"-",Z255/Z246)</f>
        <v>-</v>
      </c>
      <c r="AA256" s="224" t="str">
        <f aca="false">IF(OR(AA$236=0,AA$236="-"),"-",AA255/AA246)</f>
        <v>-</v>
      </c>
      <c r="AB256" s="224" t="str">
        <f aca="false">IF(OR(AB$236=0,AB$236="-"),"-",AB255/AB246)</f>
        <v>-</v>
      </c>
      <c r="AC256" s="224" t="str">
        <f aca="false">IF(OR(AC$236=0,AC$236="-"),"-",AC255/AC246)</f>
        <v>-</v>
      </c>
      <c r="AD256" s="224" t="str">
        <f aca="false">IF(OR(AD$236=0,AD$236="-"),"-",AD255/AD246)</f>
        <v>-</v>
      </c>
      <c r="AE256" s="224" t="str">
        <f aca="false">IF(OR(AE$236=0,AE$236="-"),"-",AE255/AE246)</f>
        <v>-</v>
      </c>
      <c r="AF256" s="224" t="str">
        <f aca="false">IF(OR(AF$236=0,AF$236="-"),"-",AF255/AF246)</f>
        <v>-</v>
      </c>
      <c r="AG256" s="224" t="str">
        <f aca="false">IF(OR(AG$236=0,AG$236="-"),"-",AG255/AG246)</f>
        <v>-</v>
      </c>
      <c r="AH256" s="224" t="str">
        <f aca="false">IF(OR(AH$236=0,AH$236="-"),"-",AH255/AH246)</f>
        <v>-</v>
      </c>
      <c r="AI256" s="224" t="str">
        <f aca="false">IF(OR(AI$236=0,AI$236="-"),"-",AI255/AI246)</f>
        <v>-</v>
      </c>
      <c r="AJ256" s="224" t="str">
        <f aca="false">IF(OR(AJ$236=0,AJ$236="-"),"-",AJ255/AJ246)</f>
        <v>-</v>
      </c>
      <c r="AK256" s="224" t="str">
        <f aca="false">IF(OR(AK$236=0,AK$236="-"),"-",AK255/AK246)</f>
        <v>-</v>
      </c>
      <c r="AL256" s="224" t="str">
        <f aca="false">IF(OR(AL$236=0,AL$236="-"),"-",AL255/AL246)</f>
        <v>-</v>
      </c>
      <c r="AM256" s="299"/>
      <c r="AN256" s="201"/>
      <c r="AO256" s="201"/>
      <c r="AP256" s="201"/>
      <c r="AQ256" s="201"/>
      <c r="AR256" s="201"/>
      <c r="AS256" s="201"/>
      <c r="AT256" s="201"/>
      <c r="AU256" s="201"/>
      <c r="AV256" s="201"/>
      <c r="AW256" s="201"/>
      <c r="AX256" s="201"/>
      <c r="AY256" s="201"/>
      <c r="AZ256" s="201"/>
      <c r="BA256" s="201"/>
      <c r="BB256" s="201"/>
      <c r="BC256" s="201"/>
      <c r="BD256" s="201"/>
      <c r="BE256" s="201"/>
      <c r="BF256" s="201"/>
      <c r="BG256" s="201"/>
      <c r="BH256" s="201"/>
      <c r="BI256" s="201"/>
      <c r="BJ256" s="201"/>
      <c r="BK256" s="201"/>
      <c r="BL256" s="201"/>
      <c r="BM256" s="201"/>
      <c r="BN256" s="201"/>
      <c r="BO256" s="201"/>
      <c r="BP256" s="201"/>
      <c r="BQ256" s="201"/>
      <c r="BR256" s="201"/>
      <c r="BS256" s="201"/>
      <c r="BT256" s="201"/>
      <c r="BU256" s="201"/>
      <c r="BV256" s="201"/>
      <c r="BW256" s="201"/>
      <c r="BX256" s="201"/>
      <c r="BY256" s="201"/>
      <c r="BZ256" s="201"/>
      <c r="CA256" s="201"/>
      <c r="CB256" s="201"/>
      <c r="CC256" s="201"/>
      <c r="CD256" s="201"/>
      <c r="CE256" s="201"/>
    </row>
    <row r="266" customFormat="false" ht="102" hidden="false" customHeight="true" outlineLevel="0" collapsed="false">
      <c r="E266" s="300" t="str">
        <f aca="false">E184</f>
        <v>සිංහල භාෂාව හා සාහිත්‍යය</v>
      </c>
      <c r="F266" s="300" t="str">
        <f aca="false">F184</f>
        <v/>
      </c>
      <c r="G266" s="300" t="str">
        <f aca="false">G184</f>
        <v>බුද්ධ ධර්මය</v>
      </c>
      <c r="H266" s="300" t="str">
        <f aca="false">H184</f>
        <v>කතෝලික ධර්මය</v>
      </c>
      <c r="I266" s="300" t="str">
        <f aca="false">I184</f>
        <v>ක්‍රිස්තියානි ධර්මය (ඉංග්‍රීසි)</v>
      </c>
      <c r="J266" s="300" t="str">
        <f aca="false">J184</f>
        <v/>
      </c>
      <c r="K266" s="300" t="str">
        <f aca="false">K183</f>
        <v>ඉංග්‍රීසි</v>
      </c>
      <c r="L266" s="300" t="str">
        <f aca="false">L183</f>
        <v>ගණිතය</v>
      </c>
      <c r="M266" s="300" t="str">
        <f aca="false">M183</f>
        <v>විද්‍යාව</v>
      </c>
      <c r="N266" s="300" t="str">
        <f aca="false">N183</f>
        <v>ඉතිහාසය</v>
      </c>
      <c r="O266" s="300" t="str">
        <f aca="false">O184</f>
        <v>ව්‍යාපාර හා ගිණුම්කරණ අධ්‍යයනය</v>
      </c>
      <c r="P266" s="300" t="str">
        <f aca="false">P184</f>
        <v>පුරවැසි අධ්‍යාපනය</v>
      </c>
      <c r="Q266" s="300" t="str">
        <f aca="false">Q184</f>
        <v>දෙවන භාෂාවක් ලෙස (දෙමල)</v>
      </c>
      <c r="R266" s="300" t="str">
        <f aca="false">R184</f>
        <v>භුගෝල විද්‍යාව</v>
      </c>
      <c r="S266" s="300" t="str">
        <f aca="false">S184</f>
        <v/>
      </c>
      <c r="T266" s="300" t="str">
        <f aca="false">T184</f>
        <v/>
      </c>
      <c r="U266" s="300" t="str">
        <f aca="false">U184</f>
        <v/>
      </c>
      <c r="V266" s="300" t="str">
        <f aca="false">V184</f>
        <v/>
      </c>
      <c r="W266" s="300" t="str">
        <f aca="false">W184</f>
        <v>චිත්‍ර</v>
      </c>
      <c r="X266" s="300" t="str">
        <f aca="false">X184</f>
        <v>නැටුම් (දේශීය)</v>
      </c>
      <c r="Y266" s="300" t="str">
        <f aca="false">Y184</f>
        <v>සංගීතය (පෙරදිග)</v>
      </c>
      <c r="Z266" s="300" t="str">
        <f aca="false">Z184</f>
        <v>සංගීතය (අපරදිග)</v>
      </c>
      <c r="AA266" s="300" t="str">
        <f aca="false">AA184</f>
        <v>නාට්‍ය හා රංග කලාව (සිංහල)</v>
      </c>
      <c r="AB266" s="300" t="str">
        <f aca="false">AB184</f>
        <v>සාහිත්‍ය රසාස්වාදය (ඉංග්‍රිසි)</v>
      </c>
      <c r="AC266" s="300" t="str">
        <f aca="false">AC184</f>
        <v/>
      </c>
      <c r="AD266" s="300" t="str">
        <f aca="false">AD184</f>
        <v/>
      </c>
      <c r="AE266" s="300" t="str">
        <f aca="false">AE184</f>
        <v>තොරතුරු සන්නිවේදන තාක්ෂණය</v>
      </c>
      <c r="AF266" s="300" t="str">
        <f aca="false">AF184</f>
        <v>සන්නිවේදන මාධ්‍ය අධ්‍ය්‍යනය</v>
      </c>
      <c r="AG266" s="300" t="str">
        <f aca="false">AG184</f>
        <v>සෞඛ්‍ය හා ශාරීරික අධ්‍යාපනය</v>
      </c>
      <c r="AH266" s="300" t="str">
        <f aca="false">AH184</f>
        <v/>
      </c>
      <c r="AI266" s="300" t="str">
        <f aca="false">AI184</f>
        <v/>
      </c>
      <c r="AJ266" s="300" t="str">
        <f aca="false">AJ184</f>
        <v/>
      </c>
      <c r="AK266" s="300" t="str">
        <f aca="false">AK184</f>
        <v/>
      </c>
      <c r="AL266" s="300" t="str">
        <f aca="false">AL184</f>
        <v/>
      </c>
    </row>
    <row r="267" customFormat="false" ht="15" hidden="false" customHeight="true" outlineLevel="0" collapsed="false">
      <c r="B267" s="301" t="s">
        <v>1</v>
      </c>
      <c r="C267" s="301"/>
      <c r="D267" s="301"/>
      <c r="E267" s="301" t="n">
        <f aca="false">IF(E67="-",0,E67)</f>
        <v>0</v>
      </c>
      <c r="F267" s="301" t="n">
        <f aca="false">IF(F67="-",0,F67)</f>
        <v>0</v>
      </c>
      <c r="G267" s="301" t="n">
        <f aca="false">IF(G67="-",0,G67)</f>
        <v>0</v>
      </c>
      <c r="H267" s="301" t="n">
        <f aca="false">IF(H67="-",0,H67)</f>
        <v>0</v>
      </c>
      <c r="I267" s="301" t="n">
        <f aca="false">IF(I67="-",0,I67)</f>
        <v>0</v>
      </c>
      <c r="J267" s="301" t="n">
        <f aca="false">IF(J67="-",0,J67)</f>
        <v>0</v>
      </c>
      <c r="K267" s="301" t="n">
        <f aca="false">IF(K67="-",0,K67)</f>
        <v>0</v>
      </c>
      <c r="L267" s="301" t="n">
        <f aca="false">IF(L67="-",0,L67)</f>
        <v>0</v>
      </c>
      <c r="M267" s="301" t="n">
        <f aca="false">IF(M67="-",0,M67)</f>
        <v>0</v>
      </c>
      <c r="N267" s="301" t="n">
        <f aca="false">IF(N67="-",0,N67)</f>
        <v>0</v>
      </c>
      <c r="O267" s="301" t="n">
        <f aca="false">IF(O67="-",0,O67)</f>
        <v>0</v>
      </c>
      <c r="P267" s="301" t="n">
        <f aca="false">IF(P67="-",0,P67)</f>
        <v>0</v>
      </c>
      <c r="Q267" s="301" t="n">
        <f aca="false">IF(Q67="-",0,Q67)</f>
        <v>0</v>
      </c>
      <c r="R267" s="301" t="n">
        <f aca="false">IF(R67="-",0,R67)</f>
        <v>0</v>
      </c>
      <c r="S267" s="301" t="n">
        <f aca="false">IF(S67="-",0,S67)</f>
        <v>0</v>
      </c>
      <c r="T267" s="301" t="n">
        <f aca="false">IF(T67="-",0,T67)</f>
        <v>0</v>
      </c>
      <c r="U267" s="301" t="n">
        <f aca="false">IF(U67="-",0,U67)</f>
        <v>0</v>
      </c>
      <c r="V267" s="301" t="n">
        <f aca="false">IF(V67="-",0,V67)</f>
        <v>0</v>
      </c>
      <c r="W267" s="301" t="n">
        <f aca="false">IF(W67="-",0,W67)</f>
        <v>0</v>
      </c>
      <c r="X267" s="301" t="n">
        <f aca="false">IF(X67="-",0,X67)</f>
        <v>0</v>
      </c>
      <c r="Y267" s="301" t="n">
        <f aca="false">IF(Y67="-",0,Y67)</f>
        <v>0</v>
      </c>
      <c r="Z267" s="301" t="n">
        <f aca="false">IF(Z67="-",0,Z67)</f>
        <v>0</v>
      </c>
      <c r="AA267" s="301" t="n">
        <f aca="false">IF(AA67="-",0,AA67)</f>
        <v>0</v>
      </c>
      <c r="AB267" s="301" t="n">
        <f aca="false">IF(AB67="-",0,AB67)</f>
        <v>0</v>
      </c>
      <c r="AC267" s="301" t="n">
        <f aca="false">IF(AC67="-",0,AC67)</f>
        <v>0</v>
      </c>
      <c r="AD267" s="301" t="n">
        <f aca="false">IF(AD67="-",0,AD67)</f>
        <v>0</v>
      </c>
      <c r="AE267" s="301" t="n">
        <f aca="false">IF(AE67="-",0,AE67)</f>
        <v>0</v>
      </c>
      <c r="AF267" s="301" t="n">
        <f aca="false">IF(AF67="-",0,AF67)</f>
        <v>0</v>
      </c>
      <c r="AG267" s="301" t="n">
        <f aca="false">IF(AG67="-",0,AG67)</f>
        <v>0</v>
      </c>
      <c r="AH267" s="301" t="n">
        <f aca="false">IF(AH67="-",0,AH67)</f>
        <v>0</v>
      </c>
      <c r="AI267" s="301" t="n">
        <f aca="false">IF(AI67="-",0,AI67)</f>
        <v>0</v>
      </c>
      <c r="AJ267" s="301" t="n">
        <f aca="false">IF(AJ67="-",0,AJ67)</f>
        <v>0</v>
      </c>
      <c r="AK267" s="301" t="n">
        <f aca="false">IF(AK67="-",0,AK67)</f>
        <v>0</v>
      </c>
      <c r="AL267" s="301" t="n">
        <f aca="false">IF(AL67="-",0,AL67)</f>
        <v>0</v>
      </c>
    </row>
    <row r="268" customFormat="false" ht="15" hidden="false" customHeight="true" outlineLevel="0" collapsed="false">
      <c r="B268" s="301" t="s">
        <v>6</v>
      </c>
      <c r="C268" s="301"/>
      <c r="D268" s="301"/>
      <c r="E268" s="301" t="n">
        <f aca="false">IF(E68="-",0,E68)</f>
        <v>0</v>
      </c>
      <c r="F268" s="301" t="n">
        <f aca="false">IF(F68="-",0,F68)</f>
        <v>0</v>
      </c>
      <c r="G268" s="301" t="n">
        <f aca="false">IF(G68="-",0,G68)</f>
        <v>0</v>
      </c>
      <c r="H268" s="301" t="n">
        <f aca="false">IF(H68="-",0,H68)</f>
        <v>0</v>
      </c>
      <c r="I268" s="301" t="n">
        <f aca="false">IF(I68="-",0,I68)</f>
        <v>0</v>
      </c>
      <c r="J268" s="301" t="n">
        <f aca="false">IF(J68="-",0,J68)</f>
        <v>0</v>
      </c>
      <c r="K268" s="301" t="n">
        <f aca="false">IF(K68="-",0,K68)</f>
        <v>0</v>
      </c>
      <c r="L268" s="301" t="n">
        <f aca="false">IF(L68="-",0,L68)</f>
        <v>0</v>
      </c>
      <c r="M268" s="301" t="n">
        <f aca="false">IF(M68="-",0,M68)</f>
        <v>0</v>
      </c>
      <c r="N268" s="301" t="n">
        <f aca="false">IF(N68="-",0,N68)</f>
        <v>0</v>
      </c>
      <c r="O268" s="301" t="n">
        <f aca="false">IF(O68="-",0,O68)</f>
        <v>0</v>
      </c>
      <c r="P268" s="301" t="n">
        <f aca="false">IF(P68="-",0,P68)</f>
        <v>0</v>
      </c>
      <c r="Q268" s="301" t="n">
        <f aca="false">IF(Q68="-",0,Q68)</f>
        <v>0</v>
      </c>
      <c r="R268" s="301" t="n">
        <f aca="false">IF(R68="-",0,R68)</f>
        <v>0</v>
      </c>
      <c r="S268" s="301" t="n">
        <f aca="false">IF(S68="-",0,S68)</f>
        <v>0</v>
      </c>
      <c r="T268" s="301" t="n">
        <f aca="false">IF(T68="-",0,T68)</f>
        <v>0</v>
      </c>
      <c r="U268" s="301" t="n">
        <f aca="false">IF(U68="-",0,U68)</f>
        <v>0</v>
      </c>
      <c r="V268" s="301" t="n">
        <f aca="false">IF(V68="-",0,V68)</f>
        <v>0</v>
      </c>
      <c r="W268" s="301" t="n">
        <f aca="false">IF(W68="-",0,W68)</f>
        <v>0</v>
      </c>
      <c r="X268" s="301" t="n">
        <f aca="false">IF(X68="-",0,X68)</f>
        <v>0</v>
      </c>
      <c r="Y268" s="301" t="n">
        <f aca="false">IF(Y68="-",0,Y68)</f>
        <v>0</v>
      </c>
      <c r="Z268" s="301" t="n">
        <f aca="false">IF(Z68="-",0,Z68)</f>
        <v>0</v>
      </c>
      <c r="AA268" s="301" t="n">
        <f aca="false">IF(AA68="-",0,AA68)</f>
        <v>0</v>
      </c>
      <c r="AB268" s="301" t="n">
        <f aca="false">IF(AB68="-",0,AB68)</f>
        <v>0</v>
      </c>
      <c r="AC268" s="301" t="n">
        <f aca="false">IF(AC68="-",0,AC68)</f>
        <v>0</v>
      </c>
      <c r="AD268" s="301" t="n">
        <f aca="false">IF(AD68="-",0,AD68)</f>
        <v>0</v>
      </c>
      <c r="AE268" s="301" t="n">
        <f aca="false">IF(AE68="-",0,AE68)</f>
        <v>0</v>
      </c>
      <c r="AF268" s="301" t="n">
        <f aca="false">IF(AF68="-",0,AF68)</f>
        <v>0</v>
      </c>
      <c r="AG268" s="301" t="n">
        <f aca="false">IF(AG68="-",0,AG68)</f>
        <v>0</v>
      </c>
      <c r="AH268" s="301" t="n">
        <f aca="false">IF(AH68="-",0,AH68)</f>
        <v>0</v>
      </c>
      <c r="AI268" s="301" t="n">
        <f aca="false">IF(AI68="-",0,AI68)</f>
        <v>0</v>
      </c>
      <c r="AJ268" s="301" t="n">
        <f aca="false">IF(AJ68="-",0,AJ68)</f>
        <v>0</v>
      </c>
      <c r="AK268" s="301" t="n">
        <f aca="false">IF(AK68="-",0,AK68)</f>
        <v>0</v>
      </c>
      <c r="AL268" s="301" t="n">
        <f aca="false">IF(AL68="-",0,AL68)</f>
        <v>0</v>
      </c>
    </row>
    <row r="269" customFormat="false" ht="15" hidden="false" customHeight="true" outlineLevel="0" collapsed="false">
      <c r="B269" s="301" t="s">
        <v>10</v>
      </c>
      <c r="C269" s="301"/>
      <c r="D269" s="301"/>
      <c r="E269" s="301" t="n">
        <f aca="false">IF(E69="-",0,E69)</f>
        <v>0</v>
      </c>
      <c r="F269" s="301" t="n">
        <f aca="false">IF(F69="-",0,F69)</f>
        <v>0</v>
      </c>
      <c r="G269" s="301" t="n">
        <f aca="false">IF(G69="-",0,G69)</f>
        <v>0</v>
      </c>
      <c r="H269" s="301" t="n">
        <f aca="false">IF(H69="-",0,H69)</f>
        <v>0</v>
      </c>
      <c r="I269" s="301" t="n">
        <f aca="false">IF(I69="-",0,I69)</f>
        <v>0</v>
      </c>
      <c r="J269" s="301" t="n">
        <f aca="false">IF(J69="-",0,J69)</f>
        <v>0</v>
      </c>
      <c r="K269" s="301" t="n">
        <f aca="false">IF(K69="-",0,K69)</f>
        <v>0</v>
      </c>
      <c r="L269" s="301" t="n">
        <f aca="false">IF(L69="-",0,L69)</f>
        <v>0</v>
      </c>
      <c r="M269" s="301" t="n">
        <f aca="false">IF(M69="-",0,M69)</f>
        <v>0</v>
      </c>
      <c r="N269" s="301" t="n">
        <f aca="false">IF(N69="-",0,N69)</f>
        <v>0</v>
      </c>
      <c r="O269" s="301" t="n">
        <f aca="false">IF(O69="-",0,O69)</f>
        <v>0</v>
      </c>
      <c r="P269" s="301" t="n">
        <f aca="false">IF(P69="-",0,P69)</f>
        <v>0</v>
      </c>
      <c r="Q269" s="301" t="n">
        <f aca="false">IF(Q69="-",0,Q69)</f>
        <v>0</v>
      </c>
      <c r="R269" s="301" t="n">
        <f aca="false">IF(R69="-",0,R69)</f>
        <v>0</v>
      </c>
      <c r="S269" s="301" t="n">
        <f aca="false">IF(S69="-",0,S69)</f>
        <v>0</v>
      </c>
      <c r="T269" s="301" t="n">
        <f aca="false">IF(T69="-",0,T69)</f>
        <v>0</v>
      </c>
      <c r="U269" s="301" t="n">
        <f aca="false">IF(U69="-",0,U69)</f>
        <v>0</v>
      </c>
      <c r="V269" s="301" t="n">
        <f aca="false">IF(V69="-",0,V69)</f>
        <v>0</v>
      </c>
      <c r="W269" s="301" t="n">
        <f aca="false">IF(W69="-",0,W69)</f>
        <v>0</v>
      </c>
      <c r="X269" s="301" t="n">
        <f aca="false">IF(X69="-",0,X69)</f>
        <v>0</v>
      </c>
      <c r="Y269" s="301" t="n">
        <f aca="false">IF(Y69="-",0,Y69)</f>
        <v>0</v>
      </c>
      <c r="Z269" s="301" t="n">
        <f aca="false">IF(Z69="-",0,Z69)</f>
        <v>0</v>
      </c>
      <c r="AA269" s="301" t="n">
        <f aca="false">IF(AA69="-",0,AA69)</f>
        <v>0</v>
      </c>
      <c r="AB269" s="301" t="n">
        <f aca="false">IF(AB69="-",0,AB69)</f>
        <v>0</v>
      </c>
      <c r="AC269" s="301" t="n">
        <f aca="false">IF(AC69="-",0,AC69)</f>
        <v>0</v>
      </c>
      <c r="AD269" s="301" t="n">
        <f aca="false">IF(AD69="-",0,AD69)</f>
        <v>0</v>
      </c>
      <c r="AE269" s="301" t="n">
        <f aca="false">IF(AE69="-",0,AE69)</f>
        <v>0</v>
      </c>
      <c r="AF269" s="301" t="n">
        <f aca="false">IF(AF69="-",0,AF69)</f>
        <v>0</v>
      </c>
      <c r="AG269" s="301" t="n">
        <f aca="false">IF(AG69="-",0,AG69)</f>
        <v>0</v>
      </c>
      <c r="AH269" s="301" t="n">
        <f aca="false">IF(AH69="-",0,AH69)</f>
        <v>0</v>
      </c>
      <c r="AI269" s="301" t="n">
        <f aca="false">IF(AI69="-",0,AI69)</f>
        <v>0</v>
      </c>
      <c r="AJ269" s="301" t="n">
        <f aca="false">IF(AJ69="-",0,AJ69)</f>
        <v>0</v>
      </c>
      <c r="AK269" s="301" t="n">
        <f aca="false">IF(AK69="-",0,AK69)</f>
        <v>0</v>
      </c>
      <c r="AL269" s="301" t="n">
        <f aca="false">IF(AL69="-",0,AL69)</f>
        <v>0</v>
      </c>
    </row>
    <row r="270" customFormat="false" ht="15" hidden="false" customHeight="true" outlineLevel="0" collapsed="false">
      <c r="B270" s="301" t="s">
        <v>14</v>
      </c>
      <c r="C270" s="301"/>
      <c r="D270" s="301"/>
      <c r="E270" s="301" t="n">
        <f aca="false">IF(E71="-",0,E71)+IF(E70="-",0,E70)</f>
        <v>0</v>
      </c>
      <c r="F270" s="301" t="n">
        <f aca="false">IF(F71="-",0,F71)+IF(F70="-",0,F70)</f>
        <v>0</v>
      </c>
      <c r="G270" s="301" t="n">
        <f aca="false">IF(G71="-",0,G71)+IF(G70="-",0,G70)</f>
        <v>0</v>
      </c>
      <c r="H270" s="301" t="n">
        <f aca="false">IF(H71="-",0,H71)+IF(H70="-",0,H70)</f>
        <v>0</v>
      </c>
      <c r="I270" s="301" t="n">
        <f aca="false">IF(I71="-",0,I71)+IF(I70="-",0,I70)</f>
        <v>0</v>
      </c>
      <c r="J270" s="301" t="n">
        <f aca="false">IF(J71="-",0,J71)+IF(J70="-",0,J70)</f>
        <v>0</v>
      </c>
      <c r="K270" s="301" t="n">
        <f aca="false">IF(K71="-",0,K71)+IF(K70="-",0,K70)</f>
        <v>0</v>
      </c>
      <c r="L270" s="301" t="n">
        <f aca="false">IF(L71="-",0,L71)+IF(L70="-",0,L70)</f>
        <v>0</v>
      </c>
      <c r="M270" s="301" t="n">
        <f aca="false">IF(M71="-",0,M71)+IF(M70="-",0,M70)</f>
        <v>0</v>
      </c>
      <c r="N270" s="301" t="n">
        <f aca="false">IF(N71="-",0,N71)+IF(N70="-",0,N70)</f>
        <v>0</v>
      </c>
      <c r="O270" s="301" t="n">
        <f aca="false">IF(O71="-",0,O71)+IF(O70="-",0,O70)</f>
        <v>0</v>
      </c>
      <c r="P270" s="301" t="n">
        <f aca="false">IF(P71="-",0,P71)+IF(P70="-",0,P70)</f>
        <v>0</v>
      </c>
      <c r="Q270" s="301" t="n">
        <f aca="false">IF(Q71="-",0,Q71)+IF(Q70="-",0,Q70)</f>
        <v>0</v>
      </c>
      <c r="R270" s="301" t="n">
        <f aca="false">IF(R71="-",0,R71)+IF(R70="-",0,R70)</f>
        <v>0</v>
      </c>
      <c r="S270" s="301" t="n">
        <f aca="false">IF(S71="-",0,S71)+IF(S70="-",0,S70)</f>
        <v>0</v>
      </c>
      <c r="T270" s="301" t="n">
        <f aca="false">IF(T71="-",0,T71)+IF(T70="-",0,T70)</f>
        <v>0</v>
      </c>
      <c r="U270" s="301" t="n">
        <f aca="false">IF(U71="-",0,U71)+IF(U70="-",0,U70)</f>
        <v>0</v>
      </c>
      <c r="V270" s="301" t="n">
        <f aca="false">IF(V71="-",0,V71)+IF(V70="-",0,V70)</f>
        <v>0</v>
      </c>
      <c r="W270" s="301" t="n">
        <f aca="false">IF(W71="-",0,W71)+IF(W70="-",0,W70)</f>
        <v>0</v>
      </c>
      <c r="X270" s="301" t="n">
        <f aca="false">IF(X71="-",0,X71)+IF(X70="-",0,X70)</f>
        <v>0</v>
      </c>
      <c r="Y270" s="301" t="n">
        <f aca="false">IF(Y71="-",0,Y71)+IF(Y70="-",0,Y70)</f>
        <v>0</v>
      </c>
      <c r="Z270" s="301" t="n">
        <f aca="false">IF(Z71="-",0,Z71)+IF(Z70="-",0,Z70)</f>
        <v>0</v>
      </c>
      <c r="AA270" s="301" t="n">
        <f aca="false">IF(AA71="-",0,AA71)+IF(AA70="-",0,AA70)</f>
        <v>0</v>
      </c>
      <c r="AB270" s="301" t="n">
        <f aca="false">IF(AB71="-",0,AB71)+IF(AB70="-",0,AB70)</f>
        <v>0</v>
      </c>
      <c r="AC270" s="301" t="n">
        <f aca="false">IF(AC71="-",0,AC71)+IF(AC70="-",0,AC70)</f>
        <v>0</v>
      </c>
      <c r="AD270" s="301" t="n">
        <f aca="false">IF(AD71="-",0,AD71)+IF(AD70="-",0,AD70)</f>
        <v>0</v>
      </c>
      <c r="AE270" s="301" t="n">
        <f aca="false">IF(AE71="-",0,AE71)+IF(AE70="-",0,AE70)</f>
        <v>0</v>
      </c>
      <c r="AF270" s="301" t="n">
        <f aca="false">IF(AF71="-",0,AF71)+IF(AF70="-",0,AF70)</f>
        <v>0</v>
      </c>
      <c r="AG270" s="301" t="n">
        <f aca="false">IF(AG71="-",0,AG71)+IF(AG70="-",0,AG70)</f>
        <v>0</v>
      </c>
      <c r="AH270" s="301" t="n">
        <f aca="false">IF(AH71="-",0,AH71)+IF(AH70="-",0,AH70)</f>
        <v>0</v>
      </c>
      <c r="AI270" s="301" t="n">
        <f aca="false">IF(AI71="-",0,AI71)+IF(AI70="-",0,AI70)</f>
        <v>0</v>
      </c>
      <c r="AJ270" s="301" t="n">
        <f aca="false">IF(AJ71="-",0,AJ71)+IF(AJ70="-",0,AJ70)</f>
        <v>0</v>
      </c>
      <c r="AK270" s="301" t="n">
        <f aca="false">IF(AK71="-",0,AK71)+IF(AK70="-",0,AK70)</f>
        <v>0</v>
      </c>
      <c r="AL270" s="301" t="n">
        <f aca="false">IF(AL71="-",0,AL71)+IF(AL70="-",0,AL70)</f>
        <v>0</v>
      </c>
    </row>
    <row r="271" customFormat="false" ht="15" hidden="false" customHeight="true" outlineLevel="0" collapsed="false">
      <c r="B271" s="301" t="s">
        <v>19</v>
      </c>
      <c r="C271" s="301"/>
      <c r="D271" s="301"/>
      <c r="E271" s="302" t="n">
        <f aca="false">IF(E74="-",0,E74)+IF(E73="-",0,E73)+IF(E72="-",0,E72)</f>
        <v>0</v>
      </c>
      <c r="F271" s="302" t="n">
        <f aca="false">IF(F74="-",0,F74)+IF(F73="-",0,F73)+IF(F72="-",0,F72)</f>
        <v>0</v>
      </c>
      <c r="G271" s="302" t="n">
        <f aca="false">IF(G74="-",0,G74)+IF(G73="-",0,G73)+IF(G72="-",0,G72)</f>
        <v>0</v>
      </c>
      <c r="H271" s="302" t="n">
        <f aca="false">IF(H74="-",0,H74)+IF(H73="-",0,H73)+IF(H72="-",0,H72)</f>
        <v>0</v>
      </c>
      <c r="I271" s="302" t="n">
        <f aca="false">IF(I74="-",0,I74)+IF(I73="-",0,I73)+IF(I72="-",0,I72)</f>
        <v>0</v>
      </c>
      <c r="J271" s="302" t="n">
        <f aca="false">IF(J74="-",0,J74)+IF(J73="-",0,J73)+IF(J72="-",0,J72)</f>
        <v>0</v>
      </c>
      <c r="K271" s="302" t="n">
        <f aca="false">IF(K74="-",0,K74)+IF(K73="-",0,K73)+IF(K72="-",0,K72)</f>
        <v>0</v>
      </c>
      <c r="L271" s="302" t="n">
        <f aca="false">IF(L74="-",0,L74)+IF(L73="-",0,L73)+IF(L72="-",0,L72)</f>
        <v>0</v>
      </c>
      <c r="M271" s="302" t="n">
        <f aca="false">IF(M74="-",0,M74)+IF(M73="-",0,M73)+IF(M72="-",0,M72)</f>
        <v>0</v>
      </c>
      <c r="N271" s="302" t="n">
        <f aca="false">IF(N74="-",0,N74)+IF(N73="-",0,N73)+IF(N72="-",0,N72)</f>
        <v>0</v>
      </c>
      <c r="O271" s="302" t="n">
        <f aca="false">IF(O74="-",0,O74)+IF(O73="-",0,O73)+IF(O72="-",0,O72)</f>
        <v>0</v>
      </c>
      <c r="P271" s="302" t="n">
        <f aca="false">IF(P74="-",0,P74)+IF(P73="-",0,P73)+IF(P72="-",0,P72)</f>
        <v>0</v>
      </c>
      <c r="Q271" s="302" t="n">
        <f aca="false">IF(Q74="-",0,Q74)+IF(Q73="-",0,Q73)+IF(Q72="-",0,Q72)</f>
        <v>0</v>
      </c>
      <c r="R271" s="302" t="n">
        <f aca="false">IF(R74="-",0,R74)+IF(R73="-",0,R73)+IF(R72="-",0,R72)</f>
        <v>0</v>
      </c>
      <c r="S271" s="302" t="n">
        <f aca="false">IF(S74="-",0,S74)+IF(S73="-",0,S73)+IF(S72="-",0,S72)</f>
        <v>0</v>
      </c>
      <c r="T271" s="302" t="n">
        <f aca="false">IF(T74="-",0,T74)+IF(T73="-",0,T73)+IF(T72="-",0,T72)</f>
        <v>0</v>
      </c>
      <c r="U271" s="302" t="n">
        <f aca="false">IF(U74="-",0,U74)+IF(U73="-",0,U73)+IF(U72="-",0,U72)</f>
        <v>0</v>
      </c>
      <c r="V271" s="302" t="n">
        <f aca="false">IF(V74="-",0,V74)+IF(V73="-",0,V73)+IF(V72="-",0,V72)</f>
        <v>0</v>
      </c>
      <c r="W271" s="302" t="n">
        <f aca="false">IF(W74="-",0,W74)+IF(W73="-",0,W73)+IF(W72="-",0,W72)</f>
        <v>0</v>
      </c>
      <c r="X271" s="302" t="n">
        <f aca="false">IF(X74="-",0,X74)+IF(X73="-",0,X73)+IF(X72="-",0,X72)</f>
        <v>0</v>
      </c>
      <c r="Y271" s="302" t="n">
        <f aca="false">IF(Y74="-",0,Y74)+IF(Y73="-",0,Y73)+IF(Y72="-",0,Y72)</f>
        <v>0</v>
      </c>
      <c r="Z271" s="302" t="n">
        <f aca="false">IF(Z74="-",0,Z74)+IF(Z73="-",0,Z73)+IF(Z72="-",0,Z72)</f>
        <v>0</v>
      </c>
      <c r="AA271" s="302" t="n">
        <f aca="false">IF(AA74="-",0,AA74)+IF(AA73="-",0,AA73)+IF(AA72="-",0,AA72)</f>
        <v>0</v>
      </c>
      <c r="AB271" s="302" t="n">
        <f aca="false">IF(AB74="-",0,AB74)+IF(AB73="-",0,AB73)+IF(AB72="-",0,AB72)</f>
        <v>0</v>
      </c>
      <c r="AC271" s="302" t="n">
        <f aca="false">IF(AC74="-",0,AC74)+IF(AC73="-",0,AC73)+IF(AC72="-",0,AC72)</f>
        <v>0</v>
      </c>
      <c r="AD271" s="302" t="n">
        <f aca="false">IF(AD74="-",0,AD74)+IF(AD73="-",0,AD73)+IF(AD72="-",0,AD72)</f>
        <v>0</v>
      </c>
      <c r="AE271" s="302" t="n">
        <f aca="false">IF(AE74="-",0,AE74)+IF(AE73="-",0,AE73)+IF(AE72="-",0,AE72)</f>
        <v>0</v>
      </c>
      <c r="AF271" s="302" t="n">
        <f aca="false">IF(AF74="-",0,AF74)+IF(AF73="-",0,AF73)+IF(AF72="-",0,AF72)</f>
        <v>0</v>
      </c>
      <c r="AG271" s="302" t="n">
        <f aca="false">IF(AG74="-",0,AG74)+IF(AG73="-",0,AG73)+IF(AG72="-",0,AG72)</f>
        <v>0</v>
      </c>
      <c r="AH271" s="302" t="n">
        <f aca="false">IF(AH74="-",0,AH74)+IF(AH73="-",0,AH73)+IF(AH72="-",0,AH72)</f>
        <v>0</v>
      </c>
      <c r="AI271" s="302" t="n">
        <f aca="false">IF(AI74="-",0,AI74)+IF(AI73="-",0,AI73)+IF(AI72="-",0,AI72)</f>
        <v>0</v>
      </c>
      <c r="AJ271" s="302" t="n">
        <f aca="false">IF(AJ74="-",0,AJ74)+IF(AJ73="-",0,AJ73)+IF(AJ72="-",0,AJ72)</f>
        <v>0</v>
      </c>
      <c r="AK271" s="302" t="n">
        <f aca="false">IF(AK74="-",0,AK74)+IF(AK73="-",0,AK73)+IF(AK72="-",0,AK72)</f>
        <v>0</v>
      </c>
      <c r="AL271" s="302" t="n">
        <f aca="false">IF(AL74="-",0,AL74)+IF(AL73="-",0,AL73)+IF(AL72="-",0,AL72)</f>
        <v>0</v>
      </c>
    </row>
    <row r="272" customFormat="false" ht="15" hidden="false" customHeight="true" outlineLevel="0" collapsed="false">
      <c r="B272" s="301"/>
      <c r="C272" s="301"/>
      <c r="D272" s="301"/>
      <c r="E272" s="303" t="n">
        <f aca="false">SUM(E267:E271)</f>
        <v>0</v>
      </c>
      <c r="F272" s="303" t="n">
        <f aca="false">SUM(F267:F271)</f>
        <v>0</v>
      </c>
      <c r="G272" s="303" t="n">
        <f aca="false">SUM(G267:G271)</f>
        <v>0</v>
      </c>
      <c r="H272" s="303" t="n">
        <f aca="false">SUM(H267:H271)</f>
        <v>0</v>
      </c>
      <c r="I272" s="303" t="n">
        <f aca="false">SUM(I267:I271)</f>
        <v>0</v>
      </c>
      <c r="J272" s="303" t="n">
        <f aca="false">SUM(J267:J271)</f>
        <v>0</v>
      </c>
      <c r="K272" s="303" t="n">
        <f aca="false">SUM(K267:K271)</f>
        <v>0</v>
      </c>
      <c r="L272" s="303" t="n">
        <f aca="false">SUM(L267:L271)</f>
        <v>0</v>
      </c>
      <c r="M272" s="303" t="n">
        <f aca="false">SUM(M267:M271)</f>
        <v>0</v>
      </c>
      <c r="N272" s="303" t="n">
        <f aca="false">SUM(N267:N271)</f>
        <v>0</v>
      </c>
      <c r="O272" s="303" t="n">
        <f aca="false">SUM(O267:O271)</f>
        <v>0</v>
      </c>
      <c r="P272" s="303" t="n">
        <f aca="false">SUM(P267:P271)</f>
        <v>0</v>
      </c>
      <c r="Q272" s="303" t="n">
        <f aca="false">SUM(Q267:Q271)</f>
        <v>0</v>
      </c>
      <c r="R272" s="303" t="n">
        <f aca="false">SUM(R267:R271)</f>
        <v>0</v>
      </c>
      <c r="S272" s="303" t="n">
        <f aca="false">SUM(S267:S271)</f>
        <v>0</v>
      </c>
      <c r="T272" s="303" t="n">
        <f aca="false">SUM(T267:T271)</f>
        <v>0</v>
      </c>
      <c r="U272" s="303" t="n">
        <f aca="false">SUM(U267:U271)</f>
        <v>0</v>
      </c>
      <c r="V272" s="303" t="n">
        <f aca="false">SUM(V267:V271)</f>
        <v>0</v>
      </c>
      <c r="W272" s="303" t="n">
        <f aca="false">SUM(W267:W271)</f>
        <v>0</v>
      </c>
      <c r="X272" s="303" t="n">
        <f aca="false">SUM(X267:X271)</f>
        <v>0</v>
      </c>
      <c r="Y272" s="303" t="n">
        <f aca="false">SUM(Y267:Y271)</f>
        <v>0</v>
      </c>
      <c r="Z272" s="303" t="n">
        <f aca="false">SUM(Z267:Z271)</f>
        <v>0</v>
      </c>
      <c r="AA272" s="303" t="n">
        <f aca="false">SUM(AA267:AA271)</f>
        <v>0</v>
      </c>
      <c r="AB272" s="303" t="n">
        <f aca="false">SUM(AB267:AB271)</f>
        <v>0</v>
      </c>
      <c r="AC272" s="303" t="n">
        <f aca="false">SUM(AC267:AC271)</f>
        <v>0</v>
      </c>
      <c r="AD272" s="303" t="n">
        <f aca="false">SUM(AD267:AD271)</f>
        <v>0</v>
      </c>
      <c r="AE272" s="303" t="n">
        <f aca="false">SUM(AE267:AE271)</f>
        <v>0</v>
      </c>
      <c r="AF272" s="303" t="n">
        <f aca="false">SUM(AF267:AF271)</f>
        <v>0</v>
      </c>
      <c r="AG272" s="303" t="n">
        <f aca="false">SUM(AG267:AG271)</f>
        <v>0</v>
      </c>
      <c r="AH272" s="303" t="n">
        <f aca="false">SUM(AH267:AH271)</f>
        <v>0</v>
      </c>
      <c r="AI272" s="303" t="n">
        <f aca="false">SUM(AI267:AI271)</f>
        <v>0</v>
      </c>
      <c r="AJ272" s="303" t="n">
        <f aca="false">SUM(AJ267:AJ271)</f>
        <v>0</v>
      </c>
      <c r="AK272" s="303" t="n">
        <f aca="false">SUM(AK267:AK271)</f>
        <v>0</v>
      </c>
      <c r="AL272" s="303" t="n">
        <f aca="false">SUM(AL267:AL271)</f>
        <v>0</v>
      </c>
    </row>
    <row r="273" customFormat="false" ht="15" hidden="false" customHeight="true" outlineLevel="0" collapsed="false">
      <c r="B273" s="301" t="s">
        <v>1</v>
      </c>
      <c r="C273" s="301"/>
      <c r="D273" s="301"/>
      <c r="E273" s="304" t="n">
        <f aca="false">IF($E$152="-",0,$E$152)</f>
        <v>0</v>
      </c>
      <c r="F273" s="304" t="n">
        <f aca="false">IF($E$152="-",0,$E$152)</f>
        <v>0</v>
      </c>
      <c r="G273" s="304" t="n">
        <f aca="false">IF($E$152="-",0,$E$152)</f>
        <v>0</v>
      </c>
      <c r="H273" s="304" t="n">
        <f aca="false">IF($E$152="-",0,$E$152)</f>
        <v>0</v>
      </c>
      <c r="I273" s="304" t="n">
        <f aca="false">IF($E$152="-",0,$E$152)</f>
        <v>0</v>
      </c>
      <c r="J273" s="304" t="n">
        <f aca="false">IF($E$152="-",0,$E$152)</f>
        <v>0</v>
      </c>
      <c r="K273" s="304" t="n">
        <f aca="false">IF($E$152="-",0,$E$152)</f>
        <v>0</v>
      </c>
      <c r="L273" s="304" t="n">
        <f aca="false">IF($E$152="-",0,$E$152)</f>
        <v>0</v>
      </c>
      <c r="M273" s="304" t="n">
        <f aca="false">IF($E$152="-",0,$E$152)</f>
        <v>0</v>
      </c>
      <c r="N273" s="304" t="n">
        <f aca="false">IF($E$152="-",0,$E$152)</f>
        <v>0</v>
      </c>
      <c r="O273" s="304" t="n">
        <f aca="false">IF($E$152="-",0,$E$152)</f>
        <v>0</v>
      </c>
      <c r="P273" s="304" t="n">
        <f aca="false">IF($E$152="-",0,$E$152)</f>
        <v>0</v>
      </c>
      <c r="Q273" s="304" t="n">
        <f aca="false">IF($E$152="-",0,$E$152)</f>
        <v>0</v>
      </c>
      <c r="R273" s="304" t="n">
        <f aca="false">IF($E$152="-",0,$E$152)</f>
        <v>0</v>
      </c>
      <c r="S273" s="304" t="n">
        <f aca="false">IF($E$152="-",0,$E$152)</f>
        <v>0</v>
      </c>
      <c r="T273" s="304" t="n">
        <f aca="false">IF($E$152="-",0,$E$152)</f>
        <v>0</v>
      </c>
      <c r="U273" s="304" t="n">
        <f aca="false">IF($E$152="-",0,$E$152)</f>
        <v>0</v>
      </c>
      <c r="V273" s="304" t="n">
        <f aca="false">IF($E$152="-",0,$E$152)</f>
        <v>0</v>
      </c>
      <c r="W273" s="304" t="n">
        <f aca="false">IF($E$152="-",0,$E$152)</f>
        <v>0</v>
      </c>
      <c r="X273" s="304" t="n">
        <f aca="false">IF($E$152="-",0,$E$152)</f>
        <v>0</v>
      </c>
      <c r="Y273" s="304" t="n">
        <f aca="false">IF($E$152="-",0,$E$152)</f>
        <v>0</v>
      </c>
      <c r="Z273" s="304" t="n">
        <f aca="false">IF($E$152="-",0,$E$152)</f>
        <v>0</v>
      </c>
      <c r="AA273" s="304" t="n">
        <f aca="false">IF($E$152="-",0,$E$152)</f>
        <v>0</v>
      </c>
      <c r="AB273" s="304" t="n">
        <f aca="false">IF($E$152="-",0,$E$152)</f>
        <v>0</v>
      </c>
      <c r="AC273" s="304" t="n">
        <f aca="false">IF($E$152="-",0,$E$152)</f>
        <v>0</v>
      </c>
      <c r="AD273" s="304" t="n">
        <f aca="false">IF($E$152="-",0,$E$152)</f>
        <v>0</v>
      </c>
      <c r="AE273" s="304" t="n">
        <f aca="false">IF($E$152="-",0,$E$152)</f>
        <v>0</v>
      </c>
      <c r="AF273" s="304" t="n">
        <f aca="false">IF($E$152="-",0,$E$152)</f>
        <v>0</v>
      </c>
      <c r="AG273" s="304" t="n">
        <f aca="false">IF($E$152="-",0,$E$152)</f>
        <v>0</v>
      </c>
      <c r="AH273" s="304" t="n">
        <f aca="false">IF($E$152="-",0,$E$152)</f>
        <v>0</v>
      </c>
      <c r="AI273" s="304" t="n">
        <f aca="false">IF($E$152="-",0,$E$152)</f>
        <v>0</v>
      </c>
      <c r="AJ273" s="304" t="n">
        <f aca="false">IF($E$152="-",0,$E$152)</f>
        <v>0</v>
      </c>
      <c r="AK273" s="304" t="n">
        <f aca="false">IF($E$152="-",0,$E$152)</f>
        <v>0</v>
      </c>
      <c r="AL273" s="304" t="n">
        <f aca="false">IF($E$152="-",0,$E$152)</f>
        <v>0</v>
      </c>
    </row>
    <row r="274" customFormat="false" ht="15" hidden="false" customHeight="true" outlineLevel="0" collapsed="false">
      <c r="B274" s="301" t="s">
        <v>6</v>
      </c>
      <c r="C274" s="301"/>
      <c r="D274" s="301"/>
      <c r="E274" s="301" t="n">
        <f aca="false">IF(E153="-",0,E153)</f>
        <v>0</v>
      </c>
      <c r="F274" s="301" t="n">
        <f aca="false">IF(F153="-",0,F153)</f>
        <v>0</v>
      </c>
      <c r="G274" s="301" t="n">
        <f aca="false">IF(G153="-",0,G153)</f>
        <v>0</v>
      </c>
      <c r="H274" s="301" t="n">
        <f aca="false">IF(H153="-",0,H153)</f>
        <v>0</v>
      </c>
      <c r="I274" s="301" t="n">
        <f aca="false">IF(I153="-",0,I153)</f>
        <v>0</v>
      </c>
      <c r="J274" s="301" t="n">
        <f aca="false">IF(J153="-",0,J153)</f>
        <v>0</v>
      </c>
      <c r="K274" s="301" t="n">
        <f aca="false">IF(K153="-",0,K153)</f>
        <v>0</v>
      </c>
      <c r="L274" s="301" t="n">
        <f aca="false">IF(L153="-",0,L153)</f>
        <v>0</v>
      </c>
      <c r="M274" s="301" t="n">
        <f aca="false">IF(M153="-",0,M153)</f>
        <v>0</v>
      </c>
      <c r="N274" s="301" t="n">
        <f aca="false">IF(N153="-",0,N153)</f>
        <v>0</v>
      </c>
      <c r="O274" s="301" t="n">
        <f aca="false">IF(O153="-",0,O153)</f>
        <v>0</v>
      </c>
      <c r="P274" s="301" t="n">
        <f aca="false">IF(P153="-",0,P153)</f>
        <v>0</v>
      </c>
      <c r="Q274" s="301" t="n">
        <f aca="false">IF(Q153="-",0,Q153)</f>
        <v>0</v>
      </c>
      <c r="R274" s="301" t="n">
        <f aca="false">IF(R153="-",0,R153)</f>
        <v>0</v>
      </c>
      <c r="S274" s="301" t="n">
        <f aca="false">IF(S153="-",0,S153)</f>
        <v>0</v>
      </c>
      <c r="T274" s="301" t="n">
        <f aca="false">IF(T153="-",0,T153)</f>
        <v>0</v>
      </c>
      <c r="U274" s="301" t="n">
        <f aca="false">IF(U153="-",0,U153)</f>
        <v>0</v>
      </c>
      <c r="V274" s="301" t="n">
        <f aca="false">IF(V153="-",0,V153)</f>
        <v>0</v>
      </c>
      <c r="W274" s="301" t="n">
        <f aca="false">IF(W153="-",0,W153)</f>
        <v>0</v>
      </c>
      <c r="X274" s="301" t="n">
        <f aca="false">IF(X153="-",0,X153)</f>
        <v>0</v>
      </c>
      <c r="Y274" s="301" t="n">
        <f aca="false">IF(Y153="-",0,Y153)</f>
        <v>0</v>
      </c>
      <c r="Z274" s="301" t="n">
        <f aca="false">IF(Z153="-",0,Z153)</f>
        <v>0</v>
      </c>
      <c r="AA274" s="301" t="n">
        <f aca="false">IF(AA153="-",0,AA153)</f>
        <v>0</v>
      </c>
      <c r="AB274" s="301" t="n">
        <f aca="false">IF(AB153="-",0,AB153)</f>
        <v>0</v>
      </c>
      <c r="AC274" s="301" t="n">
        <f aca="false">IF(AC153="-",0,AC153)</f>
        <v>0</v>
      </c>
      <c r="AD274" s="301" t="n">
        <f aca="false">IF(AD153="-",0,AD153)</f>
        <v>0</v>
      </c>
      <c r="AE274" s="301" t="n">
        <f aca="false">IF(AE153="-",0,AE153)</f>
        <v>0</v>
      </c>
      <c r="AF274" s="301" t="n">
        <f aca="false">IF(AF153="-",0,AF153)</f>
        <v>0</v>
      </c>
      <c r="AG274" s="301" t="n">
        <f aca="false">IF(AG153="-",0,AG153)</f>
        <v>0</v>
      </c>
      <c r="AH274" s="301" t="n">
        <f aca="false">IF(AH153="-",0,AH153)</f>
        <v>0</v>
      </c>
      <c r="AI274" s="301" t="n">
        <f aca="false">IF(AI153="-",0,AI153)</f>
        <v>0</v>
      </c>
      <c r="AJ274" s="301" t="n">
        <f aca="false">IF(AJ153="-",0,AJ153)</f>
        <v>0</v>
      </c>
      <c r="AK274" s="301" t="n">
        <f aca="false">IF(AK153="-",0,AK153)</f>
        <v>0</v>
      </c>
      <c r="AL274" s="301" t="n">
        <f aca="false">IF(AL153="-",0,AL153)</f>
        <v>0</v>
      </c>
    </row>
    <row r="275" customFormat="false" ht="15" hidden="false" customHeight="true" outlineLevel="0" collapsed="false">
      <c r="B275" s="301" t="s">
        <v>10</v>
      </c>
      <c r="C275" s="301"/>
      <c r="D275" s="301"/>
      <c r="E275" s="301" t="n">
        <f aca="false">IF(E154="-",0,E154)</f>
        <v>0</v>
      </c>
      <c r="F275" s="301" t="n">
        <f aca="false">IF(F154="-",0,F154)</f>
        <v>0</v>
      </c>
      <c r="G275" s="301" t="n">
        <f aca="false">IF(G154="-",0,G154)</f>
        <v>0</v>
      </c>
      <c r="H275" s="301" t="n">
        <f aca="false">IF(H154="-",0,H154)</f>
        <v>0</v>
      </c>
      <c r="I275" s="301" t="n">
        <f aca="false">IF(I154="-",0,I154)</f>
        <v>0</v>
      </c>
      <c r="J275" s="301" t="n">
        <f aca="false">IF(J154="-",0,J154)</f>
        <v>0</v>
      </c>
      <c r="K275" s="301" t="n">
        <f aca="false">IF(K154="-",0,K154)</f>
        <v>0</v>
      </c>
      <c r="L275" s="301" t="n">
        <f aca="false">IF(L154="-",0,L154)</f>
        <v>0</v>
      </c>
      <c r="M275" s="301" t="n">
        <f aca="false">IF(M154="-",0,M154)</f>
        <v>0</v>
      </c>
      <c r="N275" s="301" t="n">
        <f aca="false">IF(N154="-",0,N154)</f>
        <v>0</v>
      </c>
      <c r="O275" s="301" t="n">
        <f aca="false">IF(O154="-",0,O154)</f>
        <v>0</v>
      </c>
      <c r="P275" s="301" t="n">
        <f aca="false">IF(P154="-",0,P154)</f>
        <v>0</v>
      </c>
      <c r="Q275" s="301" t="n">
        <f aca="false">IF(Q154="-",0,Q154)</f>
        <v>0</v>
      </c>
      <c r="R275" s="301" t="n">
        <f aca="false">IF(R154="-",0,R154)</f>
        <v>0</v>
      </c>
      <c r="S275" s="301" t="n">
        <f aca="false">IF(S154="-",0,S154)</f>
        <v>0</v>
      </c>
      <c r="T275" s="301" t="n">
        <f aca="false">IF(T154="-",0,T154)</f>
        <v>0</v>
      </c>
      <c r="U275" s="301" t="n">
        <f aca="false">IF(U154="-",0,U154)</f>
        <v>0</v>
      </c>
      <c r="V275" s="301" t="n">
        <f aca="false">IF(V154="-",0,V154)</f>
        <v>0</v>
      </c>
      <c r="W275" s="301" t="n">
        <f aca="false">IF(W154="-",0,W154)</f>
        <v>0</v>
      </c>
      <c r="X275" s="301" t="n">
        <f aca="false">IF(X154="-",0,X154)</f>
        <v>0</v>
      </c>
      <c r="Y275" s="301" t="n">
        <f aca="false">IF(Y154="-",0,Y154)</f>
        <v>0</v>
      </c>
      <c r="Z275" s="301" t="n">
        <f aca="false">IF(Z154="-",0,Z154)</f>
        <v>0</v>
      </c>
      <c r="AA275" s="301" t="n">
        <f aca="false">IF(AA154="-",0,AA154)</f>
        <v>0</v>
      </c>
      <c r="AB275" s="301" t="n">
        <f aca="false">IF(AB154="-",0,AB154)</f>
        <v>0</v>
      </c>
      <c r="AC275" s="301" t="n">
        <f aca="false">IF(AC154="-",0,AC154)</f>
        <v>0</v>
      </c>
      <c r="AD275" s="301" t="n">
        <f aca="false">IF(AD154="-",0,AD154)</f>
        <v>0</v>
      </c>
      <c r="AE275" s="301" t="n">
        <f aca="false">IF(AE154="-",0,AE154)</f>
        <v>0</v>
      </c>
      <c r="AF275" s="301" t="n">
        <f aca="false">IF(AF154="-",0,AF154)</f>
        <v>0</v>
      </c>
      <c r="AG275" s="301" t="n">
        <f aca="false">IF(AG154="-",0,AG154)</f>
        <v>0</v>
      </c>
      <c r="AH275" s="301" t="n">
        <f aca="false">IF(AH154="-",0,AH154)</f>
        <v>0</v>
      </c>
      <c r="AI275" s="301" t="n">
        <f aca="false">IF(AI154="-",0,AI154)</f>
        <v>0</v>
      </c>
      <c r="AJ275" s="301" t="n">
        <f aca="false">IF(AJ154="-",0,AJ154)</f>
        <v>0</v>
      </c>
      <c r="AK275" s="301" t="n">
        <f aca="false">IF(AK154="-",0,AK154)</f>
        <v>0</v>
      </c>
      <c r="AL275" s="301" t="n">
        <f aca="false">IF(AL154="-",0,AL154)</f>
        <v>0</v>
      </c>
    </row>
    <row r="276" customFormat="false" ht="15" hidden="false" customHeight="true" outlineLevel="0" collapsed="false">
      <c r="B276" s="301" t="s">
        <v>14</v>
      </c>
      <c r="C276" s="301"/>
      <c r="D276" s="301"/>
      <c r="E276" s="301" t="n">
        <f aca="false">IF(E156="-",0,E156)+IF(E155="-",0,E155)</f>
        <v>0</v>
      </c>
      <c r="F276" s="301" t="n">
        <f aca="false">IF(F156="-",0,F156)+IF(F155="-",0,F155)</f>
        <v>0</v>
      </c>
      <c r="G276" s="301" t="n">
        <f aca="false">IF(G156="-",0,G156)+IF(G155="-",0,G155)</f>
        <v>0</v>
      </c>
      <c r="H276" s="301" t="n">
        <f aca="false">IF(H156="-",0,H156)+IF(H155="-",0,H155)</f>
        <v>0</v>
      </c>
      <c r="I276" s="301" t="n">
        <f aca="false">IF(I156="-",0,I156)+IF(I155="-",0,I155)</f>
        <v>0</v>
      </c>
      <c r="J276" s="301" t="n">
        <f aca="false">IF(J156="-",0,J156)+IF(J155="-",0,J155)</f>
        <v>0</v>
      </c>
      <c r="K276" s="301" t="n">
        <f aca="false">IF(K156="-",0,K156)+IF(K155="-",0,K155)</f>
        <v>0</v>
      </c>
      <c r="L276" s="301" t="n">
        <f aca="false">IF(L156="-",0,L156)+IF(L155="-",0,L155)</f>
        <v>0</v>
      </c>
      <c r="M276" s="301" t="n">
        <f aca="false">IF(M156="-",0,M156)+IF(M155="-",0,M155)</f>
        <v>0</v>
      </c>
      <c r="N276" s="301" t="n">
        <f aca="false">IF(N156="-",0,N156)+IF(N155="-",0,N155)</f>
        <v>0</v>
      </c>
      <c r="O276" s="301" t="n">
        <f aca="false">IF(O156="-",0,O156)+IF(O155="-",0,O155)</f>
        <v>0</v>
      </c>
      <c r="P276" s="301" t="n">
        <f aca="false">IF(P156="-",0,P156)+IF(P155="-",0,P155)</f>
        <v>0</v>
      </c>
      <c r="Q276" s="301" t="n">
        <f aca="false">IF(Q156="-",0,Q156)+IF(Q155="-",0,Q155)</f>
        <v>0</v>
      </c>
      <c r="R276" s="301" t="n">
        <f aca="false">IF(R156="-",0,R156)+IF(R155="-",0,R155)</f>
        <v>0</v>
      </c>
      <c r="S276" s="301" t="n">
        <f aca="false">IF(S156="-",0,S156)+IF(S155="-",0,S155)</f>
        <v>0</v>
      </c>
      <c r="T276" s="301" t="n">
        <f aca="false">IF(T156="-",0,T156)+IF(T155="-",0,T155)</f>
        <v>0</v>
      </c>
      <c r="U276" s="301" t="n">
        <f aca="false">IF(U156="-",0,U156)+IF(U155="-",0,U155)</f>
        <v>0</v>
      </c>
      <c r="V276" s="301" t="n">
        <f aca="false">IF(V156="-",0,V156)+IF(V155="-",0,V155)</f>
        <v>0</v>
      </c>
      <c r="W276" s="301" t="n">
        <f aca="false">IF(W156="-",0,W156)+IF(W155="-",0,W155)</f>
        <v>0</v>
      </c>
      <c r="X276" s="301" t="n">
        <f aca="false">IF(X156="-",0,X156)+IF(X155="-",0,X155)</f>
        <v>0</v>
      </c>
      <c r="Y276" s="301" t="n">
        <f aca="false">IF(Y156="-",0,Y156)+IF(Y155="-",0,Y155)</f>
        <v>0</v>
      </c>
      <c r="Z276" s="301" t="n">
        <f aca="false">IF(Z156="-",0,Z156)+IF(Z155="-",0,Z155)</f>
        <v>0</v>
      </c>
      <c r="AA276" s="301" t="n">
        <f aca="false">IF(AA156="-",0,AA156)+IF(AA155="-",0,AA155)</f>
        <v>0</v>
      </c>
      <c r="AB276" s="301" t="n">
        <f aca="false">IF(AB156="-",0,AB156)+IF(AB155="-",0,AB155)</f>
        <v>0</v>
      </c>
      <c r="AC276" s="301" t="n">
        <f aca="false">IF(AC156="-",0,AC156)+IF(AC155="-",0,AC155)</f>
        <v>0</v>
      </c>
      <c r="AD276" s="301" t="n">
        <f aca="false">IF(AD156="-",0,AD156)+IF(AD155="-",0,AD155)</f>
        <v>0</v>
      </c>
      <c r="AE276" s="301" t="n">
        <f aca="false">IF(AE156="-",0,AE156)+IF(AE155="-",0,AE155)</f>
        <v>0</v>
      </c>
      <c r="AF276" s="301" t="n">
        <f aca="false">IF(AF156="-",0,AF156)+IF(AF155="-",0,AF155)</f>
        <v>0</v>
      </c>
      <c r="AG276" s="301" t="n">
        <f aca="false">IF(AG156="-",0,AG156)+IF(AG155="-",0,AG155)</f>
        <v>0</v>
      </c>
      <c r="AH276" s="301" t="n">
        <f aca="false">IF(AH156="-",0,AH156)+IF(AH155="-",0,AH155)</f>
        <v>0</v>
      </c>
      <c r="AI276" s="301" t="n">
        <f aca="false">IF(AI156="-",0,AI156)+IF(AI155="-",0,AI155)</f>
        <v>0</v>
      </c>
      <c r="AJ276" s="301" t="n">
        <f aca="false">IF(AJ156="-",0,AJ156)+IF(AJ155="-",0,AJ155)</f>
        <v>0</v>
      </c>
      <c r="AK276" s="301" t="n">
        <f aca="false">IF(AK156="-",0,AK156)+IF(AK155="-",0,AK155)</f>
        <v>0</v>
      </c>
      <c r="AL276" s="301" t="n">
        <f aca="false">IF(AL156="-",0,AL156)+IF(AL155="-",0,AL155)</f>
        <v>0</v>
      </c>
    </row>
    <row r="277" customFormat="false" ht="15" hidden="false" customHeight="true" outlineLevel="0" collapsed="false">
      <c r="B277" s="301" t="s">
        <v>19</v>
      </c>
      <c r="C277" s="301"/>
      <c r="D277" s="301"/>
      <c r="E277" s="302" t="n">
        <f aca="false">IF(E159="-",0,E159)+IF(E158="-",0,E158)+IF(E157="-",0,E157)</f>
        <v>0</v>
      </c>
      <c r="F277" s="302" t="n">
        <f aca="false">IF(F159="-",0,F159)+IF(F158="-",0,F158)+IF(F157="-",0,F157)</f>
        <v>0</v>
      </c>
      <c r="G277" s="302" t="n">
        <f aca="false">IF(G159="-",0,G159)+IF(G158="-",0,G158)+IF(G157="-",0,G157)</f>
        <v>0</v>
      </c>
      <c r="H277" s="302" t="n">
        <f aca="false">IF(H159="-",0,H159)+IF(H158="-",0,H158)+IF(H157="-",0,H157)</f>
        <v>0</v>
      </c>
      <c r="I277" s="302" t="n">
        <f aca="false">IF(I159="-",0,I159)+IF(I158="-",0,I158)+IF(I157="-",0,I157)</f>
        <v>0</v>
      </c>
      <c r="J277" s="302" t="n">
        <f aca="false">IF(J159="-",0,J159)+IF(J158="-",0,J158)+IF(J157="-",0,J157)</f>
        <v>0</v>
      </c>
      <c r="K277" s="302" t="n">
        <f aca="false">IF(K159="-",0,K159)+IF(K158="-",0,K158)+IF(K157="-",0,K157)</f>
        <v>0</v>
      </c>
      <c r="L277" s="302" t="n">
        <f aca="false">IF(L159="-",0,L159)+IF(L158="-",0,L158)+IF(L157="-",0,L157)</f>
        <v>0</v>
      </c>
      <c r="M277" s="302" t="n">
        <f aca="false">IF(M159="-",0,M159)+IF(M158="-",0,M158)+IF(M157="-",0,M157)</f>
        <v>0</v>
      </c>
      <c r="N277" s="302" t="n">
        <f aca="false">IF(N159="-",0,N159)+IF(N158="-",0,N158)+IF(N157="-",0,N157)</f>
        <v>0</v>
      </c>
      <c r="O277" s="302" t="n">
        <f aca="false">IF(O159="-",0,O159)+IF(O158="-",0,O158)+IF(O157="-",0,O157)</f>
        <v>0</v>
      </c>
      <c r="P277" s="302" t="n">
        <f aca="false">IF(P159="-",0,P159)+IF(P158="-",0,P158)+IF(P157="-",0,P157)</f>
        <v>0</v>
      </c>
      <c r="Q277" s="302" t="n">
        <f aca="false">IF(Q159="-",0,Q159)+IF(Q158="-",0,Q158)+IF(Q157="-",0,Q157)</f>
        <v>0</v>
      </c>
      <c r="R277" s="302" t="n">
        <f aca="false">IF(R159="-",0,R159)+IF(R158="-",0,R158)+IF(R157="-",0,R157)</f>
        <v>0</v>
      </c>
      <c r="S277" s="302" t="n">
        <f aca="false">IF(S159="-",0,S159)+IF(S158="-",0,S158)+IF(S157="-",0,S157)</f>
        <v>0</v>
      </c>
      <c r="T277" s="302" t="n">
        <f aca="false">IF(T159="-",0,T159)+IF(T158="-",0,T158)+IF(T157="-",0,T157)</f>
        <v>0</v>
      </c>
      <c r="U277" s="302" t="n">
        <f aca="false">IF(U159="-",0,U159)+IF(U158="-",0,U158)+IF(U157="-",0,U157)</f>
        <v>0</v>
      </c>
      <c r="V277" s="302" t="n">
        <f aca="false">IF(V159="-",0,V159)+IF(V158="-",0,V158)+IF(V157="-",0,V157)</f>
        <v>0</v>
      </c>
      <c r="W277" s="302" t="n">
        <f aca="false">IF(W159="-",0,W159)+IF(W158="-",0,W158)+IF(W157="-",0,W157)</f>
        <v>0</v>
      </c>
      <c r="X277" s="302" t="n">
        <f aca="false">IF(X159="-",0,X159)+IF(X158="-",0,X158)+IF(X157="-",0,X157)</f>
        <v>0</v>
      </c>
      <c r="Y277" s="302" t="n">
        <f aca="false">IF(Y159="-",0,Y159)+IF(Y158="-",0,Y158)+IF(Y157="-",0,Y157)</f>
        <v>0</v>
      </c>
      <c r="Z277" s="302" t="n">
        <f aca="false">IF(Z159="-",0,Z159)+IF(Z158="-",0,Z158)+IF(Z157="-",0,Z157)</f>
        <v>0</v>
      </c>
      <c r="AA277" s="302" t="n">
        <f aca="false">IF(AA159="-",0,AA159)+IF(AA158="-",0,AA158)+IF(AA157="-",0,AA157)</f>
        <v>0</v>
      </c>
      <c r="AB277" s="302" t="n">
        <f aca="false">IF(AB159="-",0,AB159)+IF(AB158="-",0,AB158)+IF(AB157="-",0,AB157)</f>
        <v>0</v>
      </c>
      <c r="AC277" s="302" t="n">
        <f aca="false">IF(AC159="-",0,AC159)+IF(AC158="-",0,AC158)+IF(AC157="-",0,AC157)</f>
        <v>0</v>
      </c>
      <c r="AD277" s="302" t="n">
        <f aca="false">IF(AD159="-",0,AD159)+IF(AD158="-",0,AD158)+IF(AD157="-",0,AD157)</f>
        <v>0</v>
      </c>
      <c r="AE277" s="302" t="n">
        <f aca="false">IF(AE159="-",0,AE159)+IF(AE158="-",0,AE158)+IF(AE157="-",0,AE157)</f>
        <v>0</v>
      </c>
      <c r="AF277" s="302" t="n">
        <f aca="false">IF(AF159="-",0,AF159)+IF(AF158="-",0,AF158)+IF(AF157="-",0,AF157)</f>
        <v>0</v>
      </c>
      <c r="AG277" s="302" t="n">
        <f aca="false">IF(AG159="-",0,AG159)+IF(AG158="-",0,AG158)+IF(AG157="-",0,AG157)</f>
        <v>0</v>
      </c>
      <c r="AH277" s="302" t="n">
        <f aca="false">IF(AH159="-",0,AH159)+IF(AH158="-",0,AH158)+IF(AH157="-",0,AH157)</f>
        <v>0</v>
      </c>
      <c r="AI277" s="302" t="n">
        <f aca="false">IF(AI159="-",0,AI159)+IF(AI158="-",0,AI158)+IF(AI157="-",0,AI157)</f>
        <v>0</v>
      </c>
      <c r="AJ277" s="302" t="n">
        <f aca="false">IF(AJ159="-",0,AJ159)+IF(AJ158="-",0,AJ158)+IF(AJ157="-",0,AJ157)</f>
        <v>0</v>
      </c>
      <c r="AK277" s="302" t="n">
        <f aca="false">IF(AK159="-",0,AK159)+IF(AK158="-",0,AK158)+IF(AK157="-",0,AK157)</f>
        <v>0</v>
      </c>
      <c r="AL277" s="302" t="n">
        <f aca="false">IF(AL159="-",0,AL159)+IF(AL158="-",0,AL158)+IF(AL157="-",0,AL157)</f>
        <v>0</v>
      </c>
    </row>
    <row r="278" customFormat="false" ht="15" hidden="false" customHeight="true" outlineLevel="0" collapsed="false">
      <c r="B278" s="301"/>
      <c r="C278" s="301"/>
      <c r="D278" s="301"/>
      <c r="E278" s="303" t="n">
        <f aca="false">SUM(E273:E277)</f>
        <v>0</v>
      </c>
      <c r="F278" s="303" t="n">
        <f aca="false">SUM(F273:F277)</f>
        <v>0</v>
      </c>
      <c r="G278" s="303" t="n">
        <f aca="false">SUM(G273:G277)</f>
        <v>0</v>
      </c>
      <c r="H278" s="303" t="n">
        <f aca="false">SUM(H273:H277)</f>
        <v>0</v>
      </c>
      <c r="I278" s="303" t="n">
        <f aca="false">SUM(I273:I277)</f>
        <v>0</v>
      </c>
      <c r="J278" s="303" t="n">
        <f aca="false">SUM(J273:J277)</f>
        <v>0</v>
      </c>
      <c r="K278" s="303" t="n">
        <f aca="false">SUM(K273:K277)</f>
        <v>0</v>
      </c>
      <c r="L278" s="303" t="n">
        <f aca="false">SUM(L273:L277)</f>
        <v>0</v>
      </c>
      <c r="M278" s="303" t="n">
        <f aca="false">SUM(M273:M277)</f>
        <v>0</v>
      </c>
      <c r="N278" s="303" t="n">
        <f aca="false">SUM(N273:N277)</f>
        <v>0</v>
      </c>
      <c r="O278" s="303" t="n">
        <f aca="false">SUM(O273:O277)</f>
        <v>0</v>
      </c>
      <c r="P278" s="303" t="n">
        <f aca="false">SUM(P273:P277)</f>
        <v>0</v>
      </c>
      <c r="Q278" s="303" t="n">
        <f aca="false">SUM(Q273:Q277)</f>
        <v>0</v>
      </c>
      <c r="R278" s="303" t="n">
        <f aca="false">SUM(R273:R277)</f>
        <v>0</v>
      </c>
      <c r="S278" s="303" t="n">
        <f aca="false">SUM(S273:S277)</f>
        <v>0</v>
      </c>
      <c r="T278" s="303" t="n">
        <f aca="false">SUM(T273:T277)</f>
        <v>0</v>
      </c>
      <c r="U278" s="303" t="n">
        <f aca="false">SUM(U273:U277)</f>
        <v>0</v>
      </c>
      <c r="V278" s="303" t="n">
        <f aca="false">SUM(V273:V277)</f>
        <v>0</v>
      </c>
      <c r="W278" s="303" t="n">
        <f aca="false">SUM(W273:W277)</f>
        <v>0</v>
      </c>
      <c r="X278" s="303" t="n">
        <f aca="false">SUM(X273:X277)</f>
        <v>0</v>
      </c>
      <c r="Y278" s="303" t="n">
        <f aca="false">SUM(Y273:Y277)</f>
        <v>0</v>
      </c>
      <c r="Z278" s="303" t="n">
        <f aca="false">SUM(Z273:Z277)</f>
        <v>0</v>
      </c>
      <c r="AA278" s="303" t="n">
        <f aca="false">SUM(AA273:AA277)</f>
        <v>0</v>
      </c>
      <c r="AB278" s="303" t="n">
        <f aca="false">SUM(AB273:AB277)</f>
        <v>0</v>
      </c>
      <c r="AC278" s="303" t="n">
        <f aca="false">SUM(AC273:AC277)</f>
        <v>0</v>
      </c>
      <c r="AD278" s="303" t="n">
        <f aca="false">SUM(AD273:AD277)</f>
        <v>0</v>
      </c>
      <c r="AE278" s="303" t="n">
        <f aca="false">SUM(AE273:AE277)</f>
        <v>0</v>
      </c>
      <c r="AF278" s="303" t="n">
        <f aca="false">SUM(AF273:AF277)</f>
        <v>0</v>
      </c>
      <c r="AG278" s="303" t="n">
        <f aca="false">SUM(AG273:AG277)</f>
        <v>0</v>
      </c>
      <c r="AH278" s="303" t="n">
        <f aca="false">SUM(AH273:AH277)</f>
        <v>0</v>
      </c>
      <c r="AI278" s="303" t="n">
        <f aca="false">SUM(AI273:AI277)</f>
        <v>0</v>
      </c>
      <c r="AJ278" s="303" t="n">
        <f aca="false">SUM(AJ273:AJ277)</f>
        <v>0</v>
      </c>
      <c r="AK278" s="303" t="n">
        <f aca="false">SUM(AK273:AK277)</f>
        <v>0</v>
      </c>
      <c r="AL278" s="303" t="n">
        <f aca="false">SUM(AL273:AL277)</f>
        <v>0</v>
      </c>
    </row>
    <row r="279" customFormat="false" ht="15" hidden="false" customHeight="true" outlineLevel="0" collapsed="false">
      <c r="B279" s="301" t="s">
        <v>1</v>
      </c>
      <c r="C279" s="301"/>
      <c r="D279" s="301"/>
      <c r="E279" s="304" t="n">
        <f aca="false">IF($E$238="-",0,$E$238)</f>
        <v>0</v>
      </c>
      <c r="F279" s="304" t="n">
        <f aca="false">IF($E$238="-",0,$E$238)</f>
        <v>0</v>
      </c>
      <c r="G279" s="304" t="n">
        <f aca="false">IF($E$238="-",0,$E$238)</f>
        <v>0</v>
      </c>
      <c r="H279" s="304" t="n">
        <f aca="false">IF($E$238="-",0,$E$238)</f>
        <v>0</v>
      </c>
      <c r="I279" s="304" t="n">
        <f aca="false">IF($E$238="-",0,$E$238)</f>
        <v>0</v>
      </c>
      <c r="J279" s="304" t="n">
        <f aca="false">IF($E$238="-",0,$E$238)</f>
        <v>0</v>
      </c>
      <c r="K279" s="304" t="n">
        <f aca="false">IF($E$238="-",0,$E$238)</f>
        <v>0</v>
      </c>
      <c r="L279" s="304" t="n">
        <f aca="false">IF($E$238="-",0,$E$238)</f>
        <v>0</v>
      </c>
      <c r="M279" s="304" t="n">
        <f aca="false">IF($E$238="-",0,$E$238)</f>
        <v>0</v>
      </c>
      <c r="N279" s="304" t="n">
        <f aca="false">IF($E$238="-",0,$E$238)</f>
        <v>0</v>
      </c>
      <c r="O279" s="304" t="n">
        <f aca="false">IF($E$238="-",0,$E$238)</f>
        <v>0</v>
      </c>
      <c r="P279" s="304" t="n">
        <f aca="false">IF($E$238="-",0,$E$238)</f>
        <v>0</v>
      </c>
      <c r="Q279" s="304" t="n">
        <f aca="false">IF($E$238="-",0,$E$238)</f>
        <v>0</v>
      </c>
      <c r="R279" s="304" t="n">
        <f aca="false">IF($E$238="-",0,$E$238)</f>
        <v>0</v>
      </c>
      <c r="S279" s="304" t="n">
        <f aca="false">IF($E$238="-",0,$E$238)</f>
        <v>0</v>
      </c>
      <c r="T279" s="304" t="n">
        <f aca="false">IF($E$238="-",0,$E$238)</f>
        <v>0</v>
      </c>
      <c r="U279" s="304" t="n">
        <f aca="false">IF($E$238="-",0,$E$238)</f>
        <v>0</v>
      </c>
      <c r="V279" s="304" t="n">
        <f aca="false">IF($E$238="-",0,$E$238)</f>
        <v>0</v>
      </c>
      <c r="W279" s="304" t="n">
        <f aca="false">IF($E$238="-",0,$E$238)</f>
        <v>0</v>
      </c>
      <c r="X279" s="304" t="n">
        <f aca="false">IF($E$238="-",0,$E$238)</f>
        <v>0</v>
      </c>
      <c r="Y279" s="304" t="n">
        <f aca="false">IF($E$238="-",0,$E$238)</f>
        <v>0</v>
      </c>
      <c r="Z279" s="304" t="n">
        <f aca="false">IF($E$238="-",0,$E$238)</f>
        <v>0</v>
      </c>
      <c r="AA279" s="304" t="n">
        <f aca="false">IF($E$238="-",0,$E$238)</f>
        <v>0</v>
      </c>
      <c r="AB279" s="304" t="n">
        <f aca="false">IF($E$238="-",0,$E$238)</f>
        <v>0</v>
      </c>
      <c r="AC279" s="304" t="n">
        <f aca="false">IF($E$238="-",0,$E$238)</f>
        <v>0</v>
      </c>
      <c r="AD279" s="304" t="n">
        <f aca="false">IF($E$238="-",0,$E$238)</f>
        <v>0</v>
      </c>
      <c r="AE279" s="304" t="n">
        <f aca="false">IF($E$238="-",0,$E$238)</f>
        <v>0</v>
      </c>
      <c r="AF279" s="304" t="n">
        <f aca="false">IF($E$238="-",0,$E$238)</f>
        <v>0</v>
      </c>
      <c r="AG279" s="304" t="n">
        <f aca="false">IF($E$238="-",0,$E$238)</f>
        <v>0</v>
      </c>
      <c r="AH279" s="304" t="n">
        <f aca="false">IF($E$238="-",0,$E$238)</f>
        <v>0</v>
      </c>
      <c r="AI279" s="304" t="n">
        <f aca="false">IF($E$238="-",0,$E$238)</f>
        <v>0</v>
      </c>
      <c r="AJ279" s="304" t="n">
        <f aca="false">IF($E$238="-",0,$E$238)</f>
        <v>0</v>
      </c>
      <c r="AK279" s="304" t="n">
        <f aca="false">IF($E$238="-",0,$E$238)</f>
        <v>0</v>
      </c>
      <c r="AL279" s="304" t="n">
        <f aca="false">IF($E$238="-",0,$E$238)</f>
        <v>0</v>
      </c>
    </row>
    <row r="280" customFormat="false" ht="15" hidden="false" customHeight="true" outlineLevel="0" collapsed="false">
      <c r="B280" s="301" t="s">
        <v>6</v>
      </c>
      <c r="C280" s="301"/>
      <c r="D280" s="301"/>
      <c r="E280" s="301" t="n">
        <f aca="false">IF(E239="-",0,E239)</f>
        <v>0</v>
      </c>
      <c r="F280" s="301" t="n">
        <f aca="false">IF(F239="-",0,F239)</f>
        <v>0</v>
      </c>
      <c r="G280" s="301" t="n">
        <f aca="false">IF(G239="-",0,G239)</f>
        <v>0</v>
      </c>
      <c r="H280" s="301" t="n">
        <f aca="false">IF(H239="-",0,H239)</f>
        <v>0</v>
      </c>
      <c r="I280" s="301" t="n">
        <f aca="false">IF(I239="-",0,I239)</f>
        <v>0</v>
      </c>
      <c r="J280" s="301" t="n">
        <f aca="false">IF(J239="-",0,J239)</f>
        <v>0</v>
      </c>
      <c r="K280" s="301" t="n">
        <f aca="false">IF(K239="-",0,K239)</f>
        <v>0</v>
      </c>
      <c r="L280" s="301" t="n">
        <f aca="false">IF(L239="-",0,L239)</f>
        <v>0</v>
      </c>
      <c r="M280" s="301" t="n">
        <f aca="false">IF(M239="-",0,M239)</f>
        <v>0</v>
      </c>
      <c r="N280" s="301" t="n">
        <f aca="false">IF(N239="-",0,N239)</f>
        <v>0</v>
      </c>
      <c r="O280" s="301" t="n">
        <f aca="false">IF(O239="-",0,O239)</f>
        <v>0</v>
      </c>
      <c r="P280" s="301" t="n">
        <f aca="false">IF(P239="-",0,P239)</f>
        <v>0</v>
      </c>
      <c r="Q280" s="301" t="n">
        <f aca="false">IF(Q239="-",0,Q239)</f>
        <v>0</v>
      </c>
      <c r="R280" s="301" t="n">
        <f aca="false">IF(R239="-",0,R239)</f>
        <v>0</v>
      </c>
      <c r="S280" s="301" t="n">
        <f aca="false">IF(S239="-",0,S239)</f>
        <v>0</v>
      </c>
      <c r="T280" s="301" t="n">
        <f aca="false">IF(T239="-",0,T239)</f>
        <v>0</v>
      </c>
      <c r="U280" s="301" t="n">
        <f aca="false">IF(U239="-",0,U239)</f>
        <v>0</v>
      </c>
      <c r="V280" s="301" t="n">
        <f aca="false">IF(V239="-",0,V239)</f>
        <v>0</v>
      </c>
      <c r="W280" s="301" t="n">
        <f aca="false">IF(W239="-",0,W239)</f>
        <v>0</v>
      </c>
      <c r="X280" s="301" t="n">
        <f aca="false">IF(X239="-",0,X239)</f>
        <v>0</v>
      </c>
      <c r="Y280" s="301" t="n">
        <f aca="false">IF(Y239="-",0,Y239)</f>
        <v>0</v>
      </c>
      <c r="Z280" s="301" t="n">
        <f aca="false">IF(Z239="-",0,Z239)</f>
        <v>0</v>
      </c>
      <c r="AA280" s="301" t="n">
        <f aca="false">IF(AA239="-",0,AA239)</f>
        <v>0</v>
      </c>
      <c r="AB280" s="301" t="n">
        <f aca="false">IF(AB239="-",0,AB239)</f>
        <v>0</v>
      </c>
      <c r="AC280" s="301" t="n">
        <f aca="false">IF(AC239="-",0,AC239)</f>
        <v>0</v>
      </c>
      <c r="AD280" s="301" t="n">
        <f aca="false">IF(AD239="-",0,AD239)</f>
        <v>0</v>
      </c>
      <c r="AE280" s="301" t="n">
        <f aca="false">IF(AE239="-",0,AE239)</f>
        <v>0</v>
      </c>
      <c r="AF280" s="301" t="n">
        <f aca="false">IF(AF239="-",0,AF239)</f>
        <v>0</v>
      </c>
      <c r="AG280" s="301" t="n">
        <f aca="false">IF(AG239="-",0,AG239)</f>
        <v>0</v>
      </c>
      <c r="AH280" s="301" t="n">
        <f aca="false">IF(AH239="-",0,AH239)</f>
        <v>0</v>
      </c>
      <c r="AI280" s="301" t="n">
        <f aca="false">IF(AI239="-",0,AI239)</f>
        <v>0</v>
      </c>
      <c r="AJ280" s="301" t="n">
        <f aca="false">IF(AJ239="-",0,AJ239)</f>
        <v>0</v>
      </c>
      <c r="AK280" s="301" t="n">
        <f aca="false">IF(AK239="-",0,AK239)</f>
        <v>0</v>
      </c>
      <c r="AL280" s="301" t="n">
        <f aca="false">IF(AL239="-",0,AL239)</f>
        <v>0</v>
      </c>
    </row>
    <row r="281" customFormat="false" ht="15" hidden="false" customHeight="true" outlineLevel="0" collapsed="false">
      <c r="B281" s="301" t="s">
        <v>10</v>
      </c>
      <c r="C281" s="301"/>
      <c r="D281" s="301"/>
      <c r="E281" s="301" t="n">
        <f aca="false">IF(E240="-",0,E240)</f>
        <v>0</v>
      </c>
      <c r="F281" s="301" t="n">
        <f aca="false">IF(F240="-",0,F240)</f>
        <v>0</v>
      </c>
      <c r="G281" s="301" t="n">
        <f aca="false">IF(G240="-",0,G240)</f>
        <v>0</v>
      </c>
      <c r="H281" s="301" t="n">
        <f aca="false">IF(H240="-",0,H240)</f>
        <v>0</v>
      </c>
      <c r="I281" s="301" t="n">
        <f aca="false">IF(I240="-",0,I240)</f>
        <v>0</v>
      </c>
      <c r="J281" s="301" t="n">
        <f aca="false">IF(J240="-",0,J240)</f>
        <v>0</v>
      </c>
      <c r="K281" s="301" t="n">
        <f aca="false">IF(K240="-",0,K240)</f>
        <v>0</v>
      </c>
      <c r="L281" s="301" t="n">
        <f aca="false">IF(L240="-",0,L240)</f>
        <v>0</v>
      </c>
      <c r="M281" s="301" t="n">
        <f aca="false">IF(M240="-",0,M240)</f>
        <v>0</v>
      </c>
      <c r="N281" s="301" t="n">
        <f aca="false">IF(N240="-",0,N240)</f>
        <v>0</v>
      </c>
      <c r="O281" s="301" t="n">
        <f aca="false">IF(O240="-",0,O240)</f>
        <v>0</v>
      </c>
      <c r="P281" s="301" t="n">
        <f aca="false">IF(P240="-",0,P240)</f>
        <v>0</v>
      </c>
      <c r="Q281" s="301" t="n">
        <f aca="false">IF(Q240="-",0,Q240)</f>
        <v>0</v>
      </c>
      <c r="R281" s="301" t="n">
        <f aca="false">IF(R240="-",0,R240)</f>
        <v>0</v>
      </c>
      <c r="S281" s="301" t="n">
        <f aca="false">IF(S240="-",0,S240)</f>
        <v>0</v>
      </c>
      <c r="T281" s="301" t="n">
        <f aca="false">IF(T240="-",0,T240)</f>
        <v>0</v>
      </c>
      <c r="U281" s="301" t="n">
        <f aca="false">IF(U240="-",0,U240)</f>
        <v>0</v>
      </c>
      <c r="V281" s="301" t="n">
        <f aca="false">IF(V240="-",0,V240)</f>
        <v>0</v>
      </c>
      <c r="W281" s="301" t="n">
        <f aca="false">IF(W240="-",0,W240)</f>
        <v>0</v>
      </c>
      <c r="X281" s="301" t="n">
        <f aca="false">IF(X240="-",0,X240)</f>
        <v>0</v>
      </c>
      <c r="Y281" s="301" t="n">
        <f aca="false">IF(Y240="-",0,Y240)</f>
        <v>0</v>
      </c>
      <c r="Z281" s="301" t="n">
        <f aca="false">IF(Z240="-",0,Z240)</f>
        <v>0</v>
      </c>
      <c r="AA281" s="301" t="n">
        <f aca="false">IF(AA240="-",0,AA240)</f>
        <v>0</v>
      </c>
      <c r="AB281" s="301" t="n">
        <f aca="false">IF(AB240="-",0,AB240)</f>
        <v>0</v>
      </c>
      <c r="AC281" s="301" t="n">
        <f aca="false">IF(AC240="-",0,AC240)</f>
        <v>0</v>
      </c>
      <c r="AD281" s="301" t="n">
        <f aca="false">IF(AD240="-",0,AD240)</f>
        <v>0</v>
      </c>
      <c r="AE281" s="301" t="n">
        <f aca="false">IF(AE240="-",0,AE240)</f>
        <v>0</v>
      </c>
      <c r="AF281" s="301" t="n">
        <f aca="false">IF(AF240="-",0,AF240)</f>
        <v>0</v>
      </c>
      <c r="AG281" s="301" t="n">
        <f aca="false">IF(AG240="-",0,AG240)</f>
        <v>0</v>
      </c>
      <c r="AH281" s="301" t="n">
        <f aca="false">IF(AH240="-",0,AH240)</f>
        <v>0</v>
      </c>
      <c r="AI281" s="301" t="n">
        <f aca="false">IF(AI240="-",0,AI240)</f>
        <v>0</v>
      </c>
      <c r="AJ281" s="301" t="n">
        <f aca="false">IF(AJ240="-",0,AJ240)</f>
        <v>0</v>
      </c>
      <c r="AK281" s="301" t="n">
        <f aca="false">IF(AK240="-",0,AK240)</f>
        <v>0</v>
      </c>
      <c r="AL281" s="301" t="n">
        <f aca="false">IF(AL240="-",0,AL240)</f>
        <v>0</v>
      </c>
    </row>
    <row r="282" customFormat="false" ht="15" hidden="false" customHeight="true" outlineLevel="0" collapsed="false">
      <c r="B282" s="301" t="s">
        <v>14</v>
      </c>
      <c r="C282" s="301"/>
      <c r="D282" s="301"/>
      <c r="E282" s="301" t="n">
        <f aca="false">IF(E241="-",0,E241)+IF(E242="-",0,E242)</f>
        <v>0</v>
      </c>
      <c r="F282" s="301" t="n">
        <f aca="false">IF(F241="-",0,F241)+IF(F242="-",0,F242)</f>
        <v>0</v>
      </c>
      <c r="G282" s="301" t="n">
        <f aca="false">IF(G241="-",0,G241)+IF(G242="-",0,G242)</f>
        <v>0</v>
      </c>
      <c r="H282" s="301" t="n">
        <f aca="false">IF(H241="-",0,H241)+IF(H242="-",0,H242)</f>
        <v>0</v>
      </c>
      <c r="I282" s="301" t="n">
        <f aca="false">IF(I241="-",0,I241)+IF(I242="-",0,I242)</f>
        <v>0</v>
      </c>
      <c r="J282" s="301" t="n">
        <f aca="false">IF(J241="-",0,J241)+IF(J242="-",0,J242)</f>
        <v>0</v>
      </c>
      <c r="K282" s="301" t="n">
        <f aca="false">IF(K241="-",0,K241)+IF(K242="-",0,K242)</f>
        <v>0</v>
      </c>
      <c r="L282" s="301" t="n">
        <f aca="false">IF(L241="-",0,L241)+IF(L242="-",0,L242)</f>
        <v>0</v>
      </c>
      <c r="M282" s="301" t="n">
        <f aca="false">IF(M241="-",0,M241)+IF(M242="-",0,M242)</f>
        <v>0</v>
      </c>
      <c r="N282" s="301" t="n">
        <f aca="false">IF(N241="-",0,N241)+IF(N242="-",0,N242)</f>
        <v>0</v>
      </c>
      <c r="O282" s="301" t="n">
        <f aca="false">IF(O241="-",0,O241)+IF(O242="-",0,O242)</f>
        <v>0</v>
      </c>
      <c r="P282" s="301" t="n">
        <f aca="false">IF(P241="-",0,P241)+IF(P242="-",0,P242)</f>
        <v>0</v>
      </c>
      <c r="Q282" s="301" t="n">
        <f aca="false">IF(Q241="-",0,Q241)+IF(Q242="-",0,Q242)</f>
        <v>0</v>
      </c>
      <c r="R282" s="301" t="n">
        <f aca="false">IF(R241="-",0,R241)+IF(R242="-",0,R242)</f>
        <v>0</v>
      </c>
      <c r="S282" s="301" t="n">
        <f aca="false">IF(S241="-",0,S241)+IF(S242="-",0,S242)</f>
        <v>0</v>
      </c>
      <c r="T282" s="301" t="n">
        <f aca="false">IF(T241="-",0,T241)+IF(T242="-",0,T242)</f>
        <v>0</v>
      </c>
      <c r="U282" s="301" t="n">
        <f aca="false">IF(U241="-",0,U241)+IF(U242="-",0,U242)</f>
        <v>0</v>
      </c>
      <c r="V282" s="301" t="n">
        <f aca="false">IF(V241="-",0,V241)+IF(V242="-",0,V242)</f>
        <v>0</v>
      </c>
      <c r="W282" s="301" t="n">
        <f aca="false">IF(W241="-",0,W241)+IF(W242="-",0,W242)</f>
        <v>0</v>
      </c>
      <c r="X282" s="301" t="n">
        <f aca="false">IF(X241="-",0,X241)+IF(X242="-",0,X242)</f>
        <v>0</v>
      </c>
      <c r="Y282" s="301" t="n">
        <f aca="false">IF(Y241="-",0,Y241)+IF(Y242="-",0,Y242)</f>
        <v>0</v>
      </c>
      <c r="Z282" s="301" t="n">
        <f aca="false">IF(Z241="-",0,Z241)+IF(Z242="-",0,Z242)</f>
        <v>0</v>
      </c>
      <c r="AA282" s="301" t="n">
        <f aca="false">IF(AA241="-",0,AA241)+IF(AA242="-",0,AA242)</f>
        <v>0</v>
      </c>
      <c r="AB282" s="301" t="n">
        <f aca="false">IF(AB241="-",0,AB241)+IF(AB242="-",0,AB242)</f>
        <v>0</v>
      </c>
      <c r="AC282" s="301" t="n">
        <f aca="false">IF(AC241="-",0,AC241)+IF(AC242="-",0,AC242)</f>
        <v>0</v>
      </c>
      <c r="AD282" s="301" t="n">
        <f aca="false">IF(AD241="-",0,AD241)+IF(AD242="-",0,AD242)</f>
        <v>0</v>
      </c>
      <c r="AE282" s="301" t="n">
        <f aca="false">IF(AE241="-",0,AE241)+IF(AE242="-",0,AE242)</f>
        <v>0</v>
      </c>
      <c r="AF282" s="301" t="n">
        <f aca="false">IF(AF241="-",0,AF241)+IF(AF242="-",0,AF242)</f>
        <v>0</v>
      </c>
      <c r="AG282" s="301" t="n">
        <f aca="false">IF(AG241="-",0,AG241)+IF(AG242="-",0,AG242)</f>
        <v>0</v>
      </c>
      <c r="AH282" s="301" t="n">
        <f aca="false">IF(AH241="-",0,AH241)+IF(AH242="-",0,AH242)</f>
        <v>0</v>
      </c>
      <c r="AI282" s="301" t="n">
        <f aca="false">IF(AI241="-",0,AI241)+IF(AI242="-",0,AI242)</f>
        <v>0</v>
      </c>
      <c r="AJ282" s="301" t="n">
        <f aca="false">IF(AJ241="-",0,AJ241)+IF(AJ242="-",0,AJ242)</f>
        <v>0</v>
      </c>
      <c r="AK282" s="301" t="n">
        <f aca="false">IF(AK241="-",0,AK241)+IF(AK242="-",0,AK242)</f>
        <v>0</v>
      </c>
      <c r="AL282" s="301" t="n">
        <f aca="false">IF(AL241="-",0,AL241)+IF(AL242="-",0,AL242)</f>
        <v>0</v>
      </c>
    </row>
    <row r="283" customFormat="false" ht="15" hidden="false" customHeight="true" outlineLevel="0" collapsed="false">
      <c r="B283" s="301" t="s">
        <v>19</v>
      </c>
      <c r="C283" s="301"/>
      <c r="D283" s="301"/>
      <c r="E283" s="302" t="n">
        <f aca="false">IF(E245="-",0,E245)+IF(E244="-",0,E244)+IF(E243="-",0,E243)</f>
        <v>0</v>
      </c>
      <c r="F283" s="302" t="n">
        <f aca="false">IF(F245="-",0,F245)+IF(F244="-",0,F244)+IF(F243="-",0,F243)</f>
        <v>0</v>
      </c>
      <c r="G283" s="302" t="n">
        <f aca="false">IF(G245="-",0,G245)+IF(G244="-",0,G244)+IF(G243="-",0,G243)</f>
        <v>0</v>
      </c>
      <c r="H283" s="302" t="n">
        <f aca="false">IF(H245="-",0,H245)+IF(H244="-",0,H244)+IF(H243="-",0,H243)</f>
        <v>0</v>
      </c>
      <c r="I283" s="302" t="n">
        <f aca="false">IF(I245="-",0,I245)+IF(I244="-",0,I244)+IF(I243="-",0,I243)</f>
        <v>0</v>
      </c>
      <c r="J283" s="302" t="n">
        <f aca="false">IF(J245="-",0,J245)+IF(J244="-",0,J244)+IF(J243="-",0,J243)</f>
        <v>0</v>
      </c>
      <c r="K283" s="302" t="n">
        <f aca="false">IF(K245="-",0,K245)+IF(K244="-",0,K244)+IF(K243="-",0,K243)</f>
        <v>0</v>
      </c>
      <c r="L283" s="302" t="n">
        <f aca="false">IF(L245="-",0,L245)+IF(L244="-",0,L244)+IF(L243="-",0,L243)</f>
        <v>0</v>
      </c>
      <c r="M283" s="302" t="n">
        <f aca="false">IF(M245="-",0,M245)+IF(M244="-",0,M244)+IF(M243="-",0,M243)</f>
        <v>0</v>
      </c>
      <c r="N283" s="302" t="n">
        <f aca="false">IF(N245="-",0,N245)+IF(N244="-",0,N244)+IF(N243="-",0,N243)</f>
        <v>0</v>
      </c>
      <c r="O283" s="302" t="n">
        <f aca="false">IF(O245="-",0,O245)+IF(O244="-",0,O244)+IF(O243="-",0,O243)</f>
        <v>0</v>
      </c>
      <c r="P283" s="302" t="n">
        <f aca="false">IF(P245="-",0,P245)+IF(P244="-",0,P244)+IF(P243="-",0,P243)</f>
        <v>0</v>
      </c>
      <c r="Q283" s="302" t="n">
        <f aca="false">IF(Q245="-",0,Q245)+IF(Q244="-",0,Q244)+IF(Q243="-",0,Q243)</f>
        <v>0</v>
      </c>
      <c r="R283" s="302" t="n">
        <f aca="false">IF(R245="-",0,R245)+IF(R244="-",0,R244)+IF(R243="-",0,R243)</f>
        <v>0</v>
      </c>
      <c r="S283" s="302" t="n">
        <f aca="false">IF(S245="-",0,S245)+IF(S244="-",0,S244)+IF(S243="-",0,S243)</f>
        <v>0</v>
      </c>
      <c r="T283" s="302" t="n">
        <f aca="false">IF(T245="-",0,T245)+IF(T244="-",0,T244)+IF(T243="-",0,T243)</f>
        <v>0</v>
      </c>
      <c r="U283" s="302" t="n">
        <f aca="false">IF(U245="-",0,U245)+IF(U244="-",0,U244)+IF(U243="-",0,U243)</f>
        <v>0</v>
      </c>
      <c r="V283" s="302" t="n">
        <f aca="false">IF(V245="-",0,V245)+IF(V244="-",0,V244)+IF(V243="-",0,V243)</f>
        <v>0</v>
      </c>
      <c r="W283" s="302" t="n">
        <f aca="false">IF(W245="-",0,W245)+IF(W244="-",0,W244)+IF(W243="-",0,W243)</f>
        <v>0</v>
      </c>
      <c r="X283" s="302" t="n">
        <f aca="false">IF(X245="-",0,X245)+IF(X244="-",0,X244)+IF(X243="-",0,X243)</f>
        <v>0</v>
      </c>
      <c r="Y283" s="302" t="n">
        <f aca="false">IF(Y245="-",0,Y245)+IF(Y244="-",0,Y244)+IF(Y243="-",0,Y243)</f>
        <v>0</v>
      </c>
      <c r="Z283" s="302" t="n">
        <f aca="false">IF(Z245="-",0,Z245)+IF(Z244="-",0,Z244)+IF(Z243="-",0,Z243)</f>
        <v>0</v>
      </c>
      <c r="AA283" s="302" t="n">
        <f aca="false">IF(AA245="-",0,AA245)+IF(AA244="-",0,AA244)+IF(AA243="-",0,AA243)</f>
        <v>0</v>
      </c>
      <c r="AB283" s="302" t="n">
        <f aca="false">IF(AB245="-",0,AB245)+IF(AB244="-",0,AB244)+IF(AB243="-",0,AB243)</f>
        <v>0</v>
      </c>
      <c r="AC283" s="302" t="n">
        <f aca="false">IF(AC245="-",0,AC245)+IF(AC244="-",0,AC244)+IF(AC243="-",0,AC243)</f>
        <v>0</v>
      </c>
      <c r="AD283" s="302" t="n">
        <f aca="false">IF(AD245="-",0,AD245)+IF(AD244="-",0,AD244)+IF(AD243="-",0,AD243)</f>
        <v>0</v>
      </c>
      <c r="AE283" s="302" t="n">
        <f aca="false">IF(AE245="-",0,AE245)+IF(AE244="-",0,AE244)+IF(AE243="-",0,AE243)</f>
        <v>0</v>
      </c>
      <c r="AF283" s="302" t="n">
        <f aca="false">IF(AF245="-",0,AF245)+IF(AF244="-",0,AF244)+IF(AF243="-",0,AF243)</f>
        <v>0</v>
      </c>
      <c r="AG283" s="302" t="n">
        <f aca="false">IF(AG245="-",0,AG245)+IF(AG244="-",0,AG244)+IF(AG243="-",0,AG243)</f>
        <v>0</v>
      </c>
      <c r="AH283" s="302" t="n">
        <f aca="false">IF(AH245="-",0,AH245)+IF(AH244="-",0,AH244)+IF(AH243="-",0,AH243)</f>
        <v>0</v>
      </c>
      <c r="AI283" s="302" t="n">
        <f aca="false">IF(AI245="-",0,AI245)+IF(AI244="-",0,AI244)+IF(AI243="-",0,AI243)</f>
        <v>0</v>
      </c>
      <c r="AJ283" s="302" t="n">
        <f aca="false">IF(AJ245="-",0,AJ245)+IF(AJ244="-",0,AJ244)+IF(AJ243="-",0,AJ243)</f>
        <v>0</v>
      </c>
      <c r="AK283" s="302" t="n">
        <f aca="false">IF(AK245="-",0,AK245)+IF(AK244="-",0,AK244)+IF(AK243="-",0,AK243)</f>
        <v>0</v>
      </c>
      <c r="AL283" s="302" t="n">
        <f aca="false">IF(AL245="-",0,AL245)+IF(AL244="-",0,AL244)+IF(AL243="-",0,AL243)</f>
        <v>0</v>
      </c>
    </row>
    <row r="284" customFormat="false" ht="15" hidden="false" customHeight="true" outlineLevel="0" collapsed="false">
      <c r="B284" s="301"/>
      <c r="C284" s="301"/>
      <c r="D284" s="301"/>
      <c r="E284" s="303" t="n">
        <f aca="false">SUM(E279:E283)</f>
        <v>0</v>
      </c>
      <c r="F284" s="303" t="n">
        <f aca="false">SUM(F279:F283)</f>
        <v>0</v>
      </c>
      <c r="G284" s="303" t="n">
        <f aca="false">SUM(G279:G283)</f>
        <v>0</v>
      </c>
      <c r="H284" s="303" t="n">
        <f aca="false">SUM(H279:H283)</f>
        <v>0</v>
      </c>
      <c r="I284" s="303" t="n">
        <f aca="false">SUM(I279:I283)</f>
        <v>0</v>
      </c>
      <c r="J284" s="303" t="n">
        <f aca="false">SUM(J279:J283)</f>
        <v>0</v>
      </c>
      <c r="K284" s="303" t="n">
        <f aca="false">SUM(K279:K283)</f>
        <v>0</v>
      </c>
      <c r="L284" s="303" t="n">
        <f aca="false">SUM(L279:L283)</f>
        <v>0</v>
      </c>
      <c r="M284" s="303" t="n">
        <f aca="false">SUM(M279:M283)</f>
        <v>0</v>
      </c>
      <c r="N284" s="303" t="n">
        <f aca="false">SUM(N279:N283)</f>
        <v>0</v>
      </c>
      <c r="O284" s="303" t="n">
        <f aca="false">SUM(O279:O283)</f>
        <v>0</v>
      </c>
      <c r="P284" s="303" t="n">
        <f aca="false">SUM(P279:P283)</f>
        <v>0</v>
      </c>
      <c r="Q284" s="303" t="n">
        <f aca="false">SUM(Q279:Q283)</f>
        <v>0</v>
      </c>
      <c r="R284" s="303" t="n">
        <f aca="false">SUM(R279:R283)</f>
        <v>0</v>
      </c>
      <c r="S284" s="303" t="n">
        <f aca="false">SUM(S279:S283)</f>
        <v>0</v>
      </c>
      <c r="T284" s="303" t="n">
        <f aca="false">SUM(T279:T283)</f>
        <v>0</v>
      </c>
      <c r="U284" s="303" t="n">
        <f aca="false">SUM(U279:U283)</f>
        <v>0</v>
      </c>
      <c r="V284" s="303" t="n">
        <f aca="false">SUM(V279:V283)</f>
        <v>0</v>
      </c>
      <c r="W284" s="303" t="n">
        <f aca="false">SUM(W279:W283)</f>
        <v>0</v>
      </c>
      <c r="X284" s="303" t="n">
        <f aca="false">SUM(X279:X283)</f>
        <v>0</v>
      </c>
      <c r="Y284" s="303" t="n">
        <f aca="false">SUM(Y279:Y283)</f>
        <v>0</v>
      </c>
      <c r="Z284" s="303" t="n">
        <f aca="false">SUM(Z279:Z283)</f>
        <v>0</v>
      </c>
      <c r="AA284" s="303" t="n">
        <f aca="false">SUM(AA279:AA283)</f>
        <v>0</v>
      </c>
      <c r="AB284" s="303" t="n">
        <f aca="false">SUM(AB279:AB283)</f>
        <v>0</v>
      </c>
      <c r="AC284" s="303" t="n">
        <f aca="false">SUM(AC279:AC283)</f>
        <v>0</v>
      </c>
      <c r="AD284" s="303" t="n">
        <f aca="false">SUM(AD279:AD283)</f>
        <v>0</v>
      </c>
      <c r="AE284" s="303" t="n">
        <f aca="false">SUM(AE279:AE283)</f>
        <v>0</v>
      </c>
      <c r="AF284" s="303" t="n">
        <f aca="false">SUM(AF279:AF283)</f>
        <v>0</v>
      </c>
      <c r="AG284" s="303" t="n">
        <f aca="false">SUM(AG279:AG283)</f>
        <v>0</v>
      </c>
      <c r="AH284" s="303" t="n">
        <f aca="false">SUM(AH279:AH283)</f>
        <v>0</v>
      </c>
      <c r="AI284" s="303" t="n">
        <f aca="false">SUM(AI279:AI283)</f>
        <v>0</v>
      </c>
      <c r="AJ284" s="303" t="n">
        <f aca="false">SUM(AJ279:AJ283)</f>
        <v>0</v>
      </c>
      <c r="AK284" s="303" t="n">
        <f aca="false">SUM(AK279:AK283)</f>
        <v>0</v>
      </c>
      <c r="AL284" s="303" t="n">
        <f aca="false">SUM(AL279:AL283)</f>
        <v>0</v>
      </c>
    </row>
    <row r="285" customFormat="false" ht="15" hidden="false" customHeight="true" outlineLevel="0" collapsed="false"/>
    <row r="286" customFormat="false" ht="15" hidden="false" customHeight="true" outlineLevel="0" collapsed="false"/>
    <row r="287" customFormat="false" ht="15" hidden="false" customHeight="true" outlineLevel="0" collapsed="false"/>
    <row r="288" customFormat="false" ht="15" hidden="false" customHeight="true" outlineLevel="0" collapsed="false"/>
    <row r="289" customFormat="false" ht="15" hidden="false" customHeight="true" outlineLevel="0" collapsed="false"/>
    <row r="290" customFormat="false" ht="15" hidden="false" customHeight="true" outlineLevel="0" collapsed="false"/>
  </sheetData>
  <sheetProtection sheet="true" objects="true" scenarios="true" selectLockedCells="true"/>
  <mergeCells count="235">
    <mergeCell ref="E5:G5"/>
    <mergeCell ref="H5:O5"/>
    <mergeCell ref="Z5:AF5"/>
    <mergeCell ref="AG5:AH5"/>
    <mergeCell ref="AI5:AJ5"/>
    <mergeCell ref="FO5:FQ5"/>
    <mergeCell ref="FR5:FY5"/>
    <mergeCell ref="GJ5:GP5"/>
    <mergeCell ref="GQ5:GR5"/>
    <mergeCell ref="B6:B8"/>
    <mergeCell ref="E6:G6"/>
    <mergeCell ref="U6:X6"/>
    <mergeCell ref="Z6:AF6"/>
    <mergeCell ref="AG6:AH6"/>
    <mergeCell ref="AI6:AJ6"/>
    <mergeCell ref="FO6:FQ6"/>
    <mergeCell ref="GJ6:GP6"/>
    <mergeCell ref="GQ6:GR6"/>
    <mergeCell ref="GS6:GT6"/>
    <mergeCell ref="E7:G7"/>
    <mergeCell ref="H7:I7"/>
    <mergeCell ref="U7:X7"/>
    <mergeCell ref="Z7:AF7"/>
    <mergeCell ref="AG7:AH7"/>
    <mergeCell ref="AI7:AJ7"/>
    <mergeCell ref="FO7:FQ7"/>
    <mergeCell ref="FR7:FS7"/>
    <mergeCell ref="GJ7:GP7"/>
    <mergeCell ref="GQ7:GR7"/>
    <mergeCell ref="GS7:GT7"/>
    <mergeCell ref="E8:G8"/>
    <mergeCell ref="H8:I8"/>
    <mergeCell ref="Z8:AF8"/>
    <mergeCell ref="AG8:AH8"/>
    <mergeCell ref="AI8:AJ8"/>
    <mergeCell ref="FO8:FQ8"/>
    <mergeCell ref="FR8:FS8"/>
    <mergeCell ref="GJ8:GP8"/>
    <mergeCell ref="GQ8:GR8"/>
    <mergeCell ref="GS8:GT8"/>
    <mergeCell ref="B9:B10"/>
    <mergeCell ref="E9:G9"/>
    <mergeCell ref="H9:M9"/>
    <mergeCell ref="O9:P9"/>
    <mergeCell ref="Z9:AF9"/>
    <mergeCell ref="AG9:AH9"/>
    <mergeCell ref="AI9:AJ9"/>
    <mergeCell ref="FO9:FQ9"/>
    <mergeCell ref="FR9:FW9"/>
    <mergeCell ref="FY9:FZ9"/>
    <mergeCell ref="GJ9:GP9"/>
    <mergeCell ref="GQ9:GR9"/>
    <mergeCell ref="GS9:GT9"/>
    <mergeCell ref="Z10:AF10"/>
    <mergeCell ref="AG10:AH10"/>
    <mergeCell ref="AI10:AJ10"/>
    <mergeCell ref="GJ10:GP10"/>
    <mergeCell ref="GQ10:GR10"/>
    <mergeCell ref="GS10:GT10"/>
    <mergeCell ref="AG11:AH11"/>
    <mergeCell ref="AI11:AJ11"/>
    <mergeCell ref="GQ11:GR11"/>
    <mergeCell ref="GS11:GT11"/>
    <mergeCell ref="A12:A13"/>
    <mergeCell ref="B12:B13"/>
    <mergeCell ref="C12:C13"/>
    <mergeCell ref="D12:D13"/>
    <mergeCell ref="E12:F12"/>
    <mergeCell ref="G12:J12"/>
    <mergeCell ref="K12:K13"/>
    <mergeCell ref="L12:L13"/>
    <mergeCell ref="M12:M13"/>
    <mergeCell ref="N12:N13"/>
    <mergeCell ref="O12:V12"/>
    <mergeCell ref="W12:AD12"/>
    <mergeCell ref="AE12:AL12"/>
    <mergeCell ref="AM12:AM13"/>
    <mergeCell ref="AN12:AN13"/>
    <mergeCell ref="AO12:AO13"/>
    <mergeCell ref="AP12:AQ12"/>
    <mergeCell ref="AR12:AU12"/>
    <mergeCell ref="AV12:AV13"/>
    <mergeCell ref="AW12:AW13"/>
    <mergeCell ref="AX12:AX13"/>
    <mergeCell ref="AY12:AY13"/>
    <mergeCell ref="AZ12:BG12"/>
    <mergeCell ref="BH12:BO12"/>
    <mergeCell ref="BP12:BW12"/>
    <mergeCell ref="BX12:CB12"/>
    <mergeCell ref="CC12:CD12"/>
    <mergeCell ref="FK12:FK13"/>
    <mergeCell ref="FL12:FL13"/>
    <mergeCell ref="FM12:FM13"/>
    <mergeCell ref="FN12:FN13"/>
    <mergeCell ref="FO12:FP12"/>
    <mergeCell ref="FQ12:FT12"/>
    <mergeCell ref="FU12:FU13"/>
    <mergeCell ref="FV12:FV13"/>
    <mergeCell ref="FW12:FW13"/>
    <mergeCell ref="FX12:FX13"/>
    <mergeCell ref="FY12:GF12"/>
    <mergeCell ref="GG12:GN12"/>
    <mergeCell ref="GO12:GV12"/>
    <mergeCell ref="GW12:GW13"/>
    <mergeCell ref="GX12:GX13"/>
    <mergeCell ref="GY12:GY13"/>
    <mergeCell ref="GZ12:HA12"/>
    <mergeCell ref="HB12:HE12"/>
    <mergeCell ref="HF12:HF13"/>
    <mergeCell ref="HG12:HG13"/>
    <mergeCell ref="HH12:HH13"/>
    <mergeCell ref="HI12:HI13"/>
    <mergeCell ref="HJ12:HQ12"/>
    <mergeCell ref="HR12:HY12"/>
    <mergeCell ref="HZ12:IG12"/>
    <mergeCell ref="E90:G90"/>
    <mergeCell ref="H90:O90"/>
    <mergeCell ref="Z90:AF90"/>
    <mergeCell ref="AG90:AH90"/>
    <mergeCell ref="B91:B93"/>
    <mergeCell ref="E91:G91"/>
    <mergeCell ref="U91:X91"/>
    <mergeCell ref="Z91:AF91"/>
    <mergeCell ref="AG91:AH91"/>
    <mergeCell ref="AI91:AJ91"/>
    <mergeCell ref="E92:G92"/>
    <mergeCell ref="H92:I92"/>
    <mergeCell ref="U92:X92"/>
    <mergeCell ref="Z92:AF92"/>
    <mergeCell ref="AG92:AH92"/>
    <mergeCell ref="AI92:AJ92"/>
    <mergeCell ref="E93:G93"/>
    <mergeCell ref="H93:I93"/>
    <mergeCell ref="Z93:AF93"/>
    <mergeCell ref="AG93:AH93"/>
    <mergeCell ref="AI93:AJ93"/>
    <mergeCell ref="B94:B95"/>
    <mergeCell ref="E94:G94"/>
    <mergeCell ref="H94:M94"/>
    <mergeCell ref="O94:P94"/>
    <mergeCell ref="Z94:AF94"/>
    <mergeCell ref="AG94:AH94"/>
    <mergeCell ref="AI94:AJ94"/>
    <mergeCell ref="Z95:AF95"/>
    <mergeCell ref="AG95:AH95"/>
    <mergeCell ref="AI95:AJ95"/>
    <mergeCell ref="AG96:AH96"/>
    <mergeCell ref="AI96:AJ96"/>
    <mergeCell ref="A97:A98"/>
    <mergeCell ref="B97:B98"/>
    <mergeCell ref="C97:C98"/>
    <mergeCell ref="D97:D98"/>
    <mergeCell ref="E97:F97"/>
    <mergeCell ref="G97:J97"/>
    <mergeCell ref="K97:K98"/>
    <mergeCell ref="L97:L98"/>
    <mergeCell ref="M97:M98"/>
    <mergeCell ref="N97:N98"/>
    <mergeCell ref="O97:V97"/>
    <mergeCell ref="W97:AD97"/>
    <mergeCell ref="AE97:AL97"/>
    <mergeCell ref="AM97:AM98"/>
    <mergeCell ref="AN97:AN98"/>
    <mergeCell ref="AO97:AO98"/>
    <mergeCell ref="AP97:AQ97"/>
    <mergeCell ref="AR97:AU97"/>
    <mergeCell ref="AV97:AV98"/>
    <mergeCell ref="AW97:AW98"/>
    <mergeCell ref="AX97:AX98"/>
    <mergeCell ref="AY97:AY98"/>
    <mergeCell ref="AZ97:BG97"/>
    <mergeCell ref="BH97:BO97"/>
    <mergeCell ref="BP97:BW97"/>
    <mergeCell ref="BX97:CB97"/>
    <mergeCell ref="CC97:CD97"/>
    <mergeCell ref="E176:G176"/>
    <mergeCell ref="H176:O176"/>
    <mergeCell ref="Z176:AF176"/>
    <mergeCell ref="AG176:AH176"/>
    <mergeCell ref="B177:B179"/>
    <mergeCell ref="E177:G177"/>
    <mergeCell ref="U177:X177"/>
    <mergeCell ref="Z177:AF177"/>
    <mergeCell ref="AG177:AH177"/>
    <mergeCell ref="AI177:AJ177"/>
    <mergeCell ref="E178:G178"/>
    <mergeCell ref="H178:I178"/>
    <mergeCell ref="U178:X178"/>
    <mergeCell ref="Z178:AF178"/>
    <mergeCell ref="AG178:AH178"/>
    <mergeCell ref="AI178:AJ178"/>
    <mergeCell ref="E179:G179"/>
    <mergeCell ref="H179:I179"/>
    <mergeCell ref="Z179:AF179"/>
    <mergeCell ref="AG179:AH179"/>
    <mergeCell ref="AI179:AJ179"/>
    <mergeCell ref="B180:B181"/>
    <mergeCell ref="E180:G180"/>
    <mergeCell ref="H180:M180"/>
    <mergeCell ref="O180:P180"/>
    <mergeCell ref="Z180:AF180"/>
    <mergeCell ref="AG180:AH180"/>
    <mergeCell ref="AI180:AJ180"/>
    <mergeCell ref="Z181:AF181"/>
    <mergeCell ref="AG181:AH181"/>
    <mergeCell ref="AI181:AJ181"/>
    <mergeCell ref="AG182:AH182"/>
    <mergeCell ref="AI182:AJ182"/>
    <mergeCell ref="A183:A184"/>
    <mergeCell ref="B183:B184"/>
    <mergeCell ref="C183:C184"/>
    <mergeCell ref="D183:D184"/>
    <mergeCell ref="E183:F183"/>
    <mergeCell ref="G183:J183"/>
    <mergeCell ref="K183:K184"/>
    <mergeCell ref="L183:L184"/>
    <mergeCell ref="M183:M184"/>
    <mergeCell ref="N183:N184"/>
    <mergeCell ref="O183:V183"/>
    <mergeCell ref="W183:AD183"/>
    <mergeCell ref="AE183:AL183"/>
    <mergeCell ref="AM183:AM184"/>
    <mergeCell ref="AN183:AN184"/>
    <mergeCell ref="AO183:AO184"/>
    <mergeCell ref="AP183:AQ183"/>
    <mergeCell ref="AR183:AU183"/>
    <mergeCell ref="AV183:AV184"/>
    <mergeCell ref="AW183:AW184"/>
    <mergeCell ref="AX183:AX184"/>
    <mergeCell ref="AY183:AY184"/>
    <mergeCell ref="AZ183:BG183"/>
    <mergeCell ref="BH183:BO183"/>
    <mergeCell ref="BP183:BW183"/>
    <mergeCell ref="BX183:CB183"/>
    <mergeCell ref="CC183:CD18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O2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0" activeCellId="1" sqref="A1 M10"/>
    </sheetView>
  </sheetViews>
  <sheetFormatPr defaultColWidth="8.88671875" defaultRowHeight="9.75" customHeight="true" zeroHeight="false" outlineLevelRow="0" outlineLevelCol="0"/>
  <cols>
    <col collapsed="false" customWidth="true" hidden="false" outlineLevel="0" max="1" min="1" style="1" width="3.77"/>
    <col collapsed="false" customWidth="true" hidden="false" outlineLevel="0" max="2" min="2" style="1" width="27"/>
    <col collapsed="false" customWidth="true" hidden="false" outlineLevel="0" max="4" min="3" style="1" width="4.33"/>
    <col collapsed="false" customWidth="true" hidden="false" outlineLevel="0" max="38" min="5" style="1" width="4.44"/>
    <col collapsed="false" customWidth="true" hidden="false" outlineLevel="0" max="39" min="39" style="1" width="3.77"/>
    <col collapsed="false" customWidth="true" hidden="false" outlineLevel="0" max="40" min="40" style="1" width="3.34"/>
    <col collapsed="false" customWidth="true" hidden="false" outlineLevel="0" max="41" min="41" style="1" width="3.67"/>
    <col collapsed="false" customWidth="true" hidden="true" outlineLevel="0" max="74" min="42" style="1" width="3.77"/>
    <col collapsed="false" customWidth="true" hidden="true" outlineLevel="0" max="75" min="75" style="1" width="1.77"/>
    <col collapsed="false" customWidth="true" hidden="false" outlineLevel="0" max="80" min="76" style="1" width="2.77"/>
    <col collapsed="false" customWidth="true" hidden="false" outlineLevel="0" max="82" min="81" style="1" width="2.56"/>
    <col collapsed="false" customWidth="true" hidden="false" outlineLevel="0" max="83" min="83" style="1" width="11"/>
    <col collapsed="false" customWidth="true" hidden="false" outlineLevel="0" max="84" min="84" style="2" width="4.56"/>
    <col collapsed="false" customWidth="true" hidden="false" outlineLevel="0" max="85" min="85" style="2" width="32.44"/>
    <col collapsed="false" customWidth="true" hidden="false" outlineLevel="0" max="124" min="86" style="2" width="4.33"/>
    <col collapsed="false" customWidth="true" hidden="true" outlineLevel="0" max="158" min="125" style="2" width="4.33"/>
    <col collapsed="false" customWidth="true" hidden="false" outlineLevel="0" max="165" min="159" style="2" width="4.33"/>
    <col collapsed="false" customWidth="true" hidden="false" outlineLevel="0" max="166" min="166" style="2" width="11"/>
    <col collapsed="false" customWidth="true" hidden="false" outlineLevel="0" max="167" min="167" style="2" width="3.77"/>
    <col collapsed="false" customWidth="true" hidden="false" outlineLevel="0" max="168" min="168" style="2" width="32.44"/>
    <col collapsed="false" customWidth="true" hidden="false" outlineLevel="0" max="207" min="169" style="2" width="4.33"/>
    <col collapsed="false" customWidth="true" hidden="true" outlineLevel="0" max="241" min="208" style="2" width="4.33"/>
    <col collapsed="false" customWidth="true" hidden="false" outlineLevel="0" max="248" min="242" style="2" width="4.33"/>
    <col collapsed="false" customWidth="false" hidden="false" outlineLevel="0" max="16384" min="249" style="2" width="8.88"/>
  </cols>
  <sheetData>
    <row r="1" customFormat="false" ht="15" hidden="false" customHeight="true" outlineLevel="0" collapsed="false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BX1" s="3"/>
      <c r="BY1" s="3"/>
      <c r="BZ1" s="3"/>
      <c r="CA1" s="3"/>
      <c r="CB1" s="3"/>
      <c r="CC1" s="3"/>
      <c r="CD1" s="3"/>
      <c r="CE1" s="3"/>
    </row>
    <row r="2" customFormat="false" ht="15" hidden="false" customHeight="true" outlineLevel="0" collapsed="false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BX2" s="3"/>
      <c r="BY2" s="3"/>
      <c r="BZ2" s="3"/>
      <c r="CA2" s="3"/>
      <c r="CB2" s="3"/>
      <c r="CC2" s="3"/>
      <c r="CD2" s="3"/>
      <c r="CE2" s="3"/>
    </row>
    <row r="3" s="1" customFormat="true" ht="60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5"/>
      <c r="IO3" s="6"/>
    </row>
    <row r="4" s="1" customFormat="true" ht="15" hidden="false" customHeight="true" outlineLevel="0" collapsed="false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8"/>
      <c r="IO4" s="6"/>
    </row>
    <row r="5" s="1" customFormat="true" ht="15" hidden="false" customHeight="false" outlineLevel="0" collapsed="false">
      <c r="A5" s="9"/>
      <c r="B5" s="9"/>
      <c r="C5" s="9"/>
      <c r="D5" s="9"/>
      <c r="E5" s="10" t="s">
        <v>0</v>
      </c>
      <c r="F5" s="10"/>
      <c r="G5" s="10"/>
      <c r="H5" s="11" t="e">
        <f aca="false">'විෂය තොරතුරු'!J5</f>
        <v>#N/A</v>
      </c>
      <c r="I5" s="11"/>
      <c r="J5" s="11"/>
      <c r="K5" s="11"/>
      <c r="L5" s="11"/>
      <c r="M5" s="11"/>
      <c r="N5" s="11"/>
      <c r="O5" s="11"/>
      <c r="P5" s="12"/>
      <c r="Q5" s="9"/>
      <c r="R5" s="9"/>
      <c r="S5" s="13" t="s">
        <v>1</v>
      </c>
      <c r="T5" s="9"/>
      <c r="U5" s="9"/>
      <c r="V5" s="9"/>
      <c r="W5" s="9"/>
      <c r="X5" s="9"/>
      <c r="Y5" s="9"/>
      <c r="Z5" s="14"/>
      <c r="AA5" s="14"/>
      <c r="AB5" s="14"/>
      <c r="AC5" s="14"/>
      <c r="AD5" s="14"/>
      <c r="AE5" s="14"/>
      <c r="AF5" s="14"/>
      <c r="AG5" s="15" t="s">
        <v>2</v>
      </c>
      <c r="AH5" s="15"/>
      <c r="AI5" s="15" t="s">
        <v>3</v>
      </c>
      <c r="AJ5" s="15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16"/>
      <c r="FK5" s="17"/>
      <c r="FL5" s="17"/>
      <c r="FM5" s="17"/>
      <c r="FN5" s="17"/>
      <c r="FO5" s="18" t="s">
        <v>0</v>
      </c>
      <c r="FP5" s="18"/>
      <c r="FQ5" s="18"/>
      <c r="FR5" s="18" t="e">
        <f aca="false">H90</f>
        <v>#N/A</v>
      </c>
      <c r="FS5" s="18"/>
      <c r="FT5" s="18"/>
      <c r="FU5" s="18"/>
      <c r="FV5" s="18"/>
      <c r="FW5" s="18"/>
      <c r="FX5" s="18"/>
      <c r="FY5" s="18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9"/>
      <c r="GK5" s="19"/>
      <c r="GL5" s="19"/>
      <c r="GM5" s="19"/>
      <c r="GN5" s="19"/>
      <c r="GO5" s="19"/>
      <c r="GP5" s="19"/>
      <c r="GQ5" s="20" t="s">
        <v>2</v>
      </c>
      <c r="GR5" s="20"/>
      <c r="GS5" s="21" t="s">
        <v>3</v>
      </c>
      <c r="GT5" s="21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22"/>
    </row>
    <row r="6" s="1" customFormat="true" ht="17.35" hidden="false" customHeight="false" outlineLevel="0" collapsed="false">
      <c r="A6" s="9"/>
      <c r="B6" s="23" t="s">
        <v>4</v>
      </c>
      <c r="C6" s="9"/>
      <c r="D6" s="9"/>
      <c r="E6" s="10" t="s">
        <v>5</v>
      </c>
      <c r="F6" s="10"/>
      <c r="G6" s="10"/>
      <c r="H6" s="24" t="n">
        <f aca="false">'විෂය තොරතුරු'!J6</f>
        <v>11</v>
      </c>
      <c r="I6" s="24" t="s">
        <v>535</v>
      </c>
      <c r="J6" s="24"/>
      <c r="K6" s="24"/>
      <c r="L6" s="25"/>
      <c r="M6" s="25"/>
      <c r="N6" s="25"/>
      <c r="O6" s="25"/>
      <c r="P6" s="12"/>
      <c r="Q6" s="9"/>
      <c r="R6" s="9"/>
      <c r="S6" s="26" t="s">
        <v>6</v>
      </c>
      <c r="T6" s="9"/>
      <c r="U6" s="27" t="s">
        <v>7</v>
      </c>
      <c r="V6" s="27"/>
      <c r="W6" s="27"/>
      <c r="X6" s="27"/>
      <c r="Y6" s="9"/>
      <c r="Z6" s="28" t="s">
        <v>8</v>
      </c>
      <c r="AA6" s="28"/>
      <c r="AB6" s="28"/>
      <c r="AC6" s="28"/>
      <c r="AD6" s="28"/>
      <c r="AE6" s="28"/>
      <c r="AF6" s="28"/>
      <c r="AG6" s="29" t="str">
        <f aca="false">IF($B$15="","",COUNTIF($CE$15:$CE$64,"6/3 සමත්"))</f>
        <v/>
      </c>
      <c r="AH6" s="29"/>
      <c r="AI6" s="30" t="str">
        <f aca="false">IF($B$15="","",(AG6/$U$7)*100)</f>
        <v/>
      </c>
      <c r="AJ6" s="30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16"/>
      <c r="FK6" s="17"/>
      <c r="FL6" s="17"/>
      <c r="FM6" s="17"/>
      <c r="FN6" s="17"/>
      <c r="FO6" s="18" t="s">
        <v>5</v>
      </c>
      <c r="FP6" s="18"/>
      <c r="FQ6" s="18"/>
      <c r="FR6" s="31" t="n">
        <f aca="false">H91</f>
        <v>11</v>
      </c>
      <c r="FS6" s="31" t="s">
        <v>1</v>
      </c>
      <c r="FT6" s="31"/>
      <c r="FU6" s="31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32" t="s">
        <v>8</v>
      </c>
      <c r="GK6" s="32"/>
      <c r="GL6" s="32"/>
      <c r="GM6" s="32"/>
      <c r="GN6" s="32"/>
      <c r="GO6" s="32"/>
      <c r="GP6" s="32"/>
      <c r="GQ6" s="20" t="n">
        <f aca="false">IF($FL$15="","",COUNTIF($IO$15:$IO$64,"6/3 සමත්"))</f>
        <v>6</v>
      </c>
      <c r="GR6" s="20"/>
      <c r="GS6" s="33" t="n">
        <f aca="false">IF($FL$15="","",(GQ6/(50-(COUNTIF($FL$15:$FL$64,""))))*100)</f>
        <v>12.5</v>
      </c>
      <c r="GT6" s="33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22"/>
    </row>
    <row r="7" s="1" customFormat="true" ht="17.35" hidden="false" customHeight="false" outlineLevel="0" collapsed="false">
      <c r="A7" s="9"/>
      <c r="B7" s="23"/>
      <c r="C7" s="9"/>
      <c r="D7" s="9"/>
      <c r="E7" s="10" t="s">
        <v>9</v>
      </c>
      <c r="F7" s="10"/>
      <c r="G7" s="10"/>
      <c r="H7" s="11" t="str">
        <f aca="false">'විෂය තොරතුරු'!J9</f>
        <v/>
      </c>
      <c r="I7" s="11"/>
      <c r="J7" s="24"/>
      <c r="K7" s="24"/>
      <c r="L7" s="25"/>
      <c r="M7" s="25"/>
      <c r="N7" s="25"/>
      <c r="O7" s="25"/>
      <c r="P7" s="12"/>
      <c r="Q7" s="9"/>
      <c r="R7" s="9"/>
      <c r="S7" s="34" t="s">
        <v>10</v>
      </c>
      <c r="T7" s="9"/>
      <c r="U7" s="27" t="n">
        <f aca="false">IF($B$186="",0,50-COUNTIF($B$15:$B$64,""))</f>
        <v>0</v>
      </c>
      <c r="V7" s="27"/>
      <c r="W7" s="27"/>
      <c r="X7" s="27"/>
      <c r="Y7" s="9"/>
      <c r="Z7" s="28" t="s">
        <v>11</v>
      </c>
      <c r="AA7" s="28"/>
      <c r="AB7" s="28"/>
      <c r="AC7" s="28"/>
      <c r="AD7" s="28"/>
      <c r="AE7" s="28"/>
      <c r="AF7" s="28"/>
      <c r="AG7" s="35" t="str">
        <f aca="false">IF($B$15="","",COUNTIF($CE$15:$CE$64,"5/3 සමත්"))</f>
        <v/>
      </c>
      <c r="AH7" s="35"/>
      <c r="AI7" s="36" t="str">
        <f aca="false">IF($B$15="","",(AG7/$U$7)*100)</f>
        <v/>
      </c>
      <c r="AJ7" s="36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16"/>
      <c r="FK7" s="17"/>
      <c r="FL7" s="17"/>
      <c r="FM7" s="17"/>
      <c r="FN7" s="17"/>
      <c r="FO7" s="18" t="s">
        <v>9</v>
      </c>
      <c r="FP7" s="18"/>
      <c r="FQ7" s="18"/>
      <c r="FR7" s="18" t="str">
        <f aca="false">H92</f>
        <v/>
      </c>
      <c r="FS7" s="18"/>
      <c r="FT7" s="31"/>
      <c r="FU7" s="31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32" t="s">
        <v>11</v>
      </c>
      <c r="GK7" s="32"/>
      <c r="GL7" s="32"/>
      <c r="GM7" s="32"/>
      <c r="GN7" s="32"/>
      <c r="GO7" s="32"/>
      <c r="GP7" s="32"/>
      <c r="GQ7" s="20" t="n">
        <f aca="false">IF($FL$15="","",COUNTIF($IO$15:$IO$64,"5/3 සමත්"))</f>
        <v>8</v>
      </c>
      <c r="GR7" s="20"/>
      <c r="GS7" s="33" t="n">
        <f aca="false">IF($FL$15="","",(GQ7/(50-(COUNTIF($FL$15:$FL$64,""))))*100)</f>
        <v>16.6666666666667</v>
      </c>
      <c r="GT7" s="33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22"/>
    </row>
    <row r="8" s="1" customFormat="true" ht="15" hidden="false" customHeight="false" outlineLevel="0" collapsed="false">
      <c r="A8" s="9"/>
      <c r="B8" s="23"/>
      <c r="C8" s="9"/>
      <c r="D8" s="9"/>
      <c r="E8" s="10" t="s">
        <v>12</v>
      </c>
      <c r="F8" s="10"/>
      <c r="G8" s="10"/>
      <c r="H8" s="11" t="s">
        <v>13</v>
      </c>
      <c r="I8" s="11"/>
      <c r="J8" s="24"/>
      <c r="K8" s="24"/>
      <c r="L8" s="25"/>
      <c r="M8" s="25"/>
      <c r="N8" s="25"/>
      <c r="O8" s="25"/>
      <c r="P8" s="12"/>
      <c r="Q8" s="9"/>
      <c r="R8" s="9"/>
      <c r="S8" s="37" t="s">
        <v>14</v>
      </c>
      <c r="T8" s="9"/>
      <c r="U8" s="9"/>
      <c r="V8" s="9"/>
      <c r="W8" s="9"/>
      <c r="X8" s="9"/>
      <c r="Y8" s="9"/>
      <c r="Z8" s="38" t="s">
        <v>15</v>
      </c>
      <c r="AA8" s="38"/>
      <c r="AB8" s="38"/>
      <c r="AC8" s="38"/>
      <c r="AD8" s="38"/>
      <c r="AE8" s="38"/>
      <c r="AF8" s="38"/>
      <c r="AG8" s="39" t="str">
        <f aca="false">IF($B$15="","",SUM(AG6:AG7))</f>
        <v/>
      </c>
      <c r="AH8" s="39"/>
      <c r="AI8" s="40" t="str">
        <f aca="false">IF($B$15="","",(AG8/$U$7)*100)</f>
        <v/>
      </c>
      <c r="AJ8" s="40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41"/>
      <c r="FK8" s="17"/>
      <c r="FL8" s="17"/>
      <c r="FM8" s="17"/>
      <c r="FN8" s="17"/>
      <c r="FO8" s="18" t="s">
        <v>12</v>
      </c>
      <c r="FP8" s="18"/>
      <c r="FQ8" s="18"/>
      <c r="FR8" s="18" t="s">
        <v>13</v>
      </c>
      <c r="FS8" s="18"/>
      <c r="FT8" s="31"/>
      <c r="FU8" s="31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42" t="s">
        <v>15</v>
      </c>
      <c r="GK8" s="42"/>
      <c r="GL8" s="42"/>
      <c r="GM8" s="42"/>
      <c r="GN8" s="42"/>
      <c r="GO8" s="42"/>
      <c r="GP8" s="42"/>
      <c r="GQ8" s="20" t="n">
        <f aca="false">IF($FL$15="","",SUM(GQ6:GQ7))</f>
        <v>14</v>
      </c>
      <c r="GR8" s="20"/>
      <c r="GS8" s="33" t="str">
        <f aca="false">IF($CE$100="","",(GQ8/(50-(COUNTIF($CE$100:$CE$149,""))))*100)</f>
        <v/>
      </c>
      <c r="GT8" s="33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22"/>
    </row>
    <row r="9" s="1" customFormat="true" ht="15" hidden="false" customHeight="false" outlineLevel="0" collapsed="false">
      <c r="A9" s="9"/>
      <c r="B9" s="43" t="n">
        <f aca="false">O9</f>
        <v>2025</v>
      </c>
      <c r="C9" s="9"/>
      <c r="D9" s="9"/>
      <c r="E9" s="10" t="s">
        <v>16</v>
      </c>
      <c r="F9" s="10"/>
      <c r="G9" s="10"/>
      <c r="H9" s="11" t="s">
        <v>17</v>
      </c>
      <c r="I9" s="11"/>
      <c r="J9" s="11"/>
      <c r="K9" s="11"/>
      <c r="L9" s="11"/>
      <c r="M9" s="11"/>
      <c r="N9" s="44" t="s">
        <v>18</v>
      </c>
      <c r="O9" s="45" t="n">
        <f aca="false">'විෂය තොරතුරු'!J8</f>
        <v>2025</v>
      </c>
      <c r="P9" s="45"/>
      <c r="Q9" s="9"/>
      <c r="R9" s="9"/>
      <c r="S9" s="46" t="s">
        <v>19</v>
      </c>
      <c r="T9" s="9"/>
      <c r="U9" s="9"/>
      <c r="V9" s="9"/>
      <c r="W9" s="9"/>
      <c r="X9" s="9"/>
      <c r="Y9" s="9"/>
      <c r="Z9" s="28" t="s">
        <v>20</v>
      </c>
      <c r="AA9" s="28"/>
      <c r="AB9" s="28"/>
      <c r="AC9" s="28"/>
      <c r="AD9" s="28"/>
      <c r="AE9" s="28"/>
      <c r="AF9" s="28"/>
      <c r="AG9" s="47" t="str">
        <f aca="false">IF($B$15="","",COUNTIF($CE$15:$CE$64,"සමත් කළ හැකි"))</f>
        <v/>
      </c>
      <c r="AH9" s="47"/>
      <c r="AI9" s="48" t="str">
        <f aca="false">IF($B$15="","",(AG9/$U$7)*100)</f>
        <v/>
      </c>
      <c r="AJ9" s="48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16"/>
      <c r="FK9" s="17"/>
      <c r="FL9" s="17"/>
      <c r="FM9" s="17"/>
      <c r="FN9" s="17"/>
      <c r="FO9" s="18" t="s">
        <v>16</v>
      </c>
      <c r="FP9" s="18"/>
      <c r="FQ9" s="18"/>
      <c r="FR9" s="18" t="s">
        <v>21</v>
      </c>
      <c r="FS9" s="18"/>
      <c r="FT9" s="18"/>
      <c r="FU9" s="18"/>
      <c r="FV9" s="18"/>
      <c r="FW9" s="18"/>
      <c r="FX9" s="49" t="s">
        <v>18</v>
      </c>
      <c r="FY9" s="50" t="n">
        <f aca="false">O94</f>
        <v>2025</v>
      </c>
      <c r="FZ9" s="50"/>
      <c r="GA9" s="17"/>
      <c r="GB9" s="17"/>
      <c r="GC9" s="17"/>
      <c r="GD9" s="17"/>
      <c r="GE9" s="17"/>
      <c r="GF9" s="17"/>
      <c r="GG9" s="17"/>
      <c r="GH9" s="17"/>
      <c r="GI9" s="17"/>
      <c r="GJ9" s="32" t="s">
        <v>20</v>
      </c>
      <c r="GK9" s="32"/>
      <c r="GL9" s="32"/>
      <c r="GM9" s="32"/>
      <c r="GN9" s="32"/>
      <c r="GO9" s="32"/>
      <c r="GP9" s="32"/>
      <c r="GQ9" s="20" t="n">
        <f aca="false">IF($FL$15="","",COUNTIF($IO$15:$IO$64,"සමත් කළ හැකි"))</f>
        <v>4</v>
      </c>
      <c r="GR9" s="20"/>
      <c r="GS9" s="33" t="n">
        <f aca="false">IF($FL$15="","",(GQ9/(50-(COUNTIF($FL$15:$FL$64,""))))*100)</f>
        <v>8.33333333333333</v>
      </c>
      <c r="GT9" s="33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22"/>
    </row>
    <row r="10" s="1" customFormat="true" ht="15" hidden="false" customHeight="false" outlineLevel="0" collapsed="false">
      <c r="A10" s="9"/>
      <c r="B10" s="43"/>
      <c r="C10" s="9"/>
      <c r="D10" s="9"/>
      <c r="E10" s="51" t="s">
        <v>22</v>
      </c>
      <c r="F10" s="52"/>
      <c r="G10" s="52"/>
      <c r="H10" s="53"/>
      <c r="I10" s="53"/>
      <c r="J10" s="53"/>
      <c r="K10" s="53"/>
      <c r="L10" s="53"/>
      <c r="M10" s="54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28" t="s">
        <v>23</v>
      </c>
      <c r="AA10" s="28"/>
      <c r="AB10" s="28"/>
      <c r="AC10" s="28"/>
      <c r="AD10" s="28"/>
      <c r="AE10" s="28"/>
      <c r="AF10" s="28"/>
      <c r="AG10" s="55" t="str">
        <f aca="false">IF($B$15="","",(+AG6+AG7+AG9))</f>
        <v/>
      </c>
      <c r="AH10" s="55"/>
      <c r="AI10" s="56" t="str">
        <f aca="false">IF($B$15="","",(AG10/$U$7)*100)</f>
        <v/>
      </c>
      <c r="AJ10" s="56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16"/>
      <c r="FK10" s="17"/>
      <c r="FL10" s="17"/>
      <c r="FM10" s="17"/>
      <c r="FN10" s="17"/>
      <c r="FO10" s="57" t="s">
        <v>22</v>
      </c>
      <c r="FP10" s="17"/>
      <c r="FQ10" s="17"/>
      <c r="FR10" s="17"/>
      <c r="FS10" s="17"/>
      <c r="FT10" s="17"/>
      <c r="FU10" s="17"/>
      <c r="FV10" s="17"/>
      <c r="FW10" s="31" t="n">
        <v>25</v>
      </c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32" t="s">
        <v>23</v>
      </c>
      <c r="GK10" s="32"/>
      <c r="GL10" s="32"/>
      <c r="GM10" s="32"/>
      <c r="GN10" s="32"/>
      <c r="GO10" s="32"/>
      <c r="GP10" s="32"/>
      <c r="GQ10" s="20" t="n">
        <f aca="false">IF($FL$15="","",(+GQ6+GQ7+GQ9))</f>
        <v>18</v>
      </c>
      <c r="GR10" s="20"/>
      <c r="GS10" s="33" t="n">
        <f aca="false">IF($FL$15="","",(GQ10/(50-(COUNTIF($FL$15:$FL$64,""))))*100)</f>
        <v>37.5</v>
      </c>
      <c r="GT10" s="33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22"/>
    </row>
    <row r="11" s="1" customFormat="true" ht="19.5" hidden="false" customHeight="true" outlineLevel="0" collapsed="false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58" t="s">
        <v>24</v>
      </c>
      <c r="AA11" s="59"/>
      <c r="AB11" s="59"/>
      <c r="AC11" s="59"/>
      <c r="AD11" s="59"/>
      <c r="AE11" s="59"/>
      <c r="AF11" s="59"/>
      <c r="AG11" s="60" t="str">
        <f aca="false">IF(B15="","",COUNTIF($CE$15:$CE$64,"W9"))</f>
        <v/>
      </c>
      <c r="AH11" s="60"/>
      <c r="AI11" s="61" t="str">
        <f aca="false">IF($B$15="","",(AG11/$U$7)*100)</f>
        <v/>
      </c>
      <c r="AJ11" s="61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16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62" t="s">
        <v>24</v>
      </c>
      <c r="GK11" s="63"/>
      <c r="GL11" s="63"/>
      <c r="GM11" s="63"/>
      <c r="GN11" s="63"/>
      <c r="GO11" s="63"/>
      <c r="GP11" s="63"/>
      <c r="GQ11" s="20" t="n">
        <f aca="false">COUNTIF($IO$15:$IO$64,"W9")</f>
        <v>3</v>
      </c>
      <c r="GR11" s="20"/>
      <c r="GS11" s="33" t="n">
        <f aca="false">IF($FL$15="","",(GQ11/(50-(COUNTIF($FL$15:$FL$64,""))))*100)</f>
        <v>6.25</v>
      </c>
      <c r="GT11" s="33"/>
      <c r="GU11" s="17"/>
      <c r="GV11" s="64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22"/>
    </row>
    <row r="12" customFormat="false" ht="14.25" hidden="false" customHeight="true" outlineLevel="0" collapsed="false">
      <c r="A12" s="65" t="s">
        <v>25</v>
      </c>
      <c r="B12" s="66" t="s">
        <v>26</v>
      </c>
      <c r="C12" s="67" t="s">
        <v>27</v>
      </c>
      <c r="D12" s="68" t="s">
        <v>28</v>
      </c>
      <c r="E12" s="69" t="s">
        <v>29</v>
      </c>
      <c r="F12" s="69"/>
      <c r="G12" s="70" t="s">
        <v>30</v>
      </c>
      <c r="H12" s="70"/>
      <c r="I12" s="70"/>
      <c r="J12" s="70"/>
      <c r="K12" s="71" t="s">
        <v>31</v>
      </c>
      <c r="L12" s="72" t="s">
        <v>32</v>
      </c>
      <c r="M12" s="72" t="s">
        <v>33</v>
      </c>
      <c r="N12" s="73" t="s">
        <v>34</v>
      </c>
      <c r="O12" s="74" t="s">
        <v>35</v>
      </c>
      <c r="P12" s="74"/>
      <c r="Q12" s="74"/>
      <c r="R12" s="74"/>
      <c r="S12" s="74"/>
      <c r="T12" s="74"/>
      <c r="U12" s="74"/>
      <c r="V12" s="74"/>
      <c r="W12" s="70" t="s">
        <v>36</v>
      </c>
      <c r="X12" s="70"/>
      <c r="Y12" s="70"/>
      <c r="Z12" s="70"/>
      <c r="AA12" s="70"/>
      <c r="AB12" s="70"/>
      <c r="AC12" s="70"/>
      <c r="AD12" s="70"/>
      <c r="AE12" s="70" t="s">
        <v>37</v>
      </c>
      <c r="AF12" s="70"/>
      <c r="AG12" s="70"/>
      <c r="AH12" s="70"/>
      <c r="AI12" s="70"/>
      <c r="AJ12" s="70"/>
      <c r="AK12" s="70"/>
      <c r="AL12" s="70"/>
      <c r="AM12" s="75" t="s">
        <v>38</v>
      </c>
      <c r="AN12" s="76" t="s">
        <v>39</v>
      </c>
      <c r="AO12" s="77" t="s">
        <v>40</v>
      </c>
      <c r="AP12" s="78" t="s">
        <v>29</v>
      </c>
      <c r="AQ12" s="78"/>
      <c r="AR12" s="79" t="s">
        <v>30</v>
      </c>
      <c r="AS12" s="79"/>
      <c r="AT12" s="79"/>
      <c r="AU12" s="79"/>
      <c r="AV12" s="71" t="s">
        <v>31</v>
      </c>
      <c r="AW12" s="72" t="s">
        <v>32</v>
      </c>
      <c r="AX12" s="72" t="s">
        <v>33</v>
      </c>
      <c r="AY12" s="73" t="s">
        <v>34</v>
      </c>
      <c r="AZ12" s="80" t="s">
        <v>35</v>
      </c>
      <c r="BA12" s="80"/>
      <c r="BB12" s="80"/>
      <c r="BC12" s="80"/>
      <c r="BD12" s="80"/>
      <c r="BE12" s="80"/>
      <c r="BF12" s="80"/>
      <c r="BG12" s="80"/>
      <c r="BH12" s="81" t="s">
        <v>36</v>
      </c>
      <c r="BI12" s="81"/>
      <c r="BJ12" s="81"/>
      <c r="BK12" s="81"/>
      <c r="BL12" s="81"/>
      <c r="BM12" s="81"/>
      <c r="BN12" s="81"/>
      <c r="BO12" s="81"/>
      <c r="BP12" s="81" t="s">
        <v>37</v>
      </c>
      <c r="BQ12" s="81"/>
      <c r="BR12" s="81"/>
      <c r="BS12" s="81"/>
      <c r="BT12" s="81"/>
      <c r="BU12" s="81"/>
      <c r="BV12" s="81"/>
      <c r="BW12" s="81"/>
      <c r="BX12" s="70"/>
      <c r="BY12" s="70"/>
      <c r="BZ12" s="70"/>
      <c r="CA12" s="70"/>
      <c r="CB12" s="70"/>
      <c r="CC12" s="70"/>
      <c r="CD12" s="70"/>
      <c r="CE12" s="82"/>
      <c r="FK12" s="83" t="s">
        <v>25</v>
      </c>
      <c r="FL12" s="66" t="s">
        <v>26</v>
      </c>
      <c r="FM12" s="67" t="s">
        <v>27</v>
      </c>
      <c r="FN12" s="67" t="s">
        <v>28</v>
      </c>
      <c r="FO12" s="84" t="s">
        <v>29</v>
      </c>
      <c r="FP12" s="84"/>
      <c r="FQ12" s="85" t="s">
        <v>30</v>
      </c>
      <c r="FR12" s="85"/>
      <c r="FS12" s="85"/>
      <c r="FT12" s="85"/>
      <c r="FU12" s="86" t="s">
        <v>31</v>
      </c>
      <c r="FV12" s="86" t="s">
        <v>32</v>
      </c>
      <c r="FW12" s="86" t="s">
        <v>33</v>
      </c>
      <c r="FX12" s="86" t="s">
        <v>34</v>
      </c>
      <c r="FY12" s="87" t="s">
        <v>35</v>
      </c>
      <c r="FZ12" s="87"/>
      <c r="GA12" s="87"/>
      <c r="GB12" s="87"/>
      <c r="GC12" s="87"/>
      <c r="GD12" s="87"/>
      <c r="GE12" s="87"/>
      <c r="GF12" s="87"/>
      <c r="GG12" s="85" t="s">
        <v>36</v>
      </c>
      <c r="GH12" s="85"/>
      <c r="GI12" s="85"/>
      <c r="GJ12" s="85"/>
      <c r="GK12" s="85"/>
      <c r="GL12" s="85"/>
      <c r="GM12" s="85"/>
      <c r="GN12" s="85"/>
      <c r="GO12" s="85" t="s">
        <v>37</v>
      </c>
      <c r="GP12" s="85"/>
      <c r="GQ12" s="85"/>
      <c r="GR12" s="85"/>
      <c r="GS12" s="85"/>
      <c r="GT12" s="85"/>
      <c r="GU12" s="85"/>
      <c r="GV12" s="85"/>
      <c r="GW12" s="88" t="s">
        <v>38</v>
      </c>
      <c r="GX12" s="89" t="s">
        <v>39</v>
      </c>
      <c r="GY12" s="90" t="s">
        <v>40</v>
      </c>
      <c r="GZ12" s="91" t="s">
        <v>29</v>
      </c>
      <c r="HA12" s="91"/>
      <c r="HB12" s="92" t="s">
        <v>30</v>
      </c>
      <c r="HC12" s="92"/>
      <c r="HD12" s="92"/>
      <c r="HE12" s="92"/>
      <c r="HF12" s="93" t="s">
        <v>31</v>
      </c>
      <c r="HG12" s="94" t="s">
        <v>32</v>
      </c>
      <c r="HH12" s="94" t="s">
        <v>33</v>
      </c>
      <c r="HI12" s="95" t="s">
        <v>34</v>
      </c>
      <c r="HJ12" s="96" t="s">
        <v>35</v>
      </c>
      <c r="HK12" s="96"/>
      <c r="HL12" s="96"/>
      <c r="HM12" s="96"/>
      <c r="HN12" s="96"/>
      <c r="HO12" s="96"/>
      <c r="HP12" s="96"/>
      <c r="HQ12" s="96"/>
      <c r="HR12" s="97" t="s">
        <v>36</v>
      </c>
      <c r="HS12" s="97"/>
      <c r="HT12" s="97"/>
      <c r="HU12" s="97"/>
      <c r="HV12" s="97"/>
      <c r="HW12" s="97"/>
      <c r="HX12" s="97"/>
      <c r="HY12" s="97"/>
      <c r="HZ12" s="97" t="s">
        <v>37</v>
      </c>
      <c r="IA12" s="97"/>
      <c r="IB12" s="97"/>
      <c r="IC12" s="97"/>
      <c r="ID12" s="97"/>
      <c r="IE12" s="97"/>
      <c r="IF12" s="97"/>
      <c r="IG12" s="97"/>
      <c r="IH12" s="98"/>
      <c r="II12" s="99"/>
      <c r="IJ12" s="99"/>
      <c r="IK12" s="99"/>
      <c r="IL12" s="100"/>
      <c r="IM12" s="98"/>
      <c r="IN12" s="100"/>
      <c r="IO12" s="101"/>
    </row>
    <row r="13" customFormat="false" ht="99.75" hidden="false" customHeight="true" outlineLevel="0" collapsed="false">
      <c r="A13" s="65"/>
      <c r="B13" s="66"/>
      <c r="C13" s="67"/>
      <c r="D13" s="68"/>
      <c r="E13" s="102" t="str">
        <f aca="false">'විෂය තොරතුරු'!M13</f>
        <v>සිංහල භාෂාව හා සාහිත්‍යය</v>
      </c>
      <c r="F13" s="103" t="str">
        <f aca="false">'විෂය තොරතුරු'!N13</f>
        <v/>
      </c>
      <c r="G13" s="102" t="str">
        <f aca="false">'විෂය තොරතුරු'!O13</f>
        <v>බුද්ධ ධර්මය</v>
      </c>
      <c r="H13" s="104" t="str">
        <f aca="false">'විෂය තොරතුරු'!P13</f>
        <v>කතෝලික ධර්මය</v>
      </c>
      <c r="I13" s="104" t="str">
        <f aca="false">'විෂය තොරතුරු'!Q13</f>
        <v>ක්‍රිස්තියානි ධර්මය (ඉංග්‍රීසි)</v>
      </c>
      <c r="J13" s="103" t="str">
        <f aca="false">'විෂය තොරතුරු'!R13</f>
        <v/>
      </c>
      <c r="K13" s="71"/>
      <c r="L13" s="72"/>
      <c r="M13" s="72"/>
      <c r="N13" s="73"/>
      <c r="O13" s="102" t="str">
        <f aca="false">'විෂය තොරතුරු'!W13</f>
        <v>ව්‍යාපාර හා ගිණුම්කරණ අධ්‍යයනය</v>
      </c>
      <c r="P13" s="104" t="str">
        <f aca="false">'විෂය තොරතුරු'!X13</f>
        <v>පුරවැසි අධ්‍යාපනය</v>
      </c>
      <c r="Q13" s="104" t="str">
        <f aca="false">'විෂය තොරතුරු'!Y13</f>
        <v>දෙවන භාෂාවක් ලෙස (දෙමල)</v>
      </c>
      <c r="R13" s="104" t="str">
        <f aca="false">'විෂය තොරතුරු'!Z13</f>
        <v>භුගෝල විද්‍යාව</v>
      </c>
      <c r="S13" s="104" t="str">
        <f aca="false">'විෂය තොරතුරු'!AA13</f>
        <v/>
      </c>
      <c r="T13" s="104" t="str">
        <f aca="false">'විෂය තොරතුරු'!AB13</f>
        <v/>
      </c>
      <c r="U13" s="104" t="str">
        <f aca="false">'විෂය තොරතුරු'!AC13</f>
        <v/>
      </c>
      <c r="V13" s="103" t="str">
        <f aca="false">'විෂය තොරතුරු'!AD13</f>
        <v/>
      </c>
      <c r="W13" s="102" t="str">
        <f aca="false">'විෂය තොරතුරු'!AE13</f>
        <v>චිත්‍ර</v>
      </c>
      <c r="X13" s="104" t="str">
        <f aca="false">'විෂය තොරතුරු'!AF13</f>
        <v>නැටුම් (දේශීය)</v>
      </c>
      <c r="Y13" s="104" t="str">
        <f aca="false">'විෂය තොරතුරු'!AG13</f>
        <v>සංගීතය (පෙරදිග)</v>
      </c>
      <c r="Z13" s="104" t="str">
        <f aca="false">'විෂය තොරතුරු'!AH13</f>
        <v>සංගීතය (අපරදිග)</v>
      </c>
      <c r="AA13" s="104" t="str">
        <f aca="false">'විෂය තොරතුරු'!AI13</f>
        <v>නාට්‍ය හා රංග කලාව (සිංහල)</v>
      </c>
      <c r="AB13" s="104" t="str">
        <f aca="false">'විෂය තොරතුරු'!AJ13</f>
        <v>සාහිත්‍ය රසාස්වාදය (ඉංග්‍රිසි)</v>
      </c>
      <c r="AC13" s="104" t="str">
        <f aca="false">'විෂය තොරතුරු'!AK13</f>
        <v/>
      </c>
      <c r="AD13" s="103" t="str">
        <f aca="false">'විෂය තොරතුරු'!AL13</f>
        <v/>
      </c>
      <c r="AE13" s="102" t="str">
        <f aca="false">'විෂය තොරතුරු'!AM13</f>
        <v>තොරතුරු සන්නිවේදන තාක්ෂණය</v>
      </c>
      <c r="AF13" s="104" t="str">
        <f aca="false">'විෂය තොරතුරු'!AN13</f>
        <v>සන්නිවේදන මාධ්‍ය අධ්‍ය්‍යනය</v>
      </c>
      <c r="AG13" s="104" t="str">
        <f aca="false">'විෂය තොරතුරු'!AO13</f>
        <v>සෞඛ්‍ය හා ශාරීරික අධ්‍යාපනය</v>
      </c>
      <c r="AH13" s="104" t="str">
        <f aca="false">'විෂය තොරතුරු'!AP13</f>
        <v/>
      </c>
      <c r="AI13" s="104" t="str">
        <f aca="false">'විෂය තොරතුරු'!AQ13</f>
        <v/>
      </c>
      <c r="AJ13" s="104" t="str">
        <f aca="false">'විෂය තොරතුරු'!AR13</f>
        <v/>
      </c>
      <c r="AK13" s="104" t="str">
        <f aca="false">'විෂය තොරතුරු'!AS13</f>
        <v/>
      </c>
      <c r="AL13" s="103" t="str">
        <f aca="false">'විෂය තොරතුරු'!AT13</f>
        <v/>
      </c>
      <c r="AM13" s="75"/>
      <c r="AN13" s="76"/>
      <c r="AO13" s="77"/>
      <c r="AP13" s="105" t="str">
        <f aca="false">E13</f>
        <v>සිංහල භාෂාව හා සාහිත්‍යය</v>
      </c>
      <c r="AQ13" s="104" t="str">
        <f aca="false">F13</f>
        <v/>
      </c>
      <c r="AR13" s="104" t="str">
        <f aca="false">G13</f>
        <v>බුද්ධ ධර්මය</v>
      </c>
      <c r="AS13" s="104" t="str">
        <f aca="false">H13</f>
        <v>කතෝලික ධර්මය</v>
      </c>
      <c r="AT13" s="104" t="str">
        <f aca="false">I13</f>
        <v>ක්‍රිස්තියානි ධර්මය (ඉංග්‍රීසි)</v>
      </c>
      <c r="AU13" s="106" t="str">
        <f aca="false">J13</f>
        <v/>
      </c>
      <c r="AV13" s="71"/>
      <c r="AW13" s="72"/>
      <c r="AX13" s="72"/>
      <c r="AY13" s="73"/>
      <c r="AZ13" s="105" t="str">
        <f aca="false">O13</f>
        <v>ව්‍යාපාර හා ගිණුම්කරණ අධ්‍යයනය</v>
      </c>
      <c r="BA13" s="104" t="str">
        <f aca="false">P13</f>
        <v>පුරවැසි අධ්‍යාපනය</v>
      </c>
      <c r="BB13" s="104" t="str">
        <f aca="false">Q13</f>
        <v>දෙවන භාෂාවක් ලෙස (දෙමල)</v>
      </c>
      <c r="BC13" s="104" t="str">
        <f aca="false">R13</f>
        <v>භුගෝල විද්‍යාව</v>
      </c>
      <c r="BD13" s="104" t="str">
        <f aca="false">S13</f>
        <v/>
      </c>
      <c r="BE13" s="104" t="str">
        <f aca="false">T13</f>
        <v/>
      </c>
      <c r="BF13" s="104" t="str">
        <f aca="false">U13</f>
        <v/>
      </c>
      <c r="BG13" s="106" t="str">
        <f aca="false">V13</f>
        <v/>
      </c>
      <c r="BH13" s="102" t="str">
        <f aca="false">W13</f>
        <v>චිත්‍ර</v>
      </c>
      <c r="BI13" s="104" t="str">
        <f aca="false">X13</f>
        <v>නැටුම් (දේශීය)</v>
      </c>
      <c r="BJ13" s="104" t="str">
        <f aca="false">Y13</f>
        <v>සංගීතය (පෙරදිග)</v>
      </c>
      <c r="BK13" s="104" t="str">
        <f aca="false">Z13</f>
        <v>සංගීතය (අපරදිග)</v>
      </c>
      <c r="BL13" s="104" t="str">
        <f aca="false">AA13</f>
        <v>නාට්‍ය හා රංග කලාව (සිංහල)</v>
      </c>
      <c r="BM13" s="104" t="str">
        <f aca="false">AB13</f>
        <v>සාහිත්‍ය රසාස්වාදය (ඉංග්‍රිසි)</v>
      </c>
      <c r="BN13" s="104" t="str">
        <f aca="false">AC13</f>
        <v/>
      </c>
      <c r="BO13" s="103" t="str">
        <f aca="false">AD13</f>
        <v/>
      </c>
      <c r="BP13" s="102" t="str">
        <f aca="false">AE13</f>
        <v>තොරතුරු සන්නිවේදන තාක්ෂණය</v>
      </c>
      <c r="BQ13" s="104" t="str">
        <f aca="false">AF13</f>
        <v>සන්නිවේදන මාධ්‍ය අධ්‍ය්‍යනය</v>
      </c>
      <c r="BR13" s="104" t="str">
        <f aca="false">AG13</f>
        <v>සෞඛ්‍ය හා ශාරීරික අධ්‍යාපනය</v>
      </c>
      <c r="BS13" s="104" t="str">
        <f aca="false">AH13</f>
        <v/>
      </c>
      <c r="BT13" s="104" t="str">
        <f aca="false">AI13</f>
        <v/>
      </c>
      <c r="BU13" s="104" t="str">
        <f aca="false">AJ13</f>
        <v/>
      </c>
      <c r="BV13" s="104" t="str">
        <f aca="false">AK13</f>
        <v/>
      </c>
      <c r="BW13" s="103" t="str">
        <f aca="false">AL13</f>
        <v/>
      </c>
      <c r="BX13" s="107" t="s">
        <v>1</v>
      </c>
      <c r="BY13" s="108" t="s">
        <v>6</v>
      </c>
      <c r="BZ13" s="108" t="s">
        <v>10</v>
      </c>
      <c r="CA13" s="108" t="s">
        <v>14</v>
      </c>
      <c r="CB13" s="109" t="s">
        <v>19</v>
      </c>
      <c r="CC13" s="102" t="s">
        <v>41</v>
      </c>
      <c r="CD13" s="103" t="s">
        <v>42</v>
      </c>
      <c r="CE13" s="110" t="s">
        <v>43</v>
      </c>
      <c r="FK13" s="83"/>
      <c r="FL13" s="66"/>
      <c r="FM13" s="67"/>
      <c r="FN13" s="67"/>
      <c r="FO13" s="111" t="str">
        <f aca="false">'විෂය තොරතුරු'!M13</f>
        <v>සිංහල භාෂාව හා සාහිත්‍යය</v>
      </c>
      <c r="FP13" s="111" t="str">
        <f aca="false">'විෂය තොරතුරු'!N13</f>
        <v/>
      </c>
      <c r="FQ13" s="111" t="str">
        <f aca="false">'විෂය තොරතුරු'!O13</f>
        <v>බුද්ධ ධර්මය</v>
      </c>
      <c r="FR13" s="111" t="str">
        <f aca="false">'විෂය තොරතුරු'!P13</f>
        <v>කතෝලික ධර්මය</v>
      </c>
      <c r="FS13" s="111" t="str">
        <f aca="false">'විෂය තොරතුරු'!Q13</f>
        <v>ක්‍රිස්තියානි ධර්මය (ඉංග්‍රීසි)</v>
      </c>
      <c r="FT13" s="111" t="str">
        <f aca="false">'විෂය තොරතුරු'!R13</f>
        <v/>
      </c>
      <c r="FU13" s="86"/>
      <c r="FV13" s="86"/>
      <c r="FW13" s="86"/>
      <c r="FX13" s="86"/>
      <c r="FY13" s="111" t="str">
        <f aca="false">'විෂය තොරතුරු'!W13</f>
        <v>ව්‍යාපාර හා ගිණුම්කරණ අධ්‍යයනය</v>
      </c>
      <c r="FZ13" s="111" t="str">
        <f aca="false">'විෂය තොරතුරු'!X13</f>
        <v>පුරවැසි අධ්‍යාපනය</v>
      </c>
      <c r="GA13" s="111" t="str">
        <f aca="false">'විෂය තොරතුරු'!Y13</f>
        <v>දෙවන භාෂාවක් ලෙස (දෙමල)</v>
      </c>
      <c r="GB13" s="111" t="str">
        <f aca="false">'විෂය තොරතුරු'!Z13</f>
        <v>භුගෝල විද්‍යාව</v>
      </c>
      <c r="GC13" s="111" t="str">
        <f aca="false">'විෂය තොරතුරු'!AA13</f>
        <v/>
      </c>
      <c r="GD13" s="111" t="str">
        <f aca="false">'විෂය තොරතුරු'!AB13</f>
        <v/>
      </c>
      <c r="GE13" s="111" t="str">
        <f aca="false">'විෂය තොරතුරු'!AC13</f>
        <v/>
      </c>
      <c r="GF13" s="111" t="str">
        <f aca="false">'විෂය තොරතුරු'!AD13</f>
        <v/>
      </c>
      <c r="GG13" s="111" t="str">
        <f aca="false">'විෂය තොරතුරු'!AE13</f>
        <v>චිත්‍ර</v>
      </c>
      <c r="GH13" s="111" t="str">
        <f aca="false">'විෂය තොරතුරු'!AF13</f>
        <v>නැටුම් (දේශීය)</v>
      </c>
      <c r="GI13" s="111" t="str">
        <f aca="false">'විෂය තොරතුරු'!AG13</f>
        <v>සංගීතය (පෙරදිග)</v>
      </c>
      <c r="GJ13" s="111" t="str">
        <f aca="false">'විෂය තොරතුරු'!AH13</f>
        <v>සංගීතය (අපරදිග)</v>
      </c>
      <c r="GK13" s="111" t="str">
        <f aca="false">'විෂය තොරතුරු'!AI13</f>
        <v>නාට්‍ය හා රංග කලාව (සිංහල)</v>
      </c>
      <c r="GL13" s="111" t="str">
        <f aca="false">'විෂය තොරතුරු'!AJ13</f>
        <v>සාහිත්‍ය රසාස්වාදය (ඉංග්‍රිසි)</v>
      </c>
      <c r="GM13" s="111" t="str">
        <f aca="false">'විෂය තොරතුරු'!AK13</f>
        <v/>
      </c>
      <c r="GN13" s="111" t="str">
        <f aca="false">'විෂය තොරතුරු'!AL13</f>
        <v/>
      </c>
      <c r="GO13" s="111" t="str">
        <f aca="false">'විෂය තොරතුරු'!AM13</f>
        <v>තොරතුරු සන්නිවේදන තාක්ෂණය</v>
      </c>
      <c r="GP13" s="111" t="str">
        <f aca="false">'විෂය තොරතුරු'!AN13</f>
        <v>සන්නිවේදන මාධ්‍ය අධ්‍ය්‍යනය</v>
      </c>
      <c r="GQ13" s="111" t="str">
        <f aca="false">'විෂය තොරතුරු'!AO13</f>
        <v>සෞඛ්‍ය හා ශාරීරික අධ්‍යාපනය</v>
      </c>
      <c r="GR13" s="111" t="str">
        <f aca="false">'විෂය තොරතුරු'!AP13</f>
        <v/>
      </c>
      <c r="GS13" s="111" t="str">
        <f aca="false">'විෂය තොරතුරු'!AQ13</f>
        <v/>
      </c>
      <c r="GT13" s="111" t="str">
        <f aca="false">'විෂය තොරතුරු'!AR13</f>
        <v/>
      </c>
      <c r="GU13" s="111" t="str">
        <f aca="false">'විෂය තොරතුරු'!AS13</f>
        <v/>
      </c>
      <c r="GV13" s="111" t="str">
        <f aca="false">'විෂය තොරතුරු'!AT13</f>
        <v/>
      </c>
      <c r="GW13" s="88"/>
      <c r="GX13" s="89"/>
      <c r="GY13" s="90"/>
      <c r="GZ13" s="112" t="str">
        <f aca="false">FO13</f>
        <v>සිංහල භාෂාව හා සාහිත්‍යය</v>
      </c>
      <c r="HA13" s="111" t="str">
        <f aca="false">FP13</f>
        <v/>
      </c>
      <c r="HB13" s="111" t="str">
        <f aca="false">FQ13</f>
        <v>බුද්ධ ධර්මය</v>
      </c>
      <c r="HC13" s="111" t="str">
        <f aca="false">FR13</f>
        <v>කතෝලික ධර්මය</v>
      </c>
      <c r="HD13" s="111" t="str">
        <f aca="false">FS13</f>
        <v>ක්‍රිස්තියානි ධර්මය (ඉංග්‍රීසි)</v>
      </c>
      <c r="HE13" s="113" t="str">
        <f aca="false">FT13</f>
        <v/>
      </c>
      <c r="HF13" s="93"/>
      <c r="HG13" s="94"/>
      <c r="HH13" s="94"/>
      <c r="HI13" s="95"/>
      <c r="HJ13" s="112" t="str">
        <f aca="false">FY13</f>
        <v>ව්‍යාපාර හා ගිණුම්කරණ අධ්‍යයනය</v>
      </c>
      <c r="HK13" s="111" t="str">
        <f aca="false">FZ13</f>
        <v>පුරවැසි අධ්‍යාපනය</v>
      </c>
      <c r="HL13" s="111" t="str">
        <f aca="false">GA13</f>
        <v>දෙවන භාෂාවක් ලෙස (දෙමල)</v>
      </c>
      <c r="HM13" s="111" t="str">
        <f aca="false">GB13</f>
        <v>භුගෝල විද්‍යාව</v>
      </c>
      <c r="HN13" s="111" t="str">
        <f aca="false">GC13</f>
        <v/>
      </c>
      <c r="HO13" s="111" t="str">
        <f aca="false">GD13</f>
        <v/>
      </c>
      <c r="HP13" s="111" t="str">
        <f aca="false">GE13</f>
        <v/>
      </c>
      <c r="HQ13" s="113" t="str">
        <f aca="false">GF13</f>
        <v/>
      </c>
      <c r="HR13" s="114" t="str">
        <f aca="false">GG13</f>
        <v>චිත්‍ර</v>
      </c>
      <c r="HS13" s="111" t="str">
        <f aca="false">GH13</f>
        <v>නැටුම් (දේශීය)</v>
      </c>
      <c r="HT13" s="111" t="str">
        <f aca="false">GI13</f>
        <v>සංගීතය (පෙරදිග)</v>
      </c>
      <c r="HU13" s="111" t="str">
        <f aca="false">GJ13</f>
        <v>සංගීතය (අපරදිග)</v>
      </c>
      <c r="HV13" s="111" t="str">
        <f aca="false">GK13</f>
        <v>නාට්‍ය හා රංග කලාව (සිංහල)</v>
      </c>
      <c r="HW13" s="111" t="str">
        <f aca="false">GL13</f>
        <v>සාහිත්‍ය රසාස්වාදය (ඉංග්‍රිසි)</v>
      </c>
      <c r="HX13" s="111" t="str">
        <f aca="false">GM13</f>
        <v/>
      </c>
      <c r="HY13" s="115" t="str">
        <f aca="false">GN13</f>
        <v/>
      </c>
      <c r="HZ13" s="114" t="str">
        <f aca="false">GO13</f>
        <v>තොරතුරු සන්නිවේදන තාක්ෂණය</v>
      </c>
      <c r="IA13" s="111" t="str">
        <f aca="false">GP13</f>
        <v>සන්නිවේදන මාධ්‍ය අධ්‍ය්‍යනය</v>
      </c>
      <c r="IB13" s="111" t="str">
        <f aca="false">GQ13</f>
        <v>සෞඛ්‍ය හා ශාරීරික අධ්‍යාපනය</v>
      </c>
      <c r="IC13" s="111" t="str">
        <f aca="false">GR13</f>
        <v/>
      </c>
      <c r="ID13" s="111" t="str">
        <f aca="false">GS13</f>
        <v/>
      </c>
      <c r="IE13" s="111" t="str">
        <f aca="false">GT13</f>
        <v/>
      </c>
      <c r="IF13" s="111" t="str">
        <f aca="false">GU13</f>
        <v/>
      </c>
      <c r="IG13" s="115" t="str">
        <f aca="false">GV13</f>
        <v/>
      </c>
      <c r="IH13" s="116" t="s">
        <v>1</v>
      </c>
      <c r="II13" s="117" t="s">
        <v>6</v>
      </c>
      <c r="IJ13" s="117" t="s">
        <v>10</v>
      </c>
      <c r="IK13" s="117" t="s">
        <v>14</v>
      </c>
      <c r="IL13" s="118" t="s">
        <v>19</v>
      </c>
      <c r="IM13" s="119" t="s">
        <v>41</v>
      </c>
      <c r="IN13" s="120" t="s">
        <v>42</v>
      </c>
      <c r="IO13" s="121" t="s">
        <v>43</v>
      </c>
    </row>
    <row r="14" s="141" customFormat="true" ht="12.75" hidden="false" customHeight="true" outlineLevel="0" collapsed="false">
      <c r="A14" s="122"/>
      <c r="B14" s="123"/>
      <c r="C14" s="124"/>
      <c r="D14" s="125"/>
      <c r="E14" s="126"/>
      <c r="F14" s="127"/>
      <c r="G14" s="126"/>
      <c r="H14" s="128"/>
      <c r="I14" s="128"/>
      <c r="J14" s="127"/>
      <c r="K14" s="129"/>
      <c r="L14" s="130"/>
      <c r="M14" s="130"/>
      <c r="N14" s="131"/>
      <c r="O14" s="126"/>
      <c r="P14" s="128"/>
      <c r="Q14" s="128"/>
      <c r="R14" s="128"/>
      <c r="S14" s="128"/>
      <c r="T14" s="128"/>
      <c r="U14" s="128"/>
      <c r="V14" s="127"/>
      <c r="W14" s="126"/>
      <c r="X14" s="128"/>
      <c r="Y14" s="128"/>
      <c r="Z14" s="128"/>
      <c r="AA14" s="128"/>
      <c r="AB14" s="128"/>
      <c r="AC14" s="128"/>
      <c r="AD14" s="127"/>
      <c r="AE14" s="126"/>
      <c r="AF14" s="128"/>
      <c r="AG14" s="128"/>
      <c r="AH14" s="128"/>
      <c r="AI14" s="128"/>
      <c r="AJ14" s="128"/>
      <c r="AK14" s="128"/>
      <c r="AL14" s="127"/>
      <c r="AM14" s="132"/>
      <c r="AN14" s="133"/>
      <c r="AO14" s="134"/>
      <c r="AP14" s="112"/>
      <c r="AQ14" s="111"/>
      <c r="AR14" s="111"/>
      <c r="AS14" s="111"/>
      <c r="AT14" s="111"/>
      <c r="AU14" s="113"/>
      <c r="AV14" s="135"/>
      <c r="AW14" s="86"/>
      <c r="AX14" s="86"/>
      <c r="AY14" s="136"/>
      <c r="AZ14" s="112"/>
      <c r="BA14" s="111"/>
      <c r="BB14" s="111"/>
      <c r="BC14" s="111"/>
      <c r="BD14" s="111"/>
      <c r="BE14" s="111"/>
      <c r="BF14" s="111"/>
      <c r="BG14" s="113"/>
      <c r="BH14" s="114"/>
      <c r="BI14" s="111"/>
      <c r="BJ14" s="111"/>
      <c r="BK14" s="111"/>
      <c r="BL14" s="111"/>
      <c r="BM14" s="111"/>
      <c r="BN14" s="111"/>
      <c r="BO14" s="115"/>
      <c r="BP14" s="114"/>
      <c r="BQ14" s="111"/>
      <c r="BR14" s="111"/>
      <c r="BS14" s="111"/>
      <c r="BT14" s="111"/>
      <c r="BU14" s="111"/>
      <c r="BV14" s="111"/>
      <c r="BW14" s="115"/>
      <c r="BX14" s="137"/>
      <c r="BY14" s="138"/>
      <c r="BZ14" s="138"/>
      <c r="CA14" s="138"/>
      <c r="CB14" s="139"/>
      <c r="CC14" s="126"/>
      <c r="CD14" s="127"/>
      <c r="CE14" s="140"/>
      <c r="FK14" s="142"/>
      <c r="FL14" s="143"/>
      <c r="FM14" s="144"/>
      <c r="FN14" s="144"/>
      <c r="FO14" s="145"/>
      <c r="FP14" s="145"/>
      <c r="FQ14" s="145"/>
      <c r="FR14" s="145"/>
      <c r="FS14" s="145"/>
      <c r="FT14" s="145"/>
      <c r="FU14" s="146"/>
      <c r="FV14" s="146"/>
      <c r="FW14" s="146"/>
      <c r="FX14" s="146"/>
      <c r="FY14" s="145"/>
      <c r="FZ14" s="145"/>
      <c r="GA14" s="145"/>
      <c r="GB14" s="145"/>
      <c r="GC14" s="145"/>
      <c r="GD14" s="145"/>
      <c r="GE14" s="145"/>
      <c r="GF14" s="145"/>
      <c r="GG14" s="145"/>
      <c r="GH14" s="145"/>
      <c r="GI14" s="145"/>
      <c r="GJ14" s="145"/>
      <c r="GK14" s="145"/>
      <c r="GL14" s="145"/>
      <c r="GM14" s="145"/>
      <c r="GN14" s="145"/>
      <c r="GO14" s="145"/>
      <c r="GP14" s="145"/>
      <c r="GQ14" s="145"/>
      <c r="GR14" s="145"/>
      <c r="GS14" s="145"/>
      <c r="GT14" s="145"/>
      <c r="GU14" s="145"/>
      <c r="GV14" s="145"/>
      <c r="GW14" s="147"/>
      <c r="GX14" s="148"/>
      <c r="GY14" s="149"/>
      <c r="GZ14" s="150"/>
      <c r="HA14" s="145"/>
      <c r="HB14" s="145"/>
      <c r="HC14" s="145"/>
      <c r="HD14" s="145"/>
      <c r="HE14" s="151"/>
      <c r="HF14" s="152"/>
      <c r="HG14" s="146"/>
      <c r="HH14" s="146"/>
      <c r="HI14" s="153"/>
      <c r="HJ14" s="150"/>
      <c r="HK14" s="145"/>
      <c r="HL14" s="145"/>
      <c r="HM14" s="145"/>
      <c r="HN14" s="145"/>
      <c r="HO14" s="145"/>
      <c r="HP14" s="145"/>
      <c r="HQ14" s="151"/>
      <c r="HR14" s="154"/>
      <c r="HS14" s="145"/>
      <c r="HT14" s="145"/>
      <c r="HU14" s="145"/>
      <c r="HV14" s="145"/>
      <c r="HW14" s="145"/>
      <c r="HX14" s="145"/>
      <c r="HY14" s="155"/>
      <c r="HZ14" s="154"/>
      <c r="IA14" s="145"/>
      <c r="IB14" s="145"/>
      <c r="IC14" s="145"/>
      <c r="ID14" s="145"/>
      <c r="IE14" s="145"/>
      <c r="IF14" s="145"/>
      <c r="IG14" s="155"/>
      <c r="IH14" s="156"/>
      <c r="II14" s="157"/>
      <c r="IJ14" s="157"/>
      <c r="IK14" s="157"/>
      <c r="IL14" s="158"/>
      <c r="IM14" s="154"/>
      <c r="IN14" s="155"/>
      <c r="IO14" s="159"/>
    </row>
    <row r="15" customFormat="false" ht="16.5" hidden="false" customHeight="true" outlineLevel="0" collapsed="false">
      <c r="A15" s="160" t="n">
        <v>1</v>
      </c>
      <c r="B15" s="161"/>
      <c r="C15" s="161"/>
      <c r="D15" s="162"/>
      <c r="E15" s="183"/>
      <c r="F15" s="181"/>
      <c r="G15" s="183"/>
      <c r="H15" s="180"/>
      <c r="I15" s="180"/>
      <c r="J15" s="181"/>
      <c r="K15" s="183"/>
      <c r="L15" s="180"/>
      <c r="M15" s="180"/>
      <c r="N15" s="181"/>
      <c r="O15" s="183"/>
      <c r="P15" s="180"/>
      <c r="Q15" s="180"/>
      <c r="R15" s="180"/>
      <c r="S15" s="180"/>
      <c r="T15" s="180"/>
      <c r="U15" s="180"/>
      <c r="V15" s="181"/>
      <c r="W15" s="183"/>
      <c r="X15" s="180"/>
      <c r="Y15" s="180"/>
      <c r="Z15" s="180"/>
      <c r="AA15" s="180"/>
      <c r="AB15" s="180"/>
      <c r="AC15" s="180"/>
      <c r="AD15" s="181"/>
      <c r="AE15" s="183"/>
      <c r="AF15" s="180"/>
      <c r="AG15" s="180"/>
      <c r="AH15" s="180"/>
      <c r="AI15" s="180"/>
      <c r="AJ15" s="180"/>
      <c r="AK15" s="180"/>
      <c r="AL15" s="166"/>
      <c r="AM15" s="167" t="str">
        <f aca="false">IF(B15="","",SUM(E15:AL15))</f>
        <v/>
      </c>
      <c r="AN15" s="168" t="str">
        <f aca="false">IF(B15="","",AM15/9)</f>
        <v/>
      </c>
      <c r="AO15" s="169" t="str">
        <f aca="false">IF(B15="","",IF(AM15=0,"-",RANK(AM15,$AM$15:$AM$64,0)))</f>
        <v/>
      </c>
      <c r="AP15" s="167" t="str">
        <f aca="false">IF(E15="","",IF(E15="-","-",IF(UPPER(E15)="AB","+",VLOOKUP(E15,'විෂය තොරතුරු'!$P$24:$Q$28,2))))</f>
        <v/>
      </c>
      <c r="AQ15" s="168" t="str">
        <f aca="false">IF(F15="","",IF(F15="-","-",IF(UPPER(F15)="AB","+",VLOOKUP(F15,'විෂය තොරතුරු'!$P$24:$Q$28,2))))</f>
        <v/>
      </c>
      <c r="AR15" s="168" t="str">
        <f aca="false">IF(G15="","",IF(G15="-","-",IF(UPPER(G15)="AB","+",VLOOKUP(G15,'විෂය තොරතුරු'!$P$24:$Q$28,2))))</f>
        <v/>
      </c>
      <c r="AS15" s="168" t="str">
        <f aca="false">IF(H15="","",IF(H15="-","-",IF(UPPER(H15)="AB","+",VLOOKUP(H15,'විෂය තොරතුරු'!$P$24:$Q$28,2))))</f>
        <v/>
      </c>
      <c r="AT15" s="168" t="str">
        <f aca="false">IF(I15="","",IF(I15="-","-",IF(UPPER(I15)="AB","+",VLOOKUP(I15,'විෂය තොරතුරු'!$P$24:$Q$28,2))))</f>
        <v/>
      </c>
      <c r="AU15" s="170" t="str">
        <f aca="false">IF(J15="","",IF(J15="-","-",IF(UPPER(J15)="AB","+",VLOOKUP(J15,'විෂය තොරතුරු'!$P$24:$Q$28,2))))</f>
        <v/>
      </c>
      <c r="AV15" s="171" t="str">
        <f aca="false">IF(K15="","",IF(K15="-","-",IF(UPPER(K15)="AB","+",VLOOKUP(K15,'විෂය තොරතුරු'!$P$24:$Q$28,2))))</f>
        <v/>
      </c>
      <c r="AW15" s="168" t="str">
        <f aca="false">IF(L15="","",IF(L15="-","-",IF(UPPER(L15)="AB","+",VLOOKUP(L15,'විෂය තොරතුරු'!$P$24:$Q$28,2))))</f>
        <v/>
      </c>
      <c r="AX15" s="168" t="str">
        <f aca="false">IF(M15="","",IF(M15="-","-",IF(UPPER(M15)="AB","+",VLOOKUP(M15,'විෂය තොරතුරු'!$P$24:$Q$28,2))))</f>
        <v/>
      </c>
      <c r="AY15" s="169" t="str">
        <f aca="false">IF(N15="","",IF(N15="-","-",IF(UPPER(N15)="AB","+",VLOOKUP(N15,'විෂය තොරතුරු'!$P$24:$Q$28,2))))</f>
        <v/>
      </c>
      <c r="AZ15" s="167" t="str">
        <f aca="false">IF(O15="","",IF(O15="-","-",IF(UPPER(O15)="AB","+",VLOOKUP(O15,'විෂය තොරතුරු'!$P$24:$Q$28,2))))</f>
        <v/>
      </c>
      <c r="BA15" s="168" t="str">
        <f aca="false">IF(P15="","",IF(P15="-","-",IF(UPPER(P15)="AB","+",VLOOKUP(P15,'විෂය තොරතුරු'!$P$24:$Q$28,2))))</f>
        <v/>
      </c>
      <c r="BB15" s="168" t="str">
        <f aca="false">IF(Q15="","",IF(Q15="-","-",IF(UPPER(Q15)="AB","+",VLOOKUP(Q15,'විෂය තොරතුරු'!$P$24:$Q$28,2))))</f>
        <v/>
      </c>
      <c r="BC15" s="168" t="str">
        <f aca="false">IF(R15="","",IF(R15="-","-",IF(UPPER(R15)="AB","+",VLOOKUP(R15,'විෂය තොරතුරු'!$P$24:$Q$28,2))))</f>
        <v/>
      </c>
      <c r="BD15" s="168" t="str">
        <f aca="false">IF(S15="","",IF(S15="-","-",IF(UPPER(S15)="AB","+",VLOOKUP(S15,'විෂය තොරතුරු'!$P$24:$Q$28,2))))</f>
        <v/>
      </c>
      <c r="BE15" s="168" t="str">
        <f aca="false">IF(T15="","",IF(T15="-","-",IF(UPPER(T15)="AB","+",VLOOKUP(T15,'විෂය තොරතුරු'!$P$24:$Q$28,2))))</f>
        <v/>
      </c>
      <c r="BF15" s="168" t="str">
        <f aca="false">IF(U15="","",IF(U15="-","-",IF(UPPER(U15)="AB","+",VLOOKUP(U15,'විෂය තොරතුරු'!$P$24:$Q$28,2))))</f>
        <v/>
      </c>
      <c r="BG15" s="170" t="str">
        <f aca="false">IF(V15="","",IF(V15="-","-",IF(UPPER(V15)="AB","+",VLOOKUP(V15,'විෂය තොරතුරු'!$P$24:$Q$28,2))))</f>
        <v/>
      </c>
      <c r="BH15" s="171" t="str">
        <f aca="false">IF(W15="","",IF(W15="-","-",IF(UPPER(W15)="AB","+",VLOOKUP(W15,'විෂය තොරතුරු'!$P$24:$Q$28,2))))</f>
        <v/>
      </c>
      <c r="BI15" s="168" t="str">
        <f aca="false">IF(X15="","",IF(X15="-","-",IF(UPPER(X15)="AB","+",VLOOKUP(X15,'විෂය තොරතුරු'!$P$24:$Q$28,2))))</f>
        <v/>
      </c>
      <c r="BJ15" s="168" t="str">
        <f aca="false">IF(Y15="","",IF(Y15="-","-",IF(UPPER(Y15)="AB","+",VLOOKUP(Y15,'විෂය තොරතුරු'!$P$24:$Q$28,2))))</f>
        <v/>
      </c>
      <c r="BK15" s="168" t="str">
        <f aca="false">IF(Z15="","",IF(Z15="-","-",IF(UPPER(Z15)="AB","+",VLOOKUP(Z15,'විෂය තොරතුරු'!$P$24:$Q$28,2))))</f>
        <v/>
      </c>
      <c r="BL15" s="168" t="str">
        <f aca="false">IF(AA15="","",IF(AA15="-","-",IF(UPPER(AA15)="AB","+",VLOOKUP(AA15,'විෂය තොරතුරු'!$P$24:$Q$28,2))))</f>
        <v/>
      </c>
      <c r="BM15" s="168" t="str">
        <f aca="false">IF(AB15="","",IF(AB15="-","-",IF(UPPER(AB15)="AB","+",VLOOKUP(AB15,'විෂය තොරතුරු'!$P$24:$Q$28,2))))</f>
        <v/>
      </c>
      <c r="BN15" s="168" t="str">
        <f aca="false">IF(AC15="","",IF(AC15="-","-",IF(UPPER(AC15)="AB","+",VLOOKUP(AC15,'විෂය තොරතුරු'!$P$24:$Q$28,2))))</f>
        <v/>
      </c>
      <c r="BO15" s="169" t="str">
        <f aca="false">IF(AD15="","",IF(AD15="-","-",IF(UPPER(AD15)="AB","+",VLOOKUP(AD15,'විෂය තොරතුරු'!$P$24:$Q$28,2))))</f>
        <v/>
      </c>
      <c r="BP15" s="171" t="str">
        <f aca="false">IF(AE15="","",IF(AE15="-","-",IF(UPPER(AE15)="AB","+",VLOOKUP(AE15,'විෂය තොරතුරු'!$P$24:$Q$28,2))))</f>
        <v/>
      </c>
      <c r="BQ15" s="168" t="str">
        <f aca="false">IF(AF15="","",IF(AF15="-","-",IF(UPPER(AF15)="AB","+",VLOOKUP(AF15,'විෂය තොරතුරු'!$P$24:$Q$28,2))))</f>
        <v/>
      </c>
      <c r="BR15" s="168" t="str">
        <f aca="false">IF(AG15="","",IF(AG15="-","-",IF(UPPER(AG15)="AB","+",VLOOKUP(AG15,'විෂය තොරතුරු'!$P$24:$Q$28,2))))</f>
        <v/>
      </c>
      <c r="BS15" s="168" t="str">
        <f aca="false">IF(AH15="","",IF(AH15="-","-",IF(UPPER(AH15)="AB","+",VLOOKUP(AH15,'විෂය තොරතුරු'!$P$24:$Q$28,2))))</f>
        <v/>
      </c>
      <c r="BT15" s="168" t="str">
        <f aca="false">IF(AI15="","",IF(AI15="-","-",IF(UPPER(AI15)="AB","+",VLOOKUP(AI15,'විෂය තොරතුරු'!$P$24:$Q$28,2))))</f>
        <v/>
      </c>
      <c r="BU15" s="168" t="str">
        <f aca="false">IF(AJ15="","",IF(AJ15="-","-",IF(UPPER(AJ15)="AB","+",VLOOKUP(AJ15,'විෂය තොරතුරු'!$P$24:$Q$28,2))))</f>
        <v/>
      </c>
      <c r="BV15" s="168" t="str">
        <f aca="false">IF(AK15="","",IF(AK15="-","-",IF(UPPER(AK15)="AB","+",VLOOKUP(AK15,'විෂය තොරතුරු'!$P$24:$Q$28,2))))</f>
        <v/>
      </c>
      <c r="BW15" s="169" t="str">
        <f aca="false">IF(AL15="","",IF(AL15="-","-",IF(UPPER(AL15)="AB","+",VLOOKUP(AL15,'විෂය තොරතුරු'!$P$24:$Q$28,2))))</f>
        <v/>
      </c>
      <c r="BX15" s="171" t="str">
        <f aca="false">IF($B15="","",COUNTIF($AP15:$BW15,"A"))</f>
        <v/>
      </c>
      <c r="BY15" s="168" t="str">
        <f aca="false">IF($B15="","",COUNTIF($AP15:$BW15,"B"))</f>
        <v/>
      </c>
      <c r="BZ15" s="168" t="str">
        <f aca="false">IF($B15="","",COUNTIF($AP15:$BW15,"C"))</f>
        <v/>
      </c>
      <c r="CA15" s="168" t="str">
        <f aca="false">IF($B15="","",COUNTIF($AP15:$BW15,"S"))</f>
        <v/>
      </c>
      <c r="CB15" s="169" t="str">
        <f aca="false">IF($B15="","",COUNTIF($AP15:$BW15,"W"))</f>
        <v/>
      </c>
      <c r="CC15" s="171" t="str">
        <f aca="false">IF(B15="","",SUM(BX15:CA15))</f>
        <v/>
      </c>
      <c r="CD15" s="169" t="str">
        <f aca="false">IF(B15="","",SUM(BX15:BZ15))</f>
        <v/>
      </c>
      <c r="CE15" s="172" t="str">
        <f aca="false">IF(B15="","",IF(AND(CC15&gt;=6,CD15&gt;=3,OR(E15&gt;=35,F15&gt;=35),L15&gt;=35),"6/3 සමත්",IF(AND(CC15&gt;=5,CD15&gt;=3,OR(E15&gt;=35,F15&gt;=35,L15&gt;=35)),"5/3 සමත්",IF(AND(CC15&gt;=4,CD15&gt;=1,OR(E15&gt;=20,F15&gt;=20,L15&gt;=20)),"සමත් කළ හැකි",IF(CB15=9,"W9","අසමත් ?")))))</f>
        <v/>
      </c>
      <c r="FK15" s="173" t="n">
        <v>1</v>
      </c>
      <c r="FL15" s="161" t="s">
        <v>44</v>
      </c>
      <c r="FM15" s="161"/>
      <c r="FN15" s="161" t="str">
        <f aca="false">IF(FM15="","-",(FM15/$M$95)*100)</f>
        <v>-</v>
      </c>
      <c r="FO15" s="165" t="n">
        <v>45</v>
      </c>
      <c r="FP15" s="165"/>
      <c r="FQ15" s="165" t="n">
        <v>56</v>
      </c>
      <c r="FR15" s="165" t="s">
        <v>18</v>
      </c>
      <c r="FS15" s="165"/>
      <c r="FT15" s="165"/>
      <c r="FU15" s="165" t="n">
        <v>35</v>
      </c>
      <c r="FV15" s="165" t="n">
        <v>48</v>
      </c>
      <c r="FW15" s="165" t="n">
        <v>75</v>
      </c>
      <c r="FX15" s="165" t="n">
        <v>18</v>
      </c>
      <c r="FY15" s="165" t="s">
        <v>18</v>
      </c>
      <c r="FZ15" s="165" t="s">
        <v>18</v>
      </c>
      <c r="GA15" s="165" t="n">
        <v>33</v>
      </c>
      <c r="GB15" s="165"/>
      <c r="GC15" s="165"/>
      <c r="GD15" s="165"/>
      <c r="GE15" s="165"/>
      <c r="GF15" s="165"/>
      <c r="GG15" s="165" t="s">
        <v>18</v>
      </c>
      <c r="GH15" s="165" t="n">
        <v>56</v>
      </c>
      <c r="GI15" s="165" t="s">
        <v>18</v>
      </c>
      <c r="GJ15" s="165"/>
      <c r="GK15" s="165"/>
      <c r="GL15" s="165" t="s">
        <v>18</v>
      </c>
      <c r="GM15" s="165"/>
      <c r="GN15" s="165"/>
      <c r="GO15" s="165" t="s">
        <v>18</v>
      </c>
      <c r="GP15" s="165" t="s">
        <v>18</v>
      </c>
      <c r="GQ15" s="165"/>
      <c r="GR15" s="165" t="n">
        <v>36</v>
      </c>
      <c r="GS15" s="165"/>
      <c r="GT15" s="165"/>
      <c r="GU15" s="165"/>
      <c r="GV15" s="174"/>
      <c r="GW15" s="167" t="n">
        <f aca="false">IF(FL15="","",SUM(FO15:GV15))</f>
        <v>402</v>
      </c>
      <c r="GX15" s="168" t="n">
        <f aca="false">IF(FL15="","",GW15/9)</f>
        <v>44.6666666666667</v>
      </c>
      <c r="GY15" s="169" t="n">
        <f aca="false">IF(FL15="","",IF(GW15=0,"-",RANK(GW15,$GW$15:$GW$64,0)))</f>
        <v>8</v>
      </c>
      <c r="GZ15" s="167" t="str">
        <f aca="false">IF(FO15="","",IF(FO15="-","-",IF(UPPER(FO15)="AB","+",VLOOKUP(FO15,'විෂය තොරතුරු'!$P$24:$Q$28,2))))</f>
        <v>S</v>
      </c>
      <c r="HA15" s="168" t="str">
        <f aca="false">IF(FP15="","",IF(FP15="-","-",IF(UPPER(FP15)="AB","+",VLOOKUP(FP15,'විෂය තොරතුරු'!$P$24:$Q$28,2))))</f>
        <v/>
      </c>
      <c r="HB15" s="168" t="str">
        <f aca="false">IF(FQ15="","",IF(FQ15="-","-",IF(UPPER(FQ15)="AB","+",VLOOKUP(FQ15,'විෂය තොරතුරු'!$P$24:$Q$28,2))))</f>
        <v>C</v>
      </c>
      <c r="HC15" s="168" t="str">
        <f aca="false">IF(FR15="","",IF(FR15="-","-",IF(UPPER(FR15)="AB","+",VLOOKUP(FR15,'විෂය තොරතුරු'!$P$24:$Q$28,2))))</f>
        <v>-</v>
      </c>
      <c r="HD15" s="168" t="str">
        <f aca="false">IF(FS15="","",IF(FS15="-","-",IF(UPPER(FS15)="AB","+",VLOOKUP(FS15,'විෂය තොරතුරු'!$P$24:$Q$28,2))))</f>
        <v/>
      </c>
      <c r="HE15" s="170" t="str">
        <f aca="false">IF(FT15="","",IF(FT15="-","-",IF(UPPER(FT15)="AB","+",VLOOKUP(FT15,'විෂය තොරතුරු'!$P$24:$Q$28,2))))</f>
        <v/>
      </c>
      <c r="HF15" s="171" t="str">
        <f aca="false">IF(FU15="","",IF(FU15="-","-",IF(UPPER(FU15)="AB","+",VLOOKUP(FU15,'විෂය තොරතුරු'!$P$24:$Q$28,2))))</f>
        <v>S</v>
      </c>
      <c r="HG15" s="168" t="str">
        <f aca="false">IF(FV15="","",IF(FV15="-","-",IF(UPPER(FV15)="AB","+",VLOOKUP(FV15,'විෂය තොරතුරු'!$P$24:$Q$28,2))))</f>
        <v>S</v>
      </c>
      <c r="HH15" s="168" t="str">
        <f aca="false">IF(FW15="","",IF(FW15="-","-",IF(UPPER(FW15)="AB","+",VLOOKUP(FW15,'විෂය තොරතුරු'!$P$24:$Q$28,2))))</f>
        <v>A</v>
      </c>
      <c r="HI15" s="169" t="str">
        <f aca="false">IF(FX15="","",IF(FX15="-","-",IF(UPPER(FX15)="AB","+",VLOOKUP(FX15,'විෂය තොරතුරු'!$P$24:$Q$28,2))))</f>
        <v>W</v>
      </c>
      <c r="HJ15" s="167" t="str">
        <f aca="false">IF(FY15="","",IF(FY15="-","-",IF(UPPER(FY15)="AB","+",VLOOKUP(FY15,'විෂය තොරතුරු'!$P$24:$Q$28,2))))</f>
        <v>-</v>
      </c>
      <c r="HK15" s="168" t="str">
        <f aca="false">IF(FZ15="","",IF(FZ15="-","-",IF(UPPER(FZ15)="AB","+",VLOOKUP(FZ15,'විෂය තොරතුරු'!$P$24:$Q$28,2))))</f>
        <v>-</v>
      </c>
      <c r="HL15" s="168" t="str">
        <f aca="false">IF(GA15="","",IF(GA15="-","-",IF(UPPER(GA15)="AB","+",VLOOKUP(GA15,'විෂය තොරතුරු'!$P$24:$Q$28,2))))</f>
        <v>W</v>
      </c>
      <c r="HM15" s="168" t="str">
        <f aca="false">IF(GB15="","",IF(GB15="-","-",IF(UPPER(GB15)="AB","+",VLOOKUP(GB15,'විෂය තොරතුරු'!$P$24:$Q$28,2))))</f>
        <v/>
      </c>
      <c r="HN15" s="168" t="str">
        <f aca="false">IF(GC15="","",IF(GC15="-","-",IF(UPPER(GC15)="AB","+",VLOOKUP(GC15,'විෂය තොරතුරු'!$P$24:$Q$28,2))))</f>
        <v/>
      </c>
      <c r="HO15" s="168" t="str">
        <f aca="false">IF(GD15="","",IF(GD15="-","-",IF(UPPER(GD15)="AB","+",VLOOKUP(GD15,'විෂය තොරතුරු'!$P$24:$Q$28,2))))</f>
        <v/>
      </c>
      <c r="HP15" s="168" t="str">
        <f aca="false">IF(GE15="","",IF(GE15="-","-",IF(UPPER(GE15)="AB","+",VLOOKUP(GE15,'විෂය තොරතුරු'!$P$24:$Q$28,2))))</f>
        <v/>
      </c>
      <c r="HQ15" s="170" t="str">
        <f aca="false">IF(GF15="","",IF(GF15="-","-",IF(UPPER(GF15)="AB","+",VLOOKUP(GF15,'විෂය තොරතුරු'!$P$24:$Q$28,2))))</f>
        <v/>
      </c>
      <c r="HR15" s="171" t="str">
        <f aca="false">IF(GG15="","",IF(GG15="-","-",IF(UPPER(GG15)="AB","+",VLOOKUP(GG15,'විෂය තොරතුරු'!$P$24:$Q$28,2))))</f>
        <v>-</v>
      </c>
      <c r="HS15" s="168" t="str">
        <f aca="false">IF(GH15="","",IF(GH15="-","-",IF(UPPER(GH15)="AB","+",VLOOKUP(GH15,'විෂය තොරතුරු'!$P$24:$Q$28,2))))</f>
        <v>C</v>
      </c>
      <c r="HT15" s="168" t="str">
        <f aca="false">IF(GI15="","",IF(GI15="-","-",IF(UPPER(GI15)="AB","+",VLOOKUP(GI15,'විෂය තොරතුරු'!$P$24:$Q$28,2))))</f>
        <v>-</v>
      </c>
      <c r="HU15" s="168" t="str">
        <f aca="false">IF(GJ15="","",IF(GJ15="-","-",IF(UPPER(GJ15)="AB","+",VLOOKUP(GJ15,'විෂය තොරතුරු'!$P$24:$Q$28,2))))</f>
        <v/>
      </c>
      <c r="HV15" s="168" t="str">
        <f aca="false">IF(GK15="","",IF(GK15="-","-",IF(UPPER(GK15)="AB","+",VLOOKUP(GK15,'විෂය තොරතුරු'!$P$24:$Q$28,2))))</f>
        <v/>
      </c>
      <c r="HW15" s="168" t="str">
        <f aca="false">IF(GL15="","",IF(GL15="-","-",IF(UPPER(GL15)="AB","+",VLOOKUP(GL15,'විෂය තොරතුරු'!$P$24:$Q$28,2))))</f>
        <v>-</v>
      </c>
      <c r="HX15" s="168" t="str">
        <f aca="false">IF(GM15="","",IF(GM15="-","-",IF(UPPER(GM15)="AB","+",VLOOKUP(GM15,'විෂය තොරතුරු'!$P$24:$Q$28,2))))</f>
        <v/>
      </c>
      <c r="HY15" s="169" t="str">
        <f aca="false">IF(GN15="","",IF(GN15="-","-",IF(UPPER(GN15)="AB","+",VLOOKUP(GN15,'විෂය තොරතුරු'!$P$24:$Q$28,2))))</f>
        <v/>
      </c>
      <c r="HZ15" s="171" t="str">
        <f aca="false">IF(GO15="","",IF(GO15="-","-",IF(UPPER(GO15)="AB","+",VLOOKUP(GO15,'විෂය තොරතුරු'!$P$24:$Q$28,2))))</f>
        <v>-</v>
      </c>
      <c r="IA15" s="168" t="str">
        <f aca="false">IF(GP15="","",IF(GP15="-","-",IF(UPPER(GP15)="AB","+",VLOOKUP(GP15,'විෂය තොරතුරු'!$P$24:$Q$28,2))))</f>
        <v>-</v>
      </c>
      <c r="IB15" s="168" t="str">
        <f aca="false">IF(GQ15="","",IF(GQ15="-","-",IF(UPPER(GQ15)="AB","+",VLOOKUP(GQ15,'විෂය තොරතුරු'!$P$24:$Q$28,2))))</f>
        <v/>
      </c>
      <c r="IC15" s="168" t="str">
        <f aca="false">IF(GR15="","",IF(GR15="-","-",IF(UPPER(GR15)="AB","+",VLOOKUP(GR15,'විෂය තොරතුරු'!$P$24:$Q$28,2))))</f>
        <v>S</v>
      </c>
      <c r="ID15" s="168" t="str">
        <f aca="false">IF(GS15="","",IF(GS15="-","-",IF(UPPER(GS15)="AB","+",VLOOKUP(GS15,'විෂය තොරතුරු'!$P$24:$Q$28,2))))</f>
        <v/>
      </c>
      <c r="IE15" s="168" t="str">
        <f aca="false">IF(GT15="","",IF(GT15="-","-",IF(UPPER(GT15)="AB","+",VLOOKUP(GT15,'විෂය තොරතුරු'!$P$24:$Q$28,2))))</f>
        <v/>
      </c>
      <c r="IF15" s="168" t="str">
        <f aca="false">IF(GU15="","",IF(GU15="-","-",IF(UPPER(GU15)="AB","+",VLOOKUP(GU15,'විෂය තොරතුරු'!$P$24:$Q$28,2))))</f>
        <v/>
      </c>
      <c r="IG15" s="169" t="str">
        <f aca="false">IF(GV15="","",IF(GV15="-","-",IF(UPPER(GV15)="AB","+",VLOOKUP(GV15,'විෂය තොරතුරු'!$P$24:$Q$28,2))))</f>
        <v/>
      </c>
      <c r="IH15" s="171" t="n">
        <f aca="false">IF($FL15="","",COUNTIF($GZ15:$IG15,"A"))</f>
        <v>1</v>
      </c>
      <c r="II15" s="171" t="n">
        <f aca="false">IF($FL15="","",COUNTIF($GZ15:$IG15,"B"))</f>
        <v>0</v>
      </c>
      <c r="IJ15" s="171" t="n">
        <f aca="false">IF($FL15="","",COUNTIF($GZ15:$IG15,"C"))</f>
        <v>2</v>
      </c>
      <c r="IK15" s="171" t="n">
        <f aca="false">IF($FL15="","",COUNTIF($GZ15:$IG15,"S"))</f>
        <v>4</v>
      </c>
      <c r="IL15" s="171" t="n">
        <f aca="false">IF($FL15="","",COUNTIF($GZ15:$IG15,"W"))</f>
        <v>2</v>
      </c>
      <c r="IM15" s="171" t="n">
        <f aca="false">IF(FL15="","",SUM(IH15:IK15))</f>
        <v>7</v>
      </c>
      <c r="IN15" s="169" t="n">
        <f aca="false">IF(FL15="","",SUM(IH15:IJ15))</f>
        <v>3</v>
      </c>
      <c r="IO15" s="172" t="str">
        <f aca="false">IF(FL15="","",IF(AND(IM15&gt;=6,IN15&gt;=3,OR(FO15&gt;=35,FP15&gt;=35),FV15&gt;=35),"6/3 සමත්",IF(AND(IM15&gt;=5,IN15&gt;=3,OR(FO15&gt;=35,FP15&gt;=35,FV15&gt;=35)),"5/3 සමත්",IF(AND(IM15&gt;=4,IN15&gt;=1,OR(FO15&gt;=20,FP15&gt;=20,FV15&gt;=20)),"සමත් කළ හැකි",IF(IL15=9,"W9","අසමත් ?")))))</f>
        <v>6/3 සමත්</v>
      </c>
    </row>
    <row r="16" customFormat="false" ht="13.8" hidden="false" customHeight="false" outlineLevel="0" collapsed="false">
      <c r="A16" s="160" t="n">
        <v>2</v>
      </c>
      <c r="B16" s="161"/>
      <c r="C16" s="161"/>
      <c r="D16" s="162"/>
      <c r="E16" s="183"/>
      <c r="F16" s="181"/>
      <c r="G16" s="183"/>
      <c r="H16" s="180"/>
      <c r="I16" s="180"/>
      <c r="J16" s="181"/>
      <c r="K16" s="183"/>
      <c r="L16" s="180"/>
      <c r="M16" s="180"/>
      <c r="N16" s="181"/>
      <c r="O16" s="183"/>
      <c r="P16" s="180"/>
      <c r="Q16" s="180"/>
      <c r="R16" s="180"/>
      <c r="S16" s="180"/>
      <c r="T16" s="180"/>
      <c r="U16" s="180"/>
      <c r="V16" s="181"/>
      <c r="W16" s="183"/>
      <c r="X16" s="180"/>
      <c r="Y16" s="180"/>
      <c r="Z16" s="180"/>
      <c r="AA16" s="180"/>
      <c r="AB16" s="180"/>
      <c r="AC16" s="180"/>
      <c r="AD16" s="181"/>
      <c r="AE16" s="183"/>
      <c r="AF16" s="180"/>
      <c r="AG16" s="180"/>
      <c r="AH16" s="180"/>
      <c r="AI16" s="180"/>
      <c r="AJ16" s="180"/>
      <c r="AK16" s="180"/>
      <c r="AL16" s="166"/>
      <c r="AM16" s="167" t="str">
        <f aca="false">IF(B16="","",SUM(E16:AL16))</f>
        <v/>
      </c>
      <c r="AN16" s="168" t="str">
        <f aca="false">IF(B16="","",AM16/9)</f>
        <v/>
      </c>
      <c r="AO16" s="169" t="str">
        <f aca="false">IF(B16="","",IF(AM16=0,"-",RANK(AM16,$AM$15:$AM$64,0)))</f>
        <v/>
      </c>
      <c r="AP16" s="167" t="str">
        <f aca="false">IF(E16="","",IF(E16="-","-",IF(UPPER(E16)="AB","+",VLOOKUP(E16,'විෂය තොරතුරු'!$P$24:$Q$28,2))))</f>
        <v/>
      </c>
      <c r="AQ16" s="168" t="str">
        <f aca="false">IF(F16="","",IF(F16="-","-",IF(UPPER(F16)="AB","+",VLOOKUP(F16,'විෂය තොරතුරු'!$P$24:$Q$28,2))))</f>
        <v/>
      </c>
      <c r="AR16" s="168" t="str">
        <f aca="false">IF(G16="","",IF(G16="-","-",IF(UPPER(G16)="AB","+",VLOOKUP(G16,'විෂය තොරතුරු'!$P$24:$Q$28,2))))</f>
        <v/>
      </c>
      <c r="AS16" s="168" t="str">
        <f aca="false">IF(H16="","",IF(H16="-","-",IF(UPPER(H16)="AB","+",VLOOKUP(H16,'විෂය තොරතුරු'!$P$24:$Q$28,2))))</f>
        <v/>
      </c>
      <c r="AT16" s="168" t="str">
        <f aca="false">IF(I16="","",IF(I16="-","-",IF(UPPER(I16)="AB","+",VLOOKUP(I16,'විෂය තොරතුරු'!$P$24:$Q$28,2))))</f>
        <v/>
      </c>
      <c r="AU16" s="170" t="str">
        <f aca="false">IF(J16="","",IF(J16="-","-",IF(UPPER(J16)="AB","+",VLOOKUP(J16,'විෂය තොරතුරු'!$P$24:$Q$28,2))))</f>
        <v/>
      </c>
      <c r="AV16" s="171" t="str">
        <f aca="false">IF(K16="","",IF(K16="-","-",IF(UPPER(K16)="AB","+",VLOOKUP(K16,'විෂය තොරතුරු'!$P$24:$Q$28,2))))</f>
        <v/>
      </c>
      <c r="AW16" s="168" t="str">
        <f aca="false">IF(L16="","",IF(L16="-","-",IF(UPPER(L16)="AB","+",VLOOKUP(L16,'විෂය තොරතුරු'!$P$24:$Q$28,2))))</f>
        <v/>
      </c>
      <c r="AX16" s="168" t="str">
        <f aca="false">IF(M16="","",IF(M16="-","-",IF(UPPER(M16)="AB","+",VLOOKUP(M16,'විෂය තොරතුරු'!$P$24:$Q$28,2))))</f>
        <v/>
      </c>
      <c r="AY16" s="169" t="str">
        <f aca="false">IF(N16="","",IF(N16="-","-",IF(UPPER(N16)="AB","+",VLOOKUP(N16,'විෂය තොරතුරු'!$P$24:$Q$28,2))))</f>
        <v/>
      </c>
      <c r="AZ16" s="167" t="str">
        <f aca="false">IF(O16="","",IF(O16="-","-",IF(UPPER(O16)="AB","+",VLOOKUP(O16,'විෂය තොරතුරු'!$P$24:$Q$28,2))))</f>
        <v/>
      </c>
      <c r="BA16" s="168" t="str">
        <f aca="false">IF(P16="","",IF(P16="-","-",IF(UPPER(P16)="AB","+",VLOOKUP(P16,'විෂය තොරතුරු'!$P$24:$Q$28,2))))</f>
        <v/>
      </c>
      <c r="BB16" s="168" t="str">
        <f aca="false">IF(Q16="","",IF(Q16="-","-",IF(UPPER(Q16)="AB","+",VLOOKUP(Q16,'විෂය තොරතුරු'!$P$24:$Q$28,2))))</f>
        <v/>
      </c>
      <c r="BC16" s="168" t="str">
        <f aca="false">IF(R16="","",IF(R16="-","-",IF(UPPER(R16)="AB","+",VLOOKUP(R16,'විෂය තොරතුරු'!$P$24:$Q$28,2))))</f>
        <v/>
      </c>
      <c r="BD16" s="168" t="str">
        <f aca="false">IF(S16="","",IF(S16="-","-",IF(UPPER(S16)="AB","+",VLOOKUP(S16,'විෂය තොරතුරු'!$P$24:$Q$28,2))))</f>
        <v/>
      </c>
      <c r="BE16" s="168" t="str">
        <f aca="false">IF(T16="","",IF(T16="-","-",IF(UPPER(T16)="AB","+",VLOOKUP(T16,'විෂය තොරතුරු'!$P$24:$Q$28,2))))</f>
        <v/>
      </c>
      <c r="BF16" s="168" t="str">
        <f aca="false">IF(U16="","",IF(U16="-","-",IF(UPPER(U16)="AB","+",VLOOKUP(U16,'විෂය තොරතුරු'!$P$24:$Q$28,2))))</f>
        <v/>
      </c>
      <c r="BG16" s="170" t="str">
        <f aca="false">IF(V16="","",IF(V16="-","-",IF(UPPER(V16)="AB","+",VLOOKUP(V16,'විෂය තොරතුරු'!$P$24:$Q$28,2))))</f>
        <v/>
      </c>
      <c r="BH16" s="171" t="str">
        <f aca="false">IF(W16="","",IF(W16="-","-",IF(UPPER(W16)="AB","+",VLOOKUP(W16,'විෂය තොරතුරු'!$P$24:$Q$28,2))))</f>
        <v/>
      </c>
      <c r="BI16" s="168" t="str">
        <f aca="false">IF(X16="","",IF(X16="-","-",IF(UPPER(X16)="AB","+",VLOOKUP(X16,'විෂය තොරතුරු'!$P$24:$Q$28,2))))</f>
        <v/>
      </c>
      <c r="BJ16" s="168" t="str">
        <f aca="false">IF(Y16="","",IF(Y16="-","-",IF(UPPER(Y16)="AB","+",VLOOKUP(Y16,'විෂය තොරතුරු'!$P$24:$Q$28,2))))</f>
        <v/>
      </c>
      <c r="BK16" s="168" t="str">
        <f aca="false">IF(Z16="","",IF(Z16="-","-",IF(UPPER(Z16)="AB","+",VLOOKUP(Z16,'විෂය තොරතුරු'!$P$24:$Q$28,2))))</f>
        <v/>
      </c>
      <c r="BL16" s="168" t="str">
        <f aca="false">IF(AA16="","",IF(AA16="-","-",IF(UPPER(AA16)="AB","+",VLOOKUP(AA16,'විෂය තොරතුරු'!$P$24:$Q$28,2))))</f>
        <v/>
      </c>
      <c r="BM16" s="168" t="str">
        <f aca="false">IF(AB16="","",IF(AB16="-","-",IF(UPPER(AB16)="AB","+",VLOOKUP(AB16,'විෂය තොරතුරු'!$P$24:$Q$28,2))))</f>
        <v/>
      </c>
      <c r="BN16" s="168" t="str">
        <f aca="false">IF(AC16="","",IF(AC16="-","-",IF(UPPER(AC16)="AB","+",VLOOKUP(AC16,'විෂය තොරතුරු'!$P$24:$Q$28,2))))</f>
        <v/>
      </c>
      <c r="BO16" s="169" t="str">
        <f aca="false">IF(AD16="","",IF(AD16="-","-",IF(UPPER(AD16)="AB","+",VLOOKUP(AD16,'විෂය තොරතුරු'!$P$24:$Q$28,2))))</f>
        <v/>
      </c>
      <c r="BP16" s="171" t="str">
        <f aca="false">IF(AE16="","",IF(AE16="-","-",IF(UPPER(AE16)="AB","+",VLOOKUP(AE16,'විෂය තොරතුරු'!$P$24:$Q$28,2))))</f>
        <v/>
      </c>
      <c r="BQ16" s="168" t="str">
        <f aca="false">IF(AF16="","",IF(AF16="-","-",IF(UPPER(AF16)="AB","+",VLOOKUP(AF16,'විෂය තොරතුරු'!$P$24:$Q$28,2))))</f>
        <v/>
      </c>
      <c r="BR16" s="168" t="str">
        <f aca="false">IF(AG16="","",IF(AG16="-","-",IF(UPPER(AG16)="AB","+",VLOOKUP(AG16,'විෂය තොරතුරු'!$P$24:$Q$28,2))))</f>
        <v/>
      </c>
      <c r="BS16" s="168" t="str">
        <f aca="false">IF(AH16="","",IF(AH16="-","-",IF(UPPER(AH16)="AB","+",VLOOKUP(AH16,'විෂය තොරතුරු'!$P$24:$Q$28,2))))</f>
        <v/>
      </c>
      <c r="BT16" s="168" t="str">
        <f aca="false">IF(AI16="","",IF(AI16="-","-",IF(UPPER(AI16)="AB","+",VLOOKUP(AI16,'විෂය තොරතුරු'!$P$24:$Q$28,2))))</f>
        <v/>
      </c>
      <c r="BU16" s="168" t="str">
        <f aca="false">IF(AJ16="","",IF(AJ16="-","-",IF(UPPER(AJ16)="AB","+",VLOOKUP(AJ16,'විෂය තොරතුරු'!$P$24:$Q$28,2))))</f>
        <v/>
      </c>
      <c r="BV16" s="168" t="str">
        <f aca="false">IF(AK16="","",IF(AK16="-","-",IF(UPPER(AK16)="AB","+",VLOOKUP(AK16,'විෂය තොරතුරු'!$P$24:$Q$28,2))))</f>
        <v/>
      </c>
      <c r="BW16" s="169" t="str">
        <f aca="false">IF(AL16="","",IF(AL16="-","-",IF(UPPER(AL16)="AB","+",VLOOKUP(AL16,'විෂය තොරතුරු'!$P$24:$Q$28,2))))</f>
        <v/>
      </c>
      <c r="BX16" s="171" t="str">
        <f aca="false">IF($B16="","",COUNTIF($AP16:$BW16,"A"))</f>
        <v/>
      </c>
      <c r="BY16" s="168" t="str">
        <f aca="false">IF($B16="","",COUNTIF($AP16:$BW16,"B"))</f>
        <v/>
      </c>
      <c r="BZ16" s="168" t="str">
        <f aca="false">IF($B16="","",COUNTIF($AP16:$BW16,"C"))</f>
        <v/>
      </c>
      <c r="CA16" s="168" t="str">
        <f aca="false">IF($B16="","",COUNTIF($AP16:$BW16,"S"))</f>
        <v/>
      </c>
      <c r="CB16" s="169" t="str">
        <f aca="false">IF($B16="","",COUNTIF($AP16:$BW16,"W"))</f>
        <v/>
      </c>
      <c r="CC16" s="171" t="str">
        <f aca="false">IF(B16="","",SUM(BX16:CA16))</f>
        <v/>
      </c>
      <c r="CD16" s="169" t="str">
        <f aca="false">IF(B16="","",SUM(BX16:BZ16))</f>
        <v/>
      </c>
      <c r="CE16" s="172" t="str">
        <f aca="false">IF(B16="","",IF(AND(CC16&gt;=6,CD16&gt;=3,OR(E16&gt;=35,F16&gt;=35),L16&gt;=35),"6/3 සමත්",IF(AND(CC16&gt;=5,CD16&gt;=3,OR(E16&gt;=35,F16&gt;=35,L16&gt;=35)),"5/3 සමත්",IF(AND(CC16&gt;=4,CD16&gt;=1,OR(E16&gt;=20,F16&gt;=20,L16&gt;=20)),"සමත් කළ හැකි",IF(CB16=9,"W9","අසමත් ?")))))</f>
        <v/>
      </c>
      <c r="FK16" s="173" t="n">
        <v>2</v>
      </c>
      <c r="FL16" s="161" t="s">
        <v>45</v>
      </c>
      <c r="FM16" s="161"/>
      <c r="FN16" s="161" t="str">
        <f aca="false">IF(FM16="","-",(FM16/$M$95)*100)</f>
        <v>-</v>
      </c>
      <c r="FO16" s="165" t="n">
        <v>36</v>
      </c>
      <c r="FP16" s="165"/>
      <c r="FQ16" s="165" t="n">
        <v>40</v>
      </c>
      <c r="FR16" s="165" t="s">
        <v>18</v>
      </c>
      <c r="FS16" s="165"/>
      <c r="FT16" s="165"/>
      <c r="FU16" s="165" t="n">
        <v>56</v>
      </c>
      <c r="FV16" s="165" t="n">
        <v>21</v>
      </c>
      <c r="FW16" s="165" t="n">
        <v>48</v>
      </c>
      <c r="FX16" s="165" t="n">
        <v>65</v>
      </c>
      <c r="FY16" s="165" t="s">
        <v>18</v>
      </c>
      <c r="FZ16" s="165" t="n">
        <v>75</v>
      </c>
      <c r="GA16" s="165" t="s">
        <v>18</v>
      </c>
      <c r="GB16" s="165"/>
      <c r="GC16" s="165"/>
      <c r="GD16" s="165"/>
      <c r="GE16" s="165"/>
      <c r="GF16" s="165"/>
      <c r="GG16" s="165" t="n">
        <v>46</v>
      </c>
      <c r="GH16" s="165" t="s">
        <v>18</v>
      </c>
      <c r="GI16" s="165" t="s">
        <v>18</v>
      </c>
      <c r="GJ16" s="165"/>
      <c r="GK16" s="165"/>
      <c r="GL16" s="165" t="n">
        <v>25</v>
      </c>
      <c r="GM16" s="165"/>
      <c r="GN16" s="165"/>
      <c r="GO16" s="165" t="s">
        <v>18</v>
      </c>
      <c r="GP16" s="165" t="s">
        <v>18</v>
      </c>
      <c r="GQ16" s="165"/>
      <c r="GR16" s="165" t="s">
        <v>18</v>
      </c>
      <c r="GS16" s="165"/>
      <c r="GT16" s="165"/>
      <c r="GU16" s="165"/>
      <c r="GV16" s="174"/>
      <c r="GW16" s="167" t="n">
        <f aca="false">IF(FL16="","",SUM(FO16:GV16))</f>
        <v>412</v>
      </c>
      <c r="GX16" s="168" t="n">
        <f aca="false">IF(FL16="","",GW16/9)</f>
        <v>45.7777777777778</v>
      </c>
      <c r="GY16" s="169" t="n">
        <f aca="false">IF(FL16="","",IF(GW16=0,"-",RANK(GW16,$GW$15:$GW$64,0)))</f>
        <v>7</v>
      </c>
      <c r="GZ16" s="167" t="str">
        <f aca="false">IF(FO16="","",IF(FO16="-","-",IF(UPPER(FO16)="AB","+",VLOOKUP(FO16,'විෂය තොරතුරු'!$P$24:$Q$28,2))))</f>
        <v>S</v>
      </c>
      <c r="HA16" s="168" t="str">
        <f aca="false">IF(FP16="","",IF(FP16="-","-",IF(UPPER(FP16)="AB","+",VLOOKUP(FP16,'විෂය තොරතුරු'!$P$24:$Q$28,2))))</f>
        <v/>
      </c>
      <c r="HB16" s="168" t="str">
        <f aca="false">IF(FQ16="","",IF(FQ16="-","-",IF(UPPER(FQ16)="AB","+",VLOOKUP(FQ16,'විෂය තොරතුරු'!$P$24:$Q$28,2))))</f>
        <v>S</v>
      </c>
      <c r="HC16" s="168" t="str">
        <f aca="false">IF(FR16="","",IF(FR16="-","-",IF(UPPER(FR16)="AB","+",VLOOKUP(FR16,'විෂය තොරතුරු'!$P$24:$Q$28,2))))</f>
        <v>-</v>
      </c>
      <c r="HD16" s="168" t="str">
        <f aca="false">IF(FS16="","",IF(FS16="-","-",IF(UPPER(FS16)="AB","+",VLOOKUP(FS16,'විෂය තොරතුරු'!$P$24:$Q$28,2))))</f>
        <v/>
      </c>
      <c r="HE16" s="170" t="str">
        <f aca="false">IF(FT16="","",IF(FT16="-","-",IF(UPPER(FT16)="AB","+",VLOOKUP(FT16,'විෂය තොරතුරු'!$P$24:$Q$28,2))))</f>
        <v/>
      </c>
      <c r="HF16" s="171" t="str">
        <f aca="false">IF(FU16="","",IF(FU16="-","-",IF(UPPER(FU16)="AB","+",VLOOKUP(FU16,'විෂය තොරතුරු'!$P$24:$Q$28,2))))</f>
        <v>C</v>
      </c>
      <c r="HG16" s="168" t="str">
        <f aca="false">IF(FV16="","",IF(FV16="-","-",IF(UPPER(FV16)="AB","+",VLOOKUP(FV16,'විෂය තොරතුරු'!$P$24:$Q$28,2))))</f>
        <v>W</v>
      </c>
      <c r="HH16" s="168" t="str">
        <f aca="false">IF(FW16="","",IF(FW16="-","-",IF(UPPER(FW16)="AB","+",VLOOKUP(FW16,'විෂය තොරතුරු'!$P$24:$Q$28,2))))</f>
        <v>S</v>
      </c>
      <c r="HI16" s="169" t="str">
        <f aca="false">IF(FX16="","",IF(FX16="-","-",IF(UPPER(FX16)="AB","+",VLOOKUP(FX16,'විෂය තොරතුරු'!$P$24:$Q$28,2))))</f>
        <v>B</v>
      </c>
      <c r="HJ16" s="167" t="str">
        <f aca="false">IF(FY16="","",IF(FY16="-","-",IF(UPPER(FY16)="AB","+",VLOOKUP(FY16,'විෂය තොරතුරු'!$P$24:$Q$28,2))))</f>
        <v>-</v>
      </c>
      <c r="HK16" s="168" t="str">
        <f aca="false">IF(FZ16="","",IF(FZ16="-","-",IF(UPPER(FZ16)="AB","+",VLOOKUP(FZ16,'විෂය තොරතුරු'!$P$24:$Q$28,2))))</f>
        <v>A</v>
      </c>
      <c r="HL16" s="168" t="str">
        <f aca="false">IF(GA16="","",IF(GA16="-","-",IF(UPPER(GA16)="AB","+",VLOOKUP(GA16,'විෂය තොරතුරු'!$P$24:$Q$28,2))))</f>
        <v>-</v>
      </c>
      <c r="HM16" s="168" t="str">
        <f aca="false">IF(GB16="","",IF(GB16="-","-",IF(UPPER(GB16)="AB","+",VLOOKUP(GB16,'විෂය තොරතුරු'!$P$24:$Q$28,2))))</f>
        <v/>
      </c>
      <c r="HN16" s="168" t="str">
        <f aca="false">IF(GC16="","",IF(GC16="-","-",IF(UPPER(GC16)="AB","+",VLOOKUP(GC16,'විෂය තොරතුරු'!$P$24:$Q$28,2))))</f>
        <v/>
      </c>
      <c r="HO16" s="168" t="str">
        <f aca="false">IF(GD16="","",IF(GD16="-","-",IF(UPPER(GD16)="AB","+",VLOOKUP(GD16,'විෂය තොරතුරු'!$P$24:$Q$28,2))))</f>
        <v/>
      </c>
      <c r="HP16" s="168" t="str">
        <f aca="false">IF(GE16="","",IF(GE16="-","-",IF(UPPER(GE16)="AB","+",VLOOKUP(GE16,'විෂය තොරතුරු'!$P$24:$Q$28,2))))</f>
        <v/>
      </c>
      <c r="HQ16" s="170" t="str">
        <f aca="false">IF(GF16="","",IF(GF16="-","-",IF(UPPER(GF16)="AB","+",VLOOKUP(GF16,'විෂය තොරතුරු'!$P$24:$Q$28,2))))</f>
        <v/>
      </c>
      <c r="HR16" s="171" t="str">
        <f aca="false">IF(GG16="","",IF(GG16="-","-",IF(UPPER(GG16)="AB","+",VLOOKUP(GG16,'විෂය තොරතුරු'!$P$24:$Q$28,2))))</f>
        <v>S</v>
      </c>
      <c r="HS16" s="168" t="str">
        <f aca="false">IF(GH16="","",IF(GH16="-","-",IF(UPPER(GH16)="AB","+",VLOOKUP(GH16,'විෂය තොරතුරු'!$P$24:$Q$28,2))))</f>
        <v>-</v>
      </c>
      <c r="HT16" s="168" t="str">
        <f aca="false">IF(GI16="","",IF(GI16="-","-",IF(UPPER(GI16)="AB","+",VLOOKUP(GI16,'විෂය තොරතුරු'!$P$24:$Q$28,2))))</f>
        <v>-</v>
      </c>
      <c r="HU16" s="168" t="str">
        <f aca="false">IF(GJ16="","",IF(GJ16="-","-",IF(UPPER(GJ16)="AB","+",VLOOKUP(GJ16,'විෂය තොරතුරු'!$P$24:$Q$28,2))))</f>
        <v/>
      </c>
      <c r="HV16" s="168" t="str">
        <f aca="false">IF(GK16="","",IF(GK16="-","-",IF(UPPER(GK16)="AB","+",VLOOKUP(GK16,'විෂය තොරතුරු'!$P$24:$Q$28,2))))</f>
        <v/>
      </c>
      <c r="HW16" s="168" t="str">
        <f aca="false">IF(GL16="","",IF(GL16="-","-",IF(UPPER(GL16)="AB","+",VLOOKUP(GL16,'විෂය තොරතුරු'!$P$24:$Q$28,2))))</f>
        <v>W</v>
      </c>
      <c r="HX16" s="168" t="str">
        <f aca="false">IF(GM16="","",IF(GM16="-","-",IF(UPPER(GM16)="AB","+",VLOOKUP(GM16,'විෂය තොරතුරු'!$P$24:$Q$28,2))))</f>
        <v/>
      </c>
      <c r="HY16" s="169" t="str">
        <f aca="false">IF(GN16="","",IF(GN16="-","-",IF(UPPER(GN16)="AB","+",VLOOKUP(GN16,'විෂය තොරතුරු'!$P$24:$Q$28,2))))</f>
        <v/>
      </c>
      <c r="HZ16" s="171" t="str">
        <f aca="false">IF(GO16="","",IF(GO16="-","-",IF(UPPER(GO16)="AB","+",VLOOKUP(GO16,'විෂය තොරතුරු'!$P$24:$Q$28,2))))</f>
        <v>-</v>
      </c>
      <c r="IA16" s="168" t="str">
        <f aca="false">IF(GP16="","",IF(GP16="-","-",IF(UPPER(GP16)="AB","+",VLOOKUP(GP16,'විෂය තොරතුරු'!$P$24:$Q$28,2))))</f>
        <v>-</v>
      </c>
      <c r="IB16" s="168" t="str">
        <f aca="false">IF(GQ16="","",IF(GQ16="-","-",IF(UPPER(GQ16)="AB","+",VLOOKUP(GQ16,'විෂය තොරතුරු'!$P$24:$Q$28,2))))</f>
        <v/>
      </c>
      <c r="IC16" s="168" t="str">
        <f aca="false">IF(GR16="","",IF(GR16="-","-",IF(UPPER(GR16)="AB","+",VLOOKUP(GR16,'විෂය තොරතුරු'!$P$24:$Q$28,2))))</f>
        <v>-</v>
      </c>
      <c r="ID16" s="168" t="str">
        <f aca="false">IF(GS16="","",IF(GS16="-","-",IF(UPPER(GS16)="AB","+",VLOOKUP(GS16,'විෂය තොරතුරු'!$P$24:$Q$28,2))))</f>
        <v/>
      </c>
      <c r="IE16" s="168" t="str">
        <f aca="false">IF(GT16="","",IF(GT16="-","-",IF(UPPER(GT16)="AB","+",VLOOKUP(GT16,'විෂය තොරතුරු'!$P$24:$Q$28,2))))</f>
        <v/>
      </c>
      <c r="IF16" s="168" t="str">
        <f aca="false">IF(GU16="","",IF(GU16="-","-",IF(UPPER(GU16)="AB","+",VLOOKUP(GU16,'විෂය තොරතුරු'!$P$24:$Q$28,2))))</f>
        <v/>
      </c>
      <c r="IG16" s="169" t="str">
        <f aca="false">IF(GV16="","",IF(GV16="-","-",IF(UPPER(GV16)="AB","+",VLOOKUP(GV16,'විෂය තොරතුරු'!$P$24:$Q$28,2))))</f>
        <v/>
      </c>
      <c r="IH16" s="171" t="n">
        <f aca="false">IF($FL16="","",COUNTIF($GZ16:$IG16,"A"))</f>
        <v>1</v>
      </c>
      <c r="II16" s="171" t="n">
        <f aca="false">IF($FL16="","",COUNTIF($GZ16:$IG16,"B"))</f>
        <v>1</v>
      </c>
      <c r="IJ16" s="171" t="n">
        <f aca="false">IF($FL16="","",COUNTIF($GZ16:$IG16,"C"))</f>
        <v>1</v>
      </c>
      <c r="IK16" s="171" t="n">
        <f aca="false">IF($FL16="","",COUNTIF($GZ16:$IG16,"S"))</f>
        <v>4</v>
      </c>
      <c r="IL16" s="171" t="n">
        <f aca="false">IF($FL16="","",COUNTIF($GZ16:$IG16,"W"))</f>
        <v>2</v>
      </c>
      <c r="IM16" s="171" t="n">
        <f aca="false">IF(FL16="","",SUM(IH16:IK16))</f>
        <v>7</v>
      </c>
      <c r="IN16" s="169" t="n">
        <f aca="false">IF(FL16="","",SUM(IH16:IJ16))</f>
        <v>3</v>
      </c>
      <c r="IO16" s="172" t="str">
        <f aca="false">IF(FL16="","",IF(AND(IM16&gt;=6,IN16&gt;=3,OR(FO16&gt;=35,FP16&gt;=35),FV16&gt;=35),"6/3 සමත්",IF(AND(IM16&gt;=5,IN16&gt;=3,OR(FO16&gt;=35,FP16&gt;=35,FV16&gt;=35)),"5/3 සමත්",IF(AND(IM16&gt;=4,IN16&gt;=1,OR(FO16&gt;=20,FP16&gt;=20,FV16&gt;=20)),"සමත් කළ හැකි",IF(IL16=9,"W9","අසමත් ?")))))</f>
        <v>5/3 සමත්</v>
      </c>
    </row>
    <row r="17" customFormat="false" ht="13.8" hidden="false" customHeight="false" outlineLevel="0" collapsed="false">
      <c r="A17" s="160" t="n">
        <v>3</v>
      </c>
      <c r="B17" s="161"/>
      <c r="C17" s="161"/>
      <c r="D17" s="162"/>
      <c r="E17" s="183"/>
      <c r="F17" s="181"/>
      <c r="G17" s="183"/>
      <c r="H17" s="180"/>
      <c r="I17" s="180"/>
      <c r="J17" s="181"/>
      <c r="K17" s="183"/>
      <c r="L17" s="180"/>
      <c r="M17" s="180"/>
      <c r="N17" s="181"/>
      <c r="O17" s="183"/>
      <c r="P17" s="180"/>
      <c r="Q17" s="180"/>
      <c r="R17" s="180"/>
      <c r="S17" s="180"/>
      <c r="T17" s="180"/>
      <c r="U17" s="180"/>
      <c r="V17" s="181"/>
      <c r="W17" s="183"/>
      <c r="X17" s="180"/>
      <c r="Y17" s="180"/>
      <c r="Z17" s="180"/>
      <c r="AA17" s="180"/>
      <c r="AB17" s="180"/>
      <c r="AC17" s="180"/>
      <c r="AD17" s="181"/>
      <c r="AE17" s="183"/>
      <c r="AF17" s="180"/>
      <c r="AG17" s="180"/>
      <c r="AH17" s="180"/>
      <c r="AI17" s="180"/>
      <c r="AJ17" s="180"/>
      <c r="AK17" s="180"/>
      <c r="AL17" s="166"/>
      <c r="AM17" s="167" t="str">
        <f aca="false">IF(B17="","",SUM(E17:AL17))</f>
        <v/>
      </c>
      <c r="AN17" s="168" t="str">
        <f aca="false">IF(B17="","",AM17/9)</f>
        <v/>
      </c>
      <c r="AO17" s="169" t="str">
        <f aca="false">IF(B17="","",IF(AM17=0,"-",RANK(AM17,$AM$15:$AM$64,0)))</f>
        <v/>
      </c>
      <c r="AP17" s="167" t="str">
        <f aca="false">IF(E17="","",IF(E17="-","-",IF(UPPER(E17)="AB","+",VLOOKUP(E17,'විෂය තොරතුරු'!$P$24:$Q$28,2))))</f>
        <v/>
      </c>
      <c r="AQ17" s="168" t="str">
        <f aca="false">IF(F17="","",IF(F17="-","-",IF(UPPER(F17)="AB","+",VLOOKUP(F17,'විෂය තොරතුරු'!$P$24:$Q$28,2))))</f>
        <v/>
      </c>
      <c r="AR17" s="168" t="str">
        <f aca="false">IF(G17="","",IF(G17="-","-",IF(UPPER(G17)="AB","+",VLOOKUP(G17,'විෂය තොරතුරු'!$P$24:$Q$28,2))))</f>
        <v/>
      </c>
      <c r="AS17" s="168" t="str">
        <f aca="false">IF(H17="","",IF(H17="-","-",IF(UPPER(H17)="AB","+",VLOOKUP(H17,'විෂය තොරතුරු'!$P$24:$Q$28,2))))</f>
        <v/>
      </c>
      <c r="AT17" s="168" t="str">
        <f aca="false">IF(I17="","",IF(I17="-","-",IF(UPPER(I17)="AB","+",VLOOKUP(I17,'විෂය තොරතුරු'!$P$24:$Q$28,2))))</f>
        <v/>
      </c>
      <c r="AU17" s="170" t="str">
        <f aca="false">IF(J17="","",IF(J17="-","-",IF(UPPER(J17)="AB","+",VLOOKUP(J17,'විෂය තොරතුරු'!$P$24:$Q$28,2))))</f>
        <v/>
      </c>
      <c r="AV17" s="171" t="str">
        <f aca="false">IF(K17="","",IF(K17="-","-",IF(UPPER(K17)="AB","+",VLOOKUP(K17,'විෂය තොරතුරු'!$P$24:$Q$28,2))))</f>
        <v/>
      </c>
      <c r="AW17" s="168" t="str">
        <f aca="false">IF(L17="","",IF(L17="-","-",IF(UPPER(L17)="AB","+",VLOOKUP(L17,'විෂය තොරතුරු'!$P$24:$Q$28,2))))</f>
        <v/>
      </c>
      <c r="AX17" s="168" t="str">
        <f aca="false">IF(M17="","",IF(M17="-","-",IF(UPPER(M17)="AB","+",VLOOKUP(M17,'විෂය තොරතුරු'!$P$24:$Q$28,2))))</f>
        <v/>
      </c>
      <c r="AY17" s="169" t="str">
        <f aca="false">IF(N17="","",IF(N17="-","-",IF(UPPER(N17)="AB","+",VLOOKUP(N17,'විෂය තොරතුරු'!$P$24:$Q$28,2))))</f>
        <v/>
      </c>
      <c r="AZ17" s="167" t="str">
        <f aca="false">IF(O17="","",IF(O17="-","-",IF(UPPER(O17)="AB","+",VLOOKUP(O17,'විෂය තොරතුරු'!$P$24:$Q$28,2))))</f>
        <v/>
      </c>
      <c r="BA17" s="168" t="str">
        <f aca="false">IF(P17="","",IF(P17="-","-",IF(UPPER(P17)="AB","+",VLOOKUP(P17,'විෂය තොරතුරු'!$P$24:$Q$28,2))))</f>
        <v/>
      </c>
      <c r="BB17" s="168" t="str">
        <f aca="false">IF(Q17="","",IF(Q17="-","-",IF(UPPER(Q17)="AB","+",VLOOKUP(Q17,'විෂය තොරතුරු'!$P$24:$Q$28,2))))</f>
        <v/>
      </c>
      <c r="BC17" s="168" t="str">
        <f aca="false">IF(R17="","",IF(R17="-","-",IF(UPPER(R17)="AB","+",VLOOKUP(R17,'විෂය තොරතුරු'!$P$24:$Q$28,2))))</f>
        <v/>
      </c>
      <c r="BD17" s="168" t="str">
        <f aca="false">IF(S17="","",IF(S17="-","-",IF(UPPER(S17)="AB","+",VLOOKUP(S17,'විෂය තොරතුරු'!$P$24:$Q$28,2))))</f>
        <v/>
      </c>
      <c r="BE17" s="168" t="str">
        <f aca="false">IF(T17="","",IF(T17="-","-",IF(UPPER(T17)="AB","+",VLOOKUP(T17,'විෂය තොරතුරු'!$P$24:$Q$28,2))))</f>
        <v/>
      </c>
      <c r="BF17" s="168" t="str">
        <f aca="false">IF(U17="","",IF(U17="-","-",IF(UPPER(U17)="AB","+",VLOOKUP(U17,'විෂය තොරතුරු'!$P$24:$Q$28,2))))</f>
        <v/>
      </c>
      <c r="BG17" s="170" t="str">
        <f aca="false">IF(V17="","",IF(V17="-","-",IF(UPPER(V17)="AB","+",VLOOKUP(V17,'විෂය තොරතුරු'!$P$24:$Q$28,2))))</f>
        <v/>
      </c>
      <c r="BH17" s="171" t="str">
        <f aca="false">IF(W17="","",IF(W17="-","-",IF(UPPER(W17)="AB","+",VLOOKUP(W17,'විෂය තොරතුරු'!$P$24:$Q$28,2))))</f>
        <v/>
      </c>
      <c r="BI17" s="168" t="str">
        <f aca="false">IF(X17="","",IF(X17="-","-",IF(UPPER(X17)="AB","+",VLOOKUP(X17,'විෂය තොරතුරු'!$P$24:$Q$28,2))))</f>
        <v/>
      </c>
      <c r="BJ17" s="168" t="str">
        <f aca="false">IF(Y17="","",IF(Y17="-","-",IF(UPPER(Y17)="AB","+",VLOOKUP(Y17,'විෂය තොරතුරු'!$P$24:$Q$28,2))))</f>
        <v/>
      </c>
      <c r="BK17" s="168" t="str">
        <f aca="false">IF(Z17="","",IF(Z17="-","-",IF(UPPER(Z17)="AB","+",VLOOKUP(Z17,'විෂය තොරතුරු'!$P$24:$Q$28,2))))</f>
        <v/>
      </c>
      <c r="BL17" s="168" t="str">
        <f aca="false">IF(AA17="","",IF(AA17="-","-",IF(UPPER(AA17)="AB","+",VLOOKUP(AA17,'විෂය තොරතුරු'!$P$24:$Q$28,2))))</f>
        <v/>
      </c>
      <c r="BM17" s="168" t="str">
        <f aca="false">IF(AB17="","",IF(AB17="-","-",IF(UPPER(AB17)="AB","+",VLOOKUP(AB17,'විෂය තොරතුරු'!$P$24:$Q$28,2))))</f>
        <v/>
      </c>
      <c r="BN17" s="168" t="str">
        <f aca="false">IF(AC17="","",IF(AC17="-","-",IF(UPPER(AC17)="AB","+",VLOOKUP(AC17,'විෂය තොරතුරු'!$P$24:$Q$28,2))))</f>
        <v/>
      </c>
      <c r="BO17" s="169" t="str">
        <f aca="false">IF(AD17="","",IF(AD17="-","-",IF(UPPER(AD17)="AB","+",VLOOKUP(AD17,'විෂය තොරතුරු'!$P$24:$Q$28,2))))</f>
        <v/>
      </c>
      <c r="BP17" s="171" t="str">
        <f aca="false">IF(AE17="","",IF(AE17="-","-",IF(UPPER(AE17)="AB","+",VLOOKUP(AE17,'විෂය තොරතුරු'!$P$24:$Q$28,2))))</f>
        <v/>
      </c>
      <c r="BQ17" s="168" t="str">
        <f aca="false">IF(AF17="","",IF(AF17="-","-",IF(UPPER(AF17)="AB","+",VLOOKUP(AF17,'විෂය තොරතුරු'!$P$24:$Q$28,2))))</f>
        <v/>
      </c>
      <c r="BR17" s="168" t="str">
        <f aca="false">IF(AG17="","",IF(AG17="-","-",IF(UPPER(AG17)="AB","+",VLOOKUP(AG17,'විෂය තොරතුරු'!$P$24:$Q$28,2))))</f>
        <v/>
      </c>
      <c r="BS17" s="168" t="str">
        <f aca="false">IF(AH17="","",IF(AH17="-","-",IF(UPPER(AH17)="AB","+",VLOOKUP(AH17,'විෂය තොරතුරු'!$P$24:$Q$28,2))))</f>
        <v/>
      </c>
      <c r="BT17" s="168" t="str">
        <f aca="false">IF(AI17="","",IF(AI17="-","-",IF(UPPER(AI17)="AB","+",VLOOKUP(AI17,'විෂය තොරතුරු'!$P$24:$Q$28,2))))</f>
        <v/>
      </c>
      <c r="BU17" s="168" t="str">
        <f aca="false">IF(AJ17="","",IF(AJ17="-","-",IF(UPPER(AJ17)="AB","+",VLOOKUP(AJ17,'විෂය තොරතුරු'!$P$24:$Q$28,2))))</f>
        <v/>
      </c>
      <c r="BV17" s="168" t="str">
        <f aca="false">IF(AK17="","",IF(AK17="-","-",IF(UPPER(AK17)="AB","+",VLOOKUP(AK17,'විෂය තොරතුරු'!$P$24:$Q$28,2))))</f>
        <v/>
      </c>
      <c r="BW17" s="169" t="str">
        <f aca="false">IF(AL17="","",IF(AL17="-","-",IF(UPPER(AL17)="AB","+",VLOOKUP(AL17,'විෂය තොරතුරු'!$P$24:$Q$28,2))))</f>
        <v/>
      </c>
      <c r="BX17" s="171" t="str">
        <f aca="false">IF($B17="","",COUNTIF($AP17:$BW17,"A"))</f>
        <v/>
      </c>
      <c r="BY17" s="168" t="str">
        <f aca="false">IF($B17="","",COUNTIF($AP17:$BW17,"B"))</f>
        <v/>
      </c>
      <c r="BZ17" s="168" t="str">
        <f aca="false">IF($B17="","",COUNTIF($AP17:$BW17,"C"))</f>
        <v/>
      </c>
      <c r="CA17" s="168" t="str">
        <f aca="false">IF($B17="","",COUNTIF($AP17:$BW17,"S"))</f>
        <v/>
      </c>
      <c r="CB17" s="169" t="str">
        <f aca="false">IF($B17="","",COUNTIF($AP17:$BW17,"W"))</f>
        <v/>
      </c>
      <c r="CC17" s="171" t="str">
        <f aca="false">IF(B17="","",SUM(BX17:CA17))</f>
        <v/>
      </c>
      <c r="CD17" s="169" t="str">
        <f aca="false">IF(B17="","",SUM(BX17:BZ17))</f>
        <v/>
      </c>
      <c r="CE17" s="172" t="str">
        <f aca="false">IF(B17="","",IF(AND(CC17&gt;=6,CD17&gt;=3,OR(E17&gt;=35,F17&gt;=35),L17&gt;=35),"6/3 සමත්",IF(AND(CC17&gt;=5,CD17&gt;=3,OR(E17&gt;=35,F17&gt;=35,L17&gt;=35)),"5/3 සමත්",IF(AND(CC17&gt;=4,CD17&gt;=1,OR(E17&gt;=20,F17&gt;=20,L17&gt;=20)),"සමත් කළ හැකි",IF(CB17=9,"W9","අසමත් ?")))))</f>
        <v/>
      </c>
      <c r="FK17" s="173" t="n">
        <v>3</v>
      </c>
      <c r="FL17" s="161" t="s">
        <v>46</v>
      </c>
      <c r="FM17" s="161"/>
      <c r="FN17" s="161" t="str">
        <f aca="false">IF(FM17="","-",(FM17/$M$95)*100)</f>
        <v>-</v>
      </c>
      <c r="FO17" s="165" t="n">
        <v>17</v>
      </c>
      <c r="FP17" s="165"/>
      <c r="FQ17" s="165" t="n">
        <v>45</v>
      </c>
      <c r="FR17" s="165" t="s">
        <v>18</v>
      </c>
      <c r="FS17" s="165"/>
      <c r="FT17" s="165"/>
      <c r="FU17" s="165" t="n">
        <v>56</v>
      </c>
      <c r="FV17" s="165" t="n">
        <v>35</v>
      </c>
      <c r="FW17" s="165" t="n">
        <v>58</v>
      </c>
      <c r="FX17" s="165" t="s">
        <v>18</v>
      </c>
      <c r="FY17" s="165" t="s">
        <v>18</v>
      </c>
      <c r="FZ17" s="165" t="s">
        <v>18</v>
      </c>
      <c r="GA17" s="165" t="n">
        <v>53</v>
      </c>
      <c r="GB17" s="165"/>
      <c r="GC17" s="165"/>
      <c r="GD17" s="165"/>
      <c r="GE17" s="165"/>
      <c r="GF17" s="165"/>
      <c r="GG17" s="165" t="s">
        <v>18</v>
      </c>
      <c r="GH17" s="165" t="s">
        <v>18</v>
      </c>
      <c r="GI17" s="165" t="n">
        <v>39</v>
      </c>
      <c r="GJ17" s="165"/>
      <c r="GK17" s="165"/>
      <c r="GL17" s="165" t="s">
        <v>18</v>
      </c>
      <c r="GM17" s="165"/>
      <c r="GN17" s="165"/>
      <c r="GO17" s="165" t="s">
        <v>18</v>
      </c>
      <c r="GP17" s="165" t="s">
        <v>18</v>
      </c>
      <c r="GQ17" s="165"/>
      <c r="GR17" s="165" t="n">
        <v>52</v>
      </c>
      <c r="GS17" s="165"/>
      <c r="GT17" s="165"/>
      <c r="GU17" s="165"/>
      <c r="GV17" s="174"/>
      <c r="GW17" s="167" t="n">
        <f aca="false">IF(FL17="","",SUM(FO17:GV17))</f>
        <v>355</v>
      </c>
      <c r="GX17" s="168" t="n">
        <f aca="false">IF(FL17="","",GW17/9)</f>
        <v>39.4444444444444</v>
      </c>
      <c r="GY17" s="169" t="n">
        <f aca="false">IF(FL17="","",IF(GW17=0,"-",RANK(GW17,$GW$15:$GW$64,0)))</f>
        <v>13</v>
      </c>
      <c r="GZ17" s="167" t="str">
        <f aca="false">IF(FO17="","",IF(FO17="-","-",IF(UPPER(FO17)="AB","+",VLOOKUP(FO17,'විෂය තොරතුරු'!$P$24:$Q$28,2))))</f>
        <v>W</v>
      </c>
      <c r="HA17" s="168" t="str">
        <f aca="false">IF(FP17="","",IF(FP17="-","-",IF(UPPER(FP17)="AB","+",VLOOKUP(FP17,'විෂය තොරතුරු'!$P$24:$Q$28,2))))</f>
        <v/>
      </c>
      <c r="HB17" s="168" t="str">
        <f aca="false">IF(FQ17="","",IF(FQ17="-","-",IF(UPPER(FQ17)="AB","+",VLOOKUP(FQ17,'විෂය තොරතුරු'!$P$24:$Q$28,2))))</f>
        <v>S</v>
      </c>
      <c r="HC17" s="168" t="str">
        <f aca="false">IF(FR17="","",IF(FR17="-","-",IF(UPPER(FR17)="AB","+",VLOOKUP(FR17,'විෂය තොරතුරු'!$P$24:$Q$28,2))))</f>
        <v>-</v>
      </c>
      <c r="HD17" s="168" t="str">
        <f aca="false">IF(FS17="","",IF(FS17="-","-",IF(UPPER(FS17)="AB","+",VLOOKUP(FS17,'විෂය තොරතුරු'!$P$24:$Q$28,2))))</f>
        <v/>
      </c>
      <c r="HE17" s="170" t="str">
        <f aca="false">IF(FT17="","",IF(FT17="-","-",IF(UPPER(FT17)="AB","+",VLOOKUP(FT17,'විෂය තොරතුරු'!$P$24:$Q$28,2))))</f>
        <v/>
      </c>
      <c r="HF17" s="171" t="str">
        <f aca="false">IF(FU17="","",IF(FU17="-","-",IF(UPPER(FU17)="AB","+",VLOOKUP(FU17,'විෂය තොරතුරු'!$P$24:$Q$28,2))))</f>
        <v>C</v>
      </c>
      <c r="HG17" s="168" t="str">
        <f aca="false">IF(FV17="","",IF(FV17="-","-",IF(UPPER(FV17)="AB","+",VLOOKUP(FV17,'විෂය තොරතුරු'!$P$24:$Q$28,2))))</f>
        <v>S</v>
      </c>
      <c r="HH17" s="168" t="str">
        <f aca="false">IF(FW17="","",IF(FW17="-","-",IF(UPPER(FW17)="AB","+",VLOOKUP(FW17,'විෂය තොරතුරු'!$P$24:$Q$28,2))))</f>
        <v>C</v>
      </c>
      <c r="HI17" s="169" t="str">
        <f aca="false">IF(FX17="","",IF(FX17="-","-",IF(UPPER(FX17)="AB","+",VLOOKUP(FX17,'විෂය තොරතුරු'!$P$24:$Q$28,2))))</f>
        <v>-</v>
      </c>
      <c r="HJ17" s="167" t="str">
        <f aca="false">IF(FY17="","",IF(FY17="-","-",IF(UPPER(FY17)="AB","+",VLOOKUP(FY17,'විෂය තොරතුරු'!$P$24:$Q$28,2))))</f>
        <v>-</v>
      </c>
      <c r="HK17" s="168" t="str">
        <f aca="false">IF(FZ17="","",IF(FZ17="-","-",IF(UPPER(FZ17)="AB","+",VLOOKUP(FZ17,'විෂය තොරතුරු'!$P$24:$Q$28,2))))</f>
        <v>-</v>
      </c>
      <c r="HL17" s="168" t="str">
        <f aca="false">IF(GA17="","",IF(GA17="-","-",IF(UPPER(GA17)="AB","+",VLOOKUP(GA17,'විෂය තොරතුරු'!$P$24:$Q$28,2))))</f>
        <v>C</v>
      </c>
      <c r="HM17" s="168" t="str">
        <f aca="false">IF(GB17="","",IF(GB17="-","-",IF(UPPER(GB17)="AB","+",VLOOKUP(GB17,'විෂය තොරතුරු'!$P$24:$Q$28,2))))</f>
        <v/>
      </c>
      <c r="HN17" s="168" t="str">
        <f aca="false">IF(GC17="","",IF(GC17="-","-",IF(UPPER(GC17)="AB","+",VLOOKUP(GC17,'විෂය තොරතුරු'!$P$24:$Q$28,2))))</f>
        <v/>
      </c>
      <c r="HO17" s="168" t="str">
        <f aca="false">IF(GD17="","",IF(GD17="-","-",IF(UPPER(GD17)="AB","+",VLOOKUP(GD17,'විෂය තොරතුරු'!$P$24:$Q$28,2))))</f>
        <v/>
      </c>
      <c r="HP17" s="168" t="str">
        <f aca="false">IF(GE17="","",IF(GE17="-","-",IF(UPPER(GE17)="AB","+",VLOOKUP(GE17,'විෂය තොරතුරු'!$P$24:$Q$28,2))))</f>
        <v/>
      </c>
      <c r="HQ17" s="170" t="str">
        <f aca="false">IF(GF17="","",IF(GF17="-","-",IF(UPPER(GF17)="AB","+",VLOOKUP(GF17,'විෂය තොරතුරු'!$P$24:$Q$28,2))))</f>
        <v/>
      </c>
      <c r="HR17" s="171" t="str">
        <f aca="false">IF(GG17="","",IF(GG17="-","-",IF(UPPER(GG17)="AB","+",VLOOKUP(GG17,'විෂය තොරතුරු'!$P$24:$Q$28,2))))</f>
        <v>-</v>
      </c>
      <c r="HS17" s="168" t="str">
        <f aca="false">IF(GH17="","",IF(GH17="-","-",IF(UPPER(GH17)="AB","+",VLOOKUP(GH17,'විෂය තොරතුරු'!$P$24:$Q$28,2))))</f>
        <v>-</v>
      </c>
      <c r="HT17" s="168" t="str">
        <f aca="false">IF(GI17="","",IF(GI17="-","-",IF(UPPER(GI17)="AB","+",VLOOKUP(GI17,'විෂය තොරතුරු'!$P$24:$Q$28,2))))</f>
        <v>S</v>
      </c>
      <c r="HU17" s="168" t="str">
        <f aca="false">IF(GJ17="","",IF(GJ17="-","-",IF(UPPER(GJ17)="AB","+",VLOOKUP(GJ17,'විෂය තොරතුරු'!$P$24:$Q$28,2))))</f>
        <v/>
      </c>
      <c r="HV17" s="168" t="str">
        <f aca="false">IF(GK17="","",IF(GK17="-","-",IF(UPPER(GK17)="AB","+",VLOOKUP(GK17,'විෂය තොරතුරු'!$P$24:$Q$28,2))))</f>
        <v/>
      </c>
      <c r="HW17" s="168" t="str">
        <f aca="false">IF(GL17="","",IF(GL17="-","-",IF(UPPER(GL17)="AB","+",VLOOKUP(GL17,'විෂය තොරතුරු'!$P$24:$Q$28,2))))</f>
        <v>-</v>
      </c>
      <c r="HX17" s="168" t="str">
        <f aca="false">IF(GM17="","",IF(GM17="-","-",IF(UPPER(GM17)="AB","+",VLOOKUP(GM17,'විෂය තොරතුරු'!$P$24:$Q$28,2))))</f>
        <v/>
      </c>
      <c r="HY17" s="169" t="str">
        <f aca="false">IF(GN17="","",IF(GN17="-","-",IF(UPPER(GN17)="AB","+",VLOOKUP(GN17,'විෂය තොරතුරු'!$P$24:$Q$28,2))))</f>
        <v/>
      </c>
      <c r="HZ17" s="171" t="str">
        <f aca="false">IF(GO17="","",IF(GO17="-","-",IF(UPPER(GO17)="AB","+",VLOOKUP(GO17,'විෂය තොරතුරු'!$P$24:$Q$28,2))))</f>
        <v>-</v>
      </c>
      <c r="IA17" s="168" t="str">
        <f aca="false">IF(GP17="","",IF(GP17="-","-",IF(UPPER(GP17)="AB","+",VLOOKUP(GP17,'විෂය තොරතුරු'!$P$24:$Q$28,2))))</f>
        <v>-</v>
      </c>
      <c r="IB17" s="168" t="str">
        <f aca="false">IF(GQ17="","",IF(GQ17="-","-",IF(UPPER(GQ17)="AB","+",VLOOKUP(GQ17,'විෂය තොරතුරු'!$P$24:$Q$28,2))))</f>
        <v/>
      </c>
      <c r="IC17" s="168" t="str">
        <f aca="false">IF(GR17="","",IF(GR17="-","-",IF(UPPER(GR17)="AB","+",VLOOKUP(GR17,'විෂය තොරතුරු'!$P$24:$Q$28,2))))</f>
        <v>C</v>
      </c>
      <c r="ID17" s="168" t="str">
        <f aca="false">IF(GS17="","",IF(GS17="-","-",IF(UPPER(GS17)="AB","+",VLOOKUP(GS17,'විෂය තොරතුරු'!$P$24:$Q$28,2))))</f>
        <v/>
      </c>
      <c r="IE17" s="168" t="str">
        <f aca="false">IF(GT17="","",IF(GT17="-","-",IF(UPPER(GT17)="AB","+",VLOOKUP(GT17,'විෂය තොරතුරු'!$P$24:$Q$28,2))))</f>
        <v/>
      </c>
      <c r="IF17" s="168" t="str">
        <f aca="false">IF(GU17="","",IF(GU17="-","-",IF(UPPER(GU17)="AB","+",VLOOKUP(GU17,'විෂය තොරතුරු'!$P$24:$Q$28,2))))</f>
        <v/>
      </c>
      <c r="IG17" s="169" t="str">
        <f aca="false">IF(GV17="","",IF(GV17="-","-",IF(UPPER(GV17)="AB","+",VLOOKUP(GV17,'විෂය තොරතුරු'!$P$24:$Q$28,2))))</f>
        <v/>
      </c>
      <c r="IH17" s="171" t="n">
        <f aca="false">IF($FL17="","",COUNTIF($GZ17:$IG17,"A"))</f>
        <v>0</v>
      </c>
      <c r="II17" s="171" t="n">
        <f aca="false">IF($FL17="","",COUNTIF($GZ17:$IG17,"B"))</f>
        <v>0</v>
      </c>
      <c r="IJ17" s="171" t="n">
        <f aca="false">IF($FL17="","",COUNTIF($GZ17:$IG17,"C"))</f>
        <v>4</v>
      </c>
      <c r="IK17" s="171" t="n">
        <f aca="false">IF($FL17="","",COUNTIF($GZ17:$IG17,"S"))</f>
        <v>3</v>
      </c>
      <c r="IL17" s="171" t="n">
        <f aca="false">IF($FL17="","",COUNTIF($GZ17:$IG17,"W"))</f>
        <v>1</v>
      </c>
      <c r="IM17" s="171" t="n">
        <f aca="false">IF(FL17="","",SUM(IH17:IK17))</f>
        <v>7</v>
      </c>
      <c r="IN17" s="169" t="n">
        <f aca="false">IF(FL17="","",SUM(IH17:IJ17))</f>
        <v>4</v>
      </c>
      <c r="IO17" s="172" t="str">
        <f aca="false">IF(FL17="","",IF(AND(IM17&gt;=6,IN17&gt;=3,OR(FO17&gt;=35,FP17&gt;=35),FV17&gt;=35),"6/3 සමත්",IF(AND(IM17&gt;=5,IN17&gt;=3,OR(FO17&gt;=35,FP17&gt;=35,FV17&gt;=35)),"5/3 සමත්",IF(AND(IM17&gt;=4,IN17&gt;=1,OR(FO17&gt;=20,FP17&gt;=20,FV17&gt;=20)),"සමත් කළ හැකි",IF(IL17=9,"W9","අසමත් ?")))))</f>
        <v>5/3 සමත්</v>
      </c>
    </row>
    <row r="18" customFormat="false" ht="13.8" hidden="false" customHeight="false" outlineLevel="0" collapsed="false">
      <c r="A18" s="160" t="n">
        <v>4</v>
      </c>
      <c r="B18" s="161"/>
      <c r="C18" s="161"/>
      <c r="D18" s="162"/>
      <c r="E18" s="183"/>
      <c r="F18" s="181"/>
      <c r="G18" s="183"/>
      <c r="H18" s="180"/>
      <c r="I18" s="180"/>
      <c r="J18" s="181"/>
      <c r="K18" s="183"/>
      <c r="L18" s="180"/>
      <c r="M18" s="180"/>
      <c r="N18" s="181"/>
      <c r="O18" s="183"/>
      <c r="P18" s="180"/>
      <c r="Q18" s="180"/>
      <c r="R18" s="180"/>
      <c r="S18" s="180"/>
      <c r="T18" s="180"/>
      <c r="U18" s="180"/>
      <c r="V18" s="181"/>
      <c r="W18" s="183"/>
      <c r="X18" s="180"/>
      <c r="Y18" s="180"/>
      <c r="Z18" s="180"/>
      <c r="AA18" s="180"/>
      <c r="AB18" s="180"/>
      <c r="AC18" s="180"/>
      <c r="AD18" s="181"/>
      <c r="AE18" s="183"/>
      <c r="AF18" s="180"/>
      <c r="AG18" s="180"/>
      <c r="AH18" s="180"/>
      <c r="AI18" s="180"/>
      <c r="AJ18" s="180"/>
      <c r="AK18" s="180"/>
      <c r="AL18" s="166"/>
      <c r="AM18" s="167" t="str">
        <f aca="false">IF(B18="","",SUM(E18:AL18))</f>
        <v/>
      </c>
      <c r="AN18" s="168" t="str">
        <f aca="false">IF(B18="","",AM18/9)</f>
        <v/>
      </c>
      <c r="AO18" s="169" t="str">
        <f aca="false">IF(B18="","",IF(AM18=0,"-",RANK(AM18,$AM$15:$AM$64,0)))</f>
        <v/>
      </c>
      <c r="AP18" s="167" t="str">
        <f aca="false">IF(E18="","",IF(E18="-","-",IF(UPPER(E18)="AB","+",VLOOKUP(E18,'විෂය තොරතුරු'!$P$24:$Q$28,2))))</f>
        <v/>
      </c>
      <c r="AQ18" s="168" t="str">
        <f aca="false">IF(F18="","",IF(F18="-","-",IF(UPPER(F18)="AB","+",VLOOKUP(F18,'විෂය තොරතුරු'!$P$24:$Q$28,2))))</f>
        <v/>
      </c>
      <c r="AR18" s="168" t="str">
        <f aca="false">IF(G18="","",IF(G18="-","-",IF(UPPER(G18)="AB","+",VLOOKUP(G18,'විෂය තොරතුරු'!$P$24:$Q$28,2))))</f>
        <v/>
      </c>
      <c r="AS18" s="168" t="str">
        <f aca="false">IF(H18="","",IF(H18="-","-",IF(UPPER(H18)="AB","+",VLOOKUP(H18,'විෂය තොරතුරු'!$P$24:$Q$28,2))))</f>
        <v/>
      </c>
      <c r="AT18" s="168" t="str">
        <f aca="false">IF(I18="","",IF(I18="-","-",IF(UPPER(I18)="AB","+",VLOOKUP(I18,'විෂය තොරතුරු'!$P$24:$Q$28,2))))</f>
        <v/>
      </c>
      <c r="AU18" s="170" t="str">
        <f aca="false">IF(J18="","",IF(J18="-","-",IF(UPPER(J18)="AB","+",VLOOKUP(J18,'විෂය තොරතුරු'!$P$24:$Q$28,2))))</f>
        <v/>
      </c>
      <c r="AV18" s="171" t="str">
        <f aca="false">IF(K18="","",IF(K18="-","-",IF(UPPER(K18)="AB","+",VLOOKUP(K18,'විෂය තොරතුරු'!$P$24:$Q$28,2))))</f>
        <v/>
      </c>
      <c r="AW18" s="168" t="str">
        <f aca="false">IF(L18="","",IF(L18="-","-",IF(UPPER(L18)="AB","+",VLOOKUP(L18,'විෂය තොරතුරු'!$P$24:$Q$28,2))))</f>
        <v/>
      </c>
      <c r="AX18" s="168" t="str">
        <f aca="false">IF(M18="","",IF(M18="-","-",IF(UPPER(M18)="AB","+",VLOOKUP(M18,'විෂය තොරතුරු'!$P$24:$Q$28,2))))</f>
        <v/>
      </c>
      <c r="AY18" s="169" t="str">
        <f aca="false">IF(N18="","",IF(N18="-","-",IF(UPPER(N18)="AB","+",VLOOKUP(N18,'විෂය තොරතුරු'!$P$24:$Q$28,2))))</f>
        <v/>
      </c>
      <c r="AZ18" s="167" t="str">
        <f aca="false">IF(O18="","",IF(O18="-","-",IF(UPPER(O18)="AB","+",VLOOKUP(O18,'විෂය තොරතුරු'!$P$24:$Q$28,2))))</f>
        <v/>
      </c>
      <c r="BA18" s="168" t="str">
        <f aca="false">IF(P18="","",IF(P18="-","-",IF(UPPER(P18)="AB","+",VLOOKUP(P18,'විෂය තොරතුරු'!$P$24:$Q$28,2))))</f>
        <v/>
      </c>
      <c r="BB18" s="168" t="str">
        <f aca="false">IF(Q18="","",IF(Q18="-","-",IF(UPPER(Q18)="AB","+",VLOOKUP(Q18,'විෂය තොරතුරු'!$P$24:$Q$28,2))))</f>
        <v/>
      </c>
      <c r="BC18" s="168" t="str">
        <f aca="false">IF(R18="","",IF(R18="-","-",IF(UPPER(R18)="AB","+",VLOOKUP(R18,'විෂය තොරතුරු'!$P$24:$Q$28,2))))</f>
        <v/>
      </c>
      <c r="BD18" s="168" t="str">
        <f aca="false">IF(S18="","",IF(S18="-","-",IF(UPPER(S18)="AB","+",VLOOKUP(S18,'විෂය තොරතුරු'!$P$24:$Q$28,2))))</f>
        <v/>
      </c>
      <c r="BE18" s="168" t="str">
        <f aca="false">IF(T18="","",IF(T18="-","-",IF(UPPER(T18)="AB","+",VLOOKUP(T18,'විෂය තොරතුරු'!$P$24:$Q$28,2))))</f>
        <v/>
      </c>
      <c r="BF18" s="168" t="str">
        <f aca="false">IF(U18="","",IF(U18="-","-",IF(UPPER(U18)="AB","+",VLOOKUP(U18,'විෂය තොරතුරු'!$P$24:$Q$28,2))))</f>
        <v/>
      </c>
      <c r="BG18" s="170" t="str">
        <f aca="false">IF(V18="","",IF(V18="-","-",IF(UPPER(V18)="AB","+",VLOOKUP(V18,'විෂය තොරතුරු'!$P$24:$Q$28,2))))</f>
        <v/>
      </c>
      <c r="BH18" s="171" t="str">
        <f aca="false">IF(W18="","",IF(W18="-","-",IF(UPPER(W18)="AB","+",VLOOKUP(W18,'විෂය තොරතුරු'!$P$24:$Q$28,2))))</f>
        <v/>
      </c>
      <c r="BI18" s="168" t="str">
        <f aca="false">IF(X18="","",IF(X18="-","-",IF(UPPER(X18)="AB","+",VLOOKUP(X18,'විෂය තොරතුරු'!$P$24:$Q$28,2))))</f>
        <v/>
      </c>
      <c r="BJ18" s="168" t="str">
        <f aca="false">IF(Y18="","",IF(Y18="-","-",IF(UPPER(Y18)="AB","+",VLOOKUP(Y18,'විෂය තොරතුරු'!$P$24:$Q$28,2))))</f>
        <v/>
      </c>
      <c r="BK18" s="168" t="str">
        <f aca="false">IF(Z18="","",IF(Z18="-","-",IF(UPPER(Z18)="AB","+",VLOOKUP(Z18,'විෂය තොරතුරු'!$P$24:$Q$28,2))))</f>
        <v/>
      </c>
      <c r="BL18" s="168" t="str">
        <f aca="false">IF(AA18="","",IF(AA18="-","-",IF(UPPER(AA18)="AB","+",VLOOKUP(AA18,'විෂය තොරතුරු'!$P$24:$Q$28,2))))</f>
        <v/>
      </c>
      <c r="BM18" s="168" t="str">
        <f aca="false">IF(AB18="","",IF(AB18="-","-",IF(UPPER(AB18)="AB","+",VLOOKUP(AB18,'විෂය තොරතුරු'!$P$24:$Q$28,2))))</f>
        <v/>
      </c>
      <c r="BN18" s="168" t="str">
        <f aca="false">IF(AC18="","",IF(AC18="-","-",IF(UPPER(AC18)="AB","+",VLOOKUP(AC18,'විෂය තොරතුරු'!$P$24:$Q$28,2))))</f>
        <v/>
      </c>
      <c r="BO18" s="169" t="str">
        <f aca="false">IF(AD18="","",IF(AD18="-","-",IF(UPPER(AD18)="AB","+",VLOOKUP(AD18,'විෂය තොරතුරු'!$P$24:$Q$28,2))))</f>
        <v/>
      </c>
      <c r="BP18" s="171" t="str">
        <f aca="false">IF(AE18="","",IF(AE18="-","-",IF(UPPER(AE18)="AB","+",VLOOKUP(AE18,'විෂය තොරතුරු'!$P$24:$Q$28,2))))</f>
        <v/>
      </c>
      <c r="BQ18" s="168" t="str">
        <f aca="false">IF(AF18="","",IF(AF18="-","-",IF(UPPER(AF18)="AB","+",VLOOKUP(AF18,'විෂය තොරතුරු'!$P$24:$Q$28,2))))</f>
        <v/>
      </c>
      <c r="BR18" s="168" t="str">
        <f aca="false">IF(AG18="","",IF(AG18="-","-",IF(UPPER(AG18)="AB","+",VLOOKUP(AG18,'විෂය තොරතුරු'!$P$24:$Q$28,2))))</f>
        <v/>
      </c>
      <c r="BS18" s="168" t="str">
        <f aca="false">IF(AH18="","",IF(AH18="-","-",IF(UPPER(AH18)="AB","+",VLOOKUP(AH18,'විෂය තොරතුරු'!$P$24:$Q$28,2))))</f>
        <v/>
      </c>
      <c r="BT18" s="168" t="str">
        <f aca="false">IF(AI18="","",IF(AI18="-","-",IF(UPPER(AI18)="AB","+",VLOOKUP(AI18,'විෂය තොරතුරු'!$P$24:$Q$28,2))))</f>
        <v/>
      </c>
      <c r="BU18" s="168" t="str">
        <f aca="false">IF(AJ18="","",IF(AJ18="-","-",IF(UPPER(AJ18)="AB","+",VLOOKUP(AJ18,'විෂය තොරතුරු'!$P$24:$Q$28,2))))</f>
        <v/>
      </c>
      <c r="BV18" s="168" t="str">
        <f aca="false">IF(AK18="","",IF(AK18="-","-",IF(UPPER(AK18)="AB","+",VLOOKUP(AK18,'විෂය තොරතුරු'!$P$24:$Q$28,2))))</f>
        <v/>
      </c>
      <c r="BW18" s="169" t="str">
        <f aca="false">IF(AL18="","",IF(AL18="-","-",IF(UPPER(AL18)="AB","+",VLOOKUP(AL18,'විෂය තොරතුරු'!$P$24:$Q$28,2))))</f>
        <v/>
      </c>
      <c r="BX18" s="171" t="str">
        <f aca="false">IF($B18="","",COUNTIF($AP18:$BW18,"A"))</f>
        <v/>
      </c>
      <c r="BY18" s="168" t="str">
        <f aca="false">IF($B18="","",COUNTIF($AP18:$BW18,"B"))</f>
        <v/>
      </c>
      <c r="BZ18" s="168" t="str">
        <f aca="false">IF($B18="","",COUNTIF($AP18:$BW18,"C"))</f>
        <v/>
      </c>
      <c r="CA18" s="168" t="str">
        <f aca="false">IF($B18="","",COUNTIF($AP18:$BW18,"S"))</f>
        <v/>
      </c>
      <c r="CB18" s="169" t="str">
        <f aca="false">IF($B18="","",COUNTIF($AP18:$BW18,"W"))</f>
        <v/>
      </c>
      <c r="CC18" s="171" t="str">
        <f aca="false">IF(B18="","",SUM(BX18:CA18))</f>
        <v/>
      </c>
      <c r="CD18" s="169" t="str">
        <f aca="false">IF(B18="","",SUM(BX18:BZ18))</f>
        <v/>
      </c>
      <c r="CE18" s="172" t="str">
        <f aca="false">IF(B18="","",IF(AND(CC18&gt;=6,CD18&gt;=3,OR(E18&gt;=35,F18&gt;=35),L18&gt;=35),"6/3 සමත්",IF(AND(CC18&gt;=5,CD18&gt;=3,OR(E18&gt;=35,F18&gt;=35,L18&gt;=35)),"5/3 සමත්",IF(AND(CC18&gt;=4,CD18&gt;=1,OR(E18&gt;=20,F18&gt;=20,L18&gt;=20)),"සමත් කළ හැකි",IF(CB18=9,"W9","අසමත් ?")))))</f>
        <v/>
      </c>
      <c r="FK18" s="173" t="n">
        <v>4</v>
      </c>
      <c r="FL18" s="161" t="s">
        <v>47</v>
      </c>
      <c r="FM18" s="161"/>
      <c r="FN18" s="161" t="str">
        <f aca="false">IF(FM18="","-",(FM18/$M$95)*100)</f>
        <v>-</v>
      </c>
      <c r="FO18" s="165" t="n">
        <v>34</v>
      </c>
      <c r="FP18" s="165"/>
      <c r="FQ18" s="165" t="n">
        <v>32</v>
      </c>
      <c r="FR18" s="165" t="s">
        <v>18</v>
      </c>
      <c r="FS18" s="165"/>
      <c r="FT18" s="165"/>
      <c r="FU18" s="165" t="n">
        <v>6</v>
      </c>
      <c r="FV18" s="165" t="n">
        <v>7</v>
      </c>
      <c r="FW18" s="165" t="n">
        <v>16</v>
      </c>
      <c r="FX18" s="165" t="n">
        <v>23</v>
      </c>
      <c r="FY18" s="165" t="s">
        <v>18</v>
      </c>
      <c r="FZ18" s="165" t="n">
        <v>25</v>
      </c>
      <c r="GA18" s="165" t="s">
        <v>18</v>
      </c>
      <c r="GB18" s="165"/>
      <c r="GC18" s="165"/>
      <c r="GD18" s="165"/>
      <c r="GE18" s="165"/>
      <c r="GF18" s="165"/>
      <c r="GG18" s="165" t="s">
        <v>18</v>
      </c>
      <c r="GH18" s="165" t="n">
        <v>18</v>
      </c>
      <c r="GI18" s="165" t="s">
        <v>18</v>
      </c>
      <c r="GJ18" s="165"/>
      <c r="GK18" s="165"/>
      <c r="GL18" s="165" t="s">
        <v>18</v>
      </c>
      <c r="GM18" s="165"/>
      <c r="GN18" s="165"/>
      <c r="GO18" s="165" t="s">
        <v>18</v>
      </c>
      <c r="GP18" s="165" t="n">
        <v>17</v>
      </c>
      <c r="GQ18" s="165"/>
      <c r="GR18" s="165" t="s">
        <v>18</v>
      </c>
      <c r="GS18" s="165"/>
      <c r="GT18" s="165"/>
      <c r="GU18" s="165"/>
      <c r="GV18" s="174"/>
      <c r="GW18" s="167" t="n">
        <f aca="false">IF(FL18="","",SUM(FO18:GV18))</f>
        <v>178</v>
      </c>
      <c r="GX18" s="168" t="n">
        <f aca="false">IF(FL18="","",GW18/9)</f>
        <v>19.7777777777778</v>
      </c>
      <c r="GY18" s="169" t="n">
        <f aca="false">IF(FL18="","",IF(GW18=0,"-",RANK(GW18,$GW$15:$GW$64,0)))</f>
        <v>36</v>
      </c>
      <c r="GZ18" s="167" t="str">
        <f aca="false">IF(FO18="","",IF(FO18="-","-",IF(UPPER(FO18)="AB","+",VLOOKUP(FO18,'විෂය තොරතුරු'!$P$24:$Q$28,2))))</f>
        <v>W</v>
      </c>
      <c r="HA18" s="168" t="str">
        <f aca="false">IF(FP18="","",IF(FP18="-","-",IF(UPPER(FP18)="AB","+",VLOOKUP(FP18,'විෂය තොරතුරු'!$P$24:$Q$28,2))))</f>
        <v/>
      </c>
      <c r="HB18" s="168" t="str">
        <f aca="false">IF(FQ18="","",IF(FQ18="-","-",IF(UPPER(FQ18)="AB","+",VLOOKUP(FQ18,'විෂය තොරතුරු'!$P$24:$Q$28,2))))</f>
        <v>W</v>
      </c>
      <c r="HC18" s="168" t="str">
        <f aca="false">IF(FR18="","",IF(FR18="-","-",IF(UPPER(FR18)="AB","+",VLOOKUP(FR18,'විෂය තොරතුරු'!$P$24:$Q$28,2))))</f>
        <v>-</v>
      </c>
      <c r="HD18" s="168" t="str">
        <f aca="false">IF(FS18="","",IF(FS18="-","-",IF(UPPER(FS18)="AB","+",VLOOKUP(FS18,'විෂය තොරතුරු'!$P$24:$Q$28,2))))</f>
        <v/>
      </c>
      <c r="HE18" s="170" t="str">
        <f aca="false">IF(FT18="","",IF(FT18="-","-",IF(UPPER(FT18)="AB","+",VLOOKUP(FT18,'විෂය තොරතුරු'!$P$24:$Q$28,2))))</f>
        <v/>
      </c>
      <c r="HF18" s="171" t="str">
        <f aca="false">IF(FU18="","",IF(FU18="-","-",IF(UPPER(FU18)="AB","+",VLOOKUP(FU18,'විෂය තොරතුරු'!$P$24:$Q$28,2))))</f>
        <v>W</v>
      </c>
      <c r="HG18" s="168" t="str">
        <f aca="false">IF(FV18="","",IF(FV18="-","-",IF(UPPER(FV18)="AB","+",VLOOKUP(FV18,'විෂය තොරතුරු'!$P$24:$Q$28,2))))</f>
        <v>W</v>
      </c>
      <c r="HH18" s="168" t="str">
        <f aca="false">IF(FW18="","",IF(FW18="-","-",IF(UPPER(FW18)="AB","+",VLOOKUP(FW18,'විෂය තොරතුරු'!$P$24:$Q$28,2))))</f>
        <v>W</v>
      </c>
      <c r="HI18" s="169" t="str">
        <f aca="false">IF(FX18="","",IF(FX18="-","-",IF(UPPER(FX18)="AB","+",VLOOKUP(FX18,'විෂය තොරතුරු'!$P$24:$Q$28,2))))</f>
        <v>W</v>
      </c>
      <c r="HJ18" s="167" t="str">
        <f aca="false">IF(FY18="","",IF(FY18="-","-",IF(UPPER(FY18)="AB","+",VLOOKUP(FY18,'විෂය තොරතුරු'!$P$24:$Q$28,2))))</f>
        <v>-</v>
      </c>
      <c r="HK18" s="168" t="str">
        <f aca="false">IF(FZ18="","",IF(FZ18="-","-",IF(UPPER(FZ18)="AB","+",VLOOKUP(FZ18,'විෂය තොරතුරු'!$P$24:$Q$28,2))))</f>
        <v>W</v>
      </c>
      <c r="HL18" s="168" t="str">
        <f aca="false">IF(GA18="","",IF(GA18="-","-",IF(UPPER(GA18)="AB","+",VLOOKUP(GA18,'විෂය තොරතුරු'!$P$24:$Q$28,2))))</f>
        <v>-</v>
      </c>
      <c r="HM18" s="168" t="str">
        <f aca="false">IF(GB18="","",IF(GB18="-","-",IF(UPPER(GB18)="AB","+",VLOOKUP(GB18,'විෂය තොරතුරු'!$P$24:$Q$28,2))))</f>
        <v/>
      </c>
      <c r="HN18" s="168" t="str">
        <f aca="false">IF(GC18="","",IF(GC18="-","-",IF(UPPER(GC18)="AB","+",VLOOKUP(GC18,'විෂය තොරතුරු'!$P$24:$Q$28,2))))</f>
        <v/>
      </c>
      <c r="HO18" s="168" t="str">
        <f aca="false">IF(GD18="","",IF(GD18="-","-",IF(UPPER(GD18)="AB","+",VLOOKUP(GD18,'විෂය තොරතුරු'!$P$24:$Q$28,2))))</f>
        <v/>
      </c>
      <c r="HP18" s="168" t="str">
        <f aca="false">IF(GE18="","",IF(GE18="-","-",IF(UPPER(GE18)="AB","+",VLOOKUP(GE18,'විෂය තොරතුරු'!$P$24:$Q$28,2))))</f>
        <v/>
      </c>
      <c r="HQ18" s="170" t="str">
        <f aca="false">IF(GF18="","",IF(GF18="-","-",IF(UPPER(GF18)="AB","+",VLOOKUP(GF18,'විෂය තොරතුරු'!$P$24:$Q$28,2))))</f>
        <v/>
      </c>
      <c r="HR18" s="171" t="str">
        <f aca="false">IF(GG18="","",IF(GG18="-","-",IF(UPPER(GG18)="AB","+",VLOOKUP(GG18,'විෂය තොරතුරු'!$P$24:$Q$28,2))))</f>
        <v>-</v>
      </c>
      <c r="HS18" s="168" t="str">
        <f aca="false">IF(GH18="","",IF(GH18="-","-",IF(UPPER(GH18)="AB","+",VLOOKUP(GH18,'විෂය තොරතුරු'!$P$24:$Q$28,2))))</f>
        <v>W</v>
      </c>
      <c r="HT18" s="168" t="str">
        <f aca="false">IF(GI18="","",IF(GI18="-","-",IF(UPPER(GI18)="AB","+",VLOOKUP(GI18,'විෂය තොරතුරු'!$P$24:$Q$28,2))))</f>
        <v>-</v>
      </c>
      <c r="HU18" s="168" t="str">
        <f aca="false">IF(GJ18="","",IF(GJ18="-","-",IF(UPPER(GJ18)="AB","+",VLOOKUP(GJ18,'විෂය තොරතුරු'!$P$24:$Q$28,2))))</f>
        <v/>
      </c>
      <c r="HV18" s="168" t="str">
        <f aca="false">IF(GK18="","",IF(GK18="-","-",IF(UPPER(GK18)="AB","+",VLOOKUP(GK18,'විෂය තොරතුරු'!$P$24:$Q$28,2))))</f>
        <v/>
      </c>
      <c r="HW18" s="168" t="str">
        <f aca="false">IF(GL18="","",IF(GL18="-","-",IF(UPPER(GL18)="AB","+",VLOOKUP(GL18,'විෂය තොරතුරු'!$P$24:$Q$28,2))))</f>
        <v>-</v>
      </c>
      <c r="HX18" s="168" t="str">
        <f aca="false">IF(GM18="","",IF(GM18="-","-",IF(UPPER(GM18)="AB","+",VLOOKUP(GM18,'විෂය තොරතුරු'!$P$24:$Q$28,2))))</f>
        <v/>
      </c>
      <c r="HY18" s="169" t="str">
        <f aca="false">IF(GN18="","",IF(GN18="-","-",IF(UPPER(GN18)="AB","+",VLOOKUP(GN18,'විෂය තොරතුරු'!$P$24:$Q$28,2))))</f>
        <v/>
      </c>
      <c r="HZ18" s="171" t="str">
        <f aca="false">IF(GO18="","",IF(GO18="-","-",IF(UPPER(GO18)="AB","+",VLOOKUP(GO18,'විෂය තොරතුරු'!$P$24:$Q$28,2))))</f>
        <v>-</v>
      </c>
      <c r="IA18" s="168" t="str">
        <f aca="false">IF(GP18="","",IF(GP18="-","-",IF(UPPER(GP18)="AB","+",VLOOKUP(GP18,'විෂය තොරතුරු'!$P$24:$Q$28,2))))</f>
        <v>W</v>
      </c>
      <c r="IB18" s="168" t="str">
        <f aca="false">IF(GQ18="","",IF(GQ18="-","-",IF(UPPER(GQ18)="AB","+",VLOOKUP(GQ18,'විෂය තොරතුරු'!$P$24:$Q$28,2))))</f>
        <v/>
      </c>
      <c r="IC18" s="168" t="str">
        <f aca="false">IF(GR18="","",IF(GR18="-","-",IF(UPPER(GR18)="AB","+",VLOOKUP(GR18,'විෂය තොරතුරු'!$P$24:$Q$28,2))))</f>
        <v>-</v>
      </c>
      <c r="ID18" s="168" t="str">
        <f aca="false">IF(GS18="","",IF(GS18="-","-",IF(UPPER(GS18)="AB","+",VLOOKUP(GS18,'විෂය තොරතුරු'!$P$24:$Q$28,2))))</f>
        <v/>
      </c>
      <c r="IE18" s="168" t="str">
        <f aca="false">IF(GT18="","",IF(GT18="-","-",IF(UPPER(GT18)="AB","+",VLOOKUP(GT18,'විෂය තොරතුරු'!$P$24:$Q$28,2))))</f>
        <v/>
      </c>
      <c r="IF18" s="168" t="str">
        <f aca="false">IF(GU18="","",IF(GU18="-","-",IF(UPPER(GU18)="AB","+",VLOOKUP(GU18,'විෂය තොරතුරු'!$P$24:$Q$28,2))))</f>
        <v/>
      </c>
      <c r="IG18" s="169" t="str">
        <f aca="false">IF(GV18="","",IF(GV18="-","-",IF(UPPER(GV18)="AB","+",VLOOKUP(GV18,'විෂය තොරතුරු'!$P$24:$Q$28,2))))</f>
        <v/>
      </c>
      <c r="IH18" s="171" t="n">
        <f aca="false">IF($FL18="","",COUNTIF($GZ18:$IG18,"A"))</f>
        <v>0</v>
      </c>
      <c r="II18" s="171" t="n">
        <f aca="false">IF($FL18="","",COUNTIF($GZ18:$IG18,"B"))</f>
        <v>0</v>
      </c>
      <c r="IJ18" s="171" t="n">
        <f aca="false">IF($FL18="","",COUNTIF($GZ18:$IG18,"C"))</f>
        <v>0</v>
      </c>
      <c r="IK18" s="171" t="n">
        <f aca="false">IF($FL18="","",COUNTIF($GZ18:$IG18,"S"))</f>
        <v>0</v>
      </c>
      <c r="IL18" s="171" t="n">
        <f aca="false">IF($FL18="","",COUNTIF($GZ18:$IG18,"W"))</f>
        <v>9</v>
      </c>
      <c r="IM18" s="171" t="n">
        <f aca="false">IF(FL18="","",SUM(IH18:IK18))</f>
        <v>0</v>
      </c>
      <c r="IN18" s="169" t="n">
        <f aca="false">IF(FL18="","",SUM(IH18:IJ18))</f>
        <v>0</v>
      </c>
      <c r="IO18" s="172" t="str">
        <f aca="false">IF(FL18="","",IF(AND(IM18&gt;=6,IN18&gt;=3,OR(FO18&gt;=35,FP18&gt;=35),FV18&gt;=35),"6/3 සමත්",IF(AND(IM18&gt;=5,IN18&gt;=3,OR(FO18&gt;=35,FP18&gt;=35,FV18&gt;=35)),"5/3 සමත්",IF(AND(IM18&gt;=4,IN18&gt;=1,OR(FO18&gt;=20,FP18&gt;=20,FV18&gt;=20)),"සමත් කළ හැකි",IF(IL18=9,"W9","අසමත් ?")))))</f>
        <v>W9</v>
      </c>
    </row>
    <row r="19" customFormat="false" ht="13.8" hidden="false" customHeight="false" outlineLevel="0" collapsed="false">
      <c r="A19" s="160" t="n">
        <v>5</v>
      </c>
      <c r="B19" s="161"/>
      <c r="C19" s="161"/>
      <c r="D19" s="162"/>
      <c r="E19" s="183"/>
      <c r="F19" s="181"/>
      <c r="G19" s="183"/>
      <c r="H19" s="180"/>
      <c r="I19" s="180"/>
      <c r="J19" s="181"/>
      <c r="K19" s="183"/>
      <c r="L19" s="180"/>
      <c r="M19" s="180"/>
      <c r="N19" s="181"/>
      <c r="O19" s="183"/>
      <c r="P19" s="180"/>
      <c r="Q19" s="180"/>
      <c r="R19" s="180"/>
      <c r="S19" s="180"/>
      <c r="T19" s="180"/>
      <c r="U19" s="180"/>
      <c r="V19" s="181"/>
      <c r="W19" s="183"/>
      <c r="X19" s="180"/>
      <c r="Y19" s="180"/>
      <c r="Z19" s="180"/>
      <c r="AA19" s="180"/>
      <c r="AB19" s="180"/>
      <c r="AC19" s="180"/>
      <c r="AD19" s="181"/>
      <c r="AE19" s="183"/>
      <c r="AF19" s="180"/>
      <c r="AG19" s="180"/>
      <c r="AH19" s="180"/>
      <c r="AI19" s="180"/>
      <c r="AJ19" s="180"/>
      <c r="AK19" s="180"/>
      <c r="AL19" s="166"/>
      <c r="AM19" s="167" t="str">
        <f aca="false">IF(B19="","",SUM(E19:AL19))</f>
        <v/>
      </c>
      <c r="AN19" s="168" t="str">
        <f aca="false">IF(B19="","",AM19/9)</f>
        <v/>
      </c>
      <c r="AO19" s="169" t="str">
        <f aca="false">IF(B19="","",IF(AM19=0,"-",RANK(AM19,$AM$15:$AM$64,0)))</f>
        <v/>
      </c>
      <c r="AP19" s="167" t="str">
        <f aca="false">IF(E19="","",IF(E19="-","-",IF(UPPER(E19)="AB","+",VLOOKUP(E19,'විෂය තොරතුරු'!$P$24:$Q$28,2))))</f>
        <v/>
      </c>
      <c r="AQ19" s="168" t="str">
        <f aca="false">IF(F19="","",IF(F19="-","-",IF(UPPER(F19)="AB","+",VLOOKUP(F19,'විෂය තොරතුරු'!$P$24:$Q$28,2))))</f>
        <v/>
      </c>
      <c r="AR19" s="168" t="str">
        <f aca="false">IF(G19="","",IF(G19="-","-",IF(UPPER(G19)="AB","+",VLOOKUP(G19,'විෂය තොරතුරු'!$P$24:$Q$28,2))))</f>
        <v/>
      </c>
      <c r="AS19" s="168" t="str">
        <f aca="false">IF(H19="","",IF(H19="-","-",IF(UPPER(H19)="AB","+",VLOOKUP(H19,'විෂය තොරතුරු'!$P$24:$Q$28,2))))</f>
        <v/>
      </c>
      <c r="AT19" s="168" t="str">
        <f aca="false">IF(I19="","",IF(I19="-","-",IF(UPPER(I19)="AB","+",VLOOKUP(I19,'විෂය තොරතුරු'!$P$24:$Q$28,2))))</f>
        <v/>
      </c>
      <c r="AU19" s="170" t="str">
        <f aca="false">IF(J19="","",IF(J19="-","-",IF(UPPER(J19)="AB","+",VLOOKUP(J19,'විෂය තොරතුරු'!$P$24:$Q$28,2))))</f>
        <v/>
      </c>
      <c r="AV19" s="171" t="str">
        <f aca="false">IF(K19="","",IF(K19="-","-",IF(UPPER(K19)="AB","+",VLOOKUP(K19,'විෂය තොරතුරු'!$P$24:$Q$28,2))))</f>
        <v/>
      </c>
      <c r="AW19" s="168" t="str">
        <f aca="false">IF(L19="","",IF(L19="-","-",IF(UPPER(L19)="AB","+",VLOOKUP(L19,'විෂය තොරතුරු'!$P$24:$Q$28,2))))</f>
        <v/>
      </c>
      <c r="AX19" s="168" t="str">
        <f aca="false">IF(M19="","",IF(M19="-","-",IF(UPPER(M19)="AB","+",VLOOKUP(M19,'විෂය තොරතුරු'!$P$24:$Q$28,2))))</f>
        <v/>
      </c>
      <c r="AY19" s="169" t="str">
        <f aca="false">IF(N19="","",IF(N19="-","-",IF(UPPER(N19)="AB","+",VLOOKUP(N19,'විෂය තොරතුරු'!$P$24:$Q$28,2))))</f>
        <v/>
      </c>
      <c r="AZ19" s="167" t="str">
        <f aca="false">IF(O19="","",IF(O19="-","-",IF(UPPER(O19)="AB","+",VLOOKUP(O19,'විෂය තොරතුරු'!$P$24:$Q$28,2))))</f>
        <v/>
      </c>
      <c r="BA19" s="168" t="str">
        <f aca="false">IF(P19="","",IF(P19="-","-",IF(UPPER(P19)="AB","+",VLOOKUP(P19,'විෂය තොරතුරු'!$P$24:$Q$28,2))))</f>
        <v/>
      </c>
      <c r="BB19" s="168" t="str">
        <f aca="false">IF(Q19="","",IF(Q19="-","-",IF(UPPER(Q19)="AB","+",VLOOKUP(Q19,'විෂය තොරතුරු'!$P$24:$Q$28,2))))</f>
        <v/>
      </c>
      <c r="BC19" s="168" t="str">
        <f aca="false">IF(R19="","",IF(R19="-","-",IF(UPPER(R19)="AB","+",VLOOKUP(R19,'විෂය තොරතුරු'!$P$24:$Q$28,2))))</f>
        <v/>
      </c>
      <c r="BD19" s="168" t="str">
        <f aca="false">IF(S19="","",IF(S19="-","-",IF(UPPER(S19)="AB","+",VLOOKUP(S19,'විෂය තොරතුරු'!$P$24:$Q$28,2))))</f>
        <v/>
      </c>
      <c r="BE19" s="168" t="str">
        <f aca="false">IF(T19="","",IF(T19="-","-",IF(UPPER(T19)="AB","+",VLOOKUP(T19,'විෂය තොරතුරු'!$P$24:$Q$28,2))))</f>
        <v/>
      </c>
      <c r="BF19" s="168" t="str">
        <f aca="false">IF(U19="","",IF(U19="-","-",IF(UPPER(U19)="AB","+",VLOOKUP(U19,'විෂය තොරතුරු'!$P$24:$Q$28,2))))</f>
        <v/>
      </c>
      <c r="BG19" s="170" t="str">
        <f aca="false">IF(V19="","",IF(V19="-","-",IF(UPPER(V19)="AB","+",VLOOKUP(V19,'විෂය තොරතුරු'!$P$24:$Q$28,2))))</f>
        <v/>
      </c>
      <c r="BH19" s="171" t="str">
        <f aca="false">IF(W19="","",IF(W19="-","-",IF(UPPER(W19)="AB","+",VLOOKUP(W19,'විෂය තොරතුරු'!$P$24:$Q$28,2))))</f>
        <v/>
      </c>
      <c r="BI19" s="168" t="str">
        <f aca="false">IF(X19="","",IF(X19="-","-",IF(UPPER(X19)="AB","+",VLOOKUP(X19,'විෂය තොරතුරු'!$P$24:$Q$28,2))))</f>
        <v/>
      </c>
      <c r="BJ19" s="168" t="str">
        <f aca="false">IF(Y19="","",IF(Y19="-","-",IF(UPPER(Y19)="AB","+",VLOOKUP(Y19,'විෂය තොරතුරු'!$P$24:$Q$28,2))))</f>
        <v/>
      </c>
      <c r="BK19" s="168" t="str">
        <f aca="false">IF(Z19="","",IF(Z19="-","-",IF(UPPER(Z19)="AB","+",VLOOKUP(Z19,'විෂය තොරතුරු'!$P$24:$Q$28,2))))</f>
        <v/>
      </c>
      <c r="BL19" s="168" t="str">
        <f aca="false">IF(AA19="","",IF(AA19="-","-",IF(UPPER(AA19)="AB","+",VLOOKUP(AA19,'විෂය තොරතුරු'!$P$24:$Q$28,2))))</f>
        <v/>
      </c>
      <c r="BM19" s="168" t="str">
        <f aca="false">IF(AB19="","",IF(AB19="-","-",IF(UPPER(AB19)="AB","+",VLOOKUP(AB19,'විෂය තොරතුරු'!$P$24:$Q$28,2))))</f>
        <v/>
      </c>
      <c r="BN19" s="168" t="str">
        <f aca="false">IF(AC19="","",IF(AC19="-","-",IF(UPPER(AC19)="AB","+",VLOOKUP(AC19,'විෂය තොරතුරු'!$P$24:$Q$28,2))))</f>
        <v/>
      </c>
      <c r="BO19" s="169" t="str">
        <f aca="false">IF(AD19="","",IF(AD19="-","-",IF(UPPER(AD19)="AB","+",VLOOKUP(AD19,'විෂය තොරතුරු'!$P$24:$Q$28,2))))</f>
        <v/>
      </c>
      <c r="BP19" s="171" t="str">
        <f aca="false">IF(AE19="","",IF(AE19="-","-",IF(UPPER(AE19)="AB","+",VLOOKUP(AE19,'විෂය තොරතුරු'!$P$24:$Q$28,2))))</f>
        <v/>
      </c>
      <c r="BQ19" s="168" t="str">
        <f aca="false">IF(AF19="","",IF(AF19="-","-",IF(UPPER(AF19)="AB","+",VLOOKUP(AF19,'විෂය තොරතුරු'!$P$24:$Q$28,2))))</f>
        <v/>
      </c>
      <c r="BR19" s="168" t="str">
        <f aca="false">IF(AG19="","",IF(AG19="-","-",IF(UPPER(AG19)="AB","+",VLOOKUP(AG19,'විෂය තොරතුරු'!$P$24:$Q$28,2))))</f>
        <v/>
      </c>
      <c r="BS19" s="168" t="str">
        <f aca="false">IF(AH19="","",IF(AH19="-","-",IF(UPPER(AH19)="AB","+",VLOOKUP(AH19,'විෂය තොරතුරු'!$P$24:$Q$28,2))))</f>
        <v/>
      </c>
      <c r="BT19" s="168" t="str">
        <f aca="false">IF(AI19="","",IF(AI19="-","-",IF(UPPER(AI19)="AB","+",VLOOKUP(AI19,'විෂය තොරතුරු'!$P$24:$Q$28,2))))</f>
        <v/>
      </c>
      <c r="BU19" s="168" t="str">
        <f aca="false">IF(AJ19="","",IF(AJ19="-","-",IF(UPPER(AJ19)="AB","+",VLOOKUP(AJ19,'විෂය තොරතුරු'!$P$24:$Q$28,2))))</f>
        <v/>
      </c>
      <c r="BV19" s="168" t="str">
        <f aca="false">IF(AK19="","",IF(AK19="-","-",IF(UPPER(AK19)="AB","+",VLOOKUP(AK19,'විෂය තොරතුරු'!$P$24:$Q$28,2))))</f>
        <v/>
      </c>
      <c r="BW19" s="169" t="str">
        <f aca="false">IF(AL19="","",IF(AL19="-","-",IF(UPPER(AL19)="AB","+",VLOOKUP(AL19,'විෂය තොරතුරු'!$P$24:$Q$28,2))))</f>
        <v/>
      </c>
      <c r="BX19" s="171" t="str">
        <f aca="false">IF($B19="","",COUNTIF($AP19:$BW19,"A"))</f>
        <v/>
      </c>
      <c r="BY19" s="168" t="str">
        <f aca="false">IF($B19="","",COUNTIF($AP19:$BW19,"B"))</f>
        <v/>
      </c>
      <c r="BZ19" s="168" t="str">
        <f aca="false">IF($B19="","",COUNTIF($AP19:$BW19,"C"))</f>
        <v/>
      </c>
      <c r="CA19" s="168" t="str">
        <f aca="false">IF($B19="","",COUNTIF($AP19:$BW19,"S"))</f>
        <v/>
      </c>
      <c r="CB19" s="169" t="str">
        <f aca="false">IF($B19="","",COUNTIF($AP19:$BW19,"W"))</f>
        <v/>
      </c>
      <c r="CC19" s="171" t="str">
        <f aca="false">IF(B19="","",SUM(BX19:CA19))</f>
        <v/>
      </c>
      <c r="CD19" s="169" t="str">
        <f aca="false">IF(B19="","",SUM(BX19:BZ19))</f>
        <v/>
      </c>
      <c r="CE19" s="172" t="str">
        <f aca="false">IF(B19="","",IF(AND(CC19&gt;=6,CD19&gt;=3,OR(E19&gt;=35,F19&gt;=35),L19&gt;=35),"6/3 සමත්",IF(AND(CC19&gt;=5,CD19&gt;=3,OR(E19&gt;=35,F19&gt;=35,L19&gt;=35)),"5/3 සමත්",IF(AND(CC19&gt;=4,CD19&gt;=1,OR(E19&gt;=20,F19&gt;=20,L19&gt;=20)),"සමත් කළ හැකි",IF(CB19=9,"W9","අසමත් ?")))))</f>
        <v/>
      </c>
      <c r="FK19" s="173" t="n">
        <v>5</v>
      </c>
      <c r="FL19" s="161" t="s">
        <v>48</v>
      </c>
      <c r="FM19" s="161"/>
      <c r="FN19" s="161" t="str">
        <f aca="false">IF(FM19="","-",(FM19/$M$95)*100)</f>
        <v>-</v>
      </c>
      <c r="FO19" s="165" t="n">
        <v>37</v>
      </c>
      <c r="FP19" s="165"/>
      <c r="FQ19" s="165" t="n">
        <v>57</v>
      </c>
      <c r="FR19" s="165" t="s">
        <v>18</v>
      </c>
      <c r="FS19" s="165"/>
      <c r="FT19" s="165"/>
      <c r="FU19" s="165" t="n">
        <v>43</v>
      </c>
      <c r="FV19" s="165" t="n">
        <v>22</v>
      </c>
      <c r="FW19" s="165" t="n">
        <v>32</v>
      </c>
      <c r="FX19" s="165" t="n">
        <v>46</v>
      </c>
      <c r="FY19" s="165" t="n">
        <v>64</v>
      </c>
      <c r="FZ19" s="165" t="s">
        <v>18</v>
      </c>
      <c r="GA19" s="165" t="s">
        <v>18</v>
      </c>
      <c r="GB19" s="165"/>
      <c r="GC19" s="165"/>
      <c r="GD19" s="165"/>
      <c r="GE19" s="165"/>
      <c r="GF19" s="165"/>
      <c r="GG19" s="165" t="n">
        <v>48</v>
      </c>
      <c r="GH19" s="165" t="s">
        <v>18</v>
      </c>
      <c r="GI19" s="165" t="s">
        <v>18</v>
      </c>
      <c r="GJ19" s="165"/>
      <c r="GK19" s="165"/>
      <c r="GL19" s="165" t="s">
        <v>18</v>
      </c>
      <c r="GM19" s="165"/>
      <c r="GN19" s="165"/>
      <c r="GO19" s="165" t="s">
        <v>18</v>
      </c>
      <c r="GP19" s="165" t="n">
        <v>73</v>
      </c>
      <c r="GQ19" s="165"/>
      <c r="GR19" s="165" t="s">
        <v>18</v>
      </c>
      <c r="GS19" s="165"/>
      <c r="GT19" s="165"/>
      <c r="GU19" s="165"/>
      <c r="GV19" s="174"/>
      <c r="GW19" s="167" t="n">
        <f aca="false">IF(FL19="","",SUM(FO19:GV19))</f>
        <v>422</v>
      </c>
      <c r="GX19" s="168" t="n">
        <f aca="false">IF(FL19="","",GW19/9)</f>
        <v>46.8888888888889</v>
      </c>
      <c r="GY19" s="169" t="n">
        <f aca="false">IF(FL19="","",IF(GW19=0,"-",RANK(GW19,$GW$15:$GW$64,0)))</f>
        <v>6</v>
      </c>
      <c r="GZ19" s="167" t="str">
        <f aca="false">IF(FO19="","",IF(FO19="-","-",IF(UPPER(FO19)="AB","+",VLOOKUP(FO19,'විෂය තොරතුරු'!$P$24:$Q$28,2))))</f>
        <v>S</v>
      </c>
      <c r="HA19" s="168" t="str">
        <f aca="false">IF(FP19="","",IF(FP19="-","-",IF(UPPER(FP19)="AB","+",VLOOKUP(FP19,'විෂය තොරතුරු'!$P$24:$Q$28,2))))</f>
        <v/>
      </c>
      <c r="HB19" s="168" t="str">
        <f aca="false">IF(FQ19="","",IF(FQ19="-","-",IF(UPPER(FQ19)="AB","+",VLOOKUP(FQ19,'විෂය තොරතුරු'!$P$24:$Q$28,2))))</f>
        <v>C</v>
      </c>
      <c r="HC19" s="168" t="str">
        <f aca="false">IF(FR19="","",IF(FR19="-","-",IF(UPPER(FR19)="AB","+",VLOOKUP(FR19,'විෂය තොරතුරු'!$P$24:$Q$28,2))))</f>
        <v>-</v>
      </c>
      <c r="HD19" s="168" t="str">
        <f aca="false">IF(FS19="","",IF(FS19="-","-",IF(UPPER(FS19)="AB","+",VLOOKUP(FS19,'විෂය තොරතුරු'!$P$24:$Q$28,2))))</f>
        <v/>
      </c>
      <c r="HE19" s="170" t="str">
        <f aca="false">IF(FT19="","",IF(FT19="-","-",IF(UPPER(FT19)="AB","+",VLOOKUP(FT19,'විෂය තොරතුරු'!$P$24:$Q$28,2))))</f>
        <v/>
      </c>
      <c r="HF19" s="171" t="str">
        <f aca="false">IF(FU19="","",IF(FU19="-","-",IF(UPPER(FU19)="AB","+",VLOOKUP(FU19,'විෂය තොරතුරු'!$P$24:$Q$28,2))))</f>
        <v>S</v>
      </c>
      <c r="HG19" s="168" t="str">
        <f aca="false">IF(FV19="","",IF(FV19="-","-",IF(UPPER(FV19)="AB","+",VLOOKUP(FV19,'විෂය තොරතුරු'!$P$24:$Q$28,2))))</f>
        <v>W</v>
      </c>
      <c r="HH19" s="168" t="str">
        <f aca="false">IF(FW19="","",IF(FW19="-","-",IF(UPPER(FW19)="AB","+",VLOOKUP(FW19,'විෂය තොරතුරු'!$P$24:$Q$28,2))))</f>
        <v>W</v>
      </c>
      <c r="HI19" s="169" t="str">
        <f aca="false">IF(FX19="","",IF(FX19="-","-",IF(UPPER(FX19)="AB","+",VLOOKUP(FX19,'විෂය තොරතුරු'!$P$24:$Q$28,2))))</f>
        <v>S</v>
      </c>
      <c r="HJ19" s="167" t="str">
        <f aca="false">IF(FY19="","",IF(FY19="-","-",IF(UPPER(FY19)="AB","+",VLOOKUP(FY19,'විෂය තොරතුරු'!$P$24:$Q$28,2))))</f>
        <v>C</v>
      </c>
      <c r="HK19" s="168" t="str">
        <f aca="false">IF(FZ19="","",IF(FZ19="-","-",IF(UPPER(FZ19)="AB","+",VLOOKUP(FZ19,'විෂය තොරතුරු'!$P$24:$Q$28,2))))</f>
        <v>-</v>
      </c>
      <c r="HL19" s="168" t="str">
        <f aca="false">IF(GA19="","",IF(GA19="-","-",IF(UPPER(GA19)="AB","+",VLOOKUP(GA19,'විෂය තොරතුරු'!$P$24:$Q$28,2))))</f>
        <v>-</v>
      </c>
      <c r="HM19" s="168" t="str">
        <f aca="false">IF(GB19="","",IF(GB19="-","-",IF(UPPER(GB19)="AB","+",VLOOKUP(GB19,'විෂය තොරතුරු'!$P$24:$Q$28,2))))</f>
        <v/>
      </c>
      <c r="HN19" s="168" t="str">
        <f aca="false">IF(GC19="","",IF(GC19="-","-",IF(UPPER(GC19)="AB","+",VLOOKUP(GC19,'විෂය තොරතුරු'!$P$24:$Q$28,2))))</f>
        <v/>
      </c>
      <c r="HO19" s="168" t="str">
        <f aca="false">IF(GD19="","",IF(GD19="-","-",IF(UPPER(GD19)="AB","+",VLOOKUP(GD19,'විෂය තොරතුරු'!$P$24:$Q$28,2))))</f>
        <v/>
      </c>
      <c r="HP19" s="168" t="str">
        <f aca="false">IF(GE19="","",IF(GE19="-","-",IF(UPPER(GE19)="AB","+",VLOOKUP(GE19,'විෂය තොරතුරු'!$P$24:$Q$28,2))))</f>
        <v/>
      </c>
      <c r="HQ19" s="170" t="str">
        <f aca="false">IF(GF19="","",IF(GF19="-","-",IF(UPPER(GF19)="AB","+",VLOOKUP(GF19,'විෂය තොරතුරු'!$P$24:$Q$28,2))))</f>
        <v/>
      </c>
      <c r="HR19" s="171" t="str">
        <f aca="false">IF(GG19="","",IF(GG19="-","-",IF(UPPER(GG19)="AB","+",VLOOKUP(GG19,'විෂය තොරතුරු'!$P$24:$Q$28,2))))</f>
        <v>S</v>
      </c>
      <c r="HS19" s="168" t="str">
        <f aca="false">IF(GH19="","",IF(GH19="-","-",IF(UPPER(GH19)="AB","+",VLOOKUP(GH19,'විෂය තොරතුරු'!$P$24:$Q$28,2))))</f>
        <v>-</v>
      </c>
      <c r="HT19" s="168" t="str">
        <f aca="false">IF(GI19="","",IF(GI19="-","-",IF(UPPER(GI19)="AB","+",VLOOKUP(GI19,'විෂය තොරතුරු'!$P$24:$Q$28,2))))</f>
        <v>-</v>
      </c>
      <c r="HU19" s="168" t="str">
        <f aca="false">IF(GJ19="","",IF(GJ19="-","-",IF(UPPER(GJ19)="AB","+",VLOOKUP(GJ19,'විෂය තොරතුරු'!$P$24:$Q$28,2))))</f>
        <v/>
      </c>
      <c r="HV19" s="168" t="str">
        <f aca="false">IF(GK19="","",IF(GK19="-","-",IF(UPPER(GK19)="AB","+",VLOOKUP(GK19,'විෂය තොරතුරු'!$P$24:$Q$28,2))))</f>
        <v/>
      </c>
      <c r="HW19" s="168" t="str">
        <f aca="false">IF(GL19="","",IF(GL19="-","-",IF(UPPER(GL19)="AB","+",VLOOKUP(GL19,'විෂය තොරතුරු'!$P$24:$Q$28,2))))</f>
        <v>-</v>
      </c>
      <c r="HX19" s="168" t="str">
        <f aca="false">IF(GM19="","",IF(GM19="-","-",IF(UPPER(GM19)="AB","+",VLOOKUP(GM19,'විෂය තොරතුරු'!$P$24:$Q$28,2))))</f>
        <v/>
      </c>
      <c r="HY19" s="169" t="str">
        <f aca="false">IF(GN19="","",IF(GN19="-","-",IF(UPPER(GN19)="AB","+",VLOOKUP(GN19,'විෂය තොරතුරු'!$P$24:$Q$28,2))))</f>
        <v/>
      </c>
      <c r="HZ19" s="171" t="str">
        <f aca="false">IF(GO19="","",IF(GO19="-","-",IF(UPPER(GO19)="AB","+",VLOOKUP(GO19,'විෂය තොරතුරු'!$P$24:$Q$28,2))))</f>
        <v>-</v>
      </c>
      <c r="IA19" s="168" t="str">
        <f aca="false">IF(GP19="","",IF(GP19="-","-",IF(UPPER(GP19)="AB","+",VLOOKUP(GP19,'විෂය තොරතුරු'!$P$24:$Q$28,2))))</f>
        <v>B</v>
      </c>
      <c r="IB19" s="168" t="str">
        <f aca="false">IF(GQ19="","",IF(GQ19="-","-",IF(UPPER(GQ19)="AB","+",VLOOKUP(GQ19,'විෂය තොරතුරු'!$P$24:$Q$28,2))))</f>
        <v/>
      </c>
      <c r="IC19" s="168" t="str">
        <f aca="false">IF(GR19="","",IF(GR19="-","-",IF(UPPER(GR19)="AB","+",VLOOKUP(GR19,'විෂය තොරතුරු'!$P$24:$Q$28,2))))</f>
        <v>-</v>
      </c>
      <c r="ID19" s="168" t="str">
        <f aca="false">IF(GS19="","",IF(GS19="-","-",IF(UPPER(GS19)="AB","+",VLOOKUP(GS19,'විෂය තොරතුරු'!$P$24:$Q$28,2))))</f>
        <v/>
      </c>
      <c r="IE19" s="168" t="str">
        <f aca="false">IF(GT19="","",IF(GT19="-","-",IF(UPPER(GT19)="AB","+",VLOOKUP(GT19,'විෂය තොරතුරු'!$P$24:$Q$28,2))))</f>
        <v/>
      </c>
      <c r="IF19" s="168" t="str">
        <f aca="false">IF(GU19="","",IF(GU19="-","-",IF(UPPER(GU19)="AB","+",VLOOKUP(GU19,'විෂය තොරතුරු'!$P$24:$Q$28,2))))</f>
        <v/>
      </c>
      <c r="IG19" s="169" t="str">
        <f aca="false">IF(GV19="","",IF(GV19="-","-",IF(UPPER(GV19)="AB","+",VLOOKUP(GV19,'විෂය තොරතුරු'!$P$24:$Q$28,2))))</f>
        <v/>
      </c>
      <c r="IH19" s="171" t="n">
        <f aca="false">IF($FL19="","",COUNTIF($GZ19:$IG19,"A"))</f>
        <v>0</v>
      </c>
      <c r="II19" s="171" t="n">
        <f aca="false">IF($FL19="","",COUNTIF($GZ19:$IG19,"B"))</f>
        <v>1</v>
      </c>
      <c r="IJ19" s="171" t="n">
        <f aca="false">IF($FL19="","",COUNTIF($GZ19:$IG19,"C"))</f>
        <v>2</v>
      </c>
      <c r="IK19" s="171" t="n">
        <f aca="false">IF($FL19="","",COUNTIF($GZ19:$IG19,"S"))</f>
        <v>4</v>
      </c>
      <c r="IL19" s="171" t="n">
        <f aca="false">IF($FL19="","",COUNTIF($GZ19:$IG19,"W"))</f>
        <v>2</v>
      </c>
      <c r="IM19" s="171" t="n">
        <f aca="false">IF(FL19="","",SUM(IH19:IK19))</f>
        <v>7</v>
      </c>
      <c r="IN19" s="169" t="n">
        <f aca="false">IF(FL19="","",SUM(IH19:IJ19))</f>
        <v>3</v>
      </c>
      <c r="IO19" s="172" t="str">
        <f aca="false">IF(FL19="","",IF(AND(IM19&gt;=6,IN19&gt;=3,OR(FO19&gt;=35,FP19&gt;=35),FV19&gt;=35),"6/3 සමත්",IF(AND(IM19&gt;=5,IN19&gt;=3,OR(FO19&gt;=35,FP19&gt;=35,FV19&gt;=35)),"5/3 සමත්",IF(AND(IM19&gt;=4,IN19&gt;=1,OR(FO19&gt;=20,FP19&gt;=20,FV19&gt;=20)),"සමත් කළ හැකි",IF(IL19=9,"W9","අසමත් ?")))))</f>
        <v>5/3 සමත්</v>
      </c>
    </row>
    <row r="20" customFormat="false" ht="13.8" hidden="false" customHeight="false" outlineLevel="0" collapsed="false">
      <c r="A20" s="160" t="n">
        <v>6</v>
      </c>
      <c r="B20" s="175"/>
      <c r="C20" s="161"/>
      <c r="D20" s="162"/>
      <c r="E20" s="183"/>
      <c r="F20" s="181"/>
      <c r="G20" s="183"/>
      <c r="H20" s="180"/>
      <c r="I20" s="180"/>
      <c r="J20" s="181"/>
      <c r="K20" s="183"/>
      <c r="L20" s="180"/>
      <c r="M20" s="180"/>
      <c r="N20" s="181"/>
      <c r="O20" s="183"/>
      <c r="P20" s="180"/>
      <c r="Q20" s="180"/>
      <c r="R20" s="180"/>
      <c r="S20" s="180"/>
      <c r="T20" s="180"/>
      <c r="U20" s="180"/>
      <c r="V20" s="181"/>
      <c r="W20" s="183"/>
      <c r="X20" s="180"/>
      <c r="Y20" s="180"/>
      <c r="Z20" s="180"/>
      <c r="AA20" s="180"/>
      <c r="AB20" s="180"/>
      <c r="AC20" s="180"/>
      <c r="AD20" s="181"/>
      <c r="AE20" s="183"/>
      <c r="AF20" s="180"/>
      <c r="AG20" s="180"/>
      <c r="AH20" s="180"/>
      <c r="AI20" s="180"/>
      <c r="AJ20" s="180"/>
      <c r="AK20" s="180"/>
      <c r="AL20" s="166"/>
      <c r="AM20" s="167" t="str">
        <f aca="false">IF(B20="","",SUM(E20:AL20))</f>
        <v/>
      </c>
      <c r="AN20" s="168" t="str">
        <f aca="false">IF(B20="","",AM20/9)</f>
        <v/>
      </c>
      <c r="AO20" s="169" t="str">
        <f aca="false">IF(B20="","",IF(AM20=0,"-",RANK(AM20,$AM$15:$AM$64,0)))</f>
        <v/>
      </c>
      <c r="AP20" s="167" t="str">
        <f aca="false">IF(E20="","",IF(E20="-","-",IF(UPPER(E20)="AB","+",VLOOKUP(E20,'විෂය තොරතුරු'!$P$24:$Q$28,2))))</f>
        <v/>
      </c>
      <c r="AQ20" s="168" t="str">
        <f aca="false">IF(F20="","",IF(F20="-","-",IF(UPPER(F20)="AB","+",VLOOKUP(F20,'විෂය තොරතුරු'!$P$24:$Q$28,2))))</f>
        <v/>
      </c>
      <c r="AR20" s="168" t="str">
        <f aca="false">IF(G20="","",IF(G20="-","-",IF(UPPER(G20)="AB","+",VLOOKUP(G20,'විෂය තොරතුරු'!$P$24:$Q$28,2))))</f>
        <v/>
      </c>
      <c r="AS20" s="168" t="str">
        <f aca="false">IF(H20="","",IF(H20="-","-",IF(UPPER(H20)="AB","+",VLOOKUP(H20,'විෂය තොරතුරු'!$P$24:$Q$28,2))))</f>
        <v/>
      </c>
      <c r="AT20" s="168" t="str">
        <f aca="false">IF(I20="","",IF(I20="-","-",IF(UPPER(I20)="AB","+",VLOOKUP(I20,'විෂය තොරතුරු'!$P$24:$Q$28,2))))</f>
        <v/>
      </c>
      <c r="AU20" s="170" t="str">
        <f aca="false">IF(J20="","",IF(J20="-","-",IF(UPPER(J20)="AB","+",VLOOKUP(J20,'විෂය තොරතුරු'!$P$24:$Q$28,2))))</f>
        <v/>
      </c>
      <c r="AV20" s="171" t="str">
        <f aca="false">IF(K20="","",IF(K20="-","-",IF(UPPER(K20)="AB","+",VLOOKUP(K20,'විෂය තොරතුරු'!$P$24:$Q$28,2))))</f>
        <v/>
      </c>
      <c r="AW20" s="168" t="str">
        <f aca="false">IF(L20="","",IF(L20="-","-",IF(UPPER(L20)="AB","+",VLOOKUP(L20,'විෂය තොරතුරු'!$P$24:$Q$28,2))))</f>
        <v/>
      </c>
      <c r="AX20" s="168" t="str">
        <f aca="false">IF(M20="","",IF(M20="-","-",IF(UPPER(M20)="AB","+",VLOOKUP(M20,'විෂය තොරතුරු'!$P$24:$Q$28,2))))</f>
        <v/>
      </c>
      <c r="AY20" s="169" t="str">
        <f aca="false">IF(N20="","",IF(N20="-","-",IF(UPPER(N20)="AB","+",VLOOKUP(N20,'විෂය තොරතුරු'!$P$24:$Q$28,2))))</f>
        <v/>
      </c>
      <c r="AZ20" s="167" t="str">
        <f aca="false">IF(O20="","",IF(O20="-","-",IF(UPPER(O20)="AB","+",VLOOKUP(O20,'විෂය තොරතුරු'!$P$24:$Q$28,2))))</f>
        <v/>
      </c>
      <c r="BA20" s="168" t="str">
        <f aca="false">IF(P20="","",IF(P20="-","-",IF(UPPER(P20)="AB","+",VLOOKUP(P20,'විෂය තොරතුරු'!$P$24:$Q$28,2))))</f>
        <v/>
      </c>
      <c r="BB20" s="168" t="str">
        <f aca="false">IF(Q20="","",IF(Q20="-","-",IF(UPPER(Q20)="AB","+",VLOOKUP(Q20,'විෂය තොරතුරු'!$P$24:$Q$28,2))))</f>
        <v/>
      </c>
      <c r="BC20" s="168" t="str">
        <f aca="false">IF(R20="","",IF(R20="-","-",IF(UPPER(R20)="AB","+",VLOOKUP(R20,'විෂය තොරතුරු'!$P$24:$Q$28,2))))</f>
        <v/>
      </c>
      <c r="BD20" s="168" t="str">
        <f aca="false">IF(S20="","",IF(S20="-","-",IF(UPPER(S20)="AB","+",VLOOKUP(S20,'විෂය තොරතුරු'!$P$24:$Q$28,2))))</f>
        <v/>
      </c>
      <c r="BE20" s="168" t="str">
        <f aca="false">IF(T20="","",IF(T20="-","-",IF(UPPER(T20)="AB","+",VLOOKUP(T20,'විෂය තොරතුරු'!$P$24:$Q$28,2))))</f>
        <v/>
      </c>
      <c r="BF20" s="168" t="str">
        <f aca="false">IF(U20="","",IF(U20="-","-",IF(UPPER(U20)="AB","+",VLOOKUP(U20,'විෂය තොරතුරු'!$P$24:$Q$28,2))))</f>
        <v/>
      </c>
      <c r="BG20" s="170" t="str">
        <f aca="false">IF(V20="","",IF(V20="-","-",IF(UPPER(V20)="AB","+",VLOOKUP(V20,'විෂය තොරතුරු'!$P$24:$Q$28,2))))</f>
        <v/>
      </c>
      <c r="BH20" s="171" t="str">
        <f aca="false">IF(W20="","",IF(W20="-","-",IF(UPPER(W20)="AB","+",VLOOKUP(W20,'විෂය තොරතුරු'!$P$24:$Q$28,2))))</f>
        <v/>
      </c>
      <c r="BI20" s="168" t="str">
        <f aca="false">IF(X20="","",IF(X20="-","-",IF(UPPER(X20)="AB","+",VLOOKUP(X20,'විෂය තොරතුරු'!$P$24:$Q$28,2))))</f>
        <v/>
      </c>
      <c r="BJ20" s="168" t="str">
        <f aca="false">IF(Y20="","",IF(Y20="-","-",IF(UPPER(Y20)="AB","+",VLOOKUP(Y20,'විෂය තොරතුරු'!$P$24:$Q$28,2))))</f>
        <v/>
      </c>
      <c r="BK20" s="168" t="str">
        <f aca="false">IF(Z20="","",IF(Z20="-","-",IF(UPPER(Z20)="AB","+",VLOOKUP(Z20,'විෂය තොරතුරු'!$P$24:$Q$28,2))))</f>
        <v/>
      </c>
      <c r="BL20" s="168" t="str">
        <f aca="false">IF(AA20="","",IF(AA20="-","-",IF(UPPER(AA20)="AB","+",VLOOKUP(AA20,'විෂය තොරතුරු'!$P$24:$Q$28,2))))</f>
        <v/>
      </c>
      <c r="BM20" s="168" t="str">
        <f aca="false">IF(AB20="","",IF(AB20="-","-",IF(UPPER(AB20)="AB","+",VLOOKUP(AB20,'විෂය තොරතුරු'!$P$24:$Q$28,2))))</f>
        <v/>
      </c>
      <c r="BN20" s="168" t="str">
        <f aca="false">IF(AC20="","",IF(AC20="-","-",IF(UPPER(AC20)="AB","+",VLOOKUP(AC20,'විෂය තොරතුරු'!$P$24:$Q$28,2))))</f>
        <v/>
      </c>
      <c r="BO20" s="169" t="str">
        <f aca="false">IF(AD20="","",IF(AD20="-","-",IF(UPPER(AD20)="AB","+",VLOOKUP(AD20,'විෂය තොරතුරු'!$P$24:$Q$28,2))))</f>
        <v/>
      </c>
      <c r="BP20" s="171" t="str">
        <f aca="false">IF(AE20="","",IF(AE20="-","-",IF(UPPER(AE20)="AB","+",VLOOKUP(AE20,'විෂය තොරතුරු'!$P$24:$Q$28,2))))</f>
        <v/>
      </c>
      <c r="BQ20" s="168" t="str">
        <f aca="false">IF(AF20="","",IF(AF20="-","-",IF(UPPER(AF20)="AB","+",VLOOKUP(AF20,'විෂය තොරතුරු'!$P$24:$Q$28,2))))</f>
        <v/>
      </c>
      <c r="BR20" s="168" t="str">
        <f aca="false">IF(AG20="","",IF(AG20="-","-",IF(UPPER(AG20)="AB","+",VLOOKUP(AG20,'විෂය තොරතුරු'!$P$24:$Q$28,2))))</f>
        <v/>
      </c>
      <c r="BS20" s="168" t="str">
        <f aca="false">IF(AH20="","",IF(AH20="-","-",IF(UPPER(AH20)="AB","+",VLOOKUP(AH20,'විෂය තොරතුරු'!$P$24:$Q$28,2))))</f>
        <v/>
      </c>
      <c r="BT20" s="168" t="str">
        <f aca="false">IF(AI20="","",IF(AI20="-","-",IF(UPPER(AI20)="AB","+",VLOOKUP(AI20,'විෂය තොරතුරු'!$P$24:$Q$28,2))))</f>
        <v/>
      </c>
      <c r="BU20" s="168" t="str">
        <f aca="false">IF(AJ20="","",IF(AJ20="-","-",IF(UPPER(AJ20)="AB","+",VLOOKUP(AJ20,'විෂය තොරතුරු'!$P$24:$Q$28,2))))</f>
        <v/>
      </c>
      <c r="BV20" s="168" t="str">
        <f aca="false">IF(AK20="","",IF(AK20="-","-",IF(UPPER(AK20)="AB","+",VLOOKUP(AK20,'විෂය තොරතුරු'!$P$24:$Q$28,2))))</f>
        <v/>
      </c>
      <c r="BW20" s="169" t="str">
        <f aca="false">IF(AL20="","",IF(AL20="-","-",IF(UPPER(AL20)="AB","+",VLOOKUP(AL20,'විෂය තොරතුරු'!$P$24:$Q$28,2))))</f>
        <v/>
      </c>
      <c r="BX20" s="171" t="str">
        <f aca="false">IF($B20="","",COUNTIF($AP20:$BW20,"A"))</f>
        <v/>
      </c>
      <c r="BY20" s="168" t="str">
        <f aca="false">IF($B20="","",COUNTIF($AP20:$BW20,"B"))</f>
        <v/>
      </c>
      <c r="BZ20" s="168" t="str">
        <f aca="false">IF($B20="","",COUNTIF($AP20:$BW20,"C"))</f>
        <v/>
      </c>
      <c r="CA20" s="168" t="str">
        <f aca="false">IF($B20="","",COUNTIF($AP20:$BW20,"S"))</f>
        <v/>
      </c>
      <c r="CB20" s="169" t="str">
        <f aca="false">IF($B20="","",COUNTIF($AP20:$BW20,"W"))</f>
        <v/>
      </c>
      <c r="CC20" s="171" t="str">
        <f aca="false">IF(B20="","",SUM(BX20:CA20))</f>
        <v/>
      </c>
      <c r="CD20" s="169" t="str">
        <f aca="false">IF(B20="","",SUM(BX20:BZ20))</f>
        <v/>
      </c>
      <c r="CE20" s="172" t="str">
        <f aca="false">IF(B20="","",IF(AND(CC20&gt;=6,CD20&gt;=3,OR(E20&gt;=35,F20&gt;=35),L20&gt;=35),"6/3 සමත්",IF(AND(CC20&gt;=5,CD20&gt;=3,OR(E20&gt;=35,F20&gt;=35,L20&gt;=35)),"5/3 සමත්",IF(AND(CC20&gt;=4,CD20&gt;=1,OR(E20&gt;=20,F20&gt;=20,L20&gt;=20)),"සමත් කළ හැකි",IF(CB20=9,"W9","අසමත් ?")))))</f>
        <v/>
      </c>
      <c r="FK20" s="173" t="n">
        <v>6</v>
      </c>
      <c r="FL20" s="175" t="s">
        <v>49</v>
      </c>
      <c r="FM20" s="161"/>
      <c r="FN20" s="161" t="str">
        <f aca="false">IF(FM20="","-",(FM20/$M$95)*100)</f>
        <v>-</v>
      </c>
      <c r="FO20" s="165" t="n">
        <v>45</v>
      </c>
      <c r="FP20" s="165"/>
      <c r="FQ20" s="165" t="n">
        <v>35</v>
      </c>
      <c r="FR20" s="165" t="s">
        <v>18</v>
      </c>
      <c r="FS20" s="165"/>
      <c r="FT20" s="165"/>
      <c r="FU20" s="165" t="n">
        <v>42</v>
      </c>
      <c r="FV20" s="165" t="n">
        <v>15</v>
      </c>
      <c r="FW20" s="165" t="n">
        <v>10</v>
      </c>
      <c r="FX20" s="165" t="n">
        <v>18</v>
      </c>
      <c r="FY20" s="165" t="s">
        <v>18</v>
      </c>
      <c r="FZ20" s="165" t="s">
        <v>18</v>
      </c>
      <c r="GA20" s="165" t="n">
        <v>15</v>
      </c>
      <c r="GB20" s="165"/>
      <c r="GC20" s="165"/>
      <c r="GD20" s="165"/>
      <c r="GE20" s="165"/>
      <c r="GF20" s="165"/>
      <c r="GG20" s="165" t="s">
        <v>18</v>
      </c>
      <c r="GH20" s="165" t="n">
        <v>55</v>
      </c>
      <c r="GI20" s="165" t="s">
        <v>18</v>
      </c>
      <c r="GJ20" s="165"/>
      <c r="GK20" s="165"/>
      <c r="GL20" s="165" t="s">
        <v>18</v>
      </c>
      <c r="GM20" s="165"/>
      <c r="GN20" s="165"/>
      <c r="GO20" s="165" t="s">
        <v>18</v>
      </c>
      <c r="GP20" s="165" t="n">
        <v>28</v>
      </c>
      <c r="GQ20" s="165"/>
      <c r="GR20" s="165" t="s">
        <v>18</v>
      </c>
      <c r="GS20" s="165"/>
      <c r="GT20" s="165"/>
      <c r="GU20" s="165"/>
      <c r="GV20" s="174"/>
      <c r="GW20" s="167" t="n">
        <f aca="false">IF(FL20="","",SUM(FO20:GV20))</f>
        <v>263</v>
      </c>
      <c r="GX20" s="168" t="n">
        <f aca="false">IF(FL20="","",GW20/9)</f>
        <v>29.2222222222222</v>
      </c>
      <c r="GY20" s="169" t="n">
        <f aca="false">IF(FL20="","",IF(GW20=0,"-",RANK(GW20,$GW$15:$GW$64,0)))</f>
        <v>17</v>
      </c>
      <c r="GZ20" s="167" t="str">
        <f aca="false">IF(FO20="","",IF(FO20="-","-",IF(UPPER(FO20)="AB","+",VLOOKUP(FO20,'විෂය තොරතුරු'!$P$24:$Q$28,2))))</f>
        <v>S</v>
      </c>
      <c r="HA20" s="168" t="str">
        <f aca="false">IF(FP20="","",IF(FP20="-","-",IF(UPPER(FP20)="AB","+",VLOOKUP(FP20,'විෂය තොරතුරු'!$P$24:$Q$28,2))))</f>
        <v/>
      </c>
      <c r="HB20" s="168" t="str">
        <f aca="false">IF(FQ20="","",IF(FQ20="-","-",IF(UPPER(FQ20)="AB","+",VLOOKUP(FQ20,'විෂය තොරතුරු'!$P$24:$Q$28,2))))</f>
        <v>S</v>
      </c>
      <c r="HC20" s="168" t="str">
        <f aca="false">IF(FR20="","",IF(FR20="-","-",IF(UPPER(FR20)="AB","+",VLOOKUP(FR20,'විෂය තොරතුරු'!$P$24:$Q$28,2))))</f>
        <v>-</v>
      </c>
      <c r="HD20" s="168" t="str">
        <f aca="false">IF(FS20="","",IF(FS20="-","-",IF(UPPER(FS20)="AB","+",VLOOKUP(FS20,'විෂය තොරතුරු'!$P$24:$Q$28,2))))</f>
        <v/>
      </c>
      <c r="HE20" s="170" t="str">
        <f aca="false">IF(FT20="","",IF(FT20="-","-",IF(UPPER(FT20)="AB","+",VLOOKUP(FT20,'විෂය තොරතුරු'!$P$24:$Q$28,2))))</f>
        <v/>
      </c>
      <c r="HF20" s="171" t="str">
        <f aca="false">IF(FU20="","",IF(FU20="-","-",IF(UPPER(FU20)="AB","+",VLOOKUP(FU20,'විෂය තොරතුරු'!$P$24:$Q$28,2))))</f>
        <v>S</v>
      </c>
      <c r="HG20" s="168" t="str">
        <f aca="false">IF(FV20="","",IF(FV20="-","-",IF(UPPER(FV20)="AB","+",VLOOKUP(FV20,'විෂය තොරතුරු'!$P$24:$Q$28,2))))</f>
        <v>W</v>
      </c>
      <c r="HH20" s="168" t="str">
        <f aca="false">IF(FW20="","",IF(FW20="-","-",IF(UPPER(FW20)="AB","+",VLOOKUP(FW20,'විෂය තොරතුරු'!$P$24:$Q$28,2))))</f>
        <v>W</v>
      </c>
      <c r="HI20" s="169" t="str">
        <f aca="false">IF(FX20="","",IF(FX20="-","-",IF(UPPER(FX20)="AB","+",VLOOKUP(FX20,'විෂය තොරතුරු'!$P$24:$Q$28,2))))</f>
        <v>W</v>
      </c>
      <c r="HJ20" s="167" t="str">
        <f aca="false">IF(FY20="","",IF(FY20="-","-",IF(UPPER(FY20)="AB","+",VLOOKUP(FY20,'විෂය තොරතුරු'!$P$24:$Q$28,2))))</f>
        <v>-</v>
      </c>
      <c r="HK20" s="168" t="str">
        <f aca="false">IF(FZ20="","",IF(FZ20="-","-",IF(UPPER(FZ20)="AB","+",VLOOKUP(FZ20,'විෂය තොරතුරු'!$P$24:$Q$28,2))))</f>
        <v>-</v>
      </c>
      <c r="HL20" s="168" t="str">
        <f aca="false">IF(GA20="","",IF(GA20="-","-",IF(UPPER(GA20)="AB","+",VLOOKUP(GA20,'විෂය තොරතුරු'!$P$24:$Q$28,2))))</f>
        <v>W</v>
      </c>
      <c r="HM20" s="168" t="str">
        <f aca="false">IF(GB20="","",IF(GB20="-","-",IF(UPPER(GB20)="AB","+",VLOOKUP(GB20,'විෂය තොරතුරු'!$P$24:$Q$28,2))))</f>
        <v/>
      </c>
      <c r="HN20" s="168" t="str">
        <f aca="false">IF(GC20="","",IF(GC20="-","-",IF(UPPER(GC20)="AB","+",VLOOKUP(GC20,'විෂය තොරතුරු'!$P$24:$Q$28,2))))</f>
        <v/>
      </c>
      <c r="HO20" s="168" t="str">
        <f aca="false">IF(GD20="","",IF(GD20="-","-",IF(UPPER(GD20)="AB","+",VLOOKUP(GD20,'විෂය තොරතුරු'!$P$24:$Q$28,2))))</f>
        <v/>
      </c>
      <c r="HP20" s="168" t="str">
        <f aca="false">IF(GE20="","",IF(GE20="-","-",IF(UPPER(GE20)="AB","+",VLOOKUP(GE20,'විෂය තොරතුරු'!$P$24:$Q$28,2))))</f>
        <v/>
      </c>
      <c r="HQ20" s="170" t="str">
        <f aca="false">IF(GF20="","",IF(GF20="-","-",IF(UPPER(GF20)="AB","+",VLOOKUP(GF20,'විෂය තොරතුරු'!$P$24:$Q$28,2))))</f>
        <v/>
      </c>
      <c r="HR20" s="171" t="str">
        <f aca="false">IF(GG20="","",IF(GG20="-","-",IF(UPPER(GG20)="AB","+",VLOOKUP(GG20,'විෂය තොරතුරු'!$P$24:$Q$28,2))))</f>
        <v>-</v>
      </c>
      <c r="HS20" s="168" t="str">
        <f aca="false">IF(GH20="","",IF(GH20="-","-",IF(UPPER(GH20)="AB","+",VLOOKUP(GH20,'විෂය තොරතුරු'!$P$24:$Q$28,2))))</f>
        <v>C</v>
      </c>
      <c r="HT20" s="168" t="str">
        <f aca="false">IF(GI20="","",IF(GI20="-","-",IF(UPPER(GI20)="AB","+",VLOOKUP(GI20,'විෂය තොරතුරු'!$P$24:$Q$28,2))))</f>
        <v>-</v>
      </c>
      <c r="HU20" s="168" t="str">
        <f aca="false">IF(GJ20="","",IF(GJ20="-","-",IF(UPPER(GJ20)="AB","+",VLOOKUP(GJ20,'විෂය තොරතුරු'!$P$24:$Q$28,2))))</f>
        <v/>
      </c>
      <c r="HV20" s="168" t="str">
        <f aca="false">IF(GK20="","",IF(GK20="-","-",IF(UPPER(GK20)="AB","+",VLOOKUP(GK20,'විෂය තොරතුරු'!$P$24:$Q$28,2))))</f>
        <v/>
      </c>
      <c r="HW20" s="168" t="str">
        <f aca="false">IF(GL20="","",IF(GL20="-","-",IF(UPPER(GL20)="AB","+",VLOOKUP(GL20,'විෂය තොරතුරු'!$P$24:$Q$28,2))))</f>
        <v>-</v>
      </c>
      <c r="HX20" s="168" t="str">
        <f aca="false">IF(GM20="","",IF(GM20="-","-",IF(UPPER(GM20)="AB","+",VLOOKUP(GM20,'විෂය තොරතුරු'!$P$24:$Q$28,2))))</f>
        <v/>
      </c>
      <c r="HY20" s="169" t="str">
        <f aca="false">IF(GN20="","",IF(GN20="-","-",IF(UPPER(GN20)="AB","+",VLOOKUP(GN20,'විෂය තොරතුරු'!$P$24:$Q$28,2))))</f>
        <v/>
      </c>
      <c r="HZ20" s="171" t="str">
        <f aca="false">IF(GO20="","",IF(GO20="-","-",IF(UPPER(GO20)="AB","+",VLOOKUP(GO20,'විෂය තොරතුරු'!$P$24:$Q$28,2))))</f>
        <v>-</v>
      </c>
      <c r="IA20" s="168" t="str">
        <f aca="false">IF(GP20="","",IF(GP20="-","-",IF(UPPER(GP20)="AB","+",VLOOKUP(GP20,'විෂය තොරතුරු'!$P$24:$Q$28,2))))</f>
        <v>W</v>
      </c>
      <c r="IB20" s="168" t="str">
        <f aca="false">IF(GQ20="","",IF(GQ20="-","-",IF(UPPER(GQ20)="AB","+",VLOOKUP(GQ20,'විෂය තොරතුරු'!$P$24:$Q$28,2))))</f>
        <v/>
      </c>
      <c r="IC20" s="168" t="str">
        <f aca="false">IF(GR20="","",IF(GR20="-","-",IF(UPPER(GR20)="AB","+",VLOOKUP(GR20,'විෂය තොරතුරු'!$P$24:$Q$28,2))))</f>
        <v>-</v>
      </c>
      <c r="ID20" s="168" t="str">
        <f aca="false">IF(GS20="","",IF(GS20="-","-",IF(UPPER(GS20)="AB","+",VLOOKUP(GS20,'විෂය තොරතුරු'!$P$24:$Q$28,2))))</f>
        <v/>
      </c>
      <c r="IE20" s="168" t="str">
        <f aca="false">IF(GT20="","",IF(GT20="-","-",IF(UPPER(GT20)="AB","+",VLOOKUP(GT20,'විෂය තොරතුරු'!$P$24:$Q$28,2))))</f>
        <v/>
      </c>
      <c r="IF20" s="168" t="str">
        <f aca="false">IF(GU20="","",IF(GU20="-","-",IF(UPPER(GU20)="AB","+",VLOOKUP(GU20,'විෂය තොරතුරු'!$P$24:$Q$28,2))))</f>
        <v/>
      </c>
      <c r="IG20" s="169" t="str">
        <f aca="false">IF(GV20="","",IF(GV20="-","-",IF(UPPER(GV20)="AB","+",VLOOKUP(GV20,'විෂය තොරතුරු'!$P$24:$Q$28,2))))</f>
        <v/>
      </c>
      <c r="IH20" s="171" t="n">
        <f aca="false">IF($FL20="","",COUNTIF($GZ20:$IG20,"A"))</f>
        <v>0</v>
      </c>
      <c r="II20" s="171" t="n">
        <f aca="false">IF($FL20="","",COUNTIF($GZ20:$IG20,"B"))</f>
        <v>0</v>
      </c>
      <c r="IJ20" s="171" t="n">
        <f aca="false">IF($FL20="","",COUNTIF($GZ20:$IG20,"C"))</f>
        <v>1</v>
      </c>
      <c r="IK20" s="171" t="n">
        <f aca="false">IF($FL20="","",COUNTIF($GZ20:$IG20,"S"))</f>
        <v>3</v>
      </c>
      <c r="IL20" s="171" t="n">
        <f aca="false">IF($FL20="","",COUNTIF($GZ20:$IG20,"W"))</f>
        <v>5</v>
      </c>
      <c r="IM20" s="171" t="n">
        <f aca="false">IF(FL20="","",SUM(IH20:IK20))</f>
        <v>4</v>
      </c>
      <c r="IN20" s="169" t="n">
        <f aca="false">IF(FL20="","",SUM(IH20:IJ20))</f>
        <v>1</v>
      </c>
      <c r="IO20" s="172" t="str">
        <f aca="false">IF(FL20="","",IF(AND(IM20&gt;=6,IN20&gt;=3,OR(FO20&gt;=35,FP20&gt;=35),FV20&gt;=35),"6/3 සමත්",IF(AND(IM20&gt;=5,IN20&gt;=3,OR(FO20&gt;=35,FP20&gt;=35,FV20&gt;=35)),"5/3 සමත්",IF(AND(IM20&gt;=4,IN20&gt;=1,OR(FO20&gt;=20,FP20&gt;=20,FV20&gt;=20)),"සමත් කළ හැකි",IF(IL20=9,"W9","අසමත් ?")))))</f>
        <v>සමත් කළ හැකි</v>
      </c>
    </row>
    <row r="21" customFormat="false" ht="13.8" hidden="false" customHeight="false" outlineLevel="0" collapsed="false">
      <c r="A21" s="160" t="n">
        <v>7</v>
      </c>
      <c r="B21" s="161"/>
      <c r="C21" s="161"/>
      <c r="D21" s="162"/>
      <c r="E21" s="183"/>
      <c r="F21" s="181"/>
      <c r="G21" s="183"/>
      <c r="H21" s="180"/>
      <c r="I21" s="180"/>
      <c r="J21" s="181"/>
      <c r="K21" s="183"/>
      <c r="L21" s="180"/>
      <c r="M21" s="180"/>
      <c r="N21" s="181"/>
      <c r="O21" s="183"/>
      <c r="P21" s="180"/>
      <c r="Q21" s="180"/>
      <c r="R21" s="180"/>
      <c r="S21" s="180"/>
      <c r="T21" s="180"/>
      <c r="U21" s="180"/>
      <c r="V21" s="181"/>
      <c r="W21" s="183"/>
      <c r="X21" s="180"/>
      <c r="Y21" s="180"/>
      <c r="Z21" s="180"/>
      <c r="AA21" s="180"/>
      <c r="AB21" s="180"/>
      <c r="AC21" s="180"/>
      <c r="AD21" s="181"/>
      <c r="AE21" s="183"/>
      <c r="AF21" s="180"/>
      <c r="AG21" s="180"/>
      <c r="AH21" s="180"/>
      <c r="AI21" s="180"/>
      <c r="AJ21" s="180"/>
      <c r="AK21" s="180"/>
      <c r="AL21" s="166"/>
      <c r="AM21" s="167" t="str">
        <f aca="false">IF(B21="","",SUM(E21:AL21))</f>
        <v/>
      </c>
      <c r="AN21" s="168" t="str">
        <f aca="false">IF(B21="","",AM21/9)</f>
        <v/>
      </c>
      <c r="AO21" s="169" t="str">
        <f aca="false">IF(B21="","",IF(AM21=0,"-",RANK(AM21,$AM$15:$AM$64,0)))</f>
        <v/>
      </c>
      <c r="AP21" s="167" t="str">
        <f aca="false">IF(E21="","",IF(E21="-","-",IF(UPPER(E21)="AB","+",VLOOKUP(E21,'විෂය තොරතුරු'!$P$24:$Q$28,2))))</f>
        <v/>
      </c>
      <c r="AQ21" s="168" t="str">
        <f aca="false">IF(F21="","",IF(F21="-","-",IF(UPPER(F21)="AB","+",VLOOKUP(F21,'විෂය තොරතුරු'!$P$24:$Q$28,2))))</f>
        <v/>
      </c>
      <c r="AR21" s="168" t="str">
        <f aca="false">IF(G21="","",IF(G21="-","-",IF(UPPER(G21)="AB","+",VLOOKUP(G21,'විෂය තොරතුරු'!$P$24:$Q$28,2))))</f>
        <v/>
      </c>
      <c r="AS21" s="168" t="str">
        <f aca="false">IF(H21="","",IF(H21="-","-",IF(UPPER(H21)="AB","+",VLOOKUP(H21,'විෂය තොරතුරු'!$P$24:$Q$28,2))))</f>
        <v/>
      </c>
      <c r="AT21" s="168" t="str">
        <f aca="false">IF(I21="","",IF(I21="-","-",IF(UPPER(I21)="AB","+",VLOOKUP(I21,'විෂය තොරතුරු'!$P$24:$Q$28,2))))</f>
        <v/>
      </c>
      <c r="AU21" s="170" t="str">
        <f aca="false">IF(J21="","",IF(J21="-","-",IF(UPPER(J21)="AB","+",VLOOKUP(J21,'විෂය තොරතුරු'!$P$24:$Q$28,2))))</f>
        <v/>
      </c>
      <c r="AV21" s="171" t="str">
        <f aca="false">IF(K21="","",IF(K21="-","-",IF(UPPER(K21)="AB","+",VLOOKUP(K21,'විෂය තොරතුරු'!$P$24:$Q$28,2))))</f>
        <v/>
      </c>
      <c r="AW21" s="168" t="str">
        <f aca="false">IF(L21="","",IF(L21="-","-",IF(UPPER(L21)="AB","+",VLOOKUP(L21,'විෂය තොරතුරු'!$P$24:$Q$28,2))))</f>
        <v/>
      </c>
      <c r="AX21" s="168" t="str">
        <f aca="false">IF(M21="","",IF(M21="-","-",IF(UPPER(M21)="AB","+",VLOOKUP(M21,'විෂය තොරතුරු'!$P$24:$Q$28,2))))</f>
        <v/>
      </c>
      <c r="AY21" s="169" t="str">
        <f aca="false">IF(N21="","",IF(N21="-","-",IF(UPPER(N21)="AB","+",VLOOKUP(N21,'විෂය තොරතුරු'!$P$24:$Q$28,2))))</f>
        <v/>
      </c>
      <c r="AZ21" s="167" t="str">
        <f aca="false">IF(O21="","",IF(O21="-","-",IF(UPPER(O21)="AB","+",VLOOKUP(O21,'විෂය තොරතුරු'!$P$24:$Q$28,2))))</f>
        <v/>
      </c>
      <c r="BA21" s="168" t="str">
        <f aca="false">IF(P21="","",IF(P21="-","-",IF(UPPER(P21)="AB","+",VLOOKUP(P21,'විෂය තොරතුරු'!$P$24:$Q$28,2))))</f>
        <v/>
      </c>
      <c r="BB21" s="168" t="str">
        <f aca="false">IF(Q21="","",IF(Q21="-","-",IF(UPPER(Q21)="AB","+",VLOOKUP(Q21,'විෂය තොරතුරු'!$P$24:$Q$28,2))))</f>
        <v/>
      </c>
      <c r="BC21" s="168" t="str">
        <f aca="false">IF(R21="","",IF(R21="-","-",IF(UPPER(R21)="AB","+",VLOOKUP(R21,'විෂය තොරතුරු'!$P$24:$Q$28,2))))</f>
        <v/>
      </c>
      <c r="BD21" s="168" t="str">
        <f aca="false">IF(S21="","",IF(S21="-","-",IF(UPPER(S21)="AB","+",VLOOKUP(S21,'විෂය තොරතුරු'!$P$24:$Q$28,2))))</f>
        <v/>
      </c>
      <c r="BE21" s="168" t="str">
        <f aca="false">IF(T21="","",IF(T21="-","-",IF(UPPER(T21)="AB","+",VLOOKUP(T21,'විෂය තොරතුරු'!$P$24:$Q$28,2))))</f>
        <v/>
      </c>
      <c r="BF21" s="168" t="str">
        <f aca="false">IF(U21="","",IF(U21="-","-",IF(UPPER(U21)="AB","+",VLOOKUP(U21,'විෂය තොරතුරු'!$P$24:$Q$28,2))))</f>
        <v/>
      </c>
      <c r="BG21" s="170" t="str">
        <f aca="false">IF(V21="","",IF(V21="-","-",IF(UPPER(V21)="AB","+",VLOOKUP(V21,'විෂය තොරතුරු'!$P$24:$Q$28,2))))</f>
        <v/>
      </c>
      <c r="BH21" s="171" t="str">
        <f aca="false">IF(W21="","",IF(W21="-","-",IF(UPPER(W21)="AB","+",VLOOKUP(W21,'විෂය තොරතුරු'!$P$24:$Q$28,2))))</f>
        <v/>
      </c>
      <c r="BI21" s="168" t="str">
        <f aca="false">IF(X21="","",IF(X21="-","-",IF(UPPER(X21)="AB","+",VLOOKUP(X21,'විෂය තොරතුරු'!$P$24:$Q$28,2))))</f>
        <v/>
      </c>
      <c r="BJ21" s="168" t="str">
        <f aca="false">IF(Y21="","",IF(Y21="-","-",IF(UPPER(Y21)="AB","+",VLOOKUP(Y21,'විෂය තොරතුරු'!$P$24:$Q$28,2))))</f>
        <v/>
      </c>
      <c r="BK21" s="168" t="str">
        <f aca="false">IF(Z21="","",IF(Z21="-","-",IF(UPPER(Z21)="AB","+",VLOOKUP(Z21,'විෂය තොරතුරු'!$P$24:$Q$28,2))))</f>
        <v/>
      </c>
      <c r="BL21" s="168" t="str">
        <f aca="false">IF(AA21="","",IF(AA21="-","-",IF(UPPER(AA21)="AB","+",VLOOKUP(AA21,'විෂය තොරතුරු'!$P$24:$Q$28,2))))</f>
        <v/>
      </c>
      <c r="BM21" s="168" t="str">
        <f aca="false">IF(AB21="","",IF(AB21="-","-",IF(UPPER(AB21)="AB","+",VLOOKUP(AB21,'විෂය තොරතුරු'!$P$24:$Q$28,2))))</f>
        <v/>
      </c>
      <c r="BN21" s="168" t="str">
        <f aca="false">IF(AC21="","",IF(AC21="-","-",IF(UPPER(AC21)="AB","+",VLOOKUP(AC21,'විෂය තොරතුරු'!$P$24:$Q$28,2))))</f>
        <v/>
      </c>
      <c r="BO21" s="169" t="str">
        <f aca="false">IF(AD21="","",IF(AD21="-","-",IF(UPPER(AD21)="AB","+",VLOOKUP(AD21,'විෂය තොරතුරු'!$P$24:$Q$28,2))))</f>
        <v/>
      </c>
      <c r="BP21" s="171" t="str">
        <f aca="false">IF(AE21="","",IF(AE21="-","-",IF(UPPER(AE21)="AB","+",VLOOKUP(AE21,'විෂය තොරතුරු'!$P$24:$Q$28,2))))</f>
        <v/>
      </c>
      <c r="BQ21" s="168" t="str">
        <f aca="false">IF(AF21="","",IF(AF21="-","-",IF(UPPER(AF21)="AB","+",VLOOKUP(AF21,'විෂය තොරතුරු'!$P$24:$Q$28,2))))</f>
        <v/>
      </c>
      <c r="BR21" s="168" t="str">
        <f aca="false">IF(AG21="","",IF(AG21="-","-",IF(UPPER(AG21)="AB","+",VLOOKUP(AG21,'විෂය තොරතුරු'!$P$24:$Q$28,2))))</f>
        <v/>
      </c>
      <c r="BS21" s="168" t="str">
        <f aca="false">IF(AH21="","",IF(AH21="-","-",IF(UPPER(AH21)="AB","+",VLOOKUP(AH21,'විෂය තොරතුරු'!$P$24:$Q$28,2))))</f>
        <v/>
      </c>
      <c r="BT21" s="168" t="str">
        <f aca="false">IF(AI21="","",IF(AI21="-","-",IF(UPPER(AI21)="AB","+",VLOOKUP(AI21,'විෂය තොරතුරු'!$P$24:$Q$28,2))))</f>
        <v/>
      </c>
      <c r="BU21" s="168" t="str">
        <f aca="false">IF(AJ21="","",IF(AJ21="-","-",IF(UPPER(AJ21)="AB","+",VLOOKUP(AJ21,'විෂය තොරතුරු'!$P$24:$Q$28,2))))</f>
        <v/>
      </c>
      <c r="BV21" s="168" t="str">
        <f aca="false">IF(AK21="","",IF(AK21="-","-",IF(UPPER(AK21)="AB","+",VLOOKUP(AK21,'විෂය තොරතුරු'!$P$24:$Q$28,2))))</f>
        <v/>
      </c>
      <c r="BW21" s="169" t="str">
        <f aca="false">IF(AL21="","",IF(AL21="-","-",IF(UPPER(AL21)="AB","+",VLOOKUP(AL21,'විෂය තොරතුරු'!$P$24:$Q$28,2))))</f>
        <v/>
      </c>
      <c r="BX21" s="171" t="str">
        <f aca="false">IF($B21="","",COUNTIF($AP21:$BW21,"A"))</f>
        <v/>
      </c>
      <c r="BY21" s="168" t="str">
        <f aca="false">IF($B21="","",COUNTIF($AP21:$BW21,"B"))</f>
        <v/>
      </c>
      <c r="BZ21" s="168" t="str">
        <f aca="false">IF($B21="","",COUNTIF($AP21:$BW21,"C"))</f>
        <v/>
      </c>
      <c r="CA21" s="168" t="str">
        <f aca="false">IF($B21="","",COUNTIF($AP21:$BW21,"S"))</f>
        <v/>
      </c>
      <c r="CB21" s="169" t="str">
        <f aca="false">IF($B21="","",COUNTIF($AP21:$BW21,"W"))</f>
        <v/>
      </c>
      <c r="CC21" s="171" t="str">
        <f aca="false">IF(B21="","",SUM(BX21:CA21))</f>
        <v/>
      </c>
      <c r="CD21" s="169" t="str">
        <f aca="false">IF(B21="","",SUM(BX21:BZ21))</f>
        <v/>
      </c>
      <c r="CE21" s="172" t="str">
        <f aca="false">IF(B21="","",IF(AND(CC21&gt;=6,CD21&gt;=3,OR(E21&gt;=35,F21&gt;=35),L21&gt;=35),"6/3 සමත්",IF(AND(CC21&gt;=5,CD21&gt;=3,OR(E21&gt;=35,F21&gt;=35,L21&gt;=35)),"5/3 සමත්",IF(AND(CC21&gt;=4,CD21&gt;=1,OR(E21&gt;=20,F21&gt;=20,L21&gt;=20)),"සමත් කළ හැකි",IF(CB21=9,"W9","අසමත් ?")))))</f>
        <v/>
      </c>
      <c r="FK21" s="173" t="n">
        <v>7</v>
      </c>
      <c r="FL21" s="161" t="s">
        <v>50</v>
      </c>
      <c r="FM21" s="161"/>
      <c r="FN21" s="161" t="str">
        <f aca="false">IF(FM21="","-",(FM21/$M$95)*100)</f>
        <v>-</v>
      </c>
      <c r="FO21" s="165" t="n">
        <v>25</v>
      </c>
      <c r="FP21" s="165"/>
      <c r="FQ21" s="165" t="n">
        <v>28</v>
      </c>
      <c r="FR21" s="165" t="s">
        <v>18</v>
      </c>
      <c r="FS21" s="165"/>
      <c r="FT21" s="165"/>
      <c r="FU21" s="165" t="n">
        <v>11</v>
      </c>
      <c r="FV21" s="165" t="n">
        <v>14</v>
      </c>
      <c r="FW21" s="165" t="n">
        <v>28</v>
      </c>
      <c r="FX21" s="165" t="n">
        <v>22</v>
      </c>
      <c r="FY21" s="165" t="s">
        <v>18</v>
      </c>
      <c r="FZ21" s="165" t="s">
        <v>18</v>
      </c>
      <c r="GA21" s="165" t="n">
        <v>34</v>
      </c>
      <c r="GB21" s="165"/>
      <c r="GC21" s="165"/>
      <c r="GD21" s="165"/>
      <c r="GE21" s="165"/>
      <c r="GF21" s="165"/>
      <c r="GG21" s="165" t="s">
        <v>18</v>
      </c>
      <c r="GH21" s="165" t="n">
        <v>46</v>
      </c>
      <c r="GI21" s="165" t="s">
        <v>18</v>
      </c>
      <c r="GJ21" s="165"/>
      <c r="GK21" s="165"/>
      <c r="GL21" s="165" t="s">
        <v>18</v>
      </c>
      <c r="GM21" s="165"/>
      <c r="GN21" s="165"/>
      <c r="GO21" s="165" t="s">
        <v>18</v>
      </c>
      <c r="GP21" s="165" t="s">
        <v>18</v>
      </c>
      <c r="GQ21" s="165"/>
      <c r="GR21" s="165" t="n">
        <v>29</v>
      </c>
      <c r="GS21" s="165"/>
      <c r="GT21" s="165"/>
      <c r="GU21" s="165"/>
      <c r="GV21" s="174"/>
      <c r="GW21" s="167" t="n">
        <f aca="false">IF(FL21="","",SUM(FO21:GV21))</f>
        <v>237</v>
      </c>
      <c r="GX21" s="168" t="n">
        <f aca="false">IF(FL21="","",GW21/9)</f>
        <v>26.3333333333333</v>
      </c>
      <c r="GY21" s="169" t="n">
        <f aca="false">IF(FL21="","",IF(GW21=0,"-",RANK(GW21,$GW$15:$GW$64,0)))</f>
        <v>19</v>
      </c>
      <c r="GZ21" s="167" t="str">
        <f aca="false">IF(FO21="","",IF(FO21="-","-",IF(UPPER(FO21)="AB","+",VLOOKUP(FO21,'විෂය තොරතුරු'!$P$24:$Q$28,2))))</f>
        <v>W</v>
      </c>
      <c r="HA21" s="168" t="str">
        <f aca="false">IF(FP21="","",IF(FP21="-","-",IF(UPPER(FP21)="AB","+",VLOOKUP(FP21,'විෂය තොරතුරු'!$P$24:$Q$28,2))))</f>
        <v/>
      </c>
      <c r="HB21" s="168" t="str">
        <f aca="false">IF(FQ21="","",IF(FQ21="-","-",IF(UPPER(FQ21)="AB","+",VLOOKUP(FQ21,'විෂය තොරතුරු'!$P$24:$Q$28,2))))</f>
        <v>W</v>
      </c>
      <c r="HC21" s="168" t="str">
        <f aca="false">IF(FR21="","",IF(FR21="-","-",IF(UPPER(FR21)="AB","+",VLOOKUP(FR21,'විෂය තොරතුරු'!$P$24:$Q$28,2))))</f>
        <v>-</v>
      </c>
      <c r="HD21" s="168" t="str">
        <f aca="false">IF(FS21="","",IF(FS21="-","-",IF(UPPER(FS21)="AB","+",VLOOKUP(FS21,'විෂය තොරතුරු'!$P$24:$Q$28,2))))</f>
        <v/>
      </c>
      <c r="HE21" s="170" t="str">
        <f aca="false">IF(FT21="","",IF(FT21="-","-",IF(UPPER(FT21)="AB","+",VLOOKUP(FT21,'විෂය තොරතුරු'!$P$24:$Q$28,2))))</f>
        <v/>
      </c>
      <c r="HF21" s="171" t="str">
        <f aca="false">IF(FU21="","",IF(FU21="-","-",IF(UPPER(FU21)="AB","+",VLOOKUP(FU21,'විෂය තොරතුරු'!$P$24:$Q$28,2))))</f>
        <v>W</v>
      </c>
      <c r="HG21" s="168" t="str">
        <f aca="false">IF(FV21="","",IF(FV21="-","-",IF(UPPER(FV21)="AB","+",VLOOKUP(FV21,'විෂය තොරතුරු'!$P$24:$Q$28,2))))</f>
        <v>W</v>
      </c>
      <c r="HH21" s="168" t="str">
        <f aca="false">IF(FW21="","",IF(FW21="-","-",IF(UPPER(FW21)="AB","+",VLOOKUP(FW21,'විෂය තොරතුරු'!$P$24:$Q$28,2))))</f>
        <v>W</v>
      </c>
      <c r="HI21" s="169" t="str">
        <f aca="false">IF(FX21="","",IF(FX21="-","-",IF(UPPER(FX21)="AB","+",VLOOKUP(FX21,'විෂය තොරතුරු'!$P$24:$Q$28,2))))</f>
        <v>W</v>
      </c>
      <c r="HJ21" s="167" t="str">
        <f aca="false">IF(FY21="","",IF(FY21="-","-",IF(UPPER(FY21)="AB","+",VLOOKUP(FY21,'විෂය තොරතුරු'!$P$24:$Q$28,2))))</f>
        <v>-</v>
      </c>
      <c r="HK21" s="168" t="str">
        <f aca="false">IF(FZ21="","",IF(FZ21="-","-",IF(UPPER(FZ21)="AB","+",VLOOKUP(FZ21,'විෂය තොරතුරු'!$P$24:$Q$28,2))))</f>
        <v>-</v>
      </c>
      <c r="HL21" s="168" t="str">
        <f aca="false">IF(GA21="","",IF(GA21="-","-",IF(UPPER(GA21)="AB","+",VLOOKUP(GA21,'විෂය තොරතුරු'!$P$24:$Q$28,2))))</f>
        <v>W</v>
      </c>
      <c r="HM21" s="168" t="str">
        <f aca="false">IF(GB21="","",IF(GB21="-","-",IF(UPPER(GB21)="AB","+",VLOOKUP(GB21,'විෂය තොරතුරු'!$P$24:$Q$28,2))))</f>
        <v/>
      </c>
      <c r="HN21" s="168" t="str">
        <f aca="false">IF(GC21="","",IF(GC21="-","-",IF(UPPER(GC21)="AB","+",VLOOKUP(GC21,'විෂය තොරතුරු'!$P$24:$Q$28,2))))</f>
        <v/>
      </c>
      <c r="HO21" s="168" t="str">
        <f aca="false">IF(GD21="","",IF(GD21="-","-",IF(UPPER(GD21)="AB","+",VLOOKUP(GD21,'විෂය තොරතුරු'!$P$24:$Q$28,2))))</f>
        <v/>
      </c>
      <c r="HP21" s="168" t="str">
        <f aca="false">IF(GE21="","",IF(GE21="-","-",IF(UPPER(GE21)="AB","+",VLOOKUP(GE21,'විෂය තොරතුරු'!$P$24:$Q$28,2))))</f>
        <v/>
      </c>
      <c r="HQ21" s="170" t="str">
        <f aca="false">IF(GF21="","",IF(GF21="-","-",IF(UPPER(GF21)="AB","+",VLOOKUP(GF21,'විෂය තොරතුරු'!$P$24:$Q$28,2))))</f>
        <v/>
      </c>
      <c r="HR21" s="171" t="str">
        <f aca="false">IF(GG21="","",IF(GG21="-","-",IF(UPPER(GG21)="AB","+",VLOOKUP(GG21,'විෂය තොරතුරු'!$P$24:$Q$28,2))))</f>
        <v>-</v>
      </c>
      <c r="HS21" s="168" t="str">
        <f aca="false">IF(GH21="","",IF(GH21="-","-",IF(UPPER(GH21)="AB","+",VLOOKUP(GH21,'විෂය තොරතුරු'!$P$24:$Q$28,2))))</f>
        <v>S</v>
      </c>
      <c r="HT21" s="168" t="str">
        <f aca="false">IF(GI21="","",IF(GI21="-","-",IF(UPPER(GI21)="AB","+",VLOOKUP(GI21,'විෂය තොරතුරු'!$P$24:$Q$28,2))))</f>
        <v>-</v>
      </c>
      <c r="HU21" s="168" t="str">
        <f aca="false">IF(GJ21="","",IF(GJ21="-","-",IF(UPPER(GJ21)="AB","+",VLOOKUP(GJ21,'විෂය තොරතුරු'!$P$24:$Q$28,2))))</f>
        <v/>
      </c>
      <c r="HV21" s="168" t="str">
        <f aca="false">IF(GK21="","",IF(GK21="-","-",IF(UPPER(GK21)="AB","+",VLOOKUP(GK21,'විෂය තොරතුරු'!$P$24:$Q$28,2))))</f>
        <v/>
      </c>
      <c r="HW21" s="168" t="str">
        <f aca="false">IF(GL21="","",IF(GL21="-","-",IF(UPPER(GL21)="AB","+",VLOOKUP(GL21,'විෂය තොරතුරු'!$P$24:$Q$28,2))))</f>
        <v>-</v>
      </c>
      <c r="HX21" s="168" t="str">
        <f aca="false">IF(GM21="","",IF(GM21="-","-",IF(UPPER(GM21)="AB","+",VLOOKUP(GM21,'විෂය තොරතුරු'!$P$24:$Q$28,2))))</f>
        <v/>
      </c>
      <c r="HY21" s="169" t="str">
        <f aca="false">IF(GN21="","",IF(GN21="-","-",IF(UPPER(GN21)="AB","+",VLOOKUP(GN21,'විෂය තොරතුරු'!$P$24:$Q$28,2))))</f>
        <v/>
      </c>
      <c r="HZ21" s="171" t="str">
        <f aca="false">IF(GO21="","",IF(GO21="-","-",IF(UPPER(GO21)="AB","+",VLOOKUP(GO21,'විෂය තොරතුරු'!$P$24:$Q$28,2))))</f>
        <v>-</v>
      </c>
      <c r="IA21" s="168" t="str">
        <f aca="false">IF(GP21="","",IF(GP21="-","-",IF(UPPER(GP21)="AB","+",VLOOKUP(GP21,'විෂය තොරතුරු'!$P$24:$Q$28,2))))</f>
        <v>-</v>
      </c>
      <c r="IB21" s="168" t="str">
        <f aca="false">IF(GQ21="","",IF(GQ21="-","-",IF(UPPER(GQ21)="AB","+",VLOOKUP(GQ21,'විෂය තොරතුරු'!$P$24:$Q$28,2))))</f>
        <v/>
      </c>
      <c r="IC21" s="168" t="str">
        <f aca="false">IF(GR21="","",IF(GR21="-","-",IF(UPPER(GR21)="AB","+",VLOOKUP(GR21,'විෂය තොරතුරු'!$P$24:$Q$28,2))))</f>
        <v>W</v>
      </c>
      <c r="ID21" s="168" t="str">
        <f aca="false">IF(GS21="","",IF(GS21="-","-",IF(UPPER(GS21)="AB","+",VLOOKUP(GS21,'විෂය තොරතුරු'!$P$24:$Q$28,2))))</f>
        <v/>
      </c>
      <c r="IE21" s="168" t="str">
        <f aca="false">IF(GT21="","",IF(GT21="-","-",IF(UPPER(GT21)="AB","+",VLOOKUP(GT21,'විෂය තොරතුරු'!$P$24:$Q$28,2))))</f>
        <v/>
      </c>
      <c r="IF21" s="168" t="str">
        <f aca="false">IF(GU21="","",IF(GU21="-","-",IF(UPPER(GU21)="AB","+",VLOOKUP(GU21,'විෂය තොරතුරු'!$P$24:$Q$28,2))))</f>
        <v/>
      </c>
      <c r="IG21" s="169" t="str">
        <f aca="false">IF(GV21="","",IF(GV21="-","-",IF(UPPER(GV21)="AB","+",VLOOKUP(GV21,'විෂය තොරතුරු'!$P$24:$Q$28,2))))</f>
        <v/>
      </c>
      <c r="IH21" s="171" t="n">
        <f aca="false">IF($FL21="","",COUNTIF($GZ21:$IG21,"A"))</f>
        <v>0</v>
      </c>
      <c r="II21" s="171" t="n">
        <f aca="false">IF($FL21="","",COUNTIF($GZ21:$IG21,"B"))</f>
        <v>0</v>
      </c>
      <c r="IJ21" s="171" t="n">
        <f aca="false">IF($FL21="","",COUNTIF($GZ21:$IG21,"C"))</f>
        <v>0</v>
      </c>
      <c r="IK21" s="171" t="n">
        <f aca="false">IF($FL21="","",COUNTIF($GZ21:$IG21,"S"))</f>
        <v>1</v>
      </c>
      <c r="IL21" s="171" t="n">
        <f aca="false">IF($FL21="","",COUNTIF($GZ21:$IG21,"W"))</f>
        <v>8</v>
      </c>
      <c r="IM21" s="171" t="n">
        <f aca="false">IF(FL21="","",SUM(IH21:IK21))</f>
        <v>1</v>
      </c>
      <c r="IN21" s="169" t="n">
        <f aca="false">IF(FL21="","",SUM(IH21:IJ21))</f>
        <v>0</v>
      </c>
      <c r="IO21" s="172" t="str">
        <f aca="false">IF(FL21="","",IF(AND(IM21&gt;=6,IN21&gt;=3,OR(FO21&gt;=35,FP21&gt;=35),FV21&gt;=35),"6/3 සමත්",IF(AND(IM21&gt;=5,IN21&gt;=3,OR(FO21&gt;=35,FP21&gt;=35,FV21&gt;=35)),"5/3 සමත්",IF(AND(IM21&gt;=4,IN21&gt;=1,OR(FO21&gt;=20,FP21&gt;=20,FV21&gt;=20)),"සමත් කළ හැකි",IF(IL21=9,"W9","අසමත් ?")))))</f>
        <v>අසමත් ?</v>
      </c>
    </row>
    <row r="22" customFormat="false" ht="13.8" hidden="false" customHeight="false" outlineLevel="0" collapsed="false">
      <c r="A22" s="160" t="n">
        <v>8</v>
      </c>
      <c r="B22" s="161"/>
      <c r="C22" s="161"/>
      <c r="D22" s="162"/>
      <c r="E22" s="183"/>
      <c r="F22" s="181"/>
      <c r="G22" s="183"/>
      <c r="H22" s="180"/>
      <c r="I22" s="180"/>
      <c r="J22" s="181"/>
      <c r="K22" s="183"/>
      <c r="L22" s="180"/>
      <c r="M22" s="180"/>
      <c r="N22" s="181"/>
      <c r="O22" s="183"/>
      <c r="P22" s="180"/>
      <c r="Q22" s="180"/>
      <c r="R22" s="180"/>
      <c r="S22" s="180"/>
      <c r="T22" s="180"/>
      <c r="U22" s="180"/>
      <c r="V22" s="181"/>
      <c r="W22" s="183"/>
      <c r="X22" s="180"/>
      <c r="Y22" s="180"/>
      <c r="Z22" s="180"/>
      <c r="AA22" s="180"/>
      <c r="AB22" s="180"/>
      <c r="AC22" s="180"/>
      <c r="AD22" s="181"/>
      <c r="AE22" s="183"/>
      <c r="AF22" s="180"/>
      <c r="AG22" s="180"/>
      <c r="AH22" s="180"/>
      <c r="AI22" s="180"/>
      <c r="AJ22" s="180"/>
      <c r="AK22" s="180"/>
      <c r="AL22" s="166"/>
      <c r="AM22" s="167" t="str">
        <f aca="false">IF(B22="","",SUM(E22:AL22))</f>
        <v/>
      </c>
      <c r="AN22" s="168" t="str">
        <f aca="false">IF(B22="","",AM22/9)</f>
        <v/>
      </c>
      <c r="AO22" s="169" t="str">
        <f aca="false">IF(B22="","",IF(AM22=0,"-",RANK(AM22,$AM$15:$AM$64,0)))</f>
        <v/>
      </c>
      <c r="AP22" s="167" t="str">
        <f aca="false">IF(E22="","",IF(E22="-","-",IF(UPPER(E22)="AB","+",VLOOKUP(E22,'විෂය තොරතුරු'!$P$24:$Q$28,2))))</f>
        <v/>
      </c>
      <c r="AQ22" s="168" t="str">
        <f aca="false">IF(F22="","",IF(F22="-","-",IF(UPPER(F22)="AB","+",VLOOKUP(F22,'විෂය තොරතුරු'!$P$24:$Q$28,2))))</f>
        <v/>
      </c>
      <c r="AR22" s="168" t="str">
        <f aca="false">IF(G22="","",IF(G22="-","-",IF(UPPER(G22)="AB","+",VLOOKUP(G22,'විෂය තොරතුරු'!$P$24:$Q$28,2))))</f>
        <v/>
      </c>
      <c r="AS22" s="168" t="str">
        <f aca="false">IF(H22="","",IF(H22="-","-",IF(UPPER(H22)="AB","+",VLOOKUP(H22,'විෂය තොරතුරු'!$P$24:$Q$28,2))))</f>
        <v/>
      </c>
      <c r="AT22" s="168" t="str">
        <f aca="false">IF(I22="","",IF(I22="-","-",IF(UPPER(I22)="AB","+",VLOOKUP(I22,'විෂය තොරතුරු'!$P$24:$Q$28,2))))</f>
        <v/>
      </c>
      <c r="AU22" s="170" t="str">
        <f aca="false">IF(J22="","",IF(J22="-","-",IF(UPPER(J22)="AB","+",VLOOKUP(J22,'විෂය තොරතුරු'!$P$24:$Q$28,2))))</f>
        <v/>
      </c>
      <c r="AV22" s="171" t="str">
        <f aca="false">IF(K22="","",IF(K22="-","-",IF(UPPER(K22)="AB","+",VLOOKUP(K22,'විෂය තොරතුරු'!$P$24:$Q$28,2))))</f>
        <v/>
      </c>
      <c r="AW22" s="168" t="str">
        <f aca="false">IF(L22="","",IF(L22="-","-",IF(UPPER(L22)="AB","+",VLOOKUP(L22,'විෂය තොරතුරු'!$P$24:$Q$28,2))))</f>
        <v/>
      </c>
      <c r="AX22" s="168" t="str">
        <f aca="false">IF(M22="","",IF(M22="-","-",IF(UPPER(M22)="AB","+",VLOOKUP(M22,'විෂය තොරතුරු'!$P$24:$Q$28,2))))</f>
        <v/>
      </c>
      <c r="AY22" s="169" t="str">
        <f aca="false">IF(N22="","",IF(N22="-","-",IF(UPPER(N22)="AB","+",VLOOKUP(N22,'විෂය තොරතුරු'!$P$24:$Q$28,2))))</f>
        <v/>
      </c>
      <c r="AZ22" s="167" t="str">
        <f aca="false">IF(O22="","",IF(O22="-","-",IF(UPPER(O22)="AB","+",VLOOKUP(O22,'විෂය තොරතුරු'!$P$24:$Q$28,2))))</f>
        <v/>
      </c>
      <c r="BA22" s="168" t="str">
        <f aca="false">IF(P22="","",IF(P22="-","-",IF(UPPER(P22)="AB","+",VLOOKUP(P22,'විෂය තොරතුරු'!$P$24:$Q$28,2))))</f>
        <v/>
      </c>
      <c r="BB22" s="168" t="str">
        <f aca="false">IF(Q22="","",IF(Q22="-","-",IF(UPPER(Q22)="AB","+",VLOOKUP(Q22,'විෂය තොරතුරු'!$P$24:$Q$28,2))))</f>
        <v/>
      </c>
      <c r="BC22" s="168" t="str">
        <f aca="false">IF(R22="","",IF(R22="-","-",IF(UPPER(R22)="AB","+",VLOOKUP(R22,'විෂය තොරතුරු'!$P$24:$Q$28,2))))</f>
        <v/>
      </c>
      <c r="BD22" s="168" t="str">
        <f aca="false">IF(S22="","",IF(S22="-","-",IF(UPPER(S22)="AB","+",VLOOKUP(S22,'විෂය තොරතුරු'!$P$24:$Q$28,2))))</f>
        <v/>
      </c>
      <c r="BE22" s="168" t="str">
        <f aca="false">IF(T22="","",IF(T22="-","-",IF(UPPER(T22)="AB","+",VLOOKUP(T22,'විෂය තොරතුරු'!$P$24:$Q$28,2))))</f>
        <v/>
      </c>
      <c r="BF22" s="168" t="str">
        <f aca="false">IF(U22="","",IF(U22="-","-",IF(UPPER(U22)="AB","+",VLOOKUP(U22,'විෂය තොරතුරු'!$P$24:$Q$28,2))))</f>
        <v/>
      </c>
      <c r="BG22" s="170" t="str">
        <f aca="false">IF(V22="","",IF(V22="-","-",IF(UPPER(V22)="AB","+",VLOOKUP(V22,'විෂය තොරතුරු'!$P$24:$Q$28,2))))</f>
        <v/>
      </c>
      <c r="BH22" s="171" t="str">
        <f aca="false">IF(W22="","",IF(W22="-","-",IF(UPPER(W22)="AB","+",VLOOKUP(W22,'විෂය තොරතුරු'!$P$24:$Q$28,2))))</f>
        <v/>
      </c>
      <c r="BI22" s="168" t="str">
        <f aca="false">IF(X22="","",IF(X22="-","-",IF(UPPER(X22)="AB","+",VLOOKUP(X22,'විෂය තොරතුරු'!$P$24:$Q$28,2))))</f>
        <v/>
      </c>
      <c r="BJ22" s="168" t="str">
        <f aca="false">IF(Y22="","",IF(Y22="-","-",IF(UPPER(Y22)="AB","+",VLOOKUP(Y22,'විෂය තොරතුරු'!$P$24:$Q$28,2))))</f>
        <v/>
      </c>
      <c r="BK22" s="168" t="str">
        <f aca="false">IF(Z22="","",IF(Z22="-","-",IF(UPPER(Z22)="AB","+",VLOOKUP(Z22,'විෂය තොරතුරු'!$P$24:$Q$28,2))))</f>
        <v/>
      </c>
      <c r="BL22" s="168" t="str">
        <f aca="false">IF(AA22="","",IF(AA22="-","-",IF(UPPER(AA22)="AB","+",VLOOKUP(AA22,'විෂය තොරතුරු'!$P$24:$Q$28,2))))</f>
        <v/>
      </c>
      <c r="BM22" s="168" t="str">
        <f aca="false">IF(AB22="","",IF(AB22="-","-",IF(UPPER(AB22)="AB","+",VLOOKUP(AB22,'විෂය තොරතුරු'!$P$24:$Q$28,2))))</f>
        <v/>
      </c>
      <c r="BN22" s="168" t="str">
        <f aca="false">IF(AC22="","",IF(AC22="-","-",IF(UPPER(AC22)="AB","+",VLOOKUP(AC22,'විෂය තොරතුරු'!$P$24:$Q$28,2))))</f>
        <v/>
      </c>
      <c r="BO22" s="169" t="str">
        <f aca="false">IF(AD22="","",IF(AD22="-","-",IF(UPPER(AD22)="AB","+",VLOOKUP(AD22,'විෂය තොරතුරු'!$P$24:$Q$28,2))))</f>
        <v/>
      </c>
      <c r="BP22" s="171" t="str">
        <f aca="false">IF(AE22="","",IF(AE22="-","-",IF(UPPER(AE22)="AB","+",VLOOKUP(AE22,'විෂය තොරතුරු'!$P$24:$Q$28,2))))</f>
        <v/>
      </c>
      <c r="BQ22" s="168" t="str">
        <f aca="false">IF(AF22="","",IF(AF22="-","-",IF(UPPER(AF22)="AB","+",VLOOKUP(AF22,'විෂය තොරතුරු'!$P$24:$Q$28,2))))</f>
        <v/>
      </c>
      <c r="BR22" s="168" t="str">
        <f aca="false">IF(AG22="","",IF(AG22="-","-",IF(UPPER(AG22)="AB","+",VLOOKUP(AG22,'විෂය තොරතුරු'!$P$24:$Q$28,2))))</f>
        <v/>
      </c>
      <c r="BS22" s="168" t="str">
        <f aca="false">IF(AH22="","",IF(AH22="-","-",IF(UPPER(AH22)="AB","+",VLOOKUP(AH22,'විෂය තොරතුරු'!$P$24:$Q$28,2))))</f>
        <v/>
      </c>
      <c r="BT22" s="168" t="str">
        <f aca="false">IF(AI22="","",IF(AI22="-","-",IF(UPPER(AI22)="AB","+",VLOOKUP(AI22,'විෂය තොරතුරු'!$P$24:$Q$28,2))))</f>
        <v/>
      </c>
      <c r="BU22" s="168" t="str">
        <f aca="false">IF(AJ22="","",IF(AJ22="-","-",IF(UPPER(AJ22)="AB","+",VLOOKUP(AJ22,'විෂය තොරතුරු'!$P$24:$Q$28,2))))</f>
        <v/>
      </c>
      <c r="BV22" s="168" t="str">
        <f aca="false">IF(AK22="","",IF(AK22="-","-",IF(UPPER(AK22)="AB","+",VLOOKUP(AK22,'විෂය තොරතුරු'!$P$24:$Q$28,2))))</f>
        <v/>
      </c>
      <c r="BW22" s="169" t="str">
        <f aca="false">IF(AL22="","",IF(AL22="-","-",IF(UPPER(AL22)="AB","+",VLOOKUP(AL22,'විෂය තොරතුරු'!$P$24:$Q$28,2))))</f>
        <v/>
      </c>
      <c r="BX22" s="171" t="str">
        <f aca="false">IF($B22="","",COUNTIF($AP22:$BW22,"A"))</f>
        <v/>
      </c>
      <c r="BY22" s="168" t="str">
        <f aca="false">IF($B22="","",COUNTIF($AP22:$BW22,"B"))</f>
        <v/>
      </c>
      <c r="BZ22" s="168" t="str">
        <f aca="false">IF($B22="","",COUNTIF($AP22:$BW22,"C"))</f>
        <v/>
      </c>
      <c r="CA22" s="168" t="str">
        <f aca="false">IF($B22="","",COUNTIF($AP22:$BW22,"S"))</f>
        <v/>
      </c>
      <c r="CB22" s="169" t="str">
        <f aca="false">IF($B22="","",COUNTIF($AP22:$BW22,"W"))</f>
        <v/>
      </c>
      <c r="CC22" s="171" t="str">
        <f aca="false">IF(B22="","",SUM(BX22:CA22))</f>
        <v/>
      </c>
      <c r="CD22" s="169" t="str">
        <f aca="false">IF(B22="","",SUM(BX22:BZ22))</f>
        <v/>
      </c>
      <c r="CE22" s="172" t="str">
        <f aca="false">IF(B22="","",IF(AND(CC22&gt;=6,CD22&gt;=3,OR(E22&gt;=35,F22&gt;=35),L22&gt;=35),"6/3 සමත්",IF(AND(CC22&gt;=5,CD22&gt;=3,OR(E22&gt;=35,F22&gt;=35,L22&gt;=35)),"5/3 සමත්",IF(AND(CC22&gt;=4,CD22&gt;=1,OR(E22&gt;=20,F22&gt;=20,L22&gt;=20)),"සමත් කළ හැකි",IF(CB22=9,"W9","අසමත් ?")))))</f>
        <v/>
      </c>
      <c r="FK22" s="173" t="n">
        <v>8</v>
      </c>
      <c r="FL22" s="161" t="s">
        <v>51</v>
      </c>
      <c r="FM22" s="161"/>
      <c r="FN22" s="161" t="str">
        <f aca="false">IF(FM22="","-",(FM22/$M$95)*100)</f>
        <v>-</v>
      </c>
      <c r="FO22" s="165" t="n">
        <v>45</v>
      </c>
      <c r="FP22" s="165"/>
      <c r="FQ22" s="165" t="n">
        <v>35</v>
      </c>
      <c r="FR22" s="165" t="s">
        <v>18</v>
      </c>
      <c r="FS22" s="165"/>
      <c r="FT22" s="165"/>
      <c r="FU22" s="165" t="n">
        <v>7</v>
      </c>
      <c r="FV22" s="165" t="s">
        <v>52</v>
      </c>
      <c r="FW22" s="165" t="n">
        <v>58</v>
      </c>
      <c r="FX22" s="165" t="n">
        <v>65</v>
      </c>
      <c r="FY22" s="165" t="s">
        <v>18</v>
      </c>
      <c r="FZ22" s="165" t="s">
        <v>18</v>
      </c>
      <c r="GA22" s="165" t="n">
        <v>55</v>
      </c>
      <c r="GB22" s="165"/>
      <c r="GC22" s="165"/>
      <c r="GD22" s="165"/>
      <c r="GE22" s="165"/>
      <c r="GF22" s="165"/>
      <c r="GG22" s="165" t="s">
        <v>18</v>
      </c>
      <c r="GH22" s="165" t="s">
        <v>18</v>
      </c>
      <c r="GI22" s="165" t="s">
        <v>18</v>
      </c>
      <c r="GJ22" s="165"/>
      <c r="GK22" s="165"/>
      <c r="GL22" s="165" t="s">
        <v>18</v>
      </c>
      <c r="GM22" s="165"/>
      <c r="GN22" s="165"/>
      <c r="GO22" s="165" t="s">
        <v>18</v>
      </c>
      <c r="GP22" s="165" t="s">
        <v>18</v>
      </c>
      <c r="GQ22" s="165"/>
      <c r="GR22" s="165" t="s">
        <v>18</v>
      </c>
      <c r="GS22" s="165"/>
      <c r="GT22" s="165"/>
      <c r="GU22" s="165"/>
      <c r="GV22" s="174"/>
      <c r="GW22" s="167" t="n">
        <f aca="false">IF(FL22="","",SUM(FO22:GV22))</f>
        <v>265</v>
      </c>
      <c r="GX22" s="168" t="n">
        <f aca="false">IF(FL22="","",GW22/9)</f>
        <v>29.4444444444444</v>
      </c>
      <c r="GY22" s="169" t="n">
        <f aca="false">IF(FL22="","",IF(GW22=0,"-",RANK(GW22,$GW$15:$GW$64,0)))</f>
        <v>16</v>
      </c>
      <c r="GZ22" s="167" t="str">
        <f aca="false">IF(FO22="","",IF(FO22="-","-",IF(UPPER(FO22)="AB","+",VLOOKUP(FO22,'විෂය තොරතුරු'!$P$24:$Q$28,2))))</f>
        <v>S</v>
      </c>
      <c r="HA22" s="168" t="str">
        <f aca="false">IF(FP22="","",IF(FP22="-","-",IF(UPPER(FP22)="AB","+",VLOOKUP(FP22,'විෂය තොරතුරු'!$P$24:$Q$28,2))))</f>
        <v/>
      </c>
      <c r="HB22" s="168" t="str">
        <f aca="false">IF(FQ22="","",IF(FQ22="-","-",IF(UPPER(FQ22)="AB","+",VLOOKUP(FQ22,'විෂය තොරතුරු'!$P$24:$Q$28,2))))</f>
        <v>S</v>
      </c>
      <c r="HC22" s="168" t="str">
        <f aca="false">IF(FR22="","",IF(FR22="-","-",IF(UPPER(FR22)="AB","+",VLOOKUP(FR22,'විෂය තොරතුරු'!$P$24:$Q$28,2))))</f>
        <v>-</v>
      </c>
      <c r="HD22" s="168" t="str">
        <f aca="false">IF(FS22="","",IF(FS22="-","-",IF(UPPER(FS22)="AB","+",VLOOKUP(FS22,'විෂය තොරතුරු'!$P$24:$Q$28,2))))</f>
        <v/>
      </c>
      <c r="HE22" s="170" t="str">
        <f aca="false">IF(FT22="","",IF(FT22="-","-",IF(UPPER(FT22)="AB","+",VLOOKUP(FT22,'විෂය තොරතුරු'!$P$24:$Q$28,2))))</f>
        <v/>
      </c>
      <c r="HF22" s="171" t="str">
        <f aca="false">IF(FU22="","",IF(FU22="-","-",IF(UPPER(FU22)="AB","+",VLOOKUP(FU22,'විෂය තොරතුරු'!$P$24:$Q$28,2))))</f>
        <v>W</v>
      </c>
      <c r="HG22" s="168" t="str">
        <f aca="false">IF(FV22="","",IF(FV22="-","-",IF(UPPER(FV22)="AB","+",VLOOKUP(FV22,'විෂය තොරතුරු'!$P$24:$Q$28,2))))</f>
        <v>+</v>
      </c>
      <c r="HH22" s="168" t="str">
        <f aca="false">IF(FW22="","",IF(FW22="-","-",IF(UPPER(FW22)="AB","+",VLOOKUP(FW22,'විෂය තොරතුරු'!$P$24:$Q$28,2))))</f>
        <v>C</v>
      </c>
      <c r="HI22" s="169" t="str">
        <f aca="false">IF(FX22="","",IF(FX22="-","-",IF(UPPER(FX22)="AB","+",VLOOKUP(FX22,'විෂය තොරතුරු'!$P$24:$Q$28,2))))</f>
        <v>B</v>
      </c>
      <c r="HJ22" s="167" t="str">
        <f aca="false">IF(FY22="","",IF(FY22="-","-",IF(UPPER(FY22)="AB","+",VLOOKUP(FY22,'විෂය තොරතුරු'!$P$24:$Q$28,2))))</f>
        <v>-</v>
      </c>
      <c r="HK22" s="168" t="str">
        <f aca="false">IF(FZ22="","",IF(FZ22="-","-",IF(UPPER(FZ22)="AB","+",VLOOKUP(FZ22,'විෂය තොරතුරු'!$P$24:$Q$28,2))))</f>
        <v>-</v>
      </c>
      <c r="HL22" s="168" t="str">
        <f aca="false">IF(GA22="","",IF(GA22="-","-",IF(UPPER(GA22)="AB","+",VLOOKUP(GA22,'විෂය තොරතුරු'!$P$24:$Q$28,2))))</f>
        <v>C</v>
      </c>
      <c r="HM22" s="168" t="str">
        <f aca="false">IF(GB22="","",IF(GB22="-","-",IF(UPPER(GB22)="AB","+",VLOOKUP(GB22,'විෂය තොරතුරු'!$P$24:$Q$28,2))))</f>
        <v/>
      </c>
      <c r="HN22" s="168" t="str">
        <f aca="false">IF(GC22="","",IF(GC22="-","-",IF(UPPER(GC22)="AB","+",VLOOKUP(GC22,'විෂය තොරතුරු'!$P$24:$Q$28,2))))</f>
        <v/>
      </c>
      <c r="HO22" s="168" t="str">
        <f aca="false">IF(GD22="","",IF(GD22="-","-",IF(UPPER(GD22)="AB","+",VLOOKUP(GD22,'විෂය තොරතුරු'!$P$24:$Q$28,2))))</f>
        <v/>
      </c>
      <c r="HP22" s="168" t="str">
        <f aca="false">IF(GE22="","",IF(GE22="-","-",IF(UPPER(GE22)="AB","+",VLOOKUP(GE22,'විෂය තොරතුරු'!$P$24:$Q$28,2))))</f>
        <v/>
      </c>
      <c r="HQ22" s="170" t="str">
        <f aca="false">IF(GF22="","",IF(GF22="-","-",IF(UPPER(GF22)="AB","+",VLOOKUP(GF22,'විෂය තොරතුරු'!$P$24:$Q$28,2))))</f>
        <v/>
      </c>
      <c r="HR22" s="171" t="str">
        <f aca="false">IF(GG22="","",IF(GG22="-","-",IF(UPPER(GG22)="AB","+",VLOOKUP(GG22,'විෂය තොරතුරු'!$P$24:$Q$28,2))))</f>
        <v>-</v>
      </c>
      <c r="HS22" s="168" t="str">
        <f aca="false">IF(GH22="","",IF(GH22="-","-",IF(UPPER(GH22)="AB","+",VLOOKUP(GH22,'විෂය තොරතුරු'!$P$24:$Q$28,2))))</f>
        <v>-</v>
      </c>
      <c r="HT22" s="168" t="str">
        <f aca="false">IF(GI22="","",IF(GI22="-","-",IF(UPPER(GI22)="AB","+",VLOOKUP(GI22,'විෂය තොරතුරු'!$P$24:$Q$28,2))))</f>
        <v>-</v>
      </c>
      <c r="HU22" s="168" t="str">
        <f aca="false">IF(GJ22="","",IF(GJ22="-","-",IF(UPPER(GJ22)="AB","+",VLOOKUP(GJ22,'විෂය තොරතුරු'!$P$24:$Q$28,2))))</f>
        <v/>
      </c>
      <c r="HV22" s="168" t="str">
        <f aca="false">IF(GK22="","",IF(GK22="-","-",IF(UPPER(GK22)="AB","+",VLOOKUP(GK22,'විෂය තොරතුරු'!$P$24:$Q$28,2))))</f>
        <v/>
      </c>
      <c r="HW22" s="168" t="str">
        <f aca="false">IF(GL22="","",IF(GL22="-","-",IF(UPPER(GL22)="AB","+",VLOOKUP(GL22,'විෂය තොරතුරු'!$P$24:$Q$28,2))))</f>
        <v>-</v>
      </c>
      <c r="HX22" s="168" t="str">
        <f aca="false">IF(GM22="","",IF(GM22="-","-",IF(UPPER(GM22)="AB","+",VLOOKUP(GM22,'විෂය තොරතුරු'!$P$24:$Q$28,2))))</f>
        <v/>
      </c>
      <c r="HY22" s="169" t="str">
        <f aca="false">IF(GN22="","",IF(GN22="-","-",IF(UPPER(GN22)="AB","+",VLOOKUP(GN22,'විෂය තොරතුරු'!$P$24:$Q$28,2))))</f>
        <v/>
      </c>
      <c r="HZ22" s="171" t="str">
        <f aca="false">IF(GO22="","",IF(GO22="-","-",IF(UPPER(GO22)="AB","+",VLOOKUP(GO22,'විෂය තොරතුරු'!$P$24:$Q$28,2))))</f>
        <v>-</v>
      </c>
      <c r="IA22" s="168" t="str">
        <f aca="false">IF(GP22="","",IF(GP22="-","-",IF(UPPER(GP22)="AB","+",VLOOKUP(GP22,'විෂය තොරතුරු'!$P$24:$Q$28,2))))</f>
        <v>-</v>
      </c>
      <c r="IB22" s="168" t="str">
        <f aca="false">IF(GQ22="","",IF(GQ22="-","-",IF(UPPER(GQ22)="AB","+",VLOOKUP(GQ22,'විෂය තොරතුරු'!$P$24:$Q$28,2))))</f>
        <v/>
      </c>
      <c r="IC22" s="168" t="str">
        <f aca="false">IF(GR22="","",IF(GR22="-","-",IF(UPPER(GR22)="AB","+",VLOOKUP(GR22,'විෂය තොරතුරු'!$P$24:$Q$28,2))))</f>
        <v>-</v>
      </c>
      <c r="ID22" s="168" t="str">
        <f aca="false">IF(GS22="","",IF(GS22="-","-",IF(UPPER(GS22)="AB","+",VLOOKUP(GS22,'විෂය තොරතුරු'!$P$24:$Q$28,2))))</f>
        <v/>
      </c>
      <c r="IE22" s="168" t="str">
        <f aca="false">IF(GT22="","",IF(GT22="-","-",IF(UPPER(GT22)="AB","+",VLOOKUP(GT22,'විෂය තොරතුරු'!$P$24:$Q$28,2))))</f>
        <v/>
      </c>
      <c r="IF22" s="168" t="str">
        <f aca="false">IF(GU22="","",IF(GU22="-","-",IF(UPPER(GU22)="AB","+",VLOOKUP(GU22,'විෂය තොරතුරු'!$P$24:$Q$28,2))))</f>
        <v/>
      </c>
      <c r="IG22" s="169" t="str">
        <f aca="false">IF(GV22="","",IF(GV22="-","-",IF(UPPER(GV22)="AB","+",VLOOKUP(GV22,'විෂය තොරතුරු'!$P$24:$Q$28,2))))</f>
        <v/>
      </c>
      <c r="IH22" s="171" t="n">
        <f aca="false">IF($FL22="","",COUNTIF($GZ22:$IG22,"A"))</f>
        <v>0</v>
      </c>
      <c r="II22" s="171" t="n">
        <f aca="false">IF($FL22="","",COUNTIF($GZ22:$IG22,"B"))</f>
        <v>1</v>
      </c>
      <c r="IJ22" s="171" t="n">
        <f aca="false">IF($FL22="","",COUNTIF($GZ22:$IG22,"C"))</f>
        <v>2</v>
      </c>
      <c r="IK22" s="171" t="n">
        <f aca="false">IF($FL22="","",COUNTIF($GZ22:$IG22,"S"))</f>
        <v>2</v>
      </c>
      <c r="IL22" s="171" t="n">
        <f aca="false">IF($FL22="","",COUNTIF($GZ22:$IG22,"W"))</f>
        <v>1</v>
      </c>
      <c r="IM22" s="171" t="n">
        <f aca="false">IF(FL22="","",SUM(IH22:IK22))</f>
        <v>5</v>
      </c>
      <c r="IN22" s="169" t="n">
        <f aca="false">IF(FL22="","",SUM(IH22:IJ22))</f>
        <v>3</v>
      </c>
      <c r="IO22" s="172" t="str">
        <f aca="false">IF(FL22="","",IF(AND(IM22&gt;=6,IN22&gt;=3,OR(FO22&gt;=35,FP22&gt;=35),FV22&gt;=35),"6/3 සමත්",IF(AND(IM22&gt;=5,IN22&gt;=3,OR(FO22&gt;=35,FP22&gt;=35,FV22&gt;=35)),"5/3 සමත්",IF(AND(IM22&gt;=4,IN22&gt;=1,OR(FO22&gt;=20,FP22&gt;=20,FV22&gt;=20)),"සමත් කළ හැකි",IF(IL22=9,"W9","අසමත් ?")))))</f>
        <v>5/3 සමත්</v>
      </c>
    </row>
    <row r="23" customFormat="false" ht="13.8" hidden="false" customHeight="false" outlineLevel="0" collapsed="false">
      <c r="A23" s="160" t="n">
        <v>9</v>
      </c>
      <c r="B23" s="161"/>
      <c r="C23" s="161"/>
      <c r="D23" s="162"/>
      <c r="E23" s="183"/>
      <c r="F23" s="181"/>
      <c r="G23" s="183"/>
      <c r="H23" s="180"/>
      <c r="I23" s="180"/>
      <c r="J23" s="181"/>
      <c r="K23" s="183"/>
      <c r="L23" s="180"/>
      <c r="M23" s="180"/>
      <c r="N23" s="181"/>
      <c r="O23" s="183"/>
      <c r="P23" s="180"/>
      <c r="Q23" s="180"/>
      <c r="R23" s="180"/>
      <c r="S23" s="180"/>
      <c r="T23" s="180"/>
      <c r="U23" s="180"/>
      <c r="V23" s="181"/>
      <c r="W23" s="183"/>
      <c r="X23" s="180"/>
      <c r="Y23" s="180"/>
      <c r="Z23" s="180"/>
      <c r="AA23" s="180"/>
      <c r="AB23" s="180"/>
      <c r="AC23" s="180"/>
      <c r="AD23" s="181"/>
      <c r="AE23" s="183"/>
      <c r="AF23" s="180"/>
      <c r="AG23" s="180"/>
      <c r="AH23" s="180"/>
      <c r="AI23" s="180"/>
      <c r="AJ23" s="180"/>
      <c r="AK23" s="180"/>
      <c r="AL23" s="166"/>
      <c r="AM23" s="167" t="str">
        <f aca="false">IF(B23="","",SUM(E23:AL23))</f>
        <v/>
      </c>
      <c r="AN23" s="168" t="str">
        <f aca="false">IF(B23="","",AM23/9)</f>
        <v/>
      </c>
      <c r="AO23" s="169" t="str">
        <f aca="false">IF(B23="","",IF(AM23=0,"-",RANK(AM23,$AM$15:$AM$64,0)))</f>
        <v/>
      </c>
      <c r="AP23" s="167" t="str">
        <f aca="false">IF(E23="","",IF(E23="-","-",IF(UPPER(E23)="AB","+",VLOOKUP(E23,'විෂය තොරතුරු'!$P$24:$Q$28,2))))</f>
        <v/>
      </c>
      <c r="AQ23" s="168" t="str">
        <f aca="false">IF(F23="","",IF(F23="-","-",IF(UPPER(F23)="AB","+",VLOOKUP(F23,'විෂය තොරතුරු'!$P$24:$Q$28,2))))</f>
        <v/>
      </c>
      <c r="AR23" s="168" t="str">
        <f aca="false">IF(G23="","",IF(G23="-","-",IF(UPPER(G23)="AB","+",VLOOKUP(G23,'විෂය තොරතුරු'!$P$24:$Q$28,2))))</f>
        <v/>
      </c>
      <c r="AS23" s="168" t="str">
        <f aca="false">IF(H23="","",IF(H23="-","-",IF(UPPER(H23)="AB","+",VLOOKUP(H23,'විෂය තොරතුරු'!$P$24:$Q$28,2))))</f>
        <v/>
      </c>
      <c r="AT23" s="168" t="str">
        <f aca="false">IF(I23="","",IF(I23="-","-",IF(UPPER(I23)="AB","+",VLOOKUP(I23,'විෂය තොරතුරු'!$P$24:$Q$28,2))))</f>
        <v/>
      </c>
      <c r="AU23" s="170" t="str">
        <f aca="false">IF(J23="","",IF(J23="-","-",IF(UPPER(J23)="AB","+",VLOOKUP(J23,'විෂය තොරතුරු'!$P$24:$Q$28,2))))</f>
        <v/>
      </c>
      <c r="AV23" s="171" t="str">
        <f aca="false">IF(K23="","",IF(K23="-","-",IF(UPPER(K23)="AB","+",VLOOKUP(K23,'විෂය තොරතුරු'!$P$24:$Q$28,2))))</f>
        <v/>
      </c>
      <c r="AW23" s="168" t="str">
        <f aca="false">IF(L23="","",IF(L23="-","-",IF(UPPER(L23)="AB","+",VLOOKUP(L23,'විෂය තොරතුරු'!$P$24:$Q$28,2))))</f>
        <v/>
      </c>
      <c r="AX23" s="168" t="str">
        <f aca="false">IF(M23="","",IF(M23="-","-",IF(UPPER(M23)="AB","+",VLOOKUP(M23,'විෂය තොරතුරු'!$P$24:$Q$28,2))))</f>
        <v/>
      </c>
      <c r="AY23" s="169" t="str">
        <f aca="false">IF(N23="","",IF(N23="-","-",IF(UPPER(N23)="AB","+",VLOOKUP(N23,'විෂය තොරතුරු'!$P$24:$Q$28,2))))</f>
        <v/>
      </c>
      <c r="AZ23" s="167" t="str">
        <f aca="false">IF(O23="","",IF(O23="-","-",IF(UPPER(O23)="AB","+",VLOOKUP(O23,'විෂය තොරතුරු'!$P$24:$Q$28,2))))</f>
        <v/>
      </c>
      <c r="BA23" s="168" t="str">
        <f aca="false">IF(P23="","",IF(P23="-","-",IF(UPPER(P23)="AB","+",VLOOKUP(P23,'විෂය තොරතුරු'!$P$24:$Q$28,2))))</f>
        <v/>
      </c>
      <c r="BB23" s="168" t="str">
        <f aca="false">IF(Q23="","",IF(Q23="-","-",IF(UPPER(Q23)="AB","+",VLOOKUP(Q23,'විෂය තොරතුරු'!$P$24:$Q$28,2))))</f>
        <v/>
      </c>
      <c r="BC23" s="168" t="str">
        <f aca="false">IF(R23="","",IF(R23="-","-",IF(UPPER(R23)="AB","+",VLOOKUP(R23,'විෂය තොරතුරු'!$P$24:$Q$28,2))))</f>
        <v/>
      </c>
      <c r="BD23" s="168" t="str">
        <f aca="false">IF(S23="","",IF(S23="-","-",IF(UPPER(S23)="AB","+",VLOOKUP(S23,'විෂය තොරතුරු'!$P$24:$Q$28,2))))</f>
        <v/>
      </c>
      <c r="BE23" s="168" t="str">
        <f aca="false">IF(T23="","",IF(T23="-","-",IF(UPPER(T23)="AB","+",VLOOKUP(T23,'විෂය තොරතුරු'!$P$24:$Q$28,2))))</f>
        <v/>
      </c>
      <c r="BF23" s="168" t="str">
        <f aca="false">IF(U23="","",IF(U23="-","-",IF(UPPER(U23)="AB","+",VLOOKUP(U23,'විෂය තොරතුරු'!$P$24:$Q$28,2))))</f>
        <v/>
      </c>
      <c r="BG23" s="170" t="str">
        <f aca="false">IF(V23="","",IF(V23="-","-",IF(UPPER(V23)="AB","+",VLOOKUP(V23,'විෂය තොරතුරු'!$P$24:$Q$28,2))))</f>
        <v/>
      </c>
      <c r="BH23" s="171" t="str">
        <f aca="false">IF(W23="","",IF(W23="-","-",IF(UPPER(W23)="AB","+",VLOOKUP(W23,'විෂය තොරතුරු'!$P$24:$Q$28,2))))</f>
        <v/>
      </c>
      <c r="BI23" s="168" t="str">
        <f aca="false">IF(X23="","",IF(X23="-","-",IF(UPPER(X23)="AB","+",VLOOKUP(X23,'විෂය තොරතුරු'!$P$24:$Q$28,2))))</f>
        <v/>
      </c>
      <c r="BJ23" s="168" t="str">
        <f aca="false">IF(Y23="","",IF(Y23="-","-",IF(UPPER(Y23)="AB","+",VLOOKUP(Y23,'විෂය තොරතුරු'!$P$24:$Q$28,2))))</f>
        <v/>
      </c>
      <c r="BK23" s="168" t="str">
        <f aca="false">IF(Z23="","",IF(Z23="-","-",IF(UPPER(Z23)="AB","+",VLOOKUP(Z23,'විෂය තොරතුරු'!$P$24:$Q$28,2))))</f>
        <v/>
      </c>
      <c r="BL23" s="168" t="str">
        <f aca="false">IF(AA23="","",IF(AA23="-","-",IF(UPPER(AA23)="AB","+",VLOOKUP(AA23,'විෂය තොරතුරු'!$P$24:$Q$28,2))))</f>
        <v/>
      </c>
      <c r="BM23" s="168" t="str">
        <f aca="false">IF(AB23="","",IF(AB23="-","-",IF(UPPER(AB23)="AB","+",VLOOKUP(AB23,'විෂය තොරතුරු'!$P$24:$Q$28,2))))</f>
        <v/>
      </c>
      <c r="BN23" s="168" t="str">
        <f aca="false">IF(AC23="","",IF(AC23="-","-",IF(UPPER(AC23)="AB","+",VLOOKUP(AC23,'විෂය තොරතුරු'!$P$24:$Q$28,2))))</f>
        <v/>
      </c>
      <c r="BO23" s="169" t="str">
        <f aca="false">IF(AD23="","",IF(AD23="-","-",IF(UPPER(AD23)="AB","+",VLOOKUP(AD23,'විෂය තොරතුරු'!$P$24:$Q$28,2))))</f>
        <v/>
      </c>
      <c r="BP23" s="171" t="str">
        <f aca="false">IF(AE23="","",IF(AE23="-","-",IF(UPPER(AE23)="AB","+",VLOOKUP(AE23,'විෂය තොරතුරු'!$P$24:$Q$28,2))))</f>
        <v/>
      </c>
      <c r="BQ23" s="168" t="str">
        <f aca="false">IF(AF23="","",IF(AF23="-","-",IF(UPPER(AF23)="AB","+",VLOOKUP(AF23,'විෂය තොරතුරු'!$P$24:$Q$28,2))))</f>
        <v/>
      </c>
      <c r="BR23" s="168" t="str">
        <f aca="false">IF(AG23="","",IF(AG23="-","-",IF(UPPER(AG23)="AB","+",VLOOKUP(AG23,'විෂය තොරතුරු'!$P$24:$Q$28,2))))</f>
        <v/>
      </c>
      <c r="BS23" s="168" t="str">
        <f aca="false">IF(AH23="","",IF(AH23="-","-",IF(UPPER(AH23)="AB","+",VLOOKUP(AH23,'විෂය තොරතුරු'!$P$24:$Q$28,2))))</f>
        <v/>
      </c>
      <c r="BT23" s="168" t="str">
        <f aca="false">IF(AI23="","",IF(AI23="-","-",IF(UPPER(AI23)="AB","+",VLOOKUP(AI23,'විෂය තොරතුරු'!$P$24:$Q$28,2))))</f>
        <v/>
      </c>
      <c r="BU23" s="168" t="str">
        <f aca="false">IF(AJ23="","",IF(AJ23="-","-",IF(UPPER(AJ23)="AB","+",VLOOKUP(AJ23,'විෂය තොරතුරු'!$P$24:$Q$28,2))))</f>
        <v/>
      </c>
      <c r="BV23" s="168" t="str">
        <f aca="false">IF(AK23="","",IF(AK23="-","-",IF(UPPER(AK23)="AB","+",VLOOKUP(AK23,'විෂය තොරතුරු'!$P$24:$Q$28,2))))</f>
        <v/>
      </c>
      <c r="BW23" s="169" t="str">
        <f aca="false">IF(AL23="","",IF(AL23="-","-",IF(UPPER(AL23)="AB","+",VLOOKUP(AL23,'විෂය තොරතුරු'!$P$24:$Q$28,2))))</f>
        <v/>
      </c>
      <c r="BX23" s="171" t="str">
        <f aca="false">IF($B23="","",COUNTIF($AP23:$BW23,"A"))</f>
        <v/>
      </c>
      <c r="BY23" s="168" t="str">
        <f aca="false">IF($B23="","",COUNTIF($AP23:$BW23,"B"))</f>
        <v/>
      </c>
      <c r="BZ23" s="168" t="str">
        <f aca="false">IF($B23="","",COUNTIF($AP23:$BW23,"C"))</f>
        <v/>
      </c>
      <c r="CA23" s="168" t="str">
        <f aca="false">IF($B23="","",COUNTIF($AP23:$BW23,"S"))</f>
        <v/>
      </c>
      <c r="CB23" s="169" t="str">
        <f aca="false">IF($B23="","",COUNTIF($AP23:$BW23,"W"))</f>
        <v/>
      </c>
      <c r="CC23" s="171" t="str">
        <f aca="false">IF(B23="","",SUM(BX23:CA23))</f>
        <v/>
      </c>
      <c r="CD23" s="169" t="str">
        <f aca="false">IF(B23="","",SUM(BX23:BZ23))</f>
        <v/>
      </c>
      <c r="CE23" s="172" t="str">
        <f aca="false">IF(B23="","",IF(AND(CC23&gt;=6,CD23&gt;=3,OR(E23&gt;=35,F23&gt;=35),L23&gt;=35),"6/3 සමත්",IF(AND(CC23&gt;=5,CD23&gt;=3,OR(E23&gt;=35,F23&gt;=35,L23&gt;=35)),"5/3 සමත්",IF(AND(CC23&gt;=4,CD23&gt;=1,OR(E23&gt;=20,F23&gt;=20,L23&gt;=20)),"සමත් කළ හැකි",IF(CB23=9,"W9","අසමත් ?")))))</f>
        <v/>
      </c>
      <c r="FK23" s="173" t="n">
        <v>9</v>
      </c>
      <c r="FL23" s="161" t="s">
        <v>53</v>
      </c>
      <c r="FM23" s="161"/>
      <c r="FN23" s="161" t="str">
        <f aca="false">IF(FM23="","-",(FM23/$M$95)*100)</f>
        <v>-</v>
      </c>
      <c r="FO23" s="165" t="n">
        <v>32</v>
      </c>
      <c r="FP23" s="165"/>
      <c r="FQ23" s="165" t="n">
        <v>30</v>
      </c>
      <c r="FR23" s="165" t="s">
        <v>18</v>
      </c>
      <c r="FS23" s="165"/>
      <c r="FT23" s="165"/>
      <c r="FU23" s="165" t="n">
        <v>3</v>
      </c>
      <c r="FV23" s="165" t="n">
        <v>13</v>
      </c>
      <c r="FW23" s="165" t="n">
        <v>5</v>
      </c>
      <c r="FX23" s="165" t="n">
        <v>22</v>
      </c>
      <c r="FY23" s="165" t="s">
        <v>18</v>
      </c>
      <c r="FZ23" s="165" t="s">
        <v>18</v>
      </c>
      <c r="GA23" s="165" t="n">
        <v>14</v>
      </c>
      <c r="GB23" s="165"/>
      <c r="GC23" s="165"/>
      <c r="GD23" s="165"/>
      <c r="GE23" s="165"/>
      <c r="GF23" s="165"/>
      <c r="GG23" s="165" t="n">
        <v>52</v>
      </c>
      <c r="GH23" s="165" t="s">
        <v>18</v>
      </c>
      <c r="GI23" s="165" t="s">
        <v>18</v>
      </c>
      <c r="GJ23" s="165"/>
      <c r="GK23" s="165"/>
      <c r="GL23" s="165" t="n">
        <v>14</v>
      </c>
      <c r="GM23" s="165"/>
      <c r="GN23" s="165"/>
      <c r="GO23" s="165" t="s">
        <v>18</v>
      </c>
      <c r="GP23" s="165" t="s">
        <v>18</v>
      </c>
      <c r="GQ23" s="165"/>
      <c r="GR23" s="165" t="s">
        <v>18</v>
      </c>
      <c r="GS23" s="165"/>
      <c r="GT23" s="165"/>
      <c r="GU23" s="165"/>
      <c r="GV23" s="174"/>
      <c r="GW23" s="167" t="n">
        <f aca="false">IF(FL23="","",SUM(FO23:GV23))</f>
        <v>185</v>
      </c>
      <c r="GX23" s="168" t="n">
        <f aca="false">IF(FL23="","",GW23/9)</f>
        <v>20.5555555555556</v>
      </c>
      <c r="GY23" s="169" t="n">
        <f aca="false">IF(FL23="","",IF(GW23=0,"-",RANK(GW23,$GW$15:$GW$64,0)))</f>
        <v>35</v>
      </c>
      <c r="GZ23" s="167" t="str">
        <f aca="false">IF(FO23="","",IF(FO23="-","-",IF(UPPER(FO23)="AB","+",VLOOKUP(FO23,'විෂය තොරතුරු'!$P$24:$Q$28,2))))</f>
        <v>W</v>
      </c>
      <c r="HA23" s="168" t="str">
        <f aca="false">IF(FP23="","",IF(FP23="-","-",IF(UPPER(FP23)="AB","+",VLOOKUP(FP23,'විෂය තොරතුරු'!$P$24:$Q$28,2))))</f>
        <v/>
      </c>
      <c r="HB23" s="168" t="str">
        <f aca="false">IF(FQ23="","",IF(FQ23="-","-",IF(UPPER(FQ23)="AB","+",VLOOKUP(FQ23,'විෂය තොරතුරු'!$P$24:$Q$28,2))))</f>
        <v>W</v>
      </c>
      <c r="HC23" s="168" t="str">
        <f aca="false">IF(FR23="","",IF(FR23="-","-",IF(UPPER(FR23)="AB","+",VLOOKUP(FR23,'විෂය තොරතුරු'!$P$24:$Q$28,2))))</f>
        <v>-</v>
      </c>
      <c r="HD23" s="168" t="str">
        <f aca="false">IF(FS23="","",IF(FS23="-","-",IF(UPPER(FS23)="AB","+",VLOOKUP(FS23,'විෂය තොරතුරු'!$P$24:$Q$28,2))))</f>
        <v/>
      </c>
      <c r="HE23" s="170" t="str">
        <f aca="false">IF(FT23="","",IF(FT23="-","-",IF(UPPER(FT23)="AB","+",VLOOKUP(FT23,'විෂය තොරතුරු'!$P$24:$Q$28,2))))</f>
        <v/>
      </c>
      <c r="HF23" s="171" t="str">
        <f aca="false">IF(FU23="","",IF(FU23="-","-",IF(UPPER(FU23)="AB","+",VLOOKUP(FU23,'විෂය තොරතුරු'!$P$24:$Q$28,2))))</f>
        <v>W</v>
      </c>
      <c r="HG23" s="168" t="str">
        <f aca="false">IF(FV23="","",IF(FV23="-","-",IF(UPPER(FV23)="AB","+",VLOOKUP(FV23,'විෂය තොරතුරු'!$P$24:$Q$28,2))))</f>
        <v>W</v>
      </c>
      <c r="HH23" s="168" t="str">
        <f aca="false">IF(FW23="","",IF(FW23="-","-",IF(UPPER(FW23)="AB","+",VLOOKUP(FW23,'විෂය තොරතුරු'!$P$24:$Q$28,2))))</f>
        <v>W</v>
      </c>
      <c r="HI23" s="169" t="str">
        <f aca="false">IF(FX23="","",IF(FX23="-","-",IF(UPPER(FX23)="AB","+",VLOOKUP(FX23,'විෂය තොරතුරු'!$P$24:$Q$28,2))))</f>
        <v>W</v>
      </c>
      <c r="HJ23" s="167" t="str">
        <f aca="false">IF(FY23="","",IF(FY23="-","-",IF(UPPER(FY23)="AB","+",VLOOKUP(FY23,'විෂය තොරතුරු'!$P$24:$Q$28,2))))</f>
        <v>-</v>
      </c>
      <c r="HK23" s="168" t="str">
        <f aca="false">IF(FZ23="","",IF(FZ23="-","-",IF(UPPER(FZ23)="AB","+",VLOOKUP(FZ23,'විෂය තොරතුරු'!$P$24:$Q$28,2))))</f>
        <v>-</v>
      </c>
      <c r="HL23" s="168" t="str">
        <f aca="false">IF(GA23="","",IF(GA23="-","-",IF(UPPER(GA23)="AB","+",VLOOKUP(GA23,'විෂය තොරතුරු'!$P$24:$Q$28,2))))</f>
        <v>W</v>
      </c>
      <c r="HM23" s="168" t="str">
        <f aca="false">IF(GB23="","",IF(GB23="-","-",IF(UPPER(GB23)="AB","+",VLOOKUP(GB23,'විෂය තොරතුරු'!$P$24:$Q$28,2))))</f>
        <v/>
      </c>
      <c r="HN23" s="168" t="str">
        <f aca="false">IF(GC23="","",IF(GC23="-","-",IF(UPPER(GC23)="AB","+",VLOOKUP(GC23,'විෂය තොරතුරු'!$P$24:$Q$28,2))))</f>
        <v/>
      </c>
      <c r="HO23" s="168" t="str">
        <f aca="false">IF(GD23="","",IF(GD23="-","-",IF(UPPER(GD23)="AB","+",VLOOKUP(GD23,'විෂය තොරතුරු'!$P$24:$Q$28,2))))</f>
        <v/>
      </c>
      <c r="HP23" s="168" t="str">
        <f aca="false">IF(GE23="","",IF(GE23="-","-",IF(UPPER(GE23)="AB","+",VLOOKUP(GE23,'විෂය තොරතුරු'!$P$24:$Q$28,2))))</f>
        <v/>
      </c>
      <c r="HQ23" s="170" t="str">
        <f aca="false">IF(GF23="","",IF(GF23="-","-",IF(UPPER(GF23)="AB","+",VLOOKUP(GF23,'විෂය තොරතුරු'!$P$24:$Q$28,2))))</f>
        <v/>
      </c>
      <c r="HR23" s="171" t="str">
        <f aca="false">IF(GG23="","",IF(GG23="-","-",IF(UPPER(GG23)="AB","+",VLOOKUP(GG23,'විෂය තොරතුරු'!$P$24:$Q$28,2))))</f>
        <v>C</v>
      </c>
      <c r="HS23" s="168" t="str">
        <f aca="false">IF(GH23="","",IF(GH23="-","-",IF(UPPER(GH23)="AB","+",VLOOKUP(GH23,'විෂය තොරතුරු'!$P$24:$Q$28,2))))</f>
        <v>-</v>
      </c>
      <c r="HT23" s="168" t="str">
        <f aca="false">IF(GI23="","",IF(GI23="-","-",IF(UPPER(GI23)="AB","+",VLOOKUP(GI23,'විෂය තොරතුරු'!$P$24:$Q$28,2))))</f>
        <v>-</v>
      </c>
      <c r="HU23" s="168" t="str">
        <f aca="false">IF(GJ23="","",IF(GJ23="-","-",IF(UPPER(GJ23)="AB","+",VLOOKUP(GJ23,'විෂය තොරතුරු'!$P$24:$Q$28,2))))</f>
        <v/>
      </c>
      <c r="HV23" s="168" t="str">
        <f aca="false">IF(GK23="","",IF(GK23="-","-",IF(UPPER(GK23)="AB","+",VLOOKUP(GK23,'විෂය තොරතුරු'!$P$24:$Q$28,2))))</f>
        <v/>
      </c>
      <c r="HW23" s="168" t="str">
        <f aca="false">IF(GL23="","",IF(GL23="-","-",IF(UPPER(GL23)="AB","+",VLOOKUP(GL23,'විෂය තොරතුරු'!$P$24:$Q$28,2))))</f>
        <v>W</v>
      </c>
      <c r="HX23" s="168" t="str">
        <f aca="false">IF(GM23="","",IF(GM23="-","-",IF(UPPER(GM23)="AB","+",VLOOKUP(GM23,'විෂය තොරතුරු'!$P$24:$Q$28,2))))</f>
        <v/>
      </c>
      <c r="HY23" s="169" t="str">
        <f aca="false">IF(GN23="","",IF(GN23="-","-",IF(UPPER(GN23)="AB","+",VLOOKUP(GN23,'විෂය තොරතුරු'!$P$24:$Q$28,2))))</f>
        <v/>
      </c>
      <c r="HZ23" s="171" t="str">
        <f aca="false">IF(GO23="","",IF(GO23="-","-",IF(UPPER(GO23)="AB","+",VLOOKUP(GO23,'විෂය තොරතුරු'!$P$24:$Q$28,2))))</f>
        <v>-</v>
      </c>
      <c r="IA23" s="168" t="str">
        <f aca="false">IF(GP23="","",IF(GP23="-","-",IF(UPPER(GP23)="AB","+",VLOOKUP(GP23,'විෂය තොරතුරු'!$P$24:$Q$28,2))))</f>
        <v>-</v>
      </c>
      <c r="IB23" s="168" t="str">
        <f aca="false">IF(GQ23="","",IF(GQ23="-","-",IF(UPPER(GQ23)="AB","+",VLOOKUP(GQ23,'විෂය තොරතුරු'!$P$24:$Q$28,2))))</f>
        <v/>
      </c>
      <c r="IC23" s="168" t="str">
        <f aca="false">IF(GR23="","",IF(GR23="-","-",IF(UPPER(GR23)="AB","+",VLOOKUP(GR23,'විෂය තොරතුරු'!$P$24:$Q$28,2))))</f>
        <v>-</v>
      </c>
      <c r="ID23" s="168" t="str">
        <f aca="false">IF(GS23="","",IF(GS23="-","-",IF(UPPER(GS23)="AB","+",VLOOKUP(GS23,'විෂය තොරතුරු'!$P$24:$Q$28,2))))</f>
        <v/>
      </c>
      <c r="IE23" s="168" t="str">
        <f aca="false">IF(GT23="","",IF(GT23="-","-",IF(UPPER(GT23)="AB","+",VLOOKUP(GT23,'විෂය තොරතුරු'!$P$24:$Q$28,2))))</f>
        <v/>
      </c>
      <c r="IF23" s="168" t="str">
        <f aca="false">IF(GU23="","",IF(GU23="-","-",IF(UPPER(GU23)="AB","+",VLOOKUP(GU23,'විෂය තොරතුරු'!$P$24:$Q$28,2))))</f>
        <v/>
      </c>
      <c r="IG23" s="169" t="str">
        <f aca="false">IF(GV23="","",IF(GV23="-","-",IF(UPPER(GV23)="AB","+",VLOOKUP(GV23,'විෂය තොරතුරු'!$P$24:$Q$28,2))))</f>
        <v/>
      </c>
      <c r="IH23" s="171" t="n">
        <f aca="false">IF($FL23="","",COUNTIF($GZ23:$IG23,"A"))</f>
        <v>0</v>
      </c>
      <c r="II23" s="171" t="n">
        <f aca="false">IF($FL23="","",COUNTIF($GZ23:$IG23,"B"))</f>
        <v>0</v>
      </c>
      <c r="IJ23" s="171" t="n">
        <f aca="false">IF($FL23="","",COUNTIF($GZ23:$IG23,"C"))</f>
        <v>1</v>
      </c>
      <c r="IK23" s="171" t="n">
        <f aca="false">IF($FL23="","",COUNTIF($GZ23:$IG23,"S"))</f>
        <v>0</v>
      </c>
      <c r="IL23" s="171" t="n">
        <f aca="false">IF($FL23="","",COUNTIF($GZ23:$IG23,"W"))</f>
        <v>8</v>
      </c>
      <c r="IM23" s="171" t="n">
        <f aca="false">IF(FL23="","",SUM(IH23:IK23))</f>
        <v>1</v>
      </c>
      <c r="IN23" s="169" t="n">
        <f aca="false">IF(FL23="","",SUM(IH23:IJ23))</f>
        <v>1</v>
      </c>
      <c r="IO23" s="172" t="str">
        <f aca="false">IF(FL23="","",IF(AND(IM23&gt;=6,IN23&gt;=3,OR(FO23&gt;=35,FP23&gt;=35),FV23&gt;=35),"6/3 සමත්",IF(AND(IM23&gt;=5,IN23&gt;=3,OR(FO23&gt;=35,FP23&gt;=35,FV23&gt;=35)),"5/3 සමත්",IF(AND(IM23&gt;=4,IN23&gt;=1,OR(FO23&gt;=20,FP23&gt;=20,FV23&gt;=20)),"සමත් කළ හැකි",IF(IL23=9,"W9","අසමත් ?")))))</f>
        <v>අසමත් ?</v>
      </c>
    </row>
    <row r="24" customFormat="false" ht="13.8" hidden="false" customHeight="false" outlineLevel="0" collapsed="false">
      <c r="A24" s="160" t="n">
        <v>10</v>
      </c>
      <c r="B24" s="161"/>
      <c r="C24" s="161"/>
      <c r="D24" s="162"/>
      <c r="E24" s="183"/>
      <c r="F24" s="181"/>
      <c r="G24" s="183"/>
      <c r="H24" s="180"/>
      <c r="I24" s="180"/>
      <c r="J24" s="181"/>
      <c r="K24" s="183"/>
      <c r="L24" s="180"/>
      <c r="M24" s="180"/>
      <c r="N24" s="181"/>
      <c r="O24" s="183"/>
      <c r="P24" s="180"/>
      <c r="Q24" s="180"/>
      <c r="R24" s="180"/>
      <c r="S24" s="180"/>
      <c r="T24" s="180"/>
      <c r="U24" s="180"/>
      <c r="V24" s="181"/>
      <c r="W24" s="183"/>
      <c r="X24" s="180"/>
      <c r="Y24" s="180"/>
      <c r="Z24" s="180"/>
      <c r="AA24" s="180"/>
      <c r="AB24" s="180"/>
      <c r="AC24" s="180"/>
      <c r="AD24" s="181"/>
      <c r="AE24" s="183"/>
      <c r="AF24" s="180"/>
      <c r="AG24" s="180"/>
      <c r="AH24" s="180"/>
      <c r="AI24" s="180"/>
      <c r="AJ24" s="180"/>
      <c r="AK24" s="180"/>
      <c r="AL24" s="166"/>
      <c r="AM24" s="167" t="str">
        <f aca="false">IF(B24="","",SUM(E24:AL24))</f>
        <v/>
      </c>
      <c r="AN24" s="168" t="str">
        <f aca="false">IF(B24="","",AM24/9)</f>
        <v/>
      </c>
      <c r="AO24" s="169" t="str">
        <f aca="false">IF(B24="","",IF(AM24=0,"-",RANK(AM24,$AM$15:$AM$64,0)))</f>
        <v/>
      </c>
      <c r="AP24" s="167" t="str">
        <f aca="false">IF(E24="","",IF(E24="-","-",IF(UPPER(E24)="AB","+",VLOOKUP(E24,'විෂය තොරතුරු'!$P$24:$Q$28,2))))</f>
        <v/>
      </c>
      <c r="AQ24" s="168" t="str">
        <f aca="false">IF(F24="","",IF(F24="-","-",IF(UPPER(F24)="AB","+",VLOOKUP(F24,'විෂය තොරතුරු'!$P$24:$Q$28,2))))</f>
        <v/>
      </c>
      <c r="AR24" s="168" t="str">
        <f aca="false">IF(G24="","",IF(G24="-","-",IF(UPPER(G24)="AB","+",VLOOKUP(G24,'විෂය තොරතුරු'!$P$24:$Q$28,2))))</f>
        <v/>
      </c>
      <c r="AS24" s="168" t="str">
        <f aca="false">IF(H24="","",IF(H24="-","-",IF(UPPER(H24)="AB","+",VLOOKUP(H24,'විෂය තොරතුරු'!$P$24:$Q$28,2))))</f>
        <v/>
      </c>
      <c r="AT24" s="168" t="str">
        <f aca="false">IF(I24="","",IF(I24="-","-",IF(UPPER(I24)="AB","+",VLOOKUP(I24,'විෂය තොරතුරු'!$P$24:$Q$28,2))))</f>
        <v/>
      </c>
      <c r="AU24" s="170" t="str">
        <f aca="false">IF(J24="","",IF(J24="-","-",IF(UPPER(J24)="AB","+",VLOOKUP(J24,'විෂය තොරතුරු'!$P$24:$Q$28,2))))</f>
        <v/>
      </c>
      <c r="AV24" s="171" t="str">
        <f aca="false">IF(K24="","",IF(K24="-","-",IF(UPPER(K24)="AB","+",VLOOKUP(K24,'විෂය තොරතුරු'!$P$24:$Q$28,2))))</f>
        <v/>
      </c>
      <c r="AW24" s="168" t="str">
        <f aca="false">IF(L24="","",IF(L24="-","-",IF(UPPER(L24)="AB","+",VLOOKUP(L24,'විෂය තොරතුරු'!$P$24:$Q$28,2))))</f>
        <v/>
      </c>
      <c r="AX24" s="168" t="str">
        <f aca="false">IF(M24="","",IF(M24="-","-",IF(UPPER(M24)="AB","+",VLOOKUP(M24,'විෂය තොරතුරු'!$P$24:$Q$28,2))))</f>
        <v/>
      </c>
      <c r="AY24" s="169" t="str">
        <f aca="false">IF(N24="","",IF(N24="-","-",IF(UPPER(N24)="AB","+",VLOOKUP(N24,'විෂය තොරතුරු'!$P$24:$Q$28,2))))</f>
        <v/>
      </c>
      <c r="AZ24" s="167" t="str">
        <f aca="false">IF(O24="","",IF(O24="-","-",IF(UPPER(O24)="AB","+",VLOOKUP(O24,'විෂය තොරතුරු'!$P$24:$Q$28,2))))</f>
        <v/>
      </c>
      <c r="BA24" s="168" t="str">
        <f aca="false">IF(P24="","",IF(P24="-","-",IF(UPPER(P24)="AB","+",VLOOKUP(P24,'විෂය තොරතුරු'!$P$24:$Q$28,2))))</f>
        <v/>
      </c>
      <c r="BB24" s="168" t="str">
        <f aca="false">IF(Q24="","",IF(Q24="-","-",IF(UPPER(Q24)="AB","+",VLOOKUP(Q24,'විෂය තොරතුරු'!$P$24:$Q$28,2))))</f>
        <v/>
      </c>
      <c r="BC24" s="168" t="str">
        <f aca="false">IF(R24="","",IF(R24="-","-",IF(UPPER(R24)="AB","+",VLOOKUP(R24,'විෂය තොරතුරු'!$P$24:$Q$28,2))))</f>
        <v/>
      </c>
      <c r="BD24" s="168" t="str">
        <f aca="false">IF(S24="","",IF(S24="-","-",IF(UPPER(S24)="AB","+",VLOOKUP(S24,'විෂය තොරතුරු'!$P$24:$Q$28,2))))</f>
        <v/>
      </c>
      <c r="BE24" s="168" t="str">
        <f aca="false">IF(T24="","",IF(T24="-","-",IF(UPPER(T24)="AB","+",VLOOKUP(T24,'විෂය තොරතුරු'!$P$24:$Q$28,2))))</f>
        <v/>
      </c>
      <c r="BF24" s="168" t="str">
        <f aca="false">IF(U24="","",IF(U24="-","-",IF(UPPER(U24)="AB","+",VLOOKUP(U24,'විෂය තොරතුරු'!$P$24:$Q$28,2))))</f>
        <v/>
      </c>
      <c r="BG24" s="170" t="str">
        <f aca="false">IF(V24="","",IF(V24="-","-",IF(UPPER(V24)="AB","+",VLOOKUP(V24,'විෂය තොරතුරු'!$P$24:$Q$28,2))))</f>
        <v/>
      </c>
      <c r="BH24" s="171" t="str">
        <f aca="false">IF(W24="","",IF(W24="-","-",IF(UPPER(W24)="AB","+",VLOOKUP(W24,'විෂය තොරතුරු'!$P$24:$Q$28,2))))</f>
        <v/>
      </c>
      <c r="BI24" s="168" t="str">
        <f aca="false">IF(X24="","",IF(X24="-","-",IF(UPPER(X24)="AB","+",VLOOKUP(X24,'විෂය තොරතුරු'!$P$24:$Q$28,2))))</f>
        <v/>
      </c>
      <c r="BJ24" s="168" t="str">
        <f aca="false">IF(Y24="","",IF(Y24="-","-",IF(UPPER(Y24)="AB","+",VLOOKUP(Y24,'විෂය තොරතුරු'!$P$24:$Q$28,2))))</f>
        <v/>
      </c>
      <c r="BK24" s="168" t="str">
        <f aca="false">IF(Z24="","",IF(Z24="-","-",IF(UPPER(Z24)="AB","+",VLOOKUP(Z24,'විෂය තොරතුරු'!$P$24:$Q$28,2))))</f>
        <v/>
      </c>
      <c r="BL24" s="168" t="str">
        <f aca="false">IF(AA24="","",IF(AA24="-","-",IF(UPPER(AA24)="AB","+",VLOOKUP(AA24,'විෂය තොරතුරු'!$P$24:$Q$28,2))))</f>
        <v/>
      </c>
      <c r="BM24" s="168" t="str">
        <f aca="false">IF(AB24="","",IF(AB24="-","-",IF(UPPER(AB24)="AB","+",VLOOKUP(AB24,'විෂය තොරතුරු'!$P$24:$Q$28,2))))</f>
        <v/>
      </c>
      <c r="BN24" s="168" t="str">
        <f aca="false">IF(AC24="","",IF(AC24="-","-",IF(UPPER(AC24)="AB","+",VLOOKUP(AC24,'විෂය තොරතුරු'!$P$24:$Q$28,2))))</f>
        <v/>
      </c>
      <c r="BO24" s="169" t="str">
        <f aca="false">IF(AD24="","",IF(AD24="-","-",IF(UPPER(AD24)="AB","+",VLOOKUP(AD24,'විෂය තොරතුරු'!$P$24:$Q$28,2))))</f>
        <v/>
      </c>
      <c r="BP24" s="171" t="str">
        <f aca="false">IF(AE24="","",IF(AE24="-","-",IF(UPPER(AE24)="AB","+",VLOOKUP(AE24,'විෂය තොරතුරු'!$P$24:$Q$28,2))))</f>
        <v/>
      </c>
      <c r="BQ24" s="168" t="str">
        <f aca="false">IF(AF24="","",IF(AF24="-","-",IF(UPPER(AF24)="AB","+",VLOOKUP(AF24,'විෂය තොරතුරු'!$P$24:$Q$28,2))))</f>
        <v/>
      </c>
      <c r="BR24" s="168" t="str">
        <f aca="false">IF(AG24="","",IF(AG24="-","-",IF(UPPER(AG24)="AB","+",VLOOKUP(AG24,'විෂය තොරතුරු'!$P$24:$Q$28,2))))</f>
        <v/>
      </c>
      <c r="BS24" s="168" t="str">
        <f aca="false">IF(AH24="","",IF(AH24="-","-",IF(UPPER(AH24)="AB","+",VLOOKUP(AH24,'විෂය තොරතුරු'!$P$24:$Q$28,2))))</f>
        <v/>
      </c>
      <c r="BT24" s="168" t="str">
        <f aca="false">IF(AI24="","",IF(AI24="-","-",IF(UPPER(AI24)="AB","+",VLOOKUP(AI24,'විෂය තොරතුරු'!$P$24:$Q$28,2))))</f>
        <v/>
      </c>
      <c r="BU24" s="168" t="str">
        <f aca="false">IF(AJ24="","",IF(AJ24="-","-",IF(UPPER(AJ24)="AB","+",VLOOKUP(AJ24,'විෂය තොරතුරු'!$P$24:$Q$28,2))))</f>
        <v/>
      </c>
      <c r="BV24" s="168" t="str">
        <f aca="false">IF(AK24="","",IF(AK24="-","-",IF(UPPER(AK24)="AB","+",VLOOKUP(AK24,'විෂය තොරතුරු'!$P$24:$Q$28,2))))</f>
        <v/>
      </c>
      <c r="BW24" s="169" t="str">
        <f aca="false">IF(AL24="","",IF(AL24="-","-",IF(UPPER(AL24)="AB","+",VLOOKUP(AL24,'විෂය තොරතුරු'!$P$24:$Q$28,2))))</f>
        <v/>
      </c>
      <c r="BX24" s="171" t="str">
        <f aca="false">IF($B24="","",COUNTIF($AP24:$BW24,"A"))</f>
        <v/>
      </c>
      <c r="BY24" s="168" t="str">
        <f aca="false">IF($B24="","",COUNTIF($AP24:$BW24,"B"))</f>
        <v/>
      </c>
      <c r="BZ24" s="168" t="str">
        <f aca="false">IF($B24="","",COUNTIF($AP24:$BW24,"C"))</f>
        <v/>
      </c>
      <c r="CA24" s="168" t="str">
        <f aca="false">IF($B24="","",COUNTIF($AP24:$BW24,"S"))</f>
        <v/>
      </c>
      <c r="CB24" s="169" t="str">
        <f aca="false">IF($B24="","",COUNTIF($AP24:$BW24,"W"))</f>
        <v/>
      </c>
      <c r="CC24" s="171" t="str">
        <f aca="false">IF(B24="","",SUM(BX24:CA24))</f>
        <v/>
      </c>
      <c r="CD24" s="169" t="str">
        <f aca="false">IF(B24="","",SUM(BX24:BZ24))</f>
        <v/>
      </c>
      <c r="CE24" s="172" t="str">
        <f aca="false">IF(B24="","",IF(AND(CC24&gt;=6,CD24&gt;=3,OR(E24&gt;=35,F24&gt;=35),L24&gt;=35),"6/3 සමත්",IF(AND(CC24&gt;=5,CD24&gt;=3,OR(E24&gt;=35,F24&gt;=35,L24&gt;=35)),"5/3 සමත්",IF(AND(CC24&gt;=4,CD24&gt;=1,OR(E24&gt;=20,F24&gt;=20,L24&gt;=20)),"සමත් කළ හැකි",IF(CB24=9,"W9","අසමත් ?")))))</f>
        <v/>
      </c>
      <c r="FK24" s="173" t="n">
        <v>10</v>
      </c>
      <c r="FL24" s="161" t="s">
        <v>54</v>
      </c>
      <c r="FM24" s="161"/>
      <c r="FN24" s="161" t="str">
        <f aca="false">IF(FM24="","-",(FM24/$M$95)*100)</f>
        <v>-</v>
      </c>
      <c r="FO24" s="165" t="n">
        <v>11</v>
      </c>
      <c r="FP24" s="165"/>
      <c r="FQ24" s="165" t="n">
        <v>15</v>
      </c>
      <c r="FR24" s="165" t="s">
        <v>18</v>
      </c>
      <c r="FS24" s="165"/>
      <c r="FT24" s="165"/>
      <c r="FU24" s="165" t="n">
        <v>3</v>
      </c>
      <c r="FV24" s="165" t="n">
        <v>17</v>
      </c>
      <c r="FW24" s="165" t="n">
        <v>4</v>
      </c>
      <c r="FX24" s="165" t="n">
        <v>17</v>
      </c>
      <c r="FY24" s="165" t="s">
        <v>18</v>
      </c>
      <c r="FZ24" s="165" t="s">
        <v>18</v>
      </c>
      <c r="GA24" s="165" t="n">
        <v>12</v>
      </c>
      <c r="GB24" s="165"/>
      <c r="GC24" s="165"/>
      <c r="GD24" s="165"/>
      <c r="GE24" s="165"/>
      <c r="GF24" s="165"/>
      <c r="GG24" s="165" t="n">
        <v>38</v>
      </c>
      <c r="GH24" s="165" t="s">
        <v>18</v>
      </c>
      <c r="GI24" s="165" t="s">
        <v>18</v>
      </c>
      <c r="GJ24" s="165"/>
      <c r="GK24" s="165"/>
      <c r="GL24" s="165" t="n">
        <v>14</v>
      </c>
      <c r="GM24" s="165"/>
      <c r="GN24" s="165"/>
      <c r="GO24" s="165" t="s">
        <v>18</v>
      </c>
      <c r="GP24" s="165" t="s">
        <v>18</v>
      </c>
      <c r="GQ24" s="165"/>
      <c r="GR24" s="165" t="s">
        <v>18</v>
      </c>
      <c r="GS24" s="165"/>
      <c r="GT24" s="165"/>
      <c r="GU24" s="165"/>
      <c r="GV24" s="174"/>
      <c r="GW24" s="167" t="n">
        <f aca="false">IF(FL24="","",SUM(FO24:GV24))</f>
        <v>131</v>
      </c>
      <c r="GX24" s="168" t="n">
        <f aca="false">IF(FL24="","",GW24/9)</f>
        <v>14.5555555555556</v>
      </c>
      <c r="GY24" s="169" t="n">
        <f aca="false">IF(FL24="","",IF(GW24=0,"-",RANK(GW24,$GW$15:$GW$64,0)))</f>
        <v>41</v>
      </c>
      <c r="GZ24" s="167" t="str">
        <f aca="false">IF(FO24="","",IF(FO24="-","-",IF(UPPER(FO24)="AB","+",VLOOKUP(FO24,'විෂය තොරතුරු'!$P$24:$Q$28,2))))</f>
        <v>W</v>
      </c>
      <c r="HA24" s="168" t="str">
        <f aca="false">IF(FP24="","",IF(FP24="-","-",IF(UPPER(FP24)="AB","+",VLOOKUP(FP24,'විෂය තොරතුරු'!$P$24:$Q$28,2))))</f>
        <v/>
      </c>
      <c r="HB24" s="168" t="str">
        <f aca="false">IF(FQ24="","",IF(FQ24="-","-",IF(UPPER(FQ24)="AB","+",VLOOKUP(FQ24,'විෂය තොරතුරු'!$P$24:$Q$28,2))))</f>
        <v>W</v>
      </c>
      <c r="HC24" s="168" t="str">
        <f aca="false">IF(FR24="","",IF(FR24="-","-",IF(UPPER(FR24)="AB","+",VLOOKUP(FR24,'විෂය තොරතුරු'!$P$24:$Q$28,2))))</f>
        <v>-</v>
      </c>
      <c r="HD24" s="168" t="str">
        <f aca="false">IF(FS24="","",IF(FS24="-","-",IF(UPPER(FS24)="AB","+",VLOOKUP(FS24,'විෂය තොරතුරු'!$P$24:$Q$28,2))))</f>
        <v/>
      </c>
      <c r="HE24" s="170" t="str">
        <f aca="false">IF(FT24="","",IF(FT24="-","-",IF(UPPER(FT24)="AB","+",VLOOKUP(FT24,'විෂය තොරතුරු'!$P$24:$Q$28,2))))</f>
        <v/>
      </c>
      <c r="HF24" s="171" t="str">
        <f aca="false">IF(FU24="","",IF(FU24="-","-",IF(UPPER(FU24)="AB","+",VLOOKUP(FU24,'විෂය තොරතුරු'!$P$24:$Q$28,2))))</f>
        <v>W</v>
      </c>
      <c r="HG24" s="168" t="str">
        <f aca="false">IF(FV24="","",IF(FV24="-","-",IF(UPPER(FV24)="AB","+",VLOOKUP(FV24,'විෂය තොරතුරු'!$P$24:$Q$28,2))))</f>
        <v>W</v>
      </c>
      <c r="HH24" s="168" t="str">
        <f aca="false">IF(FW24="","",IF(FW24="-","-",IF(UPPER(FW24)="AB","+",VLOOKUP(FW24,'විෂය තොරතුරු'!$P$24:$Q$28,2))))</f>
        <v>W</v>
      </c>
      <c r="HI24" s="169" t="str">
        <f aca="false">IF(FX24="","",IF(FX24="-","-",IF(UPPER(FX24)="AB","+",VLOOKUP(FX24,'විෂය තොරතුරු'!$P$24:$Q$28,2))))</f>
        <v>W</v>
      </c>
      <c r="HJ24" s="167" t="str">
        <f aca="false">IF(FY24="","",IF(FY24="-","-",IF(UPPER(FY24)="AB","+",VLOOKUP(FY24,'විෂය තොරතුරු'!$P$24:$Q$28,2))))</f>
        <v>-</v>
      </c>
      <c r="HK24" s="168" t="str">
        <f aca="false">IF(FZ24="","",IF(FZ24="-","-",IF(UPPER(FZ24)="AB","+",VLOOKUP(FZ24,'විෂය තොරතුරු'!$P$24:$Q$28,2))))</f>
        <v>-</v>
      </c>
      <c r="HL24" s="168" t="str">
        <f aca="false">IF(GA24="","",IF(GA24="-","-",IF(UPPER(GA24)="AB","+",VLOOKUP(GA24,'විෂය තොරතුරු'!$P$24:$Q$28,2))))</f>
        <v>W</v>
      </c>
      <c r="HM24" s="168" t="str">
        <f aca="false">IF(GB24="","",IF(GB24="-","-",IF(UPPER(GB24)="AB","+",VLOOKUP(GB24,'විෂය තොරතුරු'!$P$24:$Q$28,2))))</f>
        <v/>
      </c>
      <c r="HN24" s="168" t="str">
        <f aca="false">IF(GC24="","",IF(GC24="-","-",IF(UPPER(GC24)="AB","+",VLOOKUP(GC24,'විෂය තොරතුරු'!$P$24:$Q$28,2))))</f>
        <v/>
      </c>
      <c r="HO24" s="168" t="str">
        <f aca="false">IF(GD24="","",IF(GD24="-","-",IF(UPPER(GD24)="AB","+",VLOOKUP(GD24,'විෂය තොරතුරු'!$P$24:$Q$28,2))))</f>
        <v/>
      </c>
      <c r="HP24" s="168" t="str">
        <f aca="false">IF(GE24="","",IF(GE24="-","-",IF(UPPER(GE24)="AB","+",VLOOKUP(GE24,'විෂය තොරතුරු'!$P$24:$Q$28,2))))</f>
        <v/>
      </c>
      <c r="HQ24" s="170" t="str">
        <f aca="false">IF(GF24="","",IF(GF24="-","-",IF(UPPER(GF24)="AB","+",VLOOKUP(GF24,'විෂය තොරතුරු'!$P$24:$Q$28,2))))</f>
        <v/>
      </c>
      <c r="HR24" s="171" t="str">
        <f aca="false">IF(GG24="","",IF(GG24="-","-",IF(UPPER(GG24)="AB","+",VLOOKUP(GG24,'විෂය තොරතුරු'!$P$24:$Q$28,2))))</f>
        <v>S</v>
      </c>
      <c r="HS24" s="168" t="str">
        <f aca="false">IF(GH24="","",IF(GH24="-","-",IF(UPPER(GH24)="AB","+",VLOOKUP(GH24,'විෂය තොරතුරු'!$P$24:$Q$28,2))))</f>
        <v>-</v>
      </c>
      <c r="HT24" s="168" t="str">
        <f aca="false">IF(GI24="","",IF(GI24="-","-",IF(UPPER(GI24)="AB","+",VLOOKUP(GI24,'විෂය තොරතුරු'!$P$24:$Q$28,2))))</f>
        <v>-</v>
      </c>
      <c r="HU24" s="168" t="str">
        <f aca="false">IF(GJ24="","",IF(GJ24="-","-",IF(UPPER(GJ24)="AB","+",VLOOKUP(GJ24,'විෂය තොරතුරු'!$P$24:$Q$28,2))))</f>
        <v/>
      </c>
      <c r="HV24" s="168" t="str">
        <f aca="false">IF(GK24="","",IF(GK24="-","-",IF(UPPER(GK24)="AB","+",VLOOKUP(GK24,'විෂය තොරතුරු'!$P$24:$Q$28,2))))</f>
        <v/>
      </c>
      <c r="HW24" s="168" t="str">
        <f aca="false">IF(GL24="","",IF(GL24="-","-",IF(UPPER(GL24)="AB","+",VLOOKUP(GL24,'විෂය තොරතුරු'!$P$24:$Q$28,2))))</f>
        <v>W</v>
      </c>
      <c r="HX24" s="168" t="str">
        <f aca="false">IF(GM24="","",IF(GM24="-","-",IF(UPPER(GM24)="AB","+",VLOOKUP(GM24,'විෂය තොරතුරු'!$P$24:$Q$28,2))))</f>
        <v/>
      </c>
      <c r="HY24" s="169" t="str">
        <f aca="false">IF(GN24="","",IF(GN24="-","-",IF(UPPER(GN24)="AB","+",VLOOKUP(GN24,'විෂය තොරතුරු'!$P$24:$Q$28,2))))</f>
        <v/>
      </c>
      <c r="HZ24" s="171" t="str">
        <f aca="false">IF(GO24="","",IF(GO24="-","-",IF(UPPER(GO24)="AB","+",VLOOKUP(GO24,'විෂය තොරතුරු'!$P$24:$Q$28,2))))</f>
        <v>-</v>
      </c>
      <c r="IA24" s="168" t="str">
        <f aca="false">IF(GP24="","",IF(GP24="-","-",IF(UPPER(GP24)="AB","+",VLOOKUP(GP24,'විෂය තොරතුරු'!$P$24:$Q$28,2))))</f>
        <v>-</v>
      </c>
      <c r="IB24" s="168" t="str">
        <f aca="false">IF(GQ24="","",IF(GQ24="-","-",IF(UPPER(GQ24)="AB","+",VLOOKUP(GQ24,'විෂය තොරතුරු'!$P$24:$Q$28,2))))</f>
        <v/>
      </c>
      <c r="IC24" s="168" t="str">
        <f aca="false">IF(GR24="","",IF(GR24="-","-",IF(UPPER(GR24)="AB","+",VLOOKUP(GR24,'විෂය තොරතුරු'!$P$24:$Q$28,2))))</f>
        <v>-</v>
      </c>
      <c r="ID24" s="168" t="str">
        <f aca="false">IF(GS24="","",IF(GS24="-","-",IF(UPPER(GS24)="AB","+",VLOOKUP(GS24,'විෂය තොරතුරු'!$P$24:$Q$28,2))))</f>
        <v/>
      </c>
      <c r="IE24" s="168" t="str">
        <f aca="false">IF(GT24="","",IF(GT24="-","-",IF(UPPER(GT24)="AB","+",VLOOKUP(GT24,'විෂය තොරතුරු'!$P$24:$Q$28,2))))</f>
        <v/>
      </c>
      <c r="IF24" s="168" t="str">
        <f aca="false">IF(GU24="","",IF(GU24="-","-",IF(UPPER(GU24)="AB","+",VLOOKUP(GU24,'විෂය තොරතුරු'!$P$24:$Q$28,2))))</f>
        <v/>
      </c>
      <c r="IG24" s="169" t="str">
        <f aca="false">IF(GV24="","",IF(GV24="-","-",IF(UPPER(GV24)="AB","+",VLOOKUP(GV24,'විෂය තොරතුරු'!$P$24:$Q$28,2))))</f>
        <v/>
      </c>
      <c r="IH24" s="171" t="n">
        <f aca="false">IF($FL24="","",COUNTIF($GZ24:$IG24,"A"))</f>
        <v>0</v>
      </c>
      <c r="II24" s="171" t="n">
        <f aca="false">IF($FL24="","",COUNTIF($GZ24:$IG24,"B"))</f>
        <v>0</v>
      </c>
      <c r="IJ24" s="171" t="n">
        <f aca="false">IF($FL24="","",COUNTIF($GZ24:$IG24,"C"))</f>
        <v>0</v>
      </c>
      <c r="IK24" s="171" t="n">
        <f aca="false">IF($FL24="","",COUNTIF($GZ24:$IG24,"S"))</f>
        <v>1</v>
      </c>
      <c r="IL24" s="171" t="n">
        <f aca="false">IF($FL24="","",COUNTIF($GZ24:$IG24,"W"))</f>
        <v>8</v>
      </c>
      <c r="IM24" s="171" t="n">
        <f aca="false">IF(FL24="","",SUM(IH24:IK24))</f>
        <v>1</v>
      </c>
      <c r="IN24" s="169" t="n">
        <f aca="false">IF(FL24="","",SUM(IH24:IJ24))</f>
        <v>0</v>
      </c>
      <c r="IO24" s="172" t="str">
        <f aca="false">IF(FL24="","",IF(AND(IM24&gt;=6,IN24&gt;=3,OR(FO24&gt;=35,FP24&gt;=35),FV24&gt;=35),"6/3 සමත්",IF(AND(IM24&gt;=5,IN24&gt;=3,OR(FO24&gt;=35,FP24&gt;=35,FV24&gt;=35)),"5/3 සමත්",IF(AND(IM24&gt;=4,IN24&gt;=1,OR(FO24&gt;=20,FP24&gt;=20,FV24&gt;=20)),"සමත් කළ හැකි",IF(IL24=9,"W9","අසමත් ?")))))</f>
        <v>අසමත් ?</v>
      </c>
    </row>
    <row r="25" customFormat="false" ht="13.8" hidden="false" customHeight="false" outlineLevel="0" collapsed="false">
      <c r="A25" s="160" t="n">
        <v>11</v>
      </c>
      <c r="B25" s="161"/>
      <c r="C25" s="161"/>
      <c r="D25" s="162"/>
      <c r="E25" s="183"/>
      <c r="F25" s="181"/>
      <c r="G25" s="183"/>
      <c r="H25" s="180"/>
      <c r="I25" s="180"/>
      <c r="J25" s="181"/>
      <c r="K25" s="183"/>
      <c r="L25" s="180"/>
      <c r="M25" s="180"/>
      <c r="N25" s="181"/>
      <c r="O25" s="183"/>
      <c r="P25" s="180"/>
      <c r="Q25" s="180"/>
      <c r="R25" s="180"/>
      <c r="S25" s="180"/>
      <c r="T25" s="180"/>
      <c r="U25" s="180"/>
      <c r="V25" s="181"/>
      <c r="W25" s="183"/>
      <c r="X25" s="180"/>
      <c r="Y25" s="180"/>
      <c r="Z25" s="180"/>
      <c r="AA25" s="180"/>
      <c r="AB25" s="180"/>
      <c r="AC25" s="180"/>
      <c r="AD25" s="181"/>
      <c r="AE25" s="183"/>
      <c r="AF25" s="180"/>
      <c r="AG25" s="180"/>
      <c r="AH25" s="180"/>
      <c r="AI25" s="180"/>
      <c r="AJ25" s="180"/>
      <c r="AK25" s="180"/>
      <c r="AL25" s="166"/>
      <c r="AM25" s="167" t="str">
        <f aca="false">IF(B25="","",SUM(E25:AL25))</f>
        <v/>
      </c>
      <c r="AN25" s="168" t="str">
        <f aca="false">IF(B25="","",AM25/9)</f>
        <v/>
      </c>
      <c r="AO25" s="169" t="str">
        <f aca="false">IF(B25="","",IF(AM25=0,"-",RANK(AM25,$AM$15:$AM$64,0)))</f>
        <v/>
      </c>
      <c r="AP25" s="167" t="str">
        <f aca="false">IF(E25="","",IF(E25="-","-",IF(UPPER(E25)="AB","+",VLOOKUP(E25,'විෂය තොරතුරු'!$P$24:$Q$28,2))))</f>
        <v/>
      </c>
      <c r="AQ25" s="168" t="str">
        <f aca="false">IF(F25="","",IF(F25="-","-",IF(UPPER(F25)="AB","+",VLOOKUP(F25,'විෂය තොරතුරු'!$P$24:$Q$28,2))))</f>
        <v/>
      </c>
      <c r="AR25" s="168" t="str">
        <f aca="false">IF(G25="","",IF(G25="-","-",IF(UPPER(G25)="AB","+",VLOOKUP(G25,'විෂය තොරතුරු'!$P$24:$Q$28,2))))</f>
        <v/>
      </c>
      <c r="AS25" s="168" t="str">
        <f aca="false">IF(H25="","",IF(H25="-","-",IF(UPPER(H25)="AB","+",VLOOKUP(H25,'විෂය තොරතුරු'!$P$24:$Q$28,2))))</f>
        <v/>
      </c>
      <c r="AT25" s="168" t="str">
        <f aca="false">IF(I25="","",IF(I25="-","-",IF(UPPER(I25)="AB","+",VLOOKUP(I25,'විෂය තොරතුරු'!$P$24:$Q$28,2))))</f>
        <v/>
      </c>
      <c r="AU25" s="170" t="str">
        <f aca="false">IF(J25="","",IF(J25="-","-",IF(UPPER(J25)="AB","+",VLOOKUP(J25,'විෂය තොරතුරු'!$P$24:$Q$28,2))))</f>
        <v/>
      </c>
      <c r="AV25" s="171" t="str">
        <f aca="false">IF(K25="","",IF(K25="-","-",IF(UPPER(K25)="AB","+",VLOOKUP(K25,'විෂය තොරතුරු'!$P$24:$Q$28,2))))</f>
        <v/>
      </c>
      <c r="AW25" s="168" t="str">
        <f aca="false">IF(L25="","",IF(L25="-","-",IF(UPPER(L25)="AB","+",VLOOKUP(L25,'විෂය තොරතුරු'!$P$24:$Q$28,2))))</f>
        <v/>
      </c>
      <c r="AX25" s="168" t="str">
        <f aca="false">IF(M25="","",IF(M25="-","-",IF(UPPER(M25)="AB","+",VLOOKUP(M25,'විෂය තොරතුරු'!$P$24:$Q$28,2))))</f>
        <v/>
      </c>
      <c r="AY25" s="169" t="str">
        <f aca="false">IF(N25="","",IF(N25="-","-",IF(UPPER(N25)="AB","+",VLOOKUP(N25,'විෂය තොරතුරු'!$P$24:$Q$28,2))))</f>
        <v/>
      </c>
      <c r="AZ25" s="167" t="str">
        <f aca="false">IF(O25="","",IF(O25="-","-",IF(UPPER(O25)="AB","+",VLOOKUP(O25,'විෂය තොරතුරු'!$P$24:$Q$28,2))))</f>
        <v/>
      </c>
      <c r="BA25" s="168" t="str">
        <f aca="false">IF(P25="","",IF(P25="-","-",IF(UPPER(P25)="AB","+",VLOOKUP(P25,'විෂය තොරතුරු'!$P$24:$Q$28,2))))</f>
        <v/>
      </c>
      <c r="BB25" s="168" t="str">
        <f aca="false">IF(Q25="","",IF(Q25="-","-",IF(UPPER(Q25)="AB","+",VLOOKUP(Q25,'විෂය තොරතුරු'!$P$24:$Q$28,2))))</f>
        <v/>
      </c>
      <c r="BC25" s="168" t="str">
        <f aca="false">IF(R25="","",IF(R25="-","-",IF(UPPER(R25)="AB","+",VLOOKUP(R25,'විෂය තොරතුරු'!$P$24:$Q$28,2))))</f>
        <v/>
      </c>
      <c r="BD25" s="168" t="str">
        <f aca="false">IF(S25="","",IF(S25="-","-",IF(UPPER(S25)="AB","+",VLOOKUP(S25,'විෂය තොරතුරු'!$P$24:$Q$28,2))))</f>
        <v/>
      </c>
      <c r="BE25" s="168" t="str">
        <f aca="false">IF(T25="","",IF(T25="-","-",IF(UPPER(T25)="AB","+",VLOOKUP(T25,'විෂය තොරතුරු'!$P$24:$Q$28,2))))</f>
        <v/>
      </c>
      <c r="BF25" s="168" t="str">
        <f aca="false">IF(U25="","",IF(U25="-","-",IF(UPPER(U25)="AB","+",VLOOKUP(U25,'විෂය තොරතුරු'!$P$24:$Q$28,2))))</f>
        <v/>
      </c>
      <c r="BG25" s="170" t="str">
        <f aca="false">IF(V25="","",IF(V25="-","-",IF(UPPER(V25)="AB","+",VLOOKUP(V25,'විෂය තොරතුරු'!$P$24:$Q$28,2))))</f>
        <v/>
      </c>
      <c r="BH25" s="171" t="str">
        <f aca="false">IF(W25="","",IF(W25="-","-",IF(UPPER(W25)="AB","+",VLOOKUP(W25,'විෂය තොරතුරු'!$P$24:$Q$28,2))))</f>
        <v/>
      </c>
      <c r="BI25" s="168" t="str">
        <f aca="false">IF(X25="","",IF(X25="-","-",IF(UPPER(X25)="AB","+",VLOOKUP(X25,'විෂය තොරතුරු'!$P$24:$Q$28,2))))</f>
        <v/>
      </c>
      <c r="BJ25" s="168" t="str">
        <f aca="false">IF(Y25="","",IF(Y25="-","-",IF(UPPER(Y25)="AB","+",VLOOKUP(Y25,'විෂය තොරතුරු'!$P$24:$Q$28,2))))</f>
        <v/>
      </c>
      <c r="BK25" s="168" t="str">
        <f aca="false">IF(Z25="","",IF(Z25="-","-",IF(UPPER(Z25)="AB","+",VLOOKUP(Z25,'විෂය තොරතුරු'!$P$24:$Q$28,2))))</f>
        <v/>
      </c>
      <c r="BL25" s="168" t="str">
        <f aca="false">IF(AA25="","",IF(AA25="-","-",IF(UPPER(AA25)="AB","+",VLOOKUP(AA25,'විෂය තොරතුරු'!$P$24:$Q$28,2))))</f>
        <v/>
      </c>
      <c r="BM25" s="168" t="str">
        <f aca="false">IF(AB25="","",IF(AB25="-","-",IF(UPPER(AB25)="AB","+",VLOOKUP(AB25,'විෂය තොරතුරු'!$P$24:$Q$28,2))))</f>
        <v/>
      </c>
      <c r="BN25" s="168" t="str">
        <f aca="false">IF(AC25="","",IF(AC25="-","-",IF(UPPER(AC25)="AB","+",VLOOKUP(AC25,'විෂය තොරතුරු'!$P$24:$Q$28,2))))</f>
        <v/>
      </c>
      <c r="BO25" s="169" t="str">
        <f aca="false">IF(AD25="","",IF(AD25="-","-",IF(UPPER(AD25)="AB","+",VLOOKUP(AD25,'විෂය තොරතුරු'!$P$24:$Q$28,2))))</f>
        <v/>
      </c>
      <c r="BP25" s="171" t="str">
        <f aca="false">IF(AE25="","",IF(AE25="-","-",IF(UPPER(AE25)="AB","+",VLOOKUP(AE25,'විෂය තොරතුරු'!$P$24:$Q$28,2))))</f>
        <v/>
      </c>
      <c r="BQ25" s="168" t="str">
        <f aca="false">IF(AF25="","",IF(AF25="-","-",IF(UPPER(AF25)="AB","+",VLOOKUP(AF25,'විෂය තොරතුරු'!$P$24:$Q$28,2))))</f>
        <v/>
      </c>
      <c r="BR25" s="168" t="str">
        <f aca="false">IF(AG25="","",IF(AG25="-","-",IF(UPPER(AG25)="AB","+",VLOOKUP(AG25,'විෂය තොරතුරු'!$P$24:$Q$28,2))))</f>
        <v/>
      </c>
      <c r="BS25" s="168" t="str">
        <f aca="false">IF(AH25="","",IF(AH25="-","-",IF(UPPER(AH25)="AB","+",VLOOKUP(AH25,'විෂය තොරතුරු'!$P$24:$Q$28,2))))</f>
        <v/>
      </c>
      <c r="BT25" s="168" t="str">
        <f aca="false">IF(AI25="","",IF(AI25="-","-",IF(UPPER(AI25)="AB","+",VLOOKUP(AI25,'විෂය තොරතුරු'!$P$24:$Q$28,2))))</f>
        <v/>
      </c>
      <c r="BU25" s="168" t="str">
        <f aca="false">IF(AJ25="","",IF(AJ25="-","-",IF(UPPER(AJ25)="AB","+",VLOOKUP(AJ25,'විෂය තොරතුරු'!$P$24:$Q$28,2))))</f>
        <v/>
      </c>
      <c r="BV25" s="168" t="str">
        <f aca="false">IF(AK25="","",IF(AK25="-","-",IF(UPPER(AK25)="AB","+",VLOOKUP(AK25,'විෂය තොරතුරු'!$P$24:$Q$28,2))))</f>
        <v/>
      </c>
      <c r="BW25" s="169" t="str">
        <f aca="false">IF(AL25="","",IF(AL25="-","-",IF(UPPER(AL25)="AB","+",VLOOKUP(AL25,'විෂය තොරතුරු'!$P$24:$Q$28,2))))</f>
        <v/>
      </c>
      <c r="BX25" s="171" t="str">
        <f aca="false">IF($B25="","",COUNTIF($AP25:$BW25,"A"))</f>
        <v/>
      </c>
      <c r="BY25" s="168" t="str">
        <f aca="false">IF($B25="","",COUNTIF($AP25:$BW25,"B"))</f>
        <v/>
      </c>
      <c r="BZ25" s="168" t="str">
        <f aca="false">IF($B25="","",COUNTIF($AP25:$BW25,"C"))</f>
        <v/>
      </c>
      <c r="CA25" s="168" t="str">
        <f aca="false">IF($B25="","",COUNTIF($AP25:$BW25,"S"))</f>
        <v/>
      </c>
      <c r="CB25" s="169" t="str">
        <f aca="false">IF($B25="","",COUNTIF($AP25:$BW25,"W"))</f>
        <v/>
      </c>
      <c r="CC25" s="171" t="str">
        <f aca="false">IF(B25="","",SUM(BX25:CA25))</f>
        <v/>
      </c>
      <c r="CD25" s="169" t="str">
        <f aca="false">IF(B25="","",SUM(BX25:BZ25))</f>
        <v/>
      </c>
      <c r="CE25" s="172" t="str">
        <f aca="false">IF(B25="","",IF(AND(CC25&gt;=6,CD25&gt;=3,OR(E25&gt;=35,F25&gt;=35),L25&gt;=35),"6/3 සමත්",IF(AND(CC25&gt;=5,CD25&gt;=3,OR(E25&gt;=35,F25&gt;=35,L25&gt;=35)),"5/3 සමත්",IF(AND(CC25&gt;=4,CD25&gt;=1,OR(E25&gt;=20,F25&gt;=20,L25&gt;=20)),"සමත් කළ හැකි",IF(CB25=9,"W9","අසමත් ?")))))</f>
        <v/>
      </c>
      <c r="FK25" s="173" t="n">
        <v>11</v>
      </c>
      <c r="FL25" s="161" t="s">
        <v>55</v>
      </c>
      <c r="FM25" s="161"/>
      <c r="FN25" s="161" t="str">
        <f aca="false">IF(FM25="","-",(FM25/$M$95)*100)</f>
        <v>-</v>
      </c>
      <c r="FO25" s="165" t="n">
        <v>12</v>
      </c>
      <c r="FP25" s="165"/>
      <c r="FQ25" s="165" t="n">
        <v>48</v>
      </c>
      <c r="FR25" s="165" t="s">
        <v>18</v>
      </c>
      <c r="FS25" s="165"/>
      <c r="FT25" s="165"/>
      <c r="FU25" s="165" t="n">
        <v>5</v>
      </c>
      <c r="FV25" s="165" t="n">
        <v>9</v>
      </c>
      <c r="FW25" s="165" t="n">
        <v>8</v>
      </c>
      <c r="FX25" s="165" t="n">
        <v>18</v>
      </c>
      <c r="FY25" s="165" t="s">
        <v>18</v>
      </c>
      <c r="FZ25" s="165" t="s">
        <v>18</v>
      </c>
      <c r="GA25" s="165" t="n">
        <v>19</v>
      </c>
      <c r="GB25" s="165"/>
      <c r="GC25" s="165"/>
      <c r="GD25" s="165"/>
      <c r="GE25" s="165"/>
      <c r="GF25" s="165"/>
      <c r="GG25" s="165" t="s">
        <v>18</v>
      </c>
      <c r="GH25" s="165" t="n">
        <v>41</v>
      </c>
      <c r="GI25" s="165" t="s">
        <v>18</v>
      </c>
      <c r="GJ25" s="165"/>
      <c r="GK25" s="165"/>
      <c r="GL25" s="165" t="s">
        <v>18</v>
      </c>
      <c r="GM25" s="165"/>
      <c r="GN25" s="165"/>
      <c r="GO25" s="165" t="s">
        <v>18</v>
      </c>
      <c r="GP25" s="165" t="n">
        <v>28</v>
      </c>
      <c r="GQ25" s="165"/>
      <c r="GR25" s="165" t="s">
        <v>18</v>
      </c>
      <c r="GS25" s="165"/>
      <c r="GT25" s="165"/>
      <c r="GU25" s="165"/>
      <c r="GV25" s="174"/>
      <c r="GW25" s="167" t="n">
        <f aca="false">IF(FL25="","",SUM(FO25:GV25))</f>
        <v>188</v>
      </c>
      <c r="GX25" s="168" t="n">
        <f aca="false">IF(FL25="","",GW25/9)</f>
        <v>20.8888888888889</v>
      </c>
      <c r="GY25" s="169" t="n">
        <f aca="false">IF(FL25="","",IF(GW25=0,"-",RANK(GW25,$GW$15:$GW$64,0)))</f>
        <v>33</v>
      </c>
      <c r="GZ25" s="167" t="str">
        <f aca="false">IF(FO25="","",IF(FO25="-","-",IF(UPPER(FO25)="AB","+",VLOOKUP(FO25,'විෂය තොරතුරු'!$P$24:$Q$28,2))))</f>
        <v>W</v>
      </c>
      <c r="HA25" s="168" t="str">
        <f aca="false">IF(FP25="","",IF(FP25="-","-",IF(UPPER(FP25)="AB","+",VLOOKUP(FP25,'විෂය තොරතුරු'!$P$24:$Q$28,2))))</f>
        <v/>
      </c>
      <c r="HB25" s="168" t="str">
        <f aca="false">IF(FQ25="","",IF(FQ25="-","-",IF(UPPER(FQ25)="AB","+",VLOOKUP(FQ25,'විෂය තොරතුරු'!$P$24:$Q$28,2))))</f>
        <v>S</v>
      </c>
      <c r="HC25" s="168" t="str">
        <f aca="false">IF(FR25="","",IF(FR25="-","-",IF(UPPER(FR25)="AB","+",VLOOKUP(FR25,'විෂය තොරතුරු'!$P$24:$Q$28,2))))</f>
        <v>-</v>
      </c>
      <c r="HD25" s="168" t="str">
        <f aca="false">IF(FS25="","",IF(FS25="-","-",IF(UPPER(FS25)="AB","+",VLOOKUP(FS25,'විෂය තොරතුරු'!$P$24:$Q$28,2))))</f>
        <v/>
      </c>
      <c r="HE25" s="170" t="str">
        <f aca="false">IF(FT25="","",IF(FT25="-","-",IF(UPPER(FT25)="AB","+",VLOOKUP(FT25,'විෂය තොරතුරු'!$P$24:$Q$28,2))))</f>
        <v/>
      </c>
      <c r="HF25" s="171" t="str">
        <f aca="false">IF(FU25="","",IF(FU25="-","-",IF(UPPER(FU25)="AB","+",VLOOKUP(FU25,'විෂය තොරතුරු'!$P$24:$Q$28,2))))</f>
        <v>W</v>
      </c>
      <c r="HG25" s="168" t="str">
        <f aca="false">IF(FV25="","",IF(FV25="-","-",IF(UPPER(FV25)="AB","+",VLOOKUP(FV25,'විෂය තොරතුරු'!$P$24:$Q$28,2))))</f>
        <v>W</v>
      </c>
      <c r="HH25" s="168" t="str">
        <f aca="false">IF(FW25="","",IF(FW25="-","-",IF(UPPER(FW25)="AB","+",VLOOKUP(FW25,'විෂය තොරතුරු'!$P$24:$Q$28,2))))</f>
        <v>W</v>
      </c>
      <c r="HI25" s="169" t="str">
        <f aca="false">IF(FX25="","",IF(FX25="-","-",IF(UPPER(FX25)="AB","+",VLOOKUP(FX25,'විෂය තොරතුරු'!$P$24:$Q$28,2))))</f>
        <v>W</v>
      </c>
      <c r="HJ25" s="167" t="str">
        <f aca="false">IF(FY25="","",IF(FY25="-","-",IF(UPPER(FY25)="AB","+",VLOOKUP(FY25,'විෂය තොරතුරු'!$P$24:$Q$28,2))))</f>
        <v>-</v>
      </c>
      <c r="HK25" s="168" t="str">
        <f aca="false">IF(FZ25="","",IF(FZ25="-","-",IF(UPPER(FZ25)="AB","+",VLOOKUP(FZ25,'විෂය තොරතුරු'!$P$24:$Q$28,2))))</f>
        <v>-</v>
      </c>
      <c r="HL25" s="168" t="str">
        <f aca="false">IF(GA25="","",IF(GA25="-","-",IF(UPPER(GA25)="AB","+",VLOOKUP(GA25,'විෂය තොරතුරු'!$P$24:$Q$28,2))))</f>
        <v>W</v>
      </c>
      <c r="HM25" s="168" t="str">
        <f aca="false">IF(GB25="","",IF(GB25="-","-",IF(UPPER(GB25)="AB","+",VLOOKUP(GB25,'විෂය තොරතුරු'!$P$24:$Q$28,2))))</f>
        <v/>
      </c>
      <c r="HN25" s="168" t="str">
        <f aca="false">IF(GC25="","",IF(GC25="-","-",IF(UPPER(GC25)="AB","+",VLOOKUP(GC25,'විෂය තොරතුරු'!$P$24:$Q$28,2))))</f>
        <v/>
      </c>
      <c r="HO25" s="168" t="str">
        <f aca="false">IF(GD25="","",IF(GD25="-","-",IF(UPPER(GD25)="AB","+",VLOOKUP(GD25,'විෂය තොරතුරු'!$P$24:$Q$28,2))))</f>
        <v/>
      </c>
      <c r="HP25" s="168" t="str">
        <f aca="false">IF(GE25="","",IF(GE25="-","-",IF(UPPER(GE25)="AB","+",VLOOKUP(GE25,'විෂය තොරතුරු'!$P$24:$Q$28,2))))</f>
        <v/>
      </c>
      <c r="HQ25" s="170" t="str">
        <f aca="false">IF(GF25="","",IF(GF25="-","-",IF(UPPER(GF25)="AB","+",VLOOKUP(GF25,'විෂය තොරතුරු'!$P$24:$Q$28,2))))</f>
        <v/>
      </c>
      <c r="HR25" s="171" t="str">
        <f aca="false">IF(GG25="","",IF(GG25="-","-",IF(UPPER(GG25)="AB","+",VLOOKUP(GG25,'විෂය තොරතුරු'!$P$24:$Q$28,2))))</f>
        <v>-</v>
      </c>
      <c r="HS25" s="168" t="str">
        <f aca="false">IF(GH25="","",IF(GH25="-","-",IF(UPPER(GH25)="AB","+",VLOOKUP(GH25,'විෂය තොරතුරු'!$P$24:$Q$28,2))))</f>
        <v>S</v>
      </c>
      <c r="HT25" s="168" t="str">
        <f aca="false">IF(GI25="","",IF(GI25="-","-",IF(UPPER(GI25)="AB","+",VLOOKUP(GI25,'විෂය තොරතුරු'!$P$24:$Q$28,2))))</f>
        <v>-</v>
      </c>
      <c r="HU25" s="168" t="str">
        <f aca="false">IF(GJ25="","",IF(GJ25="-","-",IF(UPPER(GJ25)="AB","+",VLOOKUP(GJ25,'විෂය තොරතුරු'!$P$24:$Q$28,2))))</f>
        <v/>
      </c>
      <c r="HV25" s="168" t="str">
        <f aca="false">IF(GK25="","",IF(GK25="-","-",IF(UPPER(GK25)="AB","+",VLOOKUP(GK25,'විෂය තොරතුරු'!$P$24:$Q$28,2))))</f>
        <v/>
      </c>
      <c r="HW25" s="168" t="str">
        <f aca="false">IF(GL25="","",IF(GL25="-","-",IF(UPPER(GL25)="AB","+",VLOOKUP(GL25,'විෂය තොරතුරු'!$P$24:$Q$28,2))))</f>
        <v>-</v>
      </c>
      <c r="HX25" s="168" t="str">
        <f aca="false">IF(GM25="","",IF(GM25="-","-",IF(UPPER(GM25)="AB","+",VLOOKUP(GM25,'විෂය තොරතුරු'!$P$24:$Q$28,2))))</f>
        <v/>
      </c>
      <c r="HY25" s="169" t="str">
        <f aca="false">IF(GN25="","",IF(GN25="-","-",IF(UPPER(GN25)="AB","+",VLOOKUP(GN25,'විෂය තොරතුරු'!$P$24:$Q$28,2))))</f>
        <v/>
      </c>
      <c r="HZ25" s="171" t="str">
        <f aca="false">IF(GO25="","",IF(GO25="-","-",IF(UPPER(GO25)="AB","+",VLOOKUP(GO25,'විෂය තොරතුරු'!$P$24:$Q$28,2))))</f>
        <v>-</v>
      </c>
      <c r="IA25" s="168" t="str">
        <f aca="false">IF(GP25="","",IF(GP25="-","-",IF(UPPER(GP25)="AB","+",VLOOKUP(GP25,'විෂය තොරතුරු'!$P$24:$Q$28,2))))</f>
        <v>W</v>
      </c>
      <c r="IB25" s="168" t="str">
        <f aca="false">IF(GQ25="","",IF(GQ25="-","-",IF(UPPER(GQ25)="AB","+",VLOOKUP(GQ25,'විෂය තොරතුරු'!$P$24:$Q$28,2))))</f>
        <v/>
      </c>
      <c r="IC25" s="168" t="str">
        <f aca="false">IF(GR25="","",IF(GR25="-","-",IF(UPPER(GR25)="AB","+",VLOOKUP(GR25,'විෂය තොරතුරු'!$P$24:$Q$28,2))))</f>
        <v>-</v>
      </c>
      <c r="ID25" s="168" t="str">
        <f aca="false">IF(GS25="","",IF(GS25="-","-",IF(UPPER(GS25)="AB","+",VLOOKUP(GS25,'විෂය තොරතුරු'!$P$24:$Q$28,2))))</f>
        <v/>
      </c>
      <c r="IE25" s="168" t="str">
        <f aca="false">IF(GT25="","",IF(GT25="-","-",IF(UPPER(GT25)="AB","+",VLOOKUP(GT25,'විෂය තොරතුරු'!$P$24:$Q$28,2))))</f>
        <v/>
      </c>
      <c r="IF25" s="168" t="str">
        <f aca="false">IF(GU25="","",IF(GU25="-","-",IF(UPPER(GU25)="AB","+",VLOOKUP(GU25,'විෂය තොරතුරු'!$P$24:$Q$28,2))))</f>
        <v/>
      </c>
      <c r="IG25" s="169" t="str">
        <f aca="false">IF(GV25="","",IF(GV25="-","-",IF(UPPER(GV25)="AB","+",VLOOKUP(GV25,'විෂය තොරතුරු'!$P$24:$Q$28,2))))</f>
        <v/>
      </c>
      <c r="IH25" s="171" t="n">
        <f aca="false">IF($FL25="","",COUNTIF($GZ25:$IG25,"A"))</f>
        <v>0</v>
      </c>
      <c r="II25" s="171" t="n">
        <f aca="false">IF($FL25="","",COUNTIF($GZ25:$IG25,"B"))</f>
        <v>0</v>
      </c>
      <c r="IJ25" s="171" t="n">
        <f aca="false">IF($FL25="","",COUNTIF($GZ25:$IG25,"C"))</f>
        <v>0</v>
      </c>
      <c r="IK25" s="171" t="n">
        <f aca="false">IF($FL25="","",COUNTIF($GZ25:$IG25,"S"))</f>
        <v>2</v>
      </c>
      <c r="IL25" s="171" t="n">
        <f aca="false">IF($FL25="","",COUNTIF($GZ25:$IG25,"W"))</f>
        <v>7</v>
      </c>
      <c r="IM25" s="171" t="n">
        <f aca="false">IF(FL25="","",SUM(IH25:IK25))</f>
        <v>2</v>
      </c>
      <c r="IN25" s="169" t="n">
        <f aca="false">IF(FL25="","",SUM(IH25:IJ25))</f>
        <v>0</v>
      </c>
      <c r="IO25" s="172" t="str">
        <f aca="false">IF(FL25="","",IF(AND(IM25&gt;=6,IN25&gt;=3,OR(FO25&gt;=35,FP25&gt;=35),FV25&gt;=35),"6/3 සමත්",IF(AND(IM25&gt;=5,IN25&gt;=3,OR(FO25&gt;=35,FP25&gt;=35,FV25&gt;=35)),"5/3 සමත්",IF(AND(IM25&gt;=4,IN25&gt;=1,OR(FO25&gt;=20,FP25&gt;=20,FV25&gt;=20)),"සමත් කළ හැකි",IF(IL25=9,"W9","අසමත් ?")))))</f>
        <v>අසමත් ?</v>
      </c>
    </row>
    <row r="26" customFormat="false" ht="13.8" hidden="false" customHeight="false" outlineLevel="0" collapsed="false">
      <c r="A26" s="160" t="n">
        <v>12</v>
      </c>
      <c r="B26" s="161"/>
      <c r="C26" s="161"/>
      <c r="D26" s="162"/>
      <c r="E26" s="183"/>
      <c r="F26" s="181"/>
      <c r="G26" s="183"/>
      <c r="H26" s="180"/>
      <c r="I26" s="180"/>
      <c r="J26" s="181"/>
      <c r="K26" s="183"/>
      <c r="L26" s="180"/>
      <c r="M26" s="180"/>
      <c r="N26" s="181"/>
      <c r="O26" s="183"/>
      <c r="P26" s="180"/>
      <c r="Q26" s="180"/>
      <c r="R26" s="180"/>
      <c r="S26" s="180"/>
      <c r="T26" s="180"/>
      <c r="U26" s="180"/>
      <c r="V26" s="181"/>
      <c r="W26" s="183"/>
      <c r="X26" s="180"/>
      <c r="Y26" s="180"/>
      <c r="Z26" s="180"/>
      <c r="AA26" s="180"/>
      <c r="AB26" s="180"/>
      <c r="AC26" s="180"/>
      <c r="AD26" s="181"/>
      <c r="AE26" s="183"/>
      <c r="AF26" s="180"/>
      <c r="AG26" s="180"/>
      <c r="AH26" s="180"/>
      <c r="AI26" s="180"/>
      <c r="AJ26" s="180"/>
      <c r="AK26" s="180"/>
      <c r="AL26" s="166"/>
      <c r="AM26" s="167" t="str">
        <f aca="false">IF(B26="","",SUM(E26:AL26))</f>
        <v/>
      </c>
      <c r="AN26" s="168" t="str">
        <f aca="false">IF(B26="","",AM26/9)</f>
        <v/>
      </c>
      <c r="AO26" s="169" t="str">
        <f aca="false">IF(B26="","",IF(AM26=0,"-",RANK(AM26,$AM$15:$AM$64,0)))</f>
        <v/>
      </c>
      <c r="AP26" s="167" t="str">
        <f aca="false">IF(E26="","",IF(E26="-","-",IF(UPPER(E26)="AB","+",VLOOKUP(E26,'විෂය තොරතුරු'!$P$24:$Q$28,2))))</f>
        <v/>
      </c>
      <c r="AQ26" s="168" t="str">
        <f aca="false">IF(F26="","",IF(F26="-","-",IF(UPPER(F26)="AB","+",VLOOKUP(F26,'විෂය තොරතුරු'!$P$24:$Q$28,2))))</f>
        <v/>
      </c>
      <c r="AR26" s="168" t="str">
        <f aca="false">IF(G26="","",IF(G26="-","-",IF(UPPER(G26)="AB","+",VLOOKUP(G26,'විෂය තොරතුරු'!$P$24:$Q$28,2))))</f>
        <v/>
      </c>
      <c r="AS26" s="168" t="str">
        <f aca="false">IF(H26="","",IF(H26="-","-",IF(UPPER(H26)="AB","+",VLOOKUP(H26,'විෂය තොරතුරු'!$P$24:$Q$28,2))))</f>
        <v/>
      </c>
      <c r="AT26" s="168" t="str">
        <f aca="false">IF(I26="","",IF(I26="-","-",IF(UPPER(I26)="AB","+",VLOOKUP(I26,'විෂය තොරතුරු'!$P$24:$Q$28,2))))</f>
        <v/>
      </c>
      <c r="AU26" s="170" t="str">
        <f aca="false">IF(J26="","",IF(J26="-","-",IF(UPPER(J26)="AB","+",VLOOKUP(J26,'විෂය තොරතුරු'!$P$24:$Q$28,2))))</f>
        <v/>
      </c>
      <c r="AV26" s="171" t="str">
        <f aca="false">IF(K26="","",IF(K26="-","-",IF(UPPER(K26)="AB","+",VLOOKUP(K26,'විෂය තොරතුරු'!$P$24:$Q$28,2))))</f>
        <v/>
      </c>
      <c r="AW26" s="168" t="str">
        <f aca="false">IF(L26="","",IF(L26="-","-",IF(UPPER(L26)="AB","+",VLOOKUP(L26,'විෂය තොරතුරු'!$P$24:$Q$28,2))))</f>
        <v/>
      </c>
      <c r="AX26" s="168" t="str">
        <f aca="false">IF(M26="","",IF(M26="-","-",IF(UPPER(M26)="AB","+",VLOOKUP(M26,'විෂය තොරතුරු'!$P$24:$Q$28,2))))</f>
        <v/>
      </c>
      <c r="AY26" s="169" t="str">
        <f aca="false">IF(N26="","",IF(N26="-","-",IF(UPPER(N26)="AB","+",VLOOKUP(N26,'විෂය තොරතුරු'!$P$24:$Q$28,2))))</f>
        <v/>
      </c>
      <c r="AZ26" s="167" t="str">
        <f aca="false">IF(O26="","",IF(O26="-","-",IF(UPPER(O26)="AB","+",VLOOKUP(O26,'විෂය තොරතුරු'!$P$24:$Q$28,2))))</f>
        <v/>
      </c>
      <c r="BA26" s="168" t="str">
        <f aca="false">IF(P26="","",IF(P26="-","-",IF(UPPER(P26)="AB","+",VLOOKUP(P26,'විෂය තොරතුරු'!$P$24:$Q$28,2))))</f>
        <v/>
      </c>
      <c r="BB26" s="168" t="str">
        <f aca="false">IF(Q26="","",IF(Q26="-","-",IF(UPPER(Q26)="AB","+",VLOOKUP(Q26,'විෂය තොරතුරු'!$P$24:$Q$28,2))))</f>
        <v/>
      </c>
      <c r="BC26" s="168" t="str">
        <f aca="false">IF(R26="","",IF(R26="-","-",IF(UPPER(R26)="AB","+",VLOOKUP(R26,'විෂය තොරතුරු'!$P$24:$Q$28,2))))</f>
        <v/>
      </c>
      <c r="BD26" s="168" t="str">
        <f aca="false">IF(S26="","",IF(S26="-","-",IF(UPPER(S26)="AB","+",VLOOKUP(S26,'විෂය තොරතුරු'!$P$24:$Q$28,2))))</f>
        <v/>
      </c>
      <c r="BE26" s="168" t="str">
        <f aca="false">IF(T26="","",IF(T26="-","-",IF(UPPER(T26)="AB","+",VLOOKUP(T26,'විෂය තොරතුරු'!$P$24:$Q$28,2))))</f>
        <v/>
      </c>
      <c r="BF26" s="168" t="str">
        <f aca="false">IF(U26="","",IF(U26="-","-",IF(UPPER(U26)="AB","+",VLOOKUP(U26,'විෂය තොරතුරු'!$P$24:$Q$28,2))))</f>
        <v/>
      </c>
      <c r="BG26" s="170" t="str">
        <f aca="false">IF(V26="","",IF(V26="-","-",IF(UPPER(V26)="AB","+",VLOOKUP(V26,'විෂය තොරතුරු'!$P$24:$Q$28,2))))</f>
        <v/>
      </c>
      <c r="BH26" s="171" t="str">
        <f aca="false">IF(W26="","",IF(W26="-","-",IF(UPPER(W26)="AB","+",VLOOKUP(W26,'විෂය තොරතුරු'!$P$24:$Q$28,2))))</f>
        <v/>
      </c>
      <c r="BI26" s="168" t="str">
        <f aca="false">IF(X26="","",IF(X26="-","-",IF(UPPER(X26)="AB","+",VLOOKUP(X26,'විෂය තොරතුරු'!$P$24:$Q$28,2))))</f>
        <v/>
      </c>
      <c r="BJ26" s="168" t="str">
        <f aca="false">IF(Y26="","",IF(Y26="-","-",IF(UPPER(Y26)="AB","+",VLOOKUP(Y26,'විෂය තොරතුරු'!$P$24:$Q$28,2))))</f>
        <v/>
      </c>
      <c r="BK26" s="168" t="str">
        <f aca="false">IF(Z26="","",IF(Z26="-","-",IF(UPPER(Z26)="AB","+",VLOOKUP(Z26,'විෂය තොරතුරු'!$P$24:$Q$28,2))))</f>
        <v/>
      </c>
      <c r="BL26" s="168" t="str">
        <f aca="false">IF(AA26="","",IF(AA26="-","-",IF(UPPER(AA26)="AB","+",VLOOKUP(AA26,'විෂය තොරතුරු'!$P$24:$Q$28,2))))</f>
        <v/>
      </c>
      <c r="BM26" s="168" t="str">
        <f aca="false">IF(AB26="","",IF(AB26="-","-",IF(UPPER(AB26)="AB","+",VLOOKUP(AB26,'විෂය තොරතුරු'!$P$24:$Q$28,2))))</f>
        <v/>
      </c>
      <c r="BN26" s="168" t="str">
        <f aca="false">IF(AC26="","",IF(AC26="-","-",IF(UPPER(AC26)="AB","+",VLOOKUP(AC26,'විෂය තොරතුරු'!$P$24:$Q$28,2))))</f>
        <v/>
      </c>
      <c r="BO26" s="169" t="str">
        <f aca="false">IF(AD26="","",IF(AD26="-","-",IF(UPPER(AD26)="AB","+",VLOOKUP(AD26,'විෂය තොරතුරු'!$P$24:$Q$28,2))))</f>
        <v/>
      </c>
      <c r="BP26" s="171" t="str">
        <f aca="false">IF(AE26="","",IF(AE26="-","-",IF(UPPER(AE26)="AB","+",VLOOKUP(AE26,'විෂය තොරතුරු'!$P$24:$Q$28,2))))</f>
        <v/>
      </c>
      <c r="BQ26" s="168" t="str">
        <f aca="false">IF(AF26="","",IF(AF26="-","-",IF(UPPER(AF26)="AB","+",VLOOKUP(AF26,'විෂය තොරතුරු'!$P$24:$Q$28,2))))</f>
        <v/>
      </c>
      <c r="BR26" s="168" t="str">
        <f aca="false">IF(AG26="","",IF(AG26="-","-",IF(UPPER(AG26)="AB","+",VLOOKUP(AG26,'විෂය තොරතුරු'!$P$24:$Q$28,2))))</f>
        <v/>
      </c>
      <c r="BS26" s="168" t="str">
        <f aca="false">IF(AH26="","",IF(AH26="-","-",IF(UPPER(AH26)="AB","+",VLOOKUP(AH26,'විෂය තොරතුරු'!$P$24:$Q$28,2))))</f>
        <v/>
      </c>
      <c r="BT26" s="168" t="str">
        <f aca="false">IF(AI26="","",IF(AI26="-","-",IF(UPPER(AI26)="AB","+",VLOOKUP(AI26,'විෂය තොරතුරු'!$P$24:$Q$28,2))))</f>
        <v/>
      </c>
      <c r="BU26" s="168" t="str">
        <f aca="false">IF(AJ26="","",IF(AJ26="-","-",IF(UPPER(AJ26)="AB","+",VLOOKUP(AJ26,'විෂය තොරතුරු'!$P$24:$Q$28,2))))</f>
        <v/>
      </c>
      <c r="BV26" s="168" t="str">
        <f aca="false">IF(AK26="","",IF(AK26="-","-",IF(UPPER(AK26)="AB","+",VLOOKUP(AK26,'විෂය තොරතුරු'!$P$24:$Q$28,2))))</f>
        <v/>
      </c>
      <c r="BW26" s="169" t="str">
        <f aca="false">IF(AL26="","",IF(AL26="-","-",IF(UPPER(AL26)="AB","+",VLOOKUP(AL26,'විෂය තොරතුරු'!$P$24:$Q$28,2))))</f>
        <v/>
      </c>
      <c r="BX26" s="171" t="str">
        <f aca="false">IF($B26="","",COUNTIF($AP26:$BW26,"A"))</f>
        <v/>
      </c>
      <c r="BY26" s="168" t="str">
        <f aca="false">IF($B26="","",COUNTIF($AP26:$BW26,"B"))</f>
        <v/>
      </c>
      <c r="BZ26" s="168" t="str">
        <f aca="false">IF($B26="","",COUNTIF($AP26:$BW26,"C"))</f>
        <v/>
      </c>
      <c r="CA26" s="168" t="str">
        <f aca="false">IF($B26="","",COUNTIF($AP26:$BW26,"S"))</f>
        <v/>
      </c>
      <c r="CB26" s="169" t="str">
        <f aca="false">IF($B26="","",COUNTIF($AP26:$BW26,"W"))</f>
        <v/>
      </c>
      <c r="CC26" s="171" t="str">
        <f aca="false">IF(B26="","",SUM(BX26:CA26))</f>
        <v/>
      </c>
      <c r="CD26" s="169" t="str">
        <f aca="false">IF(B26="","",SUM(BX26:BZ26))</f>
        <v/>
      </c>
      <c r="CE26" s="172" t="str">
        <f aca="false">IF(B26="","",IF(AND(CC26&gt;=6,CD26&gt;=3,OR(E26&gt;=35,F26&gt;=35),L26&gt;=35),"6/3 සමත්",IF(AND(CC26&gt;=5,CD26&gt;=3,OR(E26&gt;=35,F26&gt;=35,L26&gt;=35)),"5/3 සමත්",IF(AND(CC26&gt;=4,CD26&gt;=1,OR(E26&gt;=20,F26&gt;=20,L26&gt;=20)),"සමත් කළ හැකි",IF(CB26=9,"W9","අසමත් ?")))))</f>
        <v/>
      </c>
      <c r="FK26" s="173" t="n">
        <v>12</v>
      </c>
      <c r="FL26" s="161" t="s">
        <v>56</v>
      </c>
      <c r="FM26" s="161"/>
      <c r="FN26" s="161" t="str">
        <f aca="false">IF(FM26="","-",(FM26/$M$95)*100)</f>
        <v>-</v>
      </c>
      <c r="FO26" s="165" t="n">
        <v>14</v>
      </c>
      <c r="FP26" s="165"/>
      <c r="FQ26" s="165" t="n">
        <v>20</v>
      </c>
      <c r="FR26" s="165" t="s">
        <v>18</v>
      </c>
      <c r="FS26" s="165"/>
      <c r="FT26" s="165"/>
      <c r="FU26" s="165" t="n">
        <v>8</v>
      </c>
      <c r="FV26" s="165" t="n">
        <v>23</v>
      </c>
      <c r="FW26" s="165" t="n">
        <v>6</v>
      </c>
      <c r="FX26" s="165" t="n">
        <v>16</v>
      </c>
      <c r="FY26" s="165" t="s">
        <v>18</v>
      </c>
      <c r="FZ26" s="165" t="n">
        <v>17</v>
      </c>
      <c r="GA26" s="165" t="s">
        <v>18</v>
      </c>
      <c r="GB26" s="165"/>
      <c r="GC26" s="165"/>
      <c r="GD26" s="165"/>
      <c r="GE26" s="165"/>
      <c r="GF26" s="165"/>
      <c r="GG26" s="165" t="n">
        <v>39</v>
      </c>
      <c r="GH26" s="165" t="s">
        <v>18</v>
      </c>
      <c r="GI26" s="165" t="s">
        <v>18</v>
      </c>
      <c r="GJ26" s="165"/>
      <c r="GK26" s="165"/>
      <c r="GL26" s="165" t="n">
        <v>25</v>
      </c>
      <c r="GM26" s="165"/>
      <c r="GN26" s="165"/>
      <c r="GO26" s="165" t="s">
        <v>18</v>
      </c>
      <c r="GP26" s="165" t="s">
        <v>18</v>
      </c>
      <c r="GQ26" s="165"/>
      <c r="GR26" s="165" t="s">
        <v>18</v>
      </c>
      <c r="GS26" s="165"/>
      <c r="GT26" s="165"/>
      <c r="GU26" s="165"/>
      <c r="GV26" s="174"/>
      <c r="GW26" s="167" t="n">
        <f aca="false">IF(FL26="","",SUM(FO26:GV26))</f>
        <v>168</v>
      </c>
      <c r="GX26" s="168" t="n">
        <f aca="false">IF(FL26="","",GW26/9)</f>
        <v>18.6666666666667</v>
      </c>
      <c r="GY26" s="169" t="n">
        <f aca="false">IF(FL26="","",IF(GW26=0,"-",RANK(GW26,$GW$15:$GW$64,0)))</f>
        <v>37</v>
      </c>
      <c r="GZ26" s="167" t="str">
        <f aca="false">IF(FO26="","",IF(FO26="-","-",IF(UPPER(FO26)="AB","+",VLOOKUP(FO26,'විෂය තොරතුරු'!$P$24:$Q$28,2))))</f>
        <v>W</v>
      </c>
      <c r="HA26" s="168" t="str">
        <f aca="false">IF(FP26="","",IF(FP26="-","-",IF(UPPER(FP26)="AB","+",VLOOKUP(FP26,'විෂය තොරතුරු'!$P$24:$Q$28,2))))</f>
        <v/>
      </c>
      <c r="HB26" s="168" t="str">
        <f aca="false">IF(FQ26="","",IF(FQ26="-","-",IF(UPPER(FQ26)="AB","+",VLOOKUP(FQ26,'විෂය තොරතුරු'!$P$24:$Q$28,2))))</f>
        <v>W</v>
      </c>
      <c r="HC26" s="168" t="str">
        <f aca="false">IF(FR26="","",IF(FR26="-","-",IF(UPPER(FR26)="AB","+",VLOOKUP(FR26,'විෂය තොරතුරු'!$P$24:$Q$28,2))))</f>
        <v>-</v>
      </c>
      <c r="HD26" s="168" t="str">
        <f aca="false">IF(FS26="","",IF(FS26="-","-",IF(UPPER(FS26)="AB","+",VLOOKUP(FS26,'විෂය තොරතුරු'!$P$24:$Q$28,2))))</f>
        <v/>
      </c>
      <c r="HE26" s="170" t="str">
        <f aca="false">IF(FT26="","",IF(FT26="-","-",IF(UPPER(FT26)="AB","+",VLOOKUP(FT26,'විෂය තොරතුරු'!$P$24:$Q$28,2))))</f>
        <v/>
      </c>
      <c r="HF26" s="171" t="str">
        <f aca="false">IF(FU26="","",IF(FU26="-","-",IF(UPPER(FU26)="AB","+",VLOOKUP(FU26,'විෂය තොරතුරු'!$P$24:$Q$28,2))))</f>
        <v>W</v>
      </c>
      <c r="HG26" s="168" t="str">
        <f aca="false">IF(FV26="","",IF(FV26="-","-",IF(UPPER(FV26)="AB","+",VLOOKUP(FV26,'විෂය තොරතුරු'!$P$24:$Q$28,2))))</f>
        <v>W</v>
      </c>
      <c r="HH26" s="168" t="str">
        <f aca="false">IF(FW26="","",IF(FW26="-","-",IF(UPPER(FW26)="AB","+",VLOOKUP(FW26,'විෂය තොරතුරු'!$P$24:$Q$28,2))))</f>
        <v>W</v>
      </c>
      <c r="HI26" s="169" t="str">
        <f aca="false">IF(FX26="","",IF(FX26="-","-",IF(UPPER(FX26)="AB","+",VLOOKUP(FX26,'විෂය තොරතුරු'!$P$24:$Q$28,2))))</f>
        <v>W</v>
      </c>
      <c r="HJ26" s="167" t="str">
        <f aca="false">IF(FY26="","",IF(FY26="-","-",IF(UPPER(FY26)="AB","+",VLOOKUP(FY26,'විෂය තොරතුරු'!$P$24:$Q$28,2))))</f>
        <v>-</v>
      </c>
      <c r="HK26" s="168" t="str">
        <f aca="false">IF(FZ26="","",IF(FZ26="-","-",IF(UPPER(FZ26)="AB","+",VLOOKUP(FZ26,'විෂය තොරතුරු'!$P$24:$Q$28,2))))</f>
        <v>W</v>
      </c>
      <c r="HL26" s="168" t="str">
        <f aca="false">IF(GA26="","",IF(GA26="-","-",IF(UPPER(GA26)="AB","+",VLOOKUP(GA26,'විෂය තොරතුරු'!$P$24:$Q$28,2))))</f>
        <v>-</v>
      </c>
      <c r="HM26" s="168" t="str">
        <f aca="false">IF(GB26="","",IF(GB26="-","-",IF(UPPER(GB26)="AB","+",VLOOKUP(GB26,'විෂය තොරතුරු'!$P$24:$Q$28,2))))</f>
        <v/>
      </c>
      <c r="HN26" s="168" t="str">
        <f aca="false">IF(GC26="","",IF(GC26="-","-",IF(UPPER(GC26)="AB","+",VLOOKUP(GC26,'විෂය තොරතුරු'!$P$24:$Q$28,2))))</f>
        <v/>
      </c>
      <c r="HO26" s="168" t="str">
        <f aca="false">IF(GD26="","",IF(GD26="-","-",IF(UPPER(GD26)="AB","+",VLOOKUP(GD26,'විෂය තොරතුරු'!$P$24:$Q$28,2))))</f>
        <v/>
      </c>
      <c r="HP26" s="168" t="str">
        <f aca="false">IF(GE26="","",IF(GE26="-","-",IF(UPPER(GE26)="AB","+",VLOOKUP(GE26,'විෂය තොරතුරු'!$P$24:$Q$28,2))))</f>
        <v/>
      </c>
      <c r="HQ26" s="170" t="str">
        <f aca="false">IF(GF26="","",IF(GF26="-","-",IF(UPPER(GF26)="AB","+",VLOOKUP(GF26,'විෂය තොරතුරු'!$P$24:$Q$28,2))))</f>
        <v/>
      </c>
      <c r="HR26" s="171" t="str">
        <f aca="false">IF(GG26="","",IF(GG26="-","-",IF(UPPER(GG26)="AB","+",VLOOKUP(GG26,'විෂය තොරතුරු'!$P$24:$Q$28,2))))</f>
        <v>S</v>
      </c>
      <c r="HS26" s="168" t="str">
        <f aca="false">IF(GH26="","",IF(GH26="-","-",IF(UPPER(GH26)="AB","+",VLOOKUP(GH26,'විෂය තොරතුරු'!$P$24:$Q$28,2))))</f>
        <v>-</v>
      </c>
      <c r="HT26" s="168" t="str">
        <f aca="false">IF(GI26="","",IF(GI26="-","-",IF(UPPER(GI26)="AB","+",VLOOKUP(GI26,'විෂය තොරතුරු'!$P$24:$Q$28,2))))</f>
        <v>-</v>
      </c>
      <c r="HU26" s="168" t="str">
        <f aca="false">IF(GJ26="","",IF(GJ26="-","-",IF(UPPER(GJ26)="AB","+",VLOOKUP(GJ26,'විෂය තොරතුරු'!$P$24:$Q$28,2))))</f>
        <v/>
      </c>
      <c r="HV26" s="168" t="str">
        <f aca="false">IF(GK26="","",IF(GK26="-","-",IF(UPPER(GK26)="AB","+",VLOOKUP(GK26,'විෂය තොරතුරු'!$P$24:$Q$28,2))))</f>
        <v/>
      </c>
      <c r="HW26" s="168" t="str">
        <f aca="false">IF(GL26="","",IF(GL26="-","-",IF(UPPER(GL26)="AB","+",VLOOKUP(GL26,'විෂය තොරතුරු'!$P$24:$Q$28,2))))</f>
        <v>W</v>
      </c>
      <c r="HX26" s="168" t="str">
        <f aca="false">IF(GM26="","",IF(GM26="-","-",IF(UPPER(GM26)="AB","+",VLOOKUP(GM26,'විෂය තොරතුරු'!$P$24:$Q$28,2))))</f>
        <v/>
      </c>
      <c r="HY26" s="169" t="str">
        <f aca="false">IF(GN26="","",IF(GN26="-","-",IF(UPPER(GN26)="AB","+",VLOOKUP(GN26,'විෂය තොරතුරු'!$P$24:$Q$28,2))))</f>
        <v/>
      </c>
      <c r="HZ26" s="171" t="str">
        <f aca="false">IF(GO26="","",IF(GO26="-","-",IF(UPPER(GO26)="AB","+",VLOOKUP(GO26,'විෂය තොරතුරු'!$P$24:$Q$28,2))))</f>
        <v>-</v>
      </c>
      <c r="IA26" s="168" t="str">
        <f aca="false">IF(GP26="","",IF(GP26="-","-",IF(UPPER(GP26)="AB","+",VLOOKUP(GP26,'විෂය තොරතුරු'!$P$24:$Q$28,2))))</f>
        <v>-</v>
      </c>
      <c r="IB26" s="168" t="str">
        <f aca="false">IF(GQ26="","",IF(GQ26="-","-",IF(UPPER(GQ26)="AB","+",VLOOKUP(GQ26,'විෂය තොරතුරු'!$P$24:$Q$28,2))))</f>
        <v/>
      </c>
      <c r="IC26" s="168" t="str">
        <f aca="false">IF(GR26="","",IF(GR26="-","-",IF(UPPER(GR26)="AB","+",VLOOKUP(GR26,'විෂය තොරතුරු'!$P$24:$Q$28,2))))</f>
        <v>-</v>
      </c>
      <c r="ID26" s="168" t="str">
        <f aca="false">IF(GS26="","",IF(GS26="-","-",IF(UPPER(GS26)="AB","+",VLOOKUP(GS26,'විෂය තොරතුරු'!$P$24:$Q$28,2))))</f>
        <v/>
      </c>
      <c r="IE26" s="168" t="str">
        <f aca="false">IF(GT26="","",IF(GT26="-","-",IF(UPPER(GT26)="AB","+",VLOOKUP(GT26,'විෂය තොරතුරු'!$P$24:$Q$28,2))))</f>
        <v/>
      </c>
      <c r="IF26" s="168" t="str">
        <f aca="false">IF(GU26="","",IF(GU26="-","-",IF(UPPER(GU26)="AB","+",VLOOKUP(GU26,'විෂය තොරතුරු'!$P$24:$Q$28,2))))</f>
        <v/>
      </c>
      <c r="IG26" s="169" t="str">
        <f aca="false">IF(GV26="","",IF(GV26="-","-",IF(UPPER(GV26)="AB","+",VLOOKUP(GV26,'විෂය තොරතුරු'!$P$24:$Q$28,2))))</f>
        <v/>
      </c>
      <c r="IH26" s="171" t="n">
        <f aca="false">IF($FL26="","",COUNTIF($GZ26:$IG26,"A"))</f>
        <v>0</v>
      </c>
      <c r="II26" s="171" t="n">
        <f aca="false">IF($FL26="","",COUNTIF($GZ26:$IG26,"B"))</f>
        <v>0</v>
      </c>
      <c r="IJ26" s="171" t="n">
        <f aca="false">IF($FL26="","",COUNTIF($GZ26:$IG26,"C"))</f>
        <v>0</v>
      </c>
      <c r="IK26" s="171" t="n">
        <f aca="false">IF($FL26="","",COUNTIF($GZ26:$IG26,"S"))</f>
        <v>1</v>
      </c>
      <c r="IL26" s="171" t="n">
        <f aca="false">IF($FL26="","",COUNTIF($GZ26:$IG26,"W"))</f>
        <v>8</v>
      </c>
      <c r="IM26" s="171" t="n">
        <f aca="false">IF(FL26="","",SUM(IH26:IK26))</f>
        <v>1</v>
      </c>
      <c r="IN26" s="169" t="n">
        <f aca="false">IF(FL26="","",SUM(IH26:IJ26))</f>
        <v>0</v>
      </c>
      <c r="IO26" s="172" t="str">
        <f aca="false">IF(FL26="","",IF(AND(IM26&gt;=6,IN26&gt;=3,OR(FO26&gt;=35,FP26&gt;=35),FV26&gt;=35),"6/3 සමත්",IF(AND(IM26&gt;=5,IN26&gt;=3,OR(FO26&gt;=35,FP26&gt;=35,FV26&gt;=35)),"5/3 සමත්",IF(AND(IM26&gt;=4,IN26&gt;=1,OR(FO26&gt;=20,FP26&gt;=20,FV26&gt;=20)),"සමත් කළ හැකි",IF(IL26=9,"W9","අසමත් ?")))))</f>
        <v>අසමත් ?</v>
      </c>
    </row>
    <row r="27" customFormat="false" ht="13.8" hidden="false" customHeight="false" outlineLevel="0" collapsed="false">
      <c r="A27" s="160" t="n">
        <v>13</v>
      </c>
      <c r="B27" s="161"/>
      <c r="C27" s="161"/>
      <c r="D27" s="162"/>
      <c r="E27" s="183"/>
      <c r="F27" s="181"/>
      <c r="G27" s="183"/>
      <c r="H27" s="180"/>
      <c r="I27" s="180"/>
      <c r="J27" s="181"/>
      <c r="K27" s="183"/>
      <c r="L27" s="180"/>
      <c r="M27" s="180"/>
      <c r="N27" s="181"/>
      <c r="O27" s="183"/>
      <c r="P27" s="180"/>
      <c r="Q27" s="180"/>
      <c r="R27" s="180"/>
      <c r="S27" s="180"/>
      <c r="T27" s="180"/>
      <c r="U27" s="180"/>
      <c r="V27" s="181"/>
      <c r="W27" s="183"/>
      <c r="X27" s="180"/>
      <c r="Y27" s="180"/>
      <c r="Z27" s="180"/>
      <c r="AA27" s="180"/>
      <c r="AB27" s="180"/>
      <c r="AC27" s="180"/>
      <c r="AD27" s="181"/>
      <c r="AE27" s="183"/>
      <c r="AF27" s="180"/>
      <c r="AG27" s="180"/>
      <c r="AH27" s="180"/>
      <c r="AI27" s="180"/>
      <c r="AJ27" s="180"/>
      <c r="AK27" s="180"/>
      <c r="AL27" s="166"/>
      <c r="AM27" s="167" t="str">
        <f aca="false">IF(B27="","",SUM(E27:AL27))</f>
        <v/>
      </c>
      <c r="AN27" s="168" t="str">
        <f aca="false">IF(B27="","",AM27/9)</f>
        <v/>
      </c>
      <c r="AO27" s="169" t="str">
        <f aca="false">IF(B27="","",IF(AM27=0,"-",RANK(AM27,$AM$15:$AM$64,0)))</f>
        <v/>
      </c>
      <c r="AP27" s="167" t="str">
        <f aca="false">IF(E27="","",IF(E27="-","-",IF(UPPER(E27)="AB","+",VLOOKUP(E27,'විෂය තොරතුරු'!$P$24:$Q$28,2))))</f>
        <v/>
      </c>
      <c r="AQ27" s="168" t="str">
        <f aca="false">IF(F27="","",IF(F27="-","-",IF(UPPER(F27)="AB","+",VLOOKUP(F27,'විෂය තොරතුරු'!$P$24:$Q$28,2))))</f>
        <v/>
      </c>
      <c r="AR27" s="168" t="str">
        <f aca="false">IF(G27="","",IF(G27="-","-",IF(UPPER(G27)="AB","+",VLOOKUP(G27,'විෂය තොරතුරු'!$P$24:$Q$28,2))))</f>
        <v/>
      </c>
      <c r="AS27" s="168" t="str">
        <f aca="false">IF(H27="","",IF(H27="-","-",IF(UPPER(H27)="AB","+",VLOOKUP(H27,'විෂය තොරතුරු'!$P$24:$Q$28,2))))</f>
        <v/>
      </c>
      <c r="AT27" s="168" t="str">
        <f aca="false">IF(I27="","",IF(I27="-","-",IF(UPPER(I27)="AB","+",VLOOKUP(I27,'විෂය තොරතුරු'!$P$24:$Q$28,2))))</f>
        <v/>
      </c>
      <c r="AU27" s="170" t="str">
        <f aca="false">IF(J27="","",IF(J27="-","-",IF(UPPER(J27)="AB","+",VLOOKUP(J27,'විෂය තොරතුරු'!$P$24:$Q$28,2))))</f>
        <v/>
      </c>
      <c r="AV27" s="171" t="str">
        <f aca="false">IF(K27="","",IF(K27="-","-",IF(UPPER(K27)="AB","+",VLOOKUP(K27,'විෂය තොරතුරු'!$P$24:$Q$28,2))))</f>
        <v/>
      </c>
      <c r="AW27" s="168" t="str">
        <f aca="false">IF(L27="","",IF(L27="-","-",IF(UPPER(L27)="AB","+",VLOOKUP(L27,'විෂය තොරතුරු'!$P$24:$Q$28,2))))</f>
        <v/>
      </c>
      <c r="AX27" s="168" t="str">
        <f aca="false">IF(M27="","",IF(M27="-","-",IF(UPPER(M27)="AB","+",VLOOKUP(M27,'විෂය තොරතුරු'!$P$24:$Q$28,2))))</f>
        <v/>
      </c>
      <c r="AY27" s="169" t="str">
        <f aca="false">IF(N27="","",IF(N27="-","-",IF(UPPER(N27)="AB","+",VLOOKUP(N27,'විෂය තොරතුරු'!$P$24:$Q$28,2))))</f>
        <v/>
      </c>
      <c r="AZ27" s="167" t="str">
        <f aca="false">IF(O27="","",IF(O27="-","-",IF(UPPER(O27)="AB","+",VLOOKUP(O27,'විෂය තොරතුරු'!$P$24:$Q$28,2))))</f>
        <v/>
      </c>
      <c r="BA27" s="168" t="str">
        <f aca="false">IF(P27="","",IF(P27="-","-",IF(UPPER(P27)="AB","+",VLOOKUP(P27,'විෂය තොරතුරු'!$P$24:$Q$28,2))))</f>
        <v/>
      </c>
      <c r="BB27" s="168" t="str">
        <f aca="false">IF(Q27="","",IF(Q27="-","-",IF(UPPER(Q27)="AB","+",VLOOKUP(Q27,'විෂය තොරතුරු'!$P$24:$Q$28,2))))</f>
        <v/>
      </c>
      <c r="BC27" s="168" t="str">
        <f aca="false">IF(R27="","",IF(R27="-","-",IF(UPPER(R27)="AB","+",VLOOKUP(R27,'විෂය තොරතුරු'!$P$24:$Q$28,2))))</f>
        <v/>
      </c>
      <c r="BD27" s="168" t="str">
        <f aca="false">IF(S27="","",IF(S27="-","-",IF(UPPER(S27)="AB","+",VLOOKUP(S27,'විෂය තොරතුරු'!$P$24:$Q$28,2))))</f>
        <v/>
      </c>
      <c r="BE27" s="168" t="str">
        <f aca="false">IF(T27="","",IF(T27="-","-",IF(UPPER(T27)="AB","+",VLOOKUP(T27,'විෂය තොරතුරු'!$P$24:$Q$28,2))))</f>
        <v/>
      </c>
      <c r="BF27" s="168" t="str">
        <f aca="false">IF(U27="","",IF(U27="-","-",IF(UPPER(U27)="AB","+",VLOOKUP(U27,'විෂය තොරතුරු'!$P$24:$Q$28,2))))</f>
        <v/>
      </c>
      <c r="BG27" s="170" t="str">
        <f aca="false">IF(V27="","",IF(V27="-","-",IF(UPPER(V27)="AB","+",VLOOKUP(V27,'විෂය තොරතුරු'!$P$24:$Q$28,2))))</f>
        <v/>
      </c>
      <c r="BH27" s="171" t="str">
        <f aca="false">IF(W27="","",IF(W27="-","-",IF(UPPER(W27)="AB","+",VLOOKUP(W27,'විෂය තොරතුරු'!$P$24:$Q$28,2))))</f>
        <v/>
      </c>
      <c r="BI27" s="168" t="str">
        <f aca="false">IF(X27="","",IF(X27="-","-",IF(UPPER(X27)="AB","+",VLOOKUP(X27,'විෂය තොරතුරු'!$P$24:$Q$28,2))))</f>
        <v/>
      </c>
      <c r="BJ27" s="168" t="str">
        <f aca="false">IF(Y27="","",IF(Y27="-","-",IF(UPPER(Y27)="AB","+",VLOOKUP(Y27,'විෂය තොරතුරු'!$P$24:$Q$28,2))))</f>
        <v/>
      </c>
      <c r="BK27" s="168" t="str">
        <f aca="false">IF(Z27="","",IF(Z27="-","-",IF(UPPER(Z27)="AB","+",VLOOKUP(Z27,'විෂය තොරතුරු'!$P$24:$Q$28,2))))</f>
        <v/>
      </c>
      <c r="BL27" s="168" t="str">
        <f aca="false">IF(AA27="","",IF(AA27="-","-",IF(UPPER(AA27)="AB","+",VLOOKUP(AA27,'විෂය තොරතුරු'!$P$24:$Q$28,2))))</f>
        <v/>
      </c>
      <c r="BM27" s="168" t="str">
        <f aca="false">IF(AB27="","",IF(AB27="-","-",IF(UPPER(AB27)="AB","+",VLOOKUP(AB27,'විෂය තොරතුරු'!$P$24:$Q$28,2))))</f>
        <v/>
      </c>
      <c r="BN27" s="168" t="str">
        <f aca="false">IF(AC27="","",IF(AC27="-","-",IF(UPPER(AC27)="AB","+",VLOOKUP(AC27,'විෂය තොරතුරු'!$P$24:$Q$28,2))))</f>
        <v/>
      </c>
      <c r="BO27" s="169" t="str">
        <f aca="false">IF(AD27="","",IF(AD27="-","-",IF(UPPER(AD27)="AB","+",VLOOKUP(AD27,'විෂය තොරතුරු'!$P$24:$Q$28,2))))</f>
        <v/>
      </c>
      <c r="BP27" s="171" t="str">
        <f aca="false">IF(AE27="","",IF(AE27="-","-",IF(UPPER(AE27)="AB","+",VLOOKUP(AE27,'විෂය තොරතුරු'!$P$24:$Q$28,2))))</f>
        <v/>
      </c>
      <c r="BQ27" s="168" t="str">
        <f aca="false">IF(AF27="","",IF(AF27="-","-",IF(UPPER(AF27)="AB","+",VLOOKUP(AF27,'විෂය තොරතුරු'!$P$24:$Q$28,2))))</f>
        <v/>
      </c>
      <c r="BR27" s="168" t="str">
        <f aca="false">IF(AG27="","",IF(AG27="-","-",IF(UPPER(AG27)="AB","+",VLOOKUP(AG27,'විෂය තොරතුරු'!$P$24:$Q$28,2))))</f>
        <v/>
      </c>
      <c r="BS27" s="168" t="str">
        <f aca="false">IF(AH27="","",IF(AH27="-","-",IF(UPPER(AH27)="AB","+",VLOOKUP(AH27,'විෂය තොරතුරු'!$P$24:$Q$28,2))))</f>
        <v/>
      </c>
      <c r="BT27" s="168" t="str">
        <f aca="false">IF(AI27="","",IF(AI27="-","-",IF(UPPER(AI27)="AB","+",VLOOKUP(AI27,'විෂය තොරතුරු'!$P$24:$Q$28,2))))</f>
        <v/>
      </c>
      <c r="BU27" s="168" t="str">
        <f aca="false">IF(AJ27="","",IF(AJ27="-","-",IF(UPPER(AJ27)="AB","+",VLOOKUP(AJ27,'විෂය තොරතුරු'!$P$24:$Q$28,2))))</f>
        <v/>
      </c>
      <c r="BV27" s="168" t="str">
        <f aca="false">IF(AK27="","",IF(AK27="-","-",IF(UPPER(AK27)="AB","+",VLOOKUP(AK27,'විෂය තොරතුරු'!$P$24:$Q$28,2))))</f>
        <v/>
      </c>
      <c r="BW27" s="169" t="str">
        <f aca="false">IF(AL27="","",IF(AL27="-","-",IF(UPPER(AL27)="AB","+",VLOOKUP(AL27,'විෂය තොරතුරු'!$P$24:$Q$28,2))))</f>
        <v/>
      </c>
      <c r="BX27" s="171" t="str">
        <f aca="false">IF($B27="","",COUNTIF($AP27:$BW27,"A"))</f>
        <v/>
      </c>
      <c r="BY27" s="168" t="str">
        <f aca="false">IF($B27="","",COUNTIF($AP27:$BW27,"B"))</f>
        <v/>
      </c>
      <c r="BZ27" s="168" t="str">
        <f aca="false">IF($B27="","",COUNTIF($AP27:$BW27,"C"))</f>
        <v/>
      </c>
      <c r="CA27" s="168" t="str">
        <f aca="false">IF($B27="","",COUNTIF($AP27:$BW27,"S"))</f>
        <v/>
      </c>
      <c r="CB27" s="169" t="str">
        <f aca="false">IF($B27="","",COUNTIF($AP27:$BW27,"W"))</f>
        <v/>
      </c>
      <c r="CC27" s="171" t="str">
        <f aca="false">IF(B27="","",SUM(BX27:CA27))</f>
        <v/>
      </c>
      <c r="CD27" s="169" t="str">
        <f aca="false">IF(B27="","",SUM(BX27:BZ27))</f>
        <v/>
      </c>
      <c r="CE27" s="172" t="str">
        <f aca="false">IF(B27="","",IF(AND(CC27&gt;=6,CD27&gt;=3,OR(E27&gt;=35,F27&gt;=35),L27&gt;=35),"6/3 සමත්",IF(AND(CC27&gt;=5,CD27&gt;=3,OR(E27&gt;=35,F27&gt;=35,L27&gt;=35)),"5/3 සමත්",IF(AND(CC27&gt;=4,CD27&gt;=1,OR(E27&gt;=20,F27&gt;=20,L27&gt;=20)),"සමත් කළ හැකි",IF(CB27=9,"W9","අසමත් ?")))))</f>
        <v/>
      </c>
      <c r="FK27" s="173" t="n">
        <v>13</v>
      </c>
      <c r="FL27" s="161" t="s">
        <v>57</v>
      </c>
      <c r="FM27" s="161"/>
      <c r="FN27" s="161" t="str">
        <f aca="false">IF(FM27="","-",(FM27/$M$95)*100)</f>
        <v>-</v>
      </c>
      <c r="FO27" s="165" t="n">
        <v>16</v>
      </c>
      <c r="FP27" s="165"/>
      <c r="FQ27" s="165" t="n">
        <v>24</v>
      </c>
      <c r="FR27" s="165" t="s">
        <v>18</v>
      </c>
      <c r="FS27" s="165"/>
      <c r="FT27" s="165"/>
      <c r="FU27" s="165" t="n">
        <v>17</v>
      </c>
      <c r="FV27" s="165" t="n">
        <v>24</v>
      </c>
      <c r="FW27" s="165" t="n">
        <v>11</v>
      </c>
      <c r="FX27" s="165" t="n">
        <v>20</v>
      </c>
      <c r="FY27" s="165" t="s">
        <v>18</v>
      </c>
      <c r="FZ27" s="165" t="n">
        <v>26</v>
      </c>
      <c r="GA27" s="165" t="s">
        <v>18</v>
      </c>
      <c r="GB27" s="165"/>
      <c r="GC27" s="165"/>
      <c r="GD27" s="165"/>
      <c r="GE27" s="165"/>
      <c r="GF27" s="165"/>
      <c r="GG27" s="165" t="n">
        <v>50</v>
      </c>
      <c r="GH27" s="165" t="s">
        <v>18</v>
      </c>
      <c r="GI27" s="165" t="s">
        <v>18</v>
      </c>
      <c r="GJ27" s="165"/>
      <c r="GK27" s="165"/>
      <c r="GL27" s="165" t="s">
        <v>18</v>
      </c>
      <c r="GM27" s="165"/>
      <c r="GN27" s="165"/>
      <c r="GO27" s="165" t="s">
        <v>18</v>
      </c>
      <c r="GP27" s="165" t="s">
        <v>18</v>
      </c>
      <c r="GQ27" s="165"/>
      <c r="GR27" s="165" t="s">
        <v>18</v>
      </c>
      <c r="GS27" s="165"/>
      <c r="GT27" s="165"/>
      <c r="GU27" s="165"/>
      <c r="GV27" s="174"/>
      <c r="GW27" s="167" t="n">
        <f aca="false">IF(FL27="","",SUM(FO27:GV27))</f>
        <v>188</v>
      </c>
      <c r="GX27" s="168" t="n">
        <f aca="false">IF(FL27="","",GW27/9)</f>
        <v>20.8888888888889</v>
      </c>
      <c r="GY27" s="169" t="n">
        <f aca="false">IF(FL27="","",IF(GW27=0,"-",RANK(GW27,$GW$15:$GW$64,0)))</f>
        <v>33</v>
      </c>
      <c r="GZ27" s="167" t="str">
        <f aca="false">IF(FO27="","",IF(FO27="-","-",IF(UPPER(FO27)="AB","+",VLOOKUP(FO27,'විෂය තොරතුරු'!$P$24:$Q$28,2))))</f>
        <v>W</v>
      </c>
      <c r="HA27" s="168" t="str">
        <f aca="false">IF(FP27="","",IF(FP27="-","-",IF(UPPER(FP27)="AB","+",VLOOKUP(FP27,'විෂය තොරතුරු'!$P$24:$Q$28,2))))</f>
        <v/>
      </c>
      <c r="HB27" s="168" t="str">
        <f aca="false">IF(FQ27="","",IF(FQ27="-","-",IF(UPPER(FQ27)="AB","+",VLOOKUP(FQ27,'විෂය තොරතුරු'!$P$24:$Q$28,2))))</f>
        <v>W</v>
      </c>
      <c r="HC27" s="168" t="str">
        <f aca="false">IF(FR27="","",IF(FR27="-","-",IF(UPPER(FR27)="AB","+",VLOOKUP(FR27,'විෂය තොරතුරු'!$P$24:$Q$28,2))))</f>
        <v>-</v>
      </c>
      <c r="HD27" s="168" t="str">
        <f aca="false">IF(FS27="","",IF(FS27="-","-",IF(UPPER(FS27)="AB","+",VLOOKUP(FS27,'විෂය තොරතුරු'!$P$24:$Q$28,2))))</f>
        <v/>
      </c>
      <c r="HE27" s="170" t="str">
        <f aca="false">IF(FT27="","",IF(FT27="-","-",IF(UPPER(FT27)="AB","+",VLOOKUP(FT27,'විෂය තොරතුරු'!$P$24:$Q$28,2))))</f>
        <v/>
      </c>
      <c r="HF27" s="171" t="str">
        <f aca="false">IF(FU27="","",IF(FU27="-","-",IF(UPPER(FU27)="AB","+",VLOOKUP(FU27,'විෂය තොරතුරු'!$P$24:$Q$28,2))))</f>
        <v>W</v>
      </c>
      <c r="HG27" s="168" t="str">
        <f aca="false">IF(FV27="","",IF(FV27="-","-",IF(UPPER(FV27)="AB","+",VLOOKUP(FV27,'විෂය තොරතුරු'!$P$24:$Q$28,2))))</f>
        <v>W</v>
      </c>
      <c r="HH27" s="168" t="str">
        <f aca="false">IF(FW27="","",IF(FW27="-","-",IF(UPPER(FW27)="AB","+",VLOOKUP(FW27,'විෂය තොරතුරු'!$P$24:$Q$28,2))))</f>
        <v>W</v>
      </c>
      <c r="HI27" s="169" t="str">
        <f aca="false">IF(FX27="","",IF(FX27="-","-",IF(UPPER(FX27)="AB","+",VLOOKUP(FX27,'විෂය තොරතුරු'!$P$24:$Q$28,2))))</f>
        <v>W</v>
      </c>
      <c r="HJ27" s="167" t="str">
        <f aca="false">IF(FY27="","",IF(FY27="-","-",IF(UPPER(FY27)="AB","+",VLOOKUP(FY27,'විෂය තොරතුරු'!$P$24:$Q$28,2))))</f>
        <v>-</v>
      </c>
      <c r="HK27" s="168" t="str">
        <f aca="false">IF(FZ27="","",IF(FZ27="-","-",IF(UPPER(FZ27)="AB","+",VLOOKUP(FZ27,'විෂය තොරතුරු'!$P$24:$Q$28,2))))</f>
        <v>W</v>
      </c>
      <c r="HL27" s="168" t="str">
        <f aca="false">IF(GA27="","",IF(GA27="-","-",IF(UPPER(GA27)="AB","+",VLOOKUP(GA27,'විෂය තොරතුරු'!$P$24:$Q$28,2))))</f>
        <v>-</v>
      </c>
      <c r="HM27" s="168" t="str">
        <f aca="false">IF(GB27="","",IF(GB27="-","-",IF(UPPER(GB27)="AB","+",VLOOKUP(GB27,'විෂය තොරතුරු'!$P$24:$Q$28,2))))</f>
        <v/>
      </c>
      <c r="HN27" s="168" t="str">
        <f aca="false">IF(GC27="","",IF(GC27="-","-",IF(UPPER(GC27)="AB","+",VLOOKUP(GC27,'විෂය තොරතුරු'!$P$24:$Q$28,2))))</f>
        <v/>
      </c>
      <c r="HO27" s="168" t="str">
        <f aca="false">IF(GD27="","",IF(GD27="-","-",IF(UPPER(GD27)="AB","+",VLOOKUP(GD27,'විෂය තොරතුරු'!$P$24:$Q$28,2))))</f>
        <v/>
      </c>
      <c r="HP27" s="168" t="str">
        <f aca="false">IF(GE27="","",IF(GE27="-","-",IF(UPPER(GE27)="AB","+",VLOOKUP(GE27,'විෂය තොරතුරු'!$P$24:$Q$28,2))))</f>
        <v/>
      </c>
      <c r="HQ27" s="170" t="str">
        <f aca="false">IF(GF27="","",IF(GF27="-","-",IF(UPPER(GF27)="AB","+",VLOOKUP(GF27,'විෂය තොරතුරු'!$P$24:$Q$28,2))))</f>
        <v/>
      </c>
      <c r="HR27" s="171" t="str">
        <f aca="false">IF(GG27="","",IF(GG27="-","-",IF(UPPER(GG27)="AB","+",VLOOKUP(GG27,'විෂය තොරතුරු'!$P$24:$Q$28,2))))</f>
        <v>C</v>
      </c>
      <c r="HS27" s="168" t="str">
        <f aca="false">IF(GH27="","",IF(GH27="-","-",IF(UPPER(GH27)="AB","+",VLOOKUP(GH27,'විෂය තොරතුරු'!$P$24:$Q$28,2))))</f>
        <v>-</v>
      </c>
      <c r="HT27" s="168" t="str">
        <f aca="false">IF(GI27="","",IF(GI27="-","-",IF(UPPER(GI27)="AB","+",VLOOKUP(GI27,'විෂය තොරතුරු'!$P$24:$Q$28,2))))</f>
        <v>-</v>
      </c>
      <c r="HU27" s="168" t="str">
        <f aca="false">IF(GJ27="","",IF(GJ27="-","-",IF(UPPER(GJ27)="AB","+",VLOOKUP(GJ27,'විෂය තොරතුරු'!$P$24:$Q$28,2))))</f>
        <v/>
      </c>
      <c r="HV27" s="168" t="str">
        <f aca="false">IF(GK27="","",IF(GK27="-","-",IF(UPPER(GK27)="AB","+",VLOOKUP(GK27,'විෂය තොරතුරු'!$P$24:$Q$28,2))))</f>
        <v/>
      </c>
      <c r="HW27" s="168" t="str">
        <f aca="false">IF(GL27="","",IF(GL27="-","-",IF(UPPER(GL27)="AB","+",VLOOKUP(GL27,'විෂය තොරතුරු'!$P$24:$Q$28,2))))</f>
        <v>-</v>
      </c>
      <c r="HX27" s="168" t="str">
        <f aca="false">IF(GM27="","",IF(GM27="-","-",IF(UPPER(GM27)="AB","+",VLOOKUP(GM27,'විෂය තොරතුරු'!$P$24:$Q$28,2))))</f>
        <v/>
      </c>
      <c r="HY27" s="169" t="str">
        <f aca="false">IF(GN27="","",IF(GN27="-","-",IF(UPPER(GN27)="AB","+",VLOOKUP(GN27,'විෂය තොරතුරු'!$P$24:$Q$28,2))))</f>
        <v/>
      </c>
      <c r="HZ27" s="171" t="str">
        <f aca="false">IF(GO27="","",IF(GO27="-","-",IF(UPPER(GO27)="AB","+",VLOOKUP(GO27,'විෂය තොරතුරු'!$P$24:$Q$28,2))))</f>
        <v>-</v>
      </c>
      <c r="IA27" s="168" t="str">
        <f aca="false">IF(GP27="","",IF(GP27="-","-",IF(UPPER(GP27)="AB","+",VLOOKUP(GP27,'විෂය තොරතුරු'!$P$24:$Q$28,2))))</f>
        <v>-</v>
      </c>
      <c r="IB27" s="168" t="str">
        <f aca="false">IF(GQ27="","",IF(GQ27="-","-",IF(UPPER(GQ27)="AB","+",VLOOKUP(GQ27,'විෂය තොරතුරු'!$P$24:$Q$28,2))))</f>
        <v/>
      </c>
      <c r="IC27" s="168" t="str">
        <f aca="false">IF(GR27="","",IF(GR27="-","-",IF(UPPER(GR27)="AB","+",VLOOKUP(GR27,'විෂය තොරතුරු'!$P$24:$Q$28,2))))</f>
        <v>-</v>
      </c>
      <c r="ID27" s="168" t="str">
        <f aca="false">IF(GS27="","",IF(GS27="-","-",IF(UPPER(GS27)="AB","+",VLOOKUP(GS27,'විෂය තොරතුරු'!$P$24:$Q$28,2))))</f>
        <v/>
      </c>
      <c r="IE27" s="168" t="str">
        <f aca="false">IF(GT27="","",IF(GT27="-","-",IF(UPPER(GT27)="AB","+",VLOOKUP(GT27,'විෂය තොරතුරු'!$P$24:$Q$28,2))))</f>
        <v/>
      </c>
      <c r="IF27" s="168" t="str">
        <f aca="false">IF(GU27="","",IF(GU27="-","-",IF(UPPER(GU27)="AB","+",VLOOKUP(GU27,'විෂය තොරතුරු'!$P$24:$Q$28,2))))</f>
        <v/>
      </c>
      <c r="IG27" s="169" t="str">
        <f aca="false">IF(GV27="","",IF(GV27="-","-",IF(UPPER(GV27)="AB","+",VLOOKUP(GV27,'විෂය තොරතුරු'!$P$24:$Q$28,2))))</f>
        <v/>
      </c>
      <c r="IH27" s="171" t="n">
        <f aca="false">IF($FL27="","",COUNTIF($GZ27:$IG27,"A"))</f>
        <v>0</v>
      </c>
      <c r="II27" s="171" t="n">
        <f aca="false">IF($FL27="","",COUNTIF($GZ27:$IG27,"B"))</f>
        <v>0</v>
      </c>
      <c r="IJ27" s="171" t="n">
        <f aca="false">IF($FL27="","",COUNTIF($GZ27:$IG27,"C"))</f>
        <v>1</v>
      </c>
      <c r="IK27" s="171" t="n">
        <f aca="false">IF($FL27="","",COUNTIF($GZ27:$IG27,"S"))</f>
        <v>0</v>
      </c>
      <c r="IL27" s="171" t="n">
        <f aca="false">IF($FL27="","",COUNTIF($GZ27:$IG27,"W"))</f>
        <v>7</v>
      </c>
      <c r="IM27" s="171" t="n">
        <f aca="false">IF(FL27="","",SUM(IH27:IK27))</f>
        <v>1</v>
      </c>
      <c r="IN27" s="169" t="n">
        <f aca="false">IF(FL27="","",SUM(IH27:IJ27))</f>
        <v>1</v>
      </c>
      <c r="IO27" s="172" t="str">
        <f aca="false">IF(FL27="","",IF(AND(IM27&gt;=6,IN27&gt;=3,OR(FO27&gt;=35,FP27&gt;=35),FV27&gt;=35),"6/3 සමත්",IF(AND(IM27&gt;=5,IN27&gt;=3,OR(FO27&gt;=35,FP27&gt;=35,FV27&gt;=35)),"5/3 සමත්",IF(AND(IM27&gt;=4,IN27&gt;=1,OR(FO27&gt;=20,FP27&gt;=20,FV27&gt;=20)),"සමත් කළ හැකි",IF(IL27=9,"W9","අසමත් ?")))))</f>
        <v>අසමත් ?</v>
      </c>
    </row>
    <row r="28" customFormat="false" ht="13.8" hidden="false" customHeight="false" outlineLevel="0" collapsed="false">
      <c r="A28" s="160" t="n">
        <v>14</v>
      </c>
      <c r="B28" s="161"/>
      <c r="C28" s="161"/>
      <c r="D28" s="162"/>
      <c r="E28" s="183"/>
      <c r="F28" s="181"/>
      <c r="G28" s="183"/>
      <c r="H28" s="180"/>
      <c r="I28" s="180"/>
      <c r="J28" s="181"/>
      <c r="K28" s="183"/>
      <c r="L28" s="180"/>
      <c r="M28" s="180"/>
      <c r="N28" s="181"/>
      <c r="O28" s="183"/>
      <c r="P28" s="180"/>
      <c r="Q28" s="180"/>
      <c r="R28" s="180"/>
      <c r="S28" s="180"/>
      <c r="T28" s="180"/>
      <c r="U28" s="180"/>
      <c r="V28" s="181"/>
      <c r="W28" s="183"/>
      <c r="X28" s="180"/>
      <c r="Y28" s="180"/>
      <c r="Z28" s="180"/>
      <c r="AA28" s="180"/>
      <c r="AB28" s="180"/>
      <c r="AC28" s="180"/>
      <c r="AD28" s="181"/>
      <c r="AE28" s="183"/>
      <c r="AF28" s="180"/>
      <c r="AG28" s="180"/>
      <c r="AH28" s="180"/>
      <c r="AI28" s="180"/>
      <c r="AJ28" s="180"/>
      <c r="AK28" s="180"/>
      <c r="AL28" s="166"/>
      <c r="AM28" s="167" t="str">
        <f aca="false">IF(B28="","",SUM(E28:AL28))</f>
        <v/>
      </c>
      <c r="AN28" s="168" t="str">
        <f aca="false">IF(B28="","",AM28/9)</f>
        <v/>
      </c>
      <c r="AO28" s="169" t="str">
        <f aca="false">IF(B28="","",IF(AM28=0,"-",RANK(AM28,$AM$15:$AM$64,0)))</f>
        <v/>
      </c>
      <c r="AP28" s="167" t="str">
        <f aca="false">IF(E28="","",IF(E28="-","-",IF(UPPER(E28)="AB","+",VLOOKUP(E28,'විෂය තොරතුරු'!$P$24:$Q$28,2))))</f>
        <v/>
      </c>
      <c r="AQ28" s="168" t="str">
        <f aca="false">IF(F28="","",IF(F28="-","-",IF(UPPER(F28)="AB","+",VLOOKUP(F28,'විෂය තොරතුරු'!$P$24:$Q$28,2))))</f>
        <v/>
      </c>
      <c r="AR28" s="168" t="str">
        <f aca="false">IF(G28="","",IF(G28="-","-",IF(UPPER(G28)="AB","+",VLOOKUP(G28,'විෂය තොරතුරු'!$P$24:$Q$28,2))))</f>
        <v/>
      </c>
      <c r="AS28" s="168" t="str">
        <f aca="false">IF(H28="","",IF(H28="-","-",IF(UPPER(H28)="AB","+",VLOOKUP(H28,'විෂය තොරතුරු'!$P$24:$Q$28,2))))</f>
        <v/>
      </c>
      <c r="AT28" s="168" t="str">
        <f aca="false">IF(I28="","",IF(I28="-","-",IF(UPPER(I28)="AB","+",VLOOKUP(I28,'විෂය තොරතුරු'!$P$24:$Q$28,2))))</f>
        <v/>
      </c>
      <c r="AU28" s="170" t="str">
        <f aca="false">IF(J28="","",IF(J28="-","-",IF(UPPER(J28)="AB","+",VLOOKUP(J28,'විෂය තොරතුරු'!$P$24:$Q$28,2))))</f>
        <v/>
      </c>
      <c r="AV28" s="171" t="str">
        <f aca="false">IF(K28="","",IF(K28="-","-",IF(UPPER(K28)="AB","+",VLOOKUP(K28,'විෂය තොරතුරු'!$P$24:$Q$28,2))))</f>
        <v/>
      </c>
      <c r="AW28" s="168" t="str">
        <f aca="false">IF(L28="","",IF(L28="-","-",IF(UPPER(L28)="AB","+",VLOOKUP(L28,'විෂය තොරතුරු'!$P$24:$Q$28,2))))</f>
        <v/>
      </c>
      <c r="AX28" s="168" t="str">
        <f aca="false">IF(M28="","",IF(M28="-","-",IF(UPPER(M28)="AB","+",VLOOKUP(M28,'විෂය තොරතුරු'!$P$24:$Q$28,2))))</f>
        <v/>
      </c>
      <c r="AY28" s="169" t="str">
        <f aca="false">IF(N28="","",IF(N28="-","-",IF(UPPER(N28)="AB","+",VLOOKUP(N28,'විෂය තොරතුරු'!$P$24:$Q$28,2))))</f>
        <v/>
      </c>
      <c r="AZ28" s="167" t="str">
        <f aca="false">IF(O28="","",IF(O28="-","-",IF(UPPER(O28)="AB","+",VLOOKUP(O28,'විෂය තොරතුරු'!$P$24:$Q$28,2))))</f>
        <v/>
      </c>
      <c r="BA28" s="168" t="str">
        <f aca="false">IF(P28="","",IF(P28="-","-",IF(UPPER(P28)="AB","+",VLOOKUP(P28,'විෂය තොරතුරු'!$P$24:$Q$28,2))))</f>
        <v/>
      </c>
      <c r="BB28" s="168" t="str">
        <f aca="false">IF(Q28="","",IF(Q28="-","-",IF(UPPER(Q28)="AB","+",VLOOKUP(Q28,'විෂය තොරතුරු'!$P$24:$Q$28,2))))</f>
        <v/>
      </c>
      <c r="BC28" s="168" t="str">
        <f aca="false">IF(R28="","",IF(R28="-","-",IF(UPPER(R28)="AB","+",VLOOKUP(R28,'විෂය තොරතුරු'!$P$24:$Q$28,2))))</f>
        <v/>
      </c>
      <c r="BD28" s="168" t="str">
        <f aca="false">IF(S28="","",IF(S28="-","-",IF(UPPER(S28)="AB","+",VLOOKUP(S28,'විෂය තොරතුරු'!$P$24:$Q$28,2))))</f>
        <v/>
      </c>
      <c r="BE28" s="168" t="str">
        <f aca="false">IF(T28="","",IF(T28="-","-",IF(UPPER(T28)="AB","+",VLOOKUP(T28,'විෂය තොරතුරු'!$P$24:$Q$28,2))))</f>
        <v/>
      </c>
      <c r="BF28" s="168" t="str">
        <f aca="false">IF(U28="","",IF(U28="-","-",IF(UPPER(U28)="AB","+",VLOOKUP(U28,'විෂය තොරතුරු'!$P$24:$Q$28,2))))</f>
        <v/>
      </c>
      <c r="BG28" s="170" t="str">
        <f aca="false">IF(V28="","",IF(V28="-","-",IF(UPPER(V28)="AB","+",VLOOKUP(V28,'විෂය තොරතුරු'!$P$24:$Q$28,2))))</f>
        <v/>
      </c>
      <c r="BH28" s="171" t="str">
        <f aca="false">IF(W28="","",IF(W28="-","-",IF(UPPER(W28)="AB","+",VLOOKUP(W28,'විෂය තොරතුරු'!$P$24:$Q$28,2))))</f>
        <v/>
      </c>
      <c r="BI28" s="168" t="str">
        <f aca="false">IF(X28="","",IF(X28="-","-",IF(UPPER(X28)="AB","+",VLOOKUP(X28,'විෂය තොරතුරු'!$P$24:$Q$28,2))))</f>
        <v/>
      </c>
      <c r="BJ28" s="168" t="str">
        <f aca="false">IF(Y28="","",IF(Y28="-","-",IF(UPPER(Y28)="AB","+",VLOOKUP(Y28,'විෂය තොරතුරු'!$P$24:$Q$28,2))))</f>
        <v/>
      </c>
      <c r="BK28" s="168" t="str">
        <f aca="false">IF(Z28="","",IF(Z28="-","-",IF(UPPER(Z28)="AB","+",VLOOKUP(Z28,'විෂය තොරතුරු'!$P$24:$Q$28,2))))</f>
        <v/>
      </c>
      <c r="BL28" s="168" t="str">
        <f aca="false">IF(AA28="","",IF(AA28="-","-",IF(UPPER(AA28)="AB","+",VLOOKUP(AA28,'විෂය තොරතුරු'!$P$24:$Q$28,2))))</f>
        <v/>
      </c>
      <c r="BM28" s="168" t="str">
        <f aca="false">IF(AB28="","",IF(AB28="-","-",IF(UPPER(AB28)="AB","+",VLOOKUP(AB28,'විෂය තොරතුරු'!$P$24:$Q$28,2))))</f>
        <v/>
      </c>
      <c r="BN28" s="168" t="str">
        <f aca="false">IF(AC28="","",IF(AC28="-","-",IF(UPPER(AC28)="AB","+",VLOOKUP(AC28,'විෂය තොරතුරු'!$P$24:$Q$28,2))))</f>
        <v/>
      </c>
      <c r="BO28" s="169" t="str">
        <f aca="false">IF(AD28="","",IF(AD28="-","-",IF(UPPER(AD28)="AB","+",VLOOKUP(AD28,'විෂය තොරතුරු'!$P$24:$Q$28,2))))</f>
        <v/>
      </c>
      <c r="BP28" s="171" t="str">
        <f aca="false">IF(AE28="","",IF(AE28="-","-",IF(UPPER(AE28)="AB","+",VLOOKUP(AE28,'විෂය තොරතුරු'!$P$24:$Q$28,2))))</f>
        <v/>
      </c>
      <c r="BQ28" s="168" t="str">
        <f aca="false">IF(AF28="","",IF(AF28="-","-",IF(UPPER(AF28)="AB","+",VLOOKUP(AF28,'විෂය තොරතුරු'!$P$24:$Q$28,2))))</f>
        <v/>
      </c>
      <c r="BR28" s="168" t="str">
        <f aca="false">IF(AG28="","",IF(AG28="-","-",IF(UPPER(AG28)="AB","+",VLOOKUP(AG28,'විෂය තොරතුරු'!$P$24:$Q$28,2))))</f>
        <v/>
      </c>
      <c r="BS28" s="168" t="str">
        <f aca="false">IF(AH28="","",IF(AH28="-","-",IF(UPPER(AH28)="AB","+",VLOOKUP(AH28,'විෂය තොරතුරු'!$P$24:$Q$28,2))))</f>
        <v/>
      </c>
      <c r="BT28" s="168" t="str">
        <f aca="false">IF(AI28="","",IF(AI28="-","-",IF(UPPER(AI28)="AB","+",VLOOKUP(AI28,'විෂය තොරතුරු'!$P$24:$Q$28,2))))</f>
        <v/>
      </c>
      <c r="BU28" s="168" t="str">
        <f aca="false">IF(AJ28="","",IF(AJ28="-","-",IF(UPPER(AJ28)="AB","+",VLOOKUP(AJ28,'විෂය තොරතුරු'!$P$24:$Q$28,2))))</f>
        <v/>
      </c>
      <c r="BV28" s="168" t="str">
        <f aca="false">IF(AK28="","",IF(AK28="-","-",IF(UPPER(AK28)="AB","+",VLOOKUP(AK28,'විෂය තොරතුරු'!$P$24:$Q$28,2))))</f>
        <v/>
      </c>
      <c r="BW28" s="169" t="str">
        <f aca="false">IF(AL28="","",IF(AL28="-","-",IF(UPPER(AL28)="AB","+",VLOOKUP(AL28,'විෂය තොරතුරු'!$P$24:$Q$28,2))))</f>
        <v/>
      </c>
      <c r="BX28" s="171" t="str">
        <f aca="false">IF($B28="","",COUNTIF($AP28:$BW28,"A"))</f>
        <v/>
      </c>
      <c r="BY28" s="168" t="str">
        <f aca="false">IF($B28="","",COUNTIF($AP28:$BW28,"B"))</f>
        <v/>
      </c>
      <c r="BZ28" s="168" t="str">
        <f aca="false">IF($B28="","",COUNTIF($AP28:$BW28,"C"))</f>
        <v/>
      </c>
      <c r="CA28" s="168" t="str">
        <f aca="false">IF($B28="","",COUNTIF($AP28:$BW28,"S"))</f>
        <v/>
      </c>
      <c r="CB28" s="169" t="str">
        <f aca="false">IF($B28="","",COUNTIF($AP28:$BW28,"W"))</f>
        <v/>
      </c>
      <c r="CC28" s="171" t="str">
        <f aca="false">IF(B28="","",SUM(BX28:CA28))</f>
        <v/>
      </c>
      <c r="CD28" s="169" t="str">
        <f aca="false">IF(B28="","",SUM(BX28:BZ28))</f>
        <v/>
      </c>
      <c r="CE28" s="172" t="str">
        <f aca="false">IF(B28="","",IF(AND(CC28&gt;=6,CD28&gt;=3,OR(E28&gt;=35,F28&gt;=35),L28&gt;=35),"6/3 සමත්",IF(AND(CC28&gt;=5,CD28&gt;=3,OR(E28&gt;=35,F28&gt;=35,L28&gt;=35)),"5/3 සමත්",IF(AND(CC28&gt;=4,CD28&gt;=1,OR(E28&gt;=20,F28&gt;=20,L28&gt;=20)),"සමත් කළ හැකි",IF(CB28=9,"W9","අසමත් ?")))))</f>
        <v/>
      </c>
      <c r="FK28" s="173" t="n">
        <v>14</v>
      </c>
      <c r="FL28" s="161" t="s">
        <v>58</v>
      </c>
      <c r="FM28" s="161"/>
      <c r="FN28" s="161" t="str">
        <f aca="false">IF(FM28="","-",(FM28/$M$95)*100)</f>
        <v>-</v>
      </c>
      <c r="FO28" s="165" t="n">
        <v>27</v>
      </c>
      <c r="FP28" s="165"/>
      <c r="FQ28" s="165" t="n">
        <v>30</v>
      </c>
      <c r="FR28" s="165" t="s">
        <v>18</v>
      </c>
      <c r="FS28" s="165"/>
      <c r="FT28" s="165"/>
      <c r="FU28" s="165" t="n">
        <v>10</v>
      </c>
      <c r="FV28" s="165" t="n">
        <v>17</v>
      </c>
      <c r="FW28" s="165" t="n">
        <v>12</v>
      </c>
      <c r="FX28" s="165" t="n">
        <v>22</v>
      </c>
      <c r="FY28" s="165" t="s">
        <v>18</v>
      </c>
      <c r="FZ28" s="165" t="s">
        <v>18</v>
      </c>
      <c r="GA28" s="165" t="n">
        <v>19</v>
      </c>
      <c r="GB28" s="165"/>
      <c r="GC28" s="165"/>
      <c r="GD28" s="165"/>
      <c r="GE28" s="165"/>
      <c r="GF28" s="165"/>
      <c r="GG28" s="165" t="s">
        <v>18</v>
      </c>
      <c r="GH28" s="165" t="n">
        <v>43</v>
      </c>
      <c r="GI28" s="165" t="s">
        <v>18</v>
      </c>
      <c r="GJ28" s="165"/>
      <c r="GK28" s="165"/>
      <c r="GL28" s="165" t="s">
        <v>18</v>
      </c>
      <c r="GM28" s="165"/>
      <c r="GN28" s="165"/>
      <c r="GO28" s="165" t="s">
        <v>18</v>
      </c>
      <c r="GP28" s="165" t="n">
        <v>27</v>
      </c>
      <c r="GQ28" s="165"/>
      <c r="GR28" s="165" t="s">
        <v>18</v>
      </c>
      <c r="GS28" s="165"/>
      <c r="GT28" s="165"/>
      <c r="GU28" s="165"/>
      <c r="GV28" s="174"/>
      <c r="GW28" s="167" t="n">
        <f aca="false">IF(FL28="","",SUM(FO28:GV28))</f>
        <v>207</v>
      </c>
      <c r="GX28" s="168" t="n">
        <f aca="false">IF(FL28="","",GW28/9)</f>
        <v>23</v>
      </c>
      <c r="GY28" s="169" t="n">
        <f aca="false">IF(FL28="","",IF(GW28=0,"-",RANK(GW28,$GW$15:$GW$64,0)))</f>
        <v>25</v>
      </c>
      <c r="GZ28" s="167" t="str">
        <f aca="false">IF(FO28="","",IF(FO28="-","-",IF(UPPER(FO28)="AB","+",VLOOKUP(FO28,'විෂය තොරතුරු'!$P$24:$Q$28,2))))</f>
        <v>W</v>
      </c>
      <c r="HA28" s="168" t="str">
        <f aca="false">IF(FP28="","",IF(FP28="-","-",IF(UPPER(FP28)="AB","+",VLOOKUP(FP28,'විෂය තොරතුරු'!$P$24:$Q$28,2))))</f>
        <v/>
      </c>
      <c r="HB28" s="168" t="str">
        <f aca="false">IF(FQ28="","",IF(FQ28="-","-",IF(UPPER(FQ28)="AB","+",VLOOKUP(FQ28,'විෂය තොරතුරු'!$P$24:$Q$28,2))))</f>
        <v>W</v>
      </c>
      <c r="HC28" s="168" t="str">
        <f aca="false">IF(FR28="","",IF(FR28="-","-",IF(UPPER(FR28)="AB","+",VLOOKUP(FR28,'විෂය තොරතුරු'!$P$24:$Q$28,2))))</f>
        <v>-</v>
      </c>
      <c r="HD28" s="168" t="str">
        <f aca="false">IF(FS28="","",IF(FS28="-","-",IF(UPPER(FS28)="AB","+",VLOOKUP(FS28,'විෂය තොරතුරු'!$P$24:$Q$28,2))))</f>
        <v/>
      </c>
      <c r="HE28" s="170" t="str">
        <f aca="false">IF(FT28="","",IF(FT28="-","-",IF(UPPER(FT28)="AB","+",VLOOKUP(FT28,'විෂය තොරතුරු'!$P$24:$Q$28,2))))</f>
        <v/>
      </c>
      <c r="HF28" s="171" t="str">
        <f aca="false">IF(FU28="","",IF(FU28="-","-",IF(UPPER(FU28)="AB","+",VLOOKUP(FU28,'විෂය තොරතුරු'!$P$24:$Q$28,2))))</f>
        <v>W</v>
      </c>
      <c r="HG28" s="168" t="str">
        <f aca="false">IF(FV28="","",IF(FV28="-","-",IF(UPPER(FV28)="AB","+",VLOOKUP(FV28,'විෂය තොරතුරු'!$P$24:$Q$28,2))))</f>
        <v>W</v>
      </c>
      <c r="HH28" s="168" t="str">
        <f aca="false">IF(FW28="","",IF(FW28="-","-",IF(UPPER(FW28)="AB","+",VLOOKUP(FW28,'විෂය තොරතුරු'!$P$24:$Q$28,2))))</f>
        <v>W</v>
      </c>
      <c r="HI28" s="169" t="str">
        <f aca="false">IF(FX28="","",IF(FX28="-","-",IF(UPPER(FX28)="AB","+",VLOOKUP(FX28,'විෂය තොරතුරු'!$P$24:$Q$28,2))))</f>
        <v>W</v>
      </c>
      <c r="HJ28" s="167" t="str">
        <f aca="false">IF(FY28="","",IF(FY28="-","-",IF(UPPER(FY28)="AB","+",VLOOKUP(FY28,'විෂය තොරතුරු'!$P$24:$Q$28,2))))</f>
        <v>-</v>
      </c>
      <c r="HK28" s="168" t="str">
        <f aca="false">IF(FZ28="","",IF(FZ28="-","-",IF(UPPER(FZ28)="AB","+",VLOOKUP(FZ28,'විෂය තොරතුරු'!$P$24:$Q$28,2))))</f>
        <v>-</v>
      </c>
      <c r="HL28" s="168" t="str">
        <f aca="false">IF(GA28="","",IF(GA28="-","-",IF(UPPER(GA28)="AB","+",VLOOKUP(GA28,'විෂය තොරතුරු'!$P$24:$Q$28,2))))</f>
        <v>W</v>
      </c>
      <c r="HM28" s="168" t="str">
        <f aca="false">IF(GB28="","",IF(GB28="-","-",IF(UPPER(GB28)="AB","+",VLOOKUP(GB28,'විෂය තොරතුරු'!$P$24:$Q$28,2))))</f>
        <v/>
      </c>
      <c r="HN28" s="168" t="str">
        <f aca="false">IF(GC28="","",IF(GC28="-","-",IF(UPPER(GC28)="AB","+",VLOOKUP(GC28,'විෂය තොරතුරු'!$P$24:$Q$28,2))))</f>
        <v/>
      </c>
      <c r="HO28" s="168" t="str">
        <f aca="false">IF(GD28="","",IF(GD28="-","-",IF(UPPER(GD28)="AB","+",VLOOKUP(GD28,'විෂය තොරතුරු'!$P$24:$Q$28,2))))</f>
        <v/>
      </c>
      <c r="HP28" s="168" t="str">
        <f aca="false">IF(GE28="","",IF(GE28="-","-",IF(UPPER(GE28)="AB","+",VLOOKUP(GE28,'විෂය තොරතුරු'!$P$24:$Q$28,2))))</f>
        <v/>
      </c>
      <c r="HQ28" s="170" t="str">
        <f aca="false">IF(GF28="","",IF(GF28="-","-",IF(UPPER(GF28)="AB","+",VLOOKUP(GF28,'විෂය තොරතුරු'!$P$24:$Q$28,2))))</f>
        <v/>
      </c>
      <c r="HR28" s="171" t="str">
        <f aca="false">IF(GG28="","",IF(GG28="-","-",IF(UPPER(GG28)="AB","+",VLOOKUP(GG28,'විෂය තොරතුරු'!$P$24:$Q$28,2))))</f>
        <v>-</v>
      </c>
      <c r="HS28" s="168" t="str">
        <f aca="false">IF(GH28="","",IF(GH28="-","-",IF(UPPER(GH28)="AB","+",VLOOKUP(GH28,'විෂය තොරතුරු'!$P$24:$Q$28,2))))</f>
        <v>S</v>
      </c>
      <c r="HT28" s="168" t="str">
        <f aca="false">IF(GI28="","",IF(GI28="-","-",IF(UPPER(GI28)="AB","+",VLOOKUP(GI28,'විෂය තොරතුරු'!$P$24:$Q$28,2))))</f>
        <v>-</v>
      </c>
      <c r="HU28" s="168" t="str">
        <f aca="false">IF(GJ28="","",IF(GJ28="-","-",IF(UPPER(GJ28)="AB","+",VLOOKUP(GJ28,'විෂය තොරතුරු'!$P$24:$Q$28,2))))</f>
        <v/>
      </c>
      <c r="HV28" s="168" t="str">
        <f aca="false">IF(GK28="","",IF(GK28="-","-",IF(UPPER(GK28)="AB","+",VLOOKUP(GK28,'විෂය තොරතුරු'!$P$24:$Q$28,2))))</f>
        <v/>
      </c>
      <c r="HW28" s="168" t="str">
        <f aca="false">IF(GL28="","",IF(GL28="-","-",IF(UPPER(GL28)="AB","+",VLOOKUP(GL28,'විෂය තොරතුරු'!$P$24:$Q$28,2))))</f>
        <v>-</v>
      </c>
      <c r="HX28" s="168" t="str">
        <f aca="false">IF(GM28="","",IF(GM28="-","-",IF(UPPER(GM28)="AB","+",VLOOKUP(GM28,'විෂය තොරතුරු'!$P$24:$Q$28,2))))</f>
        <v/>
      </c>
      <c r="HY28" s="169" t="str">
        <f aca="false">IF(GN28="","",IF(GN28="-","-",IF(UPPER(GN28)="AB","+",VLOOKUP(GN28,'විෂය තොරතුරු'!$P$24:$Q$28,2))))</f>
        <v/>
      </c>
      <c r="HZ28" s="171" t="str">
        <f aca="false">IF(GO28="","",IF(GO28="-","-",IF(UPPER(GO28)="AB","+",VLOOKUP(GO28,'විෂය තොරතුරු'!$P$24:$Q$28,2))))</f>
        <v>-</v>
      </c>
      <c r="IA28" s="168" t="str">
        <f aca="false">IF(GP28="","",IF(GP28="-","-",IF(UPPER(GP28)="AB","+",VLOOKUP(GP28,'විෂය තොරතුරු'!$P$24:$Q$28,2))))</f>
        <v>W</v>
      </c>
      <c r="IB28" s="168" t="str">
        <f aca="false">IF(GQ28="","",IF(GQ28="-","-",IF(UPPER(GQ28)="AB","+",VLOOKUP(GQ28,'විෂය තොරතුරු'!$P$24:$Q$28,2))))</f>
        <v/>
      </c>
      <c r="IC28" s="168" t="str">
        <f aca="false">IF(GR28="","",IF(GR28="-","-",IF(UPPER(GR28)="AB","+",VLOOKUP(GR28,'විෂය තොරතුරු'!$P$24:$Q$28,2))))</f>
        <v>-</v>
      </c>
      <c r="ID28" s="168" t="str">
        <f aca="false">IF(GS28="","",IF(GS28="-","-",IF(UPPER(GS28)="AB","+",VLOOKUP(GS28,'විෂය තොරතුරු'!$P$24:$Q$28,2))))</f>
        <v/>
      </c>
      <c r="IE28" s="168" t="str">
        <f aca="false">IF(GT28="","",IF(GT28="-","-",IF(UPPER(GT28)="AB","+",VLOOKUP(GT28,'විෂය තොරතුරු'!$P$24:$Q$28,2))))</f>
        <v/>
      </c>
      <c r="IF28" s="168" t="str">
        <f aca="false">IF(GU28="","",IF(GU28="-","-",IF(UPPER(GU28)="AB","+",VLOOKUP(GU28,'විෂය තොරතුරු'!$P$24:$Q$28,2))))</f>
        <v/>
      </c>
      <c r="IG28" s="169" t="str">
        <f aca="false">IF(GV28="","",IF(GV28="-","-",IF(UPPER(GV28)="AB","+",VLOOKUP(GV28,'විෂය තොරතුරු'!$P$24:$Q$28,2))))</f>
        <v/>
      </c>
      <c r="IH28" s="171" t="n">
        <f aca="false">IF($FL28="","",COUNTIF($GZ28:$IG28,"A"))</f>
        <v>0</v>
      </c>
      <c r="II28" s="171" t="n">
        <f aca="false">IF($FL28="","",COUNTIF($GZ28:$IG28,"B"))</f>
        <v>0</v>
      </c>
      <c r="IJ28" s="171" t="n">
        <f aca="false">IF($FL28="","",COUNTIF($GZ28:$IG28,"C"))</f>
        <v>0</v>
      </c>
      <c r="IK28" s="171" t="n">
        <f aca="false">IF($FL28="","",COUNTIF($GZ28:$IG28,"S"))</f>
        <v>1</v>
      </c>
      <c r="IL28" s="171" t="n">
        <f aca="false">IF($FL28="","",COUNTIF($GZ28:$IG28,"W"))</f>
        <v>8</v>
      </c>
      <c r="IM28" s="171" t="n">
        <f aca="false">IF(FL28="","",SUM(IH28:IK28))</f>
        <v>1</v>
      </c>
      <c r="IN28" s="169" t="n">
        <f aca="false">IF(FL28="","",SUM(IH28:IJ28))</f>
        <v>0</v>
      </c>
      <c r="IO28" s="172" t="str">
        <f aca="false">IF(FL28="","",IF(AND(IM28&gt;=6,IN28&gt;=3,OR(FO28&gt;=35,FP28&gt;=35),FV28&gt;=35),"6/3 සමත්",IF(AND(IM28&gt;=5,IN28&gt;=3,OR(FO28&gt;=35,FP28&gt;=35,FV28&gt;=35)),"5/3 සමත්",IF(AND(IM28&gt;=4,IN28&gt;=1,OR(FO28&gt;=20,FP28&gt;=20,FV28&gt;=20)),"සමත් කළ හැකි",IF(IL28=9,"W9","අසමත් ?")))))</f>
        <v>අසමත් ?</v>
      </c>
    </row>
    <row r="29" customFormat="false" ht="13.8" hidden="false" customHeight="false" outlineLevel="0" collapsed="false">
      <c r="A29" s="160" t="n">
        <v>15</v>
      </c>
      <c r="B29" s="161"/>
      <c r="C29" s="161"/>
      <c r="D29" s="162"/>
      <c r="E29" s="183"/>
      <c r="F29" s="181"/>
      <c r="G29" s="183"/>
      <c r="H29" s="180"/>
      <c r="I29" s="180"/>
      <c r="J29" s="181"/>
      <c r="K29" s="183"/>
      <c r="L29" s="180"/>
      <c r="M29" s="180"/>
      <c r="N29" s="181"/>
      <c r="O29" s="183"/>
      <c r="P29" s="180"/>
      <c r="Q29" s="180"/>
      <c r="R29" s="180"/>
      <c r="S29" s="180"/>
      <c r="T29" s="180"/>
      <c r="U29" s="180"/>
      <c r="V29" s="181"/>
      <c r="W29" s="183"/>
      <c r="X29" s="180"/>
      <c r="Y29" s="180"/>
      <c r="Z29" s="180"/>
      <c r="AA29" s="180"/>
      <c r="AB29" s="180"/>
      <c r="AC29" s="180"/>
      <c r="AD29" s="181"/>
      <c r="AE29" s="183"/>
      <c r="AF29" s="180"/>
      <c r="AG29" s="180"/>
      <c r="AH29" s="180"/>
      <c r="AI29" s="180"/>
      <c r="AJ29" s="180"/>
      <c r="AK29" s="180"/>
      <c r="AL29" s="166"/>
      <c r="AM29" s="167" t="str">
        <f aca="false">IF(B29="","",SUM(E29:AL29))</f>
        <v/>
      </c>
      <c r="AN29" s="168" t="str">
        <f aca="false">IF(B29="","",AM29/9)</f>
        <v/>
      </c>
      <c r="AO29" s="169" t="str">
        <f aca="false">IF(B29="","",IF(AM29=0,"-",RANK(AM29,$AM$15:$AM$64,0)))</f>
        <v/>
      </c>
      <c r="AP29" s="167" t="str">
        <f aca="false">IF(E29="","",IF(E29="-","-",IF(UPPER(E29)="AB","+",VLOOKUP(E29,'විෂය තොරතුරු'!$P$24:$Q$28,2))))</f>
        <v/>
      </c>
      <c r="AQ29" s="168" t="str">
        <f aca="false">IF(F29="","",IF(F29="-","-",IF(UPPER(F29)="AB","+",VLOOKUP(F29,'විෂය තොරතුරු'!$P$24:$Q$28,2))))</f>
        <v/>
      </c>
      <c r="AR29" s="168" t="str">
        <f aca="false">IF(G29="","",IF(G29="-","-",IF(UPPER(G29)="AB","+",VLOOKUP(G29,'විෂය තොරතුරු'!$P$24:$Q$28,2))))</f>
        <v/>
      </c>
      <c r="AS29" s="168" t="str">
        <f aca="false">IF(H29="","",IF(H29="-","-",IF(UPPER(H29)="AB","+",VLOOKUP(H29,'විෂය තොරතුරු'!$P$24:$Q$28,2))))</f>
        <v/>
      </c>
      <c r="AT29" s="168" t="str">
        <f aca="false">IF(I29="","",IF(I29="-","-",IF(UPPER(I29)="AB","+",VLOOKUP(I29,'විෂය තොරතුරු'!$P$24:$Q$28,2))))</f>
        <v/>
      </c>
      <c r="AU29" s="170" t="str">
        <f aca="false">IF(J29="","",IF(J29="-","-",IF(UPPER(J29)="AB","+",VLOOKUP(J29,'විෂය තොරතුරු'!$P$24:$Q$28,2))))</f>
        <v/>
      </c>
      <c r="AV29" s="171" t="str">
        <f aca="false">IF(K29="","",IF(K29="-","-",IF(UPPER(K29)="AB","+",VLOOKUP(K29,'විෂය තොරතුරු'!$P$24:$Q$28,2))))</f>
        <v/>
      </c>
      <c r="AW29" s="168" t="str">
        <f aca="false">IF(L29="","",IF(L29="-","-",IF(UPPER(L29)="AB","+",VLOOKUP(L29,'විෂය තොරතුරු'!$P$24:$Q$28,2))))</f>
        <v/>
      </c>
      <c r="AX29" s="168" t="str">
        <f aca="false">IF(M29="","",IF(M29="-","-",IF(UPPER(M29)="AB","+",VLOOKUP(M29,'විෂය තොරතුරු'!$P$24:$Q$28,2))))</f>
        <v/>
      </c>
      <c r="AY29" s="169" t="str">
        <f aca="false">IF(N29="","",IF(N29="-","-",IF(UPPER(N29)="AB","+",VLOOKUP(N29,'විෂය තොරතුරු'!$P$24:$Q$28,2))))</f>
        <v/>
      </c>
      <c r="AZ29" s="167" t="str">
        <f aca="false">IF(O29="","",IF(O29="-","-",IF(UPPER(O29)="AB","+",VLOOKUP(O29,'විෂය තොරතුරු'!$P$24:$Q$28,2))))</f>
        <v/>
      </c>
      <c r="BA29" s="168" t="str">
        <f aca="false">IF(P29="","",IF(P29="-","-",IF(UPPER(P29)="AB","+",VLOOKUP(P29,'විෂය තොරතුරු'!$P$24:$Q$28,2))))</f>
        <v/>
      </c>
      <c r="BB29" s="168" t="str">
        <f aca="false">IF(Q29="","",IF(Q29="-","-",IF(UPPER(Q29)="AB","+",VLOOKUP(Q29,'විෂය තොරතුරු'!$P$24:$Q$28,2))))</f>
        <v/>
      </c>
      <c r="BC29" s="168" t="str">
        <f aca="false">IF(R29="","",IF(R29="-","-",IF(UPPER(R29)="AB","+",VLOOKUP(R29,'විෂය තොරතුරු'!$P$24:$Q$28,2))))</f>
        <v/>
      </c>
      <c r="BD29" s="168" t="str">
        <f aca="false">IF(S29="","",IF(S29="-","-",IF(UPPER(S29)="AB","+",VLOOKUP(S29,'විෂය තොරතුරු'!$P$24:$Q$28,2))))</f>
        <v/>
      </c>
      <c r="BE29" s="168" t="str">
        <f aca="false">IF(T29="","",IF(T29="-","-",IF(UPPER(T29)="AB","+",VLOOKUP(T29,'විෂය තොරතුරු'!$P$24:$Q$28,2))))</f>
        <v/>
      </c>
      <c r="BF29" s="168" t="str">
        <f aca="false">IF(U29="","",IF(U29="-","-",IF(UPPER(U29)="AB","+",VLOOKUP(U29,'විෂය තොරතුරු'!$P$24:$Q$28,2))))</f>
        <v/>
      </c>
      <c r="BG29" s="170" t="str">
        <f aca="false">IF(V29="","",IF(V29="-","-",IF(UPPER(V29)="AB","+",VLOOKUP(V29,'විෂය තොරතුරු'!$P$24:$Q$28,2))))</f>
        <v/>
      </c>
      <c r="BH29" s="171" t="str">
        <f aca="false">IF(W29="","",IF(W29="-","-",IF(UPPER(W29)="AB","+",VLOOKUP(W29,'විෂය තොරතුරු'!$P$24:$Q$28,2))))</f>
        <v/>
      </c>
      <c r="BI29" s="168" t="str">
        <f aca="false">IF(X29="","",IF(X29="-","-",IF(UPPER(X29)="AB","+",VLOOKUP(X29,'විෂය තොරතුරු'!$P$24:$Q$28,2))))</f>
        <v/>
      </c>
      <c r="BJ29" s="168" t="str">
        <f aca="false">IF(Y29="","",IF(Y29="-","-",IF(UPPER(Y29)="AB","+",VLOOKUP(Y29,'විෂය තොරතුරු'!$P$24:$Q$28,2))))</f>
        <v/>
      </c>
      <c r="BK29" s="168" t="str">
        <f aca="false">IF(Z29="","",IF(Z29="-","-",IF(UPPER(Z29)="AB","+",VLOOKUP(Z29,'විෂය තොරතුරු'!$P$24:$Q$28,2))))</f>
        <v/>
      </c>
      <c r="BL29" s="168" t="str">
        <f aca="false">IF(AA29="","",IF(AA29="-","-",IF(UPPER(AA29)="AB","+",VLOOKUP(AA29,'විෂය තොරතුරු'!$P$24:$Q$28,2))))</f>
        <v/>
      </c>
      <c r="BM29" s="168" t="str">
        <f aca="false">IF(AB29="","",IF(AB29="-","-",IF(UPPER(AB29)="AB","+",VLOOKUP(AB29,'විෂය තොරතුරු'!$P$24:$Q$28,2))))</f>
        <v/>
      </c>
      <c r="BN29" s="168" t="str">
        <f aca="false">IF(AC29="","",IF(AC29="-","-",IF(UPPER(AC29)="AB","+",VLOOKUP(AC29,'විෂය තොරතුරු'!$P$24:$Q$28,2))))</f>
        <v/>
      </c>
      <c r="BO29" s="169" t="str">
        <f aca="false">IF(AD29="","",IF(AD29="-","-",IF(UPPER(AD29)="AB","+",VLOOKUP(AD29,'විෂය තොරතුරු'!$P$24:$Q$28,2))))</f>
        <v/>
      </c>
      <c r="BP29" s="171" t="str">
        <f aca="false">IF(AE29="","",IF(AE29="-","-",IF(UPPER(AE29)="AB","+",VLOOKUP(AE29,'විෂය තොරතුරු'!$P$24:$Q$28,2))))</f>
        <v/>
      </c>
      <c r="BQ29" s="168" t="str">
        <f aca="false">IF(AF29="","",IF(AF29="-","-",IF(UPPER(AF29)="AB","+",VLOOKUP(AF29,'විෂය තොරතුරු'!$P$24:$Q$28,2))))</f>
        <v/>
      </c>
      <c r="BR29" s="168" t="str">
        <f aca="false">IF(AG29="","",IF(AG29="-","-",IF(UPPER(AG29)="AB","+",VLOOKUP(AG29,'විෂය තොරතුරු'!$P$24:$Q$28,2))))</f>
        <v/>
      </c>
      <c r="BS29" s="168" t="str">
        <f aca="false">IF(AH29="","",IF(AH29="-","-",IF(UPPER(AH29)="AB","+",VLOOKUP(AH29,'විෂය තොරතුරු'!$P$24:$Q$28,2))))</f>
        <v/>
      </c>
      <c r="BT29" s="168" t="str">
        <f aca="false">IF(AI29="","",IF(AI29="-","-",IF(UPPER(AI29)="AB","+",VLOOKUP(AI29,'විෂය තොරතුරු'!$P$24:$Q$28,2))))</f>
        <v/>
      </c>
      <c r="BU29" s="168" t="str">
        <f aca="false">IF(AJ29="","",IF(AJ29="-","-",IF(UPPER(AJ29)="AB","+",VLOOKUP(AJ29,'විෂය තොරතුරු'!$P$24:$Q$28,2))))</f>
        <v/>
      </c>
      <c r="BV29" s="168" t="str">
        <f aca="false">IF(AK29="","",IF(AK29="-","-",IF(UPPER(AK29)="AB","+",VLOOKUP(AK29,'විෂය තොරතුරු'!$P$24:$Q$28,2))))</f>
        <v/>
      </c>
      <c r="BW29" s="169" t="str">
        <f aca="false">IF(AL29="","",IF(AL29="-","-",IF(UPPER(AL29)="AB","+",VLOOKUP(AL29,'විෂය තොරතුරු'!$P$24:$Q$28,2))))</f>
        <v/>
      </c>
      <c r="BX29" s="171" t="str">
        <f aca="false">IF($B29="","",COUNTIF($AP29:$BW29,"A"))</f>
        <v/>
      </c>
      <c r="BY29" s="168" t="str">
        <f aca="false">IF($B29="","",COUNTIF($AP29:$BW29,"B"))</f>
        <v/>
      </c>
      <c r="BZ29" s="168" t="str">
        <f aca="false">IF($B29="","",COUNTIF($AP29:$BW29,"C"))</f>
        <v/>
      </c>
      <c r="CA29" s="168" t="str">
        <f aca="false">IF($B29="","",COUNTIF($AP29:$BW29,"S"))</f>
        <v/>
      </c>
      <c r="CB29" s="169" t="str">
        <f aca="false">IF($B29="","",COUNTIF($AP29:$BW29,"W"))</f>
        <v/>
      </c>
      <c r="CC29" s="171" t="str">
        <f aca="false">IF(B29="","",SUM(BX29:CA29))</f>
        <v/>
      </c>
      <c r="CD29" s="169" t="str">
        <f aca="false">IF(B29="","",SUM(BX29:BZ29))</f>
        <v/>
      </c>
      <c r="CE29" s="172" t="str">
        <f aca="false">IF(B29="","",IF(AND(CC29&gt;=6,CD29&gt;=3,OR(E29&gt;=35,F29&gt;=35),L29&gt;=35),"6/3 සමත්",IF(AND(CC29&gt;=5,CD29&gt;=3,OR(E29&gt;=35,F29&gt;=35,L29&gt;=35)),"5/3 සමත්",IF(AND(CC29&gt;=4,CD29&gt;=1,OR(E29&gt;=20,F29&gt;=20,L29&gt;=20)),"සමත් කළ හැකි",IF(CB29=9,"W9","අසමත් ?")))))</f>
        <v/>
      </c>
      <c r="FK29" s="173" t="n">
        <v>15</v>
      </c>
      <c r="FL29" s="161" t="s">
        <v>59</v>
      </c>
      <c r="FM29" s="161"/>
      <c r="FN29" s="161" t="str">
        <f aca="false">IF(FM29="","-",(FM29/$M$95)*100)</f>
        <v>-</v>
      </c>
      <c r="FO29" s="165" t="n">
        <v>66</v>
      </c>
      <c r="FP29" s="165"/>
      <c r="FQ29" s="165" t="n">
        <v>90</v>
      </c>
      <c r="FR29" s="165" t="s">
        <v>18</v>
      </c>
      <c r="FS29" s="165"/>
      <c r="FT29" s="165"/>
      <c r="FU29" s="165" t="n">
        <v>58</v>
      </c>
      <c r="FV29" s="165" t="n">
        <v>68</v>
      </c>
      <c r="FW29" s="165" t="n">
        <v>69</v>
      </c>
      <c r="FX29" s="165" t="n">
        <v>64</v>
      </c>
      <c r="FY29" s="165" t="n">
        <v>86</v>
      </c>
      <c r="FZ29" s="165" t="s">
        <v>18</v>
      </c>
      <c r="GA29" s="165"/>
      <c r="GB29" s="165"/>
      <c r="GC29" s="165"/>
      <c r="GD29" s="165"/>
      <c r="GE29" s="165"/>
      <c r="GF29" s="165"/>
      <c r="GG29" s="165" t="s">
        <v>18</v>
      </c>
      <c r="GH29" s="165" t="n">
        <v>83</v>
      </c>
      <c r="GI29" s="165" t="s">
        <v>18</v>
      </c>
      <c r="GJ29" s="165"/>
      <c r="GK29" s="165"/>
      <c r="GL29" s="165" t="s">
        <v>18</v>
      </c>
      <c r="GM29" s="165"/>
      <c r="GN29" s="165"/>
      <c r="GO29" s="165" t="s">
        <v>18</v>
      </c>
      <c r="GP29" s="165" t="s">
        <v>18</v>
      </c>
      <c r="GQ29" s="165"/>
      <c r="GR29" s="165" t="n">
        <v>76</v>
      </c>
      <c r="GS29" s="165"/>
      <c r="GT29" s="165"/>
      <c r="GU29" s="165"/>
      <c r="GV29" s="174"/>
      <c r="GW29" s="167" t="n">
        <f aca="false">IF(FL29="","",SUM(FO29:GV29))</f>
        <v>660</v>
      </c>
      <c r="GX29" s="168" t="n">
        <f aca="false">IF(FL29="","",GW29/9)</f>
        <v>73.3333333333333</v>
      </c>
      <c r="GY29" s="169" t="n">
        <f aca="false">IF(FL29="","",IF(GW29=0,"-",RANK(GW29,$GW$15:$GW$64,0)))</f>
        <v>1</v>
      </c>
      <c r="GZ29" s="167" t="str">
        <f aca="false">IF(FO29="","",IF(FO29="-","-",IF(UPPER(FO29)="AB","+",VLOOKUP(FO29,'විෂය තොරතුරු'!$P$24:$Q$28,2))))</f>
        <v>B</v>
      </c>
      <c r="HA29" s="168" t="str">
        <f aca="false">IF(FP29="","",IF(FP29="-","-",IF(UPPER(FP29)="AB","+",VLOOKUP(FP29,'විෂය තොරතුරු'!$P$24:$Q$28,2))))</f>
        <v/>
      </c>
      <c r="HB29" s="168" t="str">
        <f aca="false">IF(FQ29="","",IF(FQ29="-","-",IF(UPPER(FQ29)="AB","+",VLOOKUP(FQ29,'විෂය තොරතුරු'!$P$24:$Q$28,2))))</f>
        <v>A</v>
      </c>
      <c r="HC29" s="168" t="str">
        <f aca="false">IF(FR29="","",IF(FR29="-","-",IF(UPPER(FR29)="AB","+",VLOOKUP(FR29,'විෂය තොරතුරු'!$P$24:$Q$28,2))))</f>
        <v>-</v>
      </c>
      <c r="HD29" s="168" t="str">
        <f aca="false">IF(FS29="","",IF(FS29="-","-",IF(UPPER(FS29)="AB","+",VLOOKUP(FS29,'විෂය තොරතුරු'!$P$24:$Q$28,2))))</f>
        <v/>
      </c>
      <c r="HE29" s="170" t="str">
        <f aca="false">IF(FT29="","",IF(FT29="-","-",IF(UPPER(FT29)="AB","+",VLOOKUP(FT29,'විෂය තොරතුරු'!$P$24:$Q$28,2))))</f>
        <v/>
      </c>
      <c r="HF29" s="171" t="str">
        <f aca="false">IF(FU29="","",IF(FU29="-","-",IF(UPPER(FU29)="AB","+",VLOOKUP(FU29,'විෂය තොරතුරු'!$P$24:$Q$28,2))))</f>
        <v>C</v>
      </c>
      <c r="HG29" s="168" t="str">
        <f aca="false">IF(FV29="","",IF(FV29="-","-",IF(UPPER(FV29)="AB","+",VLOOKUP(FV29,'විෂය තොරතුරු'!$P$24:$Q$28,2))))</f>
        <v>B</v>
      </c>
      <c r="HH29" s="168" t="str">
        <f aca="false">IF(FW29="","",IF(FW29="-","-",IF(UPPER(FW29)="AB","+",VLOOKUP(FW29,'විෂය තොරතුරු'!$P$24:$Q$28,2))))</f>
        <v>B</v>
      </c>
      <c r="HI29" s="169" t="str">
        <f aca="false">IF(FX29="","",IF(FX29="-","-",IF(UPPER(FX29)="AB","+",VLOOKUP(FX29,'විෂය තොරතුරු'!$P$24:$Q$28,2))))</f>
        <v>C</v>
      </c>
      <c r="HJ29" s="167" t="str">
        <f aca="false">IF(FY29="","",IF(FY29="-","-",IF(UPPER(FY29)="AB","+",VLOOKUP(FY29,'විෂය තොරතුරු'!$P$24:$Q$28,2))))</f>
        <v>A</v>
      </c>
      <c r="HK29" s="168" t="str">
        <f aca="false">IF(FZ29="","",IF(FZ29="-","-",IF(UPPER(FZ29)="AB","+",VLOOKUP(FZ29,'විෂය තොරතුරු'!$P$24:$Q$28,2))))</f>
        <v>-</v>
      </c>
      <c r="HL29" s="168" t="str">
        <f aca="false">IF(GA29="","",IF(GA29="-","-",IF(UPPER(GA29)="AB","+",VLOOKUP(GA29,'විෂය තොරතුරු'!$P$24:$Q$28,2))))</f>
        <v/>
      </c>
      <c r="HM29" s="168" t="str">
        <f aca="false">IF(GB29="","",IF(GB29="-","-",IF(UPPER(GB29)="AB","+",VLOOKUP(GB29,'විෂය තොරතුරු'!$P$24:$Q$28,2))))</f>
        <v/>
      </c>
      <c r="HN29" s="168" t="str">
        <f aca="false">IF(GC29="","",IF(GC29="-","-",IF(UPPER(GC29)="AB","+",VLOOKUP(GC29,'විෂය තොරතුරු'!$P$24:$Q$28,2))))</f>
        <v/>
      </c>
      <c r="HO29" s="168" t="str">
        <f aca="false">IF(GD29="","",IF(GD29="-","-",IF(UPPER(GD29)="AB","+",VLOOKUP(GD29,'විෂය තොරතුරු'!$P$24:$Q$28,2))))</f>
        <v/>
      </c>
      <c r="HP29" s="168" t="str">
        <f aca="false">IF(GE29="","",IF(GE29="-","-",IF(UPPER(GE29)="AB","+",VLOOKUP(GE29,'විෂය තොරතුරු'!$P$24:$Q$28,2))))</f>
        <v/>
      </c>
      <c r="HQ29" s="170" t="str">
        <f aca="false">IF(GF29="","",IF(GF29="-","-",IF(UPPER(GF29)="AB","+",VLOOKUP(GF29,'විෂය තොරතුරු'!$P$24:$Q$28,2))))</f>
        <v/>
      </c>
      <c r="HR29" s="171" t="str">
        <f aca="false">IF(GG29="","",IF(GG29="-","-",IF(UPPER(GG29)="AB","+",VLOOKUP(GG29,'විෂය තොරතුරු'!$P$24:$Q$28,2))))</f>
        <v>-</v>
      </c>
      <c r="HS29" s="168" t="str">
        <f aca="false">IF(GH29="","",IF(GH29="-","-",IF(UPPER(GH29)="AB","+",VLOOKUP(GH29,'විෂය තොරතුරු'!$P$24:$Q$28,2))))</f>
        <v>A</v>
      </c>
      <c r="HT29" s="168" t="str">
        <f aca="false">IF(GI29="","",IF(GI29="-","-",IF(UPPER(GI29)="AB","+",VLOOKUP(GI29,'විෂය තොරතුරු'!$P$24:$Q$28,2))))</f>
        <v>-</v>
      </c>
      <c r="HU29" s="168" t="str">
        <f aca="false">IF(GJ29="","",IF(GJ29="-","-",IF(UPPER(GJ29)="AB","+",VLOOKUP(GJ29,'විෂය තොරතුරු'!$P$24:$Q$28,2))))</f>
        <v/>
      </c>
      <c r="HV29" s="168" t="str">
        <f aca="false">IF(GK29="","",IF(GK29="-","-",IF(UPPER(GK29)="AB","+",VLOOKUP(GK29,'විෂය තොරතුරු'!$P$24:$Q$28,2))))</f>
        <v/>
      </c>
      <c r="HW29" s="168" t="str">
        <f aca="false">IF(GL29="","",IF(GL29="-","-",IF(UPPER(GL29)="AB","+",VLOOKUP(GL29,'විෂය තොරතුරු'!$P$24:$Q$28,2))))</f>
        <v>-</v>
      </c>
      <c r="HX29" s="168" t="str">
        <f aca="false">IF(GM29="","",IF(GM29="-","-",IF(UPPER(GM29)="AB","+",VLOOKUP(GM29,'විෂය තොරතුරු'!$P$24:$Q$28,2))))</f>
        <v/>
      </c>
      <c r="HY29" s="169" t="str">
        <f aca="false">IF(GN29="","",IF(GN29="-","-",IF(UPPER(GN29)="AB","+",VLOOKUP(GN29,'විෂය තොරතුරු'!$P$24:$Q$28,2))))</f>
        <v/>
      </c>
      <c r="HZ29" s="171" t="str">
        <f aca="false">IF(GO29="","",IF(GO29="-","-",IF(UPPER(GO29)="AB","+",VLOOKUP(GO29,'විෂය තොරතුරු'!$P$24:$Q$28,2))))</f>
        <v>-</v>
      </c>
      <c r="IA29" s="168" t="str">
        <f aca="false">IF(GP29="","",IF(GP29="-","-",IF(UPPER(GP29)="AB","+",VLOOKUP(GP29,'විෂය තොරතුරු'!$P$24:$Q$28,2))))</f>
        <v>-</v>
      </c>
      <c r="IB29" s="168" t="str">
        <f aca="false">IF(GQ29="","",IF(GQ29="-","-",IF(UPPER(GQ29)="AB","+",VLOOKUP(GQ29,'විෂය තොරතුරු'!$P$24:$Q$28,2))))</f>
        <v/>
      </c>
      <c r="IC29" s="168" t="str">
        <f aca="false">IF(GR29="","",IF(GR29="-","-",IF(UPPER(GR29)="AB","+",VLOOKUP(GR29,'විෂය තොරතුරු'!$P$24:$Q$28,2))))</f>
        <v>A</v>
      </c>
      <c r="ID29" s="168" t="str">
        <f aca="false">IF(GS29="","",IF(GS29="-","-",IF(UPPER(GS29)="AB","+",VLOOKUP(GS29,'විෂය තොරතුරු'!$P$24:$Q$28,2))))</f>
        <v/>
      </c>
      <c r="IE29" s="168" t="str">
        <f aca="false">IF(GT29="","",IF(GT29="-","-",IF(UPPER(GT29)="AB","+",VLOOKUP(GT29,'විෂය තොරතුරු'!$P$24:$Q$28,2))))</f>
        <v/>
      </c>
      <c r="IF29" s="168" t="str">
        <f aca="false">IF(GU29="","",IF(GU29="-","-",IF(UPPER(GU29)="AB","+",VLOOKUP(GU29,'විෂය තොරතුරු'!$P$24:$Q$28,2))))</f>
        <v/>
      </c>
      <c r="IG29" s="169" t="str">
        <f aca="false">IF(GV29="","",IF(GV29="-","-",IF(UPPER(GV29)="AB","+",VLOOKUP(GV29,'විෂය තොරතුරු'!$P$24:$Q$28,2))))</f>
        <v/>
      </c>
      <c r="IH29" s="171" t="n">
        <f aca="false">IF($FL29="","",COUNTIF($GZ29:$IG29,"A"))</f>
        <v>4</v>
      </c>
      <c r="II29" s="171" t="n">
        <f aca="false">IF($FL29="","",COUNTIF($GZ29:$IG29,"B"))</f>
        <v>3</v>
      </c>
      <c r="IJ29" s="171" t="n">
        <f aca="false">IF($FL29="","",COUNTIF($GZ29:$IG29,"C"))</f>
        <v>2</v>
      </c>
      <c r="IK29" s="171" t="n">
        <f aca="false">IF($FL29="","",COUNTIF($GZ29:$IG29,"S"))</f>
        <v>0</v>
      </c>
      <c r="IL29" s="171" t="n">
        <f aca="false">IF($FL29="","",COUNTIF($GZ29:$IG29,"W"))</f>
        <v>0</v>
      </c>
      <c r="IM29" s="171" t="n">
        <f aca="false">IF(FL29="","",SUM(IH29:IK29))</f>
        <v>9</v>
      </c>
      <c r="IN29" s="169" t="n">
        <f aca="false">IF(FL29="","",SUM(IH29:IJ29))</f>
        <v>9</v>
      </c>
      <c r="IO29" s="172" t="str">
        <f aca="false">IF(FL29="","",IF(AND(IM29&gt;=6,IN29&gt;=3,OR(FO29&gt;=35,FP29&gt;=35),FV29&gt;=35),"6/3 සමත්",IF(AND(IM29&gt;=5,IN29&gt;=3,OR(FO29&gt;=35,FP29&gt;=35,FV29&gt;=35)),"5/3 සමත්",IF(AND(IM29&gt;=4,IN29&gt;=1,OR(FO29&gt;=20,FP29&gt;=20,FV29&gt;=20)),"සමත් කළ හැකි",IF(IL29=9,"W9","අසමත් ?")))))</f>
        <v>6/3 සමත්</v>
      </c>
    </row>
    <row r="30" customFormat="false" ht="13.8" hidden="false" customHeight="false" outlineLevel="0" collapsed="false">
      <c r="A30" s="160" t="n">
        <v>16</v>
      </c>
      <c r="B30" s="161"/>
      <c r="C30" s="161"/>
      <c r="D30" s="162"/>
      <c r="E30" s="183"/>
      <c r="F30" s="181"/>
      <c r="G30" s="183"/>
      <c r="H30" s="180"/>
      <c r="I30" s="180"/>
      <c r="J30" s="181"/>
      <c r="K30" s="183"/>
      <c r="L30" s="180"/>
      <c r="M30" s="180"/>
      <c r="N30" s="181"/>
      <c r="O30" s="183"/>
      <c r="P30" s="180"/>
      <c r="Q30" s="180"/>
      <c r="R30" s="180"/>
      <c r="S30" s="180"/>
      <c r="T30" s="180"/>
      <c r="U30" s="180"/>
      <c r="V30" s="181"/>
      <c r="W30" s="183"/>
      <c r="X30" s="180"/>
      <c r="Y30" s="180"/>
      <c r="Z30" s="180"/>
      <c r="AA30" s="180"/>
      <c r="AB30" s="180"/>
      <c r="AC30" s="180"/>
      <c r="AD30" s="181"/>
      <c r="AE30" s="183"/>
      <c r="AF30" s="180"/>
      <c r="AG30" s="180"/>
      <c r="AH30" s="180"/>
      <c r="AI30" s="180"/>
      <c r="AJ30" s="180"/>
      <c r="AK30" s="180"/>
      <c r="AL30" s="166"/>
      <c r="AM30" s="167" t="str">
        <f aca="false">IF(B30="","",SUM(E30:AL30))</f>
        <v/>
      </c>
      <c r="AN30" s="168" t="str">
        <f aca="false">IF(B30="","",AM30/9)</f>
        <v/>
      </c>
      <c r="AO30" s="169" t="str">
        <f aca="false">IF(B30="","",IF(AM30=0,"-",RANK(AM30,$AM$15:$AM$64,0)))</f>
        <v/>
      </c>
      <c r="AP30" s="167" t="str">
        <f aca="false">IF(E30="","",IF(E30="-","-",IF(UPPER(E30)="AB","+",VLOOKUP(E30,'විෂය තොරතුරු'!$P$24:$Q$28,2))))</f>
        <v/>
      </c>
      <c r="AQ30" s="168" t="str">
        <f aca="false">IF(F30="","",IF(F30="-","-",IF(UPPER(F30)="AB","+",VLOOKUP(F30,'විෂය තොරතුරු'!$P$24:$Q$28,2))))</f>
        <v/>
      </c>
      <c r="AR30" s="168" t="str">
        <f aca="false">IF(G30="","",IF(G30="-","-",IF(UPPER(G30)="AB","+",VLOOKUP(G30,'විෂය තොරතුරු'!$P$24:$Q$28,2))))</f>
        <v/>
      </c>
      <c r="AS30" s="168" t="str">
        <f aca="false">IF(H30="","",IF(H30="-","-",IF(UPPER(H30)="AB","+",VLOOKUP(H30,'විෂය තොරතුරු'!$P$24:$Q$28,2))))</f>
        <v/>
      </c>
      <c r="AT30" s="168" t="str">
        <f aca="false">IF(I30="","",IF(I30="-","-",IF(UPPER(I30)="AB","+",VLOOKUP(I30,'විෂය තොරතුරු'!$P$24:$Q$28,2))))</f>
        <v/>
      </c>
      <c r="AU30" s="170" t="str">
        <f aca="false">IF(J30="","",IF(J30="-","-",IF(UPPER(J30)="AB","+",VLOOKUP(J30,'විෂය තොරතුරු'!$P$24:$Q$28,2))))</f>
        <v/>
      </c>
      <c r="AV30" s="171" t="str">
        <f aca="false">IF(K30="","",IF(K30="-","-",IF(UPPER(K30)="AB","+",VLOOKUP(K30,'විෂය තොරතුරු'!$P$24:$Q$28,2))))</f>
        <v/>
      </c>
      <c r="AW30" s="168" t="str">
        <f aca="false">IF(L30="","",IF(L30="-","-",IF(UPPER(L30)="AB","+",VLOOKUP(L30,'විෂය තොරතුරු'!$P$24:$Q$28,2))))</f>
        <v/>
      </c>
      <c r="AX30" s="168" t="str">
        <f aca="false">IF(M30="","",IF(M30="-","-",IF(UPPER(M30)="AB","+",VLOOKUP(M30,'විෂය තොරතුරු'!$P$24:$Q$28,2))))</f>
        <v/>
      </c>
      <c r="AY30" s="169" t="str">
        <f aca="false">IF(N30="","",IF(N30="-","-",IF(UPPER(N30)="AB","+",VLOOKUP(N30,'විෂය තොරතුරු'!$P$24:$Q$28,2))))</f>
        <v/>
      </c>
      <c r="AZ30" s="167" t="str">
        <f aca="false">IF(O30="","",IF(O30="-","-",IF(UPPER(O30)="AB","+",VLOOKUP(O30,'විෂය තොරතුරු'!$P$24:$Q$28,2))))</f>
        <v/>
      </c>
      <c r="BA30" s="168" t="str">
        <f aca="false">IF(P30="","",IF(P30="-","-",IF(UPPER(P30)="AB","+",VLOOKUP(P30,'විෂය තොරතුරු'!$P$24:$Q$28,2))))</f>
        <v/>
      </c>
      <c r="BB30" s="168" t="str">
        <f aca="false">IF(Q30="","",IF(Q30="-","-",IF(UPPER(Q30)="AB","+",VLOOKUP(Q30,'විෂය තොරතුරු'!$P$24:$Q$28,2))))</f>
        <v/>
      </c>
      <c r="BC30" s="168" t="str">
        <f aca="false">IF(R30="","",IF(R30="-","-",IF(UPPER(R30)="AB","+",VLOOKUP(R30,'විෂය තොරතුරු'!$P$24:$Q$28,2))))</f>
        <v/>
      </c>
      <c r="BD30" s="168" t="str">
        <f aca="false">IF(S30="","",IF(S30="-","-",IF(UPPER(S30)="AB","+",VLOOKUP(S30,'විෂය තොරතුරු'!$P$24:$Q$28,2))))</f>
        <v/>
      </c>
      <c r="BE30" s="168" t="str">
        <f aca="false">IF(T30="","",IF(T30="-","-",IF(UPPER(T30)="AB","+",VLOOKUP(T30,'විෂය තොරතුරු'!$P$24:$Q$28,2))))</f>
        <v/>
      </c>
      <c r="BF30" s="168" t="str">
        <f aca="false">IF(U30="","",IF(U30="-","-",IF(UPPER(U30)="AB","+",VLOOKUP(U30,'විෂය තොරතුරු'!$P$24:$Q$28,2))))</f>
        <v/>
      </c>
      <c r="BG30" s="170" t="str">
        <f aca="false">IF(V30="","",IF(V30="-","-",IF(UPPER(V30)="AB","+",VLOOKUP(V30,'විෂය තොරතුරු'!$P$24:$Q$28,2))))</f>
        <v/>
      </c>
      <c r="BH30" s="171" t="str">
        <f aca="false">IF(W30="","",IF(W30="-","-",IF(UPPER(W30)="AB","+",VLOOKUP(W30,'විෂය තොරතුරු'!$P$24:$Q$28,2))))</f>
        <v/>
      </c>
      <c r="BI30" s="168" t="str">
        <f aca="false">IF(X30="","",IF(X30="-","-",IF(UPPER(X30)="AB","+",VLOOKUP(X30,'විෂය තොරතුරු'!$P$24:$Q$28,2))))</f>
        <v/>
      </c>
      <c r="BJ30" s="168" t="str">
        <f aca="false">IF(Y30="","",IF(Y30="-","-",IF(UPPER(Y30)="AB","+",VLOOKUP(Y30,'විෂය තොරතුරු'!$P$24:$Q$28,2))))</f>
        <v/>
      </c>
      <c r="BK30" s="168" t="str">
        <f aca="false">IF(Z30="","",IF(Z30="-","-",IF(UPPER(Z30)="AB","+",VLOOKUP(Z30,'විෂය තොරතුරු'!$P$24:$Q$28,2))))</f>
        <v/>
      </c>
      <c r="BL30" s="168" t="str">
        <f aca="false">IF(AA30="","",IF(AA30="-","-",IF(UPPER(AA30)="AB","+",VLOOKUP(AA30,'විෂය තොරතුරු'!$P$24:$Q$28,2))))</f>
        <v/>
      </c>
      <c r="BM30" s="168" t="str">
        <f aca="false">IF(AB30="","",IF(AB30="-","-",IF(UPPER(AB30)="AB","+",VLOOKUP(AB30,'විෂය තොරතුරු'!$P$24:$Q$28,2))))</f>
        <v/>
      </c>
      <c r="BN30" s="168" t="str">
        <f aca="false">IF(AC30="","",IF(AC30="-","-",IF(UPPER(AC30)="AB","+",VLOOKUP(AC30,'විෂය තොරතුරු'!$P$24:$Q$28,2))))</f>
        <v/>
      </c>
      <c r="BO30" s="169" t="str">
        <f aca="false">IF(AD30="","",IF(AD30="-","-",IF(UPPER(AD30)="AB","+",VLOOKUP(AD30,'විෂය තොරතුරු'!$P$24:$Q$28,2))))</f>
        <v/>
      </c>
      <c r="BP30" s="171" t="str">
        <f aca="false">IF(AE30="","",IF(AE30="-","-",IF(UPPER(AE30)="AB","+",VLOOKUP(AE30,'විෂය තොරතුරු'!$P$24:$Q$28,2))))</f>
        <v/>
      </c>
      <c r="BQ30" s="168" t="str">
        <f aca="false">IF(AF30="","",IF(AF30="-","-",IF(UPPER(AF30)="AB","+",VLOOKUP(AF30,'විෂය තොරතුරු'!$P$24:$Q$28,2))))</f>
        <v/>
      </c>
      <c r="BR30" s="168" t="str">
        <f aca="false">IF(AG30="","",IF(AG30="-","-",IF(UPPER(AG30)="AB","+",VLOOKUP(AG30,'විෂය තොරතුරු'!$P$24:$Q$28,2))))</f>
        <v/>
      </c>
      <c r="BS30" s="168" t="str">
        <f aca="false">IF(AH30="","",IF(AH30="-","-",IF(UPPER(AH30)="AB","+",VLOOKUP(AH30,'විෂය තොරතුරු'!$P$24:$Q$28,2))))</f>
        <v/>
      </c>
      <c r="BT30" s="168" t="str">
        <f aca="false">IF(AI30="","",IF(AI30="-","-",IF(UPPER(AI30)="AB","+",VLOOKUP(AI30,'විෂය තොරතුරු'!$P$24:$Q$28,2))))</f>
        <v/>
      </c>
      <c r="BU30" s="168" t="str">
        <f aca="false">IF(AJ30="","",IF(AJ30="-","-",IF(UPPER(AJ30)="AB","+",VLOOKUP(AJ30,'විෂය තොරතුරු'!$P$24:$Q$28,2))))</f>
        <v/>
      </c>
      <c r="BV30" s="168" t="str">
        <f aca="false">IF(AK30="","",IF(AK30="-","-",IF(UPPER(AK30)="AB","+",VLOOKUP(AK30,'විෂය තොරතුරු'!$P$24:$Q$28,2))))</f>
        <v/>
      </c>
      <c r="BW30" s="169" t="str">
        <f aca="false">IF(AL30="","",IF(AL30="-","-",IF(UPPER(AL30)="AB","+",VLOOKUP(AL30,'විෂය තොරතුරු'!$P$24:$Q$28,2))))</f>
        <v/>
      </c>
      <c r="BX30" s="171" t="str">
        <f aca="false">IF($B30="","",COUNTIF($AP30:$BW30,"A"))</f>
        <v/>
      </c>
      <c r="BY30" s="168" t="str">
        <f aca="false">IF($B30="","",COUNTIF($AP30:$BW30,"B"))</f>
        <v/>
      </c>
      <c r="BZ30" s="168" t="str">
        <f aca="false">IF($B30="","",COUNTIF($AP30:$BW30,"C"))</f>
        <v/>
      </c>
      <c r="CA30" s="168" t="str">
        <f aca="false">IF($B30="","",COUNTIF($AP30:$BW30,"S"))</f>
        <v/>
      </c>
      <c r="CB30" s="169" t="str">
        <f aca="false">IF($B30="","",COUNTIF($AP30:$BW30,"W"))</f>
        <v/>
      </c>
      <c r="CC30" s="171" t="str">
        <f aca="false">IF(B30="","",SUM(BX30:CA30))</f>
        <v/>
      </c>
      <c r="CD30" s="169" t="str">
        <f aca="false">IF(B30="","",SUM(BX30:BZ30))</f>
        <v/>
      </c>
      <c r="CE30" s="172" t="str">
        <f aca="false">IF(B30="","",IF(AND(CC30&gt;=6,CD30&gt;=3,OR(E30&gt;=35,F30&gt;=35),L30&gt;=35),"6/3 සමත්",IF(AND(CC30&gt;=5,CD30&gt;=3,OR(E30&gt;=35,F30&gt;=35,L30&gt;=35)),"5/3 සමත්",IF(AND(CC30&gt;=4,CD30&gt;=1,OR(E30&gt;=20,F30&gt;=20,L30&gt;=20)),"සමත් කළ හැකි",IF(CB30=9,"W9","අසමත් ?")))))</f>
        <v/>
      </c>
      <c r="FK30" s="173" t="n">
        <v>16</v>
      </c>
      <c r="FL30" s="161" t="s">
        <v>60</v>
      </c>
      <c r="FM30" s="161"/>
      <c r="FN30" s="161" t="str">
        <f aca="false">IF(FM30="","-",(FM30/$M$95)*100)</f>
        <v>-</v>
      </c>
      <c r="FO30" s="165" t="n">
        <v>20</v>
      </c>
      <c r="FP30" s="165"/>
      <c r="FQ30" s="165" t="s">
        <v>18</v>
      </c>
      <c r="FR30" s="165" t="n">
        <v>51</v>
      </c>
      <c r="FS30" s="165"/>
      <c r="FT30" s="165"/>
      <c r="FU30" s="165" t="n">
        <v>9</v>
      </c>
      <c r="FV30" s="165" t="n">
        <v>10</v>
      </c>
      <c r="FW30" s="165" t="s">
        <v>18</v>
      </c>
      <c r="FX30" s="165" t="n">
        <v>17</v>
      </c>
      <c r="FY30" s="165" t="s">
        <v>18</v>
      </c>
      <c r="FZ30" s="165" t="s">
        <v>18</v>
      </c>
      <c r="GA30" s="165" t="n">
        <v>18</v>
      </c>
      <c r="GB30" s="165"/>
      <c r="GC30" s="165"/>
      <c r="GD30" s="165"/>
      <c r="GE30" s="165"/>
      <c r="GF30" s="165"/>
      <c r="GG30" s="165" t="n">
        <v>41</v>
      </c>
      <c r="GH30" s="165" t="s">
        <v>18</v>
      </c>
      <c r="GI30" s="165" t="s">
        <v>18</v>
      </c>
      <c r="GJ30" s="165"/>
      <c r="GK30" s="165"/>
      <c r="GL30" s="165" t="s">
        <v>18</v>
      </c>
      <c r="GM30" s="165"/>
      <c r="GN30" s="165"/>
      <c r="GO30" s="165" t="s">
        <v>18</v>
      </c>
      <c r="GP30" s="165" t="s">
        <v>18</v>
      </c>
      <c r="GQ30" s="165"/>
      <c r="GR30" s="165" t="s">
        <v>18</v>
      </c>
      <c r="GS30" s="165"/>
      <c r="GT30" s="165"/>
      <c r="GU30" s="165"/>
      <c r="GV30" s="174"/>
      <c r="GW30" s="167" t="n">
        <f aca="false">IF(FL30="","",SUM(FO30:GV30))</f>
        <v>166</v>
      </c>
      <c r="GX30" s="168" t="n">
        <f aca="false">IF(FL30="","",GW30/9)</f>
        <v>18.4444444444444</v>
      </c>
      <c r="GY30" s="169" t="n">
        <f aca="false">IF(FL30="","",IF(GW30=0,"-",RANK(GW30,$GW$15:$GW$64,0)))</f>
        <v>38</v>
      </c>
      <c r="GZ30" s="167" t="str">
        <f aca="false">IF(FO30="","",IF(FO30="-","-",IF(UPPER(FO30)="AB","+",VLOOKUP(FO30,'විෂය තොරතුරු'!$P$24:$Q$28,2))))</f>
        <v>W</v>
      </c>
      <c r="HA30" s="168" t="str">
        <f aca="false">IF(FP30="","",IF(FP30="-","-",IF(UPPER(FP30)="AB","+",VLOOKUP(FP30,'විෂය තොරතුරු'!$P$24:$Q$28,2))))</f>
        <v/>
      </c>
      <c r="HB30" s="168" t="str">
        <f aca="false">IF(FQ30="","",IF(FQ30="-","-",IF(UPPER(FQ30)="AB","+",VLOOKUP(FQ30,'විෂය තොරතුරු'!$P$24:$Q$28,2))))</f>
        <v>-</v>
      </c>
      <c r="HC30" s="168" t="str">
        <f aca="false">IF(FR30="","",IF(FR30="-","-",IF(UPPER(FR30)="AB","+",VLOOKUP(FR30,'විෂය තොරතුරු'!$P$24:$Q$28,2))))</f>
        <v>C</v>
      </c>
      <c r="HD30" s="168" t="str">
        <f aca="false">IF(FS30="","",IF(FS30="-","-",IF(UPPER(FS30)="AB","+",VLOOKUP(FS30,'විෂය තොරතුරු'!$P$24:$Q$28,2))))</f>
        <v/>
      </c>
      <c r="HE30" s="170" t="str">
        <f aca="false">IF(FT30="","",IF(FT30="-","-",IF(UPPER(FT30)="AB","+",VLOOKUP(FT30,'විෂය තොරතුරු'!$P$24:$Q$28,2))))</f>
        <v/>
      </c>
      <c r="HF30" s="171" t="str">
        <f aca="false">IF(FU30="","",IF(FU30="-","-",IF(UPPER(FU30)="AB","+",VLOOKUP(FU30,'විෂය තොරතුරු'!$P$24:$Q$28,2))))</f>
        <v>W</v>
      </c>
      <c r="HG30" s="168" t="str">
        <f aca="false">IF(FV30="","",IF(FV30="-","-",IF(UPPER(FV30)="AB","+",VLOOKUP(FV30,'විෂය තොරතුරු'!$P$24:$Q$28,2))))</f>
        <v>W</v>
      </c>
      <c r="HH30" s="168" t="str">
        <f aca="false">IF(FW30="","",IF(FW30="-","-",IF(UPPER(FW30)="AB","+",VLOOKUP(FW30,'විෂය තොරතුරු'!$P$24:$Q$28,2))))</f>
        <v>-</v>
      </c>
      <c r="HI30" s="169" t="str">
        <f aca="false">IF(FX30="","",IF(FX30="-","-",IF(UPPER(FX30)="AB","+",VLOOKUP(FX30,'විෂය තොරතුරු'!$P$24:$Q$28,2))))</f>
        <v>W</v>
      </c>
      <c r="HJ30" s="167" t="str">
        <f aca="false">IF(FY30="","",IF(FY30="-","-",IF(UPPER(FY30)="AB","+",VLOOKUP(FY30,'විෂය තොරතුරු'!$P$24:$Q$28,2))))</f>
        <v>-</v>
      </c>
      <c r="HK30" s="168" t="str">
        <f aca="false">IF(FZ30="","",IF(FZ30="-","-",IF(UPPER(FZ30)="AB","+",VLOOKUP(FZ30,'විෂය තොරතුරු'!$P$24:$Q$28,2))))</f>
        <v>-</v>
      </c>
      <c r="HL30" s="168" t="str">
        <f aca="false">IF(GA30="","",IF(GA30="-","-",IF(UPPER(GA30)="AB","+",VLOOKUP(GA30,'විෂය තොරතුරු'!$P$24:$Q$28,2))))</f>
        <v>W</v>
      </c>
      <c r="HM30" s="168" t="str">
        <f aca="false">IF(GB30="","",IF(GB30="-","-",IF(UPPER(GB30)="AB","+",VLOOKUP(GB30,'විෂය තොරතුරු'!$P$24:$Q$28,2))))</f>
        <v/>
      </c>
      <c r="HN30" s="168" t="str">
        <f aca="false">IF(GC30="","",IF(GC30="-","-",IF(UPPER(GC30)="AB","+",VLOOKUP(GC30,'විෂය තොරතුරු'!$P$24:$Q$28,2))))</f>
        <v/>
      </c>
      <c r="HO30" s="168" t="str">
        <f aca="false">IF(GD30="","",IF(GD30="-","-",IF(UPPER(GD30)="AB","+",VLOOKUP(GD30,'විෂය තොරතුරු'!$P$24:$Q$28,2))))</f>
        <v/>
      </c>
      <c r="HP30" s="168" t="str">
        <f aca="false">IF(GE30="","",IF(GE30="-","-",IF(UPPER(GE30)="AB","+",VLOOKUP(GE30,'විෂය තොරතුරු'!$P$24:$Q$28,2))))</f>
        <v/>
      </c>
      <c r="HQ30" s="170" t="str">
        <f aca="false">IF(GF30="","",IF(GF30="-","-",IF(UPPER(GF30)="AB","+",VLOOKUP(GF30,'විෂය තොරතුරු'!$P$24:$Q$28,2))))</f>
        <v/>
      </c>
      <c r="HR30" s="171" t="str">
        <f aca="false">IF(GG30="","",IF(GG30="-","-",IF(UPPER(GG30)="AB","+",VLOOKUP(GG30,'විෂය තොරතුරු'!$P$24:$Q$28,2))))</f>
        <v>S</v>
      </c>
      <c r="HS30" s="168" t="str">
        <f aca="false">IF(GH30="","",IF(GH30="-","-",IF(UPPER(GH30)="AB","+",VLOOKUP(GH30,'විෂය තොරතුරු'!$P$24:$Q$28,2))))</f>
        <v>-</v>
      </c>
      <c r="HT30" s="168" t="str">
        <f aca="false">IF(GI30="","",IF(GI30="-","-",IF(UPPER(GI30)="AB","+",VLOOKUP(GI30,'විෂය තොරතුරු'!$P$24:$Q$28,2))))</f>
        <v>-</v>
      </c>
      <c r="HU30" s="168" t="str">
        <f aca="false">IF(GJ30="","",IF(GJ30="-","-",IF(UPPER(GJ30)="AB","+",VLOOKUP(GJ30,'විෂය තොරතුරු'!$P$24:$Q$28,2))))</f>
        <v/>
      </c>
      <c r="HV30" s="168" t="str">
        <f aca="false">IF(GK30="","",IF(GK30="-","-",IF(UPPER(GK30)="AB","+",VLOOKUP(GK30,'විෂය තොරතුරු'!$P$24:$Q$28,2))))</f>
        <v/>
      </c>
      <c r="HW30" s="168" t="str">
        <f aca="false">IF(GL30="","",IF(GL30="-","-",IF(UPPER(GL30)="AB","+",VLOOKUP(GL30,'විෂය තොරතුරු'!$P$24:$Q$28,2))))</f>
        <v>-</v>
      </c>
      <c r="HX30" s="168" t="str">
        <f aca="false">IF(GM30="","",IF(GM30="-","-",IF(UPPER(GM30)="AB","+",VLOOKUP(GM30,'විෂය තොරතුරු'!$P$24:$Q$28,2))))</f>
        <v/>
      </c>
      <c r="HY30" s="169" t="str">
        <f aca="false">IF(GN30="","",IF(GN30="-","-",IF(UPPER(GN30)="AB","+",VLOOKUP(GN30,'විෂය තොරතුරු'!$P$24:$Q$28,2))))</f>
        <v/>
      </c>
      <c r="HZ30" s="171" t="str">
        <f aca="false">IF(GO30="","",IF(GO30="-","-",IF(UPPER(GO30)="AB","+",VLOOKUP(GO30,'විෂය තොරතුරු'!$P$24:$Q$28,2))))</f>
        <v>-</v>
      </c>
      <c r="IA30" s="168" t="str">
        <f aca="false">IF(GP30="","",IF(GP30="-","-",IF(UPPER(GP30)="AB","+",VLOOKUP(GP30,'විෂය තොරතුරු'!$P$24:$Q$28,2))))</f>
        <v>-</v>
      </c>
      <c r="IB30" s="168" t="str">
        <f aca="false">IF(GQ30="","",IF(GQ30="-","-",IF(UPPER(GQ30)="AB","+",VLOOKUP(GQ30,'විෂය තොරතුරු'!$P$24:$Q$28,2))))</f>
        <v/>
      </c>
      <c r="IC30" s="168" t="str">
        <f aca="false">IF(GR30="","",IF(GR30="-","-",IF(UPPER(GR30)="AB","+",VLOOKUP(GR30,'විෂය තොරතුරු'!$P$24:$Q$28,2))))</f>
        <v>-</v>
      </c>
      <c r="ID30" s="168" t="str">
        <f aca="false">IF(GS30="","",IF(GS30="-","-",IF(UPPER(GS30)="AB","+",VLOOKUP(GS30,'විෂය තොරතුරු'!$P$24:$Q$28,2))))</f>
        <v/>
      </c>
      <c r="IE30" s="168" t="str">
        <f aca="false">IF(GT30="","",IF(GT30="-","-",IF(UPPER(GT30)="AB","+",VLOOKUP(GT30,'විෂය තොරතුරු'!$P$24:$Q$28,2))))</f>
        <v/>
      </c>
      <c r="IF30" s="168" t="str">
        <f aca="false">IF(GU30="","",IF(GU30="-","-",IF(UPPER(GU30)="AB","+",VLOOKUP(GU30,'විෂය තොරතුරු'!$P$24:$Q$28,2))))</f>
        <v/>
      </c>
      <c r="IG30" s="169" t="str">
        <f aca="false">IF(GV30="","",IF(GV30="-","-",IF(UPPER(GV30)="AB","+",VLOOKUP(GV30,'විෂය තොරතුරු'!$P$24:$Q$28,2))))</f>
        <v/>
      </c>
      <c r="IH30" s="171" t="n">
        <f aca="false">IF($FL30="","",COUNTIF($GZ30:$IG30,"A"))</f>
        <v>0</v>
      </c>
      <c r="II30" s="171" t="n">
        <f aca="false">IF($FL30="","",COUNTIF($GZ30:$IG30,"B"))</f>
        <v>0</v>
      </c>
      <c r="IJ30" s="171" t="n">
        <f aca="false">IF($FL30="","",COUNTIF($GZ30:$IG30,"C"))</f>
        <v>1</v>
      </c>
      <c r="IK30" s="171" t="n">
        <f aca="false">IF($FL30="","",COUNTIF($GZ30:$IG30,"S"))</f>
        <v>1</v>
      </c>
      <c r="IL30" s="171" t="n">
        <f aca="false">IF($FL30="","",COUNTIF($GZ30:$IG30,"W"))</f>
        <v>5</v>
      </c>
      <c r="IM30" s="171" t="n">
        <f aca="false">IF(FL30="","",SUM(IH30:IK30))</f>
        <v>2</v>
      </c>
      <c r="IN30" s="169" t="n">
        <f aca="false">IF(FL30="","",SUM(IH30:IJ30))</f>
        <v>1</v>
      </c>
      <c r="IO30" s="172" t="str">
        <f aca="false">IF(FL30="","",IF(AND(IM30&gt;=6,IN30&gt;=3,OR(FO30&gt;=35,FP30&gt;=35),FV30&gt;=35),"6/3 සමත්",IF(AND(IM30&gt;=5,IN30&gt;=3,OR(FO30&gt;=35,FP30&gt;=35,FV30&gt;=35)),"5/3 සමත්",IF(AND(IM30&gt;=4,IN30&gt;=1,OR(FO30&gt;=20,FP30&gt;=20,FV30&gt;=20)),"සමත් කළ හැකි",IF(IL30=9,"W9","අසමත් ?")))))</f>
        <v>අසමත් ?</v>
      </c>
    </row>
    <row r="31" customFormat="false" ht="13.8" hidden="false" customHeight="false" outlineLevel="0" collapsed="false">
      <c r="A31" s="160" t="n">
        <v>17</v>
      </c>
      <c r="B31" s="161"/>
      <c r="C31" s="161"/>
      <c r="D31" s="162"/>
      <c r="E31" s="183"/>
      <c r="F31" s="181"/>
      <c r="G31" s="183"/>
      <c r="H31" s="180"/>
      <c r="I31" s="180"/>
      <c r="J31" s="181"/>
      <c r="K31" s="183"/>
      <c r="L31" s="180"/>
      <c r="M31" s="180"/>
      <c r="N31" s="181"/>
      <c r="O31" s="183"/>
      <c r="P31" s="180"/>
      <c r="Q31" s="180"/>
      <c r="R31" s="180"/>
      <c r="S31" s="180"/>
      <c r="T31" s="180"/>
      <c r="U31" s="180"/>
      <c r="V31" s="181"/>
      <c r="W31" s="183"/>
      <c r="X31" s="180"/>
      <c r="Y31" s="180"/>
      <c r="Z31" s="180"/>
      <c r="AA31" s="180"/>
      <c r="AB31" s="180"/>
      <c r="AC31" s="180"/>
      <c r="AD31" s="181"/>
      <c r="AE31" s="183"/>
      <c r="AF31" s="180"/>
      <c r="AG31" s="180"/>
      <c r="AH31" s="180"/>
      <c r="AI31" s="180"/>
      <c r="AJ31" s="180"/>
      <c r="AK31" s="180"/>
      <c r="AL31" s="166"/>
      <c r="AM31" s="167" t="str">
        <f aca="false">IF(B31="","",SUM(E31:AL31))</f>
        <v/>
      </c>
      <c r="AN31" s="168" t="str">
        <f aca="false">IF(B31="","",AM31/9)</f>
        <v/>
      </c>
      <c r="AO31" s="169" t="str">
        <f aca="false">IF(B31="","",IF(AM31=0,"-",RANK(AM31,$AM$15:$AM$64,0)))</f>
        <v/>
      </c>
      <c r="AP31" s="167" t="str">
        <f aca="false">IF(E31="","",IF(E31="-","-",IF(UPPER(E31)="AB","+",VLOOKUP(E31,'විෂය තොරතුරු'!$P$24:$Q$28,2))))</f>
        <v/>
      </c>
      <c r="AQ31" s="168" t="str">
        <f aca="false">IF(F31="","",IF(F31="-","-",IF(UPPER(F31)="AB","+",VLOOKUP(F31,'විෂය තොරතුරු'!$P$24:$Q$28,2))))</f>
        <v/>
      </c>
      <c r="AR31" s="168" t="str">
        <f aca="false">IF(G31="","",IF(G31="-","-",IF(UPPER(G31)="AB","+",VLOOKUP(G31,'විෂය තොරතුරු'!$P$24:$Q$28,2))))</f>
        <v/>
      </c>
      <c r="AS31" s="168" t="str">
        <f aca="false">IF(H31="","",IF(H31="-","-",IF(UPPER(H31)="AB","+",VLOOKUP(H31,'විෂය තොරතුරු'!$P$24:$Q$28,2))))</f>
        <v/>
      </c>
      <c r="AT31" s="168" t="str">
        <f aca="false">IF(I31="","",IF(I31="-","-",IF(UPPER(I31)="AB","+",VLOOKUP(I31,'විෂය තොරතුරු'!$P$24:$Q$28,2))))</f>
        <v/>
      </c>
      <c r="AU31" s="170" t="str">
        <f aca="false">IF(J31="","",IF(J31="-","-",IF(UPPER(J31)="AB","+",VLOOKUP(J31,'විෂය තොරතුරු'!$P$24:$Q$28,2))))</f>
        <v/>
      </c>
      <c r="AV31" s="171" t="str">
        <f aca="false">IF(K31="","",IF(K31="-","-",IF(UPPER(K31)="AB","+",VLOOKUP(K31,'විෂය තොරතුරු'!$P$24:$Q$28,2))))</f>
        <v/>
      </c>
      <c r="AW31" s="168" t="str">
        <f aca="false">IF(L31="","",IF(L31="-","-",IF(UPPER(L31)="AB","+",VLOOKUP(L31,'විෂය තොරතුරු'!$P$24:$Q$28,2))))</f>
        <v/>
      </c>
      <c r="AX31" s="168" t="str">
        <f aca="false">IF(M31="","",IF(M31="-","-",IF(UPPER(M31)="AB","+",VLOOKUP(M31,'විෂය තොරතුරු'!$P$24:$Q$28,2))))</f>
        <v/>
      </c>
      <c r="AY31" s="169" t="str">
        <f aca="false">IF(N31="","",IF(N31="-","-",IF(UPPER(N31)="AB","+",VLOOKUP(N31,'විෂය තොරතුරු'!$P$24:$Q$28,2))))</f>
        <v/>
      </c>
      <c r="AZ31" s="167" t="str">
        <f aca="false">IF(O31="","",IF(O31="-","-",IF(UPPER(O31)="AB","+",VLOOKUP(O31,'විෂය තොරතුරු'!$P$24:$Q$28,2))))</f>
        <v/>
      </c>
      <c r="BA31" s="168" t="str">
        <f aca="false">IF(P31="","",IF(P31="-","-",IF(UPPER(P31)="AB","+",VLOOKUP(P31,'විෂය තොරතුරු'!$P$24:$Q$28,2))))</f>
        <v/>
      </c>
      <c r="BB31" s="168" t="str">
        <f aca="false">IF(Q31="","",IF(Q31="-","-",IF(UPPER(Q31)="AB","+",VLOOKUP(Q31,'විෂය තොරතුරු'!$P$24:$Q$28,2))))</f>
        <v/>
      </c>
      <c r="BC31" s="168" t="str">
        <f aca="false">IF(R31="","",IF(R31="-","-",IF(UPPER(R31)="AB","+",VLOOKUP(R31,'විෂය තොරතුරු'!$P$24:$Q$28,2))))</f>
        <v/>
      </c>
      <c r="BD31" s="168" t="str">
        <f aca="false">IF(S31="","",IF(S31="-","-",IF(UPPER(S31)="AB","+",VLOOKUP(S31,'විෂය තොරතුරු'!$P$24:$Q$28,2))))</f>
        <v/>
      </c>
      <c r="BE31" s="168" t="str">
        <f aca="false">IF(T31="","",IF(T31="-","-",IF(UPPER(T31)="AB","+",VLOOKUP(T31,'විෂය තොරතුරු'!$P$24:$Q$28,2))))</f>
        <v/>
      </c>
      <c r="BF31" s="168" t="str">
        <f aca="false">IF(U31="","",IF(U31="-","-",IF(UPPER(U31)="AB","+",VLOOKUP(U31,'විෂය තොරතුරු'!$P$24:$Q$28,2))))</f>
        <v/>
      </c>
      <c r="BG31" s="170" t="str">
        <f aca="false">IF(V31="","",IF(V31="-","-",IF(UPPER(V31)="AB","+",VLOOKUP(V31,'විෂය තොරතුරු'!$P$24:$Q$28,2))))</f>
        <v/>
      </c>
      <c r="BH31" s="171" t="str">
        <f aca="false">IF(W31="","",IF(W31="-","-",IF(UPPER(W31)="AB","+",VLOOKUP(W31,'විෂය තොරතුරු'!$P$24:$Q$28,2))))</f>
        <v/>
      </c>
      <c r="BI31" s="168" t="str">
        <f aca="false">IF(X31="","",IF(X31="-","-",IF(UPPER(X31)="AB","+",VLOOKUP(X31,'විෂය තොරතුරු'!$P$24:$Q$28,2))))</f>
        <v/>
      </c>
      <c r="BJ31" s="168" t="str">
        <f aca="false">IF(Y31="","",IF(Y31="-","-",IF(UPPER(Y31)="AB","+",VLOOKUP(Y31,'විෂය තොරතුරු'!$P$24:$Q$28,2))))</f>
        <v/>
      </c>
      <c r="BK31" s="168" t="str">
        <f aca="false">IF(Z31="","",IF(Z31="-","-",IF(UPPER(Z31)="AB","+",VLOOKUP(Z31,'විෂය තොරතුරු'!$P$24:$Q$28,2))))</f>
        <v/>
      </c>
      <c r="BL31" s="168" t="str">
        <f aca="false">IF(AA31="","",IF(AA31="-","-",IF(UPPER(AA31)="AB","+",VLOOKUP(AA31,'විෂය තොරතුරු'!$P$24:$Q$28,2))))</f>
        <v/>
      </c>
      <c r="BM31" s="168" t="str">
        <f aca="false">IF(AB31="","",IF(AB31="-","-",IF(UPPER(AB31)="AB","+",VLOOKUP(AB31,'විෂය තොරතුරු'!$P$24:$Q$28,2))))</f>
        <v/>
      </c>
      <c r="BN31" s="168" t="str">
        <f aca="false">IF(AC31="","",IF(AC31="-","-",IF(UPPER(AC31)="AB","+",VLOOKUP(AC31,'විෂය තොරතුරු'!$P$24:$Q$28,2))))</f>
        <v/>
      </c>
      <c r="BO31" s="169" t="str">
        <f aca="false">IF(AD31="","",IF(AD31="-","-",IF(UPPER(AD31)="AB","+",VLOOKUP(AD31,'විෂය තොරතුරු'!$P$24:$Q$28,2))))</f>
        <v/>
      </c>
      <c r="BP31" s="171" t="str">
        <f aca="false">IF(AE31="","",IF(AE31="-","-",IF(UPPER(AE31)="AB","+",VLOOKUP(AE31,'විෂය තොරතුරු'!$P$24:$Q$28,2))))</f>
        <v/>
      </c>
      <c r="BQ31" s="168" t="str">
        <f aca="false">IF(AF31="","",IF(AF31="-","-",IF(UPPER(AF31)="AB","+",VLOOKUP(AF31,'විෂය තොරතුරු'!$P$24:$Q$28,2))))</f>
        <v/>
      </c>
      <c r="BR31" s="168" t="str">
        <f aca="false">IF(AG31="","",IF(AG31="-","-",IF(UPPER(AG31)="AB","+",VLOOKUP(AG31,'විෂය තොරතුරු'!$P$24:$Q$28,2))))</f>
        <v/>
      </c>
      <c r="BS31" s="168" t="str">
        <f aca="false">IF(AH31="","",IF(AH31="-","-",IF(UPPER(AH31)="AB","+",VLOOKUP(AH31,'විෂය තොරතුරු'!$P$24:$Q$28,2))))</f>
        <v/>
      </c>
      <c r="BT31" s="168" t="str">
        <f aca="false">IF(AI31="","",IF(AI31="-","-",IF(UPPER(AI31)="AB","+",VLOOKUP(AI31,'විෂය තොරතුරු'!$P$24:$Q$28,2))))</f>
        <v/>
      </c>
      <c r="BU31" s="168" t="str">
        <f aca="false">IF(AJ31="","",IF(AJ31="-","-",IF(UPPER(AJ31)="AB","+",VLOOKUP(AJ31,'විෂය තොරතුරු'!$P$24:$Q$28,2))))</f>
        <v/>
      </c>
      <c r="BV31" s="168" t="str">
        <f aca="false">IF(AK31="","",IF(AK31="-","-",IF(UPPER(AK31)="AB","+",VLOOKUP(AK31,'විෂය තොරතුරු'!$P$24:$Q$28,2))))</f>
        <v/>
      </c>
      <c r="BW31" s="169" t="str">
        <f aca="false">IF(AL31="","",IF(AL31="-","-",IF(UPPER(AL31)="AB","+",VLOOKUP(AL31,'විෂය තොරතුරු'!$P$24:$Q$28,2))))</f>
        <v/>
      </c>
      <c r="BX31" s="171" t="str">
        <f aca="false">IF($B31="","",COUNTIF($AP31:$BW31,"A"))</f>
        <v/>
      </c>
      <c r="BY31" s="168" t="str">
        <f aca="false">IF($B31="","",COUNTIF($AP31:$BW31,"B"))</f>
        <v/>
      </c>
      <c r="BZ31" s="168" t="str">
        <f aca="false">IF($B31="","",COUNTIF($AP31:$BW31,"C"))</f>
        <v/>
      </c>
      <c r="CA31" s="168" t="str">
        <f aca="false">IF($B31="","",COUNTIF($AP31:$BW31,"S"))</f>
        <v/>
      </c>
      <c r="CB31" s="169" t="str">
        <f aca="false">IF($B31="","",COUNTIF($AP31:$BW31,"W"))</f>
        <v/>
      </c>
      <c r="CC31" s="171" t="str">
        <f aca="false">IF(B31="","",SUM(BX31:CA31))</f>
        <v/>
      </c>
      <c r="CD31" s="169" t="str">
        <f aca="false">IF(B31="","",SUM(BX31:BZ31))</f>
        <v/>
      </c>
      <c r="CE31" s="172" t="str">
        <f aca="false">IF(B31="","",IF(AND(CC31&gt;=6,CD31&gt;=3,OR(E31&gt;=35,F31&gt;=35),L31&gt;=35),"6/3 සමත්",IF(AND(CC31&gt;=5,CD31&gt;=3,OR(E31&gt;=35,F31&gt;=35,L31&gt;=35)),"5/3 සමත්",IF(AND(CC31&gt;=4,CD31&gt;=1,OR(E31&gt;=20,F31&gt;=20,L31&gt;=20)),"සමත් කළ හැකි",IF(CB31=9,"W9","අසමත් ?")))))</f>
        <v/>
      </c>
      <c r="FK31" s="173" t="n">
        <v>17</v>
      </c>
      <c r="FL31" s="161" t="s">
        <v>61</v>
      </c>
      <c r="FM31" s="161"/>
      <c r="FN31" s="161" t="str">
        <f aca="false">IF(FM31="","-",(FM31/$M$95)*100)</f>
        <v>-</v>
      </c>
      <c r="FO31" s="165" t="n">
        <v>46</v>
      </c>
      <c r="FP31" s="165"/>
      <c r="FQ31" s="165" t="s">
        <v>18</v>
      </c>
      <c r="FR31" s="165" t="n">
        <v>60</v>
      </c>
      <c r="FS31" s="165"/>
      <c r="FT31" s="165"/>
      <c r="FU31" s="165" t="n">
        <v>13</v>
      </c>
      <c r="FV31" s="165" t="n">
        <v>32</v>
      </c>
      <c r="FW31" s="165" t="n">
        <v>29</v>
      </c>
      <c r="FX31" s="165" t="n">
        <v>26</v>
      </c>
      <c r="FY31" s="165" t="n">
        <v>60</v>
      </c>
      <c r="FZ31" s="165" t="s">
        <v>18</v>
      </c>
      <c r="GA31" s="165"/>
      <c r="GB31" s="165"/>
      <c r="GC31" s="165"/>
      <c r="GD31" s="165"/>
      <c r="GE31" s="165"/>
      <c r="GF31" s="165"/>
      <c r="GG31" s="165" t="s">
        <v>18</v>
      </c>
      <c r="GH31" s="165" t="n">
        <v>71</v>
      </c>
      <c r="GI31" s="165" t="s">
        <v>18</v>
      </c>
      <c r="GJ31" s="165"/>
      <c r="GK31" s="165"/>
      <c r="GL31" s="165" t="s">
        <v>18</v>
      </c>
      <c r="GM31" s="165"/>
      <c r="GN31" s="165"/>
      <c r="GO31" s="165" t="s">
        <v>18</v>
      </c>
      <c r="GP31" s="165" t="s">
        <v>18</v>
      </c>
      <c r="GQ31" s="165"/>
      <c r="GR31" s="165" t="n">
        <v>45</v>
      </c>
      <c r="GS31" s="165"/>
      <c r="GT31" s="165"/>
      <c r="GU31" s="165"/>
      <c r="GV31" s="174"/>
      <c r="GW31" s="167" t="n">
        <f aca="false">IF(FL31="","",SUM(FO31:GV31))</f>
        <v>382</v>
      </c>
      <c r="GX31" s="168" t="n">
        <f aca="false">IF(FL31="","",GW31/9)</f>
        <v>42.4444444444444</v>
      </c>
      <c r="GY31" s="169" t="n">
        <f aca="false">IF(FL31="","",IF(GW31=0,"-",RANK(GW31,$GW$15:$GW$64,0)))</f>
        <v>12</v>
      </c>
      <c r="GZ31" s="167" t="str">
        <f aca="false">IF(FO31="","",IF(FO31="-","-",IF(UPPER(FO31)="AB","+",VLOOKUP(FO31,'විෂය තොරතුරු'!$P$24:$Q$28,2))))</f>
        <v>S</v>
      </c>
      <c r="HA31" s="168" t="str">
        <f aca="false">IF(FP31="","",IF(FP31="-","-",IF(UPPER(FP31)="AB","+",VLOOKUP(FP31,'විෂය තොරතුරු'!$P$24:$Q$28,2))))</f>
        <v/>
      </c>
      <c r="HB31" s="168" t="str">
        <f aca="false">IF(FQ31="","",IF(FQ31="-","-",IF(UPPER(FQ31)="AB","+",VLOOKUP(FQ31,'විෂය තොරතුරු'!$P$24:$Q$28,2))))</f>
        <v>-</v>
      </c>
      <c r="HC31" s="168" t="str">
        <f aca="false">IF(FR31="","",IF(FR31="-","-",IF(UPPER(FR31)="AB","+",VLOOKUP(FR31,'විෂය තොරතුරු'!$P$24:$Q$28,2))))</f>
        <v>C</v>
      </c>
      <c r="HD31" s="168" t="str">
        <f aca="false">IF(FS31="","",IF(FS31="-","-",IF(UPPER(FS31)="AB","+",VLOOKUP(FS31,'විෂය තොරතුරු'!$P$24:$Q$28,2))))</f>
        <v/>
      </c>
      <c r="HE31" s="170" t="str">
        <f aca="false">IF(FT31="","",IF(FT31="-","-",IF(UPPER(FT31)="AB","+",VLOOKUP(FT31,'විෂය තොරතුරු'!$P$24:$Q$28,2))))</f>
        <v/>
      </c>
      <c r="HF31" s="171" t="str">
        <f aca="false">IF(FU31="","",IF(FU31="-","-",IF(UPPER(FU31)="AB","+",VLOOKUP(FU31,'විෂය තොරතුරු'!$P$24:$Q$28,2))))</f>
        <v>W</v>
      </c>
      <c r="HG31" s="168" t="str">
        <f aca="false">IF(FV31="","",IF(FV31="-","-",IF(UPPER(FV31)="AB","+",VLOOKUP(FV31,'විෂය තොරතුරු'!$P$24:$Q$28,2))))</f>
        <v>W</v>
      </c>
      <c r="HH31" s="168" t="str">
        <f aca="false">IF(FW31="","",IF(FW31="-","-",IF(UPPER(FW31)="AB","+",VLOOKUP(FW31,'විෂය තොරතුරු'!$P$24:$Q$28,2))))</f>
        <v>W</v>
      </c>
      <c r="HI31" s="169" t="str">
        <f aca="false">IF(FX31="","",IF(FX31="-","-",IF(UPPER(FX31)="AB","+",VLOOKUP(FX31,'විෂය තොරතුරු'!$P$24:$Q$28,2))))</f>
        <v>W</v>
      </c>
      <c r="HJ31" s="167" t="str">
        <f aca="false">IF(FY31="","",IF(FY31="-","-",IF(UPPER(FY31)="AB","+",VLOOKUP(FY31,'විෂය තොරතුරු'!$P$24:$Q$28,2))))</f>
        <v>C</v>
      </c>
      <c r="HK31" s="168" t="str">
        <f aca="false">IF(FZ31="","",IF(FZ31="-","-",IF(UPPER(FZ31)="AB","+",VLOOKUP(FZ31,'විෂය තොරතුරු'!$P$24:$Q$28,2))))</f>
        <v>-</v>
      </c>
      <c r="HL31" s="168" t="str">
        <f aca="false">IF(GA31="","",IF(GA31="-","-",IF(UPPER(GA31)="AB","+",VLOOKUP(GA31,'විෂය තොරතුරු'!$P$24:$Q$28,2))))</f>
        <v/>
      </c>
      <c r="HM31" s="168" t="str">
        <f aca="false">IF(GB31="","",IF(GB31="-","-",IF(UPPER(GB31)="AB","+",VLOOKUP(GB31,'විෂය තොරතුරු'!$P$24:$Q$28,2))))</f>
        <v/>
      </c>
      <c r="HN31" s="168" t="str">
        <f aca="false">IF(GC31="","",IF(GC31="-","-",IF(UPPER(GC31)="AB","+",VLOOKUP(GC31,'විෂය තොරතුරු'!$P$24:$Q$28,2))))</f>
        <v/>
      </c>
      <c r="HO31" s="168" t="str">
        <f aca="false">IF(GD31="","",IF(GD31="-","-",IF(UPPER(GD31)="AB","+",VLOOKUP(GD31,'විෂය තොරතුරු'!$P$24:$Q$28,2))))</f>
        <v/>
      </c>
      <c r="HP31" s="168" t="str">
        <f aca="false">IF(GE31="","",IF(GE31="-","-",IF(UPPER(GE31)="AB","+",VLOOKUP(GE31,'විෂය තොරතුරු'!$P$24:$Q$28,2))))</f>
        <v/>
      </c>
      <c r="HQ31" s="170" t="str">
        <f aca="false">IF(GF31="","",IF(GF31="-","-",IF(UPPER(GF31)="AB","+",VLOOKUP(GF31,'විෂය තොරතුරු'!$P$24:$Q$28,2))))</f>
        <v/>
      </c>
      <c r="HR31" s="171" t="str">
        <f aca="false">IF(GG31="","",IF(GG31="-","-",IF(UPPER(GG31)="AB","+",VLOOKUP(GG31,'විෂය තොරතුරු'!$P$24:$Q$28,2))))</f>
        <v>-</v>
      </c>
      <c r="HS31" s="168" t="str">
        <f aca="false">IF(GH31="","",IF(GH31="-","-",IF(UPPER(GH31)="AB","+",VLOOKUP(GH31,'විෂය තොරතුරු'!$P$24:$Q$28,2))))</f>
        <v>B</v>
      </c>
      <c r="HT31" s="168" t="str">
        <f aca="false">IF(GI31="","",IF(GI31="-","-",IF(UPPER(GI31)="AB","+",VLOOKUP(GI31,'විෂය තොරතුරු'!$P$24:$Q$28,2))))</f>
        <v>-</v>
      </c>
      <c r="HU31" s="168" t="str">
        <f aca="false">IF(GJ31="","",IF(GJ31="-","-",IF(UPPER(GJ31)="AB","+",VLOOKUP(GJ31,'විෂය තොරතුරු'!$P$24:$Q$28,2))))</f>
        <v/>
      </c>
      <c r="HV31" s="168" t="str">
        <f aca="false">IF(GK31="","",IF(GK31="-","-",IF(UPPER(GK31)="AB","+",VLOOKUP(GK31,'විෂය තොරතුරු'!$P$24:$Q$28,2))))</f>
        <v/>
      </c>
      <c r="HW31" s="168" t="str">
        <f aca="false">IF(GL31="","",IF(GL31="-","-",IF(UPPER(GL31)="AB","+",VLOOKUP(GL31,'විෂය තොරතුරු'!$P$24:$Q$28,2))))</f>
        <v>-</v>
      </c>
      <c r="HX31" s="168" t="str">
        <f aca="false">IF(GM31="","",IF(GM31="-","-",IF(UPPER(GM31)="AB","+",VLOOKUP(GM31,'විෂය තොරතුරු'!$P$24:$Q$28,2))))</f>
        <v/>
      </c>
      <c r="HY31" s="169" t="str">
        <f aca="false">IF(GN31="","",IF(GN31="-","-",IF(UPPER(GN31)="AB","+",VLOOKUP(GN31,'විෂය තොරතුරු'!$P$24:$Q$28,2))))</f>
        <v/>
      </c>
      <c r="HZ31" s="171" t="str">
        <f aca="false">IF(GO31="","",IF(GO31="-","-",IF(UPPER(GO31)="AB","+",VLOOKUP(GO31,'විෂය තොරතුරු'!$P$24:$Q$28,2))))</f>
        <v>-</v>
      </c>
      <c r="IA31" s="168" t="str">
        <f aca="false">IF(GP31="","",IF(GP31="-","-",IF(UPPER(GP31)="AB","+",VLOOKUP(GP31,'විෂය තොරතුරු'!$P$24:$Q$28,2))))</f>
        <v>-</v>
      </c>
      <c r="IB31" s="168" t="str">
        <f aca="false">IF(GQ31="","",IF(GQ31="-","-",IF(UPPER(GQ31)="AB","+",VLOOKUP(GQ31,'විෂය තොරතුරු'!$P$24:$Q$28,2))))</f>
        <v/>
      </c>
      <c r="IC31" s="168" t="str">
        <f aca="false">IF(GR31="","",IF(GR31="-","-",IF(UPPER(GR31)="AB","+",VLOOKUP(GR31,'විෂය තොරතුරු'!$P$24:$Q$28,2))))</f>
        <v>S</v>
      </c>
      <c r="ID31" s="168" t="str">
        <f aca="false">IF(GS31="","",IF(GS31="-","-",IF(UPPER(GS31)="AB","+",VLOOKUP(GS31,'විෂය තොරතුරු'!$P$24:$Q$28,2))))</f>
        <v/>
      </c>
      <c r="IE31" s="168" t="str">
        <f aca="false">IF(GT31="","",IF(GT31="-","-",IF(UPPER(GT31)="AB","+",VLOOKUP(GT31,'විෂය තොරතුරු'!$P$24:$Q$28,2))))</f>
        <v/>
      </c>
      <c r="IF31" s="168" t="str">
        <f aca="false">IF(GU31="","",IF(GU31="-","-",IF(UPPER(GU31)="AB","+",VLOOKUP(GU31,'විෂය තොරතුරු'!$P$24:$Q$28,2))))</f>
        <v/>
      </c>
      <c r="IG31" s="169" t="str">
        <f aca="false">IF(GV31="","",IF(GV31="-","-",IF(UPPER(GV31)="AB","+",VLOOKUP(GV31,'විෂය තොරතුරු'!$P$24:$Q$28,2))))</f>
        <v/>
      </c>
      <c r="IH31" s="171" t="n">
        <f aca="false">IF($FL31="","",COUNTIF($GZ31:$IG31,"A"))</f>
        <v>0</v>
      </c>
      <c r="II31" s="171" t="n">
        <f aca="false">IF($FL31="","",COUNTIF($GZ31:$IG31,"B"))</f>
        <v>1</v>
      </c>
      <c r="IJ31" s="171" t="n">
        <f aca="false">IF($FL31="","",COUNTIF($GZ31:$IG31,"C"))</f>
        <v>2</v>
      </c>
      <c r="IK31" s="171" t="n">
        <f aca="false">IF($FL31="","",COUNTIF($GZ31:$IG31,"S"))</f>
        <v>2</v>
      </c>
      <c r="IL31" s="171" t="n">
        <f aca="false">IF($FL31="","",COUNTIF($GZ31:$IG31,"W"))</f>
        <v>4</v>
      </c>
      <c r="IM31" s="171" t="n">
        <f aca="false">IF(FL31="","",SUM(IH31:IK31))</f>
        <v>5</v>
      </c>
      <c r="IN31" s="169" t="n">
        <f aca="false">IF(FL31="","",SUM(IH31:IJ31))</f>
        <v>3</v>
      </c>
      <c r="IO31" s="172" t="str">
        <f aca="false">IF(FL31="","",IF(AND(IM31&gt;=6,IN31&gt;=3,OR(FO31&gt;=35,FP31&gt;=35),FV31&gt;=35),"6/3 සමත්",IF(AND(IM31&gt;=5,IN31&gt;=3,OR(FO31&gt;=35,FP31&gt;=35,FV31&gt;=35)),"5/3 සමත්",IF(AND(IM31&gt;=4,IN31&gt;=1,OR(FO31&gt;=20,FP31&gt;=20,FV31&gt;=20)),"සමත් කළ හැකි",IF(IL31=9,"W9","අසමත් ?")))))</f>
        <v>5/3 සමත්</v>
      </c>
    </row>
    <row r="32" customFormat="false" ht="13.8" hidden="false" customHeight="false" outlineLevel="0" collapsed="false">
      <c r="A32" s="160" t="n">
        <v>18</v>
      </c>
      <c r="B32" s="161"/>
      <c r="C32" s="161"/>
      <c r="D32" s="162"/>
      <c r="E32" s="183"/>
      <c r="F32" s="181"/>
      <c r="G32" s="183"/>
      <c r="H32" s="180"/>
      <c r="I32" s="180"/>
      <c r="J32" s="181"/>
      <c r="K32" s="183"/>
      <c r="L32" s="180"/>
      <c r="M32" s="180"/>
      <c r="N32" s="181"/>
      <c r="O32" s="183"/>
      <c r="P32" s="180"/>
      <c r="Q32" s="180"/>
      <c r="R32" s="180"/>
      <c r="S32" s="180"/>
      <c r="T32" s="180"/>
      <c r="U32" s="180"/>
      <c r="V32" s="181"/>
      <c r="W32" s="183"/>
      <c r="X32" s="180"/>
      <c r="Y32" s="180"/>
      <c r="Z32" s="180"/>
      <c r="AA32" s="180"/>
      <c r="AB32" s="180"/>
      <c r="AC32" s="180"/>
      <c r="AD32" s="181"/>
      <c r="AE32" s="183"/>
      <c r="AF32" s="180"/>
      <c r="AG32" s="180"/>
      <c r="AH32" s="180"/>
      <c r="AI32" s="180"/>
      <c r="AJ32" s="180"/>
      <c r="AK32" s="180"/>
      <c r="AL32" s="166"/>
      <c r="AM32" s="167" t="str">
        <f aca="false">IF(B32="","",SUM(E32:AL32))</f>
        <v/>
      </c>
      <c r="AN32" s="168" t="str">
        <f aca="false">IF(B32="","",AM32/9)</f>
        <v/>
      </c>
      <c r="AO32" s="169" t="str">
        <f aca="false">IF(B32="","",IF(AM32=0,"-",RANK(AM32,$AM$15:$AM$64,0)))</f>
        <v/>
      </c>
      <c r="AP32" s="167" t="str">
        <f aca="false">IF(E32="","",IF(E32="-","-",IF(UPPER(E32)="AB","+",VLOOKUP(E32,'විෂය තොරතුරු'!$P$24:$Q$28,2))))</f>
        <v/>
      </c>
      <c r="AQ32" s="168" t="str">
        <f aca="false">IF(F32="","",IF(F32="-","-",IF(UPPER(F32)="AB","+",VLOOKUP(F32,'විෂය තොරතුරු'!$P$24:$Q$28,2))))</f>
        <v/>
      </c>
      <c r="AR32" s="168" t="str">
        <f aca="false">IF(G32="","",IF(G32="-","-",IF(UPPER(G32)="AB","+",VLOOKUP(G32,'විෂය තොරතුරු'!$P$24:$Q$28,2))))</f>
        <v/>
      </c>
      <c r="AS32" s="168" t="str">
        <f aca="false">IF(H32="","",IF(H32="-","-",IF(UPPER(H32)="AB","+",VLOOKUP(H32,'විෂය තොරතුරු'!$P$24:$Q$28,2))))</f>
        <v/>
      </c>
      <c r="AT32" s="168" t="str">
        <f aca="false">IF(I32="","",IF(I32="-","-",IF(UPPER(I32)="AB","+",VLOOKUP(I32,'විෂය තොරතුරු'!$P$24:$Q$28,2))))</f>
        <v/>
      </c>
      <c r="AU32" s="170" t="str">
        <f aca="false">IF(J32="","",IF(J32="-","-",IF(UPPER(J32)="AB","+",VLOOKUP(J32,'විෂය තොරතුරු'!$P$24:$Q$28,2))))</f>
        <v/>
      </c>
      <c r="AV32" s="171" t="str">
        <f aca="false">IF(K32="","",IF(K32="-","-",IF(UPPER(K32)="AB","+",VLOOKUP(K32,'විෂය තොරතුරු'!$P$24:$Q$28,2))))</f>
        <v/>
      </c>
      <c r="AW32" s="168" t="str">
        <f aca="false">IF(L32="","",IF(L32="-","-",IF(UPPER(L32)="AB","+",VLOOKUP(L32,'විෂය තොරතුරු'!$P$24:$Q$28,2))))</f>
        <v/>
      </c>
      <c r="AX32" s="168" t="str">
        <f aca="false">IF(M32="","",IF(M32="-","-",IF(UPPER(M32)="AB","+",VLOOKUP(M32,'විෂය තොරතුරු'!$P$24:$Q$28,2))))</f>
        <v/>
      </c>
      <c r="AY32" s="169" t="str">
        <f aca="false">IF(N32="","",IF(N32="-","-",IF(UPPER(N32)="AB","+",VLOOKUP(N32,'විෂය තොරතුරු'!$P$24:$Q$28,2))))</f>
        <v/>
      </c>
      <c r="AZ32" s="167" t="str">
        <f aca="false">IF(O32="","",IF(O32="-","-",IF(UPPER(O32)="AB","+",VLOOKUP(O32,'විෂය තොරතුරු'!$P$24:$Q$28,2))))</f>
        <v/>
      </c>
      <c r="BA32" s="168" t="str">
        <f aca="false">IF(P32="","",IF(P32="-","-",IF(UPPER(P32)="AB","+",VLOOKUP(P32,'විෂය තොරතුරු'!$P$24:$Q$28,2))))</f>
        <v/>
      </c>
      <c r="BB32" s="168" t="str">
        <f aca="false">IF(Q32="","",IF(Q32="-","-",IF(UPPER(Q32)="AB","+",VLOOKUP(Q32,'විෂය තොරතුරු'!$P$24:$Q$28,2))))</f>
        <v/>
      </c>
      <c r="BC32" s="168" t="str">
        <f aca="false">IF(R32="","",IF(R32="-","-",IF(UPPER(R32)="AB","+",VLOOKUP(R32,'විෂය තොරතුරු'!$P$24:$Q$28,2))))</f>
        <v/>
      </c>
      <c r="BD32" s="168" t="str">
        <f aca="false">IF(S32="","",IF(S32="-","-",IF(UPPER(S32)="AB","+",VLOOKUP(S32,'විෂය තොරතුරු'!$P$24:$Q$28,2))))</f>
        <v/>
      </c>
      <c r="BE32" s="168" t="str">
        <f aca="false">IF(T32="","",IF(T32="-","-",IF(UPPER(T32)="AB","+",VLOOKUP(T32,'විෂය තොරතුරු'!$P$24:$Q$28,2))))</f>
        <v/>
      </c>
      <c r="BF32" s="168" t="str">
        <f aca="false">IF(U32="","",IF(U32="-","-",IF(UPPER(U32)="AB","+",VLOOKUP(U32,'විෂය තොරතුරු'!$P$24:$Q$28,2))))</f>
        <v/>
      </c>
      <c r="BG32" s="170" t="str">
        <f aca="false">IF(V32="","",IF(V32="-","-",IF(UPPER(V32)="AB","+",VLOOKUP(V32,'විෂය තොරතුරු'!$P$24:$Q$28,2))))</f>
        <v/>
      </c>
      <c r="BH32" s="171" t="str">
        <f aca="false">IF(W32="","",IF(W32="-","-",IF(UPPER(W32)="AB","+",VLOOKUP(W32,'විෂය තොරතුරු'!$P$24:$Q$28,2))))</f>
        <v/>
      </c>
      <c r="BI32" s="168" t="str">
        <f aca="false">IF(X32="","",IF(X32="-","-",IF(UPPER(X32)="AB","+",VLOOKUP(X32,'විෂය තොරතුරු'!$P$24:$Q$28,2))))</f>
        <v/>
      </c>
      <c r="BJ32" s="168" t="str">
        <f aca="false">IF(Y32="","",IF(Y32="-","-",IF(UPPER(Y32)="AB","+",VLOOKUP(Y32,'විෂය තොරතුරු'!$P$24:$Q$28,2))))</f>
        <v/>
      </c>
      <c r="BK32" s="168" t="str">
        <f aca="false">IF(Z32="","",IF(Z32="-","-",IF(UPPER(Z32)="AB","+",VLOOKUP(Z32,'විෂය තොරතුරු'!$P$24:$Q$28,2))))</f>
        <v/>
      </c>
      <c r="BL32" s="168" t="str">
        <f aca="false">IF(AA32="","",IF(AA32="-","-",IF(UPPER(AA32)="AB","+",VLOOKUP(AA32,'විෂය තොරතුරු'!$P$24:$Q$28,2))))</f>
        <v/>
      </c>
      <c r="BM32" s="168" t="str">
        <f aca="false">IF(AB32="","",IF(AB32="-","-",IF(UPPER(AB32)="AB","+",VLOOKUP(AB32,'විෂය තොරතුරු'!$P$24:$Q$28,2))))</f>
        <v/>
      </c>
      <c r="BN32" s="168" t="str">
        <f aca="false">IF(AC32="","",IF(AC32="-","-",IF(UPPER(AC32)="AB","+",VLOOKUP(AC32,'විෂය තොරතුරු'!$P$24:$Q$28,2))))</f>
        <v/>
      </c>
      <c r="BO32" s="169" t="str">
        <f aca="false">IF(AD32="","",IF(AD32="-","-",IF(UPPER(AD32)="AB","+",VLOOKUP(AD32,'විෂය තොරතුරු'!$P$24:$Q$28,2))))</f>
        <v/>
      </c>
      <c r="BP32" s="171" t="str">
        <f aca="false">IF(AE32="","",IF(AE32="-","-",IF(UPPER(AE32)="AB","+",VLOOKUP(AE32,'විෂය තොරතුරු'!$P$24:$Q$28,2))))</f>
        <v/>
      </c>
      <c r="BQ32" s="168" t="str">
        <f aca="false">IF(AF32="","",IF(AF32="-","-",IF(UPPER(AF32)="AB","+",VLOOKUP(AF32,'විෂය තොරතුරු'!$P$24:$Q$28,2))))</f>
        <v/>
      </c>
      <c r="BR32" s="168" t="str">
        <f aca="false">IF(AG32="","",IF(AG32="-","-",IF(UPPER(AG32)="AB","+",VLOOKUP(AG32,'විෂය තොරතුරු'!$P$24:$Q$28,2))))</f>
        <v/>
      </c>
      <c r="BS32" s="168" t="str">
        <f aca="false">IF(AH32="","",IF(AH32="-","-",IF(UPPER(AH32)="AB","+",VLOOKUP(AH32,'විෂය තොරතුරු'!$P$24:$Q$28,2))))</f>
        <v/>
      </c>
      <c r="BT32" s="168" t="str">
        <f aca="false">IF(AI32="","",IF(AI32="-","-",IF(UPPER(AI32)="AB","+",VLOOKUP(AI32,'විෂය තොරතුරු'!$P$24:$Q$28,2))))</f>
        <v/>
      </c>
      <c r="BU32" s="168" t="str">
        <f aca="false">IF(AJ32="","",IF(AJ32="-","-",IF(UPPER(AJ32)="AB","+",VLOOKUP(AJ32,'විෂය තොරතුරු'!$P$24:$Q$28,2))))</f>
        <v/>
      </c>
      <c r="BV32" s="168" t="str">
        <f aca="false">IF(AK32="","",IF(AK32="-","-",IF(UPPER(AK32)="AB","+",VLOOKUP(AK32,'විෂය තොරතුරු'!$P$24:$Q$28,2))))</f>
        <v/>
      </c>
      <c r="BW32" s="169" t="str">
        <f aca="false">IF(AL32="","",IF(AL32="-","-",IF(UPPER(AL32)="AB","+",VLOOKUP(AL32,'විෂය තොරතුරු'!$P$24:$Q$28,2))))</f>
        <v/>
      </c>
      <c r="BX32" s="171" t="str">
        <f aca="false">IF($B32="","",COUNTIF($AP32:$BW32,"A"))</f>
        <v/>
      </c>
      <c r="BY32" s="168" t="str">
        <f aca="false">IF($B32="","",COUNTIF($AP32:$BW32,"B"))</f>
        <v/>
      </c>
      <c r="BZ32" s="168" t="str">
        <f aca="false">IF($B32="","",COUNTIF($AP32:$BW32,"C"))</f>
        <v/>
      </c>
      <c r="CA32" s="168" t="str">
        <f aca="false">IF($B32="","",COUNTIF($AP32:$BW32,"S"))</f>
        <v/>
      </c>
      <c r="CB32" s="169" t="str">
        <f aca="false">IF($B32="","",COUNTIF($AP32:$BW32,"W"))</f>
        <v/>
      </c>
      <c r="CC32" s="171" t="str">
        <f aca="false">IF(B32="","",SUM(BX32:CA32))</f>
        <v/>
      </c>
      <c r="CD32" s="169" t="str">
        <f aca="false">IF(B32="","",SUM(BX32:BZ32))</f>
        <v/>
      </c>
      <c r="CE32" s="172" t="str">
        <f aca="false">IF(B32="","",IF(AND(CC32&gt;=6,CD32&gt;=3,OR(E32&gt;=35,F32&gt;=35),L32&gt;=35),"6/3 සමත්",IF(AND(CC32&gt;=5,CD32&gt;=3,OR(E32&gt;=35,F32&gt;=35,L32&gt;=35)),"5/3 සමත්",IF(AND(CC32&gt;=4,CD32&gt;=1,OR(E32&gt;=20,F32&gt;=20,L32&gt;=20)),"සමත් කළ හැකි",IF(CB32=9,"W9","අසමත් ?")))))</f>
        <v/>
      </c>
      <c r="FK32" s="173" t="n">
        <v>18</v>
      </c>
      <c r="FL32" s="161" t="s">
        <v>62</v>
      </c>
      <c r="FM32" s="161"/>
      <c r="FN32" s="161" t="str">
        <f aca="false">IF(FM32="","-",(FM32/$M$95)*100)</f>
        <v>-</v>
      </c>
      <c r="FO32" s="165" t="n">
        <v>23</v>
      </c>
      <c r="FP32" s="165"/>
      <c r="FQ32" s="165" t="n">
        <v>27</v>
      </c>
      <c r="FR32" s="165" t="s">
        <v>18</v>
      </c>
      <c r="FS32" s="165"/>
      <c r="FT32" s="165"/>
      <c r="FU32" s="165" t="n">
        <v>11</v>
      </c>
      <c r="FV32" s="165" t="n">
        <v>13</v>
      </c>
      <c r="FW32" s="165" t="n">
        <v>13</v>
      </c>
      <c r="FX32" s="165" t="n">
        <v>17</v>
      </c>
      <c r="FY32" s="165" t="s">
        <v>18</v>
      </c>
      <c r="FZ32" s="165" t="s">
        <v>18</v>
      </c>
      <c r="GA32" s="165" t="n">
        <v>17</v>
      </c>
      <c r="GB32" s="165"/>
      <c r="GC32" s="165"/>
      <c r="GD32" s="165"/>
      <c r="GE32" s="165"/>
      <c r="GF32" s="165"/>
      <c r="GG32" s="165" t="s">
        <v>18</v>
      </c>
      <c r="GH32" s="165" t="n">
        <v>50</v>
      </c>
      <c r="GI32" s="165" t="s">
        <v>18</v>
      </c>
      <c r="GJ32" s="165"/>
      <c r="GK32" s="165"/>
      <c r="GL32" s="165" t="n">
        <v>22</v>
      </c>
      <c r="GM32" s="165"/>
      <c r="GN32" s="165"/>
      <c r="GO32" s="165" t="s">
        <v>18</v>
      </c>
      <c r="GP32" s="165" t="s">
        <v>18</v>
      </c>
      <c r="GQ32" s="165"/>
      <c r="GR32" s="165" t="s">
        <v>18</v>
      </c>
      <c r="GS32" s="165"/>
      <c r="GT32" s="165"/>
      <c r="GU32" s="165"/>
      <c r="GV32" s="174"/>
      <c r="GW32" s="167" t="n">
        <f aca="false">IF(FL32="","",SUM(FO32:GV32))</f>
        <v>193</v>
      </c>
      <c r="GX32" s="168" t="n">
        <f aca="false">IF(FL32="","",GW32/9)</f>
        <v>21.4444444444444</v>
      </c>
      <c r="GY32" s="169" t="n">
        <f aca="false">IF(FL32="","",IF(GW32=0,"-",RANK(GW32,$GW$15:$GW$64,0)))</f>
        <v>31</v>
      </c>
      <c r="GZ32" s="167" t="str">
        <f aca="false">IF(FO32="","",IF(FO32="-","-",IF(UPPER(FO32)="AB","+",VLOOKUP(FO32,'විෂය තොරතුරු'!$P$24:$Q$28,2))))</f>
        <v>W</v>
      </c>
      <c r="HA32" s="168" t="str">
        <f aca="false">IF(FP32="","",IF(FP32="-","-",IF(UPPER(FP32)="AB","+",VLOOKUP(FP32,'විෂය තොරතුරු'!$P$24:$Q$28,2))))</f>
        <v/>
      </c>
      <c r="HB32" s="168" t="str">
        <f aca="false">IF(FQ32="","",IF(FQ32="-","-",IF(UPPER(FQ32)="AB","+",VLOOKUP(FQ32,'විෂය තොරතුරු'!$P$24:$Q$28,2))))</f>
        <v>W</v>
      </c>
      <c r="HC32" s="168" t="str">
        <f aca="false">IF(FR32="","",IF(FR32="-","-",IF(UPPER(FR32)="AB","+",VLOOKUP(FR32,'විෂය තොරතුරු'!$P$24:$Q$28,2))))</f>
        <v>-</v>
      </c>
      <c r="HD32" s="168" t="str">
        <f aca="false">IF(FS32="","",IF(FS32="-","-",IF(UPPER(FS32)="AB","+",VLOOKUP(FS32,'විෂය තොරතුරු'!$P$24:$Q$28,2))))</f>
        <v/>
      </c>
      <c r="HE32" s="170" t="str">
        <f aca="false">IF(FT32="","",IF(FT32="-","-",IF(UPPER(FT32)="AB","+",VLOOKUP(FT32,'විෂය තොරතුරු'!$P$24:$Q$28,2))))</f>
        <v/>
      </c>
      <c r="HF32" s="171" t="str">
        <f aca="false">IF(FU32="","",IF(FU32="-","-",IF(UPPER(FU32)="AB","+",VLOOKUP(FU32,'විෂය තොරතුරු'!$P$24:$Q$28,2))))</f>
        <v>W</v>
      </c>
      <c r="HG32" s="168" t="str">
        <f aca="false">IF(FV32="","",IF(FV32="-","-",IF(UPPER(FV32)="AB","+",VLOOKUP(FV32,'විෂය තොරතුරු'!$P$24:$Q$28,2))))</f>
        <v>W</v>
      </c>
      <c r="HH32" s="168" t="str">
        <f aca="false">IF(FW32="","",IF(FW32="-","-",IF(UPPER(FW32)="AB","+",VLOOKUP(FW32,'විෂය තොරතුරු'!$P$24:$Q$28,2))))</f>
        <v>W</v>
      </c>
      <c r="HI32" s="169" t="str">
        <f aca="false">IF(FX32="","",IF(FX32="-","-",IF(UPPER(FX32)="AB","+",VLOOKUP(FX32,'විෂය තොරතුරු'!$P$24:$Q$28,2))))</f>
        <v>W</v>
      </c>
      <c r="HJ32" s="167" t="str">
        <f aca="false">IF(FY32="","",IF(FY32="-","-",IF(UPPER(FY32)="AB","+",VLOOKUP(FY32,'විෂය තොරතුරු'!$P$24:$Q$28,2))))</f>
        <v>-</v>
      </c>
      <c r="HK32" s="168" t="str">
        <f aca="false">IF(FZ32="","",IF(FZ32="-","-",IF(UPPER(FZ32)="AB","+",VLOOKUP(FZ32,'විෂය තොරතුරු'!$P$24:$Q$28,2))))</f>
        <v>-</v>
      </c>
      <c r="HL32" s="168" t="str">
        <f aca="false">IF(GA32="","",IF(GA32="-","-",IF(UPPER(GA32)="AB","+",VLOOKUP(GA32,'විෂය තොරතුරු'!$P$24:$Q$28,2))))</f>
        <v>W</v>
      </c>
      <c r="HM32" s="168" t="str">
        <f aca="false">IF(GB32="","",IF(GB32="-","-",IF(UPPER(GB32)="AB","+",VLOOKUP(GB32,'විෂය තොරතුරු'!$P$24:$Q$28,2))))</f>
        <v/>
      </c>
      <c r="HN32" s="168" t="str">
        <f aca="false">IF(GC32="","",IF(GC32="-","-",IF(UPPER(GC32)="AB","+",VLOOKUP(GC32,'විෂය තොරතුරු'!$P$24:$Q$28,2))))</f>
        <v/>
      </c>
      <c r="HO32" s="168" t="str">
        <f aca="false">IF(GD32="","",IF(GD32="-","-",IF(UPPER(GD32)="AB","+",VLOOKUP(GD32,'විෂය තොරතුරු'!$P$24:$Q$28,2))))</f>
        <v/>
      </c>
      <c r="HP32" s="168" t="str">
        <f aca="false">IF(GE32="","",IF(GE32="-","-",IF(UPPER(GE32)="AB","+",VLOOKUP(GE32,'විෂය තොරතුරු'!$P$24:$Q$28,2))))</f>
        <v/>
      </c>
      <c r="HQ32" s="170" t="str">
        <f aca="false">IF(GF32="","",IF(GF32="-","-",IF(UPPER(GF32)="AB","+",VLOOKUP(GF32,'විෂය තොරතුරු'!$P$24:$Q$28,2))))</f>
        <v/>
      </c>
      <c r="HR32" s="171" t="str">
        <f aca="false">IF(GG32="","",IF(GG32="-","-",IF(UPPER(GG32)="AB","+",VLOOKUP(GG32,'විෂය තොරතුරු'!$P$24:$Q$28,2))))</f>
        <v>-</v>
      </c>
      <c r="HS32" s="168" t="str">
        <f aca="false">IF(GH32="","",IF(GH32="-","-",IF(UPPER(GH32)="AB","+",VLOOKUP(GH32,'විෂය තොරතුරු'!$P$24:$Q$28,2))))</f>
        <v>C</v>
      </c>
      <c r="HT32" s="168" t="str">
        <f aca="false">IF(GI32="","",IF(GI32="-","-",IF(UPPER(GI32)="AB","+",VLOOKUP(GI32,'විෂය තොරතුරු'!$P$24:$Q$28,2))))</f>
        <v>-</v>
      </c>
      <c r="HU32" s="168" t="str">
        <f aca="false">IF(GJ32="","",IF(GJ32="-","-",IF(UPPER(GJ32)="AB","+",VLOOKUP(GJ32,'විෂය තොරතුරු'!$P$24:$Q$28,2))))</f>
        <v/>
      </c>
      <c r="HV32" s="168" t="str">
        <f aca="false">IF(GK32="","",IF(GK32="-","-",IF(UPPER(GK32)="AB","+",VLOOKUP(GK32,'විෂය තොරතුරු'!$P$24:$Q$28,2))))</f>
        <v/>
      </c>
      <c r="HW32" s="168" t="str">
        <f aca="false">IF(GL32="","",IF(GL32="-","-",IF(UPPER(GL32)="AB","+",VLOOKUP(GL32,'විෂය තොරතුරු'!$P$24:$Q$28,2))))</f>
        <v>W</v>
      </c>
      <c r="HX32" s="168" t="str">
        <f aca="false">IF(GM32="","",IF(GM32="-","-",IF(UPPER(GM32)="AB","+",VLOOKUP(GM32,'විෂය තොරතුරු'!$P$24:$Q$28,2))))</f>
        <v/>
      </c>
      <c r="HY32" s="169" t="str">
        <f aca="false">IF(GN32="","",IF(GN32="-","-",IF(UPPER(GN32)="AB","+",VLOOKUP(GN32,'විෂය තොරතුරු'!$P$24:$Q$28,2))))</f>
        <v/>
      </c>
      <c r="HZ32" s="171" t="str">
        <f aca="false">IF(GO32="","",IF(GO32="-","-",IF(UPPER(GO32)="AB","+",VLOOKUP(GO32,'විෂය තොරතුරු'!$P$24:$Q$28,2))))</f>
        <v>-</v>
      </c>
      <c r="IA32" s="168" t="str">
        <f aca="false">IF(GP32="","",IF(GP32="-","-",IF(UPPER(GP32)="AB","+",VLOOKUP(GP32,'විෂය තොරතුරු'!$P$24:$Q$28,2))))</f>
        <v>-</v>
      </c>
      <c r="IB32" s="168" t="str">
        <f aca="false">IF(GQ32="","",IF(GQ32="-","-",IF(UPPER(GQ32)="AB","+",VLOOKUP(GQ32,'විෂය තොරතුරු'!$P$24:$Q$28,2))))</f>
        <v/>
      </c>
      <c r="IC32" s="168" t="str">
        <f aca="false">IF(GR32="","",IF(GR32="-","-",IF(UPPER(GR32)="AB","+",VLOOKUP(GR32,'විෂය තොරතුරු'!$P$24:$Q$28,2))))</f>
        <v>-</v>
      </c>
      <c r="ID32" s="168" t="str">
        <f aca="false">IF(GS32="","",IF(GS32="-","-",IF(UPPER(GS32)="AB","+",VLOOKUP(GS32,'විෂය තොරතුරු'!$P$24:$Q$28,2))))</f>
        <v/>
      </c>
      <c r="IE32" s="168" t="str">
        <f aca="false">IF(GT32="","",IF(GT32="-","-",IF(UPPER(GT32)="AB","+",VLOOKUP(GT32,'විෂය තොරතුරු'!$P$24:$Q$28,2))))</f>
        <v/>
      </c>
      <c r="IF32" s="168" t="str">
        <f aca="false">IF(GU32="","",IF(GU32="-","-",IF(UPPER(GU32)="AB","+",VLOOKUP(GU32,'විෂය තොරතුරු'!$P$24:$Q$28,2))))</f>
        <v/>
      </c>
      <c r="IG32" s="169" t="str">
        <f aca="false">IF(GV32="","",IF(GV32="-","-",IF(UPPER(GV32)="AB","+",VLOOKUP(GV32,'විෂය තොරතුරු'!$P$24:$Q$28,2))))</f>
        <v/>
      </c>
      <c r="IH32" s="171" t="n">
        <f aca="false">IF($FL32="","",COUNTIF($GZ32:$IG32,"A"))</f>
        <v>0</v>
      </c>
      <c r="II32" s="171" t="n">
        <f aca="false">IF($FL32="","",COUNTIF($GZ32:$IG32,"B"))</f>
        <v>0</v>
      </c>
      <c r="IJ32" s="171" t="n">
        <f aca="false">IF($FL32="","",COUNTIF($GZ32:$IG32,"C"))</f>
        <v>1</v>
      </c>
      <c r="IK32" s="171" t="n">
        <f aca="false">IF($FL32="","",COUNTIF($GZ32:$IG32,"S"))</f>
        <v>0</v>
      </c>
      <c r="IL32" s="171" t="n">
        <f aca="false">IF($FL32="","",COUNTIF($GZ32:$IG32,"W"))</f>
        <v>8</v>
      </c>
      <c r="IM32" s="171" t="n">
        <f aca="false">IF(FL32="","",SUM(IH32:IK32))</f>
        <v>1</v>
      </c>
      <c r="IN32" s="169" t="n">
        <f aca="false">IF(FL32="","",SUM(IH32:IJ32))</f>
        <v>1</v>
      </c>
      <c r="IO32" s="172" t="str">
        <f aca="false">IF(FL32="","",IF(AND(IM32&gt;=6,IN32&gt;=3,OR(FO32&gt;=35,FP32&gt;=35),FV32&gt;=35),"6/3 සමත්",IF(AND(IM32&gt;=5,IN32&gt;=3,OR(FO32&gt;=35,FP32&gt;=35,FV32&gt;=35)),"5/3 සමත්",IF(AND(IM32&gt;=4,IN32&gt;=1,OR(FO32&gt;=20,FP32&gt;=20,FV32&gt;=20)),"සමත් කළ හැකි",IF(IL32=9,"W9","අසමත් ?")))))</f>
        <v>අසමත් ?</v>
      </c>
    </row>
    <row r="33" customFormat="false" ht="13.8" hidden="false" customHeight="false" outlineLevel="0" collapsed="false">
      <c r="A33" s="160" t="n">
        <v>19</v>
      </c>
      <c r="B33" s="175"/>
      <c r="C33" s="161"/>
      <c r="D33" s="162"/>
      <c r="E33" s="183"/>
      <c r="F33" s="181"/>
      <c r="G33" s="183"/>
      <c r="H33" s="180"/>
      <c r="I33" s="180"/>
      <c r="J33" s="181"/>
      <c r="K33" s="183"/>
      <c r="L33" s="180"/>
      <c r="M33" s="180"/>
      <c r="N33" s="181"/>
      <c r="O33" s="183"/>
      <c r="P33" s="180"/>
      <c r="Q33" s="180"/>
      <c r="R33" s="180"/>
      <c r="S33" s="180"/>
      <c r="T33" s="180"/>
      <c r="U33" s="180"/>
      <c r="V33" s="181"/>
      <c r="W33" s="183"/>
      <c r="X33" s="180"/>
      <c r="Y33" s="180"/>
      <c r="Z33" s="180"/>
      <c r="AA33" s="180"/>
      <c r="AB33" s="180"/>
      <c r="AC33" s="180"/>
      <c r="AD33" s="181"/>
      <c r="AE33" s="183"/>
      <c r="AF33" s="180"/>
      <c r="AG33" s="180"/>
      <c r="AH33" s="180"/>
      <c r="AI33" s="180"/>
      <c r="AJ33" s="180"/>
      <c r="AK33" s="180"/>
      <c r="AL33" s="166"/>
      <c r="AM33" s="167" t="str">
        <f aca="false">IF(B33="","",SUM(E33:AL33))</f>
        <v/>
      </c>
      <c r="AN33" s="168" t="str">
        <f aca="false">IF(B33="","",AM33/9)</f>
        <v/>
      </c>
      <c r="AO33" s="169" t="str">
        <f aca="false">IF(B33="","",IF(AM33=0,"-",RANK(AM33,$AM$15:$AM$64,0)))</f>
        <v/>
      </c>
      <c r="AP33" s="167" t="str">
        <f aca="false">IF(E33="","",IF(E33="-","-",IF(UPPER(E33)="AB","+",VLOOKUP(E33,'විෂය තොරතුරු'!$P$24:$Q$28,2))))</f>
        <v/>
      </c>
      <c r="AQ33" s="168" t="str">
        <f aca="false">IF(F33="","",IF(F33="-","-",IF(UPPER(F33)="AB","+",VLOOKUP(F33,'විෂය තොරතුරු'!$P$24:$Q$28,2))))</f>
        <v/>
      </c>
      <c r="AR33" s="168" t="str">
        <f aca="false">IF(G33="","",IF(G33="-","-",IF(UPPER(G33)="AB","+",VLOOKUP(G33,'විෂය තොරතුරු'!$P$24:$Q$28,2))))</f>
        <v/>
      </c>
      <c r="AS33" s="168" t="str">
        <f aca="false">IF(H33="","",IF(H33="-","-",IF(UPPER(H33)="AB","+",VLOOKUP(H33,'විෂය තොරතුරු'!$P$24:$Q$28,2))))</f>
        <v/>
      </c>
      <c r="AT33" s="168" t="str">
        <f aca="false">IF(I33="","",IF(I33="-","-",IF(UPPER(I33)="AB","+",VLOOKUP(I33,'විෂය තොරතුරු'!$P$24:$Q$28,2))))</f>
        <v/>
      </c>
      <c r="AU33" s="170" t="str">
        <f aca="false">IF(J33="","",IF(J33="-","-",IF(UPPER(J33)="AB","+",VLOOKUP(J33,'විෂය තොරතුරු'!$P$24:$Q$28,2))))</f>
        <v/>
      </c>
      <c r="AV33" s="171" t="str">
        <f aca="false">IF(K33="","",IF(K33="-","-",IF(UPPER(K33)="AB","+",VLOOKUP(K33,'විෂය තොරතුරු'!$P$24:$Q$28,2))))</f>
        <v/>
      </c>
      <c r="AW33" s="168" t="str">
        <f aca="false">IF(L33="","",IF(L33="-","-",IF(UPPER(L33)="AB","+",VLOOKUP(L33,'විෂය තොරතුරු'!$P$24:$Q$28,2))))</f>
        <v/>
      </c>
      <c r="AX33" s="168" t="str">
        <f aca="false">IF(M33="","",IF(M33="-","-",IF(UPPER(M33)="AB","+",VLOOKUP(M33,'විෂය තොරතුරු'!$P$24:$Q$28,2))))</f>
        <v/>
      </c>
      <c r="AY33" s="169" t="str">
        <f aca="false">IF(N33="","",IF(N33="-","-",IF(UPPER(N33)="AB","+",VLOOKUP(N33,'විෂය තොරතුරු'!$P$24:$Q$28,2))))</f>
        <v/>
      </c>
      <c r="AZ33" s="167" t="str">
        <f aca="false">IF(O33="","",IF(O33="-","-",IF(UPPER(O33)="AB","+",VLOOKUP(O33,'විෂය තොරතුරු'!$P$24:$Q$28,2))))</f>
        <v/>
      </c>
      <c r="BA33" s="168" t="str">
        <f aca="false">IF(P33="","",IF(P33="-","-",IF(UPPER(P33)="AB","+",VLOOKUP(P33,'විෂය තොරතුරු'!$P$24:$Q$28,2))))</f>
        <v/>
      </c>
      <c r="BB33" s="168" t="str">
        <f aca="false">IF(Q33="","",IF(Q33="-","-",IF(UPPER(Q33)="AB","+",VLOOKUP(Q33,'විෂය තොරතුරු'!$P$24:$Q$28,2))))</f>
        <v/>
      </c>
      <c r="BC33" s="168" t="str">
        <f aca="false">IF(R33="","",IF(R33="-","-",IF(UPPER(R33)="AB","+",VLOOKUP(R33,'විෂය තොරතුරු'!$P$24:$Q$28,2))))</f>
        <v/>
      </c>
      <c r="BD33" s="168" t="str">
        <f aca="false">IF(S33="","",IF(S33="-","-",IF(UPPER(S33)="AB","+",VLOOKUP(S33,'විෂය තොරතුරු'!$P$24:$Q$28,2))))</f>
        <v/>
      </c>
      <c r="BE33" s="168" t="str">
        <f aca="false">IF(T33="","",IF(T33="-","-",IF(UPPER(T33)="AB","+",VLOOKUP(T33,'විෂය තොරතුරු'!$P$24:$Q$28,2))))</f>
        <v/>
      </c>
      <c r="BF33" s="168" t="str">
        <f aca="false">IF(U33="","",IF(U33="-","-",IF(UPPER(U33)="AB","+",VLOOKUP(U33,'විෂය තොරතුරු'!$P$24:$Q$28,2))))</f>
        <v/>
      </c>
      <c r="BG33" s="170" t="str">
        <f aca="false">IF(V33="","",IF(V33="-","-",IF(UPPER(V33)="AB","+",VLOOKUP(V33,'විෂය තොරතුරු'!$P$24:$Q$28,2))))</f>
        <v/>
      </c>
      <c r="BH33" s="171" t="str">
        <f aca="false">IF(W33="","",IF(W33="-","-",IF(UPPER(W33)="AB","+",VLOOKUP(W33,'විෂය තොරතුරු'!$P$24:$Q$28,2))))</f>
        <v/>
      </c>
      <c r="BI33" s="168" t="str">
        <f aca="false">IF(X33="","",IF(X33="-","-",IF(UPPER(X33)="AB","+",VLOOKUP(X33,'විෂය තොරතුරු'!$P$24:$Q$28,2))))</f>
        <v/>
      </c>
      <c r="BJ33" s="168" t="str">
        <f aca="false">IF(Y33="","",IF(Y33="-","-",IF(UPPER(Y33)="AB","+",VLOOKUP(Y33,'විෂය තොරතුරු'!$P$24:$Q$28,2))))</f>
        <v/>
      </c>
      <c r="BK33" s="168" t="str">
        <f aca="false">IF(Z33="","",IF(Z33="-","-",IF(UPPER(Z33)="AB","+",VLOOKUP(Z33,'විෂය තොරතුරු'!$P$24:$Q$28,2))))</f>
        <v/>
      </c>
      <c r="BL33" s="168" t="str">
        <f aca="false">IF(AA33="","",IF(AA33="-","-",IF(UPPER(AA33)="AB","+",VLOOKUP(AA33,'විෂය තොරතුරු'!$P$24:$Q$28,2))))</f>
        <v/>
      </c>
      <c r="BM33" s="168" t="str">
        <f aca="false">IF(AB33="","",IF(AB33="-","-",IF(UPPER(AB33)="AB","+",VLOOKUP(AB33,'විෂය තොරතුරු'!$P$24:$Q$28,2))))</f>
        <v/>
      </c>
      <c r="BN33" s="168" t="str">
        <f aca="false">IF(AC33="","",IF(AC33="-","-",IF(UPPER(AC33)="AB","+",VLOOKUP(AC33,'විෂය තොරතුරු'!$P$24:$Q$28,2))))</f>
        <v/>
      </c>
      <c r="BO33" s="169" t="str">
        <f aca="false">IF(AD33="","",IF(AD33="-","-",IF(UPPER(AD33)="AB","+",VLOOKUP(AD33,'විෂය තොරතුරු'!$P$24:$Q$28,2))))</f>
        <v/>
      </c>
      <c r="BP33" s="171" t="str">
        <f aca="false">IF(AE33="","",IF(AE33="-","-",IF(UPPER(AE33)="AB","+",VLOOKUP(AE33,'විෂය තොරතුරු'!$P$24:$Q$28,2))))</f>
        <v/>
      </c>
      <c r="BQ33" s="168" t="str">
        <f aca="false">IF(AF33="","",IF(AF33="-","-",IF(UPPER(AF33)="AB","+",VLOOKUP(AF33,'විෂය තොරතුරු'!$P$24:$Q$28,2))))</f>
        <v/>
      </c>
      <c r="BR33" s="168" t="str">
        <f aca="false">IF(AG33="","",IF(AG33="-","-",IF(UPPER(AG33)="AB","+",VLOOKUP(AG33,'විෂය තොරතුරු'!$P$24:$Q$28,2))))</f>
        <v/>
      </c>
      <c r="BS33" s="168" t="str">
        <f aca="false">IF(AH33="","",IF(AH33="-","-",IF(UPPER(AH33)="AB","+",VLOOKUP(AH33,'විෂය තොරතුරු'!$P$24:$Q$28,2))))</f>
        <v/>
      </c>
      <c r="BT33" s="168" t="str">
        <f aca="false">IF(AI33="","",IF(AI33="-","-",IF(UPPER(AI33)="AB","+",VLOOKUP(AI33,'විෂය තොරතුරු'!$P$24:$Q$28,2))))</f>
        <v/>
      </c>
      <c r="BU33" s="168" t="str">
        <f aca="false">IF(AJ33="","",IF(AJ33="-","-",IF(UPPER(AJ33)="AB","+",VLOOKUP(AJ33,'විෂය තොරතුරු'!$P$24:$Q$28,2))))</f>
        <v/>
      </c>
      <c r="BV33" s="168" t="str">
        <f aca="false">IF(AK33="","",IF(AK33="-","-",IF(UPPER(AK33)="AB","+",VLOOKUP(AK33,'විෂය තොරතුරු'!$P$24:$Q$28,2))))</f>
        <v/>
      </c>
      <c r="BW33" s="169" t="str">
        <f aca="false">IF(AL33="","",IF(AL33="-","-",IF(UPPER(AL33)="AB","+",VLOOKUP(AL33,'විෂය තොරතුරු'!$P$24:$Q$28,2))))</f>
        <v/>
      </c>
      <c r="BX33" s="171" t="str">
        <f aca="false">IF($B33="","",COUNTIF($AP33:$BW33,"A"))</f>
        <v/>
      </c>
      <c r="BY33" s="168" t="str">
        <f aca="false">IF($B33="","",COUNTIF($AP33:$BW33,"B"))</f>
        <v/>
      </c>
      <c r="BZ33" s="168" t="str">
        <f aca="false">IF($B33="","",COUNTIF($AP33:$BW33,"C"))</f>
        <v/>
      </c>
      <c r="CA33" s="168" t="str">
        <f aca="false">IF($B33="","",COUNTIF($AP33:$BW33,"S"))</f>
        <v/>
      </c>
      <c r="CB33" s="169" t="str">
        <f aca="false">IF($B33="","",COUNTIF($AP33:$BW33,"W"))</f>
        <v/>
      </c>
      <c r="CC33" s="171" t="str">
        <f aca="false">IF(B33="","",SUM(BX33:CA33))</f>
        <v/>
      </c>
      <c r="CD33" s="169" t="str">
        <f aca="false">IF(B33="","",SUM(BX33:BZ33))</f>
        <v/>
      </c>
      <c r="CE33" s="172" t="str">
        <f aca="false">IF(B33="","",IF(AND(CC33&gt;=6,CD33&gt;=3,OR(E33&gt;=35,F33&gt;=35),L33&gt;=35),"6/3 සමත්",IF(AND(CC33&gt;=5,CD33&gt;=3,OR(E33&gt;=35,F33&gt;=35,L33&gt;=35)),"5/3 සමත්",IF(AND(CC33&gt;=4,CD33&gt;=1,OR(E33&gt;=20,F33&gt;=20,L33&gt;=20)),"සමත් කළ හැකි",IF(CB33=9,"W9","අසමත් ?")))))</f>
        <v/>
      </c>
      <c r="FK33" s="173" t="n">
        <v>19</v>
      </c>
      <c r="FL33" s="175" t="s">
        <v>63</v>
      </c>
      <c r="FM33" s="161"/>
      <c r="FN33" s="161" t="str">
        <f aca="false">IF(FM33="","-",(FM33/$M$95)*100)</f>
        <v>-</v>
      </c>
      <c r="FO33" s="165" t="n">
        <v>40</v>
      </c>
      <c r="FP33" s="165"/>
      <c r="FQ33" s="165" t="s">
        <v>18</v>
      </c>
      <c r="FR33" s="165" t="s">
        <v>18</v>
      </c>
      <c r="FS33" s="165"/>
      <c r="FT33" s="165"/>
      <c r="FU33" s="165" t="n">
        <v>19</v>
      </c>
      <c r="FV33" s="165" t="n">
        <v>35</v>
      </c>
      <c r="FW33" s="165" t="n">
        <v>11</v>
      </c>
      <c r="FX33" s="165" t="n">
        <v>16</v>
      </c>
      <c r="FY33" s="165" t="s">
        <v>18</v>
      </c>
      <c r="FZ33" s="165" t="s">
        <v>18</v>
      </c>
      <c r="GA33" s="165" t="s">
        <v>18</v>
      </c>
      <c r="GB33" s="165"/>
      <c r="GC33" s="165"/>
      <c r="GD33" s="165"/>
      <c r="GE33" s="165"/>
      <c r="GF33" s="165"/>
      <c r="GG33" s="165" t="s">
        <v>18</v>
      </c>
      <c r="GH33" s="165" t="n">
        <v>50</v>
      </c>
      <c r="GI33" s="165" t="s">
        <v>18</v>
      </c>
      <c r="GJ33" s="165"/>
      <c r="GK33" s="165"/>
      <c r="GL33" s="165" t="s">
        <v>18</v>
      </c>
      <c r="GM33" s="165"/>
      <c r="GN33" s="165"/>
      <c r="GO33" s="165" t="n">
        <v>27</v>
      </c>
      <c r="GP33" s="165" t="s">
        <v>18</v>
      </c>
      <c r="GQ33" s="165"/>
      <c r="GR33" s="165" t="s">
        <v>18</v>
      </c>
      <c r="GS33" s="165"/>
      <c r="GT33" s="165"/>
      <c r="GU33" s="165"/>
      <c r="GV33" s="174"/>
      <c r="GW33" s="167" t="n">
        <f aca="false">IF(FL33="","",SUM(FO33:GV33))</f>
        <v>198</v>
      </c>
      <c r="GX33" s="168" t="n">
        <f aca="false">IF(FL33="","",GW33/9)</f>
        <v>22</v>
      </c>
      <c r="GY33" s="169" t="n">
        <f aca="false">IF(FL33="","",IF(GW33=0,"-",RANK(GW33,$GW$15:$GW$64,0)))</f>
        <v>27</v>
      </c>
      <c r="GZ33" s="167" t="str">
        <f aca="false">IF(FO33="","",IF(FO33="-","-",IF(UPPER(FO33)="AB","+",VLOOKUP(FO33,'විෂය තොරතුරු'!$P$24:$Q$28,2))))</f>
        <v>S</v>
      </c>
      <c r="HA33" s="168" t="str">
        <f aca="false">IF(FP33="","",IF(FP33="-","-",IF(UPPER(FP33)="AB","+",VLOOKUP(FP33,'විෂය තොරතුරු'!$P$24:$Q$28,2))))</f>
        <v/>
      </c>
      <c r="HB33" s="168" t="str">
        <f aca="false">IF(FQ33="","",IF(FQ33="-","-",IF(UPPER(FQ33)="AB","+",VLOOKUP(FQ33,'විෂය තොරතුරු'!$P$24:$Q$28,2))))</f>
        <v>-</v>
      </c>
      <c r="HC33" s="168" t="str">
        <f aca="false">IF(FR33="","",IF(FR33="-","-",IF(UPPER(FR33)="AB","+",VLOOKUP(FR33,'විෂය තොරතුරු'!$P$24:$Q$28,2))))</f>
        <v>-</v>
      </c>
      <c r="HD33" s="168" t="str">
        <f aca="false">IF(FS33="","",IF(FS33="-","-",IF(UPPER(FS33)="AB","+",VLOOKUP(FS33,'විෂය තොරතුරු'!$P$24:$Q$28,2))))</f>
        <v/>
      </c>
      <c r="HE33" s="170" t="str">
        <f aca="false">IF(FT33="","",IF(FT33="-","-",IF(UPPER(FT33)="AB","+",VLOOKUP(FT33,'විෂය තොරතුරු'!$P$24:$Q$28,2))))</f>
        <v/>
      </c>
      <c r="HF33" s="171" t="str">
        <f aca="false">IF(FU33="","",IF(FU33="-","-",IF(UPPER(FU33)="AB","+",VLOOKUP(FU33,'විෂය තොරතුරු'!$P$24:$Q$28,2))))</f>
        <v>W</v>
      </c>
      <c r="HG33" s="168" t="str">
        <f aca="false">IF(FV33="","",IF(FV33="-","-",IF(UPPER(FV33)="AB","+",VLOOKUP(FV33,'විෂය තොරතුරු'!$P$24:$Q$28,2))))</f>
        <v>S</v>
      </c>
      <c r="HH33" s="168" t="str">
        <f aca="false">IF(FW33="","",IF(FW33="-","-",IF(UPPER(FW33)="AB","+",VLOOKUP(FW33,'විෂය තොරතුරු'!$P$24:$Q$28,2))))</f>
        <v>W</v>
      </c>
      <c r="HI33" s="169" t="str">
        <f aca="false">IF(FX33="","",IF(FX33="-","-",IF(UPPER(FX33)="AB","+",VLOOKUP(FX33,'විෂය තොරතුරු'!$P$24:$Q$28,2))))</f>
        <v>W</v>
      </c>
      <c r="HJ33" s="167" t="str">
        <f aca="false">IF(FY33="","",IF(FY33="-","-",IF(UPPER(FY33)="AB","+",VLOOKUP(FY33,'විෂය තොරතුරු'!$P$24:$Q$28,2))))</f>
        <v>-</v>
      </c>
      <c r="HK33" s="168" t="str">
        <f aca="false">IF(FZ33="","",IF(FZ33="-","-",IF(UPPER(FZ33)="AB","+",VLOOKUP(FZ33,'විෂය තොරතුරු'!$P$24:$Q$28,2))))</f>
        <v>-</v>
      </c>
      <c r="HL33" s="168" t="str">
        <f aca="false">IF(GA33="","",IF(GA33="-","-",IF(UPPER(GA33)="AB","+",VLOOKUP(GA33,'විෂය තොරතුරු'!$P$24:$Q$28,2))))</f>
        <v>-</v>
      </c>
      <c r="HM33" s="168" t="str">
        <f aca="false">IF(GB33="","",IF(GB33="-","-",IF(UPPER(GB33)="AB","+",VLOOKUP(GB33,'විෂය තොරතුරු'!$P$24:$Q$28,2))))</f>
        <v/>
      </c>
      <c r="HN33" s="168" t="str">
        <f aca="false">IF(GC33="","",IF(GC33="-","-",IF(UPPER(GC33)="AB","+",VLOOKUP(GC33,'විෂය තොරතුරු'!$P$24:$Q$28,2))))</f>
        <v/>
      </c>
      <c r="HO33" s="168" t="str">
        <f aca="false">IF(GD33="","",IF(GD33="-","-",IF(UPPER(GD33)="AB","+",VLOOKUP(GD33,'විෂය තොරතුරු'!$P$24:$Q$28,2))))</f>
        <v/>
      </c>
      <c r="HP33" s="168" t="str">
        <f aca="false">IF(GE33="","",IF(GE33="-","-",IF(UPPER(GE33)="AB","+",VLOOKUP(GE33,'විෂය තොරතුරු'!$P$24:$Q$28,2))))</f>
        <v/>
      </c>
      <c r="HQ33" s="170" t="str">
        <f aca="false">IF(GF33="","",IF(GF33="-","-",IF(UPPER(GF33)="AB","+",VLOOKUP(GF33,'විෂය තොරතුරු'!$P$24:$Q$28,2))))</f>
        <v/>
      </c>
      <c r="HR33" s="171" t="str">
        <f aca="false">IF(GG33="","",IF(GG33="-","-",IF(UPPER(GG33)="AB","+",VLOOKUP(GG33,'විෂය තොරතුරු'!$P$24:$Q$28,2))))</f>
        <v>-</v>
      </c>
      <c r="HS33" s="168" t="str">
        <f aca="false">IF(GH33="","",IF(GH33="-","-",IF(UPPER(GH33)="AB","+",VLOOKUP(GH33,'විෂය තොරතුරු'!$P$24:$Q$28,2))))</f>
        <v>C</v>
      </c>
      <c r="HT33" s="168" t="str">
        <f aca="false">IF(GI33="","",IF(GI33="-","-",IF(UPPER(GI33)="AB","+",VLOOKUP(GI33,'විෂය තොරතුරු'!$P$24:$Q$28,2))))</f>
        <v>-</v>
      </c>
      <c r="HU33" s="168" t="str">
        <f aca="false">IF(GJ33="","",IF(GJ33="-","-",IF(UPPER(GJ33)="AB","+",VLOOKUP(GJ33,'විෂය තොරතුරු'!$P$24:$Q$28,2))))</f>
        <v/>
      </c>
      <c r="HV33" s="168" t="str">
        <f aca="false">IF(GK33="","",IF(GK33="-","-",IF(UPPER(GK33)="AB","+",VLOOKUP(GK33,'විෂය තොරතුරු'!$P$24:$Q$28,2))))</f>
        <v/>
      </c>
      <c r="HW33" s="168" t="str">
        <f aca="false">IF(GL33="","",IF(GL33="-","-",IF(UPPER(GL33)="AB","+",VLOOKUP(GL33,'විෂය තොරතුරු'!$P$24:$Q$28,2))))</f>
        <v>-</v>
      </c>
      <c r="HX33" s="168" t="str">
        <f aca="false">IF(GM33="","",IF(GM33="-","-",IF(UPPER(GM33)="AB","+",VLOOKUP(GM33,'විෂය තොරතුරු'!$P$24:$Q$28,2))))</f>
        <v/>
      </c>
      <c r="HY33" s="169" t="str">
        <f aca="false">IF(GN33="","",IF(GN33="-","-",IF(UPPER(GN33)="AB","+",VLOOKUP(GN33,'විෂය තොරතුරු'!$P$24:$Q$28,2))))</f>
        <v/>
      </c>
      <c r="HZ33" s="171" t="str">
        <f aca="false">IF(GO33="","",IF(GO33="-","-",IF(UPPER(GO33)="AB","+",VLOOKUP(GO33,'විෂය තොරතුරු'!$P$24:$Q$28,2))))</f>
        <v>W</v>
      </c>
      <c r="IA33" s="168" t="str">
        <f aca="false">IF(GP33="","",IF(GP33="-","-",IF(UPPER(GP33)="AB","+",VLOOKUP(GP33,'විෂය තොරතුරු'!$P$24:$Q$28,2))))</f>
        <v>-</v>
      </c>
      <c r="IB33" s="168" t="str">
        <f aca="false">IF(GQ33="","",IF(GQ33="-","-",IF(UPPER(GQ33)="AB","+",VLOOKUP(GQ33,'විෂය තොරතුරු'!$P$24:$Q$28,2))))</f>
        <v/>
      </c>
      <c r="IC33" s="168" t="str">
        <f aca="false">IF(GR33="","",IF(GR33="-","-",IF(UPPER(GR33)="AB","+",VLOOKUP(GR33,'විෂය තොරතුරු'!$P$24:$Q$28,2))))</f>
        <v>-</v>
      </c>
      <c r="ID33" s="168" t="str">
        <f aca="false">IF(GS33="","",IF(GS33="-","-",IF(UPPER(GS33)="AB","+",VLOOKUP(GS33,'විෂය තොරතුරු'!$P$24:$Q$28,2))))</f>
        <v/>
      </c>
      <c r="IE33" s="168" t="str">
        <f aca="false">IF(GT33="","",IF(GT33="-","-",IF(UPPER(GT33)="AB","+",VLOOKUP(GT33,'විෂය තොරතුරු'!$P$24:$Q$28,2))))</f>
        <v/>
      </c>
      <c r="IF33" s="168" t="str">
        <f aca="false">IF(GU33="","",IF(GU33="-","-",IF(UPPER(GU33)="AB","+",VLOOKUP(GU33,'විෂය තොරතුරු'!$P$24:$Q$28,2))))</f>
        <v/>
      </c>
      <c r="IG33" s="169" t="str">
        <f aca="false">IF(GV33="","",IF(GV33="-","-",IF(UPPER(GV33)="AB","+",VLOOKUP(GV33,'විෂය තොරතුරු'!$P$24:$Q$28,2))))</f>
        <v/>
      </c>
      <c r="IH33" s="171" t="n">
        <f aca="false">IF($FL33="","",COUNTIF($GZ33:$IG33,"A"))</f>
        <v>0</v>
      </c>
      <c r="II33" s="171" t="n">
        <f aca="false">IF($FL33="","",COUNTIF($GZ33:$IG33,"B"))</f>
        <v>0</v>
      </c>
      <c r="IJ33" s="171" t="n">
        <f aca="false">IF($FL33="","",COUNTIF($GZ33:$IG33,"C"))</f>
        <v>1</v>
      </c>
      <c r="IK33" s="171" t="n">
        <f aca="false">IF($FL33="","",COUNTIF($GZ33:$IG33,"S"))</f>
        <v>2</v>
      </c>
      <c r="IL33" s="171" t="n">
        <f aca="false">IF($FL33="","",COUNTIF($GZ33:$IG33,"W"))</f>
        <v>4</v>
      </c>
      <c r="IM33" s="171" t="n">
        <f aca="false">IF(FL33="","",SUM(IH33:IK33))</f>
        <v>3</v>
      </c>
      <c r="IN33" s="169" t="n">
        <f aca="false">IF(FL33="","",SUM(IH33:IJ33))</f>
        <v>1</v>
      </c>
      <c r="IO33" s="172" t="str">
        <f aca="false">IF(FL33="","",IF(AND(IM33&gt;=6,IN33&gt;=3,OR(FO33&gt;=35,FP33&gt;=35),FV33&gt;=35),"6/3 සමත්",IF(AND(IM33&gt;=5,IN33&gt;=3,OR(FO33&gt;=35,FP33&gt;=35,FV33&gt;=35)),"5/3 සමත්",IF(AND(IM33&gt;=4,IN33&gt;=1,OR(FO33&gt;=20,FP33&gt;=20,FV33&gt;=20)),"සමත් කළ හැකි",IF(IL33=9,"W9","අසමත් ?")))))</f>
        <v>අසමත් ?</v>
      </c>
    </row>
    <row r="34" customFormat="false" ht="13.8" hidden="false" customHeight="false" outlineLevel="0" collapsed="false">
      <c r="A34" s="160" t="n">
        <v>20</v>
      </c>
      <c r="B34" s="161"/>
      <c r="C34" s="161"/>
      <c r="D34" s="162"/>
      <c r="E34" s="183"/>
      <c r="F34" s="181"/>
      <c r="G34" s="183"/>
      <c r="H34" s="180"/>
      <c r="I34" s="180"/>
      <c r="J34" s="181"/>
      <c r="K34" s="183"/>
      <c r="L34" s="180"/>
      <c r="M34" s="180"/>
      <c r="N34" s="181"/>
      <c r="O34" s="183"/>
      <c r="P34" s="180"/>
      <c r="Q34" s="180"/>
      <c r="R34" s="180"/>
      <c r="S34" s="180"/>
      <c r="T34" s="180"/>
      <c r="U34" s="180"/>
      <c r="V34" s="181"/>
      <c r="W34" s="183"/>
      <c r="X34" s="180"/>
      <c r="Y34" s="180"/>
      <c r="Z34" s="180"/>
      <c r="AA34" s="180"/>
      <c r="AB34" s="180"/>
      <c r="AC34" s="180"/>
      <c r="AD34" s="181"/>
      <c r="AE34" s="183"/>
      <c r="AF34" s="180"/>
      <c r="AG34" s="180"/>
      <c r="AH34" s="180"/>
      <c r="AI34" s="180"/>
      <c r="AJ34" s="180"/>
      <c r="AK34" s="180"/>
      <c r="AL34" s="166"/>
      <c r="AM34" s="167" t="str">
        <f aca="false">IF(B34="","",SUM(E34:AL34))</f>
        <v/>
      </c>
      <c r="AN34" s="168" t="str">
        <f aca="false">IF(B34="","",AM34/9)</f>
        <v/>
      </c>
      <c r="AO34" s="169" t="str">
        <f aca="false">IF(B34="","",IF(AM34=0,"-",RANK(AM34,$AM$15:$AM$64,0)))</f>
        <v/>
      </c>
      <c r="AP34" s="167" t="str">
        <f aca="false">IF(E34="","",IF(E34="-","-",IF(UPPER(E34)="AB","+",VLOOKUP(E34,'විෂය තොරතුරු'!$P$24:$Q$28,2))))</f>
        <v/>
      </c>
      <c r="AQ34" s="168" t="str">
        <f aca="false">IF(F34="","",IF(F34="-","-",IF(UPPER(F34)="AB","+",VLOOKUP(F34,'විෂය තොරතුරු'!$P$24:$Q$28,2))))</f>
        <v/>
      </c>
      <c r="AR34" s="168" t="str">
        <f aca="false">IF(G34="","",IF(G34="-","-",IF(UPPER(G34)="AB","+",VLOOKUP(G34,'විෂය තොරතුරු'!$P$24:$Q$28,2))))</f>
        <v/>
      </c>
      <c r="AS34" s="168" t="str">
        <f aca="false">IF(H34="","",IF(H34="-","-",IF(UPPER(H34)="AB","+",VLOOKUP(H34,'විෂය තොරතුරු'!$P$24:$Q$28,2))))</f>
        <v/>
      </c>
      <c r="AT34" s="168" t="str">
        <f aca="false">IF(I34="","",IF(I34="-","-",IF(UPPER(I34)="AB","+",VLOOKUP(I34,'විෂය තොරතුරු'!$P$24:$Q$28,2))))</f>
        <v/>
      </c>
      <c r="AU34" s="170" t="str">
        <f aca="false">IF(J34="","",IF(J34="-","-",IF(UPPER(J34)="AB","+",VLOOKUP(J34,'විෂය තොරතුරු'!$P$24:$Q$28,2))))</f>
        <v/>
      </c>
      <c r="AV34" s="171" t="str">
        <f aca="false">IF(K34="","",IF(K34="-","-",IF(UPPER(K34)="AB","+",VLOOKUP(K34,'විෂය තොරතුරු'!$P$24:$Q$28,2))))</f>
        <v/>
      </c>
      <c r="AW34" s="168" t="str">
        <f aca="false">IF(L34="","",IF(L34="-","-",IF(UPPER(L34)="AB","+",VLOOKUP(L34,'විෂය තොරතුරු'!$P$24:$Q$28,2))))</f>
        <v/>
      </c>
      <c r="AX34" s="168" t="str">
        <f aca="false">IF(M34="","",IF(M34="-","-",IF(UPPER(M34)="AB","+",VLOOKUP(M34,'විෂය තොරතුරු'!$P$24:$Q$28,2))))</f>
        <v/>
      </c>
      <c r="AY34" s="169" t="str">
        <f aca="false">IF(N34="","",IF(N34="-","-",IF(UPPER(N34)="AB","+",VLOOKUP(N34,'විෂය තොරතුරු'!$P$24:$Q$28,2))))</f>
        <v/>
      </c>
      <c r="AZ34" s="167" t="str">
        <f aca="false">IF(O34="","",IF(O34="-","-",IF(UPPER(O34)="AB","+",VLOOKUP(O34,'විෂය තොරතුරු'!$P$24:$Q$28,2))))</f>
        <v/>
      </c>
      <c r="BA34" s="168" t="str">
        <f aca="false">IF(P34="","",IF(P34="-","-",IF(UPPER(P34)="AB","+",VLOOKUP(P34,'විෂය තොරතුරු'!$P$24:$Q$28,2))))</f>
        <v/>
      </c>
      <c r="BB34" s="168" t="str">
        <f aca="false">IF(Q34="","",IF(Q34="-","-",IF(UPPER(Q34)="AB","+",VLOOKUP(Q34,'විෂය තොරතුරු'!$P$24:$Q$28,2))))</f>
        <v/>
      </c>
      <c r="BC34" s="168" t="str">
        <f aca="false">IF(R34="","",IF(R34="-","-",IF(UPPER(R34)="AB","+",VLOOKUP(R34,'විෂය තොරතුරු'!$P$24:$Q$28,2))))</f>
        <v/>
      </c>
      <c r="BD34" s="168" t="str">
        <f aca="false">IF(S34="","",IF(S34="-","-",IF(UPPER(S34)="AB","+",VLOOKUP(S34,'විෂය තොරතුරු'!$P$24:$Q$28,2))))</f>
        <v/>
      </c>
      <c r="BE34" s="168" t="str">
        <f aca="false">IF(T34="","",IF(T34="-","-",IF(UPPER(T34)="AB","+",VLOOKUP(T34,'විෂය තොරතුරු'!$P$24:$Q$28,2))))</f>
        <v/>
      </c>
      <c r="BF34" s="168" t="str">
        <f aca="false">IF(U34="","",IF(U34="-","-",IF(UPPER(U34)="AB","+",VLOOKUP(U34,'විෂය තොරතුරු'!$P$24:$Q$28,2))))</f>
        <v/>
      </c>
      <c r="BG34" s="170" t="str">
        <f aca="false">IF(V34="","",IF(V34="-","-",IF(UPPER(V34)="AB","+",VLOOKUP(V34,'විෂය තොරතුරු'!$P$24:$Q$28,2))))</f>
        <v/>
      </c>
      <c r="BH34" s="171" t="str">
        <f aca="false">IF(W34="","",IF(W34="-","-",IF(UPPER(W34)="AB","+",VLOOKUP(W34,'විෂය තොරතුරු'!$P$24:$Q$28,2))))</f>
        <v/>
      </c>
      <c r="BI34" s="168" t="str">
        <f aca="false">IF(X34="","",IF(X34="-","-",IF(UPPER(X34)="AB","+",VLOOKUP(X34,'විෂය තොරතුරු'!$P$24:$Q$28,2))))</f>
        <v/>
      </c>
      <c r="BJ34" s="168" t="str">
        <f aca="false">IF(Y34="","",IF(Y34="-","-",IF(UPPER(Y34)="AB","+",VLOOKUP(Y34,'විෂය තොරතුරු'!$P$24:$Q$28,2))))</f>
        <v/>
      </c>
      <c r="BK34" s="168" t="str">
        <f aca="false">IF(Z34="","",IF(Z34="-","-",IF(UPPER(Z34)="AB","+",VLOOKUP(Z34,'විෂය තොරතුරු'!$P$24:$Q$28,2))))</f>
        <v/>
      </c>
      <c r="BL34" s="168" t="str">
        <f aca="false">IF(AA34="","",IF(AA34="-","-",IF(UPPER(AA34)="AB","+",VLOOKUP(AA34,'විෂය තොරතුරු'!$P$24:$Q$28,2))))</f>
        <v/>
      </c>
      <c r="BM34" s="168" t="str">
        <f aca="false">IF(AB34="","",IF(AB34="-","-",IF(UPPER(AB34)="AB","+",VLOOKUP(AB34,'විෂය තොරතුරු'!$P$24:$Q$28,2))))</f>
        <v/>
      </c>
      <c r="BN34" s="168" t="str">
        <f aca="false">IF(AC34="","",IF(AC34="-","-",IF(UPPER(AC34)="AB","+",VLOOKUP(AC34,'විෂය තොරතුරු'!$P$24:$Q$28,2))))</f>
        <v/>
      </c>
      <c r="BO34" s="169" t="str">
        <f aca="false">IF(AD34="","",IF(AD34="-","-",IF(UPPER(AD34)="AB","+",VLOOKUP(AD34,'විෂය තොරතුරු'!$P$24:$Q$28,2))))</f>
        <v/>
      </c>
      <c r="BP34" s="171" t="str">
        <f aca="false">IF(AE34="","",IF(AE34="-","-",IF(UPPER(AE34)="AB","+",VLOOKUP(AE34,'විෂය තොරතුරු'!$P$24:$Q$28,2))))</f>
        <v/>
      </c>
      <c r="BQ34" s="168" t="str">
        <f aca="false">IF(AF34="","",IF(AF34="-","-",IF(UPPER(AF34)="AB","+",VLOOKUP(AF34,'විෂය තොරතුරු'!$P$24:$Q$28,2))))</f>
        <v/>
      </c>
      <c r="BR34" s="168" t="str">
        <f aca="false">IF(AG34="","",IF(AG34="-","-",IF(UPPER(AG34)="AB","+",VLOOKUP(AG34,'විෂය තොරතුරු'!$P$24:$Q$28,2))))</f>
        <v/>
      </c>
      <c r="BS34" s="168" t="str">
        <f aca="false">IF(AH34="","",IF(AH34="-","-",IF(UPPER(AH34)="AB","+",VLOOKUP(AH34,'විෂය තොරතුරු'!$P$24:$Q$28,2))))</f>
        <v/>
      </c>
      <c r="BT34" s="168" t="str">
        <f aca="false">IF(AI34="","",IF(AI34="-","-",IF(UPPER(AI34)="AB","+",VLOOKUP(AI34,'විෂය තොරතුරු'!$P$24:$Q$28,2))))</f>
        <v/>
      </c>
      <c r="BU34" s="168" t="str">
        <f aca="false">IF(AJ34="","",IF(AJ34="-","-",IF(UPPER(AJ34)="AB","+",VLOOKUP(AJ34,'විෂය තොරතුරු'!$P$24:$Q$28,2))))</f>
        <v/>
      </c>
      <c r="BV34" s="168" t="str">
        <f aca="false">IF(AK34="","",IF(AK34="-","-",IF(UPPER(AK34)="AB","+",VLOOKUP(AK34,'විෂය තොරතුරු'!$P$24:$Q$28,2))))</f>
        <v/>
      </c>
      <c r="BW34" s="169" t="str">
        <f aca="false">IF(AL34="","",IF(AL34="-","-",IF(UPPER(AL34)="AB","+",VLOOKUP(AL34,'විෂය තොරතුරු'!$P$24:$Q$28,2))))</f>
        <v/>
      </c>
      <c r="BX34" s="171" t="str">
        <f aca="false">IF($B34="","",COUNTIF($AP34:$BW34,"A"))</f>
        <v/>
      </c>
      <c r="BY34" s="168" t="str">
        <f aca="false">IF($B34="","",COUNTIF($AP34:$BW34,"B"))</f>
        <v/>
      </c>
      <c r="BZ34" s="168" t="str">
        <f aca="false">IF($B34="","",COUNTIF($AP34:$BW34,"C"))</f>
        <v/>
      </c>
      <c r="CA34" s="168" t="str">
        <f aca="false">IF($B34="","",COUNTIF($AP34:$BW34,"S"))</f>
        <v/>
      </c>
      <c r="CB34" s="169" t="str">
        <f aca="false">IF($B34="","",COUNTIF($AP34:$BW34,"W"))</f>
        <v/>
      </c>
      <c r="CC34" s="171" t="str">
        <f aca="false">IF(B34="","",SUM(BX34:CA34))</f>
        <v/>
      </c>
      <c r="CD34" s="169" t="str">
        <f aca="false">IF(B34="","",SUM(BX34:BZ34))</f>
        <v/>
      </c>
      <c r="CE34" s="172" t="str">
        <f aca="false">IF(B34="","",IF(AND(CC34&gt;=6,CD34&gt;=3,OR(E34&gt;=35,F34&gt;=35),L34&gt;=35),"6/3 සමත්",IF(AND(CC34&gt;=5,CD34&gt;=3,OR(E34&gt;=35,F34&gt;=35,L34&gt;=35)),"5/3 සමත්",IF(AND(CC34&gt;=4,CD34&gt;=1,OR(E34&gt;=20,F34&gt;=20,L34&gt;=20)),"සමත් කළ හැකි",IF(CB34=9,"W9","අසමත් ?")))))</f>
        <v/>
      </c>
      <c r="FK34" s="173" t="n">
        <v>20</v>
      </c>
      <c r="FL34" s="161" t="s">
        <v>64</v>
      </c>
      <c r="FM34" s="161"/>
      <c r="FN34" s="161" t="str">
        <f aca="false">IF(FM34="","-",(FM34/$M$95)*100)</f>
        <v>-</v>
      </c>
      <c r="FO34" s="165" t="n">
        <v>10</v>
      </c>
      <c r="FP34" s="165"/>
      <c r="FQ34" s="165" t="s">
        <v>18</v>
      </c>
      <c r="FR34" s="165" t="n">
        <v>30</v>
      </c>
      <c r="FS34" s="165"/>
      <c r="FT34" s="165"/>
      <c r="FU34" s="165" t="n">
        <v>9</v>
      </c>
      <c r="FV34" s="165" t="s">
        <v>52</v>
      </c>
      <c r="FW34" s="165" t="n">
        <v>21</v>
      </c>
      <c r="FX34" s="165" t="n">
        <v>31</v>
      </c>
      <c r="FY34" s="165" t="s">
        <v>18</v>
      </c>
      <c r="FZ34" s="165" t="n">
        <v>9</v>
      </c>
      <c r="GA34" s="165" t="s">
        <v>18</v>
      </c>
      <c r="GB34" s="165"/>
      <c r="GC34" s="165"/>
      <c r="GD34" s="165"/>
      <c r="GE34" s="165"/>
      <c r="GF34" s="165"/>
      <c r="GG34" s="165" t="s">
        <v>18</v>
      </c>
      <c r="GH34" s="165" t="s">
        <v>18</v>
      </c>
      <c r="GI34" s="165" t="s">
        <v>18</v>
      </c>
      <c r="GJ34" s="165"/>
      <c r="GK34" s="165"/>
      <c r="GL34" s="165" t="s">
        <v>18</v>
      </c>
      <c r="GM34" s="165"/>
      <c r="GN34" s="165"/>
      <c r="GO34" s="165" t="s">
        <v>18</v>
      </c>
      <c r="GP34" s="165" t="n">
        <v>10</v>
      </c>
      <c r="GQ34" s="165"/>
      <c r="GR34" s="165" t="s">
        <v>18</v>
      </c>
      <c r="GS34" s="165"/>
      <c r="GT34" s="165"/>
      <c r="GU34" s="165"/>
      <c r="GV34" s="174"/>
      <c r="GW34" s="167" t="n">
        <f aca="false">IF(FL34="","",SUM(FO34:GV34))</f>
        <v>120</v>
      </c>
      <c r="GX34" s="168" t="n">
        <f aca="false">IF(FL34="","",GW34/9)</f>
        <v>13.3333333333333</v>
      </c>
      <c r="GY34" s="169" t="n">
        <f aca="false">IF(FL34="","",IF(GW34=0,"-",RANK(GW34,$GW$15:$GW$64,0)))</f>
        <v>42</v>
      </c>
      <c r="GZ34" s="167" t="str">
        <f aca="false">IF(FO34="","",IF(FO34="-","-",IF(UPPER(FO34)="AB","+",VLOOKUP(FO34,'විෂය තොරතුරු'!$P$24:$Q$28,2))))</f>
        <v>W</v>
      </c>
      <c r="HA34" s="168" t="str">
        <f aca="false">IF(FP34="","",IF(FP34="-","-",IF(UPPER(FP34)="AB","+",VLOOKUP(FP34,'විෂය තොරතුරු'!$P$24:$Q$28,2))))</f>
        <v/>
      </c>
      <c r="HB34" s="168" t="str">
        <f aca="false">IF(FQ34="","",IF(FQ34="-","-",IF(UPPER(FQ34)="AB","+",VLOOKUP(FQ34,'විෂය තොරතුරු'!$P$24:$Q$28,2))))</f>
        <v>-</v>
      </c>
      <c r="HC34" s="168" t="str">
        <f aca="false">IF(FR34="","",IF(FR34="-","-",IF(UPPER(FR34)="AB","+",VLOOKUP(FR34,'විෂය තොරතුරු'!$P$24:$Q$28,2))))</f>
        <v>W</v>
      </c>
      <c r="HD34" s="168" t="str">
        <f aca="false">IF(FS34="","",IF(FS34="-","-",IF(UPPER(FS34)="AB","+",VLOOKUP(FS34,'විෂය තොරතුරු'!$P$24:$Q$28,2))))</f>
        <v/>
      </c>
      <c r="HE34" s="170" t="str">
        <f aca="false">IF(FT34="","",IF(FT34="-","-",IF(UPPER(FT34)="AB","+",VLOOKUP(FT34,'විෂය තොරතුරු'!$P$24:$Q$28,2))))</f>
        <v/>
      </c>
      <c r="HF34" s="171" t="str">
        <f aca="false">IF(FU34="","",IF(FU34="-","-",IF(UPPER(FU34)="AB","+",VLOOKUP(FU34,'විෂය තොරතුරු'!$P$24:$Q$28,2))))</f>
        <v>W</v>
      </c>
      <c r="HG34" s="168" t="str">
        <f aca="false">IF(FV34="","",IF(FV34="-","-",IF(UPPER(FV34)="AB","+",VLOOKUP(FV34,'විෂය තොරතුරු'!$P$24:$Q$28,2))))</f>
        <v>+</v>
      </c>
      <c r="HH34" s="168" t="str">
        <f aca="false">IF(FW34="","",IF(FW34="-","-",IF(UPPER(FW34)="AB","+",VLOOKUP(FW34,'විෂය තොරතුරු'!$P$24:$Q$28,2))))</f>
        <v>W</v>
      </c>
      <c r="HI34" s="169" t="str">
        <f aca="false">IF(FX34="","",IF(FX34="-","-",IF(UPPER(FX34)="AB","+",VLOOKUP(FX34,'විෂය තොරතුරු'!$P$24:$Q$28,2))))</f>
        <v>W</v>
      </c>
      <c r="HJ34" s="167" t="str">
        <f aca="false">IF(FY34="","",IF(FY34="-","-",IF(UPPER(FY34)="AB","+",VLOOKUP(FY34,'විෂය තොරතුරු'!$P$24:$Q$28,2))))</f>
        <v>-</v>
      </c>
      <c r="HK34" s="168" t="str">
        <f aca="false">IF(FZ34="","",IF(FZ34="-","-",IF(UPPER(FZ34)="AB","+",VLOOKUP(FZ34,'විෂය තොරතුරු'!$P$24:$Q$28,2))))</f>
        <v>W</v>
      </c>
      <c r="HL34" s="168" t="str">
        <f aca="false">IF(GA34="","",IF(GA34="-","-",IF(UPPER(GA34)="AB","+",VLOOKUP(GA34,'විෂය තොරතුරු'!$P$24:$Q$28,2))))</f>
        <v>-</v>
      </c>
      <c r="HM34" s="168" t="str">
        <f aca="false">IF(GB34="","",IF(GB34="-","-",IF(UPPER(GB34)="AB","+",VLOOKUP(GB34,'විෂය තොරතුරු'!$P$24:$Q$28,2))))</f>
        <v/>
      </c>
      <c r="HN34" s="168" t="str">
        <f aca="false">IF(GC34="","",IF(GC34="-","-",IF(UPPER(GC34)="AB","+",VLOOKUP(GC34,'විෂය තොරතුරු'!$P$24:$Q$28,2))))</f>
        <v/>
      </c>
      <c r="HO34" s="168" t="str">
        <f aca="false">IF(GD34="","",IF(GD34="-","-",IF(UPPER(GD34)="AB","+",VLOOKUP(GD34,'විෂය තොරතුරු'!$P$24:$Q$28,2))))</f>
        <v/>
      </c>
      <c r="HP34" s="168" t="str">
        <f aca="false">IF(GE34="","",IF(GE34="-","-",IF(UPPER(GE34)="AB","+",VLOOKUP(GE34,'විෂය තොරතුරු'!$P$24:$Q$28,2))))</f>
        <v/>
      </c>
      <c r="HQ34" s="170" t="str">
        <f aca="false">IF(GF34="","",IF(GF34="-","-",IF(UPPER(GF34)="AB","+",VLOOKUP(GF34,'විෂය තොරතුරු'!$P$24:$Q$28,2))))</f>
        <v/>
      </c>
      <c r="HR34" s="171" t="str">
        <f aca="false">IF(GG34="","",IF(GG34="-","-",IF(UPPER(GG34)="AB","+",VLOOKUP(GG34,'විෂය තොරතුරු'!$P$24:$Q$28,2))))</f>
        <v>-</v>
      </c>
      <c r="HS34" s="168" t="str">
        <f aca="false">IF(GH34="","",IF(GH34="-","-",IF(UPPER(GH34)="AB","+",VLOOKUP(GH34,'විෂය තොරතුරු'!$P$24:$Q$28,2))))</f>
        <v>-</v>
      </c>
      <c r="HT34" s="168" t="str">
        <f aca="false">IF(GI34="","",IF(GI34="-","-",IF(UPPER(GI34)="AB","+",VLOOKUP(GI34,'විෂය තොරතුරු'!$P$24:$Q$28,2))))</f>
        <v>-</v>
      </c>
      <c r="HU34" s="168" t="str">
        <f aca="false">IF(GJ34="","",IF(GJ34="-","-",IF(UPPER(GJ34)="AB","+",VLOOKUP(GJ34,'විෂය තොරතුරු'!$P$24:$Q$28,2))))</f>
        <v/>
      </c>
      <c r="HV34" s="168" t="str">
        <f aca="false">IF(GK34="","",IF(GK34="-","-",IF(UPPER(GK34)="AB","+",VLOOKUP(GK34,'විෂය තොරතුරු'!$P$24:$Q$28,2))))</f>
        <v/>
      </c>
      <c r="HW34" s="168" t="str">
        <f aca="false">IF(GL34="","",IF(GL34="-","-",IF(UPPER(GL34)="AB","+",VLOOKUP(GL34,'විෂය තොරතුරු'!$P$24:$Q$28,2))))</f>
        <v>-</v>
      </c>
      <c r="HX34" s="168" t="str">
        <f aca="false">IF(GM34="","",IF(GM34="-","-",IF(UPPER(GM34)="AB","+",VLOOKUP(GM34,'විෂය තොරතුරු'!$P$24:$Q$28,2))))</f>
        <v/>
      </c>
      <c r="HY34" s="169" t="str">
        <f aca="false">IF(GN34="","",IF(GN34="-","-",IF(UPPER(GN34)="AB","+",VLOOKUP(GN34,'විෂය තොරතුරු'!$P$24:$Q$28,2))))</f>
        <v/>
      </c>
      <c r="HZ34" s="171" t="str">
        <f aca="false">IF(GO34="","",IF(GO34="-","-",IF(UPPER(GO34)="AB","+",VLOOKUP(GO34,'විෂය තොරතුරු'!$P$24:$Q$28,2))))</f>
        <v>-</v>
      </c>
      <c r="IA34" s="168" t="str">
        <f aca="false">IF(GP34="","",IF(GP34="-","-",IF(UPPER(GP34)="AB","+",VLOOKUP(GP34,'විෂය තොරතුරු'!$P$24:$Q$28,2))))</f>
        <v>W</v>
      </c>
      <c r="IB34" s="168" t="str">
        <f aca="false">IF(GQ34="","",IF(GQ34="-","-",IF(UPPER(GQ34)="AB","+",VLOOKUP(GQ34,'විෂය තොරතුරු'!$P$24:$Q$28,2))))</f>
        <v/>
      </c>
      <c r="IC34" s="168" t="str">
        <f aca="false">IF(GR34="","",IF(GR34="-","-",IF(UPPER(GR34)="AB","+",VLOOKUP(GR34,'විෂය තොරතුරු'!$P$24:$Q$28,2))))</f>
        <v>-</v>
      </c>
      <c r="ID34" s="168" t="str">
        <f aca="false">IF(GS34="","",IF(GS34="-","-",IF(UPPER(GS34)="AB","+",VLOOKUP(GS34,'විෂය තොරතුරු'!$P$24:$Q$28,2))))</f>
        <v/>
      </c>
      <c r="IE34" s="168" t="str">
        <f aca="false">IF(GT34="","",IF(GT34="-","-",IF(UPPER(GT34)="AB","+",VLOOKUP(GT34,'විෂය තොරතුරු'!$P$24:$Q$28,2))))</f>
        <v/>
      </c>
      <c r="IF34" s="168" t="str">
        <f aca="false">IF(GU34="","",IF(GU34="-","-",IF(UPPER(GU34)="AB","+",VLOOKUP(GU34,'විෂය තොරතුරු'!$P$24:$Q$28,2))))</f>
        <v/>
      </c>
      <c r="IG34" s="169" t="str">
        <f aca="false">IF(GV34="","",IF(GV34="-","-",IF(UPPER(GV34)="AB","+",VLOOKUP(GV34,'විෂය තොරතුරු'!$P$24:$Q$28,2))))</f>
        <v/>
      </c>
      <c r="IH34" s="171" t="n">
        <f aca="false">IF($FL34="","",COUNTIF($GZ34:$IG34,"A"))</f>
        <v>0</v>
      </c>
      <c r="II34" s="171" t="n">
        <f aca="false">IF($FL34="","",COUNTIF($GZ34:$IG34,"B"))</f>
        <v>0</v>
      </c>
      <c r="IJ34" s="171" t="n">
        <f aca="false">IF($FL34="","",COUNTIF($GZ34:$IG34,"C"))</f>
        <v>0</v>
      </c>
      <c r="IK34" s="171" t="n">
        <f aca="false">IF($FL34="","",COUNTIF($GZ34:$IG34,"S"))</f>
        <v>0</v>
      </c>
      <c r="IL34" s="171" t="n">
        <f aca="false">IF($FL34="","",COUNTIF($GZ34:$IG34,"W"))</f>
        <v>7</v>
      </c>
      <c r="IM34" s="171" t="n">
        <f aca="false">IF(FL34="","",SUM(IH34:IK34))</f>
        <v>0</v>
      </c>
      <c r="IN34" s="169" t="n">
        <f aca="false">IF(FL34="","",SUM(IH34:IJ34))</f>
        <v>0</v>
      </c>
      <c r="IO34" s="172" t="str">
        <f aca="false">IF(FL34="","",IF(AND(IM34&gt;=6,IN34&gt;=3,OR(FO34&gt;=35,FP34&gt;=35),FV34&gt;=35),"6/3 සමත්",IF(AND(IM34&gt;=5,IN34&gt;=3,OR(FO34&gt;=35,FP34&gt;=35,FV34&gt;=35)),"5/3 සමත්",IF(AND(IM34&gt;=4,IN34&gt;=1,OR(FO34&gt;=20,FP34&gt;=20,FV34&gt;=20)),"සමත් කළ හැකි",IF(IL34=9,"W9","අසමත් ?")))))</f>
        <v>අසමත් ?</v>
      </c>
    </row>
    <row r="35" customFormat="false" ht="13.8" hidden="false" customHeight="false" outlineLevel="0" collapsed="false">
      <c r="A35" s="160" t="n">
        <v>21</v>
      </c>
      <c r="B35" s="161"/>
      <c r="C35" s="161"/>
      <c r="D35" s="162"/>
      <c r="E35" s="183"/>
      <c r="F35" s="181"/>
      <c r="G35" s="183"/>
      <c r="H35" s="180"/>
      <c r="I35" s="180"/>
      <c r="J35" s="181"/>
      <c r="K35" s="183"/>
      <c r="L35" s="180"/>
      <c r="M35" s="180"/>
      <c r="N35" s="181"/>
      <c r="O35" s="183"/>
      <c r="P35" s="180"/>
      <c r="Q35" s="180"/>
      <c r="R35" s="180"/>
      <c r="S35" s="180"/>
      <c r="T35" s="180"/>
      <c r="U35" s="180"/>
      <c r="V35" s="181"/>
      <c r="W35" s="183"/>
      <c r="X35" s="180"/>
      <c r="Y35" s="180"/>
      <c r="Z35" s="180"/>
      <c r="AA35" s="180"/>
      <c r="AB35" s="180"/>
      <c r="AC35" s="180"/>
      <c r="AD35" s="181"/>
      <c r="AE35" s="183"/>
      <c r="AF35" s="180"/>
      <c r="AG35" s="180"/>
      <c r="AH35" s="180"/>
      <c r="AI35" s="180"/>
      <c r="AJ35" s="180"/>
      <c r="AK35" s="180"/>
      <c r="AL35" s="166"/>
      <c r="AM35" s="167" t="str">
        <f aca="false">IF(B35="","",SUM(E35:AL35))</f>
        <v/>
      </c>
      <c r="AN35" s="168" t="str">
        <f aca="false">IF(B35="","",AM35/9)</f>
        <v/>
      </c>
      <c r="AO35" s="169" t="str">
        <f aca="false">IF(B35="","",IF(AM35=0,"-",RANK(AM35,$AM$15:$AM$64,0)))</f>
        <v/>
      </c>
      <c r="AP35" s="167" t="str">
        <f aca="false">IF(E35="","",IF(E35="-","-",IF(UPPER(E35)="AB","+",VLOOKUP(E35,'විෂය තොරතුරු'!$P$24:$Q$28,2))))</f>
        <v/>
      </c>
      <c r="AQ35" s="168" t="str">
        <f aca="false">IF(F35="","",IF(F35="-","-",IF(UPPER(F35)="AB","+",VLOOKUP(F35,'විෂය තොරතුරු'!$P$24:$Q$28,2))))</f>
        <v/>
      </c>
      <c r="AR35" s="168" t="str">
        <f aca="false">IF(G35="","",IF(G35="-","-",IF(UPPER(G35)="AB","+",VLOOKUP(G35,'විෂය තොරතුරු'!$P$24:$Q$28,2))))</f>
        <v/>
      </c>
      <c r="AS35" s="168" t="str">
        <f aca="false">IF(H35="","",IF(H35="-","-",IF(UPPER(H35)="AB","+",VLOOKUP(H35,'විෂය තොරතුරු'!$P$24:$Q$28,2))))</f>
        <v/>
      </c>
      <c r="AT35" s="168" t="str">
        <f aca="false">IF(I35="","",IF(I35="-","-",IF(UPPER(I35)="AB","+",VLOOKUP(I35,'විෂය තොරතුරු'!$P$24:$Q$28,2))))</f>
        <v/>
      </c>
      <c r="AU35" s="170" t="str">
        <f aca="false">IF(J35="","",IF(J35="-","-",IF(UPPER(J35)="AB","+",VLOOKUP(J35,'විෂය තොරතුරු'!$P$24:$Q$28,2))))</f>
        <v/>
      </c>
      <c r="AV35" s="171" t="str">
        <f aca="false">IF(K35="","",IF(K35="-","-",IF(UPPER(K35)="AB","+",VLOOKUP(K35,'විෂය තොරතුරු'!$P$24:$Q$28,2))))</f>
        <v/>
      </c>
      <c r="AW35" s="168" t="str">
        <f aca="false">IF(L35="","",IF(L35="-","-",IF(UPPER(L35)="AB","+",VLOOKUP(L35,'විෂය තොරතුරු'!$P$24:$Q$28,2))))</f>
        <v/>
      </c>
      <c r="AX35" s="168" t="str">
        <f aca="false">IF(M35="","",IF(M35="-","-",IF(UPPER(M35)="AB","+",VLOOKUP(M35,'විෂය තොරතුරු'!$P$24:$Q$28,2))))</f>
        <v/>
      </c>
      <c r="AY35" s="169" t="str">
        <f aca="false">IF(N35="","",IF(N35="-","-",IF(UPPER(N35)="AB","+",VLOOKUP(N35,'විෂය තොරතුරු'!$P$24:$Q$28,2))))</f>
        <v/>
      </c>
      <c r="AZ35" s="167" t="str">
        <f aca="false">IF(O35="","",IF(O35="-","-",IF(UPPER(O35)="AB","+",VLOOKUP(O35,'විෂය තොරතුරු'!$P$24:$Q$28,2))))</f>
        <v/>
      </c>
      <c r="BA35" s="168" t="str">
        <f aca="false">IF(P35="","",IF(P35="-","-",IF(UPPER(P35)="AB","+",VLOOKUP(P35,'විෂය තොරතුරු'!$P$24:$Q$28,2))))</f>
        <v/>
      </c>
      <c r="BB35" s="168" t="str">
        <f aca="false">IF(Q35="","",IF(Q35="-","-",IF(UPPER(Q35)="AB","+",VLOOKUP(Q35,'විෂය තොරතුරු'!$P$24:$Q$28,2))))</f>
        <v/>
      </c>
      <c r="BC35" s="168" t="str">
        <f aca="false">IF(R35="","",IF(R35="-","-",IF(UPPER(R35)="AB","+",VLOOKUP(R35,'විෂය තොරතුරු'!$P$24:$Q$28,2))))</f>
        <v/>
      </c>
      <c r="BD35" s="168" t="str">
        <f aca="false">IF(S35="","",IF(S35="-","-",IF(UPPER(S35)="AB","+",VLOOKUP(S35,'විෂය තොරතුරු'!$P$24:$Q$28,2))))</f>
        <v/>
      </c>
      <c r="BE35" s="168" t="str">
        <f aca="false">IF(T35="","",IF(T35="-","-",IF(UPPER(T35)="AB","+",VLOOKUP(T35,'විෂය තොරතුරු'!$P$24:$Q$28,2))))</f>
        <v/>
      </c>
      <c r="BF35" s="168" t="str">
        <f aca="false">IF(U35="","",IF(U35="-","-",IF(UPPER(U35)="AB","+",VLOOKUP(U35,'විෂය තොරතුරු'!$P$24:$Q$28,2))))</f>
        <v/>
      </c>
      <c r="BG35" s="170" t="str">
        <f aca="false">IF(V35="","",IF(V35="-","-",IF(UPPER(V35)="AB","+",VLOOKUP(V35,'විෂය තොරතුරු'!$P$24:$Q$28,2))))</f>
        <v/>
      </c>
      <c r="BH35" s="171" t="str">
        <f aca="false">IF(W35="","",IF(W35="-","-",IF(UPPER(W35)="AB","+",VLOOKUP(W35,'විෂය තොරතුරු'!$P$24:$Q$28,2))))</f>
        <v/>
      </c>
      <c r="BI35" s="168" t="str">
        <f aca="false">IF(X35="","",IF(X35="-","-",IF(UPPER(X35)="AB","+",VLOOKUP(X35,'විෂය තොරතුරු'!$P$24:$Q$28,2))))</f>
        <v/>
      </c>
      <c r="BJ35" s="168" t="str">
        <f aca="false">IF(Y35="","",IF(Y35="-","-",IF(UPPER(Y35)="AB","+",VLOOKUP(Y35,'විෂය තොරතුරු'!$P$24:$Q$28,2))))</f>
        <v/>
      </c>
      <c r="BK35" s="168" t="str">
        <f aca="false">IF(Z35="","",IF(Z35="-","-",IF(UPPER(Z35)="AB","+",VLOOKUP(Z35,'විෂය තොරතුරු'!$P$24:$Q$28,2))))</f>
        <v/>
      </c>
      <c r="BL35" s="168" t="str">
        <f aca="false">IF(AA35="","",IF(AA35="-","-",IF(UPPER(AA35)="AB","+",VLOOKUP(AA35,'විෂය තොරතුරු'!$P$24:$Q$28,2))))</f>
        <v/>
      </c>
      <c r="BM35" s="168" t="str">
        <f aca="false">IF(AB35="","",IF(AB35="-","-",IF(UPPER(AB35)="AB","+",VLOOKUP(AB35,'විෂය තොරතුරු'!$P$24:$Q$28,2))))</f>
        <v/>
      </c>
      <c r="BN35" s="168" t="str">
        <f aca="false">IF(AC35="","",IF(AC35="-","-",IF(UPPER(AC35)="AB","+",VLOOKUP(AC35,'විෂය තොරතුරු'!$P$24:$Q$28,2))))</f>
        <v/>
      </c>
      <c r="BO35" s="169" t="str">
        <f aca="false">IF(AD35="","",IF(AD35="-","-",IF(UPPER(AD35)="AB","+",VLOOKUP(AD35,'විෂය තොරතුරු'!$P$24:$Q$28,2))))</f>
        <v/>
      </c>
      <c r="BP35" s="171" t="str">
        <f aca="false">IF(AE35="","",IF(AE35="-","-",IF(UPPER(AE35)="AB","+",VLOOKUP(AE35,'විෂය තොරතුරු'!$P$24:$Q$28,2))))</f>
        <v/>
      </c>
      <c r="BQ35" s="168" t="str">
        <f aca="false">IF(AF35="","",IF(AF35="-","-",IF(UPPER(AF35)="AB","+",VLOOKUP(AF35,'විෂය තොරතුරු'!$P$24:$Q$28,2))))</f>
        <v/>
      </c>
      <c r="BR35" s="168" t="str">
        <f aca="false">IF(AG35="","",IF(AG35="-","-",IF(UPPER(AG35)="AB","+",VLOOKUP(AG35,'විෂය තොරතුරු'!$P$24:$Q$28,2))))</f>
        <v/>
      </c>
      <c r="BS35" s="168" t="str">
        <f aca="false">IF(AH35="","",IF(AH35="-","-",IF(UPPER(AH35)="AB","+",VLOOKUP(AH35,'විෂය තොරතුරු'!$P$24:$Q$28,2))))</f>
        <v/>
      </c>
      <c r="BT35" s="168" t="str">
        <f aca="false">IF(AI35="","",IF(AI35="-","-",IF(UPPER(AI35)="AB","+",VLOOKUP(AI35,'විෂය තොරතුරු'!$P$24:$Q$28,2))))</f>
        <v/>
      </c>
      <c r="BU35" s="168" t="str">
        <f aca="false">IF(AJ35="","",IF(AJ35="-","-",IF(UPPER(AJ35)="AB","+",VLOOKUP(AJ35,'විෂය තොරතුරු'!$P$24:$Q$28,2))))</f>
        <v/>
      </c>
      <c r="BV35" s="168" t="str">
        <f aca="false">IF(AK35="","",IF(AK35="-","-",IF(UPPER(AK35)="AB","+",VLOOKUP(AK35,'විෂය තොරතුරු'!$P$24:$Q$28,2))))</f>
        <v/>
      </c>
      <c r="BW35" s="169" t="str">
        <f aca="false">IF(AL35="","",IF(AL35="-","-",IF(UPPER(AL35)="AB","+",VLOOKUP(AL35,'විෂය තොරතුරු'!$P$24:$Q$28,2))))</f>
        <v/>
      </c>
      <c r="BX35" s="171" t="str">
        <f aca="false">IF($B35="","",COUNTIF($AP35:$BW35,"A"))</f>
        <v/>
      </c>
      <c r="BY35" s="168" t="str">
        <f aca="false">IF($B35="","",COUNTIF($AP35:$BW35,"B"))</f>
        <v/>
      </c>
      <c r="BZ35" s="168" t="str">
        <f aca="false">IF($B35="","",COUNTIF($AP35:$BW35,"C"))</f>
        <v/>
      </c>
      <c r="CA35" s="168" t="str">
        <f aca="false">IF($B35="","",COUNTIF($AP35:$BW35,"S"))</f>
        <v/>
      </c>
      <c r="CB35" s="169" t="str">
        <f aca="false">IF($B35="","",COUNTIF($AP35:$BW35,"W"))</f>
        <v/>
      </c>
      <c r="CC35" s="171" t="str">
        <f aca="false">IF(B35="","",SUM(BX35:CA35))</f>
        <v/>
      </c>
      <c r="CD35" s="169" t="str">
        <f aca="false">IF(B35="","",SUM(BX35:BZ35))</f>
        <v/>
      </c>
      <c r="CE35" s="172" t="str">
        <f aca="false">IF(B35="","",IF(AND(CC35&gt;=6,CD35&gt;=3,OR(E35&gt;=35,F35&gt;=35),L35&gt;=35),"6/3 සමත්",IF(AND(CC35&gt;=5,CD35&gt;=3,OR(E35&gt;=35,F35&gt;=35,L35&gt;=35)),"5/3 සමත්",IF(AND(CC35&gt;=4,CD35&gt;=1,OR(E35&gt;=20,F35&gt;=20,L35&gt;=20)),"සමත් කළ හැකි",IF(CB35=9,"W9","අසමත් ?")))))</f>
        <v/>
      </c>
      <c r="FK35" s="173" t="n">
        <v>21</v>
      </c>
      <c r="FL35" s="161" t="s">
        <v>65</v>
      </c>
      <c r="FM35" s="161"/>
      <c r="FN35" s="161" t="str">
        <f aca="false">IF(FM35="","-",(FM35/$M$95)*100)</f>
        <v>-</v>
      </c>
      <c r="FO35" s="165" t="n">
        <v>24</v>
      </c>
      <c r="FP35" s="165"/>
      <c r="FQ35" s="165" t="s">
        <v>18</v>
      </c>
      <c r="FR35" s="165" t="n">
        <v>40</v>
      </c>
      <c r="FS35" s="165"/>
      <c r="FT35" s="165"/>
      <c r="FU35" s="165" t="n">
        <v>13</v>
      </c>
      <c r="FV35" s="165" t="s">
        <v>52</v>
      </c>
      <c r="FW35" s="165" t="s">
        <v>18</v>
      </c>
      <c r="FX35" s="165" t="s">
        <v>52</v>
      </c>
      <c r="FY35" s="165" t="s">
        <v>18</v>
      </c>
      <c r="FZ35" s="165" t="n">
        <v>25</v>
      </c>
      <c r="GA35" s="165" t="s">
        <v>18</v>
      </c>
      <c r="GB35" s="165"/>
      <c r="GC35" s="165"/>
      <c r="GD35" s="165"/>
      <c r="GE35" s="165"/>
      <c r="GF35" s="165"/>
      <c r="GG35" s="165" t="s">
        <v>18</v>
      </c>
      <c r="GH35" s="165" t="n">
        <v>49</v>
      </c>
      <c r="GI35" s="165" t="s">
        <v>18</v>
      </c>
      <c r="GJ35" s="165"/>
      <c r="GK35" s="165"/>
      <c r="GL35" s="165" t="s">
        <v>18</v>
      </c>
      <c r="GM35" s="165"/>
      <c r="GN35" s="165"/>
      <c r="GO35" s="165" t="s">
        <v>18</v>
      </c>
      <c r="GP35" s="165" t="s">
        <v>18</v>
      </c>
      <c r="GQ35" s="165"/>
      <c r="GR35" s="165" t="s">
        <v>18</v>
      </c>
      <c r="GS35" s="165"/>
      <c r="GT35" s="165"/>
      <c r="GU35" s="165"/>
      <c r="GV35" s="174"/>
      <c r="GW35" s="167" t="n">
        <f aca="false">IF(FL35="","",SUM(FO35:GV35))</f>
        <v>151</v>
      </c>
      <c r="GX35" s="168" t="n">
        <f aca="false">IF(FL35="","",GW35/9)</f>
        <v>16.7777777777778</v>
      </c>
      <c r="GY35" s="169" t="n">
        <f aca="false">IF(FL35="","",IF(GW35=0,"-",RANK(GW35,$GW$15:$GW$64,0)))</f>
        <v>40</v>
      </c>
      <c r="GZ35" s="167" t="str">
        <f aca="false">IF(FO35="","",IF(FO35="-","-",IF(UPPER(FO35)="AB","+",VLOOKUP(FO35,'විෂය තොරතුරු'!$P$24:$Q$28,2))))</f>
        <v>W</v>
      </c>
      <c r="HA35" s="168" t="str">
        <f aca="false">IF(FP35="","",IF(FP35="-","-",IF(UPPER(FP35)="AB","+",VLOOKUP(FP35,'විෂය තොරතුරු'!$P$24:$Q$28,2))))</f>
        <v/>
      </c>
      <c r="HB35" s="168" t="str">
        <f aca="false">IF(FQ35="","",IF(FQ35="-","-",IF(UPPER(FQ35)="AB","+",VLOOKUP(FQ35,'විෂය තොරතුරු'!$P$24:$Q$28,2))))</f>
        <v>-</v>
      </c>
      <c r="HC35" s="168" t="str">
        <f aca="false">IF(FR35="","",IF(FR35="-","-",IF(UPPER(FR35)="AB","+",VLOOKUP(FR35,'විෂය තොරතුරු'!$P$24:$Q$28,2))))</f>
        <v>S</v>
      </c>
      <c r="HD35" s="168" t="str">
        <f aca="false">IF(FS35="","",IF(FS35="-","-",IF(UPPER(FS35)="AB","+",VLOOKUP(FS35,'විෂය තොරතුරු'!$P$24:$Q$28,2))))</f>
        <v/>
      </c>
      <c r="HE35" s="170" t="str">
        <f aca="false">IF(FT35="","",IF(FT35="-","-",IF(UPPER(FT35)="AB","+",VLOOKUP(FT35,'විෂය තොරතුරු'!$P$24:$Q$28,2))))</f>
        <v/>
      </c>
      <c r="HF35" s="171" t="str">
        <f aca="false">IF(FU35="","",IF(FU35="-","-",IF(UPPER(FU35)="AB","+",VLOOKUP(FU35,'විෂය තොරතුරු'!$P$24:$Q$28,2))))</f>
        <v>W</v>
      </c>
      <c r="HG35" s="168" t="str">
        <f aca="false">IF(FV35="","",IF(FV35="-","-",IF(UPPER(FV35)="AB","+",VLOOKUP(FV35,'විෂය තොරතුරු'!$P$24:$Q$28,2))))</f>
        <v>+</v>
      </c>
      <c r="HH35" s="168" t="str">
        <f aca="false">IF(FW35="","",IF(FW35="-","-",IF(UPPER(FW35)="AB","+",VLOOKUP(FW35,'විෂය තොරතුරු'!$P$24:$Q$28,2))))</f>
        <v>-</v>
      </c>
      <c r="HI35" s="169" t="str">
        <f aca="false">IF(FX35="","",IF(FX35="-","-",IF(UPPER(FX35)="AB","+",VLOOKUP(FX35,'විෂය තොරතුරු'!$P$24:$Q$28,2))))</f>
        <v>+</v>
      </c>
      <c r="HJ35" s="167" t="str">
        <f aca="false">IF(FY35="","",IF(FY35="-","-",IF(UPPER(FY35)="AB","+",VLOOKUP(FY35,'විෂය තොරතුරු'!$P$24:$Q$28,2))))</f>
        <v>-</v>
      </c>
      <c r="HK35" s="168" t="str">
        <f aca="false">IF(FZ35="","",IF(FZ35="-","-",IF(UPPER(FZ35)="AB","+",VLOOKUP(FZ35,'විෂය තොරතුරු'!$P$24:$Q$28,2))))</f>
        <v>W</v>
      </c>
      <c r="HL35" s="168" t="str">
        <f aca="false">IF(GA35="","",IF(GA35="-","-",IF(UPPER(GA35)="AB","+",VLOOKUP(GA35,'විෂය තොරතුරු'!$P$24:$Q$28,2))))</f>
        <v>-</v>
      </c>
      <c r="HM35" s="168" t="str">
        <f aca="false">IF(GB35="","",IF(GB35="-","-",IF(UPPER(GB35)="AB","+",VLOOKUP(GB35,'විෂය තොරතුරු'!$P$24:$Q$28,2))))</f>
        <v/>
      </c>
      <c r="HN35" s="168" t="str">
        <f aca="false">IF(GC35="","",IF(GC35="-","-",IF(UPPER(GC35)="AB","+",VLOOKUP(GC35,'විෂය තොරතුරු'!$P$24:$Q$28,2))))</f>
        <v/>
      </c>
      <c r="HO35" s="168" t="str">
        <f aca="false">IF(GD35="","",IF(GD35="-","-",IF(UPPER(GD35)="AB","+",VLOOKUP(GD35,'විෂය තොරතුරු'!$P$24:$Q$28,2))))</f>
        <v/>
      </c>
      <c r="HP35" s="168" t="str">
        <f aca="false">IF(GE35="","",IF(GE35="-","-",IF(UPPER(GE35)="AB","+",VLOOKUP(GE35,'විෂය තොරතුරු'!$P$24:$Q$28,2))))</f>
        <v/>
      </c>
      <c r="HQ35" s="170" t="str">
        <f aca="false">IF(GF35="","",IF(GF35="-","-",IF(UPPER(GF35)="AB","+",VLOOKUP(GF35,'විෂය තොරතුරු'!$P$24:$Q$28,2))))</f>
        <v/>
      </c>
      <c r="HR35" s="171" t="str">
        <f aca="false">IF(GG35="","",IF(GG35="-","-",IF(UPPER(GG35)="AB","+",VLOOKUP(GG35,'විෂය තොරතුරු'!$P$24:$Q$28,2))))</f>
        <v>-</v>
      </c>
      <c r="HS35" s="168" t="str">
        <f aca="false">IF(GH35="","",IF(GH35="-","-",IF(UPPER(GH35)="AB","+",VLOOKUP(GH35,'විෂය තොරතුරු'!$P$24:$Q$28,2))))</f>
        <v>S</v>
      </c>
      <c r="HT35" s="168" t="str">
        <f aca="false">IF(GI35="","",IF(GI35="-","-",IF(UPPER(GI35)="AB","+",VLOOKUP(GI35,'විෂය තොරතුරු'!$P$24:$Q$28,2))))</f>
        <v>-</v>
      </c>
      <c r="HU35" s="168" t="str">
        <f aca="false">IF(GJ35="","",IF(GJ35="-","-",IF(UPPER(GJ35)="AB","+",VLOOKUP(GJ35,'විෂය තොරතුරු'!$P$24:$Q$28,2))))</f>
        <v/>
      </c>
      <c r="HV35" s="168" t="str">
        <f aca="false">IF(GK35="","",IF(GK35="-","-",IF(UPPER(GK35)="AB","+",VLOOKUP(GK35,'විෂය තොරතුරු'!$P$24:$Q$28,2))))</f>
        <v/>
      </c>
      <c r="HW35" s="168" t="str">
        <f aca="false">IF(GL35="","",IF(GL35="-","-",IF(UPPER(GL35)="AB","+",VLOOKUP(GL35,'විෂය තොරතුරු'!$P$24:$Q$28,2))))</f>
        <v>-</v>
      </c>
      <c r="HX35" s="168" t="str">
        <f aca="false">IF(GM35="","",IF(GM35="-","-",IF(UPPER(GM35)="AB","+",VLOOKUP(GM35,'විෂය තොරතුරු'!$P$24:$Q$28,2))))</f>
        <v/>
      </c>
      <c r="HY35" s="169" t="str">
        <f aca="false">IF(GN35="","",IF(GN35="-","-",IF(UPPER(GN35)="AB","+",VLOOKUP(GN35,'විෂය තොරතුරු'!$P$24:$Q$28,2))))</f>
        <v/>
      </c>
      <c r="HZ35" s="171" t="str">
        <f aca="false">IF(GO35="","",IF(GO35="-","-",IF(UPPER(GO35)="AB","+",VLOOKUP(GO35,'විෂය තොරතුරු'!$P$24:$Q$28,2))))</f>
        <v>-</v>
      </c>
      <c r="IA35" s="168" t="str">
        <f aca="false">IF(GP35="","",IF(GP35="-","-",IF(UPPER(GP35)="AB","+",VLOOKUP(GP35,'විෂය තොරතුරු'!$P$24:$Q$28,2))))</f>
        <v>-</v>
      </c>
      <c r="IB35" s="168" t="str">
        <f aca="false">IF(GQ35="","",IF(GQ35="-","-",IF(UPPER(GQ35)="AB","+",VLOOKUP(GQ35,'විෂය තොරතුරු'!$P$24:$Q$28,2))))</f>
        <v/>
      </c>
      <c r="IC35" s="168" t="str">
        <f aca="false">IF(GR35="","",IF(GR35="-","-",IF(UPPER(GR35)="AB","+",VLOOKUP(GR35,'විෂය තොරතුරු'!$P$24:$Q$28,2))))</f>
        <v>-</v>
      </c>
      <c r="ID35" s="168" t="str">
        <f aca="false">IF(GS35="","",IF(GS35="-","-",IF(UPPER(GS35)="AB","+",VLOOKUP(GS35,'විෂය තොරතුරු'!$P$24:$Q$28,2))))</f>
        <v/>
      </c>
      <c r="IE35" s="168" t="str">
        <f aca="false">IF(GT35="","",IF(GT35="-","-",IF(UPPER(GT35)="AB","+",VLOOKUP(GT35,'විෂය තොරතුරු'!$P$24:$Q$28,2))))</f>
        <v/>
      </c>
      <c r="IF35" s="168" t="str">
        <f aca="false">IF(GU35="","",IF(GU35="-","-",IF(UPPER(GU35)="AB","+",VLOOKUP(GU35,'විෂය තොරතුරු'!$P$24:$Q$28,2))))</f>
        <v/>
      </c>
      <c r="IG35" s="169" t="str">
        <f aca="false">IF(GV35="","",IF(GV35="-","-",IF(UPPER(GV35)="AB","+",VLOOKUP(GV35,'විෂය තොරතුරු'!$P$24:$Q$28,2))))</f>
        <v/>
      </c>
      <c r="IH35" s="171" t="n">
        <f aca="false">IF($FL35="","",COUNTIF($GZ35:$IG35,"A"))</f>
        <v>0</v>
      </c>
      <c r="II35" s="171" t="n">
        <f aca="false">IF($FL35="","",COUNTIF($GZ35:$IG35,"B"))</f>
        <v>0</v>
      </c>
      <c r="IJ35" s="171" t="n">
        <f aca="false">IF($FL35="","",COUNTIF($GZ35:$IG35,"C"))</f>
        <v>0</v>
      </c>
      <c r="IK35" s="171" t="n">
        <f aca="false">IF($FL35="","",COUNTIF($GZ35:$IG35,"S"))</f>
        <v>2</v>
      </c>
      <c r="IL35" s="171" t="n">
        <f aca="false">IF($FL35="","",COUNTIF($GZ35:$IG35,"W"))</f>
        <v>3</v>
      </c>
      <c r="IM35" s="171" t="n">
        <f aca="false">IF(FL35="","",SUM(IH35:IK35))</f>
        <v>2</v>
      </c>
      <c r="IN35" s="169" t="n">
        <f aca="false">IF(FL35="","",SUM(IH35:IJ35))</f>
        <v>0</v>
      </c>
      <c r="IO35" s="172" t="str">
        <f aca="false">IF(FL35="","",IF(AND(IM35&gt;=6,IN35&gt;=3,OR(FO35&gt;=35,FP35&gt;=35),FV35&gt;=35),"6/3 සමත්",IF(AND(IM35&gt;=5,IN35&gt;=3,OR(FO35&gt;=35,FP35&gt;=35,FV35&gt;=35)),"5/3 සමත්",IF(AND(IM35&gt;=4,IN35&gt;=1,OR(FO35&gt;=20,FP35&gt;=20,FV35&gt;=20)),"සමත් කළ හැකි",IF(IL35=9,"W9","අසමත් ?")))))</f>
        <v>අසමත් ?</v>
      </c>
    </row>
    <row r="36" customFormat="false" ht="13.8" hidden="false" customHeight="false" outlineLevel="0" collapsed="false">
      <c r="A36" s="160" t="n">
        <v>22</v>
      </c>
      <c r="B36" s="161"/>
      <c r="C36" s="161"/>
      <c r="D36" s="162"/>
      <c r="E36" s="183"/>
      <c r="F36" s="181"/>
      <c r="G36" s="183"/>
      <c r="H36" s="180"/>
      <c r="I36" s="180"/>
      <c r="J36" s="181"/>
      <c r="K36" s="183"/>
      <c r="L36" s="180"/>
      <c r="M36" s="180"/>
      <c r="N36" s="181"/>
      <c r="O36" s="183"/>
      <c r="P36" s="180"/>
      <c r="Q36" s="180"/>
      <c r="R36" s="180"/>
      <c r="S36" s="180"/>
      <c r="T36" s="180"/>
      <c r="U36" s="180"/>
      <c r="V36" s="181"/>
      <c r="W36" s="183"/>
      <c r="X36" s="180"/>
      <c r="Y36" s="180"/>
      <c r="Z36" s="180"/>
      <c r="AA36" s="180"/>
      <c r="AB36" s="180"/>
      <c r="AC36" s="180"/>
      <c r="AD36" s="181"/>
      <c r="AE36" s="183"/>
      <c r="AF36" s="180"/>
      <c r="AG36" s="180"/>
      <c r="AH36" s="180"/>
      <c r="AI36" s="180"/>
      <c r="AJ36" s="180"/>
      <c r="AK36" s="180"/>
      <c r="AL36" s="166"/>
      <c r="AM36" s="167" t="str">
        <f aca="false">IF(B36="","",SUM(E36:AL36))</f>
        <v/>
      </c>
      <c r="AN36" s="168" t="str">
        <f aca="false">IF(B36="","",AM36/9)</f>
        <v/>
      </c>
      <c r="AO36" s="169" t="str">
        <f aca="false">IF(B36="","",IF(AM36=0,"-",RANK(AM36,$AM$15:$AM$64,0)))</f>
        <v/>
      </c>
      <c r="AP36" s="167" t="str">
        <f aca="false">IF(E36="","",IF(E36="-","-",IF(UPPER(E36)="AB","+",VLOOKUP(E36,'විෂය තොරතුරු'!$P$24:$Q$28,2))))</f>
        <v/>
      </c>
      <c r="AQ36" s="168" t="str">
        <f aca="false">IF(F36="","",IF(F36="-","-",IF(UPPER(F36)="AB","+",VLOOKUP(F36,'විෂය තොරතුරු'!$P$24:$Q$28,2))))</f>
        <v/>
      </c>
      <c r="AR36" s="168" t="str">
        <f aca="false">IF(G36="","",IF(G36="-","-",IF(UPPER(G36)="AB","+",VLOOKUP(G36,'විෂය තොරතුරු'!$P$24:$Q$28,2))))</f>
        <v/>
      </c>
      <c r="AS36" s="168" t="str">
        <f aca="false">IF(H36="","",IF(H36="-","-",IF(UPPER(H36)="AB","+",VLOOKUP(H36,'විෂය තොරතුරු'!$P$24:$Q$28,2))))</f>
        <v/>
      </c>
      <c r="AT36" s="168" t="str">
        <f aca="false">IF(I36="","",IF(I36="-","-",IF(UPPER(I36)="AB","+",VLOOKUP(I36,'විෂය තොරතුරු'!$P$24:$Q$28,2))))</f>
        <v/>
      </c>
      <c r="AU36" s="170" t="str">
        <f aca="false">IF(J36="","",IF(J36="-","-",IF(UPPER(J36)="AB","+",VLOOKUP(J36,'විෂය තොරතුරු'!$P$24:$Q$28,2))))</f>
        <v/>
      </c>
      <c r="AV36" s="171" t="str">
        <f aca="false">IF(K36="","",IF(K36="-","-",IF(UPPER(K36)="AB","+",VLOOKUP(K36,'විෂය තොරතුරු'!$P$24:$Q$28,2))))</f>
        <v/>
      </c>
      <c r="AW36" s="168" t="str">
        <f aca="false">IF(L36="","",IF(L36="-","-",IF(UPPER(L36)="AB","+",VLOOKUP(L36,'විෂය තොරතුරු'!$P$24:$Q$28,2))))</f>
        <v/>
      </c>
      <c r="AX36" s="168" t="str">
        <f aca="false">IF(M36="","",IF(M36="-","-",IF(UPPER(M36)="AB","+",VLOOKUP(M36,'විෂය තොරතුරු'!$P$24:$Q$28,2))))</f>
        <v/>
      </c>
      <c r="AY36" s="169" t="str">
        <f aca="false">IF(N36="","",IF(N36="-","-",IF(UPPER(N36)="AB","+",VLOOKUP(N36,'විෂය තොරතුරු'!$P$24:$Q$28,2))))</f>
        <v/>
      </c>
      <c r="AZ36" s="167" t="str">
        <f aca="false">IF(O36="","",IF(O36="-","-",IF(UPPER(O36)="AB","+",VLOOKUP(O36,'විෂය තොරතුරු'!$P$24:$Q$28,2))))</f>
        <v/>
      </c>
      <c r="BA36" s="168" t="str">
        <f aca="false">IF(P36="","",IF(P36="-","-",IF(UPPER(P36)="AB","+",VLOOKUP(P36,'විෂය තොරතුරු'!$P$24:$Q$28,2))))</f>
        <v/>
      </c>
      <c r="BB36" s="168" t="str">
        <f aca="false">IF(Q36="","",IF(Q36="-","-",IF(UPPER(Q36)="AB","+",VLOOKUP(Q36,'විෂය තොරතුරු'!$P$24:$Q$28,2))))</f>
        <v/>
      </c>
      <c r="BC36" s="168" t="str">
        <f aca="false">IF(R36="","",IF(R36="-","-",IF(UPPER(R36)="AB","+",VLOOKUP(R36,'විෂය තොරතුරු'!$P$24:$Q$28,2))))</f>
        <v/>
      </c>
      <c r="BD36" s="168" t="str">
        <f aca="false">IF(S36="","",IF(S36="-","-",IF(UPPER(S36)="AB","+",VLOOKUP(S36,'විෂය තොරතුරු'!$P$24:$Q$28,2))))</f>
        <v/>
      </c>
      <c r="BE36" s="168" t="str">
        <f aca="false">IF(T36="","",IF(T36="-","-",IF(UPPER(T36)="AB","+",VLOOKUP(T36,'විෂය තොරතුරු'!$P$24:$Q$28,2))))</f>
        <v/>
      </c>
      <c r="BF36" s="168" t="str">
        <f aca="false">IF(U36="","",IF(U36="-","-",IF(UPPER(U36)="AB","+",VLOOKUP(U36,'විෂය තොරතුරු'!$P$24:$Q$28,2))))</f>
        <v/>
      </c>
      <c r="BG36" s="170" t="str">
        <f aca="false">IF(V36="","",IF(V36="-","-",IF(UPPER(V36)="AB","+",VLOOKUP(V36,'විෂය තොරතුරු'!$P$24:$Q$28,2))))</f>
        <v/>
      </c>
      <c r="BH36" s="171" t="str">
        <f aca="false">IF(W36="","",IF(W36="-","-",IF(UPPER(W36)="AB","+",VLOOKUP(W36,'විෂය තොරතුරු'!$P$24:$Q$28,2))))</f>
        <v/>
      </c>
      <c r="BI36" s="168" t="str">
        <f aca="false">IF(X36="","",IF(X36="-","-",IF(UPPER(X36)="AB","+",VLOOKUP(X36,'විෂය තොරතුරු'!$P$24:$Q$28,2))))</f>
        <v/>
      </c>
      <c r="BJ36" s="168" t="str">
        <f aca="false">IF(Y36="","",IF(Y36="-","-",IF(UPPER(Y36)="AB","+",VLOOKUP(Y36,'විෂය තොරතුරු'!$P$24:$Q$28,2))))</f>
        <v/>
      </c>
      <c r="BK36" s="168" t="str">
        <f aca="false">IF(Z36="","",IF(Z36="-","-",IF(UPPER(Z36)="AB","+",VLOOKUP(Z36,'විෂය තොරතුරු'!$P$24:$Q$28,2))))</f>
        <v/>
      </c>
      <c r="BL36" s="168" t="str">
        <f aca="false">IF(AA36="","",IF(AA36="-","-",IF(UPPER(AA36)="AB","+",VLOOKUP(AA36,'විෂය තොරතුරු'!$P$24:$Q$28,2))))</f>
        <v/>
      </c>
      <c r="BM36" s="168" t="str">
        <f aca="false">IF(AB36="","",IF(AB36="-","-",IF(UPPER(AB36)="AB","+",VLOOKUP(AB36,'විෂය තොරතුරු'!$P$24:$Q$28,2))))</f>
        <v/>
      </c>
      <c r="BN36" s="168" t="str">
        <f aca="false">IF(AC36="","",IF(AC36="-","-",IF(UPPER(AC36)="AB","+",VLOOKUP(AC36,'විෂය තොරතුරු'!$P$24:$Q$28,2))))</f>
        <v/>
      </c>
      <c r="BO36" s="169" t="str">
        <f aca="false">IF(AD36="","",IF(AD36="-","-",IF(UPPER(AD36)="AB","+",VLOOKUP(AD36,'විෂය තොරතුරු'!$P$24:$Q$28,2))))</f>
        <v/>
      </c>
      <c r="BP36" s="171" t="str">
        <f aca="false">IF(AE36="","",IF(AE36="-","-",IF(UPPER(AE36)="AB","+",VLOOKUP(AE36,'විෂය තොරතුරු'!$P$24:$Q$28,2))))</f>
        <v/>
      </c>
      <c r="BQ36" s="168" t="str">
        <f aca="false">IF(AF36="","",IF(AF36="-","-",IF(UPPER(AF36)="AB","+",VLOOKUP(AF36,'විෂය තොරතුරු'!$P$24:$Q$28,2))))</f>
        <v/>
      </c>
      <c r="BR36" s="168" t="str">
        <f aca="false">IF(AG36="","",IF(AG36="-","-",IF(UPPER(AG36)="AB","+",VLOOKUP(AG36,'විෂය තොරතුරු'!$P$24:$Q$28,2))))</f>
        <v/>
      </c>
      <c r="BS36" s="168" t="str">
        <f aca="false">IF(AH36="","",IF(AH36="-","-",IF(UPPER(AH36)="AB","+",VLOOKUP(AH36,'විෂය තොරතුරු'!$P$24:$Q$28,2))))</f>
        <v/>
      </c>
      <c r="BT36" s="168" t="str">
        <f aca="false">IF(AI36="","",IF(AI36="-","-",IF(UPPER(AI36)="AB","+",VLOOKUP(AI36,'විෂය තොරතුරු'!$P$24:$Q$28,2))))</f>
        <v/>
      </c>
      <c r="BU36" s="168" t="str">
        <f aca="false">IF(AJ36="","",IF(AJ36="-","-",IF(UPPER(AJ36)="AB","+",VLOOKUP(AJ36,'විෂය තොරතුරු'!$P$24:$Q$28,2))))</f>
        <v/>
      </c>
      <c r="BV36" s="168" t="str">
        <f aca="false">IF(AK36="","",IF(AK36="-","-",IF(UPPER(AK36)="AB","+",VLOOKUP(AK36,'විෂය තොරතුරු'!$P$24:$Q$28,2))))</f>
        <v/>
      </c>
      <c r="BW36" s="169" t="str">
        <f aca="false">IF(AL36="","",IF(AL36="-","-",IF(UPPER(AL36)="AB","+",VLOOKUP(AL36,'විෂය තොරතුරු'!$P$24:$Q$28,2))))</f>
        <v/>
      </c>
      <c r="BX36" s="171" t="str">
        <f aca="false">IF($B36="","",COUNTIF($AP36:$BW36,"A"))</f>
        <v/>
      </c>
      <c r="BY36" s="168" t="str">
        <f aca="false">IF($B36="","",COUNTIF($AP36:$BW36,"B"))</f>
        <v/>
      </c>
      <c r="BZ36" s="168" t="str">
        <f aca="false">IF($B36="","",COUNTIF($AP36:$BW36,"C"))</f>
        <v/>
      </c>
      <c r="CA36" s="168" t="str">
        <f aca="false">IF($B36="","",COUNTIF($AP36:$BW36,"S"))</f>
        <v/>
      </c>
      <c r="CB36" s="169" t="str">
        <f aca="false">IF($B36="","",COUNTIF($AP36:$BW36,"W"))</f>
        <v/>
      </c>
      <c r="CC36" s="171" t="str">
        <f aca="false">IF(B36="","",SUM(BX36:CA36))</f>
        <v/>
      </c>
      <c r="CD36" s="169" t="str">
        <f aca="false">IF(B36="","",SUM(BX36:BZ36))</f>
        <v/>
      </c>
      <c r="CE36" s="172" t="str">
        <f aca="false">IF(B36="","",IF(AND(CC36&gt;=6,CD36&gt;=3,OR(E36&gt;=35,F36&gt;=35),L36&gt;=35),"6/3 සමත්",IF(AND(CC36&gt;=5,CD36&gt;=3,OR(E36&gt;=35,F36&gt;=35,L36&gt;=35)),"5/3 සමත්",IF(AND(CC36&gt;=4,CD36&gt;=1,OR(E36&gt;=20,F36&gt;=20,L36&gt;=20)),"සමත් කළ හැකි",IF(CB36=9,"W9","අසමත් ?")))))</f>
        <v/>
      </c>
      <c r="FK36" s="173" t="n">
        <v>22</v>
      </c>
      <c r="FL36" s="161" t="s">
        <v>66</v>
      </c>
      <c r="FM36" s="161"/>
      <c r="FN36" s="161" t="str">
        <f aca="false">IF(FM36="","-",(FM36/$M$95)*100)</f>
        <v>-</v>
      </c>
      <c r="FO36" s="165" t="n">
        <v>25</v>
      </c>
      <c r="FP36" s="165"/>
      <c r="FQ36" s="165" t="n">
        <v>34</v>
      </c>
      <c r="FR36" s="165" t="s">
        <v>18</v>
      </c>
      <c r="FS36" s="165"/>
      <c r="FT36" s="165"/>
      <c r="FU36" s="165" t="n">
        <v>9</v>
      </c>
      <c r="FV36" s="165" t="n">
        <v>21</v>
      </c>
      <c r="FW36" s="165" t="n">
        <v>10</v>
      </c>
      <c r="FX36" s="165" t="n">
        <v>17</v>
      </c>
      <c r="FY36" s="165" t="s">
        <v>18</v>
      </c>
      <c r="FZ36" s="165" t="n">
        <v>17</v>
      </c>
      <c r="GA36" s="165" t="s">
        <v>18</v>
      </c>
      <c r="GB36" s="165"/>
      <c r="GC36" s="165"/>
      <c r="GD36" s="165"/>
      <c r="GE36" s="165"/>
      <c r="GF36" s="165"/>
      <c r="GG36" s="165" t="n">
        <v>48</v>
      </c>
      <c r="GH36" s="165" t="s">
        <v>18</v>
      </c>
      <c r="GI36" s="165" t="s">
        <v>18</v>
      </c>
      <c r="GJ36" s="165"/>
      <c r="GK36" s="165"/>
      <c r="GL36" s="165" t="n">
        <v>34</v>
      </c>
      <c r="GM36" s="165"/>
      <c r="GN36" s="165"/>
      <c r="GO36" s="165" t="s">
        <v>18</v>
      </c>
      <c r="GP36" s="165" t="s">
        <v>18</v>
      </c>
      <c r="GQ36" s="165"/>
      <c r="GR36" s="165" t="s">
        <v>18</v>
      </c>
      <c r="GS36" s="165"/>
      <c r="GT36" s="165"/>
      <c r="GU36" s="165"/>
      <c r="GV36" s="174"/>
      <c r="GW36" s="167" t="n">
        <f aca="false">IF(FL36="","",SUM(FO36:GV36))</f>
        <v>215</v>
      </c>
      <c r="GX36" s="168" t="n">
        <f aca="false">IF(FL36="","",GW36/9)</f>
        <v>23.8888888888889</v>
      </c>
      <c r="GY36" s="169" t="n">
        <f aca="false">IF(FL36="","",IF(GW36=0,"-",RANK(GW36,$GW$15:$GW$64,0)))</f>
        <v>23</v>
      </c>
      <c r="GZ36" s="167" t="str">
        <f aca="false">IF(FO36="","",IF(FO36="-","-",IF(UPPER(FO36)="AB","+",VLOOKUP(FO36,'විෂය තොරතුරු'!$P$24:$Q$28,2))))</f>
        <v>W</v>
      </c>
      <c r="HA36" s="168" t="str">
        <f aca="false">IF(FP36="","",IF(FP36="-","-",IF(UPPER(FP36)="AB","+",VLOOKUP(FP36,'විෂය තොරතුරු'!$P$24:$Q$28,2))))</f>
        <v/>
      </c>
      <c r="HB36" s="168" t="str">
        <f aca="false">IF(FQ36="","",IF(FQ36="-","-",IF(UPPER(FQ36)="AB","+",VLOOKUP(FQ36,'විෂය තොරතුරු'!$P$24:$Q$28,2))))</f>
        <v>W</v>
      </c>
      <c r="HC36" s="168" t="str">
        <f aca="false">IF(FR36="","",IF(FR36="-","-",IF(UPPER(FR36)="AB","+",VLOOKUP(FR36,'විෂය තොරතුරු'!$P$24:$Q$28,2))))</f>
        <v>-</v>
      </c>
      <c r="HD36" s="168" t="str">
        <f aca="false">IF(FS36="","",IF(FS36="-","-",IF(UPPER(FS36)="AB","+",VLOOKUP(FS36,'විෂය තොරතුරු'!$P$24:$Q$28,2))))</f>
        <v/>
      </c>
      <c r="HE36" s="170" t="str">
        <f aca="false">IF(FT36="","",IF(FT36="-","-",IF(UPPER(FT36)="AB","+",VLOOKUP(FT36,'විෂය තොරතුරු'!$P$24:$Q$28,2))))</f>
        <v/>
      </c>
      <c r="HF36" s="171" t="str">
        <f aca="false">IF(FU36="","",IF(FU36="-","-",IF(UPPER(FU36)="AB","+",VLOOKUP(FU36,'විෂය තොරතුරු'!$P$24:$Q$28,2))))</f>
        <v>W</v>
      </c>
      <c r="HG36" s="168" t="str">
        <f aca="false">IF(FV36="","",IF(FV36="-","-",IF(UPPER(FV36)="AB","+",VLOOKUP(FV36,'විෂය තොරතුරු'!$P$24:$Q$28,2))))</f>
        <v>W</v>
      </c>
      <c r="HH36" s="168" t="str">
        <f aca="false">IF(FW36="","",IF(FW36="-","-",IF(UPPER(FW36)="AB","+",VLOOKUP(FW36,'විෂය තොරතුරු'!$P$24:$Q$28,2))))</f>
        <v>W</v>
      </c>
      <c r="HI36" s="169" t="str">
        <f aca="false">IF(FX36="","",IF(FX36="-","-",IF(UPPER(FX36)="AB","+",VLOOKUP(FX36,'විෂය තොරතුරු'!$P$24:$Q$28,2))))</f>
        <v>W</v>
      </c>
      <c r="HJ36" s="167" t="str">
        <f aca="false">IF(FY36="","",IF(FY36="-","-",IF(UPPER(FY36)="AB","+",VLOOKUP(FY36,'විෂය තොරතුරු'!$P$24:$Q$28,2))))</f>
        <v>-</v>
      </c>
      <c r="HK36" s="168" t="str">
        <f aca="false">IF(FZ36="","",IF(FZ36="-","-",IF(UPPER(FZ36)="AB","+",VLOOKUP(FZ36,'විෂය තොරතුරු'!$P$24:$Q$28,2))))</f>
        <v>W</v>
      </c>
      <c r="HL36" s="168" t="str">
        <f aca="false">IF(GA36="","",IF(GA36="-","-",IF(UPPER(GA36)="AB","+",VLOOKUP(GA36,'විෂය තොරතුරු'!$P$24:$Q$28,2))))</f>
        <v>-</v>
      </c>
      <c r="HM36" s="168" t="str">
        <f aca="false">IF(GB36="","",IF(GB36="-","-",IF(UPPER(GB36)="AB","+",VLOOKUP(GB36,'විෂය තොරතුරු'!$P$24:$Q$28,2))))</f>
        <v/>
      </c>
      <c r="HN36" s="168" t="str">
        <f aca="false">IF(GC36="","",IF(GC36="-","-",IF(UPPER(GC36)="AB","+",VLOOKUP(GC36,'විෂය තොරතුරු'!$P$24:$Q$28,2))))</f>
        <v/>
      </c>
      <c r="HO36" s="168" t="str">
        <f aca="false">IF(GD36="","",IF(GD36="-","-",IF(UPPER(GD36)="AB","+",VLOOKUP(GD36,'විෂය තොරතුරු'!$P$24:$Q$28,2))))</f>
        <v/>
      </c>
      <c r="HP36" s="168" t="str">
        <f aca="false">IF(GE36="","",IF(GE36="-","-",IF(UPPER(GE36)="AB","+",VLOOKUP(GE36,'විෂය තොරතුරු'!$P$24:$Q$28,2))))</f>
        <v/>
      </c>
      <c r="HQ36" s="170" t="str">
        <f aca="false">IF(GF36="","",IF(GF36="-","-",IF(UPPER(GF36)="AB","+",VLOOKUP(GF36,'විෂය තොරතුරු'!$P$24:$Q$28,2))))</f>
        <v/>
      </c>
      <c r="HR36" s="171" t="str">
        <f aca="false">IF(GG36="","",IF(GG36="-","-",IF(UPPER(GG36)="AB","+",VLOOKUP(GG36,'විෂය තොරතුරු'!$P$24:$Q$28,2))))</f>
        <v>S</v>
      </c>
      <c r="HS36" s="168" t="str">
        <f aca="false">IF(GH36="","",IF(GH36="-","-",IF(UPPER(GH36)="AB","+",VLOOKUP(GH36,'විෂය තොරතුරු'!$P$24:$Q$28,2))))</f>
        <v>-</v>
      </c>
      <c r="HT36" s="168" t="str">
        <f aca="false">IF(GI36="","",IF(GI36="-","-",IF(UPPER(GI36)="AB","+",VLOOKUP(GI36,'විෂය තොරතුරු'!$P$24:$Q$28,2))))</f>
        <v>-</v>
      </c>
      <c r="HU36" s="168" t="str">
        <f aca="false">IF(GJ36="","",IF(GJ36="-","-",IF(UPPER(GJ36)="AB","+",VLOOKUP(GJ36,'විෂය තොරතුරු'!$P$24:$Q$28,2))))</f>
        <v/>
      </c>
      <c r="HV36" s="168" t="str">
        <f aca="false">IF(GK36="","",IF(GK36="-","-",IF(UPPER(GK36)="AB","+",VLOOKUP(GK36,'විෂය තොරතුරු'!$P$24:$Q$28,2))))</f>
        <v/>
      </c>
      <c r="HW36" s="168" t="str">
        <f aca="false">IF(GL36="","",IF(GL36="-","-",IF(UPPER(GL36)="AB","+",VLOOKUP(GL36,'විෂය තොරතුරු'!$P$24:$Q$28,2))))</f>
        <v>W</v>
      </c>
      <c r="HX36" s="168" t="str">
        <f aca="false">IF(GM36="","",IF(GM36="-","-",IF(UPPER(GM36)="AB","+",VLOOKUP(GM36,'විෂය තොරතුරු'!$P$24:$Q$28,2))))</f>
        <v/>
      </c>
      <c r="HY36" s="169" t="str">
        <f aca="false">IF(GN36="","",IF(GN36="-","-",IF(UPPER(GN36)="AB","+",VLOOKUP(GN36,'විෂය තොරතුරු'!$P$24:$Q$28,2))))</f>
        <v/>
      </c>
      <c r="HZ36" s="171" t="str">
        <f aca="false">IF(GO36="","",IF(GO36="-","-",IF(UPPER(GO36)="AB","+",VLOOKUP(GO36,'විෂය තොරතුරු'!$P$24:$Q$28,2))))</f>
        <v>-</v>
      </c>
      <c r="IA36" s="168" t="str">
        <f aca="false">IF(GP36="","",IF(GP36="-","-",IF(UPPER(GP36)="AB","+",VLOOKUP(GP36,'විෂය තොරතුරු'!$P$24:$Q$28,2))))</f>
        <v>-</v>
      </c>
      <c r="IB36" s="168" t="str">
        <f aca="false">IF(GQ36="","",IF(GQ36="-","-",IF(UPPER(GQ36)="AB","+",VLOOKUP(GQ36,'විෂය තොරතුරු'!$P$24:$Q$28,2))))</f>
        <v/>
      </c>
      <c r="IC36" s="168" t="str">
        <f aca="false">IF(GR36="","",IF(GR36="-","-",IF(UPPER(GR36)="AB","+",VLOOKUP(GR36,'විෂය තොරතුරු'!$P$24:$Q$28,2))))</f>
        <v>-</v>
      </c>
      <c r="ID36" s="168" t="str">
        <f aca="false">IF(GS36="","",IF(GS36="-","-",IF(UPPER(GS36)="AB","+",VLOOKUP(GS36,'විෂය තොරතුරු'!$P$24:$Q$28,2))))</f>
        <v/>
      </c>
      <c r="IE36" s="168" t="str">
        <f aca="false">IF(GT36="","",IF(GT36="-","-",IF(UPPER(GT36)="AB","+",VLOOKUP(GT36,'විෂය තොරතුරු'!$P$24:$Q$28,2))))</f>
        <v/>
      </c>
      <c r="IF36" s="168" t="str">
        <f aca="false">IF(GU36="","",IF(GU36="-","-",IF(UPPER(GU36)="AB","+",VLOOKUP(GU36,'විෂය තොරතුරු'!$P$24:$Q$28,2))))</f>
        <v/>
      </c>
      <c r="IG36" s="169" t="str">
        <f aca="false">IF(GV36="","",IF(GV36="-","-",IF(UPPER(GV36)="AB","+",VLOOKUP(GV36,'විෂය තොරතුරු'!$P$24:$Q$28,2))))</f>
        <v/>
      </c>
      <c r="IH36" s="171" t="n">
        <f aca="false">IF($FL36="","",COUNTIF($GZ36:$IG36,"A"))</f>
        <v>0</v>
      </c>
      <c r="II36" s="171" t="n">
        <f aca="false">IF($FL36="","",COUNTIF($GZ36:$IG36,"B"))</f>
        <v>0</v>
      </c>
      <c r="IJ36" s="171" t="n">
        <f aca="false">IF($FL36="","",COUNTIF($GZ36:$IG36,"C"))</f>
        <v>0</v>
      </c>
      <c r="IK36" s="171" t="n">
        <f aca="false">IF($FL36="","",COUNTIF($GZ36:$IG36,"S"))</f>
        <v>1</v>
      </c>
      <c r="IL36" s="171" t="n">
        <f aca="false">IF($FL36="","",COUNTIF($GZ36:$IG36,"W"))</f>
        <v>8</v>
      </c>
      <c r="IM36" s="171" t="n">
        <f aca="false">IF(FL36="","",SUM(IH36:IK36))</f>
        <v>1</v>
      </c>
      <c r="IN36" s="169" t="n">
        <f aca="false">IF(FL36="","",SUM(IH36:IJ36))</f>
        <v>0</v>
      </c>
      <c r="IO36" s="172" t="str">
        <f aca="false">IF(FL36="","",IF(AND(IM36&gt;=6,IN36&gt;=3,OR(FO36&gt;=35,FP36&gt;=35),FV36&gt;=35),"6/3 සමත්",IF(AND(IM36&gt;=5,IN36&gt;=3,OR(FO36&gt;=35,FP36&gt;=35,FV36&gt;=35)),"5/3 සමත්",IF(AND(IM36&gt;=4,IN36&gt;=1,OR(FO36&gt;=20,FP36&gt;=20,FV36&gt;=20)),"සමත් කළ හැකි",IF(IL36=9,"W9","අසමත් ?")))))</f>
        <v>අසමත් ?</v>
      </c>
    </row>
    <row r="37" customFormat="false" ht="13.8" hidden="false" customHeight="false" outlineLevel="0" collapsed="false">
      <c r="A37" s="160" t="n">
        <v>23</v>
      </c>
      <c r="B37" s="161"/>
      <c r="C37" s="161"/>
      <c r="D37" s="162"/>
      <c r="E37" s="183"/>
      <c r="F37" s="181"/>
      <c r="G37" s="183"/>
      <c r="H37" s="180"/>
      <c r="I37" s="180"/>
      <c r="J37" s="181"/>
      <c r="K37" s="183"/>
      <c r="L37" s="180"/>
      <c r="M37" s="180"/>
      <c r="N37" s="181"/>
      <c r="O37" s="183"/>
      <c r="P37" s="180"/>
      <c r="Q37" s="180"/>
      <c r="R37" s="180"/>
      <c r="S37" s="180"/>
      <c r="T37" s="180"/>
      <c r="U37" s="180"/>
      <c r="V37" s="181"/>
      <c r="W37" s="183"/>
      <c r="X37" s="180"/>
      <c r="Y37" s="180"/>
      <c r="Z37" s="180"/>
      <c r="AA37" s="180"/>
      <c r="AB37" s="180"/>
      <c r="AC37" s="180"/>
      <c r="AD37" s="181"/>
      <c r="AE37" s="183"/>
      <c r="AF37" s="180"/>
      <c r="AG37" s="180"/>
      <c r="AH37" s="180"/>
      <c r="AI37" s="180"/>
      <c r="AJ37" s="180"/>
      <c r="AK37" s="180"/>
      <c r="AL37" s="166"/>
      <c r="AM37" s="167" t="str">
        <f aca="false">IF(B37="","",SUM(E37:AL37))</f>
        <v/>
      </c>
      <c r="AN37" s="168" t="str">
        <f aca="false">IF(B37="","",AM37/9)</f>
        <v/>
      </c>
      <c r="AO37" s="169" t="str">
        <f aca="false">IF(B37="","",IF(AM37=0,"-",RANK(AM37,$AM$15:$AM$64,0)))</f>
        <v/>
      </c>
      <c r="AP37" s="167" t="str">
        <f aca="false">IF(E37="","",IF(E37="-","-",IF(UPPER(E37)="AB","+",VLOOKUP(E37,'විෂය තොරතුරු'!$P$24:$Q$28,2))))</f>
        <v/>
      </c>
      <c r="AQ37" s="168" t="str">
        <f aca="false">IF(F37="","",IF(F37="-","-",IF(UPPER(F37)="AB","+",VLOOKUP(F37,'විෂය තොරතුරු'!$P$24:$Q$28,2))))</f>
        <v/>
      </c>
      <c r="AR37" s="168" t="str">
        <f aca="false">IF(G37="","",IF(G37="-","-",IF(UPPER(G37)="AB","+",VLOOKUP(G37,'විෂය තොරතුරු'!$P$24:$Q$28,2))))</f>
        <v/>
      </c>
      <c r="AS37" s="168" t="str">
        <f aca="false">IF(H37="","",IF(H37="-","-",IF(UPPER(H37)="AB","+",VLOOKUP(H37,'විෂය තොරතුරු'!$P$24:$Q$28,2))))</f>
        <v/>
      </c>
      <c r="AT37" s="168" t="str">
        <f aca="false">IF(I37="","",IF(I37="-","-",IF(UPPER(I37)="AB","+",VLOOKUP(I37,'විෂය තොරතුරු'!$P$24:$Q$28,2))))</f>
        <v/>
      </c>
      <c r="AU37" s="170" t="str">
        <f aca="false">IF(J37="","",IF(J37="-","-",IF(UPPER(J37)="AB","+",VLOOKUP(J37,'විෂය තොරතුරු'!$P$24:$Q$28,2))))</f>
        <v/>
      </c>
      <c r="AV37" s="171" t="str">
        <f aca="false">IF(K37="","",IF(K37="-","-",IF(UPPER(K37)="AB","+",VLOOKUP(K37,'විෂය තොරතුරු'!$P$24:$Q$28,2))))</f>
        <v/>
      </c>
      <c r="AW37" s="168" t="str">
        <f aca="false">IF(L37="","",IF(L37="-","-",IF(UPPER(L37)="AB","+",VLOOKUP(L37,'විෂය තොරතුරු'!$P$24:$Q$28,2))))</f>
        <v/>
      </c>
      <c r="AX37" s="168" t="str">
        <f aca="false">IF(M37="","",IF(M37="-","-",IF(UPPER(M37)="AB","+",VLOOKUP(M37,'විෂය තොරතුරු'!$P$24:$Q$28,2))))</f>
        <v/>
      </c>
      <c r="AY37" s="169" t="str">
        <f aca="false">IF(N37="","",IF(N37="-","-",IF(UPPER(N37)="AB","+",VLOOKUP(N37,'විෂය තොරතුරු'!$P$24:$Q$28,2))))</f>
        <v/>
      </c>
      <c r="AZ37" s="167" t="str">
        <f aca="false">IF(O37="","",IF(O37="-","-",IF(UPPER(O37)="AB","+",VLOOKUP(O37,'විෂය තොරතුරු'!$P$24:$Q$28,2))))</f>
        <v/>
      </c>
      <c r="BA37" s="168" t="str">
        <f aca="false">IF(P37="","",IF(P37="-","-",IF(UPPER(P37)="AB","+",VLOOKUP(P37,'විෂය තොරතුරු'!$P$24:$Q$28,2))))</f>
        <v/>
      </c>
      <c r="BB37" s="168" t="str">
        <f aca="false">IF(Q37="","",IF(Q37="-","-",IF(UPPER(Q37)="AB","+",VLOOKUP(Q37,'විෂය තොරතුරු'!$P$24:$Q$28,2))))</f>
        <v/>
      </c>
      <c r="BC37" s="168" t="str">
        <f aca="false">IF(R37="","",IF(R37="-","-",IF(UPPER(R37)="AB","+",VLOOKUP(R37,'විෂය තොරතුරු'!$P$24:$Q$28,2))))</f>
        <v/>
      </c>
      <c r="BD37" s="168" t="str">
        <f aca="false">IF(S37="","",IF(S37="-","-",IF(UPPER(S37)="AB","+",VLOOKUP(S37,'විෂය තොරතුරු'!$P$24:$Q$28,2))))</f>
        <v/>
      </c>
      <c r="BE37" s="168" t="str">
        <f aca="false">IF(T37="","",IF(T37="-","-",IF(UPPER(T37)="AB","+",VLOOKUP(T37,'විෂය තොරතුරු'!$P$24:$Q$28,2))))</f>
        <v/>
      </c>
      <c r="BF37" s="168" t="str">
        <f aca="false">IF(U37="","",IF(U37="-","-",IF(UPPER(U37)="AB","+",VLOOKUP(U37,'විෂය තොරතුරු'!$P$24:$Q$28,2))))</f>
        <v/>
      </c>
      <c r="BG37" s="170" t="str">
        <f aca="false">IF(V37="","",IF(V37="-","-",IF(UPPER(V37)="AB","+",VLOOKUP(V37,'විෂය තොරතුරු'!$P$24:$Q$28,2))))</f>
        <v/>
      </c>
      <c r="BH37" s="171" t="str">
        <f aca="false">IF(W37="","",IF(W37="-","-",IF(UPPER(W37)="AB","+",VLOOKUP(W37,'විෂය තොරතුරු'!$P$24:$Q$28,2))))</f>
        <v/>
      </c>
      <c r="BI37" s="168" t="str">
        <f aca="false">IF(X37="","",IF(X37="-","-",IF(UPPER(X37)="AB","+",VLOOKUP(X37,'විෂය තොරතුරු'!$P$24:$Q$28,2))))</f>
        <v/>
      </c>
      <c r="BJ37" s="168" t="str">
        <f aca="false">IF(Y37="","",IF(Y37="-","-",IF(UPPER(Y37)="AB","+",VLOOKUP(Y37,'විෂය තොරතුරු'!$P$24:$Q$28,2))))</f>
        <v/>
      </c>
      <c r="BK37" s="168" t="str">
        <f aca="false">IF(Z37="","",IF(Z37="-","-",IF(UPPER(Z37)="AB","+",VLOOKUP(Z37,'විෂය තොරතුරු'!$P$24:$Q$28,2))))</f>
        <v/>
      </c>
      <c r="BL37" s="168" t="str">
        <f aca="false">IF(AA37="","",IF(AA37="-","-",IF(UPPER(AA37)="AB","+",VLOOKUP(AA37,'විෂය තොරතුරු'!$P$24:$Q$28,2))))</f>
        <v/>
      </c>
      <c r="BM37" s="168" t="str">
        <f aca="false">IF(AB37="","",IF(AB37="-","-",IF(UPPER(AB37)="AB","+",VLOOKUP(AB37,'විෂය තොරතුරු'!$P$24:$Q$28,2))))</f>
        <v/>
      </c>
      <c r="BN37" s="168" t="str">
        <f aca="false">IF(AC37="","",IF(AC37="-","-",IF(UPPER(AC37)="AB","+",VLOOKUP(AC37,'විෂය තොරතුරු'!$P$24:$Q$28,2))))</f>
        <v/>
      </c>
      <c r="BO37" s="169" t="str">
        <f aca="false">IF(AD37="","",IF(AD37="-","-",IF(UPPER(AD37)="AB","+",VLOOKUP(AD37,'විෂය තොරතුරු'!$P$24:$Q$28,2))))</f>
        <v/>
      </c>
      <c r="BP37" s="171" t="str">
        <f aca="false">IF(AE37="","",IF(AE37="-","-",IF(UPPER(AE37)="AB","+",VLOOKUP(AE37,'විෂය තොරතුරු'!$P$24:$Q$28,2))))</f>
        <v/>
      </c>
      <c r="BQ37" s="168" t="str">
        <f aca="false">IF(AF37="","",IF(AF37="-","-",IF(UPPER(AF37)="AB","+",VLOOKUP(AF37,'විෂය තොරතුරු'!$P$24:$Q$28,2))))</f>
        <v/>
      </c>
      <c r="BR37" s="168" t="str">
        <f aca="false">IF(AG37="","",IF(AG37="-","-",IF(UPPER(AG37)="AB","+",VLOOKUP(AG37,'විෂය තොරතුරු'!$P$24:$Q$28,2))))</f>
        <v/>
      </c>
      <c r="BS37" s="168" t="str">
        <f aca="false">IF(AH37="","",IF(AH37="-","-",IF(UPPER(AH37)="AB","+",VLOOKUP(AH37,'විෂය තොරතුරු'!$P$24:$Q$28,2))))</f>
        <v/>
      </c>
      <c r="BT37" s="168" t="str">
        <f aca="false">IF(AI37="","",IF(AI37="-","-",IF(UPPER(AI37)="AB","+",VLOOKUP(AI37,'විෂය තොරතුරු'!$P$24:$Q$28,2))))</f>
        <v/>
      </c>
      <c r="BU37" s="168" t="str">
        <f aca="false">IF(AJ37="","",IF(AJ37="-","-",IF(UPPER(AJ37)="AB","+",VLOOKUP(AJ37,'විෂය තොරතුරු'!$P$24:$Q$28,2))))</f>
        <v/>
      </c>
      <c r="BV37" s="168" t="str">
        <f aca="false">IF(AK37="","",IF(AK37="-","-",IF(UPPER(AK37)="AB","+",VLOOKUP(AK37,'විෂය තොරතුරු'!$P$24:$Q$28,2))))</f>
        <v/>
      </c>
      <c r="BW37" s="169" t="str">
        <f aca="false">IF(AL37="","",IF(AL37="-","-",IF(UPPER(AL37)="AB","+",VLOOKUP(AL37,'විෂය තොරතුරු'!$P$24:$Q$28,2))))</f>
        <v/>
      </c>
      <c r="BX37" s="171" t="str">
        <f aca="false">IF($B37="","",COUNTIF($AP37:$BW37,"A"))</f>
        <v/>
      </c>
      <c r="BY37" s="168" t="str">
        <f aca="false">IF($B37="","",COUNTIF($AP37:$BW37,"B"))</f>
        <v/>
      </c>
      <c r="BZ37" s="168" t="str">
        <f aca="false">IF($B37="","",COUNTIF($AP37:$BW37,"C"))</f>
        <v/>
      </c>
      <c r="CA37" s="168" t="str">
        <f aca="false">IF($B37="","",COUNTIF($AP37:$BW37,"S"))</f>
        <v/>
      </c>
      <c r="CB37" s="169" t="str">
        <f aca="false">IF($B37="","",COUNTIF($AP37:$BW37,"W"))</f>
        <v/>
      </c>
      <c r="CC37" s="171" t="str">
        <f aca="false">IF(B37="","",SUM(BX37:CA37))</f>
        <v/>
      </c>
      <c r="CD37" s="169" t="str">
        <f aca="false">IF(B37="","",SUM(BX37:BZ37))</f>
        <v/>
      </c>
      <c r="CE37" s="172" t="str">
        <f aca="false">IF(B37="","",IF(AND(CC37&gt;=6,CD37&gt;=3,OR(E37&gt;=35,F37&gt;=35),L37&gt;=35),"6/3 සමත්",IF(AND(CC37&gt;=5,CD37&gt;=3,OR(E37&gt;=35,F37&gt;=35,L37&gt;=35)),"5/3 සමත්",IF(AND(CC37&gt;=4,CD37&gt;=1,OR(E37&gt;=20,F37&gt;=20,L37&gt;=20)),"සමත් කළ හැකි",IF(CB37=9,"W9","අසමත් ?")))))</f>
        <v/>
      </c>
      <c r="FK37" s="173" t="n">
        <v>23</v>
      </c>
      <c r="FL37" s="161" t="s">
        <v>67</v>
      </c>
      <c r="FM37" s="161"/>
      <c r="FN37" s="161" t="str">
        <f aca="false">IF(FM37="","-",(FM37/$M$95)*100)</f>
        <v>-</v>
      </c>
      <c r="FO37" s="165" t="n">
        <v>35</v>
      </c>
      <c r="FP37" s="165"/>
      <c r="FQ37" s="165" t="n">
        <v>44</v>
      </c>
      <c r="FR37" s="165" t="s">
        <v>18</v>
      </c>
      <c r="FS37" s="165"/>
      <c r="FT37" s="165"/>
      <c r="FU37" s="165" t="n">
        <v>1</v>
      </c>
      <c r="FV37" s="165" t="n">
        <v>56</v>
      </c>
      <c r="FW37" s="165" t="s">
        <v>18</v>
      </c>
      <c r="FX37" s="165" t="n">
        <v>64</v>
      </c>
      <c r="FY37" s="165" t="s">
        <v>18</v>
      </c>
      <c r="FZ37" s="165" t="s">
        <v>18</v>
      </c>
      <c r="GA37" s="165" t="n">
        <v>8</v>
      </c>
      <c r="GB37" s="165"/>
      <c r="GC37" s="165"/>
      <c r="GD37" s="165"/>
      <c r="GE37" s="165"/>
      <c r="GF37" s="165"/>
      <c r="GG37" s="165" t="s">
        <v>18</v>
      </c>
      <c r="GH37" s="165" t="n">
        <v>42</v>
      </c>
      <c r="GI37" s="165" t="s">
        <v>18</v>
      </c>
      <c r="GJ37" s="165"/>
      <c r="GK37" s="165"/>
      <c r="GL37" s="165" t="s">
        <v>18</v>
      </c>
      <c r="GM37" s="165"/>
      <c r="GN37" s="165"/>
      <c r="GO37" s="165" t="s">
        <v>18</v>
      </c>
      <c r="GP37" s="165" t="s">
        <v>18</v>
      </c>
      <c r="GQ37" s="165"/>
      <c r="GR37" s="165" t="s">
        <v>18</v>
      </c>
      <c r="GS37" s="165"/>
      <c r="GT37" s="165"/>
      <c r="GU37" s="165"/>
      <c r="GV37" s="174"/>
      <c r="GW37" s="167" t="n">
        <f aca="false">IF(FL37="","",SUM(FO37:GV37))</f>
        <v>250</v>
      </c>
      <c r="GX37" s="168" t="n">
        <f aca="false">IF(FL37="","",GW37/9)</f>
        <v>27.7777777777778</v>
      </c>
      <c r="GY37" s="169" t="n">
        <f aca="false">IF(FL37="","",IF(GW37=0,"-",RANK(GW37,$GW$15:$GW$64,0)))</f>
        <v>18</v>
      </c>
      <c r="GZ37" s="167" t="str">
        <f aca="false">IF(FO37="","",IF(FO37="-","-",IF(UPPER(FO37)="AB","+",VLOOKUP(FO37,'විෂය තොරතුරු'!$P$24:$Q$28,2))))</f>
        <v>S</v>
      </c>
      <c r="HA37" s="168" t="str">
        <f aca="false">IF(FP37="","",IF(FP37="-","-",IF(UPPER(FP37)="AB","+",VLOOKUP(FP37,'විෂය තොරතුරු'!$P$24:$Q$28,2))))</f>
        <v/>
      </c>
      <c r="HB37" s="168" t="str">
        <f aca="false">IF(FQ37="","",IF(FQ37="-","-",IF(UPPER(FQ37)="AB","+",VLOOKUP(FQ37,'විෂය තොරතුරු'!$P$24:$Q$28,2))))</f>
        <v>S</v>
      </c>
      <c r="HC37" s="168" t="str">
        <f aca="false">IF(FR37="","",IF(FR37="-","-",IF(UPPER(FR37)="AB","+",VLOOKUP(FR37,'විෂය තොරතුරු'!$P$24:$Q$28,2))))</f>
        <v>-</v>
      </c>
      <c r="HD37" s="168" t="str">
        <f aca="false">IF(FS37="","",IF(FS37="-","-",IF(UPPER(FS37)="AB","+",VLOOKUP(FS37,'විෂය තොරතුරු'!$P$24:$Q$28,2))))</f>
        <v/>
      </c>
      <c r="HE37" s="170" t="str">
        <f aca="false">IF(FT37="","",IF(FT37="-","-",IF(UPPER(FT37)="AB","+",VLOOKUP(FT37,'විෂය තොරතුරු'!$P$24:$Q$28,2))))</f>
        <v/>
      </c>
      <c r="HF37" s="171" t="str">
        <f aca="false">IF(FU37="","",IF(FU37="-","-",IF(UPPER(FU37)="AB","+",VLOOKUP(FU37,'විෂය තොරතුරු'!$P$24:$Q$28,2))))</f>
        <v>W</v>
      </c>
      <c r="HG37" s="168" t="str">
        <f aca="false">IF(FV37="","",IF(FV37="-","-",IF(UPPER(FV37)="AB","+",VLOOKUP(FV37,'විෂය තොරතුරු'!$P$24:$Q$28,2))))</f>
        <v>C</v>
      </c>
      <c r="HH37" s="168" t="str">
        <f aca="false">IF(FW37="","",IF(FW37="-","-",IF(UPPER(FW37)="AB","+",VLOOKUP(FW37,'විෂය තොරතුරු'!$P$24:$Q$28,2))))</f>
        <v>-</v>
      </c>
      <c r="HI37" s="169" t="str">
        <f aca="false">IF(FX37="","",IF(FX37="-","-",IF(UPPER(FX37)="AB","+",VLOOKUP(FX37,'විෂය තොරතුරු'!$P$24:$Q$28,2))))</f>
        <v>C</v>
      </c>
      <c r="HJ37" s="167" t="str">
        <f aca="false">IF(FY37="","",IF(FY37="-","-",IF(UPPER(FY37)="AB","+",VLOOKUP(FY37,'විෂය තොරතුරු'!$P$24:$Q$28,2))))</f>
        <v>-</v>
      </c>
      <c r="HK37" s="168" t="str">
        <f aca="false">IF(FZ37="","",IF(FZ37="-","-",IF(UPPER(FZ37)="AB","+",VLOOKUP(FZ37,'විෂය තොරතුරු'!$P$24:$Q$28,2))))</f>
        <v>-</v>
      </c>
      <c r="HL37" s="168" t="str">
        <f aca="false">IF(GA37="","",IF(GA37="-","-",IF(UPPER(GA37)="AB","+",VLOOKUP(GA37,'විෂය තොරතුරු'!$P$24:$Q$28,2))))</f>
        <v>W</v>
      </c>
      <c r="HM37" s="168" t="str">
        <f aca="false">IF(GB37="","",IF(GB37="-","-",IF(UPPER(GB37)="AB","+",VLOOKUP(GB37,'විෂය තොරතුරු'!$P$24:$Q$28,2))))</f>
        <v/>
      </c>
      <c r="HN37" s="168" t="str">
        <f aca="false">IF(GC37="","",IF(GC37="-","-",IF(UPPER(GC37)="AB","+",VLOOKUP(GC37,'විෂය තොරතුරු'!$P$24:$Q$28,2))))</f>
        <v/>
      </c>
      <c r="HO37" s="168" t="str">
        <f aca="false">IF(GD37="","",IF(GD37="-","-",IF(UPPER(GD37)="AB","+",VLOOKUP(GD37,'විෂය තොරතුරු'!$P$24:$Q$28,2))))</f>
        <v/>
      </c>
      <c r="HP37" s="168" t="str">
        <f aca="false">IF(GE37="","",IF(GE37="-","-",IF(UPPER(GE37)="AB","+",VLOOKUP(GE37,'විෂය තොරතුරු'!$P$24:$Q$28,2))))</f>
        <v/>
      </c>
      <c r="HQ37" s="170" t="str">
        <f aca="false">IF(GF37="","",IF(GF37="-","-",IF(UPPER(GF37)="AB","+",VLOOKUP(GF37,'විෂය තොරතුරු'!$P$24:$Q$28,2))))</f>
        <v/>
      </c>
      <c r="HR37" s="171" t="str">
        <f aca="false">IF(GG37="","",IF(GG37="-","-",IF(UPPER(GG37)="AB","+",VLOOKUP(GG37,'විෂය තොරතුරු'!$P$24:$Q$28,2))))</f>
        <v>-</v>
      </c>
      <c r="HS37" s="168" t="str">
        <f aca="false">IF(GH37="","",IF(GH37="-","-",IF(UPPER(GH37)="AB","+",VLOOKUP(GH37,'විෂය තොරතුරු'!$P$24:$Q$28,2))))</f>
        <v>S</v>
      </c>
      <c r="HT37" s="168" t="str">
        <f aca="false">IF(GI37="","",IF(GI37="-","-",IF(UPPER(GI37)="AB","+",VLOOKUP(GI37,'විෂය තොරතුරු'!$P$24:$Q$28,2))))</f>
        <v>-</v>
      </c>
      <c r="HU37" s="168" t="str">
        <f aca="false">IF(GJ37="","",IF(GJ37="-","-",IF(UPPER(GJ37)="AB","+",VLOOKUP(GJ37,'විෂය තොරතුරු'!$P$24:$Q$28,2))))</f>
        <v/>
      </c>
      <c r="HV37" s="168" t="str">
        <f aca="false">IF(GK37="","",IF(GK37="-","-",IF(UPPER(GK37)="AB","+",VLOOKUP(GK37,'විෂය තොරතුරු'!$P$24:$Q$28,2))))</f>
        <v/>
      </c>
      <c r="HW37" s="168" t="str">
        <f aca="false">IF(GL37="","",IF(GL37="-","-",IF(UPPER(GL37)="AB","+",VLOOKUP(GL37,'විෂය තොරතුරු'!$P$24:$Q$28,2))))</f>
        <v>-</v>
      </c>
      <c r="HX37" s="168" t="str">
        <f aca="false">IF(GM37="","",IF(GM37="-","-",IF(UPPER(GM37)="AB","+",VLOOKUP(GM37,'විෂය තොරතුරු'!$P$24:$Q$28,2))))</f>
        <v/>
      </c>
      <c r="HY37" s="169" t="str">
        <f aca="false">IF(GN37="","",IF(GN37="-","-",IF(UPPER(GN37)="AB","+",VLOOKUP(GN37,'විෂය තොරතුරු'!$P$24:$Q$28,2))))</f>
        <v/>
      </c>
      <c r="HZ37" s="171" t="str">
        <f aca="false">IF(GO37="","",IF(GO37="-","-",IF(UPPER(GO37)="AB","+",VLOOKUP(GO37,'විෂය තොරතුරු'!$P$24:$Q$28,2))))</f>
        <v>-</v>
      </c>
      <c r="IA37" s="168" t="str">
        <f aca="false">IF(GP37="","",IF(GP37="-","-",IF(UPPER(GP37)="AB","+",VLOOKUP(GP37,'විෂය තොරතුරු'!$P$24:$Q$28,2))))</f>
        <v>-</v>
      </c>
      <c r="IB37" s="168" t="str">
        <f aca="false">IF(GQ37="","",IF(GQ37="-","-",IF(UPPER(GQ37)="AB","+",VLOOKUP(GQ37,'විෂය තොරතුරු'!$P$24:$Q$28,2))))</f>
        <v/>
      </c>
      <c r="IC37" s="168" t="str">
        <f aca="false">IF(GR37="","",IF(GR37="-","-",IF(UPPER(GR37)="AB","+",VLOOKUP(GR37,'විෂය තොරතුරු'!$P$24:$Q$28,2))))</f>
        <v>-</v>
      </c>
      <c r="ID37" s="168" t="str">
        <f aca="false">IF(GS37="","",IF(GS37="-","-",IF(UPPER(GS37)="AB","+",VLOOKUP(GS37,'විෂය තොරතුරු'!$P$24:$Q$28,2))))</f>
        <v/>
      </c>
      <c r="IE37" s="168" t="str">
        <f aca="false">IF(GT37="","",IF(GT37="-","-",IF(UPPER(GT37)="AB","+",VLOOKUP(GT37,'විෂය තොරතුරු'!$P$24:$Q$28,2))))</f>
        <v/>
      </c>
      <c r="IF37" s="168" t="str">
        <f aca="false">IF(GU37="","",IF(GU37="-","-",IF(UPPER(GU37)="AB","+",VLOOKUP(GU37,'විෂය තොරතුරු'!$P$24:$Q$28,2))))</f>
        <v/>
      </c>
      <c r="IG37" s="169" t="str">
        <f aca="false">IF(GV37="","",IF(GV37="-","-",IF(UPPER(GV37)="AB","+",VLOOKUP(GV37,'විෂය තොරතුරු'!$P$24:$Q$28,2))))</f>
        <v/>
      </c>
      <c r="IH37" s="171" t="n">
        <f aca="false">IF($FL37="","",COUNTIF($GZ37:$IG37,"A"))</f>
        <v>0</v>
      </c>
      <c r="II37" s="171" t="n">
        <f aca="false">IF($FL37="","",COUNTIF($GZ37:$IG37,"B"))</f>
        <v>0</v>
      </c>
      <c r="IJ37" s="171" t="n">
        <f aca="false">IF($FL37="","",COUNTIF($GZ37:$IG37,"C"))</f>
        <v>2</v>
      </c>
      <c r="IK37" s="171" t="n">
        <f aca="false">IF($FL37="","",COUNTIF($GZ37:$IG37,"S"))</f>
        <v>3</v>
      </c>
      <c r="IL37" s="171" t="n">
        <f aca="false">IF($FL37="","",COUNTIF($GZ37:$IG37,"W"))</f>
        <v>2</v>
      </c>
      <c r="IM37" s="171" t="n">
        <f aca="false">IF(FL37="","",SUM(IH37:IK37))</f>
        <v>5</v>
      </c>
      <c r="IN37" s="169" t="n">
        <f aca="false">IF(FL37="","",SUM(IH37:IJ37))</f>
        <v>2</v>
      </c>
      <c r="IO37" s="172" t="str">
        <f aca="false">IF(FL37="","",IF(AND(IM37&gt;=6,IN37&gt;=3,OR(FO37&gt;=35,FP37&gt;=35),FV37&gt;=35),"6/3 සමත්",IF(AND(IM37&gt;=5,IN37&gt;=3,OR(FO37&gt;=35,FP37&gt;=35,FV37&gt;=35)),"5/3 සමත්",IF(AND(IM37&gt;=4,IN37&gt;=1,OR(FO37&gt;=20,FP37&gt;=20,FV37&gt;=20)),"සමත් කළ හැකි",IF(IL37=9,"W9","අසමත් ?")))))</f>
        <v>සමත් කළ හැකි</v>
      </c>
    </row>
    <row r="38" customFormat="false" ht="13.8" hidden="false" customHeight="false" outlineLevel="0" collapsed="false">
      <c r="A38" s="160" t="n">
        <v>24</v>
      </c>
      <c r="B38" s="161"/>
      <c r="C38" s="161"/>
      <c r="D38" s="162"/>
      <c r="E38" s="183"/>
      <c r="F38" s="181"/>
      <c r="G38" s="183"/>
      <c r="H38" s="180"/>
      <c r="I38" s="180"/>
      <c r="J38" s="181"/>
      <c r="K38" s="183"/>
      <c r="L38" s="180"/>
      <c r="M38" s="180"/>
      <c r="N38" s="181"/>
      <c r="O38" s="183"/>
      <c r="P38" s="180"/>
      <c r="Q38" s="180"/>
      <c r="R38" s="180"/>
      <c r="S38" s="180"/>
      <c r="T38" s="180"/>
      <c r="U38" s="180"/>
      <c r="V38" s="181"/>
      <c r="W38" s="183"/>
      <c r="X38" s="180"/>
      <c r="Y38" s="180"/>
      <c r="Z38" s="180"/>
      <c r="AA38" s="180"/>
      <c r="AB38" s="180"/>
      <c r="AC38" s="180"/>
      <c r="AD38" s="181"/>
      <c r="AE38" s="183"/>
      <c r="AF38" s="180"/>
      <c r="AG38" s="180"/>
      <c r="AH38" s="180"/>
      <c r="AI38" s="180"/>
      <c r="AJ38" s="180"/>
      <c r="AK38" s="180"/>
      <c r="AL38" s="166"/>
      <c r="AM38" s="167" t="str">
        <f aca="false">IF(B38="","",SUM(E38:AL38))</f>
        <v/>
      </c>
      <c r="AN38" s="168" t="str">
        <f aca="false">IF(B38="","",AM38/9)</f>
        <v/>
      </c>
      <c r="AO38" s="169" t="str">
        <f aca="false">IF(B38="","",IF(AM38=0,"-",RANK(AM38,$AM$15:$AM$64,0)))</f>
        <v/>
      </c>
      <c r="AP38" s="167" t="str">
        <f aca="false">IF(E38="","",IF(E38="-","-",IF(UPPER(E38)="AB","+",VLOOKUP(E38,'විෂය තොරතුරු'!$P$24:$Q$28,2))))</f>
        <v/>
      </c>
      <c r="AQ38" s="168" t="str">
        <f aca="false">IF(F38="","",IF(F38="-","-",IF(UPPER(F38)="AB","+",VLOOKUP(F38,'විෂය තොරතුරු'!$P$24:$Q$28,2))))</f>
        <v/>
      </c>
      <c r="AR38" s="168" t="str">
        <f aca="false">IF(G38="","",IF(G38="-","-",IF(UPPER(G38)="AB","+",VLOOKUP(G38,'විෂය තොරතුරු'!$P$24:$Q$28,2))))</f>
        <v/>
      </c>
      <c r="AS38" s="168" t="str">
        <f aca="false">IF(H38="","",IF(H38="-","-",IF(UPPER(H38)="AB","+",VLOOKUP(H38,'විෂය තොරතුරු'!$P$24:$Q$28,2))))</f>
        <v/>
      </c>
      <c r="AT38" s="168" t="str">
        <f aca="false">IF(I38="","",IF(I38="-","-",IF(UPPER(I38)="AB","+",VLOOKUP(I38,'විෂය තොරතුරු'!$P$24:$Q$28,2))))</f>
        <v/>
      </c>
      <c r="AU38" s="170" t="str">
        <f aca="false">IF(J38="","",IF(J38="-","-",IF(UPPER(J38)="AB","+",VLOOKUP(J38,'විෂය තොරතුරු'!$P$24:$Q$28,2))))</f>
        <v/>
      </c>
      <c r="AV38" s="171" t="str">
        <f aca="false">IF(K38="","",IF(K38="-","-",IF(UPPER(K38)="AB","+",VLOOKUP(K38,'විෂය තොරතුරු'!$P$24:$Q$28,2))))</f>
        <v/>
      </c>
      <c r="AW38" s="168" t="str">
        <f aca="false">IF(L38="","",IF(L38="-","-",IF(UPPER(L38)="AB","+",VLOOKUP(L38,'විෂය තොරතුරු'!$P$24:$Q$28,2))))</f>
        <v/>
      </c>
      <c r="AX38" s="168" t="str">
        <f aca="false">IF(M38="","",IF(M38="-","-",IF(UPPER(M38)="AB","+",VLOOKUP(M38,'විෂය තොරතුරු'!$P$24:$Q$28,2))))</f>
        <v/>
      </c>
      <c r="AY38" s="169" t="str">
        <f aca="false">IF(N38="","",IF(N38="-","-",IF(UPPER(N38)="AB","+",VLOOKUP(N38,'විෂය තොරතුරු'!$P$24:$Q$28,2))))</f>
        <v/>
      </c>
      <c r="AZ38" s="167" t="str">
        <f aca="false">IF(O38="","",IF(O38="-","-",IF(UPPER(O38)="AB","+",VLOOKUP(O38,'විෂය තොරතුරු'!$P$24:$Q$28,2))))</f>
        <v/>
      </c>
      <c r="BA38" s="168" t="str">
        <f aca="false">IF(P38="","",IF(P38="-","-",IF(UPPER(P38)="AB","+",VLOOKUP(P38,'විෂය තොරතුරු'!$P$24:$Q$28,2))))</f>
        <v/>
      </c>
      <c r="BB38" s="168" t="str">
        <f aca="false">IF(Q38="","",IF(Q38="-","-",IF(UPPER(Q38)="AB","+",VLOOKUP(Q38,'විෂය තොරතුරු'!$P$24:$Q$28,2))))</f>
        <v/>
      </c>
      <c r="BC38" s="168" t="str">
        <f aca="false">IF(R38="","",IF(R38="-","-",IF(UPPER(R38)="AB","+",VLOOKUP(R38,'විෂය තොරතුරු'!$P$24:$Q$28,2))))</f>
        <v/>
      </c>
      <c r="BD38" s="168" t="str">
        <f aca="false">IF(S38="","",IF(S38="-","-",IF(UPPER(S38)="AB","+",VLOOKUP(S38,'විෂය තොරතුරු'!$P$24:$Q$28,2))))</f>
        <v/>
      </c>
      <c r="BE38" s="168" t="str">
        <f aca="false">IF(T38="","",IF(T38="-","-",IF(UPPER(T38)="AB","+",VLOOKUP(T38,'විෂය තොරතුරු'!$P$24:$Q$28,2))))</f>
        <v/>
      </c>
      <c r="BF38" s="168" t="str">
        <f aca="false">IF(U38="","",IF(U38="-","-",IF(UPPER(U38)="AB","+",VLOOKUP(U38,'විෂය තොරතුරු'!$P$24:$Q$28,2))))</f>
        <v/>
      </c>
      <c r="BG38" s="170" t="str">
        <f aca="false">IF(V38="","",IF(V38="-","-",IF(UPPER(V38)="AB","+",VLOOKUP(V38,'විෂය තොරතුරු'!$P$24:$Q$28,2))))</f>
        <v/>
      </c>
      <c r="BH38" s="171" t="str">
        <f aca="false">IF(W38="","",IF(W38="-","-",IF(UPPER(W38)="AB","+",VLOOKUP(W38,'විෂය තොරතුරු'!$P$24:$Q$28,2))))</f>
        <v/>
      </c>
      <c r="BI38" s="168" t="str">
        <f aca="false">IF(X38="","",IF(X38="-","-",IF(UPPER(X38)="AB","+",VLOOKUP(X38,'විෂය තොරතුරු'!$P$24:$Q$28,2))))</f>
        <v/>
      </c>
      <c r="BJ38" s="168" t="str">
        <f aca="false">IF(Y38="","",IF(Y38="-","-",IF(UPPER(Y38)="AB","+",VLOOKUP(Y38,'විෂය තොරතුරු'!$P$24:$Q$28,2))))</f>
        <v/>
      </c>
      <c r="BK38" s="168" t="str">
        <f aca="false">IF(Z38="","",IF(Z38="-","-",IF(UPPER(Z38)="AB","+",VLOOKUP(Z38,'විෂය තොරතුරු'!$P$24:$Q$28,2))))</f>
        <v/>
      </c>
      <c r="BL38" s="168" t="str">
        <f aca="false">IF(AA38="","",IF(AA38="-","-",IF(UPPER(AA38)="AB","+",VLOOKUP(AA38,'විෂය තොරතුරු'!$P$24:$Q$28,2))))</f>
        <v/>
      </c>
      <c r="BM38" s="168" t="str">
        <f aca="false">IF(AB38="","",IF(AB38="-","-",IF(UPPER(AB38)="AB","+",VLOOKUP(AB38,'විෂය තොරතුරු'!$P$24:$Q$28,2))))</f>
        <v/>
      </c>
      <c r="BN38" s="168" t="str">
        <f aca="false">IF(AC38="","",IF(AC38="-","-",IF(UPPER(AC38)="AB","+",VLOOKUP(AC38,'විෂය තොරතුරු'!$P$24:$Q$28,2))))</f>
        <v/>
      </c>
      <c r="BO38" s="169" t="str">
        <f aca="false">IF(AD38="","",IF(AD38="-","-",IF(UPPER(AD38)="AB","+",VLOOKUP(AD38,'විෂය තොරතුරු'!$P$24:$Q$28,2))))</f>
        <v/>
      </c>
      <c r="BP38" s="171" t="str">
        <f aca="false">IF(AE38="","",IF(AE38="-","-",IF(UPPER(AE38)="AB","+",VLOOKUP(AE38,'විෂය තොරතුරු'!$P$24:$Q$28,2))))</f>
        <v/>
      </c>
      <c r="BQ38" s="168" t="str">
        <f aca="false">IF(AF38="","",IF(AF38="-","-",IF(UPPER(AF38)="AB","+",VLOOKUP(AF38,'විෂය තොරතුරු'!$P$24:$Q$28,2))))</f>
        <v/>
      </c>
      <c r="BR38" s="168" t="str">
        <f aca="false">IF(AG38="","",IF(AG38="-","-",IF(UPPER(AG38)="AB","+",VLOOKUP(AG38,'විෂය තොරතුරු'!$P$24:$Q$28,2))))</f>
        <v/>
      </c>
      <c r="BS38" s="168" t="str">
        <f aca="false">IF(AH38="","",IF(AH38="-","-",IF(UPPER(AH38)="AB","+",VLOOKUP(AH38,'විෂය තොරතුරු'!$P$24:$Q$28,2))))</f>
        <v/>
      </c>
      <c r="BT38" s="168" t="str">
        <f aca="false">IF(AI38="","",IF(AI38="-","-",IF(UPPER(AI38)="AB","+",VLOOKUP(AI38,'විෂය තොරතුරු'!$P$24:$Q$28,2))))</f>
        <v/>
      </c>
      <c r="BU38" s="168" t="str">
        <f aca="false">IF(AJ38="","",IF(AJ38="-","-",IF(UPPER(AJ38)="AB","+",VLOOKUP(AJ38,'විෂය තොරතුරු'!$P$24:$Q$28,2))))</f>
        <v/>
      </c>
      <c r="BV38" s="168" t="str">
        <f aca="false">IF(AK38="","",IF(AK38="-","-",IF(UPPER(AK38)="AB","+",VLOOKUP(AK38,'විෂය තොරතුරු'!$P$24:$Q$28,2))))</f>
        <v/>
      </c>
      <c r="BW38" s="169" t="str">
        <f aca="false">IF(AL38="","",IF(AL38="-","-",IF(UPPER(AL38)="AB","+",VLOOKUP(AL38,'විෂය තොරතුරු'!$P$24:$Q$28,2))))</f>
        <v/>
      </c>
      <c r="BX38" s="171" t="str">
        <f aca="false">IF($B38="","",COUNTIF($AP38:$BW38,"A"))</f>
        <v/>
      </c>
      <c r="BY38" s="168" t="str">
        <f aca="false">IF($B38="","",COUNTIF($AP38:$BW38,"B"))</f>
        <v/>
      </c>
      <c r="BZ38" s="168" t="str">
        <f aca="false">IF($B38="","",COUNTIF($AP38:$BW38,"C"))</f>
        <v/>
      </c>
      <c r="CA38" s="168" t="str">
        <f aca="false">IF($B38="","",COUNTIF($AP38:$BW38,"S"))</f>
        <v/>
      </c>
      <c r="CB38" s="169" t="str">
        <f aca="false">IF($B38="","",COUNTIF($AP38:$BW38,"W"))</f>
        <v/>
      </c>
      <c r="CC38" s="171" t="str">
        <f aca="false">IF(B38="","",SUM(BX38:CA38))</f>
        <v/>
      </c>
      <c r="CD38" s="169" t="str">
        <f aca="false">IF(B38="","",SUM(BX38:BZ38))</f>
        <v/>
      </c>
      <c r="CE38" s="172" t="str">
        <f aca="false">IF(B38="","",IF(AND(CC38&gt;=6,CD38&gt;=3,OR(E38&gt;=35,F38&gt;=35),L38&gt;=35),"6/3 සමත්",IF(AND(CC38&gt;=5,CD38&gt;=3,OR(E38&gt;=35,F38&gt;=35,L38&gt;=35)),"5/3 සමත්",IF(AND(CC38&gt;=4,CD38&gt;=1,OR(E38&gt;=20,F38&gt;=20,L38&gt;=20)),"සමත් කළ හැකි",IF(CB38=9,"W9","අසමත් ?")))))</f>
        <v/>
      </c>
      <c r="FK38" s="173" t="n">
        <v>24</v>
      </c>
      <c r="FL38" s="161" t="s">
        <v>68</v>
      </c>
      <c r="FM38" s="161"/>
      <c r="FN38" s="161" t="str">
        <f aca="false">IF(FM38="","-",(FM38/$M$95)*100)</f>
        <v>-</v>
      </c>
      <c r="FO38" s="165" t="n">
        <v>56</v>
      </c>
      <c r="FP38" s="165"/>
      <c r="FQ38" s="165" t="s">
        <v>18</v>
      </c>
      <c r="FR38" s="165" t="n">
        <v>65</v>
      </c>
      <c r="FS38" s="165"/>
      <c r="FT38" s="165"/>
      <c r="FU38" s="165" t="n">
        <v>33</v>
      </c>
      <c r="FV38" s="165" t="n">
        <v>36</v>
      </c>
      <c r="FW38" s="165" t="n">
        <v>37</v>
      </c>
      <c r="FX38" s="165" t="n">
        <v>31</v>
      </c>
      <c r="FY38" s="165" t="n">
        <v>63</v>
      </c>
      <c r="FZ38" s="165" t="s">
        <v>18</v>
      </c>
      <c r="GA38" s="165" t="s">
        <v>18</v>
      </c>
      <c r="GB38" s="165"/>
      <c r="GC38" s="165"/>
      <c r="GD38" s="165"/>
      <c r="GE38" s="165"/>
      <c r="GF38" s="165"/>
      <c r="GG38" s="165" t="n">
        <v>49</v>
      </c>
      <c r="GH38" s="165" t="s">
        <v>18</v>
      </c>
      <c r="GI38" s="165" t="s">
        <v>18</v>
      </c>
      <c r="GJ38" s="165"/>
      <c r="GK38" s="165"/>
      <c r="GL38" s="165" t="s">
        <v>18</v>
      </c>
      <c r="GM38" s="165"/>
      <c r="GN38" s="165"/>
      <c r="GO38" s="165" t="s">
        <v>18</v>
      </c>
      <c r="GP38" s="165" t="s">
        <v>18</v>
      </c>
      <c r="GQ38" s="165"/>
      <c r="GR38" s="165" t="n">
        <v>64</v>
      </c>
      <c r="GS38" s="165"/>
      <c r="GT38" s="165"/>
      <c r="GU38" s="165"/>
      <c r="GV38" s="174"/>
      <c r="GW38" s="167" t="n">
        <f aca="false">IF(FL38="","",SUM(FO38:GV38))</f>
        <v>434</v>
      </c>
      <c r="GX38" s="168" t="n">
        <f aca="false">IF(FL38="","",GW38/9)</f>
        <v>48.2222222222222</v>
      </c>
      <c r="GY38" s="169" t="n">
        <f aca="false">IF(FL38="","",IF(GW38=0,"-",RANK(GW38,$GW$15:$GW$64,0)))</f>
        <v>5</v>
      </c>
      <c r="GZ38" s="167" t="str">
        <f aca="false">IF(FO38="","",IF(FO38="-","-",IF(UPPER(FO38)="AB","+",VLOOKUP(FO38,'විෂය තොරතුරු'!$P$24:$Q$28,2))))</f>
        <v>C</v>
      </c>
      <c r="HA38" s="168" t="str">
        <f aca="false">IF(FP38="","",IF(FP38="-","-",IF(UPPER(FP38)="AB","+",VLOOKUP(FP38,'විෂය තොරතුරු'!$P$24:$Q$28,2))))</f>
        <v/>
      </c>
      <c r="HB38" s="168" t="str">
        <f aca="false">IF(FQ38="","",IF(FQ38="-","-",IF(UPPER(FQ38)="AB","+",VLOOKUP(FQ38,'විෂය තොරතුරු'!$P$24:$Q$28,2))))</f>
        <v>-</v>
      </c>
      <c r="HC38" s="168" t="str">
        <f aca="false">IF(FR38="","",IF(FR38="-","-",IF(UPPER(FR38)="AB","+",VLOOKUP(FR38,'විෂය තොරතුරු'!$P$24:$Q$28,2))))</f>
        <v>B</v>
      </c>
      <c r="HD38" s="168" t="str">
        <f aca="false">IF(FS38="","",IF(FS38="-","-",IF(UPPER(FS38)="AB","+",VLOOKUP(FS38,'විෂය තොරතුරු'!$P$24:$Q$28,2))))</f>
        <v/>
      </c>
      <c r="HE38" s="170" t="str">
        <f aca="false">IF(FT38="","",IF(FT38="-","-",IF(UPPER(FT38)="AB","+",VLOOKUP(FT38,'විෂය තොරතුරු'!$P$24:$Q$28,2))))</f>
        <v/>
      </c>
      <c r="HF38" s="171" t="str">
        <f aca="false">IF(FU38="","",IF(FU38="-","-",IF(UPPER(FU38)="AB","+",VLOOKUP(FU38,'විෂය තොරතුරු'!$P$24:$Q$28,2))))</f>
        <v>W</v>
      </c>
      <c r="HG38" s="168" t="str">
        <f aca="false">IF(FV38="","",IF(FV38="-","-",IF(UPPER(FV38)="AB","+",VLOOKUP(FV38,'විෂය තොරතුරු'!$P$24:$Q$28,2))))</f>
        <v>S</v>
      </c>
      <c r="HH38" s="168" t="str">
        <f aca="false">IF(FW38="","",IF(FW38="-","-",IF(UPPER(FW38)="AB","+",VLOOKUP(FW38,'විෂය තොරතුරු'!$P$24:$Q$28,2))))</f>
        <v>S</v>
      </c>
      <c r="HI38" s="169" t="str">
        <f aca="false">IF(FX38="","",IF(FX38="-","-",IF(UPPER(FX38)="AB","+",VLOOKUP(FX38,'විෂය තොරතුරු'!$P$24:$Q$28,2))))</f>
        <v>W</v>
      </c>
      <c r="HJ38" s="167" t="str">
        <f aca="false">IF(FY38="","",IF(FY38="-","-",IF(UPPER(FY38)="AB","+",VLOOKUP(FY38,'විෂය තොරතුරු'!$P$24:$Q$28,2))))</f>
        <v>C</v>
      </c>
      <c r="HK38" s="168" t="str">
        <f aca="false">IF(FZ38="","",IF(FZ38="-","-",IF(UPPER(FZ38)="AB","+",VLOOKUP(FZ38,'විෂය තොරතුරු'!$P$24:$Q$28,2))))</f>
        <v>-</v>
      </c>
      <c r="HL38" s="168" t="str">
        <f aca="false">IF(GA38="","",IF(GA38="-","-",IF(UPPER(GA38)="AB","+",VLOOKUP(GA38,'විෂය තොරතුරු'!$P$24:$Q$28,2))))</f>
        <v>-</v>
      </c>
      <c r="HM38" s="168" t="str">
        <f aca="false">IF(GB38="","",IF(GB38="-","-",IF(UPPER(GB38)="AB","+",VLOOKUP(GB38,'විෂය තොරතුරු'!$P$24:$Q$28,2))))</f>
        <v/>
      </c>
      <c r="HN38" s="168" t="str">
        <f aca="false">IF(GC38="","",IF(GC38="-","-",IF(UPPER(GC38)="AB","+",VLOOKUP(GC38,'විෂය තොරතුරු'!$P$24:$Q$28,2))))</f>
        <v/>
      </c>
      <c r="HO38" s="168" t="str">
        <f aca="false">IF(GD38="","",IF(GD38="-","-",IF(UPPER(GD38)="AB","+",VLOOKUP(GD38,'විෂය තොරතුරු'!$P$24:$Q$28,2))))</f>
        <v/>
      </c>
      <c r="HP38" s="168" t="str">
        <f aca="false">IF(GE38="","",IF(GE38="-","-",IF(UPPER(GE38)="AB","+",VLOOKUP(GE38,'විෂය තොරතුරු'!$P$24:$Q$28,2))))</f>
        <v/>
      </c>
      <c r="HQ38" s="170" t="str">
        <f aca="false">IF(GF38="","",IF(GF38="-","-",IF(UPPER(GF38)="AB","+",VLOOKUP(GF38,'විෂය තොරතුරු'!$P$24:$Q$28,2))))</f>
        <v/>
      </c>
      <c r="HR38" s="171" t="str">
        <f aca="false">IF(GG38="","",IF(GG38="-","-",IF(UPPER(GG38)="AB","+",VLOOKUP(GG38,'විෂය තොරතුරු'!$P$24:$Q$28,2))))</f>
        <v>S</v>
      </c>
      <c r="HS38" s="168" t="str">
        <f aca="false">IF(GH38="","",IF(GH38="-","-",IF(UPPER(GH38)="AB","+",VLOOKUP(GH38,'විෂය තොරතුරු'!$P$24:$Q$28,2))))</f>
        <v>-</v>
      </c>
      <c r="HT38" s="168" t="str">
        <f aca="false">IF(GI38="","",IF(GI38="-","-",IF(UPPER(GI38)="AB","+",VLOOKUP(GI38,'විෂය තොරතුරු'!$P$24:$Q$28,2))))</f>
        <v>-</v>
      </c>
      <c r="HU38" s="168" t="str">
        <f aca="false">IF(GJ38="","",IF(GJ38="-","-",IF(UPPER(GJ38)="AB","+",VLOOKUP(GJ38,'විෂය තොරතුරු'!$P$24:$Q$28,2))))</f>
        <v/>
      </c>
      <c r="HV38" s="168" t="str">
        <f aca="false">IF(GK38="","",IF(GK38="-","-",IF(UPPER(GK38)="AB","+",VLOOKUP(GK38,'විෂය තොරතුරු'!$P$24:$Q$28,2))))</f>
        <v/>
      </c>
      <c r="HW38" s="168" t="str">
        <f aca="false">IF(GL38="","",IF(GL38="-","-",IF(UPPER(GL38)="AB","+",VLOOKUP(GL38,'විෂය තොරතුරු'!$P$24:$Q$28,2))))</f>
        <v>-</v>
      </c>
      <c r="HX38" s="168" t="str">
        <f aca="false">IF(GM38="","",IF(GM38="-","-",IF(UPPER(GM38)="AB","+",VLOOKUP(GM38,'විෂය තොරතුරු'!$P$24:$Q$28,2))))</f>
        <v/>
      </c>
      <c r="HY38" s="169" t="str">
        <f aca="false">IF(GN38="","",IF(GN38="-","-",IF(UPPER(GN38)="AB","+",VLOOKUP(GN38,'විෂය තොරතුරු'!$P$24:$Q$28,2))))</f>
        <v/>
      </c>
      <c r="HZ38" s="171" t="str">
        <f aca="false">IF(GO38="","",IF(GO38="-","-",IF(UPPER(GO38)="AB","+",VLOOKUP(GO38,'විෂය තොරතුරු'!$P$24:$Q$28,2))))</f>
        <v>-</v>
      </c>
      <c r="IA38" s="168" t="str">
        <f aca="false">IF(GP38="","",IF(GP38="-","-",IF(UPPER(GP38)="AB","+",VLOOKUP(GP38,'විෂය තොරතුරු'!$P$24:$Q$28,2))))</f>
        <v>-</v>
      </c>
      <c r="IB38" s="168" t="str">
        <f aca="false">IF(GQ38="","",IF(GQ38="-","-",IF(UPPER(GQ38)="AB","+",VLOOKUP(GQ38,'විෂය තොරතුරු'!$P$24:$Q$28,2))))</f>
        <v/>
      </c>
      <c r="IC38" s="168" t="str">
        <f aca="false">IF(GR38="","",IF(GR38="-","-",IF(UPPER(GR38)="AB","+",VLOOKUP(GR38,'විෂය තොරතුරු'!$P$24:$Q$28,2))))</f>
        <v>C</v>
      </c>
      <c r="ID38" s="168" t="str">
        <f aca="false">IF(GS38="","",IF(GS38="-","-",IF(UPPER(GS38)="AB","+",VLOOKUP(GS38,'විෂය තොරතුරු'!$P$24:$Q$28,2))))</f>
        <v/>
      </c>
      <c r="IE38" s="168" t="str">
        <f aca="false">IF(GT38="","",IF(GT38="-","-",IF(UPPER(GT38)="AB","+",VLOOKUP(GT38,'විෂය තොරතුරු'!$P$24:$Q$28,2))))</f>
        <v/>
      </c>
      <c r="IF38" s="168" t="str">
        <f aca="false">IF(GU38="","",IF(GU38="-","-",IF(UPPER(GU38)="AB","+",VLOOKUP(GU38,'විෂය තොරතුරු'!$P$24:$Q$28,2))))</f>
        <v/>
      </c>
      <c r="IG38" s="169" t="str">
        <f aca="false">IF(GV38="","",IF(GV38="-","-",IF(UPPER(GV38)="AB","+",VLOOKUP(GV38,'විෂය තොරතුරු'!$P$24:$Q$28,2))))</f>
        <v/>
      </c>
      <c r="IH38" s="171" t="n">
        <f aca="false">IF($FL38="","",COUNTIF($GZ38:$IG38,"A"))</f>
        <v>0</v>
      </c>
      <c r="II38" s="171" t="n">
        <f aca="false">IF($FL38="","",COUNTIF($GZ38:$IG38,"B"))</f>
        <v>1</v>
      </c>
      <c r="IJ38" s="171" t="n">
        <f aca="false">IF($FL38="","",COUNTIF($GZ38:$IG38,"C"))</f>
        <v>3</v>
      </c>
      <c r="IK38" s="171" t="n">
        <f aca="false">IF($FL38="","",COUNTIF($GZ38:$IG38,"S"))</f>
        <v>3</v>
      </c>
      <c r="IL38" s="171" t="n">
        <f aca="false">IF($FL38="","",COUNTIF($GZ38:$IG38,"W"))</f>
        <v>2</v>
      </c>
      <c r="IM38" s="171" t="n">
        <f aca="false">IF(FL38="","",SUM(IH38:IK38))</f>
        <v>7</v>
      </c>
      <c r="IN38" s="169" t="n">
        <f aca="false">IF(FL38="","",SUM(IH38:IJ38))</f>
        <v>4</v>
      </c>
      <c r="IO38" s="172" t="str">
        <f aca="false">IF(FL38="","",IF(AND(IM38&gt;=6,IN38&gt;=3,OR(FO38&gt;=35,FP38&gt;=35),FV38&gt;=35),"6/3 සමත්",IF(AND(IM38&gt;=5,IN38&gt;=3,OR(FO38&gt;=35,FP38&gt;=35,FV38&gt;=35)),"5/3 සමත්",IF(AND(IM38&gt;=4,IN38&gt;=1,OR(FO38&gt;=20,FP38&gt;=20,FV38&gt;=20)),"සමත් කළ හැකි",IF(IL38=9,"W9","අසමත් ?")))))</f>
        <v>6/3 සමත්</v>
      </c>
    </row>
    <row r="39" customFormat="false" ht="13.8" hidden="false" customHeight="false" outlineLevel="0" collapsed="false">
      <c r="A39" s="160" t="n">
        <v>25</v>
      </c>
      <c r="B39" s="161"/>
      <c r="C39" s="161"/>
      <c r="D39" s="162"/>
      <c r="E39" s="183"/>
      <c r="F39" s="181"/>
      <c r="G39" s="183"/>
      <c r="H39" s="180"/>
      <c r="I39" s="180"/>
      <c r="J39" s="181"/>
      <c r="K39" s="183"/>
      <c r="L39" s="180"/>
      <c r="M39" s="180"/>
      <c r="N39" s="181"/>
      <c r="O39" s="183"/>
      <c r="P39" s="180"/>
      <c r="Q39" s="180"/>
      <c r="R39" s="180"/>
      <c r="S39" s="180"/>
      <c r="T39" s="180"/>
      <c r="U39" s="180"/>
      <c r="V39" s="181"/>
      <c r="W39" s="183"/>
      <c r="X39" s="180"/>
      <c r="Y39" s="180"/>
      <c r="Z39" s="180"/>
      <c r="AA39" s="180"/>
      <c r="AB39" s="180"/>
      <c r="AC39" s="180"/>
      <c r="AD39" s="181"/>
      <c r="AE39" s="183"/>
      <c r="AF39" s="180"/>
      <c r="AG39" s="180"/>
      <c r="AH39" s="180"/>
      <c r="AI39" s="180"/>
      <c r="AJ39" s="180"/>
      <c r="AK39" s="180"/>
      <c r="AL39" s="166"/>
      <c r="AM39" s="167" t="str">
        <f aca="false">IF(B39="","",SUM(E39:AL39))</f>
        <v/>
      </c>
      <c r="AN39" s="168" t="str">
        <f aca="false">IF(B39="","",AM39/9)</f>
        <v/>
      </c>
      <c r="AO39" s="169" t="str">
        <f aca="false">IF(B39="","",IF(AM39=0,"-",RANK(AM39,$AM$15:$AM$64,0)))</f>
        <v/>
      </c>
      <c r="AP39" s="167" t="str">
        <f aca="false">IF(E39="","",IF(E39="-","-",IF(UPPER(E39)="AB","+",VLOOKUP(E39,'විෂය තොරතුරු'!$P$24:$Q$28,2))))</f>
        <v/>
      </c>
      <c r="AQ39" s="168" t="str">
        <f aca="false">IF(F39="","",IF(F39="-","-",IF(UPPER(F39)="AB","+",VLOOKUP(F39,'විෂය තොරතුරු'!$P$24:$Q$28,2))))</f>
        <v/>
      </c>
      <c r="AR39" s="168" t="str">
        <f aca="false">IF(G39="","",IF(G39="-","-",IF(UPPER(G39)="AB","+",VLOOKUP(G39,'විෂය තොරතුරු'!$P$24:$Q$28,2))))</f>
        <v/>
      </c>
      <c r="AS39" s="168" t="str">
        <f aca="false">IF(H39="","",IF(H39="-","-",IF(UPPER(H39)="AB","+",VLOOKUP(H39,'විෂය තොරතුරු'!$P$24:$Q$28,2))))</f>
        <v/>
      </c>
      <c r="AT39" s="168" t="str">
        <f aca="false">IF(I39="","",IF(I39="-","-",IF(UPPER(I39)="AB","+",VLOOKUP(I39,'විෂය තොරතුරු'!$P$24:$Q$28,2))))</f>
        <v/>
      </c>
      <c r="AU39" s="170" t="str">
        <f aca="false">IF(J39="","",IF(J39="-","-",IF(UPPER(J39)="AB","+",VLOOKUP(J39,'විෂය තොරතුරු'!$P$24:$Q$28,2))))</f>
        <v/>
      </c>
      <c r="AV39" s="171" t="str">
        <f aca="false">IF(K39="","",IF(K39="-","-",IF(UPPER(K39)="AB","+",VLOOKUP(K39,'විෂය තොරතුරු'!$P$24:$Q$28,2))))</f>
        <v/>
      </c>
      <c r="AW39" s="168" t="str">
        <f aca="false">IF(L39="","",IF(L39="-","-",IF(UPPER(L39)="AB","+",VLOOKUP(L39,'විෂය තොරතුරු'!$P$24:$Q$28,2))))</f>
        <v/>
      </c>
      <c r="AX39" s="168" t="str">
        <f aca="false">IF(M39="","",IF(M39="-","-",IF(UPPER(M39)="AB","+",VLOOKUP(M39,'විෂය තොරතුරු'!$P$24:$Q$28,2))))</f>
        <v/>
      </c>
      <c r="AY39" s="169" t="str">
        <f aca="false">IF(N39="","",IF(N39="-","-",IF(UPPER(N39)="AB","+",VLOOKUP(N39,'විෂය තොරතුරු'!$P$24:$Q$28,2))))</f>
        <v/>
      </c>
      <c r="AZ39" s="167" t="str">
        <f aca="false">IF(O39="","",IF(O39="-","-",IF(UPPER(O39)="AB","+",VLOOKUP(O39,'විෂය තොරතුරු'!$P$24:$Q$28,2))))</f>
        <v/>
      </c>
      <c r="BA39" s="168" t="str">
        <f aca="false">IF(P39="","",IF(P39="-","-",IF(UPPER(P39)="AB","+",VLOOKUP(P39,'විෂය තොරතුරු'!$P$24:$Q$28,2))))</f>
        <v/>
      </c>
      <c r="BB39" s="168" t="str">
        <f aca="false">IF(Q39="","",IF(Q39="-","-",IF(UPPER(Q39)="AB","+",VLOOKUP(Q39,'විෂය තොරතුරු'!$P$24:$Q$28,2))))</f>
        <v/>
      </c>
      <c r="BC39" s="168" t="str">
        <f aca="false">IF(R39="","",IF(R39="-","-",IF(UPPER(R39)="AB","+",VLOOKUP(R39,'විෂය තොරතුරු'!$P$24:$Q$28,2))))</f>
        <v/>
      </c>
      <c r="BD39" s="168" t="str">
        <f aca="false">IF(S39="","",IF(S39="-","-",IF(UPPER(S39)="AB","+",VLOOKUP(S39,'විෂය තොරතුරු'!$P$24:$Q$28,2))))</f>
        <v/>
      </c>
      <c r="BE39" s="168" t="str">
        <f aca="false">IF(T39="","",IF(T39="-","-",IF(UPPER(T39)="AB","+",VLOOKUP(T39,'විෂය තොරතුරු'!$P$24:$Q$28,2))))</f>
        <v/>
      </c>
      <c r="BF39" s="168" t="str">
        <f aca="false">IF(U39="","",IF(U39="-","-",IF(UPPER(U39)="AB","+",VLOOKUP(U39,'විෂය තොරතුරු'!$P$24:$Q$28,2))))</f>
        <v/>
      </c>
      <c r="BG39" s="170" t="str">
        <f aca="false">IF(V39="","",IF(V39="-","-",IF(UPPER(V39)="AB","+",VLOOKUP(V39,'විෂය තොරතුරු'!$P$24:$Q$28,2))))</f>
        <v/>
      </c>
      <c r="BH39" s="171" t="str">
        <f aca="false">IF(W39="","",IF(W39="-","-",IF(UPPER(W39)="AB","+",VLOOKUP(W39,'විෂය තොරතුරු'!$P$24:$Q$28,2))))</f>
        <v/>
      </c>
      <c r="BI39" s="168" t="str">
        <f aca="false">IF(X39="","",IF(X39="-","-",IF(UPPER(X39)="AB","+",VLOOKUP(X39,'විෂය තොරතුරු'!$P$24:$Q$28,2))))</f>
        <v/>
      </c>
      <c r="BJ39" s="168" t="str">
        <f aca="false">IF(Y39="","",IF(Y39="-","-",IF(UPPER(Y39)="AB","+",VLOOKUP(Y39,'විෂය තොරතුරු'!$P$24:$Q$28,2))))</f>
        <v/>
      </c>
      <c r="BK39" s="168" t="str">
        <f aca="false">IF(Z39="","",IF(Z39="-","-",IF(UPPER(Z39)="AB","+",VLOOKUP(Z39,'විෂය තොරතුරු'!$P$24:$Q$28,2))))</f>
        <v/>
      </c>
      <c r="BL39" s="168" t="str">
        <f aca="false">IF(AA39="","",IF(AA39="-","-",IF(UPPER(AA39)="AB","+",VLOOKUP(AA39,'විෂය තොරතුරු'!$P$24:$Q$28,2))))</f>
        <v/>
      </c>
      <c r="BM39" s="168" t="str">
        <f aca="false">IF(AB39="","",IF(AB39="-","-",IF(UPPER(AB39)="AB","+",VLOOKUP(AB39,'විෂය තොරතුරු'!$P$24:$Q$28,2))))</f>
        <v/>
      </c>
      <c r="BN39" s="168" t="str">
        <f aca="false">IF(AC39="","",IF(AC39="-","-",IF(UPPER(AC39)="AB","+",VLOOKUP(AC39,'විෂය තොරතුරු'!$P$24:$Q$28,2))))</f>
        <v/>
      </c>
      <c r="BO39" s="169" t="str">
        <f aca="false">IF(AD39="","",IF(AD39="-","-",IF(UPPER(AD39)="AB","+",VLOOKUP(AD39,'විෂය තොරතුරු'!$P$24:$Q$28,2))))</f>
        <v/>
      </c>
      <c r="BP39" s="171" t="str">
        <f aca="false">IF(AE39="","",IF(AE39="-","-",IF(UPPER(AE39)="AB","+",VLOOKUP(AE39,'විෂය තොරතුරු'!$P$24:$Q$28,2))))</f>
        <v/>
      </c>
      <c r="BQ39" s="168" t="str">
        <f aca="false">IF(AF39="","",IF(AF39="-","-",IF(UPPER(AF39)="AB","+",VLOOKUP(AF39,'විෂය තොරතුරු'!$P$24:$Q$28,2))))</f>
        <v/>
      </c>
      <c r="BR39" s="168" t="str">
        <f aca="false">IF(AG39="","",IF(AG39="-","-",IF(UPPER(AG39)="AB","+",VLOOKUP(AG39,'විෂය තොරතුරු'!$P$24:$Q$28,2))))</f>
        <v/>
      </c>
      <c r="BS39" s="168" t="str">
        <f aca="false">IF(AH39="","",IF(AH39="-","-",IF(UPPER(AH39)="AB","+",VLOOKUP(AH39,'විෂය තොරතුරු'!$P$24:$Q$28,2))))</f>
        <v/>
      </c>
      <c r="BT39" s="168" t="str">
        <f aca="false">IF(AI39="","",IF(AI39="-","-",IF(UPPER(AI39)="AB","+",VLOOKUP(AI39,'විෂය තොරතුරු'!$P$24:$Q$28,2))))</f>
        <v/>
      </c>
      <c r="BU39" s="168" t="str">
        <f aca="false">IF(AJ39="","",IF(AJ39="-","-",IF(UPPER(AJ39)="AB","+",VLOOKUP(AJ39,'විෂය තොරතුරු'!$P$24:$Q$28,2))))</f>
        <v/>
      </c>
      <c r="BV39" s="168" t="str">
        <f aca="false">IF(AK39="","",IF(AK39="-","-",IF(UPPER(AK39)="AB","+",VLOOKUP(AK39,'විෂය තොරතුරු'!$P$24:$Q$28,2))))</f>
        <v/>
      </c>
      <c r="BW39" s="169" t="str">
        <f aca="false">IF(AL39="","",IF(AL39="-","-",IF(UPPER(AL39)="AB","+",VLOOKUP(AL39,'විෂය තොරතුරු'!$P$24:$Q$28,2))))</f>
        <v/>
      </c>
      <c r="BX39" s="171" t="str">
        <f aca="false">IF($B39="","",COUNTIF($AP39:$BW39,"A"))</f>
        <v/>
      </c>
      <c r="BY39" s="168" t="str">
        <f aca="false">IF($B39="","",COUNTIF($AP39:$BW39,"B"))</f>
        <v/>
      </c>
      <c r="BZ39" s="168" t="str">
        <f aca="false">IF($B39="","",COUNTIF($AP39:$BW39,"C"))</f>
        <v/>
      </c>
      <c r="CA39" s="168" t="str">
        <f aca="false">IF($B39="","",COUNTIF($AP39:$BW39,"S"))</f>
        <v/>
      </c>
      <c r="CB39" s="169" t="str">
        <f aca="false">IF($B39="","",COUNTIF($AP39:$BW39,"W"))</f>
        <v/>
      </c>
      <c r="CC39" s="171" t="str">
        <f aca="false">IF(B39="","",SUM(BX39:CA39))</f>
        <v/>
      </c>
      <c r="CD39" s="169" t="str">
        <f aca="false">IF(B39="","",SUM(BX39:BZ39))</f>
        <v/>
      </c>
      <c r="CE39" s="172" t="str">
        <f aca="false">IF(B39="","",IF(AND(CC39&gt;=6,CD39&gt;=3,OR(E39&gt;=35,F39&gt;=35),L39&gt;=35),"6/3 සමත්",IF(AND(CC39&gt;=5,CD39&gt;=3,OR(E39&gt;=35,F39&gt;=35,L39&gt;=35)),"5/3 සමත්",IF(AND(CC39&gt;=4,CD39&gt;=1,OR(E39&gt;=20,F39&gt;=20,L39&gt;=20)),"සමත් කළ හැකි",IF(CB39=9,"W9","අසමත් ?")))))</f>
        <v/>
      </c>
      <c r="FK39" s="173" t="n">
        <v>25</v>
      </c>
      <c r="FL39" s="161"/>
      <c r="FM39" s="161"/>
      <c r="FN39" s="161" t="str">
        <f aca="false">IF(FM39="","-",(FM39/$M$95)*100)</f>
        <v>-</v>
      </c>
      <c r="FO39" s="165"/>
      <c r="FP39" s="165"/>
      <c r="FQ39" s="165"/>
      <c r="FR39" s="165"/>
      <c r="FS39" s="165"/>
      <c r="FT39" s="165"/>
      <c r="FU39" s="165"/>
      <c r="FV39" s="165"/>
      <c r="FW39" s="165"/>
      <c r="FX39" s="165"/>
      <c r="FY39" s="165"/>
      <c r="FZ39" s="165"/>
      <c r="GA39" s="165"/>
      <c r="GB39" s="165"/>
      <c r="GC39" s="165"/>
      <c r="GD39" s="165"/>
      <c r="GE39" s="165"/>
      <c r="GF39" s="165"/>
      <c r="GG39" s="165"/>
      <c r="GH39" s="165"/>
      <c r="GI39" s="165"/>
      <c r="GJ39" s="165"/>
      <c r="GK39" s="165"/>
      <c r="GL39" s="165"/>
      <c r="GM39" s="165"/>
      <c r="GN39" s="165"/>
      <c r="GO39" s="165"/>
      <c r="GP39" s="165"/>
      <c r="GQ39" s="165"/>
      <c r="GR39" s="165"/>
      <c r="GS39" s="165"/>
      <c r="GT39" s="165"/>
      <c r="GU39" s="165"/>
      <c r="GV39" s="174"/>
      <c r="GW39" s="167" t="str">
        <f aca="false">IF(FL39="","",SUM(FO39:GV39))</f>
        <v/>
      </c>
      <c r="GX39" s="168" t="str">
        <f aca="false">IF(FL39="","",GW39/9)</f>
        <v/>
      </c>
      <c r="GY39" s="169" t="str">
        <f aca="false">IF(FL39="","",IF(GW39=0,"-",RANK(GW39,$GW$15:$GW$64,0)))</f>
        <v/>
      </c>
      <c r="GZ39" s="167" t="str">
        <f aca="false">IF(FO39="","",IF(FO39="-","-",IF(UPPER(FO39)="AB","+",VLOOKUP(FO39,'විෂය තොරතුරු'!$P$24:$Q$28,2))))</f>
        <v/>
      </c>
      <c r="HA39" s="168" t="str">
        <f aca="false">IF(FP39="","",IF(FP39="-","-",IF(UPPER(FP39)="AB","+",VLOOKUP(FP39,'විෂය තොරතුරු'!$P$24:$Q$28,2))))</f>
        <v/>
      </c>
      <c r="HB39" s="168" t="str">
        <f aca="false">IF(FQ39="","",IF(FQ39="-","-",IF(UPPER(FQ39)="AB","+",VLOOKUP(FQ39,'විෂය තොරතුරු'!$P$24:$Q$28,2))))</f>
        <v/>
      </c>
      <c r="HC39" s="168" t="str">
        <f aca="false">IF(FR39="","",IF(FR39="-","-",IF(UPPER(FR39)="AB","+",VLOOKUP(FR39,'විෂය තොරතුරු'!$P$24:$Q$28,2))))</f>
        <v/>
      </c>
      <c r="HD39" s="168" t="str">
        <f aca="false">IF(FS39="","",IF(FS39="-","-",IF(UPPER(FS39)="AB","+",VLOOKUP(FS39,'විෂය තොරතුරු'!$P$24:$Q$28,2))))</f>
        <v/>
      </c>
      <c r="HE39" s="170" t="str">
        <f aca="false">IF(FT39="","",IF(FT39="-","-",IF(UPPER(FT39)="AB","+",VLOOKUP(FT39,'විෂය තොරතුරු'!$P$24:$Q$28,2))))</f>
        <v/>
      </c>
      <c r="HF39" s="171" t="str">
        <f aca="false">IF(FU39="","",IF(FU39="-","-",IF(UPPER(FU39)="AB","+",VLOOKUP(FU39,'විෂය තොරතුරු'!$P$24:$Q$28,2))))</f>
        <v/>
      </c>
      <c r="HG39" s="168" t="str">
        <f aca="false">IF(FV39="","",IF(FV39="-","-",IF(UPPER(FV39)="AB","+",VLOOKUP(FV39,'විෂය තොරතුරු'!$P$24:$Q$28,2))))</f>
        <v/>
      </c>
      <c r="HH39" s="168" t="str">
        <f aca="false">IF(FW39="","",IF(FW39="-","-",IF(UPPER(FW39)="AB","+",VLOOKUP(FW39,'විෂය තොරතුරු'!$P$24:$Q$28,2))))</f>
        <v/>
      </c>
      <c r="HI39" s="169" t="str">
        <f aca="false">IF(FX39="","",IF(FX39="-","-",IF(UPPER(FX39)="AB","+",VLOOKUP(FX39,'විෂය තොරතුරු'!$P$24:$Q$28,2))))</f>
        <v/>
      </c>
      <c r="HJ39" s="167" t="str">
        <f aca="false">IF(FY39="","",IF(FY39="-","-",IF(UPPER(FY39)="AB","+",VLOOKUP(FY39,'විෂය තොරතුරු'!$P$24:$Q$28,2))))</f>
        <v/>
      </c>
      <c r="HK39" s="168" t="str">
        <f aca="false">IF(FZ39="","",IF(FZ39="-","-",IF(UPPER(FZ39)="AB","+",VLOOKUP(FZ39,'විෂය තොරතුරු'!$P$24:$Q$28,2))))</f>
        <v/>
      </c>
      <c r="HL39" s="168" t="str">
        <f aca="false">IF(GA39="","",IF(GA39="-","-",IF(UPPER(GA39)="AB","+",VLOOKUP(GA39,'විෂය තොරතුරු'!$P$24:$Q$28,2))))</f>
        <v/>
      </c>
      <c r="HM39" s="168" t="str">
        <f aca="false">IF(GB39="","",IF(GB39="-","-",IF(UPPER(GB39)="AB","+",VLOOKUP(GB39,'විෂය තොරතුරු'!$P$24:$Q$28,2))))</f>
        <v/>
      </c>
      <c r="HN39" s="168" t="str">
        <f aca="false">IF(GC39="","",IF(GC39="-","-",IF(UPPER(GC39)="AB","+",VLOOKUP(GC39,'විෂය තොරතුරු'!$P$24:$Q$28,2))))</f>
        <v/>
      </c>
      <c r="HO39" s="168" t="str">
        <f aca="false">IF(GD39="","",IF(GD39="-","-",IF(UPPER(GD39)="AB","+",VLOOKUP(GD39,'විෂය තොරතුරු'!$P$24:$Q$28,2))))</f>
        <v/>
      </c>
      <c r="HP39" s="168" t="str">
        <f aca="false">IF(GE39="","",IF(GE39="-","-",IF(UPPER(GE39)="AB","+",VLOOKUP(GE39,'විෂය තොරතුරු'!$P$24:$Q$28,2))))</f>
        <v/>
      </c>
      <c r="HQ39" s="170" t="str">
        <f aca="false">IF(GF39="","",IF(GF39="-","-",IF(UPPER(GF39)="AB","+",VLOOKUP(GF39,'විෂය තොරතුරු'!$P$24:$Q$28,2))))</f>
        <v/>
      </c>
      <c r="HR39" s="171" t="str">
        <f aca="false">IF(GG39="","",IF(GG39="-","-",IF(UPPER(GG39)="AB","+",VLOOKUP(GG39,'විෂය තොරතුරු'!$P$24:$Q$28,2))))</f>
        <v/>
      </c>
      <c r="HS39" s="168" t="str">
        <f aca="false">IF(GH39="","",IF(GH39="-","-",IF(UPPER(GH39)="AB","+",VLOOKUP(GH39,'විෂය තොරතුරු'!$P$24:$Q$28,2))))</f>
        <v/>
      </c>
      <c r="HT39" s="168" t="str">
        <f aca="false">IF(GI39="","",IF(GI39="-","-",IF(UPPER(GI39)="AB","+",VLOOKUP(GI39,'විෂය තොරතුරු'!$P$24:$Q$28,2))))</f>
        <v/>
      </c>
      <c r="HU39" s="168" t="str">
        <f aca="false">IF(GJ39="","",IF(GJ39="-","-",IF(UPPER(GJ39)="AB","+",VLOOKUP(GJ39,'විෂය තොරතුරු'!$P$24:$Q$28,2))))</f>
        <v/>
      </c>
      <c r="HV39" s="168" t="str">
        <f aca="false">IF(GK39="","",IF(GK39="-","-",IF(UPPER(GK39)="AB","+",VLOOKUP(GK39,'විෂය තොරතුරු'!$P$24:$Q$28,2))))</f>
        <v/>
      </c>
      <c r="HW39" s="168" t="str">
        <f aca="false">IF(GL39="","",IF(GL39="-","-",IF(UPPER(GL39)="AB","+",VLOOKUP(GL39,'විෂය තොරතුරු'!$P$24:$Q$28,2))))</f>
        <v/>
      </c>
      <c r="HX39" s="168" t="str">
        <f aca="false">IF(GM39="","",IF(GM39="-","-",IF(UPPER(GM39)="AB","+",VLOOKUP(GM39,'විෂය තොරතුරු'!$P$24:$Q$28,2))))</f>
        <v/>
      </c>
      <c r="HY39" s="169" t="str">
        <f aca="false">IF(GN39="","",IF(GN39="-","-",IF(UPPER(GN39)="AB","+",VLOOKUP(GN39,'විෂය තොරතුරු'!$P$24:$Q$28,2))))</f>
        <v/>
      </c>
      <c r="HZ39" s="171" t="str">
        <f aca="false">IF(GO39="","",IF(GO39="-","-",IF(UPPER(GO39)="AB","+",VLOOKUP(GO39,'විෂය තොරතුරු'!$P$24:$Q$28,2))))</f>
        <v/>
      </c>
      <c r="IA39" s="168" t="str">
        <f aca="false">IF(GP39="","",IF(GP39="-","-",IF(UPPER(GP39)="AB","+",VLOOKUP(GP39,'විෂය තොරතුරු'!$P$24:$Q$28,2))))</f>
        <v/>
      </c>
      <c r="IB39" s="168" t="str">
        <f aca="false">IF(GQ39="","",IF(GQ39="-","-",IF(UPPER(GQ39)="AB","+",VLOOKUP(GQ39,'විෂය තොරතුරු'!$P$24:$Q$28,2))))</f>
        <v/>
      </c>
      <c r="IC39" s="168" t="str">
        <f aca="false">IF(GR39="","",IF(GR39="-","-",IF(UPPER(GR39)="AB","+",VLOOKUP(GR39,'විෂය තොරතුරු'!$P$24:$Q$28,2))))</f>
        <v/>
      </c>
      <c r="ID39" s="168" t="str">
        <f aca="false">IF(GS39="","",IF(GS39="-","-",IF(UPPER(GS39)="AB","+",VLOOKUP(GS39,'විෂය තොරතුරු'!$P$24:$Q$28,2))))</f>
        <v/>
      </c>
      <c r="IE39" s="168" t="str">
        <f aca="false">IF(GT39="","",IF(GT39="-","-",IF(UPPER(GT39)="AB","+",VLOOKUP(GT39,'විෂය තොරතුරු'!$P$24:$Q$28,2))))</f>
        <v/>
      </c>
      <c r="IF39" s="168" t="str">
        <f aca="false">IF(GU39="","",IF(GU39="-","-",IF(UPPER(GU39)="AB","+",VLOOKUP(GU39,'විෂය තොරතුරු'!$P$24:$Q$28,2))))</f>
        <v/>
      </c>
      <c r="IG39" s="169" t="str">
        <f aca="false">IF(GV39="","",IF(GV39="-","-",IF(UPPER(GV39)="AB","+",VLOOKUP(GV39,'විෂය තොරතුරු'!$P$24:$Q$28,2))))</f>
        <v/>
      </c>
      <c r="IH39" s="171" t="str">
        <f aca="false">IF($FL39="","",COUNTIF($GZ39:$IG39,"A"))</f>
        <v/>
      </c>
      <c r="II39" s="171" t="str">
        <f aca="false">IF($FL39="","",COUNTIF($GZ39:$IG39,"B"))</f>
        <v/>
      </c>
      <c r="IJ39" s="171" t="str">
        <f aca="false">IF($FL39="","",COUNTIF($GZ39:$IG39,"C"))</f>
        <v/>
      </c>
      <c r="IK39" s="171" t="str">
        <f aca="false">IF($FL39="","",COUNTIF($GZ39:$IG39,"S"))</f>
        <v/>
      </c>
      <c r="IL39" s="171" t="str">
        <f aca="false">IF($FL39="","",COUNTIF($GZ39:$IG39,"W"))</f>
        <v/>
      </c>
      <c r="IM39" s="171" t="str">
        <f aca="false">IF(FL39="","",SUM(IH39:IK39))</f>
        <v/>
      </c>
      <c r="IN39" s="169" t="str">
        <f aca="false">IF(FL39="","",SUM(IH39:IJ39))</f>
        <v/>
      </c>
      <c r="IO39" s="172" t="str">
        <f aca="false">IF(FL39="","",IF(AND(IM39&gt;=6,IN39&gt;=3,OR(FO39&gt;=35,FP39&gt;=35),FV39&gt;=35),"6/3 සමත්",IF(AND(IM39&gt;=5,IN39&gt;=3,OR(FO39&gt;=35,FP39&gt;=35,FV39&gt;=35)),"5/3 සමත්",IF(AND(IM39&gt;=4,IN39&gt;=1,OR(FO39&gt;=20,FP39&gt;=20,FV39&gt;=20)),"සමත් කළ හැකි",IF(IL39=9,"W9","අසමත් ?")))))</f>
        <v/>
      </c>
    </row>
    <row r="40" customFormat="false" ht="13.8" hidden="false" customHeight="false" outlineLevel="0" collapsed="false">
      <c r="A40" s="160" t="n">
        <v>26</v>
      </c>
      <c r="B40" s="161"/>
      <c r="C40" s="161"/>
      <c r="D40" s="162"/>
      <c r="E40" s="183"/>
      <c r="F40" s="181"/>
      <c r="G40" s="183"/>
      <c r="H40" s="180"/>
      <c r="I40" s="180"/>
      <c r="J40" s="181"/>
      <c r="K40" s="183"/>
      <c r="L40" s="180"/>
      <c r="M40" s="180"/>
      <c r="N40" s="181"/>
      <c r="O40" s="183"/>
      <c r="P40" s="180"/>
      <c r="Q40" s="180"/>
      <c r="R40" s="180"/>
      <c r="S40" s="180"/>
      <c r="T40" s="180"/>
      <c r="U40" s="180"/>
      <c r="V40" s="181"/>
      <c r="W40" s="183"/>
      <c r="X40" s="180"/>
      <c r="Y40" s="180"/>
      <c r="Z40" s="180"/>
      <c r="AA40" s="180"/>
      <c r="AB40" s="180"/>
      <c r="AC40" s="180"/>
      <c r="AD40" s="181"/>
      <c r="AE40" s="183"/>
      <c r="AF40" s="180"/>
      <c r="AG40" s="180"/>
      <c r="AH40" s="180"/>
      <c r="AI40" s="180"/>
      <c r="AJ40" s="180"/>
      <c r="AK40" s="180"/>
      <c r="AL40" s="166"/>
      <c r="AM40" s="167" t="str">
        <f aca="false">IF(B40="","",SUM(E40:AL40))</f>
        <v/>
      </c>
      <c r="AN40" s="168" t="str">
        <f aca="false">IF(B40="","",AM40/9)</f>
        <v/>
      </c>
      <c r="AO40" s="169" t="str">
        <f aca="false">IF(B40="","",IF(AM40=0,"-",RANK(AM40,$AM$15:$AM$64,0)))</f>
        <v/>
      </c>
      <c r="AP40" s="167" t="str">
        <f aca="false">IF(E40="","",IF(E40="-","-",IF(UPPER(E40)="AB","+",VLOOKUP(E40,'විෂය තොරතුරු'!$P$24:$Q$28,2))))</f>
        <v/>
      </c>
      <c r="AQ40" s="168" t="str">
        <f aca="false">IF(F40="","",IF(F40="-","-",IF(UPPER(F40)="AB","+",VLOOKUP(F40,'විෂය තොරතුරු'!$P$24:$Q$28,2))))</f>
        <v/>
      </c>
      <c r="AR40" s="168" t="str">
        <f aca="false">IF(G40="","",IF(G40="-","-",IF(UPPER(G40)="AB","+",VLOOKUP(G40,'විෂය තොරතුරු'!$P$24:$Q$28,2))))</f>
        <v/>
      </c>
      <c r="AS40" s="168" t="str">
        <f aca="false">IF(H40="","",IF(H40="-","-",IF(UPPER(H40)="AB","+",VLOOKUP(H40,'විෂය තොරතුරු'!$P$24:$Q$28,2))))</f>
        <v/>
      </c>
      <c r="AT40" s="168" t="str">
        <f aca="false">IF(I40="","",IF(I40="-","-",IF(UPPER(I40)="AB","+",VLOOKUP(I40,'විෂය තොරතුරු'!$P$24:$Q$28,2))))</f>
        <v/>
      </c>
      <c r="AU40" s="170" t="str">
        <f aca="false">IF(J40="","",IF(J40="-","-",IF(UPPER(J40)="AB","+",VLOOKUP(J40,'විෂය තොරතුරු'!$P$24:$Q$28,2))))</f>
        <v/>
      </c>
      <c r="AV40" s="171" t="str">
        <f aca="false">IF(K40="","",IF(K40="-","-",IF(UPPER(K40)="AB","+",VLOOKUP(K40,'විෂය තොරතුරු'!$P$24:$Q$28,2))))</f>
        <v/>
      </c>
      <c r="AW40" s="168" t="str">
        <f aca="false">IF(L40="","",IF(L40="-","-",IF(UPPER(L40)="AB","+",VLOOKUP(L40,'විෂය තොරතුරු'!$P$24:$Q$28,2))))</f>
        <v/>
      </c>
      <c r="AX40" s="168" t="str">
        <f aca="false">IF(M40="","",IF(M40="-","-",IF(UPPER(M40)="AB","+",VLOOKUP(M40,'විෂය තොරතුරු'!$P$24:$Q$28,2))))</f>
        <v/>
      </c>
      <c r="AY40" s="169" t="str">
        <f aca="false">IF(N40="","",IF(N40="-","-",IF(UPPER(N40)="AB","+",VLOOKUP(N40,'විෂය තොරතුරු'!$P$24:$Q$28,2))))</f>
        <v/>
      </c>
      <c r="AZ40" s="167" t="str">
        <f aca="false">IF(O40="","",IF(O40="-","-",IF(UPPER(O40)="AB","+",VLOOKUP(O40,'විෂය තොරතුරු'!$P$24:$Q$28,2))))</f>
        <v/>
      </c>
      <c r="BA40" s="168" t="str">
        <f aca="false">IF(P40="","",IF(P40="-","-",IF(UPPER(P40)="AB","+",VLOOKUP(P40,'විෂය තොරතුරු'!$P$24:$Q$28,2))))</f>
        <v/>
      </c>
      <c r="BB40" s="168" t="str">
        <f aca="false">IF(Q40="","",IF(Q40="-","-",IF(UPPER(Q40)="AB","+",VLOOKUP(Q40,'විෂය තොරතුරු'!$P$24:$Q$28,2))))</f>
        <v/>
      </c>
      <c r="BC40" s="168" t="str">
        <f aca="false">IF(R40="","",IF(R40="-","-",IF(UPPER(R40)="AB","+",VLOOKUP(R40,'විෂය තොරතුරු'!$P$24:$Q$28,2))))</f>
        <v/>
      </c>
      <c r="BD40" s="168" t="str">
        <f aca="false">IF(S40="","",IF(S40="-","-",IF(UPPER(S40)="AB","+",VLOOKUP(S40,'විෂය තොරතුරු'!$P$24:$Q$28,2))))</f>
        <v/>
      </c>
      <c r="BE40" s="168" t="str">
        <f aca="false">IF(T40="","",IF(T40="-","-",IF(UPPER(T40)="AB","+",VLOOKUP(T40,'විෂය තොරතුරු'!$P$24:$Q$28,2))))</f>
        <v/>
      </c>
      <c r="BF40" s="168" t="str">
        <f aca="false">IF(U40="","",IF(U40="-","-",IF(UPPER(U40)="AB","+",VLOOKUP(U40,'විෂය තොරතුරු'!$P$24:$Q$28,2))))</f>
        <v/>
      </c>
      <c r="BG40" s="170" t="str">
        <f aca="false">IF(V40="","",IF(V40="-","-",IF(UPPER(V40)="AB","+",VLOOKUP(V40,'විෂය තොරතුරු'!$P$24:$Q$28,2))))</f>
        <v/>
      </c>
      <c r="BH40" s="171" t="str">
        <f aca="false">IF(W40="","",IF(W40="-","-",IF(UPPER(W40)="AB","+",VLOOKUP(W40,'විෂය තොරතුරු'!$P$24:$Q$28,2))))</f>
        <v/>
      </c>
      <c r="BI40" s="168" t="str">
        <f aca="false">IF(X40="","",IF(X40="-","-",IF(UPPER(X40)="AB","+",VLOOKUP(X40,'විෂය තොරතුරු'!$P$24:$Q$28,2))))</f>
        <v/>
      </c>
      <c r="BJ40" s="168" t="str">
        <f aca="false">IF(Y40="","",IF(Y40="-","-",IF(UPPER(Y40)="AB","+",VLOOKUP(Y40,'විෂය තොරතුරු'!$P$24:$Q$28,2))))</f>
        <v/>
      </c>
      <c r="BK40" s="168" t="str">
        <f aca="false">IF(Z40="","",IF(Z40="-","-",IF(UPPER(Z40)="AB","+",VLOOKUP(Z40,'විෂය තොරතුරු'!$P$24:$Q$28,2))))</f>
        <v/>
      </c>
      <c r="BL40" s="168" t="str">
        <f aca="false">IF(AA40="","",IF(AA40="-","-",IF(UPPER(AA40)="AB","+",VLOOKUP(AA40,'විෂය තොරතුරු'!$P$24:$Q$28,2))))</f>
        <v/>
      </c>
      <c r="BM40" s="168" t="str">
        <f aca="false">IF(AB40="","",IF(AB40="-","-",IF(UPPER(AB40)="AB","+",VLOOKUP(AB40,'විෂය තොරතුරු'!$P$24:$Q$28,2))))</f>
        <v/>
      </c>
      <c r="BN40" s="168" t="str">
        <f aca="false">IF(AC40="","",IF(AC40="-","-",IF(UPPER(AC40)="AB","+",VLOOKUP(AC40,'විෂය තොරතුරු'!$P$24:$Q$28,2))))</f>
        <v/>
      </c>
      <c r="BO40" s="169" t="str">
        <f aca="false">IF(AD40="","",IF(AD40="-","-",IF(UPPER(AD40)="AB","+",VLOOKUP(AD40,'විෂය තොරතුරු'!$P$24:$Q$28,2))))</f>
        <v/>
      </c>
      <c r="BP40" s="171" t="str">
        <f aca="false">IF(AE40="","",IF(AE40="-","-",IF(UPPER(AE40)="AB","+",VLOOKUP(AE40,'විෂය තොරතුරු'!$P$24:$Q$28,2))))</f>
        <v/>
      </c>
      <c r="BQ40" s="168" t="str">
        <f aca="false">IF(AF40="","",IF(AF40="-","-",IF(UPPER(AF40)="AB","+",VLOOKUP(AF40,'විෂය තොරතුරු'!$P$24:$Q$28,2))))</f>
        <v/>
      </c>
      <c r="BR40" s="168" t="str">
        <f aca="false">IF(AG40="","",IF(AG40="-","-",IF(UPPER(AG40)="AB","+",VLOOKUP(AG40,'විෂය තොරතුරු'!$P$24:$Q$28,2))))</f>
        <v/>
      </c>
      <c r="BS40" s="168" t="str">
        <f aca="false">IF(AH40="","",IF(AH40="-","-",IF(UPPER(AH40)="AB","+",VLOOKUP(AH40,'විෂය තොරතුරු'!$P$24:$Q$28,2))))</f>
        <v/>
      </c>
      <c r="BT40" s="168" t="str">
        <f aca="false">IF(AI40="","",IF(AI40="-","-",IF(UPPER(AI40)="AB","+",VLOOKUP(AI40,'විෂය තොරතුරු'!$P$24:$Q$28,2))))</f>
        <v/>
      </c>
      <c r="BU40" s="168" t="str">
        <f aca="false">IF(AJ40="","",IF(AJ40="-","-",IF(UPPER(AJ40)="AB","+",VLOOKUP(AJ40,'විෂය තොරතුරු'!$P$24:$Q$28,2))))</f>
        <v/>
      </c>
      <c r="BV40" s="168" t="str">
        <f aca="false">IF(AK40="","",IF(AK40="-","-",IF(UPPER(AK40)="AB","+",VLOOKUP(AK40,'විෂය තොරතුරු'!$P$24:$Q$28,2))))</f>
        <v/>
      </c>
      <c r="BW40" s="169" t="str">
        <f aca="false">IF(AL40="","",IF(AL40="-","-",IF(UPPER(AL40)="AB","+",VLOOKUP(AL40,'විෂය තොරතුරු'!$P$24:$Q$28,2))))</f>
        <v/>
      </c>
      <c r="BX40" s="171" t="str">
        <f aca="false">IF($B40="","",COUNTIF($AP40:$BW40,"A"))</f>
        <v/>
      </c>
      <c r="BY40" s="168" t="str">
        <f aca="false">IF($B40="","",COUNTIF($AP40:$BW40,"B"))</f>
        <v/>
      </c>
      <c r="BZ40" s="168" t="str">
        <f aca="false">IF($B40="","",COUNTIF($AP40:$BW40,"C"))</f>
        <v/>
      </c>
      <c r="CA40" s="168" t="str">
        <f aca="false">IF($B40="","",COUNTIF($AP40:$BW40,"S"))</f>
        <v/>
      </c>
      <c r="CB40" s="169" t="str">
        <f aca="false">IF($B40="","",COUNTIF($AP40:$BW40,"W"))</f>
        <v/>
      </c>
      <c r="CC40" s="171" t="str">
        <f aca="false">IF(B40="","",SUM(BX40:CA40))</f>
        <v/>
      </c>
      <c r="CD40" s="169" t="str">
        <f aca="false">IF(B40="","",SUM(BX40:BZ40))</f>
        <v/>
      </c>
      <c r="CE40" s="172" t="str">
        <f aca="false">IF(B40="","",IF(AND(CC40&gt;=6,CD40&gt;=3,OR(E40&gt;=35,F40&gt;=35),L40&gt;=35),"6/3 සමත්",IF(AND(CC40&gt;=5,CD40&gt;=3,OR(E40&gt;=35,F40&gt;=35,L40&gt;=35)),"5/3 සමත්",IF(AND(CC40&gt;=4,CD40&gt;=1,OR(E40&gt;=20,F40&gt;=20,L40&gt;=20)),"සමත් කළ හැකි",IF(CB40=9,"W9","අසමත් ?")))))</f>
        <v/>
      </c>
      <c r="FK40" s="173" t="n">
        <v>26</v>
      </c>
      <c r="FL40" s="161" t="s">
        <v>69</v>
      </c>
      <c r="FM40" s="161"/>
      <c r="FN40" s="161" t="str">
        <f aca="false">IF(FM40="","-",(FM40/$M$95)*100)</f>
        <v>-</v>
      </c>
      <c r="FO40" s="165" t="s">
        <v>52</v>
      </c>
      <c r="FP40" s="165"/>
      <c r="FQ40" s="165" t="s">
        <v>52</v>
      </c>
      <c r="FR40" s="165" t="s">
        <v>18</v>
      </c>
      <c r="FS40" s="165"/>
      <c r="FT40" s="165"/>
      <c r="FU40" s="165" t="s">
        <v>52</v>
      </c>
      <c r="FV40" s="165" t="s">
        <v>52</v>
      </c>
      <c r="FW40" s="165" t="s">
        <v>52</v>
      </c>
      <c r="FX40" s="165" t="s">
        <v>52</v>
      </c>
      <c r="FY40" s="165" t="s">
        <v>18</v>
      </c>
      <c r="FZ40" s="165" t="s">
        <v>18</v>
      </c>
      <c r="GA40" s="165" t="s">
        <v>18</v>
      </c>
      <c r="GB40" s="165"/>
      <c r="GC40" s="165"/>
      <c r="GD40" s="165"/>
      <c r="GE40" s="165"/>
      <c r="GF40" s="165"/>
      <c r="GG40" s="165" t="s">
        <v>18</v>
      </c>
      <c r="GH40" s="165" t="s">
        <v>18</v>
      </c>
      <c r="GI40" s="165" t="s">
        <v>18</v>
      </c>
      <c r="GJ40" s="165"/>
      <c r="GK40" s="165"/>
      <c r="GL40" s="165" t="s">
        <v>18</v>
      </c>
      <c r="GM40" s="165"/>
      <c r="GN40" s="165"/>
      <c r="GO40" s="165" t="s">
        <v>18</v>
      </c>
      <c r="GP40" s="165" t="s">
        <v>18</v>
      </c>
      <c r="GQ40" s="165"/>
      <c r="GR40" s="165" t="s">
        <v>18</v>
      </c>
      <c r="GS40" s="165"/>
      <c r="GT40" s="165"/>
      <c r="GU40" s="165"/>
      <c r="GV40" s="174"/>
      <c r="GW40" s="167" t="n">
        <f aca="false">IF(FL40="","",SUM(FO40:GV40))</f>
        <v>0</v>
      </c>
      <c r="GX40" s="168" t="n">
        <f aca="false">IF(FL40="","",GW40/9)</f>
        <v>0</v>
      </c>
      <c r="GY40" s="169" t="str">
        <f aca="false">IF(FL40="","",IF(GW40=0,"-",RANK(GW40,$GW$15:$GW$64,0)))</f>
        <v>-</v>
      </c>
      <c r="GZ40" s="167" t="str">
        <f aca="false">IF(FO40="","",IF(FO40="-","-",IF(UPPER(FO40)="AB","+",VLOOKUP(FO40,'විෂය තොරතුරු'!$P$24:$Q$28,2))))</f>
        <v>+</v>
      </c>
      <c r="HA40" s="168" t="str">
        <f aca="false">IF(FP40="","",IF(FP40="-","-",IF(UPPER(FP40)="AB","+",VLOOKUP(FP40,'විෂය තොරතුරු'!$P$24:$Q$28,2))))</f>
        <v/>
      </c>
      <c r="HB40" s="168" t="str">
        <f aca="false">IF(FQ40="","",IF(FQ40="-","-",IF(UPPER(FQ40)="AB","+",VLOOKUP(FQ40,'විෂය තොරතුරු'!$P$24:$Q$28,2))))</f>
        <v>+</v>
      </c>
      <c r="HC40" s="168" t="str">
        <f aca="false">IF(FR40="","",IF(FR40="-","-",IF(UPPER(FR40)="AB","+",VLOOKUP(FR40,'විෂය තොරතුරු'!$P$24:$Q$28,2))))</f>
        <v>-</v>
      </c>
      <c r="HD40" s="168" t="str">
        <f aca="false">IF(FS40="","",IF(FS40="-","-",IF(UPPER(FS40)="AB","+",VLOOKUP(FS40,'විෂය තොරතුරු'!$P$24:$Q$28,2))))</f>
        <v/>
      </c>
      <c r="HE40" s="170" t="str">
        <f aca="false">IF(FT40="","",IF(FT40="-","-",IF(UPPER(FT40)="AB","+",VLOOKUP(FT40,'විෂය තොරතුරු'!$P$24:$Q$28,2))))</f>
        <v/>
      </c>
      <c r="HF40" s="171" t="str">
        <f aca="false">IF(FU40="","",IF(FU40="-","-",IF(UPPER(FU40)="AB","+",VLOOKUP(FU40,'විෂය තොරතුරු'!$P$24:$Q$28,2))))</f>
        <v>+</v>
      </c>
      <c r="HG40" s="168" t="str">
        <f aca="false">IF(FV40="","",IF(FV40="-","-",IF(UPPER(FV40)="AB","+",VLOOKUP(FV40,'විෂය තොරතුරු'!$P$24:$Q$28,2))))</f>
        <v>+</v>
      </c>
      <c r="HH40" s="168" t="str">
        <f aca="false">IF(FW40="","",IF(FW40="-","-",IF(UPPER(FW40)="AB","+",VLOOKUP(FW40,'විෂය තොරතුරු'!$P$24:$Q$28,2))))</f>
        <v>+</v>
      </c>
      <c r="HI40" s="169" t="str">
        <f aca="false">IF(FX40="","",IF(FX40="-","-",IF(UPPER(FX40)="AB","+",VLOOKUP(FX40,'විෂය තොරතුරු'!$P$24:$Q$28,2))))</f>
        <v>+</v>
      </c>
      <c r="HJ40" s="167" t="str">
        <f aca="false">IF(FY40="","",IF(FY40="-","-",IF(UPPER(FY40)="AB","+",VLOOKUP(FY40,'විෂය තොරතුරු'!$P$24:$Q$28,2))))</f>
        <v>-</v>
      </c>
      <c r="HK40" s="168" t="str">
        <f aca="false">IF(FZ40="","",IF(FZ40="-","-",IF(UPPER(FZ40)="AB","+",VLOOKUP(FZ40,'විෂය තොරතුරු'!$P$24:$Q$28,2))))</f>
        <v>-</v>
      </c>
      <c r="HL40" s="168" t="str">
        <f aca="false">IF(GA40="","",IF(GA40="-","-",IF(UPPER(GA40)="AB","+",VLOOKUP(GA40,'විෂය තොරතුරු'!$P$24:$Q$28,2))))</f>
        <v>-</v>
      </c>
      <c r="HM40" s="168" t="str">
        <f aca="false">IF(GB40="","",IF(GB40="-","-",IF(UPPER(GB40)="AB","+",VLOOKUP(GB40,'විෂය තොරතුරු'!$P$24:$Q$28,2))))</f>
        <v/>
      </c>
      <c r="HN40" s="168" t="str">
        <f aca="false">IF(GC40="","",IF(GC40="-","-",IF(UPPER(GC40)="AB","+",VLOOKUP(GC40,'විෂය තොරතුරු'!$P$24:$Q$28,2))))</f>
        <v/>
      </c>
      <c r="HO40" s="168" t="str">
        <f aca="false">IF(GD40="","",IF(GD40="-","-",IF(UPPER(GD40)="AB","+",VLOOKUP(GD40,'විෂය තොරතුරු'!$P$24:$Q$28,2))))</f>
        <v/>
      </c>
      <c r="HP40" s="168" t="str">
        <f aca="false">IF(GE40="","",IF(GE40="-","-",IF(UPPER(GE40)="AB","+",VLOOKUP(GE40,'විෂය තොරතුරු'!$P$24:$Q$28,2))))</f>
        <v/>
      </c>
      <c r="HQ40" s="170" t="str">
        <f aca="false">IF(GF40="","",IF(GF40="-","-",IF(UPPER(GF40)="AB","+",VLOOKUP(GF40,'විෂය තොරතුරු'!$P$24:$Q$28,2))))</f>
        <v/>
      </c>
      <c r="HR40" s="171" t="str">
        <f aca="false">IF(GG40="","",IF(GG40="-","-",IF(UPPER(GG40)="AB","+",VLOOKUP(GG40,'විෂය තොරතුරු'!$P$24:$Q$28,2))))</f>
        <v>-</v>
      </c>
      <c r="HS40" s="168" t="str">
        <f aca="false">IF(GH40="","",IF(GH40="-","-",IF(UPPER(GH40)="AB","+",VLOOKUP(GH40,'විෂය තොරතුරු'!$P$24:$Q$28,2))))</f>
        <v>-</v>
      </c>
      <c r="HT40" s="168" t="str">
        <f aca="false">IF(GI40="","",IF(GI40="-","-",IF(UPPER(GI40)="AB","+",VLOOKUP(GI40,'විෂය තොරතුරු'!$P$24:$Q$28,2))))</f>
        <v>-</v>
      </c>
      <c r="HU40" s="168" t="str">
        <f aca="false">IF(GJ40="","",IF(GJ40="-","-",IF(UPPER(GJ40)="AB","+",VLOOKUP(GJ40,'විෂය තොරතුරු'!$P$24:$Q$28,2))))</f>
        <v/>
      </c>
      <c r="HV40" s="168" t="str">
        <f aca="false">IF(GK40="","",IF(GK40="-","-",IF(UPPER(GK40)="AB","+",VLOOKUP(GK40,'විෂය තොරතුරු'!$P$24:$Q$28,2))))</f>
        <v/>
      </c>
      <c r="HW40" s="168" t="str">
        <f aca="false">IF(GL40="","",IF(GL40="-","-",IF(UPPER(GL40)="AB","+",VLOOKUP(GL40,'විෂය තොරතුරු'!$P$24:$Q$28,2))))</f>
        <v>-</v>
      </c>
      <c r="HX40" s="168" t="str">
        <f aca="false">IF(GM40="","",IF(GM40="-","-",IF(UPPER(GM40)="AB","+",VLOOKUP(GM40,'විෂය තොරතුරු'!$P$24:$Q$28,2))))</f>
        <v/>
      </c>
      <c r="HY40" s="169" t="str">
        <f aca="false">IF(GN40="","",IF(GN40="-","-",IF(UPPER(GN40)="AB","+",VLOOKUP(GN40,'විෂය තොරතුරු'!$P$24:$Q$28,2))))</f>
        <v/>
      </c>
      <c r="HZ40" s="171" t="str">
        <f aca="false">IF(GO40="","",IF(GO40="-","-",IF(UPPER(GO40)="AB","+",VLOOKUP(GO40,'විෂය තොරතුරු'!$P$24:$Q$28,2))))</f>
        <v>-</v>
      </c>
      <c r="IA40" s="168" t="str">
        <f aca="false">IF(GP40="","",IF(GP40="-","-",IF(UPPER(GP40)="AB","+",VLOOKUP(GP40,'විෂය තොරතුරු'!$P$24:$Q$28,2))))</f>
        <v>-</v>
      </c>
      <c r="IB40" s="168" t="str">
        <f aca="false">IF(GQ40="","",IF(GQ40="-","-",IF(UPPER(GQ40)="AB","+",VLOOKUP(GQ40,'විෂය තොරතුරු'!$P$24:$Q$28,2))))</f>
        <v/>
      </c>
      <c r="IC40" s="168" t="str">
        <f aca="false">IF(GR40="","",IF(GR40="-","-",IF(UPPER(GR40)="AB","+",VLOOKUP(GR40,'විෂය තොරතුරු'!$P$24:$Q$28,2))))</f>
        <v>-</v>
      </c>
      <c r="ID40" s="168" t="str">
        <f aca="false">IF(GS40="","",IF(GS40="-","-",IF(UPPER(GS40)="AB","+",VLOOKUP(GS40,'විෂය තොරතුරු'!$P$24:$Q$28,2))))</f>
        <v/>
      </c>
      <c r="IE40" s="168" t="str">
        <f aca="false">IF(GT40="","",IF(GT40="-","-",IF(UPPER(GT40)="AB","+",VLOOKUP(GT40,'විෂය තොරතුරු'!$P$24:$Q$28,2))))</f>
        <v/>
      </c>
      <c r="IF40" s="168" t="str">
        <f aca="false">IF(GU40="","",IF(GU40="-","-",IF(UPPER(GU40)="AB","+",VLOOKUP(GU40,'විෂය තොරතුරු'!$P$24:$Q$28,2))))</f>
        <v/>
      </c>
      <c r="IG40" s="169" t="str">
        <f aca="false">IF(GV40="","",IF(GV40="-","-",IF(UPPER(GV40)="AB","+",VLOOKUP(GV40,'විෂය තොරතුරු'!$P$24:$Q$28,2))))</f>
        <v/>
      </c>
      <c r="IH40" s="171" t="n">
        <f aca="false">IF($FL40="","",COUNTIF($GZ40:$IG40,"A"))</f>
        <v>0</v>
      </c>
      <c r="II40" s="171" t="n">
        <f aca="false">IF($FL40="","",COUNTIF($GZ40:$IG40,"B"))</f>
        <v>0</v>
      </c>
      <c r="IJ40" s="171" t="n">
        <f aca="false">IF($FL40="","",COUNTIF($GZ40:$IG40,"C"))</f>
        <v>0</v>
      </c>
      <c r="IK40" s="171" t="n">
        <f aca="false">IF($FL40="","",COUNTIF($GZ40:$IG40,"S"))</f>
        <v>0</v>
      </c>
      <c r="IL40" s="171" t="n">
        <f aca="false">IF($FL40="","",COUNTIF($GZ40:$IG40,"W"))</f>
        <v>0</v>
      </c>
      <c r="IM40" s="171" t="n">
        <f aca="false">IF(FL40="","",SUM(IH40:IK40))</f>
        <v>0</v>
      </c>
      <c r="IN40" s="169" t="n">
        <f aca="false">IF(FL40="","",SUM(IH40:IJ40))</f>
        <v>0</v>
      </c>
      <c r="IO40" s="172" t="str">
        <f aca="false">IF(FL40="","",IF(AND(IM40&gt;=6,IN40&gt;=3,OR(FO40&gt;=35,FP40&gt;=35),FV40&gt;=35),"6/3 සමත්",IF(AND(IM40&gt;=5,IN40&gt;=3,OR(FO40&gt;=35,FP40&gt;=35,FV40&gt;=35)),"5/3 සමත්",IF(AND(IM40&gt;=4,IN40&gt;=1,OR(FO40&gt;=20,FP40&gt;=20,FV40&gt;=20)),"සමත් කළ හැකි",IF(IL40=9,"W9","අසමත් ?")))))</f>
        <v>අසමත් ?</v>
      </c>
    </row>
    <row r="41" customFormat="false" ht="17.25" hidden="false" customHeight="true" outlineLevel="0" collapsed="false">
      <c r="A41" s="160" t="n">
        <v>27</v>
      </c>
      <c r="B41" s="187"/>
      <c r="C41" s="161"/>
      <c r="D41" s="162"/>
      <c r="E41" s="183"/>
      <c r="F41" s="181"/>
      <c r="G41" s="183"/>
      <c r="H41" s="180"/>
      <c r="I41" s="180"/>
      <c r="J41" s="181"/>
      <c r="K41" s="183"/>
      <c r="L41" s="180"/>
      <c r="M41" s="180"/>
      <c r="N41" s="181"/>
      <c r="O41" s="183"/>
      <c r="P41" s="180"/>
      <c r="Q41" s="180"/>
      <c r="R41" s="180"/>
      <c r="S41" s="180"/>
      <c r="T41" s="180"/>
      <c r="U41" s="180"/>
      <c r="V41" s="181"/>
      <c r="W41" s="183"/>
      <c r="X41" s="180"/>
      <c r="Y41" s="180"/>
      <c r="Z41" s="180"/>
      <c r="AA41" s="180"/>
      <c r="AB41" s="180"/>
      <c r="AC41" s="180"/>
      <c r="AD41" s="181"/>
      <c r="AE41" s="183"/>
      <c r="AF41" s="180"/>
      <c r="AG41" s="180"/>
      <c r="AH41" s="180"/>
      <c r="AI41" s="180"/>
      <c r="AJ41" s="180"/>
      <c r="AK41" s="180"/>
      <c r="AL41" s="166"/>
      <c r="AM41" s="167" t="str">
        <f aca="false">IF(B41="","",SUM(E41:AL41))</f>
        <v/>
      </c>
      <c r="AN41" s="168" t="str">
        <f aca="false">IF(B41="","",AM41/9)</f>
        <v/>
      </c>
      <c r="AO41" s="169" t="str">
        <f aca="false">IF(B41="","",IF(AM41=0,"-",RANK(AM41,$AM$15:$AM$64,0)))</f>
        <v/>
      </c>
      <c r="AP41" s="167" t="str">
        <f aca="false">IF(E41="","",IF(E41="-","-",IF(UPPER(E41)="AB","+",VLOOKUP(E41,'විෂය තොරතුරු'!$P$24:$Q$28,2))))</f>
        <v/>
      </c>
      <c r="AQ41" s="168" t="str">
        <f aca="false">IF(F41="","",IF(F41="-","-",IF(UPPER(F41)="AB","+",VLOOKUP(F41,'විෂය තොරතුරු'!$P$24:$Q$28,2))))</f>
        <v/>
      </c>
      <c r="AR41" s="168" t="str">
        <f aca="false">IF(G41="","",IF(G41="-","-",IF(UPPER(G41)="AB","+",VLOOKUP(G41,'විෂය තොරතුරු'!$P$24:$Q$28,2))))</f>
        <v/>
      </c>
      <c r="AS41" s="168" t="str">
        <f aca="false">IF(H41="","",IF(H41="-","-",IF(UPPER(H41)="AB","+",VLOOKUP(H41,'විෂය තොරතුරු'!$P$24:$Q$28,2))))</f>
        <v/>
      </c>
      <c r="AT41" s="168" t="str">
        <f aca="false">IF(I41="","",IF(I41="-","-",IF(UPPER(I41)="AB","+",VLOOKUP(I41,'විෂය තොරතුරු'!$P$24:$Q$28,2))))</f>
        <v/>
      </c>
      <c r="AU41" s="170" t="str">
        <f aca="false">IF(J41="","",IF(J41="-","-",IF(UPPER(J41)="AB","+",VLOOKUP(J41,'විෂය තොරතුරු'!$P$24:$Q$28,2))))</f>
        <v/>
      </c>
      <c r="AV41" s="171" t="str">
        <f aca="false">IF(K41="","",IF(K41="-","-",IF(UPPER(K41)="AB","+",VLOOKUP(K41,'විෂය තොරතුරු'!$P$24:$Q$28,2))))</f>
        <v/>
      </c>
      <c r="AW41" s="168" t="str">
        <f aca="false">IF(L41="","",IF(L41="-","-",IF(UPPER(L41)="AB","+",VLOOKUP(L41,'විෂය තොරතුරු'!$P$24:$Q$28,2))))</f>
        <v/>
      </c>
      <c r="AX41" s="168" t="str">
        <f aca="false">IF(M41="","",IF(M41="-","-",IF(UPPER(M41)="AB","+",VLOOKUP(M41,'විෂය තොරතුරු'!$P$24:$Q$28,2))))</f>
        <v/>
      </c>
      <c r="AY41" s="169" t="str">
        <f aca="false">IF(N41="","",IF(N41="-","-",IF(UPPER(N41)="AB","+",VLOOKUP(N41,'විෂය තොරතුරු'!$P$24:$Q$28,2))))</f>
        <v/>
      </c>
      <c r="AZ41" s="167" t="str">
        <f aca="false">IF(O41="","",IF(O41="-","-",IF(UPPER(O41)="AB","+",VLOOKUP(O41,'විෂය තොරතුරු'!$P$24:$Q$28,2))))</f>
        <v/>
      </c>
      <c r="BA41" s="168" t="str">
        <f aca="false">IF(P41="","",IF(P41="-","-",IF(UPPER(P41)="AB","+",VLOOKUP(P41,'විෂය තොරතුරු'!$P$24:$Q$28,2))))</f>
        <v/>
      </c>
      <c r="BB41" s="168" t="str">
        <f aca="false">IF(Q41="","",IF(Q41="-","-",IF(UPPER(Q41)="AB","+",VLOOKUP(Q41,'විෂය තොරතුරු'!$P$24:$Q$28,2))))</f>
        <v/>
      </c>
      <c r="BC41" s="168" t="str">
        <f aca="false">IF(R41="","",IF(R41="-","-",IF(UPPER(R41)="AB","+",VLOOKUP(R41,'විෂය තොරතුරු'!$P$24:$Q$28,2))))</f>
        <v/>
      </c>
      <c r="BD41" s="168" t="str">
        <f aca="false">IF(S41="","",IF(S41="-","-",IF(UPPER(S41)="AB","+",VLOOKUP(S41,'විෂය තොරතුරු'!$P$24:$Q$28,2))))</f>
        <v/>
      </c>
      <c r="BE41" s="168" t="str">
        <f aca="false">IF(T41="","",IF(T41="-","-",IF(UPPER(T41)="AB","+",VLOOKUP(T41,'විෂය තොරතුරු'!$P$24:$Q$28,2))))</f>
        <v/>
      </c>
      <c r="BF41" s="168" t="str">
        <f aca="false">IF(U41="","",IF(U41="-","-",IF(UPPER(U41)="AB","+",VLOOKUP(U41,'විෂය තොරතුරු'!$P$24:$Q$28,2))))</f>
        <v/>
      </c>
      <c r="BG41" s="170" t="str">
        <f aca="false">IF(V41="","",IF(V41="-","-",IF(UPPER(V41)="AB","+",VLOOKUP(V41,'විෂය තොරතුරු'!$P$24:$Q$28,2))))</f>
        <v/>
      </c>
      <c r="BH41" s="171" t="str">
        <f aca="false">IF(W41="","",IF(W41="-","-",IF(UPPER(W41)="AB","+",VLOOKUP(W41,'විෂය තොරතුරු'!$P$24:$Q$28,2))))</f>
        <v/>
      </c>
      <c r="BI41" s="168" t="str">
        <f aca="false">IF(X41="","",IF(X41="-","-",IF(UPPER(X41)="AB","+",VLOOKUP(X41,'විෂය තොරතුරු'!$P$24:$Q$28,2))))</f>
        <v/>
      </c>
      <c r="BJ41" s="168" t="str">
        <f aca="false">IF(Y41="","",IF(Y41="-","-",IF(UPPER(Y41)="AB","+",VLOOKUP(Y41,'විෂය තොරතුරු'!$P$24:$Q$28,2))))</f>
        <v/>
      </c>
      <c r="BK41" s="168" t="str">
        <f aca="false">IF(Z41="","",IF(Z41="-","-",IF(UPPER(Z41)="AB","+",VLOOKUP(Z41,'විෂය තොරතුරු'!$P$24:$Q$28,2))))</f>
        <v/>
      </c>
      <c r="BL41" s="168" t="str">
        <f aca="false">IF(AA41="","",IF(AA41="-","-",IF(UPPER(AA41)="AB","+",VLOOKUP(AA41,'විෂය තොරතුරු'!$P$24:$Q$28,2))))</f>
        <v/>
      </c>
      <c r="BM41" s="168" t="str">
        <f aca="false">IF(AB41="","",IF(AB41="-","-",IF(UPPER(AB41)="AB","+",VLOOKUP(AB41,'විෂය තොරතුරු'!$P$24:$Q$28,2))))</f>
        <v/>
      </c>
      <c r="BN41" s="168" t="str">
        <f aca="false">IF(AC41="","",IF(AC41="-","-",IF(UPPER(AC41)="AB","+",VLOOKUP(AC41,'විෂය තොරතුරු'!$P$24:$Q$28,2))))</f>
        <v/>
      </c>
      <c r="BO41" s="169" t="str">
        <f aca="false">IF(AD41="","",IF(AD41="-","-",IF(UPPER(AD41)="AB","+",VLOOKUP(AD41,'විෂය තොරතුරු'!$P$24:$Q$28,2))))</f>
        <v/>
      </c>
      <c r="BP41" s="171" t="str">
        <f aca="false">IF(AE41="","",IF(AE41="-","-",IF(UPPER(AE41)="AB","+",VLOOKUP(AE41,'විෂය තොරතුරු'!$P$24:$Q$28,2))))</f>
        <v/>
      </c>
      <c r="BQ41" s="168" t="str">
        <f aca="false">IF(AF41="","",IF(AF41="-","-",IF(UPPER(AF41)="AB","+",VLOOKUP(AF41,'විෂය තොරතුරු'!$P$24:$Q$28,2))))</f>
        <v/>
      </c>
      <c r="BR41" s="168" t="str">
        <f aca="false">IF(AG41="","",IF(AG41="-","-",IF(UPPER(AG41)="AB","+",VLOOKUP(AG41,'විෂය තොරතුරු'!$P$24:$Q$28,2))))</f>
        <v/>
      </c>
      <c r="BS41" s="168" t="str">
        <f aca="false">IF(AH41="","",IF(AH41="-","-",IF(UPPER(AH41)="AB","+",VLOOKUP(AH41,'විෂය තොරතුරු'!$P$24:$Q$28,2))))</f>
        <v/>
      </c>
      <c r="BT41" s="168" t="str">
        <f aca="false">IF(AI41="","",IF(AI41="-","-",IF(UPPER(AI41)="AB","+",VLOOKUP(AI41,'විෂය තොරතුරු'!$P$24:$Q$28,2))))</f>
        <v/>
      </c>
      <c r="BU41" s="168" t="str">
        <f aca="false">IF(AJ41="","",IF(AJ41="-","-",IF(UPPER(AJ41)="AB","+",VLOOKUP(AJ41,'විෂය තොරතුරු'!$P$24:$Q$28,2))))</f>
        <v/>
      </c>
      <c r="BV41" s="168" t="str">
        <f aca="false">IF(AK41="","",IF(AK41="-","-",IF(UPPER(AK41)="AB","+",VLOOKUP(AK41,'විෂය තොරතුරු'!$P$24:$Q$28,2))))</f>
        <v/>
      </c>
      <c r="BW41" s="169" t="str">
        <f aca="false">IF(AL41="","",IF(AL41="-","-",IF(UPPER(AL41)="AB","+",VLOOKUP(AL41,'විෂය තොරතුරු'!$P$24:$Q$28,2))))</f>
        <v/>
      </c>
      <c r="BX41" s="171" t="str">
        <f aca="false">IF($B41="","",COUNTIF($AP41:$BW41,"A"))</f>
        <v/>
      </c>
      <c r="BY41" s="168" t="str">
        <f aca="false">IF($B41="","",COUNTIF($AP41:$BW41,"B"))</f>
        <v/>
      </c>
      <c r="BZ41" s="168" t="str">
        <f aca="false">IF($B41="","",COUNTIF($AP41:$BW41,"C"))</f>
        <v/>
      </c>
      <c r="CA41" s="168" t="str">
        <f aca="false">IF($B41="","",COUNTIF($AP41:$BW41,"S"))</f>
        <v/>
      </c>
      <c r="CB41" s="169" t="str">
        <f aca="false">IF($B41="","",COUNTIF($AP41:$BW41,"W"))</f>
        <v/>
      </c>
      <c r="CC41" s="171" t="str">
        <f aca="false">IF(B41="","",SUM(BX41:CA41))</f>
        <v/>
      </c>
      <c r="CD41" s="169" t="str">
        <f aca="false">IF(B41="","",SUM(BX41:BZ41))</f>
        <v/>
      </c>
      <c r="CE41" s="172" t="str">
        <f aca="false">IF(B41="","",IF(AND(CC41&gt;=6,CD41&gt;=3,OR(E41&gt;=35,F41&gt;=35),L41&gt;=35),"6/3 සමත්",IF(AND(CC41&gt;=5,CD41&gt;=3,OR(E41&gt;=35,F41&gt;=35,L41&gt;=35)),"5/3 සමත්",IF(AND(CC41&gt;=4,CD41&gt;=1,OR(E41&gt;=20,F41&gt;=20,L41&gt;=20)),"සමත් කළ හැකි",IF(CB41=9,"W9","අසමත් ?")))))</f>
        <v/>
      </c>
      <c r="FK41" s="173" t="n">
        <v>27</v>
      </c>
      <c r="FL41" s="187" t="s">
        <v>70</v>
      </c>
      <c r="FM41" s="161"/>
      <c r="FN41" s="161" t="str">
        <f aca="false">IF(FM41="","-",(FM41/$M$95)*100)</f>
        <v>-</v>
      </c>
      <c r="FO41" s="165" t="n">
        <v>18</v>
      </c>
      <c r="FP41" s="165"/>
      <c r="FQ41" s="165" t="n">
        <v>12</v>
      </c>
      <c r="FR41" s="165" t="s">
        <v>18</v>
      </c>
      <c r="FS41" s="165"/>
      <c r="FT41" s="165"/>
      <c r="FU41" s="165" t="n">
        <v>9</v>
      </c>
      <c r="FV41" s="165" t="n">
        <v>21</v>
      </c>
      <c r="FW41" s="165" t="n">
        <v>20</v>
      </c>
      <c r="FX41" s="165" t="n">
        <v>28</v>
      </c>
      <c r="FY41" s="165" t="s">
        <v>18</v>
      </c>
      <c r="FZ41" s="165" t="s">
        <v>18</v>
      </c>
      <c r="GA41" s="165" t="n">
        <v>26</v>
      </c>
      <c r="GB41" s="165"/>
      <c r="GC41" s="165"/>
      <c r="GD41" s="165"/>
      <c r="GE41" s="165"/>
      <c r="GF41" s="165"/>
      <c r="GG41" s="165" t="s">
        <v>18</v>
      </c>
      <c r="GH41" s="165" t="s">
        <v>18</v>
      </c>
      <c r="GI41" s="165" t="n">
        <v>32</v>
      </c>
      <c r="GJ41" s="165"/>
      <c r="GK41" s="165"/>
      <c r="GL41" s="165" t="s">
        <v>18</v>
      </c>
      <c r="GM41" s="165"/>
      <c r="GN41" s="165"/>
      <c r="GO41" s="165" t="n">
        <v>33</v>
      </c>
      <c r="GP41" s="165" t="s">
        <v>18</v>
      </c>
      <c r="GQ41" s="165"/>
      <c r="GR41" s="165" t="s">
        <v>18</v>
      </c>
      <c r="GS41" s="165"/>
      <c r="GT41" s="165"/>
      <c r="GU41" s="165"/>
      <c r="GV41" s="174"/>
      <c r="GW41" s="167" t="n">
        <f aca="false">IF(FL41="","",SUM(FO41:GV41))</f>
        <v>199</v>
      </c>
      <c r="GX41" s="168" t="n">
        <f aca="false">IF(FL41="","",GW41/9)</f>
        <v>22.1111111111111</v>
      </c>
      <c r="GY41" s="169" t="n">
        <f aca="false">IF(FL41="","",IF(GW41=0,"-",RANK(GW41,$GW$15:$GW$64,0)))</f>
        <v>26</v>
      </c>
      <c r="GZ41" s="167" t="str">
        <f aca="false">IF(FO41="","",IF(FO41="-","-",IF(UPPER(FO41)="AB","+",VLOOKUP(FO41,'විෂය තොරතුරු'!$P$24:$Q$28,2))))</f>
        <v>W</v>
      </c>
      <c r="HA41" s="168" t="str">
        <f aca="false">IF(FP41="","",IF(FP41="-","-",IF(UPPER(FP41)="AB","+",VLOOKUP(FP41,'විෂය තොරතුරු'!$P$24:$Q$28,2))))</f>
        <v/>
      </c>
      <c r="HB41" s="168" t="str">
        <f aca="false">IF(FQ41="","",IF(FQ41="-","-",IF(UPPER(FQ41)="AB","+",VLOOKUP(FQ41,'විෂය තොරතුරු'!$P$24:$Q$28,2))))</f>
        <v>W</v>
      </c>
      <c r="HC41" s="168" t="str">
        <f aca="false">IF(FR41="","",IF(FR41="-","-",IF(UPPER(FR41)="AB","+",VLOOKUP(FR41,'විෂය තොරතුරු'!$P$24:$Q$28,2))))</f>
        <v>-</v>
      </c>
      <c r="HD41" s="168" t="str">
        <f aca="false">IF(FS41="","",IF(FS41="-","-",IF(UPPER(FS41)="AB","+",VLOOKUP(FS41,'විෂය තොරතුරු'!$P$24:$Q$28,2))))</f>
        <v/>
      </c>
      <c r="HE41" s="170" t="str">
        <f aca="false">IF(FT41="","",IF(FT41="-","-",IF(UPPER(FT41)="AB","+",VLOOKUP(FT41,'විෂය තොරතුරු'!$P$24:$Q$28,2))))</f>
        <v/>
      </c>
      <c r="HF41" s="171" t="str">
        <f aca="false">IF(FU41="","",IF(FU41="-","-",IF(UPPER(FU41)="AB","+",VLOOKUP(FU41,'විෂය තොරතුරු'!$P$24:$Q$28,2))))</f>
        <v>W</v>
      </c>
      <c r="HG41" s="168" t="str">
        <f aca="false">IF(FV41="","",IF(FV41="-","-",IF(UPPER(FV41)="AB","+",VLOOKUP(FV41,'විෂය තොරතුරු'!$P$24:$Q$28,2))))</f>
        <v>W</v>
      </c>
      <c r="HH41" s="168" t="str">
        <f aca="false">IF(FW41="","",IF(FW41="-","-",IF(UPPER(FW41)="AB","+",VLOOKUP(FW41,'විෂය තොරතුරු'!$P$24:$Q$28,2))))</f>
        <v>W</v>
      </c>
      <c r="HI41" s="169" t="str">
        <f aca="false">IF(FX41="","",IF(FX41="-","-",IF(UPPER(FX41)="AB","+",VLOOKUP(FX41,'විෂය තොරතුරු'!$P$24:$Q$28,2))))</f>
        <v>W</v>
      </c>
      <c r="HJ41" s="167" t="str">
        <f aca="false">IF(FY41="","",IF(FY41="-","-",IF(UPPER(FY41)="AB","+",VLOOKUP(FY41,'විෂය තොරතුරු'!$P$24:$Q$28,2))))</f>
        <v>-</v>
      </c>
      <c r="HK41" s="168" t="str">
        <f aca="false">IF(FZ41="","",IF(FZ41="-","-",IF(UPPER(FZ41)="AB","+",VLOOKUP(FZ41,'විෂය තොරතුරු'!$P$24:$Q$28,2))))</f>
        <v>-</v>
      </c>
      <c r="HL41" s="168" t="str">
        <f aca="false">IF(GA41="","",IF(GA41="-","-",IF(UPPER(GA41)="AB","+",VLOOKUP(GA41,'විෂය තොරතුරු'!$P$24:$Q$28,2))))</f>
        <v>W</v>
      </c>
      <c r="HM41" s="168" t="str">
        <f aca="false">IF(GB41="","",IF(GB41="-","-",IF(UPPER(GB41)="AB","+",VLOOKUP(GB41,'විෂය තොරතුරු'!$P$24:$Q$28,2))))</f>
        <v/>
      </c>
      <c r="HN41" s="168" t="str">
        <f aca="false">IF(GC41="","",IF(GC41="-","-",IF(UPPER(GC41)="AB","+",VLOOKUP(GC41,'විෂය තොරතුරු'!$P$24:$Q$28,2))))</f>
        <v/>
      </c>
      <c r="HO41" s="168" t="str">
        <f aca="false">IF(GD41="","",IF(GD41="-","-",IF(UPPER(GD41)="AB","+",VLOOKUP(GD41,'විෂය තොරතුරු'!$P$24:$Q$28,2))))</f>
        <v/>
      </c>
      <c r="HP41" s="168" t="str">
        <f aca="false">IF(GE41="","",IF(GE41="-","-",IF(UPPER(GE41)="AB","+",VLOOKUP(GE41,'විෂය තොරතුරු'!$P$24:$Q$28,2))))</f>
        <v/>
      </c>
      <c r="HQ41" s="170" t="str">
        <f aca="false">IF(GF41="","",IF(GF41="-","-",IF(UPPER(GF41)="AB","+",VLOOKUP(GF41,'විෂය තොරතුරු'!$P$24:$Q$28,2))))</f>
        <v/>
      </c>
      <c r="HR41" s="171" t="str">
        <f aca="false">IF(GG41="","",IF(GG41="-","-",IF(UPPER(GG41)="AB","+",VLOOKUP(GG41,'විෂය තොරතුරු'!$P$24:$Q$28,2))))</f>
        <v>-</v>
      </c>
      <c r="HS41" s="168" t="str">
        <f aca="false">IF(GH41="","",IF(GH41="-","-",IF(UPPER(GH41)="AB","+",VLOOKUP(GH41,'විෂය තොරතුරු'!$P$24:$Q$28,2))))</f>
        <v>-</v>
      </c>
      <c r="HT41" s="168" t="str">
        <f aca="false">IF(GI41="","",IF(GI41="-","-",IF(UPPER(GI41)="AB","+",VLOOKUP(GI41,'විෂය තොරතුරු'!$P$24:$Q$28,2))))</f>
        <v>W</v>
      </c>
      <c r="HU41" s="168" t="str">
        <f aca="false">IF(GJ41="","",IF(GJ41="-","-",IF(UPPER(GJ41)="AB","+",VLOOKUP(GJ41,'විෂය තොරතුරු'!$P$24:$Q$28,2))))</f>
        <v/>
      </c>
      <c r="HV41" s="168" t="str">
        <f aca="false">IF(GK41="","",IF(GK41="-","-",IF(UPPER(GK41)="AB","+",VLOOKUP(GK41,'විෂය තොරතුරු'!$P$24:$Q$28,2))))</f>
        <v/>
      </c>
      <c r="HW41" s="168" t="str">
        <f aca="false">IF(GL41="","",IF(GL41="-","-",IF(UPPER(GL41)="AB","+",VLOOKUP(GL41,'විෂය තොරතුරු'!$P$24:$Q$28,2))))</f>
        <v>-</v>
      </c>
      <c r="HX41" s="168" t="str">
        <f aca="false">IF(GM41="","",IF(GM41="-","-",IF(UPPER(GM41)="AB","+",VLOOKUP(GM41,'විෂය තොරතුරු'!$P$24:$Q$28,2))))</f>
        <v/>
      </c>
      <c r="HY41" s="169" t="str">
        <f aca="false">IF(GN41="","",IF(GN41="-","-",IF(UPPER(GN41)="AB","+",VLOOKUP(GN41,'විෂය තොරතුරු'!$P$24:$Q$28,2))))</f>
        <v/>
      </c>
      <c r="HZ41" s="171" t="str">
        <f aca="false">IF(GO41="","",IF(GO41="-","-",IF(UPPER(GO41)="AB","+",VLOOKUP(GO41,'විෂය තොරතුරු'!$P$24:$Q$28,2))))</f>
        <v>W</v>
      </c>
      <c r="IA41" s="168" t="str">
        <f aca="false">IF(GP41="","",IF(GP41="-","-",IF(UPPER(GP41)="AB","+",VLOOKUP(GP41,'විෂය තොරතුරු'!$P$24:$Q$28,2))))</f>
        <v>-</v>
      </c>
      <c r="IB41" s="168" t="str">
        <f aca="false">IF(GQ41="","",IF(GQ41="-","-",IF(UPPER(GQ41)="AB","+",VLOOKUP(GQ41,'විෂය තොරතුරු'!$P$24:$Q$28,2))))</f>
        <v/>
      </c>
      <c r="IC41" s="168" t="str">
        <f aca="false">IF(GR41="","",IF(GR41="-","-",IF(UPPER(GR41)="AB","+",VLOOKUP(GR41,'විෂය තොරතුරු'!$P$24:$Q$28,2))))</f>
        <v>-</v>
      </c>
      <c r="ID41" s="168" t="str">
        <f aca="false">IF(GS41="","",IF(GS41="-","-",IF(UPPER(GS41)="AB","+",VLOOKUP(GS41,'විෂය තොරතුරු'!$P$24:$Q$28,2))))</f>
        <v/>
      </c>
      <c r="IE41" s="168" t="str">
        <f aca="false">IF(GT41="","",IF(GT41="-","-",IF(UPPER(GT41)="AB","+",VLOOKUP(GT41,'විෂය තොරතුරු'!$P$24:$Q$28,2))))</f>
        <v/>
      </c>
      <c r="IF41" s="168" t="str">
        <f aca="false">IF(GU41="","",IF(GU41="-","-",IF(UPPER(GU41)="AB","+",VLOOKUP(GU41,'විෂය තොරතුරු'!$P$24:$Q$28,2))))</f>
        <v/>
      </c>
      <c r="IG41" s="169" t="str">
        <f aca="false">IF(GV41="","",IF(GV41="-","-",IF(UPPER(GV41)="AB","+",VLOOKUP(GV41,'විෂය තොරතුරු'!$P$24:$Q$28,2))))</f>
        <v/>
      </c>
      <c r="IH41" s="171" t="n">
        <f aca="false">IF($FL41="","",COUNTIF($GZ41:$IG41,"A"))</f>
        <v>0</v>
      </c>
      <c r="II41" s="171" t="n">
        <f aca="false">IF($FL41="","",COUNTIF($GZ41:$IG41,"B"))</f>
        <v>0</v>
      </c>
      <c r="IJ41" s="171" t="n">
        <f aca="false">IF($FL41="","",COUNTIF($GZ41:$IG41,"C"))</f>
        <v>0</v>
      </c>
      <c r="IK41" s="171" t="n">
        <f aca="false">IF($FL41="","",COUNTIF($GZ41:$IG41,"S"))</f>
        <v>0</v>
      </c>
      <c r="IL41" s="171" t="n">
        <f aca="false">IF($FL41="","",COUNTIF($GZ41:$IG41,"W"))</f>
        <v>9</v>
      </c>
      <c r="IM41" s="171" t="n">
        <f aca="false">IF(FL41="","",SUM(IH41:IK41))</f>
        <v>0</v>
      </c>
      <c r="IN41" s="169" t="n">
        <f aca="false">IF(FL41="","",SUM(IH41:IJ41))</f>
        <v>0</v>
      </c>
      <c r="IO41" s="172" t="str">
        <f aca="false">IF(FL41="","",IF(AND(IM41&gt;=6,IN41&gt;=3,OR(FO41&gt;=35,FP41&gt;=35),FV41&gt;=35),"6/3 සමත්",IF(AND(IM41&gt;=5,IN41&gt;=3,OR(FO41&gt;=35,FP41&gt;=35,FV41&gt;=35)),"5/3 සමත්",IF(AND(IM41&gt;=4,IN41&gt;=1,OR(FO41&gt;=20,FP41&gt;=20,FV41&gt;=20)),"සමත් කළ හැකි",IF(IL41=9,"W9","අසමත් ?")))))</f>
        <v>W9</v>
      </c>
    </row>
    <row r="42" customFormat="false" ht="13.8" hidden="false" customHeight="false" outlineLevel="0" collapsed="false">
      <c r="A42" s="160" t="n">
        <v>28</v>
      </c>
      <c r="B42" s="161"/>
      <c r="C42" s="161"/>
      <c r="D42" s="162"/>
      <c r="E42" s="183"/>
      <c r="F42" s="181"/>
      <c r="G42" s="183"/>
      <c r="H42" s="180"/>
      <c r="I42" s="180"/>
      <c r="J42" s="181"/>
      <c r="K42" s="183"/>
      <c r="L42" s="180"/>
      <c r="M42" s="180"/>
      <c r="N42" s="181"/>
      <c r="O42" s="183"/>
      <c r="P42" s="180"/>
      <c r="Q42" s="180"/>
      <c r="R42" s="180"/>
      <c r="S42" s="180"/>
      <c r="T42" s="180"/>
      <c r="U42" s="180"/>
      <c r="V42" s="181"/>
      <c r="W42" s="183"/>
      <c r="X42" s="180"/>
      <c r="Y42" s="180"/>
      <c r="Z42" s="180"/>
      <c r="AA42" s="180"/>
      <c r="AB42" s="180"/>
      <c r="AC42" s="180"/>
      <c r="AD42" s="181"/>
      <c r="AE42" s="183"/>
      <c r="AF42" s="180"/>
      <c r="AG42" s="180"/>
      <c r="AH42" s="180"/>
      <c r="AI42" s="180"/>
      <c r="AJ42" s="180"/>
      <c r="AK42" s="180"/>
      <c r="AL42" s="166"/>
      <c r="AM42" s="167" t="str">
        <f aca="false">IF(B42="","",SUM(E42:AL42))</f>
        <v/>
      </c>
      <c r="AN42" s="168" t="str">
        <f aca="false">IF(B42="","",AM42/9)</f>
        <v/>
      </c>
      <c r="AO42" s="169" t="str">
        <f aca="false">IF(B42="","",IF(AM42=0,"-",RANK(AM42,$AM$15:$AM$64,0)))</f>
        <v/>
      </c>
      <c r="AP42" s="167" t="str">
        <f aca="false">IF(E42="","",IF(E42="-","-",IF(UPPER(E42)="AB","+",VLOOKUP(E42,'විෂය තොරතුරු'!$P$24:$Q$28,2))))</f>
        <v/>
      </c>
      <c r="AQ42" s="168" t="str">
        <f aca="false">IF(F42="","",IF(F42="-","-",IF(UPPER(F42)="AB","+",VLOOKUP(F42,'විෂය තොරතුරු'!$P$24:$Q$28,2))))</f>
        <v/>
      </c>
      <c r="AR42" s="168" t="str">
        <f aca="false">IF(G42="","",IF(G42="-","-",IF(UPPER(G42)="AB","+",VLOOKUP(G42,'විෂය තොරතුරු'!$P$24:$Q$28,2))))</f>
        <v/>
      </c>
      <c r="AS42" s="168" t="str">
        <f aca="false">IF(H42="","",IF(H42="-","-",IF(UPPER(H42)="AB","+",VLOOKUP(H42,'විෂය තොරතුරු'!$P$24:$Q$28,2))))</f>
        <v/>
      </c>
      <c r="AT42" s="168" t="str">
        <f aca="false">IF(I42="","",IF(I42="-","-",IF(UPPER(I42)="AB","+",VLOOKUP(I42,'විෂය තොරතුරු'!$P$24:$Q$28,2))))</f>
        <v/>
      </c>
      <c r="AU42" s="170" t="str">
        <f aca="false">IF(J42="","",IF(J42="-","-",IF(UPPER(J42)="AB","+",VLOOKUP(J42,'විෂය තොරතුරු'!$P$24:$Q$28,2))))</f>
        <v/>
      </c>
      <c r="AV42" s="171" t="str">
        <f aca="false">IF(K42="","",IF(K42="-","-",IF(UPPER(K42)="AB","+",VLOOKUP(K42,'විෂය තොරතුරු'!$P$24:$Q$28,2))))</f>
        <v/>
      </c>
      <c r="AW42" s="168" t="str">
        <f aca="false">IF(L42="","",IF(L42="-","-",IF(UPPER(L42)="AB","+",VLOOKUP(L42,'විෂය තොරතුරු'!$P$24:$Q$28,2))))</f>
        <v/>
      </c>
      <c r="AX42" s="168" t="str">
        <f aca="false">IF(M42="","",IF(M42="-","-",IF(UPPER(M42)="AB","+",VLOOKUP(M42,'විෂය තොරතුරු'!$P$24:$Q$28,2))))</f>
        <v/>
      </c>
      <c r="AY42" s="169" t="str">
        <f aca="false">IF(N42="","",IF(N42="-","-",IF(UPPER(N42)="AB","+",VLOOKUP(N42,'විෂය තොරතුරු'!$P$24:$Q$28,2))))</f>
        <v/>
      </c>
      <c r="AZ42" s="167" t="str">
        <f aca="false">IF(O42="","",IF(O42="-","-",IF(UPPER(O42)="AB","+",VLOOKUP(O42,'විෂය තොරතුරු'!$P$24:$Q$28,2))))</f>
        <v/>
      </c>
      <c r="BA42" s="168" t="str">
        <f aca="false">IF(P42="","",IF(P42="-","-",IF(UPPER(P42)="AB","+",VLOOKUP(P42,'විෂය තොරතුරු'!$P$24:$Q$28,2))))</f>
        <v/>
      </c>
      <c r="BB42" s="168" t="str">
        <f aca="false">IF(Q42="","",IF(Q42="-","-",IF(UPPER(Q42)="AB","+",VLOOKUP(Q42,'විෂය තොරතුරු'!$P$24:$Q$28,2))))</f>
        <v/>
      </c>
      <c r="BC42" s="168" t="str">
        <f aca="false">IF(R42="","",IF(R42="-","-",IF(UPPER(R42)="AB","+",VLOOKUP(R42,'විෂය තොරතුරු'!$P$24:$Q$28,2))))</f>
        <v/>
      </c>
      <c r="BD42" s="168" t="str">
        <f aca="false">IF(S42="","",IF(S42="-","-",IF(UPPER(S42)="AB","+",VLOOKUP(S42,'විෂය තොරතුරු'!$P$24:$Q$28,2))))</f>
        <v/>
      </c>
      <c r="BE42" s="168" t="str">
        <f aca="false">IF(T42="","",IF(T42="-","-",IF(UPPER(T42)="AB","+",VLOOKUP(T42,'විෂය තොරතුරු'!$P$24:$Q$28,2))))</f>
        <v/>
      </c>
      <c r="BF42" s="168" t="str">
        <f aca="false">IF(U42="","",IF(U42="-","-",IF(UPPER(U42)="AB","+",VLOOKUP(U42,'විෂය තොරතුරු'!$P$24:$Q$28,2))))</f>
        <v/>
      </c>
      <c r="BG42" s="170" t="str">
        <f aca="false">IF(V42="","",IF(V42="-","-",IF(UPPER(V42)="AB","+",VLOOKUP(V42,'විෂය තොරතුරු'!$P$24:$Q$28,2))))</f>
        <v/>
      </c>
      <c r="BH42" s="171" t="str">
        <f aca="false">IF(W42="","",IF(W42="-","-",IF(UPPER(W42)="AB","+",VLOOKUP(W42,'විෂය තොරතුරු'!$P$24:$Q$28,2))))</f>
        <v/>
      </c>
      <c r="BI42" s="168" t="str">
        <f aca="false">IF(X42="","",IF(X42="-","-",IF(UPPER(X42)="AB","+",VLOOKUP(X42,'විෂය තොරතුරු'!$P$24:$Q$28,2))))</f>
        <v/>
      </c>
      <c r="BJ42" s="168" t="str">
        <f aca="false">IF(Y42="","",IF(Y42="-","-",IF(UPPER(Y42)="AB","+",VLOOKUP(Y42,'විෂය තොරතුරු'!$P$24:$Q$28,2))))</f>
        <v/>
      </c>
      <c r="BK42" s="168" t="str">
        <f aca="false">IF(Z42="","",IF(Z42="-","-",IF(UPPER(Z42)="AB","+",VLOOKUP(Z42,'විෂය තොරතුරු'!$P$24:$Q$28,2))))</f>
        <v/>
      </c>
      <c r="BL42" s="168" t="str">
        <f aca="false">IF(AA42="","",IF(AA42="-","-",IF(UPPER(AA42)="AB","+",VLOOKUP(AA42,'විෂය තොරතුරු'!$P$24:$Q$28,2))))</f>
        <v/>
      </c>
      <c r="BM42" s="168" t="str">
        <f aca="false">IF(AB42="","",IF(AB42="-","-",IF(UPPER(AB42)="AB","+",VLOOKUP(AB42,'විෂය තොරතුරු'!$P$24:$Q$28,2))))</f>
        <v/>
      </c>
      <c r="BN42" s="168" t="str">
        <f aca="false">IF(AC42="","",IF(AC42="-","-",IF(UPPER(AC42)="AB","+",VLOOKUP(AC42,'විෂය තොරතුරු'!$P$24:$Q$28,2))))</f>
        <v/>
      </c>
      <c r="BO42" s="169" t="str">
        <f aca="false">IF(AD42="","",IF(AD42="-","-",IF(UPPER(AD42)="AB","+",VLOOKUP(AD42,'විෂය තොරතුරු'!$P$24:$Q$28,2))))</f>
        <v/>
      </c>
      <c r="BP42" s="171" t="str">
        <f aca="false">IF(AE42="","",IF(AE42="-","-",IF(UPPER(AE42)="AB","+",VLOOKUP(AE42,'විෂය තොරතුරු'!$P$24:$Q$28,2))))</f>
        <v/>
      </c>
      <c r="BQ42" s="168" t="str">
        <f aca="false">IF(AF42="","",IF(AF42="-","-",IF(UPPER(AF42)="AB","+",VLOOKUP(AF42,'විෂය තොරතුරු'!$P$24:$Q$28,2))))</f>
        <v/>
      </c>
      <c r="BR42" s="168" t="str">
        <f aca="false">IF(AG42="","",IF(AG42="-","-",IF(UPPER(AG42)="AB","+",VLOOKUP(AG42,'විෂය තොරතුරු'!$P$24:$Q$28,2))))</f>
        <v/>
      </c>
      <c r="BS42" s="168" t="str">
        <f aca="false">IF(AH42="","",IF(AH42="-","-",IF(UPPER(AH42)="AB","+",VLOOKUP(AH42,'විෂය තොරතුරු'!$P$24:$Q$28,2))))</f>
        <v/>
      </c>
      <c r="BT42" s="168" t="str">
        <f aca="false">IF(AI42="","",IF(AI42="-","-",IF(UPPER(AI42)="AB","+",VLOOKUP(AI42,'විෂය තොරතුරු'!$P$24:$Q$28,2))))</f>
        <v/>
      </c>
      <c r="BU42" s="168" t="str">
        <f aca="false">IF(AJ42="","",IF(AJ42="-","-",IF(UPPER(AJ42)="AB","+",VLOOKUP(AJ42,'විෂය තොරතුරු'!$P$24:$Q$28,2))))</f>
        <v/>
      </c>
      <c r="BV42" s="168" t="str">
        <f aca="false">IF(AK42="","",IF(AK42="-","-",IF(UPPER(AK42)="AB","+",VLOOKUP(AK42,'විෂය තොරතුරු'!$P$24:$Q$28,2))))</f>
        <v/>
      </c>
      <c r="BW42" s="169" t="str">
        <f aca="false">IF(AL42="","",IF(AL42="-","-",IF(UPPER(AL42)="AB","+",VLOOKUP(AL42,'විෂය තොරතුරු'!$P$24:$Q$28,2))))</f>
        <v/>
      </c>
      <c r="BX42" s="171" t="str">
        <f aca="false">IF($B42="","",COUNTIF($AP42:$BW42,"A"))</f>
        <v/>
      </c>
      <c r="BY42" s="168" t="str">
        <f aca="false">IF($B42="","",COUNTIF($AP42:$BW42,"B"))</f>
        <v/>
      </c>
      <c r="BZ42" s="168" t="str">
        <f aca="false">IF($B42="","",COUNTIF($AP42:$BW42,"C"))</f>
        <v/>
      </c>
      <c r="CA42" s="168" t="str">
        <f aca="false">IF($B42="","",COUNTIF($AP42:$BW42,"S"))</f>
        <v/>
      </c>
      <c r="CB42" s="169" t="str">
        <f aca="false">IF($B42="","",COUNTIF($AP42:$BW42,"W"))</f>
        <v/>
      </c>
      <c r="CC42" s="171" t="str">
        <f aca="false">IF(B42="","",SUM(BX42:CA42))</f>
        <v/>
      </c>
      <c r="CD42" s="169" t="str">
        <f aca="false">IF(B42="","",SUM(BX42:BZ42))</f>
        <v/>
      </c>
      <c r="CE42" s="172" t="str">
        <f aca="false">IF(B42="","",IF(AND(CC42&gt;=6,CD42&gt;=3,OR(E42&gt;=35,F42&gt;=35),L42&gt;=35),"6/3 සමත්",IF(AND(CC42&gt;=5,CD42&gt;=3,OR(E42&gt;=35,F42&gt;=35,L42&gt;=35)),"5/3 සමත්",IF(AND(CC42&gt;=4,CD42&gt;=1,OR(E42&gt;=20,F42&gt;=20,L42&gt;=20)),"සමත් කළ හැකි",IF(CB42=9,"W9","අසමත් ?")))))</f>
        <v/>
      </c>
      <c r="FK42" s="173" t="n">
        <v>28</v>
      </c>
      <c r="FL42" s="161" t="s">
        <v>71</v>
      </c>
      <c r="FM42" s="161"/>
      <c r="FN42" s="161" t="str">
        <f aca="false">IF(FM42="","-",(FM42/$M$95)*100)</f>
        <v>-</v>
      </c>
      <c r="FO42" s="165" t="n">
        <v>41</v>
      </c>
      <c r="FP42" s="165"/>
      <c r="FQ42" s="165" t="n">
        <v>38</v>
      </c>
      <c r="FR42" s="165" t="s">
        <v>18</v>
      </c>
      <c r="FS42" s="165"/>
      <c r="FT42" s="165"/>
      <c r="FU42" s="165" t="n">
        <v>18</v>
      </c>
      <c r="FV42" s="165" t="n">
        <v>32</v>
      </c>
      <c r="FW42" s="165" t="n">
        <v>16</v>
      </c>
      <c r="FX42" s="165" t="n">
        <v>25</v>
      </c>
      <c r="FY42" s="165" t="s">
        <v>18</v>
      </c>
      <c r="FZ42" s="165" t="s">
        <v>18</v>
      </c>
      <c r="GA42" s="165" t="n">
        <v>47</v>
      </c>
      <c r="GB42" s="165"/>
      <c r="GC42" s="165"/>
      <c r="GD42" s="165"/>
      <c r="GE42" s="165"/>
      <c r="GF42" s="165"/>
      <c r="GG42" s="165" t="s">
        <v>18</v>
      </c>
      <c r="GH42" s="165" t="s">
        <v>18</v>
      </c>
      <c r="GI42" s="165" t="n">
        <v>51</v>
      </c>
      <c r="GJ42" s="165"/>
      <c r="GK42" s="165"/>
      <c r="GL42" s="165" t="s">
        <v>18</v>
      </c>
      <c r="GM42" s="165"/>
      <c r="GN42" s="165"/>
      <c r="GO42" s="165" t="s">
        <v>18</v>
      </c>
      <c r="GP42" s="165" t="s">
        <v>18</v>
      </c>
      <c r="GQ42" s="165"/>
      <c r="GR42" s="165" t="n">
        <v>36</v>
      </c>
      <c r="GS42" s="165"/>
      <c r="GT42" s="165"/>
      <c r="GU42" s="165"/>
      <c r="GV42" s="174"/>
      <c r="GW42" s="167" t="n">
        <f aca="false">IF(FL42="","",SUM(FO42:GV42))</f>
        <v>304</v>
      </c>
      <c r="GX42" s="168" t="n">
        <f aca="false">IF(FL42="","",GW42/9)</f>
        <v>33.7777777777778</v>
      </c>
      <c r="GY42" s="169" t="n">
        <f aca="false">IF(FL42="","",IF(GW42=0,"-",RANK(GW42,$GW$15:$GW$64,0)))</f>
        <v>14</v>
      </c>
      <c r="GZ42" s="167" t="str">
        <f aca="false">IF(FO42="","",IF(FO42="-","-",IF(UPPER(FO42)="AB","+",VLOOKUP(FO42,'විෂය තොරතුරු'!$P$24:$Q$28,2))))</f>
        <v>S</v>
      </c>
      <c r="HA42" s="168" t="str">
        <f aca="false">IF(FP42="","",IF(FP42="-","-",IF(UPPER(FP42)="AB","+",VLOOKUP(FP42,'විෂය තොරතුරු'!$P$24:$Q$28,2))))</f>
        <v/>
      </c>
      <c r="HB42" s="168" t="str">
        <f aca="false">IF(FQ42="","",IF(FQ42="-","-",IF(UPPER(FQ42)="AB","+",VLOOKUP(FQ42,'විෂය තොරතුරු'!$P$24:$Q$28,2))))</f>
        <v>S</v>
      </c>
      <c r="HC42" s="168" t="str">
        <f aca="false">IF(FR42="","",IF(FR42="-","-",IF(UPPER(FR42)="AB","+",VLOOKUP(FR42,'විෂය තොරතුරු'!$P$24:$Q$28,2))))</f>
        <v>-</v>
      </c>
      <c r="HD42" s="168" t="str">
        <f aca="false">IF(FS42="","",IF(FS42="-","-",IF(UPPER(FS42)="AB","+",VLOOKUP(FS42,'විෂය තොරතුරු'!$P$24:$Q$28,2))))</f>
        <v/>
      </c>
      <c r="HE42" s="170" t="str">
        <f aca="false">IF(FT42="","",IF(FT42="-","-",IF(UPPER(FT42)="AB","+",VLOOKUP(FT42,'විෂය තොරතුරු'!$P$24:$Q$28,2))))</f>
        <v/>
      </c>
      <c r="HF42" s="171" t="str">
        <f aca="false">IF(FU42="","",IF(FU42="-","-",IF(UPPER(FU42)="AB","+",VLOOKUP(FU42,'විෂය තොරතුරු'!$P$24:$Q$28,2))))</f>
        <v>W</v>
      </c>
      <c r="HG42" s="168" t="str">
        <f aca="false">IF(FV42="","",IF(FV42="-","-",IF(UPPER(FV42)="AB","+",VLOOKUP(FV42,'විෂය තොරතුරු'!$P$24:$Q$28,2))))</f>
        <v>W</v>
      </c>
      <c r="HH42" s="168" t="str">
        <f aca="false">IF(FW42="","",IF(FW42="-","-",IF(UPPER(FW42)="AB","+",VLOOKUP(FW42,'විෂය තොරතුරු'!$P$24:$Q$28,2))))</f>
        <v>W</v>
      </c>
      <c r="HI42" s="169" t="str">
        <f aca="false">IF(FX42="","",IF(FX42="-","-",IF(UPPER(FX42)="AB","+",VLOOKUP(FX42,'විෂය තොරතුරු'!$P$24:$Q$28,2))))</f>
        <v>W</v>
      </c>
      <c r="HJ42" s="167" t="str">
        <f aca="false">IF(FY42="","",IF(FY42="-","-",IF(UPPER(FY42)="AB","+",VLOOKUP(FY42,'විෂය තොරතුරු'!$P$24:$Q$28,2))))</f>
        <v>-</v>
      </c>
      <c r="HK42" s="168" t="str">
        <f aca="false">IF(FZ42="","",IF(FZ42="-","-",IF(UPPER(FZ42)="AB","+",VLOOKUP(FZ42,'විෂය තොරතුරු'!$P$24:$Q$28,2))))</f>
        <v>-</v>
      </c>
      <c r="HL42" s="168" t="str">
        <f aca="false">IF(GA42="","",IF(GA42="-","-",IF(UPPER(GA42)="AB","+",VLOOKUP(GA42,'විෂය තොරතුරු'!$P$24:$Q$28,2))))</f>
        <v>S</v>
      </c>
      <c r="HM42" s="168" t="str">
        <f aca="false">IF(GB42="","",IF(GB42="-","-",IF(UPPER(GB42)="AB","+",VLOOKUP(GB42,'විෂය තොරතුරු'!$P$24:$Q$28,2))))</f>
        <v/>
      </c>
      <c r="HN42" s="168" t="str">
        <f aca="false">IF(GC42="","",IF(GC42="-","-",IF(UPPER(GC42)="AB","+",VLOOKUP(GC42,'විෂය තොරතුරු'!$P$24:$Q$28,2))))</f>
        <v/>
      </c>
      <c r="HO42" s="168" t="str">
        <f aca="false">IF(GD42="","",IF(GD42="-","-",IF(UPPER(GD42)="AB","+",VLOOKUP(GD42,'විෂය තොරතුරු'!$P$24:$Q$28,2))))</f>
        <v/>
      </c>
      <c r="HP42" s="168" t="str">
        <f aca="false">IF(GE42="","",IF(GE42="-","-",IF(UPPER(GE42)="AB","+",VLOOKUP(GE42,'විෂය තොරතුරු'!$P$24:$Q$28,2))))</f>
        <v/>
      </c>
      <c r="HQ42" s="170" t="str">
        <f aca="false">IF(GF42="","",IF(GF42="-","-",IF(UPPER(GF42)="AB","+",VLOOKUP(GF42,'විෂය තොරතුරු'!$P$24:$Q$28,2))))</f>
        <v/>
      </c>
      <c r="HR42" s="171" t="str">
        <f aca="false">IF(GG42="","",IF(GG42="-","-",IF(UPPER(GG42)="AB","+",VLOOKUP(GG42,'විෂය තොරතුරු'!$P$24:$Q$28,2))))</f>
        <v>-</v>
      </c>
      <c r="HS42" s="168" t="str">
        <f aca="false">IF(GH42="","",IF(GH42="-","-",IF(UPPER(GH42)="AB","+",VLOOKUP(GH42,'විෂය තොරතුරු'!$P$24:$Q$28,2))))</f>
        <v>-</v>
      </c>
      <c r="HT42" s="168" t="str">
        <f aca="false">IF(GI42="","",IF(GI42="-","-",IF(UPPER(GI42)="AB","+",VLOOKUP(GI42,'විෂය තොරතුරු'!$P$24:$Q$28,2))))</f>
        <v>C</v>
      </c>
      <c r="HU42" s="168" t="str">
        <f aca="false">IF(GJ42="","",IF(GJ42="-","-",IF(UPPER(GJ42)="AB","+",VLOOKUP(GJ42,'විෂය තොරතුරු'!$P$24:$Q$28,2))))</f>
        <v/>
      </c>
      <c r="HV42" s="168" t="str">
        <f aca="false">IF(GK42="","",IF(GK42="-","-",IF(UPPER(GK42)="AB","+",VLOOKUP(GK42,'විෂය තොරතුරු'!$P$24:$Q$28,2))))</f>
        <v/>
      </c>
      <c r="HW42" s="168" t="str">
        <f aca="false">IF(GL42="","",IF(GL42="-","-",IF(UPPER(GL42)="AB","+",VLOOKUP(GL42,'විෂය තොරතුරු'!$P$24:$Q$28,2))))</f>
        <v>-</v>
      </c>
      <c r="HX42" s="168" t="str">
        <f aca="false">IF(GM42="","",IF(GM42="-","-",IF(UPPER(GM42)="AB","+",VLOOKUP(GM42,'විෂය තොරතුරු'!$P$24:$Q$28,2))))</f>
        <v/>
      </c>
      <c r="HY42" s="169" t="str">
        <f aca="false">IF(GN42="","",IF(GN42="-","-",IF(UPPER(GN42)="AB","+",VLOOKUP(GN42,'විෂය තොරතුරු'!$P$24:$Q$28,2))))</f>
        <v/>
      </c>
      <c r="HZ42" s="171" t="str">
        <f aca="false">IF(GO42="","",IF(GO42="-","-",IF(UPPER(GO42)="AB","+",VLOOKUP(GO42,'විෂය තොරතුරු'!$P$24:$Q$28,2))))</f>
        <v>-</v>
      </c>
      <c r="IA42" s="168" t="str">
        <f aca="false">IF(GP42="","",IF(GP42="-","-",IF(UPPER(GP42)="AB","+",VLOOKUP(GP42,'විෂය තොරතුරු'!$P$24:$Q$28,2))))</f>
        <v>-</v>
      </c>
      <c r="IB42" s="168" t="str">
        <f aca="false">IF(GQ42="","",IF(GQ42="-","-",IF(UPPER(GQ42)="AB","+",VLOOKUP(GQ42,'විෂය තොරතුරු'!$P$24:$Q$28,2))))</f>
        <v/>
      </c>
      <c r="IC42" s="168" t="str">
        <f aca="false">IF(GR42="","",IF(GR42="-","-",IF(UPPER(GR42)="AB","+",VLOOKUP(GR42,'විෂය තොරතුරු'!$P$24:$Q$28,2))))</f>
        <v>S</v>
      </c>
      <c r="ID42" s="168" t="str">
        <f aca="false">IF(GS42="","",IF(GS42="-","-",IF(UPPER(GS42)="AB","+",VLOOKUP(GS42,'විෂය තොරතුරු'!$P$24:$Q$28,2))))</f>
        <v/>
      </c>
      <c r="IE42" s="168" t="str">
        <f aca="false">IF(GT42="","",IF(GT42="-","-",IF(UPPER(GT42)="AB","+",VLOOKUP(GT42,'විෂය තොරතුරු'!$P$24:$Q$28,2))))</f>
        <v/>
      </c>
      <c r="IF42" s="168" t="str">
        <f aca="false">IF(GU42="","",IF(GU42="-","-",IF(UPPER(GU42)="AB","+",VLOOKUP(GU42,'විෂය තොරතුරු'!$P$24:$Q$28,2))))</f>
        <v/>
      </c>
      <c r="IG42" s="169" t="str">
        <f aca="false">IF(GV42="","",IF(GV42="-","-",IF(UPPER(GV42)="AB","+",VLOOKUP(GV42,'විෂය තොරතුරු'!$P$24:$Q$28,2))))</f>
        <v/>
      </c>
      <c r="IH42" s="171" t="n">
        <f aca="false">IF($FL42="","",COUNTIF($GZ42:$IG42,"A"))</f>
        <v>0</v>
      </c>
      <c r="II42" s="171" t="n">
        <f aca="false">IF($FL42="","",COUNTIF($GZ42:$IG42,"B"))</f>
        <v>0</v>
      </c>
      <c r="IJ42" s="171" t="n">
        <f aca="false">IF($FL42="","",COUNTIF($GZ42:$IG42,"C"))</f>
        <v>1</v>
      </c>
      <c r="IK42" s="171" t="n">
        <f aca="false">IF($FL42="","",COUNTIF($GZ42:$IG42,"S"))</f>
        <v>4</v>
      </c>
      <c r="IL42" s="171" t="n">
        <f aca="false">IF($FL42="","",COUNTIF($GZ42:$IG42,"W"))</f>
        <v>4</v>
      </c>
      <c r="IM42" s="171" t="n">
        <f aca="false">IF(FL42="","",SUM(IH42:IK42))</f>
        <v>5</v>
      </c>
      <c r="IN42" s="169" t="n">
        <f aca="false">IF(FL42="","",SUM(IH42:IJ42))</f>
        <v>1</v>
      </c>
      <c r="IO42" s="172" t="str">
        <f aca="false">IF(FL42="","",IF(AND(IM42&gt;=6,IN42&gt;=3,OR(FO42&gt;=35,FP42&gt;=35),FV42&gt;=35),"6/3 සමත්",IF(AND(IM42&gt;=5,IN42&gt;=3,OR(FO42&gt;=35,FP42&gt;=35,FV42&gt;=35)),"5/3 සමත්",IF(AND(IM42&gt;=4,IN42&gt;=1,OR(FO42&gt;=20,FP42&gt;=20,FV42&gt;=20)),"සමත් කළ හැකි",IF(IL42=9,"W9","අසමත් ?")))))</f>
        <v>සමත් කළ හැකි</v>
      </c>
    </row>
    <row r="43" customFormat="false" ht="13.8" hidden="false" customHeight="false" outlineLevel="0" collapsed="false">
      <c r="A43" s="160" t="n">
        <v>29</v>
      </c>
      <c r="B43" s="161"/>
      <c r="C43" s="161"/>
      <c r="D43" s="162"/>
      <c r="E43" s="183"/>
      <c r="F43" s="181"/>
      <c r="G43" s="183"/>
      <c r="H43" s="180"/>
      <c r="I43" s="180"/>
      <c r="J43" s="181"/>
      <c r="K43" s="183"/>
      <c r="L43" s="180"/>
      <c r="M43" s="180"/>
      <c r="N43" s="181"/>
      <c r="O43" s="183"/>
      <c r="P43" s="180"/>
      <c r="Q43" s="180"/>
      <c r="R43" s="180"/>
      <c r="S43" s="180"/>
      <c r="T43" s="180"/>
      <c r="U43" s="180"/>
      <c r="V43" s="181"/>
      <c r="W43" s="183"/>
      <c r="X43" s="180"/>
      <c r="Y43" s="180"/>
      <c r="Z43" s="180"/>
      <c r="AA43" s="180"/>
      <c r="AB43" s="180"/>
      <c r="AC43" s="180"/>
      <c r="AD43" s="181"/>
      <c r="AE43" s="183"/>
      <c r="AF43" s="180"/>
      <c r="AG43" s="180"/>
      <c r="AH43" s="180"/>
      <c r="AI43" s="180"/>
      <c r="AJ43" s="180"/>
      <c r="AK43" s="180"/>
      <c r="AL43" s="166"/>
      <c r="AM43" s="167" t="str">
        <f aca="false">IF(B43="","",SUM(E43:AL43))</f>
        <v/>
      </c>
      <c r="AN43" s="168" t="str">
        <f aca="false">IF(B43="","",AM43/9)</f>
        <v/>
      </c>
      <c r="AO43" s="169" t="str">
        <f aca="false">IF(B43="","",IF(AM43=0,"-",RANK(AM43,$AM$15:$AM$64,0)))</f>
        <v/>
      </c>
      <c r="AP43" s="167" t="str">
        <f aca="false">IF(E43="","",IF(E43="-","-",IF(UPPER(E43)="AB","+",VLOOKUP(E43,'විෂය තොරතුරු'!$P$24:$Q$28,2))))</f>
        <v/>
      </c>
      <c r="AQ43" s="168" t="str">
        <f aca="false">IF(F43="","",IF(F43="-","-",IF(UPPER(F43)="AB","+",VLOOKUP(F43,'විෂය තොරතුරු'!$P$24:$Q$28,2))))</f>
        <v/>
      </c>
      <c r="AR43" s="168" t="str">
        <f aca="false">IF(G43="","",IF(G43="-","-",IF(UPPER(G43)="AB","+",VLOOKUP(G43,'විෂය තොරතුරු'!$P$24:$Q$28,2))))</f>
        <v/>
      </c>
      <c r="AS43" s="168" t="str">
        <f aca="false">IF(H43="","",IF(H43="-","-",IF(UPPER(H43)="AB","+",VLOOKUP(H43,'විෂය තොරතුරු'!$P$24:$Q$28,2))))</f>
        <v/>
      </c>
      <c r="AT43" s="168" t="str">
        <f aca="false">IF(I43="","",IF(I43="-","-",IF(UPPER(I43)="AB","+",VLOOKUP(I43,'විෂය තොරතුරු'!$P$24:$Q$28,2))))</f>
        <v/>
      </c>
      <c r="AU43" s="170" t="str">
        <f aca="false">IF(J43="","",IF(J43="-","-",IF(UPPER(J43)="AB","+",VLOOKUP(J43,'විෂය තොරතුරු'!$P$24:$Q$28,2))))</f>
        <v/>
      </c>
      <c r="AV43" s="171" t="str">
        <f aca="false">IF(K43="","",IF(K43="-","-",IF(UPPER(K43)="AB","+",VLOOKUP(K43,'විෂය තොරතුරු'!$P$24:$Q$28,2))))</f>
        <v/>
      </c>
      <c r="AW43" s="168" t="str">
        <f aca="false">IF(L43="","",IF(L43="-","-",IF(UPPER(L43)="AB","+",VLOOKUP(L43,'විෂය තොරතුරු'!$P$24:$Q$28,2))))</f>
        <v/>
      </c>
      <c r="AX43" s="168" t="str">
        <f aca="false">IF(M43="","",IF(M43="-","-",IF(UPPER(M43)="AB","+",VLOOKUP(M43,'විෂය තොරතුරු'!$P$24:$Q$28,2))))</f>
        <v/>
      </c>
      <c r="AY43" s="169" t="str">
        <f aca="false">IF(N43="","",IF(N43="-","-",IF(UPPER(N43)="AB","+",VLOOKUP(N43,'විෂය තොරතුරු'!$P$24:$Q$28,2))))</f>
        <v/>
      </c>
      <c r="AZ43" s="167" t="str">
        <f aca="false">IF(O43="","",IF(O43="-","-",IF(UPPER(O43)="AB","+",VLOOKUP(O43,'විෂය තොරතුරු'!$P$24:$Q$28,2))))</f>
        <v/>
      </c>
      <c r="BA43" s="168" t="str">
        <f aca="false">IF(P43="","",IF(P43="-","-",IF(UPPER(P43)="AB","+",VLOOKUP(P43,'විෂය තොරතුරු'!$P$24:$Q$28,2))))</f>
        <v/>
      </c>
      <c r="BB43" s="168" t="str">
        <f aca="false">IF(Q43="","",IF(Q43="-","-",IF(UPPER(Q43)="AB","+",VLOOKUP(Q43,'විෂය තොරතුරු'!$P$24:$Q$28,2))))</f>
        <v/>
      </c>
      <c r="BC43" s="168" t="str">
        <f aca="false">IF(R43="","",IF(R43="-","-",IF(UPPER(R43)="AB","+",VLOOKUP(R43,'විෂය තොරතුරු'!$P$24:$Q$28,2))))</f>
        <v/>
      </c>
      <c r="BD43" s="168" t="str">
        <f aca="false">IF(S43="","",IF(S43="-","-",IF(UPPER(S43)="AB","+",VLOOKUP(S43,'විෂය තොරතුරු'!$P$24:$Q$28,2))))</f>
        <v/>
      </c>
      <c r="BE43" s="168" t="str">
        <f aca="false">IF(T43="","",IF(T43="-","-",IF(UPPER(T43)="AB","+",VLOOKUP(T43,'විෂය තොරතුරු'!$P$24:$Q$28,2))))</f>
        <v/>
      </c>
      <c r="BF43" s="168" t="str">
        <f aca="false">IF(U43="","",IF(U43="-","-",IF(UPPER(U43)="AB","+",VLOOKUP(U43,'විෂය තොරතුරු'!$P$24:$Q$28,2))))</f>
        <v/>
      </c>
      <c r="BG43" s="170" t="str">
        <f aca="false">IF(V43="","",IF(V43="-","-",IF(UPPER(V43)="AB","+",VLOOKUP(V43,'විෂය තොරතුරු'!$P$24:$Q$28,2))))</f>
        <v/>
      </c>
      <c r="BH43" s="171" t="str">
        <f aca="false">IF(W43="","",IF(W43="-","-",IF(UPPER(W43)="AB","+",VLOOKUP(W43,'විෂය තොරතුරු'!$P$24:$Q$28,2))))</f>
        <v/>
      </c>
      <c r="BI43" s="168" t="str">
        <f aca="false">IF(X43="","",IF(X43="-","-",IF(UPPER(X43)="AB","+",VLOOKUP(X43,'විෂය තොරතුරු'!$P$24:$Q$28,2))))</f>
        <v/>
      </c>
      <c r="BJ43" s="168" t="str">
        <f aca="false">IF(Y43="","",IF(Y43="-","-",IF(UPPER(Y43)="AB","+",VLOOKUP(Y43,'විෂය තොරතුරු'!$P$24:$Q$28,2))))</f>
        <v/>
      </c>
      <c r="BK43" s="168" t="str">
        <f aca="false">IF(Z43="","",IF(Z43="-","-",IF(UPPER(Z43)="AB","+",VLOOKUP(Z43,'විෂය තොරතුරු'!$P$24:$Q$28,2))))</f>
        <v/>
      </c>
      <c r="BL43" s="168" t="str">
        <f aca="false">IF(AA43="","",IF(AA43="-","-",IF(UPPER(AA43)="AB","+",VLOOKUP(AA43,'විෂය තොරතුරු'!$P$24:$Q$28,2))))</f>
        <v/>
      </c>
      <c r="BM43" s="168" t="str">
        <f aca="false">IF(AB43="","",IF(AB43="-","-",IF(UPPER(AB43)="AB","+",VLOOKUP(AB43,'විෂය තොරතුරු'!$P$24:$Q$28,2))))</f>
        <v/>
      </c>
      <c r="BN43" s="168" t="str">
        <f aca="false">IF(AC43="","",IF(AC43="-","-",IF(UPPER(AC43)="AB","+",VLOOKUP(AC43,'විෂය තොරතුරු'!$P$24:$Q$28,2))))</f>
        <v/>
      </c>
      <c r="BO43" s="169" t="str">
        <f aca="false">IF(AD43="","",IF(AD43="-","-",IF(UPPER(AD43)="AB","+",VLOOKUP(AD43,'විෂය තොරතුරු'!$P$24:$Q$28,2))))</f>
        <v/>
      </c>
      <c r="BP43" s="171" t="str">
        <f aca="false">IF(AE43="","",IF(AE43="-","-",IF(UPPER(AE43)="AB","+",VLOOKUP(AE43,'විෂය තොරතුරු'!$P$24:$Q$28,2))))</f>
        <v/>
      </c>
      <c r="BQ43" s="168" t="str">
        <f aca="false">IF(AF43="","",IF(AF43="-","-",IF(UPPER(AF43)="AB","+",VLOOKUP(AF43,'විෂය තොරතුරු'!$P$24:$Q$28,2))))</f>
        <v/>
      </c>
      <c r="BR43" s="168" t="str">
        <f aca="false">IF(AG43="","",IF(AG43="-","-",IF(UPPER(AG43)="AB","+",VLOOKUP(AG43,'විෂය තොරතුරු'!$P$24:$Q$28,2))))</f>
        <v/>
      </c>
      <c r="BS43" s="168" t="str">
        <f aca="false">IF(AH43="","",IF(AH43="-","-",IF(UPPER(AH43)="AB","+",VLOOKUP(AH43,'විෂය තොරතුරු'!$P$24:$Q$28,2))))</f>
        <v/>
      </c>
      <c r="BT43" s="168" t="str">
        <f aca="false">IF(AI43="","",IF(AI43="-","-",IF(UPPER(AI43)="AB","+",VLOOKUP(AI43,'විෂය තොරතුරු'!$P$24:$Q$28,2))))</f>
        <v/>
      </c>
      <c r="BU43" s="168" t="str">
        <f aca="false">IF(AJ43="","",IF(AJ43="-","-",IF(UPPER(AJ43)="AB","+",VLOOKUP(AJ43,'විෂය තොරතුරු'!$P$24:$Q$28,2))))</f>
        <v/>
      </c>
      <c r="BV43" s="168" t="str">
        <f aca="false">IF(AK43="","",IF(AK43="-","-",IF(UPPER(AK43)="AB","+",VLOOKUP(AK43,'විෂය තොරතුරු'!$P$24:$Q$28,2))))</f>
        <v/>
      </c>
      <c r="BW43" s="169" t="str">
        <f aca="false">IF(AL43="","",IF(AL43="-","-",IF(UPPER(AL43)="AB","+",VLOOKUP(AL43,'විෂය තොරතුරු'!$P$24:$Q$28,2))))</f>
        <v/>
      </c>
      <c r="BX43" s="171" t="str">
        <f aca="false">IF($B43="","",COUNTIF($AP43:$BW43,"A"))</f>
        <v/>
      </c>
      <c r="BY43" s="168" t="str">
        <f aca="false">IF($B43="","",COUNTIF($AP43:$BW43,"B"))</f>
        <v/>
      </c>
      <c r="BZ43" s="168" t="str">
        <f aca="false">IF($B43="","",COUNTIF($AP43:$BW43,"C"))</f>
        <v/>
      </c>
      <c r="CA43" s="168" t="str">
        <f aca="false">IF($B43="","",COUNTIF($AP43:$BW43,"S"))</f>
        <v/>
      </c>
      <c r="CB43" s="169" t="str">
        <f aca="false">IF($B43="","",COUNTIF($AP43:$BW43,"W"))</f>
        <v/>
      </c>
      <c r="CC43" s="171" t="str">
        <f aca="false">IF(B43="","",SUM(BX43:CA43))</f>
        <v/>
      </c>
      <c r="CD43" s="169" t="str">
        <f aca="false">IF(B43="","",SUM(BX43:BZ43))</f>
        <v/>
      </c>
      <c r="CE43" s="172" t="str">
        <f aca="false">IF(B43="","",IF(AND(CC43&gt;=6,CD43&gt;=3,OR(E43&gt;=35,F43&gt;=35),L43&gt;=35),"6/3 සමත්",IF(AND(CC43&gt;=5,CD43&gt;=3,OR(E43&gt;=35,F43&gt;=35,L43&gt;=35)),"5/3 සමත්",IF(AND(CC43&gt;=4,CD43&gt;=1,OR(E43&gt;=20,F43&gt;=20,L43&gt;=20)),"සමත් කළ හැකි",IF(CB43=9,"W9","අසමත් ?")))))</f>
        <v/>
      </c>
      <c r="FK43" s="173" t="n">
        <v>29</v>
      </c>
      <c r="FL43" s="161" t="s">
        <v>72</v>
      </c>
      <c r="FM43" s="161"/>
      <c r="FN43" s="161" t="str">
        <f aca="false">IF(FM43="","-",(FM43/$M$95)*100)</f>
        <v>-</v>
      </c>
      <c r="FO43" s="165" t="n">
        <v>25</v>
      </c>
      <c r="FP43" s="165"/>
      <c r="FQ43" s="165" t="n">
        <v>43</v>
      </c>
      <c r="FR43" s="165" t="s">
        <v>18</v>
      </c>
      <c r="FS43" s="165"/>
      <c r="FT43" s="165"/>
      <c r="FU43" s="165" t="n">
        <v>20</v>
      </c>
      <c r="FV43" s="165" t="n">
        <v>18</v>
      </c>
      <c r="FW43" s="165" t="n">
        <v>13</v>
      </c>
      <c r="FX43" s="165" t="n">
        <v>23</v>
      </c>
      <c r="FY43" s="165" t="s">
        <v>18</v>
      </c>
      <c r="FZ43" s="165" t="s">
        <v>18</v>
      </c>
      <c r="GA43" s="165" t="n">
        <v>33</v>
      </c>
      <c r="GB43" s="165"/>
      <c r="GC43" s="165"/>
      <c r="GD43" s="165"/>
      <c r="GE43" s="165"/>
      <c r="GF43" s="165"/>
      <c r="GG43" s="165" t="n">
        <v>38</v>
      </c>
      <c r="GH43" s="165" t="s">
        <v>18</v>
      </c>
      <c r="GI43" s="165" t="s">
        <v>18</v>
      </c>
      <c r="GJ43" s="165"/>
      <c r="GK43" s="165"/>
      <c r="GL43" s="165" t="s">
        <v>18</v>
      </c>
      <c r="GM43" s="165"/>
      <c r="GN43" s="165"/>
      <c r="GO43" s="165" t="n">
        <v>20</v>
      </c>
      <c r="GP43" s="165" t="s">
        <v>18</v>
      </c>
      <c r="GQ43" s="165"/>
      <c r="GR43" s="165" t="s">
        <v>18</v>
      </c>
      <c r="GS43" s="165"/>
      <c r="GT43" s="165"/>
      <c r="GU43" s="165"/>
      <c r="GV43" s="174"/>
      <c r="GW43" s="167" t="n">
        <f aca="false">IF(FL43="","",SUM(FO43:GV43))</f>
        <v>233</v>
      </c>
      <c r="GX43" s="168" t="n">
        <f aca="false">IF(FL43="","",GW43/9)</f>
        <v>25.8888888888889</v>
      </c>
      <c r="GY43" s="169" t="n">
        <f aca="false">IF(FL43="","",IF(GW43=0,"-",RANK(GW43,$GW$15:$GW$64,0)))</f>
        <v>20</v>
      </c>
      <c r="GZ43" s="167" t="str">
        <f aca="false">IF(FO43="","",IF(FO43="-","-",IF(UPPER(FO43)="AB","+",VLOOKUP(FO43,'විෂය තොරතුරු'!$P$24:$Q$28,2))))</f>
        <v>W</v>
      </c>
      <c r="HA43" s="168" t="str">
        <f aca="false">IF(FP43="","",IF(FP43="-","-",IF(UPPER(FP43)="AB","+",VLOOKUP(FP43,'විෂය තොරතුරු'!$P$24:$Q$28,2))))</f>
        <v/>
      </c>
      <c r="HB43" s="168" t="str">
        <f aca="false">IF(FQ43="","",IF(FQ43="-","-",IF(UPPER(FQ43)="AB","+",VLOOKUP(FQ43,'විෂය තොරතුරු'!$P$24:$Q$28,2))))</f>
        <v>S</v>
      </c>
      <c r="HC43" s="168" t="str">
        <f aca="false">IF(FR43="","",IF(FR43="-","-",IF(UPPER(FR43)="AB","+",VLOOKUP(FR43,'විෂය තොරතුරු'!$P$24:$Q$28,2))))</f>
        <v>-</v>
      </c>
      <c r="HD43" s="168" t="str">
        <f aca="false">IF(FS43="","",IF(FS43="-","-",IF(UPPER(FS43)="AB","+",VLOOKUP(FS43,'විෂය තොරතුරු'!$P$24:$Q$28,2))))</f>
        <v/>
      </c>
      <c r="HE43" s="170" t="str">
        <f aca="false">IF(FT43="","",IF(FT43="-","-",IF(UPPER(FT43)="AB","+",VLOOKUP(FT43,'විෂය තොරතුරු'!$P$24:$Q$28,2))))</f>
        <v/>
      </c>
      <c r="HF43" s="171" t="str">
        <f aca="false">IF(FU43="","",IF(FU43="-","-",IF(UPPER(FU43)="AB","+",VLOOKUP(FU43,'විෂය තොරතුරු'!$P$24:$Q$28,2))))</f>
        <v>W</v>
      </c>
      <c r="HG43" s="168" t="str">
        <f aca="false">IF(FV43="","",IF(FV43="-","-",IF(UPPER(FV43)="AB","+",VLOOKUP(FV43,'විෂය තොරතුරු'!$P$24:$Q$28,2))))</f>
        <v>W</v>
      </c>
      <c r="HH43" s="168" t="str">
        <f aca="false">IF(FW43="","",IF(FW43="-","-",IF(UPPER(FW43)="AB","+",VLOOKUP(FW43,'විෂය තොරතුරු'!$P$24:$Q$28,2))))</f>
        <v>W</v>
      </c>
      <c r="HI43" s="169" t="str">
        <f aca="false">IF(FX43="","",IF(FX43="-","-",IF(UPPER(FX43)="AB","+",VLOOKUP(FX43,'විෂය තොරතුරු'!$P$24:$Q$28,2))))</f>
        <v>W</v>
      </c>
      <c r="HJ43" s="167" t="str">
        <f aca="false">IF(FY43="","",IF(FY43="-","-",IF(UPPER(FY43)="AB","+",VLOOKUP(FY43,'විෂය තොරතුරු'!$P$24:$Q$28,2))))</f>
        <v>-</v>
      </c>
      <c r="HK43" s="168" t="str">
        <f aca="false">IF(FZ43="","",IF(FZ43="-","-",IF(UPPER(FZ43)="AB","+",VLOOKUP(FZ43,'විෂය තොරතුරු'!$P$24:$Q$28,2))))</f>
        <v>-</v>
      </c>
      <c r="HL43" s="168" t="str">
        <f aca="false">IF(GA43="","",IF(GA43="-","-",IF(UPPER(GA43)="AB","+",VLOOKUP(GA43,'විෂය තොරතුරු'!$P$24:$Q$28,2))))</f>
        <v>W</v>
      </c>
      <c r="HM43" s="168" t="str">
        <f aca="false">IF(GB43="","",IF(GB43="-","-",IF(UPPER(GB43)="AB","+",VLOOKUP(GB43,'විෂය තොරතුරු'!$P$24:$Q$28,2))))</f>
        <v/>
      </c>
      <c r="HN43" s="168" t="str">
        <f aca="false">IF(GC43="","",IF(GC43="-","-",IF(UPPER(GC43)="AB","+",VLOOKUP(GC43,'විෂය තොරතුරු'!$P$24:$Q$28,2))))</f>
        <v/>
      </c>
      <c r="HO43" s="168" t="str">
        <f aca="false">IF(GD43="","",IF(GD43="-","-",IF(UPPER(GD43)="AB","+",VLOOKUP(GD43,'විෂය තොරතුරු'!$P$24:$Q$28,2))))</f>
        <v/>
      </c>
      <c r="HP43" s="168" t="str">
        <f aca="false">IF(GE43="","",IF(GE43="-","-",IF(UPPER(GE43)="AB","+",VLOOKUP(GE43,'විෂය තොරතුරු'!$P$24:$Q$28,2))))</f>
        <v/>
      </c>
      <c r="HQ43" s="170" t="str">
        <f aca="false">IF(GF43="","",IF(GF43="-","-",IF(UPPER(GF43)="AB","+",VLOOKUP(GF43,'විෂය තොරතුරු'!$P$24:$Q$28,2))))</f>
        <v/>
      </c>
      <c r="HR43" s="171" t="str">
        <f aca="false">IF(GG43="","",IF(GG43="-","-",IF(UPPER(GG43)="AB","+",VLOOKUP(GG43,'විෂය තොරතුරු'!$P$24:$Q$28,2))))</f>
        <v>S</v>
      </c>
      <c r="HS43" s="168" t="str">
        <f aca="false">IF(GH43="","",IF(GH43="-","-",IF(UPPER(GH43)="AB","+",VLOOKUP(GH43,'විෂය තොරතුරු'!$P$24:$Q$28,2))))</f>
        <v>-</v>
      </c>
      <c r="HT43" s="168" t="str">
        <f aca="false">IF(GI43="","",IF(GI43="-","-",IF(UPPER(GI43)="AB","+",VLOOKUP(GI43,'විෂය තොරතුරු'!$P$24:$Q$28,2))))</f>
        <v>-</v>
      </c>
      <c r="HU43" s="168" t="str">
        <f aca="false">IF(GJ43="","",IF(GJ43="-","-",IF(UPPER(GJ43)="AB","+",VLOOKUP(GJ43,'විෂය තොරතුරු'!$P$24:$Q$28,2))))</f>
        <v/>
      </c>
      <c r="HV43" s="168" t="str">
        <f aca="false">IF(GK43="","",IF(GK43="-","-",IF(UPPER(GK43)="AB","+",VLOOKUP(GK43,'විෂය තොරතුරු'!$P$24:$Q$28,2))))</f>
        <v/>
      </c>
      <c r="HW43" s="168" t="str">
        <f aca="false">IF(GL43="","",IF(GL43="-","-",IF(UPPER(GL43)="AB","+",VLOOKUP(GL43,'විෂය තොරතුරු'!$P$24:$Q$28,2))))</f>
        <v>-</v>
      </c>
      <c r="HX43" s="168" t="str">
        <f aca="false">IF(GM43="","",IF(GM43="-","-",IF(UPPER(GM43)="AB","+",VLOOKUP(GM43,'විෂය තොරතුරු'!$P$24:$Q$28,2))))</f>
        <v/>
      </c>
      <c r="HY43" s="169" t="str">
        <f aca="false">IF(GN43="","",IF(GN43="-","-",IF(UPPER(GN43)="AB","+",VLOOKUP(GN43,'විෂය තොරතුරු'!$P$24:$Q$28,2))))</f>
        <v/>
      </c>
      <c r="HZ43" s="171" t="str">
        <f aca="false">IF(GO43="","",IF(GO43="-","-",IF(UPPER(GO43)="AB","+",VLOOKUP(GO43,'විෂය තොරතුරු'!$P$24:$Q$28,2))))</f>
        <v>W</v>
      </c>
      <c r="IA43" s="168" t="str">
        <f aca="false">IF(GP43="","",IF(GP43="-","-",IF(UPPER(GP43)="AB","+",VLOOKUP(GP43,'විෂය තොරතුරු'!$P$24:$Q$28,2))))</f>
        <v>-</v>
      </c>
      <c r="IB43" s="168" t="str">
        <f aca="false">IF(GQ43="","",IF(GQ43="-","-",IF(UPPER(GQ43)="AB","+",VLOOKUP(GQ43,'විෂය තොරතුරු'!$P$24:$Q$28,2))))</f>
        <v/>
      </c>
      <c r="IC43" s="168" t="str">
        <f aca="false">IF(GR43="","",IF(GR43="-","-",IF(UPPER(GR43)="AB","+",VLOOKUP(GR43,'විෂය තොරතුරු'!$P$24:$Q$28,2))))</f>
        <v>-</v>
      </c>
      <c r="ID43" s="168" t="str">
        <f aca="false">IF(GS43="","",IF(GS43="-","-",IF(UPPER(GS43)="AB","+",VLOOKUP(GS43,'විෂය තොරතුරු'!$P$24:$Q$28,2))))</f>
        <v/>
      </c>
      <c r="IE43" s="168" t="str">
        <f aca="false">IF(GT43="","",IF(GT43="-","-",IF(UPPER(GT43)="AB","+",VLOOKUP(GT43,'විෂය තොරතුරු'!$P$24:$Q$28,2))))</f>
        <v/>
      </c>
      <c r="IF43" s="168" t="str">
        <f aca="false">IF(GU43="","",IF(GU43="-","-",IF(UPPER(GU43)="AB","+",VLOOKUP(GU43,'විෂය තොරතුරු'!$P$24:$Q$28,2))))</f>
        <v/>
      </c>
      <c r="IG43" s="169" t="str">
        <f aca="false">IF(GV43="","",IF(GV43="-","-",IF(UPPER(GV43)="AB","+",VLOOKUP(GV43,'විෂය තොරතුරු'!$P$24:$Q$28,2))))</f>
        <v/>
      </c>
      <c r="IH43" s="171" t="n">
        <f aca="false">IF($FL43="","",COUNTIF($GZ43:$IG43,"A"))</f>
        <v>0</v>
      </c>
      <c r="II43" s="171" t="n">
        <f aca="false">IF($FL43="","",COUNTIF($GZ43:$IG43,"B"))</f>
        <v>0</v>
      </c>
      <c r="IJ43" s="171" t="n">
        <f aca="false">IF($FL43="","",COUNTIF($GZ43:$IG43,"C"))</f>
        <v>0</v>
      </c>
      <c r="IK43" s="171" t="n">
        <f aca="false">IF($FL43="","",COUNTIF($GZ43:$IG43,"S"))</f>
        <v>2</v>
      </c>
      <c r="IL43" s="171" t="n">
        <f aca="false">IF($FL43="","",COUNTIF($GZ43:$IG43,"W"))</f>
        <v>7</v>
      </c>
      <c r="IM43" s="171" t="n">
        <f aca="false">IF(FL43="","",SUM(IH43:IK43))</f>
        <v>2</v>
      </c>
      <c r="IN43" s="169" t="n">
        <f aca="false">IF(FL43="","",SUM(IH43:IJ43))</f>
        <v>0</v>
      </c>
      <c r="IO43" s="172" t="str">
        <f aca="false">IF(FL43="","",IF(AND(IM43&gt;=6,IN43&gt;=3,OR(FO43&gt;=35,FP43&gt;=35),FV43&gt;=35),"6/3 සමත්",IF(AND(IM43&gt;=5,IN43&gt;=3,OR(FO43&gt;=35,FP43&gt;=35,FV43&gt;=35)),"5/3 සමත්",IF(AND(IM43&gt;=4,IN43&gt;=1,OR(FO43&gt;=20,FP43&gt;=20,FV43&gt;=20)),"සමත් කළ හැකි",IF(IL43=9,"W9","අසමත් ?")))))</f>
        <v>අසමත් ?</v>
      </c>
    </row>
    <row r="44" customFormat="false" ht="13.8" hidden="false" customHeight="false" outlineLevel="0" collapsed="false">
      <c r="A44" s="160" t="n">
        <v>30</v>
      </c>
      <c r="B44" s="161"/>
      <c r="C44" s="161"/>
      <c r="D44" s="162"/>
      <c r="E44" s="183"/>
      <c r="F44" s="181"/>
      <c r="G44" s="183"/>
      <c r="H44" s="180"/>
      <c r="I44" s="180"/>
      <c r="J44" s="181"/>
      <c r="K44" s="183"/>
      <c r="L44" s="180"/>
      <c r="M44" s="180"/>
      <c r="N44" s="181"/>
      <c r="O44" s="183"/>
      <c r="P44" s="180"/>
      <c r="Q44" s="180"/>
      <c r="R44" s="180"/>
      <c r="S44" s="180"/>
      <c r="T44" s="180"/>
      <c r="U44" s="180"/>
      <c r="V44" s="181"/>
      <c r="W44" s="183"/>
      <c r="X44" s="180"/>
      <c r="Y44" s="180"/>
      <c r="Z44" s="180"/>
      <c r="AA44" s="180"/>
      <c r="AB44" s="180"/>
      <c r="AC44" s="180"/>
      <c r="AD44" s="181"/>
      <c r="AE44" s="183"/>
      <c r="AF44" s="180"/>
      <c r="AG44" s="180"/>
      <c r="AH44" s="180"/>
      <c r="AI44" s="180"/>
      <c r="AJ44" s="180"/>
      <c r="AK44" s="180"/>
      <c r="AL44" s="166"/>
      <c r="AM44" s="167" t="str">
        <f aca="false">IF(B44="","",SUM(E44:AL44))</f>
        <v/>
      </c>
      <c r="AN44" s="168" t="str">
        <f aca="false">IF(B44="","",AM44/9)</f>
        <v/>
      </c>
      <c r="AO44" s="169" t="str">
        <f aca="false">IF(B44="","",IF(AM44=0,"-",RANK(AM44,$AM$15:$AM$64,0)))</f>
        <v/>
      </c>
      <c r="AP44" s="167" t="str">
        <f aca="false">IF(E44="","",IF(E44="-","-",IF(UPPER(E44)="AB","+",VLOOKUP(E44,'විෂය තොරතුරු'!$P$24:$Q$28,2))))</f>
        <v/>
      </c>
      <c r="AQ44" s="168" t="str">
        <f aca="false">IF(F44="","",IF(F44="-","-",IF(UPPER(F44)="AB","+",VLOOKUP(F44,'විෂය තොරතුරු'!$P$24:$Q$28,2))))</f>
        <v/>
      </c>
      <c r="AR44" s="168" t="str">
        <f aca="false">IF(G44="","",IF(G44="-","-",IF(UPPER(G44)="AB","+",VLOOKUP(G44,'විෂය තොරතුරු'!$P$24:$Q$28,2))))</f>
        <v/>
      </c>
      <c r="AS44" s="168" t="str">
        <f aca="false">IF(H44="","",IF(H44="-","-",IF(UPPER(H44)="AB","+",VLOOKUP(H44,'විෂය තොරතුරු'!$P$24:$Q$28,2))))</f>
        <v/>
      </c>
      <c r="AT44" s="168" t="str">
        <f aca="false">IF(I44="","",IF(I44="-","-",IF(UPPER(I44)="AB","+",VLOOKUP(I44,'විෂය තොරතුරු'!$P$24:$Q$28,2))))</f>
        <v/>
      </c>
      <c r="AU44" s="170" t="str">
        <f aca="false">IF(J44="","",IF(J44="-","-",IF(UPPER(J44)="AB","+",VLOOKUP(J44,'විෂය තොරතුරු'!$P$24:$Q$28,2))))</f>
        <v/>
      </c>
      <c r="AV44" s="171" t="str">
        <f aca="false">IF(K44="","",IF(K44="-","-",IF(UPPER(K44)="AB","+",VLOOKUP(K44,'විෂය තොරතුරු'!$P$24:$Q$28,2))))</f>
        <v/>
      </c>
      <c r="AW44" s="168" t="str">
        <f aca="false">IF(L44="","",IF(L44="-","-",IF(UPPER(L44)="AB","+",VLOOKUP(L44,'විෂය තොරතුරු'!$P$24:$Q$28,2))))</f>
        <v/>
      </c>
      <c r="AX44" s="168" t="str">
        <f aca="false">IF(M44="","",IF(M44="-","-",IF(UPPER(M44)="AB","+",VLOOKUP(M44,'විෂය තොරතුරු'!$P$24:$Q$28,2))))</f>
        <v/>
      </c>
      <c r="AY44" s="169" t="str">
        <f aca="false">IF(N44="","",IF(N44="-","-",IF(UPPER(N44)="AB","+",VLOOKUP(N44,'විෂය තොරතුරු'!$P$24:$Q$28,2))))</f>
        <v/>
      </c>
      <c r="AZ44" s="167" t="str">
        <f aca="false">IF(O44="","",IF(O44="-","-",IF(UPPER(O44)="AB","+",VLOOKUP(O44,'විෂය තොරතුරු'!$P$24:$Q$28,2))))</f>
        <v/>
      </c>
      <c r="BA44" s="168" t="str">
        <f aca="false">IF(P44="","",IF(P44="-","-",IF(UPPER(P44)="AB","+",VLOOKUP(P44,'විෂය තොරතුරු'!$P$24:$Q$28,2))))</f>
        <v/>
      </c>
      <c r="BB44" s="168" t="str">
        <f aca="false">IF(Q44="","",IF(Q44="-","-",IF(UPPER(Q44)="AB","+",VLOOKUP(Q44,'විෂය තොරතුරු'!$P$24:$Q$28,2))))</f>
        <v/>
      </c>
      <c r="BC44" s="168" t="str">
        <f aca="false">IF(R44="","",IF(R44="-","-",IF(UPPER(R44)="AB","+",VLOOKUP(R44,'විෂය තොරතුරු'!$P$24:$Q$28,2))))</f>
        <v/>
      </c>
      <c r="BD44" s="168" t="str">
        <f aca="false">IF(S44="","",IF(S44="-","-",IF(UPPER(S44)="AB","+",VLOOKUP(S44,'විෂය තොරතුරු'!$P$24:$Q$28,2))))</f>
        <v/>
      </c>
      <c r="BE44" s="168" t="str">
        <f aca="false">IF(T44="","",IF(T44="-","-",IF(UPPER(T44)="AB","+",VLOOKUP(T44,'විෂය තොරතුරු'!$P$24:$Q$28,2))))</f>
        <v/>
      </c>
      <c r="BF44" s="168" t="str">
        <f aca="false">IF(U44="","",IF(U44="-","-",IF(UPPER(U44)="AB","+",VLOOKUP(U44,'විෂය තොරතුරු'!$P$24:$Q$28,2))))</f>
        <v/>
      </c>
      <c r="BG44" s="170" t="str">
        <f aca="false">IF(V44="","",IF(V44="-","-",IF(UPPER(V44)="AB","+",VLOOKUP(V44,'විෂය තොරතුරු'!$P$24:$Q$28,2))))</f>
        <v/>
      </c>
      <c r="BH44" s="171" t="str">
        <f aca="false">IF(W44="","",IF(W44="-","-",IF(UPPER(W44)="AB","+",VLOOKUP(W44,'විෂය තොරතුරු'!$P$24:$Q$28,2))))</f>
        <v/>
      </c>
      <c r="BI44" s="168" t="str">
        <f aca="false">IF(X44="","",IF(X44="-","-",IF(UPPER(X44)="AB","+",VLOOKUP(X44,'විෂය තොරතුරු'!$P$24:$Q$28,2))))</f>
        <v/>
      </c>
      <c r="BJ44" s="168" t="str">
        <f aca="false">IF(Y44="","",IF(Y44="-","-",IF(UPPER(Y44)="AB","+",VLOOKUP(Y44,'විෂය තොරතුරු'!$P$24:$Q$28,2))))</f>
        <v/>
      </c>
      <c r="BK44" s="168" t="str">
        <f aca="false">IF(Z44="","",IF(Z44="-","-",IF(UPPER(Z44)="AB","+",VLOOKUP(Z44,'විෂය තොරතුරු'!$P$24:$Q$28,2))))</f>
        <v/>
      </c>
      <c r="BL44" s="168" t="str">
        <f aca="false">IF(AA44="","",IF(AA44="-","-",IF(UPPER(AA44)="AB","+",VLOOKUP(AA44,'විෂය තොරතුරු'!$P$24:$Q$28,2))))</f>
        <v/>
      </c>
      <c r="BM44" s="168" t="str">
        <f aca="false">IF(AB44="","",IF(AB44="-","-",IF(UPPER(AB44)="AB","+",VLOOKUP(AB44,'විෂය තොරතුරු'!$P$24:$Q$28,2))))</f>
        <v/>
      </c>
      <c r="BN44" s="168" t="str">
        <f aca="false">IF(AC44="","",IF(AC44="-","-",IF(UPPER(AC44)="AB","+",VLOOKUP(AC44,'විෂය තොරතුරු'!$P$24:$Q$28,2))))</f>
        <v/>
      </c>
      <c r="BO44" s="169" t="str">
        <f aca="false">IF(AD44="","",IF(AD44="-","-",IF(UPPER(AD44)="AB","+",VLOOKUP(AD44,'විෂය තොරතුරු'!$P$24:$Q$28,2))))</f>
        <v/>
      </c>
      <c r="BP44" s="171" t="str">
        <f aca="false">IF(AE44="","",IF(AE44="-","-",IF(UPPER(AE44)="AB","+",VLOOKUP(AE44,'විෂය තොරතුරු'!$P$24:$Q$28,2))))</f>
        <v/>
      </c>
      <c r="BQ44" s="168" t="str">
        <f aca="false">IF(AF44="","",IF(AF44="-","-",IF(UPPER(AF44)="AB","+",VLOOKUP(AF44,'විෂය තොරතුරු'!$P$24:$Q$28,2))))</f>
        <v/>
      </c>
      <c r="BR44" s="168" t="str">
        <f aca="false">IF(AG44="","",IF(AG44="-","-",IF(UPPER(AG44)="AB","+",VLOOKUP(AG44,'විෂය තොරතුරු'!$P$24:$Q$28,2))))</f>
        <v/>
      </c>
      <c r="BS44" s="168" t="str">
        <f aca="false">IF(AH44="","",IF(AH44="-","-",IF(UPPER(AH44)="AB","+",VLOOKUP(AH44,'විෂය තොරතුරු'!$P$24:$Q$28,2))))</f>
        <v/>
      </c>
      <c r="BT44" s="168" t="str">
        <f aca="false">IF(AI44="","",IF(AI44="-","-",IF(UPPER(AI44)="AB","+",VLOOKUP(AI44,'විෂය තොරතුරු'!$P$24:$Q$28,2))))</f>
        <v/>
      </c>
      <c r="BU44" s="168" t="str">
        <f aca="false">IF(AJ44="","",IF(AJ44="-","-",IF(UPPER(AJ44)="AB","+",VLOOKUP(AJ44,'විෂය තොරතුරු'!$P$24:$Q$28,2))))</f>
        <v/>
      </c>
      <c r="BV44" s="168" t="str">
        <f aca="false">IF(AK44="","",IF(AK44="-","-",IF(UPPER(AK44)="AB","+",VLOOKUP(AK44,'විෂය තොරතුරු'!$P$24:$Q$28,2))))</f>
        <v/>
      </c>
      <c r="BW44" s="169" t="str">
        <f aca="false">IF(AL44="","",IF(AL44="-","-",IF(UPPER(AL44)="AB","+",VLOOKUP(AL44,'විෂය තොරතුරු'!$P$24:$Q$28,2))))</f>
        <v/>
      </c>
      <c r="BX44" s="171" t="str">
        <f aca="false">IF($B44="","",COUNTIF($AP44:$BW44,"A"))</f>
        <v/>
      </c>
      <c r="BY44" s="168" t="str">
        <f aca="false">IF($B44="","",COUNTIF($AP44:$BW44,"B"))</f>
        <v/>
      </c>
      <c r="BZ44" s="168" t="str">
        <f aca="false">IF($B44="","",COUNTIF($AP44:$BW44,"C"))</f>
        <v/>
      </c>
      <c r="CA44" s="168" t="str">
        <f aca="false">IF($B44="","",COUNTIF($AP44:$BW44,"S"))</f>
        <v/>
      </c>
      <c r="CB44" s="169" t="str">
        <f aca="false">IF($B44="","",COUNTIF($AP44:$BW44,"W"))</f>
        <v/>
      </c>
      <c r="CC44" s="171" t="str">
        <f aca="false">IF(B44="","",SUM(BX44:CA44))</f>
        <v/>
      </c>
      <c r="CD44" s="169" t="str">
        <f aca="false">IF(B44="","",SUM(BX44:BZ44))</f>
        <v/>
      </c>
      <c r="CE44" s="172" t="str">
        <f aca="false">IF(B44="","",IF(AND(CC44&gt;=6,CD44&gt;=3,OR(E44&gt;=35,F44&gt;=35),L44&gt;=35),"6/3 සමත්",IF(AND(CC44&gt;=5,CD44&gt;=3,OR(E44&gt;=35,F44&gt;=35,L44&gt;=35)),"5/3 සමත්",IF(AND(CC44&gt;=4,CD44&gt;=1,OR(E44&gt;=20,F44&gt;=20,L44&gt;=20)),"සමත් කළ හැකි",IF(CB44=9,"W9","අසමත් ?")))))</f>
        <v/>
      </c>
      <c r="FK44" s="173" t="n">
        <v>30</v>
      </c>
      <c r="FL44" s="161" t="s">
        <v>73</v>
      </c>
      <c r="FM44" s="161"/>
      <c r="FN44" s="161" t="str">
        <f aca="false">IF(FM44="","-",(FM44/$M$95)*100)</f>
        <v>-</v>
      </c>
      <c r="FO44" s="165" t="s">
        <v>52</v>
      </c>
      <c r="FP44" s="165"/>
      <c r="FQ44" s="165" t="s">
        <v>52</v>
      </c>
      <c r="FR44" s="165" t="s">
        <v>18</v>
      </c>
      <c r="FS44" s="165"/>
      <c r="FT44" s="165"/>
      <c r="FU44" s="165" t="s">
        <v>52</v>
      </c>
      <c r="FV44" s="165" t="s">
        <v>52</v>
      </c>
      <c r="FW44" s="165" t="s">
        <v>52</v>
      </c>
      <c r="FX44" s="165" t="s">
        <v>52</v>
      </c>
      <c r="FY44" s="165" t="s">
        <v>18</v>
      </c>
      <c r="FZ44" s="165" t="s">
        <v>18</v>
      </c>
      <c r="GA44" s="165" t="s">
        <v>18</v>
      </c>
      <c r="GB44" s="165"/>
      <c r="GC44" s="165"/>
      <c r="GD44" s="165"/>
      <c r="GE44" s="165"/>
      <c r="GF44" s="165"/>
      <c r="GG44" s="165" t="s">
        <v>18</v>
      </c>
      <c r="GH44" s="165" t="s">
        <v>18</v>
      </c>
      <c r="GI44" s="165" t="s">
        <v>18</v>
      </c>
      <c r="GJ44" s="165"/>
      <c r="GK44" s="165"/>
      <c r="GL44" s="165" t="s">
        <v>18</v>
      </c>
      <c r="GM44" s="165"/>
      <c r="GN44" s="165"/>
      <c r="GO44" s="165" t="s">
        <v>18</v>
      </c>
      <c r="GP44" s="165" t="s">
        <v>18</v>
      </c>
      <c r="GQ44" s="165"/>
      <c r="GR44" s="165" t="s">
        <v>18</v>
      </c>
      <c r="GS44" s="165"/>
      <c r="GT44" s="165"/>
      <c r="GU44" s="165"/>
      <c r="GV44" s="174"/>
      <c r="GW44" s="167" t="n">
        <f aca="false">IF(FL44="","",SUM(FO44:GV44))</f>
        <v>0</v>
      </c>
      <c r="GX44" s="168" t="n">
        <f aca="false">IF(FL44="","",GW44/9)</f>
        <v>0</v>
      </c>
      <c r="GY44" s="169" t="str">
        <f aca="false">IF(FL44="","",IF(GW44=0,"-",RANK(GW44,$GW$15:$GW$64,0)))</f>
        <v>-</v>
      </c>
      <c r="GZ44" s="167" t="str">
        <f aca="false">IF(FO44="","",IF(FO44="-","-",IF(UPPER(FO44)="AB","+",VLOOKUP(FO44,'විෂය තොරතුරු'!$P$24:$Q$28,2))))</f>
        <v>+</v>
      </c>
      <c r="HA44" s="168" t="str">
        <f aca="false">IF(FP44="","",IF(FP44="-","-",IF(UPPER(FP44)="AB","+",VLOOKUP(FP44,'විෂය තොරතුරු'!$P$24:$Q$28,2))))</f>
        <v/>
      </c>
      <c r="HB44" s="168" t="str">
        <f aca="false">IF(FQ44="","",IF(FQ44="-","-",IF(UPPER(FQ44)="AB","+",VLOOKUP(FQ44,'විෂය තොරතුරු'!$P$24:$Q$28,2))))</f>
        <v>+</v>
      </c>
      <c r="HC44" s="168" t="str">
        <f aca="false">IF(FR44="","",IF(FR44="-","-",IF(UPPER(FR44)="AB","+",VLOOKUP(FR44,'විෂය තොරතුරු'!$P$24:$Q$28,2))))</f>
        <v>-</v>
      </c>
      <c r="HD44" s="168" t="str">
        <f aca="false">IF(FS44="","",IF(FS44="-","-",IF(UPPER(FS44)="AB","+",VLOOKUP(FS44,'විෂය තොරතුරු'!$P$24:$Q$28,2))))</f>
        <v/>
      </c>
      <c r="HE44" s="170" t="str">
        <f aca="false">IF(FT44="","",IF(FT44="-","-",IF(UPPER(FT44)="AB","+",VLOOKUP(FT44,'විෂය තොරතුරු'!$P$24:$Q$28,2))))</f>
        <v/>
      </c>
      <c r="HF44" s="171" t="str">
        <f aca="false">IF(FU44="","",IF(FU44="-","-",IF(UPPER(FU44)="AB","+",VLOOKUP(FU44,'විෂය තොරතුරු'!$P$24:$Q$28,2))))</f>
        <v>+</v>
      </c>
      <c r="HG44" s="168" t="str">
        <f aca="false">IF(FV44="","",IF(FV44="-","-",IF(UPPER(FV44)="AB","+",VLOOKUP(FV44,'විෂය තොරතුරු'!$P$24:$Q$28,2))))</f>
        <v>+</v>
      </c>
      <c r="HH44" s="168" t="str">
        <f aca="false">IF(FW44="","",IF(FW44="-","-",IF(UPPER(FW44)="AB","+",VLOOKUP(FW44,'විෂය තොරතුරු'!$P$24:$Q$28,2))))</f>
        <v>+</v>
      </c>
      <c r="HI44" s="169" t="str">
        <f aca="false">IF(FX44="","",IF(FX44="-","-",IF(UPPER(FX44)="AB","+",VLOOKUP(FX44,'විෂය තොරතුරු'!$P$24:$Q$28,2))))</f>
        <v>+</v>
      </c>
      <c r="HJ44" s="167" t="str">
        <f aca="false">IF(FY44="","",IF(FY44="-","-",IF(UPPER(FY44)="AB","+",VLOOKUP(FY44,'විෂය තොරතුරු'!$P$24:$Q$28,2))))</f>
        <v>-</v>
      </c>
      <c r="HK44" s="168" t="str">
        <f aca="false">IF(FZ44="","",IF(FZ44="-","-",IF(UPPER(FZ44)="AB","+",VLOOKUP(FZ44,'විෂය තොරතුරු'!$P$24:$Q$28,2))))</f>
        <v>-</v>
      </c>
      <c r="HL44" s="168" t="str">
        <f aca="false">IF(GA44="","",IF(GA44="-","-",IF(UPPER(GA44)="AB","+",VLOOKUP(GA44,'විෂය තොරතුරු'!$P$24:$Q$28,2))))</f>
        <v>-</v>
      </c>
      <c r="HM44" s="168" t="str">
        <f aca="false">IF(GB44="","",IF(GB44="-","-",IF(UPPER(GB44)="AB","+",VLOOKUP(GB44,'විෂය තොරතුරු'!$P$24:$Q$28,2))))</f>
        <v/>
      </c>
      <c r="HN44" s="168" t="str">
        <f aca="false">IF(GC44="","",IF(GC44="-","-",IF(UPPER(GC44)="AB","+",VLOOKUP(GC44,'විෂය තොරතුරු'!$P$24:$Q$28,2))))</f>
        <v/>
      </c>
      <c r="HO44" s="168" t="str">
        <f aca="false">IF(GD44="","",IF(GD44="-","-",IF(UPPER(GD44)="AB","+",VLOOKUP(GD44,'විෂය තොරතුරු'!$P$24:$Q$28,2))))</f>
        <v/>
      </c>
      <c r="HP44" s="168" t="str">
        <f aca="false">IF(GE44="","",IF(GE44="-","-",IF(UPPER(GE44)="AB","+",VLOOKUP(GE44,'විෂය තොරතුරු'!$P$24:$Q$28,2))))</f>
        <v/>
      </c>
      <c r="HQ44" s="170" t="str">
        <f aca="false">IF(GF44="","",IF(GF44="-","-",IF(UPPER(GF44)="AB","+",VLOOKUP(GF44,'විෂය තොරතුරු'!$P$24:$Q$28,2))))</f>
        <v/>
      </c>
      <c r="HR44" s="171" t="str">
        <f aca="false">IF(GG44="","",IF(GG44="-","-",IF(UPPER(GG44)="AB","+",VLOOKUP(GG44,'විෂය තොරතුරු'!$P$24:$Q$28,2))))</f>
        <v>-</v>
      </c>
      <c r="HS44" s="168" t="str">
        <f aca="false">IF(GH44="","",IF(GH44="-","-",IF(UPPER(GH44)="AB","+",VLOOKUP(GH44,'විෂය තොරතුරු'!$P$24:$Q$28,2))))</f>
        <v>-</v>
      </c>
      <c r="HT44" s="168" t="str">
        <f aca="false">IF(GI44="","",IF(GI44="-","-",IF(UPPER(GI44)="AB","+",VLOOKUP(GI44,'විෂය තොරතුරු'!$P$24:$Q$28,2))))</f>
        <v>-</v>
      </c>
      <c r="HU44" s="168" t="str">
        <f aca="false">IF(GJ44="","",IF(GJ44="-","-",IF(UPPER(GJ44)="AB","+",VLOOKUP(GJ44,'විෂය තොරතුරු'!$P$24:$Q$28,2))))</f>
        <v/>
      </c>
      <c r="HV44" s="168" t="str">
        <f aca="false">IF(GK44="","",IF(GK44="-","-",IF(UPPER(GK44)="AB","+",VLOOKUP(GK44,'විෂය තොරතුරු'!$P$24:$Q$28,2))))</f>
        <v/>
      </c>
      <c r="HW44" s="168" t="str">
        <f aca="false">IF(GL44="","",IF(GL44="-","-",IF(UPPER(GL44)="AB","+",VLOOKUP(GL44,'විෂය තොරතුරු'!$P$24:$Q$28,2))))</f>
        <v>-</v>
      </c>
      <c r="HX44" s="168" t="str">
        <f aca="false">IF(GM44="","",IF(GM44="-","-",IF(UPPER(GM44)="AB","+",VLOOKUP(GM44,'විෂය තොරතුරු'!$P$24:$Q$28,2))))</f>
        <v/>
      </c>
      <c r="HY44" s="169" t="str">
        <f aca="false">IF(GN44="","",IF(GN44="-","-",IF(UPPER(GN44)="AB","+",VLOOKUP(GN44,'විෂය තොරතුරු'!$P$24:$Q$28,2))))</f>
        <v/>
      </c>
      <c r="HZ44" s="171" t="str">
        <f aca="false">IF(GO44="","",IF(GO44="-","-",IF(UPPER(GO44)="AB","+",VLOOKUP(GO44,'විෂය තොරතුරු'!$P$24:$Q$28,2))))</f>
        <v>-</v>
      </c>
      <c r="IA44" s="168" t="str">
        <f aca="false">IF(GP44="","",IF(GP44="-","-",IF(UPPER(GP44)="AB","+",VLOOKUP(GP44,'විෂය තොරතුරු'!$P$24:$Q$28,2))))</f>
        <v>-</v>
      </c>
      <c r="IB44" s="168" t="str">
        <f aca="false">IF(GQ44="","",IF(GQ44="-","-",IF(UPPER(GQ44)="AB","+",VLOOKUP(GQ44,'විෂය තොරතුරු'!$P$24:$Q$28,2))))</f>
        <v/>
      </c>
      <c r="IC44" s="168" t="str">
        <f aca="false">IF(GR44="","",IF(GR44="-","-",IF(UPPER(GR44)="AB","+",VLOOKUP(GR44,'විෂය තොරතුරු'!$P$24:$Q$28,2))))</f>
        <v>-</v>
      </c>
      <c r="ID44" s="168" t="str">
        <f aca="false">IF(GS44="","",IF(GS44="-","-",IF(UPPER(GS44)="AB","+",VLOOKUP(GS44,'විෂය තොරතුරු'!$P$24:$Q$28,2))))</f>
        <v/>
      </c>
      <c r="IE44" s="168" t="str">
        <f aca="false">IF(GT44="","",IF(GT44="-","-",IF(UPPER(GT44)="AB","+",VLOOKUP(GT44,'විෂය තොරතුරු'!$P$24:$Q$28,2))))</f>
        <v/>
      </c>
      <c r="IF44" s="168" t="str">
        <f aca="false">IF(GU44="","",IF(GU44="-","-",IF(UPPER(GU44)="AB","+",VLOOKUP(GU44,'විෂය තොරතුරු'!$P$24:$Q$28,2))))</f>
        <v/>
      </c>
      <c r="IG44" s="169" t="str">
        <f aca="false">IF(GV44="","",IF(GV44="-","-",IF(UPPER(GV44)="AB","+",VLOOKUP(GV44,'විෂය තොරතුරු'!$P$24:$Q$28,2))))</f>
        <v/>
      </c>
      <c r="IH44" s="171" t="n">
        <f aca="false">IF($FL44="","",COUNTIF($GZ44:$IG44,"A"))</f>
        <v>0</v>
      </c>
      <c r="II44" s="171" t="n">
        <f aca="false">IF($FL44="","",COUNTIF($GZ44:$IG44,"B"))</f>
        <v>0</v>
      </c>
      <c r="IJ44" s="171" t="n">
        <f aca="false">IF($FL44="","",COUNTIF($GZ44:$IG44,"C"))</f>
        <v>0</v>
      </c>
      <c r="IK44" s="171" t="n">
        <f aca="false">IF($FL44="","",COUNTIF($GZ44:$IG44,"S"))</f>
        <v>0</v>
      </c>
      <c r="IL44" s="171" t="n">
        <f aca="false">IF($FL44="","",COUNTIF($GZ44:$IG44,"W"))</f>
        <v>0</v>
      </c>
      <c r="IM44" s="171" t="n">
        <f aca="false">IF(FL44="","",SUM(IH44:IK44))</f>
        <v>0</v>
      </c>
      <c r="IN44" s="169" t="n">
        <f aca="false">IF(FL44="","",SUM(IH44:IJ44))</f>
        <v>0</v>
      </c>
      <c r="IO44" s="172" t="str">
        <f aca="false">IF(FL44="","",IF(AND(IM44&gt;=6,IN44&gt;=3,OR(FO44&gt;=35,FP44&gt;=35),FV44&gt;=35),"6/3 සමත්",IF(AND(IM44&gt;=5,IN44&gt;=3,OR(FO44&gt;=35,FP44&gt;=35,FV44&gt;=35)),"5/3 සමත්",IF(AND(IM44&gt;=4,IN44&gt;=1,OR(FO44&gt;=20,FP44&gt;=20,FV44&gt;=20)),"සමත් කළ හැකි",IF(IL44=9,"W9","අසමත් ?")))))</f>
        <v>අසමත් ?</v>
      </c>
    </row>
    <row r="45" customFormat="false" ht="16.5" hidden="false" customHeight="true" outlineLevel="0" collapsed="false">
      <c r="A45" s="160" t="n">
        <v>31</v>
      </c>
      <c r="B45" s="187"/>
      <c r="C45" s="161"/>
      <c r="D45" s="162"/>
      <c r="E45" s="183"/>
      <c r="F45" s="181"/>
      <c r="G45" s="183"/>
      <c r="H45" s="180"/>
      <c r="I45" s="180"/>
      <c r="J45" s="181"/>
      <c r="K45" s="183"/>
      <c r="L45" s="180"/>
      <c r="M45" s="180"/>
      <c r="N45" s="181"/>
      <c r="O45" s="183"/>
      <c r="P45" s="180"/>
      <c r="Q45" s="180"/>
      <c r="R45" s="180"/>
      <c r="S45" s="180"/>
      <c r="T45" s="180"/>
      <c r="U45" s="180"/>
      <c r="V45" s="181"/>
      <c r="W45" s="183"/>
      <c r="X45" s="180"/>
      <c r="Y45" s="180"/>
      <c r="Z45" s="180"/>
      <c r="AA45" s="180"/>
      <c r="AB45" s="180"/>
      <c r="AC45" s="180"/>
      <c r="AD45" s="181"/>
      <c r="AE45" s="183"/>
      <c r="AF45" s="180"/>
      <c r="AG45" s="180"/>
      <c r="AH45" s="180"/>
      <c r="AI45" s="180"/>
      <c r="AJ45" s="180"/>
      <c r="AK45" s="180"/>
      <c r="AL45" s="166"/>
      <c r="AM45" s="167" t="str">
        <f aca="false">IF(B45="","",SUM(E45:AL45))</f>
        <v/>
      </c>
      <c r="AN45" s="168" t="str">
        <f aca="false">IF(B45="","",AM45/9)</f>
        <v/>
      </c>
      <c r="AO45" s="169" t="str">
        <f aca="false">IF(B45="","",IF(AM45=0,"-",RANK(AM45,$AM$15:$AM$64,0)))</f>
        <v/>
      </c>
      <c r="AP45" s="167" t="str">
        <f aca="false">IF(E45="","",IF(E45="-","-",IF(UPPER(E45)="AB","+",VLOOKUP(E45,'විෂය තොරතුරු'!$P$24:$Q$28,2))))</f>
        <v/>
      </c>
      <c r="AQ45" s="168" t="str">
        <f aca="false">IF(F45="","",IF(F45="-","-",IF(UPPER(F45)="AB","+",VLOOKUP(F45,'විෂය තොරතුරු'!$P$24:$Q$28,2))))</f>
        <v/>
      </c>
      <c r="AR45" s="168" t="str">
        <f aca="false">IF(G45="","",IF(G45="-","-",IF(UPPER(G45)="AB","+",VLOOKUP(G45,'විෂය තොරතුරු'!$P$24:$Q$28,2))))</f>
        <v/>
      </c>
      <c r="AS45" s="168" t="str">
        <f aca="false">IF(H45="","",IF(H45="-","-",IF(UPPER(H45)="AB","+",VLOOKUP(H45,'විෂය තොරතුරු'!$P$24:$Q$28,2))))</f>
        <v/>
      </c>
      <c r="AT45" s="168" t="str">
        <f aca="false">IF(I45="","",IF(I45="-","-",IF(UPPER(I45)="AB","+",VLOOKUP(I45,'විෂය තොරතුරු'!$P$24:$Q$28,2))))</f>
        <v/>
      </c>
      <c r="AU45" s="170" t="str">
        <f aca="false">IF(J45="","",IF(J45="-","-",IF(UPPER(J45)="AB","+",VLOOKUP(J45,'විෂය තොරතුරු'!$P$24:$Q$28,2))))</f>
        <v/>
      </c>
      <c r="AV45" s="171" t="str">
        <f aca="false">IF(K45="","",IF(K45="-","-",IF(UPPER(K45)="AB","+",VLOOKUP(K45,'විෂය තොරතුරු'!$P$24:$Q$28,2))))</f>
        <v/>
      </c>
      <c r="AW45" s="168" t="str">
        <f aca="false">IF(L45="","",IF(L45="-","-",IF(UPPER(L45)="AB","+",VLOOKUP(L45,'විෂය තොරතුරු'!$P$24:$Q$28,2))))</f>
        <v/>
      </c>
      <c r="AX45" s="168" t="str">
        <f aca="false">IF(M45="","",IF(M45="-","-",IF(UPPER(M45)="AB","+",VLOOKUP(M45,'විෂය තොරතුරු'!$P$24:$Q$28,2))))</f>
        <v/>
      </c>
      <c r="AY45" s="169" t="str">
        <f aca="false">IF(N45="","",IF(N45="-","-",IF(UPPER(N45)="AB","+",VLOOKUP(N45,'විෂය තොරතුරු'!$P$24:$Q$28,2))))</f>
        <v/>
      </c>
      <c r="AZ45" s="167" t="str">
        <f aca="false">IF(O45="","",IF(O45="-","-",IF(UPPER(O45)="AB","+",VLOOKUP(O45,'විෂය තොරතුරු'!$P$24:$Q$28,2))))</f>
        <v/>
      </c>
      <c r="BA45" s="168" t="str">
        <f aca="false">IF(P45="","",IF(P45="-","-",IF(UPPER(P45)="AB","+",VLOOKUP(P45,'විෂය තොරතුරු'!$P$24:$Q$28,2))))</f>
        <v/>
      </c>
      <c r="BB45" s="168" t="str">
        <f aca="false">IF(Q45="","",IF(Q45="-","-",IF(UPPER(Q45)="AB","+",VLOOKUP(Q45,'විෂය තොරතුරු'!$P$24:$Q$28,2))))</f>
        <v/>
      </c>
      <c r="BC45" s="168" t="str">
        <f aca="false">IF(R45="","",IF(R45="-","-",IF(UPPER(R45)="AB","+",VLOOKUP(R45,'විෂය තොරතුරු'!$P$24:$Q$28,2))))</f>
        <v/>
      </c>
      <c r="BD45" s="168" t="str">
        <f aca="false">IF(S45="","",IF(S45="-","-",IF(UPPER(S45)="AB","+",VLOOKUP(S45,'විෂය තොරතුරු'!$P$24:$Q$28,2))))</f>
        <v/>
      </c>
      <c r="BE45" s="168" t="str">
        <f aca="false">IF(T45="","",IF(T45="-","-",IF(UPPER(T45)="AB","+",VLOOKUP(T45,'විෂය තොරතුරු'!$P$24:$Q$28,2))))</f>
        <v/>
      </c>
      <c r="BF45" s="168" t="str">
        <f aca="false">IF(U45="","",IF(U45="-","-",IF(UPPER(U45)="AB","+",VLOOKUP(U45,'විෂය තොරතුරු'!$P$24:$Q$28,2))))</f>
        <v/>
      </c>
      <c r="BG45" s="170" t="str">
        <f aca="false">IF(V45="","",IF(V45="-","-",IF(UPPER(V45)="AB","+",VLOOKUP(V45,'විෂය තොරතුරු'!$P$24:$Q$28,2))))</f>
        <v/>
      </c>
      <c r="BH45" s="171" t="str">
        <f aca="false">IF(W45="","",IF(W45="-","-",IF(UPPER(W45)="AB","+",VLOOKUP(W45,'විෂය තොරතුරු'!$P$24:$Q$28,2))))</f>
        <v/>
      </c>
      <c r="BI45" s="168" t="str">
        <f aca="false">IF(X45="","",IF(X45="-","-",IF(UPPER(X45)="AB","+",VLOOKUP(X45,'විෂය තොරතුරු'!$P$24:$Q$28,2))))</f>
        <v/>
      </c>
      <c r="BJ45" s="168" t="str">
        <f aca="false">IF(Y45="","",IF(Y45="-","-",IF(UPPER(Y45)="AB","+",VLOOKUP(Y45,'විෂය තොරතුරු'!$P$24:$Q$28,2))))</f>
        <v/>
      </c>
      <c r="BK45" s="168" t="str">
        <f aca="false">IF(Z45="","",IF(Z45="-","-",IF(UPPER(Z45)="AB","+",VLOOKUP(Z45,'විෂය තොරතුරු'!$P$24:$Q$28,2))))</f>
        <v/>
      </c>
      <c r="BL45" s="168" t="str">
        <f aca="false">IF(AA45="","",IF(AA45="-","-",IF(UPPER(AA45)="AB","+",VLOOKUP(AA45,'විෂය තොරතුරු'!$P$24:$Q$28,2))))</f>
        <v/>
      </c>
      <c r="BM45" s="168" t="str">
        <f aca="false">IF(AB45="","",IF(AB45="-","-",IF(UPPER(AB45)="AB","+",VLOOKUP(AB45,'විෂය තොරතුරු'!$P$24:$Q$28,2))))</f>
        <v/>
      </c>
      <c r="BN45" s="168" t="str">
        <f aca="false">IF(AC45="","",IF(AC45="-","-",IF(UPPER(AC45)="AB","+",VLOOKUP(AC45,'විෂය තොරතුරු'!$P$24:$Q$28,2))))</f>
        <v/>
      </c>
      <c r="BO45" s="169" t="str">
        <f aca="false">IF(AD45="","",IF(AD45="-","-",IF(UPPER(AD45)="AB","+",VLOOKUP(AD45,'විෂය තොරතුරු'!$P$24:$Q$28,2))))</f>
        <v/>
      </c>
      <c r="BP45" s="171" t="str">
        <f aca="false">IF(AE45="","",IF(AE45="-","-",IF(UPPER(AE45)="AB","+",VLOOKUP(AE45,'විෂය තොරතුරු'!$P$24:$Q$28,2))))</f>
        <v/>
      </c>
      <c r="BQ45" s="168" t="str">
        <f aca="false">IF(AF45="","",IF(AF45="-","-",IF(UPPER(AF45)="AB","+",VLOOKUP(AF45,'විෂය තොරතුරු'!$P$24:$Q$28,2))))</f>
        <v/>
      </c>
      <c r="BR45" s="168" t="str">
        <f aca="false">IF(AG45="","",IF(AG45="-","-",IF(UPPER(AG45)="AB","+",VLOOKUP(AG45,'විෂය තොරතුරු'!$P$24:$Q$28,2))))</f>
        <v/>
      </c>
      <c r="BS45" s="168" t="str">
        <f aca="false">IF(AH45="","",IF(AH45="-","-",IF(UPPER(AH45)="AB","+",VLOOKUP(AH45,'විෂය තොරතුරු'!$P$24:$Q$28,2))))</f>
        <v/>
      </c>
      <c r="BT45" s="168" t="str">
        <f aca="false">IF(AI45="","",IF(AI45="-","-",IF(UPPER(AI45)="AB","+",VLOOKUP(AI45,'විෂය තොරතුරු'!$P$24:$Q$28,2))))</f>
        <v/>
      </c>
      <c r="BU45" s="168" t="str">
        <f aca="false">IF(AJ45="","",IF(AJ45="-","-",IF(UPPER(AJ45)="AB","+",VLOOKUP(AJ45,'විෂය තොරතුරු'!$P$24:$Q$28,2))))</f>
        <v/>
      </c>
      <c r="BV45" s="168" t="str">
        <f aca="false">IF(AK45="","",IF(AK45="-","-",IF(UPPER(AK45)="AB","+",VLOOKUP(AK45,'විෂය තොරතුරු'!$P$24:$Q$28,2))))</f>
        <v/>
      </c>
      <c r="BW45" s="169" t="str">
        <f aca="false">IF(AL45="","",IF(AL45="-","-",IF(UPPER(AL45)="AB","+",VLOOKUP(AL45,'විෂය තොරතුරු'!$P$24:$Q$28,2))))</f>
        <v/>
      </c>
      <c r="BX45" s="171" t="str">
        <f aca="false">IF($B45="","",COUNTIF($AP45:$BW45,"A"))</f>
        <v/>
      </c>
      <c r="BY45" s="168" t="str">
        <f aca="false">IF($B45="","",COUNTIF($AP45:$BW45,"B"))</f>
        <v/>
      </c>
      <c r="BZ45" s="168" t="str">
        <f aca="false">IF($B45="","",COUNTIF($AP45:$BW45,"C"))</f>
        <v/>
      </c>
      <c r="CA45" s="168" t="str">
        <f aca="false">IF($B45="","",COUNTIF($AP45:$BW45,"S"))</f>
        <v/>
      </c>
      <c r="CB45" s="169" t="str">
        <f aca="false">IF($B45="","",COUNTIF($AP45:$BW45,"W"))</f>
        <v/>
      </c>
      <c r="CC45" s="171" t="str">
        <f aca="false">IF(B45="","",SUM(BX45:CA45))</f>
        <v/>
      </c>
      <c r="CD45" s="169" t="str">
        <f aca="false">IF(B45="","",SUM(BX45:BZ45))</f>
        <v/>
      </c>
      <c r="CE45" s="172" t="str">
        <f aca="false">IF(B45="","",IF(AND(CC45&gt;=6,CD45&gt;=3,OR(E45&gt;=35,F45&gt;=35),L45&gt;=35),"6/3 සමත්",IF(AND(CC45&gt;=5,CD45&gt;=3,OR(E45&gt;=35,F45&gt;=35,L45&gt;=35)),"5/3 සමත්",IF(AND(CC45&gt;=4,CD45&gt;=1,OR(E45&gt;=20,F45&gt;=20,L45&gt;=20)),"සමත් කළ හැකි",IF(CB45=9,"W9","අසමත් ?")))))</f>
        <v/>
      </c>
      <c r="FK45" s="173" t="n">
        <v>31</v>
      </c>
      <c r="FL45" s="187" t="s">
        <v>74</v>
      </c>
      <c r="FM45" s="161"/>
      <c r="FN45" s="161" t="str">
        <f aca="false">IF(FM45="","-",(FM45/$M$95)*100)</f>
        <v>-</v>
      </c>
      <c r="FO45" s="165" t="n">
        <v>21</v>
      </c>
      <c r="FP45" s="165"/>
      <c r="FQ45" s="165" t="n">
        <v>48</v>
      </c>
      <c r="FR45" s="165" t="s">
        <v>18</v>
      </c>
      <c r="FS45" s="165"/>
      <c r="FT45" s="165"/>
      <c r="FU45" s="165" t="n">
        <v>3</v>
      </c>
      <c r="FV45" s="165" t="n">
        <v>15</v>
      </c>
      <c r="FW45" s="165" t="n">
        <v>19</v>
      </c>
      <c r="FX45" s="165" t="s">
        <v>18</v>
      </c>
      <c r="FY45" s="165" t="s">
        <v>18</v>
      </c>
      <c r="FZ45" s="165" t="s">
        <v>18</v>
      </c>
      <c r="GA45" s="165" t="n">
        <v>8</v>
      </c>
      <c r="GB45" s="165"/>
      <c r="GC45" s="165"/>
      <c r="GD45" s="165"/>
      <c r="GE45" s="165"/>
      <c r="GF45" s="165"/>
      <c r="GG45" s="165" t="n">
        <v>41</v>
      </c>
      <c r="GH45" s="165" t="s">
        <v>18</v>
      </c>
      <c r="GI45" s="165" t="s">
        <v>18</v>
      </c>
      <c r="GJ45" s="165"/>
      <c r="GK45" s="165"/>
      <c r="GL45" s="165" t="n">
        <v>39</v>
      </c>
      <c r="GM45" s="165"/>
      <c r="GN45" s="165"/>
      <c r="GO45" s="165" t="s">
        <v>18</v>
      </c>
      <c r="GP45" s="165" t="s">
        <v>18</v>
      </c>
      <c r="GQ45" s="165"/>
      <c r="GR45" s="165" t="s">
        <v>18</v>
      </c>
      <c r="GS45" s="165"/>
      <c r="GT45" s="165"/>
      <c r="GU45" s="165"/>
      <c r="GV45" s="174"/>
      <c r="GW45" s="167" t="n">
        <f aca="false">IF(FL45="","",SUM(FO45:GV45))</f>
        <v>194</v>
      </c>
      <c r="GX45" s="168" t="n">
        <f aca="false">IF(FL45="","",GW45/9)</f>
        <v>21.5555555555556</v>
      </c>
      <c r="GY45" s="169" t="n">
        <f aca="false">IF(FL45="","",IF(GW45=0,"-",RANK(GW45,$GW$15:$GW$64,0)))</f>
        <v>30</v>
      </c>
      <c r="GZ45" s="167" t="str">
        <f aca="false">IF(FO45="","",IF(FO45="-","-",IF(UPPER(FO45)="AB","+",VLOOKUP(FO45,'විෂය තොරතුරු'!$P$24:$Q$28,2))))</f>
        <v>W</v>
      </c>
      <c r="HA45" s="168" t="str">
        <f aca="false">IF(FP45="","",IF(FP45="-","-",IF(UPPER(FP45)="AB","+",VLOOKUP(FP45,'විෂය තොරතුරු'!$P$24:$Q$28,2))))</f>
        <v/>
      </c>
      <c r="HB45" s="168" t="str">
        <f aca="false">IF(FQ45="","",IF(FQ45="-","-",IF(UPPER(FQ45)="AB","+",VLOOKUP(FQ45,'විෂය තොරතුරු'!$P$24:$Q$28,2))))</f>
        <v>S</v>
      </c>
      <c r="HC45" s="168" t="str">
        <f aca="false">IF(FR45="","",IF(FR45="-","-",IF(UPPER(FR45)="AB","+",VLOOKUP(FR45,'විෂය තොරතුරු'!$P$24:$Q$28,2))))</f>
        <v>-</v>
      </c>
      <c r="HD45" s="168" t="str">
        <f aca="false">IF(FS45="","",IF(FS45="-","-",IF(UPPER(FS45)="AB","+",VLOOKUP(FS45,'විෂය තොරතුරු'!$P$24:$Q$28,2))))</f>
        <v/>
      </c>
      <c r="HE45" s="170" t="str">
        <f aca="false">IF(FT45="","",IF(FT45="-","-",IF(UPPER(FT45)="AB","+",VLOOKUP(FT45,'විෂය තොරතුරු'!$P$24:$Q$28,2))))</f>
        <v/>
      </c>
      <c r="HF45" s="171" t="str">
        <f aca="false">IF(FU45="","",IF(FU45="-","-",IF(UPPER(FU45)="AB","+",VLOOKUP(FU45,'විෂය තොරතුරු'!$P$24:$Q$28,2))))</f>
        <v>W</v>
      </c>
      <c r="HG45" s="168" t="str">
        <f aca="false">IF(FV45="","",IF(FV45="-","-",IF(UPPER(FV45)="AB","+",VLOOKUP(FV45,'විෂය තොරතුරු'!$P$24:$Q$28,2))))</f>
        <v>W</v>
      </c>
      <c r="HH45" s="168" t="str">
        <f aca="false">IF(FW45="","",IF(FW45="-","-",IF(UPPER(FW45)="AB","+",VLOOKUP(FW45,'විෂය තොරතුරු'!$P$24:$Q$28,2))))</f>
        <v>W</v>
      </c>
      <c r="HI45" s="169" t="str">
        <f aca="false">IF(FX45="","",IF(FX45="-","-",IF(UPPER(FX45)="AB","+",VLOOKUP(FX45,'විෂය තොරතුරු'!$P$24:$Q$28,2))))</f>
        <v>-</v>
      </c>
      <c r="HJ45" s="167" t="str">
        <f aca="false">IF(FY45="","",IF(FY45="-","-",IF(UPPER(FY45)="AB","+",VLOOKUP(FY45,'විෂය තොරතුරු'!$P$24:$Q$28,2))))</f>
        <v>-</v>
      </c>
      <c r="HK45" s="168" t="str">
        <f aca="false">IF(FZ45="","",IF(FZ45="-","-",IF(UPPER(FZ45)="AB","+",VLOOKUP(FZ45,'විෂය තොරතුරු'!$P$24:$Q$28,2))))</f>
        <v>-</v>
      </c>
      <c r="HL45" s="168" t="str">
        <f aca="false">IF(GA45="","",IF(GA45="-","-",IF(UPPER(GA45)="AB","+",VLOOKUP(GA45,'විෂය තොරතුරු'!$P$24:$Q$28,2))))</f>
        <v>W</v>
      </c>
      <c r="HM45" s="168" t="str">
        <f aca="false">IF(GB45="","",IF(GB45="-","-",IF(UPPER(GB45)="AB","+",VLOOKUP(GB45,'විෂය තොරතුරු'!$P$24:$Q$28,2))))</f>
        <v/>
      </c>
      <c r="HN45" s="168" t="str">
        <f aca="false">IF(GC45="","",IF(GC45="-","-",IF(UPPER(GC45)="AB","+",VLOOKUP(GC45,'විෂය තොරතුරු'!$P$24:$Q$28,2))))</f>
        <v/>
      </c>
      <c r="HO45" s="168" t="str">
        <f aca="false">IF(GD45="","",IF(GD45="-","-",IF(UPPER(GD45)="AB","+",VLOOKUP(GD45,'විෂය තොරතුරු'!$P$24:$Q$28,2))))</f>
        <v/>
      </c>
      <c r="HP45" s="168" t="str">
        <f aca="false">IF(GE45="","",IF(GE45="-","-",IF(UPPER(GE45)="AB","+",VLOOKUP(GE45,'විෂය තොරතුරු'!$P$24:$Q$28,2))))</f>
        <v/>
      </c>
      <c r="HQ45" s="170" t="str">
        <f aca="false">IF(GF45="","",IF(GF45="-","-",IF(UPPER(GF45)="AB","+",VLOOKUP(GF45,'විෂය තොරතුරු'!$P$24:$Q$28,2))))</f>
        <v/>
      </c>
      <c r="HR45" s="171" t="str">
        <f aca="false">IF(GG45="","",IF(GG45="-","-",IF(UPPER(GG45)="AB","+",VLOOKUP(GG45,'විෂය තොරතුරු'!$P$24:$Q$28,2))))</f>
        <v>S</v>
      </c>
      <c r="HS45" s="168" t="str">
        <f aca="false">IF(GH45="","",IF(GH45="-","-",IF(UPPER(GH45)="AB","+",VLOOKUP(GH45,'විෂය තොරතුරු'!$P$24:$Q$28,2))))</f>
        <v>-</v>
      </c>
      <c r="HT45" s="168" t="str">
        <f aca="false">IF(GI45="","",IF(GI45="-","-",IF(UPPER(GI45)="AB","+",VLOOKUP(GI45,'විෂය තොරතුරු'!$P$24:$Q$28,2))))</f>
        <v>-</v>
      </c>
      <c r="HU45" s="168" t="str">
        <f aca="false">IF(GJ45="","",IF(GJ45="-","-",IF(UPPER(GJ45)="AB","+",VLOOKUP(GJ45,'විෂය තොරතුරු'!$P$24:$Q$28,2))))</f>
        <v/>
      </c>
      <c r="HV45" s="168" t="str">
        <f aca="false">IF(GK45="","",IF(GK45="-","-",IF(UPPER(GK45)="AB","+",VLOOKUP(GK45,'විෂය තොරතුරු'!$P$24:$Q$28,2))))</f>
        <v/>
      </c>
      <c r="HW45" s="168" t="str">
        <f aca="false">IF(GL45="","",IF(GL45="-","-",IF(UPPER(GL45)="AB","+",VLOOKUP(GL45,'විෂය තොරතුරු'!$P$24:$Q$28,2))))</f>
        <v>S</v>
      </c>
      <c r="HX45" s="168" t="str">
        <f aca="false">IF(GM45="","",IF(GM45="-","-",IF(UPPER(GM45)="AB","+",VLOOKUP(GM45,'විෂය තොරතුරු'!$P$24:$Q$28,2))))</f>
        <v/>
      </c>
      <c r="HY45" s="169" t="str">
        <f aca="false">IF(GN45="","",IF(GN45="-","-",IF(UPPER(GN45)="AB","+",VLOOKUP(GN45,'විෂය තොරතුරු'!$P$24:$Q$28,2))))</f>
        <v/>
      </c>
      <c r="HZ45" s="171" t="str">
        <f aca="false">IF(GO45="","",IF(GO45="-","-",IF(UPPER(GO45)="AB","+",VLOOKUP(GO45,'විෂය තොරතුරු'!$P$24:$Q$28,2))))</f>
        <v>-</v>
      </c>
      <c r="IA45" s="168" t="str">
        <f aca="false">IF(GP45="","",IF(GP45="-","-",IF(UPPER(GP45)="AB","+",VLOOKUP(GP45,'විෂය තොරතුරු'!$P$24:$Q$28,2))))</f>
        <v>-</v>
      </c>
      <c r="IB45" s="168" t="str">
        <f aca="false">IF(GQ45="","",IF(GQ45="-","-",IF(UPPER(GQ45)="AB","+",VLOOKUP(GQ45,'විෂය තොරතුරු'!$P$24:$Q$28,2))))</f>
        <v/>
      </c>
      <c r="IC45" s="168" t="str">
        <f aca="false">IF(GR45="","",IF(GR45="-","-",IF(UPPER(GR45)="AB","+",VLOOKUP(GR45,'විෂය තොරතුරු'!$P$24:$Q$28,2))))</f>
        <v>-</v>
      </c>
      <c r="ID45" s="168" t="str">
        <f aca="false">IF(GS45="","",IF(GS45="-","-",IF(UPPER(GS45)="AB","+",VLOOKUP(GS45,'විෂය තොරතුරු'!$P$24:$Q$28,2))))</f>
        <v/>
      </c>
      <c r="IE45" s="168" t="str">
        <f aca="false">IF(GT45="","",IF(GT45="-","-",IF(UPPER(GT45)="AB","+",VLOOKUP(GT45,'විෂය තොරතුරු'!$P$24:$Q$28,2))))</f>
        <v/>
      </c>
      <c r="IF45" s="168" t="str">
        <f aca="false">IF(GU45="","",IF(GU45="-","-",IF(UPPER(GU45)="AB","+",VLOOKUP(GU45,'විෂය තොරතුරු'!$P$24:$Q$28,2))))</f>
        <v/>
      </c>
      <c r="IG45" s="169" t="str">
        <f aca="false">IF(GV45="","",IF(GV45="-","-",IF(UPPER(GV45)="AB","+",VLOOKUP(GV45,'විෂය තොරතුරු'!$P$24:$Q$28,2))))</f>
        <v/>
      </c>
      <c r="IH45" s="171" t="n">
        <f aca="false">IF($FL45="","",COUNTIF($GZ45:$IG45,"A"))</f>
        <v>0</v>
      </c>
      <c r="II45" s="171" t="n">
        <f aca="false">IF($FL45="","",COUNTIF($GZ45:$IG45,"B"))</f>
        <v>0</v>
      </c>
      <c r="IJ45" s="171" t="n">
        <f aca="false">IF($FL45="","",COUNTIF($GZ45:$IG45,"C"))</f>
        <v>0</v>
      </c>
      <c r="IK45" s="171" t="n">
        <f aca="false">IF($FL45="","",COUNTIF($GZ45:$IG45,"S"))</f>
        <v>3</v>
      </c>
      <c r="IL45" s="171" t="n">
        <f aca="false">IF($FL45="","",COUNTIF($GZ45:$IG45,"W"))</f>
        <v>5</v>
      </c>
      <c r="IM45" s="171" t="n">
        <f aca="false">IF(FL45="","",SUM(IH45:IK45))</f>
        <v>3</v>
      </c>
      <c r="IN45" s="169" t="n">
        <f aca="false">IF(FL45="","",SUM(IH45:IJ45))</f>
        <v>0</v>
      </c>
      <c r="IO45" s="172" t="str">
        <f aca="false">IF(FL45="","",IF(AND(IM45&gt;=6,IN45&gt;=3,OR(FO45&gt;=35,FP45&gt;=35),FV45&gt;=35),"6/3 සමත්",IF(AND(IM45&gt;=5,IN45&gt;=3,OR(FO45&gt;=35,FP45&gt;=35,FV45&gt;=35)),"5/3 සමත්",IF(AND(IM45&gt;=4,IN45&gt;=1,OR(FO45&gt;=20,FP45&gt;=20,FV45&gt;=20)),"සමත් කළ හැකි",IF(IL45=9,"W9","අසමත් ?")))))</f>
        <v>අසමත් ?</v>
      </c>
    </row>
    <row r="46" customFormat="false" ht="13.8" hidden="false" customHeight="false" outlineLevel="0" collapsed="false">
      <c r="A46" s="160" t="n">
        <v>32</v>
      </c>
      <c r="B46" s="161"/>
      <c r="C46" s="161"/>
      <c r="D46" s="162"/>
      <c r="E46" s="183"/>
      <c r="F46" s="181"/>
      <c r="G46" s="183"/>
      <c r="H46" s="180"/>
      <c r="I46" s="180"/>
      <c r="J46" s="181"/>
      <c r="K46" s="183"/>
      <c r="L46" s="180"/>
      <c r="M46" s="180"/>
      <c r="N46" s="181"/>
      <c r="O46" s="183"/>
      <c r="P46" s="180"/>
      <c r="Q46" s="180"/>
      <c r="R46" s="180"/>
      <c r="S46" s="180"/>
      <c r="T46" s="180"/>
      <c r="U46" s="180"/>
      <c r="V46" s="181"/>
      <c r="W46" s="183"/>
      <c r="X46" s="180"/>
      <c r="Y46" s="180"/>
      <c r="Z46" s="180"/>
      <c r="AA46" s="180"/>
      <c r="AB46" s="180"/>
      <c r="AC46" s="180"/>
      <c r="AD46" s="181"/>
      <c r="AE46" s="183"/>
      <c r="AF46" s="180"/>
      <c r="AG46" s="180"/>
      <c r="AH46" s="180"/>
      <c r="AI46" s="180"/>
      <c r="AJ46" s="180"/>
      <c r="AK46" s="180"/>
      <c r="AL46" s="166"/>
      <c r="AM46" s="167" t="str">
        <f aca="false">IF(B46="","",SUM(E46:AL46))</f>
        <v/>
      </c>
      <c r="AN46" s="168" t="str">
        <f aca="false">IF(B46="","",AM46/9)</f>
        <v/>
      </c>
      <c r="AO46" s="169" t="str">
        <f aca="false">IF(B46="","",IF(AM46=0,"-",RANK(AM46,$AM$15:$AM$64,0)))</f>
        <v/>
      </c>
      <c r="AP46" s="167" t="str">
        <f aca="false">IF(E46="","",IF(E46="-","-",IF(UPPER(E46)="AB","+",VLOOKUP(E46,'විෂය තොරතුරු'!$P$24:$Q$28,2))))</f>
        <v/>
      </c>
      <c r="AQ46" s="168" t="str">
        <f aca="false">IF(F46="","",IF(F46="-","-",IF(UPPER(F46)="AB","+",VLOOKUP(F46,'විෂය තොරතුරු'!$P$24:$Q$28,2))))</f>
        <v/>
      </c>
      <c r="AR46" s="168" t="str">
        <f aca="false">IF(G46="","",IF(G46="-","-",IF(UPPER(G46)="AB","+",VLOOKUP(G46,'විෂය තොරතුරු'!$P$24:$Q$28,2))))</f>
        <v/>
      </c>
      <c r="AS46" s="168" t="str">
        <f aca="false">IF(H46="","",IF(H46="-","-",IF(UPPER(H46)="AB","+",VLOOKUP(H46,'විෂය තොරතුරු'!$P$24:$Q$28,2))))</f>
        <v/>
      </c>
      <c r="AT46" s="168" t="str">
        <f aca="false">IF(I46="","",IF(I46="-","-",IF(UPPER(I46)="AB","+",VLOOKUP(I46,'විෂය තොරතුරු'!$P$24:$Q$28,2))))</f>
        <v/>
      </c>
      <c r="AU46" s="170" t="str">
        <f aca="false">IF(J46="","",IF(J46="-","-",IF(UPPER(J46)="AB","+",VLOOKUP(J46,'විෂය තොරතුරු'!$P$24:$Q$28,2))))</f>
        <v/>
      </c>
      <c r="AV46" s="171" t="str">
        <f aca="false">IF(K46="","",IF(K46="-","-",IF(UPPER(K46)="AB","+",VLOOKUP(K46,'විෂය තොරතුරු'!$P$24:$Q$28,2))))</f>
        <v/>
      </c>
      <c r="AW46" s="168" t="str">
        <f aca="false">IF(L46="","",IF(L46="-","-",IF(UPPER(L46)="AB","+",VLOOKUP(L46,'විෂය තොරතුරු'!$P$24:$Q$28,2))))</f>
        <v/>
      </c>
      <c r="AX46" s="168" t="str">
        <f aca="false">IF(M46="","",IF(M46="-","-",IF(UPPER(M46)="AB","+",VLOOKUP(M46,'විෂය තොරතුරු'!$P$24:$Q$28,2))))</f>
        <v/>
      </c>
      <c r="AY46" s="169" t="str">
        <f aca="false">IF(N46="","",IF(N46="-","-",IF(UPPER(N46)="AB","+",VLOOKUP(N46,'විෂය තොරතුරු'!$P$24:$Q$28,2))))</f>
        <v/>
      </c>
      <c r="AZ46" s="167" t="str">
        <f aca="false">IF(O46="","",IF(O46="-","-",IF(UPPER(O46)="AB","+",VLOOKUP(O46,'විෂය තොරතුරු'!$P$24:$Q$28,2))))</f>
        <v/>
      </c>
      <c r="BA46" s="168" t="str">
        <f aca="false">IF(P46="","",IF(P46="-","-",IF(UPPER(P46)="AB","+",VLOOKUP(P46,'විෂය තොරතුරු'!$P$24:$Q$28,2))))</f>
        <v/>
      </c>
      <c r="BB46" s="168" t="str">
        <f aca="false">IF(Q46="","",IF(Q46="-","-",IF(UPPER(Q46)="AB","+",VLOOKUP(Q46,'විෂය තොරතුරු'!$P$24:$Q$28,2))))</f>
        <v/>
      </c>
      <c r="BC46" s="168" t="str">
        <f aca="false">IF(R46="","",IF(R46="-","-",IF(UPPER(R46)="AB","+",VLOOKUP(R46,'විෂය තොරතුරු'!$P$24:$Q$28,2))))</f>
        <v/>
      </c>
      <c r="BD46" s="168" t="str">
        <f aca="false">IF(S46="","",IF(S46="-","-",IF(UPPER(S46)="AB","+",VLOOKUP(S46,'විෂය තොරතුරු'!$P$24:$Q$28,2))))</f>
        <v/>
      </c>
      <c r="BE46" s="168" t="str">
        <f aca="false">IF(T46="","",IF(T46="-","-",IF(UPPER(T46)="AB","+",VLOOKUP(T46,'විෂය තොරතුරු'!$P$24:$Q$28,2))))</f>
        <v/>
      </c>
      <c r="BF46" s="168" t="str">
        <f aca="false">IF(U46="","",IF(U46="-","-",IF(UPPER(U46)="AB","+",VLOOKUP(U46,'විෂය තොරතුරු'!$P$24:$Q$28,2))))</f>
        <v/>
      </c>
      <c r="BG46" s="170" t="str">
        <f aca="false">IF(V46="","",IF(V46="-","-",IF(UPPER(V46)="AB","+",VLOOKUP(V46,'විෂය තොරතුරු'!$P$24:$Q$28,2))))</f>
        <v/>
      </c>
      <c r="BH46" s="171" t="str">
        <f aca="false">IF(W46="","",IF(W46="-","-",IF(UPPER(W46)="AB","+",VLOOKUP(W46,'විෂය තොරතුරු'!$P$24:$Q$28,2))))</f>
        <v/>
      </c>
      <c r="BI46" s="168" t="str">
        <f aca="false">IF(X46="","",IF(X46="-","-",IF(UPPER(X46)="AB","+",VLOOKUP(X46,'විෂය තොරතුරු'!$P$24:$Q$28,2))))</f>
        <v/>
      </c>
      <c r="BJ46" s="168" t="str">
        <f aca="false">IF(Y46="","",IF(Y46="-","-",IF(UPPER(Y46)="AB","+",VLOOKUP(Y46,'විෂය තොරතුරු'!$P$24:$Q$28,2))))</f>
        <v/>
      </c>
      <c r="BK46" s="168" t="str">
        <f aca="false">IF(Z46="","",IF(Z46="-","-",IF(UPPER(Z46)="AB","+",VLOOKUP(Z46,'විෂය තොරතුරු'!$P$24:$Q$28,2))))</f>
        <v/>
      </c>
      <c r="BL46" s="168" t="str">
        <f aca="false">IF(AA46="","",IF(AA46="-","-",IF(UPPER(AA46)="AB","+",VLOOKUP(AA46,'විෂය තොරතුරු'!$P$24:$Q$28,2))))</f>
        <v/>
      </c>
      <c r="BM46" s="168" t="str">
        <f aca="false">IF(AB46="","",IF(AB46="-","-",IF(UPPER(AB46)="AB","+",VLOOKUP(AB46,'විෂය තොරතුරු'!$P$24:$Q$28,2))))</f>
        <v/>
      </c>
      <c r="BN46" s="168" t="str">
        <f aca="false">IF(AC46="","",IF(AC46="-","-",IF(UPPER(AC46)="AB","+",VLOOKUP(AC46,'විෂය තොරතුරු'!$P$24:$Q$28,2))))</f>
        <v/>
      </c>
      <c r="BO46" s="169" t="str">
        <f aca="false">IF(AD46="","",IF(AD46="-","-",IF(UPPER(AD46)="AB","+",VLOOKUP(AD46,'විෂය තොරතුරු'!$P$24:$Q$28,2))))</f>
        <v/>
      </c>
      <c r="BP46" s="171" t="str">
        <f aca="false">IF(AE46="","",IF(AE46="-","-",IF(UPPER(AE46)="AB","+",VLOOKUP(AE46,'විෂය තොරතුරු'!$P$24:$Q$28,2))))</f>
        <v/>
      </c>
      <c r="BQ46" s="168" t="str">
        <f aca="false">IF(AF46="","",IF(AF46="-","-",IF(UPPER(AF46)="AB","+",VLOOKUP(AF46,'විෂය තොරතුරු'!$P$24:$Q$28,2))))</f>
        <v/>
      </c>
      <c r="BR46" s="168" t="str">
        <f aca="false">IF(AG46="","",IF(AG46="-","-",IF(UPPER(AG46)="AB","+",VLOOKUP(AG46,'විෂය තොරතුරු'!$P$24:$Q$28,2))))</f>
        <v/>
      </c>
      <c r="BS46" s="168" t="str">
        <f aca="false">IF(AH46="","",IF(AH46="-","-",IF(UPPER(AH46)="AB","+",VLOOKUP(AH46,'විෂය තොරතුරු'!$P$24:$Q$28,2))))</f>
        <v/>
      </c>
      <c r="BT46" s="168" t="str">
        <f aca="false">IF(AI46="","",IF(AI46="-","-",IF(UPPER(AI46)="AB","+",VLOOKUP(AI46,'විෂය තොරතුරු'!$P$24:$Q$28,2))))</f>
        <v/>
      </c>
      <c r="BU46" s="168" t="str">
        <f aca="false">IF(AJ46="","",IF(AJ46="-","-",IF(UPPER(AJ46)="AB","+",VLOOKUP(AJ46,'විෂය තොරතුරු'!$P$24:$Q$28,2))))</f>
        <v/>
      </c>
      <c r="BV46" s="168" t="str">
        <f aca="false">IF(AK46="","",IF(AK46="-","-",IF(UPPER(AK46)="AB","+",VLOOKUP(AK46,'විෂය තොරතුරු'!$P$24:$Q$28,2))))</f>
        <v/>
      </c>
      <c r="BW46" s="169" t="str">
        <f aca="false">IF(AL46="","",IF(AL46="-","-",IF(UPPER(AL46)="AB","+",VLOOKUP(AL46,'විෂය තොරතුරු'!$P$24:$Q$28,2))))</f>
        <v/>
      </c>
      <c r="BX46" s="171" t="str">
        <f aca="false">IF($B46="","",COUNTIF($AP46:$BW46,"A"))</f>
        <v/>
      </c>
      <c r="BY46" s="168" t="str">
        <f aca="false">IF($B46="","",COUNTIF($AP46:$BW46,"B"))</f>
        <v/>
      </c>
      <c r="BZ46" s="168" t="str">
        <f aca="false">IF($B46="","",COUNTIF($AP46:$BW46,"C"))</f>
        <v/>
      </c>
      <c r="CA46" s="168" t="str">
        <f aca="false">IF($B46="","",COUNTIF($AP46:$BW46,"S"))</f>
        <v/>
      </c>
      <c r="CB46" s="169" t="str">
        <f aca="false">IF($B46="","",COUNTIF($AP46:$BW46,"W"))</f>
        <v/>
      </c>
      <c r="CC46" s="171" t="str">
        <f aca="false">IF(B46="","",SUM(BX46:CA46))</f>
        <v/>
      </c>
      <c r="CD46" s="169" t="str">
        <f aca="false">IF(B46="","",SUM(BX46:BZ46))</f>
        <v/>
      </c>
      <c r="CE46" s="172" t="str">
        <f aca="false">IF(B46="","",IF(AND(CC46&gt;=6,CD46&gt;=3,OR(E46&gt;=35,F46&gt;=35),L46&gt;=35),"6/3 සමත්",IF(AND(CC46&gt;=5,CD46&gt;=3,OR(E46&gt;=35,F46&gt;=35,L46&gt;=35)),"5/3 සමත්",IF(AND(CC46&gt;=4,CD46&gt;=1,OR(E46&gt;=20,F46&gt;=20,L46&gt;=20)),"සමත් කළ හැකි",IF(CB46=9,"W9","අසමත් ?")))))</f>
        <v/>
      </c>
      <c r="FK46" s="173" t="n">
        <v>32</v>
      </c>
      <c r="FL46" s="161" t="s">
        <v>75</v>
      </c>
      <c r="FM46" s="161"/>
      <c r="FN46" s="161" t="str">
        <f aca="false">IF(FM46="","-",(FM46/$M$95)*100)</f>
        <v>-</v>
      </c>
      <c r="FO46" s="165" t="n">
        <v>25</v>
      </c>
      <c r="FP46" s="165"/>
      <c r="FQ46" s="165" t="n">
        <v>38</v>
      </c>
      <c r="FR46" s="165" t="s">
        <v>18</v>
      </c>
      <c r="FS46" s="165"/>
      <c r="FT46" s="165"/>
      <c r="FU46" s="165" t="n">
        <v>0</v>
      </c>
      <c r="FV46" s="165" t="n">
        <v>26</v>
      </c>
      <c r="FW46" s="165" t="n">
        <v>26</v>
      </c>
      <c r="FX46" s="165" t="n">
        <v>29</v>
      </c>
      <c r="FY46" s="165" t="s">
        <v>18</v>
      </c>
      <c r="FZ46" s="165" t="s">
        <v>18</v>
      </c>
      <c r="GA46" s="165" t="n">
        <v>9</v>
      </c>
      <c r="GB46" s="165"/>
      <c r="GC46" s="165"/>
      <c r="GD46" s="165"/>
      <c r="GE46" s="165"/>
      <c r="GF46" s="165"/>
      <c r="GG46" s="165" t="s">
        <v>18</v>
      </c>
      <c r="GH46" s="165" t="s">
        <v>18</v>
      </c>
      <c r="GI46" s="165" t="n">
        <v>32</v>
      </c>
      <c r="GJ46" s="165"/>
      <c r="GK46" s="165"/>
      <c r="GL46" s="165" t="n">
        <v>26</v>
      </c>
      <c r="GM46" s="165"/>
      <c r="GN46" s="165"/>
      <c r="GO46" s="165" t="s">
        <v>18</v>
      </c>
      <c r="GP46" s="165" t="s">
        <v>18</v>
      </c>
      <c r="GQ46" s="165"/>
      <c r="GR46" s="165" t="s">
        <v>18</v>
      </c>
      <c r="GS46" s="165"/>
      <c r="GT46" s="165"/>
      <c r="GU46" s="165"/>
      <c r="GV46" s="174"/>
      <c r="GW46" s="167" t="n">
        <f aca="false">IF(FL46="","",SUM(FO46:GV46))</f>
        <v>211</v>
      </c>
      <c r="GX46" s="168" t="n">
        <f aca="false">IF(FL46="","",GW46/9)</f>
        <v>23.4444444444444</v>
      </c>
      <c r="GY46" s="169" t="n">
        <f aca="false">IF(FL46="","",IF(GW46=0,"-",RANK(GW46,$GW$15:$GW$64,0)))</f>
        <v>24</v>
      </c>
      <c r="GZ46" s="167" t="str">
        <f aca="false">IF(FO46="","",IF(FO46="-","-",IF(UPPER(FO46)="AB","+",VLOOKUP(FO46,'විෂය තොරතුරු'!$P$24:$Q$28,2))))</f>
        <v>W</v>
      </c>
      <c r="HA46" s="168" t="str">
        <f aca="false">IF(FP46="","",IF(FP46="-","-",IF(UPPER(FP46)="AB","+",VLOOKUP(FP46,'විෂය තොරතුරු'!$P$24:$Q$28,2))))</f>
        <v/>
      </c>
      <c r="HB46" s="168" t="str">
        <f aca="false">IF(FQ46="","",IF(FQ46="-","-",IF(UPPER(FQ46)="AB","+",VLOOKUP(FQ46,'විෂය තොරතුරු'!$P$24:$Q$28,2))))</f>
        <v>S</v>
      </c>
      <c r="HC46" s="168" t="str">
        <f aca="false">IF(FR46="","",IF(FR46="-","-",IF(UPPER(FR46)="AB","+",VLOOKUP(FR46,'විෂය තොරතුරු'!$P$24:$Q$28,2))))</f>
        <v>-</v>
      </c>
      <c r="HD46" s="168" t="str">
        <f aca="false">IF(FS46="","",IF(FS46="-","-",IF(UPPER(FS46)="AB","+",VLOOKUP(FS46,'විෂය තොරතුරු'!$P$24:$Q$28,2))))</f>
        <v/>
      </c>
      <c r="HE46" s="170" t="str">
        <f aca="false">IF(FT46="","",IF(FT46="-","-",IF(UPPER(FT46)="AB","+",VLOOKUP(FT46,'විෂය තොරතුරු'!$P$24:$Q$28,2))))</f>
        <v/>
      </c>
      <c r="HF46" s="171" t="str">
        <f aca="false">IF(FU46="","",IF(FU46="-","-",IF(UPPER(FU46)="AB","+",VLOOKUP(FU46,'විෂය තොරතුරු'!$P$24:$Q$28,2))))</f>
        <v>W</v>
      </c>
      <c r="HG46" s="168" t="str">
        <f aca="false">IF(FV46="","",IF(FV46="-","-",IF(UPPER(FV46)="AB","+",VLOOKUP(FV46,'විෂය තොරතුරු'!$P$24:$Q$28,2))))</f>
        <v>W</v>
      </c>
      <c r="HH46" s="168" t="str">
        <f aca="false">IF(FW46="","",IF(FW46="-","-",IF(UPPER(FW46)="AB","+",VLOOKUP(FW46,'විෂය තොරතුරු'!$P$24:$Q$28,2))))</f>
        <v>W</v>
      </c>
      <c r="HI46" s="169" t="str">
        <f aca="false">IF(FX46="","",IF(FX46="-","-",IF(UPPER(FX46)="AB","+",VLOOKUP(FX46,'විෂය තොරතුරු'!$P$24:$Q$28,2))))</f>
        <v>W</v>
      </c>
      <c r="HJ46" s="167" t="str">
        <f aca="false">IF(FY46="","",IF(FY46="-","-",IF(UPPER(FY46)="AB","+",VLOOKUP(FY46,'විෂය තොරතුරු'!$P$24:$Q$28,2))))</f>
        <v>-</v>
      </c>
      <c r="HK46" s="168" t="str">
        <f aca="false">IF(FZ46="","",IF(FZ46="-","-",IF(UPPER(FZ46)="AB","+",VLOOKUP(FZ46,'විෂය තොරතුරු'!$P$24:$Q$28,2))))</f>
        <v>-</v>
      </c>
      <c r="HL46" s="168" t="str">
        <f aca="false">IF(GA46="","",IF(GA46="-","-",IF(UPPER(GA46)="AB","+",VLOOKUP(GA46,'විෂය තොරතුරු'!$P$24:$Q$28,2))))</f>
        <v>W</v>
      </c>
      <c r="HM46" s="168" t="str">
        <f aca="false">IF(GB46="","",IF(GB46="-","-",IF(UPPER(GB46)="AB","+",VLOOKUP(GB46,'විෂය තොරතුරු'!$P$24:$Q$28,2))))</f>
        <v/>
      </c>
      <c r="HN46" s="168" t="str">
        <f aca="false">IF(GC46="","",IF(GC46="-","-",IF(UPPER(GC46)="AB","+",VLOOKUP(GC46,'විෂය තොරතුරු'!$P$24:$Q$28,2))))</f>
        <v/>
      </c>
      <c r="HO46" s="168" t="str">
        <f aca="false">IF(GD46="","",IF(GD46="-","-",IF(UPPER(GD46)="AB","+",VLOOKUP(GD46,'විෂය තොරතුරු'!$P$24:$Q$28,2))))</f>
        <v/>
      </c>
      <c r="HP46" s="168" t="str">
        <f aca="false">IF(GE46="","",IF(GE46="-","-",IF(UPPER(GE46)="AB","+",VLOOKUP(GE46,'විෂය තොරතුරු'!$P$24:$Q$28,2))))</f>
        <v/>
      </c>
      <c r="HQ46" s="170" t="str">
        <f aca="false">IF(GF46="","",IF(GF46="-","-",IF(UPPER(GF46)="AB","+",VLOOKUP(GF46,'විෂය තොරතුරු'!$P$24:$Q$28,2))))</f>
        <v/>
      </c>
      <c r="HR46" s="171" t="str">
        <f aca="false">IF(GG46="","",IF(GG46="-","-",IF(UPPER(GG46)="AB","+",VLOOKUP(GG46,'විෂය තොරතුරු'!$P$24:$Q$28,2))))</f>
        <v>-</v>
      </c>
      <c r="HS46" s="168" t="str">
        <f aca="false">IF(GH46="","",IF(GH46="-","-",IF(UPPER(GH46)="AB","+",VLOOKUP(GH46,'විෂය තොරතුරු'!$P$24:$Q$28,2))))</f>
        <v>-</v>
      </c>
      <c r="HT46" s="168" t="str">
        <f aca="false">IF(GI46="","",IF(GI46="-","-",IF(UPPER(GI46)="AB","+",VLOOKUP(GI46,'විෂය තොරතුරු'!$P$24:$Q$28,2))))</f>
        <v>W</v>
      </c>
      <c r="HU46" s="168" t="str">
        <f aca="false">IF(GJ46="","",IF(GJ46="-","-",IF(UPPER(GJ46)="AB","+",VLOOKUP(GJ46,'විෂය තොරතුරු'!$P$24:$Q$28,2))))</f>
        <v/>
      </c>
      <c r="HV46" s="168" t="str">
        <f aca="false">IF(GK46="","",IF(GK46="-","-",IF(UPPER(GK46)="AB","+",VLOOKUP(GK46,'විෂය තොරතුරු'!$P$24:$Q$28,2))))</f>
        <v/>
      </c>
      <c r="HW46" s="168" t="str">
        <f aca="false">IF(GL46="","",IF(GL46="-","-",IF(UPPER(GL46)="AB","+",VLOOKUP(GL46,'විෂය තොරතුරු'!$P$24:$Q$28,2))))</f>
        <v>W</v>
      </c>
      <c r="HX46" s="168" t="str">
        <f aca="false">IF(GM46="","",IF(GM46="-","-",IF(UPPER(GM46)="AB","+",VLOOKUP(GM46,'විෂය තොරතුරු'!$P$24:$Q$28,2))))</f>
        <v/>
      </c>
      <c r="HY46" s="169" t="str">
        <f aca="false">IF(GN46="","",IF(GN46="-","-",IF(UPPER(GN46)="AB","+",VLOOKUP(GN46,'විෂය තොරතුරු'!$P$24:$Q$28,2))))</f>
        <v/>
      </c>
      <c r="HZ46" s="171" t="str">
        <f aca="false">IF(GO46="","",IF(GO46="-","-",IF(UPPER(GO46)="AB","+",VLOOKUP(GO46,'විෂය තොරතුරු'!$P$24:$Q$28,2))))</f>
        <v>-</v>
      </c>
      <c r="IA46" s="168" t="str">
        <f aca="false">IF(GP46="","",IF(GP46="-","-",IF(UPPER(GP46)="AB","+",VLOOKUP(GP46,'විෂය තොරතුරු'!$P$24:$Q$28,2))))</f>
        <v>-</v>
      </c>
      <c r="IB46" s="168" t="str">
        <f aca="false">IF(GQ46="","",IF(GQ46="-","-",IF(UPPER(GQ46)="AB","+",VLOOKUP(GQ46,'විෂය තොරතුරු'!$P$24:$Q$28,2))))</f>
        <v/>
      </c>
      <c r="IC46" s="168" t="str">
        <f aca="false">IF(GR46="","",IF(GR46="-","-",IF(UPPER(GR46)="AB","+",VLOOKUP(GR46,'විෂය තොරතුරු'!$P$24:$Q$28,2))))</f>
        <v>-</v>
      </c>
      <c r="ID46" s="168" t="str">
        <f aca="false">IF(GS46="","",IF(GS46="-","-",IF(UPPER(GS46)="AB","+",VLOOKUP(GS46,'විෂය තොරතුරු'!$P$24:$Q$28,2))))</f>
        <v/>
      </c>
      <c r="IE46" s="168" t="str">
        <f aca="false">IF(GT46="","",IF(GT46="-","-",IF(UPPER(GT46)="AB","+",VLOOKUP(GT46,'විෂය තොරතුරු'!$P$24:$Q$28,2))))</f>
        <v/>
      </c>
      <c r="IF46" s="168" t="str">
        <f aca="false">IF(GU46="","",IF(GU46="-","-",IF(UPPER(GU46)="AB","+",VLOOKUP(GU46,'විෂය තොරතුරු'!$P$24:$Q$28,2))))</f>
        <v/>
      </c>
      <c r="IG46" s="169" t="str">
        <f aca="false">IF(GV46="","",IF(GV46="-","-",IF(UPPER(GV46)="AB","+",VLOOKUP(GV46,'විෂය තොරතුරු'!$P$24:$Q$28,2))))</f>
        <v/>
      </c>
      <c r="IH46" s="171" t="n">
        <f aca="false">IF($FL46="","",COUNTIF($GZ46:$IG46,"A"))</f>
        <v>0</v>
      </c>
      <c r="II46" s="171" t="n">
        <f aca="false">IF($FL46="","",COUNTIF($GZ46:$IG46,"B"))</f>
        <v>0</v>
      </c>
      <c r="IJ46" s="171" t="n">
        <f aca="false">IF($FL46="","",COUNTIF($GZ46:$IG46,"C"))</f>
        <v>0</v>
      </c>
      <c r="IK46" s="171" t="n">
        <f aca="false">IF($FL46="","",COUNTIF($GZ46:$IG46,"S"))</f>
        <v>1</v>
      </c>
      <c r="IL46" s="171" t="n">
        <f aca="false">IF($FL46="","",COUNTIF($GZ46:$IG46,"W"))</f>
        <v>8</v>
      </c>
      <c r="IM46" s="171" t="n">
        <f aca="false">IF(FL46="","",SUM(IH46:IK46))</f>
        <v>1</v>
      </c>
      <c r="IN46" s="169" t="n">
        <f aca="false">IF(FL46="","",SUM(IH46:IJ46))</f>
        <v>0</v>
      </c>
      <c r="IO46" s="172" t="str">
        <f aca="false">IF(FL46="","",IF(AND(IM46&gt;=6,IN46&gt;=3,OR(FO46&gt;=35,FP46&gt;=35),FV46&gt;=35),"6/3 සමත්",IF(AND(IM46&gt;=5,IN46&gt;=3,OR(FO46&gt;=35,FP46&gt;=35,FV46&gt;=35)),"5/3 සමත්",IF(AND(IM46&gt;=4,IN46&gt;=1,OR(FO46&gt;=20,FP46&gt;=20,FV46&gt;=20)),"සමත් කළ හැකි",IF(IL46=9,"W9","අසමත් ?")))))</f>
        <v>අසමත් ?</v>
      </c>
    </row>
    <row r="47" customFormat="false" ht="13.8" hidden="false" customHeight="false" outlineLevel="0" collapsed="false">
      <c r="A47" s="160" t="n">
        <v>33</v>
      </c>
      <c r="B47" s="161"/>
      <c r="C47" s="161"/>
      <c r="D47" s="162"/>
      <c r="E47" s="183"/>
      <c r="F47" s="181"/>
      <c r="G47" s="183"/>
      <c r="H47" s="180"/>
      <c r="I47" s="180"/>
      <c r="J47" s="181"/>
      <c r="K47" s="183"/>
      <c r="L47" s="180"/>
      <c r="M47" s="180"/>
      <c r="N47" s="181"/>
      <c r="O47" s="183"/>
      <c r="P47" s="180"/>
      <c r="Q47" s="180"/>
      <c r="R47" s="180"/>
      <c r="S47" s="180"/>
      <c r="T47" s="180"/>
      <c r="U47" s="180"/>
      <c r="V47" s="181"/>
      <c r="W47" s="183"/>
      <c r="X47" s="180"/>
      <c r="Y47" s="180"/>
      <c r="Z47" s="180"/>
      <c r="AA47" s="180"/>
      <c r="AB47" s="180"/>
      <c r="AC47" s="180"/>
      <c r="AD47" s="181"/>
      <c r="AE47" s="183"/>
      <c r="AF47" s="180"/>
      <c r="AG47" s="180"/>
      <c r="AH47" s="180"/>
      <c r="AI47" s="180"/>
      <c r="AJ47" s="180"/>
      <c r="AK47" s="180"/>
      <c r="AL47" s="166"/>
      <c r="AM47" s="167" t="str">
        <f aca="false">IF(B47="","",SUM(E47:AL47))</f>
        <v/>
      </c>
      <c r="AN47" s="168" t="str">
        <f aca="false">IF(B47="","",AM47/9)</f>
        <v/>
      </c>
      <c r="AO47" s="169" t="str">
        <f aca="false">IF(B47="","",IF(AM47=0,"-",RANK(AM47,$AM$15:$AM$64,0)))</f>
        <v/>
      </c>
      <c r="AP47" s="167" t="str">
        <f aca="false">IF(E47="","",IF(E47="-","-",IF(UPPER(E47)="AB","+",VLOOKUP(E47,'විෂය තොරතුරු'!$P$24:$Q$28,2))))</f>
        <v/>
      </c>
      <c r="AQ47" s="168" t="str">
        <f aca="false">IF(F47="","",IF(F47="-","-",IF(UPPER(F47)="AB","+",VLOOKUP(F47,'විෂය තොරතුරු'!$P$24:$Q$28,2))))</f>
        <v/>
      </c>
      <c r="AR47" s="168" t="str">
        <f aca="false">IF(G47="","",IF(G47="-","-",IF(UPPER(G47)="AB","+",VLOOKUP(G47,'විෂය තොරතුරු'!$P$24:$Q$28,2))))</f>
        <v/>
      </c>
      <c r="AS47" s="168" t="str">
        <f aca="false">IF(H47="","",IF(H47="-","-",IF(UPPER(H47)="AB","+",VLOOKUP(H47,'විෂය තොරතුරු'!$P$24:$Q$28,2))))</f>
        <v/>
      </c>
      <c r="AT47" s="168" t="str">
        <f aca="false">IF(I47="","",IF(I47="-","-",IF(UPPER(I47)="AB","+",VLOOKUP(I47,'විෂය තොරතුරු'!$P$24:$Q$28,2))))</f>
        <v/>
      </c>
      <c r="AU47" s="170" t="str">
        <f aca="false">IF(J47="","",IF(J47="-","-",IF(UPPER(J47)="AB","+",VLOOKUP(J47,'විෂය තොරතුරු'!$P$24:$Q$28,2))))</f>
        <v/>
      </c>
      <c r="AV47" s="171" t="str">
        <f aca="false">IF(K47="","",IF(K47="-","-",IF(UPPER(K47)="AB","+",VLOOKUP(K47,'විෂය තොරතුරු'!$P$24:$Q$28,2))))</f>
        <v/>
      </c>
      <c r="AW47" s="168" t="str">
        <f aca="false">IF(L47="","",IF(L47="-","-",IF(UPPER(L47)="AB","+",VLOOKUP(L47,'විෂය තොරතුරු'!$P$24:$Q$28,2))))</f>
        <v/>
      </c>
      <c r="AX47" s="168" t="str">
        <f aca="false">IF(M47="","",IF(M47="-","-",IF(UPPER(M47)="AB","+",VLOOKUP(M47,'විෂය තොරතුරු'!$P$24:$Q$28,2))))</f>
        <v/>
      </c>
      <c r="AY47" s="169" t="str">
        <f aca="false">IF(N47="","",IF(N47="-","-",IF(UPPER(N47)="AB","+",VLOOKUP(N47,'විෂය තොරතුරු'!$P$24:$Q$28,2))))</f>
        <v/>
      </c>
      <c r="AZ47" s="167" t="str">
        <f aca="false">IF(O47="","",IF(O47="-","-",IF(UPPER(O47)="AB","+",VLOOKUP(O47,'විෂය තොරතුරු'!$P$24:$Q$28,2))))</f>
        <v/>
      </c>
      <c r="BA47" s="168" t="str">
        <f aca="false">IF(P47="","",IF(P47="-","-",IF(UPPER(P47)="AB","+",VLOOKUP(P47,'විෂය තොරතුරු'!$P$24:$Q$28,2))))</f>
        <v/>
      </c>
      <c r="BB47" s="168" t="str">
        <f aca="false">IF(Q47="","",IF(Q47="-","-",IF(UPPER(Q47)="AB","+",VLOOKUP(Q47,'විෂය තොරතුරු'!$P$24:$Q$28,2))))</f>
        <v/>
      </c>
      <c r="BC47" s="168" t="str">
        <f aca="false">IF(R47="","",IF(R47="-","-",IF(UPPER(R47)="AB","+",VLOOKUP(R47,'විෂය තොරතුරු'!$P$24:$Q$28,2))))</f>
        <v/>
      </c>
      <c r="BD47" s="168" t="str">
        <f aca="false">IF(S47="","",IF(S47="-","-",IF(UPPER(S47)="AB","+",VLOOKUP(S47,'විෂය තොරතුරු'!$P$24:$Q$28,2))))</f>
        <v/>
      </c>
      <c r="BE47" s="168" t="str">
        <f aca="false">IF(T47="","",IF(T47="-","-",IF(UPPER(T47)="AB","+",VLOOKUP(T47,'විෂය තොරතුරු'!$P$24:$Q$28,2))))</f>
        <v/>
      </c>
      <c r="BF47" s="168" t="str">
        <f aca="false">IF(U47="","",IF(U47="-","-",IF(UPPER(U47)="AB","+",VLOOKUP(U47,'විෂය තොරතුරු'!$P$24:$Q$28,2))))</f>
        <v/>
      </c>
      <c r="BG47" s="170" t="str">
        <f aca="false">IF(V47="","",IF(V47="-","-",IF(UPPER(V47)="AB","+",VLOOKUP(V47,'විෂය තොරතුරු'!$P$24:$Q$28,2))))</f>
        <v/>
      </c>
      <c r="BH47" s="171" t="str">
        <f aca="false">IF(W47="","",IF(W47="-","-",IF(UPPER(W47)="AB","+",VLOOKUP(W47,'විෂය තොරතුරු'!$P$24:$Q$28,2))))</f>
        <v/>
      </c>
      <c r="BI47" s="168" t="str">
        <f aca="false">IF(X47="","",IF(X47="-","-",IF(UPPER(X47)="AB","+",VLOOKUP(X47,'විෂය තොරතුරු'!$P$24:$Q$28,2))))</f>
        <v/>
      </c>
      <c r="BJ47" s="168" t="str">
        <f aca="false">IF(Y47="","",IF(Y47="-","-",IF(UPPER(Y47)="AB","+",VLOOKUP(Y47,'විෂය තොරතුරු'!$P$24:$Q$28,2))))</f>
        <v/>
      </c>
      <c r="BK47" s="168" t="str">
        <f aca="false">IF(Z47="","",IF(Z47="-","-",IF(UPPER(Z47)="AB","+",VLOOKUP(Z47,'විෂය තොරතුරු'!$P$24:$Q$28,2))))</f>
        <v/>
      </c>
      <c r="BL47" s="168" t="str">
        <f aca="false">IF(AA47="","",IF(AA47="-","-",IF(UPPER(AA47)="AB","+",VLOOKUP(AA47,'විෂය තොරතුරු'!$P$24:$Q$28,2))))</f>
        <v/>
      </c>
      <c r="BM47" s="168" t="str">
        <f aca="false">IF(AB47="","",IF(AB47="-","-",IF(UPPER(AB47)="AB","+",VLOOKUP(AB47,'විෂය තොරතුරු'!$P$24:$Q$28,2))))</f>
        <v/>
      </c>
      <c r="BN47" s="168" t="str">
        <f aca="false">IF(AC47="","",IF(AC47="-","-",IF(UPPER(AC47)="AB","+",VLOOKUP(AC47,'විෂය තොරතුරු'!$P$24:$Q$28,2))))</f>
        <v/>
      </c>
      <c r="BO47" s="169" t="str">
        <f aca="false">IF(AD47="","",IF(AD47="-","-",IF(UPPER(AD47)="AB","+",VLOOKUP(AD47,'විෂය තොරතුරු'!$P$24:$Q$28,2))))</f>
        <v/>
      </c>
      <c r="BP47" s="171" t="str">
        <f aca="false">IF(AE47="","",IF(AE47="-","-",IF(UPPER(AE47)="AB","+",VLOOKUP(AE47,'විෂය තොරතුරු'!$P$24:$Q$28,2))))</f>
        <v/>
      </c>
      <c r="BQ47" s="168" t="str">
        <f aca="false">IF(AF47="","",IF(AF47="-","-",IF(UPPER(AF47)="AB","+",VLOOKUP(AF47,'විෂය තොරතුරු'!$P$24:$Q$28,2))))</f>
        <v/>
      </c>
      <c r="BR47" s="168" t="str">
        <f aca="false">IF(AG47="","",IF(AG47="-","-",IF(UPPER(AG47)="AB","+",VLOOKUP(AG47,'විෂය තොරතුරු'!$P$24:$Q$28,2))))</f>
        <v/>
      </c>
      <c r="BS47" s="168" t="str">
        <f aca="false">IF(AH47="","",IF(AH47="-","-",IF(UPPER(AH47)="AB","+",VLOOKUP(AH47,'විෂය තොරතුරු'!$P$24:$Q$28,2))))</f>
        <v/>
      </c>
      <c r="BT47" s="168" t="str">
        <f aca="false">IF(AI47="","",IF(AI47="-","-",IF(UPPER(AI47)="AB","+",VLOOKUP(AI47,'විෂය තොරතුරු'!$P$24:$Q$28,2))))</f>
        <v/>
      </c>
      <c r="BU47" s="168" t="str">
        <f aca="false">IF(AJ47="","",IF(AJ47="-","-",IF(UPPER(AJ47)="AB","+",VLOOKUP(AJ47,'විෂය තොරතුරු'!$P$24:$Q$28,2))))</f>
        <v/>
      </c>
      <c r="BV47" s="168" t="str">
        <f aca="false">IF(AK47="","",IF(AK47="-","-",IF(UPPER(AK47)="AB","+",VLOOKUP(AK47,'විෂය තොරතුරු'!$P$24:$Q$28,2))))</f>
        <v/>
      </c>
      <c r="BW47" s="169" t="str">
        <f aca="false">IF(AL47="","",IF(AL47="-","-",IF(UPPER(AL47)="AB","+",VLOOKUP(AL47,'විෂය තොරතුරු'!$P$24:$Q$28,2))))</f>
        <v/>
      </c>
      <c r="BX47" s="171" t="str">
        <f aca="false">IF($B47="","",COUNTIF($AP47:$BW47,"A"))</f>
        <v/>
      </c>
      <c r="BY47" s="168" t="str">
        <f aca="false">IF($B47="","",COUNTIF($AP47:$BW47,"B"))</f>
        <v/>
      </c>
      <c r="BZ47" s="168" t="str">
        <f aca="false">IF($B47="","",COUNTIF($AP47:$BW47,"C"))</f>
        <v/>
      </c>
      <c r="CA47" s="168" t="str">
        <f aca="false">IF($B47="","",COUNTIF($AP47:$BW47,"S"))</f>
        <v/>
      </c>
      <c r="CB47" s="169" t="str">
        <f aca="false">IF($B47="","",COUNTIF($AP47:$BW47,"W"))</f>
        <v/>
      </c>
      <c r="CC47" s="171" t="str">
        <f aca="false">IF(B47="","",SUM(BX47:CA47))</f>
        <v/>
      </c>
      <c r="CD47" s="169" t="str">
        <f aca="false">IF(B47="","",SUM(BX47:BZ47))</f>
        <v/>
      </c>
      <c r="CE47" s="172" t="str">
        <f aca="false">IF(B47="","",IF(AND(CC47&gt;=6,CD47&gt;=3,OR(E47&gt;=35,F47&gt;=35),L47&gt;=35),"6/3 සමත්",IF(AND(CC47&gt;=5,CD47&gt;=3,OR(E47&gt;=35,F47&gt;=35,L47&gt;=35)),"5/3 සමත්",IF(AND(CC47&gt;=4,CD47&gt;=1,OR(E47&gt;=20,F47&gt;=20,L47&gt;=20)),"සමත් කළ හැකි",IF(CB47=9,"W9","අසමත් ?")))))</f>
        <v/>
      </c>
      <c r="FK47" s="173" t="n">
        <v>33</v>
      </c>
      <c r="FL47" s="161" t="s">
        <v>76</v>
      </c>
      <c r="FM47" s="161"/>
      <c r="FN47" s="161" t="str">
        <f aca="false">IF(FM47="","-",(FM47/$M$95)*100)</f>
        <v>-</v>
      </c>
      <c r="FO47" s="165" t="n">
        <v>29</v>
      </c>
      <c r="FP47" s="165"/>
      <c r="FQ47" s="165" t="n">
        <v>48</v>
      </c>
      <c r="FR47" s="165" t="s">
        <v>18</v>
      </c>
      <c r="FS47" s="165"/>
      <c r="FT47" s="165"/>
      <c r="FU47" s="165" t="n">
        <v>6</v>
      </c>
      <c r="FV47" s="165" t="n">
        <v>14</v>
      </c>
      <c r="FW47" s="165" t="n">
        <v>13</v>
      </c>
      <c r="FX47" s="165" t="n">
        <v>16</v>
      </c>
      <c r="FY47" s="165" t="s">
        <v>18</v>
      </c>
      <c r="FZ47" s="165" t="s">
        <v>18</v>
      </c>
      <c r="GA47" s="165" t="n">
        <v>21</v>
      </c>
      <c r="GB47" s="165"/>
      <c r="GC47" s="165"/>
      <c r="GD47" s="165"/>
      <c r="GE47" s="165"/>
      <c r="GF47" s="165"/>
      <c r="GG47" s="165" t="s">
        <v>18</v>
      </c>
      <c r="GH47" s="165" t="s">
        <v>18</v>
      </c>
      <c r="GI47" s="165" t="n">
        <v>44</v>
      </c>
      <c r="GJ47" s="165"/>
      <c r="GK47" s="165"/>
      <c r="GL47" s="165" t="s">
        <v>18</v>
      </c>
      <c r="GM47" s="165"/>
      <c r="GN47" s="165"/>
      <c r="GO47" s="165" t="n">
        <v>35</v>
      </c>
      <c r="GP47" s="165" t="s">
        <v>18</v>
      </c>
      <c r="GQ47" s="165"/>
      <c r="GR47" s="165" t="s">
        <v>18</v>
      </c>
      <c r="GS47" s="165"/>
      <c r="GT47" s="165"/>
      <c r="GU47" s="165"/>
      <c r="GV47" s="174"/>
      <c r="GW47" s="167" t="n">
        <f aca="false">IF(FL47="","",SUM(FO47:GV47))</f>
        <v>226</v>
      </c>
      <c r="GX47" s="168" t="n">
        <f aca="false">IF(FL47="","",GW47/9)</f>
        <v>25.1111111111111</v>
      </c>
      <c r="GY47" s="169" t="n">
        <f aca="false">IF(FL47="","",IF(GW47=0,"-",RANK(GW47,$GW$15:$GW$64,0)))</f>
        <v>21</v>
      </c>
      <c r="GZ47" s="167" t="str">
        <f aca="false">IF(FO47="","",IF(FO47="-","-",IF(UPPER(FO47)="AB","+",VLOOKUP(FO47,'විෂය තොරතුරු'!$P$24:$Q$28,2))))</f>
        <v>W</v>
      </c>
      <c r="HA47" s="168" t="str">
        <f aca="false">IF(FP47="","",IF(FP47="-","-",IF(UPPER(FP47)="AB","+",VLOOKUP(FP47,'විෂය තොරතුරු'!$P$24:$Q$28,2))))</f>
        <v/>
      </c>
      <c r="HB47" s="168" t="str">
        <f aca="false">IF(FQ47="","",IF(FQ47="-","-",IF(UPPER(FQ47)="AB","+",VLOOKUP(FQ47,'විෂය තොරතුරු'!$P$24:$Q$28,2))))</f>
        <v>S</v>
      </c>
      <c r="HC47" s="168" t="str">
        <f aca="false">IF(FR47="","",IF(FR47="-","-",IF(UPPER(FR47)="AB","+",VLOOKUP(FR47,'විෂය තොරතුරු'!$P$24:$Q$28,2))))</f>
        <v>-</v>
      </c>
      <c r="HD47" s="168" t="str">
        <f aca="false">IF(FS47="","",IF(FS47="-","-",IF(UPPER(FS47)="AB","+",VLOOKUP(FS47,'විෂය තොරතුරු'!$P$24:$Q$28,2))))</f>
        <v/>
      </c>
      <c r="HE47" s="170" t="str">
        <f aca="false">IF(FT47="","",IF(FT47="-","-",IF(UPPER(FT47)="AB","+",VLOOKUP(FT47,'විෂය තොරතුරු'!$P$24:$Q$28,2))))</f>
        <v/>
      </c>
      <c r="HF47" s="171" t="str">
        <f aca="false">IF(FU47="","",IF(FU47="-","-",IF(UPPER(FU47)="AB","+",VLOOKUP(FU47,'විෂය තොරතුරු'!$P$24:$Q$28,2))))</f>
        <v>W</v>
      </c>
      <c r="HG47" s="168" t="str">
        <f aca="false">IF(FV47="","",IF(FV47="-","-",IF(UPPER(FV47)="AB","+",VLOOKUP(FV47,'විෂය තොරතුරු'!$P$24:$Q$28,2))))</f>
        <v>W</v>
      </c>
      <c r="HH47" s="168" t="str">
        <f aca="false">IF(FW47="","",IF(FW47="-","-",IF(UPPER(FW47)="AB","+",VLOOKUP(FW47,'විෂය තොරතුරු'!$P$24:$Q$28,2))))</f>
        <v>W</v>
      </c>
      <c r="HI47" s="169" t="str">
        <f aca="false">IF(FX47="","",IF(FX47="-","-",IF(UPPER(FX47)="AB","+",VLOOKUP(FX47,'විෂය තොරතුරු'!$P$24:$Q$28,2))))</f>
        <v>W</v>
      </c>
      <c r="HJ47" s="167" t="str">
        <f aca="false">IF(FY47="","",IF(FY47="-","-",IF(UPPER(FY47)="AB","+",VLOOKUP(FY47,'විෂය තොරතුරු'!$P$24:$Q$28,2))))</f>
        <v>-</v>
      </c>
      <c r="HK47" s="168" t="str">
        <f aca="false">IF(FZ47="","",IF(FZ47="-","-",IF(UPPER(FZ47)="AB","+",VLOOKUP(FZ47,'විෂය තොරතුරු'!$P$24:$Q$28,2))))</f>
        <v>-</v>
      </c>
      <c r="HL47" s="168" t="str">
        <f aca="false">IF(GA47="","",IF(GA47="-","-",IF(UPPER(GA47)="AB","+",VLOOKUP(GA47,'විෂය තොරතුරු'!$P$24:$Q$28,2))))</f>
        <v>W</v>
      </c>
      <c r="HM47" s="168" t="str">
        <f aca="false">IF(GB47="","",IF(GB47="-","-",IF(UPPER(GB47)="AB","+",VLOOKUP(GB47,'විෂය තොරතුරු'!$P$24:$Q$28,2))))</f>
        <v/>
      </c>
      <c r="HN47" s="168" t="str">
        <f aca="false">IF(GC47="","",IF(GC47="-","-",IF(UPPER(GC47)="AB","+",VLOOKUP(GC47,'විෂය තොරතුරු'!$P$24:$Q$28,2))))</f>
        <v/>
      </c>
      <c r="HO47" s="168" t="str">
        <f aca="false">IF(GD47="","",IF(GD47="-","-",IF(UPPER(GD47)="AB","+",VLOOKUP(GD47,'විෂය තොරතුරු'!$P$24:$Q$28,2))))</f>
        <v/>
      </c>
      <c r="HP47" s="168" t="str">
        <f aca="false">IF(GE47="","",IF(GE47="-","-",IF(UPPER(GE47)="AB","+",VLOOKUP(GE47,'විෂය තොරතුරු'!$P$24:$Q$28,2))))</f>
        <v/>
      </c>
      <c r="HQ47" s="170" t="str">
        <f aca="false">IF(GF47="","",IF(GF47="-","-",IF(UPPER(GF47)="AB","+",VLOOKUP(GF47,'විෂය තොරතුරු'!$P$24:$Q$28,2))))</f>
        <v/>
      </c>
      <c r="HR47" s="171" t="str">
        <f aca="false">IF(GG47="","",IF(GG47="-","-",IF(UPPER(GG47)="AB","+",VLOOKUP(GG47,'විෂය තොරතුරු'!$P$24:$Q$28,2))))</f>
        <v>-</v>
      </c>
      <c r="HS47" s="168" t="str">
        <f aca="false">IF(GH47="","",IF(GH47="-","-",IF(UPPER(GH47)="AB","+",VLOOKUP(GH47,'විෂය තොරතුරු'!$P$24:$Q$28,2))))</f>
        <v>-</v>
      </c>
      <c r="HT47" s="168" t="str">
        <f aca="false">IF(GI47="","",IF(GI47="-","-",IF(UPPER(GI47)="AB","+",VLOOKUP(GI47,'විෂය තොරතුරු'!$P$24:$Q$28,2))))</f>
        <v>S</v>
      </c>
      <c r="HU47" s="168" t="str">
        <f aca="false">IF(GJ47="","",IF(GJ47="-","-",IF(UPPER(GJ47)="AB","+",VLOOKUP(GJ47,'විෂය තොරතුරු'!$P$24:$Q$28,2))))</f>
        <v/>
      </c>
      <c r="HV47" s="168" t="str">
        <f aca="false">IF(GK47="","",IF(GK47="-","-",IF(UPPER(GK47)="AB","+",VLOOKUP(GK47,'විෂය තොරතුරු'!$P$24:$Q$28,2))))</f>
        <v/>
      </c>
      <c r="HW47" s="168" t="str">
        <f aca="false">IF(GL47="","",IF(GL47="-","-",IF(UPPER(GL47)="AB","+",VLOOKUP(GL47,'විෂය තොරතුරු'!$P$24:$Q$28,2))))</f>
        <v>-</v>
      </c>
      <c r="HX47" s="168" t="str">
        <f aca="false">IF(GM47="","",IF(GM47="-","-",IF(UPPER(GM47)="AB","+",VLOOKUP(GM47,'විෂය තොරතුරු'!$P$24:$Q$28,2))))</f>
        <v/>
      </c>
      <c r="HY47" s="169" t="str">
        <f aca="false">IF(GN47="","",IF(GN47="-","-",IF(UPPER(GN47)="AB","+",VLOOKUP(GN47,'විෂය තොරතුරු'!$P$24:$Q$28,2))))</f>
        <v/>
      </c>
      <c r="HZ47" s="171" t="str">
        <f aca="false">IF(GO47="","",IF(GO47="-","-",IF(UPPER(GO47)="AB","+",VLOOKUP(GO47,'විෂය තොරතුරු'!$P$24:$Q$28,2))))</f>
        <v>S</v>
      </c>
      <c r="IA47" s="168" t="str">
        <f aca="false">IF(GP47="","",IF(GP47="-","-",IF(UPPER(GP47)="AB","+",VLOOKUP(GP47,'විෂය තොරතුරු'!$P$24:$Q$28,2))))</f>
        <v>-</v>
      </c>
      <c r="IB47" s="168" t="str">
        <f aca="false">IF(GQ47="","",IF(GQ47="-","-",IF(UPPER(GQ47)="AB","+",VLOOKUP(GQ47,'විෂය තොරතුරු'!$P$24:$Q$28,2))))</f>
        <v/>
      </c>
      <c r="IC47" s="168" t="str">
        <f aca="false">IF(GR47="","",IF(GR47="-","-",IF(UPPER(GR47)="AB","+",VLOOKUP(GR47,'විෂය තොරතුරු'!$P$24:$Q$28,2))))</f>
        <v>-</v>
      </c>
      <c r="ID47" s="168" t="str">
        <f aca="false">IF(GS47="","",IF(GS47="-","-",IF(UPPER(GS47)="AB","+",VLOOKUP(GS47,'විෂය තොරතුරු'!$P$24:$Q$28,2))))</f>
        <v/>
      </c>
      <c r="IE47" s="168" t="str">
        <f aca="false">IF(GT47="","",IF(GT47="-","-",IF(UPPER(GT47)="AB","+",VLOOKUP(GT47,'විෂය තොරතුරු'!$P$24:$Q$28,2))))</f>
        <v/>
      </c>
      <c r="IF47" s="168" t="str">
        <f aca="false">IF(GU47="","",IF(GU47="-","-",IF(UPPER(GU47)="AB","+",VLOOKUP(GU47,'විෂය තොරතුරු'!$P$24:$Q$28,2))))</f>
        <v/>
      </c>
      <c r="IG47" s="169" t="str">
        <f aca="false">IF(GV47="","",IF(GV47="-","-",IF(UPPER(GV47)="AB","+",VLOOKUP(GV47,'විෂය තොරතුරු'!$P$24:$Q$28,2))))</f>
        <v/>
      </c>
      <c r="IH47" s="171" t="n">
        <f aca="false">IF($FL47="","",COUNTIF($GZ47:$IG47,"A"))</f>
        <v>0</v>
      </c>
      <c r="II47" s="171" t="n">
        <f aca="false">IF($FL47="","",COUNTIF($GZ47:$IG47,"B"))</f>
        <v>0</v>
      </c>
      <c r="IJ47" s="171" t="n">
        <f aca="false">IF($FL47="","",COUNTIF($GZ47:$IG47,"C"))</f>
        <v>0</v>
      </c>
      <c r="IK47" s="171" t="n">
        <f aca="false">IF($FL47="","",COUNTIF($GZ47:$IG47,"S"))</f>
        <v>3</v>
      </c>
      <c r="IL47" s="171" t="n">
        <f aca="false">IF($FL47="","",COUNTIF($GZ47:$IG47,"W"))</f>
        <v>6</v>
      </c>
      <c r="IM47" s="171" t="n">
        <f aca="false">IF(FL47="","",SUM(IH47:IK47))</f>
        <v>3</v>
      </c>
      <c r="IN47" s="169" t="n">
        <f aca="false">IF(FL47="","",SUM(IH47:IJ47))</f>
        <v>0</v>
      </c>
      <c r="IO47" s="172" t="str">
        <f aca="false">IF(FL47="","",IF(AND(IM47&gt;=6,IN47&gt;=3,OR(FO47&gt;=35,FP47&gt;=35),FV47&gt;=35),"6/3 සමත්",IF(AND(IM47&gt;=5,IN47&gt;=3,OR(FO47&gt;=35,FP47&gt;=35,FV47&gt;=35)),"5/3 සමත්",IF(AND(IM47&gt;=4,IN47&gt;=1,OR(FO47&gt;=20,FP47&gt;=20,FV47&gt;=20)),"සමත් කළ හැකි",IF(IL47=9,"W9","අසමත් ?")))))</f>
        <v>අසමත් ?</v>
      </c>
    </row>
    <row r="48" customFormat="false" ht="13.8" hidden="false" customHeight="false" outlineLevel="0" collapsed="false">
      <c r="A48" s="160" t="n">
        <v>34</v>
      </c>
      <c r="B48" s="161"/>
      <c r="C48" s="161"/>
      <c r="D48" s="162"/>
      <c r="E48" s="183"/>
      <c r="F48" s="181"/>
      <c r="G48" s="183"/>
      <c r="H48" s="180"/>
      <c r="I48" s="180"/>
      <c r="J48" s="181"/>
      <c r="K48" s="183"/>
      <c r="L48" s="180"/>
      <c r="M48" s="180"/>
      <c r="N48" s="181"/>
      <c r="O48" s="183"/>
      <c r="P48" s="180"/>
      <c r="Q48" s="180"/>
      <c r="R48" s="180"/>
      <c r="S48" s="180"/>
      <c r="T48" s="180"/>
      <c r="U48" s="180"/>
      <c r="V48" s="181"/>
      <c r="W48" s="183"/>
      <c r="X48" s="180"/>
      <c r="Y48" s="180"/>
      <c r="Z48" s="180"/>
      <c r="AA48" s="180"/>
      <c r="AB48" s="180"/>
      <c r="AC48" s="180"/>
      <c r="AD48" s="181"/>
      <c r="AE48" s="183"/>
      <c r="AF48" s="180"/>
      <c r="AG48" s="180"/>
      <c r="AH48" s="180"/>
      <c r="AI48" s="180"/>
      <c r="AJ48" s="180"/>
      <c r="AK48" s="180"/>
      <c r="AL48" s="166"/>
      <c r="AM48" s="167" t="str">
        <f aca="false">IF(B48="","",SUM(E48:AL48))</f>
        <v/>
      </c>
      <c r="AN48" s="168" t="str">
        <f aca="false">IF(B48="","",AM48/9)</f>
        <v/>
      </c>
      <c r="AO48" s="169" t="str">
        <f aca="false">IF(B48="","",IF(AM48=0,"-",RANK(AM48,$AM$15:$AM$64,0)))</f>
        <v/>
      </c>
      <c r="AP48" s="167" t="str">
        <f aca="false">IF(E48="","",IF(E48="-","-",IF(UPPER(E48)="AB","+",VLOOKUP(E48,'විෂය තොරතුරු'!$P$24:$Q$28,2))))</f>
        <v/>
      </c>
      <c r="AQ48" s="168" t="str">
        <f aca="false">IF(F48="","",IF(F48="-","-",IF(UPPER(F48)="AB","+",VLOOKUP(F48,'විෂය තොරතුරු'!$P$24:$Q$28,2))))</f>
        <v/>
      </c>
      <c r="AR48" s="168" t="str">
        <f aca="false">IF(G48="","",IF(G48="-","-",IF(UPPER(G48)="AB","+",VLOOKUP(G48,'විෂය තොරතුරු'!$P$24:$Q$28,2))))</f>
        <v/>
      </c>
      <c r="AS48" s="168" t="str">
        <f aca="false">IF(H48="","",IF(H48="-","-",IF(UPPER(H48)="AB","+",VLOOKUP(H48,'විෂය තොරතුරු'!$P$24:$Q$28,2))))</f>
        <v/>
      </c>
      <c r="AT48" s="168" t="str">
        <f aca="false">IF(I48="","",IF(I48="-","-",IF(UPPER(I48)="AB","+",VLOOKUP(I48,'විෂය තොරතුරු'!$P$24:$Q$28,2))))</f>
        <v/>
      </c>
      <c r="AU48" s="170" t="str">
        <f aca="false">IF(J48="","",IF(J48="-","-",IF(UPPER(J48)="AB","+",VLOOKUP(J48,'විෂය තොරතුරු'!$P$24:$Q$28,2))))</f>
        <v/>
      </c>
      <c r="AV48" s="171" t="str">
        <f aca="false">IF(K48="","",IF(K48="-","-",IF(UPPER(K48)="AB","+",VLOOKUP(K48,'විෂය තොරතුරු'!$P$24:$Q$28,2))))</f>
        <v/>
      </c>
      <c r="AW48" s="168" t="str">
        <f aca="false">IF(L48="","",IF(L48="-","-",IF(UPPER(L48)="AB","+",VLOOKUP(L48,'විෂය තොරතුරු'!$P$24:$Q$28,2))))</f>
        <v/>
      </c>
      <c r="AX48" s="168" t="str">
        <f aca="false">IF(M48="","",IF(M48="-","-",IF(UPPER(M48)="AB","+",VLOOKUP(M48,'විෂය තොරතුරු'!$P$24:$Q$28,2))))</f>
        <v/>
      </c>
      <c r="AY48" s="169" t="str">
        <f aca="false">IF(N48="","",IF(N48="-","-",IF(UPPER(N48)="AB","+",VLOOKUP(N48,'විෂය තොරතුරු'!$P$24:$Q$28,2))))</f>
        <v/>
      </c>
      <c r="AZ48" s="167" t="str">
        <f aca="false">IF(O48="","",IF(O48="-","-",IF(UPPER(O48)="AB","+",VLOOKUP(O48,'විෂය තොරතුරු'!$P$24:$Q$28,2))))</f>
        <v/>
      </c>
      <c r="BA48" s="168" t="str">
        <f aca="false">IF(P48="","",IF(P48="-","-",IF(UPPER(P48)="AB","+",VLOOKUP(P48,'විෂය තොරතුරු'!$P$24:$Q$28,2))))</f>
        <v/>
      </c>
      <c r="BB48" s="168" t="str">
        <f aca="false">IF(Q48="","",IF(Q48="-","-",IF(UPPER(Q48)="AB","+",VLOOKUP(Q48,'විෂය තොරතුරු'!$P$24:$Q$28,2))))</f>
        <v/>
      </c>
      <c r="BC48" s="168" t="str">
        <f aca="false">IF(R48="","",IF(R48="-","-",IF(UPPER(R48)="AB","+",VLOOKUP(R48,'විෂය තොරතුරු'!$P$24:$Q$28,2))))</f>
        <v/>
      </c>
      <c r="BD48" s="168" t="str">
        <f aca="false">IF(S48="","",IF(S48="-","-",IF(UPPER(S48)="AB","+",VLOOKUP(S48,'විෂය තොරතුරු'!$P$24:$Q$28,2))))</f>
        <v/>
      </c>
      <c r="BE48" s="168" t="str">
        <f aca="false">IF(T48="","",IF(T48="-","-",IF(UPPER(T48)="AB","+",VLOOKUP(T48,'විෂය තොරතුරු'!$P$24:$Q$28,2))))</f>
        <v/>
      </c>
      <c r="BF48" s="168" t="str">
        <f aca="false">IF(U48="","",IF(U48="-","-",IF(UPPER(U48)="AB","+",VLOOKUP(U48,'විෂය තොරතුරු'!$P$24:$Q$28,2))))</f>
        <v/>
      </c>
      <c r="BG48" s="170" t="str">
        <f aca="false">IF(V48="","",IF(V48="-","-",IF(UPPER(V48)="AB","+",VLOOKUP(V48,'විෂය තොරතුරු'!$P$24:$Q$28,2))))</f>
        <v/>
      </c>
      <c r="BH48" s="171" t="str">
        <f aca="false">IF(W48="","",IF(W48="-","-",IF(UPPER(W48)="AB","+",VLOOKUP(W48,'විෂය තොරතුරු'!$P$24:$Q$28,2))))</f>
        <v/>
      </c>
      <c r="BI48" s="168" t="str">
        <f aca="false">IF(X48="","",IF(X48="-","-",IF(UPPER(X48)="AB","+",VLOOKUP(X48,'විෂය තොරතුරු'!$P$24:$Q$28,2))))</f>
        <v/>
      </c>
      <c r="BJ48" s="168" t="str">
        <f aca="false">IF(Y48="","",IF(Y48="-","-",IF(UPPER(Y48)="AB","+",VLOOKUP(Y48,'විෂය තොරතුරු'!$P$24:$Q$28,2))))</f>
        <v/>
      </c>
      <c r="BK48" s="168" t="str">
        <f aca="false">IF(Z48="","",IF(Z48="-","-",IF(UPPER(Z48)="AB","+",VLOOKUP(Z48,'විෂය තොරතුරු'!$P$24:$Q$28,2))))</f>
        <v/>
      </c>
      <c r="BL48" s="168" t="str">
        <f aca="false">IF(AA48="","",IF(AA48="-","-",IF(UPPER(AA48)="AB","+",VLOOKUP(AA48,'විෂය තොරතුරු'!$P$24:$Q$28,2))))</f>
        <v/>
      </c>
      <c r="BM48" s="168" t="str">
        <f aca="false">IF(AB48="","",IF(AB48="-","-",IF(UPPER(AB48)="AB","+",VLOOKUP(AB48,'විෂය තොරතුරු'!$P$24:$Q$28,2))))</f>
        <v/>
      </c>
      <c r="BN48" s="168" t="str">
        <f aca="false">IF(AC48="","",IF(AC48="-","-",IF(UPPER(AC48)="AB","+",VLOOKUP(AC48,'විෂය තොරතුරු'!$P$24:$Q$28,2))))</f>
        <v/>
      </c>
      <c r="BO48" s="169" t="str">
        <f aca="false">IF(AD48="","",IF(AD48="-","-",IF(UPPER(AD48)="AB","+",VLOOKUP(AD48,'විෂය තොරතුරු'!$P$24:$Q$28,2))))</f>
        <v/>
      </c>
      <c r="BP48" s="171" t="str">
        <f aca="false">IF(AE48="","",IF(AE48="-","-",IF(UPPER(AE48)="AB","+",VLOOKUP(AE48,'විෂය තොරතුරු'!$P$24:$Q$28,2))))</f>
        <v/>
      </c>
      <c r="BQ48" s="168" t="str">
        <f aca="false">IF(AF48="","",IF(AF48="-","-",IF(UPPER(AF48)="AB","+",VLOOKUP(AF48,'විෂය තොරතුරු'!$P$24:$Q$28,2))))</f>
        <v/>
      </c>
      <c r="BR48" s="168" t="str">
        <f aca="false">IF(AG48="","",IF(AG48="-","-",IF(UPPER(AG48)="AB","+",VLOOKUP(AG48,'විෂය තොරතුරු'!$P$24:$Q$28,2))))</f>
        <v/>
      </c>
      <c r="BS48" s="168" t="str">
        <f aca="false">IF(AH48="","",IF(AH48="-","-",IF(UPPER(AH48)="AB","+",VLOOKUP(AH48,'විෂය තොරතුරු'!$P$24:$Q$28,2))))</f>
        <v/>
      </c>
      <c r="BT48" s="168" t="str">
        <f aca="false">IF(AI48="","",IF(AI48="-","-",IF(UPPER(AI48)="AB","+",VLOOKUP(AI48,'විෂය තොරතුරු'!$P$24:$Q$28,2))))</f>
        <v/>
      </c>
      <c r="BU48" s="168" t="str">
        <f aca="false">IF(AJ48="","",IF(AJ48="-","-",IF(UPPER(AJ48)="AB","+",VLOOKUP(AJ48,'විෂය තොරතුරු'!$P$24:$Q$28,2))))</f>
        <v/>
      </c>
      <c r="BV48" s="168" t="str">
        <f aca="false">IF(AK48="","",IF(AK48="-","-",IF(UPPER(AK48)="AB","+",VLOOKUP(AK48,'විෂය තොරතුරු'!$P$24:$Q$28,2))))</f>
        <v/>
      </c>
      <c r="BW48" s="169" t="str">
        <f aca="false">IF(AL48="","",IF(AL48="-","-",IF(UPPER(AL48)="AB","+",VLOOKUP(AL48,'විෂය තොරතුරු'!$P$24:$Q$28,2))))</f>
        <v/>
      </c>
      <c r="BX48" s="171" t="str">
        <f aca="false">IF($B48="","",COUNTIF($AP48:$BW48,"A"))</f>
        <v/>
      </c>
      <c r="BY48" s="168" t="str">
        <f aca="false">IF($B48="","",COUNTIF($AP48:$BW48,"B"))</f>
        <v/>
      </c>
      <c r="BZ48" s="168" t="str">
        <f aca="false">IF($B48="","",COUNTIF($AP48:$BW48,"C"))</f>
        <v/>
      </c>
      <c r="CA48" s="168" t="str">
        <f aca="false">IF($B48="","",COUNTIF($AP48:$BW48,"S"))</f>
        <v/>
      </c>
      <c r="CB48" s="169" t="str">
        <f aca="false">IF($B48="","",COUNTIF($AP48:$BW48,"W"))</f>
        <v/>
      </c>
      <c r="CC48" s="171" t="str">
        <f aca="false">IF(B48="","",SUM(BX48:CA48))</f>
        <v/>
      </c>
      <c r="CD48" s="169" t="str">
        <f aca="false">IF(B48="","",SUM(BX48:BZ48))</f>
        <v/>
      </c>
      <c r="CE48" s="172" t="str">
        <f aca="false">IF(B48="","",IF(AND(CC48&gt;=6,CD48&gt;=3,OR(E48&gt;=35,F48&gt;=35),L48&gt;=35),"6/3 සමත්",IF(AND(CC48&gt;=5,CD48&gt;=3,OR(E48&gt;=35,F48&gt;=35,L48&gt;=35)),"5/3 සමත්",IF(AND(CC48&gt;=4,CD48&gt;=1,OR(E48&gt;=20,F48&gt;=20,L48&gt;=20)),"සමත් කළ හැකි",IF(CB48=9,"W9","අසමත් ?")))))</f>
        <v/>
      </c>
      <c r="FK48" s="173" t="n">
        <v>34</v>
      </c>
      <c r="FL48" s="161" t="s">
        <v>77</v>
      </c>
      <c r="FM48" s="161"/>
      <c r="FN48" s="161" t="str">
        <f aca="false">IF(FM48="","-",(FM48/$M$95)*100)</f>
        <v>-</v>
      </c>
      <c r="FO48" s="165" t="n">
        <v>42</v>
      </c>
      <c r="FP48" s="165"/>
      <c r="FQ48" s="165" t="n">
        <v>56</v>
      </c>
      <c r="FR48" s="165" t="s">
        <v>18</v>
      </c>
      <c r="FS48" s="165"/>
      <c r="FT48" s="165"/>
      <c r="FU48" s="165" t="n">
        <v>26</v>
      </c>
      <c r="FV48" s="165" t="n">
        <v>28</v>
      </c>
      <c r="FW48" s="165" t="n">
        <v>51</v>
      </c>
      <c r="FX48" s="165" t="n">
        <v>39</v>
      </c>
      <c r="FY48" s="165" t="n">
        <v>61</v>
      </c>
      <c r="FZ48" s="165" t="s">
        <v>18</v>
      </c>
      <c r="GA48" s="165" t="s">
        <v>18</v>
      </c>
      <c r="GB48" s="165"/>
      <c r="GC48" s="165"/>
      <c r="GD48" s="165"/>
      <c r="GE48" s="165"/>
      <c r="GF48" s="165"/>
      <c r="GG48" s="165" t="s">
        <v>18</v>
      </c>
      <c r="GH48" s="165" t="s">
        <v>18</v>
      </c>
      <c r="GI48" s="165" t="n">
        <v>48</v>
      </c>
      <c r="GJ48" s="165"/>
      <c r="GK48" s="165"/>
      <c r="GL48" s="165" t="s">
        <v>18</v>
      </c>
      <c r="GM48" s="165"/>
      <c r="GN48" s="165"/>
      <c r="GO48" s="165" t="n">
        <v>45</v>
      </c>
      <c r="GP48" s="165" t="s">
        <v>18</v>
      </c>
      <c r="GQ48" s="165"/>
      <c r="GR48" s="165" t="s">
        <v>18</v>
      </c>
      <c r="GS48" s="165"/>
      <c r="GT48" s="165"/>
      <c r="GU48" s="165"/>
      <c r="GV48" s="174"/>
      <c r="GW48" s="167" t="n">
        <f aca="false">IF(FL48="","",SUM(FO48:GV48))</f>
        <v>396</v>
      </c>
      <c r="GX48" s="168" t="n">
        <f aca="false">IF(FL48="","",GW48/9)</f>
        <v>44</v>
      </c>
      <c r="GY48" s="169" t="n">
        <f aca="false">IF(FL48="","",IF(GW48=0,"-",RANK(GW48,$GW$15:$GW$64,0)))</f>
        <v>10</v>
      </c>
      <c r="GZ48" s="167" t="str">
        <f aca="false">IF(FO48="","",IF(FO48="-","-",IF(UPPER(FO48)="AB","+",VLOOKUP(FO48,'විෂය තොරතුරු'!$P$24:$Q$28,2))))</f>
        <v>S</v>
      </c>
      <c r="HA48" s="168" t="str">
        <f aca="false">IF(FP48="","",IF(FP48="-","-",IF(UPPER(FP48)="AB","+",VLOOKUP(FP48,'විෂය තොරතුරු'!$P$24:$Q$28,2))))</f>
        <v/>
      </c>
      <c r="HB48" s="168" t="str">
        <f aca="false">IF(FQ48="","",IF(FQ48="-","-",IF(UPPER(FQ48)="AB","+",VLOOKUP(FQ48,'විෂය තොරතුරු'!$P$24:$Q$28,2))))</f>
        <v>C</v>
      </c>
      <c r="HC48" s="168" t="str">
        <f aca="false">IF(FR48="","",IF(FR48="-","-",IF(UPPER(FR48)="AB","+",VLOOKUP(FR48,'විෂය තොරතුරු'!$P$24:$Q$28,2))))</f>
        <v>-</v>
      </c>
      <c r="HD48" s="168" t="str">
        <f aca="false">IF(FS48="","",IF(FS48="-","-",IF(UPPER(FS48)="AB","+",VLOOKUP(FS48,'විෂය තොරතුරු'!$P$24:$Q$28,2))))</f>
        <v/>
      </c>
      <c r="HE48" s="170" t="str">
        <f aca="false">IF(FT48="","",IF(FT48="-","-",IF(UPPER(FT48)="AB","+",VLOOKUP(FT48,'විෂය තොරතුරු'!$P$24:$Q$28,2))))</f>
        <v/>
      </c>
      <c r="HF48" s="171" t="str">
        <f aca="false">IF(FU48="","",IF(FU48="-","-",IF(UPPER(FU48)="AB","+",VLOOKUP(FU48,'විෂය තොරතුරු'!$P$24:$Q$28,2))))</f>
        <v>W</v>
      </c>
      <c r="HG48" s="168" t="str">
        <f aca="false">IF(FV48="","",IF(FV48="-","-",IF(UPPER(FV48)="AB","+",VLOOKUP(FV48,'විෂය තොරතුරු'!$P$24:$Q$28,2))))</f>
        <v>W</v>
      </c>
      <c r="HH48" s="168" t="str">
        <f aca="false">IF(FW48="","",IF(FW48="-","-",IF(UPPER(FW48)="AB","+",VLOOKUP(FW48,'විෂය තොරතුරු'!$P$24:$Q$28,2))))</f>
        <v>C</v>
      </c>
      <c r="HI48" s="169" t="str">
        <f aca="false">IF(FX48="","",IF(FX48="-","-",IF(UPPER(FX48)="AB","+",VLOOKUP(FX48,'විෂය තොරතුරු'!$P$24:$Q$28,2))))</f>
        <v>S</v>
      </c>
      <c r="HJ48" s="167" t="str">
        <f aca="false">IF(FY48="","",IF(FY48="-","-",IF(UPPER(FY48)="AB","+",VLOOKUP(FY48,'විෂය තොරතුරු'!$P$24:$Q$28,2))))</f>
        <v>C</v>
      </c>
      <c r="HK48" s="168" t="str">
        <f aca="false">IF(FZ48="","",IF(FZ48="-","-",IF(UPPER(FZ48)="AB","+",VLOOKUP(FZ48,'විෂය තොරතුරු'!$P$24:$Q$28,2))))</f>
        <v>-</v>
      </c>
      <c r="HL48" s="168" t="str">
        <f aca="false">IF(GA48="","",IF(GA48="-","-",IF(UPPER(GA48)="AB","+",VLOOKUP(GA48,'විෂය තොරතුරු'!$P$24:$Q$28,2))))</f>
        <v>-</v>
      </c>
      <c r="HM48" s="168" t="str">
        <f aca="false">IF(GB48="","",IF(GB48="-","-",IF(UPPER(GB48)="AB","+",VLOOKUP(GB48,'විෂය තොරතුරු'!$P$24:$Q$28,2))))</f>
        <v/>
      </c>
      <c r="HN48" s="168" t="str">
        <f aca="false">IF(GC48="","",IF(GC48="-","-",IF(UPPER(GC48)="AB","+",VLOOKUP(GC48,'විෂය තොරතුරු'!$P$24:$Q$28,2))))</f>
        <v/>
      </c>
      <c r="HO48" s="168" t="str">
        <f aca="false">IF(GD48="","",IF(GD48="-","-",IF(UPPER(GD48)="AB","+",VLOOKUP(GD48,'විෂය තොරතුරු'!$P$24:$Q$28,2))))</f>
        <v/>
      </c>
      <c r="HP48" s="168" t="str">
        <f aca="false">IF(GE48="","",IF(GE48="-","-",IF(UPPER(GE48)="AB","+",VLOOKUP(GE48,'විෂය තොරතුරු'!$P$24:$Q$28,2))))</f>
        <v/>
      </c>
      <c r="HQ48" s="170" t="str">
        <f aca="false">IF(GF48="","",IF(GF48="-","-",IF(UPPER(GF48)="AB","+",VLOOKUP(GF48,'විෂය තොරතුරු'!$P$24:$Q$28,2))))</f>
        <v/>
      </c>
      <c r="HR48" s="171" t="str">
        <f aca="false">IF(GG48="","",IF(GG48="-","-",IF(UPPER(GG48)="AB","+",VLOOKUP(GG48,'විෂය තොරතුරු'!$P$24:$Q$28,2))))</f>
        <v>-</v>
      </c>
      <c r="HS48" s="168" t="str">
        <f aca="false">IF(GH48="","",IF(GH48="-","-",IF(UPPER(GH48)="AB","+",VLOOKUP(GH48,'විෂය තොරතුරු'!$P$24:$Q$28,2))))</f>
        <v>-</v>
      </c>
      <c r="HT48" s="168" t="str">
        <f aca="false">IF(GI48="","",IF(GI48="-","-",IF(UPPER(GI48)="AB","+",VLOOKUP(GI48,'විෂය තොරතුරු'!$P$24:$Q$28,2))))</f>
        <v>S</v>
      </c>
      <c r="HU48" s="168" t="str">
        <f aca="false">IF(GJ48="","",IF(GJ48="-","-",IF(UPPER(GJ48)="AB","+",VLOOKUP(GJ48,'විෂය තොරතුරු'!$P$24:$Q$28,2))))</f>
        <v/>
      </c>
      <c r="HV48" s="168" t="str">
        <f aca="false">IF(GK48="","",IF(GK48="-","-",IF(UPPER(GK48)="AB","+",VLOOKUP(GK48,'විෂය තොරතුරු'!$P$24:$Q$28,2))))</f>
        <v/>
      </c>
      <c r="HW48" s="168" t="str">
        <f aca="false">IF(GL48="","",IF(GL48="-","-",IF(UPPER(GL48)="AB","+",VLOOKUP(GL48,'විෂය තොරතුරු'!$P$24:$Q$28,2))))</f>
        <v>-</v>
      </c>
      <c r="HX48" s="168" t="str">
        <f aca="false">IF(GM48="","",IF(GM48="-","-",IF(UPPER(GM48)="AB","+",VLOOKUP(GM48,'විෂය තොරතුරු'!$P$24:$Q$28,2))))</f>
        <v/>
      </c>
      <c r="HY48" s="169" t="str">
        <f aca="false">IF(GN48="","",IF(GN48="-","-",IF(UPPER(GN48)="AB","+",VLOOKUP(GN48,'විෂය තොරතුරු'!$P$24:$Q$28,2))))</f>
        <v/>
      </c>
      <c r="HZ48" s="171" t="str">
        <f aca="false">IF(GO48="","",IF(GO48="-","-",IF(UPPER(GO48)="AB","+",VLOOKUP(GO48,'විෂය තොරතුරු'!$P$24:$Q$28,2))))</f>
        <v>S</v>
      </c>
      <c r="IA48" s="168" t="str">
        <f aca="false">IF(GP48="","",IF(GP48="-","-",IF(UPPER(GP48)="AB","+",VLOOKUP(GP48,'විෂය තොරතුරු'!$P$24:$Q$28,2))))</f>
        <v>-</v>
      </c>
      <c r="IB48" s="168" t="str">
        <f aca="false">IF(GQ48="","",IF(GQ48="-","-",IF(UPPER(GQ48)="AB","+",VLOOKUP(GQ48,'විෂය තොරතුරු'!$P$24:$Q$28,2))))</f>
        <v/>
      </c>
      <c r="IC48" s="168" t="str">
        <f aca="false">IF(GR48="","",IF(GR48="-","-",IF(UPPER(GR48)="AB","+",VLOOKUP(GR48,'විෂය තොරතුරු'!$P$24:$Q$28,2))))</f>
        <v>-</v>
      </c>
      <c r="ID48" s="168" t="str">
        <f aca="false">IF(GS48="","",IF(GS48="-","-",IF(UPPER(GS48)="AB","+",VLOOKUP(GS48,'විෂය තොරතුරු'!$P$24:$Q$28,2))))</f>
        <v/>
      </c>
      <c r="IE48" s="168" t="str">
        <f aca="false">IF(GT48="","",IF(GT48="-","-",IF(UPPER(GT48)="AB","+",VLOOKUP(GT48,'විෂය තොරතුරු'!$P$24:$Q$28,2))))</f>
        <v/>
      </c>
      <c r="IF48" s="168" t="str">
        <f aca="false">IF(GU48="","",IF(GU48="-","-",IF(UPPER(GU48)="AB","+",VLOOKUP(GU48,'විෂය තොරතුරු'!$P$24:$Q$28,2))))</f>
        <v/>
      </c>
      <c r="IG48" s="169" t="str">
        <f aca="false">IF(GV48="","",IF(GV48="-","-",IF(UPPER(GV48)="AB","+",VLOOKUP(GV48,'විෂය තොරතුරු'!$P$24:$Q$28,2))))</f>
        <v/>
      </c>
      <c r="IH48" s="171" t="n">
        <f aca="false">IF($FL48="","",COUNTIF($GZ48:$IG48,"A"))</f>
        <v>0</v>
      </c>
      <c r="II48" s="171" t="n">
        <f aca="false">IF($FL48="","",COUNTIF($GZ48:$IG48,"B"))</f>
        <v>0</v>
      </c>
      <c r="IJ48" s="171" t="n">
        <f aca="false">IF($FL48="","",COUNTIF($GZ48:$IG48,"C"))</f>
        <v>3</v>
      </c>
      <c r="IK48" s="171" t="n">
        <f aca="false">IF($FL48="","",COUNTIF($GZ48:$IG48,"S"))</f>
        <v>4</v>
      </c>
      <c r="IL48" s="171" t="n">
        <f aca="false">IF($FL48="","",COUNTIF($GZ48:$IG48,"W"))</f>
        <v>2</v>
      </c>
      <c r="IM48" s="171" t="n">
        <f aca="false">IF(FL48="","",SUM(IH48:IK48))</f>
        <v>7</v>
      </c>
      <c r="IN48" s="169" t="n">
        <f aca="false">IF(FL48="","",SUM(IH48:IJ48))</f>
        <v>3</v>
      </c>
      <c r="IO48" s="172" t="str">
        <f aca="false">IF(FL48="","",IF(AND(IM48&gt;=6,IN48&gt;=3,OR(FO48&gt;=35,FP48&gt;=35),FV48&gt;=35),"6/3 සමත්",IF(AND(IM48&gt;=5,IN48&gt;=3,OR(FO48&gt;=35,FP48&gt;=35,FV48&gt;=35)),"5/3 සමත්",IF(AND(IM48&gt;=4,IN48&gt;=1,OR(FO48&gt;=20,FP48&gt;=20,FV48&gt;=20)),"සමත් කළ හැකි",IF(IL48=9,"W9","අසමත් ?")))))</f>
        <v>5/3 සමත්</v>
      </c>
    </row>
    <row r="49" customFormat="false" ht="13.8" hidden="false" customHeight="false" outlineLevel="0" collapsed="false">
      <c r="A49" s="160" t="n">
        <v>35</v>
      </c>
      <c r="B49" s="161"/>
      <c r="C49" s="161"/>
      <c r="D49" s="162"/>
      <c r="E49" s="183"/>
      <c r="F49" s="181"/>
      <c r="G49" s="183"/>
      <c r="H49" s="180"/>
      <c r="I49" s="180"/>
      <c r="J49" s="181"/>
      <c r="K49" s="183"/>
      <c r="L49" s="180"/>
      <c r="M49" s="180"/>
      <c r="N49" s="181"/>
      <c r="O49" s="183"/>
      <c r="P49" s="180"/>
      <c r="Q49" s="180"/>
      <c r="R49" s="180"/>
      <c r="S49" s="180"/>
      <c r="T49" s="180"/>
      <c r="U49" s="180"/>
      <c r="V49" s="181"/>
      <c r="W49" s="183"/>
      <c r="X49" s="180"/>
      <c r="Y49" s="180"/>
      <c r="Z49" s="180"/>
      <c r="AA49" s="180"/>
      <c r="AB49" s="180"/>
      <c r="AC49" s="180"/>
      <c r="AD49" s="181"/>
      <c r="AE49" s="183"/>
      <c r="AF49" s="180"/>
      <c r="AG49" s="180"/>
      <c r="AH49" s="180"/>
      <c r="AI49" s="180"/>
      <c r="AJ49" s="180"/>
      <c r="AK49" s="180"/>
      <c r="AL49" s="166"/>
      <c r="AM49" s="167" t="str">
        <f aca="false">IF(B49="","",SUM(E49:AL49))</f>
        <v/>
      </c>
      <c r="AN49" s="168" t="str">
        <f aca="false">IF(B49="","",AM49/9)</f>
        <v/>
      </c>
      <c r="AO49" s="169" t="str">
        <f aca="false">IF(B49="","",IF(AM49=0,"-",RANK(AM49,$AM$15:$AM$64,0)))</f>
        <v/>
      </c>
      <c r="AP49" s="167" t="str">
        <f aca="false">IF(E49="","",IF(E49="-","-",IF(UPPER(E49)="AB","+",VLOOKUP(E49,'විෂය තොරතුරු'!$P$24:$Q$28,2))))</f>
        <v/>
      </c>
      <c r="AQ49" s="168" t="str">
        <f aca="false">IF(F49="","",IF(F49="-","-",IF(UPPER(F49)="AB","+",VLOOKUP(F49,'විෂය තොරතුරු'!$P$24:$Q$28,2))))</f>
        <v/>
      </c>
      <c r="AR49" s="168" t="str">
        <f aca="false">IF(G49="","",IF(G49="-","-",IF(UPPER(G49)="AB","+",VLOOKUP(G49,'විෂය තොරතුරු'!$P$24:$Q$28,2))))</f>
        <v/>
      </c>
      <c r="AS49" s="168" t="str">
        <f aca="false">IF(H49="","",IF(H49="-","-",IF(UPPER(H49)="AB","+",VLOOKUP(H49,'විෂය තොරතුරු'!$P$24:$Q$28,2))))</f>
        <v/>
      </c>
      <c r="AT49" s="168" t="str">
        <f aca="false">IF(I49="","",IF(I49="-","-",IF(UPPER(I49)="AB","+",VLOOKUP(I49,'විෂය තොරතුරු'!$P$24:$Q$28,2))))</f>
        <v/>
      </c>
      <c r="AU49" s="170" t="str">
        <f aca="false">IF(J49="","",IF(J49="-","-",IF(UPPER(J49)="AB","+",VLOOKUP(J49,'විෂය තොරතුරු'!$P$24:$Q$28,2))))</f>
        <v/>
      </c>
      <c r="AV49" s="171" t="str">
        <f aca="false">IF(K49="","",IF(K49="-","-",IF(UPPER(K49)="AB","+",VLOOKUP(K49,'විෂය තොරතුරු'!$P$24:$Q$28,2))))</f>
        <v/>
      </c>
      <c r="AW49" s="168" t="str">
        <f aca="false">IF(L49="","",IF(L49="-","-",IF(UPPER(L49)="AB","+",VLOOKUP(L49,'විෂය තොරතුරු'!$P$24:$Q$28,2))))</f>
        <v/>
      </c>
      <c r="AX49" s="168" t="str">
        <f aca="false">IF(M49="","",IF(M49="-","-",IF(UPPER(M49)="AB","+",VLOOKUP(M49,'විෂය තොරතුරු'!$P$24:$Q$28,2))))</f>
        <v/>
      </c>
      <c r="AY49" s="169" t="str">
        <f aca="false">IF(N49="","",IF(N49="-","-",IF(UPPER(N49)="AB","+",VLOOKUP(N49,'විෂය තොරතුරු'!$P$24:$Q$28,2))))</f>
        <v/>
      </c>
      <c r="AZ49" s="167" t="str">
        <f aca="false">IF(O49="","",IF(O49="-","-",IF(UPPER(O49)="AB","+",VLOOKUP(O49,'විෂය තොරතුරු'!$P$24:$Q$28,2))))</f>
        <v/>
      </c>
      <c r="BA49" s="168" t="str">
        <f aca="false">IF(P49="","",IF(P49="-","-",IF(UPPER(P49)="AB","+",VLOOKUP(P49,'විෂය තොරතුරු'!$P$24:$Q$28,2))))</f>
        <v/>
      </c>
      <c r="BB49" s="168" t="str">
        <f aca="false">IF(Q49="","",IF(Q49="-","-",IF(UPPER(Q49)="AB","+",VLOOKUP(Q49,'විෂය තොරතුරු'!$P$24:$Q$28,2))))</f>
        <v/>
      </c>
      <c r="BC49" s="168" t="str">
        <f aca="false">IF(R49="","",IF(R49="-","-",IF(UPPER(R49)="AB","+",VLOOKUP(R49,'විෂය තොරතුරු'!$P$24:$Q$28,2))))</f>
        <v/>
      </c>
      <c r="BD49" s="168" t="str">
        <f aca="false">IF(S49="","",IF(S49="-","-",IF(UPPER(S49)="AB","+",VLOOKUP(S49,'විෂය තොරතුරු'!$P$24:$Q$28,2))))</f>
        <v/>
      </c>
      <c r="BE49" s="168" t="str">
        <f aca="false">IF(T49="","",IF(T49="-","-",IF(UPPER(T49)="AB","+",VLOOKUP(T49,'විෂය තොරතුරු'!$P$24:$Q$28,2))))</f>
        <v/>
      </c>
      <c r="BF49" s="168" t="str">
        <f aca="false">IF(U49="","",IF(U49="-","-",IF(UPPER(U49)="AB","+",VLOOKUP(U49,'විෂය තොරතුරු'!$P$24:$Q$28,2))))</f>
        <v/>
      </c>
      <c r="BG49" s="170" t="str">
        <f aca="false">IF(V49="","",IF(V49="-","-",IF(UPPER(V49)="AB","+",VLOOKUP(V49,'විෂය තොරතුරු'!$P$24:$Q$28,2))))</f>
        <v/>
      </c>
      <c r="BH49" s="171" t="str">
        <f aca="false">IF(W49="","",IF(W49="-","-",IF(UPPER(W49)="AB","+",VLOOKUP(W49,'විෂය තොරතුරු'!$P$24:$Q$28,2))))</f>
        <v/>
      </c>
      <c r="BI49" s="168" t="str">
        <f aca="false">IF(X49="","",IF(X49="-","-",IF(UPPER(X49)="AB","+",VLOOKUP(X49,'විෂය තොරතුරු'!$P$24:$Q$28,2))))</f>
        <v/>
      </c>
      <c r="BJ49" s="168" t="str">
        <f aca="false">IF(Y49="","",IF(Y49="-","-",IF(UPPER(Y49)="AB","+",VLOOKUP(Y49,'විෂය තොරතුරු'!$P$24:$Q$28,2))))</f>
        <v/>
      </c>
      <c r="BK49" s="168" t="str">
        <f aca="false">IF(Z49="","",IF(Z49="-","-",IF(UPPER(Z49)="AB","+",VLOOKUP(Z49,'විෂය තොරතුරු'!$P$24:$Q$28,2))))</f>
        <v/>
      </c>
      <c r="BL49" s="168" t="str">
        <f aca="false">IF(AA49="","",IF(AA49="-","-",IF(UPPER(AA49)="AB","+",VLOOKUP(AA49,'විෂය තොරතුරු'!$P$24:$Q$28,2))))</f>
        <v/>
      </c>
      <c r="BM49" s="168" t="str">
        <f aca="false">IF(AB49="","",IF(AB49="-","-",IF(UPPER(AB49)="AB","+",VLOOKUP(AB49,'විෂය තොරතුරු'!$P$24:$Q$28,2))))</f>
        <v/>
      </c>
      <c r="BN49" s="168" t="str">
        <f aca="false">IF(AC49="","",IF(AC49="-","-",IF(UPPER(AC49)="AB","+",VLOOKUP(AC49,'විෂය තොරතුරු'!$P$24:$Q$28,2))))</f>
        <v/>
      </c>
      <c r="BO49" s="169" t="str">
        <f aca="false">IF(AD49="","",IF(AD49="-","-",IF(UPPER(AD49)="AB","+",VLOOKUP(AD49,'විෂය තොරතුරු'!$P$24:$Q$28,2))))</f>
        <v/>
      </c>
      <c r="BP49" s="171" t="str">
        <f aca="false">IF(AE49="","",IF(AE49="-","-",IF(UPPER(AE49)="AB","+",VLOOKUP(AE49,'විෂය තොරතුරු'!$P$24:$Q$28,2))))</f>
        <v/>
      </c>
      <c r="BQ49" s="168" t="str">
        <f aca="false">IF(AF49="","",IF(AF49="-","-",IF(UPPER(AF49)="AB","+",VLOOKUP(AF49,'විෂය තොරතුරු'!$P$24:$Q$28,2))))</f>
        <v/>
      </c>
      <c r="BR49" s="168" t="str">
        <f aca="false">IF(AG49="","",IF(AG49="-","-",IF(UPPER(AG49)="AB","+",VLOOKUP(AG49,'විෂය තොරතුරු'!$P$24:$Q$28,2))))</f>
        <v/>
      </c>
      <c r="BS49" s="168" t="str">
        <f aca="false">IF(AH49="","",IF(AH49="-","-",IF(UPPER(AH49)="AB","+",VLOOKUP(AH49,'විෂය තොරතුරු'!$P$24:$Q$28,2))))</f>
        <v/>
      </c>
      <c r="BT49" s="168" t="str">
        <f aca="false">IF(AI49="","",IF(AI49="-","-",IF(UPPER(AI49)="AB","+",VLOOKUP(AI49,'විෂය තොරතුරු'!$P$24:$Q$28,2))))</f>
        <v/>
      </c>
      <c r="BU49" s="168" t="str">
        <f aca="false">IF(AJ49="","",IF(AJ49="-","-",IF(UPPER(AJ49)="AB","+",VLOOKUP(AJ49,'විෂය තොරතුරු'!$P$24:$Q$28,2))))</f>
        <v/>
      </c>
      <c r="BV49" s="168" t="str">
        <f aca="false">IF(AK49="","",IF(AK49="-","-",IF(UPPER(AK49)="AB","+",VLOOKUP(AK49,'විෂය තොරතුරු'!$P$24:$Q$28,2))))</f>
        <v/>
      </c>
      <c r="BW49" s="169" t="str">
        <f aca="false">IF(AL49="","",IF(AL49="-","-",IF(UPPER(AL49)="AB","+",VLOOKUP(AL49,'විෂය තොරතුරු'!$P$24:$Q$28,2))))</f>
        <v/>
      </c>
      <c r="BX49" s="171" t="str">
        <f aca="false">IF($B49="","",COUNTIF($AP49:$BW49,"A"))</f>
        <v/>
      </c>
      <c r="BY49" s="168" t="str">
        <f aca="false">IF($B49="","",COUNTIF($AP49:$BW49,"B"))</f>
        <v/>
      </c>
      <c r="BZ49" s="168" t="str">
        <f aca="false">IF($B49="","",COUNTIF($AP49:$BW49,"C"))</f>
        <v/>
      </c>
      <c r="CA49" s="168" t="str">
        <f aca="false">IF($B49="","",COUNTIF($AP49:$BW49,"S"))</f>
        <v/>
      </c>
      <c r="CB49" s="169" t="str">
        <f aca="false">IF($B49="","",COUNTIF($AP49:$BW49,"W"))</f>
        <v/>
      </c>
      <c r="CC49" s="171" t="str">
        <f aca="false">IF(B49="","",SUM(BX49:CA49))</f>
        <v/>
      </c>
      <c r="CD49" s="169" t="str">
        <f aca="false">IF(B49="","",SUM(BX49:BZ49))</f>
        <v/>
      </c>
      <c r="CE49" s="172" t="str">
        <f aca="false">IF(B49="","",IF(AND(CC49&gt;=6,CD49&gt;=3,OR(E49&gt;=35,F49&gt;=35),L49&gt;=35),"6/3 සමත්",IF(AND(CC49&gt;=5,CD49&gt;=3,OR(E49&gt;=35,F49&gt;=35,L49&gt;=35)),"5/3 සමත්",IF(AND(CC49&gt;=4,CD49&gt;=1,OR(E49&gt;=20,F49&gt;=20,L49&gt;=20)),"සමත් කළ හැකි",IF(CB49=9,"W9","අසමත් ?")))))</f>
        <v/>
      </c>
      <c r="FK49" s="173" t="n">
        <v>35</v>
      </c>
      <c r="FL49" s="161" t="s">
        <v>78</v>
      </c>
      <c r="FM49" s="161"/>
      <c r="FN49" s="161" t="str">
        <f aca="false">IF(FM49="","-",(FM49/$M$95)*100)</f>
        <v>-</v>
      </c>
      <c r="FO49" s="165" t="n">
        <v>51</v>
      </c>
      <c r="FP49" s="165"/>
      <c r="FQ49" s="165" t="n">
        <v>77</v>
      </c>
      <c r="FR49" s="165" t="s">
        <v>18</v>
      </c>
      <c r="FS49" s="165"/>
      <c r="FT49" s="165"/>
      <c r="FU49" s="165" t="n">
        <v>21</v>
      </c>
      <c r="FV49" s="165" t="n">
        <v>29</v>
      </c>
      <c r="FW49" s="165" t="n">
        <v>40</v>
      </c>
      <c r="FX49" s="165" t="n">
        <v>43</v>
      </c>
      <c r="FY49" s="165" t="n">
        <v>75</v>
      </c>
      <c r="FZ49" s="165" t="s">
        <v>18</v>
      </c>
      <c r="GA49" s="165" t="s">
        <v>18</v>
      </c>
      <c r="GB49" s="165"/>
      <c r="GC49" s="165"/>
      <c r="GD49" s="165"/>
      <c r="GE49" s="165"/>
      <c r="GF49" s="165"/>
      <c r="GG49" s="165" t="n">
        <v>51</v>
      </c>
      <c r="GH49" s="165" t="s">
        <v>18</v>
      </c>
      <c r="GI49" s="165" t="s">
        <v>18</v>
      </c>
      <c r="GJ49" s="165"/>
      <c r="GK49" s="165"/>
      <c r="GL49" s="165" t="s">
        <v>18</v>
      </c>
      <c r="GM49" s="165"/>
      <c r="GN49" s="165"/>
      <c r="GO49" s="165" t="n">
        <v>71</v>
      </c>
      <c r="GP49" s="165" t="s">
        <v>18</v>
      </c>
      <c r="GQ49" s="165"/>
      <c r="GR49" s="165" t="s">
        <v>18</v>
      </c>
      <c r="GS49" s="165"/>
      <c r="GT49" s="165"/>
      <c r="GU49" s="165"/>
      <c r="GV49" s="174"/>
      <c r="GW49" s="167" t="n">
        <f aca="false">IF(FL49="","",SUM(FO49:GV49))</f>
        <v>458</v>
      </c>
      <c r="GX49" s="168" t="n">
        <f aca="false">IF(FL49="","",GW49/9)</f>
        <v>50.8888888888889</v>
      </c>
      <c r="GY49" s="169" t="n">
        <f aca="false">IF(FL49="","",IF(GW49=0,"-",RANK(GW49,$GW$15:$GW$64,0)))</f>
        <v>4</v>
      </c>
      <c r="GZ49" s="167" t="str">
        <f aca="false">IF(FO49="","",IF(FO49="-","-",IF(UPPER(FO49)="AB","+",VLOOKUP(FO49,'විෂය තොරතුරු'!$P$24:$Q$28,2))))</f>
        <v>C</v>
      </c>
      <c r="HA49" s="168" t="str">
        <f aca="false">IF(FP49="","",IF(FP49="-","-",IF(UPPER(FP49)="AB","+",VLOOKUP(FP49,'විෂය තොරතුරු'!$P$24:$Q$28,2))))</f>
        <v/>
      </c>
      <c r="HB49" s="168" t="str">
        <f aca="false">IF(FQ49="","",IF(FQ49="-","-",IF(UPPER(FQ49)="AB","+",VLOOKUP(FQ49,'විෂය තොරතුරු'!$P$24:$Q$28,2))))</f>
        <v>A</v>
      </c>
      <c r="HC49" s="168" t="str">
        <f aca="false">IF(FR49="","",IF(FR49="-","-",IF(UPPER(FR49)="AB","+",VLOOKUP(FR49,'විෂය තොරතුරු'!$P$24:$Q$28,2))))</f>
        <v>-</v>
      </c>
      <c r="HD49" s="168" t="str">
        <f aca="false">IF(FS49="","",IF(FS49="-","-",IF(UPPER(FS49)="AB","+",VLOOKUP(FS49,'විෂය තොරතුරු'!$P$24:$Q$28,2))))</f>
        <v/>
      </c>
      <c r="HE49" s="170" t="str">
        <f aca="false">IF(FT49="","",IF(FT49="-","-",IF(UPPER(FT49)="AB","+",VLOOKUP(FT49,'විෂය තොරතුරු'!$P$24:$Q$28,2))))</f>
        <v/>
      </c>
      <c r="HF49" s="171" t="str">
        <f aca="false">IF(FU49="","",IF(FU49="-","-",IF(UPPER(FU49)="AB","+",VLOOKUP(FU49,'විෂය තොරතුරු'!$P$24:$Q$28,2))))</f>
        <v>W</v>
      </c>
      <c r="HG49" s="168" t="str">
        <f aca="false">IF(FV49="","",IF(FV49="-","-",IF(UPPER(FV49)="AB","+",VLOOKUP(FV49,'විෂය තොරතුරු'!$P$24:$Q$28,2))))</f>
        <v>W</v>
      </c>
      <c r="HH49" s="168" t="str">
        <f aca="false">IF(FW49="","",IF(FW49="-","-",IF(UPPER(FW49)="AB","+",VLOOKUP(FW49,'විෂය තොරතුරු'!$P$24:$Q$28,2))))</f>
        <v>S</v>
      </c>
      <c r="HI49" s="169" t="str">
        <f aca="false">IF(FX49="","",IF(FX49="-","-",IF(UPPER(FX49)="AB","+",VLOOKUP(FX49,'විෂය තොරතුරු'!$P$24:$Q$28,2))))</f>
        <v>S</v>
      </c>
      <c r="HJ49" s="167" t="str">
        <f aca="false">IF(FY49="","",IF(FY49="-","-",IF(UPPER(FY49)="AB","+",VLOOKUP(FY49,'විෂය තොරතුරු'!$P$24:$Q$28,2))))</f>
        <v>A</v>
      </c>
      <c r="HK49" s="168" t="str">
        <f aca="false">IF(FZ49="","",IF(FZ49="-","-",IF(UPPER(FZ49)="AB","+",VLOOKUP(FZ49,'විෂය තොරතුරු'!$P$24:$Q$28,2))))</f>
        <v>-</v>
      </c>
      <c r="HL49" s="168" t="str">
        <f aca="false">IF(GA49="","",IF(GA49="-","-",IF(UPPER(GA49)="AB","+",VLOOKUP(GA49,'විෂය තොරතුරු'!$P$24:$Q$28,2))))</f>
        <v>-</v>
      </c>
      <c r="HM49" s="168" t="str">
        <f aca="false">IF(GB49="","",IF(GB49="-","-",IF(UPPER(GB49)="AB","+",VLOOKUP(GB49,'විෂය තොරතුරු'!$P$24:$Q$28,2))))</f>
        <v/>
      </c>
      <c r="HN49" s="168" t="str">
        <f aca="false">IF(GC49="","",IF(GC49="-","-",IF(UPPER(GC49)="AB","+",VLOOKUP(GC49,'විෂය තොරතුරු'!$P$24:$Q$28,2))))</f>
        <v/>
      </c>
      <c r="HO49" s="168" t="str">
        <f aca="false">IF(GD49="","",IF(GD49="-","-",IF(UPPER(GD49)="AB","+",VLOOKUP(GD49,'විෂය තොරතුරු'!$P$24:$Q$28,2))))</f>
        <v/>
      </c>
      <c r="HP49" s="168" t="str">
        <f aca="false">IF(GE49="","",IF(GE49="-","-",IF(UPPER(GE49)="AB","+",VLOOKUP(GE49,'විෂය තොරතුරු'!$P$24:$Q$28,2))))</f>
        <v/>
      </c>
      <c r="HQ49" s="170" t="str">
        <f aca="false">IF(GF49="","",IF(GF49="-","-",IF(UPPER(GF49)="AB","+",VLOOKUP(GF49,'විෂය තොරතුරු'!$P$24:$Q$28,2))))</f>
        <v/>
      </c>
      <c r="HR49" s="171" t="str">
        <f aca="false">IF(GG49="","",IF(GG49="-","-",IF(UPPER(GG49)="AB","+",VLOOKUP(GG49,'විෂය තොරතුරු'!$P$24:$Q$28,2))))</f>
        <v>C</v>
      </c>
      <c r="HS49" s="168" t="str">
        <f aca="false">IF(GH49="","",IF(GH49="-","-",IF(UPPER(GH49)="AB","+",VLOOKUP(GH49,'විෂය තොරතුරු'!$P$24:$Q$28,2))))</f>
        <v>-</v>
      </c>
      <c r="HT49" s="168" t="str">
        <f aca="false">IF(GI49="","",IF(GI49="-","-",IF(UPPER(GI49)="AB","+",VLOOKUP(GI49,'විෂය තොරතුරු'!$P$24:$Q$28,2))))</f>
        <v>-</v>
      </c>
      <c r="HU49" s="168" t="str">
        <f aca="false">IF(GJ49="","",IF(GJ49="-","-",IF(UPPER(GJ49)="AB","+",VLOOKUP(GJ49,'විෂය තොරතුරු'!$P$24:$Q$28,2))))</f>
        <v/>
      </c>
      <c r="HV49" s="168" t="str">
        <f aca="false">IF(GK49="","",IF(GK49="-","-",IF(UPPER(GK49)="AB","+",VLOOKUP(GK49,'විෂය තොරතුරු'!$P$24:$Q$28,2))))</f>
        <v/>
      </c>
      <c r="HW49" s="168" t="str">
        <f aca="false">IF(GL49="","",IF(GL49="-","-",IF(UPPER(GL49)="AB","+",VLOOKUP(GL49,'විෂය තොරතුරු'!$P$24:$Q$28,2))))</f>
        <v>-</v>
      </c>
      <c r="HX49" s="168" t="str">
        <f aca="false">IF(GM49="","",IF(GM49="-","-",IF(UPPER(GM49)="AB","+",VLOOKUP(GM49,'විෂය තොරතුරු'!$P$24:$Q$28,2))))</f>
        <v/>
      </c>
      <c r="HY49" s="169" t="str">
        <f aca="false">IF(GN49="","",IF(GN49="-","-",IF(UPPER(GN49)="AB","+",VLOOKUP(GN49,'විෂය තොරතුරු'!$P$24:$Q$28,2))))</f>
        <v/>
      </c>
      <c r="HZ49" s="171" t="str">
        <f aca="false">IF(GO49="","",IF(GO49="-","-",IF(UPPER(GO49)="AB","+",VLOOKUP(GO49,'විෂය තොරතුරු'!$P$24:$Q$28,2))))</f>
        <v>B</v>
      </c>
      <c r="IA49" s="168" t="str">
        <f aca="false">IF(GP49="","",IF(GP49="-","-",IF(UPPER(GP49)="AB","+",VLOOKUP(GP49,'විෂය තොරතුරු'!$P$24:$Q$28,2))))</f>
        <v>-</v>
      </c>
      <c r="IB49" s="168" t="str">
        <f aca="false">IF(GQ49="","",IF(GQ49="-","-",IF(UPPER(GQ49)="AB","+",VLOOKUP(GQ49,'විෂය තොරතුරු'!$P$24:$Q$28,2))))</f>
        <v/>
      </c>
      <c r="IC49" s="168" t="str">
        <f aca="false">IF(GR49="","",IF(GR49="-","-",IF(UPPER(GR49)="AB","+",VLOOKUP(GR49,'විෂය තොරතුරු'!$P$24:$Q$28,2))))</f>
        <v>-</v>
      </c>
      <c r="ID49" s="168" t="str">
        <f aca="false">IF(GS49="","",IF(GS49="-","-",IF(UPPER(GS49)="AB","+",VLOOKUP(GS49,'විෂය තොරතුරු'!$P$24:$Q$28,2))))</f>
        <v/>
      </c>
      <c r="IE49" s="168" t="str">
        <f aca="false">IF(GT49="","",IF(GT49="-","-",IF(UPPER(GT49)="AB","+",VLOOKUP(GT49,'විෂය තොරතුරු'!$P$24:$Q$28,2))))</f>
        <v/>
      </c>
      <c r="IF49" s="168" t="str">
        <f aca="false">IF(GU49="","",IF(GU49="-","-",IF(UPPER(GU49)="AB","+",VLOOKUP(GU49,'විෂය තොරතුරු'!$P$24:$Q$28,2))))</f>
        <v/>
      </c>
      <c r="IG49" s="169" t="str">
        <f aca="false">IF(GV49="","",IF(GV49="-","-",IF(UPPER(GV49)="AB","+",VLOOKUP(GV49,'විෂය තොරතුරු'!$P$24:$Q$28,2))))</f>
        <v/>
      </c>
      <c r="IH49" s="171" t="n">
        <f aca="false">IF($FL49="","",COUNTIF($GZ49:$IG49,"A"))</f>
        <v>2</v>
      </c>
      <c r="II49" s="171" t="n">
        <f aca="false">IF($FL49="","",COUNTIF($GZ49:$IG49,"B"))</f>
        <v>1</v>
      </c>
      <c r="IJ49" s="171" t="n">
        <f aca="false">IF($FL49="","",COUNTIF($GZ49:$IG49,"C"))</f>
        <v>2</v>
      </c>
      <c r="IK49" s="171" t="n">
        <f aca="false">IF($FL49="","",COUNTIF($GZ49:$IG49,"S"))</f>
        <v>2</v>
      </c>
      <c r="IL49" s="171" t="n">
        <f aca="false">IF($FL49="","",COUNTIF($GZ49:$IG49,"W"))</f>
        <v>2</v>
      </c>
      <c r="IM49" s="171" t="n">
        <f aca="false">IF(FL49="","",SUM(IH49:IK49))</f>
        <v>7</v>
      </c>
      <c r="IN49" s="169" t="n">
        <f aca="false">IF(FL49="","",SUM(IH49:IJ49))</f>
        <v>5</v>
      </c>
      <c r="IO49" s="172" t="str">
        <f aca="false">IF(FL49="","",IF(AND(IM49&gt;=6,IN49&gt;=3,OR(FO49&gt;=35,FP49&gt;=35),FV49&gt;=35),"6/3 සමත්",IF(AND(IM49&gt;=5,IN49&gt;=3,OR(FO49&gt;=35,FP49&gt;=35,FV49&gt;=35)),"5/3 සමත්",IF(AND(IM49&gt;=4,IN49&gt;=1,OR(FO49&gt;=20,FP49&gt;=20,FV49&gt;=20)),"සමත් කළ හැකි",IF(IL49=9,"W9","අසමත් ?")))))</f>
        <v>5/3 සමත්</v>
      </c>
    </row>
    <row r="50" customFormat="false" ht="13.8" hidden="false" customHeight="false" outlineLevel="0" collapsed="false">
      <c r="A50" s="160" t="n">
        <v>36</v>
      </c>
      <c r="B50" s="161"/>
      <c r="C50" s="161"/>
      <c r="D50" s="162"/>
      <c r="E50" s="183"/>
      <c r="F50" s="181"/>
      <c r="G50" s="183"/>
      <c r="H50" s="180"/>
      <c r="I50" s="180"/>
      <c r="J50" s="181"/>
      <c r="K50" s="183"/>
      <c r="L50" s="180"/>
      <c r="M50" s="180"/>
      <c r="N50" s="181"/>
      <c r="O50" s="183"/>
      <c r="P50" s="180"/>
      <c r="Q50" s="180"/>
      <c r="R50" s="180"/>
      <c r="S50" s="180"/>
      <c r="T50" s="180"/>
      <c r="U50" s="180"/>
      <c r="V50" s="181"/>
      <c r="W50" s="183"/>
      <c r="X50" s="180"/>
      <c r="Y50" s="180"/>
      <c r="Z50" s="180"/>
      <c r="AA50" s="180"/>
      <c r="AB50" s="180"/>
      <c r="AC50" s="180"/>
      <c r="AD50" s="181"/>
      <c r="AE50" s="183"/>
      <c r="AF50" s="180"/>
      <c r="AG50" s="180"/>
      <c r="AH50" s="180"/>
      <c r="AI50" s="180"/>
      <c r="AJ50" s="180"/>
      <c r="AK50" s="180"/>
      <c r="AL50" s="166"/>
      <c r="AM50" s="167" t="str">
        <f aca="false">IF(B50="","",SUM(E50:AL50))</f>
        <v/>
      </c>
      <c r="AN50" s="168" t="str">
        <f aca="false">IF(B50="","",AM50/9)</f>
        <v/>
      </c>
      <c r="AO50" s="169" t="str">
        <f aca="false">IF(B50="","",IF(AM50=0,"-",RANK(AM50,$AM$15:$AM$64,0)))</f>
        <v/>
      </c>
      <c r="AP50" s="167" t="str">
        <f aca="false">IF(E50="","",IF(E50="-","-",IF(UPPER(E50)="AB","+",VLOOKUP(E50,'විෂය තොරතුරු'!$P$24:$Q$28,2))))</f>
        <v/>
      </c>
      <c r="AQ50" s="168" t="str">
        <f aca="false">IF(F50="","",IF(F50="-","-",IF(UPPER(F50)="AB","+",VLOOKUP(F50,'විෂය තොරතුරු'!$P$24:$Q$28,2))))</f>
        <v/>
      </c>
      <c r="AR50" s="168" t="str">
        <f aca="false">IF(G50="","",IF(G50="-","-",IF(UPPER(G50)="AB","+",VLOOKUP(G50,'විෂය තොරතුරු'!$P$24:$Q$28,2))))</f>
        <v/>
      </c>
      <c r="AS50" s="168" t="str">
        <f aca="false">IF(H50="","",IF(H50="-","-",IF(UPPER(H50)="AB","+",VLOOKUP(H50,'විෂය තොරතුරු'!$P$24:$Q$28,2))))</f>
        <v/>
      </c>
      <c r="AT50" s="168" t="str">
        <f aca="false">IF(I50="","",IF(I50="-","-",IF(UPPER(I50)="AB","+",VLOOKUP(I50,'විෂය තොරතුරු'!$P$24:$Q$28,2))))</f>
        <v/>
      </c>
      <c r="AU50" s="170" t="str">
        <f aca="false">IF(J50="","",IF(J50="-","-",IF(UPPER(J50)="AB","+",VLOOKUP(J50,'විෂය තොරතුරු'!$P$24:$Q$28,2))))</f>
        <v/>
      </c>
      <c r="AV50" s="171" t="str">
        <f aca="false">IF(K50="","",IF(K50="-","-",IF(UPPER(K50)="AB","+",VLOOKUP(K50,'විෂය තොරතුරු'!$P$24:$Q$28,2))))</f>
        <v/>
      </c>
      <c r="AW50" s="168" t="str">
        <f aca="false">IF(L50="","",IF(L50="-","-",IF(UPPER(L50)="AB","+",VLOOKUP(L50,'විෂය තොරතුරු'!$P$24:$Q$28,2))))</f>
        <v/>
      </c>
      <c r="AX50" s="168" t="str">
        <f aca="false">IF(M50="","",IF(M50="-","-",IF(UPPER(M50)="AB","+",VLOOKUP(M50,'විෂය තොරතුරු'!$P$24:$Q$28,2))))</f>
        <v/>
      </c>
      <c r="AY50" s="169" t="str">
        <f aca="false">IF(N50="","",IF(N50="-","-",IF(UPPER(N50)="AB","+",VLOOKUP(N50,'විෂය තොරතුරු'!$P$24:$Q$28,2))))</f>
        <v/>
      </c>
      <c r="AZ50" s="167" t="str">
        <f aca="false">IF(O50="","",IF(O50="-","-",IF(UPPER(O50)="AB","+",VLOOKUP(O50,'විෂය තොරතුරු'!$P$24:$Q$28,2))))</f>
        <v/>
      </c>
      <c r="BA50" s="168" t="str">
        <f aca="false">IF(P50="","",IF(P50="-","-",IF(UPPER(P50)="AB","+",VLOOKUP(P50,'විෂය තොරතුරු'!$P$24:$Q$28,2))))</f>
        <v/>
      </c>
      <c r="BB50" s="168" t="str">
        <f aca="false">IF(Q50="","",IF(Q50="-","-",IF(UPPER(Q50)="AB","+",VLOOKUP(Q50,'විෂය තොරතුරු'!$P$24:$Q$28,2))))</f>
        <v/>
      </c>
      <c r="BC50" s="168" t="str">
        <f aca="false">IF(R50="","",IF(R50="-","-",IF(UPPER(R50)="AB","+",VLOOKUP(R50,'විෂය තොරතුරු'!$P$24:$Q$28,2))))</f>
        <v/>
      </c>
      <c r="BD50" s="168" t="str">
        <f aca="false">IF(S50="","",IF(S50="-","-",IF(UPPER(S50)="AB","+",VLOOKUP(S50,'විෂය තොරතුරු'!$P$24:$Q$28,2))))</f>
        <v/>
      </c>
      <c r="BE50" s="168" t="str">
        <f aca="false">IF(T50="","",IF(T50="-","-",IF(UPPER(T50)="AB","+",VLOOKUP(T50,'විෂය තොරතුරු'!$P$24:$Q$28,2))))</f>
        <v/>
      </c>
      <c r="BF50" s="168" t="str">
        <f aca="false">IF(U50="","",IF(U50="-","-",IF(UPPER(U50)="AB","+",VLOOKUP(U50,'විෂය තොරතුරු'!$P$24:$Q$28,2))))</f>
        <v/>
      </c>
      <c r="BG50" s="170" t="str">
        <f aca="false">IF(V50="","",IF(V50="-","-",IF(UPPER(V50)="AB","+",VLOOKUP(V50,'විෂය තොරතුරු'!$P$24:$Q$28,2))))</f>
        <v/>
      </c>
      <c r="BH50" s="171" t="str">
        <f aca="false">IF(W50="","",IF(W50="-","-",IF(UPPER(W50)="AB","+",VLOOKUP(W50,'විෂය තොරතුරු'!$P$24:$Q$28,2))))</f>
        <v/>
      </c>
      <c r="BI50" s="168" t="str">
        <f aca="false">IF(X50="","",IF(X50="-","-",IF(UPPER(X50)="AB","+",VLOOKUP(X50,'විෂය තොරතුරු'!$P$24:$Q$28,2))))</f>
        <v/>
      </c>
      <c r="BJ50" s="168" t="str">
        <f aca="false">IF(Y50="","",IF(Y50="-","-",IF(UPPER(Y50)="AB","+",VLOOKUP(Y50,'විෂය තොරතුරු'!$P$24:$Q$28,2))))</f>
        <v/>
      </c>
      <c r="BK50" s="168" t="str">
        <f aca="false">IF(Z50="","",IF(Z50="-","-",IF(UPPER(Z50)="AB","+",VLOOKUP(Z50,'විෂය තොරතුරු'!$P$24:$Q$28,2))))</f>
        <v/>
      </c>
      <c r="BL50" s="168" t="str">
        <f aca="false">IF(AA50="","",IF(AA50="-","-",IF(UPPER(AA50)="AB","+",VLOOKUP(AA50,'විෂය තොරතුරු'!$P$24:$Q$28,2))))</f>
        <v/>
      </c>
      <c r="BM50" s="168" t="str">
        <f aca="false">IF(AB50="","",IF(AB50="-","-",IF(UPPER(AB50)="AB","+",VLOOKUP(AB50,'විෂය තොරතුරු'!$P$24:$Q$28,2))))</f>
        <v/>
      </c>
      <c r="BN50" s="168" t="str">
        <f aca="false">IF(AC50="","",IF(AC50="-","-",IF(UPPER(AC50)="AB","+",VLOOKUP(AC50,'විෂය තොරතුරු'!$P$24:$Q$28,2))))</f>
        <v/>
      </c>
      <c r="BO50" s="169" t="str">
        <f aca="false">IF(AD50="","",IF(AD50="-","-",IF(UPPER(AD50)="AB","+",VLOOKUP(AD50,'විෂය තොරතුරු'!$P$24:$Q$28,2))))</f>
        <v/>
      </c>
      <c r="BP50" s="171" t="str">
        <f aca="false">IF(AE50="","",IF(AE50="-","-",IF(UPPER(AE50)="AB","+",VLOOKUP(AE50,'විෂය තොරතුරු'!$P$24:$Q$28,2))))</f>
        <v/>
      </c>
      <c r="BQ50" s="168" t="str">
        <f aca="false">IF(AF50="","",IF(AF50="-","-",IF(UPPER(AF50)="AB","+",VLOOKUP(AF50,'විෂය තොරතුරු'!$P$24:$Q$28,2))))</f>
        <v/>
      </c>
      <c r="BR50" s="168" t="str">
        <f aca="false">IF(AG50="","",IF(AG50="-","-",IF(UPPER(AG50)="AB","+",VLOOKUP(AG50,'විෂය තොරතුරු'!$P$24:$Q$28,2))))</f>
        <v/>
      </c>
      <c r="BS50" s="168" t="str">
        <f aca="false">IF(AH50="","",IF(AH50="-","-",IF(UPPER(AH50)="AB","+",VLOOKUP(AH50,'විෂය තොරතුරු'!$P$24:$Q$28,2))))</f>
        <v/>
      </c>
      <c r="BT50" s="168" t="str">
        <f aca="false">IF(AI50="","",IF(AI50="-","-",IF(UPPER(AI50)="AB","+",VLOOKUP(AI50,'විෂය තොරතුරු'!$P$24:$Q$28,2))))</f>
        <v/>
      </c>
      <c r="BU50" s="168" t="str">
        <f aca="false">IF(AJ50="","",IF(AJ50="-","-",IF(UPPER(AJ50)="AB","+",VLOOKUP(AJ50,'විෂය තොරතුරු'!$P$24:$Q$28,2))))</f>
        <v/>
      </c>
      <c r="BV50" s="168" t="str">
        <f aca="false">IF(AK50="","",IF(AK50="-","-",IF(UPPER(AK50)="AB","+",VLOOKUP(AK50,'විෂය තොරතුරු'!$P$24:$Q$28,2))))</f>
        <v/>
      </c>
      <c r="BW50" s="169" t="str">
        <f aca="false">IF(AL50="","",IF(AL50="-","-",IF(UPPER(AL50)="AB","+",VLOOKUP(AL50,'විෂය තොරතුරු'!$P$24:$Q$28,2))))</f>
        <v/>
      </c>
      <c r="BX50" s="171" t="str">
        <f aca="false">IF($B50="","",COUNTIF($AP50:$BW50,"A"))</f>
        <v/>
      </c>
      <c r="BY50" s="168" t="str">
        <f aca="false">IF($B50="","",COUNTIF($AP50:$BW50,"B"))</f>
        <v/>
      </c>
      <c r="BZ50" s="168" t="str">
        <f aca="false">IF($B50="","",COUNTIF($AP50:$BW50,"C"))</f>
        <v/>
      </c>
      <c r="CA50" s="168" t="str">
        <f aca="false">IF($B50="","",COUNTIF($AP50:$BW50,"S"))</f>
        <v/>
      </c>
      <c r="CB50" s="169" t="str">
        <f aca="false">IF($B50="","",COUNTIF($AP50:$BW50,"W"))</f>
        <v/>
      </c>
      <c r="CC50" s="171" t="str">
        <f aca="false">IF(B50="","",SUM(BX50:CA50))</f>
        <v/>
      </c>
      <c r="CD50" s="169" t="str">
        <f aca="false">IF(B50="","",SUM(BX50:BZ50))</f>
        <v/>
      </c>
      <c r="CE50" s="172" t="str">
        <f aca="false">IF(B50="","",IF(AND(CC50&gt;=6,CD50&gt;=3,OR(E50&gt;=35,F50&gt;=35),L50&gt;=35),"6/3 සමත්",IF(AND(CC50&gt;=5,CD50&gt;=3,OR(E50&gt;=35,F50&gt;=35,L50&gt;=35)),"5/3 සමත්",IF(AND(CC50&gt;=4,CD50&gt;=1,OR(E50&gt;=20,F50&gt;=20,L50&gt;=20)),"සමත් කළ හැකි",IF(CB50=9,"W9","අසමත් ?")))))</f>
        <v/>
      </c>
      <c r="FK50" s="173" t="n">
        <v>36</v>
      </c>
      <c r="FL50" s="161" t="s">
        <v>79</v>
      </c>
      <c r="FM50" s="161"/>
      <c r="FN50" s="161" t="str">
        <f aca="false">IF(FM50="","-",(FM50/$M$95)*100)</f>
        <v>-</v>
      </c>
      <c r="FO50" s="165" t="n">
        <v>29</v>
      </c>
      <c r="FP50" s="165"/>
      <c r="FQ50" s="165" t="n">
        <v>32</v>
      </c>
      <c r="FR50" s="165" t="s">
        <v>18</v>
      </c>
      <c r="FS50" s="165"/>
      <c r="FT50" s="165"/>
      <c r="FU50" s="165" t="n">
        <v>5</v>
      </c>
      <c r="FV50" s="165" t="n">
        <v>14</v>
      </c>
      <c r="FW50" s="165" t="n">
        <v>11</v>
      </c>
      <c r="FX50" s="165" t="n">
        <v>16</v>
      </c>
      <c r="FY50" s="165" t="s">
        <v>18</v>
      </c>
      <c r="FZ50" s="165" t="s">
        <v>18</v>
      </c>
      <c r="GA50" s="165" t="n">
        <v>26</v>
      </c>
      <c r="GB50" s="165"/>
      <c r="GC50" s="165"/>
      <c r="GD50" s="165"/>
      <c r="GE50" s="165"/>
      <c r="GF50" s="165"/>
      <c r="GG50" s="165" t="s">
        <v>18</v>
      </c>
      <c r="GH50" s="165" t="s">
        <v>18</v>
      </c>
      <c r="GI50" s="165" t="n">
        <v>41</v>
      </c>
      <c r="GJ50" s="165"/>
      <c r="GK50" s="165"/>
      <c r="GL50" s="165" t="s">
        <v>18</v>
      </c>
      <c r="GM50" s="165"/>
      <c r="GN50" s="165"/>
      <c r="GO50" s="165" t="n">
        <v>24</v>
      </c>
      <c r="GP50" s="165" t="s">
        <v>18</v>
      </c>
      <c r="GQ50" s="165"/>
      <c r="GR50" s="165" t="s">
        <v>18</v>
      </c>
      <c r="GS50" s="165"/>
      <c r="GT50" s="165"/>
      <c r="GU50" s="165"/>
      <c r="GV50" s="174"/>
      <c r="GW50" s="167" t="n">
        <f aca="false">IF(FL50="","",SUM(FO50:GV50))</f>
        <v>198</v>
      </c>
      <c r="GX50" s="168" t="n">
        <f aca="false">IF(FL50="","",GW50/9)</f>
        <v>22</v>
      </c>
      <c r="GY50" s="169" t="n">
        <f aca="false">IF(FL50="","",IF(GW50=0,"-",RANK(GW50,$GW$15:$GW$64,0)))</f>
        <v>27</v>
      </c>
      <c r="GZ50" s="167" t="str">
        <f aca="false">IF(FO50="","",IF(FO50="-","-",IF(UPPER(FO50)="AB","+",VLOOKUP(FO50,'විෂය තොරතුරු'!$P$24:$Q$28,2))))</f>
        <v>W</v>
      </c>
      <c r="HA50" s="168" t="str">
        <f aca="false">IF(FP50="","",IF(FP50="-","-",IF(UPPER(FP50)="AB","+",VLOOKUP(FP50,'විෂය තොරතුරු'!$P$24:$Q$28,2))))</f>
        <v/>
      </c>
      <c r="HB50" s="168" t="str">
        <f aca="false">IF(FQ50="","",IF(FQ50="-","-",IF(UPPER(FQ50)="AB","+",VLOOKUP(FQ50,'විෂය තොරතුරු'!$P$24:$Q$28,2))))</f>
        <v>W</v>
      </c>
      <c r="HC50" s="168" t="str">
        <f aca="false">IF(FR50="","",IF(FR50="-","-",IF(UPPER(FR50)="AB","+",VLOOKUP(FR50,'විෂය තොරතුරු'!$P$24:$Q$28,2))))</f>
        <v>-</v>
      </c>
      <c r="HD50" s="168" t="str">
        <f aca="false">IF(FS50="","",IF(FS50="-","-",IF(UPPER(FS50)="AB","+",VLOOKUP(FS50,'විෂය තොරතුරු'!$P$24:$Q$28,2))))</f>
        <v/>
      </c>
      <c r="HE50" s="170" t="str">
        <f aca="false">IF(FT50="","",IF(FT50="-","-",IF(UPPER(FT50)="AB","+",VLOOKUP(FT50,'විෂය තොරතුරු'!$P$24:$Q$28,2))))</f>
        <v/>
      </c>
      <c r="HF50" s="171" t="str">
        <f aca="false">IF(FU50="","",IF(FU50="-","-",IF(UPPER(FU50)="AB","+",VLOOKUP(FU50,'විෂය තොරතුරු'!$P$24:$Q$28,2))))</f>
        <v>W</v>
      </c>
      <c r="HG50" s="168" t="str">
        <f aca="false">IF(FV50="","",IF(FV50="-","-",IF(UPPER(FV50)="AB","+",VLOOKUP(FV50,'විෂය තොරතුරු'!$P$24:$Q$28,2))))</f>
        <v>W</v>
      </c>
      <c r="HH50" s="168" t="str">
        <f aca="false">IF(FW50="","",IF(FW50="-","-",IF(UPPER(FW50)="AB","+",VLOOKUP(FW50,'විෂය තොරතුරු'!$P$24:$Q$28,2))))</f>
        <v>W</v>
      </c>
      <c r="HI50" s="169" t="str">
        <f aca="false">IF(FX50="","",IF(FX50="-","-",IF(UPPER(FX50)="AB","+",VLOOKUP(FX50,'විෂය තොරතුරු'!$P$24:$Q$28,2))))</f>
        <v>W</v>
      </c>
      <c r="HJ50" s="167" t="str">
        <f aca="false">IF(FY50="","",IF(FY50="-","-",IF(UPPER(FY50)="AB","+",VLOOKUP(FY50,'විෂය තොරතුරු'!$P$24:$Q$28,2))))</f>
        <v>-</v>
      </c>
      <c r="HK50" s="168" t="str">
        <f aca="false">IF(FZ50="","",IF(FZ50="-","-",IF(UPPER(FZ50)="AB","+",VLOOKUP(FZ50,'විෂය තොරතුරු'!$P$24:$Q$28,2))))</f>
        <v>-</v>
      </c>
      <c r="HL50" s="168" t="str">
        <f aca="false">IF(GA50="","",IF(GA50="-","-",IF(UPPER(GA50)="AB","+",VLOOKUP(GA50,'විෂය තොරතුරු'!$P$24:$Q$28,2))))</f>
        <v>W</v>
      </c>
      <c r="HM50" s="168" t="str">
        <f aca="false">IF(GB50="","",IF(GB50="-","-",IF(UPPER(GB50)="AB","+",VLOOKUP(GB50,'විෂය තොරතුරු'!$P$24:$Q$28,2))))</f>
        <v/>
      </c>
      <c r="HN50" s="168" t="str">
        <f aca="false">IF(GC50="","",IF(GC50="-","-",IF(UPPER(GC50)="AB","+",VLOOKUP(GC50,'විෂය තොරතුරු'!$P$24:$Q$28,2))))</f>
        <v/>
      </c>
      <c r="HO50" s="168" t="str">
        <f aca="false">IF(GD50="","",IF(GD50="-","-",IF(UPPER(GD50)="AB","+",VLOOKUP(GD50,'විෂය තොරතුරු'!$P$24:$Q$28,2))))</f>
        <v/>
      </c>
      <c r="HP50" s="168" t="str">
        <f aca="false">IF(GE50="","",IF(GE50="-","-",IF(UPPER(GE50)="AB","+",VLOOKUP(GE50,'විෂය තොරතුරු'!$P$24:$Q$28,2))))</f>
        <v/>
      </c>
      <c r="HQ50" s="170" t="str">
        <f aca="false">IF(GF50="","",IF(GF50="-","-",IF(UPPER(GF50)="AB","+",VLOOKUP(GF50,'විෂය තොරතුරු'!$P$24:$Q$28,2))))</f>
        <v/>
      </c>
      <c r="HR50" s="171" t="str">
        <f aca="false">IF(GG50="","",IF(GG50="-","-",IF(UPPER(GG50)="AB","+",VLOOKUP(GG50,'විෂය තොරතුරු'!$P$24:$Q$28,2))))</f>
        <v>-</v>
      </c>
      <c r="HS50" s="168" t="str">
        <f aca="false">IF(GH50="","",IF(GH50="-","-",IF(UPPER(GH50)="AB","+",VLOOKUP(GH50,'විෂය තොරතුරු'!$P$24:$Q$28,2))))</f>
        <v>-</v>
      </c>
      <c r="HT50" s="168" t="str">
        <f aca="false">IF(GI50="","",IF(GI50="-","-",IF(UPPER(GI50)="AB","+",VLOOKUP(GI50,'විෂය තොරතුරු'!$P$24:$Q$28,2))))</f>
        <v>S</v>
      </c>
      <c r="HU50" s="168" t="str">
        <f aca="false">IF(GJ50="","",IF(GJ50="-","-",IF(UPPER(GJ50)="AB","+",VLOOKUP(GJ50,'විෂය තොරතුරු'!$P$24:$Q$28,2))))</f>
        <v/>
      </c>
      <c r="HV50" s="168" t="str">
        <f aca="false">IF(GK50="","",IF(GK50="-","-",IF(UPPER(GK50)="AB","+",VLOOKUP(GK50,'විෂය තොරතුරු'!$P$24:$Q$28,2))))</f>
        <v/>
      </c>
      <c r="HW50" s="168" t="str">
        <f aca="false">IF(GL50="","",IF(GL50="-","-",IF(UPPER(GL50)="AB","+",VLOOKUP(GL50,'විෂය තොරතුරු'!$P$24:$Q$28,2))))</f>
        <v>-</v>
      </c>
      <c r="HX50" s="168" t="str">
        <f aca="false">IF(GM50="","",IF(GM50="-","-",IF(UPPER(GM50)="AB","+",VLOOKUP(GM50,'විෂය තොරතුරු'!$P$24:$Q$28,2))))</f>
        <v/>
      </c>
      <c r="HY50" s="169" t="str">
        <f aca="false">IF(GN50="","",IF(GN50="-","-",IF(UPPER(GN50)="AB","+",VLOOKUP(GN50,'විෂය තොරතුරු'!$P$24:$Q$28,2))))</f>
        <v/>
      </c>
      <c r="HZ50" s="171" t="str">
        <f aca="false">IF(GO50="","",IF(GO50="-","-",IF(UPPER(GO50)="AB","+",VLOOKUP(GO50,'විෂය තොරතුරු'!$P$24:$Q$28,2))))</f>
        <v>W</v>
      </c>
      <c r="IA50" s="168" t="str">
        <f aca="false">IF(GP50="","",IF(GP50="-","-",IF(UPPER(GP50)="AB","+",VLOOKUP(GP50,'විෂය තොරතුරු'!$P$24:$Q$28,2))))</f>
        <v>-</v>
      </c>
      <c r="IB50" s="168" t="str">
        <f aca="false">IF(GQ50="","",IF(GQ50="-","-",IF(UPPER(GQ50)="AB","+",VLOOKUP(GQ50,'විෂය තොරතුරු'!$P$24:$Q$28,2))))</f>
        <v/>
      </c>
      <c r="IC50" s="168" t="str">
        <f aca="false">IF(GR50="","",IF(GR50="-","-",IF(UPPER(GR50)="AB","+",VLOOKUP(GR50,'විෂය තොරතුරු'!$P$24:$Q$28,2))))</f>
        <v>-</v>
      </c>
      <c r="ID50" s="168" t="str">
        <f aca="false">IF(GS50="","",IF(GS50="-","-",IF(UPPER(GS50)="AB","+",VLOOKUP(GS50,'විෂය තොරතුරු'!$P$24:$Q$28,2))))</f>
        <v/>
      </c>
      <c r="IE50" s="168" t="str">
        <f aca="false">IF(GT50="","",IF(GT50="-","-",IF(UPPER(GT50)="AB","+",VLOOKUP(GT50,'විෂය තොරතුරු'!$P$24:$Q$28,2))))</f>
        <v/>
      </c>
      <c r="IF50" s="168" t="str">
        <f aca="false">IF(GU50="","",IF(GU50="-","-",IF(UPPER(GU50)="AB","+",VLOOKUP(GU50,'විෂය තොරතුරු'!$P$24:$Q$28,2))))</f>
        <v/>
      </c>
      <c r="IG50" s="169" t="str">
        <f aca="false">IF(GV50="","",IF(GV50="-","-",IF(UPPER(GV50)="AB","+",VLOOKUP(GV50,'විෂය තොරතුරු'!$P$24:$Q$28,2))))</f>
        <v/>
      </c>
      <c r="IH50" s="171" t="n">
        <f aca="false">IF($FL50="","",COUNTIF($GZ50:$IG50,"A"))</f>
        <v>0</v>
      </c>
      <c r="II50" s="171" t="n">
        <f aca="false">IF($FL50="","",COUNTIF($GZ50:$IG50,"B"))</f>
        <v>0</v>
      </c>
      <c r="IJ50" s="171" t="n">
        <f aca="false">IF($FL50="","",COUNTIF($GZ50:$IG50,"C"))</f>
        <v>0</v>
      </c>
      <c r="IK50" s="171" t="n">
        <f aca="false">IF($FL50="","",COUNTIF($GZ50:$IG50,"S"))</f>
        <v>1</v>
      </c>
      <c r="IL50" s="171" t="n">
        <f aca="false">IF($FL50="","",COUNTIF($GZ50:$IG50,"W"))</f>
        <v>8</v>
      </c>
      <c r="IM50" s="171" t="n">
        <f aca="false">IF(FL50="","",SUM(IH50:IK50))</f>
        <v>1</v>
      </c>
      <c r="IN50" s="169" t="n">
        <f aca="false">IF(FL50="","",SUM(IH50:IJ50))</f>
        <v>0</v>
      </c>
      <c r="IO50" s="172" t="str">
        <f aca="false">IF(FL50="","",IF(AND(IM50&gt;=6,IN50&gt;=3,OR(FO50&gt;=35,FP50&gt;=35),FV50&gt;=35),"6/3 සමත්",IF(AND(IM50&gt;=5,IN50&gt;=3,OR(FO50&gt;=35,FP50&gt;=35,FV50&gt;=35)),"5/3 සමත්",IF(AND(IM50&gt;=4,IN50&gt;=1,OR(FO50&gt;=20,FP50&gt;=20,FV50&gt;=20)),"සමත් කළ හැකි",IF(IL50=9,"W9","අසමත් ?")))))</f>
        <v>අසමත් ?</v>
      </c>
    </row>
    <row r="51" customFormat="false" ht="13.8" hidden="false" customHeight="false" outlineLevel="0" collapsed="false">
      <c r="A51" s="160" t="n">
        <v>37</v>
      </c>
      <c r="B51" s="161"/>
      <c r="C51" s="161"/>
      <c r="D51" s="162"/>
      <c r="E51" s="183"/>
      <c r="F51" s="181"/>
      <c r="G51" s="183"/>
      <c r="H51" s="180"/>
      <c r="I51" s="180"/>
      <c r="J51" s="181"/>
      <c r="K51" s="183"/>
      <c r="L51" s="180"/>
      <c r="M51" s="180"/>
      <c r="N51" s="181"/>
      <c r="O51" s="183"/>
      <c r="P51" s="180"/>
      <c r="Q51" s="180"/>
      <c r="R51" s="180"/>
      <c r="S51" s="180"/>
      <c r="T51" s="180"/>
      <c r="U51" s="180"/>
      <c r="V51" s="181"/>
      <c r="W51" s="183"/>
      <c r="X51" s="180"/>
      <c r="Y51" s="180"/>
      <c r="Z51" s="180"/>
      <c r="AA51" s="180"/>
      <c r="AB51" s="180"/>
      <c r="AC51" s="180"/>
      <c r="AD51" s="181"/>
      <c r="AE51" s="183"/>
      <c r="AF51" s="180"/>
      <c r="AG51" s="180"/>
      <c r="AH51" s="180"/>
      <c r="AI51" s="180"/>
      <c r="AJ51" s="180"/>
      <c r="AK51" s="180"/>
      <c r="AL51" s="166"/>
      <c r="AM51" s="167" t="str">
        <f aca="false">IF(B51="","",SUM(E51:AL51))</f>
        <v/>
      </c>
      <c r="AN51" s="168" t="str">
        <f aca="false">IF(B51="","",AM51/9)</f>
        <v/>
      </c>
      <c r="AO51" s="169" t="str">
        <f aca="false">IF(B51="","",IF(AM51=0,"-",RANK(AM51,$AM$15:$AM$64,0)))</f>
        <v/>
      </c>
      <c r="AP51" s="167" t="str">
        <f aca="false">IF(E51="","",IF(E51="-","-",IF(UPPER(E51)="AB","+",VLOOKUP(E51,'විෂය තොරතුරු'!$P$24:$Q$28,2))))</f>
        <v/>
      </c>
      <c r="AQ51" s="168" t="str">
        <f aca="false">IF(F51="","",IF(F51="-","-",IF(UPPER(F51)="AB","+",VLOOKUP(F51,'විෂය තොරතුරු'!$P$24:$Q$28,2))))</f>
        <v/>
      </c>
      <c r="AR51" s="168" t="str">
        <f aca="false">IF(G51="","",IF(G51="-","-",IF(UPPER(G51)="AB","+",VLOOKUP(G51,'විෂය තොරතුරු'!$P$24:$Q$28,2))))</f>
        <v/>
      </c>
      <c r="AS51" s="168" t="str">
        <f aca="false">IF(H51="","",IF(H51="-","-",IF(UPPER(H51)="AB","+",VLOOKUP(H51,'විෂය තොරතුරු'!$P$24:$Q$28,2))))</f>
        <v/>
      </c>
      <c r="AT51" s="168" t="str">
        <f aca="false">IF(I51="","",IF(I51="-","-",IF(UPPER(I51)="AB","+",VLOOKUP(I51,'විෂය තොරතුරු'!$P$24:$Q$28,2))))</f>
        <v/>
      </c>
      <c r="AU51" s="170" t="str">
        <f aca="false">IF(J51="","",IF(J51="-","-",IF(UPPER(J51)="AB","+",VLOOKUP(J51,'විෂය තොරතුරු'!$P$24:$Q$28,2))))</f>
        <v/>
      </c>
      <c r="AV51" s="171" t="str">
        <f aca="false">IF(K51="","",IF(K51="-","-",IF(UPPER(K51)="AB","+",VLOOKUP(K51,'විෂය තොරතුරු'!$P$24:$Q$28,2))))</f>
        <v/>
      </c>
      <c r="AW51" s="168" t="str">
        <f aca="false">IF(L51="","",IF(L51="-","-",IF(UPPER(L51)="AB","+",VLOOKUP(L51,'විෂය තොරතුරු'!$P$24:$Q$28,2))))</f>
        <v/>
      </c>
      <c r="AX51" s="168" t="str">
        <f aca="false">IF(M51="","",IF(M51="-","-",IF(UPPER(M51)="AB","+",VLOOKUP(M51,'විෂය තොරතුරු'!$P$24:$Q$28,2))))</f>
        <v/>
      </c>
      <c r="AY51" s="169" t="str">
        <f aca="false">IF(N51="","",IF(N51="-","-",IF(UPPER(N51)="AB","+",VLOOKUP(N51,'විෂය තොරතුරු'!$P$24:$Q$28,2))))</f>
        <v/>
      </c>
      <c r="AZ51" s="167" t="str">
        <f aca="false">IF(O51="","",IF(O51="-","-",IF(UPPER(O51)="AB","+",VLOOKUP(O51,'විෂය තොරතුරු'!$P$24:$Q$28,2))))</f>
        <v/>
      </c>
      <c r="BA51" s="168" t="str">
        <f aca="false">IF(P51="","",IF(P51="-","-",IF(UPPER(P51)="AB","+",VLOOKUP(P51,'විෂය තොරතුරු'!$P$24:$Q$28,2))))</f>
        <v/>
      </c>
      <c r="BB51" s="168" t="str">
        <f aca="false">IF(Q51="","",IF(Q51="-","-",IF(UPPER(Q51)="AB","+",VLOOKUP(Q51,'විෂය තොරතුරු'!$P$24:$Q$28,2))))</f>
        <v/>
      </c>
      <c r="BC51" s="168" t="str">
        <f aca="false">IF(R51="","",IF(R51="-","-",IF(UPPER(R51)="AB","+",VLOOKUP(R51,'විෂය තොරතුරු'!$P$24:$Q$28,2))))</f>
        <v/>
      </c>
      <c r="BD51" s="168" t="str">
        <f aca="false">IF(S51="","",IF(S51="-","-",IF(UPPER(S51)="AB","+",VLOOKUP(S51,'විෂය තොරතුරු'!$P$24:$Q$28,2))))</f>
        <v/>
      </c>
      <c r="BE51" s="168" t="str">
        <f aca="false">IF(T51="","",IF(T51="-","-",IF(UPPER(T51)="AB","+",VLOOKUP(T51,'විෂය තොරතුරු'!$P$24:$Q$28,2))))</f>
        <v/>
      </c>
      <c r="BF51" s="168" t="str">
        <f aca="false">IF(U51="","",IF(U51="-","-",IF(UPPER(U51)="AB","+",VLOOKUP(U51,'විෂය තොරතුරු'!$P$24:$Q$28,2))))</f>
        <v/>
      </c>
      <c r="BG51" s="170" t="str">
        <f aca="false">IF(V51="","",IF(V51="-","-",IF(UPPER(V51)="AB","+",VLOOKUP(V51,'විෂය තොරතුරු'!$P$24:$Q$28,2))))</f>
        <v/>
      </c>
      <c r="BH51" s="171" t="str">
        <f aca="false">IF(W51="","",IF(W51="-","-",IF(UPPER(W51)="AB","+",VLOOKUP(W51,'විෂය තොරතුරු'!$P$24:$Q$28,2))))</f>
        <v/>
      </c>
      <c r="BI51" s="168" t="str">
        <f aca="false">IF(X51="","",IF(X51="-","-",IF(UPPER(X51)="AB","+",VLOOKUP(X51,'විෂය තොරතුරු'!$P$24:$Q$28,2))))</f>
        <v/>
      </c>
      <c r="BJ51" s="168" t="str">
        <f aca="false">IF(Y51="","",IF(Y51="-","-",IF(UPPER(Y51)="AB","+",VLOOKUP(Y51,'විෂය තොරතුරු'!$P$24:$Q$28,2))))</f>
        <v/>
      </c>
      <c r="BK51" s="168" t="str">
        <f aca="false">IF(Z51="","",IF(Z51="-","-",IF(UPPER(Z51)="AB","+",VLOOKUP(Z51,'විෂය තොරතුරු'!$P$24:$Q$28,2))))</f>
        <v/>
      </c>
      <c r="BL51" s="168" t="str">
        <f aca="false">IF(AA51="","",IF(AA51="-","-",IF(UPPER(AA51)="AB","+",VLOOKUP(AA51,'විෂය තොරතුරු'!$P$24:$Q$28,2))))</f>
        <v/>
      </c>
      <c r="BM51" s="168" t="str">
        <f aca="false">IF(AB51="","",IF(AB51="-","-",IF(UPPER(AB51)="AB","+",VLOOKUP(AB51,'විෂය තොරතුරු'!$P$24:$Q$28,2))))</f>
        <v/>
      </c>
      <c r="BN51" s="168" t="str">
        <f aca="false">IF(AC51="","",IF(AC51="-","-",IF(UPPER(AC51)="AB","+",VLOOKUP(AC51,'විෂය තොරතුරු'!$P$24:$Q$28,2))))</f>
        <v/>
      </c>
      <c r="BO51" s="169" t="str">
        <f aca="false">IF(AD51="","",IF(AD51="-","-",IF(UPPER(AD51)="AB","+",VLOOKUP(AD51,'විෂය තොරතුරු'!$P$24:$Q$28,2))))</f>
        <v/>
      </c>
      <c r="BP51" s="171" t="str">
        <f aca="false">IF(AE51="","",IF(AE51="-","-",IF(UPPER(AE51)="AB","+",VLOOKUP(AE51,'විෂය තොරතුරු'!$P$24:$Q$28,2))))</f>
        <v/>
      </c>
      <c r="BQ51" s="168" t="str">
        <f aca="false">IF(AF51="","",IF(AF51="-","-",IF(UPPER(AF51)="AB","+",VLOOKUP(AF51,'විෂය තොරතුරු'!$P$24:$Q$28,2))))</f>
        <v/>
      </c>
      <c r="BR51" s="168" t="str">
        <f aca="false">IF(AG51="","",IF(AG51="-","-",IF(UPPER(AG51)="AB","+",VLOOKUP(AG51,'විෂය තොරතුරු'!$P$24:$Q$28,2))))</f>
        <v/>
      </c>
      <c r="BS51" s="168" t="str">
        <f aca="false">IF(AH51="","",IF(AH51="-","-",IF(UPPER(AH51)="AB","+",VLOOKUP(AH51,'විෂය තොරතුරු'!$P$24:$Q$28,2))))</f>
        <v/>
      </c>
      <c r="BT51" s="168" t="str">
        <f aca="false">IF(AI51="","",IF(AI51="-","-",IF(UPPER(AI51)="AB","+",VLOOKUP(AI51,'විෂය තොරතුරු'!$P$24:$Q$28,2))))</f>
        <v/>
      </c>
      <c r="BU51" s="168" t="str">
        <f aca="false">IF(AJ51="","",IF(AJ51="-","-",IF(UPPER(AJ51)="AB","+",VLOOKUP(AJ51,'විෂය තොරතුරු'!$P$24:$Q$28,2))))</f>
        <v/>
      </c>
      <c r="BV51" s="168" t="str">
        <f aca="false">IF(AK51="","",IF(AK51="-","-",IF(UPPER(AK51)="AB","+",VLOOKUP(AK51,'විෂය තොරතුරු'!$P$24:$Q$28,2))))</f>
        <v/>
      </c>
      <c r="BW51" s="169" t="str">
        <f aca="false">IF(AL51="","",IF(AL51="-","-",IF(UPPER(AL51)="AB","+",VLOOKUP(AL51,'විෂය තොරතුරු'!$P$24:$Q$28,2))))</f>
        <v/>
      </c>
      <c r="BX51" s="171" t="str">
        <f aca="false">IF($B51="","",COUNTIF($AP51:$BW51,"A"))</f>
        <v/>
      </c>
      <c r="BY51" s="168" t="str">
        <f aca="false">IF($B51="","",COUNTIF($AP51:$BW51,"B"))</f>
        <v/>
      </c>
      <c r="BZ51" s="168" t="str">
        <f aca="false">IF($B51="","",COUNTIF($AP51:$BW51,"C"))</f>
        <v/>
      </c>
      <c r="CA51" s="168" t="str">
        <f aca="false">IF($B51="","",COUNTIF($AP51:$BW51,"S"))</f>
        <v/>
      </c>
      <c r="CB51" s="169" t="str">
        <f aca="false">IF($B51="","",COUNTIF($AP51:$BW51,"W"))</f>
        <v/>
      </c>
      <c r="CC51" s="171" t="str">
        <f aca="false">IF(B51="","",SUM(BX51:CA51))</f>
        <v/>
      </c>
      <c r="CD51" s="169" t="str">
        <f aca="false">IF(B51="","",SUM(BX51:BZ51))</f>
        <v/>
      </c>
      <c r="CE51" s="172" t="str">
        <f aca="false">IF(B51="","",IF(AND(CC51&gt;=6,CD51&gt;=3,OR(E51&gt;=35,F51&gt;=35),L51&gt;=35),"6/3 සමත්",IF(AND(CC51&gt;=5,CD51&gt;=3,OR(E51&gt;=35,F51&gt;=35,L51&gt;=35)),"5/3 සමත්",IF(AND(CC51&gt;=4,CD51&gt;=1,OR(E51&gt;=20,F51&gt;=20,L51&gt;=20)),"සමත් කළ හැකි",IF(CB51=9,"W9","අසමත් ?")))))</f>
        <v/>
      </c>
      <c r="FK51" s="173" t="n">
        <v>37</v>
      </c>
      <c r="FL51" s="161" t="s">
        <v>80</v>
      </c>
      <c r="FM51" s="161"/>
      <c r="FN51" s="161" t="str">
        <f aca="false">IF(FM51="","-",(FM51/$M$95)*100)</f>
        <v>-</v>
      </c>
      <c r="FO51" s="165" t="n">
        <v>47</v>
      </c>
      <c r="FP51" s="165"/>
      <c r="FQ51" s="165" t="s">
        <v>18</v>
      </c>
      <c r="FR51" s="165" t="n">
        <v>70</v>
      </c>
      <c r="FS51" s="165"/>
      <c r="FT51" s="165"/>
      <c r="FU51" s="165" t="n">
        <v>62</v>
      </c>
      <c r="FV51" s="165" t="n">
        <v>48</v>
      </c>
      <c r="FW51" s="165" t="n">
        <v>45</v>
      </c>
      <c r="FX51" s="165" t="n">
        <v>44</v>
      </c>
      <c r="FY51" s="165" t="n">
        <v>49</v>
      </c>
      <c r="FZ51" s="165" t="s">
        <v>18</v>
      </c>
      <c r="GA51" s="165" t="s">
        <v>18</v>
      </c>
      <c r="GB51" s="165"/>
      <c r="GC51" s="165"/>
      <c r="GD51" s="165"/>
      <c r="GE51" s="165"/>
      <c r="GF51" s="165"/>
      <c r="GG51" s="165" t="s">
        <v>18</v>
      </c>
      <c r="GH51" s="165" t="s">
        <v>18</v>
      </c>
      <c r="GI51" s="165" t="n">
        <v>37</v>
      </c>
      <c r="GJ51" s="165"/>
      <c r="GK51" s="165"/>
      <c r="GL51" s="165" t="s">
        <v>18</v>
      </c>
      <c r="GM51" s="165"/>
      <c r="GN51" s="165"/>
      <c r="GO51" s="165" t="s">
        <v>18</v>
      </c>
      <c r="GP51" s="165" t="s">
        <v>18</v>
      </c>
      <c r="GQ51" s="165"/>
      <c r="GR51" s="165" t="n">
        <v>72</v>
      </c>
      <c r="GS51" s="165"/>
      <c r="GT51" s="165"/>
      <c r="GU51" s="165"/>
      <c r="GV51" s="174"/>
      <c r="GW51" s="167" t="n">
        <f aca="false">IF(FL51="","",SUM(FO51:GV51))</f>
        <v>474</v>
      </c>
      <c r="GX51" s="168" t="n">
        <f aca="false">IF(FL51="","",GW51/9)</f>
        <v>52.6666666666667</v>
      </c>
      <c r="GY51" s="169" t="n">
        <f aca="false">IF(FL51="","",IF(GW51=0,"-",RANK(GW51,$GW$15:$GW$64,0)))</f>
        <v>2</v>
      </c>
      <c r="GZ51" s="167" t="str">
        <f aca="false">IF(FO51="","",IF(FO51="-","-",IF(UPPER(FO51)="AB","+",VLOOKUP(FO51,'විෂය තොරතුරු'!$P$24:$Q$28,2))))</f>
        <v>S</v>
      </c>
      <c r="HA51" s="168" t="str">
        <f aca="false">IF(FP51="","",IF(FP51="-","-",IF(UPPER(FP51)="AB","+",VLOOKUP(FP51,'විෂය තොරතුරු'!$P$24:$Q$28,2))))</f>
        <v/>
      </c>
      <c r="HB51" s="168" t="str">
        <f aca="false">IF(FQ51="","",IF(FQ51="-","-",IF(UPPER(FQ51)="AB","+",VLOOKUP(FQ51,'විෂය තොරතුරු'!$P$24:$Q$28,2))))</f>
        <v>-</v>
      </c>
      <c r="HC51" s="168" t="str">
        <f aca="false">IF(FR51="","",IF(FR51="-","-",IF(UPPER(FR51)="AB","+",VLOOKUP(FR51,'විෂය තොරතුරු'!$P$24:$Q$28,2))))</f>
        <v>B</v>
      </c>
      <c r="HD51" s="168" t="str">
        <f aca="false">IF(FS51="","",IF(FS51="-","-",IF(UPPER(FS51)="AB","+",VLOOKUP(FS51,'විෂය තොරතුරු'!$P$24:$Q$28,2))))</f>
        <v/>
      </c>
      <c r="HE51" s="170" t="str">
        <f aca="false">IF(FT51="","",IF(FT51="-","-",IF(UPPER(FT51)="AB","+",VLOOKUP(FT51,'විෂය තොරතුරු'!$P$24:$Q$28,2))))</f>
        <v/>
      </c>
      <c r="HF51" s="171" t="str">
        <f aca="false">IF(FU51="","",IF(FU51="-","-",IF(UPPER(FU51)="AB","+",VLOOKUP(FU51,'විෂය තොරතුරු'!$P$24:$Q$28,2))))</f>
        <v>C</v>
      </c>
      <c r="HG51" s="168" t="str">
        <f aca="false">IF(FV51="","",IF(FV51="-","-",IF(UPPER(FV51)="AB","+",VLOOKUP(FV51,'විෂය තොරතුරු'!$P$24:$Q$28,2))))</f>
        <v>S</v>
      </c>
      <c r="HH51" s="168" t="str">
        <f aca="false">IF(FW51="","",IF(FW51="-","-",IF(UPPER(FW51)="AB","+",VLOOKUP(FW51,'විෂය තොරතුරු'!$P$24:$Q$28,2))))</f>
        <v>S</v>
      </c>
      <c r="HI51" s="169" t="str">
        <f aca="false">IF(FX51="","",IF(FX51="-","-",IF(UPPER(FX51)="AB","+",VLOOKUP(FX51,'විෂය තොරතුරු'!$P$24:$Q$28,2))))</f>
        <v>S</v>
      </c>
      <c r="HJ51" s="167" t="str">
        <f aca="false">IF(FY51="","",IF(FY51="-","-",IF(UPPER(FY51)="AB","+",VLOOKUP(FY51,'විෂය තොරතුරු'!$P$24:$Q$28,2))))</f>
        <v>S</v>
      </c>
      <c r="HK51" s="168" t="str">
        <f aca="false">IF(FZ51="","",IF(FZ51="-","-",IF(UPPER(FZ51)="AB","+",VLOOKUP(FZ51,'විෂය තොරතුරු'!$P$24:$Q$28,2))))</f>
        <v>-</v>
      </c>
      <c r="HL51" s="168" t="str">
        <f aca="false">IF(GA51="","",IF(GA51="-","-",IF(UPPER(GA51)="AB","+",VLOOKUP(GA51,'විෂය තොරතුරු'!$P$24:$Q$28,2))))</f>
        <v>-</v>
      </c>
      <c r="HM51" s="168" t="str">
        <f aca="false">IF(GB51="","",IF(GB51="-","-",IF(UPPER(GB51)="AB","+",VLOOKUP(GB51,'විෂය තොරතුරු'!$P$24:$Q$28,2))))</f>
        <v/>
      </c>
      <c r="HN51" s="168" t="str">
        <f aca="false">IF(GC51="","",IF(GC51="-","-",IF(UPPER(GC51)="AB","+",VLOOKUP(GC51,'විෂය තොරතුරු'!$P$24:$Q$28,2))))</f>
        <v/>
      </c>
      <c r="HO51" s="168" t="str">
        <f aca="false">IF(GD51="","",IF(GD51="-","-",IF(UPPER(GD51)="AB","+",VLOOKUP(GD51,'විෂය තොරතුරු'!$P$24:$Q$28,2))))</f>
        <v/>
      </c>
      <c r="HP51" s="168" t="str">
        <f aca="false">IF(GE51="","",IF(GE51="-","-",IF(UPPER(GE51)="AB","+",VLOOKUP(GE51,'විෂය තොරතුරු'!$P$24:$Q$28,2))))</f>
        <v/>
      </c>
      <c r="HQ51" s="170" t="str">
        <f aca="false">IF(GF51="","",IF(GF51="-","-",IF(UPPER(GF51)="AB","+",VLOOKUP(GF51,'විෂය තොරතුරු'!$P$24:$Q$28,2))))</f>
        <v/>
      </c>
      <c r="HR51" s="171" t="str">
        <f aca="false">IF(GG51="","",IF(GG51="-","-",IF(UPPER(GG51)="AB","+",VLOOKUP(GG51,'විෂය තොරතුරු'!$P$24:$Q$28,2))))</f>
        <v>-</v>
      </c>
      <c r="HS51" s="168" t="str">
        <f aca="false">IF(GH51="","",IF(GH51="-","-",IF(UPPER(GH51)="AB","+",VLOOKUP(GH51,'විෂය තොරතුරු'!$P$24:$Q$28,2))))</f>
        <v>-</v>
      </c>
      <c r="HT51" s="168" t="str">
        <f aca="false">IF(GI51="","",IF(GI51="-","-",IF(UPPER(GI51)="AB","+",VLOOKUP(GI51,'විෂය තොරතුරු'!$P$24:$Q$28,2))))</f>
        <v>S</v>
      </c>
      <c r="HU51" s="168" t="str">
        <f aca="false">IF(GJ51="","",IF(GJ51="-","-",IF(UPPER(GJ51)="AB","+",VLOOKUP(GJ51,'විෂය තොරතුරු'!$P$24:$Q$28,2))))</f>
        <v/>
      </c>
      <c r="HV51" s="168" t="str">
        <f aca="false">IF(GK51="","",IF(GK51="-","-",IF(UPPER(GK51)="AB","+",VLOOKUP(GK51,'විෂය තොරතුරු'!$P$24:$Q$28,2))))</f>
        <v/>
      </c>
      <c r="HW51" s="168" t="str">
        <f aca="false">IF(GL51="","",IF(GL51="-","-",IF(UPPER(GL51)="AB","+",VLOOKUP(GL51,'විෂය තොරතුරු'!$P$24:$Q$28,2))))</f>
        <v>-</v>
      </c>
      <c r="HX51" s="168" t="str">
        <f aca="false">IF(GM51="","",IF(GM51="-","-",IF(UPPER(GM51)="AB","+",VLOOKUP(GM51,'විෂය තොරතුරු'!$P$24:$Q$28,2))))</f>
        <v/>
      </c>
      <c r="HY51" s="169" t="str">
        <f aca="false">IF(GN51="","",IF(GN51="-","-",IF(UPPER(GN51)="AB","+",VLOOKUP(GN51,'විෂය තොරතුරු'!$P$24:$Q$28,2))))</f>
        <v/>
      </c>
      <c r="HZ51" s="171" t="str">
        <f aca="false">IF(GO51="","",IF(GO51="-","-",IF(UPPER(GO51)="AB","+",VLOOKUP(GO51,'විෂය තොරතුරු'!$P$24:$Q$28,2))))</f>
        <v>-</v>
      </c>
      <c r="IA51" s="168" t="str">
        <f aca="false">IF(GP51="","",IF(GP51="-","-",IF(UPPER(GP51)="AB","+",VLOOKUP(GP51,'විෂය තොරතුරු'!$P$24:$Q$28,2))))</f>
        <v>-</v>
      </c>
      <c r="IB51" s="168" t="str">
        <f aca="false">IF(GQ51="","",IF(GQ51="-","-",IF(UPPER(GQ51)="AB","+",VLOOKUP(GQ51,'විෂය තොරතුරු'!$P$24:$Q$28,2))))</f>
        <v/>
      </c>
      <c r="IC51" s="168" t="str">
        <f aca="false">IF(GR51="","",IF(GR51="-","-",IF(UPPER(GR51)="AB","+",VLOOKUP(GR51,'විෂය තොරතුරු'!$P$24:$Q$28,2))))</f>
        <v>B</v>
      </c>
      <c r="ID51" s="168" t="str">
        <f aca="false">IF(GS51="","",IF(GS51="-","-",IF(UPPER(GS51)="AB","+",VLOOKUP(GS51,'විෂය තොරතුරු'!$P$24:$Q$28,2))))</f>
        <v/>
      </c>
      <c r="IE51" s="168" t="str">
        <f aca="false">IF(GT51="","",IF(GT51="-","-",IF(UPPER(GT51)="AB","+",VLOOKUP(GT51,'විෂය තොරතුරු'!$P$24:$Q$28,2))))</f>
        <v/>
      </c>
      <c r="IF51" s="168" t="str">
        <f aca="false">IF(GU51="","",IF(GU51="-","-",IF(UPPER(GU51)="AB","+",VLOOKUP(GU51,'විෂය තොරතුරු'!$P$24:$Q$28,2))))</f>
        <v/>
      </c>
      <c r="IG51" s="169" t="str">
        <f aca="false">IF(GV51="","",IF(GV51="-","-",IF(UPPER(GV51)="AB","+",VLOOKUP(GV51,'විෂය තොරතුරු'!$P$24:$Q$28,2))))</f>
        <v/>
      </c>
      <c r="IH51" s="171" t="n">
        <f aca="false">IF($FL51="","",COUNTIF($GZ51:$IG51,"A"))</f>
        <v>0</v>
      </c>
      <c r="II51" s="171" t="n">
        <f aca="false">IF($FL51="","",COUNTIF($GZ51:$IG51,"B"))</f>
        <v>2</v>
      </c>
      <c r="IJ51" s="171" t="n">
        <f aca="false">IF($FL51="","",COUNTIF($GZ51:$IG51,"C"))</f>
        <v>1</v>
      </c>
      <c r="IK51" s="171" t="n">
        <f aca="false">IF($FL51="","",COUNTIF($GZ51:$IG51,"S"))</f>
        <v>6</v>
      </c>
      <c r="IL51" s="171" t="n">
        <f aca="false">IF($FL51="","",COUNTIF($GZ51:$IG51,"W"))</f>
        <v>0</v>
      </c>
      <c r="IM51" s="171" t="n">
        <f aca="false">IF(FL51="","",SUM(IH51:IK51))</f>
        <v>9</v>
      </c>
      <c r="IN51" s="169" t="n">
        <f aca="false">IF(FL51="","",SUM(IH51:IJ51))</f>
        <v>3</v>
      </c>
      <c r="IO51" s="172" t="str">
        <f aca="false">IF(FL51="","",IF(AND(IM51&gt;=6,IN51&gt;=3,OR(FO51&gt;=35,FP51&gt;=35),FV51&gt;=35),"6/3 සමත්",IF(AND(IM51&gt;=5,IN51&gt;=3,OR(FO51&gt;=35,FP51&gt;=35,FV51&gt;=35)),"5/3 සමත්",IF(AND(IM51&gt;=4,IN51&gt;=1,OR(FO51&gt;=20,FP51&gt;=20,FV51&gt;=20)),"සමත් කළ හැකි",IF(IL51=9,"W9","අසමත් ?")))))</f>
        <v>6/3 සමත්</v>
      </c>
    </row>
    <row r="52" customFormat="false" ht="13.8" hidden="false" customHeight="false" outlineLevel="0" collapsed="false">
      <c r="A52" s="160" t="n">
        <v>38</v>
      </c>
      <c r="B52" s="161"/>
      <c r="C52" s="161"/>
      <c r="D52" s="162"/>
      <c r="E52" s="183"/>
      <c r="F52" s="181"/>
      <c r="G52" s="183"/>
      <c r="H52" s="180"/>
      <c r="I52" s="180"/>
      <c r="J52" s="181"/>
      <c r="K52" s="183"/>
      <c r="L52" s="180"/>
      <c r="M52" s="180"/>
      <c r="N52" s="181"/>
      <c r="O52" s="183"/>
      <c r="P52" s="180"/>
      <c r="Q52" s="180"/>
      <c r="R52" s="180"/>
      <c r="S52" s="180"/>
      <c r="T52" s="180"/>
      <c r="U52" s="180"/>
      <c r="V52" s="181"/>
      <c r="W52" s="183"/>
      <c r="X52" s="180"/>
      <c r="Y52" s="180"/>
      <c r="Z52" s="180"/>
      <c r="AA52" s="180"/>
      <c r="AB52" s="180"/>
      <c r="AC52" s="180"/>
      <c r="AD52" s="181"/>
      <c r="AE52" s="183"/>
      <c r="AF52" s="180"/>
      <c r="AG52" s="180"/>
      <c r="AH52" s="180"/>
      <c r="AI52" s="180"/>
      <c r="AJ52" s="180"/>
      <c r="AK52" s="180"/>
      <c r="AL52" s="166"/>
      <c r="AM52" s="167" t="str">
        <f aca="false">IF(B52="","",SUM(E52:AL52))</f>
        <v/>
      </c>
      <c r="AN52" s="168" t="str">
        <f aca="false">IF(B52="","",AM52/9)</f>
        <v/>
      </c>
      <c r="AO52" s="169" t="str">
        <f aca="false">IF(B52="","",IF(AM52=0,"-",RANK(AM52,$AM$15:$AM$64,0)))</f>
        <v/>
      </c>
      <c r="AP52" s="167" t="str">
        <f aca="false">IF(E52="","",IF(E52="-","-",IF(UPPER(E52)="AB","+",VLOOKUP(E52,'විෂය තොරතුරු'!$P$24:$Q$28,2))))</f>
        <v/>
      </c>
      <c r="AQ52" s="168" t="str">
        <f aca="false">IF(F52="","",IF(F52="-","-",IF(UPPER(F52)="AB","+",VLOOKUP(F52,'විෂය තොරතුරු'!$P$24:$Q$28,2))))</f>
        <v/>
      </c>
      <c r="AR52" s="168" t="str">
        <f aca="false">IF(G52="","",IF(G52="-","-",IF(UPPER(G52)="AB","+",VLOOKUP(G52,'විෂය තොරතුරු'!$P$24:$Q$28,2))))</f>
        <v/>
      </c>
      <c r="AS52" s="168" t="str">
        <f aca="false">IF(H52="","",IF(H52="-","-",IF(UPPER(H52)="AB","+",VLOOKUP(H52,'විෂය තොරතුරු'!$P$24:$Q$28,2))))</f>
        <v/>
      </c>
      <c r="AT52" s="168" t="str">
        <f aca="false">IF(I52="","",IF(I52="-","-",IF(UPPER(I52)="AB","+",VLOOKUP(I52,'විෂය තොරතුරු'!$P$24:$Q$28,2))))</f>
        <v/>
      </c>
      <c r="AU52" s="170" t="str">
        <f aca="false">IF(J52="","",IF(J52="-","-",IF(UPPER(J52)="AB","+",VLOOKUP(J52,'විෂය තොරතුරු'!$P$24:$Q$28,2))))</f>
        <v/>
      </c>
      <c r="AV52" s="171" t="str">
        <f aca="false">IF(K52="","",IF(K52="-","-",IF(UPPER(K52)="AB","+",VLOOKUP(K52,'විෂය තොරතුරු'!$P$24:$Q$28,2))))</f>
        <v/>
      </c>
      <c r="AW52" s="168" t="str">
        <f aca="false">IF(L52="","",IF(L52="-","-",IF(UPPER(L52)="AB","+",VLOOKUP(L52,'විෂය තොරතුරු'!$P$24:$Q$28,2))))</f>
        <v/>
      </c>
      <c r="AX52" s="168" t="str">
        <f aca="false">IF(M52="","",IF(M52="-","-",IF(UPPER(M52)="AB","+",VLOOKUP(M52,'විෂය තොරතුරු'!$P$24:$Q$28,2))))</f>
        <v/>
      </c>
      <c r="AY52" s="169" t="str">
        <f aca="false">IF(N52="","",IF(N52="-","-",IF(UPPER(N52)="AB","+",VLOOKUP(N52,'විෂය තොරතුරු'!$P$24:$Q$28,2))))</f>
        <v/>
      </c>
      <c r="AZ52" s="167" t="str">
        <f aca="false">IF(O52="","",IF(O52="-","-",IF(UPPER(O52)="AB","+",VLOOKUP(O52,'විෂය තොරතුරු'!$P$24:$Q$28,2))))</f>
        <v/>
      </c>
      <c r="BA52" s="168" t="str">
        <f aca="false">IF(P52="","",IF(P52="-","-",IF(UPPER(P52)="AB","+",VLOOKUP(P52,'විෂය තොරතුරු'!$P$24:$Q$28,2))))</f>
        <v/>
      </c>
      <c r="BB52" s="168" t="str">
        <f aca="false">IF(Q52="","",IF(Q52="-","-",IF(UPPER(Q52)="AB","+",VLOOKUP(Q52,'විෂය තොරතුරු'!$P$24:$Q$28,2))))</f>
        <v/>
      </c>
      <c r="BC52" s="168" t="str">
        <f aca="false">IF(R52="","",IF(R52="-","-",IF(UPPER(R52)="AB","+",VLOOKUP(R52,'විෂය තොරතුරු'!$P$24:$Q$28,2))))</f>
        <v/>
      </c>
      <c r="BD52" s="168" t="str">
        <f aca="false">IF(S52="","",IF(S52="-","-",IF(UPPER(S52)="AB","+",VLOOKUP(S52,'විෂය තොරතුරු'!$P$24:$Q$28,2))))</f>
        <v/>
      </c>
      <c r="BE52" s="168" t="str">
        <f aca="false">IF(T52="","",IF(T52="-","-",IF(UPPER(T52)="AB","+",VLOOKUP(T52,'විෂය තොරතුරු'!$P$24:$Q$28,2))))</f>
        <v/>
      </c>
      <c r="BF52" s="168" t="str">
        <f aca="false">IF(U52="","",IF(U52="-","-",IF(UPPER(U52)="AB","+",VLOOKUP(U52,'විෂය තොරතුරු'!$P$24:$Q$28,2))))</f>
        <v/>
      </c>
      <c r="BG52" s="170" t="str">
        <f aca="false">IF(V52="","",IF(V52="-","-",IF(UPPER(V52)="AB","+",VLOOKUP(V52,'විෂය තොරතුරු'!$P$24:$Q$28,2))))</f>
        <v/>
      </c>
      <c r="BH52" s="171" t="str">
        <f aca="false">IF(W52="","",IF(W52="-","-",IF(UPPER(W52)="AB","+",VLOOKUP(W52,'විෂය තොරතුරු'!$P$24:$Q$28,2))))</f>
        <v/>
      </c>
      <c r="BI52" s="168" t="str">
        <f aca="false">IF(X52="","",IF(X52="-","-",IF(UPPER(X52)="AB","+",VLOOKUP(X52,'විෂය තොරතුරු'!$P$24:$Q$28,2))))</f>
        <v/>
      </c>
      <c r="BJ52" s="168" t="str">
        <f aca="false">IF(Y52="","",IF(Y52="-","-",IF(UPPER(Y52)="AB","+",VLOOKUP(Y52,'විෂය තොරතුරු'!$P$24:$Q$28,2))))</f>
        <v/>
      </c>
      <c r="BK52" s="168" t="str">
        <f aca="false">IF(Z52="","",IF(Z52="-","-",IF(UPPER(Z52)="AB","+",VLOOKUP(Z52,'විෂය තොරතුරු'!$P$24:$Q$28,2))))</f>
        <v/>
      </c>
      <c r="BL52" s="168" t="str">
        <f aca="false">IF(AA52="","",IF(AA52="-","-",IF(UPPER(AA52)="AB","+",VLOOKUP(AA52,'විෂය තොරතුරු'!$P$24:$Q$28,2))))</f>
        <v/>
      </c>
      <c r="BM52" s="168" t="str">
        <f aca="false">IF(AB52="","",IF(AB52="-","-",IF(UPPER(AB52)="AB","+",VLOOKUP(AB52,'විෂය තොරතුරු'!$P$24:$Q$28,2))))</f>
        <v/>
      </c>
      <c r="BN52" s="168" t="str">
        <f aca="false">IF(AC52="","",IF(AC52="-","-",IF(UPPER(AC52)="AB","+",VLOOKUP(AC52,'විෂය තොරතුරු'!$P$24:$Q$28,2))))</f>
        <v/>
      </c>
      <c r="BO52" s="169" t="str">
        <f aca="false">IF(AD52="","",IF(AD52="-","-",IF(UPPER(AD52)="AB","+",VLOOKUP(AD52,'විෂය තොරතුරු'!$P$24:$Q$28,2))))</f>
        <v/>
      </c>
      <c r="BP52" s="171" t="str">
        <f aca="false">IF(AE52="","",IF(AE52="-","-",IF(UPPER(AE52)="AB","+",VLOOKUP(AE52,'විෂය තොරතුරු'!$P$24:$Q$28,2))))</f>
        <v/>
      </c>
      <c r="BQ52" s="168" t="str">
        <f aca="false">IF(AF52="","",IF(AF52="-","-",IF(UPPER(AF52)="AB","+",VLOOKUP(AF52,'විෂය තොරතුරු'!$P$24:$Q$28,2))))</f>
        <v/>
      </c>
      <c r="BR52" s="168" t="str">
        <f aca="false">IF(AG52="","",IF(AG52="-","-",IF(UPPER(AG52)="AB","+",VLOOKUP(AG52,'විෂය තොරතුරු'!$P$24:$Q$28,2))))</f>
        <v/>
      </c>
      <c r="BS52" s="168" t="str">
        <f aca="false">IF(AH52="","",IF(AH52="-","-",IF(UPPER(AH52)="AB","+",VLOOKUP(AH52,'විෂය තොරතුරු'!$P$24:$Q$28,2))))</f>
        <v/>
      </c>
      <c r="BT52" s="168" t="str">
        <f aca="false">IF(AI52="","",IF(AI52="-","-",IF(UPPER(AI52)="AB","+",VLOOKUP(AI52,'විෂය තොරතුරු'!$P$24:$Q$28,2))))</f>
        <v/>
      </c>
      <c r="BU52" s="168" t="str">
        <f aca="false">IF(AJ52="","",IF(AJ52="-","-",IF(UPPER(AJ52)="AB","+",VLOOKUP(AJ52,'විෂය තොරතුරු'!$P$24:$Q$28,2))))</f>
        <v/>
      </c>
      <c r="BV52" s="168" t="str">
        <f aca="false">IF(AK52="","",IF(AK52="-","-",IF(UPPER(AK52)="AB","+",VLOOKUP(AK52,'විෂය තොරතුරු'!$P$24:$Q$28,2))))</f>
        <v/>
      </c>
      <c r="BW52" s="169" t="str">
        <f aca="false">IF(AL52="","",IF(AL52="-","-",IF(UPPER(AL52)="AB","+",VLOOKUP(AL52,'විෂය තොරතුරු'!$P$24:$Q$28,2))))</f>
        <v/>
      </c>
      <c r="BX52" s="171" t="str">
        <f aca="false">IF($B52="","",COUNTIF($AP52:$BW52,"A"))</f>
        <v/>
      </c>
      <c r="BY52" s="168" t="str">
        <f aca="false">IF($B52="","",COUNTIF($AP52:$BW52,"B"))</f>
        <v/>
      </c>
      <c r="BZ52" s="168" t="str">
        <f aca="false">IF($B52="","",COUNTIF($AP52:$BW52,"C"))</f>
        <v/>
      </c>
      <c r="CA52" s="168" t="str">
        <f aca="false">IF($B52="","",COUNTIF($AP52:$BW52,"S"))</f>
        <v/>
      </c>
      <c r="CB52" s="169" t="str">
        <f aca="false">IF($B52="","",COUNTIF($AP52:$BW52,"W"))</f>
        <v/>
      </c>
      <c r="CC52" s="171" t="str">
        <f aca="false">IF(B52="","",SUM(BX52:CA52))</f>
        <v/>
      </c>
      <c r="CD52" s="169" t="str">
        <f aca="false">IF(B52="","",SUM(BX52:BZ52))</f>
        <v/>
      </c>
      <c r="CE52" s="172" t="str">
        <f aca="false">IF(B52="","",IF(AND(CC52&gt;=6,CD52&gt;=3,OR(E52&gt;=35,F52&gt;=35),L52&gt;=35),"6/3 සමත්",IF(AND(CC52&gt;=5,CD52&gt;=3,OR(E52&gt;=35,F52&gt;=35,L52&gt;=35)),"5/3 සමත්",IF(AND(CC52&gt;=4,CD52&gt;=1,OR(E52&gt;=20,F52&gt;=20,L52&gt;=20)),"සමත් කළ හැකි",IF(CB52=9,"W9","අසමත් ?")))))</f>
        <v/>
      </c>
      <c r="FK52" s="173" t="n">
        <v>38</v>
      </c>
      <c r="FL52" s="161" t="s">
        <v>81</v>
      </c>
      <c r="FM52" s="161"/>
      <c r="FN52" s="161" t="str">
        <f aca="false">IF(FM52="","-",(FM52/$M$95)*100)</f>
        <v>-</v>
      </c>
      <c r="FO52" s="165" t="n">
        <v>60</v>
      </c>
      <c r="FP52" s="165"/>
      <c r="FQ52" s="165" t="n">
        <v>57</v>
      </c>
      <c r="FR52" s="165" t="s">
        <v>18</v>
      </c>
      <c r="FS52" s="165"/>
      <c r="FT52" s="165"/>
      <c r="FU52" s="165" t="n">
        <v>10</v>
      </c>
      <c r="FV52" s="165" t="n">
        <v>30</v>
      </c>
      <c r="FW52" s="165" t="s">
        <v>18</v>
      </c>
      <c r="FX52" s="165" t="n">
        <v>29</v>
      </c>
      <c r="FY52" s="165" t="s">
        <v>18</v>
      </c>
      <c r="FZ52" s="165" t="s">
        <v>18</v>
      </c>
      <c r="GA52" s="165" t="n">
        <v>36</v>
      </c>
      <c r="GB52" s="165"/>
      <c r="GC52" s="165"/>
      <c r="GD52" s="165"/>
      <c r="GE52" s="165"/>
      <c r="GF52" s="165"/>
      <c r="GG52" s="165" t="s">
        <v>18</v>
      </c>
      <c r="GH52" s="165" t="s">
        <v>18</v>
      </c>
      <c r="GI52" s="165" t="n">
        <v>45</v>
      </c>
      <c r="GJ52" s="165"/>
      <c r="GK52" s="165"/>
      <c r="GL52" s="165" t="s">
        <v>18</v>
      </c>
      <c r="GM52" s="165"/>
      <c r="GN52" s="165"/>
      <c r="GO52" s="165" t="s">
        <v>18</v>
      </c>
      <c r="GP52" s="165" t="s">
        <v>18</v>
      </c>
      <c r="GQ52" s="165"/>
      <c r="GR52" s="165" t="s">
        <v>18</v>
      </c>
      <c r="GS52" s="165"/>
      <c r="GT52" s="165"/>
      <c r="GU52" s="165"/>
      <c r="GV52" s="174"/>
      <c r="GW52" s="167" t="n">
        <f aca="false">IF(FL52="","",SUM(FO52:GV52))</f>
        <v>267</v>
      </c>
      <c r="GX52" s="168" t="n">
        <f aca="false">IF(FL52="","",GW52/9)</f>
        <v>29.6666666666667</v>
      </c>
      <c r="GY52" s="169" t="n">
        <f aca="false">IF(FL52="","",IF(GW52=0,"-",RANK(GW52,$GW$15:$GW$64,0)))</f>
        <v>15</v>
      </c>
      <c r="GZ52" s="167" t="str">
        <f aca="false">IF(FO52="","",IF(FO52="-","-",IF(UPPER(FO52)="AB","+",VLOOKUP(FO52,'විෂය තොරතුරු'!$P$24:$Q$28,2))))</f>
        <v>C</v>
      </c>
      <c r="HA52" s="168" t="str">
        <f aca="false">IF(FP52="","",IF(FP52="-","-",IF(UPPER(FP52)="AB","+",VLOOKUP(FP52,'විෂය තොරතුරු'!$P$24:$Q$28,2))))</f>
        <v/>
      </c>
      <c r="HB52" s="168" t="str">
        <f aca="false">IF(FQ52="","",IF(FQ52="-","-",IF(UPPER(FQ52)="AB","+",VLOOKUP(FQ52,'විෂය තොරතුරු'!$P$24:$Q$28,2))))</f>
        <v>C</v>
      </c>
      <c r="HC52" s="168" t="str">
        <f aca="false">IF(FR52="","",IF(FR52="-","-",IF(UPPER(FR52)="AB","+",VLOOKUP(FR52,'විෂය තොරතුරු'!$P$24:$Q$28,2))))</f>
        <v>-</v>
      </c>
      <c r="HD52" s="168" t="str">
        <f aca="false">IF(FS52="","",IF(FS52="-","-",IF(UPPER(FS52)="AB","+",VLOOKUP(FS52,'විෂය තොරතුරු'!$P$24:$Q$28,2))))</f>
        <v/>
      </c>
      <c r="HE52" s="170" t="str">
        <f aca="false">IF(FT52="","",IF(FT52="-","-",IF(UPPER(FT52)="AB","+",VLOOKUP(FT52,'විෂය තොරතුරු'!$P$24:$Q$28,2))))</f>
        <v/>
      </c>
      <c r="HF52" s="171" t="str">
        <f aca="false">IF(FU52="","",IF(FU52="-","-",IF(UPPER(FU52)="AB","+",VLOOKUP(FU52,'විෂය තොරතුරු'!$P$24:$Q$28,2))))</f>
        <v>W</v>
      </c>
      <c r="HG52" s="168" t="str">
        <f aca="false">IF(FV52="","",IF(FV52="-","-",IF(UPPER(FV52)="AB","+",VLOOKUP(FV52,'විෂය තොරතුරු'!$P$24:$Q$28,2))))</f>
        <v>W</v>
      </c>
      <c r="HH52" s="168" t="str">
        <f aca="false">IF(FW52="","",IF(FW52="-","-",IF(UPPER(FW52)="AB","+",VLOOKUP(FW52,'විෂය තොරතුරු'!$P$24:$Q$28,2))))</f>
        <v>-</v>
      </c>
      <c r="HI52" s="169" t="str">
        <f aca="false">IF(FX52="","",IF(FX52="-","-",IF(UPPER(FX52)="AB","+",VLOOKUP(FX52,'විෂය තොරතුරු'!$P$24:$Q$28,2))))</f>
        <v>W</v>
      </c>
      <c r="HJ52" s="167" t="str">
        <f aca="false">IF(FY52="","",IF(FY52="-","-",IF(UPPER(FY52)="AB","+",VLOOKUP(FY52,'විෂය තොරතුරු'!$P$24:$Q$28,2))))</f>
        <v>-</v>
      </c>
      <c r="HK52" s="168" t="str">
        <f aca="false">IF(FZ52="","",IF(FZ52="-","-",IF(UPPER(FZ52)="AB","+",VLOOKUP(FZ52,'විෂය තොරතුරු'!$P$24:$Q$28,2))))</f>
        <v>-</v>
      </c>
      <c r="HL52" s="168" t="str">
        <f aca="false">IF(GA52="","",IF(GA52="-","-",IF(UPPER(GA52)="AB","+",VLOOKUP(GA52,'විෂය තොරතුරු'!$P$24:$Q$28,2))))</f>
        <v>S</v>
      </c>
      <c r="HM52" s="168" t="str">
        <f aca="false">IF(GB52="","",IF(GB52="-","-",IF(UPPER(GB52)="AB","+",VLOOKUP(GB52,'විෂය තොරතුරු'!$P$24:$Q$28,2))))</f>
        <v/>
      </c>
      <c r="HN52" s="168" t="str">
        <f aca="false">IF(GC52="","",IF(GC52="-","-",IF(UPPER(GC52)="AB","+",VLOOKUP(GC52,'විෂය තොරතුරු'!$P$24:$Q$28,2))))</f>
        <v/>
      </c>
      <c r="HO52" s="168" t="str">
        <f aca="false">IF(GD52="","",IF(GD52="-","-",IF(UPPER(GD52)="AB","+",VLOOKUP(GD52,'විෂය තොරතුරු'!$P$24:$Q$28,2))))</f>
        <v/>
      </c>
      <c r="HP52" s="168" t="str">
        <f aca="false">IF(GE52="","",IF(GE52="-","-",IF(UPPER(GE52)="AB","+",VLOOKUP(GE52,'විෂය තොරතුරු'!$P$24:$Q$28,2))))</f>
        <v/>
      </c>
      <c r="HQ52" s="170" t="str">
        <f aca="false">IF(GF52="","",IF(GF52="-","-",IF(UPPER(GF52)="AB","+",VLOOKUP(GF52,'විෂය තොරතුරු'!$P$24:$Q$28,2))))</f>
        <v/>
      </c>
      <c r="HR52" s="171" t="str">
        <f aca="false">IF(GG52="","",IF(GG52="-","-",IF(UPPER(GG52)="AB","+",VLOOKUP(GG52,'විෂය තොරතුරු'!$P$24:$Q$28,2))))</f>
        <v>-</v>
      </c>
      <c r="HS52" s="168" t="str">
        <f aca="false">IF(GH52="","",IF(GH52="-","-",IF(UPPER(GH52)="AB","+",VLOOKUP(GH52,'විෂය තොරතුරු'!$P$24:$Q$28,2))))</f>
        <v>-</v>
      </c>
      <c r="HT52" s="168" t="str">
        <f aca="false">IF(GI52="","",IF(GI52="-","-",IF(UPPER(GI52)="AB","+",VLOOKUP(GI52,'විෂය තොරතුරු'!$P$24:$Q$28,2))))</f>
        <v>S</v>
      </c>
      <c r="HU52" s="168" t="str">
        <f aca="false">IF(GJ52="","",IF(GJ52="-","-",IF(UPPER(GJ52)="AB","+",VLOOKUP(GJ52,'විෂය තොරතුරු'!$P$24:$Q$28,2))))</f>
        <v/>
      </c>
      <c r="HV52" s="168" t="str">
        <f aca="false">IF(GK52="","",IF(GK52="-","-",IF(UPPER(GK52)="AB","+",VLOOKUP(GK52,'විෂය තොරතුරු'!$P$24:$Q$28,2))))</f>
        <v/>
      </c>
      <c r="HW52" s="168" t="str">
        <f aca="false">IF(GL52="","",IF(GL52="-","-",IF(UPPER(GL52)="AB","+",VLOOKUP(GL52,'විෂය තොරතුරු'!$P$24:$Q$28,2))))</f>
        <v>-</v>
      </c>
      <c r="HX52" s="168" t="str">
        <f aca="false">IF(GM52="","",IF(GM52="-","-",IF(UPPER(GM52)="AB","+",VLOOKUP(GM52,'විෂය තොරතුරු'!$P$24:$Q$28,2))))</f>
        <v/>
      </c>
      <c r="HY52" s="169" t="str">
        <f aca="false">IF(GN52="","",IF(GN52="-","-",IF(UPPER(GN52)="AB","+",VLOOKUP(GN52,'විෂය තොරතුරු'!$P$24:$Q$28,2))))</f>
        <v/>
      </c>
      <c r="HZ52" s="171" t="str">
        <f aca="false">IF(GO52="","",IF(GO52="-","-",IF(UPPER(GO52)="AB","+",VLOOKUP(GO52,'විෂය තොරතුරු'!$P$24:$Q$28,2))))</f>
        <v>-</v>
      </c>
      <c r="IA52" s="168" t="str">
        <f aca="false">IF(GP52="","",IF(GP52="-","-",IF(UPPER(GP52)="AB","+",VLOOKUP(GP52,'විෂය තොරතුරු'!$P$24:$Q$28,2))))</f>
        <v>-</v>
      </c>
      <c r="IB52" s="168" t="str">
        <f aca="false">IF(GQ52="","",IF(GQ52="-","-",IF(UPPER(GQ52)="AB","+",VLOOKUP(GQ52,'විෂය තොරතුරු'!$P$24:$Q$28,2))))</f>
        <v/>
      </c>
      <c r="IC52" s="168" t="str">
        <f aca="false">IF(GR52="","",IF(GR52="-","-",IF(UPPER(GR52)="AB","+",VLOOKUP(GR52,'විෂය තොරතුරු'!$P$24:$Q$28,2))))</f>
        <v>-</v>
      </c>
      <c r="ID52" s="168" t="str">
        <f aca="false">IF(GS52="","",IF(GS52="-","-",IF(UPPER(GS52)="AB","+",VLOOKUP(GS52,'විෂය තොරතුරු'!$P$24:$Q$28,2))))</f>
        <v/>
      </c>
      <c r="IE52" s="168" t="str">
        <f aca="false">IF(GT52="","",IF(GT52="-","-",IF(UPPER(GT52)="AB","+",VLOOKUP(GT52,'විෂය තොරතුරු'!$P$24:$Q$28,2))))</f>
        <v/>
      </c>
      <c r="IF52" s="168" t="str">
        <f aca="false">IF(GU52="","",IF(GU52="-","-",IF(UPPER(GU52)="AB","+",VLOOKUP(GU52,'විෂය තොරතුරු'!$P$24:$Q$28,2))))</f>
        <v/>
      </c>
      <c r="IG52" s="169" t="str">
        <f aca="false">IF(GV52="","",IF(GV52="-","-",IF(UPPER(GV52)="AB","+",VLOOKUP(GV52,'විෂය තොරතුරු'!$P$24:$Q$28,2))))</f>
        <v/>
      </c>
      <c r="IH52" s="171" t="n">
        <f aca="false">IF($FL52="","",COUNTIF($GZ52:$IG52,"A"))</f>
        <v>0</v>
      </c>
      <c r="II52" s="171" t="n">
        <f aca="false">IF($FL52="","",COUNTIF($GZ52:$IG52,"B"))</f>
        <v>0</v>
      </c>
      <c r="IJ52" s="171" t="n">
        <f aca="false">IF($FL52="","",COUNTIF($GZ52:$IG52,"C"))</f>
        <v>2</v>
      </c>
      <c r="IK52" s="171" t="n">
        <f aca="false">IF($FL52="","",COUNTIF($GZ52:$IG52,"S"))</f>
        <v>2</v>
      </c>
      <c r="IL52" s="171" t="n">
        <f aca="false">IF($FL52="","",COUNTIF($GZ52:$IG52,"W"))</f>
        <v>3</v>
      </c>
      <c r="IM52" s="171" t="n">
        <f aca="false">IF(FL52="","",SUM(IH52:IK52))</f>
        <v>4</v>
      </c>
      <c r="IN52" s="169" t="n">
        <f aca="false">IF(FL52="","",SUM(IH52:IJ52))</f>
        <v>2</v>
      </c>
      <c r="IO52" s="172" t="str">
        <f aca="false">IF(FL52="","",IF(AND(IM52&gt;=6,IN52&gt;=3,OR(FO52&gt;=35,FP52&gt;=35),FV52&gt;=35),"6/3 සමත්",IF(AND(IM52&gt;=5,IN52&gt;=3,OR(FO52&gt;=35,FP52&gt;=35,FV52&gt;=35)),"5/3 සමත්",IF(AND(IM52&gt;=4,IN52&gt;=1,OR(FO52&gt;=20,FP52&gt;=20,FV52&gt;=20)),"සමත් කළ හැකි",IF(IL52=9,"W9","අසමත් ?")))))</f>
        <v>සමත් කළ හැකි</v>
      </c>
    </row>
    <row r="53" customFormat="false" ht="13.8" hidden="false" customHeight="false" outlineLevel="0" collapsed="false">
      <c r="A53" s="160" t="n">
        <v>39</v>
      </c>
      <c r="B53" s="161"/>
      <c r="C53" s="161"/>
      <c r="D53" s="162"/>
      <c r="E53" s="183"/>
      <c r="F53" s="181"/>
      <c r="G53" s="183"/>
      <c r="H53" s="180"/>
      <c r="I53" s="180"/>
      <c r="J53" s="181"/>
      <c r="K53" s="183"/>
      <c r="L53" s="180"/>
      <c r="M53" s="180"/>
      <c r="N53" s="181"/>
      <c r="O53" s="183"/>
      <c r="P53" s="180"/>
      <c r="Q53" s="180"/>
      <c r="R53" s="180"/>
      <c r="S53" s="180"/>
      <c r="T53" s="180"/>
      <c r="U53" s="180"/>
      <c r="V53" s="181"/>
      <c r="W53" s="183"/>
      <c r="X53" s="180"/>
      <c r="Y53" s="180"/>
      <c r="Z53" s="180"/>
      <c r="AA53" s="180"/>
      <c r="AB53" s="180"/>
      <c r="AC53" s="180"/>
      <c r="AD53" s="181"/>
      <c r="AE53" s="183"/>
      <c r="AF53" s="180"/>
      <c r="AG53" s="180"/>
      <c r="AH53" s="180"/>
      <c r="AI53" s="180"/>
      <c r="AJ53" s="180"/>
      <c r="AK53" s="180"/>
      <c r="AL53" s="166"/>
      <c r="AM53" s="167" t="str">
        <f aca="false">IF(B53="","",SUM(E53:AL53))</f>
        <v/>
      </c>
      <c r="AN53" s="168" t="str">
        <f aca="false">IF(B53="","",AM53/9)</f>
        <v/>
      </c>
      <c r="AO53" s="169" t="str">
        <f aca="false">IF(B53="","",IF(AM53=0,"-",RANK(AM53,$AM$15:$AM$64,0)))</f>
        <v/>
      </c>
      <c r="AP53" s="167" t="str">
        <f aca="false">IF(E53="","",IF(E53="-","-",IF(UPPER(E53)="AB","+",VLOOKUP(E53,'විෂය තොරතුරු'!$P$24:$Q$28,2))))</f>
        <v/>
      </c>
      <c r="AQ53" s="168" t="str">
        <f aca="false">IF(F53="","",IF(F53="-","-",IF(UPPER(F53)="AB","+",VLOOKUP(F53,'විෂය තොරතුරු'!$P$24:$Q$28,2))))</f>
        <v/>
      </c>
      <c r="AR53" s="168" t="str">
        <f aca="false">IF(G53="","",IF(G53="-","-",IF(UPPER(G53)="AB","+",VLOOKUP(G53,'විෂය තොරතුරු'!$P$24:$Q$28,2))))</f>
        <v/>
      </c>
      <c r="AS53" s="168" t="str">
        <f aca="false">IF(H53="","",IF(H53="-","-",IF(UPPER(H53)="AB","+",VLOOKUP(H53,'විෂය තොරතුරු'!$P$24:$Q$28,2))))</f>
        <v/>
      </c>
      <c r="AT53" s="168" t="str">
        <f aca="false">IF(I53="","",IF(I53="-","-",IF(UPPER(I53)="AB","+",VLOOKUP(I53,'විෂය තොරතුරු'!$P$24:$Q$28,2))))</f>
        <v/>
      </c>
      <c r="AU53" s="170" t="str">
        <f aca="false">IF(J53="","",IF(J53="-","-",IF(UPPER(J53)="AB","+",VLOOKUP(J53,'විෂය තොරතුරු'!$P$24:$Q$28,2))))</f>
        <v/>
      </c>
      <c r="AV53" s="171" t="str">
        <f aca="false">IF(K53="","",IF(K53="-","-",IF(UPPER(K53)="AB","+",VLOOKUP(K53,'විෂය තොරතුරු'!$P$24:$Q$28,2))))</f>
        <v/>
      </c>
      <c r="AW53" s="168" t="str">
        <f aca="false">IF(L53="","",IF(L53="-","-",IF(UPPER(L53)="AB","+",VLOOKUP(L53,'විෂය තොරතුරු'!$P$24:$Q$28,2))))</f>
        <v/>
      </c>
      <c r="AX53" s="168" t="str">
        <f aca="false">IF(M53="","",IF(M53="-","-",IF(UPPER(M53)="AB","+",VLOOKUP(M53,'විෂය තොරතුරු'!$P$24:$Q$28,2))))</f>
        <v/>
      </c>
      <c r="AY53" s="169" t="str">
        <f aca="false">IF(N53="","",IF(N53="-","-",IF(UPPER(N53)="AB","+",VLOOKUP(N53,'විෂය තොරතුරු'!$P$24:$Q$28,2))))</f>
        <v/>
      </c>
      <c r="AZ53" s="167" t="str">
        <f aca="false">IF(O53="","",IF(O53="-","-",IF(UPPER(O53)="AB","+",VLOOKUP(O53,'විෂය තොරතුරු'!$P$24:$Q$28,2))))</f>
        <v/>
      </c>
      <c r="BA53" s="168" t="str">
        <f aca="false">IF(P53="","",IF(P53="-","-",IF(UPPER(P53)="AB","+",VLOOKUP(P53,'විෂය තොරතුරු'!$P$24:$Q$28,2))))</f>
        <v/>
      </c>
      <c r="BB53" s="168" t="str">
        <f aca="false">IF(Q53="","",IF(Q53="-","-",IF(UPPER(Q53)="AB","+",VLOOKUP(Q53,'විෂය තොරතුරු'!$P$24:$Q$28,2))))</f>
        <v/>
      </c>
      <c r="BC53" s="168" t="str">
        <f aca="false">IF(R53="","",IF(R53="-","-",IF(UPPER(R53)="AB","+",VLOOKUP(R53,'විෂය තොරතුරු'!$P$24:$Q$28,2))))</f>
        <v/>
      </c>
      <c r="BD53" s="168" t="str">
        <f aca="false">IF(S53="","",IF(S53="-","-",IF(UPPER(S53)="AB","+",VLOOKUP(S53,'විෂය තොරතුරු'!$P$24:$Q$28,2))))</f>
        <v/>
      </c>
      <c r="BE53" s="168" t="str">
        <f aca="false">IF(T53="","",IF(T53="-","-",IF(UPPER(T53)="AB","+",VLOOKUP(T53,'විෂය තොරතුරු'!$P$24:$Q$28,2))))</f>
        <v/>
      </c>
      <c r="BF53" s="168" t="str">
        <f aca="false">IF(U53="","",IF(U53="-","-",IF(UPPER(U53)="AB","+",VLOOKUP(U53,'විෂය තොරතුරු'!$P$24:$Q$28,2))))</f>
        <v/>
      </c>
      <c r="BG53" s="170" t="str">
        <f aca="false">IF(V53="","",IF(V53="-","-",IF(UPPER(V53)="AB","+",VLOOKUP(V53,'විෂය තොරතුරු'!$P$24:$Q$28,2))))</f>
        <v/>
      </c>
      <c r="BH53" s="171" t="str">
        <f aca="false">IF(W53="","",IF(W53="-","-",IF(UPPER(W53)="AB","+",VLOOKUP(W53,'විෂය තොරතුරු'!$P$24:$Q$28,2))))</f>
        <v/>
      </c>
      <c r="BI53" s="168" t="str">
        <f aca="false">IF(X53="","",IF(X53="-","-",IF(UPPER(X53)="AB","+",VLOOKUP(X53,'විෂය තොරතුරු'!$P$24:$Q$28,2))))</f>
        <v/>
      </c>
      <c r="BJ53" s="168" t="str">
        <f aca="false">IF(Y53="","",IF(Y53="-","-",IF(UPPER(Y53)="AB","+",VLOOKUP(Y53,'විෂය තොරතුරු'!$P$24:$Q$28,2))))</f>
        <v/>
      </c>
      <c r="BK53" s="168" t="str">
        <f aca="false">IF(Z53="","",IF(Z53="-","-",IF(UPPER(Z53)="AB","+",VLOOKUP(Z53,'විෂය තොරතුරු'!$P$24:$Q$28,2))))</f>
        <v/>
      </c>
      <c r="BL53" s="168" t="str">
        <f aca="false">IF(AA53="","",IF(AA53="-","-",IF(UPPER(AA53)="AB","+",VLOOKUP(AA53,'විෂය තොරතුරු'!$P$24:$Q$28,2))))</f>
        <v/>
      </c>
      <c r="BM53" s="168" t="str">
        <f aca="false">IF(AB53="","",IF(AB53="-","-",IF(UPPER(AB53)="AB","+",VLOOKUP(AB53,'විෂය තොරතුරු'!$P$24:$Q$28,2))))</f>
        <v/>
      </c>
      <c r="BN53" s="168" t="str">
        <f aca="false">IF(AC53="","",IF(AC53="-","-",IF(UPPER(AC53)="AB","+",VLOOKUP(AC53,'විෂය තොරතුරු'!$P$24:$Q$28,2))))</f>
        <v/>
      </c>
      <c r="BO53" s="169" t="str">
        <f aca="false">IF(AD53="","",IF(AD53="-","-",IF(UPPER(AD53)="AB","+",VLOOKUP(AD53,'විෂය තොරතුරු'!$P$24:$Q$28,2))))</f>
        <v/>
      </c>
      <c r="BP53" s="171" t="str">
        <f aca="false">IF(AE53="","",IF(AE53="-","-",IF(UPPER(AE53)="AB","+",VLOOKUP(AE53,'විෂය තොරතුරු'!$P$24:$Q$28,2))))</f>
        <v/>
      </c>
      <c r="BQ53" s="168" t="str">
        <f aca="false">IF(AF53="","",IF(AF53="-","-",IF(UPPER(AF53)="AB","+",VLOOKUP(AF53,'විෂය තොරතුරු'!$P$24:$Q$28,2))))</f>
        <v/>
      </c>
      <c r="BR53" s="168" t="str">
        <f aca="false">IF(AG53="","",IF(AG53="-","-",IF(UPPER(AG53)="AB","+",VLOOKUP(AG53,'විෂය තොරතුරු'!$P$24:$Q$28,2))))</f>
        <v/>
      </c>
      <c r="BS53" s="168" t="str">
        <f aca="false">IF(AH53="","",IF(AH53="-","-",IF(UPPER(AH53)="AB","+",VLOOKUP(AH53,'විෂය තොරතුරු'!$P$24:$Q$28,2))))</f>
        <v/>
      </c>
      <c r="BT53" s="168" t="str">
        <f aca="false">IF(AI53="","",IF(AI53="-","-",IF(UPPER(AI53)="AB","+",VLOOKUP(AI53,'විෂය තොරතුරු'!$P$24:$Q$28,2))))</f>
        <v/>
      </c>
      <c r="BU53" s="168" t="str">
        <f aca="false">IF(AJ53="","",IF(AJ53="-","-",IF(UPPER(AJ53)="AB","+",VLOOKUP(AJ53,'විෂය තොරතුරු'!$P$24:$Q$28,2))))</f>
        <v/>
      </c>
      <c r="BV53" s="168" t="str">
        <f aca="false">IF(AK53="","",IF(AK53="-","-",IF(UPPER(AK53)="AB","+",VLOOKUP(AK53,'විෂය තොරතුරු'!$P$24:$Q$28,2))))</f>
        <v/>
      </c>
      <c r="BW53" s="169" t="str">
        <f aca="false">IF(AL53="","",IF(AL53="-","-",IF(UPPER(AL53)="AB","+",VLOOKUP(AL53,'විෂය තොරතුරු'!$P$24:$Q$28,2))))</f>
        <v/>
      </c>
      <c r="BX53" s="171" t="str">
        <f aca="false">IF($B53="","",COUNTIF($AP53:$BW53,"A"))</f>
        <v/>
      </c>
      <c r="BY53" s="168" t="str">
        <f aca="false">IF($B53="","",COUNTIF($AP53:$BW53,"B"))</f>
        <v/>
      </c>
      <c r="BZ53" s="168" t="str">
        <f aca="false">IF($B53="","",COUNTIF($AP53:$BW53,"C"))</f>
        <v/>
      </c>
      <c r="CA53" s="168" t="str">
        <f aca="false">IF($B53="","",COUNTIF($AP53:$BW53,"S"))</f>
        <v/>
      </c>
      <c r="CB53" s="169" t="str">
        <f aca="false">IF($B53="","",COUNTIF($AP53:$BW53,"W"))</f>
        <v/>
      </c>
      <c r="CC53" s="171" t="str">
        <f aca="false">IF(B53="","",SUM(BX53:CA53))</f>
        <v/>
      </c>
      <c r="CD53" s="169" t="str">
        <f aca="false">IF(B53="","",SUM(BX53:BZ53))</f>
        <v/>
      </c>
      <c r="CE53" s="172" t="str">
        <f aca="false">IF(B53="","",IF(AND(CC53&gt;=6,CD53&gt;=3,OR(E53&gt;=35,F53&gt;=35),L53&gt;=35),"6/3 සමත්",IF(AND(CC53&gt;=5,CD53&gt;=3,OR(E53&gt;=35,F53&gt;=35,L53&gt;=35)),"5/3 සමත්",IF(AND(CC53&gt;=4,CD53&gt;=1,OR(E53&gt;=20,F53&gt;=20,L53&gt;=20)),"සමත් කළ හැකි",IF(CB53=9,"W9","අසමත් ?")))))</f>
        <v/>
      </c>
      <c r="FK53" s="173" t="n">
        <v>39</v>
      </c>
      <c r="FL53" s="161" t="s">
        <v>82</v>
      </c>
      <c r="FM53" s="161"/>
      <c r="FN53" s="161" t="str">
        <f aca="false">IF(FM53="","-",(FM53/$M$95)*100)</f>
        <v>-</v>
      </c>
      <c r="FO53" s="165" t="n">
        <v>57</v>
      </c>
      <c r="FP53" s="165"/>
      <c r="FQ53" s="165" t="s">
        <v>18</v>
      </c>
      <c r="FR53" s="165" t="n">
        <v>79</v>
      </c>
      <c r="FS53" s="165"/>
      <c r="FT53" s="165"/>
      <c r="FU53" s="165" t="n">
        <v>33</v>
      </c>
      <c r="FV53" s="165" t="n">
        <v>32</v>
      </c>
      <c r="FW53" s="165" t="n">
        <v>35</v>
      </c>
      <c r="FX53" s="165" t="n">
        <v>37</v>
      </c>
      <c r="FY53" s="165" t="n">
        <v>82</v>
      </c>
      <c r="FZ53" s="165" t="s">
        <v>18</v>
      </c>
      <c r="GA53" s="165" t="s">
        <v>18</v>
      </c>
      <c r="GB53" s="165"/>
      <c r="GC53" s="165"/>
      <c r="GD53" s="165"/>
      <c r="GE53" s="165"/>
      <c r="GF53" s="165"/>
      <c r="GG53" s="165" t="s">
        <v>18</v>
      </c>
      <c r="GH53" s="165" t="s">
        <v>18</v>
      </c>
      <c r="GI53" s="165" t="n">
        <v>62</v>
      </c>
      <c r="GJ53" s="165"/>
      <c r="GK53" s="165"/>
      <c r="GL53" s="165" t="s">
        <v>18</v>
      </c>
      <c r="GM53" s="165"/>
      <c r="GN53" s="165"/>
      <c r="GO53" s="165" t="s">
        <v>18</v>
      </c>
      <c r="GP53" s="165" t="s">
        <v>18</v>
      </c>
      <c r="GQ53" s="165"/>
      <c r="GR53" s="165" t="n">
        <v>46</v>
      </c>
      <c r="GS53" s="165"/>
      <c r="GT53" s="165"/>
      <c r="GU53" s="165"/>
      <c r="GV53" s="174"/>
      <c r="GW53" s="167" t="n">
        <f aca="false">IF(FL53="","",SUM(FO53:GV53))</f>
        <v>463</v>
      </c>
      <c r="GX53" s="168" t="n">
        <f aca="false">IF(FL53="","",GW53/9)</f>
        <v>51.4444444444444</v>
      </c>
      <c r="GY53" s="169" t="n">
        <f aca="false">IF(FL53="","",IF(GW53=0,"-",RANK(GW53,$GW$15:$GW$64,0)))</f>
        <v>3</v>
      </c>
      <c r="GZ53" s="167" t="str">
        <f aca="false">IF(FO53="","",IF(FO53="-","-",IF(UPPER(FO53)="AB","+",VLOOKUP(FO53,'විෂය තොරතුරු'!$P$24:$Q$28,2))))</f>
        <v>C</v>
      </c>
      <c r="HA53" s="168" t="str">
        <f aca="false">IF(FP53="","",IF(FP53="-","-",IF(UPPER(FP53)="AB","+",VLOOKUP(FP53,'විෂය තොරතුරු'!$P$24:$Q$28,2))))</f>
        <v/>
      </c>
      <c r="HB53" s="168" t="str">
        <f aca="false">IF(FQ53="","",IF(FQ53="-","-",IF(UPPER(FQ53)="AB","+",VLOOKUP(FQ53,'විෂය තොරතුරු'!$P$24:$Q$28,2))))</f>
        <v>-</v>
      </c>
      <c r="HC53" s="168" t="str">
        <f aca="false">IF(FR53="","",IF(FR53="-","-",IF(UPPER(FR53)="AB","+",VLOOKUP(FR53,'විෂය තොරතුරු'!$P$24:$Q$28,2))))</f>
        <v>A</v>
      </c>
      <c r="HD53" s="168" t="str">
        <f aca="false">IF(FS53="","",IF(FS53="-","-",IF(UPPER(FS53)="AB","+",VLOOKUP(FS53,'විෂය තොරතුරු'!$P$24:$Q$28,2))))</f>
        <v/>
      </c>
      <c r="HE53" s="170" t="str">
        <f aca="false">IF(FT53="","",IF(FT53="-","-",IF(UPPER(FT53)="AB","+",VLOOKUP(FT53,'විෂය තොරතුරු'!$P$24:$Q$28,2))))</f>
        <v/>
      </c>
      <c r="HF53" s="171" t="str">
        <f aca="false">IF(FU53="","",IF(FU53="-","-",IF(UPPER(FU53)="AB","+",VLOOKUP(FU53,'විෂය තොරතුරු'!$P$24:$Q$28,2))))</f>
        <v>W</v>
      </c>
      <c r="HG53" s="168" t="str">
        <f aca="false">IF(FV53="","",IF(FV53="-","-",IF(UPPER(FV53)="AB","+",VLOOKUP(FV53,'විෂය තොරතුරු'!$P$24:$Q$28,2))))</f>
        <v>W</v>
      </c>
      <c r="HH53" s="168" t="str">
        <f aca="false">IF(FW53="","",IF(FW53="-","-",IF(UPPER(FW53)="AB","+",VLOOKUP(FW53,'විෂය තොරතුරු'!$P$24:$Q$28,2))))</f>
        <v>S</v>
      </c>
      <c r="HI53" s="169" t="str">
        <f aca="false">IF(FX53="","",IF(FX53="-","-",IF(UPPER(FX53)="AB","+",VLOOKUP(FX53,'විෂය තොරතුරු'!$P$24:$Q$28,2))))</f>
        <v>S</v>
      </c>
      <c r="HJ53" s="167" t="str">
        <f aca="false">IF(FY53="","",IF(FY53="-","-",IF(UPPER(FY53)="AB","+",VLOOKUP(FY53,'විෂය තොරතුරු'!$P$24:$Q$28,2))))</f>
        <v>A</v>
      </c>
      <c r="HK53" s="168" t="str">
        <f aca="false">IF(FZ53="","",IF(FZ53="-","-",IF(UPPER(FZ53)="AB","+",VLOOKUP(FZ53,'විෂය තොරතුරු'!$P$24:$Q$28,2))))</f>
        <v>-</v>
      </c>
      <c r="HL53" s="168" t="str">
        <f aca="false">IF(GA53="","",IF(GA53="-","-",IF(UPPER(GA53)="AB","+",VLOOKUP(GA53,'විෂය තොරතුරු'!$P$24:$Q$28,2))))</f>
        <v>-</v>
      </c>
      <c r="HM53" s="168" t="str">
        <f aca="false">IF(GB53="","",IF(GB53="-","-",IF(UPPER(GB53)="AB","+",VLOOKUP(GB53,'විෂය තොරතුරු'!$P$24:$Q$28,2))))</f>
        <v/>
      </c>
      <c r="HN53" s="168" t="str">
        <f aca="false">IF(GC53="","",IF(GC53="-","-",IF(UPPER(GC53)="AB","+",VLOOKUP(GC53,'විෂය තොරතුරු'!$P$24:$Q$28,2))))</f>
        <v/>
      </c>
      <c r="HO53" s="168" t="str">
        <f aca="false">IF(GD53="","",IF(GD53="-","-",IF(UPPER(GD53)="AB","+",VLOOKUP(GD53,'විෂය තොරතුරු'!$P$24:$Q$28,2))))</f>
        <v/>
      </c>
      <c r="HP53" s="168" t="str">
        <f aca="false">IF(GE53="","",IF(GE53="-","-",IF(UPPER(GE53)="AB","+",VLOOKUP(GE53,'විෂය තොරතුරු'!$P$24:$Q$28,2))))</f>
        <v/>
      </c>
      <c r="HQ53" s="170" t="str">
        <f aca="false">IF(GF53="","",IF(GF53="-","-",IF(UPPER(GF53)="AB","+",VLOOKUP(GF53,'විෂය තොරතුරු'!$P$24:$Q$28,2))))</f>
        <v/>
      </c>
      <c r="HR53" s="171" t="str">
        <f aca="false">IF(GG53="","",IF(GG53="-","-",IF(UPPER(GG53)="AB","+",VLOOKUP(GG53,'විෂය තොරතුරු'!$P$24:$Q$28,2))))</f>
        <v>-</v>
      </c>
      <c r="HS53" s="168" t="str">
        <f aca="false">IF(GH53="","",IF(GH53="-","-",IF(UPPER(GH53)="AB","+",VLOOKUP(GH53,'විෂය තොරතුරු'!$P$24:$Q$28,2))))</f>
        <v>-</v>
      </c>
      <c r="HT53" s="168" t="str">
        <f aca="false">IF(GI53="","",IF(GI53="-","-",IF(UPPER(GI53)="AB","+",VLOOKUP(GI53,'විෂය තොරතුරු'!$P$24:$Q$28,2))))</f>
        <v>C</v>
      </c>
      <c r="HU53" s="168" t="str">
        <f aca="false">IF(GJ53="","",IF(GJ53="-","-",IF(UPPER(GJ53)="AB","+",VLOOKUP(GJ53,'විෂය තොරතුරු'!$P$24:$Q$28,2))))</f>
        <v/>
      </c>
      <c r="HV53" s="168" t="str">
        <f aca="false">IF(GK53="","",IF(GK53="-","-",IF(UPPER(GK53)="AB","+",VLOOKUP(GK53,'විෂය තොරතුරු'!$P$24:$Q$28,2))))</f>
        <v/>
      </c>
      <c r="HW53" s="168" t="str">
        <f aca="false">IF(GL53="","",IF(GL53="-","-",IF(UPPER(GL53)="AB","+",VLOOKUP(GL53,'විෂය තොරතුරු'!$P$24:$Q$28,2))))</f>
        <v>-</v>
      </c>
      <c r="HX53" s="168" t="str">
        <f aca="false">IF(GM53="","",IF(GM53="-","-",IF(UPPER(GM53)="AB","+",VLOOKUP(GM53,'විෂය තොරතුරු'!$P$24:$Q$28,2))))</f>
        <v/>
      </c>
      <c r="HY53" s="169" t="str">
        <f aca="false">IF(GN53="","",IF(GN53="-","-",IF(UPPER(GN53)="AB","+",VLOOKUP(GN53,'විෂය තොරතුරු'!$P$24:$Q$28,2))))</f>
        <v/>
      </c>
      <c r="HZ53" s="171" t="str">
        <f aca="false">IF(GO53="","",IF(GO53="-","-",IF(UPPER(GO53)="AB","+",VLOOKUP(GO53,'විෂය තොරතුරු'!$P$24:$Q$28,2))))</f>
        <v>-</v>
      </c>
      <c r="IA53" s="168" t="str">
        <f aca="false">IF(GP53="","",IF(GP53="-","-",IF(UPPER(GP53)="AB","+",VLOOKUP(GP53,'විෂය තොරතුරු'!$P$24:$Q$28,2))))</f>
        <v>-</v>
      </c>
      <c r="IB53" s="168" t="str">
        <f aca="false">IF(GQ53="","",IF(GQ53="-","-",IF(UPPER(GQ53)="AB","+",VLOOKUP(GQ53,'විෂය තොරතුරු'!$P$24:$Q$28,2))))</f>
        <v/>
      </c>
      <c r="IC53" s="168" t="str">
        <f aca="false">IF(GR53="","",IF(GR53="-","-",IF(UPPER(GR53)="AB","+",VLOOKUP(GR53,'විෂය තොරතුරු'!$P$24:$Q$28,2))))</f>
        <v>S</v>
      </c>
      <c r="ID53" s="168" t="str">
        <f aca="false">IF(GS53="","",IF(GS53="-","-",IF(UPPER(GS53)="AB","+",VLOOKUP(GS53,'විෂය තොරතුරු'!$P$24:$Q$28,2))))</f>
        <v/>
      </c>
      <c r="IE53" s="168" t="str">
        <f aca="false">IF(GT53="","",IF(GT53="-","-",IF(UPPER(GT53)="AB","+",VLOOKUP(GT53,'විෂය තොරතුරු'!$P$24:$Q$28,2))))</f>
        <v/>
      </c>
      <c r="IF53" s="168" t="str">
        <f aca="false">IF(GU53="","",IF(GU53="-","-",IF(UPPER(GU53)="AB","+",VLOOKUP(GU53,'විෂය තොරතුරු'!$P$24:$Q$28,2))))</f>
        <v/>
      </c>
      <c r="IG53" s="169" t="str">
        <f aca="false">IF(GV53="","",IF(GV53="-","-",IF(UPPER(GV53)="AB","+",VLOOKUP(GV53,'විෂය තොරතුරු'!$P$24:$Q$28,2))))</f>
        <v/>
      </c>
      <c r="IH53" s="171" t="n">
        <f aca="false">IF($FL53="","",COUNTIF($GZ53:$IG53,"A"))</f>
        <v>2</v>
      </c>
      <c r="II53" s="171" t="n">
        <f aca="false">IF($FL53="","",COUNTIF($GZ53:$IG53,"B"))</f>
        <v>0</v>
      </c>
      <c r="IJ53" s="171" t="n">
        <f aca="false">IF($FL53="","",COUNTIF($GZ53:$IG53,"C"))</f>
        <v>2</v>
      </c>
      <c r="IK53" s="171" t="n">
        <f aca="false">IF($FL53="","",COUNTIF($GZ53:$IG53,"S"))</f>
        <v>3</v>
      </c>
      <c r="IL53" s="171" t="n">
        <f aca="false">IF($FL53="","",COUNTIF($GZ53:$IG53,"W"))</f>
        <v>2</v>
      </c>
      <c r="IM53" s="171" t="n">
        <f aca="false">IF(FL53="","",SUM(IH53:IK53))</f>
        <v>7</v>
      </c>
      <c r="IN53" s="169" t="n">
        <f aca="false">IF(FL53="","",SUM(IH53:IJ53))</f>
        <v>4</v>
      </c>
      <c r="IO53" s="172" t="str">
        <f aca="false">IF(FL53="","",IF(AND(IM53&gt;=6,IN53&gt;=3,OR(FO53&gt;=35,FP53&gt;=35),FV53&gt;=35),"6/3 සමත්",IF(AND(IM53&gt;=5,IN53&gt;=3,OR(FO53&gt;=35,FP53&gt;=35,FV53&gt;=35)),"5/3 සමත්",IF(AND(IM53&gt;=4,IN53&gt;=1,OR(FO53&gt;=20,FP53&gt;=20,FV53&gt;=20)),"සමත් කළ හැකි",IF(IL53=9,"W9","අසමත් ?")))))</f>
        <v>5/3 සමත්</v>
      </c>
    </row>
    <row r="54" customFormat="false" ht="13.8" hidden="false" customHeight="false" outlineLevel="0" collapsed="false">
      <c r="A54" s="160" t="n">
        <v>40</v>
      </c>
      <c r="B54" s="161"/>
      <c r="C54" s="161"/>
      <c r="D54" s="162"/>
      <c r="E54" s="183"/>
      <c r="F54" s="181"/>
      <c r="G54" s="183"/>
      <c r="H54" s="180"/>
      <c r="I54" s="180"/>
      <c r="J54" s="181"/>
      <c r="K54" s="183"/>
      <c r="L54" s="180"/>
      <c r="M54" s="180"/>
      <c r="N54" s="181"/>
      <c r="O54" s="183"/>
      <c r="P54" s="180"/>
      <c r="Q54" s="180"/>
      <c r="R54" s="180"/>
      <c r="S54" s="180"/>
      <c r="T54" s="180"/>
      <c r="U54" s="180"/>
      <c r="V54" s="181"/>
      <c r="W54" s="183"/>
      <c r="X54" s="180"/>
      <c r="Y54" s="180"/>
      <c r="Z54" s="180"/>
      <c r="AA54" s="180"/>
      <c r="AB54" s="180"/>
      <c r="AC54" s="180"/>
      <c r="AD54" s="181"/>
      <c r="AE54" s="183"/>
      <c r="AF54" s="180"/>
      <c r="AG54" s="180"/>
      <c r="AH54" s="180"/>
      <c r="AI54" s="180"/>
      <c r="AJ54" s="180"/>
      <c r="AK54" s="180"/>
      <c r="AL54" s="166"/>
      <c r="AM54" s="167" t="str">
        <f aca="false">IF(B54="","",SUM(E54:AL54))</f>
        <v/>
      </c>
      <c r="AN54" s="168" t="str">
        <f aca="false">IF(B54="","",AM54/9)</f>
        <v/>
      </c>
      <c r="AO54" s="169" t="str">
        <f aca="false">IF(B54="","",IF(AM54=0,"-",RANK(AM54,$AM$15:$AM$64,0)))</f>
        <v/>
      </c>
      <c r="AP54" s="167" t="str">
        <f aca="false">IF(E54="","",IF(E54="-","-",IF(UPPER(E54)="AB","+",VLOOKUP(E54,'විෂය තොරතුරු'!$P$24:$Q$28,2))))</f>
        <v/>
      </c>
      <c r="AQ54" s="168" t="str">
        <f aca="false">IF(F54="","",IF(F54="-","-",IF(UPPER(F54)="AB","+",VLOOKUP(F54,'විෂය තොරතුරු'!$P$24:$Q$28,2))))</f>
        <v/>
      </c>
      <c r="AR54" s="168" t="str">
        <f aca="false">IF(G54="","",IF(G54="-","-",IF(UPPER(G54)="AB","+",VLOOKUP(G54,'විෂය තොරතුරු'!$P$24:$Q$28,2))))</f>
        <v/>
      </c>
      <c r="AS54" s="168" t="str">
        <f aca="false">IF(H54="","",IF(H54="-","-",IF(UPPER(H54)="AB","+",VLOOKUP(H54,'විෂය තොරතුරු'!$P$24:$Q$28,2))))</f>
        <v/>
      </c>
      <c r="AT54" s="168" t="str">
        <f aca="false">IF(I54="","",IF(I54="-","-",IF(UPPER(I54)="AB","+",VLOOKUP(I54,'විෂය තොරතුරු'!$P$24:$Q$28,2))))</f>
        <v/>
      </c>
      <c r="AU54" s="170" t="str">
        <f aca="false">IF(J54="","",IF(J54="-","-",IF(UPPER(J54)="AB","+",VLOOKUP(J54,'විෂය තොරතුරු'!$P$24:$Q$28,2))))</f>
        <v/>
      </c>
      <c r="AV54" s="171" t="str">
        <f aca="false">IF(K54="","",IF(K54="-","-",IF(UPPER(K54)="AB","+",VLOOKUP(K54,'විෂය තොරතුරු'!$P$24:$Q$28,2))))</f>
        <v/>
      </c>
      <c r="AW54" s="168" t="str">
        <f aca="false">IF(L54="","",IF(L54="-","-",IF(UPPER(L54)="AB","+",VLOOKUP(L54,'විෂය තොරතුරු'!$P$24:$Q$28,2))))</f>
        <v/>
      </c>
      <c r="AX54" s="168" t="str">
        <f aca="false">IF(M54="","",IF(M54="-","-",IF(UPPER(M54)="AB","+",VLOOKUP(M54,'විෂය තොරතුරු'!$P$24:$Q$28,2))))</f>
        <v/>
      </c>
      <c r="AY54" s="169" t="str">
        <f aca="false">IF(N54="","",IF(N54="-","-",IF(UPPER(N54)="AB","+",VLOOKUP(N54,'විෂය තොරතුරු'!$P$24:$Q$28,2))))</f>
        <v/>
      </c>
      <c r="AZ54" s="167" t="str">
        <f aca="false">IF(O54="","",IF(O54="-","-",IF(UPPER(O54)="AB","+",VLOOKUP(O54,'විෂය තොරතුරු'!$P$24:$Q$28,2))))</f>
        <v/>
      </c>
      <c r="BA54" s="168" t="str">
        <f aca="false">IF(P54="","",IF(P54="-","-",IF(UPPER(P54)="AB","+",VLOOKUP(P54,'විෂය තොරතුරු'!$P$24:$Q$28,2))))</f>
        <v/>
      </c>
      <c r="BB54" s="168" t="str">
        <f aca="false">IF(Q54="","",IF(Q54="-","-",IF(UPPER(Q54)="AB","+",VLOOKUP(Q54,'විෂය තොරතුරු'!$P$24:$Q$28,2))))</f>
        <v/>
      </c>
      <c r="BC54" s="168" t="str">
        <f aca="false">IF(R54="","",IF(R54="-","-",IF(UPPER(R54)="AB","+",VLOOKUP(R54,'විෂය තොරතුරු'!$P$24:$Q$28,2))))</f>
        <v/>
      </c>
      <c r="BD54" s="168" t="str">
        <f aca="false">IF(S54="","",IF(S54="-","-",IF(UPPER(S54)="AB","+",VLOOKUP(S54,'විෂය තොරතුරු'!$P$24:$Q$28,2))))</f>
        <v/>
      </c>
      <c r="BE54" s="168" t="str">
        <f aca="false">IF(T54="","",IF(T54="-","-",IF(UPPER(T54)="AB","+",VLOOKUP(T54,'විෂය තොරතුරු'!$P$24:$Q$28,2))))</f>
        <v/>
      </c>
      <c r="BF54" s="168" t="str">
        <f aca="false">IF(U54="","",IF(U54="-","-",IF(UPPER(U54)="AB","+",VLOOKUP(U54,'විෂය තොරතුරු'!$P$24:$Q$28,2))))</f>
        <v/>
      </c>
      <c r="BG54" s="170" t="str">
        <f aca="false">IF(V54="","",IF(V54="-","-",IF(UPPER(V54)="AB","+",VLOOKUP(V54,'විෂය තොරතුරු'!$P$24:$Q$28,2))))</f>
        <v/>
      </c>
      <c r="BH54" s="171" t="str">
        <f aca="false">IF(W54="","",IF(W54="-","-",IF(UPPER(W54)="AB","+",VLOOKUP(W54,'විෂය තොරතුරු'!$P$24:$Q$28,2))))</f>
        <v/>
      </c>
      <c r="BI54" s="168" t="str">
        <f aca="false">IF(X54="","",IF(X54="-","-",IF(UPPER(X54)="AB","+",VLOOKUP(X54,'විෂය තොරතුරු'!$P$24:$Q$28,2))))</f>
        <v/>
      </c>
      <c r="BJ54" s="168" t="str">
        <f aca="false">IF(Y54="","",IF(Y54="-","-",IF(UPPER(Y54)="AB","+",VLOOKUP(Y54,'විෂය තොරතුරු'!$P$24:$Q$28,2))))</f>
        <v/>
      </c>
      <c r="BK54" s="168" t="str">
        <f aca="false">IF(Z54="","",IF(Z54="-","-",IF(UPPER(Z54)="AB","+",VLOOKUP(Z54,'විෂය තොරතුරු'!$P$24:$Q$28,2))))</f>
        <v/>
      </c>
      <c r="BL54" s="168" t="str">
        <f aca="false">IF(AA54="","",IF(AA54="-","-",IF(UPPER(AA54)="AB","+",VLOOKUP(AA54,'විෂය තොරතුරු'!$P$24:$Q$28,2))))</f>
        <v/>
      </c>
      <c r="BM54" s="168" t="str">
        <f aca="false">IF(AB54="","",IF(AB54="-","-",IF(UPPER(AB54)="AB","+",VLOOKUP(AB54,'විෂය තොරතුරු'!$P$24:$Q$28,2))))</f>
        <v/>
      </c>
      <c r="BN54" s="168" t="str">
        <f aca="false">IF(AC54="","",IF(AC54="-","-",IF(UPPER(AC54)="AB","+",VLOOKUP(AC54,'විෂය තොරතුරු'!$P$24:$Q$28,2))))</f>
        <v/>
      </c>
      <c r="BO54" s="169" t="str">
        <f aca="false">IF(AD54="","",IF(AD54="-","-",IF(UPPER(AD54)="AB","+",VLOOKUP(AD54,'විෂය තොරතුරු'!$P$24:$Q$28,2))))</f>
        <v/>
      </c>
      <c r="BP54" s="171" t="str">
        <f aca="false">IF(AE54="","",IF(AE54="-","-",IF(UPPER(AE54)="AB","+",VLOOKUP(AE54,'විෂය තොරතුරු'!$P$24:$Q$28,2))))</f>
        <v/>
      </c>
      <c r="BQ54" s="168" t="str">
        <f aca="false">IF(AF54="","",IF(AF54="-","-",IF(UPPER(AF54)="AB","+",VLOOKUP(AF54,'විෂය තොරතුරු'!$P$24:$Q$28,2))))</f>
        <v/>
      </c>
      <c r="BR54" s="168" t="str">
        <f aca="false">IF(AG54="","",IF(AG54="-","-",IF(UPPER(AG54)="AB","+",VLOOKUP(AG54,'විෂය තොරතුරු'!$P$24:$Q$28,2))))</f>
        <v/>
      </c>
      <c r="BS54" s="168" t="str">
        <f aca="false">IF(AH54="","",IF(AH54="-","-",IF(UPPER(AH54)="AB","+",VLOOKUP(AH54,'විෂය තොරතුරු'!$P$24:$Q$28,2))))</f>
        <v/>
      </c>
      <c r="BT54" s="168" t="str">
        <f aca="false">IF(AI54="","",IF(AI54="-","-",IF(UPPER(AI54)="AB","+",VLOOKUP(AI54,'විෂය තොරතුරු'!$P$24:$Q$28,2))))</f>
        <v/>
      </c>
      <c r="BU54" s="168" t="str">
        <f aca="false">IF(AJ54="","",IF(AJ54="-","-",IF(UPPER(AJ54)="AB","+",VLOOKUP(AJ54,'විෂය තොරතුරු'!$P$24:$Q$28,2))))</f>
        <v/>
      </c>
      <c r="BV54" s="168" t="str">
        <f aca="false">IF(AK54="","",IF(AK54="-","-",IF(UPPER(AK54)="AB","+",VLOOKUP(AK54,'විෂය තොරතුරු'!$P$24:$Q$28,2))))</f>
        <v/>
      </c>
      <c r="BW54" s="169" t="str">
        <f aca="false">IF(AL54="","",IF(AL54="-","-",IF(UPPER(AL54)="AB","+",VLOOKUP(AL54,'විෂය තොරතුරු'!$P$24:$Q$28,2))))</f>
        <v/>
      </c>
      <c r="BX54" s="171" t="str">
        <f aca="false">IF($B54="","",COUNTIF($AP54:$BW54,"A"))</f>
        <v/>
      </c>
      <c r="BY54" s="168" t="str">
        <f aca="false">IF($B54="","",COUNTIF($AP54:$BW54,"B"))</f>
        <v/>
      </c>
      <c r="BZ54" s="168" t="str">
        <f aca="false">IF($B54="","",COUNTIF($AP54:$BW54,"C"))</f>
        <v/>
      </c>
      <c r="CA54" s="168" t="str">
        <f aca="false">IF($B54="","",COUNTIF($AP54:$BW54,"S"))</f>
        <v/>
      </c>
      <c r="CB54" s="169" t="str">
        <f aca="false">IF($B54="","",COUNTIF($AP54:$BW54,"W"))</f>
        <v/>
      </c>
      <c r="CC54" s="171" t="str">
        <f aca="false">IF(B54="","",SUM(BX54:CA54))</f>
        <v/>
      </c>
      <c r="CD54" s="169" t="str">
        <f aca="false">IF(B54="","",SUM(BX54:BZ54))</f>
        <v/>
      </c>
      <c r="CE54" s="172" t="str">
        <f aca="false">IF(B54="","",IF(AND(CC54&gt;=6,CD54&gt;=3,OR(E54&gt;=35,F54&gt;=35),L54&gt;=35),"6/3 සමත්",IF(AND(CC54&gt;=5,CD54&gt;=3,OR(E54&gt;=35,F54&gt;=35,L54&gt;=35)),"5/3 සමත්",IF(AND(CC54&gt;=4,CD54&gt;=1,OR(E54&gt;=20,F54&gt;=20,L54&gt;=20)),"සමත් කළ හැකි",IF(CB54=9,"W9","අසමත් ?")))))</f>
        <v/>
      </c>
      <c r="FK54" s="173" t="n">
        <v>40</v>
      </c>
      <c r="FL54" s="161" t="s">
        <v>83</v>
      </c>
      <c r="FM54" s="161"/>
      <c r="FN54" s="161" t="str">
        <f aca="false">IF(FM54="","-",(FM54/$M$95)*100)</f>
        <v>-</v>
      </c>
      <c r="FO54" s="165" t="n">
        <v>45</v>
      </c>
      <c r="FP54" s="165"/>
      <c r="FQ54" s="165" t="n">
        <v>63</v>
      </c>
      <c r="FR54" s="165" t="s">
        <v>18</v>
      </c>
      <c r="FS54" s="165"/>
      <c r="FT54" s="165"/>
      <c r="FU54" s="165" t="n">
        <v>19</v>
      </c>
      <c r="FV54" s="165" t="n">
        <v>37</v>
      </c>
      <c r="FW54" s="165" t="n">
        <v>35</v>
      </c>
      <c r="FX54" s="165" t="n">
        <v>31</v>
      </c>
      <c r="FY54" s="165" t="s">
        <v>18</v>
      </c>
      <c r="FZ54" s="165" t="s">
        <v>18</v>
      </c>
      <c r="GA54" s="165" t="n">
        <v>53</v>
      </c>
      <c r="GB54" s="165"/>
      <c r="GC54" s="165"/>
      <c r="GD54" s="165"/>
      <c r="GE54" s="165"/>
      <c r="GF54" s="165"/>
      <c r="GG54" s="165" t="s">
        <v>18</v>
      </c>
      <c r="GH54" s="165" t="s">
        <v>18</v>
      </c>
      <c r="GI54" s="165" t="n">
        <v>41</v>
      </c>
      <c r="GJ54" s="165"/>
      <c r="GK54" s="165"/>
      <c r="GL54" s="165" t="s">
        <v>18</v>
      </c>
      <c r="GM54" s="165"/>
      <c r="GN54" s="165"/>
      <c r="GO54" s="165" t="s">
        <v>18</v>
      </c>
      <c r="GP54" s="165" t="s">
        <v>18</v>
      </c>
      <c r="GQ54" s="165"/>
      <c r="GR54" s="165" t="n">
        <v>75</v>
      </c>
      <c r="GS54" s="165"/>
      <c r="GT54" s="165"/>
      <c r="GU54" s="165"/>
      <c r="GV54" s="174"/>
      <c r="GW54" s="167" t="n">
        <f aca="false">IF(FL54="","",SUM(FO54:GV54))</f>
        <v>399</v>
      </c>
      <c r="GX54" s="168" t="n">
        <f aca="false">IF(FL54="","",GW54/9)</f>
        <v>44.3333333333333</v>
      </c>
      <c r="GY54" s="169" t="n">
        <f aca="false">IF(FL54="","",IF(GW54=0,"-",RANK(GW54,$GW$15:$GW$64,0)))</f>
        <v>9</v>
      </c>
      <c r="GZ54" s="167" t="str">
        <f aca="false">IF(FO54="","",IF(FO54="-","-",IF(UPPER(FO54)="AB","+",VLOOKUP(FO54,'විෂය තොරතුරු'!$P$24:$Q$28,2))))</f>
        <v>S</v>
      </c>
      <c r="HA54" s="168" t="str">
        <f aca="false">IF(FP54="","",IF(FP54="-","-",IF(UPPER(FP54)="AB","+",VLOOKUP(FP54,'විෂය තොරතුරු'!$P$24:$Q$28,2))))</f>
        <v/>
      </c>
      <c r="HB54" s="168" t="str">
        <f aca="false">IF(FQ54="","",IF(FQ54="-","-",IF(UPPER(FQ54)="AB","+",VLOOKUP(FQ54,'විෂය තොරතුරු'!$P$24:$Q$28,2))))</f>
        <v>C</v>
      </c>
      <c r="HC54" s="168" t="str">
        <f aca="false">IF(FR54="","",IF(FR54="-","-",IF(UPPER(FR54)="AB","+",VLOOKUP(FR54,'විෂය තොරතුරු'!$P$24:$Q$28,2))))</f>
        <v>-</v>
      </c>
      <c r="HD54" s="168" t="str">
        <f aca="false">IF(FS54="","",IF(FS54="-","-",IF(UPPER(FS54)="AB","+",VLOOKUP(FS54,'විෂය තොරතුරු'!$P$24:$Q$28,2))))</f>
        <v/>
      </c>
      <c r="HE54" s="170" t="str">
        <f aca="false">IF(FT54="","",IF(FT54="-","-",IF(UPPER(FT54)="AB","+",VLOOKUP(FT54,'විෂය තොරතුරු'!$P$24:$Q$28,2))))</f>
        <v/>
      </c>
      <c r="HF54" s="171" t="str">
        <f aca="false">IF(FU54="","",IF(FU54="-","-",IF(UPPER(FU54)="AB","+",VLOOKUP(FU54,'විෂය තොරතුරු'!$P$24:$Q$28,2))))</f>
        <v>W</v>
      </c>
      <c r="HG54" s="168" t="str">
        <f aca="false">IF(FV54="","",IF(FV54="-","-",IF(UPPER(FV54)="AB","+",VLOOKUP(FV54,'විෂය තොරතුරු'!$P$24:$Q$28,2))))</f>
        <v>S</v>
      </c>
      <c r="HH54" s="168" t="str">
        <f aca="false">IF(FW54="","",IF(FW54="-","-",IF(UPPER(FW54)="AB","+",VLOOKUP(FW54,'විෂය තොරතුරු'!$P$24:$Q$28,2))))</f>
        <v>S</v>
      </c>
      <c r="HI54" s="169" t="str">
        <f aca="false">IF(FX54="","",IF(FX54="-","-",IF(UPPER(FX54)="AB","+",VLOOKUP(FX54,'විෂය තොරතුරු'!$P$24:$Q$28,2))))</f>
        <v>W</v>
      </c>
      <c r="HJ54" s="167" t="str">
        <f aca="false">IF(FY54="","",IF(FY54="-","-",IF(UPPER(FY54)="AB","+",VLOOKUP(FY54,'විෂය තොරතුරු'!$P$24:$Q$28,2))))</f>
        <v>-</v>
      </c>
      <c r="HK54" s="168" t="str">
        <f aca="false">IF(FZ54="","",IF(FZ54="-","-",IF(UPPER(FZ54)="AB","+",VLOOKUP(FZ54,'විෂය තොරතුරු'!$P$24:$Q$28,2))))</f>
        <v>-</v>
      </c>
      <c r="HL54" s="168" t="str">
        <f aca="false">IF(GA54="","",IF(GA54="-","-",IF(UPPER(GA54)="AB","+",VLOOKUP(GA54,'විෂය තොරතුරු'!$P$24:$Q$28,2))))</f>
        <v>C</v>
      </c>
      <c r="HM54" s="168" t="str">
        <f aca="false">IF(GB54="","",IF(GB54="-","-",IF(UPPER(GB54)="AB","+",VLOOKUP(GB54,'විෂය තොරතුරු'!$P$24:$Q$28,2))))</f>
        <v/>
      </c>
      <c r="HN54" s="168" t="str">
        <f aca="false">IF(GC54="","",IF(GC54="-","-",IF(UPPER(GC54)="AB","+",VLOOKUP(GC54,'විෂය තොරතුරු'!$P$24:$Q$28,2))))</f>
        <v/>
      </c>
      <c r="HO54" s="168" t="str">
        <f aca="false">IF(GD54="","",IF(GD54="-","-",IF(UPPER(GD54)="AB","+",VLOOKUP(GD54,'විෂය තොරතුරු'!$P$24:$Q$28,2))))</f>
        <v/>
      </c>
      <c r="HP54" s="168" t="str">
        <f aca="false">IF(GE54="","",IF(GE54="-","-",IF(UPPER(GE54)="AB","+",VLOOKUP(GE54,'විෂය තොරතුරු'!$P$24:$Q$28,2))))</f>
        <v/>
      </c>
      <c r="HQ54" s="170" t="str">
        <f aca="false">IF(GF54="","",IF(GF54="-","-",IF(UPPER(GF54)="AB","+",VLOOKUP(GF54,'විෂය තොරතුරු'!$P$24:$Q$28,2))))</f>
        <v/>
      </c>
      <c r="HR54" s="171" t="str">
        <f aca="false">IF(GG54="","",IF(GG54="-","-",IF(UPPER(GG54)="AB","+",VLOOKUP(GG54,'විෂය තොරතුරු'!$P$24:$Q$28,2))))</f>
        <v>-</v>
      </c>
      <c r="HS54" s="168" t="str">
        <f aca="false">IF(GH54="","",IF(GH54="-","-",IF(UPPER(GH54)="AB","+",VLOOKUP(GH54,'විෂය තොරතුරු'!$P$24:$Q$28,2))))</f>
        <v>-</v>
      </c>
      <c r="HT54" s="168" t="str">
        <f aca="false">IF(GI54="","",IF(GI54="-","-",IF(UPPER(GI54)="AB","+",VLOOKUP(GI54,'විෂය තොරතුරු'!$P$24:$Q$28,2))))</f>
        <v>S</v>
      </c>
      <c r="HU54" s="168" t="str">
        <f aca="false">IF(GJ54="","",IF(GJ54="-","-",IF(UPPER(GJ54)="AB","+",VLOOKUP(GJ54,'විෂය තොරතුරු'!$P$24:$Q$28,2))))</f>
        <v/>
      </c>
      <c r="HV54" s="168" t="str">
        <f aca="false">IF(GK54="","",IF(GK54="-","-",IF(UPPER(GK54)="AB","+",VLOOKUP(GK54,'විෂය තොරතුරු'!$P$24:$Q$28,2))))</f>
        <v/>
      </c>
      <c r="HW54" s="168" t="str">
        <f aca="false">IF(GL54="","",IF(GL54="-","-",IF(UPPER(GL54)="AB","+",VLOOKUP(GL54,'විෂය තොරතුරු'!$P$24:$Q$28,2))))</f>
        <v>-</v>
      </c>
      <c r="HX54" s="168" t="str">
        <f aca="false">IF(GM54="","",IF(GM54="-","-",IF(UPPER(GM54)="AB","+",VLOOKUP(GM54,'විෂය තොරතුරු'!$P$24:$Q$28,2))))</f>
        <v/>
      </c>
      <c r="HY54" s="169" t="str">
        <f aca="false">IF(GN54="","",IF(GN54="-","-",IF(UPPER(GN54)="AB","+",VLOOKUP(GN54,'විෂය තොරතුරු'!$P$24:$Q$28,2))))</f>
        <v/>
      </c>
      <c r="HZ54" s="171" t="str">
        <f aca="false">IF(GO54="","",IF(GO54="-","-",IF(UPPER(GO54)="AB","+",VLOOKUP(GO54,'විෂය තොරතුරු'!$P$24:$Q$28,2))))</f>
        <v>-</v>
      </c>
      <c r="IA54" s="168" t="str">
        <f aca="false">IF(GP54="","",IF(GP54="-","-",IF(UPPER(GP54)="AB","+",VLOOKUP(GP54,'විෂය තොරතුරු'!$P$24:$Q$28,2))))</f>
        <v>-</v>
      </c>
      <c r="IB54" s="168" t="str">
        <f aca="false">IF(GQ54="","",IF(GQ54="-","-",IF(UPPER(GQ54)="AB","+",VLOOKUP(GQ54,'විෂය තොරතුරු'!$P$24:$Q$28,2))))</f>
        <v/>
      </c>
      <c r="IC54" s="168" t="str">
        <f aca="false">IF(GR54="","",IF(GR54="-","-",IF(UPPER(GR54)="AB","+",VLOOKUP(GR54,'විෂය තොරතුරු'!$P$24:$Q$28,2))))</f>
        <v>A</v>
      </c>
      <c r="ID54" s="168" t="str">
        <f aca="false">IF(GS54="","",IF(GS54="-","-",IF(UPPER(GS54)="AB","+",VLOOKUP(GS54,'විෂය තොරතුරු'!$P$24:$Q$28,2))))</f>
        <v/>
      </c>
      <c r="IE54" s="168" t="str">
        <f aca="false">IF(GT54="","",IF(GT54="-","-",IF(UPPER(GT54)="AB","+",VLOOKUP(GT54,'විෂය තොරතුරු'!$P$24:$Q$28,2))))</f>
        <v/>
      </c>
      <c r="IF54" s="168" t="str">
        <f aca="false">IF(GU54="","",IF(GU54="-","-",IF(UPPER(GU54)="AB","+",VLOOKUP(GU54,'විෂය තොරතුරු'!$P$24:$Q$28,2))))</f>
        <v/>
      </c>
      <c r="IG54" s="169" t="str">
        <f aca="false">IF(GV54="","",IF(GV54="-","-",IF(UPPER(GV54)="AB","+",VLOOKUP(GV54,'විෂය තොරතුරු'!$P$24:$Q$28,2))))</f>
        <v/>
      </c>
      <c r="IH54" s="171" t="n">
        <f aca="false">IF($FL54="","",COUNTIF($GZ54:$IG54,"A"))</f>
        <v>1</v>
      </c>
      <c r="II54" s="171" t="n">
        <f aca="false">IF($FL54="","",COUNTIF($GZ54:$IG54,"B"))</f>
        <v>0</v>
      </c>
      <c r="IJ54" s="171" t="n">
        <f aca="false">IF($FL54="","",COUNTIF($GZ54:$IG54,"C"))</f>
        <v>2</v>
      </c>
      <c r="IK54" s="171" t="n">
        <f aca="false">IF($FL54="","",COUNTIF($GZ54:$IG54,"S"))</f>
        <v>4</v>
      </c>
      <c r="IL54" s="171" t="n">
        <f aca="false">IF($FL54="","",COUNTIF($GZ54:$IG54,"W"))</f>
        <v>2</v>
      </c>
      <c r="IM54" s="171" t="n">
        <f aca="false">IF(FL54="","",SUM(IH54:IK54))</f>
        <v>7</v>
      </c>
      <c r="IN54" s="169" t="n">
        <f aca="false">IF(FL54="","",SUM(IH54:IJ54))</f>
        <v>3</v>
      </c>
      <c r="IO54" s="172" t="str">
        <f aca="false">IF(FL54="","",IF(AND(IM54&gt;=6,IN54&gt;=3,OR(FO54&gt;=35,FP54&gt;=35),FV54&gt;=35),"6/3 සමත්",IF(AND(IM54&gt;=5,IN54&gt;=3,OR(FO54&gt;=35,FP54&gt;=35,FV54&gt;=35)),"5/3 සමත්",IF(AND(IM54&gt;=4,IN54&gt;=1,OR(FO54&gt;=20,FP54&gt;=20,FV54&gt;=20)),"සමත් කළ හැකි",IF(IL54=9,"W9","අසමත් ?")))))</f>
        <v>6/3 සමත්</v>
      </c>
    </row>
    <row r="55" customFormat="false" ht="13.8" hidden="false" customHeight="false" outlineLevel="0" collapsed="false">
      <c r="A55" s="160" t="n">
        <v>41</v>
      </c>
      <c r="B55" s="161"/>
      <c r="C55" s="161"/>
      <c r="D55" s="162"/>
      <c r="E55" s="183"/>
      <c r="F55" s="181"/>
      <c r="G55" s="183"/>
      <c r="H55" s="180"/>
      <c r="I55" s="180"/>
      <c r="J55" s="181"/>
      <c r="K55" s="183"/>
      <c r="L55" s="180"/>
      <c r="M55" s="180"/>
      <c r="N55" s="181"/>
      <c r="O55" s="183"/>
      <c r="P55" s="180"/>
      <c r="Q55" s="180"/>
      <c r="R55" s="180"/>
      <c r="S55" s="180"/>
      <c r="T55" s="180"/>
      <c r="U55" s="180"/>
      <c r="V55" s="181"/>
      <c r="W55" s="183"/>
      <c r="X55" s="180"/>
      <c r="Y55" s="180"/>
      <c r="Z55" s="180"/>
      <c r="AA55" s="180"/>
      <c r="AB55" s="180"/>
      <c r="AC55" s="180"/>
      <c r="AD55" s="181"/>
      <c r="AE55" s="183"/>
      <c r="AF55" s="180"/>
      <c r="AG55" s="180"/>
      <c r="AH55" s="180"/>
      <c r="AI55" s="180"/>
      <c r="AJ55" s="180"/>
      <c r="AK55" s="180"/>
      <c r="AL55" s="166"/>
      <c r="AM55" s="167" t="str">
        <f aca="false">IF(B55="","",SUM(E55:AL55))</f>
        <v/>
      </c>
      <c r="AN55" s="168" t="str">
        <f aca="false">IF(B55="","",AM55/9)</f>
        <v/>
      </c>
      <c r="AO55" s="169" t="str">
        <f aca="false">IF(B55="","",IF(AM55=0,"-",RANK(AM55,$AM$15:$AM$64,0)))</f>
        <v/>
      </c>
      <c r="AP55" s="167" t="str">
        <f aca="false">IF(E55="","",IF(E55="-","-",IF(UPPER(E55)="AB","+",VLOOKUP(E55,'විෂය තොරතුරු'!$P$24:$Q$28,2))))</f>
        <v/>
      </c>
      <c r="AQ55" s="168" t="str">
        <f aca="false">IF(F55="","",IF(F55="-","-",IF(UPPER(F55)="AB","+",VLOOKUP(F55,'විෂය තොරතුරු'!$P$24:$Q$28,2))))</f>
        <v/>
      </c>
      <c r="AR55" s="168" t="str">
        <f aca="false">IF(G55="","",IF(G55="-","-",IF(UPPER(G55)="AB","+",VLOOKUP(G55,'විෂය තොරතුරු'!$P$24:$Q$28,2))))</f>
        <v/>
      </c>
      <c r="AS55" s="168" t="str">
        <f aca="false">IF(H55="","",IF(H55="-","-",IF(UPPER(H55)="AB","+",VLOOKUP(H55,'විෂය තොරතුරු'!$P$24:$Q$28,2))))</f>
        <v/>
      </c>
      <c r="AT55" s="168" t="str">
        <f aca="false">IF(I55="","",IF(I55="-","-",IF(UPPER(I55)="AB","+",VLOOKUP(I55,'විෂය තොරතුරු'!$P$24:$Q$28,2))))</f>
        <v/>
      </c>
      <c r="AU55" s="170" t="str">
        <f aca="false">IF(J55="","",IF(J55="-","-",IF(UPPER(J55)="AB","+",VLOOKUP(J55,'විෂය තොරතුරු'!$P$24:$Q$28,2))))</f>
        <v/>
      </c>
      <c r="AV55" s="171" t="str">
        <f aca="false">IF(K55="","",IF(K55="-","-",IF(UPPER(K55)="AB","+",VLOOKUP(K55,'විෂය තොරතුරු'!$P$24:$Q$28,2))))</f>
        <v/>
      </c>
      <c r="AW55" s="168" t="str">
        <f aca="false">IF(L55="","",IF(L55="-","-",IF(UPPER(L55)="AB","+",VLOOKUP(L55,'විෂය තොරතුරු'!$P$24:$Q$28,2))))</f>
        <v/>
      </c>
      <c r="AX55" s="168" t="str">
        <f aca="false">IF(M55="","",IF(M55="-","-",IF(UPPER(M55)="AB","+",VLOOKUP(M55,'විෂය තොරතුරු'!$P$24:$Q$28,2))))</f>
        <v/>
      </c>
      <c r="AY55" s="169" t="str">
        <f aca="false">IF(N55="","",IF(N55="-","-",IF(UPPER(N55)="AB","+",VLOOKUP(N55,'විෂය තොරතුරු'!$P$24:$Q$28,2))))</f>
        <v/>
      </c>
      <c r="AZ55" s="167" t="str">
        <f aca="false">IF(O55="","",IF(O55="-","-",IF(UPPER(O55)="AB","+",VLOOKUP(O55,'විෂය තොරතුරු'!$P$24:$Q$28,2))))</f>
        <v/>
      </c>
      <c r="BA55" s="168" t="str">
        <f aca="false">IF(P55="","",IF(P55="-","-",IF(UPPER(P55)="AB","+",VLOOKUP(P55,'විෂය තොරතුරු'!$P$24:$Q$28,2))))</f>
        <v/>
      </c>
      <c r="BB55" s="168" t="str">
        <f aca="false">IF(Q55="","",IF(Q55="-","-",IF(UPPER(Q55)="AB","+",VLOOKUP(Q55,'විෂය තොරතුරු'!$P$24:$Q$28,2))))</f>
        <v/>
      </c>
      <c r="BC55" s="168" t="str">
        <f aca="false">IF(R55="","",IF(R55="-","-",IF(UPPER(R55)="AB","+",VLOOKUP(R55,'විෂය තොරතුරු'!$P$24:$Q$28,2))))</f>
        <v/>
      </c>
      <c r="BD55" s="168" t="str">
        <f aca="false">IF(S55="","",IF(S55="-","-",IF(UPPER(S55)="AB","+",VLOOKUP(S55,'විෂය තොරතුරු'!$P$24:$Q$28,2))))</f>
        <v/>
      </c>
      <c r="BE55" s="168" t="str">
        <f aca="false">IF(T55="","",IF(T55="-","-",IF(UPPER(T55)="AB","+",VLOOKUP(T55,'විෂය තොරතුරු'!$P$24:$Q$28,2))))</f>
        <v/>
      </c>
      <c r="BF55" s="168" t="str">
        <f aca="false">IF(U55="","",IF(U55="-","-",IF(UPPER(U55)="AB","+",VLOOKUP(U55,'විෂය තොරතුරු'!$P$24:$Q$28,2))))</f>
        <v/>
      </c>
      <c r="BG55" s="170" t="str">
        <f aca="false">IF(V55="","",IF(V55="-","-",IF(UPPER(V55)="AB","+",VLOOKUP(V55,'විෂය තොරතුරු'!$P$24:$Q$28,2))))</f>
        <v/>
      </c>
      <c r="BH55" s="171" t="str">
        <f aca="false">IF(W55="","",IF(W55="-","-",IF(UPPER(W55)="AB","+",VLOOKUP(W55,'විෂය තොරතුරු'!$P$24:$Q$28,2))))</f>
        <v/>
      </c>
      <c r="BI55" s="168" t="str">
        <f aca="false">IF(X55="","",IF(X55="-","-",IF(UPPER(X55)="AB","+",VLOOKUP(X55,'විෂය තොරතුරු'!$P$24:$Q$28,2))))</f>
        <v/>
      </c>
      <c r="BJ55" s="168" t="str">
        <f aca="false">IF(Y55="","",IF(Y55="-","-",IF(UPPER(Y55)="AB","+",VLOOKUP(Y55,'විෂය තොරතුරු'!$P$24:$Q$28,2))))</f>
        <v/>
      </c>
      <c r="BK55" s="168" t="str">
        <f aca="false">IF(Z55="","",IF(Z55="-","-",IF(UPPER(Z55)="AB","+",VLOOKUP(Z55,'විෂය තොරතුරු'!$P$24:$Q$28,2))))</f>
        <v/>
      </c>
      <c r="BL55" s="168" t="str">
        <f aca="false">IF(AA55="","",IF(AA55="-","-",IF(UPPER(AA55)="AB","+",VLOOKUP(AA55,'විෂය තොරතුරු'!$P$24:$Q$28,2))))</f>
        <v/>
      </c>
      <c r="BM55" s="168" t="str">
        <f aca="false">IF(AB55="","",IF(AB55="-","-",IF(UPPER(AB55)="AB","+",VLOOKUP(AB55,'විෂය තොරතුරු'!$P$24:$Q$28,2))))</f>
        <v/>
      </c>
      <c r="BN55" s="168" t="str">
        <f aca="false">IF(AC55="","",IF(AC55="-","-",IF(UPPER(AC55)="AB","+",VLOOKUP(AC55,'විෂය තොරතුරු'!$P$24:$Q$28,2))))</f>
        <v/>
      </c>
      <c r="BO55" s="169" t="str">
        <f aca="false">IF(AD55="","",IF(AD55="-","-",IF(UPPER(AD55)="AB","+",VLOOKUP(AD55,'විෂය තොරතුරු'!$P$24:$Q$28,2))))</f>
        <v/>
      </c>
      <c r="BP55" s="171" t="str">
        <f aca="false">IF(AE55="","",IF(AE55="-","-",IF(UPPER(AE55)="AB","+",VLOOKUP(AE55,'විෂය තොරතුරු'!$P$24:$Q$28,2))))</f>
        <v/>
      </c>
      <c r="BQ55" s="168" t="str">
        <f aca="false">IF(AF55="","",IF(AF55="-","-",IF(UPPER(AF55)="AB","+",VLOOKUP(AF55,'විෂය තොරතුරු'!$P$24:$Q$28,2))))</f>
        <v/>
      </c>
      <c r="BR55" s="168" t="str">
        <f aca="false">IF(AG55="","",IF(AG55="-","-",IF(UPPER(AG55)="AB","+",VLOOKUP(AG55,'විෂය තොරතුරු'!$P$24:$Q$28,2))))</f>
        <v/>
      </c>
      <c r="BS55" s="168" t="str">
        <f aca="false">IF(AH55="","",IF(AH55="-","-",IF(UPPER(AH55)="AB","+",VLOOKUP(AH55,'විෂය තොරතුරු'!$P$24:$Q$28,2))))</f>
        <v/>
      </c>
      <c r="BT55" s="168" t="str">
        <f aca="false">IF(AI55="","",IF(AI55="-","-",IF(UPPER(AI55)="AB","+",VLOOKUP(AI55,'විෂය තොරතුරු'!$P$24:$Q$28,2))))</f>
        <v/>
      </c>
      <c r="BU55" s="168" t="str">
        <f aca="false">IF(AJ55="","",IF(AJ55="-","-",IF(UPPER(AJ55)="AB","+",VLOOKUP(AJ55,'විෂය තොරතුරු'!$P$24:$Q$28,2))))</f>
        <v/>
      </c>
      <c r="BV55" s="168" t="str">
        <f aca="false">IF(AK55="","",IF(AK55="-","-",IF(UPPER(AK55)="AB","+",VLOOKUP(AK55,'විෂය තොරතුරු'!$P$24:$Q$28,2))))</f>
        <v/>
      </c>
      <c r="BW55" s="169" t="str">
        <f aca="false">IF(AL55="","",IF(AL55="-","-",IF(UPPER(AL55)="AB","+",VLOOKUP(AL55,'විෂය තොරතුරු'!$P$24:$Q$28,2))))</f>
        <v/>
      </c>
      <c r="BX55" s="171" t="str">
        <f aca="false">IF($B55="","",COUNTIF($AP55:$BW55,"A"))</f>
        <v/>
      </c>
      <c r="BY55" s="168" t="str">
        <f aca="false">IF($B55="","",COUNTIF($AP55:$BW55,"B"))</f>
        <v/>
      </c>
      <c r="BZ55" s="168" t="str">
        <f aca="false">IF($B55="","",COUNTIF($AP55:$BW55,"C"))</f>
        <v/>
      </c>
      <c r="CA55" s="168" t="str">
        <f aca="false">IF($B55="","",COUNTIF($AP55:$BW55,"S"))</f>
        <v/>
      </c>
      <c r="CB55" s="169" t="str">
        <f aca="false">IF($B55="","",COUNTIF($AP55:$BW55,"W"))</f>
        <v/>
      </c>
      <c r="CC55" s="171" t="str">
        <f aca="false">IF(B55="","",SUM(BX55:CA55))</f>
        <v/>
      </c>
      <c r="CD55" s="169" t="str">
        <f aca="false">IF(B55="","",SUM(BX55:BZ55))</f>
        <v/>
      </c>
      <c r="CE55" s="172" t="str">
        <f aca="false">IF(B55="","",IF(AND(CC55&gt;=6,CD55&gt;=3,OR(E55&gt;=35,F55&gt;=35),L55&gt;=35),"6/3 සමත්",IF(AND(CC55&gt;=5,CD55&gt;=3,OR(E55&gt;=35,F55&gt;=35,L55&gt;=35)),"5/3 සමත්",IF(AND(CC55&gt;=4,CD55&gt;=1,OR(E55&gt;=20,F55&gt;=20,L55&gt;=20)),"සමත් කළ හැකි",IF(CB55=9,"W9","අසමත් ?")))))</f>
        <v/>
      </c>
      <c r="FK55" s="173" t="n">
        <v>41</v>
      </c>
      <c r="FL55" s="161" t="s">
        <v>84</v>
      </c>
      <c r="FM55" s="161"/>
      <c r="FN55" s="161" t="str">
        <f aca="false">IF(FM55="","-",(FM55/$M$95)*100)</f>
        <v>-</v>
      </c>
      <c r="FO55" s="165" t="n">
        <v>8</v>
      </c>
      <c r="FP55" s="165"/>
      <c r="FQ55" s="165" t="s">
        <v>18</v>
      </c>
      <c r="FR55" s="165" t="s">
        <v>18</v>
      </c>
      <c r="FS55" s="165"/>
      <c r="FT55" s="165"/>
      <c r="FU55" s="165" t="n">
        <v>3</v>
      </c>
      <c r="FV55" s="165" t="n">
        <v>14</v>
      </c>
      <c r="FW55" s="165" t="n">
        <v>7</v>
      </c>
      <c r="FX55" s="165" t="n">
        <v>11</v>
      </c>
      <c r="FY55" s="165" t="s">
        <v>18</v>
      </c>
      <c r="FZ55" s="165" t="s">
        <v>18</v>
      </c>
      <c r="GA55" s="165" t="n">
        <v>13</v>
      </c>
      <c r="GB55" s="165"/>
      <c r="GC55" s="165"/>
      <c r="GD55" s="165"/>
      <c r="GE55" s="165"/>
      <c r="GF55" s="165"/>
      <c r="GG55" s="165" t="s">
        <v>18</v>
      </c>
      <c r="GH55" s="165" t="s">
        <v>18</v>
      </c>
      <c r="GI55" s="165" t="n">
        <v>20</v>
      </c>
      <c r="GJ55" s="165"/>
      <c r="GK55" s="165"/>
      <c r="GL55" s="165" t="s">
        <v>18</v>
      </c>
      <c r="GM55" s="165"/>
      <c r="GN55" s="165"/>
      <c r="GO55" s="165" t="n">
        <v>5</v>
      </c>
      <c r="GP55" s="165" t="s">
        <v>18</v>
      </c>
      <c r="GQ55" s="165"/>
      <c r="GR55" s="165" t="s">
        <v>18</v>
      </c>
      <c r="GS55" s="165"/>
      <c r="GT55" s="165"/>
      <c r="GU55" s="165"/>
      <c r="GV55" s="174"/>
      <c r="GW55" s="167" t="n">
        <f aca="false">IF(FL55="","",SUM(FO55:GV55))</f>
        <v>81</v>
      </c>
      <c r="GX55" s="168" t="n">
        <f aca="false">IF(FL55="","",GW55/9)</f>
        <v>9</v>
      </c>
      <c r="GY55" s="169" t="n">
        <f aca="false">IF(FL55="","",IF(GW55=0,"-",RANK(GW55,$GW$15:$GW$64,0)))</f>
        <v>44</v>
      </c>
      <c r="GZ55" s="167" t="str">
        <f aca="false">IF(FO55="","",IF(FO55="-","-",IF(UPPER(FO55)="AB","+",VLOOKUP(FO55,'විෂය තොරතුරු'!$P$24:$Q$28,2))))</f>
        <v>W</v>
      </c>
      <c r="HA55" s="168" t="str">
        <f aca="false">IF(FP55="","",IF(FP55="-","-",IF(UPPER(FP55)="AB","+",VLOOKUP(FP55,'විෂය තොරතුරු'!$P$24:$Q$28,2))))</f>
        <v/>
      </c>
      <c r="HB55" s="168" t="str">
        <f aca="false">IF(FQ55="","",IF(FQ55="-","-",IF(UPPER(FQ55)="AB","+",VLOOKUP(FQ55,'විෂය තොරතුරු'!$P$24:$Q$28,2))))</f>
        <v>-</v>
      </c>
      <c r="HC55" s="168" t="str">
        <f aca="false">IF(FR55="","",IF(FR55="-","-",IF(UPPER(FR55)="AB","+",VLOOKUP(FR55,'විෂය තොරතුරු'!$P$24:$Q$28,2))))</f>
        <v>-</v>
      </c>
      <c r="HD55" s="168" t="str">
        <f aca="false">IF(FS55="","",IF(FS55="-","-",IF(UPPER(FS55)="AB","+",VLOOKUP(FS55,'විෂය තොරතුරු'!$P$24:$Q$28,2))))</f>
        <v/>
      </c>
      <c r="HE55" s="170" t="str">
        <f aca="false">IF(FT55="","",IF(FT55="-","-",IF(UPPER(FT55)="AB","+",VLOOKUP(FT55,'විෂය තොරතුරු'!$P$24:$Q$28,2))))</f>
        <v/>
      </c>
      <c r="HF55" s="171" t="str">
        <f aca="false">IF(FU55="","",IF(FU55="-","-",IF(UPPER(FU55)="AB","+",VLOOKUP(FU55,'විෂය තොරතුරු'!$P$24:$Q$28,2))))</f>
        <v>W</v>
      </c>
      <c r="HG55" s="168" t="str">
        <f aca="false">IF(FV55="","",IF(FV55="-","-",IF(UPPER(FV55)="AB","+",VLOOKUP(FV55,'විෂය තොරතුරු'!$P$24:$Q$28,2))))</f>
        <v>W</v>
      </c>
      <c r="HH55" s="168" t="str">
        <f aca="false">IF(FW55="","",IF(FW55="-","-",IF(UPPER(FW55)="AB","+",VLOOKUP(FW55,'විෂය තොරතුරු'!$P$24:$Q$28,2))))</f>
        <v>W</v>
      </c>
      <c r="HI55" s="169" t="str">
        <f aca="false">IF(FX55="","",IF(FX55="-","-",IF(UPPER(FX55)="AB","+",VLOOKUP(FX55,'විෂය තොරතුරු'!$P$24:$Q$28,2))))</f>
        <v>W</v>
      </c>
      <c r="HJ55" s="167" t="str">
        <f aca="false">IF(FY55="","",IF(FY55="-","-",IF(UPPER(FY55)="AB","+",VLOOKUP(FY55,'විෂය තොරතුරු'!$P$24:$Q$28,2))))</f>
        <v>-</v>
      </c>
      <c r="HK55" s="168" t="str">
        <f aca="false">IF(FZ55="","",IF(FZ55="-","-",IF(UPPER(FZ55)="AB","+",VLOOKUP(FZ55,'විෂය තොරතුරු'!$P$24:$Q$28,2))))</f>
        <v>-</v>
      </c>
      <c r="HL55" s="168" t="str">
        <f aca="false">IF(GA55="","",IF(GA55="-","-",IF(UPPER(GA55)="AB","+",VLOOKUP(GA55,'විෂය තොරතුරු'!$P$24:$Q$28,2))))</f>
        <v>W</v>
      </c>
      <c r="HM55" s="168" t="str">
        <f aca="false">IF(GB55="","",IF(GB55="-","-",IF(UPPER(GB55)="AB","+",VLOOKUP(GB55,'විෂය තොරතුරු'!$P$24:$Q$28,2))))</f>
        <v/>
      </c>
      <c r="HN55" s="168" t="str">
        <f aca="false">IF(GC55="","",IF(GC55="-","-",IF(UPPER(GC55)="AB","+",VLOOKUP(GC55,'විෂය තොරතුරු'!$P$24:$Q$28,2))))</f>
        <v/>
      </c>
      <c r="HO55" s="168" t="str">
        <f aca="false">IF(GD55="","",IF(GD55="-","-",IF(UPPER(GD55)="AB","+",VLOOKUP(GD55,'විෂය තොරතුරු'!$P$24:$Q$28,2))))</f>
        <v/>
      </c>
      <c r="HP55" s="168" t="str">
        <f aca="false">IF(GE55="","",IF(GE55="-","-",IF(UPPER(GE55)="AB","+",VLOOKUP(GE55,'විෂය තොරතුරු'!$P$24:$Q$28,2))))</f>
        <v/>
      </c>
      <c r="HQ55" s="170" t="str">
        <f aca="false">IF(GF55="","",IF(GF55="-","-",IF(UPPER(GF55)="AB","+",VLOOKUP(GF55,'විෂය තොරතුරු'!$P$24:$Q$28,2))))</f>
        <v/>
      </c>
      <c r="HR55" s="171" t="str">
        <f aca="false">IF(GG55="","",IF(GG55="-","-",IF(UPPER(GG55)="AB","+",VLOOKUP(GG55,'විෂය තොරතුරු'!$P$24:$Q$28,2))))</f>
        <v>-</v>
      </c>
      <c r="HS55" s="168" t="str">
        <f aca="false">IF(GH55="","",IF(GH55="-","-",IF(UPPER(GH55)="AB","+",VLOOKUP(GH55,'විෂය තොරතුරු'!$P$24:$Q$28,2))))</f>
        <v>-</v>
      </c>
      <c r="HT55" s="168" t="str">
        <f aca="false">IF(GI55="","",IF(GI55="-","-",IF(UPPER(GI55)="AB","+",VLOOKUP(GI55,'විෂය තොරතුරු'!$P$24:$Q$28,2))))</f>
        <v>W</v>
      </c>
      <c r="HU55" s="168" t="str">
        <f aca="false">IF(GJ55="","",IF(GJ55="-","-",IF(UPPER(GJ55)="AB","+",VLOOKUP(GJ55,'විෂය තොරතුරු'!$P$24:$Q$28,2))))</f>
        <v/>
      </c>
      <c r="HV55" s="168" t="str">
        <f aca="false">IF(GK55="","",IF(GK55="-","-",IF(UPPER(GK55)="AB","+",VLOOKUP(GK55,'විෂය තොරතුරු'!$P$24:$Q$28,2))))</f>
        <v/>
      </c>
      <c r="HW55" s="168" t="str">
        <f aca="false">IF(GL55="","",IF(GL55="-","-",IF(UPPER(GL55)="AB","+",VLOOKUP(GL55,'විෂය තොරතුරු'!$P$24:$Q$28,2))))</f>
        <v>-</v>
      </c>
      <c r="HX55" s="168" t="str">
        <f aca="false">IF(GM55="","",IF(GM55="-","-",IF(UPPER(GM55)="AB","+",VLOOKUP(GM55,'විෂය තොරතුරු'!$P$24:$Q$28,2))))</f>
        <v/>
      </c>
      <c r="HY55" s="169" t="str">
        <f aca="false">IF(GN55="","",IF(GN55="-","-",IF(UPPER(GN55)="AB","+",VLOOKUP(GN55,'විෂය තොරතුරු'!$P$24:$Q$28,2))))</f>
        <v/>
      </c>
      <c r="HZ55" s="171" t="str">
        <f aca="false">IF(GO55="","",IF(GO55="-","-",IF(UPPER(GO55)="AB","+",VLOOKUP(GO55,'විෂය තොරතුරු'!$P$24:$Q$28,2))))</f>
        <v>W</v>
      </c>
      <c r="IA55" s="168" t="str">
        <f aca="false">IF(GP55="","",IF(GP55="-","-",IF(UPPER(GP55)="AB","+",VLOOKUP(GP55,'විෂය තොරතුරු'!$P$24:$Q$28,2))))</f>
        <v>-</v>
      </c>
      <c r="IB55" s="168" t="str">
        <f aca="false">IF(GQ55="","",IF(GQ55="-","-",IF(UPPER(GQ55)="AB","+",VLOOKUP(GQ55,'විෂය තොරතුරු'!$P$24:$Q$28,2))))</f>
        <v/>
      </c>
      <c r="IC55" s="168" t="str">
        <f aca="false">IF(GR55="","",IF(GR55="-","-",IF(UPPER(GR55)="AB","+",VLOOKUP(GR55,'විෂය තොරතුරු'!$P$24:$Q$28,2))))</f>
        <v>-</v>
      </c>
      <c r="ID55" s="168" t="str">
        <f aca="false">IF(GS55="","",IF(GS55="-","-",IF(UPPER(GS55)="AB","+",VLOOKUP(GS55,'විෂය තොරතුරු'!$P$24:$Q$28,2))))</f>
        <v/>
      </c>
      <c r="IE55" s="168" t="str">
        <f aca="false">IF(GT55="","",IF(GT55="-","-",IF(UPPER(GT55)="AB","+",VLOOKUP(GT55,'විෂය තොරතුරු'!$P$24:$Q$28,2))))</f>
        <v/>
      </c>
      <c r="IF55" s="168" t="str">
        <f aca="false">IF(GU55="","",IF(GU55="-","-",IF(UPPER(GU55)="AB","+",VLOOKUP(GU55,'විෂය තොරතුරු'!$P$24:$Q$28,2))))</f>
        <v/>
      </c>
      <c r="IG55" s="169" t="str">
        <f aca="false">IF(GV55="","",IF(GV55="-","-",IF(UPPER(GV55)="AB","+",VLOOKUP(GV55,'විෂය තොරතුරු'!$P$24:$Q$28,2))))</f>
        <v/>
      </c>
      <c r="IH55" s="171" t="n">
        <f aca="false">IF($FL55="","",COUNTIF($GZ55:$IG55,"A"))</f>
        <v>0</v>
      </c>
      <c r="II55" s="171" t="n">
        <f aca="false">IF($FL55="","",COUNTIF($GZ55:$IG55,"B"))</f>
        <v>0</v>
      </c>
      <c r="IJ55" s="171" t="n">
        <f aca="false">IF($FL55="","",COUNTIF($GZ55:$IG55,"C"))</f>
        <v>0</v>
      </c>
      <c r="IK55" s="171" t="n">
        <f aca="false">IF($FL55="","",COUNTIF($GZ55:$IG55,"S"))</f>
        <v>0</v>
      </c>
      <c r="IL55" s="171" t="n">
        <f aca="false">IF($FL55="","",COUNTIF($GZ55:$IG55,"W"))</f>
        <v>8</v>
      </c>
      <c r="IM55" s="171" t="n">
        <f aca="false">IF(FL55="","",SUM(IH55:IK55))</f>
        <v>0</v>
      </c>
      <c r="IN55" s="169" t="n">
        <f aca="false">IF(FL55="","",SUM(IH55:IJ55))</f>
        <v>0</v>
      </c>
      <c r="IO55" s="172" t="str">
        <f aca="false">IF(FL55="","",IF(AND(IM55&gt;=6,IN55&gt;=3,OR(FO55&gt;=35,FP55&gt;=35),FV55&gt;=35),"6/3 සමත්",IF(AND(IM55&gt;=5,IN55&gt;=3,OR(FO55&gt;=35,FP55&gt;=35,FV55&gt;=35)),"5/3 සමත්",IF(AND(IM55&gt;=4,IN55&gt;=1,OR(FO55&gt;=20,FP55&gt;=20,FV55&gt;=20)),"සමත් කළ හැකි",IF(IL55=9,"W9","අසමත් ?")))))</f>
        <v>අසමත් ?</v>
      </c>
    </row>
    <row r="56" customFormat="false" ht="13.8" hidden="false" customHeight="false" outlineLevel="0" collapsed="false">
      <c r="A56" s="160" t="n">
        <v>42</v>
      </c>
      <c r="B56" s="175"/>
      <c r="C56" s="161"/>
      <c r="D56" s="162"/>
      <c r="E56" s="183"/>
      <c r="F56" s="181"/>
      <c r="G56" s="183"/>
      <c r="H56" s="180"/>
      <c r="I56" s="180"/>
      <c r="J56" s="181"/>
      <c r="K56" s="183"/>
      <c r="L56" s="180"/>
      <c r="M56" s="180"/>
      <c r="N56" s="181"/>
      <c r="O56" s="183"/>
      <c r="P56" s="180"/>
      <c r="Q56" s="180"/>
      <c r="R56" s="180"/>
      <c r="S56" s="180"/>
      <c r="T56" s="180"/>
      <c r="U56" s="180"/>
      <c r="V56" s="181"/>
      <c r="W56" s="183"/>
      <c r="X56" s="180"/>
      <c r="Y56" s="180"/>
      <c r="Z56" s="180"/>
      <c r="AA56" s="180"/>
      <c r="AB56" s="180"/>
      <c r="AC56" s="180"/>
      <c r="AD56" s="181"/>
      <c r="AE56" s="183"/>
      <c r="AF56" s="180"/>
      <c r="AG56" s="180"/>
      <c r="AH56" s="180"/>
      <c r="AI56" s="180"/>
      <c r="AJ56" s="180"/>
      <c r="AK56" s="180"/>
      <c r="AL56" s="166"/>
      <c r="AM56" s="167" t="str">
        <f aca="false">IF(B56="","",SUM(E56:AL56))</f>
        <v/>
      </c>
      <c r="AN56" s="168" t="str">
        <f aca="false">IF(B56="","",AM56/9)</f>
        <v/>
      </c>
      <c r="AO56" s="169" t="str">
        <f aca="false">IF(B56="","",IF(AM56=0,"-",RANK(AM56,$AM$15:$AM$64,0)))</f>
        <v/>
      </c>
      <c r="AP56" s="167" t="str">
        <f aca="false">IF(E56="","",IF(E56="-","-",IF(UPPER(E56)="AB","+",VLOOKUP(E56,'විෂය තොරතුරු'!$P$24:$Q$28,2))))</f>
        <v/>
      </c>
      <c r="AQ56" s="168" t="str">
        <f aca="false">IF(F56="","",IF(F56="-","-",IF(UPPER(F56)="AB","+",VLOOKUP(F56,'විෂය තොරතුරු'!$P$24:$Q$28,2))))</f>
        <v/>
      </c>
      <c r="AR56" s="168" t="str">
        <f aca="false">IF(G56="","",IF(G56="-","-",IF(UPPER(G56)="AB","+",VLOOKUP(G56,'විෂය තොරතුරු'!$P$24:$Q$28,2))))</f>
        <v/>
      </c>
      <c r="AS56" s="168" t="str">
        <f aca="false">IF(H56="","",IF(H56="-","-",IF(UPPER(H56)="AB","+",VLOOKUP(H56,'විෂය තොරතුරු'!$P$24:$Q$28,2))))</f>
        <v/>
      </c>
      <c r="AT56" s="168" t="str">
        <f aca="false">IF(I56="","",IF(I56="-","-",IF(UPPER(I56)="AB","+",VLOOKUP(I56,'විෂය තොරතුරු'!$P$24:$Q$28,2))))</f>
        <v/>
      </c>
      <c r="AU56" s="170" t="str">
        <f aca="false">IF(J56="","",IF(J56="-","-",IF(UPPER(J56)="AB","+",VLOOKUP(J56,'විෂය තොරතුරු'!$P$24:$Q$28,2))))</f>
        <v/>
      </c>
      <c r="AV56" s="171" t="str">
        <f aca="false">IF(K56="","",IF(K56="-","-",IF(UPPER(K56)="AB","+",VLOOKUP(K56,'විෂය තොරතුරු'!$P$24:$Q$28,2))))</f>
        <v/>
      </c>
      <c r="AW56" s="168" t="str">
        <f aca="false">IF(L56="","",IF(L56="-","-",IF(UPPER(L56)="AB","+",VLOOKUP(L56,'විෂය තොරතුරු'!$P$24:$Q$28,2))))</f>
        <v/>
      </c>
      <c r="AX56" s="168" t="str">
        <f aca="false">IF(M56="","",IF(M56="-","-",IF(UPPER(M56)="AB","+",VLOOKUP(M56,'විෂය තොරතුරු'!$P$24:$Q$28,2))))</f>
        <v/>
      </c>
      <c r="AY56" s="169" t="str">
        <f aca="false">IF(N56="","",IF(N56="-","-",IF(UPPER(N56)="AB","+",VLOOKUP(N56,'විෂය තොරතුරු'!$P$24:$Q$28,2))))</f>
        <v/>
      </c>
      <c r="AZ56" s="167" t="str">
        <f aca="false">IF(O56="","",IF(O56="-","-",IF(UPPER(O56)="AB","+",VLOOKUP(O56,'විෂය තොරතුරු'!$P$24:$Q$28,2))))</f>
        <v/>
      </c>
      <c r="BA56" s="168" t="str">
        <f aca="false">IF(P56="","",IF(P56="-","-",IF(UPPER(P56)="AB","+",VLOOKUP(P56,'විෂය තොරතුරු'!$P$24:$Q$28,2))))</f>
        <v/>
      </c>
      <c r="BB56" s="168" t="str">
        <f aca="false">IF(Q56="","",IF(Q56="-","-",IF(UPPER(Q56)="AB","+",VLOOKUP(Q56,'විෂය තොරතුරු'!$P$24:$Q$28,2))))</f>
        <v/>
      </c>
      <c r="BC56" s="168" t="str">
        <f aca="false">IF(R56="","",IF(R56="-","-",IF(UPPER(R56)="AB","+",VLOOKUP(R56,'විෂය තොරතුරු'!$P$24:$Q$28,2))))</f>
        <v/>
      </c>
      <c r="BD56" s="168" t="str">
        <f aca="false">IF(S56="","",IF(S56="-","-",IF(UPPER(S56)="AB","+",VLOOKUP(S56,'විෂය තොරතුරු'!$P$24:$Q$28,2))))</f>
        <v/>
      </c>
      <c r="BE56" s="168" t="str">
        <f aca="false">IF(T56="","",IF(T56="-","-",IF(UPPER(T56)="AB","+",VLOOKUP(T56,'විෂය තොරතුරු'!$P$24:$Q$28,2))))</f>
        <v/>
      </c>
      <c r="BF56" s="168" t="str">
        <f aca="false">IF(U56="","",IF(U56="-","-",IF(UPPER(U56)="AB","+",VLOOKUP(U56,'විෂය තොරතුරු'!$P$24:$Q$28,2))))</f>
        <v/>
      </c>
      <c r="BG56" s="170" t="str">
        <f aca="false">IF(V56="","",IF(V56="-","-",IF(UPPER(V56)="AB","+",VLOOKUP(V56,'විෂය තොරතුරු'!$P$24:$Q$28,2))))</f>
        <v/>
      </c>
      <c r="BH56" s="171" t="str">
        <f aca="false">IF(W56="","",IF(W56="-","-",IF(UPPER(W56)="AB","+",VLOOKUP(W56,'විෂය තොරතුරු'!$P$24:$Q$28,2))))</f>
        <v/>
      </c>
      <c r="BI56" s="168" t="str">
        <f aca="false">IF(X56="","",IF(X56="-","-",IF(UPPER(X56)="AB","+",VLOOKUP(X56,'විෂය තොරතුරු'!$P$24:$Q$28,2))))</f>
        <v/>
      </c>
      <c r="BJ56" s="168" t="str">
        <f aca="false">IF(Y56="","",IF(Y56="-","-",IF(UPPER(Y56)="AB","+",VLOOKUP(Y56,'විෂය තොරතුරු'!$P$24:$Q$28,2))))</f>
        <v/>
      </c>
      <c r="BK56" s="168" t="str">
        <f aca="false">IF(Z56="","",IF(Z56="-","-",IF(UPPER(Z56)="AB","+",VLOOKUP(Z56,'විෂය තොරතුරු'!$P$24:$Q$28,2))))</f>
        <v/>
      </c>
      <c r="BL56" s="168" t="str">
        <f aca="false">IF(AA56="","",IF(AA56="-","-",IF(UPPER(AA56)="AB","+",VLOOKUP(AA56,'විෂය තොරතුරු'!$P$24:$Q$28,2))))</f>
        <v/>
      </c>
      <c r="BM56" s="168" t="str">
        <f aca="false">IF(AB56="","",IF(AB56="-","-",IF(UPPER(AB56)="AB","+",VLOOKUP(AB56,'විෂය තොරතුරු'!$P$24:$Q$28,2))))</f>
        <v/>
      </c>
      <c r="BN56" s="168" t="str">
        <f aca="false">IF(AC56="","",IF(AC56="-","-",IF(UPPER(AC56)="AB","+",VLOOKUP(AC56,'විෂය තොරතුරු'!$P$24:$Q$28,2))))</f>
        <v/>
      </c>
      <c r="BO56" s="169" t="str">
        <f aca="false">IF(AD56="","",IF(AD56="-","-",IF(UPPER(AD56)="AB","+",VLOOKUP(AD56,'විෂය තොරතුරු'!$P$24:$Q$28,2))))</f>
        <v/>
      </c>
      <c r="BP56" s="171" t="str">
        <f aca="false">IF(AE56="","",IF(AE56="-","-",IF(UPPER(AE56)="AB","+",VLOOKUP(AE56,'විෂය තොරතුරු'!$P$24:$Q$28,2))))</f>
        <v/>
      </c>
      <c r="BQ56" s="168" t="str">
        <f aca="false">IF(AF56="","",IF(AF56="-","-",IF(UPPER(AF56)="AB","+",VLOOKUP(AF56,'විෂය තොරතුරු'!$P$24:$Q$28,2))))</f>
        <v/>
      </c>
      <c r="BR56" s="168" t="str">
        <f aca="false">IF(AG56="","",IF(AG56="-","-",IF(UPPER(AG56)="AB","+",VLOOKUP(AG56,'විෂය තොරතුරු'!$P$24:$Q$28,2))))</f>
        <v/>
      </c>
      <c r="BS56" s="168" t="str">
        <f aca="false">IF(AH56="","",IF(AH56="-","-",IF(UPPER(AH56)="AB","+",VLOOKUP(AH56,'විෂය තොරතුරු'!$P$24:$Q$28,2))))</f>
        <v/>
      </c>
      <c r="BT56" s="168" t="str">
        <f aca="false">IF(AI56="","",IF(AI56="-","-",IF(UPPER(AI56)="AB","+",VLOOKUP(AI56,'විෂය තොරතුරු'!$P$24:$Q$28,2))))</f>
        <v/>
      </c>
      <c r="BU56" s="168" t="str">
        <f aca="false">IF(AJ56="","",IF(AJ56="-","-",IF(UPPER(AJ56)="AB","+",VLOOKUP(AJ56,'විෂය තොරතුරු'!$P$24:$Q$28,2))))</f>
        <v/>
      </c>
      <c r="BV56" s="168" t="str">
        <f aca="false">IF(AK56="","",IF(AK56="-","-",IF(UPPER(AK56)="AB","+",VLOOKUP(AK56,'විෂය තොරතුරු'!$P$24:$Q$28,2))))</f>
        <v/>
      </c>
      <c r="BW56" s="169" t="str">
        <f aca="false">IF(AL56="","",IF(AL56="-","-",IF(UPPER(AL56)="AB","+",VLOOKUP(AL56,'විෂය තොරතුරු'!$P$24:$Q$28,2))))</f>
        <v/>
      </c>
      <c r="BX56" s="171" t="str">
        <f aca="false">IF($B56="","",COUNTIF($AP56:$BW56,"A"))</f>
        <v/>
      </c>
      <c r="BY56" s="168" t="str">
        <f aca="false">IF($B56="","",COUNTIF($AP56:$BW56,"B"))</f>
        <v/>
      </c>
      <c r="BZ56" s="168" t="str">
        <f aca="false">IF($B56="","",COUNTIF($AP56:$BW56,"C"))</f>
        <v/>
      </c>
      <c r="CA56" s="168" t="str">
        <f aca="false">IF($B56="","",COUNTIF($AP56:$BW56,"S"))</f>
        <v/>
      </c>
      <c r="CB56" s="169" t="str">
        <f aca="false">IF($B56="","",COUNTIF($AP56:$BW56,"W"))</f>
        <v/>
      </c>
      <c r="CC56" s="171" t="str">
        <f aca="false">IF(B56="","",SUM(BX56:CA56))</f>
        <v/>
      </c>
      <c r="CD56" s="169" t="str">
        <f aca="false">IF(B56="","",SUM(BX56:BZ56))</f>
        <v/>
      </c>
      <c r="CE56" s="172" t="str">
        <f aca="false">IF(B56="","",IF(AND(CC56&gt;=6,CD56&gt;=3,OR(E56&gt;=35,F56&gt;=35),L56&gt;=35),"6/3 සමත්",IF(AND(CC56&gt;=5,CD56&gt;=3,OR(E56&gt;=35,F56&gt;=35,L56&gt;=35)),"5/3 සමත්",IF(AND(CC56&gt;=4,CD56&gt;=1,OR(E56&gt;=20,F56&gt;=20,L56&gt;=20)),"සමත් කළ හැකි",IF(CB56=9,"W9","අසමත් ?")))))</f>
        <v/>
      </c>
      <c r="FK56" s="173" t="n">
        <v>42</v>
      </c>
      <c r="FL56" s="175" t="s">
        <v>85</v>
      </c>
      <c r="FM56" s="161"/>
      <c r="FN56" s="161" t="str">
        <f aca="false">IF(FM56="","-",(FM56/$M$95)*100)</f>
        <v>-</v>
      </c>
      <c r="FO56" s="165" t="n">
        <v>23</v>
      </c>
      <c r="FP56" s="165"/>
      <c r="FQ56" s="165" t="n">
        <v>47</v>
      </c>
      <c r="FR56" s="165" t="s">
        <v>18</v>
      </c>
      <c r="FS56" s="165"/>
      <c r="FT56" s="165"/>
      <c r="FU56" s="165" t="s">
        <v>52</v>
      </c>
      <c r="FV56" s="165" t="n">
        <v>14</v>
      </c>
      <c r="FW56" s="165" t="n">
        <v>7</v>
      </c>
      <c r="FX56" s="165" t="s">
        <v>52</v>
      </c>
      <c r="FY56" s="165" t="s">
        <v>18</v>
      </c>
      <c r="FZ56" s="165" t="s">
        <v>18</v>
      </c>
      <c r="GA56" s="165" t="n">
        <v>26</v>
      </c>
      <c r="GB56" s="165"/>
      <c r="GC56" s="165"/>
      <c r="GD56" s="165"/>
      <c r="GE56" s="165"/>
      <c r="GF56" s="165"/>
      <c r="GG56" s="165" t="n">
        <v>46</v>
      </c>
      <c r="GH56" s="165" t="s">
        <v>18</v>
      </c>
      <c r="GI56" s="165" t="s">
        <v>18</v>
      </c>
      <c r="GJ56" s="165"/>
      <c r="GK56" s="165"/>
      <c r="GL56" s="165" t="s">
        <v>18</v>
      </c>
      <c r="GM56" s="165"/>
      <c r="GN56" s="165"/>
      <c r="GO56" s="165" t="s">
        <v>18</v>
      </c>
      <c r="GP56" s="165" t="s">
        <v>18</v>
      </c>
      <c r="GQ56" s="165"/>
      <c r="GR56" s="165" t="s">
        <v>18</v>
      </c>
      <c r="GS56" s="165"/>
      <c r="GT56" s="165"/>
      <c r="GU56" s="165"/>
      <c r="GV56" s="174"/>
      <c r="GW56" s="167" t="n">
        <f aca="false">IF(FL56="","",SUM(FO56:GV56))</f>
        <v>163</v>
      </c>
      <c r="GX56" s="168" t="n">
        <f aca="false">IF(FL56="","",GW56/9)</f>
        <v>18.1111111111111</v>
      </c>
      <c r="GY56" s="169" t="n">
        <f aca="false">IF(FL56="","",IF(GW56=0,"-",RANK(GW56,$GW$15:$GW$64,0)))</f>
        <v>39</v>
      </c>
      <c r="GZ56" s="167" t="str">
        <f aca="false">IF(FO56="","",IF(FO56="-","-",IF(UPPER(FO56)="AB","+",VLOOKUP(FO56,'විෂය තොරතුරු'!$P$24:$Q$28,2))))</f>
        <v>W</v>
      </c>
      <c r="HA56" s="168" t="str">
        <f aca="false">IF(FP56="","",IF(FP56="-","-",IF(UPPER(FP56)="AB","+",VLOOKUP(FP56,'විෂය තොරතුරු'!$P$24:$Q$28,2))))</f>
        <v/>
      </c>
      <c r="HB56" s="168" t="str">
        <f aca="false">IF(FQ56="","",IF(FQ56="-","-",IF(UPPER(FQ56)="AB","+",VLOOKUP(FQ56,'විෂය තොරතුරු'!$P$24:$Q$28,2))))</f>
        <v>S</v>
      </c>
      <c r="HC56" s="168" t="str">
        <f aca="false">IF(FR56="","",IF(FR56="-","-",IF(UPPER(FR56)="AB","+",VLOOKUP(FR56,'විෂය තොරතුරු'!$P$24:$Q$28,2))))</f>
        <v>-</v>
      </c>
      <c r="HD56" s="168" t="str">
        <f aca="false">IF(FS56="","",IF(FS56="-","-",IF(UPPER(FS56)="AB","+",VLOOKUP(FS56,'විෂය තොරතුරු'!$P$24:$Q$28,2))))</f>
        <v/>
      </c>
      <c r="HE56" s="170" t="str">
        <f aca="false">IF(FT56="","",IF(FT56="-","-",IF(UPPER(FT56)="AB","+",VLOOKUP(FT56,'විෂය තොරතුරු'!$P$24:$Q$28,2))))</f>
        <v/>
      </c>
      <c r="HF56" s="171" t="str">
        <f aca="false">IF(FU56="","",IF(FU56="-","-",IF(UPPER(FU56)="AB","+",VLOOKUP(FU56,'විෂය තොරතුරු'!$P$24:$Q$28,2))))</f>
        <v>+</v>
      </c>
      <c r="HG56" s="168" t="str">
        <f aca="false">IF(FV56="","",IF(FV56="-","-",IF(UPPER(FV56)="AB","+",VLOOKUP(FV56,'විෂය තොරතුරු'!$P$24:$Q$28,2))))</f>
        <v>W</v>
      </c>
      <c r="HH56" s="168" t="str">
        <f aca="false">IF(FW56="","",IF(FW56="-","-",IF(UPPER(FW56)="AB","+",VLOOKUP(FW56,'විෂය තොරතුරු'!$P$24:$Q$28,2))))</f>
        <v>W</v>
      </c>
      <c r="HI56" s="169" t="str">
        <f aca="false">IF(FX56="","",IF(FX56="-","-",IF(UPPER(FX56)="AB","+",VLOOKUP(FX56,'විෂය තොරතුරු'!$P$24:$Q$28,2))))</f>
        <v>+</v>
      </c>
      <c r="HJ56" s="167" t="str">
        <f aca="false">IF(FY56="","",IF(FY56="-","-",IF(UPPER(FY56)="AB","+",VLOOKUP(FY56,'විෂය තොරතුරු'!$P$24:$Q$28,2))))</f>
        <v>-</v>
      </c>
      <c r="HK56" s="168" t="str">
        <f aca="false">IF(FZ56="","",IF(FZ56="-","-",IF(UPPER(FZ56)="AB","+",VLOOKUP(FZ56,'විෂය තොරතුරු'!$P$24:$Q$28,2))))</f>
        <v>-</v>
      </c>
      <c r="HL56" s="168" t="str">
        <f aca="false">IF(GA56="","",IF(GA56="-","-",IF(UPPER(GA56)="AB","+",VLOOKUP(GA56,'විෂය තොරතුරු'!$P$24:$Q$28,2))))</f>
        <v>W</v>
      </c>
      <c r="HM56" s="168" t="str">
        <f aca="false">IF(GB56="","",IF(GB56="-","-",IF(UPPER(GB56)="AB","+",VLOOKUP(GB56,'විෂය තොරතුරු'!$P$24:$Q$28,2))))</f>
        <v/>
      </c>
      <c r="HN56" s="168" t="str">
        <f aca="false">IF(GC56="","",IF(GC56="-","-",IF(UPPER(GC56)="AB","+",VLOOKUP(GC56,'විෂය තොරතුරු'!$P$24:$Q$28,2))))</f>
        <v/>
      </c>
      <c r="HO56" s="168" t="str">
        <f aca="false">IF(GD56="","",IF(GD56="-","-",IF(UPPER(GD56)="AB","+",VLOOKUP(GD56,'විෂය තොරතුරු'!$P$24:$Q$28,2))))</f>
        <v/>
      </c>
      <c r="HP56" s="168" t="str">
        <f aca="false">IF(GE56="","",IF(GE56="-","-",IF(UPPER(GE56)="AB","+",VLOOKUP(GE56,'විෂය තොරතුරු'!$P$24:$Q$28,2))))</f>
        <v/>
      </c>
      <c r="HQ56" s="170" t="str">
        <f aca="false">IF(GF56="","",IF(GF56="-","-",IF(UPPER(GF56)="AB","+",VLOOKUP(GF56,'විෂය තොරතුරු'!$P$24:$Q$28,2))))</f>
        <v/>
      </c>
      <c r="HR56" s="171" t="str">
        <f aca="false">IF(GG56="","",IF(GG56="-","-",IF(UPPER(GG56)="AB","+",VLOOKUP(GG56,'විෂය තොරතුරු'!$P$24:$Q$28,2))))</f>
        <v>S</v>
      </c>
      <c r="HS56" s="168" t="str">
        <f aca="false">IF(GH56="","",IF(GH56="-","-",IF(UPPER(GH56)="AB","+",VLOOKUP(GH56,'විෂය තොරතුරු'!$P$24:$Q$28,2))))</f>
        <v>-</v>
      </c>
      <c r="HT56" s="168" t="str">
        <f aca="false">IF(GI56="","",IF(GI56="-","-",IF(UPPER(GI56)="AB","+",VLOOKUP(GI56,'විෂය තොරතුරු'!$P$24:$Q$28,2))))</f>
        <v>-</v>
      </c>
      <c r="HU56" s="168" t="str">
        <f aca="false">IF(GJ56="","",IF(GJ56="-","-",IF(UPPER(GJ56)="AB","+",VLOOKUP(GJ56,'විෂය තොරතුරු'!$P$24:$Q$28,2))))</f>
        <v/>
      </c>
      <c r="HV56" s="168" t="str">
        <f aca="false">IF(GK56="","",IF(GK56="-","-",IF(UPPER(GK56)="AB","+",VLOOKUP(GK56,'විෂය තොරතුරු'!$P$24:$Q$28,2))))</f>
        <v/>
      </c>
      <c r="HW56" s="168" t="str">
        <f aca="false">IF(GL56="","",IF(GL56="-","-",IF(UPPER(GL56)="AB","+",VLOOKUP(GL56,'විෂය තොරතුරු'!$P$24:$Q$28,2))))</f>
        <v>-</v>
      </c>
      <c r="HX56" s="168" t="str">
        <f aca="false">IF(GM56="","",IF(GM56="-","-",IF(UPPER(GM56)="AB","+",VLOOKUP(GM56,'විෂය තොරතුරු'!$P$24:$Q$28,2))))</f>
        <v/>
      </c>
      <c r="HY56" s="169" t="str">
        <f aca="false">IF(GN56="","",IF(GN56="-","-",IF(UPPER(GN56)="AB","+",VLOOKUP(GN56,'විෂය තොරතුරු'!$P$24:$Q$28,2))))</f>
        <v/>
      </c>
      <c r="HZ56" s="171" t="str">
        <f aca="false">IF(GO56="","",IF(GO56="-","-",IF(UPPER(GO56)="AB","+",VLOOKUP(GO56,'විෂය තොරතුරු'!$P$24:$Q$28,2))))</f>
        <v>-</v>
      </c>
      <c r="IA56" s="168" t="str">
        <f aca="false">IF(GP56="","",IF(GP56="-","-",IF(UPPER(GP56)="AB","+",VLOOKUP(GP56,'විෂය තොරතුරු'!$P$24:$Q$28,2))))</f>
        <v>-</v>
      </c>
      <c r="IB56" s="168" t="str">
        <f aca="false">IF(GQ56="","",IF(GQ56="-","-",IF(UPPER(GQ56)="AB","+",VLOOKUP(GQ56,'විෂය තොරතුරු'!$P$24:$Q$28,2))))</f>
        <v/>
      </c>
      <c r="IC56" s="168" t="str">
        <f aca="false">IF(GR56="","",IF(GR56="-","-",IF(UPPER(GR56)="AB","+",VLOOKUP(GR56,'විෂය තොරතුරු'!$P$24:$Q$28,2))))</f>
        <v>-</v>
      </c>
      <c r="ID56" s="168" t="str">
        <f aca="false">IF(GS56="","",IF(GS56="-","-",IF(UPPER(GS56)="AB","+",VLOOKUP(GS56,'විෂය තොරතුරු'!$P$24:$Q$28,2))))</f>
        <v/>
      </c>
      <c r="IE56" s="168" t="str">
        <f aca="false">IF(GT56="","",IF(GT56="-","-",IF(UPPER(GT56)="AB","+",VLOOKUP(GT56,'විෂය තොරතුරු'!$P$24:$Q$28,2))))</f>
        <v/>
      </c>
      <c r="IF56" s="168" t="str">
        <f aca="false">IF(GU56="","",IF(GU56="-","-",IF(UPPER(GU56)="AB","+",VLOOKUP(GU56,'විෂය තොරතුරු'!$P$24:$Q$28,2))))</f>
        <v/>
      </c>
      <c r="IG56" s="169" t="str">
        <f aca="false">IF(GV56="","",IF(GV56="-","-",IF(UPPER(GV56)="AB","+",VLOOKUP(GV56,'විෂය තොරතුරු'!$P$24:$Q$28,2))))</f>
        <v/>
      </c>
      <c r="IH56" s="171" t="n">
        <f aca="false">IF($FL56="","",COUNTIF($GZ56:$IG56,"A"))</f>
        <v>0</v>
      </c>
      <c r="II56" s="171" t="n">
        <f aca="false">IF($FL56="","",COUNTIF($GZ56:$IG56,"B"))</f>
        <v>0</v>
      </c>
      <c r="IJ56" s="171" t="n">
        <f aca="false">IF($FL56="","",COUNTIF($GZ56:$IG56,"C"))</f>
        <v>0</v>
      </c>
      <c r="IK56" s="171" t="n">
        <f aca="false">IF($FL56="","",COUNTIF($GZ56:$IG56,"S"))</f>
        <v>2</v>
      </c>
      <c r="IL56" s="171" t="n">
        <f aca="false">IF($FL56="","",COUNTIF($GZ56:$IG56,"W"))</f>
        <v>4</v>
      </c>
      <c r="IM56" s="171" t="n">
        <f aca="false">IF(FL56="","",SUM(IH56:IK56))</f>
        <v>2</v>
      </c>
      <c r="IN56" s="169" t="n">
        <f aca="false">IF(FL56="","",SUM(IH56:IJ56))</f>
        <v>0</v>
      </c>
      <c r="IO56" s="172" t="str">
        <f aca="false">IF(FL56="","",IF(AND(IM56&gt;=6,IN56&gt;=3,OR(FO56&gt;=35,FP56&gt;=35),FV56&gt;=35),"6/3 සමත්",IF(AND(IM56&gt;=5,IN56&gt;=3,OR(FO56&gt;=35,FP56&gt;=35,FV56&gt;=35)),"5/3 සමත්",IF(AND(IM56&gt;=4,IN56&gt;=1,OR(FO56&gt;=20,FP56&gt;=20,FV56&gt;=20)),"සමත් කළ හැකි",IF(IL56=9,"W9","අසමත් ?")))))</f>
        <v>අසමත් ?</v>
      </c>
    </row>
    <row r="57" customFormat="false" ht="13.8" hidden="false" customHeight="false" outlineLevel="0" collapsed="false">
      <c r="A57" s="160" t="n">
        <v>43</v>
      </c>
      <c r="B57" s="161"/>
      <c r="C57" s="161"/>
      <c r="D57" s="162"/>
      <c r="E57" s="183"/>
      <c r="F57" s="181"/>
      <c r="G57" s="183"/>
      <c r="H57" s="180"/>
      <c r="I57" s="180"/>
      <c r="J57" s="181"/>
      <c r="K57" s="183"/>
      <c r="L57" s="180"/>
      <c r="M57" s="180"/>
      <c r="N57" s="181"/>
      <c r="O57" s="183"/>
      <c r="P57" s="180"/>
      <c r="Q57" s="180"/>
      <c r="R57" s="180"/>
      <c r="S57" s="180"/>
      <c r="T57" s="180"/>
      <c r="U57" s="180"/>
      <c r="V57" s="181"/>
      <c r="W57" s="183"/>
      <c r="X57" s="180"/>
      <c r="Y57" s="180"/>
      <c r="Z57" s="180"/>
      <c r="AA57" s="180"/>
      <c r="AB57" s="180"/>
      <c r="AC57" s="180"/>
      <c r="AD57" s="181"/>
      <c r="AE57" s="183"/>
      <c r="AF57" s="180"/>
      <c r="AG57" s="180"/>
      <c r="AH57" s="180"/>
      <c r="AI57" s="180"/>
      <c r="AJ57" s="180"/>
      <c r="AK57" s="180"/>
      <c r="AL57" s="166"/>
      <c r="AM57" s="167" t="str">
        <f aca="false">IF(B57="","",SUM(E57:AL57))</f>
        <v/>
      </c>
      <c r="AN57" s="168" t="str">
        <f aca="false">IF(B57="","",AM57/9)</f>
        <v/>
      </c>
      <c r="AO57" s="169" t="str">
        <f aca="false">IF(B57="","",IF(AM57=0,"-",RANK(AM57,$AM$15:$AM$64,0)))</f>
        <v/>
      </c>
      <c r="AP57" s="167" t="str">
        <f aca="false">IF(E57="","",IF(E57="-","-",IF(UPPER(E57)="AB","+",VLOOKUP(E57,'විෂය තොරතුරු'!$P$24:$Q$28,2))))</f>
        <v/>
      </c>
      <c r="AQ57" s="168" t="str">
        <f aca="false">IF(F57="","",IF(F57="-","-",IF(UPPER(F57)="AB","+",VLOOKUP(F57,'විෂය තොරතුරු'!$P$24:$Q$28,2))))</f>
        <v/>
      </c>
      <c r="AR57" s="168" t="str">
        <f aca="false">IF(G57="","",IF(G57="-","-",IF(UPPER(G57)="AB","+",VLOOKUP(G57,'විෂය තොරතුරු'!$P$24:$Q$28,2))))</f>
        <v/>
      </c>
      <c r="AS57" s="168" t="str">
        <f aca="false">IF(H57="","",IF(H57="-","-",IF(UPPER(H57)="AB","+",VLOOKUP(H57,'විෂය තොරතුරු'!$P$24:$Q$28,2))))</f>
        <v/>
      </c>
      <c r="AT57" s="168" t="str">
        <f aca="false">IF(I57="","",IF(I57="-","-",IF(UPPER(I57)="AB","+",VLOOKUP(I57,'විෂය තොරතුරු'!$P$24:$Q$28,2))))</f>
        <v/>
      </c>
      <c r="AU57" s="170" t="str">
        <f aca="false">IF(J57="","",IF(J57="-","-",IF(UPPER(J57)="AB","+",VLOOKUP(J57,'විෂය තොරතුරු'!$P$24:$Q$28,2))))</f>
        <v/>
      </c>
      <c r="AV57" s="171" t="str">
        <f aca="false">IF(K57="","",IF(K57="-","-",IF(UPPER(K57)="AB","+",VLOOKUP(K57,'විෂය තොරතුරු'!$P$24:$Q$28,2))))</f>
        <v/>
      </c>
      <c r="AW57" s="168" t="str">
        <f aca="false">IF(L57="","",IF(L57="-","-",IF(UPPER(L57)="AB","+",VLOOKUP(L57,'විෂය තොරතුරු'!$P$24:$Q$28,2))))</f>
        <v/>
      </c>
      <c r="AX57" s="168" t="str">
        <f aca="false">IF(M57="","",IF(M57="-","-",IF(UPPER(M57)="AB","+",VLOOKUP(M57,'විෂය තොරතුරු'!$P$24:$Q$28,2))))</f>
        <v/>
      </c>
      <c r="AY57" s="169" t="str">
        <f aca="false">IF(N57="","",IF(N57="-","-",IF(UPPER(N57)="AB","+",VLOOKUP(N57,'විෂය තොරතුරු'!$P$24:$Q$28,2))))</f>
        <v/>
      </c>
      <c r="AZ57" s="167" t="str">
        <f aca="false">IF(O57="","",IF(O57="-","-",IF(UPPER(O57)="AB","+",VLOOKUP(O57,'විෂය තොරතුරු'!$P$24:$Q$28,2))))</f>
        <v/>
      </c>
      <c r="BA57" s="168" t="str">
        <f aca="false">IF(P57="","",IF(P57="-","-",IF(UPPER(P57)="AB","+",VLOOKUP(P57,'විෂය තොරතුරු'!$P$24:$Q$28,2))))</f>
        <v/>
      </c>
      <c r="BB57" s="168" t="str">
        <f aca="false">IF(Q57="","",IF(Q57="-","-",IF(UPPER(Q57)="AB","+",VLOOKUP(Q57,'විෂය තොරතුරු'!$P$24:$Q$28,2))))</f>
        <v/>
      </c>
      <c r="BC57" s="168" t="str">
        <f aca="false">IF(R57="","",IF(R57="-","-",IF(UPPER(R57)="AB","+",VLOOKUP(R57,'විෂය තොරතුරු'!$P$24:$Q$28,2))))</f>
        <v/>
      </c>
      <c r="BD57" s="168" t="str">
        <f aca="false">IF(S57="","",IF(S57="-","-",IF(UPPER(S57)="AB","+",VLOOKUP(S57,'විෂය තොරතුරු'!$P$24:$Q$28,2))))</f>
        <v/>
      </c>
      <c r="BE57" s="168" t="str">
        <f aca="false">IF(T57="","",IF(T57="-","-",IF(UPPER(T57)="AB","+",VLOOKUP(T57,'විෂය තොරතුරු'!$P$24:$Q$28,2))))</f>
        <v/>
      </c>
      <c r="BF57" s="168" t="str">
        <f aca="false">IF(U57="","",IF(U57="-","-",IF(UPPER(U57)="AB","+",VLOOKUP(U57,'විෂය තොරතුරු'!$P$24:$Q$28,2))))</f>
        <v/>
      </c>
      <c r="BG57" s="170" t="str">
        <f aca="false">IF(V57="","",IF(V57="-","-",IF(UPPER(V57)="AB","+",VLOOKUP(V57,'විෂය තොරතුරු'!$P$24:$Q$28,2))))</f>
        <v/>
      </c>
      <c r="BH57" s="171" t="str">
        <f aca="false">IF(W57="","",IF(W57="-","-",IF(UPPER(W57)="AB","+",VLOOKUP(W57,'විෂය තොරතුරු'!$P$24:$Q$28,2))))</f>
        <v/>
      </c>
      <c r="BI57" s="168" t="str">
        <f aca="false">IF(X57="","",IF(X57="-","-",IF(UPPER(X57)="AB","+",VLOOKUP(X57,'විෂය තොරතුරු'!$P$24:$Q$28,2))))</f>
        <v/>
      </c>
      <c r="BJ57" s="168" t="str">
        <f aca="false">IF(Y57="","",IF(Y57="-","-",IF(UPPER(Y57)="AB","+",VLOOKUP(Y57,'විෂය තොරතුරු'!$P$24:$Q$28,2))))</f>
        <v/>
      </c>
      <c r="BK57" s="168" t="str">
        <f aca="false">IF(Z57="","",IF(Z57="-","-",IF(UPPER(Z57)="AB","+",VLOOKUP(Z57,'විෂය තොරතුරු'!$P$24:$Q$28,2))))</f>
        <v/>
      </c>
      <c r="BL57" s="168" t="str">
        <f aca="false">IF(AA57="","",IF(AA57="-","-",IF(UPPER(AA57)="AB","+",VLOOKUP(AA57,'විෂය තොරතුරු'!$P$24:$Q$28,2))))</f>
        <v/>
      </c>
      <c r="BM57" s="168" t="str">
        <f aca="false">IF(AB57="","",IF(AB57="-","-",IF(UPPER(AB57)="AB","+",VLOOKUP(AB57,'විෂය තොරතුරු'!$P$24:$Q$28,2))))</f>
        <v/>
      </c>
      <c r="BN57" s="168" t="str">
        <f aca="false">IF(AC57="","",IF(AC57="-","-",IF(UPPER(AC57)="AB","+",VLOOKUP(AC57,'විෂය තොරතුරු'!$P$24:$Q$28,2))))</f>
        <v/>
      </c>
      <c r="BO57" s="169" t="str">
        <f aca="false">IF(AD57="","",IF(AD57="-","-",IF(UPPER(AD57)="AB","+",VLOOKUP(AD57,'විෂය තොරතුරු'!$P$24:$Q$28,2))))</f>
        <v/>
      </c>
      <c r="BP57" s="171" t="str">
        <f aca="false">IF(AE57="","",IF(AE57="-","-",IF(UPPER(AE57)="AB","+",VLOOKUP(AE57,'විෂය තොරතුරු'!$P$24:$Q$28,2))))</f>
        <v/>
      </c>
      <c r="BQ57" s="168" t="str">
        <f aca="false">IF(AF57="","",IF(AF57="-","-",IF(UPPER(AF57)="AB","+",VLOOKUP(AF57,'විෂය තොරතුරු'!$P$24:$Q$28,2))))</f>
        <v/>
      </c>
      <c r="BR57" s="168" t="str">
        <f aca="false">IF(AG57="","",IF(AG57="-","-",IF(UPPER(AG57)="AB","+",VLOOKUP(AG57,'විෂය තොරතුරු'!$P$24:$Q$28,2))))</f>
        <v/>
      </c>
      <c r="BS57" s="168" t="str">
        <f aca="false">IF(AH57="","",IF(AH57="-","-",IF(UPPER(AH57)="AB","+",VLOOKUP(AH57,'විෂය තොරතුරු'!$P$24:$Q$28,2))))</f>
        <v/>
      </c>
      <c r="BT57" s="168" t="str">
        <f aca="false">IF(AI57="","",IF(AI57="-","-",IF(UPPER(AI57)="AB","+",VLOOKUP(AI57,'විෂය තොරතුරු'!$P$24:$Q$28,2))))</f>
        <v/>
      </c>
      <c r="BU57" s="168" t="str">
        <f aca="false">IF(AJ57="","",IF(AJ57="-","-",IF(UPPER(AJ57)="AB","+",VLOOKUP(AJ57,'විෂය තොරතුරු'!$P$24:$Q$28,2))))</f>
        <v/>
      </c>
      <c r="BV57" s="168" t="str">
        <f aca="false">IF(AK57="","",IF(AK57="-","-",IF(UPPER(AK57)="AB","+",VLOOKUP(AK57,'විෂය තොරතුරු'!$P$24:$Q$28,2))))</f>
        <v/>
      </c>
      <c r="BW57" s="169" t="str">
        <f aca="false">IF(AL57="","",IF(AL57="-","-",IF(UPPER(AL57)="AB","+",VLOOKUP(AL57,'විෂය තොරතුරු'!$P$24:$Q$28,2))))</f>
        <v/>
      </c>
      <c r="BX57" s="171" t="str">
        <f aca="false">IF($B57="","",COUNTIF($AP57:$BW57,"A"))</f>
        <v/>
      </c>
      <c r="BY57" s="168" t="str">
        <f aca="false">IF($B57="","",COUNTIF($AP57:$BW57,"B"))</f>
        <v/>
      </c>
      <c r="BZ57" s="168" t="str">
        <f aca="false">IF($B57="","",COUNTIF($AP57:$BW57,"C"))</f>
        <v/>
      </c>
      <c r="CA57" s="168" t="str">
        <f aca="false">IF($B57="","",COUNTIF($AP57:$BW57,"S"))</f>
        <v/>
      </c>
      <c r="CB57" s="169" t="str">
        <f aca="false">IF($B57="","",COUNTIF($AP57:$BW57,"W"))</f>
        <v/>
      </c>
      <c r="CC57" s="171" t="str">
        <f aca="false">IF(B57="","",SUM(BX57:CA57))</f>
        <v/>
      </c>
      <c r="CD57" s="169" t="str">
        <f aca="false">IF(B57="","",SUM(BX57:BZ57))</f>
        <v/>
      </c>
      <c r="CE57" s="172" t="str">
        <f aca="false">IF(B57="","",IF(AND(CC57&gt;=6,CD57&gt;=3,OR(E57&gt;=35,F57&gt;=35),L57&gt;=35),"6/3 සමත්",IF(AND(CC57&gt;=5,CD57&gt;=3,OR(E57&gt;=35,F57&gt;=35,L57&gt;=35)),"5/3 සමත්",IF(AND(CC57&gt;=4,CD57&gt;=1,OR(E57&gt;=20,F57&gt;=20,L57&gt;=20)),"සමත් කළ හැකි",IF(CB57=9,"W9","අසමත් ?")))))</f>
        <v/>
      </c>
      <c r="FK57" s="173" t="n">
        <v>43</v>
      </c>
      <c r="FL57" s="161" t="s">
        <v>86</v>
      </c>
      <c r="FM57" s="161"/>
      <c r="FN57" s="161" t="str">
        <f aca="false">IF(FM57="","-",(FM57/$M$95)*100)</f>
        <v>-</v>
      </c>
      <c r="FO57" s="165" t="n">
        <v>28</v>
      </c>
      <c r="FP57" s="165"/>
      <c r="FQ57" s="165" t="n">
        <v>35</v>
      </c>
      <c r="FR57" s="165" t="s">
        <v>18</v>
      </c>
      <c r="FS57" s="165"/>
      <c r="FT57" s="165"/>
      <c r="FU57" s="165" t="s">
        <v>52</v>
      </c>
      <c r="FV57" s="165" t="n">
        <v>14</v>
      </c>
      <c r="FW57" s="165" t="n">
        <v>5</v>
      </c>
      <c r="FX57" s="165" t="n">
        <v>6</v>
      </c>
      <c r="FY57" s="165" t="s">
        <v>18</v>
      </c>
      <c r="FZ57" s="165" t="s">
        <v>18</v>
      </c>
      <c r="GA57" s="165" t="n">
        <v>21</v>
      </c>
      <c r="GB57" s="165"/>
      <c r="GC57" s="165"/>
      <c r="GD57" s="165"/>
      <c r="GE57" s="165"/>
      <c r="GF57" s="165"/>
      <c r="GG57" s="165" t="s">
        <v>18</v>
      </c>
      <c r="GH57" s="165" t="n">
        <v>37</v>
      </c>
      <c r="GI57" s="165" t="s">
        <v>18</v>
      </c>
      <c r="GJ57" s="165"/>
      <c r="GK57" s="165"/>
      <c r="GL57" s="165" t="n">
        <v>44</v>
      </c>
      <c r="GM57" s="165"/>
      <c r="GN57" s="165"/>
      <c r="GO57" s="165" t="s">
        <v>18</v>
      </c>
      <c r="GP57" s="165" t="s">
        <v>18</v>
      </c>
      <c r="GQ57" s="165"/>
      <c r="GR57" s="165" t="s">
        <v>18</v>
      </c>
      <c r="GS57" s="165"/>
      <c r="GT57" s="165"/>
      <c r="GU57" s="165"/>
      <c r="GV57" s="174"/>
      <c r="GW57" s="167" t="n">
        <f aca="false">IF(FL57="","",SUM(FO57:GV57))</f>
        <v>190</v>
      </c>
      <c r="GX57" s="168" t="n">
        <f aca="false">IF(FL57="","",GW57/9)</f>
        <v>21.1111111111111</v>
      </c>
      <c r="GY57" s="169" t="n">
        <f aca="false">IF(FL57="","",IF(GW57=0,"-",RANK(GW57,$GW$15:$GW$64,0)))</f>
        <v>32</v>
      </c>
      <c r="GZ57" s="167" t="str">
        <f aca="false">IF(FO57="","",IF(FO57="-","-",IF(UPPER(FO57)="AB","+",VLOOKUP(FO57,'විෂය තොරතුරු'!$P$24:$Q$28,2))))</f>
        <v>W</v>
      </c>
      <c r="HA57" s="168" t="str">
        <f aca="false">IF(FP57="","",IF(FP57="-","-",IF(UPPER(FP57)="AB","+",VLOOKUP(FP57,'විෂය තොරතුරු'!$P$24:$Q$28,2))))</f>
        <v/>
      </c>
      <c r="HB57" s="168" t="str">
        <f aca="false">IF(FQ57="","",IF(FQ57="-","-",IF(UPPER(FQ57)="AB","+",VLOOKUP(FQ57,'විෂය තොරතුරු'!$P$24:$Q$28,2))))</f>
        <v>S</v>
      </c>
      <c r="HC57" s="168" t="str">
        <f aca="false">IF(FR57="","",IF(FR57="-","-",IF(UPPER(FR57)="AB","+",VLOOKUP(FR57,'විෂය තොරතුරු'!$P$24:$Q$28,2))))</f>
        <v>-</v>
      </c>
      <c r="HD57" s="168" t="str">
        <f aca="false">IF(FS57="","",IF(FS57="-","-",IF(UPPER(FS57)="AB","+",VLOOKUP(FS57,'විෂය තොරතුරු'!$P$24:$Q$28,2))))</f>
        <v/>
      </c>
      <c r="HE57" s="170" t="str">
        <f aca="false">IF(FT57="","",IF(FT57="-","-",IF(UPPER(FT57)="AB","+",VLOOKUP(FT57,'විෂය තොරතුරු'!$P$24:$Q$28,2))))</f>
        <v/>
      </c>
      <c r="HF57" s="171" t="str">
        <f aca="false">IF(FU57="","",IF(FU57="-","-",IF(UPPER(FU57)="AB","+",VLOOKUP(FU57,'විෂය තොරතුරු'!$P$24:$Q$28,2))))</f>
        <v>+</v>
      </c>
      <c r="HG57" s="168" t="str">
        <f aca="false">IF(FV57="","",IF(FV57="-","-",IF(UPPER(FV57)="AB","+",VLOOKUP(FV57,'විෂය තොරතුරු'!$P$24:$Q$28,2))))</f>
        <v>W</v>
      </c>
      <c r="HH57" s="168" t="str">
        <f aca="false">IF(FW57="","",IF(FW57="-","-",IF(UPPER(FW57)="AB","+",VLOOKUP(FW57,'විෂය තොරතුරු'!$P$24:$Q$28,2))))</f>
        <v>W</v>
      </c>
      <c r="HI57" s="169" t="str">
        <f aca="false">IF(FX57="","",IF(FX57="-","-",IF(UPPER(FX57)="AB","+",VLOOKUP(FX57,'විෂය තොරතුරු'!$P$24:$Q$28,2))))</f>
        <v>W</v>
      </c>
      <c r="HJ57" s="167" t="str">
        <f aca="false">IF(FY57="","",IF(FY57="-","-",IF(UPPER(FY57)="AB","+",VLOOKUP(FY57,'විෂය තොරතුරු'!$P$24:$Q$28,2))))</f>
        <v>-</v>
      </c>
      <c r="HK57" s="168" t="str">
        <f aca="false">IF(FZ57="","",IF(FZ57="-","-",IF(UPPER(FZ57)="AB","+",VLOOKUP(FZ57,'විෂය තොරතුරු'!$P$24:$Q$28,2))))</f>
        <v>-</v>
      </c>
      <c r="HL57" s="168" t="str">
        <f aca="false">IF(GA57="","",IF(GA57="-","-",IF(UPPER(GA57)="AB","+",VLOOKUP(GA57,'විෂය තොරතුරු'!$P$24:$Q$28,2))))</f>
        <v>W</v>
      </c>
      <c r="HM57" s="168" t="str">
        <f aca="false">IF(GB57="","",IF(GB57="-","-",IF(UPPER(GB57)="AB","+",VLOOKUP(GB57,'විෂය තොරතුරු'!$P$24:$Q$28,2))))</f>
        <v/>
      </c>
      <c r="HN57" s="168" t="str">
        <f aca="false">IF(GC57="","",IF(GC57="-","-",IF(UPPER(GC57)="AB","+",VLOOKUP(GC57,'විෂය තොරතුරු'!$P$24:$Q$28,2))))</f>
        <v/>
      </c>
      <c r="HO57" s="168" t="str">
        <f aca="false">IF(GD57="","",IF(GD57="-","-",IF(UPPER(GD57)="AB","+",VLOOKUP(GD57,'විෂය තොරතුරු'!$P$24:$Q$28,2))))</f>
        <v/>
      </c>
      <c r="HP57" s="168" t="str">
        <f aca="false">IF(GE57="","",IF(GE57="-","-",IF(UPPER(GE57)="AB","+",VLOOKUP(GE57,'විෂය තොරතුරු'!$P$24:$Q$28,2))))</f>
        <v/>
      </c>
      <c r="HQ57" s="170" t="str">
        <f aca="false">IF(GF57="","",IF(GF57="-","-",IF(UPPER(GF57)="AB","+",VLOOKUP(GF57,'විෂය තොරතුරු'!$P$24:$Q$28,2))))</f>
        <v/>
      </c>
      <c r="HR57" s="171" t="str">
        <f aca="false">IF(GG57="","",IF(GG57="-","-",IF(UPPER(GG57)="AB","+",VLOOKUP(GG57,'විෂය තොරතුරු'!$P$24:$Q$28,2))))</f>
        <v>-</v>
      </c>
      <c r="HS57" s="168" t="str">
        <f aca="false">IF(GH57="","",IF(GH57="-","-",IF(UPPER(GH57)="AB","+",VLOOKUP(GH57,'විෂය තොරතුරු'!$P$24:$Q$28,2))))</f>
        <v>S</v>
      </c>
      <c r="HT57" s="168" t="str">
        <f aca="false">IF(GI57="","",IF(GI57="-","-",IF(UPPER(GI57)="AB","+",VLOOKUP(GI57,'විෂය තොරතුරු'!$P$24:$Q$28,2))))</f>
        <v>-</v>
      </c>
      <c r="HU57" s="168" t="str">
        <f aca="false">IF(GJ57="","",IF(GJ57="-","-",IF(UPPER(GJ57)="AB","+",VLOOKUP(GJ57,'විෂය තොරතුරු'!$P$24:$Q$28,2))))</f>
        <v/>
      </c>
      <c r="HV57" s="168" t="str">
        <f aca="false">IF(GK57="","",IF(GK57="-","-",IF(UPPER(GK57)="AB","+",VLOOKUP(GK57,'විෂය තොරතුරු'!$P$24:$Q$28,2))))</f>
        <v/>
      </c>
      <c r="HW57" s="168" t="str">
        <f aca="false">IF(GL57="","",IF(GL57="-","-",IF(UPPER(GL57)="AB","+",VLOOKUP(GL57,'විෂය තොරතුරු'!$P$24:$Q$28,2))))</f>
        <v>S</v>
      </c>
      <c r="HX57" s="168" t="str">
        <f aca="false">IF(GM57="","",IF(GM57="-","-",IF(UPPER(GM57)="AB","+",VLOOKUP(GM57,'විෂය තොරතුරු'!$P$24:$Q$28,2))))</f>
        <v/>
      </c>
      <c r="HY57" s="169" t="str">
        <f aca="false">IF(GN57="","",IF(GN57="-","-",IF(UPPER(GN57)="AB","+",VLOOKUP(GN57,'විෂය තොරතුරු'!$P$24:$Q$28,2))))</f>
        <v/>
      </c>
      <c r="HZ57" s="171" t="str">
        <f aca="false">IF(GO57="","",IF(GO57="-","-",IF(UPPER(GO57)="AB","+",VLOOKUP(GO57,'විෂය තොරතුරු'!$P$24:$Q$28,2))))</f>
        <v>-</v>
      </c>
      <c r="IA57" s="168" t="str">
        <f aca="false">IF(GP57="","",IF(GP57="-","-",IF(UPPER(GP57)="AB","+",VLOOKUP(GP57,'විෂය තොරතුරු'!$P$24:$Q$28,2))))</f>
        <v>-</v>
      </c>
      <c r="IB57" s="168" t="str">
        <f aca="false">IF(GQ57="","",IF(GQ57="-","-",IF(UPPER(GQ57)="AB","+",VLOOKUP(GQ57,'විෂය තොරතුරු'!$P$24:$Q$28,2))))</f>
        <v/>
      </c>
      <c r="IC57" s="168" t="str">
        <f aca="false">IF(GR57="","",IF(GR57="-","-",IF(UPPER(GR57)="AB","+",VLOOKUP(GR57,'විෂය තොරතුරු'!$P$24:$Q$28,2))))</f>
        <v>-</v>
      </c>
      <c r="ID57" s="168" t="str">
        <f aca="false">IF(GS57="","",IF(GS57="-","-",IF(UPPER(GS57)="AB","+",VLOOKUP(GS57,'විෂය තොරතුරු'!$P$24:$Q$28,2))))</f>
        <v/>
      </c>
      <c r="IE57" s="168" t="str">
        <f aca="false">IF(GT57="","",IF(GT57="-","-",IF(UPPER(GT57)="AB","+",VLOOKUP(GT57,'විෂය තොරතුරු'!$P$24:$Q$28,2))))</f>
        <v/>
      </c>
      <c r="IF57" s="168" t="str">
        <f aca="false">IF(GU57="","",IF(GU57="-","-",IF(UPPER(GU57)="AB","+",VLOOKUP(GU57,'විෂය තොරතුරු'!$P$24:$Q$28,2))))</f>
        <v/>
      </c>
      <c r="IG57" s="169" t="str">
        <f aca="false">IF(GV57="","",IF(GV57="-","-",IF(UPPER(GV57)="AB","+",VLOOKUP(GV57,'විෂය තොරතුරු'!$P$24:$Q$28,2))))</f>
        <v/>
      </c>
      <c r="IH57" s="171" t="n">
        <f aca="false">IF($FL57="","",COUNTIF($GZ57:$IG57,"A"))</f>
        <v>0</v>
      </c>
      <c r="II57" s="171" t="n">
        <f aca="false">IF($FL57="","",COUNTIF($GZ57:$IG57,"B"))</f>
        <v>0</v>
      </c>
      <c r="IJ57" s="171" t="n">
        <f aca="false">IF($FL57="","",COUNTIF($GZ57:$IG57,"C"))</f>
        <v>0</v>
      </c>
      <c r="IK57" s="171" t="n">
        <f aca="false">IF($FL57="","",COUNTIF($GZ57:$IG57,"S"))</f>
        <v>3</v>
      </c>
      <c r="IL57" s="171" t="n">
        <f aca="false">IF($FL57="","",COUNTIF($GZ57:$IG57,"W"))</f>
        <v>5</v>
      </c>
      <c r="IM57" s="171" t="n">
        <f aca="false">IF(FL57="","",SUM(IH57:IK57))</f>
        <v>3</v>
      </c>
      <c r="IN57" s="169" t="n">
        <f aca="false">IF(FL57="","",SUM(IH57:IJ57))</f>
        <v>0</v>
      </c>
      <c r="IO57" s="172" t="str">
        <f aca="false">IF(FL57="","",IF(AND(IM57&gt;=6,IN57&gt;=3,OR(FO57&gt;=35,FP57&gt;=35),FV57&gt;=35),"6/3 සමත්",IF(AND(IM57&gt;=5,IN57&gt;=3,OR(FO57&gt;=35,FP57&gt;=35,FV57&gt;=35)),"5/3 සමත්",IF(AND(IM57&gt;=4,IN57&gt;=1,OR(FO57&gt;=20,FP57&gt;=20,FV57&gt;=20)),"සමත් කළ හැකි",IF(IL57=9,"W9","අසමත් ?")))))</f>
        <v>අසමත් ?</v>
      </c>
    </row>
    <row r="58" customFormat="false" ht="13.8" hidden="false" customHeight="false" outlineLevel="0" collapsed="false">
      <c r="A58" s="160" t="n">
        <v>44</v>
      </c>
      <c r="B58" s="188"/>
      <c r="C58" s="161"/>
      <c r="D58" s="162"/>
      <c r="E58" s="183"/>
      <c r="F58" s="181"/>
      <c r="G58" s="183"/>
      <c r="H58" s="180"/>
      <c r="I58" s="180"/>
      <c r="J58" s="181"/>
      <c r="K58" s="183"/>
      <c r="L58" s="180"/>
      <c r="M58" s="180"/>
      <c r="N58" s="181"/>
      <c r="O58" s="183"/>
      <c r="P58" s="180"/>
      <c r="Q58" s="180"/>
      <c r="R58" s="180"/>
      <c r="S58" s="180"/>
      <c r="T58" s="180"/>
      <c r="U58" s="180"/>
      <c r="V58" s="181"/>
      <c r="W58" s="183"/>
      <c r="X58" s="180"/>
      <c r="Y58" s="180"/>
      <c r="Z58" s="180"/>
      <c r="AA58" s="180"/>
      <c r="AB58" s="180"/>
      <c r="AC58" s="180"/>
      <c r="AD58" s="181"/>
      <c r="AE58" s="183"/>
      <c r="AF58" s="180"/>
      <c r="AG58" s="180"/>
      <c r="AH58" s="180"/>
      <c r="AI58" s="180"/>
      <c r="AJ58" s="180"/>
      <c r="AK58" s="180"/>
      <c r="AL58" s="166"/>
      <c r="AM58" s="167" t="str">
        <f aca="false">IF(B58="","",SUM(E58:AL58))</f>
        <v/>
      </c>
      <c r="AN58" s="168" t="str">
        <f aca="false">IF(B58="","",AM58/9)</f>
        <v/>
      </c>
      <c r="AO58" s="169" t="str">
        <f aca="false">IF(B58="","",IF(AM58=0,"-",RANK(AM58,$AM$15:$AM$64,0)))</f>
        <v/>
      </c>
      <c r="AP58" s="167" t="str">
        <f aca="false">IF(E58="","",IF(E58="-","-",IF(UPPER(E58)="AB","+",VLOOKUP(E58,'විෂය තොරතුරු'!$P$24:$Q$28,2))))</f>
        <v/>
      </c>
      <c r="AQ58" s="168" t="str">
        <f aca="false">IF(F58="","",IF(F58="-","-",IF(UPPER(F58)="AB","+",VLOOKUP(F58,'විෂය තොරතුරු'!$P$24:$Q$28,2))))</f>
        <v/>
      </c>
      <c r="AR58" s="168" t="str">
        <f aca="false">IF(G58="","",IF(G58="-","-",IF(UPPER(G58)="AB","+",VLOOKUP(G58,'විෂය තොරතුරු'!$P$24:$Q$28,2))))</f>
        <v/>
      </c>
      <c r="AS58" s="168" t="str">
        <f aca="false">IF(H58="","",IF(H58="-","-",IF(UPPER(H58)="AB","+",VLOOKUP(H58,'විෂය තොරතුරු'!$P$24:$Q$28,2))))</f>
        <v/>
      </c>
      <c r="AT58" s="168" t="str">
        <f aca="false">IF(I58="","",IF(I58="-","-",IF(UPPER(I58)="AB","+",VLOOKUP(I58,'විෂය තොරතුරු'!$P$24:$Q$28,2))))</f>
        <v/>
      </c>
      <c r="AU58" s="170" t="str">
        <f aca="false">IF(J58="","",IF(J58="-","-",IF(UPPER(J58)="AB","+",VLOOKUP(J58,'විෂය තොරතුරු'!$P$24:$Q$28,2))))</f>
        <v/>
      </c>
      <c r="AV58" s="171" t="str">
        <f aca="false">IF(K58="","",IF(K58="-","-",IF(UPPER(K58)="AB","+",VLOOKUP(K58,'විෂය තොරතුරු'!$P$24:$Q$28,2))))</f>
        <v/>
      </c>
      <c r="AW58" s="168" t="str">
        <f aca="false">IF(L58="","",IF(L58="-","-",IF(UPPER(L58)="AB","+",VLOOKUP(L58,'විෂය තොරතුරු'!$P$24:$Q$28,2))))</f>
        <v/>
      </c>
      <c r="AX58" s="168" t="str">
        <f aca="false">IF(M58="","",IF(M58="-","-",IF(UPPER(M58)="AB","+",VLOOKUP(M58,'විෂය තොරතුරු'!$P$24:$Q$28,2))))</f>
        <v/>
      </c>
      <c r="AY58" s="169" t="str">
        <f aca="false">IF(N58="","",IF(N58="-","-",IF(UPPER(N58)="AB","+",VLOOKUP(N58,'විෂය තොරතුරු'!$P$24:$Q$28,2))))</f>
        <v/>
      </c>
      <c r="AZ58" s="167" t="str">
        <f aca="false">IF(O58="","",IF(O58="-","-",IF(UPPER(O58)="AB","+",VLOOKUP(O58,'විෂය තොරතුරු'!$P$24:$Q$28,2))))</f>
        <v/>
      </c>
      <c r="BA58" s="168" t="str">
        <f aca="false">IF(P58="","",IF(P58="-","-",IF(UPPER(P58)="AB","+",VLOOKUP(P58,'විෂය තොරතුරු'!$P$24:$Q$28,2))))</f>
        <v/>
      </c>
      <c r="BB58" s="168" t="str">
        <f aca="false">IF(Q58="","",IF(Q58="-","-",IF(UPPER(Q58)="AB","+",VLOOKUP(Q58,'විෂය තොරතුරු'!$P$24:$Q$28,2))))</f>
        <v/>
      </c>
      <c r="BC58" s="168" t="str">
        <f aca="false">IF(R58="","",IF(R58="-","-",IF(UPPER(R58)="AB","+",VLOOKUP(R58,'විෂය තොරතුරු'!$P$24:$Q$28,2))))</f>
        <v/>
      </c>
      <c r="BD58" s="168" t="str">
        <f aca="false">IF(S58="","",IF(S58="-","-",IF(UPPER(S58)="AB","+",VLOOKUP(S58,'විෂය තොරතුරු'!$P$24:$Q$28,2))))</f>
        <v/>
      </c>
      <c r="BE58" s="168" t="str">
        <f aca="false">IF(T58="","",IF(T58="-","-",IF(UPPER(T58)="AB","+",VLOOKUP(T58,'විෂය තොරතුරු'!$P$24:$Q$28,2))))</f>
        <v/>
      </c>
      <c r="BF58" s="168" t="str">
        <f aca="false">IF(U58="","",IF(U58="-","-",IF(UPPER(U58)="AB","+",VLOOKUP(U58,'විෂය තොරතුරු'!$P$24:$Q$28,2))))</f>
        <v/>
      </c>
      <c r="BG58" s="170" t="str">
        <f aca="false">IF(V58="","",IF(V58="-","-",IF(UPPER(V58)="AB","+",VLOOKUP(V58,'විෂය තොරතුරු'!$P$24:$Q$28,2))))</f>
        <v/>
      </c>
      <c r="BH58" s="171" t="str">
        <f aca="false">IF(W58="","",IF(W58="-","-",IF(UPPER(W58)="AB","+",VLOOKUP(W58,'විෂය තොරතුරු'!$P$24:$Q$28,2))))</f>
        <v/>
      </c>
      <c r="BI58" s="168" t="str">
        <f aca="false">IF(X58="","",IF(X58="-","-",IF(UPPER(X58)="AB","+",VLOOKUP(X58,'විෂය තොරතුරු'!$P$24:$Q$28,2))))</f>
        <v/>
      </c>
      <c r="BJ58" s="168" t="str">
        <f aca="false">IF(Y58="","",IF(Y58="-","-",IF(UPPER(Y58)="AB","+",VLOOKUP(Y58,'විෂය තොරතුරු'!$P$24:$Q$28,2))))</f>
        <v/>
      </c>
      <c r="BK58" s="168" t="str">
        <f aca="false">IF(Z58="","",IF(Z58="-","-",IF(UPPER(Z58)="AB","+",VLOOKUP(Z58,'විෂය තොරතුරු'!$P$24:$Q$28,2))))</f>
        <v/>
      </c>
      <c r="BL58" s="168" t="str">
        <f aca="false">IF(AA58="","",IF(AA58="-","-",IF(UPPER(AA58)="AB","+",VLOOKUP(AA58,'විෂය තොරතුරු'!$P$24:$Q$28,2))))</f>
        <v/>
      </c>
      <c r="BM58" s="168" t="str">
        <f aca="false">IF(AB58="","",IF(AB58="-","-",IF(UPPER(AB58)="AB","+",VLOOKUP(AB58,'විෂය තොරතුරු'!$P$24:$Q$28,2))))</f>
        <v/>
      </c>
      <c r="BN58" s="168" t="str">
        <f aca="false">IF(AC58="","",IF(AC58="-","-",IF(UPPER(AC58)="AB","+",VLOOKUP(AC58,'විෂය තොරතුරු'!$P$24:$Q$28,2))))</f>
        <v/>
      </c>
      <c r="BO58" s="169" t="str">
        <f aca="false">IF(AD58="","",IF(AD58="-","-",IF(UPPER(AD58)="AB","+",VLOOKUP(AD58,'විෂය තොරතුරු'!$P$24:$Q$28,2))))</f>
        <v/>
      </c>
      <c r="BP58" s="171" t="str">
        <f aca="false">IF(AE58="","",IF(AE58="-","-",IF(UPPER(AE58)="AB","+",VLOOKUP(AE58,'විෂය තොරතුරු'!$P$24:$Q$28,2))))</f>
        <v/>
      </c>
      <c r="BQ58" s="168" t="str">
        <f aca="false">IF(AF58="","",IF(AF58="-","-",IF(UPPER(AF58)="AB","+",VLOOKUP(AF58,'විෂය තොරතුරු'!$P$24:$Q$28,2))))</f>
        <v/>
      </c>
      <c r="BR58" s="168" t="str">
        <f aca="false">IF(AG58="","",IF(AG58="-","-",IF(UPPER(AG58)="AB","+",VLOOKUP(AG58,'විෂය තොරතුරු'!$P$24:$Q$28,2))))</f>
        <v/>
      </c>
      <c r="BS58" s="168" t="str">
        <f aca="false">IF(AH58="","",IF(AH58="-","-",IF(UPPER(AH58)="AB","+",VLOOKUP(AH58,'විෂය තොරතුරු'!$P$24:$Q$28,2))))</f>
        <v/>
      </c>
      <c r="BT58" s="168" t="str">
        <f aca="false">IF(AI58="","",IF(AI58="-","-",IF(UPPER(AI58)="AB","+",VLOOKUP(AI58,'විෂය තොරතුරු'!$P$24:$Q$28,2))))</f>
        <v/>
      </c>
      <c r="BU58" s="168" t="str">
        <f aca="false">IF(AJ58="","",IF(AJ58="-","-",IF(UPPER(AJ58)="AB","+",VLOOKUP(AJ58,'විෂය තොරතුරු'!$P$24:$Q$28,2))))</f>
        <v/>
      </c>
      <c r="BV58" s="168" t="str">
        <f aca="false">IF(AK58="","",IF(AK58="-","-",IF(UPPER(AK58)="AB","+",VLOOKUP(AK58,'විෂය තොරතුරු'!$P$24:$Q$28,2))))</f>
        <v/>
      </c>
      <c r="BW58" s="169" t="str">
        <f aca="false">IF(AL58="","",IF(AL58="-","-",IF(UPPER(AL58)="AB","+",VLOOKUP(AL58,'විෂය තොරතුරු'!$P$24:$Q$28,2))))</f>
        <v/>
      </c>
      <c r="BX58" s="171" t="str">
        <f aca="false">IF($B58="","",COUNTIF($AP58:$BW58,"A"))</f>
        <v/>
      </c>
      <c r="BY58" s="168" t="str">
        <f aca="false">IF($B58="","",COUNTIF($AP58:$BW58,"B"))</f>
        <v/>
      </c>
      <c r="BZ58" s="168" t="str">
        <f aca="false">IF($B58="","",COUNTIF($AP58:$BW58,"C"))</f>
        <v/>
      </c>
      <c r="CA58" s="168" t="str">
        <f aca="false">IF($B58="","",COUNTIF($AP58:$BW58,"S"))</f>
        <v/>
      </c>
      <c r="CB58" s="169" t="str">
        <f aca="false">IF($B58="","",COUNTIF($AP58:$BW58,"W"))</f>
        <v/>
      </c>
      <c r="CC58" s="171" t="str">
        <f aca="false">IF(B58="","",SUM(BX58:CA58))</f>
        <v/>
      </c>
      <c r="CD58" s="169" t="str">
        <f aca="false">IF(B58="","",SUM(BX58:BZ58))</f>
        <v/>
      </c>
      <c r="CE58" s="172" t="str">
        <f aca="false">IF(B58="","",IF(AND(CC58&gt;=6,CD58&gt;=3,OR(E58&gt;=35,F58&gt;=35),L58&gt;=35),"6/3 සමත්",IF(AND(CC58&gt;=5,CD58&gt;=3,OR(E58&gt;=35,F58&gt;=35,L58&gt;=35)),"5/3 සමත්",IF(AND(CC58&gt;=4,CD58&gt;=1,OR(E58&gt;=20,F58&gt;=20,L58&gt;=20)),"සමත් කළ හැකි",IF(CB58=9,"W9","අසමත් ?")))))</f>
        <v/>
      </c>
      <c r="FK58" s="173" t="n">
        <v>44</v>
      </c>
      <c r="FL58" s="188" t="s">
        <v>87</v>
      </c>
      <c r="FM58" s="161"/>
      <c r="FN58" s="161" t="str">
        <f aca="false">IF(FM58="","-",(FM58/$M$95)*100)</f>
        <v>-</v>
      </c>
      <c r="FO58" s="165" t="n">
        <v>21</v>
      </c>
      <c r="FP58" s="165"/>
      <c r="FQ58" s="165" t="n">
        <v>21</v>
      </c>
      <c r="FR58" s="165" t="s">
        <v>18</v>
      </c>
      <c r="FS58" s="165"/>
      <c r="FT58" s="165"/>
      <c r="FU58" s="165" t="n">
        <v>8</v>
      </c>
      <c r="FV58" s="165" t="n">
        <v>16</v>
      </c>
      <c r="FW58" s="165" t="n">
        <v>13</v>
      </c>
      <c r="FX58" s="165" t="n">
        <v>13</v>
      </c>
      <c r="FY58" s="165" t="s">
        <v>18</v>
      </c>
      <c r="FZ58" s="165" t="s">
        <v>18</v>
      </c>
      <c r="GA58" s="165" t="n">
        <v>30</v>
      </c>
      <c r="GB58" s="165"/>
      <c r="GC58" s="165"/>
      <c r="GD58" s="165"/>
      <c r="GE58" s="165"/>
      <c r="GF58" s="165"/>
      <c r="GG58" s="165" t="s">
        <v>18</v>
      </c>
      <c r="GH58" s="165" t="s">
        <v>18</v>
      </c>
      <c r="GI58" s="165" t="n">
        <v>30</v>
      </c>
      <c r="GJ58" s="165"/>
      <c r="GK58" s="165"/>
      <c r="GL58" s="165" t="n">
        <v>43</v>
      </c>
      <c r="GM58" s="165"/>
      <c r="GN58" s="165"/>
      <c r="GO58" s="165" t="s">
        <v>18</v>
      </c>
      <c r="GP58" s="165" t="s">
        <v>18</v>
      </c>
      <c r="GQ58" s="165"/>
      <c r="GR58" s="165" t="s">
        <v>18</v>
      </c>
      <c r="GS58" s="165"/>
      <c r="GT58" s="165"/>
      <c r="GU58" s="165"/>
      <c r="GV58" s="174"/>
      <c r="GW58" s="167" t="n">
        <f aca="false">IF(FL58="","",SUM(FO58:GV58))</f>
        <v>195</v>
      </c>
      <c r="GX58" s="168" t="n">
        <f aca="false">IF(FL58="","",GW58/9)</f>
        <v>21.6666666666667</v>
      </c>
      <c r="GY58" s="169" t="n">
        <f aca="false">IF(FL58="","",IF(GW58=0,"-",RANK(GW58,$GW$15:$GW$64,0)))</f>
        <v>29</v>
      </c>
      <c r="GZ58" s="167" t="str">
        <f aca="false">IF(FO58="","",IF(FO58="-","-",IF(UPPER(FO58)="AB","+",VLOOKUP(FO58,'විෂය තොරතුරු'!$P$24:$Q$28,2))))</f>
        <v>W</v>
      </c>
      <c r="HA58" s="168" t="str">
        <f aca="false">IF(FP58="","",IF(FP58="-","-",IF(UPPER(FP58)="AB","+",VLOOKUP(FP58,'විෂය තොරතුරු'!$P$24:$Q$28,2))))</f>
        <v/>
      </c>
      <c r="HB58" s="168" t="str">
        <f aca="false">IF(FQ58="","",IF(FQ58="-","-",IF(UPPER(FQ58)="AB","+",VLOOKUP(FQ58,'විෂය තොරතුරු'!$P$24:$Q$28,2))))</f>
        <v>W</v>
      </c>
      <c r="HC58" s="168" t="str">
        <f aca="false">IF(FR58="","",IF(FR58="-","-",IF(UPPER(FR58)="AB","+",VLOOKUP(FR58,'විෂය තොරතුරු'!$P$24:$Q$28,2))))</f>
        <v>-</v>
      </c>
      <c r="HD58" s="168" t="str">
        <f aca="false">IF(FS58="","",IF(FS58="-","-",IF(UPPER(FS58)="AB","+",VLOOKUP(FS58,'විෂය තොරතුරු'!$P$24:$Q$28,2))))</f>
        <v/>
      </c>
      <c r="HE58" s="170" t="str">
        <f aca="false">IF(FT58="","",IF(FT58="-","-",IF(UPPER(FT58)="AB","+",VLOOKUP(FT58,'විෂය තොරතුරු'!$P$24:$Q$28,2))))</f>
        <v/>
      </c>
      <c r="HF58" s="171" t="str">
        <f aca="false">IF(FU58="","",IF(FU58="-","-",IF(UPPER(FU58)="AB","+",VLOOKUP(FU58,'විෂය තොරතුරු'!$P$24:$Q$28,2))))</f>
        <v>W</v>
      </c>
      <c r="HG58" s="168" t="str">
        <f aca="false">IF(FV58="","",IF(FV58="-","-",IF(UPPER(FV58)="AB","+",VLOOKUP(FV58,'විෂය තොරතුරු'!$P$24:$Q$28,2))))</f>
        <v>W</v>
      </c>
      <c r="HH58" s="168" t="str">
        <f aca="false">IF(FW58="","",IF(FW58="-","-",IF(UPPER(FW58)="AB","+",VLOOKUP(FW58,'විෂය තොරතුරු'!$P$24:$Q$28,2))))</f>
        <v>W</v>
      </c>
      <c r="HI58" s="169" t="str">
        <f aca="false">IF(FX58="","",IF(FX58="-","-",IF(UPPER(FX58)="AB","+",VLOOKUP(FX58,'විෂය තොරතුරු'!$P$24:$Q$28,2))))</f>
        <v>W</v>
      </c>
      <c r="HJ58" s="167" t="str">
        <f aca="false">IF(FY58="","",IF(FY58="-","-",IF(UPPER(FY58)="AB","+",VLOOKUP(FY58,'විෂය තොරතුරු'!$P$24:$Q$28,2))))</f>
        <v>-</v>
      </c>
      <c r="HK58" s="168" t="str">
        <f aca="false">IF(FZ58="","",IF(FZ58="-","-",IF(UPPER(FZ58)="AB","+",VLOOKUP(FZ58,'විෂය තොරතුරු'!$P$24:$Q$28,2))))</f>
        <v>-</v>
      </c>
      <c r="HL58" s="168" t="str">
        <f aca="false">IF(GA58="","",IF(GA58="-","-",IF(UPPER(GA58)="AB","+",VLOOKUP(GA58,'විෂය තොරතුරු'!$P$24:$Q$28,2))))</f>
        <v>W</v>
      </c>
      <c r="HM58" s="168" t="str">
        <f aca="false">IF(GB58="","",IF(GB58="-","-",IF(UPPER(GB58)="AB","+",VLOOKUP(GB58,'විෂය තොරතුරු'!$P$24:$Q$28,2))))</f>
        <v/>
      </c>
      <c r="HN58" s="168" t="str">
        <f aca="false">IF(GC58="","",IF(GC58="-","-",IF(UPPER(GC58)="AB","+",VLOOKUP(GC58,'විෂය තොරතුරු'!$P$24:$Q$28,2))))</f>
        <v/>
      </c>
      <c r="HO58" s="168" t="str">
        <f aca="false">IF(GD58="","",IF(GD58="-","-",IF(UPPER(GD58)="AB","+",VLOOKUP(GD58,'විෂය තොරතුරු'!$P$24:$Q$28,2))))</f>
        <v/>
      </c>
      <c r="HP58" s="168" t="str">
        <f aca="false">IF(GE58="","",IF(GE58="-","-",IF(UPPER(GE58)="AB","+",VLOOKUP(GE58,'විෂය තොරතුරු'!$P$24:$Q$28,2))))</f>
        <v/>
      </c>
      <c r="HQ58" s="170" t="str">
        <f aca="false">IF(GF58="","",IF(GF58="-","-",IF(UPPER(GF58)="AB","+",VLOOKUP(GF58,'විෂය තොරතුරු'!$P$24:$Q$28,2))))</f>
        <v/>
      </c>
      <c r="HR58" s="171" t="str">
        <f aca="false">IF(GG58="","",IF(GG58="-","-",IF(UPPER(GG58)="AB","+",VLOOKUP(GG58,'විෂය තොරතුරු'!$P$24:$Q$28,2))))</f>
        <v>-</v>
      </c>
      <c r="HS58" s="168" t="str">
        <f aca="false">IF(GH58="","",IF(GH58="-","-",IF(UPPER(GH58)="AB","+",VLOOKUP(GH58,'විෂය තොරතුරු'!$P$24:$Q$28,2))))</f>
        <v>-</v>
      </c>
      <c r="HT58" s="168" t="str">
        <f aca="false">IF(GI58="","",IF(GI58="-","-",IF(UPPER(GI58)="AB","+",VLOOKUP(GI58,'විෂය තොරතුරු'!$P$24:$Q$28,2))))</f>
        <v>W</v>
      </c>
      <c r="HU58" s="168" t="str">
        <f aca="false">IF(GJ58="","",IF(GJ58="-","-",IF(UPPER(GJ58)="AB","+",VLOOKUP(GJ58,'විෂය තොරතුරු'!$P$24:$Q$28,2))))</f>
        <v/>
      </c>
      <c r="HV58" s="168" t="str">
        <f aca="false">IF(GK58="","",IF(GK58="-","-",IF(UPPER(GK58)="AB","+",VLOOKUP(GK58,'විෂය තොරතුරු'!$P$24:$Q$28,2))))</f>
        <v/>
      </c>
      <c r="HW58" s="168" t="str">
        <f aca="false">IF(GL58="","",IF(GL58="-","-",IF(UPPER(GL58)="AB","+",VLOOKUP(GL58,'විෂය තොරතුරු'!$P$24:$Q$28,2))))</f>
        <v>S</v>
      </c>
      <c r="HX58" s="168" t="str">
        <f aca="false">IF(GM58="","",IF(GM58="-","-",IF(UPPER(GM58)="AB","+",VLOOKUP(GM58,'විෂය තොරතුරු'!$P$24:$Q$28,2))))</f>
        <v/>
      </c>
      <c r="HY58" s="169" t="str">
        <f aca="false">IF(GN58="","",IF(GN58="-","-",IF(UPPER(GN58)="AB","+",VLOOKUP(GN58,'විෂය තොරතුරු'!$P$24:$Q$28,2))))</f>
        <v/>
      </c>
      <c r="HZ58" s="171" t="str">
        <f aca="false">IF(GO58="","",IF(GO58="-","-",IF(UPPER(GO58)="AB","+",VLOOKUP(GO58,'විෂය තොරතුරු'!$P$24:$Q$28,2))))</f>
        <v>-</v>
      </c>
      <c r="IA58" s="168" t="str">
        <f aca="false">IF(GP58="","",IF(GP58="-","-",IF(UPPER(GP58)="AB","+",VLOOKUP(GP58,'විෂය තොරතුරු'!$P$24:$Q$28,2))))</f>
        <v>-</v>
      </c>
      <c r="IB58" s="168" t="str">
        <f aca="false">IF(GQ58="","",IF(GQ58="-","-",IF(UPPER(GQ58)="AB","+",VLOOKUP(GQ58,'විෂය තොරතුරු'!$P$24:$Q$28,2))))</f>
        <v/>
      </c>
      <c r="IC58" s="168" t="str">
        <f aca="false">IF(GR58="","",IF(GR58="-","-",IF(UPPER(GR58)="AB","+",VLOOKUP(GR58,'විෂය තොරතුරු'!$P$24:$Q$28,2))))</f>
        <v>-</v>
      </c>
      <c r="ID58" s="168" t="str">
        <f aca="false">IF(GS58="","",IF(GS58="-","-",IF(UPPER(GS58)="AB","+",VLOOKUP(GS58,'විෂය තොරතුරු'!$P$24:$Q$28,2))))</f>
        <v/>
      </c>
      <c r="IE58" s="168" t="str">
        <f aca="false">IF(GT58="","",IF(GT58="-","-",IF(UPPER(GT58)="AB","+",VLOOKUP(GT58,'විෂය තොරතුරු'!$P$24:$Q$28,2))))</f>
        <v/>
      </c>
      <c r="IF58" s="168" t="str">
        <f aca="false">IF(GU58="","",IF(GU58="-","-",IF(UPPER(GU58)="AB","+",VLOOKUP(GU58,'විෂය තොරතුරු'!$P$24:$Q$28,2))))</f>
        <v/>
      </c>
      <c r="IG58" s="169" t="str">
        <f aca="false">IF(GV58="","",IF(GV58="-","-",IF(UPPER(GV58)="AB","+",VLOOKUP(GV58,'විෂය තොරතුරු'!$P$24:$Q$28,2))))</f>
        <v/>
      </c>
      <c r="IH58" s="171" t="n">
        <f aca="false">IF($FL58="","",COUNTIF($GZ58:$IG58,"A"))</f>
        <v>0</v>
      </c>
      <c r="II58" s="171" t="n">
        <f aca="false">IF($FL58="","",COUNTIF($GZ58:$IG58,"B"))</f>
        <v>0</v>
      </c>
      <c r="IJ58" s="171" t="n">
        <f aca="false">IF($FL58="","",COUNTIF($GZ58:$IG58,"C"))</f>
        <v>0</v>
      </c>
      <c r="IK58" s="171" t="n">
        <f aca="false">IF($FL58="","",COUNTIF($GZ58:$IG58,"S"))</f>
        <v>1</v>
      </c>
      <c r="IL58" s="171" t="n">
        <f aca="false">IF($FL58="","",COUNTIF($GZ58:$IG58,"W"))</f>
        <v>8</v>
      </c>
      <c r="IM58" s="171" t="n">
        <f aca="false">IF(FL58="","",SUM(IH58:IK58))</f>
        <v>1</v>
      </c>
      <c r="IN58" s="169" t="n">
        <f aca="false">IF(FL58="","",SUM(IH58:IJ58))</f>
        <v>0</v>
      </c>
      <c r="IO58" s="172" t="str">
        <f aca="false">IF(FL58="","",IF(AND(IM58&gt;=6,IN58&gt;=3,OR(FO58&gt;=35,FP58&gt;=35),FV58&gt;=35),"6/3 සමත්",IF(AND(IM58&gt;=5,IN58&gt;=3,OR(FO58&gt;=35,FP58&gt;=35,FV58&gt;=35)),"5/3 සමත්",IF(AND(IM58&gt;=4,IN58&gt;=1,OR(FO58&gt;=20,FP58&gt;=20,FV58&gt;=20)),"සමත් කළ හැකි",IF(IL58=9,"W9","අසමත් ?")))))</f>
        <v>අසමත් ?</v>
      </c>
    </row>
    <row r="59" customFormat="false" ht="13.8" hidden="false" customHeight="false" outlineLevel="0" collapsed="false">
      <c r="A59" s="160" t="n">
        <v>45</v>
      </c>
      <c r="B59" s="188"/>
      <c r="C59" s="161"/>
      <c r="D59" s="162"/>
      <c r="E59" s="183"/>
      <c r="F59" s="181"/>
      <c r="G59" s="183"/>
      <c r="H59" s="180"/>
      <c r="I59" s="180"/>
      <c r="J59" s="181"/>
      <c r="K59" s="183"/>
      <c r="L59" s="180"/>
      <c r="M59" s="180"/>
      <c r="N59" s="181"/>
      <c r="O59" s="183"/>
      <c r="P59" s="180"/>
      <c r="Q59" s="180"/>
      <c r="R59" s="180"/>
      <c r="S59" s="180"/>
      <c r="T59" s="180"/>
      <c r="U59" s="180"/>
      <c r="V59" s="181"/>
      <c r="W59" s="183"/>
      <c r="X59" s="180"/>
      <c r="Y59" s="180"/>
      <c r="Z59" s="180"/>
      <c r="AA59" s="180"/>
      <c r="AB59" s="180"/>
      <c r="AC59" s="180"/>
      <c r="AD59" s="181"/>
      <c r="AE59" s="183"/>
      <c r="AF59" s="180"/>
      <c r="AG59" s="180"/>
      <c r="AH59" s="180"/>
      <c r="AI59" s="180"/>
      <c r="AJ59" s="180"/>
      <c r="AK59" s="180"/>
      <c r="AL59" s="166"/>
      <c r="AM59" s="167" t="str">
        <f aca="false">IF(B59="","",SUM(E59:AL59))</f>
        <v/>
      </c>
      <c r="AN59" s="168" t="str">
        <f aca="false">IF(B59="","",AM59/9)</f>
        <v/>
      </c>
      <c r="AO59" s="169" t="str">
        <f aca="false">IF(B59="","",IF(AM59=0,"-",RANK(AM59,$AM$15:$AM$64,0)))</f>
        <v/>
      </c>
      <c r="AP59" s="167" t="str">
        <f aca="false">IF(E59="","",IF(E59="-","-",IF(UPPER(E59)="AB","+",VLOOKUP(E59,'විෂය තොරතුරු'!$P$24:$Q$28,2))))</f>
        <v/>
      </c>
      <c r="AQ59" s="168" t="str">
        <f aca="false">IF(F59="","",IF(F59="-","-",IF(UPPER(F59)="AB","+",VLOOKUP(F59,'විෂය තොරතුරු'!$P$24:$Q$28,2))))</f>
        <v/>
      </c>
      <c r="AR59" s="168" t="str">
        <f aca="false">IF(G59="","",IF(G59="-","-",IF(UPPER(G59)="AB","+",VLOOKUP(G59,'විෂය තොරතුරු'!$P$24:$Q$28,2))))</f>
        <v/>
      </c>
      <c r="AS59" s="168" t="str">
        <f aca="false">IF(H59="","",IF(H59="-","-",IF(UPPER(H59)="AB","+",VLOOKUP(H59,'විෂය තොරතුරු'!$P$24:$Q$28,2))))</f>
        <v/>
      </c>
      <c r="AT59" s="168" t="str">
        <f aca="false">IF(I59="","",IF(I59="-","-",IF(UPPER(I59)="AB","+",VLOOKUP(I59,'විෂය තොරතුරු'!$P$24:$Q$28,2))))</f>
        <v/>
      </c>
      <c r="AU59" s="170" t="str">
        <f aca="false">IF(J59="","",IF(J59="-","-",IF(UPPER(J59)="AB","+",VLOOKUP(J59,'විෂය තොරතුරු'!$P$24:$Q$28,2))))</f>
        <v/>
      </c>
      <c r="AV59" s="171" t="str">
        <f aca="false">IF(K59="","",IF(K59="-","-",IF(UPPER(K59)="AB","+",VLOOKUP(K59,'විෂය තොරතුරු'!$P$24:$Q$28,2))))</f>
        <v/>
      </c>
      <c r="AW59" s="168" t="str">
        <f aca="false">IF(L59="","",IF(L59="-","-",IF(UPPER(L59)="AB","+",VLOOKUP(L59,'විෂය තොරතුරු'!$P$24:$Q$28,2))))</f>
        <v/>
      </c>
      <c r="AX59" s="168" t="str">
        <f aca="false">IF(M59="","",IF(M59="-","-",IF(UPPER(M59)="AB","+",VLOOKUP(M59,'විෂය තොරතුරු'!$P$24:$Q$28,2))))</f>
        <v/>
      </c>
      <c r="AY59" s="169" t="str">
        <f aca="false">IF(N59="","",IF(N59="-","-",IF(UPPER(N59)="AB","+",VLOOKUP(N59,'විෂය තොරතුරු'!$P$24:$Q$28,2))))</f>
        <v/>
      </c>
      <c r="AZ59" s="167" t="str">
        <f aca="false">IF(O59="","",IF(O59="-","-",IF(UPPER(O59)="AB","+",VLOOKUP(O59,'විෂය තොරතුරු'!$P$24:$Q$28,2))))</f>
        <v/>
      </c>
      <c r="BA59" s="168" t="str">
        <f aca="false">IF(P59="","",IF(P59="-","-",IF(UPPER(P59)="AB","+",VLOOKUP(P59,'විෂය තොරතුරු'!$P$24:$Q$28,2))))</f>
        <v/>
      </c>
      <c r="BB59" s="168" t="str">
        <f aca="false">IF(Q59="","",IF(Q59="-","-",IF(UPPER(Q59)="AB","+",VLOOKUP(Q59,'විෂය තොරතුරු'!$P$24:$Q$28,2))))</f>
        <v/>
      </c>
      <c r="BC59" s="168" t="str">
        <f aca="false">IF(R59="","",IF(R59="-","-",IF(UPPER(R59)="AB","+",VLOOKUP(R59,'විෂය තොරතුරු'!$P$24:$Q$28,2))))</f>
        <v/>
      </c>
      <c r="BD59" s="168" t="str">
        <f aca="false">IF(S59="","",IF(S59="-","-",IF(UPPER(S59)="AB","+",VLOOKUP(S59,'විෂය තොරතුරු'!$P$24:$Q$28,2))))</f>
        <v/>
      </c>
      <c r="BE59" s="168" t="str">
        <f aca="false">IF(T59="","",IF(T59="-","-",IF(UPPER(T59)="AB","+",VLOOKUP(T59,'විෂය තොරතුරු'!$P$24:$Q$28,2))))</f>
        <v/>
      </c>
      <c r="BF59" s="168" t="str">
        <f aca="false">IF(U59="","",IF(U59="-","-",IF(UPPER(U59)="AB","+",VLOOKUP(U59,'විෂය තොරතුරු'!$P$24:$Q$28,2))))</f>
        <v/>
      </c>
      <c r="BG59" s="170" t="str">
        <f aca="false">IF(V59="","",IF(V59="-","-",IF(UPPER(V59)="AB","+",VLOOKUP(V59,'විෂය තොරතුරු'!$P$24:$Q$28,2))))</f>
        <v/>
      </c>
      <c r="BH59" s="171" t="str">
        <f aca="false">IF(W59="","",IF(W59="-","-",IF(UPPER(W59)="AB","+",VLOOKUP(W59,'විෂය තොරතුරු'!$P$24:$Q$28,2))))</f>
        <v/>
      </c>
      <c r="BI59" s="168" t="str">
        <f aca="false">IF(X59="","",IF(X59="-","-",IF(UPPER(X59)="AB","+",VLOOKUP(X59,'විෂය තොරතුරු'!$P$24:$Q$28,2))))</f>
        <v/>
      </c>
      <c r="BJ59" s="168" t="str">
        <f aca="false">IF(Y59="","",IF(Y59="-","-",IF(UPPER(Y59)="AB","+",VLOOKUP(Y59,'විෂය තොරතුරු'!$P$24:$Q$28,2))))</f>
        <v/>
      </c>
      <c r="BK59" s="168" t="str">
        <f aca="false">IF(Z59="","",IF(Z59="-","-",IF(UPPER(Z59)="AB","+",VLOOKUP(Z59,'විෂය තොරතුරු'!$P$24:$Q$28,2))))</f>
        <v/>
      </c>
      <c r="BL59" s="168" t="str">
        <f aca="false">IF(AA59="","",IF(AA59="-","-",IF(UPPER(AA59)="AB","+",VLOOKUP(AA59,'විෂය තොරතුරු'!$P$24:$Q$28,2))))</f>
        <v/>
      </c>
      <c r="BM59" s="168" t="str">
        <f aca="false">IF(AB59="","",IF(AB59="-","-",IF(UPPER(AB59)="AB","+",VLOOKUP(AB59,'විෂය තොරතුරු'!$P$24:$Q$28,2))))</f>
        <v/>
      </c>
      <c r="BN59" s="168" t="str">
        <f aca="false">IF(AC59="","",IF(AC59="-","-",IF(UPPER(AC59)="AB","+",VLOOKUP(AC59,'විෂය තොරතුරු'!$P$24:$Q$28,2))))</f>
        <v/>
      </c>
      <c r="BO59" s="169" t="str">
        <f aca="false">IF(AD59="","",IF(AD59="-","-",IF(UPPER(AD59)="AB","+",VLOOKUP(AD59,'විෂය තොරතුරු'!$P$24:$Q$28,2))))</f>
        <v/>
      </c>
      <c r="BP59" s="171" t="str">
        <f aca="false">IF(AE59="","",IF(AE59="-","-",IF(UPPER(AE59)="AB","+",VLOOKUP(AE59,'විෂය තොරතුරු'!$P$24:$Q$28,2))))</f>
        <v/>
      </c>
      <c r="BQ59" s="168" t="str">
        <f aca="false">IF(AF59="","",IF(AF59="-","-",IF(UPPER(AF59)="AB","+",VLOOKUP(AF59,'විෂය තොරතුරු'!$P$24:$Q$28,2))))</f>
        <v/>
      </c>
      <c r="BR59" s="168" t="str">
        <f aca="false">IF(AG59="","",IF(AG59="-","-",IF(UPPER(AG59)="AB","+",VLOOKUP(AG59,'විෂය තොරතුරු'!$P$24:$Q$28,2))))</f>
        <v/>
      </c>
      <c r="BS59" s="168" t="str">
        <f aca="false">IF(AH59="","",IF(AH59="-","-",IF(UPPER(AH59)="AB","+",VLOOKUP(AH59,'විෂය තොරතුරු'!$P$24:$Q$28,2))))</f>
        <v/>
      </c>
      <c r="BT59" s="168" t="str">
        <f aca="false">IF(AI59="","",IF(AI59="-","-",IF(UPPER(AI59)="AB","+",VLOOKUP(AI59,'විෂය තොරතුරු'!$P$24:$Q$28,2))))</f>
        <v/>
      </c>
      <c r="BU59" s="168" t="str">
        <f aca="false">IF(AJ59="","",IF(AJ59="-","-",IF(UPPER(AJ59)="AB","+",VLOOKUP(AJ59,'විෂය තොරතුරු'!$P$24:$Q$28,2))))</f>
        <v/>
      </c>
      <c r="BV59" s="168" t="str">
        <f aca="false">IF(AK59="","",IF(AK59="-","-",IF(UPPER(AK59)="AB","+",VLOOKUP(AK59,'විෂය තොරතුරු'!$P$24:$Q$28,2))))</f>
        <v/>
      </c>
      <c r="BW59" s="169" t="str">
        <f aca="false">IF(AL59="","",IF(AL59="-","-",IF(UPPER(AL59)="AB","+",VLOOKUP(AL59,'විෂය තොරතුරු'!$P$24:$Q$28,2))))</f>
        <v/>
      </c>
      <c r="BX59" s="171" t="str">
        <f aca="false">IF($B59="","",COUNTIF($AP59:$BW59,"A"))</f>
        <v/>
      </c>
      <c r="BY59" s="168" t="str">
        <f aca="false">IF($B59="","",COUNTIF($AP59:$BW59,"B"))</f>
        <v/>
      </c>
      <c r="BZ59" s="168" t="str">
        <f aca="false">IF($B59="","",COUNTIF($AP59:$BW59,"C"))</f>
        <v/>
      </c>
      <c r="CA59" s="168" t="str">
        <f aca="false">IF($B59="","",COUNTIF($AP59:$BW59,"S"))</f>
        <v/>
      </c>
      <c r="CB59" s="169" t="str">
        <f aca="false">IF($B59="","",COUNTIF($AP59:$BW59,"W"))</f>
        <v/>
      </c>
      <c r="CC59" s="171" t="str">
        <f aca="false">IF(B59="","",SUM(BX59:CA59))</f>
        <v/>
      </c>
      <c r="CD59" s="169" t="str">
        <f aca="false">IF(B59="","",SUM(BX59:BZ59))</f>
        <v/>
      </c>
      <c r="CE59" s="172" t="str">
        <f aca="false">IF(B59="","",IF(AND(CC59&gt;=6,CD59&gt;=3,OR(E59&gt;=35,F59&gt;=35),L59&gt;=35),"6/3 සමත්",IF(AND(CC59&gt;=5,CD59&gt;=3,OR(E59&gt;=35,F59&gt;=35,L59&gt;=35)),"5/3 සමත්",IF(AND(CC59&gt;=4,CD59&gt;=1,OR(E59&gt;=20,F59&gt;=20,L59&gt;=20)),"සමත් කළ හැකි",IF(CB59=9,"W9","අසමත් ?")))))</f>
        <v/>
      </c>
      <c r="FK59" s="173" t="n">
        <v>45</v>
      </c>
      <c r="FL59" s="188" t="s">
        <v>88</v>
      </c>
      <c r="FM59" s="161"/>
      <c r="FN59" s="161" t="str">
        <f aca="false">IF(FM59="","-",(FM59/$M$95)*100)</f>
        <v>-</v>
      </c>
      <c r="FO59" s="165" t="n">
        <v>17</v>
      </c>
      <c r="FP59" s="165"/>
      <c r="FQ59" s="165" t="n">
        <v>18</v>
      </c>
      <c r="FR59" s="165" t="s">
        <v>18</v>
      </c>
      <c r="FS59" s="165"/>
      <c r="FT59" s="165"/>
      <c r="FU59" s="165" t="n">
        <v>4</v>
      </c>
      <c r="FV59" s="165" t="n">
        <v>12</v>
      </c>
      <c r="FW59" s="165" t="n">
        <v>7</v>
      </c>
      <c r="FX59" s="165" t="n">
        <v>18</v>
      </c>
      <c r="FY59" s="165" t="s">
        <v>18</v>
      </c>
      <c r="FZ59" s="165" t="n">
        <v>2</v>
      </c>
      <c r="GA59" s="165" t="s">
        <v>18</v>
      </c>
      <c r="GB59" s="165"/>
      <c r="GC59" s="165"/>
      <c r="GD59" s="165"/>
      <c r="GE59" s="165"/>
      <c r="GF59" s="165"/>
      <c r="GG59" s="165" t="s">
        <v>18</v>
      </c>
      <c r="GH59" s="165" t="s">
        <v>18</v>
      </c>
      <c r="GI59" s="165" t="n">
        <v>25</v>
      </c>
      <c r="GJ59" s="165"/>
      <c r="GK59" s="165"/>
      <c r="GL59" s="165" t="s">
        <v>18</v>
      </c>
      <c r="GM59" s="165"/>
      <c r="GN59" s="165"/>
      <c r="GO59" s="165" t="n">
        <v>15</v>
      </c>
      <c r="GP59" s="165" t="s">
        <v>18</v>
      </c>
      <c r="GQ59" s="165"/>
      <c r="GR59" s="165" t="s">
        <v>18</v>
      </c>
      <c r="GS59" s="165"/>
      <c r="GT59" s="165"/>
      <c r="GU59" s="165"/>
      <c r="GV59" s="174"/>
      <c r="GW59" s="167" t="n">
        <f aca="false">IF(FL59="","",SUM(FO59:GV59))</f>
        <v>118</v>
      </c>
      <c r="GX59" s="168" t="n">
        <f aca="false">IF(FL59="","",GW59/9)</f>
        <v>13.1111111111111</v>
      </c>
      <c r="GY59" s="169" t="n">
        <f aca="false">IF(FL59="","",IF(GW59=0,"-",RANK(GW59,$GW$15:$GW$64,0)))</f>
        <v>43</v>
      </c>
      <c r="GZ59" s="167" t="str">
        <f aca="false">IF(FO59="","",IF(FO59="-","-",IF(UPPER(FO59)="AB","+",VLOOKUP(FO59,'විෂය තොරතුරු'!$P$24:$Q$28,2))))</f>
        <v>W</v>
      </c>
      <c r="HA59" s="168" t="str">
        <f aca="false">IF(FP59="","",IF(FP59="-","-",IF(UPPER(FP59)="AB","+",VLOOKUP(FP59,'විෂය තොරතුරු'!$P$24:$Q$28,2))))</f>
        <v/>
      </c>
      <c r="HB59" s="168" t="str">
        <f aca="false">IF(FQ59="","",IF(FQ59="-","-",IF(UPPER(FQ59)="AB","+",VLOOKUP(FQ59,'විෂය තොරතුරු'!$P$24:$Q$28,2))))</f>
        <v>W</v>
      </c>
      <c r="HC59" s="168" t="str">
        <f aca="false">IF(FR59="","",IF(FR59="-","-",IF(UPPER(FR59)="AB","+",VLOOKUP(FR59,'විෂය තොරතුරු'!$P$24:$Q$28,2))))</f>
        <v>-</v>
      </c>
      <c r="HD59" s="168" t="str">
        <f aca="false">IF(FS59="","",IF(FS59="-","-",IF(UPPER(FS59)="AB","+",VLOOKUP(FS59,'විෂය තොරතුරු'!$P$24:$Q$28,2))))</f>
        <v/>
      </c>
      <c r="HE59" s="170" t="str">
        <f aca="false">IF(FT59="","",IF(FT59="-","-",IF(UPPER(FT59)="AB","+",VLOOKUP(FT59,'විෂය තොරතුරු'!$P$24:$Q$28,2))))</f>
        <v/>
      </c>
      <c r="HF59" s="171" t="str">
        <f aca="false">IF(FU59="","",IF(FU59="-","-",IF(UPPER(FU59)="AB","+",VLOOKUP(FU59,'විෂය තොරතුරු'!$P$24:$Q$28,2))))</f>
        <v>W</v>
      </c>
      <c r="HG59" s="168" t="str">
        <f aca="false">IF(FV59="","",IF(FV59="-","-",IF(UPPER(FV59)="AB","+",VLOOKUP(FV59,'විෂය තොරතුරු'!$P$24:$Q$28,2))))</f>
        <v>W</v>
      </c>
      <c r="HH59" s="168" t="str">
        <f aca="false">IF(FW59="","",IF(FW59="-","-",IF(UPPER(FW59)="AB","+",VLOOKUP(FW59,'විෂය තොරතුරු'!$P$24:$Q$28,2))))</f>
        <v>W</v>
      </c>
      <c r="HI59" s="169" t="str">
        <f aca="false">IF(FX59="","",IF(FX59="-","-",IF(UPPER(FX59)="AB","+",VLOOKUP(FX59,'විෂය තොරතුරු'!$P$24:$Q$28,2))))</f>
        <v>W</v>
      </c>
      <c r="HJ59" s="167" t="str">
        <f aca="false">IF(FY59="","",IF(FY59="-","-",IF(UPPER(FY59)="AB","+",VLOOKUP(FY59,'විෂය තොරතුරු'!$P$24:$Q$28,2))))</f>
        <v>-</v>
      </c>
      <c r="HK59" s="168" t="str">
        <f aca="false">IF(FZ59="","",IF(FZ59="-","-",IF(UPPER(FZ59)="AB","+",VLOOKUP(FZ59,'විෂය තොරතුරු'!$P$24:$Q$28,2))))</f>
        <v>W</v>
      </c>
      <c r="HL59" s="168" t="str">
        <f aca="false">IF(GA59="","",IF(GA59="-","-",IF(UPPER(GA59)="AB","+",VLOOKUP(GA59,'විෂය තොරතුරු'!$P$24:$Q$28,2))))</f>
        <v>-</v>
      </c>
      <c r="HM59" s="168" t="str">
        <f aca="false">IF(GB59="","",IF(GB59="-","-",IF(UPPER(GB59)="AB","+",VLOOKUP(GB59,'විෂය තොරතුරු'!$P$24:$Q$28,2))))</f>
        <v/>
      </c>
      <c r="HN59" s="168" t="str">
        <f aca="false">IF(GC59="","",IF(GC59="-","-",IF(UPPER(GC59)="AB","+",VLOOKUP(GC59,'විෂය තොරතුරු'!$P$24:$Q$28,2))))</f>
        <v/>
      </c>
      <c r="HO59" s="168" t="str">
        <f aca="false">IF(GD59="","",IF(GD59="-","-",IF(UPPER(GD59)="AB","+",VLOOKUP(GD59,'විෂය තොරතුරු'!$P$24:$Q$28,2))))</f>
        <v/>
      </c>
      <c r="HP59" s="168" t="str">
        <f aca="false">IF(GE59="","",IF(GE59="-","-",IF(UPPER(GE59)="AB","+",VLOOKUP(GE59,'විෂය තොරතුරු'!$P$24:$Q$28,2))))</f>
        <v/>
      </c>
      <c r="HQ59" s="170" t="str">
        <f aca="false">IF(GF59="","",IF(GF59="-","-",IF(UPPER(GF59)="AB","+",VLOOKUP(GF59,'විෂය තොරතුරු'!$P$24:$Q$28,2))))</f>
        <v/>
      </c>
      <c r="HR59" s="171" t="str">
        <f aca="false">IF(GG59="","",IF(GG59="-","-",IF(UPPER(GG59)="AB","+",VLOOKUP(GG59,'විෂය තොරතුරු'!$P$24:$Q$28,2))))</f>
        <v>-</v>
      </c>
      <c r="HS59" s="168" t="str">
        <f aca="false">IF(GH59="","",IF(GH59="-","-",IF(UPPER(GH59)="AB","+",VLOOKUP(GH59,'විෂය තොරතුරු'!$P$24:$Q$28,2))))</f>
        <v>-</v>
      </c>
      <c r="HT59" s="168" t="str">
        <f aca="false">IF(GI59="","",IF(GI59="-","-",IF(UPPER(GI59)="AB","+",VLOOKUP(GI59,'විෂය තොරතුරු'!$P$24:$Q$28,2))))</f>
        <v>W</v>
      </c>
      <c r="HU59" s="168" t="str">
        <f aca="false">IF(GJ59="","",IF(GJ59="-","-",IF(UPPER(GJ59)="AB","+",VLOOKUP(GJ59,'විෂය තොරතුරු'!$P$24:$Q$28,2))))</f>
        <v/>
      </c>
      <c r="HV59" s="168" t="str">
        <f aca="false">IF(GK59="","",IF(GK59="-","-",IF(UPPER(GK59)="AB","+",VLOOKUP(GK59,'විෂය තොරතුරු'!$P$24:$Q$28,2))))</f>
        <v/>
      </c>
      <c r="HW59" s="168" t="str">
        <f aca="false">IF(GL59="","",IF(GL59="-","-",IF(UPPER(GL59)="AB","+",VLOOKUP(GL59,'විෂය තොරතුරු'!$P$24:$Q$28,2))))</f>
        <v>-</v>
      </c>
      <c r="HX59" s="168" t="str">
        <f aca="false">IF(GM59="","",IF(GM59="-","-",IF(UPPER(GM59)="AB","+",VLOOKUP(GM59,'විෂය තොරතුරු'!$P$24:$Q$28,2))))</f>
        <v/>
      </c>
      <c r="HY59" s="169" t="str">
        <f aca="false">IF(GN59="","",IF(GN59="-","-",IF(UPPER(GN59)="AB","+",VLOOKUP(GN59,'විෂය තොරතුරු'!$P$24:$Q$28,2))))</f>
        <v/>
      </c>
      <c r="HZ59" s="171" t="str">
        <f aca="false">IF(GO59="","",IF(GO59="-","-",IF(UPPER(GO59)="AB","+",VLOOKUP(GO59,'විෂය තොරතුරු'!$P$24:$Q$28,2))))</f>
        <v>W</v>
      </c>
      <c r="IA59" s="168" t="str">
        <f aca="false">IF(GP59="","",IF(GP59="-","-",IF(UPPER(GP59)="AB","+",VLOOKUP(GP59,'විෂය තොරතුරු'!$P$24:$Q$28,2))))</f>
        <v>-</v>
      </c>
      <c r="IB59" s="168" t="str">
        <f aca="false">IF(GQ59="","",IF(GQ59="-","-",IF(UPPER(GQ59)="AB","+",VLOOKUP(GQ59,'විෂය තොරතුරු'!$P$24:$Q$28,2))))</f>
        <v/>
      </c>
      <c r="IC59" s="168" t="str">
        <f aca="false">IF(GR59="","",IF(GR59="-","-",IF(UPPER(GR59)="AB","+",VLOOKUP(GR59,'විෂය තොරතුරු'!$P$24:$Q$28,2))))</f>
        <v>-</v>
      </c>
      <c r="ID59" s="168" t="str">
        <f aca="false">IF(GS59="","",IF(GS59="-","-",IF(UPPER(GS59)="AB","+",VLOOKUP(GS59,'විෂය තොරතුරු'!$P$24:$Q$28,2))))</f>
        <v/>
      </c>
      <c r="IE59" s="168" t="str">
        <f aca="false">IF(GT59="","",IF(GT59="-","-",IF(UPPER(GT59)="AB","+",VLOOKUP(GT59,'විෂය තොරතුරු'!$P$24:$Q$28,2))))</f>
        <v/>
      </c>
      <c r="IF59" s="168" t="str">
        <f aca="false">IF(GU59="","",IF(GU59="-","-",IF(UPPER(GU59)="AB","+",VLOOKUP(GU59,'විෂය තොරතුරු'!$P$24:$Q$28,2))))</f>
        <v/>
      </c>
      <c r="IG59" s="169" t="str">
        <f aca="false">IF(GV59="","",IF(GV59="-","-",IF(UPPER(GV59)="AB","+",VLOOKUP(GV59,'විෂය තොරතුරු'!$P$24:$Q$28,2))))</f>
        <v/>
      </c>
      <c r="IH59" s="171" t="n">
        <f aca="false">IF($FL59="","",COUNTIF($GZ59:$IG59,"A"))</f>
        <v>0</v>
      </c>
      <c r="II59" s="171" t="n">
        <f aca="false">IF($FL59="","",COUNTIF($GZ59:$IG59,"B"))</f>
        <v>0</v>
      </c>
      <c r="IJ59" s="171" t="n">
        <f aca="false">IF($FL59="","",COUNTIF($GZ59:$IG59,"C"))</f>
        <v>0</v>
      </c>
      <c r="IK59" s="171" t="n">
        <f aca="false">IF($FL59="","",COUNTIF($GZ59:$IG59,"S"))</f>
        <v>0</v>
      </c>
      <c r="IL59" s="171" t="n">
        <f aca="false">IF($FL59="","",COUNTIF($GZ59:$IG59,"W"))</f>
        <v>9</v>
      </c>
      <c r="IM59" s="171" t="n">
        <f aca="false">IF(FL59="","",SUM(IH59:IK59))</f>
        <v>0</v>
      </c>
      <c r="IN59" s="169" t="n">
        <f aca="false">IF(FL59="","",SUM(IH59:IJ59))</f>
        <v>0</v>
      </c>
      <c r="IO59" s="172" t="str">
        <f aca="false">IF(FL59="","",IF(AND(IM59&gt;=6,IN59&gt;=3,OR(FO59&gt;=35,FP59&gt;=35),FV59&gt;=35),"6/3 සමත්",IF(AND(IM59&gt;=5,IN59&gt;=3,OR(FO59&gt;=35,FP59&gt;=35,FV59&gt;=35)),"5/3 සමත්",IF(AND(IM59&gt;=4,IN59&gt;=1,OR(FO59&gt;=20,FP59&gt;=20,FV59&gt;=20)),"සමත් කළ හැකි",IF(IL59=9,"W9","අසමත් ?")))))</f>
        <v>W9</v>
      </c>
    </row>
    <row r="60" customFormat="false" ht="13.8" hidden="false" customHeight="false" outlineLevel="0" collapsed="false">
      <c r="A60" s="160" t="n">
        <v>46</v>
      </c>
      <c r="B60" s="189"/>
      <c r="C60" s="161"/>
      <c r="D60" s="162"/>
      <c r="E60" s="183"/>
      <c r="F60" s="181"/>
      <c r="G60" s="183"/>
      <c r="H60" s="180"/>
      <c r="I60" s="180"/>
      <c r="J60" s="181"/>
      <c r="K60" s="183"/>
      <c r="L60" s="180"/>
      <c r="M60" s="180"/>
      <c r="N60" s="181"/>
      <c r="O60" s="183"/>
      <c r="P60" s="180"/>
      <c r="Q60" s="180"/>
      <c r="R60" s="180"/>
      <c r="S60" s="180"/>
      <c r="T60" s="180"/>
      <c r="U60" s="180"/>
      <c r="V60" s="181"/>
      <c r="W60" s="183"/>
      <c r="X60" s="180"/>
      <c r="Y60" s="180"/>
      <c r="Z60" s="180"/>
      <c r="AA60" s="180"/>
      <c r="AB60" s="180"/>
      <c r="AC60" s="180"/>
      <c r="AD60" s="181"/>
      <c r="AE60" s="183"/>
      <c r="AF60" s="180"/>
      <c r="AG60" s="180"/>
      <c r="AH60" s="180"/>
      <c r="AI60" s="180"/>
      <c r="AJ60" s="180"/>
      <c r="AK60" s="180"/>
      <c r="AL60" s="166"/>
      <c r="AM60" s="167" t="str">
        <f aca="false">IF(B60="","",SUM(E60:AL60))</f>
        <v/>
      </c>
      <c r="AN60" s="168" t="str">
        <f aca="false">IF(B60="","",AM60/9)</f>
        <v/>
      </c>
      <c r="AO60" s="169" t="str">
        <f aca="false">IF(B60="","",IF(AM60=0,"-",RANK(AM60,$AM$15:$AM$64,0)))</f>
        <v/>
      </c>
      <c r="AP60" s="167" t="str">
        <f aca="false">IF(E60="","",IF(E60="-","-",IF(UPPER(E60)="AB","+",VLOOKUP(E60,'විෂය තොරතුරු'!$P$24:$Q$28,2))))</f>
        <v/>
      </c>
      <c r="AQ60" s="168" t="str">
        <f aca="false">IF(F60="","",IF(F60="-","-",IF(UPPER(F60)="AB","+",VLOOKUP(F60,'විෂය තොරතුරු'!$P$24:$Q$28,2))))</f>
        <v/>
      </c>
      <c r="AR60" s="168" t="str">
        <f aca="false">IF(G60="","",IF(G60="-","-",IF(UPPER(G60)="AB","+",VLOOKUP(G60,'විෂය තොරතුරු'!$P$24:$Q$28,2))))</f>
        <v/>
      </c>
      <c r="AS60" s="168" t="str">
        <f aca="false">IF(H60="","",IF(H60="-","-",IF(UPPER(H60)="AB","+",VLOOKUP(H60,'විෂය තොරතුරු'!$P$24:$Q$28,2))))</f>
        <v/>
      </c>
      <c r="AT60" s="168" t="str">
        <f aca="false">IF(I60="","",IF(I60="-","-",IF(UPPER(I60)="AB","+",VLOOKUP(I60,'විෂය තොරතුරු'!$P$24:$Q$28,2))))</f>
        <v/>
      </c>
      <c r="AU60" s="170" t="str">
        <f aca="false">IF(J60="","",IF(J60="-","-",IF(UPPER(J60)="AB","+",VLOOKUP(J60,'විෂය තොරතුරු'!$P$24:$Q$28,2))))</f>
        <v/>
      </c>
      <c r="AV60" s="171" t="str">
        <f aca="false">IF(K60="","",IF(K60="-","-",IF(UPPER(K60)="AB","+",VLOOKUP(K60,'විෂය තොරතුරු'!$P$24:$Q$28,2))))</f>
        <v/>
      </c>
      <c r="AW60" s="168" t="str">
        <f aca="false">IF(L60="","",IF(L60="-","-",IF(UPPER(L60)="AB","+",VLOOKUP(L60,'විෂය තොරතුරු'!$P$24:$Q$28,2))))</f>
        <v/>
      </c>
      <c r="AX60" s="168" t="str">
        <f aca="false">IF(M60="","",IF(M60="-","-",IF(UPPER(M60)="AB","+",VLOOKUP(M60,'විෂය තොරතුරු'!$P$24:$Q$28,2))))</f>
        <v/>
      </c>
      <c r="AY60" s="169" t="str">
        <f aca="false">IF(N60="","",IF(N60="-","-",IF(UPPER(N60)="AB","+",VLOOKUP(N60,'විෂය තොරතුරු'!$P$24:$Q$28,2))))</f>
        <v/>
      </c>
      <c r="AZ60" s="167" t="str">
        <f aca="false">IF(O60="","",IF(O60="-","-",IF(UPPER(O60)="AB","+",VLOOKUP(O60,'විෂය තොරතුරු'!$P$24:$Q$28,2))))</f>
        <v/>
      </c>
      <c r="BA60" s="168" t="str">
        <f aca="false">IF(P60="","",IF(P60="-","-",IF(UPPER(P60)="AB","+",VLOOKUP(P60,'විෂය තොරතුරු'!$P$24:$Q$28,2))))</f>
        <v/>
      </c>
      <c r="BB60" s="168" t="str">
        <f aca="false">IF(Q60="","",IF(Q60="-","-",IF(UPPER(Q60)="AB","+",VLOOKUP(Q60,'විෂය තොරතුරු'!$P$24:$Q$28,2))))</f>
        <v/>
      </c>
      <c r="BC60" s="168" t="str">
        <f aca="false">IF(R60="","",IF(R60="-","-",IF(UPPER(R60)="AB","+",VLOOKUP(R60,'විෂය තොරතුරු'!$P$24:$Q$28,2))))</f>
        <v/>
      </c>
      <c r="BD60" s="168" t="str">
        <f aca="false">IF(S60="","",IF(S60="-","-",IF(UPPER(S60)="AB","+",VLOOKUP(S60,'විෂය තොරතුරු'!$P$24:$Q$28,2))))</f>
        <v/>
      </c>
      <c r="BE60" s="168" t="str">
        <f aca="false">IF(T60="","",IF(T60="-","-",IF(UPPER(T60)="AB","+",VLOOKUP(T60,'විෂය තොරතුරු'!$P$24:$Q$28,2))))</f>
        <v/>
      </c>
      <c r="BF60" s="168" t="str">
        <f aca="false">IF(U60="","",IF(U60="-","-",IF(UPPER(U60)="AB","+",VLOOKUP(U60,'විෂය තොරතුරු'!$P$24:$Q$28,2))))</f>
        <v/>
      </c>
      <c r="BG60" s="170" t="str">
        <f aca="false">IF(V60="","",IF(V60="-","-",IF(UPPER(V60)="AB","+",VLOOKUP(V60,'විෂය තොරතුරු'!$P$24:$Q$28,2))))</f>
        <v/>
      </c>
      <c r="BH60" s="171" t="str">
        <f aca="false">IF(W60="","",IF(W60="-","-",IF(UPPER(W60)="AB","+",VLOOKUP(W60,'විෂය තොරතුරු'!$P$24:$Q$28,2))))</f>
        <v/>
      </c>
      <c r="BI60" s="168" t="str">
        <f aca="false">IF(X60="","",IF(X60="-","-",IF(UPPER(X60)="AB","+",VLOOKUP(X60,'විෂය තොරතුරු'!$P$24:$Q$28,2))))</f>
        <v/>
      </c>
      <c r="BJ60" s="168" t="str">
        <f aca="false">IF(Y60="","",IF(Y60="-","-",IF(UPPER(Y60)="AB","+",VLOOKUP(Y60,'විෂය තොරතුරු'!$P$24:$Q$28,2))))</f>
        <v/>
      </c>
      <c r="BK60" s="168" t="str">
        <f aca="false">IF(Z60="","",IF(Z60="-","-",IF(UPPER(Z60)="AB","+",VLOOKUP(Z60,'විෂය තොරතුරු'!$P$24:$Q$28,2))))</f>
        <v/>
      </c>
      <c r="BL60" s="168" t="str">
        <f aca="false">IF(AA60="","",IF(AA60="-","-",IF(UPPER(AA60)="AB","+",VLOOKUP(AA60,'විෂය තොරතුරු'!$P$24:$Q$28,2))))</f>
        <v/>
      </c>
      <c r="BM60" s="168" t="str">
        <f aca="false">IF(AB60="","",IF(AB60="-","-",IF(UPPER(AB60)="AB","+",VLOOKUP(AB60,'විෂය තොරතුරු'!$P$24:$Q$28,2))))</f>
        <v/>
      </c>
      <c r="BN60" s="168" t="str">
        <f aca="false">IF(AC60="","",IF(AC60="-","-",IF(UPPER(AC60)="AB","+",VLOOKUP(AC60,'විෂය තොරතුරු'!$P$24:$Q$28,2))))</f>
        <v/>
      </c>
      <c r="BO60" s="169" t="str">
        <f aca="false">IF(AD60="","",IF(AD60="-","-",IF(UPPER(AD60)="AB","+",VLOOKUP(AD60,'විෂය තොරතුරු'!$P$24:$Q$28,2))))</f>
        <v/>
      </c>
      <c r="BP60" s="171" t="str">
        <f aca="false">IF(AE60="","",IF(AE60="-","-",IF(UPPER(AE60)="AB","+",VLOOKUP(AE60,'විෂය තොරතුරු'!$P$24:$Q$28,2))))</f>
        <v/>
      </c>
      <c r="BQ60" s="168" t="str">
        <f aca="false">IF(AF60="","",IF(AF60="-","-",IF(UPPER(AF60)="AB","+",VLOOKUP(AF60,'විෂය තොරතුරු'!$P$24:$Q$28,2))))</f>
        <v/>
      </c>
      <c r="BR60" s="168" t="str">
        <f aca="false">IF(AG60="","",IF(AG60="-","-",IF(UPPER(AG60)="AB","+",VLOOKUP(AG60,'විෂය තොරතුරු'!$P$24:$Q$28,2))))</f>
        <v/>
      </c>
      <c r="BS60" s="168" t="str">
        <f aca="false">IF(AH60="","",IF(AH60="-","-",IF(UPPER(AH60)="AB","+",VLOOKUP(AH60,'විෂය තොරතුරු'!$P$24:$Q$28,2))))</f>
        <v/>
      </c>
      <c r="BT60" s="168" t="str">
        <f aca="false">IF(AI60="","",IF(AI60="-","-",IF(UPPER(AI60)="AB","+",VLOOKUP(AI60,'විෂය තොරතුරු'!$P$24:$Q$28,2))))</f>
        <v/>
      </c>
      <c r="BU60" s="168" t="str">
        <f aca="false">IF(AJ60="","",IF(AJ60="-","-",IF(UPPER(AJ60)="AB","+",VLOOKUP(AJ60,'විෂය තොරතුරු'!$P$24:$Q$28,2))))</f>
        <v/>
      </c>
      <c r="BV60" s="168" t="str">
        <f aca="false">IF(AK60="","",IF(AK60="-","-",IF(UPPER(AK60)="AB","+",VLOOKUP(AK60,'විෂය තොරතුරු'!$P$24:$Q$28,2))))</f>
        <v/>
      </c>
      <c r="BW60" s="169" t="str">
        <f aca="false">IF(AL60="","",IF(AL60="-","-",IF(UPPER(AL60)="AB","+",VLOOKUP(AL60,'විෂය තොරතුරු'!$P$24:$Q$28,2))))</f>
        <v/>
      </c>
      <c r="BX60" s="171" t="str">
        <f aca="false">IF($B60="","",COUNTIF($AP60:$BW60,"A"))</f>
        <v/>
      </c>
      <c r="BY60" s="168" t="str">
        <f aca="false">IF($B60="","",COUNTIF($AP60:$BW60,"B"))</f>
        <v/>
      </c>
      <c r="BZ60" s="168" t="str">
        <f aca="false">IF($B60="","",COUNTIF($AP60:$BW60,"C"))</f>
        <v/>
      </c>
      <c r="CA60" s="168" t="str">
        <f aca="false">IF($B60="","",COUNTIF($AP60:$BW60,"S"))</f>
        <v/>
      </c>
      <c r="CB60" s="169" t="str">
        <f aca="false">IF($B60="","",COUNTIF($AP60:$BW60,"W"))</f>
        <v/>
      </c>
      <c r="CC60" s="171" t="str">
        <f aca="false">IF(B60="","",SUM(BX60:CA60))</f>
        <v/>
      </c>
      <c r="CD60" s="169" t="str">
        <f aca="false">IF(B60="","",SUM(BX60:BZ60))</f>
        <v/>
      </c>
      <c r="CE60" s="172" t="str">
        <f aca="false">IF(B60="","",IF(AND(CC60&gt;=6,CD60&gt;=3,OR(E60&gt;=35,F60&gt;=35),L60&gt;=35),"6/3 සමත්",IF(AND(CC60&gt;=5,CD60&gt;=3,OR(E60&gt;=35,F60&gt;=35,L60&gt;=35)),"5/3 සමත්",IF(AND(CC60&gt;=4,CD60&gt;=1,OR(E60&gt;=20,F60&gt;=20,L60&gt;=20)),"සමත් කළ හැකි",IF(CB60=9,"W9","අසමත් ?")))))</f>
        <v/>
      </c>
      <c r="FK60" s="173" t="n">
        <v>46</v>
      </c>
      <c r="FL60" s="189" t="s">
        <v>89</v>
      </c>
      <c r="FM60" s="161"/>
      <c r="FN60" s="161" t="str">
        <f aca="false">IF(FM60="","-",(FM60/$M$95)*100)</f>
        <v>-</v>
      </c>
      <c r="FO60" s="165" t="s">
        <v>52</v>
      </c>
      <c r="FP60" s="165"/>
      <c r="FQ60" s="165" t="s">
        <v>52</v>
      </c>
      <c r="FR60" s="165" t="s">
        <v>18</v>
      </c>
      <c r="FS60" s="165"/>
      <c r="FT60" s="165"/>
      <c r="FU60" s="165" t="s">
        <v>52</v>
      </c>
      <c r="FV60" s="165" t="n">
        <v>14</v>
      </c>
      <c r="FW60" s="165" t="n">
        <v>12</v>
      </c>
      <c r="FX60" s="165" t="n">
        <v>12</v>
      </c>
      <c r="FY60" s="165" t="s">
        <v>18</v>
      </c>
      <c r="FZ60" s="165" t="s">
        <v>18</v>
      </c>
      <c r="GA60" s="165" t="s">
        <v>18</v>
      </c>
      <c r="GB60" s="165"/>
      <c r="GC60" s="165"/>
      <c r="GD60" s="165"/>
      <c r="GE60" s="165"/>
      <c r="GF60" s="165"/>
      <c r="GG60" s="165" t="s">
        <v>18</v>
      </c>
      <c r="GH60" s="165" t="s">
        <v>18</v>
      </c>
      <c r="GI60" s="165" t="s">
        <v>18</v>
      </c>
      <c r="GJ60" s="165"/>
      <c r="GK60" s="165"/>
      <c r="GL60" s="165" t="s">
        <v>18</v>
      </c>
      <c r="GM60" s="165"/>
      <c r="GN60" s="165"/>
      <c r="GO60" s="165" t="n">
        <v>21</v>
      </c>
      <c r="GP60" s="165" t="s">
        <v>18</v>
      </c>
      <c r="GQ60" s="165"/>
      <c r="GR60" s="165" t="s">
        <v>18</v>
      </c>
      <c r="GS60" s="165"/>
      <c r="GT60" s="165"/>
      <c r="GU60" s="165"/>
      <c r="GV60" s="174"/>
      <c r="GW60" s="167" t="n">
        <f aca="false">IF(FL60="","",SUM(FO60:GV60))</f>
        <v>59</v>
      </c>
      <c r="GX60" s="168" t="n">
        <f aca="false">IF(FL60="","",GW60/9)</f>
        <v>6.55555555555556</v>
      </c>
      <c r="GY60" s="169" t="n">
        <f aca="false">IF(FL60="","",IF(GW60=0,"-",RANK(GW60,$GW$15:$GW$64,0)))</f>
        <v>46</v>
      </c>
      <c r="GZ60" s="167" t="str">
        <f aca="false">IF(FO60="","",IF(FO60="-","-",IF(UPPER(FO60)="AB","+",VLOOKUP(FO60,'විෂය තොරතුරු'!$P$24:$Q$28,2))))</f>
        <v>+</v>
      </c>
      <c r="HA60" s="168" t="str">
        <f aca="false">IF(FP60="","",IF(FP60="-","-",IF(UPPER(FP60)="AB","+",VLOOKUP(FP60,'විෂය තොරතුරු'!$P$24:$Q$28,2))))</f>
        <v/>
      </c>
      <c r="HB60" s="168" t="str">
        <f aca="false">IF(FQ60="","",IF(FQ60="-","-",IF(UPPER(FQ60)="AB","+",VLOOKUP(FQ60,'විෂය තොරතුරු'!$P$24:$Q$28,2))))</f>
        <v>+</v>
      </c>
      <c r="HC60" s="168" t="str">
        <f aca="false">IF(FR60="","",IF(FR60="-","-",IF(UPPER(FR60)="AB","+",VLOOKUP(FR60,'විෂය තොරතුරු'!$P$24:$Q$28,2))))</f>
        <v>-</v>
      </c>
      <c r="HD60" s="168" t="str">
        <f aca="false">IF(FS60="","",IF(FS60="-","-",IF(UPPER(FS60)="AB","+",VLOOKUP(FS60,'විෂය තොරතුරු'!$P$24:$Q$28,2))))</f>
        <v/>
      </c>
      <c r="HE60" s="170" t="str">
        <f aca="false">IF(FT60="","",IF(FT60="-","-",IF(UPPER(FT60)="AB","+",VLOOKUP(FT60,'විෂය තොරතුරු'!$P$24:$Q$28,2))))</f>
        <v/>
      </c>
      <c r="HF60" s="171" t="str">
        <f aca="false">IF(FU60="","",IF(FU60="-","-",IF(UPPER(FU60)="AB","+",VLOOKUP(FU60,'විෂය තොරතුරු'!$P$24:$Q$28,2))))</f>
        <v>+</v>
      </c>
      <c r="HG60" s="168" t="str">
        <f aca="false">IF(FV60="","",IF(FV60="-","-",IF(UPPER(FV60)="AB","+",VLOOKUP(FV60,'විෂය තොරතුරු'!$P$24:$Q$28,2))))</f>
        <v>W</v>
      </c>
      <c r="HH60" s="168" t="str">
        <f aca="false">IF(FW60="","",IF(FW60="-","-",IF(UPPER(FW60)="AB","+",VLOOKUP(FW60,'විෂය තොරතුරු'!$P$24:$Q$28,2))))</f>
        <v>W</v>
      </c>
      <c r="HI60" s="169" t="str">
        <f aca="false">IF(FX60="","",IF(FX60="-","-",IF(UPPER(FX60)="AB","+",VLOOKUP(FX60,'විෂය තොරතුරු'!$P$24:$Q$28,2))))</f>
        <v>W</v>
      </c>
      <c r="HJ60" s="167" t="str">
        <f aca="false">IF(FY60="","",IF(FY60="-","-",IF(UPPER(FY60)="AB","+",VLOOKUP(FY60,'විෂය තොරතුරු'!$P$24:$Q$28,2))))</f>
        <v>-</v>
      </c>
      <c r="HK60" s="168" t="str">
        <f aca="false">IF(FZ60="","",IF(FZ60="-","-",IF(UPPER(FZ60)="AB","+",VLOOKUP(FZ60,'විෂය තොරතුරු'!$P$24:$Q$28,2))))</f>
        <v>-</v>
      </c>
      <c r="HL60" s="168" t="str">
        <f aca="false">IF(GA60="","",IF(GA60="-","-",IF(UPPER(GA60)="AB","+",VLOOKUP(GA60,'විෂය තොරතුරු'!$P$24:$Q$28,2))))</f>
        <v>-</v>
      </c>
      <c r="HM60" s="168" t="str">
        <f aca="false">IF(GB60="","",IF(GB60="-","-",IF(UPPER(GB60)="AB","+",VLOOKUP(GB60,'විෂය තොරතුරු'!$P$24:$Q$28,2))))</f>
        <v/>
      </c>
      <c r="HN60" s="168" t="str">
        <f aca="false">IF(GC60="","",IF(GC60="-","-",IF(UPPER(GC60)="AB","+",VLOOKUP(GC60,'විෂය තොරතුරු'!$P$24:$Q$28,2))))</f>
        <v/>
      </c>
      <c r="HO60" s="168" t="str">
        <f aca="false">IF(GD60="","",IF(GD60="-","-",IF(UPPER(GD60)="AB","+",VLOOKUP(GD60,'විෂය තොරතුරු'!$P$24:$Q$28,2))))</f>
        <v/>
      </c>
      <c r="HP60" s="168" t="str">
        <f aca="false">IF(GE60="","",IF(GE60="-","-",IF(UPPER(GE60)="AB","+",VLOOKUP(GE60,'විෂය තොරතුරු'!$P$24:$Q$28,2))))</f>
        <v/>
      </c>
      <c r="HQ60" s="170" t="str">
        <f aca="false">IF(GF60="","",IF(GF60="-","-",IF(UPPER(GF60)="AB","+",VLOOKUP(GF60,'විෂය තොරතුරු'!$P$24:$Q$28,2))))</f>
        <v/>
      </c>
      <c r="HR60" s="171" t="str">
        <f aca="false">IF(GG60="","",IF(GG60="-","-",IF(UPPER(GG60)="AB","+",VLOOKUP(GG60,'විෂය තොරතුරු'!$P$24:$Q$28,2))))</f>
        <v>-</v>
      </c>
      <c r="HS60" s="168" t="str">
        <f aca="false">IF(GH60="","",IF(GH60="-","-",IF(UPPER(GH60)="AB","+",VLOOKUP(GH60,'විෂය තොරතුරු'!$P$24:$Q$28,2))))</f>
        <v>-</v>
      </c>
      <c r="HT60" s="168" t="str">
        <f aca="false">IF(GI60="","",IF(GI60="-","-",IF(UPPER(GI60)="AB","+",VLOOKUP(GI60,'විෂය තොරතුරු'!$P$24:$Q$28,2))))</f>
        <v>-</v>
      </c>
      <c r="HU60" s="168" t="str">
        <f aca="false">IF(GJ60="","",IF(GJ60="-","-",IF(UPPER(GJ60)="AB","+",VLOOKUP(GJ60,'විෂය තොරතුරු'!$P$24:$Q$28,2))))</f>
        <v/>
      </c>
      <c r="HV60" s="168" t="str">
        <f aca="false">IF(GK60="","",IF(GK60="-","-",IF(UPPER(GK60)="AB","+",VLOOKUP(GK60,'විෂය තොරතුරු'!$P$24:$Q$28,2))))</f>
        <v/>
      </c>
      <c r="HW60" s="168" t="str">
        <f aca="false">IF(GL60="","",IF(GL60="-","-",IF(UPPER(GL60)="AB","+",VLOOKUP(GL60,'විෂය තොරතුරු'!$P$24:$Q$28,2))))</f>
        <v>-</v>
      </c>
      <c r="HX60" s="168" t="str">
        <f aca="false">IF(GM60="","",IF(GM60="-","-",IF(UPPER(GM60)="AB","+",VLOOKUP(GM60,'විෂය තොරතුරු'!$P$24:$Q$28,2))))</f>
        <v/>
      </c>
      <c r="HY60" s="169" t="str">
        <f aca="false">IF(GN60="","",IF(GN60="-","-",IF(UPPER(GN60)="AB","+",VLOOKUP(GN60,'විෂය තොරතුරු'!$P$24:$Q$28,2))))</f>
        <v/>
      </c>
      <c r="HZ60" s="171" t="str">
        <f aca="false">IF(GO60="","",IF(GO60="-","-",IF(UPPER(GO60)="AB","+",VLOOKUP(GO60,'විෂය තොරතුරු'!$P$24:$Q$28,2))))</f>
        <v>W</v>
      </c>
      <c r="IA60" s="168" t="str">
        <f aca="false">IF(GP60="","",IF(GP60="-","-",IF(UPPER(GP60)="AB","+",VLOOKUP(GP60,'විෂය තොරතුරු'!$P$24:$Q$28,2))))</f>
        <v>-</v>
      </c>
      <c r="IB60" s="168" t="str">
        <f aca="false">IF(GQ60="","",IF(GQ60="-","-",IF(UPPER(GQ60)="AB","+",VLOOKUP(GQ60,'විෂය තොරතුරු'!$P$24:$Q$28,2))))</f>
        <v/>
      </c>
      <c r="IC60" s="168" t="str">
        <f aca="false">IF(GR60="","",IF(GR60="-","-",IF(UPPER(GR60)="AB","+",VLOOKUP(GR60,'විෂය තොරතුරු'!$P$24:$Q$28,2))))</f>
        <v>-</v>
      </c>
      <c r="ID60" s="168" t="str">
        <f aca="false">IF(GS60="","",IF(GS60="-","-",IF(UPPER(GS60)="AB","+",VLOOKUP(GS60,'විෂය තොරතුරු'!$P$24:$Q$28,2))))</f>
        <v/>
      </c>
      <c r="IE60" s="168" t="str">
        <f aca="false">IF(GT60="","",IF(GT60="-","-",IF(UPPER(GT60)="AB","+",VLOOKUP(GT60,'විෂය තොරතුරු'!$P$24:$Q$28,2))))</f>
        <v/>
      </c>
      <c r="IF60" s="168" t="str">
        <f aca="false">IF(GU60="","",IF(GU60="-","-",IF(UPPER(GU60)="AB","+",VLOOKUP(GU60,'විෂය තොරතුරු'!$P$24:$Q$28,2))))</f>
        <v/>
      </c>
      <c r="IG60" s="169" t="str">
        <f aca="false">IF(GV60="","",IF(GV60="-","-",IF(UPPER(GV60)="AB","+",VLOOKUP(GV60,'විෂය තොරතුරු'!$P$24:$Q$28,2))))</f>
        <v/>
      </c>
      <c r="IH60" s="171" t="n">
        <f aca="false">IF($FL60="","",COUNTIF($GZ60:$IG60,"A"))</f>
        <v>0</v>
      </c>
      <c r="II60" s="171" t="n">
        <f aca="false">IF($FL60="","",COUNTIF($GZ60:$IG60,"B"))</f>
        <v>0</v>
      </c>
      <c r="IJ60" s="171" t="n">
        <f aca="false">IF($FL60="","",COUNTIF($GZ60:$IG60,"C"))</f>
        <v>0</v>
      </c>
      <c r="IK60" s="171" t="n">
        <f aca="false">IF($FL60="","",COUNTIF($GZ60:$IG60,"S"))</f>
        <v>0</v>
      </c>
      <c r="IL60" s="171" t="n">
        <f aca="false">IF($FL60="","",COUNTIF($GZ60:$IG60,"W"))</f>
        <v>4</v>
      </c>
      <c r="IM60" s="171" t="n">
        <f aca="false">IF(FL60="","",SUM(IH60:IK60))</f>
        <v>0</v>
      </c>
      <c r="IN60" s="169" t="n">
        <f aca="false">IF(FL60="","",SUM(IH60:IJ60))</f>
        <v>0</v>
      </c>
      <c r="IO60" s="172" t="str">
        <f aca="false">IF(FL60="","",IF(AND(IM60&gt;=6,IN60&gt;=3,OR(FO60&gt;=35,FP60&gt;=35),FV60&gt;=35),"6/3 සමත්",IF(AND(IM60&gt;=5,IN60&gt;=3,OR(FO60&gt;=35,FP60&gt;=35,FV60&gt;=35)),"5/3 සමත්",IF(AND(IM60&gt;=4,IN60&gt;=1,OR(FO60&gt;=20,FP60&gt;=20,FV60&gt;=20)),"සමත් කළ හැකි",IF(IL60=9,"W9","අසමත් ?")))))</f>
        <v>අසමත් ?</v>
      </c>
    </row>
    <row r="61" customFormat="false" ht="13.8" hidden="false" customHeight="false" outlineLevel="0" collapsed="false">
      <c r="A61" s="160" t="n">
        <v>47</v>
      </c>
      <c r="B61" s="189"/>
      <c r="C61" s="161"/>
      <c r="D61" s="162"/>
      <c r="E61" s="183"/>
      <c r="F61" s="181"/>
      <c r="G61" s="183"/>
      <c r="H61" s="180"/>
      <c r="I61" s="180"/>
      <c r="J61" s="181"/>
      <c r="K61" s="183"/>
      <c r="L61" s="180"/>
      <c r="M61" s="180"/>
      <c r="N61" s="181"/>
      <c r="O61" s="183"/>
      <c r="P61" s="180"/>
      <c r="Q61" s="180"/>
      <c r="R61" s="180"/>
      <c r="S61" s="180"/>
      <c r="T61" s="180"/>
      <c r="U61" s="180"/>
      <c r="V61" s="181"/>
      <c r="W61" s="183"/>
      <c r="X61" s="180"/>
      <c r="Y61" s="180"/>
      <c r="Z61" s="180"/>
      <c r="AA61" s="180"/>
      <c r="AB61" s="180"/>
      <c r="AC61" s="180"/>
      <c r="AD61" s="181"/>
      <c r="AE61" s="183"/>
      <c r="AF61" s="180"/>
      <c r="AG61" s="180"/>
      <c r="AH61" s="180"/>
      <c r="AI61" s="180"/>
      <c r="AJ61" s="180"/>
      <c r="AK61" s="180"/>
      <c r="AL61" s="166"/>
      <c r="AM61" s="167" t="str">
        <f aca="false">IF(B61="","",SUM(E61:AL61))</f>
        <v/>
      </c>
      <c r="AN61" s="168" t="str">
        <f aca="false">IF(B61="","",AM61/9)</f>
        <v/>
      </c>
      <c r="AO61" s="169" t="str">
        <f aca="false">IF(B61="","",IF(AM61=0,"-",RANK(AM61,$AM$15:$AM$64,0)))</f>
        <v/>
      </c>
      <c r="AP61" s="167" t="str">
        <f aca="false">IF(E61="","",IF(E61="-","-",IF(UPPER(E61)="AB","+",VLOOKUP(E61,'විෂය තොරතුරු'!$P$24:$Q$28,2))))</f>
        <v/>
      </c>
      <c r="AQ61" s="168" t="str">
        <f aca="false">IF(F61="","",IF(F61="-","-",IF(UPPER(F61)="AB","+",VLOOKUP(F61,'විෂය තොරතුරු'!$P$24:$Q$28,2))))</f>
        <v/>
      </c>
      <c r="AR61" s="168" t="str">
        <f aca="false">IF(G61="","",IF(G61="-","-",IF(UPPER(G61)="AB","+",VLOOKUP(G61,'විෂය තොරතුරු'!$P$24:$Q$28,2))))</f>
        <v/>
      </c>
      <c r="AS61" s="168" t="str">
        <f aca="false">IF(H61="","",IF(H61="-","-",IF(UPPER(H61)="AB","+",VLOOKUP(H61,'විෂය තොරතුරු'!$P$24:$Q$28,2))))</f>
        <v/>
      </c>
      <c r="AT61" s="168" t="str">
        <f aca="false">IF(I61="","",IF(I61="-","-",IF(UPPER(I61)="AB","+",VLOOKUP(I61,'විෂය තොරතුරු'!$P$24:$Q$28,2))))</f>
        <v/>
      </c>
      <c r="AU61" s="170" t="str">
        <f aca="false">IF(J61="","",IF(J61="-","-",IF(UPPER(J61)="AB","+",VLOOKUP(J61,'විෂය තොරතුරු'!$P$24:$Q$28,2))))</f>
        <v/>
      </c>
      <c r="AV61" s="171" t="str">
        <f aca="false">IF(K61="","",IF(K61="-","-",IF(UPPER(K61)="AB","+",VLOOKUP(K61,'විෂය තොරතුරු'!$P$24:$Q$28,2))))</f>
        <v/>
      </c>
      <c r="AW61" s="168" t="str">
        <f aca="false">IF(L61="","",IF(L61="-","-",IF(UPPER(L61)="AB","+",VLOOKUP(L61,'විෂය තොරතුරු'!$P$24:$Q$28,2))))</f>
        <v/>
      </c>
      <c r="AX61" s="168" t="str">
        <f aca="false">IF(M61="","",IF(M61="-","-",IF(UPPER(M61)="AB","+",VLOOKUP(M61,'විෂය තොරතුරු'!$P$24:$Q$28,2))))</f>
        <v/>
      </c>
      <c r="AY61" s="169" t="str">
        <f aca="false">IF(N61="","",IF(N61="-","-",IF(UPPER(N61)="AB","+",VLOOKUP(N61,'විෂය තොරතුරු'!$P$24:$Q$28,2))))</f>
        <v/>
      </c>
      <c r="AZ61" s="167" t="str">
        <f aca="false">IF(O61="","",IF(O61="-","-",IF(UPPER(O61)="AB","+",VLOOKUP(O61,'විෂය තොරතුරු'!$P$24:$Q$28,2))))</f>
        <v/>
      </c>
      <c r="BA61" s="168" t="str">
        <f aca="false">IF(P61="","",IF(P61="-","-",IF(UPPER(P61)="AB","+",VLOOKUP(P61,'විෂය තොරතුරු'!$P$24:$Q$28,2))))</f>
        <v/>
      </c>
      <c r="BB61" s="168" t="str">
        <f aca="false">IF(Q61="","",IF(Q61="-","-",IF(UPPER(Q61)="AB","+",VLOOKUP(Q61,'විෂය තොරතුරු'!$P$24:$Q$28,2))))</f>
        <v/>
      </c>
      <c r="BC61" s="168" t="str">
        <f aca="false">IF(R61="","",IF(R61="-","-",IF(UPPER(R61)="AB","+",VLOOKUP(R61,'විෂය තොරතුරු'!$P$24:$Q$28,2))))</f>
        <v/>
      </c>
      <c r="BD61" s="168" t="str">
        <f aca="false">IF(S61="","",IF(S61="-","-",IF(UPPER(S61)="AB","+",VLOOKUP(S61,'විෂය තොරතුරු'!$P$24:$Q$28,2))))</f>
        <v/>
      </c>
      <c r="BE61" s="168" t="str">
        <f aca="false">IF(T61="","",IF(T61="-","-",IF(UPPER(T61)="AB","+",VLOOKUP(T61,'විෂය තොරතුරු'!$P$24:$Q$28,2))))</f>
        <v/>
      </c>
      <c r="BF61" s="168" t="str">
        <f aca="false">IF(U61="","",IF(U61="-","-",IF(UPPER(U61)="AB","+",VLOOKUP(U61,'විෂය තොරතුරු'!$P$24:$Q$28,2))))</f>
        <v/>
      </c>
      <c r="BG61" s="170" t="str">
        <f aca="false">IF(V61="","",IF(V61="-","-",IF(UPPER(V61)="AB","+",VLOOKUP(V61,'විෂය තොරතුරු'!$P$24:$Q$28,2))))</f>
        <v/>
      </c>
      <c r="BH61" s="171" t="str">
        <f aca="false">IF(W61="","",IF(W61="-","-",IF(UPPER(W61)="AB","+",VLOOKUP(W61,'විෂය තොරතුරු'!$P$24:$Q$28,2))))</f>
        <v/>
      </c>
      <c r="BI61" s="168" t="str">
        <f aca="false">IF(X61="","",IF(X61="-","-",IF(UPPER(X61)="AB","+",VLOOKUP(X61,'විෂය තොරතුරු'!$P$24:$Q$28,2))))</f>
        <v/>
      </c>
      <c r="BJ61" s="168" t="str">
        <f aca="false">IF(Y61="","",IF(Y61="-","-",IF(UPPER(Y61)="AB","+",VLOOKUP(Y61,'විෂය තොරතුරු'!$P$24:$Q$28,2))))</f>
        <v/>
      </c>
      <c r="BK61" s="168" t="str">
        <f aca="false">IF(Z61="","",IF(Z61="-","-",IF(UPPER(Z61)="AB","+",VLOOKUP(Z61,'විෂය තොරතුරු'!$P$24:$Q$28,2))))</f>
        <v/>
      </c>
      <c r="BL61" s="168" t="str">
        <f aca="false">IF(AA61="","",IF(AA61="-","-",IF(UPPER(AA61)="AB","+",VLOOKUP(AA61,'විෂය තොරතුරු'!$P$24:$Q$28,2))))</f>
        <v/>
      </c>
      <c r="BM61" s="168" t="str">
        <f aca="false">IF(AB61="","",IF(AB61="-","-",IF(UPPER(AB61)="AB","+",VLOOKUP(AB61,'විෂය තොරතුරු'!$P$24:$Q$28,2))))</f>
        <v/>
      </c>
      <c r="BN61" s="168" t="str">
        <f aca="false">IF(AC61="","",IF(AC61="-","-",IF(UPPER(AC61)="AB","+",VLOOKUP(AC61,'විෂය තොරතුරු'!$P$24:$Q$28,2))))</f>
        <v/>
      </c>
      <c r="BO61" s="169" t="str">
        <f aca="false">IF(AD61="","",IF(AD61="-","-",IF(UPPER(AD61)="AB","+",VLOOKUP(AD61,'විෂය තොරතුරු'!$P$24:$Q$28,2))))</f>
        <v/>
      </c>
      <c r="BP61" s="171" t="str">
        <f aca="false">IF(AE61="","",IF(AE61="-","-",IF(UPPER(AE61)="AB","+",VLOOKUP(AE61,'විෂය තොරතුරු'!$P$24:$Q$28,2))))</f>
        <v/>
      </c>
      <c r="BQ61" s="168" t="str">
        <f aca="false">IF(AF61="","",IF(AF61="-","-",IF(UPPER(AF61)="AB","+",VLOOKUP(AF61,'විෂය තොරතුරු'!$P$24:$Q$28,2))))</f>
        <v/>
      </c>
      <c r="BR61" s="168" t="str">
        <f aca="false">IF(AG61="","",IF(AG61="-","-",IF(UPPER(AG61)="AB","+",VLOOKUP(AG61,'විෂය තොරතුරු'!$P$24:$Q$28,2))))</f>
        <v/>
      </c>
      <c r="BS61" s="168" t="str">
        <f aca="false">IF(AH61="","",IF(AH61="-","-",IF(UPPER(AH61)="AB","+",VLOOKUP(AH61,'විෂය තොරතුරු'!$P$24:$Q$28,2))))</f>
        <v/>
      </c>
      <c r="BT61" s="168" t="str">
        <f aca="false">IF(AI61="","",IF(AI61="-","-",IF(UPPER(AI61)="AB","+",VLOOKUP(AI61,'විෂය තොරතුරු'!$P$24:$Q$28,2))))</f>
        <v/>
      </c>
      <c r="BU61" s="168" t="str">
        <f aca="false">IF(AJ61="","",IF(AJ61="-","-",IF(UPPER(AJ61)="AB","+",VLOOKUP(AJ61,'විෂය තොරතුරු'!$P$24:$Q$28,2))))</f>
        <v/>
      </c>
      <c r="BV61" s="168" t="str">
        <f aca="false">IF(AK61="","",IF(AK61="-","-",IF(UPPER(AK61)="AB","+",VLOOKUP(AK61,'විෂය තොරතුරු'!$P$24:$Q$28,2))))</f>
        <v/>
      </c>
      <c r="BW61" s="169" t="str">
        <f aca="false">IF(AL61="","",IF(AL61="-","-",IF(UPPER(AL61)="AB","+",VLOOKUP(AL61,'විෂය තොරතුරු'!$P$24:$Q$28,2))))</f>
        <v/>
      </c>
      <c r="BX61" s="171" t="str">
        <f aca="false">IF($B61="","",COUNTIF($AP61:$BW61,"A"))</f>
        <v/>
      </c>
      <c r="BY61" s="168" t="str">
        <f aca="false">IF($B61="","",COUNTIF($AP61:$BW61,"B"))</f>
        <v/>
      </c>
      <c r="BZ61" s="168" t="str">
        <f aca="false">IF($B61="","",COUNTIF($AP61:$BW61,"C"))</f>
        <v/>
      </c>
      <c r="CA61" s="168" t="str">
        <f aca="false">IF($B61="","",COUNTIF($AP61:$BW61,"S"))</f>
        <v/>
      </c>
      <c r="CB61" s="169" t="str">
        <f aca="false">IF($B61="","",COUNTIF($AP61:$BW61,"W"))</f>
        <v/>
      </c>
      <c r="CC61" s="171" t="str">
        <f aca="false">IF(B61="","",SUM(BX61:CA61))</f>
        <v/>
      </c>
      <c r="CD61" s="169" t="str">
        <f aca="false">IF(B61="","",SUM(BX61:BZ61))</f>
        <v/>
      </c>
      <c r="CE61" s="172" t="str">
        <f aca="false">IF(B61="","",IF(AND(CC61&gt;=6,CD61&gt;=3,OR(E61&gt;=35,F61&gt;=35),L61&gt;=35),"6/3 සමත්",IF(AND(CC61&gt;=5,CD61&gt;=3,OR(E61&gt;=35,F61&gt;=35,L61&gt;=35)),"5/3 සමත්",IF(AND(CC61&gt;=4,CD61&gt;=1,OR(E61&gt;=20,F61&gt;=20,L61&gt;=20)),"සමත් කළ හැකි",IF(CB61=9,"W9","අසමත් ?")))))</f>
        <v/>
      </c>
      <c r="FK61" s="173" t="n">
        <v>47</v>
      </c>
      <c r="FL61" s="189" t="s">
        <v>90</v>
      </c>
      <c r="FM61" s="161"/>
      <c r="FN61" s="161" t="str">
        <f aca="false">IF(FM61="","-",(FM61/$M$95)*100)</f>
        <v>-</v>
      </c>
      <c r="FO61" s="165" t="n">
        <v>38</v>
      </c>
      <c r="FP61" s="165"/>
      <c r="FQ61" s="165" t="n">
        <v>66</v>
      </c>
      <c r="FR61" s="165" t="s">
        <v>18</v>
      </c>
      <c r="FS61" s="165"/>
      <c r="FT61" s="165"/>
      <c r="FU61" s="165" t="n">
        <v>22</v>
      </c>
      <c r="FV61" s="165" t="n">
        <v>46</v>
      </c>
      <c r="FW61" s="165" t="n">
        <v>17</v>
      </c>
      <c r="FX61" s="165" t="n">
        <v>35</v>
      </c>
      <c r="FY61" s="165" t="s">
        <v>18</v>
      </c>
      <c r="FZ61" s="165" t="s">
        <v>18</v>
      </c>
      <c r="GA61" s="165" t="n">
        <v>53</v>
      </c>
      <c r="GB61" s="165"/>
      <c r="GC61" s="165"/>
      <c r="GD61" s="165"/>
      <c r="GE61" s="165"/>
      <c r="GF61" s="165"/>
      <c r="GG61" s="165" t="s">
        <v>18</v>
      </c>
      <c r="GH61" s="165" t="n">
        <v>64</v>
      </c>
      <c r="GI61" s="165" t="s">
        <v>18</v>
      </c>
      <c r="GJ61" s="165"/>
      <c r="GK61" s="165"/>
      <c r="GL61" s="165" t="s">
        <v>18</v>
      </c>
      <c r="GM61" s="165"/>
      <c r="GN61" s="165"/>
      <c r="GO61" s="165" t="s">
        <v>18</v>
      </c>
      <c r="GP61" s="165" t="s">
        <v>18</v>
      </c>
      <c r="GQ61" s="165"/>
      <c r="GR61" s="165" t="n">
        <v>54</v>
      </c>
      <c r="GS61" s="165"/>
      <c r="GT61" s="165"/>
      <c r="GU61" s="165"/>
      <c r="GV61" s="174"/>
      <c r="GW61" s="167" t="n">
        <f aca="false">IF(FL61="","",SUM(FO61:GV61))</f>
        <v>395</v>
      </c>
      <c r="GX61" s="168" t="n">
        <f aca="false">IF(FL61="","",GW61/9)</f>
        <v>43.8888888888889</v>
      </c>
      <c r="GY61" s="169" t="n">
        <f aca="false">IF(FL61="","",IF(GW61=0,"-",RANK(GW61,$GW$15:$GW$64,0)))</f>
        <v>11</v>
      </c>
      <c r="GZ61" s="167" t="str">
        <f aca="false">IF(FO61="","",IF(FO61="-","-",IF(UPPER(FO61)="AB","+",VLOOKUP(FO61,'විෂය තොරතුරු'!$P$24:$Q$28,2))))</f>
        <v>S</v>
      </c>
      <c r="HA61" s="168" t="str">
        <f aca="false">IF(FP61="","",IF(FP61="-","-",IF(UPPER(FP61)="AB","+",VLOOKUP(FP61,'විෂය තොරතුරු'!$P$24:$Q$28,2))))</f>
        <v/>
      </c>
      <c r="HB61" s="168" t="str">
        <f aca="false">IF(FQ61="","",IF(FQ61="-","-",IF(UPPER(FQ61)="AB","+",VLOOKUP(FQ61,'විෂය තොරතුරු'!$P$24:$Q$28,2))))</f>
        <v>B</v>
      </c>
      <c r="HC61" s="168" t="str">
        <f aca="false">IF(FR61="","",IF(FR61="-","-",IF(UPPER(FR61)="AB","+",VLOOKUP(FR61,'විෂය තොරතුරු'!$P$24:$Q$28,2))))</f>
        <v>-</v>
      </c>
      <c r="HD61" s="168" t="str">
        <f aca="false">IF(FS61="","",IF(FS61="-","-",IF(UPPER(FS61)="AB","+",VLOOKUP(FS61,'විෂය තොරතුරු'!$P$24:$Q$28,2))))</f>
        <v/>
      </c>
      <c r="HE61" s="170" t="str">
        <f aca="false">IF(FT61="","",IF(FT61="-","-",IF(UPPER(FT61)="AB","+",VLOOKUP(FT61,'විෂය තොරතුරු'!$P$24:$Q$28,2))))</f>
        <v/>
      </c>
      <c r="HF61" s="171" t="str">
        <f aca="false">IF(FU61="","",IF(FU61="-","-",IF(UPPER(FU61)="AB","+",VLOOKUP(FU61,'විෂය තොරතුරු'!$P$24:$Q$28,2))))</f>
        <v>W</v>
      </c>
      <c r="HG61" s="168" t="str">
        <f aca="false">IF(FV61="","",IF(FV61="-","-",IF(UPPER(FV61)="AB","+",VLOOKUP(FV61,'විෂය තොරතුරු'!$P$24:$Q$28,2))))</f>
        <v>S</v>
      </c>
      <c r="HH61" s="168" t="str">
        <f aca="false">IF(FW61="","",IF(FW61="-","-",IF(UPPER(FW61)="AB","+",VLOOKUP(FW61,'විෂය තොරතුරු'!$P$24:$Q$28,2))))</f>
        <v>W</v>
      </c>
      <c r="HI61" s="169" t="str">
        <f aca="false">IF(FX61="","",IF(FX61="-","-",IF(UPPER(FX61)="AB","+",VLOOKUP(FX61,'විෂය තොරතුරු'!$P$24:$Q$28,2))))</f>
        <v>S</v>
      </c>
      <c r="HJ61" s="167" t="str">
        <f aca="false">IF(FY61="","",IF(FY61="-","-",IF(UPPER(FY61)="AB","+",VLOOKUP(FY61,'විෂය තොරතුරු'!$P$24:$Q$28,2))))</f>
        <v>-</v>
      </c>
      <c r="HK61" s="168" t="str">
        <f aca="false">IF(FZ61="","",IF(FZ61="-","-",IF(UPPER(FZ61)="AB","+",VLOOKUP(FZ61,'විෂය තොරතුරු'!$P$24:$Q$28,2))))</f>
        <v>-</v>
      </c>
      <c r="HL61" s="168" t="str">
        <f aca="false">IF(GA61="","",IF(GA61="-","-",IF(UPPER(GA61)="AB","+",VLOOKUP(GA61,'විෂය තොරතුරු'!$P$24:$Q$28,2))))</f>
        <v>C</v>
      </c>
      <c r="HM61" s="168" t="str">
        <f aca="false">IF(GB61="","",IF(GB61="-","-",IF(UPPER(GB61)="AB","+",VLOOKUP(GB61,'විෂය තොරතුරු'!$P$24:$Q$28,2))))</f>
        <v/>
      </c>
      <c r="HN61" s="168" t="str">
        <f aca="false">IF(GC61="","",IF(GC61="-","-",IF(UPPER(GC61)="AB","+",VLOOKUP(GC61,'විෂය තොරතුරු'!$P$24:$Q$28,2))))</f>
        <v/>
      </c>
      <c r="HO61" s="168" t="str">
        <f aca="false">IF(GD61="","",IF(GD61="-","-",IF(UPPER(GD61)="AB","+",VLOOKUP(GD61,'විෂය තොරතුරු'!$P$24:$Q$28,2))))</f>
        <v/>
      </c>
      <c r="HP61" s="168" t="str">
        <f aca="false">IF(GE61="","",IF(GE61="-","-",IF(UPPER(GE61)="AB","+",VLOOKUP(GE61,'විෂය තොරතුරු'!$P$24:$Q$28,2))))</f>
        <v/>
      </c>
      <c r="HQ61" s="170" t="str">
        <f aca="false">IF(GF61="","",IF(GF61="-","-",IF(UPPER(GF61)="AB","+",VLOOKUP(GF61,'විෂය තොරතුරු'!$P$24:$Q$28,2))))</f>
        <v/>
      </c>
      <c r="HR61" s="171" t="str">
        <f aca="false">IF(GG61="","",IF(GG61="-","-",IF(UPPER(GG61)="AB","+",VLOOKUP(GG61,'විෂය තොරතුරු'!$P$24:$Q$28,2))))</f>
        <v>-</v>
      </c>
      <c r="HS61" s="168" t="str">
        <f aca="false">IF(GH61="","",IF(GH61="-","-",IF(UPPER(GH61)="AB","+",VLOOKUP(GH61,'විෂය තොරතුරු'!$P$24:$Q$28,2))))</f>
        <v>C</v>
      </c>
      <c r="HT61" s="168" t="str">
        <f aca="false">IF(GI61="","",IF(GI61="-","-",IF(UPPER(GI61)="AB","+",VLOOKUP(GI61,'විෂය තොරතුරු'!$P$24:$Q$28,2))))</f>
        <v>-</v>
      </c>
      <c r="HU61" s="168" t="str">
        <f aca="false">IF(GJ61="","",IF(GJ61="-","-",IF(UPPER(GJ61)="AB","+",VLOOKUP(GJ61,'විෂය තොරතුරු'!$P$24:$Q$28,2))))</f>
        <v/>
      </c>
      <c r="HV61" s="168" t="str">
        <f aca="false">IF(GK61="","",IF(GK61="-","-",IF(UPPER(GK61)="AB","+",VLOOKUP(GK61,'විෂය තොරතුරු'!$P$24:$Q$28,2))))</f>
        <v/>
      </c>
      <c r="HW61" s="168" t="str">
        <f aca="false">IF(GL61="","",IF(GL61="-","-",IF(UPPER(GL61)="AB","+",VLOOKUP(GL61,'විෂය තොරතුරු'!$P$24:$Q$28,2))))</f>
        <v>-</v>
      </c>
      <c r="HX61" s="168" t="str">
        <f aca="false">IF(GM61="","",IF(GM61="-","-",IF(UPPER(GM61)="AB","+",VLOOKUP(GM61,'විෂය තොරතුරු'!$P$24:$Q$28,2))))</f>
        <v/>
      </c>
      <c r="HY61" s="169" t="str">
        <f aca="false">IF(GN61="","",IF(GN61="-","-",IF(UPPER(GN61)="AB","+",VLOOKUP(GN61,'විෂය තොරතුරු'!$P$24:$Q$28,2))))</f>
        <v/>
      </c>
      <c r="HZ61" s="171" t="str">
        <f aca="false">IF(GO61="","",IF(GO61="-","-",IF(UPPER(GO61)="AB","+",VLOOKUP(GO61,'විෂය තොරතුරු'!$P$24:$Q$28,2))))</f>
        <v>-</v>
      </c>
      <c r="IA61" s="168" t="str">
        <f aca="false">IF(GP61="","",IF(GP61="-","-",IF(UPPER(GP61)="AB","+",VLOOKUP(GP61,'විෂය තොරතුරු'!$P$24:$Q$28,2))))</f>
        <v>-</v>
      </c>
      <c r="IB61" s="168" t="str">
        <f aca="false">IF(GQ61="","",IF(GQ61="-","-",IF(UPPER(GQ61)="AB","+",VLOOKUP(GQ61,'විෂය තොරතුරු'!$P$24:$Q$28,2))))</f>
        <v/>
      </c>
      <c r="IC61" s="168" t="str">
        <f aca="false">IF(GR61="","",IF(GR61="-","-",IF(UPPER(GR61)="AB","+",VLOOKUP(GR61,'විෂය තොරතුරු'!$P$24:$Q$28,2))))</f>
        <v>C</v>
      </c>
      <c r="ID61" s="168" t="str">
        <f aca="false">IF(GS61="","",IF(GS61="-","-",IF(UPPER(GS61)="AB","+",VLOOKUP(GS61,'විෂය තොරතුරු'!$P$24:$Q$28,2))))</f>
        <v/>
      </c>
      <c r="IE61" s="168" t="str">
        <f aca="false">IF(GT61="","",IF(GT61="-","-",IF(UPPER(GT61)="AB","+",VLOOKUP(GT61,'විෂය තොරතුරු'!$P$24:$Q$28,2))))</f>
        <v/>
      </c>
      <c r="IF61" s="168" t="str">
        <f aca="false">IF(GU61="","",IF(GU61="-","-",IF(UPPER(GU61)="AB","+",VLOOKUP(GU61,'විෂය තොරතුරු'!$P$24:$Q$28,2))))</f>
        <v/>
      </c>
      <c r="IG61" s="169" t="str">
        <f aca="false">IF(GV61="","",IF(GV61="-","-",IF(UPPER(GV61)="AB","+",VLOOKUP(GV61,'විෂය තොරතුරු'!$P$24:$Q$28,2))))</f>
        <v/>
      </c>
      <c r="IH61" s="171" t="n">
        <f aca="false">IF($FL61="","",COUNTIF($GZ61:$IG61,"A"))</f>
        <v>0</v>
      </c>
      <c r="II61" s="171" t="n">
        <f aca="false">IF($FL61="","",COUNTIF($GZ61:$IG61,"B"))</f>
        <v>1</v>
      </c>
      <c r="IJ61" s="171" t="n">
        <f aca="false">IF($FL61="","",COUNTIF($GZ61:$IG61,"C"))</f>
        <v>3</v>
      </c>
      <c r="IK61" s="171" t="n">
        <f aca="false">IF($FL61="","",COUNTIF($GZ61:$IG61,"S"))</f>
        <v>3</v>
      </c>
      <c r="IL61" s="171" t="n">
        <f aca="false">IF($FL61="","",COUNTIF($GZ61:$IG61,"W"))</f>
        <v>2</v>
      </c>
      <c r="IM61" s="171" t="n">
        <f aca="false">IF(FL61="","",SUM(IH61:IK61))</f>
        <v>7</v>
      </c>
      <c r="IN61" s="169" t="n">
        <f aca="false">IF(FL61="","",SUM(IH61:IJ61))</f>
        <v>4</v>
      </c>
      <c r="IO61" s="172" t="str">
        <f aca="false">IF(FL61="","",IF(AND(IM61&gt;=6,IN61&gt;=3,OR(FO61&gt;=35,FP61&gt;=35),FV61&gt;=35),"6/3 සමත්",IF(AND(IM61&gt;=5,IN61&gt;=3,OR(FO61&gt;=35,FP61&gt;=35,FV61&gt;=35)),"5/3 සමත්",IF(AND(IM61&gt;=4,IN61&gt;=1,OR(FO61&gt;=20,FP61&gt;=20,FV61&gt;=20)),"සමත් කළ හැකි",IF(IL61=9,"W9","අසමත් ?")))))</f>
        <v>6/3 සමත්</v>
      </c>
    </row>
    <row r="62" customFormat="false" ht="13.8" hidden="false" customHeight="false" outlineLevel="0" collapsed="false">
      <c r="A62" s="160" t="n">
        <v>48</v>
      </c>
      <c r="B62" s="189"/>
      <c r="C62" s="161"/>
      <c r="D62" s="162"/>
      <c r="E62" s="183"/>
      <c r="F62" s="181"/>
      <c r="G62" s="183"/>
      <c r="H62" s="180"/>
      <c r="I62" s="180"/>
      <c r="J62" s="181"/>
      <c r="K62" s="183"/>
      <c r="L62" s="180"/>
      <c r="M62" s="180"/>
      <c r="N62" s="181"/>
      <c r="O62" s="183"/>
      <c r="P62" s="180"/>
      <c r="Q62" s="180"/>
      <c r="R62" s="180"/>
      <c r="S62" s="180"/>
      <c r="T62" s="180"/>
      <c r="U62" s="180"/>
      <c r="V62" s="181"/>
      <c r="W62" s="183"/>
      <c r="X62" s="180"/>
      <c r="Y62" s="180"/>
      <c r="Z62" s="180"/>
      <c r="AA62" s="180"/>
      <c r="AB62" s="180"/>
      <c r="AC62" s="180"/>
      <c r="AD62" s="181"/>
      <c r="AE62" s="183"/>
      <c r="AF62" s="180"/>
      <c r="AG62" s="180"/>
      <c r="AH62" s="180"/>
      <c r="AI62" s="180"/>
      <c r="AJ62" s="180"/>
      <c r="AK62" s="180"/>
      <c r="AL62" s="166"/>
      <c r="AM62" s="167" t="str">
        <f aca="false">IF(B62="","",SUM(E62:AL62))</f>
        <v/>
      </c>
      <c r="AN62" s="168" t="str">
        <f aca="false">IF(B62="","",AM62/9)</f>
        <v/>
      </c>
      <c r="AO62" s="169" t="str">
        <f aca="false">IF(B62="","",IF(AM62=0,"-",RANK(AM62,$AM$15:$AM$64,0)))</f>
        <v/>
      </c>
      <c r="AP62" s="167" t="str">
        <f aca="false">IF(E62="","",IF(E62="-","-",IF(UPPER(E62)="AB","+",VLOOKUP(E62,'විෂය තොරතුරු'!$P$24:$Q$28,2))))</f>
        <v/>
      </c>
      <c r="AQ62" s="168" t="str">
        <f aca="false">IF(F62="","",IF(F62="-","-",IF(UPPER(F62)="AB","+",VLOOKUP(F62,'විෂය තොරතුරු'!$P$24:$Q$28,2))))</f>
        <v/>
      </c>
      <c r="AR62" s="168" t="str">
        <f aca="false">IF(G62="","",IF(G62="-","-",IF(UPPER(G62)="AB","+",VLOOKUP(G62,'විෂය තොරතුරු'!$P$24:$Q$28,2))))</f>
        <v/>
      </c>
      <c r="AS62" s="168" t="str">
        <f aca="false">IF(H62="","",IF(H62="-","-",IF(UPPER(H62)="AB","+",VLOOKUP(H62,'විෂය තොරතුරු'!$P$24:$Q$28,2))))</f>
        <v/>
      </c>
      <c r="AT62" s="168" t="str">
        <f aca="false">IF(I62="","",IF(I62="-","-",IF(UPPER(I62)="AB","+",VLOOKUP(I62,'විෂය තොරතුරු'!$P$24:$Q$28,2))))</f>
        <v/>
      </c>
      <c r="AU62" s="170" t="str">
        <f aca="false">IF(J62="","",IF(J62="-","-",IF(UPPER(J62)="AB","+",VLOOKUP(J62,'විෂය තොරතුරු'!$P$24:$Q$28,2))))</f>
        <v/>
      </c>
      <c r="AV62" s="171" t="str">
        <f aca="false">IF(K62="","",IF(K62="-","-",IF(UPPER(K62)="AB","+",VLOOKUP(K62,'විෂය තොරතුරු'!$P$24:$Q$28,2))))</f>
        <v/>
      </c>
      <c r="AW62" s="168" t="str">
        <f aca="false">IF(L62="","",IF(L62="-","-",IF(UPPER(L62)="AB","+",VLOOKUP(L62,'විෂය තොරතුරු'!$P$24:$Q$28,2))))</f>
        <v/>
      </c>
      <c r="AX62" s="168" t="str">
        <f aca="false">IF(M62="","",IF(M62="-","-",IF(UPPER(M62)="AB","+",VLOOKUP(M62,'විෂය තොරතුරු'!$P$24:$Q$28,2))))</f>
        <v/>
      </c>
      <c r="AY62" s="169" t="str">
        <f aca="false">IF(N62="","",IF(N62="-","-",IF(UPPER(N62)="AB","+",VLOOKUP(N62,'විෂය තොරතුරු'!$P$24:$Q$28,2))))</f>
        <v/>
      </c>
      <c r="AZ62" s="167" t="str">
        <f aca="false">IF(O62="","",IF(O62="-","-",IF(UPPER(O62)="AB","+",VLOOKUP(O62,'විෂය තොරතුරු'!$P$24:$Q$28,2))))</f>
        <v/>
      </c>
      <c r="BA62" s="168" t="str">
        <f aca="false">IF(P62="","",IF(P62="-","-",IF(UPPER(P62)="AB","+",VLOOKUP(P62,'විෂය තොරතුරු'!$P$24:$Q$28,2))))</f>
        <v/>
      </c>
      <c r="BB62" s="168" t="str">
        <f aca="false">IF(Q62="","",IF(Q62="-","-",IF(UPPER(Q62)="AB","+",VLOOKUP(Q62,'විෂය තොරතුරු'!$P$24:$Q$28,2))))</f>
        <v/>
      </c>
      <c r="BC62" s="168" t="str">
        <f aca="false">IF(R62="","",IF(R62="-","-",IF(UPPER(R62)="AB","+",VLOOKUP(R62,'විෂය තොරතුරු'!$P$24:$Q$28,2))))</f>
        <v/>
      </c>
      <c r="BD62" s="168" t="str">
        <f aca="false">IF(S62="","",IF(S62="-","-",IF(UPPER(S62)="AB","+",VLOOKUP(S62,'විෂය තොරතුරු'!$P$24:$Q$28,2))))</f>
        <v/>
      </c>
      <c r="BE62" s="168" t="str">
        <f aca="false">IF(T62="","",IF(T62="-","-",IF(UPPER(T62)="AB","+",VLOOKUP(T62,'විෂය තොරතුරු'!$P$24:$Q$28,2))))</f>
        <v/>
      </c>
      <c r="BF62" s="168" t="str">
        <f aca="false">IF(U62="","",IF(U62="-","-",IF(UPPER(U62)="AB","+",VLOOKUP(U62,'විෂය තොරතුරු'!$P$24:$Q$28,2))))</f>
        <v/>
      </c>
      <c r="BG62" s="170" t="str">
        <f aca="false">IF(V62="","",IF(V62="-","-",IF(UPPER(V62)="AB","+",VLOOKUP(V62,'විෂය තොරතුරු'!$P$24:$Q$28,2))))</f>
        <v/>
      </c>
      <c r="BH62" s="171" t="str">
        <f aca="false">IF(W62="","",IF(W62="-","-",IF(UPPER(W62)="AB","+",VLOOKUP(W62,'විෂය තොරතුරු'!$P$24:$Q$28,2))))</f>
        <v/>
      </c>
      <c r="BI62" s="168" t="str">
        <f aca="false">IF(X62="","",IF(X62="-","-",IF(UPPER(X62)="AB","+",VLOOKUP(X62,'විෂය තොරතුරු'!$P$24:$Q$28,2))))</f>
        <v/>
      </c>
      <c r="BJ62" s="168" t="str">
        <f aca="false">IF(Y62="","",IF(Y62="-","-",IF(UPPER(Y62)="AB","+",VLOOKUP(Y62,'විෂය තොරතුරු'!$P$24:$Q$28,2))))</f>
        <v/>
      </c>
      <c r="BK62" s="168" t="str">
        <f aca="false">IF(Z62="","",IF(Z62="-","-",IF(UPPER(Z62)="AB","+",VLOOKUP(Z62,'විෂය තොරතුරු'!$P$24:$Q$28,2))))</f>
        <v/>
      </c>
      <c r="BL62" s="168" t="str">
        <f aca="false">IF(AA62="","",IF(AA62="-","-",IF(UPPER(AA62)="AB","+",VLOOKUP(AA62,'විෂය තොරතුරු'!$P$24:$Q$28,2))))</f>
        <v/>
      </c>
      <c r="BM62" s="168" t="str">
        <f aca="false">IF(AB62="","",IF(AB62="-","-",IF(UPPER(AB62)="AB","+",VLOOKUP(AB62,'විෂය තොරතුරු'!$P$24:$Q$28,2))))</f>
        <v/>
      </c>
      <c r="BN62" s="168" t="str">
        <f aca="false">IF(AC62="","",IF(AC62="-","-",IF(UPPER(AC62)="AB","+",VLOOKUP(AC62,'විෂය තොරතුරු'!$P$24:$Q$28,2))))</f>
        <v/>
      </c>
      <c r="BO62" s="169" t="str">
        <f aca="false">IF(AD62="","",IF(AD62="-","-",IF(UPPER(AD62)="AB","+",VLOOKUP(AD62,'විෂය තොරතුරු'!$P$24:$Q$28,2))))</f>
        <v/>
      </c>
      <c r="BP62" s="171" t="str">
        <f aca="false">IF(AE62="","",IF(AE62="-","-",IF(UPPER(AE62)="AB","+",VLOOKUP(AE62,'විෂය තොරතුරු'!$P$24:$Q$28,2))))</f>
        <v/>
      </c>
      <c r="BQ62" s="168" t="str">
        <f aca="false">IF(AF62="","",IF(AF62="-","-",IF(UPPER(AF62)="AB","+",VLOOKUP(AF62,'විෂය තොරතුරු'!$P$24:$Q$28,2))))</f>
        <v/>
      </c>
      <c r="BR62" s="168" t="str">
        <f aca="false">IF(AG62="","",IF(AG62="-","-",IF(UPPER(AG62)="AB","+",VLOOKUP(AG62,'විෂය තොරතුරු'!$P$24:$Q$28,2))))</f>
        <v/>
      </c>
      <c r="BS62" s="168" t="str">
        <f aca="false">IF(AH62="","",IF(AH62="-","-",IF(UPPER(AH62)="AB","+",VLOOKUP(AH62,'විෂය තොරතුරු'!$P$24:$Q$28,2))))</f>
        <v/>
      </c>
      <c r="BT62" s="168" t="str">
        <f aca="false">IF(AI62="","",IF(AI62="-","-",IF(UPPER(AI62)="AB","+",VLOOKUP(AI62,'විෂය තොරතුරු'!$P$24:$Q$28,2))))</f>
        <v/>
      </c>
      <c r="BU62" s="168" t="str">
        <f aca="false">IF(AJ62="","",IF(AJ62="-","-",IF(UPPER(AJ62)="AB","+",VLOOKUP(AJ62,'විෂය තොරතුරු'!$P$24:$Q$28,2))))</f>
        <v/>
      </c>
      <c r="BV62" s="168" t="str">
        <f aca="false">IF(AK62="","",IF(AK62="-","-",IF(UPPER(AK62)="AB","+",VLOOKUP(AK62,'විෂය තොරතුරු'!$P$24:$Q$28,2))))</f>
        <v/>
      </c>
      <c r="BW62" s="169" t="str">
        <f aca="false">IF(AL62="","",IF(AL62="-","-",IF(UPPER(AL62)="AB","+",VLOOKUP(AL62,'විෂය තොරතුරු'!$P$24:$Q$28,2))))</f>
        <v/>
      </c>
      <c r="BX62" s="171" t="str">
        <f aca="false">IF($B62="","",COUNTIF($AP62:$BW62,"A"))</f>
        <v/>
      </c>
      <c r="BY62" s="168" t="str">
        <f aca="false">IF($B62="","",COUNTIF($AP62:$BW62,"B"))</f>
        <v/>
      </c>
      <c r="BZ62" s="168" t="str">
        <f aca="false">IF($B62="","",COUNTIF($AP62:$BW62,"C"))</f>
        <v/>
      </c>
      <c r="CA62" s="168" t="str">
        <f aca="false">IF($B62="","",COUNTIF($AP62:$BW62,"S"))</f>
        <v/>
      </c>
      <c r="CB62" s="169" t="str">
        <f aca="false">IF($B62="","",COUNTIF($AP62:$BW62,"W"))</f>
        <v/>
      </c>
      <c r="CC62" s="171" t="str">
        <f aca="false">IF(B62="","",SUM(BX62:CA62))</f>
        <v/>
      </c>
      <c r="CD62" s="169" t="str">
        <f aca="false">IF(B62="","",SUM(BX62:BZ62))</f>
        <v/>
      </c>
      <c r="CE62" s="172" t="str">
        <f aca="false">IF(B62="","",IF(AND(CC62&gt;=6,CD62&gt;=3,OR(E62&gt;=35,F62&gt;=35),L62&gt;=35),"6/3 සමත්",IF(AND(CC62&gt;=5,CD62&gt;=3,OR(E62&gt;=35,F62&gt;=35,L62&gt;=35)),"5/3 සමත්",IF(AND(CC62&gt;=4,CD62&gt;=1,OR(E62&gt;=20,F62&gt;=20,L62&gt;=20)),"සමත් කළ හැකි",IF(CB62=9,"W9","අසමත් ?")))))</f>
        <v/>
      </c>
      <c r="FK62" s="173" t="n">
        <v>48</v>
      </c>
      <c r="FL62" s="189" t="s">
        <v>91</v>
      </c>
      <c r="FM62" s="161"/>
      <c r="FN62" s="161" t="str">
        <f aca="false">IF(FM62="","-",(FM62/$M$95)*100)</f>
        <v>-</v>
      </c>
      <c r="FO62" s="165" t="n">
        <v>24</v>
      </c>
      <c r="FP62" s="165"/>
      <c r="FQ62" s="165" t="s">
        <v>18</v>
      </c>
      <c r="FR62" s="165" t="n">
        <v>57</v>
      </c>
      <c r="FS62" s="165"/>
      <c r="FT62" s="165"/>
      <c r="FU62" s="165" t="n">
        <v>9</v>
      </c>
      <c r="FV62" s="165" t="n">
        <v>13</v>
      </c>
      <c r="FW62" s="165" t="n">
        <v>9</v>
      </c>
      <c r="FX62" s="165" t="n">
        <v>19</v>
      </c>
      <c r="FY62" s="165" t="s">
        <v>18</v>
      </c>
      <c r="FZ62" s="165" t="s">
        <v>18</v>
      </c>
      <c r="GA62" s="165" t="n">
        <v>16</v>
      </c>
      <c r="GB62" s="165"/>
      <c r="GC62" s="165"/>
      <c r="GD62" s="165"/>
      <c r="GE62" s="165"/>
      <c r="GF62" s="165"/>
      <c r="GG62" s="165" t="s">
        <v>18</v>
      </c>
      <c r="GH62" s="165" t="n">
        <v>52</v>
      </c>
      <c r="GI62" s="165" t="s">
        <v>18</v>
      </c>
      <c r="GJ62" s="165"/>
      <c r="GK62" s="165"/>
      <c r="GL62" s="165" t="s">
        <v>18</v>
      </c>
      <c r="GM62" s="165"/>
      <c r="GN62" s="165"/>
      <c r="GO62" s="165" t="n">
        <v>25</v>
      </c>
      <c r="GP62" s="165" t="s">
        <v>18</v>
      </c>
      <c r="GQ62" s="165"/>
      <c r="GR62" s="165" t="s">
        <v>18</v>
      </c>
      <c r="GS62" s="165"/>
      <c r="GT62" s="165"/>
      <c r="GU62" s="165"/>
      <c r="GV62" s="174"/>
      <c r="GW62" s="167" t="n">
        <f aca="false">IF(FL62="","",SUM(FO62:GV62))</f>
        <v>224</v>
      </c>
      <c r="GX62" s="168" t="n">
        <f aca="false">IF(FL62="","",GW62/9)</f>
        <v>24.8888888888889</v>
      </c>
      <c r="GY62" s="169" t="n">
        <f aca="false">IF(FL62="","",IF(GW62=0,"-",RANK(GW62,$GW$15:$GW$64,0)))</f>
        <v>22</v>
      </c>
      <c r="GZ62" s="167" t="str">
        <f aca="false">IF(FO62="","",IF(FO62="-","-",IF(UPPER(FO62)="AB","+",VLOOKUP(FO62,'විෂය තොරතුරු'!$P$24:$Q$28,2))))</f>
        <v>W</v>
      </c>
      <c r="HA62" s="168" t="str">
        <f aca="false">IF(FP62="","",IF(FP62="-","-",IF(UPPER(FP62)="AB","+",VLOOKUP(FP62,'විෂය තොරතුරු'!$P$24:$Q$28,2))))</f>
        <v/>
      </c>
      <c r="HB62" s="168" t="str">
        <f aca="false">IF(FQ62="","",IF(FQ62="-","-",IF(UPPER(FQ62)="AB","+",VLOOKUP(FQ62,'විෂය තොරතුරු'!$P$24:$Q$28,2))))</f>
        <v>-</v>
      </c>
      <c r="HC62" s="168" t="str">
        <f aca="false">IF(FR62="","",IF(FR62="-","-",IF(UPPER(FR62)="AB","+",VLOOKUP(FR62,'විෂය තොරතුරු'!$P$24:$Q$28,2))))</f>
        <v>C</v>
      </c>
      <c r="HD62" s="168" t="str">
        <f aca="false">IF(FS62="","",IF(FS62="-","-",IF(UPPER(FS62)="AB","+",VLOOKUP(FS62,'විෂය තොරතුරු'!$P$24:$Q$28,2))))</f>
        <v/>
      </c>
      <c r="HE62" s="170" t="str">
        <f aca="false">IF(FT62="","",IF(FT62="-","-",IF(UPPER(FT62)="AB","+",VLOOKUP(FT62,'විෂය තොරතුරු'!$P$24:$Q$28,2))))</f>
        <v/>
      </c>
      <c r="HF62" s="171" t="str">
        <f aca="false">IF(FU62="","",IF(FU62="-","-",IF(UPPER(FU62)="AB","+",VLOOKUP(FU62,'විෂය තොරතුරු'!$P$24:$Q$28,2))))</f>
        <v>W</v>
      </c>
      <c r="HG62" s="168" t="str">
        <f aca="false">IF(FV62="","",IF(FV62="-","-",IF(UPPER(FV62)="AB","+",VLOOKUP(FV62,'විෂය තොරතුරු'!$P$24:$Q$28,2))))</f>
        <v>W</v>
      </c>
      <c r="HH62" s="168" t="str">
        <f aca="false">IF(FW62="","",IF(FW62="-","-",IF(UPPER(FW62)="AB","+",VLOOKUP(FW62,'විෂය තොරතුරු'!$P$24:$Q$28,2))))</f>
        <v>W</v>
      </c>
      <c r="HI62" s="169" t="str">
        <f aca="false">IF(FX62="","",IF(FX62="-","-",IF(UPPER(FX62)="AB","+",VLOOKUP(FX62,'විෂය තොරතුරු'!$P$24:$Q$28,2))))</f>
        <v>W</v>
      </c>
      <c r="HJ62" s="167" t="str">
        <f aca="false">IF(FY62="","",IF(FY62="-","-",IF(UPPER(FY62)="AB","+",VLOOKUP(FY62,'විෂය තොරතුරු'!$P$24:$Q$28,2))))</f>
        <v>-</v>
      </c>
      <c r="HK62" s="168" t="str">
        <f aca="false">IF(FZ62="","",IF(FZ62="-","-",IF(UPPER(FZ62)="AB","+",VLOOKUP(FZ62,'විෂය තොරතුරු'!$P$24:$Q$28,2))))</f>
        <v>-</v>
      </c>
      <c r="HL62" s="168" t="str">
        <f aca="false">IF(GA62="","",IF(GA62="-","-",IF(UPPER(GA62)="AB","+",VLOOKUP(GA62,'විෂය තොරතුරු'!$P$24:$Q$28,2))))</f>
        <v>W</v>
      </c>
      <c r="HM62" s="168" t="str">
        <f aca="false">IF(GB62="","",IF(GB62="-","-",IF(UPPER(GB62)="AB","+",VLOOKUP(GB62,'විෂය තොරතුරු'!$P$24:$Q$28,2))))</f>
        <v/>
      </c>
      <c r="HN62" s="168" t="str">
        <f aca="false">IF(GC62="","",IF(GC62="-","-",IF(UPPER(GC62)="AB","+",VLOOKUP(GC62,'විෂය තොරතුරු'!$P$24:$Q$28,2))))</f>
        <v/>
      </c>
      <c r="HO62" s="168" t="str">
        <f aca="false">IF(GD62="","",IF(GD62="-","-",IF(UPPER(GD62)="AB","+",VLOOKUP(GD62,'විෂය තොරතුරු'!$P$24:$Q$28,2))))</f>
        <v/>
      </c>
      <c r="HP62" s="168" t="str">
        <f aca="false">IF(GE62="","",IF(GE62="-","-",IF(UPPER(GE62)="AB","+",VLOOKUP(GE62,'විෂය තොරතුරු'!$P$24:$Q$28,2))))</f>
        <v/>
      </c>
      <c r="HQ62" s="170" t="str">
        <f aca="false">IF(GF62="","",IF(GF62="-","-",IF(UPPER(GF62)="AB","+",VLOOKUP(GF62,'විෂය තොරතුරු'!$P$24:$Q$28,2))))</f>
        <v/>
      </c>
      <c r="HR62" s="171" t="str">
        <f aca="false">IF(GG62="","",IF(GG62="-","-",IF(UPPER(GG62)="AB","+",VLOOKUP(GG62,'විෂය තොරතුරු'!$P$24:$Q$28,2))))</f>
        <v>-</v>
      </c>
      <c r="HS62" s="168" t="str">
        <f aca="false">IF(GH62="","",IF(GH62="-","-",IF(UPPER(GH62)="AB","+",VLOOKUP(GH62,'විෂය තොරතුරු'!$P$24:$Q$28,2))))</f>
        <v>C</v>
      </c>
      <c r="HT62" s="168" t="str">
        <f aca="false">IF(GI62="","",IF(GI62="-","-",IF(UPPER(GI62)="AB","+",VLOOKUP(GI62,'විෂය තොරතුරු'!$P$24:$Q$28,2))))</f>
        <v>-</v>
      </c>
      <c r="HU62" s="168" t="str">
        <f aca="false">IF(GJ62="","",IF(GJ62="-","-",IF(UPPER(GJ62)="AB","+",VLOOKUP(GJ62,'විෂය තොරතුරු'!$P$24:$Q$28,2))))</f>
        <v/>
      </c>
      <c r="HV62" s="168" t="str">
        <f aca="false">IF(GK62="","",IF(GK62="-","-",IF(UPPER(GK62)="AB","+",VLOOKUP(GK62,'විෂය තොරතුරු'!$P$24:$Q$28,2))))</f>
        <v/>
      </c>
      <c r="HW62" s="168" t="str">
        <f aca="false">IF(GL62="","",IF(GL62="-","-",IF(UPPER(GL62)="AB","+",VLOOKUP(GL62,'විෂය තොරතුරු'!$P$24:$Q$28,2))))</f>
        <v>-</v>
      </c>
      <c r="HX62" s="168" t="str">
        <f aca="false">IF(GM62="","",IF(GM62="-","-",IF(UPPER(GM62)="AB","+",VLOOKUP(GM62,'විෂය තොරතුරු'!$P$24:$Q$28,2))))</f>
        <v/>
      </c>
      <c r="HY62" s="169" t="str">
        <f aca="false">IF(GN62="","",IF(GN62="-","-",IF(UPPER(GN62)="AB","+",VLOOKUP(GN62,'විෂය තොරතුරු'!$P$24:$Q$28,2))))</f>
        <v/>
      </c>
      <c r="HZ62" s="171" t="str">
        <f aca="false">IF(GO62="","",IF(GO62="-","-",IF(UPPER(GO62)="AB","+",VLOOKUP(GO62,'විෂය තොරතුරු'!$P$24:$Q$28,2))))</f>
        <v>W</v>
      </c>
      <c r="IA62" s="168" t="str">
        <f aca="false">IF(GP62="","",IF(GP62="-","-",IF(UPPER(GP62)="AB","+",VLOOKUP(GP62,'විෂය තොරතුරු'!$P$24:$Q$28,2))))</f>
        <v>-</v>
      </c>
      <c r="IB62" s="168" t="str">
        <f aca="false">IF(GQ62="","",IF(GQ62="-","-",IF(UPPER(GQ62)="AB","+",VLOOKUP(GQ62,'විෂය තොරතුරු'!$P$24:$Q$28,2))))</f>
        <v/>
      </c>
      <c r="IC62" s="168" t="str">
        <f aca="false">IF(GR62="","",IF(GR62="-","-",IF(UPPER(GR62)="AB","+",VLOOKUP(GR62,'විෂය තොරතුරු'!$P$24:$Q$28,2))))</f>
        <v>-</v>
      </c>
      <c r="ID62" s="168" t="str">
        <f aca="false">IF(GS62="","",IF(GS62="-","-",IF(UPPER(GS62)="AB","+",VLOOKUP(GS62,'විෂය තොරතුරු'!$P$24:$Q$28,2))))</f>
        <v/>
      </c>
      <c r="IE62" s="168" t="str">
        <f aca="false">IF(GT62="","",IF(GT62="-","-",IF(UPPER(GT62)="AB","+",VLOOKUP(GT62,'විෂය තොරතුරු'!$P$24:$Q$28,2))))</f>
        <v/>
      </c>
      <c r="IF62" s="168" t="str">
        <f aca="false">IF(GU62="","",IF(GU62="-","-",IF(UPPER(GU62)="AB","+",VLOOKUP(GU62,'විෂය තොරතුරු'!$P$24:$Q$28,2))))</f>
        <v/>
      </c>
      <c r="IG62" s="169" t="str">
        <f aca="false">IF(GV62="","",IF(GV62="-","-",IF(UPPER(GV62)="AB","+",VLOOKUP(GV62,'විෂය තොරතුරු'!$P$24:$Q$28,2))))</f>
        <v/>
      </c>
      <c r="IH62" s="171" t="n">
        <f aca="false">IF($FL62="","",COUNTIF($GZ62:$IG62,"A"))</f>
        <v>0</v>
      </c>
      <c r="II62" s="171" t="n">
        <f aca="false">IF($FL62="","",COUNTIF($GZ62:$IG62,"B"))</f>
        <v>0</v>
      </c>
      <c r="IJ62" s="171" t="n">
        <f aca="false">IF($FL62="","",COUNTIF($GZ62:$IG62,"C"))</f>
        <v>2</v>
      </c>
      <c r="IK62" s="171" t="n">
        <f aca="false">IF($FL62="","",COUNTIF($GZ62:$IG62,"S"))</f>
        <v>0</v>
      </c>
      <c r="IL62" s="171" t="n">
        <f aca="false">IF($FL62="","",COUNTIF($GZ62:$IG62,"W"))</f>
        <v>7</v>
      </c>
      <c r="IM62" s="171" t="n">
        <f aca="false">IF(FL62="","",SUM(IH62:IK62))</f>
        <v>2</v>
      </c>
      <c r="IN62" s="169" t="n">
        <f aca="false">IF(FL62="","",SUM(IH62:IJ62))</f>
        <v>2</v>
      </c>
      <c r="IO62" s="172" t="str">
        <f aca="false">IF(FL62="","",IF(AND(IM62&gt;=6,IN62&gt;=3,OR(FO62&gt;=35,FP62&gt;=35),FV62&gt;=35),"6/3 සමත්",IF(AND(IM62&gt;=5,IN62&gt;=3,OR(FO62&gt;=35,FP62&gt;=35,FV62&gt;=35)),"5/3 සමත්",IF(AND(IM62&gt;=4,IN62&gt;=1,OR(FO62&gt;=20,FP62&gt;=20,FV62&gt;=20)),"සමත් කළ හැකි",IF(IL62=9,"W9","අසමත් ?")))))</f>
        <v>අසමත් ?</v>
      </c>
    </row>
    <row r="63" customFormat="false" ht="13.8" hidden="false" customHeight="false" outlineLevel="0" collapsed="false">
      <c r="A63" s="160" t="n">
        <v>49</v>
      </c>
      <c r="B63" s="189"/>
      <c r="C63" s="161"/>
      <c r="D63" s="162"/>
      <c r="E63" s="183"/>
      <c r="F63" s="181"/>
      <c r="G63" s="183"/>
      <c r="H63" s="180"/>
      <c r="I63" s="180"/>
      <c r="J63" s="181"/>
      <c r="K63" s="183"/>
      <c r="L63" s="180"/>
      <c r="M63" s="180"/>
      <c r="N63" s="181"/>
      <c r="O63" s="183"/>
      <c r="P63" s="180"/>
      <c r="Q63" s="180"/>
      <c r="R63" s="180"/>
      <c r="S63" s="180"/>
      <c r="T63" s="180"/>
      <c r="U63" s="180"/>
      <c r="V63" s="181"/>
      <c r="W63" s="183"/>
      <c r="X63" s="180"/>
      <c r="Y63" s="180"/>
      <c r="Z63" s="180"/>
      <c r="AA63" s="180"/>
      <c r="AB63" s="180"/>
      <c r="AC63" s="180"/>
      <c r="AD63" s="181"/>
      <c r="AE63" s="183"/>
      <c r="AF63" s="180"/>
      <c r="AG63" s="180"/>
      <c r="AH63" s="180"/>
      <c r="AI63" s="180"/>
      <c r="AJ63" s="180"/>
      <c r="AK63" s="180"/>
      <c r="AL63" s="166"/>
      <c r="AM63" s="167" t="str">
        <f aca="false">IF(B63="","",SUM(E63:AL63))</f>
        <v/>
      </c>
      <c r="AN63" s="168" t="str">
        <f aca="false">IF(B63="","",AM63/9)</f>
        <v/>
      </c>
      <c r="AO63" s="169" t="str">
        <f aca="false">IF(B63="","",IF(AM63=0,"-",RANK(AM63,$AM$15:$AM$64,0)))</f>
        <v/>
      </c>
      <c r="AP63" s="167" t="str">
        <f aca="false">IF(E63="","",IF(E63="-","-",IF(UPPER(E63)="AB","+",VLOOKUP(E63,'විෂය තොරතුරු'!$P$24:$Q$28,2))))</f>
        <v/>
      </c>
      <c r="AQ63" s="168" t="str">
        <f aca="false">IF(F63="","",IF(F63="-","-",IF(UPPER(F63)="AB","+",VLOOKUP(F63,'විෂය තොරතුරු'!$P$24:$Q$28,2))))</f>
        <v/>
      </c>
      <c r="AR63" s="168" t="str">
        <f aca="false">IF(G63="","",IF(G63="-","-",IF(UPPER(G63)="AB","+",VLOOKUP(G63,'විෂය තොරතුරු'!$P$24:$Q$28,2))))</f>
        <v/>
      </c>
      <c r="AS63" s="168" t="str">
        <f aca="false">IF(H63="","",IF(H63="-","-",IF(UPPER(H63)="AB","+",VLOOKUP(H63,'විෂය තොරතුරු'!$P$24:$Q$28,2))))</f>
        <v/>
      </c>
      <c r="AT63" s="168" t="str">
        <f aca="false">IF(I63="","",IF(I63="-","-",IF(UPPER(I63)="AB","+",VLOOKUP(I63,'විෂය තොරතුරු'!$P$24:$Q$28,2))))</f>
        <v/>
      </c>
      <c r="AU63" s="170" t="str">
        <f aca="false">IF(J63="","",IF(J63="-","-",IF(UPPER(J63)="AB","+",VLOOKUP(J63,'විෂය තොරතුරු'!$P$24:$Q$28,2))))</f>
        <v/>
      </c>
      <c r="AV63" s="171" t="str">
        <f aca="false">IF(K63="","",IF(K63="-","-",IF(UPPER(K63)="AB","+",VLOOKUP(K63,'විෂය තොරතුරු'!$P$24:$Q$28,2))))</f>
        <v/>
      </c>
      <c r="AW63" s="168" t="str">
        <f aca="false">IF(L63="","",IF(L63="-","-",IF(UPPER(L63)="AB","+",VLOOKUP(L63,'විෂය තොරතුරු'!$P$24:$Q$28,2))))</f>
        <v/>
      </c>
      <c r="AX63" s="168" t="str">
        <f aca="false">IF(M63="","",IF(M63="-","-",IF(UPPER(M63)="AB","+",VLOOKUP(M63,'විෂය තොරතුරු'!$P$24:$Q$28,2))))</f>
        <v/>
      </c>
      <c r="AY63" s="169" t="str">
        <f aca="false">IF(N63="","",IF(N63="-","-",IF(UPPER(N63)="AB","+",VLOOKUP(N63,'විෂය තොරතුරු'!$P$24:$Q$28,2))))</f>
        <v/>
      </c>
      <c r="AZ63" s="167" t="str">
        <f aca="false">IF(O63="","",IF(O63="-","-",IF(UPPER(O63)="AB","+",VLOOKUP(O63,'විෂය තොරතුරු'!$P$24:$Q$28,2))))</f>
        <v/>
      </c>
      <c r="BA63" s="168" t="str">
        <f aca="false">IF(P63="","",IF(P63="-","-",IF(UPPER(P63)="AB","+",VLOOKUP(P63,'විෂය තොරතුරු'!$P$24:$Q$28,2))))</f>
        <v/>
      </c>
      <c r="BB63" s="168" t="str">
        <f aca="false">IF(Q63="","",IF(Q63="-","-",IF(UPPER(Q63)="AB","+",VLOOKUP(Q63,'විෂය තොරතුරු'!$P$24:$Q$28,2))))</f>
        <v/>
      </c>
      <c r="BC63" s="168" t="str">
        <f aca="false">IF(R63="","",IF(R63="-","-",IF(UPPER(R63)="AB","+",VLOOKUP(R63,'විෂය තොරතුරු'!$P$24:$Q$28,2))))</f>
        <v/>
      </c>
      <c r="BD63" s="168" t="str">
        <f aca="false">IF(S63="","",IF(S63="-","-",IF(UPPER(S63)="AB","+",VLOOKUP(S63,'විෂය තොරතුරු'!$P$24:$Q$28,2))))</f>
        <v/>
      </c>
      <c r="BE63" s="168" t="str">
        <f aca="false">IF(T63="","",IF(T63="-","-",IF(UPPER(T63)="AB","+",VLOOKUP(T63,'විෂය තොරතුරු'!$P$24:$Q$28,2))))</f>
        <v/>
      </c>
      <c r="BF63" s="168" t="str">
        <f aca="false">IF(U63="","",IF(U63="-","-",IF(UPPER(U63)="AB","+",VLOOKUP(U63,'විෂය තොරතුරු'!$P$24:$Q$28,2))))</f>
        <v/>
      </c>
      <c r="BG63" s="170" t="str">
        <f aca="false">IF(V63="","",IF(V63="-","-",IF(UPPER(V63)="AB","+",VLOOKUP(V63,'විෂය තොරතුරු'!$P$24:$Q$28,2))))</f>
        <v/>
      </c>
      <c r="BH63" s="171" t="str">
        <f aca="false">IF(W63="","",IF(W63="-","-",IF(UPPER(W63)="AB","+",VLOOKUP(W63,'විෂය තොරතුරු'!$P$24:$Q$28,2))))</f>
        <v/>
      </c>
      <c r="BI63" s="168" t="str">
        <f aca="false">IF(X63="","",IF(X63="-","-",IF(UPPER(X63)="AB","+",VLOOKUP(X63,'විෂය තොරතුරු'!$P$24:$Q$28,2))))</f>
        <v/>
      </c>
      <c r="BJ63" s="168" t="str">
        <f aca="false">IF(Y63="","",IF(Y63="-","-",IF(UPPER(Y63)="AB","+",VLOOKUP(Y63,'විෂය තොරතුරු'!$P$24:$Q$28,2))))</f>
        <v/>
      </c>
      <c r="BK63" s="168" t="str">
        <f aca="false">IF(Z63="","",IF(Z63="-","-",IF(UPPER(Z63)="AB","+",VLOOKUP(Z63,'විෂය තොරතුරු'!$P$24:$Q$28,2))))</f>
        <v/>
      </c>
      <c r="BL63" s="168" t="str">
        <f aca="false">IF(AA63="","",IF(AA63="-","-",IF(UPPER(AA63)="AB","+",VLOOKUP(AA63,'විෂය තොරතුරු'!$P$24:$Q$28,2))))</f>
        <v/>
      </c>
      <c r="BM63" s="168" t="str">
        <f aca="false">IF(AB63="","",IF(AB63="-","-",IF(UPPER(AB63)="AB","+",VLOOKUP(AB63,'විෂය තොරතුරු'!$P$24:$Q$28,2))))</f>
        <v/>
      </c>
      <c r="BN63" s="168" t="str">
        <f aca="false">IF(AC63="","",IF(AC63="-","-",IF(UPPER(AC63)="AB","+",VLOOKUP(AC63,'විෂය තොරතුරු'!$P$24:$Q$28,2))))</f>
        <v/>
      </c>
      <c r="BO63" s="169" t="str">
        <f aca="false">IF(AD63="","",IF(AD63="-","-",IF(UPPER(AD63)="AB","+",VLOOKUP(AD63,'විෂය තොරතුරු'!$P$24:$Q$28,2))))</f>
        <v/>
      </c>
      <c r="BP63" s="171" t="str">
        <f aca="false">IF(AE63="","",IF(AE63="-","-",IF(UPPER(AE63)="AB","+",VLOOKUP(AE63,'විෂය තොරතුරු'!$P$24:$Q$28,2))))</f>
        <v/>
      </c>
      <c r="BQ63" s="168" t="str">
        <f aca="false">IF(AF63="","",IF(AF63="-","-",IF(UPPER(AF63)="AB","+",VLOOKUP(AF63,'විෂය තොරතුරු'!$P$24:$Q$28,2))))</f>
        <v/>
      </c>
      <c r="BR63" s="168" t="str">
        <f aca="false">IF(AG63="","",IF(AG63="-","-",IF(UPPER(AG63)="AB","+",VLOOKUP(AG63,'විෂය තොරතුරු'!$P$24:$Q$28,2))))</f>
        <v/>
      </c>
      <c r="BS63" s="168" t="str">
        <f aca="false">IF(AH63="","",IF(AH63="-","-",IF(UPPER(AH63)="AB","+",VLOOKUP(AH63,'විෂය තොරතුරු'!$P$24:$Q$28,2))))</f>
        <v/>
      </c>
      <c r="BT63" s="168" t="str">
        <f aca="false">IF(AI63="","",IF(AI63="-","-",IF(UPPER(AI63)="AB","+",VLOOKUP(AI63,'විෂය තොරතුරු'!$P$24:$Q$28,2))))</f>
        <v/>
      </c>
      <c r="BU63" s="168" t="str">
        <f aca="false">IF(AJ63="","",IF(AJ63="-","-",IF(UPPER(AJ63)="AB","+",VLOOKUP(AJ63,'විෂය තොරතුරු'!$P$24:$Q$28,2))))</f>
        <v/>
      </c>
      <c r="BV63" s="168" t="str">
        <f aca="false">IF(AK63="","",IF(AK63="-","-",IF(UPPER(AK63)="AB","+",VLOOKUP(AK63,'විෂය තොරතුරු'!$P$24:$Q$28,2))))</f>
        <v/>
      </c>
      <c r="BW63" s="169" t="str">
        <f aca="false">IF(AL63="","",IF(AL63="-","-",IF(UPPER(AL63)="AB","+",VLOOKUP(AL63,'විෂය තොරතුරු'!$P$24:$Q$28,2))))</f>
        <v/>
      </c>
      <c r="BX63" s="171" t="str">
        <f aca="false">IF($B63="","",COUNTIF($AP63:$BW63,"A"))</f>
        <v/>
      </c>
      <c r="BY63" s="168" t="str">
        <f aca="false">IF($B63="","",COUNTIF($AP63:$BW63,"B"))</f>
        <v/>
      </c>
      <c r="BZ63" s="168" t="str">
        <f aca="false">IF($B63="","",COUNTIF($AP63:$BW63,"C"))</f>
        <v/>
      </c>
      <c r="CA63" s="168" t="str">
        <f aca="false">IF($B63="","",COUNTIF($AP63:$BW63,"S"))</f>
        <v/>
      </c>
      <c r="CB63" s="169" t="str">
        <f aca="false">IF($B63="","",COUNTIF($AP63:$BW63,"W"))</f>
        <v/>
      </c>
      <c r="CC63" s="171" t="str">
        <f aca="false">IF(B63="","",SUM(BX63:CA63))</f>
        <v/>
      </c>
      <c r="CD63" s="169" t="str">
        <f aca="false">IF(B63="","",SUM(BX63:BZ63))</f>
        <v/>
      </c>
      <c r="CE63" s="172" t="str">
        <f aca="false">IF(B63="","",IF(AND(CC63&gt;=6,CD63&gt;=3,OR(E63&gt;=35,F63&gt;=35),L63&gt;=35),"6/3 සමත්",IF(AND(CC63&gt;=5,CD63&gt;=3,OR(E63&gt;=35,F63&gt;=35,L63&gt;=35)),"5/3 සමත්",IF(AND(CC63&gt;=4,CD63&gt;=1,OR(E63&gt;=20,F63&gt;=20,L63&gt;=20)),"සමත් කළ හැකි",IF(CB63=9,"W9","අසමත් ?")))))</f>
        <v/>
      </c>
      <c r="FK63" s="173" t="n">
        <v>49</v>
      </c>
      <c r="FL63" s="189" t="s">
        <v>92</v>
      </c>
      <c r="FM63" s="161"/>
      <c r="FN63" s="161" t="str">
        <f aca="false">IF(FM63="","-",(FM63/$M$95)*100)</f>
        <v>-</v>
      </c>
      <c r="FO63" s="165" t="s">
        <v>52</v>
      </c>
      <c r="FP63" s="165"/>
      <c r="FQ63" s="165" t="s">
        <v>18</v>
      </c>
      <c r="FR63" s="165" t="s">
        <v>18</v>
      </c>
      <c r="FS63" s="165"/>
      <c r="FT63" s="165"/>
      <c r="FU63" s="165" t="s">
        <v>52</v>
      </c>
      <c r="FV63" s="165" t="n">
        <v>19</v>
      </c>
      <c r="FW63" s="165" t="n">
        <v>8</v>
      </c>
      <c r="FX63" s="165" t="n">
        <v>15</v>
      </c>
      <c r="FY63" s="165" t="s">
        <v>18</v>
      </c>
      <c r="FZ63" s="165" t="s">
        <v>18</v>
      </c>
      <c r="GA63" s="165" t="s">
        <v>18</v>
      </c>
      <c r="GB63" s="165"/>
      <c r="GC63" s="165"/>
      <c r="GD63" s="165"/>
      <c r="GE63" s="165"/>
      <c r="GF63" s="165"/>
      <c r="GG63" s="165" t="s">
        <v>18</v>
      </c>
      <c r="GH63" s="165" t="s">
        <v>18</v>
      </c>
      <c r="GI63" s="165" t="s">
        <v>18</v>
      </c>
      <c r="GJ63" s="165"/>
      <c r="GK63" s="165"/>
      <c r="GL63" s="165" t="n">
        <v>39</v>
      </c>
      <c r="GM63" s="165"/>
      <c r="GN63" s="165"/>
      <c r="GO63" s="165" t="s">
        <v>18</v>
      </c>
      <c r="GP63" s="165" t="s">
        <v>18</v>
      </c>
      <c r="GQ63" s="165"/>
      <c r="GR63" s="165" t="s">
        <v>18</v>
      </c>
      <c r="GS63" s="165"/>
      <c r="GT63" s="165"/>
      <c r="GU63" s="165"/>
      <c r="GV63" s="174"/>
      <c r="GW63" s="167" t="n">
        <f aca="false">IF(FL63="","",SUM(FO63:GV63))</f>
        <v>81</v>
      </c>
      <c r="GX63" s="168" t="n">
        <f aca="false">IF(FL63="","",GW63/9)</f>
        <v>9</v>
      </c>
      <c r="GY63" s="169" t="n">
        <f aca="false">IF(FL63="","",IF(GW63=0,"-",RANK(GW63,$GW$15:$GW$64,0)))</f>
        <v>44</v>
      </c>
      <c r="GZ63" s="167" t="str">
        <f aca="false">IF(FO63="","",IF(FO63="-","-",IF(UPPER(FO63)="AB","+",VLOOKUP(FO63,'විෂය තොරතුරු'!$P$24:$Q$28,2))))</f>
        <v>+</v>
      </c>
      <c r="HA63" s="168" t="str">
        <f aca="false">IF(FP63="","",IF(FP63="-","-",IF(UPPER(FP63)="AB","+",VLOOKUP(FP63,'විෂය තොරතුරු'!$P$24:$Q$28,2))))</f>
        <v/>
      </c>
      <c r="HB63" s="168" t="str">
        <f aca="false">IF(FQ63="","",IF(FQ63="-","-",IF(UPPER(FQ63)="AB","+",VLOOKUP(FQ63,'විෂය තොරතුරු'!$P$24:$Q$28,2))))</f>
        <v>-</v>
      </c>
      <c r="HC63" s="168" t="str">
        <f aca="false">IF(FR63="","",IF(FR63="-","-",IF(UPPER(FR63)="AB","+",VLOOKUP(FR63,'විෂය තොරතුරු'!$P$24:$Q$28,2))))</f>
        <v>-</v>
      </c>
      <c r="HD63" s="168" t="str">
        <f aca="false">IF(FS63="","",IF(FS63="-","-",IF(UPPER(FS63)="AB","+",VLOOKUP(FS63,'විෂය තොරතුරු'!$P$24:$Q$28,2))))</f>
        <v/>
      </c>
      <c r="HE63" s="170" t="str">
        <f aca="false">IF(FT63="","",IF(FT63="-","-",IF(UPPER(FT63)="AB","+",VLOOKUP(FT63,'විෂය තොරතුරු'!$P$24:$Q$28,2))))</f>
        <v/>
      </c>
      <c r="HF63" s="171" t="str">
        <f aca="false">IF(FU63="","",IF(FU63="-","-",IF(UPPER(FU63)="AB","+",VLOOKUP(FU63,'විෂය තොරතුරු'!$P$24:$Q$28,2))))</f>
        <v>+</v>
      </c>
      <c r="HG63" s="168" t="str">
        <f aca="false">IF(FV63="","",IF(FV63="-","-",IF(UPPER(FV63)="AB","+",VLOOKUP(FV63,'විෂය තොරතුරු'!$P$24:$Q$28,2))))</f>
        <v>W</v>
      </c>
      <c r="HH63" s="168" t="str">
        <f aca="false">IF(FW63="","",IF(FW63="-","-",IF(UPPER(FW63)="AB","+",VLOOKUP(FW63,'විෂය තොරතුරු'!$P$24:$Q$28,2))))</f>
        <v>W</v>
      </c>
      <c r="HI63" s="169" t="str">
        <f aca="false">IF(FX63="","",IF(FX63="-","-",IF(UPPER(FX63)="AB","+",VLOOKUP(FX63,'විෂය තොරතුරු'!$P$24:$Q$28,2))))</f>
        <v>W</v>
      </c>
      <c r="HJ63" s="167" t="str">
        <f aca="false">IF(FY63="","",IF(FY63="-","-",IF(UPPER(FY63)="AB","+",VLOOKUP(FY63,'විෂය තොරතුරු'!$P$24:$Q$28,2))))</f>
        <v>-</v>
      </c>
      <c r="HK63" s="168" t="str">
        <f aca="false">IF(FZ63="","",IF(FZ63="-","-",IF(UPPER(FZ63)="AB","+",VLOOKUP(FZ63,'විෂය තොරතුරු'!$P$24:$Q$28,2))))</f>
        <v>-</v>
      </c>
      <c r="HL63" s="168" t="str">
        <f aca="false">IF(GA63="","",IF(GA63="-","-",IF(UPPER(GA63)="AB","+",VLOOKUP(GA63,'විෂය තොරතුරු'!$P$24:$Q$28,2))))</f>
        <v>-</v>
      </c>
      <c r="HM63" s="168" t="str">
        <f aca="false">IF(GB63="","",IF(GB63="-","-",IF(UPPER(GB63)="AB","+",VLOOKUP(GB63,'විෂය තොරතුරු'!$P$24:$Q$28,2))))</f>
        <v/>
      </c>
      <c r="HN63" s="168" t="str">
        <f aca="false">IF(GC63="","",IF(GC63="-","-",IF(UPPER(GC63)="AB","+",VLOOKUP(GC63,'විෂය තොරතුරු'!$P$24:$Q$28,2))))</f>
        <v/>
      </c>
      <c r="HO63" s="168" t="str">
        <f aca="false">IF(GD63="","",IF(GD63="-","-",IF(UPPER(GD63)="AB","+",VLOOKUP(GD63,'විෂය තොරතුරු'!$P$24:$Q$28,2))))</f>
        <v/>
      </c>
      <c r="HP63" s="168" t="str">
        <f aca="false">IF(GE63="","",IF(GE63="-","-",IF(UPPER(GE63)="AB","+",VLOOKUP(GE63,'විෂය තොරතුරු'!$P$24:$Q$28,2))))</f>
        <v/>
      </c>
      <c r="HQ63" s="170" t="str">
        <f aca="false">IF(GF63="","",IF(GF63="-","-",IF(UPPER(GF63)="AB","+",VLOOKUP(GF63,'විෂය තොරතුරු'!$P$24:$Q$28,2))))</f>
        <v/>
      </c>
      <c r="HR63" s="171" t="str">
        <f aca="false">IF(GG63="","",IF(GG63="-","-",IF(UPPER(GG63)="AB","+",VLOOKUP(GG63,'විෂය තොරතුරු'!$P$24:$Q$28,2))))</f>
        <v>-</v>
      </c>
      <c r="HS63" s="168" t="str">
        <f aca="false">IF(GH63="","",IF(GH63="-","-",IF(UPPER(GH63)="AB","+",VLOOKUP(GH63,'විෂය තොරතුරු'!$P$24:$Q$28,2))))</f>
        <v>-</v>
      </c>
      <c r="HT63" s="168" t="str">
        <f aca="false">IF(GI63="","",IF(GI63="-","-",IF(UPPER(GI63)="AB","+",VLOOKUP(GI63,'විෂය තොරතුරු'!$P$24:$Q$28,2))))</f>
        <v>-</v>
      </c>
      <c r="HU63" s="168" t="str">
        <f aca="false">IF(GJ63="","",IF(GJ63="-","-",IF(UPPER(GJ63)="AB","+",VLOOKUP(GJ63,'විෂය තොරතුරු'!$P$24:$Q$28,2))))</f>
        <v/>
      </c>
      <c r="HV63" s="168" t="str">
        <f aca="false">IF(GK63="","",IF(GK63="-","-",IF(UPPER(GK63)="AB","+",VLOOKUP(GK63,'විෂය තොරතුරු'!$P$24:$Q$28,2))))</f>
        <v/>
      </c>
      <c r="HW63" s="168" t="str">
        <f aca="false">IF(GL63="","",IF(GL63="-","-",IF(UPPER(GL63)="AB","+",VLOOKUP(GL63,'විෂය තොරතුරු'!$P$24:$Q$28,2))))</f>
        <v>S</v>
      </c>
      <c r="HX63" s="168" t="str">
        <f aca="false">IF(GM63="","",IF(GM63="-","-",IF(UPPER(GM63)="AB","+",VLOOKUP(GM63,'විෂය තොරතුරු'!$P$24:$Q$28,2))))</f>
        <v/>
      </c>
      <c r="HY63" s="169" t="str">
        <f aca="false">IF(GN63="","",IF(GN63="-","-",IF(UPPER(GN63)="AB","+",VLOOKUP(GN63,'විෂය තොරතුරු'!$P$24:$Q$28,2))))</f>
        <v/>
      </c>
      <c r="HZ63" s="171" t="str">
        <f aca="false">IF(GO63="","",IF(GO63="-","-",IF(UPPER(GO63)="AB","+",VLOOKUP(GO63,'විෂය තොරතුරු'!$P$24:$Q$28,2))))</f>
        <v>-</v>
      </c>
      <c r="IA63" s="168" t="str">
        <f aca="false">IF(GP63="","",IF(GP63="-","-",IF(UPPER(GP63)="AB","+",VLOOKUP(GP63,'විෂය තොරතුරු'!$P$24:$Q$28,2))))</f>
        <v>-</v>
      </c>
      <c r="IB63" s="168" t="str">
        <f aca="false">IF(GQ63="","",IF(GQ63="-","-",IF(UPPER(GQ63)="AB","+",VLOOKUP(GQ63,'විෂය තොරතුරු'!$P$24:$Q$28,2))))</f>
        <v/>
      </c>
      <c r="IC63" s="168" t="str">
        <f aca="false">IF(GR63="","",IF(GR63="-","-",IF(UPPER(GR63)="AB","+",VLOOKUP(GR63,'විෂය තොරතුරු'!$P$24:$Q$28,2))))</f>
        <v>-</v>
      </c>
      <c r="ID63" s="168" t="str">
        <f aca="false">IF(GS63="","",IF(GS63="-","-",IF(UPPER(GS63)="AB","+",VLOOKUP(GS63,'විෂය තොරතුරු'!$P$24:$Q$28,2))))</f>
        <v/>
      </c>
      <c r="IE63" s="168" t="str">
        <f aca="false">IF(GT63="","",IF(GT63="-","-",IF(UPPER(GT63)="AB","+",VLOOKUP(GT63,'විෂය තොරතුරු'!$P$24:$Q$28,2))))</f>
        <v/>
      </c>
      <c r="IF63" s="168" t="str">
        <f aca="false">IF(GU63="","",IF(GU63="-","-",IF(UPPER(GU63)="AB","+",VLOOKUP(GU63,'විෂය තොරතුරු'!$P$24:$Q$28,2))))</f>
        <v/>
      </c>
      <c r="IG63" s="169" t="str">
        <f aca="false">IF(GV63="","",IF(GV63="-","-",IF(UPPER(GV63)="AB","+",VLOOKUP(GV63,'විෂය තොරතුරු'!$P$24:$Q$28,2))))</f>
        <v/>
      </c>
      <c r="IH63" s="171" t="n">
        <f aca="false">IF($FL63="","",COUNTIF($GZ63:$IG63,"A"))</f>
        <v>0</v>
      </c>
      <c r="II63" s="171" t="n">
        <f aca="false">IF($FL63="","",COUNTIF($GZ63:$IG63,"B"))</f>
        <v>0</v>
      </c>
      <c r="IJ63" s="171" t="n">
        <f aca="false">IF($FL63="","",COUNTIF($GZ63:$IG63,"C"))</f>
        <v>0</v>
      </c>
      <c r="IK63" s="171" t="n">
        <f aca="false">IF($FL63="","",COUNTIF($GZ63:$IG63,"S"))</f>
        <v>1</v>
      </c>
      <c r="IL63" s="171" t="n">
        <f aca="false">IF($FL63="","",COUNTIF($GZ63:$IG63,"W"))</f>
        <v>3</v>
      </c>
      <c r="IM63" s="171" t="n">
        <f aca="false">IF(FL63="","",SUM(IH63:IK63))</f>
        <v>1</v>
      </c>
      <c r="IN63" s="169" t="n">
        <f aca="false">IF(FL63="","",SUM(IH63:IJ63))</f>
        <v>0</v>
      </c>
      <c r="IO63" s="172" t="str">
        <f aca="false">IF(FL63="","",IF(AND(IM63&gt;=6,IN63&gt;=3,OR(FO63&gt;=35,FP63&gt;=35),FV63&gt;=35),"6/3 සමත්",IF(AND(IM63&gt;=5,IN63&gt;=3,OR(FO63&gt;=35,FP63&gt;=35,FV63&gt;=35)),"5/3 සමත්",IF(AND(IM63&gt;=4,IN63&gt;=1,OR(FO63&gt;=20,FP63&gt;=20,FV63&gt;=20)),"සමත් කළ හැකි",IF(IL63=9,"W9","අසමත් ?")))))</f>
        <v>අසමත් ?</v>
      </c>
    </row>
    <row r="64" customFormat="false" ht="13.8" hidden="false" customHeight="false" outlineLevel="0" collapsed="false">
      <c r="A64" s="160" t="n">
        <v>50</v>
      </c>
      <c r="B64" s="174"/>
      <c r="C64" s="161"/>
      <c r="D64" s="162"/>
      <c r="E64" s="190"/>
      <c r="F64" s="191"/>
      <c r="G64" s="190"/>
      <c r="H64" s="192"/>
      <c r="I64" s="192"/>
      <c r="J64" s="191"/>
      <c r="K64" s="190"/>
      <c r="L64" s="192"/>
      <c r="M64" s="192"/>
      <c r="N64" s="191"/>
      <c r="O64" s="190"/>
      <c r="P64" s="192"/>
      <c r="Q64" s="192"/>
      <c r="R64" s="192"/>
      <c r="S64" s="192"/>
      <c r="T64" s="192"/>
      <c r="U64" s="192"/>
      <c r="V64" s="191"/>
      <c r="W64" s="190"/>
      <c r="X64" s="192"/>
      <c r="Y64" s="192"/>
      <c r="Z64" s="192"/>
      <c r="AA64" s="192"/>
      <c r="AB64" s="192"/>
      <c r="AC64" s="192"/>
      <c r="AD64" s="191"/>
      <c r="AE64" s="190"/>
      <c r="AF64" s="192"/>
      <c r="AG64" s="192"/>
      <c r="AH64" s="192"/>
      <c r="AI64" s="192"/>
      <c r="AJ64" s="192"/>
      <c r="AK64" s="192"/>
      <c r="AL64" s="166"/>
      <c r="AM64" s="193" t="str">
        <f aca="false">IF(B64="","",SUM(E64:AL64))</f>
        <v/>
      </c>
      <c r="AN64" s="194" t="str">
        <f aca="false">IF(B64="","",AM64/9)</f>
        <v/>
      </c>
      <c r="AO64" s="195" t="str">
        <f aca="false">IF(B64="","",IF(AM64=0,"-",RANK(AM64,$AM$15:$AM$64,0)))</f>
        <v/>
      </c>
      <c r="AP64" s="193" t="str">
        <f aca="false">IF(E64="","",IF(E64="-","-",IF(UPPER(E64)="AB","+",VLOOKUP(E64,'විෂය තොරතුරු'!$P$24:$Q$28,2))))</f>
        <v/>
      </c>
      <c r="AQ64" s="194" t="str">
        <f aca="false">IF(F64="","",IF(F64="-","-",IF(UPPER(F64)="AB","+",VLOOKUP(F64,'විෂය තොරතුරු'!$P$24:$Q$28,2))))</f>
        <v/>
      </c>
      <c r="AR64" s="194" t="str">
        <f aca="false">IF(G64="","",IF(G64="-","-",IF(UPPER(G64)="AB","+",VLOOKUP(G64,'විෂය තොරතුරු'!$P$24:$Q$28,2))))</f>
        <v/>
      </c>
      <c r="AS64" s="194" t="str">
        <f aca="false">IF(H64="","",IF(H64="-","-",IF(UPPER(H64)="AB","+",VLOOKUP(H64,'විෂය තොරතුරු'!$P$24:$Q$28,2))))</f>
        <v/>
      </c>
      <c r="AT64" s="194" t="str">
        <f aca="false">IF(I64="","",IF(I64="-","-",IF(UPPER(I64)="AB","+",VLOOKUP(I64,'විෂය තොරතුරු'!$P$24:$Q$28,2))))</f>
        <v/>
      </c>
      <c r="AU64" s="196" t="str">
        <f aca="false">IF(J64="","",IF(J64="-","-",IF(UPPER(J64)="AB","+",VLOOKUP(J64,'විෂය තොරතුරු'!$P$24:$Q$28,2))))</f>
        <v/>
      </c>
      <c r="AV64" s="197" t="str">
        <f aca="false">IF(K64="","",IF(K64="-","-",IF(UPPER(K64)="AB","+",VLOOKUP(K64,'විෂය තොරතුරු'!$P$24:$Q$28,2))))</f>
        <v/>
      </c>
      <c r="AW64" s="194" t="str">
        <f aca="false">IF(L64="","",IF(L64="-","-",IF(UPPER(L64)="AB","+",VLOOKUP(L64,'විෂය තොරතුරු'!$P$24:$Q$28,2))))</f>
        <v/>
      </c>
      <c r="AX64" s="194" t="str">
        <f aca="false">IF(M64="","",IF(M64="-","-",IF(UPPER(M64)="AB","+",VLOOKUP(M64,'විෂය තොරතුරු'!$P$24:$Q$28,2))))</f>
        <v/>
      </c>
      <c r="AY64" s="195" t="str">
        <f aca="false">IF(N64="","",IF(N64="-","-",IF(UPPER(N64)="AB","+",VLOOKUP(N64,'විෂය තොරතුරු'!$P$24:$Q$28,2))))</f>
        <v/>
      </c>
      <c r="AZ64" s="193" t="str">
        <f aca="false">IF(O64="","",IF(O64="-","-",IF(UPPER(O64)="AB","+",VLOOKUP(O64,'විෂය තොරතුරු'!$P$24:$Q$28,2))))</f>
        <v/>
      </c>
      <c r="BA64" s="194" t="str">
        <f aca="false">IF(P64="","",IF(P64="-","-",IF(UPPER(P64)="AB","+",VLOOKUP(P64,'විෂය තොරතුරු'!$P$24:$Q$28,2))))</f>
        <v/>
      </c>
      <c r="BB64" s="194" t="str">
        <f aca="false">IF(Q64="","",IF(Q64="-","-",IF(UPPER(Q64)="AB","+",VLOOKUP(Q64,'විෂය තොරතුරු'!$P$24:$Q$28,2))))</f>
        <v/>
      </c>
      <c r="BC64" s="194" t="str">
        <f aca="false">IF(R64="","",IF(R64="-","-",IF(UPPER(R64)="AB","+",VLOOKUP(R64,'විෂය තොරතුරු'!$P$24:$Q$28,2))))</f>
        <v/>
      </c>
      <c r="BD64" s="194" t="str">
        <f aca="false">IF(S64="","",IF(S64="-","-",IF(UPPER(S64)="AB","+",VLOOKUP(S64,'විෂය තොරතුරු'!$P$24:$Q$28,2))))</f>
        <v/>
      </c>
      <c r="BE64" s="194" t="str">
        <f aca="false">IF(T64="","",IF(T64="-","-",IF(UPPER(T64)="AB","+",VLOOKUP(T64,'විෂය තොරතුරු'!$P$24:$Q$28,2))))</f>
        <v/>
      </c>
      <c r="BF64" s="194" t="str">
        <f aca="false">IF(U64="","",IF(U64="-","-",IF(UPPER(U64)="AB","+",VLOOKUP(U64,'විෂය තොරතුරු'!$P$24:$Q$28,2))))</f>
        <v/>
      </c>
      <c r="BG64" s="196" t="str">
        <f aca="false">IF(V64="","",IF(V64="-","-",IF(UPPER(V64)="AB","+",VLOOKUP(V64,'විෂය තොරතුරු'!$P$24:$Q$28,2))))</f>
        <v/>
      </c>
      <c r="BH64" s="197" t="str">
        <f aca="false">IF(W64="","",IF(W64="-","-",IF(UPPER(W64)="AB","+",VLOOKUP(W64,'විෂය තොරතුරු'!$P$24:$Q$28,2))))</f>
        <v/>
      </c>
      <c r="BI64" s="194" t="str">
        <f aca="false">IF(X64="","",IF(X64="-","-",IF(UPPER(X64)="AB","+",VLOOKUP(X64,'විෂය තොරතුරු'!$P$24:$Q$28,2))))</f>
        <v/>
      </c>
      <c r="BJ64" s="194" t="str">
        <f aca="false">IF(Y64="","",IF(Y64="-","-",IF(UPPER(Y64)="AB","+",VLOOKUP(Y64,'විෂය තොරතුරු'!$P$24:$Q$28,2))))</f>
        <v/>
      </c>
      <c r="BK64" s="194" t="str">
        <f aca="false">IF(Z64="","",IF(Z64="-","-",IF(UPPER(Z64)="AB","+",VLOOKUP(Z64,'විෂය තොරතුරු'!$P$24:$Q$28,2))))</f>
        <v/>
      </c>
      <c r="BL64" s="194" t="str">
        <f aca="false">IF(AA64="","",IF(AA64="-","-",IF(UPPER(AA64)="AB","+",VLOOKUP(AA64,'විෂය තොරතුරු'!$P$24:$Q$28,2))))</f>
        <v/>
      </c>
      <c r="BM64" s="194" t="str">
        <f aca="false">IF(AB64="","",IF(AB64="-","-",IF(UPPER(AB64)="AB","+",VLOOKUP(AB64,'විෂය තොරතුරු'!$P$24:$Q$28,2))))</f>
        <v/>
      </c>
      <c r="BN64" s="194" t="str">
        <f aca="false">IF(AC64="","",IF(AC64="-","-",IF(UPPER(AC64)="AB","+",VLOOKUP(AC64,'විෂය තොරතුරු'!$P$24:$Q$28,2))))</f>
        <v/>
      </c>
      <c r="BO64" s="195" t="str">
        <f aca="false">IF(AD64="","",IF(AD64="-","-",IF(UPPER(AD64)="AB","+",VLOOKUP(AD64,'විෂය තොරතුරු'!$P$24:$Q$28,2))))</f>
        <v/>
      </c>
      <c r="BP64" s="197" t="str">
        <f aca="false">IF(AE64="","",IF(AE64="-","-",IF(UPPER(AE64)="AB","+",VLOOKUP(AE64,'විෂය තොරතුරු'!$P$24:$Q$28,2))))</f>
        <v/>
      </c>
      <c r="BQ64" s="194" t="str">
        <f aca="false">IF(AF64="","",IF(AF64="-","-",IF(UPPER(AF64)="AB","+",VLOOKUP(AF64,'විෂය තොරතුරු'!$P$24:$Q$28,2))))</f>
        <v/>
      </c>
      <c r="BR64" s="194" t="str">
        <f aca="false">IF(AG64="","",IF(AG64="-","-",IF(UPPER(AG64)="AB","+",VLOOKUP(AG64,'විෂය තොරතුරු'!$P$24:$Q$28,2))))</f>
        <v/>
      </c>
      <c r="BS64" s="194" t="str">
        <f aca="false">IF(AH64="","",IF(AH64="-","-",IF(UPPER(AH64)="AB","+",VLOOKUP(AH64,'විෂය තොරතුරු'!$P$24:$Q$28,2))))</f>
        <v/>
      </c>
      <c r="BT64" s="194" t="str">
        <f aca="false">IF(AI64="","",IF(AI64="-","-",IF(UPPER(AI64)="AB","+",VLOOKUP(AI64,'විෂය තොරතුරු'!$P$24:$Q$28,2))))</f>
        <v/>
      </c>
      <c r="BU64" s="194" t="str">
        <f aca="false">IF(AJ64="","",IF(AJ64="-","-",IF(UPPER(AJ64)="AB","+",VLOOKUP(AJ64,'විෂය තොරතුරු'!$P$24:$Q$28,2))))</f>
        <v/>
      </c>
      <c r="BV64" s="194" t="str">
        <f aca="false">IF(AK64="","",IF(AK64="-","-",IF(UPPER(AK64)="AB","+",VLOOKUP(AK64,'විෂය තොරතුරු'!$P$24:$Q$28,2))))</f>
        <v/>
      </c>
      <c r="BW64" s="195" t="str">
        <f aca="false">IF(AL64="","",IF(AL64="-","-",IF(UPPER(AL64)="AB","+",VLOOKUP(AL64,'විෂය තොරතුරු'!$P$24:$Q$28,2))))</f>
        <v/>
      </c>
      <c r="BX64" s="197" t="str">
        <f aca="false">IF($B64="","",COUNTIF($AP64:$BW64,"A"))</f>
        <v/>
      </c>
      <c r="BY64" s="194" t="str">
        <f aca="false">IF($B64="","",COUNTIF($AP64:$BW64,"B"))</f>
        <v/>
      </c>
      <c r="BZ64" s="194" t="str">
        <f aca="false">IF($B64="","",COUNTIF($AP64:$BW64,"C"))</f>
        <v/>
      </c>
      <c r="CA64" s="194" t="str">
        <f aca="false">IF($B64="","",COUNTIF($AP64:$BW64,"S"))</f>
        <v/>
      </c>
      <c r="CB64" s="195" t="str">
        <f aca="false">IF($B64="","",COUNTIF($AP64:$BW64,"W"))</f>
        <v/>
      </c>
      <c r="CC64" s="197" t="str">
        <f aca="false">IF(B64="","",SUM(BX64:CA64))</f>
        <v/>
      </c>
      <c r="CD64" s="195" t="str">
        <f aca="false">IF(B64="","",SUM(BX64:BZ64))</f>
        <v/>
      </c>
      <c r="CE64" s="172" t="str">
        <f aca="false">IF(B64="","",IF(AND(CC64&gt;=6,CD64&gt;=3,OR(E64&gt;=35,F64&gt;=35),L64&gt;=35),"6/3 සමත්",IF(AND(CC64&gt;=5,CD64&gt;=3,OR(E64&gt;=35,F64&gt;=35,L64&gt;=35)),"5/3 සමත්",IF(AND(CC64&gt;=4,CD64&gt;=1,OR(E64&gt;=20,F64&gt;=20,L64&gt;=20)),"සමත් කළ හැකි",IF(CB64=9,"W9","අසමත් ?")))))</f>
        <v/>
      </c>
      <c r="FK64" s="173" t="n">
        <v>50</v>
      </c>
      <c r="FL64" s="174"/>
      <c r="FM64" s="161"/>
      <c r="FN64" s="161" t="str">
        <f aca="false">IF(FM64="","-",(FM64/$M$95)*100)</f>
        <v>-</v>
      </c>
      <c r="FO64" s="174"/>
      <c r="FP64" s="174"/>
      <c r="FQ64" s="174"/>
      <c r="FR64" s="174"/>
      <c r="FS64" s="174"/>
      <c r="FT64" s="174"/>
      <c r="FU64" s="174"/>
      <c r="FV64" s="174"/>
      <c r="FW64" s="174"/>
      <c r="FX64" s="174"/>
      <c r="FY64" s="174"/>
      <c r="FZ64" s="174"/>
      <c r="GA64" s="174"/>
      <c r="GB64" s="174"/>
      <c r="GC64" s="174"/>
      <c r="GD64" s="174"/>
      <c r="GE64" s="174"/>
      <c r="GF64" s="174"/>
      <c r="GG64" s="174"/>
      <c r="GH64" s="174"/>
      <c r="GI64" s="174"/>
      <c r="GJ64" s="174"/>
      <c r="GK64" s="174"/>
      <c r="GL64" s="174"/>
      <c r="GM64" s="174"/>
      <c r="GN64" s="174"/>
      <c r="GO64" s="174"/>
      <c r="GP64" s="174"/>
      <c r="GQ64" s="174"/>
      <c r="GR64" s="174"/>
      <c r="GS64" s="174"/>
      <c r="GT64" s="174"/>
      <c r="GU64" s="174"/>
      <c r="GV64" s="174"/>
      <c r="GW64" s="193" t="str">
        <f aca="false">IF(FL64="","",SUM(FO64:GV64))</f>
        <v/>
      </c>
      <c r="GX64" s="194" t="str">
        <f aca="false">IF(FL64="","",GW64/9)</f>
        <v/>
      </c>
      <c r="GY64" s="169" t="str">
        <f aca="false">IF(FL64="","",IF(GW64=0,"-",RANK(GW64,$GW$15:$GW$64,0)))</f>
        <v/>
      </c>
      <c r="GZ64" s="193" t="str">
        <f aca="false">IF(FO64="","",IF(FO64="-","-",IF(UPPER(FO64)="AB","+",VLOOKUP(FO64,'විෂය තොරතුරු'!$P$24:$Q$28,2))))</f>
        <v/>
      </c>
      <c r="HA64" s="194" t="str">
        <f aca="false">IF(FP64="","",IF(FP64="-","-",IF(UPPER(FP64)="AB","+",VLOOKUP(FP64,'විෂය තොරතුරු'!$P$24:$Q$28,2))))</f>
        <v/>
      </c>
      <c r="HB64" s="194" t="str">
        <f aca="false">IF(FQ64="","",IF(FQ64="-","-",IF(UPPER(FQ64)="AB","+",VLOOKUP(FQ64,'විෂය තොරතුරු'!$P$24:$Q$28,2))))</f>
        <v/>
      </c>
      <c r="HC64" s="194" t="str">
        <f aca="false">IF(FR64="","",IF(FR64="-","-",IF(UPPER(FR64)="AB","+",VLOOKUP(FR64,'විෂය තොරතුරු'!$P$24:$Q$28,2))))</f>
        <v/>
      </c>
      <c r="HD64" s="194" t="str">
        <f aca="false">IF(FS64="","",IF(FS64="-","-",IF(UPPER(FS64)="AB","+",VLOOKUP(FS64,'විෂය තොරතුරු'!$P$24:$Q$28,2))))</f>
        <v/>
      </c>
      <c r="HE64" s="196" t="str">
        <f aca="false">IF(FT64="","",IF(FT64="-","-",IF(UPPER(FT64)="AB","+",VLOOKUP(FT64,'විෂය තොරතුරු'!$P$24:$Q$28,2))))</f>
        <v/>
      </c>
      <c r="HF64" s="197" t="str">
        <f aca="false">IF(FU64="","",IF(FU64="-","-",IF(UPPER(FU64)="AB","+",VLOOKUP(FU64,'විෂය තොරතුරු'!$P$24:$Q$28,2))))</f>
        <v/>
      </c>
      <c r="HG64" s="194" t="str">
        <f aca="false">IF(FV64="","",IF(FV64="-","-",IF(UPPER(FV64)="AB","+",VLOOKUP(FV64,'විෂය තොරතුරු'!$P$24:$Q$28,2))))</f>
        <v/>
      </c>
      <c r="HH64" s="194" t="str">
        <f aca="false">IF(FW64="","",IF(FW64="-","-",IF(UPPER(FW64)="AB","+",VLOOKUP(FW64,'විෂය තොරතුරු'!$P$24:$Q$28,2))))</f>
        <v/>
      </c>
      <c r="HI64" s="195" t="str">
        <f aca="false">IF(FX64="","",IF(FX64="-","-",IF(UPPER(FX64)="AB","+",VLOOKUP(FX64,'විෂය තොරතුරු'!$P$24:$Q$28,2))))</f>
        <v/>
      </c>
      <c r="HJ64" s="193" t="str">
        <f aca="false">IF(FY64="","",IF(FY64="-","-",IF(UPPER(FY64)="AB","+",VLOOKUP(FY64,'විෂය තොරතුරු'!$P$24:$Q$28,2))))</f>
        <v/>
      </c>
      <c r="HK64" s="194" t="str">
        <f aca="false">IF(FZ64="","",IF(FZ64="-","-",IF(UPPER(FZ64)="AB","+",VLOOKUP(FZ64,'විෂය තොරතුරු'!$P$24:$Q$28,2))))</f>
        <v/>
      </c>
      <c r="HL64" s="194" t="str">
        <f aca="false">IF(GA64="","",IF(GA64="-","-",IF(UPPER(GA64)="AB","+",VLOOKUP(GA64,'විෂය තොරතුරු'!$P$24:$Q$28,2))))</f>
        <v/>
      </c>
      <c r="HM64" s="194" t="str">
        <f aca="false">IF(GB64="","",IF(GB64="-","-",IF(UPPER(GB64)="AB","+",VLOOKUP(GB64,'විෂය තොරතුරු'!$P$24:$Q$28,2))))</f>
        <v/>
      </c>
      <c r="HN64" s="194" t="str">
        <f aca="false">IF(GC64="","",IF(GC64="-","-",IF(UPPER(GC64)="AB","+",VLOOKUP(GC64,'විෂය තොරතුරු'!$P$24:$Q$28,2))))</f>
        <v/>
      </c>
      <c r="HO64" s="194" t="str">
        <f aca="false">IF(GD64="","",IF(GD64="-","-",IF(UPPER(GD64)="AB","+",VLOOKUP(GD64,'විෂය තොරතුරු'!$P$24:$Q$28,2))))</f>
        <v/>
      </c>
      <c r="HP64" s="194" t="str">
        <f aca="false">IF(GE64="","",IF(GE64="-","-",IF(UPPER(GE64)="AB","+",VLOOKUP(GE64,'විෂය තොරතුරු'!$P$24:$Q$28,2))))</f>
        <v/>
      </c>
      <c r="HQ64" s="196" t="str">
        <f aca="false">IF(GF64="","",IF(GF64="-","-",IF(UPPER(GF64)="AB","+",VLOOKUP(GF64,'විෂය තොරතුරු'!$P$24:$Q$28,2))))</f>
        <v/>
      </c>
      <c r="HR64" s="197" t="str">
        <f aca="false">IF(GG64="","",IF(GG64="-","-",IF(UPPER(GG64)="AB","+",VLOOKUP(GG64,'විෂය තොරතුරු'!$P$24:$Q$28,2))))</f>
        <v/>
      </c>
      <c r="HS64" s="194" t="str">
        <f aca="false">IF(GH64="","",IF(GH64="-","-",IF(UPPER(GH64)="AB","+",VLOOKUP(GH64,'විෂය තොරතුරු'!$P$24:$Q$28,2))))</f>
        <v/>
      </c>
      <c r="HT64" s="194" t="str">
        <f aca="false">IF(GI64="","",IF(GI64="-","-",IF(UPPER(GI64)="AB","+",VLOOKUP(GI64,'විෂය තොරතුරු'!$P$24:$Q$28,2))))</f>
        <v/>
      </c>
      <c r="HU64" s="194" t="str">
        <f aca="false">IF(GJ64="","",IF(GJ64="-","-",IF(UPPER(GJ64)="AB","+",VLOOKUP(GJ64,'විෂය තොරතුරු'!$P$24:$Q$28,2))))</f>
        <v/>
      </c>
      <c r="HV64" s="194" t="str">
        <f aca="false">IF(GK64="","",IF(GK64="-","-",IF(UPPER(GK64)="AB","+",VLOOKUP(GK64,'විෂය තොරතුරු'!$P$24:$Q$28,2))))</f>
        <v/>
      </c>
      <c r="HW64" s="194" t="str">
        <f aca="false">IF(GL64="","",IF(GL64="-","-",IF(UPPER(GL64)="AB","+",VLOOKUP(GL64,'විෂය තොරතුරු'!$P$24:$Q$28,2))))</f>
        <v/>
      </c>
      <c r="HX64" s="194" t="str">
        <f aca="false">IF(GM64="","",IF(GM64="-","-",IF(UPPER(GM64)="AB","+",VLOOKUP(GM64,'විෂය තොරතුරු'!$P$24:$Q$28,2))))</f>
        <v/>
      </c>
      <c r="HY64" s="195" t="str">
        <f aca="false">IF(GN64="","",IF(GN64="-","-",IF(UPPER(GN64)="AB","+",VLOOKUP(GN64,'විෂය තොරතුරු'!$P$24:$Q$28,2))))</f>
        <v/>
      </c>
      <c r="HZ64" s="197" t="str">
        <f aca="false">IF(GO64="","",IF(GO64="-","-",IF(UPPER(GO64)="AB","+",VLOOKUP(GO64,'විෂය තොරතුරු'!$P$24:$Q$28,2))))</f>
        <v/>
      </c>
      <c r="IA64" s="194" t="str">
        <f aca="false">IF(GP64="","",IF(GP64="-","-",IF(UPPER(GP64)="AB","+",VLOOKUP(GP64,'විෂය තොරතුරු'!$P$24:$Q$28,2))))</f>
        <v/>
      </c>
      <c r="IB64" s="194" t="str">
        <f aca="false">IF(GQ64="","",IF(GQ64="-","-",IF(UPPER(GQ64)="AB","+",VLOOKUP(GQ64,'විෂය තොරතුරු'!$P$24:$Q$28,2))))</f>
        <v/>
      </c>
      <c r="IC64" s="194" t="str">
        <f aca="false">IF(GR64="","",IF(GR64="-","-",IF(UPPER(GR64)="AB","+",VLOOKUP(GR64,'විෂය තොරතුරු'!$P$24:$Q$28,2))))</f>
        <v/>
      </c>
      <c r="ID64" s="194" t="str">
        <f aca="false">IF(GS64="","",IF(GS64="-","-",IF(UPPER(GS64)="AB","+",VLOOKUP(GS64,'විෂය තොරතුරු'!$P$24:$Q$28,2))))</f>
        <v/>
      </c>
      <c r="IE64" s="194" t="str">
        <f aca="false">IF(GT64="","",IF(GT64="-","-",IF(UPPER(GT64)="AB","+",VLOOKUP(GT64,'විෂය තොරතුරු'!$P$24:$Q$28,2))))</f>
        <v/>
      </c>
      <c r="IF64" s="194" t="str">
        <f aca="false">IF(GU64="","",IF(GU64="-","-",IF(UPPER(GU64)="AB","+",VLOOKUP(GU64,'විෂය තොරතුරු'!$P$24:$Q$28,2))))</f>
        <v/>
      </c>
      <c r="IG64" s="195" t="str">
        <f aca="false">IF(GV64="","",IF(GV64="-","-",IF(UPPER(GV64)="AB","+",VLOOKUP(GV64,'විෂය තොරතුරු'!$P$24:$Q$28,2))))</f>
        <v/>
      </c>
      <c r="IH64" s="171" t="str">
        <f aca="false">IF($FL64="","",COUNTIF($GZ64:$IG64,"A"))</f>
        <v/>
      </c>
      <c r="II64" s="171" t="str">
        <f aca="false">IF($FL64="","",COUNTIF($GZ64:$IG64,"B"))</f>
        <v/>
      </c>
      <c r="IJ64" s="171" t="str">
        <f aca="false">IF($FL64="","",COUNTIF($GZ64:$IG64,"C"))</f>
        <v/>
      </c>
      <c r="IK64" s="171" t="str">
        <f aca="false">IF($FL64="","",COUNTIF($GZ64:$IG64,"S"))</f>
        <v/>
      </c>
      <c r="IL64" s="171" t="str">
        <f aca="false">IF($FL64="","",COUNTIF($GZ64:$IG64,"W"))</f>
        <v/>
      </c>
      <c r="IM64" s="197" t="str">
        <f aca="false">IF(FL64="","",SUM(IH64:IK64))</f>
        <v/>
      </c>
      <c r="IN64" s="195" t="str">
        <f aca="false">IF(FL64="","",SUM(IH64:IJ64))</f>
        <v/>
      </c>
      <c r="IO64" s="172" t="str">
        <f aca="false">IF(FL64="","",IF(AND(IM64&gt;=6,IN64&gt;=3,OR(FO64&gt;=35,FP64&gt;=35),FV64&gt;=35),"6/3 සමත්",IF(AND(IM64&gt;=5,IN64&gt;=3,OR(FO64&gt;=35,FP64&gt;=35,FV64&gt;=35)),"5/3 සමත්",IF(AND(IM64&gt;=4,IN64&gt;=1,OR(FO64&gt;=20,FP64&gt;=20,FV64&gt;=20)),"සමත් කළ හැකි",IF(IL64=9,"W9","අසමත් ?")))))</f>
        <v/>
      </c>
    </row>
    <row r="65" customFormat="false" ht="12.8" hidden="false" customHeight="false" outlineLevel="0" collapsed="false">
      <c r="A65" s="198"/>
      <c r="B65" s="63" t="s">
        <v>93</v>
      </c>
      <c r="C65" s="199"/>
      <c r="D65" s="200"/>
      <c r="E65" s="171" t="str">
        <f aca="false">IF($B15="","-",SUM(E15:E64))</f>
        <v>-</v>
      </c>
      <c r="F65" s="169" t="str">
        <f aca="false">IF($B15="","-",SUM(F15:F64))</f>
        <v>-</v>
      </c>
      <c r="G65" s="171" t="str">
        <f aca="false">IF($B15="","-",SUM(G15:G64))</f>
        <v>-</v>
      </c>
      <c r="H65" s="168" t="str">
        <f aca="false">IF($B15="","-",SUM(H15:H64))</f>
        <v>-</v>
      </c>
      <c r="I65" s="168" t="str">
        <f aca="false">IF($B15="","-",SUM(I15:I64))</f>
        <v>-</v>
      </c>
      <c r="J65" s="169" t="str">
        <f aca="false">IF($B15="","-",SUM(J15:J64))</f>
        <v>-</v>
      </c>
      <c r="K65" s="171" t="str">
        <f aca="false">IF($B15="","-",SUM(K15:K64))</f>
        <v>-</v>
      </c>
      <c r="L65" s="168" t="str">
        <f aca="false">IF($B15="","-",SUM(L15:L64))</f>
        <v>-</v>
      </c>
      <c r="M65" s="168" t="str">
        <f aca="false">IF($B15="","-",SUM(M15:M64))</f>
        <v>-</v>
      </c>
      <c r="N65" s="169" t="str">
        <f aca="false">IF($B15="","-",SUM(N15:N64))</f>
        <v>-</v>
      </c>
      <c r="O65" s="171" t="str">
        <f aca="false">IF($B15="","-",SUM(O15:O64))</f>
        <v>-</v>
      </c>
      <c r="P65" s="168" t="str">
        <f aca="false">IF($B15="","-",SUM(P15:P64))</f>
        <v>-</v>
      </c>
      <c r="Q65" s="168" t="str">
        <f aca="false">IF($B15="","-",SUM(Q15:Q64))</f>
        <v>-</v>
      </c>
      <c r="R65" s="168" t="str">
        <f aca="false">IF($B15="","-",SUM(R15:R64))</f>
        <v>-</v>
      </c>
      <c r="S65" s="168" t="str">
        <f aca="false">IF($B15="","-",SUM(S15:S64))</f>
        <v>-</v>
      </c>
      <c r="T65" s="168" t="str">
        <f aca="false">IF($B15="","-",SUM(T15:T64))</f>
        <v>-</v>
      </c>
      <c r="U65" s="168" t="str">
        <f aca="false">IF($B15="","-",SUM(U15:U64))</f>
        <v>-</v>
      </c>
      <c r="V65" s="169" t="str">
        <f aca="false">IF($B15="","-",SUM(V15:V64))</f>
        <v>-</v>
      </c>
      <c r="W65" s="171" t="str">
        <f aca="false">IF($B15="","-",SUM(W15:W64))</f>
        <v>-</v>
      </c>
      <c r="X65" s="168" t="str">
        <f aca="false">IF($B15="","-",SUM(X15:X64))</f>
        <v>-</v>
      </c>
      <c r="Y65" s="168" t="str">
        <f aca="false">IF($B15="","-",SUM(Y15:Y64))</f>
        <v>-</v>
      </c>
      <c r="Z65" s="168" t="str">
        <f aca="false">IF($B15="","-",SUM(Z15:Z64))</f>
        <v>-</v>
      </c>
      <c r="AA65" s="168" t="str">
        <f aca="false">IF($B15="","-",SUM(AA15:AA64))</f>
        <v>-</v>
      </c>
      <c r="AB65" s="168" t="str">
        <f aca="false">IF($B15="","-",SUM(AB15:AB64))</f>
        <v>-</v>
      </c>
      <c r="AC65" s="168" t="str">
        <f aca="false">IF($B15="","-",SUM(AC15:AC64))</f>
        <v>-</v>
      </c>
      <c r="AD65" s="169" t="str">
        <f aca="false">IF($B15="","-",SUM(AD15:AD64))</f>
        <v>-</v>
      </c>
      <c r="AE65" s="171" t="str">
        <f aca="false">IF($B15="","-",SUM(AE15:AE64))</f>
        <v>-</v>
      </c>
      <c r="AF65" s="168" t="str">
        <f aca="false">IF($B15="","-",SUM(AF15:AF64))</f>
        <v>-</v>
      </c>
      <c r="AG65" s="168" t="str">
        <f aca="false">IF($B15="","-",SUM(AG15:AG64))</f>
        <v>-</v>
      </c>
      <c r="AH65" s="168" t="str">
        <f aca="false">IF($B15="","-",SUM(AH15:AH64))</f>
        <v>-</v>
      </c>
      <c r="AI65" s="168" t="str">
        <f aca="false">IF($B15="","-",SUM(AI15:AI64))</f>
        <v>-</v>
      </c>
      <c r="AJ65" s="168" t="str">
        <f aca="false">IF($B15="","-",SUM(AJ15:AJ64))</f>
        <v>-</v>
      </c>
      <c r="AK65" s="168" t="str">
        <f aca="false">IF($B15="","-",SUM(AK15:AK64))</f>
        <v>-</v>
      </c>
      <c r="AL65" s="169" t="str">
        <f aca="false">IF($B15="","-",SUM(AL15:AL64))</f>
        <v>-</v>
      </c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201"/>
      <c r="FK65" s="202"/>
      <c r="FL65" s="63" t="s">
        <v>93</v>
      </c>
      <c r="FM65" s="168"/>
      <c r="FN65" s="168"/>
      <c r="FO65" s="168" t="str">
        <f aca="false">IF($B100="","-",SUM(FO15:FO64))</f>
        <v>-</v>
      </c>
      <c r="FP65" s="168" t="str">
        <f aca="false">IF($B100="","-",SUM(FP15:FP64))</f>
        <v>-</v>
      </c>
      <c r="FQ65" s="168" t="str">
        <f aca="false">IF($B100="","-",SUM(FQ15:FQ64))</f>
        <v>-</v>
      </c>
      <c r="FR65" s="168" t="str">
        <f aca="false">IF($B100="","-",SUM(FR15:FR64))</f>
        <v>-</v>
      </c>
      <c r="FS65" s="168" t="str">
        <f aca="false">IF($B100="","-",SUM(FS15:FS64))</f>
        <v>-</v>
      </c>
      <c r="FT65" s="168" t="str">
        <f aca="false">IF($B100="","-",SUM(FT15:FT64))</f>
        <v>-</v>
      </c>
      <c r="FU65" s="168" t="str">
        <f aca="false">IF($B100="","-",SUM(FU15:FU64))</f>
        <v>-</v>
      </c>
      <c r="FV65" s="168" t="str">
        <f aca="false">IF($B100="","-",SUM(FV15:FV64))</f>
        <v>-</v>
      </c>
      <c r="FW65" s="168" t="str">
        <f aca="false">IF($B100="","-",SUM(FW15:FW64))</f>
        <v>-</v>
      </c>
      <c r="FX65" s="168" t="str">
        <f aca="false">IF($B100="","-",SUM(FX15:FX64))</f>
        <v>-</v>
      </c>
      <c r="FY65" s="168" t="str">
        <f aca="false">IF($B100="","-",SUM(FY15:FY64))</f>
        <v>-</v>
      </c>
      <c r="FZ65" s="168" t="str">
        <f aca="false">IF($B100="","-",SUM(FZ15:FZ64))</f>
        <v>-</v>
      </c>
      <c r="GA65" s="168" t="str">
        <f aca="false">IF($B100="","-",SUM(GA15:GA64))</f>
        <v>-</v>
      </c>
      <c r="GB65" s="168" t="str">
        <f aca="false">IF($B100="","-",SUM(GB15:GB64))</f>
        <v>-</v>
      </c>
      <c r="GC65" s="168" t="str">
        <f aca="false">IF($B100="","-",SUM(GC15:GC64))</f>
        <v>-</v>
      </c>
      <c r="GD65" s="168" t="str">
        <f aca="false">IF($B100="","-",SUM(GD15:GD64))</f>
        <v>-</v>
      </c>
      <c r="GE65" s="168" t="str">
        <f aca="false">IF($B100="","-",SUM(GE15:GE64))</f>
        <v>-</v>
      </c>
      <c r="GF65" s="168" t="str">
        <f aca="false">IF($B100="","-",SUM(GF15:GF64))</f>
        <v>-</v>
      </c>
      <c r="GG65" s="168" t="str">
        <f aca="false">IF($B100="","-",SUM(GG15:GG64))</f>
        <v>-</v>
      </c>
      <c r="GH65" s="168" t="str">
        <f aca="false">IF($B100="","-",SUM(GH15:GH64))</f>
        <v>-</v>
      </c>
      <c r="GI65" s="168" t="str">
        <f aca="false">IF($B100="","-",SUM(GI15:GI64))</f>
        <v>-</v>
      </c>
      <c r="GJ65" s="168" t="str">
        <f aca="false">IF($B100="","-",SUM(GJ15:GJ64))</f>
        <v>-</v>
      </c>
      <c r="GK65" s="168" t="str">
        <f aca="false">IF($B100="","-",SUM(GK15:GK64))</f>
        <v>-</v>
      </c>
      <c r="GL65" s="168" t="str">
        <f aca="false">IF($B100="","-",SUM(GL15:GL64))</f>
        <v>-</v>
      </c>
      <c r="GM65" s="168" t="str">
        <f aca="false">IF($B100="","-",SUM(GM15:GM64))</f>
        <v>-</v>
      </c>
      <c r="GN65" s="168" t="str">
        <f aca="false">IF($B100="","-",SUM(GN15:GN64))</f>
        <v>-</v>
      </c>
      <c r="GO65" s="168" t="str">
        <f aca="false">IF($B100="","-",SUM(GO15:GO64))</f>
        <v>-</v>
      </c>
      <c r="GP65" s="168" t="str">
        <f aca="false">IF($B100="","-",SUM(GP15:GP64))</f>
        <v>-</v>
      </c>
      <c r="GQ65" s="168" t="str">
        <f aca="false">IF($B100="","-",SUM(GQ15:GQ64))</f>
        <v>-</v>
      </c>
      <c r="GR65" s="168" t="str">
        <f aca="false">IF($B100="","-",SUM(GR15:GR64))</f>
        <v>-</v>
      </c>
      <c r="GS65" s="168" t="str">
        <f aca="false">IF($B100="","-",SUM(GS15:GS64))</f>
        <v>-</v>
      </c>
      <c r="GT65" s="168" t="str">
        <f aca="false">IF($B100="","-",SUM(GT15:GT64))</f>
        <v>-</v>
      </c>
      <c r="GU65" s="168" t="str">
        <f aca="false">IF($B100="","-",SUM(GU15:GU64))</f>
        <v>-</v>
      </c>
      <c r="GV65" s="168" t="str">
        <f aca="false">IF($B100="","-",SUM(GV15:GV64))</f>
        <v>-</v>
      </c>
      <c r="GW65" s="17"/>
      <c r="GX65" s="17"/>
      <c r="GY65" s="17"/>
      <c r="GZ65" s="17"/>
      <c r="HA65" s="17"/>
      <c r="HB65" s="17"/>
      <c r="HC65" s="17"/>
      <c r="HD65" s="17"/>
      <c r="HE65" s="17"/>
      <c r="HF65" s="17"/>
      <c r="HG65" s="17"/>
      <c r="HH65" s="17"/>
      <c r="HI65" s="17"/>
      <c r="HJ65" s="17"/>
      <c r="HK65" s="17"/>
      <c r="HL65" s="17"/>
      <c r="HM65" s="17"/>
      <c r="HN65" s="17"/>
      <c r="HO65" s="17"/>
      <c r="HP65" s="17"/>
      <c r="HQ65" s="17"/>
      <c r="HR65" s="17"/>
      <c r="HS65" s="17"/>
      <c r="HT65" s="17"/>
      <c r="HU65" s="17"/>
      <c r="HV65" s="17"/>
      <c r="HW65" s="17"/>
      <c r="HX65" s="17"/>
      <c r="HY65" s="17"/>
      <c r="HZ65" s="17"/>
      <c r="IA65" s="17"/>
      <c r="IB65" s="17"/>
      <c r="IC65" s="17"/>
      <c r="ID65" s="17"/>
      <c r="IE65" s="17"/>
      <c r="IF65" s="17"/>
      <c r="IG65" s="17"/>
      <c r="IH65" s="17"/>
      <c r="II65" s="17"/>
      <c r="IJ65" s="17"/>
      <c r="IK65" s="17"/>
      <c r="IL65" s="17"/>
      <c r="IM65" s="17"/>
      <c r="IN65" s="17"/>
      <c r="IO65" s="22"/>
    </row>
    <row r="66" customFormat="false" ht="12.8" hidden="false" customHeight="false" outlineLevel="0" collapsed="false">
      <c r="A66" s="203"/>
      <c r="B66" s="63" t="s">
        <v>94</v>
      </c>
      <c r="C66" s="199"/>
      <c r="D66" s="200"/>
      <c r="E66" s="171" t="str">
        <f aca="false">IF(OR(E$65=0,E$65="-"),"-",E65/E75)</f>
        <v>-</v>
      </c>
      <c r="F66" s="169" t="str">
        <f aca="false">IF(OR(F$65=0,F$65="-"),"-",F65/F75)</f>
        <v>-</v>
      </c>
      <c r="G66" s="171" t="str">
        <f aca="false">IF(OR(G$65=0,G$65="-"),"-",G65/G75)</f>
        <v>-</v>
      </c>
      <c r="H66" s="169" t="str">
        <f aca="false">IF(OR(H$65=0,H$65="-"),"-",H65/H75)</f>
        <v>-</v>
      </c>
      <c r="I66" s="171" t="str">
        <f aca="false">IF(OR(I$65=0,I$65="-"),"-",I65/I75)</f>
        <v>-</v>
      </c>
      <c r="J66" s="169" t="str">
        <f aca="false">IF(OR(J$65=0,J$65="-"),"-",J65/J75)</f>
        <v>-</v>
      </c>
      <c r="K66" s="171" t="str">
        <f aca="false">IF(OR(K$65=0,K$65="-"),"-",K65/K75)</f>
        <v>-</v>
      </c>
      <c r="L66" s="171" t="str">
        <f aca="false">IF(OR(L$65=0,L$65="-"),"-",L65/L75)</f>
        <v>-</v>
      </c>
      <c r="M66" s="171" t="str">
        <f aca="false">IF(OR(M$65=0,M$65="-"),"-",M65/M75)</f>
        <v>-</v>
      </c>
      <c r="N66" s="171" t="str">
        <f aca="false">IF(OR(N$65=0,N$65="-"),"-",N65/N75)</f>
        <v>-</v>
      </c>
      <c r="O66" s="171" t="str">
        <f aca="false">IF(OR(O$65=0,O$65="-"),"-",O65/O75)</f>
        <v>-</v>
      </c>
      <c r="P66" s="171" t="str">
        <f aca="false">IF(OR(P$65=0,P$65="-"),"-",P65/P75)</f>
        <v>-</v>
      </c>
      <c r="Q66" s="171" t="str">
        <f aca="false">IF(OR(Q$65=0,Q$65="-"),"-",Q65/Q75)</f>
        <v>-</v>
      </c>
      <c r="R66" s="171" t="str">
        <f aca="false">IF(OR(R$65=0,R$65="-"),"-",R65/R75)</f>
        <v>-</v>
      </c>
      <c r="S66" s="171" t="str">
        <f aca="false">IF(OR(S$65=0,S$65="-"),"-",S65/S75)</f>
        <v>-</v>
      </c>
      <c r="T66" s="171" t="str">
        <f aca="false">IF(OR(T$65=0,T$65="-"),"-",T65/T75)</f>
        <v>-</v>
      </c>
      <c r="U66" s="171" t="str">
        <f aca="false">IF(OR(U$65=0,U$65="-"),"-",U65/U75)</f>
        <v>-</v>
      </c>
      <c r="V66" s="171" t="str">
        <f aca="false">IF(OR(V$65=0,V$65="-"),"-",V65/V75)</f>
        <v>-</v>
      </c>
      <c r="W66" s="171" t="str">
        <f aca="false">IF(OR(W$65=0,W$65="-"),"-",W65/W75)</f>
        <v>-</v>
      </c>
      <c r="X66" s="171" t="str">
        <f aca="false">IF(OR(X$65=0,X$65="-"),"-",X65/X75)</f>
        <v>-</v>
      </c>
      <c r="Y66" s="171" t="str">
        <f aca="false">IF(OR(Y$65=0,Y$65="-"),"-",Y65/Y75)</f>
        <v>-</v>
      </c>
      <c r="Z66" s="171" t="str">
        <f aca="false">IF(OR(Z$65=0,Z$65="-"),"-",Z65/Z75)</f>
        <v>-</v>
      </c>
      <c r="AA66" s="171" t="str">
        <f aca="false">IF(OR(AA$65=0,AA$65="-"),"-",AA65/AA75)</f>
        <v>-</v>
      </c>
      <c r="AB66" s="171" t="str">
        <f aca="false">IF(OR(AB$65=0,AB$65="-"),"-",AB65/AB75)</f>
        <v>-</v>
      </c>
      <c r="AC66" s="171" t="str">
        <f aca="false">IF(OR(AC$65=0,AC$65="-"),"-",AC65/AC75)</f>
        <v>-</v>
      </c>
      <c r="AD66" s="171" t="str">
        <f aca="false">IF(OR(AD$65=0,AD$65="-"),"-",AD65/AD75)</f>
        <v>-</v>
      </c>
      <c r="AE66" s="171" t="str">
        <f aca="false">IF(OR(AE$65=0,AE$65="-"),"-",AE65/AE75)</f>
        <v>-</v>
      </c>
      <c r="AF66" s="171" t="str">
        <f aca="false">IF(OR(AF$65=0,AF$65="-"),"-",AF65/AF75)</f>
        <v>-</v>
      </c>
      <c r="AG66" s="171" t="str">
        <f aca="false">IF(OR(AG$65=0,AG$65="-"),"-",AG65/AG75)</f>
        <v>-</v>
      </c>
      <c r="AH66" s="171" t="str">
        <f aca="false">IF(OR(AH$65=0,AH$65="-"),"-",AH65/AH75)</f>
        <v>-</v>
      </c>
      <c r="AI66" s="171" t="str">
        <f aca="false">IF(OR(AI$65=0,AI$65="-"),"-",AI65/AI75)</f>
        <v>-</v>
      </c>
      <c r="AJ66" s="171" t="str">
        <f aca="false">IF(OR(AJ$65=0,AJ$65="-"),"-",AJ65/AJ75)</f>
        <v>-</v>
      </c>
      <c r="AK66" s="171" t="str">
        <f aca="false">IF(OR(AK$65=0,AK$65="-"),"-",AK65/AK75)</f>
        <v>-</v>
      </c>
      <c r="AL66" s="171" t="str">
        <f aca="false">IF(OR(AL$65=0,AL$65="-"),"-",AL65/AL75)</f>
        <v>-</v>
      </c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201"/>
      <c r="FK66" s="203"/>
      <c r="FL66" s="63" t="s">
        <v>94</v>
      </c>
      <c r="FM66" s="168"/>
      <c r="FN66" s="168"/>
      <c r="FO66" s="168" t="e">
        <f aca="false">IF(FO$65=0,"-",FO65/FO75)</f>
        <v>#VALUE!</v>
      </c>
      <c r="FP66" s="168" t="e">
        <f aca="false">IF(FP$65=0,"-",FP65/FP75)</f>
        <v>#VALUE!</v>
      </c>
      <c r="FQ66" s="168" t="e">
        <f aca="false">IF(FQ$65=0,"-",FQ65/FQ75)</f>
        <v>#VALUE!</v>
      </c>
      <c r="FR66" s="168" t="e">
        <f aca="false">IF(FR$65=0,"-",FR65/FR75)</f>
        <v>#VALUE!</v>
      </c>
      <c r="FS66" s="168" t="e">
        <f aca="false">IF(FS$65=0,"-",FS65/FS75)</f>
        <v>#VALUE!</v>
      </c>
      <c r="FT66" s="168" t="e">
        <f aca="false">IF(FT$65=0,"-",FT65/FT75)</f>
        <v>#VALUE!</v>
      </c>
      <c r="FU66" s="168" t="e">
        <f aca="false">IF(FU$65=0,"-",FU65/FU75)</f>
        <v>#VALUE!</v>
      </c>
      <c r="FV66" s="168" t="e">
        <f aca="false">IF(FV$65=0,"-",FV65/FV75)</f>
        <v>#VALUE!</v>
      </c>
      <c r="FW66" s="168" t="e">
        <f aca="false">IF(FW$65=0,"-",FW65/FW75)</f>
        <v>#VALUE!</v>
      </c>
      <c r="FX66" s="168" t="e">
        <f aca="false">IF(FX$65=0,"-",FX65/FX75)</f>
        <v>#VALUE!</v>
      </c>
      <c r="FY66" s="168" t="e">
        <f aca="false">IF(FY$65=0,"-",FY65/FY75)</f>
        <v>#VALUE!</v>
      </c>
      <c r="FZ66" s="168" t="e">
        <f aca="false">IF(FZ$65=0,"-",FZ65/FZ75)</f>
        <v>#VALUE!</v>
      </c>
      <c r="GA66" s="168" t="e">
        <f aca="false">IF(GA$65=0,"-",GA65/GA75)</f>
        <v>#VALUE!</v>
      </c>
      <c r="GB66" s="168" t="e">
        <f aca="false">IF(GB$65=0,"-",GB65/GB75)</f>
        <v>#VALUE!</v>
      </c>
      <c r="GC66" s="168" t="e">
        <f aca="false">IF(GC$65=0,"-",GC65/GC75)</f>
        <v>#VALUE!</v>
      </c>
      <c r="GD66" s="168" t="e">
        <f aca="false">IF(GD$65=0,"-",GD65/GD75)</f>
        <v>#VALUE!</v>
      </c>
      <c r="GE66" s="168" t="e">
        <f aca="false">IF(GE$65=0,"-",GE65/GE75)</f>
        <v>#VALUE!</v>
      </c>
      <c r="GF66" s="168" t="e">
        <f aca="false">IF(GF$65=0,"-",GF65/GF75)</f>
        <v>#VALUE!</v>
      </c>
      <c r="GG66" s="168" t="e">
        <f aca="false">IF(GG$65=0,"-",GG65/GG75)</f>
        <v>#VALUE!</v>
      </c>
      <c r="GH66" s="168" t="e">
        <f aca="false">IF(GH$65=0,"-",GH65/GH75)</f>
        <v>#VALUE!</v>
      </c>
      <c r="GI66" s="168" t="e">
        <f aca="false">IF(GI$65=0,"-",GI65/GI75)</f>
        <v>#VALUE!</v>
      </c>
      <c r="GJ66" s="168" t="e">
        <f aca="false">IF(GJ$65=0,"-",GJ65/GJ75)</f>
        <v>#VALUE!</v>
      </c>
      <c r="GK66" s="168" t="e">
        <f aca="false">IF(GK$65=0,"-",GK65/GK75)</f>
        <v>#VALUE!</v>
      </c>
      <c r="GL66" s="168" t="e">
        <f aca="false">IF(GL$65=0,"-",GL65/GL75)</f>
        <v>#VALUE!</v>
      </c>
      <c r="GM66" s="168" t="e">
        <f aca="false">IF(GM$65=0,"-",GM65/GM75)</f>
        <v>#VALUE!</v>
      </c>
      <c r="GN66" s="168" t="e">
        <f aca="false">IF(GN$65=0,"-",GN65/GN75)</f>
        <v>#VALUE!</v>
      </c>
      <c r="GO66" s="168" t="e">
        <f aca="false">IF(GO$65=0,"-",GO65/GO75)</f>
        <v>#VALUE!</v>
      </c>
      <c r="GP66" s="168" t="e">
        <f aca="false">IF(GP$65=0,"-",GP65/GP75)</f>
        <v>#VALUE!</v>
      </c>
      <c r="GQ66" s="168" t="e">
        <f aca="false">IF(GQ$65=0,"-",GQ65/GQ75)</f>
        <v>#VALUE!</v>
      </c>
      <c r="GR66" s="168" t="e">
        <f aca="false">IF(GR$65=0,"-",GR65/GR75)</f>
        <v>#VALUE!</v>
      </c>
      <c r="GS66" s="168" t="e">
        <f aca="false">IF(GS$65=0,"-",GS65/GS75)</f>
        <v>#VALUE!</v>
      </c>
      <c r="GT66" s="168" t="e">
        <f aca="false">IF(GT$65=0,"-",GT65/GT75)</f>
        <v>#VALUE!</v>
      </c>
      <c r="GU66" s="168" t="e">
        <f aca="false">IF(GU$65=0,"-",GU65/GU75)</f>
        <v>#VALUE!</v>
      </c>
      <c r="GV66" s="168" t="e">
        <f aca="false">IF(GV$65=0,"-",GV65/GV75)</f>
        <v>#VALUE!</v>
      </c>
      <c r="GW66" s="17"/>
      <c r="GX66" s="17"/>
      <c r="GY66" s="17"/>
      <c r="GZ66" s="17"/>
      <c r="HA66" s="17"/>
      <c r="HB66" s="17"/>
      <c r="HC66" s="17"/>
      <c r="HD66" s="17"/>
      <c r="HE66" s="17"/>
      <c r="HF66" s="17"/>
      <c r="HG66" s="17"/>
      <c r="HH66" s="17"/>
      <c r="HI66" s="17"/>
      <c r="HJ66" s="17"/>
      <c r="HK66" s="17"/>
      <c r="HL66" s="17"/>
      <c r="HM66" s="17"/>
      <c r="HN66" s="17"/>
      <c r="HO66" s="17"/>
      <c r="HP66" s="17"/>
      <c r="HQ66" s="17"/>
      <c r="HR66" s="17"/>
      <c r="HS66" s="17"/>
      <c r="HT66" s="17"/>
      <c r="HU66" s="17"/>
      <c r="HV66" s="17"/>
      <c r="HW66" s="17"/>
      <c r="HX66" s="17"/>
      <c r="HY66" s="17"/>
      <c r="HZ66" s="17"/>
      <c r="IA66" s="17"/>
      <c r="IB66" s="17"/>
      <c r="IC66" s="17"/>
      <c r="ID66" s="17"/>
      <c r="IE66" s="17"/>
      <c r="IF66" s="17"/>
      <c r="IG66" s="17"/>
      <c r="IH66" s="17"/>
      <c r="II66" s="17"/>
      <c r="IJ66" s="17"/>
      <c r="IK66" s="17"/>
      <c r="IL66" s="17"/>
      <c r="IM66" s="17"/>
      <c r="IN66" s="17"/>
      <c r="IO66" s="22"/>
    </row>
    <row r="67" customFormat="false" ht="12.8" hidden="false" customHeight="false" outlineLevel="0" collapsed="false">
      <c r="A67" s="203"/>
      <c r="B67" s="204" t="s">
        <v>95</v>
      </c>
      <c r="C67" s="205"/>
      <c r="D67" s="206"/>
      <c r="E67" s="171" t="n">
        <f aca="false">IF(E$65=0,"-",COUNTIFS(E$15:E$64,"&gt;74"))</f>
        <v>0</v>
      </c>
      <c r="F67" s="169" t="n">
        <f aca="false">IF(F$65=0,"-",COUNTIFS(F$15:F$64,"&gt;74"))</f>
        <v>0</v>
      </c>
      <c r="G67" s="171" t="n">
        <f aca="false">IF(G$65=0,"-",COUNTIFS(G$15:G$64,"&gt;74"))</f>
        <v>0</v>
      </c>
      <c r="H67" s="169" t="n">
        <f aca="false">IF(H$65=0,"-",COUNTIFS(H$15:H$64,"&gt;74"))</f>
        <v>0</v>
      </c>
      <c r="I67" s="171" t="n">
        <f aca="false">IF(I$65=0,"-",COUNTIFS(I$15:I$64,"&gt;74"))</f>
        <v>0</v>
      </c>
      <c r="J67" s="169" t="n">
        <f aca="false">IF(J$65=0,"-",COUNTIFS(J$15:J$64,"&gt;74"))</f>
        <v>0</v>
      </c>
      <c r="K67" s="171" t="n">
        <f aca="false">IF(K$65=0,"-",COUNTIFS(K$15:K$64,"&gt;74"))</f>
        <v>0</v>
      </c>
      <c r="L67" s="168" t="n">
        <f aca="false">IF(L$65=0,"-",COUNTIFS(L$15:L$64,"&gt;74"))</f>
        <v>0</v>
      </c>
      <c r="M67" s="168" t="n">
        <f aca="false">IF(M$65=0,"-",COUNTIFS(M$15:M$64,"&gt;74"))</f>
        <v>0</v>
      </c>
      <c r="N67" s="169" t="n">
        <f aca="false">IF(N$65=0,"-",COUNTIFS(N$15:N$64,"&gt;74"))</f>
        <v>0</v>
      </c>
      <c r="O67" s="171" t="n">
        <f aca="false">IF(O$65=0,"-",COUNTIFS(O$15:O$64,"&gt;74"))</f>
        <v>0</v>
      </c>
      <c r="P67" s="168" t="n">
        <f aca="false">IF(P$65=0,"-",COUNTIFS(P$15:P$64,"&gt;74"))</f>
        <v>0</v>
      </c>
      <c r="Q67" s="168" t="n">
        <f aca="false">IF(Q$65=0,"-",COUNTIFS(Q$15:Q$64,"&gt;74"))</f>
        <v>0</v>
      </c>
      <c r="R67" s="168" t="n">
        <f aca="false">IF(R$65=0,"-",COUNTIFS(R$15:R$64,"&gt;74"))</f>
        <v>0</v>
      </c>
      <c r="S67" s="168" t="n">
        <f aca="false">IF(S$65=0,"-",COUNTIFS(S$15:S$64,"&gt;74"))</f>
        <v>0</v>
      </c>
      <c r="T67" s="168" t="n">
        <f aca="false">IF(T$65=0,"-",COUNTIFS(T$15:T$64,"&gt;74"))</f>
        <v>0</v>
      </c>
      <c r="U67" s="168" t="n">
        <f aca="false">IF(U$65=0,"-",COUNTIFS(U$15:U$64,"&gt;74"))</f>
        <v>0</v>
      </c>
      <c r="V67" s="169" t="n">
        <f aca="false">IF(V$65=0,"-",COUNTIFS(V$15:V$64,"&gt;74"))</f>
        <v>0</v>
      </c>
      <c r="W67" s="171" t="n">
        <f aca="false">IF(W$65=0,"-",COUNTIFS(W$15:W$64,"&gt;74"))</f>
        <v>0</v>
      </c>
      <c r="X67" s="168" t="n">
        <f aca="false">IF(X$65=0,"-",COUNTIFS(X$15:X$64,"&gt;74"))</f>
        <v>0</v>
      </c>
      <c r="Y67" s="168" t="n">
        <f aca="false">IF(Y$65=0,"-",COUNTIFS(Y$15:Y$64,"&gt;74"))</f>
        <v>0</v>
      </c>
      <c r="Z67" s="168" t="n">
        <f aca="false">IF(Z$65=0,"-",COUNTIFS(Z$15:Z$64,"&gt;74"))</f>
        <v>0</v>
      </c>
      <c r="AA67" s="168" t="n">
        <f aca="false">IF(AA$65=0,"-",COUNTIFS(AA$15:AA$64,"&gt;74"))</f>
        <v>0</v>
      </c>
      <c r="AB67" s="168" t="n">
        <f aca="false">IF(AB$65=0,"-",COUNTIFS(AB$15:AB$64,"&gt;74"))</f>
        <v>0</v>
      </c>
      <c r="AC67" s="168" t="n">
        <f aca="false">IF(AC$65=0,"-",COUNTIFS(AC$15:AC$64,"&gt;74"))</f>
        <v>0</v>
      </c>
      <c r="AD67" s="169" t="n">
        <f aca="false">IF(AD$65=0,"-",COUNTIFS(AD$15:AD$64,"&gt;74"))</f>
        <v>0</v>
      </c>
      <c r="AE67" s="171" t="n">
        <f aca="false">IF(AE$65=0,"-",COUNTIFS(AE$15:AE$64,"&gt;74"))</f>
        <v>0</v>
      </c>
      <c r="AF67" s="168" t="n">
        <f aca="false">IF(AF$65=0,"-",COUNTIFS(AF$15:AF$64,"&gt;74"))</f>
        <v>0</v>
      </c>
      <c r="AG67" s="168" t="n">
        <f aca="false">IF(AG$65=0,"-",COUNTIFS(AG$15:AG$64,"&gt;74"))</f>
        <v>0</v>
      </c>
      <c r="AH67" s="168" t="n">
        <f aca="false">IF(AH$65=0,"-",COUNTIFS(AH$15:AH$64,"&gt;74"))</f>
        <v>0</v>
      </c>
      <c r="AI67" s="168" t="n">
        <f aca="false">IF(AI$65=0,"-",COUNTIFS(AI$15:AI$64,"&gt;74"))</f>
        <v>0</v>
      </c>
      <c r="AJ67" s="168" t="n">
        <f aca="false">IF(AJ$65=0,"-",COUNTIFS(AJ$15:AJ$64,"&gt;74"))</f>
        <v>0</v>
      </c>
      <c r="AK67" s="168" t="n">
        <f aca="false">IF(AK$65=0,"-",COUNTIFS(AK$15:AK$64,"&gt;74"))</f>
        <v>0</v>
      </c>
      <c r="AL67" s="169" t="n">
        <f aca="false">IF(AL$65=0,"-",COUNTIFS(AL$15:AL$64,"&gt;74"))</f>
        <v>0</v>
      </c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201"/>
      <c r="FK67" s="203"/>
      <c r="FL67" s="204" t="s">
        <v>95</v>
      </c>
      <c r="FM67" s="207"/>
      <c r="FN67" s="207"/>
      <c r="FO67" s="168" t="n">
        <f aca="false">IF(FO$65=0,"-",COUNTIFS(FO$15:FO$64,"&gt;74"))</f>
        <v>0</v>
      </c>
      <c r="FP67" s="168" t="n">
        <f aca="false">IF(FP$65=0,"-",COUNTIFS(FP$15:FP$64,"&gt;74"))</f>
        <v>0</v>
      </c>
      <c r="FQ67" s="168" t="n">
        <f aca="false">IF(FQ$65=0,"-",COUNTIFS(FQ$15:FQ$64,"&gt;74"))</f>
        <v>2</v>
      </c>
      <c r="FR67" s="168" t="n">
        <f aca="false">IF(FR$65=0,"-",COUNTIFS(FR$15:FR$64,"&gt;74"))</f>
        <v>1</v>
      </c>
      <c r="FS67" s="168" t="n">
        <f aca="false">IF(FS$65=0,"-",COUNTIFS(FS$15:FS$64,"&gt;74"))</f>
        <v>0</v>
      </c>
      <c r="FT67" s="168" t="n">
        <f aca="false">IF(FT$65=0,"-",COUNTIFS(FT$15:FT$64,"&gt;74"))</f>
        <v>0</v>
      </c>
      <c r="FU67" s="168" t="n">
        <f aca="false">IF(FU$65=0,"-",COUNTIFS(FU$15:FU$64,"&gt;74"))</f>
        <v>0</v>
      </c>
      <c r="FV67" s="168" t="n">
        <f aca="false">IF(FV$65=0,"-",COUNTIFS(FV$15:FV$64,"&gt;74"))</f>
        <v>0</v>
      </c>
      <c r="FW67" s="168" t="n">
        <f aca="false">IF(FW$65=0,"-",COUNTIFS(FW$15:FW$64,"&gt;74"))</f>
        <v>1</v>
      </c>
      <c r="FX67" s="168" t="n">
        <f aca="false">IF(FX$65=0,"-",COUNTIFS(FX$15:FX$64,"&gt;74"))</f>
        <v>0</v>
      </c>
      <c r="FY67" s="168" t="n">
        <f aca="false">IF(FY$65=0,"-",COUNTIFS(FY$15:FY$64,"&gt;74"))</f>
        <v>3</v>
      </c>
      <c r="FZ67" s="168" t="n">
        <f aca="false">IF(FZ$65=0,"-",COUNTIFS(FZ$15:FZ$64,"&gt;74"))</f>
        <v>1</v>
      </c>
      <c r="GA67" s="168" t="n">
        <f aca="false">IF(GA$65=0,"-",COUNTIFS(GA$15:GA$64,"&gt;74"))</f>
        <v>0</v>
      </c>
      <c r="GB67" s="168" t="n">
        <f aca="false">IF(GB$65=0,"-",COUNTIFS(GB$15:GB$64,"&gt;74"))</f>
        <v>0</v>
      </c>
      <c r="GC67" s="168" t="n">
        <f aca="false">IF(GC$65=0,"-",COUNTIFS(GC$15:GC$64,"&gt;74"))</f>
        <v>0</v>
      </c>
      <c r="GD67" s="168" t="n">
        <f aca="false">IF(GD$65=0,"-",COUNTIFS(GD$15:GD$64,"&gt;74"))</f>
        <v>0</v>
      </c>
      <c r="GE67" s="168" t="n">
        <f aca="false">IF(GE$65=0,"-",COUNTIFS(GE$15:GE$64,"&gt;74"))</f>
        <v>0</v>
      </c>
      <c r="GF67" s="168" t="n">
        <f aca="false">IF(GF$65=0,"-",COUNTIFS(GF$15:GF$64,"&gt;74"))</f>
        <v>0</v>
      </c>
      <c r="GG67" s="168" t="n">
        <f aca="false">IF(GG$65=0,"-",COUNTIFS(GG$15:GG$64,"&gt;74"))</f>
        <v>0</v>
      </c>
      <c r="GH67" s="168" t="n">
        <f aca="false">IF(GH$65=0,"-",COUNTIFS(GH$15:GH$64,"&gt;74"))</f>
        <v>1</v>
      </c>
      <c r="GI67" s="168" t="n">
        <f aca="false">IF(GI$65=0,"-",COUNTIFS(GI$15:GI$64,"&gt;74"))</f>
        <v>0</v>
      </c>
      <c r="GJ67" s="168" t="n">
        <f aca="false">IF(GJ$65=0,"-",COUNTIFS(GJ$15:GJ$64,"&gt;74"))</f>
        <v>0</v>
      </c>
      <c r="GK67" s="168" t="n">
        <f aca="false">IF(GK$65=0,"-",COUNTIFS(GK$15:GK$64,"&gt;74"))</f>
        <v>0</v>
      </c>
      <c r="GL67" s="168" t="n">
        <f aca="false">IF(GL$65=0,"-",COUNTIFS(GL$15:GL$64,"&gt;74"))</f>
        <v>0</v>
      </c>
      <c r="GM67" s="168" t="n">
        <f aca="false">IF(GM$65=0,"-",COUNTIFS(GM$15:GM$64,"&gt;74"))</f>
        <v>0</v>
      </c>
      <c r="GN67" s="168" t="n">
        <f aca="false">IF(GN$65=0,"-",COUNTIFS(GN$15:GN$64,"&gt;74"))</f>
        <v>0</v>
      </c>
      <c r="GO67" s="168" t="n">
        <f aca="false">IF(GO$65=0,"-",COUNTIFS(GO$15:GO$64,"&gt;74"))</f>
        <v>0</v>
      </c>
      <c r="GP67" s="168" t="n">
        <f aca="false">IF(GP$65=0,"-",COUNTIFS(GP$15:GP$64,"&gt;74"))</f>
        <v>0</v>
      </c>
      <c r="GQ67" s="168" t="n">
        <f aca="false">IF(GQ$65=0,"-",COUNTIFS(GQ$15:GQ$64,"&gt;74"))</f>
        <v>0</v>
      </c>
      <c r="GR67" s="168" t="n">
        <f aca="false">IF(GR$65=0,"-",COUNTIFS(GR$15:GR$64,"&gt;74"))</f>
        <v>2</v>
      </c>
      <c r="GS67" s="168" t="n">
        <f aca="false">IF(GS$65=0,"-",COUNTIFS(GS$15:GS$64,"&gt;74"))</f>
        <v>0</v>
      </c>
      <c r="GT67" s="168" t="n">
        <f aca="false">IF(GT$65=0,"-",COUNTIFS(GT$15:GT$64,"&gt;74"))</f>
        <v>0</v>
      </c>
      <c r="GU67" s="168" t="n">
        <f aca="false">IF(GU$65=0,"-",COUNTIFS(GU$15:GU$64,"&gt;74"))</f>
        <v>0</v>
      </c>
      <c r="GV67" s="168" t="n">
        <f aca="false">IF(GV$65=0,"-",COUNTIFS(GV$15:GV$64,"&gt;74"))</f>
        <v>0</v>
      </c>
      <c r="GW67" s="17"/>
      <c r="GX67" s="17"/>
      <c r="GY67" s="17"/>
      <c r="GZ67" s="17"/>
      <c r="HA67" s="17"/>
      <c r="HB67" s="17"/>
      <c r="HC67" s="17"/>
      <c r="HD67" s="17"/>
      <c r="HE67" s="17"/>
      <c r="HF67" s="17"/>
      <c r="HG67" s="17"/>
      <c r="HH67" s="17"/>
      <c r="HI67" s="17"/>
      <c r="HJ67" s="17"/>
      <c r="HK67" s="17"/>
      <c r="HL67" s="17"/>
      <c r="HM67" s="17"/>
      <c r="HN67" s="17"/>
      <c r="HO67" s="17"/>
      <c r="HP67" s="17"/>
      <c r="HQ67" s="17"/>
      <c r="HR67" s="17"/>
      <c r="HS67" s="17"/>
      <c r="HT67" s="17"/>
      <c r="HU67" s="17"/>
      <c r="HV67" s="17"/>
      <c r="HW67" s="17"/>
      <c r="HX67" s="17"/>
      <c r="HY67" s="17"/>
      <c r="HZ67" s="17"/>
      <c r="IA67" s="17"/>
      <c r="IB67" s="17"/>
      <c r="IC67" s="17"/>
      <c r="ID67" s="17"/>
      <c r="IE67" s="17"/>
      <c r="IF67" s="17"/>
      <c r="IG67" s="17"/>
      <c r="IH67" s="17"/>
      <c r="II67" s="17"/>
      <c r="IJ67" s="17"/>
      <c r="IK67" s="17"/>
      <c r="IL67" s="17"/>
      <c r="IM67" s="17"/>
      <c r="IN67" s="17"/>
      <c r="IO67" s="22"/>
    </row>
    <row r="68" customFormat="false" ht="12.8" hidden="false" customHeight="false" outlineLevel="0" collapsed="false">
      <c r="A68" s="203"/>
      <c r="B68" s="204" t="s">
        <v>96</v>
      </c>
      <c r="C68" s="205"/>
      <c r="D68" s="206"/>
      <c r="E68" s="171" t="n">
        <f aca="false">IF(E$65=0,"-",COUNTIFS(E$15:E$64,"&gt;64",E$15:E$64,"&lt;75"))</f>
        <v>0</v>
      </c>
      <c r="F68" s="169" t="n">
        <f aca="false">IF(F$65=0,"-",COUNTIFS(F$15:F$64,"&gt;64",F$15:F$64,"&lt;75"))</f>
        <v>0</v>
      </c>
      <c r="G68" s="171" t="n">
        <f aca="false">IF(G$65=0,"-",COUNTIFS(G$15:G$64,"&gt;64",G$15:G$64,"&lt;75"))</f>
        <v>0</v>
      </c>
      <c r="H68" s="169" t="n">
        <f aca="false">IF(H$65=0,"-",COUNTIFS(H$15:H$64,"&gt;64",H$15:H$64,"&lt;75"))</f>
        <v>0</v>
      </c>
      <c r="I68" s="171" t="n">
        <f aca="false">IF(I$65=0,"-",COUNTIFS(I$15:I$64,"&gt;64",I$15:I$64,"&lt;75"))</f>
        <v>0</v>
      </c>
      <c r="J68" s="169" t="n">
        <f aca="false">IF(J$65=0,"-",COUNTIFS(J$15:J$64,"&gt;64",J$15:J$64,"&lt;75"))</f>
        <v>0</v>
      </c>
      <c r="K68" s="171" t="n">
        <f aca="false">IF(K$65=0,"-",COUNTIFS(K$15:K$64,"&gt;64",K$15:K$64,"&lt;75"))</f>
        <v>0</v>
      </c>
      <c r="L68" s="168" t="n">
        <f aca="false">IF(L$65=0,"-",COUNTIFS(L$15:L$64,"&gt;64",L$15:L$64,"&lt;75"))</f>
        <v>0</v>
      </c>
      <c r="M68" s="168" t="n">
        <f aca="false">IF(M$65=0,"-",COUNTIFS(M$15:M$64,"&gt;64",M$15:M$64,"&lt;75"))</f>
        <v>0</v>
      </c>
      <c r="N68" s="169" t="n">
        <f aca="false">IF(N$65=0,"-",COUNTIFS(N$15:N$64,"&gt;64",N$15:N$64,"&lt;75"))</f>
        <v>0</v>
      </c>
      <c r="O68" s="171" t="n">
        <f aca="false">IF(O$65=0,"-",COUNTIFS(O$15:O$64,"&gt;64",O$15:O$64,"&lt;75"))</f>
        <v>0</v>
      </c>
      <c r="P68" s="168" t="n">
        <f aca="false">IF(P$65=0,"-",COUNTIFS(P$15:P$64,"&gt;64",P$15:P$64,"&lt;75"))</f>
        <v>0</v>
      </c>
      <c r="Q68" s="168" t="n">
        <f aca="false">IF(Q$65=0,"-",COUNTIFS(Q$15:Q$64,"&gt;64",Q$15:Q$64,"&lt;75"))</f>
        <v>0</v>
      </c>
      <c r="R68" s="168" t="n">
        <f aca="false">IF(R$65=0,"-",COUNTIFS(R$15:R$64,"&gt;64",R$15:R$64,"&lt;75"))</f>
        <v>0</v>
      </c>
      <c r="S68" s="168" t="n">
        <f aca="false">IF(S$65=0,"-",COUNTIFS(S$15:S$64,"&gt;64",S$15:S$64,"&lt;75"))</f>
        <v>0</v>
      </c>
      <c r="T68" s="168" t="n">
        <f aca="false">IF(T$65=0,"-",COUNTIFS(T$15:T$64,"&gt;64",T$15:T$64,"&lt;75"))</f>
        <v>0</v>
      </c>
      <c r="U68" s="168" t="n">
        <f aca="false">IF(U$65=0,"-",COUNTIFS(U$15:U$64,"&gt;64",U$15:U$64,"&lt;75"))</f>
        <v>0</v>
      </c>
      <c r="V68" s="169" t="n">
        <f aca="false">IF(V$65=0,"-",COUNTIFS(V$15:V$64,"&gt;64",V$15:V$64,"&lt;75"))</f>
        <v>0</v>
      </c>
      <c r="W68" s="171" t="n">
        <f aca="false">IF(W$65=0,"-",COUNTIFS(W$15:W$64,"&gt;64",W$15:W$64,"&lt;75"))</f>
        <v>0</v>
      </c>
      <c r="X68" s="168" t="n">
        <f aca="false">IF(X$65=0,"-",COUNTIFS(X$15:X$64,"&gt;64",X$15:X$64,"&lt;75"))</f>
        <v>0</v>
      </c>
      <c r="Y68" s="168" t="n">
        <f aca="false">IF(Y$65=0,"-",COUNTIFS(Y$15:Y$64,"&gt;64",Y$15:Y$64,"&lt;75"))</f>
        <v>0</v>
      </c>
      <c r="Z68" s="168" t="n">
        <f aca="false">IF(Z$65=0,"-",COUNTIFS(Z$15:Z$64,"&gt;64",Z$15:Z$64,"&lt;75"))</f>
        <v>0</v>
      </c>
      <c r="AA68" s="168" t="n">
        <f aca="false">IF(AA$65=0,"-",COUNTIFS(AA$15:AA$64,"&gt;64",AA$15:AA$64,"&lt;75"))</f>
        <v>0</v>
      </c>
      <c r="AB68" s="168" t="n">
        <f aca="false">IF(AB$65=0,"-",COUNTIFS(AB$15:AB$64,"&gt;64",AB$15:AB$64,"&lt;75"))</f>
        <v>0</v>
      </c>
      <c r="AC68" s="168" t="n">
        <f aca="false">IF(AC$65=0,"-",COUNTIFS(AC$15:AC$64,"&gt;64",AC$15:AC$64,"&lt;75"))</f>
        <v>0</v>
      </c>
      <c r="AD68" s="169" t="n">
        <f aca="false">IF(AD$65=0,"-",COUNTIFS(AD$15:AD$64,"&gt;64",AD$15:AD$64,"&lt;75"))</f>
        <v>0</v>
      </c>
      <c r="AE68" s="171" t="n">
        <f aca="false">IF(AE$65=0,"-",COUNTIFS(AE$15:AE$64,"&gt;64",AE$15:AE$64,"&lt;75"))</f>
        <v>0</v>
      </c>
      <c r="AF68" s="168" t="n">
        <f aca="false">IF(AF$65=0,"-",COUNTIFS(AF$15:AF$64,"&gt;64",AF$15:AF$64,"&lt;75"))</f>
        <v>0</v>
      </c>
      <c r="AG68" s="168" t="n">
        <f aca="false">IF(AG$65=0,"-",COUNTIFS(AG$15:AG$64,"&gt;64",AG$15:AG$64,"&lt;75"))</f>
        <v>0</v>
      </c>
      <c r="AH68" s="168" t="n">
        <f aca="false">IF(AH$65=0,"-",COUNTIFS(AH$15:AH$64,"&gt;64",AH$15:AH$64,"&lt;75"))</f>
        <v>0</v>
      </c>
      <c r="AI68" s="168" t="n">
        <f aca="false">IF(AI$65=0,"-",COUNTIFS(AI$15:AI$64,"&gt;64",AI$15:AI$64,"&lt;75"))</f>
        <v>0</v>
      </c>
      <c r="AJ68" s="168" t="n">
        <f aca="false">IF(AJ$65=0,"-",COUNTIFS(AJ$15:AJ$64,"&gt;64",AJ$15:AJ$64,"&lt;75"))</f>
        <v>0</v>
      </c>
      <c r="AK68" s="168" t="n">
        <f aca="false">IF(AK$65=0,"-",COUNTIFS(AK$15:AK$64,"&gt;64",AK$15:AK$64,"&lt;75"))</f>
        <v>0</v>
      </c>
      <c r="AL68" s="169" t="n">
        <f aca="false">IF(AL$65=0,"-",COUNTIFS(AL$15:AL$64,"&gt;64",AL$15:AL$64,"&lt;75"))</f>
        <v>0</v>
      </c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201"/>
      <c r="FK68" s="203"/>
      <c r="FL68" s="204" t="s">
        <v>96</v>
      </c>
      <c r="FM68" s="207"/>
      <c r="FN68" s="207"/>
      <c r="FO68" s="168" t="n">
        <f aca="false">IF(FO$65=0,"-",COUNTIFS(FO$15:FO$64,"&gt;64",FO$15:FO$64,"&lt;75"))</f>
        <v>1</v>
      </c>
      <c r="FP68" s="168" t="n">
        <f aca="false">IF(FP$65=0,"-",COUNTIFS(FP$15:FP$64,"&gt;64",FP$15:FP$64,"&lt;75"))</f>
        <v>0</v>
      </c>
      <c r="FQ68" s="168" t="n">
        <f aca="false">IF(FQ$65=0,"-",COUNTIFS(FQ$15:FQ$64,"&gt;64",FQ$15:FQ$64,"&lt;75"))</f>
        <v>1</v>
      </c>
      <c r="FR68" s="168" t="n">
        <f aca="false">IF(FR$65=0,"-",COUNTIFS(FR$15:FR$64,"&gt;64",FR$15:FR$64,"&lt;75"))</f>
        <v>2</v>
      </c>
      <c r="FS68" s="168" t="n">
        <f aca="false">IF(FS$65=0,"-",COUNTIFS(FS$15:FS$64,"&gt;64",FS$15:FS$64,"&lt;75"))</f>
        <v>0</v>
      </c>
      <c r="FT68" s="168" t="n">
        <f aca="false">IF(FT$65=0,"-",COUNTIFS(FT$15:FT$64,"&gt;64",FT$15:FT$64,"&lt;75"))</f>
        <v>0</v>
      </c>
      <c r="FU68" s="168" t="n">
        <f aca="false">IF(FU$65=0,"-",COUNTIFS(FU$15:FU$64,"&gt;64",FU$15:FU$64,"&lt;75"))</f>
        <v>0</v>
      </c>
      <c r="FV68" s="168" t="n">
        <f aca="false">IF(FV$65=0,"-",COUNTIFS(FV$15:FV$64,"&gt;64",FV$15:FV$64,"&lt;75"))</f>
        <v>1</v>
      </c>
      <c r="FW68" s="168" t="n">
        <f aca="false">IF(FW$65=0,"-",COUNTIFS(FW$15:FW$64,"&gt;64",FW$15:FW$64,"&lt;75"))</f>
        <v>1</v>
      </c>
      <c r="FX68" s="168" t="n">
        <f aca="false">IF(FX$65=0,"-",COUNTIFS(FX$15:FX$64,"&gt;64",FX$15:FX$64,"&lt;75"))</f>
        <v>2</v>
      </c>
      <c r="FY68" s="168" t="n">
        <f aca="false">IF(FY$65=0,"-",COUNTIFS(FY$15:FY$64,"&gt;64",FY$15:FY$64,"&lt;75"))</f>
        <v>0</v>
      </c>
      <c r="FZ68" s="168" t="n">
        <f aca="false">IF(FZ$65=0,"-",COUNTIFS(FZ$15:FZ$64,"&gt;64",FZ$15:FZ$64,"&lt;75"))</f>
        <v>0</v>
      </c>
      <c r="GA68" s="168" t="n">
        <f aca="false">IF(GA$65=0,"-",COUNTIFS(GA$15:GA$64,"&gt;64",GA$15:GA$64,"&lt;75"))</f>
        <v>0</v>
      </c>
      <c r="GB68" s="168" t="n">
        <f aca="false">IF(GB$65=0,"-",COUNTIFS(GB$15:GB$64,"&gt;64",GB$15:GB$64,"&lt;75"))</f>
        <v>0</v>
      </c>
      <c r="GC68" s="168" t="n">
        <f aca="false">IF(GC$65=0,"-",COUNTIFS(GC$15:GC$64,"&gt;64",GC$15:GC$64,"&lt;75"))</f>
        <v>0</v>
      </c>
      <c r="GD68" s="168" t="n">
        <f aca="false">IF(GD$65=0,"-",COUNTIFS(GD$15:GD$64,"&gt;64",GD$15:GD$64,"&lt;75"))</f>
        <v>0</v>
      </c>
      <c r="GE68" s="168" t="n">
        <f aca="false">IF(GE$65=0,"-",COUNTIFS(GE$15:GE$64,"&gt;64",GE$15:GE$64,"&lt;75"))</f>
        <v>0</v>
      </c>
      <c r="GF68" s="168" t="n">
        <f aca="false">IF(GF$65=0,"-",COUNTIFS(GF$15:GF$64,"&gt;64",GF$15:GF$64,"&lt;75"))</f>
        <v>0</v>
      </c>
      <c r="GG68" s="168" t="n">
        <f aca="false">IF(GG$65=0,"-",COUNTIFS(GG$15:GG$64,"&gt;64",GG$15:GG$64,"&lt;75"))</f>
        <v>0</v>
      </c>
      <c r="GH68" s="168" t="n">
        <f aca="false">IF(GH$65=0,"-",COUNTIFS(GH$15:GH$64,"&gt;64",GH$15:GH$64,"&lt;75"))</f>
        <v>1</v>
      </c>
      <c r="GI68" s="168" t="n">
        <f aca="false">IF(GI$65=0,"-",COUNTIFS(GI$15:GI$64,"&gt;64",GI$15:GI$64,"&lt;75"))</f>
        <v>0</v>
      </c>
      <c r="GJ68" s="168" t="n">
        <f aca="false">IF(GJ$65=0,"-",COUNTIFS(GJ$15:GJ$64,"&gt;64",GJ$15:GJ$64,"&lt;75"))</f>
        <v>0</v>
      </c>
      <c r="GK68" s="168" t="n">
        <f aca="false">IF(GK$65=0,"-",COUNTIFS(GK$15:GK$64,"&gt;64",GK$15:GK$64,"&lt;75"))</f>
        <v>0</v>
      </c>
      <c r="GL68" s="168" t="n">
        <f aca="false">IF(GL$65=0,"-",COUNTIFS(GL$15:GL$64,"&gt;64",GL$15:GL$64,"&lt;75"))</f>
        <v>0</v>
      </c>
      <c r="GM68" s="168" t="n">
        <f aca="false">IF(GM$65=0,"-",COUNTIFS(GM$15:GM$64,"&gt;64",GM$15:GM$64,"&lt;75"))</f>
        <v>0</v>
      </c>
      <c r="GN68" s="168" t="n">
        <f aca="false">IF(GN$65=0,"-",COUNTIFS(GN$15:GN$64,"&gt;64",GN$15:GN$64,"&lt;75"))</f>
        <v>0</v>
      </c>
      <c r="GO68" s="168" t="n">
        <f aca="false">IF(GO$65=0,"-",COUNTIFS(GO$15:GO$64,"&gt;64",GO$15:GO$64,"&lt;75"))</f>
        <v>1</v>
      </c>
      <c r="GP68" s="168" t="n">
        <f aca="false">IF(GP$65=0,"-",COUNTIFS(GP$15:GP$64,"&gt;64",GP$15:GP$64,"&lt;75"))</f>
        <v>1</v>
      </c>
      <c r="GQ68" s="168" t="n">
        <f aca="false">IF(GQ$65=0,"-",COUNTIFS(GQ$15:GQ$64,"&gt;64",GQ$15:GQ$64,"&lt;75"))</f>
        <v>0</v>
      </c>
      <c r="GR68" s="168" t="n">
        <f aca="false">IF(GR$65=0,"-",COUNTIFS(GR$15:GR$64,"&gt;64",GR$15:GR$64,"&lt;75"))</f>
        <v>1</v>
      </c>
      <c r="GS68" s="168" t="n">
        <f aca="false">IF(GS$65=0,"-",COUNTIFS(GS$15:GS$64,"&gt;64",GS$15:GS$64,"&lt;75"))</f>
        <v>0</v>
      </c>
      <c r="GT68" s="168" t="n">
        <f aca="false">IF(GT$65=0,"-",COUNTIFS(GT$15:GT$64,"&gt;64",GT$15:GT$64,"&lt;75"))</f>
        <v>0</v>
      </c>
      <c r="GU68" s="168" t="n">
        <f aca="false">IF(GU$65=0,"-",COUNTIFS(GU$15:GU$64,"&gt;64",GU$15:GU$64,"&lt;75"))</f>
        <v>0</v>
      </c>
      <c r="GV68" s="168" t="n">
        <f aca="false">IF(GV$65=0,"-",COUNTIFS(GV$15:GV$64,"&gt;64",GV$15:GV$64,"&lt;75"))</f>
        <v>0</v>
      </c>
      <c r="GW68" s="17"/>
      <c r="GX68" s="17"/>
      <c r="GY68" s="17"/>
      <c r="GZ68" s="17"/>
      <c r="HA68" s="17"/>
      <c r="HB68" s="17"/>
      <c r="HC68" s="17"/>
      <c r="HD68" s="17"/>
      <c r="HE68" s="17"/>
      <c r="HF68" s="17"/>
      <c r="HG68" s="17"/>
      <c r="HH68" s="17"/>
      <c r="HI68" s="17"/>
      <c r="HJ68" s="17"/>
      <c r="HK68" s="17"/>
      <c r="HL68" s="17"/>
      <c r="HM68" s="17"/>
      <c r="HN68" s="17"/>
      <c r="HO68" s="17"/>
      <c r="HP68" s="17"/>
      <c r="HQ68" s="17"/>
      <c r="HR68" s="17"/>
      <c r="HS68" s="17"/>
      <c r="HT68" s="17"/>
      <c r="HU68" s="17"/>
      <c r="HV68" s="17"/>
      <c r="HW68" s="17"/>
      <c r="HX68" s="17"/>
      <c r="HY68" s="17"/>
      <c r="HZ68" s="17"/>
      <c r="IA68" s="17"/>
      <c r="IB68" s="17"/>
      <c r="IC68" s="17"/>
      <c r="ID68" s="17"/>
      <c r="IE68" s="17"/>
      <c r="IF68" s="17"/>
      <c r="IG68" s="17"/>
      <c r="IH68" s="17"/>
      <c r="II68" s="17"/>
      <c r="IJ68" s="17"/>
      <c r="IK68" s="17"/>
      <c r="IL68" s="17"/>
      <c r="IM68" s="17"/>
      <c r="IN68" s="17"/>
      <c r="IO68" s="22"/>
    </row>
    <row r="69" customFormat="false" ht="12.8" hidden="false" customHeight="false" outlineLevel="0" collapsed="false">
      <c r="A69" s="203"/>
      <c r="B69" s="204" t="s">
        <v>97</v>
      </c>
      <c r="C69" s="205"/>
      <c r="D69" s="206"/>
      <c r="E69" s="171" t="n">
        <f aca="false">IF(E$65=0,"-",COUNTIFS(E$15:E$64,"&gt;49",E$15:E$64,"&lt;65"))</f>
        <v>0</v>
      </c>
      <c r="F69" s="169" t="n">
        <f aca="false">IF(F$65=0,"-",COUNTIFS(F$15:F$64,"&gt;49",F$15:F$64,"&lt;65"))</f>
        <v>0</v>
      </c>
      <c r="G69" s="171" t="n">
        <f aca="false">IF(G$65=0,"-",COUNTIFS(G$15:G$64,"&gt;49",G$15:G$64,"&lt;65"))</f>
        <v>0</v>
      </c>
      <c r="H69" s="169" t="n">
        <f aca="false">IF(H$65=0,"-",COUNTIFS(H$15:H$64,"&gt;49",H$15:H$64,"&lt;65"))</f>
        <v>0</v>
      </c>
      <c r="I69" s="171" t="n">
        <f aca="false">IF(I$65=0,"-",COUNTIFS(I$15:I$64,"&gt;49",I$15:I$64,"&lt;65"))</f>
        <v>0</v>
      </c>
      <c r="J69" s="169" t="n">
        <f aca="false">IF(J$65=0,"-",COUNTIFS(J$15:J$64,"&gt;49",J$15:J$64,"&lt;65"))</f>
        <v>0</v>
      </c>
      <c r="K69" s="171" t="n">
        <f aca="false">IF(K$65=0,"-",COUNTIFS(K$15:K$64,"&gt;49",K$15:K$64,"&lt;65"))</f>
        <v>0</v>
      </c>
      <c r="L69" s="171" t="n">
        <f aca="false">IF(L$65=0,"-",COUNTIFS(L$15:L$64,"&gt;49",L$15:L$64,"&lt;65"))</f>
        <v>0</v>
      </c>
      <c r="M69" s="171" t="n">
        <f aca="false">IF(M$65=0,"-",COUNTIFS(M$15:M$64,"&gt;49",M$15:M$64,"&lt;65"))</f>
        <v>0</v>
      </c>
      <c r="N69" s="171" t="n">
        <f aca="false">IF(N$65=0,"-",COUNTIFS(N$15:N$64,"&gt;49",N$15:N$64,"&lt;65"))</f>
        <v>0</v>
      </c>
      <c r="O69" s="171" t="n">
        <f aca="false">IF(O$65=0,"-",COUNTIFS(O$15:O$64,"&gt;49",O$15:O$64,"&lt;65"))</f>
        <v>0</v>
      </c>
      <c r="P69" s="171" t="n">
        <f aca="false">IF(P$65=0,"-",COUNTIFS(P$15:P$64,"&gt;49",P$15:P$64,"&lt;65"))</f>
        <v>0</v>
      </c>
      <c r="Q69" s="171" t="n">
        <f aca="false">IF(Q$65=0,"-",COUNTIFS(Q$15:Q$64,"&gt;49",Q$15:Q$64,"&lt;65"))</f>
        <v>0</v>
      </c>
      <c r="R69" s="171" t="n">
        <f aca="false">IF(R$65=0,"-",COUNTIFS(R$15:R$64,"&gt;49",R$15:R$64,"&lt;65"))</f>
        <v>0</v>
      </c>
      <c r="S69" s="171" t="n">
        <f aca="false">IF(S$65=0,"-",COUNTIFS(S$15:S$64,"&gt;49",S$15:S$64,"&lt;65"))</f>
        <v>0</v>
      </c>
      <c r="T69" s="171" t="n">
        <f aca="false">IF(T$65=0,"-",COUNTIFS(T$15:T$64,"&gt;49",T$15:T$64,"&lt;65"))</f>
        <v>0</v>
      </c>
      <c r="U69" s="171" t="n">
        <f aca="false">IF(U$65=0,"-",COUNTIFS(U$15:U$64,"&gt;49",U$15:U$64,"&lt;65"))</f>
        <v>0</v>
      </c>
      <c r="V69" s="171" t="n">
        <f aca="false">IF(V$65=0,"-",COUNTIFS(V$15:V$64,"&gt;49",V$15:V$64,"&lt;65"))</f>
        <v>0</v>
      </c>
      <c r="W69" s="171" t="n">
        <f aca="false">IF(W$65=0,"-",COUNTIFS(W$15:W$64,"&gt;49",W$15:W$64,"&lt;65"))</f>
        <v>0</v>
      </c>
      <c r="X69" s="171" t="n">
        <f aca="false">IF(X$65=0,"-",COUNTIFS(X$15:X$64,"&gt;49",X$15:X$64,"&lt;65"))</f>
        <v>0</v>
      </c>
      <c r="Y69" s="171" t="n">
        <f aca="false">IF(Y$65=0,"-",COUNTIFS(Y$15:Y$64,"&gt;49",Y$15:Y$64,"&lt;65"))</f>
        <v>0</v>
      </c>
      <c r="Z69" s="171" t="n">
        <f aca="false">IF(Z$65=0,"-",COUNTIFS(Z$15:Z$64,"&gt;49",Z$15:Z$64,"&lt;65"))</f>
        <v>0</v>
      </c>
      <c r="AA69" s="171" t="n">
        <f aca="false">IF(AA$65=0,"-",COUNTIFS(AA$15:AA$64,"&gt;49",AA$15:AA$64,"&lt;65"))</f>
        <v>0</v>
      </c>
      <c r="AB69" s="171" t="n">
        <f aca="false">IF(AB$65=0,"-",COUNTIFS(AB$15:AB$64,"&gt;49",AB$15:AB$64,"&lt;65"))</f>
        <v>0</v>
      </c>
      <c r="AC69" s="171" t="n">
        <f aca="false">IF(AC$65=0,"-",COUNTIFS(AC$15:AC$64,"&gt;49",AC$15:AC$64,"&lt;65"))</f>
        <v>0</v>
      </c>
      <c r="AD69" s="171" t="n">
        <f aca="false">IF(AD$65=0,"-",COUNTIFS(AD$15:AD$64,"&gt;49",AD$15:AD$64,"&lt;65"))</f>
        <v>0</v>
      </c>
      <c r="AE69" s="171" t="n">
        <f aca="false">IF(AE$65=0,"-",COUNTIFS(AE$15:AE$64,"&gt;49",AE$15:AE$64,"&lt;65"))</f>
        <v>0</v>
      </c>
      <c r="AF69" s="171" t="n">
        <f aca="false">IF(AF$65=0,"-",COUNTIFS(AF$15:AF$64,"&gt;49",AF$15:AF$64,"&lt;65"))</f>
        <v>0</v>
      </c>
      <c r="AG69" s="171" t="n">
        <f aca="false">IF(AG$65=0,"-",COUNTIFS(AG$15:AG$64,"&gt;49",AG$15:AG$64,"&lt;65"))</f>
        <v>0</v>
      </c>
      <c r="AH69" s="171" t="n">
        <f aca="false">IF(AH$65=0,"-",COUNTIFS(AH$15:AH$64,"&gt;49",AH$15:AH$64,"&lt;65"))</f>
        <v>0</v>
      </c>
      <c r="AI69" s="171" t="n">
        <f aca="false">IF(AI$65=0,"-",COUNTIFS(AI$15:AI$64,"&gt;49",AI$15:AI$64,"&lt;65"))</f>
        <v>0</v>
      </c>
      <c r="AJ69" s="171" t="n">
        <f aca="false">IF(AJ$65=0,"-",COUNTIFS(AJ$15:AJ$64,"&gt;49",AJ$15:AJ$64,"&lt;65"))</f>
        <v>0</v>
      </c>
      <c r="AK69" s="171" t="n">
        <f aca="false">IF(AK$65=0,"-",COUNTIFS(AK$15:AK$64,"&gt;49",AK$15:AK$64,"&lt;65"))</f>
        <v>0</v>
      </c>
      <c r="AL69" s="171" t="n">
        <f aca="false">IF(AL$65=0,"-",COUNTIFS(AL$15:AL$64,"&gt;49",AL$15:AL$64,"&lt;65"))</f>
        <v>0</v>
      </c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201"/>
      <c r="FK69" s="203"/>
      <c r="FL69" s="204" t="s">
        <v>98</v>
      </c>
      <c r="FM69" s="207"/>
      <c r="FN69" s="207"/>
      <c r="FO69" s="168" t="n">
        <f aca="false">IF(FO$65=0,"-",COUNTIFS(FO$15:FO$64,"&gt;54",FO$15:FO$64,"&lt;65"))</f>
        <v>3</v>
      </c>
      <c r="FP69" s="168" t="n">
        <f aca="false">IF(FP$65=0,"-",COUNTIFS(FP$15:FP$64,"&gt;54",FP$15:FP$64,"&lt;65"))</f>
        <v>0</v>
      </c>
      <c r="FQ69" s="168" t="n">
        <f aca="false">IF(FQ$65=0,"-",COUNTIFS(FQ$15:FQ$64,"&gt;54",FQ$15:FQ$64,"&lt;65"))</f>
        <v>5</v>
      </c>
      <c r="FR69" s="168" t="n">
        <f aca="false">IF(FR$65=0,"-",COUNTIFS(FR$15:FR$64,"&gt;54",FR$15:FR$64,"&lt;65"))</f>
        <v>2</v>
      </c>
      <c r="FS69" s="168" t="n">
        <f aca="false">IF(FS$65=0,"-",COUNTIFS(FS$15:FS$64,"&gt;54",FS$15:FS$64,"&lt;65"))</f>
        <v>0</v>
      </c>
      <c r="FT69" s="168" t="n">
        <f aca="false">IF(FT$65=0,"-",COUNTIFS(FT$15:FT$64,"&gt;54",FT$15:FT$64,"&lt;65"))</f>
        <v>0</v>
      </c>
      <c r="FU69" s="168" t="n">
        <f aca="false">IF(FU$65=0,"-",COUNTIFS(FU$15:FU$64,"&gt;54",FU$15:FU$64,"&lt;65"))</f>
        <v>4</v>
      </c>
      <c r="FV69" s="168" t="n">
        <f aca="false">IF(FV$65=0,"-",COUNTIFS(FV$15:FV$64,"&gt;54",FV$15:FV$64,"&lt;65"))</f>
        <v>1</v>
      </c>
      <c r="FW69" s="168" t="n">
        <f aca="false">IF(FW$65=0,"-",COUNTIFS(FW$15:FW$64,"&gt;54",FW$15:FW$64,"&lt;65"))</f>
        <v>2</v>
      </c>
      <c r="FX69" s="168" t="n">
        <f aca="false">IF(FX$65=0,"-",COUNTIFS(FX$15:FX$64,"&gt;54",FX$15:FX$64,"&lt;65"))</f>
        <v>2</v>
      </c>
      <c r="FY69" s="168" t="n">
        <f aca="false">IF(FY$65=0,"-",COUNTIFS(FY$15:FY$64,"&gt;54",FY$15:FY$64,"&lt;65"))</f>
        <v>4</v>
      </c>
      <c r="FZ69" s="168" t="n">
        <f aca="false">IF(FZ$65=0,"-",COUNTIFS(FZ$15:FZ$64,"&gt;54",FZ$15:FZ$64,"&lt;65"))</f>
        <v>0</v>
      </c>
      <c r="GA69" s="168" t="n">
        <f aca="false">IF(GA$65=0,"-",COUNTIFS(GA$15:GA$64,"&gt;54",GA$15:GA$64,"&lt;65"))</f>
        <v>1</v>
      </c>
      <c r="GB69" s="168" t="n">
        <f aca="false">IF(GB$65=0,"-",COUNTIFS(GB$15:GB$64,"&gt;54",GB$15:GB$64,"&lt;65"))</f>
        <v>0</v>
      </c>
      <c r="GC69" s="168" t="n">
        <f aca="false">IF(GC$65=0,"-",COUNTIFS(GC$15:GC$64,"&gt;54",GC$15:GC$64,"&lt;65"))</f>
        <v>0</v>
      </c>
      <c r="GD69" s="168" t="n">
        <f aca="false">IF(GD$65=0,"-",COUNTIFS(GD$15:GD$64,"&gt;54",GD$15:GD$64,"&lt;65"))</f>
        <v>0</v>
      </c>
      <c r="GE69" s="168" t="n">
        <f aca="false">IF(GE$65=0,"-",COUNTIFS(GE$15:GE$64,"&gt;54",GE$15:GE$64,"&lt;65"))</f>
        <v>0</v>
      </c>
      <c r="GF69" s="168" t="n">
        <f aca="false">IF(GF$65=0,"-",COUNTIFS(GF$15:GF$64,"&gt;54",GF$15:GF$64,"&lt;65"))</f>
        <v>0</v>
      </c>
      <c r="GG69" s="168" t="n">
        <f aca="false">IF(GG$65=0,"-",COUNTIFS(GG$15:GG$64,"&gt;54",GG$15:GG$64,"&lt;65"))</f>
        <v>0</v>
      </c>
      <c r="GH69" s="168" t="n">
        <f aca="false">IF(GH$65=0,"-",COUNTIFS(GH$15:GH$64,"&gt;54",GH$15:GH$64,"&lt;65"))</f>
        <v>3</v>
      </c>
      <c r="GI69" s="168" t="n">
        <f aca="false">IF(GI$65=0,"-",COUNTIFS(GI$15:GI$64,"&gt;54",GI$15:GI$64,"&lt;65"))</f>
        <v>1</v>
      </c>
      <c r="GJ69" s="168" t="n">
        <f aca="false">IF(GJ$65=0,"-",COUNTIFS(GJ$15:GJ$64,"&gt;54",GJ$15:GJ$64,"&lt;65"))</f>
        <v>0</v>
      </c>
      <c r="GK69" s="168" t="n">
        <f aca="false">IF(GK$65=0,"-",COUNTIFS(GK$15:GK$64,"&gt;54",GK$15:GK$64,"&lt;65"))</f>
        <v>0</v>
      </c>
      <c r="GL69" s="168" t="n">
        <f aca="false">IF(GL$65=0,"-",COUNTIFS(GL$15:GL$64,"&gt;54",GL$15:GL$64,"&lt;65"))</f>
        <v>0</v>
      </c>
      <c r="GM69" s="168" t="n">
        <f aca="false">IF(GM$65=0,"-",COUNTIFS(GM$15:GM$64,"&gt;54",GM$15:GM$64,"&lt;65"))</f>
        <v>0</v>
      </c>
      <c r="GN69" s="168" t="n">
        <f aca="false">IF(GN$65=0,"-",COUNTIFS(GN$15:GN$64,"&gt;54",GN$15:GN$64,"&lt;65"))</f>
        <v>0</v>
      </c>
      <c r="GO69" s="168" t="n">
        <f aca="false">IF(GO$65=0,"-",COUNTIFS(GO$15:GO$64,"&gt;54",GO$15:GO$64,"&lt;65"))</f>
        <v>0</v>
      </c>
      <c r="GP69" s="168" t="n">
        <f aca="false">IF(GP$65=0,"-",COUNTIFS(GP$15:GP$64,"&gt;54",GP$15:GP$64,"&lt;65"))</f>
        <v>0</v>
      </c>
      <c r="GQ69" s="168" t="n">
        <f aca="false">IF(GQ$65=0,"-",COUNTIFS(GQ$15:GQ$64,"&gt;54",GQ$15:GQ$64,"&lt;65"))</f>
        <v>0</v>
      </c>
      <c r="GR69" s="168" t="n">
        <f aca="false">IF(GR$65=0,"-",COUNTIFS(GR$15:GR$64,"&gt;54",GR$15:GR$64,"&lt;65"))</f>
        <v>1</v>
      </c>
      <c r="GS69" s="168" t="n">
        <f aca="false">IF(GS$65=0,"-",COUNTIFS(GS$15:GS$64,"&gt;54",GS$15:GS$64,"&lt;65"))</f>
        <v>0</v>
      </c>
      <c r="GT69" s="168" t="n">
        <f aca="false">IF(GT$65=0,"-",COUNTIFS(GT$15:GT$64,"&gt;54",GT$15:GT$64,"&lt;65"))</f>
        <v>0</v>
      </c>
      <c r="GU69" s="168" t="n">
        <f aca="false">IF(GU$65=0,"-",COUNTIFS(GU$15:GU$64,"&gt;54",GU$15:GU$64,"&lt;65"))</f>
        <v>0</v>
      </c>
      <c r="GV69" s="168" t="n">
        <f aca="false">IF(GV$65=0,"-",COUNTIFS(GV$15:GV$64,"&gt;54",GV$15:GV$64,"&lt;65"))</f>
        <v>0</v>
      </c>
      <c r="GW69" s="17"/>
      <c r="GX69" s="17"/>
      <c r="GY69" s="17"/>
      <c r="GZ69" s="17"/>
      <c r="HA69" s="17"/>
      <c r="HB69" s="17"/>
      <c r="HC69" s="17"/>
      <c r="HD69" s="17"/>
      <c r="HE69" s="17"/>
      <c r="HF69" s="17"/>
      <c r="HG69" s="17"/>
      <c r="HH69" s="17"/>
      <c r="HI69" s="17"/>
      <c r="HJ69" s="17"/>
      <c r="HK69" s="17"/>
      <c r="HL69" s="17"/>
      <c r="HM69" s="17"/>
      <c r="HN69" s="17"/>
      <c r="HO69" s="17"/>
      <c r="HP69" s="17"/>
      <c r="HQ69" s="17"/>
      <c r="HR69" s="17"/>
      <c r="HS69" s="17"/>
      <c r="HT69" s="17"/>
      <c r="HU69" s="17"/>
      <c r="HV69" s="17"/>
      <c r="HW69" s="17"/>
      <c r="HX69" s="17"/>
      <c r="HY69" s="17"/>
      <c r="HZ69" s="17"/>
      <c r="IA69" s="17"/>
      <c r="IB69" s="17"/>
      <c r="IC69" s="17"/>
      <c r="ID69" s="17"/>
      <c r="IE69" s="17"/>
      <c r="IF69" s="17"/>
      <c r="IG69" s="17"/>
      <c r="IH69" s="17"/>
      <c r="II69" s="17"/>
      <c r="IJ69" s="17"/>
      <c r="IK69" s="17"/>
      <c r="IL69" s="17"/>
      <c r="IM69" s="17"/>
      <c r="IN69" s="17"/>
      <c r="IO69" s="22"/>
    </row>
    <row r="70" customFormat="false" ht="12.8" hidden="false" customHeight="false" outlineLevel="0" collapsed="false">
      <c r="A70" s="203"/>
      <c r="B70" s="204" t="s">
        <v>99</v>
      </c>
      <c r="C70" s="205"/>
      <c r="D70" s="206"/>
      <c r="E70" s="171" t="n">
        <f aca="false">IF(E$65=0,"-",COUNTIFS(E$15:E$64,"&gt;39",E$15:E$64,"&lt;50"))</f>
        <v>0</v>
      </c>
      <c r="F70" s="169" t="n">
        <f aca="false">IF(F$65=0,"-",COUNTIFS(F$15:F$64,"&gt;39",F$15:F$64,"&lt;50"))</f>
        <v>0</v>
      </c>
      <c r="G70" s="171" t="n">
        <f aca="false">IF(G$65=0,"-",COUNTIFS(G$15:G$64,"&gt;39",G$15:G$64,"&lt;50"))</f>
        <v>0</v>
      </c>
      <c r="H70" s="169" t="n">
        <f aca="false">IF(H$65=0,"-",COUNTIFS(H$15:H$64,"&gt;39",H$15:H$64,"&lt;50"))</f>
        <v>0</v>
      </c>
      <c r="I70" s="171" t="n">
        <f aca="false">IF(I$65=0,"-",COUNTIFS(I$15:I$64,"&gt;39",I$15:I$64,"&lt;50"))</f>
        <v>0</v>
      </c>
      <c r="J70" s="169" t="n">
        <f aca="false">IF(J$65=0,"-",COUNTIFS(J$15:J$64,"&gt;39",J$15:J$64,"&lt;50"))</f>
        <v>0</v>
      </c>
      <c r="K70" s="171" t="n">
        <f aca="false">IF(K$65=0,"-",COUNTIFS(K$15:K$64,"&gt;39",K$15:K$64,"&lt;50"))</f>
        <v>0</v>
      </c>
      <c r="L70" s="171" t="n">
        <f aca="false">IF(L$65=0,"-",COUNTIFS(L$15:L$64,"&gt;39",L$15:L$64,"&lt;50"))</f>
        <v>0</v>
      </c>
      <c r="M70" s="171" t="n">
        <f aca="false">IF(M$65=0,"-",COUNTIFS(M$15:M$64,"&gt;39",M$15:M$64,"&lt;50"))</f>
        <v>0</v>
      </c>
      <c r="N70" s="171" t="n">
        <f aca="false">IF(N$65=0,"-",COUNTIFS(N$15:N$64,"&gt;39",N$15:N$64,"&lt;50"))</f>
        <v>0</v>
      </c>
      <c r="O70" s="171" t="n">
        <f aca="false">IF(O$65=0,"-",COUNTIFS(O$15:O$64,"&gt;39",O$15:O$64,"&lt;50"))</f>
        <v>0</v>
      </c>
      <c r="P70" s="171" t="n">
        <f aca="false">IF(P$65=0,"-",COUNTIFS(P$15:P$64,"&gt;39",P$15:P$64,"&lt;50"))</f>
        <v>0</v>
      </c>
      <c r="Q70" s="171" t="n">
        <f aca="false">IF(Q$65=0,"-",COUNTIFS(Q$15:Q$64,"&gt;39",Q$15:Q$64,"&lt;50"))</f>
        <v>0</v>
      </c>
      <c r="R70" s="171" t="n">
        <f aca="false">IF(R$65=0,"-",COUNTIFS(R$15:R$64,"&gt;39",R$15:R$64,"&lt;50"))</f>
        <v>0</v>
      </c>
      <c r="S70" s="171" t="n">
        <f aca="false">IF(S$65=0,"-",COUNTIFS(S$15:S$64,"&gt;39",S$15:S$64,"&lt;50"))</f>
        <v>0</v>
      </c>
      <c r="T70" s="171" t="n">
        <f aca="false">IF(T$65=0,"-",COUNTIFS(T$15:T$64,"&gt;39",T$15:T$64,"&lt;50"))</f>
        <v>0</v>
      </c>
      <c r="U70" s="171" t="n">
        <f aca="false">IF(U$65=0,"-",COUNTIFS(U$15:U$64,"&gt;39",U$15:U$64,"&lt;50"))</f>
        <v>0</v>
      </c>
      <c r="V70" s="171" t="n">
        <f aca="false">IF(V$65=0,"-",COUNTIFS(V$15:V$64,"&gt;39",V$15:V$64,"&lt;50"))</f>
        <v>0</v>
      </c>
      <c r="W70" s="171" t="n">
        <f aca="false">IF(W$65=0,"-",COUNTIFS(W$15:W$64,"&gt;39",W$15:W$64,"&lt;50"))</f>
        <v>0</v>
      </c>
      <c r="X70" s="171" t="n">
        <f aca="false">IF(X$65=0,"-",COUNTIFS(X$15:X$64,"&gt;39",X$15:X$64,"&lt;50"))</f>
        <v>0</v>
      </c>
      <c r="Y70" s="171" t="n">
        <f aca="false">IF(Y$65=0,"-",COUNTIFS(Y$15:Y$64,"&gt;39",Y$15:Y$64,"&lt;50"))</f>
        <v>0</v>
      </c>
      <c r="Z70" s="171" t="n">
        <f aca="false">IF(Z$65=0,"-",COUNTIFS(Z$15:Z$64,"&gt;39",Z$15:Z$64,"&lt;50"))</f>
        <v>0</v>
      </c>
      <c r="AA70" s="171" t="n">
        <f aca="false">IF(AA$65=0,"-",COUNTIFS(AA$15:AA$64,"&gt;39",AA$15:AA$64,"&lt;50"))</f>
        <v>0</v>
      </c>
      <c r="AB70" s="171" t="n">
        <f aca="false">IF(AB$65=0,"-",COUNTIFS(AB$15:AB$64,"&gt;39",AB$15:AB$64,"&lt;50"))</f>
        <v>0</v>
      </c>
      <c r="AC70" s="171" t="n">
        <f aca="false">IF(AC$65=0,"-",COUNTIFS(AC$15:AC$64,"&gt;39",AC$15:AC$64,"&lt;50"))</f>
        <v>0</v>
      </c>
      <c r="AD70" s="171" t="n">
        <f aca="false">IF(AD$65=0,"-",COUNTIFS(AD$15:AD$64,"&gt;39",AD$15:AD$64,"&lt;50"))</f>
        <v>0</v>
      </c>
      <c r="AE70" s="171" t="n">
        <f aca="false">IF(AE$65=0,"-",COUNTIFS(AE$15:AE$64,"&gt;39",AE$15:AE$64,"&lt;50"))</f>
        <v>0</v>
      </c>
      <c r="AF70" s="171" t="n">
        <f aca="false">IF(AF$65=0,"-",COUNTIFS(AF$15:AF$64,"&gt;39",AF$15:AF$64,"&lt;50"))</f>
        <v>0</v>
      </c>
      <c r="AG70" s="171" t="n">
        <f aca="false">IF(AG$65=0,"-",COUNTIFS(AG$15:AG$64,"&gt;39",AG$15:AG$64,"&lt;50"))</f>
        <v>0</v>
      </c>
      <c r="AH70" s="171" t="n">
        <f aca="false">IF(AH$65=0,"-",COUNTIFS(AH$15:AH$64,"&gt;39",AH$15:AH$64,"&lt;50"))</f>
        <v>0</v>
      </c>
      <c r="AI70" s="171" t="n">
        <f aca="false">IF(AI$65=0,"-",COUNTIFS(AI$15:AI$64,"&gt;39",AI$15:AI$64,"&lt;50"))</f>
        <v>0</v>
      </c>
      <c r="AJ70" s="171" t="n">
        <f aca="false">IF(AJ$65=0,"-",COUNTIFS(AJ$15:AJ$64,"&gt;39",AJ$15:AJ$64,"&lt;50"))</f>
        <v>0</v>
      </c>
      <c r="AK70" s="171" t="n">
        <f aca="false">IF(AK$65=0,"-",COUNTIFS(AK$15:AK$64,"&gt;39",AK$15:AK$64,"&lt;50"))</f>
        <v>0</v>
      </c>
      <c r="AL70" s="171" t="n">
        <f aca="false">IF(AL$65=0,"-",COUNTIFS(AL$15:AL$64,"&gt;39",AL$15:AL$64,"&lt;50"))</f>
        <v>0</v>
      </c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201"/>
      <c r="FK70" s="203"/>
      <c r="FL70" s="204" t="s">
        <v>100</v>
      </c>
      <c r="FM70" s="207"/>
      <c r="FN70" s="207"/>
      <c r="FO70" s="168" t="n">
        <f aca="false">IF(FO$65=0,"-",COUNTIFS(FO$15:FO$64,"&gt;39",FO$15:FO$64,"&lt;55"))</f>
        <v>10</v>
      </c>
      <c r="FP70" s="168" t="n">
        <f aca="false">IF(FP$65=0,"-",COUNTIFS(FP$15:FP$64,"&gt;39",FP$15:FP$64,"&lt;55"))</f>
        <v>0</v>
      </c>
      <c r="FQ70" s="168" t="n">
        <f aca="false">IF(FQ$65=0,"-",COUNTIFS(FQ$15:FQ$64,"&gt;39",FQ$15:FQ$64,"&lt;55"))</f>
        <v>8</v>
      </c>
      <c r="FR70" s="168" t="n">
        <f aca="false">IF(FR$65=0,"-",COUNTIFS(FR$15:FR$64,"&gt;39",FR$15:FR$64,"&lt;55"))</f>
        <v>2</v>
      </c>
      <c r="FS70" s="168" t="n">
        <f aca="false">IF(FS$65=0,"-",COUNTIFS(FS$15:FS$64,"&gt;39",FS$15:FS$64,"&lt;55"))</f>
        <v>0</v>
      </c>
      <c r="FT70" s="168" t="n">
        <f aca="false">IF(FT$65=0,"-",COUNTIFS(FT$15:FT$64,"&gt;39",FT$15:FT$64,"&lt;55"))</f>
        <v>0</v>
      </c>
      <c r="FU70" s="168" t="n">
        <f aca="false">IF(FU$65=0,"-",COUNTIFS(FU$15:FU$64,"&gt;39",FU$15:FU$64,"&lt;55"))</f>
        <v>2</v>
      </c>
      <c r="FV70" s="168" t="n">
        <f aca="false">IF(FV$65=0,"-",COUNTIFS(FV$15:FV$64,"&gt;39",FV$15:FV$64,"&lt;55"))</f>
        <v>3</v>
      </c>
      <c r="FW70" s="168" t="n">
        <f aca="false">IF(FW$65=0,"-",COUNTIFS(FW$15:FW$64,"&gt;39",FW$15:FW$64,"&lt;55"))</f>
        <v>4</v>
      </c>
      <c r="FX70" s="168" t="n">
        <f aca="false">IF(FX$65=0,"-",COUNTIFS(FX$15:FX$64,"&gt;39",FX$15:FX$64,"&lt;55"))</f>
        <v>3</v>
      </c>
      <c r="FY70" s="168" t="n">
        <f aca="false">IF(FY$65=0,"-",COUNTIFS(FY$15:FY$64,"&gt;39",FY$15:FY$64,"&lt;55"))</f>
        <v>1</v>
      </c>
      <c r="FZ70" s="168" t="n">
        <f aca="false">IF(FZ$65=0,"-",COUNTIFS(FZ$15:FZ$64,"&gt;39",FZ$15:FZ$64,"&lt;55"))</f>
        <v>0</v>
      </c>
      <c r="GA70" s="168" t="n">
        <f aca="false">IF(GA$65=0,"-",COUNTIFS(GA$15:GA$64,"&gt;39",GA$15:GA$64,"&lt;55"))</f>
        <v>4</v>
      </c>
      <c r="GB70" s="168" t="n">
        <f aca="false">IF(GB$65=0,"-",COUNTIFS(GB$15:GB$64,"&gt;39",GB$15:GB$64,"&lt;55"))</f>
        <v>0</v>
      </c>
      <c r="GC70" s="168" t="n">
        <f aca="false">IF(GC$65=0,"-",COUNTIFS(GC$15:GC$64,"&gt;39",GC$15:GC$64,"&lt;55"))</f>
        <v>0</v>
      </c>
      <c r="GD70" s="168" t="n">
        <f aca="false">IF(GD$65=0,"-",COUNTIFS(GD$15:GD$64,"&gt;39",GD$15:GD$64,"&lt;55"))</f>
        <v>0</v>
      </c>
      <c r="GE70" s="168" t="n">
        <f aca="false">IF(GE$65=0,"-",COUNTIFS(GE$15:GE$64,"&gt;39",GE$15:GE$64,"&lt;55"))</f>
        <v>0</v>
      </c>
      <c r="GF70" s="168" t="n">
        <f aca="false">IF(GF$65=0,"-",COUNTIFS(GF$15:GF$64,"&gt;39",GF$15:GF$64,"&lt;55"))</f>
        <v>0</v>
      </c>
      <c r="GG70" s="168" t="n">
        <f aca="false">IF(GG$65=0,"-",COUNTIFS(GG$15:GG$64,"&gt;39",GG$15:GG$64,"&lt;55"))</f>
        <v>10</v>
      </c>
      <c r="GH70" s="168" t="n">
        <f aca="false">IF(GH$65=0,"-",COUNTIFS(GH$15:GH$64,"&gt;39",GH$15:GH$64,"&lt;55"))</f>
        <v>8</v>
      </c>
      <c r="GI70" s="168" t="n">
        <f aca="false">IF(GI$65=0,"-",COUNTIFS(GI$15:GI$64,"&gt;39",GI$15:GI$64,"&lt;55"))</f>
        <v>6</v>
      </c>
      <c r="GJ70" s="168" t="n">
        <f aca="false">IF(GJ$65=0,"-",COUNTIFS(GJ$15:GJ$64,"&gt;39",GJ$15:GJ$64,"&lt;55"))</f>
        <v>0</v>
      </c>
      <c r="GK70" s="168" t="n">
        <f aca="false">IF(GK$65=0,"-",COUNTIFS(GK$15:GK$64,"&gt;39",GK$15:GK$64,"&lt;55"))</f>
        <v>0</v>
      </c>
      <c r="GL70" s="168" t="n">
        <f aca="false">IF(GL$65=0,"-",COUNTIFS(GL$15:GL$64,"&gt;39",GL$15:GL$64,"&lt;55"))</f>
        <v>2</v>
      </c>
      <c r="GM70" s="168" t="n">
        <f aca="false">IF(GM$65=0,"-",COUNTIFS(GM$15:GM$64,"&gt;39",GM$15:GM$64,"&lt;55"))</f>
        <v>0</v>
      </c>
      <c r="GN70" s="168" t="n">
        <f aca="false">IF(GN$65=0,"-",COUNTIFS(GN$15:GN$64,"&gt;39",GN$15:GN$64,"&lt;55"))</f>
        <v>0</v>
      </c>
      <c r="GO70" s="168" t="n">
        <f aca="false">IF(GO$65=0,"-",COUNTIFS(GO$15:GO$64,"&gt;39",GO$15:GO$64,"&lt;55"))</f>
        <v>1</v>
      </c>
      <c r="GP70" s="168" t="n">
        <f aca="false">IF(GP$65=0,"-",COUNTIFS(GP$15:GP$64,"&gt;39",GP$15:GP$64,"&lt;55"))</f>
        <v>0</v>
      </c>
      <c r="GQ70" s="168" t="n">
        <f aca="false">IF(GQ$65=0,"-",COUNTIFS(GQ$15:GQ$64,"&gt;39",GQ$15:GQ$64,"&lt;55"))</f>
        <v>0</v>
      </c>
      <c r="GR70" s="168" t="n">
        <f aca="false">IF(GR$65=0,"-",COUNTIFS(GR$15:GR$64,"&gt;39",GR$15:GR$64,"&lt;55"))</f>
        <v>4</v>
      </c>
      <c r="GS70" s="168" t="n">
        <f aca="false">IF(GS$65=0,"-",COUNTIFS(GS$15:GS$64,"&gt;39",GS$15:GS$64,"&lt;55"))</f>
        <v>0</v>
      </c>
      <c r="GT70" s="168" t="n">
        <f aca="false">IF(GT$65=0,"-",COUNTIFS(GT$15:GT$64,"&gt;39",GT$15:GT$64,"&lt;55"))</f>
        <v>0</v>
      </c>
      <c r="GU70" s="168" t="n">
        <f aca="false">IF(GU$65=0,"-",COUNTIFS(GU$15:GU$64,"&gt;39",GU$15:GU$64,"&lt;55"))</f>
        <v>0</v>
      </c>
      <c r="GV70" s="168" t="n">
        <f aca="false">IF(GV$65=0,"-",COUNTIFS(GV$15:GV$64,"&gt;39",GV$15:GV$64,"&lt;55"))</f>
        <v>0</v>
      </c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  <c r="IA70" s="17"/>
      <c r="IB70" s="17"/>
      <c r="IC70" s="17"/>
      <c r="ID70" s="17"/>
      <c r="IE70" s="17"/>
      <c r="IF70" s="17"/>
      <c r="IG70" s="17"/>
      <c r="IH70" s="17"/>
      <c r="II70" s="17"/>
      <c r="IJ70" s="17"/>
      <c r="IK70" s="17"/>
      <c r="IL70" s="17"/>
      <c r="IM70" s="17"/>
      <c r="IN70" s="17"/>
      <c r="IO70" s="22"/>
    </row>
    <row r="71" customFormat="false" ht="12.8" hidden="false" customHeight="false" outlineLevel="0" collapsed="false">
      <c r="A71" s="203"/>
      <c r="B71" s="204" t="s">
        <v>101</v>
      </c>
      <c r="C71" s="205"/>
      <c r="D71" s="206"/>
      <c r="E71" s="171" t="n">
        <f aca="false">IF(E$65=0,"-",COUNTIFS(E$15:E$64,"&gt;34",E$15:E$64,"&lt;40"))</f>
        <v>0</v>
      </c>
      <c r="F71" s="169" t="n">
        <f aca="false">IF(F$65=0,"-",COUNTIFS(F$15:F$64,"&gt;34",F$15:F$64,"&lt;40"))</f>
        <v>0</v>
      </c>
      <c r="G71" s="171" t="n">
        <f aca="false">IF(G$65=0,"-",COUNTIFS(G$15:G$64,"&gt;34",G$15:G$64,"&lt;40"))</f>
        <v>0</v>
      </c>
      <c r="H71" s="169" t="n">
        <f aca="false">IF(H$65=0,"-",COUNTIFS(H$15:H$64,"&gt;34",H$15:H$64,"&lt;40"))</f>
        <v>0</v>
      </c>
      <c r="I71" s="171" t="n">
        <f aca="false">IF(I$65=0,"-",COUNTIFS(I$15:I$64,"&gt;34",I$15:I$64,"&lt;40"))</f>
        <v>0</v>
      </c>
      <c r="J71" s="169" t="n">
        <f aca="false">IF(J$65=0,"-",COUNTIFS(J$15:J$64,"&gt;34",J$15:J$64,"&lt;40"))</f>
        <v>0</v>
      </c>
      <c r="K71" s="171" t="n">
        <f aca="false">IF(K$65=0,"-",COUNTIFS(K$15:K$64,"&gt;34",K$15:K$64,"&lt;40"))</f>
        <v>0</v>
      </c>
      <c r="L71" s="168" t="n">
        <f aca="false">IF(L$65=0,"-",COUNTIFS(L$15:L$64,"&gt;34",L$15:L$64,"&lt;40"))</f>
        <v>0</v>
      </c>
      <c r="M71" s="168" t="n">
        <f aca="false">IF(M$65=0,"-",COUNTIFS(M$15:M$64,"&gt;34",M$15:M$64,"&lt;40"))</f>
        <v>0</v>
      </c>
      <c r="N71" s="169" t="n">
        <f aca="false">IF(N$65=0,"-",COUNTIFS(N$15:N$64,"&gt;34",N$15:N$64,"&lt;40"))</f>
        <v>0</v>
      </c>
      <c r="O71" s="171" t="n">
        <f aca="false">IF(O$65=0,"-",COUNTIFS(O$15:O$64,"&gt;34",O$15:O$64,"&lt;40"))</f>
        <v>0</v>
      </c>
      <c r="P71" s="168" t="n">
        <f aca="false">IF(P$65=0,"-",COUNTIFS(P$15:P$64,"&gt;34",P$15:P$64,"&lt;40"))</f>
        <v>0</v>
      </c>
      <c r="Q71" s="168" t="n">
        <f aca="false">IF(Q$65=0,"-",COUNTIFS(Q$15:Q$64,"&gt;34",Q$15:Q$64,"&lt;40"))</f>
        <v>0</v>
      </c>
      <c r="R71" s="168" t="n">
        <f aca="false">IF(R$65=0,"-",COUNTIFS(R$15:R$64,"&gt;34",R$15:R$64,"&lt;40"))</f>
        <v>0</v>
      </c>
      <c r="S71" s="168" t="n">
        <f aca="false">IF(S$65=0,"-",COUNTIFS(S$15:S$64,"&gt;34",S$15:S$64,"&lt;40"))</f>
        <v>0</v>
      </c>
      <c r="T71" s="168" t="n">
        <f aca="false">IF(T$65=0,"-",COUNTIFS(T$15:T$64,"&gt;34",T$15:T$64,"&lt;40"))</f>
        <v>0</v>
      </c>
      <c r="U71" s="168" t="n">
        <f aca="false">IF(U$65=0,"-",COUNTIFS(U$15:U$64,"&gt;34",U$15:U$64,"&lt;40"))</f>
        <v>0</v>
      </c>
      <c r="V71" s="169" t="n">
        <f aca="false">IF(V$65=0,"-",COUNTIFS(V$15:V$64,"&gt;34",V$15:V$64,"&lt;40"))</f>
        <v>0</v>
      </c>
      <c r="W71" s="171" t="n">
        <f aca="false">IF(W$65=0,"-",COUNTIFS(W$15:W$64,"&gt;34",W$15:W$64,"&lt;40"))</f>
        <v>0</v>
      </c>
      <c r="X71" s="168" t="n">
        <f aca="false">IF(X$65=0,"-",COUNTIFS(X$15:X$64,"&gt;34",X$15:X$64,"&lt;40"))</f>
        <v>0</v>
      </c>
      <c r="Y71" s="168" t="n">
        <f aca="false">IF(Y$65=0,"-",COUNTIFS(Y$15:Y$64,"&gt;34",Y$15:Y$64,"&lt;40"))</f>
        <v>0</v>
      </c>
      <c r="Z71" s="168" t="n">
        <f aca="false">IF(Z$65=0,"-",COUNTIFS(Z$15:Z$64,"&gt;34",Z$15:Z$64,"&lt;40"))</f>
        <v>0</v>
      </c>
      <c r="AA71" s="168" t="n">
        <f aca="false">IF(AA$65=0,"-",COUNTIFS(AA$15:AA$64,"&gt;34",AA$15:AA$64,"&lt;40"))</f>
        <v>0</v>
      </c>
      <c r="AB71" s="168" t="n">
        <f aca="false">IF(AB$65=0,"-",COUNTIFS(AB$15:AB$64,"&gt;34",AB$15:AB$64,"&lt;40"))</f>
        <v>0</v>
      </c>
      <c r="AC71" s="168" t="n">
        <f aca="false">IF(AC$65=0,"-",COUNTIFS(AC$15:AC$64,"&gt;34",AC$15:AC$64,"&lt;40"))</f>
        <v>0</v>
      </c>
      <c r="AD71" s="169" t="n">
        <f aca="false">IF(AD$65=0,"-",COUNTIFS(AD$15:AD$64,"&gt;34",AD$15:AD$64,"&lt;40"))</f>
        <v>0</v>
      </c>
      <c r="AE71" s="171" t="n">
        <f aca="false">IF(AE$65=0,"-",COUNTIFS(AE$15:AE$64,"&gt;34",AE$15:AE$64,"&lt;40"))</f>
        <v>0</v>
      </c>
      <c r="AF71" s="168" t="n">
        <f aca="false">IF(AF$65=0,"-",COUNTIFS(AF$15:AF$64,"&gt;34",AF$15:AF$64,"&lt;40"))</f>
        <v>0</v>
      </c>
      <c r="AG71" s="168" t="n">
        <f aca="false">IF(AG$65=0,"-",COUNTIFS(AG$15:AG$64,"&gt;34",AG$15:AG$64,"&lt;40"))</f>
        <v>0</v>
      </c>
      <c r="AH71" s="168" t="n">
        <f aca="false">IF(AH$65=0,"-",COUNTIFS(AH$15:AH$64,"&gt;34",AH$15:AH$64,"&lt;40"))</f>
        <v>0</v>
      </c>
      <c r="AI71" s="168" t="n">
        <f aca="false">IF(AI$65=0,"-",COUNTIFS(AI$15:AI$64,"&gt;34",AI$15:AI$64,"&lt;40"))</f>
        <v>0</v>
      </c>
      <c r="AJ71" s="168" t="n">
        <f aca="false">IF(AJ$65=0,"-",COUNTIFS(AJ$15:AJ$64,"&gt;34",AJ$15:AJ$64,"&lt;40"))</f>
        <v>0</v>
      </c>
      <c r="AK71" s="168" t="n">
        <f aca="false">IF(AK$65=0,"-",COUNTIFS(AK$15:AK$64,"&gt;34",AK$15:AK$64,"&lt;40"))</f>
        <v>0</v>
      </c>
      <c r="AL71" s="169" t="n">
        <f aca="false">IF(AL$65=0,"-",COUNTIFS(AL$15:AL$64,"&gt;34",AL$15:AL$64,"&lt;40"))</f>
        <v>0</v>
      </c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201"/>
      <c r="FK71" s="203"/>
      <c r="FL71" s="204" t="s">
        <v>101</v>
      </c>
      <c r="FM71" s="207"/>
      <c r="FN71" s="207"/>
      <c r="FO71" s="168" t="n">
        <f aca="false">IF(FO$65=0,"-",COUNTIFS(FO$15:FO$64,"&gt;34",FO$15:FO$64,"&lt;40"))</f>
        <v>4</v>
      </c>
      <c r="FP71" s="168" t="n">
        <f aca="false">IF(FP$65=0,"-",COUNTIFS(FP$15:FP$64,"&gt;34",FP$15:FP$64,"&lt;40"))</f>
        <v>0</v>
      </c>
      <c r="FQ71" s="168" t="n">
        <f aca="false">IF(FQ$65=0,"-",COUNTIFS(FQ$15:FQ$64,"&gt;34",FQ$15:FQ$64,"&lt;40"))</f>
        <v>5</v>
      </c>
      <c r="FR71" s="168" t="n">
        <f aca="false">IF(FR$65=0,"-",COUNTIFS(FR$15:FR$64,"&gt;34",FR$15:FR$64,"&lt;40"))</f>
        <v>0</v>
      </c>
      <c r="FS71" s="168" t="n">
        <f aca="false">IF(FS$65=0,"-",COUNTIFS(FS$15:FS$64,"&gt;34",FS$15:FS$64,"&lt;40"))</f>
        <v>0</v>
      </c>
      <c r="FT71" s="168" t="n">
        <f aca="false">IF(FT$65=0,"-",COUNTIFS(FT$15:FT$64,"&gt;34",FT$15:FT$64,"&lt;40"))</f>
        <v>0</v>
      </c>
      <c r="FU71" s="168" t="n">
        <f aca="false">IF(FU$65=0,"-",COUNTIFS(FU$15:FU$64,"&gt;34",FU$15:FU$64,"&lt;40"))</f>
        <v>1</v>
      </c>
      <c r="FV71" s="168" t="n">
        <f aca="false">IF(FV$65=0,"-",COUNTIFS(FV$15:FV$64,"&gt;34",FV$15:FV$64,"&lt;40"))</f>
        <v>4</v>
      </c>
      <c r="FW71" s="168" t="n">
        <f aca="false">IF(FW$65=0,"-",COUNTIFS(FW$15:FW$64,"&gt;34",FW$15:FW$64,"&lt;40"))</f>
        <v>3</v>
      </c>
      <c r="FX71" s="168" t="n">
        <f aca="false">IF(FX$65=0,"-",COUNTIFS(FX$15:FX$64,"&gt;34",FX$15:FX$64,"&lt;40"))</f>
        <v>3</v>
      </c>
      <c r="FY71" s="168" t="n">
        <f aca="false">IF(FY$65=0,"-",COUNTIFS(FY$15:FY$64,"&gt;34",FY$15:FY$64,"&lt;40"))</f>
        <v>0</v>
      </c>
      <c r="FZ71" s="168" t="n">
        <f aca="false">IF(FZ$65=0,"-",COUNTIFS(FZ$15:FZ$64,"&gt;34",FZ$15:FZ$64,"&lt;40"))</f>
        <v>0</v>
      </c>
      <c r="GA71" s="168" t="n">
        <f aca="false">IF(GA$65=0,"-",COUNTIFS(GA$15:GA$64,"&gt;34",GA$15:GA$64,"&lt;40"))</f>
        <v>1</v>
      </c>
      <c r="GB71" s="168" t="n">
        <f aca="false">IF(GB$65=0,"-",COUNTIFS(GB$15:GB$64,"&gt;34",GB$15:GB$64,"&lt;40"))</f>
        <v>0</v>
      </c>
      <c r="GC71" s="168" t="n">
        <f aca="false">IF(GC$65=0,"-",COUNTIFS(GC$15:GC$64,"&gt;34",GC$15:GC$64,"&lt;40"))</f>
        <v>0</v>
      </c>
      <c r="GD71" s="168" t="n">
        <f aca="false">IF(GD$65=0,"-",COUNTIFS(GD$15:GD$64,"&gt;34",GD$15:GD$64,"&lt;40"))</f>
        <v>0</v>
      </c>
      <c r="GE71" s="168" t="n">
        <f aca="false">IF(GE$65=0,"-",COUNTIFS(GE$15:GE$64,"&gt;34",GE$15:GE$64,"&lt;40"))</f>
        <v>0</v>
      </c>
      <c r="GF71" s="168" t="n">
        <f aca="false">IF(GF$65=0,"-",COUNTIFS(GF$15:GF$64,"&gt;34",GF$15:GF$64,"&lt;40"))</f>
        <v>0</v>
      </c>
      <c r="GG71" s="168" t="n">
        <f aca="false">IF(GG$65=0,"-",COUNTIFS(GG$15:GG$64,"&gt;34",GG$15:GG$64,"&lt;40"))</f>
        <v>3</v>
      </c>
      <c r="GH71" s="168" t="n">
        <f aca="false">IF(GH$65=0,"-",COUNTIFS(GH$15:GH$64,"&gt;34",GH$15:GH$64,"&lt;40"))</f>
        <v>1</v>
      </c>
      <c r="GI71" s="168" t="n">
        <f aca="false">IF(GI$65=0,"-",COUNTIFS(GI$15:GI$64,"&gt;34",GI$15:GI$64,"&lt;40"))</f>
        <v>2</v>
      </c>
      <c r="GJ71" s="168" t="n">
        <f aca="false">IF(GJ$65=0,"-",COUNTIFS(GJ$15:GJ$64,"&gt;34",GJ$15:GJ$64,"&lt;40"))</f>
        <v>0</v>
      </c>
      <c r="GK71" s="168" t="n">
        <f aca="false">IF(GK$65=0,"-",COUNTIFS(GK$15:GK$64,"&gt;34",GK$15:GK$64,"&lt;40"))</f>
        <v>0</v>
      </c>
      <c r="GL71" s="168" t="n">
        <f aca="false">IF(GL$65=0,"-",COUNTIFS(GL$15:GL$64,"&gt;34",GL$15:GL$64,"&lt;40"))</f>
        <v>2</v>
      </c>
      <c r="GM71" s="168" t="n">
        <f aca="false">IF(GM$65=0,"-",COUNTIFS(GM$15:GM$64,"&gt;34",GM$15:GM$64,"&lt;40"))</f>
        <v>0</v>
      </c>
      <c r="GN71" s="168" t="n">
        <f aca="false">IF(GN$65=0,"-",COUNTIFS(GN$15:GN$64,"&gt;34",GN$15:GN$64,"&lt;40"))</f>
        <v>0</v>
      </c>
      <c r="GO71" s="168" t="n">
        <f aca="false">IF(GO$65=0,"-",COUNTIFS(GO$15:GO$64,"&gt;34",GO$15:GO$64,"&lt;40"))</f>
        <v>1</v>
      </c>
      <c r="GP71" s="168" t="n">
        <f aca="false">IF(GP$65=0,"-",COUNTIFS(GP$15:GP$64,"&gt;34",GP$15:GP$64,"&lt;40"))</f>
        <v>0</v>
      </c>
      <c r="GQ71" s="168" t="n">
        <f aca="false">IF(GQ$65=0,"-",COUNTIFS(GQ$15:GQ$64,"&gt;34",GQ$15:GQ$64,"&lt;40"))</f>
        <v>0</v>
      </c>
      <c r="GR71" s="168" t="n">
        <f aca="false">IF(GR$65=0,"-",COUNTIFS(GR$15:GR$64,"&gt;34",GR$15:GR$64,"&lt;40"))</f>
        <v>2</v>
      </c>
      <c r="GS71" s="168" t="n">
        <f aca="false">IF(GS$65=0,"-",COUNTIFS(GS$15:GS$64,"&gt;34",GS$15:GS$64,"&lt;40"))</f>
        <v>0</v>
      </c>
      <c r="GT71" s="168" t="n">
        <f aca="false">IF(GT$65=0,"-",COUNTIFS(GT$15:GT$64,"&gt;34",GT$15:GT$64,"&lt;40"))</f>
        <v>0</v>
      </c>
      <c r="GU71" s="168" t="n">
        <f aca="false">IF(GU$65=0,"-",COUNTIFS(GU$15:GU$64,"&gt;34",GU$15:GU$64,"&lt;40"))</f>
        <v>0</v>
      </c>
      <c r="GV71" s="168" t="n">
        <f aca="false">IF(GV$65=0,"-",COUNTIFS(GV$15:GV$64,"&gt;34",GV$15:GV$64,"&lt;40"))</f>
        <v>0</v>
      </c>
      <c r="GW71" s="17"/>
      <c r="GX71" s="17"/>
      <c r="GY71" s="17"/>
      <c r="GZ71" s="17"/>
      <c r="HA71" s="17"/>
      <c r="HB71" s="17"/>
      <c r="HC71" s="17"/>
      <c r="HD71" s="17"/>
      <c r="HE71" s="17"/>
      <c r="HF71" s="17"/>
      <c r="HG71" s="17"/>
      <c r="HH71" s="17"/>
      <c r="HI71" s="17"/>
      <c r="HJ71" s="17"/>
      <c r="HK71" s="17"/>
      <c r="HL71" s="17"/>
      <c r="HM71" s="17"/>
      <c r="HN71" s="17"/>
      <c r="HO71" s="17"/>
      <c r="HP71" s="17"/>
      <c r="HQ71" s="17"/>
      <c r="HR71" s="17"/>
      <c r="HS71" s="17"/>
      <c r="HT71" s="17"/>
      <c r="HU71" s="17"/>
      <c r="HV71" s="17"/>
      <c r="HW71" s="17"/>
      <c r="HX71" s="17"/>
      <c r="HY71" s="17"/>
      <c r="HZ71" s="17"/>
      <c r="IA71" s="17"/>
      <c r="IB71" s="17"/>
      <c r="IC71" s="17"/>
      <c r="ID71" s="17"/>
      <c r="IE71" s="17"/>
      <c r="IF71" s="17"/>
      <c r="IG71" s="17"/>
      <c r="IH71" s="17"/>
      <c r="II71" s="17"/>
      <c r="IJ71" s="17"/>
      <c r="IK71" s="17"/>
      <c r="IL71" s="17"/>
      <c r="IM71" s="17"/>
      <c r="IN71" s="17"/>
      <c r="IO71" s="22"/>
    </row>
    <row r="72" customFormat="false" ht="12.8" hidden="false" customHeight="false" outlineLevel="0" collapsed="false">
      <c r="A72" s="203"/>
      <c r="B72" s="208" t="s">
        <v>102</v>
      </c>
      <c r="C72" s="209"/>
      <c r="D72" s="210"/>
      <c r="E72" s="171" t="n">
        <f aca="false">IF(E$65=0,"-",COUNTIFS(E$15:E$64,"&gt;19",E$15:E$64,"&lt;35"))</f>
        <v>0</v>
      </c>
      <c r="F72" s="169" t="n">
        <f aca="false">IF(F$65=0,"-",COUNTIFS(F$15:F$64,"&gt;19",F$15:F$64,"&lt;35"))</f>
        <v>0</v>
      </c>
      <c r="G72" s="171" t="n">
        <f aca="false">IF(G$65=0,"-",COUNTIFS(G$15:G$64,"&gt;19",G$15:G$64,"&lt;35"))</f>
        <v>0</v>
      </c>
      <c r="H72" s="169" t="n">
        <f aca="false">IF(H$65=0,"-",COUNTIFS(H$15:H$64,"&gt;19",H$15:H$64,"&lt;35"))</f>
        <v>0</v>
      </c>
      <c r="I72" s="171" t="n">
        <f aca="false">IF(I$65=0,"-",COUNTIFS(I$15:I$64,"&gt;19",I$15:I$64,"&lt;35"))</f>
        <v>0</v>
      </c>
      <c r="J72" s="169" t="n">
        <f aca="false">IF(J$65=0,"-",COUNTIFS(J$15:J$64,"&gt;19",J$15:J$64,"&lt;35"))</f>
        <v>0</v>
      </c>
      <c r="K72" s="171" t="n">
        <f aca="false">IF(K$65=0,"-",COUNTIFS(K$15:K$64,"&gt;19",K$15:K$64,"&lt;35"))</f>
        <v>0</v>
      </c>
      <c r="L72" s="168" t="n">
        <f aca="false">IF(L$65=0,"-",COUNTIFS(L$15:L$64,"&gt;19",L$15:L$64,"&lt;35"))</f>
        <v>0</v>
      </c>
      <c r="M72" s="168" t="n">
        <f aca="false">IF(M$65=0,"-",COUNTIFS(M$15:M$64,"&gt;19",M$15:M$64,"&lt;35"))</f>
        <v>0</v>
      </c>
      <c r="N72" s="169" t="n">
        <f aca="false">IF(N$65=0,"-",COUNTIFS(N$15:N$64,"&gt;19",N$15:N$64,"&lt;35"))</f>
        <v>0</v>
      </c>
      <c r="O72" s="171" t="n">
        <f aca="false">IF(O$65=0,"-",COUNTIFS(O$15:O$64,"&gt;19",O$15:O$64,"&lt;35"))</f>
        <v>0</v>
      </c>
      <c r="P72" s="168" t="n">
        <f aca="false">IF(P$65=0,"-",COUNTIFS(P$15:P$64,"&gt;19",P$15:P$64,"&lt;35"))</f>
        <v>0</v>
      </c>
      <c r="Q72" s="168" t="n">
        <f aca="false">IF(Q$65=0,"-",COUNTIFS(Q$15:Q$64,"&gt;19",Q$15:Q$64,"&lt;35"))</f>
        <v>0</v>
      </c>
      <c r="R72" s="168" t="n">
        <f aca="false">IF(R$65=0,"-",COUNTIFS(R$15:R$64,"&gt;19",R$15:R$64,"&lt;35"))</f>
        <v>0</v>
      </c>
      <c r="S72" s="168" t="n">
        <f aca="false">IF(S$65=0,"-",COUNTIFS(S$15:S$64,"&gt;19",S$15:S$64,"&lt;35"))</f>
        <v>0</v>
      </c>
      <c r="T72" s="168" t="n">
        <f aca="false">IF(T$65=0,"-",COUNTIFS(T$15:T$64,"&gt;19",T$15:T$64,"&lt;35"))</f>
        <v>0</v>
      </c>
      <c r="U72" s="168" t="n">
        <f aca="false">IF(U$65=0,"-",COUNTIFS(U$15:U$64,"&gt;19",U$15:U$64,"&lt;35"))</f>
        <v>0</v>
      </c>
      <c r="V72" s="169" t="n">
        <f aca="false">IF(V$65=0,"-",COUNTIFS(V$15:V$64,"&gt;19",V$15:V$64,"&lt;35"))</f>
        <v>0</v>
      </c>
      <c r="W72" s="171" t="n">
        <f aca="false">IF(W$65=0,"-",COUNTIFS(W$15:W$64,"&gt;19",W$15:W$64,"&lt;35"))</f>
        <v>0</v>
      </c>
      <c r="X72" s="168" t="n">
        <f aca="false">IF(X$65=0,"-",COUNTIFS(X$15:X$64,"&gt;19",X$15:X$64,"&lt;35"))</f>
        <v>0</v>
      </c>
      <c r="Y72" s="168" t="n">
        <f aca="false">IF(Y$65=0,"-",COUNTIFS(Y$15:Y$64,"&gt;19",Y$15:Y$64,"&lt;35"))</f>
        <v>0</v>
      </c>
      <c r="Z72" s="168" t="n">
        <f aca="false">IF(Z$65=0,"-",COUNTIFS(Z$15:Z$64,"&gt;19",Z$15:Z$64,"&lt;35"))</f>
        <v>0</v>
      </c>
      <c r="AA72" s="168" t="n">
        <f aca="false">IF(AA$65=0,"-",COUNTIFS(AA$15:AA$64,"&gt;19",AA$15:AA$64,"&lt;35"))</f>
        <v>0</v>
      </c>
      <c r="AB72" s="168" t="n">
        <f aca="false">IF(AB$65=0,"-",COUNTIFS(AB$15:AB$64,"&gt;19",AB$15:AB$64,"&lt;35"))</f>
        <v>0</v>
      </c>
      <c r="AC72" s="168" t="n">
        <f aca="false">IF(AC$65=0,"-",COUNTIFS(AC$15:AC$64,"&gt;19",AC$15:AC$64,"&lt;35"))</f>
        <v>0</v>
      </c>
      <c r="AD72" s="169" t="n">
        <f aca="false">IF(AD$65=0,"-",COUNTIFS(AD$15:AD$64,"&gt;19",AD$15:AD$64,"&lt;35"))</f>
        <v>0</v>
      </c>
      <c r="AE72" s="171" t="n">
        <f aca="false">IF(AE$65=0,"-",COUNTIFS(AE$15:AE$64,"&gt;19",AE$15:AE$64,"&lt;35"))</f>
        <v>0</v>
      </c>
      <c r="AF72" s="168" t="n">
        <f aca="false">IF(AF$65=0,"-",COUNTIFS(AF$15:AF$64,"&gt;19",AF$15:AF$64,"&lt;35"))</f>
        <v>0</v>
      </c>
      <c r="AG72" s="168" t="n">
        <f aca="false">IF(AG$65=0,"-",COUNTIFS(AG$15:AG$64,"&gt;19",AG$15:AG$64,"&lt;35"))</f>
        <v>0</v>
      </c>
      <c r="AH72" s="168" t="n">
        <f aca="false">IF(AH$65=0,"-",COUNTIFS(AH$15:AH$64,"&gt;19",AH$15:AH$64,"&lt;35"))</f>
        <v>0</v>
      </c>
      <c r="AI72" s="168" t="n">
        <f aca="false">IF(AI$65=0,"-",COUNTIFS(AI$15:AI$64,"&gt;19",AI$15:AI$64,"&lt;35"))</f>
        <v>0</v>
      </c>
      <c r="AJ72" s="168" t="n">
        <f aca="false">IF(AJ$65=0,"-",COUNTIFS(AJ$15:AJ$64,"&gt;19",AJ$15:AJ$64,"&lt;35"))</f>
        <v>0</v>
      </c>
      <c r="AK72" s="168" t="n">
        <f aca="false">IF(AK$65=0,"-",COUNTIFS(AK$15:AK$64,"&gt;19",AK$15:AK$64,"&lt;35"))</f>
        <v>0</v>
      </c>
      <c r="AL72" s="169" t="n">
        <f aca="false">IF(AL$65=0,"-",COUNTIFS(AL$15:AL$64,"&gt;19",AL$15:AL$64,"&lt;35"))</f>
        <v>0</v>
      </c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201"/>
      <c r="FK72" s="203"/>
      <c r="FL72" s="208" t="s">
        <v>102</v>
      </c>
      <c r="FM72" s="211"/>
      <c r="FN72" s="211"/>
      <c r="FO72" s="168" t="n">
        <f aca="false">IF(FO$65=0,"-",COUNTIFS(FO$15:FO$64,"&gt;19",FO$15:FO$64,"&lt;35"))</f>
        <v>17</v>
      </c>
      <c r="FP72" s="168" t="n">
        <f aca="false">IF(FP$65=0,"-",COUNTIFS(FP$15:FP$64,"&gt;19",FP$15:FP$64,"&lt;35"))</f>
        <v>0</v>
      </c>
      <c r="FQ72" s="168" t="n">
        <f aca="false">IF(FQ$65=0,"-",COUNTIFS(FQ$15:FQ$64,"&gt;19",FQ$15:FQ$64,"&lt;35"))</f>
        <v>10</v>
      </c>
      <c r="FR72" s="168" t="n">
        <f aca="false">IF(FR$65=0,"-",COUNTIFS(FR$15:FR$64,"&gt;19",FR$15:FR$64,"&lt;35"))</f>
        <v>1</v>
      </c>
      <c r="FS72" s="168" t="n">
        <f aca="false">IF(FS$65=0,"-",COUNTIFS(FS$15:FS$64,"&gt;19",FS$15:FS$64,"&lt;35"))</f>
        <v>0</v>
      </c>
      <c r="FT72" s="168" t="n">
        <f aca="false">IF(FT$65=0,"-",COUNTIFS(FT$15:FT$64,"&gt;19",FT$15:FT$64,"&lt;35"))</f>
        <v>0</v>
      </c>
      <c r="FU72" s="168" t="n">
        <f aca="false">IF(FU$65=0,"-",COUNTIFS(FU$15:FU$64,"&gt;19",FU$15:FU$64,"&lt;35"))</f>
        <v>6</v>
      </c>
      <c r="FV72" s="168" t="n">
        <f aca="false">IF(FV$65=0,"-",COUNTIFS(FV$15:FV$64,"&gt;19",FV$15:FV$64,"&lt;35"))</f>
        <v>13</v>
      </c>
      <c r="FW72" s="168" t="n">
        <f aca="false">IF(FW$65=0,"-",COUNTIFS(FW$15:FW$64,"&gt;19",FW$15:FW$64,"&lt;35"))</f>
        <v>6</v>
      </c>
      <c r="FX72" s="168" t="n">
        <f aca="false">IF(FX$65=0,"-",COUNTIFS(FX$15:FX$64,"&gt;19",FX$15:FX$64,"&lt;35"))</f>
        <v>14</v>
      </c>
      <c r="FY72" s="168" t="n">
        <f aca="false">IF(FY$65=0,"-",COUNTIFS(FY$15:FY$64,"&gt;19",FY$15:FY$64,"&lt;35"))</f>
        <v>0</v>
      </c>
      <c r="FZ72" s="168" t="n">
        <f aca="false">IF(FZ$65=0,"-",COUNTIFS(FZ$15:FZ$64,"&gt;19",FZ$15:FZ$64,"&lt;35"))</f>
        <v>3</v>
      </c>
      <c r="GA72" s="168" t="n">
        <f aca="false">IF(GA$65=0,"-",COUNTIFS(GA$15:GA$64,"&gt;19",GA$15:GA$64,"&lt;35"))</f>
        <v>9</v>
      </c>
      <c r="GB72" s="168" t="n">
        <f aca="false">IF(GB$65=0,"-",COUNTIFS(GB$15:GB$64,"&gt;19",GB$15:GB$64,"&lt;35"))</f>
        <v>0</v>
      </c>
      <c r="GC72" s="168" t="n">
        <f aca="false">IF(GC$65=0,"-",COUNTIFS(GC$15:GC$64,"&gt;19",GC$15:GC$64,"&lt;35"))</f>
        <v>0</v>
      </c>
      <c r="GD72" s="168" t="n">
        <f aca="false">IF(GD$65=0,"-",COUNTIFS(GD$15:GD$64,"&gt;19",GD$15:GD$64,"&lt;35"))</f>
        <v>0</v>
      </c>
      <c r="GE72" s="168" t="n">
        <f aca="false">IF(GE$65=0,"-",COUNTIFS(GE$15:GE$64,"&gt;19",GE$15:GE$64,"&lt;35"))</f>
        <v>0</v>
      </c>
      <c r="GF72" s="168" t="n">
        <f aca="false">IF(GF$65=0,"-",COUNTIFS(GF$15:GF$64,"&gt;19",GF$15:GF$64,"&lt;35"))</f>
        <v>0</v>
      </c>
      <c r="GG72" s="168" t="n">
        <f aca="false">IF(GG$65=0,"-",COUNTIFS(GG$15:GG$64,"&gt;19",GG$15:GG$64,"&lt;35"))</f>
        <v>0</v>
      </c>
      <c r="GH72" s="168" t="n">
        <f aca="false">IF(GH$65=0,"-",COUNTIFS(GH$15:GH$64,"&gt;19",GH$15:GH$64,"&lt;35"))</f>
        <v>0</v>
      </c>
      <c r="GI72" s="168" t="n">
        <f aca="false">IF(GI$65=0,"-",COUNTIFS(GI$15:GI$64,"&gt;19",GI$15:GI$64,"&lt;35"))</f>
        <v>5</v>
      </c>
      <c r="GJ72" s="168" t="n">
        <f aca="false">IF(GJ$65=0,"-",COUNTIFS(GJ$15:GJ$64,"&gt;19",GJ$15:GJ$64,"&lt;35"))</f>
        <v>0</v>
      </c>
      <c r="GK72" s="168" t="n">
        <f aca="false">IF(GK$65=0,"-",COUNTIFS(GK$15:GK$64,"&gt;19",GK$15:GK$64,"&lt;35"))</f>
        <v>0</v>
      </c>
      <c r="GL72" s="168" t="n">
        <f aca="false">IF(GL$65=0,"-",COUNTIFS(GL$15:GL$64,"&gt;19",GL$15:GL$64,"&lt;35"))</f>
        <v>5</v>
      </c>
      <c r="GM72" s="168" t="n">
        <f aca="false">IF(GM$65=0,"-",COUNTIFS(GM$15:GM$64,"&gt;19",GM$15:GM$64,"&lt;35"))</f>
        <v>0</v>
      </c>
      <c r="GN72" s="168" t="n">
        <f aca="false">IF(GN$65=0,"-",COUNTIFS(GN$15:GN$64,"&gt;19",GN$15:GN$64,"&lt;35"))</f>
        <v>0</v>
      </c>
      <c r="GO72" s="168" t="n">
        <f aca="false">IF(GO$65=0,"-",COUNTIFS(GO$15:GO$64,"&gt;19",GO$15:GO$64,"&lt;35"))</f>
        <v>6</v>
      </c>
      <c r="GP72" s="168" t="n">
        <f aca="false">IF(GP$65=0,"-",COUNTIFS(GP$15:GP$64,"&gt;19",GP$15:GP$64,"&lt;35"))</f>
        <v>3</v>
      </c>
      <c r="GQ72" s="168" t="n">
        <f aca="false">IF(GQ$65=0,"-",COUNTIFS(GQ$15:GQ$64,"&gt;19",GQ$15:GQ$64,"&lt;35"))</f>
        <v>0</v>
      </c>
      <c r="GR72" s="168" t="n">
        <f aca="false">IF(GR$65=0,"-",COUNTIFS(GR$15:GR$64,"&gt;19",GR$15:GR$64,"&lt;35"))</f>
        <v>1</v>
      </c>
      <c r="GS72" s="168" t="n">
        <f aca="false">IF(GS$65=0,"-",COUNTIFS(GS$15:GS$64,"&gt;19",GS$15:GS$64,"&lt;35"))</f>
        <v>0</v>
      </c>
      <c r="GT72" s="168" t="n">
        <f aca="false">IF(GT$65=0,"-",COUNTIFS(GT$15:GT$64,"&gt;19",GT$15:GT$64,"&lt;35"))</f>
        <v>0</v>
      </c>
      <c r="GU72" s="168" t="n">
        <f aca="false">IF(GU$65=0,"-",COUNTIFS(GU$15:GU$64,"&gt;19",GU$15:GU$64,"&lt;35"))</f>
        <v>0</v>
      </c>
      <c r="GV72" s="168" t="n">
        <f aca="false">IF(GV$65=0,"-",COUNTIFS(GV$15:GV$64,"&gt;19",GV$15:GV$64,"&lt;35"))</f>
        <v>0</v>
      </c>
      <c r="GW72" s="17"/>
      <c r="GX72" s="17"/>
      <c r="GY72" s="17"/>
      <c r="GZ72" s="17"/>
      <c r="HA72" s="17"/>
      <c r="HB72" s="17"/>
      <c r="HC72" s="17"/>
      <c r="HD72" s="17"/>
      <c r="HE72" s="17"/>
      <c r="HF72" s="17"/>
      <c r="HG72" s="17"/>
      <c r="HH72" s="17"/>
      <c r="HI72" s="17"/>
      <c r="HJ72" s="17"/>
      <c r="HK72" s="17"/>
      <c r="HL72" s="17"/>
      <c r="HM72" s="17"/>
      <c r="HN72" s="17"/>
      <c r="HO72" s="17"/>
      <c r="HP72" s="17"/>
      <c r="HQ72" s="17"/>
      <c r="HR72" s="17"/>
      <c r="HS72" s="17"/>
      <c r="HT72" s="17"/>
      <c r="HU72" s="17"/>
      <c r="HV72" s="17"/>
      <c r="HW72" s="17"/>
      <c r="HX72" s="17"/>
      <c r="HY72" s="17"/>
      <c r="HZ72" s="17"/>
      <c r="IA72" s="17"/>
      <c r="IB72" s="17"/>
      <c r="IC72" s="17"/>
      <c r="ID72" s="17"/>
      <c r="IE72" s="17"/>
      <c r="IF72" s="17"/>
      <c r="IG72" s="17"/>
      <c r="IH72" s="17"/>
      <c r="II72" s="17"/>
      <c r="IJ72" s="17"/>
      <c r="IK72" s="17"/>
      <c r="IL72" s="17"/>
      <c r="IM72" s="17"/>
      <c r="IN72" s="17"/>
      <c r="IO72" s="22"/>
    </row>
    <row r="73" customFormat="false" ht="12.8" hidden="false" customHeight="false" outlineLevel="0" collapsed="false">
      <c r="A73" s="203"/>
      <c r="B73" s="212" t="s">
        <v>103</v>
      </c>
      <c r="C73" s="213"/>
      <c r="D73" s="214"/>
      <c r="E73" s="171" t="n">
        <f aca="false">IF(E$65=0,"-",COUNTIFS(E$15:E$64,"&gt;9",E$15:E$64,"&lt;20"))</f>
        <v>0</v>
      </c>
      <c r="F73" s="169" t="n">
        <f aca="false">IF(F$65=0,"-",COUNTIFS(F$15:F$64,"&gt;9",F$15:F$64,"&lt;20"))</f>
        <v>0</v>
      </c>
      <c r="G73" s="171" t="n">
        <f aca="false">IF(G$65=0,"-",COUNTIFS(G$15:G$64,"&gt;9",G$15:G$64,"&lt;20"))</f>
        <v>0</v>
      </c>
      <c r="H73" s="169" t="n">
        <f aca="false">IF(H$65=0,"-",COUNTIFS(H$15:H$64,"&gt;9",H$15:H$64,"&lt;20"))</f>
        <v>0</v>
      </c>
      <c r="I73" s="171" t="n">
        <f aca="false">IF(I$65=0,"-",COUNTIFS(I$15:I$64,"&gt;9",I$15:I$64,"&lt;20"))</f>
        <v>0</v>
      </c>
      <c r="J73" s="169" t="n">
        <f aca="false">IF(J$65=0,"-",COUNTIFS(J$15:J$64,"&gt;9",J$15:J$64,"&lt;20"))</f>
        <v>0</v>
      </c>
      <c r="K73" s="171" t="n">
        <f aca="false">IF(K$65=0,"-",COUNTIFS(K$15:K$64,"&gt;9",K$15:K$64,"&lt;20"))</f>
        <v>0</v>
      </c>
      <c r="L73" s="168" t="n">
        <f aca="false">IF(L$65=0,"-",COUNTIFS(L$15:L$64,"&gt;9",L$15:L$64,"&lt;20"))</f>
        <v>0</v>
      </c>
      <c r="M73" s="168" t="n">
        <f aca="false">IF(M$65=0,"-",COUNTIFS(M$15:M$64,"&gt;9",M$15:M$64,"&lt;20"))</f>
        <v>0</v>
      </c>
      <c r="N73" s="169" t="n">
        <f aca="false">IF(N$65=0,"-",COUNTIFS(N$15:N$64,"&gt;9",N$15:N$64,"&lt;20"))</f>
        <v>0</v>
      </c>
      <c r="O73" s="171" t="n">
        <f aca="false">IF(O$65=0,"-",COUNTIFS(O$15:O$64,"&gt;9",O$15:O$64,"&lt;20"))</f>
        <v>0</v>
      </c>
      <c r="P73" s="168" t="n">
        <f aca="false">IF(P$65=0,"-",COUNTIFS(P$15:P$64,"&gt;9",P$15:P$64,"&lt;20"))</f>
        <v>0</v>
      </c>
      <c r="Q73" s="168" t="n">
        <f aca="false">IF(Q$65=0,"-",COUNTIFS(Q$15:Q$64,"&gt;9",Q$15:Q$64,"&lt;20"))</f>
        <v>0</v>
      </c>
      <c r="R73" s="168" t="n">
        <f aca="false">IF(R$65=0,"-",COUNTIFS(R$15:R$64,"&gt;9",R$15:R$64,"&lt;20"))</f>
        <v>0</v>
      </c>
      <c r="S73" s="168" t="n">
        <f aca="false">IF(S$65=0,"-",COUNTIFS(S$15:S$64,"&gt;9",S$15:S$64,"&lt;20"))</f>
        <v>0</v>
      </c>
      <c r="T73" s="168" t="n">
        <f aca="false">IF(T$65=0,"-",COUNTIFS(T$15:T$64,"&gt;9",T$15:T$64,"&lt;20"))</f>
        <v>0</v>
      </c>
      <c r="U73" s="168" t="n">
        <f aca="false">IF(U$65=0,"-",COUNTIFS(U$15:U$64,"&gt;9",U$15:U$64,"&lt;20"))</f>
        <v>0</v>
      </c>
      <c r="V73" s="169" t="n">
        <f aca="false">IF(V$65=0,"-",COUNTIFS(V$15:V$64,"&gt;9",V$15:V$64,"&lt;20"))</f>
        <v>0</v>
      </c>
      <c r="W73" s="171" t="n">
        <f aca="false">IF(W$65=0,"-",COUNTIFS(W$15:W$64,"&gt;9",W$15:W$64,"&lt;20"))</f>
        <v>0</v>
      </c>
      <c r="X73" s="168" t="n">
        <f aca="false">IF(X$65=0,"-",COUNTIFS(X$15:X$64,"&gt;9",X$15:X$64,"&lt;20"))</f>
        <v>0</v>
      </c>
      <c r="Y73" s="168" t="n">
        <f aca="false">IF(Y$65=0,"-",COUNTIFS(Y$15:Y$64,"&gt;9",Y$15:Y$64,"&lt;20"))</f>
        <v>0</v>
      </c>
      <c r="Z73" s="168" t="n">
        <f aca="false">IF(Z$65=0,"-",COUNTIFS(Z$15:Z$64,"&gt;9",Z$15:Z$64,"&lt;20"))</f>
        <v>0</v>
      </c>
      <c r="AA73" s="168" t="n">
        <f aca="false">IF(AA$65=0,"-",COUNTIFS(AA$15:AA$64,"&gt;9",AA$15:AA$64,"&lt;20"))</f>
        <v>0</v>
      </c>
      <c r="AB73" s="168" t="n">
        <f aca="false">IF(AB$65=0,"-",COUNTIFS(AB$15:AB$64,"&gt;9",AB$15:AB$64,"&lt;20"))</f>
        <v>0</v>
      </c>
      <c r="AC73" s="168" t="n">
        <f aca="false">IF(AC$65=0,"-",COUNTIFS(AC$15:AC$64,"&gt;9",AC$15:AC$64,"&lt;20"))</f>
        <v>0</v>
      </c>
      <c r="AD73" s="169" t="n">
        <f aca="false">IF(AD$65=0,"-",COUNTIFS(AD$15:AD$64,"&gt;9",AD$15:AD$64,"&lt;20"))</f>
        <v>0</v>
      </c>
      <c r="AE73" s="171" t="n">
        <f aca="false">IF(AE$65=0,"-",COUNTIFS(AE$15:AE$64,"&gt;9",AE$15:AE$64,"&lt;20"))</f>
        <v>0</v>
      </c>
      <c r="AF73" s="168" t="n">
        <f aca="false">IF(AF$65=0,"-",COUNTIFS(AF$15:AF$64,"&gt;9",AF$15:AF$64,"&lt;20"))</f>
        <v>0</v>
      </c>
      <c r="AG73" s="168" t="n">
        <f aca="false">IF(AG$65=0,"-",COUNTIFS(AG$15:AG$64,"&gt;9",AG$15:AG$64,"&lt;20"))</f>
        <v>0</v>
      </c>
      <c r="AH73" s="168" t="n">
        <f aca="false">IF(AH$65=0,"-",COUNTIFS(AH$15:AH$64,"&gt;9",AH$15:AH$64,"&lt;20"))</f>
        <v>0</v>
      </c>
      <c r="AI73" s="168" t="n">
        <f aca="false">IF(AI$65=0,"-",COUNTIFS(AI$15:AI$64,"&gt;9",AI$15:AI$64,"&lt;20"))</f>
        <v>0</v>
      </c>
      <c r="AJ73" s="168" t="n">
        <f aca="false">IF(AJ$65=0,"-",COUNTIFS(AJ$15:AJ$64,"&gt;9",AJ$15:AJ$64,"&lt;20"))</f>
        <v>0</v>
      </c>
      <c r="AK73" s="168" t="n">
        <f aca="false">IF(AK$65=0,"-",COUNTIFS(AK$15:AK$64,"&gt;9",AK$15:AK$64,"&lt;20"))</f>
        <v>0</v>
      </c>
      <c r="AL73" s="169" t="n">
        <f aca="false">IF(AL$65=0,"-",COUNTIFS(AL$15:AL$64,"&gt;9",AL$15:AL$64,"&lt;20"))</f>
        <v>0</v>
      </c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201"/>
      <c r="FK73" s="203"/>
      <c r="FL73" s="212" t="s">
        <v>103</v>
      </c>
      <c r="FM73" s="215"/>
      <c r="FN73" s="215"/>
      <c r="FO73" s="168" t="n">
        <f aca="false">IF(FO$65=0,"-",COUNTIFS(FO$15:FO$64,"&gt;9",FO$15:FO$64,"&lt;20"))</f>
        <v>8</v>
      </c>
      <c r="FP73" s="168" t="n">
        <f aca="false">IF(FP$65=0,"-",COUNTIFS(FP$15:FP$64,"&gt;9",FP$15:FP$64,"&lt;20"))</f>
        <v>0</v>
      </c>
      <c r="FQ73" s="168" t="n">
        <f aca="false">IF(FQ$65=0,"-",COUNTIFS(FQ$15:FQ$64,"&gt;9",FQ$15:FQ$64,"&lt;20"))</f>
        <v>3</v>
      </c>
      <c r="FR73" s="168" t="n">
        <f aca="false">IF(FR$65=0,"-",COUNTIFS(FR$15:FR$64,"&gt;9",FR$15:FR$64,"&lt;20"))</f>
        <v>0</v>
      </c>
      <c r="FS73" s="168" t="n">
        <f aca="false">IF(FS$65=0,"-",COUNTIFS(FS$15:FS$64,"&gt;9",FS$15:FS$64,"&lt;20"))</f>
        <v>0</v>
      </c>
      <c r="FT73" s="168" t="n">
        <f aca="false">IF(FT$65=0,"-",COUNTIFS(FT$15:FT$64,"&gt;9",FT$15:FT$64,"&lt;20"))</f>
        <v>0</v>
      </c>
      <c r="FU73" s="168" t="n">
        <f aca="false">IF(FU$65=0,"-",COUNTIFS(FU$15:FU$64,"&gt;9",FU$15:FU$64,"&lt;20"))</f>
        <v>10</v>
      </c>
      <c r="FV73" s="168" t="n">
        <f aca="false">IF(FV$65=0,"-",COUNTIFS(FV$15:FV$64,"&gt;9",FV$15:FV$64,"&lt;20"))</f>
        <v>19</v>
      </c>
      <c r="FW73" s="168" t="n">
        <f aca="false">IF(FW$65=0,"-",COUNTIFS(FW$15:FW$64,"&gt;9",FW$15:FW$64,"&lt;20"))</f>
        <v>15</v>
      </c>
      <c r="FX73" s="168" t="n">
        <f aca="false">IF(FX$65=0,"-",COUNTIFS(FX$15:FX$64,"&gt;9",FX$15:FX$64,"&lt;20"))</f>
        <v>17</v>
      </c>
      <c r="FY73" s="168" t="n">
        <f aca="false">IF(FY$65=0,"-",COUNTIFS(FY$15:FY$64,"&gt;9",FY$15:FY$64,"&lt;20"))</f>
        <v>0</v>
      </c>
      <c r="FZ73" s="168" t="n">
        <f aca="false">IF(FZ$65=0,"-",COUNTIFS(FZ$15:FZ$64,"&gt;9",FZ$15:FZ$64,"&lt;20"))</f>
        <v>2</v>
      </c>
      <c r="GA73" s="168" t="n">
        <f aca="false">IF(GA$65=0,"-",COUNTIFS(GA$15:GA$64,"&gt;9",GA$15:GA$64,"&lt;20"))</f>
        <v>9</v>
      </c>
      <c r="GB73" s="168" t="n">
        <f aca="false">IF(GB$65=0,"-",COUNTIFS(GB$15:GB$64,"&gt;9",GB$15:GB$64,"&lt;20"))</f>
        <v>0</v>
      </c>
      <c r="GC73" s="168" t="n">
        <f aca="false">IF(GC$65=0,"-",COUNTIFS(GC$15:GC$64,"&gt;9",GC$15:GC$64,"&lt;20"))</f>
        <v>0</v>
      </c>
      <c r="GD73" s="168" t="n">
        <f aca="false">IF(GD$65=0,"-",COUNTIFS(GD$15:GD$64,"&gt;9",GD$15:GD$64,"&lt;20"))</f>
        <v>0</v>
      </c>
      <c r="GE73" s="168" t="n">
        <f aca="false">IF(GE$65=0,"-",COUNTIFS(GE$15:GE$64,"&gt;9",GE$15:GE$64,"&lt;20"))</f>
        <v>0</v>
      </c>
      <c r="GF73" s="168" t="n">
        <f aca="false">IF(GF$65=0,"-",COUNTIFS(GF$15:GF$64,"&gt;9",GF$15:GF$64,"&lt;20"))</f>
        <v>0</v>
      </c>
      <c r="GG73" s="168" t="n">
        <f aca="false">IF(GG$65=0,"-",COUNTIFS(GG$15:GG$64,"&gt;9",GG$15:GG$64,"&lt;20"))</f>
        <v>0</v>
      </c>
      <c r="GH73" s="168" t="n">
        <f aca="false">IF(GH$65=0,"-",COUNTIFS(GH$15:GH$64,"&gt;9",GH$15:GH$64,"&lt;20"))</f>
        <v>1</v>
      </c>
      <c r="GI73" s="168" t="n">
        <f aca="false">IF(GI$65=0,"-",COUNTIFS(GI$15:GI$64,"&gt;9",GI$15:GI$64,"&lt;20"))</f>
        <v>0</v>
      </c>
      <c r="GJ73" s="168" t="n">
        <f aca="false">IF(GJ$65=0,"-",COUNTIFS(GJ$15:GJ$64,"&gt;9",GJ$15:GJ$64,"&lt;20"))</f>
        <v>0</v>
      </c>
      <c r="GK73" s="168" t="n">
        <f aca="false">IF(GK$65=0,"-",COUNTIFS(GK$15:GK$64,"&gt;9",GK$15:GK$64,"&lt;20"))</f>
        <v>0</v>
      </c>
      <c r="GL73" s="168" t="n">
        <f aca="false">IF(GL$65=0,"-",COUNTIFS(GL$15:GL$64,"&gt;9",GL$15:GL$64,"&lt;20"))</f>
        <v>2</v>
      </c>
      <c r="GM73" s="168" t="n">
        <f aca="false">IF(GM$65=0,"-",COUNTIFS(GM$15:GM$64,"&gt;9",GM$15:GM$64,"&lt;20"))</f>
        <v>0</v>
      </c>
      <c r="GN73" s="168" t="n">
        <f aca="false">IF(GN$65=0,"-",COUNTIFS(GN$15:GN$64,"&gt;9",GN$15:GN$64,"&lt;20"))</f>
        <v>0</v>
      </c>
      <c r="GO73" s="168" t="n">
        <f aca="false">IF(GO$65=0,"-",COUNTIFS(GO$15:GO$64,"&gt;9",GO$15:GO$64,"&lt;20"))</f>
        <v>1</v>
      </c>
      <c r="GP73" s="168" t="n">
        <f aca="false">IF(GP$65=0,"-",COUNTIFS(GP$15:GP$64,"&gt;9",GP$15:GP$64,"&lt;20"))</f>
        <v>2</v>
      </c>
      <c r="GQ73" s="168" t="n">
        <f aca="false">IF(GQ$65=0,"-",COUNTIFS(GQ$15:GQ$64,"&gt;9",GQ$15:GQ$64,"&lt;20"))</f>
        <v>0</v>
      </c>
      <c r="GR73" s="168" t="n">
        <f aca="false">IF(GR$65=0,"-",COUNTIFS(GR$15:GR$64,"&gt;9",GR$15:GR$64,"&lt;20"))</f>
        <v>0</v>
      </c>
      <c r="GS73" s="168" t="n">
        <f aca="false">IF(GS$65=0,"-",COUNTIFS(GS$15:GS$64,"&gt;9",GS$15:GS$64,"&lt;20"))</f>
        <v>0</v>
      </c>
      <c r="GT73" s="168" t="n">
        <f aca="false">IF(GT$65=0,"-",COUNTIFS(GT$15:GT$64,"&gt;9",GT$15:GT$64,"&lt;20"))</f>
        <v>0</v>
      </c>
      <c r="GU73" s="168" t="n">
        <f aca="false">IF(GU$65=0,"-",COUNTIFS(GU$15:GU$64,"&gt;9",GU$15:GU$64,"&lt;20"))</f>
        <v>0</v>
      </c>
      <c r="GV73" s="168" t="n">
        <f aca="false">IF(GV$65=0,"-",COUNTIFS(GV$15:GV$64,"&gt;9",GV$15:GV$64,"&lt;20"))</f>
        <v>0</v>
      </c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  <c r="IA73" s="17"/>
      <c r="IB73" s="17"/>
      <c r="IC73" s="17"/>
      <c r="ID73" s="17"/>
      <c r="IE73" s="17"/>
      <c r="IF73" s="17"/>
      <c r="IG73" s="17"/>
      <c r="IH73" s="17"/>
      <c r="II73" s="17"/>
      <c r="IJ73" s="17"/>
      <c r="IK73" s="17"/>
      <c r="IL73" s="17"/>
      <c r="IM73" s="17"/>
      <c r="IN73" s="17"/>
      <c r="IO73" s="22"/>
    </row>
    <row r="74" customFormat="false" ht="12.8" hidden="false" customHeight="false" outlineLevel="0" collapsed="false">
      <c r="A74" s="203"/>
      <c r="B74" s="204" t="s">
        <v>104</v>
      </c>
      <c r="C74" s="205"/>
      <c r="D74" s="206"/>
      <c r="E74" s="171" t="n">
        <f aca="false">IF(E$65=0,"-",COUNTIFS(E$15:E$64,"&gt;=0",E$15:E$64,"&lt;10"))</f>
        <v>0</v>
      </c>
      <c r="F74" s="169" t="n">
        <f aca="false">IF(F$65=0,"-",COUNTIFS(F$15:F$64,"&gt;=0",F$15:F$64,"&lt;10"))</f>
        <v>0</v>
      </c>
      <c r="G74" s="171" t="n">
        <f aca="false">IF(G$65=0,"-",COUNTIFS(G$15:G$64,"&gt;=0",G$15:G$64,"&lt;10"))</f>
        <v>0</v>
      </c>
      <c r="H74" s="169" t="n">
        <f aca="false">IF(H$65=0,"-",COUNTIFS(H$15:H$64,"&gt;=0",H$15:H$64,"&lt;10"))</f>
        <v>0</v>
      </c>
      <c r="I74" s="171" t="n">
        <f aca="false">IF(I$65=0,"-",COUNTIFS(I$15:I$64,"&gt;=0",I$15:I$64,"&lt;10"))</f>
        <v>0</v>
      </c>
      <c r="J74" s="169" t="n">
        <f aca="false">IF(J$65=0,"-",COUNTIFS(J$15:J$64,"&gt;=0",J$15:J$64,"&lt;10"))</f>
        <v>0</v>
      </c>
      <c r="K74" s="171" t="n">
        <f aca="false">IF(K$65=0,"-",COUNTIFS(K$15:K$64,"&gt;=0",K$15:K$64,"&lt;10"))</f>
        <v>0</v>
      </c>
      <c r="L74" s="168" t="n">
        <f aca="false">IF(L$65=0,"-",COUNTIFS(L$15:L$64,"&gt;=0",L$15:L$64,"&lt;10"))</f>
        <v>0</v>
      </c>
      <c r="M74" s="168" t="n">
        <f aca="false">IF(M$65=0,"-",COUNTIFS(M$15:M$64,"&gt;=0",M$15:M$64,"&lt;10"))</f>
        <v>0</v>
      </c>
      <c r="N74" s="169" t="n">
        <f aca="false">IF(N$65=0,"-",COUNTIFS(N$15:N$64,"&gt;=0",N$15:N$64,"&lt;10"))</f>
        <v>0</v>
      </c>
      <c r="O74" s="171" t="n">
        <f aca="false">IF(O$65=0,"-",COUNTIFS(O$15:O$64,"&gt;=0",O$15:O$64,"&lt;10"))</f>
        <v>0</v>
      </c>
      <c r="P74" s="168" t="n">
        <f aca="false">IF(P$65=0,"-",COUNTIFS(P$15:P$64,"&gt;=0",P$15:P$64,"&lt;10"))</f>
        <v>0</v>
      </c>
      <c r="Q74" s="168" t="n">
        <f aca="false">IF(Q$65=0,"-",COUNTIFS(Q$15:Q$64,"&gt;=0",Q$15:Q$64,"&lt;10"))</f>
        <v>0</v>
      </c>
      <c r="R74" s="168" t="n">
        <f aca="false">IF(R$65=0,"-",COUNTIFS(R$15:R$64,"&gt;=0",R$15:R$64,"&lt;10"))</f>
        <v>0</v>
      </c>
      <c r="S74" s="168" t="n">
        <f aca="false">IF(S$65=0,"-",COUNTIFS(S$15:S$64,"&gt;=0",S$15:S$64,"&lt;10"))</f>
        <v>0</v>
      </c>
      <c r="T74" s="168" t="n">
        <f aca="false">IF(T$65=0,"-",COUNTIFS(T$15:T$64,"&gt;=0",T$15:T$64,"&lt;10"))</f>
        <v>0</v>
      </c>
      <c r="U74" s="168" t="n">
        <f aca="false">IF(U$65=0,"-",COUNTIFS(U$15:U$64,"&gt;=0",U$15:U$64,"&lt;10"))</f>
        <v>0</v>
      </c>
      <c r="V74" s="169" t="n">
        <f aca="false">IF(V$65=0,"-",COUNTIFS(V$15:V$64,"&gt;=0",V$15:V$64,"&lt;10"))</f>
        <v>0</v>
      </c>
      <c r="W74" s="171" t="n">
        <f aca="false">IF(W$65=0,"-",COUNTIFS(W$15:W$64,"&gt;=0",W$15:W$64,"&lt;10"))</f>
        <v>0</v>
      </c>
      <c r="X74" s="168" t="n">
        <f aca="false">IF(X$65=0,"-",COUNTIFS(X$15:X$64,"&gt;=0",X$15:X$64,"&lt;10"))</f>
        <v>0</v>
      </c>
      <c r="Y74" s="168" t="n">
        <f aca="false">IF(Y$65=0,"-",COUNTIFS(Y$15:Y$64,"&gt;=0",Y$15:Y$64,"&lt;10"))</f>
        <v>0</v>
      </c>
      <c r="Z74" s="168" t="n">
        <f aca="false">IF(Z$65=0,"-",COUNTIFS(Z$15:Z$64,"&gt;=0",Z$15:Z$64,"&lt;10"))</f>
        <v>0</v>
      </c>
      <c r="AA74" s="168" t="n">
        <f aca="false">IF(AA$65=0,"-",COUNTIFS(AA$15:AA$64,"&gt;=0",AA$15:AA$64,"&lt;10"))</f>
        <v>0</v>
      </c>
      <c r="AB74" s="168" t="n">
        <f aca="false">IF(AB$65=0,"-",COUNTIFS(AB$15:AB$64,"&gt;=0",AB$15:AB$64,"&lt;10"))</f>
        <v>0</v>
      </c>
      <c r="AC74" s="168" t="n">
        <f aca="false">IF(AC$65=0,"-",COUNTIFS(AC$15:AC$64,"&gt;=0",AC$15:AC$64,"&lt;10"))</f>
        <v>0</v>
      </c>
      <c r="AD74" s="169" t="n">
        <f aca="false">IF(AD$65=0,"-",COUNTIFS(AD$15:AD$64,"&gt;=0",AD$15:AD$64,"&lt;10"))</f>
        <v>0</v>
      </c>
      <c r="AE74" s="171" t="n">
        <f aca="false">IF(AE$65=0,"-",COUNTIFS(AE$15:AE$64,"&gt;=0",AE$15:AE$64,"&lt;10"))</f>
        <v>0</v>
      </c>
      <c r="AF74" s="168" t="n">
        <f aca="false">IF(AF$65=0,"-",COUNTIFS(AF$15:AF$64,"&gt;=0",AF$15:AF$64,"&lt;10"))</f>
        <v>0</v>
      </c>
      <c r="AG74" s="168" t="n">
        <f aca="false">IF(AG$65=0,"-",COUNTIFS(AG$15:AG$64,"&gt;=0",AG$15:AG$64,"&lt;10"))</f>
        <v>0</v>
      </c>
      <c r="AH74" s="168" t="n">
        <f aca="false">IF(AH$65=0,"-",COUNTIFS(AH$15:AH$64,"&gt;=0",AH$15:AH$64,"&lt;10"))</f>
        <v>0</v>
      </c>
      <c r="AI74" s="168" t="n">
        <f aca="false">IF(AI$65=0,"-",COUNTIFS(AI$15:AI$64,"&gt;=0",AI$15:AI$64,"&lt;10"))</f>
        <v>0</v>
      </c>
      <c r="AJ74" s="168" t="n">
        <f aca="false">IF(AJ$65=0,"-",COUNTIFS(AJ$15:AJ$64,"&gt;=0",AJ$15:AJ$64,"&lt;10"))</f>
        <v>0</v>
      </c>
      <c r="AK74" s="168" t="n">
        <f aca="false">IF(AK$65=0,"-",COUNTIFS(AK$15:AK$64,"&gt;=0",AK$15:AK$64,"&lt;10"))</f>
        <v>0</v>
      </c>
      <c r="AL74" s="169" t="n">
        <f aca="false">IF(AL$65=0,"-",COUNTIFS(AL$15:AL$64,"&gt;=0",AL$15:AL$64,"&lt;10"))</f>
        <v>0</v>
      </c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201"/>
      <c r="FK74" s="203"/>
      <c r="FL74" s="204" t="s">
        <v>104</v>
      </c>
      <c r="FM74" s="207"/>
      <c r="FN74" s="207"/>
      <c r="FO74" s="168" t="n">
        <f aca="false">IF(FO$65=0,"-",COUNTIFS(FO$15:FO$64,"&gt;=0",FO$15:FO$64,"&lt;10"))</f>
        <v>1</v>
      </c>
      <c r="FP74" s="168" t="n">
        <f aca="false">IF(FP$65=0,"-",COUNTIFS(FP$15:FP$64,"&gt;=0",FP$15:FP$64,"&lt;10"))</f>
        <v>0</v>
      </c>
      <c r="FQ74" s="168" t="n">
        <f aca="false">IF(FQ$65=0,"-",COUNTIFS(FQ$15:FQ$64,"&gt;=0",FQ$15:FQ$64,"&lt;10"))</f>
        <v>0</v>
      </c>
      <c r="FR74" s="168" t="n">
        <f aca="false">IF(FR$65=0,"-",COUNTIFS(FR$15:FR$64,"&gt;=0",FR$15:FR$64,"&lt;10"))</f>
        <v>0</v>
      </c>
      <c r="FS74" s="168" t="n">
        <f aca="false">IF(FS$65=0,"-",COUNTIFS(FS$15:FS$64,"&gt;=0",FS$15:FS$64,"&lt;10"))</f>
        <v>0</v>
      </c>
      <c r="FT74" s="168" t="n">
        <f aca="false">IF(FT$65=0,"-",COUNTIFS(FT$15:FT$64,"&gt;=0",FT$15:FT$64,"&lt;10"))</f>
        <v>0</v>
      </c>
      <c r="FU74" s="168" t="n">
        <f aca="false">IF(FU$65=0,"-",COUNTIFS(FU$15:FU$64,"&gt;=0",FU$15:FU$64,"&lt;10"))</f>
        <v>19</v>
      </c>
      <c r="FV74" s="168" t="n">
        <f aca="false">IF(FV$65=0,"-",COUNTIFS(FV$15:FV$64,"&gt;=0",FV$15:FV$64,"&lt;10"))</f>
        <v>2</v>
      </c>
      <c r="FW74" s="168" t="n">
        <f aca="false">IF(FW$65=0,"-",COUNTIFS(FW$15:FW$64,"&gt;=0",FW$15:FW$64,"&lt;10"))</f>
        <v>10</v>
      </c>
      <c r="FX74" s="168" t="n">
        <f aca="false">IF(FX$65=0,"-",COUNTIFS(FX$15:FX$64,"&gt;=0",FX$15:FX$64,"&lt;10"))</f>
        <v>1</v>
      </c>
      <c r="FY74" s="168" t="n">
        <f aca="false">IF(FY$65=0,"-",COUNTIFS(FY$15:FY$64,"&gt;=0",FY$15:FY$64,"&lt;10"))</f>
        <v>0</v>
      </c>
      <c r="FZ74" s="168" t="n">
        <f aca="false">IF(FZ$65=0,"-",COUNTIFS(FZ$15:FZ$64,"&gt;=0",FZ$15:FZ$64,"&lt;10"))</f>
        <v>2</v>
      </c>
      <c r="GA74" s="168" t="n">
        <f aca="false">IF(GA$65=0,"-",COUNTIFS(GA$15:GA$64,"&gt;=0",GA$15:GA$64,"&lt;10"))</f>
        <v>3</v>
      </c>
      <c r="GB74" s="168" t="n">
        <f aca="false">IF(GB$65=0,"-",COUNTIFS(GB$15:GB$64,"&gt;=0",GB$15:GB$64,"&lt;10"))</f>
        <v>0</v>
      </c>
      <c r="GC74" s="168" t="n">
        <f aca="false">IF(GC$65=0,"-",COUNTIFS(GC$15:GC$64,"&gt;=0",GC$15:GC$64,"&lt;10"))</f>
        <v>0</v>
      </c>
      <c r="GD74" s="168" t="n">
        <f aca="false">IF(GD$65=0,"-",COUNTIFS(GD$15:GD$64,"&gt;=0",GD$15:GD$64,"&lt;10"))</f>
        <v>0</v>
      </c>
      <c r="GE74" s="168" t="n">
        <f aca="false">IF(GE$65=0,"-",COUNTIFS(GE$15:GE$64,"&gt;=0",GE$15:GE$64,"&lt;10"))</f>
        <v>0</v>
      </c>
      <c r="GF74" s="168" t="n">
        <f aca="false">IF(GF$65=0,"-",COUNTIFS(GF$15:GF$64,"&gt;=0",GF$15:GF$64,"&lt;10"))</f>
        <v>0</v>
      </c>
      <c r="GG74" s="168" t="n">
        <f aca="false">IF(GG$65=0,"-",COUNTIFS(GG$15:GG$64,"&gt;=0",GG$15:GG$64,"&lt;10"))</f>
        <v>0</v>
      </c>
      <c r="GH74" s="168" t="n">
        <f aca="false">IF(GH$65=0,"-",COUNTIFS(GH$15:GH$64,"&gt;=0",GH$15:GH$64,"&lt;10"))</f>
        <v>0</v>
      </c>
      <c r="GI74" s="168" t="n">
        <f aca="false">IF(GI$65=0,"-",COUNTIFS(GI$15:GI$64,"&gt;=0",GI$15:GI$64,"&lt;10"))</f>
        <v>0</v>
      </c>
      <c r="GJ74" s="168" t="n">
        <f aca="false">IF(GJ$65=0,"-",COUNTIFS(GJ$15:GJ$64,"&gt;=0",GJ$15:GJ$64,"&lt;10"))</f>
        <v>0</v>
      </c>
      <c r="GK74" s="168" t="n">
        <f aca="false">IF(GK$65=0,"-",COUNTIFS(GK$15:GK$64,"&gt;=0",GK$15:GK$64,"&lt;10"))</f>
        <v>0</v>
      </c>
      <c r="GL74" s="168" t="n">
        <f aca="false">IF(GL$65=0,"-",COUNTIFS(GL$15:GL$64,"&gt;=0",GL$15:GL$64,"&lt;10"))</f>
        <v>0</v>
      </c>
      <c r="GM74" s="168" t="n">
        <f aca="false">IF(GM$65=0,"-",COUNTIFS(GM$15:GM$64,"&gt;=0",GM$15:GM$64,"&lt;10"))</f>
        <v>0</v>
      </c>
      <c r="GN74" s="168" t="n">
        <f aca="false">IF(GN$65=0,"-",COUNTIFS(GN$15:GN$64,"&gt;=0",GN$15:GN$64,"&lt;10"))</f>
        <v>0</v>
      </c>
      <c r="GO74" s="168" t="n">
        <f aca="false">IF(GO$65=0,"-",COUNTIFS(GO$15:GO$64,"&gt;=0",GO$15:GO$64,"&lt;10"))</f>
        <v>1</v>
      </c>
      <c r="GP74" s="168" t="n">
        <f aca="false">IF(GP$65=0,"-",COUNTIFS(GP$15:GP$64,"&gt;=0",GP$15:GP$64,"&lt;10"))</f>
        <v>0</v>
      </c>
      <c r="GQ74" s="168" t="n">
        <f aca="false">IF(GQ$65=0,"-",COUNTIFS(GQ$15:GQ$64,"&gt;=0",GQ$15:GQ$64,"&lt;10"))</f>
        <v>0</v>
      </c>
      <c r="GR74" s="168" t="n">
        <f aca="false">IF(GR$65=0,"-",COUNTIFS(GR$15:GR$64,"&gt;=0",GR$15:GR$64,"&lt;10"))</f>
        <v>0</v>
      </c>
      <c r="GS74" s="168" t="n">
        <f aca="false">IF(GS$65=0,"-",COUNTIFS(GS$15:GS$64,"&gt;=0",GS$15:GS$64,"&lt;10"))</f>
        <v>0</v>
      </c>
      <c r="GT74" s="168" t="n">
        <f aca="false">IF(GT$65=0,"-",COUNTIFS(GT$15:GT$64,"&gt;=0",GT$15:GT$64,"&lt;10"))</f>
        <v>0</v>
      </c>
      <c r="GU74" s="168" t="n">
        <f aca="false">IF(GU$65=0,"-",COUNTIFS(GU$15:GU$64,"&gt;=0",GU$15:GU$64,"&lt;10"))</f>
        <v>0</v>
      </c>
      <c r="GV74" s="168" t="n">
        <f aca="false">IF(GV$65=0,"-",COUNTIFS(GV$15:GV$64,"&gt;=0",GV$15:GV$64,"&lt;10"))</f>
        <v>0</v>
      </c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  <c r="IA74" s="17"/>
      <c r="IB74" s="17"/>
      <c r="IC74" s="17"/>
      <c r="ID74" s="17"/>
      <c r="IE74" s="17"/>
      <c r="IF74" s="17"/>
      <c r="IG74" s="17"/>
      <c r="IH74" s="17"/>
      <c r="II74" s="17"/>
      <c r="IJ74" s="17"/>
      <c r="IK74" s="17"/>
      <c r="IL74" s="17"/>
      <c r="IM74" s="17"/>
      <c r="IN74" s="17"/>
      <c r="IO74" s="22"/>
    </row>
    <row r="75" customFormat="false" ht="15" hidden="false" customHeight="false" outlineLevel="0" collapsed="false">
      <c r="A75" s="203"/>
      <c r="B75" s="216" t="s">
        <v>105</v>
      </c>
      <c r="C75" s="217"/>
      <c r="D75" s="218"/>
      <c r="E75" s="171" t="n">
        <f aca="false">IF(E$65=0,"-",SUM(E67:E74))</f>
        <v>0</v>
      </c>
      <c r="F75" s="169" t="n">
        <f aca="false">IF(F$65=0,"-",SUM(F67:F74))</f>
        <v>0</v>
      </c>
      <c r="G75" s="171" t="n">
        <f aca="false">IF(G$65=0,"-",SUM(G67:G74))</f>
        <v>0</v>
      </c>
      <c r="H75" s="169" t="n">
        <f aca="false">IF(H$65=0,"-",SUM(H67:H74))</f>
        <v>0</v>
      </c>
      <c r="I75" s="171" t="n">
        <f aca="false">IF(I$65=0,"-",SUM(I67:I74))</f>
        <v>0</v>
      </c>
      <c r="J75" s="169" t="n">
        <f aca="false">IF(J$65=0,"-",SUM(J67:J74))</f>
        <v>0</v>
      </c>
      <c r="K75" s="171" t="n">
        <f aca="false">IF(K$65=0,"-",SUM(K67:K74))</f>
        <v>0</v>
      </c>
      <c r="L75" s="168" t="n">
        <f aca="false">IF(L$65=0,"-",SUM(L67:L74))</f>
        <v>0</v>
      </c>
      <c r="M75" s="168" t="n">
        <f aca="false">IF(M$65=0,"-",SUM(M67:M74))</f>
        <v>0</v>
      </c>
      <c r="N75" s="169" t="n">
        <f aca="false">IF(N$65=0,"-",SUM(N67:N74))</f>
        <v>0</v>
      </c>
      <c r="O75" s="171" t="n">
        <f aca="false">IF(O$65=0,"-",SUM(O67:O74))</f>
        <v>0</v>
      </c>
      <c r="P75" s="168" t="n">
        <f aca="false">IF(P$65=0,"-",SUM(P67:P74))</f>
        <v>0</v>
      </c>
      <c r="Q75" s="168" t="n">
        <f aca="false">IF(Q$65=0,"-",SUM(Q67:Q74))</f>
        <v>0</v>
      </c>
      <c r="R75" s="168" t="n">
        <f aca="false">IF(R$65=0,"-",SUM(R67:R74))</f>
        <v>0</v>
      </c>
      <c r="S75" s="168" t="n">
        <f aca="false">IF(S$65=0,"-",SUM(S67:S74))</f>
        <v>0</v>
      </c>
      <c r="T75" s="168" t="n">
        <f aca="false">IF(T$65=0,"-",SUM(T67:T74))</f>
        <v>0</v>
      </c>
      <c r="U75" s="168" t="n">
        <f aca="false">IF(U$65=0,"-",SUM(U67:U74))</f>
        <v>0</v>
      </c>
      <c r="V75" s="169" t="n">
        <f aca="false">IF(V$65=0,"-",SUM(V67:V74))</f>
        <v>0</v>
      </c>
      <c r="W75" s="171" t="n">
        <f aca="false">IF(W$65=0,"-",SUM(W67:W74))</f>
        <v>0</v>
      </c>
      <c r="X75" s="168" t="n">
        <f aca="false">IF(X$65=0,"-",SUM(X67:X74))</f>
        <v>0</v>
      </c>
      <c r="Y75" s="168" t="n">
        <f aca="false">IF(Y$65=0,"-",SUM(Y67:Y74))</f>
        <v>0</v>
      </c>
      <c r="Z75" s="168" t="n">
        <f aca="false">IF(Z$65=0,"-",SUM(Z67:Z74))</f>
        <v>0</v>
      </c>
      <c r="AA75" s="168" t="n">
        <f aca="false">IF(AA$65=0,"-",SUM(AA67:AA74))</f>
        <v>0</v>
      </c>
      <c r="AB75" s="168" t="n">
        <f aca="false">IF(AB$65=0,"-",SUM(AB67:AB74))</f>
        <v>0</v>
      </c>
      <c r="AC75" s="168" t="n">
        <f aca="false">IF(AC$65=0,"-",SUM(AC67:AC74))</f>
        <v>0</v>
      </c>
      <c r="AD75" s="169" t="n">
        <f aca="false">IF(AD$65=0,"-",SUM(AD67:AD74))</f>
        <v>0</v>
      </c>
      <c r="AE75" s="171" t="n">
        <f aca="false">IF(AE$65=0,"-",SUM(AE67:AE74))</f>
        <v>0</v>
      </c>
      <c r="AF75" s="168" t="n">
        <f aca="false">IF(AF$65=0,"-",SUM(AF67:AF74))</f>
        <v>0</v>
      </c>
      <c r="AG75" s="168" t="n">
        <f aca="false">IF(AG$65=0,"-",SUM(AG67:AG74))</f>
        <v>0</v>
      </c>
      <c r="AH75" s="168" t="n">
        <f aca="false">IF(AH$65=0,"-",SUM(AH67:AH74))</f>
        <v>0</v>
      </c>
      <c r="AI75" s="168" t="n">
        <f aca="false">IF(AI$65=0,"-",SUM(AI67:AI74))</f>
        <v>0</v>
      </c>
      <c r="AJ75" s="168" t="n">
        <f aca="false">IF(AJ$65=0,"-",SUM(AJ67:AJ74))</f>
        <v>0</v>
      </c>
      <c r="AK75" s="168" t="n">
        <f aca="false">IF(AK$65=0,"-",SUM(AK67:AK74))</f>
        <v>0</v>
      </c>
      <c r="AL75" s="169" t="n">
        <f aca="false">IF(AL$65=0,"-",SUM(AL67:AL74))</f>
        <v>0</v>
      </c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201"/>
      <c r="FK75" s="203"/>
      <c r="FL75" s="216" t="s">
        <v>105</v>
      </c>
      <c r="FM75" s="219"/>
      <c r="FN75" s="219"/>
      <c r="FO75" s="168" t="n">
        <f aca="false">IF(FO$65=0,"-",SUM(FO67:FO74))</f>
        <v>44</v>
      </c>
      <c r="FP75" s="168" t="n">
        <f aca="false">IF(FP$65=0,"-",SUM(FP67:FP74))</f>
        <v>0</v>
      </c>
      <c r="FQ75" s="168" t="n">
        <f aca="false">IF(FQ$65=0,"-",SUM(FQ67:FQ74))</f>
        <v>34</v>
      </c>
      <c r="FR75" s="168" t="n">
        <f aca="false">IF(FR$65=0,"-",SUM(FR67:FR74))</f>
        <v>8</v>
      </c>
      <c r="FS75" s="168" t="n">
        <f aca="false">IF(FS$65=0,"-",SUM(FS67:FS74))</f>
        <v>0</v>
      </c>
      <c r="FT75" s="168" t="n">
        <f aca="false">IF(FT$65=0,"-",SUM(FT67:FT74))</f>
        <v>0</v>
      </c>
      <c r="FU75" s="168" t="n">
        <f aca="false">IF(FU$65=0,"-",SUM(FU67:FU74))</f>
        <v>42</v>
      </c>
      <c r="FV75" s="168" t="n">
        <f aca="false">IF(FV$65=0,"-",SUM(FV67:FV74))</f>
        <v>43</v>
      </c>
      <c r="FW75" s="168" t="n">
        <f aca="false">IF(FW$65=0,"-",SUM(FW67:FW74))</f>
        <v>42</v>
      </c>
      <c r="FX75" s="168" t="n">
        <f aca="false">IF(FX$65=0,"-",SUM(FX67:FX74))</f>
        <v>42</v>
      </c>
      <c r="FY75" s="168" t="n">
        <f aca="false">IF(FY$65=0,"-",SUM(FY67:FY74))</f>
        <v>8</v>
      </c>
      <c r="FZ75" s="168" t="n">
        <f aca="false">IF(FZ$65=0,"-",SUM(FZ67:FZ74))</f>
        <v>8</v>
      </c>
      <c r="GA75" s="168" t="n">
        <f aca="false">IF(GA$65=0,"-",SUM(GA67:GA74))</f>
        <v>27</v>
      </c>
      <c r="GB75" s="168" t="n">
        <f aca="false">IF(GB$65=0,"-",SUM(GB67:GB74))</f>
        <v>0</v>
      </c>
      <c r="GC75" s="168" t="n">
        <f aca="false">IF(GC$65=0,"-",SUM(GC67:GC74))</f>
        <v>0</v>
      </c>
      <c r="GD75" s="168" t="n">
        <f aca="false">IF(GD$65=0,"-",SUM(GD67:GD74))</f>
        <v>0</v>
      </c>
      <c r="GE75" s="168" t="n">
        <f aca="false">IF(GE$65=0,"-",SUM(GE67:GE74))</f>
        <v>0</v>
      </c>
      <c r="GF75" s="168" t="n">
        <f aca="false">IF(GF$65=0,"-",SUM(GF67:GF74))</f>
        <v>0</v>
      </c>
      <c r="GG75" s="168" t="n">
        <f aca="false">IF(GG$65=0,"-",SUM(GG67:GG74))</f>
        <v>13</v>
      </c>
      <c r="GH75" s="168" t="n">
        <f aca="false">IF(GH$65=0,"-",SUM(GH67:GH74))</f>
        <v>15</v>
      </c>
      <c r="GI75" s="168" t="n">
        <f aca="false">IF(GI$65=0,"-",SUM(GI67:GI74))</f>
        <v>14</v>
      </c>
      <c r="GJ75" s="168" t="n">
        <f aca="false">IF(GJ$65=0,"-",SUM(GJ67:GJ74))</f>
        <v>0</v>
      </c>
      <c r="GK75" s="168" t="n">
        <f aca="false">IF(GK$65=0,"-",SUM(GK67:GK74))</f>
        <v>0</v>
      </c>
      <c r="GL75" s="168" t="n">
        <f aca="false">IF(GL$65=0,"-",SUM(GL67:GL74))</f>
        <v>11</v>
      </c>
      <c r="GM75" s="168" t="n">
        <f aca="false">IF(GM$65=0,"-",SUM(GM67:GM74))</f>
        <v>0</v>
      </c>
      <c r="GN75" s="168" t="n">
        <f aca="false">IF(GN$65=0,"-",SUM(GN67:GN74))</f>
        <v>0</v>
      </c>
      <c r="GO75" s="168" t="n">
        <f aca="false">IF(GO$65=0,"-",SUM(GO67:GO74))</f>
        <v>11</v>
      </c>
      <c r="GP75" s="168" t="n">
        <f aca="false">IF(GP$65=0,"-",SUM(GP67:GP74))</f>
        <v>6</v>
      </c>
      <c r="GQ75" s="168" t="n">
        <f aca="false">IF(GQ$65=0,"-",SUM(GQ67:GQ74))</f>
        <v>0</v>
      </c>
      <c r="GR75" s="168" t="n">
        <f aca="false">IF(GR$65=0,"-",SUM(GR67:GR74))</f>
        <v>11</v>
      </c>
      <c r="GS75" s="168" t="n">
        <f aca="false">IF(GS$65=0,"-",SUM(GS67:GS74))</f>
        <v>0</v>
      </c>
      <c r="GT75" s="168" t="n">
        <f aca="false">IF(GT$65=0,"-",SUM(GT67:GT74))</f>
        <v>0</v>
      </c>
      <c r="GU75" s="168" t="n">
        <f aca="false">IF(GU$65=0,"-",SUM(GU67:GU74))</f>
        <v>0</v>
      </c>
      <c r="GV75" s="168" t="n">
        <f aca="false">IF(GV$65=0,"-",SUM(GV67:GV74))</f>
        <v>0</v>
      </c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  <c r="IA75" s="17"/>
      <c r="IB75" s="17"/>
      <c r="IC75" s="17"/>
      <c r="ID75" s="17"/>
      <c r="IE75" s="17"/>
      <c r="IF75" s="17"/>
      <c r="IG75" s="17"/>
      <c r="IH75" s="17"/>
      <c r="II75" s="17"/>
      <c r="IJ75" s="17"/>
      <c r="IK75" s="17"/>
      <c r="IL75" s="17"/>
      <c r="IM75" s="17"/>
      <c r="IN75" s="17"/>
      <c r="IO75" s="22"/>
    </row>
    <row r="76" customFormat="false" ht="15" hidden="false" customHeight="false" outlineLevel="0" collapsed="false">
      <c r="A76" s="203"/>
      <c r="B76" s="216" t="s">
        <v>7</v>
      </c>
      <c r="C76" s="217"/>
      <c r="D76" s="218"/>
      <c r="E76" s="171" t="str">
        <f aca="false">IF(OR($B$15="",E65=0),"-",50-COUNTIF($B$15:$B$64,""))</f>
        <v>-</v>
      </c>
      <c r="F76" s="169" t="str">
        <f aca="false">IF(OR($B$15="",F65=0),"-",50-COUNTIF($B$15:$B$64,""))</f>
        <v>-</v>
      </c>
      <c r="G76" s="171" t="str">
        <f aca="false">IF(OR($B$15="",G65=0),"-",50-COUNTIF($B$15:$B$64,""))</f>
        <v>-</v>
      </c>
      <c r="H76" s="169" t="str">
        <f aca="false">IF(OR($B$15="",H65=0),"-",50-COUNTIF($B$15:$B$64,""))</f>
        <v>-</v>
      </c>
      <c r="I76" s="171" t="str">
        <f aca="false">IF(OR($B$15="",I65=0),"-",50-COUNTIF($B$15:$B$64,""))</f>
        <v>-</v>
      </c>
      <c r="J76" s="169" t="str">
        <f aca="false">IF(OR($B$15="",J65=0),"-",50-COUNTIF($B$15:$B$64,""))</f>
        <v>-</v>
      </c>
      <c r="K76" s="171" t="str">
        <f aca="false">IF(OR($B$15="",K65=0),"-",50-COUNTIF($B$15:$B$64,""))</f>
        <v>-</v>
      </c>
      <c r="L76" s="171" t="str">
        <f aca="false">IF(OR($B$15="",L65=0),"-",50-COUNTIF($B$15:$B$64,""))</f>
        <v>-</v>
      </c>
      <c r="M76" s="171" t="str">
        <f aca="false">IF(OR($B$15="",M65=0),"-",50-COUNTIF($B$15:$B$64,""))</f>
        <v>-</v>
      </c>
      <c r="N76" s="171" t="str">
        <f aca="false">IF(OR($B$15="",N65=0),"-",50-COUNTIF($B$15:$B$64,""))</f>
        <v>-</v>
      </c>
      <c r="O76" s="171" t="str">
        <f aca="false">IF(OR($B$15="",O65=0),"-",50-COUNTIF($B$15:$B$64,""))</f>
        <v>-</v>
      </c>
      <c r="P76" s="171" t="str">
        <f aca="false">IF(OR($B$15="",P65=0),"-",50-COUNTIF($B$15:$B$64,""))</f>
        <v>-</v>
      </c>
      <c r="Q76" s="171" t="str">
        <f aca="false">IF(OR($B$15="",Q65=0),"-",50-COUNTIF($B$15:$B$64,""))</f>
        <v>-</v>
      </c>
      <c r="R76" s="171" t="str">
        <f aca="false">IF(OR($B$15="",R65=0),"-",50-COUNTIF($B$15:$B$64,""))</f>
        <v>-</v>
      </c>
      <c r="S76" s="171" t="str">
        <f aca="false">IF(OR($B$15="",S65=0),"-",50-COUNTIF($B$15:$B$64,""))</f>
        <v>-</v>
      </c>
      <c r="T76" s="171" t="str">
        <f aca="false">IF(OR($B$15="",T65=0),"-",50-COUNTIF($B$15:$B$64,""))</f>
        <v>-</v>
      </c>
      <c r="U76" s="171" t="str">
        <f aca="false">IF(OR($B$15="",U65=0),"-",50-COUNTIF($B$15:$B$64,""))</f>
        <v>-</v>
      </c>
      <c r="V76" s="171" t="str">
        <f aca="false">IF(OR($B$15="",V65=0),"-",50-COUNTIF($B$15:$B$64,""))</f>
        <v>-</v>
      </c>
      <c r="W76" s="171" t="str">
        <f aca="false">IF(OR($B$15="",W65=0),"-",50-COUNTIF($B$15:$B$64,""))</f>
        <v>-</v>
      </c>
      <c r="X76" s="171" t="str">
        <f aca="false">IF(OR($B$15="",X65=0),"-",50-COUNTIF($B$15:$B$64,""))</f>
        <v>-</v>
      </c>
      <c r="Y76" s="171" t="str">
        <f aca="false">IF(OR($B$15="",Y65=0),"-",50-COUNTIF($B$15:$B$64,""))</f>
        <v>-</v>
      </c>
      <c r="Z76" s="171" t="str">
        <f aca="false">IF(OR($B$15="",Z65=0),"-",50-COUNTIF($B$15:$B$64,""))</f>
        <v>-</v>
      </c>
      <c r="AA76" s="171" t="str">
        <f aca="false">IF(OR($B$15="",AA65=0),"-",50-COUNTIF($B$15:$B$64,""))</f>
        <v>-</v>
      </c>
      <c r="AB76" s="171" t="str">
        <f aca="false">IF(OR($B$15="",AB65=0),"-",50-COUNTIF($B$15:$B$64,""))</f>
        <v>-</v>
      </c>
      <c r="AC76" s="171" t="str">
        <f aca="false">IF(OR($B$15="",AC65=0),"-",50-COUNTIF($B$15:$B$64,""))</f>
        <v>-</v>
      </c>
      <c r="AD76" s="171" t="str">
        <f aca="false">IF(OR($B$15="",AD65=0),"-",50-COUNTIF($B$15:$B$64,""))</f>
        <v>-</v>
      </c>
      <c r="AE76" s="171" t="str">
        <f aca="false">IF(OR($B$15="",AE65=0),"-",50-COUNTIF($B$15:$B$64,""))</f>
        <v>-</v>
      </c>
      <c r="AF76" s="171" t="str">
        <f aca="false">IF(OR($B$15="",AF65=0),"-",50-COUNTIF($B$15:$B$64,""))</f>
        <v>-</v>
      </c>
      <c r="AG76" s="171" t="str">
        <f aca="false">IF(OR($B$15="",AG65=0),"-",50-COUNTIF($B$15:$B$64,""))</f>
        <v>-</v>
      </c>
      <c r="AH76" s="171" t="str">
        <f aca="false">IF(OR($B$15="",AH65=0),"-",50-COUNTIF($B$15:$B$64,""))</f>
        <v>-</v>
      </c>
      <c r="AI76" s="171" t="str">
        <f aca="false">IF(OR($B$15="",AI65=0),"-",50-COUNTIF($B$15:$B$64,""))</f>
        <v>-</v>
      </c>
      <c r="AJ76" s="171" t="str">
        <f aca="false">IF(OR($B$15="",AJ65=0),"-",50-COUNTIF($B$15:$B$64,""))</f>
        <v>-</v>
      </c>
      <c r="AK76" s="171" t="str">
        <f aca="false">IF(OR($B$15="",AK65=0),"-",50-COUNTIF($B$15:$B$64,""))</f>
        <v>-</v>
      </c>
      <c r="AL76" s="171" t="str">
        <f aca="false">IF(OR($B$15="",AL65=0),"-",50-COUNTIF($B$15:$B$64,""))</f>
        <v>-</v>
      </c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201"/>
      <c r="FK76" s="203"/>
      <c r="FL76" s="216" t="s">
        <v>7</v>
      </c>
      <c r="FM76" s="219"/>
      <c r="FN76" s="219"/>
      <c r="FO76" s="168" t="n">
        <f aca="false">IF(FO$65=0,"-",COUNTIF(FO15:FO64,UPPER("AB"))+FO75)</f>
        <v>48</v>
      </c>
      <c r="FP76" s="168" t="n">
        <f aca="false">IF(FP$65=0,"-",COUNTIF(FP15:FP64,UPPER("AB"))+FP75)</f>
        <v>0</v>
      </c>
      <c r="FQ76" s="168" t="n">
        <f aca="false">IF(FQ$65=0,"-",COUNTIF(FQ15:FQ64,UPPER("AB"))+FQ75)</f>
        <v>37</v>
      </c>
      <c r="FR76" s="168" t="n">
        <f aca="false">IF(FR$65=0,"-",COUNTIF(FR15:FR64,UPPER("AB"))+FR75)</f>
        <v>8</v>
      </c>
      <c r="FS76" s="168" t="n">
        <f aca="false">IF(FS$65=0,"-",COUNTIF(FS15:FS64,UPPER("AB"))+FS75)</f>
        <v>0</v>
      </c>
      <c r="FT76" s="168" t="n">
        <f aca="false">IF(FT$65=0,"-",COUNTIF(FT15:FT64,UPPER("AB"))+FT75)</f>
        <v>0</v>
      </c>
      <c r="FU76" s="168" t="n">
        <f aca="false">IF(FU$65=0,"-",COUNTIF(FU15:FU64,UPPER("AB"))+FU75)</f>
        <v>48</v>
      </c>
      <c r="FV76" s="168" t="n">
        <f aca="false">IF(FV$65=0,"-",COUNTIF(FV15:FV64,UPPER("AB"))+FV75)</f>
        <v>48</v>
      </c>
      <c r="FW76" s="168" t="n">
        <f aca="false">IF(FW$65=0,"-",COUNTIF(FW15:FW64,UPPER("AB"))+FW75)</f>
        <v>44</v>
      </c>
      <c r="FX76" s="168" t="n">
        <f aca="false">IF(FX$65=0,"-",COUNTIF(FX15:FX64,UPPER("AB"))+FX75)</f>
        <v>46</v>
      </c>
      <c r="FY76" s="168" t="n">
        <f aca="false">IF(FY$65=0,"-",COUNTIF(FY15:FY64,UPPER("AB"))+FY75)</f>
        <v>8</v>
      </c>
      <c r="FZ76" s="168" t="n">
        <f aca="false">IF(FZ$65=0,"-",COUNTIF(FZ15:FZ64,UPPER("AB"))+FZ75)</f>
        <v>8</v>
      </c>
      <c r="GA76" s="168" t="n">
        <f aca="false">IF(GA$65=0,"-",COUNTIF(GA15:GA64,UPPER("AB"))+GA75)</f>
        <v>27</v>
      </c>
      <c r="GB76" s="168" t="n">
        <f aca="false">IF(GB$65=0,"-",COUNTIF(GB15:GB64,UPPER("AB"))+GB75)</f>
        <v>0</v>
      </c>
      <c r="GC76" s="168" t="n">
        <f aca="false">IF(GC$65=0,"-",COUNTIF(GC15:GC64,UPPER("AB"))+GC75)</f>
        <v>0</v>
      </c>
      <c r="GD76" s="168" t="n">
        <f aca="false">IF(GD$65=0,"-",COUNTIF(GD15:GD64,UPPER("AB"))+GD75)</f>
        <v>0</v>
      </c>
      <c r="GE76" s="168" t="n">
        <f aca="false">IF(GE$65=0,"-",COUNTIF(GE15:GE64,UPPER("AB"))+GE75)</f>
        <v>0</v>
      </c>
      <c r="GF76" s="168" t="n">
        <f aca="false">IF(GF$65=0,"-",COUNTIF(GF15:GF64,UPPER("AB"))+GF75)</f>
        <v>0</v>
      </c>
      <c r="GG76" s="168" t="n">
        <f aca="false">IF(GG$65=0,"-",COUNTIF(GG15:GG64,UPPER("AB"))+GG75)</f>
        <v>13</v>
      </c>
      <c r="GH76" s="168" t="n">
        <f aca="false">IF(GH$65=0,"-",COUNTIF(GH15:GH64,UPPER("AB"))+GH75)</f>
        <v>15</v>
      </c>
      <c r="GI76" s="168" t="n">
        <f aca="false">IF(GI$65=0,"-",COUNTIF(GI15:GI64,UPPER("AB"))+GI75)</f>
        <v>14</v>
      </c>
      <c r="GJ76" s="168" t="n">
        <f aca="false">IF(GJ$65=0,"-",COUNTIF(GJ15:GJ64,UPPER("AB"))+GJ75)</f>
        <v>0</v>
      </c>
      <c r="GK76" s="168" t="n">
        <f aca="false">IF(GK$65=0,"-",COUNTIF(GK15:GK64,UPPER("AB"))+GK75)</f>
        <v>0</v>
      </c>
      <c r="GL76" s="168" t="n">
        <f aca="false">IF(GL$65=0,"-",COUNTIF(GL15:GL64,UPPER("AB"))+GL75)</f>
        <v>11</v>
      </c>
      <c r="GM76" s="168" t="n">
        <f aca="false">IF(GM$65=0,"-",COUNTIF(GM15:GM64,UPPER("AB"))+GM75)</f>
        <v>0</v>
      </c>
      <c r="GN76" s="168" t="n">
        <f aca="false">IF(GN$65=0,"-",COUNTIF(GN15:GN64,UPPER("AB"))+GN75)</f>
        <v>0</v>
      </c>
      <c r="GO76" s="168" t="n">
        <f aca="false">IF(GO$65=0,"-",COUNTIF(GO15:GO64,UPPER("AB"))+GO75)</f>
        <v>11</v>
      </c>
      <c r="GP76" s="168" t="n">
        <f aca="false">IF(GP$65=0,"-",COUNTIF(GP15:GP64,UPPER("AB"))+GP75)</f>
        <v>6</v>
      </c>
      <c r="GQ76" s="168" t="n">
        <f aca="false">IF(GQ$65=0,"-",COUNTIF(GQ15:GQ64,UPPER("AB"))+GQ75)</f>
        <v>0</v>
      </c>
      <c r="GR76" s="168" t="n">
        <f aca="false">IF(GR$65=0,"-",COUNTIF(GR15:GR64,UPPER("AB"))+GR75)</f>
        <v>11</v>
      </c>
      <c r="GS76" s="168" t="n">
        <f aca="false">IF(GS$65=0,"-",COUNTIF(GS15:GS64,UPPER("AB"))+GS75)</f>
        <v>0</v>
      </c>
      <c r="GT76" s="168" t="n">
        <f aca="false">IF(GT$65=0,"-",COUNTIF(GT15:GT64,UPPER("AB"))+GT75)</f>
        <v>0</v>
      </c>
      <c r="GU76" s="168" t="n">
        <f aca="false">IF(GU$65=0,"-",COUNTIF(GU15:GU64,UPPER("AB"))+GU75)</f>
        <v>0</v>
      </c>
      <c r="GV76" s="168" t="n">
        <f aca="false">IF(GV$65=0,"-",COUNTIF(GV15:GV64,UPPER("AB"))+GV75)</f>
        <v>0</v>
      </c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  <c r="IA76" s="17"/>
      <c r="IB76" s="17"/>
      <c r="IC76" s="17"/>
      <c r="ID76" s="17"/>
      <c r="IE76" s="17"/>
      <c r="IF76" s="17"/>
      <c r="IG76" s="17"/>
      <c r="IH76" s="17"/>
      <c r="II76" s="17"/>
      <c r="IJ76" s="17"/>
      <c r="IK76" s="17"/>
      <c r="IL76" s="17"/>
      <c r="IM76" s="17"/>
      <c r="IN76" s="17"/>
      <c r="IO76" s="22"/>
    </row>
    <row r="77" customFormat="false" ht="14.15" hidden="false" customHeight="false" outlineLevel="0" collapsed="false">
      <c r="A77" s="203"/>
      <c r="B77" s="216" t="s">
        <v>106</v>
      </c>
      <c r="C77" s="217"/>
      <c r="D77" s="218"/>
      <c r="E77" s="171" t="n">
        <f aca="false">IF(E$65=0,"-",SUM(E67:E71))</f>
        <v>0</v>
      </c>
      <c r="F77" s="169" t="n">
        <f aca="false">IF(F$65=0,"-",SUM(F67:F71))</f>
        <v>0</v>
      </c>
      <c r="G77" s="171" t="n">
        <f aca="false">IF(G$65=0,"-",SUM(G67:G71))</f>
        <v>0</v>
      </c>
      <c r="H77" s="169" t="n">
        <f aca="false">IF(H$65=0,"-",SUM(H67:H71))</f>
        <v>0</v>
      </c>
      <c r="I77" s="171" t="n">
        <f aca="false">IF(I$65=0,"-",SUM(I67:I71))</f>
        <v>0</v>
      </c>
      <c r="J77" s="169" t="n">
        <f aca="false">IF(J$65=0,"-",SUM(J67:J71))</f>
        <v>0</v>
      </c>
      <c r="K77" s="171" t="n">
        <f aca="false">IF(K$65=0,"-",SUM(K67:K71))</f>
        <v>0</v>
      </c>
      <c r="L77" s="168" t="n">
        <f aca="false">IF(L$65=0,"-",SUM(L67:L71))</f>
        <v>0</v>
      </c>
      <c r="M77" s="168" t="n">
        <f aca="false">IF(M$65=0,"-",SUM(M67:M71))</f>
        <v>0</v>
      </c>
      <c r="N77" s="169" t="n">
        <f aca="false">IF(N$65=0,"-",SUM(N67:N71))</f>
        <v>0</v>
      </c>
      <c r="O77" s="171" t="n">
        <f aca="false">IF(O$65=0,"-",SUM(O67:O71))</f>
        <v>0</v>
      </c>
      <c r="P77" s="168" t="n">
        <f aca="false">IF(P$65=0,"-",SUM(P67:P71))</f>
        <v>0</v>
      </c>
      <c r="Q77" s="168" t="n">
        <f aca="false">IF(Q$65=0,"-",SUM(Q67:Q71))</f>
        <v>0</v>
      </c>
      <c r="R77" s="168" t="n">
        <f aca="false">IF(R$65=0,"-",SUM(R67:R71))</f>
        <v>0</v>
      </c>
      <c r="S77" s="168" t="n">
        <f aca="false">IF(S$65=0,"-",SUM(S67:S71))</f>
        <v>0</v>
      </c>
      <c r="T77" s="168" t="n">
        <f aca="false">IF(T$65=0,"-",SUM(T67:T71))</f>
        <v>0</v>
      </c>
      <c r="U77" s="168" t="n">
        <f aca="false">IF(U$65=0,"-",SUM(U67:U71))</f>
        <v>0</v>
      </c>
      <c r="V77" s="169" t="n">
        <f aca="false">IF(V$65=0,"-",SUM(V67:V71))</f>
        <v>0</v>
      </c>
      <c r="W77" s="171" t="n">
        <f aca="false">IF(W$65=0,"-",SUM(W67:W71))</f>
        <v>0</v>
      </c>
      <c r="X77" s="168" t="n">
        <f aca="false">IF(X$65=0,"-",SUM(X67:X71))</f>
        <v>0</v>
      </c>
      <c r="Y77" s="168" t="n">
        <f aca="false">IF(Y$65=0,"-",SUM(Y67:Y71))</f>
        <v>0</v>
      </c>
      <c r="Z77" s="168" t="n">
        <f aca="false">IF(Z$65=0,"-",SUM(Z67:Z71))</f>
        <v>0</v>
      </c>
      <c r="AA77" s="168" t="n">
        <f aca="false">IF(AA$65=0,"-",SUM(AA67:AA71))</f>
        <v>0</v>
      </c>
      <c r="AB77" s="168" t="n">
        <f aca="false">IF(AB$65=0,"-",SUM(AB67:AB71))</f>
        <v>0</v>
      </c>
      <c r="AC77" s="168" t="n">
        <f aca="false">IF(AC$65=0,"-",SUM(AC67:AC71))</f>
        <v>0</v>
      </c>
      <c r="AD77" s="169" t="n">
        <f aca="false">IF(AD$65=0,"-",SUM(AD67:AD71))</f>
        <v>0</v>
      </c>
      <c r="AE77" s="171" t="n">
        <f aca="false">IF(AE$65=0,"-",SUM(AE67:AE71))</f>
        <v>0</v>
      </c>
      <c r="AF77" s="168" t="n">
        <f aca="false">IF(AF$65=0,"-",SUM(AF67:AF71))</f>
        <v>0</v>
      </c>
      <c r="AG77" s="168" t="n">
        <f aca="false">IF(AG$65=0,"-",SUM(AG67:AG71))</f>
        <v>0</v>
      </c>
      <c r="AH77" s="168" t="n">
        <f aca="false">IF(AH$65=0,"-",SUM(AH67:AH71))</f>
        <v>0</v>
      </c>
      <c r="AI77" s="168" t="n">
        <f aca="false">IF(AI$65=0,"-",SUM(AI67:AI71))</f>
        <v>0</v>
      </c>
      <c r="AJ77" s="168" t="n">
        <f aca="false">IF(AJ$65=0,"-",SUM(AJ67:AJ71))</f>
        <v>0</v>
      </c>
      <c r="AK77" s="168" t="n">
        <f aca="false">IF(AK$65=0,"-",SUM(AK67:AK71))</f>
        <v>0</v>
      </c>
      <c r="AL77" s="169" t="n">
        <f aca="false">IF(AL$65=0,"-",SUM(AL67:AL71))</f>
        <v>0</v>
      </c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201"/>
      <c r="FK77" s="203"/>
      <c r="FL77" s="216" t="s">
        <v>106</v>
      </c>
      <c r="FM77" s="219"/>
      <c r="FN77" s="219"/>
      <c r="FO77" s="168" t="n">
        <f aca="false">IF(FO$65=0,"-",SUM(FO67:FO71))</f>
        <v>18</v>
      </c>
      <c r="FP77" s="168" t="n">
        <f aca="false">IF(FP$65=0,"-",SUM(FP67:FP71))</f>
        <v>0</v>
      </c>
      <c r="FQ77" s="168" t="n">
        <f aca="false">IF(FQ$65=0,"-",SUM(FQ67:FQ71))</f>
        <v>21</v>
      </c>
      <c r="FR77" s="168" t="n">
        <f aca="false">IF(FR$65=0,"-",SUM(FR67:FR71))</f>
        <v>7</v>
      </c>
      <c r="FS77" s="168" t="n">
        <f aca="false">IF(FS$65=0,"-",SUM(FS67:FS71))</f>
        <v>0</v>
      </c>
      <c r="FT77" s="168" t="n">
        <f aca="false">IF(FT$65=0,"-",SUM(FT67:FT71))</f>
        <v>0</v>
      </c>
      <c r="FU77" s="168" t="n">
        <f aca="false">IF(FU$65=0,"-",SUM(FU67:FU71))</f>
        <v>7</v>
      </c>
      <c r="FV77" s="168" t="n">
        <f aca="false">IF(FV$65=0,"-",SUM(FV67:FV71))</f>
        <v>9</v>
      </c>
      <c r="FW77" s="168" t="n">
        <f aca="false">IF(FW$65=0,"-",SUM(FW67:FW71))</f>
        <v>11</v>
      </c>
      <c r="FX77" s="168" t="n">
        <f aca="false">IF(FX$65=0,"-",SUM(FX67:FX71))</f>
        <v>10</v>
      </c>
      <c r="FY77" s="168" t="n">
        <f aca="false">IF(FY$65=0,"-",SUM(FY67:FY71))</f>
        <v>8</v>
      </c>
      <c r="FZ77" s="168" t="n">
        <f aca="false">IF(FZ$65=0,"-",SUM(FZ67:FZ71))</f>
        <v>1</v>
      </c>
      <c r="GA77" s="168" t="n">
        <f aca="false">IF(GA$65=0,"-",SUM(GA67:GA71))</f>
        <v>6</v>
      </c>
      <c r="GB77" s="168" t="n">
        <f aca="false">IF(GB$65=0,"-",SUM(GB67:GB71))</f>
        <v>0</v>
      </c>
      <c r="GC77" s="168" t="n">
        <f aca="false">IF(GC$65=0,"-",SUM(GC67:GC71))</f>
        <v>0</v>
      </c>
      <c r="GD77" s="168" t="n">
        <f aca="false">IF(GD$65=0,"-",SUM(GD67:GD71))</f>
        <v>0</v>
      </c>
      <c r="GE77" s="168" t="n">
        <f aca="false">IF(GE$65=0,"-",SUM(GE67:GE71))</f>
        <v>0</v>
      </c>
      <c r="GF77" s="168" t="n">
        <f aca="false">IF(GF$65=0,"-",SUM(GF67:GF71))</f>
        <v>0</v>
      </c>
      <c r="GG77" s="168" t="n">
        <f aca="false">IF(GG$65=0,"-",SUM(GG67:GG71))</f>
        <v>13</v>
      </c>
      <c r="GH77" s="168" t="n">
        <f aca="false">IF(GH$65=0,"-",SUM(GH67:GH71))</f>
        <v>14</v>
      </c>
      <c r="GI77" s="168" t="n">
        <f aca="false">IF(GI$65=0,"-",SUM(GI67:GI71))</f>
        <v>9</v>
      </c>
      <c r="GJ77" s="168" t="n">
        <f aca="false">IF(GJ$65=0,"-",SUM(GJ67:GJ71))</f>
        <v>0</v>
      </c>
      <c r="GK77" s="168" t="n">
        <f aca="false">IF(GK$65=0,"-",SUM(GK67:GK71))</f>
        <v>0</v>
      </c>
      <c r="GL77" s="168" t="n">
        <f aca="false">IF(GL$65=0,"-",SUM(GL67:GL71))</f>
        <v>4</v>
      </c>
      <c r="GM77" s="168" t="n">
        <f aca="false">IF(GM$65=0,"-",SUM(GM67:GM71))</f>
        <v>0</v>
      </c>
      <c r="GN77" s="168" t="n">
        <f aca="false">IF(GN$65=0,"-",SUM(GN67:GN71))</f>
        <v>0</v>
      </c>
      <c r="GO77" s="168" t="n">
        <f aca="false">IF(GO$65=0,"-",SUM(GO67:GO71))</f>
        <v>3</v>
      </c>
      <c r="GP77" s="168" t="n">
        <f aca="false">IF(GP$65=0,"-",SUM(GP67:GP71))</f>
        <v>1</v>
      </c>
      <c r="GQ77" s="168" t="n">
        <f aca="false">IF(GQ$65=0,"-",SUM(GQ67:GQ71))</f>
        <v>0</v>
      </c>
      <c r="GR77" s="168" t="n">
        <f aca="false">IF(GR$65=0,"-",SUM(GR67:GR71))</f>
        <v>10</v>
      </c>
      <c r="GS77" s="168" t="n">
        <f aca="false">IF(GS$65=0,"-",SUM(GS67:GS71))</f>
        <v>0</v>
      </c>
      <c r="GT77" s="168" t="n">
        <f aca="false">IF(GT$65=0,"-",SUM(GT67:GT71))</f>
        <v>0</v>
      </c>
      <c r="GU77" s="168" t="n">
        <f aca="false">IF(GU$65=0,"-",SUM(GU67:GU71))</f>
        <v>0</v>
      </c>
      <c r="GV77" s="168" t="n">
        <f aca="false">IF(GV$65=0,"-",SUM(GV67:GV71))</f>
        <v>0</v>
      </c>
      <c r="GW77" s="17"/>
      <c r="GX77" s="17"/>
      <c r="GY77" s="17"/>
      <c r="GZ77" s="17"/>
      <c r="HA77" s="17"/>
      <c r="HB77" s="17"/>
      <c r="HC77" s="17"/>
      <c r="HD77" s="17"/>
      <c r="HE77" s="17"/>
      <c r="HF77" s="17"/>
      <c r="HG77" s="17"/>
      <c r="HH77" s="17"/>
      <c r="HI77" s="17"/>
      <c r="HJ77" s="17"/>
      <c r="HK77" s="17"/>
      <c r="HL77" s="17"/>
      <c r="HM77" s="17"/>
      <c r="HN77" s="17"/>
      <c r="HO77" s="17"/>
      <c r="HP77" s="17"/>
      <c r="HQ77" s="17"/>
      <c r="HR77" s="17"/>
      <c r="HS77" s="17"/>
      <c r="HT77" s="17"/>
      <c r="HU77" s="17"/>
      <c r="HV77" s="17"/>
      <c r="HW77" s="17"/>
      <c r="HX77" s="17"/>
      <c r="HY77" s="17"/>
      <c r="HZ77" s="17"/>
      <c r="IA77" s="17"/>
      <c r="IB77" s="17"/>
      <c r="IC77" s="17"/>
      <c r="ID77" s="17"/>
      <c r="IE77" s="17"/>
      <c r="IF77" s="17"/>
      <c r="IG77" s="17"/>
      <c r="IH77" s="17"/>
      <c r="II77" s="17"/>
      <c r="IJ77" s="17"/>
      <c r="IK77" s="17"/>
      <c r="IL77" s="17"/>
      <c r="IM77" s="17"/>
      <c r="IN77" s="17"/>
      <c r="IO77" s="22"/>
    </row>
    <row r="78" customFormat="false" ht="14.15" hidden="false" customHeight="false" outlineLevel="0" collapsed="false">
      <c r="A78" s="203"/>
      <c r="B78" s="216" t="s">
        <v>107</v>
      </c>
      <c r="C78" s="217"/>
      <c r="D78" s="218"/>
      <c r="E78" s="220" t="str">
        <f aca="false">IF(OR(E$65=0,E$65="-"),"-",E77/E75)</f>
        <v>-</v>
      </c>
      <c r="F78" s="372" t="str">
        <f aca="false">IF(OR(F$65=0,F$65="-"),"-",F77/F75)</f>
        <v>-</v>
      </c>
      <c r="G78" s="220" t="str">
        <f aca="false">IF(OR(G$65=0,G$65="-"),"-",G77/G75)</f>
        <v>-</v>
      </c>
      <c r="H78" s="372" t="str">
        <f aca="false">IF(OR(H$65=0,H$65="-"),"-",H77/H75)</f>
        <v>-</v>
      </c>
      <c r="I78" s="220" t="str">
        <f aca="false">IF(OR(I$65=0,I$65="-"),"-",I77/I75)</f>
        <v>-</v>
      </c>
      <c r="J78" s="372" t="str">
        <f aca="false">IF(OR(J$65=0,J$65="-"),"-",J77/J75)</f>
        <v>-</v>
      </c>
      <c r="K78" s="220" t="str">
        <f aca="false">IF(OR(K$65=0,K$65="-"),"-",K77/K75)</f>
        <v>-</v>
      </c>
      <c r="L78" s="220" t="str">
        <f aca="false">IF(OR(L$65=0,L$65="-"),"-",L77/L75)</f>
        <v>-</v>
      </c>
      <c r="M78" s="220" t="str">
        <f aca="false">IF(OR(M$65=0,M$65="-"),"-",M77/M75)</f>
        <v>-</v>
      </c>
      <c r="N78" s="220" t="str">
        <f aca="false">IF(OR(N$65=0,N$65="-"),"-",N77/N75)</f>
        <v>-</v>
      </c>
      <c r="O78" s="220" t="str">
        <f aca="false">IF(OR(O$65=0,O$65="-"),"-",O77/O75)</f>
        <v>-</v>
      </c>
      <c r="P78" s="220" t="str">
        <f aca="false">IF(OR(P$65=0,P$65="-"),"-",P77/P75)</f>
        <v>-</v>
      </c>
      <c r="Q78" s="220" t="str">
        <f aca="false">IF(OR(Q$65=0,Q$65="-"),"-",Q77/Q75)</f>
        <v>-</v>
      </c>
      <c r="R78" s="220" t="str">
        <f aca="false">IF(OR(R$65=0,R$65="-"),"-",R77/R75)</f>
        <v>-</v>
      </c>
      <c r="S78" s="220" t="str">
        <f aca="false">IF(OR(S$65=0,S$65="-"),"-",S77/S75)</f>
        <v>-</v>
      </c>
      <c r="T78" s="220" t="str">
        <f aca="false">IF(OR(T$65=0,T$65="-"),"-",T77/T75)</f>
        <v>-</v>
      </c>
      <c r="U78" s="220" t="str">
        <f aca="false">IF(OR(U$65=0,U$65="-"),"-",U77/U75)</f>
        <v>-</v>
      </c>
      <c r="V78" s="220" t="str">
        <f aca="false">IF(OR(V$65=0,V$65="-"),"-",V77/V75)</f>
        <v>-</v>
      </c>
      <c r="W78" s="220" t="str">
        <f aca="false">IF(OR(W$65=0,W$65="-"),"-",W77/W75)</f>
        <v>-</v>
      </c>
      <c r="X78" s="220" t="str">
        <f aca="false">IF(OR(X$65=0,X$65="-"),"-",X77/X75)</f>
        <v>-</v>
      </c>
      <c r="Y78" s="220" t="str">
        <f aca="false">IF(OR(Y$65=0,Y$65="-"),"-",Y77/Y75)</f>
        <v>-</v>
      </c>
      <c r="Z78" s="220" t="str">
        <f aca="false">IF(OR(Z$65=0,Z$65="-"),"-",Z77/Z75)</f>
        <v>-</v>
      </c>
      <c r="AA78" s="220" t="str">
        <f aca="false">IF(OR(AA$65=0,AA$65="-"),"-",AA77/AA75)</f>
        <v>-</v>
      </c>
      <c r="AB78" s="220" t="str">
        <f aca="false">IF(OR(AB$65=0,AB$65="-"),"-",AB77/AB75)</f>
        <v>-</v>
      </c>
      <c r="AC78" s="220" t="str">
        <f aca="false">IF(OR(AC$65=0,AC$65="-"),"-",AC77/AC75)</f>
        <v>-</v>
      </c>
      <c r="AD78" s="220" t="str">
        <f aca="false">IF(OR(AD$65=0,AD$65="-"),"-",AD77/AD75)</f>
        <v>-</v>
      </c>
      <c r="AE78" s="220" t="str">
        <f aca="false">IF(OR(AE$65=0,AE$65="-"),"-",AE77/AE75)</f>
        <v>-</v>
      </c>
      <c r="AF78" s="220" t="str">
        <f aca="false">IF(OR(AF$65=0,AF$65="-"),"-",AF77/AF75)</f>
        <v>-</v>
      </c>
      <c r="AG78" s="220" t="str">
        <f aca="false">IF(OR(AG$65=0,AG$65="-"),"-",AG77/AG75)</f>
        <v>-</v>
      </c>
      <c r="AH78" s="220" t="str">
        <f aca="false">IF(OR(AH$65=0,AH$65="-"),"-",AH77/AH75)</f>
        <v>-</v>
      </c>
      <c r="AI78" s="220" t="str">
        <f aca="false">IF(OR(AI$65=0,AI$65="-"),"-",AI77/AI75)</f>
        <v>-</v>
      </c>
      <c r="AJ78" s="220" t="str">
        <f aca="false">IF(OR(AJ$65=0,AJ$65="-"),"-",AJ77/AJ75)</f>
        <v>-</v>
      </c>
      <c r="AK78" s="220" t="str">
        <f aca="false">IF(OR(AK$65=0,AK$65="-"),"-",AK77/AK75)</f>
        <v>-</v>
      </c>
      <c r="AL78" s="220" t="str">
        <f aca="false">IF(OR(AL$65=0,AL$65="-"),"-",AL77/AL75)</f>
        <v>-</v>
      </c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201"/>
      <c r="FK78" s="203"/>
      <c r="FL78" s="216" t="s">
        <v>107</v>
      </c>
      <c r="FM78" s="219"/>
      <c r="FN78" s="219"/>
      <c r="FO78" s="221" t="n">
        <f aca="false">IF(FO$65=0,"-",FO77/FO75)</f>
        <v>0.409090909090909</v>
      </c>
      <c r="FP78" s="221" t="e">
        <f aca="false">IF(FP$65=0,"-",FP77/FP75)</f>
        <v>#DIV/0!</v>
      </c>
      <c r="FQ78" s="221" t="n">
        <f aca="false">IF(FQ$65=0,"-",FQ77/FQ75)</f>
        <v>0.617647058823529</v>
      </c>
      <c r="FR78" s="221" t="n">
        <f aca="false">IF(FR$65=0,"-",FR77/FR75)</f>
        <v>0.875</v>
      </c>
      <c r="FS78" s="221" t="e">
        <f aca="false">IF(FS$65=0,"-",FS77/FS75)</f>
        <v>#DIV/0!</v>
      </c>
      <c r="FT78" s="221" t="e">
        <f aca="false">IF(FT$65=0,"-",FT77/FT75)</f>
        <v>#DIV/0!</v>
      </c>
      <c r="FU78" s="221" t="n">
        <f aca="false">IF(FU$65=0,"-",FU77/FU75)</f>
        <v>0.166666666666667</v>
      </c>
      <c r="FV78" s="221" t="n">
        <f aca="false">IF(FV$65=0,"-",FV77/FV75)</f>
        <v>0.209302325581395</v>
      </c>
      <c r="FW78" s="221" t="n">
        <f aca="false">IF(FW$65=0,"-",FW77/FW75)</f>
        <v>0.261904761904762</v>
      </c>
      <c r="FX78" s="221" t="n">
        <f aca="false">IF(FX$65=0,"-",FX77/FX75)</f>
        <v>0.238095238095238</v>
      </c>
      <c r="FY78" s="221" t="n">
        <f aca="false">IF(FY$65=0,"-",FY77/FY75)</f>
        <v>1</v>
      </c>
      <c r="FZ78" s="221" t="n">
        <f aca="false">IF(FZ$65=0,"-",FZ77/FZ75)</f>
        <v>0.125</v>
      </c>
      <c r="GA78" s="221" t="n">
        <f aca="false">IF(GA$65=0,"-",GA77/GA75)</f>
        <v>0.222222222222222</v>
      </c>
      <c r="GB78" s="221" t="e">
        <f aca="false">IF(GB$65=0,"-",GB77/GB75)</f>
        <v>#DIV/0!</v>
      </c>
      <c r="GC78" s="221" t="e">
        <f aca="false">IF(GC$65=0,"-",GC77/GC75)</f>
        <v>#DIV/0!</v>
      </c>
      <c r="GD78" s="221" t="e">
        <f aca="false">IF(GD$65=0,"-",GD77/GD75)</f>
        <v>#DIV/0!</v>
      </c>
      <c r="GE78" s="221" t="e">
        <f aca="false">IF(GE$65=0,"-",GE77/GE75)</f>
        <v>#DIV/0!</v>
      </c>
      <c r="GF78" s="221" t="e">
        <f aca="false">IF(GF$65=0,"-",GF77/GF75)</f>
        <v>#DIV/0!</v>
      </c>
      <c r="GG78" s="221" t="n">
        <f aca="false">IF(GG$65=0,"-",GG77/GG75)</f>
        <v>1</v>
      </c>
      <c r="GH78" s="221" t="n">
        <f aca="false">IF(GH$65=0,"-",GH77/GH75)</f>
        <v>0.933333333333333</v>
      </c>
      <c r="GI78" s="221" t="n">
        <f aca="false">IF(GI$65=0,"-",GI77/GI75)</f>
        <v>0.642857142857143</v>
      </c>
      <c r="GJ78" s="221" t="e">
        <f aca="false">IF(GJ$65=0,"-",GJ77/GJ75)</f>
        <v>#DIV/0!</v>
      </c>
      <c r="GK78" s="221" t="e">
        <f aca="false">IF(GK$65=0,"-",GK77/GK75)</f>
        <v>#DIV/0!</v>
      </c>
      <c r="GL78" s="221" t="n">
        <f aca="false">IF(GL$65=0,"-",GL77/GL75)</f>
        <v>0.363636363636364</v>
      </c>
      <c r="GM78" s="221" t="e">
        <f aca="false">IF(GM$65=0,"-",GM77/GM75)</f>
        <v>#DIV/0!</v>
      </c>
      <c r="GN78" s="221" t="e">
        <f aca="false">IF(GN$65=0,"-",GN77/GN75)</f>
        <v>#DIV/0!</v>
      </c>
      <c r="GO78" s="221" t="n">
        <f aca="false">IF(GO$65=0,"-",GO77/GO75)</f>
        <v>0.272727272727273</v>
      </c>
      <c r="GP78" s="221" t="n">
        <f aca="false">IF(GP$65=0,"-",GP77/GP75)</f>
        <v>0.166666666666667</v>
      </c>
      <c r="GQ78" s="221" t="e">
        <f aca="false">IF(GQ$65=0,"-",GQ77/GQ75)</f>
        <v>#DIV/0!</v>
      </c>
      <c r="GR78" s="221" t="n">
        <f aca="false">IF(GR$65=0,"-",GR77/GR75)</f>
        <v>0.909090909090909</v>
      </c>
      <c r="GS78" s="221" t="e">
        <f aca="false">IF(GS$65=0,"-",GS77/GS75)</f>
        <v>#DIV/0!</v>
      </c>
      <c r="GT78" s="221" t="e">
        <f aca="false">IF(GT$65=0,"-",GT77/GT75)</f>
        <v>#DIV/0!</v>
      </c>
      <c r="GU78" s="221" t="e">
        <f aca="false">IF(GU$65=0,"-",GU77/GU75)</f>
        <v>#DIV/0!</v>
      </c>
      <c r="GV78" s="221" t="e">
        <f aca="false">IF(GV$65=0,"-",GV77/GV75)</f>
        <v>#DIV/0!</v>
      </c>
      <c r="GW78" s="17"/>
      <c r="GX78" s="17"/>
      <c r="GY78" s="17"/>
      <c r="GZ78" s="17"/>
      <c r="HA78" s="17"/>
      <c r="HB78" s="17"/>
      <c r="HC78" s="17"/>
      <c r="HD78" s="17"/>
      <c r="HE78" s="17"/>
      <c r="HF78" s="17"/>
      <c r="HG78" s="17"/>
      <c r="HH78" s="17"/>
      <c r="HI78" s="17"/>
      <c r="HJ78" s="17"/>
      <c r="HK78" s="17"/>
      <c r="HL78" s="17"/>
      <c r="HM78" s="17"/>
      <c r="HN78" s="17"/>
      <c r="HO78" s="17"/>
      <c r="HP78" s="17"/>
      <c r="HQ78" s="17"/>
      <c r="HR78" s="17"/>
      <c r="HS78" s="17"/>
      <c r="HT78" s="17"/>
      <c r="HU78" s="17"/>
      <c r="HV78" s="17"/>
      <c r="HW78" s="17"/>
      <c r="HX78" s="17"/>
      <c r="HY78" s="17"/>
      <c r="HZ78" s="17"/>
      <c r="IA78" s="17"/>
      <c r="IB78" s="17"/>
      <c r="IC78" s="17"/>
      <c r="ID78" s="17"/>
      <c r="IE78" s="17"/>
      <c r="IF78" s="17"/>
      <c r="IG78" s="17"/>
      <c r="IH78" s="17"/>
      <c r="II78" s="17"/>
      <c r="IJ78" s="17"/>
      <c r="IK78" s="17"/>
      <c r="IL78" s="17"/>
      <c r="IM78" s="17"/>
      <c r="IN78" s="17"/>
      <c r="IO78" s="22"/>
    </row>
    <row r="79" customFormat="false" ht="15" hidden="false" customHeight="false" outlineLevel="0" collapsed="false">
      <c r="A79" s="203"/>
      <c r="B79" s="216" t="s">
        <v>42</v>
      </c>
      <c r="C79" s="217"/>
      <c r="D79" s="218"/>
      <c r="E79" s="171" t="n">
        <f aca="false">IF(E$65=0,"-",SUM(E67:E69))</f>
        <v>0</v>
      </c>
      <c r="F79" s="169" t="n">
        <f aca="false">IF(F$65=0,"-",SUM(F67:F69))</f>
        <v>0</v>
      </c>
      <c r="G79" s="171" t="n">
        <f aca="false">IF(G$65=0,"-",SUM(G67:G69))</f>
        <v>0</v>
      </c>
      <c r="H79" s="169" t="n">
        <f aca="false">IF(H$65=0,"-",SUM(H67:H69))</f>
        <v>0</v>
      </c>
      <c r="I79" s="171" t="n">
        <f aca="false">IF(I$65=0,"-",SUM(I67:I69))</f>
        <v>0</v>
      </c>
      <c r="J79" s="169" t="n">
        <f aca="false">IF(J$65=0,"-",SUM(J67:J69))</f>
        <v>0</v>
      </c>
      <c r="K79" s="171" t="n">
        <f aca="false">IF(K$65=0,"-",SUM(K67:K69))</f>
        <v>0</v>
      </c>
      <c r="L79" s="168" t="n">
        <f aca="false">IF(L$65=0,"-",SUM(L67:L69))</f>
        <v>0</v>
      </c>
      <c r="M79" s="168" t="n">
        <f aca="false">IF(M$65=0,"-",SUM(M67:M69))</f>
        <v>0</v>
      </c>
      <c r="N79" s="169" t="n">
        <f aca="false">IF(N$65=0,"-",SUM(N67:N69))</f>
        <v>0</v>
      </c>
      <c r="O79" s="171" t="n">
        <f aca="false">IF(O$65=0,"-",SUM(O67:O69))</f>
        <v>0</v>
      </c>
      <c r="P79" s="168" t="n">
        <f aca="false">IF(P$65=0,"-",SUM(P67:P69))</f>
        <v>0</v>
      </c>
      <c r="Q79" s="168" t="n">
        <f aca="false">IF(Q$65=0,"-",SUM(Q67:Q69))</f>
        <v>0</v>
      </c>
      <c r="R79" s="168" t="n">
        <f aca="false">IF(R$65=0,"-",SUM(R67:R69))</f>
        <v>0</v>
      </c>
      <c r="S79" s="168" t="n">
        <f aca="false">IF(S$65=0,"-",SUM(S67:S69))</f>
        <v>0</v>
      </c>
      <c r="T79" s="168" t="n">
        <f aca="false">IF(T$65=0,"-",SUM(T67:T69))</f>
        <v>0</v>
      </c>
      <c r="U79" s="168" t="n">
        <f aca="false">IF(U$65=0,"-",SUM(U67:U69))</f>
        <v>0</v>
      </c>
      <c r="V79" s="169" t="n">
        <f aca="false">IF(V$65=0,"-",SUM(V67:V69))</f>
        <v>0</v>
      </c>
      <c r="W79" s="171" t="n">
        <f aca="false">IF(W$65=0,"-",SUM(W67:W69))</f>
        <v>0</v>
      </c>
      <c r="X79" s="168" t="n">
        <f aca="false">IF(X$65=0,"-",SUM(X67:X69))</f>
        <v>0</v>
      </c>
      <c r="Y79" s="168" t="n">
        <f aca="false">IF(Y$65=0,"-",SUM(Y67:Y69))</f>
        <v>0</v>
      </c>
      <c r="Z79" s="168" t="n">
        <f aca="false">IF(Z$65=0,"-",SUM(Z67:Z69))</f>
        <v>0</v>
      </c>
      <c r="AA79" s="168" t="n">
        <f aca="false">IF(AA$65=0,"-",SUM(AA67:AA69))</f>
        <v>0</v>
      </c>
      <c r="AB79" s="168" t="n">
        <f aca="false">IF(AB$65=0,"-",SUM(AB67:AB69))</f>
        <v>0</v>
      </c>
      <c r="AC79" s="168" t="n">
        <f aca="false">IF(AC$65=0,"-",SUM(AC67:AC69))</f>
        <v>0</v>
      </c>
      <c r="AD79" s="169" t="n">
        <f aca="false">IF(AD$65=0,"-",SUM(AD67:AD69))</f>
        <v>0</v>
      </c>
      <c r="AE79" s="171" t="n">
        <f aca="false">IF(AE$65=0,"-",SUM(AE67:AE69))</f>
        <v>0</v>
      </c>
      <c r="AF79" s="168" t="n">
        <f aca="false">IF(AF$65=0,"-",SUM(AF67:AF69))</f>
        <v>0</v>
      </c>
      <c r="AG79" s="168" t="n">
        <f aca="false">IF(AG$65=0,"-",SUM(AG67:AG69))</f>
        <v>0</v>
      </c>
      <c r="AH79" s="168" t="n">
        <f aca="false">IF(AH$65=0,"-",SUM(AH67:AH69))</f>
        <v>0</v>
      </c>
      <c r="AI79" s="168" t="n">
        <f aca="false">IF(AI$65=0,"-",SUM(AI67:AI69))</f>
        <v>0</v>
      </c>
      <c r="AJ79" s="168" t="n">
        <f aca="false">IF(AJ$65=0,"-",SUM(AJ67:AJ69))</f>
        <v>0</v>
      </c>
      <c r="AK79" s="168" t="n">
        <f aca="false">IF(AK$65=0,"-",SUM(AK67:AK69))</f>
        <v>0</v>
      </c>
      <c r="AL79" s="169" t="n">
        <f aca="false">IF(AL$65=0,"-",SUM(AL67:AL69))</f>
        <v>0</v>
      </c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201"/>
      <c r="FK79" s="203"/>
      <c r="FL79" s="216" t="s">
        <v>42</v>
      </c>
      <c r="FM79" s="219"/>
      <c r="FN79" s="219"/>
      <c r="FO79" s="168" t="n">
        <f aca="false">IF(FO$65=0,"-",SUM(FO67:FO69))</f>
        <v>4</v>
      </c>
      <c r="FP79" s="168" t="n">
        <f aca="false">IF(FP$65=0,"-",SUM(FP67:FP69))</f>
        <v>0</v>
      </c>
      <c r="FQ79" s="168" t="n">
        <f aca="false">IF(FQ$65=0,"-",SUM(FQ67:FQ69))</f>
        <v>8</v>
      </c>
      <c r="FR79" s="168" t="n">
        <f aca="false">IF(FR$65=0,"-",SUM(FR67:FR69))</f>
        <v>5</v>
      </c>
      <c r="FS79" s="168" t="n">
        <f aca="false">IF(FS$65=0,"-",SUM(FS67:FS69))</f>
        <v>0</v>
      </c>
      <c r="FT79" s="168" t="n">
        <f aca="false">IF(FT$65=0,"-",SUM(FT67:FT69))</f>
        <v>0</v>
      </c>
      <c r="FU79" s="168" t="n">
        <f aca="false">IF(FU$65=0,"-",SUM(FU67:FU69))</f>
        <v>4</v>
      </c>
      <c r="FV79" s="168" t="n">
        <f aca="false">IF(FV$65=0,"-",SUM(FV67:FV69))</f>
        <v>2</v>
      </c>
      <c r="FW79" s="168" t="n">
        <f aca="false">IF(FW$65=0,"-",SUM(FW67:FW69))</f>
        <v>4</v>
      </c>
      <c r="FX79" s="168" t="n">
        <f aca="false">IF(FX$65=0,"-",SUM(FX67:FX69))</f>
        <v>4</v>
      </c>
      <c r="FY79" s="168" t="n">
        <f aca="false">IF(FY$65=0,"-",SUM(FY67:FY69))</f>
        <v>7</v>
      </c>
      <c r="FZ79" s="168" t="n">
        <f aca="false">IF(FZ$65=0,"-",SUM(FZ67:FZ69))</f>
        <v>1</v>
      </c>
      <c r="GA79" s="168" t="n">
        <f aca="false">IF(GA$65=0,"-",SUM(GA67:GA69))</f>
        <v>1</v>
      </c>
      <c r="GB79" s="168" t="n">
        <f aca="false">IF(GB$65=0,"-",SUM(GB67:GB69))</f>
        <v>0</v>
      </c>
      <c r="GC79" s="168" t="n">
        <f aca="false">IF(GC$65=0,"-",SUM(GC67:GC69))</f>
        <v>0</v>
      </c>
      <c r="GD79" s="168" t="n">
        <f aca="false">IF(GD$65=0,"-",SUM(GD67:GD69))</f>
        <v>0</v>
      </c>
      <c r="GE79" s="168" t="n">
        <f aca="false">IF(GE$65=0,"-",SUM(GE67:GE69))</f>
        <v>0</v>
      </c>
      <c r="GF79" s="168" t="n">
        <f aca="false">IF(GF$65=0,"-",SUM(GF67:GF69))</f>
        <v>0</v>
      </c>
      <c r="GG79" s="168" t="n">
        <f aca="false">IF(GG$65=0,"-",SUM(GG67:GG69))</f>
        <v>0</v>
      </c>
      <c r="GH79" s="168" t="n">
        <f aca="false">IF(GH$65=0,"-",SUM(GH67:GH69))</f>
        <v>5</v>
      </c>
      <c r="GI79" s="168" t="n">
        <f aca="false">IF(GI$65=0,"-",SUM(GI67:GI69))</f>
        <v>1</v>
      </c>
      <c r="GJ79" s="168" t="n">
        <f aca="false">IF(GJ$65=0,"-",SUM(GJ67:GJ69))</f>
        <v>0</v>
      </c>
      <c r="GK79" s="168" t="n">
        <f aca="false">IF(GK$65=0,"-",SUM(GK67:GK69))</f>
        <v>0</v>
      </c>
      <c r="GL79" s="168" t="n">
        <f aca="false">IF(GL$65=0,"-",SUM(GL67:GL69))</f>
        <v>0</v>
      </c>
      <c r="GM79" s="168" t="n">
        <f aca="false">IF(GM$65=0,"-",SUM(GM67:GM69))</f>
        <v>0</v>
      </c>
      <c r="GN79" s="168" t="n">
        <f aca="false">IF(GN$65=0,"-",SUM(GN67:GN69))</f>
        <v>0</v>
      </c>
      <c r="GO79" s="168" t="n">
        <f aca="false">IF(GO$65=0,"-",SUM(GO67:GO69))</f>
        <v>1</v>
      </c>
      <c r="GP79" s="168" t="n">
        <f aca="false">IF(GP$65=0,"-",SUM(GP67:GP69))</f>
        <v>1</v>
      </c>
      <c r="GQ79" s="168" t="n">
        <f aca="false">IF(GQ$65=0,"-",SUM(GQ67:GQ69))</f>
        <v>0</v>
      </c>
      <c r="GR79" s="168" t="n">
        <f aca="false">IF(GR$65=0,"-",SUM(GR67:GR69))</f>
        <v>4</v>
      </c>
      <c r="GS79" s="168" t="n">
        <f aca="false">IF(GS$65=0,"-",SUM(GS67:GS69))</f>
        <v>0</v>
      </c>
      <c r="GT79" s="168" t="n">
        <f aca="false">IF(GT$65=0,"-",SUM(GT67:GT69))</f>
        <v>0</v>
      </c>
      <c r="GU79" s="168" t="n">
        <f aca="false">IF(GU$65=0,"-",SUM(GU67:GU69))</f>
        <v>0</v>
      </c>
      <c r="GV79" s="168" t="n">
        <f aca="false">IF(GV$65=0,"-",SUM(GV67:GV69))</f>
        <v>0</v>
      </c>
      <c r="GW79" s="17"/>
      <c r="GX79" s="17"/>
      <c r="GY79" s="17"/>
      <c r="GZ79" s="17"/>
      <c r="HA79" s="17"/>
      <c r="HB79" s="17"/>
      <c r="HC79" s="17"/>
      <c r="HD79" s="17"/>
      <c r="HE79" s="17"/>
      <c r="HF79" s="17"/>
      <c r="HG79" s="17"/>
      <c r="HH79" s="17"/>
      <c r="HI79" s="17"/>
      <c r="HJ79" s="17"/>
      <c r="HK79" s="17"/>
      <c r="HL79" s="17"/>
      <c r="HM79" s="17"/>
      <c r="HN79" s="17"/>
      <c r="HO79" s="17"/>
      <c r="HP79" s="17"/>
      <c r="HQ79" s="17"/>
      <c r="HR79" s="17"/>
      <c r="HS79" s="17"/>
      <c r="HT79" s="17"/>
      <c r="HU79" s="17"/>
      <c r="HV79" s="17"/>
      <c r="HW79" s="17"/>
      <c r="HX79" s="17"/>
      <c r="HY79" s="17"/>
      <c r="HZ79" s="17"/>
      <c r="IA79" s="17"/>
      <c r="IB79" s="17"/>
      <c r="IC79" s="17"/>
      <c r="ID79" s="17"/>
      <c r="IE79" s="17"/>
      <c r="IF79" s="17"/>
      <c r="IG79" s="17"/>
      <c r="IH79" s="17"/>
      <c r="II79" s="17"/>
      <c r="IJ79" s="17"/>
      <c r="IK79" s="17"/>
      <c r="IL79" s="17"/>
      <c r="IM79" s="17"/>
      <c r="IN79" s="17"/>
      <c r="IO79" s="22"/>
    </row>
    <row r="80" customFormat="false" ht="15" hidden="false" customHeight="false" outlineLevel="0" collapsed="false">
      <c r="A80" s="203"/>
      <c r="B80" s="216" t="s">
        <v>108</v>
      </c>
      <c r="C80" s="217"/>
      <c r="D80" s="218"/>
      <c r="E80" s="220" t="str">
        <f aca="false">IF(OR(E$65=0,E$65="-"),"-",E79/E75)</f>
        <v>-</v>
      </c>
      <c r="F80" s="372" t="str">
        <f aca="false">IF(OR(F$65=0,F$65="-"),"-",F79/F75)</f>
        <v>-</v>
      </c>
      <c r="G80" s="220" t="str">
        <f aca="false">IF(OR(G$65=0,G$65="-"),"-",G79/G75)</f>
        <v>-</v>
      </c>
      <c r="H80" s="372" t="str">
        <f aca="false">IF(OR(H$65=0,H$65="-"),"-",H79/H75)</f>
        <v>-</v>
      </c>
      <c r="I80" s="220" t="str">
        <f aca="false">IF(OR(I$65=0,I$65="-"),"-",I79/I75)</f>
        <v>-</v>
      </c>
      <c r="J80" s="372" t="str">
        <f aca="false">IF(OR(J$65=0,J$65="-"),"-",J79/J75)</f>
        <v>-</v>
      </c>
      <c r="K80" s="220" t="str">
        <f aca="false">IF(OR(K$65=0,K$65="-"),"-",K79/K75)</f>
        <v>-</v>
      </c>
      <c r="L80" s="220" t="str">
        <f aca="false">IF(OR(L$65=0,L$65="-"),"-",L79/L75)</f>
        <v>-</v>
      </c>
      <c r="M80" s="220" t="str">
        <f aca="false">IF(OR(M$65=0,M$65="-"),"-",M79/M75)</f>
        <v>-</v>
      </c>
      <c r="N80" s="220" t="str">
        <f aca="false">IF(OR(N$65=0,N$65="-"),"-",N79/N75)</f>
        <v>-</v>
      </c>
      <c r="O80" s="220" t="str">
        <f aca="false">IF(OR(O$65=0,O$65="-"),"-",O79/O75)</f>
        <v>-</v>
      </c>
      <c r="P80" s="220" t="str">
        <f aca="false">IF(OR(P$65=0,P$65="-"),"-",P79/P75)</f>
        <v>-</v>
      </c>
      <c r="Q80" s="220" t="str">
        <f aca="false">IF(OR(Q$65=0,Q$65="-"),"-",Q79/Q75)</f>
        <v>-</v>
      </c>
      <c r="R80" s="220" t="str">
        <f aca="false">IF(OR(R$65=0,R$65="-"),"-",R79/R75)</f>
        <v>-</v>
      </c>
      <c r="S80" s="220" t="str">
        <f aca="false">IF(OR(S$65=0,S$65="-"),"-",S79/S75)</f>
        <v>-</v>
      </c>
      <c r="T80" s="220" t="str">
        <f aca="false">IF(OR(T$65=0,T$65="-"),"-",T79/T75)</f>
        <v>-</v>
      </c>
      <c r="U80" s="220" t="str">
        <f aca="false">IF(OR(U$65=0,U$65="-"),"-",U79/U75)</f>
        <v>-</v>
      </c>
      <c r="V80" s="220" t="str">
        <f aca="false">IF(OR(V$65=0,V$65="-"),"-",V79/V75)</f>
        <v>-</v>
      </c>
      <c r="W80" s="220" t="str">
        <f aca="false">IF(OR(W$65=0,W$65="-"),"-",W79/W75)</f>
        <v>-</v>
      </c>
      <c r="X80" s="220" t="str">
        <f aca="false">IF(OR(X$65=0,X$65="-"),"-",X79/X75)</f>
        <v>-</v>
      </c>
      <c r="Y80" s="220" t="str">
        <f aca="false">IF(OR(Y$65=0,Y$65="-"),"-",Y79/Y75)</f>
        <v>-</v>
      </c>
      <c r="Z80" s="220" t="str">
        <f aca="false">IF(OR(Z$65=0,Z$65="-"),"-",Z79/Z75)</f>
        <v>-</v>
      </c>
      <c r="AA80" s="220" t="str">
        <f aca="false">IF(OR(AA$65=0,AA$65="-"),"-",AA79/AA75)</f>
        <v>-</v>
      </c>
      <c r="AB80" s="220" t="str">
        <f aca="false">IF(OR(AB$65=0,AB$65="-"),"-",AB79/AB75)</f>
        <v>-</v>
      </c>
      <c r="AC80" s="220" t="str">
        <f aca="false">IF(OR(AC$65=0,AC$65="-"),"-",AC79/AC75)</f>
        <v>-</v>
      </c>
      <c r="AD80" s="220" t="str">
        <f aca="false">IF(OR(AD$65=0,AD$65="-"),"-",AD79/AD75)</f>
        <v>-</v>
      </c>
      <c r="AE80" s="220" t="str">
        <f aca="false">IF(OR(AE$65=0,AE$65="-"),"-",AE79/AE75)</f>
        <v>-</v>
      </c>
      <c r="AF80" s="220" t="str">
        <f aca="false">IF(OR(AF$65=0,AF$65="-"),"-",AF79/AF75)</f>
        <v>-</v>
      </c>
      <c r="AG80" s="220" t="str">
        <f aca="false">IF(OR(AG$65=0,AG$65="-"),"-",AG79/AG75)</f>
        <v>-</v>
      </c>
      <c r="AH80" s="220" t="str">
        <f aca="false">IF(OR(AH$65=0,AH$65="-"),"-",AH79/AH75)</f>
        <v>-</v>
      </c>
      <c r="AI80" s="220" t="str">
        <f aca="false">IF(OR(AI$65=0,AI$65="-"),"-",AI79/AI75)</f>
        <v>-</v>
      </c>
      <c r="AJ80" s="220" t="str">
        <f aca="false">IF(OR(AJ$65=0,AJ$65="-"),"-",AJ79/AJ75)</f>
        <v>-</v>
      </c>
      <c r="AK80" s="220" t="str">
        <f aca="false">IF(OR(AK$65=0,AK$65="-"),"-",AK79/AK75)</f>
        <v>-</v>
      </c>
      <c r="AL80" s="220" t="str">
        <f aca="false">IF(OR(AL$65=0,AL$65="-"),"-",AL79/AL75)</f>
        <v>-</v>
      </c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201"/>
      <c r="FK80" s="203"/>
      <c r="FL80" s="216" t="s">
        <v>108</v>
      </c>
      <c r="FM80" s="219"/>
      <c r="FN80" s="219"/>
      <c r="FO80" s="221" t="n">
        <f aca="false">IF(FO$65=0,"-",FO79/FO75)</f>
        <v>0.0909090909090909</v>
      </c>
      <c r="FP80" s="221" t="e">
        <f aca="false">IF(FP$65=0,"-",FP79/FP75)</f>
        <v>#DIV/0!</v>
      </c>
      <c r="FQ80" s="221" t="n">
        <f aca="false">IF(FQ$65=0,"-",FQ79/FQ75)</f>
        <v>0.235294117647059</v>
      </c>
      <c r="FR80" s="221" t="n">
        <f aca="false">IF(FR$65=0,"-",FR79/FR75)</f>
        <v>0.625</v>
      </c>
      <c r="FS80" s="221" t="e">
        <f aca="false">IF(FS$65=0,"-",FS79/FS75)</f>
        <v>#DIV/0!</v>
      </c>
      <c r="FT80" s="221" t="e">
        <f aca="false">IF(FT$65=0,"-",FT79/FT75)</f>
        <v>#DIV/0!</v>
      </c>
      <c r="FU80" s="221" t="n">
        <f aca="false">IF(FU$65=0,"-",FU79/FU75)</f>
        <v>0.0952380952380952</v>
      </c>
      <c r="FV80" s="221" t="n">
        <f aca="false">IF(FV$65=0,"-",FV79/FV75)</f>
        <v>0.0465116279069767</v>
      </c>
      <c r="FW80" s="221" t="n">
        <f aca="false">IF(FW$65=0,"-",FW79/FW75)</f>
        <v>0.0952380952380952</v>
      </c>
      <c r="FX80" s="221" t="n">
        <f aca="false">IF(FX$65=0,"-",FX79/FX75)</f>
        <v>0.0952380952380952</v>
      </c>
      <c r="FY80" s="221" t="n">
        <f aca="false">IF(FY$65=0,"-",FY79/FY75)</f>
        <v>0.875</v>
      </c>
      <c r="FZ80" s="221" t="n">
        <f aca="false">IF(FZ$65=0,"-",FZ79/FZ75)</f>
        <v>0.125</v>
      </c>
      <c r="GA80" s="221" t="n">
        <f aca="false">IF(GA$65=0,"-",GA79/GA75)</f>
        <v>0.037037037037037</v>
      </c>
      <c r="GB80" s="221" t="e">
        <f aca="false">IF(GB$65=0,"-",GB79/GB75)</f>
        <v>#DIV/0!</v>
      </c>
      <c r="GC80" s="221" t="e">
        <f aca="false">IF(GC$65=0,"-",GC79/GC75)</f>
        <v>#DIV/0!</v>
      </c>
      <c r="GD80" s="221" t="e">
        <f aca="false">IF(GD$65=0,"-",GD79/GD75)</f>
        <v>#DIV/0!</v>
      </c>
      <c r="GE80" s="221" t="e">
        <f aca="false">IF(GE$65=0,"-",GE79/GE75)</f>
        <v>#DIV/0!</v>
      </c>
      <c r="GF80" s="221" t="e">
        <f aca="false">IF(GF$65=0,"-",GF79/GF75)</f>
        <v>#DIV/0!</v>
      </c>
      <c r="GG80" s="221" t="n">
        <f aca="false">IF(GG$65=0,"-",GG79/GG75)</f>
        <v>0</v>
      </c>
      <c r="GH80" s="221" t="n">
        <f aca="false">IF(GH$65=0,"-",GH79/GH75)</f>
        <v>0.333333333333333</v>
      </c>
      <c r="GI80" s="221" t="n">
        <f aca="false">IF(GI$65=0,"-",GI79/GI75)</f>
        <v>0.0714285714285714</v>
      </c>
      <c r="GJ80" s="221" t="e">
        <f aca="false">IF(GJ$65=0,"-",GJ79/GJ75)</f>
        <v>#DIV/0!</v>
      </c>
      <c r="GK80" s="221" t="e">
        <f aca="false">IF(GK$65=0,"-",GK79/GK75)</f>
        <v>#DIV/0!</v>
      </c>
      <c r="GL80" s="221" t="n">
        <f aca="false">IF(GL$65=0,"-",GL79/GL75)</f>
        <v>0</v>
      </c>
      <c r="GM80" s="221" t="e">
        <f aca="false">IF(GM$65=0,"-",GM79/GM75)</f>
        <v>#DIV/0!</v>
      </c>
      <c r="GN80" s="221" t="e">
        <f aca="false">IF(GN$65=0,"-",GN79/GN75)</f>
        <v>#DIV/0!</v>
      </c>
      <c r="GO80" s="221" t="n">
        <f aca="false">IF(GO$65=0,"-",GO79/GO75)</f>
        <v>0.0909090909090909</v>
      </c>
      <c r="GP80" s="221" t="n">
        <f aca="false">IF(GP$65=0,"-",GP79/GP75)</f>
        <v>0.166666666666667</v>
      </c>
      <c r="GQ80" s="221" t="e">
        <f aca="false">IF(GQ$65=0,"-",GQ79/GQ75)</f>
        <v>#DIV/0!</v>
      </c>
      <c r="GR80" s="221" t="n">
        <f aca="false">IF(GR$65=0,"-",GR79/GR75)</f>
        <v>0.363636363636364</v>
      </c>
      <c r="GS80" s="221" t="e">
        <f aca="false">IF(GS$65=0,"-",GS79/GS75)</f>
        <v>#DIV/0!</v>
      </c>
      <c r="GT80" s="221" t="e">
        <f aca="false">IF(GT$65=0,"-",GT79/GT75)</f>
        <v>#DIV/0!</v>
      </c>
      <c r="GU80" s="221" t="e">
        <f aca="false">IF(GU$65=0,"-",GU79/GU75)</f>
        <v>#DIV/0!</v>
      </c>
      <c r="GV80" s="221" t="e">
        <f aca="false">IF(GV$65=0,"-",GV79/GV75)</f>
        <v>#DIV/0!</v>
      </c>
      <c r="GW80" s="17"/>
      <c r="GX80" s="17"/>
      <c r="GY80" s="17"/>
      <c r="GZ80" s="17"/>
      <c r="HA80" s="17"/>
      <c r="HB80" s="17"/>
      <c r="HC80" s="17"/>
      <c r="HD80" s="17"/>
      <c r="HE80" s="17"/>
      <c r="HF80" s="17"/>
      <c r="HG80" s="17"/>
      <c r="HH80" s="17"/>
      <c r="HI80" s="17"/>
      <c r="HJ80" s="17"/>
      <c r="HK80" s="17"/>
      <c r="HL80" s="17"/>
      <c r="HM80" s="17"/>
      <c r="HN80" s="17"/>
      <c r="HO80" s="17"/>
      <c r="HP80" s="17"/>
      <c r="HQ80" s="17"/>
      <c r="HR80" s="17"/>
      <c r="HS80" s="17"/>
      <c r="HT80" s="17"/>
      <c r="HU80" s="17"/>
      <c r="HV80" s="17"/>
      <c r="HW80" s="17"/>
      <c r="HX80" s="17"/>
      <c r="HY80" s="17"/>
      <c r="HZ80" s="17"/>
      <c r="IA80" s="17"/>
      <c r="IB80" s="17"/>
      <c r="IC80" s="17"/>
      <c r="ID80" s="17"/>
      <c r="IE80" s="17"/>
      <c r="IF80" s="17"/>
      <c r="IG80" s="17"/>
      <c r="IH80" s="17"/>
      <c r="II80" s="17"/>
      <c r="IJ80" s="17"/>
      <c r="IK80" s="17"/>
      <c r="IL80" s="17"/>
      <c r="IM80" s="17"/>
      <c r="IN80" s="17"/>
      <c r="IO80" s="22"/>
    </row>
    <row r="81" customFormat="false" ht="15" hidden="false" customHeight="false" outlineLevel="0" collapsed="false">
      <c r="A81" s="203"/>
      <c r="B81" s="216" t="s">
        <v>109</v>
      </c>
      <c r="C81" s="217"/>
      <c r="D81" s="218"/>
      <c r="E81" s="171" t="n">
        <f aca="false">IF(E$65=0,"-",SUM(E70:E71))</f>
        <v>0</v>
      </c>
      <c r="F81" s="169" t="n">
        <f aca="false">IF(F$65=0,"-",SUM(F70:F71))</f>
        <v>0</v>
      </c>
      <c r="G81" s="171" t="n">
        <f aca="false">IF(G$65=0,"-",SUM(G70:G71))</f>
        <v>0</v>
      </c>
      <c r="H81" s="169" t="n">
        <f aca="false">IF(H$65=0,"-",SUM(H70:H71))</f>
        <v>0</v>
      </c>
      <c r="I81" s="171" t="n">
        <f aca="false">IF(I$65=0,"-",SUM(I70:I71))</f>
        <v>0</v>
      </c>
      <c r="J81" s="169" t="n">
        <f aca="false">IF(J$65=0,"-",SUM(J70:J71))</f>
        <v>0</v>
      </c>
      <c r="K81" s="171" t="n">
        <f aca="false">IF(K$65=0,"-",SUM(K70:K71))</f>
        <v>0</v>
      </c>
      <c r="L81" s="168" t="n">
        <f aca="false">IF(L$65=0,"-",SUM(L70:L71))</f>
        <v>0</v>
      </c>
      <c r="M81" s="168" t="n">
        <f aca="false">IF(M$65=0,"-",SUM(M70:M71))</f>
        <v>0</v>
      </c>
      <c r="N81" s="169" t="n">
        <f aca="false">IF(N$65=0,"-",SUM(N70:N71))</f>
        <v>0</v>
      </c>
      <c r="O81" s="171" t="n">
        <f aca="false">IF(O$65=0,"-",SUM(O70:O71))</f>
        <v>0</v>
      </c>
      <c r="P81" s="168" t="n">
        <f aca="false">IF(P$65=0,"-",SUM(P70:P71))</f>
        <v>0</v>
      </c>
      <c r="Q81" s="168" t="n">
        <f aca="false">IF(Q$65=0,"-",SUM(Q70:Q71))</f>
        <v>0</v>
      </c>
      <c r="R81" s="168" t="n">
        <f aca="false">IF(R$65=0,"-",SUM(R70:R71))</f>
        <v>0</v>
      </c>
      <c r="S81" s="168" t="n">
        <f aca="false">IF(S$65=0,"-",SUM(S70:S71))</f>
        <v>0</v>
      </c>
      <c r="T81" s="168" t="n">
        <f aca="false">IF(T$65=0,"-",SUM(T70:T71))</f>
        <v>0</v>
      </c>
      <c r="U81" s="168" t="n">
        <f aca="false">IF(U$65=0,"-",SUM(U70:U71))</f>
        <v>0</v>
      </c>
      <c r="V81" s="169" t="n">
        <f aca="false">IF(V$65=0,"-",SUM(V70:V71))</f>
        <v>0</v>
      </c>
      <c r="W81" s="171" t="n">
        <f aca="false">IF(W$65=0,"-",SUM(W70:W71))</f>
        <v>0</v>
      </c>
      <c r="X81" s="168" t="n">
        <f aca="false">IF(X$65=0,"-",SUM(X70:X71))</f>
        <v>0</v>
      </c>
      <c r="Y81" s="168" t="n">
        <f aca="false">IF(Y$65=0,"-",SUM(Y70:Y71))</f>
        <v>0</v>
      </c>
      <c r="Z81" s="168" t="n">
        <f aca="false">IF(Z$65=0,"-",SUM(Z70:Z71))</f>
        <v>0</v>
      </c>
      <c r="AA81" s="168" t="n">
        <f aca="false">IF(AA$65=0,"-",SUM(AA70:AA71))</f>
        <v>0</v>
      </c>
      <c r="AB81" s="168" t="n">
        <f aca="false">IF(AB$65=0,"-",SUM(AB70:AB71))</f>
        <v>0</v>
      </c>
      <c r="AC81" s="168" t="n">
        <f aca="false">IF(AC$65=0,"-",SUM(AC70:AC71))</f>
        <v>0</v>
      </c>
      <c r="AD81" s="169" t="n">
        <f aca="false">IF(AD$65=0,"-",SUM(AD70:AD71))</f>
        <v>0</v>
      </c>
      <c r="AE81" s="171" t="n">
        <f aca="false">IF(AE$65=0,"-",SUM(AE70:AE71))</f>
        <v>0</v>
      </c>
      <c r="AF81" s="168" t="n">
        <f aca="false">IF(AF$65=0,"-",SUM(AF70:AF71))</f>
        <v>0</v>
      </c>
      <c r="AG81" s="168" t="n">
        <f aca="false">IF(AG$65=0,"-",SUM(AG70:AG71))</f>
        <v>0</v>
      </c>
      <c r="AH81" s="168" t="n">
        <f aca="false">IF(AH$65=0,"-",SUM(AH70:AH71))</f>
        <v>0</v>
      </c>
      <c r="AI81" s="168" t="n">
        <f aca="false">IF(AI$65=0,"-",SUM(AI70:AI71))</f>
        <v>0</v>
      </c>
      <c r="AJ81" s="168" t="n">
        <f aca="false">IF(AJ$65=0,"-",SUM(AJ70:AJ71))</f>
        <v>0</v>
      </c>
      <c r="AK81" s="168" t="n">
        <f aca="false">IF(AK$65=0,"-",SUM(AK70:AK71))</f>
        <v>0</v>
      </c>
      <c r="AL81" s="169" t="n">
        <f aca="false">IF(AL$65=0,"-",SUM(AL70:AL71))</f>
        <v>0</v>
      </c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201"/>
      <c r="FK81" s="203"/>
      <c r="FL81" s="216" t="s">
        <v>109</v>
      </c>
      <c r="FM81" s="219"/>
      <c r="FN81" s="219"/>
      <c r="FO81" s="168" t="n">
        <f aca="false">IF(FO$65=0,"-",SUM(FO70:FO71))</f>
        <v>14</v>
      </c>
      <c r="FP81" s="168" t="n">
        <f aca="false">IF(FP$65=0,"-",SUM(FP70:FP71))</f>
        <v>0</v>
      </c>
      <c r="FQ81" s="168" t="n">
        <f aca="false">IF(FQ$65=0,"-",SUM(FQ70:FQ71))</f>
        <v>13</v>
      </c>
      <c r="FR81" s="168" t="n">
        <f aca="false">IF(FR$65=0,"-",SUM(FR70:FR71))</f>
        <v>2</v>
      </c>
      <c r="FS81" s="168" t="n">
        <f aca="false">IF(FS$65=0,"-",SUM(FS70:FS71))</f>
        <v>0</v>
      </c>
      <c r="FT81" s="168" t="n">
        <f aca="false">IF(FT$65=0,"-",SUM(FT70:FT71))</f>
        <v>0</v>
      </c>
      <c r="FU81" s="168" t="n">
        <f aca="false">IF(FU$65=0,"-",SUM(FU70:FU71))</f>
        <v>3</v>
      </c>
      <c r="FV81" s="168" t="n">
        <f aca="false">IF(FV$65=0,"-",SUM(FV70:FV71))</f>
        <v>7</v>
      </c>
      <c r="FW81" s="168" t="n">
        <f aca="false">IF(FW$65=0,"-",SUM(FW70:FW71))</f>
        <v>7</v>
      </c>
      <c r="FX81" s="168" t="n">
        <f aca="false">IF(FX$65=0,"-",SUM(FX70:FX71))</f>
        <v>6</v>
      </c>
      <c r="FY81" s="168" t="n">
        <f aca="false">IF(FY$65=0,"-",SUM(FY70:FY71))</f>
        <v>1</v>
      </c>
      <c r="FZ81" s="168" t="n">
        <f aca="false">IF(FZ$65=0,"-",SUM(FZ70:FZ71))</f>
        <v>0</v>
      </c>
      <c r="GA81" s="168" t="n">
        <f aca="false">IF(GA$65=0,"-",SUM(GA70:GA71))</f>
        <v>5</v>
      </c>
      <c r="GB81" s="168" t="n">
        <f aca="false">IF(GB$65=0,"-",SUM(GB70:GB71))</f>
        <v>0</v>
      </c>
      <c r="GC81" s="168" t="n">
        <f aca="false">IF(GC$65=0,"-",SUM(GC70:GC71))</f>
        <v>0</v>
      </c>
      <c r="GD81" s="168" t="n">
        <f aca="false">IF(GD$65=0,"-",SUM(GD70:GD71))</f>
        <v>0</v>
      </c>
      <c r="GE81" s="168" t="n">
        <f aca="false">IF(GE$65=0,"-",SUM(GE70:GE71))</f>
        <v>0</v>
      </c>
      <c r="GF81" s="168" t="n">
        <f aca="false">IF(GF$65=0,"-",SUM(GF70:GF71))</f>
        <v>0</v>
      </c>
      <c r="GG81" s="168" t="n">
        <f aca="false">IF(GG$65=0,"-",SUM(GG70:GG71))</f>
        <v>13</v>
      </c>
      <c r="GH81" s="168" t="n">
        <f aca="false">IF(GH$65=0,"-",SUM(GH70:GH71))</f>
        <v>9</v>
      </c>
      <c r="GI81" s="168" t="n">
        <f aca="false">IF(GI$65=0,"-",SUM(GI70:GI71))</f>
        <v>8</v>
      </c>
      <c r="GJ81" s="168" t="n">
        <f aca="false">IF(GJ$65=0,"-",SUM(GJ70:GJ71))</f>
        <v>0</v>
      </c>
      <c r="GK81" s="168" t="n">
        <f aca="false">IF(GK$65=0,"-",SUM(GK70:GK71))</f>
        <v>0</v>
      </c>
      <c r="GL81" s="168" t="n">
        <f aca="false">IF(GL$65=0,"-",SUM(GL70:GL71))</f>
        <v>4</v>
      </c>
      <c r="GM81" s="168" t="n">
        <f aca="false">IF(GM$65=0,"-",SUM(GM70:GM71))</f>
        <v>0</v>
      </c>
      <c r="GN81" s="168" t="n">
        <f aca="false">IF(GN$65=0,"-",SUM(GN70:GN71))</f>
        <v>0</v>
      </c>
      <c r="GO81" s="168" t="n">
        <f aca="false">IF(GO$65=0,"-",SUM(GO70:GO71))</f>
        <v>2</v>
      </c>
      <c r="GP81" s="168" t="n">
        <f aca="false">IF(GP$65=0,"-",SUM(GP70:GP71))</f>
        <v>0</v>
      </c>
      <c r="GQ81" s="168" t="n">
        <f aca="false">IF(GQ$65=0,"-",SUM(GQ70:GQ71))</f>
        <v>0</v>
      </c>
      <c r="GR81" s="168" t="n">
        <f aca="false">IF(GR$65=0,"-",SUM(GR70:GR71))</f>
        <v>6</v>
      </c>
      <c r="GS81" s="168" t="n">
        <f aca="false">IF(GS$65=0,"-",SUM(GS70:GS71))</f>
        <v>0</v>
      </c>
      <c r="GT81" s="168" t="n">
        <f aca="false">IF(GT$65=0,"-",SUM(GT70:GT71))</f>
        <v>0</v>
      </c>
      <c r="GU81" s="168" t="n">
        <f aca="false">IF(GU$65=0,"-",SUM(GU70:GU71))</f>
        <v>0</v>
      </c>
      <c r="GV81" s="168" t="n">
        <f aca="false">IF(GV$65=0,"-",SUM(GV70:GV71))</f>
        <v>0</v>
      </c>
      <c r="GW81" s="17"/>
      <c r="GX81" s="17"/>
      <c r="GY81" s="17"/>
      <c r="GZ81" s="17"/>
      <c r="HA81" s="17"/>
      <c r="HB81" s="17"/>
      <c r="HC81" s="17"/>
      <c r="HD81" s="17"/>
      <c r="HE81" s="17"/>
      <c r="HF81" s="17"/>
      <c r="HG81" s="17"/>
      <c r="HH81" s="17"/>
      <c r="HI81" s="17"/>
      <c r="HJ81" s="17"/>
      <c r="HK81" s="17"/>
      <c r="HL81" s="17"/>
      <c r="HM81" s="17"/>
      <c r="HN81" s="17"/>
      <c r="HO81" s="17"/>
      <c r="HP81" s="17"/>
      <c r="HQ81" s="17"/>
      <c r="HR81" s="17"/>
      <c r="HS81" s="17"/>
      <c r="HT81" s="17"/>
      <c r="HU81" s="17"/>
      <c r="HV81" s="17"/>
      <c r="HW81" s="17"/>
      <c r="HX81" s="17"/>
      <c r="HY81" s="17"/>
      <c r="HZ81" s="17"/>
      <c r="IA81" s="17"/>
      <c r="IB81" s="17"/>
      <c r="IC81" s="17"/>
      <c r="ID81" s="17"/>
      <c r="IE81" s="17"/>
      <c r="IF81" s="17"/>
      <c r="IG81" s="17"/>
      <c r="IH81" s="17"/>
      <c r="II81" s="17"/>
      <c r="IJ81" s="17"/>
      <c r="IK81" s="17"/>
      <c r="IL81" s="17"/>
      <c r="IM81" s="17"/>
      <c r="IN81" s="17"/>
      <c r="IO81" s="22"/>
    </row>
    <row r="82" customFormat="false" ht="15" hidden="false" customHeight="false" outlineLevel="0" collapsed="false">
      <c r="A82" s="203"/>
      <c r="B82" s="216" t="s">
        <v>110</v>
      </c>
      <c r="C82" s="217"/>
      <c r="D82" s="218"/>
      <c r="E82" s="171" t="n">
        <f aca="false">IF(E$65=0,"-",SUM(E72:E74))</f>
        <v>0</v>
      </c>
      <c r="F82" s="169" t="n">
        <f aca="false">IF(F$65=0,"-",SUM(F72:F74))</f>
        <v>0</v>
      </c>
      <c r="G82" s="171" t="n">
        <f aca="false">IF(G$65=0,"-",SUM(G72:G74))</f>
        <v>0</v>
      </c>
      <c r="H82" s="169" t="n">
        <f aca="false">IF(H$65=0,"-",SUM(H72:H74))</f>
        <v>0</v>
      </c>
      <c r="I82" s="171" t="n">
        <f aca="false">IF(I$65=0,"-",SUM(I72:I74))</f>
        <v>0</v>
      </c>
      <c r="J82" s="169" t="n">
        <f aca="false">IF(J$65=0,"-",SUM(J72:J74))</f>
        <v>0</v>
      </c>
      <c r="K82" s="171" t="n">
        <f aca="false">IF(K$65=0,"-",SUM(K72:K74))</f>
        <v>0</v>
      </c>
      <c r="L82" s="171" t="n">
        <f aca="false">IF(L$65=0,"-",SUM(L72:L74))</f>
        <v>0</v>
      </c>
      <c r="M82" s="171" t="n">
        <f aca="false">IF(M$65=0,"-",SUM(M72:M74))</f>
        <v>0</v>
      </c>
      <c r="N82" s="171" t="n">
        <f aca="false">IF(N$65=0,"-",SUM(N72:N74))</f>
        <v>0</v>
      </c>
      <c r="O82" s="171" t="n">
        <f aca="false">IF(O$65=0,"-",SUM(O72:O74))</f>
        <v>0</v>
      </c>
      <c r="P82" s="171" t="n">
        <f aca="false">IF(P$65=0,"-",SUM(P72:P74))</f>
        <v>0</v>
      </c>
      <c r="Q82" s="171" t="n">
        <f aca="false">IF(Q$65=0,"-",SUM(Q72:Q74))</f>
        <v>0</v>
      </c>
      <c r="R82" s="171" t="n">
        <f aca="false">IF(R$65=0,"-",SUM(R72:R74))</f>
        <v>0</v>
      </c>
      <c r="S82" s="171" t="n">
        <f aca="false">IF(S$65=0,"-",SUM(S72:S74))</f>
        <v>0</v>
      </c>
      <c r="T82" s="171" t="n">
        <f aca="false">IF(T$65=0,"-",SUM(T72:T74))</f>
        <v>0</v>
      </c>
      <c r="U82" s="171" t="n">
        <f aca="false">IF(U$65=0,"-",SUM(U72:U74))</f>
        <v>0</v>
      </c>
      <c r="V82" s="171" t="n">
        <f aca="false">IF(V$65=0,"-",SUM(V72:V74))</f>
        <v>0</v>
      </c>
      <c r="W82" s="171" t="n">
        <f aca="false">IF(W$65=0,"-",SUM(W72:W74))</f>
        <v>0</v>
      </c>
      <c r="X82" s="171" t="n">
        <f aca="false">IF(X$65=0,"-",SUM(X72:X74))</f>
        <v>0</v>
      </c>
      <c r="Y82" s="171" t="n">
        <f aca="false">IF(Y$65=0,"-",SUM(Y72:Y74))</f>
        <v>0</v>
      </c>
      <c r="Z82" s="171" t="n">
        <f aca="false">IF(Z$65=0,"-",SUM(Z72:Z74))</f>
        <v>0</v>
      </c>
      <c r="AA82" s="171" t="n">
        <f aca="false">IF(AA$65=0,"-",SUM(AA72:AA74))</f>
        <v>0</v>
      </c>
      <c r="AB82" s="171" t="n">
        <f aca="false">IF(AB$65=0,"-",SUM(AB72:AB74))</f>
        <v>0</v>
      </c>
      <c r="AC82" s="171" t="n">
        <f aca="false">IF(AC$65=0,"-",SUM(AC72:AC74))</f>
        <v>0</v>
      </c>
      <c r="AD82" s="171" t="n">
        <f aca="false">IF(AD$65=0,"-",SUM(AD72:AD74))</f>
        <v>0</v>
      </c>
      <c r="AE82" s="171" t="n">
        <f aca="false">IF(AE$65=0,"-",SUM(AE72:AE74))</f>
        <v>0</v>
      </c>
      <c r="AF82" s="171" t="n">
        <f aca="false">IF(AF$65=0,"-",SUM(AF72:AF74))</f>
        <v>0</v>
      </c>
      <c r="AG82" s="171" t="n">
        <f aca="false">IF(AG$65=0,"-",SUM(AG72:AG74))</f>
        <v>0</v>
      </c>
      <c r="AH82" s="171" t="n">
        <f aca="false">IF(AH$65=0,"-",SUM(AH72:AH74))</f>
        <v>0</v>
      </c>
      <c r="AI82" s="171" t="n">
        <f aca="false">IF(AI$65=0,"-",SUM(AI72:AI74))</f>
        <v>0</v>
      </c>
      <c r="AJ82" s="168" t="n">
        <f aca="false">IF(AJ$65=0,"-",SUM(AJ72:AJ74))</f>
        <v>0</v>
      </c>
      <c r="AK82" s="168" t="n">
        <f aca="false">IF(AK$65=0,"-",SUM(AK72:AK74))</f>
        <v>0</v>
      </c>
      <c r="AL82" s="169" t="n">
        <f aca="false">IF(AL$65=0,"-",SUM(AL72:AL74))</f>
        <v>0</v>
      </c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  <c r="BI82" s="17"/>
      <c r="BJ82" s="17"/>
      <c r="BK82" s="17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201"/>
      <c r="FK82" s="203"/>
      <c r="FL82" s="216" t="s">
        <v>110</v>
      </c>
      <c r="FM82" s="219"/>
      <c r="FN82" s="219"/>
      <c r="FO82" s="168" t="n">
        <f aca="false">IF(FO$65=0,"-",SUM(FO72:FO74))</f>
        <v>26</v>
      </c>
      <c r="FP82" s="168" t="n">
        <f aca="false">IF(FP$65=0,"-",SUM(FP72:FP74))</f>
        <v>0</v>
      </c>
      <c r="FQ82" s="168" t="n">
        <f aca="false">IF(FQ$65=0,"-",SUM(FQ72:FQ74))</f>
        <v>13</v>
      </c>
      <c r="FR82" s="168" t="n">
        <f aca="false">IF(FR$65=0,"-",SUM(FR72:FR74))</f>
        <v>1</v>
      </c>
      <c r="FS82" s="168" t="n">
        <f aca="false">IF(FS$65=0,"-",SUM(FS72:FS74))</f>
        <v>0</v>
      </c>
      <c r="FT82" s="168" t="n">
        <f aca="false">IF(FT$65=0,"-",SUM(FT72:FT74))</f>
        <v>0</v>
      </c>
      <c r="FU82" s="168" t="n">
        <f aca="false">IF(FU$65=0,"-",SUM(FU72:FU74))</f>
        <v>35</v>
      </c>
      <c r="FV82" s="168" t="n">
        <f aca="false">IF(FV$65=0,"-",SUM(FV72:FV74))</f>
        <v>34</v>
      </c>
      <c r="FW82" s="168" t="n">
        <f aca="false">IF(FW$65=0,"-",SUM(FW72:FW74))</f>
        <v>31</v>
      </c>
      <c r="FX82" s="168" t="n">
        <f aca="false">IF(FX$65=0,"-",SUM(FX72:FX74))</f>
        <v>32</v>
      </c>
      <c r="FY82" s="168" t="n">
        <f aca="false">IF(FY$65=0,"-",SUM(FY72:FY74))</f>
        <v>0</v>
      </c>
      <c r="FZ82" s="168" t="n">
        <f aca="false">IF(FZ$65=0,"-",SUM(FZ72:FZ74))</f>
        <v>7</v>
      </c>
      <c r="GA82" s="168" t="n">
        <f aca="false">IF(GA$65=0,"-",SUM(GA72:GA74))</f>
        <v>21</v>
      </c>
      <c r="GB82" s="168" t="n">
        <f aca="false">IF(GB$65=0,"-",SUM(GB72:GB74))</f>
        <v>0</v>
      </c>
      <c r="GC82" s="168" t="n">
        <f aca="false">IF(GC$65=0,"-",SUM(GC72:GC74))</f>
        <v>0</v>
      </c>
      <c r="GD82" s="168" t="n">
        <f aca="false">IF(GD$65=0,"-",SUM(GD72:GD74))</f>
        <v>0</v>
      </c>
      <c r="GE82" s="168" t="n">
        <f aca="false">IF(GE$65=0,"-",SUM(GE72:GE74))</f>
        <v>0</v>
      </c>
      <c r="GF82" s="168" t="n">
        <f aca="false">IF(GF$65=0,"-",SUM(GF72:GF74))</f>
        <v>0</v>
      </c>
      <c r="GG82" s="168" t="n">
        <f aca="false">IF(GG$65=0,"-",SUM(GG72:GG74))</f>
        <v>0</v>
      </c>
      <c r="GH82" s="168" t="n">
        <f aca="false">IF(GH$65=0,"-",SUM(GH72:GH74))</f>
        <v>1</v>
      </c>
      <c r="GI82" s="168" t="n">
        <f aca="false">IF(GI$65=0,"-",SUM(GI72:GI74))</f>
        <v>5</v>
      </c>
      <c r="GJ82" s="168" t="n">
        <f aca="false">IF(GJ$65=0,"-",SUM(GJ72:GJ74))</f>
        <v>0</v>
      </c>
      <c r="GK82" s="168" t="n">
        <f aca="false">IF(GK$65=0,"-",SUM(GK72:GK74))</f>
        <v>0</v>
      </c>
      <c r="GL82" s="168" t="n">
        <f aca="false">IF(GL$65=0,"-",SUM(GL72:GL74))</f>
        <v>7</v>
      </c>
      <c r="GM82" s="168" t="n">
        <f aca="false">IF(GM$65=0,"-",SUM(GM72:GM74))</f>
        <v>0</v>
      </c>
      <c r="GN82" s="168" t="n">
        <f aca="false">IF(GN$65=0,"-",SUM(GN72:GN74))</f>
        <v>0</v>
      </c>
      <c r="GO82" s="168" t="n">
        <f aca="false">IF(GO$65=0,"-",SUM(GO72:GO74))</f>
        <v>8</v>
      </c>
      <c r="GP82" s="168" t="n">
        <f aca="false">IF(GP$65=0,"-",SUM(GP72:GP74))</f>
        <v>5</v>
      </c>
      <c r="GQ82" s="168" t="n">
        <f aca="false">IF(GQ$65=0,"-",SUM(GQ72:GQ74))</f>
        <v>0</v>
      </c>
      <c r="GR82" s="168" t="n">
        <f aca="false">IF(GR$65=0,"-",SUM(GR72:GR74))</f>
        <v>1</v>
      </c>
      <c r="GS82" s="168" t="n">
        <f aca="false">IF(GS$65=0,"-",SUM(GS72:GS74))</f>
        <v>0</v>
      </c>
      <c r="GT82" s="168" t="n">
        <f aca="false">IF(GT$65=0,"-",SUM(GT72:GT74))</f>
        <v>0</v>
      </c>
      <c r="GU82" s="168" t="n">
        <f aca="false">IF(GU$65=0,"-",SUM(GU72:GU74))</f>
        <v>0</v>
      </c>
      <c r="GV82" s="168" t="n">
        <f aca="false">IF(GV$65=0,"-",SUM(GV72:GV74))</f>
        <v>0</v>
      </c>
      <c r="GW82" s="17"/>
      <c r="GX82" s="17"/>
      <c r="GY82" s="17"/>
      <c r="GZ82" s="17"/>
      <c r="HA82" s="17"/>
      <c r="HB82" s="17"/>
      <c r="HC82" s="17"/>
      <c r="HD82" s="17"/>
      <c r="HE82" s="17"/>
      <c r="HF82" s="17"/>
      <c r="HG82" s="17"/>
      <c r="HH82" s="17"/>
      <c r="HI82" s="17"/>
      <c r="HJ82" s="17"/>
      <c r="HK82" s="17"/>
      <c r="HL82" s="17"/>
      <c r="HM82" s="17"/>
      <c r="HN82" s="17"/>
      <c r="HO82" s="17"/>
      <c r="HP82" s="17"/>
      <c r="HQ82" s="17"/>
      <c r="HR82" s="17"/>
      <c r="HS82" s="17"/>
      <c r="HT82" s="17"/>
      <c r="HU82" s="17"/>
      <c r="HV82" s="17"/>
      <c r="HW82" s="17"/>
      <c r="HX82" s="17"/>
      <c r="HY82" s="17"/>
      <c r="HZ82" s="17"/>
      <c r="IA82" s="17"/>
      <c r="IB82" s="17"/>
      <c r="IC82" s="17"/>
      <c r="ID82" s="17"/>
      <c r="IE82" s="17"/>
      <c r="IF82" s="17"/>
      <c r="IG82" s="17"/>
      <c r="IH82" s="17"/>
      <c r="II82" s="17"/>
      <c r="IJ82" s="17"/>
      <c r="IK82" s="17"/>
      <c r="IL82" s="17"/>
      <c r="IM82" s="17"/>
      <c r="IN82" s="17"/>
      <c r="IO82" s="22"/>
    </row>
    <row r="83" customFormat="false" ht="13.8" hidden="false" customHeight="false" outlineLevel="0" collapsed="false">
      <c r="A83" s="203"/>
      <c r="B83" s="160" t="s">
        <v>111</v>
      </c>
      <c r="C83" s="199"/>
      <c r="D83" s="200"/>
      <c r="E83" s="220" t="str">
        <f aca="false">IF(OR(E$65=0,E$65="-"),"-",E82/E75)</f>
        <v>-</v>
      </c>
      <c r="F83" s="372" t="str">
        <f aca="false">IF(OR(F$65=0,F$65="-"),"-",F82/F75)</f>
        <v>-</v>
      </c>
      <c r="G83" s="220" t="str">
        <f aca="false">IF(OR(G$65=0,G$65="-"),"-",G82/G75)</f>
        <v>-</v>
      </c>
      <c r="H83" s="372" t="str">
        <f aca="false">IF(OR(H$65=0,H$65="-"),"-",H82/H75)</f>
        <v>-</v>
      </c>
      <c r="I83" s="220" t="str">
        <f aca="false">IF(OR(I$65=0,I$65="-"),"-",I82/I75)</f>
        <v>-</v>
      </c>
      <c r="J83" s="372" t="str">
        <f aca="false">IF(OR(J$65=0,J$65="-"),"-",J82/J75)</f>
        <v>-</v>
      </c>
      <c r="K83" s="220" t="str">
        <f aca="false">IF(OR(K$65=0,K$65="-"),"-",K82/K75)</f>
        <v>-</v>
      </c>
      <c r="L83" s="220" t="str">
        <f aca="false">IF(OR(L$65=0,L$65="-"),"-",L82/L75)</f>
        <v>-</v>
      </c>
      <c r="M83" s="220" t="str">
        <f aca="false">IF(OR(M$65=0,M$65="-"),"-",M82/M75)</f>
        <v>-</v>
      </c>
      <c r="N83" s="220" t="str">
        <f aca="false">IF(OR(N$65=0,N$65="-"),"-",N82/N75)</f>
        <v>-</v>
      </c>
      <c r="O83" s="220" t="str">
        <f aca="false">IF(OR(O$65=0,O$65="-"),"-",O82/O75)</f>
        <v>-</v>
      </c>
      <c r="P83" s="220" t="str">
        <f aca="false">IF(OR(P$65=0,P$65="-"),"-",P82/P75)</f>
        <v>-</v>
      </c>
      <c r="Q83" s="220" t="str">
        <f aca="false">IF(OR(Q$65=0,Q$65="-"),"-",Q82/Q75)</f>
        <v>-</v>
      </c>
      <c r="R83" s="220" t="str">
        <f aca="false">IF(OR(R$65=0,R$65="-"),"-",R82/R75)</f>
        <v>-</v>
      </c>
      <c r="S83" s="220" t="str">
        <f aca="false">IF(OR(S$65=0,S$65="-"),"-",S82/S75)</f>
        <v>-</v>
      </c>
      <c r="T83" s="220" t="str">
        <f aca="false">IF(OR(T$65=0,T$65="-"),"-",T82/T75)</f>
        <v>-</v>
      </c>
      <c r="U83" s="220" t="str">
        <f aca="false">IF(OR(U$65=0,U$65="-"),"-",U82/U75)</f>
        <v>-</v>
      </c>
      <c r="V83" s="220" t="str">
        <f aca="false">IF(OR(V$65=0,V$65="-"),"-",V82/V75)</f>
        <v>-</v>
      </c>
      <c r="W83" s="220" t="str">
        <f aca="false">IF(OR(W$65=0,W$65="-"),"-",W82/W75)</f>
        <v>-</v>
      </c>
      <c r="X83" s="220" t="str">
        <f aca="false">IF(OR(X$65=0,X$65="-"),"-",X82/X75)</f>
        <v>-</v>
      </c>
      <c r="Y83" s="220" t="str">
        <f aca="false">IF(OR(Y$65=0,Y$65="-"),"-",Y82/Y75)</f>
        <v>-</v>
      </c>
      <c r="Z83" s="220" t="str">
        <f aca="false">IF(OR(Z$65=0,Z$65="-"),"-",Z82/Z75)</f>
        <v>-</v>
      </c>
      <c r="AA83" s="220" t="str">
        <f aca="false">IF(OR(AA$65=0,AA$65="-"),"-",AA82/AA75)</f>
        <v>-</v>
      </c>
      <c r="AB83" s="220" t="str">
        <f aca="false">IF(OR(AB$65=0,AB$65="-"),"-",AB82/AB75)</f>
        <v>-</v>
      </c>
      <c r="AC83" s="220" t="str">
        <f aca="false">IF(OR(AC$65=0,AC$65="-"),"-",AC82/AC75)</f>
        <v>-</v>
      </c>
      <c r="AD83" s="220" t="str">
        <f aca="false">IF(OR(AD$65=0,AD$65="-"),"-",AD82/AD75)</f>
        <v>-</v>
      </c>
      <c r="AE83" s="220" t="str">
        <f aca="false">IF(OR(AE$65=0,AE$65="-"),"-",AE82/AE75)</f>
        <v>-</v>
      </c>
      <c r="AF83" s="220" t="str">
        <f aca="false">IF(OR(AF$65=0,AF$65="-"),"-",AF82/AF75)</f>
        <v>-</v>
      </c>
      <c r="AG83" s="220" t="str">
        <f aca="false">IF(OR(AG$65=0,AG$65="-"),"-",AG82/AG75)</f>
        <v>-</v>
      </c>
      <c r="AH83" s="220" t="str">
        <f aca="false">IF(OR(AH$65=0,AH$65="-"),"-",AH82/AH75)</f>
        <v>-</v>
      </c>
      <c r="AI83" s="220" t="str">
        <f aca="false">IF(OR(AI$65=0,AI$65="-"),"-",AI82/AI75)</f>
        <v>-</v>
      </c>
      <c r="AJ83" s="220" t="str">
        <f aca="false">IF(OR(AJ$65=0,AJ$65="-"),"-",AJ82/AJ75)</f>
        <v>-</v>
      </c>
      <c r="AK83" s="220" t="str">
        <f aca="false">IF(OR(AK$65=0,AK$65="-"),"-",AK82/AK75)</f>
        <v>-</v>
      </c>
      <c r="AL83" s="220" t="str">
        <f aca="false">IF(OR(AL$65=0,AL$65="-"),"-",AL82/AL75)</f>
        <v>-</v>
      </c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  <c r="BI83" s="17"/>
      <c r="BJ83" s="17"/>
      <c r="BK83" s="17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201"/>
      <c r="FK83" s="203"/>
      <c r="FL83" s="160" t="s">
        <v>111</v>
      </c>
      <c r="FM83" s="168"/>
      <c r="FN83" s="168"/>
      <c r="FO83" s="221" t="n">
        <f aca="false">IF(FO$65=0,"-",FO82/FO75)</f>
        <v>0.590909090909091</v>
      </c>
      <c r="FP83" s="221" t="e">
        <f aca="false">IF(FP$65=0,"-",FP82/FP75)</f>
        <v>#DIV/0!</v>
      </c>
      <c r="FQ83" s="221" t="n">
        <f aca="false">IF(FQ$65=0,"-",FQ82/FQ75)</f>
        <v>0.382352941176471</v>
      </c>
      <c r="FR83" s="221" t="n">
        <f aca="false">IF(FR$65=0,"-",FR82/FR75)</f>
        <v>0.125</v>
      </c>
      <c r="FS83" s="221" t="e">
        <f aca="false">IF(FS$65=0,"-",FS82/FS75)</f>
        <v>#DIV/0!</v>
      </c>
      <c r="FT83" s="221" t="e">
        <f aca="false">IF(FT$65=0,"-",FT82/FT75)</f>
        <v>#DIV/0!</v>
      </c>
      <c r="FU83" s="221" t="n">
        <f aca="false">IF(FU$65=0,"-",FU82/FU75)</f>
        <v>0.833333333333333</v>
      </c>
      <c r="FV83" s="221" t="n">
        <f aca="false">IF(FV$65=0,"-",FV82/FV75)</f>
        <v>0.790697674418605</v>
      </c>
      <c r="FW83" s="221" t="n">
        <f aca="false">IF(FW$65=0,"-",FW82/FW75)</f>
        <v>0.738095238095238</v>
      </c>
      <c r="FX83" s="221" t="n">
        <f aca="false">IF(FX$65=0,"-",FX82/FX75)</f>
        <v>0.761904761904762</v>
      </c>
      <c r="FY83" s="221" t="n">
        <f aca="false">IF(FY$65=0,"-",FY82/FY75)</f>
        <v>0</v>
      </c>
      <c r="FZ83" s="221" t="n">
        <f aca="false">IF(FZ$65=0,"-",FZ82/FZ75)</f>
        <v>0.875</v>
      </c>
      <c r="GA83" s="221" t="n">
        <f aca="false">IF(GA$65=0,"-",GA82/GA75)</f>
        <v>0.777777777777778</v>
      </c>
      <c r="GB83" s="221" t="e">
        <f aca="false">IF(GB$65=0,"-",GB82/GB75)</f>
        <v>#DIV/0!</v>
      </c>
      <c r="GC83" s="221" t="e">
        <f aca="false">IF(GC$65=0,"-",GC82/GC75)</f>
        <v>#DIV/0!</v>
      </c>
      <c r="GD83" s="221" t="e">
        <f aca="false">IF(GD$65=0,"-",GD82/GD75)</f>
        <v>#DIV/0!</v>
      </c>
      <c r="GE83" s="221" t="e">
        <f aca="false">IF(GE$65=0,"-",GE82/GE75)</f>
        <v>#DIV/0!</v>
      </c>
      <c r="GF83" s="221" t="e">
        <f aca="false">IF(GF$65=0,"-",GF82/GF75)</f>
        <v>#DIV/0!</v>
      </c>
      <c r="GG83" s="221" t="n">
        <f aca="false">IF(GG$65=0,"-",GG82/GG75)</f>
        <v>0</v>
      </c>
      <c r="GH83" s="221" t="n">
        <f aca="false">IF(GH$65=0,"-",GH82/GH75)</f>
        <v>0.0666666666666667</v>
      </c>
      <c r="GI83" s="221" t="n">
        <f aca="false">IF(GI$65=0,"-",GI82/GI75)</f>
        <v>0.357142857142857</v>
      </c>
      <c r="GJ83" s="221" t="e">
        <f aca="false">IF(GJ$65=0,"-",GJ82/GJ75)</f>
        <v>#DIV/0!</v>
      </c>
      <c r="GK83" s="221" t="e">
        <f aca="false">IF(GK$65=0,"-",GK82/GK75)</f>
        <v>#DIV/0!</v>
      </c>
      <c r="GL83" s="221" t="n">
        <f aca="false">IF(GL$65=0,"-",GL82/GL75)</f>
        <v>0.636363636363636</v>
      </c>
      <c r="GM83" s="221" t="e">
        <f aca="false">IF(GM$65=0,"-",GM82/GM75)</f>
        <v>#DIV/0!</v>
      </c>
      <c r="GN83" s="221" t="e">
        <f aca="false">IF(GN$65=0,"-",GN82/GN75)</f>
        <v>#DIV/0!</v>
      </c>
      <c r="GO83" s="221" t="n">
        <f aca="false">IF(GO$65=0,"-",GO82/GO75)</f>
        <v>0.727272727272727</v>
      </c>
      <c r="GP83" s="221" t="n">
        <f aca="false">IF(GP$65=0,"-",GP82/GP75)</f>
        <v>0.833333333333333</v>
      </c>
      <c r="GQ83" s="221" t="e">
        <f aca="false">IF(GQ$65=0,"-",GQ82/GQ75)</f>
        <v>#DIV/0!</v>
      </c>
      <c r="GR83" s="221" t="n">
        <f aca="false">IF(GR$65=0,"-",GR82/GR75)</f>
        <v>0.0909090909090909</v>
      </c>
      <c r="GS83" s="221" t="e">
        <f aca="false">IF(GS$65=0,"-",GS82/GS75)</f>
        <v>#DIV/0!</v>
      </c>
      <c r="GT83" s="221" t="e">
        <f aca="false">IF(GT$65=0,"-",GT82/GT75)</f>
        <v>#DIV/0!</v>
      </c>
      <c r="GU83" s="221" t="e">
        <f aca="false">IF(GU$65=0,"-",GU82/GU75)</f>
        <v>#DIV/0!</v>
      </c>
      <c r="GV83" s="221" t="e">
        <f aca="false">IF(GV$65=0,"-",GV82/GV75)</f>
        <v>#DIV/0!</v>
      </c>
      <c r="GW83" s="17"/>
      <c r="GX83" s="17"/>
      <c r="GY83" s="17"/>
      <c r="GZ83" s="17"/>
      <c r="HA83" s="17"/>
      <c r="HB83" s="17"/>
      <c r="HC83" s="17"/>
      <c r="HD83" s="17"/>
      <c r="HE83" s="17"/>
      <c r="HF83" s="17"/>
      <c r="HG83" s="17"/>
      <c r="HH83" s="17"/>
      <c r="HI83" s="17"/>
      <c r="HJ83" s="17"/>
      <c r="HK83" s="17"/>
      <c r="HL83" s="17"/>
      <c r="HM83" s="17"/>
      <c r="HN83" s="17"/>
      <c r="HO83" s="17"/>
      <c r="HP83" s="17"/>
      <c r="HQ83" s="17"/>
      <c r="HR83" s="17"/>
      <c r="HS83" s="17"/>
      <c r="HT83" s="17"/>
      <c r="HU83" s="17"/>
      <c r="HV83" s="17"/>
      <c r="HW83" s="17"/>
      <c r="HX83" s="17"/>
      <c r="HY83" s="17"/>
      <c r="HZ83" s="17"/>
      <c r="IA83" s="17"/>
      <c r="IB83" s="17"/>
      <c r="IC83" s="17"/>
      <c r="ID83" s="17"/>
      <c r="IE83" s="17"/>
      <c r="IF83" s="17"/>
      <c r="IG83" s="17"/>
      <c r="IH83" s="17"/>
      <c r="II83" s="17"/>
      <c r="IJ83" s="17"/>
      <c r="IK83" s="17"/>
      <c r="IL83" s="17"/>
      <c r="IM83" s="17"/>
      <c r="IN83" s="17"/>
      <c r="IO83" s="22"/>
    </row>
    <row r="84" customFormat="false" ht="13.4" hidden="false" customHeight="false" outlineLevel="0" collapsed="false">
      <c r="A84" s="203"/>
      <c r="B84" s="21" t="s">
        <v>112</v>
      </c>
      <c r="C84" s="222"/>
      <c r="D84" s="223"/>
      <c r="E84" s="171" t="n">
        <f aca="false">IF(E$65=0,"-",SUM(E67:E70))</f>
        <v>0</v>
      </c>
      <c r="F84" s="169" t="n">
        <f aca="false">IF(F$65=0,"-",SUM(F67:F70))</f>
        <v>0</v>
      </c>
      <c r="G84" s="171" t="n">
        <f aca="false">IF(G$65=0,"-",SUM(G67:G70))</f>
        <v>0</v>
      </c>
      <c r="H84" s="169" t="n">
        <f aca="false">IF(H$65=0,"-",SUM(H67:H70))</f>
        <v>0</v>
      </c>
      <c r="I84" s="171" t="n">
        <f aca="false">IF(I$65=0,"-",SUM(I67:I70))</f>
        <v>0</v>
      </c>
      <c r="J84" s="169" t="n">
        <f aca="false">IF(J$65=0,"-",SUM(J67:J70))</f>
        <v>0</v>
      </c>
      <c r="K84" s="171" t="n">
        <f aca="false">IF(K$65=0,"-",SUM(K67:K70))</f>
        <v>0</v>
      </c>
      <c r="L84" s="168" t="n">
        <f aca="false">IF(L$65=0,"-",SUM(L67:L70))</f>
        <v>0</v>
      </c>
      <c r="M84" s="168" t="n">
        <f aca="false">IF(M$65=0,"-",SUM(M67:M70))</f>
        <v>0</v>
      </c>
      <c r="N84" s="169" t="n">
        <f aca="false">IF(N$65=0,"-",SUM(N67:N70))</f>
        <v>0</v>
      </c>
      <c r="O84" s="171" t="n">
        <f aca="false">IF(O$65=0,"-",SUM(O67:O70))</f>
        <v>0</v>
      </c>
      <c r="P84" s="168" t="n">
        <f aca="false">IF(P$65=0,"-",SUM(P67:P70))</f>
        <v>0</v>
      </c>
      <c r="Q84" s="168" t="n">
        <f aca="false">IF(Q$65=0,"-",SUM(Q67:Q70))</f>
        <v>0</v>
      </c>
      <c r="R84" s="168" t="n">
        <f aca="false">IF(R$65=0,"-",SUM(R67:R70))</f>
        <v>0</v>
      </c>
      <c r="S84" s="168" t="n">
        <f aca="false">IF(S$65=0,"-",SUM(S67:S70))</f>
        <v>0</v>
      </c>
      <c r="T84" s="168" t="n">
        <f aca="false">IF(T$65=0,"-",SUM(T67:T70))</f>
        <v>0</v>
      </c>
      <c r="U84" s="168" t="n">
        <f aca="false">IF(U$65=0,"-",SUM(U67:U70))</f>
        <v>0</v>
      </c>
      <c r="V84" s="169" t="n">
        <f aca="false">IF(V$65=0,"-",SUM(V67:V70))</f>
        <v>0</v>
      </c>
      <c r="W84" s="171" t="n">
        <f aca="false">IF(W$65=0,"-",SUM(W67:W70))</f>
        <v>0</v>
      </c>
      <c r="X84" s="168" t="n">
        <f aca="false">IF(X$65=0,"-",SUM(X67:X70))</f>
        <v>0</v>
      </c>
      <c r="Y84" s="168" t="n">
        <f aca="false">IF(Y$65=0,"-",SUM(Y67:Y70))</f>
        <v>0</v>
      </c>
      <c r="Z84" s="168" t="n">
        <f aca="false">IF(Z$65=0,"-",SUM(Z67:Z70))</f>
        <v>0</v>
      </c>
      <c r="AA84" s="168" t="n">
        <f aca="false">IF(AA$65=0,"-",SUM(AA67:AA70))</f>
        <v>0</v>
      </c>
      <c r="AB84" s="168" t="n">
        <f aca="false">IF(AB$65=0,"-",SUM(AB67:AB70))</f>
        <v>0</v>
      </c>
      <c r="AC84" s="168" t="n">
        <f aca="false">IF(AC$65=0,"-",SUM(AC67:AC70))</f>
        <v>0</v>
      </c>
      <c r="AD84" s="169" t="n">
        <f aca="false">IF(AD$65=0,"-",SUM(AD67:AD70))</f>
        <v>0</v>
      </c>
      <c r="AE84" s="171" t="n">
        <f aca="false">IF(AE$65=0,"-",SUM(AE67:AE70))</f>
        <v>0</v>
      </c>
      <c r="AF84" s="168" t="n">
        <f aca="false">IF(AF$65=0,"-",SUM(AF67:AF70))</f>
        <v>0</v>
      </c>
      <c r="AG84" s="168" t="n">
        <f aca="false">IF(AG$65=0,"-",SUM(AG67:AG70))</f>
        <v>0</v>
      </c>
      <c r="AH84" s="168" t="n">
        <f aca="false">IF(AH$65=0,"-",SUM(AH67:AH70))</f>
        <v>0</v>
      </c>
      <c r="AI84" s="168" t="n">
        <f aca="false">IF(AI$65=0,"-",SUM(AI67:AI70))</f>
        <v>0</v>
      </c>
      <c r="AJ84" s="168" t="n">
        <f aca="false">IF(AJ$65=0,"-",SUM(AJ67:AJ70))</f>
        <v>0</v>
      </c>
      <c r="AK84" s="168" t="n">
        <f aca="false">IF(AK$65=0,"-",SUM(AK67:AK70))</f>
        <v>0</v>
      </c>
      <c r="AL84" s="169" t="n">
        <f aca="false">IF(AL$65=0,"-",SUM(AL67:AL70))</f>
        <v>0</v>
      </c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FK84" s="201"/>
      <c r="FL84" s="21" t="s">
        <v>112</v>
      </c>
      <c r="FM84" s="63"/>
      <c r="FN84" s="63"/>
      <c r="FO84" s="168" t="n">
        <f aca="false">IF(FO$65=0,"-",SUM(FO67:FO70))</f>
        <v>14</v>
      </c>
      <c r="FP84" s="168" t="n">
        <f aca="false">IF(FP$65=0,"-",SUM(FP67:FP70))</f>
        <v>0</v>
      </c>
      <c r="FQ84" s="168" t="n">
        <f aca="false">IF(FQ$65=0,"-",SUM(FQ67:FQ70))</f>
        <v>16</v>
      </c>
      <c r="FR84" s="168" t="n">
        <f aca="false">IF(FR$65=0,"-",SUM(FR67:FR70))</f>
        <v>7</v>
      </c>
      <c r="FS84" s="168" t="n">
        <f aca="false">IF(FS$65=0,"-",SUM(FS67:FS70))</f>
        <v>0</v>
      </c>
      <c r="FT84" s="168" t="n">
        <f aca="false">IF(FT$65=0,"-",SUM(FT67:FT70))</f>
        <v>0</v>
      </c>
      <c r="FU84" s="168" t="n">
        <f aca="false">IF(FU$65=0,"-",SUM(FU67:FU70))</f>
        <v>6</v>
      </c>
      <c r="FV84" s="168" t="n">
        <f aca="false">IF(FV$65=0,"-",SUM(FV67:FV70))</f>
        <v>5</v>
      </c>
      <c r="FW84" s="168" t="n">
        <f aca="false">IF(FW$65=0,"-",SUM(FW67:FW70))</f>
        <v>8</v>
      </c>
      <c r="FX84" s="168" t="n">
        <f aca="false">IF(FX$65=0,"-",SUM(FX67:FX70))</f>
        <v>7</v>
      </c>
      <c r="FY84" s="168" t="n">
        <f aca="false">IF(FY$65=0,"-",SUM(FY67:FY70))</f>
        <v>8</v>
      </c>
      <c r="FZ84" s="168" t="n">
        <f aca="false">IF(FZ$65=0,"-",SUM(FZ67:FZ70))</f>
        <v>1</v>
      </c>
      <c r="GA84" s="168" t="n">
        <f aca="false">IF(GA$65=0,"-",SUM(GA67:GA70))</f>
        <v>5</v>
      </c>
      <c r="GB84" s="168" t="n">
        <f aca="false">IF(GB$65=0,"-",SUM(GB67:GB70))</f>
        <v>0</v>
      </c>
      <c r="GC84" s="168" t="n">
        <f aca="false">IF(GC$65=0,"-",SUM(GC67:GC70))</f>
        <v>0</v>
      </c>
      <c r="GD84" s="168" t="n">
        <f aca="false">IF(GD$65=0,"-",SUM(GD67:GD70))</f>
        <v>0</v>
      </c>
      <c r="GE84" s="168" t="n">
        <f aca="false">IF(GE$65=0,"-",SUM(GE67:GE70))</f>
        <v>0</v>
      </c>
      <c r="GF84" s="168" t="n">
        <f aca="false">IF(GF$65=0,"-",SUM(GF67:GF70))</f>
        <v>0</v>
      </c>
      <c r="GG84" s="168" t="n">
        <f aca="false">IF(GG$65=0,"-",SUM(GG67:GG70))</f>
        <v>10</v>
      </c>
      <c r="GH84" s="168" t="n">
        <f aca="false">IF(GH$65=0,"-",SUM(GH67:GH70))</f>
        <v>13</v>
      </c>
      <c r="GI84" s="168" t="n">
        <f aca="false">IF(GI$65=0,"-",SUM(GI67:GI70))</f>
        <v>7</v>
      </c>
      <c r="GJ84" s="168" t="n">
        <f aca="false">IF(GJ$65=0,"-",SUM(GJ67:GJ70))</f>
        <v>0</v>
      </c>
      <c r="GK84" s="168" t="n">
        <f aca="false">IF(GK$65=0,"-",SUM(GK67:GK70))</f>
        <v>0</v>
      </c>
      <c r="GL84" s="168" t="n">
        <f aca="false">IF(GL$65=0,"-",SUM(GL67:GL70))</f>
        <v>2</v>
      </c>
      <c r="GM84" s="168" t="n">
        <f aca="false">IF(GM$65=0,"-",SUM(GM67:GM70))</f>
        <v>0</v>
      </c>
      <c r="GN84" s="168" t="n">
        <f aca="false">IF(GN$65=0,"-",SUM(GN67:GN70))</f>
        <v>0</v>
      </c>
      <c r="GO84" s="168" t="n">
        <f aca="false">IF(GO$65=0,"-",SUM(GO67:GO70))</f>
        <v>2</v>
      </c>
      <c r="GP84" s="168" t="n">
        <f aca="false">IF(GP$65=0,"-",SUM(GP67:GP70))</f>
        <v>1</v>
      </c>
      <c r="GQ84" s="168" t="n">
        <f aca="false">IF(GQ$65=0,"-",SUM(GQ67:GQ70))</f>
        <v>0</v>
      </c>
      <c r="GR84" s="168" t="n">
        <f aca="false">IF(GR$65=0,"-",SUM(GR67:GR70))</f>
        <v>8</v>
      </c>
      <c r="GS84" s="168" t="n">
        <f aca="false">IF(GS$65=0,"-",SUM(GS67:GS70))</f>
        <v>0</v>
      </c>
      <c r="GT84" s="168" t="n">
        <f aca="false">IF(GT$65=0,"-",SUM(GT67:GT70))</f>
        <v>0</v>
      </c>
      <c r="GU84" s="168" t="n">
        <f aca="false">IF(GU$65=0,"-",SUM(GU67:GU70))</f>
        <v>0</v>
      </c>
      <c r="GV84" s="168" t="n">
        <f aca="false">IF(GV$65=0,"-",SUM(GV67:GV70))</f>
        <v>0</v>
      </c>
      <c r="GW84" s="201"/>
      <c r="GX84" s="201"/>
      <c r="GY84" s="201"/>
      <c r="GZ84" s="201"/>
      <c r="HA84" s="201"/>
      <c r="HB84" s="201"/>
      <c r="HC84" s="201"/>
      <c r="HD84" s="201"/>
      <c r="HE84" s="201"/>
      <c r="HF84" s="201"/>
      <c r="HG84" s="201"/>
      <c r="HH84" s="201"/>
      <c r="HI84" s="201"/>
      <c r="HJ84" s="201"/>
      <c r="HK84" s="201"/>
      <c r="HL84" s="201"/>
      <c r="HM84" s="201"/>
      <c r="HN84" s="201"/>
      <c r="HO84" s="201"/>
      <c r="HP84" s="201"/>
      <c r="HQ84" s="201"/>
      <c r="HR84" s="201"/>
      <c r="HS84" s="201"/>
      <c r="HT84" s="201"/>
      <c r="HU84" s="201"/>
      <c r="HV84" s="201"/>
      <c r="HW84" s="201"/>
      <c r="HX84" s="201"/>
      <c r="HY84" s="201"/>
      <c r="HZ84" s="201"/>
      <c r="IA84" s="201"/>
      <c r="IB84" s="201"/>
      <c r="IC84" s="201"/>
      <c r="ID84" s="201"/>
      <c r="IE84" s="201"/>
      <c r="IF84" s="201"/>
      <c r="IG84" s="201"/>
      <c r="IH84" s="201"/>
      <c r="II84" s="201"/>
      <c r="IJ84" s="201"/>
      <c r="IK84" s="201"/>
      <c r="IL84" s="201"/>
      <c r="IM84" s="201"/>
      <c r="IN84" s="201"/>
      <c r="IO84" s="201"/>
    </row>
    <row r="85" customFormat="false" ht="14.15" hidden="false" customHeight="false" outlineLevel="0" collapsed="false">
      <c r="A85" s="202"/>
      <c r="B85" s="216" t="s">
        <v>113</v>
      </c>
      <c r="C85" s="222"/>
      <c r="D85" s="223"/>
      <c r="E85" s="224" t="str">
        <f aca="false">IF(OR(E$65=0,E$65="-"),"-",E84/E75)</f>
        <v>-</v>
      </c>
      <c r="F85" s="224" t="str">
        <f aca="false">IF(OR(F$65=0,F$65="-"),"-",F84/F75)</f>
        <v>-</v>
      </c>
      <c r="G85" s="224" t="str">
        <f aca="false">IF(OR(G$65=0,G$65="-"),"-",G84/G75)</f>
        <v>-</v>
      </c>
      <c r="H85" s="373" t="str">
        <f aca="false">IF(OR(H$65=0,H$65="-"),"-",H84/H75)</f>
        <v>-</v>
      </c>
      <c r="I85" s="224" t="str">
        <f aca="false">IF(OR(I$65=0,I$65="-"),"-",I84/I75)</f>
        <v>-</v>
      </c>
      <c r="J85" s="373" t="str">
        <f aca="false">IF(OR(J$65=0,J$65="-"),"-",J84/J75)</f>
        <v>-</v>
      </c>
      <c r="K85" s="224" t="str">
        <f aca="false">IF(OR(K$65=0,K$65="-"),"-",K84/K75)</f>
        <v>-</v>
      </c>
      <c r="L85" s="224" t="str">
        <f aca="false">IF(OR(L$65=0,L$65="-"),"-",L84/L75)</f>
        <v>-</v>
      </c>
      <c r="M85" s="224" t="str">
        <f aca="false">IF(OR(M$65=0,M$65="-"),"-",M84/M75)</f>
        <v>-</v>
      </c>
      <c r="N85" s="224" t="str">
        <f aca="false">IF(OR(N$65=0,N$65="-"),"-",N84/N75)</f>
        <v>-</v>
      </c>
      <c r="O85" s="224" t="str">
        <f aca="false">IF(OR(O$65=0,O$65="-"),"-",O84/O75)</f>
        <v>-</v>
      </c>
      <c r="P85" s="224" t="str">
        <f aca="false">IF(OR(P$65=0,P$65="-"),"-",P84/P75)</f>
        <v>-</v>
      </c>
      <c r="Q85" s="224" t="str">
        <f aca="false">IF(OR(Q$65=0,Q$65="-"),"-",Q84/Q75)</f>
        <v>-</v>
      </c>
      <c r="R85" s="224" t="str">
        <f aca="false">IF(OR(R$65=0,R$65="-"),"-",R84/R75)</f>
        <v>-</v>
      </c>
      <c r="S85" s="224" t="str">
        <f aca="false">IF(OR(S$65=0,S$65="-"),"-",S84/S75)</f>
        <v>-</v>
      </c>
      <c r="T85" s="224" t="str">
        <f aca="false">IF(OR(T$65=0,T$65="-"),"-",T84/T75)</f>
        <v>-</v>
      </c>
      <c r="U85" s="224" t="str">
        <f aca="false">IF(OR(U$65=0,U$65="-"),"-",U84/U75)</f>
        <v>-</v>
      </c>
      <c r="V85" s="224" t="str">
        <f aca="false">IF(OR(V$65=0,V$65="-"),"-",V84/V75)</f>
        <v>-</v>
      </c>
      <c r="W85" s="224" t="str">
        <f aca="false">IF(OR(W$65=0,W$65="-"),"-",W84/W75)</f>
        <v>-</v>
      </c>
      <c r="X85" s="224" t="str">
        <f aca="false">IF(OR(X$65=0,X$65="-"),"-",X84/X75)</f>
        <v>-</v>
      </c>
      <c r="Y85" s="224" t="str">
        <f aca="false">IF(OR(Y$65=0,Y$65="-"),"-",Y84/Y75)</f>
        <v>-</v>
      </c>
      <c r="Z85" s="224" t="str">
        <f aca="false">IF(OR(Z$65=0,Z$65="-"),"-",Z84/Z75)</f>
        <v>-</v>
      </c>
      <c r="AA85" s="224" t="str">
        <f aca="false">IF(OR(AA$65=0,AA$65="-"),"-",AA84/AA75)</f>
        <v>-</v>
      </c>
      <c r="AB85" s="224" t="str">
        <f aca="false">IF(OR(AB$65=0,AB$65="-"),"-",AB84/AB75)</f>
        <v>-</v>
      </c>
      <c r="AC85" s="224" t="str">
        <f aca="false">IF(OR(AC$65=0,AC$65="-"),"-",AC84/AC75)</f>
        <v>-</v>
      </c>
      <c r="AD85" s="224" t="str">
        <f aca="false">IF(OR(AD$65=0,AD$65="-"),"-",AD84/AD75)</f>
        <v>-</v>
      </c>
      <c r="AE85" s="224" t="str">
        <f aca="false">IF(OR(AE$65=0,AE$65="-"),"-",AE84/AE75)</f>
        <v>-</v>
      </c>
      <c r="AF85" s="224" t="str">
        <f aca="false">IF(OR(AF$65=0,AF$65="-"),"-",AF84/AF75)</f>
        <v>-</v>
      </c>
      <c r="AG85" s="224" t="str">
        <f aca="false">IF(OR(AG$65=0,AG$65="-"),"-",AG84/AG75)</f>
        <v>-</v>
      </c>
      <c r="AH85" s="224" t="str">
        <f aca="false">IF(OR(AH$65=0,AH$65="-"),"-",AH84/AH75)</f>
        <v>-</v>
      </c>
      <c r="AI85" s="224" t="str">
        <f aca="false">IF(OR(AI$65=0,AI$65="-"),"-",AI84/AI75)</f>
        <v>-</v>
      </c>
      <c r="AJ85" s="224" t="str">
        <f aca="false">IF(OR(AJ$65=0,AJ$65="-"),"-",AJ84/AJ75)</f>
        <v>-</v>
      </c>
      <c r="AK85" s="224" t="str">
        <f aca="false">IF(OR(AK$65=0,AK$65="-"),"-",AK84/AK75)</f>
        <v>-</v>
      </c>
      <c r="AL85" s="224" t="str">
        <f aca="false">IF(OR(AL$65=0,AL$65="-"),"-",AL84/AL75)</f>
        <v>-</v>
      </c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FK85" s="201"/>
      <c r="FL85" s="216" t="s">
        <v>113</v>
      </c>
      <c r="FM85" s="63"/>
      <c r="FN85" s="63"/>
      <c r="FO85" s="221" t="n">
        <f aca="false">IF(FO$65=0,"-",FO84/FO75)</f>
        <v>0.318181818181818</v>
      </c>
      <c r="FP85" s="221" t="e">
        <f aca="false">IF(FP$65=0,"-",FP84/FP75)</f>
        <v>#DIV/0!</v>
      </c>
      <c r="FQ85" s="221" t="n">
        <f aca="false">IF(FQ$65=0,"-",FQ84/FQ75)</f>
        <v>0.470588235294118</v>
      </c>
      <c r="FR85" s="221" t="n">
        <f aca="false">IF(FR$65=0,"-",FR84/FR75)</f>
        <v>0.875</v>
      </c>
      <c r="FS85" s="221" t="e">
        <f aca="false">IF(FS$65=0,"-",FS84/FS75)</f>
        <v>#DIV/0!</v>
      </c>
      <c r="FT85" s="221" t="e">
        <f aca="false">IF(FT$65=0,"-",FT84/FT75)</f>
        <v>#DIV/0!</v>
      </c>
      <c r="FU85" s="221" t="n">
        <f aca="false">IF(FU$65=0,"-",FU84/FU75)</f>
        <v>0.142857142857143</v>
      </c>
      <c r="FV85" s="221" t="n">
        <f aca="false">IF(FV$65=0,"-",FV84/FV75)</f>
        <v>0.116279069767442</v>
      </c>
      <c r="FW85" s="221" t="n">
        <f aca="false">IF(FW$65=0,"-",FW84/FW75)</f>
        <v>0.19047619047619</v>
      </c>
      <c r="FX85" s="221" t="n">
        <f aca="false">IF(FX$65=0,"-",FX84/FX75)</f>
        <v>0.166666666666667</v>
      </c>
      <c r="FY85" s="221" t="n">
        <f aca="false">IF(FY$65=0,"-",FY84/FY75)</f>
        <v>1</v>
      </c>
      <c r="FZ85" s="221" t="n">
        <f aca="false">IF(FZ$65=0,"-",FZ84/FZ75)</f>
        <v>0.125</v>
      </c>
      <c r="GA85" s="221" t="n">
        <f aca="false">IF(GA$65=0,"-",GA84/GA75)</f>
        <v>0.185185185185185</v>
      </c>
      <c r="GB85" s="221" t="e">
        <f aca="false">IF(GB$65=0,"-",GB84/GB75)</f>
        <v>#DIV/0!</v>
      </c>
      <c r="GC85" s="221" t="e">
        <f aca="false">IF(GC$65=0,"-",GC84/GC75)</f>
        <v>#DIV/0!</v>
      </c>
      <c r="GD85" s="221" t="e">
        <f aca="false">IF(GD$65=0,"-",GD84/GD75)</f>
        <v>#DIV/0!</v>
      </c>
      <c r="GE85" s="221" t="e">
        <f aca="false">IF(GE$65=0,"-",GE84/GE75)</f>
        <v>#DIV/0!</v>
      </c>
      <c r="GF85" s="221" t="e">
        <f aca="false">IF(GF$65=0,"-",GF84/GF75)</f>
        <v>#DIV/0!</v>
      </c>
      <c r="GG85" s="221" t="n">
        <f aca="false">IF(GG$65=0,"-",GG84/GG75)</f>
        <v>0.769230769230769</v>
      </c>
      <c r="GH85" s="221" t="n">
        <f aca="false">IF(GH$65=0,"-",GH84/GH75)</f>
        <v>0.866666666666667</v>
      </c>
      <c r="GI85" s="221" t="n">
        <f aca="false">IF(GI$65=0,"-",GI84/GI75)</f>
        <v>0.5</v>
      </c>
      <c r="GJ85" s="221" t="e">
        <f aca="false">IF(GJ$65=0,"-",GJ84/GJ75)</f>
        <v>#DIV/0!</v>
      </c>
      <c r="GK85" s="221" t="e">
        <f aca="false">IF(GK$65=0,"-",GK84/GK75)</f>
        <v>#DIV/0!</v>
      </c>
      <c r="GL85" s="221" t="n">
        <f aca="false">IF(GL$65=0,"-",GL84/GL75)</f>
        <v>0.181818181818182</v>
      </c>
      <c r="GM85" s="221" t="e">
        <f aca="false">IF(GM$65=0,"-",GM84/GM75)</f>
        <v>#DIV/0!</v>
      </c>
      <c r="GN85" s="221" t="e">
        <f aca="false">IF(GN$65=0,"-",GN84/GN75)</f>
        <v>#DIV/0!</v>
      </c>
      <c r="GO85" s="221" t="n">
        <f aca="false">IF(GO$65=0,"-",GO84/GO75)</f>
        <v>0.181818181818182</v>
      </c>
      <c r="GP85" s="221" t="n">
        <f aca="false">IF(GP$65=0,"-",GP84/GP75)</f>
        <v>0.166666666666667</v>
      </c>
      <c r="GQ85" s="221" t="e">
        <f aca="false">IF(GQ$65=0,"-",GQ84/GQ75)</f>
        <v>#DIV/0!</v>
      </c>
      <c r="GR85" s="221" t="n">
        <f aca="false">IF(GR$65=0,"-",GR84/GR75)</f>
        <v>0.727272727272727</v>
      </c>
      <c r="GS85" s="221" t="e">
        <f aca="false">IF(GS$65=0,"-",GS84/GS75)</f>
        <v>#DIV/0!</v>
      </c>
      <c r="GT85" s="221" t="e">
        <f aca="false">IF(GT$65=0,"-",GT84/GT75)</f>
        <v>#DIV/0!</v>
      </c>
      <c r="GU85" s="221" t="e">
        <f aca="false">IF(GU$65=0,"-",GU84/GU75)</f>
        <v>#DIV/0!</v>
      </c>
      <c r="GV85" s="221" t="e">
        <f aca="false">IF(GV$65=0,"-",GV84/GV75)</f>
        <v>#DIV/0!</v>
      </c>
      <c r="GW85" s="201"/>
      <c r="GX85" s="201"/>
      <c r="GY85" s="201"/>
      <c r="GZ85" s="201"/>
      <c r="HA85" s="201"/>
      <c r="HB85" s="201"/>
      <c r="HC85" s="201"/>
      <c r="HD85" s="201"/>
      <c r="HE85" s="201"/>
      <c r="HF85" s="201"/>
      <c r="HG85" s="201"/>
      <c r="HH85" s="201"/>
      <c r="HI85" s="201"/>
      <c r="HJ85" s="201"/>
      <c r="HK85" s="201"/>
      <c r="HL85" s="201"/>
      <c r="HM85" s="201"/>
      <c r="HN85" s="201"/>
      <c r="HO85" s="201"/>
      <c r="HP85" s="201"/>
      <c r="HQ85" s="201"/>
      <c r="HR85" s="201"/>
      <c r="HS85" s="201"/>
      <c r="HT85" s="201"/>
      <c r="HU85" s="201"/>
      <c r="HV85" s="201"/>
      <c r="HW85" s="201"/>
      <c r="HX85" s="201"/>
      <c r="HY85" s="201"/>
      <c r="HZ85" s="201"/>
      <c r="IA85" s="201"/>
      <c r="IB85" s="201"/>
      <c r="IC85" s="201"/>
      <c r="ID85" s="201"/>
      <c r="IE85" s="201"/>
      <c r="IF85" s="201"/>
      <c r="IG85" s="201"/>
      <c r="IH85" s="201"/>
      <c r="II85" s="201"/>
      <c r="IJ85" s="201"/>
      <c r="IK85" s="201"/>
      <c r="IL85" s="201"/>
      <c r="IM85" s="201"/>
      <c r="IN85" s="201"/>
      <c r="IO85" s="201"/>
    </row>
    <row r="86" customFormat="false" ht="15" hidden="false" customHeight="true" outlineLevel="0" collapsed="false"/>
    <row r="87" customFormat="false" ht="15" hidden="false" customHeight="true" outlineLevel="0" collapsed="false">
      <c r="A87" s="225"/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5"/>
      <c r="AC87" s="225"/>
      <c r="AD87" s="225"/>
      <c r="AE87" s="225"/>
      <c r="AF87" s="225"/>
      <c r="AG87" s="225"/>
      <c r="AH87" s="225"/>
      <c r="AI87" s="225"/>
      <c r="AJ87" s="225"/>
      <c r="AK87" s="225"/>
      <c r="AL87" s="225"/>
      <c r="AM87" s="225"/>
      <c r="AN87" s="225"/>
      <c r="AO87" s="225"/>
      <c r="AP87" s="225"/>
      <c r="AQ87" s="225"/>
      <c r="AR87" s="225"/>
      <c r="AS87" s="225"/>
      <c r="AT87" s="225"/>
      <c r="AU87" s="225"/>
      <c r="AV87" s="225"/>
      <c r="AW87" s="225"/>
      <c r="AX87" s="225"/>
      <c r="AY87" s="225"/>
      <c r="AZ87" s="225"/>
      <c r="BA87" s="225"/>
      <c r="BB87" s="225"/>
      <c r="BC87" s="225"/>
      <c r="BD87" s="225"/>
      <c r="BE87" s="225"/>
      <c r="BF87" s="225"/>
      <c r="BG87" s="225"/>
      <c r="BH87" s="225"/>
      <c r="BI87" s="225"/>
      <c r="BJ87" s="225"/>
      <c r="BK87" s="225"/>
      <c r="BL87" s="225"/>
      <c r="BM87" s="225"/>
      <c r="BN87" s="225"/>
      <c r="BO87" s="225"/>
      <c r="BP87" s="225"/>
      <c r="BQ87" s="225"/>
      <c r="BR87" s="225"/>
      <c r="BS87" s="225"/>
      <c r="BT87" s="225"/>
      <c r="BU87" s="225"/>
      <c r="BV87" s="225"/>
      <c r="BW87" s="225"/>
      <c r="BX87" s="225"/>
      <c r="BY87" s="225"/>
      <c r="BZ87" s="225"/>
      <c r="CA87" s="225"/>
      <c r="CB87" s="225"/>
      <c r="CC87" s="225"/>
      <c r="CD87" s="225"/>
      <c r="CE87" s="225"/>
    </row>
    <row r="88" customFormat="false" ht="60" hidden="false" customHeight="true" outlineLevel="0" collapsed="false">
      <c r="A88" s="226"/>
      <c r="B88" s="226"/>
      <c r="C88" s="226"/>
      <c r="D88" s="226"/>
      <c r="E88" s="226"/>
      <c r="F88" s="226"/>
      <c r="G88" s="226"/>
      <c r="H88" s="226"/>
      <c r="I88" s="226"/>
      <c r="J88" s="226"/>
      <c r="K88" s="226"/>
      <c r="L88" s="226"/>
      <c r="M88" s="226"/>
      <c r="N88" s="226"/>
      <c r="O88" s="226"/>
      <c r="P88" s="226"/>
      <c r="Q88" s="226"/>
      <c r="R88" s="226"/>
      <c r="S88" s="226"/>
      <c r="T88" s="226"/>
      <c r="U88" s="226"/>
      <c r="V88" s="226"/>
      <c r="W88" s="226"/>
      <c r="X88" s="226"/>
      <c r="Y88" s="226"/>
      <c r="Z88" s="226"/>
      <c r="AA88" s="226"/>
      <c r="AB88" s="226"/>
      <c r="AC88" s="226"/>
      <c r="AD88" s="226"/>
      <c r="AE88" s="226"/>
      <c r="AF88" s="226"/>
      <c r="AG88" s="226"/>
      <c r="AH88" s="226"/>
      <c r="AI88" s="226"/>
      <c r="AJ88" s="226"/>
      <c r="AK88" s="226"/>
      <c r="AL88" s="226"/>
      <c r="AM88" s="226"/>
      <c r="AN88" s="226"/>
      <c r="AO88" s="226"/>
      <c r="AP88" s="226"/>
      <c r="AQ88" s="226"/>
      <c r="AR88" s="226"/>
      <c r="AS88" s="226"/>
      <c r="AT88" s="226"/>
      <c r="AU88" s="226"/>
      <c r="AV88" s="226"/>
      <c r="AW88" s="226"/>
      <c r="AX88" s="226"/>
      <c r="AY88" s="226"/>
      <c r="AZ88" s="226"/>
      <c r="BA88" s="226"/>
      <c r="BB88" s="226"/>
      <c r="BC88" s="226"/>
      <c r="BD88" s="226"/>
      <c r="BE88" s="226"/>
      <c r="BF88" s="226"/>
      <c r="BG88" s="226"/>
      <c r="BH88" s="226"/>
      <c r="BI88" s="226"/>
      <c r="BJ88" s="226"/>
      <c r="BK88" s="226"/>
      <c r="BL88" s="226"/>
      <c r="BM88" s="226"/>
      <c r="BN88" s="226"/>
      <c r="BO88" s="226"/>
      <c r="BP88" s="226"/>
      <c r="BQ88" s="226"/>
      <c r="BR88" s="226"/>
      <c r="BS88" s="226"/>
      <c r="BT88" s="226"/>
      <c r="BU88" s="226"/>
      <c r="BV88" s="226"/>
      <c r="BW88" s="226"/>
      <c r="BX88" s="226"/>
      <c r="BY88" s="226"/>
      <c r="BZ88" s="226"/>
      <c r="CA88" s="226"/>
      <c r="CB88" s="226"/>
      <c r="CC88" s="226"/>
      <c r="CD88" s="226"/>
      <c r="CE88" s="226"/>
    </row>
    <row r="89" customFormat="false" ht="15" hidden="false" customHeight="tru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8"/>
    </row>
    <row r="90" customFormat="false" ht="15" hidden="false" customHeight="true" outlineLevel="0" collapsed="false">
      <c r="A90" s="9"/>
      <c r="B90" s="9"/>
      <c r="C90" s="9"/>
      <c r="D90" s="9"/>
      <c r="E90" s="227" t="s">
        <v>0</v>
      </c>
      <c r="F90" s="227"/>
      <c r="G90" s="227"/>
      <c r="H90" s="228" t="e">
        <f aca="false">'විෂය තොරතුරු'!J5</f>
        <v>#N/A</v>
      </c>
      <c r="I90" s="228"/>
      <c r="J90" s="228"/>
      <c r="K90" s="228"/>
      <c r="L90" s="228"/>
      <c r="M90" s="228"/>
      <c r="N90" s="228"/>
      <c r="O90" s="228"/>
      <c r="P90" s="229"/>
      <c r="Q90" s="9"/>
      <c r="R90" s="9"/>
      <c r="S90" s="13" t="s">
        <v>1</v>
      </c>
      <c r="T90" s="9"/>
      <c r="U90" s="9"/>
      <c r="V90" s="9"/>
      <c r="W90" s="9"/>
      <c r="X90" s="9"/>
      <c r="Y90" s="9"/>
      <c r="Z90" s="230"/>
      <c r="AA90" s="230"/>
      <c r="AB90" s="230"/>
      <c r="AC90" s="230"/>
      <c r="AD90" s="230"/>
      <c r="AE90" s="230"/>
      <c r="AF90" s="230"/>
      <c r="AG90" s="231" t="s">
        <v>2</v>
      </c>
      <c r="AH90" s="231"/>
      <c r="AI90" s="232" t="s">
        <v>3</v>
      </c>
      <c r="AJ90" s="232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16"/>
    </row>
    <row r="91" customFormat="false" ht="17.35" hidden="false" customHeight="false" outlineLevel="0" collapsed="false">
      <c r="A91" s="9"/>
      <c r="B91" s="233" t="s">
        <v>114</v>
      </c>
      <c r="C91" s="9"/>
      <c r="D91" s="9"/>
      <c r="E91" s="227" t="s">
        <v>5</v>
      </c>
      <c r="F91" s="227"/>
      <c r="G91" s="227"/>
      <c r="H91" s="234" t="n">
        <f aca="false">'විෂය තොරතුරු'!J6</f>
        <v>11</v>
      </c>
      <c r="I91" s="234" t="str">
        <f aca="false">I6</f>
        <v>H</v>
      </c>
      <c r="J91" s="234"/>
      <c r="K91" s="234"/>
      <c r="L91" s="229"/>
      <c r="M91" s="229"/>
      <c r="N91" s="229"/>
      <c r="O91" s="229"/>
      <c r="P91" s="229"/>
      <c r="Q91" s="9"/>
      <c r="R91" s="9"/>
      <c r="S91" s="26" t="s">
        <v>6</v>
      </c>
      <c r="T91" s="9"/>
      <c r="U91" s="27" t="s">
        <v>7</v>
      </c>
      <c r="V91" s="27"/>
      <c r="W91" s="27"/>
      <c r="X91" s="27"/>
      <c r="Y91" s="9"/>
      <c r="Z91" s="235" t="s">
        <v>8</v>
      </c>
      <c r="AA91" s="235"/>
      <c r="AB91" s="235"/>
      <c r="AC91" s="235"/>
      <c r="AD91" s="235"/>
      <c r="AE91" s="235"/>
      <c r="AF91" s="235"/>
      <c r="AG91" s="286" t="str">
        <f aca="false">IF($B$100="","",COUNTIF($CE$100:$CE$149,"6/3 සමත්"))</f>
        <v/>
      </c>
      <c r="AH91" s="286"/>
      <c r="AI91" s="237" t="str">
        <f aca="false">IF($B$100="","",(AG91/$U$92)*100)</f>
        <v/>
      </c>
      <c r="AJ91" s="237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16"/>
    </row>
    <row r="92" customFormat="false" ht="17.35" hidden="false" customHeight="false" outlineLevel="0" collapsed="false">
      <c r="A92" s="9"/>
      <c r="B92" s="233"/>
      <c r="C92" s="9"/>
      <c r="D92" s="9"/>
      <c r="E92" s="227" t="s">
        <v>9</v>
      </c>
      <c r="F92" s="227"/>
      <c r="G92" s="227"/>
      <c r="H92" s="228" t="str">
        <f aca="false">'විෂය තොරතුරු'!J9</f>
        <v/>
      </c>
      <c r="I92" s="228"/>
      <c r="J92" s="234"/>
      <c r="K92" s="234"/>
      <c r="L92" s="229"/>
      <c r="M92" s="229"/>
      <c r="N92" s="229"/>
      <c r="O92" s="229"/>
      <c r="P92" s="229"/>
      <c r="Q92" s="9"/>
      <c r="R92" s="9"/>
      <c r="S92" s="34" t="s">
        <v>10</v>
      </c>
      <c r="T92" s="9"/>
      <c r="U92" s="27" t="n">
        <f aca="false">IF($B$100="",0,50-COUNTIF($B$100:$B$149,""))</f>
        <v>0</v>
      </c>
      <c r="V92" s="27"/>
      <c r="W92" s="27"/>
      <c r="X92" s="27"/>
      <c r="Y92" s="9"/>
      <c r="Z92" s="235" t="s">
        <v>11</v>
      </c>
      <c r="AA92" s="235"/>
      <c r="AB92" s="235"/>
      <c r="AC92" s="235"/>
      <c r="AD92" s="235"/>
      <c r="AE92" s="235"/>
      <c r="AF92" s="235"/>
      <c r="AG92" s="35" t="str">
        <f aca="false">IF($B$100="","",COUNTIF($CE$100:$CE$149,"5/3 සමත්"))</f>
        <v/>
      </c>
      <c r="AH92" s="35"/>
      <c r="AI92" s="36" t="str">
        <f aca="false">IF($B$100="","",(AG92/$U$92)*100)</f>
        <v/>
      </c>
      <c r="AJ92" s="36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16"/>
    </row>
    <row r="93" customFormat="false" ht="15" hidden="false" customHeight="false" outlineLevel="0" collapsed="false">
      <c r="A93" s="9"/>
      <c r="B93" s="233"/>
      <c r="C93" s="9"/>
      <c r="D93" s="9"/>
      <c r="E93" s="227" t="s">
        <v>12</v>
      </c>
      <c r="F93" s="227"/>
      <c r="G93" s="227"/>
      <c r="H93" s="228" t="s">
        <v>13</v>
      </c>
      <c r="I93" s="228"/>
      <c r="J93" s="234"/>
      <c r="K93" s="234"/>
      <c r="L93" s="229"/>
      <c r="M93" s="229"/>
      <c r="N93" s="229"/>
      <c r="O93" s="229"/>
      <c r="P93" s="229"/>
      <c r="Q93" s="9"/>
      <c r="R93" s="9"/>
      <c r="S93" s="37" t="s">
        <v>14</v>
      </c>
      <c r="T93" s="9"/>
      <c r="U93" s="9"/>
      <c r="V93" s="9"/>
      <c r="W93" s="9"/>
      <c r="X93" s="9"/>
      <c r="Y93" s="9"/>
      <c r="Z93" s="239" t="s">
        <v>15</v>
      </c>
      <c r="AA93" s="239"/>
      <c r="AB93" s="239"/>
      <c r="AC93" s="239"/>
      <c r="AD93" s="239"/>
      <c r="AE93" s="239"/>
      <c r="AF93" s="239"/>
      <c r="AG93" s="369" t="str">
        <f aca="false">IF($B$100="","",SUM(AG91:AG92))</f>
        <v/>
      </c>
      <c r="AH93" s="369"/>
      <c r="AI93" s="241" t="str">
        <f aca="false">IF($B$100="","",(AG93/$U$92)*100)</f>
        <v/>
      </c>
      <c r="AJ93" s="241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16"/>
    </row>
    <row r="94" customFormat="false" ht="15" hidden="false" customHeight="false" outlineLevel="0" collapsed="false">
      <c r="A94" s="9"/>
      <c r="B94" s="242" t="n">
        <f aca="false">B9</f>
        <v>2025</v>
      </c>
      <c r="C94" s="9"/>
      <c r="D94" s="9"/>
      <c r="E94" s="227" t="s">
        <v>16</v>
      </c>
      <c r="F94" s="227"/>
      <c r="G94" s="227"/>
      <c r="H94" s="228" t="s">
        <v>115</v>
      </c>
      <c r="I94" s="228"/>
      <c r="J94" s="228"/>
      <c r="K94" s="228"/>
      <c r="L94" s="228"/>
      <c r="M94" s="228"/>
      <c r="N94" s="243" t="s">
        <v>18</v>
      </c>
      <c r="O94" s="244" t="n">
        <f aca="false">O9</f>
        <v>2025</v>
      </c>
      <c r="P94" s="244"/>
      <c r="Q94" s="9"/>
      <c r="R94" s="9"/>
      <c r="S94" s="46" t="s">
        <v>19</v>
      </c>
      <c r="T94" s="9"/>
      <c r="U94" s="9"/>
      <c r="V94" s="9"/>
      <c r="W94" s="9"/>
      <c r="X94" s="9"/>
      <c r="Y94" s="9"/>
      <c r="Z94" s="235" t="s">
        <v>20</v>
      </c>
      <c r="AA94" s="235"/>
      <c r="AB94" s="235"/>
      <c r="AC94" s="235"/>
      <c r="AD94" s="235"/>
      <c r="AE94" s="235"/>
      <c r="AF94" s="235"/>
      <c r="AG94" s="55" t="str">
        <f aca="false">IF($B$100="","",COUNTIF($CE$100:$CE$149,"සමත් කළ හැකි"))</f>
        <v/>
      </c>
      <c r="AH94" s="55"/>
      <c r="AI94" s="56" t="str">
        <f aca="false">IF($B$100="","",(AG94/$U$92)*100)</f>
        <v/>
      </c>
      <c r="AJ94" s="56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16"/>
    </row>
    <row r="95" customFormat="false" ht="15" hidden="false" customHeight="false" outlineLevel="0" collapsed="false">
      <c r="A95" s="9"/>
      <c r="B95" s="242"/>
      <c r="C95" s="9"/>
      <c r="D95" s="9"/>
      <c r="E95" s="245" t="s">
        <v>22</v>
      </c>
      <c r="F95" s="246"/>
      <c r="G95" s="246"/>
      <c r="H95" s="229"/>
      <c r="I95" s="229"/>
      <c r="J95" s="229"/>
      <c r="K95" s="229"/>
      <c r="L95" s="229"/>
      <c r="M95" s="247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235" t="s">
        <v>23</v>
      </c>
      <c r="AA95" s="235"/>
      <c r="AB95" s="235"/>
      <c r="AC95" s="235"/>
      <c r="AD95" s="235"/>
      <c r="AE95" s="235"/>
      <c r="AF95" s="235"/>
      <c r="AG95" s="248" t="str">
        <f aca="false">IF($B$100="","",(+AG91+AG92+AG94))</f>
        <v/>
      </c>
      <c r="AH95" s="248"/>
      <c r="AI95" s="249" t="str">
        <f aca="false">IF($B$100="","",(AG95/$U$92)*100)</f>
        <v/>
      </c>
      <c r="AJ95" s="24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16"/>
    </row>
    <row r="96" customFormat="false" ht="15" hidden="false" customHeight="false" outlineLevel="0" collapsed="false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250" t="s">
        <v>24</v>
      </c>
      <c r="AA96" s="251"/>
      <c r="AB96" s="251"/>
      <c r="AC96" s="251"/>
      <c r="AD96" s="251"/>
      <c r="AE96" s="251"/>
      <c r="AF96" s="251"/>
      <c r="AG96" s="252" t="str">
        <f aca="false">IF(B100="","",COUNTIF($CE$100:$CE$149,"W9"))</f>
        <v/>
      </c>
      <c r="AH96" s="252"/>
      <c r="AI96" s="253" t="str">
        <f aca="false">IF($B$100="","",(AG96/$U$92)*100)</f>
        <v/>
      </c>
      <c r="AJ96" s="253"/>
      <c r="AK96" s="9"/>
      <c r="AL96" s="254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16"/>
    </row>
    <row r="97" customFormat="false" ht="14.25" hidden="false" customHeight="true" outlineLevel="0" collapsed="false">
      <c r="A97" s="65" t="s">
        <v>25</v>
      </c>
      <c r="B97" s="66" t="s">
        <v>26</v>
      </c>
      <c r="C97" s="67" t="s">
        <v>27</v>
      </c>
      <c r="D97" s="68" t="s">
        <v>28</v>
      </c>
      <c r="E97" s="255" t="s">
        <v>29</v>
      </c>
      <c r="F97" s="255"/>
      <c r="G97" s="256" t="s">
        <v>30</v>
      </c>
      <c r="H97" s="256"/>
      <c r="I97" s="256"/>
      <c r="J97" s="256"/>
      <c r="K97" s="71" t="s">
        <v>31</v>
      </c>
      <c r="L97" s="72" t="s">
        <v>32</v>
      </c>
      <c r="M97" s="72" t="s">
        <v>33</v>
      </c>
      <c r="N97" s="73" t="s">
        <v>34</v>
      </c>
      <c r="O97" s="257" t="s">
        <v>35</v>
      </c>
      <c r="P97" s="257"/>
      <c r="Q97" s="257"/>
      <c r="R97" s="257"/>
      <c r="S97" s="257"/>
      <c r="T97" s="257"/>
      <c r="U97" s="257"/>
      <c r="V97" s="257"/>
      <c r="W97" s="256" t="s">
        <v>36</v>
      </c>
      <c r="X97" s="256"/>
      <c r="Y97" s="256"/>
      <c r="Z97" s="256"/>
      <c r="AA97" s="256"/>
      <c r="AB97" s="256"/>
      <c r="AC97" s="256"/>
      <c r="AD97" s="256"/>
      <c r="AE97" s="256" t="s">
        <v>37</v>
      </c>
      <c r="AF97" s="256"/>
      <c r="AG97" s="256"/>
      <c r="AH97" s="256"/>
      <c r="AI97" s="256"/>
      <c r="AJ97" s="256"/>
      <c r="AK97" s="256"/>
      <c r="AL97" s="256"/>
      <c r="AM97" s="75" t="s">
        <v>38</v>
      </c>
      <c r="AN97" s="76" t="s">
        <v>39</v>
      </c>
      <c r="AO97" s="77" t="s">
        <v>40</v>
      </c>
      <c r="AP97" s="78" t="s">
        <v>29</v>
      </c>
      <c r="AQ97" s="78"/>
      <c r="AR97" s="79" t="s">
        <v>30</v>
      </c>
      <c r="AS97" s="79"/>
      <c r="AT97" s="79"/>
      <c r="AU97" s="79"/>
      <c r="AV97" s="71" t="s">
        <v>31</v>
      </c>
      <c r="AW97" s="72" t="s">
        <v>32</v>
      </c>
      <c r="AX97" s="72" t="s">
        <v>33</v>
      </c>
      <c r="AY97" s="73" t="s">
        <v>34</v>
      </c>
      <c r="AZ97" s="80" t="s">
        <v>35</v>
      </c>
      <c r="BA97" s="80"/>
      <c r="BB97" s="80"/>
      <c r="BC97" s="80"/>
      <c r="BD97" s="80"/>
      <c r="BE97" s="80"/>
      <c r="BF97" s="80"/>
      <c r="BG97" s="80"/>
      <c r="BH97" s="81" t="s">
        <v>36</v>
      </c>
      <c r="BI97" s="81"/>
      <c r="BJ97" s="81"/>
      <c r="BK97" s="81"/>
      <c r="BL97" s="81"/>
      <c r="BM97" s="81"/>
      <c r="BN97" s="81"/>
      <c r="BO97" s="81"/>
      <c r="BP97" s="81" t="s">
        <v>37</v>
      </c>
      <c r="BQ97" s="81"/>
      <c r="BR97" s="81"/>
      <c r="BS97" s="81"/>
      <c r="BT97" s="81"/>
      <c r="BU97" s="81"/>
      <c r="BV97" s="81"/>
      <c r="BW97" s="81"/>
      <c r="BX97" s="256"/>
      <c r="BY97" s="256"/>
      <c r="BZ97" s="256"/>
      <c r="CA97" s="256"/>
      <c r="CB97" s="256"/>
      <c r="CC97" s="256"/>
      <c r="CD97" s="256"/>
      <c r="CE97" s="258"/>
    </row>
    <row r="98" customFormat="false" ht="93.75" hidden="false" customHeight="true" outlineLevel="0" collapsed="false">
      <c r="A98" s="65"/>
      <c r="B98" s="66"/>
      <c r="C98" s="67"/>
      <c r="D98" s="68"/>
      <c r="E98" s="102" t="str">
        <f aca="false">'විෂය තොරතුරු'!M13</f>
        <v>සිංහල භාෂාව හා සාහිත්‍යය</v>
      </c>
      <c r="F98" s="103" t="str">
        <f aca="false">'විෂය තොරතුරු'!N13</f>
        <v/>
      </c>
      <c r="G98" s="102" t="str">
        <f aca="false">'විෂය තොරතුරු'!O13</f>
        <v>බුද්ධ ධර්මය</v>
      </c>
      <c r="H98" s="104" t="str">
        <f aca="false">'විෂය තොරතුරු'!P13</f>
        <v>කතෝලික ධර්මය</v>
      </c>
      <c r="I98" s="104" t="str">
        <f aca="false">'විෂය තොරතුරු'!Q13</f>
        <v>ක්‍රිස්තියානි ධර්මය (ඉංග්‍රීසි)</v>
      </c>
      <c r="J98" s="103" t="str">
        <f aca="false">'විෂය තොරතුරු'!R13</f>
        <v/>
      </c>
      <c r="K98" s="71"/>
      <c r="L98" s="72"/>
      <c r="M98" s="72"/>
      <c r="N98" s="73"/>
      <c r="O98" s="102" t="str">
        <f aca="false">'විෂය තොරතුරු'!W13</f>
        <v>ව්‍යාපාර හා ගිණුම්කරණ අධ්‍යයනය</v>
      </c>
      <c r="P98" s="104" t="str">
        <f aca="false">'විෂය තොරතුරු'!X13</f>
        <v>පුරවැසි අධ්‍යාපනය</v>
      </c>
      <c r="Q98" s="104" t="str">
        <f aca="false">'විෂය තොරතුරු'!Y13</f>
        <v>දෙවන භාෂාවක් ලෙස (දෙමල)</v>
      </c>
      <c r="R98" s="104" t="str">
        <f aca="false">'විෂය තොරතුරු'!Z13</f>
        <v>භුගෝල විද්‍යාව</v>
      </c>
      <c r="S98" s="104" t="str">
        <f aca="false">'විෂය තොරතුරු'!AA13</f>
        <v/>
      </c>
      <c r="T98" s="104" t="str">
        <f aca="false">'විෂය තොරතුරු'!AB13</f>
        <v/>
      </c>
      <c r="U98" s="104" t="str">
        <f aca="false">'විෂය තොරතුරු'!AC13</f>
        <v/>
      </c>
      <c r="V98" s="103" t="str">
        <f aca="false">'විෂය තොරතුරු'!AD13</f>
        <v/>
      </c>
      <c r="W98" s="102" t="str">
        <f aca="false">'විෂය තොරතුරු'!AE13</f>
        <v>චිත්‍ර</v>
      </c>
      <c r="X98" s="104" t="str">
        <f aca="false">'විෂය තොරතුරු'!AF13</f>
        <v>නැටුම් (දේශීය)</v>
      </c>
      <c r="Y98" s="104" t="str">
        <f aca="false">'විෂය තොරතුරු'!AG13</f>
        <v>සංගීතය (පෙරදිග)</v>
      </c>
      <c r="Z98" s="104" t="str">
        <f aca="false">'විෂය තොරතුරු'!AH13</f>
        <v>සංගීතය (අපරදිග)</v>
      </c>
      <c r="AA98" s="104" t="str">
        <f aca="false">'විෂය තොරතුරු'!AI13</f>
        <v>නාට්‍ය හා රංග කලාව (සිංහල)</v>
      </c>
      <c r="AB98" s="104" t="str">
        <f aca="false">'විෂය තොරතුරු'!AJ13</f>
        <v>සාහිත්‍ය රසාස්වාදය (ඉංග්‍රිසි)</v>
      </c>
      <c r="AC98" s="104" t="str">
        <f aca="false">'විෂය තොරතුරු'!AK13</f>
        <v/>
      </c>
      <c r="AD98" s="103" t="str">
        <f aca="false">'විෂය තොරතුරු'!AL13</f>
        <v/>
      </c>
      <c r="AE98" s="102" t="str">
        <f aca="false">'විෂය තොරතුරු'!AM13</f>
        <v>තොරතුරු සන්නිවේදන තාක්ෂණය</v>
      </c>
      <c r="AF98" s="104" t="str">
        <f aca="false">'විෂය තොරතුරු'!AN13</f>
        <v>සන්නිවේදන මාධ්‍ය අධ්‍ය්‍යනය</v>
      </c>
      <c r="AG98" s="104" t="str">
        <f aca="false">'විෂය තොරතුරු'!AO13</f>
        <v>සෞඛ්‍ය හා ශාරීරික අධ්‍යාපනය</v>
      </c>
      <c r="AH98" s="104" t="str">
        <f aca="false">'විෂය තොරතුරු'!AP13</f>
        <v/>
      </c>
      <c r="AI98" s="104" t="str">
        <f aca="false">'විෂය තොරතුරු'!AQ13</f>
        <v/>
      </c>
      <c r="AJ98" s="104" t="str">
        <f aca="false">'විෂය තොරතුරු'!AR13</f>
        <v/>
      </c>
      <c r="AK98" s="104" t="str">
        <f aca="false">'විෂය තොරතුරු'!AS13</f>
        <v/>
      </c>
      <c r="AL98" s="103" t="str">
        <f aca="false">'විෂය තොරතුරු'!AT13</f>
        <v/>
      </c>
      <c r="AM98" s="75"/>
      <c r="AN98" s="76"/>
      <c r="AO98" s="77"/>
      <c r="AP98" s="105" t="str">
        <f aca="false">E98</f>
        <v>සිංහල භාෂාව හා සාහිත්‍යය</v>
      </c>
      <c r="AQ98" s="104" t="str">
        <f aca="false">F98</f>
        <v/>
      </c>
      <c r="AR98" s="104" t="str">
        <f aca="false">G98</f>
        <v>බුද්ධ ධර්මය</v>
      </c>
      <c r="AS98" s="104" t="str">
        <f aca="false">H98</f>
        <v>කතෝලික ධර්මය</v>
      </c>
      <c r="AT98" s="104" t="str">
        <f aca="false">I98</f>
        <v>ක්‍රිස්තියානි ධර්මය (ඉංග්‍රීසි)</v>
      </c>
      <c r="AU98" s="106" t="str">
        <f aca="false">J98</f>
        <v/>
      </c>
      <c r="AV98" s="71"/>
      <c r="AW98" s="72"/>
      <c r="AX98" s="72"/>
      <c r="AY98" s="73"/>
      <c r="AZ98" s="105" t="str">
        <f aca="false">O98</f>
        <v>ව්‍යාපාර හා ගිණුම්කරණ අධ්‍යයනය</v>
      </c>
      <c r="BA98" s="104" t="str">
        <f aca="false">P98</f>
        <v>පුරවැසි අධ්‍යාපනය</v>
      </c>
      <c r="BB98" s="104" t="str">
        <f aca="false">Q98</f>
        <v>දෙවන භාෂාවක් ලෙස (දෙමල)</v>
      </c>
      <c r="BC98" s="104" t="str">
        <f aca="false">R98</f>
        <v>භුගෝල විද්‍යාව</v>
      </c>
      <c r="BD98" s="104" t="str">
        <f aca="false">S98</f>
        <v/>
      </c>
      <c r="BE98" s="104" t="str">
        <f aca="false">T98</f>
        <v/>
      </c>
      <c r="BF98" s="104" t="str">
        <f aca="false">U98</f>
        <v/>
      </c>
      <c r="BG98" s="106" t="str">
        <f aca="false">V98</f>
        <v/>
      </c>
      <c r="BH98" s="102" t="str">
        <f aca="false">W98</f>
        <v>චිත්‍ර</v>
      </c>
      <c r="BI98" s="104" t="str">
        <f aca="false">X98</f>
        <v>නැටුම් (දේශීය)</v>
      </c>
      <c r="BJ98" s="104" t="str">
        <f aca="false">Y98</f>
        <v>සංගීතය (පෙරදිග)</v>
      </c>
      <c r="BK98" s="104" t="str">
        <f aca="false">Z98</f>
        <v>සංගීතය (අපරදිග)</v>
      </c>
      <c r="BL98" s="104" t="str">
        <f aca="false">AA98</f>
        <v>නාට්‍ය හා රංග කලාව (සිංහල)</v>
      </c>
      <c r="BM98" s="104" t="str">
        <f aca="false">AB98</f>
        <v>සාහිත්‍ය රසාස්වාදය (ඉංග්‍රිසි)</v>
      </c>
      <c r="BN98" s="104" t="str">
        <f aca="false">AC98</f>
        <v/>
      </c>
      <c r="BO98" s="103" t="str">
        <f aca="false">AD98</f>
        <v/>
      </c>
      <c r="BP98" s="102" t="str">
        <f aca="false">AE98</f>
        <v>තොරතුරු සන්නිවේදන තාක්ෂණය</v>
      </c>
      <c r="BQ98" s="104" t="str">
        <f aca="false">AF98</f>
        <v>සන්නිවේදන මාධ්‍ය අධ්‍ය්‍යනය</v>
      </c>
      <c r="BR98" s="104" t="str">
        <f aca="false">AG98</f>
        <v>සෞඛ්‍ය හා ශාරීරික අධ්‍යාපනය</v>
      </c>
      <c r="BS98" s="104" t="str">
        <f aca="false">AH98</f>
        <v/>
      </c>
      <c r="BT98" s="104" t="str">
        <f aca="false">AI98</f>
        <v/>
      </c>
      <c r="BU98" s="104" t="str">
        <f aca="false">AJ98</f>
        <v/>
      </c>
      <c r="BV98" s="104" t="str">
        <f aca="false">AK98</f>
        <v/>
      </c>
      <c r="BW98" s="103" t="str">
        <f aca="false">AL98</f>
        <v/>
      </c>
      <c r="BX98" s="107" t="s">
        <v>1</v>
      </c>
      <c r="BY98" s="108" t="s">
        <v>6</v>
      </c>
      <c r="BZ98" s="108" t="s">
        <v>10</v>
      </c>
      <c r="CA98" s="108" t="s">
        <v>14</v>
      </c>
      <c r="CB98" s="109" t="s">
        <v>19</v>
      </c>
      <c r="CC98" s="102" t="s">
        <v>41</v>
      </c>
      <c r="CD98" s="103" t="s">
        <v>42</v>
      </c>
      <c r="CE98" s="110" t="s">
        <v>43</v>
      </c>
    </row>
    <row r="99" customFormat="false" ht="17.25" hidden="false" customHeight="true" outlineLevel="0" collapsed="false">
      <c r="A99" s="122"/>
      <c r="B99" s="123"/>
      <c r="C99" s="124"/>
      <c r="D99" s="125"/>
      <c r="E99" s="126"/>
      <c r="F99" s="127"/>
      <c r="G99" s="126"/>
      <c r="H99" s="128"/>
      <c r="I99" s="128"/>
      <c r="J99" s="127"/>
      <c r="K99" s="129"/>
      <c r="L99" s="130"/>
      <c r="M99" s="130"/>
      <c r="N99" s="131"/>
      <c r="O99" s="126"/>
      <c r="P99" s="128"/>
      <c r="Q99" s="128"/>
      <c r="R99" s="128"/>
      <c r="S99" s="128"/>
      <c r="T99" s="128"/>
      <c r="U99" s="128"/>
      <c r="V99" s="127"/>
      <c r="W99" s="126"/>
      <c r="X99" s="128"/>
      <c r="Y99" s="128"/>
      <c r="Z99" s="128"/>
      <c r="AA99" s="128"/>
      <c r="AB99" s="128"/>
      <c r="AC99" s="128"/>
      <c r="AD99" s="127"/>
      <c r="AE99" s="126"/>
      <c r="AF99" s="128"/>
      <c r="AG99" s="128"/>
      <c r="AH99" s="128"/>
      <c r="AI99" s="128"/>
      <c r="AJ99" s="128"/>
      <c r="AK99" s="128"/>
      <c r="AL99" s="127"/>
      <c r="AM99" s="132"/>
      <c r="AN99" s="133"/>
      <c r="AO99" s="134"/>
      <c r="AP99" s="112"/>
      <c r="AQ99" s="111"/>
      <c r="AR99" s="111"/>
      <c r="AS99" s="111"/>
      <c r="AT99" s="111"/>
      <c r="AU99" s="113"/>
      <c r="AV99" s="135"/>
      <c r="AW99" s="86"/>
      <c r="AX99" s="86"/>
      <c r="AY99" s="136"/>
      <c r="AZ99" s="112"/>
      <c r="BA99" s="111"/>
      <c r="BB99" s="111"/>
      <c r="BC99" s="111"/>
      <c r="BD99" s="111"/>
      <c r="BE99" s="111"/>
      <c r="BF99" s="111"/>
      <c r="BG99" s="113"/>
      <c r="BH99" s="114"/>
      <c r="BI99" s="111"/>
      <c r="BJ99" s="111"/>
      <c r="BK99" s="111"/>
      <c r="BL99" s="111"/>
      <c r="BM99" s="111"/>
      <c r="BN99" s="111"/>
      <c r="BO99" s="115"/>
      <c r="BP99" s="114"/>
      <c r="BQ99" s="111"/>
      <c r="BR99" s="111"/>
      <c r="BS99" s="111"/>
      <c r="BT99" s="111"/>
      <c r="BU99" s="111"/>
      <c r="BV99" s="111"/>
      <c r="BW99" s="115"/>
      <c r="BX99" s="137"/>
      <c r="BY99" s="259"/>
      <c r="BZ99" s="259"/>
      <c r="CA99" s="259"/>
      <c r="CB99" s="260"/>
      <c r="CC99" s="126"/>
      <c r="CD99" s="127"/>
      <c r="CE99" s="140"/>
    </row>
    <row r="100" customFormat="false" ht="13.8" hidden="false" customHeight="false" outlineLevel="0" collapsed="false">
      <c r="A100" s="160" t="n">
        <v>1</v>
      </c>
      <c r="B100" s="161"/>
      <c r="C100" s="161"/>
      <c r="D100" s="162"/>
      <c r="E100" s="163"/>
      <c r="F100" s="164"/>
      <c r="G100" s="163"/>
      <c r="H100" s="165"/>
      <c r="I100" s="165"/>
      <c r="J100" s="164"/>
      <c r="K100" s="163"/>
      <c r="L100" s="165"/>
      <c r="M100" s="165"/>
      <c r="N100" s="164"/>
      <c r="O100" s="163"/>
      <c r="P100" s="165"/>
      <c r="Q100" s="165"/>
      <c r="R100" s="165"/>
      <c r="S100" s="165"/>
      <c r="T100" s="165"/>
      <c r="U100" s="165"/>
      <c r="V100" s="164"/>
      <c r="W100" s="163"/>
      <c r="X100" s="165"/>
      <c r="Y100" s="165"/>
      <c r="Z100" s="165"/>
      <c r="AA100" s="165"/>
      <c r="AB100" s="165"/>
      <c r="AC100" s="165"/>
      <c r="AD100" s="164"/>
      <c r="AE100" s="163"/>
      <c r="AF100" s="165"/>
      <c r="AG100" s="165"/>
      <c r="AH100" s="165"/>
      <c r="AI100" s="165"/>
      <c r="AJ100" s="165"/>
      <c r="AK100" s="165"/>
      <c r="AL100" s="166"/>
      <c r="AM100" s="167" t="str">
        <f aca="false">IF(B100="","",SUM(E100:AL100))</f>
        <v/>
      </c>
      <c r="AN100" s="168" t="str">
        <f aca="false">IF(B100="","",AM100/9)</f>
        <v/>
      </c>
      <c r="AO100" s="169" t="str">
        <f aca="false">IF(B100="","",IF(AM100=0,"-",RANK(AM100,$AM$100:$AM$149,0)))</f>
        <v/>
      </c>
      <c r="AP100" s="167" t="str">
        <f aca="false">IF(E100="","",IF(E100="-","-",IF(UPPER(E100)="AB","+",VLOOKUP(E100,'විෂය තොරතුරු'!$P$24:$Q$28,2))))</f>
        <v/>
      </c>
      <c r="AQ100" s="168" t="str">
        <f aca="false">IF(F100="","",IF(F100="-","-",IF(UPPER(F100)="AB","+",VLOOKUP(F100,'විෂය තොරතුරු'!$P$24:$Q$28,2))))</f>
        <v/>
      </c>
      <c r="AR100" s="168" t="str">
        <f aca="false">IF(G100="","",IF(G100="-","-",IF(UPPER(G100)="AB","+",VLOOKUP(G100,'විෂය තොරතුරු'!$P$24:$Q$28,2))))</f>
        <v/>
      </c>
      <c r="AS100" s="168" t="str">
        <f aca="false">IF(H100="","",IF(H100="-","-",IF(UPPER(H100)="AB","+",VLOOKUP(H100,'විෂය තොරතුරු'!$P$24:$Q$28,2))))</f>
        <v/>
      </c>
      <c r="AT100" s="168" t="str">
        <f aca="false">IF(I100="","",IF(I100="-","-",IF(UPPER(I100)="AB","+",VLOOKUP(I100,'විෂය තොරතුරු'!$P$24:$Q$28,2))))</f>
        <v/>
      </c>
      <c r="AU100" s="170" t="str">
        <f aca="false">IF(J100="","",IF(J100="-","-",IF(UPPER(J100)="AB","+",VLOOKUP(J100,'විෂය තොරතුරු'!$P$24:$Q$28,2))))</f>
        <v/>
      </c>
      <c r="AV100" s="171" t="str">
        <f aca="false">IF(K100="","",IF(K100="-","-",IF(UPPER(K100)="AB","+",VLOOKUP(K100,'විෂය තොරතුරු'!$P$24:$Q$28,2))))</f>
        <v/>
      </c>
      <c r="AW100" s="168" t="str">
        <f aca="false">IF(L100="","",IF(L100="-","-",IF(UPPER(L100)="AB","+",VLOOKUP(L100,'විෂය තොරතුරු'!$P$24:$Q$28,2))))</f>
        <v/>
      </c>
      <c r="AX100" s="168" t="str">
        <f aca="false">IF(M100="","",IF(M100="-","-",IF(UPPER(M100)="AB","+",VLOOKUP(M100,'විෂය තොරතුරු'!$P$24:$Q$28,2))))</f>
        <v/>
      </c>
      <c r="AY100" s="169" t="str">
        <f aca="false">IF(N100="","",IF(N100="-","-",IF(UPPER(N100)="AB","+",VLOOKUP(N100,'විෂය තොරතුරු'!$P$24:$Q$28,2))))</f>
        <v/>
      </c>
      <c r="AZ100" s="167" t="str">
        <f aca="false">IF(O100="","",IF(O100="-","-",IF(UPPER(O100)="AB","+",VLOOKUP(O100,'විෂය තොරතුරු'!$P$24:$Q$28,2))))</f>
        <v/>
      </c>
      <c r="BA100" s="168" t="str">
        <f aca="false">IF(P100="","",IF(P100="-","-",IF(UPPER(P100)="AB","+",VLOOKUP(P100,'විෂය තොරතුරු'!$P$24:$Q$28,2))))</f>
        <v/>
      </c>
      <c r="BB100" s="168" t="str">
        <f aca="false">IF(Q100="","",IF(Q100="-","-",IF(UPPER(Q100)="AB","+",VLOOKUP(Q100,'විෂය තොරතුරු'!$P$24:$Q$28,2))))</f>
        <v/>
      </c>
      <c r="BC100" s="168" t="str">
        <f aca="false">IF(R100="","",IF(R100="-","-",IF(UPPER(R100)="AB","+",VLOOKUP(R100,'විෂය තොරතුරු'!$P$24:$Q$28,2))))</f>
        <v/>
      </c>
      <c r="BD100" s="168" t="str">
        <f aca="false">IF(S100="","",IF(S100="-","-",IF(UPPER(S100)="AB","+",VLOOKUP(S100,'විෂය තොරතුරු'!$P$24:$Q$28,2))))</f>
        <v/>
      </c>
      <c r="BE100" s="168" t="str">
        <f aca="false">IF(T100="","",IF(T100="-","-",IF(UPPER(T100)="AB","+",VLOOKUP(T100,'විෂය තොරතුරු'!$P$24:$Q$28,2))))</f>
        <v/>
      </c>
      <c r="BF100" s="168" t="str">
        <f aca="false">IF(U100="","",IF(U100="-","-",IF(UPPER(U100)="AB","+",VLOOKUP(U100,'විෂය තොරතුරු'!$P$24:$Q$28,2))))</f>
        <v/>
      </c>
      <c r="BG100" s="170" t="str">
        <f aca="false">IF(V100="","",IF(V100="-","-",IF(UPPER(V100)="AB","+",VLOOKUP(V100,'විෂය තොරතුරු'!$P$24:$Q$28,2))))</f>
        <v/>
      </c>
      <c r="BH100" s="171" t="str">
        <f aca="false">IF(W100="","",IF(W100="-","-",IF(UPPER(W100)="AB","+",VLOOKUP(W100,'විෂය තොරතුරු'!$P$24:$Q$28,2))))</f>
        <v/>
      </c>
      <c r="BI100" s="168" t="str">
        <f aca="false">IF(X100="","",IF(X100="-","-",IF(UPPER(X100)="AB","+",VLOOKUP(X100,'විෂය තොරතුරු'!$P$24:$Q$28,2))))</f>
        <v/>
      </c>
      <c r="BJ100" s="168" t="str">
        <f aca="false">IF(Y100="","",IF(Y100="-","-",IF(UPPER(Y100)="AB","+",VLOOKUP(Y100,'විෂය තොරතුරු'!$P$24:$Q$28,2))))</f>
        <v/>
      </c>
      <c r="BK100" s="168" t="str">
        <f aca="false">IF(Z100="","",IF(Z100="-","-",IF(UPPER(Z100)="AB","+",VLOOKUP(Z100,'විෂය තොරතුරු'!$P$24:$Q$28,2))))</f>
        <v/>
      </c>
      <c r="BL100" s="168" t="str">
        <f aca="false">IF(AA100="","",IF(AA100="-","-",IF(UPPER(AA100)="AB","+",VLOOKUP(AA100,'විෂය තොරතුරු'!$P$24:$Q$28,2))))</f>
        <v/>
      </c>
      <c r="BM100" s="168" t="str">
        <f aca="false">IF(AB100="","",IF(AB100="-","-",IF(UPPER(AB100)="AB","+",VLOOKUP(AB100,'විෂය තොරතුරු'!$P$24:$Q$28,2))))</f>
        <v/>
      </c>
      <c r="BN100" s="168" t="str">
        <f aca="false">IF(AC100="","",IF(AC100="-","-",IF(UPPER(AC100)="AB","+",VLOOKUP(AC100,'විෂය තොරතුරු'!$P$24:$Q$28,2))))</f>
        <v/>
      </c>
      <c r="BO100" s="169" t="str">
        <f aca="false">IF(AD100="","",IF(AD100="-","-",IF(UPPER(AD100)="AB","+",VLOOKUP(AD100,'විෂය තොරතුරු'!$P$24:$Q$28,2))))</f>
        <v/>
      </c>
      <c r="BP100" s="171" t="str">
        <f aca="false">IF(AE100="","",IF(AE100="-","-",IF(UPPER(AE100)="AB","+",VLOOKUP(AE100,'විෂය තොරතුරු'!$P$24:$Q$28,2))))</f>
        <v/>
      </c>
      <c r="BQ100" s="168" t="str">
        <f aca="false">IF(AF100="","",IF(AF100="-","-",IF(UPPER(AF100)="AB","+",VLOOKUP(AF100,'විෂය තොරතුරු'!$P$24:$Q$28,2))))</f>
        <v/>
      </c>
      <c r="BR100" s="168" t="str">
        <f aca="false">IF(AG100="","",IF(AG100="-","-",IF(UPPER(AG100)="AB","+",VLOOKUP(AG100,'විෂය තොරතුරු'!$P$24:$Q$28,2))))</f>
        <v/>
      </c>
      <c r="BS100" s="168" t="str">
        <f aca="false">IF(AH100="","",IF(AH100="-","-",IF(UPPER(AH100)="AB","+",VLOOKUP(AH100,'විෂය තොරතුරු'!$P$24:$Q$28,2))))</f>
        <v/>
      </c>
      <c r="BT100" s="168" t="str">
        <f aca="false">IF(AI100="","",IF(AI100="-","-",IF(UPPER(AI100)="AB","+",VLOOKUP(AI100,'විෂය තොරතුරු'!$P$24:$Q$28,2))))</f>
        <v/>
      </c>
      <c r="BU100" s="168" t="str">
        <f aca="false">IF(AJ100="","",IF(AJ100="-","-",IF(UPPER(AJ100)="AB","+",VLOOKUP(AJ100,'විෂය තොරතුරු'!$P$24:$Q$28,2))))</f>
        <v/>
      </c>
      <c r="BV100" s="168" t="str">
        <f aca="false">IF(AK100="","",IF(AK100="-","-",IF(UPPER(AK100)="AB","+",VLOOKUP(AK100,'විෂය තොරතුරු'!$P$24:$Q$28,2))))</f>
        <v/>
      </c>
      <c r="BW100" s="169" t="str">
        <f aca="false">IF(AL100="","",IF(AL100="-","-",IF(UPPER(AL100)="AB","+",VLOOKUP(AL100,'විෂය තොරතුරු'!$P$24:$Q$28,2))))</f>
        <v/>
      </c>
      <c r="BX100" s="171" t="str">
        <f aca="false">IF($B100="","",COUNTIF($AP100:$BW100,"A"))</f>
        <v/>
      </c>
      <c r="BY100" s="171" t="str">
        <f aca="false">IF($B100="","",COUNTIF($AP100:$BW100,"B"))</f>
        <v/>
      </c>
      <c r="BZ100" s="171" t="str">
        <f aca="false">IF($B100="","",COUNTIF($AP100:$BW100,"C"))</f>
        <v/>
      </c>
      <c r="CA100" s="171" t="str">
        <f aca="false">IF($B100="","",COUNTIF($AP100:$BW100,"S"))</f>
        <v/>
      </c>
      <c r="CB100" s="171" t="str">
        <f aca="false">IF($B100="","",COUNTIF($AP100:$BW100,"W"))</f>
        <v/>
      </c>
      <c r="CC100" s="171" t="str">
        <f aca="false">IF(B100="","",SUM(BX100:CA100))</f>
        <v/>
      </c>
      <c r="CD100" s="169" t="str">
        <f aca="false">IF(B100="","",SUM(BX100:BZ100))</f>
        <v/>
      </c>
      <c r="CE100" s="172" t="str">
        <f aca="false">IF(B100="","",IF(AND(CC100&gt;=6,CD100&gt;=3,OR(E100&gt;=35,F100&gt;=35),L100&gt;=35),"6/3 සමත්",IF(AND(CC100&gt;=5,CD100&gt;=3,OR(E100&gt;=35,F100&gt;=35,L100&gt;=35)),"5/3 සමත්",IF(AND(CC100&gt;=4,CD100&gt;=1,OR(E100&gt;=20,F100&gt;=20,L100&gt;=20)),"සමත් කළ හැකි",IF(CB100=9,"W9","අසමත් ?")))))</f>
        <v/>
      </c>
    </row>
    <row r="101" customFormat="false" ht="13.8" hidden="false" customHeight="false" outlineLevel="0" collapsed="false">
      <c r="A101" s="160" t="n">
        <v>2</v>
      </c>
      <c r="B101" s="161"/>
      <c r="C101" s="161"/>
      <c r="D101" s="162"/>
      <c r="E101" s="163"/>
      <c r="F101" s="164"/>
      <c r="G101" s="163"/>
      <c r="H101" s="165"/>
      <c r="I101" s="165"/>
      <c r="J101" s="164"/>
      <c r="K101" s="163"/>
      <c r="L101" s="165"/>
      <c r="M101" s="165"/>
      <c r="N101" s="164"/>
      <c r="O101" s="163"/>
      <c r="P101" s="165"/>
      <c r="Q101" s="165"/>
      <c r="R101" s="165"/>
      <c r="S101" s="165"/>
      <c r="T101" s="165"/>
      <c r="U101" s="165"/>
      <c r="V101" s="164"/>
      <c r="W101" s="163"/>
      <c r="X101" s="165"/>
      <c r="Y101" s="165"/>
      <c r="Z101" s="165"/>
      <c r="AA101" s="165"/>
      <c r="AB101" s="165"/>
      <c r="AC101" s="165"/>
      <c r="AD101" s="164"/>
      <c r="AE101" s="163"/>
      <c r="AF101" s="165"/>
      <c r="AG101" s="165"/>
      <c r="AH101" s="165"/>
      <c r="AI101" s="165"/>
      <c r="AJ101" s="165"/>
      <c r="AK101" s="165"/>
      <c r="AL101" s="166"/>
      <c r="AM101" s="167" t="str">
        <f aca="false">IF(B101="","",SUM(E101:AL101))</f>
        <v/>
      </c>
      <c r="AN101" s="168" t="str">
        <f aca="false">IF(B101="","",AM101/9)</f>
        <v/>
      </c>
      <c r="AO101" s="169" t="str">
        <f aca="false">IF(B101="","",IF(AM101=0,"-",RANK(AM101,$AM$100:$AM$149,0)))</f>
        <v/>
      </c>
      <c r="AP101" s="167" t="str">
        <f aca="false">IF(E101="","",IF(E101="-","-",IF(UPPER(E101)="AB","+",VLOOKUP(E101,'විෂය තොරතුරු'!$P$24:$Q$28,2))))</f>
        <v/>
      </c>
      <c r="AQ101" s="168" t="str">
        <f aca="false">IF(F101="","",IF(F101="-","-",IF(UPPER(F101)="AB","+",VLOOKUP(F101,'විෂය තොරතුරු'!$P$24:$Q$28,2))))</f>
        <v/>
      </c>
      <c r="AR101" s="168" t="str">
        <f aca="false">IF(G101="","",IF(G101="-","-",IF(UPPER(G101)="AB","+",VLOOKUP(G101,'විෂය තොරතුරු'!$P$24:$Q$28,2))))</f>
        <v/>
      </c>
      <c r="AS101" s="168" t="str">
        <f aca="false">IF(H101="","",IF(H101="-","-",IF(UPPER(H101)="AB","+",VLOOKUP(H101,'විෂය තොරතුරු'!$P$24:$Q$28,2))))</f>
        <v/>
      </c>
      <c r="AT101" s="168" t="str">
        <f aca="false">IF(I101="","",IF(I101="-","-",IF(UPPER(I101)="AB","+",VLOOKUP(I101,'විෂය තොරතුරු'!$P$24:$Q$28,2))))</f>
        <v/>
      </c>
      <c r="AU101" s="170" t="str">
        <f aca="false">IF(J101="","",IF(J101="-","-",IF(UPPER(J101)="AB","+",VLOOKUP(J101,'විෂය තොරතුරු'!$P$24:$Q$28,2))))</f>
        <v/>
      </c>
      <c r="AV101" s="171" t="str">
        <f aca="false">IF(K101="","",IF(K101="-","-",IF(UPPER(K101)="AB","+",VLOOKUP(K101,'විෂය තොරතුරු'!$P$24:$Q$28,2))))</f>
        <v/>
      </c>
      <c r="AW101" s="168" t="str">
        <f aca="false">IF(L101="","",IF(L101="-","-",IF(UPPER(L101)="AB","+",VLOOKUP(L101,'විෂය තොරතුරු'!$P$24:$Q$28,2))))</f>
        <v/>
      </c>
      <c r="AX101" s="168" t="str">
        <f aca="false">IF(M101="","",IF(M101="-","-",IF(UPPER(M101)="AB","+",VLOOKUP(M101,'විෂය තොරතුරු'!$P$24:$Q$28,2))))</f>
        <v/>
      </c>
      <c r="AY101" s="169" t="str">
        <f aca="false">IF(N101="","",IF(N101="-","-",IF(UPPER(N101)="AB","+",VLOOKUP(N101,'විෂය තොරතුරු'!$P$24:$Q$28,2))))</f>
        <v/>
      </c>
      <c r="AZ101" s="167" t="str">
        <f aca="false">IF(O101="","",IF(O101="-","-",IF(UPPER(O101)="AB","+",VLOOKUP(O101,'විෂය තොරතුරු'!$P$24:$Q$28,2))))</f>
        <v/>
      </c>
      <c r="BA101" s="168" t="str">
        <f aca="false">IF(P101="","",IF(P101="-","-",IF(UPPER(P101)="AB","+",VLOOKUP(P101,'විෂය තොරතුරු'!$P$24:$Q$28,2))))</f>
        <v/>
      </c>
      <c r="BB101" s="168" t="str">
        <f aca="false">IF(Q101="","",IF(Q101="-","-",IF(UPPER(Q101)="AB","+",VLOOKUP(Q101,'විෂය තොරතුරු'!$P$24:$Q$28,2))))</f>
        <v/>
      </c>
      <c r="BC101" s="168" t="str">
        <f aca="false">IF(R101="","",IF(R101="-","-",IF(UPPER(R101)="AB","+",VLOOKUP(R101,'විෂය තොරතුරු'!$P$24:$Q$28,2))))</f>
        <v/>
      </c>
      <c r="BD101" s="168" t="str">
        <f aca="false">IF(S101="","",IF(S101="-","-",IF(UPPER(S101)="AB","+",VLOOKUP(S101,'විෂය තොරතුරු'!$P$24:$Q$28,2))))</f>
        <v/>
      </c>
      <c r="BE101" s="168" t="str">
        <f aca="false">IF(T101="","",IF(T101="-","-",IF(UPPER(T101)="AB","+",VLOOKUP(T101,'විෂය තොරතුරු'!$P$24:$Q$28,2))))</f>
        <v/>
      </c>
      <c r="BF101" s="168" t="str">
        <f aca="false">IF(U101="","",IF(U101="-","-",IF(UPPER(U101)="AB","+",VLOOKUP(U101,'විෂය තොරතුරු'!$P$24:$Q$28,2))))</f>
        <v/>
      </c>
      <c r="BG101" s="170" t="str">
        <f aca="false">IF(V101="","",IF(V101="-","-",IF(UPPER(V101)="AB","+",VLOOKUP(V101,'විෂය තොරතුරු'!$P$24:$Q$28,2))))</f>
        <v/>
      </c>
      <c r="BH101" s="171" t="str">
        <f aca="false">IF(W101="","",IF(W101="-","-",IF(UPPER(W101)="AB","+",VLOOKUP(W101,'විෂය තොරතුරු'!$P$24:$Q$28,2))))</f>
        <v/>
      </c>
      <c r="BI101" s="168" t="str">
        <f aca="false">IF(X101="","",IF(X101="-","-",IF(UPPER(X101)="AB","+",VLOOKUP(X101,'විෂය තොරතුරු'!$P$24:$Q$28,2))))</f>
        <v/>
      </c>
      <c r="BJ101" s="168" t="str">
        <f aca="false">IF(Y101="","",IF(Y101="-","-",IF(UPPER(Y101)="AB","+",VLOOKUP(Y101,'විෂය තොරතුරු'!$P$24:$Q$28,2))))</f>
        <v/>
      </c>
      <c r="BK101" s="168" t="str">
        <f aca="false">IF(Z101="","",IF(Z101="-","-",IF(UPPER(Z101)="AB","+",VLOOKUP(Z101,'විෂය තොරතුරු'!$P$24:$Q$28,2))))</f>
        <v/>
      </c>
      <c r="BL101" s="168" t="str">
        <f aca="false">IF(AA101="","",IF(AA101="-","-",IF(UPPER(AA101)="AB","+",VLOOKUP(AA101,'විෂය තොරතුරු'!$P$24:$Q$28,2))))</f>
        <v/>
      </c>
      <c r="BM101" s="168" t="str">
        <f aca="false">IF(AB101="","",IF(AB101="-","-",IF(UPPER(AB101)="AB","+",VLOOKUP(AB101,'විෂය තොරතුරු'!$P$24:$Q$28,2))))</f>
        <v/>
      </c>
      <c r="BN101" s="168" t="str">
        <f aca="false">IF(AC101="","",IF(AC101="-","-",IF(UPPER(AC101)="AB","+",VLOOKUP(AC101,'විෂය තොරතුරු'!$P$24:$Q$28,2))))</f>
        <v/>
      </c>
      <c r="BO101" s="169" t="str">
        <f aca="false">IF(AD101="","",IF(AD101="-","-",IF(UPPER(AD101)="AB","+",VLOOKUP(AD101,'විෂය තොරතුරු'!$P$24:$Q$28,2))))</f>
        <v/>
      </c>
      <c r="BP101" s="171" t="str">
        <f aca="false">IF(AE101="","",IF(AE101="-","-",IF(UPPER(AE101)="AB","+",VLOOKUP(AE101,'විෂය තොරතුරු'!$P$24:$Q$28,2))))</f>
        <v/>
      </c>
      <c r="BQ101" s="168" t="str">
        <f aca="false">IF(AF101="","",IF(AF101="-","-",IF(UPPER(AF101)="AB","+",VLOOKUP(AF101,'විෂය තොරතුරු'!$P$24:$Q$28,2))))</f>
        <v/>
      </c>
      <c r="BR101" s="168" t="str">
        <f aca="false">IF(AG101="","",IF(AG101="-","-",IF(UPPER(AG101)="AB","+",VLOOKUP(AG101,'විෂය තොරතුරු'!$P$24:$Q$28,2))))</f>
        <v/>
      </c>
      <c r="BS101" s="168" t="str">
        <f aca="false">IF(AH101="","",IF(AH101="-","-",IF(UPPER(AH101)="AB","+",VLOOKUP(AH101,'විෂය තොරතුරු'!$P$24:$Q$28,2))))</f>
        <v/>
      </c>
      <c r="BT101" s="168" t="str">
        <f aca="false">IF(AI101="","",IF(AI101="-","-",IF(UPPER(AI101)="AB","+",VLOOKUP(AI101,'විෂය තොරතුරු'!$P$24:$Q$28,2))))</f>
        <v/>
      </c>
      <c r="BU101" s="168" t="str">
        <f aca="false">IF(AJ101="","",IF(AJ101="-","-",IF(UPPER(AJ101)="AB","+",VLOOKUP(AJ101,'විෂය තොරතුරු'!$P$24:$Q$28,2))))</f>
        <v/>
      </c>
      <c r="BV101" s="168" t="str">
        <f aca="false">IF(AK101="","",IF(AK101="-","-",IF(UPPER(AK101)="AB","+",VLOOKUP(AK101,'විෂය තොරතුරු'!$P$24:$Q$28,2))))</f>
        <v/>
      </c>
      <c r="BW101" s="169" t="str">
        <f aca="false">IF(AL101="","",IF(AL101="-","-",IF(UPPER(AL101)="AB","+",VLOOKUP(AL101,'විෂය තොරතුරු'!$P$24:$Q$28,2))))</f>
        <v/>
      </c>
      <c r="BX101" s="171" t="str">
        <f aca="false">IF($B101="","",COUNTIF($AP101:$BW101,"A"))</f>
        <v/>
      </c>
      <c r="BY101" s="171" t="str">
        <f aca="false">IF($B101="","",COUNTIF($AP101:$BW101,"B"))</f>
        <v/>
      </c>
      <c r="BZ101" s="171" t="str">
        <f aca="false">IF($B101="","",COUNTIF($AP101:$BW101,"C"))</f>
        <v/>
      </c>
      <c r="CA101" s="171" t="str">
        <f aca="false">IF($B101="","",COUNTIF($AP101:$BW101,"S"))</f>
        <v/>
      </c>
      <c r="CB101" s="171" t="str">
        <f aca="false">IF($B101="","",COUNTIF($AP101:$BW101,"W"))</f>
        <v/>
      </c>
      <c r="CC101" s="171" t="str">
        <f aca="false">IF(B101="","",SUM(BX101:CA101))</f>
        <v/>
      </c>
      <c r="CD101" s="169" t="str">
        <f aca="false">IF(B101="","",SUM(BX101:BZ101))</f>
        <v/>
      </c>
      <c r="CE101" s="172" t="str">
        <f aca="false">IF(B101="","",IF(AND(CC101&gt;=6,CD101&gt;=3,OR(E101&gt;=35,F101&gt;=35),L101&gt;=35),"6/3 සමත්",IF(AND(CC101&gt;=5,CD101&gt;=3,OR(E101&gt;=35,F101&gt;=35,L101&gt;=35)),"5/3 සමත්",IF(AND(CC101&gt;=4,CD101&gt;=1,OR(E101&gt;=20,F101&gt;=20,L101&gt;=20)),"සමත් කළ හැකි",IF(CB101=9,"W9","අසමත් ?")))))</f>
        <v/>
      </c>
    </row>
    <row r="102" customFormat="false" ht="13.8" hidden="false" customHeight="false" outlineLevel="0" collapsed="false">
      <c r="A102" s="160" t="n">
        <v>3</v>
      </c>
      <c r="B102" s="161"/>
      <c r="C102" s="161"/>
      <c r="D102" s="162"/>
      <c r="E102" s="163"/>
      <c r="F102" s="164"/>
      <c r="G102" s="163"/>
      <c r="H102" s="165"/>
      <c r="I102" s="165"/>
      <c r="J102" s="164"/>
      <c r="K102" s="163"/>
      <c r="L102" s="165"/>
      <c r="M102" s="165"/>
      <c r="N102" s="164"/>
      <c r="O102" s="163"/>
      <c r="P102" s="165"/>
      <c r="Q102" s="165"/>
      <c r="R102" s="165"/>
      <c r="S102" s="165"/>
      <c r="T102" s="165"/>
      <c r="U102" s="165"/>
      <c r="V102" s="164"/>
      <c r="W102" s="163"/>
      <c r="X102" s="165"/>
      <c r="Y102" s="165"/>
      <c r="Z102" s="165"/>
      <c r="AA102" s="165"/>
      <c r="AB102" s="165"/>
      <c r="AC102" s="165"/>
      <c r="AD102" s="164"/>
      <c r="AE102" s="163"/>
      <c r="AF102" s="165"/>
      <c r="AG102" s="165"/>
      <c r="AH102" s="165"/>
      <c r="AI102" s="165"/>
      <c r="AJ102" s="165"/>
      <c r="AK102" s="165"/>
      <c r="AL102" s="166"/>
      <c r="AM102" s="167" t="str">
        <f aca="false">IF(B102="","",SUM(E102:AL102))</f>
        <v/>
      </c>
      <c r="AN102" s="168" t="str">
        <f aca="false">IF(B102="","",AM102/9)</f>
        <v/>
      </c>
      <c r="AO102" s="169" t="str">
        <f aca="false">IF(B102="","",IF(AM102=0,"-",RANK(AM102,$AM$100:$AM$149,0)))</f>
        <v/>
      </c>
      <c r="AP102" s="167" t="str">
        <f aca="false">IF(E102="","",IF(E102="-","-",IF(UPPER(E102)="AB","+",VLOOKUP(E102,'විෂය තොරතුරු'!$P$24:$Q$28,2))))</f>
        <v/>
      </c>
      <c r="AQ102" s="168" t="str">
        <f aca="false">IF(F102="","",IF(F102="-","-",IF(UPPER(F102)="AB","+",VLOOKUP(F102,'විෂය තොරතුරු'!$P$24:$Q$28,2))))</f>
        <v/>
      </c>
      <c r="AR102" s="168" t="str">
        <f aca="false">IF(G102="","",IF(G102="-","-",IF(UPPER(G102)="AB","+",VLOOKUP(G102,'විෂය තොරතුරු'!$P$24:$Q$28,2))))</f>
        <v/>
      </c>
      <c r="AS102" s="168" t="str">
        <f aca="false">IF(H102="","",IF(H102="-","-",IF(UPPER(H102)="AB","+",VLOOKUP(H102,'විෂය තොරතුරු'!$P$24:$Q$28,2))))</f>
        <v/>
      </c>
      <c r="AT102" s="168" t="str">
        <f aca="false">IF(I102="","",IF(I102="-","-",IF(UPPER(I102)="AB","+",VLOOKUP(I102,'විෂය තොරතුරු'!$P$24:$Q$28,2))))</f>
        <v/>
      </c>
      <c r="AU102" s="170" t="str">
        <f aca="false">IF(J102="","",IF(J102="-","-",IF(UPPER(J102)="AB","+",VLOOKUP(J102,'විෂය තොරතුරු'!$P$24:$Q$28,2))))</f>
        <v/>
      </c>
      <c r="AV102" s="171" t="str">
        <f aca="false">IF(K102="","",IF(K102="-","-",IF(UPPER(K102)="AB","+",VLOOKUP(K102,'විෂය තොරතුරු'!$P$24:$Q$28,2))))</f>
        <v/>
      </c>
      <c r="AW102" s="168" t="str">
        <f aca="false">IF(L102="","",IF(L102="-","-",IF(UPPER(L102)="AB","+",VLOOKUP(L102,'විෂය තොරතුරු'!$P$24:$Q$28,2))))</f>
        <v/>
      </c>
      <c r="AX102" s="168" t="str">
        <f aca="false">IF(M102="","",IF(M102="-","-",IF(UPPER(M102)="AB","+",VLOOKUP(M102,'විෂය තොරතුරු'!$P$24:$Q$28,2))))</f>
        <v/>
      </c>
      <c r="AY102" s="169" t="str">
        <f aca="false">IF(N102="","",IF(N102="-","-",IF(UPPER(N102)="AB","+",VLOOKUP(N102,'විෂය තොරතුරු'!$P$24:$Q$28,2))))</f>
        <v/>
      </c>
      <c r="AZ102" s="167" t="str">
        <f aca="false">IF(O102="","",IF(O102="-","-",IF(UPPER(O102)="AB","+",VLOOKUP(O102,'විෂය තොරතුරු'!$P$24:$Q$28,2))))</f>
        <v/>
      </c>
      <c r="BA102" s="168" t="str">
        <f aca="false">IF(P102="","",IF(P102="-","-",IF(UPPER(P102)="AB","+",VLOOKUP(P102,'විෂය තොරතුරු'!$P$24:$Q$28,2))))</f>
        <v/>
      </c>
      <c r="BB102" s="168" t="str">
        <f aca="false">IF(Q102="","",IF(Q102="-","-",IF(UPPER(Q102)="AB","+",VLOOKUP(Q102,'විෂය තොරතුරු'!$P$24:$Q$28,2))))</f>
        <v/>
      </c>
      <c r="BC102" s="168" t="str">
        <f aca="false">IF(R102="","",IF(R102="-","-",IF(UPPER(R102)="AB","+",VLOOKUP(R102,'විෂය තොරතුරු'!$P$24:$Q$28,2))))</f>
        <v/>
      </c>
      <c r="BD102" s="168" t="str">
        <f aca="false">IF(S102="","",IF(S102="-","-",IF(UPPER(S102)="AB","+",VLOOKUP(S102,'විෂය තොරතුරු'!$P$24:$Q$28,2))))</f>
        <v/>
      </c>
      <c r="BE102" s="168" t="str">
        <f aca="false">IF(T102="","",IF(T102="-","-",IF(UPPER(T102)="AB","+",VLOOKUP(T102,'විෂය තොරතුරු'!$P$24:$Q$28,2))))</f>
        <v/>
      </c>
      <c r="BF102" s="168" t="str">
        <f aca="false">IF(U102="","",IF(U102="-","-",IF(UPPER(U102)="AB","+",VLOOKUP(U102,'විෂය තොරතුරු'!$P$24:$Q$28,2))))</f>
        <v/>
      </c>
      <c r="BG102" s="170" t="str">
        <f aca="false">IF(V102="","",IF(V102="-","-",IF(UPPER(V102)="AB","+",VLOOKUP(V102,'විෂය තොරතුරු'!$P$24:$Q$28,2))))</f>
        <v/>
      </c>
      <c r="BH102" s="171" t="str">
        <f aca="false">IF(W102="","",IF(W102="-","-",IF(UPPER(W102)="AB","+",VLOOKUP(W102,'විෂය තොරතුරු'!$P$24:$Q$28,2))))</f>
        <v/>
      </c>
      <c r="BI102" s="168" t="str">
        <f aca="false">IF(X102="","",IF(X102="-","-",IF(UPPER(X102)="AB","+",VLOOKUP(X102,'විෂය තොරතුරු'!$P$24:$Q$28,2))))</f>
        <v/>
      </c>
      <c r="BJ102" s="168" t="str">
        <f aca="false">IF(Y102="","",IF(Y102="-","-",IF(UPPER(Y102)="AB","+",VLOOKUP(Y102,'විෂය තොරතුරු'!$P$24:$Q$28,2))))</f>
        <v/>
      </c>
      <c r="BK102" s="168" t="str">
        <f aca="false">IF(Z102="","",IF(Z102="-","-",IF(UPPER(Z102)="AB","+",VLOOKUP(Z102,'විෂය තොරතුරු'!$P$24:$Q$28,2))))</f>
        <v/>
      </c>
      <c r="BL102" s="168" t="str">
        <f aca="false">IF(AA102="","",IF(AA102="-","-",IF(UPPER(AA102)="AB","+",VLOOKUP(AA102,'විෂය තොරතුරු'!$P$24:$Q$28,2))))</f>
        <v/>
      </c>
      <c r="BM102" s="168" t="str">
        <f aca="false">IF(AB102="","",IF(AB102="-","-",IF(UPPER(AB102)="AB","+",VLOOKUP(AB102,'විෂය තොරතුරු'!$P$24:$Q$28,2))))</f>
        <v/>
      </c>
      <c r="BN102" s="168" t="str">
        <f aca="false">IF(AC102="","",IF(AC102="-","-",IF(UPPER(AC102)="AB","+",VLOOKUP(AC102,'විෂය තොරතුරු'!$P$24:$Q$28,2))))</f>
        <v/>
      </c>
      <c r="BO102" s="169" t="str">
        <f aca="false">IF(AD102="","",IF(AD102="-","-",IF(UPPER(AD102)="AB","+",VLOOKUP(AD102,'විෂය තොරතුරු'!$P$24:$Q$28,2))))</f>
        <v/>
      </c>
      <c r="BP102" s="171" t="str">
        <f aca="false">IF(AE102="","",IF(AE102="-","-",IF(UPPER(AE102)="AB","+",VLOOKUP(AE102,'විෂය තොරතුරු'!$P$24:$Q$28,2))))</f>
        <v/>
      </c>
      <c r="BQ102" s="168" t="str">
        <f aca="false">IF(AF102="","",IF(AF102="-","-",IF(UPPER(AF102)="AB","+",VLOOKUP(AF102,'විෂය තොරතුරු'!$P$24:$Q$28,2))))</f>
        <v/>
      </c>
      <c r="BR102" s="168" t="str">
        <f aca="false">IF(AG102="","",IF(AG102="-","-",IF(UPPER(AG102)="AB","+",VLOOKUP(AG102,'විෂය තොරතුරු'!$P$24:$Q$28,2))))</f>
        <v/>
      </c>
      <c r="BS102" s="168" t="str">
        <f aca="false">IF(AH102="","",IF(AH102="-","-",IF(UPPER(AH102)="AB","+",VLOOKUP(AH102,'විෂය තොරතුරු'!$P$24:$Q$28,2))))</f>
        <v/>
      </c>
      <c r="BT102" s="168" t="str">
        <f aca="false">IF(AI102="","",IF(AI102="-","-",IF(UPPER(AI102)="AB","+",VLOOKUP(AI102,'විෂය තොරතුරු'!$P$24:$Q$28,2))))</f>
        <v/>
      </c>
      <c r="BU102" s="168" t="str">
        <f aca="false">IF(AJ102="","",IF(AJ102="-","-",IF(UPPER(AJ102)="AB","+",VLOOKUP(AJ102,'විෂය තොරතුරු'!$P$24:$Q$28,2))))</f>
        <v/>
      </c>
      <c r="BV102" s="168" t="str">
        <f aca="false">IF(AK102="","",IF(AK102="-","-",IF(UPPER(AK102)="AB","+",VLOOKUP(AK102,'විෂය තොරතුරු'!$P$24:$Q$28,2))))</f>
        <v/>
      </c>
      <c r="BW102" s="169" t="str">
        <f aca="false">IF(AL102="","",IF(AL102="-","-",IF(UPPER(AL102)="AB","+",VLOOKUP(AL102,'විෂය තොරතුරු'!$P$24:$Q$28,2))))</f>
        <v/>
      </c>
      <c r="BX102" s="171" t="str">
        <f aca="false">IF($B102="","",COUNTIF($AP102:$BW102,"A"))</f>
        <v/>
      </c>
      <c r="BY102" s="171" t="str">
        <f aca="false">IF($B102="","",COUNTIF($AP102:$BW102,"B"))</f>
        <v/>
      </c>
      <c r="BZ102" s="171" t="str">
        <f aca="false">IF($B102="","",COUNTIF($AP102:$BW102,"C"))</f>
        <v/>
      </c>
      <c r="CA102" s="171" t="str">
        <f aca="false">IF($B102="","",COUNTIF($AP102:$BW102,"S"))</f>
        <v/>
      </c>
      <c r="CB102" s="171" t="str">
        <f aca="false">IF($B102="","",COUNTIF($AP102:$BW102,"W"))</f>
        <v/>
      </c>
      <c r="CC102" s="171" t="str">
        <f aca="false">IF(B102="","",SUM(BX102:CA102))</f>
        <v/>
      </c>
      <c r="CD102" s="169" t="str">
        <f aca="false">IF(B102="","",SUM(BX102:BZ102))</f>
        <v/>
      </c>
      <c r="CE102" s="172" t="str">
        <f aca="false">IF(B102="","",IF(AND(CC102&gt;=6,CD102&gt;=3,OR(E102&gt;=35,F102&gt;=35),L102&gt;=35),"6/3 සමත්",IF(AND(CC102&gt;=5,CD102&gt;=3,OR(E102&gt;=35,F102&gt;=35,L102&gt;=35)),"5/3 සමත්",IF(AND(CC102&gt;=4,CD102&gt;=1,OR(E102&gt;=20,F102&gt;=20,L102&gt;=20)),"සමත් කළ හැකි",IF(CB102=9,"W9","අසමත් ?")))))</f>
        <v/>
      </c>
    </row>
    <row r="103" customFormat="false" ht="13.8" hidden="false" customHeight="false" outlineLevel="0" collapsed="false">
      <c r="A103" s="160" t="n">
        <v>4</v>
      </c>
      <c r="B103" s="161"/>
      <c r="C103" s="161"/>
      <c r="D103" s="162"/>
      <c r="E103" s="163"/>
      <c r="F103" s="164"/>
      <c r="G103" s="163"/>
      <c r="H103" s="165"/>
      <c r="I103" s="165"/>
      <c r="J103" s="164"/>
      <c r="K103" s="163"/>
      <c r="L103" s="165"/>
      <c r="M103" s="165"/>
      <c r="N103" s="164"/>
      <c r="O103" s="163"/>
      <c r="P103" s="165"/>
      <c r="Q103" s="165"/>
      <c r="R103" s="165"/>
      <c r="S103" s="165"/>
      <c r="T103" s="165"/>
      <c r="U103" s="165"/>
      <c r="V103" s="164"/>
      <c r="W103" s="163"/>
      <c r="X103" s="165"/>
      <c r="Y103" s="165"/>
      <c r="Z103" s="165"/>
      <c r="AA103" s="165"/>
      <c r="AB103" s="165"/>
      <c r="AC103" s="165"/>
      <c r="AD103" s="164"/>
      <c r="AE103" s="163"/>
      <c r="AF103" s="165"/>
      <c r="AG103" s="165"/>
      <c r="AH103" s="165"/>
      <c r="AI103" s="165"/>
      <c r="AJ103" s="165"/>
      <c r="AK103" s="165"/>
      <c r="AL103" s="166"/>
      <c r="AM103" s="167" t="str">
        <f aca="false">IF(B103="","",SUM(E103:AL103))</f>
        <v/>
      </c>
      <c r="AN103" s="168" t="str">
        <f aca="false">IF(B103="","",AM103/9)</f>
        <v/>
      </c>
      <c r="AO103" s="169" t="str">
        <f aca="false">IF(B103="","",IF(AM103=0,"-",RANK(AM103,$AM$100:$AM$149,0)))</f>
        <v/>
      </c>
      <c r="AP103" s="167" t="str">
        <f aca="false">IF(E103="","",IF(E103="-","-",IF(UPPER(E103)="AB","+",VLOOKUP(E103,'විෂය තොරතුරු'!$P$24:$Q$28,2))))</f>
        <v/>
      </c>
      <c r="AQ103" s="168" t="str">
        <f aca="false">IF(F103="","",IF(F103="-","-",IF(UPPER(F103)="AB","+",VLOOKUP(F103,'විෂය තොරතුරු'!$P$24:$Q$28,2))))</f>
        <v/>
      </c>
      <c r="AR103" s="168" t="str">
        <f aca="false">IF(G103="","",IF(G103="-","-",IF(UPPER(G103)="AB","+",VLOOKUP(G103,'විෂය තොරතුරු'!$P$24:$Q$28,2))))</f>
        <v/>
      </c>
      <c r="AS103" s="168" t="str">
        <f aca="false">IF(H103="","",IF(H103="-","-",IF(UPPER(H103)="AB","+",VLOOKUP(H103,'විෂය තොරතුරු'!$P$24:$Q$28,2))))</f>
        <v/>
      </c>
      <c r="AT103" s="168" t="str">
        <f aca="false">IF(I103="","",IF(I103="-","-",IF(UPPER(I103)="AB","+",VLOOKUP(I103,'විෂය තොරතුරු'!$P$24:$Q$28,2))))</f>
        <v/>
      </c>
      <c r="AU103" s="170" t="str">
        <f aca="false">IF(J103="","",IF(J103="-","-",IF(UPPER(J103)="AB","+",VLOOKUP(J103,'විෂය තොරතුරු'!$P$24:$Q$28,2))))</f>
        <v/>
      </c>
      <c r="AV103" s="171" t="str">
        <f aca="false">IF(K103="","",IF(K103="-","-",IF(UPPER(K103)="AB","+",VLOOKUP(K103,'විෂය තොරතුරු'!$P$24:$Q$28,2))))</f>
        <v/>
      </c>
      <c r="AW103" s="168" t="str">
        <f aca="false">IF(L103="","",IF(L103="-","-",IF(UPPER(L103)="AB","+",VLOOKUP(L103,'විෂය තොරතුරු'!$P$24:$Q$28,2))))</f>
        <v/>
      </c>
      <c r="AX103" s="168" t="str">
        <f aca="false">IF(M103="","",IF(M103="-","-",IF(UPPER(M103)="AB","+",VLOOKUP(M103,'විෂය තොරතුරු'!$P$24:$Q$28,2))))</f>
        <v/>
      </c>
      <c r="AY103" s="169" t="str">
        <f aca="false">IF(N103="","",IF(N103="-","-",IF(UPPER(N103)="AB","+",VLOOKUP(N103,'විෂය තොරතුරු'!$P$24:$Q$28,2))))</f>
        <v/>
      </c>
      <c r="AZ103" s="167" t="str">
        <f aca="false">IF(O103="","",IF(O103="-","-",IF(UPPER(O103)="AB","+",VLOOKUP(O103,'විෂය තොරතුරු'!$P$24:$Q$28,2))))</f>
        <v/>
      </c>
      <c r="BA103" s="168" t="str">
        <f aca="false">IF(P103="","",IF(P103="-","-",IF(UPPER(P103)="AB","+",VLOOKUP(P103,'විෂය තොරතුරු'!$P$24:$Q$28,2))))</f>
        <v/>
      </c>
      <c r="BB103" s="168" t="str">
        <f aca="false">IF(Q103="","",IF(Q103="-","-",IF(UPPER(Q103)="AB","+",VLOOKUP(Q103,'විෂය තොරතුරු'!$P$24:$Q$28,2))))</f>
        <v/>
      </c>
      <c r="BC103" s="168" t="str">
        <f aca="false">IF(R103="","",IF(R103="-","-",IF(UPPER(R103)="AB","+",VLOOKUP(R103,'විෂය තොරතුරු'!$P$24:$Q$28,2))))</f>
        <v/>
      </c>
      <c r="BD103" s="168" t="str">
        <f aca="false">IF(S103="","",IF(S103="-","-",IF(UPPER(S103)="AB","+",VLOOKUP(S103,'විෂය තොරතුරු'!$P$24:$Q$28,2))))</f>
        <v/>
      </c>
      <c r="BE103" s="168" t="str">
        <f aca="false">IF(T103="","",IF(T103="-","-",IF(UPPER(T103)="AB","+",VLOOKUP(T103,'විෂය තොරතුරු'!$P$24:$Q$28,2))))</f>
        <v/>
      </c>
      <c r="BF103" s="168" t="str">
        <f aca="false">IF(U103="","",IF(U103="-","-",IF(UPPER(U103)="AB","+",VLOOKUP(U103,'විෂය තොරතුරු'!$P$24:$Q$28,2))))</f>
        <v/>
      </c>
      <c r="BG103" s="170" t="str">
        <f aca="false">IF(V103="","",IF(V103="-","-",IF(UPPER(V103)="AB","+",VLOOKUP(V103,'විෂය තොරතුරු'!$P$24:$Q$28,2))))</f>
        <v/>
      </c>
      <c r="BH103" s="171" t="str">
        <f aca="false">IF(W103="","",IF(W103="-","-",IF(UPPER(W103)="AB","+",VLOOKUP(W103,'විෂය තොරතුරු'!$P$24:$Q$28,2))))</f>
        <v/>
      </c>
      <c r="BI103" s="168" t="str">
        <f aca="false">IF(X103="","",IF(X103="-","-",IF(UPPER(X103)="AB","+",VLOOKUP(X103,'විෂය තොරතුරු'!$P$24:$Q$28,2))))</f>
        <v/>
      </c>
      <c r="BJ103" s="168" t="str">
        <f aca="false">IF(Y103="","",IF(Y103="-","-",IF(UPPER(Y103)="AB","+",VLOOKUP(Y103,'විෂය තොරතුරු'!$P$24:$Q$28,2))))</f>
        <v/>
      </c>
      <c r="BK103" s="168" t="str">
        <f aca="false">IF(Z103="","",IF(Z103="-","-",IF(UPPER(Z103)="AB","+",VLOOKUP(Z103,'විෂය තොරතුරු'!$P$24:$Q$28,2))))</f>
        <v/>
      </c>
      <c r="BL103" s="168" t="str">
        <f aca="false">IF(AA103="","",IF(AA103="-","-",IF(UPPER(AA103)="AB","+",VLOOKUP(AA103,'විෂය තොරතුරු'!$P$24:$Q$28,2))))</f>
        <v/>
      </c>
      <c r="BM103" s="168" t="str">
        <f aca="false">IF(AB103="","",IF(AB103="-","-",IF(UPPER(AB103)="AB","+",VLOOKUP(AB103,'විෂය තොරතුරු'!$P$24:$Q$28,2))))</f>
        <v/>
      </c>
      <c r="BN103" s="168" t="str">
        <f aca="false">IF(AC103="","",IF(AC103="-","-",IF(UPPER(AC103)="AB","+",VLOOKUP(AC103,'විෂය තොරතුරු'!$P$24:$Q$28,2))))</f>
        <v/>
      </c>
      <c r="BO103" s="169" t="str">
        <f aca="false">IF(AD103="","",IF(AD103="-","-",IF(UPPER(AD103)="AB","+",VLOOKUP(AD103,'විෂය තොරතුරු'!$P$24:$Q$28,2))))</f>
        <v/>
      </c>
      <c r="BP103" s="171" t="str">
        <f aca="false">IF(AE103="","",IF(AE103="-","-",IF(UPPER(AE103)="AB","+",VLOOKUP(AE103,'විෂය තොරතුරු'!$P$24:$Q$28,2))))</f>
        <v/>
      </c>
      <c r="BQ103" s="168" t="str">
        <f aca="false">IF(AF103="","",IF(AF103="-","-",IF(UPPER(AF103)="AB","+",VLOOKUP(AF103,'විෂය තොරතුරු'!$P$24:$Q$28,2))))</f>
        <v/>
      </c>
      <c r="BR103" s="168" t="str">
        <f aca="false">IF(AG103="","",IF(AG103="-","-",IF(UPPER(AG103)="AB","+",VLOOKUP(AG103,'විෂය තොරතුරු'!$P$24:$Q$28,2))))</f>
        <v/>
      </c>
      <c r="BS103" s="168" t="str">
        <f aca="false">IF(AH103="","",IF(AH103="-","-",IF(UPPER(AH103)="AB","+",VLOOKUP(AH103,'විෂය තොරතුරු'!$P$24:$Q$28,2))))</f>
        <v/>
      </c>
      <c r="BT103" s="168" t="str">
        <f aca="false">IF(AI103="","",IF(AI103="-","-",IF(UPPER(AI103)="AB","+",VLOOKUP(AI103,'විෂය තොරතුරු'!$P$24:$Q$28,2))))</f>
        <v/>
      </c>
      <c r="BU103" s="168" t="str">
        <f aca="false">IF(AJ103="","",IF(AJ103="-","-",IF(UPPER(AJ103)="AB","+",VLOOKUP(AJ103,'විෂය තොරතුරු'!$P$24:$Q$28,2))))</f>
        <v/>
      </c>
      <c r="BV103" s="168" t="str">
        <f aca="false">IF(AK103="","",IF(AK103="-","-",IF(UPPER(AK103)="AB","+",VLOOKUP(AK103,'විෂය තොරතුරු'!$P$24:$Q$28,2))))</f>
        <v/>
      </c>
      <c r="BW103" s="169" t="str">
        <f aca="false">IF(AL103="","",IF(AL103="-","-",IF(UPPER(AL103)="AB","+",VLOOKUP(AL103,'විෂය තොරතුරු'!$P$24:$Q$28,2))))</f>
        <v/>
      </c>
      <c r="BX103" s="171" t="str">
        <f aca="false">IF($B103="","",COUNTIF($AP103:$BW103,"A"))</f>
        <v/>
      </c>
      <c r="BY103" s="171" t="str">
        <f aca="false">IF($B103="","",COUNTIF($AP103:$BW103,"B"))</f>
        <v/>
      </c>
      <c r="BZ103" s="171" t="str">
        <f aca="false">IF($B103="","",COUNTIF($AP103:$BW103,"C"))</f>
        <v/>
      </c>
      <c r="CA103" s="171" t="str">
        <f aca="false">IF($B103="","",COUNTIF($AP103:$BW103,"S"))</f>
        <v/>
      </c>
      <c r="CB103" s="171" t="str">
        <f aca="false">IF($B103="","",COUNTIF($AP103:$BW103,"W"))</f>
        <v/>
      </c>
      <c r="CC103" s="171" t="str">
        <f aca="false">IF(B103="","",SUM(BX103:CA103))</f>
        <v/>
      </c>
      <c r="CD103" s="169" t="str">
        <f aca="false">IF(B103="","",SUM(BX103:BZ103))</f>
        <v/>
      </c>
      <c r="CE103" s="172" t="str">
        <f aca="false">IF(B103="","",IF(AND(CC103&gt;=6,CD103&gt;=3,OR(E103&gt;=35,F103&gt;=35),L103&gt;=35),"6/3 සමත්",IF(AND(CC103&gt;=5,CD103&gt;=3,OR(E103&gt;=35,F103&gt;=35,L103&gt;=35)),"5/3 සමත්",IF(AND(CC103&gt;=4,CD103&gt;=1,OR(E103&gt;=20,F103&gt;=20,L103&gt;=20)),"සමත් කළ හැකි",IF(CB103=9,"W9","අසමත් ?")))))</f>
        <v/>
      </c>
    </row>
    <row r="104" customFormat="false" ht="13.8" hidden="false" customHeight="false" outlineLevel="0" collapsed="false">
      <c r="A104" s="160" t="n">
        <v>5</v>
      </c>
      <c r="B104" s="161"/>
      <c r="C104" s="161"/>
      <c r="D104" s="162"/>
      <c r="E104" s="163"/>
      <c r="F104" s="164"/>
      <c r="G104" s="163"/>
      <c r="H104" s="165"/>
      <c r="I104" s="165"/>
      <c r="J104" s="164"/>
      <c r="K104" s="163"/>
      <c r="L104" s="165"/>
      <c r="M104" s="165"/>
      <c r="N104" s="164"/>
      <c r="O104" s="163"/>
      <c r="P104" s="165"/>
      <c r="Q104" s="165"/>
      <c r="R104" s="165"/>
      <c r="S104" s="165"/>
      <c r="T104" s="165"/>
      <c r="U104" s="165"/>
      <c r="V104" s="164"/>
      <c r="W104" s="163"/>
      <c r="X104" s="165"/>
      <c r="Y104" s="165"/>
      <c r="Z104" s="165"/>
      <c r="AA104" s="165"/>
      <c r="AB104" s="165"/>
      <c r="AC104" s="165"/>
      <c r="AD104" s="164"/>
      <c r="AE104" s="163"/>
      <c r="AF104" s="165"/>
      <c r="AG104" s="165"/>
      <c r="AH104" s="165"/>
      <c r="AI104" s="165"/>
      <c r="AJ104" s="165"/>
      <c r="AK104" s="165"/>
      <c r="AL104" s="166"/>
      <c r="AM104" s="167" t="str">
        <f aca="false">IF(B104="","",SUM(E104:AL104))</f>
        <v/>
      </c>
      <c r="AN104" s="168" t="str">
        <f aca="false">IF(B104="","",AM104/9)</f>
        <v/>
      </c>
      <c r="AO104" s="169" t="str">
        <f aca="false">IF(B104="","",IF(AM104=0,"-",RANK(AM104,$AM$100:$AM$149,0)))</f>
        <v/>
      </c>
      <c r="AP104" s="167" t="str">
        <f aca="false">IF(E104="","",IF(E104="-","-",IF(UPPER(E104)="AB","+",VLOOKUP(E104,'විෂය තොරතුරු'!$P$24:$Q$28,2))))</f>
        <v/>
      </c>
      <c r="AQ104" s="168" t="str">
        <f aca="false">IF(F104="","",IF(F104="-","-",IF(UPPER(F104)="AB","+",VLOOKUP(F104,'විෂය තොරතුරු'!$P$24:$Q$28,2))))</f>
        <v/>
      </c>
      <c r="AR104" s="168" t="str">
        <f aca="false">IF(G104="","",IF(G104="-","-",IF(UPPER(G104)="AB","+",VLOOKUP(G104,'විෂය තොරතුරු'!$P$24:$Q$28,2))))</f>
        <v/>
      </c>
      <c r="AS104" s="168" t="str">
        <f aca="false">IF(H104="","",IF(H104="-","-",IF(UPPER(H104)="AB","+",VLOOKUP(H104,'විෂය තොරතුරු'!$P$24:$Q$28,2))))</f>
        <v/>
      </c>
      <c r="AT104" s="168" t="str">
        <f aca="false">IF(I104="","",IF(I104="-","-",IF(UPPER(I104)="AB","+",VLOOKUP(I104,'විෂය තොරතුරු'!$P$24:$Q$28,2))))</f>
        <v/>
      </c>
      <c r="AU104" s="170" t="str">
        <f aca="false">IF(J104="","",IF(J104="-","-",IF(UPPER(J104)="AB","+",VLOOKUP(J104,'විෂය තොරතුරු'!$P$24:$Q$28,2))))</f>
        <v/>
      </c>
      <c r="AV104" s="171" t="str">
        <f aca="false">IF(K104="","",IF(K104="-","-",IF(UPPER(K104)="AB","+",VLOOKUP(K104,'විෂය තොරතුරු'!$P$24:$Q$28,2))))</f>
        <v/>
      </c>
      <c r="AW104" s="168" t="str">
        <f aca="false">IF(L104="","",IF(L104="-","-",IF(UPPER(L104)="AB","+",VLOOKUP(L104,'විෂය තොරතුරු'!$P$24:$Q$28,2))))</f>
        <v/>
      </c>
      <c r="AX104" s="168" t="str">
        <f aca="false">IF(M104="","",IF(M104="-","-",IF(UPPER(M104)="AB","+",VLOOKUP(M104,'විෂය තොරතුරු'!$P$24:$Q$28,2))))</f>
        <v/>
      </c>
      <c r="AY104" s="169" t="str">
        <f aca="false">IF(N104="","",IF(N104="-","-",IF(UPPER(N104)="AB","+",VLOOKUP(N104,'විෂය තොරතුරු'!$P$24:$Q$28,2))))</f>
        <v/>
      </c>
      <c r="AZ104" s="167" t="str">
        <f aca="false">IF(O104="","",IF(O104="-","-",IF(UPPER(O104)="AB","+",VLOOKUP(O104,'විෂය තොරතුරු'!$P$24:$Q$28,2))))</f>
        <v/>
      </c>
      <c r="BA104" s="168" t="str">
        <f aca="false">IF(P104="","",IF(P104="-","-",IF(UPPER(P104)="AB","+",VLOOKUP(P104,'විෂය තොරතුරු'!$P$24:$Q$28,2))))</f>
        <v/>
      </c>
      <c r="BB104" s="168" t="str">
        <f aca="false">IF(Q104="","",IF(Q104="-","-",IF(UPPER(Q104)="AB","+",VLOOKUP(Q104,'විෂය තොරතුරු'!$P$24:$Q$28,2))))</f>
        <v/>
      </c>
      <c r="BC104" s="168" t="str">
        <f aca="false">IF(R104="","",IF(R104="-","-",IF(UPPER(R104)="AB","+",VLOOKUP(R104,'විෂය තොරතුරු'!$P$24:$Q$28,2))))</f>
        <v/>
      </c>
      <c r="BD104" s="168" t="str">
        <f aca="false">IF(S104="","",IF(S104="-","-",IF(UPPER(S104)="AB","+",VLOOKUP(S104,'විෂය තොරතුරු'!$P$24:$Q$28,2))))</f>
        <v/>
      </c>
      <c r="BE104" s="168" t="str">
        <f aca="false">IF(T104="","",IF(T104="-","-",IF(UPPER(T104)="AB","+",VLOOKUP(T104,'විෂය තොරතුරු'!$P$24:$Q$28,2))))</f>
        <v/>
      </c>
      <c r="BF104" s="168" t="str">
        <f aca="false">IF(U104="","",IF(U104="-","-",IF(UPPER(U104)="AB","+",VLOOKUP(U104,'විෂය තොරතුරු'!$P$24:$Q$28,2))))</f>
        <v/>
      </c>
      <c r="BG104" s="170" t="str">
        <f aca="false">IF(V104="","",IF(V104="-","-",IF(UPPER(V104)="AB","+",VLOOKUP(V104,'විෂය තොරතුරු'!$P$24:$Q$28,2))))</f>
        <v/>
      </c>
      <c r="BH104" s="171" t="str">
        <f aca="false">IF(W104="","",IF(W104="-","-",IF(UPPER(W104)="AB","+",VLOOKUP(W104,'විෂය තොරතුරු'!$P$24:$Q$28,2))))</f>
        <v/>
      </c>
      <c r="BI104" s="168" t="str">
        <f aca="false">IF(X104="","",IF(X104="-","-",IF(UPPER(X104)="AB","+",VLOOKUP(X104,'විෂය තොරතුරු'!$P$24:$Q$28,2))))</f>
        <v/>
      </c>
      <c r="BJ104" s="168" t="str">
        <f aca="false">IF(Y104="","",IF(Y104="-","-",IF(UPPER(Y104)="AB","+",VLOOKUP(Y104,'විෂය තොරතුරු'!$P$24:$Q$28,2))))</f>
        <v/>
      </c>
      <c r="BK104" s="168" t="str">
        <f aca="false">IF(Z104="","",IF(Z104="-","-",IF(UPPER(Z104)="AB","+",VLOOKUP(Z104,'විෂය තොරතුරු'!$P$24:$Q$28,2))))</f>
        <v/>
      </c>
      <c r="BL104" s="168" t="str">
        <f aca="false">IF(AA104="","",IF(AA104="-","-",IF(UPPER(AA104)="AB","+",VLOOKUP(AA104,'විෂය තොරතුරු'!$P$24:$Q$28,2))))</f>
        <v/>
      </c>
      <c r="BM104" s="168" t="str">
        <f aca="false">IF(AB104="","",IF(AB104="-","-",IF(UPPER(AB104)="AB","+",VLOOKUP(AB104,'විෂය තොරතුරු'!$P$24:$Q$28,2))))</f>
        <v/>
      </c>
      <c r="BN104" s="168" t="str">
        <f aca="false">IF(AC104="","",IF(AC104="-","-",IF(UPPER(AC104)="AB","+",VLOOKUP(AC104,'විෂය තොරතුරු'!$P$24:$Q$28,2))))</f>
        <v/>
      </c>
      <c r="BO104" s="169" t="str">
        <f aca="false">IF(AD104="","",IF(AD104="-","-",IF(UPPER(AD104)="AB","+",VLOOKUP(AD104,'විෂය තොරතුරු'!$P$24:$Q$28,2))))</f>
        <v/>
      </c>
      <c r="BP104" s="171" t="str">
        <f aca="false">IF(AE104="","",IF(AE104="-","-",IF(UPPER(AE104)="AB","+",VLOOKUP(AE104,'විෂය තොරතුරු'!$P$24:$Q$28,2))))</f>
        <v/>
      </c>
      <c r="BQ104" s="168" t="str">
        <f aca="false">IF(AF104="","",IF(AF104="-","-",IF(UPPER(AF104)="AB","+",VLOOKUP(AF104,'විෂය තොරතුරු'!$P$24:$Q$28,2))))</f>
        <v/>
      </c>
      <c r="BR104" s="168" t="str">
        <f aca="false">IF(AG104="","",IF(AG104="-","-",IF(UPPER(AG104)="AB","+",VLOOKUP(AG104,'විෂය තොරතුරු'!$P$24:$Q$28,2))))</f>
        <v/>
      </c>
      <c r="BS104" s="168" t="str">
        <f aca="false">IF(AH104="","",IF(AH104="-","-",IF(UPPER(AH104)="AB","+",VLOOKUP(AH104,'විෂය තොරතුරු'!$P$24:$Q$28,2))))</f>
        <v/>
      </c>
      <c r="BT104" s="168" t="str">
        <f aca="false">IF(AI104="","",IF(AI104="-","-",IF(UPPER(AI104)="AB","+",VLOOKUP(AI104,'විෂය තොරතුරු'!$P$24:$Q$28,2))))</f>
        <v/>
      </c>
      <c r="BU104" s="168" t="str">
        <f aca="false">IF(AJ104="","",IF(AJ104="-","-",IF(UPPER(AJ104)="AB","+",VLOOKUP(AJ104,'විෂය තොරතුරු'!$P$24:$Q$28,2))))</f>
        <v/>
      </c>
      <c r="BV104" s="168" t="str">
        <f aca="false">IF(AK104="","",IF(AK104="-","-",IF(UPPER(AK104)="AB","+",VLOOKUP(AK104,'විෂය තොරතුරු'!$P$24:$Q$28,2))))</f>
        <v/>
      </c>
      <c r="BW104" s="169" t="str">
        <f aca="false">IF(AL104="","",IF(AL104="-","-",IF(UPPER(AL104)="AB","+",VLOOKUP(AL104,'විෂය තොරතුරු'!$P$24:$Q$28,2))))</f>
        <v/>
      </c>
      <c r="BX104" s="171" t="str">
        <f aca="false">IF($B104="","",COUNTIF($AP104:$BW104,"A"))</f>
        <v/>
      </c>
      <c r="BY104" s="171" t="str">
        <f aca="false">IF($B104="","",COUNTIF($AP104:$BW104,"B"))</f>
        <v/>
      </c>
      <c r="BZ104" s="171" t="str">
        <f aca="false">IF($B104="","",COUNTIF($AP104:$BW104,"C"))</f>
        <v/>
      </c>
      <c r="CA104" s="171" t="str">
        <f aca="false">IF($B104="","",COUNTIF($AP104:$BW104,"S"))</f>
        <v/>
      </c>
      <c r="CB104" s="171" t="str">
        <f aca="false">IF($B104="","",COUNTIF($AP104:$BW104,"W"))</f>
        <v/>
      </c>
      <c r="CC104" s="171" t="str">
        <f aca="false">IF(B104="","",SUM(BX104:CA104))</f>
        <v/>
      </c>
      <c r="CD104" s="169" t="str">
        <f aca="false">IF(B104="","",SUM(BX104:BZ104))</f>
        <v/>
      </c>
      <c r="CE104" s="172" t="str">
        <f aca="false">IF(B104="","",IF(AND(CC104&gt;=6,CD104&gt;=3,OR(E104&gt;=35,F104&gt;=35),L104&gt;=35),"6/3 සමත්",IF(AND(CC104&gt;=5,CD104&gt;=3,OR(E104&gt;=35,F104&gt;=35,L104&gt;=35)),"5/3 සමත්",IF(AND(CC104&gt;=4,CD104&gt;=1,OR(E104&gt;=20,F104&gt;=20,L104&gt;=20)),"සමත් කළ හැකි",IF(CB104=9,"W9","අසමත් ?")))))</f>
        <v/>
      </c>
    </row>
    <row r="105" customFormat="false" ht="13.8" hidden="false" customHeight="false" outlineLevel="0" collapsed="false">
      <c r="A105" s="160" t="n">
        <v>6</v>
      </c>
      <c r="B105" s="175"/>
      <c r="C105" s="161"/>
      <c r="D105" s="162"/>
      <c r="E105" s="163"/>
      <c r="F105" s="164"/>
      <c r="G105" s="163"/>
      <c r="H105" s="165"/>
      <c r="I105" s="165"/>
      <c r="J105" s="164"/>
      <c r="K105" s="163"/>
      <c r="L105" s="165"/>
      <c r="M105" s="165"/>
      <c r="N105" s="164"/>
      <c r="O105" s="163"/>
      <c r="P105" s="165"/>
      <c r="Q105" s="165"/>
      <c r="R105" s="165"/>
      <c r="S105" s="165"/>
      <c r="T105" s="165"/>
      <c r="U105" s="165"/>
      <c r="V105" s="164"/>
      <c r="W105" s="163"/>
      <c r="X105" s="165"/>
      <c r="Y105" s="165"/>
      <c r="Z105" s="165"/>
      <c r="AA105" s="165"/>
      <c r="AB105" s="165"/>
      <c r="AC105" s="165"/>
      <c r="AD105" s="164"/>
      <c r="AE105" s="163"/>
      <c r="AF105" s="165"/>
      <c r="AG105" s="165"/>
      <c r="AH105" s="165"/>
      <c r="AI105" s="165"/>
      <c r="AJ105" s="165"/>
      <c r="AK105" s="165"/>
      <c r="AL105" s="166"/>
      <c r="AM105" s="167" t="str">
        <f aca="false">IF(B105="","",SUM(E105:AL105))</f>
        <v/>
      </c>
      <c r="AN105" s="168" t="str">
        <f aca="false">IF(B105="","",AM105/9)</f>
        <v/>
      </c>
      <c r="AO105" s="169" t="str">
        <f aca="false">IF(B105="","",IF(AM105=0,"-",RANK(AM105,$AM$100:$AM$149,0)))</f>
        <v/>
      </c>
      <c r="AP105" s="167" t="str">
        <f aca="false">IF(E105="","",IF(E105="-","-",IF(UPPER(E105)="AB","+",VLOOKUP(E105,'විෂය තොරතුරු'!$P$24:$Q$28,2))))</f>
        <v/>
      </c>
      <c r="AQ105" s="168" t="str">
        <f aca="false">IF(F105="","",IF(F105="-","-",IF(UPPER(F105)="AB","+",VLOOKUP(F105,'විෂය තොරතුරු'!$P$24:$Q$28,2))))</f>
        <v/>
      </c>
      <c r="AR105" s="168" t="str">
        <f aca="false">IF(G105="","",IF(G105="-","-",IF(UPPER(G105)="AB","+",VLOOKUP(G105,'විෂය තොරතුරු'!$P$24:$Q$28,2))))</f>
        <v/>
      </c>
      <c r="AS105" s="168" t="str">
        <f aca="false">IF(H105="","",IF(H105="-","-",IF(UPPER(H105)="AB","+",VLOOKUP(H105,'විෂය තොරතුරු'!$P$24:$Q$28,2))))</f>
        <v/>
      </c>
      <c r="AT105" s="168" t="str">
        <f aca="false">IF(I105="","",IF(I105="-","-",IF(UPPER(I105)="AB","+",VLOOKUP(I105,'විෂය තොරතුරු'!$P$24:$Q$28,2))))</f>
        <v/>
      </c>
      <c r="AU105" s="170" t="str">
        <f aca="false">IF(J105="","",IF(J105="-","-",IF(UPPER(J105)="AB","+",VLOOKUP(J105,'විෂය තොරතුරු'!$P$24:$Q$28,2))))</f>
        <v/>
      </c>
      <c r="AV105" s="171" t="str">
        <f aca="false">IF(K105="","",IF(K105="-","-",IF(UPPER(K105)="AB","+",VLOOKUP(K105,'විෂය තොරතුරු'!$P$24:$Q$28,2))))</f>
        <v/>
      </c>
      <c r="AW105" s="168" t="str">
        <f aca="false">IF(L105="","",IF(L105="-","-",IF(UPPER(L105)="AB","+",VLOOKUP(L105,'විෂය තොරතුරු'!$P$24:$Q$28,2))))</f>
        <v/>
      </c>
      <c r="AX105" s="168" t="str">
        <f aca="false">IF(M105="","",IF(M105="-","-",IF(UPPER(M105)="AB","+",VLOOKUP(M105,'විෂය තොරතුරු'!$P$24:$Q$28,2))))</f>
        <v/>
      </c>
      <c r="AY105" s="169" t="str">
        <f aca="false">IF(N105="","",IF(N105="-","-",IF(UPPER(N105)="AB","+",VLOOKUP(N105,'විෂය තොරතුරු'!$P$24:$Q$28,2))))</f>
        <v/>
      </c>
      <c r="AZ105" s="167" t="str">
        <f aca="false">IF(O105="","",IF(O105="-","-",IF(UPPER(O105)="AB","+",VLOOKUP(O105,'විෂය තොරතුරු'!$P$24:$Q$28,2))))</f>
        <v/>
      </c>
      <c r="BA105" s="168" t="str">
        <f aca="false">IF(P105="","",IF(P105="-","-",IF(UPPER(P105)="AB","+",VLOOKUP(P105,'විෂය තොරතුරු'!$P$24:$Q$28,2))))</f>
        <v/>
      </c>
      <c r="BB105" s="168" t="str">
        <f aca="false">IF(Q105="","",IF(Q105="-","-",IF(UPPER(Q105)="AB","+",VLOOKUP(Q105,'විෂය තොරතුරු'!$P$24:$Q$28,2))))</f>
        <v/>
      </c>
      <c r="BC105" s="168" t="str">
        <f aca="false">IF(R105="","",IF(R105="-","-",IF(UPPER(R105)="AB","+",VLOOKUP(R105,'විෂය තොරතුරු'!$P$24:$Q$28,2))))</f>
        <v/>
      </c>
      <c r="BD105" s="168" t="str">
        <f aca="false">IF(S105="","",IF(S105="-","-",IF(UPPER(S105)="AB","+",VLOOKUP(S105,'විෂය තොරතුරු'!$P$24:$Q$28,2))))</f>
        <v/>
      </c>
      <c r="BE105" s="168" t="str">
        <f aca="false">IF(T105="","",IF(T105="-","-",IF(UPPER(T105)="AB","+",VLOOKUP(T105,'විෂය තොරතුරු'!$P$24:$Q$28,2))))</f>
        <v/>
      </c>
      <c r="BF105" s="168" t="str">
        <f aca="false">IF(U105="","",IF(U105="-","-",IF(UPPER(U105)="AB","+",VLOOKUP(U105,'විෂය තොරතුරු'!$P$24:$Q$28,2))))</f>
        <v/>
      </c>
      <c r="BG105" s="170" t="str">
        <f aca="false">IF(V105="","",IF(V105="-","-",IF(UPPER(V105)="AB","+",VLOOKUP(V105,'විෂය තොරතුරු'!$P$24:$Q$28,2))))</f>
        <v/>
      </c>
      <c r="BH105" s="171" t="str">
        <f aca="false">IF(W105="","",IF(W105="-","-",IF(UPPER(W105)="AB","+",VLOOKUP(W105,'විෂය තොරතුරු'!$P$24:$Q$28,2))))</f>
        <v/>
      </c>
      <c r="BI105" s="168" t="str">
        <f aca="false">IF(X105="","",IF(X105="-","-",IF(UPPER(X105)="AB","+",VLOOKUP(X105,'විෂය තොරතුරු'!$P$24:$Q$28,2))))</f>
        <v/>
      </c>
      <c r="BJ105" s="168" t="str">
        <f aca="false">IF(Y105="","",IF(Y105="-","-",IF(UPPER(Y105)="AB","+",VLOOKUP(Y105,'විෂය තොරතුරු'!$P$24:$Q$28,2))))</f>
        <v/>
      </c>
      <c r="BK105" s="168" t="str">
        <f aca="false">IF(Z105="","",IF(Z105="-","-",IF(UPPER(Z105)="AB","+",VLOOKUP(Z105,'විෂය තොරතුරු'!$P$24:$Q$28,2))))</f>
        <v/>
      </c>
      <c r="BL105" s="168" t="str">
        <f aca="false">IF(AA105="","",IF(AA105="-","-",IF(UPPER(AA105)="AB","+",VLOOKUP(AA105,'විෂය තොරතුරු'!$P$24:$Q$28,2))))</f>
        <v/>
      </c>
      <c r="BM105" s="168" t="str">
        <f aca="false">IF(AB105="","",IF(AB105="-","-",IF(UPPER(AB105)="AB","+",VLOOKUP(AB105,'විෂය තොරතුරු'!$P$24:$Q$28,2))))</f>
        <v/>
      </c>
      <c r="BN105" s="168" t="str">
        <f aca="false">IF(AC105="","",IF(AC105="-","-",IF(UPPER(AC105)="AB","+",VLOOKUP(AC105,'විෂය තොරතුරු'!$P$24:$Q$28,2))))</f>
        <v/>
      </c>
      <c r="BO105" s="169" t="str">
        <f aca="false">IF(AD105="","",IF(AD105="-","-",IF(UPPER(AD105)="AB","+",VLOOKUP(AD105,'විෂය තොරතුරු'!$P$24:$Q$28,2))))</f>
        <v/>
      </c>
      <c r="BP105" s="171" t="str">
        <f aca="false">IF(AE105="","",IF(AE105="-","-",IF(UPPER(AE105)="AB","+",VLOOKUP(AE105,'විෂය තොරතුරු'!$P$24:$Q$28,2))))</f>
        <v/>
      </c>
      <c r="BQ105" s="168" t="str">
        <f aca="false">IF(AF105="","",IF(AF105="-","-",IF(UPPER(AF105)="AB","+",VLOOKUP(AF105,'විෂය තොරතුරු'!$P$24:$Q$28,2))))</f>
        <v/>
      </c>
      <c r="BR105" s="168" t="str">
        <f aca="false">IF(AG105="","",IF(AG105="-","-",IF(UPPER(AG105)="AB","+",VLOOKUP(AG105,'විෂය තොරතුරු'!$P$24:$Q$28,2))))</f>
        <v/>
      </c>
      <c r="BS105" s="168" t="str">
        <f aca="false">IF(AH105="","",IF(AH105="-","-",IF(UPPER(AH105)="AB","+",VLOOKUP(AH105,'විෂය තොරතුරු'!$P$24:$Q$28,2))))</f>
        <v/>
      </c>
      <c r="BT105" s="168" t="str">
        <f aca="false">IF(AI105="","",IF(AI105="-","-",IF(UPPER(AI105)="AB","+",VLOOKUP(AI105,'විෂය තොරතුරු'!$P$24:$Q$28,2))))</f>
        <v/>
      </c>
      <c r="BU105" s="168" t="str">
        <f aca="false">IF(AJ105="","",IF(AJ105="-","-",IF(UPPER(AJ105)="AB","+",VLOOKUP(AJ105,'විෂය තොරතුරු'!$P$24:$Q$28,2))))</f>
        <v/>
      </c>
      <c r="BV105" s="168" t="str">
        <f aca="false">IF(AK105="","",IF(AK105="-","-",IF(UPPER(AK105)="AB","+",VLOOKUP(AK105,'විෂය තොරතුරු'!$P$24:$Q$28,2))))</f>
        <v/>
      </c>
      <c r="BW105" s="169" t="str">
        <f aca="false">IF(AL105="","",IF(AL105="-","-",IF(UPPER(AL105)="AB","+",VLOOKUP(AL105,'විෂය තොරතුරු'!$P$24:$Q$28,2))))</f>
        <v/>
      </c>
      <c r="BX105" s="171" t="str">
        <f aca="false">IF($B105="","",COUNTIF($AP105:$BW105,"A"))</f>
        <v/>
      </c>
      <c r="BY105" s="171" t="str">
        <f aca="false">IF($B105="","",COUNTIF($AP105:$BW105,"B"))</f>
        <v/>
      </c>
      <c r="BZ105" s="171" t="str">
        <f aca="false">IF($B105="","",COUNTIF($AP105:$BW105,"C"))</f>
        <v/>
      </c>
      <c r="CA105" s="171" t="str">
        <f aca="false">IF($B105="","",COUNTIF($AP105:$BW105,"S"))</f>
        <v/>
      </c>
      <c r="CB105" s="171" t="str">
        <f aca="false">IF($B105="","",COUNTIF($AP105:$BW105,"W"))</f>
        <v/>
      </c>
      <c r="CC105" s="171" t="str">
        <f aca="false">IF(B105="","",SUM(BX105:CA105))</f>
        <v/>
      </c>
      <c r="CD105" s="169" t="str">
        <f aca="false">IF(B105="","",SUM(BX105:BZ105))</f>
        <v/>
      </c>
      <c r="CE105" s="172" t="str">
        <f aca="false">IF(B105="","",IF(AND(CC105&gt;=6,CD105&gt;=3,OR(E105&gt;=35,F105&gt;=35),L105&gt;=35),"6/3 සමත්",IF(AND(CC105&gt;=5,CD105&gt;=3,OR(E105&gt;=35,F105&gt;=35,L105&gt;=35)),"5/3 සමත්",IF(AND(CC105&gt;=4,CD105&gt;=1,OR(E105&gt;=20,F105&gt;=20,L105&gt;=20)),"සමත් කළ හැකි",IF(CB105=9,"W9","අසමත් ?")))))</f>
        <v/>
      </c>
    </row>
    <row r="106" customFormat="false" ht="13.8" hidden="false" customHeight="false" outlineLevel="0" collapsed="false">
      <c r="A106" s="160" t="n">
        <v>7</v>
      </c>
      <c r="B106" s="161"/>
      <c r="C106" s="161"/>
      <c r="D106" s="162"/>
      <c r="E106" s="163"/>
      <c r="F106" s="164"/>
      <c r="G106" s="163"/>
      <c r="H106" s="165"/>
      <c r="I106" s="165"/>
      <c r="J106" s="164"/>
      <c r="K106" s="163"/>
      <c r="L106" s="165"/>
      <c r="M106" s="165"/>
      <c r="N106" s="164"/>
      <c r="O106" s="163"/>
      <c r="P106" s="165"/>
      <c r="Q106" s="165"/>
      <c r="R106" s="165"/>
      <c r="S106" s="165"/>
      <c r="T106" s="165"/>
      <c r="U106" s="165"/>
      <c r="V106" s="164"/>
      <c r="W106" s="163"/>
      <c r="X106" s="165"/>
      <c r="Y106" s="165"/>
      <c r="Z106" s="165"/>
      <c r="AA106" s="165"/>
      <c r="AB106" s="165"/>
      <c r="AC106" s="165"/>
      <c r="AD106" s="164"/>
      <c r="AE106" s="163"/>
      <c r="AF106" s="165"/>
      <c r="AG106" s="165"/>
      <c r="AH106" s="165"/>
      <c r="AI106" s="165"/>
      <c r="AJ106" s="165"/>
      <c r="AK106" s="165"/>
      <c r="AL106" s="166"/>
      <c r="AM106" s="167" t="str">
        <f aca="false">IF(B106="","",SUM(E106:AL106))</f>
        <v/>
      </c>
      <c r="AN106" s="168" t="str">
        <f aca="false">IF(B106="","",AM106/9)</f>
        <v/>
      </c>
      <c r="AO106" s="169" t="str">
        <f aca="false">IF(B106="","",IF(AM106=0,"-",RANK(AM106,$AM$100:$AM$149,0)))</f>
        <v/>
      </c>
      <c r="AP106" s="167" t="str">
        <f aca="false">IF(E106="","",IF(E106="-","-",IF(UPPER(E106)="AB","+",VLOOKUP(E106,'විෂය තොරතුරු'!$P$24:$Q$28,2))))</f>
        <v/>
      </c>
      <c r="AQ106" s="168" t="str">
        <f aca="false">IF(F106="","",IF(F106="-","-",IF(UPPER(F106)="AB","+",VLOOKUP(F106,'විෂය තොරතුරු'!$P$24:$Q$28,2))))</f>
        <v/>
      </c>
      <c r="AR106" s="168" t="str">
        <f aca="false">IF(G106="","",IF(G106="-","-",IF(UPPER(G106)="AB","+",VLOOKUP(G106,'විෂය තොරතුරු'!$P$24:$Q$28,2))))</f>
        <v/>
      </c>
      <c r="AS106" s="168" t="str">
        <f aca="false">IF(H106="","",IF(H106="-","-",IF(UPPER(H106)="AB","+",VLOOKUP(H106,'විෂය තොරතුරු'!$P$24:$Q$28,2))))</f>
        <v/>
      </c>
      <c r="AT106" s="168" t="str">
        <f aca="false">IF(I106="","",IF(I106="-","-",IF(UPPER(I106)="AB","+",VLOOKUP(I106,'විෂය තොරතුරු'!$P$24:$Q$28,2))))</f>
        <v/>
      </c>
      <c r="AU106" s="170" t="str">
        <f aca="false">IF(J106="","",IF(J106="-","-",IF(UPPER(J106)="AB","+",VLOOKUP(J106,'විෂය තොරතුරු'!$P$24:$Q$28,2))))</f>
        <v/>
      </c>
      <c r="AV106" s="171" t="str">
        <f aca="false">IF(K106="","",IF(K106="-","-",IF(UPPER(K106)="AB","+",VLOOKUP(K106,'විෂය තොරතුරු'!$P$24:$Q$28,2))))</f>
        <v/>
      </c>
      <c r="AW106" s="168" t="str">
        <f aca="false">IF(L106="","",IF(L106="-","-",IF(UPPER(L106)="AB","+",VLOOKUP(L106,'විෂය තොරතුරු'!$P$24:$Q$28,2))))</f>
        <v/>
      </c>
      <c r="AX106" s="168" t="str">
        <f aca="false">IF(M106="","",IF(M106="-","-",IF(UPPER(M106)="AB","+",VLOOKUP(M106,'විෂය තොරතුරු'!$P$24:$Q$28,2))))</f>
        <v/>
      </c>
      <c r="AY106" s="169" t="str">
        <f aca="false">IF(N106="","",IF(N106="-","-",IF(UPPER(N106)="AB","+",VLOOKUP(N106,'විෂය තොරතුරු'!$P$24:$Q$28,2))))</f>
        <v/>
      </c>
      <c r="AZ106" s="167" t="str">
        <f aca="false">IF(O106="","",IF(O106="-","-",IF(UPPER(O106)="AB","+",VLOOKUP(O106,'විෂය තොරතුරු'!$P$24:$Q$28,2))))</f>
        <v/>
      </c>
      <c r="BA106" s="168" t="str">
        <f aca="false">IF(P106="","",IF(P106="-","-",IF(UPPER(P106)="AB","+",VLOOKUP(P106,'විෂය තොරතුරු'!$P$24:$Q$28,2))))</f>
        <v/>
      </c>
      <c r="BB106" s="168" t="str">
        <f aca="false">IF(Q106="","",IF(Q106="-","-",IF(UPPER(Q106)="AB","+",VLOOKUP(Q106,'විෂය තොරතුරු'!$P$24:$Q$28,2))))</f>
        <v/>
      </c>
      <c r="BC106" s="168" t="str">
        <f aca="false">IF(R106="","",IF(R106="-","-",IF(UPPER(R106)="AB","+",VLOOKUP(R106,'විෂය තොරතුරු'!$P$24:$Q$28,2))))</f>
        <v/>
      </c>
      <c r="BD106" s="168" t="str">
        <f aca="false">IF(S106="","",IF(S106="-","-",IF(UPPER(S106)="AB","+",VLOOKUP(S106,'විෂය තොරතුරු'!$P$24:$Q$28,2))))</f>
        <v/>
      </c>
      <c r="BE106" s="168" t="str">
        <f aca="false">IF(T106="","",IF(T106="-","-",IF(UPPER(T106)="AB","+",VLOOKUP(T106,'විෂය තොරතුරු'!$P$24:$Q$28,2))))</f>
        <v/>
      </c>
      <c r="BF106" s="168" t="str">
        <f aca="false">IF(U106="","",IF(U106="-","-",IF(UPPER(U106)="AB","+",VLOOKUP(U106,'විෂය තොරතුරු'!$P$24:$Q$28,2))))</f>
        <v/>
      </c>
      <c r="BG106" s="170" t="str">
        <f aca="false">IF(V106="","",IF(V106="-","-",IF(UPPER(V106)="AB","+",VLOOKUP(V106,'විෂය තොරතුරු'!$P$24:$Q$28,2))))</f>
        <v/>
      </c>
      <c r="BH106" s="171" t="str">
        <f aca="false">IF(W106="","",IF(W106="-","-",IF(UPPER(W106)="AB","+",VLOOKUP(W106,'විෂය තොරතුරු'!$P$24:$Q$28,2))))</f>
        <v/>
      </c>
      <c r="BI106" s="168" t="str">
        <f aca="false">IF(X106="","",IF(X106="-","-",IF(UPPER(X106)="AB","+",VLOOKUP(X106,'විෂය තොරතුරු'!$P$24:$Q$28,2))))</f>
        <v/>
      </c>
      <c r="BJ106" s="168" t="str">
        <f aca="false">IF(Y106="","",IF(Y106="-","-",IF(UPPER(Y106)="AB","+",VLOOKUP(Y106,'විෂය තොරතුරු'!$P$24:$Q$28,2))))</f>
        <v/>
      </c>
      <c r="BK106" s="168" t="str">
        <f aca="false">IF(Z106="","",IF(Z106="-","-",IF(UPPER(Z106)="AB","+",VLOOKUP(Z106,'විෂය තොරතුරු'!$P$24:$Q$28,2))))</f>
        <v/>
      </c>
      <c r="BL106" s="168" t="str">
        <f aca="false">IF(AA106="","",IF(AA106="-","-",IF(UPPER(AA106)="AB","+",VLOOKUP(AA106,'විෂය තොරතුරු'!$P$24:$Q$28,2))))</f>
        <v/>
      </c>
      <c r="BM106" s="168" t="str">
        <f aca="false">IF(AB106="","",IF(AB106="-","-",IF(UPPER(AB106)="AB","+",VLOOKUP(AB106,'විෂය තොරතුරු'!$P$24:$Q$28,2))))</f>
        <v/>
      </c>
      <c r="BN106" s="168" t="str">
        <f aca="false">IF(AC106="","",IF(AC106="-","-",IF(UPPER(AC106)="AB","+",VLOOKUP(AC106,'විෂය තොරතුරු'!$P$24:$Q$28,2))))</f>
        <v/>
      </c>
      <c r="BO106" s="169" t="str">
        <f aca="false">IF(AD106="","",IF(AD106="-","-",IF(UPPER(AD106)="AB","+",VLOOKUP(AD106,'විෂය තොරතුරු'!$P$24:$Q$28,2))))</f>
        <v/>
      </c>
      <c r="BP106" s="171" t="str">
        <f aca="false">IF(AE106="","",IF(AE106="-","-",IF(UPPER(AE106)="AB","+",VLOOKUP(AE106,'විෂය තොරතුරු'!$P$24:$Q$28,2))))</f>
        <v/>
      </c>
      <c r="BQ106" s="168" t="str">
        <f aca="false">IF(AF106="","",IF(AF106="-","-",IF(UPPER(AF106)="AB","+",VLOOKUP(AF106,'විෂය තොරතුරු'!$P$24:$Q$28,2))))</f>
        <v/>
      </c>
      <c r="BR106" s="168" t="str">
        <f aca="false">IF(AG106="","",IF(AG106="-","-",IF(UPPER(AG106)="AB","+",VLOOKUP(AG106,'විෂය තොරතුරු'!$P$24:$Q$28,2))))</f>
        <v/>
      </c>
      <c r="BS106" s="168" t="str">
        <f aca="false">IF(AH106="","",IF(AH106="-","-",IF(UPPER(AH106)="AB","+",VLOOKUP(AH106,'විෂය තොරතුරු'!$P$24:$Q$28,2))))</f>
        <v/>
      </c>
      <c r="BT106" s="168" t="str">
        <f aca="false">IF(AI106="","",IF(AI106="-","-",IF(UPPER(AI106)="AB","+",VLOOKUP(AI106,'විෂය තොරතුරු'!$P$24:$Q$28,2))))</f>
        <v/>
      </c>
      <c r="BU106" s="168" t="str">
        <f aca="false">IF(AJ106="","",IF(AJ106="-","-",IF(UPPER(AJ106)="AB","+",VLOOKUP(AJ106,'විෂය තොරතුරු'!$P$24:$Q$28,2))))</f>
        <v/>
      </c>
      <c r="BV106" s="168" t="str">
        <f aca="false">IF(AK106="","",IF(AK106="-","-",IF(UPPER(AK106)="AB","+",VLOOKUP(AK106,'විෂය තොරතුරු'!$P$24:$Q$28,2))))</f>
        <v/>
      </c>
      <c r="BW106" s="169" t="str">
        <f aca="false">IF(AL106="","",IF(AL106="-","-",IF(UPPER(AL106)="AB","+",VLOOKUP(AL106,'විෂය තොරතුරු'!$P$24:$Q$28,2))))</f>
        <v/>
      </c>
      <c r="BX106" s="171" t="str">
        <f aca="false">IF($B106="","",COUNTIF($AP106:$BW106,"A"))</f>
        <v/>
      </c>
      <c r="BY106" s="171" t="str">
        <f aca="false">IF($B106="","",COUNTIF($AP106:$BW106,"B"))</f>
        <v/>
      </c>
      <c r="BZ106" s="171" t="str">
        <f aca="false">IF($B106="","",COUNTIF($AP106:$BW106,"C"))</f>
        <v/>
      </c>
      <c r="CA106" s="171" t="str">
        <f aca="false">IF($B106="","",COUNTIF($AP106:$BW106,"S"))</f>
        <v/>
      </c>
      <c r="CB106" s="171" t="str">
        <f aca="false">IF($B106="","",COUNTIF($AP106:$BW106,"W"))</f>
        <v/>
      </c>
      <c r="CC106" s="171" t="str">
        <f aca="false">IF(B106="","",SUM(BX106:CA106))</f>
        <v/>
      </c>
      <c r="CD106" s="169" t="str">
        <f aca="false">IF(B106="","",SUM(BX106:BZ106))</f>
        <v/>
      </c>
      <c r="CE106" s="172" t="str">
        <f aca="false">IF(B106="","",IF(AND(CC106&gt;=6,CD106&gt;=3,OR(E106&gt;=35,F106&gt;=35),L106&gt;=35),"6/3 සමත්",IF(AND(CC106&gt;=5,CD106&gt;=3,OR(E106&gt;=35,F106&gt;=35,L106&gt;=35)),"5/3 සමත්",IF(AND(CC106&gt;=4,CD106&gt;=1,OR(E106&gt;=20,F106&gt;=20,L106&gt;=20)),"සමත් කළ හැකි",IF(CB106=9,"W9","අසමත් ?")))))</f>
        <v/>
      </c>
    </row>
    <row r="107" customFormat="false" ht="13.8" hidden="false" customHeight="false" outlineLevel="0" collapsed="false">
      <c r="A107" s="160" t="n">
        <v>8</v>
      </c>
      <c r="B107" s="161"/>
      <c r="C107" s="161"/>
      <c r="D107" s="162"/>
      <c r="E107" s="163"/>
      <c r="F107" s="164"/>
      <c r="G107" s="163"/>
      <c r="H107" s="165"/>
      <c r="I107" s="165"/>
      <c r="J107" s="164"/>
      <c r="K107" s="163"/>
      <c r="L107" s="165"/>
      <c r="M107" s="165"/>
      <c r="N107" s="164"/>
      <c r="O107" s="163"/>
      <c r="P107" s="165"/>
      <c r="Q107" s="165"/>
      <c r="R107" s="165"/>
      <c r="S107" s="165"/>
      <c r="T107" s="165"/>
      <c r="U107" s="165"/>
      <c r="V107" s="164"/>
      <c r="W107" s="163"/>
      <c r="X107" s="165"/>
      <c r="Y107" s="165"/>
      <c r="Z107" s="165"/>
      <c r="AA107" s="165"/>
      <c r="AB107" s="165"/>
      <c r="AC107" s="165"/>
      <c r="AD107" s="164"/>
      <c r="AE107" s="163"/>
      <c r="AF107" s="165"/>
      <c r="AG107" s="165"/>
      <c r="AH107" s="165"/>
      <c r="AI107" s="165"/>
      <c r="AJ107" s="165"/>
      <c r="AK107" s="165"/>
      <c r="AL107" s="166"/>
      <c r="AM107" s="167" t="str">
        <f aca="false">IF(B107="","",SUM(E107:AL107))</f>
        <v/>
      </c>
      <c r="AN107" s="168" t="str">
        <f aca="false">IF(B107="","",AM107/9)</f>
        <v/>
      </c>
      <c r="AO107" s="169" t="str">
        <f aca="false">IF(B107="","",IF(AM107=0,"-",RANK(AM107,$AM$100:$AM$149,0)))</f>
        <v/>
      </c>
      <c r="AP107" s="167" t="str">
        <f aca="false">IF(E107="","",IF(E107="-","-",IF(UPPER(E107)="AB","+",VLOOKUP(E107,'විෂය තොරතුරු'!$P$24:$Q$28,2))))</f>
        <v/>
      </c>
      <c r="AQ107" s="168" t="str">
        <f aca="false">IF(F107="","",IF(F107="-","-",IF(UPPER(F107)="AB","+",VLOOKUP(F107,'විෂය තොරතුරු'!$P$24:$Q$28,2))))</f>
        <v/>
      </c>
      <c r="AR107" s="168" t="str">
        <f aca="false">IF(G107="","",IF(G107="-","-",IF(UPPER(G107)="AB","+",VLOOKUP(G107,'විෂය තොරතුරු'!$P$24:$Q$28,2))))</f>
        <v/>
      </c>
      <c r="AS107" s="168" t="str">
        <f aca="false">IF(H107="","",IF(H107="-","-",IF(UPPER(H107)="AB","+",VLOOKUP(H107,'විෂය තොරතුරු'!$P$24:$Q$28,2))))</f>
        <v/>
      </c>
      <c r="AT107" s="168" t="str">
        <f aca="false">IF(I107="","",IF(I107="-","-",IF(UPPER(I107)="AB","+",VLOOKUP(I107,'විෂය තොරතුරු'!$P$24:$Q$28,2))))</f>
        <v/>
      </c>
      <c r="AU107" s="170" t="str">
        <f aca="false">IF(J107="","",IF(J107="-","-",IF(UPPER(J107)="AB","+",VLOOKUP(J107,'විෂය තොරතුරු'!$P$24:$Q$28,2))))</f>
        <v/>
      </c>
      <c r="AV107" s="171" t="str">
        <f aca="false">IF(K107="","",IF(K107="-","-",IF(UPPER(K107)="AB","+",VLOOKUP(K107,'විෂය තොරතුරු'!$P$24:$Q$28,2))))</f>
        <v/>
      </c>
      <c r="AW107" s="168" t="str">
        <f aca="false">IF(L107="","",IF(L107="-","-",IF(UPPER(L107)="AB","+",VLOOKUP(L107,'විෂය තොරතුරු'!$P$24:$Q$28,2))))</f>
        <v/>
      </c>
      <c r="AX107" s="168" t="str">
        <f aca="false">IF(M107="","",IF(M107="-","-",IF(UPPER(M107)="AB","+",VLOOKUP(M107,'විෂය තොරතුරු'!$P$24:$Q$28,2))))</f>
        <v/>
      </c>
      <c r="AY107" s="169" t="str">
        <f aca="false">IF(N107="","",IF(N107="-","-",IF(UPPER(N107)="AB","+",VLOOKUP(N107,'විෂය තොරතුරු'!$P$24:$Q$28,2))))</f>
        <v/>
      </c>
      <c r="AZ107" s="167" t="str">
        <f aca="false">IF(O107="","",IF(O107="-","-",IF(UPPER(O107)="AB","+",VLOOKUP(O107,'විෂය තොරතුරු'!$P$24:$Q$28,2))))</f>
        <v/>
      </c>
      <c r="BA107" s="168" t="str">
        <f aca="false">IF(P107="","",IF(P107="-","-",IF(UPPER(P107)="AB","+",VLOOKUP(P107,'විෂය තොරතුරු'!$P$24:$Q$28,2))))</f>
        <v/>
      </c>
      <c r="BB107" s="168" t="str">
        <f aca="false">IF(Q107="","",IF(Q107="-","-",IF(UPPER(Q107)="AB","+",VLOOKUP(Q107,'විෂය තොරතුරු'!$P$24:$Q$28,2))))</f>
        <v/>
      </c>
      <c r="BC107" s="168" t="str">
        <f aca="false">IF(R107="","",IF(R107="-","-",IF(UPPER(R107)="AB","+",VLOOKUP(R107,'විෂය තොරතුරු'!$P$24:$Q$28,2))))</f>
        <v/>
      </c>
      <c r="BD107" s="168" t="str">
        <f aca="false">IF(S107="","",IF(S107="-","-",IF(UPPER(S107)="AB","+",VLOOKUP(S107,'විෂය තොරතුරු'!$P$24:$Q$28,2))))</f>
        <v/>
      </c>
      <c r="BE107" s="168" t="str">
        <f aca="false">IF(T107="","",IF(T107="-","-",IF(UPPER(T107)="AB","+",VLOOKUP(T107,'විෂය තොරතුරු'!$P$24:$Q$28,2))))</f>
        <v/>
      </c>
      <c r="BF107" s="168" t="str">
        <f aca="false">IF(U107="","",IF(U107="-","-",IF(UPPER(U107)="AB","+",VLOOKUP(U107,'විෂය තොරතුරු'!$P$24:$Q$28,2))))</f>
        <v/>
      </c>
      <c r="BG107" s="170" t="str">
        <f aca="false">IF(V107="","",IF(V107="-","-",IF(UPPER(V107)="AB","+",VLOOKUP(V107,'විෂය තොරතුරු'!$P$24:$Q$28,2))))</f>
        <v/>
      </c>
      <c r="BH107" s="171" t="str">
        <f aca="false">IF(W107="","",IF(W107="-","-",IF(UPPER(W107)="AB","+",VLOOKUP(W107,'විෂය තොරතුරු'!$P$24:$Q$28,2))))</f>
        <v/>
      </c>
      <c r="BI107" s="168" t="str">
        <f aca="false">IF(X107="","",IF(X107="-","-",IF(UPPER(X107)="AB","+",VLOOKUP(X107,'විෂය තොරතුරු'!$P$24:$Q$28,2))))</f>
        <v/>
      </c>
      <c r="BJ107" s="168" t="str">
        <f aca="false">IF(Y107="","",IF(Y107="-","-",IF(UPPER(Y107)="AB","+",VLOOKUP(Y107,'විෂය තොරතුරු'!$P$24:$Q$28,2))))</f>
        <v/>
      </c>
      <c r="BK107" s="168" t="str">
        <f aca="false">IF(Z107="","",IF(Z107="-","-",IF(UPPER(Z107)="AB","+",VLOOKUP(Z107,'විෂය තොරතුරු'!$P$24:$Q$28,2))))</f>
        <v/>
      </c>
      <c r="BL107" s="168" t="str">
        <f aca="false">IF(AA107="","",IF(AA107="-","-",IF(UPPER(AA107)="AB","+",VLOOKUP(AA107,'විෂය තොරතුරු'!$P$24:$Q$28,2))))</f>
        <v/>
      </c>
      <c r="BM107" s="168" t="str">
        <f aca="false">IF(AB107="","",IF(AB107="-","-",IF(UPPER(AB107)="AB","+",VLOOKUP(AB107,'විෂය තොරතුරු'!$P$24:$Q$28,2))))</f>
        <v/>
      </c>
      <c r="BN107" s="168" t="str">
        <f aca="false">IF(AC107="","",IF(AC107="-","-",IF(UPPER(AC107)="AB","+",VLOOKUP(AC107,'විෂය තොරතුරු'!$P$24:$Q$28,2))))</f>
        <v/>
      </c>
      <c r="BO107" s="169" t="str">
        <f aca="false">IF(AD107="","",IF(AD107="-","-",IF(UPPER(AD107)="AB","+",VLOOKUP(AD107,'විෂය තොරතුරු'!$P$24:$Q$28,2))))</f>
        <v/>
      </c>
      <c r="BP107" s="171" t="str">
        <f aca="false">IF(AE107="","",IF(AE107="-","-",IF(UPPER(AE107)="AB","+",VLOOKUP(AE107,'විෂය තොරතුරු'!$P$24:$Q$28,2))))</f>
        <v/>
      </c>
      <c r="BQ107" s="168" t="str">
        <f aca="false">IF(AF107="","",IF(AF107="-","-",IF(UPPER(AF107)="AB","+",VLOOKUP(AF107,'විෂය තොරතුරු'!$P$24:$Q$28,2))))</f>
        <v/>
      </c>
      <c r="BR107" s="168" t="str">
        <f aca="false">IF(AG107="","",IF(AG107="-","-",IF(UPPER(AG107)="AB","+",VLOOKUP(AG107,'විෂය තොරතුරු'!$P$24:$Q$28,2))))</f>
        <v/>
      </c>
      <c r="BS107" s="168" t="str">
        <f aca="false">IF(AH107="","",IF(AH107="-","-",IF(UPPER(AH107)="AB","+",VLOOKUP(AH107,'විෂය තොරතුරු'!$P$24:$Q$28,2))))</f>
        <v/>
      </c>
      <c r="BT107" s="168" t="str">
        <f aca="false">IF(AI107="","",IF(AI107="-","-",IF(UPPER(AI107)="AB","+",VLOOKUP(AI107,'විෂය තොරතුරු'!$P$24:$Q$28,2))))</f>
        <v/>
      </c>
      <c r="BU107" s="168" t="str">
        <f aca="false">IF(AJ107="","",IF(AJ107="-","-",IF(UPPER(AJ107)="AB","+",VLOOKUP(AJ107,'විෂය තොරතුරු'!$P$24:$Q$28,2))))</f>
        <v/>
      </c>
      <c r="BV107" s="168" t="str">
        <f aca="false">IF(AK107="","",IF(AK107="-","-",IF(UPPER(AK107)="AB","+",VLOOKUP(AK107,'විෂය තොරතුරු'!$P$24:$Q$28,2))))</f>
        <v/>
      </c>
      <c r="BW107" s="169" t="str">
        <f aca="false">IF(AL107="","",IF(AL107="-","-",IF(UPPER(AL107)="AB","+",VLOOKUP(AL107,'විෂය තොරතුරු'!$P$24:$Q$28,2))))</f>
        <v/>
      </c>
      <c r="BX107" s="171" t="str">
        <f aca="false">IF($B107="","",COUNTIF($AP107:$BW107,"A"))</f>
        <v/>
      </c>
      <c r="BY107" s="171" t="str">
        <f aca="false">IF($B107="","",COUNTIF($AP107:$BW107,"B"))</f>
        <v/>
      </c>
      <c r="BZ107" s="171" t="str">
        <f aca="false">IF($B107="","",COUNTIF($AP107:$BW107,"C"))</f>
        <v/>
      </c>
      <c r="CA107" s="171" t="str">
        <f aca="false">IF($B107="","",COUNTIF($AP107:$BW107,"S"))</f>
        <v/>
      </c>
      <c r="CB107" s="171" t="str">
        <f aca="false">IF($B107="","",COUNTIF($AP107:$BW107,"W"))</f>
        <v/>
      </c>
      <c r="CC107" s="171" t="str">
        <f aca="false">IF(B107="","",SUM(BX107:CA107))</f>
        <v/>
      </c>
      <c r="CD107" s="169" t="str">
        <f aca="false">IF(B107="","",SUM(BX107:BZ107))</f>
        <v/>
      </c>
      <c r="CE107" s="172" t="str">
        <f aca="false">IF(B107="","",IF(AND(CC107&gt;=6,CD107&gt;=3,OR(E107&gt;=35,F107&gt;=35),L107&gt;=35),"6/3 සමත්",IF(AND(CC107&gt;=5,CD107&gt;=3,OR(E107&gt;=35,F107&gt;=35,L107&gt;=35)),"5/3 සමත්",IF(AND(CC107&gt;=4,CD107&gt;=1,OR(E107&gt;=20,F107&gt;=20,L107&gt;=20)),"සමත් කළ හැකි",IF(CB107=9,"W9","අසමත් ?")))))</f>
        <v/>
      </c>
    </row>
    <row r="108" customFormat="false" ht="13.8" hidden="false" customHeight="false" outlineLevel="0" collapsed="false">
      <c r="A108" s="160" t="n">
        <v>9</v>
      </c>
      <c r="B108" s="161"/>
      <c r="C108" s="161"/>
      <c r="D108" s="162"/>
      <c r="E108" s="163"/>
      <c r="F108" s="164"/>
      <c r="G108" s="163"/>
      <c r="H108" s="165"/>
      <c r="I108" s="165"/>
      <c r="J108" s="164"/>
      <c r="K108" s="163"/>
      <c r="L108" s="165"/>
      <c r="M108" s="165"/>
      <c r="N108" s="164"/>
      <c r="O108" s="163"/>
      <c r="P108" s="165"/>
      <c r="Q108" s="165"/>
      <c r="R108" s="165"/>
      <c r="S108" s="165"/>
      <c r="T108" s="165"/>
      <c r="U108" s="165"/>
      <c r="V108" s="164"/>
      <c r="W108" s="163"/>
      <c r="X108" s="165"/>
      <c r="Y108" s="165"/>
      <c r="Z108" s="165"/>
      <c r="AA108" s="165"/>
      <c r="AB108" s="165"/>
      <c r="AC108" s="165"/>
      <c r="AD108" s="164"/>
      <c r="AE108" s="163"/>
      <c r="AF108" s="165"/>
      <c r="AG108" s="165"/>
      <c r="AH108" s="165"/>
      <c r="AI108" s="165"/>
      <c r="AJ108" s="165"/>
      <c r="AK108" s="165"/>
      <c r="AL108" s="166"/>
      <c r="AM108" s="167" t="str">
        <f aca="false">IF(B108="","",SUM(E108:AL108))</f>
        <v/>
      </c>
      <c r="AN108" s="168" t="str">
        <f aca="false">IF(B108="","",AM108/9)</f>
        <v/>
      </c>
      <c r="AO108" s="169" t="str">
        <f aca="false">IF(B108="","",IF(AM108=0,"-",RANK(AM108,$AM$100:$AM$149,0)))</f>
        <v/>
      </c>
      <c r="AP108" s="167" t="str">
        <f aca="false">IF(E108="","",IF(E108="-","-",IF(UPPER(E108)="AB","+",VLOOKUP(E108,'විෂය තොරතුරු'!$P$24:$Q$28,2))))</f>
        <v/>
      </c>
      <c r="AQ108" s="168" t="str">
        <f aca="false">IF(F108="","",IF(F108="-","-",IF(UPPER(F108)="AB","+",VLOOKUP(F108,'විෂය තොරතුරු'!$P$24:$Q$28,2))))</f>
        <v/>
      </c>
      <c r="AR108" s="168" t="str">
        <f aca="false">IF(G108="","",IF(G108="-","-",IF(UPPER(G108)="AB","+",VLOOKUP(G108,'විෂය තොරතුරු'!$P$24:$Q$28,2))))</f>
        <v/>
      </c>
      <c r="AS108" s="168" t="str">
        <f aca="false">IF(H108="","",IF(H108="-","-",IF(UPPER(H108)="AB","+",VLOOKUP(H108,'විෂය තොරතුරු'!$P$24:$Q$28,2))))</f>
        <v/>
      </c>
      <c r="AT108" s="168" t="str">
        <f aca="false">IF(I108="","",IF(I108="-","-",IF(UPPER(I108)="AB","+",VLOOKUP(I108,'විෂය තොරතුරු'!$P$24:$Q$28,2))))</f>
        <v/>
      </c>
      <c r="AU108" s="170" t="str">
        <f aca="false">IF(J108="","",IF(J108="-","-",IF(UPPER(J108)="AB","+",VLOOKUP(J108,'විෂය තොරතුරු'!$P$24:$Q$28,2))))</f>
        <v/>
      </c>
      <c r="AV108" s="171" t="str">
        <f aca="false">IF(K108="","",IF(K108="-","-",IF(UPPER(K108)="AB","+",VLOOKUP(K108,'විෂය තොරතුරු'!$P$24:$Q$28,2))))</f>
        <v/>
      </c>
      <c r="AW108" s="168" t="str">
        <f aca="false">IF(L108="","",IF(L108="-","-",IF(UPPER(L108)="AB","+",VLOOKUP(L108,'විෂය තොරතුරු'!$P$24:$Q$28,2))))</f>
        <v/>
      </c>
      <c r="AX108" s="168" t="str">
        <f aca="false">IF(M108="","",IF(M108="-","-",IF(UPPER(M108)="AB","+",VLOOKUP(M108,'විෂය තොරතුරු'!$P$24:$Q$28,2))))</f>
        <v/>
      </c>
      <c r="AY108" s="169" t="str">
        <f aca="false">IF(N108="","",IF(N108="-","-",IF(UPPER(N108)="AB","+",VLOOKUP(N108,'විෂය තොරතුරු'!$P$24:$Q$28,2))))</f>
        <v/>
      </c>
      <c r="AZ108" s="167" t="str">
        <f aca="false">IF(O108="","",IF(O108="-","-",IF(UPPER(O108)="AB","+",VLOOKUP(O108,'විෂය තොරතුරු'!$P$24:$Q$28,2))))</f>
        <v/>
      </c>
      <c r="BA108" s="168" t="str">
        <f aca="false">IF(P108="","",IF(P108="-","-",IF(UPPER(P108)="AB","+",VLOOKUP(P108,'විෂය තොරතුරු'!$P$24:$Q$28,2))))</f>
        <v/>
      </c>
      <c r="BB108" s="168" t="str">
        <f aca="false">IF(Q108="","",IF(Q108="-","-",IF(UPPER(Q108)="AB","+",VLOOKUP(Q108,'විෂය තොරතුරු'!$P$24:$Q$28,2))))</f>
        <v/>
      </c>
      <c r="BC108" s="168" t="str">
        <f aca="false">IF(R108="","",IF(R108="-","-",IF(UPPER(R108)="AB","+",VLOOKUP(R108,'විෂය තොරතුරු'!$P$24:$Q$28,2))))</f>
        <v/>
      </c>
      <c r="BD108" s="168" t="str">
        <f aca="false">IF(S108="","",IF(S108="-","-",IF(UPPER(S108)="AB","+",VLOOKUP(S108,'විෂය තොරතුරු'!$P$24:$Q$28,2))))</f>
        <v/>
      </c>
      <c r="BE108" s="168" t="str">
        <f aca="false">IF(T108="","",IF(T108="-","-",IF(UPPER(T108)="AB","+",VLOOKUP(T108,'විෂය තොරතුරු'!$P$24:$Q$28,2))))</f>
        <v/>
      </c>
      <c r="BF108" s="168" t="str">
        <f aca="false">IF(U108="","",IF(U108="-","-",IF(UPPER(U108)="AB","+",VLOOKUP(U108,'විෂය තොරතුරු'!$P$24:$Q$28,2))))</f>
        <v/>
      </c>
      <c r="BG108" s="170" t="str">
        <f aca="false">IF(V108="","",IF(V108="-","-",IF(UPPER(V108)="AB","+",VLOOKUP(V108,'විෂය තොරතුරු'!$P$24:$Q$28,2))))</f>
        <v/>
      </c>
      <c r="BH108" s="171" t="str">
        <f aca="false">IF(W108="","",IF(W108="-","-",IF(UPPER(W108)="AB","+",VLOOKUP(W108,'විෂය තොරතුරු'!$P$24:$Q$28,2))))</f>
        <v/>
      </c>
      <c r="BI108" s="168" t="str">
        <f aca="false">IF(X108="","",IF(X108="-","-",IF(UPPER(X108)="AB","+",VLOOKUP(X108,'විෂය තොරතුරු'!$P$24:$Q$28,2))))</f>
        <v/>
      </c>
      <c r="BJ108" s="168" t="str">
        <f aca="false">IF(Y108="","",IF(Y108="-","-",IF(UPPER(Y108)="AB","+",VLOOKUP(Y108,'විෂය තොරතුරු'!$P$24:$Q$28,2))))</f>
        <v/>
      </c>
      <c r="BK108" s="168" t="str">
        <f aca="false">IF(Z108="","",IF(Z108="-","-",IF(UPPER(Z108)="AB","+",VLOOKUP(Z108,'විෂය තොරතුරු'!$P$24:$Q$28,2))))</f>
        <v/>
      </c>
      <c r="BL108" s="168" t="str">
        <f aca="false">IF(AA108="","",IF(AA108="-","-",IF(UPPER(AA108)="AB","+",VLOOKUP(AA108,'විෂය තොරතුරු'!$P$24:$Q$28,2))))</f>
        <v/>
      </c>
      <c r="BM108" s="168" t="str">
        <f aca="false">IF(AB108="","",IF(AB108="-","-",IF(UPPER(AB108)="AB","+",VLOOKUP(AB108,'විෂය තොරතුරු'!$P$24:$Q$28,2))))</f>
        <v/>
      </c>
      <c r="BN108" s="168" t="str">
        <f aca="false">IF(AC108="","",IF(AC108="-","-",IF(UPPER(AC108)="AB","+",VLOOKUP(AC108,'විෂය තොරතුරු'!$P$24:$Q$28,2))))</f>
        <v/>
      </c>
      <c r="BO108" s="169" t="str">
        <f aca="false">IF(AD108="","",IF(AD108="-","-",IF(UPPER(AD108)="AB","+",VLOOKUP(AD108,'විෂය තොරතුරු'!$P$24:$Q$28,2))))</f>
        <v/>
      </c>
      <c r="BP108" s="171" t="str">
        <f aca="false">IF(AE108="","",IF(AE108="-","-",IF(UPPER(AE108)="AB","+",VLOOKUP(AE108,'විෂය තොරතුරු'!$P$24:$Q$28,2))))</f>
        <v/>
      </c>
      <c r="BQ108" s="168" t="str">
        <f aca="false">IF(AF108="","",IF(AF108="-","-",IF(UPPER(AF108)="AB","+",VLOOKUP(AF108,'විෂය තොරතුරු'!$P$24:$Q$28,2))))</f>
        <v/>
      </c>
      <c r="BR108" s="168" t="str">
        <f aca="false">IF(AG108="","",IF(AG108="-","-",IF(UPPER(AG108)="AB","+",VLOOKUP(AG108,'විෂය තොරතුරු'!$P$24:$Q$28,2))))</f>
        <v/>
      </c>
      <c r="BS108" s="168" t="str">
        <f aca="false">IF(AH108="","",IF(AH108="-","-",IF(UPPER(AH108)="AB","+",VLOOKUP(AH108,'විෂය තොරතුරු'!$P$24:$Q$28,2))))</f>
        <v/>
      </c>
      <c r="BT108" s="168" t="str">
        <f aca="false">IF(AI108="","",IF(AI108="-","-",IF(UPPER(AI108)="AB","+",VLOOKUP(AI108,'විෂය තොරතුරු'!$P$24:$Q$28,2))))</f>
        <v/>
      </c>
      <c r="BU108" s="168" t="str">
        <f aca="false">IF(AJ108="","",IF(AJ108="-","-",IF(UPPER(AJ108)="AB","+",VLOOKUP(AJ108,'විෂය තොරතුරු'!$P$24:$Q$28,2))))</f>
        <v/>
      </c>
      <c r="BV108" s="168" t="str">
        <f aca="false">IF(AK108="","",IF(AK108="-","-",IF(UPPER(AK108)="AB","+",VLOOKUP(AK108,'විෂය තොරතුරු'!$P$24:$Q$28,2))))</f>
        <v/>
      </c>
      <c r="BW108" s="169" t="str">
        <f aca="false">IF(AL108="","",IF(AL108="-","-",IF(UPPER(AL108)="AB","+",VLOOKUP(AL108,'විෂය තොරතුරු'!$P$24:$Q$28,2))))</f>
        <v/>
      </c>
      <c r="BX108" s="171" t="str">
        <f aca="false">IF($B108="","",COUNTIF($AP108:$BW108,"A"))</f>
        <v/>
      </c>
      <c r="BY108" s="171" t="str">
        <f aca="false">IF($B108="","",COUNTIF($AP108:$BW108,"B"))</f>
        <v/>
      </c>
      <c r="BZ108" s="171" t="str">
        <f aca="false">IF($B108="","",COUNTIF($AP108:$BW108,"C"))</f>
        <v/>
      </c>
      <c r="CA108" s="171" t="str">
        <f aca="false">IF($B108="","",COUNTIF($AP108:$BW108,"S"))</f>
        <v/>
      </c>
      <c r="CB108" s="171" t="str">
        <f aca="false">IF($B108="","",COUNTIF($AP108:$BW108,"W"))</f>
        <v/>
      </c>
      <c r="CC108" s="171" t="str">
        <f aca="false">IF(B108="","",SUM(BX108:CA108))</f>
        <v/>
      </c>
      <c r="CD108" s="169" t="str">
        <f aca="false">IF(B108="","",SUM(BX108:BZ108))</f>
        <v/>
      </c>
      <c r="CE108" s="172" t="str">
        <f aca="false">IF(B108="","",IF(AND(CC108&gt;=6,CD108&gt;=3,OR(E108&gt;=35,F108&gt;=35),L108&gt;=35),"6/3 සමත්",IF(AND(CC108&gt;=5,CD108&gt;=3,OR(E108&gt;=35,F108&gt;=35,L108&gt;=35)),"5/3 සමත්",IF(AND(CC108&gt;=4,CD108&gt;=1,OR(E108&gt;=20,F108&gt;=20,L108&gt;=20)),"සමත් කළ හැකි",IF(CB108=9,"W9","අසමත් ?")))))</f>
        <v/>
      </c>
    </row>
    <row r="109" customFormat="false" ht="13.8" hidden="false" customHeight="false" outlineLevel="0" collapsed="false">
      <c r="A109" s="160" t="n">
        <v>10</v>
      </c>
      <c r="B109" s="161"/>
      <c r="C109" s="161"/>
      <c r="D109" s="162"/>
      <c r="E109" s="163"/>
      <c r="F109" s="164"/>
      <c r="G109" s="163"/>
      <c r="H109" s="165"/>
      <c r="I109" s="165"/>
      <c r="J109" s="164"/>
      <c r="K109" s="163"/>
      <c r="L109" s="165"/>
      <c r="M109" s="165"/>
      <c r="N109" s="164"/>
      <c r="O109" s="163"/>
      <c r="P109" s="165"/>
      <c r="Q109" s="165"/>
      <c r="R109" s="165"/>
      <c r="S109" s="165"/>
      <c r="T109" s="165"/>
      <c r="U109" s="165"/>
      <c r="V109" s="164"/>
      <c r="W109" s="163"/>
      <c r="X109" s="165"/>
      <c r="Y109" s="165"/>
      <c r="Z109" s="165"/>
      <c r="AA109" s="165"/>
      <c r="AB109" s="165"/>
      <c r="AC109" s="165"/>
      <c r="AD109" s="164"/>
      <c r="AE109" s="163"/>
      <c r="AF109" s="165"/>
      <c r="AG109" s="165"/>
      <c r="AH109" s="165"/>
      <c r="AI109" s="165"/>
      <c r="AJ109" s="165"/>
      <c r="AK109" s="165"/>
      <c r="AL109" s="166"/>
      <c r="AM109" s="167" t="str">
        <f aca="false">IF(B109="","",SUM(E109:AL109))</f>
        <v/>
      </c>
      <c r="AN109" s="168" t="str">
        <f aca="false">IF(B109="","",AM109/9)</f>
        <v/>
      </c>
      <c r="AO109" s="169" t="str">
        <f aca="false">IF(B109="","",IF(AM109=0,"-",RANK(AM109,$AM$100:$AM$149,0)))</f>
        <v/>
      </c>
      <c r="AP109" s="167" t="str">
        <f aca="false">IF(E109="","",IF(E109="-","-",IF(UPPER(E109)="AB","+",VLOOKUP(E109,'විෂය තොරතුරු'!$P$24:$Q$28,2))))</f>
        <v/>
      </c>
      <c r="AQ109" s="168" t="str">
        <f aca="false">IF(F109="","",IF(F109="-","-",IF(UPPER(F109)="AB","+",VLOOKUP(F109,'විෂය තොරතුරු'!$P$24:$Q$28,2))))</f>
        <v/>
      </c>
      <c r="AR109" s="168" t="str">
        <f aca="false">IF(G109="","",IF(G109="-","-",IF(UPPER(G109)="AB","+",VLOOKUP(G109,'විෂය තොරතුරු'!$P$24:$Q$28,2))))</f>
        <v/>
      </c>
      <c r="AS109" s="168" t="str">
        <f aca="false">IF(H109="","",IF(H109="-","-",IF(UPPER(H109)="AB","+",VLOOKUP(H109,'විෂය තොරතුරු'!$P$24:$Q$28,2))))</f>
        <v/>
      </c>
      <c r="AT109" s="168" t="str">
        <f aca="false">IF(I109="","",IF(I109="-","-",IF(UPPER(I109)="AB","+",VLOOKUP(I109,'විෂය තොරතුරු'!$P$24:$Q$28,2))))</f>
        <v/>
      </c>
      <c r="AU109" s="170" t="str">
        <f aca="false">IF(J109="","",IF(J109="-","-",IF(UPPER(J109)="AB","+",VLOOKUP(J109,'විෂය තොරතුරු'!$P$24:$Q$28,2))))</f>
        <v/>
      </c>
      <c r="AV109" s="171" t="str">
        <f aca="false">IF(K109="","",IF(K109="-","-",IF(UPPER(K109)="AB","+",VLOOKUP(K109,'විෂය තොරතුරු'!$P$24:$Q$28,2))))</f>
        <v/>
      </c>
      <c r="AW109" s="168" t="str">
        <f aca="false">IF(L109="","",IF(L109="-","-",IF(UPPER(L109)="AB","+",VLOOKUP(L109,'විෂය තොරතුරු'!$P$24:$Q$28,2))))</f>
        <v/>
      </c>
      <c r="AX109" s="168" t="str">
        <f aca="false">IF(M109="","",IF(M109="-","-",IF(UPPER(M109)="AB","+",VLOOKUP(M109,'විෂය තොරතුරු'!$P$24:$Q$28,2))))</f>
        <v/>
      </c>
      <c r="AY109" s="169" t="str">
        <f aca="false">IF(N109="","",IF(N109="-","-",IF(UPPER(N109)="AB","+",VLOOKUP(N109,'විෂය තොරතුරු'!$P$24:$Q$28,2))))</f>
        <v/>
      </c>
      <c r="AZ109" s="167" t="str">
        <f aca="false">IF(O109="","",IF(O109="-","-",IF(UPPER(O109)="AB","+",VLOOKUP(O109,'විෂය තොරතුරු'!$P$24:$Q$28,2))))</f>
        <v/>
      </c>
      <c r="BA109" s="168" t="str">
        <f aca="false">IF(P109="","",IF(P109="-","-",IF(UPPER(P109)="AB","+",VLOOKUP(P109,'විෂය තොරතුරු'!$P$24:$Q$28,2))))</f>
        <v/>
      </c>
      <c r="BB109" s="168" t="str">
        <f aca="false">IF(Q109="","",IF(Q109="-","-",IF(UPPER(Q109)="AB","+",VLOOKUP(Q109,'විෂය තොරතුරු'!$P$24:$Q$28,2))))</f>
        <v/>
      </c>
      <c r="BC109" s="168" t="str">
        <f aca="false">IF(R109="","",IF(R109="-","-",IF(UPPER(R109)="AB","+",VLOOKUP(R109,'විෂය තොරතුරු'!$P$24:$Q$28,2))))</f>
        <v/>
      </c>
      <c r="BD109" s="168" t="str">
        <f aca="false">IF(S109="","",IF(S109="-","-",IF(UPPER(S109)="AB","+",VLOOKUP(S109,'විෂය තොරතුරු'!$P$24:$Q$28,2))))</f>
        <v/>
      </c>
      <c r="BE109" s="168" t="str">
        <f aca="false">IF(T109="","",IF(T109="-","-",IF(UPPER(T109)="AB","+",VLOOKUP(T109,'විෂය තොරතුරු'!$P$24:$Q$28,2))))</f>
        <v/>
      </c>
      <c r="BF109" s="168" t="str">
        <f aca="false">IF(U109="","",IF(U109="-","-",IF(UPPER(U109)="AB","+",VLOOKUP(U109,'විෂය තොරතුරු'!$P$24:$Q$28,2))))</f>
        <v/>
      </c>
      <c r="BG109" s="170" t="str">
        <f aca="false">IF(V109="","",IF(V109="-","-",IF(UPPER(V109)="AB","+",VLOOKUP(V109,'විෂය තොරතුරු'!$P$24:$Q$28,2))))</f>
        <v/>
      </c>
      <c r="BH109" s="171" t="str">
        <f aca="false">IF(W109="","",IF(W109="-","-",IF(UPPER(W109)="AB","+",VLOOKUP(W109,'විෂය තොරතුරු'!$P$24:$Q$28,2))))</f>
        <v/>
      </c>
      <c r="BI109" s="168" t="str">
        <f aca="false">IF(X109="","",IF(X109="-","-",IF(UPPER(X109)="AB","+",VLOOKUP(X109,'විෂය තොරතුරු'!$P$24:$Q$28,2))))</f>
        <v/>
      </c>
      <c r="BJ109" s="168" t="str">
        <f aca="false">IF(Y109="","",IF(Y109="-","-",IF(UPPER(Y109)="AB","+",VLOOKUP(Y109,'විෂය තොරතුරු'!$P$24:$Q$28,2))))</f>
        <v/>
      </c>
      <c r="BK109" s="168" t="str">
        <f aca="false">IF(Z109="","",IF(Z109="-","-",IF(UPPER(Z109)="AB","+",VLOOKUP(Z109,'විෂය තොරතුරු'!$P$24:$Q$28,2))))</f>
        <v/>
      </c>
      <c r="BL109" s="168" t="str">
        <f aca="false">IF(AA109="","",IF(AA109="-","-",IF(UPPER(AA109)="AB","+",VLOOKUP(AA109,'විෂය තොරතුරු'!$P$24:$Q$28,2))))</f>
        <v/>
      </c>
      <c r="BM109" s="168" t="str">
        <f aca="false">IF(AB109="","",IF(AB109="-","-",IF(UPPER(AB109)="AB","+",VLOOKUP(AB109,'විෂය තොරතුරු'!$P$24:$Q$28,2))))</f>
        <v/>
      </c>
      <c r="BN109" s="168" t="str">
        <f aca="false">IF(AC109="","",IF(AC109="-","-",IF(UPPER(AC109)="AB","+",VLOOKUP(AC109,'විෂය තොරතුරු'!$P$24:$Q$28,2))))</f>
        <v/>
      </c>
      <c r="BO109" s="169" t="str">
        <f aca="false">IF(AD109="","",IF(AD109="-","-",IF(UPPER(AD109)="AB","+",VLOOKUP(AD109,'විෂය තොරතුරු'!$P$24:$Q$28,2))))</f>
        <v/>
      </c>
      <c r="BP109" s="171" t="str">
        <f aca="false">IF(AE109="","",IF(AE109="-","-",IF(UPPER(AE109)="AB","+",VLOOKUP(AE109,'විෂය තොරතුරු'!$P$24:$Q$28,2))))</f>
        <v/>
      </c>
      <c r="BQ109" s="168" t="str">
        <f aca="false">IF(AF109="","",IF(AF109="-","-",IF(UPPER(AF109)="AB","+",VLOOKUP(AF109,'විෂය තොරතුරු'!$P$24:$Q$28,2))))</f>
        <v/>
      </c>
      <c r="BR109" s="168" t="str">
        <f aca="false">IF(AG109="","",IF(AG109="-","-",IF(UPPER(AG109)="AB","+",VLOOKUP(AG109,'විෂය තොරතුරු'!$P$24:$Q$28,2))))</f>
        <v/>
      </c>
      <c r="BS109" s="168" t="str">
        <f aca="false">IF(AH109="","",IF(AH109="-","-",IF(UPPER(AH109)="AB","+",VLOOKUP(AH109,'විෂය තොරතුරු'!$P$24:$Q$28,2))))</f>
        <v/>
      </c>
      <c r="BT109" s="168" t="str">
        <f aca="false">IF(AI109="","",IF(AI109="-","-",IF(UPPER(AI109)="AB","+",VLOOKUP(AI109,'විෂය තොරතුරු'!$P$24:$Q$28,2))))</f>
        <v/>
      </c>
      <c r="BU109" s="168" t="str">
        <f aca="false">IF(AJ109="","",IF(AJ109="-","-",IF(UPPER(AJ109)="AB","+",VLOOKUP(AJ109,'විෂය තොරතුරු'!$P$24:$Q$28,2))))</f>
        <v/>
      </c>
      <c r="BV109" s="168" t="str">
        <f aca="false">IF(AK109="","",IF(AK109="-","-",IF(UPPER(AK109)="AB","+",VLOOKUP(AK109,'විෂය තොරතුරු'!$P$24:$Q$28,2))))</f>
        <v/>
      </c>
      <c r="BW109" s="169" t="str">
        <f aca="false">IF(AL109="","",IF(AL109="-","-",IF(UPPER(AL109)="AB","+",VLOOKUP(AL109,'විෂය තොරතුරු'!$P$24:$Q$28,2))))</f>
        <v/>
      </c>
      <c r="BX109" s="171" t="str">
        <f aca="false">IF($B109="","",COUNTIF($AP109:$BW109,"A"))</f>
        <v/>
      </c>
      <c r="BY109" s="171" t="str">
        <f aca="false">IF($B109="","",COUNTIF($AP109:$BW109,"B"))</f>
        <v/>
      </c>
      <c r="BZ109" s="171" t="str">
        <f aca="false">IF($B109="","",COUNTIF($AP109:$BW109,"C"))</f>
        <v/>
      </c>
      <c r="CA109" s="171" t="str">
        <f aca="false">IF($B109="","",COUNTIF($AP109:$BW109,"S"))</f>
        <v/>
      </c>
      <c r="CB109" s="171" t="str">
        <f aca="false">IF($B109="","",COUNTIF($AP109:$BW109,"W"))</f>
        <v/>
      </c>
      <c r="CC109" s="171" t="str">
        <f aca="false">IF(B109="","",SUM(BX109:CA109))</f>
        <v/>
      </c>
      <c r="CD109" s="169" t="str">
        <f aca="false">IF(B109="","",SUM(BX109:BZ109))</f>
        <v/>
      </c>
      <c r="CE109" s="172" t="str">
        <f aca="false">IF(B109="","",IF(AND(CC109&gt;=6,CD109&gt;=3,OR(E109&gt;=35,F109&gt;=35),L109&gt;=35),"6/3 සමත්",IF(AND(CC109&gt;=5,CD109&gt;=3,OR(E109&gt;=35,F109&gt;=35,L109&gt;=35)),"5/3 සමත්",IF(AND(CC109&gt;=4,CD109&gt;=1,OR(E109&gt;=20,F109&gt;=20,L109&gt;=20)),"සමත් කළ හැකි",IF(CB109=9,"W9","අසමත් ?")))))</f>
        <v/>
      </c>
    </row>
    <row r="110" customFormat="false" ht="13.8" hidden="false" customHeight="false" outlineLevel="0" collapsed="false">
      <c r="A110" s="160" t="n">
        <v>11</v>
      </c>
      <c r="B110" s="161"/>
      <c r="C110" s="161"/>
      <c r="D110" s="162"/>
      <c r="E110" s="163"/>
      <c r="F110" s="164"/>
      <c r="G110" s="163"/>
      <c r="H110" s="165"/>
      <c r="I110" s="165"/>
      <c r="J110" s="164"/>
      <c r="K110" s="163"/>
      <c r="L110" s="165"/>
      <c r="M110" s="165"/>
      <c r="N110" s="164"/>
      <c r="O110" s="163"/>
      <c r="P110" s="165"/>
      <c r="Q110" s="165"/>
      <c r="R110" s="165"/>
      <c r="S110" s="165"/>
      <c r="T110" s="165"/>
      <c r="U110" s="165"/>
      <c r="V110" s="164"/>
      <c r="W110" s="163"/>
      <c r="X110" s="165"/>
      <c r="Y110" s="165"/>
      <c r="Z110" s="165"/>
      <c r="AA110" s="165"/>
      <c r="AB110" s="165"/>
      <c r="AC110" s="165"/>
      <c r="AD110" s="164"/>
      <c r="AE110" s="163"/>
      <c r="AF110" s="165"/>
      <c r="AG110" s="165"/>
      <c r="AH110" s="165"/>
      <c r="AI110" s="165"/>
      <c r="AJ110" s="165"/>
      <c r="AK110" s="165"/>
      <c r="AL110" s="166"/>
      <c r="AM110" s="167" t="str">
        <f aca="false">IF(B110="","",SUM(E110:AL110))</f>
        <v/>
      </c>
      <c r="AN110" s="168" t="str">
        <f aca="false">IF(B110="","",AM110/9)</f>
        <v/>
      </c>
      <c r="AO110" s="169" t="str">
        <f aca="false">IF(B110="","",IF(AM110=0,"-",RANK(AM110,$AM$100:$AM$149,0)))</f>
        <v/>
      </c>
      <c r="AP110" s="167" t="str">
        <f aca="false">IF(E110="","",IF(E110="-","-",IF(UPPER(E110)="AB","+",VLOOKUP(E110,'විෂය තොරතුරු'!$P$24:$Q$28,2))))</f>
        <v/>
      </c>
      <c r="AQ110" s="168" t="str">
        <f aca="false">IF(F110="","",IF(F110="-","-",IF(UPPER(F110)="AB","+",VLOOKUP(F110,'විෂය තොරතුරු'!$P$24:$Q$28,2))))</f>
        <v/>
      </c>
      <c r="AR110" s="168" t="str">
        <f aca="false">IF(G110="","",IF(G110="-","-",IF(UPPER(G110)="AB","+",VLOOKUP(G110,'විෂය තොරතුරු'!$P$24:$Q$28,2))))</f>
        <v/>
      </c>
      <c r="AS110" s="168" t="str">
        <f aca="false">IF(H110="","",IF(H110="-","-",IF(UPPER(H110)="AB","+",VLOOKUP(H110,'විෂය තොරතුරු'!$P$24:$Q$28,2))))</f>
        <v/>
      </c>
      <c r="AT110" s="168" t="str">
        <f aca="false">IF(I110="","",IF(I110="-","-",IF(UPPER(I110)="AB","+",VLOOKUP(I110,'විෂය තොරතුරු'!$P$24:$Q$28,2))))</f>
        <v/>
      </c>
      <c r="AU110" s="170" t="str">
        <f aca="false">IF(J110="","",IF(J110="-","-",IF(UPPER(J110)="AB","+",VLOOKUP(J110,'විෂය තොරතුරු'!$P$24:$Q$28,2))))</f>
        <v/>
      </c>
      <c r="AV110" s="171" t="str">
        <f aca="false">IF(K110="","",IF(K110="-","-",IF(UPPER(K110)="AB","+",VLOOKUP(K110,'විෂය තොරතුරු'!$P$24:$Q$28,2))))</f>
        <v/>
      </c>
      <c r="AW110" s="168" t="str">
        <f aca="false">IF(L110="","",IF(L110="-","-",IF(UPPER(L110)="AB","+",VLOOKUP(L110,'විෂය තොරතුරු'!$P$24:$Q$28,2))))</f>
        <v/>
      </c>
      <c r="AX110" s="168" t="str">
        <f aca="false">IF(M110="","",IF(M110="-","-",IF(UPPER(M110)="AB","+",VLOOKUP(M110,'විෂය තොරතුරු'!$P$24:$Q$28,2))))</f>
        <v/>
      </c>
      <c r="AY110" s="169" t="str">
        <f aca="false">IF(N110="","",IF(N110="-","-",IF(UPPER(N110)="AB","+",VLOOKUP(N110,'විෂය තොරතුරු'!$P$24:$Q$28,2))))</f>
        <v/>
      </c>
      <c r="AZ110" s="167" t="str">
        <f aca="false">IF(O110="","",IF(O110="-","-",IF(UPPER(O110)="AB","+",VLOOKUP(O110,'විෂය තොරතුරු'!$P$24:$Q$28,2))))</f>
        <v/>
      </c>
      <c r="BA110" s="168" t="str">
        <f aca="false">IF(P110="","",IF(P110="-","-",IF(UPPER(P110)="AB","+",VLOOKUP(P110,'විෂය තොරතුරු'!$P$24:$Q$28,2))))</f>
        <v/>
      </c>
      <c r="BB110" s="168" t="str">
        <f aca="false">IF(Q110="","",IF(Q110="-","-",IF(UPPER(Q110)="AB","+",VLOOKUP(Q110,'විෂය තොරතුරු'!$P$24:$Q$28,2))))</f>
        <v/>
      </c>
      <c r="BC110" s="168" t="str">
        <f aca="false">IF(R110="","",IF(R110="-","-",IF(UPPER(R110)="AB","+",VLOOKUP(R110,'විෂය තොරතුරු'!$P$24:$Q$28,2))))</f>
        <v/>
      </c>
      <c r="BD110" s="168" t="str">
        <f aca="false">IF(S110="","",IF(S110="-","-",IF(UPPER(S110)="AB","+",VLOOKUP(S110,'විෂය තොරතුරු'!$P$24:$Q$28,2))))</f>
        <v/>
      </c>
      <c r="BE110" s="168" t="str">
        <f aca="false">IF(T110="","",IF(T110="-","-",IF(UPPER(T110)="AB","+",VLOOKUP(T110,'විෂය තොරතුරු'!$P$24:$Q$28,2))))</f>
        <v/>
      </c>
      <c r="BF110" s="168" t="str">
        <f aca="false">IF(U110="","",IF(U110="-","-",IF(UPPER(U110)="AB","+",VLOOKUP(U110,'විෂය තොරතුරු'!$P$24:$Q$28,2))))</f>
        <v/>
      </c>
      <c r="BG110" s="170" t="str">
        <f aca="false">IF(V110="","",IF(V110="-","-",IF(UPPER(V110)="AB","+",VLOOKUP(V110,'විෂය තොරතුරු'!$P$24:$Q$28,2))))</f>
        <v/>
      </c>
      <c r="BH110" s="171" t="str">
        <f aca="false">IF(W110="","",IF(W110="-","-",IF(UPPER(W110)="AB","+",VLOOKUP(W110,'විෂය තොරතුරු'!$P$24:$Q$28,2))))</f>
        <v/>
      </c>
      <c r="BI110" s="168" t="str">
        <f aca="false">IF(X110="","",IF(X110="-","-",IF(UPPER(X110)="AB","+",VLOOKUP(X110,'විෂය තොරතුරු'!$P$24:$Q$28,2))))</f>
        <v/>
      </c>
      <c r="BJ110" s="168" t="str">
        <f aca="false">IF(Y110="","",IF(Y110="-","-",IF(UPPER(Y110)="AB","+",VLOOKUP(Y110,'විෂය තොරතුරු'!$P$24:$Q$28,2))))</f>
        <v/>
      </c>
      <c r="BK110" s="168" t="str">
        <f aca="false">IF(Z110="","",IF(Z110="-","-",IF(UPPER(Z110)="AB","+",VLOOKUP(Z110,'විෂය තොරතුරු'!$P$24:$Q$28,2))))</f>
        <v/>
      </c>
      <c r="BL110" s="168" t="str">
        <f aca="false">IF(AA110="","",IF(AA110="-","-",IF(UPPER(AA110)="AB","+",VLOOKUP(AA110,'විෂය තොරතුරු'!$P$24:$Q$28,2))))</f>
        <v/>
      </c>
      <c r="BM110" s="168" t="str">
        <f aca="false">IF(AB110="","",IF(AB110="-","-",IF(UPPER(AB110)="AB","+",VLOOKUP(AB110,'විෂය තොරතුරු'!$P$24:$Q$28,2))))</f>
        <v/>
      </c>
      <c r="BN110" s="168" t="str">
        <f aca="false">IF(AC110="","",IF(AC110="-","-",IF(UPPER(AC110)="AB","+",VLOOKUP(AC110,'විෂය තොරතුරු'!$P$24:$Q$28,2))))</f>
        <v/>
      </c>
      <c r="BO110" s="169" t="str">
        <f aca="false">IF(AD110="","",IF(AD110="-","-",IF(UPPER(AD110)="AB","+",VLOOKUP(AD110,'විෂය තොරතුරු'!$P$24:$Q$28,2))))</f>
        <v/>
      </c>
      <c r="BP110" s="171" t="str">
        <f aca="false">IF(AE110="","",IF(AE110="-","-",IF(UPPER(AE110)="AB","+",VLOOKUP(AE110,'විෂය තොරතුරු'!$P$24:$Q$28,2))))</f>
        <v/>
      </c>
      <c r="BQ110" s="168" t="str">
        <f aca="false">IF(AF110="","",IF(AF110="-","-",IF(UPPER(AF110)="AB","+",VLOOKUP(AF110,'විෂය තොරතුරු'!$P$24:$Q$28,2))))</f>
        <v/>
      </c>
      <c r="BR110" s="168" t="str">
        <f aca="false">IF(AG110="","",IF(AG110="-","-",IF(UPPER(AG110)="AB","+",VLOOKUP(AG110,'විෂය තොරතුරු'!$P$24:$Q$28,2))))</f>
        <v/>
      </c>
      <c r="BS110" s="168" t="str">
        <f aca="false">IF(AH110="","",IF(AH110="-","-",IF(UPPER(AH110)="AB","+",VLOOKUP(AH110,'විෂය තොරතුරු'!$P$24:$Q$28,2))))</f>
        <v/>
      </c>
      <c r="BT110" s="168" t="str">
        <f aca="false">IF(AI110="","",IF(AI110="-","-",IF(UPPER(AI110)="AB","+",VLOOKUP(AI110,'විෂය තොරතුරු'!$P$24:$Q$28,2))))</f>
        <v/>
      </c>
      <c r="BU110" s="168" t="str">
        <f aca="false">IF(AJ110="","",IF(AJ110="-","-",IF(UPPER(AJ110)="AB","+",VLOOKUP(AJ110,'විෂය තොරතුරු'!$P$24:$Q$28,2))))</f>
        <v/>
      </c>
      <c r="BV110" s="168" t="str">
        <f aca="false">IF(AK110="","",IF(AK110="-","-",IF(UPPER(AK110)="AB","+",VLOOKUP(AK110,'විෂය තොරතුරු'!$P$24:$Q$28,2))))</f>
        <v/>
      </c>
      <c r="BW110" s="169" t="str">
        <f aca="false">IF(AL110="","",IF(AL110="-","-",IF(UPPER(AL110)="AB","+",VLOOKUP(AL110,'විෂය තොරතුරු'!$P$24:$Q$28,2))))</f>
        <v/>
      </c>
      <c r="BX110" s="171" t="str">
        <f aca="false">IF($B110="","",COUNTIF($AP110:$BW110,"A"))</f>
        <v/>
      </c>
      <c r="BY110" s="171" t="str">
        <f aca="false">IF($B110="","",COUNTIF($AP110:$BW110,"B"))</f>
        <v/>
      </c>
      <c r="BZ110" s="171" t="str">
        <f aca="false">IF($B110="","",COUNTIF($AP110:$BW110,"C"))</f>
        <v/>
      </c>
      <c r="CA110" s="171" t="str">
        <f aca="false">IF($B110="","",COUNTIF($AP110:$BW110,"S"))</f>
        <v/>
      </c>
      <c r="CB110" s="171" t="str">
        <f aca="false">IF($B110="","",COUNTIF($AP110:$BW110,"W"))</f>
        <v/>
      </c>
      <c r="CC110" s="171" t="str">
        <f aca="false">IF(B110="","",SUM(BX110:CA110))</f>
        <v/>
      </c>
      <c r="CD110" s="169" t="str">
        <f aca="false">IF(B110="","",SUM(BX110:BZ110))</f>
        <v/>
      </c>
      <c r="CE110" s="172" t="str">
        <f aca="false">IF(B110="","",IF(AND(CC110&gt;=6,CD110&gt;=3,OR(E110&gt;=35,F110&gt;=35),L110&gt;=35),"6/3 සමත්",IF(AND(CC110&gt;=5,CD110&gt;=3,OR(E110&gt;=35,F110&gt;=35,L110&gt;=35)),"5/3 සමත්",IF(AND(CC110&gt;=4,CD110&gt;=1,OR(E110&gt;=20,F110&gt;=20,L110&gt;=20)),"සමත් කළ හැකි",IF(CB110=9,"W9","අසමත් ?")))))</f>
        <v/>
      </c>
    </row>
    <row r="111" customFormat="false" ht="13.8" hidden="false" customHeight="false" outlineLevel="0" collapsed="false">
      <c r="A111" s="160" t="n">
        <v>12</v>
      </c>
      <c r="B111" s="161"/>
      <c r="C111" s="161"/>
      <c r="D111" s="162"/>
      <c r="E111" s="163"/>
      <c r="F111" s="164"/>
      <c r="G111" s="163"/>
      <c r="H111" s="165"/>
      <c r="I111" s="165"/>
      <c r="J111" s="164"/>
      <c r="K111" s="163"/>
      <c r="L111" s="165"/>
      <c r="M111" s="165"/>
      <c r="N111" s="164"/>
      <c r="O111" s="163"/>
      <c r="P111" s="165"/>
      <c r="Q111" s="165"/>
      <c r="R111" s="165"/>
      <c r="S111" s="165"/>
      <c r="T111" s="165"/>
      <c r="U111" s="165"/>
      <c r="V111" s="164"/>
      <c r="W111" s="163"/>
      <c r="X111" s="165"/>
      <c r="Y111" s="165"/>
      <c r="Z111" s="165"/>
      <c r="AA111" s="165"/>
      <c r="AB111" s="165"/>
      <c r="AC111" s="165"/>
      <c r="AD111" s="164"/>
      <c r="AE111" s="163"/>
      <c r="AF111" s="165"/>
      <c r="AG111" s="165"/>
      <c r="AH111" s="165"/>
      <c r="AI111" s="165"/>
      <c r="AJ111" s="165"/>
      <c r="AK111" s="165"/>
      <c r="AL111" s="166"/>
      <c r="AM111" s="167" t="str">
        <f aca="false">IF(B111="","",SUM(E111:AL111))</f>
        <v/>
      </c>
      <c r="AN111" s="168" t="str">
        <f aca="false">IF(B111="","",AM111/9)</f>
        <v/>
      </c>
      <c r="AO111" s="169" t="str">
        <f aca="false">IF(B111="","",IF(AM111=0,"-",RANK(AM111,$AM$100:$AM$149,0)))</f>
        <v/>
      </c>
      <c r="AP111" s="167" t="str">
        <f aca="false">IF(E111="","",IF(E111="-","-",IF(UPPER(E111)="AB","+",VLOOKUP(E111,'විෂය තොරතුරු'!$P$24:$Q$28,2))))</f>
        <v/>
      </c>
      <c r="AQ111" s="168" t="str">
        <f aca="false">IF(F111="","",IF(F111="-","-",IF(UPPER(F111)="AB","+",VLOOKUP(F111,'විෂය තොරතුරු'!$P$24:$Q$28,2))))</f>
        <v/>
      </c>
      <c r="AR111" s="168" t="str">
        <f aca="false">IF(G111="","",IF(G111="-","-",IF(UPPER(G111)="AB","+",VLOOKUP(G111,'විෂය තොරතුරු'!$P$24:$Q$28,2))))</f>
        <v/>
      </c>
      <c r="AS111" s="168" t="str">
        <f aca="false">IF(H111="","",IF(H111="-","-",IF(UPPER(H111)="AB","+",VLOOKUP(H111,'විෂය තොරතුරු'!$P$24:$Q$28,2))))</f>
        <v/>
      </c>
      <c r="AT111" s="168" t="str">
        <f aca="false">IF(I111="","",IF(I111="-","-",IF(UPPER(I111)="AB","+",VLOOKUP(I111,'විෂය තොරතුරු'!$P$24:$Q$28,2))))</f>
        <v/>
      </c>
      <c r="AU111" s="170" t="str">
        <f aca="false">IF(J111="","",IF(J111="-","-",IF(UPPER(J111)="AB","+",VLOOKUP(J111,'විෂය තොරතුරු'!$P$24:$Q$28,2))))</f>
        <v/>
      </c>
      <c r="AV111" s="171" t="str">
        <f aca="false">IF(K111="","",IF(K111="-","-",IF(UPPER(K111)="AB","+",VLOOKUP(K111,'විෂය තොරතුරු'!$P$24:$Q$28,2))))</f>
        <v/>
      </c>
      <c r="AW111" s="168" t="str">
        <f aca="false">IF(L111="","",IF(L111="-","-",IF(UPPER(L111)="AB","+",VLOOKUP(L111,'විෂය තොරතුරු'!$P$24:$Q$28,2))))</f>
        <v/>
      </c>
      <c r="AX111" s="168" t="str">
        <f aca="false">IF(M111="","",IF(M111="-","-",IF(UPPER(M111)="AB","+",VLOOKUP(M111,'විෂය තොරතුරු'!$P$24:$Q$28,2))))</f>
        <v/>
      </c>
      <c r="AY111" s="169" t="str">
        <f aca="false">IF(N111="","",IF(N111="-","-",IF(UPPER(N111)="AB","+",VLOOKUP(N111,'විෂය තොරතුරු'!$P$24:$Q$28,2))))</f>
        <v/>
      </c>
      <c r="AZ111" s="167" t="str">
        <f aca="false">IF(O111="","",IF(O111="-","-",IF(UPPER(O111)="AB","+",VLOOKUP(O111,'විෂය තොරතුරු'!$P$24:$Q$28,2))))</f>
        <v/>
      </c>
      <c r="BA111" s="168" t="str">
        <f aca="false">IF(P111="","",IF(P111="-","-",IF(UPPER(P111)="AB","+",VLOOKUP(P111,'විෂය තොරතුරු'!$P$24:$Q$28,2))))</f>
        <v/>
      </c>
      <c r="BB111" s="168" t="str">
        <f aca="false">IF(Q111="","",IF(Q111="-","-",IF(UPPER(Q111)="AB","+",VLOOKUP(Q111,'විෂය තොරතුරු'!$P$24:$Q$28,2))))</f>
        <v/>
      </c>
      <c r="BC111" s="168" t="str">
        <f aca="false">IF(R111="","",IF(R111="-","-",IF(UPPER(R111)="AB","+",VLOOKUP(R111,'විෂය තොරතුරු'!$P$24:$Q$28,2))))</f>
        <v/>
      </c>
      <c r="BD111" s="168" t="str">
        <f aca="false">IF(S111="","",IF(S111="-","-",IF(UPPER(S111)="AB","+",VLOOKUP(S111,'විෂය තොරතුරු'!$P$24:$Q$28,2))))</f>
        <v/>
      </c>
      <c r="BE111" s="168" t="str">
        <f aca="false">IF(T111="","",IF(T111="-","-",IF(UPPER(T111)="AB","+",VLOOKUP(T111,'විෂය තොරතුරු'!$P$24:$Q$28,2))))</f>
        <v/>
      </c>
      <c r="BF111" s="168" t="str">
        <f aca="false">IF(U111="","",IF(U111="-","-",IF(UPPER(U111)="AB","+",VLOOKUP(U111,'විෂය තොරතුරු'!$P$24:$Q$28,2))))</f>
        <v/>
      </c>
      <c r="BG111" s="170" t="str">
        <f aca="false">IF(V111="","",IF(V111="-","-",IF(UPPER(V111)="AB","+",VLOOKUP(V111,'විෂය තොරතුරු'!$P$24:$Q$28,2))))</f>
        <v/>
      </c>
      <c r="BH111" s="171" t="str">
        <f aca="false">IF(W111="","",IF(W111="-","-",IF(UPPER(W111)="AB","+",VLOOKUP(W111,'විෂය තොරතුරු'!$P$24:$Q$28,2))))</f>
        <v/>
      </c>
      <c r="BI111" s="168" t="str">
        <f aca="false">IF(X111="","",IF(X111="-","-",IF(UPPER(X111)="AB","+",VLOOKUP(X111,'විෂය තොරතුරු'!$P$24:$Q$28,2))))</f>
        <v/>
      </c>
      <c r="BJ111" s="168" t="str">
        <f aca="false">IF(Y111="","",IF(Y111="-","-",IF(UPPER(Y111)="AB","+",VLOOKUP(Y111,'විෂය තොරතුරු'!$P$24:$Q$28,2))))</f>
        <v/>
      </c>
      <c r="BK111" s="168" t="str">
        <f aca="false">IF(Z111="","",IF(Z111="-","-",IF(UPPER(Z111)="AB","+",VLOOKUP(Z111,'විෂය තොරතුරු'!$P$24:$Q$28,2))))</f>
        <v/>
      </c>
      <c r="BL111" s="168" t="str">
        <f aca="false">IF(AA111="","",IF(AA111="-","-",IF(UPPER(AA111)="AB","+",VLOOKUP(AA111,'විෂය තොරතුරු'!$P$24:$Q$28,2))))</f>
        <v/>
      </c>
      <c r="BM111" s="168" t="str">
        <f aca="false">IF(AB111="","",IF(AB111="-","-",IF(UPPER(AB111)="AB","+",VLOOKUP(AB111,'විෂය තොරතුරු'!$P$24:$Q$28,2))))</f>
        <v/>
      </c>
      <c r="BN111" s="168" t="str">
        <f aca="false">IF(AC111="","",IF(AC111="-","-",IF(UPPER(AC111)="AB","+",VLOOKUP(AC111,'විෂය තොරතුරු'!$P$24:$Q$28,2))))</f>
        <v/>
      </c>
      <c r="BO111" s="169" t="str">
        <f aca="false">IF(AD111="","",IF(AD111="-","-",IF(UPPER(AD111)="AB","+",VLOOKUP(AD111,'විෂය තොරතුරු'!$P$24:$Q$28,2))))</f>
        <v/>
      </c>
      <c r="BP111" s="171" t="str">
        <f aca="false">IF(AE111="","",IF(AE111="-","-",IF(UPPER(AE111)="AB","+",VLOOKUP(AE111,'විෂය තොරතුරු'!$P$24:$Q$28,2))))</f>
        <v/>
      </c>
      <c r="BQ111" s="168" t="str">
        <f aca="false">IF(AF111="","",IF(AF111="-","-",IF(UPPER(AF111)="AB","+",VLOOKUP(AF111,'විෂය තොරතුරු'!$P$24:$Q$28,2))))</f>
        <v/>
      </c>
      <c r="BR111" s="168" t="str">
        <f aca="false">IF(AG111="","",IF(AG111="-","-",IF(UPPER(AG111)="AB","+",VLOOKUP(AG111,'විෂය තොරතුරු'!$P$24:$Q$28,2))))</f>
        <v/>
      </c>
      <c r="BS111" s="168" t="str">
        <f aca="false">IF(AH111="","",IF(AH111="-","-",IF(UPPER(AH111)="AB","+",VLOOKUP(AH111,'විෂය තොරතුරු'!$P$24:$Q$28,2))))</f>
        <v/>
      </c>
      <c r="BT111" s="168" t="str">
        <f aca="false">IF(AI111="","",IF(AI111="-","-",IF(UPPER(AI111)="AB","+",VLOOKUP(AI111,'විෂය තොරතුරු'!$P$24:$Q$28,2))))</f>
        <v/>
      </c>
      <c r="BU111" s="168" t="str">
        <f aca="false">IF(AJ111="","",IF(AJ111="-","-",IF(UPPER(AJ111)="AB","+",VLOOKUP(AJ111,'විෂය තොරතුරු'!$P$24:$Q$28,2))))</f>
        <v/>
      </c>
      <c r="BV111" s="168" t="str">
        <f aca="false">IF(AK111="","",IF(AK111="-","-",IF(UPPER(AK111)="AB","+",VLOOKUP(AK111,'විෂය තොරතුරු'!$P$24:$Q$28,2))))</f>
        <v/>
      </c>
      <c r="BW111" s="169" t="str">
        <f aca="false">IF(AL111="","",IF(AL111="-","-",IF(UPPER(AL111)="AB","+",VLOOKUP(AL111,'විෂය තොරතුරු'!$P$24:$Q$28,2))))</f>
        <v/>
      </c>
      <c r="BX111" s="171" t="str">
        <f aca="false">IF($B111="","",COUNTIF($AP111:$BW111,"A"))</f>
        <v/>
      </c>
      <c r="BY111" s="171" t="str">
        <f aca="false">IF($B111="","",COUNTIF($AP111:$BW111,"B"))</f>
        <v/>
      </c>
      <c r="BZ111" s="171" t="str">
        <f aca="false">IF($B111="","",COUNTIF($AP111:$BW111,"C"))</f>
        <v/>
      </c>
      <c r="CA111" s="171" t="str">
        <f aca="false">IF($B111="","",COUNTIF($AP111:$BW111,"S"))</f>
        <v/>
      </c>
      <c r="CB111" s="171" t="str">
        <f aca="false">IF($B111="","",COUNTIF($AP111:$BW111,"W"))</f>
        <v/>
      </c>
      <c r="CC111" s="171" t="str">
        <f aca="false">IF(B111="","",SUM(BX111:CA111))</f>
        <v/>
      </c>
      <c r="CD111" s="169" t="str">
        <f aca="false">IF(B111="","",SUM(BX111:BZ111))</f>
        <v/>
      </c>
      <c r="CE111" s="172" t="str">
        <f aca="false">IF(B111="","",IF(AND(CC111&gt;=6,CD111&gt;=3,OR(E111&gt;=35,F111&gt;=35),L111&gt;=35),"6/3 සමත්",IF(AND(CC111&gt;=5,CD111&gt;=3,OR(E111&gt;=35,F111&gt;=35,L111&gt;=35)),"5/3 සමත්",IF(AND(CC111&gt;=4,CD111&gt;=1,OR(E111&gt;=20,F111&gt;=20,L111&gt;=20)),"සමත් කළ හැකි",IF(CB111=9,"W9","අසමත් ?")))))</f>
        <v/>
      </c>
    </row>
    <row r="112" customFormat="false" ht="13.8" hidden="false" customHeight="false" outlineLevel="0" collapsed="false">
      <c r="A112" s="160" t="n">
        <v>13</v>
      </c>
      <c r="B112" s="161"/>
      <c r="C112" s="161"/>
      <c r="D112" s="162"/>
      <c r="E112" s="163"/>
      <c r="F112" s="164"/>
      <c r="G112" s="163"/>
      <c r="H112" s="165"/>
      <c r="I112" s="165"/>
      <c r="J112" s="164"/>
      <c r="K112" s="163"/>
      <c r="L112" s="165"/>
      <c r="M112" s="165"/>
      <c r="N112" s="164"/>
      <c r="O112" s="163"/>
      <c r="P112" s="165"/>
      <c r="Q112" s="165"/>
      <c r="R112" s="165"/>
      <c r="S112" s="165"/>
      <c r="T112" s="165"/>
      <c r="U112" s="165"/>
      <c r="V112" s="164"/>
      <c r="W112" s="163"/>
      <c r="X112" s="165"/>
      <c r="Y112" s="165"/>
      <c r="Z112" s="165"/>
      <c r="AA112" s="165"/>
      <c r="AB112" s="165"/>
      <c r="AC112" s="165"/>
      <c r="AD112" s="164"/>
      <c r="AE112" s="163"/>
      <c r="AF112" s="165"/>
      <c r="AG112" s="165"/>
      <c r="AH112" s="165"/>
      <c r="AI112" s="165"/>
      <c r="AJ112" s="165"/>
      <c r="AK112" s="165"/>
      <c r="AL112" s="166"/>
      <c r="AM112" s="167" t="str">
        <f aca="false">IF(B112="","",SUM(E112:AL112))</f>
        <v/>
      </c>
      <c r="AN112" s="168" t="str">
        <f aca="false">IF(B112="","",AM112/9)</f>
        <v/>
      </c>
      <c r="AO112" s="169" t="str">
        <f aca="false">IF(B112="","",IF(AM112=0,"-",RANK(AM112,$AM$100:$AM$149,0)))</f>
        <v/>
      </c>
      <c r="AP112" s="167" t="str">
        <f aca="false">IF(E112="","",IF(E112="-","-",IF(UPPER(E112)="AB","+",VLOOKUP(E112,'විෂය තොරතුරු'!$P$24:$Q$28,2))))</f>
        <v/>
      </c>
      <c r="AQ112" s="168" t="str">
        <f aca="false">IF(F112="","",IF(F112="-","-",IF(UPPER(F112)="AB","+",VLOOKUP(F112,'විෂය තොරතුරු'!$P$24:$Q$28,2))))</f>
        <v/>
      </c>
      <c r="AR112" s="168" t="str">
        <f aca="false">IF(G112="","",IF(G112="-","-",IF(UPPER(G112)="AB","+",VLOOKUP(G112,'විෂය තොරතුරු'!$P$24:$Q$28,2))))</f>
        <v/>
      </c>
      <c r="AS112" s="168" t="str">
        <f aca="false">IF(H112="","",IF(H112="-","-",IF(UPPER(H112)="AB","+",VLOOKUP(H112,'විෂය තොරතුරු'!$P$24:$Q$28,2))))</f>
        <v/>
      </c>
      <c r="AT112" s="168" t="str">
        <f aca="false">IF(I112="","",IF(I112="-","-",IF(UPPER(I112)="AB","+",VLOOKUP(I112,'විෂය තොරතුරු'!$P$24:$Q$28,2))))</f>
        <v/>
      </c>
      <c r="AU112" s="170" t="str">
        <f aca="false">IF(J112="","",IF(J112="-","-",IF(UPPER(J112)="AB","+",VLOOKUP(J112,'විෂය තොරතුරු'!$P$24:$Q$28,2))))</f>
        <v/>
      </c>
      <c r="AV112" s="171" t="str">
        <f aca="false">IF(K112="","",IF(K112="-","-",IF(UPPER(K112)="AB","+",VLOOKUP(K112,'විෂය තොරතුරු'!$P$24:$Q$28,2))))</f>
        <v/>
      </c>
      <c r="AW112" s="168" t="str">
        <f aca="false">IF(L112="","",IF(L112="-","-",IF(UPPER(L112)="AB","+",VLOOKUP(L112,'විෂය තොරතුරු'!$P$24:$Q$28,2))))</f>
        <v/>
      </c>
      <c r="AX112" s="168" t="str">
        <f aca="false">IF(M112="","",IF(M112="-","-",IF(UPPER(M112)="AB","+",VLOOKUP(M112,'විෂය තොරතුරු'!$P$24:$Q$28,2))))</f>
        <v/>
      </c>
      <c r="AY112" s="169" t="str">
        <f aca="false">IF(N112="","",IF(N112="-","-",IF(UPPER(N112)="AB","+",VLOOKUP(N112,'විෂය තොරතුරු'!$P$24:$Q$28,2))))</f>
        <v/>
      </c>
      <c r="AZ112" s="167" t="str">
        <f aca="false">IF(O112="","",IF(O112="-","-",IF(UPPER(O112)="AB","+",VLOOKUP(O112,'විෂය තොරතුරු'!$P$24:$Q$28,2))))</f>
        <v/>
      </c>
      <c r="BA112" s="168" t="str">
        <f aca="false">IF(P112="","",IF(P112="-","-",IF(UPPER(P112)="AB","+",VLOOKUP(P112,'විෂය තොරතුරු'!$P$24:$Q$28,2))))</f>
        <v/>
      </c>
      <c r="BB112" s="168" t="str">
        <f aca="false">IF(Q112="","",IF(Q112="-","-",IF(UPPER(Q112)="AB","+",VLOOKUP(Q112,'විෂය තොරතුරු'!$P$24:$Q$28,2))))</f>
        <v/>
      </c>
      <c r="BC112" s="168" t="str">
        <f aca="false">IF(R112="","",IF(R112="-","-",IF(UPPER(R112)="AB","+",VLOOKUP(R112,'විෂය තොරතුරු'!$P$24:$Q$28,2))))</f>
        <v/>
      </c>
      <c r="BD112" s="168" t="str">
        <f aca="false">IF(S112="","",IF(S112="-","-",IF(UPPER(S112)="AB","+",VLOOKUP(S112,'විෂය තොරතුරු'!$P$24:$Q$28,2))))</f>
        <v/>
      </c>
      <c r="BE112" s="168" t="str">
        <f aca="false">IF(T112="","",IF(T112="-","-",IF(UPPER(T112)="AB","+",VLOOKUP(T112,'විෂය තොරතුරු'!$P$24:$Q$28,2))))</f>
        <v/>
      </c>
      <c r="BF112" s="168" t="str">
        <f aca="false">IF(U112="","",IF(U112="-","-",IF(UPPER(U112)="AB","+",VLOOKUP(U112,'විෂය තොරතුරු'!$P$24:$Q$28,2))))</f>
        <v/>
      </c>
      <c r="BG112" s="170" t="str">
        <f aca="false">IF(V112="","",IF(V112="-","-",IF(UPPER(V112)="AB","+",VLOOKUP(V112,'විෂය තොරතුරු'!$P$24:$Q$28,2))))</f>
        <v/>
      </c>
      <c r="BH112" s="171" t="str">
        <f aca="false">IF(W112="","",IF(W112="-","-",IF(UPPER(W112)="AB","+",VLOOKUP(W112,'විෂය තොරතුරු'!$P$24:$Q$28,2))))</f>
        <v/>
      </c>
      <c r="BI112" s="168" t="str">
        <f aca="false">IF(X112="","",IF(X112="-","-",IF(UPPER(X112)="AB","+",VLOOKUP(X112,'විෂය තොරතුරු'!$P$24:$Q$28,2))))</f>
        <v/>
      </c>
      <c r="BJ112" s="168" t="str">
        <f aca="false">IF(Y112="","",IF(Y112="-","-",IF(UPPER(Y112)="AB","+",VLOOKUP(Y112,'විෂය තොරතුරු'!$P$24:$Q$28,2))))</f>
        <v/>
      </c>
      <c r="BK112" s="168" t="str">
        <f aca="false">IF(Z112="","",IF(Z112="-","-",IF(UPPER(Z112)="AB","+",VLOOKUP(Z112,'විෂය තොරතුරු'!$P$24:$Q$28,2))))</f>
        <v/>
      </c>
      <c r="BL112" s="168" t="str">
        <f aca="false">IF(AA112="","",IF(AA112="-","-",IF(UPPER(AA112)="AB","+",VLOOKUP(AA112,'විෂය තොරතුරු'!$P$24:$Q$28,2))))</f>
        <v/>
      </c>
      <c r="BM112" s="168" t="str">
        <f aca="false">IF(AB112="","",IF(AB112="-","-",IF(UPPER(AB112)="AB","+",VLOOKUP(AB112,'විෂය තොරතුරු'!$P$24:$Q$28,2))))</f>
        <v/>
      </c>
      <c r="BN112" s="168" t="str">
        <f aca="false">IF(AC112="","",IF(AC112="-","-",IF(UPPER(AC112)="AB","+",VLOOKUP(AC112,'විෂය තොරතුරු'!$P$24:$Q$28,2))))</f>
        <v/>
      </c>
      <c r="BO112" s="169" t="str">
        <f aca="false">IF(AD112="","",IF(AD112="-","-",IF(UPPER(AD112)="AB","+",VLOOKUP(AD112,'විෂය තොරතුරු'!$P$24:$Q$28,2))))</f>
        <v/>
      </c>
      <c r="BP112" s="171" t="str">
        <f aca="false">IF(AE112="","",IF(AE112="-","-",IF(UPPER(AE112)="AB","+",VLOOKUP(AE112,'විෂය තොරතුරු'!$P$24:$Q$28,2))))</f>
        <v/>
      </c>
      <c r="BQ112" s="168" t="str">
        <f aca="false">IF(AF112="","",IF(AF112="-","-",IF(UPPER(AF112)="AB","+",VLOOKUP(AF112,'විෂය තොරතුරු'!$P$24:$Q$28,2))))</f>
        <v/>
      </c>
      <c r="BR112" s="168" t="str">
        <f aca="false">IF(AG112="","",IF(AG112="-","-",IF(UPPER(AG112)="AB","+",VLOOKUP(AG112,'විෂය තොරතුරු'!$P$24:$Q$28,2))))</f>
        <v/>
      </c>
      <c r="BS112" s="168" t="str">
        <f aca="false">IF(AH112="","",IF(AH112="-","-",IF(UPPER(AH112)="AB","+",VLOOKUP(AH112,'විෂය තොරතුරු'!$P$24:$Q$28,2))))</f>
        <v/>
      </c>
      <c r="BT112" s="168" t="str">
        <f aca="false">IF(AI112="","",IF(AI112="-","-",IF(UPPER(AI112)="AB","+",VLOOKUP(AI112,'විෂය තොරතුරු'!$P$24:$Q$28,2))))</f>
        <v/>
      </c>
      <c r="BU112" s="168" t="str">
        <f aca="false">IF(AJ112="","",IF(AJ112="-","-",IF(UPPER(AJ112)="AB","+",VLOOKUP(AJ112,'විෂය තොරතුරු'!$P$24:$Q$28,2))))</f>
        <v/>
      </c>
      <c r="BV112" s="168" t="str">
        <f aca="false">IF(AK112="","",IF(AK112="-","-",IF(UPPER(AK112)="AB","+",VLOOKUP(AK112,'විෂය තොරතුරු'!$P$24:$Q$28,2))))</f>
        <v/>
      </c>
      <c r="BW112" s="169" t="str">
        <f aca="false">IF(AL112="","",IF(AL112="-","-",IF(UPPER(AL112)="AB","+",VLOOKUP(AL112,'විෂය තොරතුරු'!$P$24:$Q$28,2))))</f>
        <v/>
      </c>
      <c r="BX112" s="171" t="str">
        <f aca="false">IF($B112="","",COUNTIF($AP112:$BW112,"A"))</f>
        <v/>
      </c>
      <c r="BY112" s="171" t="str">
        <f aca="false">IF($B112="","",COUNTIF($AP112:$BW112,"B"))</f>
        <v/>
      </c>
      <c r="BZ112" s="171" t="str">
        <f aca="false">IF($B112="","",COUNTIF($AP112:$BW112,"C"))</f>
        <v/>
      </c>
      <c r="CA112" s="171" t="str">
        <f aca="false">IF($B112="","",COUNTIF($AP112:$BW112,"S"))</f>
        <v/>
      </c>
      <c r="CB112" s="171" t="str">
        <f aca="false">IF($B112="","",COUNTIF($AP112:$BW112,"W"))</f>
        <v/>
      </c>
      <c r="CC112" s="171" t="str">
        <f aca="false">IF(B112="","",SUM(BX112:CA112))</f>
        <v/>
      </c>
      <c r="CD112" s="169" t="str">
        <f aca="false">IF(B112="","",SUM(BX112:BZ112))</f>
        <v/>
      </c>
      <c r="CE112" s="172" t="str">
        <f aca="false">IF(B112="","",IF(AND(CC112&gt;=6,CD112&gt;=3,OR(E112&gt;=35,F112&gt;=35),L112&gt;=35),"6/3 සමත්",IF(AND(CC112&gt;=5,CD112&gt;=3,OR(E112&gt;=35,F112&gt;=35,L112&gt;=35)),"5/3 සමත්",IF(AND(CC112&gt;=4,CD112&gt;=1,OR(E112&gt;=20,F112&gt;=20,L112&gt;=20)),"සමත් කළ හැකි",IF(CB112=9,"W9","අසමත් ?")))))</f>
        <v/>
      </c>
    </row>
    <row r="113" customFormat="false" ht="13.8" hidden="false" customHeight="false" outlineLevel="0" collapsed="false">
      <c r="A113" s="160" t="n">
        <v>14</v>
      </c>
      <c r="B113" s="161"/>
      <c r="C113" s="161"/>
      <c r="D113" s="162"/>
      <c r="E113" s="163"/>
      <c r="F113" s="164"/>
      <c r="G113" s="163"/>
      <c r="H113" s="165"/>
      <c r="I113" s="165"/>
      <c r="J113" s="164"/>
      <c r="K113" s="163"/>
      <c r="L113" s="165"/>
      <c r="M113" s="165"/>
      <c r="N113" s="164"/>
      <c r="O113" s="163"/>
      <c r="P113" s="165"/>
      <c r="Q113" s="165"/>
      <c r="R113" s="165"/>
      <c r="S113" s="165"/>
      <c r="T113" s="165"/>
      <c r="U113" s="165"/>
      <c r="V113" s="164"/>
      <c r="W113" s="163"/>
      <c r="X113" s="165"/>
      <c r="Y113" s="165"/>
      <c r="Z113" s="165"/>
      <c r="AA113" s="165"/>
      <c r="AB113" s="165"/>
      <c r="AC113" s="165"/>
      <c r="AD113" s="164"/>
      <c r="AE113" s="163"/>
      <c r="AF113" s="165"/>
      <c r="AG113" s="165"/>
      <c r="AH113" s="165"/>
      <c r="AI113" s="165"/>
      <c r="AJ113" s="165"/>
      <c r="AK113" s="165"/>
      <c r="AL113" s="166"/>
      <c r="AM113" s="167" t="str">
        <f aca="false">IF(B113="","",SUM(E113:AL113))</f>
        <v/>
      </c>
      <c r="AN113" s="168" t="str">
        <f aca="false">IF(B113="","",AM113/9)</f>
        <v/>
      </c>
      <c r="AO113" s="169" t="str">
        <f aca="false">IF(B113="","",IF(AM113=0,"-",RANK(AM113,$AM$100:$AM$149,0)))</f>
        <v/>
      </c>
      <c r="AP113" s="167" t="str">
        <f aca="false">IF(E113="","",IF(E113="-","-",IF(UPPER(E113)="AB","+",VLOOKUP(E113,'විෂය තොරතුරු'!$P$24:$Q$28,2))))</f>
        <v/>
      </c>
      <c r="AQ113" s="168" t="str">
        <f aca="false">IF(F113="","",IF(F113="-","-",IF(UPPER(F113)="AB","+",VLOOKUP(F113,'විෂය තොරතුරු'!$P$24:$Q$28,2))))</f>
        <v/>
      </c>
      <c r="AR113" s="168" t="str">
        <f aca="false">IF(G113="","",IF(G113="-","-",IF(UPPER(G113)="AB","+",VLOOKUP(G113,'විෂය තොරතුරු'!$P$24:$Q$28,2))))</f>
        <v/>
      </c>
      <c r="AS113" s="168" t="str">
        <f aca="false">IF(H113="","",IF(H113="-","-",IF(UPPER(H113)="AB","+",VLOOKUP(H113,'විෂය තොරතුරු'!$P$24:$Q$28,2))))</f>
        <v/>
      </c>
      <c r="AT113" s="168" t="str">
        <f aca="false">IF(I113="","",IF(I113="-","-",IF(UPPER(I113)="AB","+",VLOOKUP(I113,'විෂය තොරතුරු'!$P$24:$Q$28,2))))</f>
        <v/>
      </c>
      <c r="AU113" s="170" t="str">
        <f aca="false">IF(J113="","",IF(J113="-","-",IF(UPPER(J113)="AB","+",VLOOKUP(J113,'විෂය තොරතුරු'!$P$24:$Q$28,2))))</f>
        <v/>
      </c>
      <c r="AV113" s="171" t="str">
        <f aca="false">IF(K113="","",IF(K113="-","-",IF(UPPER(K113)="AB","+",VLOOKUP(K113,'විෂය තොරතුරු'!$P$24:$Q$28,2))))</f>
        <v/>
      </c>
      <c r="AW113" s="168" t="str">
        <f aca="false">IF(L113="","",IF(L113="-","-",IF(UPPER(L113)="AB","+",VLOOKUP(L113,'විෂය තොරතුරු'!$P$24:$Q$28,2))))</f>
        <v/>
      </c>
      <c r="AX113" s="168" t="str">
        <f aca="false">IF(M113="","",IF(M113="-","-",IF(UPPER(M113)="AB","+",VLOOKUP(M113,'විෂය තොරතුරු'!$P$24:$Q$28,2))))</f>
        <v/>
      </c>
      <c r="AY113" s="169" t="str">
        <f aca="false">IF(N113="","",IF(N113="-","-",IF(UPPER(N113)="AB","+",VLOOKUP(N113,'විෂය තොරතුරු'!$P$24:$Q$28,2))))</f>
        <v/>
      </c>
      <c r="AZ113" s="167" t="str">
        <f aca="false">IF(O113="","",IF(O113="-","-",IF(UPPER(O113)="AB","+",VLOOKUP(O113,'විෂය තොරතුරු'!$P$24:$Q$28,2))))</f>
        <v/>
      </c>
      <c r="BA113" s="168" t="str">
        <f aca="false">IF(P113="","",IF(P113="-","-",IF(UPPER(P113)="AB","+",VLOOKUP(P113,'විෂය තොරතුරු'!$P$24:$Q$28,2))))</f>
        <v/>
      </c>
      <c r="BB113" s="168" t="str">
        <f aca="false">IF(Q113="","",IF(Q113="-","-",IF(UPPER(Q113)="AB","+",VLOOKUP(Q113,'විෂය තොරතුරු'!$P$24:$Q$28,2))))</f>
        <v/>
      </c>
      <c r="BC113" s="168" t="str">
        <f aca="false">IF(R113="","",IF(R113="-","-",IF(UPPER(R113)="AB","+",VLOOKUP(R113,'විෂය තොරතුරු'!$P$24:$Q$28,2))))</f>
        <v/>
      </c>
      <c r="BD113" s="168" t="str">
        <f aca="false">IF(S113="","",IF(S113="-","-",IF(UPPER(S113)="AB","+",VLOOKUP(S113,'විෂය තොරතුරු'!$P$24:$Q$28,2))))</f>
        <v/>
      </c>
      <c r="BE113" s="168" t="str">
        <f aca="false">IF(T113="","",IF(T113="-","-",IF(UPPER(T113)="AB","+",VLOOKUP(T113,'විෂය තොරතුරු'!$P$24:$Q$28,2))))</f>
        <v/>
      </c>
      <c r="BF113" s="168" t="str">
        <f aca="false">IF(U113="","",IF(U113="-","-",IF(UPPER(U113)="AB","+",VLOOKUP(U113,'විෂය තොරතුරු'!$P$24:$Q$28,2))))</f>
        <v/>
      </c>
      <c r="BG113" s="170" t="str">
        <f aca="false">IF(V113="","",IF(V113="-","-",IF(UPPER(V113)="AB","+",VLOOKUP(V113,'විෂය තොරතුරු'!$P$24:$Q$28,2))))</f>
        <v/>
      </c>
      <c r="BH113" s="171" t="str">
        <f aca="false">IF(W113="","",IF(W113="-","-",IF(UPPER(W113)="AB","+",VLOOKUP(W113,'විෂය තොරතුරු'!$P$24:$Q$28,2))))</f>
        <v/>
      </c>
      <c r="BI113" s="168" t="str">
        <f aca="false">IF(X113="","",IF(X113="-","-",IF(UPPER(X113)="AB","+",VLOOKUP(X113,'විෂය තොරතුරු'!$P$24:$Q$28,2))))</f>
        <v/>
      </c>
      <c r="BJ113" s="168" t="str">
        <f aca="false">IF(Y113="","",IF(Y113="-","-",IF(UPPER(Y113)="AB","+",VLOOKUP(Y113,'විෂය තොරතුරු'!$P$24:$Q$28,2))))</f>
        <v/>
      </c>
      <c r="BK113" s="168" t="str">
        <f aca="false">IF(Z113="","",IF(Z113="-","-",IF(UPPER(Z113)="AB","+",VLOOKUP(Z113,'විෂය තොරතුරු'!$P$24:$Q$28,2))))</f>
        <v/>
      </c>
      <c r="BL113" s="168" t="str">
        <f aca="false">IF(AA113="","",IF(AA113="-","-",IF(UPPER(AA113)="AB","+",VLOOKUP(AA113,'විෂය තොරතුරු'!$P$24:$Q$28,2))))</f>
        <v/>
      </c>
      <c r="BM113" s="168" t="str">
        <f aca="false">IF(AB113="","",IF(AB113="-","-",IF(UPPER(AB113)="AB","+",VLOOKUP(AB113,'විෂය තොරතුරු'!$P$24:$Q$28,2))))</f>
        <v/>
      </c>
      <c r="BN113" s="168" t="str">
        <f aca="false">IF(AC113="","",IF(AC113="-","-",IF(UPPER(AC113)="AB","+",VLOOKUP(AC113,'විෂය තොරතුරු'!$P$24:$Q$28,2))))</f>
        <v/>
      </c>
      <c r="BO113" s="169" t="str">
        <f aca="false">IF(AD113="","",IF(AD113="-","-",IF(UPPER(AD113)="AB","+",VLOOKUP(AD113,'විෂය තොරතුරු'!$P$24:$Q$28,2))))</f>
        <v/>
      </c>
      <c r="BP113" s="171" t="str">
        <f aca="false">IF(AE113="","",IF(AE113="-","-",IF(UPPER(AE113)="AB","+",VLOOKUP(AE113,'විෂය තොරතුරු'!$P$24:$Q$28,2))))</f>
        <v/>
      </c>
      <c r="BQ113" s="168" t="str">
        <f aca="false">IF(AF113="","",IF(AF113="-","-",IF(UPPER(AF113)="AB","+",VLOOKUP(AF113,'විෂය තොරතුරු'!$P$24:$Q$28,2))))</f>
        <v/>
      </c>
      <c r="BR113" s="168" t="str">
        <f aca="false">IF(AG113="","",IF(AG113="-","-",IF(UPPER(AG113)="AB","+",VLOOKUP(AG113,'විෂය තොරතුරු'!$P$24:$Q$28,2))))</f>
        <v/>
      </c>
      <c r="BS113" s="168" t="str">
        <f aca="false">IF(AH113="","",IF(AH113="-","-",IF(UPPER(AH113)="AB","+",VLOOKUP(AH113,'විෂය තොරතුරු'!$P$24:$Q$28,2))))</f>
        <v/>
      </c>
      <c r="BT113" s="168" t="str">
        <f aca="false">IF(AI113="","",IF(AI113="-","-",IF(UPPER(AI113)="AB","+",VLOOKUP(AI113,'විෂය තොරතුරු'!$P$24:$Q$28,2))))</f>
        <v/>
      </c>
      <c r="BU113" s="168" t="str">
        <f aca="false">IF(AJ113="","",IF(AJ113="-","-",IF(UPPER(AJ113)="AB","+",VLOOKUP(AJ113,'විෂය තොරතුරු'!$P$24:$Q$28,2))))</f>
        <v/>
      </c>
      <c r="BV113" s="168" t="str">
        <f aca="false">IF(AK113="","",IF(AK113="-","-",IF(UPPER(AK113)="AB","+",VLOOKUP(AK113,'විෂය තොරතුරු'!$P$24:$Q$28,2))))</f>
        <v/>
      </c>
      <c r="BW113" s="169" t="str">
        <f aca="false">IF(AL113="","",IF(AL113="-","-",IF(UPPER(AL113)="AB","+",VLOOKUP(AL113,'විෂය තොරතුරු'!$P$24:$Q$28,2))))</f>
        <v/>
      </c>
      <c r="BX113" s="171" t="str">
        <f aca="false">IF($B113="","",COUNTIF($AP113:$BW113,"A"))</f>
        <v/>
      </c>
      <c r="BY113" s="171" t="str">
        <f aca="false">IF($B113="","",COUNTIF($AP113:$BW113,"B"))</f>
        <v/>
      </c>
      <c r="BZ113" s="171" t="str">
        <f aca="false">IF($B113="","",COUNTIF($AP113:$BW113,"C"))</f>
        <v/>
      </c>
      <c r="CA113" s="171" t="str">
        <f aca="false">IF($B113="","",COUNTIF($AP113:$BW113,"S"))</f>
        <v/>
      </c>
      <c r="CB113" s="171" t="str">
        <f aca="false">IF($B113="","",COUNTIF($AP113:$BW113,"W"))</f>
        <v/>
      </c>
      <c r="CC113" s="171" t="str">
        <f aca="false">IF(B113="","",SUM(BX113:CA113))</f>
        <v/>
      </c>
      <c r="CD113" s="169" t="str">
        <f aca="false">IF(B113="","",SUM(BX113:BZ113))</f>
        <v/>
      </c>
      <c r="CE113" s="172" t="str">
        <f aca="false">IF(B113="","",IF(AND(CC113&gt;=6,CD113&gt;=3,OR(E113&gt;=35,F113&gt;=35),L113&gt;=35),"6/3 සමත්",IF(AND(CC113&gt;=5,CD113&gt;=3,OR(E113&gt;=35,F113&gt;=35,L113&gt;=35)),"5/3 සමත්",IF(AND(CC113&gt;=4,CD113&gt;=1,OR(E113&gt;=20,F113&gt;=20,L113&gt;=20)),"සමත් කළ හැකි",IF(CB113=9,"W9","අසමත් ?")))))</f>
        <v/>
      </c>
    </row>
    <row r="114" customFormat="false" ht="13.8" hidden="false" customHeight="false" outlineLevel="0" collapsed="false">
      <c r="A114" s="160" t="n">
        <v>15</v>
      </c>
      <c r="B114" s="161"/>
      <c r="C114" s="161"/>
      <c r="D114" s="162"/>
      <c r="E114" s="163"/>
      <c r="F114" s="164"/>
      <c r="G114" s="163"/>
      <c r="H114" s="165"/>
      <c r="I114" s="165"/>
      <c r="J114" s="164"/>
      <c r="K114" s="163"/>
      <c r="L114" s="165"/>
      <c r="M114" s="165"/>
      <c r="N114" s="164"/>
      <c r="O114" s="163"/>
      <c r="P114" s="165"/>
      <c r="Q114" s="165"/>
      <c r="R114" s="165"/>
      <c r="S114" s="165"/>
      <c r="T114" s="165"/>
      <c r="U114" s="165"/>
      <c r="V114" s="164"/>
      <c r="W114" s="163"/>
      <c r="X114" s="165"/>
      <c r="Y114" s="165"/>
      <c r="Z114" s="165"/>
      <c r="AA114" s="165"/>
      <c r="AB114" s="165"/>
      <c r="AC114" s="165"/>
      <c r="AD114" s="164"/>
      <c r="AE114" s="163"/>
      <c r="AF114" s="165"/>
      <c r="AG114" s="165"/>
      <c r="AH114" s="165"/>
      <c r="AI114" s="165"/>
      <c r="AJ114" s="165"/>
      <c r="AK114" s="165"/>
      <c r="AL114" s="166"/>
      <c r="AM114" s="167" t="str">
        <f aca="false">IF(B114="","",SUM(E114:AL114))</f>
        <v/>
      </c>
      <c r="AN114" s="168" t="str">
        <f aca="false">IF(B114="","",AM114/9)</f>
        <v/>
      </c>
      <c r="AO114" s="169" t="str">
        <f aca="false">IF(B114="","",IF(AM114=0,"-",RANK(AM114,$AM$100:$AM$149,0)))</f>
        <v/>
      </c>
      <c r="AP114" s="167" t="str">
        <f aca="false">IF(E114="","",IF(E114="-","-",IF(UPPER(E114)="AB","+",VLOOKUP(E114,'විෂය තොරතුරු'!$P$24:$Q$28,2))))</f>
        <v/>
      </c>
      <c r="AQ114" s="168" t="str">
        <f aca="false">IF(F114="","",IF(F114="-","-",IF(UPPER(F114)="AB","+",VLOOKUP(F114,'විෂය තොරතුරු'!$P$24:$Q$28,2))))</f>
        <v/>
      </c>
      <c r="AR114" s="168" t="str">
        <f aca="false">IF(G114="","",IF(G114="-","-",IF(UPPER(G114)="AB","+",VLOOKUP(G114,'විෂය තොරතුරු'!$P$24:$Q$28,2))))</f>
        <v/>
      </c>
      <c r="AS114" s="168" t="str">
        <f aca="false">IF(H114="","",IF(H114="-","-",IF(UPPER(H114)="AB","+",VLOOKUP(H114,'විෂය තොරතුරු'!$P$24:$Q$28,2))))</f>
        <v/>
      </c>
      <c r="AT114" s="168" t="str">
        <f aca="false">IF(I114="","",IF(I114="-","-",IF(UPPER(I114)="AB","+",VLOOKUP(I114,'විෂය තොරතුරු'!$P$24:$Q$28,2))))</f>
        <v/>
      </c>
      <c r="AU114" s="170" t="str">
        <f aca="false">IF(J114="","",IF(J114="-","-",IF(UPPER(J114)="AB","+",VLOOKUP(J114,'විෂය තොරතුරු'!$P$24:$Q$28,2))))</f>
        <v/>
      </c>
      <c r="AV114" s="171" t="str">
        <f aca="false">IF(K114="","",IF(K114="-","-",IF(UPPER(K114)="AB","+",VLOOKUP(K114,'විෂය තොරතුරු'!$P$24:$Q$28,2))))</f>
        <v/>
      </c>
      <c r="AW114" s="168" t="str">
        <f aca="false">IF(L114="","",IF(L114="-","-",IF(UPPER(L114)="AB","+",VLOOKUP(L114,'විෂය තොරතුරු'!$P$24:$Q$28,2))))</f>
        <v/>
      </c>
      <c r="AX114" s="168" t="str">
        <f aca="false">IF(M114="","",IF(M114="-","-",IF(UPPER(M114)="AB","+",VLOOKUP(M114,'විෂය තොරතුරු'!$P$24:$Q$28,2))))</f>
        <v/>
      </c>
      <c r="AY114" s="169" t="str">
        <f aca="false">IF(N114="","",IF(N114="-","-",IF(UPPER(N114)="AB","+",VLOOKUP(N114,'විෂය තොරතුරු'!$P$24:$Q$28,2))))</f>
        <v/>
      </c>
      <c r="AZ114" s="167" t="str">
        <f aca="false">IF(O114="","",IF(O114="-","-",IF(UPPER(O114)="AB","+",VLOOKUP(O114,'විෂය තොරතුරු'!$P$24:$Q$28,2))))</f>
        <v/>
      </c>
      <c r="BA114" s="168" t="str">
        <f aca="false">IF(P114="","",IF(P114="-","-",IF(UPPER(P114)="AB","+",VLOOKUP(P114,'විෂය තොරතුරු'!$P$24:$Q$28,2))))</f>
        <v/>
      </c>
      <c r="BB114" s="168" t="str">
        <f aca="false">IF(Q114="","",IF(Q114="-","-",IF(UPPER(Q114)="AB","+",VLOOKUP(Q114,'විෂය තොරතුරු'!$P$24:$Q$28,2))))</f>
        <v/>
      </c>
      <c r="BC114" s="168" t="str">
        <f aca="false">IF(R114="","",IF(R114="-","-",IF(UPPER(R114)="AB","+",VLOOKUP(R114,'විෂය තොරතුරු'!$P$24:$Q$28,2))))</f>
        <v/>
      </c>
      <c r="BD114" s="168" t="str">
        <f aca="false">IF(S114="","",IF(S114="-","-",IF(UPPER(S114)="AB","+",VLOOKUP(S114,'විෂය තොරතුරු'!$P$24:$Q$28,2))))</f>
        <v/>
      </c>
      <c r="BE114" s="168" t="str">
        <f aca="false">IF(T114="","",IF(T114="-","-",IF(UPPER(T114)="AB","+",VLOOKUP(T114,'විෂය තොරතුරු'!$P$24:$Q$28,2))))</f>
        <v/>
      </c>
      <c r="BF114" s="168" t="str">
        <f aca="false">IF(U114="","",IF(U114="-","-",IF(UPPER(U114)="AB","+",VLOOKUP(U114,'විෂය තොරතුරු'!$P$24:$Q$28,2))))</f>
        <v/>
      </c>
      <c r="BG114" s="170" t="str">
        <f aca="false">IF(V114="","",IF(V114="-","-",IF(UPPER(V114)="AB","+",VLOOKUP(V114,'විෂය තොරතුරු'!$P$24:$Q$28,2))))</f>
        <v/>
      </c>
      <c r="BH114" s="171" t="str">
        <f aca="false">IF(W114="","",IF(W114="-","-",IF(UPPER(W114)="AB","+",VLOOKUP(W114,'විෂය තොරතුරු'!$P$24:$Q$28,2))))</f>
        <v/>
      </c>
      <c r="BI114" s="168" t="str">
        <f aca="false">IF(X114="","",IF(X114="-","-",IF(UPPER(X114)="AB","+",VLOOKUP(X114,'විෂය තොරතුරු'!$P$24:$Q$28,2))))</f>
        <v/>
      </c>
      <c r="BJ114" s="168" t="str">
        <f aca="false">IF(Y114="","",IF(Y114="-","-",IF(UPPER(Y114)="AB","+",VLOOKUP(Y114,'විෂය තොරතුරු'!$P$24:$Q$28,2))))</f>
        <v/>
      </c>
      <c r="BK114" s="168" t="str">
        <f aca="false">IF(Z114="","",IF(Z114="-","-",IF(UPPER(Z114)="AB","+",VLOOKUP(Z114,'විෂය තොරතුරු'!$P$24:$Q$28,2))))</f>
        <v/>
      </c>
      <c r="BL114" s="168" t="str">
        <f aca="false">IF(AA114="","",IF(AA114="-","-",IF(UPPER(AA114)="AB","+",VLOOKUP(AA114,'විෂය තොරතුරු'!$P$24:$Q$28,2))))</f>
        <v/>
      </c>
      <c r="BM114" s="168" t="str">
        <f aca="false">IF(AB114="","",IF(AB114="-","-",IF(UPPER(AB114)="AB","+",VLOOKUP(AB114,'විෂය තොරතුරු'!$P$24:$Q$28,2))))</f>
        <v/>
      </c>
      <c r="BN114" s="168" t="str">
        <f aca="false">IF(AC114="","",IF(AC114="-","-",IF(UPPER(AC114)="AB","+",VLOOKUP(AC114,'විෂය තොරතුරු'!$P$24:$Q$28,2))))</f>
        <v/>
      </c>
      <c r="BO114" s="169" t="str">
        <f aca="false">IF(AD114="","",IF(AD114="-","-",IF(UPPER(AD114)="AB","+",VLOOKUP(AD114,'විෂය තොරතුරු'!$P$24:$Q$28,2))))</f>
        <v/>
      </c>
      <c r="BP114" s="171" t="str">
        <f aca="false">IF(AE114="","",IF(AE114="-","-",IF(UPPER(AE114)="AB","+",VLOOKUP(AE114,'විෂය තොරතුරු'!$P$24:$Q$28,2))))</f>
        <v/>
      </c>
      <c r="BQ114" s="168" t="str">
        <f aca="false">IF(AF114="","",IF(AF114="-","-",IF(UPPER(AF114)="AB","+",VLOOKUP(AF114,'විෂය තොරතුරු'!$P$24:$Q$28,2))))</f>
        <v/>
      </c>
      <c r="BR114" s="168" t="str">
        <f aca="false">IF(AG114="","",IF(AG114="-","-",IF(UPPER(AG114)="AB","+",VLOOKUP(AG114,'විෂය තොරතුරු'!$P$24:$Q$28,2))))</f>
        <v/>
      </c>
      <c r="BS114" s="168" t="str">
        <f aca="false">IF(AH114="","",IF(AH114="-","-",IF(UPPER(AH114)="AB","+",VLOOKUP(AH114,'විෂය තොරතුරු'!$P$24:$Q$28,2))))</f>
        <v/>
      </c>
      <c r="BT114" s="168" t="str">
        <f aca="false">IF(AI114="","",IF(AI114="-","-",IF(UPPER(AI114)="AB","+",VLOOKUP(AI114,'විෂය තොරතුරු'!$P$24:$Q$28,2))))</f>
        <v/>
      </c>
      <c r="BU114" s="168" t="str">
        <f aca="false">IF(AJ114="","",IF(AJ114="-","-",IF(UPPER(AJ114)="AB","+",VLOOKUP(AJ114,'විෂය තොරතුරු'!$P$24:$Q$28,2))))</f>
        <v/>
      </c>
      <c r="BV114" s="168" t="str">
        <f aca="false">IF(AK114="","",IF(AK114="-","-",IF(UPPER(AK114)="AB","+",VLOOKUP(AK114,'විෂය තොරතුරු'!$P$24:$Q$28,2))))</f>
        <v/>
      </c>
      <c r="BW114" s="169" t="str">
        <f aca="false">IF(AL114="","",IF(AL114="-","-",IF(UPPER(AL114)="AB","+",VLOOKUP(AL114,'විෂය තොරතුරු'!$P$24:$Q$28,2))))</f>
        <v/>
      </c>
      <c r="BX114" s="171" t="str">
        <f aca="false">IF($B114="","",COUNTIF($AP114:$BW114,"A"))</f>
        <v/>
      </c>
      <c r="BY114" s="171" t="str">
        <f aca="false">IF($B114="","",COUNTIF($AP114:$BW114,"B"))</f>
        <v/>
      </c>
      <c r="BZ114" s="171" t="str">
        <f aca="false">IF($B114="","",COUNTIF($AP114:$BW114,"C"))</f>
        <v/>
      </c>
      <c r="CA114" s="171" t="str">
        <f aca="false">IF($B114="","",COUNTIF($AP114:$BW114,"S"))</f>
        <v/>
      </c>
      <c r="CB114" s="171" t="str">
        <f aca="false">IF($B114="","",COUNTIF($AP114:$BW114,"W"))</f>
        <v/>
      </c>
      <c r="CC114" s="171" t="str">
        <f aca="false">IF(B114="","",SUM(BX114:CA114))</f>
        <v/>
      </c>
      <c r="CD114" s="169" t="str">
        <f aca="false">IF(B114="","",SUM(BX114:BZ114))</f>
        <v/>
      </c>
      <c r="CE114" s="172" t="str">
        <f aca="false">IF(B114="","",IF(AND(CC114&gt;=6,CD114&gt;=3,OR(E114&gt;=35,F114&gt;=35),L114&gt;=35),"6/3 සමත්",IF(AND(CC114&gt;=5,CD114&gt;=3,OR(E114&gt;=35,F114&gt;=35,L114&gt;=35)),"5/3 සමත්",IF(AND(CC114&gt;=4,CD114&gt;=1,OR(E114&gt;=20,F114&gt;=20,L114&gt;=20)),"සමත් කළ හැකි",IF(CB114=9,"W9","අසමත් ?")))))</f>
        <v/>
      </c>
    </row>
    <row r="115" customFormat="false" ht="13.8" hidden="false" customHeight="false" outlineLevel="0" collapsed="false">
      <c r="A115" s="160" t="n">
        <v>16</v>
      </c>
      <c r="B115" s="161"/>
      <c r="C115" s="161"/>
      <c r="D115" s="162"/>
      <c r="E115" s="163"/>
      <c r="F115" s="164"/>
      <c r="G115" s="163"/>
      <c r="H115" s="165"/>
      <c r="I115" s="165"/>
      <c r="J115" s="164"/>
      <c r="K115" s="163"/>
      <c r="L115" s="165"/>
      <c r="M115" s="165"/>
      <c r="N115" s="164"/>
      <c r="O115" s="163"/>
      <c r="P115" s="165"/>
      <c r="Q115" s="165"/>
      <c r="R115" s="165"/>
      <c r="S115" s="165"/>
      <c r="T115" s="165"/>
      <c r="U115" s="165"/>
      <c r="V115" s="164"/>
      <c r="W115" s="163"/>
      <c r="X115" s="165"/>
      <c r="Y115" s="165"/>
      <c r="Z115" s="165"/>
      <c r="AA115" s="165"/>
      <c r="AB115" s="165"/>
      <c r="AC115" s="165"/>
      <c r="AD115" s="164"/>
      <c r="AE115" s="163"/>
      <c r="AF115" s="165"/>
      <c r="AG115" s="165"/>
      <c r="AH115" s="165"/>
      <c r="AI115" s="165"/>
      <c r="AJ115" s="165"/>
      <c r="AK115" s="165"/>
      <c r="AL115" s="166"/>
      <c r="AM115" s="167" t="str">
        <f aca="false">IF(B115="","",SUM(E115:AL115))</f>
        <v/>
      </c>
      <c r="AN115" s="168" t="str">
        <f aca="false">IF(B115="","",AM115/9)</f>
        <v/>
      </c>
      <c r="AO115" s="169" t="str">
        <f aca="false">IF(B115="","",IF(AM115=0,"-",RANK(AM115,$AM$100:$AM$149,0)))</f>
        <v/>
      </c>
      <c r="AP115" s="167" t="str">
        <f aca="false">IF(E115="","",IF(E115="-","-",IF(UPPER(E115)="AB","+",VLOOKUP(E115,'විෂය තොරතුරු'!$P$24:$Q$28,2))))</f>
        <v/>
      </c>
      <c r="AQ115" s="168" t="str">
        <f aca="false">IF(F115="","",IF(F115="-","-",IF(UPPER(F115)="AB","+",VLOOKUP(F115,'විෂය තොරතුරු'!$P$24:$Q$28,2))))</f>
        <v/>
      </c>
      <c r="AR115" s="168" t="str">
        <f aca="false">IF(G115="","",IF(G115="-","-",IF(UPPER(G115)="AB","+",VLOOKUP(G115,'විෂය තොරතුරු'!$P$24:$Q$28,2))))</f>
        <v/>
      </c>
      <c r="AS115" s="168" t="str">
        <f aca="false">IF(H115="","",IF(H115="-","-",IF(UPPER(H115)="AB","+",VLOOKUP(H115,'විෂය තොරතුරු'!$P$24:$Q$28,2))))</f>
        <v/>
      </c>
      <c r="AT115" s="168" t="str">
        <f aca="false">IF(I115="","",IF(I115="-","-",IF(UPPER(I115)="AB","+",VLOOKUP(I115,'විෂය තොරතුරු'!$P$24:$Q$28,2))))</f>
        <v/>
      </c>
      <c r="AU115" s="170" t="str">
        <f aca="false">IF(J115="","",IF(J115="-","-",IF(UPPER(J115)="AB","+",VLOOKUP(J115,'විෂය තොරතුරු'!$P$24:$Q$28,2))))</f>
        <v/>
      </c>
      <c r="AV115" s="171" t="str">
        <f aca="false">IF(K115="","",IF(K115="-","-",IF(UPPER(K115)="AB","+",VLOOKUP(K115,'විෂය තොරතුරු'!$P$24:$Q$28,2))))</f>
        <v/>
      </c>
      <c r="AW115" s="168" t="str">
        <f aca="false">IF(L115="","",IF(L115="-","-",IF(UPPER(L115)="AB","+",VLOOKUP(L115,'විෂය තොරතුරු'!$P$24:$Q$28,2))))</f>
        <v/>
      </c>
      <c r="AX115" s="168" t="str">
        <f aca="false">IF(M115="","",IF(M115="-","-",IF(UPPER(M115)="AB","+",VLOOKUP(M115,'විෂය තොරතුරු'!$P$24:$Q$28,2))))</f>
        <v/>
      </c>
      <c r="AY115" s="169" t="str">
        <f aca="false">IF(N115="","",IF(N115="-","-",IF(UPPER(N115)="AB","+",VLOOKUP(N115,'විෂය තොරතුරු'!$P$24:$Q$28,2))))</f>
        <v/>
      </c>
      <c r="AZ115" s="167" t="str">
        <f aca="false">IF(O115="","",IF(O115="-","-",IF(UPPER(O115)="AB","+",VLOOKUP(O115,'විෂය තොරතුරු'!$P$24:$Q$28,2))))</f>
        <v/>
      </c>
      <c r="BA115" s="168" t="str">
        <f aca="false">IF(P115="","",IF(P115="-","-",IF(UPPER(P115)="AB","+",VLOOKUP(P115,'විෂය තොරතුරු'!$P$24:$Q$28,2))))</f>
        <v/>
      </c>
      <c r="BB115" s="168" t="str">
        <f aca="false">IF(Q115="","",IF(Q115="-","-",IF(UPPER(Q115)="AB","+",VLOOKUP(Q115,'විෂය තොරතුරු'!$P$24:$Q$28,2))))</f>
        <v/>
      </c>
      <c r="BC115" s="168" t="str">
        <f aca="false">IF(R115="","",IF(R115="-","-",IF(UPPER(R115)="AB","+",VLOOKUP(R115,'විෂය තොරතුරු'!$P$24:$Q$28,2))))</f>
        <v/>
      </c>
      <c r="BD115" s="168" t="str">
        <f aca="false">IF(S115="","",IF(S115="-","-",IF(UPPER(S115)="AB","+",VLOOKUP(S115,'විෂය තොරතුරු'!$P$24:$Q$28,2))))</f>
        <v/>
      </c>
      <c r="BE115" s="168" t="str">
        <f aca="false">IF(T115="","",IF(T115="-","-",IF(UPPER(T115)="AB","+",VLOOKUP(T115,'විෂය තොරතුරු'!$P$24:$Q$28,2))))</f>
        <v/>
      </c>
      <c r="BF115" s="168" t="str">
        <f aca="false">IF(U115="","",IF(U115="-","-",IF(UPPER(U115)="AB","+",VLOOKUP(U115,'විෂය තොරතුරු'!$P$24:$Q$28,2))))</f>
        <v/>
      </c>
      <c r="BG115" s="170" t="str">
        <f aca="false">IF(V115="","",IF(V115="-","-",IF(UPPER(V115)="AB","+",VLOOKUP(V115,'විෂය තොරතුරු'!$P$24:$Q$28,2))))</f>
        <v/>
      </c>
      <c r="BH115" s="171" t="str">
        <f aca="false">IF(W115="","",IF(W115="-","-",IF(UPPER(W115)="AB","+",VLOOKUP(W115,'විෂය තොරතුරු'!$P$24:$Q$28,2))))</f>
        <v/>
      </c>
      <c r="BI115" s="168" t="str">
        <f aca="false">IF(X115="","",IF(X115="-","-",IF(UPPER(X115)="AB","+",VLOOKUP(X115,'විෂය තොරතුරු'!$P$24:$Q$28,2))))</f>
        <v/>
      </c>
      <c r="BJ115" s="168" t="str">
        <f aca="false">IF(Y115="","",IF(Y115="-","-",IF(UPPER(Y115)="AB","+",VLOOKUP(Y115,'විෂය තොරතුරු'!$P$24:$Q$28,2))))</f>
        <v/>
      </c>
      <c r="BK115" s="168" t="str">
        <f aca="false">IF(Z115="","",IF(Z115="-","-",IF(UPPER(Z115)="AB","+",VLOOKUP(Z115,'විෂය තොරතුරු'!$P$24:$Q$28,2))))</f>
        <v/>
      </c>
      <c r="BL115" s="168" t="str">
        <f aca="false">IF(AA115="","",IF(AA115="-","-",IF(UPPER(AA115)="AB","+",VLOOKUP(AA115,'විෂය තොරතුරු'!$P$24:$Q$28,2))))</f>
        <v/>
      </c>
      <c r="BM115" s="168" t="str">
        <f aca="false">IF(AB115="","",IF(AB115="-","-",IF(UPPER(AB115)="AB","+",VLOOKUP(AB115,'විෂය තොරතුරු'!$P$24:$Q$28,2))))</f>
        <v/>
      </c>
      <c r="BN115" s="168" t="str">
        <f aca="false">IF(AC115="","",IF(AC115="-","-",IF(UPPER(AC115)="AB","+",VLOOKUP(AC115,'විෂය තොරතුරු'!$P$24:$Q$28,2))))</f>
        <v/>
      </c>
      <c r="BO115" s="169" t="str">
        <f aca="false">IF(AD115="","",IF(AD115="-","-",IF(UPPER(AD115)="AB","+",VLOOKUP(AD115,'විෂය තොරතුරු'!$P$24:$Q$28,2))))</f>
        <v/>
      </c>
      <c r="BP115" s="171" t="str">
        <f aca="false">IF(AE115="","",IF(AE115="-","-",IF(UPPER(AE115)="AB","+",VLOOKUP(AE115,'විෂය තොරතුරු'!$P$24:$Q$28,2))))</f>
        <v/>
      </c>
      <c r="BQ115" s="168" t="str">
        <f aca="false">IF(AF115="","",IF(AF115="-","-",IF(UPPER(AF115)="AB","+",VLOOKUP(AF115,'විෂය තොරතුරු'!$P$24:$Q$28,2))))</f>
        <v/>
      </c>
      <c r="BR115" s="168" t="str">
        <f aca="false">IF(AG115="","",IF(AG115="-","-",IF(UPPER(AG115)="AB","+",VLOOKUP(AG115,'විෂය තොරතුරු'!$P$24:$Q$28,2))))</f>
        <v/>
      </c>
      <c r="BS115" s="168" t="str">
        <f aca="false">IF(AH115="","",IF(AH115="-","-",IF(UPPER(AH115)="AB","+",VLOOKUP(AH115,'විෂය තොරතුරු'!$P$24:$Q$28,2))))</f>
        <v/>
      </c>
      <c r="BT115" s="168" t="str">
        <f aca="false">IF(AI115="","",IF(AI115="-","-",IF(UPPER(AI115)="AB","+",VLOOKUP(AI115,'විෂය තොරතුරු'!$P$24:$Q$28,2))))</f>
        <v/>
      </c>
      <c r="BU115" s="168" t="str">
        <f aca="false">IF(AJ115="","",IF(AJ115="-","-",IF(UPPER(AJ115)="AB","+",VLOOKUP(AJ115,'විෂය තොරතුරු'!$P$24:$Q$28,2))))</f>
        <v/>
      </c>
      <c r="BV115" s="168" t="str">
        <f aca="false">IF(AK115="","",IF(AK115="-","-",IF(UPPER(AK115)="AB","+",VLOOKUP(AK115,'විෂය තොරතුරු'!$P$24:$Q$28,2))))</f>
        <v/>
      </c>
      <c r="BW115" s="169" t="str">
        <f aca="false">IF(AL115="","",IF(AL115="-","-",IF(UPPER(AL115)="AB","+",VLOOKUP(AL115,'විෂය තොරතුරු'!$P$24:$Q$28,2))))</f>
        <v/>
      </c>
      <c r="BX115" s="171" t="str">
        <f aca="false">IF($B115="","",COUNTIF($AP115:$BW115,"A"))</f>
        <v/>
      </c>
      <c r="BY115" s="171" t="str">
        <f aca="false">IF($B115="","",COUNTIF($AP115:$BW115,"B"))</f>
        <v/>
      </c>
      <c r="BZ115" s="171" t="str">
        <f aca="false">IF($B115="","",COUNTIF($AP115:$BW115,"C"))</f>
        <v/>
      </c>
      <c r="CA115" s="171" t="str">
        <f aca="false">IF($B115="","",COUNTIF($AP115:$BW115,"S"))</f>
        <v/>
      </c>
      <c r="CB115" s="171" t="str">
        <f aca="false">IF($B115="","",COUNTIF($AP115:$BW115,"W"))</f>
        <v/>
      </c>
      <c r="CC115" s="171" t="str">
        <f aca="false">IF(B115="","",SUM(BX115:CA115))</f>
        <v/>
      </c>
      <c r="CD115" s="169" t="str">
        <f aca="false">IF(B115="","",SUM(BX115:BZ115))</f>
        <v/>
      </c>
      <c r="CE115" s="172" t="str">
        <f aca="false">IF(B115="","",IF(AND(CC115&gt;=6,CD115&gt;=3,OR(E115&gt;=35,F115&gt;=35),L115&gt;=35),"6/3 සමත්",IF(AND(CC115&gt;=5,CD115&gt;=3,OR(E115&gt;=35,F115&gt;=35,L115&gt;=35)),"5/3 සමත්",IF(AND(CC115&gt;=4,CD115&gt;=1,OR(E115&gt;=20,F115&gt;=20,L115&gt;=20)),"සමත් කළ හැකි",IF(CB115=9,"W9","අසමත් ?")))))</f>
        <v/>
      </c>
    </row>
    <row r="116" customFormat="false" ht="13.8" hidden="false" customHeight="false" outlineLevel="0" collapsed="false">
      <c r="A116" s="160" t="n">
        <v>17</v>
      </c>
      <c r="B116" s="161"/>
      <c r="C116" s="161"/>
      <c r="D116" s="162"/>
      <c r="E116" s="163"/>
      <c r="F116" s="164"/>
      <c r="G116" s="163"/>
      <c r="H116" s="165"/>
      <c r="I116" s="165"/>
      <c r="J116" s="164"/>
      <c r="K116" s="163"/>
      <c r="L116" s="165"/>
      <c r="M116" s="165"/>
      <c r="N116" s="164"/>
      <c r="O116" s="163"/>
      <c r="P116" s="165"/>
      <c r="Q116" s="165"/>
      <c r="R116" s="165"/>
      <c r="S116" s="165"/>
      <c r="T116" s="165"/>
      <c r="U116" s="165"/>
      <c r="V116" s="164"/>
      <c r="W116" s="163"/>
      <c r="X116" s="165"/>
      <c r="Y116" s="165"/>
      <c r="Z116" s="165"/>
      <c r="AA116" s="165"/>
      <c r="AB116" s="165"/>
      <c r="AC116" s="165"/>
      <c r="AD116" s="164"/>
      <c r="AE116" s="163"/>
      <c r="AF116" s="165"/>
      <c r="AG116" s="165"/>
      <c r="AH116" s="165"/>
      <c r="AI116" s="165"/>
      <c r="AJ116" s="165"/>
      <c r="AK116" s="165"/>
      <c r="AL116" s="166"/>
      <c r="AM116" s="167" t="str">
        <f aca="false">IF(B116="","",SUM(E116:AL116))</f>
        <v/>
      </c>
      <c r="AN116" s="168" t="str">
        <f aca="false">IF(B116="","",AM116/9)</f>
        <v/>
      </c>
      <c r="AO116" s="169" t="str">
        <f aca="false">IF(B116="","",IF(AM116=0,"-",RANK(AM116,$AM$100:$AM$149,0)))</f>
        <v/>
      </c>
      <c r="AP116" s="167" t="str">
        <f aca="false">IF(E116="","",IF(E116="-","-",IF(UPPER(E116)="AB","+",VLOOKUP(E116,'විෂය තොරතුරු'!$P$24:$Q$28,2))))</f>
        <v/>
      </c>
      <c r="AQ116" s="168" t="str">
        <f aca="false">IF(F116="","",IF(F116="-","-",IF(UPPER(F116)="AB","+",VLOOKUP(F116,'විෂය තොරතුරු'!$P$24:$Q$28,2))))</f>
        <v/>
      </c>
      <c r="AR116" s="168" t="str">
        <f aca="false">IF(G116="","",IF(G116="-","-",IF(UPPER(G116)="AB","+",VLOOKUP(G116,'විෂය තොරතුරු'!$P$24:$Q$28,2))))</f>
        <v/>
      </c>
      <c r="AS116" s="168" t="str">
        <f aca="false">IF(H116="","",IF(H116="-","-",IF(UPPER(H116)="AB","+",VLOOKUP(H116,'විෂය තොරතුරු'!$P$24:$Q$28,2))))</f>
        <v/>
      </c>
      <c r="AT116" s="168" t="str">
        <f aca="false">IF(I116="","",IF(I116="-","-",IF(UPPER(I116)="AB","+",VLOOKUP(I116,'විෂය තොරතුරු'!$P$24:$Q$28,2))))</f>
        <v/>
      </c>
      <c r="AU116" s="170" t="str">
        <f aca="false">IF(J116="","",IF(J116="-","-",IF(UPPER(J116)="AB","+",VLOOKUP(J116,'විෂය තොරතුරු'!$P$24:$Q$28,2))))</f>
        <v/>
      </c>
      <c r="AV116" s="171" t="str">
        <f aca="false">IF(K116="","",IF(K116="-","-",IF(UPPER(K116)="AB","+",VLOOKUP(K116,'විෂය තොරතුරු'!$P$24:$Q$28,2))))</f>
        <v/>
      </c>
      <c r="AW116" s="168" t="str">
        <f aca="false">IF(L116="","",IF(L116="-","-",IF(UPPER(L116)="AB","+",VLOOKUP(L116,'විෂය තොරතුරු'!$P$24:$Q$28,2))))</f>
        <v/>
      </c>
      <c r="AX116" s="168" t="str">
        <f aca="false">IF(M116="","",IF(M116="-","-",IF(UPPER(M116)="AB","+",VLOOKUP(M116,'විෂය තොරතුරු'!$P$24:$Q$28,2))))</f>
        <v/>
      </c>
      <c r="AY116" s="169" t="str">
        <f aca="false">IF(N116="","",IF(N116="-","-",IF(UPPER(N116)="AB","+",VLOOKUP(N116,'විෂය තොරතුරු'!$P$24:$Q$28,2))))</f>
        <v/>
      </c>
      <c r="AZ116" s="167" t="str">
        <f aca="false">IF(O116="","",IF(O116="-","-",IF(UPPER(O116)="AB","+",VLOOKUP(O116,'විෂය තොරතුරු'!$P$24:$Q$28,2))))</f>
        <v/>
      </c>
      <c r="BA116" s="168" t="str">
        <f aca="false">IF(P116="","",IF(P116="-","-",IF(UPPER(P116)="AB","+",VLOOKUP(P116,'විෂය තොරතුරු'!$P$24:$Q$28,2))))</f>
        <v/>
      </c>
      <c r="BB116" s="168" t="str">
        <f aca="false">IF(Q116="","",IF(Q116="-","-",IF(UPPER(Q116)="AB","+",VLOOKUP(Q116,'විෂය තොරතුරු'!$P$24:$Q$28,2))))</f>
        <v/>
      </c>
      <c r="BC116" s="168" t="str">
        <f aca="false">IF(R116="","",IF(R116="-","-",IF(UPPER(R116)="AB","+",VLOOKUP(R116,'විෂය තොරතුරු'!$P$24:$Q$28,2))))</f>
        <v/>
      </c>
      <c r="BD116" s="168" t="str">
        <f aca="false">IF(S116="","",IF(S116="-","-",IF(UPPER(S116)="AB","+",VLOOKUP(S116,'විෂය තොරතුරු'!$P$24:$Q$28,2))))</f>
        <v/>
      </c>
      <c r="BE116" s="168" t="str">
        <f aca="false">IF(T116="","",IF(T116="-","-",IF(UPPER(T116)="AB","+",VLOOKUP(T116,'විෂය තොරතුරු'!$P$24:$Q$28,2))))</f>
        <v/>
      </c>
      <c r="BF116" s="168" t="str">
        <f aca="false">IF(U116="","",IF(U116="-","-",IF(UPPER(U116)="AB","+",VLOOKUP(U116,'විෂය තොරතුරු'!$P$24:$Q$28,2))))</f>
        <v/>
      </c>
      <c r="BG116" s="170" t="str">
        <f aca="false">IF(V116="","",IF(V116="-","-",IF(UPPER(V116)="AB","+",VLOOKUP(V116,'විෂය තොරතුරු'!$P$24:$Q$28,2))))</f>
        <v/>
      </c>
      <c r="BH116" s="171" t="str">
        <f aca="false">IF(W116="","",IF(W116="-","-",IF(UPPER(W116)="AB","+",VLOOKUP(W116,'විෂය තොරතුරු'!$P$24:$Q$28,2))))</f>
        <v/>
      </c>
      <c r="BI116" s="168" t="str">
        <f aca="false">IF(X116="","",IF(X116="-","-",IF(UPPER(X116)="AB","+",VLOOKUP(X116,'විෂය තොරතුරු'!$P$24:$Q$28,2))))</f>
        <v/>
      </c>
      <c r="BJ116" s="168" t="str">
        <f aca="false">IF(Y116="","",IF(Y116="-","-",IF(UPPER(Y116)="AB","+",VLOOKUP(Y116,'විෂය තොරතුරු'!$P$24:$Q$28,2))))</f>
        <v/>
      </c>
      <c r="BK116" s="168" t="str">
        <f aca="false">IF(Z116="","",IF(Z116="-","-",IF(UPPER(Z116)="AB","+",VLOOKUP(Z116,'විෂය තොරතුරු'!$P$24:$Q$28,2))))</f>
        <v/>
      </c>
      <c r="BL116" s="168" t="str">
        <f aca="false">IF(AA116="","",IF(AA116="-","-",IF(UPPER(AA116)="AB","+",VLOOKUP(AA116,'විෂය තොරතුරු'!$P$24:$Q$28,2))))</f>
        <v/>
      </c>
      <c r="BM116" s="168" t="str">
        <f aca="false">IF(AB116="","",IF(AB116="-","-",IF(UPPER(AB116)="AB","+",VLOOKUP(AB116,'විෂය තොරතුරු'!$P$24:$Q$28,2))))</f>
        <v/>
      </c>
      <c r="BN116" s="168" t="str">
        <f aca="false">IF(AC116="","",IF(AC116="-","-",IF(UPPER(AC116)="AB","+",VLOOKUP(AC116,'විෂය තොරතුරු'!$P$24:$Q$28,2))))</f>
        <v/>
      </c>
      <c r="BO116" s="169" t="str">
        <f aca="false">IF(AD116="","",IF(AD116="-","-",IF(UPPER(AD116)="AB","+",VLOOKUP(AD116,'විෂය තොරතුරු'!$P$24:$Q$28,2))))</f>
        <v/>
      </c>
      <c r="BP116" s="171" t="str">
        <f aca="false">IF(AE116="","",IF(AE116="-","-",IF(UPPER(AE116)="AB","+",VLOOKUP(AE116,'විෂය තොරතුරු'!$P$24:$Q$28,2))))</f>
        <v/>
      </c>
      <c r="BQ116" s="168" t="str">
        <f aca="false">IF(AF116="","",IF(AF116="-","-",IF(UPPER(AF116)="AB","+",VLOOKUP(AF116,'විෂය තොරතුරු'!$P$24:$Q$28,2))))</f>
        <v/>
      </c>
      <c r="BR116" s="168" t="str">
        <f aca="false">IF(AG116="","",IF(AG116="-","-",IF(UPPER(AG116)="AB","+",VLOOKUP(AG116,'විෂය තොරතුරු'!$P$24:$Q$28,2))))</f>
        <v/>
      </c>
      <c r="BS116" s="168" t="str">
        <f aca="false">IF(AH116="","",IF(AH116="-","-",IF(UPPER(AH116)="AB","+",VLOOKUP(AH116,'විෂය තොරතුරු'!$P$24:$Q$28,2))))</f>
        <v/>
      </c>
      <c r="BT116" s="168" t="str">
        <f aca="false">IF(AI116="","",IF(AI116="-","-",IF(UPPER(AI116)="AB","+",VLOOKUP(AI116,'විෂය තොරතුරු'!$P$24:$Q$28,2))))</f>
        <v/>
      </c>
      <c r="BU116" s="168" t="str">
        <f aca="false">IF(AJ116="","",IF(AJ116="-","-",IF(UPPER(AJ116)="AB","+",VLOOKUP(AJ116,'විෂය තොරතුරු'!$P$24:$Q$28,2))))</f>
        <v/>
      </c>
      <c r="BV116" s="168" t="str">
        <f aca="false">IF(AK116="","",IF(AK116="-","-",IF(UPPER(AK116)="AB","+",VLOOKUP(AK116,'විෂය තොරතුරු'!$P$24:$Q$28,2))))</f>
        <v/>
      </c>
      <c r="BW116" s="169" t="str">
        <f aca="false">IF(AL116="","",IF(AL116="-","-",IF(UPPER(AL116)="AB","+",VLOOKUP(AL116,'විෂය තොරතුරු'!$P$24:$Q$28,2))))</f>
        <v/>
      </c>
      <c r="BX116" s="171" t="str">
        <f aca="false">IF($B116="","",COUNTIF($AP116:$BW116,"A"))</f>
        <v/>
      </c>
      <c r="BY116" s="171" t="str">
        <f aca="false">IF($B116="","",COUNTIF($AP116:$BW116,"B"))</f>
        <v/>
      </c>
      <c r="BZ116" s="171" t="str">
        <f aca="false">IF($B116="","",COUNTIF($AP116:$BW116,"C"))</f>
        <v/>
      </c>
      <c r="CA116" s="171" t="str">
        <f aca="false">IF($B116="","",COUNTIF($AP116:$BW116,"S"))</f>
        <v/>
      </c>
      <c r="CB116" s="171" t="str">
        <f aca="false">IF($B116="","",COUNTIF($AP116:$BW116,"W"))</f>
        <v/>
      </c>
      <c r="CC116" s="171" t="str">
        <f aca="false">IF(B116="","",SUM(BX116:CA116))</f>
        <v/>
      </c>
      <c r="CD116" s="169" t="str">
        <f aca="false">IF(B116="","",SUM(BX116:BZ116))</f>
        <v/>
      </c>
      <c r="CE116" s="172" t="str">
        <f aca="false">IF(B116="","",IF(AND(CC116&gt;=6,CD116&gt;=3,OR(E116&gt;=35,F116&gt;=35),L116&gt;=35),"6/3 සමත්",IF(AND(CC116&gt;=5,CD116&gt;=3,OR(E116&gt;=35,F116&gt;=35,L116&gt;=35)),"5/3 සමත්",IF(AND(CC116&gt;=4,CD116&gt;=1,OR(E116&gt;=20,F116&gt;=20,L116&gt;=20)),"සමත් කළ හැකි",IF(CB116=9,"W9","අසමත් ?")))))</f>
        <v/>
      </c>
    </row>
    <row r="117" customFormat="false" ht="13.8" hidden="false" customHeight="false" outlineLevel="0" collapsed="false">
      <c r="A117" s="160" t="n">
        <v>18</v>
      </c>
      <c r="B117" s="161"/>
      <c r="C117" s="161"/>
      <c r="D117" s="162"/>
      <c r="E117" s="163"/>
      <c r="F117" s="164"/>
      <c r="G117" s="163"/>
      <c r="H117" s="165"/>
      <c r="I117" s="165"/>
      <c r="J117" s="164"/>
      <c r="K117" s="163"/>
      <c r="L117" s="165"/>
      <c r="M117" s="165"/>
      <c r="N117" s="164"/>
      <c r="O117" s="163"/>
      <c r="P117" s="165"/>
      <c r="Q117" s="165"/>
      <c r="R117" s="165"/>
      <c r="S117" s="165"/>
      <c r="T117" s="165"/>
      <c r="U117" s="165"/>
      <c r="V117" s="164"/>
      <c r="W117" s="163"/>
      <c r="X117" s="165"/>
      <c r="Y117" s="165"/>
      <c r="Z117" s="165"/>
      <c r="AA117" s="165"/>
      <c r="AB117" s="165"/>
      <c r="AC117" s="165"/>
      <c r="AD117" s="164"/>
      <c r="AE117" s="163"/>
      <c r="AF117" s="165"/>
      <c r="AG117" s="165"/>
      <c r="AH117" s="165"/>
      <c r="AI117" s="165"/>
      <c r="AJ117" s="165"/>
      <c r="AK117" s="165"/>
      <c r="AL117" s="166"/>
      <c r="AM117" s="167" t="str">
        <f aca="false">IF(B117="","",SUM(E117:AL117))</f>
        <v/>
      </c>
      <c r="AN117" s="168" t="str">
        <f aca="false">IF(B117="","",AM117/9)</f>
        <v/>
      </c>
      <c r="AO117" s="169" t="str">
        <f aca="false">IF(B117="","",IF(AM117=0,"-",RANK(AM117,$AM$100:$AM$149,0)))</f>
        <v/>
      </c>
      <c r="AP117" s="167" t="str">
        <f aca="false">IF(E117="","",IF(E117="-","-",IF(UPPER(E117)="AB","+",VLOOKUP(E117,'විෂය තොරතුරු'!$P$24:$Q$28,2))))</f>
        <v/>
      </c>
      <c r="AQ117" s="168" t="str">
        <f aca="false">IF(F117="","",IF(F117="-","-",IF(UPPER(F117)="AB","+",VLOOKUP(F117,'විෂය තොරතුරු'!$P$24:$Q$28,2))))</f>
        <v/>
      </c>
      <c r="AR117" s="168" t="str">
        <f aca="false">IF(G117="","",IF(G117="-","-",IF(UPPER(G117)="AB","+",VLOOKUP(G117,'විෂය තොරතුරු'!$P$24:$Q$28,2))))</f>
        <v/>
      </c>
      <c r="AS117" s="168" t="str">
        <f aca="false">IF(H117="","",IF(H117="-","-",IF(UPPER(H117)="AB","+",VLOOKUP(H117,'විෂය තොරතුරු'!$P$24:$Q$28,2))))</f>
        <v/>
      </c>
      <c r="AT117" s="168" t="str">
        <f aca="false">IF(I117="","",IF(I117="-","-",IF(UPPER(I117)="AB","+",VLOOKUP(I117,'විෂය තොරතුරු'!$P$24:$Q$28,2))))</f>
        <v/>
      </c>
      <c r="AU117" s="170" t="str">
        <f aca="false">IF(J117="","",IF(J117="-","-",IF(UPPER(J117)="AB","+",VLOOKUP(J117,'විෂය තොරතුරු'!$P$24:$Q$28,2))))</f>
        <v/>
      </c>
      <c r="AV117" s="171" t="str">
        <f aca="false">IF(K117="","",IF(K117="-","-",IF(UPPER(K117)="AB","+",VLOOKUP(K117,'විෂය තොරතුරු'!$P$24:$Q$28,2))))</f>
        <v/>
      </c>
      <c r="AW117" s="168" t="str">
        <f aca="false">IF(L117="","",IF(L117="-","-",IF(UPPER(L117)="AB","+",VLOOKUP(L117,'විෂය තොරතුරු'!$P$24:$Q$28,2))))</f>
        <v/>
      </c>
      <c r="AX117" s="168" t="str">
        <f aca="false">IF(M117="","",IF(M117="-","-",IF(UPPER(M117)="AB","+",VLOOKUP(M117,'විෂය තොරතුරු'!$P$24:$Q$28,2))))</f>
        <v/>
      </c>
      <c r="AY117" s="169" t="str">
        <f aca="false">IF(N117="","",IF(N117="-","-",IF(UPPER(N117)="AB","+",VLOOKUP(N117,'විෂය තොරතුරු'!$P$24:$Q$28,2))))</f>
        <v/>
      </c>
      <c r="AZ117" s="167" t="str">
        <f aca="false">IF(O117="","",IF(O117="-","-",IF(UPPER(O117)="AB","+",VLOOKUP(O117,'විෂය තොරතුරු'!$P$24:$Q$28,2))))</f>
        <v/>
      </c>
      <c r="BA117" s="168" t="str">
        <f aca="false">IF(P117="","",IF(P117="-","-",IF(UPPER(P117)="AB","+",VLOOKUP(P117,'විෂය තොරතුරු'!$P$24:$Q$28,2))))</f>
        <v/>
      </c>
      <c r="BB117" s="168" t="str">
        <f aca="false">IF(Q117="","",IF(Q117="-","-",IF(UPPER(Q117)="AB","+",VLOOKUP(Q117,'විෂය තොරතුරු'!$P$24:$Q$28,2))))</f>
        <v/>
      </c>
      <c r="BC117" s="168" t="str">
        <f aca="false">IF(R117="","",IF(R117="-","-",IF(UPPER(R117)="AB","+",VLOOKUP(R117,'විෂය තොරතුරු'!$P$24:$Q$28,2))))</f>
        <v/>
      </c>
      <c r="BD117" s="168" t="str">
        <f aca="false">IF(S117="","",IF(S117="-","-",IF(UPPER(S117)="AB","+",VLOOKUP(S117,'විෂය තොරතුරු'!$P$24:$Q$28,2))))</f>
        <v/>
      </c>
      <c r="BE117" s="168" t="str">
        <f aca="false">IF(T117="","",IF(T117="-","-",IF(UPPER(T117)="AB","+",VLOOKUP(T117,'විෂය තොරතුරු'!$P$24:$Q$28,2))))</f>
        <v/>
      </c>
      <c r="BF117" s="168" t="str">
        <f aca="false">IF(U117="","",IF(U117="-","-",IF(UPPER(U117)="AB","+",VLOOKUP(U117,'විෂය තොරතුරු'!$P$24:$Q$28,2))))</f>
        <v/>
      </c>
      <c r="BG117" s="170" t="str">
        <f aca="false">IF(V117="","",IF(V117="-","-",IF(UPPER(V117)="AB","+",VLOOKUP(V117,'විෂය තොරතුරු'!$P$24:$Q$28,2))))</f>
        <v/>
      </c>
      <c r="BH117" s="171" t="str">
        <f aca="false">IF(W117="","",IF(W117="-","-",IF(UPPER(W117)="AB","+",VLOOKUP(W117,'විෂය තොරතුරු'!$P$24:$Q$28,2))))</f>
        <v/>
      </c>
      <c r="BI117" s="168" t="str">
        <f aca="false">IF(X117="","",IF(X117="-","-",IF(UPPER(X117)="AB","+",VLOOKUP(X117,'විෂය තොරතුරු'!$P$24:$Q$28,2))))</f>
        <v/>
      </c>
      <c r="BJ117" s="168" t="str">
        <f aca="false">IF(Y117="","",IF(Y117="-","-",IF(UPPER(Y117)="AB","+",VLOOKUP(Y117,'විෂය තොරතුරු'!$P$24:$Q$28,2))))</f>
        <v/>
      </c>
      <c r="BK117" s="168" t="str">
        <f aca="false">IF(Z117="","",IF(Z117="-","-",IF(UPPER(Z117)="AB","+",VLOOKUP(Z117,'විෂය තොරතුරු'!$P$24:$Q$28,2))))</f>
        <v/>
      </c>
      <c r="BL117" s="168" t="str">
        <f aca="false">IF(AA117="","",IF(AA117="-","-",IF(UPPER(AA117)="AB","+",VLOOKUP(AA117,'විෂය තොරතුරු'!$P$24:$Q$28,2))))</f>
        <v/>
      </c>
      <c r="BM117" s="168" t="str">
        <f aca="false">IF(AB117="","",IF(AB117="-","-",IF(UPPER(AB117)="AB","+",VLOOKUP(AB117,'විෂය තොරතුරු'!$P$24:$Q$28,2))))</f>
        <v/>
      </c>
      <c r="BN117" s="168" t="str">
        <f aca="false">IF(AC117="","",IF(AC117="-","-",IF(UPPER(AC117)="AB","+",VLOOKUP(AC117,'විෂය තොරතුරු'!$P$24:$Q$28,2))))</f>
        <v/>
      </c>
      <c r="BO117" s="169" t="str">
        <f aca="false">IF(AD117="","",IF(AD117="-","-",IF(UPPER(AD117)="AB","+",VLOOKUP(AD117,'විෂය තොරතුරු'!$P$24:$Q$28,2))))</f>
        <v/>
      </c>
      <c r="BP117" s="171" t="str">
        <f aca="false">IF(AE117="","",IF(AE117="-","-",IF(UPPER(AE117)="AB","+",VLOOKUP(AE117,'විෂය තොරතුරු'!$P$24:$Q$28,2))))</f>
        <v/>
      </c>
      <c r="BQ117" s="168" t="str">
        <f aca="false">IF(AF117="","",IF(AF117="-","-",IF(UPPER(AF117)="AB","+",VLOOKUP(AF117,'විෂය තොරතුරු'!$P$24:$Q$28,2))))</f>
        <v/>
      </c>
      <c r="BR117" s="168" t="str">
        <f aca="false">IF(AG117="","",IF(AG117="-","-",IF(UPPER(AG117)="AB","+",VLOOKUP(AG117,'විෂය තොරතුරු'!$P$24:$Q$28,2))))</f>
        <v/>
      </c>
      <c r="BS117" s="168" t="str">
        <f aca="false">IF(AH117="","",IF(AH117="-","-",IF(UPPER(AH117)="AB","+",VLOOKUP(AH117,'විෂය තොරතුරු'!$P$24:$Q$28,2))))</f>
        <v/>
      </c>
      <c r="BT117" s="168" t="str">
        <f aca="false">IF(AI117="","",IF(AI117="-","-",IF(UPPER(AI117)="AB","+",VLOOKUP(AI117,'විෂය තොරතුරු'!$P$24:$Q$28,2))))</f>
        <v/>
      </c>
      <c r="BU117" s="168" t="str">
        <f aca="false">IF(AJ117="","",IF(AJ117="-","-",IF(UPPER(AJ117)="AB","+",VLOOKUP(AJ117,'විෂය තොරතුරු'!$P$24:$Q$28,2))))</f>
        <v/>
      </c>
      <c r="BV117" s="168" t="str">
        <f aca="false">IF(AK117="","",IF(AK117="-","-",IF(UPPER(AK117)="AB","+",VLOOKUP(AK117,'විෂය තොරතුරු'!$P$24:$Q$28,2))))</f>
        <v/>
      </c>
      <c r="BW117" s="169" t="str">
        <f aca="false">IF(AL117="","",IF(AL117="-","-",IF(UPPER(AL117)="AB","+",VLOOKUP(AL117,'විෂය තොරතුරු'!$P$24:$Q$28,2))))</f>
        <v/>
      </c>
      <c r="BX117" s="171" t="str">
        <f aca="false">IF($B117="","",COUNTIF($AP117:$BW117,"A"))</f>
        <v/>
      </c>
      <c r="BY117" s="171" t="str">
        <f aca="false">IF($B117="","",COUNTIF($AP117:$BW117,"B"))</f>
        <v/>
      </c>
      <c r="BZ117" s="171" t="str">
        <f aca="false">IF($B117="","",COUNTIF($AP117:$BW117,"C"))</f>
        <v/>
      </c>
      <c r="CA117" s="171" t="str">
        <f aca="false">IF($B117="","",COUNTIF($AP117:$BW117,"S"))</f>
        <v/>
      </c>
      <c r="CB117" s="171" t="str">
        <f aca="false">IF($B117="","",COUNTIF($AP117:$BW117,"W"))</f>
        <v/>
      </c>
      <c r="CC117" s="171" t="str">
        <f aca="false">IF(B117="","",SUM(BX117:CA117))</f>
        <v/>
      </c>
      <c r="CD117" s="169" t="str">
        <f aca="false">IF(B117="","",SUM(BX117:BZ117))</f>
        <v/>
      </c>
      <c r="CE117" s="172" t="str">
        <f aca="false">IF(B117="","",IF(AND(CC117&gt;=6,CD117&gt;=3,OR(E117&gt;=35,F117&gt;=35),L117&gt;=35),"6/3 සමත්",IF(AND(CC117&gt;=5,CD117&gt;=3,OR(E117&gt;=35,F117&gt;=35,L117&gt;=35)),"5/3 සමත්",IF(AND(CC117&gt;=4,CD117&gt;=1,OR(E117&gt;=20,F117&gt;=20,L117&gt;=20)),"සමත් කළ හැකි",IF(CB117=9,"W9","අසමත් ?")))))</f>
        <v/>
      </c>
    </row>
    <row r="118" customFormat="false" ht="13.8" hidden="false" customHeight="false" outlineLevel="0" collapsed="false">
      <c r="A118" s="160" t="n">
        <v>19</v>
      </c>
      <c r="B118" s="175"/>
      <c r="C118" s="161"/>
      <c r="D118" s="162"/>
      <c r="E118" s="163"/>
      <c r="F118" s="164"/>
      <c r="G118" s="163"/>
      <c r="H118" s="165"/>
      <c r="I118" s="165"/>
      <c r="J118" s="164"/>
      <c r="K118" s="163"/>
      <c r="L118" s="165"/>
      <c r="M118" s="165"/>
      <c r="N118" s="164"/>
      <c r="O118" s="163"/>
      <c r="P118" s="165"/>
      <c r="Q118" s="165"/>
      <c r="R118" s="165"/>
      <c r="S118" s="165"/>
      <c r="T118" s="165"/>
      <c r="U118" s="165"/>
      <c r="V118" s="164"/>
      <c r="W118" s="163"/>
      <c r="X118" s="165"/>
      <c r="Y118" s="165"/>
      <c r="Z118" s="165"/>
      <c r="AA118" s="165"/>
      <c r="AB118" s="165"/>
      <c r="AC118" s="165"/>
      <c r="AD118" s="164"/>
      <c r="AE118" s="163"/>
      <c r="AF118" s="165"/>
      <c r="AG118" s="165"/>
      <c r="AH118" s="165"/>
      <c r="AI118" s="165"/>
      <c r="AJ118" s="165"/>
      <c r="AK118" s="165"/>
      <c r="AL118" s="166"/>
      <c r="AM118" s="167" t="str">
        <f aca="false">IF(B118="","",SUM(E118:AL118))</f>
        <v/>
      </c>
      <c r="AN118" s="168" t="str">
        <f aca="false">IF(B118="","",AM118/9)</f>
        <v/>
      </c>
      <c r="AO118" s="169" t="str">
        <f aca="false">IF(B118="","",IF(AM118=0,"-",RANK(AM118,$AM$100:$AM$149,0)))</f>
        <v/>
      </c>
      <c r="AP118" s="167" t="str">
        <f aca="false">IF(E118="","",IF(E118="-","-",IF(UPPER(E118)="AB","+",VLOOKUP(E118,'විෂය තොරතුරු'!$P$24:$Q$28,2))))</f>
        <v/>
      </c>
      <c r="AQ118" s="168" t="str">
        <f aca="false">IF(F118="","",IF(F118="-","-",IF(UPPER(F118)="AB","+",VLOOKUP(F118,'විෂය තොරතුරු'!$P$24:$Q$28,2))))</f>
        <v/>
      </c>
      <c r="AR118" s="168" t="str">
        <f aca="false">IF(G118="","",IF(G118="-","-",IF(UPPER(G118)="AB","+",VLOOKUP(G118,'විෂය තොරතුරු'!$P$24:$Q$28,2))))</f>
        <v/>
      </c>
      <c r="AS118" s="168" t="str">
        <f aca="false">IF(H118="","",IF(H118="-","-",IF(UPPER(H118)="AB","+",VLOOKUP(H118,'විෂය තොරතුරු'!$P$24:$Q$28,2))))</f>
        <v/>
      </c>
      <c r="AT118" s="168" t="str">
        <f aca="false">IF(I118="","",IF(I118="-","-",IF(UPPER(I118)="AB","+",VLOOKUP(I118,'විෂය තොරතුරු'!$P$24:$Q$28,2))))</f>
        <v/>
      </c>
      <c r="AU118" s="170" t="str">
        <f aca="false">IF(J118="","",IF(J118="-","-",IF(UPPER(J118)="AB","+",VLOOKUP(J118,'විෂය තොරතුරු'!$P$24:$Q$28,2))))</f>
        <v/>
      </c>
      <c r="AV118" s="171" t="str">
        <f aca="false">IF(K118="","",IF(K118="-","-",IF(UPPER(K118)="AB","+",VLOOKUP(K118,'විෂය තොරතුරු'!$P$24:$Q$28,2))))</f>
        <v/>
      </c>
      <c r="AW118" s="168" t="str">
        <f aca="false">IF(L118="","",IF(L118="-","-",IF(UPPER(L118)="AB","+",VLOOKUP(L118,'විෂය තොරතුරු'!$P$24:$Q$28,2))))</f>
        <v/>
      </c>
      <c r="AX118" s="168" t="str">
        <f aca="false">IF(M118="","",IF(M118="-","-",IF(UPPER(M118)="AB","+",VLOOKUP(M118,'විෂය තොරතුරු'!$P$24:$Q$28,2))))</f>
        <v/>
      </c>
      <c r="AY118" s="169" t="str">
        <f aca="false">IF(N118="","",IF(N118="-","-",IF(UPPER(N118)="AB","+",VLOOKUP(N118,'විෂය තොරතුරු'!$P$24:$Q$28,2))))</f>
        <v/>
      </c>
      <c r="AZ118" s="167" t="str">
        <f aca="false">IF(O118="","",IF(O118="-","-",IF(UPPER(O118)="AB","+",VLOOKUP(O118,'විෂය තොරතුරු'!$P$24:$Q$28,2))))</f>
        <v/>
      </c>
      <c r="BA118" s="168" t="str">
        <f aca="false">IF(P118="","",IF(P118="-","-",IF(UPPER(P118)="AB","+",VLOOKUP(P118,'විෂය තොරතුරු'!$P$24:$Q$28,2))))</f>
        <v/>
      </c>
      <c r="BB118" s="168" t="str">
        <f aca="false">IF(Q118="","",IF(Q118="-","-",IF(UPPER(Q118)="AB","+",VLOOKUP(Q118,'විෂය තොරතුරු'!$P$24:$Q$28,2))))</f>
        <v/>
      </c>
      <c r="BC118" s="168" t="str">
        <f aca="false">IF(R118="","",IF(R118="-","-",IF(UPPER(R118)="AB","+",VLOOKUP(R118,'විෂය තොරතුරු'!$P$24:$Q$28,2))))</f>
        <v/>
      </c>
      <c r="BD118" s="168" t="str">
        <f aca="false">IF(S118="","",IF(S118="-","-",IF(UPPER(S118)="AB","+",VLOOKUP(S118,'විෂය තොරතුරු'!$P$24:$Q$28,2))))</f>
        <v/>
      </c>
      <c r="BE118" s="168" t="str">
        <f aca="false">IF(T118="","",IF(T118="-","-",IF(UPPER(T118)="AB","+",VLOOKUP(T118,'විෂය තොරතුරු'!$P$24:$Q$28,2))))</f>
        <v/>
      </c>
      <c r="BF118" s="168" t="str">
        <f aca="false">IF(U118="","",IF(U118="-","-",IF(UPPER(U118)="AB","+",VLOOKUP(U118,'විෂය තොරතුරු'!$P$24:$Q$28,2))))</f>
        <v/>
      </c>
      <c r="BG118" s="170" t="str">
        <f aca="false">IF(V118="","",IF(V118="-","-",IF(UPPER(V118)="AB","+",VLOOKUP(V118,'විෂය තොරතුරු'!$P$24:$Q$28,2))))</f>
        <v/>
      </c>
      <c r="BH118" s="171" t="str">
        <f aca="false">IF(W118="","",IF(W118="-","-",IF(UPPER(W118)="AB","+",VLOOKUP(W118,'විෂය තොරතුරු'!$P$24:$Q$28,2))))</f>
        <v/>
      </c>
      <c r="BI118" s="168" t="str">
        <f aca="false">IF(X118="","",IF(X118="-","-",IF(UPPER(X118)="AB","+",VLOOKUP(X118,'විෂය තොරතුරු'!$P$24:$Q$28,2))))</f>
        <v/>
      </c>
      <c r="BJ118" s="168" t="str">
        <f aca="false">IF(Y118="","",IF(Y118="-","-",IF(UPPER(Y118)="AB","+",VLOOKUP(Y118,'විෂය තොරතුරු'!$P$24:$Q$28,2))))</f>
        <v/>
      </c>
      <c r="BK118" s="168" t="str">
        <f aca="false">IF(Z118="","",IF(Z118="-","-",IF(UPPER(Z118)="AB","+",VLOOKUP(Z118,'විෂය තොරතුරු'!$P$24:$Q$28,2))))</f>
        <v/>
      </c>
      <c r="BL118" s="168" t="str">
        <f aca="false">IF(AA118="","",IF(AA118="-","-",IF(UPPER(AA118)="AB","+",VLOOKUP(AA118,'විෂය තොරතුරු'!$P$24:$Q$28,2))))</f>
        <v/>
      </c>
      <c r="BM118" s="168" t="str">
        <f aca="false">IF(AB118="","",IF(AB118="-","-",IF(UPPER(AB118)="AB","+",VLOOKUP(AB118,'විෂය තොරතුරු'!$P$24:$Q$28,2))))</f>
        <v/>
      </c>
      <c r="BN118" s="168" t="str">
        <f aca="false">IF(AC118="","",IF(AC118="-","-",IF(UPPER(AC118)="AB","+",VLOOKUP(AC118,'විෂය තොරතුරු'!$P$24:$Q$28,2))))</f>
        <v/>
      </c>
      <c r="BO118" s="169" t="str">
        <f aca="false">IF(AD118="","",IF(AD118="-","-",IF(UPPER(AD118)="AB","+",VLOOKUP(AD118,'විෂය තොරතුරු'!$P$24:$Q$28,2))))</f>
        <v/>
      </c>
      <c r="BP118" s="171" t="str">
        <f aca="false">IF(AE118="","",IF(AE118="-","-",IF(UPPER(AE118)="AB","+",VLOOKUP(AE118,'විෂය තොරතුරු'!$P$24:$Q$28,2))))</f>
        <v/>
      </c>
      <c r="BQ118" s="168" t="str">
        <f aca="false">IF(AF118="","",IF(AF118="-","-",IF(UPPER(AF118)="AB","+",VLOOKUP(AF118,'විෂය තොරතුරු'!$P$24:$Q$28,2))))</f>
        <v/>
      </c>
      <c r="BR118" s="168" t="str">
        <f aca="false">IF(AG118="","",IF(AG118="-","-",IF(UPPER(AG118)="AB","+",VLOOKUP(AG118,'විෂය තොරතුරු'!$P$24:$Q$28,2))))</f>
        <v/>
      </c>
      <c r="BS118" s="168" t="str">
        <f aca="false">IF(AH118="","",IF(AH118="-","-",IF(UPPER(AH118)="AB","+",VLOOKUP(AH118,'විෂය තොරතුරු'!$P$24:$Q$28,2))))</f>
        <v/>
      </c>
      <c r="BT118" s="168" t="str">
        <f aca="false">IF(AI118="","",IF(AI118="-","-",IF(UPPER(AI118)="AB","+",VLOOKUP(AI118,'විෂය තොරතුරු'!$P$24:$Q$28,2))))</f>
        <v/>
      </c>
      <c r="BU118" s="168" t="str">
        <f aca="false">IF(AJ118="","",IF(AJ118="-","-",IF(UPPER(AJ118)="AB","+",VLOOKUP(AJ118,'විෂය තොරතුරු'!$P$24:$Q$28,2))))</f>
        <v/>
      </c>
      <c r="BV118" s="168" t="str">
        <f aca="false">IF(AK118="","",IF(AK118="-","-",IF(UPPER(AK118)="AB","+",VLOOKUP(AK118,'විෂය තොරතුරු'!$P$24:$Q$28,2))))</f>
        <v/>
      </c>
      <c r="BW118" s="169" t="str">
        <f aca="false">IF(AL118="","",IF(AL118="-","-",IF(UPPER(AL118)="AB","+",VLOOKUP(AL118,'විෂය තොරතුරු'!$P$24:$Q$28,2))))</f>
        <v/>
      </c>
      <c r="BX118" s="171" t="str">
        <f aca="false">IF($B118="","",COUNTIF($AP118:$BW118,"A"))</f>
        <v/>
      </c>
      <c r="BY118" s="171" t="str">
        <f aca="false">IF($B118="","",COUNTIF($AP118:$BW118,"B"))</f>
        <v/>
      </c>
      <c r="BZ118" s="171" t="str">
        <f aca="false">IF($B118="","",COUNTIF($AP118:$BW118,"C"))</f>
        <v/>
      </c>
      <c r="CA118" s="171" t="str">
        <f aca="false">IF($B118="","",COUNTIF($AP118:$BW118,"S"))</f>
        <v/>
      </c>
      <c r="CB118" s="171" t="str">
        <f aca="false">IF($B118="","",COUNTIF($AP118:$BW118,"W"))</f>
        <v/>
      </c>
      <c r="CC118" s="171" t="str">
        <f aca="false">IF(B118="","",SUM(BX118:CA118))</f>
        <v/>
      </c>
      <c r="CD118" s="169" t="str">
        <f aca="false">IF(B118="","",SUM(BX118:BZ118))</f>
        <v/>
      </c>
      <c r="CE118" s="172" t="str">
        <f aca="false">IF(B118="","",IF(AND(CC118&gt;=6,CD118&gt;=3,OR(E118&gt;=35,F118&gt;=35),L118&gt;=35),"6/3 සමත්",IF(AND(CC118&gt;=5,CD118&gt;=3,OR(E118&gt;=35,F118&gt;=35,L118&gt;=35)),"5/3 සමත්",IF(AND(CC118&gt;=4,CD118&gt;=1,OR(E118&gt;=20,F118&gt;=20,L118&gt;=20)),"සමත් කළ හැකි",IF(CB118=9,"W9","අසමත් ?")))))</f>
        <v/>
      </c>
    </row>
    <row r="119" customFormat="false" ht="13.8" hidden="false" customHeight="false" outlineLevel="0" collapsed="false">
      <c r="A119" s="160" t="n">
        <v>20</v>
      </c>
      <c r="B119" s="161"/>
      <c r="C119" s="161"/>
      <c r="D119" s="162"/>
      <c r="E119" s="163"/>
      <c r="F119" s="164"/>
      <c r="G119" s="163"/>
      <c r="H119" s="165"/>
      <c r="I119" s="165"/>
      <c r="J119" s="164"/>
      <c r="K119" s="163"/>
      <c r="L119" s="165"/>
      <c r="M119" s="165"/>
      <c r="N119" s="164"/>
      <c r="O119" s="163"/>
      <c r="P119" s="165"/>
      <c r="Q119" s="165"/>
      <c r="R119" s="165"/>
      <c r="S119" s="165"/>
      <c r="T119" s="165"/>
      <c r="U119" s="165"/>
      <c r="V119" s="164"/>
      <c r="W119" s="163"/>
      <c r="X119" s="165"/>
      <c r="Y119" s="165"/>
      <c r="Z119" s="165"/>
      <c r="AA119" s="165"/>
      <c r="AB119" s="165"/>
      <c r="AC119" s="165"/>
      <c r="AD119" s="164"/>
      <c r="AE119" s="163"/>
      <c r="AF119" s="165"/>
      <c r="AG119" s="165"/>
      <c r="AH119" s="165"/>
      <c r="AI119" s="165"/>
      <c r="AJ119" s="165"/>
      <c r="AK119" s="165"/>
      <c r="AL119" s="166"/>
      <c r="AM119" s="167" t="str">
        <f aca="false">IF(B119="","",SUM(E119:AL119))</f>
        <v/>
      </c>
      <c r="AN119" s="168" t="str">
        <f aca="false">IF(B119="","",AM119/9)</f>
        <v/>
      </c>
      <c r="AO119" s="169" t="str">
        <f aca="false">IF(B119="","",IF(AM119=0,"-",RANK(AM119,$AM$100:$AM$149,0)))</f>
        <v/>
      </c>
      <c r="AP119" s="167" t="str">
        <f aca="false">IF(E119="","",IF(E119="-","-",IF(UPPER(E119)="AB","+",VLOOKUP(E119,'විෂය තොරතුරු'!$P$24:$Q$28,2))))</f>
        <v/>
      </c>
      <c r="AQ119" s="168" t="str">
        <f aca="false">IF(F119="","",IF(F119="-","-",IF(UPPER(F119)="AB","+",VLOOKUP(F119,'විෂය තොරතුරු'!$P$24:$Q$28,2))))</f>
        <v/>
      </c>
      <c r="AR119" s="168" t="str">
        <f aca="false">IF(G119="","",IF(G119="-","-",IF(UPPER(G119)="AB","+",VLOOKUP(G119,'විෂය තොරතුරු'!$P$24:$Q$28,2))))</f>
        <v/>
      </c>
      <c r="AS119" s="168" t="str">
        <f aca="false">IF(H119="","",IF(H119="-","-",IF(UPPER(H119)="AB","+",VLOOKUP(H119,'විෂය තොරතුරු'!$P$24:$Q$28,2))))</f>
        <v/>
      </c>
      <c r="AT119" s="168" t="str">
        <f aca="false">IF(I119="","",IF(I119="-","-",IF(UPPER(I119)="AB","+",VLOOKUP(I119,'විෂය තොරතුරු'!$P$24:$Q$28,2))))</f>
        <v/>
      </c>
      <c r="AU119" s="170" t="str">
        <f aca="false">IF(J119="","",IF(J119="-","-",IF(UPPER(J119)="AB","+",VLOOKUP(J119,'විෂය තොරතුරු'!$P$24:$Q$28,2))))</f>
        <v/>
      </c>
      <c r="AV119" s="171" t="str">
        <f aca="false">IF(K119="","",IF(K119="-","-",IF(UPPER(K119)="AB","+",VLOOKUP(K119,'විෂය තොරතුරු'!$P$24:$Q$28,2))))</f>
        <v/>
      </c>
      <c r="AW119" s="168" t="str">
        <f aca="false">IF(L119="","",IF(L119="-","-",IF(UPPER(L119)="AB","+",VLOOKUP(L119,'විෂය තොරතුරු'!$P$24:$Q$28,2))))</f>
        <v/>
      </c>
      <c r="AX119" s="168" t="str">
        <f aca="false">IF(M119="","",IF(M119="-","-",IF(UPPER(M119)="AB","+",VLOOKUP(M119,'විෂය තොරතුරු'!$P$24:$Q$28,2))))</f>
        <v/>
      </c>
      <c r="AY119" s="169" t="str">
        <f aca="false">IF(N119="","",IF(N119="-","-",IF(UPPER(N119)="AB","+",VLOOKUP(N119,'විෂය තොරතුරු'!$P$24:$Q$28,2))))</f>
        <v/>
      </c>
      <c r="AZ119" s="167" t="str">
        <f aca="false">IF(O119="","",IF(O119="-","-",IF(UPPER(O119)="AB","+",VLOOKUP(O119,'විෂය තොරතුරු'!$P$24:$Q$28,2))))</f>
        <v/>
      </c>
      <c r="BA119" s="168" t="str">
        <f aca="false">IF(P119="","",IF(P119="-","-",IF(UPPER(P119)="AB","+",VLOOKUP(P119,'විෂය තොරතුරු'!$P$24:$Q$28,2))))</f>
        <v/>
      </c>
      <c r="BB119" s="168" t="str">
        <f aca="false">IF(Q119="","",IF(Q119="-","-",IF(UPPER(Q119)="AB","+",VLOOKUP(Q119,'විෂය තොරතුරු'!$P$24:$Q$28,2))))</f>
        <v/>
      </c>
      <c r="BC119" s="168" t="str">
        <f aca="false">IF(R119="","",IF(R119="-","-",IF(UPPER(R119)="AB","+",VLOOKUP(R119,'විෂය තොරතුරු'!$P$24:$Q$28,2))))</f>
        <v/>
      </c>
      <c r="BD119" s="168" t="str">
        <f aca="false">IF(S119="","",IF(S119="-","-",IF(UPPER(S119)="AB","+",VLOOKUP(S119,'විෂය තොරතුරු'!$P$24:$Q$28,2))))</f>
        <v/>
      </c>
      <c r="BE119" s="168" t="str">
        <f aca="false">IF(T119="","",IF(T119="-","-",IF(UPPER(T119)="AB","+",VLOOKUP(T119,'විෂය තොරතුරු'!$P$24:$Q$28,2))))</f>
        <v/>
      </c>
      <c r="BF119" s="168" t="str">
        <f aca="false">IF(U119="","",IF(U119="-","-",IF(UPPER(U119)="AB","+",VLOOKUP(U119,'විෂය තොරතුරු'!$P$24:$Q$28,2))))</f>
        <v/>
      </c>
      <c r="BG119" s="170" t="str">
        <f aca="false">IF(V119="","",IF(V119="-","-",IF(UPPER(V119)="AB","+",VLOOKUP(V119,'විෂය තොරතුරු'!$P$24:$Q$28,2))))</f>
        <v/>
      </c>
      <c r="BH119" s="171" t="str">
        <f aca="false">IF(W119="","",IF(W119="-","-",IF(UPPER(W119)="AB","+",VLOOKUP(W119,'විෂය තොරතුරු'!$P$24:$Q$28,2))))</f>
        <v/>
      </c>
      <c r="BI119" s="168" t="str">
        <f aca="false">IF(X119="","",IF(X119="-","-",IF(UPPER(X119)="AB","+",VLOOKUP(X119,'විෂය තොරතුරු'!$P$24:$Q$28,2))))</f>
        <v/>
      </c>
      <c r="BJ119" s="168" t="str">
        <f aca="false">IF(Y119="","",IF(Y119="-","-",IF(UPPER(Y119)="AB","+",VLOOKUP(Y119,'විෂය තොරතුරු'!$P$24:$Q$28,2))))</f>
        <v/>
      </c>
      <c r="BK119" s="168" t="str">
        <f aca="false">IF(Z119="","",IF(Z119="-","-",IF(UPPER(Z119)="AB","+",VLOOKUP(Z119,'විෂය තොරතුරු'!$P$24:$Q$28,2))))</f>
        <v/>
      </c>
      <c r="BL119" s="168" t="str">
        <f aca="false">IF(AA119="","",IF(AA119="-","-",IF(UPPER(AA119)="AB","+",VLOOKUP(AA119,'විෂය තොරතුරු'!$P$24:$Q$28,2))))</f>
        <v/>
      </c>
      <c r="BM119" s="168" t="str">
        <f aca="false">IF(AB119="","",IF(AB119="-","-",IF(UPPER(AB119)="AB","+",VLOOKUP(AB119,'විෂය තොරතුරු'!$P$24:$Q$28,2))))</f>
        <v/>
      </c>
      <c r="BN119" s="168" t="str">
        <f aca="false">IF(AC119="","",IF(AC119="-","-",IF(UPPER(AC119)="AB","+",VLOOKUP(AC119,'විෂය තොරතුරු'!$P$24:$Q$28,2))))</f>
        <v/>
      </c>
      <c r="BO119" s="169" t="str">
        <f aca="false">IF(AD119="","",IF(AD119="-","-",IF(UPPER(AD119)="AB","+",VLOOKUP(AD119,'විෂය තොරතුරු'!$P$24:$Q$28,2))))</f>
        <v/>
      </c>
      <c r="BP119" s="171" t="str">
        <f aca="false">IF(AE119="","",IF(AE119="-","-",IF(UPPER(AE119)="AB","+",VLOOKUP(AE119,'විෂය තොරතුරු'!$P$24:$Q$28,2))))</f>
        <v/>
      </c>
      <c r="BQ119" s="168" t="str">
        <f aca="false">IF(AF119="","",IF(AF119="-","-",IF(UPPER(AF119)="AB","+",VLOOKUP(AF119,'විෂය තොරතුරු'!$P$24:$Q$28,2))))</f>
        <v/>
      </c>
      <c r="BR119" s="168" t="str">
        <f aca="false">IF(AG119="","",IF(AG119="-","-",IF(UPPER(AG119)="AB","+",VLOOKUP(AG119,'විෂය තොරතුරු'!$P$24:$Q$28,2))))</f>
        <v/>
      </c>
      <c r="BS119" s="168" t="str">
        <f aca="false">IF(AH119="","",IF(AH119="-","-",IF(UPPER(AH119)="AB","+",VLOOKUP(AH119,'විෂය තොරතුරු'!$P$24:$Q$28,2))))</f>
        <v/>
      </c>
      <c r="BT119" s="168" t="str">
        <f aca="false">IF(AI119="","",IF(AI119="-","-",IF(UPPER(AI119)="AB","+",VLOOKUP(AI119,'විෂය තොරතුරු'!$P$24:$Q$28,2))))</f>
        <v/>
      </c>
      <c r="BU119" s="168" t="str">
        <f aca="false">IF(AJ119="","",IF(AJ119="-","-",IF(UPPER(AJ119)="AB","+",VLOOKUP(AJ119,'විෂය තොරතුරු'!$P$24:$Q$28,2))))</f>
        <v/>
      </c>
      <c r="BV119" s="168" t="str">
        <f aca="false">IF(AK119="","",IF(AK119="-","-",IF(UPPER(AK119)="AB","+",VLOOKUP(AK119,'විෂය තොරතුරු'!$P$24:$Q$28,2))))</f>
        <v/>
      </c>
      <c r="BW119" s="169" t="str">
        <f aca="false">IF(AL119="","",IF(AL119="-","-",IF(UPPER(AL119)="AB","+",VLOOKUP(AL119,'විෂය තොරතුරු'!$P$24:$Q$28,2))))</f>
        <v/>
      </c>
      <c r="BX119" s="171" t="str">
        <f aca="false">IF($B119="","",COUNTIF($AP119:$BW119,"A"))</f>
        <v/>
      </c>
      <c r="BY119" s="171" t="str">
        <f aca="false">IF($B119="","",COUNTIF($AP119:$BW119,"B"))</f>
        <v/>
      </c>
      <c r="BZ119" s="171" t="str">
        <f aca="false">IF($B119="","",COUNTIF($AP119:$BW119,"C"))</f>
        <v/>
      </c>
      <c r="CA119" s="171" t="str">
        <f aca="false">IF($B119="","",COUNTIF($AP119:$BW119,"S"))</f>
        <v/>
      </c>
      <c r="CB119" s="171" t="str">
        <f aca="false">IF($B119="","",COUNTIF($AP119:$BW119,"W"))</f>
        <v/>
      </c>
      <c r="CC119" s="171" t="str">
        <f aca="false">IF(B119="","",SUM(BX119:CA119))</f>
        <v/>
      </c>
      <c r="CD119" s="169" t="str">
        <f aca="false">IF(B119="","",SUM(BX119:BZ119))</f>
        <v/>
      </c>
      <c r="CE119" s="172" t="str">
        <f aca="false">IF(B119="","",IF(AND(CC119&gt;=6,CD119&gt;=3,OR(E119&gt;=35,F119&gt;=35),L119&gt;=35),"6/3 සමත්",IF(AND(CC119&gt;=5,CD119&gt;=3,OR(E119&gt;=35,F119&gt;=35,L119&gt;=35)),"5/3 සමත්",IF(AND(CC119&gt;=4,CD119&gt;=1,OR(E119&gt;=20,F119&gt;=20,L119&gt;=20)),"සමත් කළ හැකි",IF(CB119=9,"W9","අසමත් ?")))))</f>
        <v/>
      </c>
    </row>
    <row r="120" customFormat="false" ht="13.8" hidden="false" customHeight="false" outlineLevel="0" collapsed="false">
      <c r="A120" s="160" t="n">
        <v>21</v>
      </c>
      <c r="B120" s="161"/>
      <c r="C120" s="161"/>
      <c r="D120" s="162"/>
      <c r="E120" s="163"/>
      <c r="F120" s="164"/>
      <c r="G120" s="163"/>
      <c r="H120" s="165"/>
      <c r="I120" s="165"/>
      <c r="J120" s="164"/>
      <c r="K120" s="163"/>
      <c r="L120" s="165"/>
      <c r="M120" s="165"/>
      <c r="N120" s="164"/>
      <c r="O120" s="163"/>
      <c r="P120" s="165"/>
      <c r="Q120" s="165"/>
      <c r="R120" s="165"/>
      <c r="S120" s="165"/>
      <c r="T120" s="165"/>
      <c r="U120" s="165"/>
      <c r="V120" s="164"/>
      <c r="W120" s="163"/>
      <c r="X120" s="165"/>
      <c r="Y120" s="165"/>
      <c r="Z120" s="165"/>
      <c r="AA120" s="165"/>
      <c r="AB120" s="165"/>
      <c r="AC120" s="165"/>
      <c r="AD120" s="164"/>
      <c r="AE120" s="163"/>
      <c r="AF120" s="165"/>
      <c r="AG120" s="165"/>
      <c r="AH120" s="165"/>
      <c r="AI120" s="165"/>
      <c r="AJ120" s="165"/>
      <c r="AK120" s="165"/>
      <c r="AL120" s="166"/>
      <c r="AM120" s="167" t="str">
        <f aca="false">IF(B120="","",SUM(E120:AL120))</f>
        <v/>
      </c>
      <c r="AN120" s="168" t="str">
        <f aca="false">IF(B120="","",AM120/9)</f>
        <v/>
      </c>
      <c r="AO120" s="169" t="str">
        <f aca="false">IF(B120="","",IF(AM120=0,"-",RANK(AM120,$AM$100:$AM$149,0)))</f>
        <v/>
      </c>
      <c r="AP120" s="167" t="str">
        <f aca="false">IF(E120="","",IF(E120="-","-",IF(UPPER(E120)="AB","+",VLOOKUP(E120,'විෂය තොරතුරු'!$P$24:$Q$28,2))))</f>
        <v/>
      </c>
      <c r="AQ120" s="168" t="str">
        <f aca="false">IF(F120="","",IF(F120="-","-",IF(UPPER(F120)="AB","+",VLOOKUP(F120,'විෂය තොරතුරු'!$P$24:$Q$28,2))))</f>
        <v/>
      </c>
      <c r="AR120" s="168" t="str">
        <f aca="false">IF(G120="","",IF(G120="-","-",IF(UPPER(G120)="AB","+",VLOOKUP(G120,'විෂය තොරතුරු'!$P$24:$Q$28,2))))</f>
        <v/>
      </c>
      <c r="AS120" s="168" t="str">
        <f aca="false">IF(H120="","",IF(H120="-","-",IF(UPPER(H120)="AB","+",VLOOKUP(H120,'විෂය තොරතුරු'!$P$24:$Q$28,2))))</f>
        <v/>
      </c>
      <c r="AT120" s="168" t="str">
        <f aca="false">IF(I120="","",IF(I120="-","-",IF(UPPER(I120)="AB","+",VLOOKUP(I120,'විෂය තොරතුරු'!$P$24:$Q$28,2))))</f>
        <v/>
      </c>
      <c r="AU120" s="170" t="str">
        <f aca="false">IF(J120="","",IF(J120="-","-",IF(UPPER(J120)="AB","+",VLOOKUP(J120,'විෂය තොරතුරු'!$P$24:$Q$28,2))))</f>
        <v/>
      </c>
      <c r="AV120" s="171" t="str">
        <f aca="false">IF(K120="","",IF(K120="-","-",IF(UPPER(K120)="AB","+",VLOOKUP(K120,'විෂය තොරතුරු'!$P$24:$Q$28,2))))</f>
        <v/>
      </c>
      <c r="AW120" s="168" t="str">
        <f aca="false">IF(L120="","",IF(L120="-","-",IF(UPPER(L120)="AB","+",VLOOKUP(L120,'විෂය තොරතුරු'!$P$24:$Q$28,2))))</f>
        <v/>
      </c>
      <c r="AX120" s="168" t="str">
        <f aca="false">IF(M120="","",IF(M120="-","-",IF(UPPER(M120)="AB","+",VLOOKUP(M120,'විෂය තොරතුරු'!$P$24:$Q$28,2))))</f>
        <v/>
      </c>
      <c r="AY120" s="169" t="str">
        <f aca="false">IF(N120="","",IF(N120="-","-",IF(UPPER(N120)="AB","+",VLOOKUP(N120,'විෂය තොරතුරු'!$P$24:$Q$28,2))))</f>
        <v/>
      </c>
      <c r="AZ120" s="167" t="str">
        <f aca="false">IF(O120="","",IF(O120="-","-",IF(UPPER(O120)="AB","+",VLOOKUP(O120,'විෂය තොරතුරු'!$P$24:$Q$28,2))))</f>
        <v/>
      </c>
      <c r="BA120" s="168" t="str">
        <f aca="false">IF(P120="","",IF(P120="-","-",IF(UPPER(P120)="AB","+",VLOOKUP(P120,'විෂය තොරතුරු'!$P$24:$Q$28,2))))</f>
        <v/>
      </c>
      <c r="BB120" s="168" t="str">
        <f aca="false">IF(Q120="","",IF(Q120="-","-",IF(UPPER(Q120)="AB","+",VLOOKUP(Q120,'විෂය තොරතුරු'!$P$24:$Q$28,2))))</f>
        <v/>
      </c>
      <c r="BC120" s="168" t="str">
        <f aca="false">IF(R120="","",IF(R120="-","-",IF(UPPER(R120)="AB","+",VLOOKUP(R120,'විෂය තොරතුරු'!$P$24:$Q$28,2))))</f>
        <v/>
      </c>
      <c r="BD120" s="168" t="str">
        <f aca="false">IF(S120="","",IF(S120="-","-",IF(UPPER(S120)="AB","+",VLOOKUP(S120,'විෂය තොරතුරු'!$P$24:$Q$28,2))))</f>
        <v/>
      </c>
      <c r="BE120" s="168" t="str">
        <f aca="false">IF(T120="","",IF(T120="-","-",IF(UPPER(T120)="AB","+",VLOOKUP(T120,'විෂය තොරතුරු'!$P$24:$Q$28,2))))</f>
        <v/>
      </c>
      <c r="BF120" s="168" t="str">
        <f aca="false">IF(U120="","",IF(U120="-","-",IF(UPPER(U120)="AB","+",VLOOKUP(U120,'විෂය තොරතුරු'!$P$24:$Q$28,2))))</f>
        <v/>
      </c>
      <c r="BG120" s="170" t="str">
        <f aca="false">IF(V120="","",IF(V120="-","-",IF(UPPER(V120)="AB","+",VLOOKUP(V120,'විෂය තොරතුරු'!$P$24:$Q$28,2))))</f>
        <v/>
      </c>
      <c r="BH120" s="171" t="str">
        <f aca="false">IF(W120="","",IF(W120="-","-",IF(UPPER(W120)="AB","+",VLOOKUP(W120,'විෂය තොරතුරු'!$P$24:$Q$28,2))))</f>
        <v/>
      </c>
      <c r="BI120" s="168" t="str">
        <f aca="false">IF(X120="","",IF(X120="-","-",IF(UPPER(X120)="AB","+",VLOOKUP(X120,'විෂය තොරතුරු'!$P$24:$Q$28,2))))</f>
        <v/>
      </c>
      <c r="BJ120" s="168" t="str">
        <f aca="false">IF(Y120="","",IF(Y120="-","-",IF(UPPER(Y120)="AB","+",VLOOKUP(Y120,'විෂය තොරතුරු'!$P$24:$Q$28,2))))</f>
        <v/>
      </c>
      <c r="BK120" s="168" t="str">
        <f aca="false">IF(Z120="","",IF(Z120="-","-",IF(UPPER(Z120)="AB","+",VLOOKUP(Z120,'විෂය තොරතුරු'!$P$24:$Q$28,2))))</f>
        <v/>
      </c>
      <c r="BL120" s="168" t="str">
        <f aca="false">IF(AA120="","",IF(AA120="-","-",IF(UPPER(AA120)="AB","+",VLOOKUP(AA120,'විෂය තොරතුරු'!$P$24:$Q$28,2))))</f>
        <v/>
      </c>
      <c r="BM120" s="168" t="str">
        <f aca="false">IF(AB120="","",IF(AB120="-","-",IF(UPPER(AB120)="AB","+",VLOOKUP(AB120,'විෂය තොරතුරු'!$P$24:$Q$28,2))))</f>
        <v/>
      </c>
      <c r="BN120" s="168" t="str">
        <f aca="false">IF(AC120="","",IF(AC120="-","-",IF(UPPER(AC120)="AB","+",VLOOKUP(AC120,'විෂය තොරතුරු'!$P$24:$Q$28,2))))</f>
        <v/>
      </c>
      <c r="BO120" s="169" t="str">
        <f aca="false">IF(AD120="","",IF(AD120="-","-",IF(UPPER(AD120)="AB","+",VLOOKUP(AD120,'විෂය තොරතුරු'!$P$24:$Q$28,2))))</f>
        <v/>
      </c>
      <c r="BP120" s="171" t="str">
        <f aca="false">IF(AE120="","",IF(AE120="-","-",IF(UPPER(AE120)="AB","+",VLOOKUP(AE120,'විෂය තොරතුරු'!$P$24:$Q$28,2))))</f>
        <v/>
      </c>
      <c r="BQ120" s="168" t="str">
        <f aca="false">IF(AF120="","",IF(AF120="-","-",IF(UPPER(AF120)="AB","+",VLOOKUP(AF120,'විෂය තොරතුරු'!$P$24:$Q$28,2))))</f>
        <v/>
      </c>
      <c r="BR120" s="168" t="str">
        <f aca="false">IF(AG120="","",IF(AG120="-","-",IF(UPPER(AG120)="AB","+",VLOOKUP(AG120,'විෂය තොරතුරු'!$P$24:$Q$28,2))))</f>
        <v/>
      </c>
      <c r="BS120" s="168" t="str">
        <f aca="false">IF(AH120="","",IF(AH120="-","-",IF(UPPER(AH120)="AB","+",VLOOKUP(AH120,'විෂය තොරතුරු'!$P$24:$Q$28,2))))</f>
        <v/>
      </c>
      <c r="BT120" s="168" t="str">
        <f aca="false">IF(AI120="","",IF(AI120="-","-",IF(UPPER(AI120)="AB","+",VLOOKUP(AI120,'විෂය තොරතුරු'!$P$24:$Q$28,2))))</f>
        <v/>
      </c>
      <c r="BU120" s="168" t="str">
        <f aca="false">IF(AJ120="","",IF(AJ120="-","-",IF(UPPER(AJ120)="AB","+",VLOOKUP(AJ120,'විෂය තොරතුරු'!$P$24:$Q$28,2))))</f>
        <v/>
      </c>
      <c r="BV120" s="168" t="str">
        <f aca="false">IF(AK120="","",IF(AK120="-","-",IF(UPPER(AK120)="AB","+",VLOOKUP(AK120,'විෂය තොරතුරු'!$P$24:$Q$28,2))))</f>
        <v/>
      </c>
      <c r="BW120" s="169" t="str">
        <f aca="false">IF(AL120="","",IF(AL120="-","-",IF(UPPER(AL120)="AB","+",VLOOKUP(AL120,'විෂය තොරතුරු'!$P$24:$Q$28,2))))</f>
        <v/>
      </c>
      <c r="BX120" s="171" t="str">
        <f aca="false">IF($B120="","",COUNTIF($AP120:$BW120,"A"))</f>
        <v/>
      </c>
      <c r="BY120" s="171" t="str">
        <f aca="false">IF($B120="","",COUNTIF($AP120:$BW120,"B"))</f>
        <v/>
      </c>
      <c r="BZ120" s="171" t="str">
        <f aca="false">IF($B120="","",COUNTIF($AP120:$BW120,"C"))</f>
        <v/>
      </c>
      <c r="CA120" s="171" t="str">
        <f aca="false">IF($B120="","",COUNTIF($AP120:$BW120,"S"))</f>
        <v/>
      </c>
      <c r="CB120" s="171" t="str">
        <f aca="false">IF($B120="","",COUNTIF($AP120:$BW120,"W"))</f>
        <v/>
      </c>
      <c r="CC120" s="171" t="str">
        <f aca="false">IF(B120="","",SUM(BX120:CA120))</f>
        <v/>
      </c>
      <c r="CD120" s="169" t="str">
        <f aca="false">IF(B120="","",SUM(BX120:BZ120))</f>
        <v/>
      </c>
      <c r="CE120" s="172" t="str">
        <f aca="false">IF(B120="","",IF(AND(CC120&gt;=6,CD120&gt;=3,OR(E120&gt;=35,F120&gt;=35),L120&gt;=35),"6/3 සමත්",IF(AND(CC120&gt;=5,CD120&gt;=3,OR(E120&gt;=35,F120&gt;=35,L120&gt;=35)),"5/3 සමත්",IF(AND(CC120&gt;=4,CD120&gt;=1,OR(E120&gt;=20,F120&gt;=20,L120&gt;=20)),"සමත් කළ හැකි",IF(CB120=9,"W9","අසමත් ?")))))</f>
        <v/>
      </c>
    </row>
    <row r="121" customFormat="false" ht="13.8" hidden="false" customHeight="false" outlineLevel="0" collapsed="false">
      <c r="A121" s="160" t="n">
        <v>22</v>
      </c>
      <c r="B121" s="161"/>
      <c r="C121" s="161"/>
      <c r="D121" s="162"/>
      <c r="E121" s="163"/>
      <c r="F121" s="164"/>
      <c r="G121" s="163"/>
      <c r="H121" s="165"/>
      <c r="I121" s="165"/>
      <c r="J121" s="164"/>
      <c r="K121" s="163"/>
      <c r="L121" s="165"/>
      <c r="M121" s="165"/>
      <c r="N121" s="164"/>
      <c r="O121" s="163"/>
      <c r="P121" s="165"/>
      <c r="Q121" s="165"/>
      <c r="R121" s="165"/>
      <c r="S121" s="165"/>
      <c r="T121" s="165"/>
      <c r="U121" s="165"/>
      <c r="V121" s="164"/>
      <c r="W121" s="163"/>
      <c r="X121" s="165"/>
      <c r="Y121" s="165"/>
      <c r="Z121" s="165"/>
      <c r="AA121" s="165"/>
      <c r="AB121" s="165"/>
      <c r="AC121" s="165"/>
      <c r="AD121" s="164"/>
      <c r="AE121" s="163"/>
      <c r="AF121" s="165"/>
      <c r="AG121" s="165"/>
      <c r="AH121" s="165"/>
      <c r="AI121" s="165"/>
      <c r="AJ121" s="165"/>
      <c r="AK121" s="165"/>
      <c r="AL121" s="166"/>
      <c r="AM121" s="167" t="str">
        <f aca="false">IF(B121="","",SUM(E121:AL121))</f>
        <v/>
      </c>
      <c r="AN121" s="168" t="str">
        <f aca="false">IF(B121="","",AM121/9)</f>
        <v/>
      </c>
      <c r="AO121" s="169" t="str">
        <f aca="false">IF(B121="","",IF(AM121=0,"-",RANK(AM121,$AM$100:$AM$149,0)))</f>
        <v/>
      </c>
      <c r="AP121" s="167" t="str">
        <f aca="false">IF(E121="","",IF(E121="-","-",IF(UPPER(E121)="AB","+",VLOOKUP(E121,'විෂය තොරතුරු'!$P$24:$Q$28,2))))</f>
        <v/>
      </c>
      <c r="AQ121" s="168" t="str">
        <f aca="false">IF(F121="","",IF(F121="-","-",IF(UPPER(F121)="AB","+",VLOOKUP(F121,'විෂය තොරතුරු'!$P$24:$Q$28,2))))</f>
        <v/>
      </c>
      <c r="AR121" s="168" t="str">
        <f aca="false">IF(G121="","",IF(G121="-","-",IF(UPPER(G121)="AB","+",VLOOKUP(G121,'විෂය තොරතුරු'!$P$24:$Q$28,2))))</f>
        <v/>
      </c>
      <c r="AS121" s="168" t="str">
        <f aca="false">IF(H121="","",IF(H121="-","-",IF(UPPER(H121)="AB","+",VLOOKUP(H121,'විෂය තොරතුරු'!$P$24:$Q$28,2))))</f>
        <v/>
      </c>
      <c r="AT121" s="168" t="str">
        <f aca="false">IF(I121="","",IF(I121="-","-",IF(UPPER(I121)="AB","+",VLOOKUP(I121,'විෂය තොරතුරු'!$P$24:$Q$28,2))))</f>
        <v/>
      </c>
      <c r="AU121" s="170" t="str">
        <f aca="false">IF(J121="","",IF(J121="-","-",IF(UPPER(J121)="AB","+",VLOOKUP(J121,'විෂය තොරතුරු'!$P$24:$Q$28,2))))</f>
        <v/>
      </c>
      <c r="AV121" s="171" t="str">
        <f aca="false">IF(K121="","",IF(K121="-","-",IF(UPPER(K121)="AB","+",VLOOKUP(K121,'විෂය තොරතුරු'!$P$24:$Q$28,2))))</f>
        <v/>
      </c>
      <c r="AW121" s="168" t="str">
        <f aca="false">IF(L121="","",IF(L121="-","-",IF(UPPER(L121)="AB","+",VLOOKUP(L121,'විෂය තොරතුරු'!$P$24:$Q$28,2))))</f>
        <v/>
      </c>
      <c r="AX121" s="168" t="str">
        <f aca="false">IF(M121="","",IF(M121="-","-",IF(UPPER(M121)="AB","+",VLOOKUP(M121,'විෂය තොරතුරු'!$P$24:$Q$28,2))))</f>
        <v/>
      </c>
      <c r="AY121" s="169" t="str">
        <f aca="false">IF(N121="","",IF(N121="-","-",IF(UPPER(N121)="AB","+",VLOOKUP(N121,'විෂය තොරතුරු'!$P$24:$Q$28,2))))</f>
        <v/>
      </c>
      <c r="AZ121" s="167" t="str">
        <f aca="false">IF(O121="","",IF(O121="-","-",IF(UPPER(O121)="AB","+",VLOOKUP(O121,'විෂය තොරතුරු'!$P$24:$Q$28,2))))</f>
        <v/>
      </c>
      <c r="BA121" s="168" t="str">
        <f aca="false">IF(P121="","",IF(P121="-","-",IF(UPPER(P121)="AB","+",VLOOKUP(P121,'විෂය තොරතුරු'!$P$24:$Q$28,2))))</f>
        <v/>
      </c>
      <c r="BB121" s="168" t="str">
        <f aca="false">IF(Q121="","",IF(Q121="-","-",IF(UPPER(Q121)="AB","+",VLOOKUP(Q121,'විෂය තොරතුරු'!$P$24:$Q$28,2))))</f>
        <v/>
      </c>
      <c r="BC121" s="168" t="str">
        <f aca="false">IF(R121="","",IF(R121="-","-",IF(UPPER(R121)="AB","+",VLOOKUP(R121,'විෂය තොරතුරු'!$P$24:$Q$28,2))))</f>
        <v/>
      </c>
      <c r="BD121" s="168" t="str">
        <f aca="false">IF(S121="","",IF(S121="-","-",IF(UPPER(S121)="AB","+",VLOOKUP(S121,'විෂය තොරතුරු'!$P$24:$Q$28,2))))</f>
        <v/>
      </c>
      <c r="BE121" s="168" t="str">
        <f aca="false">IF(T121="","",IF(T121="-","-",IF(UPPER(T121)="AB","+",VLOOKUP(T121,'විෂය තොරතුරු'!$P$24:$Q$28,2))))</f>
        <v/>
      </c>
      <c r="BF121" s="168" t="str">
        <f aca="false">IF(U121="","",IF(U121="-","-",IF(UPPER(U121)="AB","+",VLOOKUP(U121,'විෂය තොරතුරු'!$P$24:$Q$28,2))))</f>
        <v/>
      </c>
      <c r="BG121" s="170" t="str">
        <f aca="false">IF(V121="","",IF(V121="-","-",IF(UPPER(V121)="AB","+",VLOOKUP(V121,'විෂය තොරතුරු'!$P$24:$Q$28,2))))</f>
        <v/>
      </c>
      <c r="BH121" s="171" t="str">
        <f aca="false">IF(W121="","",IF(W121="-","-",IF(UPPER(W121)="AB","+",VLOOKUP(W121,'විෂය තොරතුරු'!$P$24:$Q$28,2))))</f>
        <v/>
      </c>
      <c r="BI121" s="168" t="str">
        <f aca="false">IF(X121="","",IF(X121="-","-",IF(UPPER(X121)="AB","+",VLOOKUP(X121,'විෂය තොරතුරු'!$P$24:$Q$28,2))))</f>
        <v/>
      </c>
      <c r="BJ121" s="168" t="str">
        <f aca="false">IF(Y121="","",IF(Y121="-","-",IF(UPPER(Y121)="AB","+",VLOOKUP(Y121,'විෂය තොරතුරු'!$P$24:$Q$28,2))))</f>
        <v/>
      </c>
      <c r="BK121" s="168" t="str">
        <f aca="false">IF(Z121="","",IF(Z121="-","-",IF(UPPER(Z121)="AB","+",VLOOKUP(Z121,'විෂය තොරතුරු'!$P$24:$Q$28,2))))</f>
        <v/>
      </c>
      <c r="BL121" s="168" t="str">
        <f aca="false">IF(AA121="","",IF(AA121="-","-",IF(UPPER(AA121)="AB","+",VLOOKUP(AA121,'විෂය තොරතුරු'!$P$24:$Q$28,2))))</f>
        <v/>
      </c>
      <c r="BM121" s="168" t="str">
        <f aca="false">IF(AB121="","",IF(AB121="-","-",IF(UPPER(AB121)="AB","+",VLOOKUP(AB121,'විෂය තොරතුරු'!$P$24:$Q$28,2))))</f>
        <v/>
      </c>
      <c r="BN121" s="168" t="str">
        <f aca="false">IF(AC121="","",IF(AC121="-","-",IF(UPPER(AC121)="AB","+",VLOOKUP(AC121,'විෂය තොරතුරු'!$P$24:$Q$28,2))))</f>
        <v/>
      </c>
      <c r="BO121" s="169" t="str">
        <f aca="false">IF(AD121="","",IF(AD121="-","-",IF(UPPER(AD121)="AB","+",VLOOKUP(AD121,'විෂය තොරතුරු'!$P$24:$Q$28,2))))</f>
        <v/>
      </c>
      <c r="BP121" s="171" t="str">
        <f aca="false">IF(AE121="","",IF(AE121="-","-",IF(UPPER(AE121)="AB","+",VLOOKUP(AE121,'විෂය තොරතුරු'!$P$24:$Q$28,2))))</f>
        <v/>
      </c>
      <c r="BQ121" s="168" t="str">
        <f aca="false">IF(AF121="","",IF(AF121="-","-",IF(UPPER(AF121)="AB","+",VLOOKUP(AF121,'විෂය තොරතුරු'!$P$24:$Q$28,2))))</f>
        <v/>
      </c>
      <c r="BR121" s="168" t="str">
        <f aca="false">IF(AG121="","",IF(AG121="-","-",IF(UPPER(AG121)="AB","+",VLOOKUP(AG121,'විෂය තොරතුරු'!$P$24:$Q$28,2))))</f>
        <v/>
      </c>
      <c r="BS121" s="168" t="str">
        <f aca="false">IF(AH121="","",IF(AH121="-","-",IF(UPPER(AH121)="AB","+",VLOOKUP(AH121,'විෂය තොරතුරු'!$P$24:$Q$28,2))))</f>
        <v/>
      </c>
      <c r="BT121" s="168" t="str">
        <f aca="false">IF(AI121="","",IF(AI121="-","-",IF(UPPER(AI121)="AB","+",VLOOKUP(AI121,'විෂය තොරතුරු'!$P$24:$Q$28,2))))</f>
        <v/>
      </c>
      <c r="BU121" s="168" t="str">
        <f aca="false">IF(AJ121="","",IF(AJ121="-","-",IF(UPPER(AJ121)="AB","+",VLOOKUP(AJ121,'විෂය තොරතුරු'!$P$24:$Q$28,2))))</f>
        <v/>
      </c>
      <c r="BV121" s="168" t="str">
        <f aca="false">IF(AK121="","",IF(AK121="-","-",IF(UPPER(AK121)="AB","+",VLOOKUP(AK121,'විෂය තොරතුරු'!$P$24:$Q$28,2))))</f>
        <v/>
      </c>
      <c r="BW121" s="169" t="str">
        <f aca="false">IF(AL121="","",IF(AL121="-","-",IF(UPPER(AL121)="AB","+",VLOOKUP(AL121,'විෂය තොරතුරු'!$P$24:$Q$28,2))))</f>
        <v/>
      </c>
      <c r="BX121" s="171" t="str">
        <f aca="false">IF($B121="","",COUNTIF($AP121:$BW121,"A"))</f>
        <v/>
      </c>
      <c r="BY121" s="171" t="str">
        <f aca="false">IF($B121="","",COUNTIF($AP121:$BW121,"B"))</f>
        <v/>
      </c>
      <c r="BZ121" s="171" t="str">
        <f aca="false">IF($B121="","",COUNTIF($AP121:$BW121,"C"))</f>
        <v/>
      </c>
      <c r="CA121" s="171" t="str">
        <f aca="false">IF($B121="","",COUNTIF($AP121:$BW121,"S"))</f>
        <v/>
      </c>
      <c r="CB121" s="171" t="str">
        <f aca="false">IF($B121="","",COUNTIF($AP121:$BW121,"W"))</f>
        <v/>
      </c>
      <c r="CC121" s="171" t="str">
        <f aca="false">IF(B121="","",SUM(BX121:CA121))</f>
        <v/>
      </c>
      <c r="CD121" s="169" t="str">
        <f aca="false">IF(B121="","",SUM(BX121:BZ121))</f>
        <v/>
      </c>
      <c r="CE121" s="172" t="str">
        <f aca="false">IF(B121="","",IF(AND(CC121&gt;=6,CD121&gt;=3,OR(E121&gt;=35,F121&gt;=35),L121&gt;=35),"6/3 සමත්",IF(AND(CC121&gt;=5,CD121&gt;=3,OR(E121&gt;=35,F121&gt;=35,L121&gt;=35)),"5/3 සමත්",IF(AND(CC121&gt;=4,CD121&gt;=1,OR(E121&gt;=20,F121&gt;=20,L121&gt;=20)),"සමත් කළ හැකි",IF(CB121=9,"W9","අසමත් ?")))))</f>
        <v/>
      </c>
    </row>
    <row r="122" customFormat="false" ht="13.8" hidden="false" customHeight="false" outlineLevel="0" collapsed="false">
      <c r="A122" s="160" t="n">
        <v>23</v>
      </c>
      <c r="B122" s="161"/>
      <c r="C122" s="161"/>
      <c r="D122" s="162"/>
      <c r="E122" s="163"/>
      <c r="F122" s="164"/>
      <c r="G122" s="163"/>
      <c r="H122" s="165"/>
      <c r="I122" s="165"/>
      <c r="J122" s="164"/>
      <c r="K122" s="163"/>
      <c r="L122" s="165"/>
      <c r="M122" s="165"/>
      <c r="N122" s="164"/>
      <c r="O122" s="163"/>
      <c r="P122" s="165"/>
      <c r="Q122" s="165"/>
      <c r="R122" s="165"/>
      <c r="S122" s="165"/>
      <c r="T122" s="165"/>
      <c r="U122" s="165"/>
      <c r="V122" s="164"/>
      <c r="W122" s="163"/>
      <c r="X122" s="165"/>
      <c r="Y122" s="165"/>
      <c r="Z122" s="165"/>
      <c r="AA122" s="165"/>
      <c r="AB122" s="165"/>
      <c r="AC122" s="165"/>
      <c r="AD122" s="164"/>
      <c r="AE122" s="163"/>
      <c r="AF122" s="165"/>
      <c r="AG122" s="165"/>
      <c r="AH122" s="165"/>
      <c r="AI122" s="165"/>
      <c r="AJ122" s="165"/>
      <c r="AK122" s="165"/>
      <c r="AL122" s="166"/>
      <c r="AM122" s="167" t="str">
        <f aca="false">IF(B122="","",SUM(E122:AL122))</f>
        <v/>
      </c>
      <c r="AN122" s="168" t="str">
        <f aca="false">IF(B122="","",AM122/9)</f>
        <v/>
      </c>
      <c r="AO122" s="169" t="str">
        <f aca="false">IF(B122="","",IF(AM122=0,"-",RANK(AM122,$AM$100:$AM$149,0)))</f>
        <v/>
      </c>
      <c r="AP122" s="167" t="str">
        <f aca="false">IF(E122="","",IF(E122="-","-",IF(UPPER(E122)="AB","+",VLOOKUP(E122,'විෂය තොරතුරු'!$P$24:$Q$28,2))))</f>
        <v/>
      </c>
      <c r="AQ122" s="168" t="str">
        <f aca="false">IF(F122="","",IF(F122="-","-",IF(UPPER(F122)="AB","+",VLOOKUP(F122,'විෂය තොරතුරු'!$P$24:$Q$28,2))))</f>
        <v/>
      </c>
      <c r="AR122" s="168" t="str">
        <f aca="false">IF(G122="","",IF(G122="-","-",IF(UPPER(G122)="AB","+",VLOOKUP(G122,'විෂය තොරතුරු'!$P$24:$Q$28,2))))</f>
        <v/>
      </c>
      <c r="AS122" s="168" t="str">
        <f aca="false">IF(H122="","",IF(H122="-","-",IF(UPPER(H122)="AB","+",VLOOKUP(H122,'විෂය තොරතුරු'!$P$24:$Q$28,2))))</f>
        <v/>
      </c>
      <c r="AT122" s="168" t="str">
        <f aca="false">IF(I122="","",IF(I122="-","-",IF(UPPER(I122)="AB","+",VLOOKUP(I122,'විෂය තොරතුරු'!$P$24:$Q$28,2))))</f>
        <v/>
      </c>
      <c r="AU122" s="170" t="str">
        <f aca="false">IF(J122="","",IF(J122="-","-",IF(UPPER(J122)="AB","+",VLOOKUP(J122,'විෂය තොරතුරු'!$P$24:$Q$28,2))))</f>
        <v/>
      </c>
      <c r="AV122" s="171" t="str">
        <f aca="false">IF(K122="","",IF(K122="-","-",IF(UPPER(K122)="AB","+",VLOOKUP(K122,'විෂය තොරතුරු'!$P$24:$Q$28,2))))</f>
        <v/>
      </c>
      <c r="AW122" s="168" t="str">
        <f aca="false">IF(L122="","",IF(L122="-","-",IF(UPPER(L122)="AB","+",VLOOKUP(L122,'විෂය තොරතුරු'!$P$24:$Q$28,2))))</f>
        <v/>
      </c>
      <c r="AX122" s="168" t="str">
        <f aca="false">IF(M122="","",IF(M122="-","-",IF(UPPER(M122)="AB","+",VLOOKUP(M122,'විෂය තොරතුරු'!$P$24:$Q$28,2))))</f>
        <v/>
      </c>
      <c r="AY122" s="169" t="str">
        <f aca="false">IF(N122="","",IF(N122="-","-",IF(UPPER(N122)="AB","+",VLOOKUP(N122,'විෂය තොරතුරු'!$P$24:$Q$28,2))))</f>
        <v/>
      </c>
      <c r="AZ122" s="167" t="str">
        <f aca="false">IF(O122="","",IF(O122="-","-",IF(UPPER(O122)="AB","+",VLOOKUP(O122,'විෂය තොරතුරු'!$P$24:$Q$28,2))))</f>
        <v/>
      </c>
      <c r="BA122" s="168" t="str">
        <f aca="false">IF(P122="","",IF(P122="-","-",IF(UPPER(P122)="AB","+",VLOOKUP(P122,'විෂය තොරතුරු'!$P$24:$Q$28,2))))</f>
        <v/>
      </c>
      <c r="BB122" s="168" t="str">
        <f aca="false">IF(Q122="","",IF(Q122="-","-",IF(UPPER(Q122)="AB","+",VLOOKUP(Q122,'විෂය තොරතුරු'!$P$24:$Q$28,2))))</f>
        <v/>
      </c>
      <c r="BC122" s="168" t="str">
        <f aca="false">IF(R122="","",IF(R122="-","-",IF(UPPER(R122)="AB","+",VLOOKUP(R122,'විෂය තොරතුරු'!$P$24:$Q$28,2))))</f>
        <v/>
      </c>
      <c r="BD122" s="168" t="str">
        <f aca="false">IF(S122="","",IF(S122="-","-",IF(UPPER(S122)="AB","+",VLOOKUP(S122,'විෂය තොරතුරු'!$P$24:$Q$28,2))))</f>
        <v/>
      </c>
      <c r="BE122" s="168" t="str">
        <f aca="false">IF(T122="","",IF(T122="-","-",IF(UPPER(T122)="AB","+",VLOOKUP(T122,'විෂය තොරතුරු'!$P$24:$Q$28,2))))</f>
        <v/>
      </c>
      <c r="BF122" s="168" t="str">
        <f aca="false">IF(U122="","",IF(U122="-","-",IF(UPPER(U122)="AB","+",VLOOKUP(U122,'විෂය තොරතුරු'!$P$24:$Q$28,2))))</f>
        <v/>
      </c>
      <c r="BG122" s="170" t="str">
        <f aca="false">IF(V122="","",IF(V122="-","-",IF(UPPER(V122)="AB","+",VLOOKUP(V122,'විෂය තොරතුරු'!$P$24:$Q$28,2))))</f>
        <v/>
      </c>
      <c r="BH122" s="171" t="str">
        <f aca="false">IF(W122="","",IF(W122="-","-",IF(UPPER(W122)="AB","+",VLOOKUP(W122,'විෂය තොරතුරු'!$P$24:$Q$28,2))))</f>
        <v/>
      </c>
      <c r="BI122" s="168" t="str">
        <f aca="false">IF(X122="","",IF(X122="-","-",IF(UPPER(X122)="AB","+",VLOOKUP(X122,'විෂය තොරතුරු'!$P$24:$Q$28,2))))</f>
        <v/>
      </c>
      <c r="BJ122" s="168" t="str">
        <f aca="false">IF(Y122="","",IF(Y122="-","-",IF(UPPER(Y122)="AB","+",VLOOKUP(Y122,'විෂය තොරතුරු'!$P$24:$Q$28,2))))</f>
        <v/>
      </c>
      <c r="BK122" s="168" t="str">
        <f aca="false">IF(Z122="","",IF(Z122="-","-",IF(UPPER(Z122)="AB","+",VLOOKUP(Z122,'විෂය තොරතුරු'!$P$24:$Q$28,2))))</f>
        <v/>
      </c>
      <c r="BL122" s="168" t="str">
        <f aca="false">IF(AA122="","",IF(AA122="-","-",IF(UPPER(AA122)="AB","+",VLOOKUP(AA122,'විෂය තොරතුරු'!$P$24:$Q$28,2))))</f>
        <v/>
      </c>
      <c r="BM122" s="168" t="str">
        <f aca="false">IF(AB122="","",IF(AB122="-","-",IF(UPPER(AB122)="AB","+",VLOOKUP(AB122,'විෂය තොරතුරු'!$P$24:$Q$28,2))))</f>
        <v/>
      </c>
      <c r="BN122" s="168" t="str">
        <f aca="false">IF(AC122="","",IF(AC122="-","-",IF(UPPER(AC122)="AB","+",VLOOKUP(AC122,'විෂය තොරතුරු'!$P$24:$Q$28,2))))</f>
        <v/>
      </c>
      <c r="BO122" s="169" t="str">
        <f aca="false">IF(AD122="","",IF(AD122="-","-",IF(UPPER(AD122)="AB","+",VLOOKUP(AD122,'විෂය තොරතුරු'!$P$24:$Q$28,2))))</f>
        <v/>
      </c>
      <c r="BP122" s="171" t="str">
        <f aca="false">IF(AE122="","",IF(AE122="-","-",IF(UPPER(AE122)="AB","+",VLOOKUP(AE122,'විෂය තොරතුරු'!$P$24:$Q$28,2))))</f>
        <v/>
      </c>
      <c r="BQ122" s="168" t="str">
        <f aca="false">IF(AF122="","",IF(AF122="-","-",IF(UPPER(AF122)="AB","+",VLOOKUP(AF122,'විෂය තොරතුරු'!$P$24:$Q$28,2))))</f>
        <v/>
      </c>
      <c r="BR122" s="168" t="str">
        <f aca="false">IF(AG122="","",IF(AG122="-","-",IF(UPPER(AG122)="AB","+",VLOOKUP(AG122,'විෂය තොරතුරු'!$P$24:$Q$28,2))))</f>
        <v/>
      </c>
      <c r="BS122" s="168" t="str">
        <f aca="false">IF(AH122="","",IF(AH122="-","-",IF(UPPER(AH122)="AB","+",VLOOKUP(AH122,'විෂය තොරතුරු'!$P$24:$Q$28,2))))</f>
        <v/>
      </c>
      <c r="BT122" s="168" t="str">
        <f aca="false">IF(AI122="","",IF(AI122="-","-",IF(UPPER(AI122)="AB","+",VLOOKUP(AI122,'විෂය තොරතුරු'!$P$24:$Q$28,2))))</f>
        <v/>
      </c>
      <c r="BU122" s="168" t="str">
        <f aca="false">IF(AJ122="","",IF(AJ122="-","-",IF(UPPER(AJ122)="AB","+",VLOOKUP(AJ122,'විෂය තොරතුරු'!$P$24:$Q$28,2))))</f>
        <v/>
      </c>
      <c r="BV122" s="168" t="str">
        <f aca="false">IF(AK122="","",IF(AK122="-","-",IF(UPPER(AK122)="AB","+",VLOOKUP(AK122,'විෂය තොරතුරු'!$P$24:$Q$28,2))))</f>
        <v/>
      </c>
      <c r="BW122" s="169" t="str">
        <f aca="false">IF(AL122="","",IF(AL122="-","-",IF(UPPER(AL122)="AB","+",VLOOKUP(AL122,'විෂය තොරතුරු'!$P$24:$Q$28,2))))</f>
        <v/>
      </c>
      <c r="BX122" s="171" t="str">
        <f aca="false">IF($B122="","",COUNTIF($AP122:$BW122,"A"))</f>
        <v/>
      </c>
      <c r="BY122" s="171" t="str">
        <f aca="false">IF($B122="","",COUNTIF($AP122:$BW122,"B"))</f>
        <v/>
      </c>
      <c r="BZ122" s="171" t="str">
        <f aca="false">IF($B122="","",COUNTIF($AP122:$BW122,"C"))</f>
        <v/>
      </c>
      <c r="CA122" s="171" t="str">
        <f aca="false">IF($B122="","",COUNTIF($AP122:$BW122,"S"))</f>
        <v/>
      </c>
      <c r="CB122" s="171" t="str">
        <f aca="false">IF($B122="","",COUNTIF($AP122:$BW122,"W"))</f>
        <v/>
      </c>
      <c r="CC122" s="171" t="str">
        <f aca="false">IF(B122="","",SUM(BX122:CA122))</f>
        <v/>
      </c>
      <c r="CD122" s="169" t="str">
        <f aca="false">IF(B122="","",SUM(BX122:BZ122))</f>
        <v/>
      </c>
      <c r="CE122" s="172" t="str">
        <f aca="false">IF(B122="","",IF(AND(CC122&gt;=6,CD122&gt;=3,OR(E122&gt;=35,F122&gt;=35),L122&gt;=35),"6/3 සමත්",IF(AND(CC122&gt;=5,CD122&gt;=3,OR(E122&gt;=35,F122&gt;=35,L122&gt;=35)),"5/3 සමත්",IF(AND(CC122&gt;=4,CD122&gt;=1,OR(E122&gt;=20,F122&gt;=20,L122&gt;=20)),"සමත් කළ හැකි",IF(CB122=9,"W9","අසමත් ?")))))</f>
        <v/>
      </c>
    </row>
    <row r="123" customFormat="false" ht="13.8" hidden="false" customHeight="false" outlineLevel="0" collapsed="false">
      <c r="A123" s="160" t="n">
        <v>24</v>
      </c>
      <c r="B123" s="161"/>
      <c r="C123" s="161"/>
      <c r="D123" s="162"/>
      <c r="E123" s="163"/>
      <c r="F123" s="164"/>
      <c r="G123" s="163"/>
      <c r="H123" s="165"/>
      <c r="I123" s="165"/>
      <c r="J123" s="164"/>
      <c r="K123" s="163"/>
      <c r="L123" s="165"/>
      <c r="M123" s="165"/>
      <c r="N123" s="164"/>
      <c r="O123" s="163"/>
      <c r="P123" s="165"/>
      <c r="Q123" s="165"/>
      <c r="R123" s="165"/>
      <c r="S123" s="165"/>
      <c r="T123" s="165"/>
      <c r="U123" s="165"/>
      <c r="V123" s="164"/>
      <c r="W123" s="163"/>
      <c r="X123" s="165"/>
      <c r="Y123" s="165"/>
      <c r="Z123" s="165"/>
      <c r="AA123" s="165"/>
      <c r="AB123" s="165"/>
      <c r="AC123" s="165"/>
      <c r="AD123" s="164"/>
      <c r="AE123" s="163"/>
      <c r="AF123" s="165"/>
      <c r="AG123" s="165"/>
      <c r="AH123" s="165"/>
      <c r="AI123" s="165"/>
      <c r="AJ123" s="165"/>
      <c r="AK123" s="165"/>
      <c r="AL123" s="166"/>
      <c r="AM123" s="167" t="str">
        <f aca="false">IF(B123="","",SUM(E123:AL123))</f>
        <v/>
      </c>
      <c r="AN123" s="168" t="str">
        <f aca="false">IF(B123="","",AM123/9)</f>
        <v/>
      </c>
      <c r="AO123" s="169" t="str">
        <f aca="false">IF(B123="","",IF(AM123=0,"-",RANK(AM123,$AM$100:$AM$149,0)))</f>
        <v/>
      </c>
      <c r="AP123" s="167" t="str">
        <f aca="false">IF(E123="","",IF(E123="-","-",IF(UPPER(E123)="AB","+",VLOOKUP(E123,'විෂය තොරතුරු'!$P$24:$Q$28,2))))</f>
        <v/>
      </c>
      <c r="AQ123" s="168" t="str">
        <f aca="false">IF(F123="","",IF(F123="-","-",IF(UPPER(F123)="AB","+",VLOOKUP(F123,'විෂය තොරතුරු'!$P$24:$Q$28,2))))</f>
        <v/>
      </c>
      <c r="AR123" s="168" t="str">
        <f aca="false">IF(G123="","",IF(G123="-","-",IF(UPPER(G123)="AB","+",VLOOKUP(G123,'විෂය තොරතුරු'!$P$24:$Q$28,2))))</f>
        <v/>
      </c>
      <c r="AS123" s="168" t="str">
        <f aca="false">IF(H123="","",IF(H123="-","-",IF(UPPER(H123)="AB","+",VLOOKUP(H123,'විෂය තොරතුරු'!$P$24:$Q$28,2))))</f>
        <v/>
      </c>
      <c r="AT123" s="168" t="str">
        <f aca="false">IF(I123="","",IF(I123="-","-",IF(UPPER(I123)="AB","+",VLOOKUP(I123,'විෂය තොරතුරු'!$P$24:$Q$28,2))))</f>
        <v/>
      </c>
      <c r="AU123" s="170" t="str">
        <f aca="false">IF(J123="","",IF(J123="-","-",IF(UPPER(J123)="AB","+",VLOOKUP(J123,'විෂය තොරතුරු'!$P$24:$Q$28,2))))</f>
        <v/>
      </c>
      <c r="AV123" s="171" t="str">
        <f aca="false">IF(K123="","",IF(K123="-","-",IF(UPPER(K123)="AB","+",VLOOKUP(K123,'විෂය තොරතුරු'!$P$24:$Q$28,2))))</f>
        <v/>
      </c>
      <c r="AW123" s="168" t="str">
        <f aca="false">IF(L123="","",IF(L123="-","-",IF(UPPER(L123)="AB","+",VLOOKUP(L123,'විෂය තොරතුරු'!$P$24:$Q$28,2))))</f>
        <v/>
      </c>
      <c r="AX123" s="168" t="str">
        <f aca="false">IF(M123="","",IF(M123="-","-",IF(UPPER(M123)="AB","+",VLOOKUP(M123,'විෂය තොරතුරු'!$P$24:$Q$28,2))))</f>
        <v/>
      </c>
      <c r="AY123" s="169" t="str">
        <f aca="false">IF(N123="","",IF(N123="-","-",IF(UPPER(N123)="AB","+",VLOOKUP(N123,'විෂය තොරතුරු'!$P$24:$Q$28,2))))</f>
        <v/>
      </c>
      <c r="AZ123" s="167" t="str">
        <f aca="false">IF(O123="","",IF(O123="-","-",IF(UPPER(O123)="AB","+",VLOOKUP(O123,'විෂය තොරතුරු'!$P$24:$Q$28,2))))</f>
        <v/>
      </c>
      <c r="BA123" s="168" t="str">
        <f aca="false">IF(P123="","",IF(P123="-","-",IF(UPPER(P123)="AB","+",VLOOKUP(P123,'විෂය තොරතුරු'!$P$24:$Q$28,2))))</f>
        <v/>
      </c>
      <c r="BB123" s="168" t="str">
        <f aca="false">IF(Q123="","",IF(Q123="-","-",IF(UPPER(Q123)="AB","+",VLOOKUP(Q123,'විෂය තොරතුරු'!$P$24:$Q$28,2))))</f>
        <v/>
      </c>
      <c r="BC123" s="168" t="str">
        <f aca="false">IF(R123="","",IF(R123="-","-",IF(UPPER(R123)="AB","+",VLOOKUP(R123,'විෂය තොරතුරු'!$P$24:$Q$28,2))))</f>
        <v/>
      </c>
      <c r="BD123" s="168" t="str">
        <f aca="false">IF(S123="","",IF(S123="-","-",IF(UPPER(S123)="AB","+",VLOOKUP(S123,'විෂය තොරතුරු'!$P$24:$Q$28,2))))</f>
        <v/>
      </c>
      <c r="BE123" s="168" t="str">
        <f aca="false">IF(T123="","",IF(T123="-","-",IF(UPPER(T123)="AB","+",VLOOKUP(T123,'විෂය තොරතුරු'!$P$24:$Q$28,2))))</f>
        <v/>
      </c>
      <c r="BF123" s="168" t="str">
        <f aca="false">IF(U123="","",IF(U123="-","-",IF(UPPER(U123)="AB","+",VLOOKUP(U123,'විෂය තොරතුරු'!$P$24:$Q$28,2))))</f>
        <v/>
      </c>
      <c r="BG123" s="170" t="str">
        <f aca="false">IF(V123="","",IF(V123="-","-",IF(UPPER(V123)="AB","+",VLOOKUP(V123,'විෂය තොරතුරු'!$P$24:$Q$28,2))))</f>
        <v/>
      </c>
      <c r="BH123" s="171" t="str">
        <f aca="false">IF(W123="","",IF(W123="-","-",IF(UPPER(W123)="AB","+",VLOOKUP(W123,'විෂය තොරතුරු'!$P$24:$Q$28,2))))</f>
        <v/>
      </c>
      <c r="BI123" s="168" t="str">
        <f aca="false">IF(X123="","",IF(X123="-","-",IF(UPPER(X123)="AB","+",VLOOKUP(X123,'විෂය තොරතුරු'!$P$24:$Q$28,2))))</f>
        <v/>
      </c>
      <c r="BJ123" s="168" t="str">
        <f aca="false">IF(Y123="","",IF(Y123="-","-",IF(UPPER(Y123)="AB","+",VLOOKUP(Y123,'විෂය තොරතුරු'!$P$24:$Q$28,2))))</f>
        <v/>
      </c>
      <c r="BK123" s="168" t="str">
        <f aca="false">IF(Z123="","",IF(Z123="-","-",IF(UPPER(Z123)="AB","+",VLOOKUP(Z123,'විෂය තොරතුරු'!$P$24:$Q$28,2))))</f>
        <v/>
      </c>
      <c r="BL123" s="168" t="str">
        <f aca="false">IF(AA123="","",IF(AA123="-","-",IF(UPPER(AA123)="AB","+",VLOOKUP(AA123,'විෂය තොරතුරු'!$P$24:$Q$28,2))))</f>
        <v/>
      </c>
      <c r="BM123" s="168" t="str">
        <f aca="false">IF(AB123="","",IF(AB123="-","-",IF(UPPER(AB123)="AB","+",VLOOKUP(AB123,'විෂය තොරතුරු'!$P$24:$Q$28,2))))</f>
        <v/>
      </c>
      <c r="BN123" s="168" t="str">
        <f aca="false">IF(AC123="","",IF(AC123="-","-",IF(UPPER(AC123)="AB","+",VLOOKUP(AC123,'විෂය තොරතුරු'!$P$24:$Q$28,2))))</f>
        <v/>
      </c>
      <c r="BO123" s="169" t="str">
        <f aca="false">IF(AD123="","",IF(AD123="-","-",IF(UPPER(AD123)="AB","+",VLOOKUP(AD123,'විෂය තොරතුරු'!$P$24:$Q$28,2))))</f>
        <v/>
      </c>
      <c r="BP123" s="171" t="str">
        <f aca="false">IF(AE123="","",IF(AE123="-","-",IF(UPPER(AE123)="AB","+",VLOOKUP(AE123,'විෂය තොරතුරු'!$P$24:$Q$28,2))))</f>
        <v/>
      </c>
      <c r="BQ123" s="168" t="str">
        <f aca="false">IF(AF123="","",IF(AF123="-","-",IF(UPPER(AF123)="AB","+",VLOOKUP(AF123,'විෂය තොරතුරු'!$P$24:$Q$28,2))))</f>
        <v/>
      </c>
      <c r="BR123" s="168" t="str">
        <f aca="false">IF(AG123="","",IF(AG123="-","-",IF(UPPER(AG123)="AB","+",VLOOKUP(AG123,'විෂය තොරතුරු'!$P$24:$Q$28,2))))</f>
        <v/>
      </c>
      <c r="BS123" s="168" t="str">
        <f aca="false">IF(AH123="","",IF(AH123="-","-",IF(UPPER(AH123)="AB","+",VLOOKUP(AH123,'විෂය තොරතුරු'!$P$24:$Q$28,2))))</f>
        <v/>
      </c>
      <c r="BT123" s="168" t="str">
        <f aca="false">IF(AI123="","",IF(AI123="-","-",IF(UPPER(AI123)="AB","+",VLOOKUP(AI123,'විෂය තොරතුරු'!$P$24:$Q$28,2))))</f>
        <v/>
      </c>
      <c r="BU123" s="168" t="str">
        <f aca="false">IF(AJ123="","",IF(AJ123="-","-",IF(UPPER(AJ123)="AB","+",VLOOKUP(AJ123,'විෂය තොරතුරු'!$P$24:$Q$28,2))))</f>
        <v/>
      </c>
      <c r="BV123" s="168" t="str">
        <f aca="false">IF(AK123="","",IF(AK123="-","-",IF(UPPER(AK123)="AB","+",VLOOKUP(AK123,'විෂය තොරතුරු'!$P$24:$Q$28,2))))</f>
        <v/>
      </c>
      <c r="BW123" s="169" t="str">
        <f aca="false">IF(AL123="","",IF(AL123="-","-",IF(UPPER(AL123)="AB","+",VLOOKUP(AL123,'විෂය තොරතුරු'!$P$24:$Q$28,2))))</f>
        <v/>
      </c>
      <c r="BX123" s="171" t="str">
        <f aca="false">IF($B123="","",COUNTIF($AP123:$BW123,"A"))</f>
        <v/>
      </c>
      <c r="BY123" s="171" t="str">
        <f aca="false">IF($B123="","",COUNTIF($AP123:$BW123,"B"))</f>
        <v/>
      </c>
      <c r="BZ123" s="171" t="str">
        <f aca="false">IF($B123="","",COUNTIF($AP123:$BW123,"C"))</f>
        <v/>
      </c>
      <c r="CA123" s="171" t="str">
        <f aca="false">IF($B123="","",COUNTIF($AP123:$BW123,"S"))</f>
        <v/>
      </c>
      <c r="CB123" s="171" t="str">
        <f aca="false">IF($B123="","",COUNTIF($AP123:$BW123,"W"))</f>
        <v/>
      </c>
      <c r="CC123" s="171" t="str">
        <f aca="false">IF(B123="","",SUM(BX123:CA123))</f>
        <v/>
      </c>
      <c r="CD123" s="169" t="str">
        <f aca="false">IF(B123="","",SUM(BX123:BZ123))</f>
        <v/>
      </c>
      <c r="CE123" s="172" t="str">
        <f aca="false">IF(B123="","",IF(AND(CC123&gt;=6,CD123&gt;=3,OR(E123&gt;=35,F123&gt;=35),L123&gt;=35),"6/3 සමත්",IF(AND(CC123&gt;=5,CD123&gt;=3,OR(E123&gt;=35,F123&gt;=35,L123&gt;=35)),"5/3 සමත්",IF(AND(CC123&gt;=4,CD123&gt;=1,OR(E123&gt;=20,F123&gt;=20,L123&gt;=20)),"සමත් කළ හැකි",IF(CB123=9,"W9","අසමත් ?")))))</f>
        <v/>
      </c>
    </row>
    <row r="124" customFormat="false" ht="13.8" hidden="false" customHeight="false" outlineLevel="0" collapsed="false">
      <c r="A124" s="160" t="n">
        <v>25</v>
      </c>
      <c r="B124" s="161"/>
      <c r="C124" s="161"/>
      <c r="D124" s="162"/>
      <c r="E124" s="163"/>
      <c r="F124" s="164"/>
      <c r="G124" s="163"/>
      <c r="H124" s="165"/>
      <c r="I124" s="165"/>
      <c r="J124" s="164"/>
      <c r="K124" s="163"/>
      <c r="L124" s="165"/>
      <c r="M124" s="165"/>
      <c r="N124" s="164"/>
      <c r="O124" s="163"/>
      <c r="P124" s="165"/>
      <c r="Q124" s="165"/>
      <c r="R124" s="165"/>
      <c r="S124" s="165"/>
      <c r="T124" s="165"/>
      <c r="U124" s="165"/>
      <c r="V124" s="164"/>
      <c r="W124" s="163"/>
      <c r="X124" s="165"/>
      <c r="Y124" s="165"/>
      <c r="Z124" s="165"/>
      <c r="AA124" s="165"/>
      <c r="AB124" s="165"/>
      <c r="AC124" s="165"/>
      <c r="AD124" s="164"/>
      <c r="AE124" s="163"/>
      <c r="AF124" s="165"/>
      <c r="AG124" s="165"/>
      <c r="AH124" s="165"/>
      <c r="AI124" s="165"/>
      <c r="AJ124" s="165"/>
      <c r="AK124" s="165"/>
      <c r="AL124" s="166"/>
      <c r="AM124" s="167" t="str">
        <f aca="false">IF(B124="","",SUM(E124:AL124))</f>
        <v/>
      </c>
      <c r="AN124" s="168" t="str">
        <f aca="false">IF(B124="","",AM124/9)</f>
        <v/>
      </c>
      <c r="AO124" s="169" t="str">
        <f aca="false">IF(B124="","",IF(AM124=0,"-",RANK(AM124,$AM$100:$AM$149,0)))</f>
        <v/>
      </c>
      <c r="AP124" s="167" t="str">
        <f aca="false">IF(E124="","",IF(E124="-","-",IF(UPPER(E124)="AB","+",VLOOKUP(E124,'විෂය තොරතුරු'!$P$24:$Q$28,2))))</f>
        <v/>
      </c>
      <c r="AQ124" s="168" t="str">
        <f aca="false">IF(F124="","",IF(F124="-","-",IF(UPPER(F124)="AB","+",VLOOKUP(F124,'විෂය තොරතුරු'!$P$24:$Q$28,2))))</f>
        <v/>
      </c>
      <c r="AR124" s="168" t="str">
        <f aca="false">IF(G124="","",IF(G124="-","-",IF(UPPER(G124)="AB","+",VLOOKUP(G124,'විෂය තොරතුරු'!$P$24:$Q$28,2))))</f>
        <v/>
      </c>
      <c r="AS124" s="168" t="str">
        <f aca="false">IF(H124="","",IF(H124="-","-",IF(UPPER(H124)="AB","+",VLOOKUP(H124,'විෂය තොරතුරු'!$P$24:$Q$28,2))))</f>
        <v/>
      </c>
      <c r="AT124" s="168" t="str">
        <f aca="false">IF(I124="","",IF(I124="-","-",IF(UPPER(I124)="AB","+",VLOOKUP(I124,'විෂය තොරතුරු'!$P$24:$Q$28,2))))</f>
        <v/>
      </c>
      <c r="AU124" s="170" t="str">
        <f aca="false">IF(J124="","",IF(J124="-","-",IF(UPPER(J124)="AB","+",VLOOKUP(J124,'විෂය තොරතුරු'!$P$24:$Q$28,2))))</f>
        <v/>
      </c>
      <c r="AV124" s="171" t="str">
        <f aca="false">IF(K124="","",IF(K124="-","-",IF(UPPER(K124)="AB","+",VLOOKUP(K124,'විෂය තොරතුරු'!$P$24:$Q$28,2))))</f>
        <v/>
      </c>
      <c r="AW124" s="168" t="str">
        <f aca="false">IF(L124="","",IF(L124="-","-",IF(UPPER(L124)="AB","+",VLOOKUP(L124,'විෂය තොරතුරු'!$P$24:$Q$28,2))))</f>
        <v/>
      </c>
      <c r="AX124" s="168" t="str">
        <f aca="false">IF(M124="","",IF(M124="-","-",IF(UPPER(M124)="AB","+",VLOOKUP(M124,'විෂය තොරතුරු'!$P$24:$Q$28,2))))</f>
        <v/>
      </c>
      <c r="AY124" s="169" t="str">
        <f aca="false">IF(N124="","",IF(N124="-","-",IF(UPPER(N124)="AB","+",VLOOKUP(N124,'විෂය තොරතුරු'!$P$24:$Q$28,2))))</f>
        <v/>
      </c>
      <c r="AZ124" s="167" t="str">
        <f aca="false">IF(O124="","",IF(O124="-","-",IF(UPPER(O124)="AB","+",VLOOKUP(O124,'විෂය තොරතුරු'!$P$24:$Q$28,2))))</f>
        <v/>
      </c>
      <c r="BA124" s="168" t="str">
        <f aca="false">IF(P124="","",IF(P124="-","-",IF(UPPER(P124)="AB","+",VLOOKUP(P124,'විෂය තොරතුරු'!$P$24:$Q$28,2))))</f>
        <v/>
      </c>
      <c r="BB124" s="168" t="str">
        <f aca="false">IF(Q124="","",IF(Q124="-","-",IF(UPPER(Q124)="AB","+",VLOOKUP(Q124,'විෂය තොරතුරු'!$P$24:$Q$28,2))))</f>
        <v/>
      </c>
      <c r="BC124" s="168" t="str">
        <f aca="false">IF(R124="","",IF(R124="-","-",IF(UPPER(R124)="AB","+",VLOOKUP(R124,'විෂය තොරතුරු'!$P$24:$Q$28,2))))</f>
        <v/>
      </c>
      <c r="BD124" s="168" t="str">
        <f aca="false">IF(S124="","",IF(S124="-","-",IF(UPPER(S124)="AB","+",VLOOKUP(S124,'විෂය තොරතුරු'!$P$24:$Q$28,2))))</f>
        <v/>
      </c>
      <c r="BE124" s="168" t="str">
        <f aca="false">IF(T124="","",IF(T124="-","-",IF(UPPER(T124)="AB","+",VLOOKUP(T124,'විෂය තොරතුරු'!$P$24:$Q$28,2))))</f>
        <v/>
      </c>
      <c r="BF124" s="168" t="str">
        <f aca="false">IF(U124="","",IF(U124="-","-",IF(UPPER(U124)="AB","+",VLOOKUP(U124,'විෂය තොරතුරු'!$P$24:$Q$28,2))))</f>
        <v/>
      </c>
      <c r="BG124" s="170" t="str">
        <f aca="false">IF(V124="","",IF(V124="-","-",IF(UPPER(V124)="AB","+",VLOOKUP(V124,'විෂය තොරතුරු'!$P$24:$Q$28,2))))</f>
        <v/>
      </c>
      <c r="BH124" s="171" t="str">
        <f aca="false">IF(W124="","",IF(W124="-","-",IF(UPPER(W124)="AB","+",VLOOKUP(W124,'විෂය තොරතුරු'!$P$24:$Q$28,2))))</f>
        <v/>
      </c>
      <c r="BI124" s="168" t="str">
        <f aca="false">IF(X124="","",IF(X124="-","-",IF(UPPER(X124)="AB","+",VLOOKUP(X124,'විෂය තොරතුරු'!$P$24:$Q$28,2))))</f>
        <v/>
      </c>
      <c r="BJ124" s="168" t="str">
        <f aca="false">IF(Y124="","",IF(Y124="-","-",IF(UPPER(Y124)="AB","+",VLOOKUP(Y124,'විෂය තොරතුරු'!$P$24:$Q$28,2))))</f>
        <v/>
      </c>
      <c r="BK124" s="168" t="str">
        <f aca="false">IF(Z124="","",IF(Z124="-","-",IF(UPPER(Z124)="AB","+",VLOOKUP(Z124,'විෂය තොරතුරු'!$P$24:$Q$28,2))))</f>
        <v/>
      </c>
      <c r="BL124" s="168" t="str">
        <f aca="false">IF(AA124="","",IF(AA124="-","-",IF(UPPER(AA124)="AB","+",VLOOKUP(AA124,'විෂය තොරතුරු'!$P$24:$Q$28,2))))</f>
        <v/>
      </c>
      <c r="BM124" s="168" t="str">
        <f aca="false">IF(AB124="","",IF(AB124="-","-",IF(UPPER(AB124)="AB","+",VLOOKUP(AB124,'විෂය තොරතුරු'!$P$24:$Q$28,2))))</f>
        <v/>
      </c>
      <c r="BN124" s="168" t="str">
        <f aca="false">IF(AC124="","",IF(AC124="-","-",IF(UPPER(AC124)="AB","+",VLOOKUP(AC124,'විෂය තොරතුරු'!$P$24:$Q$28,2))))</f>
        <v/>
      </c>
      <c r="BO124" s="169" t="str">
        <f aca="false">IF(AD124="","",IF(AD124="-","-",IF(UPPER(AD124)="AB","+",VLOOKUP(AD124,'විෂය තොරතුරු'!$P$24:$Q$28,2))))</f>
        <v/>
      </c>
      <c r="BP124" s="171" t="str">
        <f aca="false">IF(AE124="","",IF(AE124="-","-",IF(UPPER(AE124)="AB","+",VLOOKUP(AE124,'විෂය තොරතුරු'!$P$24:$Q$28,2))))</f>
        <v/>
      </c>
      <c r="BQ124" s="168" t="str">
        <f aca="false">IF(AF124="","",IF(AF124="-","-",IF(UPPER(AF124)="AB","+",VLOOKUP(AF124,'විෂය තොරතුරු'!$P$24:$Q$28,2))))</f>
        <v/>
      </c>
      <c r="BR124" s="168" t="str">
        <f aca="false">IF(AG124="","",IF(AG124="-","-",IF(UPPER(AG124)="AB","+",VLOOKUP(AG124,'විෂය තොරතුරු'!$P$24:$Q$28,2))))</f>
        <v/>
      </c>
      <c r="BS124" s="168" t="str">
        <f aca="false">IF(AH124="","",IF(AH124="-","-",IF(UPPER(AH124)="AB","+",VLOOKUP(AH124,'විෂය තොරතුරු'!$P$24:$Q$28,2))))</f>
        <v/>
      </c>
      <c r="BT124" s="168" t="str">
        <f aca="false">IF(AI124="","",IF(AI124="-","-",IF(UPPER(AI124)="AB","+",VLOOKUP(AI124,'විෂය තොරතුරු'!$P$24:$Q$28,2))))</f>
        <v/>
      </c>
      <c r="BU124" s="168" t="str">
        <f aca="false">IF(AJ124="","",IF(AJ124="-","-",IF(UPPER(AJ124)="AB","+",VLOOKUP(AJ124,'විෂය තොරතුරු'!$P$24:$Q$28,2))))</f>
        <v/>
      </c>
      <c r="BV124" s="168" t="str">
        <f aca="false">IF(AK124="","",IF(AK124="-","-",IF(UPPER(AK124)="AB","+",VLOOKUP(AK124,'විෂය තොරතුරු'!$P$24:$Q$28,2))))</f>
        <v/>
      </c>
      <c r="BW124" s="169" t="str">
        <f aca="false">IF(AL124="","",IF(AL124="-","-",IF(UPPER(AL124)="AB","+",VLOOKUP(AL124,'විෂය තොරතුරු'!$P$24:$Q$28,2))))</f>
        <v/>
      </c>
      <c r="BX124" s="171" t="str">
        <f aca="false">IF($B124="","",COUNTIF($AP124:$BW124,"A"))</f>
        <v/>
      </c>
      <c r="BY124" s="171" t="str">
        <f aca="false">IF($B124="","",COUNTIF($AP124:$BW124,"B"))</f>
        <v/>
      </c>
      <c r="BZ124" s="171" t="str">
        <f aca="false">IF($B124="","",COUNTIF($AP124:$BW124,"C"))</f>
        <v/>
      </c>
      <c r="CA124" s="171" t="str">
        <f aca="false">IF($B124="","",COUNTIF($AP124:$BW124,"S"))</f>
        <v/>
      </c>
      <c r="CB124" s="171" t="str">
        <f aca="false">IF($B124="","",COUNTIF($AP124:$BW124,"W"))</f>
        <v/>
      </c>
      <c r="CC124" s="171" t="str">
        <f aca="false">IF(B124="","",SUM(BX124:CA124))</f>
        <v/>
      </c>
      <c r="CD124" s="169" t="str">
        <f aca="false">IF(B124="","",SUM(BX124:BZ124))</f>
        <v/>
      </c>
      <c r="CE124" s="172" t="str">
        <f aca="false">IF(B124="","",IF(AND(CC124&gt;=6,CD124&gt;=3,OR(E124&gt;=35,F124&gt;=35),L124&gt;=35),"6/3 සමත්",IF(AND(CC124&gt;=5,CD124&gt;=3,OR(E124&gt;=35,F124&gt;=35,L124&gt;=35)),"5/3 සමත්",IF(AND(CC124&gt;=4,CD124&gt;=1,OR(E124&gt;=20,F124&gt;=20,L124&gt;=20)),"සමත් කළ හැකි",IF(CB124=9,"W9","අසමත් ?")))))</f>
        <v/>
      </c>
    </row>
    <row r="125" customFormat="false" ht="13.8" hidden="false" customHeight="false" outlineLevel="0" collapsed="false">
      <c r="A125" s="160" t="n">
        <v>26</v>
      </c>
      <c r="B125" s="161"/>
      <c r="C125" s="161"/>
      <c r="D125" s="162"/>
      <c r="E125" s="163"/>
      <c r="F125" s="164"/>
      <c r="G125" s="163"/>
      <c r="H125" s="165"/>
      <c r="I125" s="165"/>
      <c r="J125" s="164"/>
      <c r="K125" s="163"/>
      <c r="L125" s="165"/>
      <c r="M125" s="165"/>
      <c r="N125" s="164"/>
      <c r="O125" s="163"/>
      <c r="P125" s="165"/>
      <c r="Q125" s="165"/>
      <c r="R125" s="165"/>
      <c r="S125" s="165"/>
      <c r="T125" s="165"/>
      <c r="U125" s="165"/>
      <c r="V125" s="164"/>
      <c r="W125" s="163"/>
      <c r="X125" s="165"/>
      <c r="Y125" s="165"/>
      <c r="Z125" s="165"/>
      <c r="AA125" s="165"/>
      <c r="AB125" s="165"/>
      <c r="AC125" s="165"/>
      <c r="AD125" s="164"/>
      <c r="AE125" s="163"/>
      <c r="AF125" s="165"/>
      <c r="AG125" s="165"/>
      <c r="AH125" s="165"/>
      <c r="AI125" s="165"/>
      <c r="AJ125" s="165"/>
      <c r="AK125" s="165"/>
      <c r="AL125" s="166"/>
      <c r="AM125" s="167" t="str">
        <f aca="false">IF(B125="","",SUM(E125:AL125))</f>
        <v/>
      </c>
      <c r="AN125" s="168" t="str">
        <f aca="false">IF(B125="","",AM125/9)</f>
        <v/>
      </c>
      <c r="AO125" s="169" t="str">
        <f aca="false">IF(B125="","",IF(AM125=0,"-",RANK(AM125,$AM$100:$AM$149,0)))</f>
        <v/>
      </c>
      <c r="AP125" s="167" t="str">
        <f aca="false">IF(E125="","",IF(E125="-","-",IF(UPPER(E125)="AB","+",VLOOKUP(E125,'විෂය තොරතුරු'!$P$24:$Q$28,2))))</f>
        <v/>
      </c>
      <c r="AQ125" s="168" t="str">
        <f aca="false">IF(F125="","",IF(F125="-","-",IF(UPPER(F125)="AB","+",VLOOKUP(F125,'විෂය තොරතුරු'!$P$24:$Q$28,2))))</f>
        <v/>
      </c>
      <c r="AR125" s="168" t="str">
        <f aca="false">IF(G125="","",IF(G125="-","-",IF(UPPER(G125)="AB","+",VLOOKUP(G125,'විෂය තොරතුරු'!$P$24:$Q$28,2))))</f>
        <v/>
      </c>
      <c r="AS125" s="168" t="str">
        <f aca="false">IF(H125="","",IF(H125="-","-",IF(UPPER(H125)="AB","+",VLOOKUP(H125,'විෂය තොරතුරු'!$P$24:$Q$28,2))))</f>
        <v/>
      </c>
      <c r="AT125" s="168" t="str">
        <f aca="false">IF(I125="","",IF(I125="-","-",IF(UPPER(I125)="AB","+",VLOOKUP(I125,'විෂය තොරතුරු'!$P$24:$Q$28,2))))</f>
        <v/>
      </c>
      <c r="AU125" s="170" t="str">
        <f aca="false">IF(J125="","",IF(J125="-","-",IF(UPPER(J125)="AB","+",VLOOKUP(J125,'විෂය තොරතුරු'!$P$24:$Q$28,2))))</f>
        <v/>
      </c>
      <c r="AV125" s="171" t="str">
        <f aca="false">IF(K125="","",IF(K125="-","-",IF(UPPER(K125)="AB","+",VLOOKUP(K125,'විෂය තොරතුරු'!$P$24:$Q$28,2))))</f>
        <v/>
      </c>
      <c r="AW125" s="168" t="str">
        <f aca="false">IF(L125="","",IF(L125="-","-",IF(UPPER(L125)="AB","+",VLOOKUP(L125,'විෂය තොරතුරු'!$P$24:$Q$28,2))))</f>
        <v/>
      </c>
      <c r="AX125" s="168" t="str">
        <f aca="false">IF(M125="","",IF(M125="-","-",IF(UPPER(M125)="AB","+",VLOOKUP(M125,'විෂය තොරතුරු'!$P$24:$Q$28,2))))</f>
        <v/>
      </c>
      <c r="AY125" s="169" t="str">
        <f aca="false">IF(N125="","",IF(N125="-","-",IF(UPPER(N125)="AB","+",VLOOKUP(N125,'විෂය තොරතුරු'!$P$24:$Q$28,2))))</f>
        <v/>
      </c>
      <c r="AZ125" s="167" t="str">
        <f aca="false">IF(O125="","",IF(O125="-","-",IF(UPPER(O125)="AB","+",VLOOKUP(O125,'විෂය තොරතුරු'!$P$24:$Q$28,2))))</f>
        <v/>
      </c>
      <c r="BA125" s="168" t="str">
        <f aca="false">IF(P125="","",IF(P125="-","-",IF(UPPER(P125)="AB","+",VLOOKUP(P125,'විෂය තොරතුරු'!$P$24:$Q$28,2))))</f>
        <v/>
      </c>
      <c r="BB125" s="168" t="str">
        <f aca="false">IF(Q125="","",IF(Q125="-","-",IF(UPPER(Q125)="AB","+",VLOOKUP(Q125,'විෂය තොරතුරු'!$P$24:$Q$28,2))))</f>
        <v/>
      </c>
      <c r="BC125" s="168" t="str">
        <f aca="false">IF(R125="","",IF(R125="-","-",IF(UPPER(R125)="AB","+",VLOOKUP(R125,'විෂය තොරතුරු'!$P$24:$Q$28,2))))</f>
        <v/>
      </c>
      <c r="BD125" s="168" t="str">
        <f aca="false">IF(S125="","",IF(S125="-","-",IF(UPPER(S125)="AB","+",VLOOKUP(S125,'විෂය තොරතුරු'!$P$24:$Q$28,2))))</f>
        <v/>
      </c>
      <c r="BE125" s="168" t="str">
        <f aca="false">IF(T125="","",IF(T125="-","-",IF(UPPER(T125)="AB","+",VLOOKUP(T125,'විෂය තොරතුරු'!$P$24:$Q$28,2))))</f>
        <v/>
      </c>
      <c r="BF125" s="168" t="str">
        <f aca="false">IF(U125="","",IF(U125="-","-",IF(UPPER(U125)="AB","+",VLOOKUP(U125,'විෂය තොරතුරු'!$P$24:$Q$28,2))))</f>
        <v/>
      </c>
      <c r="BG125" s="170" t="str">
        <f aca="false">IF(V125="","",IF(V125="-","-",IF(UPPER(V125)="AB","+",VLOOKUP(V125,'විෂය තොරතුරු'!$P$24:$Q$28,2))))</f>
        <v/>
      </c>
      <c r="BH125" s="171" t="str">
        <f aca="false">IF(W125="","",IF(W125="-","-",IF(UPPER(W125)="AB","+",VLOOKUP(W125,'විෂය තොරතුරු'!$P$24:$Q$28,2))))</f>
        <v/>
      </c>
      <c r="BI125" s="168" t="str">
        <f aca="false">IF(X125="","",IF(X125="-","-",IF(UPPER(X125)="AB","+",VLOOKUP(X125,'විෂය තොරතුරු'!$P$24:$Q$28,2))))</f>
        <v/>
      </c>
      <c r="BJ125" s="168" t="str">
        <f aca="false">IF(Y125="","",IF(Y125="-","-",IF(UPPER(Y125)="AB","+",VLOOKUP(Y125,'විෂය තොරතුරු'!$P$24:$Q$28,2))))</f>
        <v/>
      </c>
      <c r="BK125" s="168" t="str">
        <f aca="false">IF(Z125="","",IF(Z125="-","-",IF(UPPER(Z125)="AB","+",VLOOKUP(Z125,'විෂය තොරතුරු'!$P$24:$Q$28,2))))</f>
        <v/>
      </c>
      <c r="BL125" s="168" t="str">
        <f aca="false">IF(AA125="","",IF(AA125="-","-",IF(UPPER(AA125)="AB","+",VLOOKUP(AA125,'විෂය තොරතුරු'!$P$24:$Q$28,2))))</f>
        <v/>
      </c>
      <c r="BM125" s="168" t="str">
        <f aca="false">IF(AB125="","",IF(AB125="-","-",IF(UPPER(AB125)="AB","+",VLOOKUP(AB125,'විෂය තොරතුරු'!$P$24:$Q$28,2))))</f>
        <v/>
      </c>
      <c r="BN125" s="168" t="str">
        <f aca="false">IF(AC125="","",IF(AC125="-","-",IF(UPPER(AC125)="AB","+",VLOOKUP(AC125,'විෂය තොරතුරු'!$P$24:$Q$28,2))))</f>
        <v/>
      </c>
      <c r="BO125" s="169" t="str">
        <f aca="false">IF(AD125="","",IF(AD125="-","-",IF(UPPER(AD125)="AB","+",VLOOKUP(AD125,'විෂය තොරතුරු'!$P$24:$Q$28,2))))</f>
        <v/>
      </c>
      <c r="BP125" s="171" t="str">
        <f aca="false">IF(AE125="","",IF(AE125="-","-",IF(UPPER(AE125)="AB","+",VLOOKUP(AE125,'විෂය තොරතුරු'!$P$24:$Q$28,2))))</f>
        <v/>
      </c>
      <c r="BQ125" s="168" t="str">
        <f aca="false">IF(AF125="","",IF(AF125="-","-",IF(UPPER(AF125)="AB","+",VLOOKUP(AF125,'විෂය තොරතුරු'!$P$24:$Q$28,2))))</f>
        <v/>
      </c>
      <c r="BR125" s="168" t="str">
        <f aca="false">IF(AG125="","",IF(AG125="-","-",IF(UPPER(AG125)="AB","+",VLOOKUP(AG125,'විෂය තොරතුරු'!$P$24:$Q$28,2))))</f>
        <v/>
      </c>
      <c r="BS125" s="168" t="str">
        <f aca="false">IF(AH125="","",IF(AH125="-","-",IF(UPPER(AH125)="AB","+",VLOOKUP(AH125,'විෂය තොරතුරු'!$P$24:$Q$28,2))))</f>
        <v/>
      </c>
      <c r="BT125" s="168" t="str">
        <f aca="false">IF(AI125="","",IF(AI125="-","-",IF(UPPER(AI125)="AB","+",VLOOKUP(AI125,'විෂය තොරතුරු'!$P$24:$Q$28,2))))</f>
        <v/>
      </c>
      <c r="BU125" s="168" t="str">
        <f aca="false">IF(AJ125="","",IF(AJ125="-","-",IF(UPPER(AJ125)="AB","+",VLOOKUP(AJ125,'විෂය තොරතුරු'!$P$24:$Q$28,2))))</f>
        <v/>
      </c>
      <c r="BV125" s="168" t="str">
        <f aca="false">IF(AK125="","",IF(AK125="-","-",IF(UPPER(AK125)="AB","+",VLOOKUP(AK125,'විෂය තොරතුරු'!$P$24:$Q$28,2))))</f>
        <v/>
      </c>
      <c r="BW125" s="169" t="str">
        <f aca="false">IF(AL125="","",IF(AL125="-","-",IF(UPPER(AL125)="AB","+",VLOOKUP(AL125,'විෂය තොරතුරු'!$P$24:$Q$28,2))))</f>
        <v/>
      </c>
      <c r="BX125" s="171" t="str">
        <f aca="false">IF($B125="","",COUNTIF($AP125:$BW125,"A"))</f>
        <v/>
      </c>
      <c r="BY125" s="171" t="str">
        <f aca="false">IF($B125="","",COUNTIF($AP125:$BW125,"B"))</f>
        <v/>
      </c>
      <c r="BZ125" s="171" t="str">
        <f aca="false">IF($B125="","",COUNTIF($AP125:$BW125,"C"))</f>
        <v/>
      </c>
      <c r="CA125" s="171" t="str">
        <f aca="false">IF($B125="","",COUNTIF($AP125:$BW125,"S"))</f>
        <v/>
      </c>
      <c r="CB125" s="171" t="str">
        <f aca="false">IF($B125="","",COUNTIF($AP125:$BW125,"W"))</f>
        <v/>
      </c>
      <c r="CC125" s="171" t="str">
        <f aca="false">IF(B125="","",SUM(BX125:CA125))</f>
        <v/>
      </c>
      <c r="CD125" s="169" t="str">
        <f aca="false">IF(B125="","",SUM(BX125:BZ125))</f>
        <v/>
      </c>
      <c r="CE125" s="172" t="str">
        <f aca="false">IF(B125="","",IF(AND(CC125&gt;=6,CD125&gt;=3,OR(E125&gt;=35,F125&gt;=35),L125&gt;=35),"6/3 සමත්",IF(AND(CC125&gt;=5,CD125&gt;=3,OR(E125&gt;=35,F125&gt;=35,L125&gt;=35)),"5/3 සමත්",IF(AND(CC125&gt;=4,CD125&gt;=1,OR(E125&gt;=20,F125&gt;=20,L125&gt;=20)),"සමත් කළ හැකි",IF(CB125=9,"W9","අසමත් ?")))))</f>
        <v/>
      </c>
    </row>
    <row r="126" customFormat="false" ht="13.8" hidden="false" customHeight="false" outlineLevel="0" collapsed="false">
      <c r="A126" s="160" t="n">
        <v>27</v>
      </c>
      <c r="B126" s="187"/>
      <c r="C126" s="161"/>
      <c r="D126" s="162"/>
      <c r="E126" s="163"/>
      <c r="F126" s="164"/>
      <c r="G126" s="163"/>
      <c r="H126" s="165"/>
      <c r="I126" s="165"/>
      <c r="J126" s="164"/>
      <c r="K126" s="163"/>
      <c r="L126" s="165"/>
      <c r="M126" s="165"/>
      <c r="N126" s="164"/>
      <c r="O126" s="163"/>
      <c r="P126" s="165"/>
      <c r="Q126" s="165"/>
      <c r="R126" s="165"/>
      <c r="S126" s="165"/>
      <c r="T126" s="165"/>
      <c r="U126" s="165"/>
      <c r="V126" s="164"/>
      <c r="W126" s="163"/>
      <c r="X126" s="165"/>
      <c r="Y126" s="165"/>
      <c r="Z126" s="165"/>
      <c r="AA126" s="165"/>
      <c r="AB126" s="165"/>
      <c r="AC126" s="165"/>
      <c r="AD126" s="164"/>
      <c r="AE126" s="163"/>
      <c r="AF126" s="165"/>
      <c r="AG126" s="165"/>
      <c r="AH126" s="165"/>
      <c r="AI126" s="165"/>
      <c r="AJ126" s="165"/>
      <c r="AK126" s="165"/>
      <c r="AL126" s="166"/>
      <c r="AM126" s="167" t="str">
        <f aca="false">IF(B126="","",SUM(E126:AL126))</f>
        <v/>
      </c>
      <c r="AN126" s="168" t="str">
        <f aca="false">IF(B126="","",AM126/9)</f>
        <v/>
      </c>
      <c r="AO126" s="169" t="str">
        <f aca="false">IF(B126="","",IF(AM126=0,"-",RANK(AM126,$AM$100:$AM$149,0)))</f>
        <v/>
      </c>
      <c r="AP126" s="167" t="str">
        <f aca="false">IF(E126="","",IF(E126="-","-",IF(UPPER(E126)="AB","+",VLOOKUP(E126,'විෂය තොරතුරු'!$P$24:$Q$28,2))))</f>
        <v/>
      </c>
      <c r="AQ126" s="168" t="str">
        <f aca="false">IF(F126="","",IF(F126="-","-",IF(UPPER(F126)="AB","+",VLOOKUP(F126,'විෂය තොරතුරු'!$P$24:$Q$28,2))))</f>
        <v/>
      </c>
      <c r="AR126" s="168" t="str">
        <f aca="false">IF(G126="","",IF(G126="-","-",IF(UPPER(G126)="AB","+",VLOOKUP(G126,'විෂය තොරතුරු'!$P$24:$Q$28,2))))</f>
        <v/>
      </c>
      <c r="AS126" s="168" t="str">
        <f aca="false">IF(H126="","",IF(H126="-","-",IF(UPPER(H126)="AB","+",VLOOKUP(H126,'විෂය තොරතුරු'!$P$24:$Q$28,2))))</f>
        <v/>
      </c>
      <c r="AT126" s="168" t="str">
        <f aca="false">IF(I126="","",IF(I126="-","-",IF(UPPER(I126)="AB","+",VLOOKUP(I126,'විෂය තොරතුරු'!$P$24:$Q$28,2))))</f>
        <v/>
      </c>
      <c r="AU126" s="170" t="str">
        <f aca="false">IF(J126="","",IF(J126="-","-",IF(UPPER(J126)="AB","+",VLOOKUP(J126,'විෂය තොරතුරු'!$P$24:$Q$28,2))))</f>
        <v/>
      </c>
      <c r="AV126" s="171" t="str">
        <f aca="false">IF(K126="","",IF(K126="-","-",IF(UPPER(K126)="AB","+",VLOOKUP(K126,'විෂය තොරතුරු'!$P$24:$Q$28,2))))</f>
        <v/>
      </c>
      <c r="AW126" s="168" t="str">
        <f aca="false">IF(L126="","",IF(L126="-","-",IF(UPPER(L126)="AB","+",VLOOKUP(L126,'විෂය තොරතුරු'!$P$24:$Q$28,2))))</f>
        <v/>
      </c>
      <c r="AX126" s="168" t="str">
        <f aca="false">IF(M126="","",IF(M126="-","-",IF(UPPER(M126)="AB","+",VLOOKUP(M126,'විෂය තොරතුරු'!$P$24:$Q$28,2))))</f>
        <v/>
      </c>
      <c r="AY126" s="169" t="str">
        <f aca="false">IF(N126="","",IF(N126="-","-",IF(UPPER(N126)="AB","+",VLOOKUP(N126,'විෂය තොරතුරු'!$P$24:$Q$28,2))))</f>
        <v/>
      </c>
      <c r="AZ126" s="167" t="str">
        <f aca="false">IF(O126="","",IF(O126="-","-",IF(UPPER(O126)="AB","+",VLOOKUP(O126,'විෂය තොරතුරු'!$P$24:$Q$28,2))))</f>
        <v/>
      </c>
      <c r="BA126" s="168" t="str">
        <f aca="false">IF(P126="","",IF(P126="-","-",IF(UPPER(P126)="AB","+",VLOOKUP(P126,'විෂය තොරතුරු'!$P$24:$Q$28,2))))</f>
        <v/>
      </c>
      <c r="BB126" s="168" t="str">
        <f aca="false">IF(Q126="","",IF(Q126="-","-",IF(UPPER(Q126)="AB","+",VLOOKUP(Q126,'විෂය තොරතුරු'!$P$24:$Q$28,2))))</f>
        <v/>
      </c>
      <c r="BC126" s="168" t="str">
        <f aca="false">IF(R126="","",IF(R126="-","-",IF(UPPER(R126)="AB","+",VLOOKUP(R126,'විෂය තොරතුරු'!$P$24:$Q$28,2))))</f>
        <v/>
      </c>
      <c r="BD126" s="168" t="str">
        <f aca="false">IF(S126="","",IF(S126="-","-",IF(UPPER(S126)="AB","+",VLOOKUP(S126,'විෂය තොරතුරු'!$P$24:$Q$28,2))))</f>
        <v/>
      </c>
      <c r="BE126" s="168" t="str">
        <f aca="false">IF(T126="","",IF(T126="-","-",IF(UPPER(T126)="AB","+",VLOOKUP(T126,'විෂය තොරතුරු'!$P$24:$Q$28,2))))</f>
        <v/>
      </c>
      <c r="BF126" s="168" t="str">
        <f aca="false">IF(U126="","",IF(U126="-","-",IF(UPPER(U126)="AB","+",VLOOKUP(U126,'විෂය තොරතුරු'!$P$24:$Q$28,2))))</f>
        <v/>
      </c>
      <c r="BG126" s="170" t="str">
        <f aca="false">IF(V126="","",IF(V126="-","-",IF(UPPER(V126)="AB","+",VLOOKUP(V126,'විෂය තොරතුරු'!$P$24:$Q$28,2))))</f>
        <v/>
      </c>
      <c r="BH126" s="171" t="str">
        <f aca="false">IF(W126="","",IF(W126="-","-",IF(UPPER(W126)="AB","+",VLOOKUP(W126,'විෂය තොරතුරු'!$P$24:$Q$28,2))))</f>
        <v/>
      </c>
      <c r="BI126" s="168" t="str">
        <f aca="false">IF(X126="","",IF(X126="-","-",IF(UPPER(X126)="AB","+",VLOOKUP(X126,'විෂය තොරතුරු'!$P$24:$Q$28,2))))</f>
        <v/>
      </c>
      <c r="BJ126" s="168" t="str">
        <f aca="false">IF(Y126="","",IF(Y126="-","-",IF(UPPER(Y126)="AB","+",VLOOKUP(Y126,'විෂය තොරතුරු'!$P$24:$Q$28,2))))</f>
        <v/>
      </c>
      <c r="BK126" s="168" t="str">
        <f aca="false">IF(Z126="","",IF(Z126="-","-",IF(UPPER(Z126)="AB","+",VLOOKUP(Z126,'විෂය තොරතුරු'!$P$24:$Q$28,2))))</f>
        <v/>
      </c>
      <c r="BL126" s="168" t="str">
        <f aca="false">IF(AA126="","",IF(AA126="-","-",IF(UPPER(AA126)="AB","+",VLOOKUP(AA126,'විෂය තොරතුරු'!$P$24:$Q$28,2))))</f>
        <v/>
      </c>
      <c r="BM126" s="168" t="str">
        <f aca="false">IF(AB126="","",IF(AB126="-","-",IF(UPPER(AB126)="AB","+",VLOOKUP(AB126,'විෂය තොරතුරු'!$P$24:$Q$28,2))))</f>
        <v/>
      </c>
      <c r="BN126" s="168" t="str">
        <f aca="false">IF(AC126="","",IF(AC126="-","-",IF(UPPER(AC126)="AB","+",VLOOKUP(AC126,'විෂය තොරතුරු'!$P$24:$Q$28,2))))</f>
        <v/>
      </c>
      <c r="BO126" s="169" t="str">
        <f aca="false">IF(AD126="","",IF(AD126="-","-",IF(UPPER(AD126)="AB","+",VLOOKUP(AD126,'විෂය තොරතුරු'!$P$24:$Q$28,2))))</f>
        <v/>
      </c>
      <c r="BP126" s="171" t="str">
        <f aca="false">IF(AE126="","",IF(AE126="-","-",IF(UPPER(AE126)="AB","+",VLOOKUP(AE126,'විෂය තොරතුරු'!$P$24:$Q$28,2))))</f>
        <v/>
      </c>
      <c r="BQ126" s="168" t="str">
        <f aca="false">IF(AF126="","",IF(AF126="-","-",IF(UPPER(AF126)="AB","+",VLOOKUP(AF126,'විෂය තොරතුරු'!$P$24:$Q$28,2))))</f>
        <v/>
      </c>
      <c r="BR126" s="168" t="str">
        <f aca="false">IF(AG126="","",IF(AG126="-","-",IF(UPPER(AG126)="AB","+",VLOOKUP(AG126,'විෂය තොරතුරු'!$P$24:$Q$28,2))))</f>
        <v/>
      </c>
      <c r="BS126" s="168" t="str">
        <f aca="false">IF(AH126="","",IF(AH126="-","-",IF(UPPER(AH126)="AB","+",VLOOKUP(AH126,'විෂය තොරතුරු'!$P$24:$Q$28,2))))</f>
        <v/>
      </c>
      <c r="BT126" s="168" t="str">
        <f aca="false">IF(AI126="","",IF(AI126="-","-",IF(UPPER(AI126)="AB","+",VLOOKUP(AI126,'විෂය තොරතුරු'!$P$24:$Q$28,2))))</f>
        <v/>
      </c>
      <c r="BU126" s="168" t="str">
        <f aca="false">IF(AJ126="","",IF(AJ126="-","-",IF(UPPER(AJ126)="AB","+",VLOOKUP(AJ126,'විෂය තොරතුරු'!$P$24:$Q$28,2))))</f>
        <v/>
      </c>
      <c r="BV126" s="168" t="str">
        <f aca="false">IF(AK126="","",IF(AK126="-","-",IF(UPPER(AK126)="AB","+",VLOOKUP(AK126,'විෂය තොරතුරු'!$P$24:$Q$28,2))))</f>
        <v/>
      </c>
      <c r="BW126" s="169" t="str">
        <f aca="false">IF(AL126="","",IF(AL126="-","-",IF(UPPER(AL126)="AB","+",VLOOKUP(AL126,'විෂය තොරතුරු'!$P$24:$Q$28,2))))</f>
        <v/>
      </c>
      <c r="BX126" s="171" t="str">
        <f aca="false">IF($B126="","",COUNTIF($AP126:$BW126,"A"))</f>
        <v/>
      </c>
      <c r="BY126" s="171" t="str">
        <f aca="false">IF($B126="","",COUNTIF($AP126:$BW126,"B"))</f>
        <v/>
      </c>
      <c r="BZ126" s="171" t="str">
        <f aca="false">IF($B126="","",COUNTIF($AP126:$BW126,"C"))</f>
        <v/>
      </c>
      <c r="CA126" s="171" t="str">
        <f aca="false">IF($B126="","",COUNTIF($AP126:$BW126,"S"))</f>
        <v/>
      </c>
      <c r="CB126" s="171" t="str">
        <f aca="false">IF($B126="","",COUNTIF($AP126:$BW126,"W"))</f>
        <v/>
      </c>
      <c r="CC126" s="171" t="str">
        <f aca="false">IF(B126="","",SUM(BX126:CA126))</f>
        <v/>
      </c>
      <c r="CD126" s="169" t="str">
        <f aca="false">IF(B126="","",SUM(BX126:BZ126))</f>
        <v/>
      </c>
      <c r="CE126" s="172" t="str">
        <f aca="false">IF(B126="","",IF(AND(CC126&gt;=6,CD126&gt;=3,OR(E126&gt;=35,F126&gt;=35),L126&gt;=35),"6/3 සමත්",IF(AND(CC126&gt;=5,CD126&gt;=3,OR(E126&gt;=35,F126&gt;=35,L126&gt;=35)),"5/3 සමත්",IF(AND(CC126&gt;=4,CD126&gt;=1,OR(E126&gt;=20,F126&gt;=20,L126&gt;=20)),"සමත් කළ හැකි",IF(CB126=9,"W9","අසමත් ?")))))</f>
        <v/>
      </c>
    </row>
    <row r="127" customFormat="false" ht="13.8" hidden="false" customHeight="false" outlineLevel="0" collapsed="false">
      <c r="A127" s="160" t="n">
        <v>28</v>
      </c>
      <c r="B127" s="161"/>
      <c r="C127" s="161"/>
      <c r="D127" s="162"/>
      <c r="E127" s="163"/>
      <c r="F127" s="164"/>
      <c r="G127" s="163"/>
      <c r="H127" s="165"/>
      <c r="I127" s="165"/>
      <c r="J127" s="164"/>
      <c r="K127" s="163"/>
      <c r="L127" s="165"/>
      <c r="M127" s="165"/>
      <c r="N127" s="164"/>
      <c r="O127" s="163"/>
      <c r="P127" s="165"/>
      <c r="Q127" s="165"/>
      <c r="R127" s="165"/>
      <c r="S127" s="165"/>
      <c r="T127" s="165"/>
      <c r="U127" s="165"/>
      <c r="V127" s="164"/>
      <c r="W127" s="163"/>
      <c r="X127" s="165"/>
      <c r="Y127" s="165"/>
      <c r="Z127" s="165"/>
      <c r="AA127" s="165"/>
      <c r="AB127" s="165"/>
      <c r="AC127" s="165"/>
      <c r="AD127" s="164"/>
      <c r="AE127" s="163"/>
      <c r="AF127" s="165"/>
      <c r="AG127" s="165"/>
      <c r="AH127" s="165"/>
      <c r="AI127" s="165"/>
      <c r="AJ127" s="165"/>
      <c r="AK127" s="165"/>
      <c r="AL127" s="166"/>
      <c r="AM127" s="167" t="str">
        <f aca="false">IF(B127="","",SUM(E127:AL127))</f>
        <v/>
      </c>
      <c r="AN127" s="168" t="str">
        <f aca="false">IF(B127="","",AM127/9)</f>
        <v/>
      </c>
      <c r="AO127" s="169" t="str">
        <f aca="false">IF(B127="","",IF(AM127=0,"-",RANK(AM127,$AM$100:$AM$149,0)))</f>
        <v/>
      </c>
      <c r="AP127" s="167" t="str">
        <f aca="false">IF(E127="","",IF(E127="-","-",IF(UPPER(E127)="AB","+",VLOOKUP(E127,'විෂය තොරතුරු'!$P$24:$Q$28,2))))</f>
        <v/>
      </c>
      <c r="AQ127" s="168" t="str">
        <f aca="false">IF(F127="","",IF(F127="-","-",IF(UPPER(F127)="AB","+",VLOOKUP(F127,'විෂය තොරතුරු'!$P$24:$Q$28,2))))</f>
        <v/>
      </c>
      <c r="AR127" s="168" t="str">
        <f aca="false">IF(G127="","",IF(G127="-","-",IF(UPPER(G127)="AB","+",VLOOKUP(G127,'විෂය තොරතුරු'!$P$24:$Q$28,2))))</f>
        <v/>
      </c>
      <c r="AS127" s="168" t="str">
        <f aca="false">IF(H127="","",IF(H127="-","-",IF(UPPER(H127)="AB","+",VLOOKUP(H127,'විෂය තොරතුරු'!$P$24:$Q$28,2))))</f>
        <v/>
      </c>
      <c r="AT127" s="168" t="str">
        <f aca="false">IF(I127="","",IF(I127="-","-",IF(UPPER(I127)="AB","+",VLOOKUP(I127,'විෂය තොරතුරු'!$P$24:$Q$28,2))))</f>
        <v/>
      </c>
      <c r="AU127" s="170" t="str">
        <f aca="false">IF(J127="","",IF(J127="-","-",IF(UPPER(J127)="AB","+",VLOOKUP(J127,'විෂය තොරතුරු'!$P$24:$Q$28,2))))</f>
        <v/>
      </c>
      <c r="AV127" s="171" t="str">
        <f aca="false">IF(K127="","",IF(K127="-","-",IF(UPPER(K127)="AB","+",VLOOKUP(K127,'විෂය තොරතුරු'!$P$24:$Q$28,2))))</f>
        <v/>
      </c>
      <c r="AW127" s="168" t="str">
        <f aca="false">IF(L127="","",IF(L127="-","-",IF(UPPER(L127)="AB","+",VLOOKUP(L127,'විෂය තොරතුරු'!$P$24:$Q$28,2))))</f>
        <v/>
      </c>
      <c r="AX127" s="168" t="str">
        <f aca="false">IF(M127="","",IF(M127="-","-",IF(UPPER(M127)="AB","+",VLOOKUP(M127,'විෂය තොරතුරු'!$P$24:$Q$28,2))))</f>
        <v/>
      </c>
      <c r="AY127" s="169" t="str">
        <f aca="false">IF(N127="","",IF(N127="-","-",IF(UPPER(N127)="AB","+",VLOOKUP(N127,'විෂය තොරතුරු'!$P$24:$Q$28,2))))</f>
        <v/>
      </c>
      <c r="AZ127" s="167" t="str">
        <f aca="false">IF(O127="","",IF(O127="-","-",IF(UPPER(O127)="AB","+",VLOOKUP(O127,'විෂය තොරතුරු'!$P$24:$Q$28,2))))</f>
        <v/>
      </c>
      <c r="BA127" s="168" t="str">
        <f aca="false">IF(P127="","",IF(P127="-","-",IF(UPPER(P127)="AB","+",VLOOKUP(P127,'විෂය තොරතුරු'!$P$24:$Q$28,2))))</f>
        <v/>
      </c>
      <c r="BB127" s="168" t="str">
        <f aca="false">IF(Q127="","",IF(Q127="-","-",IF(UPPER(Q127)="AB","+",VLOOKUP(Q127,'විෂය තොරතුරු'!$P$24:$Q$28,2))))</f>
        <v/>
      </c>
      <c r="BC127" s="168" t="str">
        <f aca="false">IF(R127="","",IF(R127="-","-",IF(UPPER(R127)="AB","+",VLOOKUP(R127,'විෂය තොරතුරු'!$P$24:$Q$28,2))))</f>
        <v/>
      </c>
      <c r="BD127" s="168" t="str">
        <f aca="false">IF(S127="","",IF(S127="-","-",IF(UPPER(S127)="AB","+",VLOOKUP(S127,'විෂය තොරතුරු'!$P$24:$Q$28,2))))</f>
        <v/>
      </c>
      <c r="BE127" s="168" t="str">
        <f aca="false">IF(T127="","",IF(T127="-","-",IF(UPPER(T127)="AB","+",VLOOKUP(T127,'විෂය තොරතුරු'!$P$24:$Q$28,2))))</f>
        <v/>
      </c>
      <c r="BF127" s="168" t="str">
        <f aca="false">IF(U127="","",IF(U127="-","-",IF(UPPER(U127)="AB","+",VLOOKUP(U127,'විෂය තොරතුරු'!$P$24:$Q$28,2))))</f>
        <v/>
      </c>
      <c r="BG127" s="170" t="str">
        <f aca="false">IF(V127="","",IF(V127="-","-",IF(UPPER(V127)="AB","+",VLOOKUP(V127,'විෂය තොරතුරු'!$P$24:$Q$28,2))))</f>
        <v/>
      </c>
      <c r="BH127" s="171" t="str">
        <f aca="false">IF(W127="","",IF(W127="-","-",IF(UPPER(W127)="AB","+",VLOOKUP(W127,'විෂය තොරතුරු'!$P$24:$Q$28,2))))</f>
        <v/>
      </c>
      <c r="BI127" s="168" t="str">
        <f aca="false">IF(X127="","",IF(X127="-","-",IF(UPPER(X127)="AB","+",VLOOKUP(X127,'විෂය තොරතුරු'!$P$24:$Q$28,2))))</f>
        <v/>
      </c>
      <c r="BJ127" s="168" t="str">
        <f aca="false">IF(Y127="","",IF(Y127="-","-",IF(UPPER(Y127)="AB","+",VLOOKUP(Y127,'විෂය තොරතුරු'!$P$24:$Q$28,2))))</f>
        <v/>
      </c>
      <c r="BK127" s="168" t="str">
        <f aca="false">IF(Z127="","",IF(Z127="-","-",IF(UPPER(Z127)="AB","+",VLOOKUP(Z127,'විෂය තොරතුරු'!$P$24:$Q$28,2))))</f>
        <v/>
      </c>
      <c r="BL127" s="168" t="str">
        <f aca="false">IF(AA127="","",IF(AA127="-","-",IF(UPPER(AA127)="AB","+",VLOOKUP(AA127,'විෂය තොරතුරු'!$P$24:$Q$28,2))))</f>
        <v/>
      </c>
      <c r="BM127" s="168" t="str">
        <f aca="false">IF(AB127="","",IF(AB127="-","-",IF(UPPER(AB127)="AB","+",VLOOKUP(AB127,'විෂය තොරතුරු'!$P$24:$Q$28,2))))</f>
        <v/>
      </c>
      <c r="BN127" s="168" t="str">
        <f aca="false">IF(AC127="","",IF(AC127="-","-",IF(UPPER(AC127)="AB","+",VLOOKUP(AC127,'විෂය තොරතුරු'!$P$24:$Q$28,2))))</f>
        <v/>
      </c>
      <c r="BO127" s="169" t="str">
        <f aca="false">IF(AD127="","",IF(AD127="-","-",IF(UPPER(AD127)="AB","+",VLOOKUP(AD127,'විෂය තොරතුරු'!$P$24:$Q$28,2))))</f>
        <v/>
      </c>
      <c r="BP127" s="171" t="str">
        <f aca="false">IF(AE127="","",IF(AE127="-","-",IF(UPPER(AE127)="AB","+",VLOOKUP(AE127,'විෂය තොරතුරු'!$P$24:$Q$28,2))))</f>
        <v/>
      </c>
      <c r="BQ127" s="168" t="str">
        <f aca="false">IF(AF127="","",IF(AF127="-","-",IF(UPPER(AF127)="AB","+",VLOOKUP(AF127,'විෂය තොරතුරු'!$P$24:$Q$28,2))))</f>
        <v/>
      </c>
      <c r="BR127" s="168" t="str">
        <f aca="false">IF(AG127="","",IF(AG127="-","-",IF(UPPER(AG127)="AB","+",VLOOKUP(AG127,'විෂය තොරතුරු'!$P$24:$Q$28,2))))</f>
        <v/>
      </c>
      <c r="BS127" s="168" t="str">
        <f aca="false">IF(AH127="","",IF(AH127="-","-",IF(UPPER(AH127)="AB","+",VLOOKUP(AH127,'විෂය තොරතුරු'!$P$24:$Q$28,2))))</f>
        <v/>
      </c>
      <c r="BT127" s="168" t="str">
        <f aca="false">IF(AI127="","",IF(AI127="-","-",IF(UPPER(AI127)="AB","+",VLOOKUP(AI127,'විෂය තොරතුරු'!$P$24:$Q$28,2))))</f>
        <v/>
      </c>
      <c r="BU127" s="168" t="str">
        <f aca="false">IF(AJ127="","",IF(AJ127="-","-",IF(UPPER(AJ127)="AB","+",VLOOKUP(AJ127,'විෂය තොරතුරු'!$P$24:$Q$28,2))))</f>
        <v/>
      </c>
      <c r="BV127" s="168" t="str">
        <f aca="false">IF(AK127="","",IF(AK127="-","-",IF(UPPER(AK127)="AB","+",VLOOKUP(AK127,'විෂය තොරතුරු'!$P$24:$Q$28,2))))</f>
        <v/>
      </c>
      <c r="BW127" s="169" t="str">
        <f aca="false">IF(AL127="","",IF(AL127="-","-",IF(UPPER(AL127)="AB","+",VLOOKUP(AL127,'විෂය තොරතුරු'!$P$24:$Q$28,2))))</f>
        <v/>
      </c>
      <c r="BX127" s="171" t="str">
        <f aca="false">IF($B127="","",COUNTIF($AP127:$BW127,"A"))</f>
        <v/>
      </c>
      <c r="BY127" s="171" t="str">
        <f aca="false">IF($B127="","",COUNTIF($AP127:$BW127,"B"))</f>
        <v/>
      </c>
      <c r="BZ127" s="171" t="str">
        <f aca="false">IF($B127="","",COUNTIF($AP127:$BW127,"C"))</f>
        <v/>
      </c>
      <c r="CA127" s="171" t="str">
        <f aca="false">IF($B127="","",COUNTIF($AP127:$BW127,"S"))</f>
        <v/>
      </c>
      <c r="CB127" s="171" t="str">
        <f aca="false">IF($B127="","",COUNTIF($AP127:$BW127,"W"))</f>
        <v/>
      </c>
      <c r="CC127" s="171" t="str">
        <f aca="false">IF(B127="","",SUM(BX127:CA127))</f>
        <v/>
      </c>
      <c r="CD127" s="169" t="str">
        <f aca="false">IF(B127="","",SUM(BX127:BZ127))</f>
        <v/>
      </c>
      <c r="CE127" s="172" t="str">
        <f aca="false">IF(B127="","",IF(AND(CC127&gt;=6,CD127&gt;=3,OR(E127&gt;=35,F127&gt;=35),L127&gt;=35),"6/3 සමත්",IF(AND(CC127&gt;=5,CD127&gt;=3,OR(E127&gt;=35,F127&gt;=35,L127&gt;=35)),"5/3 සමත්",IF(AND(CC127&gt;=4,CD127&gt;=1,OR(E127&gt;=20,F127&gt;=20,L127&gt;=20)),"සමත් කළ හැකි",IF(CB127=9,"W9","අසමත් ?")))))</f>
        <v/>
      </c>
    </row>
    <row r="128" customFormat="false" ht="13.8" hidden="false" customHeight="false" outlineLevel="0" collapsed="false">
      <c r="A128" s="160" t="n">
        <v>29</v>
      </c>
      <c r="B128" s="161"/>
      <c r="C128" s="161"/>
      <c r="D128" s="162"/>
      <c r="E128" s="163"/>
      <c r="F128" s="164"/>
      <c r="G128" s="163"/>
      <c r="H128" s="165"/>
      <c r="I128" s="165"/>
      <c r="J128" s="164"/>
      <c r="K128" s="163"/>
      <c r="L128" s="165"/>
      <c r="M128" s="165"/>
      <c r="N128" s="164"/>
      <c r="O128" s="163"/>
      <c r="P128" s="165"/>
      <c r="Q128" s="165"/>
      <c r="R128" s="165"/>
      <c r="S128" s="165"/>
      <c r="T128" s="165"/>
      <c r="U128" s="165"/>
      <c r="V128" s="164"/>
      <c r="W128" s="163"/>
      <c r="X128" s="165"/>
      <c r="Y128" s="165"/>
      <c r="Z128" s="165"/>
      <c r="AA128" s="165"/>
      <c r="AB128" s="165"/>
      <c r="AC128" s="165"/>
      <c r="AD128" s="164"/>
      <c r="AE128" s="163"/>
      <c r="AF128" s="165"/>
      <c r="AG128" s="165"/>
      <c r="AH128" s="165"/>
      <c r="AI128" s="165"/>
      <c r="AJ128" s="165"/>
      <c r="AK128" s="165"/>
      <c r="AL128" s="166"/>
      <c r="AM128" s="167" t="str">
        <f aca="false">IF(B128="","",SUM(E128:AL128))</f>
        <v/>
      </c>
      <c r="AN128" s="168" t="str">
        <f aca="false">IF(B128="","",AM128/9)</f>
        <v/>
      </c>
      <c r="AO128" s="169" t="str">
        <f aca="false">IF(B128="","",IF(AM128=0,"-",RANK(AM128,$AM$100:$AM$149,0)))</f>
        <v/>
      </c>
      <c r="AP128" s="167" t="str">
        <f aca="false">IF(E128="","",IF(E128="-","-",IF(UPPER(E128)="AB","+",VLOOKUP(E128,'විෂය තොරතුරු'!$P$24:$Q$28,2))))</f>
        <v/>
      </c>
      <c r="AQ128" s="168" t="str">
        <f aca="false">IF(F128="","",IF(F128="-","-",IF(UPPER(F128)="AB","+",VLOOKUP(F128,'විෂය තොරතුරු'!$P$24:$Q$28,2))))</f>
        <v/>
      </c>
      <c r="AR128" s="168" t="str">
        <f aca="false">IF(G128="","",IF(G128="-","-",IF(UPPER(G128)="AB","+",VLOOKUP(G128,'විෂය තොරතුරු'!$P$24:$Q$28,2))))</f>
        <v/>
      </c>
      <c r="AS128" s="168" t="str">
        <f aca="false">IF(H128="","",IF(H128="-","-",IF(UPPER(H128)="AB","+",VLOOKUP(H128,'විෂය තොරතුරු'!$P$24:$Q$28,2))))</f>
        <v/>
      </c>
      <c r="AT128" s="168" t="str">
        <f aca="false">IF(I128="","",IF(I128="-","-",IF(UPPER(I128)="AB","+",VLOOKUP(I128,'විෂය තොරතුරු'!$P$24:$Q$28,2))))</f>
        <v/>
      </c>
      <c r="AU128" s="170" t="str">
        <f aca="false">IF(J128="","",IF(J128="-","-",IF(UPPER(J128)="AB","+",VLOOKUP(J128,'විෂය තොරතුරු'!$P$24:$Q$28,2))))</f>
        <v/>
      </c>
      <c r="AV128" s="171" t="str">
        <f aca="false">IF(K128="","",IF(K128="-","-",IF(UPPER(K128)="AB","+",VLOOKUP(K128,'විෂය තොරතුරු'!$P$24:$Q$28,2))))</f>
        <v/>
      </c>
      <c r="AW128" s="168" t="str">
        <f aca="false">IF(L128="","",IF(L128="-","-",IF(UPPER(L128)="AB","+",VLOOKUP(L128,'විෂය තොරතුරු'!$P$24:$Q$28,2))))</f>
        <v/>
      </c>
      <c r="AX128" s="168" t="str">
        <f aca="false">IF(M128="","",IF(M128="-","-",IF(UPPER(M128)="AB","+",VLOOKUP(M128,'විෂය තොරතුරු'!$P$24:$Q$28,2))))</f>
        <v/>
      </c>
      <c r="AY128" s="169" t="str">
        <f aca="false">IF(N128="","",IF(N128="-","-",IF(UPPER(N128)="AB","+",VLOOKUP(N128,'විෂය තොරතුරු'!$P$24:$Q$28,2))))</f>
        <v/>
      </c>
      <c r="AZ128" s="167" t="str">
        <f aca="false">IF(O128="","",IF(O128="-","-",IF(UPPER(O128)="AB","+",VLOOKUP(O128,'විෂය තොරතුරු'!$P$24:$Q$28,2))))</f>
        <v/>
      </c>
      <c r="BA128" s="168" t="str">
        <f aca="false">IF(P128="","",IF(P128="-","-",IF(UPPER(P128)="AB","+",VLOOKUP(P128,'විෂය තොරතුරු'!$P$24:$Q$28,2))))</f>
        <v/>
      </c>
      <c r="BB128" s="168" t="str">
        <f aca="false">IF(Q128="","",IF(Q128="-","-",IF(UPPER(Q128)="AB","+",VLOOKUP(Q128,'විෂය තොරතුරු'!$P$24:$Q$28,2))))</f>
        <v/>
      </c>
      <c r="BC128" s="168" t="str">
        <f aca="false">IF(R128="","",IF(R128="-","-",IF(UPPER(R128)="AB","+",VLOOKUP(R128,'විෂය තොරතුරු'!$P$24:$Q$28,2))))</f>
        <v/>
      </c>
      <c r="BD128" s="168" t="str">
        <f aca="false">IF(S128="","",IF(S128="-","-",IF(UPPER(S128)="AB","+",VLOOKUP(S128,'විෂය තොරතුරු'!$P$24:$Q$28,2))))</f>
        <v/>
      </c>
      <c r="BE128" s="168" t="str">
        <f aca="false">IF(T128="","",IF(T128="-","-",IF(UPPER(T128)="AB","+",VLOOKUP(T128,'විෂය තොරතුරු'!$P$24:$Q$28,2))))</f>
        <v/>
      </c>
      <c r="BF128" s="168" t="str">
        <f aca="false">IF(U128="","",IF(U128="-","-",IF(UPPER(U128)="AB","+",VLOOKUP(U128,'විෂය තොරතුරු'!$P$24:$Q$28,2))))</f>
        <v/>
      </c>
      <c r="BG128" s="170" t="str">
        <f aca="false">IF(V128="","",IF(V128="-","-",IF(UPPER(V128)="AB","+",VLOOKUP(V128,'විෂය තොරතුරු'!$P$24:$Q$28,2))))</f>
        <v/>
      </c>
      <c r="BH128" s="171" t="str">
        <f aca="false">IF(W128="","",IF(W128="-","-",IF(UPPER(W128)="AB","+",VLOOKUP(W128,'විෂය තොරතුරු'!$P$24:$Q$28,2))))</f>
        <v/>
      </c>
      <c r="BI128" s="168" t="str">
        <f aca="false">IF(X128="","",IF(X128="-","-",IF(UPPER(X128)="AB","+",VLOOKUP(X128,'විෂය තොරතුරු'!$P$24:$Q$28,2))))</f>
        <v/>
      </c>
      <c r="BJ128" s="168" t="str">
        <f aca="false">IF(Y128="","",IF(Y128="-","-",IF(UPPER(Y128)="AB","+",VLOOKUP(Y128,'විෂය තොරතුරු'!$P$24:$Q$28,2))))</f>
        <v/>
      </c>
      <c r="BK128" s="168" t="str">
        <f aca="false">IF(Z128="","",IF(Z128="-","-",IF(UPPER(Z128)="AB","+",VLOOKUP(Z128,'විෂය තොරතුරු'!$P$24:$Q$28,2))))</f>
        <v/>
      </c>
      <c r="BL128" s="168" t="str">
        <f aca="false">IF(AA128="","",IF(AA128="-","-",IF(UPPER(AA128)="AB","+",VLOOKUP(AA128,'විෂය තොරතුරු'!$P$24:$Q$28,2))))</f>
        <v/>
      </c>
      <c r="BM128" s="168" t="str">
        <f aca="false">IF(AB128="","",IF(AB128="-","-",IF(UPPER(AB128)="AB","+",VLOOKUP(AB128,'විෂය තොරතුරු'!$P$24:$Q$28,2))))</f>
        <v/>
      </c>
      <c r="BN128" s="168" t="str">
        <f aca="false">IF(AC128="","",IF(AC128="-","-",IF(UPPER(AC128)="AB","+",VLOOKUP(AC128,'විෂය තොරතුරු'!$P$24:$Q$28,2))))</f>
        <v/>
      </c>
      <c r="BO128" s="169" t="str">
        <f aca="false">IF(AD128="","",IF(AD128="-","-",IF(UPPER(AD128)="AB","+",VLOOKUP(AD128,'විෂය තොරතුරු'!$P$24:$Q$28,2))))</f>
        <v/>
      </c>
      <c r="BP128" s="171" t="str">
        <f aca="false">IF(AE128="","",IF(AE128="-","-",IF(UPPER(AE128)="AB","+",VLOOKUP(AE128,'විෂය තොරතුරු'!$P$24:$Q$28,2))))</f>
        <v/>
      </c>
      <c r="BQ128" s="168" t="str">
        <f aca="false">IF(AF128="","",IF(AF128="-","-",IF(UPPER(AF128)="AB","+",VLOOKUP(AF128,'විෂය තොරතුරු'!$P$24:$Q$28,2))))</f>
        <v/>
      </c>
      <c r="BR128" s="168" t="str">
        <f aca="false">IF(AG128="","",IF(AG128="-","-",IF(UPPER(AG128)="AB","+",VLOOKUP(AG128,'විෂය තොරතුරු'!$P$24:$Q$28,2))))</f>
        <v/>
      </c>
      <c r="BS128" s="168" t="str">
        <f aca="false">IF(AH128="","",IF(AH128="-","-",IF(UPPER(AH128)="AB","+",VLOOKUP(AH128,'විෂය තොරතුරු'!$P$24:$Q$28,2))))</f>
        <v/>
      </c>
      <c r="BT128" s="168" t="str">
        <f aca="false">IF(AI128="","",IF(AI128="-","-",IF(UPPER(AI128)="AB","+",VLOOKUP(AI128,'විෂය තොරතුරු'!$P$24:$Q$28,2))))</f>
        <v/>
      </c>
      <c r="BU128" s="168" t="str">
        <f aca="false">IF(AJ128="","",IF(AJ128="-","-",IF(UPPER(AJ128)="AB","+",VLOOKUP(AJ128,'විෂය තොරතුරු'!$P$24:$Q$28,2))))</f>
        <v/>
      </c>
      <c r="BV128" s="168" t="str">
        <f aca="false">IF(AK128="","",IF(AK128="-","-",IF(UPPER(AK128)="AB","+",VLOOKUP(AK128,'විෂය තොරතුරු'!$P$24:$Q$28,2))))</f>
        <v/>
      </c>
      <c r="BW128" s="169" t="str">
        <f aca="false">IF(AL128="","",IF(AL128="-","-",IF(UPPER(AL128)="AB","+",VLOOKUP(AL128,'විෂය තොරතුරු'!$P$24:$Q$28,2))))</f>
        <v/>
      </c>
      <c r="BX128" s="171" t="str">
        <f aca="false">IF($B128="","",COUNTIF($AP128:$BW128,"A"))</f>
        <v/>
      </c>
      <c r="BY128" s="171" t="str">
        <f aca="false">IF($B128="","",COUNTIF($AP128:$BW128,"B"))</f>
        <v/>
      </c>
      <c r="BZ128" s="171" t="str">
        <f aca="false">IF($B128="","",COUNTIF($AP128:$BW128,"C"))</f>
        <v/>
      </c>
      <c r="CA128" s="171" t="str">
        <f aca="false">IF($B128="","",COUNTIF($AP128:$BW128,"S"))</f>
        <v/>
      </c>
      <c r="CB128" s="171" t="str">
        <f aca="false">IF($B128="","",COUNTIF($AP128:$BW128,"W"))</f>
        <v/>
      </c>
      <c r="CC128" s="171" t="str">
        <f aca="false">IF(B128="","",SUM(BX128:CA128))</f>
        <v/>
      </c>
      <c r="CD128" s="169" t="str">
        <f aca="false">IF(B128="","",SUM(BX128:BZ128))</f>
        <v/>
      </c>
      <c r="CE128" s="172" t="str">
        <f aca="false">IF(B128="","",IF(AND(CC128&gt;=6,CD128&gt;=3,OR(E128&gt;=35,F128&gt;=35),L128&gt;=35),"6/3 සමත්",IF(AND(CC128&gt;=5,CD128&gt;=3,OR(E128&gt;=35,F128&gt;=35,L128&gt;=35)),"5/3 සමත්",IF(AND(CC128&gt;=4,CD128&gt;=1,OR(E128&gt;=20,F128&gt;=20,L128&gt;=20)),"සමත් කළ හැකි",IF(CB128=9,"W9","අසමත් ?")))))</f>
        <v/>
      </c>
    </row>
    <row r="129" customFormat="false" ht="13.8" hidden="false" customHeight="false" outlineLevel="0" collapsed="false">
      <c r="A129" s="160" t="n">
        <v>30</v>
      </c>
      <c r="B129" s="161"/>
      <c r="C129" s="161"/>
      <c r="D129" s="162"/>
      <c r="E129" s="163"/>
      <c r="F129" s="164"/>
      <c r="G129" s="163"/>
      <c r="H129" s="165"/>
      <c r="I129" s="165"/>
      <c r="J129" s="164"/>
      <c r="K129" s="163"/>
      <c r="L129" s="165"/>
      <c r="M129" s="165"/>
      <c r="N129" s="164"/>
      <c r="O129" s="163"/>
      <c r="P129" s="165"/>
      <c r="Q129" s="165"/>
      <c r="R129" s="165"/>
      <c r="S129" s="165"/>
      <c r="T129" s="165"/>
      <c r="U129" s="165"/>
      <c r="V129" s="164"/>
      <c r="W129" s="163"/>
      <c r="X129" s="165"/>
      <c r="Y129" s="165"/>
      <c r="Z129" s="165"/>
      <c r="AA129" s="165"/>
      <c r="AB129" s="165"/>
      <c r="AC129" s="165"/>
      <c r="AD129" s="164"/>
      <c r="AE129" s="163"/>
      <c r="AF129" s="165"/>
      <c r="AG129" s="165"/>
      <c r="AH129" s="165"/>
      <c r="AI129" s="165"/>
      <c r="AJ129" s="165"/>
      <c r="AK129" s="165"/>
      <c r="AL129" s="166"/>
      <c r="AM129" s="167" t="str">
        <f aca="false">IF(B129="","",SUM(E129:AL129))</f>
        <v/>
      </c>
      <c r="AN129" s="168" t="str">
        <f aca="false">IF(B129="","",AM129/9)</f>
        <v/>
      </c>
      <c r="AO129" s="169" t="str">
        <f aca="false">IF(B129="","",IF(AM129=0,"-",RANK(AM129,$AM$100:$AM$149,0)))</f>
        <v/>
      </c>
      <c r="AP129" s="167" t="str">
        <f aca="false">IF(E129="","",IF(E129="-","-",IF(UPPER(E129)="AB","+",VLOOKUP(E129,'විෂය තොරතුරු'!$P$24:$Q$28,2))))</f>
        <v/>
      </c>
      <c r="AQ129" s="168" t="str">
        <f aca="false">IF(F129="","",IF(F129="-","-",IF(UPPER(F129)="AB","+",VLOOKUP(F129,'විෂය තොරතුරු'!$P$24:$Q$28,2))))</f>
        <v/>
      </c>
      <c r="AR129" s="168" t="str">
        <f aca="false">IF(G129="","",IF(G129="-","-",IF(UPPER(G129)="AB","+",VLOOKUP(G129,'විෂය තොරතුරු'!$P$24:$Q$28,2))))</f>
        <v/>
      </c>
      <c r="AS129" s="168" t="str">
        <f aca="false">IF(H129="","",IF(H129="-","-",IF(UPPER(H129)="AB","+",VLOOKUP(H129,'විෂය තොරතුරු'!$P$24:$Q$28,2))))</f>
        <v/>
      </c>
      <c r="AT129" s="168" t="str">
        <f aca="false">IF(I129="","",IF(I129="-","-",IF(UPPER(I129)="AB","+",VLOOKUP(I129,'විෂය තොරතුරු'!$P$24:$Q$28,2))))</f>
        <v/>
      </c>
      <c r="AU129" s="170" t="str">
        <f aca="false">IF(J129="","",IF(J129="-","-",IF(UPPER(J129)="AB","+",VLOOKUP(J129,'විෂය තොරතුරු'!$P$24:$Q$28,2))))</f>
        <v/>
      </c>
      <c r="AV129" s="171" t="str">
        <f aca="false">IF(K129="","",IF(K129="-","-",IF(UPPER(K129)="AB","+",VLOOKUP(K129,'විෂය තොරතුරු'!$P$24:$Q$28,2))))</f>
        <v/>
      </c>
      <c r="AW129" s="168" t="str">
        <f aca="false">IF(L129="","",IF(L129="-","-",IF(UPPER(L129)="AB","+",VLOOKUP(L129,'විෂය තොරතුරු'!$P$24:$Q$28,2))))</f>
        <v/>
      </c>
      <c r="AX129" s="168" t="str">
        <f aca="false">IF(M129="","",IF(M129="-","-",IF(UPPER(M129)="AB","+",VLOOKUP(M129,'විෂය තොරතුරු'!$P$24:$Q$28,2))))</f>
        <v/>
      </c>
      <c r="AY129" s="169" t="str">
        <f aca="false">IF(N129="","",IF(N129="-","-",IF(UPPER(N129)="AB","+",VLOOKUP(N129,'විෂය තොරතුරු'!$P$24:$Q$28,2))))</f>
        <v/>
      </c>
      <c r="AZ129" s="167" t="str">
        <f aca="false">IF(O129="","",IF(O129="-","-",IF(UPPER(O129)="AB","+",VLOOKUP(O129,'විෂය තොරතුරු'!$P$24:$Q$28,2))))</f>
        <v/>
      </c>
      <c r="BA129" s="168" t="str">
        <f aca="false">IF(P129="","",IF(P129="-","-",IF(UPPER(P129)="AB","+",VLOOKUP(P129,'විෂය තොරතුරු'!$P$24:$Q$28,2))))</f>
        <v/>
      </c>
      <c r="BB129" s="168" t="str">
        <f aca="false">IF(Q129="","",IF(Q129="-","-",IF(UPPER(Q129)="AB","+",VLOOKUP(Q129,'විෂය තොරතුරු'!$P$24:$Q$28,2))))</f>
        <v/>
      </c>
      <c r="BC129" s="168" t="str">
        <f aca="false">IF(R129="","",IF(R129="-","-",IF(UPPER(R129)="AB","+",VLOOKUP(R129,'විෂය තොරතුරු'!$P$24:$Q$28,2))))</f>
        <v/>
      </c>
      <c r="BD129" s="168" t="str">
        <f aca="false">IF(S129="","",IF(S129="-","-",IF(UPPER(S129)="AB","+",VLOOKUP(S129,'විෂය තොරතුරු'!$P$24:$Q$28,2))))</f>
        <v/>
      </c>
      <c r="BE129" s="168" t="str">
        <f aca="false">IF(T129="","",IF(T129="-","-",IF(UPPER(T129)="AB","+",VLOOKUP(T129,'විෂය තොරතුරු'!$P$24:$Q$28,2))))</f>
        <v/>
      </c>
      <c r="BF129" s="168" t="str">
        <f aca="false">IF(U129="","",IF(U129="-","-",IF(UPPER(U129)="AB","+",VLOOKUP(U129,'විෂය තොරතුරු'!$P$24:$Q$28,2))))</f>
        <v/>
      </c>
      <c r="BG129" s="170" t="str">
        <f aca="false">IF(V129="","",IF(V129="-","-",IF(UPPER(V129)="AB","+",VLOOKUP(V129,'විෂය තොරතුරු'!$P$24:$Q$28,2))))</f>
        <v/>
      </c>
      <c r="BH129" s="171" t="str">
        <f aca="false">IF(W129="","",IF(W129="-","-",IF(UPPER(W129)="AB","+",VLOOKUP(W129,'විෂය තොරතුරු'!$P$24:$Q$28,2))))</f>
        <v/>
      </c>
      <c r="BI129" s="168" t="str">
        <f aca="false">IF(X129="","",IF(X129="-","-",IF(UPPER(X129)="AB","+",VLOOKUP(X129,'විෂය තොරතුරු'!$P$24:$Q$28,2))))</f>
        <v/>
      </c>
      <c r="BJ129" s="168" t="str">
        <f aca="false">IF(Y129="","",IF(Y129="-","-",IF(UPPER(Y129)="AB","+",VLOOKUP(Y129,'විෂය තොරතුරු'!$P$24:$Q$28,2))))</f>
        <v/>
      </c>
      <c r="BK129" s="168" t="str">
        <f aca="false">IF(Z129="","",IF(Z129="-","-",IF(UPPER(Z129)="AB","+",VLOOKUP(Z129,'විෂය තොරතුරු'!$P$24:$Q$28,2))))</f>
        <v/>
      </c>
      <c r="BL129" s="168" t="str">
        <f aca="false">IF(AA129="","",IF(AA129="-","-",IF(UPPER(AA129)="AB","+",VLOOKUP(AA129,'විෂය තොරතුරු'!$P$24:$Q$28,2))))</f>
        <v/>
      </c>
      <c r="BM129" s="168" t="str">
        <f aca="false">IF(AB129="","",IF(AB129="-","-",IF(UPPER(AB129)="AB","+",VLOOKUP(AB129,'විෂය තොරතුරු'!$P$24:$Q$28,2))))</f>
        <v/>
      </c>
      <c r="BN129" s="168" t="str">
        <f aca="false">IF(AC129="","",IF(AC129="-","-",IF(UPPER(AC129)="AB","+",VLOOKUP(AC129,'විෂය තොරතුරු'!$P$24:$Q$28,2))))</f>
        <v/>
      </c>
      <c r="BO129" s="169" t="str">
        <f aca="false">IF(AD129="","",IF(AD129="-","-",IF(UPPER(AD129)="AB","+",VLOOKUP(AD129,'විෂය තොරතුරු'!$P$24:$Q$28,2))))</f>
        <v/>
      </c>
      <c r="BP129" s="171" t="str">
        <f aca="false">IF(AE129="","",IF(AE129="-","-",IF(UPPER(AE129)="AB","+",VLOOKUP(AE129,'විෂය තොරතුරු'!$P$24:$Q$28,2))))</f>
        <v/>
      </c>
      <c r="BQ129" s="168" t="str">
        <f aca="false">IF(AF129="","",IF(AF129="-","-",IF(UPPER(AF129)="AB","+",VLOOKUP(AF129,'විෂය තොරතුරු'!$P$24:$Q$28,2))))</f>
        <v/>
      </c>
      <c r="BR129" s="168" t="str">
        <f aca="false">IF(AG129="","",IF(AG129="-","-",IF(UPPER(AG129)="AB","+",VLOOKUP(AG129,'විෂය තොරතුරු'!$P$24:$Q$28,2))))</f>
        <v/>
      </c>
      <c r="BS129" s="168" t="str">
        <f aca="false">IF(AH129="","",IF(AH129="-","-",IF(UPPER(AH129)="AB","+",VLOOKUP(AH129,'විෂය තොරතුරු'!$P$24:$Q$28,2))))</f>
        <v/>
      </c>
      <c r="BT129" s="168" t="str">
        <f aca="false">IF(AI129="","",IF(AI129="-","-",IF(UPPER(AI129)="AB","+",VLOOKUP(AI129,'විෂය තොරතුරු'!$P$24:$Q$28,2))))</f>
        <v/>
      </c>
      <c r="BU129" s="168" t="str">
        <f aca="false">IF(AJ129="","",IF(AJ129="-","-",IF(UPPER(AJ129)="AB","+",VLOOKUP(AJ129,'විෂය තොරතුරු'!$P$24:$Q$28,2))))</f>
        <v/>
      </c>
      <c r="BV129" s="168" t="str">
        <f aca="false">IF(AK129="","",IF(AK129="-","-",IF(UPPER(AK129)="AB","+",VLOOKUP(AK129,'විෂය තොරතුරු'!$P$24:$Q$28,2))))</f>
        <v/>
      </c>
      <c r="BW129" s="169" t="str">
        <f aca="false">IF(AL129="","",IF(AL129="-","-",IF(UPPER(AL129)="AB","+",VLOOKUP(AL129,'විෂය තොරතුරු'!$P$24:$Q$28,2))))</f>
        <v/>
      </c>
      <c r="BX129" s="171" t="str">
        <f aca="false">IF($B129="","",COUNTIF($AP129:$BW129,"A"))</f>
        <v/>
      </c>
      <c r="BY129" s="171" t="str">
        <f aca="false">IF($B129="","",COUNTIF($AP129:$BW129,"B"))</f>
        <v/>
      </c>
      <c r="BZ129" s="171" t="str">
        <f aca="false">IF($B129="","",COUNTIF($AP129:$BW129,"C"))</f>
        <v/>
      </c>
      <c r="CA129" s="171" t="str">
        <f aca="false">IF($B129="","",COUNTIF($AP129:$BW129,"S"))</f>
        <v/>
      </c>
      <c r="CB129" s="171" t="str">
        <f aca="false">IF($B129="","",COUNTIF($AP129:$BW129,"W"))</f>
        <v/>
      </c>
      <c r="CC129" s="171" t="str">
        <f aca="false">IF(B129="","",SUM(BX129:CA129))</f>
        <v/>
      </c>
      <c r="CD129" s="169" t="str">
        <f aca="false">IF(B129="","",SUM(BX129:BZ129))</f>
        <v/>
      </c>
      <c r="CE129" s="172" t="str">
        <f aca="false">IF(B129="","",IF(AND(CC129&gt;=6,CD129&gt;=3,OR(E129&gt;=35,F129&gt;=35),L129&gt;=35),"6/3 සමත්",IF(AND(CC129&gt;=5,CD129&gt;=3,OR(E129&gt;=35,F129&gt;=35,L129&gt;=35)),"5/3 සමත්",IF(AND(CC129&gt;=4,CD129&gt;=1,OR(E129&gt;=20,F129&gt;=20,L129&gt;=20)),"සමත් කළ හැකි",IF(CB129=9,"W9","අසමත් ?")))))</f>
        <v/>
      </c>
    </row>
    <row r="130" customFormat="false" ht="13.8" hidden="false" customHeight="false" outlineLevel="0" collapsed="false">
      <c r="A130" s="160" t="n">
        <v>31</v>
      </c>
      <c r="B130" s="187"/>
      <c r="C130" s="161"/>
      <c r="D130" s="162"/>
      <c r="E130" s="163"/>
      <c r="F130" s="164"/>
      <c r="G130" s="163"/>
      <c r="H130" s="165"/>
      <c r="I130" s="165"/>
      <c r="J130" s="164"/>
      <c r="K130" s="163"/>
      <c r="L130" s="165"/>
      <c r="M130" s="165"/>
      <c r="N130" s="164"/>
      <c r="O130" s="163"/>
      <c r="P130" s="165"/>
      <c r="Q130" s="165"/>
      <c r="R130" s="165"/>
      <c r="S130" s="165"/>
      <c r="T130" s="165"/>
      <c r="U130" s="165"/>
      <c r="V130" s="164"/>
      <c r="W130" s="163"/>
      <c r="X130" s="165"/>
      <c r="Y130" s="165"/>
      <c r="Z130" s="165"/>
      <c r="AA130" s="165"/>
      <c r="AB130" s="165"/>
      <c r="AC130" s="165"/>
      <c r="AD130" s="164"/>
      <c r="AE130" s="163"/>
      <c r="AF130" s="165"/>
      <c r="AG130" s="165"/>
      <c r="AH130" s="165"/>
      <c r="AI130" s="165"/>
      <c r="AJ130" s="165"/>
      <c r="AK130" s="165"/>
      <c r="AL130" s="166"/>
      <c r="AM130" s="167" t="str">
        <f aca="false">IF(B130="","",SUM(E130:AL130))</f>
        <v/>
      </c>
      <c r="AN130" s="168" t="str">
        <f aca="false">IF(B130="","",AM130/9)</f>
        <v/>
      </c>
      <c r="AO130" s="169" t="str">
        <f aca="false">IF(B130="","",IF(AM130=0,"-",RANK(AM130,$AM$100:$AM$149,0)))</f>
        <v/>
      </c>
      <c r="AP130" s="167" t="str">
        <f aca="false">IF(E130="","",IF(E130="-","-",IF(UPPER(E130)="AB","+",VLOOKUP(E130,'විෂය තොරතුරු'!$P$24:$Q$28,2))))</f>
        <v/>
      </c>
      <c r="AQ130" s="168" t="str">
        <f aca="false">IF(F130="","",IF(F130="-","-",IF(UPPER(F130)="AB","+",VLOOKUP(F130,'විෂය තොරතුරු'!$P$24:$Q$28,2))))</f>
        <v/>
      </c>
      <c r="AR130" s="168" t="str">
        <f aca="false">IF(G130="","",IF(G130="-","-",IF(UPPER(G130)="AB","+",VLOOKUP(G130,'විෂය තොරතුරු'!$P$24:$Q$28,2))))</f>
        <v/>
      </c>
      <c r="AS130" s="168" t="str">
        <f aca="false">IF(H130="","",IF(H130="-","-",IF(UPPER(H130)="AB","+",VLOOKUP(H130,'විෂය තොරතුරු'!$P$24:$Q$28,2))))</f>
        <v/>
      </c>
      <c r="AT130" s="168" t="str">
        <f aca="false">IF(I130="","",IF(I130="-","-",IF(UPPER(I130)="AB","+",VLOOKUP(I130,'විෂය තොරතුරු'!$P$24:$Q$28,2))))</f>
        <v/>
      </c>
      <c r="AU130" s="170" t="str">
        <f aca="false">IF(J130="","",IF(J130="-","-",IF(UPPER(J130)="AB","+",VLOOKUP(J130,'විෂය තොරතුරු'!$P$24:$Q$28,2))))</f>
        <v/>
      </c>
      <c r="AV130" s="171" t="str">
        <f aca="false">IF(K130="","",IF(K130="-","-",IF(UPPER(K130)="AB","+",VLOOKUP(K130,'විෂය තොරතුරු'!$P$24:$Q$28,2))))</f>
        <v/>
      </c>
      <c r="AW130" s="168" t="str">
        <f aca="false">IF(L130="","",IF(L130="-","-",IF(UPPER(L130)="AB","+",VLOOKUP(L130,'විෂය තොරතුරු'!$P$24:$Q$28,2))))</f>
        <v/>
      </c>
      <c r="AX130" s="168" t="str">
        <f aca="false">IF(M130="","",IF(M130="-","-",IF(UPPER(M130)="AB","+",VLOOKUP(M130,'විෂය තොරතුරු'!$P$24:$Q$28,2))))</f>
        <v/>
      </c>
      <c r="AY130" s="169" t="str">
        <f aca="false">IF(N130="","",IF(N130="-","-",IF(UPPER(N130)="AB","+",VLOOKUP(N130,'විෂය තොරතුරු'!$P$24:$Q$28,2))))</f>
        <v/>
      </c>
      <c r="AZ130" s="167" t="str">
        <f aca="false">IF(O130="","",IF(O130="-","-",IF(UPPER(O130)="AB","+",VLOOKUP(O130,'විෂය තොරතුරු'!$P$24:$Q$28,2))))</f>
        <v/>
      </c>
      <c r="BA130" s="168" t="str">
        <f aca="false">IF(P130="","",IF(P130="-","-",IF(UPPER(P130)="AB","+",VLOOKUP(P130,'විෂය තොරතුරු'!$P$24:$Q$28,2))))</f>
        <v/>
      </c>
      <c r="BB130" s="168" t="str">
        <f aca="false">IF(Q130="","",IF(Q130="-","-",IF(UPPER(Q130)="AB","+",VLOOKUP(Q130,'විෂය තොරතුරු'!$P$24:$Q$28,2))))</f>
        <v/>
      </c>
      <c r="BC130" s="168" t="str">
        <f aca="false">IF(R130="","",IF(R130="-","-",IF(UPPER(R130)="AB","+",VLOOKUP(R130,'විෂය තොරතුරු'!$P$24:$Q$28,2))))</f>
        <v/>
      </c>
      <c r="BD130" s="168" t="str">
        <f aca="false">IF(S130="","",IF(S130="-","-",IF(UPPER(S130)="AB","+",VLOOKUP(S130,'විෂය තොරතුරු'!$P$24:$Q$28,2))))</f>
        <v/>
      </c>
      <c r="BE130" s="168" t="str">
        <f aca="false">IF(T130="","",IF(T130="-","-",IF(UPPER(T130)="AB","+",VLOOKUP(T130,'විෂය තොරතුරු'!$P$24:$Q$28,2))))</f>
        <v/>
      </c>
      <c r="BF130" s="168" t="str">
        <f aca="false">IF(U130="","",IF(U130="-","-",IF(UPPER(U130)="AB","+",VLOOKUP(U130,'විෂය තොරතුරු'!$P$24:$Q$28,2))))</f>
        <v/>
      </c>
      <c r="BG130" s="170" t="str">
        <f aca="false">IF(V130="","",IF(V130="-","-",IF(UPPER(V130)="AB","+",VLOOKUP(V130,'විෂය තොරතුරු'!$P$24:$Q$28,2))))</f>
        <v/>
      </c>
      <c r="BH130" s="171" t="str">
        <f aca="false">IF(W130="","",IF(W130="-","-",IF(UPPER(W130)="AB","+",VLOOKUP(W130,'විෂය තොරතුරු'!$P$24:$Q$28,2))))</f>
        <v/>
      </c>
      <c r="BI130" s="168" t="str">
        <f aca="false">IF(X130="","",IF(X130="-","-",IF(UPPER(X130)="AB","+",VLOOKUP(X130,'විෂය තොරතුරු'!$P$24:$Q$28,2))))</f>
        <v/>
      </c>
      <c r="BJ130" s="168" t="str">
        <f aca="false">IF(Y130="","",IF(Y130="-","-",IF(UPPER(Y130)="AB","+",VLOOKUP(Y130,'විෂය තොරතුරු'!$P$24:$Q$28,2))))</f>
        <v/>
      </c>
      <c r="BK130" s="168" t="str">
        <f aca="false">IF(Z130="","",IF(Z130="-","-",IF(UPPER(Z130)="AB","+",VLOOKUP(Z130,'විෂය තොරතුරු'!$P$24:$Q$28,2))))</f>
        <v/>
      </c>
      <c r="BL130" s="168" t="str">
        <f aca="false">IF(AA130="","",IF(AA130="-","-",IF(UPPER(AA130)="AB","+",VLOOKUP(AA130,'විෂය තොරතුරු'!$P$24:$Q$28,2))))</f>
        <v/>
      </c>
      <c r="BM130" s="168" t="str">
        <f aca="false">IF(AB130="","",IF(AB130="-","-",IF(UPPER(AB130)="AB","+",VLOOKUP(AB130,'විෂය තොරතුරු'!$P$24:$Q$28,2))))</f>
        <v/>
      </c>
      <c r="BN130" s="168" t="str">
        <f aca="false">IF(AC130="","",IF(AC130="-","-",IF(UPPER(AC130)="AB","+",VLOOKUP(AC130,'විෂය තොරතුරු'!$P$24:$Q$28,2))))</f>
        <v/>
      </c>
      <c r="BO130" s="169" t="str">
        <f aca="false">IF(AD130="","",IF(AD130="-","-",IF(UPPER(AD130)="AB","+",VLOOKUP(AD130,'විෂය තොරතුරු'!$P$24:$Q$28,2))))</f>
        <v/>
      </c>
      <c r="BP130" s="171" t="str">
        <f aca="false">IF(AE130="","",IF(AE130="-","-",IF(UPPER(AE130)="AB","+",VLOOKUP(AE130,'විෂය තොරතුරු'!$P$24:$Q$28,2))))</f>
        <v/>
      </c>
      <c r="BQ130" s="168" t="str">
        <f aca="false">IF(AF130="","",IF(AF130="-","-",IF(UPPER(AF130)="AB","+",VLOOKUP(AF130,'විෂය තොරතුරු'!$P$24:$Q$28,2))))</f>
        <v/>
      </c>
      <c r="BR130" s="168" t="str">
        <f aca="false">IF(AG130="","",IF(AG130="-","-",IF(UPPER(AG130)="AB","+",VLOOKUP(AG130,'විෂය තොරතුරු'!$P$24:$Q$28,2))))</f>
        <v/>
      </c>
      <c r="BS130" s="168" t="str">
        <f aca="false">IF(AH130="","",IF(AH130="-","-",IF(UPPER(AH130)="AB","+",VLOOKUP(AH130,'විෂය තොරතුරු'!$P$24:$Q$28,2))))</f>
        <v/>
      </c>
      <c r="BT130" s="168" t="str">
        <f aca="false">IF(AI130="","",IF(AI130="-","-",IF(UPPER(AI130)="AB","+",VLOOKUP(AI130,'විෂය තොරතුරු'!$P$24:$Q$28,2))))</f>
        <v/>
      </c>
      <c r="BU130" s="168" t="str">
        <f aca="false">IF(AJ130="","",IF(AJ130="-","-",IF(UPPER(AJ130)="AB","+",VLOOKUP(AJ130,'විෂය තොරතුරු'!$P$24:$Q$28,2))))</f>
        <v/>
      </c>
      <c r="BV130" s="168" t="str">
        <f aca="false">IF(AK130="","",IF(AK130="-","-",IF(UPPER(AK130)="AB","+",VLOOKUP(AK130,'විෂය තොරතුරු'!$P$24:$Q$28,2))))</f>
        <v/>
      </c>
      <c r="BW130" s="169" t="str">
        <f aca="false">IF(AL130="","",IF(AL130="-","-",IF(UPPER(AL130)="AB","+",VLOOKUP(AL130,'විෂය තොරතුරු'!$P$24:$Q$28,2))))</f>
        <v/>
      </c>
      <c r="BX130" s="171" t="str">
        <f aca="false">IF($B130="","",COUNTIF($AP130:$BW130,"A"))</f>
        <v/>
      </c>
      <c r="BY130" s="171" t="str">
        <f aca="false">IF($B130="","",COUNTIF($AP130:$BW130,"B"))</f>
        <v/>
      </c>
      <c r="BZ130" s="171" t="str">
        <f aca="false">IF($B130="","",COUNTIF($AP130:$BW130,"C"))</f>
        <v/>
      </c>
      <c r="CA130" s="171" t="str">
        <f aca="false">IF($B130="","",COUNTIF($AP130:$BW130,"S"))</f>
        <v/>
      </c>
      <c r="CB130" s="171" t="str">
        <f aca="false">IF($B130="","",COUNTIF($AP130:$BW130,"W"))</f>
        <v/>
      </c>
      <c r="CC130" s="171" t="str">
        <f aca="false">IF(B130="","",SUM(BX130:CA130))</f>
        <v/>
      </c>
      <c r="CD130" s="169" t="str">
        <f aca="false">IF(B130="","",SUM(BX130:BZ130))</f>
        <v/>
      </c>
      <c r="CE130" s="172" t="str">
        <f aca="false">IF(B130="","",IF(AND(CC130&gt;=6,CD130&gt;=3,OR(E130&gt;=35,F130&gt;=35),L130&gt;=35),"6/3 සමත්",IF(AND(CC130&gt;=5,CD130&gt;=3,OR(E130&gt;=35,F130&gt;=35,L130&gt;=35)),"5/3 සමත්",IF(AND(CC130&gt;=4,CD130&gt;=1,OR(E130&gt;=20,F130&gt;=20,L130&gt;=20)),"සමත් කළ හැකි",IF(CB130=9,"W9","අසමත් ?")))))</f>
        <v/>
      </c>
    </row>
    <row r="131" customFormat="false" ht="13.8" hidden="false" customHeight="false" outlineLevel="0" collapsed="false">
      <c r="A131" s="160" t="n">
        <v>32</v>
      </c>
      <c r="B131" s="161"/>
      <c r="C131" s="161"/>
      <c r="D131" s="162"/>
      <c r="E131" s="163"/>
      <c r="F131" s="164"/>
      <c r="G131" s="163"/>
      <c r="H131" s="165"/>
      <c r="I131" s="165"/>
      <c r="J131" s="164"/>
      <c r="K131" s="163"/>
      <c r="L131" s="165"/>
      <c r="M131" s="165"/>
      <c r="N131" s="164"/>
      <c r="O131" s="163"/>
      <c r="P131" s="165"/>
      <c r="Q131" s="165"/>
      <c r="R131" s="165"/>
      <c r="S131" s="165"/>
      <c r="T131" s="165"/>
      <c r="U131" s="165"/>
      <c r="V131" s="164"/>
      <c r="W131" s="163"/>
      <c r="X131" s="165"/>
      <c r="Y131" s="165"/>
      <c r="Z131" s="165"/>
      <c r="AA131" s="165"/>
      <c r="AB131" s="165"/>
      <c r="AC131" s="165"/>
      <c r="AD131" s="164"/>
      <c r="AE131" s="163"/>
      <c r="AF131" s="165"/>
      <c r="AG131" s="165"/>
      <c r="AH131" s="165"/>
      <c r="AI131" s="165"/>
      <c r="AJ131" s="165"/>
      <c r="AK131" s="165"/>
      <c r="AL131" s="166"/>
      <c r="AM131" s="167" t="str">
        <f aca="false">IF(B131="","",SUM(E131:AL131))</f>
        <v/>
      </c>
      <c r="AN131" s="168" t="str">
        <f aca="false">IF(B131="","",AM131/9)</f>
        <v/>
      </c>
      <c r="AO131" s="169" t="str">
        <f aca="false">IF(B131="","",IF(AM131=0,"-",RANK(AM131,$AM$100:$AM$149,0)))</f>
        <v/>
      </c>
      <c r="AP131" s="167" t="str">
        <f aca="false">IF(E131="","",IF(E131="-","-",IF(UPPER(E131)="AB","+",VLOOKUP(E131,'විෂය තොරතුරු'!$P$24:$Q$28,2))))</f>
        <v/>
      </c>
      <c r="AQ131" s="168" t="str">
        <f aca="false">IF(F131="","",IF(F131="-","-",IF(UPPER(F131)="AB","+",VLOOKUP(F131,'විෂය තොරතුරු'!$P$24:$Q$28,2))))</f>
        <v/>
      </c>
      <c r="AR131" s="168" t="str">
        <f aca="false">IF(G131="","",IF(G131="-","-",IF(UPPER(G131)="AB","+",VLOOKUP(G131,'විෂය තොරතුරු'!$P$24:$Q$28,2))))</f>
        <v/>
      </c>
      <c r="AS131" s="168" t="str">
        <f aca="false">IF(H131="","",IF(H131="-","-",IF(UPPER(H131)="AB","+",VLOOKUP(H131,'විෂය තොරතුරු'!$P$24:$Q$28,2))))</f>
        <v/>
      </c>
      <c r="AT131" s="168" t="str">
        <f aca="false">IF(I131="","",IF(I131="-","-",IF(UPPER(I131)="AB","+",VLOOKUP(I131,'විෂය තොරතුරු'!$P$24:$Q$28,2))))</f>
        <v/>
      </c>
      <c r="AU131" s="170" t="str">
        <f aca="false">IF(J131="","",IF(J131="-","-",IF(UPPER(J131)="AB","+",VLOOKUP(J131,'විෂය තොරතුරු'!$P$24:$Q$28,2))))</f>
        <v/>
      </c>
      <c r="AV131" s="171" t="str">
        <f aca="false">IF(K131="","",IF(K131="-","-",IF(UPPER(K131)="AB","+",VLOOKUP(K131,'විෂය තොරතුරු'!$P$24:$Q$28,2))))</f>
        <v/>
      </c>
      <c r="AW131" s="168" t="str">
        <f aca="false">IF(L131="","",IF(L131="-","-",IF(UPPER(L131)="AB","+",VLOOKUP(L131,'විෂය තොරතුරු'!$P$24:$Q$28,2))))</f>
        <v/>
      </c>
      <c r="AX131" s="168" t="str">
        <f aca="false">IF(M131="","",IF(M131="-","-",IF(UPPER(M131)="AB","+",VLOOKUP(M131,'විෂය තොරතුරු'!$P$24:$Q$28,2))))</f>
        <v/>
      </c>
      <c r="AY131" s="169" t="str">
        <f aca="false">IF(N131="","",IF(N131="-","-",IF(UPPER(N131)="AB","+",VLOOKUP(N131,'විෂය තොරතුරු'!$P$24:$Q$28,2))))</f>
        <v/>
      </c>
      <c r="AZ131" s="167" t="str">
        <f aca="false">IF(O131="","",IF(O131="-","-",IF(UPPER(O131)="AB","+",VLOOKUP(O131,'විෂය තොරතුරු'!$P$24:$Q$28,2))))</f>
        <v/>
      </c>
      <c r="BA131" s="168" t="str">
        <f aca="false">IF(P131="","",IF(P131="-","-",IF(UPPER(P131)="AB","+",VLOOKUP(P131,'විෂය තොරතුරු'!$P$24:$Q$28,2))))</f>
        <v/>
      </c>
      <c r="BB131" s="168" t="str">
        <f aca="false">IF(Q131="","",IF(Q131="-","-",IF(UPPER(Q131)="AB","+",VLOOKUP(Q131,'විෂය තොරතුරු'!$P$24:$Q$28,2))))</f>
        <v/>
      </c>
      <c r="BC131" s="168" t="str">
        <f aca="false">IF(R131="","",IF(R131="-","-",IF(UPPER(R131)="AB","+",VLOOKUP(R131,'විෂය තොරතුරු'!$P$24:$Q$28,2))))</f>
        <v/>
      </c>
      <c r="BD131" s="168" t="str">
        <f aca="false">IF(S131="","",IF(S131="-","-",IF(UPPER(S131)="AB","+",VLOOKUP(S131,'විෂය තොරතුරු'!$P$24:$Q$28,2))))</f>
        <v/>
      </c>
      <c r="BE131" s="168" t="str">
        <f aca="false">IF(T131="","",IF(T131="-","-",IF(UPPER(T131)="AB","+",VLOOKUP(T131,'විෂය තොරතුරු'!$P$24:$Q$28,2))))</f>
        <v/>
      </c>
      <c r="BF131" s="168" t="str">
        <f aca="false">IF(U131="","",IF(U131="-","-",IF(UPPER(U131)="AB","+",VLOOKUP(U131,'විෂය තොරතුරු'!$P$24:$Q$28,2))))</f>
        <v/>
      </c>
      <c r="BG131" s="170" t="str">
        <f aca="false">IF(V131="","",IF(V131="-","-",IF(UPPER(V131)="AB","+",VLOOKUP(V131,'විෂය තොරතුරු'!$P$24:$Q$28,2))))</f>
        <v/>
      </c>
      <c r="BH131" s="171" t="str">
        <f aca="false">IF(W131="","",IF(W131="-","-",IF(UPPER(W131)="AB","+",VLOOKUP(W131,'විෂය තොරතුරු'!$P$24:$Q$28,2))))</f>
        <v/>
      </c>
      <c r="BI131" s="168" t="str">
        <f aca="false">IF(X131="","",IF(X131="-","-",IF(UPPER(X131)="AB","+",VLOOKUP(X131,'විෂය තොරතුරු'!$P$24:$Q$28,2))))</f>
        <v/>
      </c>
      <c r="BJ131" s="168" t="str">
        <f aca="false">IF(Y131="","",IF(Y131="-","-",IF(UPPER(Y131)="AB","+",VLOOKUP(Y131,'විෂය තොරතුරු'!$P$24:$Q$28,2))))</f>
        <v/>
      </c>
      <c r="BK131" s="168" t="str">
        <f aca="false">IF(Z131="","",IF(Z131="-","-",IF(UPPER(Z131)="AB","+",VLOOKUP(Z131,'විෂය තොරතුරු'!$P$24:$Q$28,2))))</f>
        <v/>
      </c>
      <c r="BL131" s="168" t="str">
        <f aca="false">IF(AA131="","",IF(AA131="-","-",IF(UPPER(AA131)="AB","+",VLOOKUP(AA131,'විෂය තොරතුරු'!$P$24:$Q$28,2))))</f>
        <v/>
      </c>
      <c r="BM131" s="168" t="str">
        <f aca="false">IF(AB131="","",IF(AB131="-","-",IF(UPPER(AB131)="AB","+",VLOOKUP(AB131,'විෂය තොරතුරු'!$P$24:$Q$28,2))))</f>
        <v/>
      </c>
      <c r="BN131" s="168" t="str">
        <f aca="false">IF(AC131="","",IF(AC131="-","-",IF(UPPER(AC131)="AB","+",VLOOKUP(AC131,'විෂය තොරතුරු'!$P$24:$Q$28,2))))</f>
        <v/>
      </c>
      <c r="BO131" s="169" t="str">
        <f aca="false">IF(AD131="","",IF(AD131="-","-",IF(UPPER(AD131)="AB","+",VLOOKUP(AD131,'විෂය තොරතුරු'!$P$24:$Q$28,2))))</f>
        <v/>
      </c>
      <c r="BP131" s="171" t="str">
        <f aca="false">IF(AE131="","",IF(AE131="-","-",IF(UPPER(AE131)="AB","+",VLOOKUP(AE131,'විෂය තොරතුරු'!$P$24:$Q$28,2))))</f>
        <v/>
      </c>
      <c r="BQ131" s="168" t="str">
        <f aca="false">IF(AF131="","",IF(AF131="-","-",IF(UPPER(AF131)="AB","+",VLOOKUP(AF131,'විෂය තොරතුරු'!$P$24:$Q$28,2))))</f>
        <v/>
      </c>
      <c r="BR131" s="168" t="str">
        <f aca="false">IF(AG131="","",IF(AG131="-","-",IF(UPPER(AG131)="AB","+",VLOOKUP(AG131,'විෂය තොරතුරු'!$P$24:$Q$28,2))))</f>
        <v/>
      </c>
      <c r="BS131" s="168" t="str">
        <f aca="false">IF(AH131="","",IF(AH131="-","-",IF(UPPER(AH131)="AB","+",VLOOKUP(AH131,'විෂය තොරතුරු'!$P$24:$Q$28,2))))</f>
        <v/>
      </c>
      <c r="BT131" s="168" t="str">
        <f aca="false">IF(AI131="","",IF(AI131="-","-",IF(UPPER(AI131)="AB","+",VLOOKUP(AI131,'විෂය තොරතුරු'!$P$24:$Q$28,2))))</f>
        <v/>
      </c>
      <c r="BU131" s="168" t="str">
        <f aca="false">IF(AJ131="","",IF(AJ131="-","-",IF(UPPER(AJ131)="AB","+",VLOOKUP(AJ131,'විෂය තොරතුරු'!$P$24:$Q$28,2))))</f>
        <v/>
      </c>
      <c r="BV131" s="168" t="str">
        <f aca="false">IF(AK131="","",IF(AK131="-","-",IF(UPPER(AK131)="AB","+",VLOOKUP(AK131,'විෂය තොරතුරු'!$P$24:$Q$28,2))))</f>
        <v/>
      </c>
      <c r="BW131" s="169" t="str">
        <f aca="false">IF(AL131="","",IF(AL131="-","-",IF(UPPER(AL131)="AB","+",VLOOKUP(AL131,'විෂය තොරතුරු'!$P$24:$Q$28,2))))</f>
        <v/>
      </c>
      <c r="BX131" s="171" t="str">
        <f aca="false">IF($B131="","",COUNTIF($AP131:$BW131,"A"))</f>
        <v/>
      </c>
      <c r="BY131" s="171" t="str">
        <f aca="false">IF($B131="","",COUNTIF($AP131:$BW131,"B"))</f>
        <v/>
      </c>
      <c r="BZ131" s="171" t="str">
        <f aca="false">IF($B131="","",COUNTIF($AP131:$BW131,"C"))</f>
        <v/>
      </c>
      <c r="CA131" s="171" t="str">
        <f aca="false">IF($B131="","",COUNTIF($AP131:$BW131,"S"))</f>
        <v/>
      </c>
      <c r="CB131" s="171" t="str">
        <f aca="false">IF($B131="","",COUNTIF($AP131:$BW131,"W"))</f>
        <v/>
      </c>
      <c r="CC131" s="171" t="str">
        <f aca="false">IF(B131="","",SUM(BX131:CA131))</f>
        <v/>
      </c>
      <c r="CD131" s="169" t="str">
        <f aca="false">IF(B131="","",SUM(BX131:BZ131))</f>
        <v/>
      </c>
      <c r="CE131" s="172" t="str">
        <f aca="false">IF(B131="","",IF(AND(CC131&gt;=6,CD131&gt;=3,OR(E131&gt;=35,F131&gt;=35),L131&gt;=35),"6/3 සමත්",IF(AND(CC131&gt;=5,CD131&gt;=3,OR(E131&gt;=35,F131&gt;=35,L131&gt;=35)),"5/3 සමත්",IF(AND(CC131&gt;=4,CD131&gt;=1,OR(E131&gt;=20,F131&gt;=20,L131&gt;=20)),"සමත් කළ හැකි",IF(CB131=9,"W9","අසමත් ?")))))</f>
        <v/>
      </c>
    </row>
    <row r="132" customFormat="false" ht="13.8" hidden="false" customHeight="false" outlineLevel="0" collapsed="false">
      <c r="A132" s="160" t="n">
        <v>33</v>
      </c>
      <c r="B132" s="161"/>
      <c r="C132" s="161"/>
      <c r="D132" s="162"/>
      <c r="E132" s="163"/>
      <c r="F132" s="164"/>
      <c r="G132" s="163"/>
      <c r="H132" s="165"/>
      <c r="I132" s="165"/>
      <c r="J132" s="164"/>
      <c r="K132" s="163"/>
      <c r="L132" s="165"/>
      <c r="M132" s="165"/>
      <c r="N132" s="164"/>
      <c r="O132" s="163"/>
      <c r="P132" s="165"/>
      <c r="Q132" s="165"/>
      <c r="R132" s="165"/>
      <c r="S132" s="165"/>
      <c r="T132" s="165"/>
      <c r="U132" s="165"/>
      <c r="V132" s="164"/>
      <c r="W132" s="163"/>
      <c r="X132" s="165"/>
      <c r="Y132" s="165"/>
      <c r="Z132" s="165"/>
      <c r="AA132" s="165"/>
      <c r="AB132" s="165"/>
      <c r="AC132" s="165"/>
      <c r="AD132" s="164"/>
      <c r="AE132" s="163"/>
      <c r="AF132" s="165"/>
      <c r="AG132" s="165"/>
      <c r="AH132" s="165"/>
      <c r="AI132" s="165"/>
      <c r="AJ132" s="165"/>
      <c r="AK132" s="165"/>
      <c r="AL132" s="166"/>
      <c r="AM132" s="167" t="str">
        <f aca="false">IF(B132="","",SUM(E132:AL132))</f>
        <v/>
      </c>
      <c r="AN132" s="168" t="str">
        <f aca="false">IF(B132="","",AM132/9)</f>
        <v/>
      </c>
      <c r="AO132" s="169" t="str">
        <f aca="false">IF(B132="","",IF(AM132=0,"-",RANK(AM132,$AM$100:$AM$149,0)))</f>
        <v/>
      </c>
      <c r="AP132" s="167" t="str">
        <f aca="false">IF(E132="","",IF(E132="-","-",IF(UPPER(E132)="AB","+",VLOOKUP(E132,'විෂය තොරතුරු'!$P$24:$Q$28,2))))</f>
        <v/>
      </c>
      <c r="AQ132" s="168" t="str">
        <f aca="false">IF(F132="","",IF(F132="-","-",IF(UPPER(F132)="AB","+",VLOOKUP(F132,'විෂය තොරතුරු'!$P$24:$Q$28,2))))</f>
        <v/>
      </c>
      <c r="AR132" s="168" t="str">
        <f aca="false">IF(G132="","",IF(G132="-","-",IF(UPPER(G132)="AB","+",VLOOKUP(G132,'විෂය තොරතුරු'!$P$24:$Q$28,2))))</f>
        <v/>
      </c>
      <c r="AS132" s="168" t="str">
        <f aca="false">IF(H132="","",IF(H132="-","-",IF(UPPER(H132)="AB","+",VLOOKUP(H132,'විෂය තොරතුරු'!$P$24:$Q$28,2))))</f>
        <v/>
      </c>
      <c r="AT132" s="168" t="str">
        <f aca="false">IF(I132="","",IF(I132="-","-",IF(UPPER(I132)="AB","+",VLOOKUP(I132,'විෂය තොරතුරු'!$P$24:$Q$28,2))))</f>
        <v/>
      </c>
      <c r="AU132" s="170" t="str">
        <f aca="false">IF(J132="","",IF(J132="-","-",IF(UPPER(J132)="AB","+",VLOOKUP(J132,'විෂය තොරතුරු'!$P$24:$Q$28,2))))</f>
        <v/>
      </c>
      <c r="AV132" s="171" t="str">
        <f aca="false">IF(K132="","",IF(K132="-","-",IF(UPPER(K132)="AB","+",VLOOKUP(K132,'විෂය තොරතුරු'!$P$24:$Q$28,2))))</f>
        <v/>
      </c>
      <c r="AW132" s="168" t="str">
        <f aca="false">IF(L132="","",IF(L132="-","-",IF(UPPER(L132)="AB","+",VLOOKUP(L132,'විෂය තොරතුරු'!$P$24:$Q$28,2))))</f>
        <v/>
      </c>
      <c r="AX132" s="168" t="str">
        <f aca="false">IF(M132="","",IF(M132="-","-",IF(UPPER(M132)="AB","+",VLOOKUP(M132,'විෂය තොරතුරු'!$P$24:$Q$28,2))))</f>
        <v/>
      </c>
      <c r="AY132" s="169" t="str">
        <f aca="false">IF(N132="","",IF(N132="-","-",IF(UPPER(N132)="AB","+",VLOOKUP(N132,'විෂය තොරතුරු'!$P$24:$Q$28,2))))</f>
        <v/>
      </c>
      <c r="AZ132" s="167" t="str">
        <f aca="false">IF(O132="","",IF(O132="-","-",IF(UPPER(O132)="AB","+",VLOOKUP(O132,'විෂය තොරතුරු'!$P$24:$Q$28,2))))</f>
        <v/>
      </c>
      <c r="BA132" s="168" t="str">
        <f aca="false">IF(P132="","",IF(P132="-","-",IF(UPPER(P132)="AB","+",VLOOKUP(P132,'විෂය තොරතුරු'!$P$24:$Q$28,2))))</f>
        <v/>
      </c>
      <c r="BB132" s="168" t="str">
        <f aca="false">IF(Q132="","",IF(Q132="-","-",IF(UPPER(Q132)="AB","+",VLOOKUP(Q132,'විෂය තොරතුරු'!$P$24:$Q$28,2))))</f>
        <v/>
      </c>
      <c r="BC132" s="168" t="str">
        <f aca="false">IF(R132="","",IF(R132="-","-",IF(UPPER(R132)="AB","+",VLOOKUP(R132,'විෂය තොරතුරු'!$P$24:$Q$28,2))))</f>
        <v/>
      </c>
      <c r="BD132" s="168" t="str">
        <f aca="false">IF(S132="","",IF(S132="-","-",IF(UPPER(S132)="AB","+",VLOOKUP(S132,'විෂය තොරතුරු'!$P$24:$Q$28,2))))</f>
        <v/>
      </c>
      <c r="BE132" s="168" t="str">
        <f aca="false">IF(T132="","",IF(T132="-","-",IF(UPPER(T132)="AB","+",VLOOKUP(T132,'විෂය තොරතුරු'!$P$24:$Q$28,2))))</f>
        <v/>
      </c>
      <c r="BF132" s="168" t="str">
        <f aca="false">IF(U132="","",IF(U132="-","-",IF(UPPER(U132)="AB","+",VLOOKUP(U132,'විෂය තොරතුරු'!$P$24:$Q$28,2))))</f>
        <v/>
      </c>
      <c r="BG132" s="170" t="str">
        <f aca="false">IF(V132="","",IF(V132="-","-",IF(UPPER(V132)="AB","+",VLOOKUP(V132,'විෂය තොරතුරු'!$P$24:$Q$28,2))))</f>
        <v/>
      </c>
      <c r="BH132" s="171" t="str">
        <f aca="false">IF(W132="","",IF(W132="-","-",IF(UPPER(W132)="AB","+",VLOOKUP(W132,'විෂය තොරතුරු'!$P$24:$Q$28,2))))</f>
        <v/>
      </c>
      <c r="BI132" s="168" t="str">
        <f aca="false">IF(X132="","",IF(X132="-","-",IF(UPPER(X132)="AB","+",VLOOKUP(X132,'විෂය තොරතුරු'!$P$24:$Q$28,2))))</f>
        <v/>
      </c>
      <c r="BJ132" s="168" t="str">
        <f aca="false">IF(Y132="","",IF(Y132="-","-",IF(UPPER(Y132)="AB","+",VLOOKUP(Y132,'විෂය තොරතුරු'!$P$24:$Q$28,2))))</f>
        <v/>
      </c>
      <c r="BK132" s="168" t="str">
        <f aca="false">IF(Z132="","",IF(Z132="-","-",IF(UPPER(Z132)="AB","+",VLOOKUP(Z132,'විෂය තොරතුරු'!$P$24:$Q$28,2))))</f>
        <v/>
      </c>
      <c r="BL132" s="168" t="str">
        <f aca="false">IF(AA132="","",IF(AA132="-","-",IF(UPPER(AA132)="AB","+",VLOOKUP(AA132,'විෂය තොරතුරු'!$P$24:$Q$28,2))))</f>
        <v/>
      </c>
      <c r="BM132" s="168" t="str">
        <f aca="false">IF(AB132="","",IF(AB132="-","-",IF(UPPER(AB132)="AB","+",VLOOKUP(AB132,'විෂය තොරතුරු'!$P$24:$Q$28,2))))</f>
        <v/>
      </c>
      <c r="BN132" s="168" t="str">
        <f aca="false">IF(AC132="","",IF(AC132="-","-",IF(UPPER(AC132)="AB","+",VLOOKUP(AC132,'විෂය තොරතුරු'!$P$24:$Q$28,2))))</f>
        <v/>
      </c>
      <c r="BO132" s="169" t="str">
        <f aca="false">IF(AD132="","",IF(AD132="-","-",IF(UPPER(AD132)="AB","+",VLOOKUP(AD132,'විෂය තොරතුරු'!$P$24:$Q$28,2))))</f>
        <v/>
      </c>
      <c r="BP132" s="171" t="str">
        <f aca="false">IF(AE132="","",IF(AE132="-","-",IF(UPPER(AE132)="AB","+",VLOOKUP(AE132,'විෂය තොරතුරු'!$P$24:$Q$28,2))))</f>
        <v/>
      </c>
      <c r="BQ132" s="168" t="str">
        <f aca="false">IF(AF132="","",IF(AF132="-","-",IF(UPPER(AF132)="AB","+",VLOOKUP(AF132,'විෂය තොරතුරු'!$P$24:$Q$28,2))))</f>
        <v/>
      </c>
      <c r="BR132" s="168" t="str">
        <f aca="false">IF(AG132="","",IF(AG132="-","-",IF(UPPER(AG132)="AB","+",VLOOKUP(AG132,'විෂය තොරතුරු'!$P$24:$Q$28,2))))</f>
        <v/>
      </c>
      <c r="BS132" s="168" t="str">
        <f aca="false">IF(AH132="","",IF(AH132="-","-",IF(UPPER(AH132)="AB","+",VLOOKUP(AH132,'විෂය තොරතුරු'!$P$24:$Q$28,2))))</f>
        <v/>
      </c>
      <c r="BT132" s="168" t="str">
        <f aca="false">IF(AI132="","",IF(AI132="-","-",IF(UPPER(AI132)="AB","+",VLOOKUP(AI132,'විෂය තොරතුරු'!$P$24:$Q$28,2))))</f>
        <v/>
      </c>
      <c r="BU132" s="168" t="str">
        <f aca="false">IF(AJ132="","",IF(AJ132="-","-",IF(UPPER(AJ132)="AB","+",VLOOKUP(AJ132,'විෂය තොරතුරු'!$P$24:$Q$28,2))))</f>
        <v/>
      </c>
      <c r="BV132" s="168" t="str">
        <f aca="false">IF(AK132="","",IF(AK132="-","-",IF(UPPER(AK132)="AB","+",VLOOKUP(AK132,'විෂය තොරතුරු'!$P$24:$Q$28,2))))</f>
        <v/>
      </c>
      <c r="BW132" s="169" t="str">
        <f aca="false">IF(AL132="","",IF(AL132="-","-",IF(UPPER(AL132)="AB","+",VLOOKUP(AL132,'විෂය තොරතුරු'!$P$24:$Q$28,2))))</f>
        <v/>
      </c>
      <c r="BX132" s="171" t="str">
        <f aca="false">IF($B132="","",COUNTIF($AP132:$BW132,"A"))</f>
        <v/>
      </c>
      <c r="BY132" s="171" t="str">
        <f aca="false">IF($B132="","",COUNTIF($AP132:$BW132,"B"))</f>
        <v/>
      </c>
      <c r="BZ132" s="171" t="str">
        <f aca="false">IF($B132="","",COUNTIF($AP132:$BW132,"C"))</f>
        <v/>
      </c>
      <c r="CA132" s="171" t="str">
        <f aca="false">IF($B132="","",COUNTIF($AP132:$BW132,"S"))</f>
        <v/>
      </c>
      <c r="CB132" s="171" t="str">
        <f aca="false">IF($B132="","",COUNTIF($AP132:$BW132,"W"))</f>
        <v/>
      </c>
      <c r="CC132" s="171" t="str">
        <f aca="false">IF(B132="","",SUM(BX132:CA132))</f>
        <v/>
      </c>
      <c r="CD132" s="169" t="str">
        <f aca="false">IF(B132="","",SUM(BX132:BZ132))</f>
        <v/>
      </c>
      <c r="CE132" s="172" t="str">
        <f aca="false">IF(B132="","",IF(AND(CC132&gt;=6,CD132&gt;=3,OR(E132&gt;=35,F132&gt;=35),L132&gt;=35),"6/3 සමත්",IF(AND(CC132&gt;=5,CD132&gt;=3,OR(E132&gt;=35,F132&gt;=35,L132&gt;=35)),"5/3 සමත්",IF(AND(CC132&gt;=4,CD132&gt;=1,OR(E132&gt;=20,F132&gt;=20,L132&gt;=20)),"සමත් කළ හැකි",IF(CB132=9,"W9","අසමත් ?")))))</f>
        <v/>
      </c>
    </row>
    <row r="133" customFormat="false" ht="13.8" hidden="false" customHeight="false" outlineLevel="0" collapsed="false">
      <c r="A133" s="160" t="n">
        <v>34</v>
      </c>
      <c r="B133" s="161"/>
      <c r="C133" s="161"/>
      <c r="D133" s="162"/>
      <c r="E133" s="163"/>
      <c r="F133" s="164"/>
      <c r="G133" s="163"/>
      <c r="H133" s="165"/>
      <c r="I133" s="165"/>
      <c r="J133" s="164"/>
      <c r="K133" s="163"/>
      <c r="L133" s="165"/>
      <c r="M133" s="165"/>
      <c r="N133" s="164"/>
      <c r="O133" s="163"/>
      <c r="P133" s="165"/>
      <c r="Q133" s="165"/>
      <c r="R133" s="165"/>
      <c r="S133" s="165"/>
      <c r="T133" s="165"/>
      <c r="U133" s="165"/>
      <c r="V133" s="164"/>
      <c r="W133" s="163"/>
      <c r="X133" s="165"/>
      <c r="Y133" s="165"/>
      <c r="Z133" s="165"/>
      <c r="AA133" s="165"/>
      <c r="AB133" s="165"/>
      <c r="AC133" s="165"/>
      <c r="AD133" s="164"/>
      <c r="AE133" s="163"/>
      <c r="AF133" s="165"/>
      <c r="AG133" s="165"/>
      <c r="AH133" s="165"/>
      <c r="AI133" s="165"/>
      <c r="AJ133" s="165"/>
      <c r="AK133" s="165"/>
      <c r="AL133" s="166"/>
      <c r="AM133" s="167" t="str">
        <f aca="false">IF(B133="","",SUM(E133:AL133))</f>
        <v/>
      </c>
      <c r="AN133" s="168" t="str">
        <f aca="false">IF(B133="","",AM133/9)</f>
        <v/>
      </c>
      <c r="AO133" s="169" t="str">
        <f aca="false">IF(B133="","",IF(AM133=0,"-",RANK(AM133,$AM$100:$AM$149,0)))</f>
        <v/>
      </c>
      <c r="AP133" s="167" t="str">
        <f aca="false">IF(E133="","",IF(E133="-","-",IF(UPPER(E133)="AB","+",VLOOKUP(E133,'විෂය තොරතුරු'!$P$24:$Q$28,2))))</f>
        <v/>
      </c>
      <c r="AQ133" s="168" t="str">
        <f aca="false">IF(F133="","",IF(F133="-","-",IF(UPPER(F133)="AB","+",VLOOKUP(F133,'විෂය තොරතුරු'!$P$24:$Q$28,2))))</f>
        <v/>
      </c>
      <c r="AR133" s="168" t="str">
        <f aca="false">IF(G133="","",IF(G133="-","-",IF(UPPER(G133)="AB","+",VLOOKUP(G133,'විෂය තොරතුරු'!$P$24:$Q$28,2))))</f>
        <v/>
      </c>
      <c r="AS133" s="168" t="str">
        <f aca="false">IF(H133="","",IF(H133="-","-",IF(UPPER(H133)="AB","+",VLOOKUP(H133,'විෂය තොරතුරු'!$P$24:$Q$28,2))))</f>
        <v/>
      </c>
      <c r="AT133" s="168" t="str">
        <f aca="false">IF(I133="","",IF(I133="-","-",IF(UPPER(I133)="AB","+",VLOOKUP(I133,'විෂය තොරතුරු'!$P$24:$Q$28,2))))</f>
        <v/>
      </c>
      <c r="AU133" s="170" t="str">
        <f aca="false">IF(J133="","",IF(J133="-","-",IF(UPPER(J133)="AB","+",VLOOKUP(J133,'විෂය තොරතුරු'!$P$24:$Q$28,2))))</f>
        <v/>
      </c>
      <c r="AV133" s="171" t="str">
        <f aca="false">IF(K133="","",IF(K133="-","-",IF(UPPER(K133)="AB","+",VLOOKUP(K133,'විෂය තොරතුරු'!$P$24:$Q$28,2))))</f>
        <v/>
      </c>
      <c r="AW133" s="168" t="str">
        <f aca="false">IF(L133="","",IF(L133="-","-",IF(UPPER(L133)="AB","+",VLOOKUP(L133,'විෂය තොරතුරු'!$P$24:$Q$28,2))))</f>
        <v/>
      </c>
      <c r="AX133" s="168" t="str">
        <f aca="false">IF(M133="","",IF(M133="-","-",IF(UPPER(M133)="AB","+",VLOOKUP(M133,'විෂය තොරතුරු'!$P$24:$Q$28,2))))</f>
        <v/>
      </c>
      <c r="AY133" s="169" t="str">
        <f aca="false">IF(N133="","",IF(N133="-","-",IF(UPPER(N133)="AB","+",VLOOKUP(N133,'විෂය තොරතුරු'!$P$24:$Q$28,2))))</f>
        <v/>
      </c>
      <c r="AZ133" s="167" t="str">
        <f aca="false">IF(O133="","",IF(O133="-","-",IF(UPPER(O133)="AB","+",VLOOKUP(O133,'විෂය තොරතුරු'!$P$24:$Q$28,2))))</f>
        <v/>
      </c>
      <c r="BA133" s="168" t="str">
        <f aca="false">IF(P133="","",IF(P133="-","-",IF(UPPER(P133)="AB","+",VLOOKUP(P133,'විෂය තොරතුරු'!$P$24:$Q$28,2))))</f>
        <v/>
      </c>
      <c r="BB133" s="168" t="str">
        <f aca="false">IF(Q133="","",IF(Q133="-","-",IF(UPPER(Q133)="AB","+",VLOOKUP(Q133,'විෂය තොරතුරු'!$P$24:$Q$28,2))))</f>
        <v/>
      </c>
      <c r="BC133" s="168" t="str">
        <f aca="false">IF(R133="","",IF(R133="-","-",IF(UPPER(R133)="AB","+",VLOOKUP(R133,'විෂය තොරතුරු'!$P$24:$Q$28,2))))</f>
        <v/>
      </c>
      <c r="BD133" s="168" t="str">
        <f aca="false">IF(S133="","",IF(S133="-","-",IF(UPPER(S133)="AB","+",VLOOKUP(S133,'විෂය තොරතුරු'!$P$24:$Q$28,2))))</f>
        <v/>
      </c>
      <c r="BE133" s="168" t="str">
        <f aca="false">IF(T133="","",IF(T133="-","-",IF(UPPER(T133)="AB","+",VLOOKUP(T133,'විෂය තොරතුරු'!$P$24:$Q$28,2))))</f>
        <v/>
      </c>
      <c r="BF133" s="168" t="str">
        <f aca="false">IF(U133="","",IF(U133="-","-",IF(UPPER(U133)="AB","+",VLOOKUP(U133,'විෂය තොරතුරු'!$P$24:$Q$28,2))))</f>
        <v/>
      </c>
      <c r="BG133" s="170" t="str">
        <f aca="false">IF(V133="","",IF(V133="-","-",IF(UPPER(V133)="AB","+",VLOOKUP(V133,'විෂය තොරතුරු'!$P$24:$Q$28,2))))</f>
        <v/>
      </c>
      <c r="BH133" s="171" t="str">
        <f aca="false">IF(W133="","",IF(W133="-","-",IF(UPPER(W133)="AB","+",VLOOKUP(W133,'විෂය තොරතුරු'!$P$24:$Q$28,2))))</f>
        <v/>
      </c>
      <c r="BI133" s="168" t="str">
        <f aca="false">IF(X133="","",IF(X133="-","-",IF(UPPER(X133)="AB","+",VLOOKUP(X133,'විෂය තොරතුරු'!$P$24:$Q$28,2))))</f>
        <v/>
      </c>
      <c r="BJ133" s="168" t="str">
        <f aca="false">IF(Y133="","",IF(Y133="-","-",IF(UPPER(Y133)="AB","+",VLOOKUP(Y133,'විෂය තොරතුරු'!$P$24:$Q$28,2))))</f>
        <v/>
      </c>
      <c r="BK133" s="168" t="str">
        <f aca="false">IF(Z133="","",IF(Z133="-","-",IF(UPPER(Z133)="AB","+",VLOOKUP(Z133,'විෂය තොරතුරු'!$P$24:$Q$28,2))))</f>
        <v/>
      </c>
      <c r="BL133" s="168" t="str">
        <f aca="false">IF(AA133="","",IF(AA133="-","-",IF(UPPER(AA133)="AB","+",VLOOKUP(AA133,'විෂය තොරතුරු'!$P$24:$Q$28,2))))</f>
        <v/>
      </c>
      <c r="BM133" s="168" t="str">
        <f aca="false">IF(AB133="","",IF(AB133="-","-",IF(UPPER(AB133)="AB","+",VLOOKUP(AB133,'විෂය තොරතුරු'!$P$24:$Q$28,2))))</f>
        <v/>
      </c>
      <c r="BN133" s="168" t="str">
        <f aca="false">IF(AC133="","",IF(AC133="-","-",IF(UPPER(AC133)="AB","+",VLOOKUP(AC133,'විෂය තොරතුරු'!$P$24:$Q$28,2))))</f>
        <v/>
      </c>
      <c r="BO133" s="169" t="str">
        <f aca="false">IF(AD133="","",IF(AD133="-","-",IF(UPPER(AD133)="AB","+",VLOOKUP(AD133,'විෂය තොරතුරු'!$P$24:$Q$28,2))))</f>
        <v/>
      </c>
      <c r="BP133" s="171" t="str">
        <f aca="false">IF(AE133="","",IF(AE133="-","-",IF(UPPER(AE133)="AB","+",VLOOKUP(AE133,'විෂය තොරතුරු'!$P$24:$Q$28,2))))</f>
        <v/>
      </c>
      <c r="BQ133" s="168" t="str">
        <f aca="false">IF(AF133="","",IF(AF133="-","-",IF(UPPER(AF133)="AB","+",VLOOKUP(AF133,'විෂය තොරතුරු'!$P$24:$Q$28,2))))</f>
        <v/>
      </c>
      <c r="BR133" s="168" t="str">
        <f aca="false">IF(AG133="","",IF(AG133="-","-",IF(UPPER(AG133)="AB","+",VLOOKUP(AG133,'විෂය තොරතුරු'!$P$24:$Q$28,2))))</f>
        <v/>
      </c>
      <c r="BS133" s="168" t="str">
        <f aca="false">IF(AH133="","",IF(AH133="-","-",IF(UPPER(AH133)="AB","+",VLOOKUP(AH133,'විෂය තොරතුරු'!$P$24:$Q$28,2))))</f>
        <v/>
      </c>
      <c r="BT133" s="168" t="str">
        <f aca="false">IF(AI133="","",IF(AI133="-","-",IF(UPPER(AI133)="AB","+",VLOOKUP(AI133,'විෂය තොරතුරු'!$P$24:$Q$28,2))))</f>
        <v/>
      </c>
      <c r="BU133" s="168" t="str">
        <f aca="false">IF(AJ133="","",IF(AJ133="-","-",IF(UPPER(AJ133)="AB","+",VLOOKUP(AJ133,'විෂය තොරතුරු'!$P$24:$Q$28,2))))</f>
        <v/>
      </c>
      <c r="BV133" s="168" t="str">
        <f aca="false">IF(AK133="","",IF(AK133="-","-",IF(UPPER(AK133)="AB","+",VLOOKUP(AK133,'විෂය තොරතුරු'!$P$24:$Q$28,2))))</f>
        <v/>
      </c>
      <c r="BW133" s="169" t="str">
        <f aca="false">IF(AL133="","",IF(AL133="-","-",IF(UPPER(AL133)="AB","+",VLOOKUP(AL133,'විෂය තොරතුරු'!$P$24:$Q$28,2))))</f>
        <v/>
      </c>
      <c r="BX133" s="171" t="str">
        <f aca="false">IF($B133="","",COUNTIF($AP133:$BW133,"A"))</f>
        <v/>
      </c>
      <c r="BY133" s="171" t="str">
        <f aca="false">IF($B133="","",COUNTIF($AP133:$BW133,"B"))</f>
        <v/>
      </c>
      <c r="BZ133" s="171" t="str">
        <f aca="false">IF($B133="","",COUNTIF($AP133:$BW133,"C"))</f>
        <v/>
      </c>
      <c r="CA133" s="171" t="str">
        <f aca="false">IF($B133="","",COUNTIF($AP133:$BW133,"S"))</f>
        <v/>
      </c>
      <c r="CB133" s="171" t="str">
        <f aca="false">IF($B133="","",COUNTIF($AP133:$BW133,"W"))</f>
        <v/>
      </c>
      <c r="CC133" s="171" t="str">
        <f aca="false">IF(B133="","",SUM(BX133:CA133))</f>
        <v/>
      </c>
      <c r="CD133" s="169" t="str">
        <f aca="false">IF(B133="","",SUM(BX133:BZ133))</f>
        <v/>
      </c>
      <c r="CE133" s="172" t="str">
        <f aca="false">IF(B133="","",IF(AND(CC133&gt;=6,CD133&gt;=3,OR(E133&gt;=35,F133&gt;=35),L133&gt;=35),"6/3 සමත්",IF(AND(CC133&gt;=5,CD133&gt;=3,OR(E133&gt;=35,F133&gt;=35,L133&gt;=35)),"5/3 සමත්",IF(AND(CC133&gt;=4,CD133&gt;=1,OR(E133&gt;=20,F133&gt;=20,L133&gt;=20)),"සමත් කළ හැකි",IF(CB133=9,"W9","අසමත් ?")))))</f>
        <v/>
      </c>
    </row>
    <row r="134" customFormat="false" ht="13.8" hidden="false" customHeight="false" outlineLevel="0" collapsed="false">
      <c r="A134" s="160" t="n">
        <v>35</v>
      </c>
      <c r="B134" s="161"/>
      <c r="C134" s="161"/>
      <c r="D134" s="162"/>
      <c r="E134" s="163"/>
      <c r="F134" s="164"/>
      <c r="G134" s="163"/>
      <c r="H134" s="165"/>
      <c r="I134" s="165"/>
      <c r="J134" s="164"/>
      <c r="K134" s="163"/>
      <c r="L134" s="165"/>
      <c r="M134" s="165"/>
      <c r="N134" s="164"/>
      <c r="O134" s="163"/>
      <c r="P134" s="165"/>
      <c r="Q134" s="165"/>
      <c r="R134" s="165"/>
      <c r="S134" s="165"/>
      <c r="T134" s="165"/>
      <c r="U134" s="165"/>
      <c r="V134" s="164"/>
      <c r="W134" s="163"/>
      <c r="X134" s="165"/>
      <c r="Y134" s="165"/>
      <c r="Z134" s="165"/>
      <c r="AA134" s="165"/>
      <c r="AB134" s="165"/>
      <c r="AC134" s="165"/>
      <c r="AD134" s="164"/>
      <c r="AE134" s="163"/>
      <c r="AF134" s="165"/>
      <c r="AG134" s="165"/>
      <c r="AH134" s="165"/>
      <c r="AI134" s="165"/>
      <c r="AJ134" s="165"/>
      <c r="AK134" s="165"/>
      <c r="AL134" s="166"/>
      <c r="AM134" s="167" t="str">
        <f aca="false">IF(B134="","",SUM(E134:AL134))</f>
        <v/>
      </c>
      <c r="AN134" s="168" t="str">
        <f aca="false">IF(B134="","",AM134/9)</f>
        <v/>
      </c>
      <c r="AO134" s="169" t="str">
        <f aca="false">IF(B134="","",IF(AM134=0,"-",RANK(AM134,$AM$100:$AM$149,0)))</f>
        <v/>
      </c>
      <c r="AP134" s="167" t="str">
        <f aca="false">IF(E134="","",IF(E134="-","-",IF(UPPER(E134)="AB","+",VLOOKUP(E134,'විෂය තොරතුරු'!$P$24:$Q$28,2))))</f>
        <v/>
      </c>
      <c r="AQ134" s="168" t="str">
        <f aca="false">IF(F134="","",IF(F134="-","-",IF(UPPER(F134)="AB","+",VLOOKUP(F134,'විෂය තොරතුරු'!$P$24:$Q$28,2))))</f>
        <v/>
      </c>
      <c r="AR134" s="168" t="str">
        <f aca="false">IF(G134="","",IF(G134="-","-",IF(UPPER(G134)="AB","+",VLOOKUP(G134,'විෂය තොරතුරු'!$P$24:$Q$28,2))))</f>
        <v/>
      </c>
      <c r="AS134" s="168" t="str">
        <f aca="false">IF(H134="","",IF(H134="-","-",IF(UPPER(H134)="AB","+",VLOOKUP(H134,'විෂය තොරතුරු'!$P$24:$Q$28,2))))</f>
        <v/>
      </c>
      <c r="AT134" s="168" t="str">
        <f aca="false">IF(I134="","",IF(I134="-","-",IF(UPPER(I134)="AB","+",VLOOKUP(I134,'විෂය තොරතුරු'!$P$24:$Q$28,2))))</f>
        <v/>
      </c>
      <c r="AU134" s="170" t="str">
        <f aca="false">IF(J134="","",IF(J134="-","-",IF(UPPER(J134)="AB","+",VLOOKUP(J134,'විෂය තොරතුරු'!$P$24:$Q$28,2))))</f>
        <v/>
      </c>
      <c r="AV134" s="171" t="str">
        <f aca="false">IF(K134="","",IF(K134="-","-",IF(UPPER(K134)="AB","+",VLOOKUP(K134,'විෂය තොරතුරු'!$P$24:$Q$28,2))))</f>
        <v/>
      </c>
      <c r="AW134" s="168" t="str">
        <f aca="false">IF(L134="","",IF(L134="-","-",IF(UPPER(L134)="AB","+",VLOOKUP(L134,'විෂය තොරතුරු'!$P$24:$Q$28,2))))</f>
        <v/>
      </c>
      <c r="AX134" s="168" t="str">
        <f aca="false">IF(M134="","",IF(M134="-","-",IF(UPPER(M134)="AB","+",VLOOKUP(M134,'විෂය තොරතුරු'!$P$24:$Q$28,2))))</f>
        <v/>
      </c>
      <c r="AY134" s="169" t="str">
        <f aca="false">IF(N134="","",IF(N134="-","-",IF(UPPER(N134)="AB","+",VLOOKUP(N134,'විෂය තොරතුරු'!$P$24:$Q$28,2))))</f>
        <v/>
      </c>
      <c r="AZ134" s="167" t="str">
        <f aca="false">IF(O134="","",IF(O134="-","-",IF(UPPER(O134)="AB","+",VLOOKUP(O134,'විෂය තොරතුරු'!$P$24:$Q$28,2))))</f>
        <v/>
      </c>
      <c r="BA134" s="168" t="str">
        <f aca="false">IF(P134="","",IF(P134="-","-",IF(UPPER(P134)="AB","+",VLOOKUP(P134,'විෂය තොරතුරු'!$P$24:$Q$28,2))))</f>
        <v/>
      </c>
      <c r="BB134" s="168" t="str">
        <f aca="false">IF(Q134="","",IF(Q134="-","-",IF(UPPER(Q134)="AB","+",VLOOKUP(Q134,'විෂය තොරතුරු'!$P$24:$Q$28,2))))</f>
        <v/>
      </c>
      <c r="BC134" s="168" t="str">
        <f aca="false">IF(R134="","",IF(R134="-","-",IF(UPPER(R134)="AB","+",VLOOKUP(R134,'විෂය තොරතුරු'!$P$24:$Q$28,2))))</f>
        <v/>
      </c>
      <c r="BD134" s="168" t="str">
        <f aca="false">IF(S134="","",IF(S134="-","-",IF(UPPER(S134)="AB","+",VLOOKUP(S134,'විෂය තොරතුරු'!$P$24:$Q$28,2))))</f>
        <v/>
      </c>
      <c r="BE134" s="168" t="str">
        <f aca="false">IF(T134="","",IF(T134="-","-",IF(UPPER(T134)="AB","+",VLOOKUP(T134,'විෂය තොරතුරු'!$P$24:$Q$28,2))))</f>
        <v/>
      </c>
      <c r="BF134" s="168" t="str">
        <f aca="false">IF(U134="","",IF(U134="-","-",IF(UPPER(U134)="AB","+",VLOOKUP(U134,'විෂය තොරතුරු'!$P$24:$Q$28,2))))</f>
        <v/>
      </c>
      <c r="BG134" s="170" t="str">
        <f aca="false">IF(V134="","",IF(V134="-","-",IF(UPPER(V134)="AB","+",VLOOKUP(V134,'විෂය තොරතුරු'!$P$24:$Q$28,2))))</f>
        <v/>
      </c>
      <c r="BH134" s="171" t="str">
        <f aca="false">IF(W134="","",IF(W134="-","-",IF(UPPER(W134)="AB","+",VLOOKUP(W134,'විෂය තොරතුරු'!$P$24:$Q$28,2))))</f>
        <v/>
      </c>
      <c r="BI134" s="168" t="str">
        <f aca="false">IF(X134="","",IF(X134="-","-",IF(UPPER(X134)="AB","+",VLOOKUP(X134,'විෂය තොරතුරු'!$P$24:$Q$28,2))))</f>
        <v/>
      </c>
      <c r="BJ134" s="168" t="str">
        <f aca="false">IF(Y134="","",IF(Y134="-","-",IF(UPPER(Y134)="AB","+",VLOOKUP(Y134,'විෂය තොරතුරු'!$P$24:$Q$28,2))))</f>
        <v/>
      </c>
      <c r="BK134" s="168" t="str">
        <f aca="false">IF(Z134="","",IF(Z134="-","-",IF(UPPER(Z134)="AB","+",VLOOKUP(Z134,'විෂය තොරතුරු'!$P$24:$Q$28,2))))</f>
        <v/>
      </c>
      <c r="BL134" s="168" t="str">
        <f aca="false">IF(AA134="","",IF(AA134="-","-",IF(UPPER(AA134)="AB","+",VLOOKUP(AA134,'විෂය තොරතුරු'!$P$24:$Q$28,2))))</f>
        <v/>
      </c>
      <c r="BM134" s="168" t="str">
        <f aca="false">IF(AB134="","",IF(AB134="-","-",IF(UPPER(AB134)="AB","+",VLOOKUP(AB134,'විෂය තොරතුරු'!$P$24:$Q$28,2))))</f>
        <v/>
      </c>
      <c r="BN134" s="168" t="str">
        <f aca="false">IF(AC134="","",IF(AC134="-","-",IF(UPPER(AC134)="AB","+",VLOOKUP(AC134,'විෂය තොරතුරු'!$P$24:$Q$28,2))))</f>
        <v/>
      </c>
      <c r="BO134" s="169" t="str">
        <f aca="false">IF(AD134="","",IF(AD134="-","-",IF(UPPER(AD134)="AB","+",VLOOKUP(AD134,'විෂය තොරතුරු'!$P$24:$Q$28,2))))</f>
        <v/>
      </c>
      <c r="BP134" s="171" t="str">
        <f aca="false">IF(AE134="","",IF(AE134="-","-",IF(UPPER(AE134)="AB","+",VLOOKUP(AE134,'විෂය තොරතුරු'!$P$24:$Q$28,2))))</f>
        <v/>
      </c>
      <c r="BQ134" s="168" t="str">
        <f aca="false">IF(AF134="","",IF(AF134="-","-",IF(UPPER(AF134)="AB","+",VLOOKUP(AF134,'විෂය තොරතුරු'!$P$24:$Q$28,2))))</f>
        <v/>
      </c>
      <c r="BR134" s="168" t="str">
        <f aca="false">IF(AG134="","",IF(AG134="-","-",IF(UPPER(AG134)="AB","+",VLOOKUP(AG134,'විෂය තොරතුරු'!$P$24:$Q$28,2))))</f>
        <v/>
      </c>
      <c r="BS134" s="168" t="str">
        <f aca="false">IF(AH134="","",IF(AH134="-","-",IF(UPPER(AH134)="AB","+",VLOOKUP(AH134,'විෂය තොරතුරු'!$P$24:$Q$28,2))))</f>
        <v/>
      </c>
      <c r="BT134" s="168" t="str">
        <f aca="false">IF(AI134="","",IF(AI134="-","-",IF(UPPER(AI134)="AB","+",VLOOKUP(AI134,'විෂය තොරතුරු'!$P$24:$Q$28,2))))</f>
        <v/>
      </c>
      <c r="BU134" s="168" t="str">
        <f aca="false">IF(AJ134="","",IF(AJ134="-","-",IF(UPPER(AJ134)="AB","+",VLOOKUP(AJ134,'විෂය තොරතුරු'!$P$24:$Q$28,2))))</f>
        <v/>
      </c>
      <c r="BV134" s="168" t="str">
        <f aca="false">IF(AK134="","",IF(AK134="-","-",IF(UPPER(AK134)="AB","+",VLOOKUP(AK134,'විෂය තොරතුරු'!$P$24:$Q$28,2))))</f>
        <v/>
      </c>
      <c r="BW134" s="169" t="str">
        <f aca="false">IF(AL134="","",IF(AL134="-","-",IF(UPPER(AL134)="AB","+",VLOOKUP(AL134,'විෂය තොරතුරු'!$P$24:$Q$28,2))))</f>
        <v/>
      </c>
      <c r="BX134" s="171" t="str">
        <f aca="false">IF($B134="","",COUNTIF($AP134:$BW134,"A"))</f>
        <v/>
      </c>
      <c r="BY134" s="171" t="str">
        <f aca="false">IF($B134="","",COUNTIF($AP134:$BW134,"B"))</f>
        <v/>
      </c>
      <c r="BZ134" s="171" t="str">
        <f aca="false">IF($B134="","",COUNTIF($AP134:$BW134,"C"))</f>
        <v/>
      </c>
      <c r="CA134" s="171" t="str">
        <f aca="false">IF($B134="","",COUNTIF($AP134:$BW134,"S"))</f>
        <v/>
      </c>
      <c r="CB134" s="171" t="str">
        <f aca="false">IF($B134="","",COUNTIF($AP134:$BW134,"W"))</f>
        <v/>
      </c>
      <c r="CC134" s="171" t="str">
        <f aca="false">IF(B134="","",SUM(BX134:CA134))</f>
        <v/>
      </c>
      <c r="CD134" s="169" t="str">
        <f aca="false">IF(B134="","",SUM(BX134:BZ134))</f>
        <v/>
      </c>
      <c r="CE134" s="172" t="str">
        <f aca="false">IF(B134="","",IF(AND(CC134&gt;=6,CD134&gt;=3,OR(E134&gt;=35,F134&gt;=35),L134&gt;=35),"6/3 සමත්",IF(AND(CC134&gt;=5,CD134&gt;=3,OR(E134&gt;=35,F134&gt;=35,L134&gt;=35)),"5/3 සමත්",IF(AND(CC134&gt;=4,CD134&gt;=1,OR(E134&gt;=20,F134&gt;=20,L134&gt;=20)),"සමත් කළ හැකි",IF(CB134=9,"W9","අසමත් ?")))))</f>
        <v/>
      </c>
    </row>
    <row r="135" customFormat="false" ht="13.8" hidden="false" customHeight="false" outlineLevel="0" collapsed="false">
      <c r="A135" s="160" t="n">
        <v>36</v>
      </c>
      <c r="B135" s="161"/>
      <c r="C135" s="161"/>
      <c r="D135" s="162"/>
      <c r="E135" s="163"/>
      <c r="F135" s="164"/>
      <c r="G135" s="163"/>
      <c r="H135" s="165"/>
      <c r="I135" s="165"/>
      <c r="J135" s="164"/>
      <c r="K135" s="163"/>
      <c r="L135" s="165"/>
      <c r="M135" s="165"/>
      <c r="N135" s="164"/>
      <c r="O135" s="163"/>
      <c r="P135" s="165"/>
      <c r="Q135" s="165"/>
      <c r="R135" s="165"/>
      <c r="S135" s="165"/>
      <c r="T135" s="165"/>
      <c r="U135" s="165"/>
      <c r="V135" s="164"/>
      <c r="W135" s="163"/>
      <c r="X135" s="165"/>
      <c r="Y135" s="165"/>
      <c r="Z135" s="165"/>
      <c r="AA135" s="165"/>
      <c r="AB135" s="165"/>
      <c r="AC135" s="165"/>
      <c r="AD135" s="164"/>
      <c r="AE135" s="163"/>
      <c r="AF135" s="165"/>
      <c r="AG135" s="165"/>
      <c r="AH135" s="165"/>
      <c r="AI135" s="165"/>
      <c r="AJ135" s="165"/>
      <c r="AK135" s="165"/>
      <c r="AL135" s="166"/>
      <c r="AM135" s="167" t="str">
        <f aca="false">IF(B135="","",SUM(E135:AL135))</f>
        <v/>
      </c>
      <c r="AN135" s="168" t="str">
        <f aca="false">IF(B135="","",AM135/9)</f>
        <v/>
      </c>
      <c r="AO135" s="169" t="str">
        <f aca="false">IF(B135="","",IF(AM135=0,"-",RANK(AM135,$AM$100:$AM$149,0)))</f>
        <v/>
      </c>
      <c r="AP135" s="167" t="str">
        <f aca="false">IF(E135="","",IF(E135="-","-",IF(UPPER(E135)="AB","+",VLOOKUP(E135,'විෂය තොරතුරු'!$P$24:$Q$28,2))))</f>
        <v/>
      </c>
      <c r="AQ135" s="168" t="str">
        <f aca="false">IF(F135="","",IF(F135="-","-",IF(UPPER(F135)="AB","+",VLOOKUP(F135,'විෂය තොරතුරු'!$P$24:$Q$28,2))))</f>
        <v/>
      </c>
      <c r="AR135" s="168" t="str">
        <f aca="false">IF(G135="","",IF(G135="-","-",IF(UPPER(G135)="AB","+",VLOOKUP(G135,'විෂය තොරතුරු'!$P$24:$Q$28,2))))</f>
        <v/>
      </c>
      <c r="AS135" s="168" t="str">
        <f aca="false">IF(H135="","",IF(H135="-","-",IF(UPPER(H135)="AB","+",VLOOKUP(H135,'විෂය තොරතුරු'!$P$24:$Q$28,2))))</f>
        <v/>
      </c>
      <c r="AT135" s="168" t="str">
        <f aca="false">IF(I135="","",IF(I135="-","-",IF(UPPER(I135)="AB","+",VLOOKUP(I135,'විෂය තොරතුරු'!$P$24:$Q$28,2))))</f>
        <v/>
      </c>
      <c r="AU135" s="170" t="str">
        <f aca="false">IF(J135="","",IF(J135="-","-",IF(UPPER(J135)="AB","+",VLOOKUP(J135,'විෂය තොරතුරු'!$P$24:$Q$28,2))))</f>
        <v/>
      </c>
      <c r="AV135" s="171" t="str">
        <f aca="false">IF(K135="","",IF(K135="-","-",IF(UPPER(K135)="AB","+",VLOOKUP(K135,'විෂය තොරතුරු'!$P$24:$Q$28,2))))</f>
        <v/>
      </c>
      <c r="AW135" s="168" t="str">
        <f aca="false">IF(L135="","",IF(L135="-","-",IF(UPPER(L135)="AB","+",VLOOKUP(L135,'විෂය තොරතුරු'!$P$24:$Q$28,2))))</f>
        <v/>
      </c>
      <c r="AX135" s="168" t="str">
        <f aca="false">IF(M135="","",IF(M135="-","-",IF(UPPER(M135)="AB","+",VLOOKUP(M135,'විෂය තොරතුරු'!$P$24:$Q$28,2))))</f>
        <v/>
      </c>
      <c r="AY135" s="169" t="str">
        <f aca="false">IF(N135="","",IF(N135="-","-",IF(UPPER(N135)="AB","+",VLOOKUP(N135,'විෂය තොරතුරු'!$P$24:$Q$28,2))))</f>
        <v/>
      </c>
      <c r="AZ135" s="167" t="str">
        <f aca="false">IF(O135="","",IF(O135="-","-",IF(UPPER(O135)="AB","+",VLOOKUP(O135,'විෂය තොරතුරු'!$P$24:$Q$28,2))))</f>
        <v/>
      </c>
      <c r="BA135" s="168" t="str">
        <f aca="false">IF(P135="","",IF(P135="-","-",IF(UPPER(P135)="AB","+",VLOOKUP(P135,'විෂය තොරතුරු'!$P$24:$Q$28,2))))</f>
        <v/>
      </c>
      <c r="BB135" s="168" t="str">
        <f aca="false">IF(Q135="","",IF(Q135="-","-",IF(UPPER(Q135)="AB","+",VLOOKUP(Q135,'විෂය තොරතුරු'!$P$24:$Q$28,2))))</f>
        <v/>
      </c>
      <c r="BC135" s="168" t="str">
        <f aca="false">IF(R135="","",IF(R135="-","-",IF(UPPER(R135)="AB","+",VLOOKUP(R135,'විෂය තොරතුරු'!$P$24:$Q$28,2))))</f>
        <v/>
      </c>
      <c r="BD135" s="168" t="str">
        <f aca="false">IF(S135="","",IF(S135="-","-",IF(UPPER(S135)="AB","+",VLOOKUP(S135,'විෂය තොරතුරු'!$P$24:$Q$28,2))))</f>
        <v/>
      </c>
      <c r="BE135" s="168" t="str">
        <f aca="false">IF(T135="","",IF(T135="-","-",IF(UPPER(T135)="AB","+",VLOOKUP(T135,'විෂය තොරතුරු'!$P$24:$Q$28,2))))</f>
        <v/>
      </c>
      <c r="BF135" s="168" t="str">
        <f aca="false">IF(U135="","",IF(U135="-","-",IF(UPPER(U135)="AB","+",VLOOKUP(U135,'විෂය තොරතුරු'!$P$24:$Q$28,2))))</f>
        <v/>
      </c>
      <c r="BG135" s="170" t="str">
        <f aca="false">IF(V135="","",IF(V135="-","-",IF(UPPER(V135)="AB","+",VLOOKUP(V135,'විෂය තොරතුරු'!$P$24:$Q$28,2))))</f>
        <v/>
      </c>
      <c r="BH135" s="171" t="str">
        <f aca="false">IF(W135="","",IF(W135="-","-",IF(UPPER(W135)="AB","+",VLOOKUP(W135,'විෂය තොරතුරු'!$P$24:$Q$28,2))))</f>
        <v/>
      </c>
      <c r="BI135" s="168" t="str">
        <f aca="false">IF(X135="","",IF(X135="-","-",IF(UPPER(X135)="AB","+",VLOOKUP(X135,'විෂය තොරතුරු'!$P$24:$Q$28,2))))</f>
        <v/>
      </c>
      <c r="BJ135" s="168" t="str">
        <f aca="false">IF(Y135="","",IF(Y135="-","-",IF(UPPER(Y135)="AB","+",VLOOKUP(Y135,'විෂය තොරතුරු'!$P$24:$Q$28,2))))</f>
        <v/>
      </c>
      <c r="BK135" s="168" t="str">
        <f aca="false">IF(Z135="","",IF(Z135="-","-",IF(UPPER(Z135)="AB","+",VLOOKUP(Z135,'විෂය තොරතුරු'!$P$24:$Q$28,2))))</f>
        <v/>
      </c>
      <c r="BL135" s="168" t="str">
        <f aca="false">IF(AA135="","",IF(AA135="-","-",IF(UPPER(AA135)="AB","+",VLOOKUP(AA135,'විෂය තොරතුරු'!$P$24:$Q$28,2))))</f>
        <v/>
      </c>
      <c r="BM135" s="168" t="str">
        <f aca="false">IF(AB135="","",IF(AB135="-","-",IF(UPPER(AB135)="AB","+",VLOOKUP(AB135,'විෂය තොරතුරු'!$P$24:$Q$28,2))))</f>
        <v/>
      </c>
      <c r="BN135" s="168" t="str">
        <f aca="false">IF(AC135="","",IF(AC135="-","-",IF(UPPER(AC135)="AB","+",VLOOKUP(AC135,'විෂය තොරතුරු'!$P$24:$Q$28,2))))</f>
        <v/>
      </c>
      <c r="BO135" s="169" t="str">
        <f aca="false">IF(AD135="","",IF(AD135="-","-",IF(UPPER(AD135)="AB","+",VLOOKUP(AD135,'විෂය තොරතුරු'!$P$24:$Q$28,2))))</f>
        <v/>
      </c>
      <c r="BP135" s="171" t="str">
        <f aca="false">IF(AE135="","",IF(AE135="-","-",IF(UPPER(AE135)="AB","+",VLOOKUP(AE135,'විෂය තොරතුරු'!$P$24:$Q$28,2))))</f>
        <v/>
      </c>
      <c r="BQ135" s="168" t="str">
        <f aca="false">IF(AF135="","",IF(AF135="-","-",IF(UPPER(AF135)="AB","+",VLOOKUP(AF135,'විෂය තොරතුරු'!$P$24:$Q$28,2))))</f>
        <v/>
      </c>
      <c r="BR135" s="168" t="str">
        <f aca="false">IF(AG135="","",IF(AG135="-","-",IF(UPPER(AG135)="AB","+",VLOOKUP(AG135,'විෂය තොරතුරු'!$P$24:$Q$28,2))))</f>
        <v/>
      </c>
      <c r="BS135" s="168" t="str">
        <f aca="false">IF(AH135="","",IF(AH135="-","-",IF(UPPER(AH135)="AB","+",VLOOKUP(AH135,'විෂය තොරතුරු'!$P$24:$Q$28,2))))</f>
        <v/>
      </c>
      <c r="BT135" s="168" t="str">
        <f aca="false">IF(AI135="","",IF(AI135="-","-",IF(UPPER(AI135)="AB","+",VLOOKUP(AI135,'විෂය තොරතුරු'!$P$24:$Q$28,2))))</f>
        <v/>
      </c>
      <c r="BU135" s="168" t="str">
        <f aca="false">IF(AJ135="","",IF(AJ135="-","-",IF(UPPER(AJ135)="AB","+",VLOOKUP(AJ135,'විෂය තොරතුරු'!$P$24:$Q$28,2))))</f>
        <v/>
      </c>
      <c r="BV135" s="168" t="str">
        <f aca="false">IF(AK135="","",IF(AK135="-","-",IF(UPPER(AK135)="AB","+",VLOOKUP(AK135,'විෂය තොරතුරු'!$P$24:$Q$28,2))))</f>
        <v/>
      </c>
      <c r="BW135" s="169" t="str">
        <f aca="false">IF(AL135="","",IF(AL135="-","-",IF(UPPER(AL135)="AB","+",VLOOKUP(AL135,'විෂය තොරතුරු'!$P$24:$Q$28,2))))</f>
        <v/>
      </c>
      <c r="BX135" s="171" t="str">
        <f aca="false">IF($B135="","",COUNTIF($AP135:$BW135,"A"))</f>
        <v/>
      </c>
      <c r="BY135" s="171" t="str">
        <f aca="false">IF($B135="","",COUNTIF($AP135:$BW135,"B"))</f>
        <v/>
      </c>
      <c r="BZ135" s="171" t="str">
        <f aca="false">IF($B135="","",COUNTIF($AP135:$BW135,"C"))</f>
        <v/>
      </c>
      <c r="CA135" s="171" t="str">
        <f aca="false">IF($B135="","",COUNTIF($AP135:$BW135,"S"))</f>
        <v/>
      </c>
      <c r="CB135" s="171" t="str">
        <f aca="false">IF($B135="","",COUNTIF($AP135:$BW135,"W"))</f>
        <v/>
      </c>
      <c r="CC135" s="171" t="str">
        <f aca="false">IF(B135="","",SUM(BX135:CA135))</f>
        <v/>
      </c>
      <c r="CD135" s="169" t="str">
        <f aca="false">IF(B135="","",SUM(BX135:BZ135))</f>
        <v/>
      </c>
      <c r="CE135" s="172" t="str">
        <f aca="false">IF(B135="","",IF(AND(CC135&gt;=6,CD135&gt;=3,OR(E135&gt;=35,F135&gt;=35),L135&gt;=35),"6/3 සමත්",IF(AND(CC135&gt;=5,CD135&gt;=3,OR(E135&gt;=35,F135&gt;=35,L135&gt;=35)),"5/3 සමත්",IF(AND(CC135&gt;=4,CD135&gt;=1,OR(E135&gt;=20,F135&gt;=20,L135&gt;=20)),"සමත් කළ හැකි",IF(CB135=9,"W9","අසමත් ?")))))</f>
        <v/>
      </c>
    </row>
    <row r="136" customFormat="false" ht="13.8" hidden="false" customHeight="false" outlineLevel="0" collapsed="false">
      <c r="A136" s="160" t="n">
        <v>37</v>
      </c>
      <c r="B136" s="161"/>
      <c r="C136" s="161"/>
      <c r="D136" s="162"/>
      <c r="E136" s="163"/>
      <c r="F136" s="164"/>
      <c r="G136" s="163"/>
      <c r="H136" s="165"/>
      <c r="I136" s="165"/>
      <c r="J136" s="164"/>
      <c r="K136" s="163"/>
      <c r="L136" s="165"/>
      <c r="M136" s="165"/>
      <c r="N136" s="164"/>
      <c r="O136" s="163"/>
      <c r="P136" s="165"/>
      <c r="Q136" s="165"/>
      <c r="R136" s="165"/>
      <c r="S136" s="165"/>
      <c r="T136" s="165"/>
      <c r="U136" s="165"/>
      <c r="V136" s="164"/>
      <c r="W136" s="163"/>
      <c r="X136" s="165"/>
      <c r="Y136" s="165"/>
      <c r="Z136" s="165"/>
      <c r="AA136" s="165"/>
      <c r="AB136" s="165"/>
      <c r="AC136" s="165"/>
      <c r="AD136" s="164"/>
      <c r="AE136" s="163"/>
      <c r="AF136" s="165"/>
      <c r="AG136" s="165"/>
      <c r="AH136" s="165"/>
      <c r="AI136" s="165"/>
      <c r="AJ136" s="165"/>
      <c r="AK136" s="165"/>
      <c r="AL136" s="166"/>
      <c r="AM136" s="167" t="str">
        <f aca="false">IF(B136="","",SUM(E136:AL136))</f>
        <v/>
      </c>
      <c r="AN136" s="168" t="str">
        <f aca="false">IF(B136="","",AM136/9)</f>
        <v/>
      </c>
      <c r="AO136" s="169" t="str">
        <f aca="false">IF(B136="","",IF(AM136=0,"-",RANK(AM136,$AM$100:$AM$149,0)))</f>
        <v/>
      </c>
      <c r="AP136" s="167" t="str">
        <f aca="false">IF(E136="","",IF(E136="-","-",IF(UPPER(E136)="AB","+",VLOOKUP(E136,'විෂය තොරතුරු'!$P$24:$Q$28,2))))</f>
        <v/>
      </c>
      <c r="AQ136" s="168" t="str">
        <f aca="false">IF(F136="","",IF(F136="-","-",IF(UPPER(F136)="AB","+",VLOOKUP(F136,'විෂය තොරතුරු'!$P$24:$Q$28,2))))</f>
        <v/>
      </c>
      <c r="AR136" s="168" t="str">
        <f aca="false">IF(G136="","",IF(G136="-","-",IF(UPPER(G136)="AB","+",VLOOKUP(G136,'විෂය තොරතුරු'!$P$24:$Q$28,2))))</f>
        <v/>
      </c>
      <c r="AS136" s="168" t="str">
        <f aca="false">IF(H136="","",IF(H136="-","-",IF(UPPER(H136)="AB","+",VLOOKUP(H136,'විෂය තොරතුරු'!$P$24:$Q$28,2))))</f>
        <v/>
      </c>
      <c r="AT136" s="168" t="str">
        <f aca="false">IF(I136="","",IF(I136="-","-",IF(UPPER(I136)="AB","+",VLOOKUP(I136,'විෂය තොරතුරු'!$P$24:$Q$28,2))))</f>
        <v/>
      </c>
      <c r="AU136" s="170" t="str">
        <f aca="false">IF(J136="","",IF(J136="-","-",IF(UPPER(J136)="AB","+",VLOOKUP(J136,'විෂය තොරතුරු'!$P$24:$Q$28,2))))</f>
        <v/>
      </c>
      <c r="AV136" s="171" t="str">
        <f aca="false">IF(K136="","",IF(K136="-","-",IF(UPPER(K136)="AB","+",VLOOKUP(K136,'විෂය තොරතුරු'!$P$24:$Q$28,2))))</f>
        <v/>
      </c>
      <c r="AW136" s="168" t="str">
        <f aca="false">IF(L136="","",IF(L136="-","-",IF(UPPER(L136)="AB","+",VLOOKUP(L136,'විෂය තොරතුරු'!$P$24:$Q$28,2))))</f>
        <v/>
      </c>
      <c r="AX136" s="168" t="str">
        <f aca="false">IF(M136="","",IF(M136="-","-",IF(UPPER(M136)="AB","+",VLOOKUP(M136,'විෂය තොරතුරු'!$P$24:$Q$28,2))))</f>
        <v/>
      </c>
      <c r="AY136" s="169" t="str">
        <f aca="false">IF(N136="","",IF(N136="-","-",IF(UPPER(N136)="AB","+",VLOOKUP(N136,'විෂය තොරතුරු'!$P$24:$Q$28,2))))</f>
        <v/>
      </c>
      <c r="AZ136" s="167" t="str">
        <f aca="false">IF(O136="","",IF(O136="-","-",IF(UPPER(O136)="AB","+",VLOOKUP(O136,'විෂය තොරතුරු'!$P$24:$Q$28,2))))</f>
        <v/>
      </c>
      <c r="BA136" s="168" t="str">
        <f aca="false">IF(P136="","",IF(P136="-","-",IF(UPPER(P136)="AB","+",VLOOKUP(P136,'විෂය තොරතුරු'!$P$24:$Q$28,2))))</f>
        <v/>
      </c>
      <c r="BB136" s="168" t="str">
        <f aca="false">IF(Q136="","",IF(Q136="-","-",IF(UPPER(Q136)="AB","+",VLOOKUP(Q136,'විෂය තොරතුරු'!$P$24:$Q$28,2))))</f>
        <v/>
      </c>
      <c r="BC136" s="168" t="str">
        <f aca="false">IF(R136="","",IF(R136="-","-",IF(UPPER(R136)="AB","+",VLOOKUP(R136,'විෂය තොරතුරු'!$P$24:$Q$28,2))))</f>
        <v/>
      </c>
      <c r="BD136" s="168" t="str">
        <f aca="false">IF(S136="","",IF(S136="-","-",IF(UPPER(S136)="AB","+",VLOOKUP(S136,'විෂය තොරතුරු'!$P$24:$Q$28,2))))</f>
        <v/>
      </c>
      <c r="BE136" s="168" t="str">
        <f aca="false">IF(T136="","",IF(T136="-","-",IF(UPPER(T136)="AB","+",VLOOKUP(T136,'විෂය තොරතුරු'!$P$24:$Q$28,2))))</f>
        <v/>
      </c>
      <c r="BF136" s="168" t="str">
        <f aca="false">IF(U136="","",IF(U136="-","-",IF(UPPER(U136)="AB","+",VLOOKUP(U136,'විෂය තොරතුරු'!$P$24:$Q$28,2))))</f>
        <v/>
      </c>
      <c r="BG136" s="170" t="str">
        <f aca="false">IF(V136="","",IF(V136="-","-",IF(UPPER(V136)="AB","+",VLOOKUP(V136,'විෂය තොරතුරු'!$P$24:$Q$28,2))))</f>
        <v/>
      </c>
      <c r="BH136" s="171" t="str">
        <f aca="false">IF(W136="","",IF(W136="-","-",IF(UPPER(W136)="AB","+",VLOOKUP(W136,'විෂය තොරතුරු'!$P$24:$Q$28,2))))</f>
        <v/>
      </c>
      <c r="BI136" s="168" t="str">
        <f aca="false">IF(X136="","",IF(X136="-","-",IF(UPPER(X136)="AB","+",VLOOKUP(X136,'විෂය තොරතුරු'!$P$24:$Q$28,2))))</f>
        <v/>
      </c>
      <c r="BJ136" s="168" t="str">
        <f aca="false">IF(Y136="","",IF(Y136="-","-",IF(UPPER(Y136)="AB","+",VLOOKUP(Y136,'විෂය තොරතුරු'!$P$24:$Q$28,2))))</f>
        <v/>
      </c>
      <c r="BK136" s="168" t="str">
        <f aca="false">IF(Z136="","",IF(Z136="-","-",IF(UPPER(Z136)="AB","+",VLOOKUP(Z136,'විෂය තොරතුරු'!$P$24:$Q$28,2))))</f>
        <v/>
      </c>
      <c r="BL136" s="168" t="str">
        <f aca="false">IF(AA136="","",IF(AA136="-","-",IF(UPPER(AA136)="AB","+",VLOOKUP(AA136,'විෂය තොරතුරු'!$P$24:$Q$28,2))))</f>
        <v/>
      </c>
      <c r="BM136" s="168" t="str">
        <f aca="false">IF(AB136="","",IF(AB136="-","-",IF(UPPER(AB136)="AB","+",VLOOKUP(AB136,'විෂය තොරතුරු'!$P$24:$Q$28,2))))</f>
        <v/>
      </c>
      <c r="BN136" s="168" t="str">
        <f aca="false">IF(AC136="","",IF(AC136="-","-",IF(UPPER(AC136)="AB","+",VLOOKUP(AC136,'විෂය තොරතුරු'!$P$24:$Q$28,2))))</f>
        <v/>
      </c>
      <c r="BO136" s="169" t="str">
        <f aca="false">IF(AD136="","",IF(AD136="-","-",IF(UPPER(AD136)="AB","+",VLOOKUP(AD136,'විෂය තොරතුරු'!$P$24:$Q$28,2))))</f>
        <v/>
      </c>
      <c r="BP136" s="171" t="str">
        <f aca="false">IF(AE136="","",IF(AE136="-","-",IF(UPPER(AE136)="AB","+",VLOOKUP(AE136,'විෂය තොරතුරු'!$P$24:$Q$28,2))))</f>
        <v/>
      </c>
      <c r="BQ136" s="168" t="str">
        <f aca="false">IF(AF136="","",IF(AF136="-","-",IF(UPPER(AF136)="AB","+",VLOOKUP(AF136,'විෂය තොරතුරු'!$P$24:$Q$28,2))))</f>
        <v/>
      </c>
      <c r="BR136" s="168" t="str">
        <f aca="false">IF(AG136="","",IF(AG136="-","-",IF(UPPER(AG136)="AB","+",VLOOKUP(AG136,'විෂය තොරතුරු'!$P$24:$Q$28,2))))</f>
        <v/>
      </c>
      <c r="BS136" s="168" t="str">
        <f aca="false">IF(AH136="","",IF(AH136="-","-",IF(UPPER(AH136)="AB","+",VLOOKUP(AH136,'විෂය තොරතුරු'!$P$24:$Q$28,2))))</f>
        <v/>
      </c>
      <c r="BT136" s="168" t="str">
        <f aca="false">IF(AI136="","",IF(AI136="-","-",IF(UPPER(AI136)="AB","+",VLOOKUP(AI136,'විෂය තොරතුරු'!$P$24:$Q$28,2))))</f>
        <v/>
      </c>
      <c r="BU136" s="168" t="str">
        <f aca="false">IF(AJ136="","",IF(AJ136="-","-",IF(UPPER(AJ136)="AB","+",VLOOKUP(AJ136,'විෂය තොරතුරු'!$P$24:$Q$28,2))))</f>
        <v/>
      </c>
      <c r="BV136" s="168" t="str">
        <f aca="false">IF(AK136="","",IF(AK136="-","-",IF(UPPER(AK136)="AB","+",VLOOKUP(AK136,'විෂය තොරතුරු'!$P$24:$Q$28,2))))</f>
        <v/>
      </c>
      <c r="BW136" s="169" t="str">
        <f aca="false">IF(AL136="","",IF(AL136="-","-",IF(UPPER(AL136)="AB","+",VLOOKUP(AL136,'විෂය තොරතුරු'!$P$24:$Q$28,2))))</f>
        <v/>
      </c>
      <c r="BX136" s="171" t="str">
        <f aca="false">IF($B136="","",COUNTIF($AP136:$BW136,"A"))</f>
        <v/>
      </c>
      <c r="BY136" s="171" t="str">
        <f aca="false">IF($B136="","",COUNTIF($AP136:$BW136,"B"))</f>
        <v/>
      </c>
      <c r="BZ136" s="171" t="str">
        <f aca="false">IF($B136="","",COUNTIF($AP136:$BW136,"C"))</f>
        <v/>
      </c>
      <c r="CA136" s="171" t="str">
        <f aca="false">IF($B136="","",COUNTIF($AP136:$BW136,"S"))</f>
        <v/>
      </c>
      <c r="CB136" s="171" t="str">
        <f aca="false">IF($B136="","",COUNTIF($AP136:$BW136,"W"))</f>
        <v/>
      </c>
      <c r="CC136" s="171" t="str">
        <f aca="false">IF(B136="","",SUM(BX136:CA136))</f>
        <v/>
      </c>
      <c r="CD136" s="169" t="str">
        <f aca="false">IF(B136="","",SUM(BX136:BZ136))</f>
        <v/>
      </c>
      <c r="CE136" s="172" t="str">
        <f aca="false">IF(B136="","",IF(AND(CC136&gt;=6,CD136&gt;=3,OR(E136&gt;=35,F136&gt;=35),L136&gt;=35),"6/3 සමත්",IF(AND(CC136&gt;=5,CD136&gt;=3,OR(E136&gt;=35,F136&gt;=35,L136&gt;=35)),"5/3 සමත්",IF(AND(CC136&gt;=4,CD136&gt;=1,OR(E136&gt;=20,F136&gt;=20,L136&gt;=20)),"සමත් කළ හැකි",IF(CB136=9,"W9","අසමත් ?")))))</f>
        <v/>
      </c>
    </row>
    <row r="137" customFormat="false" ht="13.8" hidden="false" customHeight="false" outlineLevel="0" collapsed="false">
      <c r="A137" s="160" t="n">
        <v>38</v>
      </c>
      <c r="B137" s="161"/>
      <c r="C137" s="161"/>
      <c r="D137" s="162"/>
      <c r="E137" s="163"/>
      <c r="F137" s="164"/>
      <c r="G137" s="163"/>
      <c r="H137" s="165"/>
      <c r="I137" s="165"/>
      <c r="J137" s="164"/>
      <c r="K137" s="163"/>
      <c r="L137" s="165"/>
      <c r="M137" s="165"/>
      <c r="N137" s="164"/>
      <c r="O137" s="163"/>
      <c r="P137" s="165"/>
      <c r="Q137" s="165"/>
      <c r="R137" s="165"/>
      <c r="S137" s="165"/>
      <c r="T137" s="165"/>
      <c r="U137" s="165"/>
      <c r="V137" s="164"/>
      <c r="W137" s="163"/>
      <c r="X137" s="165"/>
      <c r="Y137" s="165"/>
      <c r="Z137" s="165"/>
      <c r="AA137" s="165"/>
      <c r="AB137" s="165"/>
      <c r="AC137" s="165"/>
      <c r="AD137" s="164"/>
      <c r="AE137" s="163"/>
      <c r="AF137" s="165"/>
      <c r="AG137" s="165"/>
      <c r="AH137" s="165"/>
      <c r="AI137" s="165"/>
      <c r="AJ137" s="165"/>
      <c r="AK137" s="165"/>
      <c r="AL137" s="166"/>
      <c r="AM137" s="167" t="str">
        <f aca="false">IF(B137="","",SUM(E137:AL137))</f>
        <v/>
      </c>
      <c r="AN137" s="168" t="str">
        <f aca="false">IF(B137="","",AM137/9)</f>
        <v/>
      </c>
      <c r="AO137" s="169" t="str">
        <f aca="false">IF(B137="","",IF(AM137=0,"-",RANK(AM137,$AM$100:$AM$149,0)))</f>
        <v/>
      </c>
      <c r="AP137" s="167" t="str">
        <f aca="false">IF(E137="","",IF(E137="-","-",IF(UPPER(E137)="AB","+",VLOOKUP(E137,'විෂය තොරතුරු'!$P$24:$Q$28,2))))</f>
        <v/>
      </c>
      <c r="AQ137" s="168" t="str">
        <f aca="false">IF(F137="","",IF(F137="-","-",IF(UPPER(F137)="AB","+",VLOOKUP(F137,'විෂය තොරතුරු'!$P$24:$Q$28,2))))</f>
        <v/>
      </c>
      <c r="AR137" s="168" t="str">
        <f aca="false">IF(G137="","",IF(G137="-","-",IF(UPPER(G137)="AB","+",VLOOKUP(G137,'විෂය තොරතුරු'!$P$24:$Q$28,2))))</f>
        <v/>
      </c>
      <c r="AS137" s="168" t="str">
        <f aca="false">IF(H137="","",IF(H137="-","-",IF(UPPER(H137)="AB","+",VLOOKUP(H137,'විෂය තොරතුරු'!$P$24:$Q$28,2))))</f>
        <v/>
      </c>
      <c r="AT137" s="168" t="str">
        <f aca="false">IF(I137="","",IF(I137="-","-",IF(UPPER(I137)="AB","+",VLOOKUP(I137,'විෂය තොරතුරු'!$P$24:$Q$28,2))))</f>
        <v/>
      </c>
      <c r="AU137" s="170" t="str">
        <f aca="false">IF(J137="","",IF(J137="-","-",IF(UPPER(J137)="AB","+",VLOOKUP(J137,'විෂය තොරතුරු'!$P$24:$Q$28,2))))</f>
        <v/>
      </c>
      <c r="AV137" s="171" t="str">
        <f aca="false">IF(K137="","",IF(K137="-","-",IF(UPPER(K137)="AB","+",VLOOKUP(K137,'විෂය තොරතුරු'!$P$24:$Q$28,2))))</f>
        <v/>
      </c>
      <c r="AW137" s="168" t="str">
        <f aca="false">IF(L137="","",IF(L137="-","-",IF(UPPER(L137)="AB","+",VLOOKUP(L137,'විෂය තොරතුරු'!$P$24:$Q$28,2))))</f>
        <v/>
      </c>
      <c r="AX137" s="168" t="str">
        <f aca="false">IF(M137="","",IF(M137="-","-",IF(UPPER(M137)="AB","+",VLOOKUP(M137,'විෂය තොරතුරු'!$P$24:$Q$28,2))))</f>
        <v/>
      </c>
      <c r="AY137" s="169" t="str">
        <f aca="false">IF(N137="","",IF(N137="-","-",IF(UPPER(N137)="AB","+",VLOOKUP(N137,'විෂය තොරතුරු'!$P$24:$Q$28,2))))</f>
        <v/>
      </c>
      <c r="AZ137" s="167" t="str">
        <f aca="false">IF(O137="","",IF(O137="-","-",IF(UPPER(O137)="AB","+",VLOOKUP(O137,'විෂය තොරතුරු'!$P$24:$Q$28,2))))</f>
        <v/>
      </c>
      <c r="BA137" s="168" t="str">
        <f aca="false">IF(P137="","",IF(P137="-","-",IF(UPPER(P137)="AB","+",VLOOKUP(P137,'විෂය තොරතුරු'!$P$24:$Q$28,2))))</f>
        <v/>
      </c>
      <c r="BB137" s="168" t="str">
        <f aca="false">IF(Q137="","",IF(Q137="-","-",IF(UPPER(Q137)="AB","+",VLOOKUP(Q137,'විෂය තොරතුරු'!$P$24:$Q$28,2))))</f>
        <v/>
      </c>
      <c r="BC137" s="168" t="str">
        <f aca="false">IF(R137="","",IF(R137="-","-",IF(UPPER(R137)="AB","+",VLOOKUP(R137,'විෂය තොරතුරු'!$P$24:$Q$28,2))))</f>
        <v/>
      </c>
      <c r="BD137" s="168" t="str">
        <f aca="false">IF(S137="","",IF(S137="-","-",IF(UPPER(S137)="AB","+",VLOOKUP(S137,'විෂය තොරතුරු'!$P$24:$Q$28,2))))</f>
        <v/>
      </c>
      <c r="BE137" s="168" t="str">
        <f aca="false">IF(T137="","",IF(T137="-","-",IF(UPPER(T137)="AB","+",VLOOKUP(T137,'විෂය තොරතුරු'!$P$24:$Q$28,2))))</f>
        <v/>
      </c>
      <c r="BF137" s="168" t="str">
        <f aca="false">IF(U137="","",IF(U137="-","-",IF(UPPER(U137)="AB","+",VLOOKUP(U137,'විෂය තොරතුරු'!$P$24:$Q$28,2))))</f>
        <v/>
      </c>
      <c r="BG137" s="170" t="str">
        <f aca="false">IF(V137="","",IF(V137="-","-",IF(UPPER(V137)="AB","+",VLOOKUP(V137,'විෂය තොරතුරු'!$P$24:$Q$28,2))))</f>
        <v/>
      </c>
      <c r="BH137" s="171" t="str">
        <f aca="false">IF(W137="","",IF(W137="-","-",IF(UPPER(W137)="AB","+",VLOOKUP(W137,'විෂය තොරතුරු'!$P$24:$Q$28,2))))</f>
        <v/>
      </c>
      <c r="BI137" s="168" t="str">
        <f aca="false">IF(X137="","",IF(X137="-","-",IF(UPPER(X137)="AB","+",VLOOKUP(X137,'විෂය තොරතුරු'!$P$24:$Q$28,2))))</f>
        <v/>
      </c>
      <c r="BJ137" s="168" t="str">
        <f aca="false">IF(Y137="","",IF(Y137="-","-",IF(UPPER(Y137)="AB","+",VLOOKUP(Y137,'විෂය තොරතුරු'!$P$24:$Q$28,2))))</f>
        <v/>
      </c>
      <c r="BK137" s="168" t="str">
        <f aca="false">IF(Z137="","",IF(Z137="-","-",IF(UPPER(Z137)="AB","+",VLOOKUP(Z137,'විෂය තොරතුරු'!$P$24:$Q$28,2))))</f>
        <v/>
      </c>
      <c r="BL137" s="168" t="str">
        <f aca="false">IF(AA137="","",IF(AA137="-","-",IF(UPPER(AA137)="AB","+",VLOOKUP(AA137,'විෂය තොරතුරු'!$P$24:$Q$28,2))))</f>
        <v/>
      </c>
      <c r="BM137" s="168" t="str">
        <f aca="false">IF(AB137="","",IF(AB137="-","-",IF(UPPER(AB137)="AB","+",VLOOKUP(AB137,'විෂය තොරතුරු'!$P$24:$Q$28,2))))</f>
        <v/>
      </c>
      <c r="BN137" s="168" t="str">
        <f aca="false">IF(AC137="","",IF(AC137="-","-",IF(UPPER(AC137)="AB","+",VLOOKUP(AC137,'විෂය තොරතුරු'!$P$24:$Q$28,2))))</f>
        <v/>
      </c>
      <c r="BO137" s="169" t="str">
        <f aca="false">IF(AD137="","",IF(AD137="-","-",IF(UPPER(AD137)="AB","+",VLOOKUP(AD137,'විෂය තොරතුරු'!$P$24:$Q$28,2))))</f>
        <v/>
      </c>
      <c r="BP137" s="171" t="str">
        <f aca="false">IF(AE137="","",IF(AE137="-","-",IF(UPPER(AE137)="AB","+",VLOOKUP(AE137,'විෂය තොරතුරු'!$P$24:$Q$28,2))))</f>
        <v/>
      </c>
      <c r="BQ137" s="168" t="str">
        <f aca="false">IF(AF137="","",IF(AF137="-","-",IF(UPPER(AF137)="AB","+",VLOOKUP(AF137,'විෂය තොරතුරු'!$P$24:$Q$28,2))))</f>
        <v/>
      </c>
      <c r="BR137" s="168" t="str">
        <f aca="false">IF(AG137="","",IF(AG137="-","-",IF(UPPER(AG137)="AB","+",VLOOKUP(AG137,'විෂය තොරතුරු'!$P$24:$Q$28,2))))</f>
        <v/>
      </c>
      <c r="BS137" s="168" t="str">
        <f aca="false">IF(AH137="","",IF(AH137="-","-",IF(UPPER(AH137)="AB","+",VLOOKUP(AH137,'විෂය තොරතුරු'!$P$24:$Q$28,2))))</f>
        <v/>
      </c>
      <c r="BT137" s="168" t="str">
        <f aca="false">IF(AI137="","",IF(AI137="-","-",IF(UPPER(AI137)="AB","+",VLOOKUP(AI137,'විෂය තොරතුරු'!$P$24:$Q$28,2))))</f>
        <v/>
      </c>
      <c r="BU137" s="168" t="str">
        <f aca="false">IF(AJ137="","",IF(AJ137="-","-",IF(UPPER(AJ137)="AB","+",VLOOKUP(AJ137,'විෂය තොරතුරු'!$P$24:$Q$28,2))))</f>
        <v/>
      </c>
      <c r="BV137" s="168" t="str">
        <f aca="false">IF(AK137="","",IF(AK137="-","-",IF(UPPER(AK137)="AB","+",VLOOKUP(AK137,'විෂය තොරතුරු'!$P$24:$Q$28,2))))</f>
        <v/>
      </c>
      <c r="BW137" s="169" t="str">
        <f aca="false">IF(AL137="","",IF(AL137="-","-",IF(UPPER(AL137)="AB","+",VLOOKUP(AL137,'විෂය තොරතුරු'!$P$24:$Q$28,2))))</f>
        <v/>
      </c>
      <c r="BX137" s="171" t="str">
        <f aca="false">IF($B137="","",COUNTIF($AP137:$BW137,"A"))</f>
        <v/>
      </c>
      <c r="BY137" s="171" t="str">
        <f aca="false">IF($B137="","",COUNTIF($AP137:$BW137,"B"))</f>
        <v/>
      </c>
      <c r="BZ137" s="171" t="str">
        <f aca="false">IF($B137="","",COUNTIF($AP137:$BW137,"C"))</f>
        <v/>
      </c>
      <c r="CA137" s="171" t="str">
        <f aca="false">IF($B137="","",COUNTIF($AP137:$BW137,"S"))</f>
        <v/>
      </c>
      <c r="CB137" s="171" t="str">
        <f aca="false">IF($B137="","",COUNTIF($AP137:$BW137,"W"))</f>
        <v/>
      </c>
      <c r="CC137" s="171" t="str">
        <f aca="false">IF(B137="","",SUM(BX137:CA137))</f>
        <v/>
      </c>
      <c r="CD137" s="169" t="str">
        <f aca="false">IF(B137="","",SUM(BX137:BZ137))</f>
        <v/>
      </c>
      <c r="CE137" s="172" t="str">
        <f aca="false">IF(B137="","",IF(AND(CC137&gt;=6,CD137&gt;=3,OR(E137&gt;=35,F137&gt;=35),L137&gt;=35),"6/3 සමත්",IF(AND(CC137&gt;=5,CD137&gt;=3,OR(E137&gt;=35,F137&gt;=35,L137&gt;=35)),"5/3 සමත්",IF(AND(CC137&gt;=4,CD137&gt;=1,OR(E137&gt;=20,F137&gt;=20,L137&gt;=20)),"සමත් කළ හැකි",IF(CB137=9,"W9","අසමත් ?")))))</f>
        <v/>
      </c>
    </row>
    <row r="138" customFormat="false" ht="13.8" hidden="false" customHeight="false" outlineLevel="0" collapsed="false">
      <c r="A138" s="160" t="n">
        <v>39</v>
      </c>
      <c r="B138" s="161"/>
      <c r="C138" s="161"/>
      <c r="D138" s="162"/>
      <c r="E138" s="163"/>
      <c r="F138" s="164"/>
      <c r="G138" s="163"/>
      <c r="H138" s="165"/>
      <c r="I138" s="165"/>
      <c r="J138" s="164"/>
      <c r="K138" s="163"/>
      <c r="L138" s="165"/>
      <c r="M138" s="165"/>
      <c r="N138" s="164"/>
      <c r="O138" s="163"/>
      <c r="P138" s="165"/>
      <c r="Q138" s="165"/>
      <c r="R138" s="165"/>
      <c r="S138" s="165"/>
      <c r="T138" s="165"/>
      <c r="U138" s="165"/>
      <c r="V138" s="164"/>
      <c r="W138" s="163"/>
      <c r="X138" s="165"/>
      <c r="Y138" s="165"/>
      <c r="Z138" s="165"/>
      <c r="AA138" s="165"/>
      <c r="AB138" s="165"/>
      <c r="AC138" s="165"/>
      <c r="AD138" s="164"/>
      <c r="AE138" s="163"/>
      <c r="AF138" s="165"/>
      <c r="AG138" s="165"/>
      <c r="AH138" s="165"/>
      <c r="AI138" s="165"/>
      <c r="AJ138" s="165"/>
      <c r="AK138" s="165"/>
      <c r="AL138" s="166"/>
      <c r="AM138" s="167" t="str">
        <f aca="false">IF(B138="","",SUM(E138:AL138))</f>
        <v/>
      </c>
      <c r="AN138" s="168" t="str">
        <f aca="false">IF(B138="","",AM138/9)</f>
        <v/>
      </c>
      <c r="AO138" s="169" t="str">
        <f aca="false">IF(B138="","",IF(AM138=0,"-",RANK(AM138,$AM$100:$AM$149,0)))</f>
        <v/>
      </c>
      <c r="AP138" s="167" t="str">
        <f aca="false">IF(E138="","",IF(E138="-","-",IF(UPPER(E138)="AB","+",VLOOKUP(E138,'විෂය තොරතුරු'!$P$24:$Q$28,2))))</f>
        <v/>
      </c>
      <c r="AQ138" s="168" t="str">
        <f aca="false">IF(F138="","",IF(F138="-","-",IF(UPPER(F138)="AB","+",VLOOKUP(F138,'විෂය තොරතුරු'!$P$24:$Q$28,2))))</f>
        <v/>
      </c>
      <c r="AR138" s="168" t="str">
        <f aca="false">IF(G138="","",IF(G138="-","-",IF(UPPER(G138)="AB","+",VLOOKUP(G138,'විෂය තොරතුරු'!$P$24:$Q$28,2))))</f>
        <v/>
      </c>
      <c r="AS138" s="168" t="str">
        <f aca="false">IF(H138="","",IF(H138="-","-",IF(UPPER(H138)="AB","+",VLOOKUP(H138,'විෂය තොරතුරු'!$P$24:$Q$28,2))))</f>
        <v/>
      </c>
      <c r="AT138" s="168" t="str">
        <f aca="false">IF(I138="","",IF(I138="-","-",IF(UPPER(I138)="AB","+",VLOOKUP(I138,'විෂය තොරතුරු'!$P$24:$Q$28,2))))</f>
        <v/>
      </c>
      <c r="AU138" s="170" t="str">
        <f aca="false">IF(J138="","",IF(J138="-","-",IF(UPPER(J138)="AB","+",VLOOKUP(J138,'විෂය තොරතුරු'!$P$24:$Q$28,2))))</f>
        <v/>
      </c>
      <c r="AV138" s="171" t="str">
        <f aca="false">IF(K138="","",IF(K138="-","-",IF(UPPER(K138)="AB","+",VLOOKUP(K138,'විෂය තොරතුරු'!$P$24:$Q$28,2))))</f>
        <v/>
      </c>
      <c r="AW138" s="168" t="str">
        <f aca="false">IF(L138="","",IF(L138="-","-",IF(UPPER(L138)="AB","+",VLOOKUP(L138,'විෂය තොරතුරු'!$P$24:$Q$28,2))))</f>
        <v/>
      </c>
      <c r="AX138" s="168" t="str">
        <f aca="false">IF(M138="","",IF(M138="-","-",IF(UPPER(M138)="AB","+",VLOOKUP(M138,'විෂය තොරතුරු'!$P$24:$Q$28,2))))</f>
        <v/>
      </c>
      <c r="AY138" s="169" t="str">
        <f aca="false">IF(N138="","",IF(N138="-","-",IF(UPPER(N138)="AB","+",VLOOKUP(N138,'විෂය තොරතුරු'!$P$24:$Q$28,2))))</f>
        <v/>
      </c>
      <c r="AZ138" s="167" t="str">
        <f aca="false">IF(O138="","",IF(O138="-","-",IF(UPPER(O138)="AB","+",VLOOKUP(O138,'විෂය තොරතුරු'!$P$24:$Q$28,2))))</f>
        <v/>
      </c>
      <c r="BA138" s="168" t="str">
        <f aca="false">IF(P138="","",IF(P138="-","-",IF(UPPER(P138)="AB","+",VLOOKUP(P138,'විෂය තොරතුරු'!$P$24:$Q$28,2))))</f>
        <v/>
      </c>
      <c r="BB138" s="168" t="str">
        <f aca="false">IF(Q138="","",IF(Q138="-","-",IF(UPPER(Q138)="AB","+",VLOOKUP(Q138,'විෂය තොරතුරු'!$P$24:$Q$28,2))))</f>
        <v/>
      </c>
      <c r="BC138" s="168" t="str">
        <f aca="false">IF(R138="","",IF(R138="-","-",IF(UPPER(R138)="AB","+",VLOOKUP(R138,'විෂය තොරතුරු'!$P$24:$Q$28,2))))</f>
        <v/>
      </c>
      <c r="BD138" s="168" t="str">
        <f aca="false">IF(S138="","",IF(S138="-","-",IF(UPPER(S138)="AB","+",VLOOKUP(S138,'විෂය තොරතුරු'!$P$24:$Q$28,2))))</f>
        <v/>
      </c>
      <c r="BE138" s="168" t="str">
        <f aca="false">IF(T138="","",IF(T138="-","-",IF(UPPER(T138)="AB","+",VLOOKUP(T138,'විෂය තොරතුරු'!$P$24:$Q$28,2))))</f>
        <v/>
      </c>
      <c r="BF138" s="168" t="str">
        <f aca="false">IF(U138="","",IF(U138="-","-",IF(UPPER(U138)="AB","+",VLOOKUP(U138,'විෂය තොරතුරු'!$P$24:$Q$28,2))))</f>
        <v/>
      </c>
      <c r="BG138" s="170" t="str">
        <f aca="false">IF(V138="","",IF(V138="-","-",IF(UPPER(V138)="AB","+",VLOOKUP(V138,'විෂය තොරතුරු'!$P$24:$Q$28,2))))</f>
        <v/>
      </c>
      <c r="BH138" s="171" t="str">
        <f aca="false">IF(W138="","",IF(W138="-","-",IF(UPPER(W138)="AB","+",VLOOKUP(W138,'විෂය තොරතුරු'!$P$24:$Q$28,2))))</f>
        <v/>
      </c>
      <c r="BI138" s="168" t="str">
        <f aca="false">IF(X138="","",IF(X138="-","-",IF(UPPER(X138)="AB","+",VLOOKUP(X138,'විෂය තොරතුරු'!$P$24:$Q$28,2))))</f>
        <v/>
      </c>
      <c r="BJ138" s="168" t="str">
        <f aca="false">IF(Y138="","",IF(Y138="-","-",IF(UPPER(Y138)="AB","+",VLOOKUP(Y138,'විෂය තොරතුරු'!$P$24:$Q$28,2))))</f>
        <v/>
      </c>
      <c r="BK138" s="168" t="str">
        <f aca="false">IF(Z138="","",IF(Z138="-","-",IF(UPPER(Z138)="AB","+",VLOOKUP(Z138,'විෂය තොරතුරු'!$P$24:$Q$28,2))))</f>
        <v/>
      </c>
      <c r="BL138" s="168" t="str">
        <f aca="false">IF(AA138="","",IF(AA138="-","-",IF(UPPER(AA138)="AB","+",VLOOKUP(AA138,'විෂය තොරතුරු'!$P$24:$Q$28,2))))</f>
        <v/>
      </c>
      <c r="BM138" s="168" t="str">
        <f aca="false">IF(AB138="","",IF(AB138="-","-",IF(UPPER(AB138)="AB","+",VLOOKUP(AB138,'විෂය තොරතුරු'!$P$24:$Q$28,2))))</f>
        <v/>
      </c>
      <c r="BN138" s="168" t="str">
        <f aca="false">IF(AC138="","",IF(AC138="-","-",IF(UPPER(AC138)="AB","+",VLOOKUP(AC138,'විෂය තොරතුරු'!$P$24:$Q$28,2))))</f>
        <v/>
      </c>
      <c r="BO138" s="169" t="str">
        <f aca="false">IF(AD138="","",IF(AD138="-","-",IF(UPPER(AD138)="AB","+",VLOOKUP(AD138,'විෂය තොරතුරු'!$P$24:$Q$28,2))))</f>
        <v/>
      </c>
      <c r="BP138" s="171" t="str">
        <f aca="false">IF(AE138="","",IF(AE138="-","-",IF(UPPER(AE138)="AB","+",VLOOKUP(AE138,'විෂය තොරතුරු'!$P$24:$Q$28,2))))</f>
        <v/>
      </c>
      <c r="BQ138" s="168" t="str">
        <f aca="false">IF(AF138="","",IF(AF138="-","-",IF(UPPER(AF138)="AB","+",VLOOKUP(AF138,'විෂය තොරතුරු'!$P$24:$Q$28,2))))</f>
        <v/>
      </c>
      <c r="BR138" s="168" t="str">
        <f aca="false">IF(AG138="","",IF(AG138="-","-",IF(UPPER(AG138)="AB","+",VLOOKUP(AG138,'විෂය තොරතුරු'!$P$24:$Q$28,2))))</f>
        <v/>
      </c>
      <c r="BS138" s="168" t="str">
        <f aca="false">IF(AH138="","",IF(AH138="-","-",IF(UPPER(AH138)="AB","+",VLOOKUP(AH138,'විෂය තොරතුරු'!$P$24:$Q$28,2))))</f>
        <v/>
      </c>
      <c r="BT138" s="168" t="str">
        <f aca="false">IF(AI138="","",IF(AI138="-","-",IF(UPPER(AI138)="AB","+",VLOOKUP(AI138,'විෂය තොරතුරු'!$P$24:$Q$28,2))))</f>
        <v/>
      </c>
      <c r="BU138" s="168" t="str">
        <f aca="false">IF(AJ138="","",IF(AJ138="-","-",IF(UPPER(AJ138)="AB","+",VLOOKUP(AJ138,'විෂය තොරතුරු'!$P$24:$Q$28,2))))</f>
        <v/>
      </c>
      <c r="BV138" s="168" t="str">
        <f aca="false">IF(AK138="","",IF(AK138="-","-",IF(UPPER(AK138)="AB","+",VLOOKUP(AK138,'විෂය තොරතුරු'!$P$24:$Q$28,2))))</f>
        <v/>
      </c>
      <c r="BW138" s="169" t="str">
        <f aca="false">IF(AL138="","",IF(AL138="-","-",IF(UPPER(AL138)="AB","+",VLOOKUP(AL138,'විෂය තොරතුරු'!$P$24:$Q$28,2))))</f>
        <v/>
      </c>
      <c r="BX138" s="171" t="str">
        <f aca="false">IF($B138="","",COUNTIF($AP138:$BW138,"A"))</f>
        <v/>
      </c>
      <c r="BY138" s="171" t="str">
        <f aca="false">IF($B138="","",COUNTIF($AP138:$BW138,"B"))</f>
        <v/>
      </c>
      <c r="BZ138" s="171" t="str">
        <f aca="false">IF($B138="","",COUNTIF($AP138:$BW138,"C"))</f>
        <v/>
      </c>
      <c r="CA138" s="171" t="str">
        <f aca="false">IF($B138="","",COUNTIF($AP138:$BW138,"S"))</f>
        <v/>
      </c>
      <c r="CB138" s="171" t="str">
        <f aca="false">IF($B138="","",COUNTIF($AP138:$BW138,"W"))</f>
        <v/>
      </c>
      <c r="CC138" s="171" t="str">
        <f aca="false">IF(B138="","",SUM(BX138:CA138))</f>
        <v/>
      </c>
      <c r="CD138" s="169" t="str">
        <f aca="false">IF(B138="","",SUM(BX138:BZ138))</f>
        <v/>
      </c>
      <c r="CE138" s="172" t="str">
        <f aca="false">IF(B138="","",IF(AND(CC138&gt;=6,CD138&gt;=3,OR(E138&gt;=35,F138&gt;=35),L138&gt;=35),"6/3 සමත්",IF(AND(CC138&gt;=5,CD138&gt;=3,OR(E138&gt;=35,F138&gt;=35,L138&gt;=35)),"5/3 සමත්",IF(AND(CC138&gt;=4,CD138&gt;=1,OR(E138&gt;=20,F138&gt;=20,L138&gt;=20)),"සමත් කළ හැකි",IF(CB138=9,"W9","අසමත් ?")))))</f>
        <v/>
      </c>
    </row>
    <row r="139" customFormat="false" ht="13.8" hidden="false" customHeight="false" outlineLevel="0" collapsed="false">
      <c r="A139" s="160" t="n">
        <v>40</v>
      </c>
      <c r="B139" s="161"/>
      <c r="C139" s="161"/>
      <c r="D139" s="162"/>
      <c r="E139" s="163"/>
      <c r="F139" s="164"/>
      <c r="G139" s="163"/>
      <c r="H139" s="165"/>
      <c r="I139" s="165"/>
      <c r="J139" s="164"/>
      <c r="K139" s="163"/>
      <c r="L139" s="165"/>
      <c r="M139" s="165"/>
      <c r="N139" s="164"/>
      <c r="O139" s="163"/>
      <c r="P139" s="165"/>
      <c r="Q139" s="165"/>
      <c r="R139" s="165"/>
      <c r="S139" s="165"/>
      <c r="T139" s="165"/>
      <c r="U139" s="165"/>
      <c r="V139" s="164"/>
      <c r="W139" s="163"/>
      <c r="X139" s="165"/>
      <c r="Y139" s="165"/>
      <c r="Z139" s="165"/>
      <c r="AA139" s="165"/>
      <c r="AB139" s="165"/>
      <c r="AC139" s="165"/>
      <c r="AD139" s="164"/>
      <c r="AE139" s="163"/>
      <c r="AF139" s="165"/>
      <c r="AG139" s="165"/>
      <c r="AH139" s="165"/>
      <c r="AI139" s="165"/>
      <c r="AJ139" s="165"/>
      <c r="AK139" s="165"/>
      <c r="AL139" s="166"/>
      <c r="AM139" s="167" t="str">
        <f aca="false">IF(B139="","",SUM(E139:AL139))</f>
        <v/>
      </c>
      <c r="AN139" s="168" t="str">
        <f aca="false">IF(B139="","",AM139/9)</f>
        <v/>
      </c>
      <c r="AO139" s="169" t="str">
        <f aca="false">IF(B139="","",IF(AM139=0,"-",RANK(AM139,$AM$100:$AM$149,0)))</f>
        <v/>
      </c>
      <c r="AP139" s="167" t="str">
        <f aca="false">IF(E139="","",IF(E139="-","-",IF(UPPER(E139)="AB","+",VLOOKUP(E139,'විෂය තොරතුරු'!$P$24:$Q$28,2))))</f>
        <v/>
      </c>
      <c r="AQ139" s="168" t="str">
        <f aca="false">IF(F139="","",IF(F139="-","-",IF(UPPER(F139)="AB","+",VLOOKUP(F139,'විෂය තොරතුරු'!$P$24:$Q$28,2))))</f>
        <v/>
      </c>
      <c r="AR139" s="168" t="str">
        <f aca="false">IF(G139="","",IF(G139="-","-",IF(UPPER(G139)="AB","+",VLOOKUP(G139,'විෂය තොරතුරු'!$P$24:$Q$28,2))))</f>
        <v/>
      </c>
      <c r="AS139" s="168" t="str">
        <f aca="false">IF(H139="","",IF(H139="-","-",IF(UPPER(H139)="AB","+",VLOOKUP(H139,'විෂය තොරතුරු'!$P$24:$Q$28,2))))</f>
        <v/>
      </c>
      <c r="AT139" s="168" t="str">
        <f aca="false">IF(I139="","",IF(I139="-","-",IF(UPPER(I139)="AB","+",VLOOKUP(I139,'විෂය තොරතුරු'!$P$24:$Q$28,2))))</f>
        <v/>
      </c>
      <c r="AU139" s="170" t="str">
        <f aca="false">IF(J139="","",IF(J139="-","-",IF(UPPER(J139)="AB","+",VLOOKUP(J139,'විෂය තොරතුරු'!$P$24:$Q$28,2))))</f>
        <v/>
      </c>
      <c r="AV139" s="171" t="str">
        <f aca="false">IF(K139="","",IF(K139="-","-",IF(UPPER(K139)="AB","+",VLOOKUP(K139,'විෂය තොරතුරු'!$P$24:$Q$28,2))))</f>
        <v/>
      </c>
      <c r="AW139" s="168" t="str">
        <f aca="false">IF(L139="","",IF(L139="-","-",IF(UPPER(L139)="AB","+",VLOOKUP(L139,'විෂය තොරතුරු'!$P$24:$Q$28,2))))</f>
        <v/>
      </c>
      <c r="AX139" s="168" t="str">
        <f aca="false">IF(M139="","",IF(M139="-","-",IF(UPPER(M139)="AB","+",VLOOKUP(M139,'විෂය තොරතුරු'!$P$24:$Q$28,2))))</f>
        <v/>
      </c>
      <c r="AY139" s="169" t="str">
        <f aca="false">IF(N139="","",IF(N139="-","-",IF(UPPER(N139)="AB","+",VLOOKUP(N139,'විෂය තොරතුරු'!$P$24:$Q$28,2))))</f>
        <v/>
      </c>
      <c r="AZ139" s="167" t="str">
        <f aca="false">IF(O139="","",IF(O139="-","-",IF(UPPER(O139)="AB","+",VLOOKUP(O139,'විෂය තොරතුරු'!$P$24:$Q$28,2))))</f>
        <v/>
      </c>
      <c r="BA139" s="168" t="str">
        <f aca="false">IF(P139="","",IF(P139="-","-",IF(UPPER(P139)="AB","+",VLOOKUP(P139,'විෂය තොරතුරු'!$P$24:$Q$28,2))))</f>
        <v/>
      </c>
      <c r="BB139" s="168" t="str">
        <f aca="false">IF(Q139="","",IF(Q139="-","-",IF(UPPER(Q139)="AB","+",VLOOKUP(Q139,'විෂය තොරතුරු'!$P$24:$Q$28,2))))</f>
        <v/>
      </c>
      <c r="BC139" s="168" t="str">
        <f aca="false">IF(R139="","",IF(R139="-","-",IF(UPPER(R139)="AB","+",VLOOKUP(R139,'විෂය තොරතුරු'!$P$24:$Q$28,2))))</f>
        <v/>
      </c>
      <c r="BD139" s="168" t="str">
        <f aca="false">IF(S139="","",IF(S139="-","-",IF(UPPER(S139)="AB","+",VLOOKUP(S139,'විෂය තොරතුරු'!$P$24:$Q$28,2))))</f>
        <v/>
      </c>
      <c r="BE139" s="168" t="str">
        <f aca="false">IF(T139="","",IF(T139="-","-",IF(UPPER(T139)="AB","+",VLOOKUP(T139,'විෂය තොරතුරු'!$P$24:$Q$28,2))))</f>
        <v/>
      </c>
      <c r="BF139" s="168" t="str">
        <f aca="false">IF(U139="","",IF(U139="-","-",IF(UPPER(U139)="AB","+",VLOOKUP(U139,'විෂය තොරතුරු'!$P$24:$Q$28,2))))</f>
        <v/>
      </c>
      <c r="BG139" s="170" t="str">
        <f aca="false">IF(V139="","",IF(V139="-","-",IF(UPPER(V139)="AB","+",VLOOKUP(V139,'විෂය තොරතුරු'!$P$24:$Q$28,2))))</f>
        <v/>
      </c>
      <c r="BH139" s="171" t="str">
        <f aca="false">IF(W139="","",IF(W139="-","-",IF(UPPER(W139)="AB","+",VLOOKUP(W139,'විෂය තොරතුරු'!$P$24:$Q$28,2))))</f>
        <v/>
      </c>
      <c r="BI139" s="168" t="str">
        <f aca="false">IF(X139="","",IF(X139="-","-",IF(UPPER(X139)="AB","+",VLOOKUP(X139,'විෂය තොරතුරු'!$P$24:$Q$28,2))))</f>
        <v/>
      </c>
      <c r="BJ139" s="168" t="str">
        <f aca="false">IF(Y139="","",IF(Y139="-","-",IF(UPPER(Y139)="AB","+",VLOOKUP(Y139,'විෂය තොරතුරු'!$P$24:$Q$28,2))))</f>
        <v/>
      </c>
      <c r="BK139" s="168" t="str">
        <f aca="false">IF(Z139="","",IF(Z139="-","-",IF(UPPER(Z139)="AB","+",VLOOKUP(Z139,'විෂය තොරතුරු'!$P$24:$Q$28,2))))</f>
        <v/>
      </c>
      <c r="BL139" s="168" t="str">
        <f aca="false">IF(AA139="","",IF(AA139="-","-",IF(UPPER(AA139)="AB","+",VLOOKUP(AA139,'විෂය තොරතුරු'!$P$24:$Q$28,2))))</f>
        <v/>
      </c>
      <c r="BM139" s="168" t="str">
        <f aca="false">IF(AB139="","",IF(AB139="-","-",IF(UPPER(AB139)="AB","+",VLOOKUP(AB139,'විෂය තොරතුරු'!$P$24:$Q$28,2))))</f>
        <v/>
      </c>
      <c r="BN139" s="168" t="str">
        <f aca="false">IF(AC139="","",IF(AC139="-","-",IF(UPPER(AC139)="AB","+",VLOOKUP(AC139,'විෂය තොරතුරු'!$P$24:$Q$28,2))))</f>
        <v/>
      </c>
      <c r="BO139" s="169" t="str">
        <f aca="false">IF(AD139="","",IF(AD139="-","-",IF(UPPER(AD139)="AB","+",VLOOKUP(AD139,'විෂය තොරතුරු'!$P$24:$Q$28,2))))</f>
        <v/>
      </c>
      <c r="BP139" s="171" t="str">
        <f aca="false">IF(AE139="","",IF(AE139="-","-",IF(UPPER(AE139)="AB","+",VLOOKUP(AE139,'විෂය තොරතුරු'!$P$24:$Q$28,2))))</f>
        <v/>
      </c>
      <c r="BQ139" s="168" t="str">
        <f aca="false">IF(AF139="","",IF(AF139="-","-",IF(UPPER(AF139)="AB","+",VLOOKUP(AF139,'විෂය තොරතුරු'!$P$24:$Q$28,2))))</f>
        <v/>
      </c>
      <c r="BR139" s="168" t="str">
        <f aca="false">IF(AG139="","",IF(AG139="-","-",IF(UPPER(AG139)="AB","+",VLOOKUP(AG139,'විෂය තොරතුරු'!$P$24:$Q$28,2))))</f>
        <v/>
      </c>
      <c r="BS139" s="168" t="str">
        <f aca="false">IF(AH139="","",IF(AH139="-","-",IF(UPPER(AH139)="AB","+",VLOOKUP(AH139,'විෂය තොරතුරු'!$P$24:$Q$28,2))))</f>
        <v/>
      </c>
      <c r="BT139" s="168" t="str">
        <f aca="false">IF(AI139="","",IF(AI139="-","-",IF(UPPER(AI139)="AB","+",VLOOKUP(AI139,'විෂය තොරතුරු'!$P$24:$Q$28,2))))</f>
        <v/>
      </c>
      <c r="BU139" s="168" t="str">
        <f aca="false">IF(AJ139="","",IF(AJ139="-","-",IF(UPPER(AJ139)="AB","+",VLOOKUP(AJ139,'විෂය තොරතුරු'!$P$24:$Q$28,2))))</f>
        <v/>
      </c>
      <c r="BV139" s="168" t="str">
        <f aca="false">IF(AK139="","",IF(AK139="-","-",IF(UPPER(AK139)="AB","+",VLOOKUP(AK139,'විෂය තොරතුරු'!$P$24:$Q$28,2))))</f>
        <v/>
      </c>
      <c r="BW139" s="169" t="str">
        <f aca="false">IF(AL139="","",IF(AL139="-","-",IF(UPPER(AL139)="AB","+",VLOOKUP(AL139,'විෂය තොරතුරු'!$P$24:$Q$28,2))))</f>
        <v/>
      </c>
      <c r="BX139" s="171" t="str">
        <f aca="false">IF($B139="","",COUNTIF($AP139:$BW139,"A"))</f>
        <v/>
      </c>
      <c r="BY139" s="171" t="str">
        <f aca="false">IF($B139="","",COUNTIF($AP139:$BW139,"B"))</f>
        <v/>
      </c>
      <c r="BZ139" s="171" t="str">
        <f aca="false">IF($B139="","",COUNTIF($AP139:$BW139,"C"))</f>
        <v/>
      </c>
      <c r="CA139" s="171" t="str">
        <f aca="false">IF($B139="","",COUNTIF($AP139:$BW139,"S"))</f>
        <v/>
      </c>
      <c r="CB139" s="171" t="str">
        <f aca="false">IF($B139="","",COUNTIF($AP139:$BW139,"W"))</f>
        <v/>
      </c>
      <c r="CC139" s="171" t="str">
        <f aca="false">IF(B139="","",SUM(BX139:CA139))</f>
        <v/>
      </c>
      <c r="CD139" s="169" t="str">
        <f aca="false">IF(B139="","",SUM(BX139:BZ139))</f>
        <v/>
      </c>
      <c r="CE139" s="172" t="str">
        <f aca="false">IF(B139="","",IF(AND(CC139&gt;=6,CD139&gt;=3,OR(E139&gt;=35,F139&gt;=35),L139&gt;=35),"6/3 සමත්",IF(AND(CC139&gt;=5,CD139&gt;=3,OR(E139&gt;=35,F139&gt;=35,L139&gt;=35)),"5/3 සමත්",IF(AND(CC139&gt;=4,CD139&gt;=1,OR(E139&gt;=20,F139&gt;=20,L139&gt;=20)),"සමත් කළ හැකි",IF(CB139=9,"W9","අසමත් ?")))))</f>
        <v/>
      </c>
    </row>
    <row r="140" customFormat="false" ht="13.8" hidden="false" customHeight="false" outlineLevel="0" collapsed="false">
      <c r="A140" s="160" t="n">
        <v>41</v>
      </c>
      <c r="B140" s="161"/>
      <c r="C140" s="161"/>
      <c r="D140" s="162"/>
      <c r="E140" s="163"/>
      <c r="F140" s="164"/>
      <c r="G140" s="163"/>
      <c r="H140" s="165"/>
      <c r="I140" s="165"/>
      <c r="J140" s="164"/>
      <c r="K140" s="163"/>
      <c r="L140" s="165"/>
      <c r="M140" s="165"/>
      <c r="N140" s="164"/>
      <c r="O140" s="163"/>
      <c r="P140" s="165"/>
      <c r="Q140" s="165"/>
      <c r="R140" s="165"/>
      <c r="S140" s="165"/>
      <c r="T140" s="165"/>
      <c r="U140" s="165"/>
      <c r="V140" s="164"/>
      <c r="W140" s="163"/>
      <c r="X140" s="165"/>
      <c r="Y140" s="165"/>
      <c r="Z140" s="165"/>
      <c r="AA140" s="165"/>
      <c r="AB140" s="165"/>
      <c r="AC140" s="165"/>
      <c r="AD140" s="164"/>
      <c r="AE140" s="163"/>
      <c r="AF140" s="165"/>
      <c r="AG140" s="165"/>
      <c r="AH140" s="165"/>
      <c r="AI140" s="165"/>
      <c r="AJ140" s="165"/>
      <c r="AK140" s="165"/>
      <c r="AL140" s="166"/>
      <c r="AM140" s="167" t="str">
        <f aca="false">IF(B140="","",SUM(E140:AL140))</f>
        <v/>
      </c>
      <c r="AN140" s="168" t="str">
        <f aca="false">IF(B140="","",AM140/9)</f>
        <v/>
      </c>
      <c r="AO140" s="169" t="str">
        <f aca="false">IF(B140="","",IF(AM140=0,"-",RANK(AM140,$AM$100:$AM$149,0)))</f>
        <v/>
      </c>
      <c r="AP140" s="167" t="str">
        <f aca="false">IF(E140="","",IF(E140="-","-",IF(UPPER(E140)="AB","+",VLOOKUP(E140,'විෂය තොරතුරු'!$P$24:$Q$28,2))))</f>
        <v/>
      </c>
      <c r="AQ140" s="168" t="str">
        <f aca="false">IF(F140="","",IF(F140="-","-",IF(UPPER(F140)="AB","+",VLOOKUP(F140,'විෂය තොරතුරු'!$P$24:$Q$28,2))))</f>
        <v/>
      </c>
      <c r="AR140" s="168" t="str">
        <f aca="false">IF(G140="","",IF(G140="-","-",IF(UPPER(G140)="AB","+",VLOOKUP(G140,'විෂය තොරතුරු'!$P$24:$Q$28,2))))</f>
        <v/>
      </c>
      <c r="AS140" s="168" t="str">
        <f aca="false">IF(H140="","",IF(H140="-","-",IF(UPPER(H140)="AB","+",VLOOKUP(H140,'විෂය තොරතුරු'!$P$24:$Q$28,2))))</f>
        <v/>
      </c>
      <c r="AT140" s="168" t="str">
        <f aca="false">IF(I140="","",IF(I140="-","-",IF(UPPER(I140)="AB","+",VLOOKUP(I140,'විෂය තොරතුරු'!$P$24:$Q$28,2))))</f>
        <v/>
      </c>
      <c r="AU140" s="170" t="str">
        <f aca="false">IF(J140="","",IF(J140="-","-",IF(UPPER(J140)="AB","+",VLOOKUP(J140,'විෂය තොරතුරු'!$P$24:$Q$28,2))))</f>
        <v/>
      </c>
      <c r="AV140" s="171" t="str">
        <f aca="false">IF(K140="","",IF(K140="-","-",IF(UPPER(K140)="AB","+",VLOOKUP(K140,'විෂය තොරතුරු'!$P$24:$Q$28,2))))</f>
        <v/>
      </c>
      <c r="AW140" s="168" t="str">
        <f aca="false">IF(L140="","",IF(L140="-","-",IF(UPPER(L140)="AB","+",VLOOKUP(L140,'විෂය තොරතුරු'!$P$24:$Q$28,2))))</f>
        <v/>
      </c>
      <c r="AX140" s="168" t="str">
        <f aca="false">IF(M140="","",IF(M140="-","-",IF(UPPER(M140)="AB","+",VLOOKUP(M140,'විෂය තොරතුරු'!$P$24:$Q$28,2))))</f>
        <v/>
      </c>
      <c r="AY140" s="169" t="str">
        <f aca="false">IF(N140="","",IF(N140="-","-",IF(UPPER(N140)="AB","+",VLOOKUP(N140,'විෂය තොරතුරු'!$P$24:$Q$28,2))))</f>
        <v/>
      </c>
      <c r="AZ140" s="167" t="str">
        <f aca="false">IF(O140="","",IF(O140="-","-",IF(UPPER(O140)="AB","+",VLOOKUP(O140,'විෂය තොරතුරු'!$P$24:$Q$28,2))))</f>
        <v/>
      </c>
      <c r="BA140" s="168" t="str">
        <f aca="false">IF(P140="","",IF(P140="-","-",IF(UPPER(P140)="AB","+",VLOOKUP(P140,'විෂය තොරතුරු'!$P$24:$Q$28,2))))</f>
        <v/>
      </c>
      <c r="BB140" s="168" t="str">
        <f aca="false">IF(Q140="","",IF(Q140="-","-",IF(UPPER(Q140)="AB","+",VLOOKUP(Q140,'විෂය තොරතුරු'!$P$24:$Q$28,2))))</f>
        <v/>
      </c>
      <c r="BC140" s="168" t="str">
        <f aca="false">IF(R140="","",IF(R140="-","-",IF(UPPER(R140)="AB","+",VLOOKUP(R140,'විෂය තොරතුරු'!$P$24:$Q$28,2))))</f>
        <v/>
      </c>
      <c r="BD140" s="168" t="str">
        <f aca="false">IF(S140="","",IF(S140="-","-",IF(UPPER(S140)="AB","+",VLOOKUP(S140,'විෂය තොරතුරු'!$P$24:$Q$28,2))))</f>
        <v/>
      </c>
      <c r="BE140" s="168" t="str">
        <f aca="false">IF(T140="","",IF(T140="-","-",IF(UPPER(T140)="AB","+",VLOOKUP(T140,'විෂය තොරතුරු'!$P$24:$Q$28,2))))</f>
        <v/>
      </c>
      <c r="BF140" s="168" t="str">
        <f aca="false">IF(U140="","",IF(U140="-","-",IF(UPPER(U140)="AB","+",VLOOKUP(U140,'විෂය තොරතුරු'!$P$24:$Q$28,2))))</f>
        <v/>
      </c>
      <c r="BG140" s="170" t="str">
        <f aca="false">IF(V140="","",IF(V140="-","-",IF(UPPER(V140)="AB","+",VLOOKUP(V140,'විෂය තොරතුරු'!$P$24:$Q$28,2))))</f>
        <v/>
      </c>
      <c r="BH140" s="171" t="str">
        <f aca="false">IF(W140="","",IF(W140="-","-",IF(UPPER(W140)="AB","+",VLOOKUP(W140,'විෂය තොරතුරු'!$P$24:$Q$28,2))))</f>
        <v/>
      </c>
      <c r="BI140" s="168" t="str">
        <f aca="false">IF(X140="","",IF(X140="-","-",IF(UPPER(X140)="AB","+",VLOOKUP(X140,'විෂය තොරතුරු'!$P$24:$Q$28,2))))</f>
        <v/>
      </c>
      <c r="BJ140" s="168" t="str">
        <f aca="false">IF(Y140="","",IF(Y140="-","-",IF(UPPER(Y140)="AB","+",VLOOKUP(Y140,'විෂය තොරතුරු'!$P$24:$Q$28,2))))</f>
        <v/>
      </c>
      <c r="BK140" s="168" t="str">
        <f aca="false">IF(Z140="","",IF(Z140="-","-",IF(UPPER(Z140)="AB","+",VLOOKUP(Z140,'විෂය තොරතුරු'!$P$24:$Q$28,2))))</f>
        <v/>
      </c>
      <c r="BL140" s="168" t="str">
        <f aca="false">IF(AA140="","",IF(AA140="-","-",IF(UPPER(AA140)="AB","+",VLOOKUP(AA140,'විෂය තොරතුරු'!$P$24:$Q$28,2))))</f>
        <v/>
      </c>
      <c r="BM140" s="168" t="str">
        <f aca="false">IF(AB140="","",IF(AB140="-","-",IF(UPPER(AB140)="AB","+",VLOOKUP(AB140,'විෂය තොරතුරු'!$P$24:$Q$28,2))))</f>
        <v/>
      </c>
      <c r="BN140" s="168" t="str">
        <f aca="false">IF(AC140="","",IF(AC140="-","-",IF(UPPER(AC140)="AB","+",VLOOKUP(AC140,'විෂය තොරතුරු'!$P$24:$Q$28,2))))</f>
        <v/>
      </c>
      <c r="BO140" s="169" t="str">
        <f aca="false">IF(AD140="","",IF(AD140="-","-",IF(UPPER(AD140)="AB","+",VLOOKUP(AD140,'විෂය තොරතුරු'!$P$24:$Q$28,2))))</f>
        <v/>
      </c>
      <c r="BP140" s="171" t="str">
        <f aca="false">IF(AE140="","",IF(AE140="-","-",IF(UPPER(AE140)="AB","+",VLOOKUP(AE140,'විෂය තොරතුරු'!$P$24:$Q$28,2))))</f>
        <v/>
      </c>
      <c r="BQ140" s="168" t="str">
        <f aca="false">IF(AF140="","",IF(AF140="-","-",IF(UPPER(AF140)="AB","+",VLOOKUP(AF140,'විෂය තොරතුරු'!$P$24:$Q$28,2))))</f>
        <v/>
      </c>
      <c r="BR140" s="168" t="str">
        <f aca="false">IF(AG140="","",IF(AG140="-","-",IF(UPPER(AG140)="AB","+",VLOOKUP(AG140,'විෂය තොරතුරු'!$P$24:$Q$28,2))))</f>
        <v/>
      </c>
      <c r="BS140" s="168" t="str">
        <f aca="false">IF(AH140="","",IF(AH140="-","-",IF(UPPER(AH140)="AB","+",VLOOKUP(AH140,'විෂය තොරතුරු'!$P$24:$Q$28,2))))</f>
        <v/>
      </c>
      <c r="BT140" s="168" t="str">
        <f aca="false">IF(AI140="","",IF(AI140="-","-",IF(UPPER(AI140)="AB","+",VLOOKUP(AI140,'විෂය තොරතුරු'!$P$24:$Q$28,2))))</f>
        <v/>
      </c>
      <c r="BU140" s="168" t="str">
        <f aca="false">IF(AJ140="","",IF(AJ140="-","-",IF(UPPER(AJ140)="AB","+",VLOOKUP(AJ140,'විෂය තොරතුරු'!$P$24:$Q$28,2))))</f>
        <v/>
      </c>
      <c r="BV140" s="168" t="str">
        <f aca="false">IF(AK140="","",IF(AK140="-","-",IF(UPPER(AK140)="AB","+",VLOOKUP(AK140,'විෂය තොරතුරු'!$P$24:$Q$28,2))))</f>
        <v/>
      </c>
      <c r="BW140" s="169" t="str">
        <f aca="false">IF(AL140="","",IF(AL140="-","-",IF(UPPER(AL140)="AB","+",VLOOKUP(AL140,'විෂය තොරතුරු'!$P$24:$Q$28,2))))</f>
        <v/>
      </c>
      <c r="BX140" s="171" t="str">
        <f aca="false">IF($B140="","",COUNTIF($AP140:$BW140,"A"))</f>
        <v/>
      </c>
      <c r="BY140" s="171" t="str">
        <f aca="false">IF($B140="","",COUNTIF($AP140:$BW140,"B"))</f>
        <v/>
      </c>
      <c r="BZ140" s="171" t="str">
        <f aca="false">IF($B140="","",COUNTIF($AP140:$BW140,"C"))</f>
        <v/>
      </c>
      <c r="CA140" s="171" t="str">
        <f aca="false">IF($B140="","",COUNTIF($AP140:$BW140,"S"))</f>
        <v/>
      </c>
      <c r="CB140" s="171" t="str">
        <f aca="false">IF($B140="","",COUNTIF($AP140:$BW140,"W"))</f>
        <v/>
      </c>
      <c r="CC140" s="171" t="str">
        <f aca="false">IF(B140="","",SUM(BX140:CA140))</f>
        <v/>
      </c>
      <c r="CD140" s="169" t="str">
        <f aca="false">IF(B140="","",SUM(BX140:BZ140))</f>
        <v/>
      </c>
      <c r="CE140" s="172" t="str">
        <f aca="false">IF(B140="","",IF(AND(CC140&gt;=6,CD140&gt;=3,OR(E140&gt;=35,F140&gt;=35),L140&gt;=35),"6/3 සමත්",IF(AND(CC140&gt;=5,CD140&gt;=3,OR(E140&gt;=35,F140&gt;=35,L140&gt;=35)),"5/3 සමත්",IF(AND(CC140&gt;=4,CD140&gt;=1,OR(E140&gt;=20,F140&gt;=20,L140&gt;=20)),"සමත් කළ හැකි",IF(CB140=9,"W9","අසමත් ?")))))</f>
        <v/>
      </c>
    </row>
    <row r="141" customFormat="false" ht="13.8" hidden="false" customHeight="false" outlineLevel="0" collapsed="false">
      <c r="A141" s="160" t="n">
        <v>42</v>
      </c>
      <c r="B141" s="175"/>
      <c r="C141" s="161"/>
      <c r="D141" s="162"/>
      <c r="E141" s="163"/>
      <c r="F141" s="164"/>
      <c r="G141" s="163"/>
      <c r="H141" s="165"/>
      <c r="I141" s="165"/>
      <c r="J141" s="164"/>
      <c r="K141" s="163"/>
      <c r="L141" s="165"/>
      <c r="M141" s="165"/>
      <c r="N141" s="164"/>
      <c r="O141" s="163"/>
      <c r="P141" s="165"/>
      <c r="Q141" s="165"/>
      <c r="R141" s="165"/>
      <c r="S141" s="165"/>
      <c r="T141" s="165"/>
      <c r="U141" s="165"/>
      <c r="V141" s="164"/>
      <c r="W141" s="163"/>
      <c r="X141" s="165"/>
      <c r="Y141" s="165"/>
      <c r="Z141" s="165"/>
      <c r="AA141" s="165"/>
      <c r="AB141" s="165"/>
      <c r="AC141" s="165"/>
      <c r="AD141" s="164"/>
      <c r="AE141" s="163"/>
      <c r="AF141" s="165"/>
      <c r="AG141" s="165"/>
      <c r="AH141" s="165"/>
      <c r="AI141" s="165"/>
      <c r="AJ141" s="165"/>
      <c r="AK141" s="165"/>
      <c r="AL141" s="166"/>
      <c r="AM141" s="167" t="str">
        <f aca="false">IF(B141="","",SUM(E141:AL141))</f>
        <v/>
      </c>
      <c r="AN141" s="168" t="str">
        <f aca="false">IF(B141="","",AM141/9)</f>
        <v/>
      </c>
      <c r="AO141" s="169" t="str">
        <f aca="false">IF(B141="","",IF(AM141=0,"-",RANK(AM141,$AM$100:$AM$149,0)))</f>
        <v/>
      </c>
      <c r="AP141" s="167" t="str">
        <f aca="false">IF(E141="","",IF(E141="-","-",IF(UPPER(E141)="AB","+",VLOOKUP(E141,'විෂය තොරතුරු'!$P$24:$Q$28,2))))</f>
        <v/>
      </c>
      <c r="AQ141" s="168" t="str">
        <f aca="false">IF(F141="","",IF(F141="-","-",IF(UPPER(F141)="AB","+",VLOOKUP(F141,'විෂය තොරතුරු'!$P$24:$Q$28,2))))</f>
        <v/>
      </c>
      <c r="AR141" s="168" t="str">
        <f aca="false">IF(G141="","",IF(G141="-","-",IF(UPPER(G141)="AB","+",VLOOKUP(G141,'විෂය තොරතුරු'!$P$24:$Q$28,2))))</f>
        <v/>
      </c>
      <c r="AS141" s="168" t="str">
        <f aca="false">IF(H141="","",IF(H141="-","-",IF(UPPER(H141)="AB","+",VLOOKUP(H141,'විෂය තොරතුරු'!$P$24:$Q$28,2))))</f>
        <v/>
      </c>
      <c r="AT141" s="168" t="str">
        <f aca="false">IF(I141="","",IF(I141="-","-",IF(UPPER(I141)="AB","+",VLOOKUP(I141,'විෂය තොරතුරු'!$P$24:$Q$28,2))))</f>
        <v/>
      </c>
      <c r="AU141" s="170" t="str">
        <f aca="false">IF(J141="","",IF(J141="-","-",IF(UPPER(J141)="AB","+",VLOOKUP(J141,'විෂය තොරතුරු'!$P$24:$Q$28,2))))</f>
        <v/>
      </c>
      <c r="AV141" s="171" t="str">
        <f aca="false">IF(K141="","",IF(K141="-","-",IF(UPPER(K141)="AB","+",VLOOKUP(K141,'විෂය තොරතුරු'!$P$24:$Q$28,2))))</f>
        <v/>
      </c>
      <c r="AW141" s="168" t="str">
        <f aca="false">IF(L141="","",IF(L141="-","-",IF(UPPER(L141)="AB","+",VLOOKUP(L141,'විෂය තොරතුරු'!$P$24:$Q$28,2))))</f>
        <v/>
      </c>
      <c r="AX141" s="168" t="str">
        <f aca="false">IF(M141="","",IF(M141="-","-",IF(UPPER(M141)="AB","+",VLOOKUP(M141,'විෂය තොරතුරු'!$P$24:$Q$28,2))))</f>
        <v/>
      </c>
      <c r="AY141" s="169" t="str">
        <f aca="false">IF(N141="","",IF(N141="-","-",IF(UPPER(N141)="AB","+",VLOOKUP(N141,'විෂය තොරතුරු'!$P$24:$Q$28,2))))</f>
        <v/>
      </c>
      <c r="AZ141" s="167" t="str">
        <f aca="false">IF(O141="","",IF(O141="-","-",IF(UPPER(O141)="AB","+",VLOOKUP(O141,'විෂය තොරතුරු'!$P$24:$Q$28,2))))</f>
        <v/>
      </c>
      <c r="BA141" s="168" t="str">
        <f aca="false">IF(P141="","",IF(P141="-","-",IF(UPPER(P141)="AB","+",VLOOKUP(P141,'විෂය තොරතුරු'!$P$24:$Q$28,2))))</f>
        <v/>
      </c>
      <c r="BB141" s="168" t="str">
        <f aca="false">IF(Q141="","",IF(Q141="-","-",IF(UPPER(Q141)="AB","+",VLOOKUP(Q141,'විෂය තොරතුරු'!$P$24:$Q$28,2))))</f>
        <v/>
      </c>
      <c r="BC141" s="168" t="str">
        <f aca="false">IF(R141="","",IF(R141="-","-",IF(UPPER(R141)="AB","+",VLOOKUP(R141,'විෂය තොරතුරු'!$P$24:$Q$28,2))))</f>
        <v/>
      </c>
      <c r="BD141" s="168" t="str">
        <f aca="false">IF(S141="","",IF(S141="-","-",IF(UPPER(S141)="AB","+",VLOOKUP(S141,'විෂය තොරතුරු'!$P$24:$Q$28,2))))</f>
        <v/>
      </c>
      <c r="BE141" s="168" t="str">
        <f aca="false">IF(T141="","",IF(T141="-","-",IF(UPPER(T141)="AB","+",VLOOKUP(T141,'විෂය තොරතුරු'!$P$24:$Q$28,2))))</f>
        <v/>
      </c>
      <c r="BF141" s="168" t="str">
        <f aca="false">IF(U141="","",IF(U141="-","-",IF(UPPER(U141)="AB","+",VLOOKUP(U141,'විෂය තොරතුරු'!$P$24:$Q$28,2))))</f>
        <v/>
      </c>
      <c r="BG141" s="170" t="str">
        <f aca="false">IF(V141="","",IF(V141="-","-",IF(UPPER(V141)="AB","+",VLOOKUP(V141,'විෂය තොරතුරු'!$P$24:$Q$28,2))))</f>
        <v/>
      </c>
      <c r="BH141" s="171" t="str">
        <f aca="false">IF(W141="","",IF(W141="-","-",IF(UPPER(W141)="AB","+",VLOOKUP(W141,'විෂය තොරතුරු'!$P$24:$Q$28,2))))</f>
        <v/>
      </c>
      <c r="BI141" s="168" t="str">
        <f aca="false">IF(X141="","",IF(X141="-","-",IF(UPPER(X141)="AB","+",VLOOKUP(X141,'විෂය තොරතුරු'!$P$24:$Q$28,2))))</f>
        <v/>
      </c>
      <c r="BJ141" s="168" t="str">
        <f aca="false">IF(Y141="","",IF(Y141="-","-",IF(UPPER(Y141)="AB","+",VLOOKUP(Y141,'විෂය තොරතුරු'!$P$24:$Q$28,2))))</f>
        <v/>
      </c>
      <c r="BK141" s="168" t="str">
        <f aca="false">IF(Z141="","",IF(Z141="-","-",IF(UPPER(Z141)="AB","+",VLOOKUP(Z141,'විෂය තොරතුරු'!$P$24:$Q$28,2))))</f>
        <v/>
      </c>
      <c r="BL141" s="168" t="str">
        <f aca="false">IF(AA141="","",IF(AA141="-","-",IF(UPPER(AA141)="AB","+",VLOOKUP(AA141,'විෂය තොරතුරු'!$P$24:$Q$28,2))))</f>
        <v/>
      </c>
      <c r="BM141" s="168" t="str">
        <f aca="false">IF(AB141="","",IF(AB141="-","-",IF(UPPER(AB141)="AB","+",VLOOKUP(AB141,'විෂය තොරතුරු'!$P$24:$Q$28,2))))</f>
        <v/>
      </c>
      <c r="BN141" s="168" t="str">
        <f aca="false">IF(AC141="","",IF(AC141="-","-",IF(UPPER(AC141)="AB","+",VLOOKUP(AC141,'විෂය තොරතුරු'!$P$24:$Q$28,2))))</f>
        <v/>
      </c>
      <c r="BO141" s="169" t="str">
        <f aca="false">IF(AD141="","",IF(AD141="-","-",IF(UPPER(AD141)="AB","+",VLOOKUP(AD141,'විෂය තොරතුරු'!$P$24:$Q$28,2))))</f>
        <v/>
      </c>
      <c r="BP141" s="171" t="str">
        <f aca="false">IF(AE141="","",IF(AE141="-","-",IF(UPPER(AE141)="AB","+",VLOOKUP(AE141,'විෂය තොරතුරු'!$P$24:$Q$28,2))))</f>
        <v/>
      </c>
      <c r="BQ141" s="168" t="str">
        <f aca="false">IF(AF141="","",IF(AF141="-","-",IF(UPPER(AF141)="AB","+",VLOOKUP(AF141,'විෂය තොරතුරු'!$P$24:$Q$28,2))))</f>
        <v/>
      </c>
      <c r="BR141" s="168" t="str">
        <f aca="false">IF(AG141="","",IF(AG141="-","-",IF(UPPER(AG141)="AB","+",VLOOKUP(AG141,'විෂය තොරතුරු'!$P$24:$Q$28,2))))</f>
        <v/>
      </c>
      <c r="BS141" s="168" t="str">
        <f aca="false">IF(AH141="","",IF(AH141="-","-",IF(UPPER(AH141)="AB","+",VLOOKUP(AH141,'විෂය තොරතුරු'!$P$24:$Q$28,2))))</f>
        <v/>
      </c>
      <c r="BT141" s="168" t="str">
        <f aca="false">IF(AI141="","",IF(AI141="-","-",IF(UPPER(AI141)="AB","+",VLOOKUP(AI141,'විෂය තොරතුරු'!$P$24:$Q$28,2))))</f>
        <v/>
      </c>
      <c r="BU141" s="168" t="str">
        <f aca="false">IF(AJ141="","",IF(AJ141="-","-",IF(UPPER(AJ141)="AB","+",VLOOKUP(AJ141,'විෂය තොරතුරු'!$P$24:$Q$28,2))))</f>
        <v/>
      </c>
      <c r="BV141" s="168" t="str">
        <f aca="false">IF(AK141="","",IF(AK141="-","-",IF(UPPER(AK141)="AB","+",VLOOKUP(AK141,'විෂය තොරතුරු'!$P$24:$Q$28,2))))</f>
        <v/>
      </c>
      <c r="BW141" s="169" t="str">
        <f aca="false">IF(AL141="","",IF(AL141="-","-",IF(UPPER(AL141)="AB","+",VLOOKUP(AL141,'විෂය තොරතුරු'!$P$24:$Q$28,2))))</f>
        <v/>
      </c>
      <c r="BX141" s="171" t="str">
        <f aca="false">IF($B141="","",COUNTIF($AP141:$BW141,"A"))</f>
        <v/>
      </c>
      <c r="BY141" s="171" t="str">
        <f aca="false">IF($B141="","",COUNTIF($AP141:$BW141,"B"))</f>
        <v/>
      </c>
      <c r="BZ141" s="171" t="str">
        <f aca="false">IF($B141="","",COUNTIF($AP141:$BW141,"C"))</f>
        <v/>
      </c>
      <c r="CA141" s="171" t="str">
        <f aca="false">IF($B141="","",COUNTIF($AP141:$BW141,"S"))</f>
        <v/>
      </c>
      <c r="CB141" s="171" t="str">
        <f aca="false">IF($B141="","",COUNTIF($AP141:$BW141,"W"))</f>
        <v/>
      </c>
      <c r="CC141" s="171" t="str">
        <f aca="false">IF(B141="","",SUM(BX141:CA141))</f>
        <v/>
      </c>
      <c r="CD141" s="169" t="str">
        <f aca="false">IF(B141="","",SUM(BX141:BZ141))</f>
        <v/>
      </c>
      <c r="CE141" s="172" t="str">
        <f aca="false">IF(B141="","",IF(AND(CC141&gt;=6,CD141&gt;=3,OR(E141&gt;=35,F141&gt;=35),L141&gt;=35),"6/3 සමත්",IF(AND(CC141&gt;=5,CD141&gt;=3,OR(E141&gt;=35,F141&gt;=35,L141&gt;=35)),"5/3 සමත්",IF(AND(CC141&gt;=4,CD141&gt;=1,OR(E141&gt;=20,F141&gt;=20,L141&gt;=20)),"සමත් කළ හැකි",IF(CB141=9,"W9","අසමත් ?")))))</f>
        <v/>
      </c>
    </row>
    <row r="142" customFormat="false" ht="13.8" hidden="false" customHeight="false" outlineLevel="0" collapsed="false">
      <c r="A142" s="160" t="n">
        <v>43</v>
      </c>
      <c r="B142" s="161"/>
      <c r="C142" s="161"/>
      <c r="D142" s="162"/>
      <c r="E142" s="163"/>
      <c r="F142" s="164"/>
      <c r="G142" s="163"/>
      <c r="H142" s="165"/>
      <c r="I142" s="165"/>
      <c r="J142" s="164"/>
      <c r="K142" s="163"/>
      <c r="L142" s="165"/>
      <c r="M142" s="165"/>
      <c r="N142" s="164"/>
      <c r="O142" s="163"/>
      <c r="P142" s="165"/>
      <c r="Q142" s="165"/>
      <c r="R142" s="165"/>
      <c r="S142" s="165"/>
      <c r="T142" s="165"/>
      <c r="U142" s="165"/>
      <c r="V142" s="164"/>
      <c r="W142" s="163"/>
      <c r="X142" s="165"/>
      <c r="Y142" s="165"/>
      <c r="Z142" s="165"/>
      <c r="AA142" s="165"/>
      <c r="AB142" s="165"/>
      <c r="AC142" s="165"/>
      <c r="AD142" s="164"/>
      <c r="AE142" s="163"/>
      <c r="AF142" s="165"/>
      <c r="AG142" s="165"/>
      <c r="AH142" s="165"/>
      <c r="AI142" s="165"/>
      <c r="AJ142" s="165"/>
      <c r="AK142" s="165"/>
      <c r="AL142" s="166"/>
      <c r="AM142" s="167" t="str">
        <f aca="false">IF(B142="","",SUM(E142:AL142))</f>
        <v/>
      </c>
      <c r="AN142" s="168" t="str">
        <f aca="false">IF(B142="","",AM142/9)</f>
        <v/>
      </c>
      <c r="AO142" s="169" t="str">
        <f aca="false">IF(B142="","",IF(AM142=0,"-",RANK(AM142,$AM$100:$AM$149,0)))</f>
        <v/>
      </c>
      <c r="AP142" s="167" t="str">
        <f aca="false">IF(E142="","",IF(E142="-","-",IF(UPPER(E142)="AB","+",VLOOKUP(E142,'විෂය තොරතුරු'!$P$24:$Q$28,2))))</f>
        <v/>
      </c>
      <c r="AQ142" s="168" t="str">
        <f aca="false">IF(F142="","",IF(F142="-","-",IF(UPPER(F142)="AB","+",VLOOKUP(F142,'විෂය තොරතුරු'!$P$24:$Q$28,2))))</f>
        <v/>
      </c>
      <c r="AR142" s="168" t="str">
        <f aca="false">IF(G142="","",IF(G142="-","-",IF(UPPER(G142)="AB","+",VLOOKUP(G142,'විෂය තොරතුරු'!$P$24:$Q$28,2))))</f>
        <v/>
      </c>
      <c r="AS142" s="168" t="str">
        <f aca="false">IF(H142="","",IF(H142="-","-",IF(UPPER(H142)="AB","+",VLOOKUP(H142,'විෂය තොරතුරු'!$P$24:$Q$28,2))))</f>
        <v/>
      </c>
      <c r="AT142" s="168" t="str">
        <f aca="false">IF(I142="","",IF(I142="-","-",IF(UPPER(I142)="AB","+",VLOOKUP(I142,'විෂය තොරතුරු'!$P$24:$Q$28,2))))</f>
        <v/>
      </c>
      <c r="AU142" s="170" t="str">
        <f aca="false">IF(J142="","",IF(J142="-","-",IF(UPPER(J142)="AB","+",VLOOKUP(J142,'විෂය තොරතුරු'!$P$24:$Q$28,2))))</f>
        <v/>
      </c>
      <c r="AV142" s="171" t="str">
        <f aca="false">IF(K142="","",IF(K142="-","-",IF(UPPER(K142)="AB","+",VLOOKUP(K142,'විෂය තොරතුරු'!$P$24:$Q$28,2))))</f>
        <v/>
      </c>
      <c r="AW142" s="168" t="str">
        <f aca="false">IF(L142="","",IF(L142="-","-",IF(UPPER(L142)="AB","+",VLOOKUP(L142,'විෂය තොරතුරු'!$P$24:$Q$28,2))))</f>
        <v/>
      </c>
      <c r="AX142" s="168" t="str">
        <f aca="false">IF(M142="","",IF(M142="-","-",IF(UPPER(M142)="AB","+",VLOOKUP(M142,'විෂය තොරතුරු'!$P$24:$Q$28,2))))</f>
        <v/>
      </c>
      <c r="AY142" s="169" t="str">
        <f aca="false">IF(N142="","",IF(N142="-","-",IF(UPPER(N142)="AB","+",VLOOKUP(N142,'විෂය තොරතුරු'!$P$24:$Q$28,2))))</f>
        <v/>
      </c>
      <c r="AZ142" s="167" t="str">
        <f aca="false">IF(O142="","",IF(O142="-","-",IF(UPPER(O142)="AB","+",VLOOKUP(O142,'විෂය තොරතුරු'!$P$24:$Q$28,2))))</f>
        <v/>
      </c>
      <c r="BA142" s="168" t="str">
        <f aca="false">IF(P142="","",IF(P142="-","-",IF(UPPER(P142)="AB","+",VLOOKUP(P142,'විෂය තොරතුරු'!$P$24:$Q$28,2))))</f>
        <v/>
      </c>
      <c r="BB142" s="168" t="str">
        <f aca="false">IF(Q142="","",IF(Q142="-","-",IF(UPPER(Q142)="AB","+",VLOOKUP(Q142,'විෂය තොරතුරු'!$P$24:$Q$28,2))))</f>
        <v/>
      </c>
      <c r="BC142" s="168" t="str">
        <f aca="false">IF(R142="","",IF(R142="-","-",IF(UPPER(R142)="AB","+",VLOOKUP(R142,'විෂය තොරතුරු'!$P$24:$Q$28,2))))</f>
        <v/>
      </c>
      <c r="BD142" s="168" t="str">
        <f aca="false">IF(S142="","",IF(S142="-","-",IF(UPPER(S142)="AB","+",VLOOKUP(S142,'විෂය තොරතුරු'!$P$24:$Q$28,2))))</f>
        <v/>
      </c>
      <c r="BE142" s="168" t="str">
        <f aca="false">IF(T142="","",IF(T142="-","-",IF(UPPER(T142)="AB","+",VLOOKUP(T142,'විෂය තොරතුරු'!$P$24:$Q$28,2))))</f>
        <v/>
      </c>
      <c r="BF142" s="168" t="str">
        <f aca="false">IF(U142="","",IF(U142="-","-",IF(UPPER(U142)="AB","+",VLOOKUP(U142,'විෂය තොරතුරු'!$P$24:$Q$28,2))))</f>
        <v/>
      </c>
      <c r="BG142" s="170" t="str">
        <f aca="false">IF(V142="","",IF(V142="-","-",IF(UPPER(V142)="AB","+",VLOOKUP(V142,'විෂය තොරතුරු'!$P$24:$Q$28,2))))</f>
        <v/>
      </c>
      <c r="BH142" s="171" t="str">
        <f aca="false">IF(W142="","",IF(W142="-","-",IF(UPPER(W142)="AB","+",VLOOKUP(W142,'විෂය තොරතුරු'!$P$24:$Q$28,2))))</f>
        <v/>
      </c>
      <c r="BI142" s="168" t="str">
        <f aca="false">IF(X142="","",IF(X142="-","-",IF(UPPER(X142)="AB","+",VLOOKUP(X142,'විෂය තොරතුරු'!$P$24:$Q$28,2))))</f>
        <v/>
      </c>
      <c r="BJ142" s="168" t="str">
        <f aca="false">IF(Y142="","",IF(Y142="-","-",IF(UPPER(Y142)="AB","+",VLOOKUP(Y142,'විෂය තොරතුරු'!$P$24:$Q$28,2))))</f>
        <v/>
      </c>
      <c r="BK142" s="168" t="str">
        <f aca="false">IF(Z142="","",IF(Z142="-","-",IF(UPPER(Z142)="AB","+",VLOOKUP(Z142,'විෂය තොරතුරු'!$P$24:$Q$28,2))))</f>
        <v/>
      </c>
      <c r="BL142" s="168" t="str">
        <f aca="false">IF(AA142="","",IF(AA142="-","-",IF(UPPER(AA142)="AB","+",VLOOKUP(AA142,'විෂය තොරතුරු'!$P$24:$Q$28,2))))</f>
        <v/>
      </c>
      <c r="BM142" s="168" t="str">
        <f aca="false">IF(AB142="","",IF(AB142="-","-",IF(UPPER(AB142)="AB","+",VLOOKUP(AB142,'විෂය තොරතුරු'!$P$24:$Q$28,2))))</f>
        <v/>
      </c>
      <c r="BN142" s="168" t="str">
        <f aca="false">IF(AC142="","",IF(AC142="-","-",IF(UPPER(AC142)="AB","+",VLOOKUP(AC142,'විෂය තොරතුරු'!$P$24:$Q$28,2))))</f>
        <v/>
      </c>
      <c r="BO142" s="169" t="str">
        <f aca="false">IF(AD142="","",IF(AD142="-","-",IF(UPPER(AD142)="AB","+",VLOOKUP(AD142,'විෂය තොරතුරු'!$P$24:$Q$28,2))))</f>
        <v/>
      </c>
      <c r="BP142" s="171" t="str">
        <f aca="false">IF(AE142="","",IF(AE142="-","-",IF(UPPER(AE142)="AB","+",VLOOKUP(AE142,'විෂය තොරතුරු'!$P$24:$Q$28,2))))</f>
        <v/>
      </c>
      <c r="BQ142" s="168" t="str">
        <f aca="false">IF(AF142="","",IF(AF142="-","-",IF(UPPER(AF142)="AB","+",VLOOKUP(AF142,'විෂය තොරතුරු'!$P$24:$Q$28,2))))</f>
        <v/>
      </c>
      <c r="BR142" s="168" t="str">
        <f aca="false">IF(AG142="","",IF(AG142="-","-",IF(UPPER(AG142)="AB","+",VLOOKUP(AG142,'විෂය තොරතුරු'!$P$24:$Q$28,2))))</f>
        <v/>
      </c>
      <c r="BS142" s="168" t="str">
        <f aca="false">IF(AH142="","",IF(AH142="-","-",IF(UPPER(AH142)="AB","+",VLOOKUP(AH142,'විෂය තොරතුරු'!$P$24:$Q$28,2))))</f>
        <v/>
      </c>
      <c r="BT142" s="168" t="str">
        <f aca="false">IF(AI142="","",IF(AI142="-","-",IF(UPPER(AI142)="AB","+",VLOOKUP(AI142,'විෂය තොරතුරු'!$P$24:$Q$28,2))))</f>
        <v/>
      </c>
      <c r="BU142" s="168" t="str">
        <f aca="false">IF(AJ142="","",IF(AJ142="-","-",IF(UPPER(AJ142)="AB","+",VLOOKUP(AJ142,'විෂය තොරතුරු'!$P$24:$Q$28,2))))</f>
        <v/>
      </c>
      <c r="BV142" s="168" t="str">
        <f aca="false">IF(AK142="","",IF(AK142="-","-",IF(UPPER(AK142)="AB","+",VLOOKUP(AK142,'විෂය තොරතුරු'!$P$24:$Q$28,2))))</f>
        <v/>
      </c>
      <c r="BW142" s="169" t="str">
        <f aca="false">IF(AL142="","",IF(AL142="-","-",IF(UPPER(AL142)="AB","+",VLOOKUP(AL142,'විෂය තොරතුරු'!$P$24:$Q$28,2))))</f>
        <v/>
      </c>
      <c r="BX142" s="171" t="str">
        <f aca="false">IF($B142="","",COUNTIF($AP142:$BW142,"A"))</f>
        <v/>
      </c>
      <c r="BY142" s="171" t="str">
        <f aca="false">IF($B142="","",COUNTIF($AP142:$BW142,"B"))</f>
        <v/>
      </c>
      <c r="BZ142" s="171" t="str">
        <f aca="false">IF($B142="","",COUNTIF($AP142:$BW142,"C"))</f>
        <v/>
      </c>
      <c r="CA142" s="171" t="str">
        <f aca="false">IF($B142="","",COUNTIF($AP142:$BW142,"S"))</f>
        <v/>
      </c>
      <c r="CB142" s="171" t="str">
        <f aca="false">IF($B142="","",COUNTIF($AP142:$BW142,"W"))</f>
        <v/>
      </c>
      <c r="CC142" s="171" t="str">
        <f aca="false">IF(B142="","",SUM(BX142:CA142))</f>
        <v/>
      </c>
      <c r="CD142" s="169" t="str">
        <f aca="false">IF(B142="","",SUM(BX142:BZ142))</f>
        <v/>
      </c>
      <c r="CE142" s="172" t="str">
        <f aca="false">IF(B142="","",IF(AND(CC142&gt;=6,CD142&gt;=3,OR(E142&gt;=35,F142&gt;=35),L142&gt;=35),"6/3 සමත්",IF(AND(CC142&gt;=5,CD142&gt;=3,OR(E142&gt;=35,F142&gt;=35,L142&gt;=35)),"5/3 සමත්",IF(AND(CC142&gt;=4,CD142&gt;=1,OR(E142&gt;=20,F142&gt;=20,L142&gt;=20)),"සමත් කළ හැකි",IF(CB142=9,"W9","අසමත් ?")))))</f>
        <v/>
      </c>
    </row>
    <row r="143" customFormat="false" ht="13.8" hidden="false" customHeight="false" outlineLevel="0" collapsed="false">
      <c r="A143" s="160" t="n">
        <v>44</v>
      </c>
      <c r="B143" s="188"/>
      <c r="C143" s="161"/>
      <c r="D143" s="162"/>
      <c r="E143" s="163"/>
      <c r="F143" s="164"/>
      <c r="G143" s="163"/>
      <c r="H143" s="165"/>
      <c r="I143" s="165"/>
      <c r="J143" s="164"/>
      <c r="K143" s="163"/>
      <c r="L143" s="165"/>
      <c r="M143" s="165"/>
      <c r="N143" s="164"/>
      <c r="O143" s="163"/>
      <c r="P143" s="165"/>
      <c r="Q143" s="165"/>
      <c r="R143" s="165"/>
      <c r="S143" s="165"/>
      <c r="T143" s="165"/>
      <c r="U143" s="165"/>
      <c r="V143" s="164"/>
      <c r="W143" s="163"/>
      <c r="X143" s="165"/>
      <c r="Y143" s="165"/>
      <c r="Z143" s="165"/>
      <c r="AA143" s="165"/>
      <c r="AB143" s="165"/>
      <c r="AC143" s="165"/>
      <c r="AD143" s="164"/>
      <c r="AE143" s="163"/>
      <c r="AF143" s="165"/>
      <c r="AG143" s="165"/>
      <c r="AH143" s="165"/>
      <c r="AI143" s="165"/>
      <c r="AJ143" s="165"/>
      <c r="AK143" s="165"/>
      <c r="AL143" s="166"/>
      <c r="AM143" s="167" t="str">
        <f aca="false">IF(B143="","",SUM(E143:AL143))</f>
        <v/>
      </c>
      <c r="AN143" s="168" t="str">
        <f aca="false">IF(B143="","",AM143/9)</f>
        <v/>
      </c>
      <c r="AO143" s="169" t="str">
        <f aca="false">IF(B143="","",IF(AM143=0,"-",RANK(AM143,$AM$100:$AM$149,0)))</f>
        <v/>
      </c>
      <c r="AP143" s="167" t="str">
        <f aca="false">IF(E143="","",IF(E143="-","-",IF(UPPER(E143)="AB","+",VLOOKUP(E143,'විෂය තොරතුරු'!$P$24:$Q$28,2))))</f>
        <v/>
      </c>
      <c r="AQ143" s="168" t="str">
        <f aca="false">IF(F143="","",IF(F143="-","-",IF(UPPER(F143)="AB","+",VLOOKUP(F143,'විෂය තොරතුරු'!$P$24:$Q$28,2))))</f>
        <v/>
      </c>
      <c r="AR143" s="168" t="str">
        <f aca="false">IF(G143="","",IF(G143="-","-",IF(UPPER(G143)="AB","+",VLOOKUP(G143,'විෂය තොරතුරු'!$P$24:$Q$28,2))))</f>
        <v/>
      </c>
      <c r="AS143" s="168" t="str">
        <f aca="false">IF(H143="","",IF(H143="-","-",IF(UPPER(H143)="AB","+",VLOOKUP(H143,'විෂය තොරතුරු'!$P$24:$Q$28,2))))</f>
        <v/>
      </c>
      <c r="AT143" s="168" t="str">
        <f aca="false">IF(I143="","",IF(I143="-","-",IF(UPPER(I143)="AB","+",VLOOKUP(I143,'විෂය තොරතුරු'!$P$24:$Q$28,2))))</f>
        <v/>
      </c>
      <c r="AU143" s="170" t="str">
        <f aca="false">IF(J143="","",IF(J143="-","-",IF(UPPER(J143)="AB","+",VLOOKUP(J143,'විෂය තොරතුරු'!$P$24:$Q$28,2))))</f>
        <v/>
      </c>
      <c r="AV143" s="171" t="str">
        <f aca="false">IF(K143="","",IF(K143="-","-",IF(UPPER(K143)="AB","+",VLOOKUP(K143,'විෂය තොරතුරු'!$P$24:$Q$28,2))))</f>
        <v/>
      </c>
      <c r="AW143" s="168" t="str">
        <f aca="false">IF(L143="","",IF(L143="-","-",IF(UPPER(L143)="AB","+",VLOOKUP(L143,'විෂය තොරතුරු'!$P$24:$Q$28,2))))</f>
        <v/>
      </c>
      <c r="AX143" s="168" t="str">
        <f aca="false">IF(M143="","",IF(M143="-","-",IF(UPPER(M143)="AB","+",VLOOKUP(M143,'විෂය තොරතුරු'!$P$24:$Q$28,2))))</f>
        <v/>
      </c>
      <c r="AY143" s="169" t="str">
        <f aca="false">IF(N143="","",IF(N143="-","-",IF(UPPER(N143)="AB","+",VLOOKUP(N143,'විෂය තොරතුරු'!$P$24:$Q$28,2))))</f>
        <v/>
      </c>
      <c r="AZ143" s="167" t="str">
        <f aca="false">IF(O143="","",IF(O143="-","-",IF(UPPER(O143)="AB","+",VLOOKUP(O143,'විෂය තොරතුරු'!$P$24:$Q$28,2))))</f>
        <v/>
      </c>
      <c r="BA143" s="168" t="str">
        <f aca="false">IF(P143="","",IF(P143="-","-",IF(UPPER(P143)="AB","+",VLOOKUP(P143,'විෂය තොරතුරු'!$P$24:$Q$28,2))))</f>
        <v/>
      </c>
      <c r="BB143" s="168" t="str">
        <f aca="false">IF(Q143="","",IF(Q143="-","-",IF(UPPER(Q143)="AB","+",VLOOKUP(Q143,'විෂය තොරතුරු'!$P$24:$Q$28,2))))</f>
        <v/>
      </c>
      <c r="BC143" s="168" t="str">
        <f aca="false">IF(R143="","",IF(R143="-","-",IF(UPPER(R143)="AB","+",VLOOKUP(R143,'විෂය තොරතුරු'!$P$24:$Q$28,2))))</f>
        <v/>
      </c>
      <c r="BD143" s="168" t="str">
        <f aca="false">IF(S143="","",IF(S143="-","-",IF(UPPER(S143)="AB","+",VLOOKUP(S143,'විෂය තොරතුරු'!$P$24:$Q$28,2))))</f>
        <v/>
      </c>
      <c r="BE143" s="168" t="str">
        <f aca="false">IF(T143="","",IF(T143="-","-",IF(UPPER(T143)="AB","+",VLOOKUP(T143,'විෂය තොරතුරු'!$P$24:$Q$28,2))))</f>
        <v/>
      </c>
      <c r="BF143" s="168" t="str">
        <f aca="false">IF(U143="","",IF(U143="-","-",IF(UPPER(U143)="AB","+",VLOOKUP(U143,'විෂය තොරතුරු'!$P$24:$Q$28,2))))</f>
        <v/>
      </c>
      <c r="BG143" s="170" t="str">
        <f aca="false">IF(V143="","",IF(V143="-","-",IF(UPPER(V143)="AB","+",VLOOKUP(V143,'විෂය තොරතුරු'!$P$24:$Q$28,2))))</f>
        <v/>
      </c>
      <c r="BH143" s="171" t="str">
        <f aca="false">IF(W143="","",IF(W143="-","-",IF(UPPER(W143)="AB","+",VLOOKUP(W143,'විෂය තොරතුරු'!$P$24:$Q$28,2))))</f>
        <v/>
      </c>
      <c r="BI143" s="168" t="str">
        <f aca="false">IF(X143="","",IF(X143="-","-",IF(UPPER(X143)="AB","+",VLOOKUP(X143,'විෂය තොරතුරු'!$P$24:$Q$28,2))))</f>
        <v/>
      </c>
      <c r="BJ143" s="168" t="str">
        <f aca="false">IF(Y143="","",IF(Y143="-","-",IF(UPPER(Y143)="AB","+",VLOOKUP(Y143,'විෂය තොරතුරු'!$P$24:$Q$28,2))))</f>
        <v/>
      </c>
      <c r="BK143" s="168" t="str">
        <f aca="false">IF(Z143="","",IF(Z143="-","-",IF(UPPER(Z143)="AB","+",VLOOKUP(Z143,'විෂය තොරතුරු'!$P$24:$Q$28,2))))</f>
        <v/>
      </c>
      <c r="BL143" s="168" t="str">
        <f aca="false">IF(AA143="","",IF(AA143="-","-",IF(UPPER(AA143)="AB","+",VLOOKUP(AA143,'විෂය තොරතුරු'!$P$24:$Q$28,2))))</f>
        <v/>
      </c>
      <c r="BM143" s="168" t="str">
        <f aca="false">IF(AB143="","",IF(AB143="-","-",IF(UPPER(AB143)="AB","+",VLOOKUP(AB143,'විෂය තොරතුරු'!$P$24:$Q$28,2))))</f>
        <v/>
      </c>
      <c r="BN143" s="168" t="str">
        <f aca="false">IF(AC143="","",IF(AC143="-","-",IF(UPPER(AC143)="AB","+",VLOOKUP(AC143,'විෂය තොරතුරු'!$P$24:$Q$28,2))))</f>
        <v/>
      </c>
      <c r="BO143" s="169" t="str">
        <f aca="false">IF(AD143="","",IF(AD143="-","-",IF(UPPER(AD143)="AB","+",VLOOKUP(AD143,'විෂය තොරතුරු'!$P$24:$Q$28,2))))</f>
        <v/>
      </c>
      <c r="BP143" s="171" t="str">
        <f aca="false">IF(AE143="","",IF(AE143="-","-",IF(UPPER(AE143)="AB","+",VLOOKUP(AE143,'විෂය තොරතුරු'!$P$24:$Q$28,2))))</f>
        <v/>
      </c>
      <c r="BQ143" s="168" t="str">
        <f aca="false">IF(AF143="","",IF(AF143="-","-",IF(UPPER(AF143)="AB","+",VLOOKUP(AF143,'විෂය තොරතුරු'!$P$24:$Q$28,2))))</f>
        <v/>
      </c>
      <c r="BR143" s="168" t="str">
        <f aca="false">IF(AG143="","",IF(AG143="-","-",IF(UPPER(AG143)="AB","+",VLOOKUP(AG143,'විෂය තොරතුරු'!$P$24:$Q$28,2))))</f>
        <v/>
      </c>
      <c r="BS143" s="168" t="str">
        <f aca="false">IF(AH143="","",IF(AH143="-","-",IF(UPPER(AH143)="AB","+",VLOOKUP(AH143,'විෂය තොරතුරු'!$P$24:$Q$28,2))))</f>
        <v/>
      </c>
      <c r="BT143" s="168" t="str">
        <f aca="false">IF(AI143="","",IF(AI143="-","-",IF(UPPER(AI143)="AB","+",VLOOKUP(AI143,'විෂය තොරතුරු'!$P$24:$Q$28,2))))</f>
        <v/>
      </c>
      <c r="BU143" s="168" t="str">
        <f aca="false">IF(AJ143="","",IF(AJ143="-","-",IF(UPPER(AJ143)="AB","+",VLOOKUP(AJ143,'විෂය තොරතුරු'!$P$24:$Q$28,2))))</f>
        <v/>
      </c>
      <c r="BV143" s="168" t="str">
        <f aca="false">IF(AK143="","",IF(AK143="-","-",IF(UPPER(AK143)="AB","+",VLOOKUP(AK143,'විෂය තොරතුරු'!$P$24:$Q$28,2))))</f>
        <v/>
      </c>
      <c r="BW143" s="169" t="str">
        <f aca="false">IF(AL143="","",IF(AL143="-","-",IF(UPPER(AL143)="AB","+",VLOOKUP(AL143,'විෂය තොරතුරු'!$P$24:$Q$28,2))))</f>
        <v/>
      </c>
      <c r="BX143" s="171" t="str">
        <f aca="false">IF($B143="","",COUNTIF($AP143:$BW143,"A"))</f>
        <v/>
      </c>
      <c r="BY143" s="171" t="str">
        <f aca="false">IF($B143="","",COUNTIF($AP143:$BW143,"B"))</f>
        <v/>
      </c>
      <c r="BZ143" s="171" t="str">
        <f aca="false">IF($B143="","",COUNTIF($AP143:$BW143,"C"))</f>
        <v/>
      </c>
      <c r="CA143" s="171" t="str">
        <f aca="false">IF($B143="","",COUNTIF($AP143:$BW143,"S"))</f>
        <v/>
      </c>
      <c r="CB143" s="171" t="str">
        <f aca="false">IF($B143="","",COUNTIF($AP143:$BW143,"W"))</f>
        <v/>
      </c>
      <c r="CC143" s="171" t="str">
        <f aca="false">IF(B143="","",SUM(BX143:CA143))</f>
        <v/>
      </c>
      <c r="CD143" s="169" t="str">
        <f aca="false">IF(B143="","",SUM(BX143:BZ143))</f>
        <v/>
      </c>
      <c r="CE143" s="172" t="str">
        <f aca="false">IF(B143="","",IF(AND(CC143&gt;=6,CD143&gt;=3,OR(E143&gt;=35,F143&gt;=35),L143&gt;=35),"6/3 සමත්",IF(AND(CC143&gt;=5,CD143&gt;=3,OR(E143&gt;=35,F143&gt;=35,L143&gt;=35)),"5/3 සමත්",IF(AND(CC143&gt;=4,CD143&gt;=1,OR(E143&gt;=20,F143&gt;=20,L143&gt;=20)),"සමත් කළ හැකි",IF(CB143=9,"W9","අසමත් ?")))))</f>
        <v/>
      </c>
    </row>
    <row r="144" customFormat="false" ht="13.8" hidden="false" customHeight="false" outlineLevel="0" collapsed="false">
      <c r="A144" s="160" t="n">
        <v>45</v>
      </c>
      <c r="B144" s="188"/>
      <c r="C144" s="161"/>
      <c r="D144" s="162"/>
      <c r="E144" s="163"/>
      <c r="F144" s="164"/>
      <c r="G144" s="163"/>
      <c r="H144" s="165"/>
      <c r="I144" s="165"/>
      <c r="J144" s="164"/>
      <c r="K144" s="163"/>
      <c r="L144" s="165"/>
      <c r="M144" s="165"/>
      <c r="N144" s="164"/>
      <c r="O144" s="163"/>
      <c r="P144" s="165"/>
      <c r="Q144" s="165"/>
      <c r="R144" s="165"/>
      <c r="S144" s="165"/>
      <c r="T144" s="165"/>
      <c r="U144" s="165"/>
      <c r="V144" s="164"/>
      <c r="W144" s="163"/>
      <c r="X144" s="165"/>
      <c r="Y144" s="165"/>
      <c r="Z144" s="165"/>
      <c r="AA144" s="165"/>
      <c r="AB144" s="165"/>
      <c r="AC144" s="165"/>
      <c r="AD144" s="164"/>
      <c r="AE144" s="163"/>
      <c r="AF144" s="165"/>
      <c r="AG144" s="165"/>
      <c r="AH144" s="165"/>
      <c r="AI144" s="165"/>
      <c r="AJ144" s="165"/>
      <c r="AK144" s="165"/>
      <c r="AL144" s="166"/>
      <c r="AM144" s="167" t="str">
        <f aca="false">IF(B144="","",SUM(E144:AL144))</f>
        <v/>
      </c>
      <c r="AN144" s="168" t="str">
        <f aca="false">IF(B144="","",AM144/9)</f>
        <v/>
      </c>
      <c r="AO144" s="169" t="str">
        <f aca="false">IF(B144="","",IF(AM144=0,"-",RANK(AM144,$AM$100:$AM$149,0)))</f>
        <v/>
      </c>
      <c r="AP144" s="167" t="str">
        <f aca="false">IF(E144="","",IF(E144="-","-",IF(UPPER(E144)="AB","+",VLOOKUP(E144,'විෂය තොරතුරු'!$P$24:$Q$28,2))))</f>
        <v/>
      </c>
      <c r="AQ144" s="168" t="str">
        <f aca="false">IF(F144="","",IF(F144="-","-",IF(UPPER(F144)="AB","+",VLOOKUP(F144,'විෂය තොරතුරු'!$P$24:$Q$28,2))))</f>
        <v/>
      </c>
      <c r="AR144" s="168" t="str">
        <f aca="false">IF(G144="","",IF(G144="-","-",IF(UPPER(G144)="AB","+",VLOOKUP(G144,'විෂය තොරතුරු'!$P$24:$Q$28,2))))</f>
        <v/>
      </c>
      <c r="AS144" s="168" t="str">
        <f aca="false">IF(H144="","",IF(H144="-","-",IF(UPPER(H144)="AB","+",VLOOKUP(H144,'විෂය තොරතුරු'!$P$24:$Q$28,2))))</f>
        <v/>
      </c>
      <c r="AT144" s="168" t="str">
        <f aca="false">IF(I144="","",IF(I144="-","-",IF(UPPER(I144)="AB","+",VLOOKUP(I144,'විෂය තොරතුරු'!$P$24:$Q$28,2))))</f>
        <v/>
      </c>
      <c r="AU144" s="170" t="str">
        <f aca="false">IF(J144="","",IF(J144="-","-",IF(UPPER(J144)="AB","+",VLOOKUP(J144,'විෂය තොරතුරු'!$P$24:$Q$28,2))))</f>
        <v/>
      </c>
      <c r="AV144" s="171" t="str">
        <f aca="false">IF(K144="","",IF(K144="-","-",IF(UPPER(K144)="AB","+",VLOOKUP(K144,'විෂය තොරතුරු'!$P$24:$Q$28,2))))</f>
        <v/>
      </c>
      <c r="AW144" s="168" t="str">
        <f aca="false">IF(L144="","",IF(L144="-","-",IF(UPPER(L144)="AB","+",VLOOKUP(L144,'විෂය තොරතුරු'!$P$24:$Q$28,2))))</f>
        <v/>
      </c>
      <c r="AX144" s="168" t="str">
        <f aca="false">IF(M144="","",IF(M144="-","-",IF(UPPER(M144)="AB","+",VLOOKUP(M144,'විෂය තොරතුරු'!$P$24:$Q$28,2))))</f>
        <v/>
      </c>
      <c r="AY144" s="169" t="str">
        <f aca="false">IF(N144="","",IF(N144="-","-",IF(UPPER(N144)="AB","+",VLOOKUP(N144,'විෂය තොරතුරු'!$P$24:$Q$28,2))))</f>
        <v/>
      </c>
      <c r="AZ144" s="167" t="str">
        <f aca="false">IF(O144="","",IF(O144="-","-",IF(UPPER(O144)="AB","+",VLOOKUP(O144,'විෂය තොරතුරු'!$P$24:$Q$28,2))))</f>
        <v/>
      </c>
      <c r="BA144" s="168" t="str">
        <f aca="false">IF(P144="","",IF(P144="-","-",IF(UPPER(P144)="AB","+",VLOOKUP(P144,'විෂය තොරතුරු'!$P$24:$Q$28,2))))</f>
        <v/>
      </c>
      <c r="BB144" s="168" t="str">
        <f aca="false">IF(Q144="","",IF(Q144="-","-",IF(UPPER(Q144)="AB","+",VLOOKUP(Q144,'විෂය තොරතුරු'!$P$24:$Q$28,2))))</f>
        <v/>
      </c>
      <c r="BC144" s="168" t="str">
        <f aca="false">IF(R144="","",IF(R144="-","-",IF(UPPER(R144)="AB","+",VLOOKUP(R144,'විෂය තොරතුරු'!$P$24:$Q$28,2))))</f>
        <v/>
      </c>
      <c r="BD144" s="168" t="str">
        <f aca="false">IF(S144="","",IF(S144="-","-",IF(UPPER(S144)="AB","+",VLOOKUP(S144,'විෂය තොරතුරු'!$P$24:$Q$28,2))))</f>
        <v/>
      </c>
      <c r="BE144" s="168" t="str">
        <f aca="false">IF(T144="","",IF(T144="-","-",IF(UPPER(T144)="AB","+",VLOOKUP(T144,'විෂය තොරතුරු'!$P$24:$Q$28,2))))</f>
        <v/>
      </c>
      <c r="BF144" s="168" t="str">
        <f aca="false">IF(U144="","",IF(U144="-","-",IF(UPPER(U144)="AB","+",VLOOKUP(U144,'විෂය තොරතුරු'!$P$24:$Q$28,2))))</f>
        <v/>
      </c>
      <c r="BG144" s="170" t="str">
        <f aca="false">IF(V144="","",IF(V144="-","-",IF(UPPER(V144)="AB","+",VLOOKUP(V144,'විෂය තොරතුරු'!$P$24:$Q$28,2))))</f>
        <v/>
      </c>
      <c r="BH144" s="171" t="str">
        <f aca="false">IF(W144="","",IF(W144="-","-",IF(UPPER(W144)="AB","+",VLOOKUP(W144,'විෂය තොරතුරු'!$P$24:$Q$28,2))))</f>
        <v/>
      </c>
      <c r="BI144" s="168" t="str">
        <f aca="false">IF(X144="","",IF(X144="-","-",IF(UPPER(X144)="AB","+",VLOOKUP(X144,'විෂය තොරතුරු'!$P$24:$Q$28,2))))</f>
        <v/>
      </c>
      <c r="BJ144" s="168" t="str">
        <f aca="false">IF(Y144="","",IF(Y144="-","-",IF(UPPER(Y144)="AB","+",VLOOKUP(Y144,'විෂය තොරතුරු'!$P$24:$Q$28,2))))</f>
        <v/>
      </c>
      <c r="BK144" s="168" t="str">
        <f aca="false">IF(Z144="","",IF(Z144="-","-",IF(UPPER(Z144)="AB","+",VLOOKUP(Z144,'විෂය තොරතුරු'!$P$24:$Q$28,2))))</f>
        <v/>
      </c>
      <c r="BL144" s="168" t="str">
        <f aca="false">IF(AA144="","",IF(AA144="-","-",IF(UPPER(AA144)="AB","+",VLOOKUP(AA144,'විෂය තොරතුරු'!$P$24:$Q$28,2))))</f>
        <v/>
      </c>
      <c r="BM144" s="168" t="str">
        <f aca="false">IF(AB144="","",IF(AB144="-","-",IF(UPPER(AB144)="AB","+",VLOOKUP(AB144,'විෂය තොරතුරු'!$P$24:$Q$28,2))))</f>
        <v/>
      </c>
      <c r="BN144" s="168" t="str">
        <f aca="false">IF(AC144="","",IF(AC144="-","-",IF(UPPER(AC144)="AB","+",VLOOKUP(AC144,'විෂය තොරතුරු'!$P$24:$Q$28,2))))</f>
        <v/>
      </c>
      <c r="BO144" s="169" t="str">
        <f aca="false">IF(AD144="","",IF(AD144="-","-",IF(UPPER(AD144)="AB","+",VLOOKUP(AD144,'විෂය තොරතුරු'!$P$24:$Q$28,2))))</f>
        <v/>
      </c>
      <c r="BP144" s="171" t="str">
        <f aca="false">IF(AE144="","",IF(AE144="-","-",IF(UPPER(AE144)="AB","+",VLOOKUP(AE144,'විෂය තොරතුරු'!$P$24:$Q$28,2))))</f>
        <v/>
      </c>
      <c r="BQ144" s="168" t="str">
        <f aca="false">IF(AF144="","",IF(AF144="-","-",IF(UPPER(AF144)="AB","+",VLOOKUP(AF144,'විෂය තොරතුරු'!$P$24:$Q$28,2))))</f>
        <v/>
      </c>
      <c r="BR144" s="168" t="str">
        <f aca="false">IF(AG144="","",IF(AG144="-","-",IF(UPPER(AG144)="AB","+",VLOOKUP(AG144,'විෂය තොරතුරු'!$P$24:$Q$28,2))))</f>
        <v/>
      </c>
      <c r="BS144" s="168" t="str">
        <f aca="false">IF(AH144="","",IF(AH144="-","-",IF(UPPER(AH144)="AB","+",VLOOKUP(AH144,'විෂය තොරතුරු'!$P$24:$Q$28,2))))</f>
        <v/>
      </c>
      <c r="BT144" s="168" t="str">
        <f aca="false">IF(AI144="","",IF(AI144="-","-",IF(UPPER(AI144)="AB","+",VLOOKUP(AI144,'විෂය තොරතුරු'!$P$24:$Q$28,2))))</f>
        <v/>
      </c>
      <c r="BU144" s="168" t="str">
        <f aca="false">IF(AJ144="","",IF(AJ144="-","-",IF(UPPER(AJ144)="AB","+",VLOOKUP(AJ144,'විෂය තොරතුරු'!$P$24:$Q$28,2))))</f>
        <v/>
      </c>
      <c r="BV144" s="168" t="str">
        <f aca="false">IF(AK144="","",IF(AK144="-","-",IF(UPPER(AK144)="AB","+",VLOOKUP(AK144,'විෂය තොරතුරු'!$P$24:$Q$28,2))))</f>
        <v/>
      </c>
      <c r="BW144" s="169" t="str">
        <f aca="false">IF(AL144="","",IF(AL144="-","-",IF(UPPER(AL144)="AB","+",VLOOKUP(AL144,'විෂය තොරතුරු'!$P$24:$Q$28,2))))</f>
        <v/>
      </c>
      <c r="BX144" s="171" t="str">
        <f aca="false">IF($B144="","",COUNTIF($AP144:$BW144,"A"))</f>
        <v/>
      </c>
      <c r="BY144" s="171" t="str">
        <f aca="false">IF($B144="","",COUNTIF($AP144:$BW144,"B"))</f>
        <v/>
      </c>
      <c r="BZ144" s="171" t="str">
        <f aca="false">IF($B144="","",COUNTIF($AP144:$BW144,"C"))</f>
        <v/>
      </c>
      <c r="CA144" s="171" t="str">
        <f aca="false">IF($B144="","",COUNTIF($AP144:$BW144,"S"))</f>
        <v/>
      </c>
      <c r="CB144" s="171" t="str">
        <f aca="false">IF($B144="","",COUNTIF($AP144:$BW144,"W"))</f>
        <v/>
      </c>
      <c r="CC144" s="171" t="str">
        <f aca="false">IF(B144="","",SUM(BX144:CA144))</f>
        <v/>
      </c>
      <c r="CD144" s="169" t="str">
        <f aca="false">IF(B144="","",SUM(BX144:BZ144))</f>
        <v/>
      </c>
      <c r="CE144" s="172" t="str">
        <f aca="false">IF(B144="","",IF(AND(CC144&gt;=6,CD144&gt;=3,OR(E144&gt;=35,F144&gt;=35),L144&gt;=35),"6/3 සමත්",IF(AND(CC144&gt;=5,CD144&gt;=3,OR(E144&gt;=35,F144&gt;=35,L144&gt;=35)),"5/3 සමත්",IF(AND(CC144&gt;=4,CD144&gt;=1,OR(E144&gt;=20,F144&gt;=20,L144&gt;=20)),"සමත් කළ හැකි",IF(CB144=9,"W9","අසමත් ?")))))</f>
        <v/>
      </c>
    </row>
    <row r="145" customFormat="false" ht="13.8" hidden="false" customHeight="false" outlineLevel="0" collapsed="false">
      <c r="A145" s="160" t="n">
        <v>46</v>
      </c>
      <c r="B145" s="189"/>
      <c r="C145" s="161"/>
      <c r="D145" s="162"/>
      <c r="E145" s="163"/>
      <c r="F145" s="164"/>
      <c r="G145" s="163"/>
      <c r="H145" s="165"/>
      <c r="I145" s="165"/>
      <c r="J145" s="164"/>
      <c r="K145" s="163"/>
      <c r="L145" s="165"/>
      <c r="M145" s="165"/>
      <c r="N145" s="164"/>
      <c r="O145" s="163"/>
      <c r="P145" s="165"/>
      <c r="Q145" s="165"/>
      <c r="R145" s="165"/>
      <c r="S145" s="165"/>
      <c r="T145" s="165"/>
      <c r="U145" s="165"/>
      <c r="V145" s="164"/>
      <c r="W145" s="163"/>
      <c r="X145" s="165"/>
      <c r="Y145" s="165"/>
      <c r="Z145" s="165"/>
      <c r="AA145" s="165"/>
      <c r="AB145" s="165"/>
      <c r="AC145" s="165"/>
      <c r="AD145" s="164"/>
      <c r="AE145" s="163"/>
      <c r="AF145" s="165"/>
      <c r="AG145" s="165"/>
      <c r="AH145" s="165"/>
      <c r="AI145" s="165"/>
      <c r="AJ145" s="165"/>
      <c r="AK145" s="165"/>
      <c r="AL145" s="166"/>
      <c r="AM145" s="167" t="str">
        <f aca="false">IF(B145="","",SUM(E145:AL145))</f>
        <v/>
      </c>
      <c r="AN145" s="168" t="str">
        <f aca="false">IF(B145="","",AM145/9)</f>
        <v/>
      </c>
      <c r="AO145" s="169" t="str">
        <f aca="false">IF(B145="","",IF(AM145=0,"-",RANK(AM145,$AM$100:$AM$149,0)))</f>
        <v/>
      </c>
      <c r="AP145" s="167" t="str">
        <f aca="false">IF(E145="","",IF(E145="-","-",IF(UPPER(E145)="AB","+",VLOOKUP(E145,'විෂය තොරතුරු'!$P$24:$Q$28,2))))</f>
        <v/>
      </c>
      <c r="AQ145" s="168" t="str">
        <f aca="false">IF(F145="","",IF(F145="-","-",IF(UPPER(F145)="AB","+",VLOOKUP(F145,'විෂය තොරතුරු'!$P$24:$Q$28,2))))</f>
        <v/>
      </c>
      <c r="AR145" s="168" t="str">
        <f aca="false">IF(G145="","",IF(G145="-","-",IF(UPPER(G145)="AB","+",VLOOKUP(G145,'විෂය තොරතුරු'!$P$24:$Q$28,2))))</f>
        <v/>
      </c>
      <c r="AS145" s="168" t="str">
        <f aca="false">IF(H145="","",IF(H145="-","-",IF(UPPER(H145)="AB","+",VLOOKUP(H145,'විෂය තොරතුරු'!$P$24:$Q$28,2))))</f>
        <v/>
      </c>
      <c r="AT145" s="168" t="str">
        <f aca="false">IF(I145="","",IF(I145="-","-",IF(UPPER(I145)="AB","+",VLOOKUP(I145,'විෂය තොරතුරු'!$P$24:$Q$28,2))))</f>
        <v/>
      </c>
      <c r="AU145" s="170" t="str">
        <f aca="false">IF(J145="","",IF(J145="-","-",IF(UPPER(J145)="AB","+",VLOOKUP(J145,'විෂය තොරතුරු'!$P$24:$Q$28,2))))</f>
        <v/>
      </c>
      <c r="AV145" s="171" t="str">
        <f aca="false">IF(K145="","",IF(K145="-","-",IF(UPPER(K145)="AB","+",VLOOKUP(K145,'විෂය තොරතුරු'!$P$24:$Q$28,2))))</f>
        <v/>
      </c>
      <c r="AW145" s="168" t="str">
        <f aca="false">IF(L145="","",IF(L145="-","-",IF(UPPER(L145)="AB","+",VLOOKUP(L145,'විෂය තොරතුරු'!$P$24:$Q$28,2))))</f>
        <v/>
      </c>
      <c r="AX145" s="168" t="str">
        <f aca="false">IF(M145="","",IF(M145="-","-",IF(UPPER(M145)="AB","+",VLOOKUP(M145,'විෂය තොරතුරු'!$P$24:$Q$28,2))))</f>
        <v/>
      </c>
      <c r="AY145" s="169" t="str">
        <f aca="false">IF(N145="","",IF(N145="-","-",IF(UPPER(N145)="AB","+",VLOOKUP(N145,'විෂය තොරතුරු'!$P$24:$Q$28,2))))</f>
        <v/>
      </c>
      <c r="AZ145" s="167" t="str">
        <f aca="false">IF(O145="","",IF(O145="-","-",IF(UPPER(O145)="AB","+",VLOOKUP(O145,'විෂය තොරතුරු'!$P$24:$Q$28,2))))</f>
        <v/>
      </c>
      <c r="BA145" s="168" t="str">
        <f aca="false">IF(P145="","",IF(P145="-","-",IF(UPPER(P145)="AB","+",VLOOKUP(P145,'විෂය තොරතුරු'!$P$24:$Q$28,2))))</f>
        <v/>
      </c>
      <c r="BB145" s="168" t="str">
        <f aca="false">IF(Q145="","",IF(Q145="-","-",IF(UPPER(Q145)="AB","+",VLOOKUP(Q145,'විෂය තොරතුරු'!$P$24:$Q$28,2))))</f>
        <v/>
      </c>
      <c r="BC145" s="168" t="str">
        <f aca="false">IF(R145="","",IF(R145="-","-",IF(UPPER(R145)="AB","+",VLOOKUP(R145,'විෂය තොරතුරු'!$P$24:$Q$28,2))))</f>
        <v/>
      </c>
      <c r="BD145" s="168" t="str">
        <f aca="false">IF(S145="","",IF(S145="-","-",IF(UPPER(S145)="AB","+",VLOOKUP(S145,'විෂය තොරතුරු'!$P$24:$Q$28,2))))</f>
        <v/>
      </c>
      <c r="BE145" s="168" t="str">
        <f aca="false">IF(T145="","",IF(T145="-","-",IF(UPPER(T145)="AB","+",VLOOKUP(T145,'විෂය තොරතුරු'!$P$24:$Q$28,2))))</f>
        <v/>
      </c>
      <c r="BF145" s="168" t="str">
        <f aca="false">IF(U145="","",IF(U145="-","-",IF(UPPER(U145)="AB","+",VLOOKUP(U145,'විෂය තොරතුරු'!$P$24:$Q$28,2))))</f>
        <v/>
      </c>
      <c r="BG145" s="170" t="str">
        <f aca="false">IF(V145="","",IF(V145="-","-",IF(UPPER(V145)="AB","+",VLOOKUP(V145,'විෂය තොරතුරු'!$P$24:$Q$28,2))))</f>
        <v/>
      </c>
      <c r="BH145" s="171" t="str">
        <f aca="false">IF(W145="","",IF(W145="-","-",IF(UPPER(W145)="AB","+",VLOOKUP(W145,'විෂය තොරතුරු'!$P$24:$Q$28,2))))</f>
        <v/>
      </c>
      <c r="BI145" s="168" t="str">
        <f aca="false">IF(X145="","",IF(X145="-","-",IF(UPPER(X145)="AB","+",VLOOKUP(X145,'විෂය තොරතුරු'!$P$24:$Q$28,2))))</f>
        <v/>
      </c>
      <c r="BJ145" s="168" t="str">
        <f aca="false">IF(Y145="","",IF(Y145="-","-",IF(UPPER(Y145)="AB","+",VLOOKUP(Y145,'විෂය තොරතුරු'!$P$24:$Q$28,2))))</f>
        <v/>
      </c>
      <c r="BK145" s="168" t="str">
        <f aca="false">IF(Z145="","",IF(Z145="-","-",IF(UPPER(Z145)="AB","+",VLOOKUP(Z145,'විෂය තොරතුරු'!$P$24:$Q$28,2))))</f>
        <v/>
      </c>
      <c r="BL145" s="168" t="str">
        <f aca="false">IF(AA145="","",IF(AA145="-","-",IF(UPPER(AA145)="AB","+",VLOOKUP(AA145,'විෂය තොරතුරු'!$P$24:$Q$28,2))))</f>
        <v/>
      </c>
      <c r="BM145" s="168" t="str">
        <f aca="false">IF(AB145="","",IF(AB145="-","-",IF(UPPER(AB145)="AB","+",VLOOKUP(AB145,'විෂය තොරතුරු'!$P$24:$Q$28,2))))</f>
        <v/>
      </c>
      <c r="BN145" s="168" t="str">
        <f aca="false">IF(AC145="","",IF(AC145="-","-",IF(UPPER(AC145)="AB","+",VLOOKUP(AC145,'විෂය තොරතුරු'!$P$24:$Q$28,2))))</f>
        <v/>
      </c>
      <c r="BO145" s="169" t="str">
        <f aca="false">IF(AD145="","",IF(AD145="-","-",IF(UPPER(AD145)="AB","+",VLOOKUP(AD145,'විෂය තොරතුරු'!$P$24:$Q$28,2))))</f>
        <v/>
      </c>
      <c r="BP145" s="171" t="str">
        <f aca="false">IF(AE145="","",IF(AE145="-","-",IF(UPPER(AE145)="AB","+",VLOOKUP(AE145,'විෂය තොරතුරු'!$P$24:$Q$28,2))))</f>
        <v/>
      </c>
      <c r="BQ145" s="168" t="str">
        <f aca="false">IF(AF145="","",IF(AF145="-","-",IF(UPPER(AF145)="AB","+",VLOOKUP(AF145,'විෂය තොරතුරු'!$P$24:$Q$28,2))))</f>
        <v/>
      </c>
      <c r="BR145" s="168" t="str">
        <f aca="false">IF(AG145="","",IF(AG145="-","-",IF(UPPER(AG145)="AB","+",VLOOKUP(AG145,'විෂය තොරතුරු'!$P$24:$Q$28,2))))</f>
        <v/>
      </c>
      <c r="BS145" s="168" t="str">
        <f aca="false">IF(AH145="","",IF(AH145="-","-",IF(UPPER(AH145)="AB","+",VLOOKUP(AH145,'විෂය තොරතුරු'!$P$24:$Q$28,2))))</f>
        <v/>
      </c>
      <c r="BT145" s="168" t="str">
        <f aca="false">IF(AI145="","",IF(AI145="-","-",IF(UPPER(AI145)="AB","+",VLOOKUP(AI145,'විෂය තොරතුරු'!$P$24:$Q$28,2))))</f>
        <v/>
      </c>
      <c r="BU145" s="168" t="str">
        <f aca="false">IF(AJ145="","",IF(AJ145="-","-",IF(UPPER(AJ145)="AB","+",VLOOKUP(AJ145,'විෂය තොරතුරු'!$P$24:$Q$28,2))))</f>
        <v/>
      </c>
      <c r="BV145" s="168" t="str">
        <f aca="false">IF(AK145="","",IF(AK145="-","-",IF(UPPER(AK145)="AB","+",VLOOKUP(AK145,'විෂය තොරතුරු'!$P$24:$Q$28,2))))</f>
        <v/>
      </c>
      <c r="BW145" s="169" t="str">
        <f aca="false">IF(AL145="","",IF(AL145="-","-",IF(UPPER(AL145)="AB","+",VLOOKUP(AL145,'විෂය තොරතුරු'!$P$24:$Q$28,2))))</f>
        <v/>
      </c>
      <c r="BX145" s="171" t="str">
        <f aca="false">IF($B145="","",COUNTIF($AP145:$BW145,"A"))</f>
        <v/>
      </c>
      <c r="BY145" s="171" t="str">
        <f aca="false">IF($B145="","",COUNTIF($AP145:$BW145,"B"))</f>
        <v/>
      </c>
      <c r="BZ145" s="171" t="str">
        <f aca="false">IF($B145="","",COUNTIF($AP145:$BW145,"C"))</f>
        <v/>
      </c>
      <c r="CA145" s="171" t="str">
        <f aca="false">IF($B145="","",COUNTIF($AP145:$BW145,"S"))</f>
        <v/>
      </c>
      <c r="CB145" s="171" t="str">
        <f aca="false">IF($B145="","",COUNTIF($AP145:$BW145,"W"))</f>
        <v/>
      </c>
      <c r="CC145" s="171" t="str">
        <f aca="false">IF(B145="","",SUM(BX145:CA145))</f>
        <v/>
      </c>
      <c r="CD145" s="169" t="str">
        <f aca="false">IF(B145="","",SUM(BX145:BZ145))</f>
        <v/>
      </c>
      <c r="CE145" s="172" t="str">
        <f aca="false">IF(B145="","",IF(AND(CC145&gt;=6,CD145&gt;=3,OR(E145&gt;=35,F145&gt;=35),L145&gt;=35),"6/3 සමත්",IF(AND(CC145&gt;=5,CD145&gt;=3,OR(E145&gt;=35,F145&gt;=35,L145&gt;=35)),"5/3 සමත්",IF(AND(CC145&gt;=4,CD145&gt;=1,OR(E145&gt;=20,F145&gt;=20,L145&gt;=20)),"සමත් කළ හැකි",IF(CB145=9,"W9","අසමත් ?")))))</f>
        <v/>
      </c>
    </row>
    <row r="146" customFormat="false" ht="13.8" hidden="false" customHeight="false" outlineLevel="0" collapsed="false">
      <c r="A146" s="160" t="n">
        <v>47</v>
      </c>
      <c r="B146" s="189"/>
      <c r="C146" s="161"/>
      <c r="D146" s="162"/>
      <c r="E146" s="163"/>
      <c r="F146" s="164"/>
      <c r="G146" s="163"/>
      <c r="H146" s="165"/>
      <c r="I146" s="165"/>
      <c r="J146" s="164"/>
      <c r="K146" s="163"/>
      <c r="L146" s="165"/>
      <c r="M146" s="165"/>
      <c r="N146" s="164"/>
      <c r="O146" s="163"/>
      <c r="P146" s="165"/>
      <c r="Q146" s="165"/>
      <c r="R146" s="165"/>
      <c r="S146" s="165"/>
      <c r="T146" s="165"/>
      <c r="U146" s="165"/>
      <c r="V146" s="164"/>
      <c r="W146" s="163"/>
      <c r="X146" s="165"/>
      <c r="Y146" s="165"/>
      <c r="Z146" s="165"/>
      <c r="AA146" s="165"/>
      <c r="AB146" s="165"/>
      <c r="AC146" s="165"/>
      <c r="AD146" s="164"/>
      <c r="AE146" s="163"/>
      <c r="AF146" s="165"/>
      <c r="AG146" s="165"/>
      <c r="AH146" s="165"/>
      <c r="AI146" s="165"/>
      <c r="AJ146" s="165"/>
      <c r="AK146" s="165"/>
      <c r="AL146" s="166"/>
      <c r="AM146" s="167" t="str">
        <f aca="false">IF(B146="","",SUM(E146:AL146))</f>
        <v/>
      </c>
      <c r="AN146" s="168" t="str">
        <f aca="false">IF(B146="","",AM146/9)</f>
        <v/>
      </c>
      <c r="AO146" s="169" t="str">
        <f aca="false">IF(B146="","",IF(AM146=0,"-",RANK(AM146,$AM$100:$AM$149,0)))</f>
        <v/>
      </c>
      <c r="AP146" s="167" t="str">
        <f aca="false">IF(E146="","",IF(E146="-","-",IF(UPPER(E146)="AB","+",VLOOKUP(E146,'විෂය තොරතුරු'!$P$24:$Q$28,2))))</f>
        <v/>
      </c>
      <c r="AQ146" s="168" t="str">
        <f aca="false">IF(F146="","",IF(F146="-","-",IF(UPPER(F146)="AB","+",VLOOKUP(F146,'විෂය තොරතුරු'!$P$24:$Q$28,2))))</f>
        <v/>
      </c>
      <c r="AR146" s="168" t="str">
        <f aca="false">IF(G146="","",IF(G146="-","-",IF(UPPER(G146)="AB","+",VLOOKUP(G146,'විෂය තොරතුරු'!$P$24:$Q$28,2))))</f>
        <v/>
      </c>
      <c r="AS146" s="168" t="str">
        <f aca="false">IF(H146="","",IF(H146="-","-",IF(UPPER(H146)="AB","+",VLOOKUP(H146,'විෂය තොරතුරු'!$P$24:$Q$28,2))))</f>
        <v/>
      </c>
      <c r="AT146" s="168" t="str">
        <f aca="false">IF(I146="","",IF(I146="-","-",IF(UPPER(I146)="AB","+",VLOOKUP(I146,'විෂය තොරතුරු'!$P$24:$Q$28,2))))</f>
        <v/>
      </c>
      <c r="AU146" s="170" t="str">
        <f aca="false">IF(J146="","",IF(J146="-","-",IF(UPPER(J146)="AB","+",VLOOKUP(J146,'විෂය තොරතුරු'!$P$24:$Q$28,2))))</f>
        <v/>
      </c>
      <c r="AV146" s="171" t="str">
        <f aca="false">IF(K146="","",IF(K146="-","-",IF(UPPER(K146)="AB","+",VLOOKUP(K146,'විෂය තොරතුරු'!$P$24:$Q$28,2))))</f>
        <v/>
      </c>
      <c r="AW146" s="168" t="str">
        <f aca="false">IF(L146="","",IF(L146="-","-",IF(UPPER(L146)="AB","+",VLOOKUP(L146,'විෂය තොරතුරු'!$P$24:$Q$28,2))))</f>
        <v/>
      </c>
      <c r="AX146" s="168" t="str">
        <f aca="false">IF(M146="","",IF(M146="-","-",IF(UPPER(M146)="AB","+",VLOOKUP(M146,'විෂය තොරතුරු'!$P$24:$Q$28,2))))</f>
        <v/>
      </c>
      <c r="AY146" s="169" t="str">
        <f aca="false">IF(N146="","",IF(N146="-","-",IF(UPPER(N146)="AB","+",VLOOKUP(N146,'විෂය තොරතුරු'!$P$24:$Q$28,2))))</f>
        <v/>
      </c>
      <c r="AZ146" s="167" t="str">
        <f aca="false">IF(O146="","",IF(O146="-","-",IF(UPPER(O146)="AB","+",VLOOKUP(O146,'විෂය තොරතුරු'!$P$24:$Q$28,2))))</f>
        <v/>
      </c>
      <c r="BA146" s="168" t="str">
        <f aca="false">IF(P146="","",IF(P146="-","-",IF(UPPER(P146)="AB","+",VLOOKUP(P146,'විෂය තොරතුරු'!$P$24:$Q$28,2))))</f>
        <v/>
      </c>
      <c r="BB146" s="168" t="str">
        <f aca="false">IF(Q146="","",IF(Q146="-","-",IF(UPPER(Q146)="AB","+",VLOOKUP(Q146,'විෂය තොරතුරු'!$P$24:$Q$28,2))))</f>
        <v/>
      </c>
      <c r="BC146" s="168" t="str">
        <f aca="false">IF(R146="","",IF(R146="-","-",IF(UPPER(R146)="AB","+",VLOOKUP(R146,'විෂය තොරතුරු'!$P$24:$Q$28,2))))</f>
        <v/>
      </c>
      <c r="BD146" s="168" t="str">
        <f aca="false">IF(S146="","",IF(S146="-","-",IF(UPPER(S146)="AB","+",VLOOKUP(S146,'විෂය තොරතුරු'!$P$24:$Q$28,2))))</f>
        <v/>
      </c>
      <c r="BE146" s="168" t="str">
        <f aca="false">IF(T146="","",IF(T146="-","-",IF(UPPER(T146)="AB","+",VLOOKUP(T146,'විෂය තොරතුරු'!$P$24:$Q$28,2))))</f>
        <v/>
      </c>
      <c r="BF146" s="168" t="str">
        <f aca="false">IF(U146="","",IF(U146="-","-",IF(UPPER(U146)="AB","+",VLOOKUP(U146,'විෂය තොරතුරු'!$P$24:$Q$28,2))))</f>
        <v/>
      </c>
      <c r="BG146" s="170" t="str">
        <f aca="false">IF(V146="","",IF(V146="-","-",IF(UPPER(V146)="AB","+",VLOOKUP(V146,'විෂය තොරතුරු'!$P$24:$Q$28,2))))</f>
        <v/>
      </c>
      <c r="BH146" s="171" t="str">
        <f aca="false">IF(W146="","",IF(W146="-","-",IF(UPPER(W146)="AB","+",VLOOKUP(W146,'විෂය තොරතුරු'!$P$24:$Q$28,2))))</f>
        <v/>
      </c>
      <c r="BI146" s="168" t="str">
        <f aca="false">IF(X146="","",IF(X146="-","-",IF(UPPER(X146)="AB","+",VLOOKUP(X146,'විෂය තොරතුරු'!$P$24:$Q$28,2))))</f>
        <v/>
      </c>
      <c r="BJ146" s="168" t="str">
        <f aca="false">IF(Y146="","",IF(Y146="-","-",IF(UPPER(Y146)="AB","+",VLOOKUP(Y146,'විෂය තොරතුරු'!$P$24:$Q$28,2))))</f>
        <v/>
      </c>
      <c r="BK146" s="168" t="str">
        <f aca="false">IF(Z146="","",IF(Z146="-","-",IF(UPPER(Z146)="AB","+",VLOOKUP(Z146,'විෂය තොරතුරු'!$P$24:$Q$28,2))))</f>
        <v/>
      </c>
      <c r="BL146" s="168" t="str">
        <f aca="false">IF(AA146="","",IF(AA146="-","-",IF(UPPER(AA146)="AB","+",VLOOKUP(AA146,'විෂය තොරතුරු'!$P$24:$Q$28,2))))</f>
        <v/>
      </c>
      <c r="BM146" s="168" t="str">
        <f aca="false">IF(AB146="","",IF(AB146="-","-",IF(UPPER(AB146)="AB","+",VLOOKUP(AB146,'විෂය තොරතුරු'!$P$24:$Q$28,2))))</f>
        <v/>
      </c>
      <c r="BN146" s="168" t="str">
        <f aca="false">IF(AC146="","",IF(AC146="-","-",IF(UPPER(AC146)="AB","+",VLOOKUP(AC146,'විෂය තොරතුරු'!$P$24:$Q$28,2))))</f>
        <v/>
      </c>
      <c r="BO146" s="169" t="str">
        <f aca="false">IF(AD146="","",IF(AD146="-","-",IF(UPPER(AD146)="AB","+",VLOOKUP(AD146,'විෂය තොරතුරු'!$P$24:$Q$28,2))))</f>
        <v/>
      </c>
      <c r="BP146" s="171" t="str">
        <f aca="false">IF(AE146="","",IF(AE146="-","-",IF(UPPER(AE146)="AB","+",VLOOKUP(AE146,'විෂය තොරතුරු'!$P$24:$Q$28,2))))</f>
        <v/>
      </c>
      <c r="BQ146" s="168" t="str">
        <f aca="false">IF(AF146="","",IF(AF146="-","-",IF(UPPER(AF146)="AB","+",VLOOKUP(AF146,'විෂය තොරතුරු'!$P$24:$Q$28,2))))</f>
        <v/>
      </c>
      <c r="BR146" s="168" t="str">
        <f aca="false">IF(AG146="","",IF(AG146="-","-",IF(UPPER(AG146)="AB","+",VLOOKUP(AG146,'විෂය තොරතුරු'!$P$24:$Q$28,2))))</f>
        <v/>
      </c>
      <c r="BS146" s="168" t="str">
        <f aca="false">IF(AH146="","",IF(AH146="-","-",IF(UPPER(AH146)="AB","+",VLOOKUP(AH146,'විෂය තොරතුරු'!$P$24:$Q$28,2))))</f>
        <v/>
      </c>
      <c r="BT146" s="168" t="str">
        <f aca="false">IF(AI146="","",IF(AI146="-","-",IF(UPPER(AI146)="AB","+",VLOOKUP(AI146,'විෂය තොරතුරු'!$P$24:$Q$28,2))))</f>
        <v/>
      </c>
      <c r="BU146" s="168" t="str">
        <f aca="false">IF(AJ146="","",IF(AJ146="-","-",IF(UPPER(AJ146)="AB","+",VLOOKUP(AJ146,'විෂය තොරතුරු'!$P$24:$Q$28,2))))</f>
        <v/>
      </c>
      <c r="BV146" s="168" t="str">
        <f aca="false">IF(AK146="","",IF(AK146="-","-",IF(UPPER(AK146)="AB","+",VLOOKUP(AK146,'විෂය තොරතුරු'!$P$24:$Q$28,2))))</f>
        <v/>
      </c>
      <c r="BW146" s="169" t="str">
        <f aca="false">IF(AL146="","",IF(AL146="-","-",IF(UPPER(AL146)="AB","+",VLOOKUP(AL146,'විෂය තොරතුරු'!$P$24:$Q$28,2))))</f>
        <v/>
      </c>
      <c r="BX146" s="171" t="str">
        <f aca="false">IF($B146="","",COUNTIF($AP146:$BW146,"A"))</f>
        <v/>
      </c>
      <c r="BY146" s="171" t="str">
        <f aca="false">IF($B146="","",COUNTIF($AP146:$BW146,"B"))</f>
        <v/>
      </c>
      <c r="BZ146" s="171" t="str">
        <f aca="false">IF($B146="","",COUNTIF($AP146:$BW146,"C"))</f>
        <v/>
      </c>
      <c r="CA146" s="171" t="str">
        <f aca="false">IF($B146="","",COUNTIF($AP146:$BW146,"S"))</f>
        <v/>
      </c>
      <c r="CB146" s="171" t="str">
        <f aca="false">IF($B146="","",COUNTIF($AP146:$BW146,"W"))</f>
        <v/>
      </c>
      <c r="CC146" s="171" t="str">
        <f aca="false">IF(B146="","",SUM(BX146:CA146))</f>
        <v/>
      </c>
      <c r="CD146" s="169" t="str">
        <f aca="false">IF(B146="","",SUM(BX146:BZ146))</f>
        <v/>
      </c>
      <c r="CE146" s="172" t="str">
        <f aca="false">IF(B146="","",IF(AND(CC146&gt;=6,CD146&gt;=3,OR(E146&gt;=35,F146&gt;=35),L146&gt;=35),"6/3 සමත්",IF(AND(CC146&gt;=5,CD146&gt;=3,OR(E146&gt;=35,F146&gt;=35,L146&gt;=35)),"5/3 සමත්",IF(AND(CC146&gt;=4,CD146&gt;=1,OR(E146&gt;=20,F146&gt;=20,L146&gt;=20)),"සමත් කළ හැකි",IF(CB146=9,"W9","අසමත් ?")))))</f>
        <v/>
      </c>
    </row>
    <row r="147" customFormat="false" ht="13.8" hidden="false" customHeight="false" outlineLevel="0" collapsed="false">
      <c r="A147" s="160" t="n">
        <v>48</v>
      </c>
      <c r="B147" s="189"/>
      <c r="C147" s="161"/>
      <c r="D147" s="162"/>
      <c r="E147" s="163"/>
      <c r="F147" s="164"/>
      <c r="G147" s="163"/>
      <c r="H147" s="165"/>
      <c r="I147" s="165"/>
      <c r="J147" s="164"/>
      <c r="K147" s="163"/>
      <c r="L147" s="165"/>
      <c r="M147" s="165"/>
      <c r="N147" s="164"/>
      <c r="O147" s="163"/>
      <c r="P147" s="165"/>
      <c r="Q147" s="165"/>
      <c r="R147" s="165"/>
      <c r="S147" s="165"/>
      <c r="T147" s="165"/>
      <c r="U147" s="165"/>
      <c r="V147" s="164"/>
      <c r="W147" s="163"/>
      <c r="X147" s="165"/>
      <c r="Y147" s="165"/>
      <c r="Z147" s="165"/>
      <c r="AA147" s="165"/>
      <c r="AB147" s="165"/>
      <c r="AC147" s="165"/>
      <c r="AD147" s="164"/>
      <c r="AE147" s="163"/>
      <c r="AF147" s="165"/>
      <c r="AG147" s="165"/>
      <c r="AH147" s="165"/>
      <c r="AI147" s="165"/>
      <c r="AJ147" s="165"/>
      <c r="AK147" s="165"/>
      <c r="AL147" s="166"/>
      <c r="AM147" s="167" t="str">
        <f aca="false">IF(B147="","",SUM(E147:AL147))</f>
        <v/>
      </c>
      <c r="AN147" s="168" t="str">
        <f aca="false">IF(B147="","",AM147/9)</f>
        <v/>
      </c>
      <c r="AO147" s="169" t="str">
        <f aca="false">IF(B147="","",IF(AM147=0,"-",RANK(AM147,$AM$100:$AM$149,0)))</f>
        <v/>
      </c>
      <c r="AP147" s="167" t="str">
        <f aca="false">IF(E147="","",IF(E147="-","-",IF(UPPER(E147)="AB","+",VLOOKUP(E147,'විෂය තොරතුරු'!$P$24:$Q$28,2))))</f>
        <v/>
      </c>
      <c r="AQ147" s="168" t="str">
        <f aca="false">IF(F147="","",IF(F147="-","-",IF(UPPER(F147)="AB","+",VLOOKUP(F147,'විෂය තොරතුරු'!$P$24:$Q$28,2))))</f>
        <v/>
      </c>
      <c r="AR147" s="168" t="str">
        <f aca="false">IF(G147="","",IF(G147="-","-",IF(UPPER(G147)="AB","+",VLOOKUP(G147,'විෂය තොරතුරු'!$P$24:$Q$28,2))))</f>
        <v/>
      </c>
      <c r="AS147" s="168" t="str">
        <f aca="false">IF(H147="","",IF(H147="-","-",IF(UPPER(H147)="AB","+",VLOOKUP(H147,'විෂය තොරතුරු'!$P$24:$Q$28,2))))</f>
        <v/>
      </c>
      <c r="AT147" s="168" t="str">
        <f aca="false">IF(I147="","",IF(I147="-","-",IF(UPPER(I147)="AB","+",VLOOKUP(I147,'විෂය තොරතුරු'!$P$24:$Q$28,2))))</f>
        <v/>
      </c>
      <c r="AU147" s="170" t="str">
        <f aca="false">IF(J147="","",IF(J147="-","-",IF(UPPER(J147)="AB","+",VLOOKUP(J147,'විෂය තොරතුරු'!$P$24:$Q$28,2))))</f>
        <v/>
      </c>
      <c r="AV147" s="171" t="str">
        <f aca="false">IF(K147="","",IF(K147="-","-",IF(UPPER(K147)="AB","+",VLOOKUP(K147,'විෂය තොරතුරු'!$P$24:$Q$28,2))))</f>
        <v/>
      </c>
      <c r="AW147" s="168" t="str">
        <f aca="false">IF(L147="","",IF(L147="-","-",IF(UPPER(L147)="AB","+",VLOOKUP(L147,'විෂය තොරතුරු'!$P$24:$Q$28,2))))</f>
        <v/>
      </c>
      <c r="AX147" s="168" t="str">
        <f aca="false">IF(M147="","",IF(M147="-","-",IF(UPPER(M147)="AB","+",VLOOKUP(M147,'විෂය තොරතුරු'!$P$24:$Q$28,2))))</f>
        <v/>
      </c>
      <c r="AY147" s="169" t="str">
        <f aca="false">IF(N147="","",IF(N147="-","-",IF(UPPER(N147)="AB","+",VLOOKUP(N147,'විෂය තොරතුරු'!$P$24:$Q$28,2))))</f>
        <v/>
      </c>
      <c r="AZ147" s="167" t="str">
        <f aca="false">IF(O147="","",IF(O147="-","-",IF(UPPER(O147)="AB","+",VLOOKUP(O147,'විෂය තොරතුරු'!$P$24:$Q$28,2))))</f>
        <v/>
      </c>
      <c r="BA147" s="168" t="str">
        <f aca="false">IF(P147="","",IF(P147="-","-",IF(UPPER(P147)="AB","+",VLOOKUP(P147,'විෂය තොරතුරු'!$P$24:$Q$28,2))))</f>
        <v/>
      </c>
      <c r="BB147" s="168" t="str">
        <f aca="false">IF(Q147="","",IF(Q147="-","-",IF(UPPER(Q147)="AB","+",VLOOKUP(Q147,'විෂය තොරතුරු'!$P$24:$Q$28,2))))</f>
        <v/>
      </c>
      <c r="BC147" s="168" t="str">
        <f aca="false">IF(R147="","",IF(R147="-","-",IF(UPPER(R147)="AB","+",VLOOKUP(R147,'විෂය තොරතුරු'!$P$24:$Q$28,2))))</f>
        <v/>
      </c>
      <c r="BD147" s="168" t="str">
        <f aca="false">IF(S147="","",IF(S147="-","-",IF(UPPER(S147)="AB","+",VLOOKUP(S147,'විෂය තොරතුරු'!$P$24:$Q$28,2))))</f>
        <v/>
      </c>
      <c r="BE147" s="168" t="str">
        <f aca="false">IF(T147="","",IF(T147="-","-",IF(UPPER(T147)="AB","+",VLOOKUP(T147,'විෂය තොරතුරු'!$P$24:$Q$28,2))))</f>
        <v/>
      </c>
      <c r="BF147" s="168" t="str">
        <f aca="false">IF(U147="","",IF(U147="-","-",IF(UPPER(U147)="AB","+",VLOOKUP(U147,'විෂය තොරතුරු'!$P$24:$Q$28,2))))</f>
        <v/>
      </c>
      <c r="BG147" s="170" t="str">
        <f aca="false">IF(V147="","",IF(V147="-","-",IF(UPPER(V147)="AB","+",VLOOKUP(V147,'විෂය තොරතුරු'!$P$24:$Q$28,2))))</f>
        <v/>
      </c>
      <c r="BH147" s="171" t="str">
        <f aca="false">IF(W147="","",IF(W147="-","-",IF(UPPER(W147)="AB","+",VLOOKUP(W147,'විෂය තොරතුරු'!$P$24:$Q$28,2))))</f>
        <v/>
      </c>
      <c r="BI147" s="168" t="str">
        <f aca="false">IF(X147="","",IF(X147="-","-",IF(UPPER(X147)="AB","+",VLOOKUP(X147,'විෂය තොරතුරු'!$P$24:$Q$28,2))))</f>
        <v/>
      </c>
      <c r="BJ147" s="168" t="str">
        <f aca="false">IF(Y147="","",IF(Y147="-","-",IF(UPPER(Y147)="AB","+",VLOOKUP(Y147,'විෂය තොරතුරු'!$P$24:$Q$28,2))))</f>
        <v/>
      </c>
      <c r="BK147" s="168" t="str">
        <f aca="false">IF(Z147="","",IF(Z147="-","-",IF(UPPER(Z147)="AB","+",VLOOKUP(Z147,'විෂය තොරතුරු'!$P$24:$Q$28,2))))</f>
        <v/>
      </c>
      <c r="BL147" s="168" t="str">
        <f aca="false">IF(AA147="","",IF(AA147="-","-",IF(UPPER(AA147)="AB","+",VLOOKUP(AA147,'විෂය තොරතුරු'!$P$24:$Q$28,2))))</f>
        <v/>
      </c>
      <c r="BM147" s="168" t="str">
        <f aca="false">IF(AB147="","",IF(AB147="-","-",IF(UPPER(AB147)="AB","+",VLOOKUP(AB147,'විෂය තොරතුරු'!$P$24:$Q$28,2))))</f>
        <v/>
      </c>
      <c r="BN147" s="168" t="str">
        <f aca="false">IF(AC147="","",IF(AC147="-","-",IF(UPPER(AC147)="AB","+",VLOOKUP(AC147,'විෂය තොරතුරු'!$P$24:$Q$28,2))))</f>
        <v/>
      </c>
      <c r="BO147" s="169" t="str">
        <f aca="false">IF(AD147="","",IF(AD147="-","-",IF(UPPER(AD147)="AB","+",VLOOKUP(AD147,'විෂය තොරතුරු'!$P$24:$Q$28,2))))</f>
        <v/>
      </c>
      <c r="BP147" s="171" t="str">
        <f aca="false">IF(AE147="","",IF(AE147="-","-",IF(UPPER(AE147)="AB","+",VLOOKUP(AE147,'විෂය තොරතුරු'!$P$24:$Q$28,2))))</f>
        <v/>
      </c>
      <c r="BQ147" s="168" t="str">
        <f aca="false">IF(AF147="","",IF(AF147="-","-",IF(UPPER(AF147)="AB","+",VLOOKUP(AF147,'විෂය තොරතුරු'!$P$24:$Q$28,2))))</f>
        <v/>
      </c>
      <c r="BR147" s="168" t="str">
        <f aca="false">IF(AG147="","",IF(AG147="-","-",IF(UPPER(AG147)="AB","+",VLOOKUP(AG147,'විෂය තොරතුරු'!$P$24:$Q$28,2))))</f>
        <v/>
      </c>
      <c r="BS147" s="168" t="str">
        <f aca="false">IF(AH147="","",IF(AH147="-","-",IF(UPPER(AH147)="AB","+",VLOOKUP(AH147,'විෂය තොරතුරු'!$P$24:$Q$28,2))))</f>
        <v/>
      </c>
      <c r="BT147" s="168" t="str">
        <f aca="false">IF(AI147="","",IF(AI147="-","-",IF(UPPER(AI147)="AB","+",VLOOKUP(AI147,'විෂය තොරතුරු'!$P$24:$Q$28,2))))</f>
        <v/>
      </c>
      <c r="BU147" s="168" t="str">
        <f aca="false">IF(AJ147="","",IF(AJ147="-","-",IF(UPPER(AJ147)="AB","+",VLOOKUP(AJ147,'විෂය තොරතුරු'!$P$24:$Q$28,2))))</f>
        <v/>
      </c>
      <c r="BV147" s="168" t="str">
        <f aca="false">IF(AK147="","",IF(AK147="-","-",IF(UPPER(AK147)="AB","+",VLOOKUP(AK147,'විෂය තොරතුරු'!$P$24:$Q$28,2))))</f>
        <v/>
      </c>
      <c r="BW147" s="169" t="str">
        <f aca="false">IF(AL147="","",IF(AL147="-","-",IF(UPPER(AL147)="AB","+",VLOOKUP(AL147,'විෂය තොරතුරු'!$P$24:$Q$28,2))))</f>
        <v/>
      </c>
      <c r="BX147" s="171" t="str">
        <f aca="false">IF($B147="","",COUNTIF($AP147:$BW147,"A"))</f>
        <v/>
      </c>
      <c r="BY147" s="171" t="str">
        <f aca="false">IF($B147="","",COUNTIF($AP147:$BW147,"B"))</f>
        <v/>
      </c>
      <c r="BZ147" s="171" t="str">
        <f aca="false">IF($B147="","",COUNTIF($AP147:$BW147,"C"))</f>
        <v/>
      </c>
      <c r="CA147" s="171" t="str">
        <f aca="false">IF($B147="","",COUNTIF($AP147:$BW147,"S"))</f>
        <v/>
      </c>
      <c r="CB147" s="171" t="str">
        <f aca="false">IF($B147="","",COUNTIF($AP147:$BW147,"W"))</f>
        <v/>
      </c>
      <c r="CC147" s="171" t="str">
        <f aca="false">IF(B147="","",SUM(BX147:CA147))</f>
        <v/>
      </c>
      <c r="CD147" s="169" t="str">
        <f aca="false">IF(B147="","",SUM(BX147:BZ147))</f>
        <v/>
      </c>
      <c r="CE147" s="172" t="str">
        <f aca="false">IF(B147="","",IF(AND(CC147&gt;=6,CD147&gt;=3,OR(E147&gt;=35,F147&gt;=35),L147&gt;=35),"6/3 සමත්",IF(AND(CC147&gt;=5,CD147&gt;=3,OR(E147&gt;=35,F147&gt;=35,L147&gt;=35)),"5/3 සමත්",IF(AND(CC147&gt;=4,CD147&gt;=1,OR(E147&gt;=20,F147&gt;=20,L147&gt;=20)),"සමත් කළ හැකි",IF(CB147=9,"W9","අසමත් ?")))))</f>
        <v/>
      </c>
    </row>
    <row r="148" customFormat="false" ht="13.8" hidden="false" customHeight="false" outlineLevel="0" collapsed="false">
      <c r="A148" s="160" t="n">
        <v>49</v>
      </c>
      <c r="B148" s="189"/>
      <c r="C148" s="161"/>
      <c r="D148" s="162"/>
      <c r="E148" s="163"/>
      <c r="F148" s="164"/>
      <c r="G148" s="163"/>
      <c r="H148" s="165"/>
      <c r="I148" s="165"/>
      <c r="J148" s="164"/>
      <c r="K148" s="163"/>
      <c r="L148" s="165"/>
      <c r="M148" s="165"/>
      <c r="N148" s="164"/>
      <c r="O148" s="163"/>
      <c r="P148" s="165"/>
      <c r="Q148" s="165"/>
      <c r="R148" s="165"/>
      <c r="S148" s="165"/>
      <c r="T148" s="165"/>
      <c r="U148" s="165"/>
      <c r="V148" s="164"/>
      <c r="W148" s="163"/>
      <c r="X148" s="165"/>
      <c r="Y148" s="165"/>
      <c r="Z148" s="165"/>
      <c r="AA148" s="165"/>
      <c r="AB148" s="165"/>
      <c r="AC148" s="165"/>
      <c r="AD148" s="164"/>
      <c r="AE148" s="163"/>
      <c r="AF148" s="165"/>
      <c r="AG148" s="165"/>
      <c r="AH148" s="165"/>
      <c r="AI148" s="165"/>
      <c r="AJ148" s="165"/>
      <c r="AK148" s="165"/>
      <c r="AL148" s="166"/>
      <c r="AM148" s="167" t="str">
        <f aca="false">IF(B148="","",SUM(E148:AL148))</f>
        <v/>
      </c>
      <c r="AN148" s="168" t="str">
        <f aca="false">IF(B148="","",AM148/9)</f>
        <v/>
      </c>
      <c r="AO148" s="169" t="str">
        <f aca="false">IF(B148="","",IF(AM148=0,"-",RANK(AM148,$AM$100:$AM$149,0)))</f>
        <v/>
      </c>
      <c r="AP148" s="167" t="str">
        <f aca="false">IF(E148="","",IF(E148="-","-",IF(UPPER(E148)="AB","+",VLOOKUP(E148,'විෂය තොරතුරු'!$P$24:$Q$28,2))))</f>
        <v/>
      </c>
      <c r="AQ148" s="168" t="str">
        <f aca="false">IF(F148="","",IF(F148="-","-",IF(UPPER(F148)="AB","+",VLOOKUP(F148,'විෂය තොරතුරු'!$P$24:$Q$28,2))))</f>
        <v/>
      </c>
      <c r="AR148" s="168" t="str">
        <f aca="false">IF(G148="","",IF(G148="-","-",IF(UPPER(G148)="AB","+",VLOOKUP(G148,'විෂය තොරතුරු'!$P$24:$Q$28,2))))</f>
        <v/>
      </c>
      <c r="AS148" s="168" t="str">
        <f aca="false">IF(H148="","",IF(H148="-","-",IF(UPPER(H148)="AB","+",VLOOKUP(H148,'විෂය තොරතුරු'!$P$24:$Q$28,2))))</f>
        <v/>
      </c>
      <c r="AT148" s="168" t="str">
        <f aca="false">IF(I148="","",IF(I148="-","-",IF(UPPER(I148)="AB","+",VLOOKUP(I148,'විෂය තොරතුරු'!$P$24:$Q$28,2))))</f>
        <v/>
      </c>
      <c r="AU148" s="170" t="str">
        <f aca="false">IF(J148="","",IF(J148="-","-",IF(UPPER(J148)="AB","+",VLOOKUP(J148,'විෂය තොරතුරු'!$P$24:$Q$28,2))))</f>
        <v/>
      </c>
      <c r="AV148" s="171" t="str">
        <f aca="false">IF(K148="","",IF(K148="-","-",IF(UPPER(K148)="AB","+",VLOOKUP(K148,'විෂය තොරතුරු'!$P$24:$Q$28,2))))</f>
        <v/>
      </c>
      <c r="AW148" s="168" t="str">
        <f aca="false">IF(L148="","",IF(L148="-","-",IF(UPPER(L148)="AB","+",VLOOKUP(L148,'විෂය තොරතුරු'!$P$24:$Q$28,2))))</f>
        <v/>
      </c>
      <c r="AX148" s="168" t="str">
        <f aca="false">IF(M148="","",IF(M148="-","-",IF(UPPER(M148)="AB","+",VLOOKUP(M148,'විෂය තොරතුරු'!$P$24:$Q$28,2))))</f>
        <v/>
      </c>
      <c r="AY148" s="169" t="str">
        <f aca="false">IF(N148="","",IF(N148="-","-",IF(UPPER(N148)="AB","+",VLOOKUP(N148,'විෂය තොරතුරු'!$P$24:$Q$28,2))))</f>
        <v/>
      </c>
      <c r="AZ148" s="167" t="str">
        <f aca="false">IF(O148="","",IF(O148="-","-",IF(UPPER(O148)="AB","+",VLOOKUP(O148,'විෂය තොරතුරු'!$P$24:$Q$28,2))))</f>
        <v/>
      </c>
      <c r="BA148" s="168" t="str">
        <f aca="false">IF(P148="","",IF(P148="-","-",IF(UPPER(P148)="AB","+",VLOOKUP(P148,'විෂය තොරතුරු'!$P$24:$Q$28,2))))</f>
        <v/>
      </c>
      <c r="BB148" s="168" t="str">
        <f aca="false">IF(Q148="","",IF(Q148="-","-",IF(UPPER(Q148)="AB","+",VLOOKUP(Q148,'විෂය තොරතුරු'!$P$24:$Q$28,2))))</f>
        <v/>
      </c>
      <c r="BC148" s="168" t="str">
        <f aca="false">IF(R148="","",IF(R148="-","-",IF(UPPER(R148)="AB","+",VLOOKUP(R148,'විෂය තොරතුරු'!$P$24:$Q$28,2))))</f>
        <v/>
      </c>
      <c r="BD148" s="168" t="str">
        <f aca="false">IF(S148="","",IF(S148="-","-",IF(UPPER(S148)="AB","+",VLOOKUP(S148,'විෂය තොරතුරු'!$P$24:$Q$28,2))))</f>
        <v/>
      </c>
      <c r="BE148" s="168" t="str">
        <f aca="false">IF(T148="","",IF(T148="-","-",IF(UPPER(T148)="AB","+",VLOOKUP(T148,'විෂය තොරතුරු'!$P$24:$Q$28,2))))</f>
        <v/>
      </c>
      <c r="BF148" s="168" t="str">
        <f aca="false">IF(U148="","",IF(U148="-","-",IF(UPPER(U148)="AB","+",VLOOKUP(U148,'විෂය තොරතුරු'!$P$24:$Q$28,2))))</f>
        <v/>
      </c>
      <c r="BG148" s="170" t="str">
        <f aca="false">IF(V148="","",IF(V148="-","-",IF(UPPER(V148)="AB","+",VLOOKUP(V148,'විෂය තොරතුරු'!$P$24:$Q$28,2))))</f>
        <v/>
      </c>
      <c r="BH148" s="171" t="str">
        <f aca="false">IF(W148="","",IF(W148="-","-",IF(UPPER(W148)="AB","+",VLOOKUP(W148,'විෂය තොරතුරු'!$P$24:$Q$28,2))))</f>
        <v/>
      </c>
      <c r="BI148" s="168" t="str">
        <f aca="false">IF(X148="","",IF(X148="-","-",IF(UPPER(X148)="AB","+",VLOOKUP(X148,'විෂය තොරතුරු'!$P$24:$Q$28,2))))</f>
        <v/>
      </c>
      <c r="BJ148" s="168" t="str">
        <f aca="false">IF(Y148="","",IF(Y148="-","-",IF(UPPER(Y148)="AB","+",VLOOKUP(Y148,'විෂය තොරතුරු'!$P$24:$Q$28,2))))</f>
        <v/>
      </c>
      <c r="BK148" s="168" t="str">
        <f aca="false">IF(Z148="","",IF(Z148="-","-",IF(UPPER(Z148)="AB","+",VLOOKUP(Z148,'විෂය තොරතුරු'!$P$24:$Q$28,2))))</f>
        <v/>
      </c>
      <c r="BL148" s="168" t="str">
        <f aca="false">IF(AA148="","",IF(AA148="-","-",IF(UPPER(AA148)="AB","+",VLOOKUP(AA148,'විෂය තොරතුරු'!$P$24:$Q$28,2))))</f>
        <v/>
      </c>
      <c r="BM148" s="168" t="str">
        <f aca="false">IF(AB148="","",IF(AB148="-","-",IF(UPPER(AB148)="AB","+",VLOOKUP(AB148,'විෂය තොරතුරු'!$P$24:$Q$28,2))))</f>
        <v/>
      </c>
      <c r="BN148" s="168" t="str">
        <f aca="false">IF(AC148="","",IF(AC148="-","-",IF(UPPER(AC148)="AB","+",VLOOKUP(AC148,'විෂය තොරතුරු'!$P$24:$Q$28,2))))</f>
        <v/>
      </c>
      <c r="BO148" s="169" t="str">
        <f aca="false">IF(AD148="","",IF(AD148="-","-",IF(UPPER(AD148)="AB","+",VLOOKUP(AD148,'විෂය තොරතුරු'!$P$24:$Q$28,2))))</f>
        <v/>
      </c>
      <c r="BP148" s="171" t="str">
        <f aca="false">IF(AE148="","",IF(AE148="-","-",IF(UPPER(AE148)="AB","+",VLOOKUP(AE148,'විෂය තොරතුරු'!$P$24:$Q$28,2))))</f>
        <v/>
      </c>
      <c r="BQ148" s="168" t="str">
        <f aca="false">IF(AF148="","",IF(AF148="-","-",IF(UPPER(AF148)="AB","+",VLOOKUP(AF148,'විෂය තොරතුරු'!$P$24:$Q$28,2))))</f>
        <v/>
      </c>
      <c r="BR148" s="168" t="str">
        <f aca="false">IF(AG148="","",IF(AG148="-","-",IF(UPPER(AG148)="AB","+",VLOOKUP(AG148,'විෂය තොරතුරු'!$P$24:$Q$28,2))))</f>
        <v/>
      </c>
      <c r="BS148" s="168" t="str">
        <f aca="false">IF(AH148="","",IF(AH148="-","-",IF(UPPER(AH148)="AB","+",VLOOKUP(AH148,'විෂය තොරතුරු'!$P$24:$Q$28,2))))</f>
        <v/>
      </c>
      <c r="BT148" s="168" t="str">
        <f aca="false">IF(AI148="","",IF(AI148="-","-",IF(UPPER(AI148)="AB","+",VLOOKUP(AI148,'විෂය තොරතුරු'!$P$24:$Q$28,2))))</f>
        <v/>
      </c>
      <c r="BU148" s="168" t="str">
        <f aca="false">IF(AJ148="","",IF(AJ148="-","-",IF(UPPER(AJ148)="AB","+",VLOOKUP(AJ148,'විෂය තොරතුරු'!$P$24:$Q$28,2))))</f>
        <v/>
      </c>
      <c r="BV148" s="168" t="str">
        <f aca="false">IF(AK148="","",IF(AK148="-","-",IF(UPPER(AK148)="AB","+",VLOOKUP(AK148,'විෂය තොරතුරු'!$P$24:$Q$28,2))))</f>
        <v/>
      </c>
      <c r="BW148" s="169" t="str">
        <f aca="false">IF(AL148="","",IF(AL148="-","-",IF(UPPER(AL148)="AB","+",VLOOKUP(AL148,'විෂය තොරතුරු'!$P$24:$Q$28,2))))</f>
        <v/>
      </c>
      <c r="BX148" s="171" t="str">
        <f aca="false">IF($B148="","",COUNTIF($AP148:$BW148,"A"))</f>
        <v/>
      </c>
      <c r="BY148" s="171" t="str">
        <f aca="false">IF($B148="","",COUNTIF($AP148:$BW148,"B"))</f>
        <v/>
      </c>
      <c r="BZ148" s="171" t="str">
        <f aca="false">IF($B148="","",COUNTIF($AP148:$BW148,"C"))</f>
        <v/>
      </c>
      <c r="CA148" s="171" t="str">
        <f aca="false">IF($B148="","",COUNTIF($AP148:$BW148,"S"))</f>
        <v/>
      </c>
      <c r="CB148" s="171" t="str">
        <f aca="false">IF($B148="","",COUNTIF($AP148:$BW148,"W"))</f>
        <v/>
      </c>
      <c r="CC148" s="171" t="str">
        <f aca="false">IF(B148="","",SUM(BX148:CA148))</f>
        <v/>
      </c>
      <c r="CD148" s="169" t="str">
        <f aca="false">IF(B148="","",SUM(BX148:BZ148))</f>
        <v/>
      </c>
      <c r="CE148" s="172" t="str">
        <f aca="false">IF(B148="","",IF(AND(CC148&gt;=6,CD148&gt;=3,OR(E148&gt;=35,F148&gt;=35),L148&gt;=35),"6/3 සමත්",IF(AND(CC148&gt;=5,CD148&gt;=3,OR(E148&gt;=35,F148&gt;=35,L148&gt;=35)),"5/3 සමත්",IF(AND(CC148&gt;=4,CD148&gt;=1,OR(E148&gt;=20,F148&gt;=20,L148&gt;=20)),"සමත් කළ හැකි",IF(CB148=9,"W9","අසමත් ?")))))</f>
        <v/>
      </c>
    </row>
    <row r="149" customFormat="false" ht="13.8" hidden="false" customHeight="false" outlineLevel="0" collapsed="false">
      <c r="A149" s="160" t="n">
        <v>50</v>
      </c>
      <c r="B149" s="174"/>
      <c r="C149" s="161"/>
      <c r="D149" s="162"/>
      <c r="E149" s="269"/>
      <c r="F149" s="166"/>
      <c r="G149" s="269"/>
      <c r="H149" s="174"/>
      <c r="I149" s="174"/>
      <c r="J149" s="166"/>
      <c r="K149" s="269"/>
      <c r="L149" s="174"/>
      <c r="M149" s="174"/>
      <c r="N149" s="166"/>
      <c r="O149" s="269"/>
      <c r="P149" s="174"/>
      <c r="Q149" s="174"/>
      <c r="R149" s="174"/>
      <c r="S149" s="174"/>
      <c r="T149" s="174"/>
      <c r="U149" s="174"/>
      <c r="V149" s="166"/>
      <c r="W149" s="269"/>
      <c r="X149" s="174"/>
      <c r="Y149" s="174"/>
      <c r="Z149" s="174"/>
      <c r="AA149" s="174"/>
      <c r="AB149" s="174"/>
      <c r="AC149" s="174"/>
      <c r="AD149" s="166"/>
      <c r="AE149" s="269"/>
      <c r="AF149" s="174"/>
      <c r="AG149" s="174"/>
      <c r="AH149" s="174"/>
      <c r="AI149" s="174"/>
      <c r="AJ149" s="174"/>
      <c r="AK149" s="174"/>
      <c r="AL149" s="166"/>
      <c r="AM149" s="193" t="str">
        <f aca="false">IF(B149="","",SUM(E149:AL149))</f>
        <v/>
      </c>
      <c r="AN149" s="194" t="str">
        <f aca="false">IF(B149="","",AM149/9)</f>
        <v/>
      </c>
      <c r="AO149" s="169" t="str">
        <f aca="false">IF(B149="","",IF(AM149=0,"-",RANK(AM149,$AM$100:$AM$149,0)))</f>
        <v/>
      </c>
      <c r="AP149" s="193" t="str">
        <f aca="false">IF(E149="","",IF(E149="-","-",IF(UPPER(E149)="AB","+",VLOOKUP(E149,'විෂය තොරතුරු'!$P$24:$Q$28,2))))</f>
        <v/>
      </c>
      <c r="AQ149" s="194" t="str">
        <f aca="false">IF(F149="","",IF(F149="-","-",IF(UPPER(F149)="AB","+",VLOOKUP(F149,'විෂය තොරතුරු'!$P$24:$Q$28,2))))</f>
        <v/>
      </c>
      <c r="AR149" s="194" t="str">
        <f aca="false">IF(G149="","",IF(G149="-","-",IF(UPPER(G149)="AB","+",VLOOKUP(G149,'විෂය තොරතුරු'!$P$24:$Q$28,2))))</f>
        <v/>
      </c>
      <c r="AS149" s="194" t="str">
        <f aca="false">IF(H149="","",IF(H149="-","-",IF(UPPER(H149)="AB","+",VLOOKUP(H149,'විෂය තොරතුරු'!$P$24:$Q$28,2))))</f>
        <v/>
      </c>
      <c r="AT149" s="194" t="str">
        <f aca="false">IF(I149="","",IF(I149="-","-",IF(UPPER(I149)="AB","+",VLOOKUP(I149,'විෂය තොරතුරු'!$P$24:$Q$28,2))))</f>
        <v/>
      </c>
      <c r="AU149" s="196" t="str">
        <f aca="false">IF(J149="","",IF(J149="-","-",IF(UPPER(J149)="AB","+",VLOOKUP(J149,'විෂය තොරතුරු'!$P$24:$Q$28,2))))</f>
        <v/>
      </c>
      <c r="AV149" s="197" t="str">
        <f aca="false">IF(K149="","",IF(K149="-","-",IF(UPPER(K149)="AB","+",VLOOKUP(K149,'විෂය තොරතුරු'!$P$24:$Q$28,2))))</f>
        <v/>
      </c>
      <c r="AW149" s="194" t="str">
        <f aca="false">IF(L149="","",IF(L149="-","-",IF(UPPER(L149)="AB","+",VLOOKUP(L149,'විෂය තොරතුරු'!$P$24:$Q$28,2))))</f>
        <v/>
      </c>
      <c r="AX149" s="194" t="str">
        <f aca="false">IF(M149="","",IF(M149="-","-",IF(UPPER(M149)="AB","+",VLOOKUP(M149,'විෂය තොරතුරු'!$P$24:$Q$28,2))))</f>
        <v/>
      </c>
      <c r="AY149" s="195" t="str">
        <f aca="false">IF(N149="","",IF(N149="-","-",IF(UPPER(N149)="AB","+",VLOOKUP(N149,'විෂය තොරතුරු'!$P$24:$Q$28,2))))</f>
        <v/>
      </c>
      <c r="AZ149" s="193" t="str">
        <f aca="false">IF(O149="","",IF(O149="-","-",IF(UPPER(O149)="AB","+",VLOOKUP(O149,'විෂය තොරතුරු'!$P$24:$Q$28,2))))</f>
        <v/>
      </c>
      <c r="BA149" s="194" t="str">
        <f aca="false">IF(P149="","",IF(P149="-","-",IF(UPPER(P149)="AB","+",VLOOKUP(P149,'විෂය තොරතුරු'!$P$24:$Q$28,2))))</f>
        <v/>
      </c>
      <c r="BB149" s="194" t="str">
        <f aca="false">IF(Q149="","",IF(Q149="-","-",IF(UPPER(Q149)="AB","+",VLOOKUP(Q149,'විෂය තොරතුරු'!$P$24:$Q$28,2))))</f>
        <v/>
      </c>
      <c r="BC149" s="194" t="str">
        <f aca="false">IF(R149="","",IF(R149="-","-",IF(UPPER(R149)="AB","+",VLOOKUP(R149,'විෂය තොරතුරු'!$P$24:$Q$28,2))))</f>
        <v/>
      </c>
      <c r="BD149" s="194" t="str">
        <f aca="false">IF(S149="","",IF(S149="-","-",IF(UPPER(S149)="AB","+",VLOOKUP(S149,'විෂය තොරතුරු'!$P$24:$Q$28,2))))</f>
        <v/>
      </c>
      <c r="BE149" s="194" t="str">
        <f aca="false">IF(T149="","",IF(T149="-","-",IF(UPPER(T149)="AB","+",VLOOKUP(T149,'විෂය තොරතුරු'!$P$24:$Q$28,2))))</f>
        <v/>
      </c>
      <c r="BF149" s="194" t="str">
        <f aca="false">IF(U149="","",IF(U149="-","-",IF(UPPER(U149)="AB","+",VLOOKUP(U149,'විෂය තොරතුරු'!$P$24:$Q$28,2))))</f>
        <v/>
      </c>
      <c r="BG149" s="196" t="str">
        <f aca="false">IF(V149="","",IF(V149="-","-",IF(UPPER(V149)="AB","+",VLOOKUP(V149,'විෂය තොරතුරු'!$P$24:$Q$28,2))))</f>
        <v/>
      </c>
      <c r="BH149" s="197" t="str">
        <f aca="false">IF(W149="","",IF(W149="-","-",IF(UPPER(W149)="AB","+",VLOOKUP(W149,'විෂය තොරතුරු'!$P$24:$Q$28,2))))</f>
        <v/>
      </c>
      <c r="BI149" s="194" t="str">
        <f aca="false">IF(X149="","",IF(X149="-","-",IF(UPPER(X149)="AB","+",VLOOKUP(X149,'විෂය තොරතුරු'!$P$24:$Q$28,2))))</f>
        <v/>
      </c>
      <c r="BJ149" s="194" t="str">
        <f aca="false">IF(Y149="","",IF(Y149="-","-",IF(UPPER(Y149)="AB","+",VLOOKUP(Y149,'විෂය තොරතුරු'!$P$24:$Q$28,2))))</f>
        <v/>
      </c>
      <c r="BK149" s="194" t="str">
        <f aca="false">IF(Z149="","",IF(Z149="-","-",IF(UPPER(Z149)="AB","+",VLOOKUP(Z149,'විෂය තොරතුරු'!$P$24:$Q$28,2))))</f>
        <v/>
      </c>
      <c r="BL149" s="194" t="str">
        <f aca="false">IF(AA149="","",IF(AA149="-","-",IF(UPPER(AA149)="AB","+",VLOOKUP(AA149,'විෂය තොරතුරු'!$P$24:$Q$28,2))))</f>
        <v/>
      </c>
      <c r="BM149" s="194" t="str">
        <f aca="false">IF(AB149="","",IF(AB149="-","-",IF(UPPER(AB149)="AB","+",VLOOKUP(AB149,'විෂය තොරතුරු'!$P$24:$Q$28,2))))</f>
        <v/>
      </c>
      <c r="BN149" s="194" t="str">
        <f aca="false">IF(AC149="","",IF(AC149="-","-",IF(UPPER(AC149)="AB","+",VLOOKUP(AC149,'විෂය තොරතුරු'!$P$24:$Q$28,2))))</f>
        <v/>
      </c>
      <c r="BO149" s="195" t="str">
        <f aca="false">IF(AD149="","",IF(AD149="-","-",IF(UPPER(AD149)="AB","+",VLOOKUP(AD149,'විෂය තොරතුරු'!$P$24:$Q$28,2))))</f>
        <v/>
      </c>
      <c r="BP149" s="197" t="str">
        <f aca="false">IF(AE149="","",IF(AE149="-","-",IF(UPPER(AE149)="AB","+",VLOOKUP(AE149,'විෂය තොරතුරු'!$P$24:$Q$28,2))))</f>
        <v/>
      </c>
      <c r="BQ149" s="194" t="str">
        <f aca="false">IF(AF149="","",IF(AF149="-","-",IF(UPPER(AF149)="AB","+",VLOOKUP(AF149,'විෂය තොරතුරු'!$P$24:$Q$28,2))))</f>
        <v/>
      </c>
      <c r="BR149" s="194" t="str">
        <f aca="false">IF(AG149="","",IF(AG149="-","-",IF(UPPER(AG149)="AB","+",VLOOKUP(AG149,'විෂය තොරතුරු'!$P$24:$Q$28,2))))</f>
        <v/>
      </c>
      <c r="BS149" s="194" t="str">
        <f aca="false">IF(AH149="","",IF(AH149="-","-",IF(UPPER(AH149)="AB","+",VLOOKUP(AH149,'විෂය තොරතුරු'!$P$24:$Q$28,2))))</f>
        <v/>
      </c>
      <c r="BT149" s="194" t="str">
        <f aca="false">IF(AI149="","",IF(AI149="-","-",IF(UPPER(AI149)="AB","+",VLOOKUP(AI149,'විෂය තොරතුරු'!$P$24:$Q$28,2))))</f>
        <v/>
      </c>
      <c r="BU149" s="194" t="str">
        <f aca="false">IF(AJ149="","",IF(AJ149="-","-",IF(UPPER(AJ149)="AB","+",VLOOKUP(AJ149,'විෂය තොරතුරු'!$P$24:$Q$28,2))))</f>
        <v/>
      </c>
      <c r="BV149" s="194" t="str">
        <f aca="false">IF(AK149="","",IF(AK149="-","-",IF(UPPER(AK149)="AB","+",VLOOKUP(AK149,'විෂය තොරතුරු'!$P$24:$Q$28,2))))</f>
        <v/>
      </c>
      <c r="BW149" s="195" t="str">
        <f aca="false">IF(AL149="","",IF(AL149="-","-",IF(UPPER(AL149)="AB","+",VLOOKUP(AL149,'විෂය තොරතුරු'!$P$24:$Q$28,2))))</f>
        <v/>
      </c>
      <c r="BX149" s="171" t="str">
        <f aca="false">IF($B149="","",COUNTIF($AP149:$BW149,"A"))</f>
        <v/>
      </c>
      <c r="BY149" s="171" t="str">
        <f aca="false">IF($B149="","",COUNTIF($AP149:$BW149,"B"))</f>
        <v/>
      </c>
      <c r="BZ149" s="171" t="str">
        <f aca="false">IF($B149="","",COUNTIF($AP149:$BW149,"C"))</f>
        <v/>
      </c>
      <c r="CA149" s="171" t="str">
        <f aca="false">IF($B149="","",COUNTIF($AP149:$BW149,"S"))</f>
        <v/>
      </c>
      <c r="CB149" s="171" t="str">
        <f aca="false">IF($B149="","",COUNTIF($AP149:$BW149,"W"))</f>
        <v/>
      </c>
      <c r="CC149" s="197" t="str">
        <f aca="false">IF(B149="","",SUM(BX149:CA149))</f>
        <v/>
      </c>
      <c r="CD149" s="195" t="str">
        <f aca="false">IF(B149="","",SUM(BX149:BZ149))</f>
        <v/>
      </c>
      <c r="CE149" s="172" t="str">
        <f aca="false">IF(B149="","",IF(AND(CC149&gt;=6,CD149&gt;=3,OR(E149&gt;=35,F149&gt;=35),L149&gt;=35),"6/3 සමත්",IF(AND(CC149&gt;=5,CD149&gt;=3,OR(E149&gt;=35,F149&gt;=35,L149&gt;=35)),"5/3 සමත්",IF(AND(CC149&gt;=4,CD149&gt;=1,OR(E149&gt;=20,F149&gt;=20,L149&gt;=20)),"සමත් කළ හැකි",IF(CB149=9,"W9","අසමත් ?")))))</f>
        <v/>
      </c>
    </row>
    <row r="150" customFormat="false" ht="12.8" hidden="false" customHeight="false" outlineLevel="0" collapsed="false">
      <c r="A150" s="202"/>
      <c r="B150" s="63" t="s">
        <v>93</v>
      </c>
      <c r="C150" s="168"/>
      <c r="D150" s="170"/>
      <c r="E150" s="171" t="str">
        <f aca="false">IF($B100="","-",SUM(E100:E149))</f>
        <v>-</v>
      </c>
      <c r="F150" s="169" t="str">
        <f aca="false">IF($B100="","-",SUM(F100:F149))</f>
        <v>-</v>
      </c>
      <c r="G150" s="171" t="str">
        <f aca="false">IF($B100="","-",SUM(G100:G149))</f>
        <v>-</v>
      </c>
      <c r="H150" s="168" t="str">
        <f aca="false">IF($B100="","-",SUM(H100:H149))</f>
        <v>-</v>
      </c>
      <c r="I150" s="168" t="str">
        <f aca="false">IF($B100="","-",SUM(I100:I149))</f>
        <v>-</v>
      </c>
      <c r="J150" s="169" t="str">
        <f aca="false">IF($B100="","-",SUM(J100:J149))</f>
        <v>-</v>
      </c>
      <c r="K150" s="171" t="str">
        <f aca="false">IF($B100="","-",SUM(K100:K149))</f>
        <v>-</v>
      </c>
      <c r="L150" s="168" t="str">
        <f aca="false">IF($B100="","-",SUM(L100:L149))</f>
        <v>-</v>
      </c>
      <c r="M150" s="168" t="str">
        <f aca="false">IF($B100="","-",SUM(M100:M149))</f>
        <v>-</v>
      </c>
      <c r="N150" s="169" t="str">
        <f aca="false">IF($B100="","-",SUM(N100:N149))</f>
        <v>-</v>
      </c>
      <c r="O150" s="171" t="str">
        <f aca="false">IF($B100="","-",SUM(O100:O149))</f>
        <v>-</v>
      </c>
      <c r="P150" s="168" t="str">
        <f aca="false">IF($B100="","-",SUM(P100:P149))</f>
        <v>-</v>
      </c>
      <c r="Q150" s="168" t="str">
        <f aca="false">IF($B100="","-",SUM(Q100:Q149))</f>
        <v>-</v>
      </c>
      <c r="R150" s="168" t="str">
        <f aca="false">IF($B100="","-",SUM(R100:R149))</f>
        <v>-</v>
      </c>
      <c r="S150" s="168" t="str">
        <f aca="false">IF($B100="","-",SUM(S100:S149))</f>
        <v>-</v>
      </c>
      <c r="T150" s="168" t="str">
        <f aca="false">IF($B100="","-",SUM(T100:T149))</f>
        <v>-</v>
      </c>
      <c r="U150" s="168" t="str">
        <f aca="false">IF($B100="","-",SUM(U100:U149))</f>
        <v>-</v>
      </c>
      <c r="V150" s="169" t="str">
        <f aca="false">IF($B100="","-",SUM(V100:V149))</f>
        <v>-</v>
      </c>
      <c r="W150" s="171" t="str">
        <f aca="false">IF($B100="","-",SUM(W100:W149))</f>
        <v>-</v>
      </c>
      <c r="X150" s="168" t="str">
        <f aca="false">IF($B100="","-",SUM(X100:X149))</f>
        <v>-</v>
      </c>
      <c r="Y150" s="168" t="str">
        <f aca="false">IF($B100="","-",SUM(Y100:Y149))</f>
        <v>-</v>
      </c>
      <c r="Z150" s="168" t="str">
        <f aca="false">IF($B100="","-",SUM(Z100:Z149))</f>
        <v>-</v>
      </c>
      <c r="AA150" s="168" t="str">
        <f aca="false">IF($B100="","-",SUM(AA100:AA149))</f>
        <v>-</v>
      </c>
      <c r="AB150" s="168" t="str">
        <f aca="false">IF($B100="","-",SUM(AB100:AB149))</f>
        <v>-</v>
      </c>
      <c r="AC150" s="168" t="str">
        <f aca="false">IF($B100="","-",SUM(AC100:AC149))</f>
        <v>-</v>
      </c>
      <c r="AD150" s="169" t="str">
        <f aca="false">IF($B100="","-",SUM(AD100:AD149))</f>
        <v>-</v>
      </c>
      <c r="AE150" s="171" t="str">
        <f aca="false">IF($B100="","-",SUM(AE100:AE149))</f>
        <v>-</v>
      </c>
      <c r="AF150" s="168" t="str">
        <f aca="false">IF($B100="","-",SUM(AF100:AF149))</f>
        <v>-</v>
      </c>
      <c r="AG150" s="168" t="str">
        <f aca="false">IF($B100="","-",SUM(AG100:AG149))</f>
        <v>-</v>
      </c>
      <c r="AH150" s="168" t="str">
        <f aca="false">IF($B100="","-",SUM(AH100:AH149))</f>
        <v>-</v>
      </c>
      <c r="AI150" s="168" t="str">
        <f aca="false">IF($B100="","-",SUM(AI100:AI149))</f>
        <v>-</v>
      </c>
      <c r="AJ150" s="168" t="str">
        <f aca="false">IF($B100="","-",SUM(AJ100:AJ149))</f>
        <v>-</v>
      </c>
      <c r="AK150" s="168" t="str">
        <f aca="false">IF($B100="","-",SUM(AK100:AK149))</f>
        <v>-</v>
      </c>
      <c r="AL150" s="169" t="str">
        <f aca="false">IF($B100="","-",SUM(AL100:AL149))</f>
        <v>-</v>
      </c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  <c r="BI150" s="17"/>
      <c r="BJ150" s="17"/>
      <c r="BK150" s="17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201"/>
    </row>
    <row r="151" customFormat="false" ht="12.8" hidden="false" customHeight="false" outlineLevel="0" collapsed="false">
      <c r="A151" s="203"/>
      <c r="B151" s="63" t="s">
        <v>94</v>
      </c>
      <c r="C151" s="168"/>
      <c r="D151" s="170"/>
      <c r="E151" s="171" t="str">
        <f aca="false">IF(OR(E$150=0,E$150="-"),"-",E150/E160)</f>
        <v>-</v>
      </c>
      <c r="F151" s="171" t="str">
        <f aca="false">IF(OR(F$150=0,F$150="-"),"-",F150/F160)</f>
        <v>-</v>
      </c>
      <c r="G151" s="171" t="str">
        <f aca="false">IF(OR(G$150=0,G$150="-"),"-",G150/G160)</f>
        <v>-</v>
      </c>
      <c r="H151" s="171" t="str">
        <f aca="false">IF(OR(H$150=0,H$150="-"),"-",H150/H160)</f>
        <v>-</v>
      </c>
      <c r="I151" s="171" t="str">
        <f aca="false">IF(OR(I$150=0,I$150="-"),"-",I150/I160)</f>
        <v>-</v>
      </c>
      <c r="J151" s="171" t="str">
        <f aca="false">IF(OR(J$150=0,J$150="-"),"-",J150/J160)</f>
        <v>-</v>
      </c>
      <c r="K151" s="171" t="str">
        <f aca="false">IF(OR(K$150=0,K$150="-"),"-",K150/K160)</f>
        <v>-</v>
      </c>
      <c r="L151" s="171" t="str">
        <f aca="false">IF(OR(L$150=0,L$150="-"),"-",L150/L160)</f>
        <v>-</v>
      </c>
      <c r="M151" s="171" t="str">
        <f aca="false">IF(OR(M$150=0,M$150="-"),"-",M150/M160)</f>
        <v>-</v>
      </c>
      <c r="N151" s="171" t="str">
        <f aca="false">IF(OR(N$150=0,N$150="-"),"-",N150/N160)</f>
        <v>-</v>
      </c>
      <c r="O151" s="171" t="str">
        <f aca="false">IF(OR(O$150=0,O$150="-"),"-",O150/O160)</f>
        <v>-</v>
      </c>
      <c r="P151" s="171" t="str">
        <f aca="false">IF(OR(P$150=0,P$150="-"),"-",P150/P160)</f>
        <v>-</v>
      </c>
      <c r="Q151" s="171" t="str">
        <f aca="false">IF(OR(Q$150=0,Q$150="-"),"-",Q150/Q160)</f>
        <v>-</v>
      </c>
      <c r="R151" s="171" t="str">
        <f aca="false">IF(OR(R$150=0,R$150="-"),"-",R150/R160)</f>
        <v>-</v>
      </c>
      <c r="S151" s="171" t="str">
        <f aca="false">IF(OR(S$150=0,S$150="-"),"-",S150/S160)</f>
        <v>-</v>
      </c>
      <c r="T151" s="171" t="str">
        <f aca="false">IF(OR(T$150=0,T$150="-"),"-",T150/T160)</f>
        <v>-</v>
      </c>
      <c r="U151" s="171" t="str">
        <f aca="false">IF(OR(U$150=0,U$150="-"),"-",U150/U160)</f>
        <v>-</v>
      </c>
      <c r="V151" s="171" t="str">
        <f aca="false">IF(OR(V$150=0,V$150="-"),"-",V150/V160)</f>
        <v>-</v>
      </c>
      <c r="W151" s="171" t="str">
        <f aca="false">IF(OR(W$150=0,W$150="-"),"-",W150/W160)</f>
        <v>-</v>
      </c>
      <c r="X151" s="171" t="str">
        <f aca="false">IF(OR(X$150=0,X$150="-"),"-",X150/X160)</f>
        <v>-</v>
      </c>
      <c r="Y151" s="171" t="str">
        <f aca="false">IF(OR(Y$150=0,Y$150="-"),"-",Y150/Y160)</f>
        <v>-</v>
      </c>
      <c r="Z151" s="171" t="str">
        <f aca="false">IF(OR(Z$150=0,Z$150="-"),"-",Z150/Z160)</f>
        <v>-</v>
      </c>
      <c r="AA151" s="171" t="str">
        <f aca="false">IF(OR(AA$150=0,AA$150="-"),"-",AA150/AA160)</f>
        <v>-</v>
      </c>
      <c r="AB151" s="171" t="str">
        <f aca="false">IF(OR(AB$150=0,AB$150="-"),"-",AB150/AB160)</f>
        <v>-</v>
      </c>
      <c r="AC151" s="171" t="str">
        <f aca="false">IF(OR(AC$150=0,AC$150="-"),"-",AC150/AC160)</f>
        <v>-</v>
      </c>
      <c r="AD151" s="171" t="str">
        <f aca="false">IF(OR(AD$150=0,AD$150="-"),"-",AD150/AD160)</f>
        <v>-</v>
      </c>
      <c r="AE151" s="171" t="str">
        <f aca="false">IF(OR(AE$150=0,AE$150="-"),"-",AE150/AE160)</f>
        <v>-</v>
      </c>
      <c r="AF151" s="171" t="str">
        <f aca="false">IF(OR(AF$150=0,AF$150="-"),"-",AF150/AF160)</f>
        <v>-</v>
      </c>
      <c r="AG151" s="171" t="str">
        <f aca="false">IF(OR(AG$150=0,AG$150="-"),"-",AG150/AG160)</f>
        <v>-</v>
      </c>
      <c r="AH151" s="171" t="str">
        <f aca="false">IF(OR(AH$150=0,AH$150="-"),"-",AH150/AH160)</f>
        <v>-</v>
      </c>
      <c r="AI151" s="171" t="str">
        <f aca="false">IF(OR(AI$150=0,AI$150="-"),"-",AI150/AI160)</f>
        <v>-</v>
      </c>
      <c r="AJ151" s="171" t="str">
        <f aca="false">IF(OR(AJ$150=0,AJ$150="-"),"-",AJ150/AJ160)</f>
        <v>-</v>
      </c>
      <c r="AK151" s="171" t="str">
        <f aca="false">IF(OR(AK$150=0,AK$150="-"),"-",AK150/AK160)</f>
        <v>-</v>
      </c>
      <c r="AL151" s="171" t="str">
        <f aca="false">IF(OR(AL$150=0,AL$150="-"),"-",AL150/AL160)</f>
        <v>-</v>
      </c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  <c r="BI151" s="17"/>
      <c r="BJ151" s="17"/>
      <c r="BK151" s="17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201"/>
    </row>
    <row r="152" customFormat="false" ht="12.8" hidden="false" customHeight="false" outlineLevel="0" collapsed="false">
      <c r="A152" s="203"/>
      <c r="B152" s="204" t="s">
        <v>95</v>
      </c>
      <c r="C152" s="207"/>
      <c r="D152" s="270"/>
      <c r="E152" s="171" t="n">
        <f aca="false">IF(E$150=0,"-",COUNTIFS(E$100:E$149,"&gt;74"))</f>
        <v>0</v>
      </c>
      <c r="F152" s="169" t="n">
        <f aca="false">IF(F$150=0,"-",COUNTIFS(F$100:F$149,"&gt;74"))</f>
        <v>0</v>
      </c>
      <c r="G152" s="171" t="n">
        <f aca="false">IF(G$150=0,"-",COUNTIFS(G$100:G$149,"&gt;74"))</f>
        <v>0</v>
      </c>
      <c r="H152" s="168" t="n">
        <f aca="false">IF(H$150=0,"-",COUNTIFS(H$100:H$149,"&gt;74"))</f>
        <v>0</v>
      </c>
      <c r="I152" s="168" t="n">
        <f aca="false">IF(I$150=0,"-",COUNTIFS(I$100:I$149,"&gt;74"))</f>
        <v>0</v>
      </c>
      <c r="J152" s="169" t="n">
        <f aca="false">IF(J$150=0,"-",COUNTIFS(J$100:J$149,"&gt;74"))</f>
        <v>0</v>
      </c>
      <c r="K152" s="171" t="n">
        <f aca="false">IF(K$150=0,"-",COUNTIFS(K$100:K$149,"&gt;74"))</f>
        <v>0</v>
      </c>
      <c r="L152" s="168" t="n">
        <f aca="false">IF(L$150=0,"-",COUNTIFS(L$100:L$149,"&gt;74"))</f>
        <v>0</v>
      </c>
      <c r="M152" s="168" t="n">
        <f aca="false">IF(M$150=0,"-",COUNTIFS(M$100:M$149,"&gt;74"))</f>
        <v>0</v>
      </c>
      <c r="N152" s="169" t="n">
        <f aca="false">IF(N$150=0,"-",COUNTIFS(N$100:N$149,"&gt;74"))</f>
        <v>0</v>
      </c>
      <c r="O152" s="171" t="n">
        <f aca="false">IF(O$150=0,"-",COUNTIFS(O$100:O$149,"&gt;74"))</f>
        <v>0</v>
      </c>
      <c r="P152" s="168" t="n">
        <f aca="false">IF(P$150=0,"-",COUNTIFS(P$100:P$149,"&gt;74"))</f>
        <v>0</v>
      </c>
      <c r="Q152" s="168" t="n">
        <f aca="false">IF(Q$150=0,"-",COUNTIFS(Q$100:Q$149,"&gt;74"))</f>
        <v>0</v>
      </c>
      <c r="R152" s="168" t="n">
        <f aca="false">IF(R$150=0,"-",COUNTIFS(R$100:R$149,"&gt;74"))</f>
        <v>0</v>
      </c>
      <c r="S152" s="168" t="n">
        <f aca="false">IF(S$150=0,"-",COUNTIFS(S$100:S$149,"&gt;74"))</f>
        <v>0</v>
      </c>
      <c r="T152" s="168" t="n">
        <f aca="false">IF(T$150=0,"-",COUNTIFS(T$100:T$149,"&gt;74"))</f>
        <v>0</v>
      </c>
      <c r="U152" s="168" t="n">
        <f aca="false">IF(U$150=0,"-",COUNTIFS(U$100:U$149,"&gt;74"))</f>
        <v>0</v>
      </c>
      <c r="V152" s="169" t="n">
        <f aca="false">IF(V$150=0,"-",COUNTIFS(V$100:V$149,"&gt;74"))</f>
        <v>0</v>
      </c>
      <c r="W152" s="171" t="n">
        <f aca="false">IF(W$150=0,"-",COUNTIFS(W$100:W$149,"&gt;74"))</f>
        <v>0</v>
      </c>
      <c r="X152" s="168" t="n">
        <f aca="false">IF(X$150=0,"-",COUNTIFS(X$100:X$149,"&gt;74"))</f>
        <v>0</v>
      </c>
      <c r="Y152" s="168" t="n">
        <f aca="false">IF(Y$150=0,"-",COUNTIFS(Y$100:Y$149,"&gt;74"))</f>
        <v>0</v>
      </c>
      <c r="Z152" s="168" t="n">
        <f aca="false">IF(Z$150=0,"-",COUNTIFS(Z$100:Z$149,"&gt;74"))</f>
        <v>0</v>
      </c>
      <c r="AA152" s="168" t="n">
        <f aca="false">IF(AA$150=0,"-",COUNTIFS(AA$100:AA$149,"&gt;74"))</f>
        <v>0</v>
      </c>
      <c r="AB152" s="168" t="n">
        <f aca="false">IF(AB$150=0,"-",COUNTIFS(AB$100:AB$149,"&gt;74"))</f>
        <v>0</v>
      </c>
      <c r="AC152" s="168" t="n">
        <f aca="false">IF(AC$150=0,"-",COUNTIFS(AC$100:AC$149,"&gt;74"))</f>
        <v>0</v>
      </c>
      <c r="AD152" s="169" t="n">
        <f aca="false">IF(AD$150=0,"-",COUNTIFS(AD$100:AD$149,"&gt;74"))</f>
        <v>0</v>
      </c>
      <c r="AE152" s="171" t="n">
        <f aca="false">IF(AE$150=0,"-",COUNTIFS(AE$100:AE$149,"&gt;74"))</f>
        <v>0</v>
      </c>
      <c r="AF152" s="168" t="n">
        <f aca="false">IF(AF$150=0,"-",COUNTIFS(AF$100:AF$149,"&gt;74"))</f>
        <v>0</v>
      </c>
      <c r="AG152" s="168" t="n">
        <f aca="false">IF(AG$150=0,"-",COUNTIFS(AG$100:AG$149,"&gt;74"))</f>
        <v>0</v>
      </c>
      <c r="AH152" s="168" t="n">
        <f aca="false">IF(AH$150=0,"-",COUNTIFS(AH$100:AH$149,"&gt;74"))</f>
        <v>0</v>
      </c>
      <c r="AI152" s="168" t="n">
        <f aca="false">IF(AI$150=0,"-",COUNTIFS(AI$100:AI$149,"&gt;74"))</f>
        <v>0</v>
      </c>
      <c r="AJ152" s="168" t="n">
        <f aca="false">IF(AJ$150=0,"-",COUNTIFS(AJ$100:AJ$149,"&gt;74"))</f>
        <v>0</v>
      </c>
      <c r="AK152" s="168" t="n">
        <f aca="false">IF(AK$150=0,"-",COUNTIFS(AK$100:AK$149,"&gt;74"))</f>
        <v>0</v>
      </c>
      <c r="AL152" s="169" t="n">
        <f aca="false">IF(AL$150=0,"-",COUNTIFS(AL$100:AL$149,"&gt;74"))</f>
        <v>0</v>
      </c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  <c r="BI152" s="17"/>
      <c r="BJ152" s="17"/>
      <c r="BK152" s="17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201"/>
    </row>
    <row r="153" customFormat="false" ht="12.8" hidden="false" customHeight="false" outlineLevel="0" collapsed="false">
      <c r="A153" s="203"/>
      <c r="B153" s="204" t="s">
        <v>96</v>
      </c>
      <c r="C153" s="207"/>
      <c r="D153" s="270"/>
      <c r="E153" s="171" t="n">
        <f aca="false">IF(E$150=0,"-",COUNTIFS(E$100:E$149,"&gt;64",E$100:E$149,"&lt;75"))</f>
        <v>0</v>
      </c>
      <c r="F153" s="169" t="n">
        <f aca="false">IF(F$150=0,"-",COUNTIFS(F$100:F$149,"&gt;64",F$100:F$149,"&lt;75"))</f>
        <v>0</v>
      </c>
      <c r="G153" s="171" t="n">
        <f aca="false">IF(G$150=0,"-",COUNTIFS(G$100:G$149,"&gt;64",G$100:G$149,"&lt;75"))</f>
        <v>0</v>
      </c>
      <c r="H153" s="168" t="n">
        <f aca="false">IF(H$150=0,"-",COUNTIFS(H$100:H$149,"&gt;64",H$100:H$149,"&lt;75"))</f>
        <v>0</v>
      </c>
      <c r="I153" s="168" t="n">
        <f aca="false">IF(I$150=0,"-",COUNTIFS(I$100:I$149,"&gt;64",I$100:I$149,"&lt;75"))</f>
        <v>0</v>
      </c>
      <c r="J153" s="169" t="n">
        <f aca="false">IF(J$150=0,"-",COUNTIFS(J$100:J$149,"&gt;64",J$100:J$149,"&lt;75"))</f>
        <v>0</v>
      </c>
      <c r="K153" s="171" t="n">
        <f aca="false">IF(K$150=0,"-",COUNTIFS(K$100:K$149,"&gt;64",K$100:K$149,"&lt;75"))</f>
        <v>0</v>
      </c>
      <c r="L153" s="168" t="n">
        <f aca="false">IF(L$150=0,"-",COUNTIFS(L$100:L$149,"&gt;64",L$100:L$149,"&lt;75"))</f>
        <v>0</v>
      </c>
      <c r="M153" s="168" t="n">
        <f aca="false">IF(M$150=0,"-",COUNTIFS(M$100:M$149,"&gt;64",M$100:M$149,"&lt;75"))</f>
        <v>0</v>
      </c>
      <c r="N153" s="169" t="n">
        <f aca="false">IF(N$150=0,"-",COUNTIFS(N$100:N$149,"&gt;64",N$100:N$149,"&lt;75"))</f>
        <v>0</v>
      </c>
      <c r="O153" s="171" t="n">
        <f aca="false">IF(O$150=0,"-",COUNTIFS(O$100:O$149,"&gt;64",O$100:O$149,"&lt;75"))</f>
        <v>0</v>
      </c>
      <c r="P153" s="168" t="n">
        <f aca="false">IF(P$150=0,"-",COUNTIFS(P$100:P$149,"&gt;64",P$100:P$149,"&lt;75"))</f>
        <v>0</v>
      </c>
      <c r="Q153" s="168" t="n">
        <f aca="false">IF(Q$150=0,"-",COUNTIFS(Q$100:Q$149,"&gt;64",Q$100:Q$149,"&lt;75"))</f>
        <v>0</v>
      </c>
      <c r="R153" s="168" t="n">
        <f aca="false">IF(R$150=0,"-",COUNTIFS(R$100:R$149,"&gt;64",R$100:R$149,"&lt;75"))</f>
        <v>0</v>
      </c>
      <c r="S153" s="168" t="n">
        <f aca="false">IF(S$150=0,"-",COUNTIFS(S$100:S$149,"&gt;64",S$100:S$149,"&lt;75"))</f>
        <v>0</v>
      </c>
      <c r="T153" s="168" t="n">
        <f aca="false">IF(T$150=0,"-",COUNTIFS(T$100:T$149,"&gt;64",T$100:T$149,"&lt;75"))</f>
        <v>0</v>
      </c>
      <c r="U153" s="168" t="n">
        <f aca="false">IF(U$150=0,"-",COUNTIFS(U$100:U$149,"&gt;64",U$100:U$149,"&lt;75"))</f>
        <v>0</v>
      </c>
      <c r="V153" s="169" t="n">
        <f aca="false">IF(V$150=0,"-",COUNTIFS(V$100:V$149,"&gt;64",V$100:V$149,"&lt;75"))</f>
        <v>0</v>
      </c>
      <c r="W153" s="171" t="n">
        <f aca="false">IF(W$150=0,"-",COUNTIFS(W$100:W$149,"&gt;64",W$100:W$149,"&lt;75"))</f>
        <v>0</v>
      </c>
      <c r="X153" s="168" t="n">
        <f aca="false">IF(X$150=0,"-",COUNTIFS(X$100:X$149,"&gt;64",X$100:X$149,"&lt;75"))</f>
        <v>0</v>
      </c>
      <c r="Y153" s="168" t="n">
        <f aca="false">IF(Y$150=0,"-",COUNTIFS(Y$100:Y$149,"&gt;64",Y$100:Y$149,"&lt;75"))</f>
        <v>0</v>
      </c>
      <c r="Z153" s="168" t="n">
        <f aca="false">IF(Z$150=0,"-",COUNTIFS(Z$100:Z$149,"&gt;64",Z$100:Z$149,"&lt;75"))</f>
        <v>0</v>
      </c>
      <c r="AA153" s="168" t="n">
        <f aca="false">IF(AA$150=0,"-",COUNTIFS(AA$100:AA$149,"&gt;64",AA$100:AA$149,"&lt;75"))</f>
        <v>0</v>
      </c>
      <c r="AB153" s="168" t="n">
        <f aca="false">IF(AB$150=0,"-",COUNTIFS(AB$100:AB$149,"&gt;64",AB$100:AB$149,"&lt;75"))</f>
        <v>0</v>
      </c>
      <c r="AC153" s="168" t="n">
        <f aca="false">IF(AC$150=0,"-",COUNTIFS(AC$100:AC$149,"&gt;64",AC$100:AC$149,"&lt;75"))</f>
        <v>0</v>
      </c>
      <c r="AD153" s="169" t="n">
        <f aca="false">IF(AD$150=0,"-",COUNTIFS(AD$100:AD$149,"&gt;64",AD$100:AD$149,"&lt;75"))</f>
        <v>0</v>
      </c>
      <c r="AE153" s="171" t="n">
        <f aca="false">IF(AE$150=0,"-",COUNTIFS(AE$100:AE$149,"&gt;64",AE$100:AE$149,"&lt;75"))</f>
        <v>0</v>
      </c>
      <c r="AF153" s="168" t="n">
        <f aca="false">IF(AF$150=0,"-",COUNTIFS(AF$100:AF$149,"&gt;64",AF$100:AF$149,"&lt;75"))</f>
        <v>0</v>
      </c>
      <c r="AG153" s="168" t="n">
        <f aca="false">IF(AG$150=0,"-",COUNTIFS(AG$100:AG$149,"&gt;64",AG$100:AG$149,"&lt;75"))</f>
        <v>0</v>
      </c>
      <c r="AH153" s="168" t="n">
        <f aca="false">IF(AH$150=0,"-",COUNTIFS(AH$100:AH$149,"&gt;64",AH$100:AH$149,"&lt;75"))</f>
        <v>0</v>
      </c>
      <c r="AI153" s="168" t="n">
        <f aca="false">IF(AI$150=0,"-",COUNTIFS(AI$100:AI$149,"&gt;64",AI$100:AI$149,"&lt;75"))</f>
        <v>0</v>
      </c>
      <c r="AJ153" s="168" t="n">
        <f aca="false">IF(AJ$150=0,"-",COUNTIFS(AJ$100:AJ$149,"&gt;64",AJ$100:AJ$149,"&lt;75"))</f>
        <v>0</v>
      </c>
      <c r="AK153" s="168" t="n">
        <f aca="false">IF(AK$150=0,"-",COUNTIFS(AK$100:AK$149,"&gt;64",AK$100:AK$149,"&lt;75"))</f>
        <v>0</v>
      </c>
      <c r="AL153" s="169" t="n">
        <f aca="false">IF(AL$150=0,"-",COUNTIFS(AL$100:AL$149,"&gt;64",AL$100:AL$149,"&lt;75"))</f>
        <v>0</v>
      </c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  <c r="BI153" s="17"/>
      <c r="BJ153" s="17"/>
      <c r="BK153" s="17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201"/>
    </row>
    <row r="154" customFormat="false" ht="12.8" hidden="false" customHeight="false" outlineLevel="0" collapsed="false">
      <c r="A154" s="203"/>
      <c r="B154" s="204" t="s">
        <v>97</v>
      </c>
      <c r="C154" s="207"/>
      <c r="D154" s="270"/>
      <c r="E154" s="171" t="n">
        <f aca="false">IF(E$150=0,"-",COUNTIFS(E$100:E$149,"&gt;49",E$100:E$149,"&lt;65"))</f>
        <v>0</v>
      </c>
      <c r="F154" s="171" t="n">
        <f aca="false">IF(F$150=0,"-",COUNTIFS(F$100:F$149,"&gt;49",F$100:F$149,"&lt;65"))</f>
        <v>0</v>
      </c>
      <c r="G154" s="171" t="n">
        <f aca="false">IF(G$150=0,"-",COUNTIFS(G$100:G$149,"&gt;49",G$100:G$149,"&lt;65"))</f>
        <v>0</v>
      </c>
      <c r="H154" s="171" t="n">
        <f aca="false">IF(H$150=0,"-",COUNTIFS(H$100:H$149,"&gt;49",H$100:H$149,"&lt;65"))</f>
        <v>0</v>
      </c>
      <c r="I154" s="171" t="n">
        <f aca="false">IF(I$150=0,"-",COUNTIFS(I$100:I$149,"&gt;49",I$100:I$149,"&lt;65"))</f>
        <v>0</v>
      </c>
      <c r="J154" s="171" t="n">
        <f aca="false">IF(J$150=0,"-",COUNTIFS(J$100:J$149,"&gt;49",J$100:J$149,"&lt;65"))</f>
        <v>0</v>
      </c>
      <c r="K154" s="171" t="n">
        <f aca="false">IF(K$150=0,"-",COUNTIFS(K$100:K$149,"&gt;49",K$100:K$149,"&lt;65"))</f>
        <v>0</v>
      </c>
      <c r="L154" s="171" t="n">
        <f aca="false">IF(L$150=0,"-",COUNTIFS(L$100:L$149,"&gt;49",L$100:L$149,"&lt;65"))</f>
        <v>0</v>
      </c>
      <c r="M154" s="171" t="n">
        <f aca="false">IF(M$150=0,"-",COUNTIFS(M$100:M$149,"&gt;49",M$100:M$149,"&lt;65"))</f>
        <v>0</v>
      </c>
      <c r="N154" s="171" t="n">
        <f aca="false">IF(N$150=0,"-",COUNTIFS(N$100:N$149,"&gt;49",N$100:N$149,"&lt;65"))</f>
        <v>0</v>
      </c>
      <c r="O154" s="171" t="n">
        <f aca="false">IF(O$150=0,"-",COUNTIFS(O$100:O$149,"&gt;49",O$100:O$149,"&lt;65"))</f>
        <v>0</v>
      </c>
      <c r="P154" s="171" t="n">
        <f aca="false">IF(P$150=0,"-",COUNTIFS(P$100:P$149,"&gt;49",P$100:P$149,"&lt;65"))</f>
        <v>0</v>
      </c>
      <c r="Q154" s="171" t="n">
        <f aca="false">IF(Q$150=0,"-",COUNTIFS(Q$100:Q$149,"&gt;49",Q$100:Q$149,"&lt;65"))</f>
        <v>0</v>
      </c>
      <c r="R154" s="171" t="n">
        <f aca="false">IF(R$150=0,"-",COUNTIFS(R$100:R$149,"&gt;49",R$100:R$149,"&lt;65"))</f>
        <v>0</v>
      </c>
      <c r="S154" s="171" t="n">
        <f aca="false">IF(S$150=0,"-",COUNTIFS(S$100:S$149,"&gt;49",S$100:S$149,"&lt;65"))</f>
        <v>0</v>
      </c>
      <c r="T154" s="171" t="n">
        <f aca="false">IF(T$150=0,"-",COUNTIFS(T$100:T$149,"&gt;49",T$100:T$149,"&lt;65"))</f>
        <v>0</v>
      </c>
      <c r="U154" s="171" t="n">
        <f aca="false">IF(U$150=0,"-",COUNTIFS(U$100:U$149,"&gt;49",U$100:U$149,"&lt;65"))</f>
        <v>0</v>
      </c>
      <c r="V154" s="171" t="n">
        <f aca="false">IF(V$150=0,"-",COUNTIFS(V$100:V$149,"&gt;49",V$100:V$149,"&lt;65"))</f>
        <v>0</v>
      </c>
      <c r="W154" s="171" t="n">
        <f aca="false">IF(W$150=0,"-",COUNTIFS(W$100:W$149,"&gt;49",W$100:W$149,"&lt;65"))</f>
        <v>0</v>
      </c>
      <c r="X154" s="171" t="n">
        <f aca="false">IF(X$150=0,"-",COUNTIFS(X$100:X$149,"&gt;49",X$100:X$149,"&lt;65"))</f>
        <v>0</v>
      </c>
      <c r="Y154" s="171" t="n">
        <f aca="false">IF(Y$150=0,"-",COUNTIFS(Y$100:Y$149,"&gt;49",Y$100:Y$149,"&lt;65"))</f>
        <v>0</v>
      </c>
      <c r="Z154" s="171" t="n">
        <f aca="false">IF(Z$150=0,"-",COUNTIFS(Z$100:Z$149,"&gt;49",Z$100:Z$149,"&lt;65"))</f>
        <v>0</v>
      </c>
      <c r="AA154" s="171" t="n">
        <f aca="false">IF(AA$150=0,"-",COUNTIFS(AA$100:AA$149,"&gt;49",AA$100:AA$149,"&lt;65"))</f>
        <v>0</v>
      </c>
      <c r="AB154" s="171" t="n">
        <f aca="false">IF(AB$150=0,"-",COUNTIFS(AB$100:AB$149,"&gt;49",AB$100:AB$149,"&lt;65"))</f>
        <v>0</v>
      </c>
      <c r="AC154" s="171" t="n">
        <f aca="false">IF(AC$150=0,"-",COUNTIFS(AC$100:AC$149,"&gt;49",AC$100:AC$149,"&lt;65"))</f>
        <v>0</v>
      </c>
      <c r="AD154" s="171" t="n">
        <f aca="false">IF(AD$150=0,"-",COUNTIFS(AD$100:AD$149,"&gt;49",AD$100:AD$149,"&lt;65"))</f>
        <v>0</v>
      </c>
      <c r="AE154" s="171" t="n">
        <f aca="false">IF(AE$150=0,"-",COUNTIFS(AE$100:AE$149,"&gt;49",AE$100:AE$149,"&lt;65"))</f>
        <v>0</v>
      </c>
      <c r="AF154" s="171" t="n">
        <f aca="false">IF(AF$150=0,"-",COUNTIFS(AF$100:AF$149,"&gt;49",AF$100:AF$149,"&lt;65"))</f>
        <v>0</v>
      </c>
      <c r="AG154" s="171" t="n">
        <f aca="false">IF(AG$150=0,"-",COUNTIFS(AG$100:AG$149,"&gt;49",AG$100:AG$149,"&lt;65"))</f>
        <v>0</v>
      </c>
      <c r="AH154" s="171" t="n">
        <f aca="false">IF(AH$150=0,"-",COUNTIFS(AH$100:AH$149,"&gt;49",AH$100:AH$149,"&lt;65"))</f>
        <v>0</v>
      </c>
      <c r="AI154" s="171" t="n">
        <f aca="false">IF(AI$150=0,"-",COUNTIFS(AI$100:AI$149,"&gt;49",AI$100:AI$149,"&lt;65"))</f>
        <v>0</v>
      </c>
      <c r="AJ154" s="171" t="n">
        <f aca="false">IF(AJ$150=0,"-",COUNTIFS(AJ$100:AJ$149,"&gt;49",AJ$100:AJ$149,"&lt;65"))</f>
        <v>0</v>
      </c>
      <c r="AK154" s="171" t="n">
        <f aca="false">IF(AK$150=0,"-",COUNTIFS(AK$100:AK$149,"&gt;49",AK$100:AK$149,"&lt;65"))</f>
        <v>0</v>
      </c>
      <c r="AL154" s="171" t="n">
        <f aca="false">IF(AL$150=0,"-",COUNTIFS(AL$100:AL$149,"&gt;49",AL$100:AL$149,"&lt;65"))</f>
        <v>0</v>
      </c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201"/>
    </row>
    <row r="155" customFormat="false" ht="12.8" hidden="false" customHeight="false" outlineLevel="0" collapsed="false">
      <c r="A155" s="203"/>
      <c r="B155" s="204" t="s">
        <v>99</v>
      </c>
      <c r="C155" s="207"/>
      <c r="D155" s="270"/>
      <c r="E155" s="171" t="n">
        <f aca="false">IF(E$150=0,"-",COUNTIFS(E$100:E$149,"&gt;39",E$100:E$149,"&lt;50"))</f>
        <v>0</v>
      </c>
      <c r="F155" s="171" t="n">
        <f aca="false">IF(F$150=0,"-",COUNTIFS(F$100:F$149,"&gt;39",F$100:F$149,"&lt;50"))</f>
        <v>0</v>
      </c>
      <c r="G155" s="171" t="n">
        <f aca="false">IF(G$150=0,"-",COUNTIFS(G$100:G$149,"&gt;39",G$100:G$149,"&lt;50"))</f>
        <v>0</v>
      </c>
      <c r="H155" s="171" t="n">
        <f aca="false">IF(H$150=0,"-",COUNTIFS(H$100:H$149,"&gt;39",H$100:H$149,"&lt;50"))</f>
        <v>0</v>
      </c>
      <c r="I155" s="171" t="n">
        <f aca="false">IF(I$150=0,"-",COUNTIFS(I$100:I$149,"&gt;39",I$100:I$149,"&lt;50"))</f>
        <v>0</v>
      </c>
      <c r="J155" s="171" t="n">
        <f aca="false">IF(J$150=0,"-",COUNTIFS(J$100:J$149,"&gt;39",J$100:J$149,"&lt;50"))</f>
        <v>0</v>
      </c>
      <c r="K155" s="171" t="n">
        <f aca="false">IF(K$150=0,"-",COUNTIFS(K$100:K$149,"&gt;39",K$100:K$149,"&lt;50"))</f>
        <v>0</v>
      </c>
      <c r="L155" s="171" t="n">
        <f aca="false">IF(L$150=0,"-",COUNTIFS(L$100:L$149,"&gt;39",L$100:L$149,"&lt;50"))</f>
        <v>0</v>
      </c>
      <c r="M155" s="171" t="n">
        <f aca="false">IF(M$150=0,"-",COUNTIFS(M$100:M$149,"&gt;39",M$100:M$149,"&lt;50"))</f>
        <v>0</v>
      </c>
      <c r="N155" s="171" t="n">
        <f aca="false">IF(N$150=0,"-",COUNTIFS(N$100:N$149,"&gt;39",N$100:N$149,"&lt;50"))</f>
        <v>0</v>
      </c>
      <c r="O155" s="171" t="n">
        <f aca="false">IF(O$150=0,"-",COUNTIFS(O$100:O$149,"&gt;39",O$100:O$149,"&lt;50"))</f>
        <v>0</v>
      </c>
      <c r="P155" s="171" t="n">
        <f aca="false">IF(P$150=0,"-",COUNTIFS(P$100:P$149,"&gt;39",P$100:P$149,"&lt;50"))</f>
        <v>0</v>
      </c>
      <c r="Q155" s="171" t="n">
        <f aca="false">IF(Q$150=0,"-",COUNTIFS(Q$100:Q$149,"&gt;39",Q$100:Q$149,"&lt;50"))</f>
        <v>0</v>
      </c>
      <c r="R155" s="171" t="n">
        <f aca="false">IF(R$150=0,"-",COUNTIFS(R$100:R$149,"&gt;39",R$100:R$149,"&lt;50"))</f>
        <v>0</v>
      </c>
      <c r="S155" s="171" t="n">
        <f aca="false">IF(S$150=0,"-",COUNTIFS(S$100:S$149,"&gt;39",S$100:S$149,"&lt;50"))</f>
        <v>0</v>
      </c>
      <c r="T155" s="171" t="n">
        <f aca="false">IF(T$150=0,"-",COUNTIFS(T$100:T$149,"&gt;39",T$100:T$149,"&lt;50"))</f>
        <v>0</v>
      </c>
      <c r="U155" s="171" t="n">
        <f aca="false">IF(U$150=0,"-",COUNTIFS(U$100:U$149,"&gt;39",U$100:U$149,"&lt;50"))</f>
        <v>0</v>
      </c>
      <c r="V155" s="171" t="n">
        <f aca="false">IF(V$150=0,"-",COUNTIFS(V$100:V$149,"&gt;39",V$100:V$149,"&lt;50"))</f>
        <v>0</v>
      </c>
      <c r="W155" s="171" t="n">
        <f aca="false">IF(W$150=0,"-",COUNTIFS(W$100:W$149,"&gt;39",W$100:W$149,"&lt;50"))</f>
        <v>0</v>
      </c>
      <c r="X155" s="171" t="n">
        <f aca="false">IF(X$150=0,"-",COUNTIFS(X$100:X$149,"&gt;39",X$100:X$149,"&lt;50"))</f>
        <v>0</v>
      </c>
      <c r="Y155" s="171" t="n">
        <f aca="false">IF(Y$150=0,"-",COUNTIFS(Y$100:Y$149,"&gt;39",Y$100:Y$149,"&lt;50"))</f>
        <v>0</v>
      </c>
      <c r="Z155" s="171" t="n">
        <f aca="false">IF(Z$150=0,"-",COUNTIFS(Z$100:Z$149,"&gt;39",Z$100:Z$149,"&lt;50"))</f>
        <v>0</v>
      </c>
      <c r="AA155" s="171" t="n">
        <f aca="false">IF(AA$150=0,"-",COUNTIFS(AA$100:AA$149,"&gt;39",AA$100:AA$149,"&lt;50"))</f>
        <v>0</v>
      </c>
      <c r="AB155" s="171" t="n">
        <f aca="false">IF(AB$150=0,"-",COUNTIFS(AB$100:AB$149,"&gt;39",AB$100:AB$149,"&lt;50"))</f>
        <v>0</v>
      </c>
      <c r="AC155" s="171" t="n">
        <f aca="false">IF(AC$150=0,"-",COUNTIFS(AC$100:AC$149,"&gt;39",AC$100:AC$149,"&lt;50"))</f>
        <v>0</v>
      </c>
      <c r="AD155" s="171" t="n">
        <f aca="false">IF(AD$150=0,"-",COUNTIFS(AD$100:AD$149,"&gt;39",AD$100:AD$149,"&lt;50"))</f>
        <v>0</v>
      </c>
      <c r="AE155" s="171" t="n">
        <f aca="false">IF(AE$150=0,"-",COUNTIFS(AE$100:AE$149,"&gt;39",AE$100:AE$149,"&lt;50"))</f>
        <v>0</v>
      </c>
      <c r="AF155" s="171" t="n">
        <f aca="false">IF(AF$150=0,"-",COUNTIFS(AF$100:AF$149,"&gt;39",AF$100:AF$149,"&lt;50"))</f>
        <v>0</v>
      </c>
      <c r="AG155" s="171" t="n">
        <f aca="false">IF(AG$150=0,"-",COUNTIFS(AG$100:AG$149,"&gt;39",AG$100:AG$149,"&lt;50"))</f>
        <v>0</v>
      </c>
      <c r="AH155" s="171" t="n">
        <f aca="false">IF(AH$150=0,"-",COUNTIFS(AH$100:AH$149,"&gt;39",AH$100:AH$149,"&lt;50"))</f>
        <v>0</v>
      </c>
      <c r="AI155" s="171" t="n">
        <f aca="false">IF(AI$150=0,"-",COUNTIFS(AI$100:AI$149,"&gt;39",AI$100:AI$149,"&lt;50"))</f>
        <v>0</v>
      </c>
      <c r="AJ155" s="171" t="n">
        <f aca="false">IF(AJ$150=0,"-",COUNTIFS(AJ$100:AJ$149,"&gt;39",AJ$100:AJ$149,"&lt;50"))</f>
        <v>0</v>
      </c>
      <c r="AK155" s="171" t="n">
        <f aca="false">IF(AK$150=0,"-",COUNTIFS(AK$100:AK$149,"&gt;39",AK$100:AK$149,"&lt;50"))</f>
        <v>0</v>
      </c>
      <c r="AL155" s="171" t="n">
        <f aca="false">IF(AL$150=0,"-",COUNTIFS(AL$100:AL$149,"&gt;39",AL$100:AL$149,"&lt;50"))</f>
        <v>0</v>
      </c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201"/>
    </row>
    <row r="156" customFormat="false" ht="12.8" hidden="false" customHeight="false" outlineLevel="0" collapsed="false">
      <c r="A156" s="203"/>
      <c r="B156" s="204" t="s">
        <v>101</v>
      </c>
      <c r="C156" s="207"/>
      <c r="D156" s="270"/>
      <c r="E156" s="171" t="n">
        <f aca="false">IF(E$150=0,"-",COUNTIFS(E$100:E$149,"&gt;34",E$100:E$149,"&lt;40"))</f>
        <v>0</v>
      </c>
      <c r="F156" s="169" t="n">
        <f aca="false">IF(F$150=0,"-",COUNTIFS(F$100:F$149,"&gt;34",F$100:F$149,"&lt;40"))</f>
        <v>0</v>
      </c>
      <c r="G156" s="171" t="n">
        <f aca="false">IF(G$150=0,"-",COUNTIFS(G$100:G$149,"&gt;34",G$100:G$149,"&lt;40"))</f>
        <v>0</v>
      </c>
      <c r="H156" s="168" t="n">
        <f aca="false">IF(H$150=0,"-",COUNTIFS(H$100:H$149,"&gt;34",H$100:H$149,"&lt;40"))</f>
        <v>0</v>
      </c>
      <c r="I156" s="168" t="n">
        <f aca="false">IF(I$150=0,"-",COUNTIFS(I$100:I$149,"&gt;34",I$100:I$149,"&lt;40"))</f>
        <v>0</v>
      </c>
      <c r="J156" s="169" t="n">
        <f aca="false">IF(J$150=0,"-",COUNTIFS(J$100:J$149,"&gt;34",J$100:J$149,"&lt;40"))</f>
        <v>0</v>
      </c>
      <c r="K156" s="171" t="n">
        <f aca="false">IF(K$150=0,"-",COUNTIFS(K$100:K$149,"&gt;34",K$100:K$149,"&lt;40"))</f>
        <v>0</v>
      </c>
      <c r="L156" s="168" t="n">
        <f aca="false">IF(L$150=0,"-",COUNTIFS(L$100:L$149,"&gt;34",L$100:L$149,"&lt;40"))</f>
        <v>0</v>
      </c>
      <c r="M156" s="168" t="n">
        <f aca="false">IF(M$150=0,"-",COUNTIFS(M$100:M$149,"&gt;34",M$100:M$149,"&lt;40"))</f>
        <v>0</v>
      </c>
      <c r="N156" s="169" t="n">
        <f aca="false">IF(N$150=0,"-",COUNTIFS(N$100:N$149,"&gt;34",N$100:N$149,"&lt;40"))</f>
        <v>0</v>
      </c>
      <c r="O156" s="171" t="n">
        <f aca="false">IF(O$150=0,"-",COUNTIFS(O$100:O$149,"&gt;34",O$100:O$149,"&lt;40"))</f>
        <v>0</v>
      </c>
      <c r="P156" s="168" t="n">
        <f aca="false">IF(P$150=0,"-",COUNTIFS(P$100:P$149,"&gt;34",P$100:P$149,"&lt;40"))</f>
        <v>0</v>
      </c>
      <c r="Q156" s="168" t="n">
        <f aca="false">IF(Q$150=0,"-",COUNTIFS(Q$100:Q$149,"&gt;34",Q$100:Q$149,"&lt;40"))</f>
        <v>0</v>
      </c>
      <c r="R156" s="168" t="n">
        <f aca="false">IF(R$150=0,"-",COUNTIFS(R$100:R$149,"&gt;34",R$100:R$149,"&lt;40"))</f>
        <v>0</v>
      </c>
      <c r="S156" s="168" t="n">
        <f aca="false">IF(S$150=0,"-",COUNTIFS(S$100:S$149,"&gt;34",S$100:S$149,"&lt;40"))</f>
        <v>0</v>
      </c>
      <c r="T156" s="168" t="n">
        <f aca="false">IF(T$150=0,"-",COUNTIFS(T$100:T$149,"&gt;34",T$100:T$149,"&lt;40"))</f>
        <v>0</v>
      </c>
      <c r="U156" s="168" t="n">
        <f aca="false">IF(U$150=0,"-",COUNTIFS(U$100:U$149,"&gt;34",U$100:U$149,"&lt;40"))</f>
        <v>0</v>
      </c>
      <c r="V156" s="169" t="n">
        <f aca="false">IF(V$150=0,"-",COUNTIFS(V$100:V$149,"&gt;34",V$100:V$149,"&lt;40"))</f>
        <v>0</v>
      </c>
      <c r="W156" s="171" t="n">
        <f aca="false">IF(W$150=0,"-",COUNTIFS(W$100:W$149,"&gt;34",W$100:W$149,"&lt;40"))</f>
        <v>0</v>
      </c>
      <c r="X156" s="168" t="n">
        <f aca="false">IF(X$150=0,"-",COUNTIFS(X$100:X$149,"&gt;34",X$100:X$149,"&lt;40"))</f>
        <v>0</v>
      </c>
      <c r="Y156" s="168" t="n">
        <f aca="false">IF(Y$150=0,"-",COUNTIFS(Y$100:Y$149,"&gt;34",Y$100:Y$149,"&lt;40"))</f>
        <v>0</v>
      </c>
      <c r="Z156" s="168" t="n">
        <f aca="false">IF(Z$150=0,"-",COUNTIFS(Z$100:Z$149,"&gt;34",Z$100:Z$149,"&lt;40"))</f>
        <v>0</v>
      </c>
      <c r="AA156" s="168" t="n">
        <f aca="false">IF(AA$150=0,"-",COUNTIFS(AA$100:AA$149,"&gt;34",AA$100:AA$149,"&lt;40"))</f>
        <v>0</v>
      </c>
      <c r="AB156" s="168" t="n">
        <f aca="false">IF(AB$150=0,"-",COUNTIFS(AB$100:AB$149,"&gt;34",AB$100:AB$149,"&lt;40"))</f>
        <v>0</v>
      </c>
      <c r="AC156" s="168" t="n">
        <f aca="false">IF(AC$150=0,"-",COUNTIFS(AC$100:AC$149,"&gt;34",AC$100:AC$149,"&lt;40"))</f>
        <v>0</v>
      </c>
      <c r="AD156" s="169" t="n">
        <f aca="false">IF(AD$150=0,"-",COUNTIFS(AD$100:AD$149,"&gt;34",AD$100:AD$149,"&lt;40"))</f>
        <v>0</v>
      </c>
      <c r="AE156" s="171" t="n">
        <f aca="false">IF(AE$150=0,"-",COUNTIFS(AE$100:AE$149,"&gt;34",AE$100:AE$149,"&lt;40"))</f>
        <v>0</v>
      </c>
      <c r="AF156" s="168" t="n">
        <f aca="false">IF(AF$150=0,"-",COUNTIFS(AF$100:AF$149,"&gt;34",AF$100:AF$149,"&lt;40"))</f>
        <v>0</v>
      </c>
      <c r="AG156" s="168" t="n">
        <f aca="false">IF(AG$150=0,"-",COUNTIFS(AG$100:AG$149,"&gt;34",AG$100:AG$149,"&lt;40"))</f>
        <v>0</v>
      </c>
      <c r="AH156" s="168" t="n">
        <f aca="false">IF(AH$150=0,"-",COUNTIFS(AH$100:AH$149,"&gt;34",AH$100:AH$149,"&lt;40"))</f>
        <v>0</v>
      </c>
      <c r="AI156" s="168" t="n">
        <f aca="false">IF(AI$150=0,"-",COUNTIFS(AI$100:AI$149,"&gt;34",AI$100:AI$149,"&lt;40"))</f>
        <v>0</v>
      </c>
      <c r="AJ156" s="168" t="n">
        <f aca="false">IF(AJ$150=0,"-",COUNTIFS(AJ$100:AJ$149,"&gt;34",AJ$100:AJ$149,"&lt;40"))</f>
        <v>0</v>
      </c>
      <c r="AK156" s="168" t="n">
        <f aca="false">IF(AK$150=0,"-",COUNTIFS(AK$100:AK$149,"&gt;34",AK$100:AK$149,"&lt;40"))</f>
        <v>0</v>
      </c>
      <c r="AL156" s="169" t="n">
        <f aca="false">IF(AL$150=0,"-",COUNTIFS(AL$100:AL$149,"&gt;34",AL$100:AL$149,"&lt;40"))</f>
        <v>0</v>
      </c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  <c r="BI156" s="17"/>
      <c r="BJ156" s="17"/>
      <c r="BK156" s="17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201"/>
    </row>
    <row r="157" customFormat="false" ht="12.8" hidden="false" customHeight="false" outlineLevel="0" collapsed="false">
      <c r="A157" s="203"/>
      <c r="B157" s="208" t="s">
        <v>102</v>
      </c>
      <c r="C157" s="211"/>
      <c r="D157" s="271"/>
      <c r="E157" s="171" t="n">
        <f aca="false">IF(E$150=0,"-",COUNTIFS(E$100:E$149,"&gt;19",E$100:E$149,"&lt;35"))</f>
        <v>0</v>
      </c>
      <c r="F157" s="169" t="n">
        <f aca="false">IF(F$150=0,"-",COUNTIFS(F$100:F$149,"&gt;19",F$100:F$149,"&lt;35"))</f>
        <v>0</v>
      </c>
      <c r="G157" s="171" t="n">
        <f aca="false">IF(G$150=0,"-",COUNTIFS(G$100:G$149,"&gt;19",G$100:G$149,"&lt;35"))</f>
        <v>0</v>
      </c>
      <c r="H157" s="168" t="n">
        <f aca="false">IF(H$150=0,"-",COUNTIFS(H$100:H$149,"&gt;19",H$100:H$149,"&lt;35"))</f>
        <v>0</v>
      </c>
      <c r="I157" s="168" t="n">
        <f aca="false">IF(I$150=0,"-",COUNTIFS(I$100:I$149,"&gt;19",I$100:I$149,"&lt;35"))</f>
        <v>0</v>
      </c>
      <c r="J157" s="169" t="n">
        <f aca="false">IF(J$150=0,"-",COUNTIFS(J$100:J$149,"&gt;19",J$100:J$149,"&lt;35"))</f>
        <v>0</v>
      </c>
      <c r="K157" s="171" t="n">
        <f aca="false">IF(K$150=0,"-",COUNTIFS(K$100:K$149,"&gt;19",K$100:K$149,"&lt;35"))</f>
        <v>0</v>
      </c>
      <c r="L157" s="168" t="n">
        <f aca="false">IF(L$150=0,"-",COUNTIFS(L$100:L$149,"&gt;19",L$100:L$149,"&lt;35"))</f>
        <v>0</v>
      </c>
      <c r="M157" s="168" t="n">
        <f aca="false">IF(M$150=0,"-",COUNTIFS(M$100:M$149,"&gt;19",M$100:M$149,"&lt;35"))</f>
        <v>0</v>
      </c>
      <c r="N157" s="169" t="n">
        <f aca="false">IF(N$150=0,"-",COUNTIFS(N$100:N$149,"&gt;19",N$100:N$149,"&lt;35"))</f>
        <v>0</v>
      </c>
      <c r="O157" s="171" t="n">
        <f aca="false">IF(O$150=0,"-",COUNTIFS(O$100:O$149,"&gt;19",O$100:O$149,"&lt;35"))</f>
        <v>0</v>
      </c>
      <c r="P157" s="168" t="n">
        <f aca="false">IF(P$150=0,"-",COUNTIFS(P$100:P$149,"&gt;19",P$100:P$149,"&lt;35"))</f>
        <v>0</v>
      </c>
      <c r="Q157" s="168" t="n">
        <f aca="false">IF(Q$150=0,"-",COUNTIFS(Q$100:Q$149,"&gt;19",Q$100:Q$149,"&lt;35"))</f>
        <v>0</v>
      </c>
      <c r="R157" s="168" t="n">
        <f aca="false">IF(R$150=0,"-",COUNTIFS(R$100:R$149,"&gt;19",R$100:R$149,"&lt;35"))</f>
        <v>0</v>
      </c>
      <c r="S157" s="168" t="n">
        <f aca="false">IF(S$150=0,"-",COUNTIFS(S$100:S$149,"&gt;19",S$100:S$149,"&lt;35"))</f>
        <v>0</v>
      </c>
      <c r="T157" s="168" t="n">
        <f aca="false">IF(T$150=0,"-",COUNTIFS(T$100:T$149,"&gt;19",T$100:T$149,"&lt;35"))</f>
        <v>0</v>
      </c>
      <c r="U157" s="168" t="n">
        <f aca="false">IF(U$150=0,"-",COUNTIFS(U$100:U$149,"&gt;19",U$100:U$149,"&lt;35"))</f>
        <v>0</v>
      </c>
      <c r="V157" s="169" t="n">
        <f aca="false">IF(V$150=0,"-",COUNTIFS(V$100:V$149,"&gt;19",V$100:V$149,"&lt;35"))</f>
        <v>0</v>
      </c>
      <c r="W157" s="171" t="n">
        <f aca="false">IF(W$150=0,"-",COUNTIFS(W$100:W$149,"&gt;19",W$100:W$149,"&lt;35"))</f>
        <v>0</v>
      </c>
      <c r="X157" s="168" t="n">
        <f aca="false">IF(X$150=0,"-",COUNTIFS(X$100:X$149,"&gt;19",X$100:X$149,"&lt;35"))</f>
        <v>0</v>
      </c>
      <c r="Y157" s="168" t="n">
        <f aca="false">IF(Y$150=0,"-",COUNTIFS(Y$100:Y$149,"&gt;19",Y$100:Y$149,"&lt;35"))</f>
        <v>0</v>
      </c>
      <c r="Z157" s="168" t="n">
        <f aca="false">IF(Z$150=0,"-",COUNTIFS(Z$100:Z$149,"&gt;19",Z$100:Z$149,"&lt;35"))</f>
        <v>0</v>
      </c>
      <c r="AA157" s="168" t="n">
        <f aca="false">IF(AA$150=0,"-",COUNTIFS(AA$100:AA$149,"&gt;19",AA$100:AA$149,"&lt;35"))</f>
        <v>0</v>
      </c>
      <c r="AB157" s="168" t="n">
        <f aca="false">IF(AB$150=0,"-",COUNTIFS(AB$100:AB$149,"&gt;19",AB$100:AB$149,"&lt;35"))</f>
        <v>0</v>
      </c>
      <c r="AC157" s="168" t="n">
        <f aca="false">IF(AC$150=0,"-",COUNTIFS(AC$100:AC$149,"&gt;19",AC$100:AC$149,"&lt;35"))</f>
        <v>0</v>
      </c>
      <c r="AD157" s="169" t="n">
        <f aca="false">IF(AD$150=0,"-",COUNTIFS(AD$100:AD$149,"&gt;19",AD$100:AD$149,"&lt;35"))</f>
        <v>0</v>
      </c>
      <c r="AE157" s="171" t="n">
        <f aca="false">IF(AE$150=0,"-",COUNTIFS(AE$100:AE$149,"&gt;19",AE$100:AE$149,"&lt;35"))</f>
        <v>0</v>
      </c>
      <c r="AF157" s="168" t="n">
        <f aca="false">IF(AF$150=0,"-",COUNTIFS(AF$100:AF$149,"&gt;19",AF$100:AF$149,"&lt;35"))</f>
        <v>0</v>
      </c>
      <c r="AG157" s="168" t="n">
        <f aca="false">IF(AG$150=0,"-",COUNTIFS(AG$100:AG$149,"&gt;19",AG$100:AG$149,"&lt;35"))</f>
        <v>0</v>
      </c>
      <c r="AH157" s="168" t="n">
        <f aca="false">IF(AH$150=0,"-",COUNTIFS(AH$100:AH$149,"&gt;19",AH$100:AH$149,"&lt;35"))</f>
        <v>0</v>
      </c>
      <c r="AI157" s="168" t="n">
        <f aca="false">IF(AI$150=0,"-",COUNTIFS(AI$100:AI$149,"&gt;19",AI$100:AI$149,"&lt;35"))</f>
        <v>0</v>
      </c>
      <c r="AJ157" s="168" t="n">
        <f aca="false">IF(AJ$150=0,"-",COUNTIFS(AJ$100:AJ$149,"&gt;19",AJ$100:AJ$149,"&lt;35"))</f>
        <v>0</v>
      </c>
      <c r="AK157" s="168" t="n">
        <f aca="false">IF(AK$150=0,"-",COUNTIFS(AK$100:AK$149,"&gt;19",AK$100:AK$149,"&lt;35"))</f>
        <v>0</v>
      </c>
      <c r="AL157" s="169" t="n">
        <f aca="false">IF(AL$150=0,"-",COUNTIFS(AL$100:AL$149,"&gt;19",AL$100:AL$149,"&lt;35"))</f>
        <v>0</v>
      </c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201"/>
    </row>
    <row r="158" customFormat="false" ht="12.8" hidden="false" customHeight="false" outlineLevel="0" collapsed="false">
      <c r="A158" s="203"/>
      <c r="B158" s="212" t="s">
        <v>103</v>
      </c>
      <c r="C158" s="215"/>
      <c r="D158" s="272"/>
      <c r="E158" s="171" t="n">
        <f aca="false">IF(E$150=0,"-",COUNTIFS(E$100:E$149,"&gt;9",E$100:E$149,"&lt;20"))</f>
        <v>0</v>
      </c>
      <c r="F158" s="169" t="n">
        <f aca="false">IF(F$150=0,"-",COUNTIFS(F$100:F$149,"&gt;9",F$100:F$149,"&lt;20"))</f>
        <v>0</v>
      </c>
      <c r="G158" s="171" t="n">
        <f aca="false">IF(G$150=0,"-",COUNTIFS(G$100:G$149,"&gt;9",G$100:G$149,"&lt;20"))</f>
        <v>0</v>
      </c>
      <c r="H158" s="168" t="n">
        <f aca="false">IF(H$150=0,"-",COUNTIFS(H$100:H$149,"&gt;9",H$100:H$149,"&lt;20"))</f>
        <v>0</v>
      </c>
      <c r="I158" s="168" t="n">
        <f aca="false">IF(I$150=0,"-",COUNTIFS(I$100:I$149,"&gt;9",I$100:I$149,"&lt;20"))</f>
        <v>0</v>
      </c>
      <c r="J158" s="169" t="n">
        <f aca="false">IF(J$150=0,"-",COUNTIFS(J$100:J$149,"&gt;9",J$100:J$149,"&lt;20"))</f>
        <v>0</v>
      </c>
      <c r="K158" s="171" t="n">
        <f aca="false">IF(K$150=0,"-",COUNTIFS(K$100:K$149,"&gt;9",K$100:K$149,"&lt;20"))</f>
        <v>0</v>
      </c>
      <c r="L158" s="168" t="n">
        <f aca="false">IF(L$150=0,"-",COUNTIFS(L$100:L$149,"&gt;9",L$100:L$149,"&lt;20"))</f>
        <v>0</v>
      </c>
      <c r="M158" s="168" t="n">
        <f aca="false">IF(M$150=0,"-",COUNTIFS(M$100:M$149,"&gt;9",M$100:M$149,"&lt;20"))</f>
        <v>0</v>
      </c>
      <c r="N158" s="169" t="n">
        <f aca="false">IF(N$150=0,"-",COUNTIFS(N$100:N$149,"&gt;9",N$100:N$149,"&lt;20"))</f>
        <v>0</v>
      </c>
      <c r="O158" s="171" t="n">
        <f aca="false">IF(O$150=0,"-",COUNTIFS(O$100:O$149,"&gt;9",O$100:O$149,"&lt;20"))</f>
        <v>0</v>
      </c>
      <c r="P158" s="168" t="n">
        <f aca="false">IF(P$150=0,"-",COUNTIFS(P$100:P$149,"&gt;9",P$100:P$149,"&lt;20"))</f>
        <v>0</v>
      </c>
      <c r="Q158" s="168" t="n">
        <f aca="false">IF(Q$150=0,"-",COUNTIFS(Q$100:Q$149,"&gt;9",Q$100:Q$149,"&lt;20"))</f>
        <v>0</v>
      </c>
      <c r="R158" s="168" t="n">
        <f aca="false">IF(R$150=0,"-",COUNTIFS(R$100:R$149,"&gt;9",R$100:R$149,"&lt;20"))</f>
        <v>0</v>
      </c>
      <c r="S158" s="168" t="n">
        <f aca="false">IF(S$150=0,"-",COUNTIFS(S$100:S$149,"&gt;9",S$100:S$149,"&lt;20"))</f>
        <v>0</v>
      </c>
      <c r="T158" s="168" t="n">
        <f aca="false">IF(T$150=0,"-",COUNTIFS(T$100:T$149,"&gt;9",T$100:T$149,"&lt;20"))</f>
        <v>0</v>
      </c>
      <c r="U158" s="168" t="n">
        <f aca="false">IF(U$150=0,"-",COUNTIFS(U$100:U$149,"&gt;9",U$100:U$149,"&lt;20"))</f>
        <v>0</v>
      </c>
      <c r="V158" s="169" t="n">
        <f aca="false">IF(V$150=0,"-",COUNTIFS(V$100:V$149,"&gt;9",V$100:V$149,"&lt;20"))</f>
        <v>0</v>
      </c>
      <c r="W158" s="171" t="n">
        <f aca="false">IF(W$150=0,"-",COUNTIFS(W$100:W$149,"&gt;9",W$100:W$149,"&lt;20"))</f>
        <v>0</v>
      </c>
      <c r="X158" s="168" t="n">
        <f aca="false">IF(X$150=0,"-",COUNTIFS(X$100:X$149,"&gt;9",X$100:X$149,"&lt;20"))</f>
        <v>0</v>
      </c>
      <c r="Y158" s="168" t="n">
        <f aca="false">IF(Y$150=0,"-",COUNTIFS(Y$100:Y$149,"&gt;9",Y$100:Y$149,"&lt;20"))</f>
        <v>0</v>
      </c>
      <c r="Z158" s="168" t="n">
        <f aca="false">IF(Z$150=0,"-",COUNTIFS(Z$100:Z$149,"&gt;9",Z$100:Z$149,"&lt;20"))</f>
        <v>0</v>
      </c>
      <c r="AA158" s="168" t="n">
        <f aca="false">IF(AA$150=0,"-",COUNTIFS(AA$100:AA$149,"&gt;9",AA$100:AA$149,"&lt;20"))</f>
        <v>0</v>
      </c>
      <c r="AB158" s="168" t="n">
        <f aca="false">IF(AB$150=0,"-",COUNTIFS(AB$100:AB$149,"&gt;9",AB$100:AB$149,"&lt;20"))</f>
        <v>0</v>
      </c>
      <c r="AC158" s="168" t="n">
        <f aca="false">IF(AC$150=0,"-",COUNTIFS(AC$100:AC$149,"&gt;9",AC$100:AC$149,"&lt;20"))</f>
        <v>0</v>
      </c>
      <c r="AD158" s="169" t="n">
        <f aca="false">IF(AD$150=0,"-",COUNTIFS(AD$100:AD$149,"&gt;9",AD$100:AD$149,"&lt;20"))</f>
        <v>0</v>
      </c>
      <c r="AE158" s="171" t="n">
        <f aca="false">IF(AE$150=0,"-",COUNTIFS(AE$100:AE$149,"&gt;9",AE$100:AE$149,"&lt;20"))</f>
        <v>0</v>
      </c>
      <c r="AF158" s="168" t="n">
        <f aca="false">IF(AF$150=0,"-",COUNTIFS(AF$100:AF$149,"&gt;9",AF$100:AF$149,"&lt;20"))</f>
        <v>0</v>
      </c>
      <c r="AG158" s="168" t="n">
        <f aca="false">IF(AG$150=0,"-",COUNTIFS(AG$100:AG$149,"&gt;9",AG$100:AG$149,"&lt;20"))</f>
        <v>0</v>
      </c>
      <c r="AH158" s="168" t="n">
        <f aca="false">IF(AH$150=0,"-",COUNTIFS(AH$100:AH$149,"&gt;9",AH$100:AH$149,"&lt;20"))</f>
        <v>0</v>
      </c>
      <c r="AI158" s="168" t="n">
        <f aca="false">IF(AI$150=0,"-",COUNTIFS(AI$100:AI$149,"&gt;9",AI$100:AI$149,"&lt;20"))</f>
        <v>0</v>
      </c>
      <c r="AJ158" s="168" t="n">
        <f aca="false">IF(AJ$150=0,"-",COUNTIFS(AJ$100:AJ$149,"&gt;9",AJ$100:AJ$149,"&lt;20"))</f>
        <v>0</v>
      </c>
      <c r="AK158" s="168" t="n">
        <f aca="false">IF(AK$150=0,"-",COUNTIFS(AK$100:AK$149,"&gt;9",AK$100:AK$149,"&lt;20"))</f>
        <v>0</v>
      </c>
      <c r="AL158" s="169" t="n">
        <f aca="false">IF(AL$150=0,"-",COUNTIFS(AL$100:AL$149,"&gt;9",AL$100:AL$149,"&lt;20"))</f>
        <v>0</v>
      </c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  <c r="BI158" s="17"/>
      <c r="BJ158" s="17"/>
      <c r="BK158" s="17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201"/>
    </row>
    <row r="159" customFormat="false" ht="12.8" hidden="false" customHeight="false" outlineLevel="0" collapsed="false">
      <c r="A159" s="203"/>
      <c r="B159" s="204" t="s">
        <v>104</v>
      </c>
      <c r="C159" s="207"/>
      <c r="D159" s="270"/>
      <c r="E159" s="171" t="n">
        <f aca="false">IF(E$150=0,"-",COUNTIFS(E$100:E$149,"&gt;=0",E$100:E$149,"&lt;10"))</f>
        <v>0</v>
      </c>
      <c r="F159" s="169" t="n">
        <f aca="false">IF(F$150=0,"-",COUNTIFS(F$100:F$149,"&gt;=0",F$100:F$149,"&lt;10"))</f>
        <v>0</v>
      </c>
      <c r="G159" s="171" t="n">
        <f aca="false">IF(G$150=0,"-",COUNTIFS(G$100:G$149,"&gt;=0",G$100:G$149,"&lt;10"))</f>
        <v>0</v>
      </c>
      <c r="H159" s="168" t="n">
        <f aca="false">IF(H$150=0,"-",COUNTIFS(H$100:H$149,"&gt;=0",H$100:H$149,"&lt;10"))</f>
        <v>0</v>
      </c>
      <c r="I159" s="168" t="n">
        <f aca="false">IF(I$150=0,"-",COUNTIFS(I$100:I$149,"&gt;=0",I$100:I$149,"&lt;10"))</f>
        <v>0</v>
      </c>
      <c r="J159" s="169" t="n">
        <f aca="false">IF(J$150=0,"-",COUNTIFS(J$100:J$149,"&gt;=0",J$100:J$149,"&lt;10"))</f>
        <v>0</v>
      </c>
      <c r="K159" s="171" t="n">
        <f aca="false">IF(K$150=0,"-",COUNTIFS(K$100:K$149,"&gt;=0",K$100:K$149,"&lt;10"))</f>
        <v>0</v>
      </c>
      <c r="L159" s="168" t="n">
        <f aca="false">IF(L$150=0,"-",COUNTIFS(L$100:L$149,"&gt;=0",L$100:L$149,"&lt;10"))</f>
        <v>0</v>
      </c>
      <c r="M159" s="168" t="n">
        <f aca="false">IF(M$150=0,"-",COUNTIFS(M$100:M$149,"&gt;=0",M$100:M$149,"&lt;10"))</f>
        <v>0</v>
      </c>
      <c r="N159" s="169" t="n">
        <f aca="false">IF(N$150=0,"-",COUNTIFS(N$100:N$149,"&gt;=0",N$100:N$149,"&lt;10"))</f>
        <v>0</v>
      </c>
      <c r="O159" s="171" t="n">
        <f aca="false">IF(O$150=0,"-",COUNTIFS(O$100:O$149,"&gt;=0",O$100:O$149,"&lt;10"))</f>
        <v>0</v>
      </c>
      <c r="P159" s="168" t="n">
        <f aca="false">IF(P$150=0,"-",COUNTIFS(P$100:P$149,"&gt;=0",P$100:P$149,"&lt;10"))</f>
        <v>0</v>
      </c>
      <c r="Q159" s="168" t="n">
        <f aca="false">IF(Q$150=0,"-",COUNTIFS(Q$100:Q$149,"&gt;=0",Q$100:Q$149,"&lt;10"))</f>
        <v>0</v>
      </c>
      <c r="R159" s="168" t="n">
        <f aca="false">IF(R$150=0,"-",COUNTIFS(R$100:R$149,"&gt;=0",R$100:R$149,"&lt;10"))</f>
        <v>0</v>
      </c>
      <c r="S159" s="168" t="n">
        <f aca="false">IF(S$150=0,"-",COUNTIFS(S$100:S$149,"&gt;=0",S$100:S$149,"&lt;10"))</f>
        <v>0</v>
      </c>
      <c r="T159" s="168" t="n">
        <f aca="false">IF(T$150=0,"-",COUNTIFS(T$100:T$149,"&gt;=0",T$100:T$149,"&lt;10"))</f>
        <v>0</v>
      </c>
      <c r="U159" s="168" t="n">
        <f aca="false">IF(U$150=0,"-",COUNTIFS(U$100:U$149,"&gt;=0",U$100:U$149,"&lt;10"))</f>
        <v>0</v>
      </c>
      <c r="V159" s="169" t="n">
        <f aca="false">IF(V$150=0,"-",COUNTIFS(V$100:V$149,"&gt;=0",V$100:V$149,"&lt;10"))</f>
        <v>0</v>
      </c>
      <c r="W159" s="171" t="n">
        <f aca="false">IF(W$150=0,"-",COUNTIFS(W$100:W$149,"&gt;=0",W$100:W$149,"&lt;10"))</f>
        <v>0</v>
      </c>
      <c r="X159" s="168" t="n">
        <f aca="false">IF(X$150=0,"-",COUNTIFS(X$100:X$149,"&gt;=0",X$100:X$149,"&lt;10"))</f>
        <v>0</v>
      </c>
      <c r="Y159" s="168" t="n">
        <f aca="false">IF(Y$150=0,"-",COUNTIFS(Y$100:Y$149,"&gt;=0",Y$100:Y$149,"&lt;10"))</f>
        <v>0</v>
      </c>
      <c r="Z159" s="168" t="n">
        <f aca="false">IF(Z$150=0,"-",COUNTIFS(Z$100:Z$149,"&gt;=0",Z$100:Z$149,"&lt;10"))</f>
        <v>0</v>
      </c>
      <c r="AA159" s="168" t="n">
        <f aca="false">IF(AA$150=0,"-",COUNTIFS(AA$100:AA$149,"&gt;=0",AA$100:AA$149,"&lt;10"))</f>
        <v>0</v>
      </c>
      <c r="AB159" s="168" t="n">
        <f aca="false">IF(AB$150=0,"-",COUNTIFS(AB$100:AB$149,"&gt;=0",AB$100:AB$149,"&lt;10"))</f>
        <v>0</v>
      </c>
      <c r="AC159" s="168" t="n">
        <f aca="false">IF(AC$150=0,"-",COUNTIFS(AC$100:AC$149,"&gt;=0",AC$100:AC$149,"&lt;10"))</f>
        <v>0</v>
      </c>
      <c r="AD159" s="169" t="n">
        <f aca="false">IF(AD$150=0,"-",COUNTIFS(AD$100:AD$149,"&gt;=0",AD$100:AD$149,"&lt;10"))</f>
        <v>0</v>
      </c>
      <c r="AE159" s="171" t="n">
        <f aca="false">IF(AE$150=0,"-",COUNTIFS(AE$100:AE$149,"&gt;=0",AE$100:AE$149,"&lt;10"))</f>
        <v>0</v>
      </c>
      <c r="AF159" s="168" t="n">
        <f aca="false">IF(AF$150=0,"-",COUNTIFS(AF$100:AF$149,"&gt;=0",AF$100:AF$149,"&lt;10"))</f>
        <v>0</v>
      </c>
      <c r="AG159" s="168" t="n">
        <f aca="false">IF(AG$150=0,"-",COUNTIFS(AG$100:AG$149,"&gt;=0",AG$100:AG$149,"&lt;10"))</f>
        <v>0</v>
      </c>
      <c r="AH159" s="168" t="n">
        <f aca="false">IF(AH$150=0,"-",COUNTIFS(AH$100:AH$149,"&gt;=0",AH$100:AH$149,"&lt;10"))</f>
        <v>0</v>
      </c>
      <c r="AI159" s="168" t="n">
        <f aca="false">IF(AI$150=0,"-",COUNTIFS(AI$100:AI$149,"&gt;=0",AI$100:AI$149,"&lt;10"))</f>
        <v>0</v>
      </c>
      <c r="AJ159" s="168" t="n">
        <f aca="false">IF(AJ$150=0,"-",COUNTIFS(AJ$100:AJ$149,"&gt;=0",AJ$100:AJ$149,"&lt;10"))</f>
        <v>0</v>
      </c>
      <c r="AK159" s="168" t="n">
        <f aca="false">IF(AK$150=0,"-",COUNTIFS(AK$100:AK$149,"&gt;=0",AK$100:AK$149,"&lt;10"))</f>
        <v>0</v>
      </c>
      <c r="AL159" s="169" t="n">
        <f aca="false">IF(AL$150=0,"-",COUNTIFS(AL$100:AL$149,"&gt;=0",AL$100:AL$149,"&lt;10"))</f>
        <v>0</v>
      </c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  <c r="BI159" s="17"/>
      <c r="BJ159" s="17"/>
      <c r="BK159" s="17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201"/>
    </row>
    <row r="160" customFormat="false" ht="15" hidden="false" customHeight="false" outlineLevel="0" collapsed="false">
      <c r="A160" s="203"/>
      <c r="B160" s="216" t="s">
        <v>105</v>
      </c>
      <c r="C160" s="219"/>
      <c r="D160" s="273"/>
      <c r="E160" s="171" t="n">
        <f aca="false">IF(E$150=0,"-",SUM(E152:E159))</f>
        <v>0</v>
      </c>
      <c r="F160" s="169" t="n">
        <f aca="false">IF(F$150=0,"-",SUM(F152:F159))</f>
        <v>0</v>
      </c>
      <c r="G160" s="171" t="n">
        <f aca="false">IF(G$150=0,"-",SUM(G152:G159))</f>
        <v>0</v>
      </c>
      <c r="H160" s="168" t="n">
        <f aca="false">IF(H$150=0,"-",SUM(H152:H159))</f>
        <v>0</v>
      </c>
      <c r="I160" s="168" t="n">
        <f aca="false">IF(I$150=0,"-",SUM(I152:I159))</f>
        <v>0</v>
      </c>
      <c r="J160" s="169" t="n">
        <f aca="false">IF(J$150=0,"-",SUM(J152:J159))</f>
        <v>0</v>
      </c>
      <c r="K160" s="171" t="n">
        <f aca="false">IF(K$150=0,"-",SUM(K152:K159))</f>
        <v>0</v>
      </c>
      <c r="L160" s="168" t="n">
        <f aca="false">IF(L$150=0,"-",SUM(L152:L159))</f>
        <v>0</v>
      </c>
      <c r="M160" s="168" t="n">
        <f aca="false">IF(M$150=0,"-",SUM(M152:M159))</f>
        <v>0</v>
      </c>
      <c r="N160" s="169" t="n">
        <f aca="false">IF(N$150=0,"-",SUM(N152:N159))</f>
        <v>0</v>
      </c>
      <c r="O160" s="171" t="n">
        <f aca="false">IF(O$150=0,"-",SUM(O152:O159))</f>
        <v>0</v>
      </c>
      <c r="P160" s="168" t="n">
        <f aca="false">IF(P$150=0,"-",SUM(P152:P159))</f>
        <v>0</v>
      </c>
      <c r="Q160" s="168" t="n">
        <f aca="false">IF(Q$150=0,"-",SUM(Q152:Q159))</f>
        <v>0</v>
      </c>
      <c r="R160" s="168" t="n">
        <f aca="false">IF(R$150=0,"-",SUM(R152:R159))</f>
        <v>0</v>
      </c>
      <c r="S160" s="168" t="n">
        <f aca="false">IF(S$150=0,"-",SUM(S152:S159))</f>
        <v>0</v>
      </c>
      <c r="T160" s="168" t="n">
        <f aca="false">IF(T$150=0,"-",SUM(T152:T159))</f>
        <v>0</v>
      </c>
      <c r="U160" s="168" t="n">
        <f aca="false">IF(U$150=0,"-",SUM(U152:U159))</f>
        <v>0</v>
      </c>
      <c r="V160" s="169" t="n">
        <f aca="false">IF(V$150=0,"-",SUM(V152:V159))</f>
        <v>0</v>
      </c>
      <c r="W160" s="171" t="n">
        <f aca="false">IF(W$150=0,"-",SUM(W152:W159))</f>
        <v>0</v>
      </c>
      <c r="X160" s="168" t="n">
        <f aca="false">IF(X$150=0,"-",SUM(X152:X159))</f>
        <v>0</v>
      </c>
      <c r="Y160" s="168" t="n">
        <f aca="false">IF(Y$150=0,"-",SUM(Y152:Y159))</f>
        <v>0</v>
      </c>
      <c r="Z160" s="168" t="n">
        <f aca="false">IF(Z$150=0,"-",SUM(Z152:Z159))</f>
        <v>0</v>
      </c>
      <c r="AA160" s="168" t="n">
        <f aca="false">IF(AA$150=0,"-",SUM(AA152:AA159))</f>
        <v>0</v>
      </c>
      <c r="AB160" s="168" t="n">
        <f aca="false">IF(AB$150=0,"-",SUM(AB152:AB159))</f>
        <v>0</v>
      </c>
      <c r="AC160" s="168" t="n">
        <f aca="false">IF(AC$150=0,"-",SUM(AC152:AC159))</f>
        <v>0</v>
      </c>
      <c r="AD160" s="169" t="n">
        <f aca="false">IF(AD$150=0,"-",SUM(AD152:AD159))</f>
        <v>0</v>
      </c>
      <c r="AE160" s="171" t="n">
        <f aca="false">IF(AE$150=0,"-",SUM(AE152:AE159))</f>
        <v>0</v>
      </c>
      <c r="AF160" s="168" t="n">
        <f aca="false">IF(AF$150=0,"-",SUM(AF152:AF159))</f>
        <v>0</v>
      </c>
      <c r="AG160" s="168" t="n">
        <f aca="false">IF(AG$150=0,"-",SUM(AG152:AG159))</f>
        <v>0</v>
      </c>
      <c r="AH160" s="168" t="n">
        <f aca="false">IF(AH$150=0,"-",SUM(AH152:AH159))</f>
        <v>0</v>
      </c>
      <c r="AI160" s="168" t="n">
        <f aca="false">IF(AI$150=0,"-",SUM(AI152:AI159))</f>
        <v>0</v>
      </c>
      <c r="AJ160" s="168" t="n">
        <f aca="false">IF(AJ$150=0,"-",SUM(AJ152:AJ159))</f>
        <v>0</v>
      </c>
      <c r="AK160" s="168" t="n">
        <f aca="false">IF(AK$150=0,"-",SUM(AK152:AK159))</f>
        <v>0</v>
      </c>
      <c r="AL160" s="169" t="n">
        <f aca="false">IF(AL$150=0,"-",SUM(AL152:AL159))</f>
        <v>0</v>
      </c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  <c r="BI160" s="17"/>
      <c r="BJ160" s="17"/>
      <c r="BK160" s="17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201"/>
    </row>
    <row r="161" customFormat="false" ht="15" hidden="false" customHeight="false" outlineLevel="0" collapsed="false">
      <c r="A161" s="203"/>
      <c r="B161" s="216" t="s">
        <v>7</v>
      </c>
      <c r="C161" s="219"/>
      <c r="D161" s="273"/>
      <c r="E161" s="171" t="str">
        <f aca="false">IF(OR($B$100="",E150=0),"-",50-COUNTIF($B$100:$B$149,""))</f>
        <v>-</v>
      </c>
      <c r="F161" s="171" t="str">
        <f aca="false">IF(OR($B$100="",F150=0),"-",50-COUNTIF($B$100:$B$149,""))</f>
        <v>-</v>
      </c>
      <c r="G161" s="171" t="str">
        <f aca="false">IF(OR($B$100="",G150=0),"-",50-COUNTIF($B$100:$B$149,""))</f>
        <v>-</v>
      </c>
      <c r="H161" s="171" t="str">
        <f aca="false">IF(OR($B$100="",H150=0),"-",50-COUNTIF($B$100:$B$149,""))</f>
        <v>-</v>
      </c>
      <c r="I161" s="171" t="str">
        <f aca="false">IF(OR($B$100="",I150=0),"-",50-COUNTIF($B$100:$B$149,""))</f>
        <v>-</v>
      </c>
      <c r="J161" s="171" t="str">
        <f aca="false">IF(OR($B$100="",J150=0),"-",50-COUNTIF($B$100:$B$149,""))</f>
        <v>-</v>
      </c>
      <c r="K161" s="171" t="str">
        <f aca="false">IF(OR($B$100="",K150=0),"-",50-COUNTIF($B$100:$B$149,""))</f>
        <v>-</v>
      </c>
      <c r="L161" s="171" t="str">
        <f aca="false">IF(OR($B$100="",L150=0),"-",50-COUNTIF($B$100:$B$149,""))</f>
        <v>-</v>
      </c>
      <c r="M161" s="171" t="str">
        <f aca="false">IF(OR($B$100="",M150=0),"-",50-COUNTIF($B$100:$B$149,""))</f>
        <v>-</v>
      </c>
      <c r="N161" s="171" t="str">
        <f aca="false">IF(OR($B$100="",N150=0),"-",50-COUNTIF($B$100:$B$149,""))</f>
        <v>-</v>
      </c>
      <c r="O161" s="171" t="str">
        <f aca="false">IF(OR($B$100="",O150=0),"-",50-COUNTIF($B$100:$B$149,""))</f>
        <v>-</v>
      </c>
      <c r="P161" s="171" t="str">
        <f aca="false">IF(OR($B$100="",P150=0),"-",50-COUNTIF($B$100:$B$149,""))</f>
        <v>-</v>
      </c>
      <c r="Q161" s="171" t="str">
        <f aca="false">IF(OR($B$100="",Q150=0),"-",50-COUNTIF($B$100:$B$149,""))</f>
        <v>-</v>
      </c>
      <c r="R161" s="171" t="str">
        <f aca="false">IF(OR($B$100="",R150=0),"-",50-COUNTIF($B$100:$B$149,""))</f>
        <v>-</v>
      </c>
      <c r="S161" s="171" t="str">
        <f aca="false">IF(OR($B$100="",S150=0),"-",50-COUNTIF($B$100:$B$149,""))</f>
        <v>-</v>
      </c>
      <c r="T161" s="171" t="str">
        <f aca="false">IF(OR($B$100="",T150=0),"-",50-COUNTIF($B$100:$B$149,""))</f>
        <v>-</v>
      </c>
      <c r="U161" s="171" t="str">
        <f aca="false">IF(OR($B$100="",U150=0),"-",50-COUNTIF($B$100:$B$149,""))</f>
        <v>-</v>
      </c>
      <c r="V161" s="171" t="str">
        <f aca="false">IF(OR($B$100="",V150=0),"-",50-COUNTIF($B$100:$B$149,""))</f>
        <v>-</v>
      </c>
      <c r="W161" s="171" t="str">
        <f aca="false">IF(OR($B$100="",W150=0),"-",50-COUNTIF($B$100:$B$149,""))</f>
        <v>-</v>
      </c>
      <c r="X161" s="171" t="str">
        <f aca="false">IF(OR($B$100="",X150=0),"-",50-COUNTIF($B$100:$B$149,""))</f>
        <v>-</v>
      </c>
      <c r="Y161" s="171" t="str">
        <f aca="false">IF(OR($B$100="",Y150=0),"-",50-COUNTIF($B$100:$B$149,""))</f>
        <v>-</v>
      </c>
      <c r="Z161" s="171" t="str">
        <f aca="false">IF(OR($B$100="",Z150=0),"-",50-COUNTIF($B$100:$B$149,""))</f>
        <v>-</v>
      </c>
      <c r="AA161" s="171" t="str">
        <f aca="false">IF(OR($B$100="",AA150=0),"-",50-COUNTIF($B$100:$B$149,""))</f>
        <v>-</v>
      </c>
      <c r="AB161" s="171" t="str">
        <f aca="false">IF(OR($B$100="",AB150=0),"-",50-COUNTIF($B$100:$B$149,""))</f>
        <v>-</v>
      </c>
      <c r="AC161" s="171" t="str">
        <f aca="false">IF(OR($B$100="",AC150=0),"-",50-COUNTIF($B$100:$B$149,""))</f>
        <v>-</v>
      </c>
      <c r="AD161" s="171" t="str">
        <f aca="false">IF(OR($B$100="",AD150=0),"-",50-COUNTIF($B$100:$B$149,""))</f>
        <v>-</v>
      </c>
      <c r="AE161" s="171" t="str">
        <f aca="false">IF(OR($B$100="",AE150=0),"-",50-COUNTIF($B$100:$B$149,""))</f>
        <v>-</v>
      </c>
      <c r="AF161" s="171" t="str">
        <f aca="false">IF(OR($B$100="",AF150=0),"-",50-COUNTIF($B$100:$B$149,""))</f>
        <v>-</v>
      </c>
      <c r="AG161" s="171" t="str">
        <f aca="false">IF(OR($B$100="",AG150=0),"-",50-COUNTIF($B$100:$B$149,""))</f>
        <v>-</v>
      </c>
      <c r="AH161" s="171" t="str">
        <f aca="false">IF(OR($B$100="",AH150=0),"-",50-COUNTIF($B$100:$B$149,""))</f>
        <v>-</v>
      </c>
      <c r="AI161" s="171" t="str">
        <f aca="false">IF(OR($B$100="",AI150=0),"-",50-COUNTIF($B$100:$B$149,""))</f>
        <v>-</v>
      </c>
      <c r="AJ161" s="171" t="str">
        <f aca="false">IF(OR($B$100="",AJ150=0),"-",50-COUNTIF($B$100:$B$149,""))</f>
        <v>-</v>
      </c>
      <c r="AK161" s="171" t="str">
        <f aca="false">IF(OR($B$100="",AK150=0),"-",50-COUNTIF($B$100:$B$149,""))</f>
        <v>-</v>
      </c>
      <c r="AL161" s="171" t="str">
        <f aca="false">IF(OR($B$100="",AL150=0),"-",50-COUNTIF($B$100:$B$149,""))</f>
        <v>-</v>
      </c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  <c r="BI161" s="17"/>
      <c r="BJ161" s="17"/>
      <c r="BK161" s="17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201"/>
    </row>
    <row r="162" customFormat="false" ht="14.15" hidden="false" customHeight="false" outlineLevel="0" collapsed="false">
      <c r="A162" s="203"/>
      <c r="B162" s="216" t="s">
        <v>106</v>
      </c>
      <c r="C162" s="219"/>
      <c r="D162" s="273"/>
      <c r="E162" s="171" t="n">
        <f aca="false">IF(E$150=0,"-",SUM(E152:E156))</f>
        <v>0</v>
      </c>
      <c r="F162" s="169" t="n">
        <f aca="false">IF(F$150=0,"-",SUM(F152:F156))</f>
        <v>0</v>
      </c>
      <c r="G162" s="171" t="n">
        <f aca="false">IF(G$150=0,"-",SUM(G152:G156))</f>
        <v>0</v>
      </c>
      <c r="H162" s="168" t="n">
        <f aca="false">IF(H$150=0,"-",SUM(H152:H156))</f>
        <v>0</v>
      </c>
      <c r="I162" s="168" t="n">
        <f aca="false">IF(I$150=0,"-",SUM(I152:I156))</f>
        <v>0</v>
      </c>
      <c r="J162" s="169" t="n">
        <f aca="false">IF(J$150=0,"-",SUM(J152:J156))</f>
        <v>0</v>
      </c>
      <c r="K162" s="171" t="n">
        <f aca="false">IF(K$150=0,"-",SUM(K152:K156))</f>
        <v>0</v>
      </c>
      <c r="L162" s="168" t="n">
        <f aca="false">IF(L$150=0,"-",SUM(L152:L156))</f>
        <v>0</v>
      </c>
      <c r="M162" s="168" t="n">
        <f aca="false">IF(M$150=0,"-",SUM(M152:M156))</f>
        <v>0</v>
      </c>
      <c r="N162" s="169" t="n">
        <f aca="false">IF(N$150=0,"-",SUM(N152:N156))</f>
        <v>0</v>
      </c>
      <c r="O162" s="171" t="n">
        <f aca="false">IF(O$150=0,"-",SUM(O152:O156))</f>
        <v>0</v>
      </c>
      <c r="P162" s="168" t="n">
        <f aca="false">IF(P$150=0,"-",SUM(P152:P156))</f>
        <v>0</v>
      </c>
      <c r="Q162" s="168" t="n">
        <f aca="false">IF(Q$150=0,"-",SUM(Q152:Q156))</f>
        <v>0</v>
      </c>
      <c r="R162" s="168" t="n">
        <f aca="false">IF(R$150=0,"-",SUM(R152:R156))</f>
        <v>0</v>
      </c>
      <c r="S162" s="168" t="n">
        <f aca="false">IF(S$150=0,"-",SUM(S152:S156))</f>
        <v>0</v>
      </c>
      <c r="T162" s="168" t="n">
        <f aca="false">IF(T$150=0,"-",SUM(T152:T156))</f>
        <v>0</v>
      </c>
      <c r="U162" s="168" t="n">
        <f aca="false">IF(U$150=0,"-",SUM(U152:U156))</f>
        <v>0</v>
      </c>
      <c r="V162" s="169" t="n">
        <f aca="false">IF(V$150=0,"-",SUM(V152:V156))</f>
        <v>0</v>
      </c>
      <c r="W162" s="171" t="n">
        <f aca="false">IF(W$150=0,"-",SUM(W152:W156))</f>
        <v>0</v>
      </c>
      <c r="X162" s="168" t="n">
        <f aca="false">IF(X$150=0,"-",SUM(X152:X156))</f>
        <v>0</v>
      </c>
      <c r="Y162" s="168" t="n">
        <f aca="false">IF(Y$150=0,"-",SUM(Y152:Y156))</f>
        <v>0</v>
      </c>
      <c r="Z162" s="168" t="n">
        <f aca="false">IF(Z$150=0,"-",SUM(Z152:Z156))</f>
        <v>0</v>
      </c>
      <c r="AA162" s="168" t="n">
        <f aca="false">IF(AA$150=0,"-",SUM(AA152:AA156))</f>
        <v>0</v>
      </c>
      <c r="AB162" s="168" t="n">
        <f aca="false">IF(AB$150=0,"-",SUM(AB152:AB156))</f>
        <v>0</v>
      </c>
      <c r="AC162" s="168" t="n">
        <f aca="false">IF(AC$150=0,"-",SUM(AC152:AC156))</f>
        <v>0</v>
      </c>
      <c r="AD162" s="169" t="n">
        <f aca="false">IF(AD$150=0,"-",SUM(AD152:AD156))</f>
        <v>0</v>
      </c>
      <c r="AE162" s="171" t="n">
        <f aca="false">IF(AE$150=0,"-",SUM(AE152:AE156))</f>
        <v>0</v>
      </c>
      <c r="AF162" s="168" t="n">
        <f aca="false">IF(AF$150=0,"-",SUM(AF152:AF156))</f>
        <v>0</v>
      </c>
      <c r="AG162" s="168" t="n">
        <f aca="false">IF(AG$150=0,"-",SUM(AG152:AG156))</f>
        <v>0</v>
      </c>
      <c r="AH162" s="168" t="n">
        <f aca="false">IF(AH$150=0,"-",SUM(AH152:AH156))</f>
        <v>0</v>
      </c>
      <c r="AI162" s="168" t="n">
        <f aca="false">IF(AI$150=0,"-",SUM(AI152:AI156))</f>
        <v>0</v>
      </c>
      <c r="AJ162" s="168" t="n">
        <f aca="false">IF(AJ$150=0,"-",SUM(AJ152:AJ156))</f>
        <v>0</v>
      </c>
      <c r="AK162" s="168" t="n">
        <f aca="false">IF(AK$150=0,"-",SUM(AK152:AK156))</f>
        <v>0</v>
      </c>
      <c r="AL162" s="169" t="n">
        <f aca="false">IF(AL$150=0,"-",SUM(AL152:AL156))</f>
        <v>0</v>
      </c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  <c r="BI162" s="17"/>
      <c r="BJ162" s="17"/>
      <c r="BK162" s="17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201"/>
    </row>
    <row r="163" customFormat="false" ht="14.15" hidden="false" customHeight="false" outlineLevel="0" collapsed="false">
      <c r="A163" s="203"/>
      <c r="B163" s="216" t="s">
        <v>107</v>
      </c>
      <c r="C163" s="219"/>
      <c r="D163" s="273"/>
      <c r="E163" s="220" t="str">
        <f aca="false">IF(OR(E$150=0,E$150="-"),"-",E162/E160)</f>
        <v>-</v>
      </c>
      <c r="F163" s="220" t="str">
        <f aca="false">IF(OR(F$150=0,F$150="-"),"-",F162/F160)</f>
        <v>-</v>
      </c>
      <c r="G163" s="220" t="str">
        <f aca="false">IF(OR(G$150=0,G$150="-"),"-",G162/G160)</f>
        <v>-</v>
      </c>
      <c r="H163" s="220" t="str">
        <f aca="false">IF(OR(H$150=0,H$150="-"),"-",H162/H160)</f>
        <v>-</v>
      </c>
      <c r="I163" s="220" t="str">
        <f aca="false">IF(OR(I$150=0,I$150="-"),"-",I162/I160)</f>
        <v>-</v>
      </c>
      <c r="J163" s="220" t="str">
        <f aca="false">IF(OR(J$150=0,J$150="-"),"-",J162/J160)</f>
        <v>-</v>
      </c>
      <c r="K163" s="220" t="str">
        <f aca="false">IF(OR(K$150=0,K$150="-"),"-",K162/K160)</f>
        <v>-</v>
      </c>
      <c r="L163" s="220" t="str">
        <f aca="false">IF(OR(L$150=0,L$150="-"),"-",L162/L160)</f>
        <v>-</v>
      </c>
      <c r="M163" s="220" t="str">
        <f aca="false">IF(OR(M$150=0,M$150="-"),"-",M162/M160)</f>
        <v>-</v>
      </c>
      <c r="N163" s="220" t="str">
        <f aca="false">IF(OR(N$150=0,N$150="-"),"-",N162/N160)</f>
        <v>-</v>
      </c>
      <c r="O163" s="220" t="str">
        <f aca="false">IF(OR(O$150=0,O$150="-"),"-",O162/O160)</f>
        <v>-</v>
      </c>
      <c r="P163" s="220" t="str">
        <f aca="false">IF(OR(P$150=0,P$150="-"),"-",P162/P160)</f>
        <v>-</v>
      </c>
      <c r="Q163" s="220" t="str">
        <f aca="false">IF(OR(Q$150=0,Q$150="-"),"-",Q162/Q160)</f>
        <v>-</v>
      </c>
      <c r="R163" s="220" t="str">
        <f aca="false">IF(OR(R$150=0,R$150="-"),"-",R162/R160)</f>
        <v>-</v>
      </c>
      <c r="S163" s="220" t="str">
        <f aca="false">IF(OR(S$150=0,S$150="-"),"-",S162/S160)</f>
        <v>-</v>
      </c>
      <c r="T163" s="220" t="str">
        <f aca="false">IF(OR(T$150=0,T$150="-"),"-",T162/T160)</f>
        <v>-</v>
      </c>
      <c r="U163" s="220" t="str">
        <f aca="false">IF(OR(U$150=0,U$150="-"),"-",U162/U160)</f>
        <v>-</v>
      </c>
      <c r="V163" s="220" t="str">
        <f aca="false">IF(OR(V$150=0,V$150="-"),"-",V162/V160)</f>
        <v>-</v>
      </c>
      <c r="W163" s="220" t="str">
        <f aca="false">IF(OR(W$150=0,W$150="-"),"-",W162/W160)</f>
        <v>-</v>
      </c>
      <c r="X163" s="220" t="str">
        <f aca="false">IF(OR(X$150=0,X$150="-"),"-",X162/X160)</f>
        <v>-</v>
      </c>
      <c r="Y163" s="220" t="str">
        <f aca="false">IF(OR(Y$150=0,Y$150="-"),"-",Y162/Y160)</f>
        <v>-</v>
      </c>
      <c r="Z163" s="220" t="str">
        <f aca="false">IF(OR(Z$150=0,Z$150="-"),"-",Z162/Z160)</f>
        <v>-</v>
      </c>
      <c r="AA163" s="220" t="str">
        <f aca="false">IF(OR(AA$150=0,AA$150="-"),"-",AA162/AA160)</f>
        <v>-</v>
      </c>
      <c r="AB163" s="220" t="str">
        <f aca="false">IF(OR(AB$150=0,AB$150="-"),"-",AB162/AB160)</f>
        <v>-</v>
      </c>
      <c r="AC163" s="220" t="str">
        <f aca="false">IF(OR(AC$150=0,AC$150="-"),"-",AC162/AC160)</f>
        <v>-</v>
      </c>
      <c r="AD163" s="220" t="str">
        <f aca="false">IF(OR(AD$150=0,AD$150="-"),"-",AD162/AD160)</f>
        <v>-</v>
      </c>
      <c r="AE163" s="220" t="str">
        <f aca="false">IF(OR(AE$150=0,AE$150="-"),"-",AE162/AE160)</f>
        <v>-</v>
      </c>
      <c r="AF163" s="220" t="str">
        <f aca="false">IF(OR(AF$150=0,AF$150="-"),"-",AF162/AF160)</f>
        <v>-</v>
      </c>
      <c r="AG163" s="220" t="str">
        <f aca="false">IF(OR(AG$150=0,AG$150="-"),"-",AG162/AG160)</f>
        <v>-</v>
      </c>
      <c r="AH163" s="220" t="str">
        <f aca="false">IF(OR(AH$150=0,AH$150="-"),"-",AH162/AH160)</f>
        <v>-</v>
      </c>
      <c r="AI163" s="220" t="str">
        <f aca="false">IF(OR(AI$150=0,AI$150="-"),"-",AI162/AI160)</f>
        <v>-</v>
      </c>
      <c r="AJ163" s="220" t="str">
        <f aca="false">IF(OR(AJ$150=0,AJ$150="-"),"-",AJ162/AJ160)</f>
        <v>-</v>
      </c>
      <c r="AK163" s="220" t="str">
        <f aca="false">IF(OR(AK$150=0,AK$150="-"),"-",AK162/AK160)</f>
        <v>-</v>
      </c>
      <c r="AL163" s="220" t="str">
        <f aca="false">IF(OR(AL$150=0,AL$150="-"),"-",AL162/AL160)</f>
        <v>-</v>
      </c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  <c r="BI163" s="17"/>
      <c r="BJ163" s="17"/>
      <c r="BK163" s="17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201"/>
    </row>
    <row r="164" customFormat="false" ht="15" hidden="false" customHeight="false" outlineLevel="0" collapsed="false">
      <c r="A164" s="203"/>
      <c r="B164" s="216" t="s">
        <v>42</v>
      </c>
      <c r="C164" s="219"/>
      <c r="D164" s="273"/>
      <c r="E164" s="171" t="n">
        <f aca="false">IF(E$150=0,"-",SUM(E152:E154))</f>
        <v>0</v>
      </c>
      <c r="F164" s="169" t="n">
        <f aca="false">IF(F$150=0,"-",SUM(F152:F154))</f>
        <v>0</v>
      </c>
      <c r="G164" s="171" t="n">
        <f aca="false">IF(G$150=0,"-",SUM(G152:G154))</f>
        <v>0</v>
      </c>
      <c r="H164" s="168" t="n">
        <f aca="false">IF(H$150=0,"-",SUM(H152:H154))</f>
        <v>0</v>
      </c>
      <c r="I164" s="168" t="n">
        <f aca="false">IF(I$150=0,"-",SUM(I152:I154))</f>
        <v>0</v>
      </c>
      <c r="J164" s="169" t="n">
        <f aca="false">IF(J$150=0,"-",SUM(J152:J154))</f>
        <v>0</v>
      </c>
      <c r="K164" s="171" t="n">
        <f aca="false">IF(K$150=0,"-",SUM(K152:K154))</f>
        <v>0</v>
      </c>
      <c r="L164" s="168" t="n">
        <f aca="false">IF(L$150=0,"-",SUM(L152:L154))</f>
        <v>0</v>
      </c>
      <c r="M164" s="168" t="n">
        <f aca="false">IF(M$150=0,"-",SUM(M152:M154))</f>
        <v>0</v>
      </c>
      <c r="N164" s="169" t="n">
        <f aca="false">IF(N$150=0,"-",SUM(N152:N154))</f>
        <v>0</v>
      </c>
      <c r="O164" s="171" t="n">
        <f aca="false">IF(O$150=0,"-",SUM(O152:O154))</f>
        <v>0</v>
      </c>
      <c r="P164" s="168" t="n">
        <f aca="false">IF(P$150=0,"-",SUM(P152:P154))</f>
        <v>0</v>
      </c>
      <c r="Q164" s="168" t="n">
        <f aca="false">IF(Q$150=0,"-",SUM(Q152:Q154))</f>
        <v>0</v>
      </c>
      <c r="R164" s="168" t="n">
        <f aca="false">IF(R$150=0,"-",SUM(R152:R154))</f>
        <v>0</v>
      </c>
      <c r="S164" s="168" t="n">
        <f aca="false">IF(S$150=0,"-",SUM(S152:S154))</f>
        <v>0</v>
      </c>
      <c r="T164" s="168" t="n">
        <f aca="false">IF(T$150=0,"-",SUM(T152:T154))</f>
        <v>0</v>
      </c>
      <c r="U164" s="168" t="n">
        <f aca="false">IF(U$150=0,"-",SUM(U152:U154))</f>
        <v>0</v>
      </c>
      <c r="V164" s="169" t="n">
        <f aca="false">IF(V$150=0,"-",SUM(V152:V154))</f>
        <v>0</v>
      </c>
      <c r="W164" s="171" t="n">
        <f aca="false">IF(W$150=0,"-",SUM(W152:W154))</f>
        <v>0</v>
      </c>
      <c r="X164" s="168" t="n">
        <f aca="false">IF(X$150=0,"-",SUM(X152:X154))</f>
        <v>0</v>
      </c>
      <c r="Y164" s="168" t="n">
        <f aca="false">IF(Y$150=0,"-",SUM(Y152:Y154))</f>
        <v>0</v>
      </c>
      <c r="Z164" s="168" t="n">
        <f aca="false">IF(Z$150=0,"-",SUM(Z152:Z154))</f>
        <v>0</v>
      </c>
      <c r="AA164" s="168" t="n">
        <f aca="false">IF(AA$150=0,"-",SUM(AA152:AA154))</f>
        <v>0</v>
      </c>
      <c r="AB164" s="168" t="n">
        <f aca="false">IF(AB$150=0,"-",SUM(AB152:AB154))</f>
        <v>0</v>
      </c>
      <c r="AC164" s="168" t="n">
        <f aca="false">IF(AC$150=0,"-",SUM(AC152:AC154))</f>
        <v>0</v>
      </c>
      <c r="AD164" s="169" t="n">
        <f aca="false">IF(AD$150=0,"-",SUM(AD152:AD154))</f>
        <v>0</v>
      </c>
      <c r="AE164" s="171" t="n">
        <f aca="false">IF(AE$150=0,"-",SUM(AE152:AE154))</f>
        <v>0</v>
      </c>
      <c r="AF164" s="168" t="n">
        <f aca="false">IF(AF$150=0,"-",SUM(AF152:AF154))</f>
        <v>0</v>
      </c>
      <c r="AG164" s="168" t="n">
        <f aca="false">IF(AG$150=0,"-",SUM(AG152:AG154))</f>
        <v>0</v>
      </c>
      <c r="AH164" s="168" t="n">
        <f aca="false">IF(AH$150=0,"-",SUM(AH152:AH154))</f>
        <v>0</v>
      </c>
      <c r="AI164" s="168" t="n">
        <f aca="false">IF(AI$150=0,"-",SUM(AI152:AI154))</f>
        <v>0</v>
      </c>
      <c r="AJ164" s="168" t="n">
        <f aca="false">IF(AJ$150=0,"-",SUM(AJ152:AJ154))</f>
        <v>0</v>
      </c>
      <c r="AK164" s="168" t="n">
        <f aca="false">IF(AK$150=0,"-",SUM(AK152:AK154))</f>
        <v>0</v>
      </c>
      <c r="AL164" s="169" t="n">
        <f aca="false">IF(AL$150=0,"-",SUM(AL152:AL154))</f>
        <v>0</v>
      </c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  <c r="BI164" s="17"/>
      <c r="BJ164" s="17"/>
      <c r="BK164" s="17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201"/>
    </row>
    <row r="165" customFormat="false" ht="15" hidden="false" customHeight="false" outlineLevel="0" collapsed="false">
      <c r="A165" s="203"/>
      <c r="B165" s="216" t="s">
        <v>108</v>
      </c>
      <c r="C165" s="219"/>
      <c r="D165" s="273"/>
      <c r="E165" s="220" t="str">
        <f aca="false">IF(OR(E$150=0,E$150="-"),"-",E164/E160)</f>
        <v>-</v>
      </c>
      <c r="F165" s="220" t="str">
        <f aca="false">IF(OR(F$150=0,F$150="-"),"-",F164/F160)</f>
        <v>-</v>
      </c>
      <c r="G165" s="220" t="str">
        <f aca="false">IF(OR(G$150=0,G$150="-"),"-",G164/G160)</f>
        <v>-</v>
      </c>
      <c r="H165" s="220" t="str">
        <f aca="false">IF(OR(H$150=0,H$150="-"),"-",H164/H160)</f>
        <v>-</v>
      </c>
      <c r="I165" s="220" t="str">
        <f aca="false">IF(OR(I$150=0,I$150="-"),"-",I164/I160)</f>
        <v>-</v>
      </c>
      <c r="J165" s="220" t="str">
        <f aca="false">IF(OR(J$150=0,J$150="-"),"-",J164/J160)</f>
        <v>-</v>
      </c>
      <c r="K165" s="220" t="str">
        <f aca="false">IF(OR(K$150=0,K$150="-"),"-",K164/K160)</f>
        <v>-</v>
      </c>
      <c r="L165" s="220" t="str">
        <f aca="false">IF(OR(L$150=0,L$150="-"),"-",L164/L160)</f>
        <v>-</v>
      </c>
      <c r="M165" s="220" t="str">
        <f aca="false">IF(OR(M$150=0,M$150="-"),"-",M164/M160)</f>
        <v>-</v>
      </c>
      <c r="N165" s="220" t="str">
        <f aca="false">IF(OR(N$150=0,N$150="-"),"-",N164/N160)</f>
        <v>-</v>
      </c>
      <c r="O165" s="220" t="str">
        <f aca="false">IF(OR(O$150=0,O$150="-"),"-",O164/O160)</f>
        <v>-</v>
      </c>
      <c r="P165" s="220" t="str">
        <f aca="false">IF(OR(P$150=0,P$150="-"),"-",P164/P160)</f>
        <v>-</v>
      </c>
      <c r="Q165" s="220" t="str">
        <f aca="false">IF(OR(Q$150=0,Q$150="-"),"-",Q164/Q160)</f>
        <v>-</v>
      </c>
      <c r="R165" s="220" t="str">
        <f aca="false">IF(OR(R$150=0,R$150="-"),"-",R164/R160)</f>
        <v>-</v>
      </c>
      <c r="S165" s="220" t="str">
        <f aca="false">IF(OR(S$150=0,S$150="-"),"-",S164/S160)</f>
        <v>-</v>
      </c>
      <c r="T165" s="220" t="str">
        <f aca="false">IF(OR(T$150=0,T$150="-"),"-",T164/T160)</f>
        <v>-</v>
      </c>
      <c r="U165" s="220" t="str">
        <f aca="false">IF(OR(U$150=0,U$150="-"),"-",U164/U160)</f>
        <v>-</v>
      </c>
      <c r="V165" s="220" t="str">
        <f aca="false">IF(OR(V$150=0,V$150="-"),"-",V164/V160)</f>
        <v>-</v>
      </c>
      <c r="W165" s="220" t="str">
        <f aca="false">IF(OR(W$150=0,W$150="-"),"-",W164/W160)</f>
        <v>-</v>
      </c>
      <c r="X165" s="220" t="str">
        <f aca="false">IF(OR(X$150=0,X$150="-"),"-",X164/X160)</f>
        <v>-</v>
      </c>
      <c r="Y165" s="220" t="str">
        <f aca="false">IF(OR(Y$150=0,Y$150="-"),"-",Y164/Y160)</f>
        <v>-</v>
      </c>
      <c r="Z165" s="220" t="str">
        <f aca="false">IF(OR(Z$150=0,Z$150="-"),"-",Z164/Z160)</f>
        <v>-</v>
      </c>
      <c r="AA165" s="220" t="str">
        <f aca="false">IF(OR(AA$150=0,AA$150="-"),"-",AA164/AA160)</f>
        <v>-</v>
      </c>
      <c r="AB165" s="220" t="str">
        <f aca="false">IF(OR(AB$150=0,AB$150="-"),"-",AB164/AB160)</f>
        <v>-</v>
      </c>
      <c r="AC165" s="220" t="str">
        <f aca="false">IF(OR(AC$150=0,AC$150="-"),"-",AC164/AC160)</f>
        <v>-</v>
      </c>
      <c r="AD165" s="220" t="str">
        <f aca="false">IF(OR(AD$150=0,AD$150="-"),"-",AD164/AD160)</f>
        <v>-</v>
      </c>
      <c r="AE165" s="220" t="str">
        <f aca="false">IF(OR(AE$150=0,AE$150="-"),"-",AE164/AE160)</f>
        <v>-</v>
      </c>
      <c r="AF165" s="220" t="str">
        <f aca="false">IF(OR(AF$150=0,AF$150="-"),"-",AF164/AF160)</f>
        <v>-</v>
      </c>
      <c r="AG165" s="220" t="str">
        <f aca="false">IF(OR(AG$150=0,AG$150="-"),"-",AG164/AG160)</f>
        <v>-</v>
      </c>
      <c r="AH165" s="220" t="str">
        <f aca="false">IF(OR(AH$150=0,AH$150="-"),"-",AH164/AH160)</f>
        <v>-</v>
      </c>
      <c r="AI165" s="220" t="str">
        <f aca="false">IF(OR(AI$150=0,AI$150="-"),"-",AI164/AI160)</f>
        <v>-</v>
      </c>
      <c r="AJ165" s="220" t="str">
        <f aca="false">IF(OR(AJ$150=0,AJ$150="-"),"-",AJ164/AJ160)</f>
        <v>-</v>
      </c>
      <c r="AK165" s="220" t="str">
        <f aca="false">IF(OR(AK$150=0,AK$150="-"),"-",AK164/AK160)</f>
        <v>-</v>
      </c>
      <c r="AL165" s="220" t="str">
        <f aca="false">IF(OR(AL$150=0,AL$150="-"),"-",AL164/AL160)</f>
        <v>-</v>
      </c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  <c r="BI165" s="17"/>
      <c r="BJ165" s="17"/>
      <c r="BK165" s="17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201"/>
    </row>
    <row r="166" customFormat="false" ht="15" hidden="false" customHeight="false" outlineLevel="0" collapsed="false">
      <c r="A166" s="203"/>
      <c r="B166" s="216" t="s">
        <v>109</v>
      </c>
      <c r="C166" s="219"/>
      <c r="D166" s="273"/>
      <c r="E166" s="171" t="n">
        <f aca="false">IF(E$150=0,"-",SUM(E155:E156))</f>
        <v>0</v>
      </c>
      <c r="F166" s="169" t="n">
        <f aca="false">IF(F$150=0,"-",SUM(F155:F156))</f>
        <v>0</v>
      </c>
      <c r="G166" s="171" t="n">
        <f aca="false">IF(G$150=0,"-",SUM(G155:G156))</f>
        <v>0</v>
      </c>
      <c r="H166" s="168" t="n">
        <f aca="false">IF(H$150=0,"-",SUM(H155:H156))</f>
        <v>0</v>
      </c>
      <c r="I166" s="168" t="n">
        <f aca="false">IF(I$150=0,"-",SUM(I155:I156))</f>
        <v>0</v>
      </c>
      <c r="J166" s="169" t="n">
        <f aca="false">IF(J$150=0,"-",SUM(J155:J156))</f>
        <v>0</v>
      </c>
      <c r="K166" s="171" t="n">
        <f aca="false">IF(K$150=0,"-",SUM(K155:K156))</f>
        <v>0</v>
      </c>
      <c r="L166" s="168" t="n">
        <f aca="false">IF(L$150=0,"-",SUM(L155:L156))</f>
        <v>0</v>
      </c>
      <c r="M166" s="168" t="n">
        <f aca="false">IF(M$150=0,"-",SUM(M155:M156))</f>
        <v>0</v>
      </c>
      <c r="N166" s="169" t="n">
        <f aca="false">IF(N$150=0,"-",SUM(N155:N156))</f>
        <v>0</v>
      </c>
      <c r="O166" s="171" t="n">
        <f aca="false">IF(O$150=0,"-",SUM(O155:O156))</f>
        <v>0</v>
      </c>
      <c r="P166" s="168" t="n">
        <f aca="false">IF(P$150=0,"-",SUM(P155:P156))</f>
        <v>0</v>
      </c>
      <c r="Q166" s="168" t="n">
        <f aca="false">IF(Q$150=0,"-",SUM(Q155:Q156))</f>
        <v>0</v>
      </c>
      <c r="R166" s="168" t="n">
        <f aca="false">IF(R$150=0,"-",SUM(R155:R156))</f>
        <v>0</v>
      </c>
      <c r="S166" s="168" t="n">
        <f aca="false">IF(S$150=0,"-",SUM(S155:S156))</f>
        <v>0</v>
      </c>
      <c r="T166" s="168" t="n">
        <f aca="false">IF(T$150=0,"-",SUM(T155:T156))</f>
        <v>0</v>
      </c>
      <c r="U166" s="168" t="n">
        <f aca="false">IF(U$150=0,"-",SUM(U155:U156))</f>
        <v>0</v>
      </c>
      <c r="V166" s="169" t="n">
        <f aca="false">IF(V$150=0,"-",SUM(V155:V156))</f>
        <v>0</v>
      </c>
      <c r="W166" s="171" t="n">
        <f aca="false">IF(W$150=0,"-",SUM(W155:W156))</f>
        <v>0</v>
      </c>
      <c r="X166" s="168" t="n">
        <f aca="false">IF(X$150=0,"-",SUM(X155:X156))</f>
        <v>0</v>
      </c>
      <c r="Y166" s="168" t="n">
        <f aca="false">IF(Y$150=0,"-",SUM(Y155:Y156))</f>
        <v>0</v>
      </c>
      <c r="Z166" s="168" t="n">
        <f aca="false">IF(Z$150=0,"-",SUM(Z155:Z156))</f>
        <v>0</v>
      </c>
      <c r="AA166" s="168" t="n">
        <f aca="false">IF(AA$150=0,"-",SUM(AA155:AA156))</f>
        <v>0</v>
      </c>
      <c r="AB166" s="168" t="n">
        <f aca="false">IF(AB$150=0,"-",SUM(AB155:AB156))</f>
        <v>0</v>
      </c>
      <c r="AC166" s="168" t="n">
        <f aca="false">IF(AC$150=0,"-",SUM(AC155:AC156))</f>
        <v>0</v>
      </c>
      <c r="AD166" s="169" t="n">
        <f aca="false">IF(AD$150=0,"-",SUM(AD155:AD156))</f>
        <v>0</v>
      </c>
      <c r="AE166" s="171" t="n">
        <f aca="false">IF(AE$150=0,"-",SUM(AE155:AE156))</f>
        <v>0</v>
      </c>
      <c r="AF166" s="168" t="n">
        <f aca="false">IF(AF$150=0,"-",SUM(AF155:AF156))</f>
        <v>0</v>
      </c>
      <c r="AG166" s="168" t="n">
        <f aca="false">IF(AG$150=0,"-",SUM(AG155:AG156))</f>
        <v>0</v>
      </c>
      <c r="AH166" s="168" t="n">
        <f aca="false">IF(AH$150=0,"-",SUM(AH155:AH156))</f>
        <v>0</v>
      </c>
      <c r="AI166" s="168" t="n">
        <f aca="false">IF(AI$150=0,"-",SUM(AI155:AI156))</f>
        <v>0</v>
      </c>
      <c r="AJ166" s="168" t="n">
        <f aca="false">IF(AJ$150=0,"-",SUM(AJ155:AJ156))</f>
        <v>0</v>
      </c>
      <c r="AK166" s="168" t="n">
        <f aca="false">IF(AK$150=0,"-",SUM(AK155:AK156))</f>
        <v>0</v>
      </c>
      <c r="AL166" s="169" t="n">
        <f aca="false">IF(AL$150=0,"-",SUM(AL155:AL156))</f>
        <v>0</v>
      </c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  <c r="BI166" s="17"/>
      <c r="BJ166" s="17"/>
      <c r="BK166" s="17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201"/>
    </row>
    <row r="167" customFormat="false" ht="15" hidden="false" customHeight="false" outlineLevel="0" collapsed="false">
      <c r="A167" s="203"/>
      <c r="B167" s="216" t="s">
        <v>110</v>
      </c>
      <c r="C167" s="219"/>
      <c r="D167" s="273"/>
      <c r="E167" s="171" t="n">
        <f aca="false">IF(E$150=0,"-",SUM(E157:E159))</f>
        <v>0</v>
      </c>
      <c r="F167" s="169" t="n">
        <f aca="false">IF(F$150=0,"-",SUM(F157:F159))</f>
        <v>0</v>
      </c>
      <c r="G167" s="171" t="n">
        <f aca="false">IF(G$150=0,"-",SUM(G157:G159))</f>
        <v>0</v>
      </c>
      <c r="H167" s="168" t="n">
        <f aca="false">IF(H$150=0,"-",SUM(H157:H159))</f>
        <v>0</v>
      </c>
      <c r="I167" s="168" t="n">
        <f aca="false">IF(I$150=0,"-",SUM(I157:I159))</f>
        <v>0</v>
      </c>
      <c r="J167" s="169" t="n">
        <f aca="false">IF(J$150=0,"-",SUM(J157:J159))</f>
        <v>0</v>
      </c>
      <c r="K167" s="171" t="n">
        <f aca="false">IF(K$150=0,"-",SUM(K157:K159))</f>
        <v>0</v>
      </c>
      <c r="L167" s="168" t="n">
        <f aca="false">IF(L$150=0,"-",SUM(L157:L159))</f>
        <v>0</v>
      </c>
      <c r="M167" s="168" t="n">
        <f aca="false">IF(M$150=0,"-",SUM(M157:M159))</f>
        <v>0</v>
      </c>
      <c r="N167" s="169" t="n">
        <f aca="false">IF(N$150=0,"-",SUM(N157:N159))</f>
        <v>0</v>
      </c>
      <c r="O167" s="171" t="n">
        <f aca="false">IF(O$150=0,"-",SUM(O157:O159))</f>
        <v>0</v>
      </c>
      <c r="P167" s="168" t="n">
        <f aca="false">IF(P$150=0,"-",SUM(P157:P159))</f>
        <v>0</v>
      </c>
      <c r="Q167" s="168" t="n">
        <f aca="false">IF(Q$150=0,"-",SUM(Q157:Q159))</f>
        <v>0</v>
      </c>
      <c r="R167" s="168" t="n">
        <f aca="false">IF(R$150=0,"-",SUM(R157:R159))</f>
        <v>0</v>
      </c>
      <c r="S167" s="168" t="n">
        <f aca="false">IF(S$150=0,"-",SUM(S157:S159))</f>
        <v>0</v>
      </c>
      <c r="T167" s="168" t="n">
        <f aca="false">IF(T$150=0,"-",SUM(T157:T159))</f>
        <v>0</v>
      </c>
      <c r="U167" s="168" t="n">
        <f aca="false">IF(U$150=0,"-",SUM(U157:U159))</f>
        <v>0</v>
      </c>
      <c r="V167" s="169" t="n">
        <f aca="false">IF(V$150=0,"-",SUM(V157:V159))</f>
        <v>0</v>
      </c>
      <c r="W167" s="171" t="n">
        <f aca="false">IF(W$150=0,"-",SUM(W157:W159))</f>
        <v>0</v>
      </c>
      <c r="X167" s="168" t="n">
        <f aca="false">IF(X$150=0,"-",SUM(X157:X159))</f>
        <v>0</v>
      </c>
      <c r="Y167" s="168" t="n">
        <f aca="false">IF(Y$150=0,"-",SUM(Y157:Y159))</f>
        <v>0</v>
      </c>
      <c r="Z167" s="168" t="n">
        <f aca="false">IF(Z$150=0,"-",SUM(Z157:Z159))</f>
        <v>0</v>
      </c>
      <c r="AA167" s="168" t="n">
        <f aca="false">IF(AA$150=0,"-",SUM(AA157:AA159))</f>
        <v>0</v>
      </c>
      <c r="AB167" s="168" t="n">
        <f aca="false">IF(AB$150=0,"-",SUM(AB157:AB159))</f>
        <v>0</v>
      </c>
      <c r="AC167" s="168" t="n">
        <f aca="false">IF(AC$150=0,"-",SUM(AC157:AC159))</f>
        <v>0</v>
      </c>
      <c r="AD167" s="169" t="n">
        <f aca="false">IF(AD$150=0,"-",SUM(AD157:AD159))</f>
        <v>0</v>
      </c>
      <c r="AE167" s="171" t="n">
        <f aca="false">IF(AE$150=0,"-",SUM(AE157:AE159))</f>
        <v>0</v>
      </c>
      <c r="AF167" s="168" t="n">
        <f aca="false">IF(AF$150=0,"-",SUM(AF157:AF159))</f>
        <v>0</v>
      </c>
      <c r="AG167" s="168" t="n">
        <f aca="false">IF(AG$150=0,"-",SUM(AG157:AG159))</f>
        <v>0</v>
      </c>
      <c r="AH167" s="168" t="n">
        <f aca="false">IF(AH$150=0,"-",SUM(AH157:AH159))</f>
        <v>0</v>
      </c>
      <c r="AI167" s="168" t="n">
        <f aca="false">IF(AI$150=0,"-",SUM(AI157:AI159))</f>
        <v>0</v>
      </c>
      <c r="AJ167" s="168" t="n">
        <f aca="false">IF(AJ$150=0,"-",SUM(AJ157:AJ159))</f>
        <v>0</v>
      </c>
      <c r="AK167" s="168" t="n">
        <f aca="false">IF(AK$150=0,"-",SUM(AK157:AK159))</f>
        <v>0</v>
      </c>
      <c r="AL167" s="169" t="n">
        <f aca="false">IF(AL$150=0,"-",SUM(AL157:AL159))</f>
        <v>0</v>
      </c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  <c r="BI167" s="17"/>
      <c r="BJ167" s="17"/>
      <c r="BK167" s="17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201"/>
    </row>
    <row r="168" customFormat="false" ht="13.8" hidden="false" customHeight="false" outlineLevel="0" collapsed="false">
      <c r="A168" s="203"/>
      <c r="B168" s="160" t="s">
        <v>111</v>
      </c>
      <c r="C168" s="168"/>
      <c r="D168" s="170"/>
      <c r="E168" s="220" t="str">
        <f aca="false">IF(OR(E$150=0,E$150="-"),"-",E167/E160)</f>
        <v>-</v>
      </c>
      <c r="F168" s="220" t="str">
        <f aca="false">IF(OR(F$150=0,F$150="-"),"-",F167/F160)</f>
        <v>-</v>
      </c>
      <c r="G168" s="220" t="str">
        <f aca="false">IF(OR(G$150=0,G$150="-"),"-",G167/G160)</f>
        <v>-</v>
      </c>
      <c r="H168" s="220" t="str">
        <f aca="false">IF(OR(H$150=0,H$150="-"),"-",H167/H160)</f>
        <v>-</v>
      </c>
      <c r="I168" s="220" t="str">
        <f aca="false">IF(OR(I$150=0,I$150="-"),"-",I167/I160)</f>
        <v>-</v>
      </c>
      <c r="J168" s="220" t="str">
        <f aca="false">IF(OR(J$150=0,J$150="-"),"-",J167/J160)</f>
        <v>-</v>
      </c>
      <c r="K168" s="220" t="str">
        <f aca="false">IF(OR(K$150=0,K$150="-"),"-",K167/K160)</f>
        <v>-</v>
      </c>
      <c r="L168" s="220" t="str">
        <f aca="false">IF(OR(L$150=0,L$150="-"),"-",L167/L160)</f>
        <v>-</v>
      </c>
      <c r="M168" s="220" t="str">
        <f aca="false">IF(OR(M$150=0,M$150="-"),"-",M167/M160)</f>
        <v>-</v>
      </c>
      <c r="N168" s="220" t="str">
        <f aca="false">IF(OR(N$150=0,N$150="-"),"-",N167/N160)</f>
        <v>-</v>
      </c>
      <c r="O168" s="220" t="str">
        <f aca="false">IF(OR(O$150=0,O$150="-"),"-",O167/O160)</f>
        <v>-</v>
      </c>
      <c r="P168" s="220" t="str">
        <f aca="false">IF(OR(P$150=0,P$150="-"),"-",P167/P160)</f>
        <v>-</v>
      </c>
      <c r="Q168" s="220" t="str">
        <f aca="false">IF(OR(Q$150=0,Q$150="-"),"-",Q167/Q160)</f>
        <v>-</v>
      </c>
      <c r="R168" s="220" t="str">
        <f aca="false">IF(OR(R$150=0,R$150="-"),"-",R167/R160)</f>
        <v>-</v>
      </c>
      <c r="S168" s="220" t="str">
        <f aca="false">IF(OR(S$150=0,S$150="-"),"-",S167/S160)</f>
        <v>-</v>
      </c>
      <c r="T168" s="220" t="str">
        <f aca="false">IF(OR(T$150=0,T$150="-"),"-",T167/T160)</f>
        <v>-</v>
      </c>
      <c r="U168" s="220" t="str">
        <f aca="false">IF(OR(U$150=0,U$150="-"),"-",U167/U160)</f>
        <v>-</v>
      </c>
      <c r="V168" s="220" t="str">
        <f aca="false">IF(OR(V$150=0,V$150="-"),"-",V167/V160)</f>
        <v>-</v>
      </c>
      <c r="W168" s="220" t="str">
        <f aca="false">IF(OR(W$150=0,W$150="-"),"-",W167/W160)</f>
        <v>-</v>
      </c>
      <c r="X168" s="220" t="str">
        <f aca="false">IF(OR(X$150=0,X$150="-"),"-",X167/X160)</f>
        <v>-</v>
      </c>
      <c r="Y168" s="220" t="str">
        <f aca="false">IF(OR(Y$150=0,Y$150="-"),"-",Y167/Y160)</f>
        <v>-</v>
      </c>
      <c r="Z168" s="220" t="str">
        <f aca="false">IF(OR(Z$150=0,Z$150="-"),"-",Z167/Z160)</f>
        <v>-</v>
      </c>
      <c r="AA168" s="220" t="str">
        <f aca="false">IF(OR(AA$150=0,AA$150="-"),"-",AA167/AA160)</f>
        <v>-</v>
      </c>
      <c r="AB168" s="220" t="str">
        <f aca="false">IF(OR(AB$150=0,AB$150="-"),"-",AB167/AB160)</f>
        <v>-</v>
      </c>
      <c r="AC168" s="220" t="str">
        <f aca="false">IF(OR(AC$150=0,AC$150="-"),"-",AC167/AC160)</f>
        <v>-</v>
      </c>
      <c r="AD168" s="220" t="str">
        <f aca="false">IF(OR(AD$150=0,AD$150="-"),"-",AD167/AD160)</f>
        <v>-</v>
      </c>
      <c r="AE168" s="220" t="str">
        <f aca="false">IF(OR(AE$150=0,AE$150="-"),"-",AE167/AE160)</f>
        <v>-</v>
      </c>
      <c r="AF168" s="220" t="str">
        <f aca="false">IF(OR(AF$150=0,AF$150="-"),"-",AF167/AF160)</f>
        <v>-</v>
      </c>
      <c r="AG168" s="220" t="str">
        <f aca="false">IF(OR(AG$150=0,AG$150="-"),"-",AG167/AG160)</f>
        <v>-</v>
      </c>
      <c r="AH168" s="220" t="str">
        <f aca="false">IF(OR(AH$150=0,AH$150="-"),"-",AH167/AH160)</f>
        <v>-</v>
      </c>
      <c r="AI168" s="220" t="str">
        <f aca="false">IF(OR(AI$150=0,AI$150="-"),"-",AI167/AI160)</f>
        <v>-</v>
      </c>
      <c r="AJ168" s="220" t="str">
        <f aca="false">IF(OR(AJ$150=0,AJ$150="-"),"-",AJ167/AJ160)</f>
        <v>-</v>
      </c>
      <c r="AK168" s="220" t="str">
        <f aca="false">IF(OR(AK$150=0,AK$150="-"),"-",AK167/AK160)</f>
        <v>-</v>
      </c>
      <c r="AL168" s="220" t="str">
        <f aca="false">IF(OR(AL$150=0,AL$150="-"),"-",AL167/AL160)</f>
        <v>-</v>
      </c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  <c r="BI168" s="17"/>
      <c r="BJ168" s="17"/>
      <c r="BK168" s="17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201"/>
    </row>
    <row r="169" customFormat="false" ht="13.4" hidden="false" customHeight="false" outlineLevel="0" collapsed="false">
      <c r="A169" s="201"/>
      <c r="B169" s="21" t="s">
        <v>112</v>
      </c>
      <c r="C169" s="63"/>
      <c r="D169" s="274"/>
      <c r="E169" s="171" t="n">
        <f aca="false">IF(E$150=0,"-",SUM(E152:E155))</f>
        <v>0</v>
      </c>
      <c r="F169" s="169" t="n">
        <f aca="false">IF(F$150=0,"-",SUM(F152:F155))</f>
        <v>0</v>
      </c>
      <c r="G169" s="171" t="n">
        <f aca="false">IF(G$150=0,"-",SUM(G152:G155))</f>
        <v>0</v>
      </c>
      <c r="H169" s="168" t="n">
        <f aca="false">IF(H$150=0,"-",SUM(H152:H155))</f>
        <v>0</v>
      </c>
      <c r="I169" s="168" t="n">
        <f aca="false">IF(I$150=0,"-",SUM(I152:I155))</f>
        <v>0</v>
      </c>
      <c r="J169" s="169" t="n">
        <f aca="false">IF(J$150=0,"-",SUM(J152:J155))</f>
        <v>0</v>
      </c>
      <c r="K169" s="171" t="n">
        <f aca="false">IF(K$150=0,"-",SUM(K152:K155))</f>
        <v>0</v>
      </c>
      <c r="L169" s="168" t="n">
        <f aca="false">IF(L$150=0,"-",SUM(L152:L155))</f>
        <v>0</v>
      </c>
      <c r="M169" s="168" t="n">
        <f aca="false">IF(M$150=0,"-",SUM(M152:M155))</f>
        <v>0</v>
      </c>
      <c r="N169" s="169" t="n">
        <f aca="false">IF(N$150=0,"-",SUM(N152:N155))</f>
        <v>0</v>
      </c>
      <c r="O169" s="171" t="n">
        <f aca="false">IF(O$150=0,"-",SUM(O152:O155))</f>
        <v>0</v>
      </c>
      <c r="P169" s="168" t="n">
        <f aca="false">IF(P$150=0,"-",SUM(P152:P155))</f>
        <v>0</v>
      </c>
      <c r="Q169" s="168" t="n">
        <f aca="false">IF(Q$150=0,"-",SUM(Q152:Q155))</f>
        <v>0</v>
      </c>
      <c r="R169" s="168" t="n">
        <f aca="false">IF(R$150=0,"-",SUM(R152:R155))</f>
        <v>0</v>
      </c>
      <c r="S169" s="168" t="n">
        <f aca="false">IF(S$150=0,"-",SUM(S152:S155))</f>
        <v>0</v>
      </c>
      <c r="T169" s="168" t="n">
        <f aca="false">IF(T$150=0,"-",SUM(T152:T155))</f>
        <v>0</v>
      </c>
      <c r="U169" s="168" t="n">
        <f aca="false">IF(U$150=0,"-",SUM(U152:U155))</f>
        <v>0</v>
      </c>
      <c r="V169" s="169" t="n">
        <f aca="false">IF(V$150=0,"-",SUM(V152:V155))</f>
        <v>0</v>
      </c>
      <c r="W169" s="171" t="n">
        <f aca="false">IF(W$150=0,"-",SUM(W152:W155))</f>
        <v>0</v>
      </c>
      <c r="X169" s="168" t="n">
        <f aca="false">IF(X$150=0,"-",SUM(X152:X155))</f>
        <v>0</v>
      </c>
      <c r="Y169" s="168" t="n">
        <f aca="false">IF(Y$150=0,"-",SUM(Y152:Y155))</f>
        <v>0</v>
      </c>
      <c r="Z169" s="168" t="n">
        <f aca="false">IF(Z$150=0,"-",SUM(Z152:Z155))</f>
        <v>0</v>
      </c>
      <c r="AA169" s="168" t="n">
        <f aca="false">IF(AA$150=0,"-",SUM(AA152:AA155))</f>
        <v>0</v>
      </c>
      <c r="AB169" s="168" t="n">
        <f aca="false">IF(AB$150=0,"-",SUM(AB152:AB155))</f>
        <v>0</v>
      </c>
      <c r="AC169" s="168" t="n">
        <f aca="false">IF(AC$150=0,"-",SUM(AC152:AC155))</f>
        <v>0</v>
      </c>
      <c r="AD169" s="169" t="n">
        <f aca="false">IF(AD$150=0,"-",SUM(AD152:AD155))</f>
        <v>0</v>
      </c>
      <c r="AE169" s="171" t="n">
        <f aca="false">IF(AE$150=0,"-",SUM(AE152:AE155))</f>
        <v>0</v>
      </c>
      <c r="AF169" s="168" t="n">
        <f aca="false">IF(AF$150=0,"-",SUM(AF152:AF155))</f>
        <v>0</v>
      </c>
      <c r="AG169" s="168" t="n">
        <f aca="false">IF(AG$150=0,"-",SUM(AG152:AG155))</f>
        <v>0</v>
      </c>
      <c r="AH169" s="168" t="n">
        <f aca="false">IF(AH$150=0,"-",SUM(AH152:AH155))</f>
        <v>0</v>
      </c>
      <c r="AI169" s="168" t="n">
        <f aca="false">IF(AI$150=0,"-",SUM(AI152:AI155))</f>
        <v>0</v>
      </c>
      <c r="AJ169" s="168" t="n">
        <f aca="false">IF(AJ$150=0,"-",SUM(AJ152:AJ155))</f>
        <v>0</v>
      </c>
      <c r="AK169" s="168" t="n">
        <f aca="false">IF(AK$150=0,"-",SUM(AK152:AK155))</f>
        <v>0</v>
      </c>
      <c r="AL169" s="169" t="n">
        <f aca="false">IF(AL$150=0,"-",SUM(AL152:AL155))</f>
        <v>0</v>
      </c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  <c r="BY169" s="201"/>
      <c r="BZ169" s="201"/>
      <c r="CA169" s="201"/>
      <c r="CB169" s="201"/>
      <c r="CC169" s="201"/>
      <c r="CD169" s="201"/>
      <c r="CE169" s="201"/>
    </row>
    <row r="170" customFormat="false" ht="14.15" hidden="false" customHeight="false" outlineLevel="0" collapsed="false">
      <c r="A170" s="201"/>
      <c r="B170" s="216" t="s">
        <v>113</v>
      </c>
      <c r="C170" s="63"/>
      <c r="D170" s="274"/>
      <c r="E170" s="224" t="str">
        <f aca="false">IF(OR(E$150=0,E$150="-"),"-",E169/E160)</f>
        <v>-</v>
      </c>
      <c r="F170" s="224" t="str">
        <f aca="false">IF(OR(F$150=0,F$150="-"),"-",F169/F160)</f>
        <v>-</v>
      </c>
      <c r="G170" s="224" t="str">
        <f aca="false">IF(OR(G$150=0,G$150="-"),"-",G169/G160)</f>
        <v>-</v>
      </c>
      <c r="H170" s="224" t="str">
        <f aca="false">IF(OR(H$150=0,H$150="-"),"-",H169/H160)</f>
        <v>-</v>
      </c>
      <c r="I170" s="224" t="str">
        <f aca="false">IF(OR(I$150=0,I$150="-"),"-",I169/I160)</f>
        <v>-</v>
      </c>
      <c r="J170" s="224" t="str">
        <f aca="false">IF(OR(J$150=0,J$150="-"),"-",J169/J160)</f>
        <v>-</v>
      </c>
      <c r="K170" s="224" t="str">
        <f aca="false">IF(OR(K$150=0,K$150="-"),"-",K169/K160)</f>
        <v>-</v>
      </c>
      <c r="L170" s="224" t="str">
        <f aca="false">IF(OR(L$150=0,L$150="-"),"-",L169/L160)</f>
        <v>-</v>
      </c>
      <c r="M170" s="224" t="str">
        <f aca="false">IF(OR(M$150=0,M$150="-"),"-",M169/M160)</f>
        <v>-</v>
      </c>
      <c r="N170" s="224" t="str">
        <f aca="false">IF(OR(N$150=0,N$150="-"),"-",N169/N160)</f>
        <v>-</v>
      </c>
      <c r="O170" s="224" t="str">
        <f aca="false">IF(OR(O$150=0,O$150="-"),"-",O169/O160)</f>
        <v>-</v>
      </c>
      <c r="P170" s="224" t="str">
        <f aca="false">IF(OR(P$150=0,P$150="-"),"-",P169/P160)</f>
        <v>-</v>
      </c>
      <c r="Q170" s="224" t="str">
        <f aca="false">IF(OR(Q$150=0,Q$150="-"),"-",Q169/Q160)</f>
        <v>-</v>
      </c>
      <c r="R170" s="224" t="str">
        <f aca="false">IF(OR(R$150=0,R$150="-"),"-",R169/R160)</f>
        <v>-</v>
      </c>
      <c r="S170" s="224" t="str">
        <f aca="false">IF(OR(S$150=0,S$150="-"),"-",S169/S160)</f>
        <v>-</v>
      </c>
      <c r="T170" s="224" t="str">
        <f aca="false">IF(OR(T$150=0,T$150="-"),"-",T169/T160)</f>
        <v>-</v>
      </c>
      <c r="U170" s="224" t="str">
        <f aca="false">IF(OR(U$150=0,U$150="-"),"-",U169/U160)</f>
        <v>-</v>
      </c>
      <c r="V170" s="224" t="str">
        <f aca="false">IF(OR(V$150=0,V$150="-"),"-",V169/V160)</f>
        <v>-</v>
      </c>
      <c r="W170" s="224" t="str">
        <f aca="false">IF(OR(W$150=0,W$150="-"),"-",W169/W160)</f>
        <v>-</v>
      </c>
      <c r="X170" s="224" t="str">
        <f aca="false">IF(OR(X$150=0,X$150="-"),"-",X169/X160)</f>
        <v>-</v>
      </c>
      <c r="Y170" s="224" t="str">
        <f aca="false">IF(OR(Y$150=0,Y$150="-"),"-",Y169/Y160)</f>
        <v>-</v>
      </c>
      <c r="Z170" s="224" t="str">
        <f aca="false">IF(OR(Z$150=0,Z$150="-"),"-",Z169/Z160)</f>
        <v>-</v>
      </c>
      <c r="AA170" s="224" t="str">
        <f aca="false">IF(OR(AA$150=0,AA$150="-"),"-",AA169/AA160)</f>
        <v>-</v>
      </c>
      <c r="AB170" s="224" t="str">
        <f aca="false">IF(OR(AB$150=0,AB$150="-"),"-",AB169/AB160)</f>
        <v>-</v>
      </c>
      <c r="AC170" s="224" t="str">
        <f aca="false">IF(OR(AC$150=0,AC$150="-"),"-",AC169/AC160)</f>
        <v>-</v>
      </c>
      <c r="AD170" s="224" t="str">
        <f aca="false">IF(OR(AD$150=0,AD$150="-"),"-",AD169/AD160)</f>
        <v>-</v>
      </c>
      <c r="AE170" s="224" t="str">
        <f aca="false">IF(OR(AE$150=0,AE$150="-"),"-",AE169/AE160)</f>
        <v>-</v>
      </c>
      <c r="AF170" s="224" t="str">
        <f aca="false">IF(OR(AF$150=0,AF$150="-"),"-",AF169/AF160)</f>
        <v>-</v>
      </c>
      <c r="AG170" s="224" t="str">
        <f aca="false">IF(OR(AG$150=0,AG$150="-"),"-",AG169/AG160)</f>
        <v>-</v>
      </c>
      <c r="AH170" s="224" t="str">
        <f aca="false">IF(OR(AH$150=0,AH$150="-"),"-",AH169/AH160)</f>
        <v>-</v>
      </c>
      <c r="AI170" s="224" t="str">
        <f aca="false">IF(OR(AI$150=0,AI$150="-"),"-",AI169/AI160)</f>
        <v>-</v>
      </c>
      <c r="AJ170" s="224" t="str">
        <f aca="false">IF(OR(AJ$150=0,AJ$150="-"),"-",AJ169/AJ160)</f>
        <v>-</v>
      </c>
      <c r="AK170" s="224" t="str">
        <f aca="false">IF(OR(AK$150=0,AK$150="-"),"-",AK169/AK160)</f>
        <v>-</v>
      </c>
      <c r="AL170" s="224" t="str">
        <f aca="false">IF(OR(AL$150=0,AL$150="-"),"-",AL169/AL160)</f>
        <v>-</v>
      </c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  <c r="BY170" s="201"/>
      <c r="BZ170" s="201"/>
      <c r="CA170" s="201"/>
      <c r="CB170" s="201"/>
      <c r="CC170" s="201"/>
      <c r="CD170" s="201"/>
      <c r="CE170" s="201"/>
    </row>
    <row r="171" customFormat="false" ht="15" hidden="false" customHeight="true" outlineLevel="0" collapsed="false"/>
    <row r="172" customFormat="false" ht="15" hidden="false" customHeight="true" outlineLevel="0" collapsed="false">
      <c r="A172" s="225"/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25"/>
      <c r="S172" s="225"/>
      <c r="T172" s="225"/>
      <c r="U172" s="225"/>
      <c r="V172" s="225"/>
      <c r="W172" s="225"/>
      <c r="X172" s="225"/>
      <c r="Y172" s="225"/>
      <c r="Z172" s="225"/>
      <c r="AA172" s="225"/>
      <c r="AB172" s="225"/>
      <c r="AC172" s="225"/>
      <c r="AD172" s="225"/>
      <c r="AE172" s="225"/>
      <c r="AF172" s="225"/>
      <c r="AG172" s="225"/>
      <c r="AH172" s="225"/>
      <c r="AI172" s="225"/>
      <c r="AJ172" s="225"/>
      <c r="AK172" s="225"/>
      <c r="AL172" s="225"/>
      <c r="AM172" s="225"/>
      <c r="AN172" s="225"/>
      <c r="AO172" s="225"/>
      <c r="AP172" s="225"/>
      <c r="AQ172" s="225"/>
      <c r="AR172" s="225"/>
      <c r="AS172" s="225"/>
      <c r="AT172" s="225"/>
      <c r="AU172" s="225"/>
      <c r="AV172" s="225"/>
      <c r="AW172" s="225"/>
      <c r="AX172" s="225"/>
      <c r="AY172" s="225"/>
      <c r="AZ172" s="225"/>
      <c r="BA172" s="225"/>
      <c r="BB172" s="225"/>
      <c r="BC172" s="225"/>
      <c r="BD172" s="225"/>
      <c r="BE172" s="225"/>
      <c r="BF172" s="225"/>
      <c r="BG172" s="225"/>
      <c r="BH172" s="225"/>
      <c r="BI172" s="225"/>
      <c r="BJ172" s="225"/>
      <c r="BK172" s="225"/>
      <c r="BL172" s="225"/>
      <c r="BM172" s="225"/>
      <c r="BN172" s="225"/>
      <c r="BO172" s="225"/>
      <c r="BP172" s="225"/>
      <c r="BQ172" s="225"/>
      <c r="BR172" s="225"/>
      <c r="BS172" s="225"/>
      <c r="BT172" s="225"/>
      <c r="BU172" s="225"/>
      <c r="BV172" s="225"/>
      <c r="BW172" s="225"/>
      <c r="BX172" s="225"/>
      <c r="BY172" s="225"/>
      <c r="BZ172" s="225"/>
      <c r="CA172" s="225"/>
      <c r="CB172" s="225"/>
      <c r="CC172" s="225"/>
      <c r="CD172" s="225"/>
      <c r="CE172" s="225"/>
    </row>
    <row r="173" customFormat="false" ht="12.8" hidden="false" customHeight="false" outlineLevel="0" collapsed="false">
      <c r="A173" s="225"/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25"/>
      <c r="S173" s="225"/>
      <c r="T173" s="225"/>
      <c r="U173" s="225"/>
      <c r="V173" s="225"/>
      <c r="W173" s="225"/>
      <c r="X173" s="225"/>
      <c r="Y173" s="225"/>
      <c r="Z173" s="225"/>
      <c r="AA173" s="225"/>
      <c r="AB173" s="225"/>
      <c r="AC173" s="225"/>
      <c r="AD173" s="225"/>
      <c r="AE173" s="225"/>
      <c r="AF173" s="225"/>
      <c r="AG173" s="225"/>
      <c r="AH173" s="225"/>
      <c r="AI173" s="225"/>
      <c r="AJ173" s="225"/>
      <c r="AK173" s="225"/>
      <c r="AL173" s="225"/>
      <c r="AM173" s="225"/>
      <c r="AN173" s="225"/>
      <c r="AO173" s="225"/>
      <c r="AP173" s="225"/>
      <c r="AQ173" s="225"/>
      <c r="AR173" s="225"/>
      <c r="AS173" s="225"/>
      <c r="AT173" s="225"/>
      <c r="AU173" s="225"/>
      <c r="AV173" s="225"/>
      <c r="AW173" s="225"/>
      <c r="AX173" s="225"/>
      <c r="AY173" s="225"/>
      <c r="AZ173" s="225"/>
      <c r="BA173" s="225"/>
      <c r="BB173" s="225"/>
      <c r="BC173" s="225"/>
      <c r="BD173" s="225"/>
      <c r="BE173" s="225"/>
      <c r="BF173" s="225"/>
      <c r="BG173" s="225"/>
      <c r="BH173" s="225"/>
      <c r="BI173" s="225"/>
      <c r="BJ173" s="225"/>
      <c r="BK173" s="225"/>
      <c r="BL173" s="225"/>
      <c r="BM173" s="225"/>
      <c r="BN173" s="225"/>
      <c r="BO173" s="225"/>
      <c r="BP173" s="225"/>
      <c r="BQ173" s="225"/>
      <c r="BR173" s="225"/>
      <c r="BS173" s="225"/>
      <c r="BT173" s="225"/>
      <c r="BU173" s="225"/>
      <c r="BV173" s="225"/>
      <c r="BW173" s="225"/>
      <c r="BX173" s="225"/>
      <c r="BY173" s="225"/>
      <c r="BZ173" s="225"/>
      <c r="CA173" s="225"/>
      <c r="CB173" s="225"/>
      <c r="CC173" s="225"/>
      <c r="CD173" s="225"/>
      <c r="CE173" s="225"/>
    </row>
    <row r="174" customFormat="false" ht="60" hidden="false" customHeight="true" outlineLevel="0" collapsed="false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275"/>
      <c r="BX174" s="4"/>
      <c r="BY174" s="4"/>
      <c r="BZ174" s="4"/>
      <c r="CA174" s="4"/>
      <c r="CB174" s="4"/>
      <c r="CC174" s="4"/>
      <c r="CD174" s="4"/>
      <c r="CE174" s="4"/>
    </row>
    <row r="175" customFormat="false" ht="12.8" hidden="false" customHeight="false" outlineLevel="0" collapsed="false">
      <c r="A175" s="276"/>
      <c r="B175" s="276"/>
      <c r="C175" s="276"/>
      <c r="D175" s="276"/>
      <c r="E175" s="276"/>
      <c r="F175" s="276"/>
      <c r="G175" s="276"/>
      <c r="H175" s="276"/>
      <c r="I175" s="276"/>
      <c r="J175" s="276"/>
      <c r="K175" s="276"/>
      <c r="L175" s="276"/>
      <c r="M175" s="276"/>
      <c r="N175" s="276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  <c r="AF175" s="276"/>
      <c r="AG175" s="276"/>
      <c r="AH175" s="276"/>
      <c r="AI175" s="276"/>
      <c r="AJ175" s="276"/>
      <c r="AK175" s="276"/>
      <c r="AL175" s="276"/>
      <c r="AM175" s="276"/>
      <c r="AN175" s="276"/>
      <c r="AO175" s="276"/>
      <c r="AP175" s="225"/>
      <c r="AQ175" s="225"/>
      <c r="AR175" s="225"/>
      <c r="AS175" s="225"/>
      <c r="AT175" s="225"/>
      <c r="AU175" s="225"/>
      <c r="AV175" s="225"/>
      <c r="AW175" s="225"/>
      <c r="AX175" s="225"/>
      <c r="AY175" s="225"/>
      <c r="AZ175" s="225"/>
      <c r="BA175" s="225"/>
      <c r="BB175" s="225"/>
      <c r="BC175" s="225"/>
      <c r="BD175" s="225"/>
      <c r="BE175" s="225"/>
      <c r="BF175" s="225"/>
      <c r="BG175" s="225"/>
      <c r="BH175" s="225"/>
      <c r="BI175" s="225"/>
      <c r="BJ175" s="225"/>
      <c r="BK175" s="225"/>
      <c r="BL175" s="225"/>
      <c r="BM175" s="225"/>
      <c r="BN175" s="225"/>
      <c r="BO175" s="225"/>
      <c r="BP175" s="225"/>
      <c r="BQ175" s="225"/>
      <c r="BR175" s="225"/>
      <c r="BS175" s="225"/>
      <c r="BT175" s="225"/>
      <c r="BU175" s="225"/>
      <c r="BV175" s="225"/>
      <c r="BW175" s="225"/>
      <c r="BX175" s="276"/>
      <c r="BY175" s="276"/>
      <c r="BZ175" s="276"/>
      <c r="CA175" s="276"/>
      <c r="CB175" s="276"/>
      <c r="CC175" s="276"/>
      <c r="CD175" s="276"/>
      <c r="CE175" s="276"/>
    </row>
    <row r="176" customFormat="false" ht="15" hidden="false" customHeight="false" outlineLevel="0" collapsed="false">
      <c r="A176" s="277"/>
      <c r="B176" s="277"/>
      <c r="C176" s="277"/>
      <c r="D176" s="277"/>
      <c r="E176" s="227" t="s">
        <v>0</v>
      </c>
      <c r="F176" s="227"/>
      <c r="G176" s="227"/>
      <c r="H176" s="278" t="e">
        <f aca="false">H90</f>
        <v>#N/A</v>
      </c>
      <c r="I176" s="278"/>
      <c r="J176" s="278"/>
      <c r="K176" s="278"/>
      <c r="L176" s="278"/>
      <c r="M176" s="278"/>
      <c r="N176" s="278"/>
      <c r="O176" s="278"/>
      <c r="P176" s="53"/>
      <c r="Q176" s="277"/>
      <c r="R176" s="277"/>
      <c r="S176" s="13" t="s">
        <v>1</v>
      </c>
      <c r="T176" s="277"/>
      <c r="U176" s="277"/>
      <c r="V176" s="277"/>
      <c r="W176" s="277"/>
      <c r="X176" s="277"/>
      <c r="Y176" s="277"/>
      <c r="Z176" s="230"/>
      <c r="AA176" s="230"/>
      <c r="AB176" s="230"/>
      <c r="AC176" s="230"/>
      <c r="AD176" s="230"/>
      <c r="AE176" s="230"/>
      <c r="AF176" s="230"/>
      <c r="AG176" s="279" t="s">
        <v>2</v>
      </c>
      <c r="AH176" s="279"/>
      <c r="AI176" s="280" t="s">
        <v>3</v>
      </c>
      <c r="AJ176" s="280"/>
      <c r="AK176" s="277"/>
      <c r="AL176" s="277"/>
      <c r="AM176" s="277"/>
      <c r="AN176" s="277"/>
      <c r="AO176" s="277"/>
      <c r="AP176" s="281"/>
      <c r="AQ176" s="281"/>
      <c r="AR176" s="281"/>
      <c r="AS176" s="281"/>
      <c r="AT176" s="281"/>
      <c r="AU176" s="281"/>
      <c r="AV176" s="281"/>
      <c r="AW176" s="281"/>
      <c r="AX176" s="281"/>
      <c r="AY176" s="281"/>
      <c r="AZ176" s="281"/>
      <c r="BA176" s="281"/>
      <c r="BB176" s="281"/>
      <c r="BC176" s="281"/>
      <c r="BD176" s="281"/>
      <c r="BE176" s="281"/>
      <c r="BF176" s="281"/>
      <c r="BG176" s="281"/>
      <c r="BH176" s="281"/>
      <c r="BI176" s="281"/>
      <c r="BJ176" s="281"/>
      <c r="BK176" s="281"/>
      <c r="BL176" s="281"/>
      <c r="BM176" s="281"/>
      <c r="BN176" s="281"/>
      <c r="BO176" s="281"/>
      <c r="BP176" s="281"/>
      <c r="BQ176" s="281"/>
      <c r="BR176" s="281"/>
      <c r="BS176" s="281"/>
      <c r="BT176" s="281"/>
      <c r="BU176" s="281"/>
      <c r="BV176" s="281"/>
      <c r="BW176" s="281"/>
      <c r="BX176" s="277"/>
      <c r="BY176" s="277"/>
      <c r="BZ176" s="277"/>
      <c r="CA176" s="277"/>
      <c r="CB176" s="277"/>
      <c r="CC176" s="277"/>
      <c r="CD176" s="277"/>
      <c r="CE176" s="282"/>
    </row>
    <row r="177" customFormat="false" ht="17.35" hidden="false" customHeight="false" outlineLevel="0" collapsed="false">
      <c r="A177" s="277"/>
      <c r="B177" s="283" t="s">
        <v>153</v>
      </c>
      <c r="C177" s="277"/>
      <c r="D177" s="277"/>
      <c r="E177" s="227" t="s">
        <v>5</v>
      </c>
      <c r="F177" s="227"/>
      <c r="G177" s="227"/>
      <c r="H177" s="284" t="n">
        <f aca="false">H91</f>
        <v>11</v>
      </c>
      <c r="I177" s="284" t="str">
        <f aca="false">I6</f>
        <v>H</v>
      </c>
      <c r="J177" s="284"/>
      <c r="K177" s="284"/>
      <c r="L177" s="53"/>
      <c r="M177" s="53"/>
      <c r="N177" s="53"/>
      <c r="O177" s="53"/>
      <c r="P177" s="53"/>
      <c r="Q177" s="277"/>
      <c r="R177" s="277"/>
      <c r="S177" s="26" t="s">
        <v>6</v>
      </c>
      <c r="T177" s="277"/>
      <c r="U177" s="27" t="s">
        <v>7</v>
      </c>
      <c r="V177" s="27"/>
      <c r="W177" s="27"/>
      <c r="X177" s="27"/>
      <c r="Y177" s="277"/>
      <c r="Z177" s="285" t="s">
        <v>8</v>
      </c>
      <c r="AA177" s="285"/>
      <c r="AB177" s="285"/>
      <c r="AC177" s="285"/>
      <c r="AD177" s="285"/>
      <c r="AE177" s="285"/>
      <c r="AF177" s="285"/>
      <c r="AG177" s="286" t="str">
        <f aca="false">IF($B$186="","",COUNTIF($CE$186:$CE$235,"6/3 සමත්"))</f>
        <v/>
      </c>
      <c r="AH177" s="286"/>
      <c r="AI177" s="237" t="str">
        <f aca="false">IF($B$186="","",(AG177/$U$178)*100)</f>
        <v/>
      </c>
      <c r="AJ177" s="237"/>
      <c r="AK177" s="277"/>
      <c r="AL177" s="277"/>
      <c r="AM177" s="277"/>
      <c r="AN177" s="277"/>
      <c r="AO177" s="277"/>
      <c r="AP177" s="281"/>
      <c r="AQ177" s="281"/>
      <c r="AR177" s="281"/>
      <c r="AS177" s="281"/>
      <c r="AT177" s="281"/>
      <c r="AU177" s="281"/>
      <c r="AV177" s="281"/>
      <c r="AW177" s="281"/>
      <c r="AX177" s="281"/>
      <c r="AY177" s="281"/>
      <c r="AZ177" s="281"/>
      <c r="BA177" s="281"/>
      <c r="BB177" s="281"/>
      <c r="BC177" s="281"/>
      <c r="BD177" s="281"/>
      <c r="BE177" s="281"/>
      <c r="BF177" s="281"/>
      <c r="BG177" s="281"/>
      <c r="BH177" s="281"/>
      <c r="BI177" s="281"/>
      <c r="BJ177" s="281"/>
      <c r="BK177" s="281"/>
      <c r="BL177" s="281"/>
      <c r="BM177" s="281"/>
      <c r="BN177" s="281"/>
      <c r="BO177" s="281"/>
      <c r="BP177" s="281"/>
      <c r="BQ177" s="281"/>
      <c r="BR177" s="281"/>
      <c r="BS177" s="281"/>
      <c r="BT177" s="281"/>
      <c r="BU177" s="281"/>
      <c r="BV177" s="281"/>
      <c r="BW177" s="281"/>
      <c r="BX177" s="277"/>
      <c r="BY177" s="277"/>
      <c r="BZ177" s="277"/>
      <c r="CA177" s="277"/>
      <c r="CB177" s="277"/>
      <c r="CC177" s="277"/>
      <c r="CD177" s="277"/>
      <c r="CE177" s="282"/>
    </row>
    <row r="178" customFormat="false" ht="17.35" hidden="false" customHeight="false" outlineLevel="0" collapsed="false">
      <c r="A178" s="277"/>
      <c r="B178" s="283"/>
      <c r="C178" s="277"/>
      <c r="D178" s="277"/>
      <c r="E178" s="227" t="s">
        <v>9</v>
      </c>
      <c r="F178" s="227"/>
      <c r="G178" s="227"/>
      <c r="H178" s="278" t="str">
        <f aca="false">H92</f>
        <v/>
      </c>
      <c r="I178" s="278"/>
      <c r="J178" s="284"/>
      <c r="K178" s="284"/>
      <c r="L178" s="53"/>
      <c r="M178" s="53"/>
      <c r="N178" s="53"/>
      <c r="O178" s="53"/>
      <c r="P178" s="53"/>
      <c r="Q178" s="277"/>
      <c r="R178" s="277"/>
      <c r="S178" s="34" t="s">
        <v>10</v>
      </c>
      <c r="T178" s="277"/>
      <c r="U178" s="27" t="n">
        <f aca="false">IF($B$186="",0,50-COUNTIF($B$186:$B$235,""))</f>
        <v>0</v>
      </c>
      <c r="V178" s="27"/>
      <c r="W178" s="27"/>
      <c r="X178" s="27"/>
      <c r="Y178" s="277"/>
      <c r="Z178" s="285" t="s">
        <v>11</v>
      </c>
      <c r="AA178" s="285"/>
      <c r="AB178" s="285"/>
      <c r="AC178" s="285"/>
      <c r="AD178" s="285"/>
      <c r="AE178" s="285"/>
      <c r="AF178" s="285"/>
      <c r="AG178" s="35" t="str">
        <f aca="false">IF($B$186="","",COUNTIF($CE$186:$CE$235,"5/3 සමත්"))</f>
        <v/>
      </c>
      <c r="AH178" s="35"/>
      <c r="AI178" s="36" t="str">
        <f aca="false">IF($B$186="","",(AG178/$U$178)*100)</f>
        <v/>
      </c>
      <c r="AJ178" s="36"/>
      <c r="AK178" s="277"/>
      <c r="AL178" s="277"/>
      <c r="AM178" s="277"/>
      <c r="AN178" s="277"/>
      <c r="AO178" s="277"/>
      <c r="AP178" s="281"/>
      <c r="AQ178" s="281"/>
      <c r="AR178" s="281"/>
      <c r="AS178" s="281"/>
      <c r="AT178" s="281"/>
      <c r="AU178" s="281"/>
      <c r="AV178" s="281"/>
      <c r="AW178" s="281"/>
      <c r="AX178" s="281"/>
      <c r="AY178" s="281"/>
      <c r="AZ178" s="281"/>
      <c r="BA178" s="281"/>
      <c r="BB178" s="281"/>
      <c r="BC178" s="281"/>
      <c r="BD178" s="281"/>
      <c r="BE178" s="281"/>
      <c r="BF178" s="281"/>
      <c r="BG178" s="281"/>
      <c r="BH178" s="281"/>
      <c r="BI178" s="281"/>
      <c r="BJ178" s="281"/>
      <c r="BK178" s="281"/>
      <c r="BL178" s="281"/>
      <c r="BM178" s="281"/>
      <c r="BN178" s="281"/>
      <c r="BO178" s="281"/>
      <c r="BP178" s="281"/>
      <c r="BQ178" s="281"/>
      <c r="BR178" s="281"/>
      <c r="BS178" s="281"/>
      <c r="BT178" s="281"/>
      <c r="BU178" s="281"/>
      <c r="BV178" s="281"/>
      <c r="BW178" s="281"/>
      <c r="BX178" s="277"/>
      <c r="BY178" s="277"/>
      <c r="BZ178" s="277"/>
      <c r="CA178" s="277"/>
      <c r="CB178" s="277"/>
      <c r="CC178" s="277"/>
      <c r="CD178" s="277"/>
      <c r="CE178" s="282"/>
    </row>
    <row r="179" customFormat="false" ht="15" hidden="false" customHeight="false" outlineLevel="0" collapsed="false">
      <c r="A179" s="277"/>
      <c r="B179" s="283"/>
      <c r="C179" s="277"/>
      <c r="D179" s="277"/>
      <c r="E179" s="227" t="s">
        <v>12</v>
      </c>
      <c r="F179" s="227"/>
      <c r="G179" s="227"/>
      <c r="H179" s="278" t="s">
        <v>13</v>
      </c>
      <c r="I179" s="278"/>
      <c r="J179" s="284"/>
      <c r="K179" s="284"/>
      <c r="L179" s="53"/>
      <c r="M179" s="53"/>
      <c r="N179" s="53"/>
      <c r="O179" s="53"/>
      <c r="P179" s="53"/>
      <c r="Q179" s="277"/>
      <c r="R179" s="277"/>
      <c r="S179" s="37" t="s">
        <v>14</v>
      </c>
      <c r="T179" s="277"/>
      <c r="U179" s="277"/>
      <c r="V179" s="277"/>
      <c r="W179" s="277"/>
      <c r="X179" s="277"/>
      <c r="Y179" s="277"/>
      <c r="Z179" s="287" t="s">
        <v>15</v>
      </c>
      <c r="AA179" s="287"/>
      <c r="AB179" s="287"/>
      <c r="AC179" s="287"/>
      <c r="AD179" s="287"/>
      <c r="AE179" s="287"/>
      <c r="AF179" s="287"/>
      <c r="AG179" s="231" t="str">
        <f aca="false">IF($B$186="","",SUM(AG177:AG178))</f>
        <v/>
      </c>
      <c r="AH179" s="231"/>
      <c r="AI179" s="288" t="str">
        <f aca="false">IF($B$186="","",(AG179/$U$178)*100)</f>
        <v/>
      </c>
      <c r="AJ179" s="288"/>
      <c r="AK179" s="277"/>
      <c r="AL179" s="277"/>
      <c r="AM179" s="277"/>
      <c r="AN179" s="277"/>
      <c r="AO179" s="277"/>
      <c r="AP179" s="281"/>
      <c r="AQ179" s="281"/>
      <c r="AR179" s="281"/>
      <c r="AS179" s="281"/>
      <c r="AT179" s="281"/>
      <c r="AU179" s="281"/>
      <c r="AV179" s="281"/>
      <c r="AW179" s="281"/>
      <c r="AX179" s="281"/>
      <c r="AY179" s="281"/>
      <c r="AZ179" s="281"/>
      <c r="BA179" s="281"/>
      <c r="BB179" s="281"/>
      <c r="BC179" s="281"/>
      <c r="BD179" s="281"/>
      <c r="BE179" s="281"/>
      <c r="BF179" s="281"/>
      <c r="BG179" s="281"/>
      <c r="BH179" s="281"/>
      <c r="BI179" s="281"/>
      <c r="BJ179" s="281"/>
      <c r="BK179" s="281"/>
      <c r="BL179" s="281"/>
      <c r="BM179" s="281"/>
      <c r="BN179" s="281"/>
      <c r="BO179" s="281"/>
      <c r="BP179" s="281"/>
      <c r="BQ179" s="281"/>
      <c r="BR179" s="281"/>
      <c r="BS179" s="281"/>
      <c r="BT179" s="281"/>
      <c r="BU179" s="281"/>
      <c r="BV179" s="281"/>
      <c r="BW179" s="281"/>
      <c r="BX179" s="277"/>
      <c r="BY179" s="277"/>
      <c r="BZ179" s="277"/>
      <c r="CA179" s="277"/>
      <c r="CB179" s="277"/>
      <c r="CC179" s="277"/>
      <c r="CD179" s="277"/>
      <c r="CE179" s="282"/>
    </row>
    <row r="180" customFormat="false" ht="15" hidden="false" customHeight="false" outlineLevel="0" collapsed="false">
      <c r="A180" s="277"/>
      <c r="B180" s="289" t="n">
        <f aca="false">B94</f>
        <v>2025</v>
      </c>
      <c r="C180" s="277"/>
      <c r="D180" s="277"/>
      <c r="E180" s="227" t="s">
        <v>16</v>
      </c>
      <c r="F180" s="227"/>
      <c r="G180" s="227"/>
      <c r="H180" s="278" t="s">
        <v>21</v>
      </c>
      <c r="I180" s="278"/>
      <c r="J180" s="278"/>
      <c r="K180" s="278"/>
      <c r="L180" s="278"/>
      <c r="M180" s="278"/>
      <c r="N180" s="290" t="s">
        <v>18</v>
      </c>
      <c r="O180" s="291" t="n">
        <f aca="false">O94</f>
        <v>2025</v>
      </c>
      <c r="P180" s="291"/>
      <c r="Q180" s="277"/>
      <c r="R180" s="277"/>
      <c r="S180" s="46" t="s">
        <v>19</v>
      </c>
      <c r="T180" s="277"/>
      <c r="U180" s="277"/>
      <c r="V180" s="277"/>
      <c r="W180" s="277"/>
      <c r="X180" s="277"/>
      <c r="Y180" s="277"/>
      <c r="Z180" s="285" t="s">
        <v>20</v>
      </c>
      <c r="AA180" s="285"/>
      <c r="AB180" s="285"/>
      <c r="AC180" s="285"/>
      <c r="AD180" s="285"/>
      <c r="AE180" s="285"/>
      <c r="AF180" s="285"/>
      <c r="AG180" s="47" t="str">
        <f aca="false">IF($B$186="","",COUNTIF($CE$186:$CE$235,"සමත් කළ හැකි"))</f>
        <v/>
      </c>
      <c r="AH180" s="47"/>
      <c r="AI180" s="48" t="str">
        <f aca="false">IF($B$186="","",(AG180/$U$178)*100)</f>
        <v/>
      </c>
      <c r="AJ180" s="48"/>
      <c r="AK180" s="277"/>
      <c r="AL180" s="277"/>
      <c r="AM180" s="277"/>
      <c r="AN180" s="277"/>
      <c r="AO180" s="277"/>
      <c r="AP180" s="281"/>
      <c r="AQ180" s="281"/>
      <c r="AR180" s="281"/>
      <c r="AS180" s="281"/>
      <c r="AT180" s="281"/>
      <c r="AU180" s="281"/>
      <c r="AV180" s="281"/>
      <c r="AW180" s="281"/>
      <c r="AX180" s="281"/>
      <c r="AY180" s="281"/>
      <c r="AZ180" s="281"/>
      <c r="BA180" s="281"/>
      <c r="BB180" s="281"/>
      <c r="BC180" s="281"/>
      <c r="BD180" s="281"/>
      <c r="BE180" s="281"/>
      <c r="BF180" s="281"/>
      <c r="BG180" s="281"/>
      <c r="BH180" s="281"/>
      <c r="BI180" s="281"/>
      <c r="BJ180" s="281"/>
      <c r="BK180" s="281"/>
      <c r="BL180" s="281"/>
      <c r="BM180" s="281"/>
      <c r="BN180" s="281"/>
      <c r="BO180" s="281"/>
      <c r="BP180" s="281"/>
      <c r="BQ180" s="281"/>
      <c r="BR180" s="281"/>
      <c r="BS180" s="281"/>
      <c r="BT180" s="281"/>
      <c r="BU180" s="281"/>
      <c r="BV180" s="281"/>
      <c r="BW180" s="281"/>
      <c r="BX180" s="277"/>
      <c r="BY180" s="277"/>
      <c r="BZ180" s="277"/>
      <c r="CA180" s="277"/>
      <c r="CB180" s="277"/>
      <c r="CC180" s="277"/>
      <c r="CD180" s="277"/>
      <c r="CE180" s="282"/>
    </row>
    <row r="181" customFormat="false" ht="15" hidden="false" customHeight="false" outlineLevel="0" collapsed="false">
      <c r="A181" s="277"/>
      <c r="B181" s="289"/>
      <c r="C181" s="277"/>
      <c r="D181" s="277"/>
      <c r="E181" s="245" t="s">
        <v>22</v>
      </c>
      <c r="F181" s="246"/>
      <c r="G181" s="246"/>
      <c r="H181" s="53"/>
      <c r="I181" s="53"/>
      <c r="J181" s="53"/>
      <c r="K181" s="53"/>
      <c r="L181" s="53"/>
      <c r="M181" s="247"/>
      <c r="N181" s="277"/>
      <c r="O181" s="277"/>
      <c r="P181" s="277"/>
      <c r="Q181" s="277"/>
      <c r="R181" s="277"/>
      <c r="S181" s="277"/>
      <c r="T181" s="277"/>
      <c r="U181" s="277"/>
      <c r="V181" s="277"/>
      <c r="W181" s="277"/>
      <c r="X181" s="277"/>
      <c r="Y181" s="277"/>
      <c r="Z181" s="285" t="s">
        <v>23</v>
      </c>
      <c r="AA181" s="285"/>
      <c r="AB181" s="285"/>
      <c r="AC181" s="285"/>
      <c r="AD181" s="285"/>
      <c r="AE181" s="285"/>
      <c r="AF181" s="285"/>
      <c r="AG181" s="55" t="str">
        <f aca="false">IF($B$186="","",(+AG177+AG178+AG180))</f>
        <v/>
      </c>
      <c r="AH181" s="55"/>
      <c r="AI181" s="56" t="str">
        <f aca="false">IF($B$186="","",(AG181/$U$178)*100)</f>
        <v/>
      </c>
      <c r="AJ181" s="56"/>
      <c r="AK181" s="277"/>
      <c r="AL181" s="277"/>
      <c r="AM181" s="277"/>
      <c r="AN181" s="277"/>
      <c r="AO181" s="277"/>
      <c r="AP181" s="281"/>
      <c r="AQ181" s="281"/>
      <c r="AR181" s="281"/>
      <c r="AS181" s="281"/>
      <c r="AT181" s="281"/>
      <c r="AU181" s="281"/>
      <c r="AV181" s="281"/>
      <c r="AW181" s="281"/>
      <c r="AX181" s="281"/>
      <c r="AY181" s="281"/>
      <c r="AZ181" s="281"/>
      <c r="BA181" s="281"/>
      <c r="BB181" s="281"/>
      <c r="BC181" s="281"/>
      <c r="BD181" s="281"/>
      <c r="BE181" s="281"/>
      <c r="BF181" s="281"/>
      <c r="BG181" s="281"/>
      <c r="BH181" s="281"/>
      <c r="BI181" s="281"/>
      <c r="BJ181" s="281"/>
      <c r="BK181" s="281"/>
      <c r="BL181" s="281"/>
      <c r="BM181" s="281"/>
      <c r="BN181" s="281"/>
      <c r="BO181" s="281"/>
      <c r="BP181" s="281"/>
      <c r="BQ181" s="281"/>
      <c r="BR181" s="281"/>
      <c r="BS181" s="281"/>
      <c r="BT181" s="281"/>
      <c r="BU181" s="281"/>
      <c r="BV181" s="281"/>
      <c r="BW181" s="281"/>
      <c r="BX181" s="277"/>
      <c r="BY181" s="277"/>
      <c r="BZ181" s="277"/>
      <c r="CA181" s="277"/>
      <c r="CB181" s="277"/>
      <c r="CC181" s="277"/>
      <c r="CD181" s="277"/>
      <c r="CE181" s="282"/>
    </row>
    <row r="182" customFormat="false" ht="15" hidden="false" customHeight="false" outlineLevel="0" collapsed="false">
      <c r="A182" s="277"/>
      <c r="B182" s="277"/>
      <c r="C182" s="277"/>
      <c r="D182" s="277"/>
      <c r="E182" s="277"/>
      <c r="F182" s="277"/>
      <c r="G182" s="277"/>
      <c r="H182" s="277"/>
      <c r="I182" s="277"/>
      <c r="J182" s="277"/>
      <c r="K182" s="277"/>
      <c r="L182" s="277"/>
      <c r="M182" s="277"/>
      <c r="N182" s="277"/>
      <c r="O182" s="277"/>
      <c r="P182" s="277"/>
      <c r="Q182" s="277"/>
      <c r="R182" s="277"/>
      <c r="S182" s="277"/>
      <c r="T182" s="277"/>
      <c r="U182" s="277"/>
      <c r="V182" s="277"/>
      <c r="W182" s="277"/>
      <c r="X182" s="277"/>
      <c r="Y182" s="277"/>
      <c r="Z182" s="292" t="s">
        <v>24</v>
      </c>
      <c r="AA182" s="293"/>
      <c r="AB182" s="293"/>
      <c r="AC182" s="293"/>
      <c r="AD182" s="293"/>
      <c r="AE182" s="293"/>
      <c r="AF182" s="293"/>
      <c r="AG182" s="294" t="str">
        <f aca="false">IF(B186="","",COUNTIF($CE$186:$CE$235,"W9"))</f>
        <v/>
      </c>
      <c r="AH182" s="294"/>
      <c r="AI182" s="295" t="str">
        <f aca="false">IF($B$186="","",(AG182/$U$178)*100)</f>
        <v/>
      </c>
      <c r="AJ182" s="295"/>
      <c r="AK182" s="277"/>
      <c r="AL182" s="296"/>
      <c r="AM182" s="277"/>
      <c r="AN182" s="277"/>
      <c r="AO182" s="277"/>
      <c r="AP182" s="281"/>
      <c r="AQ182" s="281"/>
      <c r="AR182" s="281"/>
      <c r="AS182" s="281"/>
      <c r="AT182" s="281"/>
      <c r="AU182" s="281"/>
      <c r="AV182" s="281"/>
      <c r="AW182" s="281"/>
      <c r="AX182" s="281"/>
      <c r="AY182" s="281"/>
      <c r="AZ182" s="281"/>
      <c r="BA182" s="281"/>
      <c r="BB182" s="281"/>
      <c r="BC182" s="281"/>
      <c r="BD182" s="281"/>
      <c r="BE182" s="281"/>
      <c r="BF182" s="281"/>
      <c r="BG182" s="281"/>
      <c r="BH182" s="281"/>
      <c r="BI182" s="281"/>
      <c r="BJ182" s="281"/>
      <c r="BK182" s="281"/>
      <c r="BL182" s="281"/>
      <c r="BM182" s="281"/>
      <c r="BN182" s="281"/>
      <c r="BO182" s="281"/>
      <c r="BP182" s="281"/>
      <c r="BQ182" s="281"/>
      <c r="BR182" s="281"/>
      <c r="BS182" s="281"/>
      <c r="BT182" s="281"/>
      <c r="BU182" s="281"/>
      <c r="BV182" s="281"/>
      <c r="BW182" s="281"/>
      <c r="BX182" s="277"/>
      <c r="BY182" s="277"/>
      <c r="BZ182" s="277"/>
      <c r="CA182" s="277"/>
      <c r="CB182" s="277"/>
      <c r="CC182" s="277"/>
      <c r="CD182" s="277"/>
      <c r="CE182" s="282"/>
    </row>
    <row r="183" customFormat="false" ht="14.25" hidden="false" customHeight="true" outlineLevel="0" collapsed="false">
      <c r="A183" s="65" t="s">
        <v>25</v>
      </c>
      <c r="B183" s="66" t="s">
        <v>26</v>
      </c>
      <c r="C183" s="297" t="s">
        <v>27</v>
      </c>
      <c r="D183" s="298" t="s">
        <v>28</v>
      </c>
      <c r="E183" s="69" t="s">
        <v>29</v>
      </c>
      <c r="F183" s="69"/>
      <c r="G183" s="70" t="s">
        <v>30</v>
      </c>
      <c r="H183" s="70"/>
      <c r="I183" s="70"/>
      <c r="J183" s="70"/>
      <c r="K183" s="71" t="s">
        <v>31</v>
      </c>
      <c r="L183" s="72" t="s">
        <v>32</v>
      </c>
      <c r="M183" s="72" t="s">
        <v>33</v>
      </c>
      <c r="N183" s="73" t="s">
        <v>34</v>
      </c>
      <c r="O183" s="74" t="s">
        <v>35</v>
      </c>
      <c r="P183" s="74"/>
      <c r="Q183" s="74"/>
      <c r="R183" s="74"/>
      <c r="S183" s="74"/>
      <c r="T183" s="74"/>
      <c r="U183" s="74"/>
      <c r="V183" s="74"/>
      <c r="W183" s="70" t="s">
        <v>36</v>
      </c>
      <c r="X183" s="70"/>
      <c r="Y183" s="70"/>
      <c r="Z183" s="70"/>
      <c r="AA183" s="70"/>
      <c r="AB183" s="70"/>
      <c r="AC183" s="70"/>
      <c r="AD183" s="70"/>
      <c r="AE183" s="70" t="s">
        <v>37</v>
      </c>
      <c r="AF183" s="70"/>
      <c r="AG183" s="70"/>
      <c r="AH183" s="70"/>
      <c r="AI183" s="70"/>
      <c r="AJ183" s="70"/>
      <c r="AK183" s="70"/>
      <c r="AL183" s="70"/>
      <c r="AM183" s="75" t="s">
        <v>38</v>
      </c>
      <c r="AN183" s="76" t="s">
        <v>39</v>
      </c>
      <c r="AO183" s="77" t="s">
        <v>40</v>
      </c>
      <c r="AP183" s="78" t="s">
        <v>29</v>
      </c>
      <c r="AQ183" s="78"/>
      <c r="AR183" s="79" t="s">
        <v>30</v>
      </c>
      <c r="AS183" s="79"/>
      <c r="AT183" s="79"/>
      <c r="AU183" s="79"/>
      <c r="AV183" s="71" t="s">
        <v>31</v>
      </c>
      <c r="AW183" s="72" t="s">
        <v>32</v>
      </c>
      <c r="AX183" s="72" t="s">
        <v>33</v>
      </c>
      <c r="AY183" s="73" t="s">
        <v>34</v>
      </c>
      <c r="AZ183" s="80" t="s">
        <v>35</v>
      </c>
      <c r="BA183" s="80"/>
      <c r="BB183" s="80"/>
      <c r="BC183" s="80"/>
      <c r="BD183" s="80"/>
      <c r="BE183" s="80"/>
      <c r="BF183" s="80"/>
      <c r="BG183" s="80"/>
      <c r="BH183" s="81" t="s">
        <v>36</v>
      </c>
      <c r="BI183" s="81"/>
      <c r="BJ183" s="81"/>
      <c r="BK183" s="81"/>
      <c r="BL183" s="81"/>
      <c r="BM183" s="81"/>
      <c r="BN183" s="81"/>
      <c r="BO183" s="81"/>
      <c r="BP183" s="81" t="s">
        <v>37</v>
      </c>
      <c r="BQ183" s="81"/>
      <c r="BR183" s="81"/>
      <c r="BS183" s="81"/>
      <c r="BT183" s="81"/>
      <c r="BU183" s="81"/>
      <c r="BV183" s="81"/>
      <c r="BW183" s="81"/>
      <c r="BX183" s="70"/>
      <c r="BY183" s="70"/>
      <c r="BZ183" s="70"/>
      <c r="CA183" s="70"/>
      <c r="CB183" s="70"/>
      <c r="CC183" s="70"/>
      <c r="CD183" s="70"/>
      <c r="CE183" s="82"/>
    </row>
    <row r="184" customFormat="false" ht="104.25" hidden="false" customHeight="true" outlineLevel="0" collapsed="false">
      <c r="A184" s="65"/>
      <c r="B184" s="66"/>
      <c r="C184" s="297"/>
      <c r="D184" s="298"/>
      <c r="E184" s="102" t="str">
        <f aca="false">'විෂය තොරතුරු'!M13</f>
        <v>සිංහල භාෂාව හා සාහිත්‍යය</v>
      </c>
      <c r="F184" s="103" t="str">
        <f aca="false">'විෂය තොරතුරු'!N13</f>
        <v/>
      </c>
      <c r="G184" s="102" t="str">
        <f aca="false">'විෂය තොරතුරු'!O13</f>
        <v>බුද්ධ ධර්මය</v>
      </c>
      <c r="H184" s="104" t="str">
        <f aca="false">'විෂය තොරතුරු'!P13</f>
        <v>කතෝලික ධර්මය</v>
      </c>
      <c r="I184" s="104" t="str">
        <f aca="false">'විෂය තොරතුරු'!Q13</f>
        <v>ක්‍රිස්තියානි ධර්මය (ඉංග්‍රීසි)</v>
      </c>
      <c r="J184" s="103" t="str">
        <f aca="false">'විෂය තොරතුරු'!R13</f>
        <v/>
      </c>
      <c r="K184" s="71"/>
      <c r="L184" s="72"/>
      <c r="M184" s="72"/>
      <c r="N184" s="73"/>
      <c r="O184" s="102" t="str">
        <f aca="false">'විෂය තොරතුරු'!W13</f>
        <v>ව්‍යාපාර හා ගිණුම්කරණ අධ්‍යයනය</v>
      </c>
      <c r="P184" s="104" t="str">
        <f aca="false">'විෂය තොරතුරු'!X13</f>
        <v>පුරවැසි අධ්‍යාපනය</v>
      </c>
      <c r="Q184" s="104" t="str">
        <f aca="false">'විෂය තොරතුරු'!Y13</f>
        <v>දෙවන භාෂාවක් ලෙස (දෙමල)</v>
      </c>
      <c r="R184" s="104" t="str">
        <f aca="false">'විෂය තොරතුරු'!Z13</f>
        <v>භුගෝල විද්‍යාව</v>
      </c>
      <c r="S184" s="104" t="str">
        <f aca="false">'විෂය තොරතුරු'!AA13</f>
        <v/>
      </c>
      <c r="T184" s="104" t="str">
        <f aca="false">'විෂය තොරතුරු'!AB13</f>
        <v/>
      </c>
      <c r="U184" s="104" t="str">
        <f aca="false">'විෂය තොරතුරු'!AC13</f>
        <v/>
      </c>
      <c r="V184" s="103" t="str">
        <f aca="false">'විෂය තොරතුරු'!AD13</f>
        <v/>
      </c>
      <c r="W184" s="102" t="str">
        <f aca="false">'විෂය තොරතුරු'!AE13</f>
        <v>චිත්‍ර</v>
      </c>
      <c r="X184" s="104" t="str">
        <f aca="false">'විෂය තොරතුරු'!AF13</f>
        <v>නැටුම් (දේශීය)</v>
      </c>
      <c r="Y184" s="104" t="str">
        <f aca="false">'විෂය තොරතුරු'!AG13</f>
        <v>සංගීතය (පෙරදිග)</v>
      </c>
      <c r="Z184" s="104" t="str">
        <f aca="false">'විෂය තොරතුරු'!AH13</f>
        <v>සංගීතය (අපරදිග)</v>
      </c>
      <c r="AA184" s="104" t="str">
        <f aca="false">'විෂය තොරතුරු'!AI13</f>
        <v>නාට්‍ය හා රංග කලාව (සිංහල)</v>
      </c>
      <c r="AB184" s="104" t="str">
        <f aca="false">'විෂය තොරතුරු'!AJ13</f>
        <v>සාහිත්‍ය රසාස්වාදය (ඉංග්‍රිසි)</v>
      </c>
      <c r="AC184" s="104" t="str">
        <f aca="false">'විෂය තොරතුරු'!AK13</f>
        <v/>
      </c>
      <c r="AD184" s="103" t="str">
        <f aca="false">'විෂය තොරතුරු'!AL13</f>
        <v/>
      </c>
      <c r="AE184" s="102" t="str">
        <f aca="false">'විෂය තොරතුරු'!AM13</f>
        <v>තොරතුරු සන්නිවේදන තාක්ෂණය</v>
      </c>
      <c r="AF184" s="104" t="str">
        <f aca="false">'විෂය තොරතුරු'!AN13</f>
        <v>සන්නිවේදන මාධ්‍ය අධ්‍ය්‍යනය</v>
      </c>
      <c r="AG184" s="104" t="str">
        <f aca="false">'විෂය තොරතුරු'!AO13</f>
        <v>සෞඛ්‍ය හා ශාරීරික අධ්‍යාපනය</v>
      </c>
      <c r="AH184" s="104" t="str">
        <f aca="false">'විෂය තොරතුරු'!AP13</f>
        <v/>
      </c>
      <c r="AI184" s="104" t="str">
        <f aca="false">'විෂය තොරතුරු'!AQ13</f>
        <v/>
      </c>
      <c r="AJ184" s="104" t="str">
        <f aca="false">'විෂය තොරතුරු'!AR13</f>
        <v/>
      </c>
      <c r="AK184" s="104" t="str">
        <f aca="false">'විෂය තොරතුරු'!AS13</f>
        <v/>
      </c>
      <c r="AL184" s="103" t="str">
        <f aca="false">'විෂය තොරතුරු'!AT13</f>
        <v/>
      </c>
      <c r="AM184" s="75"/>
      <c r="AN184" s="76"/>
      <c r="AO184" s="77"/>
      <c r="AP184" s="105" t="str">
        <f aca="false">E184</f>
        <v>සිංහල භාෂාව හා සාහිත්‍යය</v>
      </c>
      <c r="AQ184" s="104" t="str">
        <f aca="false">F184</f>
        <v/>
      </c>
      <c r="AR184" s="104" t="str">
        <f aca="false">G184</f>
        <v>බුද්ධ ධර්මය</v>
      </c>
      <c r="AS184" s="104" t="str">
        <f aca="false">H184</f>
        <v>කතෝලික ධර්මය</v>
      </c>
      <c r="AT184" s="104" t="str">
        <f aca="false">I184</f>
        <v>ක්‍රිස්තියානි ධර්මය (ඉංග්‍රීසි)</v>
      </c>
      <c r="AU184" s="106" t="str">
        <f aca="false">J184</f>
        <v/>
      </c>
      <c r="AV184" s="71"/>
      <c r="AW184" s="72"/>
      <c r="AX184" s="72"/>
      <c r="AY184" s="73"/>
      <c r="AZ184" s="105" t="str">
        <f aca="false">O184</f>
        <v>ව්‍යාපාර හා ගිණුම්කරණ අධ්‍යයනය</v>
      </c>
      <c r="BA184" s="104" t="str">
        <f aca="false">P184</f>
        <v>පුරවැසි අධ්‍යාපනය</v>
      </c>
      <c r="BB184" s="104" t="str">
        <f aca="false">Q184</f>
        <v>දෙවන භාෂාවක් ලෙස (දෙමල)</v>
      </c>
      <c r="BC184" s="104" t="str">
        <f aca="false">R184</f>
        <v>භුගෝල විද්‍යාව</v>
      </c>
      <c r="BD184" s="104" t="str">
        <f aca="false">S184</f>
        <v/>
      </c>
      <c r="BE184" s="104" t="str">
        <f aca="false">T184</f>
        <v/>
      </c>
      <c r="BF184" s="104" t="str">
        <f aca="false">U184</f>
        <v/>
      </c>
      <c r="BG184" s="106" t="str">
        <f aca="false">V184</f>
        <v/>
      </c>
      <c r="BH184" s="102" t="str">
        <f aca="false">W184</f>
        <v>චිත්‍ර</v>
      </c>
      <c r="BI184" s="104" t="str">
        <f aca="false">X184</f>
        <v>නැටුම් (දේශීය)</v>
      </c>
      <c r="BJ184" s="104" t="str">
        <f aca="false">Y184</f>
        <v>සංගීතය (පෙරදිග)</v>
      </c>
      <c r="BK184" s="104" t="str">
        <f aca="false">Z184</f>
        <v>සංගීතය (අපරදිග)</v>
      </c>
      <c r="BL184" s="104" t="str">
        <f aca="false">AA184</f>
        <v>නාට්‍ය හා රංග කලාව (සිංහල)</v>
      </c>
      <c r="BM184" s="104" t="str">
        <f aca="false">AB184</f>
        <v>සාහිත්‍ය රසාස්වාදය (ඉංග්‍රිසි)</v>
      </c>
      <c r="BN184" s="104" t="str">
        <f aca="false">AC184</f>
        <v/>
      </c>
      <c r="BO184" s="103" t="str">
        <f aca="false">AD184</f>
        <v/>
      </c>
      <c r="BP184" s="102" t="str">
        <f aca="false">AE184</f>
        <v>තොරතුරු සන්නිවේදන තාක්ෂණය</v>
      </c>
      <c r="BQ184" s="104" t="str">
        <f aca="false">AF184</f>
        <v>සන්නිවේදන මාධ්‍ය අධ්‍ය්‍යනය</v>
      </c>
      <c r="BR184" s="104" t="str">
        <f aca="false">AG184</f>
        <v>සෞඛ්‍ය හා ශාරීරික අධ්‍යාපනය</v>
      </c>
      <c r="BS184" s="104" t="str">
        <f aca="false">AH184</f>
        <v/>
      </c>
      <c r="BT184" s="104" t="str">
        <f aca="false">AI184</f>
        <v/>
      </c>
      <c r="BU184" s="104" t="str">
        <f aca="false">AJ184</f>
        <v/>
      </c>
      <c r="BV184" s="104" t="str">
        <f aca="false">AK184</f>
        <v/>
      </c>
      <c r="BW184" s="103" t="str">
        <f aca="false">AL184</f>
        <v/>
      </c>
      <c r="BX184" s="107" t="s">
        <v>1</v>
      </c>
      <c r="BY184" s="108" t="s">
        <v>6</v>
      </c>
      <c r="BZ184" s="108" t="s">
        <v>10</v>
      </c>
      <c r="CA184" s="108" t="s">
        <v>14</v>
      </c>
      <c r="CB184" s="109" t="s">
        <v>19</v>
      </c>
      <c r="CC184" s="102" t="s">
        <v>41</v>
      </c>
      <c r="CD184" s="103" t="s">
        <v>42</v>
      </c>
      <c r="CE184" s="110" t="s">
        <v>43</v>
      </c>
    </row>
    <row r="185" customFormat="false" ht="15" hidden="false" customHeight="false" outlineLevel="0" collapsed="false">
      <c r="A185" s="122"/>
      <c r="B185" s="123"/>
      <c r="C185" s="124"/>
      <c r="D185" s="125"/>
      <c r="E185" s="126"/>
      <c r="F185" s="127"/>
      <c r="G185" s="126"/>
      <c r="H185" s="128"/>
      <c r="I185" s="128"/>
      <c r="J185" s="127"/>
      <c r="K185" s="129"/>
      <c r="L185" s="130"/>
      <c r="M185" s="130"/>
      <c r="N185" s="131"/>
      <c r="O185" s="126"/>
      <c r="P185" s="128"/>
      <c r="Q185" s="128"/>
      <c r="R185" s="128"/>
      <c r="S185" s="128"/>
      <c r="T185" s="128"/>
      <c r="U185" s="128"/>
      <c r="V185" s="127"/>
      <c r="W185" s="126"/>
      <c r="X185" s="128"/>
      <c r="Y185" s="128"/>
      <c r="Z185" s="128"/>
      <c r="AA185" s="128"/>
      <c r="AB185" s="128"/>
      <c r="AC185" s="128"/>
      <c r="AD185" s="127"/>
      <c r="AE185" s="126"/>
      <c r="AF185" s="128"/>
      <c r="AG185" s="128"/>
      <c r="AH185" s="128"/>
      <c r="AI185" s="128"/>
      <c r="AJ185" s="128"/>
      <c r="AK185" s="128"/>
      <c r="AL185" s="127"/>
      <c r="AM185" s="132"/>
      <c r="AN185" s="133"/>
      <c r="AO185" s="134"/>
      <c r="AP185" s="112"/>
      <c r="AQ185" s="111"/>
      <c r="AR185" s="111"/>
      <c r="AS185" s="111"/>
      <c r="AT185" s="111"/>
      <c r="AU185" s="113"/>
      <c r="AV185" s="135"/>
      <c r="AW185" s="86"/>
      <c r="AX185" s="86"/>
      <c r="AY185" s="136"/>
      <c r="AZ185" s="112"/>
      <c r="BA185" s="111"/>
      <c r="BB185" s="111"/>
      <c r="BC185" s="111"/>
      <c r="BD185" s="111"/>
      <c r="BE185" s="111"/>
      <c r="BF185" s="111"/>
      <c r="BG185" s="113"/>
      <c r="BH185" s="114"/>
      <c r="BI185" s="111"/>
      <c r="BJ185" s="111"/>
      <c r="BK185" s="111"/>
      <c r="BL185" s="111"/>
      <c r="BM185" s="111"/>
      <c r="BN185" s="111"/>
      <c r="BO185" s="115"/>
      <c r="BP185" s="114"/>
      <c r="BQ185" s="111"/>
      <c r="BR185" s="111"/>
      <c r="BS185" s="111"/>
      <c r="BT185" s="111"/>
      <c r="BU185" s="111"/>
      <c r="BV185" s="111"/>
      <c r="BW185" s="115"/>
      <c r="BX185" s="137"/>
      <c r="BY185" s="259"/>
      <c r="BZ185" s="259"/>
      <c r="CA185" s="259"/>
      <c r="CB185" s="260"/>
      <c r="CC185" s="126"/>
      <c r="CD185" s="127"/>
      <c r="CE185" s="140"/>
    </row>
    <row r="186" customFormat="false" ht="13.8" hidden="false" customHeight="false" outlineLevel="0" collapsed="false">
      <c r="A186" s="160" t="n">
        <v>1</v>
      </c>
      <c r="B186" s="161"/>
      <c r="C186" s="161"/>
      <c r="D186" s="162"/>
      <c r="E186" s="163"/>
      <c r="F186" s="164"/>
      <c r="G186" s="163"/>
      <c r="H186" s="165"/>
      <c r="I186" s="165"/>
      <c r="J186" s="164"/>
      <c r="K186" s="163"/>
      <c r="L186" s="165"/>
      <c r="M186" s="165"/>
      <c r="N186" s="164"/>
      <c r="O186" s="163"/>
      <c r="P186" s="165"/>
      <c r="Q186" s="165"/>
      <c r="R186" s="165"/>
      <c r="S186" s="165"/>
      <c r="T186" s="165"/>
      <c r="U186" s="165"/>
      <c r="V186" s="164"/>
      <c r="W186" s="163"/>
      <c r="X186" s="165"/>
      <c r="Y186" s="165"/>
      <c r="Z186" s="165"/>
      <c r="AA186" s="165"/>
      <c r="AB186" s="165"/>
      <c r="AC186" s="165"/>
      <c r="AD186" s="164"/>
      <c r="AE186" s="163"/>
      <c r="AF186" s="165"/>
      <c r="AG186" s="165"/>
      <c r="AH186" s="165"/>
      <c r="AI186" s="165"/>
      <c r="AJ186" s="165"/>
      <c r="AK186" s="165"/>
      <c r="AL186" s="166"/>
      <c r="AM186" s="167" t="str">
        <f aca="false">IF(B186="","",SUM(E186:AL186))</f>
        <v/>
      </c>
      <c r="AN186" s="168" t="str">
        <f aca="false">IF(B186="","",AM186/9)</f>
        <v/>
      </c>
      <c r="AO186" s="169" t="str">
        <f aca="false">IF(B186="","",IF(AM186=0,"-",RANK(AM186,$AM$186:$AM$235,0)))</f>
        <v/>
      </c>
      <c r="AP186" s="167" t="str">
        <f aca="false">IF(E186="","",IF(E186="-","-",IF(UPPER(E186)="AB","+",VLOOKUP(E186,'විෂය තොරතුරු'!$P$24:$Q$28,2))))</f>
        <v/>
      </c>
      <c r="AQ186" s="168" t="str">
        <f aca="false">IF(F186="","",IF(F186="-","-",IF(UPPER(F186)="AB","+",VLOOKUP(F186,'විෂය තොරතුරු'!$P$24:$Q$28,2))))</f>
        <v/>
      </c>
      <c r="AR186" s="168" t="str">
        <f aca="false">IF(G186="","",IF(G186="-","-",IF(UPPER(G186)="AB","+",VLOOKUP(G186,'විෂය තොරතුරු'!$P$24:$Q$28,2))))</f>
        <v/>
      </c>
      <c r="AS186" s="168" t="str">
        <f aca="false">IF(H186="","",IF(H186="-","-",IF(UPPER(H186)="AB","+",VLOOKUP(H186,'විෂය තොරතුරු'!$P$24:$Q$28,2))))</f>
        <v/>
      </c>
      <c r="AT186" s="168" t="str">
        <f aca="false">IF(I186="","",IF(I186="-","-",IF(UPPER(I186)="AB","+",VLOOKUP(I186,'විෂය තොරතුරු'!$P$24:$Q$28,2))))</f>
        <v/>
      </c>
      <c r="AU186" s="170" t="str">
        <f aca="false">IF(J186="","",IF(J186="-","-",IF(UPPER(J186)="AB","+",VLOOKUP(J186,'විෂය තොරතුරු'!$P$24:$Q$28,2))))</f>
        <v/>
      </c>
      <c r="AV186" s="171" t="str">
        <f aca="false">IF(K186="","",IF(K186="-","-",IF(UPPER(K186)="AB","+",VLOOKUP(K186,'විෂය තොරතුරු'!$P$24:$Q$28,2))))</f>
        <v/>
      </c>
      <c r="AW186" s="168" t="str">
        <f aca="false">IF(L186="","",IF(L186="-","-",IF(UPPER(L186)="AB","+",VLOOKUP(L186,'විෂය තොරතුරු'!$P$24:$Q$28,2))))</f>
        <v/>
      </c>
      <c r="AX186" s="168" t="str">
        <f aca="false">IF(M186="","",IF(M186="-","-",IF(UPPER(M186)="AB","+",VLOOKUP(M186,'විෂය තොරතුරු'!$P$24:$Q$28,2))))</f>
        <v/>
      </c>
      <c r="AY186" s="169" t="str">
        <f aca="false">IF(N186="","",IF(N186="-","-",IF(UPPER(N186)="AB","+",VLOOKUP(N186,'විෂය තොරතුරු'!$P$24:$Q$28,2))))</f>
        <v/>
      </c>
      <c r="AZ186" s="167" t="str">
        <f aca="false">IF(O186="","",IF(O186="-","-",IF(UPPER(O186)="AB","+",VLOOKUP(O186,'විෂය තොරතුරු'!$P$24:$Q$28,2))))</f>
        <v/>
      </c>
      <c r="BA186" s="168" t="str">
        <f aca="false">IF(P186="","",IF(P186="-","-",IF(UPPER(P186)="AB","+",VLOOKUP(P186,'විෂය තොරතුරු'!$P$24:$Q$28,2))))</f>
        <v/>
      </c>
      <c r="BB186" s="168" t="str">
        <f aca="false">IF(Q186="","",IF(Q186="-","-",IF(UPPER(Q186)="AB","+",VLOOKUP(Q186,'විෂය තොරතුරු'!$P$24:$Q$28,2))))</f>
        <v/>
      </c>
      <c r="BC186" s="168" t="str">
        <f aca="false">IF(R186="","",IF(R186="-","-",IF(UPPER(R186)="AB","+",VLOOKUP(R186,'විෂය තොරතුරු'!$P$24:$Q$28,2))))</f>
        <v/>
      </c>
      <c r="BD186" s="168" t="str">
        <f aca="false">IF(S186="","",IF(S186="-","-",IF(UPPER(S186)="AB","+",VLOOKUP(S186,'විෂය තොරතුරු'!$P$24:$Q$28,2))))</f>
        <v/>
      </c>
      <c r="BE186" s="168" t="str">
        <f aca="false">IF(T186="","",IF(T186="-","-",IF(UPPER(T186)="AB","+",VLOOKUP(T186,'විෂය තොරතුරු'!$P$24:$Q$28,2))))</f>
        <v/>
      </c>
      <c r="BF186" s="168" t="str">
        <f aca="false">IF(U186="","",IF(U186="-","-",IF(UPPER(U186)="AB","+",VLOOKUP(U186,'විෂය තොරතුරු'!$P$24:$Q$28,2))))</f>
        <v/>
      </c>
      <c r="BG186" s="170" t="str">
        <f aca="false">IF(V186="","",IF(V186="-","-",IF(UPPER(V186)="AB","+",VLOOKUP(V186,'විෂය තොරතුරු'!$P$24:$Q$28,2))))</f>
        <v/>
      </c>
      <c r="BH186" s="171" t="str">
        <f aca="false">IF(W186="","",IF(W186="-","-",IF(UPPER(W186)="AB","+",VLOOKUP(W186,'විෂය තොරතුරු'!$P$24:$Q$28,2))))</f>
        <v/>
      </c>
      <c r="BI186" s="168" t="str">
        <f aca="false">IF(X186="","",IF(X186="-","-",IF(UPPER(X186)="AB","+",VLOOKUP(X186,'විෂය තොරතුරු'!$P$24:$Q$28,2))))</f>
        <v/>
      </c>
      <c r="BJ186" s="168" t="str">
        <f aca="false">IF(Y186="","",IF(Y186="-","-",IF(UPPER(Y186)="AB","+",VLOOKUP(Y186,'විෂය තොරතුරු'!$P$24:$Q$28,2))))</f>
        <v/>
      </c>
      <c r="BK186" s="168" t="str">
        <f aca="false">IF(Z186="","",IF(Z186="-","-",IF(UPPER(Z186)="AB","+",VLOOKUP(Z186,'විෂය තොරතුරු'!$P$24:$Q$28,2))))</f>
        <v/>
      </c>
      <c r="BL186" s="168" t="str">
        <f aca="false">IF(AA186="","",IF(AA186="-","-",IF(UPPER(AA186)="AB","+",VLOOKUP(AA186,'විෂය තොරතුරු'!$P$24:$Q$28,2))))</f>
        <v/>
      </c>
      <c r="BM186" s="168" t="str">
        <f aca="false">IF(AB186="","",IF(AB186="-","-",IF(UPPER(AB186)="AB","+",VLOOKUP(AB186,'විෂය තොරතුරු'!$P$24:$Q$28,2))))</f>
        <v/>
      </c>
      <c r="BN186" s="168" t="str">
        <f aca="false">IF(AC186="","",IF(AC186="-","-",IF(UPPER(AC186)="AB","+",VLOOKUP(AC186,'විෂය තොරතුරු'!$P$24:$Q$28,2))))</f>
        <v/>
      </c>
      <c r="BO186" s="169" t="str">
        <f aca="false">IF(AD186="","",IF(AD186="-","-",IF(UPPER(AD186)="AB","+",VLOOKUP(AD186,'විෂය තොරතුරු'!$P$24:$Q$28,2))))</f>
        <v/>
      </c>
      <c r="BP186" s="171" t="str">
        <f aca="false">IF(AE186="","",IF(AE186="-","-",IF(UPPER(AE186)="AB","+",VLOOKUP(AE186,'විෂය තොරතුරු'!$P$24:$Q$28,2))))</f>
        <v/>
      </c>
      <c r="BQ186" s="168" t="str">
        <f aca="false">IF(AF186="","",IF(AF186="-","-",IF(UPPER(AF186)="AB","+",VLOOKUP(AF186,'විෂය තොරතුරු'!$P$24:$Q$28,2))))</f>
        <v/>
      </c>
      <c r="BR186" s="168" t="str">
        <f aca="false">IF(AG186="","",IF(AG186="-","-",IF(UPPER(AG186)="AB","+",VLOOKUP(AG186,'විෂය තොරතුරු'!$P$24:$Q$28,2))))</f>
        <v/>
      </c>
      <c r="BS186" s="168" t="str">
        <f aca="false">IF(AH186="","",IF(AH186="-","-",IF(UPPER(AH186)="AB","+",VLOOKUP(AH186,'විෂය තොරතුරු'!$P$24:$Q$28,2))))</f>
        <v/>
      </c>
      <c r="BT186" s="168" t="str">
        <f aca="false">IF(AI186="","",IF(AI186="-","-",IF(UPPER(AI186)="AB","+",VLOOKUP(AI186,'විෂය තොරතුරු'!$P$24:$Q$28,2))))</f>
        <v/>
      </c>
      <c r="BU186" s="168" t="str">
        <f aca="false">IF(AJ186="","",IF(AJ186="-","-",IF(UPPER(AJ186)="AB","+",VLOOKUP(AJ186,'විෂය තොරතුරු'!$P$24:$Q$28,2))))</f>
        <v/>
      </c>
      <c r="BV186" s="168" t="str">
        <f aca="false">IF(AK186="","",IF(AK186="-","-",IF(UPPER(AK186)="AB","+",VLOOKUP(AK186,'විෂය තොරතුරු'!$P$24:$Q$28,2))))</f>
        <v/>
      </c>
      <c r="BW186" s="169" t="str">
        <f aca="false">IF(AL186="","",IF(AL186="-","-",IF(UPPER(AL186)="AB","+",VLOOKUP(AL186,'විෂය තොරතුරු'!$P$24:$Q$28,2))))</f>
        <v/>
      </c>
      <c r="BX186" s="171" t="str">
        <f aca="false">IF($B186="","",COUNTIF($AP186:$BW186,"A"))</f>
        <v/>
      </c>
      <c r="BY186" s="171" t="str">
        <f aca="false">IF($B186="","",COUNTIF($AP186:$BW186,"B"))</f>
        <v/>
      </c>
      <c r="BZ186" s="171" t="str">
        <f aca="false">IF($B186="","",COUNTIF($AP186:$BW186,"C"))</f>
        <v/>
      </c>
      <c r="CA186" s="171" t="str">
        <f aca="false">IF($B186="","",COUNTIF($AP186:$BW186,"S"))</f>
        <v/>
      </c>
      <c r="CB186" s="171" t="str">
        <f aca="false">IF($B186="","",COUNTIF($AP186:$BW186,"W"))</f>
        <v/>
      </c>
      <c r="CC186" s="171" t="str">
        <f aca="false">IF(B186="","",SUM(BX186:CA186))</f>
        <v/>
      </c>
      <c r="CD186" s="169" t="str">
        <f aca="false">IF(B186="","",SUM(BX186:BZ186))</f>
        <v/>
      </c>
      <c r="CE186" s="172" t="str">
        <f aca="false">IF(B186="","",IF(AND(CC186&gt;=6,CD186&gt;=3,OR(E186&gt;=35,F186&gt;=35),L186&gt;=35),"6/3 සමත්",IF(AND(CC186&gt;=5,CD186&gt;=3,OR(E186&gt;=35,F186&gt;=35,L186&gt;=35)),"5/3 සමත්",IF(AND(CC186&gt;=4,CD186&gt;=1,OR(E186&gt;=20,F186&gt;=20,L186&gt;=20)),"සමත් කළ හැකි",IF(CB186=9,"W9","අසමත් ?")))))</f>
        <v/>
      </c>
      <c r="CG186" s="2" t="n">
        <f aca="false">50-COUNTIF($CE$186:$CE$235,"")</f>
        <v>0</v>
      </c>
    </row>
    <row r="187" customFormat="false" ht="13.8" hidden="false" customHeight="false" outlineLevel="0" collapsed="false">
      <c r="A187" s="160" t="n">
        <v>2</v>
      </c>
      <c r="B187" s="161"/>
      <c r="C187" s="161"/>
      <c r="D187" s="162"/>
      <c r="E187" s="163"/>
      <c r="F187" s="164"/>
      <c r="G187" s="163"/>
      <c r="H187" s="165"/>
      <c r="I187" s="165"/>
      <c r="J187" s="164"/>
      <c r="K187" s="163"/>
      <c r="L187" s="165"/>
      <c r="M187" s="165"/>
      <c r="N187" s="164"/>
      <c r="O187" s="163"/>
      <c r="P187" s="165"/>
      <c r="Q187" s="165"/>
      <c r="R187" s="165"/>
      <c r="S187" s="165"/>
      <c r="T187" s="165"/>
      <c r="U187" s="165"/>
      <c r="V187" s="164"/>
      <c r="W187" s="163"/>
      <c r="X187" s="165"/>
      <c r="Y187" s="165"/>
      <c r="Z187" s="165"/>
      <c r="AA187" s="165"/>
      <c r="AB187" s="165"/>
      <c r="AC187" s="165"/>
      <c r="AD187" s="164"/>
      <c r="AE187" s="163"/>
      <c r="AF187" s="165"/>
      <c r="AG187" s="165"/>
      <c r="AH187" s="165"/>
      <c r="AI187" s="165"/>
      <c r="AJ187" s="165"/>
      <c r="AK187" s="165"/>
      <c r="AL187" s="166"/>
      <c r="AM187" s="167" t="str">
        <f aca="false">IF(B187="","",SUM(E187:AL187))</f>
        <v/>
      </c>
      <c r="AN187" s="168" t="str">
        <f aca="false">IF(B187="","",AM187/9)</f>
        <v/>
      </c>
      <c r="AO187" s="169" t="str">
        <f aca="false">IF(B187="","",IF(AM187=0,"-",RANK(AM187,$AM$186:$AM$235,0)))</f>
        <v/>
      </c>
      <c r="AP187" s="167" t="str">
        <f aca="false">IF(E187="","",IF(E187="-","-",IF(UPPER(E187)="AB","+",VLOOKUP(E187,'විෂය තොරතුරු'!$P$24:$Q$28,2))))</f>
        <v/>
      </c>
      <c r="AQ187" s="168" t="str">
        <f aca="false">IF(F187="","",IF(F187="-","-",IF(UPPER(F187)="AB","+",VLOOKUP(F187,'විෂය තොරතුරු'!$P$24:$Q$28,2))))</f>
        <v/>
      </c>
      <c r="AR187" s="168" t="str">
        <f aca="false">IF(G187="","",IF(G187="-","-",IF(UPPER(G187)="AB","+",VLOOKUP(G187,'විෂය තොරතුරු'!$P$24:$Q$28,2))))</f>
        <v/>
      </c>
      <c r="AS187" s="168" t="str">
        <f aca="false">IF(H187="","",IF(H187="-","-",IF(UPPER(H187)="AB","+",VLOOKUP(H187,'විෂය තොරතුරු'!$P$24:$Q$28,2))))</f>
        <v/>
      </c>
      <c r="AT187" s="168" t="str">
        <f aca="false">IF(I187="","",IF(I187="-","-",IF(UPPER(I187)="AB","+",VLOOKUP(I187,'විෂය තොරතුරු'!$P$24:$Q$28,2))))</f>
        <v/>
      </c>
      <c r="AU187" s="170" t="str">
        <f aca="false">IF(J187="","",IF(J187="-","-",IF(UPPER(J187)="AB","+",VLOOKUP(J187,'විෂය තොරතුරු'!$P$24:$Q$28,2))))</f>
        <v/>
      </c>
      <c r="AV187" s="171" t="str">
        <f aca="false">IF(K187="","",IF(K187="-","-",IF(UPPER(K187)="AB","+",VLOOKUP(K187,'විෂය තොරතුරු'!$P$24:$Q$28,2))))</f>
        <v/>
      </c>
      <c r="AW187" s="168" t="str">
        <f aca="false">IF(L187="","",IF(L187="-","-",IF(UPPER(L187)="AB","+",VLOOKUP(L187,'විෂය තොරතුරු'!$P$24:$Q$28,2))))</f>
        <v/>
      </c>
      <c r="AX187" s="168" t="str">
        <f aca="false">IF(M187="","",IF(M187="-","-",IF(UPPER(M187)="AB","+",VLOOKUP(M187,'විෂය තොරතුරු'!$P$24:$Q$28,2))))</f>
        <v/>
      </c>
      <c r="AY187" s="169" t="str">
        <f aca="false">IF(N187="","",IF(N187="-","-",IF(UPPER(N187)="AB","+",VLOOKUP(N187,'විෂය තොරතුරු'!$P$24:$Q$28,2))))</f>
        <v/>
      </c>
      <c r="AZ187" s="167" t="str">
        <f aca="false">IF(O187="","",IF(O187="-","-",IF(UPPER(O187)="AB","+",VLOOKUP(O187,'විෂය තොරතුරු'!$P$24:$Q$28,2))))</f>
        <v/>
      </c>
      <c r="BA187" s="168" t="str">
        <f aca="false">IF(P187="","",IF(P187="-","-",IF(UPPER(P187)="AB","+",VLOOKUP(P187,'විෂය තොරතුරු'!$P$24:$Q$28,2))))</f>
        <v/>
      </c>
      <c r="BB187" s="168" t="str">
        <f aca="false">IF(Q187="","",IF(Q187="-","-",IF(UPPER(Q187)="AB","+",VLOOKUP(Q187,'විෂය තොරතුරු'!$P$24:$Q$28,2))))</f>
        <v/>
      </c>
      <c r="BC187" s="168" t="str">
        <f aca="false">IF(R187="","",IF(R187="-","-",IF(UPPER(R187)="AB","+",VLOOKUP(R187,'විෂය තොරතුරු'!$P$24:$Q$28,2))))</f>
        <v/>
      </c>
      <c r="BD187" s="168" t="str">
        <f aca="false">IF(S187="","",IF(S187="-","-",IF(UPPER(S187)="AB","+",VLOOKUP(S187,'විෂය තොරතුරු'!$P$24:$Q$28,2))))</f>
        <v/>
      </c>
      <c r="BE187" s="168" t="str">
        <f aca="false">IF(T187="","",IF(T187="-","-",IF(UPPER(T187)="AB","+",VLOOKUP(T187,'විෂය තොරතුරු'!$P$24:$Q$28,2))))</f>
        <v/>
      </c>
      <c r="BF187" s="168" t="str">
        <f aca="false">IF(U187="","",IF(U187="-","-",IF(UPPER(U187)="AB","+",VLOOKUP(U187,'විෂය තොරතුරු'!$P$24:$Q$28,2))))</f>
        <v/>
      </c>
      <c r="BG187" s="170" t="str">
        <f aca="false">IF(V187="","",IF(V187="-","-",IF(UPPER(V187)="AB","+",VLOOKUP(V187,'විෂය තොරතුරු'!$P$24:$Q$28,2))))</f>
        <v/>
      </c>
      <c r="BH187" s="171" t="str">
        <f aca="false">IF(W187="","",IF(W187="-","-",IF(UPPER(W187)="AB","+",VLOOKUP(W187,'විෂය තොරතුරු'!$P$24:$Q$28,2))))</f>
        <v/>
      </c>
      <c r="BI187" s="168" t="str">
        <f aca="false">IF(X187="","",IF(X187="-","-",IF(UPPER(X187)="AB","+",VLOOKUP(X187,'විෂය තොරතුරු'!$P$24:$Q$28,2))))</f>
        <v/>
      </c>
      <c r="BJ187" s="168" t="str">
        <f aca="false">IF(Y187="","",IF(Y187="-","-",IF(UPPER(Y187)="AB","+",VLOOKUP(Y187,'විෂය තොරතුරු'!$P$24:$Q$28,2))))</f>
        <v/>
      </c>
      <c r="BK187" s="168" t="str">
        <f aca="false">IF(Z187="","",IF(Z187="-","-",IF(UPPER(Z187)="AB","+",VLOOKUP(Z187,'විෂය තොරතුරු'!$P$24:$Q$28,2))))</f>
        <v/>
      </c>
      <c r="BL187" s="168" t="str">
        <f aca="false">IF(AA187="","",IF(AA187="-","-",IF(UPPER(AA187)="AB","+",VLOOKUP(AA187,'විෂය තොරතුරු'!$P$24:$Q$28,2))))</f>
        <v/>
      </c>
      <c r="BM187" s="168" t="str">
        <f aca="false">IF(AB187="","",IF(AB187="-","-",IF(UPPER(AB187)="AB","+",VLOOKUP(AB187,'විෂය තොරතුරු'!$P$24:$Q$28,2))))</f>
        <v/>
      </c>
      <c r="BN187" s="168" t="str">
        <f aca="false">IF(AC187="","",IF(AC187="-","-",IF(UPPER(AC187)="AB","+",VLOOKUP(AC187,'විෂය තොරතුරු'!$P$24:$Q$28,2))))</f>
        <v/>
      </c>
      <c r="BO187" s="169" t="str">
        <f aca="false">IF(AD187="","",IF(AD187="-","-",IF(UPPER(AD187)="AB","+",VLOOKUP(AD187,'විෂය තොරතුරු'!$P$24:$Q$28,2))))</f>
        <v/>
      </c>
      <c r="BP187" s="171" t="str">
        <f aca="false">IF(AE187="","",IF(AE187="-","-",IF(UPPER(AE187)="AB","+",VLOOKUP(AE187,'විෂය තොරතුරු'!$P$24:$Q$28,2))))</f>
        <v/>
      </c>
      <c r="BQ187" s="168" t="str">
        <f aca="false">IF(AF187="","",IF(AF187="-","-",IF(UPPER(AF187)="AB","+",VLOOKUP(AF187,'විෂය තොරතුරු'!$P$24:$Q$28,2))))</f>
        <v/>
      </c>
      <c r="BR187" s="168" t="str">
        <f aca="false">IF(AG187="","",IF(AG187="-","-",IF(UPPER(AG187)="AB","+",VLOOKUP(AG187,'විෂය තොරතුරු'!$P$24:$Q$28,2))))</f>
        <v/>
      </c>
      <c r="BS187" s="168" t="str">
        <f aca="false">IF(AH187="","",IF(AH187="-","-",IF(UPPER(AH187)="AB","+",VLOOKUP(AH187,'විෂය තොරතුරු'!$P$24:$Q$28,2))))</f>
        <v/>
      </c>
      <c r="BT187" s="168" t="str">
        <f aca="false">IF(AI187="","",IF(AI187="-","-",IF(UPPER(AI187)="AB","+",VLOOKUP(AI187,'විෂය තොරතුරු'!$P$24:$Q$28,2))))</f>
        <v/>
      </c>
      <c r="BU187" s="168" t="str">
        <f aca="false">IF(AJ187="","",IF(AJ187="-","-",IF(UPPER(AJ187)="AB","+",VLOOKUP(AJ187,'විෂය තොරතුරු'!$P$24:$Q$28,2))))</f>
        <v/>
      </c>
      <c r="BV187" s="168" t="str">
        <f aca="false">IF(AK187="","",IF(AK187="-","-",IF(UPPER(AK187)="AB","+",VLOOKUP(AK187,'විෂය තොරතුරු'!$P$24:$Q$28,2))))</f>
        <v/>
      </c>
      <c r="BW187" s="169" t="str">
        <f aca="false">IF(AL187="","",IF(AL187="-","-",IF(UPPER(AL187)="AB","+",VLOOKUP(AL187,'විෂය තොරතුරු'!$P$24:$Q$28,2))))</f>
        <v/>
      </c>
      <c r="BX187" s="171" t="str">
        <f aca="false">IF($B187="","",COUNTIF($AP187:$BW187,"A"))</f>
        <v/>
      </c>
      <c r="BY187" s="171" t="str">
        <f aca="false">IF($B187="","",COUNTIF($AP187:$BW187,"B"))</f>
        <v/>
      </c>
      <c r="BZ187" s="171" t="str">
        <f aca="false">IF($B187="","",COUNTIF($AP187:$BW187,"C"))</f>
        <v/>
      </c>
      <c r="CA187" s="171" t="str">
        <f aca="false">IF($B187="","",COUNTIF($AP187:$BW187,"S"))</f>
        <v/>
      </c>
      <c r="CB187" s="171" t="str">
        <f aca="false">IF($B187="","",COUNTIF($AP187:$BW187,"W"))</f>
        <v/>
      </c>
      <c r="CC187" s="171" t="str">
        <f aca="false">IF(B187="","",SUM(BX187:CA187))</f>
        <v/>
      </c>
      <c r="CD187" s="169" t="str">
        <f aca="false">IF(B187="","",SUM(BX187:BZ187))</f>
        <v/>
      </c>
      <c r="CE187" s="172" t="str">
        <f aca="false">IF(B187="","",IF(AND(CC187&gt;=6,CD187&gt;=3,OR(E187&gt;=35,F187&gt;=35),L187&gt;=35),"6/3 සමත්",IF(AND(CC187&gt;=5,CD187&gt;=3,OR(E187&gt;=35,F187&gt;=35,L187&gt;=35)),"5/3 සමත්",IF(AND(CC187&gt;=4,CD187&gt;=1,OR(E187&gt;=20,F187&gt;=20,L187&gt;=20)),"සමත් කළ හැකි",IF(CB187=9,"W9","අසමත් ?")))))</f>
        <v/>
      </c>
      <c r="CG187" s="2" t="e">
        <f aca="false">AG177/CG186</f>
        <v>#VALUE!</v>
      </c>
    </row>
    <row r="188" customFormat="false" ht="13.8" hidden="false" customHeight="false" outlineLevel="0" collapsed="false">
      <c r="A188" s="160" t="n">
        <v>3</v>
      </c>
      <c r="B188" s="161"/>
      <c r="C188" s="161"/>
      <c r="D188" s="162"/>
      <c r="E188" s="163"/>
      <c r="F188" s="164"/>
      <c r="G188" s="163"/>
      <c r="H188" s="165"/>
      <c r="I188" s="165"/>
      <c r="J188" s="164"/>
      <c r="K188" s="163"/>
      <c r="L188" s="165"/>
      <c r="M188" s="165"/>
      <c r="N188" s="164"/>
      <c r="O188" s="163"/>
      <c r="P188" s="165"/>
      <c r="Q188" s="165"/>
      <c r="R188" s="165"/>
      <c r="S188" s="165"/>
      <c r="T188" s="165"/>
      <c r="U188" s="165"/>
      <c r="V188" s="164"/>
      <c r="W188" s="163"/>
      <c r="X188" s="165"/>
      <c r="Y188" s="165"/>
      <c r="Z188" s="165"/>
      <c r="AA188" s="165"/>
      <c r="AB188" s="165"/>
      <c r="AC188" s="165"/>
      <c r="AD188" s="164"/>
      <c r="AE188" s="163"/>
      <c r="AF188" s="165"/>
      <c r="AG188" s="165"/>
      <c r="AH188" s="165"/>
      <c r="AI188" s="165"/>
      <c r="AJ188" s="165"/>
      <c r="AK188" s="165"/>
      <c r="AL188" s="166"/>
      <c r="AM188" s="167" t="str">
        <f aca="false">IF(B188="","",SUM(E188:AL188))</f>
        <v/>
      </c>
      <c r="AN188" s="168" t="str">
        <f aca="false">IF(B188="","",AM188/9)</f>
        <v/>
      </c>
      <c r="AO188" s="169" t="str">
        <f aca="false">IF(B188="","",IF(AM188=0,"-",RANK(AM188,$AM$186:$AM$235,0)))</f>
        <v/>
      </c>
      <c r="AP188" s="167" t="str">
        <f aca="false">IF(E188="","",IF(E188="-","-",IF(UPPER(E188)="AB","+",VLOOKUP(E188,'විෂය තොරතුරු'!$P$24:$Q$28,2))))</f>
        <v/>
      </c>
      <c r="AQ188" s="168" t="str">
        <f aca="false">IF(F188="","",IF(F188="-","-",IF(UPPER(F188)="AB","+",VLOOKUP(F188,'විෂය තොරතුරු'!$P$24:$Q$28,2))))</f>
        <v/>
      </c>
      <c r="AR188" s="168" t="str">
        <f aca="false">IF(G188="","",IF(G188="-","-",IF(UPPER(G188)="AB","+",VLOOKUP(G188,'විෂය තොරතුරු'!$P$24:$Q$28,2))))</f>
        <v/>
      </c>
      <c r="AS188" s="168" t="str">
        <f aca="false">IF(H188="","",IF(H188="-","-",IF(UPPER(H188)="AB","+",VLOOKUP(H188,'විෂය තොරතුරු'!$P$24:$Q$28,2))))</f>
        <v/>
      </c>
      <c r="AT188" s="168" t="str">
        <f aca="false">IF(I188="","",IF(I188="-","-",IF(UPPER(I188)="AB","+",VLOOKUP(I188,'විෂය තොරතුරු'!$P$24:$Q$28,2))))</f>
        <v/>
      </c>
      <c r="AU188" s="170" t="str">
        <f aca="false">IF(J188="","",IF(J188="-","-",IF(UPPER(J188)="AB","+",VLOOKUP(J188,'විෂය තොරතුරු'!$P$24:$Q$28,2))))</f>
        <v/>
      </c>
      <c r="AV188" s="171" t="str">
        <f aca="false">IF(K188="","",IF(K188="-","-",IF(UPPER(K188)="AB","+",VLOOKUP(K188,'විෂය තොරතුරු'!$P$24:$Q$28,2))))</f>
        <v/>
      </c>
      <c r="AW188" s="168" t="str">
        <f aca="false">IF(L188="","",IF(L188="-","-",IF(UPPER(L188)="AB","+",VLOOKUP(L188,'විෂය තොරතුරු'!$P$24:$Q$28,2))))</f>
        <v/>
      </c>
      <c r="AX188" s="168" t="str">
        <f aca="false">IF(M188="","",IF(M188="-","-",IF(UPPER(M188)="AB","+",VLOOKUP(M188,'විෂය තොරතුරු'!$P$24:$Q$28,2))))</f>
        <v/>
      </c>
      <c r="AY188" s="169" t="str">
        <f aca="false">IF(N188="","",IF(N188="-","-",IF(UPPER(N188)="AB","+",VLOOKUP(N188,'විෂය තොරතුරු'!$P$24:$Q$28,2))))</f>
        <v/>
      </c>
      <c r="AZ188" s="167" t="str">
        <f aca="false">IF(O188="","",IF(O188="-","-",IF(UPPER(O188)="AB","+",VLOOKUP(O188,'විෂය තොරතුරු'!$P$24:$Q$28,2))))</f>
        <v/>
      </c>
      <c r="BA188" s="168" t="str">
        <f aca="false">IF(P188="","",IF(P188="-","-",IF(UPPER(P188)="AB","+",VLOOKUP(P188,'විෂය තොරතුරු'!$P$24:$Q$28,2))))</f>
        <v/>
      </c>
      <c r="BB188" s="168" t="str">
        <f aca="false">IF(Q188="","",IF(Q188="-","-",IF(UPPER(Q188)="AB","+",VLOOKUP(Q188,'විෂය තොරතුරු'!$P$24:$Q$28,2))))</f>
        <v/>
      </c>
      <c r="BC188" s="168" t="str">
        <f aca="false">IF(R188="","",IF(R188="-","-",IF(UPPER(R188)="AB","+",VLOOKUP(R188,'විෂය තොරතුරු'!$P$24:$Q$28,2))))</f>
        <v/>
      </c>
      <c r="BD188" s="168" t="str">
        <f aca="false">IF(S188="","",IF(S188="-","-",IF(UPPER(S188)="AB","+",VLOOKUP(S188,'විෂය තොරතුරු'!$P$24:$Q$28,2))))</f>
        <v/>
      </c>
      <c r="BE188" s="168" t="str">
        <f aca="false">IF(T188="","",IF(T188="-","-",IF(UPPER(T188)="AB","+",VLOOKUP(T188,'විෂය තොරතුරු'!$P$24:$Q$28,2))))</f>
        <v/>
      </c>
      <c r="BF188" s="168" t="str">
        <f aca="false">IF(U188="","",IF(U188="-","-",IF(UPPER(U188)="AB","+",VLOOKUP(U188,'විෂය තොරතුරු'!$P$24:$Q$28,2))))</f>
        <v/>
      </c>
      <c r="BG188" s="170" t="str">
        <f aca="false">IF(V188="","",IF(V188="-","-",IF(UPPER(V188)="AB","+",VLOOKUP(V188,'විෂය තොරතුරු'!$P$24:$Q$28,2))))</f>
        <v/>
      </c>
      <c r="BH188" s="171" t="str">
        <f aca="false">IF(W188="","",IF(W188="-","-",IF(UPPER(W188)="AB","+",VLOOKUP(W188,'විෂය තොරතුරු'!$P$24:$Q$28,2))))</f>
        <v/>
      </c>
      <c r="BI188" s="168" t="str">
        <f aca="false">IF(X188="","",IF(X188="-","-",IF(UPPER(X188)="AB","+",VLOOKUP(X188,'විෂය තොරතුරු'!$P$24:$Q$28,2))))</f>
        <v/>
      </c>
      <c r="BJ188" s="168" t="str">
        <f aca="false">IF(Y188="","",IF(Y188="-","-",IF(UPPER(Y188)="AB","+",VLOOKUP(Y188,'විෂය තොරතුරු'!$P$24:$Q$28,2))))</f>
        <v/>
      </c>
      <c r="BK188" s="168" t="str">
        <f aca="false">IF(Z188="","",IF(Z188="-","-",IF(UPPER(Z188)="AB","+",VLOOKUP(Z188,'විෂය තොරතුරු'!$P$24:$Q$28,2))))</f>
        <v/>
      </c>
      <c r="BL188" s="168" t="str">
        <f aca="false">IF(AA188="","",IF(AA188="-","-",IF(UPPER(AA188)="AB","+",VLOOKUP(AA188,'විෂය තොරතුරු'!$P$24:$Q$28,2))))</f>
        <v/>
      </c>
      <c r="BM188" s="168" t="str">
        <f aca="false">IF(AB188="","",IF(AB188="-","-",IF(UPPER(AB188)="AB","+",VLOOKUP(AB188,'විෂය තොරතුරු'!$P$24:$Q$28,2))))</f>
        <v/>
      </c>
      <c r="BN188" s="168" t="str">
        <f aca="false">IF(AC188="","",IF(AC188="-","-",IF(UPPER(AC188)="AB","+",VLOOKUP(AC188,'විෂය තොරතුරු'!$P$24:$Q$28,2))))</f>
        <v/>
      </c>
      <c r="BO188" s="169" t="str">
        <f aca="false">IF(AD188="","",IF(AD188="-","-",IF(UPPER(AD188)="AB","+",VLOOKUP(AD188,'විෂය තොරතුරු'!$P$24:$Q$28,2))))</f>
        <v/>
      </c>
      <c r="BP188" s="171" t="str">
        <f aca="false">IF(AE188="","",IF(AE188="-","-",IF(UPPER(AE188)="AB","+",VLOOKUP(AE188,'විෂය තොරතුරු'!$P$24:$Q$28,2))))</f>
        <v/>
      </c>
      <c r="BQ188" s="168" t="str">
        <f aca="false">IF(AF188="","",IF(AF188="-","-",IF(UPPER(AF188)="AB","+",VLOOKUP(AF188,'විෂය තොරතුරු'!$P$24:$Q$28,2))))</f>
        <v/>
      </c>
      <c r="BR188" s="168" t="str">
        <f aca="false">IF(AG188="","",IF(AG188="-","-",IF(UPPER(AG188)="AB","+",VLOOKUP(AG188,'විෂය තොරතුරු'!$P$24:$Q$28,2))))</f>
        <v/>
      </c>
      <c r="BS188" s="168" t="str">
        <f aca="false">IF(AH188="","",IF(AH188="-","-",IF(UPPER(AH188)="AB","+",VLOOKUP(AH188,'විෂය තොරතුරු'!$P$24:$Q$28,2))))</f>
        <v/>
      </c>
      <c r="BT188" s="168" t="str">
        <f aca="false">IF(AI188="","",IF(AI188="-","-",IF(UPPER(AI188)="AB","+",VLOOKUP(AI188,'විෂය තොරතුරු'!$P$24:$Q$28,2))))</f>
        <v/>
      </c>
      <c r="BU188" s="168" t="str">
        <f aca="false">IF(AJ188="","",IF(AJ188="-","-",IF(UPPER(AJ188)="AB","+",VLOOKUP(AJ188,'විෂය තොරතුරු'!$P$24:$Q$28,2))))</f>
        <v/>
      </c>
      <c r="BV188" s="168" t="str">
        <f aca="false">IF(AK188="","",IF(AK188="-","-",IF(UPPER(AK188)="AB","+",VLOOKUP(AK188,'විෂය තොරතුරු'!$P$24:$Q$28,2))))</f>
        <v/>
      </c>
      <c r="BW188" s="169" t="str">
        <f aca="false">IF(AL188="","",IF(AL188="-","-",IF(UPPER(AL188)="AB","+",VLOOKUP(AL188,'විෂය තොරතුරු'!$P$24:$Q$28,2))))</f>
        <v/>
      </c>
      <c r="BX188" s="171" t="str">
        <f aca="false">IF($B188="","",COUNTIF($AP188:$BW188,"A"))</f>
        <v/>
      </c>
      <c r="BY188" s="171" t="str">
        <f aca="false">IF($B188="","",COUNTIF($AP188:$BW188,"B"))</f>
        <v/>
      </c>
      <c r="BZ188" s="171" t="str">
        <f aca="false">IF($B188="","",COUNTIF($AP188:$BW188,"C"))</f>
        <v/>
      </c>
      <c r="CA188" s="171" t="str">
        <f aca="false">IF($B188="","",COUNTIF($AP188:$BW188,"S"))</f>
        <v/>
      </c>
      <c r="CB188" s="171" t="str">
        <f aca="false">IF($B188="","",COUNTIF($AP188:$BW188,"W"))</f>
        <v/>
      </c>
      <c r="CC188" s="171" t="str">
        <f aca="false">IF(B188="","",SUM(BX188:CA188))</f>
        <v/>
      </c>
      <c r="CD188" s="169" t="str">
        <f aca="false">IF(B188="","",SUM(BX188:BZ188))</f>
        <v/>
      </c>
      <c r="CE188" s="172" t="str">
        <f aca="false">IF(B188="","",IF(AND(CC188&gt;=6,CD188&gt;=3,OR(E188&gt;=35,F188&gt;=35),L188&gt;=35),"6/3 සමත්",IF(AND(CC188&gt;=5,CD188&gt;=3,OR(E188&gt;=35,F188&gt;=35,L188&gt;=35)),"5/3 සමත්",IF(AND(CC188&gt;=4,CD188&gt;=1,OR(E188&gt;=20,F188&gt;=20,L188&gt;=20)),"සමත් කළ හැකි",IF(CB188=9,"W9","අසමත් ?")))))</f>
        <v/>
      </c>
    </row>
    <row r="189" customFormat="false" ht="13.8" hidden="false" customHeight="false" outlineLevel="0" collapsed="false">
      <c r="A189" s="160" t="n">
        <v>4</v>
      </c>
      <c r="B189" s="161"/>
      <c r="C189" s="161"/>
      <c r="D189" s="162"/>
      <c r="E189" s="163"/>
      <c r="F189" s="164"/>
      <c r="G189" s="163"/>
      <c r="H189" s="165"/>
      <c r="I189" s="165"/>
      <c r="J189" s="164"/>
      <c r="K189" s="163"/>
      <c r="L189" s="165"/>
      <c r="M189" s="165"/>
      <c r="N189" s="164"/>
      <c r="O189" s="163"/>
      <c r="P189" s="165"/>
      <c r="Q189" s="165"/>
      <c r="R189" s="165"/>
      <c r="S189" s="165"/>
      <c r="T189" s="165"/>
      <c r="U189" s="165"/>
      <c r="V189" s="164"/>
      <c r="W189" s="163"/>
      <c r="X189" s="165"/>
      <c r="Y189" s="165"/>
      <c r="Z189" s="165"/>
      <c r="AA189" s="165"/>
      <c r="AB189" s="165"/>
      <c r="AC189" s="165"/>
      <c r="AD189" s="164"/>
      <c r="AE189" s="163"/>
      <c r="AF189" s="165"/>
      <c r="AG189" s="165"/>
      <c r="AH189" s="165"/>
      <c r="AI189" s="165"/>
      <c r="AJ189" s="165"/>
      <c r="AK189" s="165"/>
      <c r="AL189" s="166"/>
      <c r="AM189" s="167" t="str">
        <f aca="false">IF(B189="","",SUM(E189:AL189))</f>
        <v/>
      </c>
      <c r="AN189" s="168" t="str">
        <f aca="false">IF(B189="","",AM189/9)</f>
        <v/>
      </c>
      <c r="AO189" s="169" t="str">
        <f aca="false">IF(B189="","",IF(AM189=0,"-",RANK(AM189,$AM$186:$AM$235,0)))</f>
        <v/>
      </c>
      <c r="AP189" s="167" t="str">
        <f aca="false">IF(E189="","",IF(E189="-","-",IF(UPPER(E189)="AB","+",VLOOKUP(E189,'විෂය තොරතුරු'!$P$24:$Q$28,2))))</f>
        <v/>
      </c>
      <c r="AQ189" s="168" t="str">
        <f aca="false">IF(F189="","",IF(F189="-","-",IF(UPPER(F189)="AB","+",VLOOKUP(F189,'විෂය තොරතුරු'!$P$24:$Q$28,2))))</f>
        <v/>
      </c>
      <c r="AR189" s="168" t="str">
        <f aca="false">IF(G189="","",IF(G189="-","-",IF(UPPER(G189)="AB","+",VLOOKUP(G189,'විෂය තොරතුරු'!$P$24:$Q$28,2))))</f>
        <v/>
      </c>
      <c r="AS189" s="168" t="str">
        <f aca="false">IF(H189="","",IF(H189="-","-",IF(UPPER(H189)="AB","+",VLOOKUP(H189,'විෂය තොරතුරු'!$P$24:$Q$28,2))))</f>
        <v/>
      </c>
      <c r="AT189" s="168" t="str">
        <f aca="false">IF(I189="","",IF(I189="-","-",IF(UPPER(I189)="AB","+",VLOOKUP(I189,'විෂය තොරතුරු'!$P$24:$Q$28,2))))</f>
        <v/>
      </c>
      <c r="AU189" s="170" t="str">
        <f aca="false">IF(J189="","",IF(J189="-","-",IF(UPPER(J189)="AB","+",VLOOKUP(J189,'විෂය තොරතුරු'!$P$24:$Q$28,2))))</f>
        <v/>
      </c>
      <c r="AV189" s="171" t="str">
        <f aca="false">IF(K189="","",IF(K189="-","-",IF(UPPER(K189)="AB","+",VLOOKUP(K189,'විෂය තොරතුරු'!$P$24:$Q$28,2))))</f>
        <v/>
      </c>
      <c r="AW189" s="168" t="str">
        <f aca="false">IF(L189="","",IF(L189="-","-",IF(UPPER(L189)="AB","+",VLOOKUP(L189,'විෂය තොරතුරු'!$P$24:$Q$28,2))))</f>
        <v/>
      </c>
      <c r="AX189" s="168" t="str">
        <f aca="false">IF(M189="","",IF(M189="-","-",IF(UPPER(M189)="AB","+",VLOOKUP(M189,'විෂය තොරතුරු'!$P$24:$Q$28,2))))</f>
        <v/>
      </c>
      <c r="AY189" s="169" t="str">
        <f aca="false">IF(N189="","",IF(N189="-","-",IF(UPPER(N189)="AB","+",VLOOKUP(N189,'විෂය තොරතුරු'!$P$24:$Q$28,2))))</f>
        <v/>
      </c>
      <c r="AZ189" s="167" t="str">
        <f aca="false">IF(O189="","",IF(O189="-","-",IF(UPPER(O189)="AB","+",VLOOKUP(O189,'විෂය තොරතුරු'!$P$24:$Q$28,2))))</f>
        <v/>
      </c>
      <c r="BA189" s="168" t="str">
        <f aca="false">IF(P189="","",IF(P189="-","-",IF(UPPER(P189)="AB","+",VLOOKUP(P189,'විෂය තොරතුරු'!$P$24:$Q$28,2))))</f>
        <v/>
      </c>
      <c r="BB189" s="168" t="str">
        <f aca="false">IF(Q189="","",IF(Q189="-","-",IF(UPPER(Q189)="AB","+",VLOOKUP(Q189,'විෂය තොරතුරු'!$P$24:$Q$28,2))))</f>
        <v/>
      </c>
      <c r="BC189" s="168" t="str">
        <f aca="false">IF(R189="","",IF(R189="-","-",IF(UPPER(R189)="AB","+",VLOOKUP(R189,'විෂය තොරතුරු'!$P$24:$Q$28,2))))</f>
        <v/>
      </c>
      <c r="BD189" s="168" t="str">
        <f aca="false">IF(S189="","",IF(S189="-","-",IF(UPPER(S189)="AB","+",VLOOKUP(S189,'විෂය තොරතුරු'!$P$24:$Q$28,2))))</f>
        <v/>
      </c>
      <c r="BE189" s="168" t="str">
        <f aca="false">IF(T189="","",IF(T189="-","-",IF(UPPER(T189)="AB","+",VLOOKUP(T189,'විෂය තොරතුරු'!$P$24:$Q$28,2))))</f>
        <v/>
      </c>
      <c r="BF189" s="168" t="str">
        <f aca="false">IF(U189="","",IF(U189="-","-",IF(UPPER(U189)="AB","+",VLOOKUP(U189,'විෂය තොරතුරු'!$P$24:$Q$28,2))))</f>
        <v/>
      </c>
      <c r="BG189" s="170" t="str">
        <f aca="false">IF(V189="","",IF(V189="-","-",IF(UPPER(V189)="AB","+",VLOOKUP(V189,'විෂය තොරතුරු'!$P$24:$Q$28,2))))</f>
        <v/>
      </c>
      <c r="BH189" s="171" t="str">
        <f aca="false">IF(W189="","",IF(W189="-","-",IF(UPPER(W189)="AB","+",VLOOKUP(W189,'විෂය තොරතුරු'!$P$24:$Q$28,2))))</f>
        <v/>
      </c>
      <c r="BI189" s="168" t="str">
        <f aca="false">IF(X189="","",IF(X189="-","-",IF(UPPER(X189)="AB","+",VLOOKUP(X189,'විෂය තොරතුරු'!$P$24:$Q$28,2))))</f>
        <v/>
      </c>
      <c r="BJ189" s="168" t="str">
        <f aca="false">IF(Y189="","",IF(Y189="-","-",IF(UPPER(Y189)="AB","+",VLOOKUP(Y189,'විෂය තොරතුරු'!$P$24:$Q$28,2))))</f>
        <v/>
      </c>
      <c r="BK189" s="168" t="str">
        <f aca="false">IF(Z189="","",IF(Z189="-","-",IF(UPPER(Z189)="AB","+",VLOOKUP(Z189,'විෂය තොරතුරු'!$P$24:$Q$28,2))))</f>
        <v/>
      </c>
      <c r="BL189" s="168" t="str">
        <f aca="false">IF(AA189="","",IF(AA189="-","-",IF(UPPER(AA189)="AB","+",VLOOKUP(AA189,'විෂය තොරතුරු'!$P$24:$Q$28,2))))</f>
        <v/>
      </c>
      <c r="BM189" s="168" t="str">
        <f aca="false">IF(AB189="","",IF(AB189="-","-",IF(UPPER(AB189)="AB","+",VLOOKUP(AB189,'විෂය තොරතුරු'!$P$24:$Q$28,2))))</f>
        <v/>
      </c>
      <c r="BN189" s="168" t="str">
        <f aca="false">IF(AC189="","",IF(AC189="-","-",IF(UPPER(AC189)="AB","+",VLOOKUP(AC189,'විෂය තොරතුරු'!$P$24:$Q$28,2))))</f>
        <v/>
      </c>
      <c r="BO189" s="169" t="str">
        <f aca="false">IF(AD189="","",IF(AD189="-","-",IF(UPPER(AD189)="AB","+",VLOOKUP(AD189,'විෂය තොරතුරු'!$P$24:$Q$28,2))))</f>
        <v/>
      </c>
      <c r="BP189" s="171" t="str">
        <f aca="false">IF(AE189="","",IF(AE189="-","-",IF(UPPER(AE189)="AB","+",VLOOKUP(AE189,'විෂය තොරතුරු'!$P$24:$Q$28,2))))</f>
        <v/>
      </c>
      <c r="BQ189" s="168" t="str">
        <f aca="false">IF(AF189="","",IF(AF189="-","-",IF(UPPER(AF189)="AB","+",VLOOKUP(AF189,'විෂය තොරතුරු'!$P$24:$Q$28,2))))</f>
        <v/>
      </c>
      <c r="BR189" s="168" t="str">
        <f aca="false">IF(AG189="","",IF(AG189="-","-",IF(UPPER(AG189)="AB","+",VLOOKUP(AG189,'විෂය තොරතුරු'!$P$24:$Q$28,2))))</f>
        <v/>
      </c>
      <c r="BS189" s="168" t="str">
        <f aca="false">IF(AH189="","",IF(AH189="-","-",IF(UPPER(AH189)="AB","+",VLOOKUP(AH189,'විෂය තොරතුරු'!$P$24:$Q$28,2))))</f>
        <v/>
      </c>
      <c r="BT189" s="168" t="str">
        <f aca="false">IF(AI189="","",IF(AI189="-","-",IF(UPPER(AI189)="AB","+",VLOOKUP(AI189,'විෂය තොරතුරු'!$P$24:$Q$28,2))))</f>
        <v/>
      </c>
      <c r="BU189" s="168" t="str">
        <f aca="false">IF(AJ189="","",IF(AJ189="-","-",IF(UPPER(AJ189)="AB","+",VLOOKUP(AJ189,'විෂය තොරතුරු'!$P$24:$Q$28,2))))</f>
        <v/>
      </c>
      <c r="BV189" s="168" t="str">
        <f aca="false">IF(AK189="","",IF(AK189="-","-",IF(UPPER(AK189)="AB","+",VLOOKUP(AK189,'විෂය තොරතුරු'!$P$24:$Q$28,2))))</f>
        <v/>
      </c>
      <c r="BW189" s="169" t="str">
        <f aca="false">IF(AL189="","",IF(AL189="-","-",IF(UPPER(AL189)="AB","+",VLOOKUP(AL189,'විෂය තොරතුරු'!$P$24:$Q$28,2))))</f>
        <v/>
      </c>
      <c r="BX189" s="171" t="str">
        <f aca="false">IF($B189="","",COUNTIF($AP189:$BW189,"A"))</f>
        <v/>
      </c>
      <c r="BY189" s="171" t="str">
        <f aca="false">IF($B189="","",COUNTIF($AP189:$BW189,"B"))</f>
        <v/>
      </c>
      <c r="BZ189" s="171" t="str">
        <f aca="false">IF($B189="","",COUNTIF($AP189:$BW189,"C"))</f>
        <v/>
      </c>
      <c r="CA189" s="171" t="str">
        <f aca="false">IF($B189="","",COUNTIF($AP189:$BW189,"S"))</f>
        <v/>
      </c>
      <c r="CB189" s="171" t="str">
        <f aca="false">IF($B189="","",COUNTIF($AP189:$BW189,"W"))</f>
        <v/>
      </c>
      <c r="CC189" s="171" t="str">
        <f aca="false">IF(B189="","",SUM(BX189:CA189))</f>
        <v/>
      </c>
      <c r="CD189" s="169" t="str">
        <f aca="false">IF(B189="","",SUM(BX189:BZ189))</f>
        <v/>
      </c>
      <c r="CE189" s="172" t="str">
        <f aca="false">IF(B189="","",IF(AND(CC189&gt;=6,CD189&gt;=3,OR(E189&gt;=35,F189&gt;=35),L189&gt;=35),"6/3 සමත්",IF(AND(CC189&gt;=5,CD189&gt;=3,OR(E189&gt;=35,F189&gt;=35,L189&gt;=35)),"5/3 සමත්",IF(AND(CC189&gt;=4,CD189&gt;=1,OR(E189&gt;=20,F189&gt;=20,L189&gt;=20)),"සමත් කළ හැකි",IF(CB189=9,"W9","අසමත් ?")))))</f>
        <v/>
      </c>
    </row>
    <row r="190" customFormat="false" ht="13.8" hidden="false" customHeight="false" outlineLevel="0" collapsed="false">
      <c r="A190" s="160" t="n">
        <v>5</v>
      </c>
      <c r="B190" s="161"/>
      <c r="C190" s="161"/>
      <c r="D190" s="162"/>
      <c r="E190" s="163"/>
      <c r="F190" s="164"/>
      <c r="G190" s="163"/>
      <c r="H190" s="165"/>
      <c r="I190" s="165"/>
      <c r="J190" s="164"/>
      <c r="K190" s="163"/>
      <c r="L190" s="165"/>
      <c r="M190" s="165"/>
      <c r="N190" s="164"/>
      <c r="O190" s="163"/>
      <c r="P190" s="165"/>
      <c r="Q190" s="165"/>
      <c r="R190" s="165"/>
      <c r="S190" s="165"/>
      <c r="T190" s="165"/>
      <c r="U190" s="165"/>
      <c r="V190" s="164"/>
      <c r="W190" s="163"/>
      <c r="X190" s="165"/>
      <c r="Y190" s="165"/>
      <c r="Z190" s="165"/>
      <c r="AA190" s="165"/>
      <c r="AB190" s="165"/>
      <c r="AC190" s="165"/>
      <c r="AD190" s="164"/>
      <c r="AE190" s="163"/>
      <c r="AF190" s="165"/>
      <c r="AG190" s="165"/>
      <c r="AH190" s="165"/>
      <c r="AI190" s="165"/>
      <c r="AJ190" s="165"/>
      <c r="AK190" s="165"/>
      <c r="AL190" s="166"/>
      <c r="AM190" s="167" t="str">
        <f aca="false">IF(B190="","",SUM(E190:AL190))</f>
        <v/>
      </c>
      <c r="AN190" s="168" t="str">
        <f aca="false">IF(B190="","",AM190/9)</f>
        <v/>
      </c>
      <c r="AO190" s="169" t="str">
        <f aca="false">IF(B190="","",IF(AM190=0,"-",RANK(AM190,$AM$186:$AM$235,0)))</f>
        <v/>
      </c>
      <c r="AP190" s="167" t="str">
        <f aca="false">IF(E190="","",IF(E190="-","-",IF(UPPER(E190)="AB","+",VLOOKUP(E190,'විෂය තොරතුරු'!$P$24:$Q$28,2))))</f>
        <v/>
      </c>
      <c r="AQ190" s="168" t="str">
        <f aca="false">IF(F190="","",IF(F190="-","-",IF(UPPER(F190)="AB","+",VLOOKUP(F190,'විෂය තොරතුරු'!$P$24:$Q$28,2))))</f>
        <v/>
      </c>
      <c r="AR190" s="168" t="str">
        <f aca="false">IF(G190="","",IF(G190="-","-",IF(UPPER(G190)="AB","+",VLOOKUP(G190,'විෂය තොරතුරු'!$P$24:$Q$28,2))))</f>
        <v/>
      </c>
      <c r="AS190" s="168" t="str">
        <f aca="false">IF(H190="","",IF(H190="-","-",IF(UPPER(H190)="AB","+",VLOOKUP(H190,'විෂය තොරතුරු'!$P$24:$Q$28,2))))</f>
        <v/>
      </c>
      <c r="AT190" s="168" t="str">
        <f aca="false">IF(I190="","",IF(I190="-","-",IF(UPPER(I190)="AB","+",VLOOKUP(I190,'විෂය තොරතුරු'!$P$24:$Q$28,2))))</f>
        <v/>
      </c>
      <c r="AU190" s="170" t="str">
        <f aca="false">IF(J190="","",IF(J190="-","-",IF(UPPER(J190)="AB","+",VLOOKUP(J190,'විෂය තොරතුරු'!$P$24:$Q$28,2))))</f>
        <v/>
      </c>
      <c r="AV190" s="171" t="str">
        <f aca="false">IF(K190="","",IF(K190="-","-",IF(UPPER(K190)="AB","+",VLOOKUP(K190,'විෂය තොරතුරු'!$P$24:$Q$28,2))))</f>
        <v/>
      </c>
      <c r="AW190" s="168" t="str">
        <f aca="false">IF(L190="","",IF(L190="-","-",IF(UPPER(L190)="AB","+",VLOOKUP(L190,'විෂය තොරතුරු'!$P$24:$Q$28,2))))</f>
        <v/>
      </c>
      <c r="AX190" s="168" t="str">
        <f aca="false">IF(M190="","",IF(M190="-","-",IF(UPPER(M190)="AB","+",VLOOKUP(M190,'විෂය තොරතුරු'!$P$24:$Q$28,2))))</f>
        <v/>
      </c>
      <c r="AY190" s="169" t="str">
        <f aca="false">IF(N190="","",IF(N190="-","-",IF(UPPER(N190)="AB","+",VLOOKUP(N190,'විෂය තොරතුරු'!$P$24:$Q$28,2))))</f>
        <v/>
      </c>
      <c r="AZ190" s="167" t="str">
        <f aca="false">IF(O190="","",IF(O190="-","-",IF(UPPER(O190)="AB","+",VLOOKUP(O190,'විෂය තොරතුරු'!$P$24:$Q$28,2))))</f>
        <v/>
      </c>
      <c r="BA190" s="168" t="str">
        <f aca="false">IF(P190="","",IF(P190="-","-",IF(UPPER(P190)="AB","+",VLOOKUP(P190,'විෂය තොරතුරු'!$P$24:$Q$28,2))))</f>
        <v/>
      </c>
      <c r="BB190" s="168" t="str">
        <f aca="false">IF(Q190="","",IF(Q190="-","-",IF(UPPER(Q190)="AB","+",VLOOKUP(Q190,'විෂය තොරතුරු'!$P$24:$Q$28,2))))</f>
        <v/>
      </c>
      <c r="BC190" s="168" t="str">
        <f aca="false">IF(R190="","",IF(R190="-","-",IF(UPPER(R190)="AB","+",VLOOKUP(R190,'විෂය තොරතුරු'!$P$24:$Q$28,2))))</f>
        <v/>
      </c>
      <c r="BD190" s="168" t="str">
        <f aca="false">IF(S190="","",IF(S190="-","-",IF(UPPER(S190)="AB","+",VLOOKUP(S190,'විෂය තොරතුරු'!$P$24:$Q$28,2))))</f>
        <v/>
      </c>
      <c r="BE190" s="168" t="str">
        <f aca="false">IF(T190="","",IF(T190="-","-",IF(UPPER(T190)="AB","+",VLOOKUP(T190,'විෂය තොරතුරු'!$P$24:$Q$28,2))))</f>
        <v/>
      </c>
      <c r="BF190" s="168" t="str">
        <f aca="false">IF(U190="","",IF(U190="-","-",IF(UPPER(U190)="AB","+",VLOOKUP(U190,'විෂය තොරතුරු'!$P$24:$Q$28,2))))</f>
        <v/>
      </c>
      <c r="BG190" s="170" t="str">
        <f aca="false">IF(V190="","",IF(V190="-","-",IF(UPPER(V190)="AB","+",VLOOKUP(V190,'විෂය තොරතුරු'!$P$24:$Q$28,2))))</f>
        <v/>
      </c>
      <c r="BH190" s="171" t="str">
        <f aca="false">IF(W190="","",IF(W190="-","-",IF(UPPER(W190)="AB","+",VLOOKUP(W190,'විෂය තොරතුරු'!$P$24:$Q$28,2))))</f>
        <v/>
      </c>
      <c r="BI190" s="168" t="str">
        <f aca="false">IF(X190="","",IF(X190="-","-",IF(UPPER(X190)="AB","+",VLOOKUP(X190,'විෂය තොරතුරු'!$P$24:$Q$28,2))))</f>
        <v/>
      </c>
      <c r="BJ190" s="168" t="str">
        <f aca="false">IF(Y190="","",IF(Y190="-","-",IF(UPPER(Y190)="AB","+",VLOOKUP(Y190,'විෂය තොරතුරු'!$P$24:$Q$28,2))))</f>
        <v/>
      </c>
      <c r="BK190" s="168" t="str">
        <f aca="false">IF(Z190="","",IF(Z190="-","-",IF(UPPER(Z190)="AB","+",VLOOKUP(Z190,'විෂය තොරතුරු'!$P$24:$Q$28,2))))</f>
        <v/>
      </c>
      <c r="BL190" s="168" t="str">
        <f aca="false">IF(AA190="","",IF(AA190="-","-",IF(UPPER(AA190)="AB","+",VLOOKUP(AA190,'විෂය තොරතුරු'!$P$24:$Q$28,2))))</f>
        <v/>
      </c>
      <c r="BM190" s="168" t="str">
        <f aca="false">IF(AB190="","",IF(AB190="-","-",IF(UPPER(AB190)="AB","+",VLOOKUP(AB190,'විෂය තොරතුරු'!$P$24:$Q$28,2))))</f>
        <v/>
      </c>
      <c r="BN190" s="168" t="str">
        <f aca="false">IF(AC190="","",IF(AC190="-","-",IF(UPPER(AC190)="AB","+",VLOOKUP(AC190,'විෂය තොරතුරු'!$P$24:$Q$28,2))))</f>
        <v/>
      </c>
      <c r="BO190" s="169" t="str">
        <f aca="false">IF(AD190="","",IF(AD190="-","-",IF(UPPER(AD190)="AB","+",VLOOKUP(AD190,'විෂය තොරතුරු'!$P$24:$Q$28,2))))</f>
        <v/>
      </c>
      <c r="BP190" s="171" t="str">
        <f aca="false">IF(AE190="","",IF(AE190="-","-",IF(UPPER(AE190)="AB","+",VLOOKUP(AE190,'විෂය තොරතුරු'!$P$24:$Q$28,2))))</f>
        <v/>
      </c>
      <c r="BQ190" s="168" t="str">
        <f aca="false">IF(AF190="","",IF(AF190="-","-",IF(UPPER(AF190)="AB","+",VLOOKUP(AF190,'විෂය තොරතුරු'!$P$24:$Q$28,2))))</f>
        <v/>
      </c>
      <c r="BR190" s="168" t="str">
        <f aca="false">IF(AG190="","",IF(AG190="-","-",IF(UPPER(AG190)="AB","+",VLOOKUP(AG190,'විෂය තොරතුරු'!$P$24:$Q$28,2))))</f>
        <v/>
      </c>
      <c r="BS190" s="168" t="str">
        <f aca="false">IF(AH190="","",IF(AH190="-","-",IF(UPPER(AH190)="AB","+",VLOOKUP(AH190,'විෂය තොරතුරු'!$P$24:$Q$28,2))))</f>
        <v/>
      </c>
      <c r="BT190" s="168" t="str">
        <f aca="false">IF(AI190="","",IF(AI190="-","-",IF(UPPER(AI190)="AB","+",VLOOKUP(AI190,'විෂය තොරතුරු'!$P$24:$Q$28,2))))</f>
        <v/>
      </c>
      <c r="BU190" s="168" t="str">
        <f aca="false">IF(AJ190="","",IF(AJ190="-","-",IF(UPPER(AJ190)="AB","+",VLOOKUP(AJ190,'විෂය තොරතුරු'!$P$24:$Q$28,2))))</f>
        <v/>
      </c>
      <c r="BV190" s="168" t="str">
        <f aca="false">IF(AK190="","",IF(AK190="-","-",IF(UPPER(AK190)="AB","+",VLOOKUP(AK190,'විෂය තොරතුරු'!$P$24:$Q$28,2))))</f>
        <v/>
      </c>
      <c r="BW190" s="169" t="str">
        <f aca="false">IF(AL190="","",IF(AL190="-","-",IF(UPPER(AL190)="AB","+",VLOOKUP(AL190,'විෂය තොරතුරු'!$P$24:$Q$28,2))))</f>
        <v/>
      </c>
      <c r="BX190" s="171" t="str">
        <f aca="false">IF($B190="","",COUNTIF($AP190:$BW190,"A"))</f>
        <v/>
      </c>
      <c r="BY190" s="171" t="str">
        <f aca="false">IF($B190="","",COUNTIF($AP190:$BW190,"B"))</f>
        <v/>
      </c>
      <c r="BZ190" s="171" t="str">
        <f aca="false">IF($B190="","",COUNTIF($AP190:$BW190,"C"))</f>
        <v/>
      </c>
      <c r="CA190" s="171" t="str">
        <f aca="false">IF($B190="","",COUNTIF($AP190:$BW190,"S"))</f>
        <v/>
      </c>
      <c r="CB190" s="171" t="str">
        <f aca="false">IF($B190="","",COUNTIF($AP190:$BW190,"W"))</f>
        <v/>
      </c>
      <c r="CC190" s="171" t="str">
        <f aca="false">IF(B190="","",SUM(BX190:CA190))</f>
        <v/>
      </c>
      <c r="CD190" s="169" t="str">
        <f aca="false">IF(B190="","",SUM(BX190:BZ190))</f>
        <v/>
      </c>
      <c r="CE190" s="172" t="str">
        <f aca="false">IF(B190="","",IF(AND(CC190&gt;=6,CD190&gt;=3,OR(E190&gt;=35,F190&gt;=35),L190&gt;=35),"6/3 සමත්",IF(AND(CC190&gt;=5,CD190&gt;=3,OR(E190&gt;=35,F190&gt;=35,L190&gt;=35)),"5/3 සමත්",IF(AND(CC190&gt;=4,CD190&gt;=1,OR(E190&gt;=20,F190&gt;=20,L190&gt;=20)),"සමත් කළ හැකි",IF(CB190=9,"W9","අසමත් ?")))))</f>
        <v/>
      </c>
    </row>
    <row r="191" customFormat="false" ht="13.8" hidden="false" customHeight="false" outlineLevel="0" collapsed="false">
      <c r="A191" s="160" t="n">
        <v>6</v>
      </c>
      <c r="B191" s="175"/>
      <c r="C191" s="161"/>
      <c r="D191" s="162"/>
      <c r="E191" s="163"/>
      <c r="F191" s="164"/>
      <c r="G191" s="163"/>
      <c r="H191" s="165"/>
      <c r="I191" s="165"/>
      <c r="J191" s="164"/>
      <c r="K191" s="163"/>
      <c r="L191" s="165"/>
      <c r="M191" s="165"/>
      <c r="N191" s="164"/>
      <c r="O191" s="163"/>
      <c r="P191" s="165"/>
      <c r="Q191" s="165"/>
      <c r="R191" s="165"/>
      <c r="S191" s="165"/>
      <c r="T191" s="165"/>
      <c r="U191" s="165"/>
      <c r="V191" s="164"/>
      <c r="W191" s="163"/>
      <c r="X191" s="165"/>
      <c r="Y191" s="165"/>
      <c r="Z191" s="165"/>
      <c r="AA191" s="165"/>
      <c r="AB191" s="165"/>
      <c r="AC191" s="165"/>
      <c r="AD191" s="164"/>
      <c r="AE191" s="163"/>
      <c r="AF191" s="165"/>
      <c r="AG191" s="165"/>
      <c r="AH191" s="165"/>
      <c r="AI191" s="165"/>
      <c r="AJ191" s="165"/>
      <c r="AK191" s="165"/>
      <c r="AL191" s="166"/>
      <c r="AM191" s="167" t="str">
        <f aca="false">IF(B191="","",SUM(E191:AL191))</f>
        <v/>
      </c>
      <c r="AN191" s="168" t="str">
        <f aca="false">IF(B191="","",AM191/9)</f>
        <v/>
      </c>
      <c r="AO191" s="169" t="str">
        <f aca="false">IF(B191="","",IF(AM191=0,"-",RANK(AM191,$AM$186:$AM$235,0)))</f>
        <v/>
      </c>
      <c r="AP191" s="167" t="str">
        <f aca="false">IF(E191="","",IF(E191="-","-",IF(UPPER(E191)="AB","+",VLOOKUP(E191,'විෂය තොරතුරු'!$P$24:$Q$28,2))))</f>
        <v/>
      </c>
      <c r="AQ191" s="168" t="str">
        <f aca="false">IF(F191="","",IF(F191="-","-",IF(UPPER(F191)="AB","+",VLOOKUP(F191,'විෂය තොරතුරු'!$P$24:$Q$28,2))))</f>
        <v/>
      </c>
      <c r="AR191" s="168" t="str">
        <f aca="false">IF(G191="","",IF(G191="-","-",IF(UPPER(G191)="AB","+",VLOOKUP(G191,'විෂය තොරතුරු'!$P$24:$Q$28,2))))</f>
        <v/>
      </c>
      <c r="AS191" s="168" t="str">
        <f aca="false">IF(H191="","",IF(H191="-","-",IF(UPPER(H191)="AB","+",VLOOKUP(H191,'විෂය තොරතුරු'!$P$24:$Q$28,2))))</f>
        <v/>
      </c>
      <c r="AT191" s="168" t="str">
        <f aca="false">IF(I191="","",IF(I191="-","-",IF(UPPER(I191)="AB","+",VLOOKUP(I191,'විෂය තොරතුරු'!$P$24:$Q$28,2))))</f>
        <v/>
      </c>
      <c r="AU191" s="170" t="str">
        <f aca="false">IF(J191="","",IF(J191="-","-",IF(UPPER(J191)="AB","+",VLOOKUP(J191,'විෂය තොරතුරු'!$P$24:$Q$28,2))))</f>
        <v/>
      </c>
      <c r="AV191" s="171" t="str">
        <f aca="false">IF(K191="","",IF(K191="-","-",IF(UPPER(K191)="AB","+",VLOOKUP(K191,'විෂය තොරතුරු'!$P$24:$Q$28,2))))</f>
        <v/>
      </c>
      <c r="AW191" s="168" t="str">
        <f aca="false">IF(L191="","",IF(L191="-","-",IF(UPPER(L191)="AB","+",VLOOKUP(L191,'විෂය තොරතුරු'!$P$24:$Q$28,2))))</f>
        <v/>
      </c>
      <c r="AX191" s="168" t="str">
        <f aca="false">IF(M191="","",IF(M191="-","-",IF(UPPER(M191)="AB","+",VLOOKUP(M191,'විෂය තොරතුරු'!$P$24:$Q$28,2))))</f>
        <v/>
      </c>
      <c r="AY191" s="169" t="str">
        <f aca="false">IF(N191="","",IF(N191="-","-",IF(UPPER(N191)="AB","+",VLOOKUP(N191,'විෂය තොරතුරු'!$P$24:$Q$28,2))))</f>
        <v/>
      </c>
      <c r="AZ191" s="167" t="str">
        <f aca="false">IF(O191="","",IF(O191="-","-",IF(UPPER(O191)="AB","+",VLOOKUP(O191,'විෂය තොරතුරු'!$P$24:$Q$28,2))))</f>
        <v/>
      </c>
      <c r="BA191" s="168" t="str">
        <f aca="false">IF(P191="","",IF(P191="-","-",IF(UPPER(P191)="AB","+",VLOOKUP(P191,'විෂය තොරතුරු'!$P$24:$Q$28,2))))</f>
        <v/>
      </c>
      <c r="BB191" s="168" t="str">
        <f aca="false">IF(Q191="","",IF(Q191="-","-",IF(UPPER(Q191)="AB","+",VLOOKUP(Q191,'විෂය තොරතුරු'!$P$24:$Q$28,2))))</f>
        <v/>
      </c>
      <c r="BC191" s="168" t="str">
        <f aca="false">IF(R191="","",IF(R191="-","-",IF(UPPER(R191)="AB","+",VLOOKUP(R191,'විෂය තොරතුරු'!$P$24:$Q$28,2))))</f>
        <v/>
      </c>
      <c r="BD191" s="168" t="str">
        <f aca="false">IF(S191="","",IF(S191="-","-",IF(UPPER(S191)="AB","+",VLOOKUP(S191,'විෂය තොරතුරු'!$P$24:$Q$28,2))))</f>
        <v/>
      </c>
      <c r="BE191" s="168" t="str">
        <f aca="false">IF(T191="","",IF(T191="-","-",IF(UPPER(T191)="AB","+",VLOOKUP(T191,'විෂය තොරතුරු'!$P$24:$Q$28,2))))</f>
        <v/>
      </c>
      <c r="BF191" s="168" t="str">
        <f aca="false">IF(U191="","",IF(U191="-","-",IF(UPPER(U191)="AB","+",VLOOKUP(U191,'විෂය තොරතුරු'!$P$24:$Q$28,2))))</f>
        <v/>
      </c>
      <c r="BG191" s="170" t="str">
        <f aca="false">IF(V191="","",IF(V191="-","-",IF(UPPER(V191)="AB","+",VLOOKUP(V191,'විෂය තොරතුරු'!$P$24:$Q$28,2))))</f>
        <v/>
      </c>
      <c r="BH191" s="171" t="str">
        <f aca="false">IF(W191="","",IF(W191="-","-",IF(UPPER(W191)="AB","+",VLOOKUP(W191,'විෂය තොරතුරු'!$P$24:$Q$28,2))))</f>
        <v/>
      </c>
      <c r="BI191" s="168" t="str">
        <f aca="false">IF(X191="","",IF(X191="-","-",IF(UPPER(X191)="AB","+",VLOOKUP(X191,'විෂය තොරතුරු'!$P$24:$Q$28,2))))</f>
        <v/>
      </c>
      <c r="BJ191" s="168" t="str">
        <f aca="false">IF(Y191="","",IF(Y191="-","-",IF(UPPER(Y191)="AB","+",VLOOKUP(Y191,'විෂය තොරතුරු'!$P$24:$Q$28,2))))</f>
        <v/>
      </c>
      <c r="BK191" s="168" t="str">
        <f aca="false">IF(Z191="","",IF(Z191="-","-",IF(UPPER(Z191)="AB","+",VLOOKUP(Z191,'විෂය තොරතුරු'!$P$24:$Q$28,2))))</f>
        <v/>
      </c>
      <c r="BL191" s="168" t="str">
        <f aca="false">IF(AA191="","",IF(AA191="-","-",IF(UPPER(AA191)="AB","+",VLOOKUP(AA191,'විෂය තොරතුරු'!$P$24:$Q$28,2))))</f>
        <v/>
      </c>
      <c r="BM191" s="168" t="str">
        <f aca="false">IF(AB191="","",IF(AB191="-","-",IF(UPPER(AB191)="AB","+",VLOOKUP(AB191,'විෂය තොරතුරු'!$P$24:$Q$28,2))))</f>
        <v/>
      </c>
      <c r="BN191" s="168" t="str">
        <f aca="false">IF(AC191="","",IF(AC191="-","-",IF(UPPER(AC191)="AB","+",VLOOKUP(AC191,'විෂය තොරතුරු'!$P$24:$Q$28,2))))</f>
        <v/>
      </c>
      <c r="BO191" s="169" t="str">
        <f aca="false">IF(AD191="","",IF(AD191="-","-",IF(UPPER(AD191)="AB","+",VLOOKUP(AD191,'විෂය තොරතුරු'!$P$24:$Q$28,2))))</f>
        <v/>
      </c>
      <c r="BP191" s="171" t="str">
        <f aca="false">IF(AE191="","",IF(AE191="-","-",IF(UPPER(AE191)="AB","+",VLOOKUP(AE191,'විෂය තොරතුරු'!$P$24:$Q$28,2))))</f>
        <v/>
      </c>
      <c r="BQ191" s="168" t="str">
        <f aca="false">IF(AF191="","",IF(AF191="-","-",IF(UPPER(AF191)="AB","+",VLOOKUP(AF191,'විෂය තොරතුරු'!$P$24:$Q$28,2))))</f>
        <v/>
      </c>
      <c r="BR191" s="168" t="str">
        <f aca="false">IF(AG191="","",IF(AG191="-","-",IF(UPPER(AG191)="AB","+",VLOOKUP(AG191,'විෂය තොරතුරු'!$P$24:$Q$28,2))))</f>
        <v/>
      </c>
      <c r="BS191" s="168" t="str">
        <f aca="false">IF(AH191="","",IF(AH191="-","-",IF(UPPER(AH191)="AB","+",VLOOKUP(AH191,'විෂය තොරතුරු'!$P$24:$Q$28,2))))</f>
        <v/>
      </c>
      <c r="BT191" s="168" t="str">
        <f aca="false">IF(AI191="","",IF(AI191="-","-",IF(UPPER(AI191)="AB","+",VLOOKUP(AI191,'විෂය තොරතුරු'!$P$24:$Q$28,2))))</f>
        <v/>
      </c>
      <c r="BU191" s="168" t="str">
        <f aca="false">IF(AJ191="","",IF(AJ191="-","-",IF(UPPER(AJ191)="AB","+",VLOOKUP(AJ191,'විෂය තොරතුරු'!$P$24:$Q$28,2))))</f>
        <v/>
      </c>
      <c r="BV191" s="168" t="str">
        <f aca="false">IF(AK191="","",IF(AK191="-","-",IF(UPPER(AK191)="AB","+",VLOOKUP(AK191,'විෂය තොරතුරු'!$P$24:$Q$28,2))))</f>
        <v/>
      </c>
      <c r="BW191" s="169" t="str">
        <f aca="false">IF(AL191="","",IF(AL191="-","-",IF(UPPER(AL191)="AB","+",VLOOKUP(AL191,'විෂය තොරතුරු'!$P$24:$Q$28,2))))</f>
        <v/>
      </c>
      <c r="BX191" s="171" t="str">
        <f aca="false">IF($B191="","",COUNTIF($AP191:$BW191,"A"))</f>
        <v/>
      </c>
      <c r="BY191" s="171" t="str">
        <f aca="false">IF($B191="","",COUNTIF($AP191:$BW191,"B"))</f>
        <v/>
      </c>
      <c r="BZ191" s="171" t="str">
        <f aca="false">IF($B191="","",COUNTIF($AP191:$BW191,"C"))</f>
        <v/>
      </c>
      <c r="CA191" s="171" t="str">
        <f aca="false">IF($B191="","",COUNTIF($AP191:$BW191,"S"))</f>
        <v/>
      </c>
      <c r="CB191" s="171" t="str">
        <f aca="false">IF($B191="","",COUNTIF($AP191:$BW191,"W"))</f>
        <v/>
      </c>
      <c r="CC191" s="171" t="str">
        <f aca="false">IF(B191="","",SUM(BX191:CA191))</f>
        <v/>
      </c>
      <c r="CD191" s="169" t="str">
        <f aca="false">IF(B191="","",SUM(BX191:BZ191))</f>
        <v/>
      </c>
      <c r="CE191" s="172" t="str">
        <f aca="false">IF(B191="","",IF(AND(CC191&gt;=6,CD191&gt;=3,OR(E191&gt;=35,F191&gt;=35),L191&gt;=35),"6/3 සමත්",IF(AND(CC191&gt;=5,CD191&gt;=3,OR(E191&gt;=35,F191&gt;=35,L191&gt;=35)),"5/3 සමත්",IF(AND(CC191&gt;=4,CD191&gt;=1,OR(E191&gt;=20,F191&gt;=20,L191&gt;=20)),"සමත් කළ හැකි",IF(CB191=9,"W9","අසමත් ?")))))</f>
        <v/>
      </c>
    </row>
    <row r="192" customFormat="false" ht="13.8" hidden="false" customHeight="false" outlineLevel="0" collapsed="false">
      <c r="A192" s="160" t="n">
        <v>7</v>
      </c>
      <c r="B192" s="161"/>
      <c r="C192" s="161"/>
      <c r="D192" s="162"/>
      <c r="E192" s="163"/>
      <c r="F192" s="164"/>
      <c r="G192" s="163"/>
      <c r="H192" s="165"/>
      <c r="I192" s="165"/>
      <c r="J192" s="164"/>
      <c r="K192" s="163"/>
      <c r="L192" s="165"/>
      <c r="M192" s="165"/>
      <c r="N192" s="164"/>
      <c r="O192" s="163"/>
      <c r="P192" s="165"/>
      <c r="Q192" s="165"/>
      <c r="R192" s="165"/>
      <c r="S192" s="165"/>
      <c r="T192" s="165"/>
      <c r="U192" s="165"/>
      <c r="V192" s="164"/>
      <c r="W192" s="163"/>
      <c r="X192" s="165"/>
      <c r="Y192" s="165"/>
      <c r="Z192" s="165"/>
      <c r="AA192" s="165"/>
      <c r="AB192" s="165"/>
      <c r="AC192" s="165"/>
      <c r="AD192" s="164"/>
      <c r="AE192" s="163"/>
      <c r="AF192" s="165"/>
      <c r="AG192" s="165"/>
      <c r="AH192" s="165"/>
      <c r="AI192" s="165"/>
      <c r="AJ192" s="165"/>
      <c r="AK192" s="165"/>
      <c r="AL192" s="166"/>
      <c r="AM192" s="167" t="str">
        <f aca="false">IF(B192="","",SUM(E192:AL192))</f>
        <v/>
      </c>
      <c r="AN192" s="168" t="str">
        <f aca="false">IF(B192="","",AM192/9)</f>
        <v/>
      </c>
      <c r="AO192" s="169" t="str">
        <f aca="false">IF(B192="","",IF(AM192=0,"-",RANK(AM192,$AM$186:$AM$235,0)))</f>
        <v/>
      </c>
      <c r="AP192" s="167" t="str">
        <f aca="false">IF(E192="","",IF(E192="-","-",IF(UPPER(E192)="AB","+",VLOOKUP(E192,'විෂය තොරතුරු'!$P$24:$Q$28,2))))</f>
        <v/>
      </c>
      <c r="AQ192" s="168" t="str">
        <f aca="false">IF(F192="","",IF(F192="-","-",IF(UPPER(F192)="AB","+",VLOOKUP(F192,'විෂය තොරතුරු'!$P$24:$Q$28,2))))</f>
        <v/>
      </c>
      <c r="AR192" s="168" t="str">
        <f aca="false">IF(G192="","",IF(G192="-","-",IF(UPPER(G192)="AB","+",VLOOKUP(G192,'විෂය තොරතුරු'!$P$24:$Q$28,2))))</f>
        <v/>
      </c>
      <c r="AS192" s="168" t="str">
        <f aca="false">IF(H192="","",IF(H192="-","-",IF(UPPER(H192)="AB","+",VLOOKUP(H192,'විෂය තොරතුරු'!$P$24:$Q$28,2))))</f>
        <v/>
      </c>
      <c r="AT192" s="168" t="str">
        <f aca="false">IF(I192="","",IF(I192="-","-",IF(UPPER(I192)="AB","+",VLOOKUP(I192,'විෂය තොරතුරු'!$P$24:$Q$28,2))))</f>
        <v/>
      </c>
      <c r="AU192" s="170" t="str">
        <f aca="false">IF(J192="","",IF(J192="-","-",IF(UPPER(J192)="AB","+",VLOOKUP(J192,'විෂය තොරතුරු'!$P$24:$Q$28,2))))</f>
        <v/>
      </c>
      <c r="AV192" s="171" t="str">
        <f aca="false">IF(K192="","",IF(K192="-","-",IF(UPPER(K192)="AB","+",VLOOKUP(K192,'විෂය තොරතුරු'!$P$24:$Q$28,2))))</f>
        <v/>
      </c>
      <c r="AW192" s="168" t="str">
        <f aca="false">IF(L192="","",IF(L192="-","-",IF(UPPER(L192)="AB","+",VLOOKUP(L192,'විෂය තොරතුරු'!$P$24:$Q$28,2))))</f>
        <v/>
      </c>
      <c r="AX192" s="168" t="str">
        <f aca="false">IF(M192="","",IF(M192="-","-",IF(UPPER(M192)="AB","+",VLOOKUP(M192,'විෂය තොරතුරු'!$P$24:$Q$28,2))))</f>
        <v/>
      </c>
      <c r="AY192" s="169" t="str">
        <f aca="false">IF(N192="","",IF(N192="-","-",IF(UPPER(N192)="AB","+",VLOOKUP(N192,'විෂය තොරතුරු'!$P$24:$Q$28,2))))</f>
        <v/>
      </c>
      <c r="AZ192" s="167" t="str">
        <f aca="false">IF(O192="","",IF(O192="-","-",IF(UPPER(O192)="AB","+",VLOOKUP(O192,'විෂය තොරතුරු'!$P$24:$Q$28,2))))</f>
        <v/>
      </c>
      <c r="BA192" s="168" t="str">
        <f aca="false">IF(P192="","",IF(P192="-","-",IF(UPPER(P192)="AB","+",VLOOKUP(P192,'විෂය තොරතුරු'!$P$24:$Q$28,2))))</f>
        <v/>
      </c>
      <c r="BB192" s="168" t="str">
        <f aca="false">IF(Q192="","",IF(Q192="-","-",IF(UPPER(Q192)="AB","+",VLOOKUP(Q192,'විෂය තොරතුරු'!$P$24:$Q$28,2))))</f>
        <v/>
      </c>
      <c r="BC192" s="168" t="str">
        <f aca="false">IF(R192="","",IF(R192="-","-",IF(UPPER(R192)="AB","+",VLOOKUP(R192,'විෂය තොරතුරු'!$P$24:$Q$28,2))))</f>
        <v/>
      </c>
      <c r="BD192" s="168" t="str">
        <f aca="false">IF(S192="","",IF(S192="-","-",IF(UPPER(S192)="AB","+",VLOOKUP(S192,'විෂය තොරතුරු'!$P$24:$Q$28,2))))</f>
        <v/>
      </c>
      <c r="BE192" s="168" t="str">
        <f aca="false">IF(T192="","",IF(T192="-","-",IF(UPPER(T192)="AB","+",VLOOKUP(T192,'විෂය තොරතුරු'!$P$24:$Q$28,2))))</f>
        <v/>
      </c>
      <c r="BF192" s="168" t="str">
        <f aca="false">IF(U192="","",IF(U192="-","-",IF(UPPER(U192)="AB","+",VLOOKUP(U192,'විෂය තොරතුරු'!$P$24:$Q$28,2))))</f>
        <v/>
      </c>
      <c r="BG192" s="170" t="str">
        <f aca="false">IF(V192="","",IF(V192="-","-",IF(UPPER(V192)="AB","+",VLOOKUP(V192,'විෂය තොරතුරු'!$P$24:$Q$28,2))))</f>
        <v/>
      </c>
      <c r="BH192" s="171" t="str">
        <f aca="false">IF(W192="","",IF(W192="-","-",IF(UPPER(W192)="AB","+",VLOOKUP(W192,'විෂය තොරතුරු'!$P$24:$Q$28,2))))</f>
        <v/>
      </c>
      <c r="BI192" s="168" t="str">
        <f aca="false">IF(X192="","",IF(X192="-","-",IF(UPPER(X192)="AB","+",VLOOKUP(X192,'විෂය තොරතුරු'!$P$24:$Q$28,2))))</f>
        <v/>
      </c>
      <c r="BJ192" s="168" t="str">
        <f aca="false">IF(Y192="","",IF(Y192="-","-",IF(UPPER(Y192)="AB","+",VLOOKUP(Y192,'විෂය තොරතුරු'!$P$24:$Q$28,2))))</f>
        <v/>
      </c>
      <c r="BK192" s="168" t="str">
        <f aca="false">IF(Z192="","",IF(Z192="-","-",IF(UPPER(Z192)="AB","+",VLOOKUP(Z192,'විෂය තොරතුරු'!$P$24:$Q$28,2))))</f>
        <v/>
      </c>
      <c r="BL192" s="168" t="str">
        <f aca="false">IF(AA192="","",IF(AA192="-","-",IF(UPPER(AA192)="AB","+",VLOOKUP(AA192,'විෂය තොරතුරු'!$P$24:$Q$28,2))))</f>
        <v/>
      </c>
      <c r="BM192" s="168" t="str">
        <f aca="false">IF(AB192="","",IF(AB192="-","-",IF(UPPER(AB192)="AB","+",VLOOKUP(AB192,'විෂය තොරතුරු'!$P$24:$Q$28,2))))</f>
        <v/>
      </c>
      <c r="BN192" s="168" t="str">
        <f aca="false">IF(AC192="","",IF(AC192="-","-",IF(UPPER(AC192)="AB","+",VLOOKUP(AC192,'විෂය තොරතුරු'!$P$24:$Q$28,2))))</f>
        <v/>
      </c>
      <c r="BO192" s="169" t="str">
        <f aca="false">IF(AD192="","",IF(AD192="-","-",IF(UPPER(AD192)="AB","+",VLOOKUP(AD192,'විෂය තොරතුරු'!$P$24:$Q$28,2))))</f>
        <v/>
      </c>
      <c r="BP192" s="171" t="str">
        <f aca="false">IF(AE192="","",IF(AE192="-","-",IF(UPPER(AE192)="AB","+",VLOOKUP(AE192,'විෂය තොරතුරු'!$P$24:$Q$28,2))))</f>
        <v/>
      </c>
      <c r="BQ192" s="168" t="str">
        <f aca="false">IF(AF192="","",IF(AF192="-","-",IF(UPPER(AF192)="AB","+",VLOOKUP(AF192,'විෂය තොරතුරු'!$P$24:$Q$28,2))))</f>
        <v/>
      </c>
      <c r="BR192" s="168" t="str">
        <f aca="false">IF(AG192="","",IF(AG192="-","-",IF(UPPER(AG192)="AB","+",VLOOKUP(AG192,'විෂය තොරතුරු'!$P$24:$Q$28,2))))</f>
        <v/>
      </c>
      <c r="BS192" s="168" t="str">
        <f aca="false">IF(AH192="","",IF(AH192="-","-",IF(UPPER(AH192)="AB","+",VLOOKUP(AH192,'විෂය තොරතුරු'!$P$24:$Q$28,2))))</f>
        <v/>
      </c>
      <c r="BT192" s="168" t="str">
        <f aca="false">IF(AI192="","",IF(AI192="-","-",IF(UPPER(AI192)="AB","+",VLOOKUP(AI192,'විෂය තොරතුරු'!$P$24:$Q$28,2))))</f>
        <v/>
      </c>
      <c r="BU192" s="168" t="str">
        <f aca="false">IF(AJ192="","",IF(AJ192="-","-",IF(UPPER(AJ192)="AB","+",VLOOKUP(AJ192,'විෂය තොරතුරු'!$P$24:$Q$28,2))))</f>
        <v/>
      </c>
      <c r="BV192" s="168" t="str">
        <f aca="false">IF(AK192="","",IF(AK192="-","-",IF(UPPER(AK192)="AB","+",VLOOKUP(AK192,'විෂය තොරතුරු'!$P$24:$Q$28,2))))</f>
        <v/>
      </c>
      <c r="BW192" s="169" t="str">
        <f aca="false">IF(AL192="","",IF(AL192="-","-",IF(UPPER(AL192)="AB","+",VLOOKUP(AL192,'විෂය තොරතුරු'!$P$24:$Q$28,2))))</f>
        <v/>
      </c>
      <c r="BX192" s="171" t="str">
        <f aca="false">IF($B192="","",COUNTIF($AP192:$BW192,"A"))</f>
        <v/>
      </c>
      <c r="BY192" s="171" t="str">
        <f aca="false">IF($B192="","",COUNTIF($AP192:$BW192,"B"))</f>
        <v/>
      </c>
      <c r="BZ192" s="171" t="str">
        <f aca="false">IF($B192="","",COUNTIF($AP192:$BW192,"C"))</f>
        <v/>
      </c>
      <c r="CA192" s="171" t="str">
        <f aca="false">IF($B192="","",COUNTIF($AP192:$BW192,"S"))</f>
        <v/>
      </c>
      <c r="CB192" s="171" t="str">
        <f aca="false">IF($B192="","",COUNTIF($AP192:$BW192,"W"))</f>
        <v/>
      </c>
      <c r="CC192" s="171" t="str">
        <f aca="false">IF(B192="","",SUM(BX192:CA192))</f>
        <v/>
      </c>
      <c r="CD192" s="169" t="str">
        <f aca="false">IF(B192="","",SUM(BX192:BZ192))</f>
        <v/>
      </c>
      <c r="CE192" s="172" t="str">
        <f aca="false">IF(B192="","",IF(AND(CC192&gt;=6,CD192&gt;=3,OR(E192&gt;=35,F192&gt;=35),L192&gt;=35),"6/3 සමත්",IF(AND(CC192&gt;=5,CD192&gt;=3,OR(E192&gt;=35,F192&gt;=35,L192&gt;=35)),"5/3 සමත්",IF(AND(CC192&gt;=4,CD192&gt;=1,OR(E192&gt;=20,F192&gt;=20,L192&gt;=20)),"සමත් කළ හැකි",IF(CB192=9,"W9","අසමත් ?")))))</f>
        <v/>
      </c>
    </row>
    <row r="193" customFormat="false" ht="13.8" hidden="false" customHeight="false" outlineLevel="0" collapsed="false">
      <c r="A193" s="160" t="n">
        <v>8</v>
      </c>
      <c r="B193" s="161"/>
      <c r="C193" s="161"/>
      <c r="D193" s="162"/>
      <c r="E193" s="163"/>
      <c r="F193" s="164"/>
      <c r="G193" s="163"/>
      <c r="H193" s="165"/>
      <c r="I193" s="165"/>
      <c r="J193" s="164"/>
      <c r="K193" s="163"/>
      <c r="L193" s="165"/>
      <c r="M193" s="165"/>
      <c r="N193" s="164"/>
      <c r="O193" s="163"/>
      <c r="P193" s="165"/>
      <c r="Q193" s="165"/>
      <c r="R193" s="165"/>
      <c r="S193" s="165"/>
      <c r="T193" s="165"/>
      <c r="U193" s="165"/>
      <c r="V193" s="164"/>
      <c r="W193" s="163"/>
      <c r="X193" s="165"/>
      <c r="Y193" s="165"/>
      <c r="Z193" s="165"/>
      <c r="AA193" s="165"/>
      <c r="AB193" s="165"/>
      <c r="AC193" s="165"/>
      <c r="AD193" s="164"/>
      <c r="AE193" s="163"/>
      <c r="AF193" s="165"/>
      <c r="AG193" s="165"/>
      <c r="AH193" s="165"/>
      <c r="AI193" s="165"/>
      <c r="AJ193" s="165"/>
      <c r="AK193" s="165"/>
      <c r="AL193" s="166"/>
      <c r="AM193" s="167" t="str">
        <f aca="false">IF(B193="","",SUM(E193:AL193))</f>
        <v/>
      </c>
      <c r="AN193" s="168" t="str">
        <f aca="false">IF(B193="","",AM193/9)</f>
        <v/>
      </c>
      <c r="AO193" s="169" t="str">
        <f aca="false">IF(B193="","",IF(AM193=0,"-",RANK(AM193,$AM$186:$AM$235,0)))</f>
        <v/>
      </c>
      <c r="AP193" s="167" t="str">
        <f aca="false">IF(E193="","",IF(E193="-","-",IF(UPPER(E193)="AB","+",VLOOKUP(E193,'විෂය තොරතුරු'!$P$24:$Q$28,2))))</f>
        <v/>
      </c>
      <c r="AQ193" s="168" t="str">
        <f aca="false">IF(F193="","",IF(F193="-","-",IF(UPPER(F193)="AB","+",VLOOKUP(F193,'විෂය තොරතුරු'!$P$24:$Q$28,2))))</f>
        <v/>
      </c>
      <c r="AR193" s="168" t="str">
        <f aca="false">IF(G193="","",IF(G193="-","-",IF(UPPER(G193)="AB","+",VLOOKUP(G193,'විෂය තොරතුරු'!$P$24:$Q$28,2))))</f>
        <v/>
      </c>
      <c r="AS193" s="168" t="str">
        <f aca="false">IF(H193="","",IF(H193="-","-",IF(UPPER(H193)="AB","+",VLOOKUP(H193,'විෂය තොරතුරු'!$P$24:$Q$28,2))))</f>
        <v/>
      </c>
      <c r="AT193" s="168" t="str">
        <f aca="false">IF(I193="","",IF(I193="-","-",IF(UPPER(I193)="AB","+",VLOOKUP(I193,'විෂය තොරතුරු'!$P$24:$Q$28,2))))</f>
        <v/>
      </c>
      <c r="AU193" s="170" t="str">
        <f aca="false">IF(J193="","",IF(J193="-","-",IF(UPPER(J193)="AB","+",VLOOKUP(J193,'විෂය තොරතුරු'!$P$24:$Q$28,2))))</f>
        <v/>
      </c>
      <c r="AV193" s="171" t="str">
        <f aca="false">IF(K193="","",IF(K193="-","-",IF(UPPER(K193)="AB","+",VLOOKUP(K193,'විෂය තොරතුරු'!$P$24:$Q$28,2))))</f>
        <v/>
      </c>
      <c r="AW193" s="168" t="str">
        <f aca="false">IF(L193="","",IF(L193="-","-",IF(UPPER(L193)="AB","+",VLOOKUP(L193,'විෂය තොරතුරු'!$P$24:$Q$28,2))))</f>
        <v/>
      </c>
      <c r="AX193" s="168" t="str">
        <f aca="false">IF(M193="","",IF(M193="-","-",IF(UPPER(M193)="AB","+",VLOOKUP(M193,'විෂය තොරතුරු'!$P$24:$Q$28,2))))</f>
        <v/>
      </c>
      <c r="AY193" s="169" t="str">
        <f aca="false">IF(N193="","",IF(N193="-","-",IF(UPPER(N193)="AB","+",VLOOKUP(N193,'විෂය තොරතුරු'!$P$24:$Q$28,2))))</f>
        <v/>
      </c>
      <c r="AZ193" s="167" t="str">
        <f aca="false">IF(O193="","",IF(O193="-","-",IF(UPPER(O193)="AB","+",VLOOKUP(O193,'විෂය තොරතුරු'!$P$24:$Q$28,2))))</f>
        <v/>
      </c>
      <c r="BA193" s="168" t="str">
        <f aca="false">IF(P193="","",IF(P193="-","-",IF(UPPER(P193)="AB","+",VLOOKUP(P193,'විෂය තොරතුරු'!$P$24:$Q$28,2))))</f>
        <v/>
      </c>
      <c r="BB193" s="168" t="str">
        <f aca="false">IF(Q193="","",IF(Q193="-","-",IF(UPPER(Q193)="AB","+",VLOOKUP(Q193,'විෂය තොරතුරු'!$P$24:$Q$28,2))))</f>
        <v/>
      </c>
      <c r="BC193" s="168" t="str">
        <f aca="false">IF(R193="","",IF(R193="-","-",IF(UPPER(R193)="AB","+",VLOOKUP(R193,'විෂය තොරතුරු'!$P$24:$Q$28,2))))</f>
        <v/>
      </c>
      <c r="BD193" s="168" t="str">
        <f aca="false">IF(S193="","",IF(S193="-","-",IF(UPPER(S193)="AB","+",VLOOKUP(S193,'විෂය තොරතුරු'!$P$24:$Q$28,2))))</f>
        <v/>
      </c>
      <c r="BE193" s="168" t="str">
        <f aca="false">IF(T193="","",IF(T193="-","-",IF(UPPER(T193)="AB","+",VLOOKUP(T193,'විෂය තොරතුරු'!$P$24:$Q$28,2))))</f>
        <v/>
      </c>
      <c r="BF193" s="168" t="str">
        <f aca="false">IF(U193="","",IF(U193="-","-",IF(UPPER(U193)="AB","+",VLOOKUP(U193,'විෂය තොරතුරු'!$P$24:$Q$28,2))))</f>
        <v/>
      </c>
      <c r="BG193" s="170" t="str">
        <f aca="false">IF(V193="","",IF(V193="-","-",IF(UPPER(V193)="AB","+",VLOOKUP(V193,'විෂය තොරතුරු'!$P$24:$Q$28,2))))</f>
        <v/>
      </c>
      <c r="BH193" s="171" t="str">
        <f aca="false">IF(W193="","",IF(W193="-","-",IF(UPPER(W193)="AB","+",VLOOKUP(W193,'විෂය තොරතුරු'!$P$24:$Q$28,2))))</f>
        <v/>
      </c>
      <c r="BI193" s="168" t="str">
        <f aca="false">IF(X193="","",IF(X193="-","-",IF(UPPER(X193)="AB","+",VLOOKUP(X193,'විෂය තොරතුරු'!$P$24:$Q$28,2))))</f>
        <v/>
      </c>
      <c r="BJ193" s="168" t="str">
        <f aca="false">IF(Y193="","",IF(Y193="-","-",IF(UPPER(Y193)="AB","+",VLOOKUP(Y193,'විෂය තොරතුරු'!$P$24:$Q$28,2))))</f>
        <v/>
      </c>
      <c r="BK193" s="168" t="str">
        <f aca="false">IF(Z193="","",IF(Z193="-","-",IF(UPPER(Z193)="AB","+",VLOOKUP(Z193,'විෂය තොරතුරු'!$P$24:$Q$28,2))))</f>
        <v/>
      </c>
      <c r="BL193" s="168" t="str">
        <f aca="false">IF(AA193="","",IF(AA193="-","-",IF(UPPER(AA193)="AB","+",VLOOKUP(AA193,'විෂය තොරතුරු'!$P$24:$Q$28,2))))</f>
        <v/>
      </c>
      <c r="BM193" s="168" t="str">
        <f aca="false">IF(AB193="","",IF(AB193="-","-",IF(UPPER(AB193)="AB","+",VLOOKUP(AB193,'විෂය තොරතුරු'!$P$24:$Q$28,2))))</f>
        <v/>
      </c>
      <c r="BN193" s="168" t="str">
        <f aca="false">IF(AC193="","",IF(AC193="-","-",IF(UPPER(AC193)="AB","+",VLOOKUP(AC193,'විෂය තොරතුරු'!$P$24:$Q$28,2))))</f>
        <v/>
      </c>
      <c r="BO193" s="169" t="str">
        <f aca="false">IF(AD193="","",IF(AD193="-","-",IF(UPPER(AD193)="AB","+",VLOOKUP(AD193,'විෂය තොරතුරු'!$P$24:$Q$28,2))))</f>
        <v/>
      </c>
      <c r="BP193" s="171" t="str">
        <f aca="false">IF(AE193="","",IF(AE193="-","-",IF(UPPER(AE193)="AB","+",VLOOKUP(AE193,'විෂය තොරතුරු'!$P$24:$Q$28,2))))</f>
        <v/>
      </c>
      <c r="BQ193" s="168" t="str">
        <f aca="false">IF(AF193="","",IF(AF193="-","-",IF(UPPER(AF193)="AB","+",VLOOKUP(AF193,'විෂය තොරතුරු'!$P$24:$Q$28,2))))</f>
        <v/>
      </c>
      <c r="BR193" s="168" t="str">
        <f aca="false">IF(AG193="","",IF(AG193="-","-",IF(UPPER(AG193)="AB","+",VLOOKUP(AG193,'විෂය තොරතුරු'!$P$24:$Q$28,2))))</f>
        <v/>
      </c>
      <c r="BS193" s="168" t="str">
        <f aca="false">IF(AH193="","",IF(AH193="-","-",IF(UPPER(AH193)="AB","+",VLOOKUP(AH193,'විෂය තොරතුරු'!$P$24:$Q$28,2))))</f>
        <v/>
      </c>
      <c r="BT193" s="168" t="str">
        <f aca="false">IF(AI193="","",IF(AI193="-","-",IF(UPPER(AI193)="AB","+",VLOOKUP(AI193,'විෂය තොරතුරු'!$P$24:$Q$28,2))))</f>
        <v/>
      </c>
      <c r="BU193" s="168" t="str">
        <f aca="false">IF(AJ193="","",IF(AJ193="-","-",IF(UPPER(AJ193)="AB","+",VLOOKUP(AJ193,'විෂය තොරතුරු'!$P$24:$Q$28,2))))</f>
        <v/>
      </c>
      <c r="BV193" s="168" t="str">
        <f aca="false">IF(AK193="","",IF(AK193="-","-",IF(UPPER(AK193)="AB","+",VLOOKUP(AK193,'විෂය තොරතුරු'!$P$24:$Q$28,2))))</f>
        <v/>
      </c>
      <c r="BW193" s="169" t="str">
        <f aca="false">IF(AL193="","",IF(AL193="-","-",IF(UPPER(AL193)="AB","+",VLOOKUP(AL193,'විෂය තොරතුරු'!$P$24:$Q$28,2))))</f>
        <v/>
      </c>
      <c r="BX193" s="171" t="str">
        <f aca="false">IF($B193="","",COUNTIF($AP193:$BW193,"A"))</f>
        <v/>
      </c>
      <c r="BY193" s="171" t="str">
        <f aca="false">IF($B193="","",COUNTIF($AP193:$BW193,"B"))</f>
        <v/>
      </c>
      <c r="BZ193" s="171" t="str">
        <f aca="false">IF($B193="","",COUNTIF($AP193:$BW193,"C"))</f>
        <v/>
      </c>
      <c r="CA193" s="171" t="str">
        <f aca="false">IF($B193="","",COUNTIF($AP193:$BW193,"S"))</f>
        <v/>
      </c>
      <c r="CB193" s="171" t="str">
        <f aca="false">IF($B193="","",COUNTIF($AP193:$BW193,"W"))</f>
        <v/>
      </c>
      <c r="CC193" s="171" t="str">
        <f aca="false">IF(B193="","",SUM(BX193:CA193))</f>
        <v/>
      </c>
      <c r="CD193" s="169" t="str">
        <f aca="false">IF(B193="","",SUM(BX193:BZ193))</f>
        <v/>
      </c>
      <c r="CE193" s="172" t="str">
        <f aca="false">IF(B193="","",IF(AND(CC193&gt;=6,CD193&gt;=3,OR(E193&gt;=35,F193&gt;=35),L193&gt;=35),"6/3 සමත්",IF(AND(CC193&gt;=5,CD193&gt;=3,OR(E193&gt;=35,F193&gt;=35,L193&gt;=35)),"5/3 සමත්",IF(AND(CC193&gt;=4,CD193&gt;=1,OR(E193&gt;=20,F193&gt;=20,L193&gt;=20)),"සමත් කළ හැකි",IF(CB193=9,"W9","අසමත් ?")))))</f>
        <v/>
      </c>
    </row>
    <row r="194" customFormat="false" ht="13.8" hidden="false" customHeight="false" outlineLevel="0" collapsed="false">
      <c r="A194" s="160" t="n">
        <v>9</v>
      </c>
      <c r="B194" s="161"/>
      <c r="C194" s="161"/>
      <c r="D194" s="162"/>
      <c r="E194" s="163"/>
      <c r="F194" s="164"/>
      <c r="G194" s="163"/>
      <c r="H194" s="165"/>
      <c r="I194" s="165"/>
      <c r="J194" s="164"/>
      <c r="K194" s="163"/>
      <c r="L194" s="165"/>
      <c r="M194" s="165"/>
      <c r="N194" s="164"/>
      <c r="O194" s="163"/>
      <c r="P194" s="165"/>
      <c r="Q194" s="165"/>
      <c r="R194" s="165"/>
      <c r="S194" s="165"/>
      <c r="T194" s="165"/>
      <c r="U194" s="165"/>
      <c r="V194" s="164"/>
      <c r="W194" s="163"/>
      <c r="X194" s="165"/>
      <c r="Y194" s="165"/>
      <c r="Z194" s="165"/>
      <c r="AA194" s="165"/>
      <c r="AB194" s="165"/>
      <c r="AC194" s="165"/>
      <c r="AD194" s="164"/>
      <c r="AE194" s="163"/>
      <c r="AF194" s="165"/>
      <c r="AG194" s="165"/>
      <c r="AH194" s="165"/>
      <c r="AI194" s="165"/>
      <c r="AJ194" s="165"/>
      <c r="AK194" s="165"/>
      <c r="AL194" s="166"/>
      <c r="AM194" s="167" t="str">
        <f aca="false">IF(B194="","",SUM(E194:AL194))</f>
        <v/>
      </c>
      <c r="AN194" s="168" t="str">
        <f aca="false">IF(B194="","",AM194/9)</f>
        <v/>
      </c>
      <c r="AO194" s="169" t="str">
        <f aca="false">IF(B194="","",IF(AM194=0,"-",RANK(AM194,$AM$186:$AM$235,0)))</f>
        <v/>
      </c>
      <c r="AP194" s="167" t="str">
        <f aca="false">IF(E194="","",IF(E194="-","-",IF(UPPER(E194)="AB","+",VLOOKUP(E194,'විෂය තොරතුරු'!$P$24:$Q$28,2))))</f>
        <v/>
      </c>
      <c r="AQ194" s="168" t="str">
        <f aca="false">IF(F194="","",IF(F194="-","-",IF(UPPER(F194)="AB","+",VLOOKUP(F194,'විෂය තොරතුරු'!$P$24:$Q$28,2))))</f>
        <v/>
      </c>
      <c r="AR194" s="168" t="str">
        <f aca="false">IF(G194="","",IF(G194="-","-",IF(UPPER(G194)="AB","+",VLOOKUP(G194,'විෂය තොරතුරු'!$P$24:$Q$28,2))))</f>
        <v/>
      </c>
      <c r="AS194" s="168" t="str">
        <f aca="false">IF(H194="","",IF(H194="-","-",IF(UPPER(H194)="AB","+",VLOOKUP(H194,'විෂය තොරතුරු'!$P$24:$Q$28,2))))</f>
        <v/>
      </c>
      <c r="AT194" s="168" t="str">
        <f aca="false">IF(I194="","",IF(I194="-","-",IF(UPPER(I194)="AB","+",VLOOKUP(I194,'විෂය තොරතුරු'!$P$24:$Q$28,2))))</f>
        <v/>
      </c>
      <c r="AU194" s="170" t="str">
        <f aca="false">IF(J194="","",IF(J194="-","-",IF(UPPER(J194)="AB","+",VLOOKUP(J194,'විෂය තොරතුරු'!$P$24:$Q$28,2))))</f>
        <v/>
      </c>
      <c r="AV194" s="171" t="str">
        <f aca="false">IF(K194="","",IF(K194="-","-",IF(UPPER(K194)="AB","+",VLOOKUP(K194,'විෂය තොරතුරු'!$P$24:$Q$28,2))))</f>
        <v/>
      </c>
      <c r="AW194" s="168" t="str">
        <f aca="false">IF(L194="","",IF(L194="-","-",IF(UPPER(L194)="AB","+",VLOOKUP(L194,'විෂය තොරතුරු'!$P$24:$Q$28,2))))</f>
        <v/>
      </c>
      <c r="AX194" s="168" t="str">
        <f aca="false">IF(M194="","",IF(M194="-","-",IF(UPPER(M194)="AB","+",VLOOKUP(M194,'විෂය තොරතුරු'!$P$24:$Q$28,2))))</f>
        <v/>
      </c>
      <c r="AY194" s="169" t="str">
        <f aca="false">IF(N194="","",IF(N194="-","-",IF(UPPER(N194)="AB","+",VLOOKUP(N194,'විෂය තොරතුරු'!$P$24:$Q$28,2))))</f>
        <v/>
      </c>
      <c r="AZ194" s="167" t="str">
        <f aca="false">IF(O194="","",IF(O194="-","-",IF(UPPER(O194)="AB","+",VLOOKUP(O194,'විෂය තොරතුරු'!$P$24:$Q$28,2))))</f>
        <v/>
      </c>
      <c r="BA194" s="168" t="str">
        <f aca="false">IF(P194="","",IF(P194="-","-",IF(UPPER(P194)="AB","+",VLOOKUP(P194,'විෂය තොරතුරු'!$P$24:$Q$28,2))))</f>
        <v/>
      </c>
      <c r="BB194" s="168" t="str">
        <f aca="false">IF(Q194="","",IF(Q194="-","-",IF(UPPER(Q194)="AB","+",VLOOKUP(Q194,'විෂය තොරතුරු'!$P$24:$Q$28,2))))</f>
        <v/>
      </c>
      <c r="BC194" s="168" t="str">
        <f aca="false">IF(R194="","",IF(R194="-","-",IF(UPPER(R194)="AB","+",VLOOKUP(R194,'විෂය තොරතුරු'!$P$24:$Q$28,2))))</f>
        <v/>
      </c>
      <c r="BD194" s="168" t="str">
        <f aca="false">IF(S194="","",IF(S194="-","-",IF(UPPER(S194)="AB","+",VLOOKUP(S194,'විෂය තොරතුරු'!$P$24:$Q$28,2))))</f>
        <v/>
      </c>
      <c r="BE194" s="168" t="str">
        <f aca="false">IF(T194="","",IF(T194="-","-",IF(UPPER(T194)="AB","+",VLOOKUP(T194,'විෂය තොරතුරු'!$P$24:$Q$28,2))))</f>
        <v/>
      </c>
      <c r="BF194" s="168" t="str">
        <f aca="false">IF(U194="","",IF(U194="-","-",IF(UPPER(U194)="AB","+",VLOOKUP(U194,'විෂය තොරතුරු'!$P$24:$Q$28,2))))</f>
        <v/>
      </c>
      <c r="BG194" s="170" t="str">
        <f aca="false">IF(V194="","",IF(V194="-","-",IF(UPPER(V194)="AB","+",VLOOKUP(V194,'විෂය තොරතුරු'!$P$24:$Q$28,2))))</f>
        <v/>
      </c>
      <c r="BH194" s="171" t="str">
        <f aca="false">IF(W194="","",IF(W194="-","-",IF(UPPER(W194)="AB","+",VLOOKUP(W194,'විෂය තොරතුරු'!$P$24:$Q$28,2))))</f>
        <v/>
      </c>
      <c r="BI194" s="168" t="str">
        <f aca="false">IF(X194="","",IF(X194="-","-",IF(UPPER(X194)="AB","+",VLOOKUP(X194,'විෂය තොරතුරු'!$P$24:$Q$28,2))))</f>
        <v/>
      </c>
      <c r="BJ194" s="168" t="str">
        <f aca="false">IF(Y194="","",IF(Y194="-","-",IF(UPPER(Y194)="AB","+",VLOOKUP(Y194,'විෂය තොරතුරු'!$P$24:$Q$28,2))))</f>
        <v/>
      </c>
      <c r="BK194" s="168" t="str">
        <f aca="false">IF(Z194="","",IF(Z194="-","-",IF(UPPER(Z194)="AB","+",VLOOKUP(Z194,'විෂය තොරතුරු'!$P$24:$Q$28,2))))</f>
        <v/>
      </c>
      <c r="BL194" s="168" t="str">
        <f aca="false">IF(AA194="","",IF(AA194="-","-",IF(UPPER(AA194)="AB","+",VLOOKUP(AA194,'විෂය තොරතුරු'!$P$24:$Q$28,2))))</f>
        <v/>
      </c>
      <c r="BM194" s="168" t="str">
        <f aca="false">IF(AB194="","",IF(AB194="-","-",IF(UPPER(AB194)="AB","+",VLOOKUP(AB194,'විෂය තොරතුරු'!$P$24:$Q$28,2))))</f>
        <v/>
      </c>
      <c r="BN194" s="168" t="str">
        <f aca="false">IF(AC194="","",IF(AC194="-","-",IF(UPPER(AC194)="AB","+",VLOOKUP(AC194,'විෂය තොරතුරු'!$P$24:$Q$28,2))))</f>
        <v/>
      </c>
      <c r="BO194" s="169" t="str">
        <f aca="false">IF(AD194="","",IF(AD194="-","-",IF(UPPER(AD194)="AB","+",VLOOKUP(AD194,'විෂය තොරතුරු'!$P$24:$Q$28,2))))</f>
        <v/>
      </c>
      <c r="BP194" s="171" t="str">
        <f aca="false">IF(AE194="","",IF(AE194="-","-",IF(UPPER(AE194)="AB","+",VLOOKUP(AE194,'විෂය තොරතුරු'!$P$24:$Q$28,2))))</f>
        <v/>
      </c>
      <c r="BQ194" s="168" t="str">
        <f aca="false">IF(AF194="","",IF(AF194="-","-",IF(UPPER(AF194)="AB","+",VLOOKUP(AF194,'විෂය තොරතුරු'!$P$24:$Q$28,2))))</f>
        <v/>
      </c>
      <c r="BR194" s="168" t="str">
        <f aca="false">IF(AG194="","",IF(AG194="-","-",IF(UPPER(AG194)="AB","+",VLOOKUP(AG194,'විෂය තොරතුරු'!$P$24:$Q$28,2))))</f>
        <v/>
      </c>
      <c r="BS194" s="168" t="str">
        <f aca="false">IF(AH194="","",IF(AH194="-","-",IF(UPPER(AH194)="AB","+",VLOOKUP(AH194,'විෂය තොරතුරු'!$P$24:$Q$28,2))))</f>
        <v/>
      </c>
      <c r="BT194" s="168" t="str">
        <f aca="false">IF(AI194="","",IF(AI194="-","-",IF(UPPER(AI194)="AB","+",VLOOKUP(AI194,'විෂය තොරතුරු'!$P$24:$Q$28,2))))</f>
        <v/>
      </c>
      <c r="BU194" s="168" t="str">
        <f aca="false">IF(AJ194="","",IF(AJ194="-","-",IF(UPPER(AJ194)="AB","+",VLOOKUP(AJ194,'විෂය තොරතුරු'!$P$24:$Q$28,2))))</f>
        <v/>
      </c>
      <c r="BV194" s="168" t="str">
        <f aca="false">IF(AK194="","",IF(AK194="-","-",IF(UPPER(AK194)="AB","+",VLOOKUP(AK194,'විෂය තොරතුරු'!$P$24:$Q$28,2))))</f>
        <v/>
      </c>
      <c r="BW194" s="169" t="str">
        <f aca="false">IF(AL194="","",IF(AL194="-","-",IF(UPPER(AL194)="AB","+",VLOOKUP(AL194,'විෂය තොරතුරු'!$P$24:$Q$28,2))))</f>
        <v/>
      </c>
      <c r="BX194" s="171" t="str">
        <f aca="false">IF($B194="","",COUNTIF($AP194:$BW194,"A"))</f>
        <v/>
      </c>
      <c r="BY194" s="171" t="str">
        <f aca="false">IF($B194="","",COUNTIF($AP194:$BW194,"B"))</f>
        <v/>
      </c>
      <c r="BZ194" s="171" t="str">
        <f aca="false">IF($B194="","",COUNTIF($AP194:$BW194,"C"))</f>
        <v/>
      </c>
      <c r="CA194" s="171" t="str">
        <f aca="false">IF($B194="","",COUNTIF($AP194:$BW194,"S"))</f>
        <v/>
      </c>
      <c r="CB194" s="171" t="str">
        <f aca="false">IF($B194="","",COUNTIF($AP194:$BW194,"W"))</f>
        <v/>
      </c>
      <c r="CC194" s="171" t="str">
        <f aca="false">IF(B194="","",SUM(BX194:CA194))</f>
        <v/>
      </c>
      <c r="CD194" s="169" t="str">
        <f aca="false">IF(B194="","",SUM(BX194:BZ194))</f>
        <v/>
      </c>
      <c r="CE194" s="172" t="str">
        <f aca="false">IF(B194="","",IF(AND(CC194&gt;=6,CD194&gt;=3,OR(E194&gt;=35,F194&gt;=35),L194&gt;=35),"6/3 සමත්",IF(AND(CC194&gt;=5,CD194&gt;=3,OR(E194&gt;=35,F194&gt;=35,L194&gt;=35)),"5/3 සමත්",IF(AND(CC194&gt;=4,CD194&gt;=1,OR(E194&gt;=20,F194&gt;=20,L194&gt;=20)),"සමත් කළ හැකි",IF(CB194=9,"W9","අසමත් ?")))))</f>
        <v/>
      </c>
    </row>
    <row r="195" customFormat="false" ht="13.8" hidden="false" customHeight="false" outlineLevel="0" collapsed="false">
      <c r="A195" s="160" t="n">
        <v>10</v>
      </c>
      <c r="B195" s="161"/>
      <c r="C195" s="161"/>
      <c r="D195" s="162"/>
      <c r="E195" s="163"/>
      <c r="F195" s="164"/>
      <c r="G195" s="163"/>
      <c r="H195" s="165"/>
      <c r="I195" s="165"/>
      <c r="J195" s="164"/>
      <c r="K195" s="163"/>
      <c r="L195" s="165"/>
      <c r="M195" s="165"/>
      <c r="N195" s="164"/>
      <c r="O195" s="163"/>
      <c r="P195" s="165"/>
      <c r="Q195" s="165"/>
      <c r="R195" s="165"/>
      <c r="S195" s="165"/>
      <c r="T195" s="165"/>
      <c r="U195" s="165"/>
      <c r="V195" s="164"/>
      <c r="W195" s="163"/>
      <c r="X195" s="165"/>
      <c r="Y195" s="165"/>
      <c r="Z195" s="165"/>
      <c r="AA195" s="165"/>
      <c r="AB195" s="165"/>
      <c r="AC195" s="165"/>
      <c r="AD195" s="164"/>
      <c r="AE195" s="163"/>
      <c r="AF195" s="165"/>
      <c r="AG195" s="165"/>
      <c r="AH195" s="165"/>
      <c r="AI195" s="165"/>
      <c r="AJ195" s="165"/>
      <c r="AK195" s="165"/>
      <c r="AL195" s="166"/>
      <c r="AM195" s="167" t="str">
        <f aca="false">IF(B195="","",SUM(E195:AL195))</f>
        <v/>
      </c>
      <c r="AN195" s="168" t="str">
        <f aca="false">IF(B195="","",AM195/9)</f>
        <v/>
      </c>
      <c r="AO195" s="169" t="str">
        <f aca="false">IF(B195="","",IF(AM195=0,"-",RANK(AM195,$AM$186:$AM$235,0)))</f>
        <v/>
      </c>
      <c r="AP195" s="167" t="str">
        <f aca="false">IF(E195="","",IF(E195="-","-",IF(UPPER(E195)="AB","+",VLOOKUP(E195,'විෂය තොරතුරු'!$P$24:$Q$28,2))))</f>
        <v/>
      </c>
      <c r="AQ195" s="168" t="str">
        <f aca="false">IF(F195="","",IF(F195="-","-",IF(UPPER(F195)="AB","+",VLOOKUP(F195,'විෂය තොරතුරු'!$P$24:$Q$28,2))))</f>
        <v/>
      </c>
      <c r="AR195" s="168" t="str">
        <f aca="false">IF(G195="","",IF(G195="-","-",IF(UPPER(G195)="AB","+",VLOOKUP(G195,'විෂය තොරතුරු'!$P$24:$Q$28,2))))</f>
        <v/>
      </c>
      <c r="AS195" s="168" t="str">
        <f aca="false">IF(H195="","",IF(H195="-","-",IF(UPPER(H195)="AB","+",VLOOKUP(H195,'විෂය තොරතුරු'!$P$24:$Q$28,2))))</f>
        <v/>
      </c>
      <c r="AT195" s="168" t="str">
        <f aca="false">IF(I195="","",IF(I195="-","-",IF(UPPER(I195)="AB","+",VLOOKUP(I195,'විෂය තොරතුරු'!$P$24:$Q$28,2))))</f>
        <v/>
      </c>
      <c r="AU195" s="170" t="str">
        <f aca="false">IF(J195="","",IF(J195="-","-",IF(UPPER(J195)="AB","+",VLOOKUP(J195,'විෂය තොරතුරු'!$P$24:$Q$28,2))))</f>
        <v/>
      </c>
      <c r="AV195" s="171" t="str">
        <f aca="false">IF(K195="","",IF(K195="-","-",IF(UPPER(K195)="AB","+",VLOOKUP(K195,'විෂය තොරතුරු'!$P$24:$Q$28,2))))</f>
        <v/>
      </c>
      <c r="AW195" s="168" t="str">
        <f aca="false">IF(L195="","",IF(L195="-","-",IF(UPPER(L195)="AB","+",VLOOKUP(L195,'විෂය තොරතුරු'!$P$24:$Q$28,2))))</f>
        <v/>
      </c>
      <c r="AX195" s="168" t="str">
        <f aca="false">IF(M195="","",IF(M195="-","-",IF(UPPER(M195)="AB","+",VLOOKUP(M195,'විෂය තොරතුරු'!$P$24:$Q$28,2))))</f>
        <v/>
      </c>
      <c r="AY195" s="169" t="str">
        <f aca="false">IF(N195="","",IF(N195="-","-",IF(UPPER(N195)="AB","+",VLOOKUP(N195,'විෂය තොරතුරු'!$P$24:$Q$28,2))))</f>
        <v/>
      </c>
      <c r="AZ195" s="167" t="str">
        <f aca="false">IF(O195="","",IF(O195="-","-",IF(UPPER(O195)="AB","+",VLOOKUP(O195,'විෂය තොරතුරු'!$P$24:$Q$28,2))))</f>
        <v/>
      </c>
      <c r="BA195" s="168" t="str">
        <f aca="false">IF(P195="","",IF(P195="-","-",IF(UPPER(P195)="AB","+",VLOOKUP(P195,'විෂය තොරතුරු'!$P$24:$Q$28,2))))</f>
        <v/>
      </c>
      <c r="BB195" s="168" t="str">
        <f aca="false">IF(Q195="","",IF(Q195="-","-",IF(UPPER(Q195)="AB","+",VLOOKUP(Q195,'විෂය තොරතුරු'!$P$24:$Q$28,2))))</f>
        <v/>
      </c>
      <c r="BC195" s="168" t="str">
        <f aca="false">IF(R195="","",IF(R195="-","-",IF(UPPER(R195)="AB","+",VLOOKUP(R195,'විෂය තොරතුරු'!$P$24:$Q$28,2))))</f>
        <v/>
      </c>
      <c r="BD195" s="168" t="str">
        <f aca="false">IF(S195="","",IF(S195="-","-",IF(UPPER(S195)="AB","+",VLOOKUP(S195,'විෂය තොරතුරු'!$P$24:$Q$28,2))))</f>
        <v/>
      </c>
      <c r="BE195" s="168" t="str">
        <f aca="false">IF(T195="","",IF(T195="-","-",IF(UPPER(T195)="AB","+",VLOOKUP(T195,'විෂය තොරතුරු'!$P$24:$Q$28,2))))</f>
        <v/>
      </c>
      <c r="BF195" s="168" t="str">
        <f aca="false">IF(U195="","",IF(U195="-","-",IF(UPPER(U195)="AB","+",VLOOKUP(U195,'විෂය තොරතුරු'!$P$24:$Q$28,2))))</f>
        <v/>
      </c>
      <c r="BG195" s="170" t="str">
        <f aca="false">IF(V195="","",IF(V195="-","-",IF(UPPER(V195)="AB","+",VLOOKUP(V195,'විෂය තොරතුරු'!$P$24:$Q$28,2))))</f>
        <v/>
      </c>
      <c r="BH195" s="171" t="str">
        <f aca="false">IF(W195="","",IF(W195="-","-",IF(UPPER(W195)="AB","+",VLOOKUP(W195,'විෂය තොරතුරු'!$P$24:$Q$28,2))))</f>
        <v/>
      </c>
      <c r="BI195" s="168" t="str">
        <f aca="false">IF(X195="","",IF(X195="-","-",IF(UPPER(X195)="AB","+",VLOOKUP(X195,'විෂය තොරතුරු'!$P$24:$Q$28,2))))</f>
        <v/>
      </c>
      <c r="BJ195" s="168" t="str">
        <f aca="false">IF(Y195="","",IF(Y195="-","-",IF(UPPER(Y195)="AB","+",VLOOKUP(Y195,'විෂය තොරතුරු'!$P$24:$Q$28,2))))</f>
        <v/>
      </c>
      <c r="BK195" s="168" t="str">
        <f aca="false">IF(Z195="","",IF(Z195="-","-",IF(UPPER(Z195)="AB","+",VLOOKUP(Z195,'විෂය තොරතුරු'!$P$24:$Q$28,2))))</f>
        <v/>
      </c>
      <c r="BL195" s="168" t="str">
        <f aca="false">IF(AA195="","",IF(AA195="-","-",IF(UPPER(AA195)="AB","+",VLOOKUP(AA195,'විෂය තොරතුරු'!$P$24:$Q$28,2))))</f>
        <v/>
      </c>
      <c r="BM195" s="168" t="str">
        <f aca="false">IF(AB195="","",IF(AB195="-","-",IF(UPPER(AB195)="AB","+",VLOOKUP(AB195,'විෂය තොරතුරු'!$P$24:$Q$28,2))))</f>
        <v/>
      </c>
      <c r="BN195" s="168" t="str">
        <f aca="false">IF(AC195="","",IF(AC195="-","-",IF(UPPER(AC195)="AB","+",VLOOKUP(AC195,'විෂය තොරතුරු'!$P$24:$Q$28,2))))</f>
        <v/>
      </c>
      <c r="BO195" s="169" t="str">
        <f aca="false">IF(AD195="","",IF(AD195="-","-",IF(UPPER(AD195)="AB","+",VLOOKUP(AD195,'විෂය තොරතුරු'!$P$24:$Q$28,2))))</f>
        <v/>
      </c>
      <c r="BP195" s="171" t="str">
        <f aca="false">IF(AE195="","",IF(AE195="-","-",IF(UPPER(AE195)="AB","+",VLOOKUP(AE195,'විෂය තොරතුරු'!$P$24:$Q$28,2))))</f>
        <v/>
      </c>
      <c r="BQ195" s="168" t="str">
        <f aca="false">IF(AF195="","",IF(AF195="-","-",IF(UPPER(AF195)="AB","+",VLOOKUP(AF195,'විෂය තොරතුරු'!$P$24:$Q$28,2))))</f>
        <v/>
      </c>
      <c r="BR195" s="168" t="str">
        <f aca="false">IF(AG195="","",IF(AG195="-","-",IF(UPPER(AG195)="AB","+",VLOOKUP(AG195,'විෂය තොරතුරු'!$P$24:$Q$28,2))))</f>
        <v/>
      </c>
      <c r="BS195" s="168" t="str">
        <f aca="false">IF(AH195="","",IF(AH195="-","-",IF(UPPER(AH195)="AB","+",VLOOKUP(AH195,'විෂය තොරතුරු'!$P$24:$Q$28,2))))</f>
        <v/>
      </c>
      <c r="BT195" s="168" t="str">
        <f aca="false">IF(AI195="","",IF(AI195="-","-",IF(UPPER(AI195)="AB","+",VLOOKUP(AI195,'විෂය තොරතුරු'!$P$24:$Q$28,2))))</f>
        <v/>
      </c>
      <c r="BU195" s="168" t="str">
        <f aca="false">IF(AJ195="","",IF(AJ195="-","-",IF(UPPER(AJ195)="AB","+",VLOOKUP(AJ195,'විෂය තොරතුරු'!$P$24:$Q$28,2))))</f>
        <v/>
      </c>
      <c r="BV195" s="168" t="str">
        <f aca="false">IF(AK195="","",IF(AK195="-","-",IF(UPPER(AK195)="AB","+",VLOOKUP(AK195,'විෂය තොරතුරු'!$P$24:$Q$28,2))))</f>
        <v/>
      </c>
      <c r="BW195" s="169" t="str">
        <f aca="false">IF(AL195="","",IF(AL195="-","-",IF(UPPER(AL195)="AB","+",VLOOKUP(AL195,'විෂය තොරතුරු'!$P$24:$Q$28,2))))</f>
        <v/>
      </c>
      <c r="BX195" s="171" t="str">
        <f aca="false">IF($B195="","",COUNTIF($AP195:$BW195,"A"))</f>
        <v/>
      </c>
      <c r="BY195" s="171" t="str">
        <f aca="false">IF($B195="","",COUNTIF($AP195:$BW195,"B"))</f>
        <v/>
      </c>
      <c r="BZ195" s="171" t="str">
        <f aca="false">IF($B195="","",COUNTIF($AP195:$BW195,"C"))</f>
        <v/>
      </c>
      <c r="CA195" s="171" t="str">
        <f aca="false">IF($B195="","",COUNTIF($AP195:$BW195,"S"))</f>
        <v/>
      </c>
      <c r="CB195" s="171" t="str">
        <f aca="false">IF($B195="","",COUNTIF($AP195:$BW195,"W"))</f>
        <v/>
      </c>
      <c r="CC195" s="171" t="str">
        <f aca="false">IF(B195="","",SUM(BX195:CA195))</f>
        <v/>
      </c>
      <c r="CD195" s="169" t="str">
        <f aca="false">IF(B195="","",SUM(BX195:BZ195))</f>
        <v/>
      </c>
      <c r="CE195" s="172" t="str">
        <f aca="false">IF(B195="","",IF(AND(CC195&gt;=6,CD195&gt;=3,OR(E195&gt;=35,F195&gt;=35),L195&gt;=35),"6/3 සමත්",IF(AND(CC195&gt;=5,CD195&gt;=3,OR(E195&gt;=35,F195&gt;=35,L195&gt;=35)),"5/3 සමත්",IF(AND(CC195&gt;=4,CD195&gt;=1,OR(E195&gt;=20,F195&gt;=20,L195&gt;=20)),"සමත් කළ හැකි",IF(CB195=9,"W9","අසමත් ?")))))</f>
        <v/>
      </c>
    </row>
    <row r="196" customFormat="false" ht="13.8" hidden="false" customHeight="false" outlineLevel="0" collapsed="false">
      <c r="A196" s="160" t="n">
        <v>11</v>
      </c>
      <c r="B196" s="161"/>
      <c r="C196" s="161"/>
      <c r="D196" s="162"/>
      <c r="E196" s="163"/>
      <c r="F196" s="164"/>
      <c r="G196" s="163"/>
      <c r="H196" s="165"/>
      <c r="I196" s="165"/>
      <c r="J196" s="164"/>
      <c r="K196" s="163"/>
      <c r="L196" s="165"/>
      <c r="M196" s="165"/>
      <c r="N196" s="164"/>
      <c r="O196" s="163"/>
      <c r="P196" s="165"/>
      <c r="Q196" s="165"/>
      <c r="R196" s="165"/>
      <c r="S196" s="165"/>
      <c r="T196" s="165"/>
      <c r="U196" s="165"/>
      <c r="V196" s="164"/>
      <c r="W196" s="163"/>
      <c r="X196" s="165"/>
      <c r="Y196" s="165"/>
      <c r="Z196" s="165"/>
      <c r="AA196" s="165"/>
      <c r="AB196" s="165"/>
      <c r="AC196" s="165"/>
      <c r="AD196" s="164"/>
      <c r="AE196" s="163"/>
      <c r="AF196" s="165"/>
      <c r="AG196" s="165"/>
      <c r="AH196" s="165"/>
      <c r="AI196" s="165"/>
      <c r="AJ196" s="165"/>
      <c r="AK196" s="165"/>
      <c r="AL196" s="166"/>
      <c r="AM196" s="167" t="str">
        <f aca="false">IF(B196="","",SUM(E196:AL196))</f>
        <v/>
      </c>
      <c r="AN196" s="168" t="str">
        <f aca="false">IF(B196="","",AM196/9)</f>
        <v/>
      </c>
      <c r="AO196" s="169" t="str">
        <f aca="false">IF(B196="","",IF(AM196=0,"-",RANK(AM196,$AM$186:$AM$235,0)))</f>
        <v/>
      </c>
      <c r="AP196" s="167" t="str">
        <f aca="false">IF(E196="","",IF(E196="-","-",IF(UPPER(E196)="AB","+",VLOOKUP(E196,'විෂය තොරතුරු'!$P$24:$Q$28,2))))</f>
        <v/>
      </c>
      <c r="AQ196" s="168" t="str">
        <f aca="false">IF(F196="","",IF(F196="-","-",IF(UPPER(F196)="AB","+",VLOOKUP(F196,'විෂය තොරතුරු'!$P$24:$Q$28,2))))</f>
        <v/>
      </c>
      <c r="AR196" s="168" t="str">
        <f aca="false">IF(G196="","",IF(G196="-","-",IF(UPPER(G196)="AB","+",VLOOKUP(G196,'විෂය තොරතුරු'!$P$24:$Q$28,2))))</f>
        <v/>
      </c>
      <c r="AS196" s="168" t="str">
        <f aca="false">IF(H196="","",IF(H196="-","-",IF(UPPER(H196)="AB","+",VLOOKUP(H196,'විෂය තොරතුරු'!$P$24:$Q$28,2))))</f>
        <v/>
      </c>
      <c r="AT196" s="168" t="str">
        <f aca="false">IF(I196="","",IF(I196="-","-",IF(UPPER(I196)="AB","+",VLOOKUP(I196,'විෂය තොරතුරු'!$P$24:$Q$28,2))))</f>
        <v/>
      </c>
      <c r="AU196" s="170" t="str">
        <f aca="false">IF(J196="","",IF(J196="-","-",IF(UPPER(J196)="AB","+",VLOOKUP(J196,'විෂය තොරතුරු'!$P$24:$Q$28,2))))</f>
        <v/>
      </c>
      <c r="AV196" s="171" t="str">
        <f aca="false">IF(K196="","",IF(K196="-","-",IF(UPPER(K196)="AB","+",VLOOKUP(K196,'විෂය තොරතුරු'!$P$24:$Q$28,2))))</f>
        <v/>
      </c>
      <c r="AW196" s="168" t="str">
        <f aca="false">IF(L196="","",IF(L196="-","-",IF(UPPER(L196)="AB","+",VLOOKUP(L196,'විෂය තොරතුරු'!$P$24:$Q$28,2))))</f>
        <v/>
      </c>
      <c r="AX196" s="168" t="str">
        <f aca="false">IF(M196="","",IF(M196="-","-",IF(UPPER(M196)="AB","+",VLOOKUP(M196,'විෂය තොරතුරු'!$P$24:$Q$28,2))))</f>
        <v/>
      </c>
      <c r="AY196" s="169" t="str">
        <f aca="false">IF(N196="","",IF(N196="-","-",IF(UPPER(N196)="AB","+",VLOOKUP(N196,'විෂය තොරතුරු'!$P$24:$Q$28,2))))</f>
        <v/>
      </c>
      <c r="AZ196" s="167" t="str">
        <f aca="false">IF(O196="","",IF(O196="-","-",IF(UPPER(O196)="AB","+",VLOOKUP(O196,'විෂය තොරතුරු'!$P$24:$Q$28,2))))</f>
        <v/>
      </c>
      <c r="BA196" s="168" t="str">
        <f aca="false">IF(P196="","",IF(P196="-","-",IF(UPPER(P196)="AB","+",VLOOKUP(P196,'විෂය තොරතුරු'!$P$24:$Q$28,2))))</f>
        <v/>
      </c>
      <c r="BB196" s="168" t="str">
        <f aca="false">IF(Q196="","",IF(Q196="-","-",IF(UPPER(Q196)="AB","+",VLOOKUP(Q196,'විෂය තොරතුරු'!$P$24:$Q$28,2))))</f>
        <v/>
      </c>
      <c r="BC196" s="168" t="str">
        <f aca="false">IF(R196="","",IF(R196="-","-",IF(UPPER(R196)="AB","+",VLOOKUP(R196,'විෂය තොරතුරු'!$P$24:$Q$28,2))))</f>
        <v/>
      </c>
      <c r="BD196" s="168" t="str">
        <f aca="false">IF(S196="","",IF(S196="-","-",IF(UPPER(S196)="AB","+",VLOOKUP(S196,'විෂය තොරතුරු'!$P$24:$Q$28,2))))</f>
        <v/>
      </c>
      <c r="BE196" s="168" t="str">
        <f aca="false">IF(T196="","",IF(T196="-","-",IF(UPPER(T196)="AB","+",VLOOKUP(T196,'විෂය තොරතුරු'!$P$24:$Q$28,2))))</f>
        <v/>
      </c>
      <c r="BF196" s="168" t="str">
        <f aca="false">IF(U196="","",IF(U196="-","-",IF(UPPER(U196)="AB","+",VLOOKUP(U196,'විෂය තොරතුරු'!$P$24:$Q$28,2))))</f>
        <v/>
      </c>
      <c r="BG196" s="170" t="str">
        <f aca="false">IF(V196="","",IF(V196="-","-",IF(UPPER(V196)="AB","+",VLOOKUP(V196,'විෂය තොරතුරු'!$P$24:$Q$28,2))))</f>
        <v/>
      </c>
      <c r="BH196" s="171" t="str">
        <f aca="false">IF(W196="","",IF(W196="-","-",IF(UPPER(W196)="AB","+",VLOOKUP(W196,'විෂය තොරතුරු'!$P$24:$Q$28,2))))</f>
        <v/>
      </c>
      <c r="BI196" s="168" t="str">
        <f aca="false">IF(X196="","",IF(X196="-","-",IF(UPPER(X196)="AB","+",VLOOKUP(X196,'විෂය තොරතුරු'!$P$24:$Q$28,2))))</f>
        <v/>
      </c>
      <c r="BJ196" s="168" t="str">
        <f aca="false">IF(Y196="","",IF(Y196="-","-",IF(UPPER(Y196)="AB","+",VLOOKUP(Y196,'විෂය තොරතුරු'!$P$24:$Q$28,2))))</f>
        <v/>
      </c>
      <c r="BK196" s="168" t="str">
        <f aca="false">IF(Z196="","",IF(Z196="-","-",IF(UPPER(Z196)="AB","+",VLOOKUP(Z196,'විෂය තොරතුරු'!$P$24:$Q$28,2))))</f>
        <v/>
      </c>
      <c r="BL196" s="168" t="str">
        <f aca="false">IF(AA196="","",IF(AA196="-","-",IF(UPPER(AA196)="AB","+",VLOOKUP(AA196,'විෂය තොරතුරු'!$P$24:$Q$28,2))))</f>
        <v/>
      </c>
      <c r="BM196" s="168" t="str">
        <f aca="false">IF(AB196="","",IF(AB196="-","-",IF(UPPER(AB196)="AB","+",VLOOKUP(AB196,'විෂය තොරතුරු'!$P$24:$Q$28,2))))</f>
        <v/>
      </c>
      <c r="BN196" s="168" t="str">
        <f aca="false">IF(AC196="","",IF(AC196="-","-",IF(UPPER(AC196)="AB","+",VLOOKUP(AC196,'විෂය තොරතුරු'!$P$24:$Q$28,2))))</f>
        <v/>
      </c>
      <c r="BO196" s="169" t="str">
        <f aca="false">IF(AD196="","",IF(AD196="-","-",IF(UPPER(AD196)="AB","+",VLOOKUP(AD196,'විෂය තොරතුරු'!$P$24:$Q$28,2))))</f>
        <v/>
      </c>
      <c r="BP196" s="171" t="str">
        <f aca="false">IF(AE196="","",IF(AE196="-","-",IF(UPPER(AE196)="AB","+",VLOOKUP(AE196,'විෂය තොරතුරු'!$P$24:$Q$28,2))))</f>
        <v/>
      </c>
      <c r="BQ196" s="168" t="str">
        <f aca="false">IF(AF196="","",IF(AF196="-","-",IF(UPPER(AF196)="AB","+",VLOOKUP(AF196,'විෂය තොරතුරු'!$P$24:$Q$28,2))))</f>
        <v/>
      </c>
      <c r="BR196" s="168" t="str">
        <f aca="false">IF(AG196="","",IF(AG196="-","-",IF(UPPER(AG196)="AB","+",VLOOKUP(AG196,'විෂය තොරතුරු'!$P$24:$Q$28,2))))</f>
        <v/>
      </c>
      <c r="BS196" s="168" t="str">
        <f aca="false">IF(AH196="","",IF(AH196="-","-",IF(UPPER(AH196)="AB","+",VLOOKUP(AH196,'විෂය තොරතුරු'!$P$24:$Q$28,2))))</f>
        <v/>
      </c>
      <c r="BT196" s="168" t="str">
        <f aca="false">IF(AI196="","",IF(AI196="-","-",IF(UPPER(AI196)="AB","+",VLOOKUP(AI196,'විෂය තොරතුරු'!$P$24:$Q$28,2))))</f>
        <v/>
      </c>
      <c r="BU196" s="168" t="str">
        <f aca="false">IF(AJ196="","",IF(AJ196="-","-",IF(UPPER(AJ196)="AB","+",VLOOKUP(AJ196,'විෂය තොරතුරු'!$P$24:$Q$28,2))))</f>
        <v/>
      </c>
      <c r="BV196" s="168" t="str">
        <f aca="false">IF(AK196="","",IF(AK196="-","-",IF(UPPER(AK196)="AB","+",VLOOKUP(AK196,'විෂය තොරතුරු'!$P$24:$Q$28,2))))</f>
        <v/>
      </c>
      <c r="BW196" s="169" t="str">
        <f aca="false">IF(AL196="","",IF(AL196="-","-",IF(UPPER(AL196)="AB","+",VLOOKUP(AL196,'විෂය තොරතුරු'!$P$24:$Q$28,2))))</f>
        <v/>
      </c>
      <c r="BX196" s="171" t="str">
        <f aca="false">IF($B196="","",COUNTIF($AP196:$BW196,"A"))</f>
        <v/>
      </c>
      <c r="BY196" s="171" t="str">
        <f aca="false">IF($B196="","",COUNTIF($AP196:$BW196,"B"))</f>
        <v/>
      </c>
      <c r="BZ196" s="171" t="str">
        <f aca="false">IF($B196="","",COUNTIF($AP196:$BW196,"C"))</f>
        <v/>
      </c>
      <c r="CA196" s="171" t="str">
        <f aca="false">IF($B196="","",COUNTIF($AP196:$BW196,"S"))</f>
        <v/>
      </c>
      <c r="CB196" s="171" t="str">
        <f aca="false">IF($B196="","",COUNTIF($AP196:$BW196,"W"))</f>
        <v/>
      </c>
      <c r="CC196" s="171" t="str">
        <f aca="false">IF(B196="","",SUM(BX196:CA196))</f>
        <v/>
      </c>
      <c r="CD196" s="169" t="str">
        <f aca="false">IF(B196="","",SUM(BX196:BZ196))</f>
        <v/>
      </c>
      <c r="CE196" s="172" t="str">
        <f aca="false">IF(B196="","",IF(AND(CC196&gt;=6,CD196&gt;=3,OR(E196&gt;=35,F196&gt;=35),L196&gt;=35),"6/3 සමත්",IF(AND(CC196&gt;=5,CD196&gt;=3,OR(E196&gt;=35,F196&gt;=35,L196&gt;=35)),"5/3 සමත්",IF(AND(CC196&gt;=4,CD196&gt;=1,OR(E196&gt;=20,F196&gt;=20,L196&gt;=20)),"සමත් කළ හැකි",IF(CB196=9,"W9","අසමත් ?")))))</f>
        <v/>
      </c>
    </row>
    <row r="197" customFormat="false" ht="13.8" hidden="false" customHeight="false" outlineLevel="0" collapsed="false">
      <c r="A197" s="160" t="n">
        <v>12</v>
      </c>
      <c r="B197" s="161"/>
      <c r="C197" s="161"/>
      <c r="D197" s="162"/>
      <c r="E197" s="163"/>
      <c r="F197" s="164"/>
      <c r="G197" s="163"/>
      <c r="H197" s="165"/>
      <c r="I197" s="165"/>
      <c r="J197" s="164"/>
      <c r="K197" s="163"/>
      <c r="L197" s="165"/>
      <c r="M197" s="165"/>
      <c r="N197" s="164"/>
      <c r="O197" s="163"/>
      <c r="P197" s="165"/>
      <c r="Q197" s="165"/>
      <c r="R197" s="165"/>
      <c r="S197" s="165"/>
      <c r="T197" s="165"/>
      <c r="U197" s="165"/>
      <c r="V197" s="164"/>
      <c r="W197" s="163"/>
      <c r="X197" s="165"/>
      <c r="Y197" s="165"/>
      <c r="Z197" s="165"/>
      <c r="AA197" s="165"/>
      <c r="AB197" s="165"/>
      <c r="AC197" s="165"/>
      <c r="AD197" s="164"/>
      <c r="AE197" s="163"/>
      <c r="AF197" s="165"/>
      <c r="AG197" s="165"/>
      <c r="AH197" s="165"/>
      <c r="AI197" s="165"/>
      <c r="AJ197" s="165"/>
      <c r="AK197" s="165"/>
      <c r="AL197" s="166"/>
      <c r="AM197" s="167" t="str">
        <f aca="false">IF(B197="","",SUM(E197:AL197))</f>
        <v/>
      </c>
      <c r="AN197" s="168" t="str">
        <f aca="false">IF(B197="","",AM197/9)</f>
        <v/>
      </c>
      <c r="AO197" s="169" t="str">
        <f aca="false">IF(B197="","",IF(AM197=0,"-",RANK(AM197,$AM$186:$AM$235,0)))</f>
        <v/>
      </c>
      <c r="AP197" s="167" t="str">
        <f aca="false">IF(E197="","",IF(E197="-","-",IF(UPPER(E197)="AB","+",VLOOKUP(E197,'විෂය තොරතුරු'!$P$24:$Q$28,2))))</f>
        <v/>
      </c>
      <c r="AQ197" s="168" t="str">
        <f aca="false">IF(F197="","",IF(F197="-","-",IF(UPPER(F197)="AB","+",VLOOKUP(F197,'විෂය තොරතුරු'!$P$24:$Q$28,2))))</f>
        <v/>
      </c>
      <c r="AR197" s="168" t="str">
        <f aca="false">IF(G197="","",IF(G197="-","-",IF(UPPER(G197)="AB","+",VLOOKUP(G197,'විෂය තොරතුරු'!$P$24:$Q$28,2))))</f>
        <v/>
      </c>
      <c r="AS197" s="168" t="str">
        <f aca="false">IF(H197="","",IF(H197="-","-",IF(UPPER(H197)="AB","+",VLOOKUP(H197,'විෂය තොරතුරු'!$P$24:$Q$28,2))))</f>
        <v/>
      </c>
      <c r="AT197" s="168" t="str">
        <f aca="false">IF(I197="","",IF(I197="-","-",IF(UPPER(I197)="AB","+",VLOOKUP(I197,'විෂය තොරතුරු'!$P$24:$Q$28,2))))</f>
        <v/>
      </c>
      <c r="AU197" s="170" t="str">
        <f aca="false">IF(J197="","",IF(J197="-","-",IF(UPPER(J197)="AB","+",VLOOKUP(J197,'විෂය තොරතුරු'!$P$24:$Q$28,2))))</f>
        <v/>
      </c>
      <c r="AV197" s="171" t="str">
        <f aca="false">IF(K197="","",IF(K197="-","-",IF(UPPER(K197)="AB","+",VLOOKUP(K197,'විෂය තොරතුරු'!$P$24:$Q$28,2))))</f>
        <v/>
      </c>
      <c r="AW197" s="168" t="str">
        <f aca="false">IF(L197="","",IF(L197="-","-",IF(UPPER(L197)="AB","+",VLOOKUP(L197,'විෂය තොරතුරු'!$P$24:$Q$28,2))))</f>
        <v/>
      </c>
      <c r="AX197" s="168" t="str">
        <f aca="false">IF(M197="","",IF(M197="-","-",IF(UPPER(M197)="AB","+",VLOOKUP(M197,'විෂය තොරතුරු'!$P$24:$Q$28,2))))</f>
        <v/>
      </c>
      <c r="AY197" s="169" t="str">
        <f aca="false">IF(N197="","",IF(N197="-","-",IF(UPPER(N197)="AB","+",VLOOKUP(N197,'විෂය තොරතුරු'!$P$24:$Q$28,2))))</f>
        <v/>
      </c>
      <c r="AZ197" s="167" t="str">
        <f aca="false">IF(O197="","",IF(O197="-","-",IF(UPPER(O197)="AB","+",VLOOKUP(O197,'විෂය තොරතුරු'!$P$24:$Q$28,2))))</f>
        <v/>
      </c>
      <c r="BA197" s="168" t="str">
        <f aca="false">IF(P197="","",IF(P197="-","-",IF(UPPER(P197)="AB","+",VLOOKUP(P197,'විෂය තොරතුරු'!$P$24:$Q$28,2))))</f>
        <v/>
      </c>
      <c r="BB197" s="168" t="str">
        <f aca="false">IF(Q197="","",IF(Q197="-","-",IF(UPPER(Q197)="AB","+",VLOOKUP(Q197,'විෂය තොරතුරු'!$P$24:$Q$28,2))))</f>
        <v/>
      </c>
      <c r="BC197" s="168" t="str">
        <f aca="false">IF(R197="","",IF(R197="-","-",IF(UPPER(R197)="AB","+",VLOOKUP(R197,'විෂය තොරතුරු'!$P$24:$Q$28,2))))</f>
        <v/>
      </c>
      <c r="BD197" s="168" t="str">
        <f aca="false">IF(S197="","",IF(S197="-","-",IF(UPPER(S197)="AB","+",VLOOKUP(S197,'විෂය තොරතුරු'!$P$24:$Q$28,2))))</f>
        <v/>
      </c>
      <c r="BE197" s="168" t="str">
        <f aca="false">IF(T197="","",IF(T197="-","-",IF(UPPER(T197)="AB","+",VLOOKUP(T197,'විෂය තොරතුරු'!$P$24:$Q$28,2))))</f>
        <v/>
      </c>
      <c r="BF197" s="168" t="str">
        <f aca="false">IF(U197="","",IF(U197="-","-",IF(UPPER(U197)="AB","+",VLOOKUP(U197,'විෂය තොරතුරු'!$P$24:$Q$28,2))))</f>
        <v/>
      </c>
      <c r="BG197" s="170" t="str">
        <f aca="false">IF(V197="","",IF(V197="-","-",IF(UPPER(V197)="AB","+",VLOOKUP(V197,'විෂය තොරතුරු'!$P$24:$Q$28,2))))</f>
        <v/>
      </c>
      <c r="BH197" s="171" t="str">
        <f aca="false">IF(W197="","",IF(W197="-","-",IF(UPPER(W197)="AB","+",VLOOKUP(W197,'විෂය තොරතුරු'!$P$24:$Q$28,2))))</f>
        <v/>
      </c>
      <c r="BI197" s="168" t="str">
        <f aca="false">IF(X197="","",IF(X197="-","-",IF(UPPER(X197)="AB","+",VLOOKUP(X197,'විෂය තොරතුරු'!$P$24:$Q$28,2))))</f>
        <v/>
      </c>
      <c r="BJ197" s="168" t="str">
        <f aca="false">IF(Y197="","",IF(Y197="-","-",IF(UPPER(Y197)="AB","+",VLOOKUP(Y197,'විෂය තොරතුරු'!$P$24:$Q$28,2))))</f>
        <v/>
      </c>
      <c r="BK197" s="168" t="str">
        <f aca="false">IF(Z197="","",IF(Z197="-","-",IF(UPPER(Z197)="AB","+",VLOOKUP(Z197,'විෂය තොරතුරු'!$P$24:$Q$28,2))))</f>
        <v/>
      </c>
      <c r="BL197" s="168" t="str">
        <f aca="false">IF(AA197="","",IF(AA197="-","-",IF(UPPER(AA197)="AB","+",VLOOKUP(AA197,'විෂය තොරතුරු'!$P$24:$Q$28,2))))</f>
        <v/>
      </c>
      <c r="BM197" s="168" t="str">
        <f aca="false">IF(AB197="","",IF(AB197="-","-",IF(UPPER(AB197)="AB","+",VLOOKUP(AB197,'විෂය තොරතුරු'!$P$24:$Q$28,2))))</f>
        <v/>
      </c>
      <c r="BN197" s="168" t="str">
        <f aca="false">IF(AC197="","",IF(AC197="-","-",IF(UPPER(AC197)="AB","+",VLOOKUP(AC197,'විෂය තොරතුරු'!$P$24:$Q$28,2))))</f>
        <v/>
      </c>
      <c r="BO197" s="169" t="str">
        <f aca="false">IF(AD197="","",IF(AD197="-","-",IF(UPPER(AD197)="AB","+",VLOOKUP(AD197,'විෂය තොරතුරු'!$P$24:$Q$28,2))))</f>
        <v/>
      </c>
      <c r="BP197" s="171" t="str">
        <f aca="false">IF(AE197="","",IF(AE197="-","-",IF(UPPER(AE197)="AB","+",VLOOKUP(AE197,'විෂය තොරතුරු'!$P$24:$Q$28,2))))</f>
        <v/>
      </c>
      <c r="BQ197" s="168" t="str">
        <f aca="false">IF(AF197="","",IF(AF197="-","-",IF(UPPER(AF197)="AB","+",VLOOKUP(AF197,'විෂය තොරතුරු'!$P$24:$Q$28,2))))</f>
        <v/>
      </c>
      <c r="BR197" s="168" t="str">
        <f aca="false">IF(AG197="","",IF(AG197="-","-",IF(UPPER(AG197)="AB","+",VLOOKUP(AG197,'විෂය තොරතුරු'!$P$24:$Q$28,2))))</f>
        <v/>
      </c>
      <c r="BS197" s="168" t="str">
        <f aca="false">IF(AH197="","",IF(AH197="-","-",IF(UPPER(AH197)="AB","+",VLOOKUP(AH197,'විෂය තොරතුරු'!$P$24:$Q$28,2))))</f>
        <v/>
      </c>
      <c r="BT197" s="168" t="str">
        <f aca="false">IF(AI197="","",IF(AI197="-","-",IF(UPPER(AI197)="AB","+",VLOOKUP(AI197,'විෂය තොරතුරු'!$P$24:$Q$28,2))))</f>
        <v/>
      </c>
      <c r="BU197" s="168" t="str">
        <f aca="false">IF(AJ197="","",IF(AJ197="-","-",IF(UPPER(AJ197)="AB","+",VLOOKUP(AJ197,'විෂය තොරතුරු'!$P$24:$Q$28,2))))</f>
        <v/>
      </c>
      <c r="BV197" s="168" t="str">
        <f aca="false">IF(AK197="","",IF(AK197="-","-",IF(UPPER(AK197)="AB","+",VLOOKUP(AK197,'විෂය තොරතුරු'!$P$24:$Q$28,2))))</f>
        <v/>
      </c>
      <c r="BW197" s="169" t="str">
        <f aca="false">IF(AL197="","",IF(AL197="-","-",IF(UPPER(AL197)="AB","+",VLOOKUP(AL197,'විෂය තොරතුරු'!$P$24:$Q$28,2))))</f>
        <v/>
      </c>
      <c r="BX197" s="171" t="str">
        <f aca="false">IF($B197="","",COUNTIF($AP197:$BW197,"A"))</f>
        <v/>
      </c>
      <c r="BY197" s="171" t="str">
        <f aca="false">IF($B197="","",COUNTIF($AP197:$BW197,"B"))</f>
        <v/>
      </c>
      <c r="BZ197" s="171" t="str">
        <f aca="false">IF($B197="","",COUNTIF($AP197:$BW197,"C"))</f>
        <v/>
      </c>
      <c r="CA197" s="171" t="str">
        <f aca="false">IF($B197="","",COUNTIF($AP197:$BW197,"S"))</f>
        <v/>
      </c>
      <c r="CB197" s="171" t="str">
        <f aca="false">IF($B197="","",COUNTIF($AP197:$BW197,"W"))</f>
        <v/>
      </c>
      <c r="CC197" s="171" t="str">
        <f aca="false">IF(B197="","",SUM(BX197:CA197))</f>
        <v/>
      </c>
      <c r="CD197" s="169" t="str">
        <f aca="false">IF(B197="","",SUM(BX197:BZ197))</f>
        <v/>
      </c>
      <c r="CE197" s="172" t="str">
        <f aca="false">IF(B197="","",IF(AND(CC197&gt;=6,CD197&gt;=3,OR(E197&gt;=35,F197&gt;=35),L197&gt;=35),"6/3 සමත්",IF(AND(CC197&gt;=5,CD197&gt;=3,OR(E197&gt;=35,F197&gt;=35,L197&gt;=35)),"5/3 සමත්",IF(AND(CC197&gt;=4,CD197&gt;=1,OR(E197&gt;=20,F197&gt;=20,L197&gt;=20)),"සමත් කළ හැකි",IF(CB197=9,"W9","අසමත් ?")))))</f>
        <v/>
      </c>
    </row>
    <row r="198" customFormat="false" ht="13.8" hidden="false" customHeight="false" outlineLevel="0" collapsed="false">
      <c r="A198" s="160" t="n">
        <v>13</v>
      </c>
      <c r="B198" s="161"/>
      <c r="C198" s="161"/>
      <c r="D198" s="162"/>
      <c r="E198" s="163"/>
      <c r="F198" s="164"/>
      <c r="G198" s="163"/>
      <c r="H198" s="165"/>
      <c r="I198" s="165"/>
      <c r="J198" s="164"/>
      <c r="K198" s="163"/>
      <c r="L198" s="165"/>
      <c r="M198" s="165"/>
      <c r="N198" s="164"/>
      <c r="O198" s="163"/>
      <c r="P198" s="165"/>
      <c r="Q198" s="165"/>
      <c r="R198" s="165"/>
      <c r="S198" s="165"/>
      <c r="T198" s="165"/>
      <c r="U198" s="165"/>
      <c r="V198" s="164"/>
      <c r="W198" s="163"/>
      <c r="X198" s="165"/>
      <c r="Y198" s="165"/>
      <c r="Z198" s="165"/>
      <c r="AA198" s="165"/>
      <c r="AB198" s="165"/>
      <c r="AC198" s="165"/>
      <c r="AD198" s="164"/>
      <c r="AE198" s="163"/>
      <c r="AF198" s="165"/>
      <c r="AG198" s="165"/>
      <c r="AH198" s="165"/>
      <c r="AI198" s="165"/>
      <c r="AJ198" s="165"/>
      <c r="AK198" s="165"/>
      <c r="AL198" s="166"/>
      <c r="AM198" s="167" t="str">
        <f aca="false">IF(B198="","",SUM(E198:AL198))</f>
        <v/>
      </c>
      <c r="AN198" s="168" t="str">
        <f aca="false">IF(B198="","",AM198/9)</f>
        <v/>
      </c>
      <c r="AO198" s="169" t="str">
        <f aca="false">IF(B198="","",IF(AM198=0,"-",RANK(AM198,$AM$186:$AM$235,0)))</f>
        <v/>
      </c>
      <c r="AP198" s="167" t="str">
        <f aca="false">IF(E198="","",IF(E198="-","-",IF(UPPER(E198)="AB","+",VLOOKUP(E198,'විෂය තොරතුරු'!$P$24:$Q$28,2))))</f>
        <v/>
      </c>
      <c r="AQ198" s="168" t="str">
        <f aca="false">IF(F198="","",IF(F198="-","-",IF(UPPER(F198)="AB","+",VLOOKUP(F198,'විෂය තොරතුරු'!$P$24:$Q$28,2))))</f>
        <v/>
      </c>
      <c r="AR198" s="168" t="str">
        <f aca="false">IF(G198="","",IF(G198="-","-",IF(UPPER(G198)="AB","+",VLOOKUP(G198,'විෂය තොරතුරු'!$P$24:$Q$28,2))))</f>
        <v/>
      </c>
      <c r="AS198" s="168" t="str">
        <f aca="false">IF(H198="","",IF(H198="-","-",IF(UPPER(H198)="AB","+",VLOOKUP(H198,'විෂය තොරතුරු'!$P$24:$Q$28,2))))</f>
        <v/>
      </c>
      <c r="AT198" s="168" t="str">
        <f aca="false">IF(I198="","",IF(I198="-","-",IF(UPPER(I198)="AB","+",VLOOKUP(I198,'විෂය තොරතුරු'!$P$24:$Q$28,2))))</f>
        <v/>
      </c>
      <c r="AU198" s="170" t="str">
        <f aca="false">IF(J198="","",IF(J198="-","-",IF(UPPER(J198)="AB","+",VLOOKUP(J198,'විෂය තොරතුරු'!$P$24:$Q$28,2))))</f>
        <v/>
      </c>
      <c r="AV198" s="171" t="str">
        <f aca="false">IF(K198="","",IF(K198="-","-",IF(UPPER(K198)="AB","+",VLOOKUP(K198,'විෂය තොරතුරු'!$P$24:$Q$28,2))))</f>
        <v/>
      </c>
      <c r="AW198" s="168" t="str">
        <f aca="false">IF(L198="","",IF(L198="-","-",IF(UPPER(L198)="AB","+",VLOOKUP(L198,'විෂය තොරතුරු'!$P$24:$Q$28,2))))</f>
        <v/>
      </c>
      <c r="AX198" s="168" t="str">
        <f aca="false">IF(M198="","",IF(M198="-","-",IF(UPPER(M198)="AB","+",VLOOKUP(M198,'විෂය තොරතුරු'!$P$24:$Q$28,2))))</f>
        <v/>
      </c>
      <c r="AY198" s="169" t="str">
        <f aca="false">IF(N198="","",IF(N198="-","-",IF(UPPER(N198)="AB","+",VLOOKUP(N198,'විෂය තොරතුරු'!$P$24:$Q$28,2))))</f>
        <v/>
      </c>
      <c r="AZ198" s="167" t="str">
        <f aca="false">IF(O198="","",IF(O198="-","-",IF(UPPER(O198)="AB","+",VLOOKUP(O198,'විෂය තොරතුරු'!$P$24:$Q$28,2))))</f>
        <v/>
      </c>
      <c r="BA198" s="168" t="str">
        <f aca="false">IF(P198="","",IF(P198="-","-",IF(UPPER(P198)="AB","+",VLOOKUP(P198,'විෂය තොරතුරු'!$P$24:$Q$28,2))))</f>
        <v/>
      </c>
      <c r="BB198" s="168" t="str">
        <f aca="false">IF(Q198="","",IF(Q198="-","-",IF(UPPER(Q198)="AB","+",VLOOKUP(Q198,'විෂය තොරතුරු'!$P$24:$Q$28,2))))</f>
        <v/>
      </c>
      <c r="BC198" s="168" t="str">
        <f aca="false">IF(R198="","",IF(R198="-","-",IF(UPPER(R198)="AB","+",VLOOKUP(R198,'විෂය තොරතුරු'!$P$24:$Q$28,2))))</f>
        <v/>
      </c>
      <c r="BD198" s="168" t="str">
        <f aca="false">IF(S198="","",IF(S198="-","-",IF(UPPER(S198)="AB","+",VLOOKUP(S198,'විෂය තොරතුරු'!$P$24:$Q$28,2))))</f>
        <v/>
      </c>
      <c r="BE198" s="168" t="str">
        <f aca="false">IF(T198="","",IF(T198="-","-",IF(UPPER(T198)="AB","+",VLOOKUP(T198,'විෂය තොරතුරු'!$P$24:$Q$28,2))))</f>
        <v/>
      </c>
      <c r="BF198" s="168" t="str">
        <f aca="false">IF(U198="","",IF(U198="-","-",IF(UPPER(U198)="AB","+",VLOOKUP(U198,'විෂය තොරතුරු'!$P$24:$Q$28,2))))</f>
        <v/>
      </c>
      <c r="BG198" s="170" t="str">
        <f aca="false">IF(V198="","",IF(V198="-","-",IF(UPPER(V198)="AB","+",VLOOKUP(V198,'විෂය තොරතුරු'!$P$24:$Q$28,2))))</f>
        <v/>
      </c>
      <c r="BH198" s="171" t="str">
        <f aca="false">IF(W198="","",IF(W198="-","-",IF(UPPER(W198)="AB","+",VLOOKUP(W198,'විෂය තොරතුරු'!$P$24:$Q$28,2))))</f>
        <v/>
      </c>
      <c r="BI198" s="168" t="str">
        <f aca="false">IF(X198="","",IF(X198="-","-",IF(UPPER(X198)="AB","+",VLOOKUP(X198,'විෂය තොරතුරු'!$P$24:$Q$28,2))))</f>
        <v/>
      </c>
      <c r="BJ198" s="168" t="str">
        <f aca="false">IF(Y198="","",IF(Y198="-","-",IF(UPPER(Y198)="AB","+",VLOOKUP(Y198,'විෂය තොරතුරු'!$P$24:$Q$28,2))))</f>
        <v/>
      </c>
      <c r="BK198" s="168" t="str">
        <f aca="false">IF(Z198="","",IF(Z198="-","-",IF(UPPER(Z198)="AB","+",VLOOKUP(Z198,'විෂය තොරතුරු'!$P$24:$Q$28,2))))</f>
        <v/>
      </c>
      <c r="BL198" s="168" t="str">
        <f aca="false">IF(AA198="","",IF(AA198="-","-",IF(UPPER(AA198)="AB","+",VLOOKUP(AA198,'විෂය තොරතුරු'!$P$24:$Q$28,2))))</f>
        <v/>
      </c>
      <c r="BM198" s="168" t="str">
        <f aca="false">IF(AB198="","",IF(AB198="-","-",IF(UPPER(AB198)="AB","+",VLOOKUP(AB198,'විෂය තොරතුරු'!$P$24:$Q$28,2))))</f>
        <v/>
      </c>
      <c r="BN198" s="168" t="str">
        <f aca="false">IF(AC198="","",IF(AC198="-","-",IF(UPPER(AC198)="AB","+",VLOOKUP(AC198,'විෂය තොරතුරු'!$P$24:$Q$28,2))))</f>
        <v/>
      </c>
      <c r="BO198" s="169" t="str">
        <f aca="false">IF(AD198="","",IF(AD198="-","-",IF(UPPER(AD198)="AB","+",VLOOKUP(AD198,'විෂය තොරතුරු'!$P$24:$Q$28,2))))</f>
        <v/>
      </c>
      <c r="BP198" s="171" t="str">
        <f aca="false">IF(AE198="","",IF(AE198="-","-",IF(UPPER(AE198)="AB","+",VLOOKUP(AE198,'විෂය තොරතුරු'!$P$24:$Q$28,2))))</f>
        <v/>
      </c>
      <c r="BQ198" s="168" t="str">
        <f aca="false">IF(AF198="","",IF(AF198="-","-",IF(UPPER(AF198)="AB","+",VLOOKUP(AF198,'විෂය තොරතුරු'!$P$24:$Q$28,2))))</f>
        <v/>
      </c>
      <c r="BR198" s="168" t="str">
        <f aca="false">IF(AG198="","",IF(AG198="-","-",IF(UPPER(AG198)="AB","+",VLOOKUP(AG198,'විෂය තොරතුරු'!$P$24:$Q$28,2))))</f>
        <v/>
      </c>
      <c r="BS198" s="168" t="str">
        <f aca="false">IF(AH198="","",IF(AH198="-","-",IF(UPPER(AH198)="AB","+",VLOOKUP(AH198,'විෂය තොරතුරු'!$P$24:$Q$28,2))))</f>
        <v/>
      </c>
      <c r="BT198" s="168" t="str">
        <f aca="false">IF(AI198="","",IF(AI198="-","-",IF(UPPER(AI198)="AB","+",VLOOKUP(AI198,'විෂය තොරතුරු'!$P$24:$Q$28,2))))</f>
        <v/>
      </c>
      <c r="BU198" s="168" t="str">
        <f aca="false">IF(AJ198="","",IF(AJ198="-","-",IF(UPPER(AJ198)="AB","+",VLOOKUP(AJ198,'විෂය තොරතුරු'!$P$24:$Q$28,2))))</f>
        <v/>
      </c>
      <c r="BV198" s="168" t="str">
        <f aca="false">IF(AK198="","",IF(AK198="-","-",IF(UPPER(AK198)="AB","+",VLOOKUP(AK198,'විෂය තොරතුරු'!$P$24:$Q$28,2))))</f>
        <v/>
      </c>
      <c r="BW198" s="169" t="str">
        <f aca="false">IF(AL198="","",IF(AL198="-","-",IF(UPPER(AL198)="AB","+",VLOOKUP(AL198,'විෂය තොරතුරු'!$P$24:$Q$28,2))))</f>
        <v/>
      </c>
      <c r="BX198" s="171" t="str">
        <f aca="false">IF($B198="","",COUNTIF($AP198:$BW198,"A"))</f>
        <v/>
      </c>
      <c r="BY198" s="171" t="str">
        <f aca="false">IF($B198="","",COUNTIF($AP198:$BW198,"B"))</f>
        <v/>
      </c>
      <c r="BZ198" s="171" t="str">
        <f aca="false">IF($B198="","",COUNTIF($AP198:$BW198,"C"))</f>
        <v/>
      </c>
      <c r="CA198" s="171" t="str">
        <f aca="false">IF($B198="","",COUNTIF($AP198:$BW198,"S"))</f>
        <v/>
      </c>
      <c r="CB198" s="171" t="str">
        <f aca="false">IF($B198="","",COUNTIF($AP198:$BW198,"W"))</f>
        <v/>
      </c>
      <c r="CC198" s="171" t="str">
        <f aca="false">IF(B198="","",SUM(BX198:CA198))</f>
        <v/>
      </c>
      <c r="CD198" s="169" t="str">
        <f aca="false">IF(B198="","",SUM(BX198:BZ198))</f>
        <v/>
      </c>
      <c r="CE198" s="172" t="str">
        <f aca="false">IF(B198="","",IF(AND(CC198&gt;=6,CD198&gt;=3,OR(E198&gt;=35,F198&gt;=35),L198&gt;=35),"6/3 සමත්",IF(AND(CC198&gt;=5,CD198&gt;=3,OR(E198&gt;=35,F198&gt;=35,L198&gt;=35)),"5/3 සමත්",IF(AND(CC198&gt;=4,CD198&gt;=1,OR(E198&gt;=20,F198&gt;=20,L198&gt;=20)),"සමත් කළ හැකි",IF(CB198=9,"W9","අසමත් ?")))))</f>
        <v/>
      </c>
    </row>
    <row r="199" customFormat="false" ht="13.8" hidden="false" customHeight="false" outlineLevel="0" collapsed="false">
      <c r="A199" s="160" t="n">
        <v>14</v>
      </c>
      <c r="B199" s="161"/>
      <c r="C199" s="161"/>
      <c r="D199" s="162"/>
      <c r="E199" s="163"/>
      <c r="F199" s="164"/>
      <c r="G199" s="163"/>
      <c r="H199" s="165"/>
      <c r="I199" s="165"/>
      <c r="J199" s="164"/>
      <c r="K199" s="163"/>
      <c r="L199" s="165"/>
      <c r="M199" s="165"/>
      <c r="N199" s="164"/>
      <c r="O199" s="163"/>
      <c r="P199" s="165"/>
      <c r="Q199" s="165"/>
      <c r="R199" s="165"/>
      <c r="S199" s="165"/>
      <c r="T199" s="165"/>
      <c r="U199" s="165"/>
      <c r="V199" s="164"/>
      <c r="W199" s="163"/>
      <c r="X199" s="165"/>
      <c r="Y199" s="165"/>
      <c r="Z199" s="165"/>
      <c r="AA199" s="165"/>
      <c r="AB199" s="165"/>
      <c r="AC199" s="165"/>
      <c r="AD199" s="164"/>
      <c r="AE199" s="163"/>
      <c r="AF199" s="165"/>
      <c r="AG199" s="165"/>
      <c r="AH199" s="165"/>
      <c r="AI199" s="165"/>
      <c r="AJ199" s="165"/>
      <c r="AK199" s="165"/>
      <c r="AL199" s="166"/>
      <c r="AM199" s="167" t="str">
        <f aca="false">IF(B199="","",SUM(E199:AL199))</f>
        <v/>
      </c>
      <c r="AN199" s="168" t="str">
        <f aca="false">IF(B199="","",AM199/9)</f>
        <v/>
      </c>
      <c r="AO199" s="169" t="str">
        <f aca="false">IF(B199="","",IF(AM199=0,"-",RANK(AM199,$AM$186:$AM$235,0)))</f>
        <v/>
      </c>
      <c r="AP199" s="167" t="str">
        <f aca="false">IF(E199="","",IF(E199="-","-",IF(UPPER(E199)="AB","+",VLOOKUP(E199,'විෂය තොරතුරු'!$P$24:$Q$28,2))))</f>
        <v/>
      </c>
      <c r="AQ199" s="168" t="str">
        <f aca="false">IF(F199="","",IF(F199="-","-",IF(UPPER(F199)="AB","+",VLOOKUP(F199,'විෂය තොරතුරු'!$P$24:$Q$28,2))))</f>
        <v/>
      </c>
      <c r="AR199" s="168" t="str">
        <f aca="false">IF(G199="","",IF(G199="-","-",IF(UPPER(G199)="AB","+",VLOOKUP(G199,'විෂය තොරතුරු'!$P$24:$Q$28,2))))</f>
        <v/>
      </c>
      <c r="AS199" s="168" t="str">
        <f aca="false">IF(H199="","",IF(H199="-","-",IF(UPPER(H199)="AB","+",VLOOKUP(H199,'විෂය තොරතුරු'!$P$24:$Q$28,2))))</f>
        <v/>
      </c>
      <c r="AT199" s="168" t="str">
        <f aca="false">IF(I199="","",IF(I199="-","-",IF(UPPER(I199)="AB","+",VLOOKUP(I199,'විෂය තොරතුරු'!$P$24:$Q$28,2))))</f>
        <v/>
      </c>
      <c r="AU199" s="170" t="str">
        <f aca="false">IF(J199="","",IF(J199="-","-",IF(UPPER(J199)="AB","+",VLOOKUP(J199,'විෂය තොරතුරු'!$P$24:$Q$28,2))))</f>
        <v/>
      </c>
      <c r="AV199" s="171" t="str">
        <f aca="false">IF(K199="","",IF(K199="-","-",IF(UPPER(K199)="AB","+",VLOOKUP(K199,'විෂය තොරතුරු'!$P$24:$Q$28,2))))</f>
        <v/>
      </c>
      <c r="AW199" s="168" t="str">
        <f aca="false">IF(L199="","",IF(L199="-","-",IF(UPPER(L199)="AB","+",VLOOKUP(L199,'විෂය තොරතුරු'!$P$24:$Q$28,2))))</f>
        <v/>
      </c>
      <c r="AX199" s="168" t="str">
        <f aca="false">IF(M199="","",IF(M199="-","-",IF(UPPER(M199)="AB","+",VLOOKUP(M199,'විෂය තොරතුරු'!$P$24:$Q$28,2))))</f>
        <v/>
      </c>
      <c r="AY199" s="169" t="str">
        <f aca="false">IF(N199="","",IF(N199="-","-",IF(UPPER(N199)="AB","+",VLOOKUP(N199,'විෂය තොරතුරු'!$P$24:$Q$28,2))))</f>
        <v/>
      </c>
      <c r="AZ199" s="167" t="str">
        <f aca="false">IF(O199="","",IF(O199="-","-",IF(UPPER(O199)="AB","+",VLOOKUP(O199,'විෂය තොරතුරු'!$P$24:$Q$28,2))))</f>
        <v/>
      </c>
      <c r="BA199" s="168" t="str">
        <f aca="false">IF(P199="","",IF(P199="-","-",IF(UPPER(P199)="AB","+",VLOOKUP(P199,'විෂය තොරතුරු'!$P$24:$Q$28,2))))</f>
        <v/>
      </c>
      <c r="BB199" s="168" t="str">
        <f aca="false">IF(Q199="","",IF(Q199="-","-",IF(UPPER(Q199)="AB","+",VLOOKUP(Q199,'විෂය තොරතුරු'!$P$24:$Q$28,2))))</f>
        <v/>
      </c>
      <c r="BC199" s="168" t="str">
        <f aca="false">IF(R199="","",IF(R199="-","-",IF(UPPER(R199)="AB","+",VLOOKUP(R199,'විෂය තොරතුරු'!$P$24:$Q$28,2))))</f>
        <v/>
      </c>
      <c r="BD199" s="168" t="str">
        <f aca="false">IF(S199="","",IF(S199="-","-",IF(UPPER(S199)="AB","+",VLOOKUP(S199,'විෂය තොරතුරු'!$P$24:$Q$28,2))))</f>
        <v/>
      </c>
      <c r="BE199" s="168" t="str">
        <f aca="false">IF(T199="","",IF(T199="-","-",IF(UPPER(T199)="AB","+",VLOOKUP(T199,'විෂය තොරතුරු'!$P$24:$Q$28,2))))</f>
        <v/>
      </c>
      <c r="BF199" s="168" t="str">
        <f aca="false">IF(U199="","",IF(U199="-","-",IF(UPPER(U199)="AB","+",VLOOKUP(U199,'විෂය තොරතුරු'!$P$24:$Q$28,2))))</f>
        <v/>
      </c>
      <c r="BG199" s="170" t="str">
        <f aca="false">IF(V199="","",IF(V199="-","-",IF(UPPER(V199)="AB","+",VLOOKUP(V199,'විෂය තොරතුරු'!$P$24:$Q$28,2))))</f>
        <v/>
      </c>
      <c r="BH199" s="171" t="str">
        <f aca="false">IF(W199="","",IF(W199="-","-",IF(UPPER(W199)="AB","+",VLOOKUP(W199,'විෂය තොරතුරු'!$P$24:$Q$28,2))))</f>
        <v/>
      </c>
      <c r="BI199" s="168" t="str">
        <f aca="false">IF(X199="","",IF(X199="-","-",IF(UPPER(X199)="AB","+",VLOOKUP(X199,'විෂය තොරතුරු'!$P$24:$Q$28,2))))</f>
        <v/>
      </c>
      <c r="BJ199" s="168" t="str">
        <f aca="false">IF(Y199="","",IF(Y199="-","-",IF(UPPER(Y199)="AB","+",VLOOKUP(Y199,'විෂය තොරතුරු'!$P$24:$Q$28,2))))</f>
        <v/>
      </c>
      <c r="BK199" s="168" t="str">
        <f aca="false">IF(Z199="","",IF(Z199="-","-",IF(UPPER(Z199)="AB","+",VLOOKUP(Z199,'විෂය තොරතුරු'!$P$24:$Q$28,2))))</f>
        <v/>
      </c>
      <c r="BL199" s="168" t="str">
        <f aca="false">IF(AA199="","",IF(AA199="-","-",IF(UPPER(AA199)="AB","+",VLOOKUP(AA199,'විෂය තොරතුරු'!$P$24:$Q$28,2))))</f>
        <v/>
      </c>
      <c r="BM199" s="168" t="str">
        <f aca="false">IF(AB199="","",IF(AB199="-","-",IF(UPPER(AB199)="AB","+",VLOOKUP(AB199,'විෂය තොරතුරු'!$P$24:$Q$28,2))))</f>
        <v/>
      </c>
      <c r="BN199" s="168" t="str">
        <f aca="false">IF(AC199="","",IF(AC199="-","-",IF(UPPER(AC199)="AB","+",VLOOKUP(AC199,'විෂය තොරතුරු'!$P$24:$Q$28,2))))</f>
        <v/>
      </c>
      <c r="BO199" s="169" t="str">
        <f aca="false">IF(AD199="","",IF(AD199="-","-",IF(UPPER(AD199)="AB","+",VLOOKUP(AD199,'විෂය තොරතුරු'!$P$24:$Q$28,2))))</f>
        <v/>
      </c>
      <c r="BP199" s="171" t="str">
        <f aca="false">IF(AE199="","",IF(AE199="-","-",IF(UPPER(AE199)="AB","+",VLOOKUP(AE199,'විෂය තොරතුරු'!$P$24:$Q$28,2))))</f>
        <v/>
      </c>
      <c r="BQ199" s="168" t="str">
        <f aca="false">IF(AF199="","",IF(AF199="-","-",IF(UPPER(AF199)="AB","+",VLOOKUP(AF199,'විෂය තොරතුරු'!$P$24:$Q$28,2))))</f>
        <v/>
      </c>
      <c r="BR199" s="168" t="str">
        <f aca="false">IF(AG199="","",IF(AG199="-","-",IF(UPPER(AG199)="AB","+",VLOOKUP(AG199,'විෂය තොරතුරු'!$P$24:$Q$28,2))))</f>
        <v/>
      </c>
      <c r="BS199" s="168" t="str">
        <f aca="false">IF(AH199="","",IF(AH199="-","-",IF(UPPER(AH199)="AB","+",VLOOKUP(AH199,'විෂය තොරතුරු'!$P$24:$Q$28,2))))</f>
        <v/>
      </c>
      <c r="BT199" s="168" t="str">
        <f aca="false">IF(AI199="","",IF(AI199="-","-",IF(UPPER(AI199)="AB","+",VLOOKUP(AI199,'විෂය තොරතුරු'!$P$24:$Q$28,2))))</f>
        <v/>
      </c>
      <c r="BU199" s="168" t="str">
        <f aca="false">IF(AJ199="","",IF(AJ199="-","-",IF(UPPER(AJ199)="AB","+",VLOOKUP(AJ199,'විෂය තොරතුරු'!$P$24:$Q$28,2))))</f>
        <v/>
      </c>
      <c r="BV199" s="168" t="str">
        <f aca="false">IF(AK199="","",IF(AK199="-","-",IF(UPPER(AK199)="AB","+",VLOOKUP(AK199,'විෂය තොරතුරු'!$P$24:$Q$28,2))))</f>
        <v/>
      </c>
      <c r="BW199" s="169" t="str">
        <f aca="false">IF(AL199="","",IF(AL199="-","-",IF(UPPER(AL199)="AB","+",VLOOKUP(AL199,'විෂය තොරතුරු'!$P$24:$Q$28,2))))</f>
        <v/>
      </c>
      <c r="BX199" s="171" t="str">
        <f aca="false">IF($B199="","",COUNTIF($AP199:$BW199,"A"))</f>
        <v/>
      </c>
      <c r="BY199" s="171" t="str">
        <f aca="false">IF($B199="","",COUNTIF($AP199:$BW199,"B"))</f>
        <v/>
      </c>
      <c r="BZ199" s="171" t="str">
        <f aca="false">IF($B199="","",COUNTIF($AP199:$BW199,"C"))</f>
        <v/>
      </c>
      <c r="CA199" s="171" t="str">
        <f aca="false">IF($B199="","",COUNTIF($AP199:$BW199,"S"))</f>
        <v/>
      </c>
      <c r="CB199" s="171" t="str">
        <f aca="false">IF($B199="","",COUNTIF($AP199:$BW199,"W"))</f>
        <v/>
      </c>
      <c r="CC199" s="171" t="str">
        <f aca="false">IF(B199="","",SUM(BX199:CA199))</f>
        <v/>
      </c>
      <c r="CD199" s="169" t="str">
        <f aca="false">IF(B199="","",SUM(BX199:BZ199))</f>
        <v/>
      </c>
      <c r="CE199" s="172" t="str">
        <f aca="false">IF(B199="","",IF(AND(CC199&gt;=6,CD199&gt;=3,OR(E199&gt;=35,F199&gt;=35),L199&gt;=35),"6/3 සමත්",IF(AND(CC199&gt;=5,CD199&gt;=3,OR(E199&gt;=35,F199&gt;=35,L199&gt;=35)),"5/3 සමත්",IF(AND(CC199&gt;=4,CD199&gt;=1,OR(E199&gt;=20,F199&gt;=20,L199&gt;=20)),"සමත් කළ හැකි",IF(CB199=9,"W9","අසමත් ?")))))</f>
        <v/>
      </c>
    </row>
    <row r="200" customFormat="false" ht="13.8" hidden="false" customHeight="false" outlineLevel="0" collapsed="false">
      <c r="A200" s="160" t="n">
        <v>15</v>
      </c>
      <c r="B200" s="161"/>
      <c r="C200" s="161"/>
      <c r="D200" s="162"/>
      <c r="E200" s="163"/>
      <c r="F200" s="164"/>
      <c r="G200" s="163"/>
      <c r="H200" s="165"/>
      <c r="I200" s="165"/>
      <c r="J200" s="164"/>
      <c r="K200" s="163"/>
      <c r="L200" s="165"/>
      <c r="M200" s="165"/>
      <c r="N200" s="164"/>
      <c r="O200" s="163"/>
      <c r="P200" s="165"/>
      <c r="Q200" s="165"/>
      <c r="R200" s="165"/>
      <c r="S200" s="165"/>
      <c r="T200" s="165"/>
      <c r="U200" s="165"/>
      <c r="V200" s="164"/>
      <c r="W200" s="163"/>
      <c r="X200" s="165"/>
      <c r="Y200" s="165"/>
      <c r="Z200" s="165"/>
      <c r="AA200" s="165"/>
      <c r="AB200" s="165"/>
      <c r="AC200" s="165"/>
      <c r="AD200" s="164"/>
      <c r="AE200" s="163"/>
      <c r="AF200" s="165"/>
      <c r="AG200" s="165"/>
      <c r="AH200" s="165"/>
      <c r="AI200" s="165"/>
      <c r="AJ200" s="165"/>
      <c r="AK200" s="165"/>
      <c r="AL200" s="166"/>
      <c r="AM200" s="167" t="str">
        <f aca="false">IF(B200="","",SUM(E200:AL200))</f>
        <v/>
      </c>
      <c r="AN200" s="168" t="str">
        <f aca="false">IF(B200="","",AM200/9)</f>
        <v/>
      </c>
      <c r="AO200" s="169" t="str">
        <f aca="false">IF(B200="","",IF(AM200=0,"-",RANK(AM200,$AM$186:$AM$235,0)))</f>
        <v/>
      </c>
      <c r="AP200" s="167" t="str">
        <f aca="false">IF(E200="","",IF(E200="-","-",IF(UPPER(E200)="AB","+",VLOOKUP(E200,'විෂය තොරතුරු'!$P$24:$Q$28,2))))</f>
        <v/>
      </c>
      <c r="AQ200" s="168" t="str">
        <f aca="false">IF(F200="","",IF(F200="-","-",IF(UPPER(F200)="AB","+",VLOOKUP(F200,'විෂය තොරතුරු'!$P$24:$Q$28,2))))</f>
        <v/>
      </c>
      <c r="AR200" s="168" t="str">
        <f aca="false">IF(G200="","",IF(G200="-","-",IF(UPPER(G200)="AB","+",VLOOKUP(G200,'විෂය තොරතුරු'!$P$24:$Q$28,2))))</f>
        <v/>
      </c>
      <c r="AS200" s="168" t="str">
        <f aca="false">IF(H200="","",IF(H200="-","-",IF(UPPER(H200)="AB","+",VLOOKUP(H200,'විෂය තොරතුරු'!$P$24:$Q$28,2))))</f>
        <v/>
      </c>
      <c r="AT200" s="168" t="str">
        <f aca="false">IF(I200="","",IF(I200="-","-",IF(UPPER(I200)="AB","+",VLOOKUP(I200,'විෂය තොරතුරු'!$P$24:$Q$28,2))))</f>
        <v/>
      </c>
      <c r="AU200" s="170" t="str">
        <f aca="false">IF(J200="","",IF(J200="-","-",IF(UPPER(J200)="AB","+",VLOOKUP(J200,'විෂය තොරතුරු'!$P$24:$Q$28,2))))</f>
        <v/>
      </c>
      <c r="AV200" s="171" t="str">
        <f aca="false">IF(K200="","",IF(K200="-","-",IF(UPPER(K200)="AB","+",VLOOKUP(K200,'විෂය තොරතුරු'!$P$24:$Q$28,2))))</f>
        <v/>
      </c>
      <c r="AW200" s="168" t="str">
        <f aca="false">IF(L200="","",IF(L200="-","-",IF(UPPER(L200)="AB","+",VLOOKUP(L200,'විෂය තොරතුරු'!$P$24:$Q$28,2))))</f>
        <v/>
      </c>
      <c r="AX200" s="168" t="str">
        <f aca="false">IF(M200="","",IF(M200="-","-",IF(UPPER(M200)="AB","+",VLOOKUP(M200,'විෂය තොරතුරු'!$P$24:$Q$28,2))))</f>
        <v/>
      </c>
      <c r="AY200" s="169" t="str">
        <f aca="false">IF(N200="","",IF(N200="-","-",IF(UPPER(N200)="AB","+",VLOOKUP(N200,'විෂය තොරතුරු'!$P$24:$Q$28,2))))</f>
        <v/>
      </c>
      <c r="AZ200" s="167" t="str">
        <f aca="false">IF(O200="","",IF(O200="-","-",IF(UPPER(O200)="AB","+",VLOOKUP(O200,'විෂය තොරතුරු'!$P$24:$Q$28,2))))</f>
        <v/>
      </c>
      <c r="BA200" s="168" t="str">
        <f aca="false">IF(P200="","",IF(P200="-","-",IF(UPPER(P200)="AB","+",VLOOKUP(P200,'විෂය තොරතුරු'!$P$24:$Q$28,2))))</f>
        <v/>
      </c>
      <c r="BB200" s="168" t="str">
        <f aca="false">IF(Q200="","",IF(Q200="-","-",IF(UPPER(Q200)="AB","+",VLOOKUP(Q200,'විෂය තොරතුරු'!$P$24:$Q$28,2))))</f>
        <v/>
      </c>
      <c r="BC200" s="168" t="str">
        <f aca="false">IF(R200="","",IF(R200="-","-",IF(UPPER(R200)="AB","+",VLOOKUP(R200,'විෂය තොරතුරු'!$P$24:$Q$28,2))))</f>
        <v/>
      </c>
      <c r="BD200" s="168" t="str">
        <f aca="false">IF(S200="","",IF(S200="-","-",IF(UPPER(S200)="AB","+",VLOOKUP(S200,'විෂය තොරතුරු'!$P$24:$Q$28,2))))</f>
        <v/>
      </c>
      <c r="BE200" s="168" t="str">
        <f aca="false">IF(T200="","",IF(T200="-","-",IF(UPPER(T200)="AB","+",VLOOKUP(T200,'විෂය තොරතුරු'!$P$24:$Q$28,2))))</f>
        <v/>
      </c>
      <c r="BF200" s="168" t="str">
        <f aca="false">IF(U200="","",IF(U200="-","-",IF(UPPER(U200)="AB","+",VLOOKUP(U200,'විෂය තොරතුරු'!$P$24:$Q$28,2))))</f>
        <v/>
      </c>
      <c r="BG200" s="170" t="str">
        <f aca="false">IF(V200="","",IF(V200="-","-",IF(UPPER(V200)="AB","+",VLOOKUP(V200,'විෂය තොරතුරු'!$P$24:$Q$28,2))))</f>
        <v/>
      </c>
      <c r="BH200" s="171" t="str">
        <f aca="false">IF(W200="","",IF(W200="-","-",IF(UPPER(W200)="AB","+",VLOOKUP(W200,'විෂය තොරතුරු'!$P$24:$Q$28,2))))</f>
        <v/>
      </c>
      <c r="BI200" s="168" t="str">
        <f aca="false">IF(X200="","",IF(X200="-","-",IF(UPPER(X200)="AB","+",VLOOKUP(X200,'විෂය තොරතුරු'!$P$24:$Q$28,2))))</f>
        <v/>
      </c>
      <c r="BJ200" s="168" t="str">
        <f aca="false">IF(Y200="","",IF(Y200="-","-",IF(UPPER(Y200)="AB","+",VLOOKUP(Y200,'විෂය තොරතුරු'!$P$24:$Q$28,2))))</f>
        <v/>
      </c>
      <c r="BK200" s="168" t="str">
        <f aca="false">IF(Z200="","",IF(Z200="-","-",IF(UPPER(Z200)="AB","+",VLOOKUP(Z200,'විෂය තොරතුරු'!$P$24:$Q$28,2))))</f>
        <v/>
      </c>
      <c r="BL200" s="168" t="str">
        <f aca="false">IF(AA200="","",IF(AA200="-","-",IF(UPPER(AA200)="AB","+",VLOOKUP(AA200,'විෂය තොරතුරු'!$P$24:$Q$28,2))))</f>
        <v/>
      </c>
      <c r="BM200" s="168" t="str">
        <f aca="false">IF(AB200="","",IF(AB200="-","-",IF(UPPER(AB200)="AB","+",VLOOKUP(AB200,'විෂය තොරතුරු'!$P$24:$Q$28,2))))</f>
        <v/>
      </c>
      <c r="BN200" s="168" t="str">
        <f aca="false">IF(AC200="","",IF(AC200="-","-",IF(UPPER(AC200)="AB","+",VLOOKUP(AC200,'විෂය තොරතුරු'!$P$24:$Q$28,2))))</f>
        <v/>
      </c>
      <c r="BO200" s="169" t="str">
        <f aca="false">IF(AD200="","",IF(AD200="-","-",IF(UPPER(AD200)="AB","+",VLOOKUP(AD200,'විෂය තොරතුරු'!$P$24:$Q$28,2))))</f>
        <v/>
      </c>
      <c r="BP200" s="171" t="str">
        <f aca="false">IF(AE200="","",IF(AE200="-","-",IF(UPPER(AE200)="AB","+",VLOOKUP(AE200,'විෂය තොරතුරු'!$P$24:$Q$28,2))))</f>
        <v/>
      </c>
      <c r="BQ200" s="168" t="str">
        <f aca="false">IF(AF200="","",IF(AF200="-","-",IF(UPPER(AF200)="AB","+",VLOOKUP(AF200,'විෂය තොරතුරු'!$P$24:$Q$28,2))))</f>
        <v/>
      </c>
      <c r="BR200" s="168" t="str">
        <f aca="false">IF(AG200="","",IF(AG200="-","-",IF(UPPER(AG200)="AB","+",VLOOKUP(AG200,'විෂය තොරතුරු'!$P$24:$Q$28,2))))</f>
        <v/>
      </c>
      <c r="BS200" s="168" t="str">
        <f aca="false">IF(AH200="","",IF(AH200="-","-",IF(UPPER(AH200)="AB","+",VLOOKUP(AH200,'විෂය තොරතුරු'!$P$24:$Q$28,2))))</f>
        <v/>
      </c>
      <c r="BT200" s="168" t="str">
        <f aca="false">IF(AI200="","",IF(AI200="-","-",IF(UPPER(AI200)="AB","+",VLOOKUP(AI200,'විෂය තොරතුරු'!$P$24:$Q$28,2))))</f>
        <v/>
      </c>
      <c r="BU200" s="168" t="str">
        <f aca="false">IF(AJ200="","",IF(AJ200="-","-",IF(UPPER(AJ200)="AB","+",VLOOKUP(AJ200,'විෂය තොරතුරු'!$P$24:$Q$28,2))))</f>
        <v/>
      </c>
      <c r="BV200" s="168" t="str">
        <f aca="false">IF(AK200="","",IF(AK200="-","-",IF(UPPER(AK200)="AB","+",VLOOKUP(AK200,'විෂය තොරතුරු'!$P$24:$Q$28,2))))</f>
        <v/>
      </c>
      <c r="BW200" s="169" t="str">
        <f aca="false">IF(AL200="","",IF(AL200="-","-",IF(UPPER(AL200)="AB","+",VLOOKUP(AL200,'විෂය තොරතුරු'!$P$24:$Q$28,2))))</f>
        <v/>
      </c>
      <c r="BX200" s="171" t="str">
        <f aca="false">IF($B200="","",COUNTIF($AP200:$BW200,"A"))</f>
        <v/>
      </c>
      <c r="BY200" s="171" t="str">
        <f aca="false">IF($B200="","",COUNTIF($AP200:$BW200,"B"))</f>
        <v/>
      </c>
      <c r="BZ200" s="171" t="str">
        <f aca="false">IF($B200="","",COUNTIF($AP200:$BW200,"C"))</f>
        <v/>
      </c>
      <c r="CA200" s="171" t="str">
        <f aca="false">IF($B200="","",COUNTIF($AP200:$BW200,"S"))</f>
        <v/>
      </c>
      <c r="CB200" s="171" t="str">
        <f aca="false">IF($B200="","",COUNTIF($AP200:$BW200,"W"))</f>
        <v/>
      </c>
      <c r="CC200" s="171" t="str">
        <f aca="false">IF(B200="","",SUM(BX200:CA200))</f>
        <v/>
      </c>
      <c r="CD200" s="169" t="str">
        <f aca="false">IF(B200="","",SUM(BX200:BZ200))</f>
        <v/>
      </c>
      <c r="CE200" s="172" t="str">
        <f aca="false">IF(B200="","",IF(AND(CC200&gt;=6,CD200&gt;=3,OR(E200&gt;=35,F200&gt;=35),L200&gt;=35),"6/3 සමත්",IF(AND(CC200&gt;=5,CD200&gt;=3,OR(E200&gt;=35,F200&gt;=35,L200&gt;=35)),"5/3 සමත්",IF(AND(CC200&gt;=4,CD200&gt;=1,OR(E200&gt;=20,F200&gt;=20,L200&gt;=20)),"සමත් කළ හැකි",IF(CB200=9,"W9","අසමත් ?")))))</f>
        <v/>
      </c>
    </row>
    <row r="201" customFormat="false" ht="13.8" hidden="false" customHeight="false" outlineLevel="0" collapsed="false">
      <c r="A201" s="160" t="n">
        <v>16</v>
      </c>
      <c r="B201" s="161"/>
      <c r="C201" s="161"/>
      <c r="D201" s="162"/>
      <c r="E201" s="163"/>
      <c r="F201" s="164"/>
      <c r="G201" s="163"/>
      <c r="H201" s="165"/>
      <c r="I201" s="165"/>
      <c r="J201" s="164"/>
      <c r="K201" s="163"/>
      <c r="L201" s="165"/>
      <c r="M201" s="165"/>
      <c r="N201" s="164"/>
      <c r="O201" s="163"/>
      <c r="P201" s="165"/>
      <c r="Q201" s="165"/>
      <c r="R201" s="165"/>
      <c r="S201" s="165"/>
      <c r="T201" s="165"/>
      <c r="U201" s="165"/>
      <c r="V201" s="164"/>
      <c r="W201" s="163"/>
      <c r="X201" s="165"/>
      <c r="Y201" s="165"/>
      <c r="Z201" s="165"/>
      <c r="AA201" s="165"/>
      <c r="AB201" s="165"/>
      <c r="AC201" s="165"/>
      <c r="AD201" s="164"/>
      <c r="AE201" s="163"/>
      <c r="AF201" s="165"/>
      <c r="AG201" s="165"/>
      <c r="AH201" s="165"/>
      <c r="AI201" s="165"/>
      <c r="AJ201" s="165"/>
      <c r="AK201" s="165"/>
      <c r="AL201" s="166"/>
      <c r="AM201" s="167" t="str">
        <f aca="false">IF(B201="","",SUM(E201:AL201))</f>
        <v/>
      </c>
      <c r="AN201" s="168" t="str">
        <f aca="false">IF(B201="","",AM201/9)</f>
        <v/>
      </c>
      <c r="AO201" s="169" t="str">
        <f aca="false">IF(B201="","",IF(AM201=0,"-",RANK(AM201,$AM$186:$AM$235,0)))</f>
        <v/>
      </c>
      <c r="AP201" s="167" t="str">
        <f aca="false">IF(E201="","",IF(E201="-","-",IF(UPPER(E201)="AB","+",VLOOKUP(E201,'විෂය තොරතුරු'!$P$24:$Q$28,2))))</f>
        <v/>
      </c>
      <c r="AQ201" s="168" t="str">
        <f aca="false">IF(F201="","",IF(F201="-","-",IF(UPPER(F201)="AB","+",VLOOKUP(F201,'විෂය තොරතුරු'!$P$24:$Q$28,2))))</f>
        <v/>
      </c>
      <c r="AR201" s="168" t="str">
        <f aca="false">IF(G201="","",IF(G201="-","-",IF(UPPER(G201)="AB","+",VLOOKUP(G201,'විෂය තොරතුරු'!$P$24:$Q$28,2))))</f>
        <v/>
      </c>
      <c r="AS201" s="168" t="str">
        <f aca="false">IF(H201="","",IF(H201="-","-",IF(UPPER(H201)="AB","+",VLOOKUP(H201,'විෂය තොරතුරු'!$P$24:$Q$28,2))))</f>
        <v/>
      </c>
      <c r="AT201" s="168" t="str">
        <f aca="false">IF(I201="","",IF(I201="-","-",IF(UPPER(I201)="AB","+",VLOOKUP(I201,'විෂය තොරතුරු'!$P$24:$Q$28,2))))</f>
        <v/>
      </c>
      <c r="AU201" s="170" t="str">
        <f aca="false">IF(J201="","",IF(J201="-","-",IF(UPPER(J201)="AB","+",VLOOKUP(J201,'විෂය තොරතුරු'!$P$24:$Q$28,2))))</f>
        <v/>
      </c>
      <c r="AV201" s="171" t="str">
        <f aca="false">IF(K201="","",IF(K201="-","-",IF(UPPER(K201)="AB","+",VLOOKUP(K201,'විෂය තොරතුරු'!$P$24:$Q$28,2))))</f>
        <v/>
      </c>
      <c r="AW201" s="168" t="str">
        <f aca="false">IF(L201="","",IF(L201="-","-",IF(UPPER(L201)="AB","+",VLOOKUP(L201,'විෂය තොරතුරු'!$P$24:$Q$28,2))))</f>
        <v/>
      </c>
      <c r="AX201" s="168" t="str">
        <f aca="false">IF(M201="","",IF(M201="-","-",IF(UPPER(M201)="AB","+",VLOOKUP(M201,'විෂය තොරතුරු'!$P$24:$Q$28,2))))</f>
        <v/>
      </c>
      <c r="AY201" s="169" t="str">
        <f aca="false">IF(N201="","",IF(N201="-","-",IF(UPPER(N201)="AB","+",VLOOKUP(N201,'විෂය තොරතුරු'!$P$24:$Q$28,2))))</f>
        <v/>
      </c>
      <c r="AZ201" s="167" t="str">
        <f aca="false">IF(O201="","",IF(O201="-","-",IF(UPPER(O201)="AB","+",VLOOKUP(O201,'විෂය තොරතුරු'!$P$24:$Q$28,2))))</f>
        <v/>
      </c>
      <c r="BA201" s="168" t="str">
        <f aca="false">IF(P201="","",IF(P201="-","-",IF(UPPER(P201)="AB","+",VLOOKUP(P201,'විෂය තොරතුරු'!$P$24:$Q$28,2))))</f>
        <v/>
      </c>
      <c r="BB201" s="168" t="str">
        <f aca="false">IF(Q201="","",IF(Q201="-","-",IF(UPPER(Q201)="AB","+",VLOOKUP(Q201,'විෂය තොරතුරු'!$P$24:$Q$28,2))))</f>
        <v/>
      </c>
      <c r="BC201" s="168" t="str">
        <f aca="false">IF(R201="","",IF(R201="-","-",IF(UPPER(R201)="AB","+",VLOOKUP(R201,'විෂය තොරතුරු'!$P$24:$Q$28,2))))</f>
        <v/>
      </c>
      <c r="BD201" s="168" t="str">
        <f aca="false">IF(S201="","",IF(S201="-","-",IF(UPPER(S201)="AB","+",VLOOKUP(S201,'විෂය තොරතුරු'!$P$24:$Q$28,2))))</f>
        <v/>
      </c>
      <c r="BE201" s="168" t="str">
        <f aca="false">IF(T201="","",IF(T201="-","-",IF(UPPER(T201)="AB","+",VLOOKUP(T201,'විෂය තොරතුරු'!$P$24:$Q$28,2))))</f>
        <v/>
      </c>
      <c r="BF201" s="168" t="str">
        <f aca="false">IF(U201="","",IF(U201="-","-",IF(UPPER(U201)="AB","+",VLOOKUP(U201,'විෂය තොරතුරු'!$P$24:$Q$28,2))))</f>
        <v/>
      </c>
      <c r="BG201" s="170" t="str">
        <f aca="false">IF(V201="","",IF(V201="-","-",IF(UPPER(V201)="AB","+",VLOOKUP(V201,'විෂය තොරතුරු'!$P$24:$Q$28,2))))</f>
        <v/>
      </c>
      <c r="BH201" s="171" t="str">
        <f aca="false">IF(W201="","",IF(W201="-","-",IF(UPPER(W201)="AB","+",VLOOKUP(W201,'විෂය තොරතුරු'!$P$24:$Q$28,2))))</f>
        <v/>
      </c>
      <c r="BI201" s="168" t="str">
        <f aca="false">IF(X201="","",IF(X201="-","-",IF(UPPER(X201)="AB","+",VLOOKUP(X201,'විෂය තොරතුරු'!$P$24:$Q$28,2))))</f>
        <v/>
      </c>
      <c r="BJ201" s="168" t="str">
        <f aca="false">IF(Y201="","",IF(Y201="-","-",IF(UPPER(Y201)="AB","+",VLOOKUP(Y201,'විෂය තොරතුරු'!$P$24:$Q$28,2))))</f>
        <v/>
      </c>
      <c r="BK201" s="168" t="str">
        <f aca="false">IF(Z201="","",IF(Z201="-","-",IF(UPPER(Z201)="AB","+",VLOOKUP(Z201,'විෂය තොරතුරු'!$P$24:$Q$28,2))))</f>
        <v/>
      </c>
      <c r="BL201" s="168" t="str">
        <f aca="false">IF(AA201="","",IF(AA201="-","-",IF(UPPER(AA201)="AB","+",VLOOKUP(AA201,'විෂය තොරතුරු'!$P$24:$Q$28,2))))</f>
        <v/>
      </c>
      <c r="BM201" s="168" t="str">
        <f aca="false">IF(AB201="","",IF(AB201="-","-",IF(UPPER(AB201)="AB","+",VLOOKUP(AB201,'විෂය තොරතුරු'!$P$24:$Q$28,2))))</f>
        <v/>
      </c>
      <c r="BN201" s="168" t="str">
        <f aca="false">IF(AC201="","",IF(AC201="-","-",IF(UPPER(AC201)="AB","+",VLOOKUP(AC201,'විෂය තොරතුරු'!$P$24:$Q$28,2))))</f>
        <v/>
      </c>
      <c r="BO201" s="169" t="str">
        <f aca="false">IF(AD201="","",IF(AD201="-","-",IF(UPPER(AD201)="AB","+",VLOOKUP(AD201,'විෂය තොරතුරු'!$P$24:$Q$28,2))))</f>
        <v/>
      </c>
      <c r="BP201" s="171" t="str">
        <f aca="false">IF(AE201="","",IF(AE201="-","-",IF(UPPER(AE201)="AB","+",VLOOKUP(AE201,'විෂය තොරතුරු'!$P$24:$Q$28,2))))</f>
        <v/>
      </c>
      <c r="BQ201" s="168" t="str">
        <f aca="false">IF(AF201="","",IF(AF201="-","-",IF(UPPER(AF201)="AB","+",VLOOKUP(AF201,'විෂය තොරතුරු'!$P$24:$Q$28,2))))</f>
        <v/>
      </c>
      <c r="BR201" s="168" t="str">
        <f aca="false">IF(AG201="","",IF(AG201="-","-",IF(UPPER(AG201)="AB","+",VLOOKUP(AG201,'විෂය තොරතුරු'!$P$24:$Q$28,2))))</f>
        <v/>
      </c>
      <c r="BS201" s="168" t="str">
        <f aca="false">IF(AH201="","",IF(AH201="-","-",IF(UPPER(AH201)="AB","+",VLOOKUP(AH201,'විෂය තොරතුරු'!$P$24:$Q$28,2))))</f>
        <v/>
      </c>
      <c r="BT201" s="168" t="str">
        <f aca="false">IF(AI201="","",IF(AI201="-","-",IF(UPPER(AI201)="AB","+",VLOOKUP(AI201,'විෂය තොරතුරු'!$P$24:$Q$28,2))))</f>
        <v/>
      </c>
      <c r="BU201" s="168" t="str">
        <f aca="false">IF(AJ201="","",IF(AJ201="-","-",IF(UPPER(AJ201)="AB","+",VLOOKUP(AJ201,'විෂය තොරතුරු'!$P$24:$Q$28,2))))</f>
        <v/>
      </c>
      <c r="BV201" s="168" t="str">
        <f aca="false">IF(AK201="","",IF(AK201="-","-",IF(UPPER(AK201)="AB","+",VLOOKUP(AK201,'විෂය තොරතුරු'!$P$24:$Q$28,2))))</f>
        <v/>
      </c>
      <c r="BW201" s="169" t="str">
        <f aca="false">IF(AL201="","",IF(AL201="-","-",IF(UPPER(AL201)="AB","+",VLOOKUP(AL201,'විෂය තොරතුරු'!$P$24:$Q$28,2))))</f>
        <v/>
      </c>
      <c r="BX201" s="171" t="str">
        <f aca="false">IF($B201="","",COUNTIF($AP201:$BW201,"A"))</f>
        <v/>
      </c>
      <c r="BY201" s="171" t="str">
        <f aca="false">IF($B201="","",COUNTIF($AP201:$BW201,"B"))</f>
        <v/>
      </c>
      <c r="BZ201" s="171" t="str">
        <f aca="false">IF($B201="","",COUNTIF($AP201:$BW201,"C"))</f>
        <v/>
      </c>
      <c r="CA201" s="171" t="str">
        <f aca="false">IF($B201="","",COUNTIF($AP201:$BW201,"S"))</f>
        <v/>
      </c>
      <c r="CB201" s="171" t="str">
        <f aca="false">IF($B201="","",COUNTIF($AP201:$BW201,"W"))</f>
        <v/>
      </c>
      <c r="CC201" s="171" t="str">
        <f aca="false">IF(B201="","",SUM(BX201:CA201))</f>
        <v/>
      </c>
      <c r="CD201" s="169" t="str">
        <f aca="false">IF(B201="","",SUM(BX201:BZ201))</f>
        <v/>
      </c>
      <c r="CE201" s="172" t="str">
        <f aca="false">IF(B201="","",IF(AND(CC201&gt;=6,CD201&gt;=3,OR(E201&gt;=35,F201&gt;=35),L201&gt;=35),"6/3 සමත්",IF(AND(CC201&gt;=5,CD201&gt;=3,OR(E201&gt;=35,F201&gt;=35,L201&gt;=35)),"5/3 සමත්",IF(AND(CC201&gt;=4,CD201&gt;=1,OR(E201&gt;=20,F201&gt;=20,L201&gt;=20)),"සමත් කළ හැකි",IF(CB201=9,"W9","අසමත් ?")))))</f>
        <v/>
      </c>
    </row>
    <row r="202" customFormat="false" ht="13.8" hidden="false" customHeight="false" outlineLevel="0" collapsed="false">
      <c r="A202" s="160" t="n">
        <v>17</v>
      </c>
      <c r="B202" s="161"/>
      <c r="C202" s="161"/>
      <c r="D202" s="162"/>
      <c r="E202" s="163"/>
      <c r="F202" s="164"/>
      <c r="G202" s="163"/>
      <c r="H202" s="165"/>
      <c r="I202" s="165"/>
      <c r="J202" s="164"/>
      <c r="K202" s="163"/>
      <c r="L202" s="165"/>
      <c r="M202" s="165"/>
      <c r="N202" s="164"/>
      <c r="O202" s="163"/>
      <c r="P202" s="165"/>
      <c r="Q202" s="165"/>
      <c r="R202" s="165"/>
      <c r="S202" s="165"/>
      <c r="T202" s="165"/>
      <c r="U202" s="165"/>
      <c r="V202" s="164"/>
      <c r="W202" s="163"/>
      <c r="X202" s="165"/>
      <c r="Y202" s="165"/>
      <c r="Z202" s="165"/>
      <c r="AA202" s="165"/>
      <c r="AB202" s="165"/>
      <c r="AC202" s="165"/>
      <c r="AD202" s="164"/>
      <c r="AE202" s="163"/>
      <c r="AF202" s="165"/>
      <c r="AG202" s="165"/>
      <c r="AH202" s="165"/>
      <c r="AI202" s="165"/>
      <c r="AJ202" s="165"/>
      <c r="AK202" s="165"/>
      <c r="AL202" s="166"/>
      <c r="AM202" s="167" t="str">
        <f aca="false">IF(B202="","",SUM(E202:AL202))</f>
        <v/>
      </c>
      <c r="AN202" s="168" t="str">
        <f aca="false">IF(B202="","",AM202/9)</f>
        <v/>
      </c>
      <c r="AO202" s="169" t="str">
        <f aca="false">IF(B202="","",IF(AM202=0,"-",RANK(AM202,$AM$186:$AM$235,0)))</f>
        <v/>
      </c>
      <c r="AP202" s="167" t="str">
        <f aca="false">IF(E202="","",IF(E202="-","-",IF(UPPER(E202)="AB","+",VLOOKUP(E202,'විෂය තොරතුරු'!$P$24:$Q$28,2))))</f>
        <v/>
      </c>
      <c r="AQ202" s="168" t="str">
        <f aca="false">IF(F202="","",IF(F202="-","-",IF(UPPER(F202)="AB","+",VLOOKUP(F202,'විෂය තොරතුරු'!$P$24:$Q$28,2))))</f>
        <v/>
      </c>
      <c r="AR202" s="168" t="str">
        <f aca="false">IF(G202="","",IF(G202="-","-",IF(UPPER(G202)="AB","+",VLOOKUP(G202,'විෂය තොරතුරු'!$P$24:$Q$28,2))))</f>
        <v/>
      </c>
      <c r="AS202" s="168" t="str">
        <f aca="false">IF(H202="","",IF(H202="-","-",IF(UPPER(H202)="AB","+",VLOOKUP(H202,'විෂය තොරතුරු'!$P$24:$Q$28,2))))</f>
        <v/>
      </c>
      <c r="AT202" s="168" t="str">
        <f aca="false">IF(I202="","",IF(I202="-","-",IF(UPPER(I202)="AB","+",VLOOKUP(I202,'විෂය තොරතුරු'!$P$24:$Q$28,2))))</f>
        <v/>
      </c>
      <c r="AU202" s="170" t="str">
        <f aca="false">IF(J202="","",IF(J202="-","-",IF(UPPER(J202)="AB","+",VLOOKUP(J202,'විෂය තොරතුරු'!$P$24:$Q$28,2))))</f>
        <v/>
      </c>
      <c r="AV202" s="171" t="str">
        <f aca="false">IF(K202="","",IF(K202="-","-",IF(UPPER(K202)="AB","+",VLOOKUP(K202,'විෂය තොරතුරු'!$P$24:$Q$28,2))))</f>
        <v/>
      </c>
      <c r="AW202" s="168" t="str">
        <f aca="false">IF(L202="","",IF(L202="-","-",IF(UPPER(L202)="AB","+",VLOOKUP(L202,'විෂය තොරතුරු'!$P$24:$Q$28,2))))</f>
        <v/>
      </c>
      <c r="AX202" s="168" t="str">
        <f aca="false">IF(M202="","",IF(M202="-","-",IF(UPPER(M202)="AB","+",VLOOKUP(M202,'විෂය තොරතුරු'!$P$24:$Q$28,2))))</f>
        <v/>
      </c>
      <c r="AY202" s="169" t="str">
        <f aca="false">IF(N202="","",IF(N202="-","-",IF(UPPER(N202)="AB","+",VLOOKUP(N202,'විෂය තොරතුරු'!$P$24:$Q$28,2))))</f>
        <v/>
      </c>
      <c r="AZ202" s="167" t="str">
        <f aca="false">IF(O202="","",IF(O202="-","-",IF(UPPER(O202)="AB","+",VLOOKUP(O202,'විෂය තොරතුරු'!$P$24:$Q$28,2))))</f>
        <v/>
      </c>
      <c r="BA202" s="168" t="str">
        <f aca="false">IF(P202="","",IF(P202="-","-",IF(UPPER(P202)="AB","+",VLOOKUP(P202,'විෂය තොරතුරු'!$P$24:$Q$28,2))))</f>
        <v/>
      </c>
      <c r="BB202" s="168" t="str">
        <f aca="false">IF(Q202="","",IF(Q202="-","-",IF(UPPER(Q202)="AB","+",VLOOKUP(Q202,'විෂය තොරතුරු'!$P$24:$Q$28,2))))</f>
        <v/>
      </c>
      <c r="BC202" s="168" t="str">
        <f aca="false">IF(R202="","",IF(R202="-","-",IF(UPPER(R202)="AB","+",VLOOKUP(R202,'විෂය තොරතුරු'!$P$24:$Q$28,2))))</f>
        <v/>
      </c>
      <c r="BD202" s="168" t="str">
        <f aca="false">IF(S202="","",IF(S202="-","-",IF(UPPER(S202)="AB","+",VLOOKUP(S202,'විෂය තොරතුරු'!$P$24:$Q$28,2))))</f>
        <v/>
      </c>
      <c r="BE202" s="168" t="str">
        <f aca="false">IF(T202="","",IF(T202="-","-",IF(UPPER(T202)="AB","+",VLOOKUP(T202,'විෂය තොරතුරු'!$P$24:$Q$28,2))))</f>
        <v/>
      </c>
      <c r="BF202" s="168" t="str">
        <f aca="false">IF(U202="","",IF(U202="-","-",IF(UPPER(U202)="AB","+",VLOOKUP(U202,'විෂය තොරතුරු'!$P$24:$Q$28,2))))</f>
        <v/>
      </c>
      <c r="BG202" s="170" t="str">
        <f aca="false">IF(V202="","",IF(V202="-","-",IF(UPPER(V202)="AB","+",VLOOKUP(V202,'විෂය තොරතුරු'!$P$24:$Q$28,2))))</f>
        <v/>
      </c>
      <c r="BH202" s="171" t="str">
        <f aca="false">IF(W202="","",IF(W202="-","-",IF(UPPER(W202)="AB","+",VLOOKUP(W202,'විෂය තොරතුරු'!$P$24:$Q$28,2))))</f>
        <v/>
      </c>
      <c r="BI202" s="168" t="str">
        <f aca="false">IF(X202="","",IF(X202="-","-",IF(UPPER(X202)="AB","+",VLOOKUP(X202,'විෂය තොරතුරු'!$P$24:$Q$28,2))))</f>
        <v/>
      </c>
      <c r="BJ202" s="168" t="str">
        <f aca="false">IF(Y202="","",IF(Y202="-","-",IF(UPPER(Y202)="AB","+",VLOOKUP(Y202,'විෂය තොරතුරු'!$P$24:$Q$28,2))))</f>
        <v/>
      </c>
      <c r="BK202" s="168" t="str">
        <f aca="false">IF(Z202="","",IF(Z202="-","-",IF(UPPER(Z202)="AB","+",VLOOKUP(Z202,'විෂය තොරතුරු'!$P$24:$Q$28,2))))</f>
        <v/>
      </c>
      <c r="BL202" s="168" t="str">
        <f aca="false">IF(AA202="","",IF(AA202="-","-",IF(UPPER(AA202)="AB","+",VLOOKUP(AA202,'විෂය තොරතුරු'!$P$24:$Q$28,2))))</f>
        <v/>
      </c>
      <c r="BM202" s="168" t="str">
        <f aca="false">IF(AB202="","",IF(AB202="-","-",IF(UPPER(AB202)="AB","+",VLOOKUP(AB202,'විෂය තොරතුරු'!$P$24:$Q$28,2))))</f>
        <v/>
      </c>
      <c r="BN202" s="168" t="str">
        <f aca="false">IF(AC202="","",IF(AC202="-","-",IF(UPPER(AC202)="AB","+",VLOOKUP(AC202,'විෂය තොරතුරු'!$P$24:$Q$28,2))))</f>
        <v/>
      </c>
      <c r="BO202" s="169" t="str">
        <f aca="false">IF(AD202="","",IF(AD202="-","-",IF(UPPER(AD202)="AB","+",VLOOKUP(AD202,'විෂය තොරතුරු'!$P$24:$Q$28,2))))</f>
        <v/>
      </c>
      <c r="BP202" s="171" t="str">
        <f aca="false">IF(AE202="","",IF(AE202="-","-",IF(UPPER(AE202)="AB","+",VLOOKUP(AE202,'විෂය තොරතුරු'!$P$24:$Q$28,2))))</f>
        <v/>
      </c>
      <c r="BQ202" s="168" t="str">
        <f aca="false">IF(AF202="","",IF(AF202="-","-",IF(UPPER(AF202)="AB","+",VLOOKUP(AF202,'විෂය තොරතුරු'!$P$24:$Q$28,2))))</f>
        <v/>
      </c>
      <c r="BR202" s="168" t="str">
        <f aca="false">IF(AG202="","",IF(AG202="-","-",IF(UPPER(AG202)="AB","+",VLOOKUP(AG202,'විෂය තොරතුරු'!$P$24:$Q$28,2))))</f>
        <v/>
      </c>
      <c r="BS202" s="168" t="str">
        <f aca="false">IF(AH202="","",IF(AH202="-","-",IF(UPPER(AH202)="AB","+",VLOOKUP(AH202,'විෂය තොරතුරු'!$P$24:$Q$28,2))))</f>
        <v/>
      </c>
      <c r="BT202" s="168" t="str">
        <f aca="false">IF(AI202="","",IF(AI202="-","-",IF(UPPER(AI202)="AB","+",VLOOKUP(AI202,'විෂය තොරතුරු'!$P$24:$Q$28,2))))</f>
        <v/>
      </c>
      <c r="BU202" s="168" t="str">
        <f aca="false">IF(AJ202="","",IF(AJ202="-","-",IF(UPPER(AJ202)="AB","+",VLOOKUP(AJ202,'විෂය තොරතුරු'!$P$24:$Q$28,2))))</f>
        <v/>
      </c>
      <c r="BV202" s="168" t="str">
        <f aca="false">IF(AK202="","",IF(AK202="-","-",IF(UPPER(AK202)="AB","+",VLOOKUP(AK202,'විෂය තොරතුරු'!$P$24:$Q$28,2))))</f>
        <v/>
      </c>
      <c r="BW202" s="169" t="str">
        <f aca="false">IF(AL202="","",IF(AL202="-","-",IF(UPPER(AL202)="AB","+",VLOOKUP(AL202,'විෂය තොරතුරු'!$P$24:$Q$28,2))))</f>
        <v/>
      </c>
      <c r="BX202" s="171" t="str">
        <f aca="false">IF($B202="","",COUNTIF($AP202:$BW202,"A"))</f>
        <v/>
      </c>
      <c r="BY202" s="171" t="str">
        <f aca="false">IF($B202="","",COUNTIF($AP202:$BW202,"B"))</f>
        <v/>
      </c>
      <c r="BZ202" s="171" t="str">
        <f aca="false">IF($B202="","",COUNTIF($AP202:$BW202,"C"))</f>
        <v/>
      </c>
      <c r="CA202" s="171" t="str">
        <f aca="false">IF($B202="","",COUNTIF($AP202:$BW202,"S"))</f>
        <v/>
      </c>
      <c r="CB202" s="171" t="str">
        <f aca="false">IF($B202="","",COUNTIF($AP202:$BW202,"W"))</f>
        <v/>
      </c>
      <c r="CC202" s="171" t="str">
        <f aca="false">IF(B202="","",SUM(BX202:CA202))</f>
        <v/>
      </c>
      <c r="CD202" s="169" t="str">
        <f aca="false">IF(B202="","",SUM(BX202:BZ202))</f>
        <v/>
      </c>
      <c r="CE202" s="172" t="str">
        <f aca="false">IF(B202="","",IF(AND(CC202&gt;=6,CD202&gt;=3,OR(E202&gt;=35,F202&gt;=35),L202&gt;=35),"6/3 සමත්",IF(AND(CC202&gt;=5,CD202&gt;=3,OR(E202&gt;=35,F202&gt;=35,L202&gt;=35)),"5/3 සමත්",IF(AND(CC202&gt;=4,CD202&gt;=1,OR(E202&gt;=20,F202&gt;=20,L202&gt;=20)),"සමත් කළ හැකි",IF(CB202=9,"W9","අසමත් ?")))))</f>
        <v/>
      </c>
    </row>
    <row r="203" customFormat="false" ht="13.8" hidden="false" customHeight="false" outlineLevel="0" collapsed="false">
      <c r="A203" s="160" t="n">
        <v>18</v>
      </c>
      <c r="B203" s="161"/>
      <c r="C203" s="161"/>
      <c r="D203" s="162"/>
      <c r="E203" s="163"/>
      <c r="F203" s="164"/>
      <c r="G203" s="163"/>
      <c r="H203" s="165"/>
      <c r="I203" s="165"/>
      <c r="J203" s="164"/>
      <c r="K203" s="163"/>
      <c r="L203" s="165"/>
      <c r="M203" s="165"/>
      <c r="N203" s="164"/>
      <c r="O203" s="163"/>
      <c r="P203" s="165"/>
      <c r="Q203" s="165"/>
      <c r="R203" s="165"/>
      <c r="S203" s="165"/>
      <c r="T203" s="165"/>
      <c r="U203" s="165"/>
      <c r="V203" s="164"/>
      <c r="W203" s="163"/>
      <c r="X203" s="165"/>
      <c r="Y203" s="165"/>
      <c r="Z203" s="165"/>
      <c r="AA203" s="165"/>
      <c r="AB203" s="165"/>
      <c r="AC203" s="165"/>
      <c r="AD203" s="164"/>
      <c r="AE203" s="163"/>
      <c r="AF203" s="165"/>
      <c r="AG203" s="165"/>
      <c r="AH203" s="165"/>
      <c r="AI203" s="165"/>
      <c r="AJ203" s="165"/>
      <c r="AK203" s="165"/>
      <c r="AL203" s="166"/>
      <c r="AM203" s="167" t="str">
        <f aca="false">IF(B203="","",SUM(E203:AL203))</f>
        <v/>
      </c>
      <c r="AN203" s="168" t="str">
        <f aca="false">IF(B203="","",AM203/9)</f>
        <v/>
      </c>
      <c r="AO203" s="169" t="str">
        <f aca="false">IF(B203="","",IF(AM203=0,"-",RANK(AM203,$AM$186:$AM$235,0)))</f>
        <v/>
      </c>
      <c r="AP203" s="167" t="str">
        <f aca="false">IF(E203="","",IF(E203="-","-",IF(UPPER(E203)="AB","+",VLOOKUP(E203,'විෂය තොරතුරු'!$P$24:$Q$28,2))))</f>
        <v/>
      </c>
      <c r="AQ203" s="168" t="str">
        <f aca="false">IF(F203="","",IF(F203="-","-",IF(UPPER(F203)="AB","+",VLOOKUP(F203,'විෂය තොරතුරු'!$P$24:$Q$28,2))))</f>
        <v/>
      </c>
      <c r="AR203" s="168" t="str">
        <f aca="false">IF(G203="","",IF(G203="-","-",IF(UPPER(G203)="AB","+",VLOOKUP(G203,'විෂය තොරතුරු'!$P$24:$Q$28,2))))</f>
        <v/>
      </c>
      <c r="AS203" s="168" t="str">
        <f aca="false">IF(H203="","",IF(H203="-","-",IF(UPPER(H203)="AB","+",VLOOKUP(H203,'විෂය තොරතුරු'!$P$24:$Q$28,2))))</f>
        <v/>
      </c>
      <c r="AT203" s="168" t="str">
        <f aca="false">IF(I203="","",IF(I203="-","-",IF(UPPER(I203)="AB","+",VLOOKUP(I203,'විෂය තොරතුරු'!$P$24:$Q$28,2))))</f>
        <v/>
      </c>
      <c r="AU203" s="170" t="str">
        <f aca="false">IF(J203="","",IF(J203="-","-",IF(UPPER(J203)="AB","+",VLOOKUP(J203,'විෂය තොරතුරු'!$P$24:$Q$28,2))))</f>
        <v/>
      </c>
      <c r="AV203" s="171" t="str">
        <f aca="false">IF(K203="","",IF(K203="-","-",IF(UPPER(K203)="AB","+",VLOOKUP(K203,'විෂය තොරතුරු'!$P$24:$Q$28,2))))</f>
        <v/>
      </c>
      <c r="AW203" s="168" t="str">
        <f aca="false">IF(L203="","",IF(L203="-","-",IF(UPPER(L203)="AB","+",VLOOKUP(L203,'විෂය තොරතුරු'!$P$24:$Q$28,2))))</f>
        <v/>
      </c>
      <c r="AX203" s="168" t="str">
        <f aca="false">IF(M203="","",IF(M203="-","-",IF(UPPER(M203)="AB","+",VLOOKUP(M203,'විෂය තොරතුරු'!$P$24:$Q$28,2))))</f>
        <v/>
      </c>
      <c r="AY203" s="169" t="str">
        <f aca="false">IF(N203="","",IF(N203="-","-",IF(UPPER(N203)="AB","+",VLOOKUP(N203,'විෂය තොරතුරු'!$P$24:$Q$28,2))))</f>
        <v/>
      </c>
      <c r="AZ203" s="167" t="str">
        <f aca="false">IF(O203="","",IF(O203="-","-",IF(UPPER(O203)="AB","+",VLOOKUP(O203,'විෂය තොරතුරු'!$P$24:$Q$28,2))))</f>
        <v/>
      </c>
      <c r="BA203" s="168" t="str">
        <f aca="false">IF(P203="","",IF(P203="-","-",IF(UPPER(P203)="AB","+",VLOOKUP(P203,'විෂය තොරතුරු'!$P$24:$Q$28,2))))</f>
        <v/>
      </c>
      <c r="BB203" s="168" t="str">
        <f aca="false">IF(Q203="","",IF(Q203="-","-",IF(UPPER(Q203)="AB","+",VLOOKUP(Q203,'විෂය තොරතුරු'!$P$24:$Q$28,2))))</f>
        <v/>
      </c>
      <c r="BC203" s="168" t="str">
        <f aca="false">IF(R203="","",IF(R203="-","-",IF(UPPER(R203)="AB","+",VLOOKUP(R203,'විෂය තොරතුරු'!$P$24:$Q$28,2))))</f>
        <v/>
      </c>
      <c r="BD203" s="168" t="str">
        <f aca="false">IF(S203="","",IF(S203="-","-",IF(UPPER(S203)="AB","+",VLOOKUP(S203,'විෂය තොරතුරු'!$P$24:$Q$28,2))))</f>
        <v/>
      </c>
      <c r="BE203" s="168" t="str">
        <f aca="false">IF(T203="","",IF(T203="-","-",IF(UPPER(T203)="AB","+",VLOOKUP(T203,'විෂය තොරතුරු'!$P$24:$Q$28,2))))</f>
        <v/>
      </c>
      <c r="BF203" s="168" t="str">
        <f aca="false">IF(U203="","",IF(U203="-","-",IF(UPPER(U203)="AB","+",VLOOKUP(U203,'විෂය තොරතුරු'!$P$24:$Q$28,2))))</f>
        <v/>
      </c>
      <c r="BG203" s="170" t="str">
        <f aca="false">IF(V203="","",IF(V203="-","-",IF(UPPER(V203)="AB","+",VLOOKUP(V203,'විෂය තොරතුරු'!$P$24:$Q$28,2))))</f>
        <v/>
      </c>
      <c r="BH203" s="171" t="str">
        <f aca="false">IF(W203="","",IF(W203="-","-",IF(UPPER(W203)="AB","+",VLOOKUP(W203,'විෂය තොරතුරු'!$P$24:$Q$28,2))))</f>
        <v/>
      </c>
      <c r="BI203" s="168" t="str">
        <f aca="false">IF(X203="","",IF(X203="-","-",IF(UPPER(X203)="AB","+",VLOOKUP(X203,'විෂය තොරතුරු'!$P$24:$Q$28,2))))</f>
        <v/>
      </c>
      <c r="BJ203" s="168" t="str">
        <f aca="false">IF(Y203="","",IF(Y203="-","-",IF(UPPER(Y203)="AB","+",VLOOKUP(Y203,'විෂය තොරතුරු'!$P$24:$Q$28,2))))</f>
        <v/>
      </c>
      <c r="BK203" s="168" t="str">
        <f aca="false">IF(Z203="","",IF(Z203="-","-",IF(UPPER(Z203)="AB","+",VLOOKUP(Z203,'විෂය තොරතුරු'!$P$24:$Q$28,2))))</f>
        <v/>
      </c>
      <c r="BL203" s="168" t="str">
        <f aca="false">IF(AA203="","",IF(AA203="-","-",IF(UPPER(AA203)="AB","+",VLOOKUP(AA203,'විෂය තොරතුරු'!$P$24:$Q$28,2))))</f>
        <v/>
      </c>
      <c r="BM203" s="168" t="str">
        <f aca="false">IF(AB203="","",IF(AB203="-","-",IF(UPPER(AB203)="AB","+",VLOOKUP(AB203,'විෂය තොරතුරු'!$P$24:$Q$28,2))))</f>
        <v/>
      </c>
      <c r="BN203" s="168" t="str">
        <f aca="false">IF(AC203="","",IF(AC203="-","-",IF(UPPER(AC203)="AB","+",VLOOKUP(AC203,'විෂය තොරතුරු'!$P$24:$Q$28,2))))</f>
        <v/>
      </c>
      <c r="BO203" s="169" t="str">
        <f aca="false">IF(AD203="","",IF(AD203="-","-",IF(UPPER(AD203)="AB","+",VLOOKUP(AD203,'විෂය තොරතුරු'!$P$24:$Q$28,2))))</f>
        <v/>
      </c>
      <c r="BP203" s="171" t="str">
        <f aca="false">IF(AE203="","",IF(AE203="-","-",IF(UPPER(AE203)="AB","+",VLOOKUP(AE203,'විෂය තොරතුරු'!$P$24:$Q$28,2))))</f>
        <v/>
      </c>
      <c r="BQ203" s="168" t="str">
        <f aca="false">IF(AF203="","",IF(AF203="-","-",IF(UPPER(AF203)="AB","+",VLOOKUP(AF203,'විෂය තොරතුරු'!$P$24:$Q$28,2))))</f>
        <v/>
      </c>
      <c r="BR203" s="168" t="str">
        <f aca="false">IF(AG203="","",IF(AG203="-","-",IF(UPPER(AG203)="AB","+",VLOOKUP(AG203,'විෂය තොරතුරු'!$P$24:$Q$28,2))))</f>
        <v/>
      </c>
      <c r="BS203" s="168" t="str">
        <f aca="false">IF(AH203="","",IF(AH203="-","-",IF(UPPER(AH203)="AB","+",VLOOKUP(AH203,'විෂය තොරතුරු'!$P$24:$Q$28,2))))</f>
        <v/>
      </c>
      <c r="BT203" s="168" t="str">
        <f aca="false">IF(AI203="","",IF(AI203="-","-",IF(UPPER(AI203)="AB","+",VLOOKUP(AI203,'විෂය තොරතුරු'!$P$24:$Q$28,2))))</f>
        <v/>
      </c>
      <c r="BU203" s="168" t="str">
        <f aca="false">IF(AJ203="","",IF(AJ203="-","-",IF(UPPER(AJ203)="AB","+",VLOOKUP(AJ203,'විෂය තොරතුරු'!$P$24:$Q$28,2))))</f>
        <v/>
      </c>
      <c r="BV203" s="168" t="str">
        <f aca="false">IF(AK203="","",IF(AK203="-","-",IF(UPPER(AK203)="AB","+",VLOOKUP(AK203,'විෂය තොරතුරු'!$P$24:$Q$28,2))))</f>
        <v/>
      </c>
      <c r="BW203" s="169" t="str">
        <f aca="false">IF(AL203="","",IF(AL203="-","-",IF(UPPER(AL203)="AB","+",VLOOKUP(AL203,'විෂය තොරතුරු'!$P$24:$Q$28,2))))</f>
        <v/>
      </c>
      <c r="BX203" s="171" t="str">
        <f aca="false">IF($B203="","",COUNTIF($AP203:$BW203,"A"))</f>
        <v/>
      </c>
      <c r="BY203" s="171" t="str">
        <f aca="false">IF($B203="","",COUNTIF($AP203:$BW203,"B"))</f>
        <v/>
      </c>
      <c r="BZ203" s="171" t="str">
        <f aca="false">IF($B203="","",COUNTIF($AP203:$BW203,"C"))</f>
        <v/>
      </c>
      <c r="CA203" s="171" t="str">
        <f aca="false">IF($B203="","",COUNTIF($AP203:$BW203,"S"))</f>
        <v/>
      </c>
      <c r="CB203" s="171" t="str">
        <f aca="false">IF($B203="","",COUNTIF($AP203:$BW203,"W"))</f>
        <v/>
      </c>
      <c r="CC203" s="171" t="str">
        <f aca="false">IF(B203="","",SUM(BX203:CA203))</f>
        <v/>
      </c>
      <c r="CD203" s="169" t="str">
        <f aca="false">IF(B203="","",SUM(BX203:BZ203))</f>
        <v/>
      </c>
      <c r="CE203" s="172" t="str">
        <f aca="false">IF(B203="","",IF(AND(CC203&gt;=6,CD203&gt;=3,OR(E203&gt;=35,F203&gt;=35),L203&gt;=35),"6/3 සමත්",IF(AND(CC203&gt;=5,CD203&gt;=3,OR(E203&gt;=35,F203&gt;=35,L203&gt;=35)),"5/3 සමත්",IF(AND(CC203&gt;=4,CD203&gt;=1,OR(E203&gt;=20,F203&gt;=20,L203&gt;=20)),"සමත් කළ හැකි",IF(CB203=9,"W9","අසමත් ?")))))</f>
        <v/>
      </c>
    </row>
    <row r="204" customFormat="false" ht="13.8" hidden="false" customHeight="false" outlineLevel="0" collapsed="false">
      <c r="A204" s="160" t="n">
        <v>19</v>
      </c>
      <c r="B204" s="175"/>
      <c r="C204" s="161"/>
      <c r="D204" s="162"/>
      <c r="E204" s="163"/>
      <c r="F204" s="164"/>
      <c r="G204" s="163"/>
      <c r="H204" s="165"/>
      <c r="I204" s="165"/>
      <c r="J204" s="164"/>
      <c r="K204" s="163"/>
      <c r="L204" s="165"/>
      <c r="M204" s="165"/>
      <c r="N204" s="164"/>
      <c r="O204" s="163"/>
      <c r="P204" s="165"/>
      <c r="Q204" s="165"/>
      <c r="R204" s="165"/>
      <c r="S204" s="165"/>
      <c r="T204" s="165"/>
      <c r="U204" s="165"/>
      <c r="V204" s="164"/>
      <c r="W204" s="163"/>
      <c r="X204" s="165"/>
      <c r="Y204" s="165"/>
      <c r="Z204" s="165"/>
      <c r="AA204" s="165"/>
      <c r="AB204" s="165"/>
      <c r="AC204" s="165"/>
      <c r="AD204" s="164"/>
      <c r="AE204" s="163"/>
      <c r="AF204" s="165"/>
      <c r="AG204" s="165"/>
      <c r="AH204" s="165"/>
      <c r="AI204" s="165"/>
      <c r="AJ204" s="165"/>
      <c r="AK204" s="165"/>
      <c r="AL204" s="166"/>
      <c r="AM204" s="167" t="str">
        <f aca="false">IF(B204="","",SUM(E204:AL204))</f>
        <v/>
      </c>
      <c r="AN204" s="168" t="str">
        <f aca="false">IF(B204="","",AM204/9)</f>
        <v/>
      </c>
      <c r="AO204" s="169" t="str">
        <f aca="false">IF(B204="","",IF(AM204=0,"-",RANK(AM204,$AM$186:$AM$235,0)))</f>
        <v/>
      </c>
      <c r="AP204" s="167" t="str">
        <f aca="false">IF(E204="","",IF(E204="-","-",IF(UPPER(E204)="AB","+",VLOOKUP(E204,'විෂය තොරතුරු'!$P$24:$Q$28,2))))</f>
        <v/>
      </c>
      <c r="AQ204" s="168" t="str">
        <f aca="false">IF(F204="","",IF(F204="-","-",IF(UPPER(F204)="AB","+",VLOOKUP(F204,'විෂය තොරතුරු'!$P$24:$Q$28,2))))</f>
        <v/>
      </c>
      <c r="AR204" s="168" t="str">
        <f aca="false">IF(G204="","",IF(G204="-","-",IF(UPPER(G204)="AB","+",VLOOKUP(G204,'විෂය තොරතුරු'!$P$24:$Q$28,2))))</f>
        <v/>
      </c>
      <c r="AS204" s="168" t="str">
        <f aca="false">IF(H204="","",IF(H204="-","-",IF(UPPER(H204)="AB","+",VLOOKUP(H204,'විෂය තොරතුරු'!$P$24:$Q$28,2))))</f>
        <v/>
      </c>
      <c r="AT204" s="168" t="str">
        <f aca="false">IF(I204="","",IF(I204="-","-",IF(UPPER(I204)="AB","+",VLOOKUP(I204,'විෂය තොරතුරු'!$P$24:$Q$28,2))))</f>
        <v/>
      </c>
      <c r="AU204" s="170" t="str">
        <f aca="false">IF(J204="","",IF(J204="-","-",IF(UPPER(J204)="AB","+",VLOOKUP(J204,'විෂය තොරතුරු'!$P$24:$Q$28,2))))</f>
        <v/>
      </c>
      <c r="AV204" s="171" t="str">
        <f aca="false">IF(K204="","",IF(K204="-","-",IF(UPPER(K204)="AB","+",VLOOKUP(K204,'විෂය තොරතුරු'!$P$24:$Q$28,2))))</f>
        <v/>
      </c>
      <c r="AW204" s="168" t="str">
        <f aca="false">IF(L204="","",IF(L204="-","-",IF(UPPER(L204)="AB","+",VLOOKUP(L204,'විෂය තොරතුරු'!$P$24:$Q$28,2))))</f>
        <v/>
      </c>
      <c r="AX204" s="168" t="str">
        <f aca="false">IF(M204="","",IF(M204="-","-",IF(UPPER(M204)="AB","+",VLOOKUP(M204,'විෂය තොරතුරු'!$P$24:$Q$28,2))))</f>
        <v/>
      </c>
      <c r="AY204" s="169" t="str">
        <f aca="false">IF(N204="","",IF(N204="-","-",IF(UPPER(N204)="AB","+",VLOOKUP(N204,'විෂය තොරතුරු'!$P$24:$Q$28,2))))</f>
        <v/>
      </c>
      <c r="AZ204" s="167" t="str">
        <f aca="false">IF(O204="","",IF(O204="-","-",IF(UPPER(O204)="AB","+",VLOOKUP(O204,'විෂය තොරතුරු'!$P$24:$Q$28,2))))</f>
        <v/>
      </c>
      <c r="BA204" s="168" t="str">
        <f aca="false">IF(P204="","",IF(P204="-","-",IF(UPPER(P204)="AB","+",VLOOKUP(P204,'විෂය තොරතුරු'!$P$24:$Q$28,2))))</f>
        <v/>
      </c>
      <c r="BB204" s="168" t="str">
        <f aca="false">IF(Q204="","",IF(Q204="-","-",IF(UPPER(Q204)="AB","+",VLOOKUP(Q204,'විෂය තොරතුරු'!$P$24:$Q$28,2))))</f>
        <v/>
      </c>
      <c r="BC204" s="168" t="str">
        <f aca="false">IF(R204="","",IF(R204="-","-",IF(UPPER(R204)="AB","+",VLOOKUP(R204,'විෂය තොරතුරු'!$P$24:$Q$28,2))))</f>
        <v/>
      </c>
      <c r="BD204" s="168" t="str">
        <f aca="false">IF(S204="","",IF(S204="-","-",IF(UPPER(S204)="AB","+",VLOOKUP(S204,'විෂය තොරතුරු'!$P$24:$Q$28,2))))</f>
        <v/>
      </c>
      <c r="BE204" s="168" t="str">
        <f aca="false">IF(T204="","",IF(T204="-","-",IF(UPPER(T204)="AB","+",VLOOKUP(T204,'විෂය තොරතුරු'!$P$24:$Q$28,2))))</f>
        <v/>
      </c>
      <c r="BF204" s="168" t="str">
        <f aca="false">IF(U204="","",IF(U204="-","-",IF(UPPER(U204)="AB","+",VLOOKUP(U204,'විෂය තොරතුරු'!$P$24:$Q$28,2))))</f>
        <v/>
      </c>
      <c r="BG204" s="170" t="str">
        <f aca="false">IF(V204="","",IF(V204="-","-",IF(UPPER(V204)="AB","+",VLOOKUP(V204,'විෂය තොරතුරු'!$P$24:$Q$28,2))))</f>
        <v/>
      </c>
      <c r="BH204" s="171" t="str">
        <f aca="false">IF(W204="","",IF(W204="-","-",IF(UPPER(W204)="AB","+",VLOOKUP(W204,'විෂය තොරතුරු'!$P$24:$Q$28,2))))</f>
        <v/>
      </c>
      <c r="BI204" s="168" t="str">
        <f aca="false">IF(X204="","",IF(X204="-","-",IF(UPPER(X204)="AB","+",VLOOKUP(X204,'විෂය තොරතුරු'!$P$24:$Q$28,2))))</f>
        <v/>
      </c>
      <c r="BJ204" s="168" t="str">
        <f aca="false">IF(Y204="","",IF(Y204="-","-",IF(UPPER(Y204)="AB","+",VLOOKUP(Y204,'විෂය තොරතුරු'!$P$24:$Q$28,2))))</f>
        <v/>
      </c>
      <c r="BK204" s="168" t="str">
        <f aca="false">IF(Z204="","",IF(Z204="-","-",IF(UPPER(Z204)="AB","+",VLOOKUP(Z204,'විෂය තොරතුරු'!$P$24:$Q$28,2))))</f>
        <v/>
      </c>
      <c r="BL204" s="168" t="str">
        <f aca="false">IF(AA204="","",IF(AA204="-","-",IF(UPPER(AA204)="AB","+",VLOOKUP(AA204,'විෂය තොරතුරු'!$P$24:$Q$28,2))))</f>
        <v/>
      </c>
      <c r="BM204" s="168" t="str">
        <f aca="false">IF(AB204="","",IF(AB204="-","-",IF(UPPER(AB204)="AB","+",VLOOKUP(AB204,'විෂය තොරතුරු'!$P$24:$Q$28,2))))</f>
        <v/>
      </c>
      <c r="BN204" s="168" t="str">
        <f aca="false">IF(AC204="","",IF(AC204="-","-",IF(UPPER(AC204)="AB","+",VLOOKUP(AC204,'විෂය තොරතුරු'!$P$24:$Q$28,2))))</f>
        <v/>
      </c>
      <c r="BO204" s="169" t="str">
        <f aca="false">IF(AD204="","",IF(AD204="-","-",IF(UPPER(AD204)="AB","+",VLOOKUP(AD204,'විෂය තොරතුරු'!$P$24:$Q$28,2))))</f>
        <v/>
      </c>
      <c r="BP204" s="171" t="str">
        <f aca="false">IF(AE204="","",IF(AE204="-","-",IF(UPPER(AE204)="AB","+",VLOOKUP(AE204,'විෂය තොරතුරු'!$P$24:$Q$28,2))))</f>
        <v/>
      </c>
      <c r="BQ204" s="168" t="str">
        <f aca="false">IF(AF204="","",IF(AF204="-","-",IF(UPPER(AF204)="AB","+",VLOOKUP(AF204,'විෂය තොරතුරු'!$P$24:$Q$28,2))))</f>
        <v/>
      </c>
      <c r="BR204" s="168" t="str">
        <f aca="false">IF(AG204="","",IF(AG204="-","-",IF(UPPER(AG204)="AB","+",VLOOKUP(AG204,'විෂය තොරතුරු'!$P$24:$Q$28,2))))</f>
        <v/>
      </c>
      <c r="BS204" s="168" t="str">
        <f aca="false">IF(AH204="","",IF(AH204="-","-",IF(UPPER(AH204)="AB","+",VLOOKUP(AH204,'විෂය තොරතුරු'!$P$24:$Q$28,2))))</f>
        <v/>
      </c>
      <c r="BT204" s="168" t="str">
        <f aca="false">IF(AI204="","",IF(AI204="-","-",IF(UPPER(AI204)="AB","+",VLOOKUP(AI204,'විෂය තොරතුරු'!$P$24:$Q$28,2))))</f>
        <v/>
      </c>
      <c r="BU204" s="168" t="str">
        <f aca="false">IF(AJ204="","",IF(AJ204="-","-",IF(UPPER(AJ204)="AB","+",VLOOKUP(AJ204,'විෂය තොරතුරු'!$P$24:$Q$28,2))))</f>
        <v/>
      </c>
      <c r="BV204" s="168" t="str">
        <f aca="false">IF(AK204="","",IF(AK204="-","-",IF(UPPER(AK204)="AB","+",VLOOKUP(AK204,'විෂය තොරතුරු'!$P$24:$Q$28,2))))</f>
        <v/>
      </c>
      <c r="BW204" s="169" t="str">
        <f aca="false">IF(AL204="","",IF(AL204="-","-",IF(UPPER(AL204)="AB","+",VLOOKUP(AL204,'විෂය තොරතුරු'!$P$24:$Q$28,2))))</f>
        <v/>
      </c>
      <c r="BX204" s="171" t="str">
        <f aca="false">IF($B204="","",COUNTIF($AP204:$BW204,"A"))</f>
        <v/>
      </c>
      <c r="BY204" s="171" t="str">
        <f aca="false">IF($B204="","",COUNTIF($AP204:$BW204,"B"))</f>
        <v/>
      </c>
      <c r="BZ204" s="171" t="str">
        <f aca="false">IF($B204="","",COUNTIF($AP204:$BW204,"C"))</f>
        <v/>
      </c>
      <c r="CA204" s="171" t="str">
        <f aca="false">IF($B204="","",COUNTIF($AP204:$BW204,"S"))</f>
        <v/>
      </c>
      <c r="CB204" s="171" t="str">
        <f aca="false">IF($B204="","",COUNTIF($AP204:$BW204,"W"))</f>
        <v/>
      </c>
      <c r="CC204" s="171" t="str">
        <f aca="false">IF(B204="","",SUM(BX204:CA204))</f>
        <v/>
      </c>
      <c r="CD204" s="169" t="str">
        <f aca="false">IF(B204="","",SUM(BX204:BZ204))</f>
        <v/>
      </c>
      <c r="CE204" s="172" t="str">
        <f aca="false">IF(B204="","",IF(AND(CC204&gt;=6,CD204&gt;=3,OR(E204&gt;=35,F204&gt;=35),L204&gt;=35),"6/3 සමත්",IF(AND(CC204&gt;=5,CD204&gt;=3,OR(E204&gt;=35,F204&gt;=35,L204&gt;=35)),"5/3 සමත්",IF(AND(CC204&gt;=4,CD204&gt;=1,OR(E204&gt;=20,F204&gt;=20,L204&gt;=20)),"සමත් කළ හැකි",IF(CB204=9,"W9","අසමත් ?")))))</f>
        <v/>
      </c>
    </row>
    <row r="205" customFormat="false" ht="13.8" hidden="false" customHeight="false" outlineLevel="0" collapsed="false">
      <c r="A205" s="160" t="n">
        <v>20</v>
      </c>
      <c r="B205" s="161"/>
      <c r="C205" s="161"/>
      <c r="D205" s="162"/>
      <c r="E205" s="163"/>
      <c r="F205" s="164"/>
      <c r="G205" s="163"/>
      <c r="H205" s="165"/>
      <c r="I205" s="165"/>
      <c r="J205" s="164"/>
      <c r="K205" s="163"/>
      <c r="L205" s="165"/>
      <c r="M205" s="165"/>
      <c r="N205" s="164"/>
      <c r="O205" s="163"/>
      <c r="P205" s="165"/>
      <c r="Q205" s="165"/>
      <c r="R205" s="165"/>
      <c r="S205" s="165"/>
      <c r="T205" s="165"/>
      <c r="U205" s="165"/>
      <c r="V205" s="164"/>
      <c r="W205" s="163"/>
      <c r="X205" s="165"/>
      <c r="Y205" s="165"/>
      <c r="Z205" s="165"/>
      <c r="AA205" s="165"/>
      <c r="AB205" s="165"/>
      <c r="AC205" s="165"/>
      <c r="AD205" s="164"/>
      <c r="AE205" s="163"/>
      <c r="AF205" s="165"/>
      <c r="AG205" s="165"/>
      <c r="AH205" s="165"/>
      <c r="AI205" s="165"/>
      <c r="AJ205" s="165"/>
      <c r="AK205" s="165"/>
      <c r="AL205" s="166"/>
      <c r="AM205" s="167" t="str">
        <f aca="false">IF(B205="","",SUM(E205:AL205))</f>
        <v/>
      </c>
      <c r="AN205" s="168" t="str">
        <f aca="false">IF(B205="","",AM205/9)</f>
        <v/>
      </c>
      <c r="AO205" s="169" t="str">
        <f aca="false">IF(B205="","",IF(AM205=0,"-",RANK(AM205,$AM$186:$AM$235,0)))</f>
        <v/>
      </c>
      <c r="AP205" s="167" t="str">
        <f aca="false">IF(E205="","",IF(E205="-","-",IF(UPPER(E205)="AB","+",VLOOKUP(E205,'විෂය තොරතුරු'!$P$24:$Q$28,2))))</f>
        <v/>
      </c>
      <c r="AQ205" s="168" t="str">
        <f aca="false">IF(F205="","",IF(F205="-","-",IF(UPPER(F205)="AB","+",VLOOKUP(F205,'විෂය තොරතුරු'!$P$24:$Q$28,2))))</f>
        <v/>
      </c>
      <c r="AR205" s="168" t="str">
        <f aca="false">IF(G205="","",IF(G205="-","-",IF(UPPER(G205)="AB","+",VLOOKUP(G205,'විෂය තොරතුරු'!$P$24:$Q$28,2))))</f>
        <v/>
      </c>
      <c r="AS205" s="168" t="str">
        <f aca="false">IF(H205="","",IF(H205="-","-",IF(UPPER(H205)="AB","+",VLOOKUP(H205,'විෂය තොරතුරු'!$P$24:$Q$28,2))))</f>
        <v/>
      </c>
      <c r="AT205" s="168" t="str">
        <f aca="false">IF(I205="","",IF(I205="-","-",IF(UPPER(I205)="AB","+",VLOOKUP(I205,'විෂය තොරතුරු'!$P$24:$Q$28,2))))</f>
        <v/>
      </c>
      <c r="AU205" s="170" t="str">
        <f aca="false">IF(J205="","",IF(J205="-","-",IF(UPPER(J205)="AB","+",VLOOKUP(J205,'විෂය තොරතුරු'!$P$24:$Q$28,2))))</f>
        <v/>
      </c>
      <c r="AV205" s="171" t="str">
        <f aca="false">IF(K205="","",IF(K205="-","-",IF(UPPER(K205)="AB","+",VLOOKUP(K205,'විෂය තොරතුරු'!$P$24:$Q$28,2))))</f>
        <v/>
      </c>
      <c r="AW205" s="168" t="str">
        <f aca="false">IF(L205="","",IF(L205="-","-",IF(UPPER(L205)="AB","+",VLOOKUP(L205,'විෂය තොරතුරු'!$P$24:$Q$28,2))))</f>
        <v/>
      </c>
      <c r="AX205" s="168" t="str">
        <f aca="false">IF(M205="","",IF(M205="-","-",IF(UPPER(M205)="AB","+",VLOOKUP(M205,'විෂය තොරතුරු'!$P$24:$Q$28,2))))</f>
        <v/>
      </c>
      <c r="AY205" s="169" t="str">
        <f aca="false">IF(N205="","",IF(N205="-","-",IF(UPPER(N205)="AB","+",VLOOKUP(N205,'විෂය තොරතුරු'!$P$24:$Q$28,2))))</f>
        <v/>
      </c>
      <c r="AZ205" s="167" t="str">
        <f aca="false">IF(O205="","",IF(O205="-","-",IF(UPPER(O205)="AB","+",VLOOKUP(O205,'විෂය තොරතුරු'!$P$24:$Q$28,2))))</f>
        <v/>
      </c>
      <c r="BA205" s="168" t="str">
        <f aca="false">IF(P205="","",IF(P205="-","-",IF(UPPER(P205)="AB","+",VLOOKUP(P205,'විෂය තොරතුරු'!$P$24:$Q$28,2))))</f>
        <v/>
      </c>
      <c r="BB205" s="168" t="str">
        <f aca="false">IF(Q205="","",IF(Q205="-","-",IF(UPPER(Q205)="AB","+",VLOOKUP(Q205,'විෂය තොරතුරු'!$P$24:$Q$28,2))))</f>
        <v/>
      </c>
      <c r="BC205" s="168" t="str">
        <f aca="false">IF(R205="","",IF(R205="-","-",IF(UPPER(R205)="AB","+",VLOOKUP(R205,'විෂය තොරතුරු'!$P$24:$Q$28,2))))</f>
        <v/>
      </c>
      <c r="BD205" s="168" t="str">
        <f aca="false">IF(S205="","",IF(S205="-","-",IF(UPPER(S205)="AB","+",VLOOKUP(S205,'විෂය තොරතුරු'!$P$24:$Q$28,2))))</f>
        <v/>
      </c>
      <c r="BE205" s="168" t="str">
        <f aca="false">IF(T205="","",IF(T205="-","-",IF(UPPER(T205)="AB","+",VLOOKUP(T205,'විෂය තොරතුරු'!$P$24:$Q$28,2))))</f>
        <v/>
      </c>
      <c r="BF205" s="168" t="str">
        <f aca="false">IF(U205="","",IF(U205="-","-",IF(UPPER(U205)="AB","+",VLOOKUP(U205,'විෂය තොරතුරු'!$P$24:$Q$28,2))))</f>
        <v/>
      </c>
      <c r="BG205" s="170" t="str">
        <f aca="false">IF(V205="","",IF(V205="-","-",IF(UPPER(V205)="AB","+",VLOOKUP(V205,'විෂය තොරතුරු'!$P$24:$Q$28,2))))</f>
        <v/>
      </c>
      <c r="BH205" s="171" t="str">
        <f aca="false">IF(W205="","",IF(W205="-","-",IF(UPPER(W205)="AB","+",VLOOKUP(W205,'විෂය තොරතුරු'!$P$24:$Q$28,2))))</f>
        <v/>
      </c>
      <c r="BI205" s="168" t="str">
        <f aca="false">IF(X205="","",IF(X205="-","-",IF(UPPER(X205)="AB","+",VLOOKUP(X205,'විෂය තොරතුරු'!$P$24:$Q$28,2))))</f>
        <v/>
      </c>
      <c r="BJ205" s="168" t="str">
        <f aca="false">IF(Y205="","",IF(Y205="-","-",IF(UPPER(Y205)="AB","+",VLOOKUP(Y205,'විෂය තොරතුරු'!$P$24:$Q$28,2))))</f>
        <v/>
      </c>
      <c r="BK205" s="168" t="str">
        <f aca="false">IF(Z205="","",IF(Z205="-","-",IF(UPPER(Z205)="AB","+",VLOOKUP(Z205,'විෂය තොරතුරු'!$P$24:$Q$28,2))))</f>
        <v/>
      </c>
      <c r="BL205" s="168" t="str">
        <f aca="false">IF(AA205="","",IF(AA205="-","-",IF(UPPER(AA205)="AB","+",VLOOKUP(AA205,'විෂය තොරතුරු'!$P$24:$Q$28,2))))</f>
        <v/>
      </c>
      <c r="BM205" s="168" t="str">
        <f aca="false">IF(AB205="","",IF(AB205="-","-",IF(UPPER(AB205)="AB","+",VLOOKUP(AB205,'විෂය තොරතුරු'!$P$24:$Q$28,2))))</f>
        <v/>
      </c>
      <c r="BN205" s="168" t="str">
        <f aca="false">IF(AC205="","",IF(AC205="-","-",IF(UPPER(AC205)="AB","+",VLOOKUP(AC205,'විෂය තොරතුරු'!$P$24:$Q$28,2))))</f>
        <v/>
      </c>
      <c r="BO205" s="169" t="str">
        <f aca="false">IF(AD205="","",IF(AD205="-","-",IF(UPPER(AD205)="AB","+",VLOOKUP(AD205,'විෂය තොරතුරු'!$P$24:$Q$28,2))))</f>
        <v/>
      </c>
      <c r="BP205" s="171" t="str">
        <f aca="false">IF(AE205="","",IF(AE205="-","-",IF(UPPER(AE205)="AB","+",VLOOKUP(AE205,'විෂය තොරතුරු'!$P$24:$Q$28,2))))</f>
        <v/>
      </c>
      <c r="BQ205" s="168" t="str">
        <f aca="false">IF(AF205="","",IF(AF205="-","-",IF(UPPER(AF205)="AB","+",VLOOKUP(AF205,'විෂය තොරතුරු'!$P$24:$Q$28,2))))</f>
        <v/>
      </c>
      <c r="BR205" s="168" t="str">
        <f aca="false">IF(AG205="","",IF(AG205="-","-",IF(UPPER(AG205)="AB","+",VLOOKUP(AG205,'විෂය තොරතුරු'!$P$24:$Q$28,2))))</f>
        <v/>
      </c>
      <c r="BS205" s="168" t="str">
        <f aca="false">IF(AH205="","",IF(AH205="-","-",IF(UPPER(AH205)="AB","+",VLOOKUP(AH205,'විෂය තොරතුරු'!$P$24:$Q$28,2))))</f>
        <v/>
      </c>
      <c r="BT205" s="168" t="str">
        <f aca="false">IF(AI205="","",IF(AI205="-","-",IF(UPPER(AI205)="AB","+",VLOOKUP(AI205,'විෂය තොරතුරු'!$P$24:$Q$28,2))))</f>
        <v/>
      </c>
      <c r="BU205" s="168" t="str">
        <f aca="false">IF(AJ205="","",IF(AJ205="-","-",IF(UPPER(AJ205)="AB","+",VLOOKUP(AJ205,'විෂය තොරතුරු'!$P$24:$Q$28,2))))</f>
        <v/>
      </c>
      <c r="BV205" s="168" t="str">
        <f aca="false">IF(AK205="","",IF(AK205="-","-",IF(UPPER(AK205)="AB","+",VLOOKUP(AK205,'විෂය තොරතුරු'!$P$24:$Q$28,2))))</f>
        <v/>
      </c>
      <c r="BW205" s="169" t="str">
        <f aca="false">IF(AL205="","",IF(AL205="-","-",IF(UPPER(AL205)="AB","+",VLOOKUP(AL205,'විෂය තොරතුරු'!$P$24:$Q$28,2))))</f>
        <v/>
      </c>
      <c r="BX205" s="171" t="str">
        <f aca="false">IF($B205="","",COUNTIF($AP205:$BW205,"A"))</f>
        <v/>
      </c>
      <c r="BY205" s="171" t="str">
        <f aca="false">IF($B205="","",COUNTIF($AP205:$BW205,"B"))</f>
        <v/>
      </c>
      <c r="BZ205" s="171" t="str">
        <f aca="false">IF($B205="","",COUNTIF($AP205:$BW205,"C"))</f>
        <v/>
      </c>
      <c r="CA205" s="171" t="str">
        <f aca="false">IF($B205="","",COUNTIF($AP205:$BW205,"S"))</f>
        <v/>
      </c>
      <c r="CB205" s="171" t="str">
        <f aca="false">IF($B205="","",COUNTIF($AP205:$BW205,"W"))</f>
        <v/>
      </c>
      <c r="CC205" s="171" t="str">
        <f aca="false">IF(B205="","",SUM(BX205:CA205))</f>
        <v/>
      </c>
      <c r="CD205" s="169" t="str">
        <f aca="false">IF(B205="","",SUM(BX205:BZ205))</f>
        <v/>
      </c>
      <c r="CE205" s="172" t="str">
        <f aca="false">IF(B205="","",IF(AND(CC205&gt;=6,CD205&gt;=3,OR(E205&gt;=35,F205&gt;=35),L205&gt;=35),"6/3 සමත්",IF(AND(CC205&gt;=5,CD205&gt;=3,OR(E205&gt;=35,F205&gt;=35,L205&gt;=35)),"5/3 සමත්",IF(AND(CC205&gt;=4,CD205&gt;=1,OR(E205&gt;=20,F205&gt;=20,L205&gt;=20)),"සමත් කළ හැකි",IF(CB205=9,"W9","අසමත් ?")))))</f>
        <v/>
      </c>
    </row>
    <row r="206" customFormat="false" ht="13.8" hidden="false" customHeight="false" outlineLevel="0" collapsed="false">
      <c r="A206" s="160" t="n">
        <v>21</v>
      </c>
      <c r="B206" s="161"/>
      <c r="C206" s="161"/>
      <c r="D206" s="162"/>
      <c r="E206" s="163"/>
      <c r="F206" s="164"/>
      <c r="G206" s="163"/>
      <c r="H206" s="165"/>
      <c r="I206" s="165"/>
      <c r="J206" s="164"/>
      <c r="K206" s="163"/>
      <c r="L206" s="165"/>
      <c r="M206" s="165"/>
      <c r="N206" s="164"/>
      <c r="O206" s="163"/>
      <c r="P206" s="165"/>
      <c r="Q206" s="165"/>
      <c r="R206" s="165"/>
      <c r="S206" s="165"/>
      <c r="T206" s="165"/>
      <c r="U206" s="165"/>
      <c r="V206" s="164"/>
      <c r="W206" s="163"/>
      <c r="X206" s="165"/>
      <c r="Y206" s="165"/>
      <c r="Z206" s="165"/>
      <c r="AA206" s="165"/>
      <c r="AB206" s="165"/>
      <c r="AC206" s="165"/>
      <c r="AD206" s="164"/>
      <c r="AE206" s="163"/>
      <c r="AF206" s="165"/>
      <c r="AG206" s="165"/>
      <c r="AH206" s="165"/>
      <c r="AI206" s="165"/>
      <c r="AJ206" s="165"/>
      <c r="AK206" s="165"/>
      <c r="AL206" s="166"/>
      <c r="AM206" s="167" t="str">
        <f aca="false">IF(B206="","",SUM(E206:AL206))</f>
        <v/>
      </c>
      <c r="AN206" s="168" t="str">
        <f aca="false">IF(B206="","",AM206/9)</f>
        <v/>
      </c>
      <c r="AO206" s="169" t="str">
        <f aca="false">IF(B206="","",IF(AM206=0,"-",RANK(AM206,$AM$186:$AM$235,0)))</f>
        <v/>
      </c>
      <c r="AP206" s="167" t="str">
        <f aca="false">IF(E206="","",IF(E206="-","-",IF(UPPER(E206)="AB","+",VLOOKUP(E206,'විෂය තොරතුරු'!$P$24:$Q$28,2))))</f>
        <v/>
      </c>
      <c r="AQ206" s="168" t="str">
        <f aca="false">IF(F206="","",IF(F206="-","-",IF(UPPER(F206)="AB","+",VLOOKUP(F206,'විෂය තොරතුරු'!$P$24:$Q$28,2))))</f>
        <v/>
      </c>
      <c r="AR206" s="168" t="str">
        <f aca="false">IF(G206="","",IF(G206="-","-",IF(UPPER(G206)="AB","+",VLOOKUP(G206,'විෂය තොරතුරු'!$P$24:$Q$28,2))))</f>
        <v/>
      </c>
      <c r="AS206" s="168" t="str">
        <f aca="false">IF(H206="","",IF(H206="-","-",IF(UPPER(H206)="AB","+",VLOOKUP(H206,'විෂය තොරතුරු'!$P$24:$Q$28,2))))</f>
        <v/>
      </c>
      <c r="AT206" s="168" t="str">
        <f aca="false">IF(I206="","",IF(I206="-","-",IF(UPPER(I206)="AB","+",VLOOKUP(I206,'විෂය තොරතුරු'!$P$24:$Q$28,2))))</f>
        <v/>
      </c>
      <c r="AU206" s="170" t="str">
        <f aca="false">IF(J206="","",IF(J206="-","-",IF(UPPER(J206)="AB","+",VLOOKUP(J206,'විෂය තොරතුරු'!$P$24:$Q$28,2))))</f>
        <v/>
      </c>
      <c r="AV206" s="171" t="str">
        <f aca="false">IF(K206="","",IF(K206="-","-",IF(UPPER(K206)="AB","+",VLOOKUP(K206,'විෂය තොරතුරු'!$P$24:$Q$28,2))))</f>
        <v/>
      </c>
      <c r="AW206" s="168" t="str">
        <f aca="false">IF(L206="","",IF(L206="-","-",IF(UPPER(L206)="AB","+",VLOOKUP(L206,'විෂය තොරතුරු'!$P$24:$Q$28,2))))</f>
        <v/>
      </c>
      <c r="AX206" s="168" t="str">
        <f aca="false">IF(M206="","",IF(M206="-","-",IF(UPPER(M206)="AB","+",VLOOKUP(M206,'විෂය තොරතුරු'!$P$24:$Q$28,2))))</f>
        <v/>
      </c>
      <c r="AY206" s="169" t="str">
        <f aca="false">IF(N206="","",IF(N206="-","-",IF(UPPER(N206)="AB","+",VLOOKUP(N206,'විෂය තොරතුරු'!$P$24:$Q$28,2))))</f>
        <v/>
      </c>
      <c r="AZ206" s="167" t="str">
        <f aca="false">IF(O206="","",IF(O206="-","-",IF(UPPER(O206)="AB","+",VLOOKUP(O206,'විෂය තොරතුරු'!$P$24:$Q$28,2))))</f>
        <v/>
      </c>
      <c r="BA206" s="168" t="str">
        <f aca="false">IF(P206="","",IF(P206="-","-",IF(UPPER(P206)="AB","+",VLOOKUP(P206,'විෂය තොරතුරු'!$P$24:$Q$28,2))))</f>
        <v/>
      </c>
      <c r="BB206" s="168" t="str">
        <f aca="false">IF(Q206="","",IF(Q206="-","-",IF(UPPER(Q206)="AB","+",VLOOKUP(Q206,'විෂය තොරතුරු'!$P$24:$Q$28,2))))</f>
        <v/>
      </c>
      <c r="BC206" s="168" t="str">
        <f aca="false">IF(R206="","",IF(R206="-","-",IF(UPPER(R206)="AB","+",VLOOKUP(R206,'විෂය තොරතුරු'!$P$24:$Q$28,2))))</f>
        <v/>
      </c>
      <c r="BD206" s="168" t="str">
        <f aca="false">IF(S206="","",IF(S206="-","-",IF(UPPER(S206)="AB","+",VLOOKUP(S206,'විෂය තොරතුරු'!$P$24:$Q$28,2))))</f>
        <v/>
      </c>
      <c r="BE206" s="168" t="str">
        <f aca="false">IF(T206="","",IF(T206="-","-",IF(UPPER(T206)="AB","+",VLOOKUP(T206,'විෂය තොරතුරු'!$P$24:$Q$28,2))))</f>
        <v/>
      </c>
      <c r="BF206" s="168" t="str">
        <f aca="false">IF(U206="","",IF(U206="-","-",IF(UPPER(U206)="AB","+",VLOOKUP(U206,'විෂය තොරතුරු'!$P$24:$Q$28,2))))</f>
        <v/>
      </c>
      <c r="BG206" s="170" t="str">
        <f aca="false">IF(V206="","",IF(V206="-","-",IF(UPPER(V206)="AB","+",VLOOKUP(V206,'විෂය තොරතුරු'!$P$24:$Q$28,2))))</f>
        <v/>
      </c>
      <c r="BH206" s="171" t="str">
        <f aca="false">IF(W206="","",IF(W206="-","-",IF(UPPER(W206)="AB","+",VLOOKUP(W206,'විෂය තොරතුරු'!$P$24:$Q$28,2))))</f>
        <v/>
      </c>
      <c r="BI206" s="168" t="str">
        <f aca="false">IF(X206="","",IF(X206="-","-",IF(UPPER(X206)="AB","+",VLOOKUP(X206,'විෂය තොරතුරු'!$P$24:$Q$28,2))))</f>
        <v/>
      </c>
      <c r="BJ206" s="168" t="str">
        <f aca="false">IF(Y206="","",IF(Y206="-","-",IF(UPPER(Y206)="AB","+",VLOOKUP(Y206,'විෂය තොරතුරු'!$P$24:$Q$28,2))))</f>
        <v/>
      </c>
      <c r="BK206" s="168" t="str">
        <f aca="false">IF(Z206="","",IF(Z206="-","-",IF(UPPER(Z206)="AB","+",VLOOKUP(Z206,'විෂය තොරතුරු'!$P$24:$Q$28,2))))</f>
        <v/>
      </c>
      <c r="BL206" s="168" t="str">
        <f aca="false">IF(AA206="","",IF(AA206="-","-",IF(UPPER(AA206)="AB","+",VLOOKUP(AA206,'විෂය තොරතුරු'!$P$24:$Q$28,2))))</f>
        <v/>
      </c>
      <c r="BM206" s="168" t="str">
        <f aca="false">IF(AB206="","",IF(AB206="-","-",IF(UPPER(AB206)="AB","+",VLOOKUP(AB206,'විෂය තොරතුරු'!$P$24:$Q$28,2))))</f>
        <v/>
      </c>
      <c r="BN206" s="168" t="str">
        <f aca="false">IF(AC206="","",IF(AC206="-","-",IF(UPPER(AC206)="AB","+",VLOOKUP(AC206,'විෂය තොරතුරු'!$P$24:$Q$28,2))))</f>
        <v/>
      </c>
      <c r="BO206" s="169" t="str">
        <f aca="false">IF(AD206="","",IF(AD206="-","-",IF(UPPER(AD206)="AB","+",VLOOKUP(AD206,'විෂය තොරතුරු'!$P$24:$Q$28,2))))</f>
        <v/>
      </c>
      <c r="BP206" s="171" t="str">
        <f aca="false">IF(AE206="","",IF(AE206="-","-",IF(UPPER(AE206)="AB","+",VLOOKUP(AE206,'විෂය තොරතුරු'!$P$24:$Q$28,2))))</f>
        <v/>
      </c>
      <c r="BQ206" s="168" t="str">
        <f aca="false">IF(AF206="","",IF(AF206="-","-",IF(UPPER(AF206)="AB","+",VLOOKUP(AF206,'විෂය තොරතුරු'!$P$24:$Q$28,2))))</f>
        <v/>
      </c>
      <c r="BR206" s="168" t="str">
        <f aca="false">IF(AG206="","",IF(AG206="-","-",IF(UPPER(AG206)="AB","+",VLOOKUP(AG206,'විෂය තොරතුරු'!$P$24:$Q$28,2))))</f>
        <v/>
      </c>
      <c r="BS206" s="168" t="str">
        <f aca="false">IF(AH206="","",IF(AH206="-","-",IF(UPPER(AH206)="AB","+",VLOOKUP(AH206,'විෂය තොරතුරු'!$P$24:$Q$28,2))))</f>
        <v/>
      </c>
      <c r="BT206" s="168" t="str">
        <f aca="false">IF(AI206="","",IF(AI206="-","-",IF(UPPER(AI206)="AB","+",VLOOKUP(AI206,'විෂය තොරතුරු'!$P$24:$Q$28,2))))</f>
        <v/>
      </c>
      <c r="BU206" s="168" t="str">
        <f aca="false">IF(AJ206="","",IF(AJ206="-","-",IF(UPPER(AJ206)="AB","+",VLOOKUP(AJ206,'විෂය තොරතුරු'!$P$24:$Q$28,2))))</f>
        <v/>
      </c>
      <c r="BV206" s="168" t="str">
        <f aca="false">IF(AK206="","",IF(AK206="-","-",IF(UPPER(AK206)="AB","+",VLOOKUP(AK206,'විෂය තොරතුරු'!$P$24:$Q$28,2))))</f>
        <v/>
      </c>
      <c r="BW206" s="169" t="str">
        <f aca="false">IF(AL206="","",IF(AL206="-","-",IF(UPPER(AL206)="AB","+",VLOOKUP(AL206,'විෂය තොරතුරු'!$P$24:$Q$28,2))))</f>
        <v/>
      </c>
      <c r="BX206" s="171" t="str">
        <f aca="false">IF($B206="","",COUNTIF($AP206:$BW206,"A"))</f>
        <v/>
      </c>
      <c r="BY206" s="171" t="str">
        <f aca="false">IF($B206="","",COUNTIF($AP206:$BW206,"B"))</f>
        <v/>
      </c>
      <c r="BZ206" s="171" t="str">
        <f aca="false">IF($B206="","",COUNTIF($AP206:$BW206,"C"))</f>
        <v/>
      </c>
      <c r="CA206" s="171" t="str">
        <f aca="false">IF($B206="","",COUNTIF($AP206:$BW206,"S"))</f>
        <v/>
      </c>
      <c r="CB206" s="171" t="str">
        <f aca="false">IF($B206="","",COUNTIF($AP206:$BW206,"W"))</f>
        <v/>
      </c>
      <c r="CC206" s="171" t="str">
        <f aca="false">IF(B206="","",SUM(BX206:CA206))</f>
        <v/>
      </c>
      <c r="CD206" s="169" t="str">
        <f aca="false">IF(B206="","",SUM(BX206:BZ206))</f>
        <v/>
      </c>
      <c r="CE206" s="172" t="str">
        <f aca="false">IF(B206="","",IF(AND(CC206&gt;=6,CD206&gt;=3,OR(E206&gt;=35,F206&gt;=35),L206&gt;=35),"6/3 සමත්",IF(AND(CC206&gt;=5,CD206&gt;=3,OR(E206&gt;=35,F206&gt;=35,L206&gt;=35)),"5/3 සමත්",IF(AND(CC206&gt;=4,CD206&gt;=1,OR(E206&gt;=20,F206&gt;=20,L206&gt;=20)),"සමත් කළ හැකි",IF(CB206=9,"W9","අසමත් ?")))))</f>
        <v/>
      </c>
    </row>
    <row r="207" customFormat="false" ht="13.8" hidden="false" customHeight="false" outlineLevel="0" collapsed="false">
      <c r="A207" s="160" t="n">
        <v>22</v>
      </c>
      <c r="B207" s="161"/>
      <c r="C207" s="161"/>
      <c r="D207" s="162"/>
      <c r="E207" s="163"/>
      <c r="F207" s="164"/>
      <c r="G207" s="163"/>
      <c r="H207" s="165"/>
      <c r="I207" s="165"/>
      <c r="J207" s="164"/>
      <c r="K207" s="163"/>
      <c r="L207" s="165"/>
      <c r="M207" s="165"/>
      <c r="N207" s="164"/>
      <c r="O207" s="163"/>
      <c r="P207" s="165"/>
      <c r="Q207" s="165"/>
      <c r="R207" s="165"/>
      <c r="S207" s="165"/>
      <c r="T207" s="165"/>
      <c r="U207" s="165"/>
      <c r="V207" s="164"/>
      <c r="W207" s="163"/>
      <c r="X207" s="165"/>
      <c r="Y207" s="165"/>
      <c r="Z207" s="165"/>
      <c r="AA207" s="165"/>
      <c r="AB207" s="165"/>
      <c r="AC207" s="165"/>
      <c r="AD207" s="164"/>
      <c r="AE207" s="163"/>
      <c r="AF207" s="165"/>
      <c r="AG207" s="165"/>
      <c r="AH207" s="165"/>
      <c r="AI207" s="165"/>
      <c r="AJ207" s="165"/>
      <c r="AK207" s="165"/>
      <c r="AL207" s="166"/>
      <c r="AM207" s="167" t="str">
        <f aca="false">IF(B207="","",SUM(E207:AL207))</f>
        <v/>
      </c>
      <c r="AN207" s="168" t="str">
        <f aca="false">IF(B207="","",AM207/9)</f>
        <v/>
      </c>
      <c r="AO207" s="169" t="str">
        <f aca="false">IF(B207="","",IF(AM207=0,"-",RANK(AM207,$AM$186:$AM$235,0)))</f>
        <v/>
      </c>
      <c r="AP207" s="167" t="str">
        <f aca="false">IF(E207="","",IF(E207="-","-",IF(UPPER(E207)="AB","+",VLOOKUP(E207,'විෂය තොරතුරු'!$P$24:$Q$28,2))))</f>
        <v/>
      </c>
      <c r="AQ207" s="168" t="str">
        <f aca="false">IF(F207="","",IF(F207="-","-",IF(UPPER(F207)="AB","+",VLOOKUP(F207,'විෂය තොරතුරු'!$P$24:$Q$28,2))))</f>
        <v/>
      </c>
      <c r="AR207" s="168" t="str">
        <f aca="false">IF(G207="","",IF(G207="-","-",IF(UPPER(G207)="AB","+",VLOOKUP(G207,'විෂය තොරතුරු'!$P$24:$Q$28,2))))</f>
        <v/>
      </c>
      <c r="AS207" s="168" t="str">
        <f aca="false">IF(H207="","",IF(H207="-","-",IF(UPPER(H207)="AB","+",VLOOKUP(H207,'විෂය තොරතුරු'!$P$24:$Q$28,2))))</f>
        <v/>
      </c>
      <c r="AT207" s="168" t="str">
        <f aca="false">IF(I207="","",IF(I207="-","-",IF(UPPER(I207)="AB","+",VLOOKUP(I207,'විෂය තොරතුරු'!$P$24:$Q$28,2))))</f>
        <v/>
      </c>
      <c r="AU207" s="170" t="str">
        <f aca="false">IF(J207="","",IF(J207="-","-",IF(UPPER(J207)="AB","+",VLOOKUP(J207,'විෂය තොරතුරු'!$P$24:$Q$28,2))))</f>
        <v/>
      </c>
      <c r="AV207" s="171" t="str">
        <f aca="false">IF(K207="","",IF(K207="-","-",IF(UPPER(K207)="AB","+",VLOOKUP(K207,'විෂය තොරතුරු'!$P$24:$Q$28,2))))</f>
        <v/>
      </c>
      <c r="AW207" s="168" t="str">
        <f aca="false">IF(L207="","",IF(L207="-","-",IF(UPPER(L207)="AB","+",VLOOKUP(L207,'විෂය තොරතුරු'!$P$24:$Q$28,2))))</f>
        <v/>
      </c>
      <c r="AX207" s="168" t="str">
        <f aca="false">IF(M207="","",IF(M207="-","-",IF(UPPER(M207)="AB","+",VLOOKUP(M207,'විෂය තොරතුරු'!$P$24:$Q$28,2))))</f>
        <v/>
      </c>
      <c r="AY207" s="169" t="str">
        <f aca="false">IF(N207="","",IF(N207="-","-",IF(UPPER(N207)="AB","+",VLOOKUP(N207,'විෂය තොරතුරු'!$P$24:$Q$28,2))))</f>
        <v/>
      </c>
      <c r="AZ207" s="167" t="str">
        <f aca="false">IF(O207="","",IF(O207="-","-",IF(UPPER(O207)="AB","+",VLOOKUP(O207,'විෂය තොරතුරු'!$P$24:$Q$28,2))))</f>
        <v/>
      </c>
      <c r="BA207" s="168" t="str">
        <f aca="false">IF(P207="","",IF(P207="-","-",IF(UPPER(P207)="AB","+",VLOOKUP(P207,'විෂය තොරතුරු'!$P$24:$Q$28,2))))</f>
        <v/>
      </c>
      <c r="BB207" s="168" t="str">
        <f aca="false">IF(Q207="","",IF(Q207="-","-",IF(UPPER(Q207)="AB","+",VLOOKUP(Q207,'විෂය තොරතුරු'!$P$24:$Q$28,2))))</f>
        <v/>
      </c>
      <c r="BC207" s="168" t="str">
        <f aca="false">IF(R207="","",IF(R207="-","-",IF(UPPER(R207)="AB","+",VLOOKUP(R207,'විෂය තොරතුරු'!$P$24:$Q$28,2))))</f>
        <v/>
      </c>
      <c r="BD207" s="168" t="str">
        <f aca="false">IF(S207="","",IF(S207="-","-",IF(UPPER(S207)="AB","+",VLOOKUP(S207,'විෂය තොරතුරු'!$P$24:$Q$28,2))))</f>
        <v/>
      </c>
      <c r="BE207" s="168" t="str">
        <f aca="false">IF(T207="","",IF(T207="-","-",IF(UPPER(T207)="AB","+",VLOOKUP(T207,'විෂය තොරතුරු'!$P$24:$Q$28,2))))</f>
        <v/>
      </c>
      <c r="BF207" s="168" t="str">
        <f aca="false">IF(U207="","",IF(U207="-","-",IF(UPPER(U207)="AB","+",VLOOKUP(U207,'විෂය තොරතුරු'!$P$24:$Q$28,2))))</f>
        <v/>
      </c>
      <c r="BG207" s="170" t="str">
        <f aca="false">IF(V207="","",IF(V207="-","-",IF(UPPER(V207)="AB","+",VLOOKUP(V207,'විෂය තොරතුරු'!$P$24:$Q$28,2))))</f>
        <v/>
      </c>
      <c r="BH207" s="171" t="str">
        <f aca="false">IF(W207="","",IF(W207="-","-",IF(UPPER(W207)="AB","+",VLOOKUP(W207,'විෂය තොරතුරු'!$P$24:$Q$28,2))))</f>
        <v/>
      </c>
      <c r="BI207" s="168" t="str">
        <f aca="false">IF(X207="","",IF(X207="-","-",IF(UPPER(X207)="AB","+",VLOOKUP(X207,'විෂය තොරතුරු'!$P$24:$Q$28,2))))</f>
        <v/>
      </c>
      <c r="BJ207" s="168" t="str">
        <f aca="false">IF(Y207="","",IF(Y207="-","-",IF(UPPER(Y207)="AB","+",VLOOKUP(Y207,'විෂය තොරතුරු'!$P$24:$Q$28,2))))</f>
        <v/>
      </c>
      <c r="BK207" s="168" t="str">
        <f aca="false">IF(Z207="","",IF(Z207="-","-",IF(UPPER(Z207)="AB","+",VLOOKUP(Z207,'විෂය තොරතුරු'!$P$24:$Q$28,2))))</f>
        <v/>
      </c>
      <c r="BL207" s="168" t="str">
        <f aca="false">IF(AA207="","",IF(AA207="-","-",IF(UPPER(AA207)="AB","+",VLOOKUP(AA207,'විෂය තොරතුරු'!$P$24:$Q$28,2))))</f>
        <v/>
      </c>
      <c r="BM207" s="168" t="str">
        <f aca="false">IF(AB207="","",IF(AB207="-","-",IF(UPPER(AB207)="AB","+",VLOOKUP(AB207,'විෂය තොරතුරු'!$P$24:$Q$28,2))))</f>
        <v/>
      </c>
      <c r="BN207" s="168" t="str">
        <f aca="false">IF(AC207="","",IF(AC207="-","-",IF(UPPER(AC207)="AB","+",VLOOKUP(AC207,'විෂය තොරතුරු'!$P$24:$Q$28,2))))</f>
        <v/>
      </c>
      <c r="BO207" s="169" t="str">
        <f aca="false">IF(AD207="","",IF(AD207="-","-",IF(UPPER(AD207)="AB","+",VLOOKUP(AD207,'විෂය තොරතුරු'!$P$24:$Q$28,2))))</f>
        <v/>
      </c>
      <c r="BP207" s="171" t="str">
        <f aca="false">IF(AE207="","",IF(AE207="-","-",IF(UPPER(AE207)="AB","+",VLOOKUP(AE207,'විෂය තොරතුරු'!$P$24:$Q$28,2))))</f>
        <v/>
      </c>
      <c r="BQ207" s="168" t="str">
        <f aca="false">IF(AF207="","",IF(AF207="-","-",IF(UPPER(AF207)="AB","+",VLOOKUP(AF207,'විෂය තොරතුරු'!$P$24:$Q$28,2))))</f>
        <v/>
      </c>
      <c r="BR207" s="168" t="str">
        <f aca="false">IF(AG207="","",IF(AG207="-","-",IF(UPPER(AG207)="AB","+",VLOOKUP(AG207,'විෂය තොරතුරු'!$P$24:$Q$28,2))))</f>
        <v/>
      </c>
      <c r="BS207" s="168" t="str">
        <f aca="false">IF(AH207="","",IF(AH207="-","-",IF(UPPER(AH207)="AB","+",VLOOKUP(AH207,'විෂය තොරතුරු'!$P$24:$Q$28,2))))</f>
        <v/>
      </c>
      <c r="BT207" s="168" t="str">
        <f aca="false">IF(AI207="","",IF(AI207="-","-",IF(UPPER(AI207)="AB","+",VLOOKUP(AI207,'විෂය තොරතුරු'!$P$24:$Q$28,2))))</f>
        <v/>
      </c>
      <c r="BU207" s="168" t="str">
        <f aca="false">IF(AJ207="","",IF(AJ207="-","-",IF(UPPER(AJ207)="AB","+",VLOOKUP(AJ207,'විෂය තොරතුරු'!$P$24:$Q$28,2))))</f>
        <v/>
      </c>
      <c r="BV207" s="168" t="str">
        <f aca="false">IF(AK207="","",IF(AK207="-","-",IF(UPPER(AK207)="AB","+",VLOOKUP(AK207,'විෂය තොරතුරු'!$P$24:$Q$28,2))))</f>
        <v/>
      </c>
      <c r="BW207" s="169" t="str">
        <f aca="false">IF(AL207="","",IF(AL207="-","-",IF(UPPER(AL207)="AB","+",VLOOKUP(AL207,'විෂය තොරතුරු'!$P$24:$Q$28,2))))</f>
        <v/>
      </c>
      <c r="BX207" s="171" t="str">
        <f aca="false">IF($B207="","",COUNTIF($AP207:$BW207,"A"))</f>
        <v/>
      </c>
      <c r="BY207" s="171" t="str">
        <f aca="false">IF($B207="","",COUNTIF($AP207:$BW207,"B"))</f>
        <v/>
      </c>
      <c r="BZ207" s="171" t="str">
        <f aca="false">IF($B207="","",COUNTIF($AP207:$BW207,"C"))</f>
        <v/>
      </c>
      <c r="CA207" s="171" t="str">
        <f aca="false">IF($B207="","",COUNTIF($AP207:$BW207,"S"))</f>
        <v/>
      </c>
      <c r="CB207" s="171" t="str">
        <f aca="false">IF($B207="","",COUNTIF($AP207:$BW207,"W"))</f>
        <v/>
      </c>
      <c r="CC207" s="171" t="str">
        <f aca="false">IF(B207="","",SUM(BX207:CA207))</f>
        <v/>
      </c>
      <c r="CD207" s="169" t="str">
        <f aca="false">IF(B207="","",SUM(BX207:BZ207))</f>
        <v/>
      </c>
      <c r="CE207" s="172" t="str">
        <f aca="false">IF(B207="","",IF(AND(CC207&gt;=6,CD207&gt;=3,OR(E207&gt;=35,F207&gt;=35),L207&gt;=35),"6/3 සමත්",IF(AND(CC207&gt;=5,CD207&gt;=3,OR(E207&gt;=35,F207&gt;=35,L207&gt;=35)),"5/3 සමත්",IF(AND(CC207&gt;=4,CD207&gt;=1,OR(E207&gt;=20,F207&gt;=20,L207&gt;=20)),"සමත් කළ හැකි",IF(CB207=9,"W9","අසමත් ?")))))</f>
        <v/>
      </c>
    </row>
    <row r="208" customFormat="false" ht="13.8" hidden="false" customHeight="false" outlineLevel="0" collapsed="false">
      <c r="A208" s="160" t="n">
        <v>23</v>
      </c>
      <c r="B208" s="161"/>
      <c r="C208" s="161"/>
      <c r="D208" s="162"/>
      <c r="E208" s="163"/>
      <c r="F208" s="164"/>
      <c r="G208" s="163"/>
      <c r="H208" s="165"/>
      <c r="I208" s="165"/>
      <c r="J208" s="164"/>
      <c r="K208" s="163"/>
      <c r="L208" s="165"/>
      <c r="M208" s="165"/>
      <c r="N208" s="164"/>
      <c r="O208" s="163"/>
      <c r="P208" s="165"/>
      <c r="Q208" s="165"/>
      <c r="R208" s="165"/>
      <c r="S208" s="165"/>
      <c r="T208" s="165"/>
      <c r="U208" s="165"/>
      <c r="V208" s="164"/>
      <c r="W208" s="163"/>
      <c r="X208" s="165"/>
      <c r="Y208" s="165"/>
      <c r="Z208" s="165"/>
      <c r="AA208" s="165"/>
      <c r="AB208" s="165"/>
      <c r="AC208" s="165"/>
      <c r="AD208" s="164"/>
      <c r="AE208" s="163"/>
      <c r="AF208" s="165"/>
      <c r="AG208" s="165"/>
      <c r="AH208" s="165"/>
      <c r="AI208" s="165"/>
      <c r="AJ208" s="165"/>
      <c r="AK208" s="165"/>
      <c r="AL208" s="166"/>
      <c r="AM208" s="167" t="str">
        <f aca="false">IF(B208="","",SUM(E208:AL208))</f>
        <v/>
      </c>
      <c r="AN208" s="168" t="str">
        <f aca="false">IF(B208="","",AM208/9)</f>
        <v/>
      </c>
      <c r="AO208" s="169" t="str">
        <f aca="false">IF(B208="","",IF(AM208=0,"-",RANK(AM208,$AM$186:$AM$235,0)))</f>
        <v/>
      </c>
      <c r="AP208" s="167" t="str">
        <f aca="false">IF(E208="","",IF(E208="-","-",IF(UPPER(E208)="AB","+",VLOOKUP(E208,'විෂය තොරතුරු'!$P$24:$Q$28,2))))</f>
        <v/>
      </c>
      <c r="AQ208" s="168" t="str">
        <f aca="false">IF(F208="","",IF(F208="-","-",IF(UPPER(F208)="AB","+",VLOOKUP(F208,'විෂය තොරතුරු'!$P$24:$Q$28,2))))</f>
        <v/>
      </c>
      <c r="AR208" s="168" t="str">
        <f aca="false">IF(G208="","",IF(G208="-","-",IF(UPPER(G208)="AB","+",VLOOKUP(G208,'විෂය තොරතුරු'!$P$24:$Q$28,2))))</f>
        <v/>
      </c>
      <c r="AS208" s="168" t="str">
        <f aca="false">IF(H208="","",IF(H208="-","-",IF(UPPER(H208)="AB","+",VLOOKUP(H208,'විෂය තොරතුරු'!$P$24:$Q$28,2))))</f>
        <v/>
      </c>
      <c r="AT208" s="168" t="str">
        <f aca="false">IF(I208="","",IF(I208="-","-",IF(UPPER(I208)="AB","+",VLOOKUP(I208,'විෂය තොරතුරු'!$P$24:$Q$28,2))))</f>
        <v/>
      </c>
      <c r="AU208" s="170" t="str">
        <f aca="false">IF(J208="","",IF(J208="-","-",IF(UPPER(J208)="AB","+",VLOOKUP(J208,'විෂය තොරතුරු'!$P$24:$Q$28,2))))</f>
        <v/>
      </c>
      <c r="AV208" s="171" t="str">
        <f aca="false">IF(K208="","",IF(K208="-","-",IF(UPPER(K208)="AB","+",VLOOKUP(K208,'විෂය තොරතුරු'!$P$24:$Q$28,2))))</f>
        <v/>
      </c>
      <c r="AW208" s="168" t="str">
        <f aca="false">IF(L208="","",IF(L208="-","-",IF(UPPER(L208)="AB","+",VLOOKUP(L208,'විෂය තොරතුරු'!$P$24:$Q$28,2))))</f>
        <v/>
      </c>
      <c r="AX208" s="168" t="str">
        <f aca="false">IF(M208="","",IF(M208="-","-",IF(UPPER(M208)="AB","+",VLOOKUP(M208,'විෂය තොරතුරු'!$P$24:$Q$28,2))))</f>
        <v/>
      </c>
      <c r="AY208" s="169" t="str">
        <f aca="false">IF(N208="","",IF(N208="-","-",IF(UPPER(N208)="AB","+",VLOOKUP(N208,'විෂය තොරතුරු'!$P$24:$Q$28,2))))</f>
        <v/>
      </c>
      <c r="AZ208" s="167" t="str">
        <f aca="false">IF(O208="","",IF(O208="-","-",IF(UPPER(O208)="AB","+",VLOOKUP(O208,'විෂය තොරතුරු'!$P$24:$Q$28,2))))</f>
        <v/>
      </c>
      <c r="BA208" s="168" t="str">
        <f aca="false">IF(P208="","",IF(P208="-","-",IF(UPPER(P208)="AB","+",VLOOKUP(P208,'විෂය තොරතුරු'!$P$24:$Q$28,2))))</f>
        <v/>
      </c>
      <c r="BB208" s="168" t="str">
        <f aca="false">IF(Q208="","",IF(Q208="-","-",IF(UPPER(Q208)="AB","+",VLOOKUP(Q208,'විෂය තොරතුරු'!$P$24:$Q$28,2))))</f>
        <v/>
      </c>
      <c r="BC208" s="168" t="str">
        <f aca="false">IF(R208="","",IF(R208="-","-",IF(UPPER(R208)="AB","+",VLOOKUP(R208,'විෂය තොරතුරු'!$P$24:$Q$28,2))))</f>
        <v/>
      </c>
      <c r="BD208" s="168" t="str">
        <f aca="false">IF(S208="","",IF(S208="-","-",IF(UPPER(S208)="AB","+",VLOOKUP(S208,'විෂය තොරතුරු'!$P$24:$Q$28,2))))</f>
        <v/>
      </c>
      <c r="BE208" s="168" t="str">
        <f aca="false">IF(T208="","",IF(T208="-","-",IF(UPPER(T208)="AB","+",VLOOKUP(T208,'විෂය තොරතුරු'!$P$24:$Q$28,2))))</f>
        <v/>
      </c>
      <c r="BF208" s="168" t="str">
        <f aca="false">IF(U208="","",IF(U208="-","-",IF(UPPER(U208)="AB","+",VLOOKUP(U208,'විෂය තොරතුරු'!$P$24:$Q$28,2))))</f>
        <v/>
      </c>
      <c r="BG208" s="170" t="str">
        <f aca="false">IF(V208="","",IF(V208="-","-",IF(UPPER(V208)="AB","+",VLOOKUP(V208,'විෂය තොරතුරු'!$P$24:$Q$28,2))))</f>
        <v/>
      </c>
      <c r="BH208" s="171" t="str">
        <f aca="false">IF(W208="","",IF(W208="-","-",IF(UPPER(W208)="AB","+",VLOOKUP(W208,'විෂය තොරතුරු'!$P$24:$Q$28,2))))</f>
        <v/>
      </c>
      <c r="BI208" s="168" t="str">
        <f aca="false">IF(X208="","",IF(X208="-","-",IF(UPPER(X208)="AB","+",VLOOKUP(X208,'විෂය තොරතුරු'!$P$24:$Q$28,2))))</f>
        <v/>
      </c>
      <c r="BJ208" s="168" t="str">
        <f aca="false">IF(Y208="","",IF(Y208="-","-",IF(UPPER(Y208)="AB","+",VLOOKUP(Y208,'විෂය තොරතුරු'!$P$24:$Q$28,2))))</f>
        <v/>
      </c>
      <c r="BK208" s="168" t="str">
        <f aca="false">IF(Z208="","",IF(Z208="-","-",IF(UPPER(Z208)="AB","+",VLOOKUP(Z208,'විෂය තොරතුරු'!$P$24:$Q$28,2))))</f>
        <v/>
      </c>
      <c r="BL208" s="168" t="str">
        <f aca="false">IF(AA208="","",IF(AA208="-","-",IF(UPPER(AA208)="AB","+",VLOOKUP(AA208,'විෂය තොරතුරු'!$P$24:$Q$28,2))))</f>
        <v/>
      </c>
      <c r="BM208" s="168" t="str">
        <f aca="false">IF(AB208="","",IF(AB208="-","-",IF(UPPER(AB208)="AB","+",VLOOKUP(AB208,'විෂය තොරතුරු'!$P$24:$Q$28,2))))</f>
        <v/>
      </c>
      <c r="BN208" s="168" t="str">
        <f aca="false">IF(AC208="","",IF(AC208="-","-",IF(UPPER(AC208)="AB","+",VLOOKUP(AC208,'විෂය තොරතුරු'!$P$24:$Q$28,2))))</f>
        <v/>
      </c>
      <c r="BO208" s="169" t="str">
        <f aca="false">IF(AD208="","",IF(AD208="-","-",IF(UPPER(AD208)="AB","+",VLOOKUP(AD208,'විෂය තොරතුරු'!$P$24:$Q$28,2))))</f>
        <v/>
      </c>
      <c r="BP208" s="171" t="str">
        <f aca="false">IF(AE208="","",IF(AE208="-","-",IF(UPPER(AE208)="AB","+",VLOOKUP(AE208,'විෂය තොරතුරු'!$P$24:$Q$28,2))))</f>
        <v/>
      </c>
      <c r="BQ208" s="168" t="str">
        <f aca="false">IF(AF208="","",IF(AF208="-","-",IF(UPPER(AF208)="AB","+",VLOOKUP(AF208,'විෂය තොරතුරු'!$P$24:$Q$28,2))))</f>
        <v/>
      </c>
      <c r="BR208" s="168" t="str">
        <f aca="false">IF(AG208="","",IF(AG208="-","-",IF(UPPER(AG208)="AB","+",VLOOKUP(AG208,'විෂය තොරතුරු'!$P$24:$Q$28,2))))</f>
        <v/>
      </c>
      <c r="BS208" s="168" t="str">
        <f aca="false">IF(AH208="","",IF(AH208="-","-",IF(UPPER(AH208)="AB","+",VLOOKUP(AH208,'විෂය තොරතුරු'!$P$24:$Q$28,2))))</f>
        <v/>
      </c>
      <c r="BT208" s="168" t="str">
        <f aca="false">IF(AI208="","",IF(AI208="-","-",IF(UPPER(AI208)="AB","+",VLOOKUP(AI208,'විෂය තොරතුරු'!$P$24:$Q$28,2))))</f>
        <v/>
      </c>
      <c r="BU208" s="168" t="str">
        <f aca="false">IF(AJ208="","",IF(AJ208="-","-",IF(UPPER(AJ208)="AB","+",VLOOKUP(AJ208,'විෂය තොරතුරු'!$P$24:$Q$28,2))))</f>
        <v/>
      </c>
      <c r="BV208" s="168" t="str">
        <f aca="false">IF(AK208="","",IF(AK208="-","-",IF(UPPER(AK208)="AB","+",VLOOKUP(AK208,'විෂය තොරතුරු'!$P$24:$Q$28,2))))</f>
        <v/>
      </c>
      <c r="BW208" s="169" t="str">
        <f aca="false">IF(AL208="","",IF(AL208="-","-",IF(UPPER(AL208)="AB","+",VLOOKUP(AL208,'විෂය තොරතුරු'!$P$24:$Q$28,2))))</f>
        <v/>
      </c>
      <c r="BX208" s="171" t="str">
        <f aca="false">IF($B208="","",COUNTIF($AP208:$BW208,"A"))</f>
        <v/>
      </c>
      <c r="BY208" s="171" t="str">
        <f aca="false">IF($B208="","",COUNTIF($AP208:$BW208,"B"))</f>
        <v/>
      </c>
      <c r="BZ208" s="171" t="str">
        <f aca="false">IF($B208="","",COUNTIF($AP208:$BW208,"C"))</f>
        <v/>
      </c>
      <c r="CA208" s="171" t="str">
        <f aca="false">IF($B208="","",COUNTIF($AP208:$BW208,"S"))</f>
        <v/>
      </c>
      <c r="CB208" s="171" t="str">
        <f aca="false">IF($B208="","",COUNTIF($AP208:$BW208,"W"))</f>
        <v/>
      </c>
      <c r="CC208" s="171" t="str">
        <f aca="false">IF(B208="","",SUM(BX208:CA208))</f>
        <v/>
      </c>
      <c r="CD208" s="169" t="str">
        <f aca="false">IF(B208="","",SUM(BX208:BZ208))</f>
        <v/>
      </c>
      <c r="CE208" s="172" t="str">
        <f aca="false">IF(B208="","",IF(AND(CC208&gt;=6,CD208&gt;=3,OR(E208&gt;=35,F208&gt;=35),L208&gt;=35),"6/3 සමත්",IF(AND(CC208&gt;=5,CD208&gt;=3,OR(E208&gt;=35,F208&gt;=35,L208&gt;=35)),"5/3 සමත්",IF(AND(CC208&gt;=4,CD208&gt;=1,OR(E208&gt;=20,F208&gt;=20,L208&gt;=20)),"සමත් කළ හැකි",IF(CB208=9,"W9","අසමත් ?")))))</f>
        <v/>
      </c>
    </row>
    <row r="209" customFormat="false" ht="13.8" hidden="false" customHeight="false" outlineLevel="0" collapsed="false">
      <c r="A209" s="160" t="n">
        <v>24</v>
      </c>
      <c r="B209" s="161"/>
      <c r="C209" s="161"/>
      <c r="D209" s="162"/>
      <c r="E209" s="163"/>
      <c r="F209" s="164"/>
      <c r="G209" s="163"/>
      <c r="H209" s="165"/>
      <c r="I209" s="165"/>
      <c r="J209" s="164"/>
      <c r="K209" s="163"/>
      <c r="L209" s="165"/>
      <c r="M209" s="165"/>
      <c r="N209" s="164"/>
      <c r="O209" s="163"/>
      <c r="P209" s="165"/>
      <c r="Q209" s="165"/>
      <c r="R209" s="165"/>
      <c r="S209" s="165"/>
      <c r="T209" s="165"/>
      <c r="U209" s="165"/>
      <c r="V209" s="164"/>
      <c r="W209" s="163"/>
      <c r="X209" s="165"/>
      <c r="Y209" s="165"/>
      <c r="Z209" s="165"/>
      <c r="AA209" s="165"/>
      <c r="AB209" s="165"/>
      <c r="AC209" s="165"/>
      <c r="AD209" s="164"/>
      <c r="AE209" s="163"/>
      <c r="AF209" s="165"/>
      <c r="AG209" s="165"/>
      <c r="AH209" s="165"/>
      <c r="AI209" s="165"/>
      <c r="AJ209" s="165"/>
      <c r="AK209" s="165"/>
      <c r="AL209" s="166"/>
      <c r="AM209" s="167" t="str">
        <f aca="false">IF(B209="","",SUM(E209:AL209))</f>
        <v/>
      </c>
      <c r="AN209" s="168" t="str">
        <f aca="false">IF(B209="","",AM209/9)</f>
        <v/>
      </c>
      <c r="AO209" s="169" t="str">
        <f aca="false">IF(B209="","",IF(AM209=0,"-",RANK(AM209,$AM$186:$AM$235,0)))</f>
        <v/>
      </c>
      <c r="AP209" s="167" t="str">
        <f aca="false">IF(E209="","",IF(E209="-","-",IF(UPPER(E209)="AB","+",VLOOKUP(E209,'විෂය තොරතුරු'!$P$24:$Q$28,2))))</f>
        <v/>
      </c>
      <c r="AQ209" s="168" t="str">
        <f aca="false">IF(F209="","",IF(F209="-","-",IF(UPPER(F209)="AB","+",VLOOKUP(F209,'විෂය තොරතුරු'!$P$24:$Q$28,2))))</f>
        <v/>
      </c>
      <c r="AR209" s="168" t="str">
        <f aca="false">IF(G209="","",IF(G209="-","-",IF(UPPER(G209)="AB","+",VLOOKUP(G209,'විෂය තොරතුරු'!$P$24:$Q$28,2))))</f>
        <v/>
      </c>
      <c r="AS209" s="168" t="str">
        <f aca="false">IF(H209="","",IF(H209="-","-",IF(UPPER(H209)="AB","+",VLOOKUP(H209,'විෂය තොරතුරු'!$P$24:$Q$28,2))))</f>
        <v/>
      </c>
      <c r="AT209" s="168" t="str">
        <f aca="false">IF(I209="","",IF(I209="-","-",IF(UPPER(I209)="AB","+",VLOOKUP(I209,'විෂය තොරතුරු'!$P$24:$Q$28,2))))</f>
        <v/>
      </c>
      <c r="AU209" s="170" t="str">
        <f aca="false">IF(J209="","",IF(J209="-","-",IF(UPPER(J209)="AB","+",VLOOKUP(J209,'විෂය තොරතුරු'!$P$24:$Q$28,2))))</f>
        <v/>
      </c>
      <c r="AV209" s="171" t="str">
        <f aca="false">IF(K209="","",IF(K209="-","-",IF(UPPER(K209)="AB","+",VLOOKUP(K209,'විෂය තොරතුරු'!$P$24:$Q$28,2))))</f>
        <v/>
      </c>
      <c r="AW209" s="168" t="str">
        <f aca="false">IF(L209="","",IF(L209="-","-",IF(UPPER(L209)="AB","+",VLOOKUP(L209,'විෂය තොරතුරු'!$P$24:$Q$28,2))))</f>
        <v/>
      </c>
      <c r="AX209" s="168" t="str">
        <f aca="false">IF(M209="","",IF(M209="-","-",IF(UPPER(M209)="AB","+",VLOOKUP(M209,'විෂය තොරතුරු'!$P$24:$Q$28,2))))</f>
        <v/>
      </c>
      <c r="AY209" s="169" t="str">
        <f aca="false">IF(N209="","",IF(N209="-","-",IF(UPPER(N209)="AB","+",VLOOKUP(N209,'විෂය තොරතුරු'!$P$24:$Q$28,2))))</f>
        <v/>
      </c>
      <c r="AZ209" s="167" t="str">
        <f aca="false">IF(O209="","",IF(O209="-","-",IF(UPPER(O209)="AB","+",VLOOKUP(O209,'විෂය තොරතුරු'!$P$24:$Q$28,2))))</f>
        <v/>
      </c>
      <c r="BA209" s="168" t="str">
        <f aca="false">IF(P209="","",IF(P209="-","-",IF(UPPER(P209)="AB","+",VLOOKUP(P209,'විෂය තොරතුරු'!$P$24:$Q$28,2))))</f>
        <v/>
      </c>
      <c r="BB209" s="168" t="str">
        <f aca="false">IF(Q209="","",IF(Q209="-","-",IF(UPPER(Q209)="AB","+",VLOOKUP(Q209,'විෂය තොරතුරු'!$P$24:$Q$28,2))))</f>
        <v/>
      </c>
      <c r="BC209" s="168" t="str">
        <f aca="false">IF(R209="","",IF(R209="-","-",IF(UPPER(R209)="AB","+",VLOOKUP(R209,'විෂය තොරතුරු'!$P$24:$Q$28,2))))</f>
        <v/>
      </c>
      <c r="BD209" s="168" t="str">
        <f aca="false">IF(S209="","",IF(S209="-","-",IF(UPPER(S209)="AB","+",VLOOKUP(S209,'විෂය තොරතුරු'!$P$24:$Q$28,2))))</f>
        <v/>
      </c>
      <c r="BE209" s="168" t="str">
        <f aca="false">IF(T209="","",IF(T209="-","-",IF(UPPER(T209)="AB","+",VLOOKUP(T209,'විෂය තොරතුරු'!$P$24:$Q$28,2))))</f>
        <v/>
      </c>
      <c r="BF209" s="168" t="str">
        <f aca="false">IF(U209="","",IF(U209="-","-",IF(UPPER(U209)="AB","+",VLOOKUP(U209,'විෂය තොරතුරු'!$P$24:$Q$28,2))))</f>
        <v/>
      </c>
      <c r="BG209" s="170" t="str">
        <f aca="false">IF(V209="","",IF(V209="-","-",IF(UPPER(V209)="AB","+",VLOOKUP(V209,'විෂය තොරතුරු'!$P$24:$Q$28,2))))</f>
        <v/>
      </c>
      <c r="BH209" s="171" t="str">
        <f aca="false">IF(W209="","",IF(W209="-","-",IF(UPPER(W209)="AB","+",VLOOKUP(W209,'විෂය තොරතුරු'!$P$24:$Q$28,2))))</f>
        <v/>
      </c>
      <c r="BI209" s="168" t="str">
        <f aca="false">IF(X209="","",IF(X209="-","-",IF(UPPER(X209)="AB","+",VLOOKUP(X209,'විෂය තොරතුරු'!$P$24:$Q$28,2))))</f>
        <v/>
      </c>
      <c r="BJ209" s="168" t="str">
        <f aca="false">IF(Y209="","",IF(Y209="-","-",IF(UPPER(Y209)="AB","+",VLOOKUP(Y209,'විෂය තොරතුරු'!$P$24:$Q$28,2))))</f>
        <v/>
      </c>
      <c r="BK209" s="168" t="str">
        <f aca="false">IF(Z209="","",IF(Z209="-","-",IF(UPPER(Z209)="AB","+",VLOOKUP(Z209,'විෂය තොරතුරු'!$P$24:$Q$28,2))))</f>
        <v/>
      </c>
      <c r="BL209" s="168" t="str">
        <f aca="false">IF(AA209="","",IF(AA209="-","-",IF(UPPER(AA209)="AB","+",VLOOKUP(AA209,'විෂය තොරතුරු'!$P$24:$Q$28,2))))</f>
        <v/>
      </c>
      <c r="BM209" s="168" t="str">
        <f aca="false">IF(AB209="","",IF(AB209="-","-",IF(UPPER(AB209)="AB","+",VLOOKUP(AB209,'විෂය තොරතුරු'!$P$24:$Q$28,2))))</f>
        <v/>
      </c>
      <c r="BN209" s="168" t="str">
        <f aca="false">IF(AC209="","",IF(AC209="-","-",IF(UPPER(AC209)="AB","+",VLOOKUP(AC209,'විෂය තොරතුරු'!$P$24:$Q$28,2))))</f>
        <v/>
      </c>
      <c r="BO209" s="169" t="str">
        <f aca="false">IF(AD209="","",IF(AD209="-","-",IF(UPPER(AD209)="AB","+",VLOOKUP(AD209,'විෂය තොරතුරු'!$P$24:$Q$28,2))))</f>
        <v/>
      </c>
      <c r="BP209" s="171" t="str">
        <f aca="false">IF(AE209="","",IF(AE209="-","-",IF(UPPER(AE209)="AB","+",VLOOKUP(AE209,'විෂය තොරතුරු'!$P$24:$Q$28,2))))</f>
        <v/>
      </c>
      <c r="BQ209" s="168" t="str">
        <f aca="false">IF(AF209="","",IF(AF209="-","-",IF(UPPER(AF209)="AB","+",VLOOKUP(AF209,'විෂය තොරතුරු'!$P$24:$Q$28,2))))</f>
        <v/>
      </c>
      <c r="BR209" s="168" t="str">
        <f aca="false">IF(AG209="","",IF(AG209="-","-",IF(UPPER(AG209)="AB","+",VLOOKUP(AG209,'විෂය තොරතුරු'!$P$24:$Q$28,2))))</f>
        <v/>
      </c>
      <c r="BS209" s="168" t="str">
        <f aca="false">IF(AH209="","",IF(AH209="-","-",IF(UPPER(AH209)="AB","+",VLOOKUP(AH209,'විෂය තොරතුරු'!$P$24:$Q$28,2))))</f>
        <v/>
      </c>
      <c r="BT209" s="168" t="str">
        <f aca="false">IF(AI209="","",IF(AI209="-","-",IF(UPPER(AI209)="AB","+",VLOOKUP(AI209,'විෂය තොරතුරු'!$P$24:$Q$28,2))))</f>
        <v/>
      </c>
      <c r="BU209" s="168" t="str">
        <f aca="false">IF(AJ209="","",IF(AJ209="-","-",IF(UPPER(AJ209)="AB","+",VLOOKUP(AJ209,'විෂය තොරතුරු'!$P$24:$Q$28,2))))</f>
        <v/>
      </c>
      <c r="BV209" s="168" t="str">
        <f aca="false">IF(AK209="","",IF(AK209="-","-",IF(UPPER(AK209)="AB","+",VLOOKUP(AK209,'විෂය තොරතුරු'!$P$24:$Q$28,2))))</f>
        <v/>
      </c>
      <c r="BW209" s="169" t="str">
        <f aca="false">IF(AL209="","",IF(AL209="-","-",IF(UPPER(AL209)="AB","+",VLOOKUP(AL209,'විෂය තොරතුරු'!$P$24:$Q$28,2))))</f>
        <v/>
      </c>
      <c r="BX209" s="171" t="str">
        <f aca="false">IF($B209="","",COUNTIF($AP209:$BW209,"A"))</f>
        <v/>
      </c>
      <c r="BY209" s="171" t="str">
        <f aca="false">IF($B209="","",COUNTIF($AP209:$BW209,"B"))</f>
        <v/>
      </c>
      <c r="BZ209" s="171" t="str">
        <f aca="false">IF($B209="","",COUNTIF($AP209:$BW209,"C"))</f>
        <v/>
      </c>
      <c r="CA209" s="171" t="str">
        <f aca="false">IF($B209="","",COUNTIF($AP209:$BW209,"S"))</f>
        <v/>
      </c>
      <c r="CB209" s="171" t="str">
        <f aca="false">IF($B209="","",COUNTIF($AP209:$BW209,"W"))</f>
        <v/>
      </c>
      <c r="CC209" s="171" t="str">
        <f aca="false">IF(B209="","",SUM(BX209:CA209))</f>
        <v/>
      </c>
      <c r="CD209" s="169" t="str">
        <f aca="false">IF(B209="","",SUM(BX209:BZ209))</f>
        <v/>
      </c>
      <c r="CE209" s="172" t="str">
        <f aca="false">IF(B209="","",IF(AND(CC209&gt;=6,CD209&gt;=3,OR(E209&gt;=35,F209&gt;=35),L209&gt;=35),"6/3 සමත්",IF(AND(CC209&gt;=5,CD209&gt;=3,OR(E209&gt;=35,F209&gt;=35,L209&gt;=35)),"5/3 සමත්",IF(AND(CC209&gt;=4,CD209&gt;=1,OR(E209&gt;=20,F209&gt;=20,L209&gt;=20)),"සමත් කළ හැකි",IF(CB209=9,"W9","අසමත් ?")))))</f>
        <v/>
      </c>
    </row>
    <row r="210" customFormat="false" ht="13.8" hidden="false" customHeight="false" outlineLevel="0" collapsed="false">
      <c r="A210" s="160" t="n">
        <v>25</v>
      </c>
      <c r="B210" s="161"/>
      <c r="C210" s="161"/>
      <c r="D210" s="162"/>
      <c r="E210" s="163"/>
      <c r="F210" s="164"/>
      <c r="G210" s="163"/>
      <c r="H210" s="165"/>
      <c r="I210" s="165"/>
      <c r="J210" s="164"/>
      <c r="K210" s="163"/>
      <c r="L210" s="165"/>
      <c r="M210" s="165"/>
      <c r="N210" s="164"/>
      <c r="O210" s="163"/>
      <c r="P210" s="165"/>
      <c r="Q210" s="165"/>
      <c r="R210" s="165"/>
      <c r="S210" s="165"/>
      <c r="T210" s="165"/>
      <c r="U210" s="165"/>
      <c r="V210" s="164"/>
      <c r="W210" s="163"/>
      <c r="X210" s="165"/>
      <c r="Y210" s="165"/>
      <c r="Z210" s="165"/>
      <c r="AA210" s="165"/>
      <c r="AB210" s="165"/>
      <c r="AC210" s="165"/>
      <c r="AD210" s="164"/>
      <c r="AE210" s="163"/>
      <c r="AF210" s="165"/>
      <c r="AG210" s="165"/>
      <c r="AH210" s="165"/>
      <c r="AI210" s="165"/>
      <c r="AJ210" s="165"/>
      <c r="AK210" s="165"/>
      <c r="AL210" s="166"/>
      <c r="AM210" s="167" t="str">
        <f aca="false">IF(B210="","",SUM(E210:AL210))</f>
        <v/>
      </c>
      <c r="AN210" s="168" t="str">
        <f aca="false">IF(B210="","",AM210/9)</f>
        <v/>
      </c>
      <c r="AO210" s="169" t="str">
        <f aca="false">IF(B210="","",IF(AM210=0,"-",RANK(AM210,$AM$186:$AM$235,0)))</f>
        <v/>
      </c>
      <c r="AP210" s="167" t="str">
        <f aca="false">IF(E210="","",IF(E210="-","-",IF(UPPER(E210)="AB","+",VLOOKUP(E210,'විෂය තොරතුරු'!$P$24:$Q$28,2))))</f>
        <v/>
      </c>
      <c r="AQ210" s="168" t="str">
        <f aca="false">IF(F210="","",IF(F210="-","-",IF(UPPER(F210)="AB","+",VLOOKUP(F210,'විෂය තොරතුරු'!$P$24:$Q$28,2))))</f>
        <v/>
      </c>
      <c r="AR210" s="168" t="str">
        <f aca="false">IF(G210="","",IF(G210="-","-",IF(UPPER(G210)="AB","+",VLOOKUP(G210,'විෂය තොරතුරු'!$P$24:$Q$28,2))))</f>
        <v/>
      </c>
      <c r="AS210" s="168" t="str">
        <f aca="false">IF(H210="","",IF(H210="-","-",IF(UPPER(H210)="AB","+",VLOOKUP(H210,'විෂය තොරතුරු'!$P$24:$Q$28,2))))</f>
        <v/>
      </c>
      <c r="AT210" s="168" t="str">
        <f aca="false">IF(I210="","",IF(I210="-","-",IF(UPPER(I210)="AB","+",VLOOKUP(I210,'විෂය තොරතුරු'!$P$24:$Q$28,2))))</f>
        <v/>
      </c>
      <c r="AU210" s="170" t="str">
        <f aca="false">IF(J210="","",IF(J210="-","-",IF(UPPER(J210)="AB","+",VLOOKUP(J210,'විෂය තොරතුරු'!$P$24:$Q$28,2))))</f>
        <v/>
      </c>
      <c r="AV210" s="171" t="str">
        <f aca="false">IF(K210="","",IF(K210="-","-",IF(UPPER(K210)="AB","+",VLOOKUP(K210,'විෂය තොරතුරු'!$P$24:$Q$28,2))))</f>
        <v/>
      </c>
      <c r="AW210" s="168" t="str">
        <f aca="false">IF(L210="","",IF(L210="-","-",IF(UPPER(L210)="AB","+",VLOOKUP(L210,'විෂය තොරතුරු'!$P$24:$Q$28,2))))</f>
        <v/>
      </c>
      <c r="AX210" s="168" t="str">
        <f aca="false">IF(M210="","",IF(M210="-","-",IF(UPPER(M210)="AB","+",VLOOKUP(M210,'විෂය තොරතුරු'!$P$24:$Q$28,2))))</f>
        <v/>
      </c>
      <c r="AY210" s="169" t="str">
        <f aca="false">IF(N210="","",IF(N210="-","-",IF(UPPER(N210)="AB","+",VLOOKUP(N210,'විෂය තොරතුරු'!$P$24:$Q$28,2))))</f>
        <v/>
      </c>
      <c r="AZ210" s="167" t="str">
        <f aca="false">IF(O210="","",IF(O210="-","-",IF(UPPER(O210)="AB","+",VLOOKUP(O210,'විෂය තොරතුරු'!$P$24:$Q$28,2))))</f>
        <v/>
      </c>
      <c r="BA210" s="168" t="str">
        <f aca="false">IF(P210="","",IF(P210="-","-",IF(UPPER(P210)="AB","+",VLOOKUP(P210,'විෂය තොරතුරු'!$P$24:$Q$28,2))))</f>
        <v/>
      </c>
      <c r="BB210" s="168" t="str">
        <f aca="false">IF(Q210="","",IF(Q210="-","-",IF(UPPER(Q210)="AB","+",VLOOKUP(Q210,'විෂය තොරතුරු'!$P$24:$Q$28,2))))</f>
        <v/>
      </c>
      <c r="BC210" s="168" t="str">
        <f aca="false">IF(R210="","",IF(R210="-","-",IF(UPPER(R210)="AB","+",VLOOKUP(R210,'විෂය තොරතුරු'!$P$24:$Q$28,2))))</f>
        <v/>
      </c>
      <c r="BD210" s="168" t="str">
        <f aca="false">IF(S210="","",IF(S210="-","-",IF(UPPER(S210)="AB","+",VLOOKUP(S210,'විෂය තොරතුරු'!$P$24:$Q$28,2))))</f>
        <v/>
      </c>
      <c r="BE210" s="168" t="str">
        <f aca="false">IF(T210="","",IF(T210="-","-",IF(UPPER(T210)="AB","+",VLOOKUP(T210,'විෂය තොරතුරු'!$P$24:$Q$28,2))))</f>
        <v/>
      </c>
      <c r="BF210" s="168" t="str">
        <f aca="false">IF(U210="","",IF(U210="-","-",IF(UPPER(U210)="AB","+",VLOOKUP(U210,'විෂය තොරතුරු'!$P$24:$Q$28,2))))</f>
        <v/>
      </c>
      <c r="BG210" s="170" t="str">
        <f aca="false">IF(V210="","",IF(V210="-","-",IF(UPPER(V210)="AB","+",VLOOKUP(V210,'විෂය තොරතුරු'!$P$24:$Q$28,2))))</f>
        <v/>
      </c>
      <c r="BH210" s="171" t="str">
        <f aca="false">IF(W210="","",IF(W210="-","-",IF(UPPER(W210)="AB","+",VLOOKUP(W210,'විෂය තොරතුරු'!$P$24:$Q$28,2))))</f>
        <v/>
      </c>
      <c r="BI210" s="168" t="str">
        <f aca="false">IF(X210="","",IF(X210="-","-",IF(UPPER(X210)="AB","+",VLOOKUP(X210,'විෂය තොරතුරු'!$P$24:$Q$28,2))))</f>
        <v/>
      </c>
      <c r="BJ210" s="168" t="str">
        <f aca="false">IF(Y210="","",IF(Y210="-","-",IF(UPPER(Y210)="AB","+",VLOOKUP(Y210,'විෂය තොරතුරු'!$P$24:$Q$28,2))))</f>
        <v/>
      </c>
      <c r="BK210" s="168" t="str">
        <f aca="false">IF(Z210="","",IF(Z210="-","-",IF(UPPER(Z210)="AB","+",VLOOKUP(Z210,'විෂය තොරතුරු'!$P$24:$Q$28,2))))</f>
        <v/>
      </c>
      <c r="BL210" s="168" t="str">
        <f aca="false">IF(AA210="","",IF(AA210="-","-",IF(UPPER(AA210)="AB","+",VLOOKUP(AA210,'විෂය තොරතුරු'!$P$24:$Q$28,2))))</f>
        <v/>
      </c>
      <c r="BM210" s="168" t="str">
        <f aca="false">IF(AB210="","",IF(AB210="-","-",IF(UPPER(AB210)="AB","+",VLOOKUP(AB210,'විෂය තොරතුරු'!$P$24:$Q$28,2))))</f>
        <v/>
      </c>
      <c r="BN210" s="168" t="str">
        <f aca="false">IF(AC210="","",IF(AC210="-","-",IF(UPPER(AC210)="AB","+",VLOOKUP(AC210,'විෂය තොරතුරු'!$P$24:$Q$28,2))))</f>
        <v/>
      </c>
      <c r="BO210" s="169" t="str">
        <f aca="false">IF(AD210="","",IF(AD210="-","-",IF(UPPER(AD210)="AB","+",VLOOKUP(AD210,'විෂය තොරතුරු'!$P$24:$Q$28,2))))</f>
        <v/>
      </c>
      <c r="BP210" s="171" t="str">
        <f aca="false">IF(AE210="","",IF(AE210="-","-",IF(UPPER(AE210)="AB","+",VLOOKUP(AE210,'විෂය තොරතුරු'!$P$24:$Q$28,2))))</f>
        <v/>
      </c>
      <c r="BQ210" s="168" t="str">
        <f aca="false">IF(AF210="","",IF(AF210="-","-",IF(UPPER(AF210)="AB","+",VLOOKUP(AF210,'විෂය තොරතුරු'!$P$24:$Q$28,2))))</f>
        <v/>
      </c>
      <c r="BR210" s="168" t="str">
        <f aca="false">IF(AG210="","",IF(AG210="-","-",IF(UPPER(AG210)="AB","+",VLOOKUP(AG210,'විෂය තොරතුරු'!$P$24:$Q$28,2))))</f>
        <v/>
      </c>
      <c r="BS210" s="168" t="str">
        <f aca="false">IF(AH210="","",IF(AH210="-","-",IF(UPPER(AH210)="AB","+",VLOOKUP(AH210,'විෂය තොරතුරු'!$P$24:$Q$28,2))))</f>
        <v/>
      </c>
      <c r="BT210" s="168" t="str">
        <f aca="false">IF(AI210="","",IF(AI210="-","-",IF(UPPER(AI210)="AB","+",VLOOKUP(AI210,'විෂය තොරතුරු'!$P$24:$Q$28,2))))</f>
        <v/>
      </c>
      <c r="BU210" s="168" t="str">
        <f aca="false">IF(AJ210="","",IF(AJ210="-","-",IF(UPPER(AJ210)="AB","+",VLOOKUP(AJ210,'විෂය තොරතුරු'!$P$24:$Q$28,2))))</f>
        <v/>
      </c>
      <c r="BV210" s="168" t="str">
        <f aca="false">IF(AK210="","",IF(AK210="-","-",IF(UPPER(AK210)="AB","+",VLOOKUP(AK210,'විෂය තොරතුරු'!$P$24:$Q$28,2))))</f>
        <v/>
      </c>
      <c r="BW210" s="169" t="str">
        <f aca="false">IF(AL210="","",IF(AL210="-","-",IF(UPPER(AL210)="AB","+",VLOOKUP(AL210,'විෂය තොරතුරු'!$P$24:$Q$28,2))))</f>
        <v/>
      </c>
      <c r="BX210" s="171" t="str">
        <f aca="false">IF($B210="","",COUNTIF($AP210:$BW210,"A"))</f>
        <v/>
      </c>
      <c r="BY210" s="171" t="str">
        <f aca="false">IF($B210="","",COUNTIF($AP210:$BW210,"B"))</f>
        <v/>
      </c>
      <c r="BZ210" s="171" t="str">
        <f aca="false">IF($B210="","",COUNTIF($AP210:$BW210,"C"))</f>
        <v/>
      </c>
      <c r="CA210" s="171" t="str">
        <f aca="false">IF($B210="","",COUNTIF($AP210:$BW210,"S"))</f>
        <v/>
      </c>
      <c r="CB210" s="171" t="str">
        <f aca="false">IF($B210="","",COUNTIF($AP210:$BW210,"W"))</f>
        <v/>
      </c>
      <c r="CC210" s="171" t="str">
        <f aca="false">IF(B210="","",SUM(BX210:CA210))</f>
        <v/>
      </c>
      <c r="CD210" s="169" t="str">
        <f aca="false">IF(B210="","",SUM(BX210:BZ210))</f>
        <v/>
      </c>
      <c r="CE210" s="172" t="str">
        <f aca="false">IF(B210="","",IF(AND(CC210&gt;=6,CD210&gt;=3,OR(E210&gt;=35,F210&gt;=35),L210&gt;=35),"6/3 සමත්",IF(AND(CC210&gt;=5,CD210&gt;=3,OR(E210&gt;=35,F210&gt;=35,L210&gt;=35)),"5/3 සමත්",IF(AND(CC210&gt;=4,CD210&gt;=1,OR(E210&gt;=20,F210&gt;=20,L210&gt;=20)),"සමත් කළ හැකි",IF(CB210=9,"W9","අසමත් ?")))))</f>
        <v/>
      </c>
    </row>
    <row r="211" customFormat="false" ht="13.8" hidden="false" customHeight="false" outlineLevel="0" collapsed="false">
      <c r="A211" s="160" t="n">
        <v>26</v>
      </c>
      <c r="B211" s="161"/>
      <c r="C211" s="161"/>
      <c r="D211" s="162"/>
      <c r="E211" s="163"/>
      <c r="F211" s="164"/>
      <c r="G211" s="163"/>
      <c r="H211" s="165"/>
      <c r="I211" s="165"/>
      <c r="J211" s="164"/>
      <c r="K211" s="163"/>
      <c r="L211" s="165"/>
      <c r="M211" s="165"/>
      <c r="N211" s="164"/>
      <c r="O211" s="163"/>
      <c r="P211" s="165"/>
      <c r="Q211" s="165"/>
      <c r="R211" s="165"/>
      <c r="S211" s="165"/>
      <c r="T211" s="165"/>
      <c r="U211" s="165"/>
      <c r="V211" s="164"/>
      <c r="W211" s="163"/>
      <c r="X211" s="165"/>
      <c r="Y211" s="165"/>
      <c r="Z211" s="165"/>
      <c r="AA211" s="165"/>
      <c r="AB211" s="165"/>
      <c r="AC211" s="165"/>
      <c r="AD211" s="164"/>
      <c r="AE211" s="163"/>
      <c r="AF211" s="165"/>
      <c r="AG211" s="165"/>
      <c r="AH211" s="165"/>
      <c r="AI211" s="165"/>
      <c r="AJ211" s="165"/>
      <c r="AK211" s="165"/>
      <c r="AL211" s="166"/>
      <c r="AM211" s="167" t="str">
        <f aca="false">IF(B211="","",SUM(E211:AL211))</f>
        <v/>
      </c>
      <c r="AN211" s="168" t="str">
        <f aca="false">IF(B211="","",AM211/9)</f>
        <v/>
      </c>
      <c r="AO211" s="169" t="str">
        <f aca="false">IF(B211="","",IF(AM211=0,"-",RANK(AM211,$AM$186:$AM$235,0)))</f>
        <v/>
      </c>
      <c r="AP211" s="167" t="str">
        <f aca="false">IF(E211="","",IF(E211="-","-",IF(UPPER(E211)="AB","+",VLOOKUP(E211,'විෂය තොරතුරු'!$P$24:$Q$28,2))))</f>
        <v/>
      </c>
      <c r="AQ211" s="168" t="str">
        <f aca="false">IF(F211="","",IF(F211="-","-",IF(UPPER(F211)="AB","+",VLOOKUP(F211,'විෂය තොරතුරු'!$P$24:$Q$28,2))))</f>
        <v/>
      </c>
      <c r="AR211" s="168" t="str">
        <f aca="false">IF(G211="","",IF(G211="-","-",IF(UPPER(G211)="AB","+",VLOOKUP(G211,'විෂය තොරතුරු'!$P$24:$Q$28,2))))</f>
        <v/>
      </c>
      <c r="AS211" s="168" t="str">
        <f aca="false">IF(H211="","",IF(H211="-","-",IF(UPPER(H211)="AB","+",VLOOKUP(H211,'විෂය තොරතුරු'!$P$24:$Q$28,2))))</f>
        <v/>
      </c>
      <c r="AT211" s="168" t="str">
        <f aca="false">IF(I211="","",IF(I211="-","-",IF(UPPER(I211)="AB","+",VLOOKUP(I211,'විෂය තොරතුරු'!$P$24:$Q$28,2))))</f>
        <v/>
      </c>
      <c r="AU211" s="170" t="str">
        <f aca="false">IF(J211="","",IF(J211="-","-",IF(UPPER(J211)="AB","+",VLOOKUP(J211,'විෂය තොරතුරු'!$P$24:$Q$28,2))))</f>
        <v/>
      </c>
      <c r="AV211" s="171" t="str">
        <f aca="false">IF(K211="","",IF(K211="-","-",IF(UPPER(K211)="AB","+",VLOOKUP(K211,'විෂය තොරතුරු'!$P$24:$Q$28,2))))</f>
        <v/>
      </c>
      <c r="AW211" s="168" t="str">
        <f aca="false">IF(L211="","",IF(L211="-","-",IF(UPPER(L211)="AB","+",VLOOKUP(L211,'විෂය තොරතුරු'!$P$24:$Q$28,2))))</f>
        <v/>
      </c>
      <c r="AX211" s="168" t="str">
        <f aca="false">IF(M211="","",IF(M211="-","-",IF(UPPER(M211)="AB","+",VLOOKUP(M211,'විෂය තොරතුරු'!$P$24:$Q$28,2))))</f>
        <v/>
      </c>
      <c r="AY211" s="169" t="str">
        <f aca="false">IF(N211="","",IF(N211="-","-",IF(UPPER(N211)="AB","+",VLOOKUP(N211,'විෂය තොරතුරු'!$P$24:$Q$28,2))))</f>
        <v/>
      </c>
      <c r="AZ211" s="167" t="str">
        <f aca="false">IF(O211="","",IF(O211="-","-",IF(UPPER(O211)="AB","+",VLOOKUP(O211,'විෂය තොරතුරු'!$P$24:$Q$28,2))))</f>
        <v/>
      </c>
      <c r="BA211" s="168" t="str">
        <f aca="false">IF(P211="","",IF(P211="-","-",IF(UPPER(P211)="AB","+",VLOOKUP(P211,'විෂය තොරතුරු'!$P$24:$Q$28,2))))</f>
        <v/>
      </c>
      <c r="BB211" s="168" t="str">
        <f aca="false">IF(Q211="","",IF(Q211="-","-",IF(UPPER(Q211)="AB","+",VLOOKUP(Q211,'විෂය තොරතුරු'!$P$24:$Q$28,2))))</f>
        <v/>
      </c>
      <c r="BC211" s="168" t="str">
        <f aca="false">IF(R211="","",IF(R211="-","-",IF(UPPER(R211)="AB","+",VLOOKUP(R211,'විෂය තොරතුරු'!$P$24:$Q$28,2))))</f>
        <v/>
      </c>
      <c r="BD211" s="168" t="str">
        <f aca="false">IF(S211="","",IF(S211="-","-",IF(UPPER(S211)="AB","+",VLOOKUP(S211,'විෂය තොරතුරු'!$P$24:$Q$28,2))))</f>
        <v/>
      </c>
      <c r="BE211" s="168" t="str">
        <f aca="false">IF(T211="","",IF(T211="-","-",IF(UPPER(T211)="AB","+",VLOOKUP(T211,'විෂය තොරතුරු'!$P$24:$Q$28,2))))</f>
        <v/>
      </c>
      <c r="BF211" s="168" t="str">
        <f aca="false">IF(U211="","",IF(U211="-","-",IF(UPPER(U211)="AB","+",VLOOKUP(U211,'විෂය තොරතුරු'!$P$24:$Q$28,2))))</f>
        <v/>
      </c>
      <c r="BG211" s="170" t="str">
        <f aca="false">IF(V211="","",IF(V211="-","-",IF(UPPER(V211)="AB","+",VLOOKUP(V211,'විෂය තොරතුරු'!$P$24:$Q$28,2))))</f>
        <v/>
      </c>
      <c r="BH211" s="171" t="str">
        <f aca="false">IF(W211="","",IF(W211="-","-",IF(UPPER(W211)="AB","+",VLOOKUP(W211,'විෂය තොරතුරු'!$P$24:$Q$28,2))))</f>
        <v/>
      </c>
      <c r="BI211" s="168" t="str">
        <f aca="false">IF(X211="","",IF(X211="-","-",IF(UPPER(X211)="AB","+",VLOOKUP(X211,'විෂය තොරතුරු'!$P$24:$Q$28,2))))</f>
        <v/>
      </c>
      <c r="BJ211" s="168" t="str">
        <f aca="false">IF(Y211="","",IF(Y211="-","-",IF(UPPER(Y211)="AB","+",VLOOKUP(Y211,'විෂය තොරතුරු'!$P$24:$Q$28,2))))</f>
        <v/>
      </c>
      <c r="BK211" s="168" t="str">
        <f aca="false">IF(Z211="","",IF(Z211="-","-",IF(UPPER(Z211)="AB","+",VLOOKUP(Z211,'විෂය තොරතුරු'!$P$24:$Q$28,2))))</f>
        <v/>
      </c>
      <c r="BL211" s="168" t="str">
        <f aca="false">IF(AA211="","",IF(AA211="-","-",IF(UPPER(AA211)="AB","+",VLOOKUP(AA211,'විෂය තොරතුරු'!$P$24:$Q$28,2))))</f>
        <v/>
      </c>
      <c r="BM211" s="168" t="str">
        <f aca="false">IF(AB211="","",IF(AB211="-","-",IF(UPPER(AB211)="AB","+",VLOOKUP(AB211,'විෂය තොරතුරු'!$P$24:$Q$28,2))))</f>
        <v/>
      </c>
      <c r="BN211" s="168" t="str">
        <f aca="false">IF(AC211="","",IF(AC211="-","-",IF(UPPER(AC211)="AB","+",VLOOKUP(AC211,'විෂය තොරතුරු'!$P$24:$Q$28,2))))</f>
        <v/>
      </c>
      <c r="BO211" s="169" t="str">
        <f aca="false">IF(AD211="","",IF(AD211="-","-",IF(UPPER(AD211)="AB","+",VLOOKUP(AD211,'විෂය තොරතුරු'!$P$24:$Q$28,2))))</f>
        <v/>
      </c>
      <c r="BP211" s="171" t="str">
        <f aca="false">IF(AE211="","",IF(AE211="-","-",IF(UPPER(AE211)="AB","+",VLOOKUP(AE211,'විෂය තොරතුරු'!$P$24:$Q$28,2))))</f>
        <v/>
      </c>
      <c r="BQ211" s="168" t="str">
        <f aca="false">IF(AF211="","",IF(AF211="-","-",IF(UPPER(AF211)="AB","+",VLOOKUP(AF211,'විෂය තොරතුරු'!$P$24:$Q$28,2))))</f>
        <v/>
      </c>
      <c r="BR211" s="168" t="str">
        <f aca="false">IF(AG211="","",IF(AG211="-","-",IF(UPPER(AG211)="AB","+",VLOOKUP(AG211,'විෂය තොරතුරු'!$P$24:$Q$28,2))))</f>
        <v/>
      </c>
      <c r="BS211" s="168" t="str">
        <f aca="false">IF(AH211="","",IF(AH211="-","-",IF(UPPER(AH211)="AB","+",VLOOKUP(AH211,'විෂය තොරතුරු'!$P$24:$Q$28,2))))</f>
        <v/>
      </c>
      <c r="BT211" s="168" t="str">
        <f aca="false">IF(AI211="","",IF(AI211="-","-",IF(UPPER(AI211)="AB","+",VLOOKUP(AI211,'විෂය තොරතුරු'!$P$24:$Q$28,2))))</f>
        <v/>
      </c>
      <c r="BU211" s="168" t="str">
        <f aca="false">IF(AJ211="","",IF(AJ211="-","-",IF(UPPER(AJ211)="AB","+",VLOOKUP(AJ211,'විෂය තොරතුරු'!$P$24:$Q$28,2))))</f>
        <v/>
      </c>
      <c r="BV211" s="168" t="str">
        <f aca="false">IF(AK211="","",IF(AK211="-","-",IF(UPPER(AK211)="AB","+",VLOOKUP(AK211,'විෂය තොරතුරු'!$P$24:$Q$28,2))))</f>
        <v/>
      </c>
      <c r="BW211" s="169" t="str">
        <f aca="false">IF(AL211="","",IF(AL211="-","-",IF(UPPER(AL211)="AB","+",VLOOKUP(AL211,'විෂය තොරතුරු'!$P$24:$Q$28,2))))</f>
        <v/>
      </c>
      <c r="BX211" s="171" t="str">
        <f aca="false">IF($B211="","",COUNTIF($AP211:$BW211,"A"))</f>
        <v/>
      </c>
      <c r="BY211" s="171" t="str">
        <f aca="false">IF($B211="","",COUNTIF($AP211:$BW211,"B"))</f>
        <v/>
      </c>
      <c r="BZ211" s="171" t="str">
        <f aca="false">IF($B211="","",COUNTIF($AP211:$BW211,"C"))</f>
        <v/>
      </c>
      <c r="CA211" s="171" t="str">
        <f aca="false">IF($B211="","",COUNTIF($AP211:$BW211,"S"))</f>
        <v/>
      </c>
      <c r="CB211" s="171" t="str">
        <f aca="false">IF($B211="","",COUNTIF($AP211:$BW211,"W"))</f>
        <v/>
      </c>
      <c r="CC211" s="171" t="str">
        <f aca="false">IF(B211="","",SUM(BX211:CA211))</f>
        <v/>
      </c>
      <c r="CD211" s="169" t="str">
        <f aca="false">IF(B211="","",SUM(BX211:BZ211))</f>
        <v/>
      </c>
      <c r="CE211" s="172" t="str">
        <f aca="false">IF(B211="","",IF(AND(CC211&gt;=6,CD211&gt;=3,OR(E211&gt;=35,F211&gt;=35),L211&gt;=35),"6/3 සමත්",IF(AND(CC211&gt;=5,CD211&gt;=3,OR(E211&gt;=35,F211&gt;=35,L211&gt;=35)),"5/3 සමත්",IF(AND(CC211&gt;=4,CD211&gt;=1,OR(E211&gt;=20,F211&gt;=20,L211&gt;=20)),"සමත් කළ හැකි",IF(CB211=9,"W9","අසමත් ?")))))</f>
        <v/>
      </c>
    </row>
    <row r="212" customFormat="false" ht="13.8" hidden="false" customHeight="false" outlineLevel="0" collapsed="false">
      <c r="A212" s="160" t="n">
        <v>27</v>
      </c>
      <c r="B212" s="187"/>
      <c r="C212" s="161"/>
      <c r="D212" s="162"/>
      <c r="E212" s="163"/>
      <c r="F212" s="164"/>
      <c r="G212" s="163"/>
      <c r="H212" s="165"/>
      <c r="I212" s="165"/>
      <c r="J212" s="164"/>
      <c r="K212" s="163"/>
      <c r="L212" s="165"/>
      <c r="M212" s="165"/>
      <c r="N212" s="164"/>
      <c r="O212" s="163"/>
      <c r="P212" s="165"/>
      <c r="Q212" s="165"/>
      <c r="R212" s="165"/>
      <c r="S212" s="165"/>
      <c r="T212" s="165"/>
      <c r="U212" s="165"/>
      <c r="V212" s="164"/>
      <c r="W212" s="163"/>
      <c r="X212" s="165"/>
      <c r="Y212" s="165"/>
      <c r="Z212" s="165"/>
      <c r="AA212" s="165"/>
      <c r="AB212" s="165"/>
      <c r="AC212" s="165"/>
      <c r="AD212" s="164"/>
      <c r="AE212" s="163"/>
      <c r="AF212" s="165"/>
      <c r="AG212" s="165"/>
      <c r="AH212" s="165"/>
      <c r="AI212" s="165"/>
      <c r="AJ212" s="165"/>
      <c r="AK212" s="165"/>
      <c r="AL212" s="166"/>
      <c r="AM212" s="167" t="str">
        <f aca="false">IF(B212="","",SUM(E212:AL212))</f>
        <v/>
      </c>
      <c r="AN212" s="168" t="str">
        <f aca="false">IF(B212="","",AM212/9)</f>
        <v/>
      </c>
      <c r="AO212" s="169" t="str">
        <f aca="false">IF(B212="","",IF(AM212=0,"-",RANK(AM212,$AM$186:$AM$235,0)))</f>
        <v/>
      </c>
      <c r="AP212" s="167" t="str">
        <f aca="false">IF(E212="","",IF(E212="-","-",IF(UPPER(E212)="AB","+",VLOOKUP(E212,'විෂය තොරතුරු'!$P$24:$Q$28,2))))</f>
        <v/>
      </c>
      <c r="AQ212" s="168" t="str">
        <f aca="false">IF(F212="","",IF(F212="-","-",IF(UPPER(F212)="AB","+",VLOOKUP(F212,'විෂය තොරතුරු'!$P$24:$Q$28,2))))</f>
        <v/>
      </c>
      <c r="AR212" s="168" t="str">
        <f aca="false">IF(G212="","",IF(G212="-","-",IF(UPPER(G212)="AB","+",VLOOKUP(G212,'විෂය තොරතුරු'!$P$24:$Q$28,2))))</f>
        <v/>
      </c>
      <c r="AS212" s="168" t="str">
        <f aca="false">IF(H212="","",IF(H212="-","-",IF(UPPER(H212)="AB","+",VLOOKUP(H212,'විෂය තොරතුරු'!$P$24:$Q$28,2))))</f>
        <v/>
      </c>
      <c r="AT212" s="168" t="str">
        <f aca="false">IF(I212="","",IF(I212="-","-",IF(UPPER(I212)="AB","+",VLOOKUP(I212,'විෂය තොරතුරු'!$P$24:$Q$28,2))))</f>
        <v/>
      </c>
      <c r="AU212" s="170" t="str">
        <f aca="false">IF(J212="","",IF(J212="-","-",IF(UPPER(J212)="AB","+",VLOOKUP(J212,'විෂය තොරතුරු'!$P$24:$Q$28,2))))</f>
        <v/>
      </c>
      <c r="AV212" s="171" t="str">
        <f aca="false">IF(K212="","",IF(K212="-","-",IF(UPPER(K212)="AB","+",VLOOKUP(K212,'විෂය තොරතුරු'!$P$24:$Q$28,2))))</f>
        <v/>
      </c>
      <c r="AW212" s="168" t="str">
        <f aca="false">IF(L212="","",IF(L212="-","-",IF(UPPER(L212)="AB","+",VLOOKUP(L212,'විෂය තොරතුරු'!$P$24:$Q$28,2))))</f>
        <v/>
      </c>
      <c r="AX212" s="168" t="str">
        <f aca="false">IF(M212="","",IF(M212="-","-",IF(UPPER(M212)="AB","+",VLOOKUP(M212,'විෂය තොරතුරු'!$P$24:$Q$28,2))))</f>
        <v/>
      </c>
      <c r="AY212" s="169" t="str">
        <f aca="false">IF(N212="","",IF(N212="-","-",IF(UPPER(N212)="AB","+",VLOOKUP(N212,'විෂය තොරතුරු'!$P$24:$Q$28,2))))</f>
        <v/>
      </c>
      <c r="AZ212" s="167" t="str">
        <f aca="false">IF(O212="","",IF(O212="-","-",IF(UPPER(O212)="AB","+",VLOOKUP(O212,'විෂය තොරතුරු'!$P$24:$Q$28,2))))</f>
        <v/>
      </c>
      <c r="BA212" s="168" t="str">
        <f aca="false">IF(P212="","",IF(P212="-","-",IF(UPPER(P212)="AB","+",VLOOKUP(P212,'විෂය තොරතුරු'!$P$24:$Q$28,2))))</f>
        <v/>
      </c>
      <c r="BB212" s="168" t="str">
        <f aca="false">IF(Q212="","",IF(Q212="-","-",IF(UPPER(Q212)="AB","+",VLOOKUP(Q212,'විෂය තොරතුරු'!$P$24:$Q$28,2))))</f>
        <v/>
      </c>
      <c r="BC212" s="168" t="str">
        <f aca="false">IF(R212="","",IF(R212="-","-",IF(UPPER(R212)="AB","+",VLOOKUP(R212,'විෂය තොරතුරු'!$P$24:$Q$28,2))))</f>
        <v/>
      </c>
      <c r="BD212" s="168" t="str">
        <f aca="false">IF(S212="","",IF(S212="-","-",IF(UPPER(S212)="AB","+",VLOOKUP(S212,'විෂය තොරතුරු'!$P$24:$Q$28,2))))</f>
        <v/>
      </c>
      <c r="BE212" s="168" t="str">
        <f aca="false">IF(T212="","",IF(T212="-","-",IF(UPPER(T212)="AB","+",VLOOKUP(T212,'විෂය තොරතුරු'!$P$24:$Q$28,2))))</f>
        <v/>
      </c>
      <c r="BF212" s="168" t="str">
        <f aca="false">IF(U212="","",IF(U212="-","-",IF(UPPER(U212)="AB","+",VLOOKUP(U212,'විෂය තොරතුරු'!$P$24:$Q$28,2))))</f>
        <v/>
      </c>
      <c r="BG212" s="170" t="str">
        <f aca="false">IF(V212="","",IF(V212="-","-",IF(UPPER(V212)="AB","+",VLOOKUP(V212,'විෂය තොරතුරු'!$P$24:$Q$28,2))))</f>
        <v/>
      </c>
      <c r="BH212" s="171" t="str">
        <f aca="false">IF(W212="","",IF(W212="-","-",IF(UPPER(W212)="AB","+",VLOOKUP(W212,'විෂය තොරතුරු'!$P$24:$Q$28,2))))</f>
        <v/>
      </c>
      <c r="BI212" s="168" t="str">
        <f aca="false">IF(X212="","",IF(X212="-","-",IF(UPPER(X212)="AB","+",VLOOKUP(X212,'විෂය තොරතුරු'!$P$24:$Q$28,2))))</f>
        <v/>
      </c>
      <c r="BJ212" s="168" t="str">
        <f aca="false">IF(Y212="","",IF(Y212="-","-",IF(UPPER(Y212)="AB","+",VLOOKUP(Y212,'විෂය තොරතුරු'!$P$24:$Q$28,2))))</f>
        <v/>
      </c>
      <c r="BK212" s="168" t="str">
        <f aca="false">IF(Z212="","",IF(Z212="-","-",IF(UPPER(Z212)="AB","+",VLOOKUP(Z212,'විෂය තොරතුරු'!$P$24:$Q$28,2))))</f>
        <v/>
      </c>
      <c r="BL212" s="168" t="str">
        <f aca="false">IF(AA212="","",IF(AA212="-","-",IF(UPPER(AA212)="AB","+",VLOOKUP(AA212,'විෂය තොරතුරු'!$P$24:$Q$28,2))))</f>
        <v/>
      </c>
      <c r="BM212" s="168" t="str">
        <f aca="false">IF(AB212="","",IF(AB212="-","-",IF(UPPER(AB212)="AB","+",VLOOKUP(AB212,'විෂය තොරතුරු'!$P$24:$Q$28,2))))</f>
        <v/>
      </c>
      <c r="BN212" s="168" t="str">
        <f aca="false">IF(AC212="","",IF(AC212="-","-",IF(UPPER(AC212)="AB","+",VLOOKUP(AC212,'විෂය තොරතුරු'!$P$24:$Q$28,2))))</f>
        <v/>
      </c>
      <c r="BO212" s="169" t="str">
        <f aca="false">IF(AD212="","",IF(AD212="-","-",IF(UPPER(AD212)="AB","+",VLOOKUP(AD212,'විෂය තොරතුරු'!$P$24:$Q$28,2))))</f>
        <v/>
      </c>
      <c r="BP212" s="171" t="str">
        <f aca="false">IF(AE212="","",IF(AE212="-","-",IF(UPPER(AE212)="AB","+",VLOOKUP(AE212,'විෂය තොරතුරු'!$P$24:$Q$28,2))))</f>
        <v/>
      </c>
      <c r="BQ212" s="168" t="str">
        <f aca="false">IF(AF212="","",IF(AF212="-","-",IF(UPPER(AF212)="AB","+",VLOOKUP(AF212,'විෂය තොරතුරු'!$P$24:$Q$28,2))))</f>
        <v/>
      </c>
      <c r="BR212" s="168" t="str">
        <f aca="false">IF(AG212="","",IF(AG212="-","-",IF(UPPER(AG212)="AB","+",VLOOKUP(AG212,'විෂය තොරතුරු'!$P$24:$Q$28,2))))</f>
        <v/>
      </c>
      <c r="BS212" s="168" t="str">
        <f aca="false">IF(AH212="","",IF(AH212="-","-",IF(UPPER(AH212)="AB","+",VLOOKUP(AH212,'විෂය තොරතුරු'!$P$24:$Q$28,2))))</f>
        <v/>
      </c>
      <c r="BT212" s="168" t="str">
        <f aca="false">IF(AI212="","",IF(AI212="-","-",IF(UPPER(AI212)="AB","+",VLOOKUP(AI212,'විෂය තොරතුරු'!$P$24:$Q$28,2))))</f>
        <v/>
      </c>
      <c r="BU212" s="168" t="str">
        <f aca="false">IF(AJ212="","",IF(AJ212="-","-",IF(UPPER(AJ212)="AB","+",VLOOKUP(AJ212,'විෂය තොරතුරු'!$P$24:$Q$28,2))))</f>
        <v/>
      </c>
      <c r="BV212" s="168" t="str">
        <f aca="false">IF(AK212="","",IF(AK212="-","-",IF(UPPER(AK212)="AB","+",VLOOKUP(AK212,'විෂය තොරතුරු'!$P$24:$Q$28,2))))</f>
        <v/>
      </c>
      <c r="BW212" s="169" t="str">
        <f aca="false">IF(AL212="","",IF(AL212="-","-",IF(UPPER(AL212)="AB","+",VLOOKUP(AL212,'විෂය තොරතුරු'!$P$24:$Q$28,2))))</f>
        <v/>
      </c>
      <c r="BX212" s="171" t="str">
        <f aca="false">IF($B212="","",COUNTIF($AP212:$BW212,"A"))</f>
        <v/>
      </c>
      <c r="BY212" s="171" t="str">
        <f aca="false">IF($B212="","",COUNTIF($AP212:$BW212,"B"))</f>
        <v/>
      </c>
      <c r="BZ212" s="171" t="str">
        <f aca="false">IF($B212="","",COUNTIF($AP212:$BW212,"C"))</f>
        <v/>
      </c>
      <c r="CA212" s="171" t="str">
        <f aca="false">IF($B212="","",COUNTIF($AP212:$BW212,"S"))</f>
        <v/>
      </c>
      <c r="CB212" s="171" t="str">
        <f aca="false">IF($B212="","",COUNTIF($AP212:$BW212,"W"))</f>
        <v/>
      </c>
      <c r="CC212" s="171" t="str">
        <f aca="false">IF(B212="","",SUM(BX212:CA212))</f>
        <v/>
      </c>
      <c r="CD212" s="169" t="str">
        <f aca="false">IF(B212="","",SUM(BX212:BZ212))</f>
        <v/>
      </c>
      <c r="CE212" s="172" t="str">
        <f aca="false">IF(B212="","",IF(AND(CC212&gt;=6,CD212&gt;=3,OR(E212&gt;=35,F212&gt;=35),L212&gt;=35),"6/3 සමත්",IF(AND(CC212&gt;=5,CD212&gt;=3,OR(E212&gt;=35,F212&gt;=35,L212&gt;=35)),"5/3 සමත්",IF(AND(CC212&gt;=4,CD212&gt;=1,OR(E212&gt;=20,F212&gt;=20,L212&gt;=20)),"සමත් කළ හැකි",IF(CB212=9,"W9","අසමත් ?")))))</f>
        <v/>
      </c>
    </row>
    <row r="213" customFormat="false" ht="13.8" hidden="false" customHeight="false" outlineLevel="0" collapsed="false">
      <c r="A213" s="160" t="n">
        <v>28</v>
      </c>
      <c r="B213" s="161"/>
      <c r="C213" s="161"/>
      <c r="D213" s="162"/>
      <c r="E213" s="163"/>
      <c r="F213" s="164"/>
      <c r="G213" s="163"/>
      <c r="H213" s="165"/>
      <c r="I213" s="165"/>
      <c r="J213" s="164"/>
      <c r="K213" s="163"/>
      <c r="L213" s="165"/>
      <c r="M213" s="165"/>
      <c r="N213" s="164"/>
      <c r="O213" s="163"/>
      <c r="P213" s="165"/>
      <c r="Q213" s="165"/>
      <c r="R213" s="165"/>
      <c r="S213" s="165"/>
      <c r="T213" s="165"/>
      <c r="U213" s="165"/>
      <c r="V213" s="164"/>
      <c r="W213" s="163"/>
      <c r="X213" s="165"/>
      <c r="Y213" s="165"/>
      <c r="Z213" s="165"/>
      <c r="AA213" s="165"/>
      <c r="AB213" s="165"/>
      <c r="AC213" s="165"/>
      <c r="AD213" s="164"/>
      <c r="AE213" s="163"/>
      <c r="AF213" s="165"/>
      <c r="AG213" s="165"/>
      <c r="AH213" s="165"/>
      <c r="AI213" s="165"/>
      <c r="AJ213" s="165"/>
      <c r="AK213" s="165"/>
      <c r="AL213" s="166"/>
      <c r="AM213" s="167" t="str">
        <f aca="false">IF(B213="","",SUM(E213:AL213))</f>
        <v/>
      </c>
      <c r="AN213" s="168" t="str">
        <f aca="false">IF(B213="","",AM213/9)</f>
        <v/>
      </c>
      <c r="AO213" s="169" t="str">
        <f aca="false">IF(B213="","",IF(AM213=0,"-",RANK(AM213,$AM$186:$AM$235,0)))</f>
        <v/>
      </c>
      <c r="AP213" s="167" t="str">
        <f aca="false">IF(E213="","",IF(E213="-","-",IF(UPPER(E213)="AB","+",VLOOKUP(E213,'විෂය තොරතුරු'!$P$24:$Q$28,2))))</f>
        <v/>
      </c>
      <c r="AQ213" s="168" t="str">
        <f aca="false">IF(F213="","",IF(F213="-","-",IF(UPPER(F213)="AB","+",VLOOKUP(F213,'විෂය තොරතුරු'!$P$24:$Q$28,2))))</f>
        <v/>
      </c>
      <c r="AR213" s="168" t="str">
        <f aca="false">IF(G213="","",IF(G213="-","-",IF(UPPER(G213)="AB","+",VLOOKUP(G213,'විෂය තොරතුරු'!$P$24:$Q$28,2))))</f>
        <v/>
      </c>
      <c r="AS213" s="168" t="str">
        <f aca="false">IF(H213="","",IF(H213="-","-",IF(UPPER(H213)="AB","+",VLOOKUP(H213,'විෂය තොරතුරු'!$P$24:$Q$28,2))))</f>
        <v/>
      </c>
      <c r="AT213" s="168" t="str">
        <f aca="false">IF(I213="","",IF(I213="-","-",IF(UPPER(I213)="AB","+",VLOOKUP(I213,'විෂය තොරතුරු'!$P$24:$Q$28,2))))</f>
        <v/>
      </c>
      <c r="AU213" s="170" t="str">
        <f aca="false">IF(J213="","",IF(J213="-","-",IF(UPPER(J213)="AB","+",VLOOKUP(J213,'විෂය තොරතුරු'!$P$24:$Q$28,2))))</f>
        <v/>
      </c>
      <c r="AV213" s="171" t="str">
        <f aca="false">IF(K213="","",IF(K213="-","-",IF(UPPER(K213)="AB","+",VLOOKUP(K213,'විෂය තොරතුරු'!$P$24:$Q$28,2))))</f>
        <v/>
      </c>
      <c r="AW213" s="168" t="str">
        <f aca="false">IF(L213="","",IF(L213="-","-",IF(UPPER(L213)="AB","+",VLOOKUP(L213,'විෂය තොරතුරු'!$P$24:$Q$28,2))))</f>
        <v/>
      </c>
      <c r="AX213" s="168" t="str">
        <f aca="false">IF(M213="","",IF(M213="-","-",IF(UPPER(M213)="AB","+",VLOOKUP(M213,'විෂය තොරතුරු'!$P$24:$Q$28,2))))</f>
        <v/>
      </c>
      <c r="AY213" s="169" t="str">
        <f aca="false">IF(N213="","",IF(N213="-","-",IF(UPPER(N213)="AB","+",VLOOKUP(N213,'විෂය තොරතුරු'!$P$24:$Q$28,2))))</f>
        <v/>
      </c>
      <c r="AZ213" s="167" t="str">
        <f aca="false">IF(O213="","",IF(O213="-","-",IF(UPPER(O213)="AB","+",VLOOKUP(O213,'විෂය තොරතුරු'!$P$24:$Q$28,2))))</f>
        <v/>
      </c>
      <c r="BA213" s="168" t="str">
        <f aca="false">IF(P213="","",IF(P213="-","-",IF(UPPER(P213)="AB","+",VLOOKUP(P213,'විෂය තොරතුරු'!$P$24:$Q$28,2))))</f>
        <v/>
      </c>
      <c r="BB213" s="168" t="str">
        <f aca="false">IF(Q213="","",IF(Q213="-","-",IF(UPPER(Q213)="AB","+",VLOOKUP(Q213,'විෂය තොරතුරු'!$P$24:$Q$28,2))))</f>
        <v/>
      </c>
      <c r="BC213" s="168" t="str">
        <f aca="false">IF(R213="","",IF(R213="-","-",IF(UPPER(R213)="AB","+",VLOOKUP(R213,'විෂය තොරතුරු'!$P$24:$Q$28,2))))</f>
        <v/>
      </c>
      <c r="BD213" s="168" t="str">
        <f aca="false">IF(S213="","",IF(S213="-","-",IF(UPPER(S213)="AB","+",VLOOKUP(S213,'විෂය තොරතුරු'!$P$24:$Q$28,2))))</f>
        <v/>
      </c>
      <c r="BE213" s="168" t="str">
        <f aca="false">IF(T213="","",IF(T213="-","-",IF(UPPER(T213)="AB","+",VLOOKUP(T213,'විෂය තොරතුරු'!$P$24:$Q$28,2))))</f>
        <v/>
      </c>
      <c r="BF213" s="168" t="str">
        <f aca="false">IF(U213="","",IF(U213="-","-",IF(UPPER(U213)="AB","+",VLOOKUP(U213,'විෂය තොරතුරු'!$P$24:$Q$28,2))))</f>
        <v/>
      </c>
      <c r="BG213" s="170" t="str">
        <f aca="false">IF(V213="","",IF(V213="-","-",IF(UPPER(V213)="AB","+",VLOOKUP(V213,'විෂය තොරතුරු'!$P$24:$Q$28,2))))</f>
        <v/>
      </c>
      <c r="BH213" s="171" t="str">
        <f aca="false">IF(W213="","",IF(W213="-","-",IF(UPPER(W213)="AB","+",VLOOKUP(W213,'විෂය තොරතුරු'!$P$24:$Q$28,2))))</f>
        <v/>
      </c>
      <c r="BI213" s="168" t="str">
        <f aca="false">IF(X213="","",IF(X213="-","-",IF(UPPER(X213)="AB","+",VLOOKUP(X213,'විෂය තොරතුරු'!$P$24:$Q$28,2))))</f>
        <v/>
      </c>
      <c r="BJ213" s="168" t="str">
        <f aca="false">IF(Y213="","",IF(Y213="-","-",IF(UPPER(Y213)="AB","+",VLOOKUP(Y213,'විෂය තොරතුරු'!$P$24:$Q$28,2))))</f>
        <v/>
      </c>
      <c r="BK213" s="168" t="str">
        <f aca="false">IF(Z213="","",IF(Z213="-","-",IF(UPPER(Z213)="AB","+",VLOOKUP(Z213,'විෂය තොරතුරු'!$P$24:$Q$28,2))))</f>
        <v/>
      </c>
      <c r="BL213" s="168" t="str">
        <f aca="false">IF(AA213="","",IF(AA213="-","-",IF(UPPER(AA213)="AB","+",VLOOKUP(AA213,'විෂය තොරතුරු'!$P$24:$Q$28,2))))</f>
        <v/>
      </c>
      <c r="BM213" s="168" t="str">
        <f aca="false">IF(AB213="","",IF(AB213="-","-",IF(UPPER(AB213)="AB","+",VLOOKUP(AB213,'විෂය තොරතුරු'!$P$24:$Q$28,2))))</f>
        <v/>
      </c>
      <c r="BN213" s="168" t="str">
        <f aca="false">IF(AC213="","",IF(AC213="-","-",IF(UPPER(AC213)="AB","+",VLOOKUP(AC213,'විෂය තොරතුරු'!$P$24:$Q$28,2))))</f>
        <v/>
      </c>
      <c r="BO213" s="169" t="str">
        <f aca="false">IF(AD213="","",IF(AD213="-","-",IF(UPPER(AD213)="AB","+",VLOOKUP(AD213,'විෂය තොරතුරු'!$P$24:$Q$28,2))))</f>
        <v/>
      </c>
      <c r="BP213" s="171" t="str">
        <f aca="false">IF(AE213="","",IF(AE213="-","-",IF(UPPER(AE213)="AB","+",VLOOKUP(AE213,'විෂය තොරතුරු'!$P$24:$Q$28,2))))</f>
        <v/>
      </c>
      <c r="BQ213" s="168" t="str">
        <f aca="false">IF(AF213="","",IF(AF213="-","-",IF(UPPER(AF213)="AB","+",VLOOKUP(AF213,'විෂය තොරතුරු'!$P$24:$Q$28,2))))</f>
        <v/>
      </c>
      <c r="BR213" s="168" t="str">
        <f aca="false">IF(AG213="","",IF(AG213="-","-",IF(UPPER(AG213)="AB","+",VLOOKUP(AG213,'විෂය තොරතුරු'!$P$24:$Q$28,2))))</f>
        <v/>
      </c>
      <c r="BS213" s="168" t="str">
        <f aca="false">IF(AH213="","",IF(AH213="-","-",IF(UPPER(AH213)="AB","+",VLOOKUP(AH213,'විෂය තොරතුරු'!$P$24:$Q$28,2))))</f>
        <v/>
      </c>
      <c r="BT213" s="168" t="str">
        <f aca="false">IF(AI213="","",IF(AI213="-","-",IF(UPPER(AI213)="AB","+",VLOOKUP(AI213,'විෂය තොරතුරු'!$P$24:$Q$28,2))))</f>
        <v/>
      </c>
      <c r="BU213" s="168" t="str">
        <f aca="false">IF(AJ213="","",IF(AJ213="-","-",IF(UPPER(AJ213)="AB","+",VLOOKUP(AJ213,'විෂය තොරතුරු'!$P$24:$Q$28,2))))</f>
        <v/>
      </c>
      <c r="BV213" s="168" t="str">
        <f aca="false">IF(AK213="","",IF(AK213="-","-",IF(UPPER(AK213)="AB","+",VLOOKUP(AK213,'විෂය තොරතුරු'!$P$24:$Q$28,2))))</f>
        <v/>
      </c>
      <c r="BW213" s="169" t="str">
        <f aca="false">IF(AL213="","",IF(AL213="-","-",IF(UPPER(AL213)="AB","+",VLOOKUP(AL213,'විෂය තොරතුරු'!$P$24:$Q$28,2))))</f>
        <v/>
      </c>
      <c r="BX213" s="171" t="str">
        <f aca="false">IF($B213="","",COUNTIF($AP213:$BW213,"A"))</f>
        <v/>
      </c>
      <c r="BY213" s="171" t="str">
        <f aca="false">IF($B213="","",COUNTIF($AP213:$BW213,"B"))</f>
        <v/>
      </c>
      <c r="BZ213" s="171" t="str">
        <f aca="false">IF($B213="","",COUNTIF($AP213:$BW213,"C"))</f>
        <v/>
      </c>
      <c r="CA213" s="171" t="str">
        <f aca="false">IF($B213="","",COUNTIF($AP213:$BW213,"S"))</f>
        <v/>
      </c>
      <c r="CB213" s="171" t="str">
        <f aca="false">IF($B213="","",COUNTIF($AP213:$BW213,"W"))</f>
        <v/>
      </c>
      <c r="CC213" s="171" t="str">
        <f aca="false">IF(B213="","",SUM(BX213:CA213))</f>
        <v/>
      </c>
      <c r="CD213" s="169" t="str">
        <f aca="false">IF(B213="","",SUM(BX213:BZ213))</f>
        <v/>
      </c>
      <c r="CE213" s="172" t="str">
        <f aca="false">IF(B213="","",IF(AND(CC213&gt;=6,CD213&gt;=3,OR(E213&gt;=35,F213&gt;=35),L213&gt;=35),"6/3 සමත්",IF(AND(CC213&gt;=5,CD213&gt;=3,OR(E213&gt;=35,F213&gt;=35,L213&gt;=35)),"5/3 සමත්",IF(AND(CC213&gt;=4,CD213&gt;=1,OR(E213&gt;=20,F213&gt;=20,L213&gt;=20)),"සමත් කළ හැකි",IF(CB213=9,"W9","අසමත් ?")))))</f>
        <v/>
      </c>
    </row>
    <row r="214" customFormat="false" ht="13.8" hidden="false" customHeight="false" outlineLevel="0" collapsed="false">
      <c r="A214" s="160" t="n">
        <v>29</v>
      </c>
      <c r="B214" s="161"/>
      <c r="C214" s="161"/>
      <c r="D214" s="162"/>
      <c r="E214" s="163"/>
      <c r="F214" s="164"/>
      <c r="G214" s="163"/>
      <c r="H214" s="165"/>
      <c r="I214" s="165"/>
      <c r="J214" s="164"/>
      <c r="K214" s="163"/>
      <c r="L214" s="165"/>
      <c r="M214" s="165"/>
      <c r="N214" s="164"/>
      <c r="O214" s="163"/>
      <c r="P214" s="165"/>
      <c r="Q214" s="165"/>
      <c r="R214" s="165"/>
      <c r="S214" s="165"/>
      <c r="T214" s="165"/>
      <c r="U214" s="165"/>
      <c r="V214" s="164"/>
      <c r="W214" s="163"/>
      <c r="X214" s="165"/>
      <c r="Y214" s="165"/>
      <c r="Z214" s="165"/>
      <c r="AA214" s="165"/>
      <c r="AB214" s="165"/>
      <c r="AC214" s="165"/>
      <c r="AD214" s="164"/>
      <c r="AE214" s="163"/>
      <c r="AF214" s="165"/>
      <c r="AG214" s="165"/>
      <c r="AH214" s="165"/>
      <c r="AI214" s="165"/>
      <c r="AJ214" s="165"/>
      <c r="AK214" s="165"/>
      <c r="AL214" s="166"/>
      <c r="AM214" s="167" t="str">
        <f aca="false">IF(B214="","",SUM(E214:AL214))</f>
        <v/>
      </c>
      <c r="AN214" s="168" t="str">
        <f aca="false">IF(B214="","",AM214/9)</f>
        <v/>
      </c>
      <c r="AO214" s="169" t="str">
        <f aca="false">IF(B214="","",IF(AM214=0,"-",RANK(AM214,$AM$186:$AM$235,0)))</f>
        <v/>
      </c>
      <c r="AP214" s="167" t="str">
        <f aca="false">IF(E214="","",IF(E214="-","-",IF(UPPER(E214)="AB","+",VLOOKUP(E214,'විෂය තොරතුරු'!$P$24:$Q$28,2))))</f>
        <v/>
      </c>
      <c r="AQ214" s="168" t="str">
        <f aca="false">IF(F214="","",IF(F214="-","-",IF(UPPER(F214)="AB","+",VLOOKUP(F214,'විෂය තොරතුරු'!$P$24:$Q$28,2))))</f>
        <v/>
      </c>
      <c r="AR214" s="168" t="str">
        <f aca="false">IF(G214="","",IF(G214="-","-",IF(UPPER(G214)="AB","+",VLOOKUP(G214,'විෂය තොරතුරු'!$P$24:$Q$28,2))))</f>
        <v/>
      </c>
      <c r="AS214" s="168" t="str">
        <f aca="false">IF(H214="","",IF(H214="-","-",IF(UPPER(H214)="AB","+",VLOOKUP(H214,'විෂය තොරතුරු'!$P$24:$Q$28,2))))</f>
        <v/>
      </c>
      <c r="AT214" s="168" t="str">
        <f aca="false">IF(I214="","",IF(I214="-","-",IF(UPPER(I214)="AB","+",VLOOKUP(I214,'විෂය තොරතුරු'!$P$24:$Q$28,2))))</f>
        <v/>
      </c>
      <c r="AU214" s="170" t="str">
        <f aca="false">IF(J214="","",IF(J214="-","-",IF(UPPER(J214)="AB","+",VLOOKUP(J214,'විෂය තොරතුරු'!$P$24:$Q$28,2))))</f>
        <v/>
      </c>
      <c r="AV214" s="171" t="str">
        <f aca="false">IF(K214="","",IF(K214="-","-",IF(UPPER(K214)="AB","+",VLOOKUP(K214,'විෂය තොරතුරු'!$P$24:$Q$28,2))))</f>
        <v/>
      </c>
      <c r="AW214" s="168" t="str">
        <f aca="false">IF(L214="","",IF(L214="-","-",IF(UPPER(L214)="AB","+",VLOOKUP(L214,'විෂය තොරතුරු'!$P$24:$Q$28,2))))</f>
        <v/>
      </c>
      <c r="AX214" s="168" t="str">
        <f aca="false">IF(M214="","",IF(M214="-","-",IF(UPPER(M214)="AB","+",VLOOKUP(M214,'විෂය තොරතුරු'!$P$24:$Q$28,2))))</f>
        <v/>
      </c>
      <c r="AY214" s="169" t="str">
        <f aca="false">IF(N214="","",IF(N214="-","-",IF(UPPER(N214)="AB","+",VLOOKUP(N214,'විෂය තොරතුරු'!$P$24:$Q$28,2))))</f>
        <v/>
      </c>
      <c r="AZ214" s="167" t="str">
        <f aca="false">IF(O214="","",IF(O214="-","-",IF(UPPER(O214)="AB","+",VLOOKUP(O214,'විෂය තොරතුරු'!$P$24:$Q$28,2))))</f>
        <v/>
      </c>
      <c r="BA214" s="168" t="str">
        <f aca="false">IF(P214="","",IF(P214="-","-",IF(UPPER(P214)="AB","+",VLOOKUP(P214,'විෂය තොරතුරු'!$P$24:$Q$28,2))))</f>
        <v/>
      </c>
      <c r="BB214" s="168" t="str">
        <f aca="false">IF(Q214="","",IF(Q214="-","-",IF(UPPER(Q214)="AB","+",VLOOKUP(Q214,'විෂය තොරතුරු'!$P$24:$Q$28,2))))</f>
        <v/>
      </c>
      <c r="BC214" s="168" t="str">
        <f aca="false">IF(R214="","",IF(R214="-","-",IF(UPPER(R214)="AB","+",VLOOKUP(R214,'විෂය තොරතුරු'!$P$24:$Q$28,2))))</f>
        <v/>
      </c>
      <c r="BD214" s="168" t="str">
        <f aca="false">IF(S214="","",IF(S214="-","-",IF(UPPER(S214)="AB","+",VLOOKUP(S214,'විෂය තොරතුරු'!$P$24:$Q$28,2))))</f>
        <v/>
      </c>
      <c r="BE214" s="168" t="str">
        <f aca="false">IF(T214="","",IF(T214="-","-",IF(UPPER(T214)="AB","+",VLOOKUP(T214,'විෂය තොරතුරු'!$P$24:$Q$28,2))))</f>
        <v/>
      </c>
      <c r="BF214" s="168" t="str">
        <f aca="false">IF(U214="","",IF(U214="-","-",IF(UPPER(U214)="AB","+",VLOOKUP(U214,'විෂය තොරතුරු'!$P$24:$Q$28,2))))</f>
        <v/>
      </c>
      <c r="BG214" s="170" t="str">
        <f aca="false">IF(V214="","",IF(V214="-","-",IF(UPPER(V214)="AB","+",VLOOKUP(V214,'විෂය තොරතුරු'!$P$24:$Q$28,2))))</f>
        <v/>
      </c>
      <c r="BH214" s="171" t="str">
        <f aca="false">IF(W214="","",IF(W214="-","-",IF(UPPER(W214)="AB","+",VLOOKUP(W214,'විෂය තොරතුරු'!$P$24:$Q$28,2))))</f>
        <v/>
      </c>
      <c r="BI214" s="168" t="str">
        <f aca="false">IF(X214="","",IF(X214="-","-",IF(UPPER(X214)="AB","+",VLOOKUP(X214,'විෂය තොරතුරු'!$P$24:$Q$28,2))))</f>
        <v/>
      </c>
      <c r="BJ214" s="168" t="str">
        <f aca="false">IF(Y214="","",IF(Y214="-","-",IF(UPPER(Y214)="AB","+",VLOOKUP(Y214,'විෂය තොරතුරු'!$P$24:$Q$28,2))))</f>
        <v/>
      </c>
      <c r="BK214" s="168" t="str">
        <f aca="false">IF(Z214="","",IF(Z214="-","-",IF(UPPER(Z214)="AB","+",VLOOKUP(Z214,'විෂය තොරතුරු'!$P$24:$Q$28,2))))</f>
        <v/>
      </c>
      <c r="BL214" s="168" t="str">
        <f aca="false">IF(AA214="","",IF(AA214="-","-",IF(UPPER(AA214)="AB","+",VLOOKUP(AA214,'විෂය තොරතුරු'!$P$24:$Q$28,2))))</f>
        <v/>
      </c>
      <c r="BM214" s="168" t="str">
        <f aca="false">IF(AB214="","",IF(AB214="-","-",IF(UPPER(AB214)="AB","+",VLOOKUP(AB214,'විෂය තොරතුරු'!$P$24:$Q$28,2))))</f>
        <v/>
      </c>
      <c r="BN214" s="168" t="str">
        <f aca="false">IF(AC214="","",IF(AC214="-","-",IF(UPPER(AC214)="AB","+",VLOOKUP(AC214,'විෂය තොරතුරු'!$P$24:$Q$28,2))))</f>
        <v/>
      </c>
      <c r="BO214" s="169" t="str">
        <f aca="false">IF(AD214="","",IF(AD214="-","-",IF(UPPER(AD214)="AB","+",VLOOKUP(AD214,'විෂය තොරතුරු'!$P$24:$Q$28,2))))</f>
        <v/>
      </c>
      <c r="BP214" s="171" t="str">
        <f aca="false">IF(AE214="","",IF(AE214="-","-",IF(UPPER(AE214)="AB","+",VLOOKUP(AE214,'විෂය තොරතුරු'!$P$24:$Q$28,2))))</f>
        <v/>
      </c>
      <c r="BQ214" s="168" t="str">
        <f aca="false">IF(AF214="","",IF(AF214="-","-",IF(UPPER(AF214)="AB","+",VLOOKUP(AF214,'විෂය තොරතුරු'!$P$24:$Q$28,2))))</f>
        <v/>
      </c>
      <c r="BR214" s="168" t="str">
        <f aca="false">IF(AG214="","",IF(AG214="-","-",IF(UPPER(AG214)="AB","+",VLOOKUP(AG214,'විෂය තොරතුරු'!$P$24:$Q$28,2))))</f>
        <v/>
      </c>
      <c r="BS214" s="168" t="str">
        <f aca="false">IF(AH214="","",IF(AH214="-","-",IF(UPPER(AH214)="AB","+",VLOOKUP(AH214,'විෂය තොරතුරු'!$P$24:$Q$28,2))))</f>
        <v/>
      </c>
      <c r="BT214" s="168" t="str">
        <f aca="false">IF(AI214="","",IF(AI214="-","-",IF(UPPER(AI214)="AB","+",VLOOKUP(AI214,'විෂය තොරතුරු'!$P$24:$Q$28,2))))</f>
        <v/>
      </c>
      <c r="BU214" s="168" t="str">
        <f aca="false">IF(AJ214="","",IF(AJ214="-","-",IF(UPPER(AJ214)="AB","+",VLOOKUP(AJ214,'විෂය තොරතුරු'!$P$24:$Q$28,2))))</f>
        <v/>
      </c>
      <c r="BV214" s="168" t="str">
        <f aca="false">IF(AK214="","",IF(AK214="-","-",IF(UPPER(AK214)="AB","+",VLOOKUP(AK214,'විෂය තොරතුරු'!$P$24:$Q$28,2))))</f>
        <v/>
      </c>
      <c r="BW214" s="169" t="str">
        <f aca="false">IF(AL214="","",IF(AL214="-","-",IF(UPPER(AL214)="AB","+",VLOOKUP(AL214,'විෂය තොරතුරු'!$P$24:$Q$28,2))))</f>
        <v/>
      </c>
      <c r="BX214" s="171" t="str">
        <f aca="false">IF($B214="","",COUNTIF($AP214:$BW214,"A"))</f>
        <v/>
      </c>
      <c r="BY214" s="171" t="str">
        <f aca="false">IF($B214="","",COUNTIF($AP214:$BW214,"B"))</f>
        <v/>
      </c>
      <c r="BZ214" s="171" t="str">
        <f aca="false">IF($B214="","",COUNTIF($AP214:$BW214,"C"))</f>
        <v/>
      </c>
      <c r="CA214" s="171" t="str">
        <f aca="false">IF($B214="","",COUNTIF($AP214:$BW214,"S"))</f>
        <v/>
      </c>
      <c r="CB214" s="171" t="str">
        <f aca="false">IF($B214="","",COUNTIF($AP214:$BW214,"W"))</f>
        <v/>
      </c>
      <c r="CC214" s="171" t="str">
        <f aca="false">IF(B214="","",SUM(BX214:CA214))</f>
        <v/>
      </c>
      <c r="CD214" s="169" t="str">
        <f aca="false">IF(B214="","",SUM(BX214:BZ214))</f>
        <v/>
      </c>
      <c r="CE214" s="172" t="str">
        <f aca="false">IF(B214="","",IF(AND(CC214&gt;=6,CD214&gt;=3,OR(E214&gt;=35,F214&gt;=35),L214&gt;=35),"6/3 සමත්",IF(AND(CC214&gt;=5,CD214&gt;=3,OR(E214&gt;=35,F214&gt;=35,L214&gt;=35)),"5/3 සමත්",IF(AND(CC214&gt;=4,CD214&gt;=1,OR(E214&gt;=20,F214&gt;=20,L214&gt;=20)),"සමත් කළ හැකි",IF(CB214=9,"W9","අසමත් ?")))))</f>
        <v/>
      </c>
    </row>
    <row r="215" customFormat="false" ht="13.8" hidden="false" customHeight="false" outlineLevel="0" collapsed="false">
      <c r="A215" s="160" t="n">
        <v>30</v>
      </c>
      <c r="B215" s="161"/>
      <c r="C215" s="161"/>
      <c r="D215" s="162"/>
      <c r="E215" s="163"/>
      <c r="F215" s="164"/>
      <c r="G215" s="163"/>
      <c r="H215" s="165"/>
      <c r="I215" s="165"/>
      <c r="J215" s="164"/>
      <c r="K215" s="163"/>
      <c r="L215" s="165"/>
      <c r="M215" s="165"/>
      <c r="N215" s="164"/>
      <c r="O215" s="163"/>
      <c r="P215" s="165"/>
      <c r="Q215" s="165"/>
      <c r="R215" s="165"/>
      <c r="S215" s="165"/>
      <c r="T215" s="165"/>
      <c r="U215" s="165"/>
      <c r="V215" s="164"/>
      <c r="W215" s="163"/>
      <c r="X215" s="165"/>
      <c r="Y215" s="165"/>
      <c r="Z215" s="165"/>
      <c r="AA215" s="165"/>
      <c r="AB215" s="165"/>
      <c r="AC215" s="165"/>
      <c r="AD215" s="164"/>
      <c r="AE215" s="163"/>
      <c r="AF215" s="165"/>
      <c r="AG215" s="165"/>
      <c r="AH215" s="165"/>
      <c r="AI215" s="165"/>
      <c r="AJ215" s="165"/>
      <c r="AK215" s="165"/>
      <c r="AL215" s="166"/>
      <c r="AM215" s="167" t="str">
        <f aca="false">IF(B215="","",SUM(E215:AL215))</f>
        <v/>
      </c>
      <c r="AN215" s="168" t="str">
        <f aca="false">IF(B215="","",AM215/9)</f>
        <v/>
      </c>
      <c r="AO215" s="169" t="str">
        <f aca="false">IF(B215="","",IF(AM215=0,"-",RANK(AM215,$AM$186:$AM$235,0)))</f>
        <v/>
      </c>
      <c r="AP215" s="167" t="str">
        <f aca="false">IF(E215="","",IF(E215="-","-",IF(UPPER(E215)="AB","+",VLOOKUP(E215,'විෂය තොරතුරු'!$P$24:$Q$28,2))))</f>
        <v/>
      </c>
      <c r="AQ215" s="168" t="str">
        <f aca="false">IF(F215="","",IF(F215="-","-",IF(UPPER(F215)="AB","+",VLOOKUP(F215,'විෂය තොරතුරු'!$P$24:$Q$28,2))))</f>
        <v/>
      </c>
      <c r="AR215" s="168" t="str">
        <f aca="false">IF(G215="","",IF(G215="-","-",IF(UPPER(G215)="AB","+",VLOOKUP(G215,'විෂය තොරතුරු'!$P$24:$Q$28,2))))</f>
        <v/>
      </c>
      <c r="AS215" s="168" t="str">
        <f aca="false">IF(H215="","",IF(H215="-","-",IF(UPPER(H215)="AB","+",VLOOKUP(H215,'විෂය තොරතුරු'!$P$24:$Q$28,2))))</f>
        <v/>
      </c>
      <c r="AT215" s="168" t="str">
        <f aca="false">IF(I215="","",IF(I215="-","-",IF(UPPER(I215)="AB","+",VLOOKUP(I215,'විෂය තොරතුරු'!$P$24:$Q$28,2))))</f>
        <v/>
      </c>
      <c r="AU215" s="170" t="str">
        <f aca="false">IF(J215="","",IF(J215="-","-",IF(UPPER(J215)="AB","+",VLOOKUP(J215,'විෂය තොරතුරු'!$P$24:$Q$28,2))))</f>
        <v/>
      </c>
      <c r="AV215" s="171" t="str">
        <f aca="false">IF(K215="","",IF(K215="-","-",IF(UPPER(K215)="AB","+",VLOOKUP(K215,'විෂය තොරතුරු'!$P$24:$Q$28,2))))</f>
        <v/>
      </c>
      <c r="AW215" s="168" t="str">
        <f aca="false">IF(L215="","",IF(L215="-","-",IF(UPPER(L215)="AB","+",VLOOKUP(L215,'විෂය තොරතුරු'!$P$24:$Q$28,2))))</f>
        <v/>
      </c>
      <c r="AX215" s="168" t="str">
        <f aca="false">IF(M215="","",IF(M215="-","-",IF(UPPER(M215)="AB","+",VLOOKUP(M215,'විෂය තොරතුරු'!$P$24:$Q$28,2))))</f>
        <v/>
      </c>
      <c r="AY215" s="169" t="str">
        <f aca="false">IF(N215="","",IF(N215="-","-",IF(UPPER(N215)="AB","+",VLOOKUP(N215,'විෂය තොරතුරු'!$P$24:$Q$28,2))))</f>
        <v/>
      </c>
      <c r="AZ215" s="167" t="str">
        <f aca="false">IF(O215="","",IF(O215="-","-",IF(UPPER(O215)="AB","+",VLOOKUP(O215,'විෂය තොරතුරු'!$P$24:$Q$28,2))))</f>
        <v/>
      </c>
      <c r="BA215" s="168" t="str">
        <f aca="false">IF(P215="","",IF(P215="-","-",IF(UPPER(P215)="AB","+",VLOOKUP(P215,'විෂය තොරතුරු'!$P$24:$Q$28,2))))</f>
        <v/>
      </c>
      <c r="BB215" s="168" t="str">
        <f aca="false">IF(Q215="","",IF(Q215="-","-",IF(UPPER(Q215)="AB","+",VLOOKUP(Q215,'විෂය තොරතුරු'!$P$24:$Q$28,2))))</f>
        <v/>
      </c>
      <c r="BC215" s="168" t="str">
        <f aca="false">IF(R215="","",IF(R215="-","-",IF(UPPER(R215)="AB","+",VLOOKUP(R215,'විෂය තොරතුරු'!$P$24:$Q$28,2))))</f>
        <v/>
      </c>
      <c r="BD215" s="168" t="str">
        <f aca="false">IF(S215="","",IF(S215="-","-",IF(UPPER(S215)="AB","+",VLOOKUP(S215,'විෂය තොරතුරු'!$P$24:$Q$28,2))))</f>
        <v/>
      </c>
      <c r="BE215" s="168" t="str">
        <f aca="false">IF(T215="","",IF(T215="-","-",IF(UPPER(T215)="AB","+",VLOOKUP(T215,'විෂය තොරතුරු'!$P$24:$Q$28,2))))</f>
        <v/>
      </c>
      <c r="BF215" s="168" t="str">
        <f aca="false">IF(U215="","",IF(U215="-","-",IF(UPPER(U215)="AB","+",VLOOKUP(U215,'විෂය තොරතුරු'!$P$24:$Q$28,2))))</f>
        <v/>
      </c>
      <c r="BG215" s="170" t="str">
        <f aca="false">IF(V215="","",IF(V215="-","-",IF(UPPER(V215)="AB","+",VLOOKUP(V215,'විෂය තොරතුරු'!$P$24:$Q$28,2))))</f>
        <v/>
      </c>
      <c r="BH215" s="171" t="str">
        <f aca="false">IF(W215="","",IF(W215="-","-",IF(UPPER(W215)="AB","+",VLOOKUP(W215,'විෂය තොරතුරු'!$P$24:$Q$28,2))))</f>
        <v/>
      </c>
      <c r="BI215" s="168" t="str">
        <f aca="false">IF(X215="","",IF(X215="-","-",IF(UPPER(X215)="AB","+",VLOOKUP(X215,'විෂය තොරතුරු'!$P$24:$Q$28,2))))</f>
        <v/>
      </c>
      <c r="BJ215" s="168" t="str">
        <f aca="false">IF(Y215="","",IF(Y215="-","-",IF(UPPER(Y215)="AB","+",VLOOKUP(Y215,'විෂය තොරතුරු'!$P$24:$Q$28,2))))</f>
        <v/>
      </c>
      <c r="BK215" s="168" t="str">
        <f aca="false">IF(Z215="","",IF(Z215="-","-",IF(UPPER(Z215)="AB","+",VLOOKUP(Z215,'විෂය තොරතුරු'!$P$24:$Q$28,2))))</f>
        <v/>
      </c>
      <c r="BL215" s="168" t="str">
        <f aca="false">IF(AA215="","",IF(AA215="-","-",IF(UPPER(AA215)="AB","+",VLOOKUP(AA215,'විෂය තොරතුරු'!$P$24:$Q$28,2))))</f>
        <v/>
      </c>
      <c r="BM215" s="168" t="str">
        <f aca="false">IF(AB215="","",IF(AB215="-","-",IF(UPPER(AB215)="AB","+",VLOOKUP(AB215,'විෂය තොරතුරු'!$P$24:$Q$28,2))))</f>
        <v/>
      </c>
      <c r="BN215" s="168" t="str">
        <f aca="false">IF(AC215="","",IF(AC215="-","-",IF(UPPER(AC215)="AB","+",VLOOKUP(AC215,'විෂය තොරතුරු'!$P$24:$Q$28,2))))</f>
        <v/>
      </c>
      <c r="BO215" s="169" t="str">
        <f aca="false">IF(AD215="","",IF(AD215="-","-",IF(UPPER(AD215)="AB","+",VLOOKUP(AD215,'විෂය තොරතුරු'!$P$24:$Q$28,2))))</f>
        <v/>
      </c>
      <c r="BP215" s="171" t="str">
        <f aca="false">IF(AE215="","",IF(AE215="-","-",IF(UPPER(AE215)="AB","+",VLOOKUP(AE215,'විෂය තොරතුරු'!$P$24:$Q$28,2))))</f>
        <v/>
      </c>
      <c r="BQ215" s="168" t="str">
        <f aca="false">IF(AF215="","",IF(AF215="-","-",IF(UPPER(AF215)="AB","+",VLOOKUP(AF215,'විෂය තොරතුරු'!$P$24:$Q$28,2))))</f>
        <v/>
      </c>
      <c r="BR215" s="168" t="str">
        <f aca="false">IF(AG215="","",IF(AG215="-","-",IF(UPPER(AG215)="AB","+",VLOOKUP(AG215,'විෂය තොරතුරු'!$P$24:$Q$28,2))))</f>
        <v/>
      </c>
      <c r="BS215" s="168" t="str">
        <f aca="false">IF(AH215="","",IF(AH215="-","-",IF(UPPER(AH215)="AB","+",VLOOKUP(AH215,'විෂය තොරතුරු'!$P$24:$Q$28,2))))</f>
        <v/>
      </c>
      <c r="BT215" s="168" t="str">
        <f aca="false">IF(AI215="","",IF(AI215="-","-",IF(UPPER(AI215)="AB","+",VLOOKUP(AI215,'විෂය තොරතුරු'!$P$24:$Q$28,2))))</f>
        <v/>
      </c>
      <c r="BU215" s="168" t="str">
        <f aca="false">IF(AJ215="","",IF(AJ215="-","-",IF(UPPER(AJ215)="AB","+",VLOOKUP(AJ215,'විෂය තොරතුරු'!$P$24:$Q$28,2))))</f>
        <v/>
      </c>
      <c r="BV215" s="168" t="str">
        <f aca="false">IF(AK215="","",IF(AK215="-","-",IF(UPPER(AK215)="AB","+",VLOOKUP(AK215,'විෂය තොරතුරු'!$P$24:$Q$28,2))))</f>
        <v/>
      </c>
      <c r="BW215" s="169" t="str">
        <f aca="false">IF(AL215="","",IF(AL215="-","-",IF(UPPER(AL215)="AB","+",VLOOKUP(AL215,'විෂය තොරතුරු'!$P$24:$Q$28,2))))</f>
        <v/>
      </c>
      <c r="BX215" s="171" t="str">
        <f aca="false">IF($B215="","",COUNTIF($AP215:$BW215,"A"))</f>
        <v/>
      </c>
      <c r="BY215" s="171" t="str">
        <f aca="false">IF($B215="","",COUNTIF($AP215:$BW215,"B"))</f>
        <v/>
      </c>
      <c r="BZ215" s="171" t="str">
        <f aca="false">IF($B215="","",COUNTIF($AP215:$BW215,"C"))</f>
        <v/>
      </c>
      <c r="CA215" s="171" t="str">
        <f aca="false">IF($B215="","",COUNTIF($AP215:$BW215,"S"))</f>
        <v/>
      </c>
      <c r="CB215" s="171" t="str">
        <f aca="false">IF($B215="","",COUNTIF($AP215:$BW215,"W"))</f>
        <v/>
      </c>
      <c r="CC215" s="171" t="str">
        <f aca="false">IF(B215="","",SUM(BX215:CA215))</f>
        <v/>
      </c>
      <c r="CD215" s="169" t="str">
        <f aca="false">IF(B215="","",SUM(BX215:BZ215))</f>
        <v/>
      </c>
      <c r="CE215" s="172" t="str">
        <f aca="false">IF(B215="","",IF(AND(CC215&gt;=6,CD215&gt;=3,OR(E215&gt;=35,F215&gt;=35),L215&gt;=35),"6/3 සමත්",IF(AND(CC215&gt;=5,CD215&gt;=3,OR(E215&gt;=35,F215&gt;=35,L215&gt;=35)),"5/3 සමත්",IF(AND(CC215&gt;=4,CD215&gt;=1,OR(E215&gt;=20,F215&gt;=20,L215&gt;=20)),"සමත් කළ හැකි",IF(CB215=9,"W9","අසමත් ?")))))</f>
        <v/>
      </c>
    </row>
    <row r="216" customFormat="false" ht="13.8" hidden="false" customHeight="false" outlineLevel="0" collapsed="false">
      <c r="A216" s="160" t="n">
        <v>31</v>
      </c>
      <c r="B216" s="187"/>
      <c r="C216" s="161"/>
      <c r="D216" s="162"/>
      <c r="E216" s="163"/>
      <c r="F216" s="164"/>
      <c r="G216" s="163"/>
      <c r="H216" s="165"/>
      <c r="I216" s="165"/>
      <c r="J216" s="164"/>
      <c r="K216" s="163"/>
      <c r="L216" s="165"/>
      <c r="M216" s="165"/>
      <c r="N216" s="164"/>
      <c r="O216" s="163"/>
      <c r="P216" s="165"/>
      <c r="Q216" s="165"/>
      <c r="R216" s="165"/>
      <c r="S216" s="165"/>
      <c r="T216" s="165"/>
      <c r="U216" s="165"/>
      <c r="V216" s="164"/>
      <c r="W216" s="163"/>
      <c r="X216" s="165"/>
      <c r="Y216" s="165"/>
      <c r="Z216" s="165"/>
      <c r="AA216" s="165"/>
      <c r="AB216" s="165"/>
      <c r="AC216" s="165"/>
      <c r="AD216" s="164"/>
      <c r="AE216" s="163"/>
      <c r="AF216" s="165"/>
      <c r="AG216" s="165"/>
      <c r="AH216" s="165"/>
      <c r="AI216" s="165"/>
      <c r="AJ216" s="165"/>
      <c r="AK216" s="165"/>
      <c r="AL216" s="166"/>
      <c r="AM216" s="167" t="str">
        <f aca="false">IF(B216="","",SUM(E216:AL216))</f>
        <v/>
      </c>
      <c r="AN216" s="168" t="str">
        <f aca="false">IF(B216="","",AM216/9)</f>
        <v/>
      </c>
      <c r="AO216" s="169" t="str">
        <f aca="false">IF(B216="","",IF(AM216=0,"-",RANK(AM216,$AM$186:$AM$235,0)))</f>
        <v/>
      </c>
      <c r="AP216" s="167" t="str">
        <f aca="false">IF(E216="","",IF(E216="-","-",IF(UPPER(E216)="AB","+",VLOOKUP(E216,'විෂය තොරතුරු'!$P$24:$Q$28,2))))</f>
        <v/>
      </c>
      <c r="AQ216" s="168" t="str">
        <f aca="false">IF(F216="","",IF(F216="-","-",IF(UPPER(F216)="AB","+",VLOOKUP(F216,'විෂය තොරතුරු'!$P$24:$Q$28,2))))</f>
        <v/>
      </c>
      <c r="AR216" s="168" t="str">
        <f aca="false">IF(G216="","",IF(G216="-","-",IF(UPPER(G216)="AB","+",VLOOKUP(G216,'විෂය තොරතුරු'!$P$24:$Q$28,2))))</f>
        <v/>
      </c>
      <c r="AS216" s="168" t="str">
        <f aca="false">IF(H216="","",IF(H216="-","-",IF(UPPER(H216)="AB","+",VLOOKUP(H216,'විෂය තොරතුරු'!$P$24:$Q$28,2))))</f>
        <v/>
      </c>
      <c r="AT216" s="168" t="str">
        <f aca="false">IF(I216="","",IF(I216="-","-",IF(UPPER(I216)="AB","+",VLOOKUP(I216,'විෂය තොරතුරු'!$P$24:$Q$28,2))))</f>
        <v/>
      </c>
      <c r="AU216" s="170" t="str">
        <f aca="false">IF(J216="","",IF(J216="-","-",IF(UPPER(J216)="AB","+",VLOOKUP(J216,'විෂය තොරතුරු'!$P$24:$Q$28,2))))</f>
        <v/>
      </c>
      <c r="AV216" s="171" t="str">
        <f aca="false">IF(K216="","",IF(K216="-","-",IF(UPPER(K216)="AB","+",VLOOKUP(K216,'විෂය තොරතුරු'!$P$24:$Q$28,2))))</f>
        <v/>
      </c>
      <c r="AW216" s="168" t="str">
        <f aca="false">IF(L216="","",IF(L216="-","-",IF(UPPER(L216)="AB","+",VLOOKUP(L216,'විෂය තොරතුරු'!$P$24:$Q$28,2))))</f>
        <v/>
      </c>
      <c r="AX216" s="168" t="str">
        <f aca="false">IF(M216="","",IF(M216="-","-",IF(UPPER(M216)="AB","+",VLOOKUP(M216,'විෂය තොරතුරු'!$P$24:$Q$28,2))))</f>
        <v/>
      </c>
      <c r="AY216" s="169" t="str">
        <f aca="false">IF(N216="","",IF(N216="-","-",IF(UPPER(N216)="AB","+",VLOOKUP(N216,'විෂය තොරතුරු'!$P$24:$Q$28,2))))</f>
        <v/>
      </c>
      <c r="AZ216" s="167" t="str">
        <f aca="false">IF(O216="","",IF(O216="-","-",IF(UPPER(O216)="AB","+",VLOOKUP(O216,'විෂය තොරතුරු'!$P$24:$Q$28,2))))</f>
        <v/>
      </c>
      <c r="BA216" s="168" t="str">
        <f aca="false">IF(P216="","",IF(P216="-","-",IF(UPPER(P216)="AB","+",VLOOKUP(P216,'විෂය තොරතුරු'!$P$24:$Q$28,2))))</f>
        <v/>
      </c>
      <c r="BB216" s="168" t="str">
        <f aca="false">IF(Q216="","",IF(Q216="-","-",IF(UPPER(Q216)="AB","+",VLOOKUP(Q216,'විෂය තොරතුරු'!$P$24:$Q$28,2))))</f>
        <v/>
      </c>
      <c r="BC216" s="168" t="str">
        <f aca="false">IF(R216="","",IF(R216="-","-",IF(UPPER(R216)="AB","+",VLOOKUP(R216,'විෂය තොරතුරු'!$P$24:$Q$28,2))))</f>
        <v/>
      </c>
      <c r="BD216" s="168" t="str">
        <f aca="false">IF(S216="","",IF(S216="-","-",IF(UPPER(S216)="AB","+",VLOOKUP(S216,'විෂය තොරතුරු'!$P$24:$Q$28,2))))</f>
        <v/>
      </c>
      <c r="BE216" s="168" t="str">
        <f aca="false">IF(T216="","",IF(T216="-","-",IF(UPPER(T216)="AB","+",VLOOKUP(T216,'විෂය තොරතුරු'!$P$24:$Q$28,2))))</f>
        <v/>
      </c>
      <c r="BF216" s="168" t="str">
        <f aca="false">IF(U216="","",IF(U216="-","-",IF(UPPER(U216)="AB","+",VLOOKUP(U216,'විෂය තොරතුරු'!$P$24:$Q$28,2))))</f>
        <v/>
      </c>
      <c r="BG216" s="170" t="str">
        <f aca="false">IF(V216="","",IF(V216="-","-",IF(UPPER(V216)="AB","+",VLOOKUP(V216,'විෂය තොරතුරු'!$P$24:$Q$28,2))))</f>
        <v/>
      </c>
      <c r="BH216" s="171" t="str">
        <f aca="false">IF(W216="","",IF(W216="-","-",IF(UPPER(W216)="AB","+",VLOOKUP(W216,'විෂය තොරතුරු'!$P$24:$Q$28,2))))</f>
        <v/>
      </c>
      <c r="BI216" s="168" t="str">
        <f aca="false">IF(X216="","",IF(X216="-","-",IF(UPPER(X216)="AB","+",VLOOKUP(X216,'විෂය තොරතුරු'!$P$24:$Q$28,2))))</f>
        <v/>
      </c>
      <c r="BJ216" s="168" t="str">
        <f aca="false">IF(Y216="","",IF(Y216="-","-",IF(UPPER(Y216)="AB","+",VLOOKUP(Y216,'විෂය තොරතුරු'!$P$24:$Q$28,2))))</f>
        <v/>
      </c>
      <c r="BK216" s="168" t="str">
        <f aca="false">IF(Z216="","",IF(Z216="-","-",IF(UPPER(Z216)="AB","+",VLOOKUP(Z216,'විෂය තොරතුරු'!$P$24:$Q$28,2))))</f>
        <v/>
      </c>
      <c r="BL216" s="168" t="str">
        <f aca="false">IF(AA216="","",IF(AA216="-","-",IF(UPPER(AA216)="AB","+",VLOOKUP(AA216,'විෂය තොරතුරු'!$P$24:$Q$28,2))))</f>
        <v/>
      </c>
      <c r="BM216" s="168" t="str">
        <f aca="false">IF(AB216="","",IF(AB216="-","-",IF(UPPER(AB216)="AB","+",VLOOKUP(AB216,'විෂය තොරතුරු'!$P$24:$Q$28,2))))</f>
        <v/>
      </c>
      <c r="BN216" s="168" t="str">
        <f aca="false">IF(AC216="","",IF(AC216="-","-",IF(UPPER(AC216)="AB","+",VLOOKUP(AC216,'විෂය තොරතුරු'!$P$24:$Q$28,2))))</f>
        <v/>
      </c>
      <c r="BO216" s="169" t="str">
        <f aca="false">IF(AD216="","",IF(AD216="-","-",IF(UPPER(AD216)="AB","+",VLOOKUP(AD216,'විෂය තොරතුරු'!$P$24:$Q$28,2))))</f>
        <v/>
      </c>
      <c r="BP216" s="171" t="str">
        <f aca="false">IF(AE216="","",IF(AE216="-","-",IF(UPPER(AE216)="AB","+",VLOOKUP(AE216,'විෂය තොරතුරු'!$P$24:$Q$28,2))))</f>
        <v/>
      </c>
      <c r="BQ216" s="168" t="str">
        <f aca="false">IF(AF216="","",IF(AF216="-","-",IF(UPPER(AF216)="AB","+",VLOOKUP(AF216,'විෂය තොරතුරු'!$P$24:$Q$28,2))))</f>
        <v/>
      </c>
      <c r="BR216" s="168" t="str">
        <f aca="false">IF(AG216="","",IF(AG216="-","-",IF(UPPER(AG216)="AB","+",VLOOKUP(AG216,'විෂය තොරතුරු'!$P$24:$Q$28,2))))</f>
        <v/>
      </c>
      <c r="BS216" s="168" t="str">
        <f aca="false">IF(AH216="","",IF(AH216="-","-",IF(UPPER(AH216)="AB","+",VLOOKUP(AH216,'විෂය තොරතුරු'!$P$24:$Q$28,2))))</f>
        <v/>
      </c>
      <c r="BT216" s="168" t="str">
        <f aca="false">IF(AI216="","",IF(AI216="-","-",IF(UPPER(AI216)="AB","+",VLOOKUP(AI216,'විෂය තොරතුරු'!$P$24:$Q$28,2))))</f>
        <v/>
      </c>
      <c r="BU216" s="168" t="str">
        <f aca="false">IF(AJ216="","",IF(AJ216="-","-",IF(UPPER(AJ216)="AB","+",VLOOKUP(AJ216,'විෂය තොරතුරු'!$P$24:$Q$28,2))))</f>
        <v/>
      </c>
      <c r="BV216" s="168" t="str">
        <f aca="false">IF(AK216="","",IF(AK216="-","-",IF(UPPER(AK216)="AB","+",VLOOKUP(AK216,'විෂය තොරතුරු'!$P$24:$Q$28,2))))</f>
        <v/>
      </c>
      <c r="BW216" s="169" t="str">
        <f aca="false">IF(AL216="","",IF(AL216="-","-",IF(UPPER(AL216)="AB","+",VLOOKUP(AL216,'විෂය තොරතුරු'!$P$24:$Q$28,2))))</f>
        <v/>
      </c>
      <c r="BX216" s="171" t="str">
        <f aca="false">IF($B216="","",COUNTIF($AP216:$BW216,"A"))</f>
        <v/>
      </c>
      <c r="BY216" s="171" t="str">
        <f aca="false">IF($B216="","",COUNTIF($AP216:$BW216,"B"))</f>
        <v/>
      </c>
      <c r="BZ216" s="171" t="str">
        <f aca="false">IF($B216="","",COUNTIF($AP216:$BW216,"C"))</f>
        <v/>
      </c>
      <c r="CA216" s="171" t="str">
        <f aca="false">IF($B216="","",COUNTIF($AP216:$BW216,"S"))</f>
        <v/>
      </c>
      <c r="CB216" s="171" t="str">
        <f aca="false">IF($B216="","",COUNTIF($AP216:$BW216,"W"))</f>
        <v/>
      </c>
      <c r="CC216" s="171" t="str">
        <f aca="false">IF(B216="","",SUM(BX216:CA216))</f>
        <v/>
      </c>
      <c r="CD216" s="169" t="str">
        <f aca="false">IF(B216="","",SUM(BX216:BZ216))</f>
        <v/>
      </c>
      <c r="CE216" s="172" t="str">
        <f aca="false">IF(B216="","",IF(AND(CC216&gt;=6,CD216&gt;=3,OR(E216&gt;=35,F216&gt;=35),L216&gt;=35),"6/3 සමත්",IF(AND(CC216&gt;=5,CD216&gt;=3,OR(E216&gt;=35,F216&gt;=35,L216&gt;=35)),"5/3 සමත්",IF(AND(CC216&gt;=4,CD216&gt;=1,OR(E216&gt;=20,F216&gt;=20,L216&gt;=20)),"සමත් කළ හැකි",IF(CB216=9,"W9","අසමත් ?")))))</f>
        <v/>
      </c>
    </row>
    <row r="217" customFormat="false" ht="13.8" hidden="false" customHeight="false" outlineLevel="0" collapsed="false">
      <c r="A217" s="160" t="n">
        <v>32</v>
      </c>
      <c r="B217" s="161"/>
      <c r="C217" s="161"/>
      <c r="D217" s="162"/>
      <c r="E217" s="163"/>
      <c r="F217" s="164"/>
      <c r="G217" s="163"/>
      <c r="H217" s="165"/>
      <c r="I217" s="165"/>
      <c r="J217" s="164"/>
      <c r="K217" s="163"/>
      <c r="L217" s="165"/>
      <c r="M217" s="165"/>
      <c r="N217" s="164"/>
      <c r="O217" s="163"/>
      <c r="P217" s="165"/>
      <c r="Q217" s="165"/>
      <c r="R217" s="165"/>
      <c r="S217" s="165"/>
      <c r="T217" s="165"/>
      <c r="U217" s="165"/>
      <c r="V217" s="164"/>
      <c r="W217" s="163"/>
      <c r="X217" s="165"/>
      <c r="Y217" s="165"/>
      <c r="Z217" s="165"/>
      <c r="AA217" s="165"/>
      <c r="AB217" s="165"/>
      <c r="AC217" s="165"/>
      <c r="AD217" s="164"/>
      <c r="AE217" s="163"/>
      <c r="AF217" s="165"/>
      <c r="AG217" s="165"/>
      <c r="AH217" s="165"/>
      <c r="AI217" s="165"/>
      <c r="AJ217" s="165"/>
      <c r="AK217" s="165"/>
      <c r="AL217" s="166"/>
      <c r="AM217" s="167" t="str">
        <f aca="false">IF(B217="","",SUM(E217:AL217))</f>
        <v/>
      </c>
      <c r="AN217" s="168" t="str">
        <f aca="false">IF(B217="","",AM217/9)</f>
        <v/>
      </c>
      <c r="AO217" s="169" t="str">
        <f aca="false">IF(B217="","",IF(AM217=0,"-",RANK(AM217,$AM$186:$AM$235,0)))</f>
        <v/>
      </c>
      <c r="AP217" s="167" t="str">
        <f aca="false">IF(E217="","",IF(E217="-","-",IF(UPPER(E217)="AB","+",VLOOKUP(E217,'විෂය තොරතුරු'!$P$24:$Q$28,2))))</f>
        <v/>
      </c>
      <c r="AQ217" s="168" t="str">
        <f aca="false">IF(F217="","",IF(F217="-","-",IF(UPPER(F217)="AB","+",VLOOKUP(F217,'විෂය තොරතුරු'!$P$24:$Q$28,2))))</f>
        <v/>
      </c>
      <c r="AR217" s="168" t="str">
        <f aca="false">IF(G217="","",IF(G217="-","-",IF(UPPER(G217)="AB","+",VLOOKUP(G217,'විෂය තොරතුරු'!$P$24:$Q$28,2))))</f>
        <v/>
      </c>
      <c r="AS217" s="168" t="str">
        <f aca="false">IF(H217="","",IF(H217="-","-",IF(UPPER(H217)="AB","+",VLOOKUP(H217,'විෂය තොරතුරු'!$P$24:$Q$28,2))))</f>
        <v/>
      </c>
      <c r="AT217" s="168" t="str">
        <f aca="false">IF(I217="","",IF(I217="-","-",IF(UPPER(I217)="AB","+",VLOOKUP(I217,'විෂය තොරතුරු'!$P$24:$Q$28,2))))</f>
        <v/>
      </c>
      <c r="AU217" s="170" t="str">
        <f aca="false">IF(J217="","",IF(J217="-","-",IF(UPPER(J217)="AB","+",VLOOKUP(J217,'විෂය තොරතුරු'!$P$24:$Q$28,2))))</f>
        <v/>
      </c>
      <c r="AV217" s="171" t="str">
        <f aca="false">IF(K217="","",IF(K217="-","-",IF(UPPER(K217)="AB","+",VLOOKUP(K217,'විෂය තොරතුරු'!$P$24:$Q$28,2))))</f>
        <v/>
      </c>
      <c r="AW217" s="168" t="str">
        <f aca="false">IF(L217="","",IF(L217="-","-",IF(UPPER(L217)="AB","+",VLOOKUP(L217,'විෂය තොරතුරු'!$P$24:$Q$28,2))))</f>
        <v/>
      </c>
      <c r="AX217" s="168" t="str">
        <f aca="false">IF(M217="","",IF(M217="-","-",IF(UPPER(M217)="AB","+",VLOOKUP(M217,'විෂය තොරතුරු'!$P$24:$Q$28,2))))</f>
        <v/>
      </c>
      <c r="AY217" s="169" t="str">
        <f aca="false">IF(N217="","",IF(N217="-","-",IF(UPPER(N217)="AB","+",VLOOKUP(N217,'විෂය තොරතුරු'!$P$24:$Q$28,2))))</f>
        <v/>
      </c>
      <c r="AZ217" s="167" t="str">
        <f aca="false">IF(O217="","",IF(O217="-","-",IF(UPPER(O217)="AB","+",VLOOKUP(O217,'විෂය තොරතුරු'!$P$24:$Q$28,2))))</f>
        <v/>
      </c>
      <c r="BA217" s="168" t="str">
        <f aca="false">IF(P217="","",IF(P217="-","-",IF(UPPER(P217)="AB","+",VLOOKUP(P217,'විෂය තොරතුරු'!$P$24:$Q$28,2))))</f>
        <v/>
      </c>
      <c r="BB217" s="168" t="str">
        <f aca="false">IF(Q217="","",IF(Q217="-","-",IF(UPPER(Q217)="AB","+",VLOOKUP(Q217,'විෂය තොරතුරු'!$P$24:$Q$28,2))))</f>
        <v/>
      </c>
      <c r="BC217" s="168" t="str">
        <f aca="false">IF(R217="","",IF(R217="-","-",IF(UPPER(R217)="AB","+",VLOOKUP(R217,'විෂය තොරතුරු'!$P$24:$Q$28,2))))</f>
        <v/>
      </c>
      <c r="BD217" s="168" t="str">
        <f aca="false">IF(S217="","",IF(S217="-","-",IF(UPPER(S217)="AB","+",VLOOKUP(S217,'විෂය තොරතුරු'!$P$24:$Q$28,2))))</f>
        <v/>
      </c>
      <c r="BE217" s="168" t="str">
        <f aca="false">IF(T217="","",IF(T217="-","-",IF(UPPER(T217)="AB","+",VLOOKUP(T217,'විෂය තොරතුරු'!$P$24:$Q$28,2))))</f>
        <v/>
      </c>
      <c r="BF217" s="168" t="str">
        <f aca="false">IF(U217="","",IF(U217="-","-",IF(UPPER(U217)="AB","+",VLOOKUP(U217,'විෂය තොරතුරු'!$P$24:$Q$28,2))))</f>
        <v/>
      </c>
      <c r="BG217" s="170" t="str">
        <f aca="false">IF(V217="","",IF(V217="-","-",IF(UPPER(V217)="AB","+",VLOOKUP(V217,'විෂය තොරතුරු'!$P$24:$Q$28,2))))</f>
        <v/>
      </c>
      <c r="BH217" s="171" t="str">
        <f aca="false">IF(W217="","",IF(W217="-","-",IF(UPPER(W217)="AB","+",VLOOKUP(W217,'විෂය තොරතුරු'!$P$24:$Q$28,2))))</f>
        <v/>
      </c>
      <c r="BI217" s="168" t="str">
        <f aca="false">IF(X217="","",IF(X217="-","-",IF(UPPER(X217)="AB","+",VLOOKUP(X217,'විෂය තොරතුරු'!$P$24:$Q$28,2))))</f>
        <v/>
      </c>
      <c r="BJ217" s="168" t="str">
        <f aca="false">IF(Y217="","",IF(Y217="-","-",IF(UPPER(Y217)="AB","+",VLOOKUP(Y217,'විෂය තොරතුරු'!$P$24:$Q$28,2))))</f>
        <v/>
      </c>
      <c r="BK217" s="168" t="str">
        <f aca="false">IF(Z217="","",IF(Z217="-","-",IF(UPPER(Z217)="AB","+",VLOOKUP(Z217,'විෂය තොරතුරු'!$P$24:$Q$28,2))))</f>
        <v/>
      </c>
      <c r="BL217" s="168" t="str">
        <f aca="false">IF(AA217="","",IF(AA217="-","-",IF(UPPER(AA217)="AB","+",VLOOKUP(AA217,'විෂය තොරතුරු'!$P$24:$Q$28,2))))</f>
        <v/>
      </c>
      <c r="BM217" s="168" t="str">
        <f aca="false">IF(AB217="","",IF(AB217="-","-",IF(UPPER(AB217)="AB","+",VLOOKUP(AB217,'විෂය තොරතුරු'!$P$24:$Q$28,2))))</f>
        <v/>
      </c>
      <c r="BN217" s="168" t="str">
        <f aca="false">IF(AC217="","",IF(AC217="-","-",IF(UPPER(AC217)="AB","+",VLOOKUP(AC217,'විෂය තොරතුරු'!$P$24:$Q$28,2))))</f>
        <v/>
      </c>
      <c r="BO217" s="169" t="str">
        <f aca="false">IF(AD217="","",IF(AD217="-","-",IF(UPPER(AD217)="AB","+",VLOOKUP(AD217,'විෂය තොරතුරු'!$P$24:$Q$28,2))))</f>
        <v/>
      </c>
      <c r="BP217" s="171" t="str">
        <f aca="false">IF(AE217="","",IF(AE217="-","-",IF(UPPER(AE217)="AB","+",VLOOKUP(AE217,'විෂය තොරතුරු'!$P$24:$Q$28,2))))</f>
        <v/>
      </c>
      <c r="BQ217" s="168" t="str">
        <f aca="false">IF(AF217="","",IF(AF217="-","-",IF(UPPER(AF217)="AB","+",VLOOKUP(AF217,'විෂය තොරතුරු'!$P$24:$Q$28,2))))</f>
        <v/>
      </c>
      <c r="BR217" s="168" t="str">
        <f aca="false">IF(AG217="","",IF(AG217="-","-",IF(UPPER(AG217)="AB","+",VLOOKUP(AG217,'විෂය තොරතුරු'!$P$24:$Q$28,2))))</f>
        <v/>
      </c>
      <c r="BS217" s="168" t="str">
        <f aca="false">IF(AH217="","",IF(AH217="-","-",IF(UPPER(AH217)="AB","+",VLOOKUP(AH217,'විෂය තොරතුරු'!$P$24:$Q$28,2))))</f>
        <v/>
      </c>
      <c r="BT217" s="168" t="str">
        <f aca="false">IF(AI217="","",IF(AI217="-","-",IF(UPPER(AI217)="AB","+",VLOOKUP(AI217,'විෂය තොරතුරු'!$P$24:$Q$28,2))))</f>
        <v/>
      </c>
      <c r="BU217" s="168" t="str">
        <f aca="false">IF(AJ217="","",IF(AJ217="-","-",IF(UPPER(AJ217)="AB","+",VLOOKUP(AJ217,'විෂය තොරතුරු'!$P$24:$Q$28,2))))</f>
        <v/>
      </c>
      <c r="BV217" s="168" t="str">
        <f aca="false">IF(AK217="","",IF(AK217="-","-",IF(UPPER(AK217)="AB","+",VLOOKUP(AK217,'විෂය තොරතුරු'!$P$24:$Q$28,2))))</f>
        <v/>
      </c>
      <c r="BW217" s="169" t="str">
        <f aca="false">IF(AL217="","",IF(AL217="-","-",IF(UPPER(AL217)="AB","+",VLOOKUP(AL217,'විෂය තොරතුරු'!$P$24:$Q$28,2))))</f>
        <v/>
      </c>
      <c r="BX217" s="171" t="str">
        <f aca="false">IF($B217="","",COUNTIF($AP217:$BW217,"A"))</f>
        <v/>
      </c>
      <c r="BY217" s="171" t="str">
        <f aca="false">IF($B217="","",COUNTIF($AP217:$BW217,"B"))</f>
        <v/>
      </c>
      <c r="BZ217" s="171" t="str">
        <f aca="false">IF($B217="","",COUNTIF($AP217:$BW217,"C"))</f>
        <v/>
      </c>
      <c r="CA217" s="171" t="str">
        <f aca="false">IF($B217="","",COUNTIF($AP217:$BW217,"S"))</f>
        <v/>
      </c>
      <c r="CB217" s="171" t="str">
        <f aca="false">IF($B217="","",COUNTIF($AP217:$BW217,"W"))</f>
        <v/>
      </c>
      <c r="CC217" s="171" t="str">
        <f aca="false">IF(B217="","",SUM(BX217:CA217))</f>
        <v/>
      </c>
      <c r="CD217" s="169" t="str">
        <f aca="false">IF(B217="","",SUM(BX217:BZ217))</f>
        <v/>
      </c>
      <c r="CE217" s="172" t="str">
        <f aca="false">IF(B217="","",IF(AND(CC217&gt;=6,CD217&gt;=3,OR(E217&gt;=35,F217&gt;=35),L217&gt;=35),"6/3 සමත්",IF(AND(CC217&gt;=5,CD217&gt;=3,OR(E217&gt;=35,F217&gt;=35,L217&gt;=35)),"5/3 සමත්",IF(AND(CC217&gt;=4,CD217&gt;=1,OR(E217&gt;=20,F217&gt;=20,L217&gt;=20)),"සමත් කළ හැකි",IF(CB217=9,"W9","අසමත් ?")))))</f>
        <v/>
      </c>
    </row>
    <row r="218" customFormat="false" ht="13.8" hidden="false" customHeight="false" outlineLevel="0" collapsed="false">
      <c r="A218" s="160" t="n">
        <v>33</v>
      </c>
      <c r="B218" s="161"/>
      <c r="C218" s="161"/>
      <c r="D218" s="162"/>
      <c r="E218" s="163"/>
      <c r="F218" s="164"/>
      <c r="G218" s="163"/>
      <c r="H218" s="165"/>
      <c r="I218" s="165"/>
      <c r="J218" s="164"/>
      <c r="K218" s="163"/>
      <c r="L218" s="165"/>
      <c r="M218" s="165"/>
      <c r="N218" s="164"/>
      <c r="O218" s="163"/>
      <c r="P218" s="165"/>
      <c r="Q218" s="165"/>
      <c r="R218" s="165"/>
      <c r="S218" s="165"/>
      <c r="T218" s="165"/>
      <c r="U218" s="165"/>
      <c r="V218" s="164"/>
      <c r="W218" s="163"/>
      <c r="X218" s="165"/>
      <c r="Y218" s="165"/>
      <c r="Z218" s="165"/>
      <c r="AA218" s="165"/>
      <c r="AB218" s="165"/>
      <c r="AC218" s="165"/>
      <c r="AD218" s="164"/>
      <c r="AE218" s="163"/>
      <c r="AF218" s="165"/>
      <c r="AG218" s="165"/>
      <c r="AH218" s="165"/>
      <c r="AI218" s="165"/>
      <c r="AJ218" s="165"/>
      <c r="AK218" s="165"/>
      <c r="AL218" s="166"/>
      <c r="AM218" s="167" t="str">
        <f aca="false">IF(B218="","",SUM(E218:AL218))</f>
        <v/>
      </c>
      <c r="AN218" s="168" t="str">
        <f aca="false">IF(B218="","",AM218/9)</f>
        <v/>
      </c>
      <c r="AO218" s="169" t="str">
        <f aca="false">IF(B218="","",IF(AM218=0,"-",RANK(AM218,$AM$186:$AM$235,0)))</f>
        <v/>
      </c>
      <c r="AP218" s="167" t="str">
        <f aca="false">IF(E218="","",IF(E218="-","-",IF(UPPER(E218)="AB","+",VLOOKUP(E218,'විෂය තොරතුරු'!$P$24:$Q$28,2))))</f>
        <v/>
      </c>
      <c r="AQ218" s="168" t="str">
        <f aca="false">IF(F218="","",IF(F218="-","-",IF(UPPER(F218)="AB","+",VLOOKUP(F218,'විෂය තොරතුරු'!$P$24:$Q$28,2))))</f>
        <v/>
      </c>
      <c r="AR218" s="168" t="str">
        <f aca="false">IF(G218="","",IF(G218="-","-",IF(UPPER(G218)="AB","+",VLOOKUP(G218,'විෂය තොරතුරු'!$P$24:$Q$28,2))))</f>
        <v/>
      </c>
      <c r="AS218" s="168" t="str">
        <f aca="false">IF(H218="","",IF(H218="-","-",IF(UPPER(H218)="AB","+",VLOOKUP(H218,'විෂය තොරතුරු'!$P$24:$Q$28,2))))</f>
        <v/>
      </c>
      <c r="AT218" s="168" t="str">
        <f aca="false">IF(I218="","",IF(I218="-","-",IF(UPPER(I218)="AB","+",VLOOKUP(I218,'විෂය තොරතුරු'!$P$24:$Q$28,2))))</f>
        <v/>
      </c>
      <c r="AU218" s="170" t="str">
        <f aca="false">IF(J218="","",IF(J218="-","-",IF(UPPER(J218)="AB","+",VLOOKUP(J218,'විෂය තොරතුරු'!$P$24:$Q$28,2))))</f>
        <v/>
      </c>
      <c r="AV218" s="171" t="str">
        <f aca="false">IF(K218="","",IF(K218="-","-",IF(UPPER(K218)="AB","+",VLOOKUP(K218,'විෂය තොරතුරු'!$P$24:$Q$28,2))))</f>
        <v/>
      </c>
      <c r="AW218" s="168" t="str">
        <f aca="false">IF(L218="","",IF(L218="-","-",IF(UPPER(L218)="AB","+",VLOOKUP(L218,'විෂය තොරතුරු'!$P$24:$Q$28,2))))</f>
        <v/>
      </c>
      <c r="AX218" s="168" t="str">
        <f aca="false">IF(M218="","",IF(M218="-","-",IF(UPPER(M218)="AB","+",VLOOKUP(M218,'විෂය තොරතුරු'!$P$24:$Q$28,2))))</f>
        <v/>
      </c>
      <c r="AY218" s="169" t="str">
        <f aca="false">IF(N218="","",IF(N218="-","-",IF(UPPER(N218)="AB","+",VLOOKUP(N218,'විෂය තොරතුරු'!$P$24:$Q$28,2))))</f>
        <v/>
      </c>
      <c r="AZ218" s="167" t="str">
        <f aca="false">IF(O218="","",IF(O218="-","-",IF(UPPER(O218)="AB","+",VLOOKUP(O218,'විෂය තොරතුරු'!$P$24:$Q$28,2))))</f>
        <v/>
      </c>
      <c r="BA218" s="168" t="str">
        <f aca="false">IF(P218="","",IF(P218="-","-",IF(UPPER(P218)="AB","+",VLOOKUP(P218,'විෂය තොරතුරු'!$P$24:$Q$28,2))))</f>
        <v/>
      </c>
      <c r="BB218" s="168" t="str">
        <f aca="false">IF(Q218="","",IF(Q218="-","-",IF(UPPER(Q218)="AB","+",VLOOKUP(Q218,'විෂය තොරතුරු'!$P$24:$Q$28,2))))</f>
        <v/>
      </c>
      <c r="BC218" s="168" t="str">
        <f aca="false">IF(R218="","",IF(R218="-","-",IF(UPPER(R218)="AB","+",VLOOKUP(R218,'විෂය තොරතුරු'!$P$24:$Q$28,2))))</f>
        <v/>
      </c>
      <c r="BD218" s="168" t="str">
        <f aca="false">IF(S218="","",IF(S218="-","-",IF(UPPER(S218)="AB","+",VLOOKUP(S218,'විෂය තොරතුරු'!$P$24:$Q$28,2))))</f>
        <v/>
      </c>
      <c r="BE218" s="168" t="str">
        <f aca="false">IF(T218="","",IF(T218="-","-",IF(UPPER(T218)="AB","+",VLOOKUP(T218,'විෂය තොරතුරු'!$P$24:$Q$28,2))))</f>
        <v/>
      </c>
      <c r="BF218" s="168" t="str">
        <f aca="false">IF(U218="","",IF(U218="-","-",IF(UPPER(U218)="AB","+",VLOOKUP(U218,'විෂය තොරතුරු'!$P$24:$Q$28,2))))</f>
        <v/>
      </c>
      <c r="BG218" s="170" t="str">
        <f aca="false">IF(V218="","",IF(V218="-","-",IF(UPPER(V218)="AB","+",VLOOKUP(V218,'විෂය තොරතුරු'!$P$24:$Q$28,2))))</f>
        <v/>
      </c>
      <c r="BH218" s="171" t="str">
        <f aca="false">IF(W218="","",IF(W218="-","-",IF(UPPER(W218)="AB","+",VLOOKUP(W218,'විෂය තොරතුරු'!$P$24:$Q$28,2))))</f>
        <v/>
      </c>
      <c r="BI218" s="168" t="str">
        <f aca="false">IF(X218="","",IF(X218="-","-",IF(UPPER(X218)="AB","+",VLOOKUP(X218,'විෂය තොරතුරු'!$P$24:$Q$28,2))))</f>
        <v/>
      </c>
      <c r="BJ218" s="168" t="str">
        <f aca="false">IF(Y218="","",IF(Y218="-","-",IF(UPPER(Y218)="AB","+",VLOOKUP(Y218,'විෂය තොරතුරු'!$P$24:$Q$28,2))))</f>
        <v/>
      </c>
      <c r="BK218" s="168" t="str">
        <f aca="false">IF(Z218="","",IF(Z218="-","-",IF(UPPER(Z218)="AB","+",VLOOKUP(Z218,'විෂය තොරතුරු'!$P$24:$Q$28,2))))</f>
        <v/>
      </c>
      <c r="BL218" s="168" t="str">
        <f aca="false">IF(AA218="","",IF(AA218="-","-",IF(UPPER(AA218)="AB","+",VLOOKUP(AA218,'විෂය තොරතුරු'!$P$24:$Q$28,2))))</f>
        <v/>
      </c>
      <c r="BM218" s="168" t="str">
        <f aca="false">IF(AB218="","",IF(AB218="-","-",IF(UPPER(AB218)="AB","+",VLOOKUP(AB218,'විෂය තොරතුරු'!$P$24:$Q$28,2))))</f>
        <v/>
      </c>
      <c r="BN218" s="168" t="str">
        <f aca="false">IF(AC218="","",IF(AC218="-","-",IF(UPPER(AC218)="AB","+",VLOOKUP(AC218,'විෂය තොරතුරු'!$P$24:$Q$28,2))))</f>
        <v/>
      </c>
      <c r="BO218" s="169" t="str">
        <f aca="false">IF(AD218="","",IF(AD218="-","-",IF(UPPER(AD218)="AB","+",VLOOKUP(AD218,'විෂය තොරතුරු'!$P$24:$Q$28,2))))</f>
        <v/>
      </c>
      <c r="BP218" s="171" t="str">
        <f aca="false">IF(AE218="","",IF(AE218="-","-",IF(UPPER(AE218)="AB","+",VLOOKUP(AE218,'විෂය තොරතුරු'!$P$24:$Q$28,2))))</f>
        <v/>
      </c>
      <c r="BQ218" s="168" t="str">
        <f aca="false">IF(AF218="","",IF(AF218="-","-",IF(UPPER(AF218)="AB","+",VLOOKUP(AF218,'විෂය තොරතුරු'!$P$24:$Q$28,2))))</f>
        <v/>
      </c>
      <c r="BR218" s="168" t="str">
        <f aca="false">IF(AG218="","",IF(AG218="-","-",IF(UPPER(AG218)="AB","+",VLOOKUP(AG218,'විෂය තොරතුරු'!$P$24:$Q$28,2))))</f>
        <v/>
      </c>
      <c r="BS218" s="168" t="str">
        <f aca="false">IF(AH218="","",IF(AH218="-","-",IF(UPPER(AH218)="AB","+",VLOOKUP(AH218,'විෂය තොරතුරු'!$P$24:$Q$28,2))))</f>
        <v/>
      </c>
      <c r="BT218" s="168" t="str">
        <f aca="false">IF(AI218="","",IF(AI218="-","-",IF(UPPER(AI218)="AB","+",VLOOKUP(AI218,'විෂය තොරතුරු'!$P$24:$Q$28,2))))</f>
        <v/>
      </c>
      <c r="BU218" s="168" t="str">
        <f aca="false">IF(AJ218="","",IF(AJ218="-","-",IF(UPPER(AJ218)="AB","+",VLOOKUP(AJ218,'විෂය තොරතුරු'!$P$24:$Q$28,2))))</f>
        <v/>
      </c>
      <c r="BV218" s="168" t="str">
        <f aca="false">IF(AK218="","",IF(AK218="-","-",IF(UPPER(AK218)="AB","+",VLOOKUP(AK218,'විෂය තොරතුරු'!$P$24:$Q$28,2))))</f>
        <v/>
      </c>
      <c r="BW218" s="169" t="str">
        <f aca="false">IF(AL218="","",IF(AL218="-","-",IF(UPPER(AL218)="AB","+",VLOOKUP(AL218,'විෂය තොරතුරු'!$P$24:$Q$28,2))))</f>
        <v/>
      </c>
      <c r="BX218" s="171" t="str">
        <f aca="false">IF($B218="","",COUNTIF($AP218:$BW218,"A"))</f>
        <v/>
      </c>
      <c r="BY218" s="171" t="str">
        <f aca="false">IF($B218="","",COUNTIF($AP218:$BW218,"B"))</f>
        <v/>
      </c>
      <c r="BZ218" s="171" t="str">
        <f aca="false">IF($B218="","",COUNTIF($AP218:$BW218,"C"))</f>
        <v/>
      </c>
      <c r="CA218" s="171" t="str">
        <f aca="false">IF($B218="","",COUNTIF($AP218:$BW218,"S"))</f>
        <v/>
      </c>
      <c r="CB218" s="171" t="str">
        <f aca="false">IF($B218="","",COUNTIF($AP218:$BW218,"W"))</f>
        <v/>
      </c>
      <c r="CC218" s="171" t="str">
        <f aca="false">IF(B218="","",SUM(BX218:CA218))</f>
        <v/>
      </c>
      <c r="CD218" s="169" t="str">
        <f aca="false">IF(B218="","",SUM(BX218:BZ218))</f>
        <v/>
      </c>
      <c r="CE218" s="172" t="str">
        <f aca="false">IF(B218="","",IF(AND(CC218&gt;=6,CD218&gt;=3,OR(E218&gt;=35,F218&gt;=35),L218&gt;=35),"6/3 සමත්",IF(AND(CC218&gt;=5,CD218&gt;=3,OR(E218&gt;=35,F218&gt;=35,L218&gt;=35)),"5/3 සමත්",IF(AND(CC218&gt;=4,CD218&gt;=1,OR(E218&gt;=20,F218&gt;=20,L218&gt;=20)),"සමත් කළ හැකි",IF(CB218=9,"W9","අසමත් ?")))))</f>
        <v/>
      </c>
    </row>
    <row r="219" customFormat="false" ht="13.8" hidden="false" customHeight="false" outlineLevel="0" collapsed="false">
      <c r="A219" s="160" t="n">
        <v>34</v>
      </c>
      <c r="B219" s="161"/>
      <c r="C219" s="161"/>
      <c r="D219" s="162"/>
      <c r="E219" s="163"/>
      <c r="F219" s="164"/>
      <c r="G219" s="163"/>
      <c r="H219" s="165"/>
      <c r="I219" s="165"/>
      <c r="J219" s="164"/>
      <c r="K219" s="163"/>
      <c r="L219" s="165"/>
      <c r="M219" s="165"/>
      <c r="N219" s="164"/>
      <c r="O219" s="163"/>
      <c r="P219" s="165"/>
      <c r="Q219" s="165"/>
      <c r="R219" s="165"/>
      <c r="S219" s="165"/>
      <c r="T219" s="165"/>
      <c r="U219" s="165"/>
      <c r="V219" s="164"/>
      <c r="W219" s="163"/>
      <c r="X219" s="165"/>
      <c r="Y219" s="165"/>
      <c r="Z219" s="165"/>
      <c r="AA219" s="165"/>
      <c r="AB219" s="165"/>
      <c r="AC219" s="165"/>
      <c r="AD219" s="164"/>
      <c r="AE219" s="163"/>
      <c r="AF219" s="165"/>
      <c r="AG219" s="165"/>
      <c r="AH219" s="165"/>
      <c r="AI219" s="165"/>
      <c r="AJ219" s="165"/>
      <c r="AK219" s="165"/>
      <c r="AL219" s="166"/>
      <c r="AM219" s="167" t="str">
        <f aca="false">IF(B219="","",SUM(E219:AL219))</f>
        <v/>
      </c>
      <c r="AN219" s="168" t="str">
        <f aca="false">IF(B219="","",AM219/9)</f>
        <v/>
      </c>
      <c r="AO219" s="169" t="str">
        <f aca="false">IF(B219="","",IF(AM219=0,"-",RANK(AM219,$AM$186:$AM$235,0)))</f>
        <v/>
      </c>
      <c r="AP219" s="167" t="str">
        <f aca="false">IF(E219="","",IF(E219="-","-",IF(UPPER(E219)="AB","+",VLOOKUP(E219,'විෂය තොරතුරු'!$P$24:$Q$28,2))))</f>
        <v/>
      </c>
      <c r="AQ219" s="168" t="str">
        <f aca="false">IF(F219="","",IF(F219="-","-",IF(UPPER(F219)="AB","+",VLOOKUP(F219,'විෂය තොරතුරු'!$P$24:$Q$28,2))))</f>
        <v/>
      </c>
      <c r="AR219" s="168" t="str">
        <f aca="false">IF(G219="","",IF(G219="-","-",IF(UPPER(G219)="AB","+",VLOOKUP(G219,'විෂය තොරතුරු'!$P$24:$Q$28,2))))</f>
        <v/>
      </c>
      <c r="AS219" s="168" t="str">
        <f aca="false">IF(H219="","",IF(H219="-","-",IF(UPPER(H219)="AB","+",VLOOKUP(H219,'විෂය තොරතුරු'!$P$24:$Q$28,2))))</f>
        <v/>
      </c>
      <c r="AT219" s="168" t="str">
        <f aca="false">IF(I219="","",IF(I219="-","-",IF(UPPER(I219)="AB","+",VLOOKUP(I219,'විෂය තොරතුරු'!$P$24:$Q$28,2))))</f>
        <v/>
      </c>
      <c r="AU219" s="170" t="str">
        <f aca="false">IF(J219="","",IF(J219="-","-",IF(UPPER(J219)="AB","+",VLOOKUP(J219,'විෂය තොරතුරු'!$P$24:$Q$28,2))))</f>
        <v/>
      </c>
      <c r="AV219" s="171" t="str">
        <f aca="false">IF(K219="","",IF(K219="-","-",IF(UPPER(K219)="AB","+",VLOOKUP(K219,'විෂය තොරතුරු'!$P$24:$Q$28,2))))</f>
        <v/>
      </c>
      <c r="AW219" s="168" t="str">
        <f aca="false">IF(L219="","",IF(L219="-","-",IF(UPPER(L219)="AB","+",VLOOKUP(L219,'විෂය තොරතුරු'!$P$24:$Q$28,2))))</f>
        <v/>
      </c>
      <c r="AX219" s="168" t="str">
        <f aca="false">IF(M219="","",IF(M219="-","-",IF(UPPER(M219)="AB","+",VLOOKUP(M219,'විෂය තොරතුරු'!$P$24:$Q$28,2))))</f>
        <v/>
      </c>
      <c r="AY219" s="169" t="str">
        <f aca="false">IF(N219="","",IF(N219="-","-",IF(UPPER(N219)="AB","+",VLOOKUP(N219,'විෂය තොරතුරු'!$P$24:$Q$28,2))))</f>
        <v/>
      </c>
      <c r="AZ219" s="167" t="str">
        <f aca="false">IF(O219="","",IF(O219="-","-",IF(UPPER(O219)="AB","+",VLOOKUP(O219,'විෂය තොරතුරු'!$P$24:$Q$28,2))))</f>
        <v/>
      </c>
      <c r="BA219" s="168" t="str">
        <f aca="false">IF(P219="","",IF(P219="-","-",IF(UPPER(P219)="AB","+",VLOOKUP(P219,'විෂය තොරතුරු'!$P$24:$Q$28,2))))</f>
        <v/>
      </c>
      <c r="BB219" s="168" t="str">
        <f aca="false">IF(Q219="","",IF(Q219="-","-",IF(UPPER(Q219)="AB","+",VLOOKUP(Q219,'විෂය තොරතුරු'!$P$24:$Q$28,2))))</f>
        <v/>
      </c>
      <c r="BC219" s="168" t="str">
        <f aca="false">IF(R219="","",IF(R219="-","-",IF(UPPER(R219)="AB","+",VLOOKUP(R219,'විෂය තොරතුරු'!$P$24:$Q$28,2))))</f>
        <v/>
      </c>
      <c r="BD219" s="168" t="str">
        <f aca="false">IF(S219="","",IF(S219="-","-",IF(UPPER(S219)="AB","+",VLOOKUP(S219,'විෂය තොරතුරු'!$P$24:$Q$28,2))))</f>
        <v/>
      </c>
      <c r="BE219" s="168" t="str">
        <f aca="false">IF(T219="","",IF(T219="-","-",IF(UPPER(T219)="AB","+",VLOOKUP(T219,'විෂය තොරතුරු'!$P$24:$Q$28,2))))</f>
        <v/>
      </c>
      <c r="BF219" s="168" t="str">
        <f aca="false">IF(U219="","",IF(U219="-","-",IF(UPPER(U219)="AB","+",VLOOKUP(U219,'විෂය තොරතුරු'!$P$24:$Q$28,2))))</f>
        <v/>
      </c>
      <c r="BG219" s="170" t="str">
        <f aca="false">IF(V219="","",IF(V219="-","-",IF(UPPER(V219)="AB","+",VLOOKUP(V219,'විෂය තොරතුරු'!$P$24:$Q$28,2))))</f>
        <v/>
      </c>
      <c r="BH219" s="171" t="str">
        <f aca="false">IF(W219="","",IF(W219="-","-",IF(UPPER(W219)="AB","+",VLOOKUP(W219,'විෂය තොරතුරු'!$P$24:$Q$28,2))))</f>
        <v/>
      </c>
      <c r="BI219" s="168" t="str">
        <f aca="false">IF(X219="","",IF(X219="-","-",IF(UPPER(X219)="AB","+",VLOOKUP(X219,'විෂය තොරතුරු'!$P$24:$Q$28,2))))</f>
        <v/>
      </c>
      <c r="BJ219" s="168" t="str">
        <f aca="false">IF(Y219="","",IF(Y219="-","-",IF(UPPER(Y219)="AB","+",VLOOKUP(Y219,'විෂය තොරතුරු'!$P$24:$Q$28,2))))</f>
        <v/>
      </c>
      <c r="BK219" s="168" t="str">
        <f aca="false">IF(Z219="","",IF(Z219="-","-",IF(UPPER(Z219)="AB","+",VLOOKUP(Z219,'විෂය තොරතුරු'!$P$24:$Q$28,2))))</f>
        <v/>
      </c>
      <c r="BL219" s="168" t="str">
        <f aca="false">IF(AA219="","",IF(AA219="-","-",IF(UPPER(AA219)="AB","+",VLOOKUP(AA219,'විෂය තොරතුරු'!$P$24:$Q$28,2))))</f>
        <v/>
      </c>
      <c r="BM219" s="168" t="str">
        <f aca="false">IF(AB219="","",IF(AB219="-","-",IF(UPPER(AB219)="AB","+",VLOOKUP(AB219,'විෂය තොරතුරු'!$P$24:$Q$28,2))))</f>
        <v/>
      </c>
      <c r="BN219" s="168" t="str">
        <f aca="false">IF(AC219="","",IF(AC219="-","-",IF(UPPER(AC219)="AB","+",VLOOKUP(AC219,'විෂය තොරතුරු'!$P$24:$Q$28,2))))</f>
        <v/>
      </c>
      <c r="BO219" s="169" t="str">
        <f aca="false">IF(AD219="","",IF(AD219="-","-",IF(UPPER(AD219)="AB","+",VLOOKUP(AD219,'විෂය තොරතුරු'!$P$24:$Q$28,2))))</f>
        <v/>
      </c>
      <c r="BP219" s="171" t="str">
        <f aca="false">IF(AE219="","",IF(AE219="-","-",IF(UPPER(AE219)="AB","+",VLOOKUP(AE219,'විෂය තොරතුරු'!$P$24:$Q$28,2))))</f>
        <v/>
      </c>
      <c r="BQ219" s="168" t="str">
        <f aca="false">IF(AF219="","",IF(AF219="-","-",IF(UPPER(AF219)="AB","+",VLOOKUP(AF219,'විෂය තොරතුරු'!$P$24:$Q$28,2))))</f>
        <v/>
      </c>
      <c r="BR219" s="168" t="str">
        <f aca="false">IF(AG219="","",IF(AG219="-","-",IF(UPPER(AG219)="AB","+",VLOOKUP(AG219,'විෂය තොරතුරු'!$P$24:$Q$28,2))))</f>
        <v/>
      </c>
      <c r="BS219" s="168" t="str">
        <f aca="false">IF(AH219="","",IF(AH219="-","-",IF(UPPER(AH219)="AB","+",VLOOKUP(AH219,'විෂය තොරතුරු'!$P$24:$Q$28,2))))</f>
        <v/>
      </c>
      <c r="BT219" s="168" t="str">
        <f aca="false">IF(AI219="","",IF(AI219="-","-",IF(UPPER(AI219)="AB","+",VLOOKUP(AI219,'විෂය තොරතුරු'!$P$24:$Q$28,2))))</f>
        <v/>
      </c>
      <c r="BU219" s="168" t="str">
        <f aca="false">IF(AJ219="","",IF(AJ219="-","-",IF(UPPER(AJ219)="AB","+",VLOOKUP(AJ219,'විෂය තොරතුරු'!$P$24:$Q$28,2))))</f>
        <v/>
      </c>
      <c r="BV219" s="168" t="str">
        <f aca="false">IF(AK219="","",IF(AK219="-","-",IF(UPPER(AK219)="AB","+",VLOOKUP(AK219,'විෂය තොරතුරු'!$P$24:$Q$28,2))))</f>
        <v/>
      </c>
      <c r="BW219" s="169" t="str">
        <f aca="false">IF(AL219="","",IF(AL219="-","-",IF(UPPER(AL219)="AB","+",VLOOKUP(AL219,'විෂය තොරතුරු'!$P$24:$Q$28,2))))</f>
        <v/>
      </c>
      <c r="BX219" s="171" t="str">
        <f aca="false">IF($B219="","",COUNTIF($AP219:$BW219,"A"))</f>
        <v/>
      </c>
      <c r="BY219" s="171" t="str">
        <f aca="false">IF($B219="","",COUNTIF($AP219:$BW219,"B"))</f>
        <v/>
      </c>
      <c r="BZ219" s="171" t="str">
        <f aca="false">IF($B219="","",COUNTIF($AP219:$BW219,"C"))</f>
        <v/>
      </c>
      <c r="CA219" s="171" t="str">
        <f aca="false">IF($B219="","",COUNTIF($AP219:$BW219,"S"))</f>
        <v/>
      </c>
      <c r="CB219" s="171" t="str">
        <f aca="false">IF($B219="","",COUNTIF($AP219:$BW219,"W"))</f>
        <v/>
      </c>
      <c r="CC219" s="171" t="str">
        <f aca="false">IF(B219="","",SUM(BX219:CA219))</f>
        <v/>
      </c>
      <c r="CD219" s="169" t="str">
        <f aca="false">IF(B219="","",SUM(BX219:BZ219))</f>
        <v/>
      </c>
      <c r="CE219" s="172" t="str">
        <f aca="false">IF(B219="","",IF(AND(CC219&gt;=6,CD219&gt;=3,OR(E219&gt;=35,F219&gt;=35),L219&gt;=35),"6/3 සමත්",IF(AND(CC219&gt;=5,CD219&gt;=3,OR(E219&gt;=35,F219&gt;=35,L219&gt;=35)),"5/3 සමත්",IF(AND(CC219&gt;=4,CD219&gt;=1,OR(E219&gt;=20,F219&gt;=20,L219&gt;=20)),"සමත් කළ හැකි",IF(CB219=9,"W9","අසමත් ?")))))</f>
        <v/>
      </c>
    </row>
    <row r="220" customFormat="false" ht="13.8" hidden="false" customHeight="false" outlineLevel="0" collapsed="false">
      <c r="A220" s="160" t="n">
        <v>35</v>
      </c>
      <c r="B220" s="161"/>
      <c r="C220" s="161"/>
      <c r="D220" s="162"/>
      <c r="E220" s="163"/>
      <c r="F220" s="164"/>
      <c r="G220" s="163"/>
      <c r="H220" s="165"/>
      <c r="I220" s="165"/>
      <c r="J220" s="164"/>
      <c r="K220" s="163"/>
      <c r="L220" s="165"/>
      <c r="M220" s="165"/>
      <c r="N220" s="164"/>
      <c r="O220" s="163"/>
      <c r="P220" s="165"/>
      <c r="Q220" s="165"/>
      <c r="R220" s="165"/>
      <c r="S220" s="165"/>
      <c r="T220" s="165"/>
      <c r="U220" s="165"/>
      <c r="V220" s="164"/>
      <c r="W220" s="163"/>
      <c r="X220" s="165"/>
      <c r="Y220" s="165"/>
      <c r="Z220" s="165"/>
      <c r="AA220" s="165"/>
      <c r="AB220" s="165"/>
      <c r="AC220" s="165"/>
      <c r="AD220" s="164"/>
      <c r="AE220" s="163"/>
      <c r="AF220" s="165"/>
      <c r="AG220" s="165"/>
      <c r="AH220" s="165"/>
      <c r="AI220" s="165"/>
      <c r="AJ220" s="165"/>
      <c r="AK220" s="165"/>
      <c r="AL220" s="166"/>
      <c r="AM220" s="167" t="str">
        <f aca="false">IF(B220="","",SUM(E220:AL220))</f>
        <v/>
      </c>
      <c r="AN220" s="168" t="str">
        <f aca="false">IF(B220="","",AM220/9)</f>
        <v/>
      </c>
      <c r="AO220" s="169" t="str">
        <f aca="false">IF(B220="","",IF(AM220=0,"-",RANK(AM220,$AM$186:$AM$235,0)))</f>
        <v/>
      </c>
      <c r="AP220" s="167" t="str">
        <f aca="false">IF(E220="","",IF(E220="-","-",IF(UPPER(E220)="AB","+",VLOOKUP(E220,'විෂය තොරතුරු'!$P$24:$Q$28,2))))</f>
        <v/>
      </c>
      <c r="AQ220" s="168" t="str">
        <f aca="false">IF(F220="","",IF(F220="-","-",IF(UPPER(F220)="AB","+",VLOOKUP(F220,'විෂය තොරතුරු'!$P$24:$Q$28,2))))</f>
        <v/>
      </c>
      <c r="AR220" s="168" t="str">
        <f aca="false">IF(G220="","",IF(G220="-","-",IF(UPPER(G220)="AB","+",VLOOKUP(G220,'විෂය තොරතුරු'!$P$24:$Q$28,2))))</f>
        <v/>
      </c>
      <c r="AS220" s="168" t="str">
        <f aca="false">IF(H220="","",IF(H220="-","-",IF(UPPER(H220)="AB","+",VLOOKUP(H220,'විෂය තොරතුරු'!$P$24:$Q$28,2))))</f>
        <v/>
      </c>
      <c r="AT220" s="168" t="str">
        <f aca="false">IF(I220="","",IF(I220="-","-",IF(UPPER(I220)="AB","+",VLOOKUP(I220,'විෂය තොරතුරු'!$P$24:$Q$28,2))))</f>
        <v/>
      </c>
      <c r="AU220" s="170" t="str">
        <f aca="false">IF(J220="","",IF(J220="-","-",IF(UPPER(J220)="AB","+",VLOOKUP(J220,'විෂය තොරතුරු'!$P$24:$Q$28,2))))</f>
        <v/>
      </c>
      <c r="AV220" s="171" t="str">
        <f aca="false">IF(K220="","",IF(K220="-","-",IF(UPPER(K220)="AB","+",VLOOKUP(K220,'විෂය තොරතුරු'!$P$24:$Q$28,2))))</f>
        <v/>
      </c>
      <c r="AW220" s="168" t="str">
        <f aca="false">IF(L220="","",IF(L220="-","-",IF(UPPER(L220)="AB","+",VLOOKUP(L220,'විෂය තොරතුරු'!$P$24:$Q$28,2))))</f>
        <v/>
      </c>
      <c r="AX220" s="168" t="str">
        <f aca="false">IF(M220="","",IF(M220="-","-",IF(UPPER(M220)="AB","+",VLOOKUP(M220,'විෂය තොරතුරු'!$P$24:$Q$28,2))))</f>
        <v/>
      </c>
      <c r="AY220" s="169" t="str">
        <f aca="false">IF(N220="","",IF(N220="-","-",IF(UPPER(N220)="AB","+",VLOOKUP(N220,'විෂය තොරතුරු'!$P$24:$Q$28,2))))</f>
        <v/>
      </c>
      <c r="AZ220" s="167" t="str">
        <f aca="false">IF(O220="","",IF(O220="-","-",IF(UPPER(O220)="AB","+",VLOOKUP(O220,'විෂය තොරතුරු'!$P$24:$Q$28,2))))</f>
        <v/>
      </c>
      <c r="BA220" s="168" t="str">
        <f aca="false">IF(P220="","",IF(P220="-","-",IF(UPPER(P220)="AB","+",VLOOKUP(P220,'විෂය තොරතුරු'!$P$24:$Q$28,2))))</f>
        <v/>
      </c>
      <c r="BB220" s="168" t="str">
        <f aca="false">IF(Q220="","",IF(Q220="-","-",IF(UPPER(Q220)="AB","+",VLOOKUP(Q220,'විෂය තොරතුරු'!$P$24:$Q$28,2))))</f>
        <v/>
      </c>
      <c r="BC220" s="168" t="str">
        <f aca="false">IF(R220="","",IF(R220="-","-",IF(UPPER(R220)="AB","+",VLOOKUP(R220,'විෂය තොරතුරු'!$P$24:$Q$28,2))))</f>
        <v/>
      </c>
      <c r="BD220" s="168" t="str">
        <f aca="false">IF(S220="","",IF(S220="-","-",IF(UPPER(S220)="AB","+",VLOOKUP(S220,'විෂය තොරතුරු'!$P$24:$Q$28,2))))</f>
        <v/>
      </c>
      <c r="BE220" s="168" t="str">
        <f aca="false">IF(T220="","",IF(T220="-","-",IF(UPPER(T220)="AB","+",VLOOKUP(T220,'විෂය තොරතුරු'!$P$24:$Q$28,2))))</f>
        <v/>
      </c>
      <c r="BF220" s="168" t="str">
        <f aca="false">IF(U220="","",IF(U220="-","-",IF(UPPER(U220)="AB","+",VLOOKUP(U220,'විෂය තොරතුරු'!$P$24:$Q$28,2))))</f>
        <v/>
      </c>
      <c r="BG220" s="170" t="str">
        <f aca="false">IF(V220="","",IF(V220="-","-",IF(UPPER(V220)="AB","+",VLOOKUP(V220,'විෂය තොරතුරු'!$P$24:$Q$28,2))))</f>
        <v/>
      </c>
      <c r="BH220" s="171" t="str">
        <f aca="false">IF(W220="","",IF(W220="-","-",IF(UPPER(W220)="AB","+",VLOOKUP(W220,'විෂය තොරතුරු'!$P$24:$Q$28,2))))</f>
        <v/>
      </c>
      <c r="BI220" s="168" t="str">
        <f aca="false">IF(X220="","",IF(X220="-","-",IF(UPPER(X220)="AB","+",VLOOKUP(X220,'විෂය තොරතුරු'!$P$24:$Q$28,2))))</f>
        <v/>
      </c>
      <c r="BJ220" s="168" t="str">
        <f aca="false">IF(Y220="","",IF(Y220="-","-",IF(UPPER(Y220)="AB","+",VLOOKUP(Y220,'විෂය තොරතුරු'!$P$24:$Q$28,2))))</f>
        <v/>
      </c>
      <c r="BK220" s="168" t="str">
        <f aca="false">IF(Z220="","",IF(Z220="-","-",IF(UPPER(Z220)="AB","+",VLOOKUP(Z220,'විෂය තොරතුරු'!$P$24:$Q$28,2))))</f>
        <v/>
      </c>
      <c r="BL220" s="168" t="str">
        <f aca="false">IF(AA220="","",IF(AA220="-","-",IF(UPPER(AA220)="AB","+",VLOOKUP(AA220,'විෂය තොරතුරු'!$P$24:$Q$28,2))))</f>
        <v/>
      </c>
      <c r="BM220" s="168" t="str">
        <f aca="false">IF(AB220="","",IF(AB220="-","-",IF(UPPER(AB220)="AB","+",VLOOKUP(AB220,'විෂය තොරතුරු'!$P$24:$Q$28,2))))</f>
        <v/>
      </c>
      <c r="BN220" s="168" t="str">
        <f aca="false">IF(AC220="","",IF(AC220="-","-",IF(UPPER(AC220)="AB","+",VLOOKUP(AC220,'විෂය තොරතුරු'!$P$24:$Q$28,2))))</f>
        <v/>
      </c>
      <c r="BO220" s="169" t="str">
        <f aca="false">IF(AD220="","",IF(AD220="-","-",IF(UPPER(AD220)="AB","+",VLOOKUP(AD220,'විෂය තොරතුරු'!$P$24:$Q$28,2))))</f>
        <v/>
      </c>
      <c r="BP220" s="171" t="str">
        <f aca="false">IF(AE220="","",IF(AE220="-","-",IF(UPPER(AE220)="AB","+",VLOOKUP(AE220,'විෂය තොරතුරු'!$P$24:$Q$28,2))))</f>
        <v/>
      </c>
      <c r="BQ220" s="168" t="str">
        <f aca="false">IF(AF220="","",IF(AF220="-","-",IF(UPPER(AF220)="AB","+",VLOOKUP(AF220,'විෂය තොරතුරු'!$P$24:$Q$28,2))))</f>
        <v/>
      </c>
      <c r="BR220" s="168" t="str">
        <f aca="false">IF(AG220="","",IF(AG220="-","-",IF(UPPER(AG220)="AB","+",VLOOKUP(AG220,'විෂය තොරතුරු'!$P$24:$Q$28,2))))</f>
        <v/>
      </c>
      <c r="BS220" s="168" t="str">
        <f aca="false">IF(AH220="","",IF(AH220="-","-",IF(UPPER(AH220)="AB","+",VLOOKUP(AH220,'විෂය තොරතුරු'!$P$24:$Q$28,2))))</f>
        <v/>
      </c>
      <c r="BT220" s="168" t="str">
        <f aca="false">IF(AI220="","",IF(AI220="-","-",IF(UPPER(AI220)="AB","+",VLOOKUP(AI220,'විෂය තොරතුරු'!$P$24:$Q$28,2))))</f>
        <v/>
      </c>
      <c r="BU220" s="168" t="str">
        <f aca="false">IF(AJ220="","",IF(AJ220="-","-",IF(UPPER(AJ220)="AB","+",VLOOKUP(AJ220,'විෂය තොරතුරු'!$P$24:$Q$28,2))))</f>
        <v/>
      </c>
      <c r="BV220" s="168" t="str">
        <f aca="false">IF(AK220="","",IF(AK220="-","-",IF(UPPER(AK220)="AB","+",VLOOKUP(AK220,'විෂය තොරතුරු'!$P$24:$Q$28,2))))</f>
        <v/>
      </c>
      <c r="BW220" s="169" t="str">
        <f aca="false">IF(AL220="","",IF(AL220="-","-",IF(UPPER(AL220)="AB","+",VLOOKUP(AL220,'විෂය තොරතුරු'!$P$24:$Q$28,2))))</f>
        <v/>
      </c>
      <c r="BX220" s="171" t="str">
        <f aca="false">IF($B220="","",COUNTIF($AP220:$BW220,"A"))</f>
        <v/>
      </c>
      <c r="BY220" s="171" t="str">
        <f aca="false">IF($B220="","",COUNTIF($AP220:$BW220,"B"))</f>
        <v/>
      </c>
      <c r="BZ220" s="171" t="str">
        <f aca="false">IF($B220="","",COUNTIF($AP220:$BW220,"C"))</f>
        <v/>
      </c>
      <c r="CA220" s="171" t="str">
        <f aca="false">IF($B220="","",COUNTIF($AP220:$BW220,"S"))</f>
        <v/>
      </c>
      <c r="CB220" s="171" t="str">
        <f aca="false">IF($B220="","",COUNTIF($AP220:$BW220,"W"))</f>
        <v/>
      </c>
      <c r="CC220" s="171" t="str">
        <f aca="false">IF(B220="","",SUM(BX220:CA220))</f>
        <v/>
      </c>
      <c r="CD220" s="169" t="str">
        <f aca="false">IF(B220="","",SUM(BX220:BZ220))</f>
        <v/>
      </c>
      <c r="CE220" s="172" t="str">
        <f aca="false">IF(B220="","",IF(AND(CC220&gt;=6,CD220&gt;=3,OR(E220&gt;=35,F220&gt;=35),L220&gt;=35),"6/3 සමත්",IF(AND(CC220&gt;=5,CD220&gt;=3,OR(E220&gt;=35,F220&gt;=35,L220&gt;=35)),"5/3 සමත්",IF(AND(CC220&gt;=4,CD220&gt;=1,OR(E220&gt;=20,F220&gt;=20,L220&gt;=20)),"සමත් කළ හැකි",IF(CB220=9,"W9","අසමත් ?")))))</f>
        <v/>
      </c>
    </row>
    <row r="221" customFormat="false" ht="13.8" hidden="false" customHeight="false" outlineLevel="0" collapsed="false">
      <c r="A221" s="160" t="n">
        <v>36</v>
      </c>
      <c r="B221" s="161"/>
      <c r="C221" s="161"/>
      <c r="D221" s="162"/>
      <c r="E221" s="163"/>
      <c r="F221" s="164"/>
      <c r="G221" s="163"/>
      <c r="H221" s="165"/>
      <c r="I221" s="165"/>
      <c r="J221" s="164"/>
      <c r="K221" s="163"/>
      <c r="L221" s="165"/>
      <c r="M221" s="165"/>
      <c r="N221" s="164"/>
      <c r="O221" s="163"/>
      <c r="P221" s="165"/>
      <c r="Q221" s="165"/>
      <c r="R221" s="165"/>
      <c r="S221" s="165"/>
      <c r="T221" s="165"/>
      <c r="U221" s="165"/>
      <c r="V221" s="164"/>
      <c r="W221" s="163"/>
      <c r="X221" s="165"/>
      <c r="Y221" s="165"/>
      <c r="Z221" s="165"/>
      <c r="AA221" s="165"/>
      <c r="AB221" s="165"/>
      <c r="AC221" s="165"/>
      <c r="AD221" s="164"/>
      <c r="AE221" s="163"/>
      <c r="AF221" s="165"/>
      <c r="AG221" s="165"/>
      <c r="AH221" s="165"/>
      <c r="AI221" s="165"/>
      <c r="AJ221" s="165"/>
      <c r="AK221" s="165"/>
      <c r="AL221" s="166"/>
      <c r="AM221" s="167" t="str">
        <f aca="false">IF(B221="","",SUM(E221:AL221))</f>
        <v/>
      </c>
      <c r="AN221" s="168" t="str">
        <f aca="false">IF(B221="","",AM221/9)</f>
        <v/>
      </c>
      <c r="AO221" s="169" t="str">
        <f aca="false">IF(B221="","",IF(AM221=0,"-",RANK(AM221,$AM$186:$AM$235,0)))</f>
        <v/>
      </c>
      <c r="AP221" s="167" t="str">
        <f aca="false">IF(E221="","",IF(E221="-","-",IF(UPPER(E221)="AB","+",VLOOKUP(E221,'විෂය තොරතුරු'!$P$24:$Q$28,2))))</f>
        <v/>
      </c>
      <c r="AQ221" s="168" t="str">
        <f aca="false">IF(F221="","",IF(F221="-","-",IF(UPPER(F221)="AB","+",VLOOKUP(F221,'විෂය තොරතුරු'!$P$24:$Q$28,2))))</f>
        <v/>
      </c>
      <c r="AR221" s="168" t="str">
        <f aca="false">IF(G221="","",IF(G221="-","-",IF(UPPER(G221)="AB","+",VLOOKUP(G221,'විෂය තොරතුරු'!$P$24:$Q$28,2))))</f>
        <v/>
      </c>
      <c r="AS221" s="168" t="str">
        <f aca="false">IF(H221="","",IF(H221="-","-",IF(UPPER(H221)="AB","+",VLOOKUP(H221,'විෂය තොරතුරු'!$P$24:$Q$28,2))))</f>
        <v/>
      </c>
      <c r="AT221" s="168" t="str">
        <f aca="false">IF(I221="","",IF(I221="-","-",IF(UPPER(I221)="AB","+",VLOOKUP(I221,'විෂය තොරතුරු'!$P$24:$Q$28,2))))</f>
        <v/>
      </c>
      <c r="AU221" s="170" t="str">
        <f aca="false">IF(J221="","",IF(J221="-","-",IF(UPPER(J221)="AB","+",VLOOKUP(J221,'විෂය තොරතුරු'!$P$24:$Q$28,2))))</f>
        <v/>
      </c>
      <c r="AV221" s="171" t="str">
        <f aca="false">IF(K221="","",IF(K221="-","-",IF(UPPER(K221)="AB","+",VLOOKUP(K221,'විෂය තොරතුරු'!$P$24:$Q$28,2))))</f>
        <v/>
      </c>
      <c r="AW221" s="168" t="str">
        <f aca="false">IF(L221="","",IF(L221="-","-",IF(UPPER(L221)="AB","+",VLOOKUP(L221,'විෂය තොරතුරු'!$P$24:$Q$28,2))))</f>
        <v/>
      </c>
      <c r="AX221" s="168" t="str">
        <f aca="false">IF(M221="","",IF(M221="-","-",IF(UPPER(M221)="AB","+",VLOOKUP(M221,'විෂය තොරතුරු'!$P$24:$Q$28,2))))</f>
        <v/>
      </c>
      <c r="AY221" s="169" t="str">
        <f aca="false">IF(N221="","",IF(N221="-","-",IF(UPPER(N221)="AB","+",VLOOKUP(N221,'විෂය තොරතුරු'!$P$24:$Q$28,2))))</f>
        <v/>
      </c>
      <c r="AZ221" s="167" t="str">
        <f aca="false">IF(O221="","",IF(O221="-","-",IF(UPPER(O221)="AB","+",VLOOKUP(O221,'විෂය තොරතුරු'!$P$24:$Q$28,2))))</f>
        <v/>
      </c>
      <c r="BA221" s="168" t="str">
        <f aca="false">IF(P221="","",IF(P221="-","-",IF(UPPER(P221)="AB","+",VLOOKUP(P221,'විෂය තොරතුරු'!$P$24:$Q$28,2))))</f>
        <v/>
      </c>
      <c r="BB221" s="168" t="str">
        <f aca="false">IF(Q221="","",IF(Q221="-","-",IF(UPPER(Q221)="AB","+",VLOOKUP(Q221,'විෂය තොරතුරු'!$P$24:$Q$28,2))))</f>
        <v/>
      </c>
      <c r="BC221" s="168" t="str">
        <f aca="false">IF(R221="","",IF(R221="-","-",IF(UPPER(R221)="AB","+",VLOOKUP(R221,'විෂය තොරතුරු'!$P$24:$Q$28,2))))</f>
        <v/>
      </c>
      <c r="BD221" s="168" t="str">
        <f aca="false">IF(S221="","",IF(S221="-","-",IF(UPPER(S221)="AB","+",VLOOKUP(S221,'විෂය තොරතුරු'!$P$24:$Q$28,2))))</f>
        <v/>
      </c>
      <c r="BE221" s="168" t="str">
        <f aca="false">IF(T221="","",IF(T221="-","-",IF(UPPER(T221)="AB","+",VLOOKUP(T221,'විෂය තොරතුරු'!$P$24:$Q$28,2))))</f>
        <v/>
      </c>
      <c r="BF221" s="168" t="str">
        <f aca="false">IF(U221="","",IF(U221="-","-",IF(UPPER(U221)="AB","+",VLOOKUP(U221,'විෂය තොරතුරු'!$P$24:$Q$28,2))))</f>
        <v/>
      </c>
      <c r="BG221" s="170" t="str">
        <f aca="false">IF(V221="","",IF(V221="-","-",IF(UPPER(V221)="AB","+",VLOOKUP(V221,'විෂය තොරතුරු'!$P$24:$Q$28,2))))</f>
        <v/>
      </c>
      <c r="BH221" s="171" t="str">
        <f aca="false">IF(W221="","",IF(W221="-","-",IF(UPPER(W221)="AB","+",VLOOKUP(W221,'විෂය තොරතුරු'!$P$24:$Q$28,2))))</f>
        <v/>
      </c>
      <c r="BI221" s="168" t="str">
        <f aca="false">IF(X221="","",IF(X221="-","-",IF(UPPER(X221)="AB","+",VLOOKUP(X221,'විෂය තොරතුරු'!$P$24:$Q$28,2))))</f>
        <v/>
      </c>
      <c r="BJ221" s="168" t="str">
        <f aca="false">IF(Y221="","",IF(Y221="-","-",IF(UPPER(Y221)="AB","+",VLOOKUP(Y221,'විෂය තොරතුරු'!$P$24:$Q$28,2))))</f>
        <v/>
      </c>
      <c r="BK221" s="168" t="str">
        <f aca="false">IF(Z221="","",IF(Z221="-","-",IF(UPPER(Z221)="AB","+",VLOOKUP(Z221,'විෂය තොරතුරු'!$P$24:$Q$28,2))))</f>
        <v/>
      </c>
      <c r="BL221" s="168" t="str">
        <f aca="false">IF(AA221="","",IF(AA221="-","-",IF(UPPER(AA221)="AB","+",VLOOKUP(AA221,'විෂය තොරතුරු'!$P$24:$Q$28,2))))</f>
        <v/>
      </c>
      <c r="BM221" s="168" t="str">
        <f aca="false">IF(AB221="","",IF(AB221="-","-",IF(UPPER(AB221)="AB","+",VLOOKUP(AB221,'විෂය තොරතුරු'!$P$24:$Q$28,2))))</f>
        <v/>
      </c>
      <c r="BN221" s="168" t="str">
        <f aca="false">IF(AC221="","",IF(AC221="-","-",IF(UPPER(AC221)="AB","+",VLOOKUP(AC221,'විෂය තොරතුරු'!$P$24:$Q$28,2))))</f>
        <v/>
      </c>
      <c r="BO221" s="169" t="str">
        <f aca="false">IF(AD221="","",IF(AD221="-","-",IF(UPPER(AD221)="AB","+",VLOOKUP(AD221,'විෂය තොරතුරු'!$P$24:$Q$28,2))))</f>
        <v/>
      </c>
      <c r="BP221" s="171" t="str">
        <f aca="false">IF(AE221="","",IF(AE221="-","-",IF(UPPER(AE221)="AB","+",VLOOKUP(AE221,'විෂය තොරතුරු'!$P$24:$Q$28,2))))</f>
        <v/>
      </c>
      <c r="BQ221" s="168" t="str">
        <f aca="false">IF(AF221="","",IF(AF221="-","-",IF(UPPER(AF221)="AB","+",VLOOKUP(AF221,'විෂය තොරතුරු'!$P$24:$Q$28,2))))</f>
        <v/>
      </c>
      <c r="BR221" s="168" t="str">
        <f aca="false">IF(AG221="","",IF(AG221="-","-",IF(UPPER(AG221)="AB","+",VLOOKUP(AG221,'විෂය තොරතුරු'!$P$24:$Q$28,2))))</f>
        <v/>
      </c>
      <c r="BS221" s="168" t="str">
        <f aca="false">IF(AH221="","",IF(AH221="-","-",IF(UPPER(AH221)="AB","+",VLOOKUP(AH221,'විෂය තොරතුරු'!$P$24:$Q$28,2))))</f>
        <v/>
      </c>
      <c r="BT221" s="168" t="str">
        <f aca="false">IF(AI221="","",IF(AI221="-","-",IF(UPPER(AI221)="AB","+",VLOOKUP(AI221,'විෂය තොරතුරු'!$P$24:$Q$28,2))))</f>
        <v/>
      </c>
      <c r="BU221" s="168" t="str">
        <f aca="false">IF(AJ221="","",IF(AJ221="-","-",IF(UPPER(AJ221)="AB","+",VLOOKUP(AJ221,'විෂය තොරතුරු'!$P$24:$Q$28,2))))</f>
        <v/>
      </c>
      <c r="BV221" s="168" t="str">
        <f aca="false">IF(AK221="","",IF(AK221="-","-",IF(UPPER(AK221)="AB","+",VLOOKUP(AK221,'විෂය තොරතුරු'!$P$24:$Q$28,2))))</f>
        <v/>
      </c>
      <c r="BW221" s="169" t="str">
        <f aca="false">IF(AL221="","",IF(AL221="-","-",IF(UPPER(AL221)="AB","+",VLOOKUP(AL221,'විෂය තොරතුරු'!$P$24:$Q$28,2))))</f>
        <v/>
      </c>
      <c r="BX221" s="171" t="str">
        <f aca="false">IF($B221="","",COUNTIF($AP221:$BW221,"A"))</f>
        <v/>
      </c>
      <c r="BY221" s="171" t="str">
        <f aca="false">IF($B221="","",COUNTIF($AP221:$BW221,"B"))</f>
        <v/>
      </c>
      <c r="BZ221" s="171" t="str">
        <f aca="false">IF($B221="","",COUNTIF($AP221:$BW221,"C"))</f>
        <v/>
      </c>
      <c r="CA221" s="171" t="str">
        <f aca="false">IF($B221="","",COUNTIF($AP221:$BW221,"S"))</f>
        <v/>
      </c>
      <c r="CB221" s="171" t="str">
        <f aca="false">IF($B221="","",COUNTIF($AP221:$BW221,"W"))</f>
        <v/>
      </c>
      <c r="CC221" s="171" t="str">
        <f aca="false">IF(B221="","",SUM(BX221:CA221))</f>
        <v/>
      </c>
      <c r="CD221" s="169" t="str">
        <f aca="false">IF(B221="","",SUM(BX221:BZ221))</f>
        <v/>
      </c>
      <c r="CE221" s="172" t="str">
        <f aca="false">IF(B221="","",IF(AND(CC221&gt;=6,CD221&gt;=3,OR(E221&gt;=35,F221&gt;=35),L221&gt;=35),"6/3 සමත්",IF(AND(CC221&gt;=5,CD221&gt;=3,OR(E221&gt;=35,F221&gt;=35,L221&gt;=35)),"5/3 සමත්",IF(AND(CC221&gt;=4,CD221&gt;=1,OR(E221&gt;=20,F221&gt;=20,L221&gt;=20)),"සමත් කළ හැකි",IF(CB221=9,"W9","අසමත් ?")))))</f>
        <v/>
      </c>
    </row>
    <row r="222" customFormat="false" ht="13.8" hidden="false" customHeight="false" outlineLevel="0" collapsed="false">
      <c r="A222" s="160" t="n">
        <v>37</v>
      </c>
      <c r="B222" s="161"/>
      <c r="C222" s="161"/>
      <c r="D222" s="162"/>
      <c r="E222" s="163"/>
      <c r="F222" s="164"/>
      <c r="G222" s="163"/>
      <c r="H222" s="165"/>
      <c r="I222" s="165"/>
      <c r="J222" s="164"/>
      <c r="K222" s="163"/>
      <c r="L222" s="165"/>
      <c r="M222" s="165"/>
      <c r="N222" s="164"/>
      <c r="O222" s="163"/>
      <c r="P222" s="165"/>
      <c r="Q222" s="165"/>
      <c r="R222" s="165"/>
      <c r="S222" s="165"/>
      <c r="T222" s="165"/>
      <c r="U222" s="165"/>
      <c r="V222" s="164"/>
      <c r="W222" s="163"/>
      <c r="X222" s="165"/>
      <c r="Y222" s="165"/>
      <c r="Z222" s="165"/>
      <c r="AA222" s="165"/>
      <c r="AB222" s="165"/>
      <c r="AC222" s="165"/>
      <c r="AD222" s="164"/>
      <c r="AE222" s="163"/>
      <c r="AF222" s="165"/>
      <c r="AG222" s="165"/>
      <c r="AH222" s="165"/>
      <c r="AI222" s="165"/>
      <c r="AJ222" s="165"/>
      <c r="AK222" s="165"/>
      <c r="AL222" s="166"/>
      <c r="AM222" s="167" t="str">
        <f aca="false">IF(B222="","",SUM(E222:AL222))</f>
        <v/>
      </c>
      <c r="AN222" s="168" t="str">
        <f aca="false">IF(B222="","",AM222/9)</f>
        <v/>
      </c>
      <c r="AO222" s="169" t="str">
        <f aca="false">IF(B222="","",IF(AM222=0,"-",RANK(AM222,$AM$186:$AM$235,0)))</f>
        <v/>
      </c>
      <c r="AP222" s="167" t="str">
        <f aca="false">IF(E222="","",IF(E222="-","-",IF(UPPER(E222)="AB","+",VLOOKUP(E222,'විෂය තොරතුරු'!$P$24:$Q$28,2))))</f>
        <v/>
      </c>
      <c r="AQ222" s="168" t="str">
        <f aca="false">IF(F222="","",IF(F222="-","-",IF(UPPER(F222)="AB","+",VLOOKUP(F222,'විෂය තොරතුරු'!$P$24:$Q$28,2))))</f>
        <v/>
      </c>
      <c r="AR222" s="168" t="str">
        <f aca="false">IF(G222="","",IF(G222="-","-",IF(UPPER(G222)="AB","+",VLOOKUP(G222,'විෂය තොරතුරු'!$P$24:$Q$28,2))))</f>
        <v/>
      </c>
      <c r="AS222" s="168" t="str">
        <f aca="false">IF(H222="","",IF(H222="-","-",IF(UPPER(H222)="AB","+",VLOOKUP(H222,'විෂය තොරතුරු'!$P$24:$Q$28,2))))</f>
        <v/>
      </c>
      <c r="AT222" s="168" t="str">
        <f aca="false">IF(I222="","",IF(I222="-","-",IF(UPPER(I222)="AB","+",VLOOKUP(I222,'විෂය තොරතුරු'!$P$24:$Q$28,2))))</f>
        <v/>
      </c>
      <c r="AU222" s="170" t="str">
        <f aca="false">IF(J222="","",IF(J222="-","-",IF(UPPER(J222)="AB","+",VLOOKUP(J222,'විෂය තොරතුරු'!$P$24:$Q$28,2))))</f>
        <v/>
      </c>
      <c r="AV222" s="171" t="str">
        <f aca="false">IF(K222="","",IF(K222="-","-",IF(UPPER(K222)="AB","+",VLOOKUP(K222,'විෂය තොරතුරු'!$P$24:$Q$28,2))))</f>
        <v/>
      </c>
      <c r="AW222" s="168" t="str">
        <f aca="false">IF(L222="","",IF(L222="-","-",IF(UPPER(L222)="AB","+",VLOOKUP(L222,'විෂය තොරතුරු'!$P$24:$Q$28,2))))</f>
        <v/>
      </c>
      <c r="AX222" s="168" t="str">
        <f aca="false">IF(M222="","",IF(M222="-","-",IF(UPPER(M222)="AB","+",VLOOKUP(M222,'විෂය තොරතුරු'!$P$24:$Q$28,2))))</f>
        <v/>
      </c>
      <c r="AY222" s="169" t="str">
        <f aca="false">IF(N222="","",IF(N222="-","-",IF(UPPER(N222)="AB","+",VLOOKUP(N222,'විෂය තොරතුරු'!$P$24:$Q$28,2))))</f>
        <v/>
      </c>
      <c r="AZ222" s="167" t="str">
        <f aca="false">IF(O222="","",IF(O222="-","-",IF(UPPER(O222)="AB","+",VLOOKUP(O222,'විෂය තොරතුරු'!$P$24:$Q$28,2))))</f>
        <v/>
      </c>
      <c r="BA222" s="168" t="str">
        <f aca="false">IF(P222="","",IF(P222="-","-",IF(UPPER(P222)="AB","+",VLOOKUP(P222,'විෂය තොරතුරු'!$P$24:$Q$28,2))))</f>
        <v/>
      </c>
      <c r="BB222" s="168" t="str">
        <f aca="false">IF(Q222="","",IF(Q222="-","-",IF(UPPER(Q222)="AB","+",VLOOKUP(Q222,'විෂය තොරතුරු'!$P$24:$Q$28,2))))</f>
        <v/>
      </c>
      <c r="BC222" s="168" t="str">
        <f aca="false">IF(R222="","",IF(R222="-","-",IF(UPPER(R222)="AB","+",VLOOKUP(R222,'විෂය තොරතුරු'!$P$24:$Q$28,2))))</f>
        <v/>
      </c>
      <c r="BD222" s="168" t="str">
        <f aca="false">IF(S222="","",IF(S222="-","-",IF(UPPER(S222)="AB","+",VLOOKUP(S222,'විෂය තොරතුරු'!$P$24:$Q$28,2))))</f>
        <v/>
      </c>
      <c r="BE222" s="168" t="str">
        <f aca="false">IF(T222="","",IF(T222="-","-",IF(UPPER(T222)="AB","+",VLOOKUP(T222,'විෂය තොරතුරු'!$P$24:$Q$28,2))))</f>
        <v/>
      </c>
      <c r="BF222" s="168" t="str">
        <f aca="false">IF(U222="","",IF(U222="-","-",IF(UPPER(U222)="AB","+",VLOOKUP(U222,'විෂය තොරතුරු'!$P$24:$Q$28,2))))</f>
        <v/>
      </c>
      <c r="BG222" s="170" t="str">
        <f aca="false">IF(V222="","",IF(V222="-","-",IF(UPPER(V222)="AB","+",VLOOKUP(V222,'විෂය තොරතුරු'!$P$24:$Q$28,2))))</f>
        <v/>
      </c>
      <c r="BH222" s="171" t="str">
        <f aca="false">IF(W222="","",IF(W222="-","-",IF(UPPER(W222)="AB","+",VLOOKUP(W222,'විෂය තොරතුරු'!$P$24:$Q$28,2))))</f>
        <v/>
      </c>
      <c r="BI222" s="168" t="str">
        <f aca="false">IF(X222="","",IF(X222="-","-",IF(UPPER(X222)="AB","+",VLOOKUP(X222,'විෂය තොරතුරු'!$P$24:$Q$28,2))))</f>
        <v/>
      </c>
      <c r="BJ222" s="168" t="str">
        <f aca="false">IF(Y222="","",IF(Y222="-","-",IF(UPPER(Y222)="AB","+",VLOOKUP(Y222,'විෂය තොරතුරු'!$P$24:$Q$28,2))))</f>
        <v/>
      </c>
      <c r="BK222" s="168" t="str">
        <f aca="false">IF(Z222="","",IF(Z222="-","-",IF(UPPER(Z222)="AB","+",VLOOKUP(Z222,'විෂය තොරතුරු'!$P$24:$Q$28,2))))</f>
        <v/>
      </c>
      <c r="BL222" s="168" t="str">
        <f aca="false">IF(AA222="","",IF(AA222="-","-",IF(UPPER(AA222)="AB","+",VLOOKUP(AA222,'විෂය තොරතුරු'!$P$24:$Q$28,2))))</f>
        <v/>
      </c>
      <c r="BM222" s="168" t="str">
        <f aca="false">IF(AB222="","",IF(AB222="-","-",IF(UPPER(AB222)="AB","+",VLOOKUP(AB222,'විෂය තොරතුරු'!$P$24:$Q$28,2))))</f>
        <v/>
      </c>
      <c r="BN222" s="168" t="str">
        <f aca="false">IF(AC222="","",IF(AC222="-","-",IF(UPPER(AC222)="AB","+",VLOOKUP(AC222,'විෂය තොරතුරු'!$P$24:$Q$28,2))))</f>
        <v/>
      </c>
      <c r="BO222" s="169" t="str">
        <f aca="false">IF(AD222="","",IF(AD222="-","-",IF(UPPER(AD222)="AB","+",VLOOKUP(AD222,'විෂය තොරතුරු'!$P$24:$Q$28,2))))</f>
        <v/>
      </c>
      <c r="BP222" s="171" t="str">
        <f aca="false">IF(AE222="","",IF(AE222="-","-",IF(UPPER(AE222)="AB","+",VLOOKUP(AE222,'විෂය තොරතුරු'!$P$24:$Q$28,2))))</f>
        <v/>
      </c>
      <c r="BQ222" s="168" t="str">
        <f aca="false">IF(AF222="","",IF(AF222="-","-",IF(UPPER(AF222)="AB","+",VLOOKUP(AF222,'විෂය තොරතුරු'!$P$24:$Q$28,2))))</f>
        <v/>
      </c>
      <c r="BR222" s="168" t="str">
        <f aca="false">IF(AG222="","",IF(AG222="-","-",IF(UPPER(AG222)="AB","+",VLOOKUP(AG222,'විෂය තොරතුරු'!$P$24:$Q$28,2))))</f>
        <v/>
      </c>
      <c r="BS222" s="168" t="str">
        <f aca="false">IF(AH222="","",IF(AH222="-","-",IF(UPPER(AH222)="AB","+",VLOOKUP(AH222,'විෂය තොරතුරු'!$P$24:$Q$28,2))))</f>
        <v/>
      </c>
      <c r="BT222" s="168" t="str">
        <f aca="false">IF(AI222="","",IF(AI222="-","-",IF(UPPER(AI222)="AB","+",VLOOKUP(AI222,'විෂය තොරතුරු'!$P$24:$Q$28,2))))</f>
        <v/>
      </c>
      <c r="BU222" s="168" t="str">
        <f aca="false">IF(AJ222="","",IF(AJ222="-","-",IF(UPPER(AJ222)="AB","+",VLOOKUP(AJ222,'විෂය තොරතුරු'!$P$24:$Q$28,2))))</f>
        <v/>
      </c>
      <c r="BV222" s="168" t="str">
        <f aca="false">IF(AK222="","",IF(AK222="-","-",IF(UPPER(AK222)="AB","+",VLOOKUP(AK222,'විෂය තොරතුරු'!$P$24:$Q$28,2))))</f>
        <v/>
      </c>
      <c r="BW222" s="169" t="str">
        <f aca="false">IF(AL222="","",IF(AL222="-","-",IF(UPPER(AL222)="AB","+",VLOOKUP(AL222,'විෂය තොරතුරු'!$P$24:$Q$28,2))))</f>
        <v/>
      </c>
      <c r="BX222" s="171" t="str">
        <f aca="false">IF($B222="","",COUNTIF($AP222:$BW222,"A"))</f>
        <v/>
      </c>
      <c r="BY222" s="171" t="str">
        <f aca="false">IF($B222="","",COUNTIF($AP222:$BW222,"B"))</f>
        <v/>
      </c>
      <c r="BZ222" s="171" t="str">
        <f aca="false">IF($B222="","",COUNTIF($AP222:$BW222,"C"))</f>
        <v/>
      </c>
      <c r="CA222" s="171" t="str">
        <f aca="false">IF($B222="","",COUNTIF($AP222:$BW222,"S"))</f>
        <v/>
      </c>
      <c r="CB222" s="171" t="str">
        <f aca="false">IF($B222="","",COUNTIF($AP222:$BW222,"W"))</f>
        <v/>
      </c>
      <c r="CC222" s="171" t="str">
        <f aca="false">IF(B222="","",SUM(BX222:CA222))</f>
        <v/>
      </c>
      <c r="CD222" s="169" t="str">
        <f aca="false">IF(B222="","",SUM(BX222:BZ222))</f>
        <v/>
      </c>
      <c r="CE222" s="172" t="str">
        <f aca="false">IF(B222="","",IF(AND(CC222&gt;=6,CD222&gt;=3,OR(E222&gt;=35,F222&gt;=35),L222&gt;=35),"6/3 සමත්",IF(AND(CC222&gt;=5,CD222&gt;=3,OR(E222&gt;=35,F222&gt;=35,L222&gt;=35)),"5/3 සමත්",IF(AND(CC222&gt;=4,CD222&gt;=1,OR(E222&gt;=20,F222&gt;=20,L222&gt;=20)),"සමත් කළ හැකි",IF(CB222=9,"W9","අසමත් ?")))))</f>
        <v/>
      </c>
    </row>
    <row r="223" customFormat="false" ht="13.8" hidden="false" customHeight="false" outlineLevel="0" collapsed="false">
      <c r="A223" s="160" t="n">
        <v>38</v>
      </c>
      <c r="B223" s="161"/>
      <c r="C223" s="161"/>
      <c r="D223" s="162"/>
      <c r="E223" s="163"/>
      <c r="F223" s="164"/>
      <c r="G223" s="163"/>
      <c r="H223" s="165"/>
      <c r="I223" s="165"/>
      <c r="J223" s="164"/>
      <c r="K223" s="163"/>
      <c r="L223" s="165"/>
      <c r="M223" s="165"/>
      <c r="N223" s="164"/>
      <c r="O223" s="163"/>
      <c r="P223" s="165"/>
      <c r="Q223" s="165"/>
      <c r="R223" s="165"/>
      <c r="S223" s="165"/>
      <c r="T223" s="165"/>
      <c r="U223" s="165"/>
      <c r="V223" s="164"/>
      <c r="W223" s="163"/>
      <c r="X223" s="165"/>
      <c r="Y223" s="165"/>
      <c r="Z223" s="165"/>
      <c r="AA223" s="165"/>
      <c r="AB223" s="165"/>
      <c r="AC223" s="165"/>
      <c r="AD223" s="164"/>
      <c r="AE223" s="163"/>
      <c r="AF223" s="165"/>
      <c r="AG223" s="165"/>
      <c r="AH223" s="165"/>
      <c r="AI223" s="165"/>
      <c r="AJ223" s="165"/>
      <c r="AK223" s="165"/>
      <c r="AL223" s="166"/>
      <c r="AM223" s="167" t="str">
        <f aca="false">IF(B223="","",SUM(E223:AL223))</f>
        <v/>
      </c>
      <c r="AN223" s="168" t="str">
        <f aca="false">IF(B223="","",AM223/9)</f>
        <v/>
      </c>
      <c r="AO223" s="169" t="str">
        <f aca="false">IF(B223="","",IF(AM223=0,"-",RANK(AM223,$AM$186:$AM$235,0)))</f>
        <v/>
      </c>
      <c r="AP223" s="167" t="str">
        <f aca="false">IF(E223="","",IF(E223="-","-",IF(UPPER(E223)="AB","+",VLOOKUP(E223,'විෂය තොරතුරු'!$P$24:$Q$28,2))))</f>
        <v/>
      </c>
      <c r="AQ223" s="168" t="str">
        <f aca="false">IF(F223="","",IF(F223="-","-",IF(UPPER(F223)="AB","+",VLOOKUP(F223,'විෂය තොරතුරු'!$P$24:$Q$28,2))))</f>
        <v/>
      </c>
      <c r="AR223" s="168" t="str">
        <f aca="false">IF(G223="","",IF(G223="-","-",IF(UPPER(G223)="AB","+",VLOOKUP(G223,'විෂය තොරතුරු'!$P$24:$Q$28,2))))</f>
        <v/>
      </c>
      <c r="AS223" s="168" t="str">
        <f aca="false">IF(H223="","",IF(H223="-","-",IF(UPPER(H223)="AB","+",VLOOKUP(H223,'විෂය තොරතුරු'!$P$24:$Q$28,2))))</f>
        <v/>
      </c>
      <c r="AT223" s="168" t="str">
        <f aca="false">IF(I223="","",IF(I223="-","-",IF(UPPER(I223)="AB","+",VLOOKUP(I223,'විෂය තොරතුරු'!$P$24:$Q$28,2))))</f>
        <v/>
      </c>
      <c r="AU223" s="170" t="str">
        <f aca="false">IF(J223="","",IF(J223="-","-",IF(UPPER(J223)="AB","+",VLOOKUP(J223,'විෂය තොරතුරු'!$P$24:$Q$28,2))))</f>
        <v/>
      </c>
      <c r="AV223" s="171" t="str">
        <f aca="false">IF(K223="","",IF(K223="-","-",IF(UPPER(K223)="AB","+",VLOOKUP(K223,'විෂය තොරතුරු'!$P$24:$Q$28,2))))</f>
        <v/>
      </c>
      <c r="AW223" s="168" t="str">
        <f aca="false">IF(L223="","",IF(L223="-","-",IF(UPPER(L223)="AB","+",VLOOKUP(L223,'විෂය තොරතුරු'!$P$24:$Q$28,2))))</f>
        <v/>
      </c>
      <c r="AX223" s="168" t="str">
        <f aca="false">IF(M223="","",IF(M223="-","-",IF(UPPER(M223)="AB","+",VLOOKUP(M223,'විෂය තොරතුරු'!$P$24:$Q$28,2))))</f>
        <v/>
      </c>
      <c r="AY223" s="169" t="str">
        <f aca="false">IF(N223="","",IF(N223="-","-",IF(UPPER(N223)="AB","+",VLOOKUP(N223,'විෂය තොරතුරු'!$P$24:$Q$28,2))))</f>
        <v/>
      </c>
      <c r="AZ223" s="167" t="str">
        <f aca="false">IF(O223="","",IF(O223="-","-",IF(UPPER(O223)="AB","+",VLOOKUP(O223,'විෂය තොරතුරු'!$P$24:$Q$28,2))))</f>
        <v/>
      </c>
      <c r="BA223" s="168" t="str">
        <f aca="false">IF(P223="","",IF(P223="-","-",IF(UPPER(P223)="AB","+",VLOOKUP(P223,'විෂය තොරතුරු'!$P$24:$Q$28,2))))</f>
        <v/>
      </c>
      <c r="BB223" s="168" t="str">
        <f aca="false">IF(Q223="","",IF(Q223="-","-",IF(UPPER(Q223)="AB","+",VLOOKUP(Q223,'විෂය තොරතුරු'!$P$24:$Q$28,2))))</f>
        <v/>
      </c>
      <c r="BC223" s="168" t="str">
        <f aca="false">IF(R223="","",IF(R223="-","-",IF(UPPER(R223)="AB","+",VLOOKUP(R223,'විෂය තොරතුරු'!$P$24:$Q$28,2))))</f>
        <v/>
      </c>
      <c r="BD223" s="168" t="str">
        <f aca="false">IF(S223="","",IF(S223="-","-",IF(UPPER(S223)="AB","+",VLOOKUP(S223,'විෂය තොරතුරු'!$P$24:$Q$28,2))))</f>
        <v/>
      </c>
      <c r="BE223" s="168" t="str">
        <f aca="false">IF(T223="","",IF(T223="-","-",IF(UPPER(T223)="AB","+",VLOOKUP(T223,'විෂය තොරතුරු'!$P$24:$Q$28,2))))</f>
        <v/>
      </c>
      <c r="BF223" s="168" t="str">
        <f aca="false">IF(U223="","",IF(U223="-","-",IF(UPPER(U223)="AB","+",VLOOKUP(U223,'විෂය තොරතුරු'!$P$24:$Q$28,2))))</f>
        <v/>
      </c>
      <c r="BG223" s="170" t="str">
        <f aca="false">IF(V223="","",IF(V223="-","-",IF(UPPER(V223)="AB","+",VLOOKUP(V223,'විෂය තොරතුරු'!$P$24:$Q$28,2))))</f>
        <v/>
      </c>
      <c r="BH223" s="171" t="str">
        <f aca="false">IF(W223="","",IF(W223="-","-",IF(UPPER(W223)="AB","+",VLOOKUP(W223,'විෂය තොරතුරු'!$P$24:$Q$28,2))))</f>
        <v/>
      </c>
      <c r="BI223" s="168" t="str">
        <f aca="false">IF(X223="","",IF(X223="-","-",IF(UPPER(X223)="AB","+",VLOOKUP(X223,'විෂය තොරතුරු'!$P$24:$Q$28,2))))</f>
        <v/>
      </c>
      <c r="BJ223" s="168" t="str">
        <f aca="false">IF(Y223="","",IF(Y223="-","-",IF(UPPER(Y223)="AB","+",VLOOKUP(Y223,'විෂය තොරතුරු'!$P$24:$Q$28,2))))</f>
        <v/>
      </c>
      <c r="BK223" s="168" t="str">
        <f aca="false">IF(Z223="","",IF(Z223="-","-",IF(UPPER(Z223)="AB","+",VLOOKUP(Z223,'විෂය තොරතුරු'!$P$24:$Q$28,2))))</f>
        <v/>
      </c>
      <c r="BL223" s="168" t="str">
        <f aca="false">IF(AA223="","",IF(AA223="-","-",IF(UPPER(AA223)="AB","+",VLOOKUP(AA223,'විෂය තොරතුරු'!$P$24:$Q$28,2))))</f>
        <v/>
      </c>
      <c r="BM223" s="168" t="str">
        <f aca="false">IF(AB223="","",IF(AB223="-","-",IF(UPPER(AB223)="AB","+",VLOOKUP(AB223,'විෂය තොරතුරු'!$P$24:$Q$28,2))))</f>
        <v/>
      </c>
      <c r="BN223" s="168" t="str">
        <f aca="false">IF(AC223="","",IF(AC223="-","-",IF(UPPER(AC223)="AB","+",VLOOKUP(AC223,'විෂය තොරතුරු'!$P$24:$Q$28,2))))</f>
        <v/>
      </c>
      <c r="BO223" s="169" t="str">
        <f aca="false">IF(AD223="","",IF(AD223="-","-",IF(UPPER(AD223)="AB","+",VLOOKUP(AD223,'විෂය තොරතුරු'!$P$24:$Q$28,2))))</f>
        <v/>
      </c>
      <c r="BP223" s="171" t="str">
        <f aca="false">IF(AE223="","",IF(AE223="-","-",IF(UPPER(AE223)="AB","+",VLOOKUP(AE223,'විෂය තොරතුරු'!$P$24:$Q$28,2))))</f>
        <v/>
      </c>
      <c r="BQ223" s="168" t="str">
        <f aca="false">IF(AF223="","",IF(AF223="-","-",IF(UPPER(AF223)="AB","+",VLOOKUP(AF223,'විෂය තොරතුරු'!$P$24:$Q$28,2))))</f>
        <v/>
      </c>
      <c r="BR223" s="168" t="str">
        <f aca="false">IF(AG223="","",IF(AG223="-","-",IF(UPPER(AG223)="AB","+",VLOOKUP(AG223,'විෂය තොරතුරු'!$P$24:$Q$28,2))))</f>
        <v/>
      </c>
      <c r="BS223" s="168" t="str">
        <f aca="false">IF(AH223="","",IF(AH223="-","-",IF(UPPER(AH223)="AB","+",VLOOKUP(AH223,'විෂය තොරතුරු'!$P$24:$Q$28,2))))</f>
        <v/>
      </c>
      <c r="BT223" s="168" t="str">
        <f aca="false">IF(AI223="","",IF(AI223="-","-",IF(UPPER(AI223)="AB","+",VLOOKUP(AI223,'විෂය තොරතුරු'!$P$24:$Q$28,2))))</f>
        <v/>
      </c>
      <c r="BU223" s="168" t="str">
        <f aca="false">IF(AJ223="","",IF(AJ223="-","-",IF(UPPER(AJ223)="AB","+",VLOOKUP(AJ223,'විෂය තොරතුරු'!$P$24:$Q$28,2))))</f>
        <v/>
      </c>
      <c r="BV223" s="168" t="str">
        <f aca="false">IF(AK223="","",IF(AK223="-","-",IF(UPPER(AK223)="AB","+",VLOOKUP(AK223,'විෂය තොරතුරු'!$P$24:$Q$28,2))))</f>
        <v/>
      </c>
      <c r="BW223" s="169" t="str">
        <f aca="false">IF(AL223="","",IF(AL223="-","-",IF(UPPER(AL223)="AB","+",VLOOKUP(AL223,'විෂය තොරතුරු'!$P$24:$Q$28,2))))</f>
        <v/>
      </c>
      <c r="BX223" s="171" t="str">
        <f aca="false">IF($B223="","",COUNTIF($AP223:$BW223,"A"))</f>
        <v/>
      </c>
      <c r="BY223" s="171" t="str">
        <f aca="false">IF($B223="","",COUNTIF($AP223:$BW223,"B"))</f>
        <v/>
      </c>
      <c r="BZ223" s="171" t="str">
        <f aca="false">IF($B223="","",COUNTIF($AP223:$BW223,"C"))</f>
        <v/>
      </c>
      <c r="CA223" s="171" t="str">
        <f aca="false">IF($B223="","",COUNTIF($AP223:$BW223,"S"))</f>
        <v/>
      </c>
      <c r="CB223" s="171" t="str">
        <f aca="false">IF($B223="","",COUNTIF($AP223:$BW223,"W"))</f>
        <v/>
      </c>
      <c r="CC223" s="171" t="str">
        <f aca="false">IF(B223="","",SUM(BX223:CA223))</f>
        <v/>
      </c>
      <c r="CD223" s="169" t="str">
        <f aca="false">IF(B223="","",SUM(BX223:BZ223))</f>
        <v/>
      </c>
      <c r="CE223" s="172" t="str">
        <f aca="false">IF(B223="","",IF(AND(CC223&gt;=6,CD223&gt;=3,OR(E223&gt;=35,F223&gt;=35),L223&gt;=35),"6/3 සමත්",IF(AND(CC223&gt;=5,CD223&gt;=3,OR(E223&gt;=35,F223&gt;=35,L223&gt;=35)),"5/3 සමත්",IF(AND(CC223&gt;=4,CD223&gt;=1,OR(E223&gt;=20,F223&gt;=20,L223&gt;=20)),"සමත් කළ හැකි",IF(CB223=9,"W9","අසමත් ?")))))</f>
        <v/>
      </c>
    </row>
    <row r="224" customFormat="false" ht="13.8" hidden="false" customHeight="false" outlineLevel="0" collapsed="false">
      <c r="A224" s="160" t="n">
        <v>39</v>
      </c>
      <c r="B224" s="161"/>
      <c r="C224" s="161"/>
      <c r="D224" s="162"/>
      <c r="E224" s="163"/>
      <c r="F224" s="164"/>
      <c r="G224" s="163"/>
      <c r="H224" s="165"/>
      <c r="I224" s="165"/>
      <c r="J224" s="164"/>
      <c r="K224" s="163"/>
      <c r="L224" s="165"/>
      <c r="M224" s="165"/>
      <c r="N224" s="164"/>
      <c r="O224" s="163"/>
      <c r="P224" s="165"/>
      <c r="Q224" s="165"/>
      <c r="R224" s="165"/>
      <c r="S224" s="165"/>
      <c r="T224" s="165"/>
      <c r="U224" s="165"/>
      <c r="V224" s="164"/>
      <c r="W224" s="163"/>
      <c r="X224" s="165"/>
      <c r="Y224" s="165"/>
      <c r="Z224" s="165"/>
      <c r="AA224" s="165"/>
      <c r="AB224" s="165"/>
      <c r="AC224" s="165"/>
      <c r="AD224" s="164"/>
      <c r="AE224" s="163"/>
      <c r="AF224" s="165"/>
      <c r="AG224" s="165"/>
      <c r="AH224" s="165"/>
      <c r="AI224" s="165"/>
      <c r="AJ224" s="165"/>
      <c r="AK224" s="165"/>
      <c r="AL224" s="166"/>
      <c r="AM224" s="167" t="str">
        <f aca="false">IF(B224="","",SUM(E224:AL224))</f>
        <v/>
      </c>
      <c r="AN224" s="168" t="str">
        <f aca="false">IF(B224="","",AM224/9)</f>
        <v/>
      </c>
      <c r="AO224" s="169" t="str">
        <f aca="false">IF(B224="","",IF(AM224=0,"-",RANK(AM224,$AM$186:$AM$235,0)))</f>
        <v/>
      </c>
      <c r="AP224" s="167" t="str">
        <f aca="false">IF(E224="","",IF(E224="-","-",IF(UPPER(E224)="AB","+",VLOOKUP(E224,'විෂය තොරතුරු'!$P$24:$Q$28,2))))</f>
        <v/>
      </c>
      <c r="AQ224" s="168" t="str">
        <f aca="false">IF(F224="","",IF(F224="-","-",IF(UPPER(F224)="AB","+",VLOOKUP(F224,'විෂය තොරතුරු'!$P$24:$Q$28,2))))</f>
        <v/>
      </c>
      <c r="AR224" s="168" t="str">
        <f aca="false">IF(G224="","",IF(G224="-","-",IF(UPPER(G224)="AB","+",VLOOKUP(G224,'විෂය තොරතුරු'!$P$24:$Q$28,2))))</f>
        <v/>
      </c>
      <c r="AS224" s="168" t="str">
        <f aca="false">IF(H224="","",IF(H224="-","-",IF(UPPER(H224)="AB","+",VLOOKUP(H224,'විෂය තොරතුරු'!$P$24:$Q$28,2))))</f>
        <v/>
      </c>
      <c r="AT224" s="168" t="str">
        <f aca="false">IF(I224="","",IF(I224="-","-",IF(UPPER(I224)="AB","+",VLOOKUP(I224,'විෂය තොරතුරු'!$P$24:$Q$28,2))))</f>
        <v/>
      </c>
      <c r="AU224" s="170" t="str">
        <f aca="false">IF(J224="","",IF(J224="-","-",IF(UPPER(J224)="AB","+",VLOOKUP(J224,'විෂය තොරතුරු'!$P$24:$Q$28,2))))</f>
        <v/>
      </c>
      <c r="AV224" s="171" t="str">
        <f aca="false">IF(K224="","",IF(K224="-","-",IF(UPPER(K224)="AB","+",VLOOKUP(K224,'විෂය තොරතුරු'!$P$24:$Q$28,2))))</f>
        <v/>
      </c>
      <c r="AW224" s="168" t="str">
        <f aca="false">IF(L224="","",IF(L224="-","-",IF(UPPER(L224)="AB","+",VLOOKUP(L224,'විෂය තොරතුරු'!$P$24:$Q$28,2))))</f>
        <v/>
      </c>
      <c r="AX224" s="168" t="str">
        <f aca="false">IF(M224="","",IF(M224="-","-",IF(UPPER(M224)="AB","+",VLOOKUP(M224,'විෂය තොරතුරු'!$P$24:$Q$28,2))))</f>
        <v/>
      </c>
      <c r="AY224" s="169" t="str">
        <f aca="false">IF(N224="","",IF(N224="-","-",IF(UPPER(N224)="AB","+",VLOOKUP(N224,'විෂය තොරතුරු'!$P$24:$Q$28,2))))</f>
        <v/>
      </c>
      <c r="AZ224" s="167" t="str">
        <f aca="false">IF(O224="","",IF(O224="-","-",IF(UPPER(O224)="AB","+",VLOOKUP(O224,'විෂය තොරතුරු'!$P$24:$Q$28,2))))</f>
        <v/>
      </c>
      <c r="BA224" s="168" t="str">
        <f aca="false">IF(P224="","",IF(P224="-","-",IF(UPPER(P224)="AB","+",VLOOKUP(P224,'විෂය තොරතුරු'!$P$24:$Q$28,2))))</f>
        <v/>
      </c>
      <c r="BB224" s="168" t="str">
        <f aca="false">IF(Q224="","",IF(Q224="-","-",IF(UPPER(Q224)="AB","+",VLOOKUP(Q224,'විෂය තොරතුරු'!$P$24:$Q$28,2))))</f>
        <v/>
      </c>
      <c r="BC224" s="168" t="str">
        <f aca="false">IF(R224="","",IF(R224="-","-",IF(UPPER(R224)="AB","+",VLOOKUP(R224,'විෂය තොරතුරු'!$P$24:$Q$28,2))))</f>
        <v/>
      </c>
      <c r="BD224" s="168" t="str">
        <f aca="false">IF(S224="","",IF(S224="-","-",IF(UPPER(S224)="AB","+",VLOOKUP(S224,'විෂය තොරතුරු'!$P$24:$Q$28,2))))</f>
        <v/>
      </c>
      <c r="BE224" s="168" t="str">
        <f aca="false">IF(T224="","",IF(T224="-","-",IF(UPPER(T224)="AB","+",VLOOKUP(T224,'විෂය තොරතුරු'!$P$24:$Q$28,2))))</f>
        <v/>
      </c>
      <c r="BF224" s="168" t="str">
        <f aca="false">IF(U224="","",IF(U224="-","-",IF(UPPER(U224)="AB","+",VLOOKUP(U224,'විෂය තොරතුරු'!$P$24:$Q$28,2))))</f>
        <v/>
      </c>
      <c r="BG224" s="170" t="str">
        <f aca="false">IF(V224="","",IF(V224="-","-",IF(UPPER(V224)="AB","+",VLOOKUP(V224,'විෂය තොරතුරු'!$P$24:$Q$28,2))))</f>
        <v/>
      </c>
      <c r="BH224" s="171" t="str">
        <f aca="false">IF(W224="","",IF(W224="-","-",IF(UPPER(W224)="AB","+",VLOOKUP(W224,'විෂය තොරතුරු'!$P$24:$Q$28,2))))</f>
        <v/>
      </c>
      <c r="BI224" s="168" t="str">
        <f aca="false">IF(X224="","",IF(X224="-","-",IF(UPPER(X224)="AB","+",VLOOKUP(X224,'විෂය තොරතුරු'!$P$24:$Q$28,2))))</f>
        <v/>
      </c>
      <c r="BJ224" s="168" t="str">
        <f aca="false">IF(Y224="","",IF(Y224="-","-",IF(UPPER(Y224)="AB","+",VLOOKUP(Y224,'විෂය තොරතුරු'!$P$24:$Q$28,2))))</f>
        <v/>
      </c>
      <c r="BK224" s="168" t="str">
        <f aca="false">IF(Z224="","",IF(Z224="-","-",IF(UPPER(Z224)="AB","+",VLOOKUP(Z224,'විෂය තොරතුරු'!$P$24:$Q$28,2))))</f>
        <v/>
      </c>
      <c r="BL224" s="168" t="str">
        <f aca="false">IF(AA224="","",IF(AA224="-","-",IF(UPPER(AA224)="AB","+",VLOOKUP(AA224,'විෂය තොරතුරු'!$P$24:$Q$28,2))))</f>
        <v/>
      </c>
      <c r="BM224" s="168" t="str">
        <f aca="false">IF(AB224="","",IF(AB224="-","-",IF(UPPER(AB224)="AB","+",VLOOKUP(AB224,'විෂය තොරතුරු'!$P$24:$Q$28,2))))</f>
        <v/>
      </c>
      <c r="BN224" s="168" t="str">
        <f aca="false">IF(AC224="","",IF(AC224="-","-",IF(UPPER(AC224)="AB","+",VLOOKUP(AC224,'විෂය තොරතුරු'!$P$24:$Q$28,2))))</f>
        <v/>
      </c>
      <c r="BO224" s="169" t="str">
        <f aca="false">IF(AD224="","",IF(AD224="-","-",IF(UPPER(AD224)="AB","+",VLOOKUP(AD224,'විෂය තොරතුරු'!$P$24:$Q$28,2))))</f>
        <v/>
      </c>
      <c r="BP224" s="171" t="str">
        <f aca="false">IF(AE224="","",IF(AE224="-","-",IF(UPPER(AE224)="AB","+",VLOOKUP(AE224,'විෂය තොරතුරු'!$P$24:$Q$28,2))))</f>
        <v/>
      </c>
      <c r="BQ224" s="168" t="str">
        <f aca="false">IF(AF224="","",IF(AF224="-","-",IF(UPPER(AF224)="AB","+",VLOOKUP(AF224,'විෂය තොරතුරු'!$P$24:$Q$28,2))))</f>
        <v/>
      </c>
      <c r="BR224" s="168" t="str">
        <f aca="false">IF(AG224="","",IF(AG224="-","-",IF(UPPER(AG224)="AB","+",VLOOKUP(AG224,'විෂය තොරතුරු'!$P$24:$Q$28,2))))</f>
        <v/>
      </c>
      <c r="BS224" s="168" t="str">
        <f aca="false">IF(AH224="","",IF(AH224="-","-",IF(UPPER(AH224)="AB","+",VLOOKUP(AH224,'විෂය තොරතුරු'!$P$24:$Q$28,2))))</f>
        <v/>
      </c>
      <c r="BT224" s="168" t="str">
        <f aca="false">IF(AI224="","",IF(AI224="-","-",IF(UPPER(AI224)="AB","+",VLOOKUP(AI224,'විෂය තොරතුරු'!$P$24:$Q$28,2))))</f>
        <v/>
      </c>
      <c r="BU224" s="168" t="str">
        <f aca="false">IF(AJ224="","",IF(AJ224="-","-",IF(UPPER(AJ224)="AB","+",VLOOKUP(AJ224,'විෂය තොරතුරු'!$P$24:$Q$28,2))))</f>
        <v/>
      </c>
      <c r="BV224" s="168" t="str">
        <f aca="false">IF(AK224="","",IF(AK224="-","-",IF(UPPER(AK224)="AB","+",VLOOKUP(AK224,'විෂය තොරතුරු'!$P$24:$Q$28,2))))</f>
        <v/>
      </c>
      <c r="BW224" s="169" t="str">
        <f aca="false">IF(AL224="","",IF(AL224="-","-",IF(UPPER(AL224)="AB","+",VLOOKUP(AL224,'විෂය තොරතුරු'!$P$24:$Q$28,2))))</f>
        <v/>
      </c>
      <c r="BX224" s="171" t="str">
        <f aca="false">IF($B224="","",COUNTIF($AP224:$BW224,"A"))</f>
        <v/>
      </c>
      <c r="BY224" s="171" t="str">
        <f aca="false">IF($B224="","",COUNTIF($AP224:$BW224,"B"))</f>
        <v/>
      </c>
      <c r="BZ224" s="171" t="str">
        <f aca="false">IF($B224="","",COUNTIF($AP224:$BW224,"C"))</f>
        <v/>
      </c>
      <c r="CA224" s="171" t="str">
        <f aca="false">IF($B224="","",COUNTIF($AP224:$BW224,"S"))</f>
        <v/>
      </c>
      <c r="CB224" s="171" t="str">
        <f aca="false">IF($B224="","",COUNTIF($AP224:$BW224,"W"))</f>
        <v/>
      </c>
      <c r="CC224" s="171" t="str">
        <f aca="false">IF(B224="","",SUM(BX224:CA224))</f>
        <v/>
      </c>
      <c r="CD224" s="169" t="str">
        <f aca="false">IF(B224="","",SUM(BX224:BZ224))</f>
        <v/>
      </c>
      <c r="CE224" s="172" t="str">
        <f aca="false">IF(B224="","",IF(AND(CC224&gt;=6,CD224&gt;=3,OR(E224&gt;=35,F224&gt;=35),L224&gt;=35),"6/3 සමත්",IF(AND(CC224&gt;=5,CD224&gt;=3,OR(E224&gt;=35,F224&gt;=35,L224&gt;=35)),"5/3 සමත්",IF(AND(CC224&gt;=4,CD224&gt;=1,OR(E224&gt;=20,F224&gt;=20,L224&gt;=20)),"සමත් කළ හැකි",IF(CB224=9,"W9","අසමත් ?")))))</f>
        <v/>
      </c>
    </row>
    <row r="225" customFormat="false" ht="13.8" hidden="false" customHeight="false" outlineLevel="0" collapsed="false">
      <c r="A225" s="160" t="n">
        <v>40</v>
      </c>
      <c r="B225" s="161"/>
      <c r="C225" s="161"/>
      <c r="D225" s="162"/>
      <c r="E225" s="163"/>
      <c r="F225" s="164"/>
      <c r="G225" s="163"/>
      <c r="H225" s="165"/>
      <c r="I225" s="165"/>
      <c r="J225" s="164"/>
      <c r="K225" s="163"/>
      <c r="L225" s="165"/>
      <c r="M225" s="165"/>
      <c r="N225" s="164"/>
      <c r="O225" s="163"/>
      <c r="P225" s="165"/>
      <c r="Q225" s="165"/>
      <c r="R225" s="165"/>
      <c r="S225" s="165"/>
      <c r="T225" s="165"/>
      <c r="U225" s="165"/>
      <c r="V225" s="164"/>
      <c r="W225" s="163"/>
      <c r="X225" s="165"/>
      <c r="Y225" s="165"/>
      <c r="Z225" s="165"/>
      <c r="AA225" s="165"/>
      <c r="AB225" s="165"/>
      <c r="AC225" s="165"/>
      <c r="AD225" s="164"/>
      <c r="AE225" s="163"/>
      <c r="AF225" s="165"/>
      <c r="AG225" s="165"/>
      <c r="AH225" s="165"/>
      <c r="AI225" s="165"/>
      <c r="AJ225" s="165"/>
      <c r="AK225" s="165"/>
      <c r="AL225" s="166"/>
      <c r="AM225" s="167" t="str">
        <f aca="false">IF(B225="","",SUM(E225:AL225))</f>
        <v/>
      </c>
      <c r="AN225" s="168" t="str">
        <f aca="false">IF(B225="","",AM225/9)</f>
        <v/>
      </c>
      <c r="AO225" s="169" t="str">
        <f aca="false">IF(B225="","",IF(AM225=0,"-",RANK(AM225,$AM$186:$AM$235,0)))</f>
        <v/>
      </c>
      <c r="AP225" s="167" t="str">
        <f aca="false">IF(E225="","",IF(E225="-","-",IF(UPPER(E225)="AB","+",VLOOKUP(E225,'විෂය තොරතුරු'!$P$24:$Q$28,2))))</f>
        <v/>
      </c>
      <c r="AQ225" s="168" t="str">
        <f aca="false">IF(F225="","",IF(F225="-","-",IF(UPPER(F225)="AB","+",VLOOKUP(F225,'විෂය තොරතුරු'!$P$24:$Q$28,2))))</f>
        <v/>
      </c>
      <c r="AR225" s="168" t="str">
        <f aca="false">IF(G225="","",IF(G225="-","-",IF(UPPER(G225)="AB","+",VLOOKUP(G225,'විෂය තොරතුරු'!$P$24:$Q$28,2))))</f>
        <v/>
      </c>
      <c r="AS225" s="168" t="str">
        <f aca="false">IF(H225="","",IF(H225="-","-",IF(UPPER(H225)="AB","+",VLOOKUP(H225,'විෂය තොරතුරු'!$P$24:$Q$28,2))))</f>
        <v/>
      </c>
      <c r="AT225" s="168" t="str">
        <f aca="false">IF(I225="","",IF(I225="-","-",IF(UPPER(I225)="AB","+",VLOOKUP(I225,'විෂය තොරතුරු'!$P$24:$Q$28,2))))</f>
        <v/>
      </c>
      <c r="AU225" s="170" t="str">
        <f aca="false">IF(J225="","",IF(J225="-","-",IF(UPPER(J225)="AB","+",VLOOKUP(J225,'විෂය තොරතුරු'!$P$24:$Q$28,2))))</f>
        <v/>
      </c>
      <c r="AV225" s="171" t="str">
        <f aca="false">IF(K225="","",IF(K225="-","-",IF(UPPER(K225)="AB","+",VLOOKUP(K225,'විෂය තොරතුරු'!$P$24:$Q$28,2))))</f>
        <v/>
      </c>
      <c r="AW225" s="168" t="str">
        <f aca="false">IF(L225="","",IF(L225="-","-",IF(UPPER(L225)="AB","+",VLOOKUP(L225,'විෂය තොරතුරු'!$P$24:$Q$28,2))))</f>
        <v/>
      </c>
      <c r="AX225" s="168" t="str">
        <f aca="false">IF(M225="","",IF(M225="-","-",IF(UPPER(M225)="AB","+",VLOOKUP(M225,'විෂය තොරතුරු'!$P$24:$Q$28,2))))</f>
        <v/>
      </c>
      <c r="AY225" s="169" t="str">
        <f aca="false">IF(N225="","",IF(N225="-","-",IF(UPPER(N225)="AB","+",VLOOKUP(N225,'විෂය තොරතුරු'!$P$24:$Q$28,2))))</f>
        <v/>
      </c>
      <c r="AZ225" s="167" t="str">
        <f aca="false">IF(O225="","",IF(O225="-","-",IF(UPPER(O225)="AB","+",VLOOKUP(O225,'විෂය තොරතුරු'!$P$24:$Q$28,2))))</f>
        <v/>
      </c>
      <c r="BA225" s="168" t="str">
        <f aca="false">IF(P225="","",IF(P225="-","-",IF(UPPER(P225)="AB","+",VLOOKUP(P225,'විෂය තොරතුරු'!$P$24:$Q$28,2))))</f>
        <v/>
      </c>
      <c r="BB225" s="168" t="str">
        <f aca="false">IF(Q225="","",IF(Q225="-","-",IF(UPPER(Q225)="AB","+",VLOOKUP(Q225,'විෂය තොරතුරු'!$P$24:$Q$28,2))))</f>
        <v/>
      </c>
      <c r="BC225" s="168" t="str">
        <f aca="false">IF(R225="","",IF(R225="-","-",IF(UPPER(R225)="AB","+",VLOOKUP(R225,'විෂය තොරතුරු'!$P$24:$Q$28,2))))</f>
        <v/>
      </c>
      <c r="BD225" s="168" t="str">
        <f aca="false">IF(S225="","",IF(S225="-","-",IF(UPPER(S225)="AB","+",VLOOKUP(S225,'විෂය තොරතුරු'!$P$24:$Q$28,2))))</f>
        <v/>
      </c>
      <c r="BE225" s="168" t="str">
        <f aca="false">IF(T225="","",IF(T225="-","-",IF(UPPER(T225)="AB","+",VLOOKUP(T225,'විෂය තොරතුරු'!$P$24:$Q$28,2))))</f>
        <v/>
      </c>
      <c r="BF225" s="168" t="str">
        <f aca="false">IF(U225="","",IF(U225="-","-",IF(UPPER(U225)="AB","+",VLOOKUP(U225,'විෂය තොරතුරු'!$P$24:$Q$28,2))))</f>
        <v/>
      </c>
      <c r="BG225" s="170" t="str">
        <f aca="false">IF(V225="","",IF(V225="-","-",IF(UPPER(V225)="AB","+",VLOOKUP(V225,'විෂය තොරතුරු'!$P$24:$Q$28,2))))</f>
        <v/>
      </c>
      <c r="BH225" s="171" t="str">
        <f aca="false">IF(W225="","",IF(W225="-","-",IF(UPPER(W225)="AB","+",VLOOKUP(W225,'විෂය තොරතුරු'!$P$24:$Q$28,2))))</f>
        <v/>
      </c>
      <c r="BI225" s="168" t="str">
        <f aca="false">IF(X225="","",IF(X225="-","-",IF(UPPER(X225)="AB","+",VLOOKUP(X225,'විෂය තොරතුරු'!$P$24:$Q$28,2))))</f>
        <v/>
      </c>
      <c r="BJ225" s="168" t="str">
        <f aca="false">IF(Y225="","",IF(Y225="-","-",IF(UPPER(Y225)="AB","+",VLOOKUP(Y225,'විෂය තොරතුරු'!$P$24:$Q$28,2))))</f>
        <v/>
      </c>
      <c r="BK225" s="168" t="str">
        <f aca="false">IF(Z225="","",IF(Z225="-","-",IF(UPPER(Z225)="AB","+",VLOOKUP(Z225,'විෂය තොරතුරු'!$P$24:$Q$28,2))))</f>
        <v/>
      </c>
      <c r="BL225" s="168" t="str">
        <f aca="false">IF(AA225="","",IF(AA225="-","-",IF(UPPER(AA225)="AB","+",VLOOKUP(AA225,'විෂය තොරතුරු'!$P$24:$Q$28,2))))</f>
        <v/>
      </c>
      <c r="BM225" s="168" t="str">
        <f aca="false">IF(AB225="","",IF(AB225="-","-",IF(UPPER(AB225)="AB","+",VLOOKUP(AB225,'විෂය තොරතුරු'!$P$24:$Q$28,2))))</f>
        <v/>
      </c>
      <c r="BN225" s="168" t="str">
        <f aca="false">IF(AC225="","",IF(AC225="-","-",IF(UPPER(AC225)="AB","+",VLOOKUP(AC225,'විෂය තොරතුරු'!$P$24:$Q$28,2))))</f>
        <v/>
      </c>
      <c r="BO225" s="169" t="str">
        <f aca="false">IF(AD225="","",IF(AD225="-","-",IF(UPPER(AD225)="AB","+",VLOOKUP(AD225,'විෂය තොරතුරු'!$P$24:$Q$28,2))))</f>
        <v/>
      </c>
      <c r="BP225" s="171" t="str">
        <f aca="false">IF(AE225="","",IF(AE225="-","-",IF(UPPER(AE225)="AB","+",VLOOKUP(AE225,'විෂය තොරතුරු'!$P$24:$Q$28,2))))</f>
        <v/>
      </c>
      <c r="BQ225" s="168" t="str">
        <f aca="false">IF(AF225="","",IF(AF225="-","-",IF(UPPER(AF225)="AB","+",VLOOKUP(AF225,'විෂය තොරතුරු'!$P$24:$Q$28,2))))</f>
        <v/>
      </c>
      <c r="BR225" s="168" t="str">
        <f aca="false">IF(AG225="","",IF(AG225="-","-",IF(UPPER(AG225)="AB","+",VLOOKUP(AG225,'විෂය තොරතුරු'!$P$24:$Q$28,2))))</f>
        <v/>
      </c>
      <c r="BS225" s="168" t="str">
        <f aca="false">IF(AH225="","",IF(AH225="-","-",IF(UPPER(AH225)="AB","+",VLOOKUP(AH225,'විෂය තොරතුරු'!$P$24:$Q$28,2))))</f>
        <v/>
      </c>
      <c r="BT225" s="168" t="str">
        <f aca="false">IF(AI225="","",IF(AI225="-","-",IF(UPPER(AI225)="AB","+",VLOOKUP(AI225,'විෂය තොරතුරු'!$P$24:$Q$28,2))))</f>
        <v/>
      </c>
      <c r="BU225" s="168" t="str">
        <f aca="false">IF(AJ225="","",IF(AJ225="-","-",IF(UPPER(AJ225)="AB","+",VLOOKUP(AJ225,'විෂය තොරතුරු'!$P$24:$Q$28,2))))</f>
        <v/>
      </c>
      <c r="BV225" s="168" t="str">
        <f aca="false">IF(AK225="","",IF(AK225="-","-",IF(UPPER(AK225)="AB","+",VLOOKUP(AK225,'විෂය තොරතුරු'!$P$24:$Q$28,2))))</f>
        <v/>
      </c>
      <c r="BW225" s="169" t="str">
        <f aca="false">IF(AL225="","",IF(AL225="-","-",IF(UPPER(AL225)="AB","+",VLOOKUP(AL225,'විෂය තොරතුරු'!$P$24:$Q$28,2))))</f>
        <v/>
      </c>
      <c r="BX225" s="171" t="str">
        <f aca="false">IF($B225="","",COUNTIF($AP225:$BW225,"A"))</f>
        <v/>
      </c>
      <c r="BY225" s="171" t="str">
        <f aca="false">IF($B225="","",COUNTIF($AP225:$BW225,"B"))</f>
        <v/>
      </c>
      <c r="BZ225" s="171" t="str">
        <f aca="false">IF($B225="","",COUNTIF($AP225:$BW225,"C"))</f>
        <v/>
      </c>
      <c r="CA225" s="171" t="str">
        <f aca="false">IF($B225="","",COUNTIF($AP225:$BW225,"S"))</f>
        <v/>
      </c>
      <c r="CB225" s="171" t="str">
        <f aca="false">IF($B225="","",COUNTIF($AP225:$BW225,"W"))</f>
        <v/>
      </c>
      <c r="CC225" s="171" t="str">
        <f aca="false">IF(B225="","",SUM(BX225:CA225))</f>
        <v/>
      </c>
      <c r="CD225" s="169" t="str">
        <f aca="false">IF(B225="","",SUM(BX225:BZ225))</f>
        <v/>
      </c>
      <c r="CE225" s="172" t="str">
        <f aca="false">IF(B225="","",IF(AND(CC225&gt;=6,CD225&gt;=3,OR(E225&gt;=35,F225&gt;=35),L225&gt;=35),"6/3 සමත්",IF(AND(CC225&gt;=5,CD225&gt;=3,OR(E225&gt;=35,F225&gt;=35,L225&gt;=35)),"5/3 සමත්",IF(AND(CC225&gt;=4,CD225&gt;=1,OR(E225&gt;=20,F225&gt;=20,L225&gt;=20)),"සමත් කළ හැකි",IF(CB225=9,"W9","අසමත් ?")))))</f>
        <v/>
      </c>
    </row>
    <row r="226" customFormat="false" ht="13.8" hidden="false" customHeight="false" outlineLevel="0" collapsed="false">
      <c r="A226" s="160" t="n">
        <v>41</v>
      </c>
      <c r="B226" s="161"/>
      <c r="C226" s="161"/>
      <c r="D226" s="162"/>
      <c r="E226" s="163"/>
      <c r="F226" s="164"/>
      <c r="G226" s="163"/>
      <c r="H226" s="165"/>
      <c r="I226" s="165"/>
      <c r="J226" s="164"/>
      <c r="K226" s="163"/>
      <c r="L226" s="165"/>
      <c r="M226" s="165"/>
      <c r="N226" s="164"/>
      <c r="O226" s="163"/>
      <c r="P226" s="165"/>
      <c r="Q226" s="165"/>
      <c r="R226" s="165"/>
      <c r="S226" s="165"/>
      <c r="T226" s="165"/>
      <c r="U226" s="165"/>
      <c r="V226" s="164"/>
      <c r="W226" s="163"/>
      <c r="X226" s="165"/>
      <c r="Y226" s="165"/>
      <c r="Z226" s="165"/>
      <c r="AA226" s="165"/>
      <c r="AB226" s="165"/>
      <c r="AC226" s="165"/>
      <c r="AD226" s="164"/>
      <c r="AE226" s="163"/>
      <c r="AF226" s="165"/>
      <c r="AG226" s="165"/>
      <c r="AH226" s="165"/>
      <c r="AI226" s="165"/>
      <c r="AJ226" s="165"/>
      <c r="AK226" s="165"/>
      <c r="AL226" s="166"/>
      <c r="AM226" s="167" t="str">
        <f aca="false">IF(B226="","",SUM(E226:AL226))</f>
        <v/>
      </c>
      <c r="AN226" s="168" t="str">
        <f aca="false">IF(B226="","",AM226/9)</f>
        <v/>
      </c>
      <c r="AO226" s="169" t="str">
        <f aca="false">IF(B226="","",IF(AM226=0,"-",RANK(AM226,$AM$186:$AM$235,0)))</f>
        <v/>
      </c>
      <c r="AP226" s="167" t="str">
        <f aca="false">IF(E226="","",IF(E226="-","-",IF(UPPER(E226)="AB","+",VLOOKUP(E226,'විෂය තොරතුරු'!$P$24:$Q$28,2))))</f>
        <v/>
      </c>
      <c r="AQ226" s="168" t="str">
        <f aca="false">IF(F226="","",IF(F226="-","-",IF(UPPER(F226)="AB","+",VLOOKUP(F226,'විෂය තොරතුරු'!$P$24:$Q$28,2))))</f>
        <v/>
      </c>
      <c r="AR226" s="168" t="str">
        <f aca="false">IF(G226="","",IF(G226="-","-",IF(UPPER(G226)="AB","+",VLOOKUP(G226,'විෂය තොරතුරු'!$P$24:$Q$28,2))))</f>
        <v/>
      </c>
      <c r="AS226" s="168" t="str">
        <f aca="false">IF(H226="","",IF(H226="-","-",IF(UPPER(H226)="AB","+",VLOOKUP(H226,'විෂය තොරතුරු'!$P$24:$Q$28,2))))</f>
        <v/>
      </c>
      <c r="AT226" s="168" t="str">
        <f aca="false">IF(I226="","",IF(I226="-","-",IF(UPPER(I226)="AB","+",VLOOKUP(I226,'විෂය තොරතුරු'!$P$24:$Q$28,2))))</f>
        <v/>
      </c>
      <c r="AU226" s="170" t="str">
        <f aca="false">IF(J226="","",IF(J226="-","-",IF(UPPER(J226)="AB","+",VLOOKUP(J226,'විෂය තොරතුරු'!$P$24:$Q$28,2))))</f>
        <v/>
      </c>
      <c r="AV226" s="171" t="str">
        <f aca="false">IF(K226="","",IF(K226="-","-",IF(UPPER(K226)="AB","+",VLOOKUP(K226,'විෂය තොරතුරු'!$P$24:$Q$28,2))))</f>
        <v/>
      </c>
      <c r="AW226" s="168" t="str">
        <f aca="false">IF(L226="","",IF(L226="-","-",IF(UPPER(L226)="AB","+",VLOOKUP(L226,'විෂය තොරතුරු'!$P$24:$Q$28,2))))</f>
        <v/>
      </c>
      <c r="AX226" s="168" t="str">
        <f aca="false">IF(M226="","",IF(M226="-","-",IF(UPPER(M226)="AB","+",VLOOKUP(M226,'විෂය තොරතුරු'!$P$24:$Q$28,2))))</f>
        <v/>
      </c>
      <c r="AY226" s="169" t="str">
        <f aca="false">IF(N226="","",IF(N226="-","-",IF(UPPER(N226)="AB","+",VLOOKUP(N226,'විෂය තොරතුරු'!$P$24:$Q$28,2))))</f>
        <v/>
      </c>
      <c r="AZ226" s="167" t="str">
        <f aca="false">IF(O226="","",IF(O226="-","-",IF(UPPER(O226)="AB","+",VLOOKUP(O226,'විෂය තොරතුරු'!$P$24:$Q$28,2))))</f>
        <v/>
      </c>
      <c r="BA226" s="168" t="str">
        <f aca="false">IF(P226="","",IF(P226="-","-",IF(UPPER(P226)="AB","+",VLOOKUP(P226,'විෂය තොරතුරු'!$P$24:$Q$28,2))))</f>
        <v/>
      </c>
      <c r="BB226" s="168" t="str">
        <f aca="false">IF(Q226="","",IF(Q226="-","-",IF(UPPER(Q226)="AB","+",VLOOKUP(Q226,'විෂය තොරතුරු'!$P$24:$Q$28,2))))</f>
        <v/>
      </c>
      <c r="BC226" s="168" t="str">
        <f aca="false">IF(R226="","",IF(R226="-","-",IF(UPPER(R226)="AB","+",VLOOKUP(R226,'විෂය තොරතුරු'!$P$24:$Q$28,2))))</f>
        <v/>
      </c>
      <c r="BD226" s="168" t="str">
        <f aca="false">IF(S226="","",IF(S226="-","-",IF(UPPER(S226)="AB","+",VLOOKUP(S226,'විෂය තොරතුරු'!$P$24:$Q$28,2))))</f>
        <v/>
      </c>
      <c r="BE226" s="168" t="str">
        <f aca="false">IF(T226="","",IF(T226="-","-",IF(UPPER(T226)="AB","+",VLOOKUP(T226,'විෂය තොරතුරු'!$P$24:$Q$28,2))))</f>
        <v/>
      </c>
      <c r="BF226" s="168" t="str">
        <f aca="false">IF(U226="","",IF(U226="-","-",IF(UPPER(U226)="AB","+",VLOOKUP(U226,'විෂය තොරතුරු'!$P$24:$Q$28,2))))</f>
        <v/>
      </c>
      <c r="BG226" s="170" t="str">
        <f aca="false">IF(V226="","",IF(V226="-","-",IF(UPPER(V226)="AB","+",VLOOKUP(V226,'විෂය තොරතුරු'!$P$24:$Q$28,2))))</f>
        <v/>
      </c>
      <c r="BH226" s="171" t="str">
        <f aca="false">IF(W226="","",IF(W226="-","-",IF(UPPER(W226)="AB","+",VLOOKUP(W226,'විෂය තොරතුරු'!$P$24:$Q$28,2))))</f>
        <v/>
      </c>
      <c r="BI226" s="168" t="str">
        <f aca="false">IF(X226="","",IF(X226="-","-",IF(UPPER(X226)="AB","+",VLOOKUP(X226,'විෂය තොරතුරු'!$P$24:$Q$28,2))))</f>
        <v/>
      </c>
      <c r="BJ226" s="168" t="str">
        <f aca="false">IF(Y226="","",IF(Y226="-","-",IF(UPPER(Y226)="AB","+",VLOOKUP(Y226,'විෂය තොරතුරු'!$P$24:$Q$28,2))))</f>
        <v/>
      </c>
      <c r="BK226" s="168" t="str">
        <f aca="false">IF(Z226="","",IF(Z226="-","-",IF(UPPER(Z226)="AB","+",VLOOKUP(Z226,'විෂය තොරතුරු'!$P$24:$Q$28,2))))</f>
        <v/>
      </c>
      <c r="BL226" s="168" t="str">
        <f aca="false">IF(AA226="","",IF(AA226="-","-",IF(UPPER(AA226)="AB","+",VLOOKUP(AA226,'විෂය තොරතුරු'!$P$24:$Q$28,2))))</f>
        <v/>
      </c>
      <c r="BM226" s="168" t="str">
        <f aca="false">IF(AB226="","",IF(AB226="-","-",IF(UPPER(AB226)="AB","+",VLOOKUP(AB226,'විෂය තොරතුරු'!$P$24:$Q$28,2))))</f>
        <v/>
      </c>
      <c r="BN226" s="168" t="str">
        <f aca="false">IF(AC226="","",IF(AC226="-","-",IF(UPPER(AC226)="AB","+",VLOOKUP(AC226,'විෂය තොරතුරු'!$P$24:$Q$28,2))))</f>
        <v/>
      </c>
      <c r="BO226" s="169" t="str">
        <f aca="false">IF(AD226="","",IF(AD226="-","-",IF(UPPER(AD226)="AB","+",VLOOKUP(AD226,'විෂය තොරතුරු'!$P$24:$Q$28,2))))</f>
        <v/>
      </c>
      <c r="BP226" s="171" t="str">
        <f aca="false">IF(AE226="","",IF(AE226="-","-",IF(UPPER(AE226)="AB","+",VLOOKUP(AE226,'විෂය තොරතුරු'!$P$24:$Q$28,2))))</f>
        <v/>
      </c>
      <c r="BQ226" s="168" t="str">
        <f aca="false">IF(AF226="","",IF(AF226="-","-",IF(UPPER(AF226)="AB","+",VLOOKUP(AF226,'විෂය තොරතුරු'!$P$24:$Q$28,2))))</f>
        <v/>
      </c>
      <c r="BR226" s="168" t="str">
        <f aca="false">IF(AG226="","",IF(AG226="-","-",IF(UPPER(AG226)="AB","+",VLOOKUP(AG226,'විෂය තොරතුරු'!$P$24:$Q$28,2))))</f>
        <v/>
      </c>
      <c r="BS226" s="168" t="str">
        <f aca="false">IF(AH226="","",IF(AH226="-","-",IF(UPPER(AH226)="AB","+",VLOOKUP(AH226,'විෂය තොරතුරු'!$P$24:$Q$28,2))))</f>
        <v/>
      </c>
      <c r="BT226" s="168" t="str">
        <f aca="false">IF(AI226="","",IF(AI226="-","-",IF(UPPER(AI226)="AB","+",VLOOKUP(AI226,'විෂය තොරතුරු'!$P$24:$Q$28,2))))</f>
        <v/>
      </c>
      <c r="BU226" s="168" t="str">
        <f aca="false">IF(AJ226="","",IF(AJ226="-","-",IF(UPPER(AJ226)="AB","+",VLOOKUP(AJ226,'විෂය තොරතුරු'!$P$24:$Q$28,2))))</f>
        <v/>
      </c>
      <c r="BV226" s="168" t="str">
        <f aca="false">IF(AK226="","",IF(AK226="-","-",IF(UPPER(AK226)="AB","+",VLOOKUP(AK226,'විෂය තොරතුරු'!$P$24:$Q$28,2))))</f>
        <v/>
      </c>
      <c r="BW226" s="169" t="str">
        <f aca="false">IF(AL226="","",IF(AL226="-","-",IF(UPPER(AL226)="AB","+",VLOOKUP(AL226,'විෂය තොරතුරු'!$P$24:$Q$28,2))))</f>
        <v/>
      </c>
      <c r="BX226" s="171" t="str">
        <f aca="false">IF($B226="","",COUNTIF($AP226:$BW226,"A"))</f>
        <v/>
      </c>
      <c r="BY226" s="171" t="str">
        <f aca="false">IF($B226="","",COUNTIF($AP226:$BW226,"B"))</f>
        <v/>
      </c>
      <c r="BZ226" s="171" t="str">
        <f aca="false">IF($B226="","",COUNTIF($AP226:$BW226,"C"))</f>
        <v/>
      </c>
      <c r="CA226" s="171" t="str">
        <f aca="false">IF($B226="","",COUNTIF($AP226:$BW226,"S"))</f>
        <v/>
      </c>
      <c r="CB226" s="171" t="str">
        <f aca="false">IF($B226="","",COUNTIF($AP226:$BW226,"W"))</f>
        <v/>
      </c>
      <c r="CC226" s="171" t="str">
        <f aca="false">IF(B226="","",SUM(BX226:CA226))</f>
        <v/>
      </c>
      <c r="CD226" s="169" t="str">
        <f aca="false">IF(B226="","",SUM(BX226:BZ226))</f>
        <v/>
      </c>
      <c r="CE226" s="172" t="str">
        <f aca="false">IF(B226="","",IF(AND(CC226&gt;=6,CD226&gt;=3,OR(E226&gt;=35,F226&gt;=35),L226&gt;=35),"6/3 සමත්",IF(AND(CC226&gt;=5,CD226&gt;=3,OR(E226&gt;=35,F226&gt;=35,L226&gt;=35)),"5/3 සමත්",IF(AND(CC226&gt;=4,CD226&gt;=1,OR(E226&gt;=20,F226&gt;=20,L226&gt;=20)),"සමත් කළ හැකි",IF(CB226=9,"W9","අසමත් ?")))))</f>
        <v/>
      </c>
    </row>
    <row r="227" customFormat="false" ht="13.8" hidden="false" customHeight="false" outlineLevel="0" collapsed="false">
      <c r="A227" s="160" t="n">
        <v>42</v>
      </c>
      <c r="B227" s="175"/>
      <c r="C227" s="161"/>
      <c r="D227" s="162"/>
      <c r="E227" s="163"/>
      <c r="F227" s="164"/>
      <c r="G227" s="163"/>
      <c r="H227" s="165"/>
      <c r="I227" s="165"/>
      <c r="J227" s="164"/>
      <c r="K227" s="163"/>
      <c r="L227" s="165"/>
      <c r="M227" s="165"/>
      <c r="N227" s="164"/>
      <c r="O227" s="163"/>
      <c r="P227" s="165"/>
      <c r="Q227" s="165"/>
      <c r="R227" s="165"/>
      <c r="S227" s="165"/>
      <c r="T227" s="165"/>
      <c r="U227" s="165"/>
      <c r="V227" s="164"/>
      <c r="W227" s="163"/>
      <c r="X227" s="165"/>
      <c r="Y227" s="165"/>
      <c r="Z227" s="165"/>
      <c r="AA227" s="165"/>
      <c r="AB227" s="165"/>
      <c r="AC227" s="165"/>
      <c r="AD227" s="164"/>
      <c r="AE227" s="163"/>
      <c r="AF227" s="165"/>
      <c r="AG227" s="165"/>
      <c r="AH227" s="165"/>
      <c r="AI227" s="165"/>
      <c r="AJ227" s="165"/>
      <c r="AK227" s="165"/>
      <c r="AL227" s="166"/>
      <c r="AM227" s="167" t="str">
        <f aca="false">IF(B227="","",SUM(E227:AL227))</f>
        <v/>
      </c>
      <c r="AN227" s="168" t="str">
        <f aca="false">IF(B227="","",AM227/9)</f>
        <v/>
      </c>
      <c r="AO227" s="169" t="str">
        <f aca="false">IF(B227="","",IF(AM227=0,"-",RANK(AM227,$AM$186:$AM$235,0)))</f>
        <v/>
      </c>
      <c r="AP227" s="167" t="str">
        <f aca="false">IF(E227="","",IF(E227="-","-",IF(UPPER(E227)="AB","+",VLOOKUP(E227,'විෂය තොරතුරු'!$P$24:$Q$28,2))))</f>
        <v/>
      </c>
      <c r="AQ227" s="168" t="str">
        <f aca="false">IF(F227="","",IF(F227="-","-",IF(UPPER(F227)="AB","+",VLOOKUP(F227,'විෂය තොරතුරු'!$P$24:$Q$28,2))))</f>
        <v/>
      </c>
      <c r="AR227" s="168" t="str">
        <f aca="false">IF(G227="","",IF(G227="-","-",IF(UPPER(G227)="AB","+",VLOOKUP(G227,'විෂය තොරතුරු'!$P$24:$Q$28,2))))</f>
        <v/>
      </c>
      <c r="AS227" s="168" t="str">
        <f aca="false">IF(H227="","",IF(H227="-","-",IF(UPPER(H227)="AB","+",VLOOKUP(H227,'විෂය තොරතුරු'!$P$24:$Q$28,2))))</f>
        <v/>
      </c>
      <c r="AT227" s="168" t="str">
        <f aca="false">IF(I227="","",IF(I227="-","-",IF(UPPER(I227)="AB","+",VLOOKUP(I227,'විෂය තොරතුරු'!$P$24:$Q$28,2))))</f>
        <v/>
      </c>
      <c r="AU227" s="170" t="str">
        <f aca="false">IF(J227="","",IF(J227="-","-",IF(UPPER(J227)="AB","+",VLOOKUP(J227,'විෂය තොරතුරු'!$P$24:$Q$28,2))))</f>
        <v/>
      </c>
      <c r="AV227" s="171" t="str">
        <f aca="false">IF(K227="","",IF(K227="-","-",IF(UPPER(K227)="AB","+",VLOOKUP(K227,'විෂය තොරතුරු'!$P$24:$Q$28,2))))</f>
        <v/>
      </c>
      <c r="AW227" s="168" t="str">
        <f aca="false">IF(L227="","",IF(L227="-","-",IF(UPPER(L227)="AB","+",VLOOKUP(L227,'විෂය තොරතුරු'!$P$24:$Q$28,2))))</f>
        <v/>
      </c>
      <c r="AX227" s="168" t="str">
        <f aca="false">IF(M227="","",IF(M227="-","-",IF(UPPER(M227)="AB","+",VLOOKUP(M227,'විෂය තොරතුරු'!$P$24:$Q$28,2))))</f>
        <v/>
      </c>
      <c r="AY227" s="169" t="str">
        <f aca="false">IF(N227="","",IF(N227="-","-",IF(UPPER(N227)="AB","+",VLOOKUP(N227,'විෂය තොරතුරු'!$P$24:$Q$28,2))))</f>
        <v/>
      </c>
      <c r="AZ227" s="167" t="str">
        <f aca="false">IF(O227="","",IF(O227="-","-",IF(UPPER(O227)="AB","+",VLOOKUP(O227,'විෂය තොරතුරු'!$P$24:$Q$28,2))))</f>
        <v/>
      </c>
      <c r="BA227" s="168" t="str">
        <f aca="false">IF(P227="","",IF(P227="-","-",IF(UPPER(P227)="AB","+",VLOOKUP(P227,'විෂය තොරතුරු'!$P$24:$Q$28,2))))</f>
        <v/>
      </c>
      <c r="BB227" s="168" t="str">
        <f aca="false">IF(Q227="","",IF(Q227="-","-",IF(UPPER(Q227)="AB","+",VLOOKUP(Q227,'විෂය තොරතුරු'!$P$24:$Q$28,2))))</f>
        <v/>
      </c>
      <c r="BC227" s="168" t="str">
        <f aca="false">IF(R227="","",IF(R227="-","-",IF(UPPER(R227)="AB","+",VLOOKUP(R227,'විෂය තොරතුරු'!$P$24:$Q$28,2))))</f>
        <v/>
      </c>
      <c r="BD227" s="168" t="str">
        <f aca="false">IF(S227="","",IF(S227="-","-",IF(UPPER(S227)="AB","+",VLOOKUP(S227,'විෂය තොරතුරු'!$P$24:$Q$28,2))))</f>
        <v/>
      </c>
      <c r="BE227" s="168" t="str">
        <f aca="false">IF(T227="","",IF(T227="-","-",IF(UPPER(T227)="AB","+",VLOOKUP(T227,'විෂය තොරතුරු'!$P$24:$Q$28,2))))</f>
        <v/>
      </c>
      <c r="BF227" s="168" t="str">
        <f aca="false">IF(U227="","",IF(U227="-","-",IF(UPPER(U227)="AB","+",VLOOKUP(U227,'විෂය තොරතුරු'!$P$24:$Q$28,2))))</f>
        <v/>
      </c>
      <c r="BG227" s="170" t="str">
        <f aca="false">IF(V227="","",IF(V227="-","-",IF(UPPER(V227)="AB","+",VLOOKUP(V227,'විෂය තොරතුරු'!$P$24:$Q$28,2))))</f>
        <v/>
      </c>
      <c r="BH227" s="171" t="str">
        <f aca="false">IF(W227="","",IF(W227="-","-",IF(UPPER(W227)="AB","+",VLOOKUP(W227,'විෂය තොරතුරු'!$P$24:$Q$28,2))))</f>
        <v/>
      </c>
      <c r="BI227" s="168" t="str">
        <f aca="false">IF(X227="","",IF(X227="-","-",IF(UPPER(X227)="AB","+",VLOOKUP(X227,'විෂය තොරතුරු'!$P$24:$Q$28,2))))</f>
        <v/>
      </c>
      <c r="BJ227" s="168" t="str">
        <f aca="false">IF(Y227="","",IF(Y227="-","-",IF(UPPER(Y227)="AB","+",VLOOKUP(Y227,'විෂය තොරතුරු'!$P$24:$Q$28,2))))</f>
        <v/>
      </c>
      <c r="BK227" s="168" t="str">
        <f aca="false">IF(Z227="","",IF(Z227="-","-",IF(UPPER(Z227)="AB","+",VLOOKUP(Z227,'විෂය තොරතුරු'!$P$24:$Q$28,2))))</f>
        <v/>
      </c>
      <c r="BL227" s="168" t="str">
        <f aca="false">IF(AA227="","",IF(AA227="-","-",IF(UPPER(AA227)="AB","+",VLOOKUP(AA227,'විෂය තොරතුරු'!$P$24:$Q$28,2))))</f>
        <v/>
      </c>
      <c r="BM227" s="168" t="str">
        <f aca="false">IF(AB227="","",IF(AB227="-","-",IF(UPPER(AB227)="AB","+",VLOOKUP(AB227,'විෂය තොරතුරු'!$P$24:$Q$28,2))))</f>
        <v/>
      </c>
      <c r="BN227" s="168" t="str">
        <f aca="false">IF(AC227="","",IF(AC227="-","-",IF(UPPER(AC227)="AB","+",VLOOKUP(AC227,'විෂය තොරතුරු'!$P$24:$Q$28,2))))</f>
        <v/>
      </c>
      <c r="BO227" s="169" t="str">
        <f aca="false">IF(AD227="","",IF(AD227="-","-",IF(UPPER(AD227)="AB","+",VLOOKUP(AD227,'විෂය තොරතුරු'!$P$24:$Q$28,2))))</f>
        <v/>
      </c>
      <c r="BP227" s="171" t="str">
        <f aca="false">IF(AE227="","",IF(AE227="-","-",IF(UPPER(AE227)="AB","+",VLOOKUP(AE227,'විෂය තොරතුරු'!$P$24:$Q$28,2))))</f>
        <v/>
      </c>
      <c r="BQ227" s="168" t="str">
        <f aca="false">IF(AF227="","",IF(AF227="-","-",IF(UPPER(AF227)="AB","+",VLOOKUP(AF227,'විෂය තොරතුරු'!$P$24:$Q$28,2))))</f>
        <v/>
      </c>
      <c r="BR227" s="168" t="str">
        <f aca="false">IF(AG227="","",IF(AG227="-","-",IF(UPPER(AG227)="AB","+",VLOOKUP(AG227,'විෂය තොරතුරු'!$P$24:$Q$28,2))))</f>
        <v/>
      </c>
      <c r="BS227" s="168" t="str">
        <f aca="false">IF(AH227="","",IF(AH227="-","-",IF(UPPER(AH227)="AB","+",VLOOKUP(AH227,'විෂය තොරතුරු'!$P$24:$Q$28,2))))</f>
        <v/>
      </c>
      <c r="BT227" s="168" t="str">
        <f aca="false">IF(AI227="","",IF(AI227="-","-",IF(UPPER(AI227)="AB","+",VLOOKUP(AI227,'විෂය තොරතුරු'!$P$24:$Q$28,2))))</f>
        <v/>
      </c>
      <c r="BU227" s="168" t="str">
        <f aca="false">IF(AJ227="","",IF(AJ227="-","-",IF(UPPER(AJ227)="AB","+",VLOOKUP(AJ227,'විෂය තොරතුරු'!$P$24:$Q$28,2))))</f>
        <v/>
      </c>
      <c r="BV227" s="168" t="str">
        <f aca="false">IF(AK227="","",IF(AK227="-","-",IF(UPPER(AK227)="AB","+",VLOOKUP(AK227,'විෂය තොරතුරු'!$P$24:$Q$28,2))))</f>
        <v/>
      </c>
      <c r="BW227" s="169" t="str">
        <f aca="false">IF(AL227="","",IF(AL227="-","-",IF(UPPER(AL227)="AB","+",VLOOKUP(AL227,'විෂය තොරතුරු'!$P$24:$Q$28,2))))</f>
        <v/>
      </c>
      <c r="BX227" s="171" t="str">
        <f aca="false">IF($B227="","",COUNTIF($AP227:$BW227,"A"))</f>
        <v/>
      </c>
      <c r="BY227" s="171" t="str">
        <f aca="false">IF($B227="","",COUNTIF($AP227:$BW227,"B"))</f>
        <v/>
      </c>
      <c r="BZ227" s="171" t="str">
        <f aca="false">IF($B227="","",COUNTIF($AP227:$BW227,"C"))</f>
        <v/>
      </c>
      <c r="CA227" s="171" t="str">
        <f aca="false">IF($B227="","",COUNTIF($AP227:$BW227,"S"))</f>
        <v/>
      </c>
      <c r="CB227" s="171" t="str">
        <f aca="false">IF($B227="","",COUNTIF($AP227:$BW227,"W"))</f>
        <v/>
      </c>
      <c r="CC227" s="171" t="str">
        <f aca="false">IF(B227="","",SUM(BX227:CA227))</f>
        <v/>
      </c>
      <c r="CD227" s="169" t="str">
        <f aca="false">IF(B227="","",SUM(BX227:BZ227))</f>
        <v/>
      </c>
      <c r="CE227" s="172" t="str">
        <f aca="false">IF(B227="","",IF(AND(CC227&gt;=6,CD227&gt;=3,OR(E227&gt;=35,F227&gt;=35),L227&gt;=35),"6/3 සමත්",IF(AND(CC227&gt;=5,CD227&gt;=3,OR(E227&gt;=35,F227&gt;=35,L227&gt;=35)),"5/3 සමත්",IF(AND(CC227&gt;=4,CD227&gt;=1,OR(E227&gt;=20,F227&gt;=20,L227&gt;=20)),"සමත් කළ හැකි",IF(CB227=9,"W9","අසමත් ?")))))</f>
        <v/>
      </c>
    </row>
    <row r="228" customFormat="false" ht="13.8" hidden="false" customHeight="false" outlineLevel="0" collapsed="false">
      <c r="A228" s="160" t="n">
        <v>43</v>
      </c>
      <c r="B228" s="161"/>
      <c r="C228" s="161"/>
      <c r="D228" s="162"/>
      <c r="E228" s="163"/>
      <c r="F228" s="164"/>
      <c r="G228" s="163"/>
      <c r="H228" s="165"/>
      <c r="I228" s="165"/>
      <c r="J228" s="164"/>
      <c r="K228" s="163"/>
      <c r="L228" s="165"/>
      <c r="M228" s="165"/>
      <c r="N228" s="164"/>
      <c r="O228" s="163"/>
      <c r="P228" s="165"/>
      <c r="Q228" s="165"/>
      <c r="R228" s="165"/>
      <c r="S228" s="165"/>
      <c r="T228" s="165"/>
      <c r="U228" s="165"/>
      <c r="V228" s="164"/>
      <c r="W228" s="163"/>
      <c r="X228" s="165"/>
      <c r="Y228" s="165"/>
      <c r="Z228" s="165"/>
      <c r="AA228" s="165"/>
      <c r="AB228" s="165"/>
      <c r="AC228" s="165"/>
      <c r="AD228" s="164"/>
      <c r="AE228" s="163"/>
      <c r="AF228" s="165"/>
      <c r="AG228" s="165"/>
      <c r="AH228" s="165"/>
      <c r="AI228" s="165"/>
      <c r="AJ228" s="165"/>
      <c r="AK228" s="165"/>
      <c r="AL228" s="166"/>
      <c r="AM228" s="167" t="str">
        <f aca="false">IF(B228="","",SUM(E228:AL228))</f>
        <v/>
      </c>
      <c r="AN228" s="168" t="str">
        <f aca="false">IF(B228="","",AM228/9)</f>
        <v/>
      </c>
      <c r="AO228" s="169" t="str">
        <f aca="false">IF(B228="","",IF(AM228=0,"-",RANK(AM228,$AM$186:$AM$235,0)))</f>
        <v/>
      </c>
      <c r="AP228" s="167" t="str">
        <f aca="false">IF(E228="","",IF(E228="-","-",IF(UPPER(E228)="AB","+",VLOOKUP(E228,'විෂය තොරතුරු'!$P$24:$Q$28,2))))</f>
        <v/>
      </c>
      <c r="AQ228" s="168" t="str">
        <f aca="false">IF(F228="","",IF(F228="-","-",IF(UPPER(F228)="AB","+",VLOOKUP(F228,'විෂය තොරතුරු'!$P$24:$Q$28,2))))</f>
        <v/>
      </c>
      <c r="AR228" s="168" t="str">
        <f aca="false">IF(G228="","",IF(G228="-","-",IF(UPPER(G228)="AB","+",VLOOKUP(G228,'විෂය තොරතුරු'!$P$24:$Q$28,2))))</f>
        <v/>
      </c>
      <c r="AS228" s="168" t="str">
        <f aca="false">IF(H228="","",IF(H228="-","-",IF(UPPER(H228)="AB","+",VLOOKUP(H228,'විෂය තොරතුරු'!$P$24:$Q$28,2))))</f>
        <v/>
      </c>
      <c r="AT228" s="168" t="str">
        <f aca="false">IF(I228="","",IF(I228="-","-",IF(UPPER(I228)="AB","+",VLOOKUP(I228,'විෂය තොරතුරු'!$P$24:$Q$28,2))))</f>
        <v/>
      </c>
      <c r="AU228" s="170" t="str">
        <f aca="false">IF(J228="","",IF(J228="-","-",IF(UPPER(J228)="AB","+",VLOOKUP(J228,'විෂය තොරතුරු'!$P$24:$Q$28,2))))</f>
        <v/>
      </c>
      <c r="AV228" s="171" t="str">
        <f aca="false">IF(K228="","",IF(K228="-","-",IF(UPPER(K228)="AB","+",VLOOKUP(K228,'විෂය තොරතුරු'!$P$24:$Q$28,2))))</f>
        <v/>
      </c>
      <c r="AW228" s="168" t="str">
        <f aca="false">IF(L228="","",IF(L228="-","-",IF(UPPER(L228)="AB","+",VLOOKUP(L228,'විෂය තොරතුරු'!$P$24:$Q$28,2))))</f>
        <v/>
      </c>
      <c r="AX228" s="168" t="str">
        <f aca="false">IF(M228="","",IF(M228="-","-",IF(UPPER(M228)="AB","+",VLOOKUP(M228,'විෂය තොරතුරු'!$P$24:$Q$28,2))))</f>
        <v/>
      </c>
      <c r="AY228" s="169" t="str">
        <f aca="false">IF(N228="","",IF(N228="-","-",IF(UPPER(N228)="AB","+",VLOOKUP(N228,'විෂය තොරතුරු'!$P$24:$Q$28,2))))</f>
        <v/>
      </c>
      <c r="AZ228" s="167" t="str">
        <f aca="false">IF(O228="","",IF(O228="-","-",IF(UPPER(O228)="AB","+",VLOOKUP(O228,'විෂය තොරතුරු'!$P$24:$Q$28,2))))</f>
        <v/>
      </c>
      <c r="BA228" s="168" t="str">
        <f aca="false">IF(P228="","",IF(P228="-","-",IF(UPPER(P228)="AB","+",VLOOKUP(P228,'විෂය තොරතුරු'!$P$24:$Q$28,2))))</f>
        <v/>
      </c>
      <c r="BB228" s="168" t="str">
        <f aca="false">IF(Q228="","",IF(Q228="-","-",IF(UPPER(Q228)="AB","+",VLOOKUP(Q228,'විෂය තොරතුරු'!$P$24:$Q$28,2))))</f>
        <v/>
      </c>
      <c r="BC228" s="168" t="str">
        <f aca="false">IF(R228="","",IF(R228="-","-",IF(UPPER(R228)="AB","+",VLOOKUP(R228,'විෂය තොරතුරු'!$P$24:$Q$28,2))))</f>
        <v/>
      </c>
      <c r="BD228" s="168" t="str">
        <f aca="false">IF(S228="","",IF(S228="-","-",IF(UPPER(S228)="AB","+",VLOOKUP(S228,'විෂය තොරතුරු'!$P$24:$Q$28,2))))</f>
        <v/>
      </c>
      <c r="BE228" s="168" t="str">
        <f aca="false">IF(T228="","",IF(T228="-","-",IF(UPPER(T228)="AB","+",VLOOKUP(T228,'විෂය තොරතුරු'!$P$24:$Q$28,2))))</f>
        <v/>
      </c>
      <c r="BF228" s="168" t="str">
        <f aca="false">IF(U228="","",IF(U228="-","-",IF(UPPER(U228)="AB","+",VLOOKUP(U228,'විෂය තොරතුරු'!$P$24:$Q$28,2))))</f>
        <v/>
      </c>
      <c r="BG228" s="170" t="str">
        <f aca="false">IF(V228="","",IF(V228="-","-",IF(UPPER(V228)="AB","+",VLOOKUP(V228,'විෂය තොරතුරු'!$P$24:$Q$28,2))))</f>
        <v/>
      </c>
      <c r="BH228" s="171" t="str">
        <f aca="false">IF(W228="","",IF(W228="-","-",IF(UPPER(W228)="AB","+",VLOOKUP(W228,'විෂය තොරතුරු'!$P$24:$Q$28,2))))</f>
        <v/>
      </c>
      <c r="BI228" s="168" t="str">
        <f aca="false">IF(X228="","",IF(X228="-","-",IF(UPPER(X228)="AB","+",VLOOKUP(X228,'විෂය තොරතුරු'!$P$24:$Q$28,2))))</f>
        <v/>
      </c>
      <c r="BJ228" s="168" t="str">
        <f aca="false">IF(Y228="","",IF(Y228="-","-",IF(UPPER(Y228)="AB","+",VLOOKUP(Y228,'විෂය තොරතුරු'!$P$24:$Q$28,2))))</f>
        <v/>
      </c>
      <c r="BK228" s="168" t="str">
        <f aca="false">IF(Z228="","",IF(Z228="-","-",IF(UPPER(Z228)="AB","+",VLOOKUP(Z228,'විෂය තොරතුරු'!$P$24:$Q$28,2))))</f>
        <v/>
      </c>
      <c r="BL228" s="168" t="str">
        <f aca="false">IF(AA228="","",IF(AA228="-","-",IF(UPPER(AA228)="AB","+",VLOOKUP(AA228,'විෂය තොරතුරු'!$P$24:$Q$28,2))))</f>
        <v/>
      </c>
      <c r="BM228" s="168" t="str">
        <f aca="false">IF(AB228="","",IF(AB228="-","-",IF(UPPER(AB228)="AB","+",VLOOKUP(AB228,'විෂය තොරතුරු'!$P$24:$Q$28,2))))</f>
        <v/>
      </c>
      <c r="BN228" s="168" t="str">
        <f aca="false">IF(AC228="","",IF(AC228="-","-",IF(UPPER(AC228)="AB","+",VLOOKUP(AC228,'විෂය තොරතුරු'!$P$24:$Q$28,2))))</f>
        <v/>
      </c>
      <c r="BO228" s="169" t="str">
        <f aca="false">IF(AD228="","",IF(AD228="-","-",IF(UPPER(AD228)="AB","+",VLOOKUP(AD228,'විෂය තොරතුරු'!$P$24:$Q$28,2))))</f>
        <v/>
      </c>
      <c r="BP228" s="171" t="str">
        <f aca="false">IF(AE228="","",IF(AE228="-","-",IF(UPPER(AE228)="AB","+",VLOOKUP(AE228,'විෂය තොරතුරු'!$P$24:$Q$28,2))))</f>
        <v/>
      </c>
      <c r="BQ228" s="168" t="str">
        <f aca="false">IF(AF228="","",IF(AF228="-","-",IF(UPPER(AF228)="AB","+",VLOOKUP(AF228,'විෂය තොරතුරු'!$P$24:$Q$28,2))))</f>
        <v/>
      </c>
      <c r="BR228" s="168" t="str">
        <f aca="false">IF(AG228="","",IF(AG228="-","-",IF(UPPER(AG228)="AB","+",VLOOKUP(AG228,'විෂය තොරතුරු'!$P$24:$Q$28,2))))</f>
        <v/>
      </c>
      <c r="BS228" s="168" t="str">
        <f aca="false">IF(AH228="","",IF(AH228="-","-",IF(UPPER(AH228)="AB","+",VLOOKUP(AH228,'විෂය තොරතුරු'!$P$24:$Q$28,2))))</f>
        <v/>
      </c>
      <c r="BT228" s="168" t="str">
        <f aca="false">IF(AI228="","",IF(AI228="-","-",IF(UPPER(AI228)="AB","+",VLOOKUP(AI228,'විෂය තොරතුරු'!$P$24:$Q$28,2))))</f>
        <v/>
      </c>
      <c r="BU228" s="168" t="str">
        <f aca="false">IF(AJ228="","",IF(AJ228="-","-",IF(UPPER(AJ228)="AB","+",VLOOKUP(AJ228,'විෂය තොරතුරු'!$P$24:$Q$28,2))))</f>
        <v/>
      </c>
      <c r="BV228" s="168" t="str">
        <f aca="false">IF(AK228="","",IF(AK228="-","-",IF(UPPER(AK228)="AB","+",VLOOKUP(AK228,'විෂය තොරතුරු'!$P$24:$Q$28,2))))</f>
        <v/>
      </c>
      <c r="BW228" s="169" t="str">
        <f aca="false">IF(AL228="","",IF(AL228="-","-",IF(UPPER(AL228)="AB","+",VLOOKUP(AL228,'විෂය තොරතුරු'!$P$24:$Q$28,2))))</f>
        <v/>
      </c>
      <c r="BX228" s="171" t="str">
        <f aca="false">IF($B228="","",COUNTIF($AP228:$BW228,"A"))</f>
        <v/>
      </c>
      <c r="BY228" s="171" t="str">
        <f aca="false">IF($B228="","",COUNTIF($AP228:$BW228,"B"))</f>
        <v/>
      </c>
      <c r="BZ228" s="171" t="str">
        <f aca="false">IF($B228="","",COUNTIF($AP228:$BW228,"C"))</f>
        <v/>
      </c>
      <c r="CA228" s="171" t="str">
        <f aca="false">IF($B228="","",COUNTIF($AP228:$BW228,"S"))</f>
        <v/>
      </c>
      <c r="CB228" s="171" t="str">
        <f aca="false">IF($B228="","",COUNTIF($AP228:$BW228,"W"))</f>
        <v/>
      </c>
      <c r="CC228" s="171" t="str">
        <f aca="false">IF(B228="","",SUM(BX228:CA228))</f>
        <v/>
      </c>
      <c r="CD228" s="169" t="str">
        <f aca="false">IF(B228="","",SUM(BX228:BZ228))</f>
        <v/>
      </c>
      <c r="CE228" s="172" t="str">
        <f aca="false">IF(B228="","",IF(AND(CC228&gt;=6,CD228&gt;=3,OR(E228&gt;=35,F228&gt;=35),L228&gt;=35),"6/3 සමත්",IF(AND(CC228&gt;=5,CD228&gt;=3,OR(E228&gt;=35,F228&gt;=35,L228&gt;=35)),"5/3 සමත්",IF(AND(CC228&gt;=4,CD228&gt;=1,OR(E228&gt;=20,F228&gt;=20,L228&gt;=20)),"සමත් කළ හැකි",IF(CB228=9,"W9","අසමත් ?")))))</f>
        <v/>
      </c>
    </row>
    <row r="229" customFormat="false" ht="13.8" hidden="false" customHeight="false" outlineLevel="0" collapsed="false">
      <c r="A229" s="160" t="n">
        <v>44</v>
      </c>
      <c r="B229" s="188"/>
      <c r="C229" s="161"/>
      <c r="D229" s="162"/>
      <c r="E229" s="163"/>
      <c r="F229" s="164"/>
      <c r="G229" s="163"/>
      <c r="H229" s="165"/>
      <c r="I229" s="165"/>
      <c r="J229" s="164"/>
      <c r="K229" s="163"/>
      <c r="L229" s="165"/>
      <c r="M229" s="165"/>
      <c r="N229" s="164"/>
      <c r="O229" s="163"/>
      <c r="P229" s="165"/>
      <c r="Q229" s="165"/>
      <c r="R229" s="165"/>
      <c r="S229" s="165"/>
      <c r="T229" s="165"/>
      <c r="U229" s="165"/>
      <c r="V229" s="164"/>
      <c r="W229" s="163"/>
      <c r="X229" s="165"/>
      <c r="Y229" s="165"/>
      <c r="Z229" s="165"/>
      <c r="AA229" s="165"/>
      <c r="AB229" s="165"/>
      <c r="AC229" s="165"/>
      <c r="AD229" s="164"/>
      <c r="AE229" s="163"/>
      <c r="AF229" s="165"/>
      <c r="AG229" s="165"/>
      <c r="AH229" s="165"/>
      <c r="AI229" s="165"/>
      <c r="AJ229" s="165"/>
      <c r="AK229" s="165"/>
      <c r="AL229" s="166"/>
      <c r="AM229" s="167" t="str">
        <f aca="false">IF(B229="","",SUM(E229:AL229))</f>
        <v/>
      </c>
      <c r="AN229" s="168" t="str">
        <f aca="false">IF(B229="","",AM229/9)</f>
        <v/>
      </c>
      <c r="AO229" s="169" t="str">
        <f aca="false">IF(B229="","",IF(AM229=0,"-",RANK(AM229,$AM$186:$AM$235,0)))</f>
        <v/>
      </c>
      <c r="AP229" s="167" t="str">
        <f aca="false">IF(E229="","",IF(E229="-","-",IF(UPPER(E229)="AB","+",VLOOKUP(E229,'විෂය තොරතුරු'!$P$24:$Q$28,2))))</f>
        <v/>
      </c>
      <c r="AQ229" s="168" t="str">
        <f aca="false">IF(F229="","",IF(F229="-","-",IF(UPPER(F229)="AB","+",VLOOKUP(F229,'විෂය තොරතුරු'!$P$24:$Q$28,2))))</f>
        <v/>
      </c>
      <c r="AR229" s="168" t="str">
        <f aca="false">IF(G229="","",IF(G229="-","-",IF(UPPER(G229)="AB","+",VLOOKUP(G229,'විෂය තොරතුරු'!$P$24:$Q$28,2))))</f>
        <v/>
      </c>
      <c r="AS229" s="168" t="str">
        <f aca="false">IF(H229="","",IF(H229="-","-",IF(UPPER(H229)="AB","+",VLOOKUP(H229,'විෂය තොරතුරු'!$P$24:$Q$28,2))))</f>
        <v/>
      </c>
      <c r="AT229" s="168" t="str">
        <f aca="false">IF(I229="","",IF(I229="-","-",IF(UPPER(I229)="AB","+",VLOOKUP(I229,'විෂය තොරතුරු'!$P$24:$Q$28,2))))</f>
        <v/>
      </c>
      <c r="AU229" s="170" t="str">
        <f aca="false">IF(J229="","",IF(J229="-","-",IF(UPPER(J229)="AB","+",VLOOKUP(J229,'විෂය තොරතුරු'!$P$24:$Q$28,2))))</f>
        <v/>
      </c>
      <c r="AV229" s="171" t="str">
        <f aca="false">IF(K229="","",IF(K229="-","-",IF(UPPER(K229)="AB","+",VLOOKUP(K229,'විෂය තොරතුරු'!$P$24:$Q$28,2))))</f>
        <v/>
      </c>
      <c r="AW229" s="168" t="str">
        <f aca="false">IF(L229="","",IF(L229="-","-",IF(UPPER(L229)="AB","+",VLOOKUP(L229,'විෂය තොරතුරු'!$P$24:$Q$28,2))))</f>
        <v/>
      </c>
      <c r="AX229" s="168" t="str">
        <f aca="false">IF(M229="","",IF(M229="-","-",IF(UPPER(M229)="AB","+",VLOOKUP(M229,'විෂය තොරතුරු'!$P$24:$Q$28,2))))</f>
        <v/>
      </c>
      <c r="AY229" s="169" t="str">
        <f aca="false">IF(N229="","",IF(N229="-","-",IF(UPPER(N229)="AB","+",VLOOKUP(N229,'විෂය තොරතුරු'!$P$24:$Q$28,2))))</f>
        <v/>
      </c>
      <c r="AZ229" s="167" t="str">
        <f aca="false">IF(O229="","",IF(O229="-","-",IF(UPPER(O229)="AB","+",VLOOKUP(O229,'විෂය තොරතුරු'!$P$24:$Q$28,2))))</f>
        <v/>
      </c>
      <c r="BA229" s="168" t="str">
        <f aca="false">IF(P229="","",IF(P229="-","-",IF(UPPER(P229)="AB","+",VLOOKUP(P229,'විෂය තොරතුරු'!$P$24:$Q$28,2))))</f>
        <v/>
      </c>
      <c r="BB229" s="168" t="str">
        <f aca="false">IF(Q229="","",IF(Q229="-","-",IF(UPPER(Q229)="AB","+",VLOOKUP(Q229,'විෂය තොරතුරු'!$P$24:$Q$28,2))))</f>
        <v/>
      </c>
      <c r="BC229" s="168" t="str">
        <f aca="false">IF(R229="","",IF(R229="-","-",IF(UPPER(R229)="AB","+",VLOOKUP(R229,'විෂය තොරතුරු'!$P$24:$Q$28,2))))</f>
        <v/>
      </c>
      <c r="BD229" s="168" t="str">
        <f aca="false">IF(S229="","",IF(S229="-","-",IF(UPPER(S229)="AB","+",VLOOKUP(S229,'විෂය තොරතුරු'!$P$24:$Q$28,2))))</f>
        <v/>
      </c>
      <c r="BE229" s="168" t="str">
        <f aca="false">IF(T229="","",IF(T229="-","-",IF(UPPER(T229)="AB","+",VLOOKUP(T229,'විෂය තොරතුරු'!$P$24:$Q$28,2))))</f>
        <v/>
      </c>
      <c r="BF229" s="168" t="str">
        <f aca="false">IF(U229="","",IF(U229="-","-",IF(UPPER(U229)="AB","+",VLOOKUP(U229,'විෂය තොරතුරු'!$P$24:$Q$28,2))))</f>
        <v/>
      </c>
      <c r="BG229" s="170" t="str">
        <f aca="false">IF(V229="","",IF(V229="-","-",IF(UPPER(V229)="AB","+",VLOOKUP(V229,'විෂය තොරතුරු'!$P$24:$Q$28,2))))</f>
        <v/>
      </c>
      <c r="BH229" s="171" t="str">
        <f aca="false">IF(W229="","",IF(W229="-","-",IF(UPPER(W229)="AB","+",VLOOKUP(W229,'විෂය තොරතුරු'!$P$24:$Q$28,2))))</f>
        <v/>
      </c>
      <c r="BI229" s="168" t="str">
        <f aca="false">IF(X229="","",IF(X229="-","-",IF(UPPER(X229)="AB","+",VLOOKUP(X229,'විෂය තොරතුරු'!$P$24:$Q$28,2))))</f>
        <v/>
      </c>
      <c r="BJ229" s="168" t="str">
        <f aca="false">IF(Y229="","",IF(Y229="-","-",IF(UPPER(Y229)="AB","+",VLOOKUP(Y229,'විෂය තොරතුරු'!$P$24:$Q$28,2))))</f>
        <v/>
      </c>
      <c r="BK229" s="168" t="str">
        <f aca="false">IF(Z229="","",IF(Z229="-","-",IF(UPPER(Z229)="AB","+",VLOOKUP(Z229,'විෂය තොරතුරු'!$P$24:$Q$28,2))))</f>
        <v/>
      </c>
      <c r="BL229" s="168" t="str">
        <f aca="false">IF(AA229="","",IF(AA229="-","-",IF(UPPER(AA229)="AB","+",VLOOKUP(AA229,'විෂය තොරතුරු'!$P$24:$Q$28,2))))</f>
        <v/>
      </c>
      <c r="BM229" s="168" t="str">
        <f aca="false">IF(AB229="","",IF(AB229="-","-",IF(UPPER(AB229)="AB","+",VLOOKUP(AB229,'විෂය තොරතුරු'!$P$24:$Q$28,2))))</f>
        <v/>
      </c>
      <c r="BN229" s="168" t="str">
        <f aca="false">IF(AC229="","",IF(AC229="-","-",IF(UPPER(AC229)="AB","+",VLOOKUP(AC229,'විෂය තොරතුරු'!$P$24:$Q$28,2))))</f>
        <v/>
      </c>
      <c r="BO229" s="169" t="str">
        <f aca="false">IF(AD229="","",IF(AD229="-","-",IF(UPPER(AD229)="AB","+",VLOOKUP(AD229,'විෂය තොරතුරු'!$P$24:$Q$28,2))))</f>
        <v/>
      </c>
      <c r="BP229" s="171" t="str">
        <f aca="false">IF(AE229="","",IF(AE229="-","-",IF(UPPER(AE229)="AB","+",VLOOKUP(AE229,'විෂය තොරතුරු'!$P$24:$Q$28,2))))</f>
        <v/>
      </c>
      <c r="BQ229" s="168" t="str">
        <f aca="false">IF(AF229="","",IF(AF229="-","-",IF(UPPER(AF229)="AB","+",VLOOKUP(AF229,'විෂය තොරතුරු'!$P$24:$Q$28,2))))</f>
        <v/>
      </c>
      <c r="BR229" s="168" t="str">
        <f aca="false">IF(AG229="","",IF(AG229="-","-",IF(UPPER(AG229)="AB","+",VLOOKUP(AG229,'විෂය තොරතුරු'!$P$24:$Q$28,2))))</f>
        <v/>
      </c>
      <c r="BS229" s="168" t="str">
        <f aca="false">IF(AH229="","",IF(AH229="-","-",IF(UPPER(AH229)="AB","+",VLOOKUP(AH229,'විෂය තොරතුරු'!$P$24:$Q$28,2))))</f>
        <v/>
      </c>
      <c r="BT229" s="168" t="str">
        <f aca="false">IF(AI229="","",IF(AI229="-","-",IF(UPPER(AI229)="AB","+",VLOOKUP(AI229,'විෂය තොරතුරු'!$P$24:$Q$28,2))))</f>
        <v/>
      </c>
      <c r="BU229" s="168" t="str">
        <f aca="false">IF(AJ229="","",IF(AJ229="-","-",IF(UPPER(AJ229)="AB","+",VLOOKUP(AJ229,'විෂය තොරතුරු'!$P$24:$Q$28,2))))</f>
        <v/>
      </c>
      <c r="BV229" s="168" t="str">
        <f aca="false">IF(AK229="","",IF(AK229="-","-",IF(UPPER(AK229)="AB","+",VLOOKUP(AK229,'විෂය තොරතුරු'!$P$24:$Q$28,2))))</f>
        <v/>
      </c>
      <c r="BW229" s="169" t="str">
        <f aca="false">IF(AL229="","",IF(AL229="-","-",IF(UPPER(AL229)="AB","+",VLOOKUP(AL229,'විෂය තොරතුරු'!$P$24:$Q$28,2))))</f>
        <v/>
      </c>
      <c r="BX229" s="171" t="str">
        <f aca="false">IF($B229="","",COUNTIF($AP229:$BW229,"A"))</f>
        <v/>
      </c>
      <c r="BY229" s="171" t="str">
        <f aca="false">IF($B229="","",COUNTIF($AP229:$BW229,"B"))</f>
        <v/>
      </c>
      <c r="BZ229" s="171" t="str">
        <f aca="false">IF($B229="","",COUNTIF($AP229:$BW229,"C"))</f>
        <v/>
      </c>
      <c r="CA229" s="171" t="str">
        <f aca="false">IF($B229="","",COUNTIF($AP229:$BW229,"S"))</f>
        <v/>
      </c>
      <c r="CB229" s="171" t="str">
        <f aca="false">IF($B229="","",COUNTIF($AP229:$BW229,"W"))</f>
        <v/>
      </c>
      <c r="CC229" s="171" t="str">
        <f aca="false">IF(B229="","",SUM(BX229:CA229))</f>
        <v/>
      </c>
      <c r="CD229" s="169" t="str">
        <f aca="false">IF(B229="","",SUM(BX229:BZ229))</f>
        <v/>
      </c>
      <c r="CE229" s="172" t="str">
        <f aca="false">IF(B229="","",IF(AND(CC229&gt;=6,CD229&gt;=3,OR(E229&gt;=35,F229&gt;=35),L229&gt;=35),"6/3 සමත්",IF(AND(CC229&gt;=5,CD229&gt;=3,OR(E229&gt;=35,F229&gt;=35,L229&gt;=35)),"5/3 සමත්",IF(AND(CC229&gt;=4,CD229&gt;=1,OR(E229&gt;=20,F229&gt;=20,L229&gt;=20)),"සමත් කළ හැකි",IF(CB229=9,"W9","අසමත් ?")))))</f>
        <v/>
      </c>
    </row>
    <row r="230" customFormat="false" ht="13.8" hidden="false" customHeight="false" outlineLevel="0" collapsed="false">
      <c r="A230" s="160" t="n">
        <v>45</v>
      </c>
      <c r="B230" s="188"/>
      <c r="C230" s="161"/>
      <c r="D230" s="162"/>
      <c r="E230" s="163"/>
      <c r="F230" s="164"/>
      <c r="G230" s="163"/>
      <c r="H230" s="165"/>
      <c r="I230" s="165"/>
      <c r="J230" s="164"/>
      <c r="K230" s="163"/>
      <c r="L230" s="165"/>
      <c r="M230" s="165"/>
      <c r="N230" s="164"/>
      <c r="O230" s="163"/>
      <c r="P230" s="165"/>
      <c r="Q230" s="165"/>
      <c r="R230" s="165"/>
      <c r="S230" s="165"/>
      <c r="T230" s="165"/>
      <c r="U230" s="165"/>
      <c r="V230" s="164"/>
      <c r="W230" s="163"/>
      <c r="X230" s="165"/>
      <c r="Y230" s="165"/>
      <c r="Z230" s="165"/>
      <c r="AA230" s="165"/>
      <c r="AB230" s="165"/>
      <c r="AC230" s="165"/>
      <c r="AD230" s="164"/>
      <c r="AE230" s="163"/>
      <c r="AF230" s="165"/>
      <c r="AG230" s="165"/>
      <c r="AH230" s="165"/>
      <c r="AI230" s="165"/>
      <c r="AJ230" s="165"/>
      <c r="AK230" s="165"/>
      <c r="AL230" s="166"/>
      <c r="AM230" s="167" t="str">
        <f aca="false">IF(B230="","",SUM(E230:AL230))</f>
        <v/>
      </c>
      <c r="AN230" s="168" t="str">
        <f aca="false">IF(B230="","",AM230/9)</f>
        <v/>
      </c>
      <c r="AO230" s="169" t="str">
        <f aca="false">IF(B230="","",IF(AM230=0,"-",RANK(AM230,$AM$186:$AM$235,0)))</f>
        <v/>
      </c>
      <c r="AP230" s="167" t="str">
        <f aca="false">IF(E230="","",IF(E230="-","-",IF(UPPER(E230)="AB","+",VLOOKUP(E230,'විෂය තොරතුරු'!$P$24:$Q$28,2))))</f>
        <v/>
      </c>
      <c r="AQ230" s="168" t="str">
        <f aca="false">IF(F230="","",IF(F230="-","-",IF(UPPER(F230)="AB","+",VLOOKUP(F230,'විෂය තොරතුරු'!$P$24:$Q$28,2))))</f>
        <v/>
      </c>
      <c r="AR230" s="168" t="str">
        <f aca="false">IF(G230="","",IF(G230="-","-",IF(UPPER(G230)="AB","+",VLOOKUP(G230,'විෂය තොරතුරු'!$P$24:$Q$28,2))))</f>
        <v/>
      </c>
      <c r="AS230" s="168" t="str">
        <f aca="false">IF(H230="","",IF(H230="-","-",IF(UPPER(H230)="AB","+",VLOOKUP(H230,'විෂය තොරතුරු'!$P$24:$Q$28,2))))</f>
        <v/>
      </c>
      <c r="AT230" s="168" t="str">
        <f aca="false">IF(I230="","",IF(I230="-","-",IF(UPPER(I230)="AB","+",VLOOKUP(I230,'විෂය තොරතුරු'!$P$24:$Q$28,2))))</f>
        <v/>
      </c>
      <c r="AU230" s="170" t="str">
        <f aca="false">IF(J230="","",IF(J230="-","-",IF(UPPER(J230)="AB","+",VLOOKUP(J230,'විෂය තොරතුරු'!$P$24:$Q$28,2))))</f>
        <v/>
      </c>
      <c r="AV230" s="171" t="str">
        <f aca="false">IF(K230="","",IF(K230="-","-",IF(UPPER(K230)="AB","+",VLOOKUP(K230,'විෂය තොරතුරු'!$P$24:$Q$28,2))))</f>
        <v/>
      </c>
      <c r="AW230" s="168" t="str">
        <f aca="false">IF(L230="","",IF(L230="-","-",IF(UPPER(L230)="AB","+",VLOOKUP(L230,'විෂය තොරතුරු'!$P$24:$Q$28,2))))</f>
        <v/>
      </c>
      <c r="AX230" s="168" t="str">
        <f aca="false">IF(M230="","",IF(M230="-","-",IF(UPPER(M230)="AB","+",VLOOKUP(M230,'විෂය තොරතුරු'!$P$24:$Q$28,2))))</f>
        <v/>
      </c>
      <c r="AY230" s="169" t="str">
        <f aca="false">IF(N230="","",IF(N230="-","-",IF(UPPER(N230)="AB","+",VLOOKUP(N230,'විෂය තොරතුරු'!$P$24:$Q$28,2))))</f>
        <v/>
      </c>
      <c r="AZ230" s="167" t="str">
        <f aca="false">IF(O230="","",IF(O230="-","-",IF(UPPER(O230)="AB","+",VLOOKUP(O230,'විෂය තොරතුරු'!$P$24:$Q$28,2))))</f>
        <v/>
      </c>
      <c r="BA230" s="168" t="str">
        <f aca="false">IF(P230="","",IF(P230="-","-",IF(UPPER(P230)="AB","+",VLOOKUP(P230,'විෂය තොරතුරු'!$P$24:$Q$28,2))))</f>
        <v/>
      </c>
      <c r="BB230" s="168" t="str">
        <f aca="false">IF(Q230="","",IF(Q230="-","-",IF(UPPER(Q230)="AB","+",VLOOKUP(Q230,'විෂය තොරතුරු'!$P$24:$Q$28,2))))</f>
        <v/>
      </c>
      <c r="BC230" s="168" t="str">
        <f aca="false">IF(R230="","",IF(R230="-","-",IF(UPPER(R230)="AB","+",VLOOKUP(R230,'විෂය තොරතුරු'!$P$24:$Q$28,2))))</f>
        <v/>
      </c>
      <c r="BD230" s="168" t="str">
        <f aca="false">IF(S230="","",IF(S230="-","-",IF(UPPER(S230)="AB","+",VLOOKUP(S230,'විෂය තොරතුරු'!$P$24:$Q$28,2))))</f>
        <v/>
      </c>
      <c r="BE230" s="168" t="str">
        <f aca="false">IF(T230="","",IF(T230="-","-",IF(UPPER(T230)="AB","+",VLOOKUP(T230,'විෂය තොරතුරු'!$P$24:$Q$28,2))))</f>
        <v/>
      </c>
      <c r="BF230" s="168" t="str">
        <f aca="false">IF(U230="","",IF(U230="-","-",IF(UPPER(U230)="AB","+",VLOOKUP(U230,'විෂය තොරතුරු'!$P$24:$Q$28,2))))</f>
        <v/>
      </c>
      <c r="BG230" s="170" t="str">
        <f aca="false">IF(V230="","",IF(V230="-","-",IF(UPPER(V230)="AB","+",VLOOKUP(V230,'විෂය තොරතුරු'!$P$24:$Q$28,2))))</f>
        <v/>
      </c>
      <c r="BH230" s="171" t="str">
        <f aca="false">IF(W230="","",IF(W230="-","-",IF(UPPER(W230)="AB","+",VLOOKUP(W230,'විෂය තොරතුරු'!$P$24:$Q$28,2))))</f>
        <v/>
      </c>
      <c r="BI230" s="168" t="str">
        <f aca="false">IF(X230="","",IF(X230="-","-",IF(UPPER(X230)="AB","+",VLOOKUP(X230,'විෂය තොරතුරු'!$P$24:$Q$28,2))))</f>
        <v/>
      </c>
      <c r="BJ230" s="168" t="str">
        <f aca="false">IF(Y230="","",IF(Y230="-","-",IF(UPPER(Y230)="AB","+",VLOOKUP(Y230,'විෂය තොරතුරු'!$P$24:$Q$28,2))))</f>
        <v/>
      </c>
      <c r="BK230" s="168" t="str">
        <f aca="false">IF(Z230="","",IF(Z230="-","-",IF(UPPER(Z230)="AB","+",VLOOKUP(Z230,'විෂය තොරතුරු'!$P$24:$Q$28,2))))</f>
        <v/>
      </c>
      <c r="BL230" s="168" t="str">
        <f aca="false">IF(AA230="","",IF(AA230="-","-",IF(UPPER(AA230)="AB","+",VLOOKUP(AA230,'විෂය තොරතුරු'!$P$24:$Q$28,2))))</f>
        <v/>
      </c>
      <c r="BM230" s="168" t="str">
        <f aca="false">IF(AB230="","",IF(AB230="-","-",IF(UPPER(AB230)="AB","+",VLOOKUP(AB230,'විෂය තොරතුරු'!$P$24:$Q$28,2))))</f>
        <v/>
      </c>
      <c r="BN230" s="168" t="str">
        <f aca="false">IF(AC230="","",IF(AC230="-","-",IF(UPPER(AC230)="AB","+",VLOOKUP(AC230,'විෂය තොරතුරු'!$P$24:$Q$28,2))))</f>
        <v/>
      </c>
      <c r="BO230" s="169" t="str">
        <f aca="false">IF(AD230="","",IF(AD230="-","-",IF(UPPER(AD230)="AB","+",VLOOKUP(AD230,'විෂය තොරතුරු'!$P$24:$Q$28,2))))</f>
        <v/>
      </c>
      <c r="BP230" s="171" t="str">
        <f aca="false">IF(AE230="","",IF(AE230="-","-",IF(UPPER(AE230)="AB","+",VLOOKUP(AE230,'විෂය තොරතුරු'!$P$24:$Q$28,2))))</f>
        <v/>
      </c>
      <c r="BQ230" s="168" t="str">
        <f aca="false">IF(AF230="","",IF(AF230="-","-",IF(UPPER(AF230)="AB","+",VLOOKUP(AF230,'විෂය තොරතුරු'!$P$24:$Q$28,2))))</f>
        <v/>
      </c>
      <c r="BR230" s="168" t="str">
        <f aca="false">IF(AG230="","",IF(AG230="-","-",IF(UPPER(AG230)="AB","+",VLOOKUP(AG230,'විෂය තොරතුරු'!$P$24:$Q$28,2))))</f>
        <v/>
      </c>
      <c r="BS230" s="168" t="str">
        <f aca="false">IF(AH230="","",IF(AH230="-","-",IF(UPPER(AH230)="AB","+",VLOOKUP(AH230,'විෂය තොරතුරු'!$P$24:$Q$28,2))))</f>
        <v/>
      </c>
      <c r="BT230" s="168" t="str">
        <f aca="false">IF(AI230="","",IF(AI230="-","-",IF(UPPER(AI230)="AB","+",VLOOKUP(AI230,'විෂය තොරතුරු'!$P$24:$Q$28,2))))</f>
        <v/>
      </c>
      <c r="BU230" s="168" t="str">
        <f aca="false">IF(AJ230="","",IF(AJ230="-","-",IF(UPPER(AJ230)="AB","+",VLOOKUP(AJ230,'විෂය තොරතුරු'!$P$24:$Q$28,2))))</f>
        <v/>
      </c>
      <c r="BV230" s="168" t="str">
        <f aca="false">IF(AK230="","",IF(AK230="-","-",IF(UPPER(AK230)="AB","+",VLOOKUP(AK230,'විෂය තොරතුරු'!$P$24:$Q$28,2))))</f>
        <v/>
      </c>
      <c r="BW230" s="169" t="str">
        <f aca="false">IF(AL230="","",IF(AL230="-","-",IF(UPPER(AL230)="AB","+",VLOOKUP(AL230,'විෂය තොරතුරු'!$P$24:$Q$28,2))))</f>
        <v/>
      </c>
      <c r="BX230" s="171" t="str">
        <f aca="false">IF($B230="","",COUNTIF($AP230:$BW230,"A"))</f>
        <v/>
      </c>
      <c r="BY230" s="171" t="str">
        <f aca="false">IF($B230="","",COUNTIF($AP230:$BW230,"B"))</f>
        <v/>
      </c>
      <c r="BZ230" s="171" t="str">
        <f aca="false">IF($B230="","",COUNTIF($AP230:$BW230,"C"))</f>
        <v/>
      </c>
      <c r="CA230" s="171" t="str">
        <f aca="false">IF($B230="","",COUNTIF($AP230:$BW230,"S"))</f>
        <v/>
      </c>
      <c r="CB230" s="171" t="str">
        <f aca="false">IF($B230="","",COUNTIF($AP230:$BW230,"W"))</f>
        <v/>
      </c>
      <c r="CC230" s="171" t="str">
        <f aca="false">IF(B230="","",SUM(BX230:CA230))</f>
        <v/>
      </c>
      <c r="CD230" s="169" t="str">
        <f aca="false">IF(B230="","",SUM(BX230:BZ230))</f>
        <v/>
      </c>
      <c r="CE230" s="172" t="str">
        <f aca="false">IF(B230="","",IF(AND(CC230&gt;=6,CD230&gt;=3,OR(E230&gt;=35,F230&gt;=35),L230&gt;=35),"6/3 සමත්",IF(AND(CC230&gt;=5,CD230&gt;=3,OR(E230&gt;=35,F230&gt;=35,L230&gt;=35)),"5/3 සමත්",IF(AND(CC230&gt;=4,CD230&gt;=1,OR(E230&gt;=20,F230&gt;=20,L230&gt;=20)),"සමත් කළ හැකි",IF(CB230=9,"W9","අසමත් ?")))))</f>
        <v/>
      </c>
    </row>
    <row r="231" customFormat="false" ht="13.8" hidden="false" customHeight="false" outlineLevel="0" collapsed="false">
      <c r="A231" s="160" t="n">
        <v>46</v>
      </c>
      <c r="B231" s="189"/>
      <c r="C231" s="161"/>
      <c r="D231" s="162"/>
      <c r="E231" s="163"/>
      <c r="F231" s="164"/>
      <c r="G231" s="163"/>
      <c r="H231" s="165"/>
      <c r="I231" s="165"/>
      <c r="J231" s="164"/>
      <c r="K231" s="163"/>
      <c r="L231" s="165"/>
      <c r="M231" s="165"/>
      <c r="N231" s="164"/>
      <c r="O231" s="163"/>
      <c r="P231" s="165"/>
      <c r="Q231" s="165"/>
      <c r="R231" s="165"/>
      <c r="S231" s="165"/>
      <c r="T231" s="165"/>
      <c r="U231" s="165"/>
      <c r="V231" s="164"/>
      <c r="W231" s="163"/>
      <c r="X231" s="165"/>
      <c r="Y231" s="165"/>
      <c r="Z231" s="165"/>
      <c r="AA231" s="165"/>
      <c r="AB231" s="165"/>
      <c r="AC231" s="165"/>
      <c r="AD231" s="164"/>
      <c r="AE231" s="163"/>
      <c r="AF231" s="165"/>
      <c r="AG231" s="165"/>
      <c r="AH231" s="165"/>
      <c r="AI231" s="165"/>
      <c r="AJ231" s="165"/>
      <c r="AK231" s="165"/>
      <c r="AL231" s="166"/>
      <c r="AM231" s="167" t="str">
        <f aca="false">IF(B231="","",SUM(E231:AL231))</f>
        <v/>
      </c>
      <c r="AN231" s="168" t="str">
        <f aca="false">IF(B231="","",AM231/9)</f>
        <v/>
      </c>
      <c r="AO231" s="169" t="str">
        <f aca="false">IF(B231="","",IF(AM231=0,"-",RANK(AM231,$AM$186:$AM$235,0)))</f>
        <v/>
      </c>
      <c r="AP231" s="167" t="str">
        <f aca="false">IF(E231="","",IF(E231="-","-",IF(UPPER(E231)="AB","+",VLOOKUP(E231,'විෂය තොරතුරු'!$P$24:$Q$28,2))))</f>
        <v/>
      </c>
      <c r="AQ231" s="168" t="str">
        <f aca="false">IF(F231="","",IF(F231="-","-",IF(UPPER(F231)="AB","+",VLOOKUP(F231,'විෂය තොරතුරු'!$P$24:$Q$28,2))))</f>
        <v/>
      </c>
      <c r="AR231" s="168" t="str">
        <f aca="false">IF(G231="","",IF(G231="-","-",IF(UPPER(G231)="AB","+",VLOOKUP(G231,'විෂය තොරතුරු'!$P$24:$Q$28,2))))</f>
        <v/>
      </c>
      <c r="AS231" s="168" t="str">
        <f aca="false">IF(H231="","",IF(H231="-","-",IF(UPPER(H231)="AB","+",VLOOKUP(H231,'විෂය තොරතුරු'!$P$24:$Q$28,2))))</f>
        <v/>
      </c>
      <c r="AT231" s="168" t="str">
        <f aca="false">IF(I231="","",IF(I231="-","-",IF(UPPER(I231)="AB","+",VLOOKUP(I231,'විෂය තොරතුරු'!$P$24:$Q$28,2))))</f>
        <v/>
      </c>
      <c r="AU231" s="170" t="str">
        <f aca="false">IF(J231="","",IF(J231="-","-",IF(UPPER(J231)="AB","+",VLOOKUP(J231,'විෂය තොරතුරු'!$P$24:$Q$28,2))))</f>
        <v/>
      </c>
      <c r="AV231" s="171" t="str">
        <f aca="false">IF(K231="","",IF(K231="-","-",IF(UPPER(K231)="AB","+",VLOOKUP(K231,'විෂය තොරතුරු'!$P$24:$Q$28,2))))</f>
        <v/>
      </c>
      <c r="AW231" s="168" t="str">
        <f aca="false">IF(L231="","",IF(L231="-","-",IF(UPPER(L231)="AB","+",VLOOKUP(L231,'විෂය තොරතුරු'!$P$24:$Q$28,2))))</f>
        <v/>
      </c>
      <c r="AX231" s="168" t="str">
        <f aca="false">IF(M231="","",IF(M231="-","-",IF(UPPER(M231)="AB","+",VLOOKUP(M231,'විෂය තොරතුරු'!$P$24:$Q$28,2))))</f>
        <v/>
      </c>
      <c r="AY231" s="169" t="str">
        <f aca="false">IF(N231="","",IF(N231="-","-",IF(UPPER(N231)="AB","+",VLOOKUP(N231,'විෂය තොරතුරු'!$P$24:$Q$28,2))))</f>
        <v/>
      </c>
      <c r="AZ231" s="167" t="str">
        <f aca="false">IF(O231="","",IF(O231="-","-",IF(UPPER(O231)="AB","+",VLOOKUP(O231,'විෂය තොරතුරු'!$P$24:$Q$28,2))))</f>
        <v/>
      </c>
      <c r="BA231" s="168" t="str">
        <f aca="false">IF(P231="","",IF(P231="-","-",IF(UPPER(P231)="AB","+",VLOOKUP(P231,'විෂය තොරතුරු'!$P$24:$Q$28,2))))</f>
        <v/>
      </c>
      <c r="BB231" s="168" t="str">
        <f aca="false">IF(Q231="","",IF(Q231="-","-",IF(UPPER(Q231)="AB","+",VLOOKUP(Q231,'විෂය තොරතුරු'!$P$24:$Q$28,2))))</f>
        <v/>
      </c>
      <c r="BC231" s="168" t="str">
        <f aca="false">IF(R231="","",IF(R231="-","-",IF(UPPER(R231)="AB","+",VLOOKUP(R231,'විෂය තොරතුරු'!$P$24:$Q$28,2))))</f>
        <v/>
      </c>
      <c r="BD231" s="168" t="str">
        <f aca="false">IF(S231="","",IF(S231="-","-",IF(UPPER(S231)="AB","+",VLOOKUP(S231,'විෂය තොරතුරු'!$P$24:$Q$28,2))))</f>
        <v/>
      </c>
      <c r="BE231" s="168" t="str">
        <f aca="false">IF(T231="","",IF(T231="-","-",IF(UPPER(T231)="AB","+",VLOOKUP(T231,'විෂය තොරතුරු'!$P$24:$Q$28,2))))</f>
        <v/>
      </c>
      <c r="BF231" s="168" t="str">
        <f aca="false">IF(U231="","",IF(U231="-","-",IF(UPPER(U231)="AB","+",VLOOKUP(U231,'විෂය තොරතුරු'!$P$24:$Q$28,2))))</f>
        <v/>
      </c>
      <c r="BG231" s="170" t="str">
        <f aca="false">IF(V231="","",IF(V231="-","-",IF(UPPER(V231)="AB","+",VLOOKUP(V231,'විෂය තොරතුරු'!$P$24:$Q$28,2))))</f>
        <v/>
      </c>
      <c r="BH231" s="171" t="str">
        <f aca="false">IF(W231="","",IF(W231="-","-",IF(UPPER(W231)="AB","+",VLOOKUP(W231,'විෂය තොරතුරු'!$P$24:$Q$28,2))))</f>
        <v/>
      </c>
      <c r="BI231" s="168" t="str">
        <f aca="false">IF(X231="","",IF(X231="-","-",IF(UPPER(X231)="AB","+",VLOOKUP(X231,'විෂය තොරතුරු'!$P$24:$Q$28,2))))</f>
        <v/>
      </c>
      <c r="BJ231" s="168" t="str">
        <f aca="false">IF(Y231="","",IF(Y231="-","-",IF(UPPER(Y231)="AB","+",VLOOKUP(Y231,'විෂය තොරතුරු'!$P$24:$Q$28,2))))</f>
        <v/>
      </c>
      <c r="BK231" s="168" t="str">
        <f aca="false">IF(Z231="","",IF(Z231="-","-",IF(UPPER(Z231)="AB","+",VLOOKUP(Z231,'විෂය තොරතුරු'!$P$24:$Q$28,2))))</f>
        <v/>
      </c>
      <c r="BL231" s="168" t="str">
        <f aca="false">IF(AA231="","",IF(AA231="-","-",IF(UPPER(AA231)="AB","+",VLOOKUP(AA231,'විෂය තොරතුරු'!$P$24:$Q$28,2))))</f>
        <v/>
      </c>
      <c r="BM231" s="168" t="str">
        <f aca="false">IF(AB231="","",IF(AB231="-","-",IF(UPPER(AB231)="AB","+",VLOOKUP(AB231,'විෂය තොරතුරු'!$P$24:$Q$28,2))))</f>
        <v/>
      </c>
      <c r="BN231" s="168" t="str">
        <f aca="false">IF(AC231="","",IF(AC231="-","-",IF(UPPER(AC231)="AB","+",VLOOKUP(AC231,'විෂය තොරතුරු'!$P$24:$Q$28,2))))</f>
        <v/>
      </c>
      <c r="BO231" s="169" t="str">
        <f aca="false">IF(AD231="","",IF(AD231="-","-",IF(UPPER(AD231)="AB","+",VLOOKUP(AD231,'විෂය තොරතුරු'!$P$24:$Q$28,2))))</f>
        <v/>
      </c>
      <c r="BP231" s="171" t="str">
        <f aca="false">IF(AE231="","",IF(AE231="-","-",IF(UPPER(AE231)="AB","+",VLOOKUP(AE231,'විෂය තොරතුරු'!$P$24:$Q$28,2))))</f>
        <v/>
      </c>
      <c r="BQ231" s="168" t="str">
        <f aca="false">IF(AF231="","",IF(AF231="-","-",IF(UPPER(AF231)="AB","+",VLOOKUP(AF231,'විෂය තොරතුරු'!$P$24:$Q$28,2))))</f>
        <v/>
      </c>
      <c r="BR231" s="168" t="str">
        <f aca="false">IF(AG231="","",IF(AG231="-","-",IF(UPPER(AG231)="AB","+",VLOOKUP(AG231,'විෂය තොරතුරු'!$P$24:$Q$28,2))))</f>
        <v/>
      </c>
      <c r="BS231" s="168" t="str">
        <f aca="false">IF(AH231="","",IF(AH231="-","-",IF(UPPER(AH231)="AB","+",VLOOKUP(AH231,'විෂය තොරතුරු'!$P$24:$Q$28,2))))</f>
        <v/>
      </c>
      <c r="BT231" s="168" t="str">
        <f aca="false">IF(AI231="","",IF(AI231="-","-",IF(UPPER(AI231)="AB","+",VLOOKUP(AI231,'විෂය තොරතුරු'!$P$24:$Q$28,2))))</f>
        <v/>
      </c>
      <c r="BU231" s="168" t="str">
        <f aca="false">IF(AJ231="","",IF(AJ231="-","-",IF(UPPER(AJ231)="AB","+",VLOOKUP(AJ231,'විෂය තොරතුරු'!$P$24:$Q$28,2))))</f>
        <v/>
      </c>
      <c r="BV231" s="168" t="str">
        <f aca="false">IF(AK231="","",IF(AK231="-","-",IF(UPPER(AK231)="AB","+",VLOOKUP(AK231,'විෂය තොරතුරු'!$P$24:$Q$28,2))))</f>
        <v/>
      </c>
      <c r="BW231" s="169" t="str">
        <f aca="false">IF(AL231="","",IF(AL231="-","-",IF(UPPER(AL231)="AB","+",VLOOKUP(AL231,'විෂය තොරතුරු'!$P$24:$Q$28,2))))</f>
        <v/>
      </c>
      <c r="BX231" s="171" t="str">
        <f aca="false">IF($B231="","",COUNTIF($AP231:$BW231,"A"))</f>
        <v/>
      </c>
      <c r="BY231" s="171" t="str">
        <f aca="false">IF($B231="","",COUNTIF($AP231:$BW231,"B"))</f>
        <v/>
      </c>
      <c r="BZ231" s="171" t="str">
        <f aca="false">IF($B231="","",COUNTIF($AP231:$BW231,"C"))</f>
        <v/>
      </c>
      <c r="CA231" s="171" t="str">
        <f aca="false">IF($B231="","",COUNTIF($AP231:$BW231,"S"))</f>
        <v/>
      </c>
      <c r="CB231" s="171" t="str">
        <f aca="false">IF($B231="","",COUNTIF($AP231:$BW231,"W"))</f>
        <v/>
      </c>
      <c r="CC231" s="171" t="str">
        <f aca="false">IF(B231="","",SUM(BX231:CA231))</f>
        <v/>
      </c>
      <c r="CD231" s="169" t="str">
        <f aca="false">IF(B231="","",SUM(BX231:BZ231))</f>
        <v/>
      </c>
      <c r="CE231" s="172" t="str">
        <f aca="false">IF(B231="","",IF(AND(CC231&gt;=6,CD231&gt;=3,OR(E231&gt;=35,F231&gt;=35),L231&gt;=35),"6/3 සමත්",IF(AND(CC231&gt;=5,CD231&gt;=3,OR(E231&gt;=35,F231&gt;=35,L231&gt;=35)),"5/3 සමත්",IF(AND(CC231&gt;=4,CD231&gt;=1,OR(E231&gt;=20,F231&gt;=20,L231&gt;=20)),"සමත් කළ හැකි",IF(CB231=9,"W9","අසමත් ?")))))</f>
        <v/>
      </c>
    </row>
    <row r="232" customFormat="false" ht="13.8" hidden="false" customHeight="false" outlineLevel="0" collapsed="false">
      <c r="A232" s="160" t="n">
        <v>47</v>
      </c>
      <c r="B232" s="189"/>
      <c r="C232" s="161"/>
      <c r="D232" s="162"/>
      <c r="E232" s="163"/>
      <c r="F232" s="164"/>
      <c r="G232" s="163"/>
      <c r="H232" s="165"/>
      <c r="I232" s="165"/>
      <c r="J232" s="164"/>
      <c r="K232" s="163"/>
      <c r="L232" s="165"/>
      <c r="M232" s="165"/>
      <c r="N232" s="164"/>
      <c r="O232" s="163"/>
      <c r="P232" s="165"/>
      <c r="Q232" s="165"/>
      <c r="R232" s="165"/>
      <c r="S232" s="165"/>
      <c r="T232" s="165"/>
      <c r="U232" s="165"/>
      <c r="V232" s="164"/>
      <c r="W232" s="163"/>
      <c r="X232" s="165"/>
      <c r="Y232" s="165"/>
      <c r="Z232" s="165"/>
      <c r="AA232" s="165"/>
      <c r="AB232" s="165"/>
      <c r="AC232" s="165"/>
      <c r="AD232" s="164"/>
      <c r="AE232" s="163"/>
      <c r="AF232" s="165"/>
      <c r="AG232" s="165"/>
      <c r="AH232" s="165"/>
      <c r="AI232" s="165"/>
      <c r="AJ232" s="165"/>
      <c r="AK232" s="165"/>
      <c r="AL232" s="166"/>
      <c r="AM232" s="167" t="str">
        <f aca="false">IF(B232="","",SUM(E232:AL232))</f>
        <v/>
      </c>
      <c r="AN232" s="168" t="str">
        <f aca="false">IF(B232="","",AM232/9)</f>
        <v/>
      </c>
      <c r="AO232" s="169" t="str">
        <f aca="false">IF(B232="","",IF(AM232=0,"-",RANK(AM232,$AM$186:$AM$235,0)))</f>
        <v/>
      </c>
      <c r="AP232" s="167" t="str">
        <f aca="false">IF(E232="","",IF(E232="-","-",IF(UPPER(E232)="AB","+",VLOOKUP(E232,'විෂය තොරතුරු'!$P$24:$Q$28,2))))</f>
        <v/>
      </c>
      <c r="AQ232" s="168" t="str">
        <f aca="false">IF(F232="","",IF(F232="-","-",IF(UPPER(F232)="AB","+",VLOOKUP(F232,'විෂය තොරතුරු'!$P$24:$Q$28,2))))</f>
        <v/>
      </c>
      <c r="AR232" s="168" t="str">
        <f aca="false">IF(G232="","",IF(G232="-","-",IF(UPPER(G232)="AB","+",VLOOKUP(G232,'විෂය තොරතුරු'!$P$24:$Q$28,2))))</f>
        <v/>
      </c>
      <c r="AS232" s="168" t="str">
        <f aca="false">IF(H232="","",IF(H232="-","-",IF(UPPER(H232)="AB","+",VLOOKUP(H232,'විෂය තොරතුරු'!$P$24:$Q$28,2))))</f>
        <v/>
      </c>
      <c r="AT232" s="168" t="str">
        <f aca="false">IF(I232="","",IF(I232="-","-",IF(UPPER(I232)="AB","+",VLOOKUP(I232,'විෂය තොරතුරු'!$P$24:$Q$28,2))))</f>
        <v/>
      </c>
      <c r="AU232" s="170" t="str">
        <f aca="false">IF(J232="","",IF(J232="-","-",IF(UPPER(J232)="AB","+",VLOOKUP(J232,'විෂය තොරතුරු'!$P$24:$Q$28,2))))</f>
        <v/>
      </c>
      <c r="AV232" s="171" t="str">
        <f aca="false">IF(K232="","",IF(K232="-","-",IF(UPPER(K232)="AB","+",VLOOKUP(K232,'විෂය තොරතුරු'!$P$24:$Q$28,2))))</f>
        <v/>
      </c>
      <c r="AW232" s="168" t="str">
        <f aca="false">IF(L232="","",IF(L232="-","-",IF(UPPER(L232)="AB","+",VLOOKUP(L232,'විෂය තොරතුරු'!$P$24:$Q$28,2))))</f>
        <v/>
      </c>
      <c r="AX232" s="168" t="str">
        <f aca="false">IF(M232="","",IF(M232="-","-",IF(UPPER(M232)="AB","+",VLOOKUP(M232,'විෂය තොරතුරු'!$P$24:$Q$28,2))))</f>
        <v/>
      </c>
      <c r="AY232" s="169" t="str">
        <f aca="false">IF(N232="","",IF(N232="-","-",IF(UPPER(N232)="AB","+",VLOOKUP(N232,'විෂය තොරතුරු'!$P$24:$Q$28,2))))</f>
        <v/>
      </c>
      <c r="AZ232" s="167" t="str">
        <f aca="false">IF(O232="","",IF(O232="-","-",IF(UPPER(O232)="AB","+",VLOOKUP(O232,'විෂය තොරතුරු'!$P$24:$Q$28,2))))</f>
        <v/>
      </c>
      <c r="BA232" s="168" t="str">
        <f aca="false">IF(P232="","",IF(P232="-","-",IF(UPPER(P232)="AB","+",VLOOKUP(P232,'විෂය තොරතුරු'!$P$24:$Q$28,2))))</f>
        <v/>
      </c>
      <c r="BB232" s="168" t="str">
        <f aca="false">IF(Q232="","",IF(Q232="-","-",IF(UPPER(Q232)="AB","+",VLOOKUP(Q232,'විෂය තොරතුරු'!$P$24:$Q$28,2))))</f>
        <v/>
      </c>
      <c r="BC232" s="168" t="str">
        <f aca="false">IF(R232="","",IF(R232="-","-",IF(UPPER(R232)="AB","+",VLOOKUP(R232,'විෂය තොරතුරු'!$P$24:$Q$28,2))))</f>
        <v/>
      </c>
      <c r="BD232" s="168" t="str">
        <f aca="false">IF(S232="","",IF(S232="-","-",IF(UPPER(S232)="AB","+",VLOOKUP(S232,'විෂය තොරතුරු'!$P$24:$Q$28,2))))</f>
        <v/>
      </c>
      <c r="BE232" s="168" t="str">
        <f aca="false">IF(T232="","",IF(T232="-","-",IF(UPPER(T232)="AB","+",VLOOKUP(T232,'විෂය තොරතුරු'!$P$24:$Q$28,2))))</f>
        <v/>
      </c>
      <c r="BF232" s="168" t="str">
        <f aca="false">IF(U232="","",IF(U232="-","-",IF(UPPER(U232)="AB","+",VLOOKUP(U232,'විෂය තොරතුරු'!$P$24:$Q$28,2))))</f>
        <v/>
      </c>
      <c r="BG232" s="170" t="str">
        <f aca="false">IF(V232="","",IF(V232="-","-",IF(UPPER(V232)="AB","+",VLOOKUP(V232,'විෂය තොරතුරු'!$P$24:$Q$28,2))))</f>
        <v/>
      </c>
      <c r="BH232" s="171" t="str">
        <f aca="false">IF(W232="","",IF(W232="-","-",IF(UPPER(W232)="AB","+",VLOOKUP(W232,'විෂය තොරතුරු'!$P$24:$Q$28,2))))</f>
        <v/>
      </c>
      <c r="BI232" s="168" t="str">
        <f aca="false">IF(X232="","",IF(X232="-","-",IF(UPPER(X232)="AB","+",VLOOKUP(X232,'විෂය තොරතුරු'!$P$24:$Q$28,2))))</f>
        <v/>
      </c>
      <c r="BJ232" s="168" t="str">
        <f aca="false">IF(Y232="","",IF(Y232="-","-",IF(UPPER(Y232)="AB","+",VLOOKUP(Y232,'විෂය තොරතුරු'!$P$24:$Q$28,2))))</f>
        <v/>
      </c>
      <c r="BK232" s="168" t="str">
        <f aca="false">IF(Z232="","",IF(Z232="-","-",IF(UPPER(Z232)="AB","+",VLOOKUP(Z232,'විෂය තොරතුරු'!$P$24:$Q$28,2))))</f>
        <v/>
      </c>
      <c r="BL232" s="168" t="str">
        <f aca="false">IF(AA232="","",IF(AA232="-","-",IF(UPPER(AA232)="AB","+",VLOOKUP(AA232,'විෂය තොරතුරු'!$P$24:$Q$28,2))))</f>
        <v/>
      </c>
      <c r="BM232" s="168" t="str">
        <f aca="false">IF(AB232="","",IF(AB232="-","-",IF(UPPER(AB232)="AB","+",VLOOKUP(AB232,'විෂය තොරතුරු'!$P$24:$Q$28,2))))</f>
        <v/>
      </c>
      <c r="BN232" s="168" t="str">
        <f aca="false">IF(AC232="","",IF(AC232="-","-",IF(UPPER(AC232)="AB","+",VLOOKUP(AC232,'විෂය තොරතුරු'!$P$24:$Q$28,2))))</f>
        <v/>
      </c>
      <c r="BO232" s="169" t="str">
        <f aca="false">IF(AD232="","",IF(AD232="-","-",IF(UPPER(AD232)="AB","+",VLOOKUP(AD232,'විෂය තොරතුරු'!$P$24:$Q$28,2))))</f>
        <v/>
      </c>
      <c r="BP232" s="171" t="str">
        <f aca="false">IF(AE232="","",IF(AE232="-","-",IF(UPPER(AE232)="AB","+",VLOOKUP(AE232,'විෂය තොරතුරු'!$P$24:$Q$28,2))))</f>
        <v/>
      </c>
      <c r="BQ232" s="168" t="str">
        <f aca="false">IF(AF232="","",IF(AF232="-","-",IF(UPPER(AF232)="AB","+",VLOOKUP(AF232,'විෂය තොරතුරු'!$P$24:$Q$28,2))))</f>
        <v/>
      </c>
      <c r="BR232" s="168" t="str">
        <f aca="false">IF(AG232="","",IF(AG232="-","-",IF(UPPER(AG232)="AB","+",VLOOKUP(AG232,'විෂය තොරතුරු'!$P$24:$Q$28,2))))</f>
        <v/>
      </c>
      <c r="BS232" s="168" t="str">
        <f aca="false">IF(AH232="","",IF(AH232="-","-",IF(UPPER(AH232)="AB","+",VLOOKUP(AH232,'විෂය තොරතුරු'!$P$24:$Q$28,2))))</f>
        <v/>
      </c>
      <c r="BT232" s="168" t="str">
        <f aca="false">IF(AI232="","",IF(AI232="-","-",IF(UPPER(AI232)="AB","+",VLOOKUP(AI232,'විෂය තොරතුරු'!$P$24:$Q$28,2))))</f>
        <v/>
      </c>
      <c r="BU232" s="168" t="str">
        <f aca="false">IF(AJ232="","",IF(AJ232="-","-",IF(UPPER(AJ232)="AB","+",VLOOKUP(AJ232,'විෂය තොරතුරු'!$P$24:$Q$28,2))))</f>
        <v/>
      </c>
      <c r="BV232" s="168" t="str">
        <f aca="false">IF(AK232="","",IF(AK232="-","-",IF(UPPER(AK232)="AB","+",VLOOKUP(AK232,'විෂය තොරතුරු'!$P$24:$Q$28,2))))</f>
        <v/>
      </c>
      <c r="BW232" s="169" t="str">
        <f aca="false">IF(AL232="","",IF(AL232="-","-",IF(UPPER(AL232)="AB","+",VLOOKUP(AL232,'විෂය තොරතුරු'!$P$24:$Q$28,2))))</f>
        <v/>
      </c>
      <c r="BX232" s="171" t="str">
        <f aca="false">IF($B232="","",COUNTIF($AP232:$BW232,"A"))</f>
        <v/>
      </c>
      <c r="BY232" s="171" t="str">
        <f aca="false">IF($B232="","",COUNTIF($AP232:$BW232,"B"))</f>
        <v/>
      </c>
      <c r="BZ232" s="171" t="str">
        <f aca="false">IF($B232="","",COUNTIF($AP232:$BW232,"C"))</f>
        <v/>
      </c>
      <c r="CA232" s="171" t="str">
        <f aca="false">IF($B232="","",COUNTIF($AP232:$BW232,"S"))</f>
        <v/>
      </c>
      <c r="CB232" s="171" t="str">
        <f aca="false">IF($B232="","",COUNTIF($AP232:$BW232,"W"))</f>
        <v/>
      </c>
      <c r="CC232" s="171" t="str">
        <f aca="false">IF(B232="","",SUM(BX232:CA232))</f>
        <v/>
      </c>
      <c r="CD232" s="169" t="str">
        <f aca="false">IF(B232="","",SUM(BX232:BZ232))</f>
        <v/>
      </c>
      <c r="CE232" s="172" t="str">
        <f aca="false">IF(B232="","",IF(AND(CC232&gt;=6,CD232&gt;=3,OR(E232&gt;=35,F232&gt;=35),L232&gt;=35),"6/3 සමත්",IF(AND(CC232&gt;=5,CD232&gt;=3,OR(E232&gt;=35,F232&gt;=35,L232&gt;=35)),"5/3 සමත්",IF(AND(CC232&gt;=4,CD232&gt;=1,OR(E232&gt;=20,F232&gt;=20,L232&gt;=20)),"සමත් කළ හැකි",IF(CB232=9,"W9","අසමත් ?")))))</f>
        <v/>
      </c>
    </row>
    <row r="233" customFormat="false" ht="13.8" hidden="false" customHeight="false" outlineLevel="0" collapsed="false">
      <c r="A233" s="160" t="n">
        <v>48</v>
      </c>
      <c r="B233" s="189"/>
      <c r="C233" s="161"/>
      <c r="D233" s="162"/>
      <c r="E233" s="163"/>
      <c r="F233" s="164"/>
      <c r="G233" s="163"/>
      <c r="H233" s="165"/>
      <c r="I233" s="165"/>
      <c r="J233" s="164"/>
      <c r="K233" s="163"/>
      <c r="L233" s="165"/>
      <c r="M233" s="165"/>
      <c r="N233" s="164"/>
      <c r="O233" s="163"/>
      <c r="P233" s="165"/>
      <c r="Q233" s="165"/>
      <c r="R233" s="165"/>
      <c r="S233" s="165"/>
      <c r="T233" s="165"/>
      <c r="U233" s="165"/>
      <c r="V233" s="164"/>
      <c r="W233" s="163"/>
      <c r="X233" s="165"/>
      <c r="Y233" s="165"/>
      <c r="Z233" s="165"/>
      <c r="AA233" s="165"/>
      <c r="AB233" s="165"/>
      <c r="AC233" s="165"/>
      <c r="AD233" s="164"/>
      <c r="AE233" s="163"/>
      <c r="AF233" s="165"/>
      <c r="AG233" s="165"/>
      <c r="AH233" s="165"/>
      <c r="AI233" s="165"/>
      <c r="AJ233" s="165"/>
      <c r="AK233" s="165"/>
      <c r="AL233" s="166"/>
      <c r="AM233" s="167" t="str">
        <f aca="false">IF(B233="","",SUM(E233:AL233))</f>
        <v/>
      </c>
      <c r="AN233" s="168" t="str">
        <f aca="false">IF(B233="","",AM233/9)</f>
        <v/>
      </c>
      <c r="AO233" s="169" t="str">
        <f aca="false">IF(B233="","",IF(AM233=0,"-",RANK(AM233,$AM$186:$AM$235,0)))</f>
        <v/>
      </c>
      <c r="AP233" s="167" t="str">
        <f aca="false">IF(E233="","",IF(E233="-","-",IF(UPPER(E233)="AB","+",VLOOKUP(E233,'විෂය තොරතුරු'!$P$24:$Q$28,2))))</f>
        <v/>
      </c>
      <c r="AQ233" s="168" t="str">
        <f aca="false">IF(F233="","",IF(F233="-","-",IF(UPPER(F233)="AB","+",VLOOKUP(F233,'විෂය තොරතුරු'!$P$24:$Q$28,2))))</f>
        <v/>
      </c>
      <c r="AR233" s="168" t="str">
        <f aca="false">IF(G233="","",IF(G233="-","-",IF(UPPER(G233)="AB","+",VLOOKUP(G233,'විෂය තොරතුරු'!$P$24:$Q$28,2))))</f>
        <v/>
      </c>
      <c r="AS233" s="168" t="str">
        <f aca="false">IF(H233="","",IF(H233="-","-",IF(UPPER(H233)="AB","+",VLOOKUP(H233,'විෂය තොරතුරු'!$P$24:$Q$28,2))))</f>
        <v/>
      </c>
      <c r="AT233" s="168" t="str">
        <f aca="false">IF(I233="","",IF(I233="-","-",IF(UPPER(I233)="AB","+",VLOOKUP(I233,'විෂය තොරතුරු'!$P$24:$Q$28,2))))</f>
        <v/>
      </c>
      <c r="AU233" s="170" t="str">
        <f aca="false">IF(J233="","",IF(J233="-","-",IF(UPPER(J233)="AB","+",VLOOKUP(J233,'විෂය තොරතුරු'!$P$24:$Q$28,2))))</f>
        <v/>
      </c>
      <c r="AV233" s="171" t="str">
        <f aca="false">IF(K233="","",IF(K233="-","-",IF(UPPER(K233)="AB","+",VLOOKUP(K233,'විෂය තොරතුරු'!$P$24:$Q$28,2))))</f>
        <v/>
      </c>
      <c r="AW233" s="168" t="str">
        <f aca="false">IF(L233="","",IF(L233="-","-",IF(UPPER(L233)="AB","+",VLOOKUP(L233,'විෂය තොරතුරු'!$P$24:$Q$28,2))))</f>
        <v/>
      </c>
      <c r="AX233" s="168" t="str">
        <f aca="false">IF(M233="","",IF(M233="-","-",IF(UPPER(M233)="AB","+",VLOOKUP(M233,'විෂය තොරතුරු'!$P$24:$Q$28,2))))</f>
        <v/>
      </c>
      <c r="AY233" s="169" t="str">
        <f aca="false">IF(N233="","",IF(N233="-","-",IF(UPPER(N233)="AB","+",VLOOKUP(N233,'විෂය තොරතුරු'!$P$24:$Q$28,2))))</f>
        <v/>
      </c>
      <c r="AZ233" s="167" t="str">
        <f aca="false">IF(O233="","",IF(O233="-","-",IF(UPPER(O233)="AB","+",VLOOKUP(O233,'විෂය තොරතුරු'!$P$24:$Q$28,2))))</f>
        <v/>
      </c>
      <c r="BA233" s="168" t="str">
        <f aca="false">IF(P233="","",IF(P233="-","-",IF(UPPER(P233)="AB","+",VLOOKUP(P233,'විෂය තොරතුරු'!$P$24:$Q$28,2))))</f>
        <v/>
      </c>
      <c r="BB233" s="168" t="str">
        <f aca="false">IF(Q233="","",IF(Q233="-","-",IF(UPPER(Q233)="AB","+",VLOOKUP(Q233,'විෂය තොරතුරු'!$P$24:$Q$28,2))))</f>
        <v/>
      </c>
      <c r="BC233" s="168" t="str">
        <f aca="false">IF(R233="","",IF(R233="-","-",IF(UPPER(R233)="AB","+",VLOOKUP(R233,'විෂය තොරතුරු'!$P$24:$Q$28,2))))</f>
        <v/>
      </c>
      <c r="BD233" s="168" t="str">
        <f aca="false">IF(S233="","",IF(S233="-","-",IF(UPPER(S233)="AB","+",VLOOKUP(S233,'විෂය තොරතුරු'!$P$24:$Q$28,2))))</f>
        <v/>
      </c>
      <c r="BE233" s="168" t="str">
        <f aca="false">IF(T233="","",IF(T233="-","-",IF(UPPER(T233)="AB","+",VLOOKUP(T233,'විෂය තොරතුරු'!$P$24:$Q$28,2))))</f>
        <v/>
      </c>
      <c r="BF233" s="168" t="str">
        <f aca="false">IF(U233="","",IF(U233="-","-",IF(UPPER(U233)="AB","+",VLOOKUP(U233,'විෂය තොරතුරු'!$P$24:$Q$28,2))))</f>
        <v/>
      </c>
      <c r="BG233" s="170" t="str">
        <f aca="false">IF(V233="","",IF(V233="-","-",IF(UPPER(V233)="AB","+",VLOOKUP(V233,'විෂය තොරතුරු'!$P$24:$Q$28,2))))</f>
        <v/>
      </c>
      <c r="BH233" s="171" t="str">
        <f aca="false">IF(W233="","",IF(W233="-","-",IF(UPPER(W233)="AB","+",VLOOKUP(W233,'විෂය තොරතුරු'!$P$24:$Q$28,2))))</f>
        <v/>
      </c>
      <c r="BI233" s="168" t="str">
        <f aca="false">IF(X233="","",IF(X233="-","-",IF(UPPER(X233)="AB","+",VLOOKUP(X233,'විෂය තොරතුරු'!$P$24:$Q$28,2))))</f>
        <v/>
      </c>
      <c r="BJ233" s="168" t="str">
        <f aca="false">IF(Y233="","",IF(Y233="-","-",IF(UPPER(Y233)="AB","+",VLOOKUP(Y233,'විෂය තොරතුරු'!$P$24:$Q$28,2))))</f>
        <v/>
      </c>
      <c r="BK233" s="168" t="str">
        <f aca="false">IF(Z233="","",IF(Z233="-","-",IF(UPPER(Z233)="AB","+",VLOOKUP(Z233,'විෂය තොරතුරු'!$P$24:$Q$28,2))))</f>
        <v/>
      </c>
      <c r="BL233" s="168" t="str">
        <f aca="false">IF(AA233="","",IF(AA233="-","-",IF(UPPER(AA233)="AB","+",VLOOKUP(AA233,'විෂය තොරතුරු'!$P$24:$Q$28,2))))</f>
        <v/>
      </c>
      <c r="BM233" s="168" t="str">
        <f aca="false">IF(AB233="","",IF(AB233="-","-",IF(UPPER(AB233)="AB","+",VLOOKUP(AB233,'විෂය තොරතුරු'!$P$24:$Q$28,2))))</f>
        <v/>
      </c>
      <c r="BN233" s="168" t="str">
        <f aca="false">IF(AC233="","",IF(AC233="-","-",IF(UPPER(AC233)="AB","+",VLOOKUP(AC233,'විෂය තොරතුරු'!$P$24:$Q$28,2))))</f>
        <v/>
      </c>
      <c r="BO233" s="169" t="str">
        <f aca="false">IF(AD233="","",IF(AD233="-","-",IF(UPPER(AD233)="AB","+",VLOOKUP(AD233,'විෂය තොරතුරු'!$P$24:$Q$28,2))))</f>
        <v/>
      </c>
      <c r="BP233" s="171" t="str">
        <f aca="false">IF(AE233="","",IF(AE233="-","-",IF(UPPER(AE233)="AB","+",VLOOKUP(AE233,'විෂය තොරතුරු'!$P$24:$Q$28,2))))</f>
        <v/>
      </c>
      <c r="BQ233" s="168" t="str">
        <f aca="false">IF(AF233="","",IF(AF233="-","-",IF(UPPER(AF233)="AB","+",VLOOKUP(AF233,'විෂය තොරතුරු'!$P$24:$Q$28,2))))</f>
        <v/>
      </c>
      <c r="BR233" s="168" t="str">
        <f aca="false">IF(AG233="","",IF(AG233="-","-",IF(UPPER(AG233)="AB","+",VLOOKUP(AG233,'විෂය තොරතුරු'!$P$24:$Q$28,2))))</f>
        <v/>
      </c>
      <c r="BS233" s="168" t="str">
        <f aca="false">IF(AH233="","",IF(AH233="-","-",IF(UPPER(AH233)="AB","+",VLOOKUP(AH233,'විෂය තොරතුරු'!$P$24:$Q$28,2))))</f>
        <v/>
      </c>
      <c r="BT233" s="168" t="str">
        <f aca="false">IF(AI233="","",IF(AI233="-","-",IF(UPPER(AI233)="AB","+",VLOOKUP(AI233,'විෂය තොරතුරු'!$P$24:$Q$28,2))))</f>
        <v/>
      </c>
      <c r="BU233" s="168" t="str">
        <f aca="false">IF(AJ233="","",IF(AJ233="-","-",IF(UPPER(AJ233)="AB","+",VLOOKUP(AJ233,'විෂය තොරතුරු'!$P$24:$Q$28,2))))</f>
        <v/>
      </c>
      <c r="BV233" s="168" t="str">
        <f aca="false">IF(AK233="","",IF(AK233="-","-",IF(UPPER(AK233)="AB","+",VLOOKUP(AK233,'විෂය තොරතුරු'!$P$24:$Q$28,2))))</f>
        <v/>
      </c>
      <c r="BW233" s="169" t="str">
        <f aca="false">IF(AL233="","",IF(AL233="-","-",IF(UPPER(AL233)="AB","+",VLOOKUP(AL233,'විෂය තොරතුරු'!$P$24:$Q$28,2))))</f>
        <v/>
      </c>
      <c r="BX233" s="171" t="str">
        <f aca="false">IF($B233="","",COUNTIF($AP233:$BW233,"A"))</f>
        <v/>
      </c>
      <c r="BY233" s="171" t="str">
        <f aca="false">IF($B233="","",COUNTIF($AP233:$BW233,"B"))</f>
        <v/>
      </c>
      <c r="BZ233" s="171" t="str">
        <f aca="false">IF($B233="","",COUNTIF($AP233:$BW233,"C"))</f>
        <v/>
      </c>
      <c r="CA233" s="171" t="str">
        <f aca="false">IF($B233="","",COUNTIF($AP233:$BW233,"S"))</f>
        <v/>
      </c>
      <c r="CB233" s="171" t="str">
        <f aca="false">IF($B233="","",COUNTIF($AP233:$BW233,"W"))</f>
        <v/>
      </c>
      <c r="CC233" s="171" t="str">
        <f aca="false">IF(B233="","",SUM(BX233:CA233))</f>
        <v/>
      </c>
      <c r="CD233" s="169" t="str">
        <f aca="false">IF(B233="","",SUM(BX233:BZ233))</f>
        <v/>
      </c>
      <c r="CE233" s="172" t="str">
        <f aca="false">IF(B233="","",IF(AND(CC233&gt;=6,CD233&gt;=3,OR(E233&gt;=35,F233&gt;=35),L233&gt;=35),"6/3 සමත්",IF(AND(CC233&gt;=5,CD233&gt;=3,OR(E233&gt;=35,F233&gt;=35,L233&gt;=35)),"5/3 සමත්",IF(AND(CC233&gt;=4,CD233&gt;=1,OR(E233&gt;=20,F233&gt;=20,L233&gt;=20)),"සමත් කළ හැකි",IF(CB233=9,"W9","අසමත් ?")))))</f>
        <v/>
      </c>
    </row>
    <row r="234" customFormat="false" ht="13.8" hidden="false" customHeight="false" outlineLevel="0" collapsed="false">
      <c r="A234" s="160" t="n">
        <v>49</v>
      </c>
      <c r="B234" s="189"/>
      <c r="C234" s="161"/>
      <c r="D234" s="162"/>
      <c r="E234" s="163"/>
      <c r="F234" s="164"/>
      <c r="G234" s="163"/>
      <c r="H234" s="165"/>
      <c r="I234" s="165"/>
      <c r="J234" s="164"/>
      <c r="K234" s="163"/>
      <c r="L234" s="165"/>
      <c r="M234" s="165"/>
      <c r="N234" s="164"/>
      <c r="O234" s="163"/>
      <c r="P234" s="165"/>
      <c r="Q234" s="165"/>
      <c r="R234" s="165"/>
      <c r="S234" s="165"/>
      <c r="T234" s="165"/>
      <c r="U234" s="165"/>
      <c r="V234" s="164"/>
      <c r="W234" s="163"/>
      <c r="X234" s="165"/>
      <c r="Y234" s="165"/>
      <c r="Z234" s="165"/>
      <c r="AA234" s="165"/>
      <c r="AB234" s="165"/>
      <c r="AC234" s="165"/>
      <c r="AD234" s="164"/>
      <c r="AE234" s="163"/>
      <c r="AF234" s="165"/>
      <c r="AG234" s="165"/>
      <c r="AH234" s="165"/>
      <c r="AI234" s="165"/>
      <c r="AJ234" s="165"/>
      <c r="AK234" s="165"/>
      <c r="AL234" s="166"/>
      <c r="AM234" s="167" t="str">
        <f aca="false">IF(B234="","",SUM(E234:AL234))</f>
        <v/>
      </c>
      <c r="AN234" s="168" t="str">
        <f aca="false">IF(B234="","",AM234/9)</f>
        <v/>
      </c>
      <c r="AO234" s="169" t="str">
        <f aca="false">IF(B234="","",IF(AM234=0,"-",RANK(AM234,$AM$186:$AM$235,0)))</f>
        <v/>
      </c>
      <c r="AP234" s="167" t="str">
        <f aca="false">IF(E234="","",IF(E234="-","-",IF(UPPER(E234)="AB","+",VLOOKUP(E234,'විෂය තොරතුරු'!$P$24:$Q$28,2))))</f>
        <v/>
      </c>
      <c r="AQ234" s="168" t="str">
        <f aca="false">IF(F234="","",IF(F234="-","-",IF(UPPER(F234)="AB","+",VLOOKUP(F234,'විෂය තොරතුරු'!$P$24:$Q$28,2))))</f>
        <v/>
      </c>
      <c r="AR234" s="168" t="str">
        <f aca="false">IF(G234="","",IF(G234="-","-",IF(UPPER(G234)="AB","+",VLOOKUP(G234,'විෂය තොරතුරු'!$P$24:$Q$28,2))))</f>
        <v/>
      </c>
      <c r="AS234" s="168" t="str">
        <f aca="false">IF(H234="","",IF(H234="-","-",IF(UPPER(H234)="AB","+",VLOOKUP(H234,'විෂය තොරතුරු'!$P$24:$Q$28,2))))</f>
        <v/>
      </c>
      <c r="AT234" s="168" t="str">
        <f aca="false">IF(I234="","",IF(I234="-","-",IF(UPPER(I234)="AB","+",VLOOKUP(I234,'විෂය තොරතුරු'!$P$24:$Q$28,2))))</f>
        <v/>
      </c>
      <c r="AU234" s="170" t="str">
        <f aca="false">IF(J234="","",IF(J234="-","-",IF(UPPER(J234)="AB","+",VLOOKUP(J234,'විෂය තොරතුරු'!$P$24:$Q$28,2))))</f>
        <v/>
      </c>
      <c r="AV234" s="171" t="str">
        <f aca="false">IF(K234="","",IF(K234="-","-",IF(UPPER(K234)="AB","+",VLOOKUP(K234,'විෂය තොරතුරු'!$P$24:$Q$28,2))))</f>
        <v/>
      </c>
      <c r="AW234" s="168" t="str">
        <f aca="false">IF(L234="","",IF(L234="-","-",IF(UPPER(L234)="AB","+",VLOOKUP(L234,'විෂය තොරතුරු'!$P$24:$Q$28,2))))</f>
        <v/>
      </c>
      <c r="AX234" s="168" t="str">
        <f aca="false">IF(M234="","",IF(M234="-","-",IF(UPPER(M234)="AB","+",VLOOKUP(M234,'විෂය තොරතුරු'!$P$24:$Q$28,2))))</f>
        <v/>
      </c>
      <c r="AY234" s="169" t="str">
        <f aca="false">IF(N234="","",IF(N234="-","-",IF(UPPER(N234)="AB","+",VLOOKUP(N234,'විෂය තොරතුරු'!$P$24:$Q$28,2))))</f>
        <v/>
      </c>
      <c r="AZ234" s="167" t="str">
        <f aca="false">IF(O234="","",IF(O234="-","-",IF(UPPER(O234)="AB","+",VLOOKUP(O234,'විෂය තොරතුරු'!$P$24:$Q$28,2))))</f>
        <v/>
      </c>
      <c r="BA234" s="168" t="str">
        <f aca="false">IF(P234="","",IF(P234="-","-",IF(UPPER(P234)="AB","+",VLOOKUP(P234,'විෂය තොරතුරු'!$P$24:$Q$28,2))))</f>
        <v/>
      </c>
      <c r="BB234" s="168" t="str">
        <f aca="false">IF(Q234="","",IF(Q234="-","-",IF(UPPER(Q234)="AB","+",VLOOKUP(Q234,'විෂය තොරතුරු'!$P$24:$Q$28,2))))</f>
        <v/>
      </c>
      <c r="BC234" s="168" t="str">
        <f aca="false">IF(R234="","",IF(R234="-","-",IF(UPPER(R234)="AB","+",VLOOKUP(R234,'විෂය තොරතුරු'!$P$24:$Q$28,2))))</f>
        <v/>
      </c>
      <c r="BD234" s="168" t="str">
        <f aca="false">IF(S234="","",IF(S234="-","-",IF(UPPER(S234)="AB","+",VLOOKUP(S234,'විෂය තොරතුරු'!$P$24:$Q$28,2))))</f>
        <v/>
      </c>
      <c r="BE234" s="168" t="str">
        <f aca="false">IF(T234="","",IF(T234="-","-",IF(UPPER(T234)="AB","+",VLOOKUP(T234,'විෂය තොරතුරු'!$P$24:$Q$28,2))))</f>
        <v/>
      </c>
      <c r="BF234" s="168" t="str">
        <f aca="false">IF(U234="","",IF(U234="-","-",IF(UPPER(U234)="AB","+",VLOOKUP(U234,'විෂය තොරතුරු'!$P$24:$Q$28,2))))</f>
        <v/>
      </c>
      <c r="BG234" s="170" t="str">
        <f aca="false">IF(V234="","",IF(V234="-","-",IF(UPPER(V234)="AB","+",VLOOKUP(V234,'විෂය තොරතුරු'!$P$24:$Q$28,2))))</f>
        <v/>
      </c>
      <c r="BH234" s="171" t="str">
        <f aca="false">IF(W234="","",IF(W234="-","-",IF(UPPER(W234)="AB","+",VLOOKUP(W234,'විෂය තොරතුරු'!$P$24:$Q$28,2))))</f>
        <v/>
      </c>
      <c r="BI234" s="168" t="str">
        <f aca="false">IF(X234="","",IF(X234="-","-",IF(UPPER(X234)="AB","+",VLOOKUP(X234,'විෂය තොරතුරු'!$P$24:$Q$28,2))))</f>
        <v/>
      </c>
      <c r="BJ234" s="168" t="str">
        <f aca="false">IF(Y234="","",IF(Y234="-","-",IF(UPPER(Y234)="AB","+",VLOOKUP(Y234,'විෂය තොරතුරු'!$P$24:$Q$28,2))))</f>
        <v/>
      </c>
      <c r="BK234" s="168" t="str">
        <f aca="false">IF(Z234="","",IF(Z234="-","-",IF(UPPER(Z234)="AB","+",VLOOKUP(Z234,'විෂය තොරතුරු'!$P$24:$Q$28,2))))</f>
        <v/>
      </c>
      <c r="BL234" s="168" t="str">
        <f aca="false">IF(AA234="","",IF(AA234="-","-",IF(UPPER(AA234)="AB","+",VLOOKUP(AA234,'විෂය තොරතුරු'!$P$24:$Q$28,2))))</f>
        <v/>
      </c>
      <c r="BM234" s="168" t="str">
        <f aca="false">IF(AB234="","",IF(AB234="-","-",IF(UPPER(AB234)="AB","+",VLOOKUP(AB234,'විෂය තොරතුරු'!$P$24:$Q$28,2))))</f>
        <v/>
      </c>
      <c r="BN234" s="168" t="str">
        <f aca="false">IF(AC234="","",IF(AC234="-","-",IF(UPPER(AC234)="AB","+",VLOOKUP(AC234,'විෂය තොරතුරු'!$P$24:$Q$28,2))))</f>
        <v/>
      </c>
      <c r="BO234" s="169" t="str">
        <f aca="false">IF(AD234="","",IF(AD234="-","-",IF(UPPER(AD234)="AB","+",VLOOKUP(AD234,'විෂය තොරතුරු'!$P$24:$Q$28,2))))</f>
        <v/>
      </c>
      <c r="BP234" s="171" t="str">
        <f aca="false">IF(AE234="","",IF(AE234="-","-",IF(UPPER(AE234)="AB","+",VLOOKUP(AE234,'විෂය තොරතුරු'!$P$24:$Q$28,2))))</f>
        <v/>
      </c>
      <c r="BQ234" s="168" t="str">
        <f aca="false">IF(AF234="","",IF(AF234="-","-",IF(UPPER(AF234)="AB","+",VLOOKUP(AF234,'විෂය තොරතුරු'!$P$24:$Q$28,2))))</f>
        <v/>
      </c>
      <c r="BR234" s="168" t="str">
        <f aca="false">IF(AG234="","",IF(AG234="-","-",IF(UPPER(AG234)="AB","+",VLOOKUP(AG234,'විෂය තොරතුරු'!$P$24:$Q$28,2))))</f>
        <v/>
      </c>
      <c r="BS234" s="168" t="str">
        <f aca="false">IF(AH234="","",IF(AH234="-","-",IF(UPPER(AH234)="AB","+",VLOOKUP(AH234,'විෂය තොරතුරු'!$P$24:$Q$28,2))))</f>
        <v/>
      </c>
      <c r="BT234" s="168" t="str">
        <f aca="false">IF(AI234="","",IF(AI234="-","-",IF(UPPER(AI234)="AB","+",VLOOKUP(AI234,'විෂය තොරතුරු'!$P$24:$Q$28,2))))</f>
        <v/>
      </c>
      <c r="BU234" s="168" t="str">
        <f aca="false">IF(AJ234="","",IF(AJ234="-","-",IF(UPPER(AJ234)="AB","+",VLOOKUP(AJ234,'විෂය තොරතුරු'!$P$24:$Q$28,2))))</f>
        <v/>
      </c>
      <c r="BV234" s="168" t="str">
        <f aca="false">IF(AK234="","",IF(AK234="-","-",IF(UPPER(AK234)="AB","+",VLOOKUP(AK234,'විෂය තොරතුරු'!$P$24:$Q$28,2))))</f>
        <v/>
      </c>
      <c r="BW234" s="169" t="str">
        <f aca="false">IF(AL234="","",IF(AL234="-","-",IF(UPPER(AL234)="AB","+",VLOOKUP(AL234,'විෂය තොරතුරු'!$P$24:$Q$28,2))))</f>
        <v/>
      </c>
      <c r="BX234" s="171" t="str">
        <f aca="false">IF($B234="","",COUNTIF($AP234:$BW234,"A"))</f>
        <v/>
      </c>
      <c r="BY234" s="171" t="str">
        <f aca="false">IF($B234="","",COUNTIF($AP234:$BW234,"B"))</f>
        <v/>
      </c>
      <c r="BZ234" s="171" t="str">
        <f aca="false">IF($B234="","",COUNTIF($AP234:$BW234,"C"))</f>
        <v/>
      </c>
      <c r="CA234" s="171" t="str">
        <f aca="false">IF($B234="","",COUNTIF($AP234:$BW234,"S"))</f>
        <v/>
      </c>
      <c r="CB234" s="171" t="str">
        <f aca="false">IF($B234="","",COUNTIF($AP234:$BW234,"W"))</f>
        <v/>
      </c>
      <c r="CC234" s="171" t="str">
        <f aca="false">IF(B234="","",SUM(BX234:CA234))</f>
        <v/>
      </c>
      <c r="CD234" s="169" t="str">
        <f aca="false">IF(B234="","",SUM(BX234:BZ234))</f>
        <v/>
      </c>
      <c r="CE234" s="172" t="str">
        <f aca="false">IF(B234="","",IF(AND(CC234&gt;=6,CD234&gt;=3,OR(E234&gt;=35,F234&gt;=35),L234&gt;=35),"6/3 සමත්",IF(AND(CC234&gt;=5,CD234&gt;=3,OR(E234&gt;=35,F234&gt;=35,L234&gt;=35)),"5/3 සමත්",IF(AND(CC234&gt;=4,CD234&gt;=1,OR(E234&gt;=20,F234&gt;=20,L234&gt;=20)),"සමත් කළ හැකි",IF(CB234=9,"W9","අසමත් ?")))))</f>
        <v/>
      </c>
    </row>
    <row r="235" customFormat="false" ht="13.8" hidden="false" customHeight="false" outlineLevel="0" collapsed="false">
      <c r="A235" s="160" t="n">
        <v>50</v>
      </c>
      <c r="B235" s="174"/>
      <c r="C235" s="161"/>
      <c r="D235" s="162"/>
      <c r="E235" s="269"/>
      <c r="F235" s="166"/>
      <c r="G235" s="269"/>
      <c r="H235" s="174"/>
      <c r="I235" s="174"/>
      <c r="J235" s="166"/>
      <c r="K235" s="269"/>
      <c r="L235" s="174"/>
      <c r="M235" s="174"/>
      <c r="N235" s="166"/>
      <c r="O235" s="269"/>
      <c r="P235" s="174"/>
      <c r="Q235" s="174"/>
      <c r="R235" s="174"/>
      <c r="S235" s="174"/>
      <c r="T235" s="174"/>
      <c r="U235" s="174"/>
      <c r="V235" s="166"/>
      <c r="W235" s="269"/>
      <c r="X235" s="174"/>
      <c r="Y235" s="174"/>
      <c r="Z235" s="174"/>
      <c r="AA235" s="174"/>
      <c r="AB235" s="174"/>
      <c r="AC235" s="174"/>
      <c r="AD235" s="166"/>
      <c r="AE235" s="269"/>
      <c r="AF235" s="174"/>
      <c r="AG235" s="174"/>
      <c r="AH235" s="174"/>
      <c r="AI235" s="174"/>
      <c r="AJ235" s="174"/>
      <c r="AK235" s="174"/>
      <c r="AL235" s="166"/>
      <c r="AM235" s="193" t="str">
        <f aca="false">IF(B235="","",SUM(E235:AL235))</f>
        <v/>
      </c>
      <c r="AN235" s="194" t="str">
        <f aca="false">IF(B235="","",AM235/9)</f>
        <v/>
      </c>
      <c r="AO235" s="169" t="str">
        <f aca="false">IF(B235="","",IF(AM235=0,"-",RANK(AM235,$AM$186:$AM$235,0)))</f>
        <v/>
      </c>
      <c r="AP235" s="193" t="str">
        <f aca="false">IF(E235="","",IF(E235="-","-",IF(UPPER(E235)="AB","+",VLOOKUP(E235,'විෂය තොරතුරු'!$P$24:$Q$28,2))))</f>
        <v/>
      </c>
      <c r="AQ235" s="194" t="str">
        <f aca="false">IF(F235="","",IF(F235="-","-",IF(UPPER(F235)="AB","+",VLOOKUP(F235,'විෂය තොරතුරු'!$P$24:$Q$28,2))))</f>
        <v/>
      </c>
      <c r="AR235" s="194" t="str">
        <f aca="false">IF(G235="","",IF(G235="-","-",IF(UPPER(G235)="AB","+",VLOOKUP(G235,'විෂය තොරතුරු'!$P$24:$Q$28,2))))</f>
        <v/>
      </c>
      <c r="AS235" s="194" t="str">
        <f aca="false">IF(H235="","",IF(H235="-","-",IF(UPPER(H235)="AB","+",VLOOKUP(H235,'විෂය තොරතුරු'!$P$24:$Q$28,2))))</f>
        <v/>
      </c>
      <c r="AT235" s="194" t="str">
        <f aca="false">IF(I235="","",IF(I235="-","-",IF(UPPER(I235)="AB","+",VLOOKUP(I235,'විෂය තොරතුරු'!$P$24:$Q$28,2))))</f>
        <v/>
      </c>
      <c r="AU235" s="196" t="str">
        <f aca="false">IF(J235="","",IF(J235="-","-",IF(UPPER(J235)="AB","+",VLOOKUP(J235,'විෂය තොරතුරු'!$P$24:$Q$28,2))))</f>
        <v/>
      </c>
      <c r="AV235" s="197" t="str">
        <f aca="false">IF(K235="","",IF(K235="-","-",IF(UPPER(K235)="AB","+",VLOOKUP(K235,'විෂය තොරතුරු'!$P$24:$Q$28,2))))</f>
        <v/>
      </c>
      <c r="AW235" s="194" t="str">
        <f aca="false">IF(L235="","",IF(L235="-","-",IF(UPPER(L235)="AB","+",VLOOKUP(L235,'විෂය තොරතුරු'!$P$24:$Q$28,2))))</f>
        <v/>
      </c>
      <c r="AX235" s="194" t="str">
        <f aca="false">IF(M235="","",IF(M235="-","-",IF(UPPER(M235)="AB","+",VLOOKUP(M235,'විෂය තොරතුරු'!$P$24:$Q$28,2))))</f>
        <v/>
      </c>
      <c r="AY235" s="195" t="str">
        <f aca="false">IF(N235="","",IF(N235="-","-",IF(UPPER(N235)="AB","+",VLOOKUP(N235,'විෂය තොරතුරු'!$P$24:$Q$28,2))))</f>
        <v/>
      </c>
      <c r="AZ235" s="193" t="str">
        <f aca="false">IF(O235="","",IF(O235="-","-",IF(UPPER(O235)="AB","+",VLOOKUP(O235,'විෂය තොරතුරු'!$P$24:$Q$28,2))))</f>
        <v/>
      </c>
      <c r="BA235" s="194" t="str">
        <f aca="false">IF(P235="","",IF(P235="-","-",IF(UPPER(P235)="AB","+",VLOOKUP(P235,'විෂය තොරතුරු'!$P$24:$Q$28,2))))</f>
        <v/>
      </c>
      <c r="BB235" s="194" t="str">
        <f aca="false">IF(Q235="","",IF(Q235="-","-",IF(UPPER(Q235)="AB","+",VLOOKUP(Q235,'විෂය තොරතුරු'!$P$24:$Q$28,2))))</f>
        <v/>
      </c>
      <c r="BC235" s="194" t="str">
        <f aca="false">IF(R235="","",IF(R235="-","-",IF(UPPER(R235)="AB","+",VLOOKUP(R235,'විෂය තොරතුරු'!$P$24:$Q$28,2))))</f>
        <v/>
      </c>
      <c r="BD235" s="194" t="str">
        <f aca="false">IF(S235="","",IF(S235="-","-",IF(UPPER(S235)="AB","+",VLOOKUP(S235,'විෂය තොරතුරු'!$P$24:$Q$28,2))))</f>
        <v/>
      </c>
      <c r="BE235" s="194" t="str">
        <f aca="false">IF(T235="","",IF(T235="-","-",IF(UPPER(T235)="AB","+",VLOOKUP(T235,'විෂය තොරතුරු'!$P$24:$Q$28,2))))</f>
        <v/>
      </c>
      <c r="BF235" s="194" t="str">
        <f aca="false">IF(U235="","",IF(U235="-","-",IF(UPPER(U235)="AB","+",VLOOKUP(U235,'විෂය තොරතුරු'!$P$24:$Q$28,2))))</f>
        <v/>
      </c>
      <c r="BG235" s="196" t="str">
        <f aca="false">IF(V235="","",IF(V235="-","-",IF(UPPER(V235)="AB","+",VLOOKUP(V235,'විෂය තොරතුරු'!$P$24:$Q$28,2))))</f>
        <v/>
      </c>
      <c r="BH235" s="197" t="str">
        <f aca="false">IF(W235="","",IF(W235="-","-",IF(UPPER(W235)="AB","+",VLOOKUP(W235,'විෂය තොරතුරු'!$P$24:$Q$28,2))))</f>
        <v/>
      </c>
      <c r="BI235" s="194" t="str">
        <f aca="false">IF(X235="","",IF(X235="-","-",IF(UPPER(X235)="AB","+",VLOOKUP(X235,'විෂය තොරතුරු'!$P$24:$Q$28,2))))</f>
        <v/>
      </c>
      <c r="BJ235" s="194" t="str">
        <f aca="false">IF(Y235="","",IF(Y235="-","-",IF(UPPER(Y235)="AB","+",VLOOKUP(Y235,'විෂය තොරතුරු'!$P$24:$Q$28,2))))</f>
        <v/>
      </c>
      <c r="BK235" s="194" t="str">
        <f aca="false">IF(Z235="","",IF(Z235="-","-",IF(UPPER(Z235)="AB","+",VLOOKUP(Z235,'විෂය තොරතුරු'!$P$24:$Q$28,2))))</f>
        <v/>
      </c>
      <c r="BL235" s="194" t="str">
        <f aca="false">IF(AA235="","",IF(AA235="-","-",IF(UPPER(AA235)="AB","+",VLOOKUP(AA235,'විෂය තොරතුරු'!$P$24:$Q$28,2))))</f>
        <v/>
      </c>
      <c r="BM235" s="194" t="str">
        <f aca="false">IF(AB235="","",IF(AB235="-","-",IF(UPPER(AB235)="AB","+",VLOOKUP(AB235,'විෂය තොරතුරු'!$P$24:$Q$28,2))))</f>
        <v/>
      </c>
      <c r="BN235" s="194" t="str">
        <f aca="false">IF(AC235="","",IF(AC235="-","-",IF(UPPER(AC235)="AB","+",VLOOKUP(AC235,'විෂය තොරතුරු'!$P$24:$Q$28,2))))</f>
        <v/>
      </c>
      <c r="BO235" s="195" t="str">
        <f aca="false">IF(AD235="","",IF(AD235="-","-",IF(UPPER(AD235)="AB","+",VLOOKUP(AD235,'විෂය තොරතුරු'!$P$24:$Q$28,2))))</f>
        <v/>
      </c>
      <c r="BP235" s="197" t="str">
        <f aca="false">IF(AE235="","",IF(AE235="-","-",IF(UPPER(AE235)="AB","+",VLOOKUP(AE235,'විෂය තොරතුරු'!$P$24:$Q$28,2))))</f>
        <v/>
      </c>
      <c r="BQ235" s="194" t="str">
        <f aca="false">IF(AF235="","",IF(AF235="-","-",IF(UPPER(AF235)="AB","+",VLOOKUP(AF235,'විෂය තොරතුරු'!$P$24:$Q$28,2))))</f>
        <v/>
      </c>
      <c r="BR235" s="194" t="str">
        <f aca="false">IF(AG235="","",IF(AG235="-","-",IF(UPPER(AG235)="AB","+",VLOOKUP(AG235,'විෂය තොරතුරු'!$P$24:$Q$28,2))))</f>
        <v/>
      </c>
      <c r="BS235" s="194" t="str">
        <f aca="false">IF(AH235="","",IF(AH235="-","-",IF(UPPER(AH235)="AB","+",VLOOKUP(AH235,'විෂය තොරතුරු'!$P$24:$Q$28,2))))</f>
        <v/>
      </c>
      <c r="BT235" s="194" t="str">
        <f aca="false">IF(AI235="","",IF(AI235="-","-",IF(UPPER(AI235)="AB","+",VLOOKUP(AI235,'විෂය තොරතුරු'!$P$24:$Q$28,2))))</f>
        <v/>
      </c>
      <c r="BU235" s="194" t="str">
        <f aca="false">IF(AJ235="","",IF(AJ235="-","-",IF(UPPER(AJ235)="AB","+",VLOOKUP(AJ235,'විෂය තොරතුරු'!$P$24:$Q$28,2))))</f>
        <v/>
      </c>
      <c r="BV235" s="194" t="str">
        <f aca="false">IF(AK235="","",IF(AK235="-","-",IF(UPPER(AK235)="AB","+",VLOOKUP(AK235,'විෂය තොරතුරු'!$P$24:$Q$28,2))))</f>
        <v/>
      </c>
      <c r="BW235" s="195" t="str">
        <f aca="false">IF(AL235="","",IF(AL235="-","-",IF(UPPER(AL235)="AB","+",VLOOKUP(AL235,'විෂය තොරතුරු'!$P$24:$Q$28,2))))</f>
        <v/>
      </c>
      <c r="BX235" s="171" t="str">
        <f aca="false">IF($B235="","",COUNTIF($AP235:$BW235,"A"))</f>
        <v/>
      </c>
      <c r="BY235" s="171" t="str">
        <f aca="false">IF($B235="","",COUNTIF($AP235:$BW235,"B"))</f>
        <v/>
      </c>
      <c r="BZ235" s="171" t="str">
        <f aca="false">IF($B235="","",COUNTIF($AP235:$BW235,"C"))</f>
        <v/>
      </c>
      <c r="CA235" s="171" t="str">
        <f aca="false">IF($B235="","",COUNTIF($AP235:$BW235,"S"))</f>
        <v/>
      </c>
      <c r="CB235" s="171" t="str">
        <f aca="false">IF($B235="","",COUNTIF($AP235:$BW235,"W"))</f>
        <v/>
      </c>
      <c r="CC235" s="197" t="str">
        <f aca="false">IF(B235="","",SUM(BX235:CA235))</f>
        <v/>
      </c>
      <c r="CD235" s="195" t="str">
        <f aca="false">IF(B235="","",SUM(BX235:BZ235))</f>
        <v/>
      </c>
      <c r="CE235" s="172" t="str">
        <f aca="false">IF(B235="","",IF(AND(CC235&gt;=6,CD235&gt;=3,OR(E235&gt;=35,F235&gt;=35),L235&gt;=35),"6/3 සමත්",IF(AND(CC235&gt;=5,CD235&gt;=3,OR(E235&gt;=35,F235&gt;=35,L235&gt;=35)),"5/3 සමත්",IF(AND(CC235&gt;=4,CD235&gt;=1,OR(E235&gt;=20,F235&gt;=20,L235&gt;=20)),"සමත් කළ හැකි",IF(CB235=9,"W9","අසමත් ?")))))</f>
        <v/>
      </c>
    </row>
    <row r="236" customFormat="false" ht="11.45" hidden="false" customHeight="false" outlineLevel="0" collapsed="false">
      <c r="A236" s="202"/>
      <c r="B236" s="63" t="s">
        <v>93</v>
      </c>
      <c r="C236" s="168"/>
      <c r="D236" s="170"/>
      <c r="E236" s="171" t="str">
        <f aca="false">IF($B186="","-",SUM(E186:E235))</f>
        <v>-</v>
      </c>
      <c r="F236" s="169" t="str">
        <f aca="false">IF($B186="","-",SUM(F186:F235))</f>
        <v>-</v>
      </c>
      <c r="G236" s="171" t="str">
        <f aca="false">IF($B186="","-",SUM(G186:G235))</f>
        <v>-</v>
      </c>
      <c r="H236" s="168" t="str">
        <f aca="false">IF($B186="","-",SUM(H186:H235))</f>
        <v>-</v>
      </c>
      <c r="I236" s="168" t="str">
        <f aca="false">IF($B186="","-",SUM(I186:I235))</f>
        <v>-</v>
      </c>
      <c r="J236" s="169" t="str">
        <f aca="false">IF($B186="","-",SUM(J186:J235))</f>
        <v>-</v>
      </c>
      <c r="K236" s="171" t="str">
        <f aca="false">IF($B186="","-",SUM(K186:K235))</f>
        <v>-</v>
      </c>
      <c r="L236" s="168" t="str">
        <f aca="false">IF($B186="","-",SUM(L186:L235))</f>
        <v>-</v>
      </c>
      <c r="M236" s="168" t="str">
        <f aca="false">IF($B186="","-",SUM(M186:M235))</f>
        <v>-</v>
      </c>
      <c r="N236" s="169" t="str">
        <f aca="false">IF($B186="","-",SUM(N186:N235))</f>
        <v>-</v>
      </c>
      <c r="O236" s="171" t="str">
        <f aca="false">IF($B186="","-",SUM(O186:O235))</f>
        <v>-</v>
      </c>
      <c r="P236" s="168" t="str">
        <f aca="false">IF($B186="","-",SUM(P186:P235))</f>
        <v>-</v>
      </c>
      <c r="Q236" s="168" t="str">
        <f aca="false">IF($B186="","-",SUM(Q186:Q235))</f>
        <v>-</v>
      </c>
      <c r="R236" s="168" t="str">
        <f aca="false">IF($B186="","-",SUM(R186:R235))</f>
        <v>-</v>
      </c>
      <c r="S236" s="168" t="str">
        <f aca="false">IF($B186="","-",SUM(S186:S235))</f>
        <v>-</v>
      </c>
      <c r="T236" s="168" t="str">
        <f aca="false">IF($B186="","-",SUM(T186:T235))</f>
        <v>-</v>
      </c>
      <c r="U236" s="168" t="str">
        <f aca="false">IF($B186="","-",SUM(U186:U235))</f>
        <v>-</v>
      </c>
      <c r="V236" s="169" t="str">
        <f aca="false">IF($B186="","-",SUM(V186:V235))</f>
        <v>-</v>
      </c>
      <c r="W236" s="171" t="str">
        <f aca="false">IF($B186="","-",SUM(W186:W235))</f>
        <v>-</v>
      </c>
      <c r="X236" s="168" t="str">
        <f aca="false">IF($B186="","-",SUM(X186:X235))</f>
        <v>-</v>
      </c>
      <c r="Y236" s="168" t="str">
        <f aca="false">IF($B186="","-",SUM(Y186:Y235))</f>
        <v>-</v>
      </c>
      <c r="Z236" s="168" t="str">
        <f aca="false">IF($B186="","-",SUM(Z186:Z235))</f>
        <v>-</v>
      </c>
      <c r="AA236" s="168" t="str">
        <f aca="false">IF($B186="","-",SUM(AA186:AA235))</f>
        <v>-</v>
      </c>
      <c r="AB236" s="168" t="str">
        <f aca="false">IF($B186="","-",SUM(AB186:AB235))</f>
        <v>-</v>
      </c>
      <c r="AC236" s="168" t="str">
        <f aca="false">IF($B186="","-",SUM(AC186:AC235))</f>
        <v>-</v>
      </c>
      <c r="AD236" s="169" t="str">
        <f aca="false">IF($B186="","-",SUM(AD186:AD235))</f>
        <v>-</v>
      </c>
      <c r="AE236" s="171" t="str">
        <f aca="false">IF($B186="","-",SUM(AE186:AE235))</f>
        <v>-</v>
      </c>
      <c r="AF236" s="168" t="str">
        <f aca="false">IF($B186="","-",SUM(AF186:AF235))</f>
        <v>-</v>
      </c>
      <c r="AG236" s="168" t="str">
        <f aca="false">IF($B186="","-",SUM(AG186:AG235))</f>
        <v>-</v>
      </c>
      <c r="AH236" s="168" t="str">
        <f aca="false">IF($B186="","-",SUM(AH186:AH235))</f>
        <v>-</v>
      </c>
      <c r="AI236" s="168" t="str">
        <f aca="false">IF($B186="","-",SUM(AI186:AI235))</f>
        <v>-</v>
      </c>
      <c r="AJ236" s="168" t="str">
        <f aca="false">IF($B186="","-",SUM(AJ186:AJ235))</f>
        <v>-</v>
      </c>
      <c r="AK236" s="168" t="str">
        <f aca="false">IF($B186="","-",SUM(AK186:AK235))</f>
        <v>-</v>
      </c>
      <c r="AL236" s="169" t="str">
        <f aca="false">IF($B186="","-",SUM(AL186:AL235))</f>
        <v>-</v>
      </c>
      <c r="AM236" s="299"/>
      <c r="AN236" s="201"/>
      <c r="AO236" s="201"/>
      <c r="AP236" s="201"/>
      <c r="AQ236" s="201"/>
      <c r="AR236" s="201"/>
      <c r="AS236" s="201"/>
      <c r="AT236" s="201"/>
      <c r="AU236" s="201"/>
      <c r="AV236" s="201"/>
      <c r="AW236" s="201"/>
      <c r="AX236" s="201"/>
      <c r="AY236" s="201"/>
      <c r="AZ236" s="201"/>
      <c r="BA236" s="201"/>
      <c r="BB236" s="201"/>
      <c r="BC236" s="201"/>
      <c r="BD236" s="201"/>
      <c r="BE236" s="201"/>
      <c r="BF236" s="201"/>
      <c r="BG236" s="201"/>
      <c r="BH236" s="201"/>
      <c r="BI236" s="201"/>
      <c r="BJ236" s="201"/>
      <c r="BK236" s="201"/>
      <c r="BL236" s="201"/>
      <c r="BM236" s="201"/>
      <c r="BN236" s="201"/>
      <c r="BO236" s="201"/>
      <c r="BP236" s="201"/>
      <c r="BQ236" s="201"/>
      <c r="BR236" s="201"/>
      <c r="BS236" s="201"/>
      <c r="BT236" s="201"/>
      <c r="BU236" s="201"/>
      <c r="BV236" s="201"/>
      <c r="BW236" s="201"/>
      <c r="BX236" s="201"/>
      <c r="BY236" s="201"/>
      <c r="BZ236" s="201"/>
      <c r="CA236" s="201"/>
      <c r="CB236" s="201"/>
      <c r="CC236" s="201"/>
      <c r="CD236" s="201"/>
      <c r="CE236" s="201"/>
    </row>
    <row r="237" customFormat="false" ht="11.45" hidden="false" customHeight="false" outlineLevel="0" collapsed="false">
      <c r="A237" s="203"/>
      <c r="B237" s="63" t="s">
        <v>94</v>
      </c>
      <c r="C237" s="168"/>
      <c r="D237" s="170"/>
      <c r="E237" s="171" t="str">
        <f aca="false">IF(OR(E$236=0,E$236="-"),"-",E236/E246)</f>
        <v>-</v>
      </c>
      <c r="F237" s="171" t="str">
        <f aca="false">IF(OR(F$236=0,F$236="-"),"-",F236/F246)</f>
        <v>-</v>
      </c>
      <c r="G237" s="171" t="str">
        <f aca="false">IF(OR(G$236=0,G$236="-"),"-",G236/G246)</f>
        <v>-</v>
      </c>
      <c r="H237" s="171" t="str">
        <f aca="false">IF(OR(H$236=0,H$236="-"),"-",H236/H246)</f>
        <v>-</v>
      </c>
      <c r="I237" s="171" t="str">
        <f aca="false">IF(OR(I$236=0,I$236="-"),"-",I236/I246)</f>
        <v>-</v>
      </c>
      <c r="J237" s="171" t="str">
        <f aca="false">IF(OR(J$236=0,J$236="-"),"-",J236/J246)</f>
        <v>-</v>
      </c>
      <c r="K237" s="171" t="str">
        <f aca="false">IF(OR(K$236=0,K$236="-"),"-",K236/K246)</f>
        <v>-</v>
      </c>
      <c r="L237" s="171" t="str">
        <f aca="false">IF(OR(L$236=0,L$236="-"),"-",L236/L246)</f>
        <v>-</v>
      </c>
      <c r="M237" s="171" t="str">
        <f aca="false">IF(OR(M$236=0,M$236="-"),"-",M236/M246)</f>
        <v>-</v>
      </c>
      <c r="N237" s="171" t="str">
        <f aca="false">IF(OR(N$236=0,N$236="-"),"-",N236/N246)</f>
        <v>-</v>
      </c>
      <c r="O237" s="171" t="str">
        <f aca="false">IF(OR(O$236=0,O$236="-"),"-",O236/O246)</f>
        <v>-</v>
      </c>
      <c r="P237" s="171" t="str">
        <f aca="false">IF(OR(P$236=0,P$236="-"),"-",P236/P246)</f>
        <v>-</v>
      </c>
      <c r="Q237" s="171" t="str">
        <f aca="false">IF(OR(Q$236=0,Q$236="-"),"-",Q236/Q246)</f>
        <v>-</v>
      </c>
      <c r="R237" s="171" t="str">
        <f aca="false">IF(OR(R$236=0,R$236="-"),"-",R236/R246)</f>
        <v>-</v>
      </c>
      <c r="S237" s="171" t="str">
        <f aca="false">IF(OR(S$236=0,S$236="-"),"-",S236/S246)</f>
        <v>-</v>
      </c>
      <c r="T237" s="171" t="str">
        <f aca="false">IF(OR(T$236=0,T$236="-"),"-",T236/T246)</f>
        <v>-</v>
      </c>
      <c r="U237" s="171" t="str">
        <f aca="false">IF(OR(U$236=0,U$236="-"),"-",U236/U246)</f>
        <v>-</v>
      </c>
      <c r="V237" s="171" t="str">
        <f aca="false">IF(OR(V$236=0,V$236="-"),"-",V236/V246)</f>
        <v>-</v>
      </c>
      <c r="W237" s="171" t="str">
        <f aca="false">IF(OR(W$236=0,W$236="-"),"-",W236/W246)</f>
        <v>-</v>
      </c>
      <c r="X237" s="171" t="str">
        <f aca="false">IF(OR(X$236=0,X$236="-"),"-",X236/X246)</f>
        <v>-</v>
      </c>
      <c r="Y237" s="171" t="str">
        <f aca="false">IF(OR(Y$236=0,Y$236="-"),"-",Y236/Y246)</f>
        <v>-</v>
      </c>
      <c r="Z237" s="171" t="str">
        <f aca="false">IF(OR(Z$236=0,Z$236="-"),"-",Z236/Z246)</f>
        <v>-</v>
      </c>
      <c r="AA237" s="171" t="str">
        <f aca="false">IF(OR(AA$236=0,AA$236="-"),"-",AA236/AA246)</f>
        <v>-</v>
      </c>
      <c r="AB237" s="171" t="str">
        <f aca="false">IF(OR(AB$236=0,AB$236="-"),"-",AB236/AB246)</f>
        <v>-</v>
      </c>
      <c r="AC237" s="171" t="str">
        <f aca="false">IF(OR(AC$236=0,AC$236="-"),"-",AC236/AC246)</f>
        <v>-</v>
      </c>
      <c r="AD237" s="171" t="str">
        <f aca="false">IF(OR(AD$236=0,AD$236="-"),"-",AD236/AD246)</f>
        <v>-</v>
      </c>
      <c r="AE237" s="171" t="str">
        <f aca="false">IF(OR(AE$236=0,AE$236="-"),"-",AE236/AE246)</f>
        <v>-</v>
      </c>
      <c r="AF237" s="171" t="str">
        <f aca="false">IF(OR(AF$236=0,AF$236="-"),"-",AF236/AF246)</f>
        <v>-</v>
      </c>
      <c r="AG237" s="171" t="str">
        <f aca="false">IF(OR(AG$236=0,AG$236="-"),"-",AG236/AG246)</f>
        <v>-</v>
      </c>
      <c r="AH237" s="171" t="str">
        <f aca="false">IF(OR(AH$236=0,AH$236="-"),"-",AH236/AH246)</f>
        <v>-</v>
      </c>
      <c r="AI237" s="171" t="str">
        <f aca="false">IF(OR(AI$236=0,AI$236="-"),"-",AI236/AI246)</f>
        <v>-</v>
      </c>
      <c r="AJ237" s="171" t="str">
        <f aca="false">IF(OR(AJ$236=0,AJ$236="-"),"-",AJ236/AJ246)</f>
        <v>-</v>
      </c>
      <c r="AK237" s="171" t="str">
        <f aca="false">IF(OR(AK$236=0,AK$236="-"),"-",AK236/AK246)</f>
        <v>-</v>
      </c>
      <c r="AL237" s="171" t="str">
        <f aca="false">IF(OR(AL$236=0,AL$236="-"),"-",AL236/AL246)</f>
        <v>-</v>
      </c>
      <c r="AM237" s="299"/>
      <c r="AN237" s="201"/>
      <c r="AO237" s="201"/>
      <c r="AP237" s="201"/>
      <c r="AQ237" s="201"/>
      <c r="AR237" s="201"/>
      <c r="AS237" s="201"/>
      <c r="AT237" s="201"/>
      <c r="AU237" s="201"/>
      <c r="AV237" s="201"/>
      <c r="AW237" s="201"/>
      <c r="AX237" s="201"/>
      <c r="AY237" s="201"/>
      <c r="AZ237" s="201"/>
      <c r="BA237" s="201"/>
      <c r="BB237" s="201"/>
      <c r="BC237" s="201"/>
      <c r="BD237" s="201"/>
      <c r="BE237" s="201"/>
      <c r="BF237" s="201"/>
      <c r="BG237" s="201"/>
      <c r="BH237" s="201"/>
      <c r="BI237" s="201"/>
      <c r="BJ237" s="201"/>
      <c r="BK237" s="201"/>
      <c r="BL237" s="201"/>
      <c r="BM237" s="201"/>
      <c r="BN237" s="201"/>
      <c r="BO237" s="201"/>
      <c r="BP237" s="201"/>
      <c r="BQ237" s="201"/>
      <c r="BR237" s="201"/>
      <c r="BS237" s="201"/>
      <c r="BT237" s="201"/>
      <c r="BU237" s="201"/>
      <c r="BV237" s="201"/>
      <c r="BW237" s="201"/>
      <c r="BX237" s="201"/>
      <c r="BY237" s="201"/>
      <c r="BZ237" s="201"/>
      <c r="CA237" s="201"/>
      <c r="CB237" s="201"/>
      <c r="CC237" s="201"/>
      <c r="CD237" s="201"/>
      <c r="CE237" s="201"/>
    </row>
    <row r="238" customFormat="false" ht="12.65" hidden="false" customHeight="false" outlineLevel="0" collapsed="false">
      <c r="A238" s="203"/>
      <c r="B238" s="204" t="s">
        <v>95</v>
      </c>
      <c r="C238" s="207"/>
      <c r="D238" s="270"/>
      <c r="E238" s="171" t="n">
        <f aca="false">IF(E$236=0,"-",COUNTIFS(E$186:E$235,"&gt;74"))</f>
        <v>0</v>
      </c>
      <c r="F238" s="171" t="n">
        <f aca="false">IF(F$236=0,0,COUNTIFS(F$186:F$235,"&gt;74"))</f>
        <v>0</v>
      </c>
      <c r="G238" s="171" t="n">
        <f aca="false">IF(G$236=0,"-",COUNTIFS(G$186:G$235,"&gt;74"))</f>
        <v>0</v>
      </c>
      <c r="H238" s="171" t="n">
        <f aca="false">IF(H$236=0,"-",COUNTIFS(H$186:H$235,"&gt;74"))</f>
        <v>0</v>
      </c>
      <c r="I238" s="171" t="n">
        <f aca="false">IF(I$236=0,"-",COUNTIFS(I$186:I$235,"&gt;74"))</f>
        <v>0</v>
      </c>
      <c r="J238" s="171" t="n">
        <f aca="false">IF(J$236=0,"-",COUNTIFS(J$186:J$235,"&gt;74"))</f>
        <v>0</v>
      </c>
      <c r="K238" s="171" t="n">
        <f aca="false">IF(K$236=0,"-",COUNTIFS(K$186:K$235,"&gt;74"))</f>
        <v>0</v>
      </c>
      <c r="L238" s="171" t="n">
        <f aca="false">IF(L$236=0,"-",COUNTIFS(L$186:L$235,"&gt;74"))</f>
        <v>0</v>
      </c>
      <c r="M238" s="171" t="n">
        <f aca="false">IF(M$236=0,"-",COUNTIFS(M$186:M$235,"&gt;74"))</f>
        <v>0</v>
      </c>
      <c r="N238" s="171" t="n">
        <f aca="false">IF(N$236=0,"-",COUNTIFS(N$186:N$235,"&gt;74"))</f>
        <v>0</v>
      </c>
      <c r="O238" s="171" t="n">
        <f aca="false">IF(O$236=0,"-",COUNTIFS(O$186:O$235,"&gt;74"))</f>
        <v>0</v>
      </c>
      <c r="P238" s="171" t="n">
        <f aca="false">IF(P$236=0,"-",COUNTIFS(P$186:P$235,"&gt;74"))</f>
        <v>0</v>
      </c>
      <c r="Q238" s="171" t="n">
        <f aca="false">IF(Q$236=0,"-",COUNTIFS(Q$186:Q$235,"&gt;74"))</f>
        <v>0</v>
      </c>
      <c r="R238" s="171" t="n">
        <f aca="false">IF(R$236=0,"-",COUNTIFS(R$186:R$235,"&gt;74"))</f>
        <v>0</v>
      </c>
      <c r="S238" s="171" t="n">
        <f aca="false">IF(S$236=0,"-",COUNTIFS(S$186:S$235,"&gt;74"))</f>
        <v>0</v>
      </c>
      <c r="T238" s="171" t="n">
        <f aca="false">IF(T$236=0,"-",COUNTIFS(T$186:T$235,"&gt;74"))</f>
        <v>0</v>
      </c>
      <c r="U238" s="171" t="n">
        <f aca="false">IF(U$236=0,"-",COUNTIFS(U$186:U$235,"&gt;74"))</f>
        <v>0</v>
      </c>
      <c r="V238" s="171" t="n">
        <f aca="false">IF(V$236=0,"-",COUNTIFS(V$186:V$235,"&gt;74"))</f>
        <v>0</v>
      </c>
      <c r="W238" s="171" t="n">
        <f aca="false">IF(W$236=0,"-",COUNTIFS(W$186:W$235,"&gt;74"))</f>
        <v>0</v>
      </c>
      <c r="X238" s="171" t="n">
        <f aca="false">IF(X$236=0,"-",COUNTIFS(X$186:X$235,"&gt;74"))</f>
        <v>0</v>
      </c>
      <c r="Y238" s="171" t="n">
        <f aca="false">IF(Y$236=0,"-",COUNTIFS(Y$186:Y$235,"&gt;74"))</f>
        <v>0</v>
      </c>
      <c r="Z238" s="171" t="n">
        <f aca="false">IF(Z$236=0,"-",COUNTIFS(Z$186:Z$235,"&gt;74"))</f>
        <v>0</v>
      </c>
      <c r="AA238" s="171" t="n">
        <f aca="false">IF(AA$236=0,"-",COUNTIFS(AA$186:AA$235,"&gt;74"))</f>
        <v>0</v>
      </c>
      <c r="AB238" s="171" t="n">
        <f aca="false">IF(AB$236=0,"-",COUNTIFS(AB$186:AB$235,"&gt;74"))</f>
        <v>0</v>
      </c>
      <c r="AC238" s="171" t="n">
        <f aca="false">IF(AC$236=0,"-",COUNTIFS(AC$186:AC$235,"&gt;74"))</f>
        <v>0</v>
      </c>
      <c r="AD238" s="171" t="n">
        <f aca="false">IF(AD$236=0,"-",COUNTIFS(AD$186:AD$235,"&gt;74"))</f>
        <v>0</v>
      </c>
      <c r="AE238" s="171" t="n">
        <f aca="false">IF(AE$236=0,"-",COUNTIFS(AE$186:AE$235,"&gt;74"))</f>
        <v>0</v>
      </c>
      <c r="AF238" s="171" t="n">
        <f aca="false">IF(AF$236=0,"-",COUNTIFS(AF$186:AF$235,"&gt;74"))</f>
        <v>0</v>
      </c>
      <c r="AG238" s="171" t="n">
        <f aca="false">IF(AG$236=0,"-",COUNTIFS(AG$186:AG$235,"&gt;74"))</f>
        <v>0</v>
      </c>
      <c r="AH238" s="171" t="n">
        <f aca="false">IF(AH$236=0,"-",COUNTIFS(AH$186:AH$235,"&gt;74"))</f>
        <v>0</v>
      </c>
      <c r="AI238" s="171" t="n">
        <f aca="false">IF(AI$236=0,"-",COUNTIFS(AI$186:AI$235,"&gt;74"))</f>
        <v>0</v>
      </c>
      <c r="AJ238" s="171" t="n">
        <f aca="false">IF(AJ$236=0,"-",COUNTIFS(AJ$186:AJ$235,"&gt;74"))</f>
        <v>0</v>
      </c>
      <c r="AK238" s="171" t="n">
        <f aca="false">IF(AK$236=0,"-",COUNTIFS(AK$186:AK$235,"&gt;74"))</f>
        <v>0</v>
      </c>
      <c r="AL238" s="171" t="n">
        <f aca="false">IF(AL$236=0,"-",COUNTIFS(AL$186:AL$235,"&gt;74"))</f>
        <v>0</v>
      </c>
      <c r="AM238" s="299"/>
      <c r="AN238" s="201"/>
      <c r="AO238" s="201"/>
      <c r="AP238" s="201"/>
      <c r="AQ238" s="201"/>
      <c r="AR238" s="201"/>
      <c r="AS238" s="201"/>
      <c r="AT238" s="201"/>
      <c r="AU238" s="201"/>
      <c r="AV238" s="201"/>
      <c r="AW238" s="201"/>
      <c r="AX238" s="201"/>
      <c r="AY238" s="201"/>
      <c r="AZ238" s="201"/>
      <c r="BA238" s="201"/>
      <c r="BB238" s="201"/>
      <c r="BC238" s="201"/>
      <c r="BD238" s="201"/>
      <c r="BE238" s="201"/>
      <c r="BF238" s="201"/>
      <c r="BG238" s="201"/>
      <c r="BH238" s="201"/>
      <c r="BI238" s="201"/>
      <c r="BJ238" s="201"/>
      <c r="BK238" s="201"/>
      <c r="BL238" s="201"/>
      <c r="BM238" s="201"/>
      <c r="BN238" s="201"/>
      <c r="BO238" s="201"/>
      <c r="BP238" s="201"/>
      <c r="BQ238" s="201"/>
      <c r="BR238" s="201"/>
      <c r="BS238" s="201"/>
      <c r="BT238" s="201"/>
      <c r="BU238" s="201"/>
      <c r="BV238" s="201"/>
      <c r="BW238" s="201"/>
      <c r="BX238" s="201"/>
      <c r="BY238" s="201"/>
      <c r="BZ238" s="201"/>
      <c r="CA238" s="201"/>
      <c r="CB238" s="201"/>
      <c r="CC238" s="201"/>
      <c r="CD238" s="201"/>
      <c r="CE238" s="201"/>
    </row>
    <row r="239" customFormat="false" ht="12.65" hidden="false" customHeight="false" outlineLevel="0" collapsed="false">
      <c r="A239" s="203"/>
      <c r="B239" s="204" t="s">
        <v>96</v>
      </c>
      <c r="C239" s="207"/>
      <c r="D239" s="270"/>
      <c r="E239" s="171" t="n">
        <f aca="false">IF(E$236=0,"-",COUNTIFS(E$186:E$235,"&gt;64",E$186:E$235,"&lt;75"))</f>
        <v>0</v>
      </c>
      <c r="F239" s="171" t="n">
        <f aca="false">IF(F$236=0,"-",COUNTIFS(F$186:F$235,"&gt;64",F$186:F$235,"&lt;75"))</f>
        <v>0</v>
      </c>
      <c r="G239" s="171" t="n">
        <f aca="false">IF(G$236=0,"-",COUNTIFS(G$186:G$235,"&gt;64",G$186:G$235,"&lt;75"))</f>
        <v>0</v>
      </c>
      <c r="H239" s="171" t="n">
        <f aca="false">IF(H$236=0,"-",COUNTIFS(H$186:H$235,"&gt;64",H$186:H$235,"&lt;75"))</f>
        <v>0</v>
      </c>
      <c r="I239" s="171" t="n">
        <f aca="false">IF(I$236=0,"-",COUNTIFS(I$186:I$235,"&gt;64",I$186:I$235,"&lt;75"))</f>
        <v>0</v>
      </c>
      <c r="J239" s="171" t="n">
        <f aca="false">IF(J$236=0,"-",COUNTIFS(J$186:J$235,"&gt;64",J$186:J$235,"&lt;75"))</f>
        <v>0</v>
      </c>
      <c r="K239" s="171" t="n">
        <f aca="false">IF(K$236=0,"-",COUNTIFS(K$186:K$235,"&gt;64",K$186:K$235,"&lt;75"))</f>
        <v>0</v>
      </c>
      <c r="L239" s="171" t="n">
        <f aca="false">IF(L$236=0,"-",COUNTIFS(L$186:L$235,"&gt;64",L$186:L$235,"&lt;75"))</f>
        <v>0</v>
      </c>
      <c r="M239" s="171" t="n">
        <f aca="false">IF(M$236=0,"-",COUNTIFS(M$186:M$235,"&gt;64",M$186:M$235,"&lt;75"))</f>
        <v>0</v>
      </c>
      <c r="N239" s="171" t="n">
        <f aca="false">IF(N$236=0,"-",COUNTIFS(N$186:N$235,"&gt;64",N$186:N$235,"&lt;75"))</f>
        <v>0</v>
      </c>
      <c r="O239" s="171" t="n">
        <f aca="false">IF(O$236=0,"-",COUNTIFS(O$186:O$235,"&gt;64",O$186:O$235,"&lt;75"))</f>
        <v>0</v>
      </c>
      <c r="P239" s="171" t="n">
        <f aca="false">IF(P$236=0,"-",COUNTIFS(P$186:P$235,"&gt;64",P$186:P$235,"&lt;75"))</f>
        <v>0</v>
      </c>
      <c r="Q239" s="171" t="n">
        <f aca="false">IF(Q$236=0,"-",COUNTIFS(Q$186:Q$235,"&gt;64",Q$186:Q$235,"&lt;75"))</f>
        <v>0</v>
      </c>
      <c r="R239" s="171" t="n">
        <f aca="false">IF(R$236=0,"-",COUNTIFS(R$186:R$235,"&gt;64",R$186:R$235,"&lt;75"))</f>
        <v>0</v>
      </c>
      <c r="S239" s="171" t="n">
        <f aca="false">IF(S$236=0,"-",COUNTIFS(S$186:S$235,"&gt;64",S$186:S$235,"&lt;75"))</f>
        <v>0</v>
      </c>
      <c r="T239" s="171" t="n">
        <f aca="false">IF(T$236=0,"-",COUNTIFS(T$186:T$235,"&gt;64",T$186:T$235,"&lt;75"))</f>
        <v>0</v>
      </c>
      <c r="U239" s="171" t="n">
        <f aca="false">IF(U$236=0,"-",COUNTIFS(U$186:U$235,"&gt;64",U$186:U$235,"&lt;75"))</f>
        <v>0</v>
      </c>
      <c r="V239" s="171" t="n">
        <f aca="false">IF(V$236=0,"-",COUNTIFS(V$186:V$235,"&gt;64",V$186:V$235,"&lt;75"))</f>
        <v>0</v>
      </c>
      <c r="W239" s="171" t="n">
        <f aca="false">IF(W$236=0,"-",COUNTIFS(W$186:W$235,"&gt;64",W$186:W$235,"&lt;75"))</f>
        <v>0</v>
      </c>
      <c r="X239" s="171" t="n">
        <f aca="false">IF(X$236=0,"-",COUNTIFS(X$186:X$235,"&gt;64",X$186:X$235,"&lt;75"))</f>
        <v>0</v>
      </c>
      <c r="Y239" s="171" t="n">
        <f aca="false">IF(Y$236=0,"-",COUNTIFS(Y$186:Y$235,"&gt;64",Y$186:Y$235,"&lt;75"))</f>
        <v>0</v>
      </c>
      <c r="Z239" s="171" t="n">
        <f aca="false">IF(Z$236=0,"-",COUNTIFS(Z$186:Z$235,"&gt;64",Z$186:Z$235,"&lt;75"))</f>
        <v>0</v>
      </c>
      <c r="AA239" s="171" t="n">
        <f aca="false">IF(AA$236=0,"-",COUNTIFS(AA$186:AA$235,"&gt;64",AA$186:AA$235,"&lt;75"))</f>
        <v>0</v>
      </c>
      <c r="AB239" s="171" t="n">
        <f aca="false">IF(AB$236=0,"-",COUNTIFS(AB$186:AB$235,"&gt;64",AB$186:AB$235,"&lt;75"))</f>
        <v>0</v>
      </c>
      <c r="AC239" s="171" t="n">
        <f aca="false">IF(AC$236=0,"-",COUNTIFS(AC$186:AC$235,"&gt;64",AC$186:AC$235,"&lt;75"))</f>
        <v>0</v>
      </c>
      <c r="AD239" s="171" t="n">
        <f aca="false">IF(AD$236=0,"-",COUNTIFS(AD$186:AD$235,"&gt;64",AD$186:AD$235,"&lt;75"))</f>
        <v>0</v>
      </c>
      <c r="AE239" s="171" t="n">
        <f aca="false">IF(AE$236=0,"-",COUNTIFS(AE$186:AE$235,"&gt;64",AE$186:AE$235,"&lt;75"))</f>
        <v>0</v>
      </c>
      <c r="AF239" s="171" t="n">
        <f aca="false">IF(AF$236=0,"-",COUNTIFS(AF$186:AF$235,"&gt;64",AF$186:AF$235,"&lt;75"))</f>
        <v>0</v>
      </c>
      <c r="AG239" s="171" t="n">
        <f aca="false">IF(AG$236=0,"-",COUNTIFS(AG$186:AG$235,"&gt;64",AG$186:AG$235,"&lt;75"))</f>
        <v>0</v>
      </c>
      <c r="AH239" s="171" t="n">
        <f aca="false">IF(AH$236=0,"-",COUNTIFS(AH$186:AH$235,"&gt;64",AH$186:AH$235,"&lt;75"))</f>
        <v>0</v>
      </c>
      <c r="AI239" s="171" t="n">
        <f aca="false">IF(AI$236=0,"-",COUNTIFS(AI$186:AI$235,"&gt;64",AI$186:AI$235,"&lt;75"))</f>
        <v>0</v>
      </c>
      <c r="AJ239" s="171" t="n">
        <f aca="false">IF(AJ$236=0,"-",COUNTIFS(AJ$186:AJ$235,"&gt;64",AJ$186:AJ$235,"&lt;75"))</f>
        <v>0</v>
      </c>
      <c r="AK239" s="171" t="n">
        <f aca="false">IF(AK$236=0,"-",COUNTIFS(AK$186:AK$235,"&gt;64",AK$186:AK$235,"&lt;75"))</f>
        <v>0</v>
      </c>
      <c r="AL239" s="171" t="n">
        <f aca="false">IF(AL$236=0,"-",COUNTIFS(AL$186:AL$235,"&gt;64",AL$186:AL$235,"&lt;75"))</f>
        <v>0</v>
      </c>
      <c r="AM239" s="299"/>
      <c r="AN239" s="201"/>
      <c r="AO239" s="201"/>
      <c r="AP239" s="201"/>
      <c r="AQ239" s="201"/>
      <c r="AR239" s="201"/>
      <c r="AS239" s="201"/>
      <c r="AT239" s="201"/>
      <c r="AU239" s="201"/>
      <c r="AV239" s="201"/>
      <c r="AW239" s="201"/>
      <c r="AX239" s="201"/>
      <c r="AY239" s="201"/>
      <c r="AZ239" s="201"/>
      <c r="BA239" s="201"/>
      <c r="BB239" s="201"/>
      <c r="BC239" s="201"/>
      <c r="BD239" s="201"/>
      <c r="BE239" s="201"/>
      <c r="BF239" s="201"/>
      <c r="BG239" s="201"/>
      <c r="BH239" s="201"/>
      <c r="BI239" s="201"/>
      <c r="BJ239" s="201"/>
      <c r="BK239" s="201"/>
      <c r="BL239" s="201"/>
      <c r="BM239" s="201"/>
      <c r="BN239" s="201"/>
      <c r="BO239" s="201"/>
      <c r="BP239" s="201"/>
      <c r="BQ239" s="201"/>
      <c r="BR239" s="201"/>
      <c r="BS239" s="201"/>
      <c r="BT239" s="201"/>
      <c r="BU239" s="201"/>
      <c r="BV239" s="201"/>
      <c r="BW239" s="201"/>
      <c r="BX239" s="201"/>
      <c r="BY239" s="201"/>
      <c r="BZ239" s="201"/>
      <c r="CA239" s="201"/>
      <c r="CB239" s="201"/>
      <c r="CC239" s="201"/>
      <c r="CD239" s="201"/>
      <c r="CE239" s="201"/>
    </row>
    <row r="240" customFormat="false" ht="12.65" hidden="false" customHeight="false" outlineLevel="0" collapsed="false">
      <c r="A240" s="203"/>
      <c r="B240" s="204" t="s">
        <v>98</v>
      </c>
      <c r="C240" s="207"/>
      <c r="D240" s="270"/>
      <c r="E240" s="171" t="n">
        <f aca="false">IF(E$236=0,"-",COUNTIFS(E$186:E$235,"&gt;49",E$186:E$235,"&lt;65"))</f>
        <v>0</v>
      </c>
      <c r="F240" s="171" t="n">
        <f aca="false">IF(F$236=0,"-",COUNTIFS(F$186:F$235,"&gt;49",F$186:F$235,"&lt;65"))</f>
        <v>0</v>
      </c>
      <c r="G240" s="171" t="n">
        <f aca="false">IF(G$236=0,"-",COUNTIFS(G$186:G$235,"&gt;49",G$186:G$235,"&lt;65"))</f>
        <v>0</v>
      </c>
      <c r="H240" s="171" t="n">
        <f aca="false">IF(H$236=0,"-",COUNTIFS(H$186:H$235,"&gt;49",H$186:H$235,"&lt;65"))</f>
        <v>0</v>
      </c>
      <c r="I240" s="171" t="n">
        <f aca="false">IF(I$236=0,"-",COUNTIFS(I$186:I$235,"&gt;49",I$186:I$235,"&lt;65"))</f>
        <v>0</v>
      </c>
      <c r="J240" s="171" t="n">
        <f aca="false">IF(J$236=0,"-",COUNTIFS(J$186:J$235,"&gt;49",J$186:J$235,"&lt;65"))</f>
        <v>0</v>
      </c>
      <c r="K240" s="171" t="n">
        <f aca="false">IF(K$236=0,"-",COUNTIFS(K$186:K$235,"&gt;49",K$186:K$235,"&lt;65"))</f>
        <v>0</v>
      </c>
      <c r="L240" s="171" t="n">
        <f aca="false">IF(L$236=0,"-",COUNTIFS(L$186:L$235,"&gt;49",L$186:L$235,"&lt;65"))</f>
        <v>0</v>
      </c>
      <c r="M240" s="171" t="n">
        <f aca="false">IF(M$236=0,"-",COUNTIFS(M$186:M$235,"&gt;49",M$186:M$235,"&lt;65"))</f>
        <v>0</v>
      </c>
      <c r="N240" s="171" t="n">
        <f aca="false">IF(N$236=0,"-",COUNTIFS(N$186:N$235,"&gt;49",N$186:N$235,"&lt;65"))</f>
        <v>0</v>
      </c>
      <c r="O240" s="171" t="n">
        <f aca="false">IF(O$236=0,"-",COUNTIFS(O$186:O$235,"&gt;49",O$186:O$235,"&lt;65"))</f>
        <v>0</v>
      </c>
      <c r="P240" s="171" t="n">
        <f aca="false">IF(P$236=0,"-",COUNTIFS(P$186:P$235,"&gt;49",P$186:P$235,"&lt;65"))</f>
        <v>0</v>
      </c>
      <c r="Q240" s="171" t="n">
        <f aca="false">IF(Q$236=0,"-",COUNTIFS(Q$186:Q$235,"&gt;49",Q$186:Q$235,"&lt;65"))</f>
        <v>0</v>
      </c>
      <c r="R240" s="171" t="n">
        <f aca="false">IF(R$236=0,"-",COUNTIFS(R$186:R$235,"&gt;49",R$186:R$235,"&lt;65"))</f>
        <v>0</v>
      </c>
      <c r="S240" s="171" t="n">
        <f aca="false">IF(S$236=0,"-",COUNTIFS(S$186:S$235,"&gt;49",S$186:S$235,"&lt;65"))</f>
        <v>0</v>
      </c>
      <c r="T240" s="171" t="n">
        <f aca="false">IF(T$236=0,"-",COUNTIFS(T$186:T$235,"&gt;49",T$186:T$235,"&lt;65"))</f>
        <v>0</v>
      </c>
      <c r="U240" s="171" t="n">
        <f aca="false">IF(U$236=0,"-",COUNTIFS(U$186:U$235,"&gt;49",U$186:U$235,"&lt;65"))</f>
        <v>0</v>
      </c>
      <c r="V240" s="171" t="n">
        <f aca="false">IF(V$236=0,"-",COUNTIFS(V$186:V$235,"&gt;49",V$186:V$235,"&lt;65"))</f>
        <v>0</v>
      </c>
      <c r="W240" s="171" t="n">
        <f aca="false">IF(W$236=0,"-",COUNTIFS(W$186:W$235,"&gt;49",W$186:W$235,"&lt;65"))</f>
        <v>0</v>
      </c>
      <c r="X240" s="171" t="n">
        <f aca="false">IF(X$236=0,"-",COUNTIFS(X$186:X$235,"&gt;49",X$186:X$235,"&lt;65"))</f>
        <v>0</v>
      </c>
      <c r="Y240" s="171" t="n">
        <f aca="false">IF(Y$236=0,"-",COUNTIFS(Y$186:Y$235,"&gt;49",Y$186:Y$235,"&lt;65"))</f>
        <v>0</v>
      </c>
      <c r="Z240" s="171" t="n">
        <f aca="false">IF(Z$236=0,"-",COUNTIFS(Z$186:Z$235,"&gt;49",Z$186:Z$235,"&lt;65"))</f>
        <v>0</v>
      </c>
      <c r="AA240" s="171" t="n">
        <f aca="false">IF(AA$236=0,"-",COUNTIFS(AA$186:AA$235,"&gt;49",AA$186:AA$235,"&lt;65"))</f>
        <v>0</v>
      </c>
      <c r="AB240" s="171" t="n">
        <f aca="false">IF(AB$236=0,"-",COUNTIFS(AB$186:AB$235,"&gt;49",AB$186:AB$235,"&lt;65"))</f>
        <v>0</v>
      </c>
      <c r="AC240" s="171" t="n">
        <f aca="false">IF(AC$236=0,"-",COUNTIFS(AC$186:AC$235,"&gt;49",AC$186:AC$235,"&lt;65"))</f>
        <v>0</v>
      </c>
      <c r="AD240" s="171" t="n">
        <f aca="false">IF(AD$236=0,"-",COUNTIFS(AD$186:AD$235,"&gt;49",AD$186:AD$235,"&lt;65"))</f>
        <v>0</v>
      </c>
      <c r="AE240" s="171" t="n">
        <f aca="false">IF(AE$236=0,"-",COUNTIFS(AE$186:AE$235,"&gt;49",AE$186:AE$235,"&lt;65"))</f>
        <v>0</v>
      </c>
      <c r="AF240" s="171" t="n">
        <f aca="false">IF(AF$236=0,"-",COUNTIFS(AF$186:AF$235,"&gt;49",AF$186:AF$235,"&lt;65"))</f>
        <v>0</v>
      </c>
      <c r="AG240" s="171" t="n">
        <f aca="false">IF(AG$236=0,"-",COUNTIFS(AG$186:AG$235,"&gt;49",AG$186:AG$235,"&lt;65"))</f>
        <v>0</v>
      </c>
      <c r="AH240" s="171" t="n">
        <f aca="false">IF(AH$236=0,"-",COUNTIFS(AH$186:AH$235,"&gt;49",AH$186:AH$235,"&lt;65"))</f>
        <v>0</v>
      </c>
      <c r="AI240" s="171" t="n">
        <f aca="false">IF(AI$236=0,"-",COUNTIFS(AI$186:AI$235,"&gt;49",AI$186:AI$235,"&lt;65"))</f>
        <v>0</v>
      </c>
      <c r="AJ240" s="171" t="n">
        <f aca="false">IF(AJ$236=0,"-",COUNTIFS(AJ$186:AJ$235,"&gt;49",AJ$186:AJ$235,"&lt;65"))</f>
        <v>0</v>
      </c>
      <c r="AK240" s="171" t="n">
        <f aca="false">IF(AK$236=0,"-",COUNTIFS(AK$186:AK$235,"&gt;49",AK$186:AK$235,"&lt;65"))</f>
        <v>0</v>
      </c>
      <c r="AL240" s="171" t="n">
        <f aca="false">IF(AL$236=0,"-",COUNTIFS(AL$186:AL$235,"&gt;49",AL$186:AL$235,"&lt;65"))</f>
        <v>0</v>
      </c>
      <c r="AM240" s="299"/>
      <c r="AN240" s="201"/>
      <c r="AO240" s="201"/>
      <c r="AP240" s="201"/>
      <c r="AQ240" s="201"/>
      <c r="AR240" s="201"/>
      <c r="AS240" s="201"/>
      <c r="AT240" s="201"/>
      <c r="AU240" s="201"/>
      <c r="AV240" s="201"/>
      <c r="AW240" s="201"/>
      <c r="AX240" s="201"/>
      <c r="AY240" s="201"/>
      <c r="AZ240" s="201"/>
      <c r="BA240" s="201"/>
      <c r="BB240" s="201"/>
      <c r="BC240" s="201"/>
      <c r="BD240" s="201"/>
      <c r="BE240" s="201"/>
      <c r="BF240" s="201"/>
      <c r="BG240" s="201"/>
      <c r="BH240" s="201"/>
      <c r="BI240" s="201"/>
      <c r="BJ240" s="201"/>
      <c r="BK240" s="201"/>
      <c r="BL240" s="201"/>
      <c r="BM240" s="201"/>
      <c r="BN240" s="201"/>
      <c r="BO240" s="201"/>
      <c r="BP240" s="201"/>
      <c r="BQ240" s="201"/>
      <c r="BR240" s="201"/>
      <c r="BS240" s="201"/>
      <c r="BT240" s="201"/>
      <c r="BU240" s="201"/>
      <c r="BV240" s="201"/>
      <c r="BW240" s="201"/>
      <c r="BX240" s="201"/>
      <c r="BY240" s="201"/>
      <c r="BZ240" s="201"/>
      <c r="CA240" s="201"/>
      <c r="CB240" s="201"/>
      <c r="CC240" s="201"/>
      <c r="CD240" s="201"/>
      <c r="CE240" s="201"/>
    </row>
    <row r="241" customFormat="false" ht="12.65" hidden="false" customHeight="false" outlineLevel="0" collapsed="false">
      <c r="A241" s="203"/>
      <c r="B241" s="204" t="s">
        <v>100</v>
      </c>
      <c r="C241" s="207"/>
      <c r="D241" s="270"/>
      <c r="E241" s="171" t="n">
        <f aca="false">IF(E$236=0,"-",COUNTIFS(E$186:E$235,"&gt;39",E$186:E$235,"&lt;50"))</f>
        <v>0</v>
      </c>
      <c r="F241" s="171" t="n">
        <f aca="false">IF(F$236=0,"-",COUNTIFS(F$186:F$235,"&gt;39",F$186:F$235,"&lt;50"))</f>
        <v>0</v>
      </c>
      <c r="G241" s="171" t="n">
        <f aca="false">IF(G$236=0,"-",COUNTIFS(G$186:G$235,"&gt;39",G$186:G$235,"&lt;50"))</f>
        <v>0</v>
      </c>
      <c r="H241" s="171" t="n">
        <f aca="false">IF(H$236=0,"-",COUNTIFS(H$186:H$235,"&gt;39",H$186:H$235,"&lt;50"))</f>
        <v>0</v>
      </c>
      <c r="I241" s="171" t="n">
        <f aca="false">IF(I$236=0,"-",COUNTIFS(I$186:I$235,"&gt;39",I$186:I$235,"&lt;50"))</f>
        <v>0</v>
      </c>
      <c r="J241" s="171" t="n">
        <f aca="false">IF(J$236=0,"-",COUNTIFS(J$186:J$235,"&gt;39",J$186:J$235,"&lt;50"))</f>
        <v>0</v>
      </c>
      <c r="K241" s="171" t="n">
        <f aca="false">IF(K$236=0,"-",COUNTIFS(K$186:K$235,"&gt;39",K$186:K$235,"&lt;50"))</f>
        <v>0</v>
      </c>
      <c r="L241" s="171" t="n">
        <f aca="false">IF(L$236=0,"-",COUNTIFS(L$186:L$235,"&gt;39",L$186:L$235,"&lt;50"))</f>
        <v>0</v>
      </c>
      <c r="M241" s="171" t="n">
        <f aca="false">IF(M$236=0,"-",COUNTIFS(M$186:M$235,"&gt;39",M$186:M$235,"&lt;50"))</f>
        <v>0</v>
      </c>
      <c r="N241" s="171" t="n">
        <f aca="false">IF(N$236=0,"-",COUNTIFS(N$186:N$235,"&gt;39",N$186:N$235,"&lt;50"))</f>
        <v>0</v>
      </c>
      <c r="O241" s="171" t="n">
        <f aca="false">IF(O$236=0,"-",COUNTIFS(O$186:O$235,"&gt;39",O$186:O$235,"&lt;50"))</f>
        <v>0</v>
      </c>
      <c r="P241" s="171" t="n">
        <f aca="false">IF(P$236=0,"-",COUNTIFS(P$186:P$235,"&gt;39",P$186:P$235,"&lt;50"))</f>
        <v>0</v>
      </c>
      <c r="Q241" s="171" t="n">
        <f aca="false">IF(Q$236=0,"-",COUNTIFS(Q$186:Q$235,"&gt;39",Q$186:Q$235,"&lt;50"))</f>
        <v>0</v>
      </c>
      <c r="R241" s="171" t="n">
        <f aca="false">IF(R$236=0,"-",COUNTIFS(R$186:R$235,"&gt;39",R$186:R$235,"&lt;50"))</f>
        <v>0</v>
      </c>
      <c r="S241" s="171" t="n">
        <f aca="false">IF(S$236=0,"-",COUNTIFS(S$186:S$235,"&gt;39",S$186:S$235,"&lt;50"))</f>
        <v>0</v>
      </c>
      <c r="T241" s="171" t="n">
        <f aca="false">IF(T$236=0,"-",COUNTIFS(T$186:T$235,"&gt;39",T$186:T$235,"&lt;50"))</f>
        <v>0</v>
      </c>
      <c r="U241" s="171" t="n">
        <f aca="false">IF(U$236=0,"-",COUNTIFS(U$186:U$235,"&gt;39",U$186:U$235,"&lt;50"))</f>
        <v>0</v>
      </c>
      <c r="V241" s="171" t="n">
        <f aca="false">IF(V$236=0,"-",COUNTIFS(V$186:V$235,"&gt;39",V$186:V$235,"&lt;50"))</f>
        <v>0</v>
      </c>
      <c r="W241" s="171" t="n">
        <f aca="false">IF(W$236=0,"-",COUNTIFS(W$186:W$235,"&gt;39",W$186:W$235,"&lt;50"))</f>
        <v>0</v>
      </c>
      <c r="X241" s="171" t="n">
        <f aca="false">IF(X$236=0,"-",COUNTIFS(X$186:X$235,"&gt;39",X$186:X$235,"&lt;50"))</f>
        <v>0</v>
      </c>
      <c r="Y241" s="171" t="n">
        <f aca="false">IF(Y$236=0,"-",COUNTIFS(Y$186:Y$235,"&gt;39",Y$186:Y$235,"&lt;50"))</f>
        <v>0</v>
      </c>
      <c r="Z241" s="171" t="n">
        <f aca="false">IF(Z$236=0,"-",COUNTIFS(Z$186:Z$235,"&gt;39",Z$186:Z$235,"&lt;50"))</f>
        <v>0</v>
      </c>
      <c r="AA241" s="171" t="n">
        <f aca="false">IF(AA$236=0,"-",COUNTIFS(AA$186:AA$235,"&gt;39",AA$186:AA$235,"&lt;50"))</f>
        <v>0</v>
      </c>
      <c r="AB241" s="171" t="n">
        <f aca="false">IF(AB$236=0,"-",COUNTIFS(AB$186:AB$235,"&gt;39",AB$186:AB$235,"&lt;50"))</f>
        <v>0</v>
      </c>
      <c r="AC241" s="171" t="n">
        <f aca="false">IF(AC$236=0,"-",COUNTIFS(AC$186:AC$235,"&gt;39",AC$186:AC$235,"&lt;50"))</f>
        <v>0</v>
      </c>
      <c r="AD241" s="171" t="n">
        <f aca="false">IF(AD$236=0,"-",COUNTIFS(AD$186:AD$235,"&gt;39",AD$186:AD$235,"&lt;50"))</f>
        <v>0</v>
      </c>
      <c r="AE241" s="171" t="n">
        <f aca="false">IF(AE$236=0,"-",COUNTIFS(AE$186:AE$235,"&gt;39",AE$186:AE$235,"&lt;50"))</f>
        <v>0</v>
      </c>
      <c r="AF241" s="171" t="n">
        <f aca="false">IF(AF$236=0,"-",COUNTIFS(AF$186:AF$235,"&gt;39",AF$186:AF$235,"&lt;50"))</f>
        <v>0</v>
      </c>
      <c r="AG241" s="171" t="n">
        <f aca="false">IF(AG$236=0,"-",COUNTIFS(AG$186:AG$235,"&gt;39",AG$186:AG$235,"&lt;50"))</f>
        <v>0</v>
      </c>
      <c r="AH241" s="171" t="n">
        <f aca="false">IF(AH$236=0,"-",COUNTIFS(AH$186:AH$235,"&gt;39",AH$186:AH$235,"&lt;50"))</f>
        <v>0</v>
      </c>
      <c r="AI241" s="171" t="n">
        <f aca="false">IF(AI$236=0,"-",COUNTIFS(AI$186:AI$235,"&gt;39",AI$186:AI$235,"&lt;50"))</f>
        <v>0</v>
      </c>
      <c r="AJ241" s="171" t="n">
        <f aca="false">IF(AJ$236=0,"-",COUNTIFS(AJ$186:AJ$235,"&gt;39",AJ$186:AJ$235,"&lt;50"))</f>
        <v>0</v>
      </c>
      <c r="AK241" s="171" t="n">
        <f aca="false">IF(AK$236=0,"-",COUNTIFS(AK$186:AK$235,"&gt;39",AK$186:AK$235,"&lt;50"))</f>
        <v>0</v>
      </c>
      <c r="AL241" s="171" t="n">
        <f aca="false">IF(AL$236=0,"-",COUNTIFS(AL$186:AL$235,"&gt;39",AL$186:AL$235,"&lt;50"))</f>
        <v>0</v>
      </c>
      <c r="AM241" s="299"/>
      <c r="AN241" s="201"/>
      <c r="AO241" s="201"/>
      <c r="AP241" s="201"/>
      <c r="AQ241" s="201"/>
      <c r="AR241" s="201"/>
      <c r="AS241" s="201"/>
      <c r="AT241" s="201"/>
      <c r="AU241" s="201"/>
      <c r="AV241" s="201"/>
      <c r="AW241" s="201"/>
      <c r="AX241" s="201"/>
      <c r="AY241" s="201"/>
      <c r="AZ241" s="201"/>
      <c r="BA241" s="201"/>
      <c r="BB241" s="201"/>
      <c r="BC241" s="201"/>
      <c r="BD241" s="201"/>
      <c r="BE241" s="201"/>
      <c r="BF241" s="201"/>
      <c r="BG241" s="201"/>
      <c r="BH241" s="201"/>
      <c r="BI241" s="201"/>
      <c r="BJ241" s="201"/>
      <c r="BK241" s="201"/>
      <c r="BL241" s="201"/>
      <c r="BM241" s="201"/>
      <c r="BN241" s="201"/>
      <c r="BO241" s="201"/>
      <c r="BP241" s="201"/>
      <c r="BQ241" s="201"/>
      <c r="BR241" s="201"/>
      <c r="BS241" s="201"/>
      <c r="BT241" s="201"/>
      <c r="BU241" s="201"/>
      <c r="BV241" s="201"/>
      <c r="BW241" s="201"/>
      <c r="BX241" s="201"/>
      <c r="BY241" s="201"/>
      <c r="BZ241" s="201"/>
      <c r="CA241" s="201"/>
      <c r="CB241" s="201"/>
      <c r="CC241" s="201"/>
      <c r="CD241" s="201"/>
      <c r="CE241" s="201"/>
    </row>
    <row r="242" customFormat="false" ht="12.65" hidden="false" customHeight="false" outlineLevel="0" collapsed="false">
      <c r="A242" s="203"/>
      <c r="B242" s="204" t="s">
        <v>101</v>
      </c>
      <c r="C242" s="207"/>
      <c r="D242" s="270"/>
      <c r="E242" s="171" t="n">
        <f aca="false">IF(E$236=0,"-",COUNTIFS(E$186:E$235,"&gt;34",E$186:E$235,"&lt;40"))</f>
        <v>0</v>
      </c>
      <c r="F242" s="171" t="n">
        <f aca="false">IF(F$236=0,"-",COUNTIFS(F$186:F$235,"&gt;34",F$186:F$235,"&lt;40"))</f>
        <v>0</v>
      </c>
      <c r="G242" s="171" t="n">
        <f aca="false">IF(G$236=0,"-",COUNTIFS(G$186:G$235,"&gt;34",G$186:G$235,"&lt;40"))</f>
        <v>0</v>
      </c>
      <c r="H242" s="171" t="n">
        <f aca="false">IF(H$236=0,"-",COUNTIFS(H$186:H$235,"&gt;34",H$186:H$235,"&lt;40"))</f>
        <v>0</v>
      </c>
      <c r="I242" s="171" t="n">
        <f aca="false">IF(I$236=0,"-",COUNTIFS(I$186:I$235,"&gt;34",I$186:I$235,"&lt;40"))</f>
        <v>0</v>
      </c>
      <c r="J242" s="171" t="n">
        <f aca="false">IF(J$236=0,"-",COUNTIFS(J$186:J$235,"&gt;34",J$186:J$235,"&lt;40"))</f>
        <v>0</v>
      </c>
      <c r="K242" s="171" t="n">
        <f aca="false">IF(K$236=0,"-",COUNTIFS(K$186:K$235,"&gt;34",K$186:K$235,"&lt;40"))</f>
        <v>0</v>
      </c>
      <c r="L242" s="171" t="n">
        <f aca="false">IF(L$236=0,"-",COUNTIFS(L$186:L$235,"&gt;34",L$186:L$235,"&lt;40"))</f>
        <v>0</v>
      </c>
      <c r="M242" s="171" t="n">
        <f aca="false">IF(M$236=0,"-",COUNTIFS(M$186:M$235,"&gt;34",M$186:M$235,"&lt;40"))</f>
        <v>0</v>
      </c>
      <c r="N242" s="171" t="n">
        <f aca="false">IF(N$236=0,"-",COUNTIFS(N$186:N$235,"&gt;34",N$186:N$235,"&lt;40"))</f>
        <v>0</v>
      </c>
      <c r="O242" s="171" t="n">
        <f aca="false">IF(O$236=0,"-",COUNTIFS(O$186:O$235,"&gt;34",O$186:O$235,"&lt;40"))</f>
        <v>0</v>
      </c>
      <c r="P242" s="171" t="n">
        <f aca="false">IF(P$236=0,"-",COUNTIFS(P$186:P$235,"&gt;34",P$186:P$235,"&lt;40"))</f>
        <v>0</v>
      </c>
      <c r="Q242" s="171" t="n">
        <f aca="false">IF(Q$236=0,"-",COUNTIFS(Q$186:Q$235,"&gt;34",Q$186:Q$235,"&lt;40"))</f>
        <v>0</v>
      </c>
      <c r="R242" s="171" t="n">
        <f aca="false">IF(R$236=0,"-",COUNTIFS(R$186:R$235,"&gt;34",R$186:R$235,"&lt;40"))</f>
        <v>0</v>
      </c>
      <c r="S242" s="171" t="n">
        <f aca="false">IF(S$236=0,"-",COUNTIFS(S$186:S$235,"&gt;34",S$186:S$235,"&lt;40"))</f>
        <v>0</v>
      </c>
      <c r="T242" s="171" t="n">
        <f aca="false">IF(T$236=0,"-",COUNTIFS(T$186:T$235,"&gt;34",T$186:T$235,"&lt;40"))</f>
        <v>0</v>
      </c>
      <c r="U242" s="171" t="n">
        <f aca="false">IF(U$236=0,"-",COUNTIFS(U$186:U$235,"&gt;34",U$186:U$235,"&lt;40"))</f>
        <v>0</v>
      </c>
      <c r="V242" s="171" t="n">
        <f aca="false">IF(V$236=0,"-",COUNTIFS(V$186:V$235,"&gt;34",V$186:V$235,"&lt;40"))</f>
        <v>0</v>
      </c>
      <c r="W242" s="171" t="n">
        <f aca="false">IF(W$236=0,"-",COUNTIFS(W$186:W$235,"&gt;34",W$186:W$235,"&lt;40"))</f>
        <v>0</v>
      </c>
      <c r="X242" s="171" t="n">
        <f aca="false">IF(X$236=0,"-",COUNTIFS(X$186:X$235,"&gt;34",X$186:X$235,"&lt;40"))</f>
        <v>0</v>
      </c>
      <c r="Y242" s="171" t="n">
        <f aca="false">IF(Y$236=0,"-",COUNTIFS(Y$186:Y$235,"&gt;34",Y$186:Y$235,"&lt;40"))</f>
        <v>0</v>
      </c>
      <c r="Z242" s="171" t="n">
        <f aca="false">IF(Z$236=0,"-",COUNTIFS(Z$186:Z$235,"&gt;34",Z$186:Z$235,"&lt;40"))</f>
        <v>0</v>
      </c>
      <c r="AA242" s="171" t="n">
        <f aca="false">IF(AA$236=0,"-",COUNTIFS(AA$186:AA$235,"&gt;34",AA$186:AA$235,"&lt;40"))</f>
        <v>0</v>
      </c>
      <c r="AB242" s="171" t="n">
        <f aca="false">IF(AB$236=0,"-",COUNTIFS(AB$186:AB$235,"&gt;34",AB$186:AB$235,"&lt;40"))</f>
        <v>0</v>
      </c>
      <c r="AC242" s="171" t="n">
        <f aca="false">IF(AC$236=0,"-",COUNTIFS(AC$186:AC$235,"&gt;34",AC$186:AC$235,"&lt;40"))</f>
        <v>0</v>
      </c>
      <c r="AD242" s="171" t="n">
        <f aca="false">IF(AD$236=0,"-",COUNTIFS(AD$186:AD$235,"&gt;34",AD$186:AD$235,"&lt;40"))</f>
        <v>0</v>
      </c>
      <c r="AE242" s="171" t="n">
        <f aca="false">IF(AE$236=0,"-",COUNTIFS(AE$186:AE$235,"&gt;34",AE$186:AE$235,"&lt;40"))</f>
        <v>0</v>
      </c>
      <c r="AF242" s="171" t="n">
        <f aca="false">IF(AF$236=0,"-",COUNTIFS(AF$186:AF$235,"&gt;34",AF$186:AF$235,"&lt;40"))</f>
        <v>0</v>
      </c>
      <c r="AG242" s="171" t="n">
        <f aca="false">IF(AG$236=0,"-",COUNTIFS(AG$186:AG$235,"&gt;34",AG$186:AG$235,"&lt;40"))</f>
        <v>0</v>
      </c>
      <c r="AH242" s="171" t="n">
        <f aca="false">IF(AH$236=0,"-",COUNTIFS(AH$186:AH$235,"&gt;34",AH$186:AH$235,"&lt;40"))</f>
        <v>0</v>
      </c>
      <c r="AI242" s="171" t="n">
        <f aca="false">IF(AI$236=0,"-",COUNTIFS(AI$186:AI$235,"&gt;34",AI$186:AI$235,"&lt;40"))</f>
        <v>0</v>
      </c>
      <c r="AJ242" s="171" t="n">
        <f aca="false">IF(AJ$236=0,"-",COUNTIFS(AJ$186:AJ$235,"&gt;34",AJ$186:AJ$235,"&lt;40"))</f>
        <v>0</v>
      </c>
      <c r="AK242" s="171" t="n">
        <f aca="false">IF(AK$236=0,"-",COUNTIFS(AK$186:AK$235,"&gt;34",AK$186:AK$235,"&lt;40"))</f>
        <v>0</v>
      </c>
      <c r="AL242" s="171" t="n">
        <f aca="false">IF(AL$236=0,"-",COUNTIFS(AL$186:AL$235,"&gt;34",AL$186:AL$235,"&lt;40"))</f>
        <v>0</v>
      </c>
      <c r="AM242" s="299"/>
      <c r="AN242" s="201"/>
      <c r="AO242" s="201"/>
      <c r="AP242" s="201"/>
      <c r="AQ242" s="201"/>
      <c r="AR242" s="201"/>
      <c r="AS242" s="201"/>
      <c r="AT242" s="201"/>
      <c r="AU242" s="201"/>
      <c r="AV242" s="201"/>
      <c r="AW242" s="201"/>
      <c r="AX242" s="201"/>
      <c r="AY242" s="201"/>
      <c r="AZ242" s="201"/>
      <c r="BA242" s="201"/>
      <c r="BB242" s="201"/>
      <c r="BC242" s="201"/>
      <c r="BD242" s="201"/>
      <c r="BE242" s="201"/>
      <c r="BF242" s="201"/>
      <c r="BG242" s="201"/>
      <c r="BH242" s="201"/>
      <c r="BI242" s="201"/>
      <c r="BJ242" s="201"/>
      <c r="BK242" s="201"/>
      <c r="BL242" s="201"/>
      <c r="BM242" s="201"/>
      <c r="BN242" s="201"/>
      <c r="BO242" s="201"/>
      <c r="BP242" s="201"/>
      <c r="BQ242" s="201"/>
      <c r="BR242" s="201"/>
      <c r="BS242" s="201"/>
      <c r="BT242" s="201"/>
      <c r="BU242" s="201"/>
      <c r="BV242" s="201"/>
      <c r="BW242" s="201"/>
      <c r="BX242" s="201"/>
      <c r="BY242" s="201"/>
      <c r="BZ242" s="201"/>
      <c r="CA242" s="201"/>
      <c r="CB242" s="201"/>
      <c r="CC242" s="201"/>
      <c r="CD242" s="201"/>
      <c r="CE242" s="201"/>
    </row>
    <row r="243" customFormat="false" ht="12.65" hidden="false" customHeight="false" outlineLevel="0" collapsed="false">
      <c r="A243" s="203"/>
      <c r="B243" s="208" t="s">
        <v>102</v>
      </c>
      <c r="C243" s="211"/>
      <c r="D243" s="271"/>
      <c r="E243" s="171" t="n">
        <f aca="false">IF(E$236=0,"-",COUNTIFS(E$186:E$235,"&gt;19",E$186:E$235,"&lt;35"))</f>
        <v>0</v>
      </c>
      <c r="F243" s="171" t="n">
        <f aca="false">IF(F$236=0,"-",COUNTIFS(F$186:F$235,"&gt;19",F$186:F$235,"&lt;35"))</f>
        <v>0</v>
      </c>
      <c r="G243" s="171" t="n">
        <f aca="false">IF(G$236=0,"-",COUNTIFS(G$186:G$235,"&gt;19",G$186:G$235,"&lt;35"))</f>
        <v>0</v>
      </c>
      <c r="H243" s="171" t="n">
        <f aca="false">IF(H$236=0,"-",COUNTIFS(H$186:H$235,"&gt;19",H$186:H$235,"&lt;35"))</f>
        <v>0</v>
      </c>
      <c r="I243" s="171" t="n">
        <f aca="false">IF(I$236=0,"-",COUNTIFS(I$186:I$235,"&gt;19",I$186:I$235,"&lt;35"))</f>
        <v>0</v>
      </c>
      <c r="J243" s="171" t="n">
        <f aca="false">IF(J$236=0,"-",COUNTIFS(J$186:J$235,"&gt;19",J$186:J$235,"&lt;35"))</f>
        <v>0</v>
      </c>
      <c r="K243" s="171" t="n">
        <f aca="false">IF(K$236=0,"-",COUNTIFS(K$186:K$235,"&gt;19",K$186:K$235,"&lt;35"))</f>
        <v>0</v>
      </c>
      <c r="L243" s="171" t="n">
        <f aca="false">IF(L$236=0,"-",COUNTIFS(L$186:L$235,"&gt;19",L$186:L$235,"&lt;35"))</f>
        <v>0</v>
      </c>
      <c r="M243" s="171" t="n">
        <f aca="false">IF(M$236=0,"-",COUNTIFS(M$186:M$235,"&gt;19",M$186:M$235,"&lt;35"))</f>
        <v>0</v>
      </c>
      <c r="N243" s="171" t="n">
        <f aca="false">IF(N$236=0,"-",COUNTIFS(N$186:N$235,"&gt;19",N$186:N$235,"&lt;35"))</f>
        <v>0</v>
      </c>
      <c r="O243" s="171" t="n">
        <f aca="false">IF(O$236=0,"-",COUNTIFS(O$186:O$235,"&gt;19",O$186:O$235,"&lt;35"))</f>
        <v>0</v>
      </c>
      <c r="P243" s="171" t="n">
        <f aca="false">IF(P$236=0,"-",COUNTIFS(P$186:P$235,"&gt;19",P$186:P$235,"&lt;35"))</f>
        <v>0</v>
      </c>
      <c r="Q243" s="171" t="n">
        <f aca="false">IF(Q$236=0,"-",COUNTIFS(Q$186:Q$235,"&gt;19",Q$186:Q$235,"&lt;35"))</f>
        <v>0</v>
      </c>
      <c r="R243" s="171" t="n">
        <f aca="false">IF(R$236=0,"-",COUNTIFS(R$186:R$235,"&gt;19",R$186:R$235,"&lt;35"))</f>
        <v>0</v>
      </c>
      <c r="S243" s="171" t="n">
        <f aca="false">IF(S$236=0,"-",COUNTIFS(S$186:S$235,"&gt;19",S$186:S$235,"&lt;35"))</f>
        <v>0</v>
      </c>
      <c r="T243" s="171" t="n">
        <f aca="false">IF(T$236=0,"-",COUNTIFS(T$186:T$235,"&gt;19",T$186:T$235,"&lt;35"))</f>
        <v>0</v>
      </c>
      <c r="U243" s="171" t="n">
        <f aca="false">IF(U$236=0,"-",COUNTIFS(U$186:U$235,"&gt;19",U$186:U$235,"&lt;35"))</f>
        <v>0</v>
      </c>
      <c r="V243" s="171" t="n">
        <f aca="false">IF(V$236=0,"-",COUNTIFS(V$186:V$235,"&gt;19",V$186:V$235,"&lt;35"))</f>
        <v>0</v>
      </c>
      <c r="W243" s="171" t="n">
        <f aca="false">IF(W$236=0,"-",COUNTIFS(W$186:W$235,"&gt;19",W$186:W$235,"&lt;35"))</f>
        <v>0</v>
      </c>
      <c r="X243" s="171" t="n">
        <f aca="false">IF(X$236=0,"-",COUNTIFS(X$186:X$235,"&gt;19",X$186:X$235,"&lt;35"))</f>
        <v>0</v>
      </c>
      <c r="Y243" s="171" t="n">
        <f aca="false">IF(Y$236=0,"-",COUNTIFS(Y$186:Y$235,"&gt;19",Y$186:Y$235,"&lt;35"))</f>
        <v>0</v>
      </c>
      <c r="Z243" s="171" t="n">
        <f aca="false">IF(Z$236=0,"-",COUNTIFS(Z$186:Z$235,"&gt;19",Z$186:Z$235,"&lt;35"))</f>
        <v>0</v>
      </c>
      <c r="AA243" s="171" t="n">
        <f aca="false">IF(AA$236=0,"-",COUNTIFS(AA$186:AA$235,"&gt;19",AA$186:AA$235,"&lt;35"))</f>
        <v>0</v>
      </c>
      <c r="AB243" s="171" t="n">
        <f aca="false">IF(AB$236=0,"-",COUNTIFS(AB$186:AB$235,"&gt;19",AB$186:AB$235,"&lt;35"))</f>
        <v>0</v>
      </c>
      <c r="AC243" s="171" t="n">
        <f aca="false">IF(AC$236=0,"-",COUNTIFS(AC$186:AC$235,"&gt;19",AC$186:AC$235,"&lt;35"))</f>
        <v>0</v>
      </c>
      <c r="AD243" s="171" t="n">
        <f aca="false">IF(AD$236=0,"-",COUNTIFS(AD$186:AD$235,"&gt;19",AD$186:AD$235,"&lt;35"))</f>
        <v>0</v>
      </c>
      <c r="AE243" s="171" t="n">
        <f aca="false">IF(AE$236=0,"-",COUNTIFS(AE$186:AE$235,"&gt;19",AE$186:AE$235,"&lt;35"))</f>
        <v>0</v>
      </c>
      <c r="AF243" s="171" t="n">
        <f aca="false">IF(AF$236=0,"-",COUNTIFS(AF$186:AF$235,"&gt;19",AF$186:AF$235,"&lt;35"))</f>
        <v>0</v>
      </c>
      <c r="AG243" s="171" t="n">
        <f aca="false">IF(AG$236=0,"-",COUNTIFS(AG$186:AG$235,"&gt;19",AG$186:AG$235,"&lt;35"))</f>
        <v>0</v>
      </c>
      <c r="AH243" s="171" t="n">
        <f aca="false">IF(AH$236=0,"-",COUNTIFS(AH$186:AH$235,"&gt;19",AH$186:AH$235,"&lt;35"))</f>
        <v>0</v>
      </c>
      <c r="AI243" s="171" t="n">
        <f aca="false">IF(AI$236=0,"-",COUNTIFS(AI$186:AI$235,"&gt;19",AI$186:AI$235,"&lt;35"))</f>
        <v>0</v>
      </c>
      <c r="AJ243" s="171" t="n">
        <f aca="false">IF(AJ$236=0,"-",COUNTIFS(AJ$186:AJ$235,"&gt;19",AJ$186:AJ$235,"&lt;35"))</f>
        <v>0</v>
      </c>
      <c r="AK243" s="171" t="n">
        <f aca="false">IF(AK$236=0,"-",COUNTIFS(AK$186:AK$235,"&gt;19",AK$186:AK$235,"&lt;35"))</f>
        <v>0</v>
      </c>
      <c r="AL243" s="171" t="n">
        <f aca="false">IF(AL$236=0,"-",COUNTIFS(AL$186:AL$235,"&gt;19",AL$186:AL$235,"&lt;35"))</f>
        <v>0</v>
      </c>
      <c r="AM243" s="299"/>
      <c r="AN243" s="201"/>
      <c r="AO243" s="201"/>
      <c r="AP243" s="201"/>
      <c r="AQ243" s="201"/>
      <c r="AR243" s="201"/>
      <c r="AS243" s="201"/>
      <c r="AT243" s="201"/>
      <c r="AU243" s="201"/>
      <c r="AV243" s="201"/>
      <c r="AW243" s="201"/>
      <c r="AX243" s="201"/>
      <c r="AY243" s="201"/>
      <c r="AZ243" s="201"/>
      <c r="BA243" s="201"/>
      <c r="BB243" s="201"/>
      <c r="BC243" s="201"/>
      <c r="BD243" s="201"/>
      <c r="BE243" s="201"/>
      <c r="BF243" s="201"/>
      <c r="BG243" s="201"/>
      <c r="BH243" s="201"/>
      <c r="BI243" s="201"/>
      <c r="BJ243" s="201"/>
      <c r="BK243" s="201"/>
      <c r="BL243" s="201"/>
      <c r="BM243" s="201"/>
      <c r="BN243" s="201"/>
      <c r="BO243" s="201"/>
      <c r="BP243" s="201"/>
      <c r="BQ243" s="201"/>
      <c r="BR243" s="201"/>
      <c r="BS243" s="201"/>
      <c r="BT243" s="201"/>
      <c r="BU243" s="201"/>
      <c r="BV243" s="201"/>
      <c r="BW243" s="201"/>
      <c r="BX243" s="201"/>
      <c r="BY243" s="201"/>
      <c r="BZ243" s="201"/>
      <c r="CA243" s="201"/>
      <c r="CB243" s="201"/>
      <c r="CC243" s="201"/>
      <c r="CD243" s="201"/>
      <c r="CE243" s="201"/>
    </row>
    <row r="244" customFormat="false" ht="12.65" hidden="false" customHeight="false" outlineLevel="0" collapsed="false">
      <c r="A244" s="203"/>
      <c r="B244" s="212" t="s">
        <v>103</v>
      </c>
      <c r="C244" s="215"/>
      <c r="D244" s="272"/>
      <c r="E244" s="171" t="n">
        <f aca="false">IF(E$236=0,"-",COUNTIFS(E$186:E$235,"&gt;9",E$186:E$235,"&lt;20"))</f>
        <v>0</v>
      </c>
      <c r="F244" s="171" t="n">
        <f aca="false">IF(F$236=0,"-",COUNTIFS(F$186:F$235,"&gt;9",F$186:F$235,"&lt;20"))</f>
        <v>0</v>
      </c>
      <c r="G244" s="171" t="n">
        <f aca="false">IF(G$236=0,"-",COUNTIFS(G$186:G$235,"&gt;9",G$186:G$235,"&lt;20"))</f>
        <v>0</v>
      </c>
      <c r="H244" s="171" t="n">
        <f aca="false">IF(H$236=0,"-",COUNTIFS(H$186:H$235,"&gt;9",H$186:H$235,"&lt;20"))</f>
        <v>0</v>
      </c>
      <c r="I244" s="171" t="n">
        <f aca="false">IF(I$236=0,"-",COUNTIFS(I$186:I$235,"&gt;9",I$186:I$235,"&lt;20"))</f>
        <v>0</v>
      </c>
      <c r="J244" s="171" t="n">
        <f aca="false">IF(J$236=0,"-",COUNTIFS(J$186:J$235,"&gt;9",J$186:J$235,"&lt;20"))</f>
        <v>0</v>
      </c>
      <c r="K244" s="171" t="n">
        <f aca="false">IF(K$236=0,"-",COUNTIFS(K$186:K$235,"&gt;9",K$186:K$235,"&lt;20"))</f>
        <v>0</v>
      </c>
      <c r="L244" s="171" t="n">
        <f aca="false">IF(L$236=0,"-",COUNTIFS(L$186:L$235,"&gt;9",L$186:L$235,"&lt;20"))</f>
        <v>0</v>
      </c>
      <c r="M244" s="171" t="n">
        <f aca="false">IF(M$236=0,"-",COUNTIFS(M$186:M$235,"&gt;9",M$186:M$235,"&lt;20"))</f>
        <v>0</v>
      </c>
      <c r="N244" s="171" t="n">
        <f aca="false">IF(N$236=0,"-",COUNTIFS(N$186:N$235,"&gt;9",N$186:N$235,"&lt;20"))</f>
        <v>0</v>
      </c>
      <c r="O244" s="171" t="n">
        <f aca="false">IF(O$236=0,"-",COUNTIFS(O$186:O$235,"&gt;9",O$186:O$235,"&lt;20"))</f>
        <v>0</v>
      </c>
      <c r="P244" s="171" t="n">
        <f aca="false">IF(P$236=0,"-",COUNTIFS(P$186:P$235,"&gt;9",P$186:P$235,"&lt;20"))</f>
        <v>0</v>
      </c>
      <c r="Q244" s="171" t="n">
        <f aca="false">IF(Q$236=0,"-",COUNTIFS(Q$186:Q$235,"&gt;9",Q$186:Q$235,"&lt;20"))</f>
        <v>0</v>
      </c>
      <c r="R244" s="171" t="n">
        <f aca="false">IF(R$236=0,"-",COUNTIFS(R$186:R$235,"&gt;9",R$186:R$235,"&lt;20"))</f>
        <v>0</v>
      </c>
      <c r="S244" s="171" t="n">
        <f aca="false">IF(S$236=0,"-",COUNTIFS(S$186:S$235,"&gt;9",S$186:S$235,"&lt;20"))</f>
        <v>0</v>
      </c>
      <c r="T244" s="171" t="n">
        <f aca="false">IF(T$236=0,"-",COUNTIFS(T$186:T$235,"&gt;9",T$186:T$235,"&lt;20"))</f>
        <v>0</v>
      </c>
      <c r="U244" s="171" t="n">
        <f aca="false">IF(U$236=0,"-",COUNTIFS(U$186:U$235,"&gt;9",U$186:U$235,"&lt;20"))</f>
        <v>0</v>
      </c>
      <c r="V244" s="171" t="n">
        <f aca="false">IF(V$236=0,"-",COUNTIFS(V$186:V$235,"&gt;9",V$186:V$235,"&lt;20"))</f>
        <v>0</v>
      </c>
      <c r="W244" s="171" t="n">
        <f aca="false">IF(W$236=0,"-",COUNTIFS(W$186:W$235,"&gt;9",W$186:W$235,"&lt;20"))</f>
        <v>0</v>
      </c>
      <c r="X244" s="171" t="n">
        <f aca="false">IF(X$236=0,"-",COUNTIFS(X$186:X$235,"&gt;9",X$186:X$235,"&lt;20"))</f>
        <v>0</v>
      </c>
      <c r="Y244" s="171" t="n">
        <f aca="false">IF(Y$236=0,"-",COUNTIFS(Y$186:Y$235,"&gt;9",Y$186:Y$235,"&lt;20"))</f>
        <v>0</v>
      </c>
      <c r="Z244" s="171" t="n">
        <f aca="false">IF(Z$236=0,"-",COUNTIFS(Z$186:Z$235,"&gt;9",Z$186:Z$235,"&lt;20"))</f>
        <v>0</v>
      </c>
      <c r="AA244" s="171" t="n">
        <f aca="false">IF(AA$236=0,"-",COUNTIFS(AA$186:AA$235,"&gt;9",AA$186:AA$235,"&lt;20"))</f>
        <v>0</v>
      </c>
      <c r="AB244" s="171" t="n">
        <f aca="false">IF(AB$236=0,"-",COUNTIFS(AB$186:AB$235,"&gt;9",AB$186:AB$235,"&lt;20"))</f>
        <v>0</v>
      </c>
      <c r="AC244" s="171" t="n">
        <f aca="false">IF(AC$236=0,"-",COUNTIFS(AC$186:AC$235,"&gt;9",AC$186:AC$235,"&lt;20"))</f>
        <v>0</v>
      </c>
      <c r="AD244" s="171" t="n">
        <f aca="false">IF(AD$236=0,"-",COUNTIFS(AD$186:AD$235,"&gt;9",AD$186:AD$235,"&lt;20"))</f>
        <v>0</v>
      </c>
      <c r="AE244" s="171" t="n">
        <f aca="false">IF(AE$236=0,"-",COUNTIFS(AE$186:AE$235,"&gt;9",AE$186:AE$235,"&lt;20"))</f>
        <v>0</v>
      </c>
      <c r="AF244" s="171" t="n">
        <f aca="false">IF(AF$236=0,"-",COUNTIFS(AF$186:AF$235,"&gt;9",AF$186:AF$235,"&lt;20"))</f>
        <v>0</v>
      </c>
      <c r="AG244" s="171" t="n">
        <f aca="false">IF(AG$236=0,"-",COUNTIFS(AG$186:AG$235,"&gt;9",AG$186:AG$235,"&lt;20"))</f>
        <v>0</v>
      </c>
      <c r="AH244" s="171" t="n">
        <f aca="false">IF(AH$236=0,"-",COUNTIFS(AH$186:AH$235,"&gt;9",AH$186:AH$235,"&lt;20"))</f>
        <v>0</v>
      </c>
      <c r="AI244" s="171" t="n">
        <f aca="false">IF(AI$236=0,"-",COUNTIFS(AI$186:AI$235,"&gt;9",AI$186:AI$235,"&lt;20"))</f>
        <v>0</v>
      </c>
      <c r="AJ244" s="171" t="n">
        <f aca="false">IF(AJ$236=0,"-",COUNTIFS(AJ$186:AJ$235,"&gt;9",AJ$186:AJ$235,"&lt;20"))</f>
        <v>0</v>
      </c>
      <c r="AK244" s="171" t="n">
        <f aca="false">IF(AK$236=0,"-",COUNTIFS(AK$186:AK$235,"&gt;9",AK$186:AK$235,"&lt;20"))</f>
        <v>0</v>
      </c>
      <c r="AL244" s="171" t="n">
        <f aca="false">IF(AL$236=0,"-",COUNTIFS(AL$186:AL$235,"&gt;9",AL$186:AL$235,"&lt;20"))</f>
        <v>0</v>
      </c>
      <c r="AM244" s="299"/>
      <c r="AN244" s="201"/>
      <c r="AO244" s="201"/>
      <c r="AP244" s="201"/>
      <c r="AQ244" s="201"/>
      <c r="AR244" s="201"/>
      <c r="AS244" s="201"/>
      <c r="AT244" s="201"/>
      <c r="AU244" s="201"/>
      <c r="AV244" s="201"/>
      <c r="AW244" s="201"/>
      <c r="AX244" s="201"/>
      <c r="AY244" s="201"/>
      <c r="AZ244" s="201"/>
      <c r="BA244" s="201"/>
      <c r="BB244" s="201"/>
      <c r="BC244" s="201"/>
      <c r="BD244" s="201"/>
      <c r="BE244" s="201"/>
      <c r="BF244" s="201"/>
      <c r="BG244" s="201"/>
      <c r="BH244" s="201"/>
      <c r="BI244" s="201"/>
      <c r="BJ244" s="201"/>
      <c r="BK244" s="201"/>
      <c r="BL244" s="201"/>
      <c r="BM244" s="201"/>
      <c r="BN244" s="201"/>
      <c r="BO244" s="201"/>
      <c r="BP244" s="201"/>
      <c r="BQ244" s="201"/>
      <c r="BR244" s="201"/>
      <c r="BS244" s="201"/>
      <c r="BT244" s="201"/>
      <c r="BU244" s="201"/>
      <c r="BV244" s="201"/>
      <c r="BW244" s="201"/>
      <c r="BX244" s="201"/>
      <c r="BY244" s="201"/>
      <c r="BZ244" s="201"/>
      <c r="CA244" s="201"/>
      <c r="CB244" s="201"/>
      <c r="CC244" s="201"/>
      <c r="CD244" s="201"/>
      <c r="CE244" s="201"/>
    </row>
    <row r="245" customFormat="false" ht="12.65" hidden="false" customHeight="false" outlineLevel="0" collapsed="false">
      <c r="A245" s="203"/>
      <c r="B245" s="204" t="s">
        <v>104</v>
      </c>
      <c r="C245" s="207"/>
      <c r="D245" s="270"/>
      <c r="E245" s="171" t="n">
        <f aca="false">IF(E$236=0,"-",COUNTIFS(E$186:E$235,"&gt;=0",E$186:E$235,"&lt;10"))</f>
        <v>0</v>
      </c>
      <c r="F245" s="171" t="n">
        <f aca="false">IF(F$236=0,"-",COUNTIFS(F$186:F$235,"&gt;=0",F$186:F$235,"&lt;10"))</f>
        <v>0</v>
      </c>
      <c r="G245" s="171" t="n">
        <f aca="false">IF(G$236=0,"-",COUNTIFS(G$186:G$235,"&gt;=0",G$186:G$235,"&lt;10"))</f>
        <v>0</v>
      </c>
      <c r="H245" s="171" t="n">
        <f aca="false">IF(H$236=0,"-",COUNTIFS(H$186:H$235,"&gt;=0",H$186:H$235,"&lt;10"))</f>
        <v>0</v>
      </c>
      <c r="I245" s="171" t="n">
        <f aca="false">IF(I$236=0,"-",COUNTIFS(I$186:I$235,"&gt;=0",I$186:I$235,"&lt;10"))</f>
        <v>0</v>
      </c>
      <c r="J245" s="171" t="n">
        <f aca="false">IF(J$236=0,"-",COUNTIFS(J$186:J$235,"&gt;=0",J$186:J$235,"&lt;10"))</f>
        <v>0</v>
      </c>
      <c r="K245" s="171" t="n">
        <f aca="false">IF(K$236=0,"-",COUNTIFS(K$186:K$235,"&gt;=0",K$186:K$235,"&lt;10"))</f>
        <v>0</v>
      </c>
      <c r="L245" s="171" t="n">
        <f aca="false">IF(L$236=0,"-",COUNTIFS(L$186:L$235,"&gt;=0",L$186:L$235,"&lt;10"))</f>
        <v>0</v>
      </c>
      <c r="M245" s="171" t="n">
        <f aca="false">IF(M$236=0,"-",COUNTIFS(M$186:M$235,"&gt;=0",M$186:M$235,"&lt;10"))</f>
        <v>0</v>
      </c>
      <c r="N245" s="171" t="n">
        <f aca="false">IF(N$236=0,"-",COUNTIFS(N$186:N$235,"&gt;=0",N$186:N$235,"&lt;10"))</f>
        <v>0</v>
      </c>
      <c r="O245" s="171" t="n">
        <f aca="false">IF(O$236=0,"-",COUNTIFS(O$186:O$235,"&gt;=0",O$186:O$235,"&lt;10"))</f>
        <v>0</v>
      </c>
      <c r="P245" s="171" t="n">
        <f aca="false">IF(P$236=0,"-",COUNTIFS(P$186:P$235,"&gt;=0",P$186:P$235,"&lt;10"))</f>
        <v>0</v>
      </c>
      <c r="Q245" s="171" t="n">
        <f aca="false">IF(Q$236=0,"-",COUNTIFS(Q$186:Q$235,"&gt;=0",Q$186:Q$235,"&lt;10"))</f>
        <v>0</v>
      </c>
      <c r="R245" s="171" t="n">
        <f aca="false">IF(R$236=0,"-",COUNTIFS(R$186:R$235,"&gt;=0",R$186:R$235,"&lt;10"))</f>
        <v>0</v>
      </c>
      <c r="S245" s="171" t="n">
        <f aca="false">IF(S$236=0,"-",COUNTIFS(S$186:S$235,"&gt;=0",S$186:S$235,"&lt;10"))</f>
        <v>0</v>
      </c>
      <c r="T245" s="171" t="n">
        <f aca="false">IF(T$236=0,"-",COUNTIFS(T$186:T$235,"&gt;=0",T$186:T$235,"&lt;10"))</f>
        <v>0</v>
      </c>
      <c r="U245" s="171" t="n">
        <f aca="false">IF(U$236=0,"-",COUNTIFS(U$186:U$235,"&gt;=0",U$186:U$235,"&lt;10"))</f>
        <v>0</v>
      </c>
      <c r="V245" s="171" t="n">
        <f aca="false">IF(V$236=0,"-",COUNTIFS(V$186:V$235,"&gt;=0",V$186:V$235,"&lt;10"))</f>
        <v>0</v>
      </c>
      <c r="W245" s="171" t="n">
        <f aca="false">IF(W$236=0,"-",COUNTIFS(W$186:W$235,"&gt;=0",W$186:W$235,"&lt;10"))</f>
        <v>0</v>
      </c>
      <c r="X245" s="171" t="n">
        <f aca="false">IF(X$236=0,"-",COUNTIFS(X$186:X$235,"&gt;=0",X$186:X$235,"&lt;10"))</f>
        <v>0</v>
      </c>
      <c r="Y245" s="171" t="n">
        <f aca="false">IF(Y$236=0,"-",COUNTIFS(Y$186:Y$235,"&gt;=0",Y$186:Y$235,"&lt;10"))</f>
        <v>0</v>
      </c>
      <c r="Z245" s="171" t="n">
        <f aca="false">IF(Z$236=0,"-",COUNTIFS(Z$186:Z$235,"&gt;=0",Z$186:Z$235,"&lt;10"))</f>
        <v>0</v>
      </c>
      <c r="AA245" s="171" t="n">
        <f aca="false">IF(AA$236=0,"-",COUNTIFS(AA$186:AA$235,"&gt;=0",AA$186:AA$235,"&lt;10"))</f>
        <v>0</v>
      </c>
      <c r="AB245" s="171" t="n">
        <f aca="false">IF(AB$236=0,"-",COUNTIFS(AB$186:AB$235,"&gt;=0",AB$186:AB$235,"&lt;10"))</f>
        <v>0</v>
      </c>
      <c r="AC245" s="171" t="n">
        <f aca="false">IF(AC$236=0,"-",COUNTIFS(AC$186:AC$235,"&gt;=0",AC$186:AC$235,"&lt;10"))</f>
        <v>0</v>
      </c>
      <c r="AD245" s="171" t="n">
        <f aca="false">IF(AD$236=0,"-",COUNTIFS(AD$186:AD$235,"&gt;=0",AD$186:AD$235,"&lt;10"))</f>
        <v>0</v>
      </c>
      <c r="AE245" s="171" t="n">
        <f aca="false">IF(AE$236=0,"-",COUNTIFS(AE$186:AE$235,"&gt;=0",AE$186:AE$235,"&lt;10"))</f>
        <v>0</v>
      </c>
      <c r="AF245" s="171" t="n">
        <f aca="false">IF(AF$236=0,"-",COUNTIFS(AF$186:AF$235,"&gt;=0",AF$186:AF$235,"&lt;10"))</f>
        <v>0</v>
      </c>
      <c r="AG245" s="171" t="n">
        <f aca="false">IF(AG$236=0,"-",COUNTIFS(AG$186:AG$235,"&gt;=0",AG$186:AG$235,"&lt;10"))</f>
        <v>0</v>
      </c>
      <c r="AH245" s="171" t="n">
        <f aca="false">IF(AH$236=0,"-",COUNTIFS(AH$186:AH$235,"&gt;=0",AH$186:AH$235,"&lt;10"))</f>
        <v>0</v>
      </c>
      <c r="AI245" s="171" t="n">
        <f aca="false">IF(AI$236=0,"-",COUNTIFS(AI$186:AI$235,"&gt;=0",AI$186:AI$235,"&lt;10"))</f>
        <v>0</v>
      </c>
      <c r="AJ245" s="171" t="n">
        <f aca="false">IF(AJ$236=0,"-",COUNTIFS(AJ$186:AJ$235,"&gt;=0",AJ$186:AJ$235,"&lt;10"))</f>
        <v>0</v>
      </c>
      <c r="AK245" s="171" t="n">
        <f aca="false">IF(AK$236=0,"-",COUNTIFS(AK$186:AK$235,"&gt;=0",AK$186:AK$235,"&lt;10"))</f>
        <v>0</v>
      </c>
      <c r="AL245" s="171" t="n">
        <f aca="false">IF(AL$236=0,"-",COUNTIFS(AL$186:AL$235,"&gt;=0",AL$186:AL$235,"&lt;10"))</f>
        <v>0</v>
      </c>
      <c r="AM245" s="299"/>
      <c r="AN245" s="201"/>
      <c r="AO245" s="201"/>
      <c r="AP245" s="201"/>
      <c r="AQ245" s="201"/>
      <c r="AR245" s="201"/>
      <c r="AS245" s="201"/>
      <c r="AT245" s="201"/>
      <c r="AU245" s="201"/>
      <c r="AV245" s="201"/>
      <c r="AW245" s="201"/>
      <c r="AX245" s="201"/>
      <c r="AY245" s="201"/>
      <c r="AZ245" s="201"/>
      <c r="BA245" s="201"/>
      <c r="BB245" s="201"/>
      <c r="BC245" s="201"/>
      <c r="BD245" s="201"/>
      <c r="BE245" s="201"/>
      <c r="BF245" s="201"/>
      <c r="BG245" s="201"/>
      <c r="BH245" s="201"/>
      <c r="BI245" s="201"/>
      <c r="BJ245" s="201"/>
      <c r="BK245" s="201"/>
      <c r="BL245" s="201"/>
      <c r="BM245" s="201"/>
      <c r="BN245" s="201"/>
      <c r="BO245" s="201"/>
      <c r="BP245" s="201"/>
      <c r="BQ245" s="201"/>
      <c r="BR245" s="201"/>
      <c r="BS245" s="201"/>
      <c r="BT245" s="201"/>
      <c r="BU245" s="201"/>
      <c r="BV245" s="201"/>
      <c r="BW245" s="201"/>
      <c r="BX245" s="201"/>
      <c r="BY245" s="201"/>
      <c r="BZ245" s="201"/>
      <c r="CA245" s="201"/>
      <c r="CB245" s="201"/>
      <c r="CC245" s="201"/>
      <c r="CD245" s="201"/>
      <c r="CE245" s="201"/>
    </row>
    <row r="246" customFormat="false" ht="15" hidden="false" customHeight="false" outlineLevel="0" collapsed="false">
      <c r="A246" s="203"/>
      <c r="B246" s="216" t="s">
        <v>105</v>
      </c>
      <c r="C246" s="219"/>
      <c r="D246" s="273"/>
      <c r="E246" s="171" t="n">
        <f aca="false">IF(E$236=0,"-",SUM(E238:E245))</f>
        <v>0</v>
      </c>
      <c r="F246" s="171" t="n">
        <f aca="false">IF(F$236=0,"-",SUM(F238:F245))</f>
        <v>0</v>
      </c>
      <c r="G246" s="171" t="n">
        <f aca="false">IF(G$236=0,"-",SUM(G238:G245))</f>
        <v>0</v>
      </c>
      <c r="H246" s="171" t="n">
        <f aca="false">IF(H$236=0,"-",SUM(H238:H245))</f>
        <v>0</v>
      </c>
      <c r="I246" s="171" t="n">
        <f aca="false">IF(I$236=0,"-",SUM(I238:I245))</f>
        <v>0</v>
      </c>
      <c r="J246" s="171" t="n">
        <f aca="false">IF(J$236=0,"-",SUM(J238:J245))</f>
        <v>0</v>
      </c>
      <c r="K246" s="171" t="n">
        <f aca="false">IF(K$236=0,"-",SUM(K238:K245))</f>
        <v>0</v>
      </c>
      <c r="L246" s="171" t="n">
        <f aca="false">IF(L$236=0,"-",SUM(L238:L245))</f>
        <v>0</v>
      </c>
      <c r="M246" s="171" t="n">
        <f aca="false">IF(M$236=0,"-",SUM(M238:M245))</f>
        <v>0</v>
      </c>
      <c r="N246" s="171" t="n">
        <f aca="false">IF(N$236=0,"-",SUM(N238:N245))</f>
        <v>0</v>
      </c>
      <c r="O246" s="171" t="n">
        <f aca="false">IF(O$236=0,"-",SUM(O238:O245))</f>
        <v>0</v>
      </c>
      <c r="P246" s="171" t="n">
        <f aca="false">IF(P$236=0,"-",SUM(P238:P245))</f>
        <v>0</v>
      </c>
      <c r="Q246" s="171" t="n">
        <f aca="false">IF(Q$236=0,"-",SUM(Q238:Q245))</f>
        <v>0</v>
      </c>
      <c r="R246" s="171" t="n">
        <f aca="false">IF(R$236=0,"-",SUM(R238:R245))</f>
        <v>0</v>
      </c>
      <c r="S246" s="171" t="n">
        <f aca="false">IF(S$236=0,"-",SUM(S238:S245))</f>
        <v>0</v>
      </c>
      <c r="T246" s="171" t="n">
        <f aca="false">IF(T$236=0,"-",SUM(T238:T245))</f>
        <v>0</v>
      </c>
      <c r="U246" s="171" t="n">
        <f aca="false">IF(U$236=0,"-",SUM(U238:U245))</f>
        <v>0</v>
      </c>
      <c r="V246" s="171" t="n">
        <f aca="false">IF(V$236=0,"-",SUM(V238:V245))</f>
        <v>0</v>
      </c>
      <c r="W246" s="171" t="n">
        <f aca="false">IF(W$236=0,"-",SUM(W238:W245))</f>
        <v>0</v>
      </c>
      <c r="X246" s="171" t="n">
        <f aca="false">IF(X$236=0,"-",SUM(X238:X245))</f>
        <v>0</v>
      </c>
      <c r="Y246" s="171" t="n">
        <f aca="false">IF(Y$236=0,"-",SUM(Y238:Y245))</f>
        <v>0</v>
      </c>
      <c r="Z246" s="171" t="n">
        <f aca="false">IF(Z$236=0,"-",SUM(Z238:Z245))</f>
        <v>0</v>
      </c>
      <c r="AA246" s="171" t="n">
        <f aca="false">IF(AA$236=0,"-",SUM(AA238:AA245))</f>
        <v>0</v>
      </c>
      <c r="AB246" s="171" t="n">
        <f aca="false">IF(AB$236=0,"-",SUM(AB238:AB245))</f>
        <v>0</v>
      </c>
      <c r="AC246" s="171" t="n">
        <f aca="false">IF(AC$236=0,"-",SUM(AC238:AC245))</f>
        <v>0</v>
      </c>
      <c r="AD246" s="171" t="n">
        <f aca="false">IF(AD$236=0,"-",SUM(AD238:AD245))</f>
        <v>0</v>
      </c>
      <c r="AE246" s="171" t="n">
        <f aca="false">IF(AE$236=0,"-",SUM(AE238:AE245))</f>
        <v>0</v>
      </c>
      <c r="AF246" s="171" t="n">
        <f aca="false">IF(AF$236=0,"-",SUM(AF238:AF245))</f>
        <v>0</v>
      </c>
      <c r="AG246" s="171" t="n">
        <f aca="false">IF(AG$236=0,"-",SUM(AG238:AG245))</f>
        <v>0</v>
      </c>
      <c r="AH246" s="171" t="n">
        <f aca="false">IF(AH$236=0,"-",SUM(AH238:AH245))</f>
        <v>0</v>
      </c>
      <c r="AI246" s="171" t="n">
        <f aca="false">IF(AI$236=0,"-",SUM(AI238:AI245))</f>
        <v>0</v>
      </c>
      <c r="AJ246" s="171" t="n">
        <f aca="false">IF(AJ$236=0,"-",SUM(AJ238:AJ245))</f>
        <v>0</v>
      </c>
      <c r="AK246" s="171" t="n">
        <f aca="false">IF(AK$236=0,"-",SUM(AK238:AK245))</f>
        <v>0</v>
      </c>
      <c r="AL246" s="171" t="n">
        <f aca="false">IF(AL$236=0,"-",SUM(AL238:AL245))</f>
        <v>0</v>
      </c>
      <c r="AM246" s="299"/>
      <c r="AN246" s="201"/>
      <c r="AO246" s="201"/>
      <c r="AP246" s="201"/>
      <c r="AQ246" s="201"/>
      <c r="AR246" s="201"/>
      <c r="AS246" s="201"/>
      <c r="AT246" s="201"/>
      <c r="AU246" s="201"/>
      <c r="AV246" s="201"/>
      <c r="AW246" s="201"/>
      <c r="AX246" s="201"/>
      <c r="AY246" s="201"/>
      <c r="AZ246" s="201"/>
      <c r="BA246" s="201"/>
      <c r="BB246" s="201"/>
      <c r="BC246" s="201"/>
      <c r="BD246" s="201"/>
      <c r="BE246" s="201"/>
      <c r="BF246" s="201"/>
      <c r="BG246" s="201"/>
      <c r="BH246" s="201"/>
      <c r="BI246" s="201"/>
      <c r="BJ246" s="201"/>
      <c r="BK246" s="201"/>
      <c r="BL246" s="201"/>
      <c r="BM246" s="201"/>
      <c r="BN246" s="201"/>
      <c r="BO246" s="201"/>
      <c r="BP246" s="201"/>
      <c r="BQ246" s="201"/>
      <c r="BR246" s="201"/>
      <c r="BS246" s="201"/>
      <c r="BT246" s="201"/>
      <c r="BU246" s="201"/>
      <c r="BV246" s="201"/>
      <c r="BW246" s="201"/>
      <c r="BX246" s="201"/>
      <c r="BY246" s="201"/>
      <c r="BZ246" s="201"/>
      <c r="CA246" s="201"/>
      <c r="CB246" s="201"/>
      <c r="CC246" s="201"/>
      <c r="CD246" s="201"/>
      <c r="CE246" s="201"/>
    </row>
    <row r="247" customFormat="false" ht="15" hidden="false" customHeight="false" outlineLevel="0" collapsed="false">
      <c r="A247" s="203"/>
      <c r="B247" s="216" t="s">
        <v>7</v>
      </c>
      <c r="C247" s="219"/>
      <c r="D247" s="273"/>
      <c r="E247" s="171" t="str">
        <f aca="false">IF(OR($B$186="",E236=0),"-",50-COUNTIF($B$186:$B$235,""))</f>
        <v>-</v>
      </c>
      <c r="F247" s="171" t="str">
        <f aca="false">IF(OR($B$186="",F236=0),"-",50-COUNTIF($B$186:$B$235,""))</f>
        <v>-</v>
      </c>
      <c r="G247" s="171" t="str">
        <f aca="false">IF(OR($B$186="",G236=0),"-",50-COUNTIF($B$186:$B$235,""))</f>
        <v>-</v>
      </c>
      <c r="H247" s="171" t="str">
        <f aca="false">IF(OR($B$186="",H236=0),"-",50-COUNTIF($B$186:$B$235,""))</f>
        <v>-</v>
      </c>
      <c r="I247" s="171" t="str">
        <f aca="false">IF(OR($B$186="",I236=0),"-",50-COUNTIF($B$186:$B$235,""))</f>
        <v>-</v>
      </c>
      <c r="J247" s="171" t="str">
        <f aca="false">IF(OR($B$186="",J236=0),"-",50-COUNTIF($B$186:$B$235,""))</f>
        <v>-</v>
      </c>
      <c r="K247" s="171" t="str">
        <f aca="false">IF(OR($B$186="",K236=0),"-",50-COUNTIF($B$186:$B$235,""))</f>
        <v>-</v>
      </c>
      <c r="L247" s="171" t="str">
        <f aca="false">IF(OR($B$186="",L236=0),"-",50-COUNTIF($B$186:$B$235,""))</f>
        <v>-</v>
      </c>
      <c r="M247" s="171" t="str">
        <f aca="false">IF(OR($B$186="",M236=0),"-",50-COUNTIF($B$186:$B$235,""))</f>
        <v>-</v>
      </c>
      <c r="N247" s="171" t="str">
        <f aca="false">IF(OR($B$186="",N236=0),"-",50-COUNTIF($B$186:$B$235,""))</f>
        <v>-</v>
      </c>
      <c r="O247" s="171" t="str">
        <f aca="false">IF(OR($B$186="",O236=0),"-",50-COUNTIF($B$186:$B$235,""))</f>
        <v>-</v>
      </c>
      <c r="P247" s="171" t="str">
        <f aca="false">IF(OR($B$186="",P236=0),"-",50-COUNTIF($B$186:$B$235,""))</f>
        <v>-</v>
      </c>
      <c r="Q247" s="171" t="str">
        <f aca="false">IF(OR($B$186="",Q236=0),"-",50-COUNTIF($B$186:$B$235,""))</f>
        <v>-</v>
      </c>
      <c r="R247" s="171" t="str">
        <f aca="false">IF(OR($B$186="",R236=0),"-",50-COUNTIF($B$186:$B$235,""))</f>
        <v>-</v>
      </c>
      <c r="S247" s="171" t="str">
        <f aca="false">IF(OR($B$186="",S236=0),"-",50-COUNTIF($B$186:$B$235,""))</f>
        <v>-</v>
      </c>
      <c r="T247" s="171" t="str">
        <f aca="false">IF(OR($B$186="",T236=0),"-",50-COUNTIF($B$186:$B$235,""))</f>
        <v>-</v>
      </c>
      <c r="U247" s="171" t="str">
        <f aca="false">IF(OR($B$186="",U236=0),"-",50-COUNTIF($B$186:$B$235,""))</f>
        <v>-</v>
      </c>
      <c r="V247" s="171" t="str">
        <f aca="false">IF(OR($B$186="",V236=0),"-",50-COUNTIF($B$186:$B$235,""))</f>
        <v>-</v>
      </c>
      <c r="W247" s="171" t="str">
        <f aca="false">IF(OR($B$186="",W236=0),"-",50-COUNTIF($B$186:$B$235,""))</f>
        <v>-</v>
      </c>
      <c r="X247" s="171" t="str">
        <f aca="false">IF(OR($B$186="",X236=0),"-",50-COUNTIF($B$186:$B$235,""))</f>
        <v>-</v>
      </c>
      <c r="Y247" s="171" t="str">
        <f aca="false">IF(OR($B$186="",Y236=0),"-",50-COUNTIF($B$186:$B$235,""))</f>
        <v>-</v>
      </c>
      <c r="Z247" s="171" t="str">
        <f aca="false">IF(OR($B$186="",Z236=0),"-",50-COUNTIF($B$186:$B$235,""))</f>
        <v>-</v>
      </c>
      <c r="AA247" s="171" t="str">
        <f aca="false">IF(OR($B$186="",AA236=0),"-",50-COUNTIF($B$186:$B$235,""))</f>
        <v>-</v>
      </c>
      <c r="AB247" s="171" t="str">
        <f aca="false">IF(OR($B$186="",AB236=0),"-",50-COUNTIF($B$186:$B$235,""))</f>
        <v>-</v>
      </c>
      <c r="AC247" s="171" t="str">
        <f aca="false">IF(OR($B$186="",AC236=0),"-",50-COUNTIF($B$186:$B$235,""))</f>
        <v>-</v>
      </c>
      <c r="AD247" s="171" t="str">
        <f aca="false">IF(OR($B$186="",AD236=0),"-",50-COUNTIF($B$186:$B$235,""))</f>
        <v>-</v>
      </c>
      <c r="AE247" s="171" t="str">
        <f aca="false">IF(OR($B$186="",AE236=0),"-",50-COUNTIF($B$186:$B$235,""))</f>
        <v>-</v>
      </c>
      <c r="AF247" s="171" t="str">
        <f aca="false">IF(OR($B$186="",AF236=0),"-",50-COUNTIF($B$186:$B$235,""))</f>
        <v>-</v>
      </c>
      <c r="AG247" s="171" t="str">
        <f aca="false">IF(OR($B$186="",AG236=0),"-",50-COUNTIF($B$186:$B$235,""))</f>
        <v>-</v>
      </c>
      <c r="AH247" s="171" t="str">
        <f aca="false">IF(OR($B$186="",AH236=0),"-",50-COUNTIF($B$186:$B$235,""))</f>
        <v>-</v>
      </c>
      <c r="AI247" s="171" t="str">
        <f aca="false">IF(OR($B$186="",AI236=0),"-",50-COUNTIF($B$186:$B$235,""))</f>
        <v>-</v>
      </c>
      <c r="AJ247" s="171" t="str">
        <f aca="false">IF(OR($B$186="",AJ236=0),"-",50-COUNTIF($B$186:$B$235,""))</f>
        <v>-</v>
      </c>
      <c r="AK247" s="171" t="str">
        <f aca="false">IF(OR($B$186="",AK236=0),"-",50-COUNTIF($B$186:$B$235,""))</f>
        <v>-</v>
      </c>
      <c r="AL247" s="171" t="str">
        <f aca="false">IF(OR($B$186="",AL236=0),"-",50-COUNTIF($B$186:$B$235,""))</f>
        <v>-</v>
      </c>
      <c r="AM247" s="299"/>
      <c r="AN247" s="201"/>
      <c r="AO247" s="201"/>
      <c r="AP247" s="201"/>
      <c r="AQ247" s="201"/>
      <c r="AR247" s="201"/>
      <c r="AS247" s="201"/>
      <c r="AT247" s="201"/>
      <c r="AU247" s="201"/>
      <c r="AV247" s="201"/>
      <c r="AW247" s="201"/>
      <c r="AX247" s="201"/>
      <c r="AY247" s="201"/>
      <c r="AZ247" s="201"/>
      <c r="BA247" s="201"/>
      <c r="BB247" s="201"/>
      <c r="BC247" s="201"/>
      <c r="BD247" s="201"/>
      <c r="BE247" s="201"/>
      <c r="BF247" s="201"/>
      <c r="BG247" s="201"/>
      <c r="BH247" s="201"/>
      <c r="BI247" s="201"/>
      <c r="BJ247" s="201"/>
      <c r="BK247" s="201"/>
      <c r="BL247" s="201"/>
      <c r="BM247" s="201"/>
      <c r="BN247" s="201"/>
      <c r="BO247" s="201"/>
      <c r="BP247" s="201"/>
      <c r="BQ247" s="201"/>
      <c r="BR247" s="201"/>
      <c r="BS247" s="201"/>
      <c r="BT247" s="201"/>
      <c r="BU247" s="201"/>
      <c r="BV247" s="201"/>
      <c r="BW247" s="201"/>
      <c r="BX247" s="201"/>
      <c r="BY247" s="201"/>
      <c r="BZ247" s="201"/>
      <c r="CA247" s="201"/>
      <c r="CB247" s="201"/>
      <c r="CC247" s="201"/>
      <c r="CD247" s="201"/>
      <c r="CE247" s="201"/>
    </row>
    <row r="248" customFormat="false" ht="14.15" hidden="false" customHeight="false" outlineLevel="0" collapsed="false">
      <c r="A248" s="203"/>
      <c r="B248" s="216" t="s">
        <v>106</v>
      </c>
      <c r="C248" s="219"/>
      <c r="D248" s="273"/>
      <c r="E248" s="171" t="n">
        <f aca="false">IF(E$236=0,"-",SUM(E238:E242))</f>
        <v>0</v>
      </c>
      <c r="F248" s="171" t="n">
        <f aca="false">IF(F$236=0,"-",SUM(F238:F242))</f>
        <v>0</v>
      </c>
      <c r="G248" s="171" t="n">
        <f aca="false">IF(G$236=0,"-",SUM(G238:G242))</f>
        <v>0</v>
      </c>
      <c r="H248" s="171" t="n">
        <f aca="false">IF(H$236=0,"-",SUM(H238:H242))</f>
        <v>0</v>
      </c>
      <c r="I248" s="171" t="n">
        <f aca="false">IF(I$236=0,"-",SUM(I238:I242))</f>
        <v>0</v>
      </c>
      <c r="J248" s="171" t="n">
        <f aca="false">IF(J$236=0,"-",SUM(J238:J242))</f>
        <v>0</v>
      </c>
      <c r="K248" s="171" t="n">
        <f aca="false">IF(K$236=0,"-",SUM(K238:K242))</f>
        <v>0</v>
      </c>
      <c r="L248" s="171" t="n">
        <f aca="false">IF(L$236=0,"-",SUM(L238:L242))</f>
        <v>0</v>
      </c>
      <c r="M248" s="171" t="n">
        <f aca="false">IF(M$236=0,"-",SUM(M238:M242))</f>
        <v>0</v>
      </c>
      <c r="N248" s="171" t="n">
        <f aca="false">IF(N$236=0,"-",SUM(N238:N242))</f>
        <v>0</v>
      </c>
      <c r="O248" s="171" t="n">
        <f aca="false">IF(O$236=0,"-",SUM(O238:O242))</f>
        <v>0</v>
      </c>
      <c r="P248" s="171" t="n">
        <f aca="false">IF(P$236=0,"-",SUM(P238:P242))</f>
        <v>0</v>
      </c>
      <c r="Q248" s="171" t="n">
        <f aca="false">IF(Q$236=0,"-",SUM(Q238:Q242))</f>
        <v>0</v>
      </c>
      <c r="R248" s="171" t="n">
        <f aca="false">IF(R$236=0,"-",SUM(R238:R242))</f>
        <v>0</v>
      </c>
      <c r="S248" s="171" t="n">
        <f aca="false">IF(S$236=0,"-",SUM(S238:S242))</f>
        <v>0</v>
      </c>
      <c r="T248" s="171" t="n">
        <f aca="false">IF(T$236=0,"-",SUM(T238:T242))</f>
        <v>0</v>
      </c>
      <c r="U248" s="171" t="n">
        <f aca="false">IF(U$236=0,"-",SUM(U238:U242))</f>
        <v>0</v>
      </c>
      <c r="V248" s="171" t="n">
        <f aca="false">IF(V$236=0,"-",SUM(V238:V242))</f>
        <v>0</v>
      </c>
      <c r="W248" s="171" t="n">
        <f aca="false">IF(W$236=0,"-",SUM(W238:W242))</f>
        <v>0</v>
      </c>
      <c r="X248" s="171" t="n">
        <f aca="false">IF(X$236=0,"-",SUM(X238:X242))</f>
        <v>0</v>
      </c>
      <c r="Y248" s="171" t="n">
        <f aca="false">IF(Y$236=0,"-",SUM(Y238:Y242))</f>
        <v>0</v>
      </c>
      <c r="Z248" s="171" t="n">
        <f aca="false">IF(Z$236=0,"-",SUM(Z238:Z242))</f>
        <v>0</v>
      </c>
      <c r="AA248" s="171" t="n">
        <f aca="false">IF(AA$236=0,"-",SUM(AA238:AA242))</f>
        <v>0</v>
      </c>
      <c r="AB248" s="171" t="n">
        <f aca="false">IF(AB$236=0,"-",SUM(AB238:AB242))</f>
        <v>0</v>
      </c>
      <c r="AC248" s="171" t="n">
        <f aca="false">IF(AC$236=0,"-",SUM(AC238:AC242))</f>
        <v>0</v>
      </c>
      <c r="AD248" s="171" t="n">
        <f aca="false">IF(AD$236=0,"-",SUM(AD238:AD242))</f>
        <v>0</v>
      </c>
      <c r="AE248" s="171" t="n">
        <f aca="false">IF(AE$236=0,"-",SUM(AE238:AE242))</f>
        <v>0</v>
      </c>
      <c r="AF248" s="171" t="n">
        <f aca="false">IF(AF$236=0,"-",SUM(AF238:AF242))</f>
        <v>0</v>
      </c>
      <c r="AG248" s="171" t="n">
        <f aca="false">IF(AG$236=0,"-",SUM(AG238:AG242))</f>
        <v>0</v>
      </c>
      <c r="AH248" s="171" t="n">
        <f aca="false">IF(AH$236=0,"-",SUM(AH238:AH242))</f>
        <v>0</v>
      </c>
      <c r="AI248" s="171" t="n">
        <f aca="false">IF(AI$236=0,"-",SUM(AI238:AI242))</f>
        <v>0</v>
      </c>
      <c r="AJ248" s="171" t="n">
        <f aca="false">IF(AJ$236=0,"-",SUM(AJ238:AJ242))</f>
        <v>0</v>
      </c>
      <c r="AK248" s="171" t="n">
        <f aca="false">IF(AK$236=0,"-",SUM(AK238:AK242))</f>
        <v>0</v>
      </c>
      <c r="AL248" s="171" t="n">
        <f aca="false">IF(AL$236=0,"-",SUM(AL238:AL242))</f>
        <v>0</v>
      </c>
      <c r="AM248" s="299"/>
      <c r="AN248" s="201"/>
      <c r="AO248" s="201"/>
      <c r="AP248" s="201"/>
      <c r="AQ248" s="201"/>
      <c r="AR248" s="201"/>
      <c r="AS248" s="201"/>
      <c r="AT248" s="201"/>
      <c r="AU248" s="201"/>
      <c r="AV248" s="201"/>
      <c r="AW248" s="201"/>
      <c r="AX248" s="201"/>
      <c r="AY248" s="201"/>
      <c r="AZ248" s="201"/>
      <c r="BA248" s="201"/>
      <c r="BB248" s="201"/>
      <c r="BC248" s="201"/>
      <c r="BD248" s="201"/>
      <c r="BE248" s="201"/>
      <c r="BF248" s="201"/>
      <c r="BG248" s="201"/>
      <c r="BH248" s="201"/>
      <c r="BI248" s="201"/>
      <c r="BJ248" s="201"/>
      <c r="BK248" s="201"/>
      <c r="BL248" s="201"/>
      <c r="BM248" s="201"/>
      <c r="BN248" s="201"/>
      <c r="BO248" s="201"/>
      <c r="BP248" s="201"/>
      <c r="BQ248" s="201"/>
      <c r="BR248" s="201"/>
      <c r="BS248" s="201"/>
      <c r="BT248" s="201"/>
      <c r="BU248" s="201"/>
      <c r="BV248" s="201"/>
      <c r="BW248" s="201"/>
      <c r="BX248" s="201"/>
      <c r="BY248" s="201"/>
      <c r="BZ248" s="201"/>
      <c r="CA248" s="201"/>
      <c r="CB248" s="201"/>
      <c r="CC248" s="201"/>
      <c r="CD248" s="201"/>
      <c r="CE248" s="201"/>
    </row>
    <row r="249" customFormat="false" ht="14.15" hidden="false" customHeight="false" outlineLevel="0" collapsed="false">
      <c r="A249" s="203"/>
      <c r="B249" s="216" t="s">
        <v>107</v>
      </c>
      <c r="C249" s="219"/>
      <c r="D249" s="273"/>
      <c r="E249" s="220" t="str">
        <f aca="false">IF(OR(E$236=0,E$236="-"),"-",E248/E246)</f>
        <v>-</v>
      </c>
      <c r="F249" s="220" t="str">
        <f aca="false">IF(OR(F$236=0,F$236="-"),"-",F248/F246)</f>
        <v>-</v>
      </c>
      <c r="G249" s="220" t="str">
        <f aca="false">IF(OR(G$236=0,G$236="-"),"-",G248/G246)</f>
        <v>-</v>
      </c>
      <c r="H249" s="220" t="str">
        <f aca="false">IF(OR(H$236=0,H$236="-"),"-",H248/H246)</f>
        <v>-</v>
      </c>
      <c r="I249" s="220" t="str">
        <f aca="false">IF(OR(I$236=0,I$236="-"),"-",I248/I246)</f>
        <v>-</v>
      </c>
      <c r="J249" s="220" t="str">
        <f aca="false">IF(OR(J$236=0,J$236="-"),"-",J248/J246)</f>
        <v>-</v>
      </c>
      <c r="K249" s="220" t="str">
        <f aca="false">IF(OR(K$236=0,K$236="-"),"-",K248/K246)</f>
        <v>-</v>
      </c>
      <c r="L249" s="220" t="str">
        <f aca="false">IF(OR(L$236=0,L$236="-"),"-",L248/L246)</f>
        <v>-</v>
      </c>
      <c r="M249" s="220" t="str">
        <f aca="false">IF(OR(M$236=0,M$236="-"),"-",M248/M246)</f>
        <v>-</v>
      </c>
      <c r="N249" s="220" t="str">
        <f aca="false">IF(OR(N$236=0,N$236="-"),"-",N248/N246)</f>
        <v>-</v>
      </c>
      <c r="O249" s="220" t="str">
        <f aca="false">IF(OR(O$236=0,O$236="-"),"-",O248/O246)</f>
        <v>-</v>
      </c>
      <c r="P249" s="220" t="str">
        <f aca="false">IF(OR(P$236=0,P$236="-"),"-",P248/P246)</f>
        <v>-</v>
      </c>
      <c r="Q249" s="220" t="str">
        <f aca="false">IF(OR(Q$236=0,Q$236="-"),"-",Q248/Q246)</f>
        <v>-</v>
      </c>
      <c r="R249" s="220" t="str">
        <f aca="false">IF(OR(R$236=0,R$236="-"),"-",R248/R246)</f>
        <v>-</v>
      </c>
      <c r="S249" s="220" t="str">
        <f aca="false">IF(OR(S$236=0,S$236="-"),"-",S248/S246)</f>
        <v>-</v>
      </c>
      <c r="T249" s="220" t="str">
        <f aca="false">IF(OR(T$236=0,T$236="-"),"-",T248/T246)</f>
        <v>-</v>
      </c>
      <c r="U249" s="220" t="str">
        <f aca="false">IF(OR(U$236=0,U$236="-"),"-",U248/U246)</f>
        <v>-</v>
      </c>
      <c r="V249" s="220" t="str">
        <f aca="false">IF(OR(V$236=0,V$236="-"),"-",V248/V246)</f>
        <v>-</v>
      </c>
      <c r="W249" s="220" t="str">
        <f aca="false">IF(OR(W$236=0,W$236="-"),"-",W248/W246)</f>
        <v>-</v>
      </c>
      <c r="X249" s="220" t="str">
        <f aca="false">IF(OR(X$236=0,X$236="-"),"-",X248/X246)</f>
        <v>-</v>
      </c>
      <c r="Y249" s="220" t="str">
        <f aca="false">IF(OR(Y$236=0,Y$236="-"),"-",Y248/Y246)</f>
        <v>-</v>
      </c>
      <c r="Z249" s="220" t="str">
        <f aca="false">IF(OR(Z$236=0,Z$236="-"),"-",Z248/Z246)</f>
        <v>-</v>
      </c>
      <c r="AA249" s="220" t="str">
        <f aca="false">IF(OR(AA$236=0,AA$236="-"),"-",AA248/AA246)</f>
        <v>-</v>
      </c>
      <c r="AB249" s="220" t="str">
        <f aca="false">IF(OR(AB$236=0,AB$236="-"),"-",AB248/AB246)</f>
        <v>-</v>
      </c>
      <c r="AC249" s="220" t="str">
        <f aca="false">IF(OR(AC$236=0,AC$236="-"),"-",AC248/AC246)</f>
        <v>-</v>
      </c>
      <c r="AD249" s="220" t="str">
        <f aca="false">IF(OR(AD$236=0,AD$236="-"),"-",AD248/AD246)</f>
        <v>-</v>
      </c>
      <c r="AE249" s="220" t="str">
        <f aca="false">IF(OR(AE$236=0,AE$236="-"),"-",AE248/AE246)</f>
        <v>-</v>
      </c>
      <c r="AF249" s="220" t="str">
        <f aca="false">IF(OR(AF$236=0,AF$236="-"),"-",AF248/AF246)</f>
        <v>-</v>
      </c>
      <c r="AG249" s="220" t="str">
        <f aca="false">IF(OR(AG$236=0,AG$236="-"),"-",AG248/AG246)</f>
        <v>-</v>
      </c>
      <c r="AH249" s="220" t="str">
        <f aca="false">IF(OR(AH$236=0,AH$236="-"),"-",AH248/AH246)</f>
        <v>-</v>
      </c>
      <c r="AI249" s="220" t="str">
        <f aca="false">IF(OR(AI$236=0,AI$236="-"),"-",AI248/AI246)</f>
        <v>-</v>
      </c>
      <c r="AJ249" s="220" t="str">
        <f aca="false">IF(OR(AJ$236=0,AJ$236="-"),"-",AJ248/AJ246)</f>
        <v>-</v>
      </c>
      <c r="AK249" s="220" t="str">
        <f aca="false">IF(OR(AK$236=0,AK$236="-"),"-",AK248/AK246)</f>
        <v>-</v>
      </c>
      <c r="AL249" s="220" t="str">
        <f aca="false">IF(OR(AL$236=0,AL$236="-"),"-",AL248/AL246)</f>
        <v>-</v>
      </c>
      <c r="AM249" s="299"/>
      <c r="AN249" s="201"/>
      <c r="AO249" s="201"/>
      <c r="AP249" s="201"/>
      <c r="AQ249" s="201"/>
      <c r="AR249" s="201"/>
      <c r="AS249" s="201"/>
      <c r="AT249" s="201"/>
      <c r="AU249" s="201"/>
      <c r="AV249" s="201"/>
      <c r="AW249" s="201"/>
      <c r="AX249" s="201"/>
      <c r="AY249" s="201"/>
      <c r="AZ249" s="201"/>
      <c r="BA249" s="201"/>
      <c r="BB249" s="201"/>
      <c r="BC249" s="201"/>
      <c r="BD249" s="201"/>
      <c r="BE249" s="201"/>
      <c r="BF249" s="201"/>
      <c r="BG249" s="201"/>
      <c r="BH249" s="201"/>
      <c r="BI249" s="201"/>
      <c r="BJ249" s="201"/>
      <c r="BK249" s="201"/>
      <c r="BL249" s="201"/>
      <c r="BM249" s="201"/>
      <c r="BN249" s="201"/>
      <c r="BO249" s="201"/>
      <c r="BP249" s="201"/>
      <c r="BQ249" s="201"/>
      <c r="BR249" s="201"/>
      <c r="BS249" s="201"/>
      <c r="BT249" s="201"/>
      <c r="BU249" s="201"/>
      <c r="BV249" s="201"/>
      <c r="BW249" s="201"/>
      <c r="BX249" s="201"/>
      <c r="BY249" s="201"/>
      <c r="BZ249" s="201"/>
      <c r="CA249" s="201"/>
      <c r="CB249" s="201"/>
      <c r="CC249" s="201"/>
      <c r="CD249" s="201"/>
      <c r="CE249" s="201"/>
    </row>
    <row r="250" customFormat="false" ht="15" hidden="false" customHeight="false" outlineLevel="0" collapsed="false">
      <c r="A250" s="203"/>
      <c r="B250" s="216" t="s">
        <v>42</v>
      </c>
      <c r="C250" s="219"/>
      <c r="D250" s="273"/>
      <c r="E250" s="171" t="n">
        <f aca="false">IF(E$236=0,"-",SUM(E238:E240))</f>
        <v>0</v>
      </c>
      <c r="F250" s="171" t="n">
        <f aca="false">IF(F$236=0,"-",SUM(F238:F240))</f>
        <v>0</v>
      </c>
      <c r="G250" s="171" t="n">
        <f aca="false">IF(G$236=0,"-",SUM(G238:G240))</f>
        <v>0</v>
      </c>
      <c r="H250" s="171" t="n">
        <f aca="false">IF(H$236=0,"-",SUM(H238:H240))</f>
        <v>0</v>
      </c>
      <c r="I250" s="171" t="n">
        <f aca="false">IF(I$236=0,"-",SUM(I238:I240))</f>
        <v>0</v>
      </c>
      <c r="J250" s="171" t="n">
        <f aca="false">IF(J$236=0,"-",SUM(J238:J240))</f>
        <v>0</v>
      </c>
      <c r="K250" s="171" t="n">
        <f aca="false">IF(K$236=0,"-",SUM(K238:K240))</f>
        <v>0</v>
      </c>
      <c r="L250" s="171" t="n">
        <f aca="false">IF(L$236=0,"-",SUM(L238:L240))</f>
        <v>0</v>
      </c>
      <c r="M250" s="171" t="n">
        <f aca="false">IF(M$236=0,"-",SUM(M238:M240))</f>
        <v>0</v>
      </c>
      <c r="N250" s="171" t="n">
        <f aca="false">IF(N$236=0,"-",SUM(N238:N240))</f>
        <v>0</v>
      </c>
      <c r="O250" s="171" t="n">
        <f aca="false">IF(O$236=0,"-",SUM(O238:O240))</f>
        <v>0</v>
      </c>
      <c r="P250" s="171" t="n">
        <f aca="false">IF(P$236=0,"-",SUM(P238:P240))</f>
        <v>0</v>
      </c>
      <c r="Q250" s="171" t="n">
        <f aca="false">IF(Q$236=0,"-",SUM(Q238:Q240))</f>
        <v>0</v>
      </c>
      <c r="R250" s="171" t="n">
        <f aca="false">IF(R$236=0,"-",SUM(R238:R240))</f>
        <v>0</v>
      </c>
      <c r="S250" s="171" t="n">
        <f aca="false">IF(S$236=0,"-",SUM(S238:S240))</f>
        <v>0</v>
      </c>
      <c r="T250" s="171" t="n">
        <f aca="false">IF(T$236=0,"-",SUM(T238:T240))</f>
        <v>0</v>
      </c>
      <c r="U250" s="171" t="n">
        <f aca="false">IF(U$236=0,"-",SUM(U238:U240))</f>
        <v>0</v>
      </c>
      <c r="V250" s="171" t="n">
        <f aca="false">IF(V$236=0,"-",SUM(V238:V240))</f>
        <v>0</v>
      </c>
      <c r="W250" s="171" t="n">
        <f aca="false">IF(W$236=0,"-",SUM(W238:W240))</f>
        <v>0</v>
      </c>
      <c r="X250" s="171" t="n">
        <f aca="false">IF(X$236=0,"-",SUM(X238:X240))</f>
        <v>0</v>
      </c>
      <c r="Y250" s="171" t="n">
        <f aca="false">IF(Y$236=0,"-",SUM(Y238:Y240))</f>
        <v>0</v>
      </c>
      <c r="Z250" s="171" t="n">
        <f aca="false">IF(Z$236=0,"-",SUM(Z238:Z240))</f>
        <v>0</v>
      </c>
      <c r="AA250" s="171" t="n">
        <f aca="false">IF(AA$236=0,"-",SUM(AA238:AA240))</f>
        <v>0</v>
      </c>
      <c r="AB250" s="171" t="n">
        <f aca="false">IF(AB$236=0,"-",SUM(AB238:AB240))</f>
        <v>0</v>
      </c>
      <c r="AC250" s="171" t="n">
        <f aca="false">IF(AC$236=0,"-",SUM(AC238:AC240))</f>
        <v>0</v>
      </c>
      <c r="AD250" s="171" t="n">
        <f aca="false">IF(AD$236=0,"-",SUM(AD238:AD240))</f>
        <v>0</v>
      </c>
      <c r="AE250" s="171" t="n">
        <f aca="false">IF(AE$236=0,"-",SUM(AE238:AE240))</f>
        <v>0</v>
      </c>
      <c r="AF250" s="171" t="n">
        <f aca="false">IF(AF$236=0,"-",SUM(AF238:AF240))</f>
        <v>0</v>
      </c>
      <c r="AG250" s="171" t="n">
        <f aca="false">IF(AG$236=0,"-",SUM(AG238:AG240))</f>
        <v>0</v>
      </c>
      <c r="AH250" s="171" t="n">
        <f aca="false">IF(AH$236=0,"-",SUM(AH238:AH240))</f>
        <v>0</v>
      </c>
      <c r="AI250" s="171" t="n">
        <f aca="false">IF(AI$236=0,"-",SUM(AI238:AI240))</f>
        <v>0</v>
      </c>
      <c r="AJ250" s="171" t="n">
        <f aca="false">IF(AJ$236=0,"-",SUM(AJ238:AJ240))</f>
        <v>0</v>
      </c>
      <c r="AK250" s="171" t="n">
        <f aca="false">IF(AK$236=0,"-",SUM(AK238:AK240))</f>
        <v>0</v>
      </c>
      <c r="AL250" s="171" t="n">
        <f aca="false">IF(AL$236=0,"-",SUM(AL238:AL240))</f>
        <v>0</v>
      </c>
      <c r="AM250" s="299"/>
      <c r="AN250" s="201"/>
      <c r="AO250" s="201"/>
      <c r="AP250" s="201"/>
      <c r="AQ250" s="201"/>
      <c r="AR250" s="201"/>
      <c r="AS250" s="201"/>
      <c r="AT250" s="201"/>
      <c r="AU250" s="201"/>
      <c r="AV250" s="201"/>
      <c r="AW250" s="201"/>
      <c r="AX250" s="201"/>
      <c r="AY250" s="201"/>
      <c r="AZ250" s="201"/>
      <c r="BA250" s="201"/>
      <c r="BB250" s="201"/>
      <c r="BC250" s="201"/>
      <c r="BD250" s="201"/>
      <c r="BE250" s="201"/>
      <c r="BF250" s="201"/>
      <c r="BG250" s="201"/>
      <c r="BH250" s="201"/>
      <c r="BI250" s="201"/>
      <c r="BJ250" s="201"/>
      <c r="BK250" s="201"/>
      <c r="BL250" s="201"/>
      <c r="BM250" s="201"/>
      <c r="BN250" s="201"/>
      <c r="BO250" s="201"/>
      <c r="BP250" s="201"/>
      <c r="BQ250" s="201"/>
      <c r="BR250" s="201"/>
      <c r="BS250" s="201"/>
      <c r="BT250" s="201"/>
      <c r="BU250" s="201"/>
      <c r="BV250" s="201"/>
      <c r="BW250" s="201"/>
      <c r="BX250" s="201"/>
      <c r="BY250" s="201"/>
      <c r="BZ250" s="201"/>
      <c r="CA250" s="201"/>
      <c r="CB250" s="201"/>
      <c r="CC250" s="201"/>
      <c r="CD250" s="201"/>
      <c r="CE250" s="201"/>
    </row>
    <row r="251" customFormat="false" ht="15" hidden="false" customHeight="false" outlineLevel="0" collapsed="false">
      <c r="A251" s="203"/>
      <c r="B251" s="216" t="s">
        <v>108</v>
      </c>
      <c r="C251" s="219"/>
      <c r="D251" s="273"/>
      <c r="E251" s="220" t="str">
        <f aca="false">IF(OR(E$236=0,E$236="-"),"-",E250/E246)</f>
        <v>-</v>
      </c>
      <c r="F251" s="220" t="str">
        <f aca="false">IF(OR(F$236=0,F$236="-"),"-",F250/F246)</f>
        <v>-</v>
      </c>
      <c r="G251" s="220" t="str">
        <f aca="false">IF(OR(G$236=0,G$236="-"),"-",G250/G246)</f>
        <v>-</v>
      </c>
      <c r="H251" s="220" t="str">
        <f aca="false">IF(OR(H$236=0,H$236="-"),"-",H250/H246)</f>
        <v>-</v>
      </c>
      <c r="I251" s="220" t="str">
        <f aca="false">IF(OR(I$236=0,I$236="-"),"-",I250/I246)</f>
        <v>-</v>
      </c>
      <c r="J251" s="220" t="str">
        <f aca="false">IF(OR(J$236=0,J$236="-"),"-",J250/J246)</f>
        <v>-</v>
      </c>
      <c r="K251" s="220" t="str">
        <f aca="false">IF(OR(K$236=0,K$236="-"),"-",K250/K246)</f>
        <v>-</v>
      </c>
      <c r="L251" s="220" t="str">
        <f aca="false">IF(OR(L$236=0,L$236="-"),"-",L250/L246)</f>
        <v>-</v>
      </c>
      <c r="M251" s="220" t="str">
        <f aca="false">IF(OR(M$236=0,M$236="-"),"-",M250/M246)</f>
        <v>-</v>
      </c>
      <c r="N251" s="220" t="str">
        <f aca="false">IF(OR(N$236=0,N$236="-"),"-",N250/N246)</f>
        <v>-</v>
      </c>
      <c r="O251" s="220" t="str">
        <f aca="false">IF(OR(O$236=0,O$236="-"),"-",O250/O246)</f>
        <v>-</v>
      </c>
      <c r="P251" s="220" t="str">
        <f aca="false">IF(OR(P$236=0,P$236="-"),"-",P250/P246)</f>
        <v>-</v>
      </c>
      <c r="Q251" s="220" t="str">
        <f aca="false">IF(OR(Q$236=0,Q$236="-"),"-",Q250/Q246)</f>
        <v>-</v>
      </c>
      <c r="R251" s="220" t="str">
        <f aca="false">IF(OR(R$236=0,R$236="-"),"-",R250/R246)</f>
        <v>-</v>
      </c>
      <c r="S251" s="220" t="str">
        <f aca="false">IF(OR(S$236=0,S$236="-"),"-",S250/S246)</f>
        <v>-</v>
      </c>
      <c r="T251" s="220" t="str">
        <f aca="false">IF(OR(T$236=0,T$236="-"),"-",T250/T246)</f>
        <v>-</v>
      </c>
      <c r="U251" s="220" t="str">
        <f aca="false">IF(OR(U$236=0,U$236="-"),"-",U250/U246)</f>
        <v>-</v>
      </c>
      <c r="V251" s="220" t="str">
        <f aca="false">IF(OR(V$236=0,V$236="-"),"-",V250/V246)</f>
        <v>-</v>
      </c>
      <c r="W251" s="220" t="str">
        <f aca="false">IF(OR(W$236=0,W$236="-"),"-",W250/W246)</f>
        <v>-</v>
      </c>
      <c r="X251" s="220" t="str">
        <f aca="false">IF(OR(X$236=0,X$236="-"),"-",X250/X246)</f>
        <v>-</v>
      </c>
      <c r="Y251" s="220" t="str">
        <f aca="false">IF(OR(Y$236=0,Y$236="-"),"-",Y250/Y246)</f>
        <v>-</v>
      </c>
      <c r="Z251" s="220" t="str">
        <f aca="false">IF(OR(Z$236=0,Z$236="-"),"-",Z250/Z246)</f>
        <v>-</v>
      </c>
      <c r="AA251" s="220" t="str">
        <f aca="false">IF(OR(AA$236=0,AA$236="-"),"-",AA250/AA246)</f>
        <v>-</v>
      </c>
      <c r="AB251" s="220" t="str">
        <f aca="false">IF(OR(AB$236=0,AB$236="-"),"-",AB250/AB246)</f>
        <v>-</v>
      </c>
      <c r="AC251" s="220" t="str">
        <f aca="false">IF(OR(AC$236=0,AC$236="-"),"-",AC250/AC246)</f>
        <v>-</v>
      </c>
      <c r="AD251" s="220" t="str">
        <f aca="false">IF(OR(AD$236=0,AD$236="-"),"-",AD250/AD246)</f>
        <v>-</v>
      </c>
      <c r="AE251" s="220" t="str">
        <f aca="false">IF(OR(AE$236=0,AE$236="-"),"-",AE250/AE246)</f>
        <v>-</v>
      </c>
      <c r="AF251" s="220" t="str">
        <f aca="false">IF(OR(AF$236=0,AF$236="-"),"-",AF250/AF246)</f>
        <v>-</v>
      </c>
      <c r="AG251" s="220" t="str">
        <f aca="false">IF(OR(AG$236=0,AG$236="-"),"-",AG250/AG246)</f>
        <v>-</v>
      </c>
      <c r="AH251" s="220" t="str">
        <f aca="false">IF(OR(AH$236=0,AH$236="-"),"-",AH250/AH246)</f>
        <v>-</v>
      </c>
      <c r="AI251" s="220" t="str">
        <f aca="false">IF(OR(AI$236=0,AI$236="-"),"-",AI250/AI246)</f>
        <v>-</v>
      </c>
      <c r="AJ251" s="220" t="str">
        <f aca="false">IF(OR(AJ$236=0,AJ$236="-"),"-",AJ250/AJ246)</f>
        <v>-</v>
      </c>
      <c r="AK251" s="220" t="str">
        <f aca="false">IF(OR(AK$236=0,AK$236="-"),"-",AK250/AK246)</f>
        <v>-</v>
      </c>
      <c r="AL251" s="220" t="str">
        <f aca="false">IF(OR(AL$236=0,AL$236="-"),"-",AL250/AL246)</f>
        <v>-</v>
      </c>
      <c r="AM251" s="299"/>
      <c r="AN251" s="201"/>
      <c r="AO251" s="201"/>
      <c r="AP251" s="201"/>
      <c r="AQ251" s="201"/>
      <c r="AR251" s="201"/>
      <c r="AS251" s="201"/>
      <c r="AT251" s="201"/>
      <c r="AU251" s="201"/>
      <c r="AV251" s="201"/>
      <c r="AW251" s="201"/>
      <c r="AX251" s="201"/>
      <c r="AY251" s="201"/>
      <c r="AZ251" s="201"/>
      <c r="BA251" s="201"/>
      <c r="BB251" s="201"/>
      <c r="BC251" s="201"/>
      <c r="BD251" s="201"/>
      <c r="BE251" s="201"/>
      <c r="BF251" s="201"/>
      <c r="BG251" s="201"/>
      <c r="BH251" s="201"/>
      <c r="BI251" s="201"/>
      <c r="BJ251" s="201"/>
      <c r="BK251" s="201"/>
      <c r="BL251" s="201"/>
      <c r="BM251" s="201"/>
      <c r="BN251" s="201"/>
      <c r="BO251" s="201"/>
      <c r="BP251" s="201"/>
      <c r="BQ251" s="201"/>
      <c r="BR251" s="201"/>
      <c r="BS251" s="201"/>
      <c r="BT251" s="201"/>
      <c r="BU251" s="201"/>
      <c r="BV251" s="201"/>
      <c r="BW251" s="201"/>
      <c r="BX251" s="201"/>
      <c r="BY251" s="201"/>
      <c r="BZ251" s="201"/>
      <c r="CA251" s="201"/>
      <c r="CB251" s="201"/>
      <c r="CC251" s="201"/>
      <c r="CD251" s="201"/>
      <c r="CE251" s="201"/>
    </row>
    <row r="252" customFormat="false" ht="15" hidden="false" customHeight="false" outlineLevel="0" collapsed="false">
      <c r="A252" s="203"/>
      <c r="B252" s="216" t="s">
        <v>109</v>
      </c>
      <c r="C252" s="219"/>
      <c r="D252" s="273"/>
      <c r="E252" s="171" t="n">
        <f aca="false">IF(E$236=0,"-",SUM(E241:E242))</f>
        <v>0</v>
      </c>
      <c r="F252" s="171" t="n">
        <f aca="false">IF(F$236=0,"-",SUM(F241:F242))</f>
        <v>0</v>
      </c>
      <c r="G252" s="171" t="n">
        <f aca="false">IF(G$236=0,"-",SUM(G241:G242))</f>
        <v>0</v>
      </c>
      <c r="H252" s="171" t="n">
        <f aca="false">IF(H$236=0,"-",SUM(H241:H242))</f>
        <v>0</v>
      </c>
      <c r="I252" s="171" t="n">
        <f aca="false">IF(I$236=0,"-",SUM(I241:I242))</f>
        <v>0</v>
      </c>
      <c r="J252" s="171" t="n">
        <f aca="false">IF(J$236=0,"-",SUM(J241:J242))</f>
        <v>0</v>
      </c>
      <c r="K252" s="171" t="n">
        <f aca="false">IF(K$236=0,"-",SUM(K241:K242))</f>
        <v>0</v>
      </c>
      <c r="L252" s="171" t="n">
        <f aca="false">IF(L$236=0,"-",SUM(L241:L242))</f>
        <v>0</v>
      </c>
      <c r="M252" s="171" t="n">
        <f aca="false">IF(M$236=0,"-",SUM(M241:M242))</f>
        <v>0</v>
      </c>
      <c r="N252" s="171" t="n">
        <f aca="false">IF(N$236=0,"-",SUM(N241:N242))</f>
        <v>0</v>
      </c>
      <c r="O252" s="171" t="n">
        <f aca="false">IF(O$236=0,"-",SUM(O241:O242))</f>
        <v>0</v>
      </c>
      <c r="P252" s="171" t="n">
        <f aca="false">IF(P$236=0,"-",SUM(P241:P242))</f>
        <v>0</v>
      </c>
      <c r="Q252" s="171" t="n">
        <f aca="false">IF(Q$236=0,"-",SUM(Q241:Q242))</f>
        <v>0</v>
      </c>
      <c r="R252" s="171" t="n">
        <f aca="false">IF(R$236=0,"-",SUM(R241:R242))</f>
        <v>0</v>
      </c>
      <c r="S252" s="171" t="n">
        <f aca="false">IF(S$236=0,"-",SUM(S241:S242))</f>
        <v>0</v>
      </c>
      <c r="T252" s="171" t="n">
        <f aca="false">IF(T$236=0,"-",SUM(T241:T242))</f>
        <v>0</v>
      </c>
      <c r="U252" s="171" t="n">
        <f aca="false">IF(U$236=0,"-",SUM(U241:U242))</f>
        <v>0</v>
      </c>
      <c r="V252" s="171" t="n">
        <f aca="false">IF(V$236=0,"-",SUM(V241:V242))</f>
        <v>0</v>
      </c>
      <c r="W252" s="171" t="n">
        <f aca="false">IF(W$236=0,"-",SUM(W241:W242))</f>
        <v>0</v>
      </c>
      <c r="X252" s="171" t="n">
        <f aca="false">IF(X$236=0,"-",SUM(X241:X242))</f>
        <v>0</v>
      </c>
      <c r="Y252" s="171" t="n">
        <f aca="false">IF(Y$236=0,"-",SUM(Y241:Y242))</f>
        <v>0</v>
      </c>
      <c r="Z252" s="171" t="n">
        <f aca="false">IF(Z$236=0,"-",SUM(Z241:Z242))</f>
        <v>0</v>
      </c>
      <c r="AA252" s="171" t="n">
        <f aca="false">IF(AA$236=0,"-",SUM(AA241:AA242))</f>
        <v>0</v>
      </c>
      <c r="AB252" s="171" t="n">
        <f aca="false">IF(AB$236=0,"-",SUM(AB241:AB242))</f>
        <v>0</v>
      </c>
      <c r="AC252" s="171" t="n">
        <f aca="false">IF(AC$236=0,"-",SUM(AC241:AC242))</f>
        <v>0</v>
      </c>
      <c r="AD252" s="171" t="n">
        <f aca="false">IF(AD$236=0,"-",SUM(AD241:AD242))</f>
        <v>0</v>
      </c>
      <c r="AE252" s="171" t="n">
        <f aca="false">IF(AE$236=0,"-",SUM(AE241:AE242))</f>
        <v>0</v>
      </c>
      <c r="AF252" s="171" t="n">
        <f aca="false">IF(AF$236=0,"-",SUM(AF241:AF242))</f>
        <v>0</v>
      </c>
      <c r="AG252" s="171" t="n">
        <f aca="false">IF(AG$236=0,"-",SUM(AG241:AG242))</f>
        <v>0</v>
      </c>
      <c r="AH252" s="171" t="n">
        <f aca="false">IF(AH$236=0,"-",SUM(AH241:AH242))</f>
        <v>0</v>
      </c>
      <c r="AI252" s="171" t="n">
        <f aca="false">IF(AI$236=0,"-",SUM(AI241:AI242))</f>
        <v>0</v>
      </c>
      <c r="AJ252" s="171" t="n">
        <f aca="false">IF(AJ$236=0,"-",SUM(AJ241:AJ242))</f>
        <v>0</v>
      </c>
      <c r="AK252" s="171" t="n">
        <f aca="false">IF(AK$236=0,"-",SUM(AK241:AK242))</f>
        <v>0</v>
      </c>
      <c r="AL252" s="171" t="n">
        <f aca="false">IF(AL$236=0,"-",SUM(AL241:AL242))</f>
        <v>0</v>
      </c>
      <c r="AM252" s="299"/>
      <c r="AN252" s="201"/>
      <c r="AO252" s="201"/>
      <c r="AP252" s="201"/>
      <c r="AQ252" s="201"/>
      <c r="AR252" s="201"/>
      <c r="AS252" s="201"/>
      <c r="AT252" s="201"/>
      <c r="AU252" s="201"/>
      <c r="AV252" s="201"/>
      <c r="AW252" s="201"/>
      <c r="AX252" s="201"/>
      <c r="AY252" s="201"/>
      <c r="AZ252" s="201"/>
      <c r="BA252" s="201"/>
      <c r="BB252" s="201"/>
      <c r="BC252" s="201"/>
      <c r="BD252" s="201"/>
      <c r="BE252" s="201"/>
      <c r="BF252" s="201"/>
      <c r="BG252" s="201"/>
      <c r="BH252" s="201"/>
      <c r="BI252" s="201"/>
      <c r="BJ252" s="201"/>
      <c r="BK252" s="201"/>
      <c r="BL252" s="201"/>
      <c r="BM252" s="201"/>
      <c r="BN252" s="201"/>
      <c r="BO252" s="201"/>
      <c r="BP252" s="201"/>
      <c r="BQ252" s="201"/>
      <c r="BR252" s="201"/>
      <c r="BS252" s="201"/>
      <c r="BT252" s="201"/>
      <c r="BU252" s="201"/>
      <c r="BV252" s="201"/>
      <c r="BW252" s="201"/>
      <c r="BX252" s="201"/>
      <c r="BY252" s="201"/>
      <c r="BZ252" s="201"/>
      <c r="CA252" s="201"/>
      <c r="CB252" s="201"/>
      <c r="CC252" s="201"/>
      <c r="CD252" s="201"/>
      <c r="CE252" s="201"/>
    </row>
    <row r="253" customFormat="false" ht="15" hidden="false" customHeight="false" outlineLevel="0" collapsed="false">
      <c r="A253" s="203"/>
      <c r="B253" s="216" t="s">
        <v>110</v>
      </c>
      <c r="C253" s="219"/>
      <c r="D253" s="273"/>
      <c r="E253" s="171" t="n">
        <f aca="false">IF(E$236=0,"-",SUM(E243:E245))</f>
        <v>0</v>
      </c>
      <c r="F253" s="171" t="n">
        <f aca="false">IF(F$236=0,"-",SUM(F243:F245))</f>
        <v>0</v>
      </c>
      <c r="G253" s="171" t="n">
        <f aca="false">IF(G$236=0,"-",SUM(G243:G245))</f>
        <v>0</v>
      </c>
      <c r="H253" s="171" t="n">
        <f aca="false">IF(H$236=0,"-",SUM(H243:H245))</f>
        <v>0</v>
      </c>
      <c r="I253" s="171" t="n">
        <f aca="false">IF(I$236=0,"-",SUM(I243:I245))</f>
        <v>0</v>
      </c>
      <c r="J253" s="171" t="n">
        <f aca="false">IF(J$236=0,"-",SUM(J243:J245))</f>
        <v>0</v>
      </c>
      <c r="K253" s="171" t="n">
        <f aca="false">IF(K$236=0,"-",SUM(K243:K245))</f>
        <v>0</v>
      </c>
      <c r="L253" s="171" t="n">
        <f aca="false">IF(L$236=0,"-",SUM(L243:L245))</f>
        <v>0</v>
      </c>
      <c r="M253" s="171" t="n">
        <f aca="false">IF(M$236=0,"-",SUM(M243:M245))</f>
        <v>0</v>
      </c>
      <c r="N253" s="171" t="n">
        <f aca="false">IF(N$236=0,"-",SUM(N243:N245))</f>
        <v>0</v>
      </c>
      <c r="O253" s="171" t="n">
        <f aca="false">IF(O$236=0,"-",SUM(O243:O245))</f>
        <v>0</v>
      </c>
      <c r="P253" s="171" t="n">
        <f aca="false">IF(P$236=0,"-",SUM(P243:P245))</f>
        <v>0</v>
      </c>
      <c r="Q253" s="171" t="n">
        <f aca="false">IF(Q$236=0,"-",SUM(Q243:Q245))</f>
        <v>0</v>
      </c>
      <c r="R253" s="171" t="n">
        <f aca="false">IF(R$236=0,"-",SUM(R243:R245))</f>
        <v>0</v>
      </c>
      <c r="S253" s="171" t="n">
        <f aca="false">IF(S$236=0,"-",SUM(S243:S245))</f>
        <v>0</v>
      </c>
      <c r="T253" s="171" t="n">
        <f aca="false">IF(T$236=0,"-",SUM(T243:T245))</f>
        <v>0</v>
      </c>
      <c r="U253" s="171" t="n">
        <f aca="false">IF(U$236=0,"-",SUM(U243:U245))</f>
        <v>0</v>
      </c>
      <c r="V253" s="171" t="n">
        <f aca="false">IF(V$236=0,"-",SUM(V243:V245))</f>
        <v>0</v>
      </c>
      <c r="W253" s="171" t="n">
        <f aca="false">IF(W$236=0,"-",SUM(W243:W245))</f>
        <v>0</v>
      </c>
      <c r="X253" s="171" t="n">
        <f aca="false">IF(X$236=0,"-",SUM(X243:X245))</f>
        <v>0</v>
      </c>
      <c r="Y253" s="171" t="n">
        <f aca="false">IF(Y$236=0,"-",SUM(Y243:Y245))</f>
        <v>0</v>
      </c>
      <c r="Z253" s="171" t="n">
        <f aca="false">IF(Z$236=0,"-",SUM(Z243:Z245))</f>
        <v>0</v>
      </c>
      <c r="AA253" s="171" t="n">
        <f aca="false">IF(AA$236=0,"-",SUM(AA243:AA245))</f>
        <v>0</v>
      </c>
      <c r="AB253" s="171" t="n">
        <f aca="false">IF(AB$236=0,"-",SUM(AB243:AB245))</f>
        <v>0</v>
      </c>
      <c r="AC253" s="171" t="n">
        <f aca="false">IF(AC$236=0,"-",SUM(AC243:AC245))</f>
        <v>0</v>
      </c>
      <c r="AD253" s="171" t="n">
        <f aca="false">IF(AD$236=0,"-",SUM(AD243:AD245))</f>
        <v>0</v>
      </c>
      <c r="AE253" s="171" t="n">
        <f aca="false">IF(AE$236=0,"-",SUM(AE243:AE245))</f>
        <v>0</v>
      </c>
      <c r="AF253" s="171" t="n">
        <f aca="false">IF(AF$236=0,"-",SUM(AF243:AF245))</f>
        <v>0</v>
      </c>
      <c r="AG253" s="171" t="n">
        <f aca="false">IF(AG$236=0,"-",SUM(AG243:AG245))</f>
        <v>0</v>
      </c>
      <c r="AH253" s="171" t="n">
        <f aca="false">IF(AH$236=0,"-",SUM(AH243:AH245))</f>
        <v>0</v>
      </c>
      <c r="AI253" s="171" t="n">
        <f aca="false">IF(AI$236=0,"-",SUM(AI243:AI245))</f>
        <v>0</v>
      </c>
      <c r="AJ253" s="171" t="n">
        <f aca="false">IF(AJ$236=0,"-",SUM(AJ243:AJ245))</f>
        <v>0</v>
      </c>
      <c r="AK253" s="171" t="n">
        <f aca="false">IF(AK$236=0,"-",SUM(AK243:AK245))</f>
        <v>0</v>
      </c>
      <c r="AL253" s="171" t="n">
        <f aca="false">IF(AL$236=0,"-",SUM(AL243:AL245))</f>
        <v>0</v>
      </c>
      <c r="AM253" s="299"/>
      <c r="AN253" s="201"/>
      <c r="AO253" s="201"/>
      <c r="AP253" s="201"/>
      <c r="AQ253" s="201"/>
      <c r="AR253" s="201"/>
      <c r="AS253" s="201"/>
      <c r="AT253" s="201"/>
      <c r="AU253" s="201"/>
      <c r="AV253" s="201"/>
      <c r="AW253" s="201"/>
      <c r="AX253" s="201"/>
      <c r="AY253" s="201"/>
      <c r="AZ253" s="201"/>
      <c r="BA253" s="201"/>
      <c r="BB253" s="201"/>
      <c r="BC253" s="201"/>
      <c r="BD253" s="201"/>
      <c r="BE253" s="201"/>
      <c r="BF253" s="201"/>
      <c r="BG253" s="201"/>
      <c r="BH253" s="201"/>
      <c r="BI253" s="201"/>
      <c r="BJ253" s="201"/>
      <c r="BK253" s="201"/>
      <c r="BL253" s="201"/>
      <c r="BM253" s="201"/>
      <c r="BN253" s="201"/>
      <c r="BO253" s="201"/>
      <c r="BP253" s="201"/>
      <c r="BQ253" s="201"/>
      <c r="BR253" s="201"/>
      <c r="BS253" s="201"/>
      <c r="BT253" s="201"/>
      <c r="BU253" s="201"/>
      <c r="BV253" s="201"/>
      <c r="BW253" s="201"/>
      <c r="BX253" s="201"/>
      <c r="BY253" s="201"/>
      <c r="BZ253" s="201"/>
      <c r="CA253" s="201"/>
      <c r="CB253" s="201"/>
      <c r="CC253" s="201"/>
      <c r="CD253" s="201"/>
      <c r="CE253" s="201"/>
    </row>
    <row r="254" customFormat="false" ht="13.8" hidden="false" customHeight="false" outlineLevel="0" collapsed="false">
      <c r="A254" s="203"/>
      <c r="B254" s="160" t="s">
        <v>111</v>
      </c>
      <c r="C254" s="168"/>
      <c r="D254" s="170"/>
      <c r="E254" s="220" t="str">
        <f aca="false">IF(OR(E$236=0,E$236="-"),"-",E253/E246)</f>
        <v>-</v>
      </c>
      <c r="F254" s="220" t="str">
        <f aca="false">IF(OR(F$236=0,F$236="-"),"-",F253/F246)</f>
        <v>-</v>
      </c>
      <c r="G254" s="220" t="str">
        <f aca="false">IF(OR(G$236=0,G$236="-"),"-",G253/G246)</f>
        <v>-</v>
      </c>
      <c r="H254" s="220" t="str">
        <f aca="false">IF(OR(H$236=0,H$236="-"),"-",H253/H246)</f>
        <v>-</v>
      </c>
      <c r="I254" s="220" t="str">
        <f aca="false">IF(OR(I$236=0,I$236="-"),"-",I253/I246)</f>
        <v>-</v>
      </c>
      <c r="J254" s="220" t="str">
        <f aca="false">IF(OR(J$236=0,J$236="-"),"-",J253/J246)</f>
        <v>-</v>
      </c>
      <c r="K254" s="220" t="str">
        <f aca="false">IF(OR(K$236=0,K$236="-"),"-",K253/K246)</f>
        <v>-</v>
      </c>
      <c r="L254" s="220" t="str">
        <f aca="false">IF(OR(L$236=0,L$236="-"),"-",L253/L246)</f>
        <v>-</v>
      </c>
      <c r="M254" s="220" t="str">
        <f aca="false">IF(OR(M$236=0,M$236="-"),"-",M253/M246)</f>
        <v>-</v>
      </c>
      <c r="N254" s="220" t="str">
        <f aca="false">IF(OR(N$236=0,N$236="-"),"-",N253/N246)</f>
        <v>-</v>
      </c>
      <c r="O254" s="220" t="str">
        <f aca="false">IF(OR(O$236=0,O$236="-"),"-",O253/O246)</f>
        <v>-</v>
      </c>
      <c r="P254" s="220" t="str">
        <f aca="false">IF(OR(P$236=0,P$236="-"),"-",P253/P246)</f>
        <v>-</v>
      </c>
      <c r="Q254" s="220" t="str">
        <f aca="false">IF(OR(Q$236=0,Q$236="-"),"-",Q253/Q246)</f>
        <v>-</v>
      </c>
      <c r="R254" s="220" t="str">
        <f aca="false">IF(OR(R$236=0,R$236="-"),"-",R253/R246)</f>
        <v>-</v>
      </c>
      <c r="S254" s="220" t="str">
        <f aca="false">IF(OR(S$236=0,S$236="-"),"-",S253/S246)</f>
        <v>-</v>
      </c>
      <c r="T254" s="220" t="str">
        <f aca="false">IF(OR(T$236=0,T$236="-"),"-",T253/T246)</f>
        <v>-</v>
      </c>
      <c r="U254" s="220" t="str">
        <f aca="false">IF(OR(U$236=0,U$236="-"),"-",U253/U246)</f>
        <v>-</v>
      </c>
      <c r="V254" s="220" t="str">
        <f aca="false">IF(OR(V$236=0,V$236="-"),"-",V253/V246)</f>
        <v>-</v>
      </c>
      <c r="W254" s="220" t="str">
        <f aca="false">IF(OR(W$236=0,W$236="-"),"-",W253/W246)</f>
        <v>-</v>
      </c>
      <c r="X254" s="220" t="str">
        <f aca="false">IF(OR(X$236=0,X$236="-"),"-",X253/X246)</f>
        <v>-</v>
      </c>
      <c r="Y254" s="220" t="str">
        <f aca="false">IF(OR(Y$236=0,Y$236="-"),"-",Y253/Y246)</f>
        <v>-</v>
      </c>
      <c r="Z254" s="220" t="str">
        <f aca="false">IF(OR(Z$236=0,Z$236="-"),"-",Z253/Z246)</f>
        <v>-</v>
      </c>
      <c r="AA254" s="220" t="str">
        <f aca="false">IF(OR(AA$236=0,AA$236="-"),"-",AA253/AA246)</f>
        <v>-</v>
      </c>
      <c r="AB254" s="220" t="str">
        <f aca="false">IF(OR(AB$236=0,AB$236="-"),"-",AB253/AB246)</f>
        <v>-</v>
      </c>
      <c r="AC254" s="220" t="str">
        <f aca="false">IF(OR(AC$236=0,AC$236="-"),"-",AC253/AC246)</f>
        <v>-</v>
      </c>
      <c r="AD254" s="220" t="str">
        <f aca="false">IF(OR(AD$236=0,AD$236="-"),"-",AD253/AD246)</f>
        <v>-</v>
      </c>
      <c r="AE254" s="220" t="str">
        <f aca="false">IF(OR(AE$236=0,AE$236="-"),"-",AE253/AE246)</f>
        <v>-</v>
      </c>
      <c r="AF254" s="220" t="str">
        <f aca="false">IF(OR(AF$236=0,AF$236="-"),"-",AF253/AF246)</f>
        <v>-</v>
      </c>
      <c r="AG254" s="220" t="str">
        <f aca="false">IF(OR(AG$236=0,AG$236="-"),"-",AG253/AG246)</f>
        <v>-</v>
      </c>
      <c r="AH254" s="220" t="str">
        <f aca="false">IF(OR(AH$236=0,AH$236="-"),"-",AH253/AH246)</f>
        <v>-</v>
      </c>
      <c r="AI254" s="220" t="str">
        <f aca="false">IF(OR(AI$236=0,AI$236="-"),"-",AI253/AI246)</f>
        <v>-</v>
      </c>
      <c r="AJ254" s="220" t="str">
        <f aca="false">IF(OR(AJ$236=0,AJ$236="-"),"-",AJ253/AJ246)</f>
        <v>-</v>
      </c>
      <c r="AK254" s="220" t="str">
        <f aca="false">IF(OR(AK$236=0,AK$236="-"),"-",AK253/AK246)</f>
        <v>-</v>
      </c>
      <c r="AL254" s="220" t="str">
        <f aca="false">IF(OR(AL$236=0,AL$236="-"),"-",AL253/AL246)</f>
        <v>-</v>
      </c>
      <c r="AM254" s="299"/>
      <c r="AN254" s="201"/>
      <c r="AO254" s="201"/>
      <c r="AP254" s="201"/>
      <c r="AQ254" s="201"/>
      <c r="AR254" s="201"/>
      <c r="AS254" s="201"/>
      <c r="AT254" s="201"/>
      <c r="AU254" s="201"/>
      <c r="AV254" s="201"/>
      <c r="AW254" s="201"/>
      <c r="AX254" s="201"/>
      <c r="AY254" s="201"/>
      <c r="AZ254" s="201"/>
      <c r="BA254" s="201"/>
      <c r="BB254" s="201"/>
      <c r="BC254" s="201"/>
      <c r="BD254" s="201"/>
      <c r="BE254" s="201"/>
      <c r="BF254" s="201"/>
      <c r="BG254" s="201"/>
      <c r="BH254" s="201"/>
      <c r="BI254" s="201"/>
      <c r="BJ254" s="201"/>
      <c r="BK254" s="201"/>
      <c r="BL254" s="201"/>
      <c r="BM254" s="201"/>
      <c r="BN254" s="201"/>
      <c r="BO254" s="201"/>
      <c r="BP254" s="201"/>
      <c r="BQ254" s="201"/>
      <c r="BR254" s="201"/>
      <c r="BS254" s="201"/>
      <c r="BT254" s="201"/>
      <c r="BU254" s="201"/>
      <c r="BV254" s="201"/>
      <c r="BW254" s="201"/>
      <c r="BX254" s="201"/>
      <c r="BY254" s="201"/>
      <c r="BZ254" s="201"/>
      <c r="CA254" s="201"/>
      <c r="CB254" s="201"/>
      <c r="CC254" s="201"/>
      <c r="CD254" s="201"/>
      <c r="CE254" s="201"/>
    </row>
    <row r="255" customFormat="false" ht="13.4" hidden="false" customHeight="false" outlineLevel="0" collapsed="false">
      <c r="A255" s="203"/>
      <c r="B255" s="21" t="s">
        <v>112</v>
      </c>
      <c r="C255" s="63"/>
      <c r="D255" s="274"/>
      <c r="E255" s="171" t="n">
        <f aca="false">IF(E$236=0,"-",SUM(E238:E241))</f>
        <v>0</v>
      </c>
      <c r="F255" s="171" t="n">
        <f aca="false">IF(F$236=0,"-",SUM(F238:F241))</f>
        <v>0</v>
      </c>
      <c r="G255" s="171" t="n">
        <f aca="false">IF(G$236=0,"-",SUM(G238:G241))</f>
        <v>0</v>
      </c>
      <c r="H255" s="171" t="n">
        <f aca="false">IF(H$236=0,"-",SUM(H238:H241))</f>
        <v>0</v>
      </c>
      <c r="I255" s="171" t="n">
        <f aca="false">IF(I$236=0,"-",SUM(I238:I241))</f>
        <v>0</v>
      </c>
      <c r="J255" s="171" t="n">
        <f aca="false">IF(J$236=0,"-",SUM(J238:J241))</f>
        <v>0</v>
      </c>
      <c r="K255" s="171" t="n">
        <f aca="false">IF(K$236=0,"-",SUM(K238:K241))</f>
        <v>0</v>
      </c>
      <c r="L255" s="171" t="n">
        <f aca="false">IF(L$236=0,"-",SUM(L238:L241))</f>
        <v>0</v>
      </c>
      <c r="M255" s="171" t="n">
        <f aca="false">IF(M$236=0,"-",SUM(M238:M241))</f>
        <v>0</v>
      </c>
      <c r="N255" s="171" t="n">
        <f aca="false">IF(N$236=0,"-",SUM(N238:N241))</f>
        <v>0</v>
      </c>
      <c r="O255" s="171" t="n">
        <f aca="false">IF(O$236=0,"-",SUM(O238:O241))</f>
        <v>0</v>
      </c>
      <c r="P255" s="171" t="n">
        <f aca="false">IF(P$236=0,"-",SUM(P238:P241))</f>
        <v>0</v>
      </c>
      <c r="Q255" s="171" t="n">
        <f aca="false">IF(Q$236=0,"-",SUM(Q238:Q241))</f>
        <v>0</v>
      </c>
      <c r="R255" s="171" t="n">
        <f aca="false">IF(R$236=0,"-",SUM(R238:R241))</f>
        <v>0</v>
      </c>
      <c r="S255" s="171" t="n">
        <f aca="false">IF(S$236=0,"-",SUM(S238:S241))</f>
        <v>0</v>
      </c>
      <c r="T255" s="171" t="n">
        <f aca="false">IF(T$236=0,"-",SUM(T238:T241))</f>
        <v>0</v>
      </c>
      <c r="U255" s="171" t="n">
        <f aca="false">IF(U$236=0,"-",SUM(U238:U241))</f>
        <v>0</v>
      </c>
      <c r="V255" s="171" t="n">
        <f aca="false">IF(V$236=0,"-",SUM(V238:V241))</f>
        <v>0</v>
      </c>
      <c r="W255" s="171" t="n">
        <f aca="false">IF(W$236=0,"-",SUM(W238:W241))</f>
        <v>0</v>
      </c>
      <c r="X255" s="171" t="n">
        <f aca="false">IF(X$236=0,"-",SUM(X238:X241))</f>
        <v>0</v>
      </c>
      <c r="Y255" s="171" t="n">
        <f aca="false">IF(Y$236=0,"-",SUM(Y238:Y241))</f>
        <v>0</v>
      </c>
      <c r="Z255" s="171" t="n">
        <f aca="false">IF(Z$236=0,"-",SUM(Z238:Z241))</f>
        <v>0</v>
      </c>
      <c r="AA255" s="171" t="n">
        <f aca="false">IF(AA$236=0,"-",SUM(AA238:AA241))</f>
        <v>0</v>
      </c>
      <c r="AB255" s="171" t="n">
        <f aca="false">IF(AB$236=0,"-",SUM(AB238:AB241))</f>
        <v>0</v>
      </c>
      <c r="AC255" s="171" t="n">
        <f aca="false">IF(AC$236=0,"-",SUM(AC238:AC241))</f>
        <v>0</v>
      </c>
      <c r="AD255" s="171" t="n">
        <f aca="false">IF(AD$236=0,"-",SUM(AD238:AD241))</f>
        <v>0</v>
      </c>
      <c r="AE255" s="171" t="n">
        <f aca="false">IF(AE$236=0,"-",SUM(AE238:AE241))</f>
        <v>0</v>
      </c>
      <c r="AF255" s="171" t="n">
        <f aca="false">IF(AF$236=0,"-",SUM(AF238:AF241))</f>
        <v>0</v>
      </c>
      <c r="AG255" s="171" t="n">
        <f aca="false">IF(AG$236=0,"-",SUM(AG238:AG241))</f>
        <v>0</v>
      </c>
      <c r="AH255" s="171" t="n">
        <f aca="false">IF(AH$236=0,"-",SUM(AH238:AH241))</f>
        <v>0</v>
      </c>
      <c r="AI255" s="171" t="n">
        <f aca="false">IF(AI$236=0,"-",SUM(AI238:AI241))</f>
        <v>0</v>
      </c>
      <c r="AJ255" s="171" t="n">
        <f aca="false">IF(AJ$236=0,"-",SUM(AJ238:AJ241))</f>
        <v>0</v>
      </c>
      <c r="AK255" s="171" t="n">
        <f aca="false">IF(AK$236=0,"-",SUM(AK238:AK241))</f>
        <v>0</v>
      </c>
      <c r="AL255" s="171" t="n">
        <f aca="false">IF(AL$236=0,"-",SUM(AL238:AL241))</f>
        <v>0</v>
      </c>
      <c r="AM255" s="299"/>
      <c r="AN255" s="201"/>
      <c r="AO255" s="201"/>
      <c r="AP255" s="201"/>
      <c r="AQ255" s="201"/>
      <c r="AR255" s="201"/>
      <c r="AS255" s="201"/>
      <c r="AT255" s="201"/>
      <c r="AU255" s="201"/>
      <c r="AV255" s="201"/>
      <c r="AW255" s="201"/>
      <c r="AX255" s="201"/>
      <c r="AY255" s="201"/>
      <c r="AZ255" s="201"/>
      <c r="BA255" s="201"/>
      <c r="BB255" s="201"/>
      <c r="BC255" s="201"/>
      <c r="BD255" s="201"/>
      <c r="BE255" s="201"/>
      <c r="BF255" s="201"/>
      <c r="BG255" s="201"/>
      <c r="BH255" s="201"/>
      <c r="BI255" s="201"/>
      <c r="BJ255" s="201"/>
      <c r="BK255" s="201"/>
      <c r="BL255" s="201"/>
      <c r="BM255" s="201"/>
      <c r="BN255" s="201"/>
      <c r="BO255" s="201"/>
      <c r="BP255" s="201"/>
      <c r="BQ255" s="201"/>
      <c r="BR255" s="201"/>
      <c r="BS255" s="201"/>
      <c r="BT255" s="201"/>
      <c r="BU255" s="201"/>
      <c r="BV255" s="201"/>
      <c r="BW255" s="201"/>
      <c r="BX255" s="201"/>
      <c r="BY255" s="201"/>
      <c r="BZ255" s="201"/>
      <c r="CA255" s="201"/>
      <c r="CB255" s="201"/>
      <c r="CC255" s="201"/>
      <c r="CD255" s="201"/>
      <c r="CE255" s="201"/>
    </row>
    <row r="256" customFormat="false" ht="14.15" hidden="false" customHeight="false" outlineLevel="0" collapsed="false">
      <c r="A256" s="203"/>
      <c r="B256" s="216" t="s">
        <v>113</v>
      </c>
      <c r="C256" s="63"/>
      <c r="D256" s="274"/>
      <c r="E256" s="224" t="str">
        <f aca="false">IF(OR(E$236=0,E$236="-"),"-",E255/E246)</f>
        <v>-</v>
      </c>
      <c r="F256" s="224" t="str">
        <f aca="false">IF(OR(F$236=0,F$236="-"),"-",F255/F246)</f>
        <v>-</v>
      </c>
      <c r="G256" s="224" t="str">
        <f aca="false">IF(OR(G$236=0,G$236="-"),"-",G255/G246)</f>
        <v>-</v>
      </c>
      <c r="H256" s="224" t="str">
        <f aca="false">IF(OR(H$236=0,H$236="-"),"-",H255/H246)</f>
        <v>-</v>
      </c>
      <c r="I256" s="224" t="str">
        <f aca="false">IF(OR(I$236=0,I$236="-"),"-",I255/I246)</f>
        <v>-</v>
      </c>
      <c r="J256" s="224" t="str">
        <f aca="false">IF(OR(J$236=0,J$236="-"),"-",J255/J246)</f>
        <v>-</v>
      </c>
      <c r="K256" s="224" t="str">
        <f aca="false">IF(OR(K$236=0,K$236="-"),"-",K255/K246)</f>
        <v>-</v>
      </c>
      <c r="L256" s="224" t="str">
        <f aca="false">IF(OR(L$236=0,L$236="-"),"-",L255/L246)</f>
        <v>-</v>
      </c>
      <c r="M256" s="224" t="str">
        <f aca="false">IF(OR(M$236=0,M$236="-"),"-",M255/M246)</f>
        <v>-</v>
      </c>
      <c r="N256" s="224" t="str">
        <f aca="false">IF(OR(N$236=0,N$236="-"),"-",N255/N246)</f>
        <v>-</v>
      </c>
      <c r="O256" s="224" t="str">
        <f aca="false">IF(OR(O$236=0,O$236="-"),"-",O255/O246)</f>
        <v>-</v>
      </c>
      <c r="P256" s="224" t="str">
        <f aca="false">IF(OR(P$236=0,P$236="-"),"-",P255/P246)</f>
        <v>-</v>
      </c>
      <c r="Q256" s="224" t="str">
        <f aca="false">IF(OR(Q$236=0,Q$236="-"),"-",Q255/Q246)</f>
        <v>-</v>
      </c>
      <c r="R256" s="224" t="str">
        <f aca="false">IF(OR(R$236=0,R$236="-"),"-",R255/R246)</f>
        <v>-</v>
      </c>
      <c r="S256" s="224" t="str">
        <f aca="false">IF(OR(S$236=0,S$236="-"),"-",S255/S246)</f>
        <v>-</v>
      </c>
      <c r="T256" s="224" t="str">
        <f aca="false">IF(OR(T$236=0,T$236="-"),"-",T255/T246)</f>
        <v>-</v>
      </c>
      <c r="U256" s="224" t="str">
        <f aca="false">IF(OR(U$236=0,U$236="-"),"-",U255/U246)</f>
        <v>-</v>
      </c>
      <c r="V256" s="224" t="str">
        <f aca="false">IF(OR(V$236=0,V$236="-"),"-",V255/V246)</f>
        <v>-</v>
      </c>
      <c r="W256" s="224" t="str">
        <f aca="false">IF(OR(W$236=0,W$236="-"),"-",W255/W246)</f>
        <v>-</v>
      </c>
      <c r="X256" s="224" t="str">
        <f aca="false">IF(OR(X$236=0,X$236="-"),"-",X255/X246)</f>
        <v>-</v>
      </c>
      <c r="Y256" s="224" t="str">
        <f aca="false">IF(OR(Y$236=0,Y$236="-"),"-",Y255/Y246)</f>
        <v>-</v>
      </c>
      <c r="Z256" s="224" t="str">
        <f aca="false">IF(OR(Z$236=0,Z$236="-"),"-",Z255/Z246)</f>
        <v>-</v>
      </c>
      <c r="AA256" s="224" t="str">
        <f aca="false">IF(OR(AA$236=0,AA$236="-"),"-",AA255/AA246)</f>
        <v>-</v>
      </c>
      <c r="AB256" s="224" t="str">
        <f aca="false">IF(OR(AB$236=0,AB$236="-"),"-",AB255/AB246)</f>
        <v>-</v>
      </c>
      <c r="AC256" s="224" t="str">
        <f aca="false">IF(OR(AC$236=0,AC$236="-"),"-",AC255/AC246)</f>
        <v>-</v>
      </c>
      <c r="AD256" s="224" t="str">
        <f aca="false">IF(OR(AD$236=0,AD$236="-"),"-",AD255/AD246)</f>
        <v>-</v>
      </c>
      <c r="AE256" s="224" t="str">
        <f aca="false">IF(OR(AE$236=0,AE$236="-"),"-",AE255/AE246)</f>
        <v>-</v>
      </c>
      <c r="AF256" s="224" t="str">
        <f aca="false">IF(OR(AF$236=0,AF$236="-"),"-",AF255/AF246)</f>
        <v>-</v>
      </c>
      <c r="AG256" s="224" t="str">
        <f aca="false">IF(OR(AG$236=0,AG$236="-"),"-",AG255/AG246)</f>
        <v>-</v>
      </c>
      <c r="AH256" s="224" t="str">
        <f aca="false">IF(OR(AH$236=0,AH$236="-"),"-",AH255/AH246)</f>
        <v>-</v>
      </c>
      <c r="AI256" s="224" t="str">
        <f aca="false">IF(OR(AI$236=0,AI$236="-"),"-",AI255/AI246)</f>
        <v>-</v>
      </c>
      <c r="AJ256" s="224" t="str">
        <f aca="false">IF(OR(AJ$236=0,AJ$236="-"),"-",AJ255/AJ246)</f>
        <v>-</v>
      </c>
      <c r="AK256" s="224" t="str">
        <f aca="false">IF(OR(AK$236=0,AK$236="-"),"-",AK255/AK246)</f>
        <v>-</v>
      </c>
      <c r="AL256" s="224" t="str">
        <f aca="false">IF(OR(AL$236=0,AL$236="-"),"-",AL255/AL246)</f>
        <v>-</v>
      </c>
      <c r="AM256" s="299"/>
      <c r="AN256" s="201"/>
      <c r="AO256" s="201"/>
      <c r="AP256" s="201"/>
      <c r="AQ256" s="201"/>
      <c r="AR256" s="201"/>
      <c r="AS256" s="201"/>
      <c r="AT256" s="201"/>
      <c r="AU256" s="201"/>
      <c r="AV256" s="201"/>
      <c r="AW256" s="201"/>
      <c r="AX256" s="201"/>
      <c r="AY256" s="201"/>
      <c r="AZ256" s="201"/>
      <c r="BA256" s="201"/>
      <c r="BB256" s="201"/>
      <c r="BC256" s="201"/>
      <c r="BD256" s="201"/>
      <c r="BE256" s="201"/>
      <c r="BF256" s="201"/>
      <c r="BG256" s="201"/>
      <c r="BH256" s="201"/>
      <c r="BI256" s="201"/>
      <c r="BJ256" s="201"/>
      <c r="BK256" s="201"/>
      <c r="BL256" s="201"/>
      <c r="BM256" s="201"/>
      <c r="BN256" s="201"/>
      <c r="BO256" s="201"/>
      <c r="BP256" s="201"/>
      <c r="BQ256" s="201"/>
      <c r="BR256" s="201"/>
      <c r="BS256" s="201"/>
      <c r="BT256" s="201"/>
      <c r="BU256" s="201"/>
      <c r="BV256" s="201"/>
      <c r="BW256" s="201"/>
      <c r="BX256" s="201"/>
      <c r="BY256" s="201"/>
      <c r="BZ256" s="201"/>
      <c r="CA256" s="201"/>
      <c r="CB256" s="201"/>
      <c r="CC256" s="201"/>
      <c r="CD256" s="201"/>
      <c r="CE256" s="201"/>
    </row>
    <row r="266" customFormat="false" ht="102" hidden="false" customHeight="true" outlineLevel="0" collapsed="false">
      <c r="E266" s="300" t="str">
        <f aca="false">E184</f>
        <v>සිංහල භාෂාව හා සාහිත්‍යය</v>
      </c>
      <c r="F266" s="300" t="str">
        <f aca="false">F184</f>
        <v/>
      </c>
      <c r="G266" s="300" t="str">
        <f aca="false">G184</f>
        <v>බුද්ධ ධර්මය</v>
      </c>
      <c r="H266" s="300" t="str">
        <f aca="false">H184</f>
        <v>කතෝලික ධර්මය</v>
      </c>
      <c r="I266" s="300" t="str">
        <f aca="false">I184</f>
        <v>ක්‍රිස්තියානි ධර්මය (ඉංග්‍රීසි)</v>
      </c>
      <c r="J266" s="300" t="str">
        <f aca="false">J184</f>
        <v/>
      </c>
      <c r="K266" s="300" t="str">
        <f aca="false">K183</f>
        <v>ඉංග්‍රීසි</v>
      </c>
      <c r="L266" s="300" t="str">
        <f aca="false">L183</f>
        <v>ගණිතය</v>
      </c>
      <c r="M266" s="300" t="str">
        <f aca="false">M183</f>
        <v>විද්‍යාව</v>
      </c>
      <c r="N266" s="300" t="str">
        <f aca="false">N183</f>
        <v>ඉතිහාසය</v>
      </c>
      <c r="O266" s="300" t="str">
        <f aca="false">O184</f>
        <v>ව්‍යාපාර හා ගිණුම්කරණ අධ්‍යයනය</v>
      </c>
      <c r="P266" s="300" t="str">
        <f aca="false">P184</f>
        <v>පුරවැසි අධ්‍යාපනය</v>
      </c>
      <c r="Q266" s="300" t="str">
        <f aca="false">Q184</f>
        <v>දෙවන භාෂාවක් ලෙස (දෙමල)</v>
      </c>
      <c r="R266" s="300" t="str">
        <f aca="false">R184</f>
        <v>භුගෝල විද්‍යාව</v>
      </c>
      <c r="S266" s="300" t="str">
        <f aca="false">S184</f>
        <v/>
      </c>
      <c r="T266" s="300" t="str">
        <f aca="false">T184</f>
        <v/>
      </c>
      <c r="U266" s="300" t="str">
        <f aca="false">U184</f>
        <v/>
      </c>
      <c r="V266" s="300" t="str">
        <f aca="false">V184</f>
        <v/>
      </c>
      <c r="W266" s="300" t="str">
        <f aca="false">W184</f>
        <v>චිත්‍ර</v>
      </c>
      <c r="X266" s="300" t="str">
        <f aca="false">X184</f>
        <v>නැටුම් (දේශීය)</v>
      </c>
      <c r="Y266" s="300" t="str">
        <f aca="false">Y184</f>
        <v>සංගීතය (පෙරදිග)</v>
      </c>
      <c r="Z266" s="300" t="str">
        <f aca="false">Z184</f>
        <v>සංගීතය (අපරදිග)</v>
      </c>
      <c r="AA266" s="300" t="str">
        <f aca="false">AA184</f>
        <v>නාට්‍ය හා රංග කලාව (සිංහල)</v>
      </c>
      <c r="AB266" s="300" t="str">
        <f aca="false">AB184</f>
        <v>සාහිත්‍ය රසාස්වාදය (ඉංග්‍රිසි)</v>
      </c>
      <c r="AC266" s="300" t="str">
        <f aca="false">AC184</f>
        <v/>
      </c>
      <c r="AD266" s="300" t="str">
        <f aca="false">AD184</f>
        <v/>
      </c>
      <c r="AE266" s="300" t="str">
        <f aca="false">AE184</f>
        <v>තොරතුරු සන්නිවේදන තාක්ෂණය</v>
      </c>
      <c r="AF266" s="300" t="str">
        <f aca="false">AF184</f>
        <v>සන්නිවේදන මාධ්‍ය අධ්‍ය්‍යනය</v>
      </c>
      <c r="AG266" s="300" t="str">
        <f aca="false">AG184</f>
        <v>සෞඛ්‍ය හා ශාරීරික අධ්‍යාපනය</v>
      </c>
      <c r="AH266" s="300" t="str">
        <f aca="false">AH184</f>
        <v/>
      </c>
      <c r="AI266" s="300" t="str">
        <f aca="false">AI184</f>
        <v/>
      </c>
      <c r="AJ266" s="300" t="str">
        <f aca="false">AJ184</f>
        <v/>
      </c>
      <c r="AK266" s="300" t="str">
        <f aca="false">AK184</f>
        <v/>
      </c>
      <c r="AL266" s="300" t="str">
        <f aca="false">AL184</f>
        <v/>
      </c>
    </row>
    <row r="267" customFormat="false" ht="15" hidden="false" customHeight="true" outlineLevel="0" collapsed="false">
      <c r="B267" s="301" t="s">
        <v>1</v>
      </c>
      <c r="C267" s="301"/>
      <c r="D267" s="301"/>
      <c r="E267" s="301" t="n">
        <f aca="false">IF(E67="-",0,E67)</f>
        <v>0</v>
      </c>
      <c r="F267" s="301" t="n">
        <f aca="false">IF(F67="-",0,F67)</f>
        <v>0</v>
      </c>
      <c r="G267" s="301" t="n">
        <f aca="false">IF(G67="-",0,G67)</f>
        <v>0</v>
      </c>
      <c r="H267" s="301" t="n">
        <f aca="false">IF(H67="-",0,H67)</f>
        <v>0</v>
      </c>
      <c r="I267" s="301" t="n">
        <f aca="false">IF(I67="-",0,I67)</f>
        <v>0</v>
      </c>
      <c r="J267" s="301" t="n">
        <f aca="false">IF(J67="-",0,J67)</f>
        <v>0</v>
      </c>
      <c r="K267" s="301" t="n">
        <f aca="false">IF(K67="-",0,K67)</f>
        <v>0</v>
      </c>
      <c r="L267" s="301" t="n">
        <f aca="false">IF(L67="-",0,L67)</f>
        <v>0</v>
      </c>
      <c r="M267" s="301" t="n">
        <f aca="false">IF(M67="-",0,M67)</f>
        <v>0</v>
      </c>
      <c r="N267" s="301" t="n">
        <f aca="false">IF(N67="-",0,N67)</f>
        <v>0</v>
      </c>
      <c r="O267" s="301" t="n">
        <f aca="false">IF(O67="-",0,O67)</f>
        <v>0</v>
      </c>
      <c r="P267" s="301" t="n">
        <f aca="false">IF(P67="-",0,P67)</f>
        <v>0</v>
      </c>
      <c r="Q267" s="301" t="n">
        <f aca="false">IF(Q67="-",0,Q67)</f>
        <v>0</v>
      </c>
      <c r="R267" s="301" t="n">
        <f aca="false">IF(R67="-",0,R67)</f>
        <v>0</v>
      </c>
      <c r="S267" s="301" t="n">
        <f aca="false">IF(S67="-",0,S67)</f>
        <v>0</v>
      </c>
      <c r="T267" s="301" t="n">
        <f aca="false">IF(T67="-",0,T67)</f>
        <v>0</v>
      </c>
      <c r="U267" s="301" t="n">
        <f aca="false">IF(U67="-",0,U67)</f>
        <v>0</v>
      </c>
      <c r="V267" s="301" t="n">
        <f aca="false">IF(V67="-",0,V67)</f>
        <v>0</v>
      </c>
      <c r="W267" s="301" t="n">
        <f aca="false">IF(W67="-",0,W67)</f>
        <v>0</v>
      </c>
      <c r="X267" s="301" t="n">
        <f aca="false">IF(X67="-",0,X67)</f>
        <v>0</v>
      </c>
      <c r="Y267" s="301" t="n">
        <f aca="false">IF(Y67="-",0,Y67)</f>
        <v>0</v>
      </c>
      <c r="Z267" s="301" t="n">
        <f aca="false">IF(Z67="-",0,Z67)</f>
        <v>0</v>
      </c>
      <c r="AA267" s="301" t="n">
        <f aca="false">IF(AA67="-",0,AA67)</f>
        <v>0</v>
      </c>
      <c r="AB267" s="301" t="n">
        <f aca="false">IF(AB67="-",0,AB67)</f>
        <v>0</v>
      </c>
      <c r="AC267" s="301" t="n">
        <f aca="false">IF(AC67="-",0,AC67)</f>
        <v>0</v>
      </c>
      <c r="AD267" s="301" t="n">
        <f aca="false">IF(AD67="-",0,AD67)</f>
        <v>0</v>
      </c>
      <c r="AE267" s="301" t="n">
        <f aca="false">IF(AE67="-",0,AE67)</f>
        <v>0</v>
      </c>
      <c r="AF267" s="301" t="n">
        <f aca="false">IF(AF67="-",0,AF67)</f>
        <v>0</v>
      </c>
      <c r="AG267" s="301" t="n">
        <f aca="false">IF(AG67="-",0,AG67)</f>
        <v>0</v>
      </c>
      <c r="AH267" s="301" t="n">
        <f aca="false">IF(AH67="-",0,AH67)</f>
        <v>0</v>
      </c>
      <c r="AI267" s="301" t="n">
        <f aca="false">IF(AI67="-",0,AI67)</f>
        <v>0</v>
      </c>
      <c r="AJ267" s="301" t="n">
        <f aca="false">IF(AJ67="-",0,AJ67)</f>
        <v>0</v>
      </c>
      <c r="AK267" s="301" t="n">
        <f aca="false">IF(AK67="-",0,AK67)</f>
        <v>0</v>
      </c>
      <c r="AL267" s="301" t="n">
        <f aca="false">IF(AL67="-",0,AL67)</f>
        <v>0</v>
      </c>
    </row>
    <row r="268" customFormat="false" ht="15" hidden="false" customHeight="true" outlineLevel="0" collapsed="false">
      <c r="B268" s="301" t="s">
        <v>6</v>
      </c>
      <c r="C268" s="301"/>
      <c r="D268" s="301"/>
      <c r="E268" s="301" t="n">
        <f aca="false">IF(E68="-",0,E68)</f>
        <v>0</v>
      </c>
      <c r="F268" s="301" t="n">
        <f aca="false">IF(F68="-",0,F68)</f>
        <v>0</v>
      </c>
      <c r="G268" s="301" t="n">
        <f aca="false">IF(G68="-",0,G68)</f>
        <v>0</v>
      </c>
      <c r="H268" s="301" t="n">
        <f aca="false">IF(H68="-",0,H68)</f>
        <v>0</v>
      </c>
      <c r="I268" s="301" t="n">
        <f aca="false">IF(I68="-",0,I68)</f>
        <v>0</v>
      </c>
      <c r="J268" s="301" t="n">
        <f aca="false">IF(J68="-",0,J68)</f>
        <v>0</v>
      </c>
      <c r="K268" s="301" t="n">
        <f aca="false">IF(K68="-",0,K68)</f>
        <v>0</v>
      </c>
      <c r="L268" s="301" t="n">
        <f aca="false">IF(L68="-",0,L68)</f>
        <v>0</v>
      </c>
      <c r="M268" s="301" t="n">
        <f aca="false">IF(M68="-",0,M68)</f>
        <v>0</v>
      </c>
      <c r="N268" s="301" t="n">
        <f aca="false">IF(N68="-",0,N68)</f>
        <v>0</v>
      </c>
      <c r="O268" s="301" t="n">
        <f aca="false">IF(O68="-",0,O68)</f>
        <v>0</v>
      </c>
      <c r="P268" s="301" t="n">
        <f aca="false">IF(P68="-",0,P68)</f>
        <v>0</v>
      </c>
      <c r="Q268" s="301" t="n">
        <f aca="false">IF(Q68="-",0,Q68)</f>
        <v>0</v>
      </c>
      <c r="R268" s="301" t="n">
        <f aca="false">IF(R68="-",0,R68)</f>
        <v>0</v>
      </c>
      <c r="S268" s="301" t="n">
        <f aca="false">IF(S68="-",0,S68)</f>
        <v>0</v>
      </c>
      <c r="T268" s="301" t="n">
        <f aca="false">IF(T68="-",0,T68)</f>
        <v>0</v>
      </c>
      <c r="U268" s="301" t="n">
        <f aca="false">IF(U68="-",0,U68)</f>
        <v>0</v>
      </c>
      <c r="V268" s="301" t="n">
        <f aca="false">IF(V68="-",0,V68)</f>
        <v>0</v>
      </c>
      <c r="W268" s="301" t="n">
        <f aca="false">IF(W68="-",0,W68)</f>
        <v>0</v>
      </c>
      <c r="X268" s="301" t="n">
        <f aca="false">IF(X68="-",0,X68)</f>
        <v>0</v>
      </c>
      <c r="Y268" s="301" t="n">
        <f aca="false">IF(Y68="-",0,Y68)</f>
        <v>0</v>
      </c>
      <c r="Z268" s="301" t="n">
        <f aca="false">IF(Z68="-",0,Z68)</f>
        <v>0</v>
      </c>
      <c r="AA268" s="301" t="n">
        <f aca="false">IF(AA68="-",0,AA68)</f>
        <v>0</v>
      </c>
      <c r="AB268" s="301" t="n">
        <f aca="false">IF(AB68="-",0,AB68)</f>
        <v>0</v>
      </c>
      <c r="AC268" s="301" t="n">
        <f aca="false">IF(AC68="-",0,AC68)</f>
        <v>0</v>
      </c>
      <c r="AD268" s="301" t="n">
        <f aca="false">IF(AD68="-",0,AD68)</f>
        <v>0</v>
      </c>
      <c r="AE268" s="301" t="n">
        <f aca="false">IF(AE68="-",0,AE68)</f>
        <v>0</v>
      </c>
      <c r="AF268" s="301" t="n">
        <f aca="false">IF(AF68="-",0,AF68)</f>
        <v>0</v>
      </c>
      <c r="AG268" s="301" t="n">
        <f aca="false">IF(AG68="-",0,AG68)</f>
        <v>0</v>
      </c>
      <c r="AH268" s="301" t="n">
        <f aca="false">IF(AH68="-",0,AH68)</f>
        <v>0</v>
      </c>
      <c r="AI268" s="301" t="n">
        <f aca="false">IF(AI68="-",0,AI68)</f>
        <v>0</v>
      </c>
      <c r="AJ268" s="301" t="n">
        <f aca="false">IF(AJ68="-",0,AJ68)</f>
        <v>0</v>
      </c>
      <c r="AK268" s="301" t="n">
        <f aca="false">IF(AK68="-",0,AK68)</f>
        <v>0</v>
      </c>
      <c r="AL268" s="301" t="n">
        <f aca="false">IF(AL68="-",0,AL68)</f>
        <v>0</v>
      </c>
    </row>
    <row r="269" customFormat="false" ht="15" hidden="false" customHeight="true" outlineLevel="0" collapsed="false">
      <c r="B269" s="301" t="s">
        <v>10</v>
      </c>
      <c r="C269" s="301"/>
      <c r="D269" s="301"/>
      <c r="E269" s="301" t="n">
        <f aca="false">IF(E69="-",0,E69)</f>
        <v>0</v>
      </c>
      <c r="F269" s="301" t="n">
        <f aca="false">IF(F69="-",0,F69)</f>
        <v>0</v>
      </c>
      <c r="G269" s="301" t="n">
        <f aca="false">IF(G69="-",0,G69)</f>
        <v>0</v>
      </c>
      <c r="H269" s="301" t="n">
        <f aca="false">IF(H69="-",0,H69)</f>
        <v>0</v>
      </c>
      <c r="I269" s="301" t="n">
        <f aca="false">IF(I69="-",0,I69)</f>
        <v>0</v>
      </c>
      <c r="J269" s="301" t="n">
        <f aca="false">IF(J69="-",0,J69)</f>
        <v>0</v>
      </c>
      <c r="K269" s="301" t="n">
        <f aca="false">IF(K69="-",0,K69)</f>
        <v>0</v>
      </c>
      <c r="L269" s="301" t="n">
        <f aca="false">IF(L69="-",0,L69)</f>
        <v>0</v>
      </c>
      <c r="M269" s="301" t="n">
        <f aca="false">IF(M69="-",0,M69)</f>
        <v>0</v>
      </c>
      <c r="N269" s="301" t="n">
        <f aca="false">IF(N69="-",0,N69)</f>
        <v>0</v>
      </c>
      <c r="O269" s="301" t="n">
        <f aca="false">IF(O69="-",0,O69)</f>
        <v>0</v>
      </c>
      <c r="P269" s="301" t="n">
        <f aca="false">IF(P69="-",0,P69)</f>
        <v>0</v>
      </c>
      <c r="Q269" s="301" t="n">
        <f aca="false">IF(Q69="-",0,Q69)</f>
        <v>0</v>
      </c>
      <c r="R269" s="301" t="n">
        <f aca="false">IF(R69="-",0,R69)</f>
        <v>0</v>
      </c>
      <c r="S269" s="301" t="n">
        <f aca="false">IF(S69="-",0,S69)</f>
        <v>0</v>
      </c>
      <c r="T269" s="301" t="n">
        <f aca="false">IF(T69="-",0,T69)</f>
        <v>0</v>
      </c>
      <c r="U269" s="301" t="n">
        <f aca="false">IF(U69="-",0,U69)</f>
        <v>0</v>
      </c>
      <c r="V269" s="301" t="n">
        <f aca="false">IF(V69="-",0,V69)</f>
        <v>0</v>
      </c>
      <c r="W269" s="301" t="n">
        <f aca="false">IF(W69="-",0,W69)</f>
        <v>0</v>
      </c>
      <c r="X269" s="301" t="n">
        <f aca="false">IF(X69="-",0,X69)</f>
        <v>0</v>
      </c>
      <c r="Y269" s="301" t="n">
        <f aca="false">IF(Y69="-",0,Y69)</f>
        <v>0</v>
      </c>
      <c r="Z269" s="301" t="n">
        <f aca="false">IF(Z69="-",0,Z69)</f>
        <v>0</v>
      </c>
      <c r="AA269" s="301" t="n">
        <f aca="false">IF(AA69="-",0,AA69)</f>
        <v>0</v>
      </c>
      <c r="AB269" s="301" t="n">
        <f aca="false">IF(AB69="-",0,AB69)</f>
        <v>0</v>
      </c>
      <c r="AC269" s="301" t="n">
        <f aca="false">IF(AC69="-",0,AC69)</f>
        <v>0</v>
      </c>
      <c r="AD269" s="301" t="n">
        <f aca="false">IF(AD69="-",0,AD69)</f>
        <v>0</v>
      </c>
      <c r="AE269" s="301" t="n">
        <f aca="false">IF(AE69="-",0,AE69)</f>
        <v>0</v>
      </c>
      <c r="AF269" s="301" t="n">
        <f aca="false">IF(AF69="-",0,AF69)</f>
        <v>0</v>
      </c>
      <c r="AG269" s="301" t="n">
        <f aca="false">IF(AG69="-",0,AG69)</f>
        <v>0</v>
      </c>
      <c r="AH269" s="301" t="n">
        <f aca="false">IF(AH69="-",0,AH69)</f>
        <v>0</v>
      </c>
      <c r="AI269" s="301" t="n">
        <f aca="false">IF(AI69="-",0,AI69)</f>
        <v>0</v>
      </c>
      <c r="AJ269" s="301" t="n">
        <f aca="false">IF(AJ69="-",0,AJ69)</f>
        <v>0</v>
      </c>
      <c r="AK269" s="301" t="n">
        <f aca="false">IF(AK69="-",0,AK69)</f>
        <v>0</v>
      </c>
      <c r="AL269" s="301" t="n">
        <f aca="false">IF(AL69="-",0,AL69)</f>
        <v>0</v>
      </c>
    </row>
    <row r="270" customFormat="false" ht="15" hidden="false" customHeight="true" outlineLevel="0" collapsed="false">
      <c r="B270" s="301" t="s">
        <v>14</v>
      </c>
      <c r="C270" s="301"/>
      <c r="D270" s="301"/>
      <c r="E270" s="301" t="n">
        <f aca="false">IF(E71="-",0,E71)+IF(E70="-",0,E70)</f>
        <v>0</v>
      </c>
      <c r="F270" s="301" t="n">
        <f aca="false">IF(F71="-",0,F71)+IF(F70="-",0,F70)</f>
        <v>0</v>
      </c>
      <c r="G270" s="301" t="n">
        <f aca="false">IF(G71="-",0,G71)+IF(G70="-",0,G70)</f>
        <v>0</v>
      </c>
      <c r="H270" s="301" t="n">
        <f aca="false">IF(H71="-",0,H71)+IF(H70="-",0,H70)</f>
        <v>0</v>
      </c>
      <c r="I270" s="301" t="n">
        <f aca="false">IF(I71="-",0,I71)+IF(I70="-",0,I70)</f>
        <v>0</v>
      </c>
      <c r="J270" s="301" t="n">
        <f aca="false">IF(J71="-",0,J71)+IF(J70="-",0,J70)</f>
        <v>0</v>
      </c>
      <c r="K270" s="301" t="n">
        <f aca="false">IF(K71="-",0,K71)+IF(K70="-",0,K70)</f>
        <v>0</v>
      </c>
      <c r="L270" s="301" t="n">
        <f aca="false">IF(L71="-",0,L71)+IF(L70="-",0,L70)</f>
        <v>0</v>
      </c>
      <c r="M270" s="301" t="n">
        <f aca="false">IF(M71="-",0,M71)+IF(M70="-",0,M70)</f>
        <v>0</v>
      </c>
      <c r="N270" s="301" t="n">
        <f aca="false">IF(N71="-",0,N71)+IF(N70="-",0,N70)</f>
        <v>0</v>
      </c>
      <c r="O270" s="301" t="n">
        <f aca="false">IF(O71="-",0,O71)+IF(O70="-",0,O70)</f>
        <v>0</v>
      </c>
      <c r="P270" s="301" t="n">
        <f aca="false">IF(P71="-",0,P71)+IF(P70="-",0,P70)</f>
        <v>0</v>
      </c>
      <c r="Q270" s="301" t="n">
        <f aca="false">IF(Q71="-",0,Q71)+IF(Q70="-",0,Q70)</f>
        <v>0</v>
      </c>
      <c r="R270" s="301" t="n">
        <f aca="false">IF(R71="-",0,R71)+IF(R70="-",0,R70)</f>
        <v>0</v>
      </c>
      <c r="S270" s="301" t="n">
        <f aca="false">IF(S71="-",0,S71)+IF(S70="-",0,S70)</f>
        <v>0</v>
      </c>
      <c r="T270" s="301" t="n">
        <f aca="false">IF(T71="-",0,T71)+IF(T70="-",0,T70)</f>
        <v>0</v>
      </c>
      <c r="U270" s="301" t="n">
        <f aca="false">IF(U71="-",0,U71)+IF(U70="-",0,U70)</f>
        <v>0</v>
      </c>
      <c r="V270" s="301" t="n">
        <f aca="false">IF(V71="-",0,V71)+IF(V70="-",0,V70)</f>
        <v>0</v>
      </c>
      <c r="W270" s="301" t="n">
        <f aca="false">IF(W71="-",0,W71)+IF(W70="-",0,W70)</f>
        <v>0</v>
      </c>
      <c r="X270" s="301" t="n">
        <f aca="false">IF(X71="-",0,X71)+IF(X70="-",0,X70)</f>
        <v>0</v>
      </c>
      <c r="Y270" s="301" t="n">
        <f aca="false">IF(Y71="-",0,Y71)+IF(Y70="-",0,Y70)</f>
        <v>0</v>
      </c>
      <c r="Z270" s="301" t="n">
        <f aca="false">IF(Z71="-",0,Z71)+IF(Z70="-",0,Z70)</f>
        <v>0</v>
      </c>
      <c r="AA270" s="301" t="n">
        <f aca="false">IF(AA71="-",0,AA71)+IF(AA70="-",0,AA70)</f>
        <v>0</v>
      </c>
      <c r="AB270" s="301" t="n">
        <f aca="false">IF(AB71="-",0,AB71)+IF(AB70="-",0,AB70)</f>
        <v>0</v>
      </c>
      <c r="AC270" s="301" t="n">
        <f aca="false">IF(AC71="-",0,AC71)+IF(AC70="-",0,AC70)</f>
        <v>0</v>
      </c>
      <c r="AD270" s="301" t="n">
        <f aca="false">IF(AD71="-",0,AD71)+IF(AD70="-",0,AD70)</f>
        <v>0</v>
      </c>
      <c r="AE270" s="301" t="n">
        <f aca="false">IF(AE71="-",0,AE71)+IF(AE70="-",0,AE70)</f>
        <v>0</v>
      </c>
      <c r="AF270" s="301" t="n">
        <f aca="false">IF(AF71="-",0,AF71)+IF(AF70="-",0,AF70)</f>
        <v>0</v>
      </c>
      <c r="AG270" s="301" t="n">
        <f aca="false">IF(AG71="-",0,AG71)+IF(AG70="-",0,AG70)</f>
        <v>0</v>
      </c>
      <c r="AH270" s="301" t="n">
        <f aca="false">IF(AH71="-",0,AH71)+IF(AH70="-",0,AH70)</f>
        <v>0</v>
      </c>
      <c r="AI270" s="301" t="n">
        <f aca="false">IF(AI71="-",0,AI71)+IF(AI70="-",0,AI70)</f>
        <v>0</v>
      </c>
      <c r="AJ270" s="301" t="n">
        <f aca="false">IF(AJ71="-",0,AJ71)+IF(AJ70="-",0,AJ70)</f>
        <v>0</v>
      </c>
      <c r="AK270" s="301" t="n">
        <f aca="false">IF(AK71="-",0,AK71)+IF(AK70="-",0,AK70)</f>
        <v>0</v>
      </c>
      <c r="AL270" s="301" t="n">
        <f aca="false">IF(AL71="-",0,AL71)+IF(AL70="-",0,AL70)</f>
        <v>0</v>
      </c>
    </row>
    <row r="271" customFormat="false" ht="15" hidden="false" customHeight="true" outlineLevel="0" collapsed="false">
      <c r="B271" s="301" t="s">
        <v>19</v>
      </c>
      <c r="C271" s="301"/>
      <c r="D271" s="301"/>
      <c r="E271" s="302" t="n">
        <f aca="false">IF(E74="-",0,E74)+IF(E73="-",0,E73)+IF(E72="-",0,E72)</f>
        <v>0</v>
      </c>
      <c r="F271" s="302" t="n">
        <f aca="false">IF(F74="-",0,F74)+IF(F73="-",0,F73)+IF(F72="-",0,F72)</f>
        <v>0</v>
      </c>
      <c r="G271" s="302" t="n">
        <f aca="false">IF(G74="-",0,G74)+IF(G73="-",0,G73)+IF(G72="-",0,G72)</f>
        <v>0</v>
      </c>
      <c r="H271" s="302" t="n">
        <f aca="false">IF(H74="-",0,H74)+IF(H73="-",0,H73)+IF(H72="-",0,H72)</f>
        <v>0</v>
      </c>
      <c r="I271" s="302" t="n">
        <f aca="false">IF(I74="-",0,I74)+IF(I73="-",0,I73)+IF(I72="-",0,I72)</f>
        <v>0</v>
      </c>
      <c r="J271" s="302" t="n">
        <f aca="false">IF(J74="-",0,J74)+IF(J73="-",0,J73)+IF(J72="-",0,J72)</f>
        <v>0</v>
      </c>
      <c r="K271" s="302" t="n">
        <f aca="false">IF(K74="-",0,K74)+IF(K73="-",0,K73)+IF(K72="-",0,K72)</f>
        <v>0</v>
      </c>
      <c r="L271" s="302" t="n">
        <f aca="false">IF(L74="-",0,L74)+IF(L73="-",0,L73)+IF(L72="-",0,L72)</f>
        <v>0</v>
      </c>
      <c r="M271" s="302" t="n">
        <f aca="false">IF(M74="-",0,M74)+IF(M73="-",0,M73)+IF(M72="-",0,M72)</f>
        <v>0</v>
      </c>
      <c r="N271" s="302" t="n">
        <f aca="false">IF(N74="-",0,N74)+IF(N73="-",0,N73)+IF(N72="-",0,N72)</f>
        <v>0</v>
      </c>
      <c r="O271" s="302" t="n">
        <f aca="false">IF(O74="-",0,O74)+IF(O73="-",0,O73)+IF(O72="-",0,O72)</f>
        <v>0</v>
      </c>
      <c r="P271" s="302" t="n">
        <f aca="false">IF(P74="-",0,P74)+IF(P73="-",0,P73)+IF(P72="-",0,P72)</f>
        <v>0</v>
      </c>
      <c r="Q271" s="302" t="n">
        <f aca="false">IF(Q74="-",0,Q74)+IF(Q73="-",0,Q73)+IF(Q72="-",0,Q72)</f>
        <v>0</v>
      </c>
      <c r="R271" s="302" t="n">
        <f aca="false">IF(R74="-",0,R74)+IF(R73="-",0,R73)+IF(R72="-",0,R72)</f>
        <v>0</v>
      </c>
      <c r="S271" s="302" t="n">
        <f aca="false">IF(S74="-",0,S74)+IF(S73="-",0,S73)+IF(S72="-",0,S72)</f>
        <v>0</v>
      </c>
      <c r="T271" s="302" t="n">
        <f aca="false">IF(T74="-",0,T74)+IF(T73="-",0,T73)+IF(T72="-",0,T72)</f>
        <v>0</v>
      </c>
      <c r="U271" s="302" t="n">
        <f aca="false">IF(U74="-",0,U74)+IF(U73="-",0,U73)+IF(U72="-",0,U72)</f>
        <v>0</v>
      </c>
      <c r="V271" s="302" t="n">
        <f aca="false">IF(V74="-",0,V74)+IF(V73="-",0,V73)+IF(V72="-",0,V72)</f>
        <v>0</v>
      </c>
      <c r="W271" s="302" t="n">
        <f aca="false">IF(W74="-",0,W74)+IF(W73="-",0,W73)+IF(W72="-",0,W72)</f>
        <v>0</v>
      </c>
      <c r="X271" s="302" t="n">
        <f aca="false">IF(X74="-",0,X74)+IF(X73="-",0,X73)+IF(X72="-",0,X72)</f>
        <v>0</v>
      </c>
      <c r="Y271" s="302" t="n">
        <f aca="false">IF(Y74="-",0,Y74)+IF(Y73="-",0,Y73)+IF(Y72="-",0,Y72)</f>
        <v>0</v>
      </c>
      <c r="Z271" s="302" t="n">
        <f aca="false">IF(Z74="-",0,Z74)+IF(Z73="-",0,Z73)+IF(Z72="-",0,Z72)</f>
        <v>0</v>
      </c>
      <c r="AA271" s="302" t="n">
        <f aca="false">IF(AA74="-",0,AA74)+IF(AA73="-",0,AA73)+IF(AA72="-",0,AA72)</f>
        <v>0</v>
      </c>
      <c r="AB271" s="302" t="n">
        <f aca="false">IF(AB74="-",0,AB74)+IF(AB73="-",0,AB73)+IF(AB72="-",0,AB72)</f>
        <v>0</v>
      </c>
      <c r="AC271" s="302" t="n">
        <f aca="false">IF(AC74="-",0,AC74)+IF(AC73="-",0,AC73)+IF(AC72="-",0,AC72)</f>
        <v>0</v>
      </c>
      <c r="AD271" s="302" t="n">
        <f aca="false">IF(AD74="-",0,AD74)+IF(AD73="-",0,AD73)+IF(AD72="-",0,AD72)</f>
        <v>0</v>
      </c>
      <c r="AE271" s="302" t="n">
        <f aca="false">IF(AE74="-",0,AE74)+IF(AE73="-",0,AE73)+IF(AE72="-",0,AE72)</f>
        <v>0</v>
      </c>
      <c r="AF271" s="302" t="n">
        <f aca="false">IF(AF74="-",0,AF74)+IF(AF73="-",0,AF73)+IF(AF72="-",0,AF72)</f>
        <v>0</v>
      </c>
      <c r="AG271" s="302" t="n">
        <f aca="false">IF(AG74="-",0,AG74)+IF(AG73="-",0,AG73)+IF(AG72="-",0,AG72)</f>
        <v>0</v>
      </c>
      <c r="AH271" s="302" t="n">
        <f aca="false">IF(AH74="-",0,AH74)+IF(AH73="-",0,AH73)+IF(AH72="-",0,AH72)</f>
        <v>0</v>
      </c>
      <c r="AI271" s="302" t="n">
        <f aca="false">IF(AI74="-",0,AI74)+IF(AI73="-",0,AI73)+IF(AI72="-",0,AI72)</f>
        <v>0</v>
      </c>
      <c r="AJ271" s="302" t="n">
        <f aca="false">IF(AJ74="-",0,AJ74)+IF(AJ73="-",0,AJ73)+IF(AJ72="-",0,AJ72)</f>
        <v>0</v>
      </c>
      <c r="AK271" s="302" t="n">
        <f aca="false">IF(AK74="-",0,AK74)+IF(AK73="-",0,AK73)+IF(AK72="-",0,AK72)</f>
        <v>0</v>
      </c>
      <c r="AL271" s="302" t="n">
        <f aca="false">IF(AL74="-",0,AL74)+IF(AL73="-",0,AL73)+IF(AL72="-",0,AL72)</f>
        <v>0</v>
      </c>
    </row>
    <row r="272" customFormat="false" ht="15" hidden="false" customHeight="true" outlineLevel="0" collapsed="false">
      <c r="B272" s="301"/>
      <c r="C272" s="301"/>
      <c r="D272" s="301"/>
      <c r="E272" s="303" t="n">
        <f aca="false">SUM(E267:E271)</f>
        <v>0</v>
      </c>
      <c r="F272" s="303" t="n">
        <f aca="false">SUM(F267:F271)</f>
        <v>0</v>
      </c>
      <c r="G272" s="303" t="n">
        <f aca="false">SUM(G267:G271)</f>
        <v>0</v>
      </c>
      <c r="H272" s="303" t="n">
        <f aca="false">SUM(H267:H271)</f>
        <v>0</v>
      </c>
      <c r="I272" s="303" t="n">
        <f aca="false">SUM(I267:I271)</f>
        <v>0</v>
      </c>
      <c r="J272" s="303" t="n">
        <f aca="false">SUM(J267:J271)</f>
        <v>0</v>
      </c>
      <c r="K272" s="303" t="n">
        <f aca="false">SUM(K267:K271)</f>
        <v>0</v>
      </c>
      <c r="L272" s="303" t="n">
        <f aca="false">SUM(L267:L271)</f>
        <v>0</v>
      </c>
      <c r="M272" s="303" t="n">
        <f aca="false">SUM(M267:M271)</f>
        <v>0</v>
      </c>
      <c r="N272" s="303" t="n">
        <f aca="false">SUM(N267:N271)</f>
        <v>0</v>
      </c>
      <c r="O272" s="303" t="n">
        <f aca="false">SUM(O267:O271)</f>
        <v>0</v>
      </c>
      <c r="P272" s="303" t="n">
        <f aca="false">SUM(P267:P271)</f>
        <v>0</v>
      </c>
      <c r="Q272" s="303" t="n">
        <f aca="false">SUM(Q267:Q271)</f>
        <v>0</v>
      </c>
      <c r="R272" s="303" t="n">
        <f aca="false">SUM(R267:R271)</f>
        <v>0</v>
      </c>
      <c r="S272" s="303" t="n">
        <f aca="false">SUM(S267:S271)</f>
        <v>0</v>
      </c>
      <c r="T272" s="303" t="n">
        <f aca="false">SUM(T267:T271)</f>
        <v>0</v>
      </c>
      <c r="U272" s="303" t="n">
        <f aca="false">SUM(U267:U271)</f>
        <v>0</v>
      </c>
      <c r="V272" s="303" t="n">
        <f aca="false">SUM(V267:V271)</f>
        <v>0</v>
      </c>
      <c r="W272" s="303" t="n">
        <f aca="false">SUM(W267:W271)</f>
        <v>0</v>
      </c>
      <c r="X272" s="303" t="n">
        <f aca="false">SUM(X267:X271)</f>
        <v>0</v>
      </c>
      <c r="Y272" s="303" t="n">
        <f aca="false">SUM(Y267:Y271)</f>
        <v>0</v>
      </c>
      <c r="Z272" s="303" t="n">
        <f aca="false">SUM(Z267:Z271)</f>
        <v>0</v>
      </c>
      <c r="AA272" s="303" t="n">
        <f aca="false">SUM(AA267:AA271)</f>
        <v>0</v>
      </c>
      <c r="AB272" s="303" t="n">
        <f aca="false">SUM(AB267:AB271)</f>
        <v>0</v>
      </c>
      <c r="AC272" s="303" t="n">
        <f aca="false">SUM(AC267:AC271)</f>
        <v>0</v>
      </c>
      <c r="AD272" s="303" t="n">
        <f aca="false">SUM(AD267:AD271)</f>
        <v>0</v>
      </c>
      <c r="AE272" s="303" t="n">
        <f aca="false">SUM(AE267:AE271)</f>
        <v>0</v>
      </c>
      <c r="AF272" s="303" t="n">
        <f aca="false">SUM(AF267:AF271)</f>
        <v>0</v>
      </c>
      <c r="AG272" s="303" t="n">
        <f aca="false">SUM(AG267:AG271)</f>
        <v>0</v>
      </c>
      <c r="AH272" s="303" t="n">
        <f aca="false">SUM(AH267:AH271)</f>
        <v>0</v>
      </c>
      <c r="AI272" s="303" t="n">
        <f aca="false">SUM(AI267:AI271)</f>
        <v>0</v>
      </c>
      <c r="AJ272" s="303" t="n">
        <f aca="false">SUM(AJ267:AJ271)</f>
        <v>0</v>
      </c>
      <c r="AK272" s="303" t="n">
        <f aca="false">SUM(AK267:AK271)</f>
        <v>0</v>
      </c>
      <c r="AL272" s="303" t="n">
        <f aca="false">SUM(AL267:AL271)</f>
        <v>0</v>
      </c>
    </row>
    <row r="273" customFormat="false" ht="15" hidden="false" customHeight="true" outlineLevel="0" collapsed="false">
      <c r="B273" s="301" t="s">
        <v>1</v>
      </c>
      <c r="C273" s="301"/>
      <c r="D273" s="301"/>
      <c r="E273" s="304" t="n">
        <f aca="false">IF($E$152="-",0,$E$152)</f>
        <v>0</v>
      </c>
      <c r="F273" s="304" t="n">
        <f aca="false">IF($E$152="-",0,$E$152)</f>
        <v>0</v>
      </c>
      <c r="G273" s="304" t="n">
        <f aca="false">IF($E$152="-",0,$E$152)</f>
        <v>0</v>
      </c>
      <c r="H273" s="304" t="n">
        <f aca="false">IF($E$152="-",0,$E$152)</f>
        <v>0</v>
      </c>
      <c r="I273" s="304" t="n">
        <f aca="false">IF($E$152="-",0,$E$152)</f>
        <v>0</v>
      </c>
      <c r="J273" s="304" t="n">
        <f aca="false">IF($E$152="-",0,$E$152)</f>
        <v>0</v>
      </c>
      <c r="K273" s="304" t="n">
        <f aca="false">IF($E$152="-",0,$E$152)</f>
        <v>0</v>
      </c>
      <c r="L273" s="304" t="n">
        <f aca="false">IF($E$152="-",0,$E$152)</f>
        <v>0</v>
      </c>
      <c r="M273" s="304" t="n">
        <f aca="false">IF($E$152="-",0,$E$152)</f>
        <v>0</v>
      </c>
      <c r="N273" s="304" t="n">
        <f aca="false">IF($E$152="-",0,$E$152)</f>
        <v>0</v>
      </c>
      <c r="O273" s="304" t="n">
        <f aca="false">IF($E$152="-",0,$E$152)</f>
        <v>0</v>
      </c>
      <c r="P273" s="304" t="n">
        <f aca="false">IF($E$152="-",0,$E$152)</f>
        <v>0</v>
      </c>
      <c r="Q273" s="304" t="n">
        <f aca="false">IF($E$152="-",0,$E$152)</f>
        <v>0</v>
      </c>
      <c r="R273" s="304" t="n">
        <f aca="false">IF($E$152="-",0,$E$152)</f>
        <v>0</v>
      </c>
      <c r="S273" s="304" t="n">
        <f aca="false">IF($E$152="-",0,$E$152)</f>
        <v>0</v>
      </c>
      <c r="T273" s="304" t="n">
        <f aca="false">IF($E$152="-",0,$E$152)</f>
        <v>0</v>
      </c>
      <c r="U273" s="304" t="n">
        <f aca="false">IF($E$152="-",0,$E$152)</f>
        <v>0</v>
      </c>
      <c r="V273" s="304" t="n">
        <f aca="false">IF($E$152="-",0,$E$152)</f>
        <v>0</v>
      </c>
      <c r="W273" s="304" t="n">
        <f aca="false">IF($E$152="-",0,$E$152)</f>
        <v>0</v>
      </c>
      <c r="X273" s="304" t="n">
        <f aca="false">IF($E$152="-",0,$E$152)</f>
        <v>0</v>
      </c>
      <c r="Y273" s="304" t="n">
        <f aca="false">IF($E$152="-",0,$E$152)</f>
        <v>0</v>
      </c>
      <c r="Z273" s="304" t="n">
        <f aca="false">IF($E$152="-",0,$E$152)</f>
        <v>0</v>
      </c>
      <c r="AA273" s="304" t="n">
        <f aca="false">IF($E$152="-",0,$E$152)</f>
        <v>0</v>
      </c>
      <c r="AB273" s="304" t="n">
        <f aca="false">IF($E$152="-",0,$E$152)</f>
        <v>0</v>
      </c>
      <c r="AC273" s="304" t="n">
        <f aca="false">IF($E$152="-",0,$E$152)</f>
        <v>0</v>
      </c>
      <c r="AD273" s="304" t="n">
        <f aca="false">IF($E$152="-",0,$E$152)</f>
        <v>0</v>
      </c>
      <c r="AE273" s="304" t="n">
        <f aca="false">IF($E$152="-",0,$E$152)</f>
        <v>0</v>
      </c>
      <c r="AF273" s="304" t="n">
        <f aca="false">IF($E$152="-",0,$E$152)</f>
        <v>0</v>
      </c>
      <c r="AG273" s="304" t="n">
        <f aca="false">IF($E$152="-",0,$E$152)</f>
        <v>0</v>
      </c>
      <c r="AH273" s="304" t="n">
        <f aca="false">IF($E$152="-",0,$E$152)</f>
        <v>0</v>
      </c>
      <c r="AI273" s="304" t="n">
        <f aca="false">IF($E$152="-",0,$E$152)</f>
        <v>0</v>
      </c>
      <c r="AJ273" s="304" t="n">
        <f aca="false">IF($E$152="-",0,$E$152)</f>
        <v>0</v>
      </c>
      <c r="AK273" s="304" t="n">
        <f aca="false">IF($E$152="-",0,$E$152)</f>
        <v>0</v>
      </c>
      <c r="AL273" s="304" t="n">
        <f aca="false">IF($E$152="-",0,$E$152)</f>
        <v>0</v>
      </c>
    </row>
    <row r="274" customFormat="false" ht="15" hidden="false" customHeight="true" outlineLevel="0" collapsed="false">
      <c r="B274" s="301" t="s">
        <v>6</v>
      </c>
      <c r="C274" s="301"/>
      <c r="D274" s="301"/>
      <c r="E274" s="301" t="n">
        <f aca="false">IF(E153="-",0,E153)</f>
        <v>0</v>
      </c>
      <c r="F274" s="301" t="n">
        <f aca="false">IF(F153="-",0,F153)</f>
        <v>0</v>
      </c>
      <c r="G274" s="301" t="n">
        <f aca="false">IF(G153="-",0,G153)</f>
        <v>0</v>
      </c>
      <c r="H274" s="301" t="n">
        <f aca="false">IF(H153="-",0,H153)</f>
        <v>0</v>
      </c>
      <c r="I274" s="301" t="n">
        <f aca="false">IF(I153="-",0,I153)</f>
        <v>0</v>
      </c>
      <c r="J274" s="301" t="n">
        <f aca="false">IF(J153="-",0,J153)</f>
        <v>0</v>
      </c>
      <c r="K274" s="301" t="n">
        <f aca="false">IF(K153="-",0,K153)</f>
        <v>0</v>
      </c>
      <c r="L274" s="301" t="n">
        <f aca="false">IF(L153="-",0,L153)</f>
        <v>0</v>
      </c>
      <c r="M274" s="301" t="n">
        <f aca="false">IF(M153="-",0,M153)</f>
        <v>0</v>
      </c>
      <c r="N274" s="301" t="n">
        <f aca="false">IF(N153="-",0,N153)</f>
        <v>0</v>
      </c>
      <c r="O274" s="301" t="n">
        <f aca="false">IF(O153="-",0,O153)</f>
        <v>0</v>
      </c>
      <c r="P274" s="301" t="n">
        <f aca="false">IF(P153="-",0,P153)</f>
        <v>0</v>
      </c>
      <c r="Q274" s="301" t="n">
        <f aca="false">IF(Q153="-",0,Q153)</f>
        <v>0</v>
      </c>
      <c r="R274" s="301" t="n">
        <f aca="false">IF(R153="-",0,R153)</f>
        <v>0</v>
      </c>
      <c r="S274" s="301" t="n">
        <f aca="false">IF(S153="-",0,S153)</f>
        <v>0</v>
      </c>
      <c r="T274" s="301" t="n">
        <f aca="false">IF(T153="-",0,T153)</f>
        <v>0</v>
      </c>
      <c r="U274" s="301" t="n">
        <f aca="false">IF(U153="-",0,U153)</f>
        <v>0</v>
      </c>
      <c r="V274" s="301" t="n">
        <f aca="false">IF(V153="-",0,V153)</f>
        <v>0</v>
      </c>
      <c r="W274" s="301" t="n">
        <f aca="false">IF(W153="-",0,W153)</f>
        <v>0</v>
      </c>
      <c r="X274" s="301" t="n">
        <f aca="false">IF(X153="-",0,X153)</f>
        <v>0</v>
      </c>
      <c r="Y274" s="301" t="n">
        <f aca="false">IF(Y153="-",0,Y153)</f>
        <v>0</v>
      </c>
      <c r="Z274" s="301" t="n">
        <f aca="false">IF(Z153="-",0,Z153)</f>
        <v>0</v>
      </c>
      <c r="AA274" s="301" t="n">
        <f aca="false">IF(AA153="-",0,AA153)</f>
        <v>0</v>
      </c>
      <c r="AB274" s="301" t="n">
        <f aca="false">IF(AB153="-",0,AB153)</f>
        <v>0</v>
      </c>
      <c r="AC274" s="301" t="n">
        <f aca="false">IF(AC153="-",0,AC153)</f>
        <v>0</v>
      </c>
      <c r="AD274" s="301" t="n">
        <f aca="false">IF(AD153="-",0,AD153)</f>
        <v>0</v>
      </c>
      <c r="AE274" s="301" t="n">
        <f aca="false">IF(AE153="-",0,AE153)</f>
        <v>0</v>
      </c>
      <c r="AF274" s="301" t="n">
        <f aca="false">IF(AF153="-",0,AF153)</f>
        <v>0</v>
      </c>
      <c r="AG274" s="301" t="n">
        <f aca="false">IF(AG153="-",0,AG153)</f>
        <v>0</v>
      </c>
      <c r="AH274" s="301" t="n">
        <f aca="false">IF(AH153="-",0,AH153)</f>
        <v>0</v>
      </c>
      <c r="AI274" s="301" t="n">
        <f aca="false">IF(AI153="-",0,AI153)</f>
        <v>0</v>
      </c>
      <c r="AJ274" s="301" t="n">
        <f aca="false">IF(AJ153="-",0,AJ153)</f>
        <v>0</v>
      </c>
      <c r="AK274" s="301" t="n">
        <f aca="false">IF(AK153="-",0,AK153)</f>
        <v>0</v>
      </c>
      <c r="AL274" s="301" t="n">
        <f aca="false">IF(AL153="-",0,AL153)</f>
        <v>0</v>
      </c>
    </row>
    <row r="275" customFormat="false" ht="15" hidden="false" customHeight="true" outlineLevel="0" collapsed="false">
      <c r="B275" s="301" t="s">
        <v>10</v>
      </c>
      <c r="C275" s="301"/>
      <c r="D275" s="301"/>
      <c r="E275" s="301" t="n">
        <f aca="false">IF(E154="-",0,E154)</f>
        <v>0</v>
      </c>
      <c r="F275" s="301" t="n">
        <f aca="false">IF(F154="-",0,F154)</f>
        <v>0</v>
      </c>
      <c r="G275" s="301" t="n">
        <f aca="false">IF(G154="-",0,G154)</f>
        <v>0</v>
      </c>
      <c r="H275" s="301" t="n">
        <f aca="false">IF(H154="-",0,H154)</f>
        <v>0</v>
      </c>
      <c r="I275" s="301" t="n">
        <f aca="false">IF(I154="-",0,I154)</f>
        <v>0</v>
      </c>
      <c r="J275" s="301" t="n">
        <f aca="false">IF(J154="-",0,J154)</f>
        <v>0</v>
      </c>
      <c r="K275" s="301" t="n">
        <f aca="false">IF(K154="-",0,K154)</f>
        <v>0</v>
      </c>
      <c r="L275" s="301" t="n">
        <f aca="false">IF(L154="-",0,L154)</f>
        <v>0</v>
      </c>
      <c r="M275" s="301" t="n">
        <f aca="false">IF(M154="-",0,M154)</f>
        <v>0</v>
      </c>
      <c r="N275" s="301" t="n">
        <f aca="false">IF(N154="-",0,N154)</f>
        <v>0</v>
      </c>
      <c r="O275" s="301" t="n">
        <f aca="false">IF(O154="-",0,O154)</f>
        <v>0</v>
      </c>
      <c r="P275" s="301" t="n">
        <f aca="false">IF(P154="-",0,P154)</f>
        <v>0</v>
      </c>
      <c r="Q275" s="301" t="n">
        <f aca="false">IF(Q154="-",0,Q154)</f>
        <v>0</v>
      </c>
      <c r="R275" s="301" t="n">
        <f aca="false">IF(R154="-",0,R154)</f>
        <v>0</v>
      </c>
      <c r="S275" s="301" t="n">
        <f aca="false">IF(S154="-",0,S154)</f>
        <v>0</v>
      </c>
      <c r="T275" s="301" t="n">
        <f aca="false">IF(T154="-",0,T154)</f>
        <v>0</v>
      </c>
      <c r="U275" s="301" t="n">
        <f aca="false">IF(U154="-",0,U154)</f>
        <v>0</v>
      </c>
      <c r="V275" s="301" t="n">
        <f aca="false">IF(V154="-",0,V154)</f>
        <v>0</v>
      </c>
      <c r="W275" s="301" t="n">
        <f aca="false">IF(W154="-",0,W154)</f>
        <v>0</v>
      </c>
      <c r="X275" s="301" t="n">
        <f aca="false">IF(X154="-",0,X154)</f>
        <v>0</v>
      </c>
      <c r="Y275" s="301" t="n">
        <f aca="false">IF(Y154="-",0,Y154)</f>
        <v>0</v>
      </c>
      <c r="Z275" s="301" t="n">
        <f aca="false">IF(Z154="-",0,Z154)</f>
        <v>0</v>
      </c>
      <c r="AA275" s="301" t="n">
        <f aca="false">IF(AA154="-",0,AA154)</f>
        <v>0</v>
      </c>
      <c r="AB275" s="301" t="n">
        <f aca="false">IF(AB154="-",0,AB154)</f>
        <v>0</v>
      </c>
      <c r="AC275" s="301" t="n">
        <f aca="false">IF(AC154="-",0,AC154)</f>
        <v>0</v>
      </c>
      <c r="AD275" s="301" t="n">
        <f aca="false">IF(AD154="-",0,AD154)</f>
        <v>0</v>
      </c>
      <c r="AE275" s="301" t="n">
        <f aca="false">IF(AE154="-",0,AE154)</f>
        <v>0</v>
      </c>
      <c r="AF275" s="301" t="n">
        <f aca="false">IF(AF154="-",0,AF154)</f>
        <v>0</v>
      </c>
      <c r="AG275" s="301" t="n">
        <f aca="false">IF(AG154="-",0,AG154)</f>
        <v>0</v>
      </c>
      <c r="AH275" s="301" t="n">
        <f aca="false">IF(AH154="-",0,AH154)</f>
        <v>0</v>
      </c>
      <c r="AI275" s="301" t="n">
        <f aca="false">IF(AI154="-",0,AI154)</f>
        <v>0</v>
      </c>
      <c r="AJ275" s="301" t="n">
        <f aca="false">IF(AJ154="-",0,AJ154)</f>
        <v>0</v>
      </c>
      <c r="AK275" s="301" t="n">
        <f aca="false">IF(AK154="-",0,AK154)</f>
        <v>0</v>
      </c>
      <c r="AL275" s="301" t="n">
        <f aca="false">IF(AL154="-",0,AL154)</f>
        <v>0</v>
      </c>
    </row>
    <row r="276" customFormat="false" ht="15" hidden="false" customHeight="true" outlineLevel="0" collapsed="false">
      <c r="B276" s="301" t="s">
        <v>14</v>
      </c>
      <c r="C276" s="301"/>
      <c r="D276" s="301"/>
      <c r="E276" s="301" t="n">
        <f aca="false">IF(E156="-",0,E156)+IF(E155="-",0,E155)</f>
        <v>0</v>
      </c>
      <c r="F276" s="301" t="n">
        <f aca="false">IF(F156="-",0,F156)+IF(F155="-",0,F155)</f>
        <v>0</v>
      </c>
      <c r="G276" s="301" t="n">
        <f aca="false">IF(G156="-",0,G156)+IF(G155="-",0,G155)</f>
        <v>0</v>
      </c>
      <c r="H276" s="301" t="n">
        <f aca="false">IF(H156="-",0,H156)+IF(H155="-",0,H155)</f>
        <v>0</v>
      </c>
      <c r="I276" s="301" t="n">
        <f aca="false">IF(I156="-",0,I156)+IF(I155="-",0,I155)</f>
        <v>0</v>
      </c>
      <c r="J276" s="301" t="n">
        <f aca="false">IF(J156="-",0,J156)+IF(J155="-",0,J155)</f>
        <v>0</v>
      </c>
      <c r="K276" s="301" t="n">
        <f aca="false">IF(K156="-",0,K156)+IF(K155="-",0,K155)</f>
        <v>0</v>
      </c>
      <c r="L276" s="301" t="n">
        <f aca="false">IF(L156="-",0,L156)+IF(L155="-",0,L155)</f>
        <v>0</v>
      </c>
      <c r="M276" s="301" t="n">
        <f aca="false">IF(M156="-",0,M156)+IF(M155="-",0,M155)</f>
        <v>0</v>
      </c>
      <c r="N276" s="301" t="n">
        <f aca="false">IF(N156="-",0,N156)+IF(N155="-",0,N155)</f>
        <v>0</v>
      </c>
      <c r="O276" s="301" t="n">
        <f aca="false">IF(O156="-",0,O156)+IF(O155="-",0,O155)</f>
        <v>0</v>
      </c>
      <c r="P276" s="301" t="n">
        <f aca="false">IF(P156="-",0,P156)+IF(P155="-",0,P155)</f>
        <v>0</v>
      </c>
      <c r="Q276" s="301" t="n">
        <f aca="false">IF(Q156="-",0,Q156)+IF(Q155="-",0,Q155)</f>
        <v>0</v>
      </c>
      <c r="R276" s="301" t="n">
        <f aca="false">IF(R156="-",0,R156)+IF(R155="-",0,R155)</f>
        <v>0</v>
      </c>
      <c r="S276" s="301" t="n">
        <f aca="false">IF(S156="-",0,S156)+IF(S155="-",0,S155)</f>
        <v>0</v>
      </c>
      <c r="T276" s="301" t="n">
        <f aca="false">IF(T156="-",0,T156)+IF(T155="-",0,T155)</f>
        <v>0</v>
      </c>
      <c r="U276" s="301" t="n">
        <f aca="false">IF(U156="-",0,U156)+IF(U155="-",0,U155)</f>
        <v>0</v>
      </c>
      <c r="V276" s="301" t="n">
        <f aca="false">IF(V156="-",0,V156)+IF(V155="-",0,V155)</f>
        <v>0</v>
      </c>
      <c r="W276" s="301" t="n">
        <f aca="false">IF(W156="-",0,W156)+IF(W155="-",0,W155)</f>
        <v>0</v>
      </c>
      <c r="X276" s="301" t="n">
        <f aca="false">IF(X156="-",0,X156)+IF(X155="-",0,X155)</f>
        <v>0</v>
      </c>
      <c r="Y276" s="301" t="n">
        <f aca="false">IF(Y156="-",0,Y156)+IF(Y155="-",0,Y155)</f>
        <v>0</v>
      </c>
      <c r="Z276" s="301" t="n">
        <f aca="false">IF(Z156="-",0,Z156)+IF(Z155="-",0,Z155)</f>
        <v>0</v>
      </c>
      <c r="AA276" s="301" t="n">
        <f aca="false">IF(AA156="-",0,AA156)+IF(AA155="-",0,AA155)</f>
        <v>0</v>
      </c>
      <c r="AB276" s="301" t="n">
        <f aca="false">IF(AB156="-",0,AB156)+IF(AB155="-",0,AB155)</f>
        <v>0</v>
      </c>
      <c r="AC276" s="301" t="n">
        <f aca="false">IF(AC156="-",0,AC156)+IF(AC155="-",0,AC155)</f>
        <v>0</v>
      </c>
      <c r="AD276" s="301" t="n">
        <f aca="false">IF(AD156="-",0,AD156)+IF(AD155="-",0,AD155)</f>
        <v>0</v>
      </c>
      <c r="AE276" s="301" t="n">
        <f aca="false">IF(AE156="-",0,AE156)+IF(AE155="-",0,AE155)</f>
        <v>0</v>
      </c>
      <c r="AF276" s="301" t="n">
        <f aca="false">IF(AF156="-",0,AF156)+IF(AF155="-",0,AF155)</f>
        <v>0</v>
      </c>
      <c r="AG276" s="301" t="n">
        <f aca="false">IF(AG156="-",0,AG156)+IF(AG155="-",0,AG155)</f>
        <v>0</v>
      </c>
      <c r="AH276" s="301" t="n">
        <f aca="false">IF(AH156="-",0,AH156)+IF(AH155="-",0,AH155)</f>
        <v>0</v>
      </c>
      <c r="AI276" s="301" t="n">
        <f aca="false">IF(AI156="-",0,AI156)+IF(AI155="-",0,AI155)</f>
        <v>0</v>
      </c>
      <c r="AJ276" s="301" t="n">
        <f aca="false">IF(AJ156="-",0,AJ156)+IF(AJ155="-",0,AJ155)</f>
        <v>0</v>
      </c>
      <c r="AK276" s="301" t="n">
        <f aca="false">IF(AK156="-",0,AK156)+IF(AK155="-",0,AK155)</f>
        <v>0</v>
      </c>
      <c r="AL276" s="301" t="n">
        <f aca="false">IF(AL156="-",0,AL156)+IF(AL155="-",0,AL155)</f>
        <v>0</v>
      </c>
    </row>
    <row r="277" customFormat="false" ht="15" hidden="false" customHeight="true" outlineLevel="0" collapsed="false">
      <c r="B277" s="301" t="s">
        <v>19</v>
      </c>
      <c r="C277" s="301"/>
      <c r="D277" s="301"/>
      <c r="E277" s="302" t="n">
        <f aca="false">IF(E159="-",0,E159)+IF(E158="-",0,E158)+IF(E157="-",0,E157)</f>
        <v>0</v>
      </c>
      <c r="F277" s="302" t="n">
        <f aca="false">IF(F159="-",0,F159)+IF(F158="-",0,F158)+IF(F157="-",0,F157)</f>
        <v>0</v>
      </c>
      <c r="G277" s="302" t="n">
        <f aca="false">IF(G159="-",0,G159)+IF(G158="-",0,G158)+IF(G157="-",0,G157)</f>
        <v>0</v>
      </c>
      <c r="H277" s="302" t="n">
        <f aca="false">IF(H159="-",0,H159)+IF(H158="-",0,H158)+IF(H157="-",0,H157)</f>
        <v>0</v>
      </c>
      <c r="I277" s="302" t="n">
        <f aca="false">IF(I159="-",0,I159)+IF(I158="-",0,I158)+IF(I157="-",0,I157)</f>
        <v>0</v>
      </c>
      <c r="J277" s="302" t="n">
        <f aca="false">IF(J159="-",0,J159)+IF(J158="-",0,J158)+IF(J157="-",0,J157)</f>
        <v>0</v>
      </c>
      <c r="K277" s="302" t="n">
        <f aca="false">IF(K159="-",0,K159)+IF(K158="-",0,K158)+IF(K157="-",0,K157)</f>
        <v>0</v>
      </c>
      <c r="L277" s="302" t="n">
        <f aca="false">IF(L159="-",0,L159)+IF(L158="-",0,L158)+IF(L157="-",0,L157)</f>
        <v>0</v>
      </c>
      <c r="M277" s="302" t="n">
        <f aca="false">IF(M159="-",0,M159)+IF(M158="-",0,M158)+IF(M157="-",0,M157)</f>
        <v>0</v>
      </c>
      <c r="N277" s="302" t="n">
        <f aca="false">IF(N159="-",0,N159)+IF(N158="-",0,N158)+IF(N157="-",0,N157)</f>
        <v>0</v>
      </c>
      <c r="O277" s="302" t="n">
        <f aca="false">IF(O159="-",0,O159)+IF(O158="-",0,O158)+IF(O157="-",0,O157)</f>
        <v>0</v>
      </c>
      <c r="P277" s="302" t="n">
        <f aca="false">IF(P159="-",0,P159)+IF(P158="-",0,P158)+IF(P157="-",0,P157)</f>
        <v>0</v>
      </c>
      <c r="Q277" s="302" t="n">
        <f aca="false">IF(Q159="-",0,Q159)+IF(Q158="-",0,Q158)+IF(Q157="-",0,Q157)</f>
        <v>0</v>
      </c>
      <c r="R277" s="302" t="n">
        <f aca="false">IF(R159="-",0,R159)+IF(R158="-",0,R158)+IF(R157="-",0,R157)</f>
        <v>0</v>
      </c>
      <c r="S277" s="302" t="n">
        <f aca="false">IF(S159="-",0,S159)+IF(S158="-",0,S158)+IF(S157="-",0,S157)</f>
        <v>0</v>
      </c>
      <c r="T277" s="302" t="n">
        <f aca="false">IF(T159="-",0,T159)+IF(T158="-",0,T158)+IF(T157="-",0,T157)</f>
        <v>0</v>
      </c>
      <c r="U277" s="302" t="n">
        <f aca="false">IF(U159="-",0,U159)+IF(U158="-",0,U158)+IF(U157="-",0,U157)</f>
        <v>0</v>
      </c>
      <c r="V277" s="302" t="n">
        <f aca="false">IF(V159="-",0,V159)+IF(V158="-",0,V158)+IF(V157="-",0,V157)</f>
        <v>0</v>
      </c>
      <c r="W277" s="302" t="n">
        <f aca="false">IF(W159="-",0,W159)+IF(W158="-",0,W158)+IF(W157="-",0,W157)</f>
        <v>0</v>
      </c>
      <c r="X277" s="302" t="n">
        <f aca="false">IF(X159="-",0,X159)+IF(X158="-",0,X158)+IF(X157="-",0,X157)</f>
        <v>0</v>
      </c>
      <c r="Y277" s="302" t="n">
        <f aca="false">IF(Y159="-",0,Y159)+IF(Y158="-",0,Y158)+IF(Y157="-",0,Y157)</f>
        <v>0</v>
      </c>
      <c r="Z277" s="302" t="n">
        <f aca="false">IF(Z159="-",0,Z159)+IF(Z158="-",0,Z158)+IF(Z157="-",0,Z157)</f>
        <v>0</v>
      </c>
      <c r="AA277" s="302" t="n">
        <f aca="false">IF(AA159="-",0,AA159)+IF(AA158="-",0,AA158)+IF(AA157="-",0,AA157)</f>
        <v>0</v>
      </c>
      <c r="AB277" s="302" t="n">
        <f aca="false">IF(AB159="-",0,AB159)+IF(AB158="-",0,AB158)+IF(AB157="-",0,AB157)</f>
        <v>0</v>
      </c>
      <c r="AC277" s="302" t="n">
        <f aca="false">IF(AC159="-",0,AC159)+IF(AC158="-",0,AC158)+IF(AC157="-",0,AC157)</f>
        <v>0</v>
      </c>
      <c r="AD277" s="302" t="n">
        <f aca="false">IF(AD159="-",0,AD159)+IF(AD158="-",0,AD158)+IF(AD157="-",0,AD157)</f>
        <v>0</v>
      </c>
      <c r="AE277" s="302" t="n">
        <f aca="false">IF(AE159="-",0,AE159)+IF(AE158="-",0,AE158)+IF(AE157="-",0,AE157)</f>
        <v>0</v>
      </c>
      <c r="AF277" s="302" t="n">
        <f aca="false">IF(AF159="-",0,AF159)+IF(AF158="-",0,AF158)+IF(AF157="-",0,AF157)</f>
        <v>0</v>
      </c>
      <c r="AG277" s="302" t="n">
        <f aca="false">IF(AG159="-",0,AG159)+IF(AG158="-",0,AG158)+IF(AG157="-",0,AG157)</f>
        <v>0</v>
      </c>
      <c r="AH277" s="302" t="n">
        <f aca="false">IF(AH159="-",0,AH159)+IF(AH158="-",0,AH158)+IF(AH157="-",0,AH157)</f>
        <v>0</v>
      </c>
      <c r="AI277" s="302" t="n">
        <f aca="false">IF(AI159="-",0,AI159)+IF(AI158="-",0,AI158)+IF(AI157="-",0,AI157)</f>
        <v>0</v>
      </c>
      <c r="AJ277" s="302" t="n">
        <f aca="false">IF(AJ159="-",0,AJ159)+IF(AJ158="-",0,AJ158)+IF(AJ157="-",0,AJ157)</f>
        <v>0</v>
      </c>
      <c r="AK277" s="302" t="n">
        <f aca="false">IF(AK159="-",0,AK159)+IF(AK158="-",0,AK158)+IF(AK157="-",0,AK157)</f>
        <v>0</v>
      </c>
      <c r="AL277" s="302" t="n">
        <f aca="false">IF(AL159="-",0,AL159)+IF(AL158="-",0,AL158)+IF(AL157="-",0,AL157)</f>
        <v>0</v>
      </c>
    </row>
    <row r="278" customFormat="false" ht="15" hidden="false" customHeight="true" outlineLevel="0" collapsed="false">
      <c r="B278" s="301"/>
      <c r="C278" s="301"/>
      <c r="D278" s="301"/>
      <c r="E278" s="303" t="n">
        <f aca="false">SUM(E273:E277)</f>
        <v>0</v>
      </c>
      <c r="F278" s="303" t="n">
        <f aca="false">SUM(F273:F277)</f>
        <v>0</v>
      </c>
      <c r="G278" s="303" t="n">
        <f aca="false">SUM(G273:G277)</f>
        <v>0</v>
      </c>
      <c r="H278" s="303" t="n">
        <f aca="false">SUM(H273:H277)</f>
        <v>0</v>
      </c>
      <c r="I278" s="303" t="n">
        <f aca="false">SUM(I273:I277)</f>
        <v>0</v>
      </c>
      <c r="J278" s="303" t="n">
        <f aca="false">SUM(J273:J277)</f>
        <v>0</v>
      </c>
      <c r="K278" s="303" t="n">
        <f aca="false">SUM(K273:K277)</f>
        <v>0</v>
      </c>
      <c r="L278" s="303" t="n">
        <f aca="false">SUM(L273:L277)</f>
        <v>0</v>
      </c>
      <c r="M278" s="303" t="n">
        <f aca="false">SUM(M273:M277)</f>
        <v>0</v>
      </c>
      <c r="N278" s="303" t="n">
        <f aca="false">SUM(N273:N277)</f>
        <v>0</v>
      </c>
      <c r="O278" s="303" t="n">
        <f aca="false">SUM(O273:O277)</f>
        <v>0</v>
      </c>
      <c r="P278" s="303" t="n">
        <f aca="false">SUM(P273:P277)</f>
        <v>0</v>
      </c>
      <c r="Q278" s="303" t="n">
        <f aca="false">SUM(Q273:Q277)</f>
        <v>0</v>
      </c>
      <c r="R278" s="303" t="n">
        <f aca="false">SUM(R273:R277)</f>
        <v>0</v>
      </c>
      <c r="S278" s="303" t="n">
        <f aca="false">SUM(S273:S277)</f>
        <v>0</v>
      </c>
      <c r="T278" s="303" t="n">
        <f aca="false">SUM(T273:T277)</f>
        <v>0</v>
      </c>
      <c r="U278" s="303" t="n">
        <f aca="false">SUM(U273:U277)</f>
        <v>0</v>
      </c>
      <c r="V278" s="303" t="n">
        <f aca="false">SUM(V273:V277)</f>
        <v>0</v>
      </c>
      <c r="W278" s="303" t="n">
        <f aca="false">SUM(W273:W277)</f>
        <v>0</v>
      </c>
      <c r="X278" s="303" t="n">
        <f aca="false">SUM(X273:X277)</f>
        <v>0</v>
      </c>
      <c r="Y278" s="303" t="n">
        <f aca="false">SUM(Y273:Y277)</f>
        <v>0</v>
      </c>
      <c r="Z278" s="303" t="n">
        <f aca="false">SUM(Z273:Z277)</f>
        <v>0</v>
      </c>
      <c r="AA278" s="303" t="n">
        <f aca="false">SUM(AA273:AA277)</f>
        <v>0</v>
      </c>
      <c r="AB278" s="303" t="n">
        <f aca="false">SUM(AB273:AB277)</f>
        <v>0</v>
      </c>
      <c r="AC278" s="303" t="n">
        <f aca="false">SUM(AC273:AC277)</f>
        <v>0</v>
      </c>
      <c r="AD278" s="303" t="n">
        <f aca="false">SUM(AD273:AD277)</f>
        <v>0</v>
      </c>
      <c r="AE278" s="303" t="n">
        <f aca="false">SUM(AE273:AE277)</f>
        <v>0</v>
      </c>
      <c r="AF278" s="303" t="n">
        <f aca="false">SUM(AF273:AF277)</f>
        <v>0</v>
      </c>
      <c r="AG278" s="303" t="n">
        <f aca="false">SUM(AG273:AG277)</f>
        <v>0</v>
      </c>
      <c r="AH278" s="303" t="n">
        <f aca="false">SUM(AH273:AH277)</f>
        <v>0</v>
      </c>
      <c r="AI278" s="303" t="n">
        <f aca="false">SUM(AI273:AI277)</f>
        <v>0</v>
      </c>
      <c r="AJ278" s="303" t="n">
        <f aca="false">SUM(AJ273:AJ277)</f>
        <v>0</v>
      </c>
      <c r="AK278" s="303" t="n">
        <f aca="false">SUM(AK273:AK277)</f>
        <v>0</v>
      </c>
      <c r="AL278" s="303" t="n">
        <f aca="false">SUM(AL273:AL277)</f>
        <v>0</v>
      </c>
    </row>
    <row r="279" customFormat="false" ht="15" hidden="false" customHeight="true" outlineLevel="0" collapsed="false">
      <c r="B279" s="301" t="s">
        <v>1</v>
      </c>
      <c r="C279" s="301"/>
      <c r="D279" s="301"/>
      <c r="E279" s="304" t="n">
        <f aca="false">IF($E$238="-",0,$E$238)</f>
        <v>0</v>
      </c>
      <c r="F279" s="304" t="n">
        <f aca="false">IF($E$238="-",0,$E$238)</f>
        <v>0</v>
      </c>
      <c r="G279" s="304" t="n">
        <f aca="false">IF($E$238="-",0,$E$238)</f>
        <v>0</v>
      </c>
      <c r="H279" s="304" t="n">
        <f aca="false">IF($E$238="-",0,$E$238)</f>
        <v>0</v>
      </c>
      <c r="I279" s="304" t="n">
        <f aca="false">IF($E$238="-",0,$E$238)</f>
        <v>0</v>
      </c>
      <c r="J279" s="304" t="n">
        <f aca="false">IF($E$238="-",0,$E$238)</f>
        <v>0</v>
      </c>
      <c r="K279" s="304" t="n">
        <f aca="false">IF($E$238="-",0,$E$238)</f>
        <v>0</v>
      </c>
      <c r="L279" s="304" t="n">
        <f aca="false">IF($E$238="-",0,$E$238)</f>
        <v>0</v>
      </c>
      <c r="M279" s="304" t="n">
        <f aca="false">IF($E$238="-",0,$E$238)</f>
        <v>0</v>
      </c>
      <c r="N279" s="304" t="n">
        <f aca="false">IF($E$238="-",0,$E$238)</f>
        <v>0</v>
      </c>
      <c r="O279" s="304" t="n">
        <f aca="false">IF($E$238="-",0,$E$238)</f>
        <v>0</v>
      </c>
      <c r="P279" s="304" t="n">
        <f aca="false">IF($E$238="-",0,$E$238)</f>
        <v>0</v>
      </c>
      <c r="Q279" s="304" t="n">
        <f aca="false">IF($E$238="-",0,$E$238)</f>
        <v>0</v>
      </c>
      <c r="R279" s="304" t="n">
        <f aca="false">IF($E$238="-",0,$E$238)</f>
        <v>0</v>
      </c>
      <c r="S279" s="304" t="n">
        <f aca="false">IF($E$238="-",0,$E$238)</f>
        <v>0</v>
      </c>
      <c r="T279" s="304" t="n">
        <f aca="false">IF($E$238="-",0,$E$238)</f>
        <v>0</v>
      </c>
      <c r="U279" s="304" t="n">
        <f aca="false">IF($E$238="-",0,$E$238)</f>
        <v>0</v>
      </c>
      <c r="V279" s="304" t="n">
        <f aca="false">IF($E$238="-",0,$E$238)</f>
        <v>0</v>
      </c>
      <c r="W279" s="304" t="n">
        <f aca="false">IF($E$238="-",0,$E$238)</f>
        <v>0</v>
      </c>
      <c r="X279" s="304" t="n">
        <f aca="false">IF($E$238="-",0,$E$238)</f>
        <v>0</v>
      </c>
      <c r="Y279" s="304" t="n">
        <f aca="false">IF($E$238="-",0,$E$238)</f>
        <v>0</v>
      </c>
      <c r="Z279" s="304" t="n">
        <f aca="false">IF($E$238="-",0,$E$238)</f>
        <v>0</v>
      </c>
      <c r="AA279" s="304" t="n">
        <f aca="false">IF($E$238="-",0,$E$238)</f>
        <v>0</v>
      </c>
      <c r="AB279" s="304" t="n">
        <f aca="false">IF($E$238="-",0,$E$238)</f>
        <v>0</v>
      </c>
      <c r="AC279" s="304" t="n">
        <f aca="false">IF($E$238="-",0,$E$238)</f>
        <v>0</v>
      </c>
      <c r="AD279" s="304" t="n">
        <f aca="false">IF($E$238="-",0,$E$238)</f>
        <v>0</v>
      </c>
      <c r="AE279" s="304" t="n">
        <f aca="false">IF($E$238="-",0,$E$238)</f>
        <v>0</v>
      </c>
      <c r="AF279" s="304" t="n">
        <f aca="false">IF($E$238="-",0,$E$238)</f>
        <v>0</v>
      </c>
      <c r="AG279" s="304" t="n">
        <f aca="false">IF($E$238="-",0,$E$238)</f>
        <v>0</v>
      </c>
      <c r="AH279" s="304" t="n">
        <f aca="false">IF($E$238="-",0,$E$238)</f>
        <v>0</v>
      </c>
      <c r="AI279" s="304" t="n">
        <f aca="false">IF($E$238="-",0,$E$238)</f>
        <v>0</v>
      </c>
      <c r="AJ279" s="304" t="n">
        <f aca="false">IF($E$238="-",0,$E$238)</f>
        <v>0</v>
      </c>
      <c r="AK279" s="304" t="n">
        <f aca="false">IF($E$238="-",0,$E$238)</f>
        <v>0</v>
      </c>
      <c r="AL279" s="304" t="n">
        <f aca="false">IF($E$238="-",0,$E$238)</f>
        <v>0</v>
      </c>
    </row>
    <row r="280" customFormat="false" ht="15" hidden="false" customHeight="true" outlineLevel="0" collapsed="false">
      <c r="B280" s="301" t="s">
        <v>6</v>
      </c>
      <c r="C280" s="301"/>
      <c r="D280" s="301"/>
      <c r="E280" s="301" t="n">
        <f aca="false">IF(E239="-",0,E239)</f>
        <v>0</v>
      </c>
      <c r="F280" s="301" t="n">
        <f aca="false">IF(F239="-",0,F239)</f>
        <v>0</v>
      </c>
      <c r="G280" s="301" t="n">
        <f aca="false">IF(G239="-",0,G239)</f>
        <v>0</v>
      </c>
      <c r="H280" s="301" t="n">
        <f aca="false">IF(H239="-",0,H239)</f>
        <v>0</v>
      </c>
      <c r="I280" s="301" t="n">
        <f aca="false">IF(I239="-",0,I239)</f>
        <v>0</v>
      </c>
      <c r="J280" s="301" t="n">
        <f aca="false">IF(J239="-",0,J239)</f>
        <v>0</v>
      </c>
      <c r="K280" s="301" t="n">
        <f aca="false">IF(K239="-",0,K239)</f>
        <v>0</v>
      </c>
      <c r="L280" s="301" t="n">
        <f aca="false">IF(L239="-",0,L239)</f>
        <v>0</v>
      </c>
      <c r="M280" s="301" t="n">
        <f aca="false">IF(M239="-",0,M239)</f>
        <v>0</v>
      </c>
      <c r="N280" s="301" t="n">
        <f aca="false">IF(N239="-",0,N239)</f>
        <v>0</v>
      </c>
      <c r="O280" s="301" t="n">
        <f aca="false">IF(O239="-",0,O239)</f>
        <v>0</v>
      </c>
      <c r="P280" s="301" t="n">
        <f aca="false">IF(P239="-",0,P239)</f>
        <v>0</v>
      </c>
      <c r="Q280" s="301" t="n">
        <f aca="false">IF(Q239="-",0,Q239)</f>
        <v>0</v>
      </c>
      <c r="R280" s="301" t="n">
        <f aca="false">IF(R239="-",0,R239)</f>
        <v>0</v>
      </c>
      <c r="S280" s="301" t="n">
        <f aca="false">IF(S239="-",0,S239)</f>
        <v>0</v>
      </c>
      <c r="T280" s="301" t="n">
        <f aca="false">IF(T239="-",0,T239)</f>
        <v>0</v>
      </c>
      <c r="U280" s="301" t="n">
        <f aca="false">IF(U239="-",0,U239)</f>
        <v>0</v>
      </c>
      <c r="V280" s="301" t="n">
        <f aca="false">IF(V239="-",0,V239)</f>
        <v>0</v>
      </c>
      <c r="W280" s="301" t="n">
        <f aca="false">IF(W239="-",0,W239)</f>
        <v>0</v>
      </c>
      <c r="X280" s="301" t="n">
        <f aca="false">IF(X239="-",0,X239)</f>
        <v>0</v>
      </c>
      <c r="Y280" s="301" t="n">
        <f aca="false">IF(Y239="-",0,Y239)</f>
        <v>0</v>
      </c>
      <c r="Z280" s="301" t="n">
        <f aca="false">IF(Z239="-",0,Z239)</f>
        <v>0</v>
      </c>
      <c r="AA280" s="301" t="n">
        <f aca="false">IF(AA239="-",0,AA239)</f>
        <v>0</v>
      </c>
      <c r="AB280" s="301" t="n">
        <f aca="false">IF(AB239="-",0,AB239)</f>
        <v>0</v>
      </c>
      <c r="AC280" s="301" t="n">
        <f aca="false">IF(AC239="-",0,AC239)</f>
        <v>0</v>
      </c>
      <c r="AD280" s="301" t="n">
        <f aca="false">IF(AD239="-",0,AD239)</f>
        <v>0</v>
      </c>
      <c r="AE280" s="301" t="n">
        <f aca="false">IF(AE239="-",0,AE239)</f>
        <v>0</v>
      </c>
      <c r="AF280" s="301" t="n">
        <f aca="false">IF(AF239="-",0,AF239)</f>
        <v>0</v>
      </c>
      <c r="AG280" s="301" t="n">
        <f aca="false">IF(AG239="-",0,AG239)</f>
        <v>0</v>
      </c>
      <c r="AH280" s="301" t="n">
        <f aca="false">IF(AH239="-",0,AH239)</f>
        <v>0</v>
      </c>
      <c r="AI280" s="301" t="n">
        <f aca="false">IF(AI239="-",0,AI239)</f>
        <v>0</v>
      </c>
      <c r="AJ280" s="301" t="n">
        <f aca="false">IF(AJ239="-",0,AJ239)</f>
        <v>0</v>
      </c>
      <c r="AK280" s="301" t="n">
        <f aca="false">IF(AK239="-",0,AK239)</f>
        <v>0</v>
      </c>
      <c r="AL280" s="301" t="n">
        <f aca="false">IF(AL239="-",0,AL239)</f>
        <v>0</v>
      </c>
    </row>
    <row r="281" customFormat="false" ht="15" hidden="false" customHeight="true" outlineLevel="0" collapsed="false">
      <c r="B281" s="301" t="s">
        <v>10</v>
      </c>
      <c r="C281" s="301"/>
      <c r="D281" s="301"/>
      <c r="E281" s="301" t="n">
        <f aca="false">IF(E240="-",0,E240)</f>
        <v>0</v>
      </c>
      <c r="F281" s="301" t="n">
        <f aca="false">IF(F240="-",0,F240)</f>
        <v>0</v>
      </c>
      <c r="G281" s="301" t="n">
        <f aca="false">IF(G240="-",0,G240)</f>
        <v>0</v>
      </c>
      <c r="H281" s="301" t="n">
        <f aca="false">IF(H240="-",0,H240)</f>
        <v>0</v>
      </c>
      <c r="I281" s="301" t="n">
        <f aca="false">IF(I240="-",0,I240)</f>
        <v>0</v>
      </c>
      <c r="J281" s="301" t="n">
        <f aca="false">IF(J240="-",0,J240)</f>
        <v>0</v>
      </c>
      <c r="K281" s="301" t="n">
        <f aca="false">IF(K240="-",0,K240)</f>
        <v>0</v>
      </c>
      <c r="L281" s="301" t="n">
        <f aca="false">IF(L240="-",0,L240)</f>
        <v>0</v>
      </c>
      <c r="M281" s="301" t="n">
        <f aca="false">IF(M240="-",0,M240)</f>
        <v>0</v>
      </c>
      <c r="N281" s="301" t="n">
        <f aca="false">IF(N240="-",0,N240)</f>
        <v>0</v>
      </c>
      <c r="O281" s="301" t="n">
        <f aca="false">IF(O240="-",0,O240)</f>
        <v>0</v>
      </c>
      <c r="P281" s="301" t="n">
        <f aca="false">IF(P240="-",0,P240)</f>
        <v>0</v>
      </c>
      <c r="Q281" s="301" t="n">
        <f aca="false">IF(Q240="-",0,Q240)</f>
        <v>0</v>
      </c>
      <c r="R281" s="301" t="n">
        <f aca="false">IF(R240="-",0,R240)</f>
        <v>0</v>
      </c>
      <c r="S281" s="301" t="n">
        <f aca="false">IF(S240="-",0,S240)</f>
        <v>0</v>
      </c>
      <c r="T281" s="301" t="n">
        <f aca="false">IF(T240="-",0,T240)</f>
        <v>0</v>
      </c>
      <c r="U281" s="301" t="n">
        <f aca="false">IF(U240="-",0,U240)</f>
        <v>0</v>
      </c>
      <c r="V281" s="301" t="n">
        <f aca="false">IF(V240="-",0,V240)</f>
        <v>0</v>
      </c>
      <c r="W281" s="301" t="n">
        <f aca="false">IF(W240="-",0,W240)</f>
        <v>0</v>
      </c>
      <c r="X281" s="301" t="n">
        <f aca="false">IF(X240="-",0,X240)</f>
        <v>0</v>
      </c>
      <c r="Y281" s="301" t="n">
        <f aca="false">IF(Y240="-",0,Y240)</f>
        <v>0</v>
      </c>
      <c r="Z281" s="301" t="n">
        <f aca="false">IF(Z240="-",0,Z240)</f>
        <v>0</v>
      </c>
      <c r="AA281" s="301" t="n">
        <f aca="false">IF(AA240="-",0,AA240)</f>
        <v>0</v>
      </c>
      <c r="AB281" s="301" t="n">
        <f aca="false">IF(AB240="-",0,AB240)</f>
        <v>0</v>
      </c>
      <c r="AC281" s="301" t="n">
        <f aca="false">IF(AC240="-",0,AC240)</f>
        <v>0</v>
      </c>
      <c r="AD281" s="301" t="n">
        <f aca="false">IF(AD240="-",0,AD240)</f>
        <v>0</v>
      </c>
      <c r="AE281" s="301" t="n">
        <f aca="false">IF(AE240="-",0,AE240)</f>
        <v>0</v>
      </c>
      <c r="AF281" s="301" t="n">
        <f aca="false">IF(AF240="-",0,AF240)</f>
        <v>0</v>
      </c>
      <c r="AG281" s="301" t="n">
        <f aca="false">IF(AG240="-",0,AG240)</f>
        <v>0</v>
      </c>
      <c r="AH281" s="301" t="n">
        <f aca="false">IF(AH240="-",0,AH240)</f>
        <v>0</v>
      </c>
      <c r="AI281" s="301" t="n">
        <f aca="false">IF(AI240="-",0,AI240)</f>
        <v>0</v>
      </c>
      <c r="AJ281" s="301" t="n">
        <f aca="false">IF(AJ240="-",0,AJ240)</f>
        <v>0</v>
      </c>
      <c r="AK281" s="301" t="n">
        <f aca="false">IF(AK240="-",0,AK240)</f>
        <v>0</v>
      </c>
      <c r="AL281" s="301" t="n">
        <f aca="false">IF(AL240="-",0,AL240)</f>
        <v>0</v>
      </c>
    </row>
    <row r="282" customFormat="false" ht="15" hidden="false" customHeight="true" outlineLevel="0" collapsed="false">
      <c r="B282" s="301" t="s">
        <v>14</v>
      </c>
      <c r="C282" s="301"/>
      <c r="D282" s="301"/>
      <c r="E282" s="301" t="n">
        <f aca="false">IF(E241="-",0,E241)+IF(E242="-",0,E242)</f>
        <v>0</v>
      </c>
      <c r="F282" s="301" t="n">
        <f aca="false">IF(F241="-",0,F241)+IF(F242="-",0,F242)</f>
        <v>0</v>
      </c>
      <c r="G282" s="301" t="n">
        <f aca="false">IF(G241="-",0,G241)+IF(G242="-",0,G242)</f>
        <v>0</v>
      </c>
      <c r="H282" s="301" t="n">
        <f aca="false">IF(H241="-",0,H241)+IF(H242="-",0,H242)</f>
        <v>0</v>
      </c>
      <c r="I282" s="301" t="n">
        <f aca="false">IF(I241="-",0,I241)+IF(I242="-",0,I242)</f>
        <v>0</v>
      </c>
      <c r="J282" s="301" t="n">
        <f aca="false">IF(J241="-",0,J241)+IF(J242="-",0,J242)</f>
        <v>0</v>
      </c>
      <c r="K282" s="301" t="n">
        <f aca="false">IF(K241="-",0,K241)+IF(K242="-",0,K242)</f>
        <v>0</v>
      </c>
      <c r="L282" s="301" t="n">
        <f aca="false">IF(L241="-",0,L241)+IF(L242="-",0,L242)</f>
        <v>0</v>
      </c>
      <c r="M282" s="301" t="n">
        <f aca="false">IF(M241="-",0,M241)+IF(M242="-",0,M242)</f>
        <v>0</v>
      </c>
      <c r="N282" s="301" t="n">
        <f aca="false">IF(N241="-",0,N241)+IF(N242="-",0,N242)</f>
        <v>0</v>
      </c>
      <c r="O282" s="301" t="n">
        <f aca="false">IF(O241="-",0,O241)+IF(O242="-",0,O242)</f>
        <v>0</v>
      </c>
      <c r="P282" s="301" t="n">
        <f aca="false">IF(P241="-",0,P241)+IF(P242="-",0,P242)</f>
        <v>0</v>
      </c>
      <c r="Q282" s="301" t="n">
        <f aca="false">IF(Q241="-",0,Q241)+IF(Q242="-",0,Q242)</f>
        <v>0</v>
      </c>
      <c r="R282" s="301" t="n">
        <f aca="false">IF(R241="-",0,R241)+IF(R242="-",0,R242)</f>
        <v>0</v>
      </c>
      <c r="S282" s="301" t="n">
        <f aca="false">IF(S241="-",0,S241)+IF(S242="-",0,S242)</f>
        <v>0</v>
      </c>
      <c r="T282" s="301" t="n">
        <f aca="false">IF(T241="-",0,T241)+IF(T242="-",0,T242)</f>
        <v>0</v>
      </c>
      <c r="U282" s="301" t="n">
        <f aca="false">IF(U241="-",0,U241)+IF(U242="-",0,U242)</f>
        <v>0</v>
      </c>
      <c r="V282" s="301" t="n">
        <f aca="false">IF(V241="-",0,V241)+IF(V242="-",0,V242)</f>
        <v>0</v>
      </c>
      <c r="W282" s="301" t="n">
        <f aca="false">IF(W241="-",0,W241)+IF(W242="-",0,W242)</f>
        <v>0</v>
      </c>
      <c r="X282" s="301" t="n">
        <f aca="false">IF(X241="-",0,X241)+IF(X242="-",0,X242)</f>
        <v>0</v>
      </c>
      <c r="Y282" s="301" t="n">
        <f aca="false">IF(Y241="-",0,Y241)+IF(Y242="-",0,Y242)</f>
        <v>0</v>
      </c>
      <c r="Z282" s="301" t="n">
        <f aca="false">IF(Z241="-",0,Z241)+IF(Z242="-",0,Z242)</f>
        <v>0</v>
      </c>
      <c r="AA282" s="301" t="n">
        <f aca="false">IF(AA241="-",0,AA241)+IF(AA242="-",0,AA242)</f>
        <v>0</v>
      </c>
      <c r="AB282" s="301" t="n">
        <f aca="false">IF(AB241="-",0,AB241)+IF(AB242="-",0,AB242)</f>
        <v>0</v>
      </c>
      <c r="AC282" s="301" t="n">
        <f aca="false">IF(AC241="-",0,AC241)+IF(AC242="-",0,AC242)</f>
        <v>0</v>
      </c>
      <c r="AD282" s="301" t="n">
        <f aca="false">IF(AD241="-",0,AD241)+IF(AD242="-",0,AD242)</f>
        <v>0</v>
      </c>
      <c r="AE282" s="301" t="n">
        <f aca="false">IF(AE241="-",0,AE241)+IF(AE242="-",0,AE242)</f>
        <v>0</v>
      </c>
      <c r="AF282" s="301" t="n">
        <f aca="false">IF(AF241="-",0,AF241)+IF(AF242="-",0,AF242)</f>
        <v>0</v>
      </c>
      <c r="AG282" s="301" t="n">
        <f aca="false">IF(AG241="-",0,AG241)+IF(AG242="-",0,AG242)</f>
        <v>0</v>
      </c>
      <c r="AH282" s="301" t="n">
        <f aca="false">IF(AH241="-",0,AH241)+IF(AH242="-",0,AH242)</f>
        <v>0</v>
      </c>
      <c r="AI282" s="301" t="n">
        <f aca="false">IF(AI241="-",0,AI241)+IF(AI242="-",0,AI242)</f>
        <v>0</v>
      </c>
      <c r="AJ282" s="301" t="n">
        <f aca="false">IF(AJ241="-",0,AJ241)+IF(AJ242="-",0,AJ242)</f>
        <v>0</v>
      </c>
      <c r="AK282" s="301" t="n">
        <f aca="false">IF(AK241="-",0,AK241)+IF(AK242="-",0,AK242)</f>
        <v>0</v>
      </c>
      <c r="AL282" s="301" t="n">
        <f aca="false">IF(AL241="-",0,AL241)+IF(AL242="-",0,AL242)</f>
        <v>0</v>
      </c>
    </row>
    <row r="283" customFormat="false" ht="15" hidden="false" customHeight="true" outlineLevel="0" collapsed="false">
      <c r="B283" s="301" t="s">
        <v>19</v>
      </c>
      <c r="C283" s="301"/>
      <c r="D283" s="301"/>
      <c r="E283" s="302" t="n">
        <f aca="false">IF(E245="-",0,E245)+IF(E244="-",0,E244)+IF(E243="-",0,E243)</f>
        <v>0</v>
      </c>
      <c r="F283" s="302" t="n">
        <f aca="false">IF(F245="-",0,F245)+IF(F244="-",0,F244)+IF(F243="-",0,F243)</f>
        <v>0</v>
      </c>
      <c r="G283" s="302" t="n">
        <f aca="false">IF(G245="-",0,G245)+IF(G244="-",0,G244)+IF(G243="-",0,G243)</f>
        <v>0</v>
      </c>
      <c r="H283" s="302" t="n">
        <f aca="false">IF(H245="-",0,H245)+IF(H244="-",0,H244)+IF(H243="-",0,H243)</f>
        <v>0</v>
      </c>
      <c r="I283" s="302" t="n">
        <f aca="false">IF(I245="-",0,I245)+IF(I244="-",0,I244)+IF(I243="-",0,I243)</f>
        <v>0</v>
      </c>
      <c r="J283" s="302" t="n">
        <f aca="false">IF(J245="-",0,J245)+IF(J244="-",0,J244)+IF(J243="-",0,J243)</f>
        <v>0</v>
      </c>
      <c r="K283" s="302" t="n">
        <f aca="false">IF(K245="-",0,K245)+IF(K244="-",0,K244)+IF(K243="-",0,K243)</f>
        <v>0</v>
      </c>
      <c r="L283" s="302" t="n">
        <f aca="false">IF(L245="-",0,L245)+IF(L244="-",0,L244)+IF(L243="-",0,L243)</f>
        <v>0</v>
      </c>
      <c r="M283" s="302" t="n">
        <f aca="false">IF(M245="-",0,M245)+IF(M244="-",0,M244)+IF(M243="-",0,M243)</f>
        <v>0</v>
      </c>
      <c r="N283" s="302" t="n">
        <f aca="false">IF(N245="-",0,N245)+IF(N244="-",0,N244)+IF(N243="-",0,N243)</f>
        <v>0</v>
      </c>
      <c r="O283" s="302" t="n">
        <f aca="false">IF(O245="-",0,O245)+IF(O244="-",0,O244)+IF(O243="-",0,O243)</f>
        <v>0</v>
      </c>
      <c r="P283" s="302" t="n">
        <f aca="false">IF(P245="-",0,P245)+IF(P244="-",0,P244)+IF(P243="-",0,P243)</f>
        <v>0</v>
      </c>
      <c r="Q283" s="302" t="n">
        <f aca="false">IF(Q245="-",0,Q245)+IF(Q244="-",0,Q244)+IF(Q243="-",0,Q243)</f>
        <v>0</v>
      </c>
      <c r="R283" s="302" t="n">
        <f aca="false">IF(R245="-",0,R245)+IF(R244="-",0,R244)+IF(R243="-",0,R243)</f>
        <v>0</v>
      </c>
      <c r="S283" s="302" t="n">
        <f aca="false">IF(S245="-",0,S245)+IF(S244="-",0,S244)+IF(S243="-",0,S243)</f>
        <v>0</v>
      </c>
      <c r="T283" s="302" t="n">
        <f aca="false">IF(T245="-",0,T245)+IF(T244="-",0,T244)+IF(T243="-",0,T243)</f>
        <v>0</v>
      </c>
      <c r="U283" s="302" t="n">
        <f aca="false">IF(U245="-",0,U245)+IF(U244="-",0,U244)+IF(U243="-",0,U243)</f>
        <v>0</v>
      </c>
      <c r="V283" s="302" t="n">
        <f aca="false">IF(V245="-",0,V245)+IF(V244="-",0,V244)+IF(V243="-",0,V243)</f>
        <v>0</v>
      </c>
      <c r="W283" s="302" t="n">
        <f aca="false">IF(W245="-",0,W245)+IF(W244="-",0,W244)+IF(W243="-",0,W243)</f>
        <v>0</v>
      </c>
      <c r="X283" s="302" t="n">
        <f aca="false">IF(X245="-",0,X245)+IF(X244="-",0,X244)+IF(X243="-",0,X243)</f>
        <v>0</v>
      </c>
      <c r="Y283" s="302" t="n">
        <f aca="false">IF(Y245="-",0,Y245)+IF(Y244="-",0,Y244)+IF(Y243="-",0,Y243)</f>
        <v>0</v>
      </c>
      <c r="Z283" s="302" t="n">
        <f aca="false">IF(Z245="-",0,Z245)+IF(Z244="-",0,Z244)+IF(Z243="-",0,Z243)</f>
        <v>0</v>
      </c>
      <c r="AA283" s="302" t="n">
        <f aca="false">IF(AA245="-",0,AA245)+IF(AA244="-",0,AA244)+IF(AA243="-",0,AA243)</f>
        <v>0</v>
      </c>
      <c r="AB283" s="302" t="n">
        <f aca="false">IF(AB245="-",0,AB245)+IF(AB244="-",0,AB244)+IF(AB243="-",0,AB243)</f>
        <v>0</v>
      </c>
      <c r="AC283" s="302" t="n">
        <f aca="false">IF(AC245="-",0,AC245)+IF(AC244="-",0,AC244)+IF(AC243="-",0,AC243)</f>
        <v>0</v>
      </c>
      <c r="AD283" s="302" t="n">
        <f aca="false">IF(AD245="-",0,AD245)+IF(AD244="-",0,AD244)+IF(AD243="-",0,AD243)</f>
        <v>0</v>
      </c>
      <c r="AE283" s="302" t="n">
        <f aca="false">IF(AE245="-",0,AE245)+IF(AE244="-",0,AE244)+IF(AE243="-",0,AE243)</f>
        <v>0</v>
      </c>
      <c r="AF283" s="302" t="n">
        <f aca="false">IF(AF245="-",0,AF245)+IF(AF244="-",0,AF244)+IF(AF243="-",0,AF243)</f>
        <v>0</v>
      </c>
      <c r="AG283" s="302" t="n">
        <f aca="false">IF(AG245="-",0,AG245)+IF(AG244="-",0,AG244)+IF(AG243="-",0,AG243)</f>
        <v>0</v>
      </c>
      <c r="AH283" s="302" t="n">
        <f aca="false">IF(AH245="-",0,AH245)+IF(AH244="-",0,AH244)+IF(AH243="-",0,AH243)</f>
        <v>0</v>
      </c>
      <c r="AI283" s="302" t="n">
        <f aca="false">IF(AI245="-",0,AI245)+IF(AI244="-",0,AI244)+IF(AI243="-",0,AI243)</f>
        <v>0</v>
      </c>
      <c r="AJ283" s="302" t="n">
        <f aca="false">IF(AJ245="-",0,AJ245)+IF(AJ244="-",0,AJ244)+IF(AJ243="-",0,AJ243)</f>
        <v>0</v>
      </c>
      <c r="AK283" s="302" t="n">
        <f aca="false">IF(AK245="-",0,AK245)+IF(AK244="-",0,AK244)+IF(AK243="-",0,AK243)</f>
        <v>0</v>
      </c>
      <c r="AL283" s="302" t="n">
        <f aca="false">IF(AL245="-",0,AL245)+IF(AL244="-",0,AL244)+IF(AL243="-",0,AL243)</f>
        <v>0</v>
      </c>
    </row>
    <row r="284" customFormat="false" ht="15" hidden="false" customHeight="true" outlineLevel="0" collapsed="false">
      <c r="B284" s="301"/>
      <c r="C284" s="301"/>
      <c r="D284" s="301"/>
      <c r="E284" s="303" t="n">
        <f aca="false">SUM(E279:E283)</f>
        <v>0</v>
      </c>
      <c r="F284" s="303" t="n">
        <f aca="false">SUM(F279:F283)</f>
        <v>0</v>
      </c>
      <c r="G284" s="303" t="n">
        <f aca="false">SUM(G279:G283)</f>
        <v>0</v>
      </c>
      <c r="H284" s="303" t="n">
        <f aca="false">SUM(H279:H283)</f>
        <v>0</v>
      </c>
      <c r="I284" s="303" t="n">
        <f aca="false">SUM(I279:I283)</f>
        <v>0</v>
      </c>
      <c r="J284" s="303" t="n">
        <f aca="false">SUM(J279:J283)</f>
        <v>0</v>
      </c>
      <c r="K284" s="303" t="n">
        <f aca="false">SUM(K279:K283)</f>
        <v>0</v>
      </c>
      <c r="L284" s="303" t="n">
        <f aca="false">SUM(L279:L283)</f>
        <v>0</v>
      </c>
      <c r="M284" s="303" t="n">
        <f aca="false">SUM(M279:M283)</f>
        <v>0</v>
      </c>
      <c r="N284" s="303" t="n">
        <f aca="false">SUM(N279:N283)</f>
        <v>0</v>
      </c>
      <c r="O284" s="303" t="n">
        <f aca="false">SUM(O279:O283)</f>
        <v>0</v>
      </c>
      <c r="P284" s="303" t="n">
        <f aca="false">SUM(P279:P283)</f>
        <v>0</v>
      </c>
      <c r="Q284" s="303" t="n">
        <f aca="false">SUM(Q279:Q283)</f>
        <v>0</v>
      </c>
      <c r="R284" s="303" t="n">
        <f aca="false">SUM(R279:R283)</f>
        <v>0</v>
      </c>
      <c r="S284" s="303" t="n">
        <f aca="false">SUM(S279:S283)</f>
        <v>0</v>
      </c>
      <c r="T284" s="303" t="n">
        <f aca="false">SUM(T279:T283)</f>
        <v>0</v>
      </c>
      <c r="U284" s="303" t="n">
        <f aca="false">SUM(U279:U283)</f>
        <v>0</v>
      </c>
      <c r="V284" s="303" t="n">
        <f aca="false">SUM(V279:V283)</f>
        <v>0</v>
      </c>
      <c r="W284" s="303" t="n">
        <f aca="false">SUM(W279:W283)</f>
        <v>0</v>
      </c>
      <c r="X284" s="303" t="n">
        <f aca="false">SUM(X279:X283)</f>
        <v>0</v>
      </c>
      <c r="Y284" s="303" t="n">
        <f aca="false">SUM(Y279:Y283)</f>
        <v>0</v>
      </c>
      <c r="Z284" s="303" t="n">
        <f aca="false">SUM(Z279:Z283)</f>
        <v>0</v>
      </c>
      <c r="AA284" s="303" t="n">
        <f aca="false">SUM(AA279:AA283)</f>
        <v>0</v>
      </c>
      <c r="AB284" s="303" t="n">
        <f aca="false">SUM(AB279:AB283)</f>
        <v>0</v>
      </c>
      <c r="AC284" s="303" t="n">
        <f aca="false">SUM(AC279:AC283)</f>
        <v>0</v>
      </c>
      <c r="AD284" s="303" t="n">
        <f aca="false">SUM(AD279:AD283)</f>
        <v>0</v>
      </c>
      <c r="AE284" s="303" t="n">
        <f aca="false">SUM(AE279:AE283)</f>
        <v>0</v>
      </c>
      <c r="AF284" s="303" t="n">
        <f aca="false">SUM(AF279:AF283)</f>
        <v>0</v>
      </c>
      <c r="AG284" s="303" t="n">
        <f aca="false">SUM(AG279:AG283)</f>
        <v>0</v>
      </c>
      <c r="AH284" s="303" t="n">
        <f aca="false">SUM(AH279:AH283)</f>
        <v>0</v>
      </c>
      <c r="AI284" s="303" t="n">
        <f aca="false">SUM(AI279:AI283)</f>
        <v>0</v>
      </c>
      <c r="AJ284" s="303" t="n">
        <f aca="false">SUM(AJ279:AJ283)</f>
        <v>0</v>
      </c>
      <c r="AK284" s="303" t="n">
        <f aca="false">SUM(AK279:AK283)</f>
        <v>0</v>
      </c>
      <c r="AL284" s="303" t="n">
        <f aca="false">SUM(AL279:AL283)</f>
        <v>0</v>
      </c>
    </row>
    <row r="285" customFormat="false" ht="15" hidden="false" customHeight="true" outlineLevel="0" collapsed="false"/>
    <row r="286" customFormat="false" ht="15" hidden="false" customHeight="true" outlineLevel="0" collapsed="false"/>
    <row r="287" customFormat="false" ht="15" hidden="false" customHeight="true" outlineLevel="0" collapsed="false"/>
    <row r="288" customFormat="false" ht="15" hidden="false" customHeight="true" outlineLevel="0" collapsed="false"/>
    <row r="289" customFormat="false" ht="15" hidden="false" customHeight="true" outlineLevel="0" collapsed="false"/>
    <row r="290" customFormat="false" ht="15" hidden="false" customHeight="true" outlineLevel="0" collapsed="false"/>
  </sheetData>
  <sheetProtection sheet="true" objects="true" scenarios="true" selectLockedCells="true"/>
  <mergeCells count="235">
    <mergeCell ref="E5:G5"/>
    <mergeCell ref="H5:O5"/>
    <mergeCell ref="Z5:AF5"/>
    <mergeCell ref="AG5:AH5"/>
    <mergeCell ref="AI5:AJ5"/>
    <mergeCell ref="FO5:FQ5"/>
    <mergeCell ref="FR5:FY5"/>
    <mergeCell ref="GJ5:GP5"/>
    <mergeCell ref="GQ5:GR5"/>
    <mergeCell ref="B6:B8"/>
    <mergeCell ref="E6:G6"/>
    <mergeCell ref="U6:X6"/>
    <mergeCell ref="Z6:AF6"/>
    <mergeCell ref="AG6:AH6"/>
    <mergeCell ref="AI6:AJ6"/>
    <mergeCell ref="FO6:FQ6"/>
    <mergeCell ref="GJ6:GP6"/>
    <mergeCell ref="GQ6:GR6"/>
    <mergeCell ref="GS6:GT6"/>
    <mergeCell ref="E7:G7"/>
    <mergeCell ref="H7:I7"/>
    <mergeCell ref="U7:X7"/>
    <mergeCell ref="Z7:AF7"/>
    <mergeCell ref="AG7:AH7"/>
    <mergeCell ref="AI7:AJ7"/>
    <mergeCell ref="FO7:FQ7"/>
    <mergeCell ref="FR7:FS7"/>
    <mergeCell ref="GJ7:GP7"/>
    <mergeCell ref="GQ7:GR7"/>
    <mergeCell ref="GS7:GT7"/>
    <mergeCell ref="E8:G8"/>
    <mergeCell ref="H8:I8"/>
    <mergeCell ref="Z8:AF8"/>
    <mergeCell ref="AG8:AH8"/>
    <mergeCell ref="AI8:AJ8"/>
    <mergeCell ref="FO8:FQ8"/>
    <mergeCell ref="FR8:FS8"/>
    <mergeCell ref="GJ8:GP8"/>
    <mergeCell ref="GQ8:GR8"/>
    <mergeCell ref="GS8:GT8"/>
    <mergeCell ref="B9:B10"/>
    <mergeCell ref="E9:G9"/>
    <mergeCell ref="H9:M9"/>
    <mergeCell ref="O9:P9"/>
    <mergeCell ref="Z9:AF9"/>
    <mergeCell ref="AG9:AH9"/>
    <mergeCell ref="AI9:AJ9"/>
    <mergeCell ref="FO9:FQ9"/>
    <mergeCell ref="FR9:FW9"/>
    <mergeCell ref="FY9:FZ9"/>
    <mergeCell ref="GJ9:GP9"/>
    <mergeCell ref="GQ9:GR9"/>
    <mergeCell ref="GS9:GT9"/>
    <mergeCell ref="Z10:AF10"/>
    <mergeCell ref="AG10:AH10"/>
    <mergeCell ref="AI10:AJ10"/>
    <mergeCell ref="GJ10:GP10"/>
    <mergeCell ref="GQ10:GR10"/>
    <mergeCell ref="GS10:GT10"/>
    <mergeCell ref="AG11:AH11"/>
    <mergeCell ref="AI11:AJ11"/>
    <mergeCell ref="GQ11:GR11"/>
    <mergeCell ref="GS11:GT11"/>
    <mergeCell ref="A12:A13"/>
    <mergeCell ref="B12:B13"/>
    <mergeCell ref="C12:C13"/>
    <mergeCell ref="D12:D13"/>
    <mergeCell ref="E12:F12"/>
    <mergeCell ref="G12:J12"/>
    <mergeCell ref="K12:K13"/>
    <mergeCell ref="L12:L13"/>
    <mergeCell ref="M12:M13"/>
    <mergeCell ref="N12:N13"/>
    <mergeCell ref="O12:V12"/>
    <mergeCell ref="W12:AD12"/>
    <mergeCell ref="AE12:AL12"/>
    <mergeCell ref="AM12:AM13"/>
    <mergeCell ref="AN12:AN13"/>
    <mergeCell ref="AO12:AO13"/>
    <mergeCell ref="AP12:AQ12"/>
    <mergeCell ref="AR12:AU12"/>
    <mergeCell ref="AV12:AV13"/>
    <mergeCell ref="AW12:AW13"/>
    <mergeCell ref="AX12:AX13"/>
    <mergeCell ref="AY12:AY13"/>
    <mergeCell ref="AZ12:BG12"/>
    <mergeCell ref="BH12:BO12"/>
    <mergeCell ref="BP12:BW12"/>
    <mergeCell ref="BX12:CB12"/>
    <mergeCell ref="CC12:CD12"/>
    <mergeCell ref="FK12:FK13"/>
    <mergeCell ref="FL12:FL13"/>
    <mergeCell ref="FM12:FM13"/>
    <mergeCell ref="FN12:FN13"/>
    <mergeCell ref="FO12:FP12"/>
    <mergeCell ref="FQ12:FT12"/>
    <mergeCell ref="FU12:FU13"/>
    <mergeCell ref="FV12:FV13"/>
    <mergeCell ref="FW12:FW13"/>
    <mergeCell ref="FX12:FX13"/>
    <mergeCell ref="FY12:GF12"/>
    <mergeCell ref="GG12:GN12"/>
    <mergeCell ref="GO12:GV12"/>
    <mergeCell ref="GW12:GW13"/>
    <mergeCell ref="GX12:GX13"/>
    <mergeCell ref="GY12:GY13"/>
    <mergeCell ref="GZ12:HA12"/>
    <mergeCell ref="HB12:HE12"/>
    <mergeCell ref="HF12:HF13"/>
    <mergeCell ref="HG12:HG13"/>
    <mergeCell ref="HH12:HH13"/>
    <mergeCell ref="HI12:HI13"/>
    <mergeCell ref="HJ12:HQ12"/>
    <mergeCell ref="HR12:HY12"/>
    <mergeCell ref="HZ12:IG12"/>
    <mergeCell ref="E90:G90"/>
    <mergeCell ref="H90:O90"/>
    <mergeCell ref="Z90:AF90"/>
    <mergeCell ref="AG90:AH90"/>
    <mergeCell ref="B91:B93"/>
    <mergeCell ref="E91:G91"/>
    <mergeCell ref="U91:X91"/>
    <mergeCell ref="Z91:AF91"/>
    <mergeCell ref="AG91:AH91"/>
    <mergeCell ref="AI91:AJ91"/>
    <mergeCell ref="E92:G92"/>
    <mergeCell ref="H92:I92"/>
    <mergeCell ref="U92:X92"/>
    <mergeCell ref="Z92:AF92"/>
    <mergeCell ref="AG92:AH92"/>
    <mergeCell ref="AI92:AJ92"/>
    <mergeCell ref="E93:G93"/>
    <mergeCell ref="H93:I93"/>
    <mergeCell ref="Z93:AF93"/>
    <mergeCell ref="AG93:AH93"/>
    <mergeCell ref="AI93:AJ93"/>
    <mergeCell ref="B94:B95"/>
    <mergeCell ref="E94:G94"/>
    <mergeCell ref="H94:M94"/>
    <mergeCell ref="O94:P94"/>
    <mergeCell ref="Z94:AF94"/>
    <mergeCell ref="AG94:AH94"/>
    <mergeCell ref="AI94:AJ94"/>
    <mergeCell ref="Z95:AF95"/>
    <mergeCell ref="AG95:AH95"/>
    <mergeCell ref="AI95:AJ95"/>
    <mergeCell ref="AG96:AH96"/>
    <mergeCell ref="AI96:AJ96"/>
    <mergeCell ref="A97:A98"/>
    <mergeCell ref="B97:B98"/>
    <mergeCell ref="C97:C98"/>
    <mergeCell ref="D97:D98"/>
    <mergeCell ref="E97:F97"/>
    <mergeCell ref="G97:J97"/>
    <mergeCell ref="K97:K98"/>
    <mergeCell ref="L97:L98"/>
    <mergeCell ref="M97:M98"/>
    <mergeCell ref="N97:N98"/>
    <mergeCell ref="O97:V97"/>
    <mergeCell ref="W97:AD97"/>
    <mergeCell ref="AE97:AL97"/>
    <mergeCell ref="AM97:AM98"/>
    <mergeCell ref="AN97:AN98"/>
    <mergeCell ref="AO97:AO98"/>
    <mergeCell ref="AP97:AQ97"/>
    <mergeCell ref="AR97:AU97"/>
    <mergeCell ref="AV97:AV98"/>
    <mergeCell ref="AW97:AW98"/>
    <mergeCell ref="AX97:AX98"/>
    <mergeCell ref="AY97:AY98"/>
    <mergeCell ref="AZ97:BG97"/>
    <mergeCell ref="BH97:BO97"/>
    <mergeCell ref="BP97:BW97"/>
    <mergeCell ref="BX97:CB97"/>
    <mergeCell ref="CC97:CD97"/>
    <mergeCell ref="E176:G176"/>
    <mergeCell ref="H176:O176"/>
    <mergeCell ref="Z176:AF176"/>
    <mergeCell ref="AG176:AH176"/>
    <mergeCell ref="B177:B179"/>
    <mergeCell ref="E177:G177"/>
    <mergeCell ref="U177:X177"/>
    <mergeCell ref="Z177:AF177"/>
    <mergeCell ref="AG177:AH177"/>
    <mergeCell ref="AI177:AJ177"/>
    <mergeCell ref="E178:G178"/>
    <mergeCell ref="H178:I178"/>
    <mergeCell ref="U178:X178"/>
    <mergeCell ref="Z178:AF178"/>
    <mergeCell ref="AG178:AH178"/>
    <mergeCell ref="AI178:AJ178"/>
    <mergeCell ref="E179:G179"/>
    <mergeCell ref="H179:I179"/>
    <mergeCell ref="Z179:AF179"/>
    <mergeCell ref="AG179:AH179"/>
    <mergeCell ref="AI179:AJ179"/>
    <mergeCell ref="B180:B181"/>
    <mergeCell ref="E180:G180"/>
    <mergeCell ref="H180:M180"/>
    <mergeCell ref="O180:P180"/>
    <mergeCell ref="Z180:AF180"/>
    <mergeCell ref="AG180:AH180"/>
    <mergeCell ref="AI180:AJ180"/>
    <mergeCell ref="Z181:AF181"/>
    <mergeCell ref="AG181:AH181"/>
    <mergeCell ref="AI181:AJ181"/>
    <mergeCell ref="AG182:AH182"/>
    <mergeCell ref="AI182:AJ182"/>
    <mergeCell ref="A183:A184"/>
    <mergeCell ref="B183:B184"/>
    <mergeCell ref="C183:C184"/>
    <mergeCell ref="D183:D184"/>
    <mergeCell ref="E183:F183"/>
    <mergeCell ref="G183:J183"/>
    <mergeCell ref="K183:K184"/>
    <mergeCell ref="L183:L184"/>
    <mergeCell ref="M183:M184"/>
    <mergeCell ref="N183:N184"/>
    <mergeCell ref="O183:V183"/>
    <mergeCell ref="W183:AD183"/>
    <mergeCell ref="AE183:AL183"/>
    <mergeCell ref="AM183:AM184"/>
    <mergeCell ref="AN183:AN184"/>
    <mergeCell ref="AO183:AO184"/>
    <mergeCell ref="AP183:AQ183"/>
    <mergeCell ref="AR183:AU183"/>
    <mergeCell ref="AV183:AV184"/>
    <mergeCell ref="AW183:AW184"/>
    <mergeCell ref="AX183:AX184"/>
    <mergeCell ref="AY183:AY184"/>
    <mergeCell ref="AZ183:BG183"/>
    <mergeCell ref="BH183:BO183"/>
    <mergeCell ref="BP183:BW183"/>
    <mergeCell ref="BX183:CB183"/>
    <mergeCell ref="CC183:CD18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44"/>
  <sheetViews>
    <sheetView showFormulas="false" showGridLines="false" showRowColHeaders="true" showZeros="true" rightToLeft="false" tabSelected="false" showOutlineSymbols="true" defaultGridColor="true" view="normal" topLeftCell="A46" colorId="64" zoomScale="100" zoomScaleNormal="100" zoomScalePageLayoutView="100" workbookViewId="0">
      <selection pane="topLeft" activeCell="B44" activeCellId="1" sqref="A1 B44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1" min="1" style="0" width="3.88"/>
    <col collapsed="false" customWidth="true" hidden="false" outlineLevel="0" max="2" min="2" style="0" width="32.88"/>
    <col collapsed="false" customWidth="true" hidden="false" outlineLevel="0" max="32" min="3" style="0" width="4.33"/>
  </cols>
  <sheetData>
    <row r="1" customFormat="false" ht="19.7" hidden="false" customHeight="false" outlineLevel="0" collapsed="false">
      <c r="A1" s="374" t="s">
        <v>536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4"/>
      <c r="R1" s="374"/>
      <c r="S1" s="374"/>
      <c r="T1" s="374"/>
      <c r="U1" s="374"/>
      <c r="V1" s="374"/>
      <c r="W1" s="374"/>
      <c r="X1" s="374"/>
      <c r="Y1" s="374"/>
      <c r="Z1" s="374"/>
      <c r="AA1" s="374"/>
      <c r="AB1" s="374"/>
      <c r="AC1" s="374"/>
      <c r="AD1" s="374"/>
      <c r="AE1" s="374"/>
      <c r="AF1" s="374"/>
    </row>
    <row r="2" customFormat="false" ht="13.8" hidden="false" customHeight="false" outlineLevel="0" collapsed="false">
      <c r="A2" s="375"/>
      <c r="B2" s="375" t="str">
        <f aca="false">'ප්‍රතිඵල සාරාංශය'!C2</f>
        <v>කලාපය</v>
      </c>
      <c r="C2" s="375" t="s">
        <v>18</v>
      </c>
      <c r="D2" s="376" t="str">
        <f aca="false">'ප්‍රතිඵල සාරාංශය'!E2</f>
        <v>මීගමුව</v>
      </c>
      <c r="E2" s="376"/>
      <c r="F2" s="376"/>
      <c r="G2" s="376"/>
      <c r="H2" s="376"/>
      <c r="I2" s="376"/>
      <c r="J2" s="375"/>
      <c r="K2" s="375"/>
      <c r="L2" s="375"/>
      <c r="M2" s="375"/>
      <c r="N2" s="375"/>
      <c r="O2" s="375"/>
      <c r="P2" s="375"/>
      <c r="Q2" s="375"/>
      <c r="R2" s="375"/>
      <c r="S2" s="375"/>
      <c r="T2" s="375"/>
      <c r="U2" s="375"/>
      <c r="V2" s="375"/>
      <c r="W2" s="375"/>
      <c r="X2" s="375"/>
      <c r="Y2" s="375"/>
      <c r="Z2" s="375"/>
      <c r="AA2" s="375"/>
      <c r="AB2" s="375"/>
      <c r="AC2" s="375"/>
      <c r="AD2" s="375"/>
      <c r="AE2" s="375"/>
      <c r="AF2" s="375"/>
    </row>
    <row r="3" customFormat="false" ht="13.8" hidden="false" customHeight="false" outlineLevel="0" collapsed="false">
      <c r="A3" s="375"/>
      <c r="B3" s="375" t="str">
        <f aca="false">'ප්‍රතිඵල සාරාංශය'!C3</f>
        <v>කොට්ඨාසය</v>
      </c>
      <c r="C3" s="375" t="s">
        <v>18</v>
      </c>
      <c r="D3" s="376" t="str">
        <f aca="false">'ප්‍රතිඵල සාරාංශය'!E3</f>
        <v/>
      </c>
      <c r="E3" s="376"/>
      <c r="F3" s="376"/>
      <c r="G3" s="376"/>
      <c r="H3" s="376"/>
      <c r="I3" s="376"/>
      <c r="J3" s="375"/>
      <c r="K3" s="375"/>
      <c r="L3" s="375"/>
      <c r="M3" s="375"/>
      <c r="N3" s="375"/>
      <c r="O3" s="375"/>
      <c r="P3" s="375"/>
      <c r="Q3" s="375"/>
      <c r="R3" s="375"/>
      <c r="S3" s="375"/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</row>
    <row r="4" customFormat="false" ht="13.8" hidden="false" customHeight="false" outlineLevel="0" collapsed="false">
      <c r="A4" s="375"/>
      <c r="B4" s="375" t="str">
        <f aca="false">'ප්‍රතිඵල සාරාංශය'!C4</f>
        <v>පාසල</v>
      </c>
      <c r="C4" s="375" t="s">
        <v>18</v>
      </c>
      <c r="D4" s="376" t="e">
        <f aca="false">'ප්‍රතිඵල සාරාංශය'!E4</f>
        <v>#N/A</v>
      </c>
      <c r="E4" s="376"/>
      <c r="F4" s="376"/>
      <c r="G4" s="376"/>
      <c r="H4" s="376"/>
      <c r="I4" s="376"/>
      <c r="J4" s="375"/>
      <c r="K4" s="375"/>
      <c r="L4" s="375"/>
      <c r="M4" s="375"/>
      <c r="N4" s="375"/>
      <c r="O4" s="375"/>
      <c r="P4" s="375"/>
      <c r="Q4" s="375"/>
      <c r="R4" s="375"/>
      <c r="S4" s="375"/>
      <c r="T4" s="375"/>
      <c r="U4" s="375"/>
      <c r="V4" s="375"/>
      <c r="W4" s="375"/>
      <c r="X4" s="375"/>
      <c r="Y4" s="375"/>
      <c r="Z4" s="375"/>
      <c r="AA4" s="375"/>
      <c r="AB4" s="375"/>
      <c r="AC4" s="375"/>
      <c r="AD4" s="375"/>
      <c r="AE4" s="375"/>
      <c r="AF4" s="375"/>
    </row>
    <row r="5" customFormat="false" ht="13.8" hidden="false" customHeight="false" outlineLevel="0" collapsed="false">
      <c r="A5" s="375"/>
      <c r="B5" s="375" t="str">
        <f aca="false">'ප්‍රතිඵල සාරාංශය'!C5</f>
        <v>ශ්‍රේණිය</v>
      </c>
      <c r="C5" s="375" t="s">
        <v>18</v>
      </c>
      <c r="D5" s="376" t="n">
        <f aca="false">'ප්‍රතිඵල සාරාංශය'!E5</f>
        <v>11</v>
      </c>
      <c r="E5" s="376"/>
      <c r="F5" s="376"/>
      <c r="G5" s="376"/>
      <c r="H5" s="376"/>
      <c r="I5" s="376"/>
      <c r="J5" s="375"/>
      <c r="K5" s="375"/>
      <c r="L5" s="375"/>
      <c r="M5" s="375"/>
      <c r="N5" s="375"/>
      <c r="O5" s="375"/>
      <c r="P5" s="375"/>
      <c r="Q5" s="375"/>
      <c r="R5" s="375"/>
      <c r="S5" s="375"/>
      <c r="T5" s="375"/>
      <c r="U5" s="375"/>
      <c r="V5" s="375"/>
      <c r="W5" s="375"/>
      <c r="X5" s="375"/>
      <c r="Y5" s="375"/>
      <c r="Z5" s="375"/>
      <c r="AA5" s="375"/>
      <c r="AB5" s="375"/>
      <c r="AC5" s="375"/>
      <c r="AD5" s="375"/>
      <c r="AE5" s="375"/>
      <c r="AF5" s="375"/>
    </row>
    <row r="6" customFormat="false" ht="13.8" hidden="false" customHeight="false" outlineLevel="0" collapsed="false">
      <c r="A6" s="375"/>
      <c r="B6" s="375"/>
      <c r="C6" s="375"/>
      <c r="D6" s="375"/>
      <c r="E6" s="375"/>
      <c r="F6" s="375"/>
      <c r="G6" s="375"/>
      <c r="H6" s="375"/>
      <c r="I6" s="375"/>
      <c r="J6" s="375"/>
      <c r="K6" s="375"/>
      <c r="L6" s="375"/>
      <c r="M6" s="375"/>
      <c r="N6" s="375"/>
      <c r="O6" s="375"/>
      <c r="P6" s="375"/>
      <c r="Q6" s="375"/>
      <c r="R6" s="375"/>
      <c r="S6" s="375"/>
      <c r="T6" s="375"/>
      <c r="U6" s="375"/>
      <c r="V6" s="375"/>
      <c r="W6" s="375"/>
      <c r="X6" s="375"/>
      <c r="Y6" s="375"/>
      <c r="Z6" s="375"/>
      <c r="AA6" s="375"/>
      <c r="AB6" s="375"/>
      <c r="AC6" s="375"/>
      <c r="AD6" s="375"/>
      <c r="AE6" s="375"/>
      <c r="AF6" s="375"/>
    </row>
    <row r="7" customFormat="false" ht="14.25" hidden="false" customHeight="true" outlineLevel="0" collapsed="false">
      <c r="A7" s="377" t="s">
        <v>537</v>
      </c>
      <c r="B7" s="377"/>
      <c r="C7" s="378" t="s">
        <v>4</v>
      </c>
      <c r="D7" s="378"/>
      <c r="E7" s="378"/>
      <c r="F7" s="378"/>
      <c r="G7" s="378"/>
      <c r="H7" s="378"/>
      <c r="I7" s="378"/>
      <c r="J7" s="378"/>
      <c r="K7" s="378"/>
      <c r="L7" s="378"/>
      <c r="M7" s="379" t="s">
        <v>114</v>
      </c>
      <c r="N7" s="379"/>
      <c r="O7" s="379"/>
      <c r="P7" s="379"/>
      <c r="Q7" s="379"/>
      <c r="R7" s="379"/>
      <c r="S7" s="379"/>
      <c r="T7" s="379"/>
      <c r="U7" s="379"/>
      <c r="V7" s="379"/>
      <c r="W7" s="380" t="s">
        <v>153</v>
      </c>
      <c r="X7" s="380"/>
      <c r="Y7" s="380"/>
      <c r="Z7" s="380"/>
      <c r="AA7" s="380"/>
      <c r="AB7" s="380"/>
      <c r="AC7" s="380"/>
      <c r="AD7" s="380"/>
      <c r="AE7" s="380"/>
      <c r="AF7" s="380"/>
    </row>
    <row r="8" customFormat="false" ht="14.25" hidden="false" customHeight="true" outlineLevel="0" collapsed="false">
      <c r="A8" s="377"/>
      <c r="B8" s="377"/>
      <c r="C8" s="381" t="s">
        <v>1</v>
      </c>
      <c r="D8" s="381"/>
      <c r="E8" s="382" t="s">
        <v>6</v>
      </c>
      <c r="F8" s="382"/>
      <c r="G8" s="382" t="s">
        <v>10</v>
      </c>
      <c r="H8" s="382"/>
      <c r="I8" s="382" t="s">
        <v>14</v>
      </c>
      <c r="J8" s="382"/>
      <c r="K8" s="383" t="s">
        <v>19</v>
      </c>
      <c r="L8" s="383"/>
      <c r="M8" s="384" t="s">
        <v>1</v>
      </c>
      <c r="N8" s="384"/>
      <c r="O8" s="385" t="s">
        <v>6</v>
      </c>
      <c r="P8" s="385"/>
      <c r="Q8" s="385" t="s">
        <v>10</v>
      </c>
      <c r="R8" s="385"/>
      <c r="S8" s="385" t="s">
        <v>14</v>
      </c>
      <c r="T8" s="385"/>
      <c r="U8" s="386" t="s">
        <v>19</v>
      </c>
      <c r="V8" s="386"/>
      <c r="W8" s="387" t="s">
        <v>1</v>
      </c>
      <c r="X8" s="387"/>
      <c r="Y8" s="388" t="s">
        <v>6</v>
      </c>
      <c r="Z8" s="388"/>
      <c r="AA8" s="388" t="s">
        <v>10</v>
      </c>
      <c r="AB8" s="388"/>
      <c r="AC8" s="388" t="s">
        <v>14</v>
      </c>
      <c r="AD8" s="388"/>
      <c r="AE8" s="389" t="s">
        <v>19</v>
      </c>
      <c r="AF8" s="389"/>
    </row>
    <row r="9" customFormat="false" ht="14.25" hidden="false" customHeight="true" outlineLevel="0" collapsed="false">
      <c r="A9" s="377"/>
      <c r="B9" s="377"/>
      <c r="C9" s="390" t="s">
        <v>2</v>
      </c>
      <c r="D9" s="382" t="s">
        <v>538</v>
      </c>
      <c r="E9" s="391" t="s">
        <v>2</v>
      </c>
      <c r="F9" s="382" t="s">
        <v>538</v>
      </c>
      <c r="G9" s="391" t="s">
        <v>2</v>
      </c>
      <c r="H9" s="382" t="s">
        <v>538</v>
      </c>
      <c r="I9" s="391" t="s">
        <v>2</v>
      </c>
      <c r="J9" s="382" t="s">
        <v>538</v>
      </c>
      <c r="K9" s="391" t="s">
        <v>2</v>
      </c>
      <c r="L9" s="383" t="s">
        <v>538</v>
      </c>
      <c r="M9" s="392" t="s">
        <v>2</v>
      </c>
      <c r="N9" s="385" t="s">
        <v>538</v>
      </c>
      <c r="O9" s="393" t="s">
        <v>2</v>
      </c>
      <c r="P9" s="385" t="s">
        <v>538</v>
      </c>
      <c r="Q9" s="393" t="s">
        <v>2</v>
      </c>
      <c r="R9" s="385" t="s">
        <v>538</v>
      </c>
      <c r="S9" s="393" t="s">
        <v>2</v>
      </c>
      <c r="T9" s="385" t="s">
        <v>538</v>
      </c>
      <c r="U9" s="393" t="s">
        <v>2</v>
      </c>
      <c r="V9" s="386" t="s">
        <v>538</v>
      </c>
      <c r="W9" s="394" t="s">
        <v>2</v>
      </c>
      <c r="X9" s="388" t="s">
        <v>538</v>
      </c>
      <c r="Y9" s="395" t="s">
        <v>2</v>
      </c>
      <c r="Z9" s="388" t="s">
        <v>538</v>
      </c>
      <c r="AA9" s="395" t="s">
        <v>2</v>
      </c>
      <c r="AB9" s="388" t="s">
        <v>538</v>
      </c>
      <c r="AC9" s="395" t="s">
        <v>2</v>
      </c>
      <c r="AD9" s="388" t="s">
        <v>538</v>
      </c>
      <c r="AE9" s="395" t="s">
        <v>2</v>
      </c>
      <c r="AF9" s="389" t="s">
        <v>538</v>
      </c>
    </row>
    <row r="10" customFormat="false" ht="14.25" hidden="false" customHeight="true" outlineLevel="0" collapsed="false">
      <c r="A10" s="377"/>
      <c r="B10" s="377"/>
      <c r="C10" s="390"/>
      <c r="D10" s="382"/>
      <c r="E10" s="391"/>
      <c r="F10" s="382"/>
      <c r="G10" s="391"/>
      <c r="H10" s="382"/>
      <c r="I10" s="391"/>
      <c r="J10" s="382"/>
      <c r="K10" s="391"/>
      <c r="L10" s="383"/>
      <c r="M10" s="392"/>
      <c r="N10" s="385"/>
      <c r="O10" s="393"/>
      <c r="P10" s="385"/>
      <c r="Q10" s="393"/>
      <c r="R10" s="385"/>
      <c r="S10" s="393"/>
      <c r="T10" s="385"/>
      <c r="U10" s="393"/>
      <c r="V10" s="386"/>
      <c r="W10" s="394"/>
      <c r="X10" s="388"/>
      <c r="Y10" s="395"/>
      <c r="Z10" s="388"/>
      <c r="AA10" s="395"/>
      <c r="AB10" s="388"/>
      <c r="AC10" s="395"/>
      <c r="AD10" s="388"/>
      <c r="AE10" s="395"/>
      <c r="AF10" s="389"/>
    </row>
    <row r="11" customFormat="false" ht="13.8" hidden="false" customHeight="false" outlineLevel="0" collapsed="false">
      <c r="A11" s="396" t="s">
        <v>29</v>
      </c>
      <c r="B11" s="397" t="str">
        <f aca="false">'විෂය තොරතුරු'!M13</f>
        <v>සිංහල භාෂාව හා සාහිත්‍යය</v>
      </c>
      <c r="C11" s="398" t="n">
        <f aca="false">A!$E$267+B!$E$267+C!$E$267+D!$E$267+E!$E$267+F!$E$267+G!$E$267+H!$E$267</f>
        <v>0</v>
      </c>
      <c r="D11" s="399" t="n">
        <f aca="false">IFERROR((C11/(A!$E$272+B!$E$272+C!$E$272+D!$E$272+E!$E$272+F!$E$272+G!$E$272+H!$E$272))*100,0)</f>
        <v>0</v>
      </c>
      <c r="E11" s="399" t="n">
        <f aca="false">A!$E$268+B!$E$268+C!$E$268+D!$E$268+E!$E$268+F!$E$268+G!$E$268+H!$E$268</f>
        <v>1</v>
      </c>
      <c r="F11" s="399" t="n">
        <f aca="false">IFERROR((E11/(A!$E$272+B!$E$272+C!$E$272+D!$E$272+E!$E$272+F!$E$272+G!$E$272+H!$E$272))*100,0)</f>
        <v>5.55555555555556</v>
      </c>
      <c r="G11" s="399" t="n">
        <f aca="false">A!$E$269+B!$E$269+C!$E$269+D!$E$269+E!$E$269+F!$E$269+G!$E$269+H!$E$269</f>
        <v>5</v>
      </c>
      <c r="H11" s="399" t="n">
        <f aca="false">IFERROR((G11/(A!$E$272+B!$E$272+C!$E$272+D!$E$272+E!$E$272+F!$E$272+G!$E$272+H!$E$272))*100,0)</f>
        <v>27.7777777777778</v>
      </c>
      <c r="I11" s="399" t="n">
        <f aca="false">A!$E$270+B!$E$270+C!$E$270+D!$E$270+E!$E$270+F!$E$270+G!$E$270+H!$E$270</f>
        <v>6</v>
      </c>
      <c r="J11" s="399" t="n">
        <f aca="false">IFERROR((I11/(A!$E$272+B!$E$272+C!$E$272+D!$E$272+E!$E$272+F!$E$272+G!$E$272+H!$E$272))*100,0)</f>
        <v>33.3333333333333</v>
      </c>
      <c r="K11" s="399" t="n">
        <f aca="false">A!$E$271+B!$E$271+C!$E$271+D!$E$271+E!$E$271+F!$E$271+G!$E$271+H!$E$271</f>
        <v>6</v>
      </c>
      <c r="L11" s="400" t="n">
        <f aca="false">IFERROR((K11/(A!$E$272+B!$E$272+C!$E$272+D!$E$272+E!$E$272+F!$E$272+G!$E$272+H!$E$272))*100,0)</f>
        <v>33.3333333333333</v>
      </c>
      <c r="M11" s="401" t="n">
        <f aca="false">A!$E$273+B!$E$273+C!$E$273+D!$E$273+E!$E$273+F!$E$273+G!$E$273+H!$E$273</f>
        <v>0</v>
      </c>
      <c r="N11" s="402" t="n">
        <f aca="false">IFERROR((M11/(A!$E$278+B!$E$278+C!$E$278+D!$E$278+E!$E$278+F!$E$278+G!$E$278+H!$E$278))*100,0)</f>
        <v>0</v>
      </c>
      <c r="O11" s="402" t="n">
        <f aca="false">A!$E$274+B!$E$274+C!$E$274+D!$E$274+E!$E$274+F!$E$274+G!$E$274+H!$E$274</f>
        <v>3</v>
      </c>
      <c r="P11" s="402" t="n">
        <f aca="false">IFERROR((O11/(A!$E$278+B!$E$278+C!$E$278+D!$E$278+E!$E$278+F!$E$278+G!$E$278+H!$E$278))*100,0)</f>
        <v>8.33333333333333</v>
      </c>
      <c r="Q11" s="402" t="n">
        <f aca="false">A!$E$275+B!$E$275+C!$E$275+D!$E$275+E!$E$275+F!$E$275+G!$E$275+H!$E$275</f>
        <v>7</v>
      </c>
      <c r="R11" s="402" t="n">
        <f aca="false">IFERROR((Q11/(A!$E$278+B!$E$278+C!$E$278+D!$E$278+E!$E$278+F!$E$278+G!$E$278+H!$E$278))*100,0)</f>
        <v>19.4444444444444</v>
      </c>
      <c r="S11" s="402" t="n">
        <f aca="false">A!$E$276+B!$E$276+C!$E$276+D!$E$276+E!$E$276+F!$E$276+G!$E$276+H!$E$276</f>
        <v>15</v>
      </c>
      <c r="T11" s="402" t="n">
        <f aca="false">IFERROR((S11/(A!$E$278+B!$E$278+C!$E$278+D!$E$278+E!$E$278+F!$E$278+G!$E$278+H!$E$278))*100,0)</f>
        <v>41.6666666666667</v>
      </c>
      <c r="U11" s="402" t="n">
        <f aca="false">A!$E$277+B!$E$277+C!$E$277+D!$E$277+E!$E$277+F!$E$277+G!$E$277+H!$E$277</f>
        <v>11</v>
      </c>
      <c r="V11" s="403" t="n">
        <f aca="false">IFERROR((U11/(A!$E$278+B!$E$278+C!$E$278+D!$E$278+E!$E$278+F!$E$278+F!$E$278+G!$E$278+H!$E$278))*100,0)</f>
        <v>30.5555555555556</v>
      </c>
      <c r="W11" s="404" t="n">
        <f aca="false">A!$E$279+B!$E$279+C!$E$279+D!$E$279+E!$E$279+F!$E$279+G!$E$279+H!$E$279</f>
        <v>0</v>
      </c>
      <c r="X11" s="405" t="n">
        <f aca="false">IFERROR((W11/(A!$E$284+B!$E$284+C!$E$284+D!$E$284+E!$E$284+F!$E$284+G!$E$284+H!$E$284))*100,0)</f>
        <v>0</v>
      </c>
      <c r="Y11" s="405" t="n">
        <f aca="false">A!$E$280+B!$E$280+C!$E$280+D!$E$280+E!$E$280+F!$E$280+G!$E$280+H!$E$280</f>
        <v>0</v>
      </c>
      <c r="Z11" s="405" t="n">
        <f aca="false">IFERROR((Y11/(A!$E$284+B!$E$284+C!$E$284+D!$E$284+E!$E$284+F!$E$284+G!$E$284+H!$E$284))*100,0)</f>
        <v>0</v>
      </c>
      <c r="AA11" s="405" t="n">
        <f aca="false">A!$E$281+B!$E$281+C!$E$281+D!$E$281+E!$E$281+F!$E$281+G!$E$281+H!$E$281</f>
        <v>0</v>
      </c>
      <c r="AB11" s="405" t="n">
        <f aca="false">IFERROR((AA11/(A!$E$284+B!$E$284+C!$E$284+D!$E$284+E!$E$284+F!$E$284+G!$E$284+H!$E$284))*100,0)</f>
        <v>0</v>
      </c>
      <c r="AC11" s="405" t="n">
        <f aca="false">A!$E$282+B!$E$282+C!$E$282+D!$E$282+E!$E$282+F!$E$282+G!$E$282+H!$E$282</f>
        <v>0</v>
      </c>
      <c r="AD11" s="405" t="n">
        <f aca="false">IFERROR((AC11/(A!$E$284+B!$E$284+C!$E$284+D!$E$284+E!$E$284+F!$E$284+G!$E$284+H!$E$284))*100,0)</f>
        <v>0</v>
      </c>
      <c r="AE11" s="405" t="n">
        <f aca="false">A!$E$283+B!$E$283+C!$E$283+D!$E$283+E!$E$283+F!$E$283+G!$E$283+H!$E$283</f>
        <v>0</v>
      </c>
      <c r="AF11" s="406" t="n">
        <f aca="false">IFERROR((AE11/(A!$E$284+B!$E$284+C!$E$284+D!$E$284+E!$E$284+F!$E$284+G!$E$284+H!$E$284))*100,0)</f>
        <v>0</v>
      </c>
    </row>
    <row r="12" customFormat="false" ht="13.8" hidden="false" customHeight="false" outlineLevel="0" collapsed="false">
      <c r="A12" s="396"/>
      <c r="B12" s="397" t="str">
        <f aca="false">'විෂය තොරතුරු'!N13</f>
        <v/>
      </c>
      <c r="C12" s="398" t="n">
        <f aca="false">A!$F$267+B!$F$267+C!$F$267+D!$F$267+E!$F$267+F!$F$267+G!$F$267+H!$F$267</f>
        <v>0</v>
      </c>
      <c r="D12" s="399" t="n">
        <f aca="false">IFERROR((C12/(A!$F$272+B!$F$272+C!$F$272+D!$F$272+E!$F$272+F!$F$272+G!$F$272+H!$F$272))*100,0)</f>
        <v>0</v>
      </c>
      <c r="E12" s="399" t="n">
        <f aca="false">A!$F$268+B!$F$268+C!$F$268+D!$F$268+E!$F$268+F!$F$268+G!$F$268+H!$F$268</f>
        <v>0</v>
      </c>
      <c r="F12" s="399" t="n">
        <f aca="false">IFERROR((E12/(A!$F$272+B!$F$272+C!$F$272+D!$F$272+E!$F$272+F!$F$272+G!$F$272+H!$F$272))*100,0)</f>
        <v>0</v>
      </c>
      <c r="G12" s="399" t="n">
        <f aca="false">A!$F$269+B!$F$269+C!$F$269+D!$F$269+E!$F$269+F!$F$269+G!$F$269+H!$F$269</f>
        <v>0</v>
      </c>
      <c r="H12" s="399" t="n">
        <f aca="false">IFERROR((G12/(A!$F$272+B!$F$272+C!$F$272+D!$F$272+E!$F$272+F!$F$272+G!$F$272+H!$F$272))*100,0)</f>
        <v>0</v>
      </c>
      <c r="I12" s="399" t="n">
        <f aca="false">A!$F$270+B!$F$270+C!$F$270+D!$F$270+E!$F$270+F!$F$270+G!$F$270+H!$F$270</f>
        <v>0</v>
      </c>
      <c r="J12" s="399" t="n">
        <f aca="false">IFERROR((I12/(A!$F$272+B!$F$272+C!$F$272+D!$F$272+E!$F$272+F!$F$272+G!$F$272+H!$F$272))*100,0)</f>
        <v>0</v>
      </c>
      <c r="K12" s="399" t="n">
        <f aca="false">A!$F$271+B!$F$271+C!$F$271+D!$F$271+E!$F$271+F!$F$271+G!$F$271+H!$F$271</f>
        <v>0</v>
      </c>
      <c r="L12" s="400" t="n">
        <f aca="false">IFERROR((K12/(A!$F$272+B!$F$272+C!$F$272+D!$F$272+E!$F$272+F!$F$272+G!$F$272+H!$F$272))*100,0)</f>
        <v>0</v>
      </c>
      <c r="M12" s="401" t="n">
        <f aca="false">A!$F$273+B!$F$273+C!$F$273+D!$F$273+E!$F$273+F!$F$273+G!$F$273+H!$F$273</f>
        <v>0</v>
      </c>
      <c r="N12" s="402" t="n">
        <f aca="false">IFERROR((M12/(A!$F$278+B!$F$278+C!$F$278+D!$F$278+E!$F$278+F!$F$278+G!$F$278+H!$F$278))*100,0)</f>
        <v>0</v>
      </c>
      <c r="O12" s="402" t="n">
        <f aca="false">A!$F$274+B!$F$274+C!$F$274+D!$F$274+E!$F$274+F!$F$274+G!$F$274+H!$F$274</f>
        <v>0</v>
      </c>
      <c r="P12" s="402" t="n">
        <f aca="false">IFERROR((O12/(A!$F$278+B!$F$278+C!$F$278+D!$F$278+E!$F$278+F!$F$278+G!$F$278+H!$F$278))*100,0)</f>
        <v>0</v>
      </c>
      <c r="Q12" s="402" t="n">
        <f aca="false">A!$F$275+B!$F$275+C!$F$275+D!$F$275+E!$F$275+F!$F$275+G!$F$275+H!$F$275</f>
        <v>0</v>
      </c>
      <c r="R12" s="402" t="n">
        <f aca="false">IFERROR((Q12/(A!$F$278+B!$F$278+C!$F$278+D!$F$278+E!$F$278+F!$F$278+G!$F$278+H!$F$278))*100,0)</f>
        <v>0</v>
      </c>
      <c r="S12" s="402" t="n">
        <f aca="false">A!$F$276+B!$F$276+C!$F$276+D!$F$276+E!$F$276+F!$F$276+G!$F$276+H!$F$276</f>
        <v>0</v>
      </c>
      <c r="T12" s="402" t="n">
        <f aca="false">IFERROR((S12/(A!$F$278+B!$F$278+C!$F$278+D!$F$278+E!$F$278+F!$F$278+G!$F$278+H!$F$278))*100,0)</f>
        <v>0</v>
      </c>
      <c r="U12" s="402" t="n">
        <f aca="false">A!$F$277+B!$F$277+C!$F$277+D!$F$277+E!$F$277+F!$F$277+G!$F$277+H!$F$277</f>
        <v>0</v>
      </c>
      <c r="V12" s="403" t="n">
        <f aca="false">IFERROR((U12/(A!$F$278+B!$F$278+C!$F$278+D!$F$278+E!$F$278+F!$F$278+F!$F$278+G!$F$278+H!$F$278))*100,0)</f>
        <v>0</v>
      </c>
      <c r="W12" s="404" t="n">
        <f aca="false">A!$F$279+B!$F$279+C!$F$279+D!$F$279+E!$F$279+F!$F$279+G!$F$279+H!$F$279</f>
        <v>0</v>
      </c>
      <c r="X12" s="405" t="n">
        <f aca="false">IFERROR((W12/(A!$F$284+B!$F$284+C!$F$284+D!$F$284+E!$F$284+F!$F$284+G!$F$284+H!$F$284))*100,0)</f>
        <v>0</v>
      </c>
      <c r="Y12" s="405" t="n">
        <f aca="false">A!$F$280+B!$F$280+C!$F$280+D!$F$280+E!$F$280+F!$F$280+G!$F$280+H!$F$280</f>
        <v>0</v>
      </c>
      <c r="Z12" s="405" t="n">
        <f aca="false">IFERROR((Y12/(A!$F$284+B!$F$284+C!$F$284+D!$F$284+E!$F$284+F!$F$284+G!$F$284+H!$F$284))*100,0)</f>
        <v>0</v>
      </c>
      <c r="AA12" s="405" t="n">
        <f aca="false">A!$F$281+B!$F$281+C!$F$281+D!$F$281+E!$F$281+F!$F$281+G!$F$281+H!$F$281</f>
        <v>0</v>
      </c>
      <c r="AB12" s="405" t="n">
        <f aca="false">IFERROR((AA12/(A!$F$284+B!$F$284+C!$F$284+D!$F$284+E!$F$284+F!$F$284+G!$F$284+H!$F$284))*100,0)</f>
        <v>0</v>
      </c>
      <c r="AC12" s="405" t="n">
        <f aca="false">A!$F$282+B!$F$282+C!$F$282+D!$F$282+E!$F$282+F!$F$282+G!$F$282+H!$F$282</f>
        <v>0</v>
      </c>
      <c r="AD12" s="405" t="n">
        <f aca="false">IFERROR((AC12/(A!$F$284+B!$F$284+C!$F$284+D!$F$284+E!$F$284+F!$F$284+G!$F$284+H!$F$284))*100,0)</f>
        <v>0</v>
      </c>
      <c r="AE12" s="405" t="n">
        <f aca="false">A!$F$283+B!$F$283+C!$F$283+D!$F$283+E!$F$283+F!$F$283+G!$F$283+H!$F$283</f>
        <v>0</v>
      </c>
      <c r="AF12" s="406" t="n">
        <f aca="false">IFERROR((AE12/(A!$F$284+B!$F$284+C!$F$284+D!$F$284+E!$F$284+F!$F$284+G!$F$284+H!$F$284))*100,0)</f>
        <v>0</v>
      </c>
    </row>
    <row r="13" customFormat="false" ht="13.8" hidden="false" customHeight="false" outlineLevel="0" collapsed="false">
      <c r="A13" s="396" t="s">
        <v>30</v>
      </c>
      <c r="B13" s="397" t="str">
        <f aca="false">'විෂය තොරතුරු'!O13</f>
        <v>බුද්ධ ධර්මය</v>
      </c>
      <c r="C13" s="398" t="n">
        <f aca="false">A!$G$267+B!$G$267+C!$G$267+D!$G$267+E!$G$267+F!$G$267+G!$G$267+H!$G$267</f>
        <v>3</v>
      </c>
      <c r="D13" s="399" t="n">
        <f aca="false">IFERROR((C13/(A!$G$272+B!$G$272+C!$G$272+D!$G$272+E!$G$272+F!$G$272+G!$G$272+H!$G$272))*100,0)</f>
        <v>16.6666666666667</v>
      </c>
      <c r="E13" s="399" t="n">
        <f aca="false">A!$G$268+B!$G$268+C!$G$268+D!$G$268+E!$G$268+F!$G$268+G!$G$268+H!$G$268</f>
        <v>3</v>
      </c>
      <c r="F13" s="399" t="n">
        <f aca="false">IFERROR((E13/(A!$G$272+B!$G$272+C!$G$272+D!$G$272+E!$G$272+F!$G$272+G!$G$272+H!$G$272))*100,0)</f>
        <v>16.6666666666667</v>
      </c>
      <c r="G13" s="399" t="n">
        <f aca="false">A!$G$269+B!$G$269+C!$G$269+D!$G$269+E!$G$269+F!$G$269+G!$G$269+H!$G$269</f>
        <v>1</v>
      </c>
      <c r="H13" s="399" t="n">
        <f aca="false">IFERROR((G13/(A!$G$272+B!$G$272+C!$G$272+D!$G$272+E!$G$272+F!$G$272+G!$G$272+H!$G$272))*100,0)</f>
        <v>5.55555555555556</v>
      </c>
      <c r="I13" s="399" t="n">
        <f aca="false">A!$G$270+B!$G$270+C!$G$270+D!$G$270+E!$G$270+F!$G$270+G!$G$270+H!$G$270</f>
        <v>6</v>
      </c>
      <c r="J13" s="399" t="n">
        <f aca="false">IFERROR((I13/(A!$G$272+B!$G$272+C!$G$272+D!$G$272+E!$G$272+F!$G$272+G!$G$272+H!$G$272))*100,0)</f>
        <v>33.3333333333333</v>
      </c>
      <c r="K13" s="399" t="n">
        <f aca="false">A!$G$271+B!$G$271+C!$G$271+D!$G$271+E!$G$271+F!$G$271+G!$G$271+H!$G$271</f>
        <v>5</v>
      </c>
      <c r="L13" s="400" t="n">
        <f aca="false">IFERROR((K13/(A!$G$272+B!$G$272+C!$G$272+D!$G$272+E!$G$272+F!$G$272+G!$G$272+H!$G$272))*100,0)</f>
        <v>27.7777777777778</v>
      </c>
      <c r="M13" s="401" t="n">
        <f aca="false">A!$G$273+B!$G$273+C!$G$273+D!$G$273+E!$G$273+F!$G$273+G!$G$273+H!$G$273</f>
        <v>0</v>
      </c>
      <c r="N13" s="402" t="n">
        <f aca="false">IFERROR((M13/(A!$G$278+B!$G$278+C!$G$278+D!$G$278+E!$G$278+F!$G$278+G!$G$278+H!$G$278))*100,0)</f>
        <v>0</v>
      </c>
      <c r="O13" s="402" t="n">
        <f aca="false">A!$G$274+B!$G$274+C!$G$274+D!$G$274+E!$G$274+F!$G$274+G!$G$274+H!$G$274</f>
        <v>0</v>
      </c>
      <c r="P13" s="402" t="n">
        <f aca="false">IFERROR((O13/(A!$G$278+B!$G$278+C!$G$278+D!$G$278+E!$G$278+F!$G$278+G!$G$278+H!$G$278))*100,0)</f>
        <v>0</v>
      </c>
      <c r="Q13" s="402" t="n">
        <f aca="false">A!$G$275+B!$G$275+C!$G$275+D!$G$275+E!$G$275+F!$G$275+G!$G$275+H!$G$275</f>
        <v>0</v>
      </c>
      <c r="R13" s="402" t="n">
        <f aca="false">IFERROR((Q13/(A!$G$278+B!$G$278+C!$G$278+D!$G$278+E!$G$278+F!$G$278+G!$G$278+H!$G$278))*100,0)</f>
        <v>0</v>
      </c>
      <c r="S13" s="402" t="n">
        <f aca="false">A!$G$276+B!$G$276+C!$G$276+D!$G$276+E!$G$276+F!$G$276+G!$G$276+H!$G$276</f>
        <v>0</v>
      </c>
      <c r="T13" s="402" t="n">
        <f aca="false">IFERROR((S13/(A!$G$278+B!$G$278+C!$G$278+D!$G$278+E!$G$278+F!$G$278+G!$G$278+H!$G$278))*100,0)</f>
        <v>0</v>
      </c>
      <c r="U13" s="402" t="n">
        <f aca="false">A!$G$277+B!$G$277+C!$G$277+D!$G$277+E!$G$277+F!$G$277+G!$G$277+H!$G$277</f>
        <v>0</v>
      </c>
      <c r="V13" s="403" t="n">
        <f aca="false">IFERROR((U13/(A!$G$278+B!$G$278+C!$G$278+D!$G$278+E!$G$278+F!$G$278+G!$G$278+G!$G$278+H!$G$278))*100,0)</f>
        <v>0</v>
      </c>
      <c r="W13" s="404" t="n">
        <f aca="false">A!$G$279+B!$G$279+C!$G$279+D!$G$279+E!$G$279+F!$G$279+G!$G$279+H!$G$279</f>
        <v>0</v>
      </c>
      <c r="X13" s="405" t="n">
        <f aca="false">IFERROR((W13/(A!$G$284+B!$G$284+C!$G$284+D!$G$284+E!$G$284+F!$G$284+G!$G$284+H!$G$284))*100,0)</f>
        <v>0</v>
      </c>
      <c r="Y13" s="405" t="n">
        <f aca="false">A!$G$280+B!$G$280+C!$G$280+D!$G$280+E!$G$280+F!$G$280+G!$G$280+H!$G$280</f>
        <v>0</v>
      </c>
      <c r="Z13" s="405" t="n">
        <f aca="false">IFERROR((Y13/(A!$G$284+B!$G$284+C!$G$284+D!$G$284+E!$G$284+F!$G$284+G!$G$284+H!$G$284))*100,0)</f>
        <v>0</v>
      </c>
      <c r="AA13" s="405" t="n">
        <f aca="false">A!$G$281+B!$G$281+C!$G$281+D!$G$281+E!$G$281+F!$G$281+G!$G$281+H!$G$281</f>
        <v>0</v>
      </c>
      <c r="AB13" s="405" t="n">
        <f aca="false">IFERROR((AA13/(A!$G$284+B!$G$284+C!$G$284+D!$G$284+E!$G$284+F!$G$284+G!$G$284+H!$G$284))*100,0)</f>
        <v>0</v>
      </c>
      <c r="AC13" s="405" t="n">
        <f aca="false">A!$G$282+B!$G$282+C!$G$282+D!$G$282+E!$G$282+F!$G$282+G!$G$282+H!$G$282</f>
        <v>0</v>
      </c>
      <c r="AD13" s="405" t="n">
        <f aca="false">IFERROR((AC13/(A!$G$284+B!$G$284+C!$G$284+D!$G$284+E!$G$284+F!$G$284+G!$G$284+H!$G$284))*100,0)</f>
        <v>0</v>
      </c>
      <c r="AE13" s="405" t="n">
        <f aca="false">A!$G$283+B!$G$283+C!$G$283+D!$G$283+E!$G$283+F!$G$283+G!$G$283+H!$G$283</f>
        <v>0</v>
      </c>
      <c r="AF13" s="406" t="n">
        <f aca="false">IFERROR((AE13/(A!$G$284+B!$G$284+C!$G$284+D!$G$284+E!$G$284+F!$G$284+G!$G$284+H!$G$284))*100,0)</f>
        <v>0</v>
      </c>
    </row>
    <row r="14" customFormat="false" ht="13.8" hidden="false" customHeight="false" outlineLevel="0" collapsed="false">
      <c r="A14" s="396"/>
      <c r="B14" s="397" t="str">
        <f aca="false">'විෂය තොරතුරු'!P13</f>
        <v>කතෝලික ධර්මය</v>
      </c>
      <c r="C14" s="398" t="n">
        <f aca="false">A!$H$267+B!$H$267+C!$H$267+D!$H$267+E!$H$267+F!$H$267+G!$H$267+H!$H$267</f>
        <v>0</v>
      </c>
      <c r="D14" s="399" t="n">
        <f aca="false">IFERROR((C14/(A!$H$272+B!$H$272+C!$H$272+D!$H$272+E!$H$272+F!$H$272+G!$H$272+H!$H$272))*100,0)</f>
        <v>0</v>
      </c>
      <c r="E14" s="399" t="n">
        <f aca="false">A!$H$268+B!$H$268+C!$H$268+D!$H$268+E!$H$268+F!$H$268+G!$H$268+H!$H$268</f>
        <v>0</v>
      </c>
      <c r="F14" s="399" t="n">
        <f aca="false">IFERROR((E14/(A!$H$272+B!$H$272+C!$H$272+D!$H$272+E!$H$272+F!$H$272+G!$H$272+H!$H$272))*100,0)</f>
        <v>0</v>
      </c>
      <c r="G14" s="399" t="n">
        <f aca="false">A!$H$269+B!$H$269+C!$H$269+D!$H$269+E!$H$269+F!$H$269+G!$H$269+H!$H$269</f>
        <v>0</v>
      </c>
      <c r="H14" s="399" t="n">
        <f aca="false">IFERROR((G14/(A!$H$272+B!$H$272+C!$H$272+D!$H$272+E!$H$272+F!$H$272+G!$H$272+H!$H$272))*100,0)</f>
        <v>0</v>
      </c>
      <c r="I14" s="399" t="n">
        <f aca="false">A!$H$270+B!$H$270+C!$H$270+D!$H$270+E!$H$270+F!$H$270+G!$H$270+H!$H$270</f>
        <v>0</v>
      </c>
      <c r="J14" s="399" t="n">
        <f aca="false">IFERROR((I14/(A!$H$272+B!$H$272+C!$H$272+D!$H$272+E!$H$272+F!$H$272+G!$H$272+H!$H$272))*100,0)</f>
        <v>0</v>
      </c>
      <c r="K14" s="399" t="n">
        <f aca="false">A!$H$271+B!$H$271+C!$H$271+D!$H$271+E!$H$271+F!$H$271+G!$H$271+H!$H$271</f>
        <v>0</v>
      </c>
      <c r="L14" s="400" t="n">
        <f aca="false">IFERROR((K14/(A!$H$272+B!$H$272+C!$H$272+D!$H$272+E!$H$272+F!$H$272+G!$H$272+H!$H$272))*100,0)</f>
        <v>0</v>
      </c>
      <c r="M14" s="401" t="n">
        <f aca="false">A!$H$273+B!$H$273+C!$H$273+D!$H$273+E!$H$273+F!$H$273+G!$H$273+H!$H$273</f>
        <v>7</v>
      </c>
      <c r="N14" s="402" t="n">
        <f aca="false">IFERROR((M14/(A!$H$278+B!$H$278+C!$H$278+D!$H$278+E!$H$278+F!$H$278+G!$H$278+H!$H$278))*100,0)</f>
        <v>19.4444444444444</v>
      </c>
      <c r="O14" s="402" t="n">
        <f aca="false">A!$H$274+B!$H$274+C!$H$274+D!$H$274+E!$H$274+F!$H$274+G!$H$274+H!$H$274</f>
        <v>13</v>
      </c>
      <c r="P14" s="402" t="n">
        <f aca="false">IFERROR((O14/(A!$H$278+B!$H$278+C!$H$278+D!$H$278+E!$H$278+F!$H$278+G!$H$278+H!$H$278))*100,0)</f>
        <v>36.1111111111111</v>
      </c>
      <c r="Q14" s="402" t="n">
        <f aca="false">A!$H$275+B!$H$275+C!$H$275+D!$H$275+E!$H$275+F!$H$275+G!$H$275+H!$H$275</f>
        <v>9</v>
      </c>
      <c r="R14" s="402" t="n">
        <f aca="false">IFERROR((Q14/(A!$H$278+B!$H$278+C!$H$278+D!$H$278+E!$H$278+F!$H$278+G!$H$278+H!$H$278))*100,0)</f>
        <v>25</v>
      </c>
      <c r="S14" s="402" t="n">
        <f aca="false">A!$H$276+B!$H$276+C!$H$276+D!$H$276+E!$H$276+F!$H$276+G!$H$276+H!$H$276</f>
        <v>4</v>
      </c>
      <c r="T14" s="402" t="n">
        <f aca="false">IFERROR((S14/(A!$H$278+B!$H$278+C!$H$278+D!$H$278+E!$H$278+F!$H$278+G!$H$278+H!$H$278))*100,0)</f>
        <v>11.1111111111111</v>
      </c>
      <c r="U14" s="402" t="n">
        <f aca="false">A!$H$277+B!$H$277+C!$H$277+D!$H$277+E!$H$277+F!$H$277+G!$H$277+H!$H$277</f>
        <v>3</v>
      </c>
      <c r="V14" s="403" t="n">
        <f aca="false">IFERROR((U14/(A!$H$278+B!$H$278+C!$H$278+D!$H$278+E!$H$278+F!$H$278+G!$H$278+H!$H$278+H!$H$278))*100,0)</f>
        <v>8.33333333333333</v>
      </c>
      <c r="W14" s="404" t="n">
        <f aca="false">A!$H$279+B!$H$279+C!$H$279+D!$H$279+E!$H$279+F!$H$279+G!$H$279+H!$H$279</f>
        <v>0</v>
      </c>
      <c r="X14" s="405" t="n">
        <f aca="false">IFERROR((W14/(A!$H$284+B!$H$284+C!$H$284+D!$H$284+E!$H$284+F!$H$284+G!$H$284+H!$H$284))*100,0)</f>
        <v>0</v>
      </c>
      <c r="Y14" s="405" t="n">
        <f aca="false">A!$H$280+B!$H$280+C!$H$280+D!$H$280+E!$H$280+F!$H$280+G!$H$280+H!$H$280</f>
        <v>0</v>
      </c>
      <c r="Z14" s="405" t="n">
        <f aca="false">IFERROR((Y14/(A!$H$284+B!$H$284+C!$H$284+D!$H$284+E!$H$284+F!$H$284+G!$H$284+H!$H$284))*100,0)</f>
        <v>0</v>
      </c>
      <c r="AA14" s="405" t="n">
        <f aca="false">A!$H$281+B!$H$281+C!$H$281+D!$H$281+E!$H$281+F!$H$281+G!$H$281+H!$H$281</f>
        <v>0</v>
      </c>
      <c r="AB14" s="405" t="n">
        <f aca="false">IFERROR((AA14/(A!$H$284+B!$H$284+C!$H$284+D!$H$284+E!$H$284+F!$H$284+G!$H$284+H!$H$284))*100,0)</f>
        <v>0</v>
      </c>
      <c r="AC14" s="405" t="n">
        <f aca="false">A!$H$282+B!$H$282+C!$H$282+D!$H$282+E!$H$282+F!$H$282+G!$H$282+A!$H$282</f>
        <v>0</v>
      </c>
      <c r="AD14" s="405" t="n">
        <f aca="false">IFERROR((AC14/(A!$H$284+B!$H$284+C!$H$284+D!$H$284+E!$H$284+F!$H$284+G!$H$284+H!$H$284))*100,0)</f>
        <v>0</v>
      </c>
      <c r="AE14" s="405" t="n">
        <f aca="false">A!$H$283+B!$H$283+C!$H$283+D!$H$283+E!$H$283+F!$H$283+G!$H$283+H!$H$283</f>
        <v>0</v>
      </c>
      <c r="AF14" s="406" t="n">
        <f aca="false">IFERROR((AE14/(A!$H$284+B!$H$284+C!$H$284+D!$H$284+E!$H$284+F!$H$284+G!$H$284+H!$H$284))*100,0)</f>
        <v>0</v>
      </c>
    </row>
    <row r="15" customFormat="false" ht="13.8" hidden="false" customHeight="false" outlineLevel="0" collapsed="false">
      <c r="A15" s="396"/>
      <c r="B15" s="397" t="str">
        <f aca="false">'විෂය තොරතුරු'!Q13</f>
        <v>ක්‍රිස්තියානි ධර්මය (ඉංග්‍රීසි)</v>
      </c>
      <c r="C15" s="398" t="n">
        <f aca="false">A!$I$267+B!$I$267+C!$I$267+D!$I$267+E!$I$267+F!$I$267+G!$I$267+H!$I$267</f>
        <v>0</v>
      </c>
      <c r="D15" s="399" t="n">
        <f aca="false">IFERROR((C15/(A!$I$272+B!$I$272+C!$I$272+D!$I$272+E!$I$272+F!$I$272+G!$I$272+H!$I$272))*100,0)</f>
        <v>0</v>
      </c>
      <c r="E15" s="399" t="n">
        <f aca="false">A!$I$268+B!$I$268+C!$I$268+D!$I$268+E!$I$268+F!$I$268+G!$I$268+H!$I$268</f>
        <v>0</v>
      </c>
      <c r="F15" s="399" t="n">
        <f aca="false">IFERROR((E15/(A!$I$272+B!$I$272+C!$I$272+D!$I$272+E!$I$272+F!$I$272+G!$I$272+H!$I$272))*100,0)</f>
        <v>0</v>
      </c>
      <c r="G15" s="399" t="n">
        <f aca="false">A!$I$269+B!$I$269+C!$I$269+D!$I$269+E!$I$269+F!$I$269+G!$I$269+H!$I$269</f>
        <v>0</v>
      </c>
      <c r="H15" s="399" t="n">
        <f aca="false">IFERROR((G15/(A!$I$272+B!$I$272+C!$I$272+D!$I$272+E!$I$272+F!$I$272+G!$I$272+H!$I$272))*100,0)</f>
        <v>0</v>
      </c>
      <c r="I15" s="399" t="n">
        <f aca="false">A!$I$270+B!$I$270+C!$I$270+D!$I$270+E!$I$270+F!$I$270+G!$I$270+H!$I$270</f>
        <v>0</v>
      </c>
      <c r="J15" s="399" t="n">
        <f aca="false">IFERROR((I15/(A!$I$272+B!$I$272+C!$I$272+D!$I$272+E!$I$272+F!$I$272+G!$I$272+H!$I$272))*100,0)</f>
        <v>0</v>
      </c>
      <c r="K15" s="399" t="n">
        <f aca="false">A!$I$271+B!$I$271+C!$I$271+D!$I$271+E!$I$271+F!$I$271+G!$I$271+H!$I$271</f>
        <v>0</v>
      </c>
      <c r="L15" s="400" t="n">
        <f aca="false">IFERROR((K15/(A!$I$272+B!$I$272+C!$I$272+D!$I$272+E!$I$272+F!$I$272+G!$I$272+H!$I$272))*100,0)</f>
        <v>0</v>
      </c>
      <c r="M15" s="401" t="n">
        <f aca="false">A!$I$273+B!$I$273+C!$I$273+D!$I$273+E!$I$273+F!$I$273+G!$I$273+H!$I$273</f>
        <v>0</v>
      </c>
      <c r="N15" s="402" t="n">
        <f aca="false">IFERROR((M15/(A!$I$278+B!$I$278+C!$I$278+D!$I$278+E!$I$278+F!$I$278+G!$I$278+H!$I$278))*100,0)</f>
        <v>0</v>
      </c>
      <c r="O15" s="402" t="n">
        <f aca="false">A!$I$274+B!$I$274+C!$I$274+D!$I$274+E!$I$274+F!$I$274+G!$I$274+H!$I$274</f>
        <v>0</v>
      </c>
      <c r="P15" s="402" t="n">
        <f aca="false">IFERROR((O15/(A!$I$278+B!$I$278+C!$I$278+D!$I$278+E!$I$278+F!$I$278+G!$I$278+H!$I$278))*100,0)</f>
        <v>0</v>
      </c>
      <c r="Q15" s="402" t="n">
        <f aca="false">A!$I$275+B!$I$275+C!$I$275+D!$I$275+E!$I$275+F!$I$275+G!$I$275+H!$I$275</f>
        <v>0</v>
      </c>
      <c r="R15" s="402" t="n">
        <f aca="false">IFERROR((Q15/(A!$I$278+B!$I$278+C!$I$278+D!$I$278+E!$I$278+F!$I$278+G!$I$278+H!$I$278))*100,0)</f>
        <v>0</v>
      </c>
      <c r="S15" s="402" t="n">
        <f aca="false">A!$I$276+B!$I$276+C!$I$276+D!$I$276+E!$I$276+F!$I$276+G!$I$276+H!$I$276</f>
        <v>0</v>
      </c>
      <c r="T15" s="402" t="n">
        <f aca="false">IFERROR((S15/(A!$I$278+B!$I$278+C!$I$278+D!$I$278+E!$I$278+F!$I$278+G!$I$278+H!$I$278))*100,0)</f>
        <v>0</v>
      </c>
      <c r="U15" s="402" t="n">
        <f aca="false">A!$I$277+B!$I$277+C!$I$277+D!$I$277+E!$I$277+F!$I$277+G!$I$277+H!$I$277</f>
        <v>0</v>
      </c>
      <c r="V15" s="403" t="n">
        <f aca="false">IFERROR((U15/(A!$I$278+B!$I$278+C!$I$278+D!$I$278+E!$I$278+F!$I$278+G!$I$278+G!$I$278+H!$I$278))*100,0)</f>
        <v>0</v>
      </c>
      <c r="W15" s="404" t="n">
        <f aca="false">A!$I$279+B!$I$279+C!$I$279+D!$I$279+E!$I$279+F!$I$279+G!$I$279+H!$I$279</f>
        <v>0</v>
      </c>
      <c r="X15" s="405" t="n">
        <f aca="false">IFERROR((W15/(A!$I$284+B!$I$284+C!$I$284+D!$I$284+E!$I$284+F!$I$284+G!$I$284+H!$I$284))*100,0)</f>
        <v>0</v>
      </c>
      <c r="Y15" s="405" t="n">
        <f aca="false">A!$I$280+B!$I$280+C!$I$280+D!$I$280+E!$I$280+F!$I$280+G!$I$280+H!$I$280</f>
        <v>0</v>
      </c>
      <c r="Z15" s="405" t="n">
        <f aca="false">IFERROR((Y15/(A!$I$284+B!$I$284+C!$I$284+D!$I$284+E!$I$284+F!$I$284+G!$I$284+H!$I$284))*100,0)</f>
        <v>0</v>
      </c>
      <c r="AA15" s="405" t="n">
        <f aca="false">A!$I$281+B!$I$281+C!$I$281+D!$I$281+E!$I$281+F!$I$281+G!$I$281+H!$I$281</f>
        <v>0</v>
      </c>
      <c r="AB15" s="405" t="n">
        <f aca="false">IFERROR((AA15/(A!$I$284+B!$I$284+C!$I$284+D!$I$284+E!$I$284+F!$I$284+G!$I$284+H!$I$284))*100,0)</f>
        <v>0</v>
      </c>
      <c r="AC15" s="405" t="n">
        <f aca="false">A!$I$282+B!$I$282+C!$I$282+D!$I$282+E!$I$282+F!$I$282+G!$I$282+H!$I$282</f>
        <v>0</v>
      </c>
      <c r="AD15" s="405" t="n">
        <f aca="false">IFERROR((AC15/(A!$I$284+B!$I$284+C!$I$284+D!$I$284+E!$I$284+F!$I$284+G!$I$284+H!$I$284))*100,0)</f>
        <v>0</v>
      </c>
      <c r="AE15" s="405" t="n">
        <f aca="false">A!$I$283+B!$I$283+C!$I$283+D!$I$283+E!$I$283+F!$I$283+G!$I$283+H!$I$283</f>
        <v>0</v>
      </c>
      <c r="AF15" s="406" t="n">
        <f aca="false">IFERROR((AE15/(A!$I$284+B!$I$284+C!$I$284+D!$I$284+E!$I$284+F!$I$284+G!$I$284+H!$I$284))*100,0)</f>
        <v>0</v>
      </c>
      <c r="AG15" s="407"/>
    </row>
    <row r="16" customFormat="false" ht="13.8" hidden="false" customHeight="false" outlineLevel="0" collapsed="false">
      <c r="A16" s="396"/>
      <c r="B16" s="397" t="str">
        <f aca="false">'විෂය තොරතුරු'!R13</f>
        <v/>
      </c>
      <c r="C16" s="398" t="n">
        <f aca="false">A!$J$267+B!$J$267+C!$J$267+D!$J$267+E!$J$267+F!$J$267+G!$J$267+H!$J$267</f>
        <v>0</v>
      </c>
      <c r="D16" s="399" t="n">
        <f aca="false">IFERROR((C16/(A!$J$272+B!$J$272+C!$J$272+D!$J$272+E!$J$272+F!$J$272+G!$J$272+H!$J$272))*100,0)</f>
        <v>0</v>
      </c>
      <c r="E16" s="399" t="n">
        <f aca="false">A!$J$268+B!$J$268+C!$J$268+D!$J$268+E!$J$268+F!$J$268+G!$J$268+H!$J$268</f>
        <v>0</v>
      </c>
      <c r="F16" s="399" t="n">
        <f aca="false">IFERROR((E16/(A!$J$272+B!$J$272+C!$J$272+D!$J$272+E!$J$272+F!$J$272+G!$J$272+H!$J$272))*100,0)</f>
        <v>0</v>
      </c>
      <c r="G16" s="399" t="n">
        <f aca="false">A!$J$269+B!$J$269+C!$J$269+D!$J$269+E!$J$269+F!$J$269+G!$J$269+H!$J$269</f>
        <v>0</v>
      </c>
      <c r="H16" s="399" t="n">
        <f aca="false">IFERROR((G16/(A!$J$272+B!$J$272+C!$J$272+D!$J$272+E!$J$272+F!$J$272+G!$J$272+H!$J$272))*100,0)</f>
        <v>0</v>
      </c>
      <c r="I16" s="399" t="n">
        <f aca="false">A!$J$270+B!$J$270+C!$J$270+D!$J$270+E!$J$270+F!$J$270+G!$J$270+H!$J$270</f>
        <v>0</v>
      </c>
      <c r="J16" s="399" t="n">
        <f aca="false">IFERROR((I16/(A!$J$272+B!$J$272+C!$J$272+D!$J$272+E!$J$272+F!$J$272+G!$J$272+H!$J$272))*100,0)</f>
        <v>0</v>
      </c>
      <c r="K16" s="399" t="n">
        <f aca="false">A!$J$271+B!$J$271+C!$J$271+D!$J$271+E!$J$271+F!$J$271+G!$J$271+H!$J$271</f>
        <v>0</v>
      </c>
      <c r="L16" s="400" t="n">
        <f aca="false">IFERROR((K16/(A!$J$272+B!$J$272+C!$J$272+D!$J$272+E!$J$272+F!$J$272+G!$J$272+H!$J$272))*100,0)</f>
        <v>0</v>
      </c>
      <c r="M16" s="401" t="n">
        <f aca="false">A!$J$273+B!$J$273+C!$J$273+D!$J$273+E!$J$273+F!$J$273+G!$J$273+H!$J$273</f>
        <v>0</v>
      </c>
      <c r="N16" s="402" t="n">
        <f aca="false">IFERROR((M16/(A!$J$278+B!$J$278+C!$J$278+D!$J$278+E!$J$278+F!$J$278+G!$J$278+H!$J$278))*100,0)</f>
        <v>0</v>
      </c>
      <c r="O16" s="402" t="n">
        <f aca="false">A!$J$274+B!$J$274+C!$J$274+D!$J$274+E!$J$274+F!$J$274+G!$J$274+H!$J$274</f>
        <v>0</v>
      </c>
      <c r="P16" s="402" t="n">
        <f aca="false">IFERROR((O16/(A!$J$278+B!$J$278+C!$J$278+D!$J$278+E!$J$278+F!$J$278+G!$J$278+H!$J$278))*100,0)</f>
        <v>0</v>
      </c>
      <c r="Q16" s="402" t="n">
        <f aca="false">A!$J$275+B!$J$275+C!$J$275+D!$J$275+E!$J$275+F!$J$275+G!$J$275+H!$J$275</f>
        <v>0</v>
      </c>
      <c r="R16" s="402" t="n">
        <f aca="false">IFERROR((Q16/(A!$J$278+B!$J$278+C!$J$278+D!$J$278+E!$J$278+F!$J$278+G!$J$278+H!$J$278))*100,0)</f>
        <v>0</v>
      </c>
      <c r="S16" s="402" t="n">
        <f aca="false">A!$J$276+B!$J$276+C!$J$276+D!$J$276+E!$J$276+F!$J$276+G!$J$276+H!$J$276</f>
        <v>0</v>
      </c>
      <c r="T16" s="402" t="n">
        <f aca="false">IFERROR((S16/(A!$J$278+B!$J$278+C!$J$278+D!$J$278+E!$J$278+F!$J$278+G!$J$278+H!$J$278))*100,0)</f>
        <v>0</v>
      </c>
      <c r="U16" s="402" t="n">
        <f aca="false">A!$J$277+B!$J$277+C!$J$277+D!$J$277+E!$J$277+F!$J$277+G!$J$277+H!$J$277</f>
        <v>0</v>
      </c>
      <c r="V16" s="403" t="n">
        <f aca="false">IFERROR((U16/(A!$J$278+B!$J$278+C!$J$278+D!$J$278+E!$J$278+F!$J$278+G!$J$278+G!$J$278+H!$J$278))*100,0)</f>
        <v>0</v>
      </c>
      <c r="W16" s="404" t="n">
        <f aca="false">A!$J$279+B!$J$279+C!$J$279+D!$J$279+E!$J$279+F!$J$279+G!$J$279+H!$J$279</f>
        <v>0</v>
      </c>
      <c r="X16" s="405" t="n">
        <f aca="false">IFERROR((W16/(A!$J$284+B!$J$284+C!$J$284+D!$J$284+E!$J$284+F!$J$284+G!$J$284+H!$J$284))*100,0)</f>
        <v>0</v>
      </c>
      <c r="Y16" s="405" t="n">
        <f aca="false">A!$J$280+B!$J$280+C!$J$280+D!$J$280+E!$J$280+F!$J$280+G!$J$280+H!$J$280</f>
        <v>0</v>
      </c>
      <c r="Z16" s="405" t="n">
        <f aca="false">IFERROR((Y16/(A!$J$284+B!$J$284+C!$J$284+D!$J$284+E!$J$284+F!$J$284+G!$J$284+H!$J$284))*100,0)</f>
        <v>0</v>
      </c>
      <c r="AA16" s="405" t="n">
        <f aca="false">A!$J$281+B!$J$281+C!$J$281+D!$J$281+E!$J$281+F!$J$281+G!$J$281+H!$J$281</f>
        <v>0</v>
      </c>
      <c r="AB16" s="405" t="n">
        <f aca="false">IFERROR((AA16/(A!$J$284+B!$J$284+C!$J$284+D!$J$284+E!$J$284+F!$J$284+G!$J$284+H!$J$284))*100,0)</f>
        <v>0</v>
      </c>
      <c r="AC16" s="405" t="n">
        <f aca="false">A!$J$282+B!$J$282+C!$J$282+D!$J$282+E!$J$282+F!$J$282+G!$J$282+H!$J$282</f>
        <v>0</v>
      </c>
      <c r="AD16" s="405" t="n">
        <f aca="false">IFERROR((AC16/(A!$J$284+B!$J$284+C!$J$284+D!$J$284+E!$J$284+F!$J$284+G!$J$284+H!$J$284))*100,0)</f>
        <v>0</v>
      </c>
      <c r="AE16" s="405" t="n">
        <f aca="false">A!$J$283+B!$J$283+C!$J$283+D!$J$283+E!$J$283+F!$J$283+G!$J$283+H!$J$283</f>
        <v>0</v>
      </c>
      <c r="AF16" s="406" t="n">
        <f aca="false">IFERROR((AE16/(A!$J$284+B!$J$284+C!$J$284+D!$J$284+E!$J$284+F!$J$284+G!$J$284+H!$J$284))*100,0)</f>
        <v>0</v>
      </c>
    </row>
    <row r="17" customFormat="false" ht="13.8" hidden="false" customHeight="false" outlineLevel="0" collapsed="false">
      <c r="A17" s="408"/>
      <c r="B17" s="397" t="str">
        <f aca="false">'විෂය තොරතුරු'!S$13</f>
        <v>ඉංග්‍රීසි</v>
      </c>
      <c r="C17" s="398" t="n">
        <f aca="false">A!$K$267+B!$K$267+C!$K$267+D!$K$267+E!$K$267+F!$K$267+G!$K$267+H!$K$267</f>
        <v>3</v>
      </c>
      <c r="D17" s="399" t="n">
        <f aca="false">IFERROR((C17/(A!$K$272+B!$K$272+C!$K$272+D!$K$272+E!$K$272+F!$K$272+G!$K$272+H!$K$272))*100,0)</f>
        <v>16.6666666666667</v>
      </c>
      <c r="E17" s="399" t="n">
        <f aca="false">A!$K$268+B!$K$268+C!$K$268+D!$K$268+E!$K$268+F!$K$268+G!$K$268+H!$K$268</f>
        <v>2</v>
      </c>
      <c r="F17" s="399" t="n">
        <f aca="false">IFERROR((E17/(A!$K$272+B!$K$272+C!$K$272+D!$K$272+E!$K$272+F!$K$272+G!$K$272+H!$K$272))*100,0)</f>
        <v>11.1111111111111</v>
      </c>
      <c r="G17" s="399" t="n">
        <f aca="false">A!$K$269+B!$K$269+C!$K$269+D!$K$269+E!$K$269+F!$K$269+G!$K$269+H!$K$269</f>
        <v>4</v>
      </c>
      <c r="H17" s="399" t="n">
        <f aca="false">IFERROR((G17/(A!$K$272+B!$K$272+C!$K$272+D!$K$272+E!$K$272+F!$K$272+G!$K$272+H!$K$272))*100,0)</f>
        <v>22.2222222222222</v>
      </c>
      <c r="I17" s="399" t="n">
        <f aca="false">A!$K$270+B!$K$270+C!$K$270+D!$K$270+E!$K$270+F!$K$270+G!$K$270+H!$K$270</f>
        <v>4</v>
      </c>
      <c r="J17" s="399" t="n">
        <f aca="false">IFERROR((I17/(A!$K$272+B!$K$272+C!$K$272+D!$K$272+E!$K$272+F!$K$272+G!$K$272+H!$K$272))*100,0)</f>
        <v>22.2222222222222</v>
      </c>
      <c r="K17" s="399" t="n">
        <f aca="false">A!$K$271+B!$K$271+C!$K$271+D!$K$271+E!$K$271+F!$K$271+G!$K$271+H!$K$271</f>
        <v>5</v>
      </c>
      <c r="L17" s="400" t="n">
        <f aca="false">IFERROR((K17/(A!$K$272+B!$K$272+C!$K$272+D!$K$272+E!$K$272+F!$K$272+G!$K$272+H!$K$272))*100,0)</f>
        <v>27.7777777777778</v>
      </c>
      <c r="M17" s="401" t="n">
        <f aca="false">A!$K$273+B!$K$273+C!$K$273+D!$K$273+E!$K$273+F!$K$273+G!$K$273+H!$K$273</f>
        <v>7</v>
      </c>
      <c r="N17" s="402" t="n">
        <f aca="false">IFERROR((M17/(A!$K$278+B!$K$278+C!$K$278+D!$K$278+E!$K$278+F!$K$278+G!$K$278+H!$K$278))*100,0)</f>
        <v>20</v>
      </c>
      <c r="O17" s="402" t="n">
        <f aca="false">A!$K$274+B!$K$274+C!$K$274+D!$K$274+E!$K$274+F!$K$274+G!$K$274+H!$K$274</f>
        <v>6</v>
      </c>
      <c r="P17" s="402" t="n">
        <f aca="false">IFERROR((O17/(A!$K$278+B!$K$278+C!$K$278+D!$K$278+E!$K$278+F!$K$278+G!$K$278+H!$K$278))*100,0)</f>
        <v>17.1428571428571</v>
      </c>
      <c r="Q17" s="402" t="n">
        <f aca="false">A!$K$275+B!$K$275+C!$K$275+D!$K$275+E!$K$275+F!$K$275+G!$K$275+H!$K$275</f>
        <v>8</v>
      </c>
      <c r="R17" s="402" t="n">
        <f aca="false">IFERROR((Q17/(A!$K$278+B!$K$278+C!$K$278+D!$K$278+E!$K$278+F!$K$278+G!$K$278+H!$K$278))*100,0)</f>
        <v>22.8571428571429</v>
      </c>
      <c r="S17" s="402" t="n">
        <f aca="false">A!$K$276+B!$K$276+C!$K$276+D!$K$276+E!$K$276+F!$K$276+G!$K$276+H!$K$276</f>
        <v>10</v>
      </c>
      <c r="T17" s="402" t="n">
        <f aca="false">IFERROR((S17/(A!$K$278+B!$K$278+C!$K$278+D!$K$278+E!$K$278+F!$K$278+G!$K$278+H!$K$278))*100,0)</f>
        <v>28.5714285714286</v>
      </c>
      <c r="U17" s="402" t="n">
        <f aca="false">A!$K$277+B!$K$277+C!$K$277+D!$K$277+E!$K$277+F!$K$277+G!$K$277+H!$K$277</f>
        <v>4</v>
      </c>
      <c r="V17" s="403" t="n">
        <f aca="false">IFERROR((U17/(A!$K$278+B!$K$278+C!$K$278+D!$K$278+E!$K$278+F!$K$278+G!$K$278+G!$K$278+H!$K$278))*100,0)</f>
        <v>11.4285714285714</v>
      </c>
      <c r="W17" s="404" t="n">
        <f aca="false">A!$K$279+B!$K$279+C!$K$279+D!$K$279+E!$K$279+F!$K$279+G!$K$279+H!$K$279</f>
        <v>0</v>
      </c>
      <c r="X17" s="405" t="n">
        <f aca="false">IFERROR((W17/(A!$K$284+B!$K$284+C!$K$284+D!$K$284+E!$K$284+F!$K$284+G!$K$284+H!$K$284))*100,0)</f>
        <v>0</v>
      </c>
      <c r="Y17" s="405" t="n">
        <f aca="false">A!$K$280+B!$K$280+C!$K$280+D!$K$280+E!$K$280+F!$K$280+G!$K$280+H!$K$280</f>
        <v>0</v>
      </c>
      <c r="Z17" s="405" t="n">
        <f aca="false">IFERROR((Y17/(A!$K$284+B!$K$284+C!$K$284+D!$K$284+E!$K$284+F!$K$284+G!$K$284+H!$K$284))*100,0)</f>
        <v>0</v>
      </c>
      <c r="AA17" s="405" t="n">
        <f aca="false">A!$K$281+B!$K$281+C!$K$281+D!$K$281+E!$K$281+F!$K$281+G!$K$281+H!$K$281</f>
        <v>0</v>
      </c>
      <c r="AB17" s="405" t="n">
        <f aca="false">IFERROR((AA17/(A!$K$284+B!$K$284+C!$K$284+D!$K$284+E!$K$284+F!$K$284+G!$K$284+H!$K$284))*100,0)</f>
        <v>0</v>
      </c>
      <c r="AC17" s="405" t="n">
        <f aca="false">A!$K$282+B!$K$282+C!$K$282+D!$K$282+E!$K$282+F!$K$282+G!$K$282+H!$K$282</f>
        <v>0</v>
      </c>
      <c r="AD17" s="405" t="n">
        <f aca="false">IFERROR((AC17/(A!$K$284+B!$K$284+C!$K$284+D!$K$284+E!$K$284+F!$K$284+G!$K$284+H!$K$284))*100,0)</f>
        <v>0</v>
      </c>
      <c r="AE17" s="405" t="n">
        <f aca="false">A!$K$283+B!$K$283+C!$K$283+D!$K$283+E!$K$283+F!$K$283+G!$K$283+H!$K$283</f>
        <v>0</v>
      </c>
      <c r="AF17" s="406" t="n">
        <f aca="false">IFERROR((AE17/(A!$K$284+B!$K$284+C!$K$284+D!$K$284+E!$K$284+F!$K$284+G!$K$284+H!$K$284))*100,0)</f>
        <v>0</v>
      </c>
    </row>
    <row r="18" customFormat="false" ht="13.8" hidden="false" customHeight="false" outlineLevel="0" collapsed="false">
      <c r="A18" s="408"/>
      <c r="B18" s="397" t="str">
        <f aca="false">'විෂය තොරතුරු'!T$13</f>
        <v>ගණිතය</v>
      </c>
      <c r="C18" s="398" t="n">
        <f aca="false">A!$L$267+B!$L$267+C!$L$267+D!$L$267+E!$L$267+F!$L$267+G!$L$267+H!$L$267</f>
        <v>2</v>
      </c>
      <c r="D18" s="399" t="n">
        <f aca="false">IFERROR((C18/(A!$L$272+B!$L$272+C!$L$272+D!$L$272+E!$L$272+F!$L$272+G!$L$272+H!$L$272))*100,0)</f>
        <v>11.7647058823529</v>
      </c>
      <c r="E18" s="399" t="n">
        <f aca="false">A!$L$268+B!$L$268+C!$L$268+D!$L$268+E!$L$268+F!$L$268+G!$L$268+H!$L$268</f>
        <v>5</v>
      </c>
      <c r="F18" s="399" t="n">
        <f aca="false">IFERROR((E18/(A!$L$272+B!$L$272+C!$L$272+D!$L$272+E!$L$272+F!$L$272+G!$L$272+H!$L$272))*100,0)</f>
        <v>29.4117647058824</v>
      </c>
      <c r="G18" s="399" t="n">
        <f aca="false">A!$L$269+B!$L$269+C!$L$269+D!$L$269+E!$L$269+F!$L$269+G!$L$269+H!$L$269</f>
        <v>1</v>
      </c>
      <c r="H18" s="399" t="n">
        <f aca="false">IFERROR((G18/(A!$L$272+B!$L$272+C!$L$272+D!$L$272+E!$L$272+F!$L$272+G!$L$272+H!$L$272))*100,0)</f>
        <v>5.88235294117647</v>
      </c>
      <c r="I18" s="399" t="n">
        <f aca="false">A!$L$270+B!$L$270+C!$L$270+D!$L$270+E!$L$270+F!$L$270+G!$L$270+H!$L$270</f>
        <v>5</v>
      </c>
      <c r="J18" s="399" t="n">
        <f aca="false">IFERROR((I18/(A!$L$272+B!$L$272+C!$L$272+D!$L$272+E!$L$272+F!$L$272+G!$L$272+H!$L$272))*100,0)</f>
        <v>29.4117647058824</v>
      </c>
      <c r="K18" s="399" t="n">
        <f aca="false">A!$L$271+B!$L$271+C!$L$271+D!$L$271+E!$L$271+F!$L$271+G!$L$271+H!$L$271</f>
        <v>4</v>
      </c>
      <c r="L18" s="400" t="n">
        <f aca="false">IFERROR((K18/(A!$L$272+B!$L$272+C!$L$272+D!$L$272+E!$L$272+F!$L$272+G!$L$272+H!$L$272))*100,0)</f>
        <v>23.5294117647059</v>
      </c>
      <c r="M18" s="401" t="n">
        <f aca="false">A!$L$273+B!$L$273+C!$L$273+D!$L$273+E!$L$273+F!$L$273+G!$L$273+H!$L$273</f>
        <v>2</v>
      </c>
      <c r="N18" s="402" t="n">
        <f aca="false">IFERROR((M18/(A!$L$278+B!$L$278+C!$L$278+D!$L$278+E!$L$278+F!$L$278+G!$L$278+H!$L$278))*100,0)</f>
        <v>5.71428571428571</v>
      </c>
      <c r="O18" s="402" t="n">
        <f aca="false">A!$L$274+B!$L$274+C!$L$274+D!$L$274+E!$L$274+F!$L$274+G!$L$274+H!$L$274</f>
        <v>0</v>
      </c>
      <c r="P18" s="402" t="n">
        <f aca="false">IFERROR((O18/(A!$L$278+B!$L$278+C!$L$278+D!$L$278+E!$L$278+F!$L$278+G!$L$278+H!$L$278))*100,0)</f>
        <v>0</v>
      </c>
      <c r="Q18" s="402" t="n">
        <f aca="false">A!$L$275+B!$L$275+C!$L$275+D!$L$275+E!$L$275+F!$L$275+G!$L$275+H!$L$275</f>
        <v>5</v>
      </c>
      <c r="R18" s="402" t="n">
        <f aca="false">IFERROR((Q18/(A!$L$278+B!$L$278+C!$L$278+D!$L$278+E!$L$278+F!$L$278+G!$L$278+H!$L$278))*100,0)</f>
        <v>14.2857142857143</v>
      </c>
      <c r="S18" s="402" t="n">
        <f aca="false">A!$L$276+B!$L$276+C!$L$276+D!$L$276+E!$L$276+F!$L$276+G!$L$276+H!$L$276</f>
        <v>9</v>
      </c>
      <c r="T18" s="402" t="n">
        <f aca="false">IFERROR((S18/(A!$L$278+B!$L$278+C!$L$278+D!$L$278+E!$L$278+F!$L$278+G!$L$278+H!$L$278))*100,0)</f>
        <v>25.7142857142857</v>
      </c>
      <c r="U18" s="402" t="n">
        <f aca="false">A!$L$277+B!$L$277+C!$L$277+D!$L$277+E!$L$277+F!$L$277+G!$L$277+H!$L$277</f>
        <v>19</v>
      </c>
      <c r="V18" s="403" t="n">
        <f aca="false">IFERROR((U18/(A!$L$278+B!$L$278+C!$L$278+D!$L$278+E!$L$278+F!$L$278+G!$L$278+G!$L$278+H!$L$278))*100,0)</f>
        <v>54.2857142857143</v>
      </c>
      <c r="W18" s="404" t="n">
        <f aca="false">A!$L$279+B!$L$279+C!$L$279+D!$L$279+E!$L$279+F!$L$279+G!$L$279+H!$L$279</f>
        <v>0</v>
      </c>
      <c r="X18" s="405" t="n">
        <f aca="false">IFERROR((W18/(A!$L$284+B!$L$284+C!$L$284+D!$L$284+E!$L$284+F!$L$284+G!$L$284+H!$L$284))*100,0)</f>
        <v>0</v>
      </c>
      <c r="Y18" s="405" t="n">
        <f aca="false">A!$L$280+B!$L$280+C!$L$280+D!$L$280+E!$L$280+F!$L$280+G!$L$280+H!$L$280</f>
        <v>0</v>
      </c>
      <c r="Z18" s="405" t="n">
        <f aca="false">IFERROR((Y18/(A!$L$284+B!$L$284+C!$L$284+D!$L$284+E!$L$284+F!$L$284+G!$L$284+H!$L$284))*100,0)</f>
        <v>0</v>
      </c>
      <c r="AA18" s="405" t="n">
        <f aca="false">A!$L$281+B!$L$281+C!$L$281+D!$L$281+E!$L$281+F!$L$281+G!$L$281+H!$L$281</f>
        <v>0</v>
      </c>
      <c r="AB18" s="405" t="n">
        <f aca="false">IFERROR((AA18/(A!$L$284+B!$L$284+C!$L$284+D!$L$284+E!$L$284+F!$L$284+G!$L$284+H!$L$284))*100,0)</f>
        <v>0</v>
      </c>
      <c r="AC18" s="405" t="n">
        <f aca="false">A!$L$282+B!$L$282+C!$L$282+D!$L$282+E!$L$282+F!$L$282+G!$L$282+H!$L$282</f>
        <v>0</v>
      </c>
      <c r="AD18" s="405" t="n">
        <f aca="false">IFERROR((AC18/(A!$L$284+B!$L$284+C!$L$284+D!$L$284+E!$L$284+F!$L$284+G!$L$284+H!$L$284))*100,0)</f>
        <v>0</v>
      </c>
      <c r="AE18" s="405" t="n">
        <f aca="false">A!$L$283+B!$L$283+C!$L$283+D!$L$283+E!$L$283+F!$L$283+G!$L$283+H!$L$283</f>
        <v>0</v>
      </c>
      <c r="AF18" s="406" t="n">
        <f aca="false">IFERROR((AE18/(A!$L$284+B!$L$284+C!$L$284+D!$L$284+E!$L$284+F!$L$284+G!$L$284+H!$L$284))*100,0)</f>
        <v>0</v>
      </c>
    </row>
    <row r="19" customFormat="false" ht="13.8" hidden="false" customHeight="false" outlineLevel="0" collapsed="false">
      <c r="A19" s="408"/>
      <c r="B19" s="397" t="str">
        <f aca="false">'විෂය තොරතුරු'!U$13</f>
        <v>විද්‍යාව</v>
      </c>
      <c r="C19" s="398" t="n">
        <f aca="false">A!$M$267+B!$M$267+C!$M$267+D!$M$267+E!$M$267+F!$M$267+G!$M$267+H!$M$267</f>
        <v>1</v>
      </c>
      <c r="D19" s="399" t="n">
        <f aca="false">IFERROR((C19/(A!$M$272+B!$M$272+C!$M$272+D!$M$272+E!$M$272+F!$M$272+G!$M$272+H!$M$272))*100,0)</f>
        <v>5.55555555555556</v>
      </c>
      <c r="E19" s="399" t="n">
        <f aca="false">A!$M$268+B!$M$268+C!$M$268+D!$M$268+E!$M$268+F!$M$268+G!$M$268+H!$M$268</f>
        <v>2</v>
      </c>
      <c r="F19" s="399" t="n">
        <f aca="false">IFERROR((E19/(A!$M$272+B!$M$272+C!$M$272+D!$M$272+E!$M$272+F!$M$272+G!$M$272+H!$M$272))*100,0)</f>
        <v>11.1111111111111</v>
      </c>
      <c r="G19" s="399" t="n">
        <f aca="false">A!$M$269+B!$M$269+C!$M$269+D!$M$269+E!$M$269+F!$M$269+G!$M$269+H!$M$269</f>
        <v>2</v>
      </c>
      <c r="H19" s="399" t="n">
        <f aca="false">IFERROR((G19/(A!$M$272+B!$M$272+C!$M$272+D!$M$272+E!$M$272+F!$M$272+G!$M$272+H!$M$272))*100,0)</f>
        <v>11.1111111111111</v>
      </c>
      <c r="I19" s="399" t="n">
        <f aca="false">A!$M$270+B!$M$270+C!$M$270+D!$M$270+E!$M$270+F!$M$270+G!$M$270+H!$M$270</f>
        <v>8</v>
      </c>
      <c r="J19" s="399" t="n">
        <f aca="false">IFERROR((I19/(A!$M$272+B!$M$272+C!$M$272+D!$M$272+E!$M$272+F!$M$272+G!$M$272+H!$M$272))*100,0)</f>
        <v>44.4444444444444</v>
      </c>
      <c r="K19" s="399" t="n">
        <f aca="false">A!$M$271+B!$M$271+C!$M$271+D!$M$271+E!$M$271+F!$M$271+G!$M$271+H!$M$271</f>
        <v>5</v>
      </c>
      <c r="L19" s="400" t="n">
        <f aca="false">IFERROR((K19/(A!$M$272+B!$M$272+C!$M$272+D!$M$272+E!$M$272+F!$M$272+G!$M$272+H!$M$272))*100,0)</f>
        <v>27.7777777777778</v>
      </c>
      <c r="M19" s="401" t="n">
        <f aca="false">A!$M$273+B!$M$273+C!$M$273+D!$M$273+E!$M$273+F!$M$273+G!$M$273+H!$M$273</f>
        <v>2</v>
      </c>
      <c r="N19" s="402" t="n">
        <f aca="false">IFERROR((M19/(A!$M$278+B!$M$278+C!$M$278+D!$M$278+E!$M$278+F!$M$278+G!$M$278+H!$M$278))*100,0)</f>
        <v>5.88235294117647</v>
      </c>
      <c r="O19" s="402" t="n">
        <f aca="false">A!$M$274+B!$M$274+C!$M$274+D!$M$274+E!$M$274+F!$M$274+G!$M$274+H!$M$274</f>
        <v>0</v>
      </c>
      <c r="P19" s="402" t="n">
        <f aca="false">IFERROR((O19/(A!$M$278+B!$M$278+C!$M$278+D!$M$278+E!$M$278+F!$M$278+G!$M$278+H!$M$278))*100,0)</f>
        <v>0</v>
      </c>
      <c r="Q19" s="402" t="n">
        <f aca="false">A!$M$275+B!$M$275+C!$M$275+D!$M$275+E!$M$275+F!$M$275+G!$M$275+H!$M$275</f>
        <v>2</v>
      </c>
      <c r="R19" s="402" t="n">
        <f aca="false">IFERROR((Q19/(A!$M$278+B!$M$278+C!$M$278+D!$M$278+E!$M$278+F!$M$278+G!$M$278+H!$M$278))*100,0)</f>
        <v>5.88235294117647</v>
      </c>
      <c r="S19" s="402" t="n">
        <f aca="false">A!$M$276+B!$M$276+C!$M$276+D!$M$276+E!$M$276+F!$M$276+G!$M$276+H!$M$276</f>
        <v>9</v>
      </c>
      <c r="T19" s="402" t="n">
        <f aca="false">IFERROR((S19/(A!$M$278+B!$M$278+C!$M$278+D!$M$278+E!$M$278+F!$M$278+G!$M$278+H!$M$278))*100,0)</f>
        <v>26.4705882352941</v>
      </c>
      <c r="U19" s="402" t="n">
        <f aca="false">A!$M$277+B!$M$277+C!$M$277+D!$M$277+E!$M$277+F!$M$277+G!$M$277+H!$M$277</f>
        <v>21</v>
      </c>
      <c r="V19" s="403" t="n">
        <f aca="false">IFERROR((U19/(A!$M$278+B!$M$278+C!$M$278+D!$M$278+E!$M$278+F!$M$278+G!$M$278+G!$M$278+H!$M$278))*100,0)</f>
        <v>61.7647058823529</v>
      </c>
      <c r="W19" s="404" t="n">
        <f aca="false">A!$M$279+B!$M$279+C!$M$279+D!$M$279+E!$M$279+F!$M$279+G!$M$279+H!$M$279</f>
        <v>0</v>
      </c>
      <c r="X19" s="405" t="n">
        <f aca="false">IFERROR((W19/(A!$M$284+B!$M$284+C!$M$284+D!$M$284+E!$M$284+F!$M$284+G!$M$284+H!$M$284))*100,0)</f>
        <v>0</v>
      </c>
      <c r="Y19" s="405" t="n">
        <f aca="false">A!$M$280+B!$M$280+C!$M$280+D!$M$280+E!$M$280+F!$M$280+G!$M$280+H!$M$280</f>
        <v>0</v>
      </c>
      <c r="Z19" s="405" t="n">
        <f aca="false">IFERROR((Y19/(A!$M$284+B!$M$284+C!$M$284+D!$M$284+E!$M$284+F!$M$284+G!$M$284+H!$M$284))*100,0)</f>
        <v>0</v>
      </c>
      <c r="AA19" s="405" t="n">
        <f aca="false">A!$M$281+B!$M$281+C!$M$281+D!$M$281+E!$M$281+F!$M$281+G!$M$281+H!$M$281</f>
        <v>0</v>
      </c>
      <c r="AB19" s="405" t="n">
        <f aca="false">IFERROR((AA19/(A!$M$284+B!$M$284+C!$M$284+D!$M$284+E!$M$284+F!$M$284+G!$M$284+H!$M$284))*100,0)</f>
        <v>0</v>
      </c>
      <c r="AC19" s="405" t="n">
        <f aca="false">A!$M$282+B!$M$282+C!$M$282+D!$M$282+E!$M$282+F!$M$282+G!$M$282+H!$M$282</f>
        <v>0</v>
      </c>
      <c r="AD19" s="405" t="n">
        <f aca="false">IFERROR((AC19/(A!$M$284+B!$M$284+C!$M$284+D!$M$284+E!$M$284+F!$M$284+G!$M$284+H!$M$284))*100,0)</f>
        <v>0</v>
      </c>
      <c r="AE19" s="405" t="n">
        <f aca="false">A!$M$283+B!$M$283+C!$M$283+D!$M$283+E!$M$283+F!$M$283+G!$M$283+H!$M$283</f>
        <v>0</v>
      </c>
      <c r="AF19" s="406" t="n">
        <f aca="false">IFERROR((AE19/(A!$M$284+B!$M$284+C!$M$284+D!$M$284+E!$M$284+F!$M$284+G!$M$284+H!$M$284))*100,0)</f>
        <v>0</v>
      </c>
    </row>
    <row r="20" customFormat="false" ht="13.8" hidden="false" customHeight="false" outlineLevel="0" collapsed="false">
      <c r="A20" s="408"/>
      <c r="B20" s="397" t="str">
        <f aca="false">'විෂය තොරතුරු'!V$13</f>
        <v>ඉතිහාසය</v>
      </c>
      <c r="C20" s="398" t="n">
        <f aca="false">A!$N$267+B!$N$267+C!$N$267+D!$N$267+E!$N$267+F!$N$267+G!$N$267+H!$N$267</f>
        <v>2</v>
      </c>
      <c r="D20" s="399" t="n">
        <f aca="false">IFERROR((C20/(A!$N$272+B!$N$272+C!$N$272+D!$N$272+E!$N$272+F!$N$272+G!$N$272+H!$N$272))*100,0)</f>
        <v>11.1111111111111</v>
      </c>
      <c r="E20" s="399" t="n">
        <f aca="false">A!$N$268+B!$N$268+C!$N$268+D!$N$268+E!$N$268+F!$N$268+G!$N$268+H!$N$268</f>
        <v>1</v>
      </c>
      <c r="F20" s="399" t="n">
        <f aca="false">IFERROR((E20/(A!$N$272+B!$N$272+C!$N$272+D!$N$272+E!$N$272+F!$N$272+G!$N$272+H!$N$272))*100,0)</f>
        <v>5.55555555555556</v>
      </c>
      <c r="G20" s="399" t="n">
        <f aca="false">A!$N$269+B!$N$269+C!$N$269+D!$N$269+E!$N$269+F!$N$269+G!$N$269+H!$N$269</f>
        <v>5</v>
      </c>
      <c r="H20" s="399" t="n">
        <f aca="false">IFERROR((G20/(A!$N$272+B!$N$272+C!$N$272+D!$N$272+E!$N$272+F!$N$272+G!$N$272+H!$N$272))*100,0)</f>
        <v>27.7777777777778</v>
      </c>
      <c r="I20" s="399" t="n">
        <f aca="false">A!$N$270+B!$N$270+C!$N$270+D!$N$270+E!$N$270+F!$N$270+G!$N$270+H!$N$270</f>
        <v>6</v>
      </c>
      <c r="J20" s="399" t="n">
        <f aca="false">IFERROR((I20/(A!$N$272+B!$N$272+C!$N$272+D!$N$272+E!$N$272+F!$N$272+G!$N$272+H!$N$272))*100,0)</f>
        <v>33.3333333333333</v>
      </c>
      <c r="K20" s="399" t="n">
        <f aca="false">A!$N$271+B!$N$271+C!$N$271+D!$N$271+E!$N$271+F!$N$271+G!$N$271+H!$N$271</f>
        <v>4</v>
      </c>
      <c r="L20" s="400" t="n">
        <f aca="false">IFERROR((K20/(A!$N$272+B!$N$272+C!$N$272+D!$N$272+E!$N$272+F!$N$272+G!$N$272+H!$N$272))*100,0)</f>
        <v>22.2222222222222</v>
      </c>
      <c r="M20" s="401" t="n">
        <f aca="false">A!$N$273+B!$N$273+C!$N$273+D!$N$273+E!$N$273+F!$N$273+G!$N$273+H!$N$273</f>
        <v>3</v>
      </c>
      <c r="N20" s="402" t="n">
        <f aca="false">IFERROR((M20/(A!$N$278+B!$N$278+C!$N$278+D!$N$278+E!$N$278+F!$N$278+G!$N$278+H!$N$278))*100,0)</f>
        <v>8.82352941176471</v>
      </c>
      <c r="O20" s="402" t="n">
        <f aca="false">A!$N$274+B!$N$274+C!$N$274+D!$N$274+E!$N$274+F!$N$274+G!$N$274+H!$N$274</f>
        <v>1</v>
      </c>
      <c r="P20" s="402" t="n">
        <f aca="false">IFERROR((O20/(A!$N$278+B!$N$278+C!$N$278+D!$N$278+E!$N$278+F!$N$278+G!$N$278+H!$N$278))*100,0)</f>
        <v>2.94117647058824</v>
      </c>
      <c r="Q20" s="402" t="n">
        <f aca="false">A!$N$275+B!$N$275+C!$N$275+D!$N$275+E!$N$275+F!$N$275+G!$N$275+H!$N$275</f>
        <v>3</v>
      </c>
      <c r="R20" s="402" t="n">
        <f aca="false">IFERROR((Q20/(A!$N$278+B!$N$278+C!$N$278+D!$N$278+E!$N$278+F!$N$278+G!$N$278+H!$N$278))*100,0)</f>
        <v>8.82352941176471</v>
      </c>
      <c r="S20" s="402" t="n">
        <f aca="false">A!$N$276+B!$N$276+C!$N$276+D!$N$276+E!$N$276+F!$N$276+G!$N$276+H!$N$276</f>
        <v>9</v>
      </c>
      <c r="T20" s="402" t="n">
        <f aca="false">IFERROR((S20/(A!$N$278+B!$N$278+C!$N$278+D!$N$278+E!$N$278+F!$N$278+G!$N$278+H!$N$278))*100,0)</f>
        <v>26.4705882352941</v>
      </c>
      <c r="U20" s="402" t="n">
        <f aca="false">A!$N$277+B!$N$277+C!$N$277+D!$N$277+E!$N$277+F!$N$277+G!$N$277+H!$N$277</f>
        <v>18</v>
      </c>
      <c r="V20" s="403" t="n">
        <f aca="false">IFERROR((U20/(A!$N$278+B!$N$278+C!$N$278+D!$N$278+E!$N$278+F!$N$278+G!$N$278+G!$N$278+H!$N$278))*100,0)</f>
        <v>52.9411764705882</v>
      </c>
      <c r="W20" s="404" t="n">
        <f aca="false">A!$N$279+B!$N$279+C!$N$279+D!$N$279+E!$N$279+F!$N$279+G!$N$279+H!$N$279</f>
        <v>0</v>
      </c>
      <c r="X20" s="405" t="n">
        <f aca="false">IFERROR((W20/(A!$N$284+B!$N$284+C!$N$284+D!$N$284+E!$N$284+F!$N$284+G!$N$284+H!$N$284))*100,0)</f>
        <v>0</v>
      </c>
      <c r="Y20" s="405" t="n">
        <f aca="false">A!$N$280+B!$N$280+C!$N$280+D!$N$280+E!$N$280+F!$N$280+G!$N$280+H!$N$280</f>
        <v>0</v>
      </c>
      <c r="Z20" s="405" t="n">
        <f aca="false">IFERROR((Y20/(A!$N$284+B!$N$284+C!$N$284+D!$N$284+E!$N$284+F!$N$284+G!$N$284+H!$N$284))*100,0)</f>
        <v>0</v>
      </c>
      <c r="AA20" s="405" t="n">
        <f aca="false">A!$N$281+B!$N$281+C!$N$281+D!$N$281+E!$N$281+F!$N$281+G!$N$281+H!$N$281</f>
        <v>0</v>
      </c>
      <c r="AB20" s="405" t="n">
        <f aca="false">IFERROR((AA20/(A!$N$284+B!$N$284+C!$N$284+D!$N$284+E!$N$284+F!$N$284+G!$N$284+H!$N$284))*100,0)</f>
        <v>0</v>
      </c>
      <c r="AC20" s="405" t="n">
        <f aca="false">A!$N$282+B!$N$282+C!$N$282+D!$N$282+E!$N$282+F!$N$282+G!$N$282+H!$N$282</f>
        <v>0</v>
      </c>
      <c r="AD20" s="405" t="n">
        <f aca="false">IFERROR((AC20/(A!$N$284+B!$N$284+C!$N$284+D!$N$284+E!$N$284+F!$N$284+G!$N$284+H!$N$284))*100,0)</f>
        <v>0</v>
      </c>
      <c r="AE20" s="405" t="n">
        <f aca="false">A!$N$283+B!$N$283+C!$N$283+D!$N$283+E!$N$283+F!$N$283+G!$N$283+H!$N$283</f>
        <v>0</v>
      </c>
      <c r="AF20" s="406" t="n">
        <f aca="false">IFERROR((AE20/(A!$N$284+B!$N$284+C!$N$284+D!$N$284+E!$N$284+F!$N$284+G!$N$284+H!$N$284))*100,0)</f>
        <v>0</v>
      </c>
    </row>
    <row r="21" customFormat="false" ht="13.8" hidden="false" customHeight="false" outlineLevel="0" collapsed="false">
      <c r="A21" s="396" t="s">
        <v>35</v>
      </c>
      <c r="B21" s="397" t="str">
        <f aca="false">'විෂය තොරතුරු'!W$13</f>
        <v>ව්‍යාපාර හා ගිණුම්කරණ අධ්‍යයනය</v>
      </c>
      <c r="C21" s="398" t="n">
        <f aca="false">A!$O$267+B!$O$267+C!$O$267+D!$O$267+E!$O$267+F!$O$267+G!$O$267+H!$O$267</f>
        <v>0</v>
      </c>
      <c r="D21" s="399" t="n">
        <f aca="false">IFERROR((C21/(A!$O$272+B!$O$272+C!$O$272+D!$O$272+E!$O$272+F!$O$272+G!$O$272+H!$O$272))*100,0)</f>
        <v>0</v>
      </c>
      <c r="E21" s="399" t="n">
        <f aca="false">A!$O$268+B!$O$268+C!$O$268+D!$O$268+E!$O$268+F!$O$268+G!$O$268+H!$O$268</f>
        <v>0</v>
      </c>
      <c r="F21" s="399" t="n">
        <f aca="false">IFERROR((E21/(A!$O$272+B!$O$272+C!$O$272+D!$O$272+E!$O$272+F!$O$272+G!$O$272+H!$O$272))*100,0)</f>
        <v>0</v>
      </c>
      <c r="G21" s="399" t="n">
        <f aca="false">A!$O$269+B!$O$269+C!$O$269+D!$O$269+E!$O$269+F!$O$269+G!$O$269+H!$O$269</f>
        <v>0</v>
      </c>
      <c r="H21" s="399" t="n">
        <f aca="false">IFERROR((G21/(A!$O$272+B!$O$272+C!$O$272+D!$O$272+E!$O$272+F!$O$272+G!$O$272+H!$O$272))*100,0)</f>
        <v>0</v>
      </c>
      <c r="I21" s="399" t="n">
        <f aca="false">A!$O$270+B!$O$270+C!$O$270+D!$O$270+E!$O$270+F!$O$270+G!$O$270+H!$O$270</f>
        <v>0</v>
      </c>
      <c r="J21" s="399" t="n">
        <f aca="false">IFERROR((I21/(A!$O$272+B!$O$272+C!$O$272+D!$O$272+E!$O$272+F!$O$272+G!$O$272+H!$O$272))*100,0)</f>
        <v>0</v>
      </c>
      <c r="K21" s="399" t="n">
        <f aca="false">A!$O$271+B!$O$271+C!$O$271+D!$O$271+E!$O$271+F!$O$271+G!$O$271+H!$O$271</f>
        <v>0</v>
      </c>
      <c r="L21" s="400" t="n">
        <f aca="false">IFERROR((K21/(A!$O$272+B!$O$272+C!$O$272+D!$O$272+E!$O$272+F!$O$272+G!$O$272+H!$O$272))*100,0)</f>
        <v>0</v>
      </c>
      <c r="M21" s="401" t="n">
        <f aca="false">A!$O$273+B!$O$273+C!$O$273+D!$O$273+E!$O$273+F!$O$273+G!$O$273+H!$O$273</f>
        <v>14</v>
      </c>
      <c r="N21" s="402" t="n">
        <f aca="false">IFERROR((M21/(A!$O$278+B!$O$278+C!$O$278+D!$O$278+E!$O$278+F!$O$278+G!$O$278+H!$O$278))*100,0)</f>
        <v>30.4347826086957</v>
      </c>
      <c r="O21" s="402" t="n">
        <f aca="false">A!$O$274+B!$O$274+C!$O$274+D!$O$274+E!$O$274+F!$O$274+G!$O$274+H!$O$274</f>
        <v>10</v>
      </c>
      <c r="P21" s="402" t="n">
        <f aca="false">IFERROR((O21/(A!$O$278+B!$O$278+C!$O$278+D!$O$278+E!$O$278+F!$O$278+G!$O$278+H!$O$278))*100,0)</f>
        <v>21.7391304347826</v>
      </c>
      <c r="Q21" s="402" t="n">
        <f aca="false">A!$O$275+B!$O$275+C!$O$275+D!$O$275+E!$O$275+F!$O$275+G!$O$275+H!$O$275</f>
        <v>12</v>
      </c>
      <c r="R21" s="402" t="n">
        <f aca="false">IFERROR((Q21/(A!$O$278+B!$O$278+C!$O$278+D!$O$278+E!$O$278+F!$O$278+G!$O$278+H!$O$278))*100,0)</f>
        <v>26.0869565217391</v>
      </c>
      <c r="S21" s="402" t="n">
        <f aca="false">A!$O$276+B!$O$276+C!$O$276+D!$O$276+E!$O$276+F!$O$276+G!$O$276+H!$O$276</f>
        <v>9</v>
      </c>
      <c r="T21" s="402" t="n">
        <f aca="false">IFERROR((S21/(A!$O$278+B!$O$278+C!$O$278+D!$O$278+E!$O$278+F!$O$278+G!$O$278+H!$O$278))*100,0)</f>
        <v>19.5652173913043</v>
      </c>
      <c r="U21" s="402" t="n">
        <f aca="false">A!$O$277+B!$O$277+C!$O$277+D!$O$277+E!$O$277+F!$O$277+G!$O$277+H!$O$277</f>
        <v>1</v>
      </c>
      <c r="V21" s="403" t="n">
        <f aca="false">IFERROR((U21/(A!$O$278+B!$O$278+C!$O$278+D!$O$278+E!$O$278+F!$O$278+G!$O$278+G!$O$278+H!$O$278))*100,0)</f>
        <v>2.17391304347826</v>
      </c>
      <c r="W21" s="404" t="n">
        <f aca="false">A!$O$279+B!$O$279+C!$O$279+D!$O$279+E!$O$279+F!$O$279+G!$O$279+H!$O$279</f>
        <v>14</v>
      </c>
      <c r="X21" s="405" t="n">
        <f aca="false">IFERROR((W21/(A!$O$284+B!$O$284+C!$O$284+D!$O$284+E!$O$284+F!$O$284+G!$O$284+H!$O$284))*100,0)</f>
        <v>36.8421052631579</v>
      </c>
      <c r="Y21" s="405" t="n">
        <f aca="false">A!$O$280+B!$O$280+C!$O$280+D!$O$280+E!$O$280+F!$O$280+G!$O$280+H!$O$280</f>
        <v>8</v>
      </c>
      <c r="Z21" s="405" t="n">
        <f aca="false">IFERROR((Y21/(A!$O$284+B!$O$284+C!$O$284+D!$O$284+E!$O$284+F!$O$284+G!$O$284+H!$O$284))*100,0)</f>
        <v>21.0526315789474</v>
      </c>
      <c r="AA21" s="405" t="n">
        <f aca="false">A!$O$281+B!$O$281+C!$O$281+D!$O$281+E!$O$281+F!$O$281+G!$O$281+H!$O$281</f>
        <v>10</v>
      </c>
      <c r="AB21" s="405" t="n">
        <f aca="false">IFERROR((AA21/(A!$O$284+B!$O$284+C!$O$284+D!$O$284+E!$O$284+F!$O$284+G!$O$284+H!$O$284))*100,0)</f>
        <v>26.3157894736842</v>
      </c>
      <c r="AC21" s="405" t="n">
        <f aca="false">A!$O$282+B!$O$282+C!$O$282+D!$O$282+E!$O$282+F!$O$282+G!$O$282+H!$O$282</f>
        <v>6</v>
      </c>
      <c r="AD21" s="405" t="n">
        <f aca="false">IFERROR((AC21/(A!$O$284+B!$O$284+C!$O$284+D!$O$284+E!$O$284+F!$O$284+G!$O$284+H!$O$284))*100,0)</f>
        <v>15.7894736842105</v>
      </c>
      <c r="AE21" s="405" t="n">
        <f aca="false">A!$O$283+B!$O$283+C!$O$283+D!$O$283+E!$O$283+F!$O$283+G!$O$283+H!$O$283</f>
        <v>0</v>
      </c>
      <c r="AF21" s="406" t="n">
        <f aca="false">IFERROR((AE21/(A!$O$284+B!$O$284+C!$O$284+D!$O$284+E!$O$284+F!$O$284+G!$O$284+H!$O$284))*100,0)</f>
        <v>0</v>
      </c>
    </row>
    <row r="22" customFormat="false" ht="13.8" hidden="false" customHeight="false" outlineLevel="0" collapsed="false">
      <c r="A22" s="396"/>
      <c r="B22" s="397" t="str">
        <f aca="false">'විෂය තොරතුරු'!X$13</f>
        <v>පුරවැසි අධ්‍යාපනය</v>
      </c>
      <c r="C22" s="398" t="n">
        <f aca="false">A!$P$267+B!$P$267+C!$P$267+D!$P$267+E!$P$267+F!$P$267+G!$P$267+H!$P$267</f>
        <v>0</v>
      </c>
      <c r="D22" s="399" t="n">
        <f aca="false">IFERROR((C22/(A!$P$272+B!$P$272+C!$P$272+D!$P$272+E!$P$272+F!$P$272+G!$P$272+H!$P$272))*100,0)</f>
        <v>0</v>
      </c>
      <c r="E22" s="399" t="n">
        <f aca="false">A!$P$268+B!$P$268+C!$P$268+D!$P$268+E!$P$268+F!$P$268+G!$P$268+H!$P$268</f>
        <v>0</v>
      </c>
      <c r="F22" s="399" t="n">
        <f aca="false">IFERROR((E22/(A!$P$272+B!$P$272+C!$P$272+D!$P$272+E!$P$272+F!$P$272+G!$P$272+H!$P$272))*100,0)</f>
        <v>0</v>
      </c>
      <c r="G22" s="399" t="n">
        <f aca="false">A!$P$269+B!$P$269+C!$P$269+D!$P$269+E!$P$269+F!$P$269+G!$P$269+H!$P$269</f>
        <v>0</v>
      </c>
      <c r="H22" s="399" t="n">
        <f aca="false">IFERROR((G22/(A!$P$272+B!$P$272+C!$P$272+D!$P$272+E!$P$272+F!$P$272+G!$P$272+H!$P$272))*100,0)</f>
        <v>0</v>
      </c>
      <c r="I22" s="399" t="n">
        <f aca="false">A!$P$270+B!$P$270+C!$P$270+D!$P$270+E!$P$270+F!$P$270+G!$P$270+H!$P$270</f>
        <v>0</v>
      </c>
      <c r="J22" s="399" t="n">
        <f aca="false">IFERROR((I22/(A!$P$272+B!$P$272+C!$P$272+D!$P$272+E!$P$272+F!$P$272+G!$P$272+H!$P$272))*100,0)</f>
        <v>0</v>
      </c>
      <c r="K22" s="399" t="n">
        <f aca="false">A!$P$271+B!$P$271+C!$P$271+D!$P$271+E!$P$271+F!$P$271+G!$P$271+H!$P$271</f>
        <v>0</v>
      </c>
      <c r="L22" s="400" t="n">
        <f aca="false">IFERROR((K22/(A!$P$272+B!$P$272+C!$P$272+D!$P$272+E!$P$272+F!$P$272+G!$P$272+H!$P$272))*100,0)</f>
        <v>0</v>
      </c>
      <c r="M22" s="401" t="n">
        <f aca="false">A!$P$273+B!$P$273+C!$P$273+D!$P$273+E!$P$273+F!$P$273+G!$P$273+H!$P$273</f>
        <v>0</v>
      </c>
      <c r="N22" s="402" t="n">
        <f aca="false">IFERROR((M22/(A!$P$278+B!$P$278+C!$P$278+D!$P$278+E!$P$278+F!$P$278+G!$P$278+H!$P$278))*100,0)</f>
        <v>0</v>
      </c>
      <c r="O22" s="402" t="n">
        <f aca="false">A!$P$274+B!$P$274+C!$P$274+D!$P$274+E!$P$274+F!$P$274+G!$P$274+H!$P$274</f>
        <v>2</v>
      </c>
      <c r="P22" s="402" t="n">
        <f aca="false">IFERROR((O22/(A!$P$278+B!$P$278+C!$P$278+D!$P$278+E!$P$278+F!$P$278+G!$P$278+H!$P$278))*100,0)</f>
        <v>12.5</v>
      </c>
      <c r="Q22" s="402" t="n">
        <f aca="false">A!$P$275+B!$P$275+C!$P$275+D!$P$275+E!$P$275+F!$P$275+G!$P$275+H!$P$275</f>
        <v>3</v>
      </c>
      <c r="R22" s="402" t="n">
        <f aca="false">IFERROR((Q22/(A!$P$278+B!$P$278+C!$P$278+D!$P$278+E!$P$278+F!$P$278+G!$P$278+H!$P$278))*100,0)</f>
        <v>18.75</v>
      </c>
      <c r="S22" s="402" t="n">
        <f aca="false">A!$P$276+B!$P$276+C!$P$276+D!$P$276+E!$P$276+F!$P$276+G!$P$276+H!$P$276</f>
        <v>5</v>
      </c>
      <c r="T22" s="402" t="n">
        <f aca="false">IFERROR((S22/(A!$P$278+B!$P$278+C!$P$278+D!$P$278+E!$P$278+F!$P$278+G!$P$278+H!$P$278))*100,0)</f>
        <v>31.25</v>
      </c>
      <c r="U22" s="402" t="n">
        <f aca="false">A!$P$277+B!$P$277+C!$P$277+D!$P$277+E!$P$277+F!$P$277+G!$P$277+H!$P$277</f>
        <v>6</v>
      </c>
      <c r="V22" s="403" t="n">
        <f aca="false">IFERROR((U22/(A!$P$278+B!$P$278+C!$P$278+D!$P$278+E!$P$278+F!$P$278+G!$P$278+G!$P$278+H!$P$278))*100,0)</f>
        <v>37.5</v>
      </c>
      <c r="W22" s="404" t="n">
        <f aca="false">A!$P$279+B!$P$279+C!$P$279+D!$P$279+E!$P$279+F!$P$279+G!$P$279+H!$P$279</f>
        <v>0</v>
      </c>
      <c r="X22" s="405" t="n">
        <f aca="false">IFERROR((W22/(A!$P$284+B!$P$284+C!$P$284+D!$P$284+E!$P$284+F!$P$284+G!$P$284+H!$P$284))*100,0)</f>
        <v>0</v>
      </c>
      <c r="Y22" s="405" t="n">
        <f aca="false">A!$P$280+B!$P$280+C!$P$280+D!$P$280+E!$P$280+F!$P$280+G!$P$280+H!$P$280</f>
        <v>0</v>
      </c>
      <c r="Z22" s="405" t="n">
        <f aca="false">IFERROR((Y22/(A!$P$284+B!$P$284+C!$P$284+D!$P$284+E!$P$284+F!$P$284+G!$P$284+H!$P$284))*100,0)</f>
        <v>0</v>
      </c>
      <c r="AA22" s="405" t="n">
        <f aca="false">A!$P$281+B!$P$281+C!$P$281+D!$P$281+E!$P$281+F!$P$281+G!$P$281+H!$P$281</f>
        <v>1</v>
      </c>
      <c r="AB22" s="405" t="n">
        <f aca="false">IFERROR((AA22/(A!$P$284+B!$P$284+C!$P$284+D!$P$284+E!$P$284+F!$P$284+G!$P$284+H!$P$284))*100,0)</f>
        <v>100</v>
      </c>
      <c r="AC22" s="405" t="n">
        <f aca="false">A!$P$282+B!$P$282+C!$P$282+D!$P$282+E!$P$282+F!$P$282+G!$P$282+H!$P$282</f>
        <v>0</v>
      </c>
      <c r="AD22" s="405" t="n">
        <f aca="false">IFERROR((AC22/(A!$P$284+B!$P$284+C!$P$284+D!$P$284+E!$P$284+F!$P$284+G!$P$284+H!$P$284))*100,0)</f>
        <v>0</v>
      </c>
      <c r="AE22" s="405" t="n">
        <f aca="false">A!$P$283+B!$P$283+C!$P$283+D!$P$283+E!$P$283+F!$P$283+G!$P$283+H!$P$283</f>
        <v>0</v>
      </c>
      <c r="AF22" s="406" t="n">
        <f aca="false">IFERROR((AE22/(A!$P$284+B!$P$284+C!$P$284+D!$P$284+E!$P$284+F!$P$284+G!$P$284+H!$P$284))*100,0)</f>
        <v>0</v>
      </c>
    </row>
    <row r="23" customFormat="false" ht="13.8" hidden="false" customHeight="false" outlineLevel="0" collapsed="false">
      <c r="A23" s="396"/>
      <c r="B23" s="397" t="str">
        <f aca="false">'විෂය තොරතුරු'!Y$13</f>
        <v>දෙවන භාෂාවක් ලෙස (දෙමල)</v>
      </c>
      <c r="C23" s="398" t="n">
        <f aca="false">A!$Q$267+B!$Q$267+C!$Q$267+D!$Q$267+E!$Q$267+F!$Q$267+G!$Q$267+H!$Q$267</f>
        <v>0</v>
      </c>
      <c r="D23" s="399" t="n">
        <f aca="false">IFERROR((C23/(A!$Q$272+B!$Q$272+C!$Q$272+D!$Q$272+E!$Q$272+F!$Q$272+G!$Q$272+H!$Q$272))*100,0)</f>
        <v>0</v>
      </c>
      <c r="E23" s="399" t="n">
        <f aca="false">A!$Q$268+B!$Q$268+C!$Q$268+D!$Q$268+E!$Q$268+F!$Q$268+G!$Q$268+H!$Q$268</f>
        <v>0</v>
      </c>
      <c r="F23" s="399" t="n">
        <f aca="false">IFERROR((E23/(A!$Q$272+B!$Q$272+C!$Q$272+D!$Q$272+E!$Q$272+F!$Q$272+G!$Q$272+H!$Q$272))*100,0)</f>
        <v>0</v>
      </c>
      <c r="G23" s="399" t="n">
        <f aca="false">A!$Q$269+B!$Q$269+C!$Q$269+D!$Q$269+E!$Q$269+F!$Q$269+G!$Q$269+H!$Q$269</f>
        <v>0</v>
      </c>
      <c r="H23" s="399" t="n">
        <f aca="false">IFERROR((G23/(A!$Q$272+B!$Q$272+C!$Q$272+D!$Q$272+E!$Q$272+F!$Q$272+G!$Q$272+H!$Q$272))*100,0)</f>
        <v>0</v>
      </c>
      <c r="I23" s="399" t="n">
        <f aca="false">A!$Q$270+B!$Q$270+C!$Q$270+D!$Q$270+E!$Q$270+F!$Q$270+G!$Q$270+H!$Q$270</f>
        <v>0</v>
      </c>
      <c r="J23" s="399" t="n">
        <f aca="false">IFERROR((I23/(A!$Q$272+B!$Q$272+C!$Q$272+D!$Q$272+E!$Q$272+F!$Q$272+G!$Q$272+H!$Q$272))*100,0)</f>
        <v>0</v>
      </c>
      <c r="K23" s="399" t="n">
        <f aca="false">A!$Q$271+B!$Q$271+C!$Q$271+D!$Q$271+E!$Q$271+F!$Q$271+G!$Q$271+H!$Q$271</f>
        <v>0</v>
      </c>
      <c r="L23" s="400" t="n">
        <f aca="false">IFERROR((K23/(A!$Q$272+B!$Q$272+C!$Q$272+D!$Q$272+E!$Q$272+F!$Q$272+G!$Q$272+H!$Q$272))*100,0)</f>
        <v>0</v>
      </c>
      <c r="M23" s="401" t="n">
        <f aca="false">A!$Q$273+B!$Q$273+C!$Q$273+D!$Q$273+E!$Q$273+F!$Q$273+G!$Q$273+H!$Q$273</f>
        <v>4</v>
      </c>
      <c r="N23" s="402" t="n">
        <f aca="false">IFERROR((M23/(A!$Q$278+B!$Q$278+C!$Q$278+D!$Q$278+E!$Q$278+F!$Q$278+G!$Q$278+H!$Q$278))*100,0)</f>
        <v>50</v>
      </c>
      <c r="O23" s="402" t="n">
        <f aca="false">A!$Q$274+B!$Q$274+C!$Q$274+D!$Q$274+E!$Q$274+F!$Q$274+G!$Q$274+H!$Q$274</f>
        <v>0</v>
      </c>
      <c r="P23" s="402" t="n">
        <f aca="false">IFERROR((O23/(A!$Q$278+B!$Q$278+C!$Q$278+D!$Q$278+E!$Q$278+F!$Q$278+G!$Q$278+H!$Q$278))*100,0)</f>
        <v>0</v>
      </c>
      <c r="Q23" s="402" t="n">
        <f aca="false">A!$Q$275+B!$Q$275+C!$Q$275+D!$Q$275+E!$Q$275+F!$Q$275+G!$Q$275+H!$Q$275</f>
        <v>2</v>
      </c>
      <c r="R23" s="402" t="n">
        <f aca="false">IFERROR((Q23/(A!$Q$278+B!$Q$278+C!$Q$278+D!$Q$278+E!$Q$278+F!$Q$278+G!$Q$278+H!$Q$278))*100,0)</f>
        <v>25</v>
      </c>
      <c r="S23" s="402" t="n">
        <f aca="false">A!$Q$276+B!$Q$276+C!$Q$276+D!$Q$276+E!$Q$276+F!$Q$276+G!$Q$276+H!$Q$276</f>
        <v>1</v>
      </c>
      <c r="T23" s="402" t="n">
        <f aca="false">IFERROR((S23/(A!$Q$278+B!$Q$278+C!$Q$278+D!$Q$278+E!$Q$278+F!$Q$278+G!$Q$278+H!$Q$278))*100,0)</f>
        <v>12.5</v>
      </c>
      <c r="U23" s="402" t="n">
        <f aca="false">A!$Q$277+B!$Q$277+C!$Q$277+D!$Q$277+E!$Q$277+F!$Q$277+G!$Q$277+H!$Q$277</f>
        <v>1</v>
      </c>
      <c r="V23" s="403" t="n">
        <f aca="false">IFERROR((U23/(A!$Q$278+B!$Q$278+C!$Q$278+D!$Q$278+E!$Q$278+F!$Q$278+G!$Q$278+G!$Q$278+H!$Q$278))*100,0)</f>
        <v>12.5</v>
      </c>
      <c r="W23" s="404" t="n">
        <f aca="false">A!$Q$279+B!$Q$279+C!$Q$279+D!$Q$279+E!$Q$279+F!$Q$279+G!$Q$279+H!$Q$279</f>
        <v>0</v>
      </c>
      <c r="X23" s="405" t="n">
        <f aca="false">IFERROR((W23/(A!$Q$284+B!$Q$284+C!$Q$284+D!$Q$284+E!$Q$284+F!$Q$284+G!$Q$284+H!$Q$284))*100,0)</f>
        <v>0</v>
      </c>
      <c r="Y23" s="405" t="n">
        <f aca="false">A!$Q$280+B!$Q$280+C!$Q$280+D!$Q$280+E!$Q$280+F!$Q$280+G!$Q$280+H!$Q$280</f>
        <v>0</v>
      </c>
      <c r="Z23" s="405" t="n">
        <f aca="false">IFERROR((Y23/(A!$Q$284+B!$Q$284+C!$Q$284+D!$Q$284+E!$Q$284+F!$Q$284+G!$Q$284+H!$Q$284))*100,0)</f>
        <v>0</v>
      </c>
      <c r="AA23" s="405" t="n">
        <f aca="false">A!$Q$281+B!$Q$281+C!$Q$281+D!$Q$281+E!$Q$281+F!$Q$281+G!$Q$281+H!$Q$281</f>
        <v>0</v>
      </c>
      <c r="AB23" s="405" t="n">
        <f aca="false">IFERROR((AA23/(A!$Q$284+B!$Q$284+C!$Q$284+D!$Q$284+E!$Q$284+F!$Q$284+G!$Q$284+H!$Q$284))*100,0)</f>
        <v>0</v>
      </c>
      <c r="AC23" s="405" t="n">
        <f aca="false">A!$Q$282+B!$Q$282+C!$Q$282+D!$Q$282+E!$Q$282+F!$Q$282+G!$Q$282+H!$Q$282</f>
        <v>0</v>
      </c>
      <c r="AD23" s="405" t="n">
        <f aca="false">IFERROR((AC23/(A!$Q$284+B!$Q$284+C!$Q$284+D!$Q$284+E!$Q$284+F!$Q$284+G!$Q$284+H!$Q$284))*100,0)</f>
        <v>0</v>
      </c>
      <c r="AE23" s="405" t="n">
        <f aca="false">A!$Q$283+B!$Q$283+C!$Q$283+D!$Q$283+E!$Q$283+F!$Q$283+G!$Q$283+H!$Q$283</f>
        <v>0</v>
      </c>
      <c r="AF23" s="406" t="n">
        <f aca="false">IFERROR((AE23/(A!$Q$284+B!$Q$284+C!$Q$284+D!$Q$284+E!$Q$284+F!$Q$284+G!$Q$284+H!$Q$284))*100,0)</f>
        <v>0</v>
      </c>
    </row>
    <row r="24" customFormat="false" ht="13.8" hidden="false" customHeight="false" outlineLevel="0" collapsed="false">
      <c r="A24" s="396"/>
      <c r="B24" s="397" t="str">
        <f aca="false">'විෂය තොරතුරු'!Z$13</f>
        <v>භුගෝල විද්‍යාව</v>
      </c>
      <c r="C24" s="398" t="n">
        <f aca="false">A!$R$267+B!$R$267+C!$R$267+D!$R$267+E!$R$267+F!$R$267+G!$R$267+H!$R$267</f>
        <v>0</v>
      </c>
      <c r="D24" s="399" t="n">
        <f aca="false">IFERROR((C24/(A!$R$272+B!$R$272+C!$R$272+D!$R$272+E!$R$272+F!$R$272+G!$R$272+H!$R$272))*100,0)</f>
        <v>0</v>
      </c>
      <c r="E24" s="399" t="n">
        <f aca="false">A!$R$268+B!$R$268+C!$R$268+D!$R$268+E!$R$268+F!$R$268+G!$R$268+H!$R$268</f>
        <v>0</v>
      </c>
      <c r="F24" s="399" t="n">
        <f aca="false">IFERROR((E24/(A!$R$272+B!$R$272+C!$R$272+D!$R$272+E!$R$272+F!$R$272+G!$R$272+H!$R$272))*100,0)</f>
        <v>0</v>
      </c>
      <c r="G24" s="399" t="n">
        <f aca="false">A!$R$269+B!$R$269+C!$R$269+D!$R$269+E!$R$269+F!$R$269+G!$R$269+H!$R$269</f>
        <v>0</v>
      </c>
      <c r="H24" s="399" t="n">
        <f aca="false">IFERROR((G24/(A!$R$272+B!$R$272+C!$R$272+D!$R$272+E!$R$272+F!$R$272+G!$R$272+H!$R$272))*100,0)</f>
        <v>0</v>
      </c>
      <c r="I24" s="399" t="n">
        <f aca="false">A!$R$270+B!$R$270+C!$R$270+D!$R$270+E!$R$270+F!$R$270+G!$R$270+H!$R$270</f>
        <v>0</v>
      </c>
      <c r="J24" s="399" t="n">
        <f aca="false">IFERROR((I24/(A!$R$272+B!$R$272+C!$R$272+D!$R$272+E!$R$272+F!$R$272+G!$R$272+H!$R$272))*100,0)</f>
        <v>0</v>
      </c>
      <c r="K24" s="399" t="n">
        <f aca="false">A!$R$271+B!$R$271+C!$R$271+D!$R$271+E!$R$271+F!$R$271+G!$R$271+H!$R$271</f>
        <v>0</v>
      </c>
      <c r="L24" s="400" t="n">
        <f aca="false">IFERROR((K24/(A!$R$272+B!$R$272+C!$R$272+D!$R$272+E!$R$272+F!$R$272+G!$R$272+H!$R$272))*100,0)</f>
        <v>0</v>
      </c>
      <c r="M24" s="401" t="n">
        <f aca="false">A!$R$273+B!$R$273+C!$R$273+D!$R$273+E!$R$273+F!$R$273+G!$R$273+H!$R$273</f>
        <v>1</v>
      </c>
      <c r="N24" s="402" t="n">
        <f aca="false">IFERROR((M24/(A!$R$278+B!$R$278+C!$R$278+D!$R$278+E!$R$278+F!$R$278+G!$R$278+H!$R$278))*100,0)</f>
        <v>20</v>
      </c>
      <c r="O24" s="402" t="n">
        <f aca="false">A!$R$274+B!$R$274+C!$R$274+D!$R$274+E!$R$274+F!$R$274+G!$R$274+H!$R$274</f>
        <v>1</v>
      </c>
      <c r="P24" s="402" t="n">
        <f aca="false">IFERROR((O24/(A!$R$278+B!$R$278+C!$R$278+D!$R$278+E!$R$278+F!$R$278+G!$R$278+H!$R$278))*100,0)</f>
        <v>20</v>
      </c>
      <c r="Q24" s="402" t="n">
        <f aca="false">A!$R$275+B!$R$275+C!$R$275+D!$R$275+E!$R$275+F!$R$275+G!$R$275+H!$R$275</f>
        <v>1</v>
      </c>
      <c r="R24" s="402" t="n">
        <f aca="false">IFERROR((Q24/(A!$R$278+B!$R$278+C!$R$278+D!$R$278+E!$R$278+F!$R$278+G!$R$278+H!$R$278))*100,0)</f>
        <v>20</v>
      </c>
      <c r="S24" s="402" t="n">
        <f aca="false">A!$R$276+B!$R$276+C!$R$276+D!$R$276+E!$R$276+F!$R$276+G!$R$276+H!$R$276</f>
        <v>1</v>
      </c>
      <c r="T24" s="402" t="n">
        <f aca="false">IFERROR((S24/(A!$R$278+B!$R$278+C!$R$278+D!$R$278+E!$R$278+F!$R$278+G!$R$278+H!$R$278))*100,0)</f>
        <v>20</v>
      </c>
      <c r="U24" s="402" t="n">
        <f aca="false">A!$R$277+B!$R$277+C!$R$277+D!$R$277+E!$R$277+F!$R$277+G!$R$277+H!$R$277</f>
        <v>1</v>
      </c>
      <c r="V24" s="403" t="n">
        <f aca="false">IFERROR((U24/(A!$R$278+B!$R$278+C!$R$278+D!$R$278+E!$R$278+F!$R$278+G!$R$278+G!$R$278+H!$R$278))*100,0)</f>
        <v>20</v>
      </c>
      <c r="W24" s="404" t="n">
        <f aca="false">A!$R$279+B!$R$279+C!$R$279+D!$R$279+E!$R$279+F!$R$279+G!$R$279+H!$R$279</f>
        <v>0</v>
      </c>
      <c r="X24" s="405" t="n">
        <f aca="false">IFERROR((W24/(A!$R$284+B!$R$284+C!$R$284+D!$R$284+E!$R$284+F!$R$284+G!$R$284+H!$R$284))*100,0)</f>
        <v>0</v>
      </c>
      <c r="Y24" s="405" t="n">
        <f aca="false">A!$R$280+B!$R$280+C!$R$280+D!$R$280+E!$R$280+F!$R$280+G!$R$280+H!$R$280</f>
        <v>0</v>
      </c>
      <c r="Z24" s="405" t="n">
        <f aca="false">IFERROR((Y24/(A!$R$284+B!$R$284+C!$R$284+D!$R$284+E!$R$284+F!$R$284+G!$R$284+H!$R$284))*100,0)</f>
        <v>0</v>
      </c>
      <c r="AA24" s="405" t="n">
        <f aca="false">A!$R$281+B!$R$281+C!$R$281+D!$R$281+E!$R$281+F!$R$281+G!$R$281+H!$R$281</f>
        <v>0</v>
      </c>
      <c r="AB24" s="405" t="n">
        <f aca="false">IFERROR((AA24/(A!$R$284+B!$R$284+C!$R$284+D!$R$284+E!$R$284+F!$R$284+G!$R$284+H!$R$284))*100,0)</f>
        <v>0</v>
      </c>
      <c r="AC24" s="405" t="n">
        <f aca="false">A!$R$282+B!$R$282+C!$R$282+D!$R$282+E!$R$282+F!$R$282+G!$R$282+H!$R$282</f>
        <v>0</v>
      </c>
      <c r="AD24" s="405" t="n">
        <f aca="false">IFERROR((AC24/(A!$R$284+B!$R$284+C!$R$284+D!$R$284+E!$R$284+F!$R$284+G!$R$284+H!$R$284))*100,0)</f>
        <v>0</v>
      </c>
      <c r="AE24" s="405" t="n">
        <f aca="false">A!$R$283+B!$R$283+C!$R$283+D!$R$283+E!$R$283+F!$R$283+G!$R$283+H!$R$283</f>
        <v>0</v>
      </c>
      <c r="AF24" s="406" t="n">
        <f aca="false">IFERROR((AE24/(A!$R$284+B!$R$284+C!$R$284+D!$R$284+E!$R$284+F!$R$284+G!$R$284+H!$R$284))*100,0)</f>
        <v>0</v>
      </c>
    </row>
    <row r="25" customFormat="false" ht="13.8" hidden="false" customHeight="false" outlineLevel="0" collapsed="false">
      <c r="A25" s="396"/>
      <c r="B25" s="397" t="str">
        <f aca="false">'විෂය තොරතුරු'!AA$13</f>
        <v/>
      </c>
      <c r="C25" s="398" t="n">
        <f aca="false">A!$S$267+B!$S$267+C!$S$267+D!$S$267+E!$S$267+F!$S$267+G!$S$267+H!$S$267</f>
        <v>0</v>
      </c>
      <c r="D25" s="399" t="n">
        <f aca="false">IFERROR((C25/(A!$S$272+B!$S$272+C!$S$272+D!$S$272+E!$S$272+F!$S$272+G!$S$272+H!$S$272))*100,0)</f>
        <v>0</v>
      </c>
      <c r="E25" s="399" t="n">
        <f aca="false">A!$S$268+B!$S$268+C!$S$268+D!$S$268+E!$S$268+F!$S$268+G!$S$268+H!$S$268</f>
        <v>0</v>
      </c>
      <c r="F25" s="399" t="n">
        <f aca="false">IFERROR((E25/(A!$S$272+B!$S$272+C!$S$272+D!$S$272+E!$S$272+F!$S$272+G!$S$272+H!$S$272))*100,0)</f>
        <v>0</v>
      </c>
      <c r="G25" s="399" t="n">
        <f aca="false">A!$S$269+B!$S$269+C!$S$269+D!$S$269+E!$S$269+F!$S$269+G!$S$269+H!$S$269</f>
        <v>0</v>
      </c>
      <c r="H25" s="399" t="n">
        <f aca="false">IFERROR((G25/(A!$S$272+B!$S$272+C!$S$272+D!$S$272+E!$S$272+F!$S$272+G!$S$272+H!$S$272))*100,0)</f>
        <v>0</v>
      </c>
      <c r="I25" s="399" t="n">
        <f aca="false">A!$S$270+B!$S$270+C!$S$270+D!$S$270+E!$S$270+F!$S$270+G!$S$270+H!$S$270</f>
        <v>0</v>
      </c>
      <c r="J25" s="399" t="n">
        <f aca="false">IFERROR((I25/(A!$S$272+B!$S$272+C!$S$272+D!$S$272+E!$S$272+F!$S$272+G!$S$272+H!$S$272))*100,0)</f>
        <v>0</v>
      </c>
      <c r="K25" s="399" t="n">
        <f aca="false">A!$S$271+B!$S$271+C!$S$271+D!$S$271+E!$S$271+F!$S$271+G!$S$271+H!$S$271</f>
        <v>0</v>
      </c>
      <c r="L25" s="400" t="n">
        <f aca="false">IFERROR((K25/(A!$S$272+B!$S$272+C!$S$272+D!$S$272+E!$S$272+F!$S$272+G!$S$272+H!$S$272))*100,0)</f>
        <v>0</v>
      </c>
      <c r="M25" s="401" t="n">
        <f aca="false">A!$S$273+B!$S$273+C!$S$273+D!$S$273+E!$S$273+F!$S$273+G!$S$273+H!$S$273</f>
        <v>0</v>
      </c>
      <c r="N25" s="402" t="n">
        <f aca="false">IFERROR((M25/(A!$S$278+B!$S$278+C!$S$278+D!$S$278+E!$S$278+F!$S$278+G!$S$278+H!$S$278))*100,0)</f>
        <v>0</v>
      </c>
      <c r="O25" s="402" t="n">
        <f aca="false">A!$S$274+B!$S$274+C!$S$274+D!$S$274+E!$S$274+F!$S$274+G!$S$274+H!$S$274</f>
        <v>0</v>
      </c>
      <c r="P25" s="402" t="n">
        <f aca="false">IFERROR((O25/(A!$S$278+B!$S$278+C!$S$278+D!$S$278+E!$S$278+F!$S$278+G!$S$278+H!$S$278))*100,0)</f>
        <v>0</v>
      </c>
      <c r="Q25" s="402" t="n">
        <f aca="false">A!$S$275+B!$S$275+C!$S$275+D!$S$275+E!$S$275+F!$S$275+G!$S$275+H!$S$275</f>
        <v>0</v>
      </c>
      <c r="R25" s="402" t="n">
        <f aca="false">IFERROR((Q25/(A!$S$278+B!$S$278+C!$S$278+D!$S$278+E!$S$278+F!$S$278+G!$S$278+H!$S$278))*100,0)</f>
        <v>0</v>
      </c>
      <c r="S25" s="402" t="n">
        <f aca="false">A!$S$276+B!$S$276+C!$S$276+D!$S$276+E!$S$276+F!$S$276+G!$S$276+H!$S$276</f>
        <v>0</v>
      </c>
      <c r="T25" s="402" t="n">
        <f aca="false">IFERROR((S25/(A!$S$278+B!$S$278+C!$S$278+D!$S$278+E!$S$278+F!$S$278+G!$S$278+H!$S$278))*100,0)</f>
        <v>0</v>
      </c>
      <c r="U25" s="402" t="n">
        <f aca="false">A!$S$277+B!$S$277+C!$S$277+D!$S$277+E!$S$277+F!$S$277+G!$S$277+H!$S$277</f>
        <v>0</v>
      </c>
      <c r="V25" s="403" t="n">
        <f aca="false">IFERROR((U25/(A!$S$278+B!$S$278+C!$S$278+D!$S$278+E!$S$278+F!$S$278+G!$S$278+G!$S$278+H!$S$278))*100,0)</f>
        <v>0</v>
      </c>
      <c r="W25" s="404" t="n">
        <f aca="false">A!$S$279+B!$S$279+C!$S$279+D!$S$279+E!$S$279+F!$S$279+G!$S$279+H!$S$279</f>
        <v>0</v>
      </c>
      <c r="X25" s="405" t="n">
        <f aca="false">IFERROR((W25/(A!$S$284+B!$S$284+C!$S$284+D!$S$284+E!$S$284+F!$S$284+G!$S$284+H!$S$284))*100,0)</f>
        <v>0</v>
      </c>
      <c r="Y25" s="405" t="n">
        <f aca="false">A!$S$280+B!$S$280+C!$S$280+D!$S$280+E!$S$280+F!$S$280+G!$S$280+H!$S$280</f>
        <v>0</v>
      </c>
      <c r="Z25" s="405" t="n">
        <f aca="false">IFERROR((Y25/(A!$S$284+B!$S$284+C!$S$284+D!$S$284+E!$S$284+F!$S$284+G!$S$284+H!$S$284))*100,0)</f>
        <v>0</v>
      </c>
      <c r="AA25" s="405" t="n">
        <f aca="false">A!$S$281+B!$S$281+C!$S$281+D!$S$281+E!$S$281+F!$S$281+G!$S$281+H!$S$281</f>
        <v>0</v>
      </c>
      <c r="AB25" s="405" t="n">
        <f aca="false">IFERROR((AA25/(A!$S$284+B!$S$284+C!$S$284+D!$S$284+E!$S$284+F!$S$284+G!$S$284+H!$S$284))*100,0)</f>
        <v>0</v>
      </c>
      <c r="AC25" s="405" t="n">
        <f aca="false">A!$S$282+B!$S$282+C!$S$282+D!$S$282+E!$S$282+F!$S$282+G!$S$282+H!$S$282</f>
        <v>0</v>
      </c>
      <c r="AD25" s="405" t="n">
        <f aca="false">IFERROR((AC25/(A!$S$284+B!$S$284+C!$S$284+D!$S$284+E!$S$284+F!$S$284+G!$S$284+H!$S$284))*100,0)</f>
        <v>0</v>
      </c>
      <c r="AE25" s="405" t="n">
        <f aca="false">A!$S$283+B!$S$283+C!$S$283+D!$S$283+E!$S$283+F!$S$283+G!$S$283+H!$S$283</f>
        <v>0</v>
      </c>
      <c r="AF25" s="406" t="n">
        <f aca="false">IFERROR((AE25/(A!$S$284+B!$S$284+C!$S$284+D!$S$284+E!$S$284+F!$S$284+G!$S$284+H!$S$284))*100,0)</f>
        <v>0</v>
      </c>
    </row>
    <row r="26" customFormat="false" ht="13.8" hidden="false" customHeight="false" outlineLevel="0" collapsed="false">
      <c r="A26" s="396"/>
      <c r="B26" s="397" t="str">
        <f aca="false">'විෂය තොරතුරු'!AB$13</f>
        <v/>
      </c>
      <c r="C26" s="398" t="n">
        <f aca="false">A!$T$267+B!$T$267+C!$T$267+D!$T$267+E!$T$267+F!$T$267+G!$T$267+H!$T$267</f>
        <v>0</v>
      </c>
      <c r="D26" s="399" t="n">
        <f aca="false">IFERROR((C26/(A!$T$272+B!$T$272+C!$T$272+D!$T$272+E!$T$272+F!$T$272+G!$T$272+H!$T$272))*100,0)</f>
        <v>0</v>
      </c>
      <c r="E26" s="399" t="n">
        <f aca="false">A!$T$268+B!$T$268+C!$T$268+D!$T$268+E!$T$268+F!$T$268+G!$T$268+H!$T$268</f>
        <v>0</v>
      </c>
      <c r="F26" s="399" t="n">
        <f aca="false">IFERROR((E26/(A!$T$272+B!$T$272+C!$T$272+D!$T$272+E!$T$272+F!$T$272+G!$T$272+H!$T$272))*100,0)</f>
        <v>0</v>
      </c>
      <c r="G26" s="399" t="n">
        <f aca="false">A!$T$269+B!$T$269+C!$T$269+D!$T$269+E!$T$269+F!$T$269+G!$T$269+H!$T$269</f>
        <v>0</v>
      </c>
      <c r="H26" s="399" t="n">
        <f aca="false">IFERROR((G26/(A!$T$272+B!$T$272+C!$T$272+D!$T$272+E!$T$272+F!$T$272+G!$T$272+H!$T$272))*100,0)</f>
        <v>0</v>
      </c>
      <c r="I26" s="399" t="n">
        <f aca="false">A!$T$270+B!$T$270+C!$T$270+D!$T$270+E!$T$270+F!$T$270+G!$T$270+H!$T$270</f>
        <v>0</v>
      </c>
      <c r="J26" s="399" t="n">
        <f aca="false">IFERROR((I26/(A!$T$272+B!$T$272+C!$T$272+D!$T$272+E!$T$272+F!$T$272+G!$T$272+H!$T$272))*100,0)</f>
        <v>0</v>
      </c>
      <c r="K26" s="399" t="n">
        <f aca="false">A!$T$271+B!$T$271+C!$T$271+D!$T$271+E!$T$271+F!$T$271+G!$T$271+H!$T$271</f>
        <v>0</v>
      </c>
      <c r="L26" s="400" t="n">
        <f aca="false">IFERROR((K26/(A!$T$272+B!$T$272+C!$T$272+D!$T$272+E!$T$272+F!$T$272+G!$T$272+H!$T$272))*100,0)</f>
        <v>0</v>
      </c>
      <c r="M26" s="401" t="n">
        <f aca="false">A!$T$273+B!$T$273+C!$T$273+D!$T$273+E!$T$273+F!$T$273+G!$T$273+H!$T$273</f>
        <v>0</v>
      </c>
      <c r="N26" s="402" t="n">
        <f aca="false">IFERROR((M26/(A!$T$278+B!$T$278+C!$T$278+D!$T$278+E!$T$278+F!$T$278+G!$T$278+H!$T$278))*100,0)</f>
        <v>0</v>
      </c>
      <c r="O26" s="402" t="n">
        <f aca="false">A!$T$274+B!$T$274+C!$T$274+D!$T$274+E!$T$274+F!$T$274+G!$T$274+H!$T$274</f>
        <v>0</v>
      </c>
      <c r="P26" s="402" t="n">
        <f aca="false">IFERROR((O26/(A!$T$278+B!$T$278+C!$T$278+D!$T$278+E!$T$278+F!$T$278+G!$T$278+H!$T$278))*100,0)</f>
        <v>0</v>
      </c>
      <c r="Q26" s="402" t="n">
        <f aca="false">A!$T$275+B!$T$275+C!$T$275+D!$T$275+E!$T$275+F!$T$275+G!$T$275+H!$T$275</f>
        <v>0</v>
      </c>
      <c r="R26" s="402" t="n">
        <f aca="false">IFERROR((Q26/(A!$T$278+B!$T$278+C!$T$278+D!$T$278+E!$T$278+F!$T$278+G!$T$278+H!$T$278))*100,0)</f>
        <v>0</v>
      </c>
      <c r="S26" s="402" t="n">
        <f aca="false">A!$T$276+B!$T$276+C!$T$276+D!$T$276+E!$T$276+F!$T$276+G!$T$276+H!$T$276</f>
        <v>0</v>
      </c>
      <c r="T26" s="402" t="n">
        <f aca="false">IFERROR((S26/(A!$T$278+B!$T$278+C!$T$278+D!$T$278+E!$T$278+F!$T$278+G!$T$278+H!$T$278))*100,0)</f>
        <v>0</v>
      </c>
      <c r="U26" s="402" t="n">
        <f aca="false">A!$T$277+B!$T$277+C!$T$277+D!$T$277+E!$T$277+F!$T$277+G!$T$277+H!$T$277</f>
        <v>0</v>
      </c>
      <c r="V26" s="403" t="n">
        <f aca="false">IFERROR((U26/(A!$T$278+B!$T$278+C!$T$278+D!$T$278+E!$T$278+F!$T$278+G!$T$278+G!$T$278+H!$T$278))*100,0)</f>
        <v>0</v>
      </c>
      <c r="W26" s="404" t="n">
        <f aca="false">A!$T$279+B!$T$279+C!$T$279+D!$T$279+E!$T$279+F!$T$279+G!$T$279+H!$T$279</f>
        <v>0</v>
      </c>
      <c r="X26" s="405" t="n">
        <f aca="false">IFERROR((W26/(A!$T$284+B!$T$284+C!$T$284+D!$T$284+E!$T$284+F!$T$284+G!$T$284+H!$T$284))*100,0)</f>
        <v>0</v>
      </c>
      <c r="Y26" s="405" t="n">
        <f aca="false">A!$T$280+B!$T$280+C!$T$280+D!$T$280+E!$T$280+F!$T$280+G!$T$280+H!$T$280</f>
        <v>0</v>
      </c>
      <c r="Z26" s="405" t="n">
        <f aca="false">IFERROR((Y26/(A!$T$284+B!$T$284+C!$T$284+D!$T$284+E!$T$284+F!$T$284+G!$T$284+H!$T$284))*100,0)</f>
        <v>0</v>
      </c>
      <c r="AA26" s="405" t="n">
        <f aca="false">A!$T$281+B!$T$281+C!$T$281+D!$T$281+E!$T$281+F!$T$281+G!$T$281+H!$T$281</f>
        <v>0</v>
      </c>
      <c r="AB26" s="405" t="n">
        <f aca="false">IFERROR((AA26/(A!$T$284+B!$T$284+C!$T$284+D!$T$284+E!$T$284+F!$T$284+G!$T$284+H!$T$284))*100,0)</f>
        <v>0</v>
      </c>
      <c r="AC26" s="405" t="n">
        <f aca="false">A!$T$282+B!$T$282+C!$T$282+D!$T$282+E!$T$282+F!$T$282+G!$T$282+H!$T$282</f>
        <v>0</v>
      </c>
      <c r="AD26" s="405" t="n">
        <f aca="false">IFERROR((AC26/(A!$T$284+B!$T$284+C!$T$284+D!$T$284+E!$T$284+F!$T$284+G!$T$284+H!$T$284))*100,0)</f>
        <v>0</v>
      </c>
      <c r="AE26" s="405" t="n">
        <f aca="false">A!$T$283+B!$T$283+C!$T$283+D!$T$283+E!$T$283+F!$T$283+G!$T$283+H!$T$283</f>
        <v>0</v>
      </c>
      <c r="AF26" s="406" t="n">
        <f aca="false">IFERROR((AE26/(A!$T$284+B!$T$284+C!$T$284+D!$T$284+E!$T$284+F!$T$284+G!$T$284+H!$T$284))*100,0)</f>
        <v>0</v>
      </c>
    </row>
    <row r="27" customFormat="false" ht="13.8" hidden="false" customHeight="false" outlineLevel="0" collapsed="false">
      <c r="A27" s="396"/>
      <c r="B27" s="397" t="str">
        <f aca="false">'විෂය තොරතුරු'!AC$13</f>
        <v/>
      </c>
      <c r="C27" s="398" t="n">
        <f aca="false">A!$U$267+B!$U$267+C!$U$267+D!$U$267+E!$U$267+F!$U$267+G!$U$267+H!$U$267</f>
        <v>0</v>
      </c>
      <c r="D27" s="399" t="n">
        <f aca="false">IFERROR((C27/(A!$U$272+B!$U$272+C!$U$272+D!$U$272+E!$U$272+F!$U$272+G!$U$272+H!$U$272))*100,0)</f>
        <v>0</v>
      </c>
      <c r="E27" s="399" t="n">
        <f aca="false">A!$U$268+B!$U$268+C!$U$268+D!$U$268+E!$U$268+F!$U$268+G!$U$268+H!$U$268</f>
        <v>0</v>
      </c>
      <c r="F27" s="399" t="n">
        <f aca="false">IFERROR((E27/(A!$U$272+B!$U$272+C!$U$272+D!$U$272+E!$U$272+F!$U$272+G!$U$272+H!$U$272))*100,0)</f>
        <v>0</v>
      </c>
      <c r="G27" s="399" t="n">
        <f aca="false">A!$U$269+B!$U$269+C!$U$269+D!$U$269+E!$U$269+F!$U$269+G!$U$269+H!$U$269</f>
        <v>0</v>
      </c>
      <c r="H27" s="399" t="n">
        <f aca="false">IFERROR((G27/(A!$U$272+B!$U$272+C!$U$272+D!$U$272+E!$U$272+F!$U$272+G!$U$272+H!$U$272))*100,0)</f>
        <v>0</v>
      </c>
      <c r="I27" s="399" t="n">
        <f aca="false">A!$U$270+B!$U$270+C!$U$270+D!$U$270+E!$U$270+F!$U$270+G!$U$270+H!$U$270</f>
        <v>0</v>
      </c>
      <c r="J27" s="399" t="n">
        <f aca="false">IFERROR((I27/(A!$U$272+B!$U$272+C!$U$272+D!$U$272+E!$U$272+F!$U$272+G!$U$272+H!$U$272))*100,0)</f>
        <v>0</v>
      </c>
      <c r="K27" s="399" t="n">
        <f aca="false">A!$U$271+B!$U$271+C!$U$271+D!$U$271+E!$U$271+F!$U$271+G!$U$271+H!$U$271</f>
        <v>0</v>
      </c>
      <c r="L27" s="400" t="n">
        <f aca="false">IFERROR((K27/(A!$U$272+B!$U$272+C!$U$272+D!$U$272+E!$U$272+F!$U$272+G!$U$272+H!$U$272))*100,0)</f>
        <v>0</v>
      </c>
      <c r="M27" s="401" t="n">
        <f aca="false">A!$U$273+B!$U$273+C!$U$273+D!$U$273+E!$U$273+F!$U$273+G!$U$273+H!$U$273</f>
        <v>0</v>
      </c>
      <c r="N27" s="402" t="n">
        <f aca="false">IFERROR((M27/(A!$U$278+B!$U$278+C!$U$278+D!$U$278+E!$U$278+F!$U$278+G!$U$278+H!$U$278))*100,0)</f>
        <v>0</v>
      </c>
      <c r="O27" s="402" t="n">
        <f aca="false">A!$U$274+B!$U$274+C!$U$274+D!$U$274+E!$U$274+F!$U$274+G!$U$274+H!$U$274</f>
        <v>0</v>
      </c>
      <c r="P27" s="402" t="n">
        <f aca="false">IFERROR((O27/(A!$U$278+B!$U$278+C!$U$278+D!$U$278+E!$U$278+F!$U$278+G!$U$278+H!$U$278))*100,0)</f>
        <v>0</v>
      </c>
      <c r="Q27" s="402" t="n">
        <f aca="false">A!$U$275+B!$U$275+C!$U$275+D!$U$275+E!$U$275+F!$U$275+G!$U$275+H!$U$275</f>
        <v>0</v>
      </c>
      <c r="R27" s="402" t="n">
        <f aca="false">IFERROR((Q27/(A!$U$278+B!$U$278+C!$U$278+D!$U$278+E!$U$278+F!$U$278+G!$U$278+H!$U$278))*100,0)</f>
        <v>0</v>
      </c>
      <c r="S27" s="402" t="n">
        <f aca="false">A!$U$276+B!$U$276+C!$U$276+D!$U$276+E!$U$276+F!$U$276+G!$U$276+H!$U$276</f>
        <v>0</v>
      </c>
      <c r="T27" s="402" t="n">
        <f aca="false">IFERROR((S27/(A!$U$278+B!$U$278+C!$U$278+D!$U$278+E!$U$278+F!$U$278+G!$U$278+H!$U$278))*100,0)</f>
        <v>0</v>
      </c>
      <c r="U27" s="402" t="n">
        <f aca="false">A!$U$277+B!$U$277+C!$U$277+D!$U$277+E!$U$277+F!$U$277+G!$U$277+H!$U$277</f>
        <v>0</v>
      </c>
      <c r="V27" s="403" t="n">
        <f aca="false">IFERROR((U27/(A!$U$278+B!$U$278+C!$U$278+D!$U$278+E!$U$278+F!$U$278+G!$U$278+G!$U$278+H!$U$278))*100,0)</f>
        <v>0</v>
      </c>
      <c r="W27" s="404" t="n">
        <f aca="false">A!$U$279+B!$U$279+C!$U$279+D!$U$279+E!$U$279+F!$U$279+G!$U$279+H!$U$279</f>
        <v>0</v>
      </c>
      <c r="X27" s="405" t="n">
        <f aca="false">IFERROR((W27/(A!$U$284+B!$U$284+C!$U$284+D!$U$284+E!$U$284+F!$U$284+G!$U$284+H!$U$284))*100,0)</f>
        <v>0</v>
      </c>
      <c r="Y27" s="405" t="n">
        <f aca="false">A!$U$280+B!$U$280+C!$U$280+D!$U$280+E!$U$280+F!$U$280+G!$U$280+H!$U$280</f>
        <v>0</v>
      </c>
      <c r="Z27" s="405" t="n">
        <f aca="false">IFERROR((Y27/(A!$U$284+B!$U$284+C!$U$284+D!$U$284+E!$U$284+F!$U$284+G!$U$284+H!$U$284))*100,0)</f>
        <v>0</v>
      </c>
      <c r="AA27" s="405" t="n">
        <f aca="false">A!$U$281+B!$U$281+C!$U$281+D!$U$281+E!$U$281+F!$U$281+G!$U$281+H!$U$281</f>
        <v>0</v>
      </c>
      <c r="AB27" s="405" t="n">
        <f aca="false">IFERROR((AA27/(A!$U$284+B!$U$284+C!$U$284+D!$U$284+E!$U$284+F!$U$284+G!$U$284+H!$U$284))*100,0)</f>
        <v>0</v>
      </c>
      <c r="AC27" s="405" t="n">
        <f aca="false">A!$U$282+B!$U$282+C!$U$282+D!$U$282+E!$U$282+F!$U$282+G!$U$282+H!$U$282</f>
        <v>0</v>
      </c>
      <c r="AD27" s="405" t="n">
        <f aca="false">IFERROR((AC27/(A!$U$284+B!$U$284+C!$U$284+D!$U$284+E!$U$284+F!$U$284+G!$U$284+H!$U$284))*100,0)</f>
        <v>0</v>
      </c>
      <c r="AE27" s="405" t="n">
        <f aca="false">A!$U$283+B!$U$283+C!$U$283+D!$U$283+E!$U$283+F!$U$283+G!$U$283+H!$U$283</f>
        <v>0</v>
      </c>
      <c r="AF27" s="406" t="n">
        <f aca="false">IFERROR((AE27/(A!$U$284+B!$U$284+C!$U$284+D!$U$284+E!$U$284+F!$U$284+G!$U$284+H!$U$284))*100,0)</f>
        <v>0</v>
      </c>
    </row>
    <row r="28" customFormat="false" ht="13.8" hidden="false" customHeight="false" outlineLevel="0" collapsed="false">
      <c r="A28" s="396"/>
      <c r="B28" s="397" t="str">
        <f aca="false">'විෂය තොරතුරු'!AD$13</f>
        <v/>
      </c>
      <c r="C28" s="398" t="n">
        <f aca="false">A!$V$267+B!$V$267+C!$V$267+D!$V$267+E!$V$267+F!$V$267+G!$V$267+H!$V$267</f>
        <v>0</v>
      </c>
      <c r="D28" s="399" t="n">
        <f aca="false">IFERROR((C28/(A!$V$272+B!$V$272+C!$V$272+D!$V$272+E!$V$272+F!$V$272+G!$V$272+H!$V$272))*100,0)</f>
        <v>0</v>
      </c>
      <c r="E28" s="399" t="n">
        <f aca="false">A!$V$268+B!$V$268+C!$V$268+D!$V$268+E!$V$268+F!$V$268+G!$V$268+H!$V$268</f>
        <v>0</v>
      </c>
      <c r="F28" s="399" t="n">
        <f aca="false">IFERROR((E28/(A!$V$272+B!$V$272+C!$V$272+D!$V$272+E!$V$272+F!$V$272+G!$V$272+H!$V$272))*100,0)</f>
        <v>0</v>
      </c>
      <c r="G28" s="399" t="n">
        <f aca="false">A!$V$269+B!$V$269+C!$V$269+D!$V$269+E!$V$269+F!$V$269+G!$V$269+H!$V$269</f>
        <v>0</v>
      </c>
      <c r="H28" s="399" t="n">
        <f aca="false">IFERROR((G28/(A!$V$272+B!$V$272+C!$V$272+D!$V$272+E!$V$272+F!$V$272+G!$V$272+H!$V$272))*100,0)</f>
        <v>0</v>
      </c>
      <c r="I28" s="399" t="n">
        <f aca="false">A!$V$270+B!$V$270+C!$V$270+D!$V$270+E!$V$270+F!$V$270+G!$V$270+H!$V$270</f>
        <v>0</v>
      </c>
      <c r="J28" s="399" t="n">
        <f aca="false">IFERROR((I28/(A!$V$272+B!$V$272+C!$V$272+D!$V$272+E!$V$272+F!$V$272+G!$V$272+H!$V$272))*100,0)</f>
        <v>0</v>
      </c>
      <c r="K28" s="399" t="n">
        <f aca="false">A!$V$271+B!$V$271+C!$V$271+D!$V$271+E!$V$271+F!$V$271+G!$V$271+H!$V$271</f>
        <v>0</v>
      </c>
      <c r="L28" s="400" t="n">
        <f aca="false">IFERROR((K28/(A!$V$272+B!$V$272+C!$V$272+D!$V$272+E!$V$272+F!$V$272+G!$V$272+H!$V$272))*100,0)</f>
        <v>0</v>
      </c>
      <c r="M28" s="401" t="n">
        <f aca="false">A!$V$273+B!$V$273+C!$V$273+D!$V$273+E!$V$273+F!$V$273+G!$V$273+H!$V$273</f>
        <v>0</v>
      </c>
      <c r="N28" s="402" t="n">
        <f aca="false">IFERROR((M28/(A!$V$278+B!$V$278+C!$V$278+D!$V$278+E!$V$278+F!$V$278+G!$V$278+H!$V$278))*100,0)</f>
        <v>0</v>
      </c>
      <c r="O28" s="402" t="n">
        <f aca="false">A!$V$274+B!$V$274+C!$V$274+D!$V$274+E!$V$274+F!$V$274+G!$V$274+H!$V$274</f>
        <v>0</v>
      </c>
      <c r="P28" s="402" t="n">
        <f aca="false">IFERROR((O28/(A!$V$278+B!$V$278+C!$V$278+D!$V$278+E!$V$278+F!$V$278+G!$V$278+H!$V$278))*100,0)</f>
        <v>0</v>
      </c>
      <c r="Q28" s="402" t="n">
        <f aca="false">A!$V$275+B!$V$275+C!$V$275+D!$V$275+E!$V$275+F!$V$275+G!$V$275+H!$V$275</f>
        <v>0</v>
      </c>
      <c r="R28" s="402" t="n">
        <f aca="false">IFERROR((Q28/(A!$V$278+B!$V$278+C!$V$278+D!$V$278+E!$V$278+F!$V$278+G!$V$278+H!$V$278))*100,0)</f>
        <v>0</v>
      </c>
      <c r="S28" s="402" t="n">
        <f aca="false">A!$V$276+B!$V$276+C!$V$276+D!$V$276+E!$V$276+F!$V$276+G!$V$276+H!$V$276</f>
        <v>0</v>
      </c>
      <c r="T28" s="402" t="n">
        <f aca="false">IFERROR((S28/(A!$V$278+B!$V$278+C!$V$278+D!$V$278+E!$V$278+F!$V$278+G!$V$278+H!$V$278))*100,0)</f>
        <v>0</v>
      </c>
      <c r="U28" s="402" t="n">
        <f aca="false">A!$V$277+B!$V$277+C!$V$277+D!$V$277+E!$V$277+F!$V$277+G!$V$277+H!$V$277</f>
        <v>0</v>
      </c>
      <c r="V28" s="403" t="n">
        <f aca="false">IFERROR((U28/(A!$V$278+B!$V$278+C!$V$278+D!$V$278+E!$V$278+F!$V$278+G!$V$278+G!$V$278+H!$V$278))*100,0)</f>
        <v>0</v>
      </c>
      <c r="W28" s="404" t="n">
        <f aca="false">A!$V$279+B!$V$279+C!$V$279+D!$V$279+E!$V$279+F!$V$279+G!$V$279+H!$V$279</f>
        <v>0</v>
      </c>
      <c r="X28" s="405" t="n">
        <f aca="false">IFERROR((W28/(A!$V$284+B!$V$284+C!$V$284+D!$V$284+E!$V$284+F!$V$284+G!$V$284+H!$V$284))*100,0)</f>
        <v>0</v>
      </c>
      <c r="Y28" s="405" t="n">
        <f aca="false">A!$V$280+B!$V$280+C!$V$280+D!$V$280+E!$V$280+F!$V$280+G!$V$280+H!$V$280</f>
        <v>0</v>
      </c>
      <c r="Z28" s="405" t="n">
        <f aca="false">IFERROR((Y28/(A!$V$284+B!$V$284+C!$V$284+D!$V$284+E!$V$284+F!$V$284+G!$V$284+H!$V$284))*100,0)</f>
        <v>0</v>
      </c>
      <c r="AA28" s="405" t="n">
        <f aca="false">A!$V$281+B!$V$281+C!$V$281+D!$V$281+E!$V$281+F!$V$281+G!$V$281+H!$V$281</f>
        <v>0</v>
      </c>
      <c r="AB28" s="405" t="n">
        <f aca="false">IFERROR((AA28/(A!$V$284+B!$V$284+C!$V$284+D!$V$284+E!$V$284+F!$V$284+G!$V$284+H!$V$284))*100,0)</f>
        <v>0</v>
      </c>
      <c r="AC28" s="405" t="n">
        <f aca="false">A!$V$282+B!$V$282+C!$V$282+D!$V$282+E!$V$282+F!$V$282+G!$V$282+H!$V$282</f>
        <v>0</v>
      </c>
      <c r="AD28" s="405" t="n">
        <f aca="false">IFERROR((AC28/(A!$V$284+B!$V$284+C!$V$284+D!$V$284+E!$V$284+F!$V$284+G!$V$284+H!$V$284))*100,0)</f>
        <v>0</v>
      </c>
      <c r="AE28" s="405" t="n">
        <f aca="false">A!$V$283+B!$V$283+C!$V$283+D!$V$283+E!$V$283+F!$V$283+G!$V$283+H!$V$283</f>
        <v>0</v>
      </c>
      <c r="AF28" s="406" t="n">
        <f aca="false">IFERROR((AE28/(A!$V$284+B!$V$284+C!$V$284+D!$V$284+E!$V$284+F!$V$284+G!$V$284+H!$V$284))*100,0)</f>
        <v>0</v>
      </c>
    </row>
    <row r="29" customFormat="false" ht="13.8" hidden="false" customHeight="false" outlineLevel="0" collapsed="false">
      <c r="A29" s="396" t="s">
        <v>36</v>
      </c>
      <c r="B29" s="397" t="str">
        <f aca="false">'විෂය තොරතුරු'!AE$13</f>
        <v>චිත්‍ර</v>
      </c>
      <c r="C29" s="398" t="n">
        <f aca="false">A!$W$267+B!$W$267+C!$W$267+D!$W$267+E!$W$267+F!$W$267+G!$W$267+H!$W$267</f>
        <v>0</v>
      </c>
      <c r="D29" s="399" t="n">
        <f aca="false">IFERROR((C29/(A!$W$272+B!$W$272+C!$W$272+D!$W$272+E!$W$272+F!$W$272+G!$W$272+H!$W$272))*100,0)</f>
        <v>0</v>
      </c>
      <c r="E29" s="399" t="n">
        <f aca="false">A!$W$268+B!$W$268+C!$W$268+D!$W$268+E!$W$268+F!$W$268+G!$W$268+H!$W$268</f>
        <v>1</v>
      </c>
      <c r="F29" s="399" t="n">
        <f aca="false">IFERROR((E29/(A!$W$272+B!$W$272+C!$W$272+D!$W$272+E!$W$272+F!$W$272+G!$W$272+H!$W$272))*100,0)</f>
        <v>100</v>
      </c>
      <c r="G29" s="399" t="n">
        <f aca="false">A!$W$269+B!$W$269+C!$W$269+D!$W$269+E!$W$269+F!$W$269+G!$W$269+H!$W$269</f>
        <v>0</v>
      </c>
      <c r="H29" s="399" t="n">
        <f aca="false">IFERROR((G29/(A!$W$272+B!$W$272+C!$W$272+D!$W$272+E!$W$272+F!$W$272+G!$W$272+H!$W$272))*100,0)</f>
        <v>0</v>
      </c>
      <c r="I29" s="399" t="n">
        <f aca="false">A!$W$270+B!$W$270+C!$W$270+D!$W$270+E!$W$270+F!$W$270+G!$W$270+H!$W$270</f>
        <v>0</v>
      </c>
      <c r="J29" s="399" t="n">
        <f aca="false">IFERROR((I29/(A!$W$272+B!$W$272+C!$W$272+D!$W$272+E!$W$272+F!$W$272+G!$W$272+H!$W$272))*100,0)</f>
        <v>0</v>
      </c>
      <c r="K29" s="399" t="n">
        <f aca="false">A!$W$271+B!$W$271+C!$W$271+D!$W$271+E!$W$271+F!$W$271+G!$W$271+H!$W$271</f>
        <v>0</v>
      </c>
      <c r="L29" s="400" t="n">
        <f aca="false">IFERROR((K29/(A!$W$272+B!$W$272+C!$W$272+D!$W$272+E!$W$272+F!$W$272+G!$W$272+H!$W$272))*100,0)</f>
        <v>0</v>
      </c>
      <c r="M29" s="401" t="n">
        <f aca="false">A!$W$273+B!$W$273+C!$W$273+D!$W$273+E!$W$273+F!$W$273+G!$W$273+H!$W$273</f>
        <v>5</v>
      </c>
      <c r="N29" s="402" t="n">
        <f aca="false">IFERROR((M29/(A!$W$278+B!$W$278+C!$W$278+D!$W$278+E!$W$278+F!$W$278+G!$W$278+H!$W$278))*100,0)</f>
        <v>19.2307692307692</v>
      </c>
      <c r="O29" s="402" t="n">
        <f aca="false">A!$W$274+B!$W$274+C!$W$274+D!$W$274+E!$W$274+F!$W$274+G!$W$274+H!$W$274</f>
        <v>3</v>
      </c>
      <c r="P29" s="402" t="n">
        <f aca="false">IFERROR((O29/(A!$W$278+B!$W$278+C!$W$278+D!$W$278+E!$W$278+F!$W$278+G!$W$278+H!$W$278))*100,0)</f>
        <v>11.5384615384615</v>
      </c>
      <c r="Q29" s="402" t="n">
        <f aca="false">A!$W$275+B!$W$275+C!$W$275+D!$W$275+E!$W$275+F!$W$275+G!$W$275+H!$W$275</f>
        <v>12</v>
      </c>
      <c r="R29" s="402" t="n">
        <f aca="false">IFERROR((Q29/(A!$W$278+B!$W$278+C!$W$278+D!$W$278+E!$W$278+F!$W$278+G!$W$278+H!$W$278))*100,0)</f>
        <v>46.1538461538462</v>
      </c>
      <c r="S29" s="402" t="n">
        <f aca="false">A!$W$276+B!$W$276+C!$W$276+D!$W$276+E!$W$276+F!$W$276+G!$W$276+H!$W$276</f>
        <v>3</v>
      </c>
      <c r="T29" s="402" t="n">
        <f aca="false">IFERROR((S29/(A!$W$278+B!$W$278+C!$W$278+D!$W$278+E!$W$278+F!$W$278+G!$W$278+H!$W$278))*100,0)</f>
        <v>11.5384615384615</v>
      </c>
      <c r="U29" s="402" t="n">
        <f aca="false">A!$W$277+B!$W$277+C!$W$277+D!$W$277+E!$W$277+F!$W$277+G!$W$277+H!$W$277</f>
        <v>3</v>
      </c>
      <c r="V29" s="403" t="n">
        <f aca="false">IFERROR((U29/(A!$W$278+B!$W$278+C!$W$278+D!$W$278+E!$W$278+F!$W$278+G!$W$278+G!$W$278+H!$W$278))*100,0)</f>
        <v>11.5384615384615</v>
      </c>
      <c r="W29" s="404" t="n">
        <f aca="false">A!$W$279+B!$W$279+C!$W$279+D!$W$279+E!$W$279+F!$W$279+G!$W$279+H!$W$279</f>
        <v>5</v>
      </c>
      <c r="X29" s="405" t="n">
        <f aca="false">IFERROR((W29/(A!$W$284+B!$W$284+C!$W$284+D!$W$284+E!$W$284+F!$W$284+G!$W$284+H!$W$284))*100,0)</f>
        <v>31.25</v>
      </c>
      <c r="Y29" s="405" t="n">
        <f aca="false">A!$W$280+B!$W$280+C!$W$280+D!$W$280+E!$W$280+F!$W$280+G!$W$280+H!$W$280</f>
        <v>3</v>
      </c>
      <c r="Z29" s="405" t="n">
        <f aca="false">IFERROR((Y29/(A!$W$284+B!$W$284+C!$W$284+D!$W$284+E!$W$284+F!$W$284+G!$W$284+H!$W$284))*100,0)</f>
        <v>18.75</v>
      </c>
      <c r="AA29" s="405" t="n">
        <f aca="false">A!$W$281+B!$W$281+C!$W$281+D!$W$281+E!$W$281+F!$W$281+G!$W$281+H!$W$281</f>
        <v>8</v>
      </c>
      <c r="AB29" s="405" t="n">
        <f aca="false">IFERROR((AA29/(A!$W$284+B!$W$284+C!$W$284+D!$W$284+E!$W$284+F!$W$284+G!$W$284+H!$W$284))*100,0)</f>
        <v>50</v>
      </c>
      <c r="AC29" s="405" t="n">
        <f aca="false">A!$W$282+B!$W$282+C!$W$282+D!$W$282+E!$W$282+F!$W$282+G!$W$282+H!$W$282</f>
        <v>0</v>
      </c>
      <c r="AD29" s="405" t="n">
        <f aca="false">IFERROR((AC29/(A!$W$284+B!$W$284+C!$W$284+D!$W$284+E!$W$284+F!$W$284+G!$W$284+H!$W$284))*100,0)</f>
        <v>0</v>
      </c>
      <c r="AE29" s="405" t="n">
        <f aca="false">A!$W$283+B!$W$283+C!$W$283+D!$W$283+E!$W$283+F!$W$283+G!$W$283+H!$W$283</f>
        <v>0</v>
      </c>
      <c r="AF29" s="406" t="n">
        <f aca="false">IFERROR((AE29/(A!$W$284+B!$W$284+C!$W$284+D!$W$284+E!$W$284+F!$W$284+G!$W$284+H!$W$284))*100,0)</f>
        <v>0</v>
      </c>
    </row>
    <row r="30" customFormat="false" ht="13.8" hidden="false" customHeight="false" outlineLevel="0" collapsed="false">
      <c r="A30" s="396"/>
      <c r="B30" s="397" t="str">
        <f aca="false">'විෂය තොරතුරු'!AF$13</f>
        <v>නැටුම් (දේශීය)</v>
      </c>
      <c r="C30" s="398" t="n">
        <f aca="false">A!$X$267+B!$X$267+C!$X$267+D!$X$267+E!$X$267+F!$X$267+G!$X$267+H!$X$267</f>
        <v>0</v>
      </c>
      <c r="D30" s="399" t="n">
        <f aca="false">IFERROR((C30/(A!$X$272+B!$X$272+C!$X$272+D!$X$272+E!$X$272+F!$X$272+G!$X$272+H!$X$272))*100,0)</f>
        <v>0</v>
      </c>
      <c r="E30" s="399" t="n">
        <f aca="false">A!$X$268+B!$X$268+C!$X$268+D!$X$268+E!$X$268+F!$X$268+G!$X$268+H!$X$268</f>
        <v>0</v>
      </c>
      <c r="F30" s="399" t="n">
        <f aca="false">IFERROR((E30/(A!$X$272+B!$X$272+C!$X$272+D!$X$272+E!$X$272+F!$X$272+G!$X$272+H!$X$272))*100,0)</f>
        <v>0</v>
      </c>
      <c r="G30" s="399" t="n">
        <f aca="false">A!$X$269+B!$X$269+C!$X$269+D!$X$269+E!$X$269+F!$X$269+G!$X$269+H!$X$269</f>
        <v>0</v>
      </c>
      <c r="H30" s="399" t="n">
        <f aca="false">IFERROR((G30/(A!$X$272+B!$X$272+C!$X$272+D!$X$272+E!$X$272+F!$X$272+G!$X$272+H!$X$272))*100,0)</f>
        <v>0</v>
      </c>
      <c r="I30" s="399" t="n">
        <f aca="false">A!$X$270+B!$X$270+C!$X$270+D!$X$270+E!$X$270+F!$X$270+G!$X$270+H!$X$270</f>
        <v>0</v>
      </c>
      <c r="J30" s="399" t="n">
        <f aca="false">IFERROR((I30/(A!$X$272+B!$X$272+C!$X$272+D!$X$272+E!$X$272+F!$X$272+G!$X$272+H!$X$272))*100,0)</f>
        <v>0</v>
      </c>
      <c r="K30" s="399" t="n">
        <f aca="false">A!$X$271+B!$X$271+C!$X$271+D!$X$271+E!$X$271+F!$X$271+G!$X$271+H!$X$271</f>
        <v>0</v>
      </c>
      <c r="L30" s="400" t="n">
        <f aca="false">IFERROR((K30/(A!$X$272+B!$X$272+C!$X$272+D!$X$272+E!$X$272+F!$X$272+G!$X$272+H!$X$272))*100,0)</f>
        <v>0</v>
      </c>
      <c r="M30" s="401" t="n">
        <f aca="false">A!$X$273+B!$X$273+C!$X$273+D!$X$273+E!$X$273+F!$X$273+G!$X$273+H!$X$273</f>
        <v>2</v>
      </c>
      <c r="N30" s="402" t="n">
        <f aca="false">IFERROR((M30/(A!$X$278+B!$X$278+C!$X$278+D!$X$278+E!$X$278+F!$X$278+G!$X$278+H!$X$278))*100,0)</f>
        <v>33.3333333333333</v>
      </c>
      <c r="O30" s="402" t="n">
        <f aca="false">A!$X$274+B!$X$274+C!$X$274+D!$X$274+E!$X$274+F!$X$274+G!$X$274+H!$X$274</f>
        <v>1</v>
      </c>
      <c r="P30" s="402" t="n">
        <f aca="false">IFERROR((O30/(A!$X$278+B!$X$278+C!$X$278+D!$X$278+E!$X$278+F!$X$278+G!$X$278+H!$X$278))*100,0)</f>
        <v>16.6666666666667</v>
      </c>
      <c r="Q30" s="402" t="n">
        <f aca="false">A!$X$275+B!$X$275+C!$X$275+D!$X$275+E!$X$275+F!$X$275+G!$X$275+H!$X$275</f>
        <v>1</v>
      </c>
      <c r="R30" s="402" t="n">
        <f aca="false">IFERROR((Q30/(A!$X$278+B!$X$278+C!$X$278+D!$X$278+E!$X$278+F!$X$278+G!$X$278+H!$X$278))*100,0)</f>
        <v>16.6666666666667</v>
      </c>
      <c r="S30" s="402" t="n">
        <f aca="false">A!$X$276+B!$X$276+C!$X$276+D!$X$276+E!$X$276+F!$X$276+G!$X$276+H!$X$276</f>
        <v>2</v>
      </c>
      <c r="T30" s="402" t="n">
        <f aca="false">IFERROR((S30/(A!$X$278+B!$X$278+C!$X$278+D!$X$278+E!$X$278+F!$X$278+G!$X$278+H!$X$278))*100,0)</f>
        <v>33.3333333333333</v>
      </c>
      <c r="U30" s="402" t="n">
        <f aca="false">A!$X$277+B!$X$277+C!$X$277+D!$X$277+E!$X$277+F!$X$277+G!$X$277+H!$X$277</f>
        <v>0</v>
      </c>
      <c r="V30" s="403" t="n">
        <f aca="false">IFERROR((U30/(A!$X$278+B!$X$278+C!$X$278+D!$X$278+E!$X$278+F!$X$278+G!$X$278+G!$X$278+H!$X$278))*100,0)</f>
        <v>0</v>
      </c>
      <c r="W30" s="404" t="n">
        <f aca="false">A!$X$279+B!$X$279+C!$X$279+D!$X$279+E!$X$279+F!$X$279+G!$X$279+H!$X$279</f>
        <v>2</v>
      </c>
      <c r="X30" s="405" t="n">
        <f aca="false">IFERROR((W30/(A!$X$284+B!$X$284+C!$X$284+D!$X$284+E!$X$284+F!$X$284+G!$X$284+H!$X$284))*100,0)</f>
        <v>66.6666666666667</v>
      </c>
      <c r="Y30" s="405" t="n">
        <f aca="false">A!$X$280+B!$X$280+C!$X$280+D!$X$280+E!$X$280+F!$X$280+G!$X$280+H!$X$280</f>
        <v>1</v>
      </c>
      <c r="Z30" s="405" t="n">
        <f aca="false">IFERROR((Y30/(A!$X$284+B!$X$284+C!$X$284+D!$X$284+E!$X$284+F!$X$284+G!$X$284+H!$X$284))*100,0)</f>
        <v>33.3333333333333</v>
      </c>
      <c r="AA30" s="405" t="n">
        <f aca="false">A!$X$281+B!$X$281+C!$X$281+D!$X$281+E!$X$281+F!$X$281+G!$X$281+H!$X$281</f>
        <v>0</v>
      </c>
      <c r="AB30" s="405" t="n">
        <f aca="false">IFERROR((AA30/(A!$X$284+B!$X$284+C!$X$284+D!$X$284+E!$X$284+F!$X$284+G!$X$284+H!$X$284))*100,0)</f>
        <v>0</v>
      </c>
      <c r="AC30" s="405" t="n">
        <f aca="false">A!$X$282+B!$X$282+C!$X$282+D!$X$282+E!$X$282+F!$X$282+G!$X$282+H!$X$282</f>
        <v>0</v>
      </c>
      <c r="AD30" s="405" t="n">
        <f aca="false">IFERROR((AC30/(A!$X$284+B!$X$284+C!$X$284+D!$X$284+E!$X$284+F!$X$284+G!$X$284+H!$X$284))*100,0)</f>
        <v>0</v>
      </c>
      <c r="AE30" s="405" t="n">
        <f aca="false">A!$X$283+B!$X$283+C!$X$283+D!$X$283+E!$X$283+F!$X$283+G!$X$283+H!$X$283</f>
        <v>0</v>
      </c>
      <c r="AF30" s="406" t="n">
        <f aca="false">IFERROR((AE30/(A!$X$284+B!$X$284+C!$X$284+D!$X$284+E!$X$284+F!$X$284+G!$X$284+H!$X$284))*100,0)</f>
        <v>0</v>
      </c>
    </row>
    <row r="31" customFormat="false" ht="13.8" hidden="false" customHeight="false" outlineLevel="0" collapsed="false">
      <c r="A31" s="396"/>
      <c r="B31" s="397" t="str">
        <f aca="false">'විෂය තොරතුරු'!AG$13</f>
        <v>සංගීතය (පෙරදිග)</v>
      </c>
      <c r="C31" s="398" t="n">
        <f aca="false">A!$Y$267+B!$Y$267+C!$Y$267+D!$Y$267+E!$Y$267+F!$Y$267+G!$Y$267+H!$Y$267</f>
        <v>0</v>
      </c>
      <c r="D31" s="399" t="n">
        <f aca="false">IFERROR((C31/(A!$Y$272+B!$Y$272+C!$Y$272+D!$Y$272+E!$Y$272+F!$Y$272+G!$Y$272+H!$Y$272))*100,0)</f>
        <v>0</v>
      </c>
      <c r="E31" s="399" t="n">
        <f aca="false">A!$Y$268+B!$Y$268+C!$Y$268+D!$Y$268+E!$Y$268+F!$Y$268+G!$Y$268+H!$Y$268</f>
        <v>0</v>
      </c>
      <c r="F31" s="399" t="n">
        <f aca="false">IFERROR((E31/(A!$Y$272+B!$Y$272+C!$Y$272+D!$Y$272+E!$Y$272+F!$Y$272+G!$Y$272+H!$Y$272))*100,0)</f>
        <v>0</v>
      </c>
      <c r="G31" s="399" t="n">
        <f aca="false">A!$Y$269+B!$Y$269+C!$Y$269+D!$Y$269+E!$Y$269+F!$Y$269+G!$Y$269+H!$Y$269</f>
        <v>0</v>
      </c>
      <c r="H31" s="399" t="n">
        <f aca="false">IFERROR((G31/(A!$Y$272+B!$Y$272+C!$Y$272+D!$Y$272+E!$Y$272+F!$Y$272+G!$Y$272+H!$Y$272))*100,0)</f>
        <v>0</v>
      </c>
      <c r="I31" s="399" t="n">
        <f aca="false">A!$Y$270+B!$Y$270+C!$Y$270+D!$Y$270+E!$Y$270+F!$Y$270+G!$Y$270+H!$Y$270</f>
        <v>0</v>
      </c>
      <c r="J31" s="399" t="n">
        <f aca="false">IFERROR((I31/(A!$Y$272+B!$Y$272+C!$Y$272+D!$Y$272+E!$Y$272+F!$Y$272+G!$Y$272+H!$Y$272))*100,0)</f>
        <v>0</v>
      </c>
      <c r="K31" s="399" t="n">
        <f aca="false">A!$Y$271+B!$Y$271+C!$Y$271+D!$Y$271+E!$Y$271+F!$Y$271+G!$Y$271+H!$Y$271</f>
        <v>0</v>
      </c>
      <c r="L31" s="400" t="n">
        <f aca="false">IFERROR((K31/(A!$Y$272+B!$Y$272+C!$Y$272+D!$Y$272+E!$Y$272+F!$Y$272+G!$Y$272+H!$Y$272))*100,0)</f>
        <v>0</v>
      </c>
      <c r="M31" s="401" t="n">
        <f aca="false">A!$Y$273+B!$Y$273+C!$Y$273+D!$Y$273+E!$Y$273+F!$Y$273+G!$Y$273+H!$Y$273</f>
        <v>0</v>
      </c>
      <c r="N31" s="402" t="n">
        <f aca="false">IFERROR((M31/(A!$Y$278+B!$Y$278+C!$Y$278+D!$Y$278+E!$Y$278+F!$Y$278+G!$Y$278+H!$Y$278))*100,0)</f>
        <v>0</v>
      </c>
      <c r="O31" s="402" t="n">
        <f aca="false">A!$Y$274+B!$Y$274+C!$Y$274+D!$Y$274+E!$Y$274+F!$Y$274+G!$Y$274+H!$Y$274</f>
        <v>1</v>
      </c>
      <c r="P31" s="402" t="n">
        <f aca="false">IFERROR((O31/(A!$Y$278+B!$Y$278+C!$Y$278+D!$Y$278+E!$Y$278+F!$Y$278+G!$Y$278+H!$Y$278))*100,0)</f>
        <v>20</v>
      </c>
      <c r="Q31" s="402" t="n">
        <f aca="false">A!$Y$275+B!$Y$275+C!$Y$275+D!$Y$275+E!$Y$275+F!$Y$275+G!$Y$275+H!$Y$275</f>
        <v>3</v>
      </c>
      <c r="R31" s="402" t="n">
        <f aca="false">IFERROR((Q31/(A!$Y$278+B!$Y$278+C!$Y$278+D!$Y$278+E!$Y$278+F!$Y$278+G!$Y$278+H!$Y$278))*100,0)</f>
        <v>60</v>
      </c>
      <c r="S31" s="402" t="n">
        <f aca="false">A!$Y$276+B!$Y$276+C!$Y$276+D!$Y$276+E!$Y$276+F!$Y$276+G!$Y$276+H!$Y$276</f>
        <v>1</v>
      </c>
      <c r="T31" s="402" t="n">
        <f aca="false">IFERROR((S31/(A!$Y$278+B!$Y$278+C!$Y$278+D!$Y$278+E!$Y$278+F!$Y$278+G!$Y$278+H!$Y$278))*100,0)</f>
        <v>20</v>
      </c>
      <c r="U31" s="402" t="n">
        <f aca="false">A!$Y$277+B!$Y$277+C!$Y$277+D!$Y$277+E!$Y$277+F!$Y$277+G!$Y$277+H!$Y$277</f>
        <v>0</v>
      </c>
      <c r="V31" s="403" t="n">
        <f aca="false">IFERROR((U31/(A!$Y$278+B!$Y$278+C!$Y$278+D!$Y$278+E!$Y$278+F!$Y$278+G!$Y$278+G!$Y$278+H!$Y$278))*100,0)</f>
        <v>0</v>
      </c>
      <c r="W31" s="404" t="n">
        <f aca="false">A!$Y$279+B!$Y$279+C!$Y$279+D!$Y$279+E!$Y$279+F!$Y$279+G!$Y$279+H!$Y$279</f>
        <v>0</v>
      </c>
      <c r="X31" s="405" t="n">
        <f aca="false">IFERROR((W31/(A!$Y$284+B!$Y$284+C!$Y$284+D!$Y$284+E!$Y$284+F!$Y$284+G!$Y$284+H!$Y$284))*100,0)</f>
        <v>0</v>
      </c>
      <c r="Y31" s="405" t="n">
        <f aca="false">A!$Y$280+B!$Y$280+C!$Y$280+D!$Y$280+E!$Y$280+F!$Y$280+G!$Y$280+H!$Y$280</f>
        <v>1</v>
      </c>
      <c r="Z31" s="405" t="n">
        <f aca="false">IFERROR((Y31/(A!$Y$284+B!$Y$284+C!$Y$284+D!$Y$284+E!$Y$284+F!$Y$284+G!$Y$284+H!$Y$284))*100,0)</f>
        <v>33.3333333333333</v>
      </c>
      <c r="AA31" s="405" t="n">
        <f aca="false">A!$Y$281+B!$Y$281+C!$Y$281+D!$Y$281+E!$Y$281+F!$Y$281+G!$Y$281+H!$Y$281</f>
        <v>2</v>
      </c>
      <c r="AB31" s="405" t="n">
        <f aca="false">IFERROR((AA31/(A!$Y$284+B!$Y$284+C!$Y$284+D!$Y$284+E!$Y$284+F!$Y$284+G!$Y$284+H!$Y$284))*100,0)</f>
        <v>66.6666666666667</v>
      </c>
      <c r="AC31" s="405" t="n">
        <f aca="false">A!$Y$282+B!$Y$282+C!$Y$282+D!$Y$282+E!$Y$282+F!$Y$282+G!$Y$282+H!$Y$282</f>
        <v>0</v>
      </c>
      <c r="AD31" s="405" t="n">
        <f aca="false">IFERROR((AC31/(A!$Y$284+B!$Y$284+C!$Y$284+D!$Y$284+E!$Y$284+F!$Y$284+G!$Y$284+H!$Y$284))*100,0)</f>
        <v>0</v>
      </c>
      <c r="AE31" s="405" t="n">
        <f aca="false">A!$Y$283+B!$Y$283+C!$Y$283+D!$Y$283+E!$Y$283+F!$Y$283+G!$Y$283+H!$Y$283</f>
        <v>0</v>
      </c>
      <c r="AF31" s="406" t="n">
        <f aca="false">IFERROR((AE31/(A!$Y$284+B!$Y$284+C!$Y$284+D!$Y$284+E!$Y$284+F!$Y$284+G!$Y$284+H!$Y$284))*100,0)</f>
        <v>0</v>
      </c>
    </row>
    <row r="32" customFormat="false" ht="13.8" hidden="false" customHeight="false" outlineLevel="0" collapsed="false">
      <c r="A32" s="396"/>
      <c r="B32" s="397" t="str">
        <f aca="false">'විෂය තොරතුරු'!AH$13</f>
        <v>සංගීතය (අපරදිග)</v>
      </c>
      <c r="C32" s="398" t="n">
        <f aca="false">A!$Z$267+B!$Z$267+C!$Z$267+D!$Z$267+E!$Z$267+F!$Z$267+G!$Z$267+H!$Z$267</f>
        <v>2</v>
      </c>
      <c r="D32" s="399" t="n">
        <f aca="false">IFERROR((C32/(A!$Z$272+B!$Z$272+C!$Z$272+D!$Z$272+E!$Z$272+F!$Z$272+G!$Z$272+H!$Z$272))*100,0)</f>
        <v>12.5</v>
      </c>
      <c r="E32" s="399" t="n">
        <f aca="false">A!$Z$268+B!$Z$268+C!$Z$268+D!$Z$268+E!$Z$268+F!$Z$268+G!$Z$268+H!$Z$268</f>
        <v>3</v>
      </c>
      <c r="F32" s="399" t="n">
        <f aca="false">IFERROR((E32/(A!$Z$272+B!$Z$272+C!$Z$272+D!$Z$272+E!$Z$272+F!$Z$272+G!$Z$272+H!$Z$272))*100,0)</f>
        <v>18.75</v>
      </c>
      <c r="G32" s="399" t="n">
        <f aca="false">A!$Z$269+B!$Z$269+C!$Z$269+D!$Z$269+E!$Z$269+F!$Z$269+G!$Z$269+H!$Z$269</f>
        <v>6</v>
      </c>
      <c r="H32" s="399" t="n">
        <f aca="false">IFERROR((G32/(A!$Z$272+B!$Z$272+C!$Z$272+D!$Z$272+E!$Z$272+F!$Z$272+G!$Z$272+H!$Z$272))*100,0)</f>
        <v>37.5</v>
      </c>
      <c r="I32" s="399" t="n">
        <f aca="false">A!$Z$270+B!$Z$270+C!$Z$270+D!$Z$270+E!$Z$270+F!$Z$270+G!$Z$270+H!$Z$270</f>
        <v>5</v>
      </c>
      <c r="J32" s="399" t="n">
        <f aca="false">IFERROR((I32/(A!$Z$272+B!$Z$272+C!$Z$272+D!$Z$272+E!$Z$272+F!$Z$272+G!$Z$272+H!$Z$272))*100,0)</f>
        <v>31.25</v>
      </c>
      <c r="K32" s="399" t="n">
        <f aca="false">A!$Z$271+B!$Z$271+C!$Z$271+D!$Z$271+E!$Z$271+F!$Z$271+G!$Z$271+H!$Z$271</f>
        <v>0</v>
      </c>
      <c r="L32" s="400" t="n">
        <f aca="false">IFERROR((K32/(A!$Z$272+B!$Z$272+C!$Z$272+D!$Z$272+E!$Z$272+F!$Z$272+G!$Z$272+H!$Z$272))*100,0)</f>
        <v>0</v>
      </c>
      <c r="M32" s="401" t="n">
        <f aca="false">A!$Z$273+B!$Z$273+C!$Z$273+D!$Z$273+E!$Z$273+F!$Z$273+G!$Z$273+H!$Z$273</f>
        <v>0</v>
      </c>
      <c r="N32" s="402" t="n">
        <f aca="false">IFERROR((M32/(A!$Z$278+B!$Z$278+C!$Z$278+D!$Z$278+E!$Z$278+F!$Z$278+G!$Z$278+H!$Z$278))*100,0)</f>
        <v>0</v>
      </c>
      <c r="O32" s="402" t="n">
        <f aca="false">A!$Z$274+B!$Z$274+C!$Z$274+D!$Z$274+E!$Z$274+F!$Z$274+G!$Z$274+H!$Z$274</f>
        <v>1</v>
      </c>
      <c r="P32" s="402" t="n">
        <f aca="false">IFERROR((O32/(A!$Z$278+B!$Z$278+C!$Z$278+D!$Z$278+E!$Z$278+F!$Z$278+G!$Z$278+H!$Z$278))*100,0)</f>
        <v>33.3333333333333</v>
      </c>
      <c r="Q32" s="402" t="n">
        <f aca="false">A!$Z$275+B!$Z$275+C!$Z$275+D!$Z$275+E!$Z$275+F!$Z$275+G!$Z$275+H!$Z$275</f>
        <v>0</v>
      </c>
      <c r="R32" s="402" t="n">
        <f aca="false">IFERROR((Q32/(A!$Z$278+B!$Z$278+C!$Z$278+D!$Z$278+E!$Z$278+F!$Z$278+G!$Z$278+H!$Z$278))*100,0)</f>
        <v>0</v>
      </c>
      <c r="S32" s="402" t="n">
        <f aca="false">A!$Z$276+B!$Z$276+C!$Z$276+D!$Z$276+E!$Z$276+F!$Z$276+G!$Z$276+H!$Z$276</f>
        <v>0</v>
      </c>
      <c r="T32" s="402" t="n">
        <f aca="false">IFERROR((S32/(A!$Z$278+B!$Z$278+C!$Z$278+D!$Z$278+E!$Z$278+F!$Z$278+G!$Z$278+H!$Z$278))*100,0)</f>
        <v>0</v>
      </c>
      <c r="U32" s="402" t="n">
        <f aca="false">A!$Z$277+B!$Z$277+C!$Z$277+D!$Z$277+E!$Z$277+F!$Z$277+G!$Z$277+H!$Z$277</f>
        <v>2</v>
      </c>
      <c r="V32" s="403" t="n">
        <f aca="false">IFERROR((U32/(A!$Z$278+B!$Z$278+C!$Z$278+D!$Z$278+E!$Z$278+F!$Z$278+G!$Z$278+G!$Z$278+H!$Z$278))*100,0)</f>
        <v>66.6666666666667</v>
      </c>
      <c r="W32" s="404" t="n">
        <f aca="false">A!$Z$279+B!$Z$279+C!$Z$279+D!$Z$279+E!$Z$279+F!$Z$279+G!$Z$279+H!$Z$279</f>
        <v>0</v>
      </c>
      <c r="X32" s="405" t="n">
        <f aca="false">IFERROR((W32/(A!$Z$284+B!$Z$284+C!$Z$284+D!$Z$284+E!$Z$284+F!$Z$284+G!$Z$284+H!$Z$284))*100,0)</f>
        <v>0</v>
      </c>
      <c r="Y32" s="405" t="n">
        <f aca="false">A!$Z$280+B!$Z$280+C!$Z$280+D!$Z$280+E!$Z$280+F!$Z$280+G!$Z$280+H!$Z$280</f>
        <v>1</v>
      </c>
      <c r="Z32" s="405" t="n">
        <f aca="false">IFERROR((Y32/(A!$Z$284+B!$Z$284+C!$Z$284+D!$Z$284+E!$Z$284+F!$Z$284+G!$Z$284+H!$Z$284))*100,0)</f>
        <v>100</v>
      </c>
      <c r="AA32" s="405" t="n">
        <f aca="false">A!$Z$281+B!$Z$281+C!$Z$281+D!$Z$281+E!$Z$281+F!$Z$281+G!$Z$281+H!$Z$281</f>
        <v>0</v>
      </c>
      <c r="AB32" s="405" t="n">
        <f aca="false">IFERROR((AA32/(A!$Z$284+B!$Z$284+C!$Z$284+D!$Z$284+E!$Z$284+F!$Z$284+G!$Z$284+H!$Z$284))*100,0)</f>
        <v>0</v>
      </c>
      <c r="AC32" s="405" t="n">
        <f aca="false">A!$Z$282+B!$Z$282+C!$Z$282+D!$Z$282+E!$Z$282+F!$Z$282+G!$Z$282+H!$Z$282</f>
        <v>0</v>
      </c>
      <c r="AD32" s="405" t="n">
        <f aca="false">IFERROR((AC32/(A!$Z$284+B!$Z$284+C!$Z$284+D!$Z$284+E!$Z$284+F!$Z$284+G!$Z$284+H!$Z$284))*100,0)</f>
        <v>0</v>
      </c>
      <c r="AE32" s="405" t="n">
        <f aca="false">A!$Z$283+B!$Z$283+C!$Z$283+D!$Z$283+E!$Z$283+F!$Z$283+G!$Z$283+H!$Z$283</f>
        <v>0</v>
      </c>
      <c r="AF32" s="406" t="n">
        <f aca="false">IFERROR((AE32/(A!$Z$284+B!$Z$284+C!$Z$284+D!$Z$284+E!$Z$284+F!$Z$284+G!$Z$284+H!$Z$284))*100,0)</f>
        <v>0</v>
      </c>
    </row>
    <row r="33" customFormat="false" ht="13.8" hidden="false" customHeight="false" outlineLevel="0" collapsed="false">
      <c r="A33" s="396"/>
      <c r="B33" s="397" t="str">
        <f aca="false">'විෂය තොරතුරු'!AI$13</f>
        <v>නාට්‍ය හා රංග කලාව (සිංහල)</v>
      </c>
      <c r="C33" s="398" t="n">
        <f aca="false">A!$AA$267+B!$AA$267+C!$AA$267+D!$AA$267+E!$AA$267+F!$AA$267+G!$AA$267+H!$AA$267</f>
        <v>0</v>
      </c>
      <c r="D33" s="399" t="n">
        <f aca="false">IFERROR((C33/(A!$AA$272+B!$AA$272+C!$AA$272+D!$AA$272+E!$AA$272+F!$AA$272+G!$AA$272+H!$AA$272))*100,0)</f>
        <v>0</v>
      </c>
      <c r="E33" s="399" t="n">
        <f aca="false">A!$AA$268+B!$AA$268+C!$AA$268+D!$AA$268+E!$AA$268+F!$AA$268+G!$AA$268+H!$AA$268</f>
        <v>0</v>
      </c>
      <c r="F33" s="399" t="n">
        <f aca="false">IFERROR((E33/(A!$AA$272+B!$AA$272+C!$AA$272+D!$AA$272+E!$AA$272+F!$AA$272+G!$AA$272+H!$AA$272))*100,0)</f>
        <v>0</v>
      </c>
      <c r="G33" s="399" t="n">
        <f aca="false">A!$AA$269+B!$AA$269+C!$AA$269+D!$AA$269+E!$AA$269+F!$AA$269+G!$AA$269+H!$AA$269</f>
        <v>0</v>
      </c>
      <c r="H33" s="399" t="n">
        <f aca="false">IFERROR((G33/(A!$AA$272+B!$AA$272+C!$AA$272+D!$AA$272+E!$AA$272+F!$AA$272+G!$AA$272+H!$AA$272))*100,0)</f>
        <v>0</v>
      </c>
      <c r="I33" s="399" t="n">
        <f aca="false">A!$AA$270+B!$AA$270+C!$AA$270+D!$AA$270+E!$AA$270+F!$AA$270+G!$AA$270+H!$AA$270</f>
        <v>0</v>
      </c>
      <c r="J33" s="399" t="n">
        <f aca="false">IFERROR((I33/(A!$AA$272+B!$AA$272+C!$AA$272+D!$AA$272+E!$AA$272+F!$AA$272+G!$AA$272+H!$AA$272))*100,0)</f>
        <v>0</v>
      </c>
      <c r="K33" s="399" t="n">
        <f aca="false">A!$AA$271+B!$AA$271+C!$AA$271+D!$AA$271+E!$AA$271+F!$AA$271+G!$AA$271+H!$AA$271</f>
        <v>0</v>
      </c>
      <c r="L33" s="400" t="n">
        <f aca="false">IFERROR((K33/(A!$AA$272+B!$AA$272+C!$AA$272+D!$AA$272+E!$AA$272+F!$AA$272+G!$AA$272+H!$AA$272))*100,0)</f>
        <v>0</v>
      </c>
      <c r="M33" s="401" t="n">
        <f aca="false">A!$AA$273+B!$AA$273+C!$AA$273+D!$AA$273+E!$AA$273+F!$AA$273+G!$AA$273+H!$AA$273</f>
        <v>3</v>
      </c>
      <c r="N33" s="402" t="n">
        <f aca="false">IFERROR((M33/(A!$AA$278+B!$AA$278+C!$AA$278+D!$AA$278+E!$AA$278+F!$AA$278+G!$AA$278+H!$AA$278))*100,0)</f>
        <v>15.7894736842105</v>
      </c>
      <c r="O33" s="402" t="n">
        <f aca="false">A!$AA$274+B!$AA$274+C!$AA$274+D!$AA$274+E!$AA$274+F!$AA$274+G!$AA$274+H!$AA$274</f>
        <v>3</v>
      </c>
      <c r="P33" s="402" t="n">
        <f aca="false">IFERROR((O33/(A!$AA$278+B!$AA$278+C!$AA$278+D!$AA$278+E!$AA$278+F!$AA$278+G!$AA$278+H!$AA$278))*100,0)</f>
        <v>15.7894736842105</v>
      </c>
      <c r="Q33" s="402" t="n">
        <f aca="false">A!$AA$275+B!$AA$275+C!$AA$275+D!$AA$275+E!$AA$275+F!$AA$275+G!$AA$275+H!$AA$275</f>
        <v>6</v>
      </c>
      <c r="R33" s="402" t="n">
        <f aca="false">IFERROR((Q33/(A!$AA$278+B!$AA$278+C!$AA$278+D!$AA$278+E!$AA$278+F!$AA$278+G!$AA$278+H!$AA$278))*100,0)</f>
        <v>31.5789473684211</v>
      </c>
      <c r="S33" s="402" t="n">
        <f aca="false">A!$AA$276+B!$AA$276+C!$AA$276+D!$AA$276+E!$AA$276+F!$AA$276+G!$AA$276+H!$AA$276</f>
        <v>5</v>
      </c>
      <c r="T33" s="402" t="n">
        <f aca="false">IFERROR((S33/(A!$AA$278+B!$AA$278+C!$AA$278+D!$AA$278+E!$AA$278+F!$AA$278+G!$AA$278+H!$AA$278))*100,0)</f>
        <v>26.3157894736842</v>
      </c>
      <c r="U33" s="402" t="n">
        <f aca="false">A!$AA$277+B!$AA$277+C!$AA$277+D!$AA$277+E!$AA$277+F!$AA$277+G!$AA$277+H!$AA$277</f>
        <v>2</v>
      </c>
      <c r="V33" s="403" t="n">
        <f aca="false">IFERROR((U33/(A!$AA$278+B!$AA$278+C!$AA$278+D!$AA$278+E!$AA$278+F!$AA$278+G!$AA$278+G!$AA$278+H!$AA$278))*100,0)</f>
        <v>10.5263157894737</v>
      </c>
      <c r="W33" s="404" t="n">
        <f aca="false">A!$AA$279+B!$AA$279+C!$AA$279+D!$AA$279+E!$AA$279+F!$AA$279+G!$AA$279+H!$AA$279</f>
        <v>1</v>
      </c>
      <c r="X33" s="405" t="n">
        <f aca="false">IFERROR((W33/(A!$AA$284+B!$AA$284+C!$AA$284+D!$AA$284+E!$AA$284+F!$AA$284+G!$AA$284+H!$AA$284))*100,0)</f>
        <v>20</v>
      </c>
      <c r="Y33" s="405" t="n">
        <f aca="false">A!$AA$280+B!$AA$280+C!$AA$280+D!$AA$280+E!$AA$280+F!$AA$280+G!$AA$280+H!$AA$280</f>
        <v>1</v>
      </c>
      <c r="Z33" s="405" t="n">
        <f aca="false">IFERROR((Y33/(A!$AA$284+B!$AA$284+C!$AA$284+D!$AA$284+E!$AA$284+F!$AA$284+G!$AA$284+H!$AA$284))*100,0)</f>
        <v>20</v>
      </c>
      <c r="AA33" s="405" t="n">
        <f aca="false">A!$AA$281+B!$AA$281+C!$AA$281+D!$AA$281+E!$AA$281+F!$AA$281+G!$AA$281+H!$AA$281</f>
        <v>1</v>
      </c>
      <c r="AB33" s="405" t="n">
        <f aca="false">IFERROR((AA33/(A!$AA$284+B!$AA$284+C!$AA$284+D!$AA$284+E!$AA$284+F!$AA$284+G!$AA$284+H!$AA$284))*100,0)</f>
        <v>20</v>
      </c>
      <c r="AC33" s="405" t="n">
        <f aca="false">A!$AA$282+B!$AA$282+C!$AA$282+D!$AA$282+E!$AA$282+F!$AA$282+G!$AA$282+H!$AA$282</f>
        <v>2</v>
      </c>
      <c r="AD33" s="405" t="n">
        <f aca="false">IFERROR((AC33/(A!$AA$284+B!$AA$284+C!$AA$284+D!$AA$284+E!$AA$284+F!$AA$284+G!$AA$284+H!$AA$284))*100,0)</f>
        <v>40</v>
      </c>
      <c r="AE33" s="405" t="n">
        <f aca="false">A!$AA$283+B!$AA$283+C!$AA$283+D!$AA$283+E!$AA$283+F!$AA$283+G!$AA$283+H!$AA$283</f>
        <v>0</v>
      </c>
      <c r="AF33" s="406" t="n">
        <f aca="false">IFERROR((AE33/(A!$AA$284+B!$AA$284+C!$AA$284+D!$AA$284+E!$AA$284+F!$AA$284+G!$AA$284+H!$AA$284))*100,0)</f>
        <v>0</v>
      </c>
    </row>
    <row r="34" customFormat="false" ht="13.8" hidden="false" customHeight="false" outlineLevel="0" collapsed="false">
      <c r="A34" s="396"/>
      <c r="B34" s="397" t="str">
        <f aca="false">'විෂය තොරතුරු'!AJ$13</f>
        <v>සාහිත්‍ය රසාස්වාදය (ඉංග්‍රිසි)</v>
      </c>
      <c r="C34" s="398" t="n">
        <f aca="false">A!$AB$267+B!$AB$267+C!$AB$267+D!$AB$267+E!$AB$267+F!$AB$267+G!$AB$267+H!$AB$267</f>
        <v>0</v>
      </c>
      <c r="D34" s="399" t="n">
        <f aca="false">IFERROR((C34/(A!$AB$272+B!$AB$272+C!$AB$272+D!$AB$272+E!$AB$272+F!$AB$272+G!$AB$272+H!$AB$272))*100,0)</f>
        <v>0</v>
      </c>
      <c r="E34" s="399" t="n">
        <f aca="false">A!$AB$268+B!$AB$268+C!$AB$268+D!$AB$268+E!$AB$268+F!$AB$268+G!$AB$268+H!$AB$268</f>
        <v>0</v>
      </c>
      <c r="F34" s="399" t="n">
        <f aca="false">IFERROR((E34/(A!$AB$272+B!$AB$272+C!$AB$272+D!$AB$272+E!$AB$272+F!$AB$272+G!$AB$272+H!$AB$272))*100,0)</f>
        <v>0</v>
      </c>
      <c r="G34" s="399" t="n">
        <f aca="false">A!$AB$269+B!$AB$269+C!$AB$269+D!$AB$269+E!$AB$269+F!$AB$269+G!$AB$269+H!$AB$269</f>
        <v>0</v>
      </c>
      <c r="H34" s="399" t="n">
        <f aca="false">IFERROR((G34/(A!$AB$272+B!$AB$272+C!$AB$272+D!$AB$272+E!$AB$272+F!$AB$272+G!$AB$272+H!$AB$272))*100,0)</f>
        <v>0</v>
      </c>
      <c r="I34" s="399" t="n">
        <f aca="false">A!$AB$270+B!$AB$270+C!$AB$270+D!$AB$270+E!$AB$270+F!$AB$270+G!$AB$270+H!$AB$270</f>
        <v>0</v>
      </c>
      <c r="J34" s="399" t="n">
        <f aca="false">IFERROR((I34/(A!$AB$272+B!$AB$272+C!$AB$272+D!$AB$272+E!$AB$272+F!$AB$272+G!$AB$272+H!$AB$272))*100,0)</f>
        <v>0</v>
      </c>
      <c r="K34" s="399" t="n">
        <f aca="false">A!$AB$271+B!$AB$271+C!$AB$271+D!$AB$271+E!$AB$271+F!$AB$271+G!$AB$271+H!$AB$271</f>
        <v>0</v>
      </c>
      <c r="L34" s="400" t="n">
        <f aca="false">IFERROR((K34/(A!$AB$272+B!$AB$272+C!$AB$272+D!$AB$272+E!$AB$272+F!$AB$272+G!$AB$272+H!$AB$272))*100,0)</f>
        <v>0</v>
      </c>
      <c r="M34" s="401" t="n">
        <f aca="false">A!$AB$273+B!$AB$273+C!$AB$273+D!$AB$273+E!$AB$273+F!$AB$273+G!$AB$273+H!$AB$273</f>
        <v>1</v>
      </c>
      <c r="N34" s="402" t="n">
        <f aca="false">IFERROR((M34/(A!$AB$278+B!$AB$278+C!$AB$278+D!$AB$278+E!$AB$278+F!$AB$278+G!$AB$278+H!$AB$278))*100,0)</f>
        <v>9.09090909090909</v>
      </c>
      <c r="O34" s="402" t="n">
        <f aca="false">A!$AB$274+B!$AB$274+C!$AB$274+D!$AB$274+E!$AB$274+F!$AB$274+G!$AB$274+H!$AB$274</f>
        <v>2</v>
      </c>
      <c r="P34" s="402" t="n">
        <f aca="false">IFERROR((O34/(A!$AB$278+B!$AB$278+C!$AB$278+D!$AB$278+E!$AB$278+F!$AB$278+G!$AB$278+H!$AB$278))*100,0)</f>
        <v>18.1818181818182</v>
      </c>
      <c r="Q34" s="402" t="n">
        <f aca="false">A!$AB$275+B!$AB$275+C!$AB$275+D!$AB$275+E!$AB$275+F!$AB$275+G!$AB$275+H!$AB$275</f>
        <v>5</v>
      </c>
      <c r="R34" s="402" t="n">
        <f aca="false">IFERROR((Q34/(A!$AB$278+B!$AB$278+C!$AB$278+D!$AB$278+E!$AB$278+F!$AB$278+G!$AB$278+H!$AB$278))*100,0)</f>
        <v>45.4545454545455</v>
      </c>
      <c r="S34" s="402" t="n">
        <f aca="false">A!$AB$276+B!$AB$276+C!$AB$276+D!$AB$276+E!$AB$276+F!$AB$276+G!$AB$276+H!$AB$276</f>
        <v>1</v>
      </c>
      <c r="T34" s="402" t="n">
        <f aca="false">IFERROR((S34/(A!$AB$278+B!$AB$278+C!$AB$278+D!$AB$278+E!$AB$278+F!$AB$278+G!$AB$278+H!$AB$278))*100,0)</f>
        <v>9.09090909090909</v>
      </c>
      <c r="U34" s="402" t="n">
        <f aca="false">A!$AB$277+B!$AB$277+C!$AB$277+D!$AB$277+E!$AB$277+F!$AB$277+G!$AB$277+H!$AB$277</f>
        <v>2</v>
      </c>
      <c r="V34" s="403" t="n">
        <f aca="false">IFERROR((U34/(A!$AB$278+B!$AB$278+C!$AB$278+D!$AB$278+E!$AB$278+F!$AB$278+G!$AB$278+G!$AB$278+H!$AB$278))*100,0)</f>
        <v>18.1818181818182</v>
      </c>
      <c r="W34" s="404" t="n">
        <f aca="false">A!$AB$279+B!$AB$279+C!$AB$279+D!$AB$279+E!$AB$279+F!$AB$279+G!$AB$279+H!$AB$279</f>
        <v>1</v>
      </c>
      <c r="X34" s="405" t="n">
        <f aca="false">IFERROR((W34/(A!$AB$284+B!$AB$284+C!$AB$284+D!$AB$284+E!$AB$284+F!$AB$284+G!$AB$284+H!$AB$284))*100,0)</f>
        <v>11.1111111111111</v>
      </c>
      <c r="Y34" s="405" t="n">
        <f aca="false">A!$AB$280+B!$AB$280+C!$AB$280+D!$AB$280+E!$AB$280+F!$AB$280+G!$AB$280+H!$AB$280</f>
        <v>1</v>
      </c>
      <c r="Z34" s="405" t="n">
        <f aca="false">IFERROR((Y34/(A!$AB$284+B!$AB$284+C!$AB$284+D!$AB$284+E!$AB$284+F!$AB$284+G!$AB$284+H!$AB$284))*100,0)</f>
        <v>11.1111111111111</v>
      </c>
      <c r="AA34" s="405" t="n">
        <f aca="false">A!$AB$281+B!$AB$281+C!$AB$281+D!$AB$281+E!$AB$281+F!$AB$281+G!$AB$281+H!$AB$281</f>
        <v>4</v>
      </c>
      <c r="AB34" s="405" t="n">
        <f aca="false">IFERROR((AA34/(A!$AB$284+B!$AB$284+C!$AB$284+D!$AB$284+E!$AB$284+F!$AB$284+G!$AB$284+H!$AB$284))*100,0)</f>
        <v>44.4444444444444</v>
      </c>
      <c r="AC34" s="405" t="n">
        <f aca="false">A!$AB$282+B!$AB$282+C!$AB$282+D!$AB$282+E!$AB$282+F!$AB$282+G!$AB$282+H!$AB$282</f>
        <v>1</v>
      </c>
      <c r="AD34" s="405" t="n">
        <f aca="false">IFERROR((AC34/(A!$AB$284+B!$AB$284+C!$AB$284+D!$AB$284+E!$AB$284+F!$AB$284+G!$AB$284+H!$AB$284))*100,0)</f>
        <v>11.1111111111111</v>
      </c>
      <c r="AE34" s="405" t="n">
        <f aca="false">A!$AB$283+B!$AB$283+C!$AB$283+D!$AB$283+E!$AB$283+F!$AB$283+G!$AB$283+H!$AB$283</f>
        <v>2</v>
      </c>
      <c r="AF34" s="406" t="n">
        <f aca="false">IFERROR((AE34/(A!$AB$284+B!$AB$284+C!$AB$284+D!$AB$284+E!$AB$284+F!$AB$284+G!$AB$284+H!$AB$284))*100,0)</f>
        <v>22.2222222222222</v>
      </c>
    </row>
    <row r="35" customFormat="false" ht="13.8" hidden="false" customHeight="false" outlineLevel="0" collapsed="false">
      <c r="A35" s="396"/>
      <c r="B35" s="397" t="str">
        <f aca="false">'විෂය තොරතුරු'!AK$13</f>
        <v/>
      </c>
      <c r="C35" s="398" t="n">
        <f aca="false">A!$AC$267+B!$AC$267+C!$AC$267+D!$AC$267+E!$AC$267+F!$AC$267+G!$AC$267+H!$AC$267</f>
        <v>0</v>
      </c>
      <c r="D35" s="399" t="n">
        <f aca="false">IFERROR((C35/(A!$AC$272+B!$AC$272+C!$AC$272+D!$AC$272+E!$AC$272+F!$AC$272+G!$AC$272+H!$AC$272))*100,0)</f>
        <v>0</v>
      </c>
      <c r="E35" s="399" t="n">
        <f aca="false">A!$AC$268+B!$AC$268+C!$AC$268+D!$AC$268+E!$AC$268+F!$AC$268+G!$AC$268+H!$AC$268</f>
        <v>0</v>
      </c>
      <c r="F35" s="399" t="n">
        <f aca="false">IFERROR((E35/(A!$AC$272+B!$AC$272+C!$AC$272+D!$AC$272+E!$AC$272+F!$AC$272+G!$AC$272+H!$AC$272))*100,0)</f>
        <v>0</v>
      </c>
      <c r="G35" s="399" t="n">
        <f aca="false">A!$AC$269+B!$AC$269+C!$AC$269+D!$AC$269+E!$AC$269+F!$AC$269+G!$AC$269+H!$AC$269</f>
        <v>0</v>
      </c>
      <c r="H35" s="399" t="n">
        <f aca="false">IFERROR((G35/(A!$AC$272+B!$AC$272+C!$AC$272+D!$AC$272+E!$AC$272+F!$AC$272+G!$AC$272+H!$AC$272))*100,0)</f>
        <v>0</v>
      </c>
      <c r="I35" s="399" t="n">
        <f aca="false">A!$AC$270+B!$AC$270+C!$AC$270+D!$AC$270+E!$AC$270+F!$AC$270+G!$AC$270+H!$AC$270</f>
        <v>0</v>
      </c>
      <c r="J35" s="399" t="n">
        <f aca="false">IFERROR((I35/(A!$AC$272+B!$AC$272+C!$AC$272+D!$AC$272+E!$AC$272+F!$AC$272+G!$AC$272+H!$AC$272))*100,0)</f>
        <v>0</v>
      </c>
      <c r="K35" s="399" t="n">
        <f aca="false">A!$AC$271+B!$AC$271+C!$AC$271+D!$AC$271+E!$AC$271+F!$AC$271+G!$AC$271+H!$AC$271</f>
        <v>0</v>
      </c>
      <c r="L35" s="400" t="n">
        <f aca="false">IFERROR((K35/(A!$AC$272+B!$AC$272+C!$AC$272+D!$AC$272+E!$AC$272+F!$AC$272+G!$AC$272+H!$AC$272))*100,0)</f>
        <v>0</v>
      </c>
      <c r="M35" s="401" t="n">
        <f aca="false">A!$AC$273+B!$AC$273+C!$AC$273+D!$AC$273+E!$AC$273+F!$AC$273+G!$AC$273+H!$AC$273</f>
        <v>0</v>
      </c>
      <c r="N35" s="402" t="n">
        <f aca="false">IFERROR((M35/(A!$AC$278+B!$AC$278+C!$AC$278+D!$AC$278+E!$AC$278+F!$AC$278+G!$AC$278+H!$AC$278))*100,0)</f>
        <v>0</v>
      </c>
      <c r="O35" s="402" t="n">
        <f aca="false">A!$AC$274+B!$AC$274+C!$AC$274+D!$AC$274+E!$AC$274+F!$AC$274+G!$AC$274+H!$AC$274</f>
        <v>0</v>
      </c>
      <c r="P35" s="402" t="n">
        <f aca="false">IFERROR((O35/(A!$AC$278+B!$AC$278+C!$AC$278+D!$AC$278+E!$AC$278+F!$AC$278+G!$AC$278+H!$AC$278))*100,0)</f>
        <v>0</v>
      </c>
      <c r="Q35" s="402" t="n">
        <f aca="false">A!$AC$275+B!$AC$275+C!$AC$275+D!$AC$275+E!$AC$275+F!$AC$275+G!$AC$275+H!$AC$275</f>
        <v>0</v>
      </c>
      <c r="R35" s="402" t="n">
        <f aca="false">IFERROR((Q35/(A!$AC$278+B!$AC$278+C!$AC$278+D!$AC$278+E!$AC$278+F!$AC$278+G!$AC$278+H!$AC$278))*100,0)</f>
        <v>0</v>
      </c>
      <c r="S35" s="402" t="n">
        <f aca="false">A!$AC$276+B!$AC$276+C!$AC$276+D!$AC$276+E!$AC$276+F!$AC$276+G!$AC$276+H!$AC$276</f>
        <v>0</v>
      </c>
      <c r="T35" s="402" t="n">
        <f aca="false">IFERROR((S35/(A!$AC$278+B!$AC$278+C!$AC$278+D!$AC$278+E!$AC$278+F!$AC$278+G!$AC$278+H!$AC$278))*100,0)</f>
        <v>0</v>
      </c>
      <c r="U35" s="402" t="n">
        <f aca="false">A!$AC$277+B!$AC$277+C!$AC$277+D!$AC$277+E!$AC$277+F!$AC$277+G!$AC$277+H!$AC$277</f>
        <v>0</v>
      </c>
      <c r="V35" s="403" t="n">
        <f aca="false">IFERROR((U35/(A!$AC$278+B!$AC$278+C!$AC$278+D!$AC$278+E!$AC$278+F!$AC$278+G!$AC$278+G!$AC$278+H!$AC$278))*100,0)</f>
        <v>0</v>
      </c>
      <c r="W35" s="404" t="n">
        <f aca="false">A!$AC$279+B!$AC$279+C!$AC$279+D!$AC$279+E!$AC$279+F!$AC$279+G!$AC$279+H!$AC$279</f>
        <v>0</v>
      </c>
      <c r="X35" s="405" t="n">
        <f aca="false">IFERROR((W35/(A!$AC$284+B!$AC$284+C!$AC$284+D!$AC$284+E!$AC$284+F!$AC$284+G!$AC$284+H!$AC$284))*100,0)</f>
        <v>0</v>
      </c>
      <c r="Y35" s="405" t="n">
        <f aca="false">A!$AC$280+B!$AC$280+C!$AC$280+D!$AC$280+E!$AC$280+F!$AC$280+G!$AC$280+H!$AC$280</f>
        <v>0</v>
      </c>
      <c r="Z35" s="405" t="n">
        <f aca="false">IFERROR((Y35/(A!$AC$284+B!$AC$284+C!$AC$284+D!$AC$284+E!$AC$284+F!$AC$284+G!$AC$284+H!$AC$284))*100,0)</f>
        <v>0</v>
      </c>
      <c r="AA35" s="405" t="n">
        <f aca="false">A!$AC$281+B!$AC$281+C!$AC$281+D!$AC$281+E!$AC$281+F!$AC$281+G!$AC$281+H!$AC$281</f>
        <v>0</v>
      </c>
      <c r="AB35" s="405" t="n">
        <f aca="false">IFERROR((AA35/(A!$AC$284+B!$AC$284+C!$AC$284+D!$AC$284+E!$AC$284+F!$AC$284+G!$AC$284+H!$AC$284))*100,0)</f>
        <v>0</v>
      </c>
      <c r="AC35" s="405" t="n">
        <f aca="false">A!$AC$282+B!$AC$282+C!$AC$282+D!$AC$282+E!$AC$282+F!$AC$282+G!$AC$282+H!$AC$282</f>
        <v>0</v>
      </c>
      <c r="AD35" s="405" t="n">
        <f aca="false">IFERROR((AC35/(A!$AC$284+B!$AC$284+C!$AC$284+D!$AC$284+E!$AC$284+F!$AC$284+G!$AC$284+H!$AC$284))*100,0)</f>
        <v>0</v>
      </c>
      <c r="AE35" s="405" t="n">
        <f aca="false">A!$AC$283+B!$AC$283+C!$AC$283+D!$AC$283+E!$AC$283+F!$AC$283+G!$AC$283+H!$AC$283</f>
        <v>0</v>
      </c>
      <c r="AF35" s="406" t="n">
        <f aca="false">IFERROR((AE35/(A!$AC$284+B!$AC$284+C!$AC$284+D!$AC$284+E!$AC$284+F!$AC$284+G!$AC$284+H!$AC$284))*100,0)</f>
        <v>0</v>
      </c>
    </row>
    <row r="36" customFormat="false" ht="13.8" hidden="false" customHeight="false" outlineLevel="0" collapsed="false">
      <c r="A36" s="396"/>
      <c r="B36" s="397" t="str">
        <f aca="false">'විෂය තොරතුරු'!AL$13</f>
        <v/>
      </c>
      <c r="C36" s="398" t="n">
        <f aca="false">A!$AD$267+B!$AD$267+C!$AD$267+D!$AD$267+E!$AD$267+F!$AD$267+G!$AD$267+H!$AD$267</f>
        <v>0</v>
      </c>
      <c r="D36" s="399" t="n">
        <f aca="false">IFERROR((C36/(A!$AD$272+B!$AD$272+C!$AD$272+D!$AD$272+E!$AD$272+F!$AD$272+G!$AD$272+H!$AD$272))*100,0)</f>
        <v>0</v>
      </c>
      <c r="E36" s="399" t="n">
        <f aca="false">A!$AD$268+B!$AD$268+C!$AD$268+D!$AD$268+E!$AD$268+F!$AD$268+G!$AD$268+H!$AD$268</f>
        <v>0</v>
      </c>
      <c r="F36" s="399" t="n">
        <f aca="false">IFERROR((E36/(A!$AD$272+B!$AD$272+C!$AD$272+D!$AD$272+E!$AD$272+F!$AD$272+G!$AD$272+H!$AD$272))*100,0)</f>
        <v>0</v>
      </c>
      <c r="G36" s="399" t="n">
        <f aca="false">A!$AD$269+B!$AD$269+C!$AD$269+D!$AD$269+E!$AD$269+F!$AD$269+G!$AD$269+H!$AD$269</f>
        <v>0</v>
      </c>
      <c r="H36" s="399" t="n">
        <f aca="false">IFERROR((G36/(A!$AD$272+B!$AD$272+C!$AD$272+D!$AD$272+E!$AD$272+F!$AD$272+G!$AD$272+H!$AD$272))*100,0)</f>
        <v>0</v>
      </c>
      <c r="I36" s="399" t="n">
        <f aca="false">A!$AD$270+B!$AD$270+C!$AD$270+D!$AD$270+E!$AD$270+F!$AD$270+G!$AD$270+H!$AD$270</f>
        <v>0</v>
      </c>
      <c r="J36" s="399" t="n">
        <f aca="false">IFERROR((I36/(A!$AD$272+B!$AD$272+C!$AD$272+D!$AD$272+E!$AD$272+F!$AD$272+G!$AD$272+H!$AD$272))*100,0)</f>
        <v>0</v>
      </c>
      <c r="K36" s="399" t="n">
        <f aca="false">A!$AD$271+B!$AD$271+C!$AD$271+D!$AD$271+E!$AD$271+F!$AD$271+G!$AD$271+H!$AD$271</f>
        <v>0</v>
      </c>
      <c r="L36" s="400" t="n">
        <f aca="false">IFERROR((K36/(A!$AD$272+B!$AD$272+C!$AD$272+D!$AD$272+E!$AD$272+F!$AD$272+G!$AD$272+H!$AD$272))*100,0)</f>
        <v>0</v>
      </c>
      <c r="M36" s="401" t="n">
        <f aca="false">A!$AD$273+B!$AD$273+C!$AD$273+D!$AD$273+E!$AD$273+F!$AD$273+G!$AD$273+H!$AD$273</f>
        <v>0</v>
      </c>
      <c r="N36" s="402" t="n">
        <f aca="false">IFERROR((M36/(A!$AD$278+B!$AD$278+C!$AD$278+D!$AD$278+E!$AD$278+F!$AD$278+G!$AD$278+H!$AD$278))*100,0)</f>
        <v>0</v>
      </c>
      <c r="O36" s="402" t="n">
        <f aca="false">A!$AD$274+B!$AD$274+C!$AD$274+D!$AD$274+E!$AD$274+F!$AD$274+G!$AD$274+H!$AD$274</f>
        <v>0</v>
      </c>
      <c r="P36" s="402" t="n">
        <f aca="false">IFERROR((O36/(A!$AD$278+B!$AD$278+C!$AD$278+D!$AD$278+E!$AD$278+F!$AD$278+G!$AD$278+H!$AD$278))*100,0)</f>
        <v>0</v>
      </c>
      <c r="Q36" s="402" t="n">
        <f aca="false">A!$AD$275+B!$AD$275+C!$AD$275+D!$AD$275+E!$AD$275+F!$AD$275+G!$AD$275+H!$AD$275</f>
        <v>0</v>
      </c>
      <c r="R36" s="402" t="n">
        <f aca="false">IFERROR((Q36/(A!$AD$278+B!$AD$278+C!$AD$278+D!$AD$278+E!$AD$278+F!$AD$278+G!$AD$278+H!$AD$278))*100,0)</f>
        <v>0</v>
      </c>
      <c r="S36" s="402" t="n">
        <f aca="false">A!$AD$276+B!$AD$276+C!$AD$276+D!$AD$276+E!$AD$276+F!$AD$276+G!$AD$276+H!$AD$276</f>
        <v>0</v>
      </c>
      <c r="T36" s="402" t="n">
        <f aca="false">IFERROR((S36/(A!$AD$278+B!$AD$278+C!$AD$278+D!$AD$278+E!$AD$278+F!$AD$278+G!$AD$278+H!$AD$278))*100,0)</f>
        <v>0</v>
      </c>
      <c r="U36" s="402" t="n">
        <f aca="false">A!$AD$277+B!$AD$277+C!$AD$277+D!$AD$277+E!$AD$277+F!$AD$277+G!$AD$277+H!$AD$277</f>
        <v>0</v>
      </c>
      <c r="V36" s="403" t="n">
        <f aca="false">IFERROR((U36/(A!$AD$278+B!$AD$278+C!$AD$278+D!$AD$278+E!$AD$278+F!$AD$278+G!$AD$278+G!$AD$278+H!$AD$278))*100,0)</f>
        <v>0</v>
      </c>
      <c r="W36" s="404" t="n">
        <f aca="false">A!$AD$279+B!$AD$279+C!$AD$279+D!$AD$279+E!$AD$279+F!$AD$279+G!$AD$279+H!$AD$279</f>
        <v>0</v>
      </c>
      <c r="X36" s="405" t="n">
        <f aca="false">IFERROR((W36/(A!$AD$284+B!$AD$284+C!$AD$284+D!$AD$284+E!$AD$284+F!$AD$284+G!$AD$284+H!$AD$284))*100,0)</f>
        <v>0</v>
      </c>
      <c r="Y36" s="405" t="n">
        <f aca="false">A!$AD$280+B!$AD$280+C!$AD$280+D!$AD$280+E!$AD$280+F!$AD$280+G!$AD$280+H!$AD$280</f>
        <v>0</v>
      </c>
      <c r="Z36" s="405" t="n">
        <f aca="false">IFERROR((Y36/(A!$AD$284+B!$AD$284+C!$AD$284+D!$AD$284+E!$AD$284+F!$AD$284+G!$AD$284+H!$AD$284))*100,0)</f>
        <v>0</v>
      </c>
      <c r="AA36" s="405" t="n">
        <f aca="false">A!$AD$281+B!$AD$281+C!$AD$281+D!$AD$281+E!$AD$281+F!$AD$281+G!$AD$281+H!$AD$281</f>
        <v>0</v>
      </c>
      <c r="AB36" s="405" t="n">
        <f aca="false">IFERROR((AA36/(A!$AD$284+B!$AD$284+C!$AD$284+D!$AD$284+E!$AD$284+F!$AD$284+G!$AD$284+H!$AD$284))*100,0)</f>
        <v>0</v>
      </c>
      <c r="AC36" s="405" t="n">
        <f aca="false">A!$AD$282+B!$AD$282+C!$AD$282+D!$AD$282+E!$AD$282+F!$AD$282+G!$AD$282+H!$AD$282</f>
        <v>0</v>
      </c>
      <c r="AD36" s="405" t="n">
        <f aca="false">IFERROR((AC36/(A!$AD$284+B!$AD$284+C!$AD$284+D!$AD$284+E!$AD$284+F!$AD$284+G!$AD$284+H!$AD$284))*100,0)</f>
        <v>0</v>
      </c>
      <c r="AE36" s="405" t="n">
        <f aca="false">A!$AD$283+B!$AD$283+C!$AD$283+D!$AD$283+E!$AD$283+F!$AD$283+G!$AD$283+H!$AD$283</f>
        <v>0</v>
      </c>
      <c r="AF36" s="406" t="n">
        <f aca="false">IFERROR((AE36/(A!$AD$284+B!$AD$284+C!$AD$284+D!$AD$284+E!$AD$284+F!$AD$284+G!$AD$284+H!$AD$284))*100,0)</f>
        <v>0</v>
      </c>
    </row>
    <row r="37" customFormat="false" ht="13.8" hidden="false" customHeight="false" outlineLevel="0" collapsed="false">
      <c r="A37" s="396" t="s">
        <v>37</v>
      </c>
      <c r="B37" s="397" t="str">
        <f aca="false">'විෂය තොරතුරු'!AM$13</f>
        <v>තොරතුරු සන්නිවේදන තාක්ෂණය</v>
      </c>
      <c r="C37" s="398" t="n">
        <f aca="false">A!$AE$267+B!$AE$267+C!$AE$267+D!$AE$267+E!$AE$267+F!$AE$267+G!$AE$267+H!$AE$267</f>
        <v>1</v>
      </c>
      <c r="D37" s="399" t="n">
        <f aca="false">IFERROR((C37/(A!$AE$272+B!$AE$272+C!$AE$272+D!$AE$272+E!$AE$272+F!$AE$272+G!$AE$272+H!$AE$272))*100,0)</f>
        <v>11.1111111111111</v>
      </c>
      <c r="E37" s="399" t="n">
        <f aca="false">A!$AE$268+B!$AE$268+C!$AE$268+D!$AE$268+E!$AE$268+F!$AE$268+G!$AE$268+H!$AE$268</f>
        <v>1</v>
      </c>
      <c r="F37" s="399" t="n">
        <f aca="false">IFERROR((E37/(A!$AE$272+B!$AE$272+C!$AE$272+D!$AE$272+E!$AE$272+F!$AE$272+G!$AE$272+H!$AE$272))*100,0)</f>
        <v>11.1111111111111</v>
      </c>
      <c r="G37" s="399" t="n">
        <f aca="false">A!$AE$269+B!$AE$269+C!$AE$269+D!$AE$269+E!$AE$269+F!$AE$269+G!$AE$269+H!$AE$269</f>
        <v>2</v>
      </c>
      <c r="H37" s="399" t="n">
        <f aca="false">IFERROR((G37/(A!$AE$272+B!$AE$272+C!$AE$272+D!$AE$272+E!$AE$272+F!$AE$272+G!$AE$272+H!$AE$272))*100,0)</f>
        <v>22.2222222222222</v>
      </c>
      <c r="I37" s="399" t="n">
        <f aca="false">A!$AE$270+B!$AE$270+C!$AE$270+D!$AE$270+E!$AE$270+F!$AE$270+G!$AE$270+H!$AE$270</f>
        <v>4</v>
      </c>
      <c r="J37" s="399" t="n">
        <f aca="false">IFERROR((I37/(A!$AE$272+B!$AE$272+C!$AE$272+D!$AE$272+E!$AE$272+F!$AE$272+G!$AE$272+H!$AE$272))*100,0)</f>
        <v>44.4444444444444</v>
      </c>
      <c r="K37" s="399" t="n">
        <f aca="false">A!$AE$271+B!$AE$271+C!$AE$271+D!$AE$271+E!$AE$271+F!$AE$271+G!$AE$271+H!$AE$271</f>
        <v>1</v>
      </c>
      <c r="L37" s="400" t="n">
        <f aca="false">IFERROR((K37/(A!$AE$272+B!$AE$272+C!$AE$272+D!$AE$272+E!$AE$272+F!$AE$272+G!$AE$272+H!$AE$272))*100,0)</f>
        <v>11.1111111111111</v>
      </c>
      <c r="M37" s="401" t="n">
        <f aca="false">A!$AE$273+B!$AE$273+C!$AE$273+D!$AE$273+E!$AE$273+F!$AE$273+G!$AE$273+H!$AE$273</f>
        <v>5</v>
      </c>
      <c r="N37" s="402" t="n">
        <f aca="false">IFERROR((M37/(A!$AE$278+B!$AE$278+C!$AE$278+D!$AE$278+E!$AE$278+F!$AE$278+G!$AE$278+H!$AE$278))*100,0)</f>
        <v>18.5185185185185</v>
      </c>
      <c r="O37" s="402" t="n">
        <f aca="false">A!$AE$274+B!$AE$274+C!$AE$274+D!$AE$274+E!$AE$274+F!$AE$274+G!$AE$274+H!$AE$274</f>
        <v>2</v>
      </c>
      <c r="P37" s="402" t="n">
        <f aca="false">IFERROR((O37/(A!$AE$278+B!$AE$278+C!$AE$278+D!$AE$278+E!$AE$278+F!$AE$278+G!$AE$278+H!$AE$278))*100,0)</f>
        <v>7.40740740740741</v>
      </c>
      <c r="Q37" s="402" t="n">
        <f aca="false">A!$AE$275+B!$AE$275+C!$AE$275+D!$AE$275+E!$AE$275+F!$AE$275+G!$AE$275+H!$AE$275</f>
        <v>11</v>
      </c>
      <c r="R37" s="402" t="n">
        <f aca="false">IFERROR((Q37/(A!$AE$278+B!$AE$278+C!$AE$278+D!$AE$278+E!$AE$278+F!$AE$278+G!$AE$278+H!$AE$278))*100,0)</f>
        <v>40.7407407407407</v>
      </c>
      <c r="S37" s="402" t="n">
        <f aca="false">A!$AE$276+B!$AE$276+C!$AE$276+D!$AE$276+E!$AE$276+F!$AE$276+G!$AE$276+H!$AE$276</f>
        <v>6</v>
      </c>
      <c r="T37" s="402" t="n">
        <f aca="false">IFERROR((S37/(A!$AE$278+B!$AE$278+C!$AE$278+D!$AE$278+E!$AE$278+F!$AE$278+G!$AE$278+H!$AE$278))*100,0)</f>
        <v>22.2222222222222</v>
      </c>
      <c r="U37" s="402" t="n">
        <f aca="false">A!$AE$277+B!$AE$277+C!$AE$277+D!$AE$277+E!$AE$277+F!$AE$277+G!$AE$277+H!$AE$277</f>
        <v>3</v>
      </c>
      <c r="V37" s="403" t="n">
        <f aca="false">IFERROR((U37/(A!$AE$278+B!$AE$278+C!$AE$278+D!$AE$278+E!$AE$278+F!$AE$278+G!$AE$278+G!$AE$278+H!$AE$278))*100,0)</f>
        <v>11.1111111111111</v>
      </c>
      <c r="W37" s="404" t="n">
        <f aca="false">A!$AE$279+B!$AE$279+C!$AE$279+D!$AE$279+E!$AE$279+F!$AE$279+G!$AE$279+H!$AE$279</f>
        <v>4</v>
      </c>
      <c r="X37" s="405" t="n">
        <f aca="false">IFERROR((W37/(A!$AE$284+B!$AE$284+C!$AE$284+D!$AE$284+E!$AE$284+F!$AE$284+G!$AE$284+H!$AE$284))*100,0)</f>
        <v>22.2222222222222</v>
      </c>
      <c r="Y37" s="405" t="n">
        <f aca="false">A!$AE$280+B!$AE$280+C!$AE$280+D!$AE$280+E!$AE$280+F!$AE$280+G!$AE$280+H!$AE$280</f>
        <v>1</v>
      </c>
      <c r="Z37" s="405" t="n">
        <f aca="false">IFERROR((Y37/(A!$AE$284+B!$AE$284+C!$AE$284+D!$AE$284+E!$AE$284+F!$AE$284+G!$AE$284+H!$AE$284))*100,0)</f>
        <v>5.55555555555556</v>
      </c>
      <c r="AA37" s="405" t="n">
        <f aca="false">A!$AE$281+B!$AE$281+C!$AE$281+D!$AE$281+E!$AE$281+F!$AE$281+G!$AE$281+H!$AE$281</f>
        <v>8</v>
      </c>
      <c r="AB37" s="405" t="n">
        <f aca="false">IFERROR((AA37/(A!$AE$284+B!$AE$284+C!$AE$284+D!$AE$284+E!$AE$284+F!$AE$284+G!$AE$284+H!$AE$284))*100,0)</f>
        <v>44.4444444444444</v>
      </c>
      <c r="AC37" s="405" t="n">
        <f aca="false">A!$AE$282+B!$AE$282+C!$AE$282+D!$AE$282+E!$AE$282+F!$AE$282+G!$AE$282+H!$AE$282</f>
        <v>4</v>
      </c>
      <c r="AD37" s="405" t="n">
        <f aca="false">IFERROR((AC37/(A!$AE$284+B!$AE$284+C!$AE$284+D!$AE$284+E!$AE$284+F!$AE$284+G!$AE$284+H!$AE$284))*100,0)</f>
        <v>22.2222222222222</v>
      </c>
      <c r="AE37" s="405" t="n">
        <f aca="false">A!$AE$283+B!$AE$283+C!$AE$283+D!$AE$283+E!$AE$283+F!$AE$283+G!$AE$283+H!$AE$283</f>
        <v>1</v>
      </c>
      <c r="AF37" s="406" t="n">
        <f aca="false">IFERROR((AE37/(A!$AE$284+B!$AE$284+C!$AE$284+D!$AE$284+E!$AE$284+F!$AE$284+G!$AE$284+H!$AE$284))*100,0)</f>
        <v>5.55555555555556</v>
      </c>
    </row>
    <row r="38" customFormat="false" ht="13.8" hidden="false" customHeight="false" outlineLevel="0" collapsed="false">
      <c r="A38" s="396"/>
      <c r="B38" s="397" t="str">
        <f aca="false">'විෂය තොරතුරු'!AN$13</f>
        <v>සන්නිවේදන මාධ්‍ය අධ්‍ය්‍යනය</v>
      </c>
      <c r="C38" s="398" t="n">
        <f aca="false">A!$AF$267+B!$AF$267+C!$AF$267+D!$AF$267+E!$AF$267+F!$AF$267+G!$AF$267+H!$AF$267</f>
        <v>0</v>
      </c>
      <c r="D38" s="399" t="n">
        <f aca="false">IFERROR((C38/(A!$AF$272+B!$AF$272+C!$AF$272+D!$AF$272+E!$AF$272+F!$AF$272+G!$AF$272+H!$AF$272))*100,0)</f>
        <v>0</v>
      </c>
      <c r="E38" s="399" t="n">
        <f aca="false">A!$AF$268+B!$AF$268+C!$AF$268+D!$AF$268+E!$AF$268+F!$AF$268+G!$AF$268+H!$AF$268</f>
        <v>0</v>
      </c>
      <c r="F38" s="399" t="n">
        <f aca="false">IFERROR((E38/(A!$AF$272+B!$AF$272+C!$AF$272+D!$AF$272+E!$AF$272+F!$AF$272+G!$AF$272+H!$AF$272))*100,0)</f>
        <v>0</v>
      </c>
      <c r="G38" s="399" t="n">
        <f aca="false">A!$AF$269+B!$AF$269+C!$AF$269+D!$AF$269+E!$AF$269+F!$AF$269+G!$AF$269+H!$AF$269</f>
        <v>0</v>
      </c>
      <c r="H38" s="399" t="n">
        <f aca="false">IFERROR((G38/(A!$AF$272+B!$AF$272+C!$AF$272+D!$AF$272+E!$AF$272+F!$AF$272+G!$AF$272+H!$AF$272))*100,0)</f>
        <v>0</v>
      </c>
      <c r="I38" s="399" t="n">
        <f aca="false">A!$AF$270+B!$AF$270+C!$AF$270+D!$AF$270+E!$AF$270+F!$AF$270+G!$AF$270+H!$AF$270</f>
        <v>0</v>
      </c>
      <c r="J38" s="399" t="n">
        <f aca="false">IFERROR((I38/(A!$AF$272+B!$AF$272+C!$AF$272+D!$AF$272+E!$AF$272+F!$AF$272+G!$AF$272+H!$AF$272))*100,0)</f>
        <v>0</v>
      </c>
      <c r="K38" s="399" t="n">
        <f aca="false">A!$AF$271+B!$AF$271+C!$AF$271+D!$AF$271+E!$AF$271+F!$AF$271+G!$AF$271+H!$AF$271</f>
        <v>0</v>
      </c>
      <c r="L38" s="400" t="n">
        <f aca="false">IFERROR((K38/(A!$AF$272+B!$AF$272+C!$AF$272+D!$AF$272+E!$AF$272+F!$AF$272+G!$AF$272+H!$AF$272))*100,0)</f>
        <v>0</v>
      </c>
      <c r="M38" s="401" t="n">
        <f aca="false">A!$AF$273+B!$AF$273+C!$AF$273+D!$AF$273+E!$AF$273+F!$AF$273+G!$AF$273+H!$AF$273</f>
        <v>0</v>
      </c>
      <c r="N38" s="402" t="n">
        <f aca="false">IFERROR((M38/(A!$AF$278+B!$AF$278+C!$AF$278+D!$AF$278+E!$AF$278+F!$AF$278+G!$AF$278+H!$AF$278))*100,0)</f>
        <v>0</v>
      </c>
      <c r="O38" s="402" t="n">
        <f aca="false">A!$AF$274+B!$AF$274+C!$AF$274+D!$AF$274+E!$AF$274+F!$AF$274+G!$AF$274+H!$AF$274</f>
        <v>0</v>
      </c>
      <c r="P38" s="402" t="n">
        <f aca="false">IFERROR((O38/(A!$AF$278+B!$AF$278+C!$AF$278+D!$AF$278+E!$AF$278+F!$AF$278+G!$AF$278+H!$AF$278))*100,0)</f>
        <v>0</v>
      </c>
      <c r="Q38" s="402" t="n">
        <f aca="false">A!$AF$275+B!$AF$275+C!$AF$275+D!$AF$275+E!$AF$275+F!$AF$275+G!$AF$275+H!$AF$275</f>
        <v>0</v>
      </c>
      <c r="R38" s="402" t="n">
        <f aca="false">IFERROR((Q38/(A!$AF$278+B!$AF$278+C!$AF$278+D!$AF$278+E!$AF$278+F!$AF$278+G!$AF$278+H!$AF$278))*100,0)</f>
        <v>0</v>
      </c>
      <c r="S38" s="402" t="n">
        <f aca="false">A!$AF$276+B!$AF$276+C!$AF$276+D!$AF$276+E!$AF$276+F!$AF$276+G!$AF$276+H!$AF$276</f>
        <v>0</v>
      </c>
      <c r="T38" s="402" t="n">
        <f aca="false">IFERROR((S38/(A!$AF$278+B!$AF$278+C!$AF$278+D!$AF$278+E!$AF$278+F!$AF$278+G!$AF$278+H!$AF$278))*100,0)</f>
        <v>0</v>
      </c>
      <c r="U38" s="402" t="n">
        <f aca="false">A!$AF$277+B!$AF$277+C!$AF$277+D!$AF$277+E!$AF$277+F!$AF$277+G!$AF$277+H!$AF$277</f>
        <v>0</v>
      </c>
      <c r="V38" s="403" t="n">
        <f aca="false">IFERROR((U38/(A!$AF$278+B!$AF$278+C!$AF$278+D!$AF$278+E!$AF$278+F!$AF$278+G!$AF$278+G!$AF$278+H!$AF$278))*100,0)</f>
        <v>0</v>
      </c>
      <c r="W38" s="404" t="n">
        <f aca="false">A!$AF$279+B!$AF$279+C!$AF$279+D!$AF$279+E!$AF$279+F!$AF$279+G!$AF$279+H!$AF$279</f>
        <v>0</v>
      </c>
      <c r="X38" s="405" t="n">
        <f aca="false">IFERROR((W38/(A!$AF$284+B!$AF$284+C!$AF$284+D!$AF$284+E!$AF$284+F!$AF$284+G!$AF$284+H!$AF$284))*100,0)</f>
        <v>0</v>
      </c>
      <c r="Y38" s="405" t="n">
        <f aca="false">A!$AF$280+B!$AF$280+C!$AF$280+D!$AF$280+E!$AF$280+F!$AF$280+G!$AF$280+H!$AF$280</f>
        <v>0</v>
      </c>
      <c r="Z38" s="405" t="n">
        <f aca="false">IFERROR((Y38/(A!$AF$284+B!$AF$284+C!$AF$284+D!$AF$284+E!$AF$284+F!$AF$284+G!$AF$284+H!$AF$284))*100,0)</f>
        <v>0</v>
      </c>
      <c r="AA38" s="405" t="n">
        <f aca="false">A!$AF$281+B!$AF$281+C!$AF$281+D!$AF$281+E!$AF$281+F!$AF$281+G!$AF$281+H!$AF$281</f>
        <v>0</v>
      </c>
      <c r="AB38" s="405" t="n">
        <f aca="false">IFERROR((AA38/(A!$AF$284+B!$AF$284+C!$AF$284+D!$AF$284+E!$AF$284+F!$AF$284+G!$AF$284+H!$AF$284))*100,0)</f>
        <v>0</v>
      </c>
      <c r="AC38" s="405" t="n">
        <f aca="false">A!$AF$282+B!$AF$282+C!$AF$282+D!$AF$282+E!$AF$282+F!$AF$282+G!$AF$282+H!$AF$282</f>
        <v>0</v>
      </c>
      <c r="AD38" s="405" t="n">
        <f aca="false">IFERROR((AC38/(A!$AF$284+B!$AF$284+C!$AF$284+D!$AF$284+E!$AF$284+F!$AF$284+G!$AF$284+H!$AF$284))*100,0)</f>
        <v>0</v>
      </c>
      <c r="AE38" s="405" t="n">
        <f aca="false">A!$AF$283+B!$AF$283+C!$AF$283+D!$AF$283+E!$AF$283+F!$AF$283+G!$AF$283+H!$AF$283</f>
        <v>0</v>
      </c>
      <c r="AF38" s="406" t="n">
        <f aca="false">IFERROR((AE38/(A!$AF$284+B!$AF$284+C!$AF$284+D!$AF$284+E!$AF$284+F!$AF$284+G!$AF$284+H!$AF$284))*100,0)</f>
        <v>0</v>
      </c>
    </row>
    <row r="39" customFormat="false" ht="13.8" hidden="false" customHeight="false" outlineLevel="0" collapsed="false">
      <c r="A39" s="396"/>
      <c r="B39" s="397" t="str">
        <f aca="false">'විෂය තොරතුරු'!AO$13</f>
        <v>සෞඛ්‍ය හා ශාරීරික අධ්‍යාපනය</v>
      </c>
      <c r="C39" s="398" t="n">
        <f aca="false">A!$I$267+B!$I$267+C!$I$267+D!$I$267+E!$I$267+F!$I$267+G!$I$267+H!$I$267</f>
        <v>0</v>
      </c>
      <c r="D39" s="399" t="n">
        <f aca="false">IFERROR((C39/(A!$AG$272+B!$AG$272+C!$AG$272+D!$AG$272+E!$AG$272+F!$AG$272+G!$AG$272+H!$AG$272))*100,0)</f>
        <v>0</v>
      </c>
      <c r="E39" s="399" t="n">
        <f aca="false">A!$AG$268+B!$AG$268+C!$AG$268+D!$AG$268+E!$AG$268+F!$AG$268+G!$AG$268+H!$AG$268</f>
        <v>0</v>
      </c>
      <c r="F39" s="399" t="n">
        <f aca="false">IFERROR((E39/(A!$AG$272+B!$AG$272+C!$AG$272+D!$AG$272+E!$AG$272+F!$AG$272+G!$AG$272+H!$AG$272))*100,0)</f>
        <v>0</v>
      </c>
      <c r="G39" s="399" t="n">
        <f aca="false">A!$AG$269+B!$AG$269+C!$AG$269+D!$AG$269+E!$AG$269+F!$AG$269+G!$AG$269+H!$AG$269</f>
        <v>0</v>
      </c>
      <c r="H39" s="399" t="n">
        <f aca="false">IFERROR((G39/(A!$AG$272+B!$AG$272+C!$AG$272+D!$AG$272+E!$AG$272+F!$AG$272+G!$AG$272+H!$AG$272))*100,0)</f>
        <v>0</v>
      </c>
      <c r="I39" s="399" t="n">
        <f aca="false">A!$AG$270+B!$AG$270+C!$AG$270+D!$AG$270+E!$AG$270+F!$AG$270+G!$AG$270+H!$AG$270</f>
        <v>0</v>
      </c>
      <c r="J39" s="399" t="n">
        <f aca="false">IFERROR((I39/(A!$AG$272+B!$AG$272+C!$AG$272+D!$AG$272+E!$AG$272+F!$AG$272+G!$AG$272+H!$AG$272))*100,0)</f>
        <v>0</v>
      </c>
      <c r="K39" s="399" t="n">
        <f aca="false">A!$AG$271+B!$AG$271+C!$AG$271+D!$AG$271+E!$AG$271+F!$AG$271+G!$AG$271+H!$AG$271</f>
        <v>0</v>
      </c>
      <c r="L39" s="400" t="n">
        <f aca="false">IFERROR((K39/(A!$AG$272+B!$AG$272+C!$AG$272+D!$AG$272+E!$AG$272+F!$AG$272+G!$AG$272+H!$AG$272))*100,0)</f>
        <v>0</v>
      </c>
      <c r="M39" s="401" t="n">
        <f aca="false">A!$AG$273+B!$AG$273+C!$AG$273+D!$AG$273+E!$AG$273+F!$AG$273+G!$AG$273+H!$AG$273</f>
        <v>4</v>
      </c>
      <c r="N39" s="402" t="n">
        <f aca="false">IFERROR((M39/(A!$AG$278+B!$AG$278+C!$AG$278+D!$AG$278+E!$AG$278+F!$AG$278+G!$AG$278+H!$AG$278))*100,0)</f>
        <v>20</v>
      </c>
      <c r="O39" s="402" t="n">
        <f aca="false">A!$AG$274+B!$AG$274+C!$AG$274+D!$AG$274+E!$AG$274+F!$AG$274+G!$AG$274+H!$AG$274</f>
        <v>4</v>
      </c>
      <c r="P39" s="402" t="n">
        <f aca="false">IFERROR((O39/(A!$AG$278+B!$AG$278+C!$AG$278+D!$AG$278+E!$AG$278+F!$AG$278+G!$AG$278+H!$AG$278))*100,0)</f>
        <v>20</v>
      </c>
      <c r="Q39" s="402" t="n">
        <f aca="false">A!$AG$275+B!$AG$275+C!$AG$275+D!$AG$275+E!$AG$275+F!$AG$275+G!$AG$275+H!$AG$275</f>
        <v>6</v>
      </c>
      <c r="R39" s="402" t="n">
        <f aca="false">IFERROR((Q39/(A!$AG$278+B!$AG$278+C!$AG$278+D!$AG$278+E!$AG$278+F!$AG$278+G!$AG$278+H!$AG$278))*100,0)</f>
        <v>30</v>
      </c>
      <c r="S39" s="402" t="n">
        <f aca="false">A!$AG$276+B!$AG$276+C!$AG$276+D!$AG$276+E!$AG$276+F!$AG$276+G!$AG$276+H!$AG$276</f>
        <v>5</v>
      </c>
      <c r="T39" s="402" t="n">
        <f aca="false">IFERROR((S39/(A!$AG$278+B!$AG$278+C!$AG$278+D!$AG$278+E!$AG$278+F!$AG$278+G!$AG$278+H!$AG$278))*100,0)</f>
        <v>25</v>
      </c>
      <c r="U39" s="402" t="n">
        <f aca="false">A!$AG$277+B!$AG$277+C!$AG$277+D!$AG$277+E!$AG$277+F!$AG$277+G!$AG$277+H!$AG$277</f>
        <v>1</v>
      </c>
      <c r="V39" s="403" t="n">
        <f aca="false">IFERROR((U39/(A!$AG$278+B!$AG$278+C!$AG$278+D!$AG$278+E!$AG$278+F!$AG$278+G!$AG$278+G!$AG$278+H!$AG$278))*100,0)</f>
        <v>5</v>
      </c>
      <c r="W39" s="404" t="n">
        <f aca="false">A!$AG$279+B!$AG$279+C!$AG$279+D!$AG$279+E!$AG$279+F!$AG$279+G!$AG$279+H!$AG$279</f>
        <v>0</v>
      </c>
      <c r="X39" s="405" t="n">
        <f aca="false">IFERROR((W39/(A!$AG$284+B!$AG$284+C!$AG$284+D!$AG$284+E!$AG$284+F!$AG$284+G!$AG$284+H!$AG$284))*100,0)</f>
        <v>0</v>
      </c>
      <c r="Y39" s="405" t="n">
        <f aca="false">A!$AG$280+B!$AG$280+C!$AG$280+D!$AG$280+E!$AG$280+F!$AG$280+G!$AG$280+H!$AG$280</f>
        <v>0</v>
      </c>
      <c r="Z39" s="405" t="n">
        <f aca="false">IFERROR((Y39/(A!$AG$284+B!$AG$284+C!$AG$284+D!$AG$284+E!$AG$284+F!$AG$284+G!$AG$284+H!$AG$284))*100,0)</f>
        <v>0</v>
      </c>
      <c r="AA39" s="405" t="n">
        <f aca="false">A!$AG$281+B!$AG$281+C!$AG$281+D!$AG$281+E!$AG$281+F!$AG$281+G!$AG$281+H!$AG$281</f>
        <v>0</v>
      </c>
      <c r="AB39" s="405" t="n">
        <f aca="false">IFERROR((AA39/(A!$AG$284+B!$AG$284+C!$AG$284+D!$AG$284+E!$AG$284+F!$AG$284+G!$AG$284+H!$AG$284))*100,0)</f>
        <v>0</v>
      </c>
      <c r="AC39" s="405" t="n">
        <f aca="false">A!$AG$282+B!$AG$282+C!$AG$282+D!$AG$282+E!$AG$282+F!$AG$282+G!$AG$282+H!$AG$282</f>
        <v>0</v>
      </c>
      <c r="AD39" s="405" t="n">
        <f aca="false">IFERROR((AC39/(A!$AG$284+B!$AG$284+C!$AG$284+D!$AG$284+E!$AG$284+F!$AG$284+G!$AG$284+H!$AG$284))*100,0)</f>
        <v>0</v>
      </c>
      <c r="AE39" s="405" t="n">
        <f aca="false">A!$AG$283+B!$AG$283+C!$AG$283+D!$AG$283+E!$AG$283+F!$AG$283+G!$AG$283+H!$AG$283</f>
        <v>0</v>
      </c>
      <c r="AF39" s="406" t="n">
        <f aca="false">IFERROR((AE39/(A!$AG$284+B!$AG$284+C!$AG$284+D!$AG$284+E!$AG$284+F!$AG$284+G!$AG$284+H!$AG$284))*100,0)</f>
        <v>0</v>
      </c>
    </row>
    <row r="40" customFormat="false" ht="13.8" hidden="false" customHeight="false" outlineLevel="0" collapsed="false">
      <c r="A40" s="396"/>
      <c r="B40" s="397" t="str">
        <f aca="false">'විෂය තොරතුරු'!AP$13</f>
        <v/>
      </c>
      <c r="C40" s="398" t="n">
        <f aca="false">A!$AH$267+B!$AH$267+C!$AH$267+D!$AH$267+E!$AH$267+F!$AH$267+G!$AH$267+H!$AH$267</f>
        <v>0</v>
      </c>
      <c r="D40" s="399" t="n">
        <f aca="false">IFERROR((C40/(A!$AH$272+B!$AH$272+C!$AH$272+D!$AH$272+E!$AH$272+F!$AH$272+G!$AH$272+H!$AH$272))*100,0)</f>
        <v>0</v>
      </c>
      <c r="E40" s="399" t="n">
        <f aca="false">A!$AH$268+B!$AH$268+C!$AH$268+D!$AH$268+E!$AH$268+F!$AH$268+G!$AH$268+H!$AH$268</f>
        <v>0</v>
      </c>
      <c r="F40" s="399" t="n">
        <f aca="false">IFERROR((E40/(A!$AH$272+B!$AH$272+C!$AH$272+D!$AH$272+E!$AH$272+F!$AH$272+G!$AH$272+H!$AH$272))*100,0)</f>
        <v>0</v>
      </c>
      <c r="G40" s="399" t="n">
        <f aca="false">A!$AH$269+B!$AH$269+C!$AH$269+D!$AH$269+E!$AH$269+F!$AH$269+G!$AH$269+H!$AH$269</f>
        <v>0</v>
      </c>
      <c r="H40" s="399" t="n">
        <f aca="false">IFERROR((G40/(A!$AH$272+B!$AH$272+C!$AH$272+D!$AH$272+E!$AH$272+F!$AH$272+G!$AH$272+H!$AH$272))*100,0)</f>
        <v>0</v>
      </c>
      <c r="I40" s="399" t="n">
        <f aca="false">A!$AH$270+B!$AH$270+C!$AH$270+D!$AH$270+E!$AH$270+F!$AH$270+G!$AH$270+H!$AH$270</f>
        <v>0</v>
      </c>
      <c r="J40" s="399" t="n">
        <f aca="false">IFERROR((I40/(A!$AH$272+B!$AH$272+C!$AH$272+D!$AH$272+E!$AH$272+F!$AH$272+G!$AH$272+H!$AH$272))*100,0)</f>
        <v>0</v>
      </c>
      <c r="K40" s="399" t="n">
        <f aca="false">A!$AH$271+B!$AH$271+C!$AH$271+D!$AH$271+E!$AH$271+F!$AH$271+G!$AH$271+H!$AH$271</f>
        <v>0</v>
      </c>
      <c r="L40" s="400" t="n">
        <f aca="false">IFERROR((K40/(A!$AH$272+B!$AH$272+C!$AH$272+D!$AH$272+E!$AH$272+F!$AH$272+G!$AH$272+H!$AH$272))*100,0)</f>
        <v>0</v>
      </c>
      <c r="M40" s="401" t="n">
        <f aca="false">A!$AH$273+B!$AH$273+C!$AH$273+D!$AH$273+E!$AH$273+F!$AH$273+G!$AH$273+H!$AH$273</f>
        <v>0</v>
      </c>
      <c r="N40" s="402" t="n">
        <f aca="false">IFERROR((M40/(A!$AH$278+B!$AH$278+C!$AH$278+D!$AH$278+E!$AH$278+F!$AH$278+G!$AH$278+H!$AH$278))*100,0)</f>
        <v>0</v>
      </c>
      <c r="O40" s="402" t="n">
        <f aca="false">A!$AH$274+B!$AH$274+C!$AH$274+D!$AH$274+E!$AH$274+F!$AH$274+G!$AH$274+H!$AH$274</f>
        <v>0</v>
      </c>
      <c r="P40" s="402" t="n">
        <f aca="false">IFERROR((O40/(A!$AH$278+B!$AH$278+C!$AH$278+D!$AH$278+E!$AH$278+F!$AH$278+G!$AH$278+H!$AH$278))*100,0)</f>
        <v>0</v>
      </c>
      <c r="Q40" s="402" t="n">
        <f aca="false">A!$AH$275+B!$AH$275+C!$AH$275+D!$AH$275+E!$AH$275+F!$AH$275+G!$AH$275+H!$AH$275</f>
        <v>0</v>
      </c>
      <c r="R40" s="402" t="n">
        <f aca="false">IFERROR((Q40/(A!$AH$278+B!$AH$278+C!$AH$278+D!$AH$278+E!$AH$278+F!$AH$278+G!$AH$278+H!$AH$278))*100,0)</f>
        <v>0</v>
      </c>
      <c r="S40" s="402" t="n">
        <f aca="false">A!$AH$276+B!$AH$276+C!$AH$276+D!$AH$276+E!$AH$276+F!$AH$276+G!$AH$276+H!$AH$276</f>
        <v>0</v>
      </c>
      <c r="T40" s="402" t="n">
        <f aca="false">IFERROR((S40/(A!$AH$278+B!$AH$278+C!$AH$278+D!$AH$278+E!$AH$278+F!$AH$278+G!$AH$278+H!$AH$278))*100,0)</f>
        <v>0</v>
      </c>
      <c r="U40" s="402" t="n">
        <f aca="false">A!$AH$277+B!$AH$277+C!$AH$277+D!$AH$277+E!$AH$277+F!$AH$277+G!$AH$277+H!$AH$277</f>
        <v>0</v>
      </c>
      <c r="V40" s="403" t="n">
        <f aca="false">IFERROR((U40/(A!$AH$278+B!$AH$278+C!$AH$278+D!$AH$278+E!$AH$278+F!$AH$278+G!$AH$278+G!$AH$278+H!$AH$278))*100,0)</f>
        <v>0</v>
      </c>
      <c r="W40" s="404" t="n">
        <f aca="false">A!$AH$279+B!$AH$279+C!$AH$279+D!$AH$279+E!$AH$279+F!$AH$279+G!$AH$279+H!$AH$279</f>
        <v>0</v>
      </c>
      <c r="X40" s="405" t="n">
        <f aca="false">IFERROR((W40/(A!$AH$284+B!$AH$284+C!$AH$284+D!$AH$284+E!$AH$284+F!$AH$284+G!$AH$284+H!$AH$284))*100,0)</f>
        <v>0</v>
      </c>
      <c r="Y40" s="405" t="n">
        <f aca="false">A!$AH$280+B!$AH$280+C!$AH$280+D!$AH$280+E!$AH$280+F!$AH$280+G!$AH$280+H!$AH$280</f>
        <v>0</v>
      </c>
      <c r="Z40" s="405" t="n">
        <f aca="false">IFERROR((Y40/(A!$AH$284+B!$AH$284+C!$AH$284+D!$AH$284+E!$AH$284+F!$AH$284+G!$AH$284+H!$AH$284))*100,0)</f>
        <v>0</v>
      </c>
      <c r="AA40" s="405" t="n">
        <f aca="false">A!$AH$281+B!$AH$281+C!$AH$281+D!$AH$281+E!$AH$281+F!$AH$281+G!$AH$281+H!$AH$281</f>
        <v>0</v>
      </c>
      <c r="AB40" s="405" t="n">
        <f aca="false">IFERROR((AA40/(A!$AH$284+B!$AH$284+C!$AH$284+D!$AH$284+E!$AH$284+F!$AH$284+G!$AH$284+H!$AH$284))*100,0)</f>
        <v>0</v>
      </c>
      <c r="AC40" s="405" t="n">
        <f aca="false">A!$AH$282+B!$AH$282+C!$AH$282+D!$AH$282+E!$AH$282+F!$AH$282+G!$AH$282+H!$AH$282</f>
        <v>0</v>
      </c>
      <c r="AD40" s="405" t="n">
        <f aca="false">IFERROR((AC40/(A!$AH$284+B!$AH$284+C!$AH$284+D!$AH$284+E!$AH$284+F!$AH$284+G!$AH$284+H!$AH$284))*100,0)</f>
        <v>0</v>
      </c>
      <c r="AE40" s="405" t="n">
        <f aca="false">A!$AH$283+B!$AH$283+C!$AH$283+D!$AH$283+E!$AH$283+F!$AH$283+G!$AH$283+H!$AH$283</f>
        <v>0</v>
      </c>
      <c r="AF40" s="406" t="n">
        <f aca="false">IFERROR((AE40/(A!$AH$284+B!$AH$284+C!$AH$284+D!$AH$284+E!$AH$284+F!$AH$284+G!$AH$284+H!$AH$284))*100,0)</f>
        <v>0</v>
      </c>
    </row>
    <row r="41" customFormat="false" ht="13.8" hidden="false" customHeight="false" outlineLevel="0" collapsed="false">
      <c r="A41" s="396"/>
      <c r="B41" s="397" t="str">
        <f aca="false">'විෂය තොරතුරු'!AQ$13</f>
        <v/>
      </c>
      <c r="C41" s="398" t="n">
        <f aca="false">A!$AI$267+B!$AI$267+C!$AI$267+D!$AI$267+E!$AI$267+F!$AI$267+G!$AI$267+H!$AI$267</f>
        <v>0</v>
      </c>
      <c r="D41" s="399" t="n">
        <f aca="false">IFERROR((C41/(A!$AI$272+B!$AI$272+C!$AI$272+D!$AI$272+E!$AI$272+F!$AI$272+G!$AI$272+H!$AI$272))*100,0)</f>
        <v>0</v>
      </c>
      <c r="E41" s="399" t="n">
        <f aca="false">A!$AI$268+B!$AI$268+C!$AI$268+D!$AI$268+E!$AI$268+F!$AI$268+G!$AI$268+H!$AI$268</f>
        <v>0</v>
      </c>
      <c r="F41" s="399" t="n">
        <f aca="false">IFERROR((E41/(A!$AI$272+B!$AI$272+C!$AI$272+D!$AI$272+E!$AI$272+F!$AI$272+G!$AI$272+H!$AI$272))*100,0)</f>
        <v>0</v>
      </c>
      <c r="G41" s="399" t="n">
        <f aca="false">A!$AI$269+B!$AI$269+C!$AI$269+D!$AI$269+E!$AI$269+F!$AI$269+G!$AI$269+H!$AI$269</f>
        <v>0</v>
      </c>
      <c r="H41" s="399" t="n">
        <f aca="false">IFERROR((G41/(A!$AI$272+B!$AI$272+C!$AI$272+D!$AI$272+E!$AI$272+F!$AI$272+G!$AI$272+H!$AI$272))*100,0)</f>
        <v>0</v>
      </c>
      <c r="I41" s="399" t="n">
        <f aca="false">A!$AI$270+B!$AI$270+C!$AI$270+D!$AI$270+E!$AI$270+F!$AI$270+G!$AI$270+H!$AI$270</f>
        <v>0</v>
      </c>
      <c r="J41" s="399" t="n">
        <f aca="false">IFERROR((I41/(A!$AI$272+B!$AI$272+C!$AI$272+D!$AI$272+E!$AI$272+F!$AI$272+G!$AI$272+H!$AI$272))*100,0)</f>
        <v>0</v>
      </c>
      <c r="K41" s="399" t="n">
        <f aca="false">A!$AI$271+B!$AI$271+C!$AI$271+D!$AI$271+E!$AI$271+F!$AI$271+G!$AI$271+H!$AI$271</f>
        <v>0</v>
      </c>
      <c r="L41" s="400" t="n">
        <f aca="false">IFERROR((K41/(A!$AI$272+B!$AI$272+C!$AI$272+D!$AI$272+E!$AI$272+F!$AI$272+G!$AI$272+H!$AI$272))*100,0)</f>
        <v>0</v>
      </c>
      <c r="M41" s="401" t="n">
        <f aca="false">A!$AI$273+B!$AI$273+C!$AI$273+D!$AI$273+E!$AI$273+F!$AI$273+G!$AI$273+H!$AI$273</f>
        <v>0</v>
      </c>
      <c r="N41" s="402" t="n">
        <f aca="false">IFERROR((M41/(A!$AI$278+B!$AI$278+C!$AI$278+D!$AI$278+E!$AI$278+F!$AI$278+G!$AI$278+H!$AI$278))*100,0)</f>
        <v>0</v>
      </c>
      <c r="O41" s="402" t="n">
        <f aca="false">A!$AI$274+B!$AI$274+C!$AI$274+D!$AI$274+E!$AI$274+F!$AI$274+G!$AI$274+H!$AI$274</f>
        <v>0</v>
      </c>
      <c r="P41" s="402" t="n">
        <f aca="false">IFERROR((O41/(A!$AI$278+B!$AI$278+C!$AI$278+D!$AI$278+E!$AI$278+F!$AI$278+G!$AI$278+H!$AI$278))*100,0)</f>
        <v>0</v>
      </c>
      <c r="Q41" s="402" t="n">
        <f aca="false">A!$AI$275+B!$AI$275+C!$AI$275+D!$AI$275+E!$AI$275+F!$AI$275+G!$AI$275+H!$AI$275</f>
        <v>0</v>
      </c>
      <c r="R41" s="402" t="n">
        <f aca="false">IFERROR((Q41/(A!$AI$278+B!$AI$278+C!$AI$278+D!$AI$278+E!$AI$278+F!$AI$278+G!$AI$278+H!$AI$278))*100,0)</f>
        <v>0</v>
      </c>
      <c r="S41" s="402" t="n">
        <f aca="false">A!$AI$276+B!$AI$276+C!$AI$276+D!$AI$276+E!$AI$276+F!$AI$276+G!$AI$276+H!$AI$276</f>
        <v>0</v>
      </c>
      <c r="T41" s="402" t="n">
        <f aca="false">IFERROR((S41/(A!$AI$278+B!$AI$278+C!$AI$278+D!$AI$278+E!$AI$278+F!$AI$278+G!$AI$278+H!$AI$278))*100,0)</f>
        <v>0</v>
      </c>
      <c r="U41" s="402" t="n">
        <f aca="false">A!$AI$277+B!$AI$277+C!$AI$277+D!$AI$277+E!$AI$277+F!$AI$277+G!$AI$277+H!$AI$277</f>
        <v>0</v>
      </c>
      <c r="V41" s="403" t="n">
        <f aca="false">IFERROR((U41/(A!$AI$278+B!$AI$278+C!$AI$278+D!$AI$278+E!$AI$278+F!$AI$278+G!$AI$278+G!$AI$278+H!$AI$278))*100,0)</f>
        <v>0</v>
      </c>
      <c r="W41" s="404" t="n">
        <f aca="false">A!$AI$279+B!$AI$279+C!$AI$279+D!$AI$279+E!$AI$279+F!$AI$279+G!$AI$279+H!$AI$279</f>
        <v>0</v>
      </c>
      <c r="X41" s="405" t="n">
        <f aca="false">IFERROR((W41/(A!$AI$284+B!$AI$284+C!$AI$284+D!$AI$284+E!$AI$284+F!$AI$284+G!$AI$284+H!$AI$284))*100,0)</f>
        <v>0</v>
      </c>
      <c r="Y41" s="405" t="n">
        <f aca="false">A!$AI$280+B!$AI$280+C!$AI$280+D!$AI$280+E!$AI$280+F!$AI$280+G!$AI$280+H!$AI$280</f>
        <v>0</v>
      </c>
      <c r="Z41" s="405" t="n">
        <f aca="false">IFERROR((Y41/(A!$AI$284+B!$AI$284+C!$AI$284+D!$AI$284+E!$AI$284+F!$AI$284+G!$AI$284+H!$AI$284))*100,0)</f>
        <v>0</v>
      </c>
      <c r="AA41" s="405" t="n">
        <f aca="false">A!$AI$281+B!$AI$281+C!$AI$281+D!$AI$281+E!$AI$281+F!$AI$281+G!$AI$281+H!$AI$281</f>
        <v>0</v>
      </c>
      <c r="AB41" s="405" t="n">
        <f aca="false">IFERROR((AA41/(A!$AI$284+B!$AI$284+C!$AI$284+D!$AI$284+E!$AI$284+F!$AI$284+G!$AI$284+H!$AI$284))*100,0)</f>
        <v>0</v>
      </c>
      <c r="AC41" s="405" t="n">
        <f aca="false">A!$AI$282+B!$AI$282+C!$AI$282+D!$AI$282+E!$AI$282+F!$AI$282+G!$AI$282+H!$AI$282</f>
        <v>0</v>
      </c>
      <c r="AD41" s="405" t="n">
        <f aca="false">IFERROR((AC41/(A!$AI$284+B!$AI$284+C!$AI$284+D!$AI$284+E!$AI$284+F!$AI$284+G!$AI$284+H!$AI$284))*100,0)</f>
        <v>0</v>
      </c>
      <c r="AE41" s="405" t="n">
        <f aca="false">A!$AI$283+B!$AI$283+C!$AI$283+D!$AI$283+E!$AI$283+F!$AI$283+G!$AI$283+H!$AI$283</f>
        <v>0</v>
      </c>
      <c r="AF41" s="406" t="n">
        <f aca="false">IFERROR((AE41/(A!$AI$284+B!$AI$284+C!$AI$284+D!$AI$284+E!$AI$284+F!$AI$284+G!$AI$284+H!$AI$284))*100,0)</f>
        <v>0</v>
      </c>
    </row>
    <row r="42" customFormat="false" ht="13.8" hidden="false" customHeight="false" outlineLevel="0" collapsed="false">
      <c r="A42" s="396"/>
      <c r="B42" s="397" t="str">
        <f aca="false">'විෂය තොරතුරු'!AR$13</f>
        <v/>
      </c>
      <c r="C42" s="398" t="n">
        <f aca="false">A!$AAJ$267+B!$AAJ$267+C!$AAJ$267+D!$AAJ$267+E!$AAJ$267+F!$AAJ$267+G!$AAJ$267+H!$AAJ$267</f>
        <v>0</v>
      </c>
      <c r="D42" s="399" t="n">
        <f aca="false">IFERROR((C42/(A!$AJ$272+B!$AJ$272+C!$AJ$272+D!$AJ$272+E!$AJ$272+F!$AJ$272+G!$AJ$272+H!$AJ$272))*100,0)</f>
        <v>0</v>
      </c>
      <c r="E42" s="399" t="n">
        <f aca="false">A!$AJ$268+B!$AJ$268+C!$AJ$268+D!$AJ$268+E!$AJ$268+F!$AJ$268+G!$AJ$268+H!$AJ$268</f>
        <v>0</v>
      </c>
      <c r="F42" s="399" t="n">
        <f aca="false">IFERROR((E42/(A!$AJ$272+B!$AJ$272+C!$AJ$272+D!$AJ$272+E!$AJ$272+F!$AJ$272+G!$AJ$272+H!$AJ$272))*100,0)</f>
        <v>0</v>
      </c>
      <c r="G42" s="399" t="n">
        <f aca="false">A!$AJ$269+B!$AJ$269+C!$AJ$269+D!$AJ$269+E!$AJ$269+F!$AJ$269+G!$AJ$269+H!$AJ$269</f>
        <v>0</v>
      </c>
      <c r="H42" s="399" t="n">
        <f aca="false">IFERROR((G42/(A!$AJ$272+B!$AJ$272+C!$AJ$272+D!$AJ$272+E!$AJ$272+F!$AJ$272+G!$AJ$272+H!$AJ$272))*100,0)</f>
        <v>0</v>
      </c>
      <c r="I42" s="399" t="n">
        <f aca="false">A!$AJ$270+B!$AJ$270+C!$AJ$270+D!$AJ$270+E!$AJ$270+F!$AJ$270+G!$AJ$270+H!$AJ$270</f>
        <v>0</v>
      </c>
      <c r="J42" s="399" t="n">
        <f aca="false">IFERROR((I42/(A!$AJ$272+B!$AJ$272+C!$AJ$272+D!$AJ$272+E!$AJ$272+F!$AJ$272+G!$AJ$272+H!$AJ$272))*100,0)</f>
        <v>0</v>
      </c>
      <c r="K42" s="399" t="n">
        <f aca="false">A!$AJ$271+B!$AJ$271+C!$AJ$271+D!$AJ$271+E!$AJ$271+F!$AJ$271+G!$AJ$271+H!$AJ$271</f>
        <v>0</v>
      </c>
      <c r="L42" s="400" t="n">
        <f aca="false">IFERROR((K42/(A!$AJ$272+B!$AJ$272+C!$AJ$272+D!$AJ$272+E!$AJ$272+F!$AJ$272+G!$AJ$272+H!$AJ$272))*100,0)</f>
        <v>0</v>
      </c>
      <c r="M42" s="401" t="n">
        <f aca="false">A!$AJ$273+B!$AJ$273+C!$AJ$273+D!$AJ$273+E!$AJ$273+F!$AJ$273+G!$AJ$273+H!$AJ$273</f>
        <v>0</v>
      </c>
      <c r="N42" s="402" t="n">
        <f aca="false">IFERROR((M42/(A!$AJ$278+B!$AJ$278+C!$AJ$278+D!$AJ$278+E!$AJ$278+F!$AJ$278+G!$AJ$278+H!$AJ$278))*100,0)</f>
        <v>0</v>
      </c>
      <c r="O42" s="402" t="n">
        <f aca="false">A!$AJ$274+B!$AJ$274+C!$AJ$274+D!$AJ$274+E!$AJ$274+F!$AJ$274+G!$AJ$274+H!$AJ$274</f>
        <v>0</v>
      </c>
      <c r="P42" s="402" t="n">
        <f aca="false">IFERROR((O42/(A!$AJ$278+B!$AJ$278+C!$AJ$278+D!$AJ$278+E!$AJ$278+F!$AJ$278+G!$AJ$278+H!$AJ$278))*100,0)</f>
        <v>0</v>
      </c>
      <c r="Q42" s="402" t="n">
        <f aca="false">A!$AJ$275+B!$AJ$275+C!$AJ$275+D!$AJ$275+E!$AJ$275+F!$AJ$275+G!$AJ$275+H!$AJ$275</f>
        <v>0</v>
      </c>
      <c r="R42" s="402" t="n">
        <f aca="false">IFERROR((Q42/(A!$AJ$278+B!$AJ$278+C!$AJ$278+D!$AJ$278+E!$AJ$278+F!$AJ$278+G!$AJ$278+H!$AJ$278))*100,0)</f>
        <v>0</v>
      </c>
      <c r="S42" s="402" t="n">
        <f aca="false">A!$AJ$276+B!$AJ$276+C!$AJ$276+D!$AJ$276+E!$AJ$276+F!$AJ$276+G!$AJ$276+H!$AJ$276</f>
        <v>0</v>
      </c>
      <c r="T42" s="402" t="n">
        <f aca="false">IFERROR((S42/(A!$AJ$278+B!$AJ$278+C!$AJ$278+D!$AJ$278+E!$AJ$278+F!$AJ$278+G!$AJ$278+H!$AJ$278))*100,0)</f>
        <v>0</v>
      </c>
      <c r="U42" s="402" t="n">
        <f aca="false">A!$AJ$277+B!$AJ$277+C!$AJ$277+D!$AJ$277+E!$AJ$277+F!$AJ$277+G!$AJ$277+H!$AJ$277</f>
        <v>0</v>
      </c>
      <c r="V42" s="403" t="n">
        <f aca="false">IFERROR((U42/(A!$AJ$278+B!$AJ$278+C!$AJ$278+D!$AJ$278+E!$AJ$278+F!$AJ$278+G!$AJ$278+G!$AJ$278+H!$AJ$278))*100,0)</f>
        <v>0</v>
      </c>
      <c r="W42" s="404" t="n">
        <f aca="false">A!$AJ$279+B!$AJ$279+C!$AJ$279+D!$AJ$279+E!$AJ$279+F!$AJ$279+G!$AJ$279+H!$AJ$279</f>
        <v>0</v>
      </c>
      <c r="X42" s="405" t="n">
        <f aca="false">IFERROR((W42/(A!$AJ$284+B!$AJ$284+C!$AJ$284+D!$AJ$284+E!$AJ$284+F!$AJ$284+G!$AJ$284+H!$AJ$284))*100,0)</f>
        <v>0</v>
      </c>
      <c r="Y42" s="405" t="n">
        <f aca="false">A!$AJ$280+B!$AJ$280+C!$AJ$280+D!$AJ$280+E!$AJ$280+F!$AJ$280+G!$AJ$280+H!$AJ$280</f>
        <v>0</v>
      </c>
      <c r="Z42" s="405" t="n">
        <f aca="false">IFERROR((Y42/(A!$AJ$284+B!$AJ$284+C!$AJ$284+D!$AJ$284+E!$AJ$284+F!$AJ$284+G!$AJ$284+H!$AJ$284))*100,0)</f>
        <v>0</v>
      </c>
      <c r="AA42" s="405" t="n">
        <f aca="false">A!$AJ$281+B!$AJ$281+C!$AJ$281+D!$AJ$281+E!$AJ$281+F!$AJ$281+G!$AJ$281+H!$AJ$281</f>
        <v>0</v>
      </c>
      <c r="AB42" s="405" t="n">
        <f aca="false">IFERROR((AA42/(A!$AJ$284+B!$AJ$284+C!$AJ$284+D!$AJ$284+E!$AJ$284+F!$AJ$284+G!$AJ$284+H!$AJ$284))*100,0)</f>
        <v>0</v>
      </c>
      <c r="AC42" s="405" t="n">
        <f aca="false">A!$AJ$282+B!$AJ$282+C!$AJ$282+D!$AJ$282+E!$AJ$282+F!$AJ$282+G!$AJ$282+H!$AJ$282</f>
        <v>0</v>
      </c>
      <c r="AD42" s="405" t="n">
        <f aca="false">IFERROR((AC42/(A!$AJ$284+B!$AJ$284+C!$AJ$284+D!$AJ$284+E!$AJ$284+F!$AJ$284+G!$AJ$284+H!$AJ$284))*100,0)</f>
        <v>0</v>
      </c>
      <c r="AE42" s="405" t="n">
        <f aca="false">A!$AJ$283+B!$AJ$283+C!$AJ$283+D!$AJ$283+E!$AJ$283+F!$AJ$283+G!$AJ$283+H!$AJ$283</f>
        <v>0</v>
      </c>
      <c r="AF42" s="406" t="n">
        <f aca="false">IFERROR((AE42/(A!$AJ$284+B!$AJ$284+C!$AJ$284+D!$AJ$284+E!$AJ$284+F!$AJ$284+G!$AJ$284+H!$AJ$284))*100,0)</f>
        <v>0</v>
      </c>
    </row>
    <row r="43" customFormat="false" ht="13.8" hidden="false" customHeight="false" outlineLevel="0" collapsed="false">
      <c r="A43" s="396"/>
      <c r="B43" s="397" t="str">
        <f aca="false">'විෂය තොරතුරු'!AS$13</f>
        <v/>
      </c>
      <c r="C43" s="398" t="n">
        <f aca="false">A!$AK$267+B!$AK$267+C!$AK$267+D!$AK$267+E!$AK$267+F!$AK$267+G!$AK$267+H!$AK$267</f>
        <v>0</v>
      </c>
      <c r="D43" s="399" t="n">
        <f aca="false">IFERROR((C43/(A!$AK$272+B!$AK$272+C!$AK$272+D!$AK$272+E!$AK$272+F!$AK$272+G!$AK$272+H!$AK$272))*100,0)</f>
        <v>0</v>
      </c>
      <c r="E43" s="399" t="n">
        <f aca="false">A!$AK$268+B!$AK$268+C!$AK$268+D!$AK$268+E!$AK$268+F!$AK$268+G!$AK$268+H!$AK$268</f>
        <v>0</v>
      </c>
      <c r="F43" s="399" t="n">
        <f aca="false">IFERROR((E43/(A!$AK$272+B!$AK$272+C!$AK$272+D!$AK$272+E!$AK$272+F!$AK$272+G!$AK$272+H!$AK$272))*100,0)</f>
        <v>0</v>
      </c>
      <c r="G43" s="399" t="n">
        <f aca="false">A!$AK$269+B!$AK$269+C!$AK$269+D!$AK$269+E!$AK$269+F!$AK$269+G!$AK$269+H!$AK$269</f>
        <v>0</v>
      </c>
      <c r="H43" s="399" t="n">
        <f aca="false">IFERROR((G43/(A!$AK$272+B!$AK$272+C!$AK$272+D!$AK$272+E!$AK$272+F!$AK$272+G!$AK$272+H!$AK$272))*100,0)</f>
        <v>0</v>
      </c>
      <c r="I43" s="399" t="n">
        <f aca="false">A!$AK$270+B!$AK$270+C!$AK$270+D!$AK$270+E!$AK$270+F!$AK$270+G!$AK$270+H!$AK$270</f>
        <v>0</v>
      </c>
      <c r="J43" s="399" t="n">
        <f aca="false">IFERROR((I43/(A!$AK$272+B!$AK$272+C!$AK$272+D!$AK$272+E!$AK$272+F!$AK$272+G!$AK$272+H!$AK$272))*100,0)</f>
        <v>0</v>
      </c>
      <c r="K43" s="399" t="n">
        <f aca="false">A!$AK$271+B!$AK$271+C!$AK$271+D!$AK$271+E!$AK$271+F!$AK$271+G!$AK$271+H!$AK$271</f>
        <v>0</v>
      </c>
      <c r="L43" s="400" t="n">
        <f aca="false">IFERROR((K43/(A!$AK$272+B!$AK$272+C!$AK$272+D!$AK$272+E!$AK$272+F!$AK$272+G!$AK$272+H!$AK$272))*100,0)</f>
        <v>0</v>
      </c>
      <c r="M43" s="401" t="n">
        <f aca="false">A!$AK$273+B!$AK$273+C!$AK$273+D!$AK$273+E!$AK$273+F!$AK$273+G!$AK$273+H!$AK$273</f>
        <v>0</v>
      </c>
      <c r="N43" s="402" t="n">
        <f aca="false">IFERROR((M43/(A!$AK$278+B!$AK$278+C!$AK$278+D!$AK$278+E!$AK$278+F!$AK$278+G!$AK$278+H!$AK$278))*100,0)</f>
        <v>0</v>
      </c>
      <c r="O43" s="402" t="n">
        <f aca="false">A!$AK$274+B!$AK$274+C!$AK$274+D!$AK$274+E!$AK$274+F!$AK$274+G!$AK$274+H!$AK$274</f>
        <v>0</v>
      </c>
      <c r="P43" s="402" t="n">
        <f aca="false">IFERROR((O43/(A!$AK$278+B!$AK$278+C!$AK$278+D!$AK$278+E!$AK$278+F!$AK$278+G!$AK$278+H!$AK$278))*100,0)</f>
        <v>0</v>
      </c>
      <c r="Q43" s="402" t="n">
        <f aca="false">A!$AK$275+B!$AK$275+C!$AK$275+D!$AK$275+E!$AK$275+F!$AK$275+G!$AK$275+H!$AK$275</f>
        <v>0</v>
      </c>
      <c r="R43" s="402" t="n">
        <f aca="false">IFERROR((Q43/(A!$AK$278+B!$AK$278+C!$AK$278+D!$AK$278+E!$AK$278+F!$AK$278+G!$AK$278+H!$AK$278))*100,0)</f>
        <v>0</v>
      </c>
      <c r="S43" s="402" t="n">
        <f aca="false">A!$AK$276+B!$AK$276+C!$AK$276+D!$AK$276+E!$AK$276+F!$AK$276+G!$AK$276+H!$AK$276</f>
        <v>0</v>
      </c>
      <c r="T43" s="402" t="n">
        <f aca="false">IFERROR((S43/(A!$AK$278+B!$AK$278+C!$AK$278+D!$AK$278+E!$AK$278+F!$AK$278+G!$AK$278+H!$AK$278))*100,0)</f>
        <v>0</v>
      </c>
      <c r="U43" s="402" t="n">
        <f aca="false">A!$AK$277+B!$AK$277+C!$AK$277+D!$AK$277+E!$AK$277+F!$AK$277+G!$AK$277+H!$AK$277</f>
        <v>0</v>
      </c>
      <c r="V43" s="403" t="n">
        <f aca="false">IFERROR((U43/(A!$AK$278+B!$AK$278+C!$AK$278+D!$AK$278+E!$AK$278+F!$AK$278+G!$AK$278+G!$AK$278+H!$AK$278))*100,0)</f>
        <v>0</v>
      </c>
      <c r="W43" s="404" t="n">
        <f aca="false">A!$AK$279+B!$AK$279+C!$AK$279+D!$AK$279+E!$AK$279+F!$AK$279+G!$AK$279+H!$AK$279</f>
        <v>0</v>
      </c>
      <c r="X43" s="405" t="n">
        <f aca="false">IFERROR((W43/(A!$AK$284+B!$AK$284+C!$AK$284+D!$AK$284+E!$AK$284+F!$AK$284+G!$AK$284+H!$AK$284))*100,0)</f>
        <v>0</v>
      </c>
      <c r="Y43" s="405" t="n">
        <f aca="false">A!$AK$280+B!$AK$280+C!$AK$280+D!$AK$280+E!$AK$280+F!$AK$280+G!$AK$280+H!$AK$280</f>
        <v>0</v>
      </c>
      <c r="Z43" s="405" t="n">
        <f aca="false">IFERROR((Y43/(A!$AK$284+B!$AK$284+C!$AK$284+D!$AK$284+E!$AK$284+F!$AK$284+G!$AK$284+H!$AK$284))*100,0)</f>
        <v>0</v>
      </c>
      <c r="AA43" s="405" t="n">
        <f aca="false">A!$AK$281+B!$AK$281+C!$AK$281+D!$AK$281+E!$AK$281+F!$AK$281+G!$AK$281+H!$AK$281</f>
        <v>0</v>
      </c>
      <c r="AB43" s="405" t="n">
        <f aca="false">IFERROR((AA43/(A!$AK$284+B!$AK$284+C!$AK$284+D!$AK$284+E!$AK$284+F!$AK$284+G!$AK$284+H!$AK$284))*100,0)</f>
        <v>0</v>
      </c>
      <c r="AC43" s="405" t="n">
        <f aca="false">A!$AK$282+B!$AK$282+C!$AK$282+D!$AK$282+E!$AK$282+F!$AK$282+G!$AK$282+H!$AK$282</f>
        <v>0</v>
      </c>
      <c r="AD43" s="405" t="n">
        <f aca="false">IFERROR((AC43/(A!$AK$284+B!$AK$284+C!$AK$284+D!$AK$284+E!$AK$284+F!$AK$284+G!$AK$284+H!$AK$284))*100,0)</f>
        <v>0</v>
      </c>
      <c r="AE43" s="405" t="n">
        <f aca="false">A!$AK$283+B!$AK$283+C!$AK$283+D!$AK$283+E!$AK$283+F!$AK$283+G!$AK$283+H!$AK$283</f>
        <v>0</v>
      </c>
      <c r="AF43" s="406" t="n">
        <f aca="false">IFERROR((AE43/(A!$AK$284+B!$AK$284+C!$AK$284+D!$AK$284+E!$AK$284+F!$AK$284+G!$AK$284+H!$AK$284))*100,0)</f>
        <v>0</v>
      </c>
    </row>
    <row r="44" customFormat="false" ht="13.8" hidden="false" customHeight="false" outlineLevel="0" collapsed="false">
      <c r="A44" s="396"/>
      <c r="B44" s="397" t="str">
        <f aca="false">'විෂය තොරතුරු'!AT$13</f>
        <v/>
      </c>
      <c r="C44" s="409" t="n">
        <f aca="false">A!$I$267+B!$I$267+C!$I$267+D!$I$267+E!$I$267+F!$I$267+G!$I$267+H!$I$267</f>
        <v>0</v>
      </c>
      <c r="D44" s="410" t="n">
        <f aca="false">IFERROR((C44/(A!$AL$272+B!$AL$272+C!$AL$272+D!$AL$272+E!$AL$272+F!$AL$272+G!$AL$272+H!$AL$272))*100,0)</f>
        <v>0</v>
      </c>
      <c r="E44" s="410" t="n">
        <f aca="false">A!$AL$268+B!$AL$268+C!$AL$268+D!$AL$268+E!$AL$268+F!$AL$268+G!$AL$268+H!$AL$268</f>
        <v>0</v>
      </c>
      <c r="F44" s="410" t="n">
        <f aca="false">IFERROR((E44/(A!$AL$272+B!$AL$272+C!$AL$272+D!$AL$272+E!$AL$272+F!$AL$272+G!$AL$272+H!$AL$272))*100,0)</f>
        <v>0</v>
      </c>
      <c r="G44" s="410" t="n">
        <f aca="false">A!$AL$269+B!$AL$269+C!$AL$269+D!$AL$269+E!$AL$269+F!$AL$269+G!$AL$269+H!$AL$269</f>
        <v>0</v>
      </c>
      <c r="H44" s="410" t="n">
        <f aca="false">IFERROR((G44/(A!$AL$272+B!$AL$272+C!$AL$272+D!$AL$272+E!$AL$272+F!$AL$272+G!$AL$272+H!$AL$272))*100,0)</f>
        <v>0</v>
      </c>
      <c r="I44" s="410" t="n">
        <f aca="false">A!$AL$270+B!$AL$270+C!$AL$270+D!$AL$270+E!$AL$270+F!$AL$270+G!$AL$270+H!$AL$270</f>
        <v>0</v>
      </c>
      <c r="J44" s="410" t="n">
        <f aca="false">IFERROR((I44/(A!$AL$272+B!$AL$272+C!$AL$272+D!$AL$272+E!$AL$272+F!$AL$272+G!$AL$272+H!$AL$272))*100,0)</f>
        <v>0</v>
      </c>
      <c r="K44" s="410" t="n">
        <f aca="false">A!$AL$271+B!$AL$271+C!$AL$271+D!$AL$271+E!$AL$271+F!$AL$271+G!$AL$271+H!$AL$271</f>
        <v>0</v>
      </c>
      <c r="L44" s="411" t="n">
        <f aca="false">IFERROR((K44/(A!$AL$272+B!$AL$272+C!$AL$272+D!$AL$272+E!$AL$272+F!$AL$272+G!$AL$272+H!$AL$272))*100,0)</f>
        <v>0</v>
      </c>
      <c r="M44" s="412" t="n">
        <f aca="false">A!$AL$273+B!$AL$273+C!$AL$273+D!$AL$273+E!$AL$273+F!$AL$273+G!$AL$273+H!$AL$273</f>
        <v>0</v>
      </c>
      <c r="N44" s="413" t="n">
        <f aca="false">IFERROR((M44/(A!$AL$278+B!$AL$278+C!$AL$278+D!$AL$278+E!$AL$278+F!$AL$278+G!$AL$278+H!$AL$278))*100,0)</f>
        <v>0</v>
      </c>
      <c r="O44" s="413" t="n">
        <f aca="false">A!$AL$274+B!$AL$274+C!$AL$274+D!$AL$274+E!$AL$274+F!$AL$274+G!$AL$274+H!$AL$274</f>
        <v>0</v>
      </c>
      <c r="P44" s="413" t="n">
        <f aca="false">IFERROR((O44/(A!$AL$278+B!$AL$278+C!$AL$278+D!$AL$278+E!$AL$278+F!$AL$278+G!$AL$278+H!$AL$278))*100,0)</f>
        <v>0</v>
      </c>
      <c r="Q44" s="413" t="n">
        <f aca="false">A!$AL$275+B!$AL$275+C!$AL$275+D!$AL$275+E!$AL$275+F!$AL$275+G!$AL$275+H!$AL$275</f>
        <v>0</v>
      </c>
      <c r="R44" s="413" t="n">
        <f aca="false">IFERROR((Q44/(A!$AL$278+B!$AL$278+C!$AL$278+D!$AL$278+E!$AL$278+F!$AL$278+G!$AL$278+H!$AL$278))*100,0)</f>
        <v>0</v>
      </c>
      <c r="S44" s="413" t="n">
        <f aca="false">A!$AL$276+B!$AL$276+C!$AL$276+D!$AL$276+E!$AL$276+F!$AL$276+G!$AL$276+H!$AL$276</f>
        <v>0</v>
      </c>
      <c r="T44" s="413" t="n">
        <f aca="false">IFERROR((S44/(A!$AL$278+B!$AL$278+C!$AL$278+D!$AL$278+E!$AL$278+F!$AL$278+G!$AL$278+H!$AL$278))*100,0)</f>
        <v>0</v>
      </c>
      <c r="U44" s="413" t="n">
        <f aca="false">A!$AL$277+B!$AL$277+C!$AL$277+D!$AL$277+E!$AL$277+F!$AL$277+G!$AL$277+H!$AL$277</f>
        <v>0</v>
      </c>
      <c r="V44" s="414" t="n">
        <f aca="false">IFERROR((U44/(A!$AL$278+B!$AL$278+C!$AL$278+D!$AL$278+E!$AL$278+F!$AL$278+G!$AL$278+G!$AL$278+H!$AL$278))*100,0)</f>
        <v>0</v>
      </c>
      <c r="W44" s="415" t="n">
        <f aca="false">A!$AL$279+B!$AL$279+C!$AL$279+D!$AL$279+E!$AL$279+F!$AL$279+G!$AL$279+H!$AL$279</f>
        <v>0</v>
      </c>
      <c r="X44" s="416" t="n">
        <f aca="false">IFERROR((W44/(A!$AL$284+B!$AL$284+C!$AL$284+D!$AL$284+E!$AL$284+F!$AL$284+G!$AL$284+H!$AL$284))*100,0)</f>
        <v>0</v>
      </c>
      <c r="Y44" s="416" t="n">
        <f aca="false">A!$AL$280+B!$AL$280+C!$AL$280+D!$AL$280+E!$AL$280+F!$AL$280+G!$AL$280+H!$AL$280</f>
        <v>0</v>
      </c>
      <c r="Z44" s="416" t="n">
        <f aca="false">IFERROR((Y44/(A!$AL$284+B!$AL$284+C!$AL$284+D!$AL$284+E!$AL$284+F!$AL$284+G!$AL$284+H!$AL$284))*100,0)</f>
        <v>0</v>
      </c>
      <c r="AA44" s="416" t="n">
        <f aca="false">A!$AL$281+B!$AL$281+C!$AL$281+D!$AL$281+E!$AL$281+F!$AL$281+G!$AL$281+H!$AL$281</f>
        <v>0</v>
      </c>
      <c r="AB44" s="416" t="n">
        <f aca="false">IFERROR((AA44/(A!$AL$284+B!$AL$284+C!$AL$284+D!$AL$284+E!$AL$284+F!$AL$284+G!$AL$284+H!$AL$284))*100,0)</f>
        <v>0</v>
      </c>
      <c r="AC44" s="416" t="n">
        <f aca="false">A!$AL$282+B!$AL$282+C!$AL$282+D!$AL$282+E!$AL$282+F!$AL$282+G!$AL$282+H!$AL$282</f>
        <v>0</v>
      </c>
      <c r="AD44" s="416" t="n">
        <f aca="false">IFERROR((AC44/(A!$AL$284+B!$AL$284+C!$AL$284+D!$AL$284+E!$AL$284+F!$AL$284+G!$AL$284+H!$AL$284))*100,0)</f>
        <v>0</v>
      </c>
      <c r="AE44" s="416" t="n">
        <f aca="false">A!$AL$283+B!$AL$283+C!$AL$283+D!$AL$283+E!$AL$283+F!$AL$283+G!$AL$283+H!$AL$283</f>
        <v>0</v>
      </c>
      <c r="AF44" s="417" t="n">
        <f aca="false">IFERROR((AE44/(A!$AL$284+B!$AL$284+C!$AL$284+D!$AL$284+E!$AL$284+F!$AL$284+G!$AL$284+H!$AL$284))*100,0)</f>
        <v>0</v>
      </c>
    </row>
  </sheetData>
  <mergeCells count="59">
    <mergeCell ref="A1:AF1"/>
    <mergeCell ref="D2:I2"/>
    <mergeCell ref="D3:I3"/>
    <mergeCell ref="D4:I4"/>
    <mergeCell ref="D5:I5"/>
    <mergeCell ref="A7:B10"/>
    <mergeCell ref="C7:L7"/>
    <mergeCell ref="M7:V7"/>
    <mergeCell ref="W7:AF7"/>
    <mergeCell ref="C8:D8"/>
    <mergeCell ref="E8:F8"/>
    <mergeCell ref="G8:H8"/>
    <mergeCell ref="I8:J8"/>
    <mergeCell ref="K8:L8"/>
    <mergeCell ref="M8:N8"/>
    <mergeCell ref="O8:P8"/>
    <mergeCell ref="Q8:R8"/>
    <mergeCell ref="S8:T8"/>
    <mergeCell ref="U8:V8"/>
    <mergeCell ref="W8:X8"/>
    <mergeCell ref="Y8:Z8"/>
    <mergeCell ref="AA8:AB8"/>
    <mergeCell ref="AC8:AD8"/>
    <mergeCell ref="AE8:AF8"/>
    <mergeCell ref="C9:C10"/>
    <mergeCell ref="D9:D10"/>
    <mergeCell ref="E9:E10"/>
    <mergeCell ref="F9:F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Y9:Y10"/>
    <mergeCell ref="Z9:Z10"/>
    <mergeCell ref="AA9:AA10"/>
    <mergeCell ref="AB9:AB10"/>
    <mergeCell ref="AC9:AC10"/>
    <mergeCell ref="AD9:AD10"/>
    <mergeCell ref="AE9:AE10"/>
    <mergeCell ref="AF9:AF10"/>
    <mergeCell ref="A11:A12"/>
    <mergeCell ref="A13:A16"/>
    <mergeCell ref="A21:A28"/>
    <mergeCell ref="A29:A36"/>
    <mergeCell ref="A37:A44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C1:AD1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1" activeCellId="1" sqref="A1 C11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3" min="3" style="0" width="33.78"/>
    <col collapsed="false" customWidth="true" hidden="false" outlineLevel="0" max="30" min="4" style="0" width="4.78"/>
  </cols>
  <sheetData>
    <row r="1" customFormat="false" ht="19.7" hidden="false" customHeight="false" outlineLevel="0" collapsed="false">
      <c r="C1" s="374" t="s">
        <v>539</v>
      </c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4"/>
      <c r="R1" s="374"/>
      <c r="S1" s="374"/>
      <c r="T1" s="374"/>
      <c r="U1" s="374"/>
      <c r="V1" s="374"/>
      <c r="W1" s="374"/>
      <c r="X1" s="374"/>
      <c r="Y1" s="374"/>
      <c r="Z1" s="374"/>
      <c r="AA1" s="374"/>
      <c r="AB1" s="374"/>
      <c r="AC1" s="374"/>
    </row>
    <row r="2" customFormat="false" ht="17.35" hidden="false" customHeight="false" outlineLevel="0" collapsed="false">
      <c r="C2" s="418" t="s">
        <v>12</v>
      </c>
      <c r="D2" s="419" t="s">
        <v>18</v>
      </c>
      <c r="E2" s="420" t="s">
        <v>13</v>
      </c>
      <c r="F2" s="420"/>
      <c r="G2" s="375"/>
      <c r="H2" s="375"/>
      <c r="I2" s="375"/>
      <c r="J2" s="375"/>
      <c r="K2" s="375"/>
      <c r="L2" s="375"/>
      <c r="M2" s="375"/>
      <c r="N2" s="375"/>
      <c r="O2" s="375"/>
      <c r="P2" s="375"/>
      <c r="Q2" s="375"/>
      <c r="R2" s="375"/>
      <c r="S2" s="375"/>
      <c r="T2" s="375"/>
      <c r="U2" s="375"/>
      <c r="V2" s="375"/>
      <c r="W2" s="375"/>
      <c r="X2" s="375"/>
      <c r="Y2" s="375"/>
      <c r="Z2" s="375"/>
      <c r="AA2" s="375"/>
      <c r="AB2" s="375"/>
      <c r="AC2" s="375"/>
    </row>
    <row r="3" customFormat="false" ht="17.35" hidden="false" customHeight="false" outlineLevel="0" collapsed="false">
      <c r="C3" s="418" t="s">
        <v>9</v>
      </c>
      <c r="D3" s="419" t="s">
        <v>18</v>
      </c>
      <c r="E3" s="420" t="str">
        <f aca="false">'විෂය තොරතුරු'!J9</f>
        <v/>
      </c>
      <c r="F3" s="420"/>
      <c r="G3" s="375"/>
      <c r="H3" s="375"/>
      <c r="I3" s="375"/>
      <c r="J3" s="375"/>
      <c r="K3" s="375"/>
      <c r="L3" s="375"/>
      <c r="M3" s="375"/>
      <c r="N3" s="375"/>
      <c r="O3" s="375"/>
      <c r="P3" s="375"/>
      <c r="Q3" s="375"/>
      <c r="R3" s="375"/>
      <c r="S3" s="375"/>
      <c r="T3" s="375"/>
      <c r="U3" s="375"/>
      <c r="V3" s="375"/>
      <c r="W3" s="375"/>
      <c r="X3" s="375"/>
      <c r="Y3" s="375"/>
      <c r="Z3" s="375"/>
      <c r="AA3" s="375"/>
      <c r="AB3" s="375"/>
      <c r="AC3" s="375"/>
    </row>
    <row r="4" customFormat="false" ht="17.35" hidden="false" customHeight="false" outlineLevel="0" collapsed="false">
      <c r="C4" s="418" t="s">
        <v>540</v>
      </c>
      <c r="D4" s="419" t="s">
        <v>18</v>
      </c>
      <c r="E4" s="420" t="e">
        <f aca="false">'විෂය තොරතුරු'!J5</f>
        <v>#N/A</v>
      </c>
      <c r="F4" s="420"/>
      <c r="G4" s="375"/>
      <c r="H4" s="375"/>
      <c r="I4" s="375"/>
      <c r="J4" s="375"/>
      <c r="K4" s="375"/>
      <c r="L4" s="375"/>
      <c r="M4" s="375"/>
      <c r="N4" s="375"/>
      <c r="O4" s="375"/>
      <c r="P4" s="375"/>
      <c r="Q4" s="375"/>
      <c r="R4" s="375"/>
      <c r="S4" s="375"/>
      <c r="T4" s="375"/>
      <c r="U4" s="375"/>
      <c r="V4" s="375"/>
      <c r="W4" s="375"/>
      <c r="X4" s="375"/>
      <c r="Y4" s="375"/>
      <c r="Z4" s="375"/>
      <c r="AA4" s="375"/>
      <c r="AB4" s="375"/>
      <c r="AC4" s="375"/>
    </row>
    <row r="5" customFormat="false" ht="17.35" hidden="false" customHeight="false" outlineLevel="0" collapsed="false">
      <c r="C5" s="418" t="s">
        <v>156</v>
      </c>
      <c r="D5" s="419" t="s">
        <v>18</v>
      </c>
      <c r="E5" s="420" t="n">
        <f aca="false">'විෂය තොරතුරු'!J6</f>
        <v>11</v>
      </c>
      <c r="F5" s="420"/>
      <c r="G5" s="375"/>
      <c r="H5" s="375"/>
      <c r="I5" s="375"/>
      <c r="J5" s="375"/>
      <c r="K5" s="375"/>
      <c r="L5" s="375"/>
      <c r="M5" s="375"/>
      <c r="N5" s="375"/>
      <c r="O5" s="375"/>
      <c r="P5" s="375"/>
      <c r="Q5" s="375"/>
      <c r="R5" s="375"/>
      <c r="S5" s="375"/>
      <c r="T5" s="375"/>
      <c r="U5" s="375"/>
      <c r="V5" s="375"/>
      <c r="W5" s="375"/>
      <c r="X5" s="375"/>
      <c r="Y5" s="375"/>
      <c r="Z5" s="375"/>
      <c r="AA5" s="375"/>
      <c r="AB5" s="375"/>
      <c r="AC5" s="375"/>
    </row>
    <row r="6" customFormat="false" ht="13.8" hidden="false" customHeight="false" outlineLevel="0" collapsed="false">
      <c r="C6" s="375"/>
      <c r="D6" s="375"/>
      <c r="E6" s="375"/>
      <c r="F6" s="375"/>
      <c r="G6" s="375"/>
      <c r="H6" s="375"/>
      <c r="I6" s="375"/>
      <c r="J6" s="375"/>
      <c r="K6" s="375"/>
      <c r="L6" s="375"/>
      <c r="M6" s="375"/>
      <c r="N6" s="375"/>
      <c r="O6" s="375"/>
      <c r="P6" s="375"/>
      <c r="Q6" s="375"/>
      <c r="R6" s="375"/>
      <c r="S6" s="375"/>
      <c r="T6" s="375"/>
      <c r="U6" s="375"/>
      <c r="V6" s="375"/>
      <c r="W6" s="375"/>
      <c r="X6" s="375"/>
      <c r="Y6" s="375"/>
      <c r="Z6" s="375"/>
      <c r="AA6" s="375"/>
      <c r="AB6" s="375"/>
      <c r="AC6" s="375"/>
    </row>
    <row r="7" customFormat="false" ht="15" hidden="false" customHeight="false" outlineLevel="0" collapsed="false">
      <c r="C7" s="421"/>
      <c r="D7" s="422" t="s">
        <v>4</v>
      </c>
      <c r="E7" s="422"/>
      <c r="F7" s="422"/>
      <c r="G7" s="422"/>
      <c r="H7" s="422"/>
      <c r="I7" s="422"/>
      <c r="J7" s="422"/>
      <c r="K7" s="422"/>
      <c r="L7" s="422"/>
      <c r="M7" s="423" t="s">
        <v>114</v>
      </c>
      <c r="N7" s="423"/>
      <c r="O7" s="423"/>
      <c r="P7" s="423"/>
      <c r="Q7" s="423"/>
      <c r="R7" s="423"/>
      <c r="S7" s="423"/>
      <c r="T7" s="423"/>
      <c r="U7" s="423"/>
      <c r="V7" s="424" t="s">
        <v>153</v>
      </c>
      <c r="W7" s="424"/>
      <c r="X7" s="424"/>
      <c r="Y7" s="424"/>
      <c r="Z7" s="424"/>
      <c r="AA7" s="424"/>
      <c r="AB7" s="424"/>
      <c r="AC7" s="424"/>
      <c r="AD7" s="424"/>
    </row>
    <row r="8" customFormat="false" ht="13.8" hidden="false" customHeight="false" outlineLevel="0" collapsed="false">
      <c r="C8" s="397"/>
      <c r="D8" s="425" t="s">
        <v>1</v>
      </c>
      <c r="E8" s="426" t="s">
        <v>6</v>
      </c>
      <c r="F8" s="426" t="s">
        <v>10</v>
      </c>
      <c r="G8" s="426" t="s">
        <v>531</v>
      </c>
      <c r="H8" s="426" t="s">
        <v>532</v>
      </c>
      <c r="I8" s="426" t="s">
        <v>533</v>
      </c>
      <c r="J8" s="426" t="s">
        <v>534</v>
      </c>
      <c r="K8" s="426" t="s">
        <v>535</v>
      </c>
      <c r="L8" s="427" t="s">
        <v>541</v>
      </c>
      <c r="M8" s="428" t="s">
        <v>1</v>
      </c>
      <c r="N8" s="429" t="s">
        <v>6</v>
      </c>
      <c r="O8" s="429" t="s">
        <v>10</v>
      </c>
      <c r="P8" s="429" t="s">
        <v>531</v>
      </c>
      <c r="Q8" s="429" t="s">
        <v>532</v>
      </c>
      <c r="R8" s="429" t="s">
        <v>533</v>
      </c>
      <c r="S8" s="429" t="s">
        <v>534</v>
      </c>
      <c r="T8" s="429" t="s">
        <v>535</v>
      </c>
      <c r="U8" s="427" t="s">
        <v>541</v>
      </c>
      <c r="V8" s="430" t="s">
        <v>1</v>
      </c>
      <c r="W8" s="431" t="s">
        <v>6</v>
      </c>
      <c r="X8" s="431" t="s">
        <v>10</v>
      </c>
      <c r="Y8" s="431" t="s">
        <v>531</v>
      </c>
      <c r="Z8" s="431" t="s">
        <v>532</v>
      </c>
      <c r="AA8" s="431" t="s">
        <v>533</v>
      </c>
      <c r="AB8" s="431" t="s">
        <v>534</v>
      </c>
      <c r="AC8" s="432" t="s">
        <v>535</v>
      </c>
      <c r="AD8" s="427" t="s">
        <v>541</v>
      </c>
    </row>
    <row r="9" customFormat="false" ht="13.8" hidden="false" customHeight="false" outlineLevel="0" collapsed="false">
      <c r="C9" s="433" t="s">
        <v>542</v>
      </c>
      <c r="D9" s="434" t="n">
        <f aca="false">A!$U$7</f>
        <v>0</v>
      </c>
      <c r="E9" s="435" t="n">
        <f aca="false">B!$U$7</f>
        <v>19</v>
      </c>
      <c r="F9" s="435" t="n">
        <f aca="false">C!$U$7</f>
        <v>0</v>
      </c>
      <c r="G9" s="435" t="n">
        <f aca="false">D!$U$7</f>
        <v>0</v>
      </c>
      <c r="H9" s="435" t="n">
        <f aca="false">E!$U$7</f>
        <v>0</v>
      </c>
      <c r="I9" s="435" t="n">
        <f aca="false">F!$U$7</f>
        <v>0</v>
      </c>
      <c r="J9" s="435" t="n">
        <f aca="false">G!$U$7</f>
        <v>0</v>
      </c>
      <c r="K9" s="435" t="n">
        <f aca="false">H!$U$7</f>
        <v>0</v>
      </c>
      <c r="L9" s="436" t="n">
        <f aca="false">SUM(D9:K9)</f>
        <v>19</v>
      </c>
      <c r="M9" s="437" t="n">
        <f aca="false">A!$U$92</f>
        <v>36</v>
      </c>
      <c r="N9" s="438" t="n">
        <f aca="false">B!$U$92</f>
        <v>0</v>
      </c>
      <c r="O9" s="438" t="n">
        <f aca="false">C!$U$92</f>
        <v>0</v>
      </c>
      <c r="P9" s="438" t="n">
        <f aca="false">D!$U$92</f>
        <v>0</v>
      </c>
      <c r="Q9" s="438" t="n">
        <f aca="false">E!$U$92</f>
        <v>0</v>
      </c>
      <c r="R9" s="438" t="n">
        <f aca="false">F!$U$92</f>
        <v>0</v>
      </c>
      <c r="S9" s="438" t="n">
        <f aca="false">G!$U$92</f>
        <v>0</v>
      </c>
      <c r="T9" s="438" t="n">
        <f aca="false">H!$U$92</f>
        <v>0</v>
      </c>
      <c r="U9" s="436" t="n">
        <f aca="false">SUM(M9:T9)</f>
        <v>36</v>
      </c>
      <c r="V9" s="439" t="n">
        <f aca="false">A!$U$178</f>
        <v>0</v>
      </c>
      <c r="W9" s="440" t="n">
        <f aca="false">B!$U$178</f>
        <v>40</v>
      </c>
      <c r="X9" s="440" t="n">
        <f aca="false">C!$U$178</f>
        <v>0</v>
      </c>
      <c r="Y9" s="440" t="n">
        <f aca="false">D!$U$178</f>
        <v>0</v>
      </c>
      <c r="Z9" s="440" t="n">
        <f aca="false">E!$U$178</f>
        <v>0</v>
      </c>
      <c r="AA9" s="440" t="n">
        <f aca="false">F!$U$178</f>
        <v>0</v>
      </c>
      <c r="AB9" s="440" t="n">
        <f aca="false">G!$U$178</f>
        <v>0</v>
      </c>
      <c r="AC9" s="441" t="n">
        <f aca="false">H!$U$178</f>
        <v>0</v>
      </c>
      <c r="AD9" s="436" t="n">
        <f aca="false">SUM(V9:AC9)</f>
        <v>40</v>
      </c>
    </row>
    <row r="10" customFormat="false" ht="13.8" hidden="false" customHeight="false" outlineLevel="0" collapsed="false">
      <c r="C10" s="442" t="s">
        <v>543</v>
      </c>
      <c r="D10" s="434" t="str">
        <f aca="false">A!$AG$6</f>
        <v/>
      </c>
      <c r="E10" s="435" t="n">
        <f aca="false">B!$AG$6</f>
        <v>8</v>
      </c>
      <c r="F10" s="435" t="str">
        <f aca="false">C!$AG$6</f>
        <v/>
      </c>
      <c r="G10" s="435" t="str">
        <f aca="false">D!$AG$6</f>
        <v/>
      </c>
      <c r="H10" s="435" t="str">
        <f aca="false">E!$AG$6</f>
        <v/>
      </c>
      <c r="I10" s="435" t="str">
        <f aca="false">F!$AG$6</f>
        <v/>
      </c>
      <c r="J10" s="435" t="str">
        <f aca="false">G!$AG$6</f>
        <v/>
      </c>
      <c r="K10" s="435" t="str">
        <f aca="false">H!$AG$6</f>
        <v/>
      </c>
      <c r="L10" s="436" t="n">
        <f aca="false">SUM(D10:K10)</f>
        <v>8</v>
      </c>
      <c r="M10" s="437" t="n">
        <f aca="false">A!$AG$91</f>
        <v>12</v>
      </c>
      <c r="N10" s="438" t="str">
        <f aca="false">B!$AG$91</f>
        <v/>
      </c>
      <c r="O10" s="438" t="str">
        <f aca="false">C!$AG$91</f>
        <v/>
      </c>
      <c r="P10" s="438" t="str">
        <f aca="false">D!$AG$91</f>
        <v/>
      </c>
      <c r="Q10" s="438" t="str">
        <f aca="false">E!$AG$91</f>
        <v/>
      </c>
      <c r="R10" s="438" t="str">
        <f aca="false">F!$AG$91</f>
        <v/>
      </c>
      <c r="S10" s="438" t="str">
        <f aca="false">G!$AG$91</f>
        <v/>
      </c>
      <c r="T10" s="438" t="str">
        <f aca="false">H!$AG$91</f>
        <v/>
      </c>
      <c r="U10" s="436" t="n">
        <f aca="false">SUM(M10:T10)</f>
        <v>12</v>
      </c>
      <c r="V10" s="439" t="str">
        <f aca="false">A!$AG$177</f>
        <v/>
      </c>
      <c r="W10" s="440" t="n">
        <f aca="false">B!$AG$177</f>
        <v>0</v>
      </c>
      <c r="X10" s="440" t="str">
        <f aca="false">C!$AG$177</f>
        <v/>
      </c>
      <c r="Y10" s="440" t="str">
        <f aca="false">D!$AG$177</f>
        <v/>
      </c>
      <c r="Z10" s="440" t="str">
        <f aca="false">E!$AG$177</f>
        <v/>
      </c>
      <c r="AA10" s="440" t="str">
        <f aca="false">F!$AG$177</f>
        <v/>
      </c>
      <c r="AB10" s="440" t="str">
        <f aca="false">G!$AG$177</f>
        <v/>
      </c>
      <c r="AC10" s="441" t="str">
        <f aca="false">H!$AG$177</f>
        <v/>
      </c>
      <c r="AD10" s="436" t="n">
        <f aca="false">SUM(V10:AC10)</f>
        <v>0</v>
      </c>
    </row>
    <row r="11" customFormat="false" ht="13.8" hidden="false" customHeight="false" outlineLevel="0" collapsed="false">
      <c r="C11" s="442" t="s">
        <v>544</v>
      </c>
      <c r="D11" s="434" t="str">
        <f aca="false">A!$AI$6</f>
        <v/>
      </c>
      <c r="E11" s="443" t="n">
        <f aca="false">B!$AI$6</f>
        <v>42.1052631578947</v>
      </c>
      <c r="F11" s="435" t="str">
        <f aca="false">C!$AI$6</f>
        <v/>
      </c>
      <c r="G11" s="435" t="str">
        <f aca="false">D!$AI$6</f>
        <v/>
      </c>
      <c r="H11" s="435" t="str">
        <f aca="false">E!$AI$6</f>
        <v/>
      </c>
      <c r="I11" s="435" t="str">
        <f aca="false">F!$AI$6</f>
        <v/>
      </c>
      <c r="J11" s="435" t="str">
        <f aca="false">G!$AI$6</f>
        <v/>
      </c>
      <c r="K11" s="435" t="str">
        <f aca="false">H!$AI$6</f>
        <v/>
      </c>
      <c r="L11" s="444" t="n">
        <f aca="false">IF(L9=0,"",L10/L9)</f>
        <v>0.421052631578947</v>
      </c>
      <c r="M11" s="437" t="n">
        <f aca="false">A!$AI$91</f>
        <v>33.3333333333333</v>
      </c>
      <c r="N11" s="438" t="str">
        <f aca="false">B!$AI$91</f>
        <v/>
      </c>
      <c r="O11" s="438" t="str">
        <f aca="false">C!$AI$91</f>
        <v/>
      </c>
      <c r="P11" s="438" t="str">
        <f aca="false">D!$AI$91</f>
        <v/>
      </c>
      <c r="Q11" s="438" t="str">
        <f aca="false">E!$AI$91</f>
        <v/>
      </c>
      <c r="R11" s="438" t="str">
        <f aca="false">F!$AI$91</f>
        <v/>
      </c>
      <c r="S11" s="438" t="str">
        <f aca="false">G!$AI$91</f>
        <v/>
      </c>
      <c r="T11" s="438" t="str">
        <f aca="false">H!$AI$91</f>
        <v/>
      </c>
      <c r="U11" s="444" t="n">
        <f aca="false">IF(U9=0,"",U10/U9)</f>
        <v>0.333333333333333</v>
      </c>
      <c r="V11" s="439" t="str">
        <f aca="false">A!$AI$177</f>
        <v/>
      </c>
      <c r="W11" s="440" t="n">
        <f aca="false">B!$AI$177</f>
        <v>0</v>
      </c>
      <c r="X11" s="440" t="str">
        <f aca="false">C!$AI$177</f>
        <v/>
      </c>
      <c r="Y11" s="440" t="str">
        <f aca="false">D!$AI$177</f>
        <v/>
      </c>
      <c r="Z11" s="440" t="str">
        <f aca="false">E!$AI$177</f>
        <v/>
      </c>
      <c r="AA11" s="440" t="str">
        <f aca="false">F!$AI$177</f>
        <v/>
      </c>
      <c r="AB11" s="440" t="str">
        <f aca="false">G!$AI$177</f>
        <v/>
      </c>
      <c r="AC11" s="441" t="str">
        <f aca="false">H!$AI$177</f>
        <v/>
      </c>
      <c r="AD11" s="444" t="n">
        <f aca="false">IF(AD9=0,"",AD10/AD9)</f>
        <v>0</v>
      </c>
    </row>
    <row r="12" customFormat="false" ht="13.8" hidden="false" customHeight="false" outlineLevel="0" collapsed="false">
      <c r="C12" s="442" t="s">
        <v>545</v>
      </c>
      <c r="D12" s="434" t="str">
        <f aca="false">A!$AG$7</f>
        <v/>
      </c>
      <c r="E12" s="435" t="n">
        <f aca="false">B!$AG$7</f>
        <v>0</v>
      </c>
      <c r="F12" s="435" t="str">
        <f aca="false">C!$AG$7</f>
        <v/>
      </c>
      <c r="G12" s="435" t="str">
        <f aca="false">D!$AG$7</f>
        <v/>
      </c>
      <c r="H12" s="435" t="str">
        <f aca="false">E!$AG$7</f>
        <v/>
      </c>
      <c r="I12" s="435" t="str">
        <f aca="false">F!$AG$7</f>
        <v/>
      </c>
      <c r="J12" s="435" t="str">
        <f aca="false">G!$AG$7</f>
        <v/>
      </c>
      <c r="K12" s="435" t="str">
        <f aca="false">H!$AG$7</f>
        <v/>
      </c>
      <c r="L12" s="436" t="n">
        <f aca="false">SUM(D12:K12)</f>
        <v>0</v>
      </c>
      <c r="M12" s="437" t="n">
        <f aca="false">A!$AG$92</f>
        <v>9</v>
      </c>
      <c r="N12" s="438" t="str">
        <f aca="false">B!$AG$92</f>
        <v/>
      </c>
      <c r="O12" s="438" t="str">
        <f aca="false">C!$AG$92</f>
        <v/>
      </c>
      <c r="P12" s="438" t="str">
        <f aca="false">D!$AG$92</f>
        <v/>
      </c>
      <c r="Q12" s="438" t="str">
        <f aca="false">E!$AG$92</f>
        <v/>
      </c>
      <c r="R12" s="438" t="str">
        <f aca="false">F!$AG$92</f>
        <v/>
      </c>
      <c r="S12" s="438" t="str">
        <f aca="false">G!$AG$92</f>
        <v/>
      </c>
      <c r="T12" s="438" t="str">
        <f aca="false">H!$AG$92</f>
        <v/>
      </c>
      <c r="U12" s="436" t="n">
        <f aca="false">SUM(M12:T12)</f>
        <v>9</v>
      </c>
      <c r="V12" s="439" t="str">
        <f aca="false">A!$AG$178</f>
        <v/>
      </c>
      <c r="W12" s="440" t="n">
        <f aca="false">B!$AG$178</f>
        <v>0</v>
      </c>
      <c r="X12" s="440" t="str">
        <f aca="false">C!$AG$178</f>
        <v/>
      </c>
      <c r="Y12" s="440" t="str">
        <f aca="false">D!$AG$178</f>
        <v/>
      </c>
      <c r="Z12" s="440" t="str">
        <f aca="false">E!$AG$178</f>
        <v/>
      </c>
      <c r="AA12" s="440" t="str">
        <f aca="false">F!$AG$178</f>
        <v/>
      </c>
      <c r="AB12" s="440" t="str">
        <f aca="false">G!$AG$178</f>
        <v/>
      </c>
      <c r="AC12" s="441" t="str">
        <f aca="false">H!$AG$178</f>
        <v/>
      </c>
      <c r="AD12" s="436" t="n">
        <f aca="false">SUM(V12:AC12)</f>
        <v>0</v>
      </c>
    </row>
    <row r="13" customFormat="false" ht="13.8" hidden="false" customHeight="false" outlineLevel="0" collapsed="false">
      <c r="C13" s="442" t="s">
        <v>546</v>
      </c>
      <c r="D13" s="434" t="str">
        <f aca="false">A!$AI$7</f>
        <v/>
      </c>
      <c r="E13" s="443" t="n">
        <f aca="false">B!$AI$7</f>
        <v>0</v>
      </c>
      <c r="F13" s="435" t="str">
        <f aca="false">C!$AI$7</f>
        <v/>
      </c>
      <c r="G13" s="435" t="str">
        <f aca="false">D!$AI$7</f>
        <v/>
      </c>
      <c r="H13" s="435" t="str">
        <f aca="false">E!$AI$7</f>
        <v/>
      </c>
      <c r="I13" s="435" t="str">
        <f aca="false">F!$AI$7</f>
        <v/>
      </c>
      <c r="J13" s="435" t="str">
        <f aca="false">G!$AI$7</f>
        <v/>
      </c>
      <c r="K13" s="435" t="str">
        <f aca="false">H!$AI$7</f>
        <v/>
      </c>
      <c r="L13" s="436" t="n">
        <f aca="false">IF(L9=0,"",L12/L9)</f>
        <v>0</v>
      </c>
      <c r="M13" s="437" t="n">
        <f aca="false">A!$AI$92</f>
        <v>25</v>
      </c>
      <c r="N13" s="438" t="str">
        <f aca="false">B!$AI$92</f>
        <v/>
      </c>
      <c r="O13" s="438" t="str">
        <f aca="false">C!$AI$92</f>
        <v/>
      </c>
      <c r="P13" s="438" t="str">
        <f aca="false">D!$AI$92</f>
        <v/>
      </c>
      <c r="Q13" s="438" t="str">
        <f aca="false">E!$AI$92</f>
        <v/>
      </c>
      <c r="R13" s="438" t="str">
        <f aca="false">F!$AI$92</f>
        <v/>
      </c>
      <c r="S13" s="438" t="str">
        <f aca="false">G!$AI$92</f>
        <v/>
      </c>
      <c r="T13" s="438" t="str">
        <f aca="false">H!$AI$92</f>
        <v/>
      </c>
      <c r="U13" s="436" t="n">
        <f aca="false">IF(U9=0,"",U12/U9)</f>
        <v>0.25</v>
      </c>
      <c r="V13" s="439" t="str">
        <f aca="false">A!$AI$178</f>
        <v/>
      </c>
      <c r="W13" s="440" t="n">
        <f aca="false">B!$AI$178</f>
        <v>0</v>
      </c>
      <c r="X13" s="440" t="str">
        <f aca="false">C!$AI$178</f>
        <v/>
      </c>
      <c r="Y13" s="440" t="str">
        <f aca="false">D!$AI$178</f>
        <v/>
      </c>
      <c r="Z13" s="440" t="str">
        <f aca="false">E!$AI$178</f>
        <v/>
      </c>
      <c r="AA13" s="440" t="str">
        <f aca="false">F!$AI$178</f>
        <v/>
      </c>
      <c r="AB13" s="440" t="str">
        <f aca="false">G!$AI$178</f>
        <v/>
      </c>
      <c r="AC13" s="441" t="str">
        <f aca="false">H!$AI$178</f>
        <v/>
      </c>
      <c r="AD13" s="436" t="n">
        <f aca="false">IF(AD9=0,"",AD12/AD9)</f>
        <v>0</v>
      </c>
    </row>
    <row r="14" customFormat="false" ht="13.8" hidden="false" customHeight="false" outlineLevel="0" collapsed="false">
      <c r="C14" s="442" t="s">
        <v>15</v>
      </c>
      <c r="D14" s="434" t="str">
        <f aca="false">A!$AG$8</f>
        <v/>
      </c>
      <c r="E14" s="435" t="n">
        <f aca="false">B!$AG$8</f>
        <v>8</v>
      </c>
      <c r="F14" s="435" t="str">
        <f aca="false">C!$AG$8</f>
        <v/>
      </c>
      <c r="G14" s="435" t="str">
        <f aca="false">D!$AG$8</f>
        <v/>
      </c>
      <c r="H14" s="435" t="str">
        <f aca="false">E!$AG$8</f>
        <v/>
      </c>
      <c r="I14" s="435" t="str">
        <f aca="false">F!$AG$8</f>
        <v/>
      </c>
      <c r="J14" s="435" t="str">
        <f aca="false">G!$AG$8</f>
        <v/>
      </c>
      <c r="K14" s="435" t="str">
        <f aca="false">H!$AG$8</f>
        <v/>
      </c>
      <c r="L14" s="436" t="n">
        <f aca="false">SUM(D14:K14)</f>
        <v>8</v>
      </c>
      <c r="M14" s="437" t="n">
        <f aca="false">A!$AG$93</f>
        <v>21</v>
      </c>
      <c r="N14" s="438" t="str">
        <f aca="false">B!$AG$93</f>
        <v/>
      </c>
      <c r="O14" s="438" t="str">
        <f aca="false">C!$AG$93</f>
        <v/>
      </c>
      <c r="P14" s="438" t="str">
        <f aca="false">D!$AG$93</f>
        <v/>
      </c>
      <c r="Q14" s="438" t="str">
        <f aca="false">E!$AG$93</f>
        <v/>
      </c>
      <c r="R14" s="438" t="str">
        <f aca="false">F!$AG$93</f>
        <v/>
      </c>
      <c r="S14" s="438" t="str">
        <f aca="false">G!$AG$93</f>
        <v/>
      </c>
      <c r="T14" s="438" t="str">
        <f aca="false">H!$AG$93</f>
        <v/>
      </c>
      <c r="U14" s="436" t="n">
        <f aca="false">SUM(M14:T14)</f>
        <v>21</v>
      </c>
      <c r="V14" s="439" t="str">
        <f aca="false">A!$AG$179</f>
        <v/>
      </c>
      <c r="W14" s="440" t="n">
        <f aca="false">B!$AG$179</f>
        <v>0</v>
      </c>
      <c r="X14" s="440" t="str">
        <f aca="false">C!$AG$179</f>
        <v/>
      </c>
      <c r="Y14" s="440" t="str">
        <f aca="false">D!$AG$179</f>
        <v/>
      </c>
      <c r="Z14" s="440" t="str">
        <f aca="false">E!$AG$179</f>
        <v/>
      </c>
      <c r="AA14" s="440" t="str">
        <f aca="false">F!$AG$179</f>
        <v/>
      </c>
      <c r="AB14" s="440" t="str">
        <f aca="false">G!$AG$179</f>
        <v/>
      </c>
      <c r="AC14" s="441" t="str">
        <f aca="false">H!$AG$179</f>
        <v/>
      </c>
      <c r="AD14" s="436" t="n">
        <f aca="false">SUM(V14:AC14)</f>
        <v>0</v>
      </c>
    </row>
    <row r="15" customFormat="false" ht="13.8" hidden="false" customHeight="false" outlineLevel="0" collapsed="false">
      <c r="C15" s="442" t="s">
        <v>547</v>
      </c>
      <c r="D15" s="445" t="str">
        <f aca="false">IF(D9=0,"",D14/D9)</f>
        <v/>
      </c>
      <c r="E15" s="446" t="n">
        <f aca="false">IF(E9=0,"",E14/E9)</f>
        <v>0.421052631578947</v>
      </c>
      <c r="F15" s="446" t="str">
        <f aca="false">IF(F9=0,"",F14/F9)</f>
        <v/>
      </c>
      <c r="G15" s="446" t="str">
        <f aca="false">IF(G9=0,"",G14/G9)</f>
        <v/>
      </c>
      <c r="H15" s="446" t="str">
        <f aca="false">IF(H9=0,"",H14/H9)</f>
        <v/>
      </c>
      <c r="I15" s="446" t="str">
        <f aca="false">IF(I9=0,"",I14/I9)</f>
        <v/>
      </c>
      <c r="J15" s="446" t="str">
        <f aca="false">IF(J9=0,"",J14/J9)</f>
        <v/>
      </c>
      <c r="K15" s="446" t="str">
        <f aca="false">IF(K9=0,"",K14/K9)</f>
        <v/>
      </c>
      <c r="L15" s="444" t="n">
        <f aca="false">IF(L9=0,"",L14/L9)</f>
        <v>0.421052631578947</v>
      </c>
      <c r="M15" s="447" t="n">
        <f aca="false">IF(M9=0,"",M14/M9)</f>
        <v>0.583333333333333</v>
      </c>
      <c r="N15" s="448" t="str">
        <f aca="false">IF(N9=0,"",N14/N9)</f>
        <v/>
      </c>
      <c r="O15" s="448" t="str">
        <f aca="false">IF(O9=0,"",O14/O9)</f>
        <v/>
      </c>
      <c r="P15" s="448" t="str">
        <f aca="false">IF(P9=0,"",P14/P9)</f>
        <v/>
      </c>
      <c r="Q15" s="448" t="str">
        <f aca="false">IF(Q9=0,"",Q14/Q9)</f>
        <v/>
      </c>
      <c r="R15" s="448" t="str">
        <f aca="false">IF(R9=0,"",R14/R9)</f>
        <v/>
      </c>
      <c r="S15" s="448" t="str">
        <f aca="false">IF(S9=0,"",S14/S9)</f>
        <v/>
      </c>
      <c r="T15" s="448" t="str">
        <f aca="false">IF(T9=0,"",T14/T9)</f>
        <v/>
      </c>
      <c r="U15" s="444" t="n">
        <f aca="false">IF(U9=0,"",U14/U9)</f>
        <v>0.583333333333333</v>
      </c>
      <c r="V15" s="449" t="str">
        <f aca="false">IF(V9=0,"",V14/V9)</f>
        <v/>
      </c>
      <c r="W15" s="450" t="n">
        <f aca="false">IF(W9=0,"",W14/W9)</f>
        <v>0</v>
      </c>
      <c r="X15" s="450" t="str">
        <f aca="false">IF(X9=0,"",X14/X9)</f>
        <v/>
      </c>
      <c r="Y15" s="450" t="str">
        <f aca="false">IF(Y9=0,"",Y14/Y9)</f>
        <v/>
      </c>
      <c r="Z15" s="450" t="str">
        <f aca="false">IF(Z9=0,"",Z14/Z9)</f>
        <v/>
      </c>
      <c r="AA15" s="450" t="str">
        <f aca="false">IF(AA9=0,"",AA14/AA9)</f>
        <v/>
      </c>
      <c r="AB15" s="450" t="str">
        <f aca="false">IF(AB9=0,"",AB14/AB9)</f>
        <v/>
      </c>
      <c r="AC15" s="451" t="str">
        <f aca="false">IF(AC9=0,"",AC14/AC9)</f>
        <v/>
      </c>
      <c r="AD15" s="444" t="n">
        <f aca="false">IF(AD9=0,"",AD14/AD9)</f>
        <v>0</v>
      </c>
    </row>
    <row r="16" customFormat="false" ht="13.8" hidden="false" customHeight="false" outlineLevel="0" collapsed="false">
      <c r="C16" s="442" t="s">
        <v>548</v>
      </c>
      <c r="D16" s="434" t="str">
        <f aca="false">A!$AG$9</f>
        <v/>
      </c>
      <c r="E16" s="435" t="n">
        <f aca="false">B!$AG$9</f>
        <v>5</v>
      </c>
      <c r="F16" s="435" t="str">
        <f aca="false">C!$AG$9</f>
        <v/>
      </c>
      <c r="G16" s="435" t="str">
        <f aca="false">D!$AG$9</f>
        <v/>
      </c>
      <c r="H16" s="435" t="str">
        <f aca="false">E!$AG$9</f>
        <v/>
      </c>
      <c r="I16" s="435" t="str">
        <f aca="false">F!$AG$9</f>
        <v/>
      </c>
      <c r="J16" s="435" t="str">
        <f aca="false">G!$AG$9</f>
        <v/>
      </c>
      <c r="K16" s="435" t="str">
        <f aca="false">H!$AG$9</f>
        <v/>
      </c>
      <c r="L16" s="436" t="n">
        <f aca="false">SUM(D16:K16)</f>
        <v>5</v>
      </c>
      <c r="M16" s="437" t="n">
        <f aca="false">A!$AG$94</f>
        <v>7</v>
      </c>
      <c r="N16" s="438" t="str">
        <f aca="false">B!$AG$94</f>
        <v/>
      </c>
      <c r="O16" s="438" t="str">
        <f aca="false">C!$AG$94</f>
        <v/>
      </c>
      <c r="P16" s="438" t="str">
        <f aca="false">D!$AG$94</f>
        <v/>
      </c>
      <c r="Q16" s="438" t="str">
        <f aca="false">E!$AG$94</f>
        <v/>
      </c>
      <c r="R16" s="438" t="str">
        <f aca="false">F!$AG$94</f>
        <v/>
      </c>
      <c r="S16" s="438" t="str">
        <f aca="false">G!$AG$94</f>
        <v/>
      </c>
      <c r="T16" s="438" t="str">
        <f aca="false">H!$AG$94</f>
        <v/>
      </c>
      <c r="U16" s="436" t="n">
        <f aca="false">SUM(M16:T16)</f>
        <v>7</v>
      </c>
      <c r="V16" s="439" t="str">
        <f aca="false">A!$AG$180</f>
        <v/>
      </c>
      <c r="W16" s="440" t="n">
        <f aca="false">B!$AG$180</f>
        <v>0</v>
      </c>
      <c r="X16" s="440" t="str">
        <f aca="false">C!$AG$180</f>
        <v/>
      </c>
      <c r="Y16" s="440" t="str">
        <f aca="false">D!$AG$180</f>
        <v/>
      </c>
      <c r="Z16" s="440" t="str">
        <f aca="false">E!$AG$180</f>
        <v/>
      </c>
      <c r="AA16" s="440" t="str">
        <f aca="false">F!$AG$180</f>
        <v/>
      </c>
      <c r="AB16" s="440" t="str">
        <f aca="false">G!$AG$180</f>
        <v/>
      </c>
      <c r="AC16" s="441" t="str">
        <f aca="false">H!$AG$180</f>
        <v/>
      </c>
      <c r="AD16" s="436" t="n">
        <f aca="false">SUM(V16:AC16)</f>
        <v>0</v>
      </c>
    </row>
    <row r="17" customFormat="false" ht="13.8" hidden="false" customHeight="false" outlineLevel="0" collapsed="false">
      <c r="C17" s="433" t="s">
        <v>549</v>
      </c>
      <c r="D17" s="434" t="str">
        <f aca="false">A!$AG$10</f>
        <v/>
      </c>
      <c r="E17" s="435" t="n">
        <f aca="false">B!$AG$10</f>
        <v>13</v>
      </c>
      <c r="F17" s="435" t="str">
        <f aca="false">C!$AG$10</f>
        <v/>
      </c>
      <c r="G17" s="435" t="str">
        <f aca="false">D!$AG$10</f>
        <v/>
      </c>
      <c r="H17" s="435" t="str">
        <f aca="false">E!$AG$10</f>
        <v/>
      </c>
      <c r="I17" s="435" t="str">
        <f aca="false">F!$AG$10</f>
        <v/>
      </c>
      <c r="J17" s="435" t="str">
        <f aca="false">G!$AG$10</f>
        <v/>
      </c>
      <c r="K17" s="435" t="str">
        <f aca="false">H!$AG$10</f>
        <v/>
      </c>
      <c r="L17" s="436" t="n">
        <f aca="false">SUM(D17:K17)</f>
        <v>13</v>
      </c>
      <c r="M17" s="437" t="n">
        <f aca="false">A!$AG$95</f>
        <v>28</v>
      </c>
      <c r="N17" s="438" t="str">
        <f aca="false">B!$AG$95</f>
        <v/>
      </c>
      <c r="O17" s="438" t="str">
        <f aca="false">C!$AG$95</f>
        <v/>
      </c>
      <c r="P17" s="438" t="str">
        <f aca="false">D!$AG$95</f>
        <v/>
      </c>
      <c r="Q17" s="438" t="str">
        <f aca="false">E!$AG$95</f>
        <v/>
      </c>
      <c r="R17" s="438" t="str">
        <f aca="false">F!$AG$95</f>
        <v/>
      </c>
      <c r="S17" s="438" t="str">
        <f aca="false">G!$AG$95</f>
        <v/>
      </c>
      <c r="T17" s="438" t="str">
        <f aca="false">H!$AG$95</f>
        <v/>
      </c>
      <c r="U17" s="436" t="n">
        <f aca="false">SUM(M17:T17)</f>
        <v>28</v>
      </c>
      <c r="V17" s="439" t="str">
        <f aca="false">A!$AG$181</f>
        <v/>
      </c>
      <c r="W17" s="440" t="n">
        <f aca="false">B!$AG$181</f>
        <v>0</v>
      </c>
      <c r="X17" s="440" t="str">
        <f aca="false">C!$AG$181</f>
        <v/>
      </c>
      <c r="Y17" s="440" t="str">
        <f aca="false">D!$AG$181</f>
        <v/>
      </c>
      <c r="Z17" s="440" t="str">
        <f aca="false">E!$AG$181</f>
        <v/>
      </c>
      <c r="AA17" s="440" t="str">
        <f aca="false">F!$AG$181</f>
        <v/>
      </c>
      <c r="AB17" s="440" t="str">
        <f aca="false">G!$AG$181</f>
        <v/>
      </c>
      <c r="AC17" s="441" t="str">
        <f aca="false">H!$AG$181</f>
        <v/>
      </c>
      <c r="AD17" s="436" t="n">
        <f aca="false">SUM(V17:AC17)</f>
        <v>0</v>
      </c>
    </row>
    <row r="18" customFormat="false" ht="13.8" hidden="false" customHeight="false" outlineLevel="0" collapsed="false">
      <c r="C18" s="433" t="s">
        <v>550</v>
      </c>
      <c r="D18" s="434" t="str">
        <f aca="false">A!$AI$10</f>
        <v/>
      </c>
      <c r="E18" s="443" t="n">
        <f aca="false">B!$AI$10</f>
        <v>68.421052631579</v>
      </c>
      <c r="F18" s="435" t="str">
        <f aca="false">C!$AI$10</f>
        <v/>
      </c>
      <c r="G18" s="435" t="str">
        <f aca="false">D!$AI$10</f>
        <v/>
      </c>
      <c r="H18" s="435" t="str">
        <f aca="false">E!$AI$10</f>
        <v/>
      </c>
      <c r="I18" s="435" t="str">
        <f aca="false">F!$AI$10</f>
        <v/>
      </c>
      <c r="J18" s="435" t="str">
        <f aca="false">G!$AI$10</f>
        <v/>
      </c>
      <c r="K18" s="435" t="str">
        <f aca="false">H!$AI$10</f>
        <v/>
      </c>
      <c r="L18" s="444" t="n">
        <f aca="false">IF(L9=0,"",L17/L9)</f>
        <v>0.68421052631579</v>
      </c>
      <c r="M18" s="437" t="n">
        <f aca="false">A!$AI$95</f>
        <v>77.7777777777778</v>
      </c>
      <c r="N18" s="438" t="str">
        <f aca="false">B!$AI$95</f>
        <v/>
      </c>
      <c r="O18" s="438" t="str">
        <f aca="false">C!$AI$95</f>
        <v/>
      </c>
      <c r="P18" s="438" t="str">
        <f aca="false">D!$AI$95</f>
        <v/>
      </c>
      <c r="Q18" s="438" t="str">
        <f aca="false">E!$AI$95</f>
        <v/>
      </c>
      <c r="R18" s="438" t="str">
        <f aca="false">F!$AI$95</f>
        <v/>
      </c>
      <c r="S18" s="438" t="str">
        <f aca="false">G!$AI$95</f>
        <v/>
      </c>
      <c r="T18" s="438" t="str">
        <f aca="false">H!$AI$95</f>
        <v/>
      </c>
      <c r="U18" s="444" t="n">
        <f aca="false">IF(U9=0,"",U17/U9)</f>
        <v>0.777777777777778</v>
      </c>
      <c r="V18" s="439" t="str">
        <f aca="false">A!$AI$181</f>
        <v/>
      </c>
      <c r="W18" s="440" t="n">
        <f aca="false">B!$AI$181</f>
        <v>0</v>
      </c>
      <c r="X18" s="440" t="str">
        <f aca="false">C!$AI$181</f>
        <v/>
      </c>
      <c r="Y18" s="440" t="str">
        <f aca="false">D!$AI$181</f>
        <v/>
      </c>
      <c r="Z18" s="440" t="str">
        <f aca="false">E!$AI$181</f>
        <v/>
      </c>
      <c r="AA18" s="440" t="str">
        <f aca="false">F!$AI$181</f>
        <v/>
      </c>
      <c r="AB18" s="440" t="str">
        <f aca="false">G!$AI$181</f>
        <v/>
      </c>
      <c r="AC18" s="441" t="str">
        <f aca="false">H!$AI$181</f>
        <v/>
      </c>
      <c r="AD18" s="444" t="n">
        <f aca="false">IF(AD9=0,"",AD17/AD9)</f>
        <v>0</v>
      </c>
    </row>
  </sheetData>
  <sheetProtection sheet="true" objects="true" scenarios="true" selectLockedCells="true"/>
  <mergeCells count="4">
    <mergeCell ref="C1:AC1"/>
    <mergeCell ref="D7:L7"/>
    <mergeCell ref="M7:U7"/>
    <mergeCell ref="V7:AD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</TotalTime>
  <Application>LibreOffice/25.8.1.1$Windows_X86_64 LibreOffice_project/54047653041915e595ad4e45cccea684809c77b5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2025-08-03T07:09:13Z</dcterms:created>
  <dc:creator>W.L. Kulatilaka</dc:creator>
  <dc:description/>
  <dc:language>en-GB</dc:language>
  <cp:lastModifiedBy/>
  <cp:lastPrinted>2025-08-17T14:41:00Z</cp:lastPrinted>
  <dcterms:modified xsi:type="dcterms:W3CDTF">2025-09-15T04:01:33Z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